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rogercaiazza-my.sharepoint.com/personal/office_rogercaiazza_onmicrosoft_com/Documents/Documents/2RGGI/Emissions/"/>
    </mc:Choice>
  </mc:AlternateContent>
  <xr:revisionPtr revIDLastSave="0" documentId="8_{B594DF02-7D88-44AF-A245-044FBE4F1E4E}" xr6:coauthVersionLast="47" xr6:coauthVersionMax="47" xr10:uidLastSave="{00000000-0000-0000-0000-000000000000}"/>
  <bookViews>
    <workbookView xWindow="-98" yWindow="-98" windowWidth="21795" windowHeight="12975" xr2:uid="{5152E09F-5CCF-4792-A0D2-D53E0D02FD2C}"/>
  </bookViews>
  <sheets>
    <sheet name="Notes" sheetId="9" r:id="rId1"/>
    <sheet name="Projection Summary" sheetId="7" r:id="rId2"/>
    <sheet name="Renewable Projection" sheetId="12" r:id="rId3"/>
    <sheet name=" IPM Generation" sheetId="8" r:id="rId4"/>
    <sheet name="IPM Emissions" sheetId="10" r:id="rId5"/>
    <sheet name="Projection" sheetId="6" r:id="rId6"/>
    <sheet name="Table" sheetId="11" state="hidden" r:id="rId7"/>
    <sheet name="State Fuel Type" sheetId="5" r:id="rId8"/>
    <sheet name="Summary" sheetId="4" r:id="rId9"/>
    <sheet name="Data" sheetId="2" r:id="rId10"/>
    <sheet name="Fuels" sheetId="3" r:id="rId11"/>
    <sheet name="Input" sheetId="1" r:id="rId12"/>
  </sheets>
  <externalReferences>
    <externalReference r:id="rId13"/>
  </externalReferences>
  <definedNames>
    <definedName name="_xlnm._FilterDatabase" localSheetId="9" hidden="1">Data!$A$1:$Y$11208</definedName>
    <definedName name="CO2_Mass">Data!$M$2:$M$14000</definedName>
    <definedName name="Gross_Load">Data!$I$2:$I$14000</definedName>
    <definedName name="Gross_Load__MWh">'[1]Input Data'!$I$2:$I$10000</definedName>
    <definedName name="Heat_Input">Data!$Q$2:$Q$14000</definedName>
    <definedName name="NOx_Mass">Data!$O$2:$O$14000</definedName>
    <definedName name="Operating_Time">Data!$G$2:$G$14000</definedName>
    <definedName name="Primary_Fuel">Data!$R$2:$R$14000</definedName>
    <definedName name="Program">Data!$Y$2:$Y$14000</definedName>
    <definedName name="Secondary_Fuel">Data!$S$2:$S$14000</definedName>
    <definedName name="SO2_Mass">Data!$K$2:$K$14000</definedName>
    <definedName name="State">Data!$A$2:$A$14000</definedName>
    <definedName name="Steam_Load">Data!$J$2:$J$14000</definedName>
    <definedName name="Steam_Load__1000_lb">'[1]Input Data'!$J$2:$J$10000</definedName>
    <definedName name="Sum_of_the_Operating_Time">Data!$H$2:$H$14000</definedName>
    <definedName name="Year">Data!$F$2:$F$14000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253" i="5" l="1"/>
  <c r="AD253" i="5"/>
  <c r="AE253" i="5"/>
  <c r="AC254" i="5"/>
  <c r="AD254" i="5"/>
  <c r="AE254" i="5"/>
  <c r="AE252" i="5"/>
  <c r="AD252" i="5"/>
  <c r="AD255" i="5" s="1"/>
  <c r="AA255" i="5"/>
  <c r="AB255" i="5"/>
  <c r="AC255" i="5"/>
  <c r="AE255" i="5"/>
  <c r="Z255" i="5"/>
  <c r="AC252" i="5"/>
  <c r="J7" i="12"/>
  <c r="K7" i="12"/>
  <c r="L7" i="12"/>
  <c r="J8" i="12"/>
  <c r="K8" i="12"/>
  <c r="L8" i="12"/>
  <c r="L6" i="12"/>
  <c r="K6" i="12"/>
  <c r="J6" i="12"/>
  <c r="Q8" i="10"/>
  <c r="R8" i="10"/>
  <c r="S8" i="10"/>
  <c r="T8" i="10"/>
  <c r="Q9" i="10"/>
  <c r="R9" i="10"/>
  <c r="S9" i="10"/>
  <c r="T9" i="10"/>
  <c r="Q10" i="10"/>
  <c r="R10" i="10"/>
  <c r="S10" i="10"/>
  <c r="T10" i="10"/>
  <c r="T7" i="10"/>
  <c r="S7" i="10"/>
  <c r="R7" i="10"/>
  <c r="Q7" i="10"/>
  <c r="E32" i="10"/>
  <c r="D32" i="10"/>
  <c r="C32" i="10"/>
  <c r="E21" i="10"/>
  <c r="D21" i="10"/>
  <c r="C21" i="10"/>
  <c r="D10" i="10"/>
  <c r="E10" i="10"/>
  <c r="C10" i="10"/>
  <c r="D67" i="7"/>
  <c r="E67" i="7"/>
  <c r="G67" i="7"/>
  <c r="D57" i="7"/>
  <c r="E57" i="7"/>
  <c r="G57" i="7"/>
  <c r="D47" i="7"/>
  <c r="E47" i="7"/>
  <c r="G47" i="7"/>
  <c r="C42" i="7"/>
  <c r="AC33" i="6"/>
  <c r="AD33" i="6"/>
  <c r="AE33" i="6"/>
  <c r="AF33" i="6"/>
  <c r="AG33" i="6"/>
  <c r="AC34" i="6"/>
  <c r="AD34" i="6"/>
  <c r="AE34" i="6"/>
  <c r="AF34" i="6"/>
  <c r="AG34" i="6"/>
  <c r="AC35" i="6"/>
  <c r="AD35" i="6"/>
  <c r="AE35" i="6"/>
  <c r="AF35" i="6"/>
  <c r="AG35" i="6"/>
  <c r="AC36" i="6"/>
  <c r="AD36" i="6"/>
  <c r="AE36" i="6"/>
  <c r="AF36" i="6"/>
  <c r="AG36" i="6"/>
  <c r="AC37" i="6"/>
  <c r="AD37" i="6"/>
  <c r="AE37" i="6"/>
  <c r="AF37" i="6"/>
  <c r="AG37" i="6"/>
  <c r="AC38" i="6"/>
  <c r="AD38" i="6"/>
  <c r="AE38" i="6"/>
  <c r="AF38" i="6"/>
  <c r="AG38" i="6"/>
  <c r="AC39" i="6"/>
  <c r="AD39" i="6"/>
  <c r="AE39" i="6"/>
  <c r="AF39" i="6"/>
  <c r="AG39" i="6"/>
  <c r="AC40" i="6"/>
  <c r="AD40" i="6"/>
  <c r="AE40" i="6"/>
  <c r="AF40" i="6"/>
  <c r="AG40" i="6"/>
  <c r="AC41" i="6"/>
  <c r="AD41" i="6"/>
  <c r="AE41" i="6"/>
  <c r="AF41" i="6"/>
  <c r="AG41" i="6"/>
  <c r="AC42" i="6"/>
  <c r="AD42" i="6"/>
  <c r="AE42" i="6"/>
  <c r="AF42" i="6"/>
  <c r="AG42" i="6"/>
  <c r="AC43" i="6"/>
  <c r="AD43" i="6"/>
  <c r="AE43" i="6"/>
  <c r="AF43" i="6"/>
  <c r="AG43" i="6"/>
  <c r="AC44" i="6"/>
  <c r="AD44" i="6"/>
  <c r="AE44" i="6"/>
  <c r="AF44" i="6"/>
  <c r="AG44" i="6"/>
  <c r="AC45" i="6"/>
  <c r="H41" i="7" s="1"/>
  <c r="H51" i="7" s="1"/>
  <c r="H61" i="7" s="1"/>
  <c r="AD45" i="6"/>
  <c r="I41" i="7" s="1"/>
  <c r="I51" i="7" s="1"/>
  <c r="I61" i="7" s="1"/>
  <c r="AE45" i="6"/>
  <c r="J41" i="7" s="1"/>
  <c r="J51" i="7" s="1"/>
  <c r="J61" i="7" s="1"/>
  <c r="AF45" i="6"/>
  <c r="K41" i="7" s="1"/>
  <c r="K51" i="7" s="1"/>
  <c r="K61" i="7" s="1"/>
  <c r="AG45" i="6"/>
  <c r="AC46" i="6"/>
  <c r="H42" i="7" s="1"/>
  <c r="AD46" i="6"/>
  <c r="I42" i="7" s="1"/>
  <c r="I52" i="7" s="1"/>
  <c r="I62" i="7" s="1"/>
  <c r="AE46" i="6"/>
  <c r="J42" i="7" s="1"/>
  <c r="J52" i="7" s="1"/>
  <c r="J62" i="7" s="1"/>
  <c r="AF46" i="6"/>
  <c r="K42" i="7" s="1"/>
  <c r="K52" i="7" s="1"/>
  <c r="K62" i="7" s="1"/>
  <c r="AG46" i="6"/>
  <c r="AC47" i="6"/>
  <c r="H43" i="7" s="1"/>
  <c r="H53" i="7" s="1"/>
  <c r="H63" i="7" s="1"/>
  <c r="AD47" i="6"/>
  <c r="I43" i="7" s="1"/>
  <c r="I53" i="7" s="1"/>
  <c r="I63" i="7" s="1"/>
  <c r="AE47" i="6"/>
  <c r="J43" i="7" s="1"/>
  <c r="J53" i="7" s="1"/>
  <c r="AF47" i="6"/>
  <c r="K43" i="7" s="1"/>
  <c r="AG47" i="6"/>
  <c r="AG32" i="6"/>
  <c r="AF32" i="6"/>
  <c r="AE32" i="6"/>
  <c r="AD32" i="6"/>
  <c r="AC32" i="6"/>
  <c r="S32" i="6"/>
  <c r="D34" i="7"/>
  <c r="E34" i="7"/>
  <c r="G34" i="7"/>
  <c r="D24" i="7"/>
  <c r="E24" i="7"/>
  <c r="G24" i="7"/>
  <c r="N32" i="10"/>
  <c r="M26" i="6" s="1"/>
  <c r="C34" i="7" s="1"/>
  <c r="N31" i="10"/>
  <c r="N30" i="10"/>
  <c r="N29" i="10"/>
  <c r="M51" i="6" s="1"/>
  <c r="N21" i="10"/>
  <c r="H26" i="6" s="1"/>
  <c r="C24" i="7" s="1"/>
  <c r="N20" i="10"/>
  <c r="N19" i="10"/>
  <c r="N18" i="10"/>
  <c r="H51" i="6" s="1"/>
  <c r="N8" i="10"/>
  <c r="N9" i="10"/>
  <c r="N10" i="10"/>
  <c r="C26" i="6" s="1"/>
  <c r="C14" i="7" s="1"/>
  <c r="N7" i="10"/>
  <c r="C51" i="6" s="1"/>
  <c r="D14" i="8"/>
  <c r="E14" i="8"/>
  <c r="F14" i="8"/>
  <c r="G14" i="8"/>
  <c r="C14" i="8"/>
  <c r="AG22" i="6"/>
  <c r="L10" i="7" s="1"/>
  <c r="L20" i="7" s="1"/>
  <c r="L30" i="7" s="1"/>
  <c r="AF22" i="6"/>
  <c r="K10" i="7" s="1"/>
  <c r="K20" i="7" s="1"/>
  <c r="K30" i="7" s="1"/>
  <c r="AE22" i="6"/>
  <c r="J10" i="7" s="1"/>
  <c r="J20" i="7" s="1"/>
  <c r="J30" i="7" s="1"/>
  <c r="AD22" i="6"/>
  <c r="I10" i="7" s="1"/>
  <c r="I20" i="7" s="1"/>
  <c r="I30" i="7" s="1"/>
  <c r="AC22" i="6"/>
  <c r="H10" i="7" s="1"/>
  <c r="H20" i="7" s="1"/>
  <c r="H30" i="7" s="1"/>
  <c r="AG21" i="6"/>
  <c r="L9" i="7" s="1"/>
  <c r="L19" i="7" s="1"/>
  <c r="L29" i="7" s="1"/>
  <c r="AF21" i="6"/>
  <c r="K9" i="7" s="1"/>
  <c r="K19" i="7" s="1"/>
  <c r="K29" i="7" s="1"/>
  <c r="AE21" i="6"/>
  <c r="J9" i="7" s="1"/>
  <c r="J19" i="7" s="1"/>
  <c r="J29" i="7" s="1"/>
  <c r="AD21" i="6"/>
  <c r="I9" i="7" s="1"/>
  <c r="I19" i="7" s="1"/>
  <c r="I29" i="7" s="1"/>
  <c r="AC21" i="6"/>
  <c r="H9" i="7" s="1"/>
  <c r="H19" i="7" s="1"/>
  <c r="H29" i="7" s="1"/>
  <c r="AG20" i="6"/>
  <c r="L8" i="7" s="1"/>
  <c r="L18" i="7" s="1"/>
  <c r="L28" i="7" s="1"/>
  <c r="AF20" i="6"/>
  <c r="K8" i="7" s="1"/>
  <c r="K18" i="7" s="1"/>
  <c r="K28" i="7" s="1"/>
  <c r="AE20" i="6"/>
  <c r="J8" i="7" s="1"/>
  <c r="J18" i="7" s="1"/>
  <c r="J28" i="7" s="1"/>
  <c r="AD20" i="6"/>
  <c r="I8" i="7" s="1"/>
  <c r="I18" i="7" s="1"/>
  <c r="I28" i="7" s="1"/>
  <c r="AC20" i="6"/>
  <c r="H8" i="7" s="1"/>
  <c r="H18" i="7" s="1"/>
  <c r="H28" i="7" s="1"/>
  <c r="AG18" i="6"/>
  <c r="AF18" i="6"/>
  <c r="AE18" i="6"/>
  <c r="AD18" i="6"/>
  <c r="AC18" i="6"/>
  <c r="AG17" i="6"/>
  <c r="AF17" i="6"/>
  <c r="AE17" i="6"/>
  <c r="AD17" i="6"/>
  <c r="AC17" i="6"/>
  <c r="AG16" i="6"/>
  <c r="AF16" i="6"/>
  <c r="AE16" i="6"/>
  <c r="AD16" i="6"/>
  <c r="AC16" i="6"/>
  <c r="AG15" i="6"/>
  <c r="AF15" i="6"/>
  <c r="AE15" i="6"/>
  <c r="AD15" i="6"/>
  <c r="AC15" i="6"/>
  <c r="AG14" i="6"/>
  <c r="AF14" i="6"/>
  <c r="AE14" i="6"/>
  <c r="AD14" i="6"/>
  <c r="AC14" i="6"/>
  <c r="AG13" i="6"/>
  <c r="AF13" i="6"/>
  <c r="AE13" i="6"/>
  <c r="AD13" i="6"/>
  <c r="AC13" i="6"/>
  <c r="AG12" i="6"/>
  <c r="AF12" i="6"/>
  <c r="AE12" i="6"/>
  <c r="AD12" i="6"/>
  <c r="AC12" i="6"/>
  <c r="AG11" i="6"/>
  <c r="AF11" i="6"/>
  <c r="AE11" i="6"/>
  <c r="AD11" i="6"/>
  <c r="AC11" i="6"/>
  <c r="AG10" i="6"/>
  <c r="AF10" i="6"/>
  <c r="AE10" i="6"/>
  <c r="AD10" i="6"/>
  <c r="AC10" i="6"/>
  <c r="AG9" i="6"/>
  <c r="AF9" i="6"/>
  <c r="AE9" i="6"/>
  <c r="AD9" i="6"/>
  <c r="AC9" i="6"/>
  <c r="AG8" i="6"/>
  <c r="AF8" i="6"/>
  <c r="AE8" i="6"/>
  <c r="AD8" i="6"/>
  <c r="AC8" i="6"/>
  <c r="AG7" i="6"/>
  <c r="AF7" i="6"/>
  <c r="AE7" i="6"/>
  <c r="AD7" i="6"/>
  <c r="AC7" i="6"/>
  <c r="AG6" i="6"/>
  <c r="AF6" i="6"/>
  <c r="AE6" i="6"/>
  <c r="AD6" i="6"/>
  <c r="AC6" i="6"/>
  <c r="W231" i="5"/>
  <c r="V231" i="5"/>
  <c r="U231" i="5"/>
  <c r="T231" i="5"/>
  <c r="S231" i="5"/>
  <c r="W230" i="5"/>
  <c r="V230" i="5"/>
  <c r="U230" i="5"/>
  <c r="T230" i="5"/>
  <c r="S230" i="5"/>
  <c r="W229" i="5"/>
  <c r="V229" i="5"/>
  <c r="U229" i="5"/>
  <c r="T229" i="5"/>
  <c r="S229" i="5"/>
  <c r="W228" i="5"/>
  <c r="V228" i="5"/>
  <c r="U228" i="5"/>
  <c r="T228" i="5"/>
  <c r="S228" i="5"/>
  <c r="W227" i="5"/>
  <c r="V227" i="5"/>
  <c r="U227" i="5"/>
  <c r="T227" i="5"/>
  <c r="S227" i="5"/>
  <c r="W226" i="5"/>
  <c r="V226" i="5"/>
  <c r="U226" i="5"/>
  <c r="T226" i="5"/>
  <c r="S226" i="5"/>
  <c r="W225" i="5"/>
  <c r="V225" i="5"/>
  <c r="U225" i="5"/>
  <c r="T225" i="5"/>
  <c r="S225" i="5"/>
  <c r="W224" i="5"/>
  <c r="V224" i="5"/>
  <c r="U224" i="5"/>
  <c r="T224" i="5"/>
  <c r="S224" i="5"/>
  <c r="W223" i="5"/>
  <c r="V223" i="5"/>
  <c r="U223" i="5"/>
  <c r="T223" i="5"/>
  <c r="S223" i="5"/>
  <c r="W222" i="5"/>
  <c r="V222" i="5"/>
  <c r="U222" i="5"/>
  <c r="T222" i="5"/>
  <c r="S222" i="5"/>
  <c r="W221" i="5"/>
  <c r="V221" i="5"/>
  <c r="U221" i="5"/>
  <c r="T221" i="5"/>
  <c r="S221" i="5"/>
  <c r="W220" i="5"/>
  <c r="V220" i="5"/>
  <c r="U220" i="5"/>
  <c r="T220" i="5"/>
  <c r="S220" i="5"/>
  <c r="W219" i="5"/>
  <c r="V219" i="5"/>
  <c r="U219" i="5"/>
  <c r="T219" i="5"/>
  <c r="S219" i="5"/>
  <c r="W218" i="5"/>
  <c r="V218" i="5"/>
  <c r="U218" i="5"/>
  <c r="T218" i="5"/>
  <c r="S218" i="5"/>
  <c r="W217" i="5"/>
  <c r="V217" i="5"/>
  <c r="U217" i="5"/>
  <c r="T217" i="5"/>
  <c r="S217" i="5"/>
  <c r="W216" i="5"/>
  <c r="V216" i="5"/>
  <c r="U216" i="5"/>
  <c r="T216" i="5"/>
  <c r="S216" i="5"/>
  <c r="W210" i="5"/>
  <c r="V210" i="5"/>
  <c r="U210" i="5"/>
  <c r="T210" i="5"/>
  <c r="S210" i="5"/>
  <c r="W209" i="5"/>
  <c r="V209" i="5"/>
  <c r="U209" i="5"/>
  <c r="T209" i="5"/>
  <c r="S209" i="5"/>
  <c r="W208" i="5"/>
  <c r="V208" i="5"/>
  <c r="U208" i="5"/>
  <c r="T208" i="5"/>
  <c r="S208" i="5"/>
  <c r="W207" i="5"/>
  <c r="V207" i="5"/>
  <c r="U207" i="5"/>
  <c r="T207" i="5"/>
  <c r="S207" i="5"/>
  <c r="W206" i="5"/>
  <c r="V206" i="5"/>
  <c r="U206" i="5"/>
  <c r="T206" i="5"/>
  <c r="S206" i="5"/>
  <c r="W205" i="5"/>
  <c r="V205" i="5"/>
  <c r="U205" i="5"/>
  <c r="T205" i="5"/>
  <c r="S205" i="5"/>
  <c r="W204" i="5"/>
  <c r="V204" i="5"/>
  <c r="U204" i="5"/>
  <c r="T204" i="5"/>
  <c r="S204" i="5"/>
  <c r="W203" i="5"/>
  <c r="V203" i="5"/>
  <c r="U203" i="5"/>
  <c r="T203" i="5"/>
  <c r="S203" i="5"/>
  <c r="W202" i="5"/>
  <c r="V202" i="5"/>
  <c r="U202" i="5"/>
  <c r="T202" i="5"/>
  <c r="S202" i="5"/>
  <c r="W201" i="5"/>
  <c r="V201" i="5"/>
  <c r="U201" i="5"/>
  <c r="T201" i="5"/>
  <c r="S201" i="5"/>
  <c r="W200" i="5"/>
  <c r="V200" i="5"/>
  <c r="U200" i="5"/>
  <c r="T200" i="5"/>
  <c r="S200" i="5"/>
  <c r="W199" i="5"/>
  <c r="V199" i="5"/>
  <c r="U199" i="5"/>
  <c r="T199" i="5"/>
  <c r="S199" i="5"/>
  <c r="W198" i="5"/>
  <c r="V198" i="5"/>
  <c r="U198" i="5"/>
  <c r="T198" i="5"/>
  <c r="S198" i="5"/>
  <c r="W197" i="5"/>
  <c r="V197" i="5"/>
  <c r="U197" i="5"/>
  <c r="T197" i="5"/>
  <c r="S197" i="5"/>
  <c r="W196" i="5"/>
  <c r="V196" i="5"/>
  <c r="U196" i="5"/>
  <c r="T196" i="5"/>
  <c r="S196" i="5"/>
  <c r="W195" i="5"/>
  <c r="V195" i="5"/>
  <c r="U195" i="5"/>
  <c r="T195" i="5"/>
  <c r="S195" i="5"/>
  <c r="W189" i="5"/>
  <c r="V189" i="5"/>
  <c r="U189" i="5"/>
  <c r="T189" i="5"/>
  <c r="S189" i="5"/>
  <c r="W188" i="5"/>
  <c r="V188" i="5"/>
  <c r="U188" i="5"/>
  <c r="T188" i="5"/>
  <c r="S188" i="5"/>
  <c r="W187" i="5"/>
  <c r="V187" i="5"/>
  <c r="U187" i="5"/>
  <c r="T187" i="5"/>
  <c r="S187" i="5"/>
  <c r="W186" i="5"/>
  <c r="V186" i="5"/>
  <c r="U186" i="5"/>
  <c r="T186" i="5"/>
  <c r="S186" i="5"/>
  <c r="W185" i="5"/>
  <c r="V185" i="5"/>
  <c r="U185" i="5"/>
  <c r="T185" i="5"/>
  <c r="S185" i="5"/>
  <c r="W184" i="5"/>
  <c r="V184" i="5"/>
  <c r="U184" i="5"/>
  <c r="T184" i="5"/>
  <c r="S184" i="5"/>
  <c r="W183" i="5"/>
  <c r="V183" i="5"/>
  <c r="U183" i="5"/>
  <c r="T183" i="5"/>
  <c r="S183" i="5"/>
  <c r="W182" i="5"/>
  <c r="V182" i="5"/>
  <c r="U182" i="5"/>
  <c r="T182" i="5"/>
  <c r="S182" i="5"/>
  <c r="W181" i="5"/>
  <c r="V181" i="5"/>
  <c r="U181" i="5"/>
  <c r="T181" i="5"/>
  <c r="S181" i="5"/>
  <c r="W180" i="5"/>
  <c r="V180" i="5"/>
  <c r="U180" i="5"/>
  <c r="T180" i="5"/>
  <c r="S180" i="5"/>
  <c r="W179" i="5"/>
  <c r="V179" i="5"/>
  <c r="U179" i="5"/>
  <c r="T179" i="5"/>
  <c r="S179" i="5"/>
  <c r="W178" i="5"/>
  <c r="V178" i="5"/>
  <c r="U178" i="5"/>
  <c r="T178" i="5"/>
  <c r="S178" i="5"/>
  <c r="W177" i="5"/>
  <c r="V177" i="5"/>
  <c r="U177" i="5"/>
  <c r="T177" i="5"/>
  <c r="S177" i="5"/>
  <c r="W176" i="5"/>
  <c r="V176" i="5"/>
  <c r="U176" i="5"/>
  <c r="T176" i="5"/>
  <c r="S176" i="5"/>
  <c r="W175" i="5"/>
  <c r="V175" i="5"/>
  <c r="U175" i="5"/>
  <c r="T175" i="5"/>
  <c r="S175" i="5"/>
  <c r="W174" i="5"/>
  <c r="V174" i="5"/>
  <c r="U174" i="5"/>
  <c r="T174" i="5"/>
  <c r="S174" i="5"/>
  <c r="W168" i="5"/>
  <c r="V168" i="5"/>
  <c r="U168" i="5"/>
  <c r="T168" i="5"/>
  <c r="S168" i="5"/>
  <c r="W167" i="5"/>
  <c r="V167" i="5"/>
  <c r="U167" i="5"/>
  <c r="T167" i="5"/>
  <c r="S167" i="5"/>
  <c r="W166" i="5"/>
  <c r="V166" i="5"/>
  <c r="U166" i="5"/>
  <c r="T166" i="5"/>
  <c r="S166" i="5"/>
  <c r="W165" i="5"/>
  <c r="V165" i="5"/>
  <c r="U165" i="5"/>
  <c r="T165" i="5"/>
  <c r="S165" i="5"/>
  <c r="W164" i="5"/>
  <c r="V164" i="5"/>
  <c r="U164" i="5"/>
  <c r="T164" i="5"/>
  <c r="S164" i="5"/>
  <c r="W163" i="5"/>
  <c r="V163" i="5"/>
  <c r="U163" i="5"/>
  <c r="T163" i="5"/>
  <c r="S163" i="5"/>
  <c r="W162" i="5"/>
  <c r="V162" i="5"/>
  <c r="U162" i="5"/>
  <c r="T162" i="5"/>
  <c r="S162" i="5"/>
  <c r="W161" i="5"/>
  <c r="V161" i="5"/>
  <c r="U161" i="5"/>
  <c r="T161" i="5"/>
  <c r="S161" i="5"/>
  <c r="W160" i="5"/>
  <c r="V160" i="5"/>
  <c r="U160" i="5"/>
  <c r="T160" i="5"/>
  <c r="S160" i="5"/>
  <c r="W159" i="5"/>
  <c r="V159" i="5"/>
  <c r="U159" i="5"/>
  <c r="T159" i="5"/>
  <c r="S159" i="5"/>
  <c r="W158" i="5"/>
  <c r="V158" i="5"/>
  <c r="U158" i="5"/>
  <c r="T158" i="5"/>
  <c r="S158" i="5"/>
  <c r="W157" i="5"/>
  <c r="V157" i="5"/>
  <c r="U157" i="5"/>
  <c r="T157" i="5"/>
  <c r="S157" i="5"/>
  <c r="W156" i="5"/>
  <c r="V156" i="5"/>
  <c r="U156" i="5"/>
  <c r="T156" i="5"/>
  <c r="S156" i="5"/>
  <c r="W155" i="5"/>
  <c r="V155" i="5"/>
  <c r="U155" i="5"/>
  <c r="T155" i="5"/>
  <c r="S155" i="5"/>
  <c r="W154" i="5"/>
  <c r="V154" i="5"/>
  <c r="U154" i="5"/>
  <c r="T154" i="5"/>
  <c r="S154" i="5"/>
  <c r="W153" i="5"/>
  <c r="V153" i="5"/>
  <c r="U153" i="5"/>
  <c r="T153" i="5"/>
  <c r="S153" i="5"/>
  <c r="W147" i="5"/>
  <c r="V147" i="5"/>
  <c r="U147" i="5"/>
  <c r="T147" i="5"/>
  <c r="S147" i="5"/>
  <c r="W146" i="5"/>
  <c r="V146" i="5"/>
  <c r="U146" i="5"/>
  <c r="T146" i="5"/>
  <c r="S146" i="5"/>
  <c r="W145" i="5"/>
  <c r="V145" i="5"/>
  <c r="U145" i="5"/>
  <c r="T145" i="5"/>
  <c r="S145" i="5"/>
  <c r="W144" i="5"/>
  <c r="V144" i="5"/>
  <c r="U144" i="5"/>
  <c r="T144" i="5"/>
  <c r="S144" i="5"/>
  <c r="W143" i="5"/>
  <c r="V143" i="5"/>
  <c r="U143" i="5"/>
  <c r="T143" i="5"/>
  <c r="S143" i="5"/>
  <c r="W142" i="5"/>
  <c r="V142" i="5"/>
  <c r="U142" i="5"/>
  <c r="T142" i="5"/>
  <c r="S142" i="5"/>
  <c r="W141" i="5"/>
  <c r="V141" i="5"/>
  <c r="U141" i="5"/>
  <c r="T141" i="5"/>
  <c r="S141" i="5"/>
  <c r="W140" i="5"/>
  <c r="V140" i="5"/>
  <c r="U140" i="5"/>
  <c r="T140" i="5"/>
  <c r="S140" i="5"/>
  <c r="W139" i="5"/>
  <c r="V139" i="5"/>
  <c r="U139" i="5"/>
  <c r="T139" i="5"/>
  <c r="S139" i="5"/>
  <c r="W138" i="5"/>
  <c r="V138" i="5"/>
  <c r="U138" i="5"/>
  <c r="T138" i="5"/>
  <c r="S138" i="5"/>
  <c r="W137" i="5"/>
  <c r="V137" i="5"/>
  <c r="U137" i="5"/>
  <c r="T137" i="5"/>
  <c r="S137" i="5"/>
  <c r="W136" i="5"/>
  <c r="V136" i="5"/>
  <c r="U136" i="5"/>
  <c r="T136" i="5"/>
  <c r="S136" i="5"/>
  <c r="W135" i="5"/>
  <c r="V135" i="5"/>
  <c r="U135" i="5"/>
  <c r="T135" i="5"/>
  <c r="S135" i="5"/>
  <c r="W134" i="5"/>
  <c r="V134" i="5"/>
  <c r="U134" i="5"/>
  <c r="T134" i="5"/>
  <c r="S134" i="5"/>
  <c r="W133" i="5"/>
  <c r="V133" i="5"/>
  <c r="U133" i="5"/>
  <c r="T133" i="5"/>
  <c r="S133" i="5"/>
  <c r="W132" i="5"/>
  <c r="V132" i="5"/>
  <c r="U132" i="5"/>
  <c r="T132" i="5"/>
  <c r="S132" i="5"/>
  <c r="W126" i="5"/>
  <c r="V126" i="5"/>
  <c r="U126" i="5"/>
  <c r="T126" i="5"/>
  <c r="S126" i="5"/>
  <c r="W125" i="5"/>
  <c r="V125" i="5"/>
  <c r="U125" i="5"/>
  <c r="T125" i="5"/>
  <c r="S125" i="5"/>
  <c r="W124" i="5"/>
  <c r="V124" i="5"/>
  <c r="U124" i="5"/>
  <c r="T124" i="5"/>
  <c r="S124" i="5"/>
  <c r="W123" i="5"/>
  <c r="V123" i="5"/>
  <c r="U123" i="5"/>
  <c r="T123" i="5"/>
  <c r="S123" i="5"/>
  <c r="W122" i="5"/>
  <c r="V122" i="5"/>
  <c r="U122" i="5"/>
  <c r="T122" i="5"/>
  <c r="S122" i="5"/>
  <c r="W121" i="5"/>
  <c r="V121" i="5"/>
  <c r="U121" i="5"/>
  <c r="T121" i="5"/>
  <c r="S121" i="5"/>
  <c r="W120" i="5"/>
  <c r="V120" i="5"/>
  <c r="U120" i="5"/>
  <c r="T120" i="5"/>
  <c r="S120" i="5"/>
  <c r="W119" i="5"/>
  <c r="V119" i="5"/>
  <c r="U119" i="5"/>
  <c r="T119" i="5"/>
  <c r="S119" i="5"/>
  <c r="W118" i="5"/>
  <c r="V118" i="5"/>
  <c r="U118" i="5"/>
  <c r="T118" i="5"/>
  <c r="S118" i="5"/>
  <c r="W117" i="5"/>
  <c r="V117" i="5"/>
  <c r="U117" i="5"/>
  <c r="T117" i="5"/>
  <c r="S117" i="5"/>
  <c r="W116" i="5"/>
  <c r="V116" i="5"/>
  <c r="U116" i="5"/>
  <c r="T116" i="5"/>
  <c r="S116" i="5"/>
  <c r="W115" i="5"/>
  <c r="V115" i="5"/>
  <c r="U115" i="5"/>
  <c r="T115" i="5"/>
  <c r="S115" i="5"/>
  <c r="W114" i="5"/>
  <c r="V114" i="5"/>
  <c r="U114" i="5"/>
  <c r="T114" i="5"/>
  <c r="S114" i="5"/>
  <c r="W113" i="5"/>
  <c r="V113" i="5"/>
  <c r="U113" i="5"/>
  <c r="T113" i="5"/>
  <c r="S113" i="5"/>
  <c r="W112" i="5"/>
  <c r="V112" i="5"/>
  <c r="U112" i="5"/>
  <c r="T112" i="5"/>
  <c r="S112" i="5"/>
  <c r="W111" i="5"/>
  <c r="V111" i="5"/>
  <c r="U111" i="5"/>
  <c r="T111" i="5"/>
  <c r="S111" i="5"/>
  <c r="W105" i="5"/>
  <c r="V105" i="5"/>
  <c r="U105" i="5"/>
  <c r="T105" i="5"/>
  <c r="S105" i="5"/>
  <c r="W104" i="5"/>
  <c r="V104" i="5"/>
  <c r="U104" i="5"/>
  <c r="T104" i="5"/>
  <c r="S104" i="5"/>
  <c r="W103" i="5"/>
  <c r="V103" i="5"/>
  <c r="U103" i="5"/>
  <c r="T103" i="5"/>
  <c r="S103" i="5"/>
  <c r="W102" i="5"/>
  <c r="V102" i="5"/>
  <c r="U102" i="5"/>
  <c r="T102" i="5"/>
  <c r="S102" i="5"/>
  <c r="W101" i="5"/>
  <c r="V101" i="5"/>
  <c r="U101" i="5"/>
  <c r="T101" i="5"/>
  <c r="S101" i="5"/>
  <c r="W100" i="5"/>
  <c r="V100" i="5"/>
  <c r="U100" i="5"/>
  <c r="T100" i="5"/>
  <c r="S100" i="5"/>
  <c r="W99" i="5"/>
  <c r="V99" i="5"/>
  <c r="U99" i="5"/>
  <c r="T99" i="5"/>
  <c r="S99" i="5"/>
  <c r="W98" i="5"/>
  <c r="V98" i="5"/>
  <c r="U98" i="5"/>
  <c r="T98" i="5"/>
  <c r="S98" i="5"/>
  <c r="W97" i="5"/>
  <c r="V97" i="5"/>
  <c r="U97" i="5"/>
  <c r="T97" i="5"/>
  <c r="S97" i="5"/>
  <c r="W96" i="5"/>
  <c r="V96" i="5"/>
  <c r="U96" i="5"/>
  <c r="T96" i="5"/>
  <c r="S96" i="5"/>
  <c r="W95" i="5"/>
  <c r="V95" i="5"/>
  <c r="U95" i="5"/>
  <c r="T95" i="5"/>
  <c r="S95" i="5"/>
  <c r="W94" i="5"/>
  <c r="V94" i="5"/>
  <c r="U94" i="5"/>
  <c r="T94" i="5"/>
  <c r="S94" i="5"/>
  <c r="W93" i="5"/>
  <c r="V93" i="5"/>
  <c r="U93" i="5"/>
  <c r="T93" i="5"/>
  <c r="S93" i="5"/>
  <c r="W92" i="5"/>
  <c r="V92" i="5"/>
  <c r="U92" i="5"/>
  <c r="T92" i="5"/>
  <c r="S92" i="5"/>
  <c r="W91" i="5"/>
  <c r="V91" i="5"/>
  <c r="U91" i="5"/>
  <c r="T91" i="5"/>
  <c r="S91" i="5"/>
  <c r="W90" i="5"/>
  <c r="V90" i="5"/>
  <c r="U90" i="5"/>
  <c r="T90" i="5"/>
  <c r="S90" i="5"/>
  <c r="W84" i="5"/>
  <c r="V84" i="5"/>
  <c r="U84" i="5"/>
  <c r="T84" i="5"/>
  <c r="S84" i="5"/>
  <c r="W83" i="5"/>
  <c r="V83" i="5"/>
  <c r="U83" i="5"/>
  <c r="T83" i="5"/>
  <c r="S83" i="5"/>
  <c r="W82" i="5"/>
  <c r="V82" i="5"/>
  <c r="U82" i="5"/>
  <c r="T82" i="5"/>
  <c r="S82" i="5"/>
  <c r="W81" i="5"/>
  <c r="V81" i="5"/>
  <c r="U81" i="5"/>
  <c r="T81" i="5"/>
  <c r="S81" i="5"/>
  <c r="W80" i="5"/>
  <c r="V80" i="5"/>
  <c r="U80" i="5"/>
  <c r="T80" i="5"/>
  <c r="S80" i="5"/>
  <c r="W79" i="5"/>
  <c r="V79" i="5"/>
  <c r="U79" i="5"/>
  <c r="T79" i="5"/>
  <c r="S79" i="5"/>
  <c r="W78" i="5"/>
  <c r="V78" i="5"/>
  <c r="U78" i="5"/>
  <c r="T78" i="5"/>
  <c r="S78" i="5"/>
  <c r="W77" i="5"/>
  <c r="V77" i="5"/>
  <c r="U77" i="5"/>
  <c r="T77" i="5"/>
  <c r="S77" i="5"/>
  <c r="W76" i="5"/>
  <c r="V76" i="5"/>
  <c r="U76" i="5"/>
  <c r="T76" i="5"/>
  <c r="S76" i="5"/>
  <c r="W75" i="5"/>
  <c r="V75" i="5"/>
  <c r="U75" i="5"/>
  <c r="T75" i="5"/>
  <c r="S75" i="5"/>
  <c r="W74" i="5"/>
  <c r="V74" i="5"/>
  <c r="U74" i="5"/>
  <c r="T74" i="5"/>
  <c r="S74" i="5"/>
  <c r="W73" i="5"/>
  <c r="V73" i="5"/>
  <c r="U73" i="5"/>
  <c r="T73" i="5"/>
  <c r="S73" i="5"/>
  <c r="W72" i="5"/>
  <c r="V72" i="5"/>
  <c r="U72" i="5"/>
  <c r="T72" i="5"/>
  <c r="S72" i="5"/>
  <c r="W71" i="5"/>
  <c r="V71" i="5"/>
  <c r="U71" i="5"/>
  <c r="T71" i="5"/>
  <c r="S71" i="5"/>
  <c r="W70" i="5"/>
  <c r="V70" i="5"/>
  <c r="U70" i="5"/>
  <c r="T70" i="5"/>
  <c r="S70" i="5"/>
  <c r="W69" i="5"/>
  <c r="V69" i="5"/>
  <c r="U69" i="5"/>
  <c r="T69" i="5"/>
  <c r="S69" i="5"/>
  <c r="S48" i="5"/>
  <c r="T48" i="5"/>
  <c r="U48" i="5"/>
  <c r="V48" i="5"/>
  <c r="W48" i="5"/>
  <c r="S49" i="5"/>
  <c r="T49" i="5"/>
  <c r="U49" i="5"/>
  <c r="V49" i="5"/>
  <c r="W49" i="5"/>
  <c r="S50" i="5"/>
  <c r="T50" i="5"/>
  <c r="U50" i="5"/>
  <c r="V50" i="5"/>
  <c r="W50" i="5"/>
  <c r="S51" i="5"/>
  <c r="T51" i="5"/>
  <c r="U51" i="5"/>
  <c r="V51" i="5"/>
  <c r="W51" i="5"/>
  <c r="S52" i="5"/>
  <c r="T52" i="5"/>
  <c r="U52" i="5"/>
  <c r="V52" i="5"/>
  <c r="W52" i="5"/>
  <c r="S53" i="5"/>
  <c r="T53" i="5"/>
  <c r="U53" i="5"/>
  <c r="V53" i="5"/>
  <c r="W53" i="5"/>
  <c r="S54" i="5"/>
  <c r="T54" i="5"/>
  <c r="U54" i="5"/>
  <c r="V54" i="5"/>
  <c r="W54" i="5"/>
  <c r="S55" i="5"/>
  <c r="T55" i="5"/>
  <c r="U55" i="5"/>
  <c r="V55" i="5"/>
  <c r="W55" i="5"/>
  <c r="S56" i="5"/>
  <c r="T56" i="5"/>
  <c r="U56" i="5"/>
  <c r="V56" i="5"/>
  <c r="W56" i="5"/>
  <c r="S57" i="5"/>
  <c r="T57" i="5"/>
  <c r="U57" i="5"/>
  <c r="V57" i="5"/>
  <c r="W57" i="5"/>
  <c r="S58" i="5"/>
  <c r="T58" i="5"/>
  <c r="U58" i="5"/>
  <c r="V58" i="5"/>
  <c r="W58" i="5"/>
  <c r="S59" i="5"/>
  <c r="T59" i="5"/>
  <c r="U59" i="5"/>
  <c r="V59" i="5"/>
  <c r="W59" i="5"/>
  <c r="S60" i="5"/>
  <c r="T60" i="5"/>
  <c r="U60" i="5"/>
  <c r="V60" i="5"/>
  <c r="W60" i="5"/>
  <c r="S61" i="5"/>
  <c r="T61" i="5"/>
  <c r="U61" i="5"/>
  <c r="V61" i="5"/>
  <c r="W61" i="5"/>
  <c r="W63" i="5"/>
  <c r="V63" i="5"/>
  <c r="U63" i="5"/>
  <c r="T63" i="5"/>
  <c r="S63" i="5"/>
  <c r="W62" i="5"/>
  <c r="V62" i="5"/>
  <c r="U62" i="5"/>
  <c r="T62" i="5"/>
  <c r="S62" i="5"/>
  <c r="W42" i="5"/>
  <c r="V42" i="5"/>
  <c r="U42" i="5"/>
  <c r="T42" i="5"/>
  <c r="S42" i="5"/>
  <c r="W41" i="5"/>
  <c r="V41" i="5"/>
  <c r="U41" i="5"/>
  <c r="T41" i="5"/>
  <c r="S41" i="5"/>
  <c r="W40" i="5"/>
  <c r="V40" i="5"/>
  <c r="U40" i="5"/>
  <c r="T40" i="5"/>
  <c r="S40" i="5"/>
  <c r="W39" i="5"/>
  <c r="V39" i="5"/>
  <c r="U39" i="5"/>
  <c r="T39" i="5"/>
  <c r="S39" i="5"/>
  <c r="W38" i="5"/>
  <c r="V38" i="5"/>
  <c r="U38" i="5"/>
  <c r="T38" i="5"/>
  <c r="S38" i="5"/>
  <c r="W37" i="5"/>
  <c r="V37" i="5"/>
  <c r="U37" i="5"/>
  <c r="T37" i="5"/>
  <c r="S37" i="5"/>
  <c r="W36" i="5"/>
  <c r="V36" i="5"/>
  <c r="U36" i="5"/>
  <c r="T36" i="5"/>
  <c r="S36" i="5"/>
  <c r="W35" i="5"/>
  <c r="V35" i="5"/>
  <c r="U35" i="5"/>
  <c r="T35" i="5"/>
  <c r="S35" i="5"/>
  <c r="W34" i="5"/>
  <c r="V34" i="5"/>
  <c r="U34" i="5"/>
  <c r="T34" i="5"/>
  <c r="S34" i="5"/>
  <c r="W33" i="5"/>
  <c r="V33" i="5"/>
  <c r="U33" i="5"/>
  <c r="T33" i="5"/>
  <c r="S33" i="5"/>
  <c r="W32" i="5"/>
  <c r="V32" i="5"/>
  <c r="U32" i="5"/>
  <c r="T32" i="5"/>
  <c r="S32" i="5"/>
  <c r="W31" i="5"/>
  <c r="V31" i="5"/>
  <c r="U31" i="5"/>
  <c r="T31" i="5"/>
  <c r="S31" i="5"/>
  <c r="W30" i="5"/>
  <c r="V30" i="5"/>
  <c r="U30" i="5"/>
  <c r="T30" i="5"/>
  <c r="S30" i="5"/>
  <c r="W29" i="5"/>
  <c r="V29" i="5"/>
  <c r="U29" i="5"/>
  <c r="T29" i="5"/>
  <c r="S29" i="5"/>
  <c r="W28" i="5"/>
  <c r="V28" i="5"/>
  <c r="U28" i="5"/>
  <c r="T28" i="5"/>
  <c r="S28" i="5"/>
  <c r="W27" i="5"/>
  <c r="V27" i="5"/>
  <c r="U27" i="5"/>
  <c r="T27" i="5"/>
  <c r="S27" i="5"/>
  <c r="S7" i="5"/>
  <c r="T7" i="5"/>
  <c r="U7" i="5"/>
  <c r="V7" i="5"/>
  <c r="W7" i="5"/>
  <c r="S8" i="5"/>
  <c r="T8" i="5"/>
  <c r="U8" i="5"/>
  <c r="V8" i="5"/>
  <c r="W8" i="5"/>
  <c r="S9" i="5"/>
  <c r="T9" i="5"/>
  <c r="U9" i="5"/>
  <c r="V9" i="5"/>
  <c r="W9" i="5"/>
  <c r="S10" i="5"/>
  <c r="T10" i="5"/>
  <c r="U10" i="5"/>
  <c r="V10" i="5"/>
  <c r="W10" i="5"/>
  <c r="S11" i="5"/>
  <c r="T11" i="5"/>
  <c r="U11" i="5"/>
  <c r="V11" i="5"/>
  <c r="W11" i="5"/>
  <c r="S12" i="5"/>
  <c r="T12" i="5"/>
  <c r="U12" i="5"/>
  <c r="V12" i="5"/>
  <c r="W12" i="5"/>
  <c r="S13" i="5"/>
  <c r="T13" i="5"/>
  <c r="U13" i="5"/>
  <c r="V13" i="5"/>
  <c r="W13" i="5"/>
  <c r="S14" i="5"/>
  <c r="T14" i="5"/>
  <c r="U14" i="5"/>
  <c r="V14" i="5"/>
  <c r="W14" i="5"/>
  <c r="S15" i="5"/>
  <c r="T15" i="5"/>
  <c r="U15" i="5"/>
  <c r="V15" i="5"/>
  <c r="W15" i="5"/>
  <c r="S16" i="5"/>
  <c r="T16" i="5"/>
  <c r="U16" i="5"/>
  <c r="V16" i="5"/>
  <c r="W16" i="5"/>
  <c r="S17" i="5"/>
  <c r="T17" i="5"/>
  <c r="U17" i="5"/>
  <c r="V17" i="5"/>
  <c r="W17" i="5"/>
  <c r="S18" i="5"/>
  <c r="T18" i="5"/>
  <c r="U18" i="5"/>
  <c r="V18" i="5"/>
  <c r="W18" i="5"/>
  <c r="S19" i="5"/>
  <c r="T19" i="5"/>
  <c r="U19" i="5"/>
  <c r="V19" i="5"/>
  <c r="W19" i="5"/>
  <c r="S20" i="5"/>
  <c r="T20" i="5"/>
  <c r="U20" i="5"/>
  <c r="V20" i="5"/>
  <c r="W20" i="5"/>
  <c r="S21" i="5"/>
  <c r="T21" i="5"/>
  <c r="U21" i="5"/>
  <c r="V21" i="5"/>
  <c r="W21" i="5"/>
  <c r="W6" i="5"/>
  <c r="V6" i="5"/>
  <c r="U6" i="5"/>
  <c r="T6" i="5"/>
  <c r="S6" i="5"/>
  <c r="D14" i="7"/>
  <c r="E14" i="7"/>
  <c r="G14" i="7"/>
  <c r="B9" i="7"/>
  <c r="B19" i="7" s="1"/>
  <c r="B29" i="7" s="1"/>
  <c r="B10" i="7"/>
  <c r="B20" i="7" s="1"/>
  <c r="B30" i="7" s="1"/>
  <c r="B11" i="7"/>
  <c r="B21" i="7" s="1"/>
  <c r="B31" i="7" s="1"/>
  <c r="B12" i="7"/>
  <c r="B22" i="7" s="1"/>
  <c r="B32" i="7" s="1"/>
  <c r="B13" i="7"/>
  <c r="B23" i="7" s="1"/>
  <c r="B33" i="7" s="1"/>
  <c r="B14" i="7"/>
  <c r="B24" i="7" s="1"/>
  <c r="B34" i="7" s="1"/>
  <c r="B8" i="7"/>
  <c r="B18" i="7" s="1"/>
  <c r="B28" i="7" s="1"/>
  <c r="W239" i="6"/>
  <c r="V239" i="6"/>
  <c r="AA239" i="6" s="1"/>
  <c r="U239" i="6"/>
  <c r="T239" i="6"/>
  <c r="Y239" i="6" s="1"/>
  <c r="S239" i="6"/>
  <c r="G239" i="6"/>
  <c r="F239" i="6"/>
  <c r="E239" i="6"/>
  <c r="D239" i="6"/>
  <c r="C239" i="6"/>
  <c r="W238" i="6"/>
  <c r="V238" i="6"/>
  <c r="AA238" i="6" s="1"/>
  <c r="U238" i="6"/>
  <c r="T238" i="6"/>
  <c r="Y238" i="6" s="1"/>
  <c r="S238" i="6"/>
  <c r="G238" i="6"/>
  <c r="F238" i="6"/>
  <c r="E238" i="6"/>
  <c r="D238" i="6"/>
  <c r="C238" i="6"/>
  <c r="W237" i="6"/>
  <c r="V237" i="6"/>
  <c r="AA237" i="6" s="1"/>
  <c r="U237" i="6"/>
  <c r="T237" i="6"/>
  <c r="Y237" i="6" s="1"/>
  <c r="S237" i="6"/>
  <c r="G237" i="6"/>
  <c r="F237" i="6"/>
  <c r="E237" i="6"/>
  <c r="D237" i="6"/>
  <c r="C237" i="6"/>
  <c r="W236" i="6"/>
  <c r="V236" i="6"/>
  <c r="AA236" i="6" s="1"/>
  <c r="U236" i="6"/>
  <c r="T236" i="6"/>
  <c r="Y236" i="6" s="1"/>
  <c r="S236" i="6"/>
  <c r="G236" i="6"/>
  <c r="F236" i="6"/>
  <c r="E236" i="6"/>
  <c r="D236" i="6"/>
  <c r="C236" i="6"/>
  <c r="W235" i="6"/>
  <c r="V235" i="6"/>
  <c r="AA235" i="6" s="1"/>
  <c r="U235" i="6"/>
  <c r="T235" i="6"/>
  <c r="Y235" i="6" s="1"/>
  <c r="S235" i="6"/>
  <c r="G235" i="6"/>
  <c r="F235" i="6"/>
  <c r="E235" i="6"/>
  <c r="D235" i="6"/>
  <c r="C235" i="6"/>
  <c r="W234" i="6"/>
  <c r="V234" i="6"/>
  <c r="AA234" i="6" s="1"/>
  <c r="U234" i="6"/>
  <c r="T234" i="6"/>
  <c r="Y234" i="6" s="1"/>
  <c r="S234" i="6"/>
  <c r="G234" i="6"/>
  <c r="F234" i="6"/>
  <c r="E234" i="6"/>
  <c r="D234" i="6"/>
  <c r="C234" i="6"/>
  <c r="W233" i="6"/>
  <c r="V233" i="6"/>
  <c r="AA233" i="6" s="1"/>
  <c r="U233" i="6"/>
  <c r="T233" i="6"/>
  <c r="Y233" i="6" s="1"/>
  <c r="S233" i="6"/>
  <c r="G233" i="6"/>
  <c r="F233" i="6"/>
  <c r="E233" i="6"/>
  <c r="D233" i="6"/>
  <c r="C233" i="6"/>
  <c r="W232" i="6"/>
  <c r="V232" i="6"/>
  <c r="AA232" i="6" s="1"/>
  <c r="U232" i="6"/>
  <c r="T232" i="6"/>
  <c r="Y232" i="6" s="1"/>
  <c r="S232" i="6"/>
  <c r="G232" i="6"/>
  <c r="F232" i="6"/>
  <c r="E232" i="6"/>
  <c r="D232" i="6"/>
  <c r="C232" i="6"/>
  <c r="W231" i="6"/>
  <c r="V231" i="6"/>
  <c r="AA231" i="6" s="1"/>
  <c r="U231" i="6"/>
  <c r="T231" i="6"/>
  <c r="Y231" i="6" s="1"/>
  <c r="S231" i="6"/>
  <c r="G231" i="6"/>
  <c r="F231" i="6"/>
  <c r="E231" i="6"/>
  <c r="D231" i="6"/>
  <c r="C231" i="6"/>
  <c r="W230" i="6"/>
  <c r="V230" i="6"/>
  <c r="AA230" i="6" s="1"/>
  <c r="U230" i="6"/>
  <c r="T230" i="6"/>
  <c r="Y230" i="6" s="1"/>
  <c r="S230" i="6"/>
  <c r="G230" i="6"/>
  <c r="F230" i="6"/>
  <c r="E230" i="6"/>
  <c r="D230" i="6"/>
  <c r="C230" i="6"/>
  <c r="W229" i="6"/>
  <c r="V229" i="6"/>
  <c r="AA229" i="6" s="1"/>
  <c r="U229" i="6"/>
  <c r="T229" i="6"/>
  <c r="Y229" i="6" s="1"/>
  <c r="S229" i="6"/>
  <c r="G229" i="6"/>
  <c r="F229" i="6"/>
  <c r="E229" i="6"/>
  <c r="D229" i="6"/>
  <c r="C229" i="6"/>
  <c r="W228" i="6"/>
  <c r="V228" i="6"/>
  <c r="AA228" i="6" s="1"/>
  <c r="U228" i="6"/>
  <c r="T228" i="6"/>
  <c r="Y228" i="6" s="1"/>
  <c r="S228" i="6"/>
  <c r="G228" i="6"/>
  <c r="F228" i="6"/>
  <c r="E228" i="6"/>
  <c r="D228" i="6"/>
  <c r="C228" i="6"/>
  <c r="W227" i="6"/>
  <c r="V227" i="6"/>
  <c r="AA227" i="6" s="1"/>
  <c r="U227" i="6"/>
  <c r="T227" i="6"/>
  <c r="Y227" i="6" s="1"/>
  <c r="S227" i="6"/>
  <c r="G227" i="6"/>
  <c r="F227" i="6"/>
  <c r="E227" i="6"/>
  <c r="D227" i="6"/>
  <c r="C227" i="6"/>
  <c r="W226" i="6"/>
  <c r="V226" i="6"/>
  <c r="AA226" i="6" s="1"/>
  <c r="U226" i="6"/>
  <c r="T226" i="6"/>
  <c r="Y226" i="6" s="1"/>
  <c r="S226" i="6"/>
  <c r="G226" i="6"/>
  <c r="F226" i="6"/>
  <c r="E226" i="6"/>
  <c r="D226" i="6"/>
  <c r="C226" i="6"/>
  <c r="W225" i="6"/>
  <c r="V225" i="6"/>
  <c r="AA225" i="6" s="1"/>
  <c r="U225" i="6"/>
  <c r="T225" i="6"/>
  <c r="Y225" i="6" s="1"/>
  <c r="S225" i="6"/>
  <c r="G225" i="6"/>
  <c r="F225" i="6"/>
  <c r="E225" i="6"/>
  <c r="D225" i="6"/>
  <c r="C225" i="6"/>
  <c r="W218" i="6"/>
  <c r="AB218" i="6" s="1"/>
  <c r="V218" i="6"/>
  <c r="U218" i="6"/>
  <c r="Z218" i="6" s="1"/>
  <c r="T218" i="6"/>
  <c r="Y218" i="6" s="1"/>
  <c r="S218" i="6"/>
  <c r="G218" i="6"/>
  <c r="F218" i="6"/>
  <c r="E218" i="6"/>
  <c r="D218" i="6"/>
  <c r="C218" i="6"/>
  <c r="W217" i="6"/>
  <c r="AB217" i="6" s="1"/>
  <c r="V217" i="6"/>
  <c r="U217" i="6"/>
  <c r="Z217" i="6" s="1"/>
  <c r="T217" i="6"/>
  <c r="Y217" i="6" s="1"/>
  <c r="S217" i="6"/>
  <c r="G217" i="6"/>
  <c r="F217" i="6"/>
  <c r="E217" i="6"/>
  <c r="D217" i="6"/>
  <c r="C217" i="6"/>
  <c r="W216" i="6"/>
  <c r="AB216" i="6" s="1"/>
  <c r="V216" i="6"/>
  <c r="U216" i="6"/>
  <c r="Z216" i="6" s="1"/>
  <c r="T216" i="6"/>
  <c r="Y216" i="6" s="1"/>
  <c r="S216" i="6"/>
  <c r="G216" i="6"/>
  <c r="F216" i="6"/>
  <c r="E216" i="6"/>
  <c r="D216" i="6"/>
  <c r="C216" i="6"/>
  <c r="W215" i="6"/>
  <c r="AB215" i="6" s="1"/>
  <c r="V215" i="6"/>
  <c r="U215" i="6"/>
  <c r="Z215" i="6" s="1"/>
  <c r="T215" i="6"/>
  <c r="Y215" i="6" s="1"/>
  <c r="S215" i="6"/>
  <c r="G215" i="6"/>
  <c r="F215" i="6"/>
  <c r="E215" i="6"/>
  <c r="D215" i="6"/>
  <c r="C215" i="6"/>
  <c r="W214" i="6"/>
  <c r="AB214" i="6" s="1"/>
  <c r="V214" i="6"/>
  <c r="U214" i="6"/>
  <c r="Z214" i="6" s="1"/>
  <c r="T214" i="6"/>
  <c r="Y214" i="6" s="1"/>
  <c r="S214" i="6"/>
  <c r="G214" i="6"/>
  <c r="F214" i="6"/>
  <c r="E214" i="6"/>
  <c r="D214" i="6"/>
  <c r="C214" i="6"/>
  <c r="W213" i="6"/>
  <c r="AB213" i="6" s="1"/>
  <c r="V213" i="6"/>
  <c r="U213" i="6"/>
  <c r="Z213" i="6" s="1"/>
  <c r="T213" i="6"/>
  <c r="Y213" i="6" s="1"/>
  <c r="S213" i="6"/>
  <c r="G213" i="6"/>
  <c r="F213" i="6"/>
  <c r="E213" i="6"/>
  <c r="D213" i="6"/>
  <c r="C213" i="6"/>
  <c r="W212" i="6"/>
  <c r="AB212" i="6" s="1"/>
  <c r="V212" i="6"/>
  <c r="U212" i="6"/>
  <c r="Z212" i="6" s="1"/>
  <c r="T212" i="6"/>
  <c r="Y212" i="6" s="1"/>
  <c r="S212" i="6"/>
  <c r="G212" i="6"/>
  <c r="F212" i="6"/>
  <c r="E212" i="6"/>
  <c r="D212" i="6"/>
  <c r="C212" i="6"/>
  <c r="W211" i="6"/>
  <c r="AB211" i="6" s="1"/>
  <c r="V211" i="6"/>
  <c r="U211" i="6"/>
  <c r="Z211" i="6" s="1"/>
  <c r="T211" i="6"/>
  <c r="Y211" i="6" s="1"/>
  <c r="S211" i="6"/>
  <c r="G211" i="6"/>
  <c r="F211" i="6"/>
  <c r="E211" i="6"/>
  <c r="D211" i="6"/>
  <c r="C211" i="6"/>
  <c r="W210" i="6"/>
  <c r="AB210" i="6" s="1"/>
  <c r="V210" i="6"/>
  <c r="U210" i="6"/>
  <c r="Z210" i="6" s="1"/>
  <c r="T210" i="6"/>
  <c r="Y210" i="6" s="1"/>
  <c r="S210" i="6"/>
  <c r="G210" i="6"/>
  <c r="F210" i="6"/>
  <c r="E210" i="6"/>
  <c r="D210" i="6"/>
  <c r="C210" i="6"/>
  <c r="W209" i="6"/>
  <c r="AB209" i="6" s="1"/>
  <c r="V209" i="6"/>
  <c r="U209" i="6"/>
  <c r="Z209" i="6" s="1"/>
  <c r="T209" i="6"/>
  <c r="Y209" i="6" s="1"/>
  <c r="S209" i="6"/>
  <c r="G209" i="6"/>
  <c r="F209" i="6"/>
  <c r="E209" i="6"/>
  <c r="D209" i="6"/>
  <c r="C209" i="6"/>
  <c r="W208" i="6"/>
  <c r="AB208" i="6" s="1"/>
  <c r="V208" i="6"/>
  <c r="U208" i="6"/>
  <c r="Z208" i="6" s="1"/>
  <c r="T208" i="6"/>
  <c r="Y208" i="6" s="1"/>
  <c r="S208" i="6"/>
  <c r="G208" i="6"/>
  <c r="F208" i="6"/>
  <c r="E208" i="6"/>
  <c r="D208" i="6"/>
  <c r="C208" i="6"/>
  <c r="W207" i="6"/>
  <c r="AB207" i="6" s="1"/>
  <c r="V207" i="6"/>
  <c r="U207" i="6"/>
  <c r="Z207" i="6" s="1"/>
  <c r="T207" i="6"/>
  <c r="Y207" i="6" s="1"/>
  <c r="S207" i="6"/>
  <c r="G207" i="6"/>
  <c r="F207" i="6"/>
  <c r="E207" i="6"/>
  <c r="D207" i="6"/>
  <c r="C207" i="6"/>
  <c r="W206" i="6"/>
  <c r="AB206" i="6" s="1"/>
  <c r="V206" i="6"/>
  <c r="U206" i="6"/>
  <c r="Z206" i="6" s="1"/>
  <c r="T206" i="6"/>
  <c r="Y206" i="6" s="1"/>
  <c r="S206" i="6"/>
  <c r="G206" i="6"/>
  <c r="F206" i="6"/>
  <c r="E206" i="6"/>
  <c r="D206" i="6"/>
  <c r="C206" i="6"/>
  <c r="W205" i="6"/>
  <c r="AB205" i="6" s="1"/>
  <c r="V205" i="6"/>
  <c r="U205" i="6"/>
  <c r="Z205" i="6" s="1"/>
  <c r="T205" i="6"/>
  <c r="Y205" i="6" s="1"/>
  <c r="S205" i="6"/>
  <c r="G205" i="6"/>
  <c r="F205" i="6"/>
  <c r="E205" i="6"/>
  <c r="D205" i="6"/>
  <c r="C205" i="6"/>
  <c r="W204" i="6"/>
  <c r="AB204" i="6" s="1"/>
  <c r="V204" i="6"/>
  <c r="U204" i="6"/>
  <c r="Z204" i="6" s="1"/>
  <c r="T204" i="6"/>
  <c r="Y204" i="6" s="1"/>
  <c r="S204" i="6"/>
  <c r="G204" i="6"/>
  <c r="F204" i="6"/>
  <c r="E204" i="6"/>
  <c r="D204" i="6"/>
  <c r="C204" i="6"/>
  <c r="W197" i="6"/>
  <c r="AB197" i="6" s="1"/>
  <c r="V197" i="6"/>
  <c r="U197" i="6"/>
  <c r="T197" i="6"/>
  <c r="Y197" i="6" s="1"/>
  <c r="S197" i="6"/>
  <c r="G197" i="6"/>
  <c r="F197" i="6"/>
  <c r="E197" i="6"/>
  <c r="D197" i="6"/>
  <c r="C197" i="6"/>
  <c r="W196" i="6"/>
  <c r="AB196" i="6" s="1"/>
  <c r="V196" i="6"/>
  <c r="U196" i="6"/>
  <c r="T196" i="6"/>
  <c r="S196" i="6"/>
  <c r="G196" i="6"/>
  <c r="F196" i="6"/>
  <c r="E196" i="6"/>
  <c r="D196" i="6"/>
  <c r="C196" i="6"/>
  <c r="W195" i="6"/>
  <c r="AB195" i="6" s="1"/>
  <c r="V195" i="6"/>
  <c r="U195" i="6"/>
  <c r="T195" i="6"/>
  <c r="S195" i="6"/>
  <c r="G195" i="6"/>
  <c r="F195" i="6"/>
  <c r="E195" i="6"/>
  <c r="D195" i="6"/>
  <c r="C195" i="6"/>
  <c r="W194" i="6"/>
  <c r="AB194" i="6" s="1"/>
  <c r="V194" i="6"/>
  <c r="U194" i="6"/>
  <c r="T194" i="6"/>
  <c r="S194" i="6"/>
  <c r="G194" i="6"/>
  <c r="F194" i="6"/>
  <c r="E194" i="6"/>
  <c r="D194" i="6"/>
  <c r="C194" i="6"/>
  <c r="W193" i="6"/>
  <c r="AB193" i="6" s="1"/>
  <c r="V193" i="6"/>
  <c r="U193" i="6"/>
  <c r="T193" i="6"/>
  <c r="S193" i="6"/>
  <c r="G193" i="6"/>
  <c r="F193" i="6"/>
  <c r="E193" i="6"/>
  <c r="D193" i="6"/>
  <c r="C193" i="6"/>
  <c r="W192" i="6"/>
  <c r="AB192" i="6" s="1"/>
  <c r="V192" i="6"/>
  <c r="U192" i="6"/>
  <c r="T192" i="6"/>
  <c r="S192" i="6"/>
  <c r="G192" i="6"/>
  <c r="F192" i="6"/>
  <c r="E192" i="6"/>
  <c r="D192" i="6"/>
  <c r="C192" i="6"/>
  <c r="W191" i="6"/>
  <c r="AB191" i="6" s="1"/>
  <c r="V191" i="6"/>
  <c r="U191" i="6"/>
  <c r="T191" i="6"/>
  <c r="S191" i="6"/>
  <c r="G191" i="6"/>
  <c r="F191" i="6"/>
  <c r="E191" i="6"/>
  <c r="D191" i="6"/>
  <c r="C191" i="6"/>
  <c r="W190" i="6"/>
  <c r="AB190" i="6" s="1"/>
  <c r="V190" i="6"/>
  <c r="U190" i="6"/>
  <c r="T190" i="6"/>
  <c r="S190" i="6"/>
  <c r="G190" i="6"/>
  <c r="F190" i="6"/>
  <c r="E190" i="6"/>
  <c r="D190" i="6"/>
  <c r="C190" i="6"/>
  <c r="W189" i="6"/>
  <c r="V189" i="6"/>
  <c r="U189" i="6"/>
  <c r="T189" i="6"/>
  <c r="S189" i="6"/>
  <c r="G189" i="6"/>
  <c r="F189" i="6"/>
  <c r="E189" i="6"/>
  <c r="D189" i="6"/>
  <c r="C189" i="6"/>
  <c r="W188" i="6"/>
  <c r="V188" i="6"/>
  <c r="U188" i="6"/>
  <c r="T188" i="6"/>
  <c r="S188" i="6"/>
  <c r="G188" i="6"/>
  <c r="F188" i="6"/>
  <c r="E188" i="6"/>
  <c r="D188" i="6"/>
  <c r="C188" i="6"/>
  <c r="W187" i="6"/>
  <c r="V187" i="6"/>
  <c r="U187" i="6"/>
  <c r="T187" i="6"/>
  <c r="S187" i="6"/>
  <c r="G187" i="6"/>
  <c r="F187" i="6"/>
  <c r="E187" i="6"/>
  <c r="D187" i="6"/>
  <c r="C187" i="6"/>
  <c r="W186" i="6"/>
  <c r="V186" i="6"/>
  <c r="U186" i="6"/>
  <c r="T186" i="6"/>
  <c r="S186" i="6"/>
  <c r="G186" i="6"/>
  <c r="F186" i="6"/>
  <c r="E186" i="6"/>
  <c r="D186" i="6"/>
  <c r="C186" i="6"/>
  <c r="W185" i="6"/>
  <c r="V185" i="6"/>
  <c r="U185" i="6"/>
  <c r="T185" i="6"/>
  <c r="S185" i="6"/>
  <c r="G185" i="6"/>
  <c r="F185" i="6"/>
  <c r="E185" i="6"/>
  <c r="D185" i="6"/>
  <c r="C185" i="6"/>
  <c r="W184" i="6"/>
  <c r="V184" i="6"/>
  <c r="U184" i="6"/>
  <c r="T184" i="6"/>
  <c r="S184" i="6"/>
  <c r="G184" i="6"/>
  <c r="F184" i="6"/>
  <c r="E184" i="6"/>
  <c r="D184" i="6"/>
  <c r="C184" i="6"/>
  <c r="W183" i="6"/>
  <c r="V183" i="6"/>
  <c r="U183" i="6"/>
  <c r="T183" i="6"/>
  <c r="S183" i="6"/>
  <c r="G183" i="6"/>
  <c r="F183" i="6"/>
  <c r="E183" i="6"/>
  <c r="D183" i="6"/>
  <c r="C183" i="6"/>
  <c r="W176" i="6"/>
  <c r="V176" i="6"/>
  <c r="U176" i="6"/>
  <c r="T176" i="6"/>
  <c r="S176" i="6"/>
  <c r="G176" i="6"/>
  <c r="F176" i="6"/>
  <c r="E176" i="6"/>
  <c r="D176" i="6"/>
  <c r="C176" i="6"/>
  <c r="W175" i="6"/>
  <c r="V175" i="6"/>
  <c r="U175" i="6"/>
  <c r="T175" i="6"/>
  <c r="S175" i="6"/>
  <c r="G175" i="6"/>
  <c r="F175" i="6"/>
  <c r="E175" i="6"/>
  <c r="D175" i="6"/>
  <c r="C175" i="6"/>
  <c r="W174" i="6"/>
  <c r="V174" i="6"/>
  <c r="U174" i="6"/>
  <c r="T174" i="6"/>
  <c r="S174" i="6"/>
  <c r="G174" i="6"/>
  <c r="F174" i="6"/>
  <c r="E174" i="6"/>
  <c r="D174" i="6"/>
  <c r="C174" i="6"/>
  <c r="W173" i="6"/>
  <c r="V173" i="6"/>
  <c r="U173" i="6"/>
  <c r="T173" i="6"/>
  <c r="S173" i="6"/>
  <c r="G173" i="6"/>
  <c r="F173" i="6"/>
  <c r="E173" i="6"/>
  <c r="D173" i="6"/>
  <c r="C173" i="6"/>
  <c r="W172" i="6"/>
  <c r="V172" i="6"/>
  <c r="U172" i="6"/>
  <c r="T172" i="6"/>
  <c r="S172" i="6"/>
  <c r="G172" i="6"/>
  <c r="F172" i="6"/>
  <c r="E172" i="6"/>
  <c r="D172" i="6"/>
  <c r="C172" i="6"/>
  <c r="W171" i="6"/>
  <c r="V171" i="6"/>
  <c r="U171" i="6"/>
  <c r="T171" i="6"/>
  <c r="S171" i="6"/>
  <c r="G171" i="6"/>
  <c r="F171" i="6"/>
  <c r="E171" i="6"/>
  <c r="D171" i="6"/>
  <c r="C171" i="6"/>
  <c r="W170" i="6"/>
  <c r="V170" i="6"/>
  <c r="U170" i="6"/>
  <c r="T170" i="6"/>
  <c r="S170" i="6"/>
  <c r="G170" i="6"/>
  <c r="F170" i="6"/>
  <c r="E170" i="6"/>
  <c r="D170" i="6"/>
  <c r="C170" i="6"/>
  <c r="W169" i="6"/>
  <c r="V169" i="6"/>
  <c r="U169" i="6"/>
  <c r="T169" i="6"/>
  <c r="S169" i="6"/>
  <c r="G169" i="6"/>
  <c r="F169" i="6"/>
  <c r="E169" i="6"/>
  <c r="D169" i="6"/>
  <c r="C169" i="6"/>
  <c r="W168" i="6"/>
  <c r="V168" i="6"/>
  <c r="U168" i="6"/>
  <c r="T168" i="6"/>
  <c r="S168" i="6"/>
  <c r="G168" i="6"/>
  <c r="F168" i="6"/>
  <c r="E168" i="6"/>
  <c r="D168" i="6"/>
  <c r="C168" i="6"/>
  <c r="W167" i="6"/>
  <c r="V167" i="6"/>
  <c r="U167" i="6"/>
  <c r="T167" i="6"/>
  <c r="S167" i="6"/>
  <c r="G167" i="6"/>
  <c r="F167" i="6"/>
  <c r="E167" i="6"/>
  <c r="D167" i="6"/>
  <c r="C167" i="6"/>
  <c r="W166" i="6"/>
  <c r="V166" i="6"/>
  <c r="U166" i="6"/>
  <c r="T166" i="6"/>
  <c r="S166" i="6"/>
  <c r="G166" i="6"/>
  <c r="F166" i="6"/>
  <c r="E166" i="6"/>
  <c r="D166" i="6"/>
  <c r="C166" i="6"/>
  <c r="W165" i="6"/>
  <c r="V165" i="6"/>
  <c r="U165" i="6"/>
  <c r="T165" i="6"/>
  <c r="S165" i="6"/>
  <c r="G165" i="6"/>
  <c r="F165" i="6"/>
  <c r="E165" i="6"/>
  <c r="D165" i="6"/>
  <c r="C165" i="6"/>
  <c r="W164" i="6"/>
  <c r="V164" i="6"/>
  <c r="U164" i="6"/>
  <c r="T164" i="6"/>
  <c r="S164" i="6"/>
  <c r="G164" i="6"/>
  <c r="F164" i="6"/>
  <c r="E164" i="6"/>
  <c r="D164" i="6"/>
  <c r="C164" i="6"/>
  <c r="W163" i="6"/>
  <c r="V163" i="6"/>
  <c r="U163" i="6"/>
  <c r="T163" i="6"/>
  <c r="S163" i="6"/>
  <c r="G163" i="6"/>
  <c r="F163" i="6"/>
  <c r="E163" i="6"/>
  <c r="D163" i="6"/>
  <c r="C163" i="6"/>
  <c r="W162" i="6"/>
  <c r="V162" i="6"/>
  <c r="U162" i="6"/>
  <c r="T162" i="6"/>
  <c r="S162" i="6"/>
  <c r="G162" i="6"/>
  <c r="F162" i="6"/>
  <c r="E162" i="6"/>
  <c r="D162" i="6"/>
  <c r="C162" i="6"/>
  <c r="W155" i="6"/>
  <c r="AB155" i="6" s="1"/>
  <c r="V155" i="6"/>
  <c r="U155" i="6"/>
  <c r="T155" i="6"/>
  <c r="S155" i="6"/>
  <c r="G155" i="6"/>
  <c r="F155" i="6"/>
  <c r="E155" i="6"/>
  <c r="D155" i="6"/>
  <c r="C155" i="6"/>
  <c r="W154" i="6"/>
  <c r="AB154" i="6" s="1"/>
  <c r="V154" i="6"/>
  <c r="U154" i="6"/>
  <c r="T154" i="6"/>
  <c r="S154" i="6"/>
  <c r="G154" i="6"/>
  <c r="F154" i="6"/>
  <c r="E154" i="6"/>
  <c r="D154" i="6"/>
  <c r="C154" i="6"/>
  <c r="W153" i="6"/>
  <c r="AB153" i="6" s="1"/>
  <c r="V153" i="6"/>
  <c r="U153" i="6"/>
  <c r="T153" i="6"/>
  <c r="S153" i="6"/>
  <c r="G153" i="6"/>
  <c r="F153" i="6"/>
  <c r="E153" i="6"/>
  <c r="D153" i="6"/>
  <c r="C153" i="6"/>
  <c r="W152" i="6"/>
  <c r="AB152" i="6" s="1"/>
  <c r="V152" i="6"/>
  <c r="U152" i="6"/>
  <c r="T152" i="6"/>
  <c r="S152" i="6"/>
  <c r="G152" i="6"/>
  <c r="F152" i="6"/>
  <c r="E152" i="6"/>
  <c r="D152" i="6"/>
  <c r="C152" i="6"/>
  <c r="W151" i="6"/>
  <c r="AB151" i="6" s="1"/>
  <c r="V151" i="6"/>
  <c r="U151" i="6"/>
  <c r="T151" i="6"/>
  <c r="S151" i="6"/>
  <c r="G151" i="6"/>
  <c r="F151" i="6"/>
  <c r="E151" i="6"/>
  <c r="D151" i="6"/>
  <c r="C151" i="6"/>
  <c r="W150" i="6"/>
  <c r="AB150" i="6" s="1"/>
  <c r="V150" i="6"/>
  <c r="U150" i="6"/>
  <c r="T150" i="6"/>
  <c r="S150" i="6"/>
  <c r="G150" i="6"/>
  <c r="F150" i="6"/>
  <c r="E150" i="6"/>
  <c r="D150" i="6"/>
  <c r="C150" i="6"/>
  <c r="W149" i="6"/>
  <c r="AB149" i="6" s="1"/>
  <c r="V149" i="6"/>
  <c r="U149" i="6"/>
  <c r="T149" i="6"/>
  <c r="S149" i="6"/>
  <c r="G149" i="6"/>
  <c r="F149" i="6"/>
  <c r="E149" i="6"/>
  <c r="D149" i="6"/>
  <c r="C149" i="6"/>
  <c r="W148" i="6"/>
  <c r="AB148" i="6" s="1"/>
  <c r="V148" i="6"/>
  <c r="U148" i="6"/>
  <c r="T148" i="6"/>
  <c r="S148" i="6"/>
  <c r="G148" i="6"/>
  <c r="F148" i="6"/>
  <c r="E148" i="6"/>
  <c r="D148" i="6"/>
  <c r="C148" i="6"/>
  <c r="W147" i="6"/>
  <c r="AB147" i="6" s="1"/>
  <c r="V147" i="6"/>
  <c r="U147" i="6"/>
  <c r="T147" i="6"/>
  <c r="S147" i="6"/>
  <c r="G147" i="6"/>
  <c r="F147" i="6"/>
  <c r="E147" i="6"/>
  <c r="D147" i="6"/>
  <c r="C147" i="6"/>
  <c r="W146" i="6"/>
  <c r="AB146" i="6" s="1"/>
  <c r="V146" i="6"/>
  <c r="U146" i="6"/>
  <c r="T146" i="6"/>
  <c r="S146" i="6"/>
  <c r="G146" i="6"/>
  <c r="F146" i="6"/>
  <c r="E146" i="6"/>
  <c r="D146" i="6"/>
  <c r="C146" i="6"/>
  <c r="W145" i="6"/>
  <c r="AB145" i="6" s="1"/>
  <c r="V145" i="6"/>
  <c r="U145" i="6"/>
  <c r="T145" i="6"/>
  <c r="S145" i="6"/>
  <c r="G145" i="6"/>
  <c r="F145" i="6"/>
  <c r="E145" i="6"/>
  <c r="D145" i="6"/>
  <c r="C145" i="6"/>
  <c r="W144" i="6"/>
  <c r="AB144" i="6" s="1"/>
  <c r="V144" i="6"/>
  <c r="U144" i="6"/>
  <c r="T144" i="6"/>
  <c r="S144" i="6"/>
  <c r="G144" i="6"/>
  <c r="F144" i="6"/>
  <c r="E144" i="6"/>
  <c r="D144" i="6"/>
  <c r="C144" i="6"/>
  <c r="W143" i="6"/>
  <c r="AB143" i="6" s="1"/>
  <c r="V143" i="6"/>
  <c r="U143" i="6"/>
  <c r="T143" i="6"/>
  <c r="S143" i="6"/>
  <c r="G143" i="6"/>
  <c r="F143" i="6"/>
  <c r="E143" i="6"/>
  <c r="D143" i="6"/>
  <c r="C143" i="6"/>
  <c r="W142" i="6"/>
  <c r="AB142" i="6" s="1"/>
  <c r="V142" i="6"/>
  <c r="U142" i="6"/>
  <c r="T142" i="6"/>
  <c r="S142" i="6"/>
  <c r="G142" i="6"/>
  <c r="F142" i="6"/>
  <c r="E142" i="6"/>
  <c r="D142" i="6"/>
  <c r="C142" i="6"/>
  <c r="W141" i="6"/>
  <c r="AB141" i="6" s="1"/>
  <c r="V141" i="6"/>
  <c r="U141" i="6"/>
  <c r="T141" i="6"/>
  <c r="S141" i="6"/>
  <c r="G141" i="6"/>
  <c r="F141" i="6"/>
  <c r="E141" i="6"/>
  <c r="D141" i="6"/>
  <c r="C141" i="6"/>
  <c r="W134" i="6"/>
  <c r="AB134" i="6" s="1"/>
  <c r="V134" i="6"/>
  <c r="U134" i="6"/>
  <c r="T134" i="6"/>
  <c r="Y134" i="6" s="1"/>
  <c r="S134" i="6"/>
  <c r="G134" i="6"/>
  <c r="F134" i="6"/>
  <c r="E134" i="6"/>
  <c r="D134" i="6"/>
  <c r="C134" i="6"/>
  <c r="W133" i="6"/>
  <c r="AB133" i="6" s="1"/>
  <c r="V133" i="6"/>
  <c r="U133" i="6"/>
  <c r="T133" i="6"/>
  <c r="Y133" i="6" s="1"/>
  <c r="S133" i="6"/>
  <c r="G133" i="6"/>
  <c r="F133" i="6"/>
  <c r="E133" i="6"/>
  <c r="D133" i="6"/>
  <c r="C133" i="6"/>
  <c r="W132" i="6"/>
  <c r="AB132" i="6" s="1"/>
  <c r="V132" i="6"/>
  <c r="U132" i="6"/>
  <c r="T132" i="6"/>
  <c r="Y132" i="6" s="1"/>
  <c r="S132" i="6"/>
  <c r="G132" i="6"/>
  <c r="F132" i="6"/>
  <c r="E132" i="6"/>
  <c r="D132" i="6"/>
  <c r="C132" i="6"/>
  <c r="W131" i="6"/>
  <c r="AB131" i="6" s="1"/>
  <c r="V131" i="6"/>
  <c r="U131" i="6"/>
  <c r="T131" i="6"/>
  <c r="Y131" i="6" s="1"/>
  <c r="S131" i="6"/>
  <c r="G131" i="6"/>
  <c r="F131" i="6"/>
  <c r="E131" i="6"/>
  <c r="D131" i="6"/>
  <c r="C131" i="6"/>
  <c r="W130" i="6"/>
  <c r="AB130" i="6" s="1"/>
  <c r="V130" i="6"/>
  <c r="U130" i="6"/>
  <c r="T130" i="6"/>
  <c r="Y130" i="6" s="1"/>
  <c r="S130" i="6"/>
  <c r="G130" i="6"/>
  <c r="F130" i="6"/>
  <c r="E130" i="6"/>
  <c r="D130" i="6"/>
  <c r="C130" i="6"/>
  <c r="W129" i="6"/>
  <c r="AB129" i="6" s="1"/>
  <c r="V129" i="6"/>
  <c r="U129" i="6"/>
  <c r="T129" i="6"/>
  <c r="Y129" i="6" s="1"/>
  <c r="S129" i="6"/>
  <c r="G129" i="6"/>
  <c r="F129" i="6"/>
  <c r="E129" i="6"/>
  <c r="D129" i="6"/>
  <c r="C129" i="6"/>
  <c r="W128" i="6"/>
  <c r="AB128" i="6" s="1"/>
  <c r="V128" i="6"/>
  <c r="U128" i="6"/>
  <c r="T128" i="6"/>
  <c r="S128" i="6"/>
  <c r="G128" i="6"/>
  <c r="F128" i="6"/>
  <c r="E128" i="6"/>
  <c r="D128" i="6"/>
  <c r="C128" i="6"/>
  <c r="W127" i="6"/>
  <c r="AB127" i="6" s="1"/>
  <c r="V127" i="6"/>
  <c r="U127" i="6"/>
  <c r="T127" i="6"/>
  <c r="S127" i="6"/>
  <c r="G127" i="6"/>
  <c r="F127" i="6"/>
  <c r="E127" i="6"/>
  <c r="D127" i="6"/>
  <c r="C127" i="6"/>
  <c r="W126" i="6"/>
  <c r="AB126" i="6" s="1"/>
  <c r="V126" i="6"/>
  <c r="U126" i="6"/>
  <c r="T126" i="6"/>
  <c r="S126" i="6"/>
  <c r="G126" i="6"/>
  <c r="F126" i="6"/>
  <c r="E126" i="6"/>
  <c r="D126" i="6"/>
  <c r="C126" i="6"/>
  <c r="W125" i="6"/>
  <c r="AB125" i="6" s="1"/>
  <c r="V125" i="6"/>
  <c r="U125" i="6"/>
  <c r="T125" i="6"/>
  <c r="S125" i="6"/>
  <c r="G125" i="6"/>
  <c r="F125" i="6"/>
  <c r="E125" i="6"/>
  <c r="D125" i="6"/>
  <c r="C125" i="6"/>
  <c r="W124" i="6"/>
  <c r="AB124" i="6" s="1"/>
  <c r="V124" i="6"/>
  <c r="U124" i="6"/>
  <c r="T124" i="6"/>
  <c r="S124" i="6"/>
  <c r="G124" i="6"/>
  <c r="F124" i="6"/>
  <c r="E124" i="6"/>
  <c r="D124" i="6"/>
  <c r="C124" i="6"/>
  <c r="W123" i="6"/>
  <c r="AB123" i="6" s="1"/>
  <c r="V123" i="6"/>
  <c r="U123" i="6"/>
  <c r="T123" i="6"/>
  <c r="S123" i="6"/>
  <c r="G123" i="6"/>
  <c r="F123" i="6"/>
  <c r="E123" i="6"/>
  <c r="D123" i="6"/>
  <c r="C123" i="6"/>
  <c r="W122" i="6"/>
  <c r="AB122" i="6" s="1"/>
  <c r="V122" i="6"/>
  <c r="U122" i="6"/>
  <c r="T122" i="6"/>
  <c r="S122" i="6"/>
  <c r="G122" i="6"/>
  <c r="F122" i="6"/>
  <c r="E122" i="6"/>
  <c r="D122" i="6"/>
  <c r="C122" i="6"/>
  <c r="W121" i="6"/>
  <c r="AB121" i="6" s="1"/>
  <c r="V121" i="6"/>
  <c r="U121" i="6"/>
  <c r="T121" i="6"/>
  <c r="S121" i="6"/>
  <c r="G121" i="6"/>
  <c r="F121" i="6"/>
  <c r="E121" i="6"/>
  <c r="D121" i="6"/>
  <c r="C121" i="6"/>
  <c r="W120" i="6"/>
  <c r="AB120" i="6" s="1"/>
  <c r="V120" i="6"/>
  <c r="U120" i="6"/>
  <c r="T120" i="6"/>
  <c r="S120" i="6"/>
  <c r="G120" i="6"/>
  <c r="F120" i="6"/>
  <c r="E120" i="6"/>
  <c r="D120" i="6"/>
  <c r="C120" i="6"/>
  <c r="W113" i="6"/>
  <c r="AB113" i="6" s="1"/>
  <c r="V113" i="6"/>
  <c r="U113" i="6"/>
  <c r="T113" i="6"/>
  <c r="Y113" i="6" s="1"/>
  <c r="S113" i="6"/>
  <c r="G113" i="6"/>
  <c r="F113" i="6"/>
  <c r="E113" i="6"/>
  <c r="D113" i="6"/>
  <c r="C113" i="6"/>
  <c r="W112" i="6"/>
  <c r="AB112" i="6" s="1"/>
  <c r="V112" i="6"/>
  <c r="U112" i="6"/>
  <c r="T112" i="6"/>
  <c r="Y112" i="6" s="1"/>
  <c r="S112" i="6"/>
  <c r="G112" i="6"/>
  <c r="F112" i="6"/>
  <c r="E112" i="6"/>
  <c r="D112" i="6"/>
  <c r="C112" i="6"/>
  <c r="W111" i="6"/>
  <c r="AB111" i="6" s="1"/>
  <c r="V111" i="6"/>
  <c r="U111" i="6"/>
  <c r="T111" i="6"/>
  <c r="Y111" i="6" s="1"/>
  <c r="S111" i="6"/>
  <c r="G111" i="6"/>
  <c r="F111" i="6"/>
  <c r="E111" i="6"/>
  <c r="D111" i="6"/>
  <c r="C111" i="6"/>
  <c r="W110" i="6"/>
  <c r="AB110" i="6" s="1"/>
  <c r="V110" i="6"/>
  <c r="U110" i="6"/>
  <c r="T110" i="6"/>
  <c r="Y110" i="6" s="1"/>
  <c r="S110" i="6"/>
  <c r="G110" i="6"/>
  <c r="F110" i="6"/>
  <c r="E110" i="6"/>
  <c r="D110" i="6"/>
  <c r="C110" i="6"/>
  <c r="W109" i="6"/>
  <c r="AB109" i="6" s="1"/>
  <c r="V109" i="6"/>
  <c r="U109" i="6"/>
  <c r="T109" i="6"/>
  <c r="Y109" i="6" s="1"/>
  <c r="S109" i="6"/>
  <c r="G109" i="6"/>
  <c r="F109" i="6"/>
  <c r="E109" i="6"/>
  <c r="D109" i="6"/>
  <c r="C109" i="6"/>
  <c r="W108" i="6"/>
  <c r="AB108" i="6" s="1"/>
  <c r="V108" i="6"/>
  <c r="U108" i="6"/>
  <c r="T108" i="6"/>
  <c r="Y108" i="6" s="1"/>
  <c r="S108" i="6"/>
  <c r="G108" i="6"/>
  <c r="F108" i="6"/>
  <c r="E108" i="6"/>
  <c r="D108" i="6"/>
  <c r="C108" i="6"/>
  <c r="W107" i="6"/>
  <c r="AB107" i="6" s="1"/>
  <c r="V107" i="6"/>
  <c r="U107" i="6"/>
  <c r="T107" i="6"/>
  <c r="Y107" i="6" s="1"/>
  <c r="S107" i="6"/>
  <c r="G107" i="6"/>
  <c r="F107" i="6"/>
  <c r="E107" i="6"/>
  <c r="D107" i="6"/>
  <c r="C107" i="6"/>
  <c r="W106" i="6"/>
  <c r="AB106" i="6" s="1"/>
  <c r="V106" i="6"/>
  <c r="U106" i="6"/>
  <c r="T106" i="6"/>
  <c r="Y106" i="6" s="1"/>
  <c r="S106" i="6"/>
  <c r="G106" i="6"/>
  <c r="F106" i="6"/>
  <c r="E106" i="6"/>
  <c r="D106" i="6"/>
  <c r="C106" i="6"/>
  <c r="W105" i="6"/>
  <c r="AB105" i="6" s="1"/>
  <c r="V105" i="6"/>
  <c r="U105" i="6"/>
  <c r="T105" i="6"/>
  <c r="Y105" i="6" s="1"/>
  <c r="S105" i="6"/>
  <c r="G105" i="6"/>
  <c r="F105" i="6"/>
  <c r="E105" i="6"/>
  <c r="D105" i="6"/>
  <c r="C105" i="6"/>
  <c r="W104" i="6"/>
  <c r="AB104" i="6" s="1"/>
  <c r="V104" i="6"/>
  <c r="U104" i="6"/>
  <c r="T104" i="6"/>
  <c r="Y104" i="6" s="1"/>
  <c r="S104" i="6"/>
  <c r="G104" i="6"/>
  <c r="F104" i="6"/>
  <c r="E104" i="6"/>
  <c r="D104" i="6"/>
  <c r="C104" i="6"/>
  <c r="W103" i="6"/>
  <c r="AB103" i="6" s="1"/>
  <c r="V103" i="6"/>
  <c r="U103" i="6"/>
  <c r="T103" i="6"/>
  <c r="Y103" i="6" s="1"/>
  <c r="S103" i="6"/>
  <c r="G103" i="6"/>
  <c r="F103" i="6"/>
  <c r="E103" i="6"/>
  <c r="D103" i="6"/>
  <c r="C103" i="6"/>
  <c r="W102" i="6"/>
  <c r="AB102" i="6" s="1"/>
  <c r="V102" i="6"/>
  <c r="U102" i="6"/>
  <c r="T102" i="6"/>
  <c r="Y102" i="6" s="1"/>
  <c r="S102" i="6"/>
  <c r="G102" i="6"/>
  <c r="F102" i="6"/>
  <c r="E102" i="6"/>
  <c r="D102" i="6"/>
  <c r="C102" i="6"/>
  <c r="W101" i="6"/>
  <c r="AB101" i="6" s="1"/>
  <c r="V101" i="6"/>
  <c r="U101" i="6"/>
  <c r="T101" i="6"/>
  <c r="Y101" i="6" s="1"/>
  <c r="S101" i="6"/>
  <c r="G101" i="6"/>
  <c r="F101" i="6"/>
  <c r="E101" i="6"/>
  <c r="D101" i="6"/>
  <c r="C101" i="6"/>
  <c r="W100" i="6"/>
  <c r="AB100" i="6" s="1"/>
  <c r="V100" i="6"/>
  <c r="U100" i="6"/>
  <c r="T100" i="6"/>
  <c r="Y100" i="6" s="1"/>
  <c r="S100" i="6"/>
  <c r="G100" i="6"/>
  <c r="F100" i="6"/>
  <c r="E100" i="6"/>
  <c r="D100" i="6"/>
  <c r="C100" i="6"/>
  <c r="W99" i="6"/>
  <c r="AB99" i="6" s="1"/>
  <c r="V99" i="6"/>
  <c r="U99" i="6"/>
  <c r="T99" i="6"/>
  <c r="Y99" i="6" s="1"/>
  <c r="S99" i="6"/>
  <c r="G99" i="6"/>
  <c r="F99" i="6"/>
  <c r="E99" i="6"/>
  <c r="D99" i="6"/>
  <c r="C99" i="6"/>
  <c r="W92" i="6"/>
  <c r="V92" i="6"/>
  <c r="U92" i="6"/>
  <c r="T92" i="6"/>
  <c r="S92" i="6"/>
  <c r="G92" i="6"/>
  <c r="F92" i="6"/>
  <c r="E92" i="6"/>
  <c r="D92" i="6"/>
  <c r="C92" i="6"/>
  <c r="W91" i="6"/>
  <c r="V91" i="6"/>
  <c r="U91" i="6"/>
  <c r="T91" i="6"/>
  <c r="S91" i="6"/>
  <c r="G91" i="6"/>
  <c r="F91" i="6"/>
  <c r="E91" i="6"/>
  <c r="D91" i="6"/>
  <c r="C91" i="6"/>
  <c r="W90" i="6"/>
  <c r="V90" i="6"/>
  <c r="U90" i="6"/>
  <c r="T90" i="6"/>
  <c r="S90" i="6"/>
  <c r="G90" i="6"/>
  <c r="F90" i="6"/>
  <c r="E90" i="6"/>
  <c r="D90" i="6"/>
  <c r="C90" i="6"/>
  <c r="W89" i="6"/>
  <c r="V89" i="6"/>
  <c r="U89" i="6"/>
  <c r="T89" i="6"/>
  <c r="S89" i="6"/>
  <c r="G89" i="6"/>
  <c r="F89" i="6"/>
  <c r="E89" i="6"/>
  <c r="D89" i="6"/>
  <c r="C89" i="6"/>
  <c r="W88" i="6"/>
  <c r="V88" i="6"/>
  <c r="U88" i="6"/>
  <c r="T88" i="6"/>
  <c r="S88" i="6"/>
  <c r="G88" i="6"/>
  <c r="F88" i="6"/>
  <c r="E88" i="6"/>
  <c r="D88" i="6"/>
  <c r="C88" i="6"/>
  <c r="W87" i="6"/>
  <c r="V87" i="6"/>
  <c r="U87" i="6"/>
  <c r="T87" i="6"/>
  <c r="S87" i="6"/>
  <c r="G87" i="6"/>
  <c r="F87" i="6"/>
  <c r="E87" i="6"/>
  <c r="D87" i="6"/>
  <c r="C87" i="6"/>
  <c r="W86" i="6"/>
  <c r="V86" i="6"/>
  <c r="U86" i="6"/>
  <c r="T86" i="6"/>
  <c r="S86" i="6"/>
  <c r="G86" i="6"/>
  <c r="F86" i="6"/>
  <c r="E86" i="6"/>
  <c r="D86" i="6"/>
  <c r="C86" i="6"/>
  <c r="W85" i="6"/>
  <c r="V85" i="6"/>
  <c r="U85" i="6"/>
  <c r="T85" i="6"/>
  <c r="S85" i="6"/>
  <c r="G85" i="6"/>
  <c r="F85" i="6"/>
  <c r="E85" i="6"/>
  <c r="D85" i="6"/>
  <c r="C85" i="6"/>
  <c r="W84" i="6"/>
  <c r="V84" i="6"/>
  <c r="U84" i="6"/>
  <c r="T84" i="6"/>
  <c r="S84" i="6"/>
  <c r="G84" i="6"/>
  <c r="F84" i="6"/>
  <c r="E84" i="6"/>
  <c r="D84" i="6"/>
  <c r="C84" i="6"/>
  <c r="W83" i="6"/>
  <c r="V83" i="6"/>
  <c r="U83" i="6"/>
  <c r="T83" i="6"/>
  <c r="S83" i="6"/>
  <c r="G83" i="6"/>
  <c r="F83" i="6"/>
  <c r="E83" i="6"/>
  <c r="D83" i="6"/>
  <c r="C83" i="6"/>
  <c r="W82" i="6"/>
  <c r="V82" i="6"/>
  <c r="U82" i="6"/>
  <c r="T82" i="6"/>
  <c r="S82" i="6"/>
  <c r="G82" i="6"/>
  <c r="F82" i="6"/>
  <c r="E82" i="6"/>
  <c r="D82" i="6"/>
  <c r="C82" i="6"/>
  <c r="W81" i="6"/>
  <c r="V81" i="6"/>
  <c r="U81" i="6"/>
  <c r="T81" i="6"/>
  <c r="S81" i="6"/>
  <c r="G81" i="6"/>
  <c r="F81" i="6"/>
  <c r="E81" i="6"/>
  <c r="D81" i="6"/>
  <c r="C81" i="6"/>
  <c r="W80" i="6"/>
  <c r="V80" i="6"/>
  <c r="U80" i="6"/>
  <c r="T80" i="6"/>
  <c r="S80" i="6"/>
  <c r="G80" i="6"/>
  <c r="F80" i="6"/>
  <c r="E80" i="6"/>
  <c r="D80" i="6"/>
  <c r="C80" i="6"/>
  <c r="W79" i="6"/>
  <c r="V79" i="6"/>
  <c r="U79" i="6"/>
  <c r="T79" i="6"/>
  <c r="S79" i="6"/>
  <c r="G79" i="6"/>
  <c r="F79" i="6"/>
  <c r="E79" i="6"/>
  <c r="D79" i="6"/>
  <c r="C79" i="6"/>
  <c r="W78" i="6"/>
  <c r="V78" i="6"/>
  <c r="U78" i="6"/>
  <c r="T78" i="6"/>
  <c r="S78" i="6"/>
  <c r="G78" i="6"/>
  <c r="F78" i="6"/>
  <c r="E78" i="6"/>
  <c r="D78" i="6"/>
  <c r="C78" i="6"/>
  <c r="W71" i="6"/>
  <c r="AB71" i="6" s="1"/>
  <c r="V71" i="6"/>
  <c r="U71" i="6"/>
  <c r="T71" i="6"/>
  <c r="Y71" i="6" s="1"/>
  <c r="S71" i="6"/>
  <c r="G71" i="6"/>
  <c r="F71" i="6"/>
  <c r="E71" i="6"/>
  <c r="D71" i="6"/>
  <c r="C71" i="6"/>
  <c r="W70" i="6"/>
  <c r="AB70" i="6" s="1"/>
  <c r="V70" i="6"/>
  <c r="U70" i="6"/>
  <c r="T70" i="6"/>
  <c r="Y70" i="6" s="1"/>
  <c r="S70" i="6"/>
  <c r="G70" i="6"/>
  <c r="F70" i="6"/>
  <c r="E70" i="6"/>
  <c r="D70" i="6"/>
  <c r="C70" i="6"/>
  <c r="W69" i="6"/>
  <c r="AB69" i="6" s="1"/>
  <c r="V69" i="6"/>
  <c r="U69" i="6"/>
  <c r="T69" i="6"/>
  <c r="S69" i="6"/>
  <c r="G69" i="6"/>
  <c r="F69" i="6"/>
  <c r="E69" i="6"/>
  <c r="D69" i="6"/>
  <c r="C69" i="6"/>
  <c r="W68" i="6"/>
  <c r="AB68" i="6" s="1"/>
  <c r="V68" i="6"/>
  <c r="U68" i="6"/>
  <c r="T68" i="6"/>
  <c r="S68" i="6"/>
  <c r="G68" i="6"/>
  <c r="F68" i="6"/>
  <c r="E68" i="6"/>
  <c r="D68" i="6"/>
  <c r="C68" i="6"/>
  <c r="W67" i="6"/>
  <c r="AB67" i="6" s="1"/>
  <c r="V67" i="6"/>
  <c r="U67" i="6"/>
  <c r="T67" i="6"/>
  <c r="S67" i="6"/>
  <c r="G67" i="6"/>
  <c r="F67" i="6"/>
  <c r="E67" i="6"/>
  <c r="D67" i="6"/>
  <c r="C67" i="6"/>
  <c r="W66" i="6"/>
  <c r="AB66" i="6" s="1"/>
  <c r="V66" i="6"/>
  <c r="U66" i="6"/>
  <c r="T66" i="6"/>
  <c r="S66" i="6"/>
  <c r="G66" i="6"/>
  <c r="F66" i="6"/>
  <c r="E66" i="6"/>
  <c r="D66" i="6"/>
  <c r="C66" i="6"/>
  <c r="W65" i="6"/>
  <c r="AB65" i="6" s="1"/>
  <c r="V65" i="6"/>
  <c r="U65" i="6"/>
  <c r="T65" i="6"/>
  <c r="S65" i="6"/>
  <c r="G65" i="6"/>
  <c r="F65" i="6"/>
  <c r="E65" i="6"/>
  <c r="D65" i="6"/>
  <c r="C65" i="6"/>
  <c r="W64" i="6"/>
  <c r="AB64" i="6" s="1"/>
  <c r="V64" i="6"/>
  <c r="U64" i="6"/>
  <c r="T64" i="6"/>
  <c r="S64" i="6"/>
  <c r="G64" i="6"/>
  <c r="F64" i="6"/>
  <c r="E64" i="6"/>
  <c r="D64" i="6"/>
  <c r="C64" i="6"/>
  <c r="W63" i="6"/>
  <c r="AB63" i="6" s="1"/>
  <c r="V63" i="6"/>
  <c r="U63" i="6"/>
  <c r="T63" i="6"/>
  <c r="S63" i="6"/>
  <c r="G63" i="6"/>
  <c r="F63" i="6"/>
  <c r="E63" i="6"/>
  <c r="D63" i="6"/>
  <c r="C63" i="6"/>
  <c r="W62" i="6"/>
  <c r="AB62" i="6" s="1"/>
  <c r="V62" i="6"/>
  <c r="U62" i="6"/>
  <c r="T62" i="6"/>
  <c r="S62" i="6"/>
  <c r="G62" i="6"/>
  <c r="F62" i="6"/>
  <c r="E62" i="6"/>
  <c r="D62" i="6"/>
  <c r="C62" i="6"/>
  <c r="W61" i="6"/>
  <c r="V61" i="6"/>
  <c r="U61" i="6"/>
  <c r="T61" i="6"/>
  <c r="S61" i="6"/>
  <c r="G61" i="6"/>
  <c r="F61" i="6"/>
  <c r="E61" i="6"/>
  <c r="D61" i="6"/>
  <c r="C61" i="6"/>
  <c r="W60" i="6"/>
  <c r="V60" i="6"/>
  <c r="U60" i="6"/>
  <c r="T60" i="6"/>
  <c r="S60" i="6"/>
  <c r="G60" i="6"/>
  <c r="F60" i="6"/>
  <c r="E60" i="6"/>
  <c r="D60" i="6"/>
  <c r="C60" i="6"/>
  <c r="W59" i="6"/>
  <c r="V59" i="6"/>
  <c r="U59" i="6"/>
  <c r="T59" i="6"/>
  <c r="S59" i="6"/>
  <c r="G59" i="6"/>
  <c r="F59" i="6"/>
  <c r="E59" i="6"/>
  <c r="D59" i="6"/>
  <c r="C59" i="6"/>
  <c r="W58" i="6"/>
  <c r="V58" i="6"/>
  <c r="U58" i="6"/>
  <c r="T58" i="6"/>
  <c r="S58" i="6"/>
  <c r="G58" i="6"/>
  <c r="F58" i="6"/>
  <c r="E58" i="6"/>
  <c r="D58" i="6"/>
  <c r="C58" i="6"/>
  <c r="W57" i="6"/>
  <c r="V57" i="6"/>
  <c r="U57" i="6"/>
  <c r="T57" i="6"/>
  <c r="S57" i="6"/>
  <c r="G57" i="6"/>
  <c r="F57" i="6"/>
  <c r="E57" i="6"/>
  <c r="D57" i="6"/>
  <c r="C57" i="6"/>
  <c r="W46" i="6"/>
  <c r="V46" i="6"/>
  <c r="U46" i="6"/>
  <c r="T46" i="6"/>
  <c r="Y46" i="6" s="1"/>
  <c r="S46" i="6"/>
  <c r="G46" i="6"/>
  <c r="L46" i="6" s="1"/>
  <c r="Q46" i="6" s="1"/>
  <c r="G62" i="7" s="1"/>
  <c r="F46" i="6"/>
  <c r="K46" i="6" s="1"/>
  <c r="P46" i="6" s="1"/>
  <c r="F62" i="7" s="1"/>
  <c r="E46" i="6"/>
  <c r="J46" i="6" s="1"/>
  <c r="O46" i="6" s="1"/>
  <c r="E62" i="7" s="1"/>
  <c r="D46" i="6"/>
  <c r="I46" i="6" s="1"/>
  <c r="N46" i="6" s="1"/>
  <c r="D62" i="7" s="1"/>
  <c r="C46" i="6"/>
  <c r="H46" i="6" s="1"/>
  <c r="M46" i="6" s="1"/>
  <c r="C62" i="7" s="1"/>
  <c r="W45" i="6"/>
  <c r="V45" i="6"/>
  <c r="U45" i="6"/>
  <c r="T45" i="6"/>
  <c r="Y45" i="6" s="1"/>
  <c r="S45" i="6"/>
  <c r="G45" i="6"/>
  <c r="G41" i="7" s="1"/>
  <c r="F45" i="6"/>
  <c r="K45" i="6" s="1"/>
  <c r="P45" i="6" s="1"/>
  <c r="F61" i="7" s="1"/>
  <c r="E45" i="6"/>
  <c r="J45" i="6" s="1"/>
  <c r="O45" i="6" s="1"/>
  <c r="E61" i="7" s="1"/>
  <c r="D45" i="6"/>
  <c r="I45" i="6" s="1"/>
  <c r="N45" i="6" s="1"/>
  <c r="D61" i="7" s="1"/>
  <c r="C45" i="6"/>
  <c r="H45" i="6" s="1"/>
  <c r="M45" i="6" s="1"/>
  <c r="C61" i="7" s="1"/>
  <c r="W44" i="6"/>
  <c r="V44" i="6"/>
  <c r="U44" i="6"/>
  <c r="T44" i="6"/>
  <c r="Y44" i="6" s="1"/>
  <c r="S44" i="6"/>
  <c r="G44" i="6"/>
  <c r="L44" i="6" s="1"/>
  <c r="Q44" i="6" s="1"/>
  <c r="F44" i="6"/>
  <c r="K44" i="6" s="1"/>
  <c r="P44" i="6" s="1"/>
  <c r="E44" i="6"/>
  <c r="D44" i="6"/>
  <c r="C44" i="6"/>
  <c r="H44" i="6" s="1"/>
  <c r="M44" i="6" s="1"/>
  <c r="W43" i="6"/>
  <c r="V43" i="6"/>
  <c r="U43" i="6"/>
  <c r="T43" i="6"/>
  <c r="S43" i="6"/>
  <c r="G43" i="6"/>
  <c r="L43" i="6" s="1"/>
  <c r="Q43" i="6" s="1"/>
  <c r="F43" i="6"/>
  <c r="K43" i="6" s="1"/>
  <c r="P43" i="6" s="1"/>
  <c r="E43" i="6"/>
  <c r="J43" i="6" s="1"/>
  <c r="O43" i="6" s="1"/>
  <c r="D43" i="6"/>
  <c r="I43" i="6" s="1"/>
  <c r="N43" i="6" s="1"/>
  <c r="C43" i="6"/>
  <c r="H43" i="6" s="1"/>
  <c r="M43" i="6" s="1"/>
  <c r="W42" i="6"/>
  <c r="V42" i="6"/>
  <c r="U42" i="6"/>
  <c r="T42" i="6"/>
  <c r="S42" i="6"/>
  <c r="G42" i="6"/>
  <c r="L42" i="6" s="1"/>
  <c r="Q42" i="6" s="1"/>
  <c r="F42" i="6"/>
  <c r="K42" i="6" s="1"/>
  <c r="P42" i="6" s="1"/>
  <c r="E42" i="6"/>
  <c r="J42" i="6" s="1"/>
  <c r="O42" i="6" s="1"/>
  <c r="D42" i="6"/>
  <c r="I42" i="6" s="1"/>
  <c r="N42" i="6" s="1"/>
  <c r="C42" i="6"/>
  <c r="H42" i="6" s="1"/>
  <c r="M42" i="6" s="1"/>
  <c r="W41" i="6"/>
  <c r="V41" i="6"/>
  <c r="U41" i="6"/>
  <c r="T41" i="6"/>
  <c r="S41" i="6"/>
  <c r="G41" i="6"/>
  <c r="L41" i="6" s="1"/>
  <c r="Q41" i="6" s="1"/>
  <c r="F41" i="6"/>
  <c r="K41" i="6" s="1"/>
  <c r="P41" i="6" s="1"/>
  <c r="E41" i="6"/>
  <c r="J41" i="6" s="1"/>
  <c r="O41" i="6" s="1"/>
  <c r="D41" i="6"/>
  <c r="I41" i="6" s="1"/>
  <c r="N41" i="6" s="1"/>
  <c r="C41" i="6"/>
  <c r="H41" i="6" s="1"/>
  <c r="M41" i="6" s="1"/>
  <c r="W40" i="6"/>
  <c r="V40" i="6"/>
  <c r="U40" i="6"/>
  <c r="T40" i="6"/>
  <c r="S40" i="6"/>
  <c r="G40" i="6"/>
  <c r="L40" i="6" s="1"/>
  <c r="Q40" i="6" s="1"/>
  <c r="F40" i="6"/>
  <c r="K40" i="6" s="1"/>
  <c r="P40" i="6" s="1"/>
  <c r="E40" i="6"/>
  <c r="J40" i="6" s="1"/>
  <c r="O40" i="6" s="1"/>
  <c r="D40" i="6"/>
  <c r="I40" i="6" s="1"/>
  <c r="N40" i="6" s="1"/>
  <c r="C40" i="6"/>
  <c r="H40" i="6" s="1"/>
  <c r="M40" i="6" s="1"/>
  <c r="W39" i="6"/>
  <c r="V39" i="6"/>
  <c r="U39" i="6"/>
  <c r="T39" i="6"/>
  <c r="S39" i="6"/>
  <c r="G39" i="6"/>
  <c r="L39" i="6" s="1"/>
  <c r="Q39" i="6" s="1"/>
  <c r="F39" i="6"/>
  <c r="K39" i="6" s="1"/>
  <c r="P39" i="6" s="1"/>
  <c r="E39" i="6"/>
  <c r="J39" i="6" s="1"/>
  <c r="O39" i="6" s="1"/>
  <c r="D39" i="6"/>
  <c r="I39" i="6" s="1"/>
  <c r="N39" i="6" s="1"/>
  <c r="C39" i="6"/>
  <c r="H39" i="6" s="1"/>
  <c r="M39" i="6" s="1"/>
  <c r="W38" i="6"/>
  <c r="V38" i="6"/>
  <c r="U38" i="6"/>
  <c r="T38" i="6"/>
  <c r="S38" i="6"/>
  <c r="G38" i="6"/>
  <c r="L38" i="6" s="1"/>
  <c r="Q38" i="6" s="1"/>
  <c r="F38" i="6"/>
  <c r="K38" i="6" s="1"/>
  <c r="P38" i="6" s="1"/>
  <c r="E38" i="6"/>
  <c r="J38" i="6" s="1"/>
  <c r="O38" i="6" s="1"/>
  <c r="D38" i="6"/>
  <c r="I38" i="6" s="1"/>
  <c r="N38" i="6" s="1"/>
  <c r="C38" i="6"/>
  <c r="H38" i="6" s="1"/>
  <c r="M38" i="6" s="1"/>
  <c r="W37" i="6"/>
  <c r="V37" i="6"/>
  <c r="U37" i="6"/>
  <c r="T37" i="6"/>
  <c r="S37" i="6"/>
  <c r="G37" i="6"/>
  <c r="L37" i="6" s="1"/>
  <c r="Q37" i="6" s="1"/>
  <c r="F37" i="6"/>
  <c r="K37" i="6" s="1"/>
  <c r="P37" i="6" s="1"/>
  <c r="E37" i="6"/>
  <c r="J37" i="6" s="1"/>
  <c r="O37" i="6" s="1"/>
  <c r="D37" i="6"/>
  <c r="I37" i="6" s="1"/>
  <c r="N37" i="6" s="1"/>
  <c r="C37" i="6"/>
  <c r="H37" i="6" s="1"/>
  <c r="M37" i="6" s="1"/>
  <c r="W36" i="6"/>
  <c r="V36" i="6"/>
  <c r="U36" i="6"/>
  <c r="T36" i="6"/>
  <c r="S36" i="6"/>
  <c r="G36" i="6"/>
  <c r="L36" i="6" s="1"/>
  <c r="Q36" i="6" s="1"/>
  <c r="F36" i="6"/>
  <c r="K36" i="6" s="1"/>
  <c r="P36" i="6" s="1"/>
  <c r="E36" i="6"/>
  <c r="J36" i="6" s="1"/>
  <c r="O36" i="6" s="1"/>
  <c r="D36" i="6"/>
  <c r="I36" i="6" s="1"/>
  <c r="N36" i="6" s="1"/>
  <c r="C36" i="6"/>
  <c r="H36" i="6" s="1"/>
  <c r="M36" i="6" s="1"/>
  <c r="W35" i="6"/>
  <c r="V35" i="6"/>
  <c r="U35" i="6"/>
  <c r="T35" i="6"/>
  <c r="S35" i="6"/>
  <c r="G35" i="6"/>
  <c r="L35" i="6" s="1"/>
  <c r="Q35" i="6" s="1"/>
  <c r="F35" i="6"/>
  <c r="K35" i="6" s="1"/>
  <c r="P35" i="6" s="1"/>
  <c r="E35" i="6"/>
  <c r="J35" i="6" s="1"/>
  <c r="O35" i="6" s="1"/>
  <c r="D35" i="6"/>
  <c r="I35" i="6" s="1"/>
  <c r="N35" i="6" s="1"/>
  <c r="C35" i="6"/>
  <c r="H35" i="6" s="1"/>
  <c r="M35" i="6" s="1"/>
  <c r="W34" i="6"/>
  <c r="AB34" i="6" s="1"/>
  <c r="V34" i="6"/>
  <c r="U34" i="6"/>
  <c r="T34" i="6"/>
  <c r="S34" i="6"/>
  <c r="G34" i="6"/>
  <c r="L34" i="6" s="1"/>
  <c r="Q34" i="6" s="1"/>
  <c r="F34" i="6"/>
  <c r="K34" i="6" s="1"/>
  <c r="P34" i="6" s="1"/>
  <c r="E34" i="6"/>
  <c r="J34" i="6" s="1"/>
  <c r="O34" i="6" s="1"/>
  <c r="D34" i="6"/>
  <c r="I34" i="6" s="1"/>
  <c r="N34" i="6" s="1"/>
  <c r="C34" i="6"/>
  <c r="H34" i="6" s="1"/>
  <c r="M34" i="6" s="1"/>
  <c r="W33" i="6"/>
  <c r="V33" i="6"/>
  <c r="U33" i="6"/>
  <c r="T33" i="6"/>
  <c r="S33" i="6"/>
  <c r="G33" i="6"/>
  <c r="L33" i="6" s="1"/>
  <c r="Q33" i="6" s="1"/>
  <c r="F33" i="6"/>
  <c r="K33" i="6" s="1"/>
  <c r="P33" i="6" s="1"/>
  <c r="E33" i="6"/>
  <c r="J33" i="6" s="1"/>
  <c r="O33" i="6" s="1"/>
  <c r="D33" i="6"/>
  <c r="I33" i="6" s="1"/>
  <c r="N33" i="6" s="1"/>
  <c r="C33" i="6"/>
  <c r="H33" i="6" s="1"/>
  <c r="M33" i="6" s="1"/>
  <c r="W32" i="6"/>
  <c r="V32" i="6"/>
  <c r="U32" i="6"/>
  <c r="T32" i="6"/>
  <c r="G32" i="6"/>
  <c r="L32" i="6" s="1"/>
  <c r="Q32" i="6" s="1"/>
  <c r="F32" i="6"/>
  <c r="K32" i="6" s="1"/>
  <c r="P32" i="6" s="1"/>
  <c r="E32" i="6"/>
  <c r="J32" i="6" s="1"/>
  <c r="O32" i="6" s="1"/>
  <c r="D32" i="6"/>
  <c r="I32" i="6" s="1"/>
  <c r="N32" i="6" s="1"/>
  <c r="C32" i="6"/>
  <c r="H32" i="6" s="1"/>
  <c r="M32" i="6" s="1"/>
  <c r="W21" i="6"/>
  <c r="V21" i="6"/>
  <c r="U21" i="6"/>
  <c r="T21" i="6"/>
  <c r="S21" i="6"/>
  <c r="G21" i="6"/>
  <c r="G9" i="7" s="1"/>
  <c r="F21" i="6"/>
  <c r="F9" i="7" s="1"/>
  <c r="E21" i="6"/>
  <c r="D21" i="6"/>
  <c r="I21" i="6" s="1"/>
  <c r="N21" i="6" s="1"/>
  <c r="D29" i="7" s="1"/>
  <c r="C21" i="6"/>
  <c r="H21" i="6" s="1"/>
  <c r="M21" i="6" s="1"/>
  <c r="C29" i="7" s="1"/>
  <c r="W20" i="6"/>
  <c r="V20" i="6"/>
  <c r="U20" i="6"/>
  <c r="T20" i="6"/>
  <c r="S20" i="6"/>
  <c r="G20" i="6"/>
  <c r="G8" i="7" s="1"/>
  <c r="F20" i="6"/>
  <c r="K20" i="6" s="1"/>
  <c r="P20" i="6" s="1"/>
  <c r="F28" i="7" s="1"/>
  <c r="E20" i="6"/>
  <c r="J20" i="6" s="1"/>
  <c r="D20" i="6"/>
  <c r="I20" i="6" s="1"/>
  <c r="C20" i="6"/>
  <c r="H20" i="6" s="1"/>
  <c r="W18" i="6"/>
  <c r="V18" i="6"/>
  <c r="U18" i="6"/>
  <c r="T18" i="6"/>
  <c r="S18" i="6"/>
  <c r="G18" i="6"/>
  <c r="L18" i="6" s="1"/>
  <c r="Q18" i="6" s="1"/>
  <c r="F18" i="6"/>
  <c r="K18" i="6" s="1"/>
  <c r="P18" i="6" s="1"/>
  <c r="E18" i="6"/>
  <c r="D18" i="6"/>
  <c r="I18" i="6" s="1"/>
  <c r="N18" i="6" s="1"/>
  <c r="C18" i="6"/>
  <c r="W17" i="6"/>
  <c r="V17" i="6"/>
  <c r="U17" i="6"/>
  <c r="T17" i="6"/>
  <c r="S17" i="6"/>
  <c r="G17" i="6"/>
  <c r="L17" i="6" s="1"/>
  <c r="Q17" i="6" s="1"/>
  <c r="F17" i="6"/>
  <c r="K17" i="6" s="1"/>
  <c r="P17" i="6" s="1"/>
  <c r="E17" i="6"/>
  <c r="J17" i="6" s="1"/>
  <c r="O17" i="6" s="1"/>
  <c r="D17" i="6"/>
  <c r="I17" i="6" s="1"/>
  <c r="N17" i="6" s="1"/>
  <c r="C17" i="6"/>
  <c r="H17" i="6" s="1"/>
  <c r="M17" i="6" s="1"/>
  <c r="W16" i="6"/>
  <c r="V16" i="6"/>
  <c r="U16" i="6"/>
  <c r="T16" i="6"/>
  <c r="S16" i="6"/>
  <c r="G16" i="6"/>
  <c r="L16" i="6" s="1"/>
  <c r="Q16" i="6" s="1"/>
  <c r="F16" i="6"/>
  <c r="K16" i="6" s="1"/>
  <c r="P16" i="6" s="1"/>
  <c r="E16" i="6"/>
  <c r="J16" i="6" s="1"/>
  <c r="O16" i="6" s="1"/>
  <c r="D16" i="6"/>
  <c r="I16" i="6" s="1"/>
  <c r="N16" i="6" s="1"/>
  <c r="C16" i="6"/>
  <c r="H16" i="6" s="1"/>
  <c r="M16" i="6" s="1"/>
  <c r="W15" i="6"/>
  <c r="V15" i="6"/>
  <c r="U15" i="6"/>
  <c r="T15" i="6"/>
  <c r="S15" i="6"/>
  <c r="G15" i="6"/>
  <c r="L15" i="6" s="1"/>
  <c r="Q15" i="6" s="1"/>
  <c r="F15" i="6"/>
  <c r="K15" i="6" s="1"/>
  <c r="P15" i="6" s="1"/>
  <c r="E15" i="6"/>
  <c r="J15" i="6" s="1"/>
  <c r="O15" i="6" s="1"/>
  <c r="D15" i="6"/>
  <c r="I15" i="6" s="1"/>
  <c r="N15" i="6" s="1"/>
  <c r="C15" i="6"/>
  <c r="H15" i="6" s="1"/>
  <c r="M15" i="6" s="1"/>
  <c r="W14" i="6"/>
  <c r="V14" i="6"/>
  <c r="U14" i="6"/>
  <c r="T14" i="6"/>
  <c r="S14" i="6"/>
  <c r="G14" i="6"/>
  <c r="L14" i="6" s="1"/>
  <c r="Q14" i="6" s="1"/>
  <c r="F14" i="6"/>
  <c r="K14" i="6" s="1"/>
  <c r="P14" i="6" s="1"/>
  <c r="E14" i="6"/>
  <c r="J14" i="6" s="1"/>
  <c r="O14" i="6" s="1"/>
  <c r="D14" i="6"/>
  <c r="I14" i="6" s="1"/>
  <c r="N14" i="6" s="1"/>
  <c r="C14" i="6"/>
  <c r="H14" i="6" s="1"/>
  <c r="M14" i="6" s="1"/>
  <c r="W13" i="6"/>
  <c r="V13" i="6"/>
  <c r="U13" i="6"/>
  <c r="T13" i="6"/>
  <c r="S13" i="6"/>
  <c r="G13" i="6"/>
  <c r="L13" i="6" s="1"/>
  <c r="Q13" i="6" s="1"/>
  <c r="F13" i="6"/>
  <c r="K13" i="6" s="1"/>
  <c r="P13" i="6" s="1"/>
  <c r="E13" i="6"/>
  <c r="J13" i="6" s="1"/>
  <c r="O13" i="6" s="1"/>
  <c r="D13" i="6"/>
  <c r="I13" i="6" s="1"/>
  <c r="N13" i="6" s="1"/>
  <c r="C13" i="6"/>
  <c r="H13" i="6" s="1"/>
  <c r="M13" i="6" s="1"/>
  <c r="W12" i="6"/>
  <c r="V12" i="6"/>
  <c r="U12" i="6"/>
  <c r="T12" i="6"/>
  <c r="S12" i="6"/>
  <c r="G12" i="6"/>
  <c r="L12" i="6" s="1"/>
  <c r="Q12" i="6" s="1"/>
  <c r="F12" i="6"/>
  <c r="K12" i="6" s="1"/>
  <c r="P12" i="6" s="1"/>
  <c r="E12" i="6"/>
  <c r="J12" i="6" s="1"/>
  <c r="O12" i="6" s="1"/>
  <c r="D12" i="6"/>
  <c r="I12" i="6" s="1"/>
  <c r="N12" i="6" s="1"/>
  <c r="C12" i="6"/>
  <c r="W11" i="6"/>
  <c r="V11" i="6"/>
  <c r="U11" i="6"/>
  <c r="T11" i="6"/>
  <c r="S11" i="6"/>
  <c r="G11" i="6"/>
  <c r="L11" i="6" s="1"/>
  <c r="Q11" i="6" s="1"/>
  <c r="F11" i="6"/>
  <c r="K11" i="6" s="1"/>
  <c r="P11" i="6" s="1"/>
  <c r="E11" i="6"/>
  <c r="J11" i="6" s="1"/>
  <c r="O11" i="6" s="1"/>
  <c r="D11" i="6"/>
  <c r="I11" i="6" s="1"/>
  <c r="N11" i="6" s="1"/>
  <c r="C11" i="6"/>
  <c r="H11" i="6" s="1"/>
  <c r="M11" i="6" s="1"/>
  <c r="W10" i="6"/>
  <c r="V10" i="6"/>
  <c r="U10" i="6"/>
  <c r="T10" i="6"/>
  <c r="S10" i="6"/>
  <c r="G10" i="6"/>
  <c r="L10" i="6" s="1"/>
  <c r="Q10" i="6" s="1"/>
  <c r="F10" i="6"/>
  <c r="K10" i="6" s="1"/>
  <c r="P10" i="6" s="1"/>
  <c r="E10" i="6"/>
  <c r="J10" i="6" s="1"/>
  <c r="O10" i="6" s="1"/>
  <c r="D10" i="6"/>
  <c r="I10" i="6" s="1"/>
  <c r="N10" i="6" s="1"/>
  <c r="C10" i="6"/>
  <c r="H10" i="6" s="1"/>
  <c r="M10" i="6" s="1"/>
  <c r="W9" i="6"/>
  <c r="V9" i="6"/>
  <c r="U9" i="6"/>
  <c r="T9" i="6"/>
  <c r="S9" i="6"/>
  <c r="G9" i="6"/>
  <c r="L9" i="6" s="1"/>
  <c r="Q9" i="6" s="1"/>
  <c r="F9" i="6"/>
  <c r="K9" i="6" s="1"/>
  <c r="P9" i="6" s="1"/>
  <c r="E9" i="6"/>
  <c r="J9" i="6" s="1"/>
  <c r="O9" i="6" s="1"/>
  <c r="D9" i="6"/>
  <c r="I9" i="6" s="1"/>
  <c r="N9" i="6" s="1"/>
  <c r="C9" i="6"/>
  <c r="H9" i="6" s="1"/>
  <c r="M9" i="6" s="1"/>
  <c r="W8" i="6"/>
  <c r="V8" i="6"/>
  <c r="U8" i="6"/>
  <c r="T8" i="6"/>
  <c r="S8" i="6"/>
  <c r="G8" i="6"/>
  <c r="L8" i="6" s="1"/>
  <c r="Q8" i="6" s="1"/>
  <c r="F8" i="6"/>
  <c r="K8" i="6" s="1"/>
  <c r="P8" i="6" s="1"/>
  <c r="E8" i="6"/>
  <c r="J8" i="6" s="1"/>
  <c r="O8" i="6" s="1"/>
  <c r="D8" i="6"/>
  <c r="I8" i="6" s="1"/>
  <c r="N8" i="6" s="1"/>
  <c r="C8" i="6"/>
  <c r="H8" i="6" s="1"/>
  <c r="M8" i="6" s="1"/>
  <c r="W7" i="6"/>
  <c r="V7" i="6"/>
  <c r="U7" i="6"/>
  <c r="T7" i="6"/>
  <c r="S7" i="6"/>
  <c r="G7" i="6"/>
  <c r="L7" i="6" s="1"/>
  <c r="Q7" i="6" s="1"/>
  <c r="F7" i="6"/>
  <c r="K7" i="6" s="1"/>
  <c r="P7" i="6" s="1"/>
  <c r="E7" i="6"/>
  <c r="J7" i="6" s="1"/>
  <c r="O7" i="6" s="1"/>
  <c r="D7" i="6"/>
  <c r="I7" i="6" s="1"/>
  <c r="N7" i="6" s="1"/>
  <c r="C7" i="6"/>
  <c r="H7" i="6" s="1"/>
  <c r="M7" i="6" s="1"/>
  <c r="W6" i="6"/>
  <c r="V6" i="6"/>
  <c r="U6" i="6"/>
  <c r="T6" i="6"/>
  <c r="S6" i="6"/>
  <c r="G6" i="6"/>
  <c r="L6" i="6" s="1"/>
  <c r="Q6" i="6" s="1"/>
  <c r="F6" i="6"/>
  <c r="K6" i="6" s="1"/>
  <c r="P6" i="6" s="1"/>
  <c r="E6" i="6"/>
  <c r="J6" i="6" s="1"/>
  <c r="O6" i="6" s="1"/>
  <c r="D6" i="6"/>
  <c r="I6" i="6" s="1"/>
  <c r="N6" i="6" s="1"/>
  <c r="C6" i="6"/>
  <c r="H6" i="6" s="1"/>
  <c r="M6" i="6" s="1"/>
  <c r="M231" i="5"/>
  <c r="W240" i="6" s="1"/>
  <c r="L231" i="5"/>
  <c r="V240" i="6" s="1"/>
  <c r="AA240" i="6" s="1"/>
  <c r="K231" i="5"/>
  <c r="J231" i="5"/>
  <c r="T240" i="6" s="1"/>
  <c r="Y240" i="6" s="1"/>
  <c r="I231" i="5"/>
  <c r="G231" i="5"/>
  <c r="G240" i="6" s="1"/>
  <c r="F231" i="5"/>
  <c r="F240" i="6" s="1"/>
  <c r="E231" i="5"/>
  <c r="E240" i="6" s="1"/>
  <c r="D231" i="5"/>
  <c r="D240" i="6" s="1"/>
  <c r="C231" i="5"/>
  <c r="C240" i="6" s="1"/>
  <c r="M230" i="5"/>
  <c r="L230" i="5"/>
  <c r="Q230" i="5" s="1"/>
  <c r="K230" i="5"/>
  <c r="J230" i="5"/>
  <c r="O230" i="5" s="1"/>
  <c r="I230" i="5"/>
  <c r="G230" i="5"/>
  <c r="F230" i="5"/>
  <c r="E230" i="5"/>
  <c r="D230" i="5"/>
  <c r="C230" i="5"/>
  <c r="M229" i="5"/>
  <c r="L229" i="5"/>
  <c r="Q229" i="5" s="1"/>
  <c r="K229" i="5"/>
  <c r="J229" i="5"/>
  <c r="O229" i="5" s="1"/>
  <c r="I229" i="5"/>
  <c r="G229" i="5"/>
  <c r="F229" i="5"/>
  <c r="E229" i="5"/>
  <c r="D229" i="5"/>
  <c r="C229" i="5"/>
  <c r="M228" i="5"/>
  <c r="L228" i="5"/>
  <c r="Q228" i="5" s="1"/>
  <c r="K228" i="5"/>
  <c r="J228" i="5"/>
  <c r="O228" i="5" s="1"/>
  <c r="I228" i="5"/>
  <c r="G228" i="5"/>
  <c r="F228" i="5"/>
  <c r="E228" i="5"/>
  <c r="D228" i="5"/>
  <c r="C228" i="5"/>
  <c r="M227" i="5"/>
  <c r="L227" i="5"/>
  <c r="Q227" i="5" s="1"/>
  <c r="K227" i="5"/>
  <c r="J227" i="5"/>
  <c r="O227" i="5" s="1"/>
  <c r="I227" i="5"/>
  <c r="G227" i="5"/>
  <c r="F227" i="5"/>
  <c r="E227" i="5"/>
  <c r="D227" i="5"/>
  <c r="C227" i="5"/>
  <c r="M226" i="5"/>
  <c r="L226" i="5"/>
  <c r="Q226" i="5" s="1"/>
  <c r="K226" i="5"/>
  <c r="J226" i="5"/>
  <c r="O226" i="5" s="1"/>
  <c r="I226" i="5"/>
  <c r="G226" i="5"/>
  <c r="F226" i="5"/>
  <c r="E226" i="5"/>
  <c r="D226" i="5"/>
  <c r="C226" i="5"/>
  <c r="M225" i="5"/>
  <c r="L225" i="5"/>
  <c r="Q225" i="5" s="1"/>
  <c r="K225" i="5"/>
  <c r="J225" i="5"/>
  <c r="O225" i="5" s="1"/>
  <c r="I225" i="5"/>
  <c r="G225" i="5"/>
  <c r="F225" i="5"/>
  <c r="E225" i="5"/>
  <c r="D225" i="5"/>
  <c r="C225" i="5"/>
  <c r="M224" i="5"/>
  <c r="L224" i="5"/>
  <c r="Q224" i="5" s="1"/>
  <c r="K224" i="5"/>
  <c r="J224" i="5"/>
  <c r="O224" i="5" s="1"/>
  <c r="I224" i="5"/>
  <c r="G224" i="5"/>
  <c r="F224" i="5"/>
  <c r="E224" i="5"/>
  <c r="D224" i="5"/>
  <c r="C224" i="5"/>
  <c r="M223" i="5"/>
  <c r="L223" i="5"/>
  <c r="Q223" i="5" s="1"/>
  <c r="K223" i="5"/>
  <c r="J223" i="5"/>
  <c r="O223" i="5" s="1"/>
  <c r="I223" i="5"/>
  <c r="G223" i="5"/>
  <c r="F223" i="5"/>
  <c r="E223" i="5"/>
  <c r="D223" i="5"/>
  <c r="C223" i="5"/>
  <c r="M222" i="5"/>
  <c r="L222" i="5"/>
  <c r="Q222" i="5" s="1"/>
  <c r="K222" i="5"/>
  <c r="J222" i="5"/>
  <c r="O222" i="5" s="1"/>
  <c r="I222" i="5"/>
  <c r="G222" i="5"/>
  <c r="F222" i="5"/>
  <c r="E222" i="5"/>
  <c r="D222" i="5"/>
  <c r="C222" i="5"/>
  <c r="M221" i="5"/>
  <c r="L221" i="5"/>
  <c r="Q221" i="5" s="1"/>
  <c r="K221" i="5"/>
  <c r="J221" i="5"/>
  <c r="O221" i="5" s="1"/>
  <c r="I221" i="5"/>
  <c r="G221" i="5"/>
  <c r="F221" i="5"/>
  <c r="E221" i="5"/>
  <c r="D221" i="5"/>
  <c r="C221" i="5"/>
  <c r="M220" i="5"/>
  <c r="L220" i="5"/>
  <c r="Q220" i="5" s="1"/>
  <c r="K220" i="5"/>
  <c r="J220" i="5"/>
  <c r="O220" i="5" s="1"/>
  <c r="I220" i="5"/>
  <c r="G220" i="5"/>
  <c r="F220" i="5"/>
  <c r="E220" i="5"/>
  <c r="D220" i="5"/>
  <c r="C220" i="5"/>
  <c r="M219" i="5"/>
  <c r="L219" i="5"/>
  <c r="Q219" i="5" s="1"/>
  <c r="K219" i="5"/>
  <c r="J219" i="5"/>
  <c r="O219" i="5" s="1"/>
  <c r="I219" i="5"/>
  <c r="G219" i="5"/>
  <c r="F219" i="5"/>
  <c r="E219" i="5"/>
  <c r="D219" i="5"/>
  <c r="C219" i="5"/>
  <c r="M218" i="5"/>
  <c r="L218" i="5"/>
  <c r="Q218" i="5" s="1"/>
  <c r="K218" i="5"/>
  <c r="J218" i="5"/>
  <c r="O218" i="5" s="1"/>
  <c r="I218" i="5"/>
  <c r="G218" i="5"/>
  <c r="F218" i="5"/>
  <c r="E218" i="5"/>
  <c r="D218" i="5"/>
  <c r="C218" i="5"/>
  <c r="M217" i="5"/>
  <c r="L217" i="5"/>
  <c r="Q217" i="5" s="1"/>
  <c r="K217" i="5"/>
  <c r="J217" i="5"/>
  <c r="O217" i="5" s="1"/>
  <c r="I217" i="5"/>
  <c r="G217" i="5"/>
  <c r="F217" i="5"/>
  <c r="E217" i="5"/>
  <c r="D217" i="5"/>
  <c r="C217" i="5"/>
  <c r="M216" i="5"/>
  <c r="L216" i="5"/>
  <c r="Q216" i="5" s="1"/>
  <c r="K216" i="5"/>
  <c r="J216" i="5"/>
  <c r="O216" i="5" s="1"/>
  <c r="I216" i="5"/>
  <c r="G216" i="5"/>
  <c r="F216" i="5"/>
  <c r="E216" i="5"/>
  <c r="D216" i="5"/>
  <c r="C216" i="5"/>
  <c r="M210" i="5"/>
  <c r="R210" i="5" s="1"/>
  <c r="L210" i="5"/>
  <c r="V219" i="6" s="1"/>
  <c r="K210" i="5"/>
  <c r="P210" i="5" s="1"/>
  <c r="J210" i="5"/>
  <c r="T219" i="6" s="1"/>
  <c r="Y219" i="6" s="1"/>
  <c r="I210" i="5"/>
  <c r="S219" i="6" s="1"/>
  <c r="G210" i="5"/>
  <c r="G219" i="6" s="1"/>
  <c r="F210" i="5"/>
  <c r="F219" i="6" s="1"/>
  <c r="E210" i="5"/>
  <c r="E219" i="6" s="1"/>
  <c r="D210" i="5"/>
  <c r="D219" i="6" s="1"/>
  <c r="C210" i="5"/>
  <c r="C219" i="6" s="1"/>
  <c r="M209" i="5"/>
  <c r="R209" i="5" s="1"/>
  <c r="L209" i="5"/>
  <c r="K209" i="5"/>
  <c r="P209" i="5" s="1"/>
  <c r="J209" i="5"/>
  <c r="O209" i="5" s="1"/>
  <c r="I209" i="5"/>
  <c r="G209" i="5"/>
  <c r="F209" i="5"/>
  <c r="E209" i="5"/>
  <c r="D209" i="5"/>
  <c r="C209" i="5"/>
  <c r="M208" i="5"/>
  <c r="R208" i="5" s="1"/>
  <c r="L208" i="5"/>
  <c r="K208" i="5"/>
  <c r="P208" i="5" s="1"/>
  <c r="J208" i="5"/>
  <c r="O208" i="5" s="1"/>
  <c r="I208" i="5"/>
  <c r="G208" i="5"/>
  <c r="F208" i="5"/>
  <c r="E208" i="5"/>
  <c r="D208" i="5"/>
  <c r="C208" i="5"/>
  <c r="M207" i="5"/>
  <c r="R207" i="5" s="1"/>
  <c r="L207" i="5"/>
  <c r="K207" i="5"/>
  <c r="P207" i="5" s="1"/>
  <c r="J207" i="5"/>
  <c r="O207" i="5" s="1"/>
  <c r="I207" i="5"/>
  <c r="G207" i="5"/>
  <c r="F207" i="5"/>
  <c r="E207" i="5"/>
  <c r="D207" i="5"/>
  <c r="C207" i="5"/>
  <c r="M206" i="5"/>
  <c r="R206" i="5" s="1"/>
  <c r="L206" i="5"/>
  <c r="K206" i="5"/>
  <c r="P206" i="5" s="1"/>
  <c r="J206" i="5"/>
  <c r="O206" i="5" s="1"/>
  <c r="I206" i="5"/>
  <c r="G206" i="5"/>
  <c r="F206" i="5"/>
  <c r="E206" i="5"/>
  <c r="D206" i="5"/>
  <c r="C206" i="5"/>
  <c r="M205" i="5"/>
  <c r="R205" i="5" s="1"/>
  <c r="L205" i="5"/>
  <c r="K205" i="5"/>
  <c r="P205" i="5" s="1"/>
  <c r="J205" i="5"/>
  <c r="O205" i="5" s="1"/>
  <c r="I205" i="5"/>
  <c r="G205" i="5"/>
  <c r="F205" i="5"/>
  <c r="E205" i="5"/>
  <c r="D205" i="5"/>
  <c r="C205" i="5"/>
  <c r="M204" i="5"/>
  <c r="R204" i="5" s="1"/>
  <c r="L204" i="5"/>
  <c r="K204" i="5"/>
  <c r="P204" i="5" s="1"/>
  <c r="J204" i="5"/>
  <c r="O204" i="5" s="1"/>
  <c r="I204" i="5"/>
  <c r="G204" i="5"/>
  <c r="F204" i="5"/>
  <c r="E204" i="5"/>
  <c r="D204" i="5"/>
  <c r="C204" i="5"/>
  <c r="M203" i="5"/>
  <c r="R203" i="5" s="1"/>
  <c r="L203" i="5"/>
  <c r="K203" i="5"/>
  <c r="P203" i="5" s="1"/>
  <c r="J203" i="5"/>
  <c r="O203" i="5" s="1"/>
  <c r="I203" i="5"/>
  <c r="G203" i="5"/>
  <c r="F203" i="5"/>
  <c r="E203" i="5"/>
  <c r="D203" i="5"/>
  <c r="C203" i="5"/>
  <c r="M202" i="5"/>
  <c r="R202" i="5" s="1"/>
  <c r="L202" i="5"/>
  <c r="K202" i="5"/>
  <c r="P202" i="5" s="1"/>
  <c r="J202" i="5"/>
  <c r="O202" i="5" s="1"/>
  <c r="I202" i="5"/>
  <c r="G202" i="5"/>
  <c r="F202" i="5"/>
  <c r="E202" i="5"/>
  <c r="D202" i="5"/>
  <c r="C202" i="5"/>
  <c r="M201" i="5"/>
  <c r="R201" i="5" s="1"/>
  <c r="L201" i="5"/>
  <c r="K201" i="5"/>
  <c r="P201" i="5" s="1"/>
  <c r="J201" i="5"/>
  <c r="O201" i="5" s="1"/>
  <c r="I201" i="5"/>
  <c r="G201" i="5"/>
  <c r="F201" i="5"/>
  <c r="E201" i="5"/>
  <c r="D201" i="5"/>
  <c r="C201" i="5"/>
  <c r="M200" i="5"/>
  <c r="R200" i="5" s="1"/>
  <c r="L200" i="5"/>
  <c r="K200" i="5"/>
  <c r="P200" i="5" s="1"/>
  <c r="J200" i="5"/>
  <c r="O200" i="5" s="1"/>
  <c r="I200" i="5"/>
  <c r="G200" i="5"/>
  <c r="F200" i="5"/>
  <c r="E200" i="5"/>
  <c r="D200" i="5"/>
  <c r="C200" i="5"/>
  <c r="M199" i="5"/>
  <c r="R199" i="5" s="1"/>
  <c r="L199" i="5"/>
  <c r="K199" i="5"/>
  <c r="P199" i="5" s="1"/>
  <c r="J199" i="5"/>
  <c r="O199" i="5" s="1"/>
  <c r="I199" i="5"/>
  <c r="G199" i="5"/>
  <c r="F199" i="5"/>
  <c r="E199" i="5"/>
  <c r="D199" i="5"/>
  <c r="C199" i="5"/>
  <c r="M198" i="5"/>
  <c r="R198" i="5" s="1"/>
  <c r="L198" i="5"/>
  <c r="K198" i="5"/>
  <c r="P198" i="5" s="1"/>
  <c r="J198" i="5"/>
  <c r="O198" i="5" s="1"/>
  <c r="I198" i="5"/>
  <c r="G198" i="5"/>
  <c r="F198" i="5"/>
  <c r="E198" i="5"/>
  <c r="D198" i="5"/>
  <c r="C198" i="5"/>
  <c r="M197" i="5"/>
  <c r="R197" i="5" s="1"/>
  <c r="L197" i="5"/>
  <c r="K197" i="5"/>
  <c r="P197" i="5" s="1"/>
  <c r="J197" i="5"/>
  <c r="O197" i="5" s="1"/>
  <c r="I197" i="5"/>
  <c r="G197" i="5"/>
  <c r="F197" i="5"/>
  <c r="E197" i="5"/>
  <c r="D197" i="5"/>
  <c r="C197" i="5"/>
  <c r="M196" i="5"/>
  <c r="R196" i="5" s="1"/>
  <c r="L196" i="5"/>
  <c r="K196" i="5"/>
  <c r="P196" i="5" s="1"/>
  <c r="J196" i="5"/>
  <c r="O196" i="5" s="1"/>
  <c r="I196" i="5"/>
  <c r="G196" i="5"/>
  <c r="F196" i="5"/>
  <c r="E196" i="5"/>
  <c r="D196" i="5"/>
  <c r="C196" i="5"/>
  <c r="M195" i="5"/>
  <c r="R195" i="5" s="1"/>
  <c r="L195" i="5"/>
  <c r="K195" i="5"/>
  <c r="P195" i="5" s="1"/>
  <c r="J195" i="5"/>
  <c r="O195" i="5" s="1"/>
  <c r="I195" i="5"/>
  <c r="G195" i="5"/>
  <c r="F195" i="5"/>
  <c r="E195" i="5"/>
  <c r="D195" i="5"/>
  <c r="C195" i="5"/>
  <c r="M189" i="5"/>
  <c r="W198" i="6" s="1"/>
  <c r="AB198" i="6" s="1"/>
  <c r="L189" i="5"/>
  <c r="K189" i="5"/>
  <c r="J189" i="5"/>
  <c r="O189" i="5" s="1"/>
  <c r="I189" i="5"/>
  <c r="S198" i="6" s="1"/>
  <c r="G189" i="5"/>
  <c r="G198" i="6" s="1"/>
  <c r="F189" i="5"/>
  <c r="F198" i="6" s="1"/>
  <c r="E189" i="5"/>
  <c r="E198" i="6" s="1"/>
  <c r="D189" i="5"/>
  <c r="D198" i="6" s="1"/>
  <c r="C189" i="5"/>
  <c r="C198" i="6" s="1"/>
  <c r="M188" i="5"/>
  <c r="R188" i="5" s="1"/>
  <c r="L188" i="5"/>
  <c r="K188" i="5"/>
  <c r="J188" i="5"/>
  <c r="O188" i="5" s="1"/>
  <c r="I188" i="5"/>
  <c r="G188" i="5"/>
  <c r="F188" i="5"/>
  <c r="E188" i="5"/>
  <c r="D188" i="5"/>
  <c r="C188" i="5"/>
  <c r="M187" i="5"/>
  <c r="R187" i="5" s="1"/>
  <c r="L187" i="5"/>
  <c r="K187" i="5"/>
  <c r="J187" i="5"/>
  <c r="I187" i="5"/>
  <c r="G187" i="5"/>
  <c r="F187" i="5"/>
  <c r="E187" i="5"/>
  <c r="D187" i="5"/>
  <c r="C187" i="5"/>
  <c r="M186" i="5"/>
  <c r="R186" i="5" s="1"/>
  <c r="L186" i="5"/>
  <c r="K186" i="5"/>
  <c r="J186" i="5"/>
  <c r="I186" i="5"/>
  <c r="G186" i="5"/>
  <c r="F186" i="5"/>
  <c r="E186" i="5"/>
  <c r="D186" i="5"/>
  <c r="C186" i="5"/>
  <c r="M185" i="5"/>
  <c r="R185" i="5" s="1"/>
  <c r="L185" i="5"/>
  <c r="K185" i="5"/>
  <c r="J185" i="5"/>
  <c r="I185" i="5"/>
  <c r="G185" i="5"/>
  <c r="F185" i="5"/>
  <c r="E185" i="5"/>
  <c r="D185" i="5"/>
  <c r="C185" i="5"/>
  <c r="M184" i="5"/>
  <c r="R184" i="5" s="1"/>
  <c r="L184" i="5"/>
  <c r="K184" i="5"/>
  <c r="J184" i="5"/>
  <c r="I184" i="5"/>
  <c r="G184" i="5"/>
  <c r="F184" i="5"/>
  <c r="E184" i="5"/>
  <c r="D184" i="5"/>
  <c r="C184" i="5"/>
  <c r="M183" i="5"/>
  <c r="R183" i="5" s="1"/>
  <c r="L183" i="5"/>
  <c r="K183" i="5"/>
  <c r="J183" i="5"/>
  <c r="I183" i="5"/>
  <c r="G183" i="5"/>
  <c r="F183" i="5"/>
  <c r="E183" i="5"/>
  <c r="D183" i="5"/>
  <c r="C183" i="5"/>
  <c r="M182" i="5"/>
  <c r="R182" i="5" s="1"/>
  <c r="L182" i="5"/>
  <c r="K182" i="5"/>
  <c r="J182" i="5"/>
  <c r="I182" i="5"/>
  <c r="G182" i="5"/>
  <c r="F182" i="5"/>
  <c r="E182" i="5"/>
  <c r="D182" i="5"/>
  <c r="C182" i="5"/>
  <c r="M181" i="5"/>
  <c r="R181" i="5" s="1"/>
  <c r="L181" i="5"/>
  <c r="K181" i="5"/>
  <c r="J181" i="5"/>
  <c r="I181" i="5"/>
  <c r="G181" i="5"/>
  <c r="F181" i="5"/>
  <c r="E181" i="5"/>
  <c r="D181" i="5"/>
  <c r="C181" i="5"/>
  <c r="M180" i="5"/>
  <c r="L180" i="5"/>
  <c r="K180" i="5"/>
  <c r="J180" i="5"/>
  <c r="I180" i="5"/>
  <c r="G180" i="5"/>
  <c r="F180" i="5"/>
  <c r="E180" i="5"/>
  <c r="D180" i="5"/>
  <c r="C180" i="5"/>
  <c r="M179" i="5"/>
  <c r="L179" i="5"/>
  <c r="K179" i="5"/>
  <c r="J179" i="5"/>
  <c r="I179" i="5"/>
  <c r="G179" i="5"/>
  <c r="F179" i="5"/>
  <c r="E179" i="5"/>
  <c r="D179" i="5"/>
  <c r="C179" i="5"/>
  <c r="M178" i="5"/>
  <c r="L178" i="5"/>
  <c r="K178" i="5"/>
  <c r="J178" i="5"/>
  <c r="I178" i="5"/>
  <c r="G178" i="5"/>
  <c r="F178" i="5"/>
  <c r="E178" i="5"/>
  <c r="D178" i="5"/>
  <c r="C178" i="5"/>
  <c r="M177" i="5"/>
  <c r="L177" i="5"/>
  <c r="K177" i="5"/>
  <c r="J177" i="5"/>
  <c r="I177" i="5"/>
  <c r="G177" i="5"/>
  <c r="F177" i="5"/>
  <c r="E177" i="5"/>
  <c r="D177" i="5"/>
  <c r="C177" i="5"/>
  <c r="M176" i="5"/>
  <c r="L176" i="5"/>
  <c r="K176" i="5"/>
  <c r="J176" i="5"/>
  <c r="I176" i="5"/>
  <c r="G176" i="5"/>
  <c r="F176" i="5"/>
  <c r="E176" i="5"/>
  <c r="D176" i="5"/>
  <c r="C176" i="5"/>
  <c r="M175" i="5"/>
  <c r="L175" i="5"/>
  <c r="K175" i="5"/>
  <c r="J175" i="5"/>
  <c r="I175" i="5"/>
  <c r="G175" i="5"/>
  <c r="F175" i="5"/>
  <c r="E175" i="5"/>
  <c r="D175" i="5"/>
  <c r="C175" i="5"/>
  <c r="M174" i="5"/>
  <c r="L174" i="5"/>
  <c r="K174" i="5"/>
  <c r="J174" i="5"/>
  <c r="I174" i="5"/>
  <c r="G174" i="5"/>
  <c r="F174" i="5"/>
  <c r="E174" i="5"/>
  <c r="D174" i="5"/>
  <c r="C174" i="5"/>
  <c r="M168" i="5"/>
  <c r="W177" i="6" s="1"/>
  <c r="L168" i="5"/>
  <c r="V177" i="6" s="1"/>
  <c r="K168" i="5"/>
  <c r="U177" i="6" s="1"/>
  <c r="J168" i="5"/>
  <c r="T177" i="6" s="1"/>
  <c r="I168" i="5"/>
  <c r="S177" i="6" s="1"/>
  <c r="G168" i="5"/>
  <c r="G177" i="6" s="1"/>
  <c r="F168" i="5"/>
  <c r="F177" i="6" s="1"/>
  <c r="E168" i="5"/>
  <c r="E177" i="6" s="1"/>
  <c r="D168" i="5"/>
  <c r="D177" i="6" s="1"/>
  <c r="C168" i="5"/>
  <c r="C177" i="6" s="1"/>
  <c r="M167" i="5"/>
  <c r="L167" i="5"/>
  <c r="K167" i="5"/>
  <c r="J167" i="5"/>
  <c r="I167" i="5"/>
  <c r="G167" i="5"/>
  <c r="F167" i="5"/>
  <c r="E167" i="5"/>
  <c r="D167" i="5"/>
  <c r="C167" i="5"/>
  <c r="M166" i="5"/>
  <c r="L166" i="5"/>
  <c r="K166" i="5"/>
  <c r="J166" i="5"/>
  <c r="I166" i="5"/>
  <c r="G166" i="5"/>
  <c r="F166" i="5"/>
  <c r="E166" i="5"/>
  <c r="D166" i="5"/>
  <c r="C166" i="5"/>
  <c r="M165" i="5"/>
  <c r="L165" i="5"/>
  <c r="K165" i="5"/>
  <c r="J165" i="5"/>
  <c r="I165" i="5"/>
  <c r="G165" i="5"/>
  <c r="F165" i="5"/>
  <c r="E165" i="5"/>
  <c r="D165" i="5"/>
  <c r="C165" i="5"/>
  <c r="M164" i="5"/>
  <c r="L164" i="5"/>
  <c r="K164" i="5"/>
  <c r="J164" i="5"/>
  <c r="I164" i="5"/>
  <c r="G164" i="5"/>
  <c r="F164" i="5"/>
  <c r="E164" i="5"/>
  <c r="D164" i="5"/>
  <c r="C164" i="5"/>
  <c r="M163" i="5"/>
  <c r="L163" i="5"/>
  <c r="K163" i="5"/>
  <c r="J163" i="5"/>
  <c r="I163" i="5"/>
  <c r="G163" i="5"/>
  <c r="F163" i="5"/>
  <c r="E163" i="5"/>
  <c r="D163" i="5"/>
  <c r="C163" i="5"/>
  <c r="M162" i="5"/>
  <c r="L162" i="5"/>
  <c r="K162" i="5"/>
  <c r="J162" i="5"/>
  <c r="I162" i="5"/>
  <c r="G162" i="5"/>
  <c r="F162" i="5"/>
  <c r="E162" i="5"/>
  <c r="D162" i="5"/>
  <c r="C162" i="5"/>
  <c r="M161" i="5"/>
  <c r="L161" i="5"/>
  <c r="K161" i="5"/>
  <c r="J161" i="5"/>
  <c r="I161" i="5"/>
  <c r="G161" i="5"/>
  <c r="F161" i="5"/>
  <c r="E161" i="5"/>
  <c r="D161" i="5"/>
  <c r="C161" i="5"/>
  <c r="M160" i="5"/>
  <c r="L160" i="5"/>
  <c r="K160" i="5"/>
  <c r="J160" i="5"/>
  <c r="I160" i="5"/>
  <c r="G160" i="5"/>
  <c r="F160" i="5"/>
  <c r="E160" i="5"/>
  <c r="D160" i="5"/>
  <c r="C160" i="5"/>
  <c r="M159" i="5"/>
  <c r="L159" i="5"/>
  <c r="K159" i="5"/>
  <c r="J159" i="5"/>
  <c r="I159" i="5"/>
  <c r="G159" i="5"/>
  <c r="F159" i="5"/>
  <c r="E159" i="5"/>
  <c r="D159" i="5"/>
  <c r="C159" i="5"/>
  <c r="M158" i="5"/>
  <c r="L158" i="5"/>
  <c r="K158" i="5"/>
  <c r="J158" i="5"/>
  <c r="I158" i="5"/>
  <c r="G158" i="5"/>
  <c r="F158" i="5"/>
  <c r="E158" i="5"/>
  <c r="D158" i="5"/>
  <c r="C158" i="5"/>
  <c r="M157" i="5"/>
  <c r="L157" i="5"/>
  <c r="K157" i="5"/>
  <c r="J157" i="5"/>
  <c r="I157" i="5"/>
  <c r="G157" i="5"/>
  <c r="F157" i="5"/>
  <c r="E157" i="5"/>
  <c r="D157" i="5"/>
  <c r="C157" i="5"/>
  <c r="M156" i="5"/>
  <c r="L156" i="5"/>
  <c r="K156" i="5"/>
  <c r="J156" i="5"/>
  <c r="I156" i="5"/>
  <c r="G156" i="5"/>
  <c r="F156" i="5"/>
  <c r="E156" i="5"/>
  <c r="D156" i="5"/>
  <c r="C156" i="5"/>
  <c r="M155" i="5"/>
  <c r="L155" i="5"/>
  <c r="K155" i="5"/>
  <c r="J155" i="5"/>
  <c r="I155" i="5"/>
  <c r="G155" i="5"/>
  <c r="F155" i="5"/>
  <c r="E155" i="5"/>
  <c r="D155" i="5"/>
  <c r="C155" i="5"/>
  <c r="M154" i="5"/>
  <c r="L154" i="5"/>
  <c r="K154" i="5"/>
  <c r="J154" i="5"/>
  <c r="I154" i="5"/>
  <c r="G154" i="5"/>
  <c r="F154" i="5"/>
  <c r="E154" i="5"/>
  <c r="D154" i="5"/>
  <c r="C154" i="5"/>
  <c r="M153" i="5"/>
  <c r="L153" i="5"/>
  <c r="K153" i="5"/>
  <c r="J153" i="5"/>
  <c r="I153" i="5"/>
  <c r="G153" i="5"/>
  <c r="F153" i="5"/>
  <c r="E153" i="5"/>
  <c r="D153" i="5"/>
  <c r="C153" i="5"/>
  <c r="M147" i="5"/>
  <c r="W156" i="6" s="1"/>
  <c r="AB156" i="6" s="1"/>
  <c r="L147" i="5"/>
  <c r="V156" i="6" s="1"/>
  <c r="K147" i="5"/>
  <c r="J147" i="5"/>
  <c r="T156" i="6" s="1"/>
  <c r="I147" i="5"/>
  <c r="S156" i="6" s="1"/>
  <c r="G147" i="5"/>
  <c r="G156" i="6" s="1"/>
  <c r="F147" i="5"/>
  <c r="F156" i="6" s="1"/>
  <c r="E147" i="5"/>
  <c r="E156" i="6" s="1"/>
  <c r="D147" i="5"/>
  <c r="D156" i="6" s="1"/>
  <c r="C147" i="5"/>
  <c r="C156" i="6" s="1"/>
  <c r="M146" i="5"/>
  <c r="R146" i="5" s="1"/>
  <c r="L146" i="5"/>
  <c r="K146" i="5"/>
  <c r="J146" i="5"/>
  <c r="I146" i="5"/>
  <c r="G146" i="5"/>
  <c r="F146" i="5"/>
  <c r="E146" i="5"/>
  <c r="D146" i="5"/>
  <c r="C146" i="5"/>
  <c r="M145" i="5"/>
  <c r="R145" i="5" s="1"/>
  <c r="L145" i="5"/>
  <c r="K145" i="5"/>
  <c r="J145" i="5"/>
  <c r="I145" i="5"/>
  <c r="G145" i="5"/>
  <c r="F145" i="5"/>
  <c r="E145" i="5"/>
  <c r="D145" i="5"/>
  <c r="C145" i="5"/>
  <c r="M144" i="5"/>
  <c r="R144" i="5" s="1"/>
  <c r="L144" i="5"/>
  <c r="K144" i="5"/>
  <c r="J144" i="5"/>
  <c r="I144" i="5"/>
  <c r="G144" i="5"/>
  <c r="F144" i="5"/>
  <c r="E144" i="5"/>
  <c r="D144" i="5"/>
  <c r="C144" i="5"/>
  <c r="M143" i="5"/>
  <c r="R143" i="5" s="1"/>
  <c r="L143" i="5"/>
  <c r="K143" i="5"/>
  <c r="J143" i="5"/>
  <c r="I143" i="5"/>
  <c r="G143" i="5"/>
  <c r="F143" i="5"/>
  <c r="E143" i="5"/>
  <c r="D143" i="5"/>
  <c r="C143" i="5"/>
  <c r="M142" i="5"/>
  <c r="R142" i="5" s="1"/>
  <c r="L142" i="5"/>
  <c r="K142" i="5"/>
  <c r="J142" i="5"/>
  <c r="I142" i="5"/>
  <c r="G142" i="5"/>
  <c r="F142" i="5"/>
  <c r="E142" i="5"/>
  <c r="D142" i="5"/>
  <c r="C142" i="5"/>
  <c r="M141" i="5"/>
  <c r="R141" i="5" s="1"/>
  <c r="L141" i="5"/>
  <c r="K141" i="5"/>
  <c r="J141" i="5"/>
  <c r="I141" i="5"/>
  <c r="G141" i="5"/>
  <c r="F141" i="5"/>
  <c r="E141" i="5"/>
  <c r="D141" i="5"/>
  <c r="C141" i="5"/>
  <c r="M140" i="5"/>
  <c r="R140" i="5" s="1"/>
  <c r="L140" i="5"/>
  <c r="K140" i="5"/>
  <c r="J140" i="5"/>
  <c r="I140" i="5"/>
  <c r="G140" i="5"/>
  <c r="F140" i="5"/>
  <c r="E140" i="5"/>
  <c r="D140" i="5"/>
  <c r="C140" i="5"/>
  <c r="M139" i="5"/>
  <c r="R139" i="5" s="1"/>
  <c r="L139" i="5"/>
  <c r="K139" i="5"/>
  <c r="J139" i="5"/>
  <c r="I139" i="5"/>
  <c r="G139" i="5"/>
  <c r="F139" i="5"/>
  <c r="E139" i="5"/>
  <c r="D139" i="5"/>
  <c r="C139" i="5"/>
  <c r="M138" i="5"/>
  <c r="R138" i="5" s="1"/>
  <c r="L138" i="5"/>
  <c r="K138" i="5"/>
  <c r="J138" i="5"/>
  <c r="I138" i="5"/>
  <c r="G138" i="5"/>
  <c r="F138" i="5"/>
  <c r="E138" i="5"/>
  <c r="D138" i="5"/>
  <c r="C138" i="5"/>
  <c r="M137" i="5"/>
  <c r="R137" i="5" s="1"/>
  <c r="L137" i="5"/>
  <c r="K137" i="5"/>
  <c r="J137" i="5"/>
  <c r="I137" i="5"/>
  <c r="G137" i="5"/>
  <c r="F137" i="5"/>
  <c r="E137" i="5"/>
  <c r="D137" i="5"/>
  <c r="C137" i="5"/>
  <c r="M136" i="5"/>
  <c r="R136" i="5" s="1"/>
  <c r="L136" i="5"/>
  <c r="K136" i="5"/>
  <c r="J136" i="5"/>
  <c r="I136" i="5"/>
  <c r="G136" i="5"/>
  <c r="F136" i="5"/>
  <c r="E136" i="5"/>
  <c r="D136" i="5"/>
  <c r="C136" i="5"/>
  <c r="M135" i="5"/>
  <c r="R135" i="5" s="1"/>
  <c r="L135" i="5"/>
  <c r="K135" i="5"/>
  <c r="J135" i="5"/>
  <c r="I135" i="5"/>
  <c r="G135" i="5"/>
  <c r="F135" i="5"/>
  <c r="E135" i="5"/>
  <c r="D135" i="5"/>
  <c r="C135" i="5"/>
  <c r="M134" i="5"/>
  <c r="R134" i="5" s="1"/>
  <c r="L134" i="5"/>
  <c r="K134" i="5"/>
  <c r="J134" i="5"/>
  <c r="I134" i="5"/>
  <c r="G134" i="5"/>
  <c r="F134" i="5"/>
  <c r="E134" i="5"/>
  <c r="D134" i="5"/>
  <c r="C134" i="5"/>
  <c r="M133" i="5"/>
  <c r="R133" i="5" s="1"/>
  <c r="L133" i="5"/>
  <c r="K133" i="5"/>
  <c r="J133" i="5"/>
  <c r="I133" i="5"/>
  <c r="G133" i="5"/>
  <c r="F133" i="5"/>
  <c r="E133" i="5"/>
  <c r="D133" i="5"/>
  <c r="C133" i="5"/>
  <c r="M132" i="5"/>
  <c r="R132" i="5" s="1"/>
  <c r="L132" i="5"/>
  <c r="K132" i="5"/>
  <c r="J132" i="5"/>
  <c r="I132" i="5"/>
  <c r="G132" i="5"/>
  <c r="F132" i="5"/>
  <c r="E132" i="5"/>
  <c r="D132" i="5"/>
  <c r="C132" i="5"/>
  <c r="M126" i="5"/>
  <c r="R126" i="5" s="1"/>
  <c r="L126" i="5"/>
  <c r="V135" i="6" s="1"/>
  <c r="K126" i="5"/>
  <c r="J126" i="5"/>
  <c r="T135" i="6" s="1"/>
  <c r="Y135" i="6" s="1"/>
  <c r="I126" i="5"/>
  <c r="G126" i="5"/>
  <c r="G135" i="6" s="1"/>
  <c r="F126" i="5"/>
  <c r="F135" i="6" s="1"/>
  <c r="E126" i="5"/>
  <c r="E135" i="6" s="1"/>
  <c r="D126" i="5"/>
  <c r="D135" i="6" s="1"/>
  <c r="C126" i="5"/>
  <c r="C135" i="6" s="1"/>
  <c r="M125" i="5"/>
  <c r="R125" i="5" s="1"/>
  <c r="L125" i="5"/>
  <c r="K125" i="5"/>
  <c r="J125" i="5"/>
  <c r="O125" i="5" s="1"/>
  <c r="I125" i="5"/>
  <c r="G125" i="5"/>
  <c r="F125" i="5"/>
  <c r="E125" i="5"/>
  <c r="D125" i="5"/>
  <c r="C125" i="5"/>
  <c r="M124" i="5"/>
  <c r="R124" i="5" s="1"/>
  <c r="L124" i="5"/>
  <c r="K124" i="5"/>
  <c r="J124" i="5"/>
  <c r="O124" i="5" s="1"/>
  <c r="I124" i="5"/>
  <c r="G124" i="5"/>
  <c r="F124" i="5"/>
  <c r="E124" i="5"/>
  <c r="D124" i="5"/>
  <c r="C124" i="5"/>
  <c r="M123" i="5"/>
  <c r="R123" i="5" s="1"/>
  <c r="L123" i="5"/>
  <c r="K123" i="5"/>
  <c r="J123" i="5"/>
  <c r="O123" i="5" s="1"/>
  <c r="I123" i="5"/>
  <c r="G123" i="5"/>
  <c r="F123" i="5"/>
  <c r="E123" i="5"/>
  <c r="D123" i="5"/>
  <c r="C123" i="5"/>
  <c r="M122" i="5"/>
  <c r="R122" i="5" s="1"/>
  <c r="L122" i="5"/>
  <c r="K122" i="5"/>
  <c r="J122" i="5"/>
  <c r="O122" i="5" s="1"/>
  <c r="I122" i="5"/>
  <c r="G122" i="5"/>
  <c r="F122" i="5"/>
  <c r="E122" i="5"/>
  <c r="D122" i="5"/>
  <c r="C122" i="5"/>
  <c r="M121" i="5"/>
  <c r="R121" i="5" s="1"/>
  <c r="L121" i="5"/>
  <c r="K121" i="5"/>
  <c r="J121" i="5"/>
  <c r="O121" i="5" s="1"/>
  <c r="I121" i="5"/>
  <c r="G121" i="5"/>
  <c r="F121" i="5"/>
  <c r="E121" i="5"/>
  <c r="D121" i="5"/>
  <c r="C121" i="5"/>
  <c r="M120" i="5"/>
  <c r="R120" i="5" s="1"/>
  <c r="L120" i="5"/>
  <c r="K120" i="5"/>
  <c r="J120" i="5"/>
  <c r="O120" i="5" s="1"/>
  <c r="I120" i="5"/>
  <c r="G120" i="5"/>
  <c r="F120" i="5"/>
  <c r="E120" i="5"/>
  <c r="D120" i="5"/>
  <c r="C120" i="5"/>
  <c r="M119" i="5"/>
  <c r="R119" i="5" s="1"/>
  <c r="L119" i="5"/>
  <c r="K119" i="5"/>
  <c r="J119" i="5"/>
  <c r="I119" i="5"/>
  <c r="G119" i="5"/>
  <c r="F119" i="5"/>
  <c r="E119" i="5"/>
  <c r="D119" i="5"/>
  <c r="C119" i="5"/>
  <c r="M118" i="5"/>
  <c r="R118" i="5" s="1"/>
  <c r="L118" i="5"/>
  <c r="K118" i="5"/>
  <c r="J118" i="5"/>
  <c r="I118" i="5"/>
  <c r="G118" i="5"/>
  <c r="F118" i="5"/>
  <c r="E118" i="5"/>
  <c r="D118" i="5"/>
  <c r="C118" i="5"/>
  <c r="M117" i="5"/>
  <c r="R117" i="5" s="1"/>
  <c r="L117" i="5"/>
  <c r="K117" i="5"/>
  <c r="J117" i="5"/>
  <c r="I117" i="5"/>
  <c r="G117" i="5"/>
  <c r="F117" i="5"/>
  <c r="E117" i="5"/>
  <c r="D117" i="5"/>
  <c r="C117" i="5"/>
  <c r="M116" i="5"/>
  <c r="R116" i="5" s="1"/>
  <c r="L116" i="5"/>
  <c r="K116" i="5"/>
  <c r="J116" i="5"/>
  <c r="I116" i="5"/>
  <c r="G116" i="5"/>
  <c r="F116" i="5"/>
  <c r="E116" i="5"/>
  <c r="D116" i="5"/>
  <c r="C116" i="5"/>
  <c r="M115" i="5"/>
  <c r="R115" i="5" s="1"/>
  <c r="L115" i="5"/>
  <c r="K115" i="5"/>
  <c r="J115" i="5"/>
  <c r="I115" i="5"/>
  <c r="G115" i="5"/>
  <c r="F115" i="5"/>
  <c r="E115" i="5"/>
  <c r="D115" i="5"/>
  <c r="C115" i="5"/>
  <c r="M114" i="5"/>
  <c r="R114" i="5" s="1"/>
  <c r="L114" i="5"/>
  <c r="K114" i="5"/>
  <c r="J114" i="5"/>
  <c r="I114" i="5"/>
  <c r="G114" i="5"/>
  <c r="F114" i="5"/>
  <c r="E114" i="5"/>
  <c r="D114" i="5"/>
  <c r="C114" i="5"/>
  <c r="M113" i="5"/>
  <c r="R113" i="5" s="1"/>
  <c r="L113" i="5"/>
  <c r="K113" i="5"/>
  <c r="J113" i="5"/>
  <c r="I113" i="5"/>
  <c r="G113" i="5"/>
  <c r="F113" i="5"/>
  <c r="E113" i="5"/>
  <c r="D113" i="5"/>
  <c r="C113" i="5"/>
  <c r="M112" i="5"/>
  <c r="R112" i="5" s="1"/>
  <c r="L112" i="5"/>
  <c r="K112" i="5"/>
  <c r="J112" i="5"/>
  <c r="I112" i="5"/>
  <c r="G112" i="5"/>
  <c r="F112" i="5"/>
  <c r="E112" i="5"/>
  <c r="D112" i="5"/>
  <c r="C112" i="5"/>
  <c r="M111" i="5"/>
  <c r="R111" i="5" s="1"/>
  <c r="L111" i="5"/>
  <c r="K111" i="5"/>
  <c r="J111" i="5"/>
  <c r="I111" i="5"/>
  <c r="G111" i="5"/>
  <c r="F111" i="5"/>
  <c r="E111" i="5"/>
  <c r="D111" i="5"/>
  <c r="C111" i="5"/>
  <c r="M105" i="5"/>
  <c r="W114" i="6" s="1"/>
  <c r="AB114" i="6" s="1"/>
  <c r="L105" i="5"/>
  <c r="V114" i="6" s="1"/>
  <c r="K105" i="5"/>
  <c r="J105" i="5"/>
  <c r="T114" i="6" s="1"/>
  <c r="Y114" i="6" s="1"/>
  <c r="I105" i="5"/>
  <c r="S114" i="6" s="1"/>
  <c r="G105" i="5"/>
  <c r="G114" i="6" s="1"/>
  <c r="F105" i="5"/>
  <c r="F114" i="6" s="1"/>
  <c r="E105" i="5"/>
  <c r="E114" i="6" s="1"/>
  <c r="D105" i="5"/>
  <c r="D114" i="6" s="1"/>
  <c r="C105" i="5"/>
  <c r="C114" i="6" s="1"/>
  <c r="M104" i="5"/>
  <c r="R104" i="5" s="1"/>
  <c r="L104" i="5"/>
  <c r="K104" i="5"/>
  <c r="J104" i="5"/>
  <c r="O104" i="5" s="1"/>
  <c r="I104" i="5"/>
  <c r="G104" i="5"/>
  <c r="F104" i="5"/>
  <c r="E104" i="5"/>
  <c r="D104" i="5"/>
  <c r="C104" i="5"/>
  <c r="M103" i="5"/>
  <c r="R103" i="5" s="1"/>
  <c r="L103" i="5"/>
  <c r="K103" i="5"/>
  <c r="J103" i="5"/>
  <c r="O103" i="5" s="1"/>
  <c r="I103" i="5"/>
  <c r="G103" i="5"/>
  <c r="F103" i="5"/>
  <c r="E103" i="5"/>
  <c r="D103" i="5"/>
  <c r="C103" i="5"/>
  <c r="M102" i="5"/>
  <c r="R102" i="5" s="1"/>
  <c r="L102" i="5"/>
  <c r="K102" i="5"/>
  <c r="J102" i="5"/>
  <c r="O102" i="5" s="1"/>
  <c r="I102" i="5"/>
  <c r="G102" i="5"/>
  <c r="F102" i="5"/>
  <c r="E102" i="5"/>
  <c r="D102" i="5"/>
  <c r="C102" i="5"/>
  <c r="M101" i="5"/>
  <c r="R101" i="5" s="1"/>
  <c r="L101" i="5"/>
  <c r="K101" i="5"/>
  <c r="J101" i="5"/>
  <c r="O101" i="5" s="1"/>
  <c r="I101" i="5"/>
  <c r="G101" i="5"/>
  <c r="F101" i="5"/>
  <c r="E101" i="5"/>
  <c r="D101" i="5"/>
  <c r="C101" i="5"/>
  <c r="M100" i="5"/>
  <c r="R100" i="5" s="1"/>
  <c r="L100" i="5"/>
  <c r="K100" i="5"/>
  <c r="J100" i="5"/>
  <c r="O100" i="5" s="1"/>
  <c r="I100" i="5"/>
  <c r="G100" i="5"/>
  <c r="F100" i="5"/>
  <c r="E100" i="5"/>
  <c r="D100" i="5"/>
  <c r="C100" i="5"/>
  <c r="M99" i="5"/>
  <c r="R99" i="5" s="1"/>
  <c r="L99" i="5"/>
  <c r="K99" i="5"/>
  <c r="J99" i="5"/>
  <c r="O99" i="5" s="1"/>
  <c r="I99" i="5"/>
  <c r="G99" i="5"/>
  <c r="F99" i="5"/>
  <c r="E99" i="5"/>
  <c r="D99" i="5"/>
  <c r="C99" i="5"/>
  <c r="M98" i="5"/>
  <c r="R98" i="5" s="1"/>
  <c r="L98" i="5"/>
  <c r="K98" i="5"/>
  <c r="J98" i="5"/>
  <c r="O98" i="5" s="1"/>
  <c r="I98" i="5"/>
  <c r="G98" i="5"/>
  <c r="F98" i="5"/>
  <c r="E98" i="5"/>
  <c r="D98" i="5"/>
  <c r="C98" i="5"/>
  <c r="M97" i="5"/>
  <c r="R97" i="5" s="1"/>
  <c r="L97" i="5"/>
  <c r="K97" i="5"/>
  <c r="J97" i="5"/>
  <c r="O97" i="5" s="1"/>
  <c r="I97" i="5"/>
  <c r="G97" i="5"/>
  <c r="F97" i="5"/>
  <c r="E97" i="5"/>
  <c r="D97" i="5"/>
  <c r="C97" i="5"/>
  <c r="M96" i="5"/>
  <c r="R96" i="5" s="1"/>
  <c r="L96" i="5"/>
  <c r="K96" i="5"/>
  <c r="J96" i="5"/>
  <c r="O96" i="5" s="1"/>
  <c r="I96" i="5"/>
  <c r="G96" i="5"/>
  <c r="F96" i="5"/>
  <c r="E96" i="5"/>
  <c r="D96" i="5"/>
  <c r="C96" i="5"/>
  <c r="M95" i="5"/>
  <c r="R95" i="5" s="1"/>
  <c r="L95" i="5"/>
  <c r="K95" i="5"/>
  <c r="J95" i="5"/>
  <c r="O95" i="5" s="1"/>
  <c r="I95" i="5"/>
  <c r="G95" i="5"/>
  <c r="F95" i="5"/>
  <c r="E95" i="5"/>
  <c r="D95" i="5"/>
  <c r="C95" i="5"/>
  <c r="M94" i="5"/>
  <c r="R94" i="5" s="1"/>
  <c r="L94" i="5"/>
  <c r="K94" i="5"/>
  <c r="J94" i="5"/>
  <c r="O94" i="5" s="1"/>
  <c r="I94" i="5"/>
  <c r="G94" i="5"/>
  <c r="F94" i="5"/>
  <c r="E94" i="5"/>
  <c r="D94" i="5"/>
  <c r="C94" i="5"/>
  <c r="M93" i="5"/>
  <c r="R93" i="5" s="1"/>
  <c r="L93" i="5"/>
  <c r="K93" i="5"/>
  <c r="J93" i="5"/>
  <c r="O93" i="5" s="1"/>
  <c r="I93" i="5"/>
  <c r="G93" i="5"/>
  <c r="F93" i="5"/>
  <c r="E93" i="5"/>
  <c r="D93" i="5"/>
  <c r="C93" i="5"/>
  <c r="M92" i="5"/>
  <c r="R92" i="5" s="1"/>
  <c r="L92" i="5"/>
  <c r="K92" i="5"/>
  <c r="J92" i="5"/>
  <c r="O92" i="5" s="1"/>
  <c r="I92" i="5"/>
  <c r="G92" i="5"/>
  <c r="F92" i="5"/>
  <c r="E92" i="5"/>
  <c r="D92" i="5"/>
  <c r="C92" i="5"/>
  <c r="M91" i="5"/>
  <c r="R91" i="5" s="1"/>
  <c r="L91" i="5"/>
  <c r="K91" i="5"/>
  <c r="J91" i="5"/>
  <c r="O91" i="5" s="1"/>
  <c r="I91" i="5"/>
  <c r="G91" i="5"/>
  <c r="F91" i="5"/>
  <c r="E91" i="5"/>
  <c r="D91" i="5"/>
  <c r="C91" i="5"/>
  <c r="M90" i="5"/>
  <c r="R90" i="5" s="1"/>
  <c r="L90" i="5"/>
  <c r="K90" i="5"/>
  <c r="J90" i="5"/>
  <c r="O90" i="5" s="1"/>
  <c r="I90" i="5"/>
  <c r="G90" i="5"/>
  <c r="F90" i="5"/>
  <c r="E90" i="5"/>
  <c r="D90" i="5"/>
  <c r="C90" i="5"/>
  <c r="M84" i="5"/>
  <c r="W93" i="6" s="1"/>
  <c r="L84" i="5"/>
  <c r="V93" i="6" s="1"/>
  <c r="K84" i="5"/>
  <c r="U93" i="6" s="1"/>
  <c r="J84" i="5"/>
  <c r="T93" i="6" s="1"/>
  <c r="I84" i="5"/>
  <c r="S93" i="6" s="1"/>
  <c r="G84" i="5"/>
  <c r="G93" i="6" s="1"/>
  <c r="F84" i="5"/>
  <c r="F93" i="6" s="1"/>
  <c r="E84" i="5"/>
  <c r="E93" i="6" s="1"/>
  <c r="D84" i="5"/>
  <c r="D93" i="6" s="1"/>
  <c r="C84" i="5"/>
  <c r="C93" i="6" s="1"/>
  <c r="M83" i="5"/>
  <c r="L83" i="5"/>
  <c r="K83" i="5"/>
  <c r="J83" i="5"/>
  <c r="I83" i="5"/>
  <c r="G83" i="5"/>
  <c r="F83" i="5"/>
  <c r="E83" i="5"/>
  <c r="D83" i="5"/>
  <c r="C83" i="5"/>
  <c r="Q235" i="5" s="1"/>
  <c r="M82" i="5"/>
  <c r="L82" i="5"/>
  <c r="K82" i="5"/>
  <c r="J82" i="5"/>
  <c r="I82" i="5"/>
  <c r="G82" i="5"/>
  <c r="F82" i="5"/>
  <c r="E82" i="5"/>
  <c r="D82" i="5"/>
  <c r="C82" i="5"/>
  <c r="Q234" i="5" s="1"/>
  <c r="M81" i="5"/>
  <c r="L81" i="5"/>
  <c r="K81" i="5"/>
  <c r="J81" i="5"/>
  <c r="I81" i="5"/>
  <c r="G81" i="5"/>
  <c r="F81" i="5"/>
  <c r="E81" i="5"/>
  <c r="D81" i="5"/>
  <c r="C81" i="5"/>
  <c r="M80" i="5"/>
  <c r="L80" i="5"/>
  <c r="K80" i="5"/>
  <c r="J80" i="5"/>
  <c r="I80" i="5"/>
  <c r="G80" i="5"/>
  <c r="F80" i="5"/>
  <c r="E80" i="5"/>
  <c r="D80" i="5"/>
  <c r="C80" i="5"/>
  <c r="M79" i="5"/>
  <c r="L79" i="5"/>
  <c r="K79" i="5"/>
  <c r="J79" i="5"/>
  <c r="I79" i="5"/>
  <c r="G79" i="5"/>
  <c r="F79" i="5"/>
  <c r="E79" i="5"/>
  <c r="D79" i="5"/>
  <c r="C79" i="5"/>
  <c r="M78" i="5"/>
  <c r="L78" i="5"/>
  <c r="K78" i="5"/>
  <c r="J78" i="5"/>
  <c r="I78" i="5"/>
  <c r="G78" i="5"/>
  <c r="F78" i="5"/>
  <c r="E78" i="5"/>
  <c r="D78" i="5"/>
  <c r="C78" i="5"/>
  <c r="M77" i="5"/>
  <c r="L77" i="5"/>
  <c r="K77" i="5"/>
  <c r="J77" i="5"/>
  <c r="I77" i="5"/>
  <c r="G77" i="5"/>
  <c r="F77" i="5"/>
  <c r="E77" i="5"/>
  <c r="D77" i="5"/>
  <c r="C77" i="5"/>
  <c r="M76" i="5"/>
  <c r="L76" i="5"/>
  <c r="K76" i="5"/>
  <c r="J76" i="5"/>
  <c r="I76" i="5"/>
  <c r="G76" i="5"/>
  <c r="F76" i="5"/>
  <c r="E76" i="5"/>
  <c r="D76" i="5"/>
  <c r="C76" i="5"/>
  <c r="M75" i="5"/>
  <c r="L75" i="5"/>
  <c r="K75" i="5"/>
  <c r="J75" i="5"/>
  <c r="I75" i="5"/>
  <c r="G75" i="5"/>
  <c r="F75" i="5"/>
  <c r="E75" i="5"/>
  <c r="D75" i="5"/>
  <c r="C75" i="5"/>
  <c r="M74" i="5"/>
  <c r="L74" i="5"/>
  <c r="K74" i="5"/>
  <c r="J74" i="5"/>
  <c r="I74" i="5"/>
  <c r="G74" i="5"/>
  <c r="F74" i="5"/>
  <c r="E74" i="5"/>
  <c r="D74" i="5"/>
  <c r="C74" i="5"/>
  <c r="M73" i="5"/>
  <c r="L73" i="5"/>
  <c r="K73" i="5"/>
  <c r="J73" i="5"/>
  <c r="I73" i="5"/>
  <c r="G73" i="5"/>
  <c r="F73" i="5"/>
  <c r="E73" i="5"/>
  <c r="D73" i="5"/>
  <c r="C73" i="5"/>
  <c r="M72" i="5"/>
  <c r="L72" i="5"/>
  <c r="K72" i="5"/>
  <c r="J72" i="5"/>
  <c r="I72" i="5"/>
  <c r="G72" i="5"/>
  <c r="F72" i="5"/>
  <c r="E72" i="5"/>
  <c r="D72" i="5"/>
  <c r="C72" i="5"/>
  <c r="M71" i="5"/>
  <c r="L71" i="5"/>
  <c r="K71" i="5"/>
  <c r="J71" i="5"/>
  <c r="I71" i="5"/>
  <c r="G71" i="5"/>
  <c r="F71" i="5"/>
  <c r="E71" i="5"/>
  <c r="D71" i="5"/>
  <c r="C71" i="5"/>
  <c r="M70" i="5"/>
  <c r="L70" i="5"/>
  <c r="K70" i="5"/>
  <c r="J70" i="5"/>
  <c r="I70" i="5"/>
  <c r="G70" i="5"/>
  <c r="F70" i="5"/>
  <c r="E70" i="5"/>
  <c r="D70" i="5"/>
  <c r="C70" i="5"/>
  <c r="M69" i="5"/>
  <c r="L69" i="5"/>
  <c r="K69" i="5"/>
  <c r="J69" i="5"/>
  <c r="I69" i="5"/>
  <c r="G69" i="5"/>
  <c r="F69" i="5"/>
  <c r="E69" i="5"/>
  <c r="D69" i="5"/>
  <c r="C69" i="5"/>
  <c r="M63" i="5"/>
  <c r="W72" i="6" s="1"/>
  <c r="AB72" i="6" s="1"/>
  <c r="L63" i="5"/>
  <c r="V72" i="6" s="1"/>
  <c r="K63" i="5"/>
  <c r="J63" i="5"/>
  <c r="T72" i="6" s="1"/>
  <c r="Y72" i="6" s="1"/>
  <c r="I63" i="5"/>
  <c r="G63" i="5"/>
  <c r="G72" i="6" s="1"/>
  <c r="F63" i="5"/>
  <c r="F72" i="6" s="1"/>
  <c r="E63" i="5"/>
  <c r="E72" i="6" s="1"/>
  <c r="D63" i="5"/>
  <c r="D72" i="6" s="1"/>
  <c r="C63" i="5"/>
  <c r="C72" i="6" s="1"/>
  <c r="M62" i="5"/>
  <c r="R62" i="5" s="1"/>
  <c r="L62" i="5"/>
  <c r="K62" i="5"/>
  <c r="J62" i="5"/>
  <c r="O62" i="5" s="1"/>
  <c r="I62" i="5"/>
  <c r="G62" i="5"/>
  <c r="F62" i="5"/>
  <c r="E62" i="5"/>
  <c r="D62" i="5"/>
  <c r="C62" i="5"/>
  <c r="P235" i="5" s="1"/>
  <c r="M61" i="5"/>
  <c r="R61" i="5" s="1"/>
  <c r="L61" i="5"/>
  <c r="K61" i="5"/>
  <c r="J61" i="5"/>
  <c r="O61" i="5" s="1"/>
  <c r="I61" i="5"/>
  <c r="G61" i="5"/>
  <c r="F61" i="5"/>
  <c r="E61" i="5"/>
  <c r="D61" i="5"/>
  <c r="C61" i="5"/>
  <c r="P234" i="5" s="1"/>
  <c r="M60" i="5"/>
  <c r="R60" i="5" s="1"/>
  <c r="L60" i="5"/>
  <c r="K60" i="5"/>
  <c r="J60" i="5"/>
  <c r="I60" i="5"/>
  <c r="G60" i="5"/>
  <c r="F60" i="5"/>
  <c r="E60" i="5"/>
  <c r="D60" i="5"/>
  <c r="C60" i="5"/>
  <c r="M59" i="5"/>
  <c r="R59" i="5" s="1"/>
  <c r="L59" i="5"/>
  <c r="K59" i="5"/>
  <c r="J59" i="5"/>
  <c r="I59" i="5"/>
  <c r="G59" i="5"/>
  <c r="F59" i="5"/>
  <c r="E59" i="5"/>
  <c r="D59" i="5"/>
  <c r="C59" i="5"/>
  <c r="M58" i="5"/>
  <c r="R58" i="5" s="1"/>
  <c r="L58" i="5"/>
  <c r="K58" i="5"/>
  <c r="J58" i="5"/>
  <c r="I58" i="5"/>
  <c r="G58" i="5"/>
  <c r="F58" i="5"/>
  <c r="E58" i="5"/>
  <c r="D58" i="5"/>
  <c r="C58" i="5"/>
  <c r="M57" i="5"/>
  <c r="R57" i="5" s="1"/>
  <c r="L57" i="5"/>
  <c r="K57" i="5"/>
  <c r="J57" i="5"/>
  <c r="I57" i="5"/>
  <c r="G57" i="5"/>
  <c r="F57" i="5"/>
  <c r="E57" i="5"/>
  <c r="D57" i="5"/>
  <c r="C57" i="5"/>
  <c r="M56" i="5"/>
  <c r="R56" i="5" s="1"/>
  <c r="L56" i="5"/>
  <c r="K56" i="5"/>
  <c r="J56" i="5"/>
  <c r="I56" i="5"/>
  <c r="G56" i="5"/>
  <c r="F56" i="5"/>
  <c r="E56" i="5"/>
  <c r="D56" i="5"/>
  <c r="C56" i="5"/>
  <c r="M55" i="5"/>
  <c r="R55" i="5" s="1"/>
  <c r="L55" i="5"/>
  <c r="K55" i="5"/>
  <c r="J55" i="5"/>
  <c r="I55" i="5"/>
  <c r="G55" i="5"/>
  <c r="F55" i="5"/>
  <c r="E55" i="5"/>
  <c r="D55" i="5"/>
  <c r="C55" i="5"/>
  <c r="M54" i="5"/>
  <c r="R54" i="5" s="1"/>
  <c r="L54" i="5"/>
  <c r="K54" i="5"/>
  <c r="J54" i="5"/>
  <c r="I54" i="5"/>
  <c r="G54" i="5"/>
  <c r="F54" i="5"/>
  <c r="E54" i="5"/>
  <c r="D54" i="5"/>
  <c r="C54" i="5"/>
  <c r="M53" i="5"/>
  <c r="R53" i="5" s="1"/>
  <c r="L53" i="5"/>
  <c r="K53" i="5"/>
  <c r="J53" i="5"/>
  <c r="I53" i="5"/>
  <c r="G53" i="5"/>
  <c r="F53" i="5"/>
  <c r="E53" i="5"/>
  <c r="D53" i="5"/>
  <c r="C53" i="5"/>
  <c r="M52" i="5"/>
  <c r="L52" i="5"/>
  <c r="K52" i="5"/>
  <c r="J52" i="5"/>
  <c r="I52" i="5"/>
  <c r="G52" i="5"/>
  <c r="F52" i="5"/>
  <c r="E52" i="5"/>
  <c r="D52" i="5"/>
  <c r="C52" i="5"/>
  <c r="M51" i="5"/>
  <c r="L51" i="5"/>
  <c r="K51" i="5"/>
  <c r="J51" i="5"/>
  <c r="I51" i="5"/>
  <c r="G51" i="5"/>
  <c r="F51" i="5"/>
  <c r="E51" i="5"/>
  <c r="D51" i="5"/>
  <c r="C51" i="5"/>
  <c r="M50" i="5"/>
  <c r="L50" i="5"/>
  <c r="K50" i="5"/>
  <c r="J50" i="5"/>
  <c r="I50" i="5"/>
  <c r="G50" i="5"/>
  <c r="F50" i="5"/>
  <c r="E50" i="5"/>
  <c r="D50" i="5"/>
  <c r="C50" i="5"/>
  <c r="M49" i="5"/>
  <c r="L49" i="5"/>
  <c r="K49" i="5"/>
  <c r="J49" i="5"/>
  <c r="I49" i="5"/>
  <c r="G49" i="5"/>
  <c r="F49" i="5"/>
  <c r="E49" i="5"/>
  <c r="D49" i="5"/>
  <c r="C49" i="5"/>
  <c r="M48" i="5"/>
  <c r="L48" i="5"/>
  <c r="K48" i="5"/>
  <c r="J48" i="5"/>
  <c r="I48" i="5"/>
  <c r="G48" i="5"/>
  <c r="F48" i="5"/>
  <c r="E48" i="5"/>
  <c r="D48" i="5"/>
  <c r="C48" i="5"/>
  <c r="M42" i="5"/>
  <c r="W47" i="6" s="1"/>
  <c r="AB47" i="6" s="1"/>
  <c r="L42" i="5"/>
  <c r="V47" i="6" s="1"/>
  <c r="K42" i="5"/>
  <c r="J42" i="5"/>
  <c r="T47" i="6" s="1"/>
  <c r="Y47" i="6" s="1"/>
  <c r="I42" i="5"/>
  <c r="S47" i="6" s="1"/>
  <c r="G42" i="5"/>
  <c r="G47" i="6" s="1"/>
  <c r="L47" i="6" s="1"/>
  <c r="Q47" i="6" s="1"/>
  <c r="G63" i="7" s="1"/>
  <c r="F42" i="5"/>
  <c r="F47" i="6" s="1"/>
  <c r="K47" i="6" s="1"/>
  <c r="P47" i="6" s="1"/>
  <c r="F63" i="7" s="1"/>
  <c r="E42" i="5"/>
  <c r="E47" i="6" s="1"/>
  <c r="E43" i="7" s="1"/>
  <c r="D42" i="5"/>
  <c r="D47" i="6" s="1"/>
  <c r="D43" i="7" s="1"/>
  <c r="C42" i="5"/>
  <c r="C47" i="6" s="1"/>
  <c r="H47" i="6" s="1"/>
  <c r="M47" i="6" s="1"/>
  <c r="C63" i="7" s="1"/>
  <c r="M41" i="5"/>
  <c r="L41" i="5"/>
  <c r="K41" i="5"/>
  <c r="J41" i="5"/>
  <c r="O41" i="5" s="1"/>
  <c r="I41" i="5"/>
  <c r="G41" i="5"/>
  <c r="F41" i="5"/>
  <c r="E41" i="5"/>
  <c r="D41" i="5"/>
  <c r="C41" i="5"/>
  <c r="O235" i="5" s="1"/>
  <c r="M40" i="5"/>
  <c r="L40" i="5"/>
  <c r="K40" i="5"/>
  <c r="J40" i="5"/>
  <c r="O40" i="5" s="1"/>
  <c r="I40" i="5"/>
  <c r="G40" i="5"/>
  <c r="F40" i="5"/>
  <c r="E40" i="5"/>
  <c r="D40" i="5"/>
  <c r="C40" i="5"/>
  <c r="O234" i="5" s="1"/>
  <c r="M39" i="5"/>
  <c r="L39" i="5"/>
  <c r="K39" i="5"/>
  <c r="J39" i="5"/>
  <c r="O39" i="5" s="1"/>
  <c r="I39" i="5"/>
  <c r="G39" i="5"/>
  <c r="F39" i="5"/>
  <c r="E39" i="5"/>
  <c r="D39" i="5"/>
  <c r="C39" i="5"/>
  <c r="M38" i="5"/>
  <c r="L38" i="5"/>
  <c r="K38" i="5"/>
  <c r="J38" i="5"/>
  <c r="I38" i="5"/>
  <c r="G38" i="5"/>
  <c r="F38" i="5"/>
  <c r="E38" i="5"/>
  <c r="D38" i="5"/>
  <c r="C38" i="5"/>
  <c r="M37" i="5"/>
  <c r="L37" i="5"/>
  <c r="K37" i="5"/>
  <c r="J37" i="5"/>
  <c r="I37" i="5"/>
  <c r="G37" i="5"/>
  <c r="F37" i="5"/>
  <c r="E37" i="5"/>
  <c r="D37" i="5"/>
  <c r="C37" i="5"/>
  <c r="M36" i="5"/>
  <c r="L36" i="5"/>
  <c r="K36" i="5"/>
  <c r="J36" i="5"/>
  <c r="I36" i="5"/>
  <c r="G36" i="5"/>
  <c r="F36" i="5"/>
  <c r="E36" i="5"/>
  <c r="D36" i="5"/>
  <c r="C36" i="5"/>
  <c r="M35" i="5"/>
  <c r="L35" i="5"/>
  <c r="K35" i="5"/>
  <c r="J35" i="5"/>
  <c r="I35" i="5"/>
  <c r="G35" i="5"/>
  <c r="F35" i="5"/>
  <c r="E35" i="5"/>
  <c r="D35" i="5"/>
  <c r="C35" i="5"/>
  <c r="M34" i="5"/>
  <c r="L34" i="5"/>
  <c r="K34" i="5"/>
  <c r="J34" i="5"/>
  <c r="I34" i="5"/>
  <c r="G34" i="5"/>
  <c r="F34" i="5"/>
  <c r="E34" i="5"/>
  <c r="D34" i="5"/>
  <c r="C34" i="5"/>
  <c r="M33" i="5"/>
  <c r="L33" i="5"/>
  <c r="K33" i="5"/>
  <c r="J33" i="5"/>
  <c r="I33" i="5"/>
  <c r="G33" i="5"/>
  <c r="F33" i="5"/>
  <c r="E33" i="5"/>
  <c r="D33" i="5"/>
  <c r="C33" i="5"/>
  <c r="M32" i="5"/>
  <c r="L32" i="5"/>
  <c r="K32" i="5"/>
  <c r="J32" i="5"/>
  <c r="I32" i="5"/>
  <c r="G32" i="5"/>
  <c r="F32" i="5"/>
  <c r="E32" i="5"/>
  <c r="D32" i="5"/>
  <c r="C32" i="5"/>
  <c r="M31" i="5"/>
  <c r="L31" i="5"/>
  <c r="K31" i="5"/>
  <c r="J31" i="5"/>
  <c r="I31" i="5"/>
  <c r="G31" i="5"/>
  <c r="F31" i="5"/>
  <c r="E31" i="5"/>
  <c r="D31" i="5"/>
  <c r="C31" i="5"/>
  <c r="M30" i="5"/>
  <c r="L30" i="5"/>
  <c r="K30" i="5"/>
  <c r="J30" i="5"/>
  <c r="I30" i="5"/>
  <c r="G30" i="5"/>
  <c r="F30" i="5"/>
  <c r="E30" i="5"/>
  <c r="D30" i="5"/>
  <c r="C30" i="5"/>
  <c r="M29" i="5"/>
  <c r="R29" i="5" s="1"/>
  <c r="L29" i="5"/>
  <c r="K29" i="5"/>
  <c r="J29" i="5"/>
  <c r="I29" i="5"/>
  <c r="G29" i="5"/>
  <c r="F29" i="5"/>
  <c r="E29" i="5"/>
  <c r="D29" i="5"/>
  <c r="C29" i="5"/>
  <c r="M28" i="5"/>
  <c r="L28" i="5"/>
  <c r="K28" i="5"/>
  <c r="J28" i="5"/>
  <c r="I28" i="5"/>
  <c r="G28" i="5"/>
  <c r="F28" i="5"/>
  <c r="E28" i="5"/>
  <c r="D28" i="5"/>
  <c r="C28" i="5"/>
  <c r="M27" i="5"/>
  <c r="L27" i="5"/>
  <c r="K27" i="5"/>
  <c r="J27" i="5"/>
  <c r="I27" i="5"/>
  <c r="G27" i="5"/>
  <c r="F27" i="5"/>
  <c r="E27" i="5"/>
  <c r="D27" i="5"/>
  <c r="C27" i="5"/>
  <c r="M21" i="5"/>
  <c r="W22" i="6" s="1"/>
  <c r="L21" i="5"/>
  <c r="K21" i="5"/>
  <c r="U22" i="6" s="1"/>
  <c r="J21" i="5"/>
  <c r="T22" i="6" s="1"/>
  <c r="I21" i="5"/>
  <c r="S22" i="6" s="1"/>
  <c r="M20" i="5"/>
  <c r="L20" i="5"/>
  <c r="K20" i="5"/>
  <c r="J20" i="5"/>
  <c r="I20" i="5"/>
  <c r="M19" i="5"/>
  <c r="L19" i="5"/>
  <c r="K19" i="5"/>
  <c r="J19" i="5"/>
  <c r="I19" i="5"/>
  <c r="M18" i="5"/>
  <c r="L18" i="5"/>
  <c r="K18" i="5"/>
  <c r="J18" i="5"/>
  <c r="I18" i="5"/>
  <c r="M17" i="5"/>
  <c r="L17" i="5"/>
  <c r="K17" i="5"/>
  <c r="J17" i="5"/>
  <c r="I17" i="5"/>
  <c r="M16" i="5"/>
  <c r="L16" i="5"/>
  <c r="K16" i="5"/>
  <c r="J16" i="5"/>
  <c r="I16" i="5"/>
  <c r="M15" i="5"/>
  <c r="L15" i="5"/>
  <c r="K15" i="5"/>
  <c r="J15" i="5"/>
  <c r="I15" i="5"/>
  <c r="M14" i="5"/>
  <c r="L14" i="5"/>
  <c r="K14" i="5"/>
  <c r="J14" i="5"/>
  <c r="I14" i="5"/>
  <c r="M13" i="5"/>
  <c r="L13" i="5"/>
  <c r="K13" i="5"/>
  <c r="J13" i="5"/>
  <c r="I13" i="5"/>
  <c r="M12" i="5"/>
  <c r="L12" i="5"/>
  <c r="K12" i="5"/>
  <c r="J12" i="5"/>
  <c r="I12" i="5"/>
  <c r="M11" i="5"/>
  <c r="L11" i="5"/>
  <c r="K11" i="5"/>
  <c r="J11" i="5"/>
  <c r="I11" i="5"/>
  <c r="M10" i="5"/>
  <c r="L10" i="5"/>
  <c r="K10" i="5"/>
  <c r="J10" i="5"/>
  <c r="I10" i="5"/>
  <c r="M9" i="5"/>
  <c r="L9" i="5"/>
  <c r="K9" i="5"/>
  <c r="J9" i="5"/>
  <c r="I9" i="5"/>
  <c r="M8" i="5"/>
  <c r="L8" i="5"/>
  <c r="K8" i="5"/>
  <c r="J8" i="5"/>
  <c r="I8" i="5"/>
  <c r="M7" i="5"/>
  <c r="L7" i="5"/>
  <c r="K7" i="5"/>
  <c r="J7" i="5"/>
  <c r="I7" i="5"/>
  <c r="M6" i="5"/>
  <c r="L6" i="5"/>
  <c r="K6" i="5"/>
  <c r="J6" i="5"/>
  <c r="I6" i="5"/>
  <c r="G21" i="5"/>
  <c r="G22" i="6" s="1"/>
  <c r="F21" i="5"/>
  <c r="F22" i="6" s="1"/>
  <c r="E21" i="5"/>
  <c r="E22" i="6" s="1"/>
  <c r="E10" i="7" s="1"/>
  <c r="D21" i="5"/>
  <c r="D22" i="6" s="1"/>
  <c r="C21" i="5"/>
  <c r="C22" i="6" s="1"/>
  <c r="C10" i="7" s="1"/>
  <c r="G20" i="5"/>
  <c r="F20" i="5"/>
  <c r="E20" i="5"/>
  <c r="D20" i="5"/>
  <c r="C20" i="5"/>
  <c r="G19" i="5"/>
  <c r="F19" i="5"/>
  <c r="E19" i="5"/>
  <c r="D19" i="5"/>
  <c r="C19" i="5"/>
  <c r="G18" i="5"/>
  <c r="F18" i="5"/>
  <c r="E18" i="5"/>
  <c r="D18" i="5"/>
  <c r="C18" i="5"/>
  <c r="G17" i="5"/>
  <c r="F17" i="5"/>
  <c r="E17" i="5"/>
  <c r="D17" i="5"/>
  <c r="C17" i="5"/>
  <c r="G16" i="5"/>
  <c r="F16" i="5"/>
  <c r="E16" i="5"/>
  <c r="D16" i="5"/>
  <c r="C16" i="5"/>
  <c r="G15" i="5"/>
  <c r="F15" i="5"/>
  <c r="E15" i="5"/>
  <c r="D15" i="5"/>
  <c r="C15" i="5"/>
  <c r="G14" i="5"/>
  <c r="F14" i="5"/>
  <c r="E14" i="5"/>
  <c r="D14" i="5"/>
  <c r="C14" i="5"/>
  <c r="G13" i="5"/>
  <c r="F13" i="5"/>
  <c r="E13" i="5"/>
  <c r="D13" i="5"/>
  <c r="C13" i="5"/>
  <c r="G12" i="5"/>
  <c r="F12" i="5"/>
  <c r="E12" i="5"/>
  <c r="D12" i="5"/>
  <c r="C12" i="5"/>
  <c r="G11" i="5"/>
  <c r="F11" i="5"/>
  <c r="E11" i="5"/>
  <c r="D11" i="5"/>
  <c r="C11" i="5"/>
  <c r="G10" i="5"/>
  <c r="F10" i="5"/>
  <c r="E10" i="5"/>
  <c r="D10" i="5"/>
  <c r="C10" i="5"/>
  <c r="G9" i="5"/>
  <c r="F9" i="5"/>
  <c r="E9" i="5"/>
  <c r="D9" i="5"/>
  <c r="C9" i="5"/>
  <c r="G8" i="5"/>
  <c r="F8" i="5"/>
  <c r="E8" i="5"/>
  <c r="D8" i="5"/>
  <c r="C8" i="5"/>
  <c r="G7" i="5"/>
  <c r="F7" i="5"/>
  <c r="E7" i="5"/>
  <c r="D7" i="5"/>
  <c r="C7" i="5"/>
  <c r="G6" i="5"/>
  <c r="F6" i="5"/>
  <c r="E6" i="5"/>
  <c r="D6" i="5"/>
  <c r="C6" i="5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D5" i="4"/>
  <c r="E5" i="4"/>
  <c r="F5" i="4"/>
  <c r="C5" i="4"/>
  <c r="B5" i="4"/>
  <c r="G52" i="7" l="1"/>
  <c r="D42" i="7"/>
  <c r="F52" i="7"/>
  <c r="E52" i="7"/>
  <c r="O52" i="7" s="1"/>
  <c r="D52" i="7"/>
  <c r="B45" i="7"/>
  <c r="B55" i="7" s="1"/>
  <c r="B65" i="7" s="1"/>
  <c r="C52" i="7"/>
  <c r="B44" i="7"/>
  <c r="B54" i="7" s="1"/>
  <c r="B64" i="7" s="1"/>
  <c r="C41" i="7"/>
  <c r="M41" i="7" s="1"/>
  <c r="F41" i="7"/>
  <c r="P41" i="7" s="1"/>
  <c r="E41" i="7"/>
  <c r="O41" i="7" s="1"/>
  <c r="D51" i="7"/>
  <c r="D41" i="7"/>
  <c r="F42" i="7"/>
  <c r="G42" i="7"/>
  <c r="C51" i="7"/>
  <c r="M51" i="7" s="1"/>
  <c r="E42" i="7"/>
  <c r="O42" i="7" s="1"/>
  <c r="F51" i="7"/>
  <c r="P51" i="7" s="1"/>
  <c r="E51" i="7"/>
  <c r="O51" i="7" s="1"/>
  <c r="P217" i="5"/>
  <c r="O236" i="5"/>
  <c r="P236" i="5"/>
  <c r="Q236" i="5"/>
  <c r="G53" i="7"/>
  <c r="F53" i="7"/>
  <c r="F43" i="7"/>
  <c r="P43" i="7" s="1"/>
  <c r="P28" i="5"/>
  <c r="G43" i="7"/>
  <c r="N48" i="5"/>
  <c r="N69" i="5"/>
  <c r="C43" i="7"/>
  <c r="M43" i="7" s="1"/>
  <c r="C53" i="7"/>
  <c r="M53" i="7" s="1"/>
  <c r="N90" i="5"/>
  <c r="P51" i="6"/>
  <c r="F67" i="7" s="1"/>
  <c r="C67" i="7"/>
  <c r="C47" i="7"/>
  <c r="F51" i="6"/>
  <c r="F47" i="7" s="1"/>
  <c r="C57" i="7"/>
  <c r="K51" i="6"/>
  <c r="F57" i="7" s="1"/>
  <c r="J63" i="7"/>
  <c r="B43" i="7"/>
  <c r="B53" i="7" s="1"/>
  <c r="B63" i="7" s="1"/>
  <c r="P13" i="5"/>
  <c r="N16" i="5"/>
  <c r="O16" i="5"/>
  <c r="G48" i="6"/>
  <c r="G44" i="7" s="1"/>
  <c r="P112" i="5"/>
  <c r="P145" i="5"/>
  <c r="N74" i="5"/>
  <c r="N154" i="5"/>
  <c r="N187" i="5"/>
  <c r="P82" i="5"/>
  <c r="Q28" i="5"/>
  <c r="Q30" i="5"/>
  <c r="Q32" i="5"/>
  <c r="Q34" i="5"/>
  <c r="Q36" i="5"/>
  <c r="Q38" i="5"/>
  <c r="Q40" i="5"/>
  <c r="Q49" i="5"/>
  <c r="Q51" i="5"/>
  <c r="Q53" i="5"/>
  <c r="Q55" i="5"/>
  <c r="Q57" i="5"/>
  <c r="Q59" i="5"/>
  <c r="Q61" i="5"/>
  <c r="Q70" i="5"/>
  <c r="Q72" i="5"/>
  <c r="Q74" i="5"/>
  <c r="Q76" i="5"/>
  <c r="Q78" i="5"/>
  <c r="Q80" i="5"/>
  <c r="Q82" i="5"/>
  <c r="Q91" i="5"/>
  <c r="Q93" i="5"/>
  <c r="Q95" i="5"/>
  <c r="Q97" i="5"/>
  <c r="Q99" i="5"/>
  <c r="Q101" i="5"/>
  <c r="Q103" i="5"/>
  <c r="Q112" i="5"/>
  <c r="Q114" i="5"/>
  <c r="Q116" i="5"/>
  <c r="Q118" i="5"/>
  <c r="Q120" i="5"/>
  <c r="Q122" i="5"/>
  <c r="Q124" i="5"/>
  <c r="Q133" i="5"/>
  <c r="Q135" i="5"/>
  <c r="Q137" i="5"/>
  <c r="Q139" i="5"/>
  <c r="Q141" i="5"/>
  <c r="Q145" i="5"/>
  <c r="Q154" i="5"/>
  <c r="Q156" i="5"/>
  <c r="Q158" i="5"/>
  <c r="Q160" i="5"/>
  <c r="Q162" i="5"/>
  <c r="Q164" i="5"/>
  <c r="Q166" i="5"/>
  <c r="Q175" i="5"/>
  <c r="Q177" i="5"/>
  <c r="Q179" i="5"/>
  <c r="Q181" i="5"/>
  <c r="Q183" i="5"/>
  <c r="Q187" i="5"/>
  <c r="Q189" i="5"/>
  <c r="Q196" i="5"/>
  <c r="Q198" i="5"/>
  <c r="Q202" i="5"/>
  <c r="Q204" i="5"/>
  <c r="Q206" i="5"/>
  <c r="Q208" i="5"/>
  <c r="N13" i="5"/>
  <c r="N82" i="5"/>
  <c r="N120" i="5"/>
  <c r="N229" i="5"/>
  <c r="O156" i="5"/>
  <c r="R28" i="5"/>
  <c r="R30" i="5"/>
  <c r="R32" i="5"/>
  <c r="R34" i="5"/>
  <c r="R36" i="5"/>
  <c r="R38" i="5"/>
  <c r="R40" i="5"/>
  <c r="R49" i="5"/>
  <c r="R51" i="5"/>
  <c r="R70" i="5"/>
  <c r="R72" i="5"/>
  <c r="R74" i="5"/>
  <c r="R76" i="5"/>
  <c r="R78" i="5"/>
  <c r="R80" i="5"/>
  <c r="R82" i="5"/>
  <c r="R154" i="5"/>
  <c r="R156" i="5"/>
  <c r="R158" i="5"/>
  <c r="R160" i="5"/>
  <c r="R162" i="5"/>
  <c r="R164" i="5"/>
  <c r="R166" i="5"/>
  <c r="R175" i="5"/>
  <c r="R177" i="5"/>
  <c r="R179" i="5"/>
  <c r="R217" i="5"/>
  <c r="R219" i="5"/>
  <c r="R221" i="5"/>
  <c r="R223" i="5"/>
  <c r="R225" i="5"/>
  <c r="R227" i="5"/>
  <c r="R229" i="5"/>
  <c r="N111" i="5"/>
  <c r="N132" i="5"/>
  <c r="N174" i="5"/>
  <c r="N182" i="5"/>
  <c r="N207" i="5"/>
  <c r="N224" i="5"/>
  <c r="P21" i="5"/>
  <c r="N166" i="5"/>
  <c r="N145" i="5"/>
  <c r="N183" i="5"/>
  <c r="P40" i="5"/>
  <c r="P91" i="5"/>
  <c r="P166" i="5"/>
  <c r="N40" i="5"/>
  <c r="N78" i="5"/>
  <c r="N91" i="5"/>
  <c r="P78" i="5"/>
  <c r="P154" i="5"/>
  <c r="P187" i="5"/>
  <c r="N141" i="5"/>
  <c r="O187" i="5"/>
  <c r="P120" i="5"/>
  <c r="P229" i="5"/>
  <c r="N17" i="5"/>
  <c r="P17" i="5"/>
  <c r="F23" i="6"/>
  <c r="F24" i="6" s="1"/>
  <c r="F25" i="6" s="1"/>
  <c r="E23" i="6"/>
  <c r="E11" i="7" s="1"/>
  <c r="O165" i="5"/>
  <c r="E24" i="6"/>
  <c r="E12" i="7" s="1"/>
  <c r="Q121" i="5"/>
  <c r="Q153" i="5"/>
  <c r="Q165" i="5"/>
  <c r="G24" i="6"/>
  <c r="G12" i="7" s="1"/>
  <c r="Q174" i="5"/>
  <c r="Q195" i="5"/>
  <c r="O231" i="5"/>
  <c r="F48" i="6"/>
  <c r="Q186" i="5"/>
  <c r="R228" i="5"/>
  <c r="N20" i="5"/>
  <c r="N32" i="5"/>
  <c r="N36" i="5"/>
  <c r="N49" i="5"/>
  <c r="N53" i="5"/>
  <c r="N95" i="5"/>
  <c r="N112" i="5"/>
  <c r="N116" i="5"/>
  <c r="N124" i="5"/>
  <c r="N175" i="5"/>
  <c r="N196" i="5"/>
  <c r="N204" i="5"/>
  <c r="N208" i="5"/>
  <c r="N221" i="5"/>
  <c r="D24" i="6"/>
  <c r="Q119" i="5"/>
  <c r="Q163" i="5"/>
  <c r="R73" i="5"/>
  <c r="O20" i="5"/>
  <c r="O34" i="5"/>
  <c r="O76" i="5"/>
  <c r="O118" i="5"/>
  <c r="O143" i="5"/>
  <c r="O162" i="5"/>
  <c r="O164" i="5"/>
  <c r="O181" i="5"/>
  <c r="O147" i="5"/>
  <c r="P48" i="6"/>
  <c r="P74" i="5"/>
  <c r="P116" i="5"/>
  <c r="P124" i="5"/>
  <c r="P141" i="5"/>
  <c r="P162" i="5"/>
  <c r="P175" i="5"/>
  <c r="P183" i="5"/>
  <c r="P221" i="5"/>
  <c r="G49" i="6"/>
  <c r="G45" i="7" s="1"/>
  <c r="O7" i="5"/>
  <c r="P32" i="5"/>
  <c r="P36" i="5"/>
  <c r="P49" i="5"/>
  <c r="I47" i="6"/>
  <c r="D48" i="6"/>
  <c r="D44" i="7" s="1"/>
  <c r="Q15" i="5"/>
  <c r="J47" i="6"/>
  <c r="E48" i="6"/>
  <c r="E44" i="7" s="1"/>
  <c r="D50" i="6"/>
  <c r="D46" i="7" s="1"/>
  <c r="N8" i="5"/>
  <c r="O12" i="5"/>
  <c r="N70" i="5"/>
  <c r="N103" i="5"/>
  <c r="N133" i="5"/>
  <c r="N158" i="5"/>
  <c r="K48" i="6"/>
  <c r="F54" i="7" s="1"/>
  <c r="G50" i="6"/>
  <c r="G46" i="7" s="1"/>
  <c r="N9" i="5"/>
  <c r="N57" i="5"/>
  <c r="N162" i="5"/>
  <c r="N179" i="5"/>
  <c r="N200" i="5"/>
  <c r="N217" i="5"/>
  <c r="O55" i="5"/>
  <c r="O137" i="5"/>
  <c r="O160" i="5"/>
  <c r="O179" i="5"/>
  <c r="O210" i="5"/>
  <c r="N12" i="5"/>
  <c r="E50" i="6"/>
  <c r="E46" i="7" s="1"/>
  <c r="N28" i="5"/>
  <c r="N61" i="5"/>
  <c r="N99" i="5"/>
  <c r="N137" i="5"/>
  <c r="N225" i="5"/>
  <c r="P9" i="5"/>
  <c r="P30" i="5"/>
  <c r="P34" i="5"/>
  <c r="P38" i="5"/>
  <c r="P42" i="5"/>
  <c r="P51" i="5"/>
  <c r="P53" i="5"/>
  <c r="P55" i="5"/>
  <c r="P57" i="5"/>
  <c r="P59" i="5"/>
  <c r="P61" i="5"/>
  <c r="P63" i="5"/>
  <c r="P70" i="5"/>
  <c r="P72" i="5"/>
  <c r="P76" i="5"/>
  <c r="P80" i="5"/>
  <c r="P84" i="5"/>
  <c r="P93" i="5"/>
  <c r="P95" i="5"/>
  <c r="P97" i="5"/>
  <c r="P99" i="5"/>
  <c r="P101" i="5"/>
  <c r="P103" i="5"/>
  <c r="P105" i="5"/>
  <c r="P114" i="5"/>
  <c r="P118" i="5"/>
  <c r="P122" i="5"/>
  <c r="P126" i="5"/>
  <c r="P133" i="5"/>
  <c r="P135" i="5"/>
  <c r="P137" i="5"/>
  <c r="P139" i="5"/>
  <c r="P143" i="5"/>
  <c r="P147" i="5"/>
  <c r="P156" i="5"/>
  <c r="P158" i="5"/>
  <c r="P160" i="5"/>
  <c r="P164" i="5"/>
  <c r="P168" i="5"/>
  <c r="P177" i="5"/>
  <c r="P179" i="5"/>
  <c r="P181" i="5"/>
  <c r="P185" i="5"/>
  <c r="P189" i="5"/>
  <c r="P219" i="5"/>
  <c r="P223" i="5"/>
  <c r="P225" i="5"/>
  <c r="P227" i="5"/>
  <c r="P231" i="5"/>
  <c r="D23" i="6"/>
  <c r="T198" i="6"/>
  <c r="Y198" i="6" s="1"/>
  <c r="G23" i="6"/>
  <c r="G11" i="7" s="1"/>
  <c r="D25" i="6"/>
  <c r="D19" i="7"/>
  <c r="N19" i="7" s="1"/>
  <c r="N21" i="5"/>
  <c r="I23" i="6"/>
  <c r="E25" i="6"/>
  <c r="E13" i="7" s="1"/>
  <c r="O6" i="5"/>
  <c r="O136" i="5"/>
  <c r="L45" i="6"/>
  <c r="G51" i="7" s="1"/>
  <c r="G25" i="6"/>
  <c r="G13" i="7" s="1"/>
  <c r="D49" i="6"/>
  <c r="D45" i="7" s="1"/>
  <c r="O8" i="5"/>
  <c r="C19" i="7"/>
  <c r="M19" i="7" s="1"/>
  <c r="O174" i="5"/>
  <c r="Q14" i="5"/>
  <c r="Q104" i="5"/>
  <c r="Q205" i="5"/>
  <c r="E49" i="6"/>
  <c r="E45" i="7" s="1"/>
  <c r="O182" i="5"/>
  <c r="Q58" i="5"/>
  <c r="Q79" i="5"/>
  <c r="Q167" i="5"/>
  <c r="R31" i="5"/>
  <c r="R153" i="5"/>
  <c r="R218" i="5"/>
  <c r="R224" i="5"/>
  <c r="R226" i="5"/>
  <c r="R230" i="5"/>
  <c r="O186" i="5"/>
  <c r="P10" i="5"/>
  <c r="P18" i="5"/>
  <c r="Q37" i="5"/>
  <c r="Q98" i="5"/>
  <c r="Q203" i="5"/>
  <c r="N7" i="5"/>
  <c r="N19" i="5"/>
  <c r="O62" i="7"/>
  <c r="P52" i="7"/>
  <c r="P62" i="7"/>
  <c r="P61" i="7"/>
  <c r="F26" i="6"/>
  <c r="F14" i="7" s="1"/>
  <c r="E18" i="7"/>
  <c r="O18" i="7" s="1"/>
  <c r="Z120" i="6"/>
  <c r="P26" i="6"/>
  <c r="F34" i="7" s="1"/>
  <c r="Z122" i="6"/>
  <c r="Z162" i="6"/>
  <c r="K26" i="6"/>
  <c r="F24" i="7" s="1"/>
  <c r="D18" i="7"/>
  <c r="N18" i="7" s="1"/>
  <c r="X18" i="6"/>
  <c r="Z22" i="6"/>
  <c r="Z147" i="6"/>
  <c r="B41" i="7"/>
  <c r="B51" i="7" s="1"/>
  <c r="B61" i="7" s="1"/>
  <c r="F18" i="7"/>
  <c r="P18" i="7" s="1"/>
  <c r="O61" i="7"/>
  <c r="B47" i="7"/>
  <c r="B57" i="7" s="1"/>
  <c r="B67" i="7" s="1"/>
  <c r="X185" i="6"/>
  <c r="Z177" i="6"/>
  <c r="B46" i="7"/>
  <c r="B56" i="7" s="1"/>
  <c r="B66" i="7" s="1"/>
  <c r="B42" i="7"/>
  <c r="B52" i="7" s="1"/>
  <c r="B62" i="7" s="1"/>
  <c r="K53" i="7"/>
  <c r="K63" i="7" s="1"/>
  <c r="O43" i="7"/>
  <c r="M42" i="7"/>
  <c r="P42" i="7"/>
  <c r="M63" i="7"/>
  <c r="H52" i="7"/>
  <c r="H62" i="7" s="1"/>
  <c r="M61" i="7"/>
  <c r="M20" i="6"/>
  <c r="C28" i="7" s="1"/>
  <c r="M28" i="7" s="1"/>
  <c r="C18" i="7"/>
  <c r="M18" i="7" s="1"/>
  <c r="N20" i="6"/>
  <c r="O20" i="6"/>
  <c r="Z9" i="6"/>
  <c r="Z13" i="6"/>
  <c r="Z15" i="6"/>
  <c r="Y122" i="6"/>
  <c r="Y142" i="6"/>
  <c r="Y154" i="6"/>
  <c r="I44" i="6"/>
  <c r="N44" i="6" s="1"/>
  <c r="AB92" i="6"/>
  <c r="AA108" i="6"/>
  <c r="J44" i="6"/>
  <c r="O44" i="6" s="1"/>
  <c r="E8" i="7"/>
  <c r="O8" i="7" s="1"/>
  <c r="N29" i="7"/>
  <c r="AA141" i="6"/>
  <c r="AA153" i="6"/>
  <c r="C8" i="7"/>
  <c r="M8" i="7" s="1"/>
  <c r="M29" i="7"/>
  <c r="D8" i="7"/>
  <c r="N8" i="7" s="1"/>
  <c r="X11" i="6"/>
  <c r="X15" i="6"/>
  <c r="X17" i="6"/>
  <c r="X34" i="6"/>
  <c r="X40" i="6"/>
  <c r="X42" i="6"/>
  <c r="X44" i="6"/>
  <c r="X46" i="6"/>
  <c r="X58" i="6"/>
  <c r="X70" i="6"/>
  <c r="Y15" i="6"/>
  <c r="Y42" i="6"/>
  <c r="Y58" i="6"/>
  <c r="X164" i="6"/>
  <c r="P28" i="7"/>
  <c r="P14" i="5"/>
  <c r="Q6" i="5"/>
  <c r="R6" i="5"/>
  <c r="N60" i="5"/>
  <c r="N140" i="5"/>
  <c r="P58" i="5"/>
  <c r="P98" i="5"/>
  <c r="P136" i="5"/>
  <c r="P176" i="5"/>
  <c r="Q50" i="5"/>
  <c r="Q90" i="5"/>
  <c r="Q123" i="5"/>
  <c r="Q161" i="5"/>
  <c r="Q197" i="5"/>
  <c r="N6" i="5"/>
  <c r="R9" i="5"/>
  <c r="R13" i="5"/>
  <c r="R17" i="5"/>
  <c r="AA208" i="6"/>
  <c r="O10" i="5"/>
  <c r="N161" i="5"/>
  <c r="N165" i="5"/>
  <c r="N178" i="5"/>
  <c r="N186" i="5"/>
  <c r="N195" i="5"/>
  <c r="N199" i="5"/>
  <c r="N203" i="5"/>
  <c r="N216" i="5"/>
  <c r="N220" i="5"/>
  <c r="N228" i="5"/>
  <c r="Q10" i="5"/>
  <c r="R10" i="5"/>
  <c r="N136" i="5"/>
  <c r="O48" i="5"/>
  <c r="O144" i="5"/>
  <c r="O18" i="5"/>
  <c r="N11" i="5"/>
  <c r="N35" i="5"/>
  <c r="N115" i="5"/>
  <c r="N153" i="5"/>
  <c r="O81" i="5"/>
  <c r="O140" i="5"/>
  <c r="P33" i="5"/>
  <c r="P52" i="5"/>
  <c r="P71" i="5"/>
  <c r="P83" i="5"/>
  <c r="P104" i="5"/>
  <c r="P121" i="5"/>
  <c r="P142" i="5"/>
  <c r="P159" i="5"/>
  <c r="P180" i="5"/>
  <c r="P216" i="5"/>
  <c r="P230" i="5"/>
  <c r="Q31" i="5"/>
  <c r="Q48" i="5"/>
  <c r="Q60" i="5"/>
  <c r="Q81" i="5"/>
  <c r="Q96" i="5"/>
  <c r="Q117" i="5"/>
  <c r="Q132" i="5"/>
  <c r="Q182" i="5"/>
  <c r="Q199" i="5"/>
  <c r="Q209" i="5"/>
  <c r="N18" i="5"/>
  <c r="P6" i="5"/>
  <c r="R18" i="5"/>
  <c r="N73" i="5"/>
  <c r="N81" i="5"/>
  <c r="O19" i="5"/>
  <c r="O60" i="5"/>
  <c r="O157" i="5"/>
  <c r="O178" i="5"/>
  <c r="P27" i="5"/>
  <c r="P39" i="5"/>
  <c r="P60" i="5"/>
  <c r="P77" i="5"/>
  <c r="P96" i="5"/>
  <c r="P117" i="5"/>
  <c r="P134" i="5"/>
  <c r="P155" i="5"/>
  <c r="P163" i="5"/>
  <c r="P188" i="5"/>
  <c r="P224" i="5"/>
  <c r="Q7" i="5"/>
  <c r="Q35" i="5"/>
  <c r="Q52" i="5"/>
  <c r="Q71" i="5"/>
  <c r="Q83" i="5"/>
  <c r="Q111" i="5"/>
  <c r="Q125" i="5"/>
  <c r="Q144" i="5"/>
  <c r="Q184" i="5"/>
  <c r="Q201" i="5"/>
  <c r="R27" i="5"/>
  <c r="R33" i="5"/>
  <c r="R35" i="5"/>
  <c r="R37" i="5"/>
  <c r="R39" i="5"/>
  <c r="R48" i="5"/>
  <c r="R52" i="5"/>
  <c r="R79" i="5"/>
  <c r="R159" i="5"/>
  <c r="R178" i="5"/>
  <c r="R180" i="5"/>
  <c r="N123" i="5"/>
  <c r="O11" i="5"/>
  <c r="O52" i="5"/>
  <c r="P37" i="5"/>
  <c r="P73" i="5"/>
  <c r="P111" i="5"/>
  <c r="P140" i="5"/>
  <c r="P174" i="5"/>
  <c r="Q19" i="5"/>
  <c r="N94" i="5"/>
  <c r="O111" i="5"/>
  <c r="O153" i="5"/>
  <c r="P50" i="5"/>
  <c r="P90" i="5"/>
  <c r="P125" i="5"/>
  <c r="P167" i="5"/>
  <c r="P218" i="5"/>
  <c r="Q33" i="5"/>
  <c r="Q73" i="5"/>
  <c r="Q113" i="5"/>
  <c r="Q146" i="5"/>
  <c r="Q18" i="5"/>
  <c r="N31" i="5"/>
  <c r="N39" i="5"/>
  <c r="N119" i="5"/>
  <c r="N144" i="5"/>
  <c r="O119" i="5"/>
  <c r="O161" i="5"/>
  <c r="P31" i="5"/>
  <c r="P48" i="5"/>
  <c r="P62" i="5"/>
  <c r="P81" i="5"/>
  <c r="P100" i="5"/>
  <c r="P119" i="5"/>
  <c r="P138" i="5"/>
  <c r="P157" i="5"/>
  <c r="P178" i="5"/>
  <c r="P228" i="5"/>
  <c r="Q41" i="5"/>
  <c r="Q56" i="5"/>
  <c r="Q94" i="5"/>
  <c r="Q115" i="5"/>
  <c r="Q134" i="5"/>
  <c r="Q155" i="5"/>
  <c r="Q188" i="5"/>
  <c r="N10" i="5"/>
  <c r="N15" i="5"/>
  <c r="N56" i="5"/>
  <c r="O27" i="5"/>
  <c r="O69" i="5"/>
  <c r="O132" i="5"/>
  <c r="P41" i="5"/>
  <c r="P79" i="5"/>
  <c r="P115" i="5"/>
  <c r="P153" i="5"/>
  <c r="P182" i="5"/>
  <c r="P220" i="5"/>
  <c r="Q75" i="5"/>
  <c r="Q142" i="5"/>
  <c r="Q159" i="5"/>
  <c r="Q178" i="5"/>
  <c r="N14" i="5"/>
  <c r="O14" i="5"/>
  <c r="R14" i="5"/>
  <c r="N77" i="5"/>
  <c r="N102" i="5"/>
  <c r="O15" i="5"/>
  <c r="O35" i="5"/>
  <c r="O56" i="5"/>
  <c r="O77" i="5"/>
  <c r="O115" i="5"/>
  <c r="P35" i="5"/>
  <c r="P56" i="5"/>
  <c r="P75" i="5"/>
  <c r="P94" i="5"/>
  <c r="P113" i="5"/>
  <c r="P123" i="5"/>
  <c r="P146" i="5"/>
  <c r="P161" i="5"/>
  <c r="P184" i="5"/>
  <c r="P222" i="5"/>
  <c r="Q11" i="5"/>
  <c r="Q39" i="5"/>
  <c r="Q54" i="5"/>
  <c r="Q77" i="5"/>
  <c r="Q92" i="5"/>
  <c r="Q136" i="5"/>
  <c r="Q157" i="5"/>
  <c r="Q180" i="5"/>
  <c r="N157" i="5"/>
  <c r="N52" i="5"/>
  <c r="N98" i="5"/>
  <c r="P29" i="5"/>
  <c r="P69" i="5"/>
  <c r="P102" i="5"/>
  <c r="P144" i="5"/>
  <c r="P186" i="5"/>
  <c r="P226" i="5"/>
  <c r="Q27" i="5"/>
  <c r="Q62" i="5"/>
  <c r="Q100" i="5"/>
  <c r="Q140" i="5"/>
  <c r="J21" i="6"/>
  <c r="N27" i="5"/>
  <c r="O31" i="5"/>
  <c r="O73" i="5"/>
  <c r="P54" i="5"/>
  <c r="P92" i="5"/>
  <c r="P132" i="5"/>
  <c r="P165" i="5"/>
  <c r="Q29" i="5"/>
  <c r="Q69" i="5"/>
  <c r="Q102" i="5"/>
  <c r="Q138" i="5"/>
  <c r="Q176" i="5"/>
  <c r="Q207" i="5"/>
  <c r="R75" i="5"/>
  <c r="R155" i="5"/>
  <c r="R163" i="5"/>
  <c r="R222" i="5"/>
  <c r="Z61" i="6"/>
  <c r="Z101" i="6"/>
  <c r="Z103" i="6"/>
  <c r="R71" i="5"/>
  <c r="R176" i="5"/>
  <c r="X129" i="6"/>
  <c r="P8" i="5"/>
  <c r="P16" i="5"/>
  <c r="Q143" i="5"/>
  <c r="Q185" i="5"/>
  <c r="Q200" i="5"/>
  <c r="AA101" i="6"/>
  <c r="AA105" i="6"/>
  <c r="Z113" i="6"/>
  <c r="R157" i="5"/>
  <c r="R174" i="5"/>
  <c r="R220" i="5"/>
  <c r="X127" i="6"/>
  <c r="X209" i="6"/>
  <c r="P12" i="5"/>
  <c r="P20" i="5"/>
  <c r="AA197" i="6"/>
  <c r="U219" i="6"/>
  <c r="Z219" i="6" s="1"/>
  <c r="N38" i="5"/>
  <c r="N55" i="5"/>
  <c r="N72" i="5"/>
  <c r="N80" i="5"/>
  <c r="N97" i="5"/>
  <c r="N105" i="5"/>
  <c r="N122" i="5"/>
  <c r="N139" i="5"/>
  <c r="N147" i="5"/>
  <c r="N164" i="5"/>
  <c r="N181" i="5"/>
  <c r="N189" i="5"/>
  <c r="N206" i="5"/>
  <c r="N223" i="5"/>
  <c r="N227" i="5"/>
  <c r="N231" i="5"/>
  <c r="R41" i="5"/>
  <c r="R81" i="5"/>
  <c r="R161" i="5"/>
  <c r="R167" i="5"/>
  <c r="N30" i="5"/>
  <c r="N34" i="5"/>
  <c r="N42" i="5"/>
  <c r="N51" i="5"/>
  <c r="N59" i="5"/>
  <c r="N63" i="5"/>
  <c r="N76" i="5"/>
  <c r="N84" i="5"/>
  <c r="N93" i="5"/>
  <c r="N101" i="5"/>
  <c r="N114" i="5"/>
  <c r="N118" i="5"/>
  <c r="N126" i="5"/>
  <c r="N135" i="5"/>
  <c r="N143" i="5"/>
  <c r="N156" i="5"/>
  <c r="N160" i="5"/>
  <c r="N168" i="5"/>
  <c r="N177" i="5"/>
  <c r="N185" i="5"/>
  <c r="N198" i="5"/>
  <c r="N202" i="5"/>
  <c r="N210" i="5"/>
  <c r="N219" i="5"/>
  <c r="O9" i="5"/>
  <c r="O13" i="5"/>
  <c r="O17" i="5"/>
  <c r="Y22" i="6"/>
  <c r="O28" i="5"/>
  <c r="O30" i="5"/>
  <c r="O32" i="5"/>
  <c r="O36" i="5"/>
  <c r="O38" i="5"/>
  <c r="O49" i="5"/>
  <c r="O51" i="5"/>
  <c r="O53" i="5"/>
  <c r="O57" i="5"/>
  <c r="O59" i="5"/>
  <c r="O70" i="5"/>
  <c r="O72" i="5"/>
  <c r="O74" i="5"/>
  <c r="O78" i="5"/>
  <c r="O80" i="5"/>
  <c r="O82" i="5"/>
  <c r="Y93" i="6"/>
  <c r="O112" i="5"/>
  <c r="O114" i="5"/>
  <c r="O116" i="5"/>
  <c r="O133" i="5"/>
  <c r="O135" i="5"/>
  <c r="O139" i="5"/>
  <c r="O141" i="5"/>
  <c r="O145" i="5"/>
  <c r="O154" i="5"/>
  <c r="O158" i="5"/>
  <c r="O166" i="5"/>
  <c r="O175" i="5"/>
  <c r="O177" i="5"/>
  <c r="O183" i="5"/>
  <c r="O185" i="5"/>
  <c r="S135" i="6"/>
  <c r="X135" i="6" s="1"/>
  <c r="R50" i="5"/>
  <c r="R69" i="5"/>
  <c r="R77" i="5"/>
  <c r="R83" i="5"/>
  <c r="R165" i="5"/>
  <c r="Z84" i="6"/>
  <c r="U135" i="6"/>
  <c r="Z135" i="6" s="1"/>
  <c r="S240" i="6"/>
  <c r="X240" i="6" s="1"/>
  <c r="R216" i="5"/>
  <c r="Q9" i="5"/>
  <c r="Q13" i="5"/>
  <c r="Q17" i="5"/>
  <c r="Q21" i="5"/>
  <c r="AA60" i="6"/>
  <c r="AA84" i="6"/>
  <c r="Z236" i="6"/>
  <c r="U47" i="6"/>
  <c r="Z47" i="6" s="1"/>
  <c r="F10" i="7"/>
  <c r="P10" i="7" s="1"/>
  <c r="K22" i="6"/>
  <c r="F20" i="7" s="1"/>
  <c r="AB22" i="6"/>
  <c r="G10" i="7"/>
  <c r="Q10" i="7" s="1"/>
  <c r="L22" i="6"/>
  <c r="G20" i="7" s="1"/>
  <c r="O29" i="5"/>
  <c r="P7" i="5"/>
  <c r="P11" i="5"/>
  <c r="O21" i="5"/>
  <c r="AA8" i="6"/>
  <c r="AA16" i="6"/>
  <c r="AA21" i="6"/>
  <c r="V198" i="6"/>
  <c r="AA198" i="6" s="1"/>
  <c r="R15" i="5"/>
  <c r="O168" i="5"/>
  <c r="AB8" i="6"/>
  <c r="X47" i="6"/>
  <c r="O37" i="5"/>
  <c r="R11" i="5"/>
  <c r="Q168" i="5"/>
  <c r="Q8" i="7"/>
  <c r="P15" i="5"/>
  <c r="R189" i="5"/>
  <c r="R7" i="5"/>
  <c r="R168" i="5"/>
  <c r="W135" i="6"/>
  <c r="AB135" i="6" s="1"/>
  <c r="L21" i="6"/>
  <c r="G19" i="7" s="1"/>
  <c r="F8" i="7"/>
  <c r="P8" i="7" s="1"/>
  <c r="O33" i="5"/>
  <c r="P19" i="5"/>
  <c r="R19" i="5"/>
  <c r="K21" i="6"/>
  <c r="F19" i="7" s="1"/>
  <c r="E9" i="7"/>
  <c r="O9" i="7" s="1"/>
  <c r="Q8" i="5"/>
  <c r="D9" i="7"/>
  <c r="N9" i="7" s="1"/>
  <c r="Q12" i="5"/>
  <c r="R12" i="5"/>
  <c r="R20" i="5"/>
  <c r="Q147" i="5"/>
  <c r="AB60" i="6"/>
  <c r="C9" i="7"/>
  <c r="M9" i="7" s="1"/>
  <c r="P9" i="7"/>
  <c r="R16" i="5"/>
  <c r="R147" i="5"/>
  <c r="X22" i="6"/>
  <c r="H22" i="6"/>
  <c r="C20" i="7" s="1"/>
  <c r="W219" i="6"/>
  <c r="AB219" i="6" s="1"/>
  <c r="Q16" i="5"/>
  <c r="V22" i="6"/>
  <c r="AA22" i="6" s="1"/>
  <c r="L20" i="6"/>
  <c r="Q20" i="5"/>
  <c r="R8" i="5"/>
  <c r="D10" i="7"/>
  <c r="N10" i="7" s="1"/>
  <c r="I22" i="6"/>
  <c r="I25" i="6" s="1"/>
  <c r="O42" i="5"/>
  <c r="O63" i="5"/>
  <c r="O84" i="5"/>
  <c r="O105" i="5"/>
  <c r="O126" i="5"/>
  <c r="X120" i="6"/>
  <c r="X122" i="6"/>
  <c r="X130" i="6"/>
  <c r="X142" i="6"/>
  <c r="AA47" i="6"/>
  <c r="Q42" i="5"/>
  <c r="Q63" i="5"/>
  <c r="Q84" i="5"/>
  <c r="Q105" i="5"/>
  <c r="Q126" i="5"/>
  <c r="Q231" i="5"/>
  <c r="AA15" i="6"/>
  <c r="Z108" i="6"/>
  <c r="AA216" i="6"/>
  <c r="Y177" i="6"/>
  <c r="R42" i="5"/>
  <c r="R63" i="5"/>
  <c r="R84" i="5"/>
  <c r="R105" i="5"/>
  <c r="R231" i="5"/>
  <c r="X12" i="6"/>
  <c r="H12" i="6"/>
  <c r="M12" i="6" s="1"/>
  <c r="Y192" i="6"/>
  <c r="Y194" i="6"/>
  <c r="Y196" i="6"/>
  <c r="Q210" i="5"/>
  <c r="Z18" i="6"/>
  <c r="J18" i="6"/>
  <c r="O18" i="6" s="1"/>
  <c r="AA168" i="6"/>
  <c r="AA176" i="6"/>
  <c r="AA190" i="6"/>
  <c r="AA192" i="6"/>
  <c r="AA194" i="6"/>
  <c r="AB164" i="6"/>
  <c r="H18" i="6"/>
  <c r="M18" i="6" s="1"/>
  <c r="N29" i="5"/>
  <c r="N33" i="5"/>
  <c r="N37" i="5"/>
  <c r="N41" i="5"/>
  <c r="N50" i="5"/>
  <c r="N54" i="5"/>
  <c r="N58" i="5"/>
  <c r="N62" i="5"/>
  <c r="N71" i="5"/>
  <c r="N75" i="5"/>
  <c r="N79" i="5"/>
  <c r="N83" i="5"/>
  <c r="N92" i="5"/>
  <c r="N96" i="5"/>
  <c r="N100" i="5"/>
  <c r="N104" i="5"/>
  <c r="N113" i="5"/>
  <c r="N117" i="5"/>
  <c r="N121" i="5"/>
  <c r="N125" i="5"/>
  <c r="N134" i="5"/>
  <c r="N138" i="5"/>
  <c r="N142" i="5"/>
  <c r="N146" i="5"/>
  <c r="N155" i="5"/>
  <c r="N159" i="5"/>
  <c r="N163" i="5"/>
  <c r="N167" i="5"/>
  <c r="N176" i="5"/>
  <c r="N180" i="5"/>
  <c r="N184" i="5"/>
  <c r="N188" i="5"/>
  <c r="N197" i="5"/>
  <c r="N201" i="5"/>
  <c r="N205" i="5"/>
  <c r="N209" i="5"/>
  <c r="N218" i="5"/>
  <c r="N222" i="5"/>
  <c r="N226" i="5"/>
  <c r="N230" i="5"/>
  <c r="R21" i="5"/>
  <c r="X61" i="6"/>
  <c r="X63" i="6"/>
  <c r="O50" i="5"/>
  <c r="O54" i="5"/>
  <c r="O58" i="5"/>
  <c r="O71" i="5"/>
  <c r="O75" i="5"/>
  <c r="O79" i="5"/>
  <c r="O83" i="5"/>
  <c r="O113" i="5"/>
  <c r="O117" i="5"/>
  <c r="O134" i="5"/>
  <c r="O138" i="5"/>
  <c r="O142" i="5"/>
  <c r="O146" i="5"/>
  <c r="O155" i="5"/>
  <c r="O159" i="5"/>
  <c r="O163" i="5"/>
  <c r="O167" i="5"/>
  <c r="O176" i="5"/>
  <c r="O180" i="5"/>
  <c r="O184" i="5"/>
  <c r="AB21" i="6"/>
  <c r="AA113" i="6"/>
  <c r="Y123" i="6"/>
  <c r="J22" i="6"/>
  <c r="E20" i="7" s="1"/>
  <c r="X78" i="6"/>
  <c r="X80" i="6"/>
  <c r="U72" i="6"/>
  <c r="Z72" i="6" s="1"/>
  <c r="AB16" i="6"/>
  <c r="Z235" i="6"/>
  <c r="S72" i="6"/>
  <c r="X72" i="6" s="1"/>
  <c r="AB235" i="6"/>
  <c r="U114" i="6"/>
  <c r="Z114" i="6" s="1"/>
  <c r="U156" i="6"/>
  <c r="Z156" i="6" s="1"/>
  <c r="U198" i="6"/>
  <c r="Z198" i="6" s="1"/>
  <c r="U240" i="6"/>
  <c r="Z240" i="6" s="1"/>
  <c r="Z40" i="6"/>
  <c r="Z70" i="6"/>
  <c r="AA124" i="6"/>
  <c r="AA128" i="6"/>
  <c r="AA130" i="6"/>
  <c r="X176" i="6"/>
  <c r="AB59" i="6"/>
  <c r="AA164" i="6"/>
  <c r="Z168" i="6"/>
  <c r="Z186" i="6"/>
  <c r="Z188" i="6"/>
  <c r="Z192" i="6"/>
  <c r="Z194" i="6"/>
  <c r="Z196" i="6"/>
  <c r="X214" i="6"/>
  <c r="AB168" i="6"/>
  <c r="AB176" i="6"/>
  <c r="O10" i="7"/>
  <c r="M10" i="7"/>
  <c r="Q9" i="7"/>
  <c r="AA40" i="6"/>
  <c r="Z46" i="6"/>
  <c r="X151" i="6"/>
  <c r="AB40" i="6"/>
  <c r="X82" i="6"/>
  <c r="AA147" i="6"/>
  <c r="AA135" i="6"/>
  <c r="Z39" i="6"/>
  <c r="Z82" i="6"/>
  <c r="Y173" i="6"/>
  <c r="Y175" i="6"/>
  <c r="AB232" i="6"/>
  <c r="AB234" i="6"/>
  <c r="AA38" i="6"/>
  <c r="X147" i="6"/>
  <c r="AB38" i="6"/>
  <c r="AA70" i="6"/>
  <c r="Y149" i="6"/>
  <c r="X84" i="6"/>
  <c r="Z102" i="6"/>
  <c r="Z226" i="6"/>
  <c r="Y39" i="6"/>
  <c r="AA143" i="6"/>
  <c r="X171" i="6"/>
  <c r="Z69" i="6"/>
  <c r="AA80" i="6"/>
  <c r="Y88" i="6"/>
  <c r="X197" i="6"/>
  <c r="Z42" i="6"/>
  <c r="Z58" i="6"/>
  <c r="Y125" i="6"/>
  <c r="AA42" i="6"/>
  <c r="AA58" i="6"/>
  <c r="Y151" i="6"/>
  <c r="Y84" i="6"/>
  <c r="X175" i="6"/>
  <c r="AA187" i="6"/>
  <c r="X21" i="6"/>
  <c r="X71" i="6"/>
  <c r="AB78" i="6"/>
  <c r="AB80" i="6"/>
  <c r="Y152" i="6"/>
  <c r="AA81" i="6"/>
  <c r="Y85" i="6"/>
  <c r="Y87" i="6"/>
  <c r="X101" i="6"/>
  <c r="X227" i="6"/>
  <c r="X231" i="6"/>
  <c r="AA174" i="6"/>
  <c r="Y188" i="6"/>
  <c r="AB81" i="6"/>
  <c r="Z154" i="6"/>
  <c r="X206" i="6"/>
  <c r="Z227" i="6"/>
  <c r="Z87" i="6"/>
  <c r="X38" i="6"/>
  <c r="X79" i="6"/>
  <c r="AA85" i="6"/>
  <c r="Z142" i="6"/>
  <c r="Y79" i="6"/>
  <c r="AA142" i="6"/>
  <c r="X168" i="6"/>
  <c r="Y68" i="6"/>
  <c r="Y168" i="6"/>
  <c r="AB227" i="6"/>
  <c r="AA122" i="6"/>
  <c r="AB166" i="6"/>
  <c r="X20" i="6"/>
  <c r="Y172" i="6"/>
  <c r="Y20" i="6"/>
  <c r="X37" i="6"/>
  <c r="AA39" i="6"/>
  <c r="X65" i="6"/>
  <c r="X67" i="6"/>
  <c r="AA93" i="6"/>
  <c r="AA102" i="6"/>
  <c r="AA106" i="6"/>
  <c r="X156" i="6"/>
  <c r="Y165" i="6"/>
  <c r="Z172" i="6"/>
  <c r="AA191" i="6"/>
  <c r="AA209" i="6"/>
  <c r="Z239" i="6"/>
  <c r="AB15" i="6"/>
  <c r="X134" i="6"/>
  <c r="Z141" i="6"/>
  <c r="AA152" i="6"/>
  <c r="AA154" i="6"/>
  <c r="Y156" i="6"/>
  <c r="X163" i="6"/>
  <c r="AB170" i="6"/>
  <c r="AA172" i="6"/>
  <c r="Y185" i="6"/>
  <c r="AA204" i="6"/>
  <c r="Z228" i="6"/>
  <c r="AB42" i="6"/>
  <c r="AA146" i="6"/>
  <c r="Y37" i="6"/>
  <c r="Z63" i="6"/>
  <c r="X6" i="6"/>
  <c r="Z35" i="6"/>
  <c r="AA63" i="6"/>
  <c r="AB172" i="6"/>
  <c r="Z185" i="6"/>
  <c r="X193" i="6"/>
  <c r="AB239" i="6"/>
  <c r="AB11" i="6"/>
  <c r="X126" i="6"/>
  <c r="AA207" i="6"/>
  <c r="X239" i="6"/>
  <c r="Z17" i="6"/>
  <c r="Y65" i="6"/>
  <c r="Z37" i="6"/>
  <c r="X91" i="6"/>
  <c r="Y8" i="6"/>
  <c r="AA37" i="6"/>
  <c r="AA43" i="6"/>
  <c r="Y60" i="6"/>
  <c r="Y89" i="6"/>
  <c r="X110" i="6"/>
  <c r="X112" i="6"/>
  <c r="Z132" i="6"/>
  <c r="AA145" i="6"/>
  <c r="AA156" i="6"/>
  <c r="Z163" i="6"/>
  <c r="AB165" i="6"/>
  <c r="Y169" i="6"/>
  <c r="AA185" i="6"/>
  <c r="Y189" i="6"/>
  <c r="X204" i="6"/>
  <c r="AA219" i="6"/>
  <c r="X226" i="6"/>
  <c r="AB228" i="6"/>
  <c r="Y17" i="6"/>
  <c r="AA59" i="6"/>
  <c r="X16" i="6"/>
  <c r="AB39" i="6"/>
  <c r="AB61" i="6"/>
  <c r="Y67" i="6"/>
  <c r="AB93" i="6"/>
  <c r="X8" i="6"/>
  <c r="Z67" i="6"/>
  <c r="X89" i="6"/>
  <c r="Z6" i="6"/>
  <c r="Z8" i="6"/>
  <c r="AB37" i="6"/>
  <c r="AB43" i="6"/>
  <c r="Z60" i="6"/>
  <c r="AB87" i="6"/>
  <c r="Z89" i="6"/>
  <c r="Z91" i="6"/>
  <c r="Z93" i="6"/>
  <c r="AA134" i="6"/>
  <c r="Z169" i="6"/>
  <c r="AB183" i="6"/>
  <c r="AB185" i="6"/>
  <c r="Z197" i="6"/>
  <c r="X234" i="6"/>
  <c r="X210" i="6"/>
  <c r="Z234" i="6"/>
  <c r="X113" i="6"/>
  <c r="AA162" i="6"/>
  <c r="Z99" i="6"/>
  <c r="AB177" i="6"/>
  <c r="AA9" i="6"/>
  <c r="Y21" i="6"/>
  <c r="AB58" i="6"/>
  <c r="AB82" i="6"/>
  <c r="Z125" i="6"/>
  <c r="Z149" i="6"/>
  <c r="Z151" i="6"/>
  <c r="Z173" i="6"/>
  <c r="Z175" i="6"/>
  <c r="AB186" i="6"/>
  <c r="AA210" i="6"/>
  <c r="AA214" i="6"/>
  <c r="AA64" i="6"/>
  <c r="Z88" i="6"/>
  <c r="AB84" i="6"/>
  <c r="X86" i="6"/>
  <c r="Z111" i="6"/>
  <c r="AB9" i="6"/>
  <c r="Z21" i="6"/>
  <c r="X59" i="6"/>
  <c r="Y86" i="6"/>
  <c r="AA125" i="6"/>
  <c r="Y144" i="6"/>
  <c r="AA151" i="6"/>
  <c r="AB171" i="6"/>
  <c r="AA173" i="6"/>
  <c r="AA175" i="6"/>
  <c r="Z68" i="6"/>
  <c r="Z86" i="6"/>
  <c r="X92" i="6"/>
  <c r="X103" i="6"/>
  <c r="X105" i="6"/>
  <c r="Z144" i="6"/>
  <c r="Y186" i="6"/>
  <c r="X192" i="6"/>
  <c r="X196" i="6"/>
  <c r="Z110" i="6"/>
  <c r="X167" i="6"/>
  <c r="AA65" i="6"/>
  <c r="AA67" i="6"/>
  <c r="AA79" i="6"/>
  <c r="AA88" i="6"/>
  <c r="Z90" i="6"/>
  <c r="AA110" i="6"/>
  <c r="Z124" i="6"/>
  <c r="Z126" i="6"/>
  <c r="AB163" i="6"/>
  <c r="Y167" i="6"/>
  <c r="X218" i="6"/>
  <c r="Y124" i="6"/>
  <c r="Y12" i="6"/>
  <c r="X69" i="6"/>
  <c r="X146" i="6"/>
  <c r="X10" i="6"/>
  <c r="AA163" i="6"/>
  <c r="X153" i="6"/>
  <c r="Y146" i="6"/>
  <c r="X155" i="6"/>
  <c r="X62" i="6"/>
  <c r="X57" i="6"/>
  <c r="AA71" i="6"/>
  <c r="X107" i="6"/>
  <c r="X109" i="6"/>
  <c r="AA189" i="6"/>
  <c r="AA211" i="6"/>
  <c r="Z10" i="6"/>
  <c r="AA112" i="6"/>
  <c r="AA12" i="6"/>
  <c r="Z105" i="6"/>
  <c r="AB189" i="6"/>
  <c r="AA193" i="6"/>
  <c r="Y9" i="6"/>
  <c r="AB175" i="6"/>
  <c r="Z79" i="6"/>
  <c r="Y126" i="6"/>
  <c r="Z12" i="6"/>
  <c r="Z153" i="6"/>
  <c r="AA103" i="6"/>
  <c r="AA144" i="6"/>
  <c r="X213" i="6"/>
  <c r="X236" i="6"/>
  <c r="AA46" i="6"/>
  <c r="Y148" i="6"/>
  <c r="AA155" i="6"/>
  <c r="Z189" i="6"/>
  <c r="Y64" i="6"/>
  <c r="X93" i="6"/>
  <c r="Z107" i="6"/>
  <c r="Y34" i="6"/>
  <c r="X36" i="6"/>
  <c r="Y41" i="6"/>
  <c r="AA109" i="6"/>
  <c r="AA120" i="6"/>
  <c r="Z127" i="6"/>
  <c r="AA170" i="6"/>
  <c r="X184" i="6"/>
  <c r="Z231" i="6"/>
  <c r="Y81" i="6"/>
  <c r="AB88" i="6"/>
  <c r="AA92" i="6"/>
  <c r="Z112" i="6"/>
  <c r="AA218" i="6"/>
  <c r="AB12" i="6"/>
  <c r="Z62" i="6"/>
  <c r="Z134" i="6"/>
  <c r="AB13" i="6"/>
  <c r="X32" i="6"/>
  <c r="Z32" i="6"/>
  <c r="Z34" i="6"/>
  <c r="AA91" i="6"/>
  <c r="Z100" i="6"/>
  <c r="AA127" i="6"/>
  <c r="Z129" i="6"/>
  <c r="X143" i="6"/>
  <c r="Y184" i="6"/>
  <c r="Z65" i="6"/>
  <c r="AA126" i="6"/>
  <c r="Z165" i="6"/>
  <c r="Z167" i="6"/>
  <c r="Y153" i="6"/>
  <c r="Z44" i="6"/>
  <c r="Z146" i="6"/>
  <c r="AB46" i="6"/>
  <c r="X41" i="6"/>
  <c r="Z109" i="6"/>
  <c r="AA17" i="6"/>
  <c r="AA32" i="6"/>
  <c r="AA34" i="6"/>
  <c r="AA72" i="6"/>
  <c r="X88" i="6"/>
  <c r="AB91" i="6"/>
  <c r="AA100" i="6"/>
  <c r="AA129" i="6"/>
  <c r="Y163" i="6"/>
  <c r="AA206" i="6"/>
  <c r="AB231" i="6"/>
  <c r="X235" i="6"/>
  <c r="X189" i="6"/>
  <c r="Y62" i="6"/>
  <c r="X100" i="6"/>
  <c r="AB17" i="6"/>
  <c r="Y43" i="6"/>
  <c r="X131" i="6"/>
  <c r="X172" i="6"/>
  <c r="X188" i="6"/>
  <c r="Z20" i="6"/>
  <c r="Z41" i="6"/>
  <c r="Z36" i="6"/>
  <c r="Y83" i="6"/>
  <c r="AB226" i="6"/>
  <c r="X90" i="6"/>
  <c r="Z148" i="6"/>
  <c r="Y7" i="6"/>
  <c r="Z57" i="6"/>
  <c r="Z81" i="6"/>
  <c r="AA165" i="6"/>
  <c r="Z238" i="6"/>
  <c r="Z14" i="6"/>
  <c r="AA114" i="6"/>
  <c r="AA167" i="6"/>
  <c r="X205" i="6"/>
  <c r="X215" i="6"/>
  <c r="AA7" i="6"/>
  <c r="Y16" i="6"/>
  <c r="Z104" i="6"/>
  <c r="Z59" i="6"/>
  <c r="AA68" i="6"/>
  <c r="AA133" i="6"/>
  <c r="AA215" i="6"/>
  <c r="Z230" i="6"/>
  <c r="Z232" i="6"/>
  <c r="Z184" i="6"/>
  <c r="AA196" i="6"/>
  <c r="X7" i="6"/>
  <c r="AB79" i="6"/>
  <c r="Z131" i="6"/>
  <c r="AA148" i="6"/>
  <c r="Z155" i="6"/>
  <c r="X228" i="6"/>
  <c r="AB236" i="6"/>
  <c r="AB41" i="6"/>
  <c r="Z64" i="6"/>
  <c r="Z83" i="6"/>
  <c r="Y92" i="6"/>
  <c r="AA131" i="6"/>
  <c r="Y143" i="6"/>
  <c r="Y150" i="6"/>
  <c r="Z191" i="6"/>
  <c r="Z43" i="6"/>
  <c r="Z150" i="6"/>
  <c r="X33" i="6"/>
  <c r="Z45" i="6"/>
  <c r="AB83" i="6"/>
  <c r="X111" i="6"/>
  <c r="AB169" i="6"/>
  <c r="AA195" i="6"/>
  <c r="Y35" i="6"/>
  <c r="AA45" i="6"/>
  <c r="AA66" i="6"/>
  <c r="X99" i="6"/>
  <c r="AA121" i="6"/>
  <c r="Y176" i="6"/>
  <c r="Y11" i="6"/>
  <c r="Y13" i="6"/>
  <c r="Z33" i="6"/>
  <c r="Z38" i="6"/>
  <c r="AB45" i="6"/>
  <c r="Z128" i="6"/>
  <c r="Y145" i="6"/>
  <c r="Y147" i="6"/>
  <c r="X152" i="6"/>
  <c r="Y164" i="6"/>
  <c r="Z166" i="6"/>
  <c r="Y171" i="6"/>
  <c r="Z176" i="6"/>
  <c r="AA188" i="6"/>
  <c r="Z190" i="6"/>
  <c r="X207" i="6"/>
  <c r="X14" i="6"/>
  <c r="Y36" i="6"/>
  <c r="AA62" i="6"/>
  <c r="X83" i="6"/>
  <c r="AA184" i="6"/>
  <c r="AA213" i="6"/>
  <c r="AA20" i="6"/>
  <c r="AA41" i="6"/>
  <c r="X150" i="6"/>
  <c r="AB184" i="6"/>
  <c r="Y193" i="6"/>
  <c r="Z7" i="6"/>
  <c r="X45" i="6"/>
  <c r="X66" i="6"/>
  <c r="X121" i="6"/>
  <c r="Y66" i="6"/>
  <c r="Y121" i="6"/>
  <c r="AB167" i="6"/>
  <c r="AB238" i="6"/>
  <c r="Y59" i="6"/>
  <c r="Z66" i="6"/>
  <c r="AB85" i="6"/>
  <c r="Z121" i="6"/>
  <c r="X128" i="6"/>
  <c r="AA150" i="6"/>
  <c r="Z16" i="6"/>
  <c r="Y33" i="6"/>
  <c r="AA104" i="6"/>
  <c r="Y128" i="6"/>
  <c r="AA183" i="6"/>
  <c r="Y190" i="6"/>
  <c r="AA205" i="6"/>
  <c r="AA212" i="6"/>
  <c r="Z11" i="6"/>
  <c r="AA33" i="6"/>
  <c r="AA35" i="6"/>
  <c r="X68" i="6"/>
  <c r="Z78" i="6"/>
  <c r="Y80" i="6"/>
  <c r="Z85" i="6"/>
  <c r="AA89" i="6"/>
  <c r="Y91" i="6"/>
  <c r="Z106" i="6"/>
  <c r="X108" i="6"/>
  <c r="Z123" i="6"/>
  <c r="Z145" i="6"/>
  <c r="X154" i="6"/>
  <c r="Z164" i="6"/>
  <c r="AA166" i="6"/>
  <c r="Z171" i="6"/>
  <c r="AB188" i="6"/>
  <c r="Y195" i="6"/>
  <c r="X212" i="6"/>
  <c r="AB230" i="6"/>
  <c r="X238" i="6"/>
  <c r="Y155" i="6"/>
  <c r="AA177" i="6"/>
  <c r="Y14" i="6"/>
  <c r="AB20" i="6"/>
  <c r="X104" i="6"/>
  <c r="X133" i="6"/>
  <c r="Z193" i="6"/>
  <c r="AA14" i="6"/>
  <c r="Z71" i="6"/>
  <c r="AA83" i="6"/>
  <c r="Z92" i="6"/>
  <c r="Z143" i="6"/>
  <c r="X230" i="6"/>
  <c r="AB7" i="6"/>
  <c r="Z133" i="6"/>
  <c r="AA186" i="6"/>
  <c r="X225" i="6"/>
  <c r="Y38" i="6"/>
  <c r="X87" i="6"/>
  <c r="X217" i="6"/>
  <c r="AA11" i="6"/>
  <c r="AA13" i="6"/>
  <c r="AB33" i="6"/>
  <c r="AB35" i="6"/>
  <c r="AA61" i="6"/>
  <c r="Y63" i="6"/>
  <c r="AA78" i="6"/>
  <c r="Z80" i="6"/>
  <c r="AA87" i="6"/>
  <c r="AB89" i="6"/>
  <c r="AA123" i="6"/>
  <c r="X125" i="6"/>
  <c r="Z130" i="6"/>
  <c r="AA149" i="6"/>
  <c r="Z152" i="6"/>
  <c r="AA169" i="6"/>
  <c r="AA171" i="6"/>
  <c r="AB173" i="6"/>
  <c r="AA217" i="6"/>
  <c r="AB240" i="6"/>
  <c r="Y127" i="6"/>
  <c r="AA132" i="6"/>
  <c r="X114" i="6"/>
  <c r="X169" i="6"/>
  <c r="X177" i="6"/>
  <c r="X190" i="6"/>
  <c r="X233" i="6"/>
  <c r="X144" i="6"/>
  <c r="X166" i="6"/>
  <c r="Z225" i="6"/>
  <c r="AA86" i="6"/>
  <c r="AA36" i="6"/>
  <c r="Y69" i="6"/>
  <c r="X102" i="6"/>
  <c r="AB36" i="6"/>
  <c r="AA57" i="6"/>
  <c r="X141" i="6"/>
  <c r="Y166" i="6"/>
  <c r="X174" i="6"/>
  <c r="X187" i="6"/>
  <c r="X198" i="6"/>
  <c r="Z233" i="6"/>
  <c r="Y57" i="6"/>
  <c r="Y10" i="6"/>
  <c r="AB57" i="6"/>
  <c r="AA69" i="6"/>
  <c r="AA111" i="6"/>
  <c r="Y141" i="6"/>
  <c r="Y174" i="6"/>
  <c r="Y187" i="6"/>
  <c r="AB225" i="6"/>
  <c r="X13" i="6"/>
  <c r="AA99" i="6"/>
  <c r="Z174" i="6"/>
  <c r="Z187" i="6"/>
  <c r="X195" i="6"/>
  <c r="X211" i="6"/>
  <c r="AB233" i="6"/>
  <c r="X39" i="6"/>
  <c r="X85" i="6"/>
  <c r="AB174" i="6"/>
  <c r="AB187" i="6"/>
  <c r="Z195" i="6"/>
  <c r="X208" i="6"/>
  <c r="X219" i="6"/>
  <c r="Y82" i="6"/>
  <c r="AB32" i="6"/>
  <c r="AA44" i="6"/>
  <c r="AA82" i="6"/>
  <c r="X216" i="6"/>
  <c r="AB14" i="6"/>
  <c r="X165" i="6"/>
  <c r="X232" i="6"/>
  <c r="Y90" i="6"/>
  <c r="AA107" i="6"/>
  <c r="X132" i="6"/>
  <c r="X162" i="6"/>
  <c r="X173" i="6"/>
  <c r="X186" i="6"/>
  <c r="X229" i="6"/>
  <c r="X237" i="6"/>
  <c r="X60" i="6"/>
  <c r="AA6" i="6"/>
  <c r="Y18" i="6"/>
  <c r="Y162" i="6"/>
  <c r="X194" i="6"/>
  <c r="AA10" i="6"/>
  <c r="AB10" i="6"/>
  <c r="X35" i="6"/>
  <c r="X124" i="6"/>
  <c r="X149" i="6"/>
  <c r="X9" i="6"/>
  <c r="AB6" i="6"/>
  <c r="AA90" i="6"/>
  <c r="X170" i="6"/>
  <c r="X183" i="6"/>
  <c r="Z229" i="6"/>
  <c r="Z237" i="6"/>
  <c r="AB86" i="6"/>
  <c r="Y32" i="6"/>
  <c r="AB44" i="6"/>
  <c r="Y40" i="6"/>
  <c r="X43" i="6"/>
  <c r="Y61" i="6"/>
  <c r="X64" i="6"/>
  <c r="X81" i="6"/>
  <c r="AB90" i="6"/>
  <c r="X123" i="6"/>
  <c r="X148" i="6"/>
  <c r="Y170" i="6"/>
  <c r="Y183" i="6"/>
  <c r="X191" i="6"/>
  <c r="Y6" i="6"/>
  <c r="AA18" i="6"/>
  <c r="AB18" i="6"/>
  <c r="Y78" i="6"/>
  <c r="X106" i="6"/>
  <c r="Y120" i="6"/>
  <c r="X145" i="6"/>
  <c r="AB162" i="6"/>
  <c r="Z170" i="6"/>
  <c r="Z183" i="6"/>
  <c r="Y191" i="6"/>
  <c r="AB229" i="6"/>
  <c r="AB237" i="6"/>
  <c r="P49" i="6" l="1"/>
  <c r="F65" i="7" s="1"/>
  <c r="F64" i="7"/>
  <c r="J48" i="6"/>
  <c r="E54" i="7" s="1"/>
  <c r="J54" i="7" s="1"/>
  <c r="J64" i="7" s="1"/>
  <c r="E53" i="7"/>
  <c r="O53" i="7" s="1"/>
  <c r="O54" i="7" s="1"/>
  <c r="O55" i="7" s="1"/>
  <c r="O56" i="7" s="1"/>
  <c r="O57" i="7" s="1"/>
  <c r="N47" i="6"/>
  <c r="D53" i="7"/>
  <c r="M44" i="7"/>
  <c r="M45" i="7" s="1"/>
  <c r="M46" i="7" s="1"/>
  <c r="M47" i="7" s="1"/>
  <c r="F49" i="6"/>
  <c r="C49" i="6" s="1"/>
  <c r="C45" i="7" s="1"/>
  <c r="F44" i="7"/>
  <c r="K44" i="7" s="1"/>
  <c r="O64" i="7"/>
  <c r="O65" i="7" s="1"/>
  <c r="O66" i="7" s="1"/>
  <c r="O67" i="7" s="1"/>
  <c r="O44" i="7"/>
  <c r="O45" i="7" s="1"/>
  <c r="O46" i="7" s="1"/>
  <c r="O47" i="7" s="1"/>
  <c r="P44" i="7"/>
  <c r="P45" i="7" s="1"/>
  <c r="P46" i="7" s="1"/>
  <c r="P47" i="7" s="1"/>
  <c r="J50" i="6"/>
  <c r="E56" i="7" s="1"/>
  <c r="J56" i="7" s="1"/>
  <c r="J66" i="7" s="1"/>
  <c r="I48" i="6"/>
  <c r="D54" i="7" s="1"/>
  <c r="I54" i="7" s="1"/>
  <c r="I64" i="7" s="1"/>
  <c r="I49" i="6"/>
  <c r="D55" i="7" s="1"/>
  <c r="I55" i="7" s="1"/>
  <c r="I65" i="7" s="1"/>
  <c r="I50" i="6"/>
  <c r="D56" i="7" s="1"/>
  <c r="I56" i="7" s="1"/>
  <c r="I66" i="7" s="1"/>
  <c r="I46" i="7"/>
  <c r="K49" i="6"/>
  <c r="F55" i="7" s="1"/>
  <c r="K55" i="7" s="1"/>
  <c r="K65" i="7" s="1"/>
  <c r="I24" i="6"/>
  <c r="D22" i="7" s="1"/>
  <c r="I22" i="7" s="1"/>
  <c r="K23" i="6"/>
  <c r="K24" i="6" s="1"/>
  <c r="K25" i="6" s="1"/>
  <c r="J24" i="6"/>
  <c r="E22" i="7" s="1"/>
  <c r="J22" i="7" s="1"/>
  <c r="O47" i="6"/>
  <c r="E63" i="7" s="1"/>
  <c r="O63" i="7" s="1"/>
  <c r="J49" i="6"/>
  <c r="E55" i="7" s="1"/>
  <c r="J55" i="7" s="1"/>
  <c r="J65" i="7" s="1"/>
  <c r="D23" i="7"/>
  <c r="I23" i="7" s="1"/>
  <c r="J23" i="6"/>
  <c r="E21" i="7" s="1"/>
  <c r="J21" i="7" s="1"/>
  <c r="Q45" i="6"/>
  <c r="G61" i="7" s="1"/>
  <c r="L50" i="6"/>
  <c r="G56" i="7" s="1"/>
  <c r="L48" i="6"/>
  <c r="L49" i="6"/>
  <c r="G55" i="7" s="1"/>
  <c r="L25" i="6"/>
  <c r="G23" i="7" s="1"/>
  <c r="L23" i="7" s="1"/>
  <c r="L23" i="6"/>
  <c r="G21" i="7" s="1"/>
  <c r="L21" i="7" s="1"/>
  <c r="L24" i="6"/>
  <c r="G22" i="7" s="1"/>
  <c r="L22" i="7" s="1"/>
  <c r="J25" i="6"/>
  <c r="E23" i="7" s="1"/>
  <c r="J23" i="7" s="1"/>
  <c r="J44" i="7"/>
  <c r="J46" i="7"/>
  <c r="J47" i="7"/>
  <c r="J57" i="7"/>
  <c r="J67" i="7" s="1"/>
  <c r="J45" i="7"/>
  <c r="K54" i="7"/>
  <c r="K64" i="7" s="1"/>
  <c r="K57" i="7"/>
  <c r="K67" i="7" s="1"/>
  <c r="I47" i="7"/>
  <c r="I57" i="7"/>
  <c r="I67" i="7" s="1"/>
  <c r="G18" i="7"/>
  <c r="Q18" i="7" s="1"/>
  <c r="K47" i="7"/>
  <c r="P53" i="7"/>
  <c r="P54" i="7" s="1"/>
  <c r="P55" i="7" s="1"/>
  <c r="P56" i="7" s="1"/>
  <c r="P57" i="7" s="1"/>
  <c r="P63" i="7"/>
  <c r="P64" i="7" s="1"/>
  <c r="P65" i="7" s="1"/>
  <c r="P66" i="7" s="1"/>
  <c r="P67" i="7" s="1"/>
  <c r="I44" i="7"/>
  <c r="E28" i="7"/>
  <c r="O28" i="7" s="1"/>
  <c r="I45" i="7"/>
  <c r="C48" i="6"/>
  <c r="C44" i="7" s="1"/>
  <c r="D20" i="7"/>
  <c r="N20" i="7" s="1"/>
  <c r="N21" i="7" s="1"/>
  <c r="N22" i="7" s="1"/>
  <c r="N23" i="7" s="1"/>
  <c r="N24" i="7" s="1"/>
  <c r="E19" i="7"/>
  <c r="O19" i="7" s="1"/>
  <c r="D28" i="7"/>
  <c r="N28" i="7" s="1"/>
  <c r="M52" i="7"/>
  <c r="M54" i="7" s="1"/>
  <c r="M55" i="7" s="1"/>
  <c r="M56" i="7" s="1"/>
  <c r="M57" i="7" s="1"/>
  <c r="M62" i="7"/>
  <c r="M64" i="7" s="1"/>
  <c r="M65" i="7" s="1"/>
  <c r="M66" i="7" s="1"/>
  <c r="M67" i="7" s="1"/>
  <c r="I34" i="7"/>
  <c r="P21" i="6"/>
  <c r="P19" i="7"/>
  <c r="J24" i="7"/>
  <c r="Q20" i="6"/>
  <c r="I24" i="7"/>
  <c r="O22" i="6"/>
  <c r="O20" i="7"/>
  <c r="M22" i="6"/>
  <c r="C30" i="7" s="1"/>
  <c r="M30" i="7" s="1"/>
  <c r="M31" i="7" s="1"/>
  <c r="M32" i="7" s="1"/>
  <c r="M33" i="7" s="1"/>
  <c r="M34" i="7" s="1"/>
  <c r="M20" i="7"/>
  <c r="M21" i="7" s="1"/>
  <c r="M22" i="7" s="1"/>
  <c r="M23" i="7" s="1"/>
  <c r="M24" i="7" s="1"/>
  <c r="Q21" i="6"/>
  <c r="G29" i="7" s="1"/>
  <c r="Q29" i="7" s="1"/>
  <c r="Q19" i="7"/>
  <c r="L34" i="7"/>
  <c r="Q22" i="6"/>
  <c r="G30" i="7" s="1"/>
  <c r="Q30" i="7" s="1"/>
  <c r="Q20" i="7"/>
  <c r="J34" i="7"/>
  <c r="L24" i="7"/>
  <c r="P22" i="6"/>
  <c r="F30" i="7" s="1"/>
  <c r="P30" i="7" s="1"/>
  <c r="P20" i="7"/>
  <c r="O21" i="6"/>
  <c r="K24" i="7"/>
  <c r="K34" i="7"/>
  <c r="N22" i="6"/>
  <c r="N24" i="6" s="1"/>
  <c r="Q11" i="7"/>
  <c r="Q12" i="7" s="1"/>
  <c r="Q13" i="7" s="1"/>
  <c r="Q14" i="7" s="1"/>
  <c r="M11" i="7"/>
  <c r="M12" i="7" s="1"/>
  <c r="M13" i="7" s="1"/>
  <c r="M14" i="7" s="1"/>
  <c r="L13" i="7"/>
  <c r="L12" i="7"/>
  <c r="L11" i="7"/>
  <c r="P11" i="7"/>
  <c r="P12" i="7" s="1"/>
  <c r="P13" i="7" s="1"/>
  <c r="P14" i="7" s="1"/>
  <c r="J14" i="7"/>
  <c r="J12" i="7"/>
  <c r="J11" i="7"/>
  <c r="J13" i="7"/>
  <c r="O11" i="7"/>
  <c r="O12" i="7" s="1"/>
  <c r="O13" i="7" s="1"/>
  <c r="O14" i="7" s="1"/>
  <c r="K14" i="7"/>
  <c r="D12" i="7"/>
  <c r="I12" i="7" s="1"/>
  <c r="C23" i="6"/>
  <c r="D11" i="7"/>
  <c r="I11" i="7" s="1"/>
  <c r="D13" i="7"/>
  <c r="I13" i="7" s="1"/>
  <c r="F11" i="7"/>
  <c r="K11" i="7" s="1"/>
  <c r="L14" i="7"/>
  <c r="N11" i="7"/>
  <c r="N12" i="7" s="1"/>
  <c r="N13" i="7" s="1"/>
  <c r="N14" i="7" s="1"/>
  <c r="I14" i="7"/>
  <c r="P50" i="6" l="1"/>
  <c r="F66" i="7" s="1"/>
  <c r="P23" i="6"/>
  <c r="P24" i="6" s="1"/>
  <c r="P25" i="6" s="1"/>
  <c r="F45" i="7"/>
  <c r="K45" i="7" s="1"/>
  <c r="F50" i="6"/>
  <c r="F46" i="7" s="1"/>
  <c r="K46" i="7" s="1"/>
  <c r="H48" i="6"/>
  <c r="C54" i="7" s="1"/>
  <c r="G54" i="7"/>
  <c r="N49" i="6"/>
  <c r="D65" i="7" s="1"/>
  <c r="D63" i="7"/>
  <c r="N50" i="6"/>
  <c r="D66" i="7" s="1"/>
  <c r="N48" i="6"/>
  <c r="D64" i="7" s="1"/>
  <c r="C50" i="6"/>
  <c r="C46" i="7" s="1"/>
  <c r="K50" i="6"/>
  <c r="H49" i="6"/>
  <c r="C55" i="7" s="1"/>
  <c r="H46" i="7"/>
  <c r="H44" i="7"/>
  <c r="O24" i="6"/>
  <c r="E32" i="7" s="1"/>
  <c r="J32" i="7" s="1"/>
  <c r="N23" i="6"/>
  <c r="D31" i="7" s="1"/>
  <c r="I31" i="7" s="1"/>
  <c r="O49" i="6"/>
  <c r="E65" i="7" s="1"/>
  <c r="O48" i="6"/>
  <c r="E64" i="7" s="1"/>
  <c r="O50" i="6"/>
  <c r="E66" i="7" s="1"/>
  <c r="N25" i="6"/>
  <c r="D33" i="7" s="1"/>
  <c r="I33" i="7" s="1"/>
  <c r="Q50" i="6"/>
  <c r="G66" i="7" s="1"/>
  <c r="Q48" i="6"/>
  <c r="G64" i="7" s="1"/>
  <c r="Q49" i="6"/>
  <c r="G65" i="7" s="1"/>
  <c r="O25" i="6"/>
  <c r="E33" i="7" s="1"/>
  <c r="J33" i="7" s="1"/>
  <c r="H55" i="7"/>
  <c r="H65" i="7" s="1"/>
  <c r="H57" i="7"/>
  <c r="H67" i="7" s="1"/>
  <c r="O23" i="6"/>
  <c r="E31" i="7" s="1"/>
  <c r="J31" i="7" s="1"/>
  <c r="Q24" i="6"/>
  <c r="G32" i="7" s="1"/>
  <c r="L32" i="7" s="1"/>
  <c r="Q25" i="6"/>
  <c r="G33" i="7" s="1"/>
  <c r="L33" i="7" s="1"/>
  <c r="Q23" i="6"/>
  <c r="F29" i="7"/>
  <c r="P29" i="7" s="1"/>
  <c r="P31" i="7" s="1"/>
  <c r="P32" i="7" s="1"/>
  <c r="P33" i="7" s="1"/>
  <c r="P34" i="7" s="1"/>
  <c r="F21" i="7"/>
  <c r="K21" i="7" s="1"/>
  <c r="H45" i="7"/>
  <c r="H47" i="7"/>
  <c r="H54" i="7"/>
  <c r="H64" i="7" s="1"/>
  <c r="G28" i="7"/>
  <c r="Q28" i="7" s="1"/>
  <c r="Q31" i="7" s="1"/>
  <c r="Q32" i="7" s="1"/>
  <c r="Q33" i="7" s="1"/>
  <c r="Q34" i="7" s="1"/>
  <c r="D30" i="7"/>
  <c r="N30" i="7" s="1"/>
  <c r="N31" i="7" s="1"/>
  <c r="N32" i="7" s="1"/>
  <c r="N33" i="7" s="1"/>
  <c r="N34" i="7" s="1"/>
  <c r="E29" i="7"/>
  <c r="O29" i="7" s="1"/>
  <c r="H23" i="6"/>
  <c r="C21" i="7" s="1"/>
  <c r="D21" i="7"/>
  <c r="I21" i="7" s="1"/>
  <c r="E30" i="7"/>
  <c r="O30" i="7" s="1"/>
  <c r="Q21" i="7"/>
  <c r="Q22" i="7" s="1"/>
  <c r="Q23" i="7" s="1"/>
  <c r="Q24" i="7" s="1"/>
  <c r="P21" i="7"/>
  <c r="P22" i="7" s="1"/>
  <c r="P23" i="7" s="1"/>
  <c r="P24" i="7" s="1"/>
  <c r="D32" i="7"/>
  <c r="I32" i="7" s="1"/>
  <c r="O21" i="7"/>
  <c r="O22" i="7" s="1"/>
  <c r="O23" i="7" s="1"/>
  <c r="O24" i="7" s="1"/>
  <c r="H24" i="7"/>
  <c r="H34" i="7"/>
  <c r="H14" i="7"/>
  <c r="H11" i="7"/>
  <c r="C11" i="7"/>
  <c r="F12" i="7"/>
  <c r="K12" i="7" s="1"/>
  <c r="H12" i="7" s="1"/>
  <c r="C24" i="6"/>
  <c r="C12" i="7" s="1"/>
  <c r="U43" i="7" l="1"/>
  <c r="U63" i="7"/>
  <c r="U65" i="7" s="1"/>
  <c r="W65" i="7" s="1"/>
  <c r="H50" i="6"/>
  <c r="C56" i="7" s="1"/>
  <c r="F56" i="7"/>
  <c r="K56" i="7" s="1"/>
  <c r="U53" i="7"/>
  <c r="H21" i="7"/>
  <c r="U20" i="7" s="1"/>
  <c r="U24" i="7" s="1"/>
  <c r="M50" i="6"/>
  <c r="C66" i="7" s="1"/>
  <c r="O31" i="7"/>
  <c r="O32" i="7" s="1"/>
  <c r="O33" i="7" s="1"/>
  <c r="O34" i="7" s="1"/>
  <c r="M48" i="6"/>
  <c r="C64" i="7" s="1"/>
  <c r="M49" i="6"/>
  <c r="C65" i="7" s="1"/>
  <c r="F31" i="7"/>
  <c r="K31" i="7" s="1"/>
  <c r="M23" i="6"/>
  <c r="C31" i="7" s="1"/>
  <c r="G31" i="7"/>
  <c r="L31" i="7" s="1"/>
  <c r="U57" i="7"/>
  <c r="W57" i="7" s="1"/>
  <c r="U55" i="7"/>
  <c r="W55" i="7" s="1"/>
  <c r="U56" i="7"/>
  <c r="W56" i="7" s="1"/>
  <c r="U45" i="7"/>
  <c r="W45" i="7" s="1"/>
  <c r="U46" i="7"/>
  <c r="W46" i="7" s="1"/>
  <c r="U47" i="7"/>
  <c r="W47" i="7" s="1"/>
  <c r="F22" i="7"/>
  <c r="K22" i="7" s="1"/>
  <c r="H22" i="7" s="1"/>
  <c r="H24" i="6"/>
  <c r="C22" i="7" s="1"/>
  <c r="M24" i="6"/>
  <c r="C32" i="7" s="1"/>
  <c r="U10" i="7"/>
  <c r="F13" i="7"/>
  <c r="K13" i="7" s="1"/>
  <c r="H13" i="7" s="1"/>
  <c r="C25" i="6"/>
  <c r="C13" i="7" s="1"/>
  <c r="U66" i="7" l="1"/>
  <c r="W66" i="7" s="1"/>
  <c r="U67" i="7"/>
  <c r="W67" i="7" s="1"/>
  <c r="K66" i="7"/>
  <c r="H56" i="7"/>
  <c r="H66" i="7" s="1"/>
  <c r="H31" i="7"/>
  <c r="U30" i="7" s="1"/>
  <c r="U34" i="7" s="1"/>
  <c r="W34" i="7" s="1"/>
  <c r="U22" i="7"/>
  <c r="U23" i="7"/>
  <c r="U14" i="7"/>
  <c r="W14" i="7" s="1"/>
  <c r="U12" i="7"/>
  <c r="W12" i="7" s="1"/>
  <c r="U13" i="7"/>
  <c r="W13" i="7" s="1"/>
  <c r="F32" i="7"/>
  <c r="K32" i="7" s="1"/>
  <c r="H32" i="7" s="1"/>
  <c r="F23" i="7"/>
  <c r="K23" i="7" s="1"/>
  <c r="H23" i="7" s="1"/>
  <c r="H25" i="6"/>
  <c r="C23" i="7" s="1"/>
  <c r="W24" i="7"/>
  <c r="W23" i="7"/>
  <c r="W22" i="7"/>
  <c r="U32" i="7" l="1"/>
  <c r="W32" i="7" s="1"/>
  <c r="U33" i="7"/>
  <c r="W33" i="7" s="1"/>
  <c r="F33" i="7"/>
  <c r="K33" i="7" s="1"/>
  <c r="H33" i="7" s="1"/>
  <c r="M25" i="6"/>
  <c r="C33" i="7" s="1"/>
</calcChain>
</file>

<file path=xl/sharedStrings.xml><?xml version="1.0" encoding="utf-8"?>
<sst xmlns="http://schemas.openxmlformats.org/spreadsheetml/2006/main" count="160966" uniqueCount="1040">
  <si>
    <t>State</t>
  </si>
  <si>
    <t>Facility Name</t>
  </si>
  <si>
    <t>Facility ID</t>
  </si>
  <si>
    <t>Unit ID</t>
  </si>
  <si>
    <t>Associated Stacks</t>
  </si>
  <si>
    <t>Year</t>
  </si>
  <si>
    <t>Operating Time Count</t>
  </si>
  <si>
    <t>Sum of the Operating Time</t>
  </si>
  <si>
    <t>Gross Load (MWh)</t>
  </si>
  <si>
    <t>Steam Load (1000 lb)</t>
  </si>
  <si>
    <t>SO2 Mass (short tons)</t>
  </si>
  <si>
    <t>SO2 Rate (lbs/mmBtu)</t>
  </si>
  <si>
    <t>CO2 Mass (short tons)</t>
  </si>
  <si>
    <t>CO2 Rate (short tons/mmBtu)</t>
  </si>
  <si>
    <t>NOx Mass (short tons)</t>
  </si>
  <si>
    <t>NOx Rate (lbs/mmBtu)</t>
  </si>
  <si>
    <t>Heat Input (mmBtu)</t>
  </si>
  <si>
    <t>Primary Fuel Type</t>
  </si>
  <si>
    <t>Secondary Fuel Type</t>
  </si>
  <si>
    <t>Unit Type</t>
  </si>
  <si>
    <t>SO2 Controls</t>
  </si>
  <si>
    <t>NOx Controls</t>
  </si>
  <si>
    <t>PM Controls</t>
  </si>
  <si>
    <t>Hg Controls</t>
  </si>
  <si>
    <t>Program Code</t>
  </si>
  <si>
    <t>CT</t>
  </si>
  <si>
    <t>Branford</t>
  </si>
  <si>
    <t>Other Oil</t>
  </si>
  <si>
    <t>Combustion turbine</t>
  </si>
  <si>
    <t>CAIROS</t>
  </si>
  <si>
    <t>SIPNOX</t>
  </si>
  <si>
    <t>Cos Cob</t>
  </si>
  <si>
    <t>Water Injection</t>
  </si>
  <si>
    <t>Devon</t>
  </si>
  <si>
    <t>Pipeline Natural Gas</t>
  </si>
  <si>
    <t>ARP, CAIROS, RGGI</t>
  </si>
  <si>
    <t>ARP, RGGI, SIPNOX</t>
  </si>
  <si>
    <t>Diesel Oil, Other Oil</t>
  </si>
  <si>
    <t>Diesel Oil</t>
  </si>
  <si>
    <t>Combustion turbine (Started Jul 10, 2010)</t>
  </si>
  <si>
    <t>Water Injection|Selective Catalytic Reduction</t>
  </si>
  <si>
    <t>Combustion turbine (Started Jun 25, 2010)</t>
  </si>
  <si>
    <t>Combustion turbine (Started Jun 10, 2010)</t>
  </si>
  <si>
    <t>Combustion turbine (Started Jun 01, 2010)</t>
  </si>
  <si>
    <t>Montville</t>
  </si>
  <si>
    <t>Residual Oil</t>
  </si>
  <si>
    <t>Tangentially-fired</t>
  </si>
  <si>
    <t>ARP, MATS, RGGI, SIPNOX</t>
  </si>
  <si>
    <t>Norwalk Harbor Station</t>
  </si>
  <si>
    <t>CS0001</t>
  </si>
  <si>
    <t>Selective Non-catalytic Reduction</t>
  </si>
  <si>
    <t>Electrostatic Precipitator</t>
  </si>
  <si>
    <t>Tunnel</t>
  </si>
  <si>
    <t>Franklin Drive</t>
  </si>
  <si>
    <t>Middletown</t>
  </si>
  <si>
    <t>Combustion turbine (Started Apr 15, 2011)</t>
  </si>
  <si>
    <t>Selective Catalytic Reduction (Began Jun 23, 2011)|Water Injection (Began Jun 24, 2011)</t>
  </si>
  <si>
    <t>Selective Catalytic Reduction|Water Injection</t>
  </si>
  <si>
    <t>Combustion turbine (Started Apr 05, 2011)</t>
  </si>
  <si>
    <t>Selective Catalytic Reduction (Began Jun 24, 2011)|Water Injection (Began Jun 25, 2011)</t>
  </si>
  <si>
    <t>Combustion turbine (Started May 08, 2011)</t>
  </si>
  <si>
    <t>Selective Catalytic Reduction (Began Jun 01, 2011)|Water Injection (Began Jun 02, 2011)</t>
  </si>
  <si>
    <t>Water Injection (Began May 08, 2011)|Selective Catalytic Reduction (Began May 08, 2011)</t>
  </si>
  <si>
    <t>Dry bottom wall-fired boiler</t>
  </si>
  <si>
    <t>Overfire Air|Selective Non-catalytic Reduction</t>
  </si>
  <si>
    <t>Cyclone boiler</t>
  </si>
  <si>
    <t>Water Injection|Selective Non-catalytic Reduction</t>
  </si>
  <si>
    <t>South Meadow Station</t>
  </si>
  <si>
    <t>11A</t>
  </si>
  <si>
    <t>CAIROS, RGGI</t>
  </si>
  <si>
    <t>RGGI, SIPNOX</t>
  </si>
  <si>
    <t>11B</t>
  </si>
  <si>
    <t>12A</t>
  </si>
  <si>
    <t>12B</t>
  </si>
  <si>
    <t>13A</t>
  </si>
  <si>
    <t>13B</t>
  </si>
  <si>
    <t>14A</t>
  </si>
  <si>
    <t>14B</t>
  </si>
  <si>
    <t>Torrington Terminal</t>
  </si>
  <si>
    <t>Bridgeport Harbor Station</t>
  </si>
  <si>
    <t>BHB2</t>
  </si>
  <si>
    <t>BHB3</t>
  </si>
  <si>
    <t>Coal</t>
  </si>
  <si>
    <t>Diesel Oil, Residual Oil</t>
  </si>
  <si>
    <t>Low NOx Burner Technology w/ Separated OFA</t>
  </si>
  <si>
    <t>BHB4</t>
  </si>
  <si>
    <t>BHB5</t>
  </si>
  <si>
    <t>Combined cycle (Started May 09, 2019)</t>
  </si>
  <si>
    <t>Dry Low NOx Burners|Water Injection|Selective Catalytic Reduction</t>
  </si>
  <si>
    <t>Combined cycle</t>
  </si>
  <si>
    <t>Norwich</t>
  </si>
  <si>
    <t>TRBINE</t>
  </si>
  <si>
    <t>VT</t>
  </si>
  <si>
    <t>J C McNeil</t>
  </si>
  <si>
    <t>Wood</t>
  </si>
  <si>
    <t>Diesel Oil, Pipeline Natural Gas</t>
  </si>
  <si>
    <t>Other boiler</t>
  </si>
  <si>
    <t>Other</t>
  </si>
  <si>
    <t>Cyclone|Electrostatic Precipitator</t>
  </si>
  <si>
    <t>ARP</t>
  </si>
  <si>
    <t>DE</t>
  </si>
  <si>
    <t>Christiana Substation</t>
  </si>
  <si>
    <t>Water Injection (Began May 01, 2009)</t>
  </si>
  <si>
    <t>CAIRNOX, CAIROS, CAIRSO2, RGGI</t>
  </si>
  <si>
    <t>Delaware City</t>
  </si>
  <si>
    <t>Edge Moor</t>
  </si>
  <si>
    <t>Residual Oil, Pipeline Natural Gas</t>
  </si>
  <si>
    <t>ARP, CAIRNOX, CAIROS, CAIRSO2, RGGI</t>
  </si>
  <si>
    <t>Coal, Pipeline Natural Gas</t>
  </si>
  <si>
    <t>Low NOx Burner Technology w/ Overfire Air</t>
  </si>
  <si>
    <t>Cyclone</t>
  </si>
  <si>
    <t>Indian River</t>
  </si>
  <si>
    <t>Low NOx Burner Technology w/ Overfire Air|Selective Non-catalytic Reduction</t>
  </si>
  <si>
    <t>Dry bottom turbo-fired boiler</t>
  </si>
  <si>
    <t>Dry Lime FGD (Began Nov 01, 2011)</t>
  </si>
  <si>
    <t>Low NOx Burner Technology w/ Overfire Air|Selective Non-catalytic Reduction|Selective Catalytic Reduction (Began Nov 01, 2011)</t>
  </si>
  <si>
    <t>Dry Lime FGD</t>
  </si>
  <si>
    <t>Low NOx Burner Technology w/ Overfire Air|Selective Non-catalytic Reduction|Selective Catalytic Reduction</t>
  </si>
  <si>
    <t>West Substation</t>
  </si>
  <si>
    <t>Water Injection (Began Apr 01, 2009)</t>
  </si>
  <si>
    <t>McKee Run</t>
  </si>
  <si>
    <t>Low NOx Burner Technology (Dry Bottom only)</t>
  </si>
  <si>
    <t>MD</t>
  </si>
  <si>
    <t>Brandon Shores</t>
  </si>
  <si>
    <t>Wet Lime FGD (Began Nov 21, 2009)</t>
  </si>
  <si>
    <t>Low NOx Burner Technology w/ Overfire Air|Selective Catalytic Reduction</t>
  </si>
  <si>
    <t>Cyclone|Baghouse (Began Nov 21, 2009)</t>
  </si>
  <si>
    <t>Wet Lime FGD</t>
  </si>
  <si>
    <t>Cyclone|Baghouse</t>
  </si>
  <si>
    <t>ARP, CSNOX, CSNOXOS, CSSO2G1, MATS, RGGI</t>
  </si>
  <si>
    <t>ARP, CSNOX, CSOSG2, CSSO2G1, MATS, RGGI</t>
  </si>
  <si>
    <t>ARP, CSNOX, CSOSG3, CSSO2G1, MATS, RGGI</t>
  </si>
  <si>
    <t>Wet Limestone</t>
  </si>
  <si>
    <t>ME</t>
  </si>
  <si>
    <t>William F Wyman</t>
  </si>
  <si>
    <t>ARP, RGGI</t>
  </si>
  <si>
    <t>ARP, MATS, RGGI</t>
  </si>
  <si>
    <t>Combustion Modification/Fuel Reburning</t>
  </si>
  <si>
    <t>C P Crane</t>
  </si>
  <si>
    <t>Overfire Air|Combustion Modification/Fuel Reburning|Selective Non-catalytic Reduction (Began Jun 04, 2009)</t>
  </si>
  <si>
    <t>Baghouse</t>
  </si>
  <si>
    <t>Overfire Air|Combustion Modification/Fuel Reburning|Selective Non-catalytic Reduction</t>
  </si>
  <si>
    <t>Halogenated PAC Sorbent Injection (Began Jan 15, 2016)</t>
  </si>
  <si>
    <t>Halogenated PAC Sorbent Injection</t>
  </si>
  <si>
    <t>Overfire Air|Combustion Modification/Fuel Reburning|Selective Non-catalytic Reduction (Began Jun 01, 2009)</t>
  </si>
  <si>
    <t>Gould Street</t>
  </si>
  <si>
    <t>ARP, CSNOX, CSNOXOS, CSSO2G1, RGGI</t>
  </si>
  <si>
    <t>ARP, CSNOX, CSOSG2, CSSO2G1, RGGI</t>
  </si>
  <si>
    <t>Herbert A Wagner</t>
  </si>
  <si>
    <t>Low NOx Burner Technology (Dry Bottom only)|Selective Non-catalytic Reduction (Began Jul 01, 2009)</t>
  </si>
  <si>
    <t>Halogenated PAC Sorbent Injection (Began Nov 01, 2009)</t>
  </si>
  <si>
    <t>Low NOx Burner Technology (Dry Bottom only)|Selective Non-catalytic Reduction</t>
  </si>
  <si>
    <t>ARP, CSNOX, CSOSG3, CSSO2G1, RGGI</t>
  </si>
  <si>
    <t>Perryman</t>
  </si>
  <si>
    <t>**51</t>
  </si>
  <si>
    <t>CS6A</t>
  </si>
  <si>
    <t>Combustion turbine (Started May 09, 2015)</t>
  </si>
  <si>
    <t>Combustion turbine (Started May 29, 2015)</t>
  </si>
  <si>
    <t>CT1</t>
  </si>
  <si>
    <t>CSNOX, CSNOXOS, CSSO2G1, RGGI</t>
  </si>
  <si>
    <t>CSNOX, CSOSG2, CSSO2G1, RGGI</t>
  </si>
  <si>
    <t>CSNOX, CSOSG3, CSSO2G1, RGGI</t>
  </si>
  <si>
    <t>CT2</t>
  </si>
  <si>
    <t>CT3</t>
  </si>
  <si>
    <t>CT4</t>
  </si>
  <si>
    <t>Riverside</t>
  </si>
  <si>
    <t>CT6</t>
  </si>
  <si>
    <t>Westport</t>
  </si>
  <si>
    <t>CT5</t>
  </si>
  <si>
    <t>Vienna</t>
  </si>
  <si>
    <t>R. Paul Smith Power Station</t>
  </si>
  <si>
    <t>Low NOx Burner Technology w/ Closed-coupled/Separated OFA</t>
  </si>
  <si>
    <t>Electrostatic Precipitator|Baghouse</t>
  </si>
  <si>
    <t>MS9A, MS9B</t>
  </si>
  <si>
    <t>Chalk Point</t>
  </si>
  <si>
    <t>CSE12, CSEW12</t>
  </si>
  <si>
    <t>Wet Limestone (Began Dec 21, 2009)</t>
  </si>
  <si>
    <t>Low NOx Burner Technology (Dry Bottom only)|Overfire Air|Selective Catalytic Reduction</t>
  </si>
  <si>
    <t>CSEW12</t>
  </si>
  <si>
    <t>Low NOx Burner Technology (Dry Bottom only)|Overfire Air|Ammonia Injection|Other</t>
  </si>
  <si>
    <t>Overfire Air</t>
  </si>
  <si>
    <t>GT2</t>
  </si>
  <si>
    <t>**GT3</t>
  </si>
  <si>
    <t>**GT4</t>
  </si>
  <si>
    <t>**GT5</t>
  </si>
  <si>
    <t>**GT6</t>
  </si>
  <si>
    <t>SMECO</t>
  </si>
  <si>
    <t>Dickerson</t>
  </si>
  <si>
    <t>CSD12, CSD123, CSDW13</t>
  </si>
  <si>
    <t>Low NOx Burner Technology w/ Separated OFA|Selective Non-catalytic Reduction (Began Jun 01, 2009)</t>
  </si>
  <si>
    <t>Baghouse|Electrostatic Precipitator</t>
  </si>
  <si>
    <t>CSD123, CSDW13</t>
  </si>
  <si>
    <t>Low NOx Burner Technology w/ Separated OFA|Selective Non-catalytic Reduction</t>
  </si>
  <si>
    <t>CSDW13</t>
  </si>
  <si>
    <t>CSD123, CSDW13, MSD3</t>
  </si>
  <si>
    <t>GT3</t>
  </si>
  <si>
    <t>Morgantown</t>
  </si>
  <si>
    <t>MSF1, MSFW1</t>
  </si>
  <si>
    <t>Low NOx Burner Technology w/ Closed-coupled/Separated OFA|Ammonia Injection|Selective Catalytic Reduction</t>
  </si>
  <si>
    <t>MSF2, MSFW2</t>
  </si>
  <si>
    <t>GT4</t>
  </si>
  <si>
    <t>GT5</t>
  </si>
  <si>
    <t>GT6</t>
  </si>
  <si>
    <t>MA</t>
  </si>
  <si>
    <t>Framingham Station</t>
  </si>
  <si>
    <t>FJ-1</t>
  </si>
  <si>
    <t>FJ-2</t>
  </si>
  <si>
    <t>FJ-3</t>
  </si>
  <si>
    <t>Exelon L Street Generating Station</t>
  </si>
  <si>
    <t>NBJ-1</t>
  </si>
  <si>
    <t>Mystic</t>
  </si>
  <si>
    <t>Selective Catalytic Reduction</t>
  </si>
  <si>
    <t>MJ-1</t>
  </si>
  <si>
    <t>Medway Station</t>
  </si>
  <si>
    <t>J1T1</t>
  </si>
  <si>
    <t>J1T2</t>
  </si>
  <si>
    <t>J2T1</t>
  </si>
  <si>
    <t>J2T2</t>
  </si>
  <si>
    <t>J3T1</t>
  </si>
  <si>
    <t>J3T2</t>
  </si>
  <si>
    <t>Blackstone</t>
  </si>
  <si>
    <t>CP2, CS2</t>
  </si>
  <si>
    <t>Combustion Modification/Fuel Reburning|Low NOx Burner Technology (Dry Bottom only) (Began Dec 01, 2022)</t>
  </si>
  <si>
    <t>Diesel Oil, Residual Oil, Other Oil</t>
  </si>
  <si>
    <t>Combustion Modification/Fuel Reburning|Low NOx Burner Technology (Dry Bottom only)|Other (Began Apr 01, 2023)</t>
  </si>
  <si>
    <t>Combustion Modification/Fuel Reburning|Low NOx Burner Technology (Dry Bottom only)|Other</t>
  </si>
  <si>
    <t>Kendall Green Energy LLC</t>
  </si>
  <si>
    <t>CS12</t>
  </si>
  <si>
    <t>Dry Low NOx Burners|Selective Catalytic Reduction</t>
  </si>
  <si>
    <t>S6</t>
  </si>
  <si>
    <t>Canal Station</t>
  </si>
  <si>
    <t>Low NOx Burner Technology w/ Overfire Air|Other|Selective Catalytic Reduction|Combustion Modification/Fuel Reburning</t>
  </si>
  <si>
    <t>Low NOx Burner Technology w/ Overfire Air|Overfire Air|Combustion Modification/Fuel Reburning</t>
  </si>
  <si>
    <t>Combustion turbine (Started Apr 04, 2019)</t>
  </si>
  <si>
    <t>Mount Tom</t>
  </si>
  <si>
    <t>Overfire Air|Low NOx Burner Technology (Dry Bottom only)|Selective Catalytic Reduction</t>
  </si>
  <si>
    <t>Somerset</t>
  </si>
  <si>
    <t>Natural Gas, Residual Oil</t>
  </si>
  <si>
    <t>Selective Non-catalytic Reduction|Combustion Modification/Fuel Reburning</t>
  </si>
  <si>
    <t>Brayton Point</t>
  </si>
  <si>
    <t>Low NOx Burner Technology w/ Closed-coupled/Separated OFA|Selective Catalytic Reduction</t>
  </si>
  <si>
    <t>Dry Lime FGD (Began Dec 17, 2013)</t>
  </si>
  <si>
    <t>Salem Harbor Station</t>
  </si>
  <si>
    <t>Selective Non-catalytic Reduction|Low NOx Burner Technology (Dry Bottom only)</t>
  </si>
  <si>
    <t>Selective Non-catalytic Reduction|Low NOx Burner Technology w/ Overfire Air</t>
  </si>
  <si>
    <t>Doreen</t>
  </si>
  <si>
    <t>West Springfield</t>
  </si>
  <si>
    <t>CTG1</t>
  </si>
  <si>
    <t>CTG2</t>
  </si>
  <si>
    <t>Woodland Road</t>
  </si>
  <si>
    <t>Potter</t>
  </si>
  <si>
    <t>Steam Injection</t>
  </si>
  <si>
    <t>Combustion turbine (Started Apr 28, 2009)</t>
  </si>
  <si>
    <t>Water Injection|Ammonia Injection|Selective Catalytic Reduction</t>
  </si>
  <si>
    <t>Combustion turbine (Started Apr 21, 2009)</t>
  </si>
  <si>
    <t>Waters River</t>
  </si>
  <si>
    <t>CP1</t>
  </si>
  <si>
    <t>Cleary Flood</t>
  </si>
  <si>
    <t>NH</t>
  </si>
  <si>
    <t>Lost Nation</t>
  </si>
  <si>
    <t>NHNOX</t>
  </si>
  <si>
    <t>Merrimack</t>
  </si>
  <si>
    <t>ARP, NHNOX, RGGI</t>
  </si>
  <si>
    <t>CS001, MS001</t>
  </si>
  <si>
    <t>Wet Lime FGD (Began Sep 01, 2011)</t>
  </si>
  <si>
    <t>ARP, MATS, NHNOX, RGGI</t>
  </si>
  <si>
    <t>CS001</t>
  </si>
  <si>
    <t>Wet Lime FGD (Began Oct 01, 2011)</t>
  </si>
  <si>
    <t>Schiller</t>
  </si>
  <si>
    <t>Halogenated PAC Sorbent Injection (Began Jan 30, 2016)|Sodium Based (Began Jan 30, 2016)</t>
  </si>
  <si>
    <t>Halogenated PAC Sorbent Injection|Sodium Based</t>
  </si>
  <si>
    <t>Circulating fluidized bed boiler</t>
  </si>
  <si>
    <t>Fluidized Bed Limestone Injection</t>
  </si>
  <si>
    <t>White Lake</t>
  </si>
  <si>
    <t>NJ</t>
  </si>
  <si>
    <t>B L England</t>
  </si>
  <si>
    <t>Selective Non-catalytic Reduction|Overfire Air</t>
  </si>
  <si>
    <t>ARP, CAIRNOX, CAIROS, CAIRSO2</t>
  </si>
  <si>
    <t>ARP, CAIRNOX, CAIRSO2</t>
  </si>
  <si>
    <t>ARP, CSNOX, CSNOXOS, CSSO2G1, MATS</t>
  </si>
  <si>
    <t>ARP, CSNOX, CSOSG2, CSSO2G1, MATS</t>
  </si>
  <si>
    <t>ARP, CSNOX, CSSO2G1, MATS</t>
  </si>
  <si>
    <t>Carlls Corner Energy Center</t>
  </si>
  <si>
    <t>CAIRNOX, CAIROS, CAIRSO2</t>
  </si>
  <si>
    <t>CSNOX, CSNOXOS, CSSO2G1</t>
  </si>
  <si>
    <t>CSNOX, CSOSG2, CSSO2G1</t>
  </si>
  <si>
    <t>Cedar Energy Station</t>
  </si>
  <si>
    <t>CSNOX, CSSO2G1</t>
  </si>
  <si>
    <t>Middle Energy Center</t>
  </si>
  <si>
    <t>Missouri Avenue Energy Center</t>
  </si>
  <si>
    <t>Deepwater</t>
  </si>
  <si>
    <t>Baghouse (Retired Sep 07, 2011)</t>
  </si>
  <si>
    <t>Werner</t>
  </si>
  <si>
    <t>Sayreville</t>
  </si>
  <si>
    <t>Water Injection|Selective Catalytic Reduction (Began May 01, 2015)</t>
  </si>
  <si>
    <t>Gilbert Generating Station</t>
  </si>
  <si>
    <t>Dry Low NOx Burners (Began Jan 02, 2015)</t>
  </si>
  <si>
    <t>ARP, CSNOX, CSNOXOS, CSSO2G1</t>
  </si>
  <si>
    <t>Dry Low NOx Burners</t>
  </si>
  <si>
    <t>ARP, CSNOX, CSOSG2, CSSO2G1</t>
  </si>
  <si>
    <t>Water Injection (Retired Sep 30, 2014)|Dry Low NOx Burners (Began Oct 01, 2014)</t>
  </si>
  <si>
    <t>Water Injection (Retired Mar 31, 2014)|Dry Low NOx Burners (Began Apr 01, 2014)</t>
  </si>
  <si>
    <t>Dry Low NOx Burners|Water Injection</t>
  </si>
  <si>
    <t>Bergen Generating Station</t>
  </si>
  <si>
    <t>Burlington Generating Station</t>
  </si>
  <si>
    <t>CP0001</t>
  </si>
  <si>
    <t>Edison</t>
  </si>
  <si>
    <t>Essex</t>
  </si>
  <si>
    <t>Water Injection|Other</t>
  </si>
  <si>
    <t>Hudson Generating Station</t>
  </si>
  <si>
    <t>Dry Lime FGD (Began Nov 01, 2010)</t>
  </si>
  <si>
    <t>Low NOx Burner Technology w/ Overfire Air|Selective Non-catalytic Reduction|Selective Catalytic Reduction (Began Nov 01, 2010)</t>
  </si>
  <si>
    <t>Low NOx Burner Technology w/ Overfire Air|Selective Non-catalytic Reduction (Retired Jan 01, 2011)|Selective Catalytic Reduction</t>
  </si>
  <si>
    <t>Kearny Generating Station</t>
  </si>
  <si>
    <t>Combustion turbine (Started Apr 24, 2012)</t>
  </si>
  <si>
    <t>Combustion turbine (Started May 05, 2012)</t>
  </si>
  <si>
    <t>Combustion turbine (Started May 09, 2012)</t>
  </si>
  <si>
    <t>Combustion turbine (Started May 14, 2012)</t>
  </si>
  <si>
    <t>Combustion turbine (Started Apr 05, 2012)</t>
  </si>
  <si>
    <t>Combustion turbine (Started Apr 12, 2012)</t>
  </si>
  <si>
    <t>Linden Generating Station</t>
  </si>
  <si>
    <t>Mercer Generating Station</t>
  </si>
  <si>
    <t>Wet bottom wall-fired boiler</t>
  </si>
  <si>
    <t>Selective Non-catalytic Reduction|Selective Catalytic Reduction</t>
  </si>
  <si>
    <t>Dry Lime FGD (Began Sep 15, 2010)</t>
  </si>
  <si>
    <t>Selective Non-catalytic Reduction (Retired Sep 30, 2010)|Selective Catalytic Reduction</t>
  </si>
  <si>
    <t>National Park</t>
  </si>
  <si>
    <t>Salem Generating Station</t>
  </si>
  <si>
    <t>CSNOX, CSOSG3, CSSO2G1</t>
  </si>
  <si>
    <t>Sewaren Generating Station</t>
  </si>
  <si>
    <t>Combined cycle (Started Apr 06, 2018)</t>
  </si>
  <si>
    <t>Howard M Down</t>
  </si>
  <si>
    <t>U11</t>
  </si>
  <si>
    <t>Natural Gas</t>
  </si>
  <si>
    <t>Combustion turbine (Started Mar 26, 2012)</t>
  </si>
  <si>
    <t>NY</t>
  </si>
  <si>
    <t>Danskammer Generating Station</t>
  </si>
  <si>
    <t>Arthur Kill</t>
  </si>
  <si>
    <t>CS0002</t>
  </si>
  <si>
    <t>CT0001</t>
  </si>
  <si>
    <t>Charles Poletti</t>
  </si>
  <si>
    <t>ARP, CAIRNOX, CAIRSO2, RGGI</t>
  </si>
  <si>
    <t>East River</t>
  </si>
  <si>
    <t>Ammonia Injection|Selective Catalytic Reduction</t>
  </si>
  <si>
    <t>Gowanus Generating Station</t>
  </si>
  <si>
    <t>CT01-1</t>
  </si>
  <si>
    <t>CT01-2</t>
  </si>
  <si>
    <t>CT01-3</t>
  </si>
  <si>
    <t>CT01-4</t>
  </si>
  <si>
    <t>CT01-5</t>
  </si>
  <si>
    <t>CT01-6</t>
  </si>
  <si>
    <t>CT01-7</t>
  </si>
  <si>
    <t>CT01-8</t>
  </si>
  <si>
    <t>CT02-1</t>
  </si>
  <si>
    <t>CT02-2</t>
  </si>
  <si>
    <t>CT02-3</t>
  </si>
  <si>
    <t>CT02-4</t>
  </si>
  <si>
    <t>CT02-5</t>
  </si>
  <si>
    <t>CT02-6</t>
  </si>
  <si>
    <t>CT02-7</t>
  </si>
  <si>
    <t>CT02-8</t>
  </si>
  <si>
    <t>CT03-1</t>
  </si>
  <si>
    <t>CT03-2</t>
  </si>
  <si>
    <t>CT03-3</t>
  </si>
  <si>
    <t>CT03-4</t>
  </si>
  <si>
    <t>CT03-5</t>
  </si>
  <si>
    <t>CT03-6</t>
  </si>
  <si>
    <t>CT03-7</t>
  </si>
  <si>
    <t>CT03-8</t>
  </si>
  <si>
    <t>CT04-1</t>
  </si>
  <si>
    <t>CT04-2</t>
  </si>
  <si>
    <t>CT04-3</t>
  </si>
  <si>
    <t>CT04-4</t>
  </si>
  <si>
    <t>CT04-5</t>
  </si>
  <si>
    <t>CT04-6</t>
  </si>
  <si>
    <t>CT04-7</t>
  </si>
  <si>
    <t>CT04-8</t>
  </si>
  <si>
    <t>Hudson Avenue</t>
  </si>
  <si>
    <t>BLR071</t>
  </si>
  <si>
    <t>CS0004</t>
  </si>
  <si>
    <t>BLR072</t>
  </si>
  <si>
    <t>BLR081</t>
  </si>
  <si>
    <t>BLR082</t>
  </si>
  <si>
    <t>CT0003</t>
  </si>
  <si>
    <t>CT0004</t>
  </si>
  <si>
    <t>CT0005</t>
  </si>
  <si>
    <t>Narrows Generating Station</t>
  </si>
  <si>
    <t>Ravenswood Generating Station</t>
  </si>
  <si>
    <t>BLR001</t>
  </si>
  <si>
    <t>BLR002</t>
  </si>
  <si>
    <t>BLR003</t>
  </si>
  <si>
    <t>BLR004</t>
  </si>
  <si>
    <t>CT0006</t>
  </si>
  <si>
    <t>CT0007</t>
  </si>
  <si>
    <t>CT0008</t>
  </si>
  <si>
    <t>CT0009</t>
  </si>
  <si>
    <t>CT0010</t>
  </si>
  <si>
    <t>CT0011</t>
  </si>
  <si>
    <t>UCC001</t>
  </si>
  <si>
    <t>Dry Low NOx Burners|Ammonia Injection</t>
  </si>
  <si>
    <t>59th Street</t>
  </si>
  <si>
    <t>BLR114</t>
  </si>
  <si>
    <t>BLR115</t>
  </si>
  <si>
    <t>BLR116</t>
  </si>
  <si>
    <t>BLR117</t>
  </si>
  <si>
    <t>BLR118</t>
  </si>
  <si>
    <t>74th Street</t>
  </si>
  <si>
    <t>ARP, SIPNOX</t>
  </si>
  <si>
    <t>CT0002</t>
  </si>
  <si>
    <t>E F Barrett</t>
  </si>
  <si>
    <t>U00004</t>
  </si>
  <si>
    <t>CP001</t>
  </si>
  <si>
    <t>U00005</t>
  </si>
  <si>
    <t>U00006</t>
  </si>
  <si>
    <t>U00007</t>
  </si>
  <si>
    <t>U00008</t>
  </si>
  <si>
    <t>U00009</t>
  </si>
  <si>
    <t>U00010</t>
  </si>
  <si>
    <t>U00011</t>
  </si>
  <si>
    <t>U00012</t>
  </si>
  <si>
    <t>U00013</t>
  </si>
  <si>
    <t>U00014</t>
  </si>
  <si>
    <t>U00015</t>
  </si>
  <si>
    <t>U00016</t>
  </si>
  <si>
    <t>U00017</t>
  </si>
  <si>
    <t>U00018</t>
  </si>
  <si>
    <t>U00019</t>
  </si>
  <si>
    <t>East Hampton Facility</t>
  </si>
  <si>
    <t>UGT001</t>
  </si>
  <si>
    <t>Far Rockaway</t>
  </si>
  <si>
    <t>Glenwood</t>
  </si>
  <si>
    <t>U00020</t>
  </si>
  <si>
    <t>Water Injection (Began Jul 01, 2022)</t>
  </si>
  <si>
    <t>U00021</t>
  </si>
  <si>
    <t>Northport</t>
  </si>
  <si>
    <t>Overfire Air|Low NOx Burner Technology w/ Separated OFA (Began Mar 10, 2012)</t>
  </si>
  <si>
    <t>Overfire Air|Low NOx Burner Technology w/ Separated OFA</t>
  </si>
  <si>
    <t>Overfire Air|Low NOx Burner Technology w/ Separated OFA (Began Feb 01, 2013)</t>
  </si>
  <si>
    <t>Overfire Air|Low NOx Burner Technology w/ Separated OFA (Began Feb 01, 2010)</t>
  </si>
  <si>
    <t>Overfire Air|Low NOx Burner Technology w/ Separated OFA (Began Mar 11, 2011)</t>
  </si>
  <si>
    <t>Port Jefferson Energy Center</t>
  </si>
  <si>
    <t>Overfire Air|Low NOx Burner Technology w/ Separated OFA (Began May 15, 2011)</t>
  </si>
  <si>
    <t>Overfire Air|Low NOx Burner Technology w/ Separated OFA (Began May 20, 2010)</t>
  </si>
  <si>
    <t>UGT002</t>
  </si>
  <si>
    <t>UGT003</t>
  </si>
  <si>
    <t>West Babylon Facility</t>
  </si>
  <si>
    <t>GMMM Westover</t>
  </si>
  <si>
    <t>Overfire Air|Selective Catalytic Reduction</t>
  </si>
  <si>
    <t>Greenidge Generation LLC</t>
  </si>
  <si>
    <t>CSG003</t>
  </si>
  <si>
    <t>Low NOx Burner Technology w/ Closed-coupled OFA|Selective Catalytic Reduction</t>
  </si>
  <si>
    <t>Residual Oil, Wood</t>
  </si>
  <si>
    <t>Cayuga Operating Company, LLC</t>
  </si>
  <si>
    <t>CSM001, CSM002, CSM003</t>
  </si>
  <si>
    <t>Bethlehem Energy Center (Albany)</t>
  </si>
  <si>
    <t>Huntley Power</t>
  </si>
  <si>
    <t>Low NOx Burner Technology w/ Separated OFA|Selective Non-catalytic Reduction (Began Jan 15, 2009)</t>
  </si>
  <si>
    <t>Electrostatic Precipitator (Retired Jan 16, 2009)|Baghouse (Began Jan 17, 2009)</t>
  </si>
  <si>
    <t>ARP, CSNOX, CSSO2G1, MATS, RGGI</t>
  </si>
  <si>
    <t>NRG Dunkirk Power</t>
  </si>
  <si>
    <t>Low NOx Burner Technology w/ Closed-coupled OFA</t>
  </si>
  <si>
    <t>Electrostatic Precipitator (Retired Nov 30, 2009)|Baghouse (Began Dec 01, 2009)</t>
  </si>
  <si>
    <t>Electrostatic Precipitator (Retired Oct 31, 2009)|Baghouse (Began Nov 01, 2009)</t>
  </si>
  <si>
    <t>Low NOx Burner Technology w/ Closed-coupled OFA|Selective Non-catalytic Reduction (Began Jul 01, 2014)</t>
  </si>
  <si>
    <t>Low NOx Burner Technology w/ Closed-coupled OFA|Selective Non-catalytic Reduction</t>
  </si>
  <si>
    <t>CS0003</t>
  </si>
  <si>
    <t>Electrostatic Precipitator (Retired Apr 30, 2009)|Baghouse (Began May 01, 2009)</t>
  </si>
  <si>
    <t>Oswego Harbor Power</t>
  </si>
  <si>
    <t>Bowline Generating Station</t>
  </si>
  <si>
    <t>Hillburn</t>
  </si>
  <si>
    <t>Shoemaker</t>
  </si>
  <si>
    <t>Freeport Power Plant No. 2</t>
  </si>
  <si>
    <t>RGGI</t>
  </si>
  <si>
    <t>S A Carlson</t>
  </si>
  <si>
    <t>ARP, CSNOX, CSOSG3, CSSO2G1</t>
  </si>
  <si>
    <t>RI</t>
  </si>
  <si>
    <t>Manchester Street Station</t>
  </si>
  <si>
    <t>Dry Low NOx Burners|Selective Catalytic Reduction|Steam Injection</t>
  </si>
  <si>
    <t>Berlin 5</t>
  </si>
  <si>
    <t>A</t>
  </si>
  <si>
    <t>B</t>
  </si>
  <si>
    <t>Penny Lane Gas Turbine</t>
  </si>
  <si>
    <t>Cumberland Energy Center</t>
  </si>
  <si>
    <t>Combustion turbine (Started May 02, 2009)</t>
  </si>
  <si>
    <t>Stony Brook Energy Center</t>
  </si>
  <si>
    <t>Water Injection|Dry Low NOx Burners</t>
  </si>
  <si>
    <t>Somerset Operating Company  (Kintigh)</t>
  </si>
  <si>
    <t>Selective Catalytic Reduction|Low NOx Burner Technology (Dry Bottom only)</t>
  </si>
  <si>
    <t>New Haven Harbor</t>
  </si>
  <si>
    <t>NHB1</t>
  </si>
  <si>
    <t>NHHS2</t>
  </si>
  <si>
    <t>Combustion turbine (Started May 07, 2012)</t>
  </si>
  <si>
    <t>NHHS3</t>
  </si>
  <si>
    <t>Combustion turbine (Started Apr 26, 2012)</t>
  </si>
  <si>
    <t>NHHS4</t>
  </si>
  <si>
    <t>Combustion turbine (Started Apr 11, 2012)</t>
  </si>
  <si>
    <t>Alfred L Pierce Generating Station</t>
  </si>
  <si>
    <t>AP-1</t>
  </si>
  <si>
    <t>West Station</t>
  </si>
  <si>
    <t>CSNOX, CSSO2G1, RGGI</t>
  </si>
  <si>
    <t>Forked River Power</t>
  </si>
  <si>
    <t>CPFG01</t>
  </si>
  <si>
    <t>Wading River Facility</t>
  </si>
  <si>
    <t>UGT007</t>
  </si>
  <si>
    <t>Other|Water Injection</t>
  </si>
  <si>
    <t>UGT008</t>
  </si>
  <si>
    <t>UGT009</t>
  </si>
  <si>
    <t>UGT013</t>
  </si>
  <si>
    <t>UGT014</t>
  </si>
  <si>
    <t>Hay Road</t>
  </si>
  <si>
    <t>Water Injection|Overfire Air</t>
  </si>
  <si>
    <t>**3</t>
  </si>
  <si>
    <t>Water Injection|Overfire Air|Selective Catalytic Reduction</t>
  </si>
  <si>
    <t>Sherman Avenue</t>
  </si>
  <si>
    <t>Richard M Flynn (Holtsville)</t>
  </si>
  <si>
    <t>Van Sant</t>
  </si>
  <si>
    <t>**11</t>
  </si>
  <si>
    <t>Rock Springs Generating Facility</t>
  </si>
  <si>
    <t>Glenwood Landing Energy Center</t>
  </si>
  <si>
    <t>UGT011</t>
  </si>
  <si>
    <t>UGT012</t>
  </si>
  <si>
    <t>Vernon Boulevard</t>
  </si>
  <si>
    <t>VB01</t>
  </si>
  <si>
    <t>VB02</t>
  </si>
  <si>
    <t>23rd and 3rd</t>
  </si>
  <si>
    <t>Brentwood</t>
  </si>
  <si>
    <t>BW01</t>
  </si>
  <si>
    <t>Hell Gate</t>
  </si>
  <si>
    <t>HG01</t>
  </si>
  <si>
    <t>HG02</t>
  </si>
  <si>
    <t>Harlem River Yard</t>
  </si>
  <si>
    <t>HR01</t>
  </si>
  <si>
    <t>HR02</t>
  </si>
  <si>
    <t>North 1st</t>
  </si>
  <si>
    <t>NO1</t>
  </si>
  <si>
    <t>Warren F. Sam Beasley Pwr Station</t>
  </si>
  <si>
    <t>Combustion turbine (Started Apr 22, 2012)</t>
  </si>
  <si>
    <t>Water Injection (Began Apr 30, 2012)|Selective Catalytic Reduction (Began Apr 30, 2012)</t>
  </si>
  <si>
    <t>ARP, CAIRNOX, CAIROS, CAIRSO2, RGGI, SIPNOX</t>
  </si>
  <si>
    <t>Newington</t>
  </si>
  <si>
    <t>Low NOx Burner Technology w/ Separated OFA|Water Injection</t>
  </si>
  <si>
    <t>Roseton Generating LLC</t>
  </si>
  <si>
    <t>Holtsville Facility</t>
  </si>
  <si>
    <t>U00001</t>
  </si>
  <si>
    <t>Water Injection (Began Jul 09, 2013)</t>
  </si>
  <si>
    <t>Water Injection (Retired Dec 12, 2018)|Water Injection (Began Dec 13, 2018)</t>
  </si>
  <si>
    <t>U00002</t>
  </si>
  <si>
    <t>U00003</t>
  </si>
  <si>
    <t>Water Injection (Began Jun 05, 2009)</t>
  </si>
  <si>
    <t>Water Injection (Retired Dec 12, 2018)|Dry Low NOx Burners (Began Dec 13, 2018)</t>
  </si>
  <si>
    <t>Mickleton Energy Center</t>
  </si>
  <si>
    <t>Water Injection (Retired Jun 01, 2024)|Selective Catalytic Reduction (Retired Jun 01, 2024)</t>
  </si>
  <si>
    <t>Pouch Terminal</t>
  </si>
  <si>
    <t>PT01</t>
  </si>
  <si>
    <t>Astoria Generating Station</t>
  </si>
  <si>
    <t>31RH</t>
  </si>
  <si>
    <t>CP30</t>
  </si>
  <si>
    <t>32SH</t>
  </si>
  <si>
    <t>41SH</t>
  </si>
  <si>
    <t>CPG45A, CPO40</t>
  </si>
  <si>
    <t>42RH</t>
  </si>
  <si>
    <t>51RH</t>
  </si>
  <si>
    <t>CPG45A, CPO50</t>
  </si>
  <si>
    <t>CP50</t>
  </si>
  <si>
    <t>52SH</t>
  </si>
  <si>
    <t>RED-Rochester, LLC-Eastman Business Park</t>
  </si>
  <si>
    <t>3A</t>
  </si>
  <si>
    <t>3B</t>
  </si>
  <si>
    <t>4A</t>
  </si>
  <si>
    <t>4B</t>
  </si>
  <si>
    <t>Coal, Natural Gas</t>
  </si>
  <si>
    <t>Coal, Diesel Oil</t>
  </si>
  <si>
    <t>Electrostatic Precipitator (Retired Nov 27, 2018)</t>
  </si>
  <si>
    <t>General Electric Aircraft</t>
  </si>
  <si>
    <t>Low NOx Burner Technology w/ Overfire Air|Other</t>
  </si>
  <si>
    <t>Energy Center Dover LLC</t>
  </si>
  <si>
    <t>Combined cycle (Started Apr 01, 2013), Combustion turbine (Ended Apr 01, 2013)</t>
  </si>
  <si>
    <t>Selective Catalytic Reduction (Began Apr 01, 2013)|Water Injection</t>
  </si>
  <si>
    <t>Logan Generating Plant</t>
  </si>
  <si>
    <t>CSNOX, CSNOXOS, CSSO2G1, MATS</t>
  </si>
  <si>
    <t>CSNOX, CSOSG2, CSSO2G1, MATS</t>
  </si>
  <si>
    <t>CSNOX, CSOSG2, CSSO2G1, MATS, RGGI</t>
  </si>
  <si>
    <t>CSNOX, CSOSG3, CSSO2G1, MATS, RGGI</t>
  </si>
  <si>
    <t>Pedricktown Cogeneration Plant</t>
  </si>
  <si>
    <t>Ammonia Injection|Steam Injection</t>
  </si>
  <si>
    <t>MBTA South Boston Power Facility</t>
  </si>
  <si>
    <t>Castleton Power, LLC</t>
  </si>
  <si>
    <t>Bellingham</t>
  </si>
  <si>
    <t>CP1, CS1</t>
  </si>
  <si>
    <t>Sayreville Power LP</t>
  </si>
  <si>
    <t>Black River Generation, LLC</t>
  </si>
  <si>
    <t>E0001</t>
  </si>
  <si>
    <t>CS-1</t>
  </si>
  <si>
    <t>Other Solid Fuel, Petroleum Coke, Tire Derived Fuel, Wood</t>
  </si>
  <si>
    <t>Coal, Wood</t>
  </si>
  <si>
    <t>Other Solid Fuel, Petroleum Coke, Tire Derived Fuel</t>
  </si>
  <si>
    <t>E0002</t>
  </si>
  <si>
    <t>E0003</t>
  </si>
  <si>
    <t>Severstal Sparrows Point LLC</t>
  </si>
  <si>
    <t>BLR1</t>
  </si>
  <si>
    <t>Other Gas</t>
  </si>
  <si>
    <t>BLR2</t>
  </si>
  <si>
    <t>BLR3</t>
  </si>
  <si>
    <t>BLR4</t>
  </si>
  <si>
    <t>Carneys Point</t>
  </si>
  <si>
    <t>Ahlstrom Power Windsor Locks, LLC</t>
  </si>
  <si>
    <t>GT1</t>
  </si>
  <si>
    <t>Beaver Falls, LLC</t>
  </si>
  <si>
    <t>Selective Catalytic Reduction|Steam Injection</t>
  </si>
  <si>
    <t>Allegany Station No. 133</t>
  </si>
  <si>
    <t>Carthage Energy</t>
  </si>
  <si>
    <t>Syracuse, LLC</t>
  </si>
  <si>
    <t>AES Thames</t>
  </si>
  <si>
    <t>UNITA</t>
  </si>
  <si>
    <t>CS01</t>
  </si>
  <si>
    <t>UNITB</t>
  </si>
  <si>
    <t>AES Warrior Run</t>
  </si>
  <si>
    <t>Ammonia Injection|Selective Non-catalytic Reduction</t>
  </si>
  <si>
    <t>CSNOX, CSNOXOS, CSSO2G1, MATS, RGGI</t>
  </si>
  <si>
    <t>Selkirk Cogen Partners</t>
  </si>
  <si>
    <t>CTG101</t>
  </si>
  <si>
    <t>CTG201</t>
  </si>
  <si>
    <t>CTG301</t>
  </si>
  <si>
    <t>MASSPOWER</t>
  </si>
  <si>
    <t>Camden Plant Holding, LLC</t>
  </si>
  <si>
    <t>Lowell Cogeneration Company</t>
  </si>
  <si>
    <t>AG - Energy</t>
  </si>
  <si>
    <t>E F Kenilworth, Inc.</t>
  </si>
  <si>
    <t>Deer Island Treatment</t>
  </si>
  <si>
    <t>S42</t>
  </si>
  <si>
    <t>S43</t>
  </si>
  <si>
    <t>Pittsfield Generating</t>
  </si>
  <si>
    <t>Linden Cogeneration Facility</t>
  </si>
  <si>
    <t>Diesel Oil, Process Gas</t>
  </si>
  <si>
    <t>Niagara Generation, LLC</t>
  </si>
  <si>
    <t>Coal, Residual Oil, Pipeline Natural Gas, Petroleum Coke, Tire Derived Fuel</t>
  </si>
  <si>
    <t>Other Solid Fuel, Wood</t>
  </si>
  <si>
    <t>Coal, Residual Oil, Pipeline Natural Gas, Petroleum Coke, Tire Derived Fuel, Wood</t>
  </si>
  <si>
    <t>Other Solid Fuel</t>
  </si>
  <si>
    <t>Bucksport Generation LLC</t>
  </si>
  <si>
    <t>GEN4</t>
  </si>
  <si>
    <t>Luke Paper Company</t>
  </si>
  <si>
    <t>PR003</t>
  </si>
  <si>
    <t>CSPR06</t>
  </si>
  <si>
    <t>PR004</t>
  </si>
  <si>
    <t>PR005</t>
  </si>
  <si>
    <t>Bethpage Energy Center</t>
  </si>
  <si>
    <t>Cornell University Ithaca Campus</t>
  </si>
  <si>
    <t>Newark Bay Cogen</t>
  </si>
  <si>
    <t>Indeck-Silver Springs Energy Center</t>
  </si>
  <si>
    <t>Indeck-Oswego Energy Center</t>
  </si>
  <si>
    <t>Indeck-Yerkes Energy Center</t>
  </si>
  <si>
    <t>Indeck-Corinth Energy Center</t>
  </si>
  <si>
    <t>Covanta Niagara</t>
  </si>
  <si>
    <t>BLR05</t>
  </si>
  <si>
    <t>R1B01</t>
  </si>
  <si>
    <t>R1B02</t>
  </si>
  <si>
    <t>Bayonne Plant Holding, LLC</t>
  </si>
  <si>
    <t>Capitol District Energy Center</t>
  </si>
  <si>
    <t>GT</t>
  </si>
  <si>
    <t>Eagle Point Power Generation</t>
  </si>
  <si>
    <t>Paulsboro Refining Company LLC</t>
  </si>
  <si>
    <t>Process Gas</t>
  </si>
  <si>
    <t>Process Heater</t>
  </si>
  <si>
    <t>Syracuse Energy Corporation</t>
  </si>
  <si>
    <t>BLR5</t>
  </si>
  <si>
    <t>EmpireCo Sterling Energy Facility</t>
  </si>
  <si>
    <t>B1</t>
  </si>
  <si>
    <t>CS1</t>
  </si>
  <si>
    <t>Tire Derived Fuel</t>
  </si>
  <si>
    <t>Liquified Petroleum Gas</t>
  </si>
  <si>
    <t>Stoker</t>
  </si>
  <si>
    <t>B2</t>
  </si>
  <si>
    <t>Sterling Power Plant</t>
  </si>
  <si>
    <t>EFS Parlin Holdings, LLC</t>
  </si>
  <si>
    <t>Elmwood Power LLC</t>
  </si>
  <si>
    <t>Carr Street Generating Station</t>
  </si>
  <si>
    <t>Water Injection|Ammonia Injection</t>
  </si>
  <si>
    <t>Ocean State Power</t>
  </si>
  <si>
    <t>Dartmouth Power</t>
  </si>
  <si>
    <t>Nassau Energy Corporation</t>
  </si>
  <si>
    <t>Riverbay Corp. - Co-Op City</t>
  </si>
  <si>
    <t>0003HP</t>
  </si>
  <si>
    <t>HPB02</t>
  </si>
  <si>
    <t>Delaware City Refinery</t>
  </si>
  <si>
    <t>21H701</t>
  </si>
  <si>
    <t>37H1</t>
  </si>
  <si>
    <t>42H123</t>
  </si>
  <si>
    <t>CATCOB</t>
  </si>
  <si>
    <t>COKCOB</t>
  </si>
  <si>
    <t>DCPP1</t>
  </si>
  <si>
    <t>DCPP2</t>
  </si>
  <si>
    <t>Combustion Modification/Fuel Reburning|Low NOx Burner Technology (Dry Bottom only)|Steam Injection</t>
  </si>
  <si>
    <t>DCPP3</t>
  </si>
  <si>
    <t>DCPP4</t>
  </si>
  <si>
    <t>MECCU1</t>
  </si>
  <si>
    <t>Other|Steam Injection</t>
  </si>
  <si>
    <t>MECCU2</t>
  </si>
  <si>
    <t>Rensselaer Cogen</t>
  </si>
  <si>
    <t>1GTDBS</t>
  </si>
  <si>
    <t>Lockport</t>
  </si>
  <si>
    <t>Pawtucket Power Associates, LP</t>
  </si>
  <si>
    <t>Natural Gas, Pipeline Natural Gas</t>
  </si>
  <si>
    <t>Indeck-Olean Energy Center</t>
  </si>
  <si>
    <t>Ticonderoga Mill</t>
  </si>
  <si>
    <t>Combustion Modification/Fuel Reburning|Low NOx Burner Technology w/ Overfire Air</t>
  </si>
  <si>
    <t>Wet Scrubber</t>
  </si>
  <si>
    <t>Combustion Modification/Fuel Reburning (Retired Mar 19, 2012)|Low NOx Burner Technology w/ Overfire Air</t>
  </si>
  <si>
    <t>Natural Gas, Wood</t>
  </si>
  <si>
    <t>Wet Scrubber|Wet ESP (Began May 18, 2016)</t>
  </si>
  <si>
    <t>Wet Scrubber|Wet ESP</t>
  </si>
  <si>
    <t>KIAC Cogeneration</t>
  </si>
  <si>
    <t>Fortistar North Tonawanda Inc</t>
  </si>
  <si>
    <t>NTCT1</t>
  </si>
  <si>
    <t>Nissequogue Energy Center</t>
  </si>
  <si>
    <t>Pfizer</t>
  </si>
  <si>
    <t>Ocean State Power II</t>
  </si>
  <si>
    <t>Project Orange Facility</t>
  </si>
  <si>
    <t>Independence</t>
  </si>
  <si>
    <t>Saranac Power Partners, LP</t>
  </si>
  <si>
    <t>Tanner Street Generation, LLC</t>
  </si>
  <si>
    <t>Massena Energy Facility</t>
  </si>
  <si>
    <t>Batavia Energy</t>
  </si>
  <si>
    <t>Pratt &amp; Whitney, East Hartford</t>
  </si>
  <si>
    <t>Lakewood</t>
  </si>
  <si>
    <t>Fusion Paperboard Connecticut LLC</t>
  </si>
  <si>
    <t>American Sugar Refining, Inc.</t>
  </si>
  <si>
    <t>C6</t>
  </si>
  <si>
    <t>Milford Power, LLC</t>
  </si>
  <si>
    <t>Brandywine Power Facility</t>
  </si>
  <si>
    <t>Diesel Oil, Liquified Petroleum Gas</t>
  </si>
  <si>
    <t>MIT Central Utility Plant</t>
  </si>
  <si>
    <t>Combustion Modification/Fuel Reburning|Water Injection</t>
  </si>
  <si>
    <t>Brooklyn Navy Yard Cogeneration</t>
  </si>
  <si>
    <t>Dighton</t>
  </si>
  <si>
    <t>Androscoggin Energy</t>
  </si>
  <si>
    <t>CT01</t>
  </si>
  <si>
    <t>CT02</t>
  </si>
  <si>
    <t>CT03</t>
  </si>
  <si>
    <t>Berkshire Power</t>
  </si>
  <si>
    <t>Water Injection (Retired Mar 31, 2012)|Selective Catalytic Reduction</t>
  </si>
  <si>
    <t>Bridgeport Energy</t>
  </si>
  <si>
    <t>BE1</t>
  </si>
  <si>
    <t>BE2</t>
  </si>
  <si>
    <t>Tiverton Power, LLC</t>
  </si>
  <si>
    <t>Maine Independence Station</t>
  </si>
  <si>
    <t>Millennium Power</t>
  </si>
  <si>
    <t>Rumford Power</t>
  </si>
  <si>
    <t>Rhode Island State Energy Center</t>
  </si>
  <si>
    <t>RISEP1</t>
  </si>
  <si>
    <t>RISEP2</t>
  </si>
  <si>
    <t>Sunoco, Inc. Eagle Point Facility</t>
  </si>
  <si>
    <t>Cell burner boiler</t>
  </si>
  <si>
    <t>Milford Power Company LLC</t>
  </si>
  <si>
    <t>Lake Road Generating Company</t>
  </si>
  <si>
    <t>LRG1</t>
  </si>
  <si>
    <t>LRG2</t>
  </si>
  <si>
    <t>LRG3</t>
  </si>
  <si>
    <t>Granite Ridge Energy</t>
  </si>
  <si>
    <t>Bellingham Power Generation LLC</t>
  </si>
  <si>
    <t>Blackstone Power Generation LLC</t>
  </si>
  <si>
    <t>Red Oak Power, LLC</t>
  </si>
  <si>
    <t>Dry Low NOx Burners|Ammonia Injection|Selective Catalytic Reduction</t>
  </si>
  <si>
    <t>Astoria Gas Turbine Power</t>
  </si>
  <si>
    <t>CT0012</t>
  </si>
  <si>
    <t>CT0013</t>
  </si>
  <si>
    <t>CT2-1A</t>
  </si>
  <si>
    <t>CP0002</t>
  </si>
  <si>
    <t>CT2-1B</t>
  </si>
  <si>
    <t>CT2-2A</t>
  </si>
  <si>
    <t>CT2-2B</t>
  </si>
  <si>
    <t>CT2-3A</t>
  </si>
  <si>
    <t>CT2-3B</t>
  </si>
  <si>
    <t>CT2-4A</t>
  </si>
  <si>
    <t>CT2-4B</t>
  </si>
  <si>
    <t>CT3-1A</t>
  </si>
  <si>
    <t>CP0003</t>
  </si>
  <si>
    <t>CT3-1B</t>
  </si>
  <si>
    <t>CT3-2A</t>
  </si>
  <si>
    <t>CT3-2B</t>
  </si>
  <si>
    <t>CT3-3A</t>
  </si>
  <si>
    <t>CT3-3B</t>
  </si>
  <si>
    <t>CT3-4A</t>
  </si>
  <si>
    <t>CT3-4B</t>
  </si>
  <si>
    <t>CT4-1A</t>
  </si>
  <si>
    <t>CP0004</t>
  </si>
  <si>
    <t>CT4-1B</t>
  </si>
  <si>
    <t>CT4-2A</t>
  </si>
  <si>
    <t>CT4-2B</t>
  </si>
  <si>
    <t>CT4-3A</t>
  </si>
  <si>
    <t>CT4-3B</t>
  </si>
  <si>
    <t>CT4-4A</t>
  </si>
  <si>
    <t>CT4-4B</t>
  </si>
  <si>
    <t>Westbrook Energy Center</t>
  </si>
  <si>
    <t>Fore River Energy Center</t>
  </si>
  <si>
    <t>Astoria Energy</t>
  </si>
  <si>
    <t>Combined cycle (Started Apr 03, 2011)</t>
  </si>
  <si>
    <t>Combined cycle (Started Apr 05, 2011)</t>
  </si>
  <si>
    <t>Athens Generating Company</t>
  </si>
  <si>
    <t>Wallingford Energy, LLC</t>
  </si>
  <si>
    <t>CT04</t>
  </si>
  <si>
    <t>CT05</t>
  </si>
  <si>
    <t>CT06</t>
  </si>
  <si>
    <t>CT07</t>
  </si>
  <si>
    <t>Binghamton Cogen Plant</t>
  </si>
  <si>
    <t>Newington Energy</t>
  </si>
  <si>
    <t>Dry Low NOx Burners|Water Injection|Ammonia Injection|Selective Catalytic Reduction</t>
  </si>
  <si>
    <t>Bayswater Peaking Facility</t>
  </si>
  <si>
    <t>Edgewood Energy</t>
  </si>
  <si>
    <t>Shoreham Energy</t>
  </si>
  <si>
    <t>Ocean Peaking Power</t>
  </si>
  <si>
    <t>OPP3</t>
  </si>
  <si>
    <t>OPP4</t>
  </si>
  <si>
    <t>Hawkeye Energy Greenport, LLC</t>
  </si>
  <si>
    <t>U-01</t>
  </si>
  <si>
    <t>Equus  Power I</t>
  </si>
  <si>
    <t>CPV Towantic Energy Center</t>
  </si>
  <si>
    <t>Combined cycle (Started Jan 27, 2018)</t>
  </si>
  <si>
    <t>ARP, NSPS4T, RGGI, SIPNOX</t>
  </si>
  <si>
    <t>Combined cycle (Started Feb 26, 2018)</t>
  </si>
  <si>
    <t>Pinelawn Power</t>
  </si>
  <si>
    <t>Waterside Power, LLC</t>
  </si>
  <si>
    <t>Poletti 500 MW CC</t>
  </si>
  <si>
    <t>CTG7A</t>
  </si>
  <si>
    <t>CTG7B</t>
  </si>
  <si>
    <t>Caithness Long Island Energy Center</t>
  </si>
  <si>
    <t>Combined cycle (Started Apr 17, 2009)</t>
  </si>
  <si>
    <t>Empire Generating Co, LLC</t>
  </si>
  <si>
    <t>CT-1</t>
  </si>
  <si>
    <t>Combined cycle (Started May 26, 2010)</t>
  </si>
  <si>
    <t>CT-2</t>
  </si>
  <si>
    <t>Combined cycle (Started Jun 03, 2010)</t>
  </si>
  <si>
    <t>Waterbury Generation</t>
  </si>
  <si>
    <t>Combustion turbine (Started May 15, 2009)</t>
  </si>
  <si>
    <t>NIH Cogeneration Facility</t>
  </si>
  <si>
    <t>CGTC</t>
  </si>
  <si>
    <t>Kleen Energy Systems Project</t>
  </si>
  <si>
    <t>U1</t>
  </si>
  <si>
    <t>Combined cycle (Started May 03, 2011)</t>
  </si>
  <si>
    <t>U2</t>
  </si>
  <si>
    <t>Combined cycle (Started May 07, 2011)</t>
  </si>
  <si>
    <t>CPV St. Charles Energy Center</t>
  </si>
  <si>
    <t>Valley Energy Center</t>
  </si>
  <si>
    <t>Combined cycle (Started Jan 24, 2018)</t>
  </si>
  <si>
    <t>Combined cycle (Started Jan 18, 2018)</t>
  </si>
  <si>
    <t>West Deptford Energy Station</t>
  </si>
  <si>
    <t>E101</t>
  </si>
  <si>
    <t>Combined cycle (Started May 16, 2014)</t>
  </si>
  <si>
    <t>E102</t>
  </si>
  <si>
    <t>Combined cycle (Started May 07, 2014)</t>
  </si>
  <si>
    <t>Bayonne Energy Center</t>
  </si>
  <si>
    <t>GT10</t>
  </si>
  <si>
    <t>Combustion turbine (Started Apr 04, 2018)</t>
  </si>
  <si>
    <t>Combustion turbine (Started Jan 25, 2012)</t>
  </si>
  <si>
    <t>Combustion turbine (Started Jan 31, 2012)</t>
  </si>
  <si>
    <t>Combustion turbine (Started Feb 21, 2012)</t>
  </si>
  <si>
    <t>Combustion turbine (Started Feb 29, 2012)</t>
  </si>
  <si>
    <t>GT7</t>
  </si>
  <si>
    <t>Combustion turbine (Started Mar 19, 2012)</t>
  </si>
  <si>
    <t>GT8</t>
  </si>
  <si>
    <t>GT9</t>
  </si>
  <si>
    <t>Combustion turbine (Started Apr 07, 2018)</t>
  </si>
  <si>
    <t>Cricket Valley Energy Center</t>
  </si>
  <si>
    <t>U001</t>
  </si>
  <si>
    <t>ARP, CSNOX, CSOSG2, CSSO2G1, NSPS4T, RGGI</t>
  </si>
  <si>
    <t>ARP, CSNOX, CSOSG3, CSSO2G1, NSPS4T, RGGI</t>
  </si>
  <si>
    <t>U002</t>
  </si>
  <si>
    <t>U003</t>
  </si>
  <si>
    <t>Combined cycle (Started Feb 23, 2020)</t>
  </si>
  <si>
    <t>Garrison Energy Center</t>
  </si>
  <si>
    <t>Combined cycle (Started Apr 30, 2015)</t>
  </si>
  <si>
    <t>Woodbridge Energy Center</t>
  </si>
  <si>
    <t>Combined cycle (Started Nov 04, 2015)</t>
  </si>
  <si>
    <t>ARP, CSNOX, CSSO2G1</t>
  </si>
  <si>
    <t>Combined cycle (Started Oct 25, 2015)</t>
  </si>
  <si>
    <t>Burgess BioPower</t>
  </si>
  <si>
    <t>ST01</t>
  </si>
  <si>
    <t>Bubbling fluidized bed boiler</t>
  </si>
  <si>
    <t>Newark Energy Center</t>
  </si>
  <si>
    <t>Combined cycle (Started Mar 07, 2015)</t>
  </si>
  <si>
    <t>Combined cycle (Started Mar 21, 2015)</t>
  </si>
  <si>
    <t>Clayville</t>
  </si>
  <si>
    <t>Cove Point LNG Terminal</t>
  </si>
  <si>
    <t>214JA</t>
  </si>
  <si>
    <t>214JB</t>
  </si>
  <si>
    <t>B921A</t>
  </si>
  <si>
    <t>Other boiler (Started Apr 09, 2018)</t>
  </si>
  <si>
    <t>B921B</t>
  </si>
  <si>
    <t>GT501A</t>
  </si>
  <si>
    <t>Combustion turbine (Started Apr 09, 2018)</t>
  </si>
  <si>
    <t>GT501B</t>
  </si>
  <si>
    <t>Wildcat Point Generation Facility</t>
  </si>
  <si>
    <t>Exelon West Medway II</t>
  </si>
  <si>
    <t>J4</t>
  </si>
  <si>
    <t>Combustion turbine (Started Feb 08, 2019)</t>
  </si>
  <si>
    <t>J5</t>
  </si>
  <si>
    <t>Combustion turbine (Started Mar 02, 2019)</t>
  </si>
  <si>
    <t>Keys Energy Center</t>
  </si>
  <si>
    <t>Combined cycle (Started May 18, 2018)</t>
  </si>
  <si>
    <t>Selective Catalytic Reduction (Began May 18, 2018)</t>
  </si>
  <si>
    <t>Combined cycle (Started Jun 02, 2018)</t>
  </si>
  <si>
    <t>Steam Injection (Began Jun 02, 2018)</t>
  </si>
  <si>
    <t>Salem Harbor Station NGCC</t>
  </si>
  <si>
    <t>Combined cycle (Started Feb 10, 2018)</t>
  </si>
  <si>
    <t>MMWEC Simple Cycle Gas Turbine</t>
  </si>
  <si>
    <t>Combustion turbine (Started Jan 12, 2024)</t>
  </si>
  <si>
    <t>Kneeland Station</t>
  </si>
  <si>
    <t>K1</t>
  </si>
  <si>
    <t>K2</t>
  </si>
  <si>
    <t>K3</t>
  </si>
  <si>
    <t>Combustion Modification/Fuel Reburning|Other</t>
  </si>
  <si>
    <t>K4</t>
  </si>
  <si>
    <t>Momentive Performance Materials</t>
  </si>
  <si>
    <t>U28006</t>
  </si>
  <si>
    <t>Holcim US Inc</t>
  </si>
  <si>
    <t>Diesel Oil, Other Oil, Refuse</t>
  </si>
  <si>
    <t>Cement Kiln</t>
  </si>
  <si>
    <t>Lafarge Building Materials, Inc.</t>
  </si>
  <si>
    <t>Other|Selective Non-catalytic Reduction (Began Mar 01, 2012)</t>
  </si>
  <si>
    <t>Other|Selective Non-catalytic Reduction</t>
  </si>
  <si>
    <t>Lehigh Northeast Cement Company</t>
  </si>
  <si>
    <t>MS1N, MS1S</t>
  </si>
  <si>
    <t>Ravenswood Steam Plant</t>
  </si>
  <si>
    <t>Oil</t>
  </si>
  <si>
    <t>Other Fuel</t>
  </si>
  <si>
    <t>Residual Oil, Other Oil</t>
  </si>
  <si>
    <t>CO2</t>
  </si>
  <si>
    <t>NOx</t>
  </si>
  <si>
    <t>SO2</t>
  </si>
  <si>
    <t>Gross Load</t>
  </si>
  <si>
    <t>Steam Load</t>
  </si>
  <si>
    <t>Heat Input</t>
  </si>
  <si>
    <t>Total</t>
  </si>
  <si>
    <t>10-State Clean Air Markets Division Emissions Data for All Regulatory Programs</t>
  </si>
  <si>
    <t>10-State CAMD CO2 Emissions Data by Fuel Type, All Programs</t>
  </si>
  <si>
    <t>CAMD CO2 Emissions Data by Fuel Type, All Programs</t>
  </si>
  <si>
    <t>CO2 Rate (lb/mmBtu)</t>
  </si>
  <si>
    <t>CO2 Case A Exploratory Policy Scenario</t>
  </si>
  <si>
    <t>CO2 Case B Exploratory Policy Scenario</t>
  </si>
  <si>
    <t>CO2 Case B Flat Cap Scenario</t>
  </si>
  <si>
    <t>Gross Load/Ton CO2</t>
  </si>
  <si>
    <t>RGGI - Net Generation (GWh)</t>
  </si>
  <si>
    <t>Nuclear</t>
  </si>
  <si>
    <t>Combined Cycle</t>
  </si>
  <si>
    <t>Combustion Turbine</t>
  </si>
  <si>
    <t>Oil/Gas</t>
  </si>
  <si>
    <t>New Combined Cycle</t>
  </si>
  <si>
    <t>New Combustion Turbine</t>
  </si>
  <si>
    <t>Conventional Generation Total</t>
  </si>
  <si>
    <t>Hydro</t>
  </si>
  <si>
    <t>Solar PV</t>
  </si>
  <si>
    <t>Onshore Wind</t>
  </si>
  <si>
    <t>New Solar PV</t>
  </si>
  <si>
    <t>New Onshore Wind</t>
  </si>
  <si>
    <t>New Offshore Wind</t>
  </si>
  <si>
    <t>Other RE</t>
  </si>
  <si>
    <t>Renewable Generation Total</t>
  </si>
  <si>
    <t>Imports</t>
  </si>
  <si>
    <t>Fossil Generation</t>
  </si>
  <si>
    <t>Renewables load needed to displace emissions</t>
  </si>
  <si>
    <t>Onshore wind</t>
  </si>
  <si>
    <t>Offshore wind</t>
  </si>
  <si>
    <t>Percent</t>
  </si>
  <si>
    <t>C.F.</t>
  </si>
  <si>
    <t>MW</t>
  </si>
  <si>
    <t>MWh</t>
  </si>
  <si>
    <t>Uncorrelated</t>
  </si>
  <si>
    <t>Estimated Renewable Development Needed to Displace Generation Consistent With the 2028 RGGI IPM Modeling Emission Projections</t>
  </si>
  <si>
    <t>Data from Program_Review_Modeling_Results_9-23-2024 Spreadsheet</t>
  </si>
  <si>
    <t>Consolidate primary fuel type labels</t>
  </si>
  <si>
    <t>Data</t>
  </si>
  <si>
    <t>Input Data</t>
  </si>
  <si>
    <t xml:space="preserve">2024 data through the second quarter was doubled to get annual </t>
  </si>
  <si>
    <t>2025 average of three years</t>
  </si>
  <si>
    <t xml:space="preserve">2028 IPM model </t>
  </si>
  <si>
    <t>2026,2027 Interpolated</t>
  </si>
  <si>
    <t>Tab</t>
  </si>
  <si>
    <t>Input</t>
  </si>
  <si>
    <t>Data downloaded from EPA Clean Air Markets Division</t>
  </si>
  <si>
    <t>Fuels</t>
  </si>
  <si>
    <t>Primary Fuel Documentation</t>
  </si>
  <si>
    <t>Edited input data</t>
  </si>
  <si>
    <t>Summary</t>
  </si>
  <si>
    <t>Emissions and operating parameter totals by year and fuel</t>
  </si>
  <si>
    <t>State Fuel Type</t>
  </si>
  <si>
    <t>Projection</t>
  </si>
  <si>
    <t>Description</t>
  </si>
  <si>
    <t>Comment</t>
  </si>
  <si>
    <t>From Program_Review_Modeling_Results_9-23-2024 Spreadsheet</t>
  </si>
  <si>
    <t>Projection Summary</t>
  </si>
  <si>
    <t xml:space="preserve">Estimated Renewable Development Needed to Displace Generation </t>
  </si>
  <si>
    <t>Analysis for one IPM scenario for RGGI as a whole shows improbable renewable deployment</t>
  </si>
  <si>
    <t>Documentation</t>
  </si>
  <si>
    <t>Average</t>
  </si>
  <si>
    <t>2024 RGGI Program Review Scenarios</t>
  </si>
  <si>
    <t>Released 09/23/24</t>
  </si>
  <si>
    <t>Prepared by ICF</t>
  </si>
  <si>
    <t>Case A Exploratory Policy Scenario</t>
  </si>
  <si>
    <t>Currently Contracted Renewables Only</t>
  </si>
  <si>
    <t>Total CO2 Emissions [Million Tons]</t>
  </si>
  <si>
    <t>Cumulative (2028-2037)</t>
  </si>
  <si>
    <t>New York - NYISO</t>
  </si>
  <si>
    <t>ISONE</t>
  </si>
  <si>
    <t>RGGI PJM</t>
  </si>
  <si>
    <t>Total RGGI Affected Emissions</t>
  </si>
  <si>
    <t>CO2 Credit Price (2022$/Ton)</t>
  </si>
  <si>
    <t>CO2 Credit Price (Nominal $/Ton)</t>
  </si>
  <si>
    <t>Total Eastern Interconnect Emissions</t>
  </si>
  <si>
    <t>Case B Exploratory Policy Scenario</t>
  </si>
  <si>
    <t>On-the-Books Policies and Mandates</t>
  </si>
  <si>
    <t>Case B Flat Cap Scenario</t>
  </si>
  <si>
    <t>NYISO</t>
  </si>
  <si>
    <t>Percentage Reduction to 2028</t>
  </si>
  <si>
    <t>Observed 10-State CAMD CO2 Emissions Data by Fuel Type, All Programs and Projected Emissions Consistent with RGGI IPM 2028 Projection</t>
  </si>
  <si>
    <t xml:space="preserve">Observed 10-State CAMD CO2 Emissions Data by Fuel Type, All Programs </t>
  </si>
  <si>
    <t>and Projected Emissions Consistent with RGGI IPM 2028 Projection</t>
  </si>
  <si>
    <t>Projected Renewable Capacity (MW)</t>
  </si>
  <si>
    <t>CaseB Exploratory Policy Scenario</t>
  </si>
  <si>
    <t>Estimated Renewable Development Needed to Displace 2028 IPM Emissions</t>
  </si>
  <si>
    <t>Estimated Renewable Capacity Additions 2024 to 2028</t>
  </si>
  <si>
    <t>Observed Emissions</t>
  </si>
  <si>
    <t>2028 IPM Projected Emissions</t>
  </si>
  <si>
    <t>Policy Scenarios</t>
  </si>
  <si>
    <t>Case A</t>
  </si>
  <si>
    <t>Case B</t>
  </si>
  <si>
    <t>Flat Cap</t>
  </si>
  <si>
    <t>CO2, heat input, and gross load totals projections</t>
  </si>
  <si>
    <t>CO2, heat input, and gross load totals by year, fuel, and state</t>
  </si>
  <si>
    <t>Notes</t>
  </si>
  <si>
    <t>Renewable Projection</t>
  </si>
  <si>
    <t>Presentation tables</t>
  </si>
  <si>
    <t>IPM Generation</t>
  </si>
  <si>
    <t>Copy of Emissions tab in the spreadsheet</t>
  </si>
  <si>
    <t>IPM Emissions</t>
  </si>
  <si>
    <t>Copy of Generation tab in the spreadsheet</t>
  </si>
  <si>
    <t>Did not complete all state projections</t>
  </si>
  <si>
    <t>The primary fuel types were edited into the four categories</t>
  </si>
  <si>
    <t>Primary fuel type label consolidation categories</t>
  </si>
  <si>
    <t>CAMD Query for all programs for 10-state RGGI states from 2009-2024</t>
  </si>
  <si>
    <t xml:space="preserve">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</si>
</sst>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0.000"/>
    <numFmt numFmtId="166" formatCode="_(* #,##0_);_(* \(#,##0\);_(* &quot;-&quot;??_);_(@_)"/>
    <numFmt numFmtId="167" formatCode="_(* #,##0.0_);_(* \(#,##0.0\);_(* &quot;-&quot;??_);_(@_)"/>
    <numFmt numFmtId="168" formatCode="_(&quot;$&quot;* #,##0.0_);_(&quot;$&quot;* \(#,##0.0\);_(&quot;$&quot;* &quot;-&quot;??_);_(@_)"/>
    <numFmt numFmtId="169" formatCode="0.0%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8"/>
      <color theme="3"/>
      <name val="Aptos Display"/>
      <family val="2"/>
      <scheme val="major"/>
    </font>
    <font>
      <i/>
      <sz val="1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1"/>
      <color theme="3"/>
      <name val="Calibri"/>
      <family val="2"/>
    </font>
    <font>
      <sz val="11"/>
      <color rgb="FFFF0000"/>
      <name val="Calibri"/>
      <family val="2"/>
    </font>
    <font>
      <b/>
      <sz val="11"/>
      <color theme="0"/>
      <name val="Calibri"/>
      <family val="2"/>
    </font>
    <font>
      <sz val="11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0" applyNumberFormat="0" applyFill="0" applyBorder="0" applyAlignment="0" applyProtection="0"/>
    <xf numFmtId="44" fontId="1" fillId="0" borderId="0" applyFont="0" applyFill="0" applyBorder="0" applyAlignment="0" applyProtection="0"/>
  </cellStyleXfs>
  <cellXfs count="195">
    <xf numFmtId="0" fontId="0" fillId="0" borderId="0" xfId="0"/>
    <xf numFmtId="16" fontId="0" fillId="0" borderId="0" xfId="0" applyNumberFormat="1"/>
    <xf numFmtId="3" fontId="0" fillId="0" borderId="18" xfId="0" applyNumberFormat="1" applyBorder="1"/>
    <xf numFmtId="0" fontId="18" fillId="0" borderId="0" xfId="0" applyFont="1"/>
    <xf numFmtId="0" fontId="19" fillId="0" borderId="10" xfId="0" applyFont="1" applyBorder="1"/>
    <xf numFmtId="0" fontId="19" fillId="0" borderId="14" xfId="0" applyFont="1" applyBorder="1"/>
    <xf numFmtId="0" fontId="19" fillId="0" borderId="15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7" xfId="0" applyFont="1" applyBorder="1" applyAlignment="1">
      <alignment horizontal="center"/>
    </xf>
    <xf numFmtId="3" fontId="18" fillId="0" borderId="18" xfId="0" applyNumberFormat="1" applyFont="1" applyBorder="1"/>
    <xf numFmtId="3" fontId="18" fillId="0" borderId="19" xfId="0" applyNumberFormat="1" applyFont="1" applyBorder="1"/>
    <xf numFmtId="0" fontId="19" fillId="0" borderId="21" xfId="0" applyFont="1" applyBorder="1" applyAlignment="1">
      <alignment horizontal="center"/>
    </xf>
    <xf numFmtId="0" fontId="19" fillId="0" borderId="22" xfId="0" applyFont="1" applyBorder="1" applyAlignment="1">
      <alignment horizontal="center"/>
    </xf>
    <xf numFmtId="0" fontId="19" fillId="0" borderId="23" xfId="0" applyFont="1" applyBorder="1" applyAlignment="1">
      <alignment horizontal="center"/>
    </xf>
    <xf numFmtId="0" fontId="16" fillId="0" borderId="0" xfId="0" applyFont="1"/>
    <xf numFmtId="0" fontId="19" fillId="0" borderId="24" xfId="0" applyFont="1" applyBorder="1"/>
    <xf numFmtId="0" fontId="18" fillId="0" borderId="18" xfId="0" applyFont="1" applyBorder="1"/>
    <xf numFmtId="0" fontId="18" fillId="0" borderId="19" xfId="0" applyFont="1" applyBorder="1"/>
    <xf numFmtId="164" fontId="18" fillId="0" borderId="18" xfId="0" applyNumberFormat="1" applyFont="1" applyBorder="1"/>
    <xf numFmtId="3" fontId="18" fillId="0" borderId="0" xfId="0" applyNumberFormat="1" applyFont="1"/>
    <xf numFmtId="164" fontId="18" fillId="0" borderId="0" xfId="0" applyNumberFormat="1" applyFont="1"/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3" fontId="0" fillId="0" borderId="0" xfId="0" applyNumberFormat="1"/>
    <xf numFmtId="0" fontId="0" fillId="0" borderId="18" xfId="0" applyBorder="1"/>
    <xf numFmtId="0" fontId="19" fillId="0" borderId="29" xfId="0" applyFont="1" applyBorder="1" applyAlignment="1">
      <alignment horizontal="center"/>
    </xf>
    <xf numFmtId="3" fontId="0" fillId="0" borderId="30" xfId="0" applyNumberFormat="1" applyBorder="1"/>
    <xf numFmtId="0" fontId="19" fillId="0" borderId="18" xfId="0" applyFont="1" applyBorder="1" applyAlignment="1">
      <alignment horizontal="center"/>
    </xf>
    <xf numFmtId="165" fontId="0" fillId="0" borderId="18" xfId="0" applyNumberFormat="1" applyBorder="1"/>
    <xf numFmtId="0" fontId="3" fillId="0" borderId="0" xfId="44" applyFont="1"/>
    <xf numFmtId="0" fontId="0" fillId="33" borderId="0" xfId="0" applyFill="1"/>
    <xf numFmtId="0" fontId="13" fillId="34" borderId="25" xfId="0" applyFont="1" applyFill="1" applyBorder="1" applyAlignment="1">
      <alignment horizontal="center"/>
    </xf>
    <xf numFmtId="0" fontId="13" fillId="34" borderId="31" xfId="0" applyFont="1" applyFill="1" applyBorder="1" applyAlignment="1">
      <alignment horizontal="center"/>
    </xf>
    <xf numFmtId="0" fontId="13" fillId="34" borderId="32" xfId="0" applyFont="1" applyFill="1" applyBorder="1" applyAlignment="1">
      <alignment horizontal="center"/>
    </xf>
    <xf numFmtId="0" fontId="13" fillId="34" borderId="33" xfId="0" applyFont="1" applyFill="1" applyBorder="1" applyAlignment="1">
      <alignment horizontal="center"/>
    </xf>
    <xf numFmtId="0" fontId="0" fillId="33" borderId="10" xfId="0" applyFill="1" applyBorder="1"/>
    <xf numFmtId="166" fontId="0" fillId="33" borderId="34" xfId="0" applyNumberFormat="1" applyFill="1" applyBorder="1"/>
    <xf numFmtId="166" fontId="0" fillId="33" borderId="35" xfId="0" applyNumberFormat="1" applyFill="1" applyBorder="1"/>
    <xf numFmtId="0" fontId="0" fillId="33" borderId="24" xfId="0" applyFill="1" applyBorder="1"/>
    <xf numFmtId="166" fontId="0" fillId="33" borderId="0" xfId="0" applyNumberFormat="1" applyFill="1"/>
    <xf numFmtId="166" fontId="0" fillId="33" borderId="36" xfId="0" applyNumberFormat="1" applyFill="1" applyBorder="1"/>
    <xf numFmtId="166" fontId="0" fillId="33" borderId="37" xfId="0" applyNumberFormat="1" applyFill="1" applyBorder="1"/>
    <xf numFmtId="166" fontId="0" fillId="33" borderId="38" xfId="0" applyNumberFormat="1" applyFill="1" applyBorder="1"/>
    <xf numFmtId="0" fontId="21" fillId="0" borderId="25" xfId="0" applyFont="1" applyBorder="1"/>
    <xf numFmtId="166" fontId="22" fillId="33" borderId="32" xfId="0" applyNumberFormat="1" applyFont="1" applyFill="1" applyBorder="1"/>
    <xf numFmtId="166" fontId="22" fillId="33" borderId="33" xfId="0" applyNumberFormat="1" applyFont="1" applyFill="1" applyBorder="1"/>
    <xf numFmtId="166" fontId="0" fillId="33" borderId="34" xfId="1" applyNumberFormat="1" applyFont="1" applyFill="1" applyBorder="1"/>
    <xf numFmtId="166" fontId="0" fillId="33" borderId="35" xfId="1" applyNumberFormat="1" applyFont="1" applyFill="1" applyBorder="1"/>
    <xf numFmtId="0" fontId="0" fillId="33" borderId="14" xfId="0" applyFill="1" applyBorder="1"/>
    <xf numFmtId="0" fontId="0" fillId="33" borderId="25" xfId="0" applyFill="1" applyBorder="1"/>
    <xf numFmtId="166" fontId="0" fillId="33" borderId="32" xfId="0" applyNumberFormat="1" applyFill="1" applyBorder="1"/>
    <xf numFmtId="166" fontId="0" fillId="33" borderId="33" xfId="0" applyNumberFormat="1" applyFill="1" applyBorder="1"/>
    <xf numFmtId="0" fontId="23" fillId="0" borderId="14" xfId="0" applyFont="1" applyBorder="1"/>
    <xf numFmtId="166" fontId="23" fillId="33" borderId="37" xfId="0" applyNumberFormat="1" applyFont="1" applyFill="1" applyBorder="1"/>
    <xf numFmtId="166" fontId="23" fillId="33" borderId="38" xfId="0" applyNumberFormat="1" applyFont="1" applyFill="1" applyBorder="1"/>
    <xf numFmtId="0" fontId="21" fillId="0" borderId="10" xfId="0" applyFont="1" applyBorder="1"/>
    <xf numFmtId="166" fontId="22" fillId="33" borderId="34" xfId="0" applyNumberFormat="1" applyFont="1" applyFill="1" applyBorder="1"/>
    <xf numFmtId="3" fontId="16" fillId="0" borderId="0" xfId="0" applyNumberFormat="1" applyFont="1" applyAlignment="1">
      <alignment horizontal="center"/>
    </xf>
    <xf numFmtId="165" fontId="0" fillId="0" borderId="18" xfId="0" applyNumberFormat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13" xfId="0" applyFont="1" applyBorder="1" applyAlignment="1">
      <alignment horizontal="center"/>
    </xf>
    <xf numFmtId="3" fontId="16" fillId="0" borderId="18" xfId="0" applyNumberFormat="1" applyFont="1" applyBorder="1" applyAlignment="1">
      <alignment horizontal="center"/>
    </xf>
    <xf numFmtId="0" fontId="0" fillId="0" borderId="18" xfId="0" applyBorder="1" applyAlignment="1">
      <alignment horizontal="right"/>
    </xf>
    <xf numFmtId="9" fontId="0" fillId="0" borderId="18" xfId="0" applyNumberFormat="1" applyBorder="1"/>
    <xf numFmtId="9" fontId="0" fillId="0" borderId="18" xfId="2" applyFont="1" applyBorder="1"/>
    <xf numFmtId="0" fontId="0" fillId="0" borderId="0" xfId="0" applyAlignment="1">
      <alignment horizontal="center"/>
    </xf>
    <xf numFmtId="0" fontId="16" fillId="33" borderId="0" xfId="0" applyFont="1" applyFill="1" applyAlignment="1">
      <alignment horizontal="center"/>
    </xf>
    <xf numFmtId="0" fontId="18" fillId="37" borderId="18" xfId="0" applyFont="1" applyFill="1" applyBorder="1"/>
    <xf numFmtId="3" fontId="18" fillId="37" borderId="18" xfId="0" applyNumberFormat="1" applyFont="1" applyFill="1" applyBorder="1"/>
    <xf numFmtId="3" fontId="18" fillId="37" borderId="19" xfId="0" applyNumberFormat="1" applyFont="1" applyFill="1" applyBorder="1"/>
    <xf numFmtId="0" fontId="0" fillId="37" borderId="0" xfId="0" applyFill="1"/>
    <xf numFmtId="3" fontId="18" fillId="0" borderId="44" xfId="0" applyNumberFormat="1" applyFont="1" applyBorder="1"/>
    <xf numFmtId="164" fontId="18" fillId="0" borderId="22" xfId="0" applyNumberFormat="1" applyFont="1" applyBorder="1"/>
    <xf numFmtId="164" fontId="18" fillId="37" borderId="18" xfId="0" applyNumberFormat="1" applyFont="1" applyFill="1" applyBorder="1"/>
    <xf numFmtId="0" fontId="18" fillId="33" borderId="0" xfId="0" applyFont="1" applyFill="1"/>
    <xf numFmtId="0" fontId="24" fillId="0" borderId="0" xfId="7" applyFont="1" applyFill="1"/>
    <xf numFmtId="0" fontId="25" fillId="33" borderId="0" xfId="0" applyFont="1" applyFill="1"/>
    <xf numFmtId="0" fontId="26" fillId="34" borderId="25" xfId="0" applyFont="1" applyFill="1" applyBorder="1" applyAlignment="1">
      <alignment horizontal="center"/>
    </xf>
    <xf numFmtId="0" fontId="26" fillId="34" borderId="31" xfId="0" applyFont="1" applyFill="1" applyBorder="1" applyAlignment="1">
      <alignment horizontal="center"/>
    </xf>
    <xf numFmtId="0" fontId="26" fillId="34" borderId="32" xfId="0" applyFont="1" applyFill="1" applyBorder="1" applyAlignment="1">
      <alignment horizontal="center"/>
    </xf>
    <xf numFmtId="0" fontId="26" fillId="34" borderId="33" xfId="0" applyFont="1" applyFill="1" applyBorder="1" applyAlignment="1">
      <alignment horizontal="center"/>
    </xf>
    <xf numFmtId="0" fontId="26" fillId="35" borderId="25" xfId="0" applyFont="1" applyFill="1" applyBorder="1" applyAlignment="1">
      <alignment horizontal="center"/>
    </xf>
    <xf numFmtId="0" fontId="27" fillId="33" borderId="24" xfId="0" applyFont="1" applyFill="1" applyBorder="1"/>
    <xf numFmtId="167" fontId="27" fillId="33" borderId="39" xfId="1" applyNumberFormat="1" applyFont="1" applyFill="1" applyBorder="1"/>
    <xf numFmtId="167" fontId="27" fillId="33" borderId="34" xfId="1" applyNumberFormat="1" applyFont="1" applyFill="1" applyBorder="1"/>
    <xf numFmtId="167" fontId="27" fillId="33" borderId="35" xfId="1" applyNumberFormat="1" applyFont="1" applyFill="1" applyBorder="1"/>
    <xf numFmtId="166" fontId="27" fillId="33" borderId="24" xfId="1" applyNumberFormat="1" applyFont="1" applyFill="1" applyBorder="1"/>
    <xf numFmtId="167" fontId="27" fillId="33" borderId="40" xfId="1" applyNumberFormat="1" applyFont="1" applyFill="1" applyBorder="1"/>
    <xf numFmtId="167" fontId="27" fillId="33" borderId="0" xfId="1" applyNumberFormat="1" applyFont="1" applyFill="1" applyBorder="1"/>
    <xf numFmtId="167" fontId="27" fillId="33" borderId="36" xfId="1" applyNumberFormat="1" applyFont="1" applyFill="1" applyBorder="1"/>
    <xf numFmtId="0" fontId="27" fillId="33" borderId="14" xfId="0" applyFont="1" applyFill="1" applyBorder="1"/>
    <xf numFmtId="167" fontId="27" fillId="33" borderId="41" xfId="1" applyNumberFormat="1" applyFont="1" applyFill="1" applyBorder="1"/>
    <xf numFmtId="167" fontId="27" fillId="33" borderId="37" xfId="1" applyNumberFormat="1" applyFont="1" applyFill="1" applyBorder="1"/>
    <xf numFmtId="167" fontId="27" fillId="33" borderId="38" xfId="1" applyNumberFormat="1" applyFont="1" applyFill="1" applyBorder="1"/>
    <xf numFmtId="166" fontId="27" fillId="33" borderId="14" xfId="1" applyNumberFormat="1" applyFont="1" applyFill="1" applyBorder="1"/>
    <xf numFmtId="0" fontId="27" fillId="33" borderId="10" xfId="0" applyFont="1" applyFill="1" applyBorder="1"/>
    <xf numFmtId="168" fontId="27" fillId="33" borderId="34" xfId="45" applyNumberFormat="1" applyFont="1" applyFill="1" applyBorder="1"/>
    <xf numFmtId="168" fontId="27" fillId="33" borderId="35" xfId="45" applyNumberFormat="1" applyFont="1" applyFill="1" applyBorder="1"/>
    <xf numFmtId="44" fontId="27" fillId="36" borderId="10" xfId="45" applyFont="1" applyFill="1" applyBorder="1"/>
    <xf numFmtId="0" fontId="27" fillId="33" borderId="42" xfId="0" applyFont="1" applyFill="1" applyBorder="1"/>
    <xf numFmtId="168" fontId="27" fillId="33" borderId="27" xfId="45" applyNumberFormat="1" applyFont="1" applyFill="1" applyBorder="1"/>
    <xf numFmtId="168" fontId="27" fillId="33" borderId="43" xfId="45" applyNumberFormat="1" applyFont="1" applyFill="1" applyBorder="1"/>
    <xf numFmtId="44" fontId="27" fillId="36" borderId="42" xfId="45" applyFont="1" applyFill="1" applyBorder="1"/>
    <xf numFmtId="166" fontId="27" fillId="33" borderId="32" xfId="1" applyNumberFormat="1" applyFont="1" applyFill="1" applyBorder="1"/>
    <xf numFmtId="166" fontId="27" fillId="33" borderId="33" xfId="1" applyNumberFormat="1" applyFont="1" applyFill="1" applyBorder="1"/>
    <xf numFmtId="0" fontId="24" fillId="33" borderId="0" xfId="44" applyFont="1" applyFill="1"/>
    <xf numFmtId="0" fontId="24" fillId="33" borderId="0" xfId="7" applyFont="1" applyFill="1"/>
    <xf numFmtId="0" fontId="24" fillId="33" borderId="0" xfId="44" applyFont="1" applyFill="1" applyBorder="1"/>
    <xf numFmtId="0" fontId="24" fillId="0" borderId="0" xfId="44" applyFont="1" applyFill="1"/>
    <xf numFmtId="0" fontId="19" fillId="33" borderId="0" xfId="0" applyFont="1" applyFill="1"/>
    <xf numFmtId="166" fontId="27" fillId="33" borderId="34" xfId="1" applyNumberFormat="1" applyFont="1" applyFill="1" applyBorder="1"/>
    <xf numFmtId="166" fontId="27" fillId="33" borderId="35" xfId="1" applyNumberFormat="1" applyFont="1" applyFill="1" applyBorder="1"/>
    <xf numFmtId="0" fontId="27" fillId="33" borderId="37" xfId="0" applyFont="1" applyFill="1" applyBorder="1"/>
    <xf numFmtId="0" fontId="27" fillId="33" borderId="34" xfId="0" applyFont="1" applyFill="1" applyBorder="1"/>
    <xf numFmtId="0" fontId="27" fillId="33" borderId="27" xfId="0" applyFont="1" applyFill="1" applyBorder="1"/>
    <xf numFmtId="0" fontId="27" fillId="33" borderId="0" xfId="0" applyFont="1" applyFill="1"/>
    <xf numFmtId="0" fontId="27" fillId="33" borderId="18" xfId="0" applyFont="1" applyFill="1" applyBorder="1"/>
    <xf numFmtId="0" fontId="26" fillId="34" borderId="39" xfId="0" applyFont="1" applyFill="1" applyBorder="1" applyAlignment="1">
      <alignment horizontal="center"/>
    </xf>
    <xf numFmtId="0" fontId="16" fillId="0" borderId="18" xfId="0" applyFont="1" applyBorder="1"/>
    <xf numFmtId="169" fontId="0" fillId="0" borderId="18" xfId="2" applyNumberFormat="1" applyFont="1" applyBorder="1"/>
    <xf numFmtId="3" fontId="18" fillId="0" borderId="50" xfId="0" applyNumberFormat="1" applyFont="1" applyBorder="1"/>
    <xf numFmtId="3" fontId="18" fillId="0" borderId="52" xfId="0" applyNumberFormat="1" applyFont="1" applyBorder="1"/>
    <xf numFmtId="3" fontId="18" fillId="0" borderId="16" xfId="0" applyNumberFormat="1" applyFont="1" applyBorder="1"/>
    <xf numFmtId="3" fontId="18" fillId="0" borderId="17" xfId="0" applyNumberFormat="1" applyFont="1" applyBorder="1"/>
    <xf numFmtId="0" fontId="19" fillId="0" borderId="39" xfId="0" applyFont="1" applyBorder="1"/>
    <xf numFmtId="0" fontId="19" fillId="0" borderId="41" xfId="0" applyFont="1" applyBorder="1"/>
    <xf numFmtId="0" fontId="18" fillId="0" borderId="53" xfId="0" applyFont="1" applyBorder="1"/>
    <xf numFmtId="0" fontId="18" fillId="0" borderId="54" xfId="0" applyFont="1" applyBorder="1"/>
    <xf numFmtId="0" fontId="18" fillId="0" borderId="55" xfId="0" applyFont="1" applyBorder="1"/>
    <xf numFmtId="3" fontId="18" fillId="0" borderId="49" xfId="0" applyNumberFormat="1" applyFont="1" applyBorder="1"/>
    <xf numFmtId="3" fontId="18" fillId="0" borderId="51" xfId="0" applyNumberFormat="1" applyFont="1" applyBorder="1"/>
    <xf numFmtId="3" fontId="18" fillId="0" borderId="15" xfId="0" applyNumberFormat="1" applyFont="1" applyBorder="1"/>
    <xf numFmtId="165" fontId="0" fillId="0" borderId="51" xfId="0" applyNumberFormat="1" applyBorder="1"/>
    <xf numFmtId="165" fontId="0" fillId="0" borderId="52" xfId="0" applyNumberFormat="1" applyBorder="1"/>
    <xf numFmtId="165" fontId="0" fillId="0" borderId="15" xfId="0" applyNumberFormat="1" applyBorder="1"/>
    <xf numFmtId="165" fontId="0" fillId="0" borderId="16" xfId="0" applyNumberFormat="1" applyBorder="1"/>
    <xf numFmtId="165" fontId="0" fillId="0" borderId="16" xfId="0" applyNumberFormat="1" applyBorder="1" applyAlignment="1">
      <alignment horizontal="center"/>
    </xf>
    <xf numFmtId="165" fontId="0" fillId="0" borderId="17" xfId="0" applyNumberFormat="1" applyBorder="1"/>
    <xf numFmtId="3" fontId="0" fillId="0" borderId="51" xfId="0" applyNumberFormat="1" applyBorder="1"/>
    <xf numFmtId="3" fontId="0" fillId="0" borderId="52" xfId="0" applyNumberFormat="1" applyBorder="1"/>
    <xf numFmtId="3" fontId="0" fillId="0" borderId="15" xfId="0" applyNumberFormat="1" applyBorder="1"/>
    <xf numFmtId="3" fontId="0" fillId="0" borderId="16" xfId="0" applyNumberFormat="1" applyBorder="1"/>
    <xf numFmtId="3" fontId="0" fillId="0" borderId="17" xfId="0" applyNumberFormat="1" applyBorder="1"/>
    <xf numFmtId="0" fontId="19" fillId="0" borderId="45" xfId="0" applyFont="1" applyBorder="1" applyAlignment="1">
      <alignment horizontal="center"/>
    </xf>
    <xf numFmtId="3" fontId="0" fillId="0" borderId="57" xfId="0" applyNumberFormat="1" applyBorder="1"/>
    <xf numFmtId="0" fontId="0" fillId="0" borderId="19" xfId="0" applyBorder="1"/>
    <xf numFmtId="0" fontId="0" fillId="0" borderId="62" xfId="0" applyBorder="1"/>
    <xf numFmtId="0" fontId="0" fillId="0" borderId="42" xfId="0" applyBorder="1"/>
    <xf numFmtId="0" fontId="16" fillId="0" borderId="18" xfId="0" applyFont="1" applyBorder="1" applyAlignment="1">
      <alignment horizontal="right"/>
    </xf>
    <xf numFmtId="3" fontId="0" fillId="0" borderId="18" xfId="0" applyNumberFormat="1" applyBorder="1" applyAlignment="1">
      <alignment horizontal="center"/>
    </xf>
    <xf numFmtId="0" fontId="16" fillId="0" borderId="18" xfId="0" applyFont="1" applyBorder="1" applyAlignment="1">
      <alignment horizontal="center" wrapText="1"/>
    </xf>
    <xf numFmtId="0" fontId="16" fillId="0" borderId="22" xfId="0" applyFont="1" applyBorder="1" applyAlignment="1">
      <alignment horizontal="center"/>
    </xf>
    <xf numFmtId="164" fontId="0" fillId="0" borderId="18" xfId="0" applyNumberFormat="1" applyBorder="1"/>
    <xf numFmtId="0" fontId="0" fillId="0" borderId="39" xfId="0" applyBorder="1"/>
    <xf numFmtId="0" fontId="0" fillId="0" borderId="63" xfId="0" applyBorder="1"/>
    <xf numFmtId="0" fontId="0" fillId="0" borderId="34" xfId="0" applyBorder="1"/>
    <xf numFmtId="0" fontId="0" fillId="0" borderId="64" xfId="0" applyBorder="1"/>
    <xf numFmtId="0" fontId="0" fillId="0" borderId="40" xfId="0" applyBorder="1"/>
    <xf numFmtId="0" fontId="16" fillId="0" borderId="65" xfId="0" applyFont="1" applyBorder="1" applyAlignment="1">
      <alignment horizontal="center"/>
    </xf>
    <xf numFmtId="164" fontId="0" fillId="0" borderId="52" xfId="0" applyNumberFormat="1" applyBorder="1"/>
    <xf numFmtId="164" fontId="0" fillId="0" borderId="16" xfId="0" applyNumberFormat="1" applyBorder="1"/>
    <xf numFmtId="164" fontId="0" fillId="0" borderId="17" xfId="0" applyNumberFormat="1" applyBorder="1"/>
    <xf numFmtId="0" fontId="16" fillId="0" borderId="54" xfId="0" applyFont="1" applyBorder="1" applyAlignment="1">
      <alignment horizontal="right"/>
    </xf>
    <xf numFmtId="0" fontId="16" fillId="0" borderId="55" xfId="0" applyFont="1" applyBorder="1" applyAlignment="1">
      <alignment horizontal="right"/>
    </xf>
    <xf numFmtId="0" fontId="16" fillId="0" borderId="44" xfId="0" applyFont="1" applyBorder="1"/>
    <xf numFmtId="164" fontId="0" fillId="0" borderId="11" xfId="0" applyNumberFormat="1" applyBorder="1"/>
    <xf numFmtId="164" fontId="0" fillId="0" borderId="12" xfId="0" applyNumberFormat="1" applyBorder="1"/>
    <xf numFmtId="164" fontId="0" fillId="0" borderId="13" xfId="0" applyNumberFormat="1" applyBorder="1"/>
    <xf numFmtId="164" fontId="0" fillId="0" borderId="51" xfId="0" applyNumberFormat="1" applyBorder="1"/>
    <xf numFmtId="164" fontId="0" fillId="0" borderId="15" xfId="0" applyNumberFormat="1" applyBorder="1"/>
    <xf numFmtId="0" fontId="0" fillId="0" borderId="18" xfId="0" applyBorder="1" applyAlignment="1">
      <alignment horizontal="left"/>
    </xf>
    <xf numFmtId="0" fontId="0" fillId="0" borderId="18" xfId="0" applyBorder="1" applyAlignment="1">
      <alignment vertical="center"/>
    </xf>
    <xf numFmtId="0" fontId="0" fillId="0" borderId="18" xfId="0" applyBorder="1" applyAlignment="1">
      <alignment vertical="center" wrapText="1"/>
    </xf>
    <xf numFmtId="0" fontId="0" fillId="0" borderId="18" xfId="0" applyBorder="1" applyAlignment="1">
      <alignment wrapText="1"/>
    </xf>
    <xf numFmtId="0" fontId="19" fillId="0" borderId="11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13" xfId="0" applyFont="1" applyBorder="1" applyAlignment="1">
      <alignment horizontal="center"/>
    </xf>
    <xf numFmtId="0" fontId="19" fillId="0" borderId="56" xfId="0" applyFont="1" applyBorder="1" applyAlignment="1">
      <alignment horizontal="center"/>
    </xf>
    <xf numFmtId="0" fontId="19" fillId="0" borderId="61" xfId="0" applyFont="1" applyBorder="1" applyAlignment="1">
      <alignment horizontal="center"/>
    </xf>
    <xf numFmtId="0" fontId="19" fillId="0" borderId="58" xfId="0" applyFont="1" applyBorder="1" applyAlignment="1">
      <alignment horizontal="center"/>
    </xf>
    <xf numFmtId="0" fontId="19" fillId="0" borderId="59" xfId="0" applyFont="1" applyBorder="1" applyAlignment="1">
      <alignment horizontal="center"/>
    </xf>
    <xf numFmtId="0" fontId="19" fillId="0" borderId="60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9" fillId="0" borderId="20" xfId="0" applyFont="1" applyBorder="1" applyAlignment="1">
      <alignment horizontal="center"/>
    </xf>
    <xf numFmtId="0" fontId="19" fillId="0" borderId="26" xfId="0" applyFont="1" applyBorder="1" applyAlignment="1">
      <alignment horizontal="center"/>
    </xf>
    <xf numFmtId="0" fontId="19" fillId="0" borderId="28" xfId="0" applyFont="1" applyBorder="1" applyAlignment="1">
      <alignment horizontal="center"/>
    </xf>
    <xf numFmtId="0" fontId="16" fillId="0" borderId="46" xfId="0" applyFont="1" applyBorder="1" applyAlignment="1">
      <alignment horizontal="center"/>
    </xf>
    <xf numFmtId="0" fontId="16" fillId="0" borderId="47" xfId="0" applyFont="1" applyBorder="1" applyAlignment="1">
      <alignment horizontal="center"/>
    </xf>
    <xf numFmtId="0" fontId="16" fillId="0" borderId="48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16" fillId="0" borderId="28" xfId="0" applyFont="1" applyBorder="1" applyAlignment="1">
      <alignment horizontal="center"/>
    </xf>
    <xf numFmtId="0" fontId="16" fillId="0" borderId="57" xfId="0" applyFont="1" applyBorder="1" applyAlignment="1">
      <alignment horizontal="center"/>
    </xf>
    <xf numFmtId="0" fontId="16" fillId="0" borderId="18" xfId="0" applyFont="1" applyBorder="1" applyAlignment="1">
      <alignment horizontal="center"/>
    </xf>
  </cellXfs>
  <cellStyles count="46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urrency" xfId="45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cent" xfId="2" builtinId="5"/>
    <cellStyle name="Title" xfId="3" builtinId="15" customBuiltin="1"/>
    <cellStyle name="Title 2" xfId="44" xr:uid="{86E81E34-BCF9-4AB4-9172-9C9DEC646C63}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rogercaiazza-my.sharepoint.com/personal/office_rogercaiazza_onmicrosoft_com/Documents/Documents/2RGGI/Emissions/NY%20RGGI%20Annual%20Emissions%201995%202022.xlsx" TargetMode="External"/><Relationship Id="rId1" Type="http://schemas.openxmlformats.org/officeDocument/2006/relationships/externalLinkPath" Target="NY%20RGGI%20Annual%20Emissions%201995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GGI"/>
      <sheetName val="Summary"/>
      <sheetName val="Data Processins"/>
      <sheetName val="Input Data"/>
      <sheetName val="Fuels"/>
    </sheetNames>
    <sheetDataSet>
      <sheetData sheetId="0"/>
      <sheetData sheetId="1"/>
      <sheetData sheetId="2"/>
      <sheetData sheetId="3">
        <row r="4">
          <cell r="I4">
            <v>24788.75</v>
          </cell>
        </row>
        <row r="5">
          <cell r="I5">
            <v>66175.5</v>
          </cell>
        </row>
        <row r="6">
          <cell r="I6">
            <v>60866.25</v>
          </cell>
        </row>
        <row r="7">
          <cell r="I7">
            <v>83270</v>
          </cell>
        </row>
        <row r="8">
          <cell r="I8">
            <v>28685.25</v>
          </cell>
        </row>
        <row r="9">
          <cell r="I9">
            <v>13065.25</v>
          </cell>
        </row>
        <row r="10">
          <cell r="I10">
            <v>5578</v>
          </cell>
        </row>
        <row r="11">
          <cell r="I11">
            <v>3057</v>
          </cell>
        </row>
        <row r="12">
          <cell r="I12">
            <v>113863</v>
          </cell>
        </row>
        <row r="13">
          <cell r="I13">
            <v>9169</v>
          </cell>
        </row>
        <row r="14">
          <cell r="I14">
            <v>30536.19</v>
          </cell>
        </row>
        <row r="15">
          <cell r="I15">
            <v>6295.19</v>
          </cell>
        </row>
        <row r="16">
          <cell r="I16">
            <v>13314.69</v>
          </cell>
        </row>
        <row r="17">
          <cell r="I17">
            <v>3192.98</v>
          </cell>
        </row>
        <row r="18">
          <cell r="I18">
            <v>6826.72</v>
          </cell>
        </row>
        <row r="19">
          <cell r="I19">
            <v>4876.0200000000004</v>
          </cell>
        </row>
        <row r="21">
          <cell r="I21">
            <v>303.14</v>
          </cell>
        </row>
        <row r="22">
          <cell r="I22">
            <v>1441.13</v>
          </cell>
        </row>
        <row r="23">
          <cell r="I23">
            <v>3043.83</v>
          </cell>
        </row>
        <row r="24">
          <cell r="I24">
            <v>994.96</v>
          </cell>
        </row>
        <row r="25">
          <cell r="I25">
            <v>2844.85</v>
          </cell>
        </row>
        <row r="26">
          <cell r="I26">
            <v>1320.96</v>
          </cell>
        </row>
        <row r="27">
          <cell r="I27">
            <v>1202.78</v>
          </cell>
        </row>
        <row r="28">
          <cell r="I28">
            <v>1670.6</v>
          </cell>
        </row>
        <row r="29">
          <cell r="I29">
            <v>1225.46</v>
          </cell>
        </row>
        <row r="32">
          <cell r="I32">
            <v>57016</v>
          </cell>
        </row>
        <row r="33">
          <cell r="I33">
            <v>89821.25</v>
          </cell>
        </row>
        <row r="34">
          <cell r="I34">
            <v>70690.25</v>
          </cell>
        </row>
        <row r="35">
          <cell r="I35">
            <v>122140</v>
          </cell>
        </row>
        <row r="36">
          <cell r="I36">
            <v>38431.5</v>
          </cell>
        </row>
        <row r="37">
          <cell r="I37">
            <v>27025.25</v>
          </cell>
        </row>
        <row r="38">
          <cell r="I38">
            <v>16413</v>
          </cell>
        </row>
        <row r="39">
          <cell r="I39">
            <v>16282.75</v>
          </cell>
        </row>
        <row r="40">
          <cell r="I40">
            <v>79250.5</v>
          </cell>
        </row>
        <row r="41">
          <cell r="I41">
            <v>12218.25</v>
          </cell>
        </row>
        <row r="42">
          <cell r="I42">
            <v>32216.240000000002</v>
          </cell>
        </row>
        <row r="43">
          <cell r="I43">
            <v>7428.48</v>
          </cell>
        </row>
        <row r="44">
          <cell r="I44">
            <v>11437.61</v>
          </cell>
        </row>
        <row r="45">
          <cell r="I45">
            <v>4728.8599999999997</v>
          </cell>
        </row>
        <row r="46">
          <cell r="I46">
            <v>7441.87</v>
          </cell>
        </row>
        <row r="47">
          <cell r="I47">
            <v>4820.0600000000004</v>
          </cell>
        </row>
        <row r="49">
          <cell r="I49">
            <v>562.44000000000005</v>
          </cell>
        </row>
        <row r="50">
          <cell r="I50">
            <v>3579.05</v>
          </cell>
        </row>
        <row r="51">
          <cell r="I51">
            <v>2523.62</v>
          </cell>
        </row>
        <row r="52">
          <cell r="I52">
            <v>956.12</v>
          </cell>
        </row>
        <row r="53">
          <cell r="I53">
            <v>2826.34</v>
          </cell>
        </row>
        <row r="54">
          <cell r="I54">
            <v>1316.2</v>
          </cell>
        </row>
        <row r="55">
          <cell r="I55">
            <v>1248</v>
          </cell>
        </row>
        <row r="56">
          <cell r="I56">
            <v>1360</v>
          </cell>
        </row>
        <row r="57">
          <cell r="I57">
            <v>1283.4000000000001</v>
          </cell>
        </row>
        <row r="60">
          <cell r="I60">
            <v>940553.25</v>
          </cell>
        </row>
        <row r="61">
          <cell r="I61">
            <v>999425.5</v>
          </cell>
        </row>
        <row r="62">
          <cell r="I62">
            <v>990685.25</v>
          </cell>
        </row>
        <row r="63">
          <cell r="I63">
            <v>919426.75</v>
          </cell>
        </row>
        <row r="64">
          <cell r="I64">
            <v>1118352.75</v>
          </cell>
        </row>
        <row r="65">
          <cell r="I65">
            <v>969775</v>
          </cell>
        </row>
        <row r="66">
          <cell r="I66">
            <v>1099218</v>
          </cell>
        </row>
        <row r="67">
          <cell r="I67">
            <v>1011193</v>
          </cell>
        </row>
        <row r="68">
          <cell r="I68">
            <v>1010248.75</v>
          </cell>
        </row>
        <row r="69">
          <cell r="I69">
            <v>687677</v>
          </cell>
        </row>
        <row r="70">
          <cell r="I70">
            <v>1046100.1</v>
          </cell>
        </row>
        <row r="71">
          <cell r="I71">
            <v>1052503.22</v>
          </cell>
        </row>
        <row r="72">
          <cell r="I72">
            <v>816459.54</v>
          </cell>
        </row>
        <row r="73">
          <cell r="I73">
            <v>712826.56</v>
          </cell>
        </row>
        <row r="74">
          <cell r="I74">
            <v>348819.53</v>
          </cell>
        </row>
        <row r="75">
          <cell r="I75">
            <v>99347.16</v>
          </cell>
        </row>
        <row r="77">
          <cell r="I77">
            <v>1383.2</v>
          </cell>
        </row>
        <row r="78">
          <cell r="I78">
            <v>18360.57</v>
          </cell>
        </row>
        <row r="79">
          <cell r="I79">
            <v>8407.6200000000008</v>
          </cell>
        </row>
        <row r="80">
          <cell r="I80">
            <v>2205</v>
          </cell>
        </row>
        <row r="81">
          <cell r="I81">
            <v>15395.62</v>
          </cell>
        </row>
        <row r="82">
          <cell r="I82">
            <v>2958.42</v>
          </cell>
        </row>
        <row r="83">
          <cell r="I83">
            <v>2727.68</v>
          </cell>
        </row>
        <row r="84">
          <cell r="I84">
            <v>2952.17</v>
          </cell>
        </row>
        <row r="85">
          <cell r="I85">
            <v>5854.09</v>
          </cell>
        </row>
        <row r="88">
          <cell r="I88">
            <v>1501519</v>
          </cell>
        </row>
        <row r="89">
          <cell r="I89">
            <v>1729739.25</v>
          </cell>
        </row>
        <row r="90">
          <cell r="I90">
            <v>1415073.75</v>
          </cell>
        </row>
        <row r="91">
          <cell r="I91">
            <v>1724476.25</v>
          </cell>
        </row>
        <row r="92">
          <cell r="I92">
            <v>1514993.25</v>
          </cell>
        </row>
        <row r="93">
          <cell r="I93">
            <v>1560802.25</v>
          </cell>
        </row>
        <row r="94">
          <cell r="I94">
            <v>1418736.5</v>
          </cell>
        </row>
        <row r="95">
          <cell r="I95">
            <v>1301235.5</v>
          </cell>
        </row>
        <row r="96">
          <cell r="I96">
            <v>1462041.75</v>
          </cell>
        </row>
        <row r="97">
          <cell r="I97">
            <v>1655069.75</v>
          </cell>
        </row>
        <row r="98">
          <cell r="I98">
            <v>1593970.38</v>
          </cell>
        </row>
        <row r="99">
          <cell r="I99">
            <v>1748287.34</v>
          </cell>
        </row>
        <row r="100">
          <cell r="I100">
            <v>1331455.28</v>
          </cell>
        </row>
        <row r="101">
          <cell r="I101">
            <v>1098389.81</v>
          </cell>
        </row>
        <row r="102">
          <cell r="I102">
            <v>610661.69999999995</v>
          </cell>
        </row>
        <row r="103">
          <cell r="I103">
            <v>194226.12</v>
          </cell>
        </row>
        <row r="105">
          <cell r="I105">
            <v>3301.14</v>
          </cell>
        </row>
        <row r="106">
          <cell r="I106">
            <v>13768.93</v>
          </cell>
        </row>
        <row r="107">
          <cell r="I107">
            <v>11146.37</v>
          </cell>
        </row>
        <row r="108">
          <cell r="I108">
            <v>5383.61</v>
          </cell>
        </row>
        <row r="109">
          <cell r="I109">
            <v>11670.23</v>
          </cell>
        </row>
        <row r="110">
          <cell r="I110">
            <v>3956.8</v>
          </cell>
        </row>
        <row r="111">
          <cell r="I111">
            <v>7469.58</v>
          </cell>
        </row>
        <row r="112">
          <cell r="I112">
            <v>7346.24</v>
          </cell>
        </row>
        <row r="113">
          <cell r="I113">
            <v>7914.91</v>
          </cell>
        </row>
        <row r="116">
          <cell r="J116">
            <v>5675740</v>
          </cell>
        </row>
        <row r="117">
          <cell r="J117">
            <v>3995397</v>
          </cell>
        </row>
        <row r="118">
          <cell r="J118">
            <v>5216271.25</v>
          </cell>
        </row>
        <row r="119">
          <cell r="J119">
            <v>5187368</v>
          </cell>
        </row>
        <row r="120">
          <cell r="I120">
            <v>1398407.75</v>
          </cell>
          <cell r="J120">
            <v>402041.5</v>
          </cell>
        </row>
        <row r="121">
          <cell r="I121">
            <v>807121.75</v>
          </cell>
        </row>
        <row r="122">
          <cell r="I122">
            <v>594694.5</v>
          </cell>
        </row>
        <row r="123">
          <cell r="I123">
            <v>489389.5</v>
          </cell>
        </row>
        <row r="124">
          <cell r="I124">
            <v>840387.75</v>
          </cell>
        </row>
        <row r="125">
          <cell r="I125">
            <v>674798</v>
          </cell>
        </row>
        <row r="126">
          <cell r="I126">
            <v>577325.75</v>
          </cell>
        </row>
        <row r="127">
          <cell r="I127">
            <v>817137.25</v>
          </cell>
        </row>
        <row r="128">
          <cell r="I128">
            <v>522001</v>
          </cell>
        </row>
        <row r="129">
          <cell r="I129">
            <v>588418.5</v>
          </cell>
        </row>
        <row r="130">
          <cell r="I130">
            <v>1026523</v>
          </cell>
        </row>
        <row r="131">
          <cell r="I131">
            <v>1126598.75</v>
          </cell>
        </row>
        <row r="132">
          <cell r="I132">
            <v>740888.25</v>
          </cell>
        </row>
        <row r="133">
          <cell r="I133">
            <v>863684.27</v>
          </cell>
        </row>
        <row r="134">
          <cell r="I134">
            <v>785199.11</v>
          </cell>
        </row>
        <row r="135">
          <cell r="I135">
            <v>716102.23</v>
          </cell>
        </row>
        <row r="136">
          <cell r="I136">
            <v>613502.80000000005</v>
          </cell>
        </row>
        <row r="137">
          <cell r="I137">
            <v>512132.27</v>
          </cell>
        </row>
        <row r="138">
          <cell r="I138">
            <v>756429.21</v>
          </cell>
        </row>
        <row r="139">
          <cell r="I139">
            <v>542989.99</v>
          </cell>
        </row>
        <row r="140">
          <cell r="I140">
            <v>768070.99</v>
          </cell>
        </row>
        <row r="141">
          <cell r="I141">
            <v>718428.43</v>
          </cell>
        </row>
        <row r="144">
          <cell r="J144">
            <v>3046889.5</v>
          </cell>
        </row>
        <row r="145">
          <cell r="J145">
            <v>4980706.5</v>
          </cell>
        </row>
        <row r="146">
          <cell r="J146">
            <v>10683382.5</v>
          </cell>
        </row>
        <row r="147">
          <cell r="J147">
            <v>6446582.75</v>
          </cell>
        </row>
        <row r="148">
          <cell r="I148">
            <v>1154275.25</v>
          </cell>
        </row>
        <row r="149">
          <cell r="I149">
            <v>613649</v>
          </cell>
        </row>
        <row r="150">
          <cell r="I150">
            <v>175511.75</v>
          </cell>
        </row>
        <row r="151">
          <cell r="I151">
            <v>484117.25</v>
          </cell>
        </row>
        <row r="152">
          <cell r="I152">
            <v>653562</v>
          </cell>
        </row>
        <row r="153">
          <cell r="I153">
            <v>382908.75</v>
          </cell>
        </row>
        <row r="154">
          <cell r="I154">
            <v>956307.5</v>
          </cell>
        </row>
        <row r="155">
          <cell r="I155">
            <v>507332.25</v>
          </cell>
        </row>
        <row r="156">
          <cell r="I156">
            <v>478776.5</v>
          </cell>
        </row>
        <row r="157">
          <cell r="I157">
            <v>430916</v>
          </cell>
        </row>
        <row r="158">
          <cell r="I158">
            <v>667892.5</v>
          </cell>
        </row>
        <row r="159">
          <cell r="I159">
            <v>617906</v>
          </cell>
        </row>
        <row r="160">
          <cell r="I160">
            <v>748637.25</v>
          </cell>
        </row>
        <row r="161">
          <cell r="I161">
            <v>353106.19</v>
          </cell>
        </row>
        <row r="162">
          <cell r="I162">
            <v>375578.37</v>
          </cell>
        </row>
        <row r="163">
          <cell r="I163">
            <v>486438.9</v>
          </cell>
        </row>
        <row r="164">
          <cell r="I164">
            <v>282992.75</v>
          </cell>
        </row>
        <row r="165">
          <cell r="I165">
            <v>568725.4</v>
          </cell>
        </row>
        <row r="166">
          <cell r="I166">
            <v>201520.82</v>
          </cell>
        </row>
        <row r="167">
          <cell r="I167">
            <v>393890.22</v>
          </cell>
        </row>
        <row r="168">
          <cell r="I168">
            <v>173386.43</v>
          </cell>
        </row>
        <row r="169">
          <cell r="I169">
            <v>315930.17</v>
          </cell>
        </row>
        <row r="170">
          <cell r="I170">
            <v>3430</v>
          </cell>
        </row>
        <row r="171">
          <cell r="I171">
            <v>588</v>
          </cell>
        </row>
        <row r="172">
          <cell r="I172">
            <v>1634.5</v>
          </cell>
        </row>
        <row r="173">
          <cell r="I173">
            <v>735</v>
          </cell>
        </row>
        <row r="174">
          <cell r="I174">
            <v>1148</v>
          </cell>
        </row>
        <row r="175">
          <cell r="I175">
            <v>396</v>
          </cell>
        </row>
        <row r="176">
          <cell r="I176">
            <v>795</v>
          </cell>
        </row>
        <row r="177">
          <cell r="I177">
            <v>812</v>
          </cell>
        </row>
        <row r="178">
          <cell r="I178">
            <v>350</v>
          </cell>
        </row>
        <row r="179">
          <cell r="I179">
            <v>495</v>
          </cell>
        </row>
        <row r="180">
          <cell r="I180">
            <v>735</v>
          </cell>
        </row>
        <row r="181">
          <cell r="I181">
            <v>885</v>
          </cell>
        </row>
        <row r="182">
          <cell r="I182">
            <v>993.75</v>
          </cell>
        </row>
        <row r="183">
          <cell r="I183">
            <v>787.5</v>
          </cell>
        </row>
        <row r="184">
          <cell r="I184">
            <v>761.25</v>
          </cell>
        </row>
        <row r="185">
          <cell r="I185">
            <v>142.5</v>
          </cell>
        </row>
        <row r="186">
          <cell r="I186">
            <v>476.25</v>
          </cell>
        </row>
        <row r="187">
          <cell r="I187">
            <v>408.75</v>
          </cell>
        </row>
        <row r="188">
          <cell r="I188">
            <v>243.75</v>
          </cell>
        </row>
        <row r="189">
          <cell r="I189">
            <v>761.25</v>
          </cell>
        </row>
        <row r="190">
          <cell r="I190">
            <v>415.2</v>
          </cell>
        </row>
        <row r="191">
          <cell r="I191">
            <v>143.69999999999999</v>
          </cell>
        </row>
        <row r="192">
          <cell r="I192">
            <v>1108.55</v>
          </cell>
        </row>
        <row r="193">
          <cell r="I193">
            <v>1566.76</v>
          </cell>
        </row>
        <row r="196">
          <cell r="I196">
            <v>2881068.25</v>
          </cell>
        </row>
        <row r="197">
          <cell r="I197">
            <v>2756367</v>
          </cell>
        </row>
        <row r="198">
          <cell r="I198">
            <v>1900265</v>
          </cell>
        </row>
        <row r="199">
          <cell r="I199">
            <v>3456260.75</v>
          </cell>
        </row>
        <row r="200">
          <cell r="I200">
            <v>2668383.5</v>
          </cell>
        </row>
        <row r="201">
          <cell r="I201">
            <v>2365908.75</v>
          </cell>
        </row>
        <row r="202">
          <cell r="I202">
            <v>2728829.25</v>
          </cell>
        </row>
        <row r="203">
          <cell r="I203">
            <v>2163425.5</v>
          </cell>
        </row>
        <row r="204">
          <cell r="I204">
            <v>2492918.5</v>
          </cell>
        </row>
        <row r="205">
          <cell r="I205">
            <v>1957941.25</v>
          </cell>
        </row>
        <row r="206">
          <cell r="I206">
            <v>1915842</v>
          </cell>
        </row>
        <row r="207">
          <cell r="I207">
            <v>2171105.7200000002</v>
          </cell>
        </row>
        <row r="208">
          <cell r="I208">
            <v>1611331.47</v>
          </cell>
        </row>
        <row r="209">
          <cell r="I209">
            <v>118882.4</v>
          </cell>
        </row>
        <row r="210">
          <cell r="I210">
            <v>748288.25</v>
          </cell>
        </row>
        <row r="211">
          <cell r="I211">
            <v>1128308.75</v>
          </cell>
        </row>
        <row r="212">
          <cell r="I212">
            <v>1118117.75</v>
          </cell>
        </row>
        <row r="213">
          <cell r="I213">
            <v>1141441.75</v>
          </cell>
        </row>
        <row r="214">
          <cell r="I214">
            <v>963044.5</v>
          </cell>
        </row>
        <row r="215">
          <cell r="I215">
            <v>1251228.5</v>
          </cell>
        </row>
        <row r="216">
          <cell r="I216">
            <v>1051574</v>
          </cell>
        </row>
        <row r="217">
          <cell r="I217">
            <v>1232211.5</v>
          </cell>
        </row>
        <row r="218">
          <cell r="I218">
            <v>1290643.25</v>
          </cell>
        </row>
        <row r="219">
          <cell r="I219">
            <v>1121396.25</v>
          </cell>
        </row>
        <row r="220">
          <cell r="I220">
            <v>1231405</v>
          </cell>
        </row>
        <row r="221">
          <cell r="I221">
            <v>1182277</v>
          </cell>
        </row>
        <row r="222">
          <cell r="I222">
            <v>1268411.5</v>
          </cell>
        </row>
        <row r="223">
          <cell r="I223">
            <v>1219265.25</v>
          </cell>
        </row>
        <row r="224">
          <cell r="I224">
            <v>1293232</v>
          </cell>
        </row>
        <row r="225">
          <cell r="I225">
            <v>1304060.5</v>
          </cell>
        </row>
        <row r="226">
          <cell r="I226">
            <v>1243742.75</v>
          </cell>
        </row>
        <row r="227">
          <cell r="I227">
            <v>1126527</v>
          </cell>
        </row>
        <row r="228">
          <cell r="I228">
            <v>704824.25</v>
          </cell>
        </row>
        <row r="229">
          <cell r="I229">
            <v>1060949.5</v>
          </cell>
        </row>
        <row r="230">
          <cell r="I230">
            <v>1197426.5</v>
          </cell>
        </row>
        <row r="231">
          <cell r="I231">
            <v>1133747.25</v>
          </cell>
        </row>
        <row r="232">
          <cell r="I232">
            <v>946915.5</v>
          </cell>
        </row>
        <row r="233">
          <cell r="I233">
            <v>1245035.5</v>
          </cell>
        </row>
        <row r="234">
          <cell r="I234">
            <v>1117098.75</v>
          </cell>
        </row>
        <row r="235">
          <cell r="I235">
            <v>1270951.5</v>
          </cell>
        </row>
        <row r="236">
          <cell r="I236">
            <v>1311742</v>
          </cell>
        </row>
        <row r="237">
          <cell r="I237">
            <v>1221483.25</v>
          </cell>
        </row>
        <row r="238">
          <cell r="I238">
            <v>1118538</v>
          </cell>
        </row>
        <row r="239">
          <cell r="I239">
            <v>1255988.25</v>
          </cell>
        </row>
        <row r="240">
          <cell r="I240">
            <v>1312287.25</v>
          </cell>
        </row>
        <row r="241">
          <cell r="I241">
            <v>1156121.25</v>
          </cell>
        </row>
        <row r="242">
          <cell r="I242">
            <v>1054034.25</v>
          </cell>
        </row>
        <row r="243">
          <cell r="I243">
            <v>1288479</v>
          </cell>
        </row>
        <row r="244">
          <cell r="I244">
            <v>1294152</v>
          </cell>
        </row>
        <row r="245">
          <cell r="I245">
            <v>1173517</v>
          </cell>
        </row>
        <row r="251">
          <cell r="J251">
            <v>3659219.75</v>
          </cell>
        </row>
        <row r="252">
          <cell r="J252">
            <v>3555224</v>
          </cell>
        </row>
        <row r="253">
          <cell r="J253">
            <v>4015603.5</v>
          </cell>
        </row>
        <row r="254">
          <cell r="J254">
            <v>2629559.75</v>
          </cell>
        </row>
        <row r="255">
          <cell r="J255">
            <v>3757841.25</v>
          </cell>
        </row>
        <row r="256">
          <cell r="J256">
            <v>3855059.5</v>
          </cell>
        </row>
        <row r="257">
          <cell r="J257">
            <v>4039201.5</v>
          </cell>
        </row>
        <row r="258">
          <cell r="J258">
            <v>4789796.75</v>
          </cell>
        </row>
        <row r="259">
          <cell r="J259">
            <v>5316616</v>
          </cell>
        </row>
        <row r="260">
          <cell r="J260">
            <v>4008856.25</v>
          </cell>
        </row>
        <row r="261">
          <cell r="J261">
            <v>3551811</v>
          </cell>
        </row>
        <row r="262">
          <cell r="J262">
            <v>4620591.75</v>
          </cell>
        </row>
        <row r="263">
          <cell r="J263">
            <v>3652514.5</v>
          </cell>
        </row>
        <row r="264">
          <cell r="J264">
            <v>4582804</v>
          </cell>
        </row>
        <row r="265">
          <cell r="J265">
            <v>5832615.5</v>
          </cell>
        </row>
        <row r="266">
          <cell r="J266">
            <v>5390628.75</v>
          </cell>
        </row>
        <row r="267">
          <cell r="J267">
            <v>5737956.25</v>
          </cell>
        </row>
        <row r="268">
          <cell r="J268">
            <v>5336140.5</v>
          </cell>
        </row>
        <row r="269">
          <cell r="J269">
            <v>6241614.25</v>
          </cell>
        </row>
        <row r="270">
          <cell r="J270">
            <v>4374965.5</v>
          </cell>
        </row>
        <row r="271">
          <cell r="J271">
            <v>5327259.25</v>
          </cell>
        </row>
        <row r="272">
          <cell r="J272">
            <v>6226673.5</v>
          </cell>
        </row>
        <row r="273">
          <cell r="J273">
            <v>5156454.25</v>
          </cell>
        </row>
        <row r="274">
          <cell r="J274">
            <v>5315455.75</v>
          </cell>
        </row>
        <row r="275">
          <cell r="J275">
            <v>5429966</v>
          </cell>
        </row>
        <row r="276">
          <cell r="J276">
            <v>4920974.75</v>
          </cell>
        </row>
        <row r="279">
          <cell r="I279">
            <v>588153.75</v>
          </cell>
          <cell r="J279">
            <v>2488464.25</v>
          </cell>
        </row>
        <row r="280">
          <cell r="J280">
            <v>2654922</v>
          </cell>
        </row>
        <row r="281">
          <cell r="J281">
            <v>2800983.25</v>
          </cell>
        </row>
        <row r="282">
          <cell r="J282">
            <v>3721840.25</v>
          </cell>
        </row>
        <row r="283">
          <cell r="J283">
            <v>3385857.25</v>
          </cell>
        </row>
        <row r="284">
          <cell r="J284">
            <v>3917076.5</v>
          </cell>
        </row>
        <row r="285">
          <cell r="J285">
            <v>2789961.5</v>
          </cell>
        </row>
        <row r="286">
          <cell r="J286">
            <v>4792217.75</v>
          </cell>
        </row>
        <row r="287">
          <cell r="J287">
            <v>2853598.5</v>
          </cell>
        </row>
        <row r="288">
          <cell r="J288">
            <v>3287575.25</v>
          </cell>
        </row>
        <row r="289">
          <cell r="J289">
            <v>3687803.25</v>
          </cell>
        </row>
        <row r="290">
          <cell r="J290">
            <v>2678856.5</v>
          </cell>
        </row>
        <row r="291">
          <cell r="J291">
            <v>2632876.5</v>
          </cell>
        </row>
        <row r="292">
          <cell r="J292">
            <v>4937778.5</v>
          </cell>
        </row>
        <row r="293">
          <cell r="J293">
            <v>2641482.25</v>
          </cell>
        </row>
        <row r="294">
          <cell r="J294">
            <v>3337033.25</v>
          </cell>
        </row>
        <row r="295">
          <cell r="J295">
            <v>3362653.75</v>
          </cell>
        </row>
        <row r="296">
          <cell r="J296">
            <v>2528300.25</v>
          </cell>
        </row>
        <row r="297">
          <cell r="J297">
            <v>2578382</v>
          </cell>
        </row>
        <row r="298">
          <cell r="J298">
            <v>3896362</v>
          </cell>
        </row>
        <row r="299">
          <cell r="J299">
            <v>2140126</v>
          </cell>
        </row>
        <row r="300">
          <cell r="J300">
            <v>2532375.5</v>
          </cell>
        </row>
        <row r="301">
          <cell r="J301">
            <v>2657727.25</v>
          </cell>
        </row>
        <row r="302">
          <cell r="J302">
            <v>916401.75</v>
          </cell>
        </row>
        <row r="303">
          <cell r="J303">
            <v>2384708.5</v>
          </cell>
        </row>
        <row r="304">
          <cell r="J304">
            <v>3500041.5</v>
          </cell>
        </row>
        <row r="305">
          <cell r="I305">
            <v>6699</v>
          </cell>
        </row>
        <row r="306">
          <cell r="I306">
            <v>3214</v>
          </cell>
        </row>
        <row r="307">
          <cell r="I307">
            <v>4448</v>
          </cell>
        </row>
        <row r="308">
          <cell r="I308">
            <v>4224</v>
          </cell>
        </row>
        <row r="309">
          <cell r="I309">
            <v>2220</v>
          </cell>
        </row>
        <row r="310">
          <cell r="I310">
            <v>1528</v>
          </cell>
        </row>
        <row r="311">
          <cell r="I311">
            <v>7872</v>
          </cell>
        </row>
        <row r="312">
          <cell r="I312">
            <v>1584</v>
          </cell>
        </row>
        <row r="313">
          <cell r="I313">
            <v>736</v>
          </cell>
        </row>
        <row r="314">
          <cell r="I314">
            <v>256</v>
          </cell>
        </row>
        <row r="315">
          <cell r="I315">
            <v>112</v>
          </cell>
        </row>
        <row r="316">
          <cell r="I316">
            <v>320</v>
          </cell>
        </row>
        <row r="317">
          <cell r="I317">
            <v>352</v>
          </cell>
        </row>
        <row r="318">
          <cell r="I318">
            <v>384</v>
          </cell>
        </row>
        <row r="319">
          <cell r="I319">
            <v>1072</v>
          </cell>
        </row>
        <row r="320">
          <cell r="I320">
            <v>27.2</v>
          </cell>
        </row>
        <row r="321">
          <cell r="I321">
            <v>46.4</v>
          </cell>
        </row>
        <row r="322">
          <cell r="I322">
            <v>88</v>
          </cell>
        </row>
        <row r="323">
          <cell r="I323">
            <v>28.8</v>
          </cell>
        </row>
        <row r="324">
          <cell r="I324">
            <v>57.6</v>
          </cell>
        </row>
        <row r="325">
          <cell r="I325">
            <v>59.2</v>
          </cell>
        </row>
        <row r="326">
          <cell r="I326">
            <v>92.8</v>
          </cell>
        </row>
        <row r="327">
          <cell r="I327">
            <v>177.2</v>
          </cell>
        </row>
        <row r="328">
          <cell r="I328">
            <v>92.8</v>
          </cell>
        </row>
        <row r="329">
          <cell r="I329">
            <v>7308</v>
          </cell>
        </row>
        <row r="330">
          <cell r="I330">
            <v>2944</v>
          </cell>
        </row>
        <row r="331">
          <cell r="I331">
            <v>4560</v>
          </cell>
        </row>
        <row r="332">
          <cell r="I332">
            <v>4272</v>
          </cell>
        </row>
        <row r="333">
          <cell r="I333">
            <v>2364</v>
          </cell>
        </row>
        <row r="334">
          <cell r="I334">
            <v>1296</v>
          </cell>
        </row>
        <row r="335">
          <cell r="I335">
            <v>7888</v>
          </cell>
        </row>
        <row r="336">
          <cell r="I336">
            <v>1568</v>
          </cell>
        </row>
        <row r="337">
          <cell r="I337">
            <v>608</v>
          </cell>
        </row>
        <row r="338">
          <cell r="I338">
            <v>272</v>
          </cell>
        </row>
        <row r="339">
          <cell r="I339">
            <v>128</v>
          </cell>
        </row>
        <row r="340">
          <cell r="I340">
            <v>432</v>
          </cell>
        </row>
        <row r="341">
          <cell r="I341">
            <v>416</v>
          </cell>
        </row>
        <row r="342">
          <cell r="I342">
            <v>432</v>
          </cell>
        </row>
        <row r="343">
          <cell r="I343">
            <v>960</v>
          </cell>
        </row>
        <row r="344">
          <cell r="I344">
            <v>27.2</v>
          </cell>
        </row>
        <row r="345">
          <cell r="I345">
            <v>86.4</v>
          </cell>
        </row>
        <row r="346">
          <cell r="I346">
            <v>150.4</v>
          </cell>
        </row>
        <row r="347">
          <cell r="I347">
            <v>27.2</v>
          </cell>
        </row>
        <row r="348">
          <cell r="I348">
            <v>92.8</v>
          </cell>
        </row>
        <row r="349">
          <cell r="I349">
            <v>28.8</v>
          </cell>
        </row>
        <row r="350">
          <cell r="I350">
            <v>32</v>
          </cell>
        </row>
        <row r="351">
          <cell r="I351">
            <v>164.9</v>
          </cell>
        </row>
        <row r="352">
          <cell r="I352">
            <v>48</v>
          </cell>
        </row>
        <row r="353">
          <cell r="I353">
            <v>6762</v>
          </cell>
        </row>
        <row r="354">
          <cell r="I354">
            <v>3280</v>
          </cell>
        </row>
        <row r="355">
          <cell r="I355">
            <v>4640</v>
          </cell>
        </row>
        <row r="356">
          <cell r="I356">
            <v>4240</v>
          </cell>
        </row>
        <row r="357">
          <cell r="I357">
            <v>2504</v>
          </cell>
        </row>
        <row r="358">
          <cell r="I358">
            <v>1516</v>
          </cell>
        </row>
        <row r="359">
          <cell r="I359">
            <v>7872</v>
          </cell>
        </row>
        <row r="360">
          <cell r="I360">
            <v>1552</v>
          </cell>
        </row>
        <row r="361">
          <cell r="I361">
            <v>576</v>
          </cell>
        </row>
        <row r="362">
          <cell r="I362">
            <v>176</v>
          </cell>
        </row>
        <row r="363">
          <cell r="I363">
            <v>96</v>
          </cell>
        </row>
        <row r="364">
          <cell r="I364">
            <v>320</v>
          </cell>
        </row>
        <row r="365">
          <cell r="I365">
            <v>354</v>
          </cell>
        </row>
        <row r="366">
          <cell r="I366">
            <v>432</v>
          </cell>
        </row>
        <row r="367">
          <cell r="I367">
            <v>896</v>
          </cell>
        </row>
        <row r="368">
          <cell r="I368">
            <v>27.2</v>
          </cell>
        </row>
        <row r="369">
          <cell r="I369">
            <v>46.4</v>
          </cell>
        </row>
        <row r="370">
          <cell r="I370">
            <v>107.2</v>
          </cell>
        </row>
        <row r="371">
          <cell r="I371">
            <v>40</v>
          </cell>
        </row>
        <row r="372">
          <cell r="I372">
            <v>32</v>
          </cell>
        </row>
        <row r="373">
          <cell r="I373">
            <v>32</v>
          </cell>
        </row>
        <row r="374">
          <cell r="I374">
            <v>78.400000000000006</v>
          </cell>
        </row>
        <row r="375">
          <cell r="I375">
            <v>116.1</v>
          </cell>
        </row>
        <row r="376">
          <cell r="I376">
            <v>159.1</v>
          </cell>
        </row>
        <row r="378">
          <cell r="I378">
            <v>3296</v>
          </cell>
        </row>
        <row r="379">
          <cell r="I379">
            <v>4976</v>
          </cell>
        </row>
        <row r="380">
          <cell r="I380">
            <v>4352</v>
          </cell>
        </row>
        <row r="381">
          <cell r="I381">
            <v>2724</v>
          </cell>
        </row>
        <row r="382">
          <cell r="I382">
            <v>1500</v>
          </cell>
        </row>
        <row r="383">
          <cell r="I383">
            <v>8480</v>
          </cell>
        </row>
        <row r="384">
          <cell r="I384">
            <v>1504</v>
          </cell>
        </row>
        <row r="385">
          <cell r="I385">
            <v>656</v>
          </cell>
        </row>
        <row r="386">
          <cell r="I386">
            <v>208</v>
          </cell>
        </row>
        <row r="387">
          <cell r="I387">
            <v>96</v>
          </cell>
        </row>
        <row r="388">
          <cell r="I388">
            <v>480</v>
          </cell>
        </row>
        <row r="389">
          <cell r="I389">
            <v>416</v>
          </cell>
        </row>
        <row r="390">
          <cell r="I390">
            <v>384</v>
          </cell>
        </row>
        <row r="391">
          <cell r="I391">
            <v>624</v>
          </cell>
        </row>
        <row r="392">
          <cell r="I392">
            <v>28.8</v>
          </cell>
        </row>
        <row r="393">
          <cell r="I393">
            <v>41.6</v>
          </cell>
        </row>
        <row r="394">
          <cell r="I394">
            <v>62.4</v>
          </cell>
        </row>
        <row r="395">
          <cell r="I395">
            <v>36.799999999999997</v>
          </cell>
        </row>
        <row r="396">
          <cell r="I396">
            <v>33.6</v>
          </cell>
        </row>
        <row r="397">
          <cell r="I397">
            <v>83.2</v>
          </cell>
        </row>
        <row r="398">
          <cell r="I398">
            <v>32</v>
          </cell>
        </row>
        <row r="399">
          <cell r="I399">
            <v>132.6</v>
          </cell>
        </row>
        <row r="400">
          <cell r="I400">
            <v>172.3</v>
          </cell>
        </row>
        <row r="401">
          <cell r="I401">
            <v>6762</v>
          </cell>
        </row>
        <row r="402">
          <cell r="I402">
            <v>2912</v>
          </cell>
        </row>
        <row r="403">
          <cell r="I403">
            <v>5072</v>
          </cell>
        </row>
        <row r="404">
          <cell r="I404">
            <v>4416</v>
          </cell>
        </row>
        <row r="405">
          <cell r="I405">
            <v>2380</v>
          </cell>
        </row>
        <row r="406">
          <cell r="I406">
            <v>1304</v>
          </cell>
        </row>
        <row r="407">
          <cell r="I407">
            <v>8176</v>
          </cell>
        </row>
        <row r="408">
          <cell r="I408">
            <v>1568</v>
          </cell>
        </row>
        <row r="409">
          <cell r="I409">
            <v>624</v>
          </cell>
        </row>
        <row r="410">
          <cell r="I410">
            <v>144</v>
          </cell>
        </row>
        <row r="411">
          <cell r="I411">
            <v>96</v>
          </cell>
        </row>
        <row r="412">
          <cell r="I412">
            <v>432</v>
          </cell>
        </row>
        <row r="413">
          <cell r="I413">
            <v>544</v>
          </cell>
        </row>
        <row r="414">
          <cell r="I414">
            <v>400</v>
          </cell>
        </row>
        <row r="415">
          <cell r="I415">
            <v>432</v>
          </cell>
        </row>
        <row r="416">
          <cell r="I416">
            <v>32</v>
          </cell>
        </row>
        <row r="417">
          <cell r="I417">
            <v>65.599999999999994</v>
          </cell>
        </row>
        <row r="418">
          <cell r="I418">
            <v>96</v>
          </cell>
        </row>
        <row r="419">
          <cell r="I419">
            <v>67.2</v>
          </cell>
        </row>
        <row r="420">
          <cell r="I420">
            <v>30.4</v>
          </cell>
        </row>
        <row r="421">
          <cell r="I421">
            <v>30.4</v>
          </cell>
        </row>
        <row r="422">
          <cell r="I422">
            <v>30.4</v>
          </cell>
        </row>
        <row r="423">
          <cell r="I423">
            <v>175.3</v>
          </cell>
        </row>
        <row r="424">
          <cell r="I424">
            <v>79.5</v>
          </cell>
        </row>
        <row r="425">
          <cell r="I425">
            <v>7665</v>
          </cell>
        </row>
        <row r="426">
          <cell r="I426">
            <v>2960</v>
          </cell>
        </row>
        <row r="427">
          <cell r="I427">
            <v>5136</v>
          </cell>
        </row>
        <row r="428">
          <cell r="I428">
            <v>2432</v>
          </cell>
        </row>
        <row r="429">
          <cell r="I429">
            <v>2268</v>
          </cell>
        </row>
        <row r="430">
          <cell r="I430">
            <v>1232</v>
          </cell>
        </row>
        <row r="431">
          <cell r="I431">
            <v>8032</v>
          </cell>
        </row>
        <row r="432">
          <cell r="I432">
            <v>1328</v>
          </cell>
        </row>
        <row r="433">
          <cell r="I433">
            <v>640</v>
          </cell>
        </row>
        <row r="434">
          <cell r="I434">
            <v>176</v>
          </cell>
        </row>
        <row r="435">
          <cell r="I435">
            <v>112</v>
          </cell>
        </row>
        <row r="436">
          <cell r="I436">
            <v>544</v>
          </cell>
        </row>
        <row r="437">
          <cell r="I437">
            <v>352</v>
          </cell>
        </row>
        <row r="438">
          <cell r="I438">
            <v>336</v>
          </cell>
        </row>
        <row r="439">
          <cell r="I439">
            <v>624</v>
          </cell>
        </row>
        <row r="440">
          <cell r="I440">
            <v>28.8</v>
          </cell>
        </row>
        <row r="441">
          <cell r="I441">
            <v>35.200000000000003</v>
          </cell>
        </row>
        <row r="442">
          <cell r="I442">
            <v>139.19999999999999</v>
          </cell>
        </row>
        <row r="443">
          <cell r="I443">
            <v>32</v>
          </cell>
        </row>
        <row r="444">
          <cell r="I444">
            <v>30.4</v>
          </cell>
        </row>
        <row r="445">
          <cell r="I445">
            <v>30.4</v>
          </cell>
        </row>
        <row r="446">
          <cell r="I446">
            <v>30.4</v>
          </cell>
        </row>
        <row r="447">
          <cell r="I447">
            <v>135.9</v>
          </cell>
        </row>
        <row r="448">
          <cell r="I448">
            <v>196</v>
          </cell>
        </row>
        <row r="449">
          <cell r="I449">
            <v>147</v>
          </cell>
        </row>
        <row r="451">
          <cell r="I451">
            <v>4704</v>
          </cell>
        </row>
        <row r="452">
          <cell r="I452">
            <v>4112</v>
          </cell>
        </row>
        <row r="453">
          <cell r="I453">
            <v>1864</v>
          </cell>
        </row>
        <row r="454">
          <cell r="I454">
            <v>1544</v>
          </cell>
        </row>
        <row r="455">
          <cell r="I455">
            <v>8144</v>
          </cell>
        </row>
        <row r="456">
          <cell r="I456">
            <v>1504</v>
          </cell>
        </row>
        <row r="457">
          <cell r="I457">
            <v>704</v>
          </cell>
        </row>
        <row r="458">
          <cell r="I458">
            <v>176</v>
          </cell>
        </row>
        <row r="459">
          <cell r="I459">
            <v>112</v>
          </cell>
        </row>
        <row r="460">
          <cell r="I460">
            <v>496</v>
          </cell>
        </row>
        <row r="461">
          <cell r="I461">
            <v>368</v>
          </cell>
        </row>
        <row r="462">
          <cell r="I462">
            <v>368</v>
          </cell>
        </row>
        <row r="463">
          <cell r="I463">
            <v>624</v>
          </cell>
        </row>
        <row r="464">
          <cell r="I464">
            <v>102.4</v>
          </cell>
        </row>
        <row r="465">
          <cell r="I465">
            <v>81.599999999999994</v>
          </cell>
        </row>
        <row r="466">
          <cell r="I466">
            <v>56</v>
          </cell>
        </row>
        <row r="467">
          <cell r="I467">
            <v>368</v>
          </cell>
        </row>
        <row r="468">
          <cell r="I468">
            <v>52.8</v>
          </cell>
        </row>
        <row r="469">
          <cell r="I469">
            <v>30.4</v>
          </cell>
        </row>
        <row r="470">
          <cell r="I470">
            <v>33.6</v>
          </cell>
        </row>
        <row r="471">
          <cell r="I471">
            <v>142.19999999999999</v>
          </cell>
        </row>
        <row r="472">
          <cell r="I472">
            <v>226.2</v>
          </cell>
        </row>
        <row r="475">
          <cell r="I475">
            <v>5200</v>
          </cell>
        </row>
        <row r="476">
          <cell r="I476">
            <v>4544</v>
          </cell>
        </row>
        <row r="477">
          <cell r="I477">
            <v>2200</v>
          </cell>
        </row>
        <row r="478">
          <cell r="I478">
            <v>1592</v>
          </cell>
        </row>
        <row r="479">
          <cell r="I479">
            <v>6912</v>
          </cell>
        </row>
        <row r="480">
          <cell r="I480">
            <v>1488</v>
          </cell>
        </row>
        <row r="481">
          <cell r="I481">
            <v>592</v>
          </cell>
        </row>
        <row r="482">
          <cell r="I482">
            <v>208</v>
          </cell>
        </row>
        <row r="483">
          <cell r="I483">
            <v>96</v>
          </cell>
        </row>
        <row r="484">
          <cell r="I484">
            <v>432</v>
          </cell>
        </row>
        <row r="485">
          <cell r="I485">
            <v>496</v>
          </cell>
        </row>
        <row r="486">
          <cell r="I486">
            <v>512</v>
          </cell>
        </row>
        <row r="487">
          <cell r="I487">
            <v>464</v>
          </cell>
        </row>
        <row r="488">
          <cell r="I488">
            <v>100.8</v>
          </cell>
        </row>
        <row r="489">
          <cell r="I489">
            <v>48</v>
          </cell>
        </row>
        <row r="490">
          <cell r="I490">
            <v>131.19999999999999</v>
          </cell>
        </row>
        <row r="491">
          <cell r="I491">
            <v>72</v>
          </cell>
        </row>
        <row r="492">
          <cell r="I492">
            <v>28.8</v>
          </cell>
        </row>
        <row r="493">
          <cell r="I493">
            <v>28.8</v>
          </cell>
        </row>
        <row r="494">
          <cell r="I494">
            <v>32</v>
          </cell>
        </row>
        <row r="497">
          <cell r="I497">
            <v>10112</v>
          </cell>
        </row>
        <row r="498">
          <cell r="I498">
            <v>3088</v>
          </cell>
        </row>
        <row r="499">
          <cell r="I499">
            <v>5376</v>
          </cell>
        </row>
        <row r="500">
          <cell r="I500">
            <v>2784</v>
          </cell>
        </row>
        <row r="501">
          <cell r="I501">
            <v>3720</v>
          </cell>
        </row>
        <row r="502">
          <cell r="I502">
            <v>7600</v>
          </cell>
        </row>
        <row r="503">
          <cell r="I503">
            <v>13152</v>
          </cell>
        </row>
        <row r="504">
          <cell r="I504">
            <v>4176</v>
          </cell>
        </row>
        <row r="505">
          <cell r="I505">
            <v>1968</v>
          </cell>
        </row>
        <row r="506">
          <cell r="I506">
            <v>3328</v>
          </cell>
        </row>
        <row r="507">
          <cell r="I507">
            <v>288</v>
          </cell>
        </row>
        <row r="508">
          <cell r="I508">
            <v>1488</v>
          </cell>
        </row>
        <row r="509">
          <cell r="I509">
            <v>2464</v>
          </cell>
        </row>
        <row r="510">
          <cell r="I510">
            <v>1936</v>
          </cell>
        </row>
        <row r="511">
          <cell r="I511">
            <v>2736</v>
          </cell>
        </row>
        <row r="512">
          <cell r="I512">
            <v>152</v>
          </cell>
        </row>
        <row r="513">
          <cell r="I513">
            <v>686.4</v>
          </cell>
        </row>
        <row r="514">
          <cell r="I514">
            <v>576</v>
          </cell>
        </row>
        <row r="515">
          <cell r="I515">
            <v>350.4</v>
          </cell>
        </row>
        <row r="516">
          <cell r="I516">
            <v>1849.6</v>
          </cell>
        </row>
        <row r="517">
          <cell r="I517">
            <v>417.6</v>
          </cell>
        </row>
        <row r="518">
          <cell r="I518">
            <v>990.4</v>
          </cell>
        </row>
        <row r="519">
          <cell r="I519">
            <v>1257.7</v>
          </cell>
        </row>
        <row r="520">
          <cell r="I520">
            <v>931.1</v>
          </cell>
        </row>
        <row r="521">
          <cell r="I521">
            <v>8738</v>
          </cell>
        </row>
        <row r="522">
          <cell r="I522">
            <v>3504</v>
          </cell>
        </row>
        <row r="523">
          <cell r="I523">
            <v>4512</v>
          </cell>
        </row>
        <row r="524">
          <cell r="I524">
            <v>6352</v>
          </cell>
        </row>
        <row r="525">
          <cell r="I525">
            <v>3380</v>
          </cell>
        </row>
        <row r="526">
          <cell r="I526">
            <v>6080</v>
          </cell>
        </row>
        <row r="527">
          <cell r="I527">
            <v>12184</v>
          </cell>
        </row>
        <row r="528">
          <cell r="I528">
            <v>2848</v>
          </cell>
        </row>
        <row r="529">
          <cell r="I529">
            <v>2976</v>
          </cell>
        </row>
        <row r="530">
          <cell r="I530">
            <v>3488</v>
          </cell>
        </row>
        <row r="531">
          <cell r="I531">
            <v>528</v>
          </cell>
        </row>
        <row r="532">
          <cell r="I532">
            <v>1984</v>
          </cell>
        </row>
        <row r="533">
          <cell r="I533">
            <v>2304</v>
          </cell>
        </row>
        <row r="534">
          <cell r="I534">
            <v>2192</v>
          </cell>
        </row>
        <row r="535">
          <cell r="I535">
            <v>2336</v>
          </cell>
        </row>
        <row r="536">
          <cell r="I536">
            <v>184</v>
          </cell>
        </row>
        <row r="537">
          <cell r="I537">
            <v>716.8</v>
          </cell>
        </row>
        <row r="538">
          <cell r="I538">
            <v>918.4</v>
          </cell>
        </row>
        <row r="539">
          <cell r="I539">
            <v>169.6</v>
          </cell>
        </row>
        <row r="540">
          <cell r="I540">
            <v>1468.8</v>
          </cell>
        </row>
        <row r="541">
          <cell r="I541">
            <v>460.8</v>
          </cell>
        </row>
        <row r="542">
          <cell r="I542">
            <v>700.8</v>
          </cell>
        </row>
        <row r="543">
          <cell r="I543">
            <v>1339.2</v>
          </cell>
        </row>
        <row r="544">
          <cell r="I544">
            <v>1221.2</v>
          </cell>
        </row>
        <row r="545">
          <cell r="I545">
            <v>10038</v>
          </cell>
        </row>
        <row r="546">
          <cell r="I546">
            <v>2912</v>
          </cell>
        </row>
        <row r="547">
          <cell r="I547">
            <v>4528</v>
          </cell>
        </row>
        <row r="548">
          <cell r="I548">
            <v>6736</v>
          </cell>
        </row>
        <row r="549">
          <cell r="I549">
            <v>3200</v>
          </cell>
        </row>
        <row r="550">
          <cell r="I550">
            <v>5468</v>
          </cell>
        </row>
        <row r="551">
          <cell r="I551">
            <v>9520</v>
          </cell>
        </row>
        <row r="552">
          <cell r="I552">
            <v>4208</v>
          </cell>
        </row>
        <row r="553">
          <cell r="I553">
            <v>2704</v>
          </cell>
        </row>
        <row r="554">
          <cell r="I554">
            <v>3904</v>
          </cell>
        </row>
        <row r="555">
          <cell r="I555">
            <v>672</v>
          </cell>
        </row>
        <row r="556">
          <cell r="I556">
            <v>1728</v>
          </cell>
        </row>
        <row r="557">
          <cell r="I557">
            <v>2080</v>
          </cell>
        </row>
        <row r="558">
          <cell r="I558">
            <v>2160</v>
          </cell>
        </row>
        <row r="559">
          <cell r="I559">
            <v>2176</v>
          </cell>
        </row>
        <row r="560">
          <cell r="I560">
            <v>406.4</v>
          </cell>
        </row>
        <row r="561">
          <cell r="I561">
            <v>1219.2</v>
          </cell>
        </row>
        <row r="562">
          <cell r="I562">
            <v>836.8</v>
          </cell>
        </row>
        <row r="563">
          <cell r="I563">
            <v>163.19999999999999</v>
          </cell>
        </row>
        <row r="564">
          <cell r="I564">
            <v>1275.2</v>
          </cell>
        </row>
        <row r="565">
          <cell r="I565">
            <v>193.6</v>
          </cell>
        </row>
        <row r="566">
          <cell r="I566">
            <v>1273.5999999999999</v>
          </cell>
        </row>
        <row r="567">
          <cell r="I567">
            <v>942.3</v>
          </cell>
        </row>
        <row r="568">
          <cell r="I568">
            <v>1251.5</v>
          </cell>
        </row>
        <row r="569">
          <cell r="I569">
            <v>10512</v>
          </cell>
        </row>
        <row r="570">
          <cell r="I570">
            <v>3504</v>
          </cell>
        </row>
        <row r="571">
          <cell r="I571">
            <v>4064</v>
          </cell>
        </row>
        <row r="572">
          <cell r="I572">
            <v>6512</v>
          </cell>
        </row>
        <row r="573">
          <cell r="I573">
            <v>4416</v>
          </cell>
        </row>
        <row r="574">
          <cell r="I574">
            <v>9584</v>
          </cell>
        </row>
        <row r="575">
          <cell r="I575">
            <v>13856</v>
          </cell>
        </row>
        <row r="576">
          <cell r="I576">
            <v>4784</v>
          </cell>
        </row>
        <row r="577">
          <cell r="I577">
            <v>3904</v>
          </cell>
        </row>
        <row r="578">
          <cell r="I578">
            <v>3472</v>
          </cell>
        </row>
        <row r="579">
          <cell r="I579">
            <v>832</v>
          </cell>
        </row>
        <row r="580">
          <cell r="I580">
            <v>2160</v>
          </cell>
        </row>
        <row r="581">
          <cell r="I581">
            <v>1920</v>
          </cell>
        </row>
        <row r="582">
          <cell r="I582">
            <v>2240</v>
          </cell>
        </row>
        <row r="583">
          <cell r="I583">
            <v>2144</v>
          </cell>
        </row>
        <row r="584">
          <cell r="I584">
            <v>204.8</v>
          </cell>
        </row>
        <row r="585">
          <cell r="I585">
            <v>860.8</v>
          </cell>
        </row>
        <row r="586">
          <cell r="I586">
            <v>774.4</v>
          </cell>
        </row>
        <row r="587">
          <cell r="I587">
            <v>126.4</v>
          </cell>
        </row>
        <row r="588">
          <cell r="I588">
            <v>859.2</v>
          </cell>
        </row>
        <row r="589">
          <cell r="I589">
            <v>430.4</v>
          </cell>
        </row>
        <row r="590">
          <cell r="I590">
            <v>816</v>
          </cell>
        </row>
        <row r="591">
          <cell r="I591">
            <v>1870.2</v>
          </cell>
        </row>
        <row r="592">
          <cell r="I592">
            <v>1097.0999999999999</v>
          </cell>
        </row>
        <row r="593">
          <cell r="I593">
            <v>7602</v>
          </cell>
        </row>
        <row r="594">
          <cell r="I594">
            <v>3168</v>
          </cell>
        </row>
        <row r="595">
          <cell r="I595">
            <v>4672</v>
          </cell>
        </row>
        <row r="596">
          <cell r="I596">
            <v>7184</v>
          </cell>
        </row>
        <row r="597">
          <cell r="I597">
            <v>3988</v>
          </cell>
        </row>
        <row r="598">
          <cell r="I598">
            <v>8016</v>
          </cell>
        </row>
        <row r="599">
          <cell r="I599">
            <v>13248</v>
          </cell>
        </row>
        <row r="600">
          <cell r="I600">
            <v>3584</v>
          </cell>
        </row>
        <row r="601">
          <cell r="I601">
            <v>2352</v>
          </cell>
        </row>
        <row r="602">
          <cell r="I602">
            <v>3136</v>
          </cell>
        </row>
        <row r="603">
          <cell r="I603">
            <v>688</v>
          </cell>
        </row>
        <row r="604">
          <cell r="I604">
            <v>2224</v>
          </cell>
        </row>
        <row r="605">
          <cell r="I605">
            <v>1744</v>
          </cell>
        </row>
        <row r="606">
          <cell r="I606">
            <v>2048</v>
          </cell>
        </row>
        <row r="607">
          <cell r="I607">
            <v>2032</v>
          </cell>
        </row>
        <row r="608">
          <cell r="I608">
            <v>233.6</v>
          </cell>
        </row>
        <row r="609">
          <cell r="I609">
            <v>820.8</v>
          </cell>
        </row>
        <row r="610">
          <cell r="I610">
            <v>1193.1199999999999</v>
          </cell>
        </row>
        <row r="611">
          <cell r="I611">
            <v>192</v>
          </cell>
        </row>
        <row r="612">
          <cell r="I612">
            <v>673.6</v>
          </cell>
        </row>
        <row r="613">
          <cell r="I613">
            <v>217.6</v>
          </cell>
        </row>
        <row r="614">
          <cell r="I614">
            <v>1083.2</v>
          </cell>
        </row>
        <row r="615">
          <cell r="I615">
            <v>972.2</v>
          </cell>
        </row>
        <row r="616">
          <cell r="I616">
            <v>1174.3</v>
          </cell>
        </row>
        <row r="617">
          <cell r="I617">
            <v>8568</v>
          </cell>
        </row>
        <row r="618">
          <cell r="I618">
            <v>3184</v>
          </cell>
        </row>
        <row r="619">
          <cell r="I619">
            <v>3712</v>
          </cell>
        </row>
        <row r="620">
          <cell r="I620">
            <v>7152</v>
          </cell>
        </row>
        <row r="621">
          <cell r="I621">
            <v>4248</v>
          </cell>
        </row>
        <row r="622">
          <cell r="I622">
            <v>6512</v>
          </cell>
        </row>
        <row r="623">
          <cell r="I623">
            <v>12112</v>
          </cell>
        </row>
        <row r="624">
          <cell r="I624">
            <v>3904</v>
          </cell>
        </row>
        <row r="625">
          <cell r="I625">
            <v>3536</v>
          </cell>
        </row>
        <row r="626">
          <cell r="I626">
            <v>4624</v>
          </cell>
        </row>
        <row r="627">
          <cell r="I627">
            <v>672</v>
          </cell>
        </row>
        <row r="628">
          <cell r="I628">
            <v>3008</v>
          </cell>
        </row>
        <row r="629">
          <cell r="I629">
            <v>1984</v>
          </cell>
        </row>
        <row r="630">
          <cell r="I630">
            <v>2528</v>
          </cell>
        </row>
        <row r="631">
          <cell r="I631">
            <v>2176</v>
          </cell>
        </row>
        <row r="632">
          <cell r="I632">
            <v>323.2</v>
          </cell>
        </row>
        <row r="633">
          <cell r="I633">
            <v>1108.8</v>
          </cell>
        </row>
        <row r="634">
          <cell r="I634">
            <v>697.6</v>
          </cell>
        </row>
        <row r="635">
          <cell r="I635">
            <v>180.8</v>
          </cell>
        </row>
        <row r="636">
          <cell r="I636">
            <v>683.2</v>
          </cell>
        </row>
        <row r="637">
          <cell r="I637">
            <v>444.8</v>
          </cell>
        </row>
        <row r="638">
          <cell r="I638">
            <v>908.8</v>
          </cell>
        </row>
        <row r="639">
          <cell r="I639">
            <v>843.7</v>
          </cell>
        </row>
        <row r="640">
          <cell r="I640">
            <v>1229.5999999999999</v>
          </cell>
        </row>
        <row r="641">
          <cell r="I641">
            <v>7866</v>
          </cell>
        </row>
        <row r="642">
          <cell r="I642">
            <v>2960</v>
          </cell>
        </row>
        <row r="643">
          <cell r="I643">
            <v>4144</v>
          </cell>
        </row>
        <row r="644">
          <cell r="I644">
            <v>7184</v>
          </cell>
        </row>
        <row r="645">
          <cell r="I645">
            <v>3708</v>
          </cell>
        </row>
        <row r="646">
          <cell r="I646">
            <v>7020</v>
          </cell>
        </row>
        <row r="647">
          <cell r="I647">
            <v>11408</v>
          </cell>
        </row>
        <row r="648">
          <cell r="I648">
            <v>4304</v>
          </cell>
        </row>
        <row r="649">
          <cell r="I649">
            <v>3424</v>
          </cell>
        </row>
        <row r="650">
          <cell r="I650">
            <v>3488</v>
          </cell>
        </row>
        <row r="651">
          <cell r="I651">
            <v>464</v>
          </cell>
        </row>
        <row r="652">
          <cell r="I652">
            <v>2592</v>
          </cell>
        </row>
        <row r="653">
          <cell r="I653">
            <v>1728</v>
          </cell>
        </row>
        <row r="654">
          <cell r="I654">
            <v>2416</v>
          </cell>
        </row>
        <row r="655">
          <cell r="I655">
            <v>2080</v>
          </cell>
        </row>
        <row r="656">
          <cell r="I656">
            <v>340.8</v>
          </cell>
        </row>
        <row r="657">
          <cell r="I657">
            <v>912</v>
          </cell>
        </row>
        <row r="658">
          <cell r="I658">
            <v>1451.2</v>
          </cell>
        </row>
        <row r="659">
          <cell r="I659">
            <v>160</v>
          </cell>
        </row>
        <row r="660">
          <cell r="I660">
            <v>892.8</v>
          </cell>
        </row>
        <row r="661">
          <cell r="I661">
            <v>316.8</v>
          </cell>
        </row>
        <row r="662">
          <cell r="I662">
            <v>1364.8</v>
          </cell>
        </row>
        <row r="663">
          <cell r="I663">
            <v>1183.4000000000001</v>
          </cell>
        </row>
        <row r="664">
          <cell r="I664">
            <v>1212.7</v>
          </cell>
        </row>
        <row r="665">
          <cell r="I665">
            <v>10416</v>
          </cell>
        </row>
        <row r="666">
          <cell r="I666">
            <v>3072</v>
          </cell>
        </row>
        <row r="667">
          <cell r="I667">
            <v>3952</v>
          </cell>
        </row>
        <row r="668">
          <cell r="I668">
            <v>7552</v>
          </cell>
        </row>
        <row r="669">
          <cell r="I669">
            <v>3944</v>
          </cell>
        </row>
        <row r="670">
          <cell r="I670">
            <v>7556</v>
          </cell>
        </row>
        <row r="671">
          <cell r="I671">
            <v>13040</v>
          </cell>
        </row>
        <row r="672">
          <cell r="I672">
            <v>3696</v>
          </cell>
        </row>
        <row r="673">
          <cell r="I673">
            <v>3408</v>
          </cell>
        </row>
        <row r="674">
          <cell r="I674">
            <v>3056</v>
          </cell>
        </row>
        <row r="675">
          <cell r="I675">
            <v>912</v>
          </cell>
        </row>
        <row r="676">
          <cell r="I676">
            <v>1696</v>
          </cell>
        </row>
        <row r="677">
          <cell r="I677">
            <v>1744</v>
          </cell>
        </row>
        <row r="678">
          <cell r="I678">
            <v>2368</v>
          </cell>
        </row>
        <row r="679">
          <cell r="I679">
            <v>1872</v>
          </cell>
        </row>
        <row r="680">
          <cell r="I680">
            <v>334.4</v>
          </cell>
        </row>
        <row r="681">
          <cell r="I681">
            <v>844.8</v>
          </cell>
        </row>
        <row r="682">
          <cell r="I682">
            <v>688</v>
          </cell>
        </row>
        <row r="683">
          <cell r="I683">
            <v>124.8</v>
          </cell>
        </row>
        <row r="684">
          <cell r="I684">
            <v>382.4</v>
          </cell>
        </row>
        <row r="685">
          <cell r="I685">
            <v>188.8</v>
          </cell>
        </row>
        <row r="686">
          <cell r="I686">
            <v>697.6</v>
          </cell>
        </row>
        <row r="687">
          <cell r="I687">
            <v>513.6</v>
          </cell>
        </row>
        <row r="688">
          <cell r="I688">
            <v>824.4</v>
          </cell>
        </row>
        <row r="689">
          <cell r="I689">
            <v>8358</v>
          </cell>
        </row>
        <row r="690">
          <cell r="I690">
            <v>2730</v>
          </cell>
        </row>
        <row r="691">
          <cell r="I691">
            <v>3630</v>
          </cell>
        </row>
        <row r="692">
          <cell r="I692">
            <v>6675</v>
          </cell>
        </row>
        <row r="693">
          <cell r="I693">
            <v>3063.75</v>
          </cell>
        </row>
        <row r="694">
          <cell r="I694">
            <v>3075</v>
          </cell>
        </row>
        <row r="695">
          <cell r="I695">
            <v>8325</v>
          </cell>
        </row>
        <row r="696">
          <cell r="I696">
            <v>5235</v>
          </cell>
        </row>
        <row r="697">
          <cell r="I697">
            <v>1200</v>
          </cell>
        </row>
        <row r="698">
          <cell r="I698">
            <v>2850</v>
          </cell>
        </row>
        <row r="699">
          <cell r="I699">
            <v>1110</v>
          </cell>
        </row>
        <row r="700">
          <cell r="I700">
            <v>1770</v>
          </cell>
        </row>
        <row r="701">
          <cell r="I701">
            <v>1545</v>
          </cell>
        </row>
        <row r="702">
          <cell r="I702">
            <v>2295</v>
          </cell>
        </row>
        <row r="703">
          <cell r="I703">
            <v>2670</v>
          </cell>
        </row>
        <row r="704">
          <cell r="I704">
            <v>145.5</v>
          </cell>
        </row>
        <row r="705">
          <cell r="I705">
            <v>583.5</v>
          </cell>
        </row>
        <row r="706">
          <cell r="I706">
            <v>831</v>
          </cell>
        </row>
        <row r="707">
          <cell r="I707">
            <v>331.5</v>
          </cell>
        </row>
        <row r="708">
          <cell r="I708">
            <v>757.5</v>
          </cell>
        </row>
        <row r="709">
          <cell r="I709">
            <v>397.5</v>
          </cell>
        </row>
        <row r="710">
          <cell r="I710">
            <v>798</v>
          </cell>
        </row>
        <row r="711">
          <cell r="I711">
            <v>650.5</v>
          </cell>
        </row>
        <row r="712">
          <cell r="I712">
            <v>808.5</v>
          </cell>
        </row>
        <row r="713">
          <cell r="I713">
            <v>8127</v>
          </cell>
        </row>
        <row r="714">
          <cell r="I714">
            <v>2685</v>
          </cell>
        </row>
        <row r="715">
          <cell r="I715">
            <v>3660</v>
          </cell>
        </row>
        <row r="716">
          <cell r="I716">
            <v>5670</v>
          </cell>
        </row>
        <row r="717">
          <cell r="I717">
            <v>2835</v>
          </cell>
        </row>
        <row r="718">
          <cell r="I718">
            <v>2186.25</v>
          </cell>
        </row>
        <row r="719">
          <cell r="I719">
            <v>7785</v>
          </cell>
        </row>
        <row r="720">
          <cell r="I720">
            <v>4470</v>
          </cell>
        </row>
        <row r="721">
          <cell r="I721">
            <v>990</v>
          </cell>
        </row>
        <row r="722">
          <cell r="I722">
            <v>3615</v>
          </cell>
        </row>
        <row r="723">
          <cell r="I723">
            <v>870</v>
          </cell>
        </row>
        <row r="724">
          <cell r="I724">
            <v>1410</v>
          </cell>
        </row>
        <row r="725">
          <cell r="I725">
            <v>1875</v>
          </cell>
        </row>
        <row r="726">
          <cell r="I726">
            <v>2010</v>
          </cell>
        </row>
        <row r="727">
          <cell r="I727">
            <v>3045</v>
          </cell>
        </row>
        <row r="728">
          <cell r="I728">
            <v>171</v>
          </cell>
        </row>
        <row r="729">
          <cell r="I729">
            <v>508.5</v>
          </cell>
        </row>
        <row r="730">
          <cell r="I730">
            <v>1188</v>
          </cell>
        </row>
        <row r="731">
          <cell r="I731">
            <v>168</v>
          </cell>
        </row>
        <row r="732">
          <cell r="I732">
            <v>472.5</v>
          </cell>
        </row>
        <row r="733">
          <cell r="I733">
            <v>213</v>
          </cell>
        </row>
        <row r="734">
          <cell r="I734">
            <v>1003.5</v>
          </cell>
        </row>
        <row r="735">
          <cell r="I735">
            <v>680.4</v>
          </cell>
        </row>
        <row r="736">
          <cell r="I736">
            <v>830</v>
          </cell>
        </row>
        <row r="737">
          <cell r="I737">
            <v>6300</v>
          </cell>
        </row>
        <row r="738">
          <cell r="I738">
            <v>2865</v>
          </cell>
        </row>
        <row r="739">
          <cell r="I739">
            <v>3420</v>
          </cell>
        </row>
        <row r="740">
          <cell r="I740">
            <v>5205</v>
          </cell>
        </row>
        <row r="741">
          <cell r="I741">
            <v>2385</v>
          </cell>
        </row>
        <row r="742">
          <cell r="I742">
            <v>1095</v>
          </cell>
        </row>
        <row r="743">
          <cell r="I743">
            <v>7485</v>
          </cell>
        </row>
        <row r="744">
          <cell r="I744">
            <v>4995</v>
          </cell>
        </row>
        <row r="745">
          <cell r="I745">
            <v>1305</v>
          </cell>
        </row>
        <row r="746">
          <cell r="I746">
            <v>3435</v>
          </cell>
        </row>
        <row r="747">
          <cell r="I747">
            <v>615</v>
          </cell>
        </row>
        <row r="748">
          <cell r="I748">
            <v>2280</v>
          </cell>
        </row>
        <row r="749">
          <cell r="I749">
            <v>1335</v>
          </cell>
        </row>
        <row r="750">
          <cell r="I750">
            <v>2055</v>
          </cell>
        </row>
        <row r="751">
          <cell r="I751">
            <v>4650</v>
          </cell>
        </row>
        <row r="752">
          <cell r="I752">
            <v>138</v>
          </cell>
        </row>
        <row r="753">
          <cell r="I753">
            <v>654</v>
          </cell>
        </row>
        <row r="754">
          <cell r="I754">
            <v>496.5</v>
          </cell>
        </row>
        <row r="755">
          <cell r="I755">
            <v>246</v>
          </cell>
        </row>
        <row r="756">
          <cell r="I756">
            <v>651</v>
          </cell>
        </row>
        <row r="757">
          <cell r="I757">
            <v>132</v>
          </cell>
        </row>
        <row r="758">
          <cell r="I758">
            <v>811.5</v>
          </cell>
        </row>
        <row r="759">
          <cell r="I759">
            <v>1327.4</v>
          </cell>
        </row>
        <row r="760">
          <cell r="I760">
            <v>1050.3</v>
          </cell>
        </row>
        <row r="761">
          <cell r="I761">
            <v>6300</v>
          </cell>
        </row>
        <row r="762">
          <cell r="I762">
            <v>2685</v>
          </cell>
        </row>
        <row r="763">
          <cell r="I763">
            <v>3765</v>
          </cell>
        </row>
        <row r="764">
          <cell r="I764">
            <v>5535</v>
          </cell>
        </row>
        <row r="765">
          <cell r="I765">
            <v>3382.5</v>
          </cell>
        </row>
        <row r="766">
          <cell r="I766">
            <v>2171.25</v>
          </cell>
        </row>
        <row r="767">
          <cell r="I767">
            <v>8010</v>
          </cell>
        </row>
        <row r="768">
          <cell r="I768">
            <v>4035</v>
          </cell>
        </row>
        <row r="769">
          <cell r="I769">
            <v>735</v>
          </cell>
        </row>
        <row r="770">
          <cell r="I770">
            <v>2730</v>
          </cell>
        </row>
        <row r="771">
          <cell r="I771">
            <v>660</v>
          </cell>
        </row>
        <row r="772">
          <cell r="I772">
            <v>1395</v>
          </cell>
        </row>
        <row r="773">
          <cell r="I773">
            <v>1230</v>
          </cell>
        </row>
        <row r="774">
          <cell r="I774">
            <v>1965</v>
          </cell>
        </row>
        <row r="775">
          <cell r="I775">
            <v>3705</v>
          </cell>
        </row>
        <row r="776">
          <cell r="I776">
            <v>144</v>
          </cell>
        </row>
        <row r="777">
          <cell r="I777">
            <v>486</v>
          </cell>
        </row>
        <row r="778">
          <cell r="I778">
            <v>604.5</v>
          </cell>
        </row>
        <row r="779">
          <cell r="I779">
            <v>346.5</v>
          </cell>
        </row>
        <row r="780">
          <cell r="I780">
            <v>1023</v>
          </cell>
        </row>
        <row r="781">
          <cell r="I781">
            <v>100.5</v>
          </cell>
        </row>
        <row r="782">
          <cell r="I782">
            <v>618</v>
          </cell>
        </row>
        <row r="783">
          <cell r="I783">
            <v>687</v>
          </cell>
        </row>
        <row r="784">
          <cell r="I784">
            <v>812.2</v>
          </cell>
        </row>
        <row r="785">
          <cell r="I785">
            <v>8652</v>
          </cell>
        </row>
        <row r="786">
          <cell r="I786">
            <v>2625</v>
          </cell>
        </row>
        <row r="787">
          <cell r="I787">
            <v>4200</v>
          </cell>
        </row>
        <row r="788">
          <cell r="I788">
            <v>6285</v>
          </cell>
        </row>
        <row r="789">
          <cell r="I789">
            <v>2493.75</v>
          </cell>
        </row>
        <row r="790">
          <cell r="I790">
            <v>2932.5</v>
          </cell>
        </row>
        <row r="791">
          <cell r="I791">
            <v>8325</v>
          </cell>
        </row>
        <row r="792">
          <cell r="I792">
            <v>4500</v>
          </cell>
        </row>
        <row r="793">
          <cell r="I793">
            <v>900</v>
          </cell>
        </row>
        <row r="794">
          <cell r="I794">
            <v>2430</v>
          </cell>
        </row>
        <row r="795">
          <cell r="I795">
            <v>945</v>
          </cell>
        </row>
        <row r="796">
          <cell r="I796">
            <v>2460</v>
          </cell>
        </row>
        <row r="797">
          <cell r="I797">
            <v>1365</v>
          </cell>
        </row>
        <row r="798">
          <cell r="I798">
            <v>2085</v>
          </cell>
        </row>
        <row r="799">
          <cell r="I799">
            <v>3750</v>
          </cell>
        </row>
        <row r="800">
          <cell r="I800">
            <v>217.5</v>
          </cell>
        </row>
        <row r="801">
          <cell r="I801">
            <v>703.5</v>
          </cell>
        </row>
        <row r="802">
          <cell r="I802">
            <v>754.5</v>
          </cell>
        </row>
        <row r="803">
          <cell r="I803">
            <v>193.5</v>
          </cell>
        </row>
        <row r="804">
          <cell r="I804">
            <v>1314</v>
          </cell>
        </row>
        <row r="805">
          <cell r="I805">
            <v>385.5</v>
          </cell>
        </row>
        <row r="806">
          <cell r="I806">
            <v>450</v>
          </cell>
        </row>
        <row r="807">
          <cell r="I807">
            <v>625.70000000000005</v>
          </cell>
        </row>
        <row r="808">
          <cell r="I808">
            <v>948.8</v>
          </cell>
        </row>
        <row r="809">
          <cell r="I809">
            <v>966</v>
          </cell>
        </row>
        <row r="810">
          <cell r="I810">
            <v>2985</v>
          </cell>
        </row>
        <row r="811">
          <cell r="I811">
            <v>3675</v>
          </cell>
        </row>
        <row r="812">
          <cell r="I812">
            <v>6870</v>
          </cell>
        </row>
        <row r="813">
          <cell r="I813">
            <v>2857.5</v>
          </cell>
        </row>
        <row r="814">
          <cell r="I814">
            <v>3243.75</v>
          </cell>
        </row>
        <row r="815">
          <cell r="I815">
            <v>8205</v>
          </cell>
        </row>
        <row r="816">
          <cell r="I816">
            <v>5040</v>
          </cell>
        </row>
        <row r="817">
          <cell r="I817">
            <v>855</v>
          </cell>
        </row>
        <row r="818">
          <cell r="I818">
            <v>2370</v>
          </cell>
        </row>
        <row r="819">
          <cell r="I819">
            <v>1050</v>
          </cell>
        </row>
        <row r="820">
          <cell r="I820">
            <v>1260</v>
          </cell>
        </row>
        <row r="821">
          <cell r="I821">
            <v>1260</v>
          </cell>
        </row>
        <row r="822">
          <cell r="I822">
            <v>2055</v>
          </cell>
        </row>
        <row r="823">
          <cell r="I823">
            <v>3825</v>
          </cell>
        </row>
        <row r="824">
          <cell r="I824">
            <v>318</v>
          </cell>
        </row>
        <row r="825">
          <cell r="I825">
            <v>439.5</v>
          </cell>
        </row>
        <row r="826">
          <cell r="I826">
            <v>423</v>
          </cell>
        </row>
        <row r="827">
          <cell r="I827">
            <v>244.5</v>
          </cell>
        </row>
        <row r="828">
          <cell r="I828">
            <v>832.5</v>
          </cell>
        </row>
        <row r="829">
          <cell r="I829">
            <v>171</v>
          </cell>
        </row>
        <row r="830">
          <cell r="I830">
            <v>553.5</v>
          </cell>
        </row>
        <row r="831">
          <cell r="I831">
            <v>559.29999999999995</v>
          </cell>
        </row>
        <row r="832">
          <cell r="I832">
            <v>690.8</v>
          </cell>
        </row>
        <row r="833">
          <cell r="I833">
            <v>5194</v>
          </cell>
        </row>
        <row r="834">
          <cell r="I834">
            <v>2850</v>
          </cell>
        </row>
        <row r="835">
          <cell r="I835">
            <v>2865</v>
          </cell>
        </row>
        <row r="836">
          <cell r="I836">
            <v>6825</v>
          </cell>
        </row>
        <row r="837">
          <cell r="I837">
            <v>2542.5</v>
          </cell>
        </row>
        <row r="838">
          <cell r="I838">
            <v>3090</v>
          </cell>
        </row>
        <row r="839">
          <cell r="I839">
            <v>7800</v>
          </cell>
        </row>
        <row r="840">
          <cell r="I840">
            <v>4995</v>
          </cell>
        </row>
        <row r="841">
          <cell r="I841">
            <v>795</v>
          </cell>
        </row>
        <row r="842">
          <cell r="I842">
            <v>3495</v>
          </cell>
        </row>
        <row r="843">
          <cell r="I843">
            <v>1185</v>
          </cell>
        </row>
        <row r="844">
          <cell r="I844">
            <v>1365</v>
          </cell>
        </row>
        <row r="845">
          <cell r="I845">
            <v>1920</v>
          </cell>
        </row>
        <row r="846">
          <cell r="I846">
            <v>2355</v>
          </cell>
        </row>
        <row r="847">
          <cell r="I847">
            <v>3495</v>
          </cell>
        </row>
        <row r="848">
          <cell r="I848">
            <v>259.5</v>
          </cell>
        </row>
        <row r="849">
          <cell r="I849">
            <v>876</v>
          </cell>
        </row>
        <row r="850">
          <cell r="I850">
            <v>751.5</v>
          </cell>
        </row>
        <row r="851">
          <cell r="I851">
            <v>88.5</v>
          </cell>
        </row>
        <row r="852">
          <cell r="I852">
            <v>355.5</v>
          </cell>
        </row>
        <row r="853">
          <cell r="I853">
            <v>216</v>
          </cell>
        </row>
        <row r="854">
          <cell r="I854">
            <v>792</v>
          </cell>
        </row>
        <row r="855">
          <cell r="I855">
            <v>597.1</v>
          </cell>
        </row>
        <row r="856">
          <cell r="I856">
            <v>719.1</v>
          </cell>
        </row>
        <row r="857">
          <cell r="I857">
            <v>8505</v>
          </cell>
        </row>
        <row r="858">
          <cell r="I858">
            <v>2730</v>
          </cell>
        </row>
        <row r="859">
          <cell r="I859">
            <v>3750</v>
          </cell>
        </row>
        <row r="860">
          <cell r="I860">
            <v>6330</v>
          </cell>
        </row>
        <row r="861">
          <cell r="I861">
            <v>1462.5</v>
          </cell>
        </row>
        <row r="862">
          <cell r="I862">
            <v>3371.25</v>
          </cell>
        </row>
        <row r="863">
          <cell r="I863">
            <v>8385</v>
          </cell>
        </row>
        <row r="864">
          <cell r="I864">
            <v>6135</v>
          </cell>
        </row>
        <row r="865">
          <cell r="I865">
            <v>765</v>
          </cell>
        </row>
        <row r="866">
          <cell r="I866">
            <v>3285</v>
          </cell>
        </row>
        <row r="867">
          <cell r="I867">
            <v>990</v>
          </cell>
        </row>
        <row r="868">
          <cell r="I868">
            <v>2295</v>
          </cell>
        </row>
        <row r="869">
          <cell r="I869">
            <v>1635</v>
          </cell>
        </row>
        <row r="870">
          <cell r="I870">
            <v>2175</v>
          </cell>
        </row>
        <row r="871">
          <cell r="I871">
            <v>4485</v>
          </cell>
        </row>
        <row r="872">
          <cell r="I872">
            <v>174</v>
          </cell>
        </row>
        <row r="873">
          <cell r="I873">
            <v>564</v>
          </cell>
        </row>
        <row r="874">
          <cell r="I874">
            <v>658.5</v>
          </cell>
        </row>
        <row r="875">
          <cell r="I875">
            <v>75</v>
          </cell>
        </row>
        <row r="876">
          <cell r="I876">
            <v>375</v>
          </cell>
        </row>
        <row r="877">
          <cell r="I877">
            <v>168</v>
          </cell>
        </row>
        <row r="878">
          <cell r="I878">
            <v>802.5</v>
          </cell>
        </row>
        <row r="879">
          <cell r="I879">
            <v>647.70000000000005</v>
          </cell>
        </row>
        <row r="880">
          <cell r="I880">
            <v>911.3</v>
          </cell>
        </row>
        <row r="881">
          <cell r="I881">
            <v>987</v>
          </cell>
        </row>
        <row r="882">
          <cell r="I882">
            <v>2415</v>
          </cell>
        </row>
        <row r="883">
          <cell r="I883">
            <v>3600</v>
          </cell>
        </row>
        <row r="884">
          <cell r="I884">
            <v>3780</v>
          </cell>
        </row>
        <row r="885">
          <cell r="I885">
            <v>1560</v>
          </cell>
        </row>
        <row r="886">
          <cell r="I886">
            <v>641.25</v>
          </cell>
        </row>
        <row r="887">
          <cell r="I887">
            <v>4305</v>
          </cell>
        </row>
        <row r="888">
          <cell r="I888">
            <v>1410</v>
          </cell>
        </row>
        <row r="889">
          <cell r="I889">
            <v>720</v>
          </cell>
        </row>
        <row r="890">
          <cell r="I890">
            <v>120</v>
          </cell>
        </row>
        <row r="891">
          <cell r="I891">
            <v>60</v>
          </cell>
        </row>
        <row r="892">
          <cell r="I892">
            <v>495</v>
          </cell>
        </row>
        <row r="893">
          <cell r="I893">
            <v>345</v>
          </cell>
        </row>
        <row r="894">
          <cell r="I894">
            <v>240</v>
          </cell>
        </row>
        <row r="895">
          <cell r="I895">
            <v>585</v>
          </cell>
        </row>
        <row r="896">
          <cell r="I896">
            <v>21</v>
          </cell>
        </row>
        <row r="897">
          <cell r="I897">
            <v>130.5</v>
          </cell>
        </row>
        <row r="898">
          <cell r="I898">
            <v>81</v>
          </cell>
        </row>
        <row r="899">
          <cell r="I899">
            <v>33</v>
          </cell>
        </row>
        <row r="900">
          <cell r="I900">
            <v>28.5</v>
          </cell>
        </row>
        <row r="901">
          <cell r="I901">
            <v>81</v>
          </cell>
        </row>
        <row r="902">
          <cell r="I902">
            <v>46.5</v>
          </cell>
        </row>
        <row r="903">
          <cell r="I903">
            <v>173.8</v>
          </cell>
        </row>
        <row r="904">
          <cell r="I904">
            <v>112.6</v>
          </cell>
        </row>
        <row r="905">
          <cell r="I905">
            <v>8678</v>
          </cell>
        </row>
        <row r="906">
          <cell r="I906">
            <v>2565</v>
          </cell>
        </row>
        <row r="907">
          <cell r="I907">
            <v>3525</v>
          </cell>
        </row>
        <row r="908">
          <cell r="I908">
            <v>3465</v>
          </cell>
        </row>
        <row r="909">
          <cell r="I909">
            <v>802.5</v>
          </cell>
        </row>
        <row r="910">
          <cell r="I910">
            <v>892.5</v>
          </cell>
        </row>
        <row r="911">
          <cell r="I911">
            <v>4050</v>
          </cell>
        </row>
        <row r="912">
          <cell r="I912">
            <v>1170</v>
          </cell>
        </row>
        <row r="913">
          <cell r="I913">
            <v>750</v>
          </cell>
        </row>
        <row r="914">
          <cell r="I914">
            <v>165</v>
          </cell>
        </row>
        <row r="915">
          <cell r="I915">
            <v>90</v>
          </cell>
        </row>
        <row r="916">
          <cell r="I916">
            <v>480</v>
          </cell>
        </row>
        <row r="917">
          <cell r="I917">
            <v>420</v>
          </cell>
        </row>
        <row r="918">
          <cell r="I918">
            <v>315</v>
          </cell>
        </row>
        <row r="919">
          <cell r="I919">
            <v>570</v>
          </cell>
        </row>
        <row r="920">
          <cell r="I920">
            <v>24</v>
          </cell>
        </row>
        <row r="921">
          <cell r="I921">
            <v>117</v>
          </cell>
        </row>
        <row r="922">
          <cell r="I922">
            <v>63</v>
          </cell>
        </row>
        <row r="923">
          <cell r="I923">
            <v>28.5</v>
          </cell>
        </row>
        <row r="924">
          <cell r="I924">
            <v>42</v>
          </cell>
        </row>
        <row r="925">
          <cell r="I925">
            <v>57</v>
          </cell>
        </row>
        <row r="926">
          <cell r="I926">
            <v>49.5</v>
          </cell>
        </row>
        <row r="927">
          <cell r="I927">
            <v>161.5</v>
          </cell>
        </row>
        <row r="928">
          <cell r="I928">
            <v>74.900000000000006</v>
          </cell>
        </row>
        <row r="929">
          <cell r="I929">
            <v>7980</v>
          </cell>
        </row>
        <row r="930">
          <cell r="I930">
            <v>2340</v>
          </cell>
        </row>
        <row r="931">
          <cell r="I931">
            <v>2160</v>
          </cell>
        </row>
        <row r="932">
          <cell r="I932">
            <v>3150</v>
          </cell>
        </row>
        <row r="933">
          <cell r="I933">
            <v>1541.25</v>
          </cell>
        </row>
        <row r="934">
          <cell r="I934">
            <v>971.25</v>
          </cell>
        </row>
        <row r="935">
          <cell r="I935">
            <v>4200</v>
          </cell>
        </row>
        <row r="936">
          <cell r="I936">
            <v>1155</v>
          </cell>
        </row>
        <row r="937">
          <cell r="I937">
            <v>570</v>
          </cell>
        </row>
        <row r="938">
          <cell r="I938">
            <v>390</v>
          </cell>
        </row>
        <row r="939">
          <cell r="I939">
            <v>90</v>
          </cell>
        </row>
        <row r="940">
          <cell r="I940">
            <v>495</v>
          </cell>
        </row>
        <row r="941">
          <cell r="I941">
            <v>225</v>
          </cell>
        </row>
        <row r="942">
          <cell r="I942">
            <v>300</v>
          </cell>
        </row>
        <row r="943">
          <cell r="I943">
            <v>465</v>
          </cell>
        </row>
        <row r="944">
          <cell r="I944">
            <v>27</v>
          </cell>
        </row>
        <row r="945">
          <cell r="I945">
            <v>40.5</v>
          </cell>
        </row>
        <row r="946">
          <cell r="I946">
            <v>94.5</v>
          </cell>
        </row>
        <row r="947">
          <cell r="I947">
            <v>49.5</v>
          </cell>
        </row>
        <row r="948">
          <cell r="I948">
            <v>82.5</v>
          </cell>
        </row>
        <row r="949">
          <cell r="I949">
            <v>31.5</v>
          </cell>
        </row>
        <row r="950">
          <cell r="I950">
            <v>48</v>
          </cell>
        </row>
        <row r="951">
          <cell r="I951">
            <v>161.80000000000001</v>
          </cell>
        </row>
        <row r="952">
          <cell r="I952">
            <v>82.7</v>
          </cell>
        </row>
        <row r="953">
          <cell r="I953">
            <v>6679</v>
          </cell>
        </row>
        <row r="954">
          <cell r="I954">
            <v>1050</v>
          </cell>
        </row>
        <row r="955">
          <cell r="I955">
            <v>2475</v>
          </cell>
        </row>
        <row r="956">
          <cell r="I956">
            <v>2850</v>
          </cell>
        </row>
        <row r="957">
          <cell r="I957">
            <v>1466.25</v>
          </cell>
        </row>
        <row r="958">
          <cell r="I958">
            <v>817.5</v>
          </cell>
        </row>
        <row r="959">
          <cell r="I959">
            <v>4365</v>
          </cell>
        </row>
        <row r="960">
          <cell r="I960">
            <v>915</v>
          </cell>
        </row>
        <row r="961">
          <cell r="I961">
            <v>645</v>
          </cell>
        </row>
        <row r="962">
          <cell r="I962">
            <v>210</v>
          </cell>
        </row>
        <row r="963">
          <cell r="I963">
            <v>45</v>
          </cell>
        </row>
        <row r="964">
          <cell r="I964">
            <v>465</v>
          </cell>
        </row>
        <row r="965">
          <cell r="I965">
            <v>255</v>
          </cell>
        </row>
        <row r="966">
          <cell r="I966">
            <v>375</v>
          </cell>
        </row>
        <row r="967">
          <cell r="I967">
            <v>465</v>
          </cell>
        </row>
        <row r="968">
          <cell r="I968">
            <v>31.5</v>
          </cell>
        </row>
        <row r="969">
          <cell r="I969">
            <v>60</v>
          </cell>
        </row>
        <row r="970">
          <cell r="I970">
            <v>54</v>
          </cell>
        </row>
        <row r="971">
          <cell r="I971">
            <v>28.5</v>
          </cell>
        </row>
        <row r="972">
          <cell r="I972">
            <v>28.5</v>
          </cell>
        </row>
        <row r="973">
          <cell r="I973">
            <v>45</v>
          </cell>
        </row>
        <row r="974">
          <cell r="I974">
            <v>43.5</v>
          </cell>
        </row>
        <row r="975">
          <cell r="I975">
            <v>158.19999999999999</v>
          </cell>
        </row>
        <row r="976">
          <cell r="I976">
            <v>77.099999999999994</v>
          </cell>
        </row>
        <row r="977">
          <cell r="I977">
            <v>5817</v>
          </cell>
        </row>
        <row r="978">
          <cell r="I978">
            <v>2955</v>
          </cell>
        </row>
        <row r="979">
          <cell r="I979">
            <v>3825</v>
          </cell>
        </row>
        <row r="980">
          <cell r="I980">
            <v>3930</v>
          </cell>
        </row>
        <row r="981">
          <cell r="I981">
            <v>1488.75</v>
          </cell>
        </row>
        <row r="982">
          <cell r="I982">
            <v>843.75</v>
          </cell>
        </row>
        <row r="983">
          <cell r="I983">
            <v>3915</v>
          </cell>
        </row>
        <row r="984">
          <cell r="I984">
            <v>1080</v>
          </cell>
        </row>
        <row r="985">
          <cell r="I985">
            <v>840</v>
          </cell>
        </row>
        <row r="986">
          <cell r="I986">
            <v>345</v>
          </cell>
        </row>
        <row r="987">
          <cell r="I987">
            <v>90</v>
          </cell>
        </row>
        <row r="988">
          <cell r="I988">
            <v>495</v>
          </cell>
        </row>
        <row r="989">
          <cell r="I989">
            <v>375</v>
          </cell>
        </row>
        <row r="990">
          <cell r="I990">
            <v>300</v>
          </cell>
        </row>
        <row r="991">
          <cell r="I991">
            <v>315</v>
          </cell>
        </row>
        <row r="992">
          <cell r="I992">
            <v>28.5</v>
          </cell>
        </row>
        <row r="993">
          <cell r="I993">
            <v>40.5</v>
          </cell>
        </row>
        <row r="994">
          <cell r="I994">
            <v>123</v>
          </cell>
        </row>
        <row r="995">
          <cell r="I995">
            <v>24</v>
          </cell>
        </row>
        <row r="996">
          <cell r="I996">
            <v>54</v>
          </cell>
        </row>
        <row r="997">
          <cell r="I997">
            <v>58.5</v>
          </cell>
        </row>
        <row r="998">
          <cell r="I998">
            <v>40.5</v>
          </cell>
        </row>
        <row r="999">
          <cell r="I999">
            <v>121.9</v>
          </cell>
        </row>
        <row r="1000">
          <cell r="I1000">
            <v>77.3</v>
          </cell>
        </row>
        <row r="1001">
          <cell r="I1001">
            <v>504</v>
          </cell>
        </row>
        <row r="1002">
          <cell r="I1002">
            <v>1890</v>
          </cell>
        </row>
        <row r="1003">
          <cell r="I1003">
            <v>3465</v>
          </cell>
        </row>
        <row r="1004">
          <cell r="I1004">
            <v>3690</v>
          </cell>
        </row>
        <row r="1005">
          <cell r="I1005">
            <v>1436.25</v>
          </cell>
        </row>
        <row r="1006">
          <cell r="I1006">
            <v>806.25</v>
          </cell>
        </row>
        <row r="1007">
          <cell r="I1007">
            <v>4065</v>
          </cell>
        </row>
        <row r="1008">
          <cell r="I1008">
            <v>1230</v>
          </cell>
        </row>
        <row r="1009">
          <cell r="I1009">
            <v>465</v>
          </cell>
        </row>
        <row r="1010">
          <cell r="I1010">
            <v>360</v>
          </cell>
        </row>
        <row r="1011">
          <cell r="I1011">
            <v>120</v>
          </cell>
        </row>
        <row r="1012">
          <cell r="I1012">
            <v>360</v>
          </cell>
        </row>
        <row r="1013">
          <cell r="I1013">
            <v>375</v>
          </cell>
        </row>
        <row r="1014">
          <cell r="I1014">
            <v>285</v>
          </cell>
        </row>
        <row r="1015">
          <cell r="I1015">
            <v>75</v>
          </cell>
        </row>
        <row r="1016">
          <cell r="I1016">
            <v>72</v>
          </cell>
        </row>
        <row r="1017">
          <cell r="I1017">
            <v>100.5</v>
          </cell>
        </row>
        <row r="1018">
          <cell r="I1018">
            <v>109.5</v>
          </cell>
        </row>
        <row r="1019">
          <cell r="I1019">
            <v>84</v>
          </cell>
        </row>
        <row r="1020">
          <cell r="I1020">
            <v>75</v>
          </cell>
        </row>
        <row r="1021">
          <cell r="I1021">
            <v>52.5</v>
          </cell>
        </row>
        <row r="1022">
          <cell r="I1022">
            <v>54</v>
          </cell>
        </row>
        <row r="1023">
          <cell r="I1023">
            <v>158</v>
          </cell>
        </row>
        <row r="1024">
          <cell r="I1024">
            <v>84.7</v>
          </cell>
        </row>
        <row r="1025">
          <cell r="I1025">
            <v>8190</v>
          </cell>
        </row>
        <row r="1026">
          <cell r="I1026">
            <v>2865</v>
          </cell>
        </row>
        <row r="1027">
          <cell r="I1027">
            <v>3720</v>
          </cell>
        </row>
        <row r="1028">
          <cell r="I1028">
            <v>3270</v>
          </cell>
        </row>
        <row r="1029">
          <cell r="I1029">
            <v>1350</v>
          </cell>
        </row>
        <row r="1030">
          <cell r="I1030">
            <v>761.25</v>
          </cell>
        </row>
        <row r="1031">
          <cell r="I1031">
            <v>4395</v>
          </cell>
        </row>
        <row r="1032">
          <cell r="I1032">
            <v>1350</v>
          </cell>
        </row>
        <row r="1033">
          <cell r="I1033">
            <v>705</v>
          </cell>
        </row>
        <row r="1034">
          <cell r="I1034">
            <v>255</v>
          </cell>
        </row>
        <row r="1035">
          <cell r="I1035">
            <v>180</v>
          </cell>
        </row>
        <row r="1036">
          <cell r="I1036">
            <v>435</v>
          </cell>
        </row>
        <row r="1037">
          <cell r="I1037">
            <v>405</v>
          </cell>
        </row>
        <row r="1038">
          <cell r="I1038">
            <v>255</v>
          </cell>
        </row>
        <row r="1039">
          <cell r="I1039">
            <v>360</v>
          </cell>
        </row>
        <row r="1040">
          <cell r="I1040">
            <v>49.5</v>
          </cell>
        </row>
        <row r="1041">
          <cell r="I1041">
            <v>48</v>
          </cell>
        </row>
        <row r="1042">
          <cell r="I1042">
            <v>87</v>
          </cell>
        </row>
        <row r="1043">
          <cell r="I1043">
            <v>28.5</v>
          </cell>
        </row>
        <row r="1044">
          <cell r="I1044">
            <v>30</v>
          </cell>
        </row>
        <row r="1045">
          <cell r="I1045">
            <v>36</v>
          </cell>
        </row>
        <row r="1046">
          <cell r="I1046">
            <v>96</v>
          </cell>
        </row>
        <row r="1047">
          <cell r="I1047">
            <v>233.3</v>
          </cell>
        </row>
        <row r="1048">
          <cell r="I1048">
            <v>85.9</v>
          </cell>
        </row>
        <row r="1049">
          <cell r="I1049">
            <v>8400</v>
          </cell>
        </row>
        <row r="1050">
          <cell r="I1050">
            <v>2625</v>
          </cell>
        </row>
        <row r="1051">
          <cell r="I1051">
            <v>3225</v>
          </cell>
        </row>
        <row r="1052">
          <cell r="I1052">
            <v>2610</v>
          </cell>
        </row>
        <row r="1053">
          <cell r="I1053">
            <v>1477.5</v>
          </cell>
        </row>
        <row r="1054">
          <cell r="I1054">
            <v>911.25</v>
          </cell>
        </row>
        <row r="1055">
          <cell r="I1055">
            <v>4185</v>
          </cell>
        </row>
        <row r="1056">
          <cell r="I1056">
            <v>1200</v>
          </cell>
        </row>
        <row r="1057">
          <cell r="I1057">
            <v>600</v>
          </cell>
        </row>
        <row r="1058">
          <cell r="I1058">
            <v>390</v>
          </cell>
        </row>
        <row r="1059">
          <cell r="I1059">
            <v>120</v>
          </cell>
        </row>
        <row r="1060">
          <cell r="I1060">
            <v>525</v>
          </cell>
        </row>
        <row r="1061">
          <cell r="I1061">
            <v>375</v>
          </cell>
        </row>
        <row r="1062">
          <cell r="I1062">
            <v>270</v>
          </cell>
        </row>
        <row r="1063">
          <cell r="I1063">
            <v>405</v>
          </cell>
        </row>
        <row r="1064">
          <cell r="I1064">
            <v>30</v>
          </cell>
        </row>
        <row r="1065">
          <cell r="I1065">
            <v>46.5</v>
          </cell>
        </row>
        <row r="1066">
          <cell r="I1066">
            <v>73.5</v>
          </cell>
        </row>
        <row r="1067">
          <cell r="I1067">
            <v>28.5</v>
          </cell>
        </row>
        <row r="1068">
          <cell r="I1068">
            <v>30</v>
          </cell>
        </row>
        <row r="1069">
          <cell r="I1069">
            <v>9</v>
          </cell>
        </row>
        <row r="1070">
          <cell r="I1070">
            <v>88.5</v>
          </cell>
        </row>
        <row r="1071">
          <cell r="I1071">
            <v>144.9</v>
          </cell>
        </row>
        <row r="1072">
          <cell r="I1072">
            <v>27.1</v>
          </cell>
        </row>
        <row r="1073">
          <cell r="J1073">
            <v>758983.25</v>
          </cell>
        </row>
        <row r="1074">
          <cell r="J1074">
            <v>1305143.5</v>
          </cell>
        </row>
        <row r="1075">
          <cell r="J1075">
            <v>1136712.5</v>
          </cell>
        </row>
        <row r="1076">
          <cell r="J1076">
            <v>711387.75</v>
          </cell>
        </row>
        <row r="1077">
          <cell r="J1077">
            <v>836418.75</v>
          </cell>
        </row>
        <row r="1078">
          <cell r="J1078">
            <v>551680.5</v>
          </cell>
        </row>
        <row r="1079">
          <cell r="J1079">
            <v>804100.5</v>
          </cell>
        </row>
        <row r="1080">
          <cell r="J1080">
            <v>534292.75</v>
          </cell>
        </row>
        <row r="1081">
          <cell r="J1081">
            <v>527225.25</v>
          </cell>
        </row>
        <row r="1082">
          <cell r="J1082">
            <v>604905.25</v>
          </cell>
        </row>
        <row r="1083">
          <cell r="J1083">
            <v>453892.5</v>
          </cell>
        </row>
        <row r="1084">
          <cell r="J1084">
            <v>109076</v>
          </cell>
        </row>
        <row r="1086">
          <cell r="J1086">
            <v>929116.5</v>
          </cell>
        </row>
        <row r="1087">
          <cell r="J1087">
            <v>1346843</v>
          </cell>
        </row>
        <row r="1088">
          <cell r="J1088">
            <v>1289494</v>
          </cell>
        </row>
        <row r="1089">
          <cell r="J1089">
            <v>1055973</v>
          </cell>
        </row>
        <row r="1090">
          <cell r="J1090">
            <v>1118035.25</v>
          </cell>
        </row>
        <row r="1091">
          <cell r="J1091">
            <v>1130130.25</v>
          </cell>
        </row>
        <row r="1092">
          <cell r="J1092">
            <v>909511.5</v>
          </cell>
        </row>
        <row r="1093">
          <cell r="J1093">
            <v>341021</v>
          </cell>
        </row>
        <row r="1094">
          <cell r="J1094">
            <v>628111.25</v>
          </cell>
        </row>
        <row r="1095">
          <cell r="J1095">
            <v>667171.25</v>
          </cell>
        </row>
        <row r="1096">
          <cell r="J1096">
            <v>381312.75</v>
          </cell>
        </row>
        <row r="1097">
          <cell r="J1097">
            <v>208636.5</v>
          </cell>
        </row>
        <row r="1098">
          <cell r="J1098">
            <v>85547</v>
          </cell>
        </row>
        <row r="1099">
          <cell r="J1099">
            <v>954139.75</v>
          </cell>
        </row>
        <row r="1100">
          <cell r="J1100">
            <v>1393270.5</v>
          </cell>
        </row>
        <row r="1101">
          <cell r="J1101">
            <v>1275791.75</v>
          </cell>
        </row>
        <row r="1102">
          <cell r="J1102">
            <v>944147.75</v>
          </cell>
        </row>
        <row r="1103">
          <cell r="J1103">
            <v>1144611.25</v>
          </cell>
        </row>
        <row r="1104">
          <cell r="J1104">
            <v>1169197.75</v>
          </cell>
        </row>
        <row r="1105">
          <cell r="J1105">
            <v>1185188.25</v>
          </cell>
        </row>
        <row r="1106">
          <cell r="J1106">
            <v>797458.5</v>
          </cell>
        </row>
        <row r="1107">
          <cell r="J1107">
            <v>905247.5</v>
          </cell>
        </row>
        <row r="1108">
          <cell r="J1108">
            <v>580297</v>
          </cell>
        </row>
        <row r="1109">
          <cell r="J1109">
            <v>710123.75</v>
          </cell>
        </row>
        <row r="1110">
          <cell r="J1110">
            <v>342464.5</v>
          </cell>
        </row>
        <row r="1111">
          <cell r="J1111">
            <v>49086.5</v>
          </cell>
        </row>
        <row r="1112">
          <cell r="J1112">
            <v>265666.25</v>
          </cell>
        </row>
        <row r="1113">
          <cell r="J1113">
            <v>665206.25</v>
          </cell>
        </row>
        <row r="1114">
          <cell r="J1114">
            <v>398891.25</v>
          </cell>
        </row>
        <row r="1115">
          <cell r="J1115">
            <v>265091.5</v>
          </cell>
        </row>
        <row r="1116">
          <cell r="J1116">
            <v>210294.25</v>
          </cell>
        </row>
        <row r="1117">
          <cell r="J1117">
            <v>312498</v>
          </cell>
        </row>
        <row r="1118">
          <cell r="J1118">
            <v>309191.25</v>
          </cell>
        </row>
        <row r="1119">
          <cell r="J1119">
            <v>62874.25</v>
          </cell>
        </row>
        <row r="1120">
          <cell r="J1120">
            <v>102871.25</v>
          </cell>
        </row>
        <row r="1121">
          <cell r="J1121">
            <v>110074.5</v>
          </cell>
        </row>
        <row r="1122">
          <cell r="J1122">
            <v>120189.5</v>
          </cell>
        </row>
        <row r="1123">
          <cell r="J1123">
            <v>8939.75</v>
          </cell>
        </row>
        <row r="1125">
          <cell r="J1125">
            <v>834809.25</v>
          </cell>
        </row>
        <row r="1126">
          <cell r="J1126">
            <v>1424073.75</v>
          </cell>
        </row>
        <row r="1127">
          <cell r="J1127">
            <v>739309.25</v>
          </cell>
        </row>
        <row r="1128">
          <cell r="J1128">
            <v>1491641.25</v>
          </cell>
        </row>
        <row r="1129">
          <cell r="I1129">
            <v>2967</v>
          </cell>
        </row>
        <row r="1130">
          <cell r="I1130">
            <v>915</v>
          </cell>
        </row>
        <row r="1131">
          <cell r="I1131">
            <v>2016</v>
          </cell>
        </row>
        <row r="1132">
          <cell r="I1132">
            <v>1824</v>
          </cell>
        </row>
        <row r="1133">
          <cell r="I1133">
            <v>816</v>
          </cell>
        </row>
        <row r="1134">
          <cell r="I1134">
            <v>50</v>
          </cell>
        </row>
        <row r="1136">
          <cell r="I1136">
            <v>623</v>
          </cell>
        </row>
        <row r="1137">
          <cell r="I1137">
            <v>560</v>
          </cell>
        </row>
        <row r="1138">
          <cell r="I1138">
            <v>532</v>
          </cell>
        </row>
        <row r="1139">
          <cell r="I1139">
            <v>107.1</v>
          </cell>
        </row>
        <row r="1140">
          <cell r="I1140">
            <v>280</v>
          </cell>
        </row>
        <row r="1141">
          <cell r="I1141">
            <v>273</v>
          </cell>
        </row>
        <row r="1142">
          <cell r="I1142">
            <v>174.72</v>
          </cell>
        </row>
        <row r="1143">
          <cell r="I1143">
            <v>350</v>
          </cell>
        </row>
        <row r="1144">
          <cell r="I1144">
            <v>56</v>
          </cell>
        </row>
        <row r="1145">
          <cell r="I1145">
            <v>70</v>
          </cell>
        </row>
        <row r="1146">
          <cell r="I1146">
            <v>386.26</v>
          </cell>
        </row>
        <row r="1147">
          <cell r="I1147">
            <v>1246</v>
          </cell>
        </row>
        <row r="1148">
          <cell r="I1148">
            <v>308</v>
          </cell>
        </row>
        <row r="1149">
          <cell r="I1149">
            <v>70</v>
          </cell>
        </row>
        <row r="1150">
          <cell r="I1150">
            <v>210</v>
          </cell>
        </row>
        <row r="1151">
          <cell r="I1151">
            <v>398.16</v>
          </cell>
        </row>
        <row r="1152">
          <cell r="I1152">
            <v>323.26</v>
          </cell>
        </row>
        <row r="1153">
          <cell r="I1153">
            <v>2460</v>
          </cell>
        </row>
        <row r="1154">
          <cell r="I1154">
            <v>1575</v>
          </cell>
        </row>
        <row r="1155">
          <cell r="I1155">
            <v>1190</v>
          </cell>
        </row>
        <row r="1156">
          <cell r="I1156">
            <v>1806</v>
          </cell>
        </row>
        <row r="1157">
          <cell r="I1157">
            <v>406</v>
          </cell>
        </row>
        <row r="1158">
          <cell r="I1158">
            <v>182</v>
          </cell>
        </row>
        <row r="1159">
          <cell r="I1159">
            <v>1067.5</v>
          </cell>
        </row>
        <row r="1160">
          <cell r="I1160">
            <v>879</v>
          </cell>
        </row>
        <row r="1161">
          <cell r="I1161">
            <v>412</v>
          </cell>
        </row>
        <row r="1162">
          <cell r="I1162">
            <v>182</v>
          </cell>
        </row>
        <row r="1163">
          <cell r="I1163">
            <v>59.22</v>
          </cell>
        </row>
        <row r="1164">
          <cell r="I1164">
            <v>299.60000000000002</v>
          </cell>
        </row>
        <row r="1165">
          <cell r="I1165">
            <v>273</v>
          </cell>
        </row>
        <row r="1166">
          <cell r="I1166">
            <v>101.22</v>
          </cell>
        </row>
        <row r="1167">
          <cell r="I1167">
            <v>196</v>
          </cell>
        </row>
        <row r="1168">
          <cell r="I1168">
            <v>140</v>
          </cell>
        </row>
        <row r="1169">
          <cell r="I1169">
            <v>70</v>
          </cell>
        </row>
        <row r="1170">
          <cell r="I1170">
            <v>245</v>
          </cell>
        </row>
        <row r="1171">
          <cell r="I1171">
            <v>350</v>
          </cell>
        </row>
        <row r="1177">
          <cell r="I1177">
            <v>3285</v>
          </cell>
        </row>
        <row r="1178">
          <cell r="I1178">
            <v>1545</v>
          </cell>
        </row>
        <row r="1179">
          <cell r="I1179">
            <v>2254</v>
          </cell>
        </row>
        <row r="1180">
          <cell r="I1180">
            <v>1288</v>
          </cell>
        </row>
        <row r="1181">
          <cell r="I1181">
            <v>728</v>
          </cell>
        </row>
        <row r="1182">
          <cell r="I1182">
            <v>336</v>
          </cell>
        </row>
        <row r="1183">
          <cell r="I1183">
            <v>1277.5</v>
          </cell>
        </row>
        <row r="1184">
          <cell r="I1184">
            <v>768.5</v>
          </cell>
        </row>
        <row r="1185">
          <cell r="I1185">
            <v>462</v>
          </cell>
        </row>
        <row r="1186">
          <cell r="I1186">
            <v>518</v>
          </cell>
        </row>
        <row r="1187">
          <cell r="I1187">
            <v>55.02</v>
          </cell>
        </row>
        <row r="1188">
          <cell r="I1188">
            <v>292.60000000000002</v>
          </cell>
        </row>
        <row r="1189">
          <cell r="I1189">
            <v>266</v>
          </cell>
        </row>
        <row r="1190">
          <cell r="I1190">
            <v>439.18</v>
          </cell>
        </row>
        <row r="1191">
          <cell r="I1191">
            <v>224</v>
          </cell>
        </row>
        <row r="1192">
          <cell r="I1192">
            <v>196</v>
          </cell>
        </row>
        <row r="1193">
          <cell r="I1193">
            <v>70</v>
          </cell>
        </row>
        <row r="1194">
          <cell r="I1194">
            <v>245</v>
          </cell>
        </row>
        <row r="1195">
          <cell r="I1195">
            <v>700</v>
          </cell>
        </row>
        <row r="1196">
          <cell r="I1196">
            <v>280</v>
          </cell>
        </row>
        <row r="1197">
          <cell r="I1197">
            <v>560</v>
          </cell>
        </row>
        <row r="1198">
          <cell r="I1198">
            <v>98</v>
          </cell>
        </row>
        <row r="1199">
          <cell r="I1199">
            <v>147.97999999999999</v>
          </cell>
        </row>
        <row r="1200">
          <cell r="I1200">
            <v>252</v>
          </cell>
        </row>
        <row r="1201">
          <cell r="I1201">
            <v>6048</v>
          </cell>
        </row>
        <row r="1202">
          <cell r="I1202">
            <v>792</v>
          </cell>
        </row>
        <row r="1203">
          <cell r="I1203">
            <v>19</v>
          </cell>
        </row>
        <row r="1204">
          <cell r="I1204">
            <v>16002</v>
          </cell>
        </row>
        <row r="1205">
          <cell r="I1205">
            <v>11883</v>
          </cell>
        </row>
        <row r="1206">
          <cell r="I1206">
            <v>12920</v>
          </cell>
        </row>
        <row r="1207">
          <cell r="I1207">
            <v>17374</v>
          </cell>
        </row>
        <row r="1208">
          <cell r="I1208">
            <v>11679</v>
          </cell>
        </row>
        <row r="1209">
          <cell r="I1209">
            <v>13923</v>
          </cell>
        </row>
        <row r="1210">
          <cell r="I1210">
            <v>17289</v>
          </cell>
        </row>
        <row r="1211">
          <cell r="I1211">
            <v>13685</v>
          </cell>
        </row>
        <row r="1212">
          <cell r="I1212">
            <v>6052</v>
          </cell>
        </row>
        <row r="1213">
          <cell r="I1213">
            <v>9316</v>
          </cell>
        </row>
        <row r="1214">
          <cell r="I1214">
            <v>1292</v>
          </cell>
        </row>
        <row r="1215">
          <cell r="I1215">
            <v>7701</v>
          </cell>
        </row>
        <row r="1216">
          <cell r="I1216">
            <v>4964</v>
          </cell>
        </row>
        <row r="1217">
          <cell r="I1217">
            <v>5763</v>
          </cell>
        </row>
        <row r="1218">
          <cell r="I1218">
            <v>5899</v>
          </cell>
        </row>
        <row r="1219">
          <cell r="I1219">
            <v>948.6</v>
          </cell>
        </row>
        <row r="1220">
          <cell r="I1220">
            <v>3944</v>
          </cell>
        </row>
        <row r="1221">
          <cell r="I1221">
            <v>3694.1</v>
          </cell>
        </row>
        <row r="1222">
          <cell r="I1222">
            <v>1900.6</v>
          </cell>
        </row>
        <row r="1223">
          <cell r="I1223">
            <v>6281.5</v>
          </cell>
        </row>
        <row r="1224">
          <cell r="I1224">
            <v>2063.8000000000002</v>
          </cell>
        </row>
        <row r="1225">
          <cell r="I1225">
            <v>3002.2</v>
          </cell>
        </row>
        <row r="1226">
          <cell r="I1226">
            <v>2546.1</v>
          </cell>
        </row>
        <row r="1227">
          <cell r="I1227">
            <v>2941.1</v>
          </cell>
        </row>
        <row r="1228">
          <cell r="I1228">
            <v>15853</v>
          </cell>
        </row>
        <row r="1229">
          <cell r="I1229">
            <v>12376</v>
          </cell>
        </row>
        <row r="1230">
          <cell r="I1230">
            <v>13906</v>
          </cell>
        </row>
        <row r="1231">
          <cell r="I1231">
            <v>21862</v>
          </cell>
        </row>
        <row r="1232">
          <cell r="I1232">
            <v>11679</v>
          </cell>
        </row>
        <row r="1233">
          <cell r="I1233">
            <v>15040.75</v>
          </cell>
        </row>
        <row r="1234">
          <cell r="I1234">
            <v>18003</v>
          </cell>
        </row>
        <row r="1235">
          <cell r="I1235">
            <v>13277</v>
          </cell>
        </row>
        <row r="1236">
          <cell r="I1236">
            <v>5525</v>
          </cell>
        </row>
        <row r="1237">
          <cell r="I1237">
            <v>8296</v>
          </cell>
        </row>
        <row r="1238">
          <cell r="I1238">
            <v>1258</v>
          </cell>
        </row>
        <row r="1239">
          <cell r="I1239">
            <v>6494</v>
          </cell>
        </row>
        <row r="1240">
          <cell r="I1240">
            <v>4556</v>
          </cell>
        </row>
        <row r="1241">
          <cell r="I1241">
            <v>6630</v>
          </cell>
        </row>
        <row r="1242">
          <cell r="I1242">
            <v>6171</v>
          </cell>
        </row>
        <row r="1243">
          <cell r="I1243">
            <v>1052.3</v>
          </cell>
        </row>
        <row r="1244">
          <cell r="I1244">
            <v>4047.7</v>
          </cell>
        </row>
        <row r="1245">
          <cell r="I1245">
            <v>5220.7</v>
          </cell>
        </row>
        <row r="1246">
          <cell r="I1246">
            <v>1283.5</v>
          </cell>
        </row>
        <row r="1247">
          <cell r="I1247">
            <v>3908.3</v>
          </cell>
        </row>
        <row r="1248">
          <cell r="I1248">
            <v>1446.7</v>
          </cell>
        </row>
        <row r="1249">
          <cell r="I1249">
            <v>4136.1000000000004</v>
          </cell>
        </row>
        <row r="1250">
          <cell r="I1250">
            <v>2960.4</v>
          </cell>
        </row>
        <row r="1251">
          <cell r="I1251">
            <v>2438.4</v>
          </cell>
        </row>
        <row r="1252">
          <cell r="I1252">
            <v>14960</v>
          </cell>
        </row>
        <row r="1253">
          <cell r="I1253">
            <v>10914</v>
          </cell>
        </row>
        <row r="1254">
          <cell r="I1254">
            <v>12920</v>
          </cell>
        </row>
        <row r="1255">
          <cell r="I1255">
            <v>19822</v>
          </cell>
        </row>
        <row r="1256">
          <cell r="I1256">
            <v>10285</v>
          </cell>
        </row>
        <row r="1257">
          <cell r="I1257">
            <v>15074.75</v>
          </cell>
        </row>
        <row r="1258">
          <cell r="I1258">
            <v>17799</v>
          </cell>
        </row>
        <row r="1259">
          <cell r="I1259">
            <v>13532</v>
          </cell>
        </row>
        <row r="1260">
          <cell r="I1260">
            <v>5474</v>
          </cell>
        </row>
        <row r="1261">
          <cell r="I1261">
            <v>8296</v>
          </cell>
        </row>
        <row r="1262">
          <cell r="I1262">
            <v>1632</v>
          </cell>
        </row>
        <row r="1263">
          <cell r="I1263">
            <v>7956</v>
          </cell>
        </row>
        <row r="1264">
          <cell r="I1264">
            <v>5508</v>
          </cell>
        </row>
        <row r="1265">
          <cell r="I1265">
            <v>6902</v>
          </cell>
        </row>
        <row r="1266">
          <cell r="I1266">
            <v>5763</v>
          </cell>
        </row>
        <row r="1267">
          <cell r="I1267">
            <v>921.4</v>
          </cell>
        </row>
        <row r="1268">
          <cell r="I1268">
            <v>2856</v>
          </cell>
        </row>
        <row r="1269">
          <cell r="I1269">
            <v>6759.2</v>
          </cell>
        </row>
        <row r="1270">
          <cell r="I1270">
            <v>1655.8</v>
          </cell>
        </row>
        <row r="1271">
          <cell r="I1271">
            <v>3289.5</v>
          </cell>
        </row>
        <row r="1272">
          <cell r="I1272">
            <v>3362.6</v>
          </cell>
        </row>
        <row r="1273">
          <cell r="I1273">
            <v>4814.3999999999996</v>
          </cell>
        </row>
        <row r="1274">
          <cell r="I1274">
            <v>2137.6999999999998</v>
          </cell>
        </row>
        <row r="1275">
          <cell r="I1275">
            <v>2186.4</v>
          </cell>
        </row>
        <row r="1276">
          <cell r="I1276">
            <v>16060</v>
          </cell>
        </row>
        <row r="1277">
          <cell r="I1277">
            <v>12716</v>
          </cell>
        </row>
        <row r="1278">
          <cell r="I1278">
            <v>13566</v>
          </cell>
        </row>
        <row r="1279">
          <cell r="I1279">
            <v>19448</v>
          </cell>
        </row>
        <row r="1280">
          <cell r="I1280">
            <v>11390</v>
          </cell>
        </row>
        <row r="1281">
          <cell r="I1281">
            <v>14088.75</v>
          </cell>
        </row>
        <row r="1282">
          <cell r="I1282">
            <v>16983</v>
          </cell>
        </row>
        <row r="1283">
          <cell r="I1283">
            <v>12223</v>
          </cell>
        </row>
        <row r="1284">
          <cell r="I1284">
            <v>5066</v>
          </cell>
        </row>
        <row r="1285">
          <cell r="I1285">
            <v>7786</v>
          </cell>
        </row>
        <row r="1286">
          <cell r="I1286">
            <v>1649</v>
          </cell>
        </row>
        <row r="1287">
          <cell r="I1287">
            <v>6749</v>
          </cell>
        </row>
        <row r="1288">
          <cell r="I1288">
            <v>5355</v>
          </cell>
        </row>
        <row r="1289">
          <cell r="I1289">
            <v>5644</v>
          </cell>
        </row>
        <row r="1290">
          <cell r="I1290">
            <v>4913</v>
          </cell>
        </row>
        <row r="1291">
          <cell r="I1291">
            <v>523.6</v>
          </cell>
        </row>
        <row r="1292">
          <cell r="I1292">
            <v>3770.6</v>
          </cell>
        </row>
        <row r="1293">
          <cell r="I1293">
            <v>4562.8</v>
          </cell>
        </row>
        <row r="1294">
          <cell r="I1294">
            <v>1446.7</v>
          </cell>
        </row>
        <row r="1295">
          <cell r="I1295">
            <v>2492.1999999999998</v>
          </cell>
        </row>
        <row r="1296">
          <cell r="I1296">
            <v>1909.1</v>
          </cell>
        </row>
        <row r="1297">
          <cell r="I1297">
            <v>3092.3</v>
          </cell>
        </row>
        <row r="1298">
          <cell r="I1298">
            <v>2154.4</v>
          </cell>
        </row>
        <row r="1299">
          <cell r="I1299">
            <v>2248.3000000000002</v>
          </cell>
        </row>
        <row r="1300">
          <cell r="I1300">
            <v>15268</v>
          </cell>
        </row>
        <row r="1301">
          <cell r="I1301">
            <v>10064</v>
          </cell>
        </row>
        <row r="1302">
          <cell r="I1302">
            <v>12291</v>
          </cell>
        </row>
        <row r="1303">
          <cell r="I1303">
            <v>23460</v>
          </cell>
        </row>
        <row r="1304">
          <cell r="I1304">
            <v>11798</v>
          </cell>
        </row>
        <row r="1305">
          <cell r="I1305">
            <v>13447</v>
          </cell>
        </row>
        <row r="1306">
          <cell r="I1306">
            <v>17051</v>
          </cell>
        </row>
        <row r="1307">
          <cell r="I1307">
            <v>11917</v>
          </cell>
        </row>
        <row r="1308">
          <cell r="I1308">
            <v>4777</v>
          </cell>
        </row>
        <row r="1309">
          <cell r="I1309">
            <v>6681</v>
          </cell>
        </row>
        <row r="1310">
          <cell r="I1310">
            <v>1241</v>
          </cell>
        </row>
        <row r="1311">
          <cell r="I1311">
            <v>5542</v>
          </cell>
        </row>
        <row r="1312">
          <cell r="I1312">
            <v>4726</v>
          </cell>
        </row>
        <row r="1313">
          <cell r="I1313">
            <v>6069</v>
          </cell>
        </row>
        <row r="1314">
          <cell r="I1314">
            <v>4947</v>
          </cell>
        </row>
        <row r="1315">
          <cell r="I1315">
            <v>782</v>
          </cell>
        </row>
        <row r="1316">
          <cell r="I1316">
            <v>4282.3</v>
          </cell>
        </row>
        <row r="1317">
          <cell r="I1317">
            <v>3966.1</v>
          </cell>
        </row>
        <row r="1318">
          <cell r="I1318">
            <v>1344.7</v>
          </cell>
        </row>
        <row r="1319">
          <cell r="I1319">
            <v>2847.5</v>
          </cell>
        </row>
        <row r="1320">
          <cell r="I1320">
            <v>3126.3</v>
          </cell>
        </row>
        <row r="1321">
          <cell r="I1321">
            <v>1208.7</v>
          </cell>
        </row>
        <row r="1322">
          <cell r="I1322">
            <v>3318.7</v>
          </cell>
        </row>
        <row r="1323">
          <cell r="I1323">
            <v>4084.4</v>
          </cell>
        </row>
        <row r="1324">
          <cell r="I1324">
            <v>16170</v>
          </cell>
        </row>
        <row r="1325">
          <cell r="I1325">
            <v>12189</v>
          </cell>
        </row>
        <row r="1326">
          <cell r="I1326">
            <v>13617</v>
          </cell>
        </row>
        <row r="1327">
          <cell r="I1327">
            <v>23919</v>
          </cell>
        </row>
        <row r="1328">
          <cell r="I1328">
            <v>12512</v>
          </cell>
        </row>
        <row r="1329">
          <cell r="I1329">
            <v>14662.5</v>
          </cell>
        </row>
        <row r="1330">
          <cell r="I1330">
            <v>17391</v>
          </cell>
        </row>
        <row r="1331">
          <cell r="I1331">
            <v>12393</v>
          </cell>
        </row>
        <row r="1332">
          <cell r="I1332">
            <v>5168</v>
          </cell>
        </row>
        <row r="1333">
          <cell r="I1333">
            <v>6766</v>
          </cell>
        </row>
        <row r="1334">
          <cell r="I1334">
            <v>1326</v>
          </cell>
        </row>
        <row r="1335">
          <cell r="I1335">
            <v>6664</v>
          </cell>
        </row>
        <row r="1336">
          <cell r="I1336">
            <v>5423</v>
          </cell>
        </row>
        <row r="1337">
          <cell r="I1337">
            <v>6545</v>
          </cell>
        </row>
        <row r="1338">
          <cell r="I1338">
            <v>4913</v>
          </cell>
        </row>
        <row r="1339">
          <cell r="I1339">
            <v>629</v>
          </cell>
        </row>
        <row r="1340">
          <cell r="I1340">
            <v>4338.3999999999996</v>
          </cell>
        </row>
        <row r="1341">
          <cell r="I1341">
            <v>3432.3</v>
          </cell>
        </row>
        <row r="1342">
          <cell r="I1342">
            <v>1169.5999999999999</v>
          </cell>
        </row>
        <row r="1343">
          <cell r="I1343">
            <v>3190.9</v>
          </cell>
        </row>
        <row r="1344">
          <cell r="I1344">
            <v>2544.9</v>
          </cell>
        </row>
        <row r="1345">
          <cell r="I1345">
            <v>2604.4</v>
          </cell>
        </row>
        <row r="1346">
          <cell r="I1346">
            <v>1404.1</v>
          </cell>
        </row>
        <row r="1347">
          <cell r="I1347">
            <v>1698.7</v>
          </cell>
        </row>
        <row r="1348">
          <cell r="I1348">
            <v>16258</v>
          </cell>
        </row>
        <row r="1349">
          <cell r="I1349">
            <v>12155</v>
          </cell>
        </row>
        <row r="1350">
          <cell r="I1350">
            <v>9928</v>
          </cell>
        </row>
        <row r="1351">
          <cell r="I1351">
            <v>22542</v>
          </cell>
        </row>
        <row r="1352">
          <cell r="I1352">
            <v>11951</v>
          </cell>
        </row>
        <row r="1353">
          <cell r="I1353">
            <v>13430</v>
          </cell>
        </row>
        <row r="1354">
          <cell r="I1354">
            <v>16983</v>
          </cell>
        </row>
        <row r="1355">
          <cell r="I1355">
            <v>12580</v>
          </cell>
        </row>
        <row r="1356">
          <cell r="I1356">
            <v>4165</v>
          </cell>
        </row>
        <row r="1357">
          <cell r="I1357">
            <v>3587</v>
          </cell>
        </row>
        <row r="1358">
          <cell r="I1358">
            <v>1071</v>
          </cell>
        </row>
        <row r="1359">
          <cell r="I1359">
            <v>7344</v>
          </cell>
        </row>
        <row r="1360">
          <cell r="I1360">
            <v>4913</v>
          </cell>
        </row>
        <row r="1361">
          <cell r="I1361">
            <v>6647</v>
          </cell>
        </row>
        <row r="1362">
          <cell r="I1362">
            <v>5287</v>
          </cell>
        </row>
        <row r="1363">
          <cell r="I1363">
            <v>1441.6</v>
          </cell>
        </row>
        <row r="1364">
          <cell r="I1364">
            <v>4108.8999999999996</v>
          </cell>
        </row>
        <row r="1365">
          <cell r="I1365">
            <v>2883.2</v>
          </cell>
        </row>
        <row r="1366">
          <cell r="I1366">
            <v>1057.4000000000001</v>
          </cell>
        </row>
        <row r="1367">
          <cell r="I1367">
            <v>5764.7</v>
          </cell>
        </row>
        <row r="1368">
          <cell r="I1368">
            <v>2295</v>
          </cell>
        </row>
        <row r="1369">
          <cell r="I1369">
            <v>3673.7</v>
          </cell>
        </row>
        <row r="1370">
          <cell r="I1370">
            <v>1831.2</v>
          </cell>
        </row>
        <row r="1371">
          <cell r="I1371">
            <v>3034.5</v>
          </cell>
        </row>
        <row r="1372">
          <cell r="I1372">
            <v>16505</v>
          </cell>
        </row>
        <row r="1373">
          <cell r="I1373">
            <v>9775</v>
          </cell>
        </row>
        <row r="1374">
          <cell r="I1374">
            <v>11560</v>
          </cell>
        </row>
        <row r="1375">
          <cell r="I1375">
            <v>17221</v>
          </cell>
        </row>
        <row r="1376">
          <cell r="I1376">
            <v>10897</v>
          </cell>
        </row>
        <row r="1377">
          <cell r="I1377">
            <v>14051.01</v>
          </cell>
        </row>
        <row r="1378">
          <cell r="I1378">
            <v>17170</v>
          </cell>
        </row>
        <row r="1379">
          <cell r="I1379">
            <v>12546</v>
          </cell>
        </row>
        <row r="1380">
          <cell r="I1380">
            <v>4403</v>
          </cell>
        </row>
        <row r="1381">
          <cell r="I1381">
            <v>5729</v>
          </cell>
        </row>
        <row r="1382">
          <cell r="I1382">
            <v>1343</v>
          </cell>
        </row>
        <row r="1383">
          <cell r="I1383">
            <v>7140</v>
          </cell>
        </row>
        <row r="1384">
          <cell r="I1384">
            <v>4896</v>
          </cell>
        </row>
        <row r="1385">
          <cell r="I1385">
            <v>6035</v>
          </cell>
        </row>
        <row r="1386">
          <cell r="I1386">
            <v>5032</v>
          </cell>
        </row>
        <row r="1387">
          <cell r="I1387">
            <v>695.3</v>
          </cell>
        </row>
        <row r="1388">
          <cell r="I1388">
            <v>3738.3</v>
          </cell>
        </row>
        <row r="1389">
          <cell r="I1389">
            <v>5213.8999999999996</v>
          </cell>
        </row>
        <row r="1390">
          <cell r="I1390">
            <v>1779.9</v>
          </cell>
        </row>
        <row r="1391">
          <cell r="I1391">
            <v>4797.3999999999996</v>
          </cell>
        </row>
        <row r="1392">
          <cell r="I1392">
            <v>1626.9</v>
          </cell>
        </row>
        <row r="1393">
          <cell r="I1393">
            <v>2368.1</v>
          </cell>
        </row>
        <row r="1394">
          <cell r="I1394">
            <v>1570.1</v>
          </cell>
        </row>
        <row r="1395">
          <cell r="I1395">
            <v>1931</v>
          </cell>
        </row>
        <row r="1396">
          <cell r="I1396">
            <v>13266</v>
          </cell>
        </row>
        <row r="1397">
          <cell r="I1397">
            <v>9129</v>
          </cell>
        </row>
        <row r="1398">
          <cell r="I1398">
            <v>10438</v>
          </cell>
        </row>
        <row r="1399">
          <cell r="I1399">
            <v>16286</v>
          </cell>
        </row>
        <row r="1400">
          <cell r="I1400">
            <v>12393</v>
          </cell>
        </row>
        <row r="1401">
          <cell r="I1401">
            <v>10310.5</v>
          </cell>
        </row>
        <row r="1402">
          <cell r="I1402">
            <v>18207</v>
          </cell>
        </row>
        <row r="1403">
          <cell r="I1403">
            <v>14773</v>
          </cell>
        </row>
        <row r="1404">
          <cell r="I1404">
            <v>5338</v>
          </cell>
        </row>
        <row r="1405">
          <cell r="I1405">
            <v>8483</v>
          </cell>
        </row>
        <row r="1406">
          <cell r="I1406">
            <v>3519</v>
          </cell>
        </row>
        <row r="1407">
          <cell r="I1407">
            <v>9061</v>
          </cell>
        </row>
        <row r="1408">
          <cell r="I1408">
            <v>5950</v>
          </cell>
        </row>
        <row r="1409">
          <cell r="I1409">
            <v>6154</v>
          </cell>
        </row>
        <row r="1410">
          <cell r="I1410">
            <v>7446</v>
          </cell>
        </row>
        <row r="1411">
          <cell r="I1411">
            <v>841.5</v>
          </cell>
        </row>
        <row r="1412">
          <cell r="I1412">
            <v>4894.3</v>
          </cell>
        </row>
        <row r="1413">
          <cell r="I1413">
            <v>3619.3</v>
          </cell>
        </row>
        <row r="1414">
          <cell r="I1414">
            <v>1657.5</v>
          </cell>
        </row>
        <row r="1415">
          <cell r="I1415">
            <v>2743.8</v>
          </cell>
        </row>
        <row r="1416">
          <cell r="I1416">
            <v>2514.3000000000002</v>
          </cell>
        </row>
        <row r="1417">
          <cell r="I1417">
            <v>4149.7</v>
          </cell>
        </row>
        <row r="1418">
          <cell r="I1418">
            <v>3874.7</v>
          </cell>
        </row>
        <row r="1419">
          <cell r="I1419">
            <v>3446</v>
          </cell>
        </row>
        <row r="1420">
          <cell r="I1420">
            <v>13772</v>
          </cell>
        </row>
        <row r="1421">
          <cell r="I1421">
            <v>9163</v>
          </cell>
        </row>
        <row r="1422">
          <cell r="I1422">
            <v>8704</v>
          </cell>
        </row>
        <row r="1423">
          <cell r="I1423">
            <v>12801</v>
          </cell>
        </row>
        <row r="1424">
          <cell r="I1424">
            <v>9248</v>
          </cell>
        </row>
        <row r="1425">
          <cell r="I1425">
            <v>12635.25</v>
          </cell>
        </row>
        <row r="1426">
          <cell r="I1426">
            <v>17918</v>
          </cell>
        </row>
        <row r="1427">
          <cell r="I1427">
            <v>14195</v>
          </cell>
        </row>
        <row r="1428">
          <cell r="I1428">
            <v>5032</v>
          </cell>
        </row>
        <row r="1429">
          <cell r="I1429">
            <v>8160</v>
          </cell>
        </row>
        <row r="1430">
          <cell r="I1430">
            <v>4148</v>
          </cell>
        </row>
        <row r="1431">
          <cell r="I1431">
            <v>8330</v>
          </cell>
        </row>
        <row r="1432">
          <cell r="I1432">
            <v>7701</v>
          </cell>
        </row>
        <row r="1433">
          <cell r="I1433">
            <v>6035</v>
          </cell>
        </row>
        <row r="1434">
          <cell r="I1434">
            <v>7803</v>
          </cell>
        </row>
        <row r="1435">
          <cell r="I1435">
            <v>705.5</v>
          </cell>
        </row>
        <row r="1436">
          <cell r="I1436">
            <v>4263.6000000000004</v>
          </cell>
        </row>
        <row r="1437">
          <cell r="I1437">
            <v>5553.9</v>
          </cell>
        </row>
        <row r="1438">
          <cell r="I1438">
            <v>1409.3</v>
          </cell>
        </row>
        <row r="1439">
          <cell r="I1439">
            <v>3359.2</v>
          </cell>
        </row>
        <row r="1440">
          <cell r="I1440">
            <v>1756.1</v>
          </cell>
        </row>
        <row r="1441">
          <cell r="I1441">
            <v>3343.9</v>
          </cell>
        </row>
        <row r="1442">
          <cell r="I1442">
            <v>1757.8</v>
          </cell>
        </row>
        <row r="1443">
          <cell r="I1443">
            <v>1640.7</v>
          </cell>
        </row>
        <row r="1444">
          <cell r="I1444">
            <v>11198</v>
          </cell>
        </row>
        <row r="1445">
          <cell r="I1445">
            <v>8704</v>
          </cell>
        </row>
        <row r="1446">
          <cell r="I1446">
            <v>7803</v>
          </cell>
        </row>
        <row r="1447">
          <cell r="I1447">
            <v>18972</v>
          </cell>
        </row>
        <row r="1448">
          <cell r="I1448">
            <v>6052</v>
          </cell>
        </row>
        <row r="1449">
          <cell r="I1449">
            <v>13323.75</v>
          </cell>
        </row>
        <row r="1450">
          <cell r="I1450">
            <v>17204</v>
          </cell>
        </row>
        <row r="1451">
          <cell r="I1451">
            <v>13379</v>
          </cell>
        </row>
        <row r="1452">
          <cell r="I1452">
            <v>2125</v>
          </cell>
        </row>
        <row r="1453">
          <cell r="I1453">
            <v>4828</v>
          </cell>
        </row>
        <row r="1454">
          <cell r="I1454">
            <v>2992</v>
          </cell>
        </row>
        <row r="1455">
          <cell r="I1455">
            <v>3604</v>
          </cell>
        </row>
        <row r="1456">
          <cell r="I1456">
            <v>5899</v>
          </cell>
        </row>
        <row r="1457">
          <cell r="I1457">
            <v>5763</v>
          </cell>
        </row>
        <row r="1458">
          <cell r="I1458">
            <v>7871</v>
          </cell>
        </row>
        <row r="1459">
          <cell r="I1459">
            <v>511.7</v>
          </cell>
        </row>
        <row r="1460">
          <cell r="I1460">
            <v>4226.2</v>
          </cell>
        </row>
        <row r="1461">
          <cell r="I1461">
            <v>6696.3</v>
          </cell>
        </row>
        <row r="1462">
          <cell r="I1462">
            <v>1193.4000000000001</v>
          </cell>
        </row>
        <row r="1463">
          <cell r="I1463">
            <v>3223.2</v>
          </cell>
        </row>
        <row r="1464">
          <cell r="I1464">
            <v>3345.6</v>
          </cell>
        </row>
        <row r="1465">
          <cell r="I1465">
            <v>3539.4</v>
          </cell>
        </row>
        <row r="1466">
          <cell r="I1466">
            <v>2136.1999999999998</v>
          </cell>
        </row>
        <row r="1467">
          <cell r="I1467">
            <v>2332.6999999999998</v>
          </cell>
        </row>
        <row r="1468">
          <cell r="I1468">
            <v>9614</v>
          </cell>
        </row>
        <row r="1469">
          <cell r="I1469">
            <v>6069</v>
          </cell>
        </row>
        <row r="1470">
          <cell r="I1470">
            <v>5440</v>
          </cell>
        </row>
        <row r="1471">
          <cell r="I1471">
            <v>13634</v>
          </cell>
        </row>
        <row r="1472">
          <cell r="I1472">
            <v>11237</v>
          </cell>
        </row>
        <row r="1473">
          <cell r="I1473">
            <v>13357.75</v>
          </cell>
        </row>
        <row r="1474">
          <cell r="I1474">
            <v>18105</v>
          </cell>
        </row>
        <row r="1475">
          <cell r="I1475">
            <v>12512</v>
          </cell>
        </row>
        <row r="1476">
          <cell r="I1476">
            <v>3519</v>
          </cell>
        </row>
        <row r="1477">
          <cell r="I1477">
            <v>6528</v>
          </cell>
        </row>
        <row r="1478">
          <cell r="I1478">
            <v>1938</v>
          </cell>
        </row>
        <row r="1479">
          <cell r="I1479">
            <v>6290</v>
          </cell>
        </row>
        <row r="1480">
          <cell r="I1480">
            <v>6681</v>
          </cell>
        </row>
        <row r="1481">
          <cell r="I1481">
            <v>5253</v>
          </cell>
        </row>
        <row r="1482">
          <cell r="I1482">
            <v>5712</v>
          </cell>
        </row>
        <row r="1483">
          <cell r="I1483">
            <v>958.8</v>
          </cell>
        </row>
        <row r="1484">
          <cell r="I1484">
            <v>4202.3999999999996</v>
          </cell>
        </row>
        <row r="1485">
          <cell r="I1485">
            <v>2857.7</v>
          </cell>
        </row>
        <row r="1486">
          <cell r="I1486">
            <v>1448.4</v>
          </cell>
        </row>
        <row r="1487">
          <cell r="I1487">
            <v>6808.5</v>
          </cell>
        </row>
        <row r="1488">
          <cell r="I1488">
            <v>2964.8</v>
          </cell>
        </row>
        <row r="1489">
          <cell r="I1489">
            <v>953.7</v>
          </cell>
        </row>
        <row r="1490">
          <cell r="I1490">
            <v>3463.6</v>
          </cell>
        </row>
        <row r="1491">
          <cell r="I1491">
            <v>3730.4</v>
          </cell>
        </row>
        <row r="1492">
          <cell r="I1492">
            <v>13618</v>
          </cell>
        </row>
        <row r="1493">
          <cell r="I1493">
            <v>9571</v>
          </cell>
        </row>
        <row r="1494">
          <cell r="I1494">
            <v>9401</v>
          </cell>
        </row>
        <row r="1495">
          <cell r="I1495">
            <v>13872</v>
          </cell>
        </row>
        <row r="1496">
          <cell r="I1496">
            <v>9129</v>
          </cell>
        </row>
        <row r="1497">
          <cell r="I1497">
            <v>13345</v>
          </cell>
        </row>
        <row r="1498">
          <cell r="I1498">
            <v>17952</v>
          </cell>
        </row>
        <row r="1499">
          <cell r="I1499">
            <v>13056</v>
          </cell>
        </row>
        <row r="1500">
          <cell r="I1500">
            <v>4505</v>
          </cell>
        </row>
        <row r="1501">
          <cell r="I1501">
            <v>7174</v>
          </cell>
        </row>
        <row r="1502">
          <cell r="I1502">
            <v>2890</v>
          </cell>
        </row>
        <row r="1503">
          <cell r="I1503">
            <v>7497</v>
          </cell>
        </row>
        <row r="1504">
          <cell r="I1504">
            <v>6885</v>
          </cell>
        </row>
        <row r="1505">
          <cell r="I1505">
            <v>4284</v>
          </cell>
        </row>
        <row r="1506">
          <cell r="I1506">
            <v>8313</v>
          </cell>
        </row>
        <row r="1507">
          <cell r="I1507">
            <v>554.20000000000005</v>
          </cell>
        </row>
        <row r="1508">
          <cell r="I1508">
            <v>2718.3</v>
          </cell>
        </row>
        <row r="1509">
          <cell r="I1509">
            <v>6964.9</v>
          </cell>
        </row>
        <row r="1510">
          <cell r="I1510">
            <v>1259.7</v>
          </cell>
        </row>
        <row r="1511">
          <cell r="I1511">
            <v>4698.8</v>
          </cell>
        </row>
        <row r="1512">
          <cell r="I1512">
            <v>1562.3</v>
          </cell>
        </row>
        <row r="1513">
          <cell r="I1513">
            <v>4049.4</v>
          </cell>
        </row>
        <row r="1514">
          <cell r="I1514">
            <v>4070.7</v>
          </cell>
        </row>
        <row r="1515">
          <cell r="I1515">
            <v>4486.8</v>
          </cell>
        </row>
        <row r="1516">
          <cell r="I1516">
            <v>12606</v>
          </cell>
        </row>
        <row r="1517">
          <cell r="I1517">
            <v>10047</v>
          </cell>
        </row>
        <row r="1518">
          <cell r="I1518">
            <v>10149</v>
          </cell>
        </row>
        <row r="1519">
          <cell r="I1519">
            <v>16830</v>
          </cell>
        </row>
        <row r="1520">
          <cell r="I1520">
            <v>10183</v>
          </cell>
        </row>
        <row r="1521">
          <cell r="I1521">
            <v>13430</v>
          </cell>
        </row>
        <row r="1522">
          <cell r="I1522">
            <v>18071</v>
          </cell>
        </row>
        <row r="1523">
          <cell r="I1523">
            <v>13260</v>
          </cell>
        </row>
        <row r="1524">
          <cell r="I1524">
            <v>4420</v>
          </cell>
        </row>
        <row r="1525">
          <cell r="I1525">
            <v>7514</v>
          </cell>
        </row>
        <row r="1526">
          <cell r="I1526">
            <v>2686</v>
          </cell>
        </row>
        <row r="1527">
          <cell r="I1527">
            <v>8041</v>
          </cell>
        </row>
        <row r="1528">
          <cell r="I1528">
            <v>6460</v>
          </cell>
        </row>
        <row r="1529">
          <cell r="I1529">
            <v>4998</v>
          </cell>
        </row>
        <row r="1530">
          <cell r="I1530">
            <v>7735</v>
          </cell>
        </row>
        <row r="1531">
          <cell r="I1531">
            <v>571.20000000000005</v>
          </cell>
        </row>
        <row r="1532">
          <cell r="I1532">
            <v>2703</v>
          </cell>
        </row>
        <row r="1533">
          <cell r="I1533">
            <v>2028.1</v>
          </cell>
        </row>
        <row r="1534">
          <cell r="I1534">
            <v>2296.6999999999998</v>
          </cell>
        </row>
        <row r="1535">
          <cell r="I1535">
            <v>2376.6</v>
          </cell>
        </row>
        <row r="1536">
          <cell r="I1536">
            <v>1482.4</v>
          </cell>
        </row>
        <row r="1537">
          <cell r="I1537">
            <v>2578.9</v>
          </cell>
        </row>
        <row r="1538">
          <cell r="I1538">
            <v>1438.2</v>
          </cell>
        </row>
        <row r="1539">
          <cell r="I1539">
            <v>1561.4</v>
          </cell>
        </row>
        <row r="1540">
          <cell r="I1540">
            <v>13112</v>
          </cell>
        </row>
        <row r="1541">
          <cell r="I1541">
            <v>10251</v>
          </cell>
        </row>
        <row r="1542">
          <cell r="I1542">
            <v>9843</v>
          </cell>
        </row>
        <row r="1543">
          <cell r="I1543">
            <v>13770</v>
          </cell>
        </row>
        <row r="1544">
          <cell r="I1544">
            <v>11985</v>
          </cell>
        </row>
        <row r="1545">
          <cell r="I1545">
            <v>13927.25</v>
          </cell>
        </row>
        <row r="1546">
          <cell r="I1546">
            <v>7871</v>
          </cell>
        </row>
        <row r="1547">
          <cell r="I1547">
            <v>13413</v>
          </cell>
        </row>
        <row r="1548">
          <cell r="I1548">
            <v>4488</v>
          </cell>
        </row>
        <row r="1549">
          <cell r="I1549">
            <v>8262</v>
          </cell>
        </row>
        <row r="1550">
          <cell r="I1550">
            <v>3553</v>
          </cell>
        </row>
        <row r="1551">
          <cell r="I1551">
            <v>7871</v>
          </cell>
        </row>
        <row r="1552">
          <cell r="I1552">
            <v>3944</v>
          </cell>
        </row>
        <row r="1553">
          <cell r="I1553">
            <v>5185</v>
          </cell>
        </row>
        <row r="1554">
          <cell r="I1554">
            <v>8653</v>
          </cell>
        </row>
        <row r="1555">
          <cell r="I1555">
            <v>567.79999999999995</v>
          </cell>
        </row>
        <row r="1556">
          <cell r="I1556">
            <v>2646.9</v>
          </cell>
        </row>
        <row r="1557">
          <cell r="I1557">
            <v>8258.6</v>
          </cell>
        </row>
        <row r="1558">
          <cell r="I1558">
            <v>2363</v>
          </cell>
        </row>
        <row r="1559">
          <cell r="I1559">
            <v>5766.4</v>
          </cell>
        </row>
        <row r="1560">
          <cell r="I1560">
            <v>3503.7</v>
          </cell>
        </row>
        <row r="1561">
          <cell r="I1561">
            <v>5406</v>
          </cell>
        </row>
        <row r="1562">
          <cell r="I1562">
            <v>3168.2</v>
          </cell>
        </row>
        <row r="1563">
          <cell r="I1563">
            <v>2819</v>
          </cell>
        </row>
        <row r="1564">
          <cell r="I1564">
            <v>13156</v>
          </cell>
        </row>
        <row r="1565">
          <cell r="I1565">
            <v>9911</v>
          </cell>
        </row>
        <row r="1566">
          <cell r="I1566">
            <v>10540</v>
          </cell>
        </row>
        <row r="1567">
          <cell r="I1567">
            <v>17374</v>
          </cell>
        </row>
        <row r="1568">
          <cell r="I1568">
            <v>12172</v>
          </cell>
        </row>
        <row r="1569">
          <cell r="I1569">
            <v>13689.25</v>
          </cell>
        </row>
        <row r="1570">
          <cell r="I1570">
            <v>18037</v>
          </cell>
        </row>
        <row r="1571">
          <cell r="I1571">
            <v>7599</v>
          </cell>
        </row>
        <row r="1572">
          <cell r="I1572">
            <v>2941</v>
          </cell>
        </row>
        <row r="1573">
          <cell r="I1573">
            <v>3995</v>
          </cell>
        </row>
        <row r="1574">
          <cell r="I1574">
            <v>2958</v>
          </cell>
        </row>
        <row r="1575">
          <cell r="I1575">
            <v>6545</v>
          </cell>
        </row>
        <row r="1576">
          <cell r="I1576">
            <v>6426</v>
          </cell>
        </row>
        <row r="1577">
          <cell r="I1577">
            <v>3859</v>
          </cell>
        </row>
        <row r="1578">
          <cell r="I1578">
            <v>7616</v>
          </cell>
        </row>
        <row r="1579">
          <cell r="I1579">
            <v>907.8</v>
          </cell>
        </row>
        <row r="1580">
          <cell r="I1580">
            <v>2565.3000000000002</v>
          </cell>
        </row>
        <row r="1581">
          <cell r="I1581">
            <v>3065.1</v>
          </cell>
        </row>
        <row r="1582">
          <cell r="I1582">
            <v>2172.6</v>
          </cell>
        </row>
        <row r="1583">
          <cell r="I1583">
            <v>7427.3</v>
          </cell>
        </row>
        <row r="1584">
          <cell r="I1584">
            <v>2407.1999999999998</v>
          </cell>
        </row>
        <row r="1585">
          <cell r="I1585">
            <v>3007.3</v>
          </cell>
        </row>
        <row r="1586">
          <cell r="I1586">
            <v>1787.4</v>
          </cell>
        </row>
        <row r="1587">
          <cell r="I1587">
            <v>1616.6</v>
          </cell>
        </row>
        <row r="1590">
          <cell r="I1590">
            <v>546603.5</v>
          </cell>
        </row>
        <row r="1591">
          <cell r="I1591">
            <v>500018</v>
          </cell>
        </row>
        <row r="1592">
          <cell r="I1592">
            <v>380964.5</v>
          </cell>
        </row>
        <row r="1593">
          <cell r="I1593">
            <v>550288.5</v>
          </cell>
        </row>
        <row r="1594">
          <cell r="I1594">
            <v>1002285.75</v>
          </cell>
        </row>
        <row r="1595">
          <cell r="I1595">
            <v>809210.75</v>
          </cell>
        </row>
        <row r="1596">
          <cell r="I1596">
            <v>1056911</v>
          </cell>
        </row>
        <row r="1597">
          <cell r="I1597">
            <v>1365257</v>
          </cell>
        </row>
        <row r="1598">
          <cell r="I1598">
            <v>1360529.25</v>
          </cell>
        </row>
        <row r="1599">
          <cell r="I1599">
            <v>715962.75</v>
          </cell>
        </row>
        <row r="1600">
          <cell r="I1600">
            <v>1043052.25</v>
          </cell>
        </row>
        <row r="1601">
          <cell r="I1601">
            <v>662277.5</v>
          </cell>
        </row>
        <row r="1602">
          <cell r="I1602">
            <v>680432.75</v>
          </cell>
        </row>
        <row r="1603">
          <cell r="I1603">
            <v>673788.5</v>
          </cell>
        </row>
        <row r="1604">
          <cell r="I1604">
            <v>645059.51</v>
          </cell>
        </row>
        <row r="1605">
          <cell r="I1605">
            <v>969225.29</v>
          </cell>
        </row>
        <row r="1606">
          <cell r="I1606">
            <v>452911.6</v>
          </cell>
        </row>
        <row r="1607">
          <cell r="I1607">
            <v>725381.29</v>
          </cell>
        </row>
        <row r="1608">
          <cell r="I1608">
            <v>955341.08</v>
          </cell>
        </row>
        <row r="1609">
          <cell r="I1609">
            <v>990640.07</v>
          </cell>
        </row>
        <row r="1610">
          <cell r="I1610">
            <v>565797.62</v>
          </cell>
        </row>
        <row r="1611">
          <cell r="I1611">
            <v>533197.66</v>
          </cell>
        </row>
        <row r="1612">
          <cell r="I1612">
            <v>265418.62</v>
          </cell>
        </row>
        <row r="1613">
          <cell r="I1613">
            <v>322076.3</v>
          </cell>
        </row>
        <row r="1614">
          <cell r="I1614">
            <v>154668.66</v>
          </cell>
        </row>
        <row r="1615">
          <cell r="I1615">
            <v>142552.49</v>
          </cell>
        </row>
        <row r="1618">
          <cell r="I1618">
            <v>580653.75</v>
          </cell>
        </row>
        <row r="1619">
          <cell r="I1619">
            <v>491531.5</v>
          </cell>
        </row>
        <row r="1620">
          <cell r="I1620">
            <v>1280675.25</v>
          </cell>
        </row>
        <row r="1621">
          <cell r="I1621">
            <v>1408049</v>
          </cell>
        </row>
        <row r="1622">
          <cell r="I1622">
            <v>1163493.5</v>
          </cell>
        </row>
        <row r="1623">
          <cell r="I1623">
            <v>1640440.5</v>
          </cell>
        </row>
        <row r="1624">
          <cell r="I1624">
            <v>1515466.75</v>
          </cell>
        </row>
        <row r="1625">
          <cell r="I1625">
            <v>1125049.5</v>
          </cell>
        </row>
        <row r="1626">
          <cell r="I1626">
            <v>1550718.25</v>
          </cell>
        </row>
        <row r="1627">
          <cell r="I1627">
            <v>636456.5</v>
          </cell>
        </row>
        <row r="1628">
          <cell r="I1628">
            <v>594729.25</v>
          </cell>
        </row>
        <row r="1629">
          <cell r="I1629">
            <v>615007.25</v>
          </cell>
        </row>
        <row r="1630">
          <cell r="I1630">
            <v>216904.5</v>
          </cell>
        </row>
        <row r="1631">
          <cell r="I1631">
            <v>538805.5</v>
          </cell>
        </row>
        <row r="1632">
          <cell r="I1632">
            <v>417029.75</v>
          </cell>
        </row>
        <row r="1633">
          <cell r="I1633">
            <v>951887.3</v>
          </cell>
        </row>
        <row r="1634">
          <cell r="I1634">
            <v>660296.81999999995</v>
          </cell>
        </row>
        <row r="1635">
          <cell r="I1635">
            <v>1060667.6200000001</v>
          </cell>
        </row>
        <row r="1636">
          <cell r="I1636">
            <v>943905.44</v>
          </cell>
        </row>
        <row r="1637">
          <cell r="I1637">
            <v>945441.86</v>
          </cell>
        </row>
        <row r="1638">
          <cell r="I1638">
            <v>647223.76</v>
          </cell>
        </row>
        <row r="1639">
          <cell r="I1639">
            <v>619257.98</v>
          </cell>
        </row>
        <row r="1640">
          <cell r="I1640">
            <v>433288.42</v>
          </cell>
        </row>
        <row r="1641">
          <cell r="I1641">
            <v>216892.24</v>
          </cell>
        </row>
        <row r="1642">
          <cell r="I1642">
            <v>256068.55</v>
          </cell>
        </row>
        <row r="1643">
          <cell r="I1643">
            <v>208607.8</v>
          </cell>
        </row>
        <row r="1646">
          <cell r="I1646">
            <v>3445962.25</v>
          </cell>
        </row>
        <row r="1647">
          <cell r="I1647">
            <v>2952663.5</v>
          </cell>
        </row>
        <row r="1648">
          <cell r="I1648">
            <v>2766663.75</v>
          </cell>
        </row>
        <row r="1649">
          <cell r="I1649">
            <v>3247578</v>
          </cell>
        </row>
        <row r="1650">
          <cell r="I1650">
            <v>3130079</v>
          </cell>
        </row>
        <row r="1651">
          <cell r="I1651">
            <v>2732648.75</v>
          </cell>
        </row>
        <row r="1652">
          <cell r="I1652">
            <v>2289017.75</v>
          </cell>
        </row>
        <row r="1653">
          <cell r="I1653">
            <v>2495639.5</v>
          </cell>
        </row>
        <row r="1654">
          <cell r="I1654">
            <v>1929271.5</v>
          </cell>
        </row>
        <row r="1655">
          <cell r="I1655">
            <v>1534291</v>
          </cell>
        </row>
        <row r="1656">
          <cell r="I1656">
            <v>1642605.25</v>
          </cell>
        </row>
        <row r="1657">
          <cell r="I1657">
            <v>882486</v>
          </cell>
        </row>
        <row r="1658">
          <cell r="I1658">
            <v>921406</v>
          </cell>
        </row>
        <row r="1659">
          <cell r="I1659">
            <v>1240603.75</v>
          </cell>
        </row>
        <row r="1660">
          <cell r="I1660">
            <v>844670.25</v>
          </cell>
        </row>
        <row r="1661">
          <cell r="I1661">
            <v>1153003.21</v>
          </cell>
        </row>
        <row r="1662">
          <cell r="I1662">
            <v>666332.6</v>
          </cell>
        </row>
        <row r="1663">
          <cell r="I1663">
            <v>1638129.38</v>
          </cell>
        </row>
        <row r="1664">
          <cell r="I1664">
            <v>1534910.42</v>
          </cell>
        </row>
        <row r="1665">
          <cell r="I1665">
            <v>1950292.98</v>
          </cell>
        </row>
        <row r="1666">
          <cell r="I1666">
            <v>485247.92</v>
          </cell>
        </row>
        <row r="1667">
          <cell r="I1667">
            <v>878156.19</v>
          </cell>
        </row>
        <row r="1668">
          <cell r="I1668">
            <v>136082.20000000001</v>
          </cell>
        </row>
        <row r="1669">
          <cell r="I1669">
            <v>156100.5</v>
          </cell>
        </row>
        <row r="1670">
          <cell r="I1670">
            <v>93521</v>
          </cell>
        </row>
        <row r="1671">
          <cell r="I1671">
            <v>193743.21</v>
          </cell>
        </row>
        <row r="1672">
          <cell r="J1672">
            <v>123320</v>
          </cell>
        </row>
        <row r="1673">
          <cell r="J1673">
            <v>278852.25</v>
          </cell>
        </row>
        <row r="1674">
          <cell r="J1674">
            <v>350518</v>
          </cell>
        </row>
        <row r="1675">
          <cell r="J1675">
            <v>518046.25</v>
          </cell>
        </row>
        <row r="1676">
          <cell r="J1676">
            <v>481062</v>
          </cell>
        </row>
        <row r="1677">
          <cell r="J1677">
            <v>523464.75</v>
          </cell>
        </row>
        <row r="1678">
          <cell r="J1678">
            <v>403746</v>
          </cell>
        </row>
        <row r="1679">
          <cell r="J1679">
            <v>287947</v>
          </cell>
        </row>
        <row r="1680">
          <cell r="J1680">
            <v>344739</v>
          </cell>
        </row>
        <row r="1681">
          <cell r="J1681">
            <v>262740.25</v>
          </cell>
        </row>
        <row r="1682">
          <cell r="J1682">
            <v>294591.5</v>
          </cell>
        </row>
        <row r="1683">
          <cell r="J1683">
            <v>310638</v>
          </cell>
        </row>
        <row r="1684">
          <cell r="J1684">
            <v>435050.5</v>
          </cell>
        </row>
        <row r="1685">
          <cell r="J1685">
            <v>503743</v>
          </cell>
        </row>
        <row r="1686">
          <cell r="J1686">
            <v>626481.75</v>
          </cell>
        </row>
        <row r="1687">
          <cell r="J1687">
            <v>550475.75</v>
          </cell>
        </row>
        <row r="1688">
          <cell r="J1688">
            <v>427242.5</v>
          </cell>
        </row>
        <row r="1689">
          <cell r="J1689">
            <v>447355.75</v>
          </cell>
        </row>
        <row r="1690">
          <cell r="J1690">
            <v>324448.75</v>
          </cell>
        </row>
        <row r="1691">
          <cell r="J1691">
            <v>357411.75</v>
          </cell>
        </row>
        <row r="1692">
          <cell r="J1692">
            <v>264034.25</v>
          </cell>
        </row>
        <row r="1693">
          <cell r="J1693">
            <v>247909.75</v>
          </cell>
        </row>
        <row r="1694">
          <cell r="J1694">
            <v>30692</v>
          </cell>
        </row>
        <row r="1695">
          <cell r="J1695">
            <v>133046.5</v>
          </cell>
        </row>
        <row r="1696">
          <cell r="J1696">
            <v>1.75</v>
          </cell>
        </row>
        <row r="1703">
          <cell r="J1703">
            <v>321749.75</v>
          </cell>
        </row>
        <row r="1704">
          <cell r="J1704">
            <v>341916.25</v>
          </cell>
        </row>
        <row r="1705">
          <cell r="J1705">
            <v>296713</v>
          </cell>
        </row>
        <row r="1706">
          <cell r="J1706">
            <v>582650.25</v>
          </cell>
        </row>
        <row r="1707">
          <cell r="J1707">
            <v>427600</v>
          </cell>
        </row>
        <row r="1708">
          <cell r="J1708">
            <v>556970.25</v>
          </cell>
        </row>
        <row r="1709">
          <cell r="J1709">
            <v>557376.25</v>
          </cell>
        </row>
        <row r="1710">
          <cell r="J1710">
            <v>540848</v>
          </cell>
        </row>
        <row r="1711">
          <cell r="J1711">
            <v>486983.25</v>
          </cell>
        </row>
        <row r="1712">
          <cell r="J1712">
            <v>285823.25</v>
          </cell>
        </row>
        <row r="1713">
          <cell r="J1713">
            <v>335846.25</v>
          </cell>
        </row>
        <row r="1714">
          <cell r="J1714">
            <v>329279</v>
          </cell>
        </row>
        <row r="1715">
          <cell r="J1715">
            <v>302577.25</v>
          </cell>
        </row>
        <row r="1716">
          <cell r="I1716">
            <v>1027</v>
          </cell>
        </row>
        <row r="1718">
          <cell r="I1718">
            <v>35</v>
          </cell>
        </row>
        <row r="1719">
          <cell r="I1719">
            <v>536</v>
          </cell>
        </row>
        <row r="1720">
          <cell r="I1720">
            <v>436</v>
          </cell>
        </row>
        <row r="1721">
          <cell r="I1721">
            <v>43</v>
          </cell>
        </row>
        <row r="1722">
          <cell r="I1722">
            <v>3</v>
          </cell>
        </row>
        <row r="1723">
          <cell r="I1723">
            <v>3</v>
          </cell>
        </row>
        <row r="1724">
          <cell r="I1724">
            <v>13</v>
          </cell>
        </row>
        <row r="1725">
          <cell r="I1725">
            <v>44</v>
          </cell>
        </row>
        <row r="1726">
          <cell r="I1726">
            <v>6</v>
          </cell>
        </row>
        <row r="1727">
          <cell r="I1727">
            <v>3</v>
          </cell>
        </row>
        <row r="1728">
          <cell r="I1728">
            <v>27</v>
          </cell>
        </row>
        <row r="1729">
          <cell r="I1729">
            <v>1023</v>
          </cell>
        </row>
        <row r="1730">
          <cell r="I1730">
            <v>469</v>
          </cell>
        </row>
        <row r="1731">
          <cell r="I1731">
            <v>31</v>
          </cell>
        </row>
        <row r="1732">
          <cell r="I1732">
            <v>335</v>
          </cell>
        </row>
        <row r="1733">
          <cell r="I1733">
            <v>243</v>
          </cell>
        </row>
        <row r="1734">
          <cell r="I1734">
            <v>371</v>
          </cell>
        </row>
        <row r="1735">
          <cell r="I1735">
            <v>212</v>
          </cell>
        </row>
        <row r="1736">
          <cell r="I1736">
            <v>28</v>
          </cell>
        </row>
        <row r="1737">
          <cell r="I1737">
            <v>107</v>
          </cell>
        </row>
        <row r="1738">
          <cell r="I1738">
            <v>26</v>
          </cell>
        </row>
        <row r="1740">
          <cell r="I1740">
            <v>3840</v>
          </cell>
        </row>
        <row r="1741">
          <cell r="I1741">
            <v>1938</v>
          </cell>
        </row>
        <row r="1742">
          <cell r="I1742">
            <v>1793</v>
          </cell>
        </row>
        <row r="1743">
          <cell r="I1743">
            <v>633</v>
          </cell>
        </row>
        <row r="1744">
          <cell r="I1744">
            <v>392</v>
          </cell>
        </row>
        <row r="1745">
          <cell r="I1745">
            <v>70</v>
          </cell>
        </row>
        <row r="1746">
          <cell r="I1746">
            <v>446</v>
          </cell>
        </row>
        <row r="1747">
          <cell r="I1747">
            <v>53</v>
          </cell>
        </row>
        <row r="1748">
          <cell r="I1748">
            <v>266</v>
          </cell>
        </row>
        <row r="1749">
          <cell r="I1749">
            <v>229</v>
          </cell>
        </row>
        <row r="1750">
          <cell r="I1750">
            <v>87</v>
          </cell>
        </row>
        <row r="1751">
          <cell r="I1751">
            <v>513</v>
          </cell>
        </row>
        <row r="1752">
          <cell r="I1752">
            <v>543</v>
          </cell>
        </row>
        <row r="1753">
          <cell r="I1753">
            <v>836</v>
          </cell>
        </row>
        <row r="1754">
          <cell r="I1754">
            <v>1158</v>
          </cell>
        </row>
        <row r="1755">
          <cell r="I1755">
            <v>176</v>
          </cell>
        </row>
        <row r="1756">
          <cell r="I1756">
            <v>456</v>
          </cell>
        </row>
        <row r="1762">
          <cell r="I1762">
            <v>3705</v>
          </cell>
        </row>
        <row r="1763">
          <cell r="I1763">
            <v>1324</v>
          </cell>
        </row>
        <row r="1764">
          <cell r="I1764">
            <v>1462</v>
          </cell>
        </row>
        <row r="1765">
          <cell r="I1765">
            <v>1678</v>
          </cell>
        </row>
        <row r="1766">
          <cell r="I1766">
            <v>354</v>
          </cell>
        </row>
        <row r="1768">
          <cell r="I1768">
            <v>450</v>
          </cell>
        </row>
        <row r="1769">
          <cell r="I1769">
            <v>448</v>
          </cell>
        </row>
        <row r="1770">
          <cell r="I1770">
            <v>393</v>
          </cell>
        </row>
        <row r="1771">
          <cell r="I1771">
            <v>134</v>
          </cell>
        </row>
        <row r="1772">
          <cell r="I1772">
            <v>107</v>
          </cell>
        </row>
        <row r="1773">
          <cell r="I1773">
            <v>506</v>
          </cell>
        </row>
        <row r="1774">
          <cell r="I1774">
            <v>694</v>
          </cell>
        </row>
        <row r="1775">
          <cell r="I1775">
            <v>723</v>
          </cell>
        </row>
        <row r="1776">
          <cell r="I1776">
            <v>66</v>
          </cell>
        </row>
        <row r="1777">
          <cell r="I1777">
            <v>242</v>
          </cell>
        </row>
        <row r="1778">
          <cell r="I1778">
            <v>368</v>
          </cell>
        </row>
        <row r="1784">
          <cell r="I1784">
            <v>4425</v>
          </cell>
        </row>
        <row r="1785">
          <cell r="I1785">
            <v>992</v>
          </cell>
        </row>
        <row r="1786">
          <cell r="I1786">
            <v>2540</v>
          </cell>
        </row>
        <row r="1787">
          <cell r="I1787">
            <v>1670</v>
          </cell>
        </row>
        <row r="1788">
          <cell r="I1788">
            <v>559</v>
          </cell>
        </row>
        <row r="1789">
          <cell r="I1789">
            <v>100</v>
          </cell>
        </row>
        <row r="1790">
          <cell r="I1790">
            <v>665</v>
          </cell>
        </row>
        <row r="1791">
          <cell r="I1791">
            <v>506</v>
          </cell>
        </row>
        <row r="1792">
          <cell r="I1792">
            <v>354</v>
          </cell>
        </row>
        <row r="1793">
          <cell r="I1793">
            <v>259</v>
          </cell>
        </row>
        <row r="1794">
          <cell r="I1794">
            <v>184</v>
          </cell>
        </row>
        <row r="1795">
          <cell r="I1795">
            <v>631</v>
          </cell>
        </row>
        <row r="1796">
          <cell r="I1796">
            <v>757</v>
          </cell>
        </row>
        <row r="1797">
          <cell r="I1797">
            <v>734</v>
          </cell>
        </row>
        <row r="1798">
          <cell r="I1798">
            <v>944</v>
          </cell>
        </row>
        <row r="1799">
          <cell r="I1799">
            <v>356</v>
          </cell>
        </row>
        <row r="1800">
          <cell r="I1800">
            <v>526</v>
          </cell>
        </row>
        <row r="1806">
          <cell r="I1806">
            <v>4182</v>
          </cell>
        </row>
        <row r="1807">
          <cell r="I1807">
            <v>1591</v>
          </cell>
        </row>
        <row r="1808">
          <cell r="I1808">
            <v>2478</v>
          </cell>
        </row>
        <row r="1809">
          <cell r="I1809">
            <v>2041</v>
          </cell>
        </row>
        <row r="1810">
          <cell r="I1810">
            <v>186</v>
          </cell>
        </row>
        <row r="1812">
          <cell r="I1812">
            <v>349</v>
          </cell>
        </row>
        <row r="1813">
          <cell r="I1813">
            <v>845</v>
          </cell>
        </row>
        <row r="1814">
          <cell r="I1814">
            <v>342</v>
          </cell>
        </row>
        <row r="1815">
          <cell r="I1815">
            <v>206</v>
          </cell>
        </row>
        <row r="1816">
          <cell r="I1816">
            <v>142</v>
          </cell>
        </row>
        <row r="1817">
          <cell r="I1817">
            <v>381</v>
          </cell>
        </row>
        <row r="1818">
          <cell r="I1818">
            <v>381</v>
          </cell>
        </row>
        <row r="1819">
          <cell r="I1819">
            <v>243</v>
          </cell>
        </row>
        <row r="1820">
          <cell r="I1820">
            <v>63</v>
          </cell>
        </row>
        <row r="1828">
          <cell r="I1828">
            <v>3971</v>
          </cell>
        </row>
        <row r="1829">
          <cell r="I1829">
            <v>3447</v>
          </cell>
        </row>
        <row r="1830">
          <cell r="I1830">
            <v>4449</v>
          </cell>
        </row>
        <row r="1831">
          <cell r="I1831">
            <v>3127</v>
          </cell>
        </row>
        <row r="1832">
          <cell r="I1832">
            <v>2736</v>
          </cell>
        </row>
        <row r="1833">
          <cell r="I1833">
            <v>1347</v>
          </cell>
        </row>
        <row r="1834">
          <cell r="I1834">
            <v>957</v>
          </cell>
        </row>
        <row r="1850">
          <cell r="I1850">
            <v>4104</v>
          </cell>
        </row>
        <row r="1851">
          <cell r="I1851">
            <v>3589</v>
          </cell>
        </row>
        <row r="1852">
          <cell r="I1852">
            <v>4726</v>
          </cell>
        </row>
        <row r="1853">
          <cell r="I1853">
            <v>3353</v>
          </cell>
        </row>
        <row r="1854">
          <cell r="I1854">
            <v>2756</v>
          </cell>
        </row>
        <row r="1855">
          <cell r="I1855">
            <v>1252</v>
          </cell>
        </row>
        <row r="1856">
          <cell r="I1856">
            <v>1618</v>
          </cell>
        </row>
        <row r="1857">
          <cell r="I1857">
            <v>1677</v>
          </cell>
        </row>
        <row r="1858">
          <cell r="I1858">
            <v>2470</v>
          </cell>
        </row>
        <row r="1859">
          <cell r="I1859">
            <v>1559</v>
          </cell>
        </row>
        <row r="1860">
          <cell r="I1860">
            <v>934</v>
          </cell>
        </row>
        <row r="1861">
          <cell r="I1861">
            <v>1567</v>
          </cell>
        </row>
        <row r="1862">
          <cell r="I1862">
            <v>2360</v>
          </cell>
        </row>
        <row r="1863">
          <cell r="I1863">
            <v>2596</v>
          </cell>
        </row>
        <row r="1864">
          <cell r="I1864">
            <v>2419</v>
          </cell>
        </row>
        <row r="1865">
          <cell r="I1865">
            <v>1326</v>
          </cell>
        </row>
        <row r="1866">
          <cell r="I1866">
            <v>2097</v>
          </cell>
        </row>
        <row r="1867">
          <cell r="I1867">
            <v>2331</v>
          </cell>
        </row>
        <row r="1868">
          <cell r="I1868">
            <v>110</v>
          </cell>
        </row>
        <row r="1872">
          <cell r="I1872">
            <v>4370</v>
          </cell>
        </row>
        <row r="1873">
          <cell r="I1873">
            <v>3611</v>
          </cell>
        </row>
        <row r="1874">
          <cell r="I1874">
            <v>4958</v>
          </cell>
        </row>
        <row r="1875">
          <cell r="I1875">
            <v>2955</v>
          </cell>
        </row>
        <row r="1876">
          <cell r="I1876">
            <v>2319</v>
          </cell>
        </row>
        <row r="1877">
          <cell r="I1877">
            <v>1072</v>
          </cell>
        </row>
        <row r="1878">
          <cell r="I1878">
            <v>1715</v>
          </cell>
        </row>
        <row r="1879">
          <cell r="I1879">
            <v>1564</v>
          </cell>
        </row>
        <row r="1880">
          <cell r="I1880">
            <v>2112</v>
          </cell>
        </row>
        <row r="1881">
          <cell r="I1881">
            <v>1160</v>
          </cell>
        </row>
        <row r="1882">
          <cell r="I1882">
            <v>286</v>
          </cell>
        </row>
        <row r="1883">
          <cell r="I1883">
            <v>2769</v>
          </cell>
        </row>
        <row r="1884">
          <cell r="I1884">
            <v>1975</v>
          </cell>
        </row>
        <row r="1885">
          <cell r="I1885">
            <v>2578</v>
          </cell>
        </row>
        <row r="1886">
          <cell r="I1886">
            <v>957</v>
          </cell>
        </row>
        <row r="1887">
          <cell r="I1887">
            <v>453</v>
          </cell>
        </row>
        <row r="1888">
          <cell r="I1888">
            <v>2048</v>
          </cell>
        </row>
        <row r="1889">
          <cell r="I1889">
            <v>2356</v>
          </cell>
        </row>
        <row r="1890">
          <cell r="I1890">
            <v>2298</v>
          </cell>
        </row>
        <row r="1891">
          <cell r="I1891">
            <v>2346</v>
          </cell>
        </row>
        <row r="1892">
          <cell r="I1892">
            <v>1068</v>
          </cell>
        </row>
        <row r="1893">
          <cell r="I1893">
            <v>883</v>
          </cell>
        </row>
        <row r="1894">
          <cell r="I1894">
            <v>902</v>
          </cell>
        </row>
        <row r="1895">
          <cell r="I1895">
            <v>4029</v>
          </cell>
        </row>
        <row r="1896">
          <cell r="I1896">
            <v>3743</v>
          </cell>
        </row>
        <row r="1897">
          <cell r="I1897">
            <v>3964</v>
          </cell>
        </row>
        <row r="1898">
          <cell r="I1898">
            <v>5036</v>
          </cell>
        </row>
        <row r="1899">
          <cell r="I1899">
            <v>3101</v>
          </cell>
        </row>
        <row r="1900">
          <cell r="I1900">
            <v>1863</v>
          </cell>
        </row>
        <row r="1901">
          <cell r="I1901">
            <v>1205</v>
          </cell>
        </row>
        <row r="1902">
          <cell r="I1902">
            <v>1104</v>
          </cell>
        </row>
        <row r="1903">
          <cell r="I1903">
            <v>1546</v>
          </cell>
        </row>
        <row r="1904">
          <cell r="I1904">
            <v>2176</v>
          </cell>
        </row>
        <row r="1905">
          <cell r="I1905">
            <v>2185</v>
          </cell>
        </row>
        <row r="1906">
          <cell r="I1906">
            <v>770</v>
          </cell>
        </row>
        <row r="1907">
          <cell r="I1907">
            <v>2892</v>
          </cell>
        </row>
        <row r="1908">
          <cell r="I1908">
            <v>2344</v>
          </cell>
        </row>
        <row r="1909">
          <cell r="I1909">
            <v>2659</v>
          </cell>
        </row>
        <row r="1910">
          <cell r="I1910">
            <v>2384</v>
          </cell>
        </row>
        <row r="1911">
          <cell r="I1911">
            <v>1147</v>
          </cell>
        </row>
        <row r="1912">
          <cell r="I1912">
            <v>1819</v>
          </cell>
        </row>
        <row r="1913">
          <cell r="I1913">
            <v>2275</v>
          </cell>
        </row>
        <row r="1914">
          <cell r="I1914">
            <v>2272</v>
          </cell>
        </row>
        <row r="1915">
          <cell r="I1915">
            <v>2964</v>
          </cell>
        </row>
        <row r="1916">
          <cell r="I1916">
            <v>1196</v>
          </cell>
        </row>
        <row r="1917">
          <cell r="I1917">
            <v>960</v>
          </cell>
        </row>
        <row r="1918">
          <cell r="I1918">
            <v>537</v>
          </cell>
        </row>
        <row r="1920">
          <cell r="I1920">
            <v>9000</v>
          </cell>
        </row>
        <row r="1921">
          <cell r="I1921">
            <v>5836</v>
          </cell>
        </row>
        <row r="1922">
          <cell r="I1922">
            <v>5210</v>
          </cell>
        </row>
        <row r="1923">
          <cell r="I1923">
            <v>6088</v>
          </cell>
        </row>
        <row r="1924">
          <cell r="I1924">
            <v>3702</v>
          </cell>
        </row>
        <row r="1925">
          <cell r="I1925">
            <v>1575</v>
          </cell>
        </row>
        <row r="1926">
          <cell r="I1926">
            <v>2912</v>
          </cell>
        </row>
        <row r="1927">
          <cell r="I1927">
            <v>2764</v>
          </cell>
        </row>
        <row r="1928">
          <cell r="I1928">
            <v>2605</v>
          </cell>
        </row>
        <row r="1929">
          <cell r="I1929">
            <v>3691</v>
          </cell>
        </row>
        <row r="1930">
          <cell r="I1930">
            <v>2695</v>
          </cell>
        </row>
        <row r="1931">
          <cell r="I1931">
            <v>4760</v>
          </cell>
        </row>
        <row r="1932">
          <cell r="I1932">
            <v>4079</v>
          </cell>
        </row>
        <row r="1933">
          <cell r="I1933">
            <v>9390</v>
          </cell>
        </row>
        <row r="1934">
          <cell r="I1934">
            <v>4537</v>
          </cell>
        </row>
        <row r="1935">
          <cell r="I1935">
            <v>2237</v>
          </cell>
        </row>
        <row r="1936">
          <cell r="I1936">
            <v>2736</v>
          </cell>
        </row>
        <row r="1937">
          <cell r="I1937">
            <v>2681</v>
          </cell>
        </row>
        <row r="1938">
          <cell r="I1938">
            <v>3559</v>
          </cell>
        </row>
        <row r="1943">
          <cell r="I1943">
            <v>8868</v>
          </cell>
        </row>
        <row r="1944">
          <cell r="I1944">
            <v>5490</v>
          </cell>
        </row>
        <row r="1945">
          <cell r="I1945">
            <v>6644</v>
          </cell>
        </row>
        <row r="1946">
          <cell r="I1946">
            <v>7042</v>
          </cell>
        </row>
        <row r="1947">
          <cell r="I1947">
            <v>3509</v>
          </cell>
        </row>
        <row r="1948">
          <cell r="I1948">
            <v>1954</v>
          </cell>
        </row>
        <row r="1949">
          <cell r="I1949">
            <v>839</v>
          </cell>
        </row>
        <row r="1950">
          <cell r="I1950">
            <v>1289</v>
          </cell>
        </row>
        <row r="1951">
          <cell r="I1951">
            <v>2725</v>
          </cell>
        </row>
        <row r="1952">
          <cell r="I1952">
            <v>2512</v>
          </cell>
        </row>
        <row r="1953">
          <cell r="I1953">
            <v>2234</v>
          </cell>
        </row>
        <row r="1954">
          <cell r="I1954">
            <v>2574</v>
          </cell>
        </row>
        <row r="1955">
          <cell r="I1955">
            <v>4246</v>
          </cell>
        </row>
        <row r="1956">
          <cell r="I1956">
            <v>9211</v>
          </cell>
        </row>
        <row r="1957">
          <cell r="I1957">
            <v>4121</v>
          </cell>
        </row>
        <row r="1958">
          <cell r="I1958">
            <v>2580</v>
          </cell>
        </row>
        <row r="1959">
          <cell r="I1959">
            <v>2966</v>
          </cell>
        </row>
        <row r="1960">
          <cell r="I1960">
            <v>2779</v>
          </cell>
        </row>
        <row r="1961">
          <cell r="I1961">
            <v>3685</v>
          </cell>
        </row>
        <row r="1966">
          <cell r="I1966">
            <v>7836</v>
          </cell>
        </row>
        <row r="1967">
          <cell r="I1967">
            <v>4012</v>
          </cell>
        </row>
        <row r="1968">
          <cell r="I1968">
            <v>6787</v>
          </cell>
        </row>
        <row r="1969">
          <cell r="I1969">
            <v>7178</v>
          </cell>
        </row>
        <row r="1970">
          <cell r="I1970">
            <v>2517</v>
          </cell>
        </row>
        <row r="1971">
          <cell r="I1971">
            <v>2236</v>
          </cell>
        </row>
        <row r="1972">
          <cell r="I1972">
            <v>3712</v>
          </cell>
        </row>
        <row r="1973">
          <cell r="I1973">
            <v>1672</v>
          </cell>
        </row>
        <row r="1974">
          <cell r="I1974">
            <v>1703</v>
          </cell>
        </row>
        <row r="1975">
          <cell r="I1975">
            <v>2493</v>
          </cell>
        </row>
        <row r="1976">
          <cell r="I1976">
            <v>1478</v>
          </cell>
        </row>
        <row r="1977">
          <cell r="I1977">
            <v>3915</v>
          </cell>
        </row>
        <row r="1978">
          <cell r="I1978">
            <v>4853</v>
          </cell>
        </row>
        <row r="1979">
          <cell r="I1979">
            <v>10002</v>
          </cell>
        </row>
        <row r="1980">
          <cell r="I1980">
            <v>1125</v>
          </cell>
        </row>
        <row r="1982">
          <cell r="I1982">
            <v>1607</v>
          </cell>
        </row>
        <row r="1983">
          <cell r="I1983">
            <v>3419</v>
          </cell>
        </row>
        <row r="1984">
          <cell r="I1984">
            <v>2735</v>
          </cell>
        </row>
        <row r="1989">
          <cell r="I1989">
            <v>8922</v>
          </cell>
        </row>
        <row r="1990">
          <cell r="I1990">
            <v>6407</v>
          </cell>
        </row>
        <row r="1991">
          <cell r="I1991">
            <v>6733</v>
          </cell>
        </row>
        <row r="1992">
          <cell r="I1992">
            <v>7468</v>
          </cell>
        </row>
        <row r="1993">
          <cell r="I1993">
            <v>2503</v>
          </cell>
        </row>
        <row r="1994">
          <cell r="I1994">
            <v>1753</v>
          </cell>
        </row>
        <row r="1995">
          <cell r="I1995">
            <v>3417</v>
          </cell>
        </row>
        <row r="1996">
          <cell r="I1996">
            <v>1874</v>
          </cell>
        </row>
        <row r="1997">
          <cell r="I1997">
            <v>1926</v>
          </cell>
        </row>
        <row r="1998">
          <cell r="I1998">
            <v>2241</v>
          </cell>
        </row>
        <row r="1999">
          <cell r="I1999">
            <v>1384</v>
          </cell>
        </row>
        <row r="2000">
          <cell r="I2000">
            <v>3742</v>
          </cell>
        </row>
        <row r="2001">
          <cell r="I2001">
            <v>3267</v>
          </cell>
        </row>
        <row r="2002">
          <cell r="I2002">
            <v>7099</v>
          </cell>
        </row>
        <row r="2003">
          <cell r="I2003">
            <v>4931</v>
          </cell>
        </row>
        <row r="2004">
          <cell r="I2004">
            <v>2817</v>
          </cell>
        </row>
        <row r="2005">
          <cell r="I2005">
            <v>2654</v>
          </cell>
        </row>
        <row r="2006">
          <cell r="I2006">
            <v>2297</v>
          </cell>
        </row>
        <row r="2007">
          <cell r="I2007">
            <v>3879</v>
          </cell>
        </row>
        <row r="2012">
          <cell r="I2012">
            <v>6698</v>
          </cell>
        </row>
        <row r="2013">
          <cell r="I2013">
            <v>4748</v>
          </cell>
        </row>
        <row r="2014">
          <cell r="I2014">
            <v>5138</v>
          </cell>
        </row>
        <row r="2015">
          <cell r="I2015">
            <v>5715</v>
          </cell>
        </row>
        <row r="2016">
          <cell r="I2016">
            <v>1663</v>
          </cell>
        </row>
        <row r="2017">
          <cell r="I2017">
            <v>1784</v>
          </cell>
        </row>
        <row r="2018">
          <cell r="I2018">
            <v>3850</v>
          </cell>
        </row>
        <row r="2019">
          <cell r="I2019">
            <v>3449</v>
          </cell>
        </row>
        <row r="2020">
          <cell r="I2020">
            <v>4094</v>
          </cell>
        </row>
        <row r="2021">
          <cell r="I2021">
            <v>3139</v>
          </cell>
        </row>
        <row r="2022">
          <cell r="I2022">
            <v>2046</v>
          </cell>
        </row>
        <row r="2023">
          <cell r="I2023">
            <v>4918</v>
          </cell>
        </row>
        <row r="2024">
          <cell r="I2024">
            <v>4906</v>
          </cell>
        </row>
        <row r="2025">
          <cell r="I2025">
            <v>9234</v>
          </cell>
        </row>
        <row r="2026">
          <cell r="I2026">
            <v>4806</v>
          </cell>
        </row>
        <row r="2027">
          <cell r="I2027">
            <v>2882</v>
          </cell>
        </row>
        <row r="2028">
          <cell r="I2028">
            <v>3108</v>
          </cell>
        </row>
        <row r="2029">
          <cell r="I2029">
            <v>2383</v>
          </cell>
        </row>
        <row r="2030">
          <cell r="I2030">
            <v>3147</v>
          </cell>
        </row>
        <row r="2035">
          <cell r="I2035">
            <v>6766</v>
          </cell>
        </row>
        <row r="2036">
          <cell r="I2036">
            <v>5275</v>
          </cell>
        </row>
        <row r="2037">
          <cell r="I2037">
            <v>5400</v>
          </cell>
        </row>
        <row r="2038">
          <cell r="I2038">
            <v>5456</v>
          </cell>
        </row>
        <row r="2039">
          <cell r="I2039">
            <v>2493</v>
          </cell>
        </row>
        <row r="2040">
          <cell r="I2040">
            <v>1305</v>
          </cell>
        </row>
        <row r="2041">
          <cell r="I2041">
            <v>3249</v>
          </cell>
        </row>
        <row r="2042">
          <cell r="I2042">
            <v>2314</v>
          </cell>
        </row>
        <row r="2043">
          <cell r="I2043">
            <v>3659</v>
          </cell>
        </row>
        <row r="2044">
          <cell r="I2044">
            <v>2902</v>
          </cell>
        </row>
        <row r="2045">
          <cell r="I2045">
            <v>2362</v>
          </cell>
        </row>
        <row r="2046">
          <cell r="I2046">
            <v>3845</v>
          </cell>
        </row>
        <row r="2047">
          <cell r="I2047">
            <v>3885</v>
          </cell>
        </row>
        <row r="2048">
          <cell r="I2048">
            <v>7660</v>
          </cell>
        </row>
        <row r="2049">
          <cell r="I2049">
            <v>2597</v>
          </cell>
        </row>
        <row r="2050">
          <cell r="I2050">
            <v>2133</v>
          </cell>
        </row>
        <row r="2051">
          <cell r="I2051">
            <v>1553</v>
          </cell>
        </row>
        <row r="2052">
          <cell r="I2052">
            <v>1723</v>
          </cell>
        </row>
        <row r="2053">
          <cell r="I2053">
            <v>3389</v>
          </cell>
        </row>
        <row r="2058">
          <cell r="I2058">
            <v>8302</v>
          </cell>
        </row>
        <row r="2059">
          <cell r="I2059">
            <v>5628</v>
          </cell>
        </row>
        <row r="2060">
          <cell r="I2060">
            <v>4770</v>
          </cell>
        </row>
        <row r="2061">
          <cell r="I2061">
            <v>5642</v>
          </cell>
        </row>
        <row r="2062">
          <cell r="I2062">
            <v>3591</v>
          </cell>
        </row>
        <row r="2063">
          <cell r="I2063">
            <v>1104</v>
          </cell>
        </row>
        <row r="2064">
          <cell r="I2064">
            <v>1680</v>
          </cell>
        </row>
        <row r="2065">
          <cell r="I2065">
            <v>2936</v>
          </cell>
        </row>
        <row r="2066">
          <cell r="I2066">
            <v>2470</v>
          </cell>
        </row>
        <row r="2067">
          <cell r="I2067">
            <v>1126</v>
          </cell>
        </row>
        <row r="2068">
          <cell r="I2068">
            <v>1651</v>
          </cell>
        </row>
        <row r="2069">
          <cell r="I2069">
            <v>3841</v>
          </cell>
        </row>
        <row r="2070">
          <cell r="I2070">
            <v>4036</v>
          </cell>
        </row>
        <row r="2071">
          <cell r="I2071">
            <v>6326</v>
          </cell>
        </row>
        <row r="2072">
          <cell r="I2072">
            <v>5364</v>
          </cell>
        </row>
        <row r="2073">
          <cell r="I2073">
            <v>1678</v>
          </cell>
        </row>
        <row r="2080">
          <cell r="I2080">
            <v>7330</v>
          </cell>
        </row>
        <row r="2081">
          <cell r="I2081">
            <v>5177</v>
          </cell>
        </row>
        <row r="2082">
          <cell r="I2082">
            <v>4735</v>
          </cell>
        </row>
        <row r="2083">
          <cell r="I2083">
            <v>4683</v>
          </cell>
        </row>
        <row r="2084">
          <cell r="I2084">
            <v>2852</v>
          </cell>
        </row>
        <row r="2085">
          <cell r="I2085">
            <v>1353</v>
          </cell>
        </row>
        <row r="2086">
          <cell r="I2086">
            <v>3852</v>
          </cell>
        </row>
        <row r="2087">
          <cell r="I2087">
            <v>1728</v>
          </cell>
        </row>
        <row r="2088">
          <cell r="I2088">
            <v>2312</v>
          </cell>
        </row>
        <row r="2089">
          <cell r="I2089">
            <v>1655</v>
          </cell>
        </row>
        <row r="2090">
          <cell r="I2090">
            <v>2835</v>
          </cell>
        </row>
        <row r="2091">
          <cell r="I2091">
            <v>3833</v>
          </cell>
        </row>
        <row r="2092">
          <cell r="I2092">
            <v>759</v>
          </cell>
        </row>
        <row r="2095">
          <cell r="I2095">
            <v>2073</v>
          </cell>
        </row>
        <row r="2096">
          <cell r="I2096">
            <v>2615</v>
          </cell>
        </row>
        <row r="2097">
          <cell r="I2097">
            <v>3716</v>
          </cell>
        </row>
        <row r="2098">
          <cell r="I2098">
            <v>3954</v>
          </cell>
        </row>
        <row r="2103">
          <cell r="I2103">
            <v>1388141.75</v>
          </cell>
        </row>
        <row r="2104">
          <cell r="I2104">
            <v>1591962.5</v>
          </cell>
        </row>
        <row r="2105">
          <cell r="I2105">
            <v>1737866.25</v>
          </cell>
        </row>
        <row r="2106">
          <cell r="I2106">
            <v>1322922.75</v>
          </cell>
        </row>
        <row r="2107">
          <cell r="I2107">
            <v>1682360.5</v>
          </cell>
        </row>
        <row r="2108">
          <cell r="I2108">
            <v>1495827.75</v>
          </cell>
        </row>
        <row r="2109">
          <cell r="I2109">
            <v>1228664.5</v>
          </cell>
        </row>
        <row r="2110">
          <cell r="I2110">
            <v>1585616</v>
          </cell>
        </row>
        <row r="2111">
          <cell r="I2111">
            <v>1486785.09</v>
          </cell>
        </row>
        <row r="2112">
          <cell r="I2112">
            <v>1522839.4</v>
          </cell>
        </row>
        <row r="2113">
          <cell r="I2113">
            <v>1578313.25</v>
          </cell>
        </row>
        <row r="2114">
          <cell r="I2114">
            <v>1583398.64</v>
          </cell>
        </row>
        <row r="2115">
          <cell r="I2115">
            <v>1770124.29</v>
          </cell>
        </row>
        <row r="2116">
          <cell r="I2116">
            <v>1448734.72</v>
          </cell>
        </row>
        <row r="2117">
          <cell r="I2117">
            <v>1401230.05</v>
          </cell>
        </row>
        <row r="2118">
          <cell r="I2118">
            <v>1594237.21</v>
          </cell>
        </row>
        <row r="2119">
          <cell r="I2119">
            <v>1487220.17</v>
          </cell>
        </row>
        <row r="2120">
          <cell r="I2120">
            <v>1635431.28</v>
          </cell>
        </row>
        <row r="2121">
          <cell r="I2121">
            <v>1581307.97</v>
          </cell>
        </row>
        <row r="2126">
          <cell r="J2126">
            <v>2755255.75</v>
          </cell>
        </row>
        <row r="2127">
          <cell r="J2127">
            <v>2452955.75</v>
          </cell>
        </row>
        <row r="2128">
          <cell r="J2128">
            <v>2286073.5</v>
          </cell>
        </row>
        <row r="2129">
          <cell r="J2129">
            <v>2410985.5</v>
          </cell>
        </row>
        <row r="2130">
          <cell r="J2130">
            <v>2373280.5</v>
          </cell>
        </row>
        <row r="2131">
          <cell r="J2131">
            <v>2190310.75</v>
          </cell>
        </row>
        <row r="2132">
          <cell r="J2132">
            <v>2102886.5</v>
          </cell>
        </row>
        <row r="2133">
          <cell r="J2133">
            <v>2463203.25</v>
          </cell>
        </row>
        <row r="2134">
          <cell r="J2134">
            <v>827204</v>
          </cell>
        </row>
        <row r="2137">
          <cell r="J2137">
            <v>3016732</v>
          </cell>
        </row>
        <row r="2138">
          <cell r="J2138">
            <v>2711781.75</v>
          </cell>
        </row>
        <row r="2139">
          <cell r="J2139">
            <v>2351147.75</v>
          </cell>
        </row>
        <row r="2140">
          <cell r="J2140">
            <v>2481929.5</v>
          </cell>
        </row>
        <row r="2141">
          <cell r="J2141">
            <v>2526107.5</v>
          </cell>
        </row>
        <row r="2142">
          <cell r="J2142">
            <v>2452724.5</v>
          </cell>
        </row>
        <row r="2143">
          <cell r="J2143">
            <v>2317279.25</v>
          </cell>
        </row>
        <row r="2144">
          <cell r="J2144">
            <v>2451653</v>
          </cell>
        </row>
        <row r="2145">
          <cell r="J2145">
            <v>873156.25</v>
          </cell>
        </row>
        <row r="2148">
          <cell r="J2148">
            <v>3603461.75</v>
          </cell>
        </row>
        <row r="2149">
          <cell r="J2149">
            <v>3503672.5</v>
          </cell>
        </row>
        <row r="2150">
          <cell r="J2150">
            <v>4091185.5</v>
          </cell>
        </row>
        <row r="2151">
          <cell r="J2151">
            <v>4882840.25</v>
          </cell>
        </row>
        <row r="2152">
          <cell r="J2152">
            <v>3989518</v>
          </cell>
        </row>
        <row r="2153">
          <cell r="J2153">
            <v>4649221.25</v>
          </cell>
        </row>
        <row r="2154">
          <cell r="J2154">
            <v>4555835</v>
          </cell>
        </row>
        <row r="2155">
          <cell r="J2155">
            <v>3942151.25</v>
          </cell>
        </row>
        <row r="2156">
          <cell r="J2156">
            <v>1280906.5</v>
          </cell>
        </row>
        <row r="2159">
          <cell r="J2159">
            <v>4484197.25</v>
          </cell>
        </row>
        <row r="2160">
          <cell r="J2160">
            <v>4282902.5</v>
          </cell>
        </row>
        <row r="2161">
          <cell r="J2161">
            <v>4339647.25</v>
          </cell>
        </row>
        <row r="2162">
          <cell r="J2162">
            <v>3870784</v>
          </cell>
        </row>
        <row r="2163">
          <cell r="J2163">
            <v>4533922.5</v>
          </cell>
        </row>
        <row r="2164">
          <cell r="J2164">
            <v>3606170.5</v>
          </cell>
        </row>
        <row r="2165">
          <cell r="J2165">
            <v>4304859.5</v>
          </cell>
        </row>
        <row r="2166">
          <cell r="J2166">
            <v>3822007.5</v>
          </cell>
        </row>
        <row r="2167">
          <cell r="J2167">
            <v>1463896.75</v>
          </cell>
        </row>
        <row r="2168">
          <cell r="J2168">
            <v>584124.25</v>
          </cell>
        </row>
        <row r="2169">
          <cell r="J2169">
            <v>1439259.25</v>
          </cell>
        </row>
        <row r="2170">
          <cell r="J2170">
            <v>1274248.5</v>
          </cell>
        </row>
        <row r="2171">
          <cell r="J2171">
            <v>1142382.5</v>
          </cell>
        </row>
        <row r="2172">
          <cell r="J2172">
            <v>1544533.75</v>
          </cell>
        </row>
        <row r="2173">
          <cell r="J2173">
            <v>1505300.75</v>
          </cell>
        </row>
        <row r="2174">
          <cell r="J2174">
            <v>1640572.25</v>
          </cell>
        </row>
        <row r="2175">
          <cell r="J2175">
            <v>1161450.5</v>
          </cell>
        </row>
        <row r="2176">
          <cell r="J2176">
            <v>1618194.25</v>
          </cell>
        </row>
        <row r="2177">
          <cell r="J2177">
            <v>1198912</v>
          </cell>
        </row>
        <row r="2178">
          <cell r="J2178">
            <v>1370970.75</v>
          </cell>
        </row>
        <row r="2179">
          <cell r="J2179">
            <v>934016.5</v>
          </cell>
        </row>
        <row r="2180">
          <cell r="J2180">
            <v>1006790.75</v>
          </cell>
        </row>
        <row r="2181">
          <cell r="J2181">
            <v>667598.25</v>
          </cell>
        </row>
        <row r="2182">
          <cell r="J2182">
            <v>771649.5</v>
          </cell>
        </row>
        <row r="2183">
          <cell r="J2183">
            <v>1195485.75</v>
          </cell>
        </row>
        <row r="2184">
          <cell r="J2184">
            <v>1125429.5</v>
          </cell>
        </row>
        <row r="2185">
          <cell r="J2185">
            <v>779406.75</v>
          </cell>
        </row>
        <row r="2186">
          <cell r="J2186">
            <v>894889.5</v>
          </cell>
        </row>
        <row r="2187">
          <cell r="J2187">
            <v>969088</v>
          </cell>
        </row>
        <row r="2188">
          <cell r="J2188">
            <v>1229269.25</v>
          </cell>
        </row>
        <row r="2189">
          <cell r="J2189">
            <v>959137.75</v>
          </cell>
        </row>
        <row r="2190">
          <cell r="J2190">
            <v>995032.75</v>
          </cell>
        </row>
        <row r="2191">
          <cell r="J2191">
            <v>979415.5</v>
          </cell>
        </row>
        <row r="2192">
          <cell r="J2192">
            <v>649645</v>
          </cell>
        </row>
        <row r="2193">
          <cell r="J2193">
            <v>1125349.25</v>
          </cell>
        </row>
        <row r="2194">
          <cell r="J2194">
            <v>720351.75</v>
          </cell>
        </row>
        <row r="2195">
          <cell r="J2195">
            <v>849056</v>
          </cell>
        </row>
        <row r="2196">
          <cell r="J2196">
            <v>1594399.5</v>
          </cell>
        </row>
        <row r="2197">
          <cell r="J2197">
            <v>1436895</v>
          </cell>
        </row>
        <row r="2198">
          <cell r="J2198">
            <v>983197.5</v>
          </cell>
        </row>
        <row r="2199">
          <cell r="J2199">
            <v>1178183.75</v>
          </cell>
        </row>
        <row r="2200">
          <cell r="J2200">
            <v>1606016.5</v>
          </cell>
        </row>
        <row r="2201">
          <cell r="J2201">
            <v>1237118.5</v>
          </cell>
        </row>
        <row r="2202">
          <cell r="J2202">
            <v>1117875.5</v>
          </cell>
        </row>
        <row r="2203">
          <cell r="J2203">
            <v>1075419.25</v>
          </cell>
        </row>
        <row r="2204">
          <cell r="J2204">
            <v>823572.25</v>
          </cell>
        </row>
        <row r="2205">
          <cell r="J2205">
            <v>618675.75</v>
          </cell>
        </row>
        <row r="2206">
          <cell r="J2206">
            <v>862148</v>
          </cell>
        </row>
        <row r="2207">
          <cell r="J2207">
            <v>1221831</v>
          </cell>
        </row>
        <row r="2208">
          <cell r="J2208">
            <v>857355.5</v>
          </cell>
        </row>
        <row r="2209">
          <cell r="J2209">
            <v>1175318.5</v>
          </cell>
        </row>
        <row r="2210">
          <cell r="J2210">
            <v>1071705.5</v>
          </cell>
        </row>
        <row r="2211">
          <cell r="J2211">
            <v>1458515.5</v>
          </cell>
        </row>
        <row r="2212">
          <cell r="J2212">
            <v>1140203.25</v>
          </cell>
        </row>
        <row r="2213">
          <cell r="J2213">
            <v>735592.75</v>
          </cell>
        </row>
        <row r="2214">
          <cell r="J2214">
            <v>1034287.5</v>
          </cell>
        </row>
        <row r="2215">
          <cell r="J2215">
            <v>1353997</v>
          </cell>
        </row>
        <row r="2216">
          <cell r="J2216">
            <v>329241.75</v>
          </cell>
        </row>
        <row r="2217">
          <cell r="J2217">
            <v>433669</v>
          </cell>
        </row>
        <row r="2218">
          <cell r="J2218">
            <v>426570.25</v>
          </cell>
        </row>
        <row r="2219">
          <cell r="J2219">
            <v>485551.75</v>
          </cell>
        </row>
        <row r="2220">
          <cell r="J2220">
            <v>370169</v>
          </cell>
        </row>
        <row r="2221">
          <cell r="J2221">
            <v>440992.25</v>
          </cell>
        </row>
        <row r="2222">
          <cell r="J2222">
            <v>544827.5</v>
          </cell>
        </row>
        <row r="2223">
          <cell r="J2223">
            <v>407669</v>
          </cell>
        </row>
        <row r="2224">
          <cell r="J2224">
            <v>427507.5</v>
          </cell>
        </row>
        <row r="2225">
          <cell r="J2225">
            <v>505682</v>
          </cell>
        </row>
        <row r="2226">
          <cell r="J2226">
            <v>457522.5</v>
          </cell>
        </row>
        <row r="2227">
          <cell r="J2227">
            <v>390346.5</v>
          </cell>
        </row>
        <row r="2228">
          <cell r="J2228">
            <v>407141.75</v>
          </cell>
        </row>
        <row r="2229">
          <cell r="J2229">
            <v>432774.25</v>
          </cell>
        </row>
        <row r="2230">
          <cell r="J2230">
            <v>351875.25</v>
          </cell>
        </row>
        <row r="2231">
          <cell r="J2231">
            <v>365726.5</v>
          </cell>
        </row>
        <row r="2232">
          <cell r="J2232">
            <v>422937</v>
          </cell>
        </row>
        <row r="2233">
          <cell r="J2233">
            <v>380250.75</v>
          </cell>
        </row>
        <row r="2234">
          <cell r="J2234">
            <v>292515.5</v>
          </cell>
        </row>
        <row r="2235">
          <cell r="J2235">
            <v>350505.75</v>
          </cell>
        </row>
        <row r="2236">
          <cell r="J2236">
            <v>203382.5</v>
          </cell>
        </row>
        <row r="2237">
          <cell r="J2237">
            <v>108654</v>
          </cell>
        </row>
        <row r="2238">
          <cell r="J2238">
            <v>131917.75</v>
          </cell>
        </row>
        <row r="2239">
          <cell r="J2239">
            <v>127225.5</v>
          </cell>
        </row>
        <row r="2240">
          <cell r="J2240">
            <v>325625.5</v>
          </cell>
        </row>
        <row r="2241">
          <cell r="J2241">
            <v>436058.5</v>
          </cell>
        </row>
        <row r="2242">
          <cell r="J2242">
            <v>430531.25</v>
          </cell>
        </row>
        <row r="2243">
          <cell r="J2243">
            <v>493010.75</v>
          </cell>
        </row>
        <row r="2244">
          <cell r="J2244">
            <v>624750</v>
          </cell>
        </row>
        <row r="2245">
          <cell r="J2245">
            <v>404362</v>
          </cell>
        </row>
        <row r="2246">
          <cell r="J2246">
            <v>518318.25</v>
          </cell>
        </row>
        <row r="2247">
          <cell r="J2247">
            <v>394703.5</v>
          </cell>
        </row>
        <row r="2248">
          <cell r="J2248">
            <v>418811.25</v>
          </cell>
        </row>
        <row r="2249">
          <cell r="J2249">
            <v>519050</v>
          </cell>
        </row>
        <row r="2250">
          <cell r="J2250">
            <v>470742</v>
          </cell>
        </row>
        <row r="2251">
          <cell r="J2251">
            <v>420003.75</v>
          </cell>
        </row>
        <row r="2252">
          <cell r="J2252">
            <v>518345.75</v>
          </cell>
        </row>
        <row r="2253">
          <cell r="J2253">
            <v>482112.5</v>
          </cell>
        </row>
        <row r="2254">
          <cell r="J2254">
            <v>351311.75</v>
          </cell>
        </row>
        <row r="2255">
          <cell r="J2255">
            <v>364372</v>
          </cell>
        </row>
        <row r="2256">
          <cell r="J2256">
            <v>399938.75</v>
          </cell>
        </row>
        <row r="2257">
          <cell r="J2257">
            <v>391222</v>
          </cell>
        </row>
        <row r="2258">
          <cell r="J2258">
            <v>332896.25</v>
          </cell>
        </row>
        <row r="2259">
          <cell r="J2259">
            <v>363294</v>
          </cell>
        </row>
        <row r="2260">
          <cell r="J2260">
            <v>210080.5</v>
          </cell>
        </row>
        <row r="2261">
          <cell r="J2261">
            <v>106832.25</v>
          </cell>
        </row>
        <row r="2262">
          <cell r="J2262">
            <v>138983</v>
          </cell>
        </row>
        <row r="2263">
          <cell r="J2263">
            <v>134135.5</v>
          </cell>
        </row>
        <row r="2264">
          <cell r="J2264">
            <v>330873.5</v>
          </cell>
        </row>
        <row r="2265">
          <cell r="J2265">
            <v>427766.5</v>
          </cell>
        </row>
        <row r="2266">
          <cell r="J2266">
            <v>411262.75</v>
          </cell>
        </row>
        <row r="2267">
          <cell r="J2267">
            <v>464893.25</v>
          </cell>
        </row>
        <row r="2268">
          <cell r="J2268">
            <v>570630.25</v>
          </cell>
        </row>
        <row r="2269">
          <cell r="J2269">
            <v>419073.25</v>
          </cell>
        </row>
        <row r="2270">
          <cell r="J2270">
            <v>529107</v>
          </cell>
        </row>
        <row r="2271">
          <cell r="J2271">
            <v>386332.5</v>
          </cell>
        </row>
        <row r="2272">
          <cell r="J2272">
            <v>423818.75</v>
          </cell>
        </row>
        <row r="2273">
          <cell r="J2273">
            <v>522830.5</v>
          </cell>
        </row>
        <row r="2274">
          <cell r="J2274">
            <v>453115.25</v>
          </cell>
        </row>
        <row r="2275">
          <cell r="J2275">
            <v>398658.25</v>
          </cell>
        </row>
        <row r="2276">
          <cell r="J2276">
            <v>466763.25</v>
          </cell>
        </row>
        <row r="2277">
          <cell r="J2277">
            <v>498435.25</v>
          </cell>
        </row>
        <row r="2278">
          <cell r="J2278">
            <v>333544.5</v>
          </cell>
        </row>
        <row r="2279">
          <cell r="J2279">
            <v>356814.75</v>
          </cell>
        </row>
        <row r="2280">
          <cell r="J2280">
            <v>403043</v>
          </cell>
        </row>
        <row r="2281">
          <cell r="J2281">
            <v>347563</v>
          </cell>
        </row>
        <row r="2282">
          <cell r="J2282">
            <v>298000.5</v>
          </cell>
        </row>
        <row r="2283">
          <cell r="J2283">
            <v>320543.25</v>
          </cell>
        </row>
        <row r="2284">
          <cell r="J2284">
            <v>192269</v>
          </cell>
        </row>
        <row r="2285">
          <cell r="J2285">
            <v>106194</v>
          </cell>
        </row>
        <row r="2286">
          <cell r="J2286">
            <v>120678</v>
          </cell>
        </row>
        <row r="2287">
          <cell r="J2287">
            <v>89838</v>
          </cell>
        </row>
        <row r="2288">
          <cell r="I2288">
            <v>3036</v>
          </cell>
        </row>
        <row r="2289">
          <cell r="I2289">
            <v>1258</v>
          </cell>
        </row>
        <row r="2290">
          <cell r="I2290">
            <v>2198</v>
          </cell>
        </row>
        <row r="2291">
          <cell r="I2291">
            <v>2240</v>
          </cell>
        </row>
        <row r="2292">
          <cell r="I2292">
            <v>364</v>
          </cell>
        </row>
        <row r="2293">
          <cell r="I2293">
            <v>224</v>
          </cell>
        </row>
        <row r="2294">
          <cell r="I2294">
            <v>1477</v>
          </cell>
        </row>
        <row r="2295">
          <cell r="I2295">
            <v>1214.25</v>
          </cell>
        </row>
        <row r="2296">
          <cell r="I2296">
            <v>798</v>
          </cell>
        </row>
        <row r="2297">
          <cell r="I2297">
            <v>952</v>
          </cell>
        </row>
        <row r="2298">
          <cell r="I2298">
            <v>262.5</v>
          </cell>
        </row>
        <row r="2299">
          <cell r="I2299">
            <v>660.8</v>
          </cell>
        </row>
        <row r="2300">
          <cell r="I2300">
            <v>628.6</v>
          </cell>
        </row>
        <row r="2301">
          <cell r="I2301">
            <v>215.6</v>
          </cell>
        </row>
        <row r="2302">
          <cell r="I2302">
            <v>478.1</v>
          </cell>
        </row>
        <row r="2303">
          <cell r="I2303">
            <v>336</v>
          </cell>
        </row>
        <row r="2304">
          <cell r="I2304">
            <v>154</v>
          </cell>
        </row>
        <row r="2305">
          <cell r="I2305">
            <v>84</v>
          </cell>
        </row>
        <row r="2306">
          <cell r="I2306">
            <v>98</v>
          </cell>
        </row>
        <row r="2307">
          <cell r="I2307">
            <v>42</v>
          </cell>
        </row>
        <row r="2308">
          <cell r="I2308">
            <v>56</v>
          </cell>
        </row>
        <row r="2309">
          <cell r="I2309">
            <v>84</v>
          </cell>
        </row>
        <row r="2310">
          <cell r="I2310">
            <v>980.56</v>
          </cell>
        </row>
        <row r="2314">
          <cell r="J2314">
            <v>717177.5</v>
          </cell>
        </row>
        <row r="2315">
          <cell r="J2315">
            <v>1563045.5</v>
          </cell>
        </row>
        <row r="2316">
          <cell r="J2316">
            <v>1432322.5</v>
          </cell>
        </row>
        <row r="2317">
          <cell r="J2317">
            <v>1488701.5</v>
          </cell>
        </row>
        <row r="2318">
          <cell r="J2318">
            <v>1591078.25</v>
          </cell>
        </row>
        <row r="2319">
          <cell r="J2319">
            <v>1437506</v>
          </cell>
        </row>
        <row r="2320">
          <cell r="J2320">
            <v>812943.5</v>
          </cell>
        </row>
        <row r="2321">
          <cell r="J2321">
            <v>1860391</v>
          </cell>
        </row>
        <row r="2322">
          <cell r="J2322">
            <v>1515551.75</v>
          </cell>
        </row>
        <row r="2323">
          <cell r="J2323">
            <v>1189606.25</v>
          </cell>
        </row>
        <row r="2324">
          <cell r="J2324">
            <v>891281</v>
          </cell>
        </row>
        <row r="2325">
          <cell r="J2325">
            <v>678231.75</v>
          </cell>
        </row>
        <row r="2326">
          <cell r="J2326">
            <v>909702.25</v>
          </cell>
        </row>
        <row r="2327">
          <cell r="J2327">
            <v>843024.25</v>
          </cell>
        </row>
        <row r="2328">
          <cell r="J2328">
            <v>665781.5</v>
          </cell>
        </row>
        <row r="2329">
          <cell r="J2329">
            <v>209712.5</v>
          </cell>
        </row>
        <row r="2330">
          <cell r="J2330">
            <v>514756.75</v>
          </cell>
        </row>
        <row r="2331">
          <cell r="J2331">
            <v>1126202.5</v>
          </cell>
        </row>
        <row r="2332">
          <cell r="J2332">
            <v>1033617.75</v>
          </cell>
        </row>
        <row r="2333">
          <cell r="J2333">
            <v>856569</v>
          </cell>
        </row>
        <row r="2334">
          <cell r="J2334">
            <v>681124</v>
          </cell>
        </row>
        <row r="2335">
          <cell r="J2335">
            <v>931070.25</v>
          </cell>
        </row>
        <row r="2336">
          <cell r="J2336">
            <v>754467.5</v>
          </cell>
        </row>
        <row r="2337">
          <cell r="J2337">
            <v>339997.5</v>
          </cell>
        </row>
        <row r="2338">
          <cell r="J2338">
            <v>570449.5</v>
          </cell>
        </row>
        <row r="2339">
          <cell r="J2339">
            <v>871860</v>
          </cell>
        </row>
        <row r="2342">
          <cell r="J2342">
            <v>2403566</v>
          </cell>
        </row>
        <row r="2343">
          <cell r="J2343">
            <v>2215828.75</v>
          </cell>
        </row>
        <row r="2344">
          <cell r="J2344">
            <v>1472466.25</v>
          </cell>
        </row>
        <row r="2345">
          <cell r="J2345">
            <v>1640550.5</v>
          </cell>
        </row>
        <row r="2346">
          <cell r="J2346">
            <v>936183</v>
          </cell>
        </row>
        <row r="2347">
          <cell r="J2347">
            <v>1172914.25</v>
          </cell>
        </row>
        <row r="2348">
          <cell r="J2348">
            <v>1418832.25</v>
          </cell>
        </row>
        <row r="2349">
          <cell r="J2349">
            <v>1572242</v>
          </cell>
        </row>
        <row r="2350">
          <cell r="J2350">
            <v>2016189.5</v>
          </cell>
        </row>
        <row r="2351">
          <cell r="J2351">
            <v>1253530.5</v>
          </cell>
        </row>
        <row r="2352">
          <cell r="J2352">
            <v>1450546</v>
          </cell>
        </row>
        <row r="2353">
          <cell r="J2353">
            <v>560750.75</v>
          </cell>
        </row>
        <row r="2354">
          <cell r="J2354">
            <v>896774</v>
          </cell>
        </row>
        <row r="2355">
          <cell r="J2355">
            <v>976345</v>
          </cell>
        </row>
        <row r="2356">
          <cell r="J2356">
            <v>763169.75</v>
          </cell>
        </row>
        <row r="2357">
          <cell r="J2357">
            <v>376791</v>
          </cell>
        </row>
        <row r="2358">
          <cell r="J2358">
            <v>634498.75</v>
          </cell>
        </row>
        <row r="2359">
          <cell r="J2359">
            <v>756843</v>
          </cell>
        </row>
        <row r="2360">
          <cell r="J2360">
            <v>842694.25</v>
          </cell>
        </row>
        <row r="2361">
          <cell r="J2361">
            <v>765860.5</v>
          </cell>
        </row>
        <row r="2362">
          <cell r="J2362">
            <v>848978.75</v>
          </cell>
        </row>
        <row r="2363">
          <cell r="J2363">
            <v>788078</v>
          </cell>
        </row>
        <row r="2364">
          <cell r="J2364">
            <v>832943.5</v>
          </cell>
        </row>
        <row r="2365">
          <cell r="J2365">
            <v>813201</v>
          </cell>
        </row>
        <row r="2366">
          <cell r="J2366">
            <v>895334.75</v>
          </cell>
        </row>
        <row r="2367">
          <cell r="J2367">
            <v>1009183.75</v>
          </cell>
        </row>
        <row r="2370">
          <cell r="J2370">
            <v>2642306</v>
          </cell>
        </row>
        <row r="2371">
          <cell r="J2371">
            <v>1633859.5</v>
          </cell>
        </row>
        <row r="2372">
          <cell r="J2372">
            <v>2156613.75</v>
          </cell>
        </row>
        <row r="2373">
          <cell r="J2373">
            <v>1460260.25</v>
          </cell>
        </row>
        <row r="2374">
          <cell r="J2374">
            <v>1759800.75</v>
          </cell>
        </row>
        <row r="2375">
          <cell r="J2375">
            <v>1337154.25</v>
          </cell>
        </row>
        <row r="2376">
          <cell r="J2376">
            <v>1430384</v>
          </cell>
        </row>
        <row r="2377">
          <cell r="J2377">
            <v>1686861.5</v>
          </cell>
        </row>
        <row r="2378">
          <cell r="J2378">
            <v>1955971.5</v>
          </cell>
        </row>
        <row r="2379">
          <cell r="J2379">
            <v>1236364.75</v>
          </cell>
        </row>
        <row r="2380">
          <cell r="J2380">
            <v>660935</v>
          </cell>
        </row>
        <row r="2381">
          <cell r="J2381">
            <v>694222.25</v>
          </cell>
        </row>
        <row r="2382">
          <cell r="J2382">
            <v>946912.75</v>
          </cell>
        </row>
        <row r="2383">
          <cell r="J2383">
            <v>1164320.5</v>
          </cell>
        </row>
        <row r="2384">
          <cell r="J2384">
            <v>783982</v>
          </cell>
        </row>
        <row r="2385">
          <cell r="J2385">
            <v>434853.25</v>
          </cell>
        </row>
        <row r="2386">
          <cell r="J2386">
            <v>726122.75</v>
          </cell>
        </row>
        <row r="2387">
          <cell r="J2387">
            <v>802677.75</v>
          </cell>
        </row>
        <row r="2388">
          <cell r="J2388">
            <v>743329.5</v>
          </cell>
        </row>
        <row r="2389">
          <cell r="J2389">
            <v>789354.25</v>
          </cell>
        </row>
        <row r="2390">
          <cell r="J2390">
            <v>671553</v>
          </cell>
        </row>
        <row r="2391">
          <cell r="J2391">
            <v>1233911.75</v>
          </cell>
        </row>
        <row r="2392">
          <cell r="J2392">
            <v>1097421.75</v>
          </cell>
        </row>
        <row r="2393">
          <cell r="J2393">
            <v>693551.5</v>
          </cell>
        </row>
        <row r="2394">
          <cell r="J2394">
            <v>706466.25</v>
          </cell>
        </row>
        <row r="2395">
          <cell r="J2395">
            <v>1064044.75</v>
          </cell>
        </row>
        <row r="2396">
          <cell r="I2396">
            <v>272</v>
          </cell>
        </row>
        <row r="2397">
          <cell r="I2397">
            <v>68</v>
          </cell>
        </row>
        <row r="2398">
          <cell r="I2398">
            <v>45</v>
          </cell>
        </row>
        <row r="2399">
          <cell r="I2399">
            <v>27</v>
          </cell>
        </row>
        <row r="2400">
          <cell r="I2400">
            <v>594</v>
          </cell>
        </row>
        <row r="2401">
          <cell r="I2401">
            <v>270</v>
          </cell>
        </row>
        <row r="2402">
          <cell r="I2402">
            <v>648</v>
          </cell>
        </row>
        <row r="2403">
          <cell r="I2403">
            <v>542.75</v>
          </cell>
        </row>
        <row r="2404">
          <cell r="I2404">
            <v>182</v>
          </cell>
        </row>
        <row r="2405">
          <cell r="I2405">
            <v>350</v>
          </cell>
        </row>
        <row r="2406">
          <cell r="I2406">
            <v>44.8</v>
          </cell>
        </row>
        <row r="2407">
          <cell r="I2407">
            <v>47.6</v>
          </cell>
        </row>
        <row r="2408">
          <cell r="I2408">
            <v>126</v>
          </cell>
        </row>
        <row r="2409">
          <cell r="I2409">
            <v>141.12</v>
          </cell>
        </row>
        <row r="2410">
          <cell r="I2410">
            <v>98</v>
          </cell>
        </row>
        <row r="2411">
          <cell r="I2411">
            <v>140</v>
          </cell>
        </row>
        <row r="2412">
          <cell r="I2412">
            <v>98</v>
          </cell>
        </row>
        <row r="2413">
          <cell r="I2413">
            <v>224</v>
          </cell>
        </row>
        <row r="2414">
          <cell r="I2414">
            <v>112</v>
          </cell>
        </row>
        <row r="2415">
          <cell r="I2415">
            <v>56</v>
          </cell>
        </row>
        <row r="2416">
          <cell r="I2416">
            <v>126</v>
          </cell>
        </row>
        <row r="2417">
          <cell r="I2417">
            <v>126</v>
          </cell>
        </row>
        <row r="2418">
          <cell r="I2418">
            <v>393.54</v>
          </cell>
        </row>
        <row r="2419">
          <cell r="I2419">
            <v>98</v>
          </cell>
        </row>
        <row r="2420">
          <cell r="I2420">
            <v>102</v>
          </cell>
        </row>
        <row r="2421">
          <cell r="I2421">
            <v>85</v>
          </cell>
        </row>
        <row r="2422">
          <cell r="I2422">
            <v>18</v>
          </cell>
        </row>
        <row r="2423">
          <cell r="I2423">
            <v>91</v>
          </cell>
        </row>
        <row r="2424">
          <cell r="I2424">
            <v>390</v>
          </cell>
        </row>
        <row r="2425">
          <cell r="I2425">
            <v>270</v>
          </cell>
        </row>
        <row r="2426">
          <cell r="I2426">
            <v>630</v>
          </cell>
        </row>
        <row r="2427">
          <cell r="I2427">
            <v>832</v>
          </cell>
        </row>
        <row r="2428">
          <cell r="I2428">
            <v>182</v>
          </cell>
        </row>
        <row r="2430">
          <cell r="I2430">
            <v>141.96</v>
          </cell>
        </row>
        <row r="2431">
          <cell r="I2431">
            <v>78.400000000000006</v>
          </cell>
        </row>
        <row r="2432">
          <cell r="I2432">
            <v>182</v>
          </cell>
        </row>
        <row r="2433">
          <cell r="I2433">
            <v>232.82</v>
          </cell>
        </row>
        <row r="2434">
          <cell r="I2434">
            <v>56</v>
          </cell>
        </row>
        <row r="2435">
          <cell r="I2435">
            <v>140</v>
          </cell>
        </row>
        <row r="2436">
          <cell r="I2436">
            <v>308</v>
          </cell>
        </row>
        <row r="2437">
          <cell r="I2437">
            <v>168</v>
          </cell>
        </row>
        <row r="2438">
          <cell r="I2438">
            <v>56</v>
          </cell>
        </row>
        <row r="2439">
          <cell r="I2439">
            <v>98</v>
          </cell>
        </row>
        <row r="2440">
          <cell r="I2440">
            <v>280</v>
          </cell>
        </row>
        <row r="2441">
          <cell r="I2441">
            <v>154</v>
          </cell>
        </row>
        <row r="2442">
          <cell r="I2442">
            <v>317.8</v>
          </cell>
        </row>
        <row r="2443">
          <cell r="I2443">
            <v>112</v>
          </cell>
        </row>
        <row r="2446">
          <cell r="I2446">
            <v>744722</v>
          </cell>
        </row>
        <row r="2447">
          <cell r="I2447">
            <v>679558.25</v>
          </cell>
        </row>
        <row r="2448">
          <cell r="I2448">
            <v>962710</v>
          </cell>
        </row>
        <row r="2449">
          <cell r="I2449">
            <v>623023.25</v>
          </cell>
        </row>
        <row r="2450">
          <cell r="I2450">
            <v>847118.5</v>
          </cell>
        </row>
        <row r="2451">
          <cell r="I2451">
            <v>959995</v>
          </cell>
        </row>
        <row r="2452">
          <cell r="I2452">
            <v>695854</v>
          </cell>
        </row>
        <row r="2453">
          <cell r="I2453">
            <v>689427.5</v>
          </cell>
        </row>
        <row r="2454">
          <cell r="I2454">
            <v>595163.75</v>
          </cell>
        </row>
        <row r="2455">
          <cell r="I2455">
            <v>744282.75</v>
          </cell>
        </row>
        <row r="2456">
          <cell r="I2456">
            <v>774608.25</v>
          </cell>
        </row>
        <row r="2457">
          <cell r="I2457">
            <v>610905.25</v>
          </cell>
        </row>
        <row r="2458">
          <cell r="I2458">
            <v>556179</v>
          </cell>
        </row>
        <row r="2459">
          <cell r="I2459">
            <v>566533</v>
          </cell>
        </row>
        <row r="2460">
          <cell r="I2460">
            <v>658754.25</v>
          </cell>
        </row>
        <row r="2461">
          <cell r="I2461">
            <v>488568.5</v>
          </cell>
        </row>
        <row r="2462">
          <cell r="I2462">
            <v>350089.5</v>
          </cell>
        </row>
        <row r="2463">
          <cell r="I2463">
            <v>663500</v>
          </cell>
        </row>
        <row r="2464">
          <cell r="I2464">
            <v>648409.25</v>
          </cell>
        </row>
        <row r="2465">
          <cell r="I2465">
            <v>917268.75</v>
          </cell>
        </row>
        <row r="2466">
          <cell r="I2466">
            <v>900924</v>
          </cell>
        </row>
        <row r="2467">
          <cell r="I2467">
            <v>604748.5</v>
          </cell>
        </row>
        <row r="2468">
          <cell r="I2468">
            <v>916430.5</v>
          </cell>
        </row>
        <row r="2469">
          <cell r="I2469">
            <v>738291.75</v>
          </cell>
        </row>
        <row r="2470">
          <cell r="I2470">
            <v>809076.29</v>
          </cell>
        </row>
        <row r="2471">
          <cell r="I2471">
            <v>887053.05</v>
          </cell>
        </row>
        <row r="2474">
          <cell r="I2474">
            <v>1089880</v>
          </cell>
        </row>
        <row r="2475">
          <cell r="I2475">
            <v>828576.75</v>
          </cell>
        </row>
        <row r="2476">
          <cell r="I2476">
            <v>961933</v>
          </cell>
        </row>
        <row r="2477">
          <cell r="I2477">
            <v>908299.25</v>
          </cell>
        </row>
        <row r="2478">
          <cell r="I2478">
            <v>869458</v>
          </cell>
        </row>
        <row r="2479">
          <cell r="I2479">
            <v>774238.5</v>
          </cell>
        </row>
        <row r="2480">
          <cell r="I2480">
            <v>720983.75</v>
          </cell>
        </row>
        <row r="2481">
          <cell r="I2481">
            <v>595064</v>
          </cell>
        </row>
        <row r="2482">
          <cell r="I2482">
            <v>684380.25</v>
          </cell>
        </row>
        <row r="2483">
          <cell r="I2483">
            <v>706750.5</v>
          </cell>
        </row>
        <row r="2484">
          <cell r="I2484">
            <v>692011.25</v>
          </cell>
        </row>
        <row r="2485">
          <cell r="I2485">
            <v>574514.75</v>
          </cell>
        </row>
        <row r="2486">
          <cell r="I2486">
            <v>421455.5</v>
          </cell>
        </row>
        <row r="2487">
          <cell r="I2487">
            <v>583397.25</v>
          </cell>
        </row>
        <row r="2488">
          <cell r="I2488">
            <v>383521</v>
          </cell>
        </row>
        <row r="2489">
          <cell r="I2489">
            <v>590077.5</v>
          </cell>
        </row>
        <row r="2490">
          <cell r="I2490">
            <v>751071.75</v>
          </cell>
        </row>
        <row r="2491">
          <cell r="I2491">
            <v>858274.5</v>
          </cell>
        </row>
        <row r="2492">
          <cell r="I2492">
            <v>882146.75</v>
          </cell>
        </row>
        <row r="2493">
          <cell r="I2493">
            <v>648200</v>
          </cell>
        </row>
        <row r="2494">
          <cell r="I2494">
            <v>464078.25</v>
          </cell>
        </row>
        <row r="2495">
          <cell r="I2495">
            <v>770919.25</v>
          </cell>
        </row>
        <row r="2496">
          <cell r="I2496">
            <v>508862.75</v>
          </cell>
        </row>
        <row r="2497">
          <cell r="I2497">
            <v>633151.34</v>
          </cell>
        </row>
        <row r="2498">
          <cell r="I2498">
            <v>651908.12</v>
          </cell>
        </row>
        <row r="2499">
          <cell r="I2499">
            <v>393996.26</v>
          </cell>
        </row>
        <row r="2500">
          <cell r="I2500">
            <v>3317</v>
          </cell>
        </row>
        <row r="2501">
          <cell r="I2501">
            <v>2439</v>
          </cell>
        </row>
        <row r="2502">
          <cell r="I2502">
            <v>2734</v>
          </cell>
        </row>
        <row r="2503">
          <cell r="I2503">
            <v>2690</v>
          </cell>
        </row>
        <row r="2504">
          <cell r="I2504">
            <v>1366</v>
          </cell>
        </row>
        <row r="2505">
          <cell r="I2505">
            <v>3116</v>
          </cell>
        </row>
        <row r="2506">
          <cell r="I2506">
            <v>3305</v>
          </cell>
        </row>
        <row r="2507">
          <cell r="I2507">
            <v>2594</v>
          </cell>
        </row>
        <row r="2508">
          <cell r="I2508">
            <v>872</v>
          </cell>
        </row>
        <row r="2509">
          <cell r="I2509">
            <v>407</v>
          </cell>
        </row>
        <row r="2510">
          <cell r="I2510">
            <v>448</v>
          </cell>
        </row>
        <row r="2511">
          <cell r="I2511">
            <v>839</v>
          </cell>
        </row>
        <row r="2512">
          <cell r="I2512">
            <v>1010</v>
          </cell>
        </row>
        <row r="2513">
          <cell r="I2513">
            <v>3634</v>
          </cell>
        </row>
        <row r="2514">
          <cell r="I2514">
            <v>2121</v>
          </cell>
        </row>
        <row r="2515">
          <cell r="I2515">
            <v>87</v>
          </cell>
        </row>
        <row r="2516">
          <cell r="I2516">
            <v>2675</v>
          </cell>
        </row>
        <row r="2517">
          <cell r="I2517">
            <v>7090</v>
          </cell>
        </row>
        <row r="2518">
          <cell r="I2518">
            <v>5471</v>
          </cell>
        </row>
        <row r="2519">
          <cell r="I2519">
            <v>3912</v>
          </cell>
        </row>
        <row r="2520">
          <cell r="I2520">
            <v>3883</v>
          </cell>
        </row>
        <row r="2521">
          <cell r="I2521">
            <v>7410</v>
          </cell>
        </row>
        <row r="2522">
          <cell r="I2522">
            <v>4851</v>
          </cell>
        </row>
        <row r="2523">
          <cell r="I2523">
            <v>8423</v>
          </cell>
        </row>
        <row r="2524">
          <cell r="I2524">
            <v>3213</v>
          </cell>
        </row>
        <row r="2525">
          <cell r="I2525">
            <v>2160</v>
          </cell>
        </row>
        <row r="2526">
          <cell r="I2526">
            <v>2288</v>
          </cell>
        </row>
        <row r="2527">
          <cell r="I2527">
            <v>2411</v>
          </cell>
        </row>
        <row r="2528">
          <cell r="I2528">
            <v>1050</v>
          </cell>
        </row>
        <row r="2529">
          <cell r="I2529">
            <v>1771</v>
          </cell>
        </row>
        <row r="2530">
          <cell r="I2530">
            <v>4393</v>
          </cell>
        </row>
        <row r="2531">
          <cell r="I2531">
            <v>3716</v>
          </cell>
        </row>
        <row r="2532">
          <cell r="I2532">
            <v>863</v>
          </cell>
        </row>
        <row r="2533">
          <cell r="I2533">
            <v>975</v>
          </cell>
        </row>
        <row r="2534">
          <cell r="I2534">
            <v>2902</v>
          </cell>
        </row>
        <row r="2535">
          <cell r="I2535">
            <v>1894</v>
          </cell>
        </row>
        <row r="2536">
          <cell r="I2536">
            <v>1801</v>
          </cell>
        </row>
        <row r="2537">
          <cell r="I2537">
            <v>3295</v>
          </cell>
        </row>
        <row r="2538">
          <cell r="I2538">
            <v>6695</v>
          </cell>
        </row>
        <row r="2539">
          <cell r="I2539">
            <v>4549</v>
          </cell>
        </row>
        <row r="2540">
          <cell r="I2540">
            <v>3812</v>
          </cell>
        </row>
        <row r="2541">
          <cell r="I2541">
            <v>6502</v>
          </cell>
        </row>
        <row r="2542">
          <cell r="I2542">
            <v>2448</v>
          </cell>
        </row>
        <row r="2543">
          <cell r="I2543">
            <v>3886</v>
          </cell>
        </row>
        <row r="2544">
          <cell r="I2544">
            <v>2502</v>
          </cell>
        </row>
        <row r="2545">
          <cell r="I2545">
            <v>8958</v>
          </cell>
        </row>
        <row r="2546">
          <cell r="I2546">
            <v>6975</v>
          </cell>
        </row>
        <row r="2547">
          <cell r="I2547">
            <v>10747</v>
          </cell>
        </row>
        <row r="2548">
          <cell r="I2548">
            <v>2879</v>
          </cell>
        </row>
        <row r="2549">
          <cell r="I2549">
            <v>1863</v>
          </cell>
        </row>
        <row r="2550">
          <cell r="I2550">
            <v>2459</v>
          </cell>
        </row>
        <row r="2551">
          <cell r="I2551">
            <v>3135</v>
          </cell>
        </row>
        <row r="2552">
          <cell r="I2552">
            <v>851</v>
          </cell>
        </row>
        <row r="2553">
          <cell r="I2553">
            <v>2018</v>
          </cell>
        </row>
        <row r="2554">
          <cell r="I2554">
            <v>2252</v>
          </cell>
        </row>
        <row r="2555">
          <cell r="I2555">
            <v>2242</v>
          </cell>
        </row>
        <row r="2556">
          <cell r="I2556">
            <v>392</v>
          </cell>
        </row>
        <row r="2557">
          <cell r="I2557">
            <v>408</v>
          </cell>
        </row>
        <row r="2558">
          <cell r="I2558">
            <v>335</v>
          </cell>
        </row>
        <row r="2559">
          <cell r="I2559">
            <v>1594</v>
          </cell>
        </row>
        <row r="2560">
          <cell r="I2560">
            <v>1212</v>
          </cell>
        </row>
        <row r="2561">
          <cell r="I2561">
            <v>3003</v>
          </cell>
        </row>
        <row r="2562">
          <cell r="I2562">
            <v>3746</v>
          </cell>
        </row>
        <row r="2563">
          <cell r="I2563">
            <v>2362</v>
          </cell>
        </row>
        <row r="2564">
          <cell r="I2564">
            <v>4854</v>
          </cell>
        </row>
        <row r="2565">
          <cell r="I2565">
            <v>4049</v>
          </cell>
        </row>
        <row r="2566">
          <cell r="I2566">
            <v>3692</v>
          </cell>
        </row>
        <row r="2567">
          <cell r="I2567">
            <v>6335</v>
          </cell>
        </row>
        <row r="2568">
          <cell r="I2568">
            <v>2780</v>
          </cell>
        </row>
        <row r="2569">
          <cell r="I2569">
            <v>4484</v>
          </cell>
        </row>
        <row r="2570">
          <cell r="I2570">
            <v>3983</v>
          </cell>
        </row>
        <row r="2571">
          <cell r="I2571">
            <v>9349</v>
          </cell>
        </row>
        <row r="2572">
          <cell r="I2572">
            <v>3128</v>
          </cell>
        </row>
        <row r="2573">
          <cell r="I2573">
            <v>1811</v>
          </cell>
        </row>
        <row r="2574">
          <cell r="I2574">
            <v>2301</v>
          </cell>
        </row>
        <row r="2575">
          <cell r="I2575">
            <v>2081</v>
          </cell>
        </row>
        <row r="2576">
          <cell r="I2576">
            <v>680</v>
          </cell>
        </row>
        <row r="2577">
          <cell r="I2577">
            <v>780</v>
          </cell>
        </row>
        <row r="2578">
          <cell r="I2578">
            <v>2790</v>
          </cell>
        </row>
        <row r="2579">
          <cell r="I2579">
            <v>2007</v>
          </cell>
        </row>
        <row r="2580">
          <cell r="I2580">
            <v>1206</v>
          </cell>
        </row>
        <row r="2581">
          <cell r="I2581">
            <v>1577</v>
          </cell>
        </row>
        <row r="2582">
          <cell r="I2582">
            <v>4318</v>
          </cell>
        </row>
        <row r="2583">
          <cell r="I2583">
            <v>3623</v>
          </cell>
        </row>
        <row r="2584">
          <cell r="I2584">
            <v>4802</v>
          </cell>
        </row>
        <row r="2585">
          <cell r="I2585">
            <v>6195</v>
          </cell>
        </row>
        <row r="2586">
          <cell r="I2586">
            <v>5377</v>
          </cell>
        </row>
        <row r="2587">
          <cell r="I2587">
            <v>6142</v>
          </cell>
        </row>
        <row r="2588">
          <cell r="I2588">
            <v>3323</v>
          </cell>
        </row>
        <row r="2589">
          <cell r="I2589">
            <v>9076</v>
          </cell>
        </row>
        <row r="2590">
          <cell r="I2590">
            <v>4499</v>
          </cell>
        </row>
        <row r="2591">
          <cell r="I2591">
            <v>9024</v>
          </cell>
        </row>
        <row r="2592">
          <cell r="I2592">
            <v>4629</v>
          </cell>
        </row>
        <row r="2593">
          <cell r="I2593">
            <v>4686</v>
          </cell>
        </row>
        <row r="2594">
          <cell r="I2594">
            <v>3201</v>
          </cell>
        </row>
        <row r="2595">
          <cell r="I2595">
            <v>6951</v>
          </cell>
        </row>
        <row r="2596">
          <cell r="I2596">
            <v>3187</v>
          </cell>
        </row>
        <row r="2597">
          <cell r="I2597">
            <v>2046</v>
          </cell>
        </row>
        <row r="2598">
          <cell r="I2598">
            <v>2384</v>
          </cell>
        </row>
        <row r="2599">
          <cell r="I2599">
            <v>1979</v>
          </cell>
        </row>
        <row r="2600">
          <cell r="I2600">
            <v>1645</v>
          </cell>
        </row>
        <row r="2601">
          <cell r="I2601">
            <v>2679</v>
          </cell>
        </row>
        <row r="2602">
          <cell r="I2602">
            <v>3173</v>
          </cell>
        </row>
        <row r="2603">
          <cell r="I2603">
            <v>2236</v>
          </cell>
        </row>
        <row r="2604">
          <cell r="I2604">
            <v>680</v>
          </cell>
        </row>
        <row r="2605">
          <cell r="I2605">
            <v>454</v>
          </cell>
        </row>
        <row r="2606">
          <cell r="I2606">
            <v>799</v>
          </cell>
        </row>
        <row r="2607">
          <cell r="I2607">
            <v>1271</v>
          </cell>
        </row>
        <row r="2608">
          <cell r="I2608">
            <v>1798</v>
          </cell>
        </row>
        <row r="2609">
          <cell r="I2609">
            <v>4099</v>
          </cell>
        </row>
        <row r="2610">
          <cell r="I2610">
            <v>7071</v>
          </cell>
        </row>
        <row r="2611">
          <cell r="I2611">
            <v>1956</v>
          </cell>
        </row>
        <row r="2612">
          <cell r="I2612">
            <v>4048</v>
          </cell>
        </row>
        <row r="2613">
          <cell r="I2613">
            <v>3725</v>
          </cell>
        </row>
        <row r="2614">
          <cell r="I2614">
            <v>3356</v>
          </cell>
        </row>
        <row r="2615">
          <cell r="I2615">
            <v>6840</v>
          </cell>
        </row>
        <row r="2616">
          <cell r="I2616">
            <v>2707</v>
          </cell>
        </row>
        <row r="2617">
          <cell r="I2617">
            <v>1336</v>
          </cell>
        </row>
        <row r="2618">
          <cell r="I2618">
            <v>3313</v>
          </cell>
        </row>
        <row r="2619">
          <cell r="I2619">
            <v>5885</v>
          </cell>
        </row>
        <row r="2620">
          <cell r="I2620">
            <v>3007</v>
          </cell>
        </row>
        <row r="2621">
          <cell r="I2621">
            <v>2136</v>
          </cell>
        </row>
        <row r="2622">
          <cell r="I2622">
            <v>1481</v>
          </cell>
        </row>
        <row r="2623">
          <cell r="I2623">
            <v>2049</v>
          </cell>
        </row>
        <row r="2624">
          <cell r="I2624">
            <v>766</v>
          </cell>
        </row>
        <row r="2625">
          <cell r="I2625">
            <v>691</v>
          </cell>
        </row>
        <row r="2626">
          <cell r="I2626">
            <v>3132</v>
          </cell>
        </row>
        <row r="2627">
          <cell r="I2627">
            <v>3271</v>
          </cell>
        </row>
        <row r="2628">
          <cell r="I2628">
            <v>1556</v>
          </cell>
        </row>
        <row r="2629">
          <cell r="I2629">
            <v>1633</v>
          </cell>
        </row>
        <row r="2630">
          <cell r="I2630">
            <v>4689</v>
          </cell>
        </row>
        <row r="2631">
          <cell r="I2631">
            <v>2116</v>
          </cell>
        </row>
        <row r="2632">
          <cell r="I2632">
            <v>3305</v>
          </cell>
        </row>
        <row r="2633">
          <cell r="I2633">
            <v>4418</v>
          </cell>
        </row>
        <row r="2634">
          <cell r="I2634">
            <v>5874</v>
          </cell>
        </row>
        <row r="2635">
          <cell r="I2635">
            <v>2670</v>
          </cell>
        </row>
        <row r="2636">
          <cell r="I2636">
            <v>6426</v>
          </cell>
        </row>
        <row r="2637">
          <cell r="I2637">
            <v>7427</v>
          </cell>
        </row>
        <row r="2638">
          <cell r="I2638">
            <v>2304</v>
          </cell>
        </row>
        <row r="2639">
          <cell r="I2639">
            <v>4584</v>
          </cell>
        </row>
        <row r="2640">
          <cell r="I2640">
            <v>2527</v>
          </cell>
        </row>
        <row r="2641">
          <cell r="I2641">
            <v>5944</v>
          </cell>
        </row>
        <row r="2642">
          <cell r="I2642">
            <v>4839</v>
          </cell>
        </row>
        <row r="2643">
          <cell r="I2643">
            <v>5996</v>
          </cell>
        </row>
        <row r="2644">
          <cell r="I2644">
            <v>3161</v>
          </cell>
        </row>
        <row r="2645">
          <cell r="I2645">
            <v>878</v>
          </cell>
        </row>
        <row r="2646">
          <cell r="I2646">
            <v>2162</v>
          </cell>
        </row>
        <row r="2647">
          <cell r="I2647">
            <v>1965</v>
          </cell>
        </row>
        <row r="2648">
          <cell r="I2648">
            <v>900</v>
          </cell>
        </row>
        <row r="2649">
          <cell r="I2649">
            <v>1758</v>
          </cell>
        </row>
        <row r="2650">
          <cell r="I2650">
            <v>3592</v>
          </cell>
        </row>
        <row r="2651">
          <cell r="I2651">
            <v>2803</v>
          </cell>
        </row>
        <row r="2652">
          <cell r="I2652">
            <v>1228</v>
          </cell>
        </row>
        <row r="2653">
          <cell r="I2653">
            <v>1047</v>
          </cell>
        </row>
        <row r="2654">
          <cell r="I2654">
            <v>2964</v>
          </cell>
        </row>
        <row r="2666">
          <cell r="I2666">
            <v>3252</v>
          </cell>
        </row>
        <row r="2667">
          <cell r="I2667">
            <v>2210</v>
          </cell>
        </row>
        <row r="2668">
          <cell r="I2668">
            <v>2187</v>
          </cell>
        </row>
        <row r="2669">
          <cell r="I2669">
            <v>2700</v>
          </cell>
        </row>
        <row r="2670">
          <cell r="I2670">
            <v>1052</v>
          </cell>
        </row>
        <row r="2671">
          <cell r="I2671">
            <v>2068</v>
          </cell>
        </row>
        <row r="2672">
          <cell r="I2672">
            <v>4191</v>
          </cell>
        </row>
        <row r="2673">
          <cell r="I2673">
            <v>3867</v>
          </cell>
        </row>
        <row r="2674">
          <cell r="I2674">
            <v>1588</v>
          </cell>
        </row>
        <row r="2675">
          <cell r="I2675">
            <v>1342</v>
          </cell>
        </row>
        <row r="2676">
          <cell r="I2676">
            <v>3108</v>
          </cell>
        </row>
        <row r="2677">
          <cell r="I2677">
            <v>2891</v>
          </cell>
        </row>
        <row r="2678">
          <cell r="I2678">
            <v>4480</v>
          </cell>
        </row>
        <row r="2679">
          <cell r="I2679">
            <v>4806</v>
          </cell>
        </row>
        <row r="2680">
          <cell r="I2680">
            <v>7576</v>
          </cell>
        </row>
        <row r="2681">
          <cell r="I2681">
            <v>2017</v>
          </cell>
        </row>
        <row r="2682">
          <cell r="I2682">
            <v>6402</v>
          </cell>
        </row>
        <row r="2683">
          <cell r="I2683">
            <v>3850</v>
          </cell>
        </row>
        <row r="2684">
          <cell r="I2684">
            <v>2933</v>
          </cell>
        </row>
        <row r="2685">
          <cell r="I2685">
            <v>4605</v>
          </cell>
        </row>
        <row r="2686">
          <cell r="I2686">
            <v>2029</v>
          </cell>
        </row>
        <row r="2687">
          <cell r="I2687">
            <v>4040</v>
          </cell>
        </row>
        <row r="2688">
          <cell r="I2688">
            <v>4479</v>
          </cell>
        </row>
        <row r="2689">
          <cell r="I2689">
            <v>5882</v>
          </cell>
        </row>
        <row r="2690">
          <cell r="I2690">
            <v>7356</v>
          </cell>
        </row>
        <row r="2691">
          <cell r="I2691">
            <v>3267</v>
          </cell>
        </row>
        <row r="2692">
          <cell r="I2692">
            <v>8330</v>
          </cell>
        </row>
        <row r="2693">
          <cell r="I2693">
            <v>8157</v>
          </cell>
        </row>
        <row r="2694">
          <cell r="I2694">
            <v>12783</v>
          </cell>
        </row>
        <row r="2695">
          <cell r="I2695">
            <v>22504</v>
          </cell>
        </row>
        <row r="2696">
          <cell r="I2696">
            <v>15175</v>
          </cell>
        </row>
        <row r="2697">
          <cell r="I2697">
            <v>6082</v>
          </cell>
        </row>
        <row r="2698">
          <cell r="I2698">
            <v>2699</v>
          </cell>
        </row>
        <row r="2699">
          <cell r="I2699">
            <v>7473</v>
          </cell>
        </row>
        <row r="2700">
          <cell r="I2700">
            <v>8717</v>
          </cell>
        </row>
        <row r="2701">
          <cell r="I2701">
            <v>4555</v>
          </cell>
        </row>
        <row r="2702">
          <cell r="I2702">
            <v>12093</v>
          </cell>
        </row>
        <row r="2703">
          <cell r="I2703">
            <v>14820</v>
          </cell>
        </row>
        <row r="2704">
          <cell r="I2704">
            <v>7164</v>
          </cell>
        </row>
        <row r="2705">
          <cell r="I2705">
            <v>4517</v>
          </cell>
        </row>
        <row r="2706">
          <cell r="I2706">
            <v>9464</v>
          </cell>
        </row>
        <row r="2707">
          <cell r="I2707">
            <v>11615</v>
          </cell>
        </row>
        <row r="2708">
          <cell r="I2708">
            <v>4813</v>
          </cell>
        </row>
        <row r="2709">
          <cell r="I2709">
            <v>11398</v>
          </cell>
        </row>
        <row r="2710">
          <cell r="I2710">
            <v>6537</v>
          </cell>
        </row>
        <row r="2711">
          <cell r="I2711">
            <v>6610</v>
          </cell>
        </row>
        <row r="2712">
          <cell r="I2712">
            <v>13439</v>
          </cell>
        </row>
        <row r="2713">
          <cell r="I2713">
            <v>16830</v>
          </cell>
        </row>
        <row r="2714">
          <cell r="I2714">
            <v>7356</v>
          </cell>
        </row>
        <row r="2715">
          <cell r="I2715">
            <v>3267</v>
          </cell>
        </row>
        <row r="2716">
          <cell r="I2716">
            <v>8330</v>
          </cell>
        </row>
        <row r="2717">
          <cell r="I2717">
            <v>8157</v>
          </cell>
        </row>
        <row r="2718">
          <cell r="I2718">
            <v>12783</v>
          </cell>
        </row>
        <row r="2719">
          <cell r="I2719">
            <v>22504</v>
          </cell>
        </row>
        <row r="2720">
          <cell r="I2720">
            <v>15175</v>
          </cell>
        </row>
        <row r="2721">
          <cell r="I2721">
            <v>6082</v>
          </cell>
        </row>
        <row r="2722">
          <cell r="I2722">
            <v>2699</v>
          </cell>
        </row>
        <row r="2723">
          <cell r="I2723">
            <v>7473</v>
          </cell>
        </row>
        <row r="2724">
          <cell r="I2724">
            <v>8717</v>
          </cell>
        </row>
        <row r="2725">
          <cell r="I2725">
            <v>4555</v>
          </cell>
        </row>
        <row r="2726">
          <cell r="I2726">
            <v>12093</v>
          </cell>
        </row>
        <row r="2727">
          <cell r="I2727">
            <v>14820</v>
          </cell>
        </row>
        <row r="2728">
          <cell r="I2728">
            <v>7164</v>
          </cell>
        </row>
        <row r="2729">
          <cell r="I2729">
            <v>4517</v>
          </cell>
        </row>
        <row r="2730">
          <cell r="I2730">
            <v>9464</v>
          </cell>
        </row>
        <row r="2731">
          <cell r="I2731">
            <v>11615</v>
          </cell>
        </row>
        <row r="2732">
          <cell r="I2732">
            <v>4813</v>
          </cell>
        </row>
        <row r="2733">
          <cell r="I2733">
            <v>11398</v>
          </cell>
        </row>
        <row r="2734">
          <cell r="I2734">
            <v>6537</v>
          </cell>
        </row>
        <row r="2735">
          <cell r="I2735">
            <v>6610</v>
          </cell>
        </row>
        <row r="2736">
          <cell r="I2736">
            <v>13439</v>
          </cell>
        </row>
        <row r="2737">
          <cell r="I2737">
            <v>16830</v>
          </cell>
        </row>
        <row r="2738">
          <cell r="I2738">
            <v>7376</v>
          </cell>
        </row>
        <row r="2739">
          <cell r="I2739">
            <v>3165</v>
          </cell>
        </row>
        <row r="2740">
          <cell r="I2740">
            <v>7557</v>
          </cell>
        </row>
        <row r="2741">
          <cell r="I2741">
            <v>9550</v>
          </cell>
        </row>
        <row r="2742">
          <cell r="I2742">
            <v>15018</v>
          </cell>
        </row>
        <row r="2743">
          <cell r="I2743">
            <v>27868</v>
          </cell>
        </row>
        <row r="2744">
          <cell r="I2744">
            <v>11520</v>
          </cell>
        </row>
        <row r="2745">
          <cell r="I2745">
            <v>7530</v>
          </cell>
        </row>
        <row r="2746">
          <cell r="I2746">
            <v>1737</v>
          </cell>
        </row>
        <row r="2747">
          <cell r="I2747">
            <v>6841</v>
          </cell>
        </row>
        <row r="2748">
          <cell r="I2748">
            <v>4230</v>
          </cell>
        </row>
        <row r="2749">
          <cell r="I2749">
            <v>7966</v>
          </cell>
        </row>
        <row r="2750">
          <cell r="I2750">
            <v>8095</v>
          </cell>
        </row>
        <row r="2751">
          <cell r="I2751">
            <v>9446</v>
          </cell>
        </row>
        <row r="2752">
          <cell r="I2752">
            <v>9385</v>
          </cell>
        </row>
        <row r="2753">
          <cell r="I2753">
            <v>12120</v>
          </cell>
        </row>
        <row r="2754">
          <cell r="I2754">
            <v>6345</v>
          </cell>
        </row>
        <row r="2755">
          <cell r="I2755">
            <v>10340</v>
          </cell>
        </row>
        <row r="2756">
          <cell r="I2756">
            <v>4435</v>
          </cell>
        </row>
        <row r="2757">
          <cell r="I2757">
            <v>8339</v>
          </cell>
        </row>
        <row r="2758">
          <cell r="I2758">
            <v>5708</v>
          </cell>
        </row>
        <row r="2759">
          <cell r="I2759">
            <v>5896</v>
          </cell>
        </row>
        <row r="2760">
          <cell r="I2760">
            <v>13307</v>
          </cell>
        </row>
        <row r="2761">
          <cell r="I2761">
            <v>17376</v>
          </cell>
        </row>
        <row r="2762">
          <cell r="I2762">
            <v>7376</v>
          </cell>
        </row>
        <row r="2763">
          <cell r="I2763">
            <v>3165</v>
          </cell>
        </row>
        <row r="2764">
          <cell r="I2764">
            <v>7557</v>
          </cell>
        </row>
        <row r="2765">
          <cell r="I2765">
            <v>9550</v>
          </cell>
        </row>
        <row r="2766">
          <cell r="I2766">
            <v>15018</v>
          </cell>
        </row>
        <row r="2767">
          <cell r="I2767">
            <v>27868</v>
          </cell>
        </row>
        <row r="2768">
          <cell r="I2768">
            <v>11520</v>
          </cell>
        </row>
        <row r="2769">
          <cell r="I2769">
            <v>7530</v>
          </cell>
        </row>
        <row r="2770">
          <cell r="I2770">
            <v>1737</v>
          </cell>
        </row>
        <row r="2771">
          <cell r="I2771">
            <v>6841</v>
          </cell>
        </row>
        <row r="2772">
          <cell r="I2772">
            <v>4230</v>
          </cell>
        </row>
        <row r="2773">
          <cell r="I2773">
            <v>7966</v>
          </cell>
        </row>
        <row r="2774">
          <cell r="I2774">
            <v>8095</v>
          </cell>
        </row>
        <row r="2775">
          <cell r="I2775">
            <v>9446</v>
          </cell>
        </row>
        <row r="2776">
          <cell r="I2776">
            <v>9385</v>
          </cell>
        </row>
        <row r="2777">
          <cell r="I2777">
            <v>12120</v>
          </cell>
        </row>
        <row r="2778">
          <cell r="I2778">
            <v>6345</v>
          </cell>
        </row>
        <row r="2779">
          <cell r="I2779">
            <v>10340</v>
          </cell>
        </row>
        <row r="2780">
          <cell r="I2780">
            <v>4435</v>
          </cell>
        </row>
        <row r="2781">
          <cell r="I2781">
            <v>8339</v>
          </cell>
        </row>
        <row r="2782">
          <cell r="I2782">
            <v>5708</v>
          </cell>
        </row>
        <row r="2783">
          <cell r="I2783">
            <v>5896</v>
          </cell>
        </row>
        <row r="2784">
          <cell r="I2784">
            <v>13307</v>
          </cell>
        </row>
        <row r="2785">
          <cell r="I2785">
            <v>17376</v>
          </cell>
        </row>
        <row r="2786">
          <cell r="I2786">
            <v>5965</v>
          </cell>
        </row>
        <row r="2787">
          <cell r="I2787">
            <v>2519</v>
          </cell>
        </row>
        <row r="2788">
          <cell r="I2788">
            <v>7022</v>
          </cell>
        </row>
        <row r="2789">
          <cell r="I2789">
            <v>7560</v>
          </cell>
        </row>
        <row r="2790">
          <cell r="I2790">
            <v>7685</v>
          </cell>
        </row>
        <row r="2791">
          <cell r="I2791">
            <v>13024</v>
          </cell>
        </row>
        <row r="2792">
          <cell r="I2792">
            <v>12964</v>
          </cell>
        </row>
        <row r="2793">
          <cell r="I2793">
            <v>6873</v>
          </cell>
        </row>
        <row r="2794">
          <cell r="I2794">
            <v>6504</v>
          </cell>
        </row>
        <row r="2795">
          <cell r="I2795">
            <v>6510</v>
          </cell>
        </row>
        <row r="2796">
          <cell r="I2796">
            <v>8036</v>
          </cell>
        </row>
        <row r="2797">
          <cell r="I2797">
            <v>9142</v>
          </cell>
        </row>
        <row r="2798">
          <cell r="I2798">
            <v>9343</v>
          </cell>
        </row>
        <row r="2799">
          <cell r="I2799">
            <v>17506</v>
          </cell>
        </row>
        <row r="2800">
          <cell r="I2800">
            <v>15928</v>
          </cell>
        </row>
        <row r="2801">
          <cell r="I2801">
            <v>7236</v>
          </cell>
        </row>
        <row r="2802">
          <cell r="I2802">
            <v>11790</v>
          </cell>
        </row>
        <row r="2803">
          <cell r="I2803">
            <v>13358</v>
          </cell>
        </row>
        <row r="2804">
          <cell r="I2804">
            <v>9487</v>
          </cell>
        </row>
        <row r="2805">
          <cell r="I2805">
            <v>19065</v>
          </cell>
        </row>
        <row r="2806">
          <cell r="I2806">
            <v>11925</v>
          </cell>
        </row>
        <row r="2807">
          <cell r="I2807">
            <v>10971</v>
          </cell>
        </row>
        <row r="2808">
          <cell r="I2808">
            <v>20216</v>
          </cell>
        </row>
        <row r="2809">
          <cell r="I2809">
            <v>12788</v>
          </cell>
        </row>
        <row r="2810">
          <cell r="I2810">
            <v>5965</v>
          </cell>
        </row>
        <row r="2811">
          <cell r="I2811">
            <v>2519</v>
          </cell>
        </row>
        <row r="2812">
          <cell r="I2812">
            <v>7022</v>
          </cell>
        </row>
        <row r="2813">
          <cell r="I2813">
            <v>7560</v>
          </cell>
        </row>
        <row r="2814">
          <cell r="I2814">
            <v>7685</v>
          </cell>
        </row>
        <row r="2815">
          <cell r="I2815">
            <v>13024</v>
          </cell>
        </row>
        <row r="2816">
          <cell r="I2816">
            <v>12964</v>
          </cell>
        </row>
        <row r="2817">
          <cell r="I2817">
            <v>6873</v>
          </cell>
        </row>
        <row r="2818">
          <cell r="I2818">
            <v>6504</v>
          </cell>
        </row>
        <row r="2819">
          <cell r="I2819">
            <v>6510</v>
          </cell>
        </row>
        <row r="2820">
          <cell r="I2820">
            <v>8036</v>
          </cell>
        </row>
        <row r="2821">
          <cell r="I2821">
            <v>9142</v>
          </cell>
        </row>
        <row r="2822">
          <cell r="I2822">
            <v>9343</v>
          </cell>
        </row>
        <row r="2823">
          <cell r="I2823">
            <v>17506</v>
          </cell>
        </row>
        <row r="2824">
          <cell r="I2824">
            <v>15928</v>
          </cell>
        </row>
        <row r="2825">
          <cell r="I2825">
            <v>7236</v>
          </cell>
        </row>
        <row r="2826">
          <cell r="I2826">
            <v>11790</v>
          </cell>
        </row>
        <row r="2827">
          <cell r="I2827">
            <v>13358</v>
          </cell>
        </row>
        <row r="2828">
          <cell r="I2828">
            <v>9487</v>
          </cell>
        </row>
        <row r="2829">
          <cell r="I2829">
            <v>19065</v>
          </cell>
        </row>
        <row r="2830">
          <cell r="I2830">
            <v>11925</v>
          </cell>
        </row>
        <row r="2831">
          <cell r="I2831">
            <v>10971</v>
          </cell>
        </row>
        <row r="2832">
          <cell r="I2832">
            <v>20216</v>
          </cell>
        </row>
        <row r="2833">
          <cell r="I2833">
            <v>12788</v>
          </cell>
        </row>
        <row r="2834">
          <cell r="I2834">
            <v>5470</v>
          </cell>
        </row>
        <row r="2835">
          <cell r="I2835">
            <v>4650</v>
          </cell>
        </row>
        <row r="2836">
          <cell r="I2836">
            <v>5510</v>
          </cell>
        </row>
        <row r="2837">
          <cell r="I2837">
            <v>9123</v>
          </cell>
        </row>
        <row r="2838">
          <cell r="I2838">
            <v>6297</v>
          </cell>
        </row>
        <row r="2839">
          <cell r="I2839">
            <v>11938</v>
          </cell>
        </row>
        <row r="2840">
          <cell r="I2840">
            <v>12389</v>
          </cell>
        </row>
        <row r="2841">
          <cell r="I2841">
            <v>4974</v>
          </cell>
        </row>
        <row r="2842">
          <cell r="I2842">
            <v>4996</v>
          </cell>
        </row>
        <row r="2843">
          <cell r="I2843">
            <v>9099</v>
          </cell>
        </row>
        <row r="2844">
          <cell r="I2844">
            <v>8304</v>
          </cell>
        </row>
        <row r="2845">
          <cell r="I2845">
            <v>5258</v>
          </cell>
        </row>
        <row r="2846">
          <cell r="I2846">
            <v>8011</v>
          </cell>
        </row>
        <row r="2847">
          <cell r="I2847">
            <v>11426</v>
          </cell>
        </row>
        <row r="2848">
          <cell r="I2848">
            <v>12254</v>
          </cell>
        </row>
        <row r="2849">
          <cell r="I2849">
            <v>11562</v>
          </cell>
        </row>
        <row r="2850">
          <cell r="I2850">
            <v>10681</v>
          </cell>
        </row>
        <row r="2851">
          <cell r="I2851">
            <v>14710</v>
          </cell>
        </row>
        <row r="2852">
          <cell r="I2852">
            <v>7158</v>
          </cell>
        </row>
        <row r="2853">
          <cell r="I2853">
            <v>14892</v>
          </cell>
        </row>
        <row r="2854">
          <cell r="I2854">
            <v>8798</v>
          </cell>
        </row>
        <row r="2855">
          <cell r="I2855">
            <v>6913</v>
          </cell>
        </row>
        <row r="2856">
          <cell r="I2856">
            <v>12817</v>
          </cell>
        </row>
        <row r="2857">
          <cell r="I2857">
            <v>12370</v>
          </cell>
        </row>
        <row r="2858">
          <cell r="I2858">
            <v>5470</v>
          </cell>
        </row>
        <row r="2859">
          <cell r="I2859">
            <v>4650</v>
          </cell>
        </row>
        <row r="2860">
          <cell r="I2860">
            <v>5510</v>
          </cell>
        </row>
        <row r="2861">
          <cell r="I2861">
            <v>9123</v>
          </cell>
        </row>
        <row r="2862">
          <cell r="I2862">
            <v>6297</v>
          </cell>
        </row>
        <row r="2863">
          <cell r="I2863">
            <v>11938</v>
          </cell>
        </row>
        <row r="2864">
          <cell r="I2864">
            <v>12389</v>
          </cell>
        </row>
        <row r="2865">
          <cell r="I2865">
            <v>4974</v>
          </cell>
        </row>
        <row r="2866">
          <cell r="I2866">
            <v>4996</v>
          </cell>
        </row>
        <row r="2867">
          <cell r="I2867">
            <v>9099</v>
          </cell>
        </row>
        <row r="2868">
          <cell r="I2868">
            <v>8304</v>
          </cell>
        </row>
        <row r="2869">
          <cell r="I2869">
            <v>5258</v>
          </cell>
        </row>
        <row r="2870">
          <cell r="I2870">
            <v>8011</v>
          </cell>
        </row>
        <row r="2871">
          <cell r="I2871">
            <v>11426</v>
          </cell>
        </row>
        <row r="2872">
          <cell r="I2872">
            <v>12254</v>
          </cell>
        </row>
        <row r="2873">
          <cell r="I2873">
            <v>11562</v>
          </cell>
        </row>
        <row r="2874">
          <cell r="I2874">
            <v>10681</v>
          </cell>
        </row>
        <row r="2875">
          <cell r="I2875">
            <v>14710</v>
          </cell>
        </row>
        <row r="2876">
          <cell r="I2876">
            <v>7158</v>
          </cell>
        </row>
        <row r="2877">
          <cell r="I2877">
            <v>14892</v>
          </cell>
        </row>
        <row r="2878">
          <cell r="I2878">
            <v>8798</v>
          </cell>
        </row>
        <row r="2879">
          <cell r="I2879">
            <v>6913</v>
          </cell>
        </row>
        <row r="2880">
          <cell r="I2880">
            <v>12817</v>
          </cell>
        </row>
        <row r="2881">
          <cell r="I2881">
            <v>12370</v>
          </cell>
        </row>
        <row r="2882">
          <cell r="I2882">
            <v>11386</v>
          </cell>
        </row>
        <row r="2883">
          <cell r="I2883">
            <v>11129</v>
          </cell>
        </row>
        <row r="2884">
          <cell r="I2884">
            <v>12004</v>
          </cell>
        </row>
        <row r="2885">
          <cell r="I2885">
            <v>15028</v>
          </cell>
        </row>
        <row r="2886">
          <cell r="I2886">
            <v>14314</v>
          </cell>
        </row>
        <row r="2887">
          <cell r="I2887">
            <v>3776.07</v>
          </cell>
        </row>
        <row r="2888">
          <cell r="I2888">
            <v>5020.62</v>
          </cell>
        </row>
        <row r="2889">
          <cell r="I2889">
            <v>7177.28</v>
          </cell>
        </row>
        <row r="2890">
          <cell r="I2890">
            <v>15047.31</v>
          </cell>
        </row>
        <row r="2891">
          <cell r="I2891">
            <v>18381.169999999998</v>
          </cell>
        </row>
        <row r="2892">
          <cell r="I2892">
            <v>12456.32</v>
          </cell>
        </row>
        <row r="2893">
          <cell r="I2893">
            <v>11643.51</v>
          </cell>
        </row>
        <row r="2894">
          <cell r="I2894">
            <v>7334.13</v>
          </cell>
        </row>
        <row r="2895">
          <cell r="I2895">
            <v>6557.82</v>
          </cell>
        </row>
        <row r="2896">
          <cell r="I2896">
            <v>6588.36</v>
          </cell>
        </row>
        <row r="2897">
          <cell r="I2897">
            <v>3054.49</v>
          </cell>
        </row>
        <row r="2898">
          <cell r="I2898">
            <v>7827.43</v>
          </cell>
        </row>
        <row r="2899">
          <cell r="I2899">
            <v>9742.85</v>
          </cell>
        </row>
        <row r="2900">
          <cell r="I2900">
            <v>6104.07</v>
          </cell>
        </row>
        <row r="2901">
          <cell r="I2901">
            <v>10767.01</v>
          </cell>
        </row>
        <row r="2902">
          <cell r="I2902">
            <v>11253.55</v>
          </cell>
        </row>
        <row r="2903">
          <cell r="I2903">
            <v>12199.4</v>
          </cell>
        </row>
        <row r="2904">
          <cell r="I2904">
            <v>10057.51</v>
          </cell>
        </row>
        <row r="2905">
          <cell r="I2905">
            <v>12009.46</v>
          </cell>
        </row>
        <row r="2908">
          <cell r="I2908">
            <v>268273.75</v>
          </cell>
        </row>
        <row r="2909">
          <cell r="I2909">
            <v>387217</v>
          </cell>
        </row>
        <row r="2910">
          <cell r="I2910">
            <v>429337.75</v>
          </cell>
        </row>
        <row r="2911">
          <cell r="I2911">
            <v>403386.75</v>
          </cell>
        </row>
        <row r="2912">
          <cell r="I2912">
            <v>309712.75</v>
          </cell>
        </row>
        <row r="2913">
          <cell r="I2913">
            <v>422799.75</v>
          </cell>
        </row>
        <row r="2914">
          <cell r="I2914">
            <v>280002.5</v>
          </cell>
        </row>
        <row r="2915">
          <cell r="I2915">
            <v>235647.5</v>
          </cell>
        </row>
        <row r="2916">
          <cell r="I2916">
            <v>251819.25</v>
          </cell>
        </row>
        <row r="2917">
          <cell r="I2917">
            <v>288235.5</v>
          </cell>
        </row>
        <row r="2918">
          <cell r="I2918">
            <v>265092.5</v>
          </cell>
        </row>
        <row r="2919">
          <cell r="I2919">
            <v>149615.75</v>
          </cell>
        </row>
        <row r="2920">
          <cell r="I2920">
            <v>111363</v>
          </cell>
        </row>
        <row r="2921">
          <cell r="I2921">
            <v>199546.5</v>
          </cell>
        </row>
        <row r="2922">
          <cell r="I2922">
            <v>358237.25</v>
          </cell>
        </row>
        <row r="2923">
          <cell r="I2923">
            <v>158258.5</v>
          </cell>
        </row>
        <row r="2926">
          <cell r="I2926">
            <v>266327.5</v>
          </cell>
        </row>
        <row r="2927">
          <cell r="I2927">
            <v>273940.5</v>
          </cell>
        </row>
        <row r="2928">
          <cell r="I2928">
            <v>433503</v>
          </cell>
        </row>
        <row r="2929">
          <cell r="I2929">
            <v>381976.25</v>
          </cell>
        </row>
        <row r="2930">
          <cell r="I2930">
            <v>402970.75</v>
          </cell>
        </row>
        <row r="2931">
          <cell r="I2931">
            <v>393750.25</v>
          </cell>
        </row>
        <row r="2932">
          <cell r="I2932">
            <v>264256</v>
          </cell>
        </row>
        <row r="2933">
          <cell r="I2933">
            <v>205879.75</v>
          </cell>
        </row>
        <row r="2934">
          <cell r="I2934">
            <v>114237.75</v>
          </cell>
        </row>
        <row r="2935">
          <cell r="I2935">
            <v>162518.5</v>
          </cell>
        </row>
        <row r="2936">
          <cell r="I2936">
            <v>115966</v>
          </cell>
        </row>
        <row r="2937">
          <cell r="I2937">
            <v>47624</v>
          </cell>
        </row>
        <row r="2938">
          <cell r="I2938">
            <v>37984.25</v>
          </cell>
        </row>
        <row r="2939">
          <cell r="I2939">
            <v>102106.5</v>
          </cell>
        </row>
        <row r="2940">
          <cell r="I2940">
            <v>131319.75</v>
          </cell>
        </row>
        <row r="2941">
          <cell r="I2941">
            <v>72398.25</v>
          </cell>
        </row>
        <row r="2944">
          <cell r="I2944">
            <v>274867.5</v>
          </cell>
        </row>
        <row r="2945">
          <cell r="I2945">
            <v>255349.5</v>
          </cell>
        </row>
        <row r="2946">
          <cell r="I2946">
            <v>285545.25</v>
          </cell>
        </row>
        <row r="2947">
          <cell r="I2947">
            <v>364564.5</v>
          </cell>
        </row>
        <row r="2948">
          <cell r="I2948">
            <v>447539</v>
          </cell>
        </row>
        <row r="2949">
          <cell r="I2949">
            <v>460624</v>
          </cell>
        </row>
        <row r="2950">
          <cell r="I2950">
            <v>317170</v>
          </cell>
        </row>
        <row r="2951">
          <cell r="I2951">
            <v>228148</v>
          </cell>
        </row>
        <row r="2952">
          <cell r="I2952">
            <v>88041.5</v>
          </cell>
        </row>
        <row r="2953">
          <cell r="I2953">
            <v>193238.75</v>
          </cell>
        </row>
        <row r="2954">
          <cell r="I2954">
            <v>110130.5</v>
          </cell>
        </row>
        <row r="2955">
          <cell r="I2955">
            <v>57781</v>
          </cell>
        </row>
        <row r="2956">
          <cell r="I2956">
            <v>36855.75</v>
          </cell>
        </row>
        <row r="2957">
          <cell r="I2957">
            <v>64064</v>
          </cell>
        </row>
        <row r="2958">
          <cell r="I2958">
            <v>160062.75</v>
          </cell>
        </row>
        <row r="2959">
          <cell r="I2959">
            <v>87964.5</v>
          </cell>
        </row>
        <row r="2960">
          <cell r="I2960">
            <v>11086</v>
          </cell>
        </row>
        <row r="2961">
          <cell r="I2961">
            <v>5908</v>
          </cell>
        </row>
        <row r="2962">
          <cell r="I2962">
            <v>9661</v>
          </cell>
        </row>
        <row r="2963">
          <cell r="I2963">
            <v>12304</v>
          </cell>
        </row>
        <row r="2964">
          <cell r="I2964">
            <v>7274</v>
          </cell>
        </row>
        <row r="2965">
          <cell r="I2965">
            <v>4783</v>
          </cell>
        </row>
        <row r="2966">
          <cell r="I2966">
            <v>8573</v>
          </cell>
        </row>
        <row r="2967">
          <cell r="I2967">
            <v>4218</v>
          </cell>
        </row>
        <row r="2968">
          <cell r="I2968">
            <v>1213</v>
          </cell>
        </row>
        <row r="2969">
          <cell r="I2969">
            <v>1308</v>
          </cell>
        </row>
        <row r="2970">
          <cell r="I2970">
            <v>506</v>
          </cell>
        </row>
        <row r="2971">
          <cell r="I2971">
            <v>1124</v>
          </cell>
        </row>
        <row r="2972">
          <cell r="I2972">
            <v>951</v>
          </cell>
        </row>
        <row r="2973">
          <cell r="I2973">
            <v>2883</v>
          </cell>
        </row>
        <row r="2974">
          <cell r="I2974">
            <v>825</v>
          </cell>
        </row>
        <row r="2975">
          <cell r="I2975">
            <v>2453</v>
          </cell>
        </row>
        <row r="2976">
          <cell r="I2976">
            <v>1750</v>
          </cell>
        </row>
        <row r="2977">
          <cell r="I2977">
            <v>2085</v>
          </cell>
        </row>
        <row r="2978">
          <cell r="I2978">
            <v>556</v>
          </cell>
        </row>
        <row r="2979">
          <cell r="I2979">
            <v>2374</v>
          </cell>
        </row>
        <row r="2980">
          <cell r="I2980">
            <v>601</v>
          </cell>
        </row>
        <row r="2981">
          <cell r="I2981">
            <v>1021</v>
          </cell>
        </row>
        <row r="2982">
          <cell r="I2982">
            <v>3460</v>
          </cell>
        </row>
        <row r="2983">
          <cell r="I2983">
            <v>2163</v>
          </cell>
        </row>
        <row r="2984">
          <cell r="I2984">
            <v>10222</v>
          </cell>
        </row>
        <row r="2985">
          <cell r="I2985">
            <v>4494</v>
          </cell>
        </row>
        <row r="2986">
          <cell r="I2986">
            <v>8422</v>
          </cell>
        </row>
        <row r="2987">
          <cell r="I2987">
            <v>12729</v>
          </cell>
        </row>
        <row r="2988">
          <cell r="I2988">
            <v>6945</v>
          </cell>
        </row>
        <row r="2989">
          <cell r="I2989">
            <v>3330</v>
          </cell>
        </row>
        <row r="2990">
          <cell r="I2990">
            <v>15413</v>
          </cell>
        </row>
        <row r="2991">
          <cell r="I2991">
            <v>5554</v>
          </cell>
        </row>
        <row r="2992">
          <cell r="I2992">
            <v>2112</v>
          </cell>
        </row>
        <row r="2993">
          <cell r="I2993">
            <v>937</v>
          </cell>
        </row>
        <row r="2994">
          <cell r="I2994">
            <v>930</v>
          </cell>
        </row>
        <row r="2995">
          <cell r="I2995">
            <v>1378</v>
          </cell>
        </row>
        <row r="2996">
          <cell r="I2996">
            <v>838</v>
          </cell>
        </row>
        <row r="2997">
          <cell r="I2997">
            <v>1223</v>
          </cell>
        </row>
        <row r="2998">
          <cell r="I2998">
            <v>2065</v>
          </cell>
        </row>
        <row r="2999">
          <cell r="I2999">
            <v>3072</v>
          </cell>
        </row>
        <row r="3000">
          <cell r="I3000">
            <v>3053</v>
          </cell>
        </row>
        <row r="3001">
          <cell r="I3001">
            <v>1421</v>
          </cell>
        </row>
        <row r="3002">
          <cell r="I3002">
            <v>731</v>
          </cell>
        </row>
        <row r="3003">
          <cell r="I3003">
            <v>2752</v>
          </cell>
        </row>
        <row r="3004">
          <cell r="I3004">
            <v>421</v>
          </cell>
        </row>
        <row r="3005">
          <cell r="I3005">
            <v>744</v>
          </cell>
        </row>
        <row r="3006">
          <cell r="I3006">
            <v>1728</v>
          </cell>
        </row>
        <row r="3007">
          <cell r="I3007">
            <v>1047</v>
          </cell>
        </row>
        <row r="3010">
          <cell r="I3010">
            <v>851675.25</v>
          </cell>
        </row>
        <row r="3011">
          <cell r="I3011">
            <v>1134435.75</v>
          </cell>
        </row>
        <row r="3012">
          <cell r="I3012">
            <v>2044601</v>
          </cell>
        </row>
        <row r="3013">
          <cell r="I3013">
            <v>1950486.5</v>
          </cell>
        </row>
        <row r="3014">
          <cell r="I3014">
            <v>1620303.5</v>
          </cell>
        </row>
        <row r="3015">
          <cell r="I3015">
            <v>2142445.25</v>
          </cell>
        </row>
        <row r="3016">
          <cell r="I3016">
            <v>2093218.5</v>
          </cell>
        </row>
        <row r="3017">
          <cell r="I3017">
            <v>1992289</v>
          </cell>
        </row>
        <row r="3018">
          <cell r="I3018">
            <v>1416247</v>
          </cell>
        </row>
        <row r="3019">
          <cell r="I3019">
            <v>1461932.25</v>
          </cell>
        </row>
        <row r="3020">
          <cell r="I3020">
            <v>2022924.5</v>
          </cell>
        </row>
        <row r="3021">
          <cell r="I3021">
            <v>1126810</v>
          </cell>
        </row>
        <row r="3022">
          <cell r="I3022">
            <v>795100.25</v>
          </cell>
        </row>
        <row r="3023">
          <cell r="I3023">
            <v>1226049</v>
          </cell>
        </row>
        <row r="3024">
          <cell r="I3024">
            <v>339319.75</v>
          </cell>
        </row>
        <row r="3025">
          <cell r="I3025">
            <v>881318.75</v>
          </cell>
        </row>
        <row r="3026">
          <cell r="I3026">
            <v>342144.25</v>
          </cell>
        </row>
        <row r="3027">
          <cell r="I3027">
            <v>374057.75</v>
          </cell>
        </row>
        <row r="3028">
          <cell r="I3028">
            <v>723823</v>
          </cell>
        </row>
        <row r="3029">
          <cell r="I3029">
            <v>453111.5</v>
          </cell>
        </row>
        <row r="3030">
          <cell r="I3030">
            <v>372861.75</v>
          </cell>
        </row>
        <row r="3031">
          <cell r="I3031">
            <v>371788.25</v>
          </cell>
        </row>
        <row r="3032">
          <cell r="I3032">
            <v>364416.75</v>
          </cell>
        </row>
        <row r="3033">
          <cell r="I3033">
            <v>728459.5</v>
          </cell>
        </row>
        <row r="3034">
          <cell r="I3034">
            <v>929082.15</v>
          </cell>
        </row>
        <row r="3035">
          <cell r="I3035">
            <v>761200.8</v>
          </cell>
        </row>
        <row r="3038">
          <cell r="I3038">
            <v>2029392.75</v>
          </cell>
        </row>
        <row r="3039">
          <cell r="I3039">
            <v>1717087</v>
          </cell>
        </row>
        <row r="3040">
          <cell r="I3040">
            <v>2063707.25</v>
          </cell>
        </row>
        <row r="3041">
          <cell r="I3041">
            <v>1158556.75</v>
          </cell>
        </row>
        <row r="3042">
          <cell r="I3042">
            <v>2021346.75</v>
          </cell>
        </row>
        <row r="3043">
          <cell r="I3043">
            <v>1952375</v>
          </cell>
        </row>
        <row r="3044">
          <cell r="I3044">
            <v>2170837.5</v>
          </cell>
        </row>
        <row r="3045">
          <cell r="I3045">
            <v>1820675.25</v>
          </cell>
        </row>
        <row r="3046">
          <cell r="I3046">
            <v>2237605.25</v>
          </cell>
        </row>
        <row r="3047">
          <cell r="I3047">
            <v>1877782.75</v>
          </cell>
        </row>
        <row r="3048">
          <cell r="I3048">
            <v>1175163</v>
          </cell>
        </row>
        <row r="3049">
          <cell r="I3049">
            <v>1241541.75</v>
          </cell>
        </row>
        <row r="3050">
          <cell r="I3050">
            <v>783992</v>
          </cell>
        </row>
        <row r="3051">
          <cell r="I3051">
            <v>919082</v>
          </cell>
        </row>
        <row r="3052">
          <cell r="I3052">
            <v>763591.5</v>
          </cell>
        </row>
        <row r="3053">
          <cell r="I3053">
            <v>496068.25</v>
          </cell>
        </row>
        <row r="3054">
          <cell r="I3054">
            <v>708725.5</v>
          </cell>
        </row>
        <row r="3055">
          <cell r="I3055">
            <v>655690.5</v>
          </cell>
        </row>
        <row r="3056">
          <cell r="I3056">
            <v>614175.75</v>
          </cell>
        </row>
        <row r="3057">
          <cell r="I3057">
            <v>741264.75</v>
          </cell>
        </row>
        <row r="3058">
          <cell r="I3058">
            <v>150173</v>
          </cell>
        </row>
        <row r="3059">
          <cell r="I3059">
            <v>714408.5</v>
          </cell>
        </row>
        <row r="3060">
          <cell r="I3060">
            <v>565367.75</v>
          </cell>
        </row>
        <row r="3061">
          <cell r="I3061">
            <v>298260.5</v>
          </cell>
        </row>
        <row r="3062">
          <cell r="I3062">
            <v>939160.5</v>
          </cell>
        </row>
        <row r="3063">
          <cell r="I3063">
            <v>605491.07999999996</v>
          </cell>
        </row>
        <row r="3066">
          <cell r="I3066">
            <v>768930.5</v>
          </cell>
        </row>
        <row r="3067">
          <cell r="I3067">
            <v>1925781.5</v>
          </cell>
        </row>
        <row r="3068">
          <cell r="I3068">
            <v>1249922.5</v>
          </cell>
        </row>
        <row r="3069">
          <cell r="I3069">
            <v>1785746.5</v>
          </cell>
        </row>
        <row r="3070">
          <cell r="I3070">
            <v>1797677</v>
          </cell>
        </row>
        <row r="3071">
          <cell r="I3071">
            <v>1361835.5</v>
          </cell>
        </row>
        <row r="3072">
          <cell r="I3072">
            <v>1898506.5</v>
          </cell>
        </row>
        <row r="3073">
          <cell r="I3073">
            <v>1479387.75</v>
          </cell>
        </row>
        <row r="3074">
          <cell r="I3074">
            <v>1953989.75</v>
          </cell>
        </row>
        <row r="3075">
          <cell r="I3075">
            <v>1586578</v>
          </cell>
        </row>
        <row r="3076">
          <cell r="I3076">
            <v>1143610.5</v>
          </cell>
        </row>
        <row r="3077">
          <cell r="I3077">
            <v>1061781.25</v>
          </cell>
        </row>
        <row r="3078">
          <cell r="I3078">
            <v>689555.5</v>
          </cell>
        </row>
        <row r="3079">
          <cell r="I3079">
            <v>1311167.25</v>
          </cell>
        </row>
        <row r="3080">
          <cell r="I3080">
            <v>1146953.5</v>
          </cell>
        </row>
        <row r="3081">
          <cell r="I3081">
            <v>1015000</v>
          </cell>
        </row>
        <row r="3082">
          <cell r="I3082">
            <v>669067.25</v>
          </cell>
        </row>
        <row r="3083">
          <cell r="I3083">
            <v>726550</v>
          </cell>
        </row>
        <row r="3084">
          <cell r="I3084">
            <v>1013220.25</v>
          </cell>
        </row>
        <row r="3085">
          <cell r="I3085">
            <v>576960.75</v>
          </cell>
        </row>
        <row r="3086">
          <cell r="I3086">
            <v>324654.75</v>
          </cell>
        </row>
        <row r="3087">
          <cell r="I3087">
            <v>989506.75</v>
          </cell>
        </row>
        <row r="3088">
          <cell r="I3088">
            <v>579122.5</v>
          </cell>
        </row>
        <row r="3089">
          <cell r="I3089">
            <v>842169.46</v>
          </cell>
        </row>
        <row r="3090">
          <cell r="I3090">
            <v>860732.44</v>
          </cell>
        </row>
        <row r="3091">
          <cell r="I3091">
            <v>1179757.94</v>
          </cell>
        </row>
        <row r="3094">
          <cell r="I3094">
            <v>1917441.75</v>
          </cell>
        </row>
        <row r="3095">
          <cell r="I3095">
            <v>1245708.5</v>
          </cell>
        </row>
        <row r="3096">
          <cell r="I3096">
            <v>1932886.25</v>
          </cell>
        </row>
        <row r="3097">
          <cell r="I3097">
            <v>1950307.25</v>
          </cell>
        </row>
        <row r="3098">
          <cell r="I3098">
            <v>2268983.75</v>
          </cell>
        </row>
        <row r="3099">
          <cell r="I3099">
            <v>2161476.25</v>
          </cell>
        </row>
        <row r="3100">
          <cell r="I3100">
            <v>1679249.5</v>
          </cell>
        </row>
        <row r="3101">
          <cell r="I3101">
            <v>1778530.5</v>
          </cell>
        </row>
        <row r="3102">
          <cell r="I3102">
            <v>2011977</v>
          </cell>
        </row>
        <row r="3103">
          <cell r="I3103">
            <v>1256438</v>
          </cell>
        </row>
        <row r="3104">
          <cell r="I3104">
            <v>1466935.75</v>
          </cell>
        </row>
        <row r="3105">
          <cell r="I3105">
            <v>1329660.5</v>
          </cell>
        </row>
        <row r="3106">
          <cell r="I3106">
            <v>1218940</v>
          </cell>
        </row>
        <row r="3107">
          <cell r="I3107">
            <v>815900.25</v>
          </cell>
        </row>
        <row r="3108">
          <cell r="I3108">
            <v>1435472.5</v>
          </cell>
        </row>
        <row r="3109">
          <cell r="I3109">
            <v>1133424.5</v>
          </cell>
        </row>
        <row r="3110">
          <cell r="I3110">
            <v>1690789.25</v>
          </cell>
        </row>
        <row r="3111">
          <cell r="I3111">
            <v>1123801.5</v>
          </cell>
        </row>
        <row r="3112">
          <cell r="I3112">
            <v>893095.75</v>
          </cell>
        </row>
        <row r="3113">
          <cell r="I3113">
            <v>906427</v>
          </cell>
        </row>
        <row r="3114">
          <cell r="I3114">
            <v>916850.25</v>
          </cell>
        </row>
        <row r="3115">
          <cell r="I3115">
            <v>787952.5</v>
          </cell>
        </row>
        <row r="3116">
          <cell r="I3116">
            <v>672960</v>
          </cell>
        </row>
        <row r="3117">
          <cell r="I3117">
            <v>1266006.48</v>
          </cell>
        </row>
        <row r="3118">
          <cell r="I3118">
            <v>1438967.98</v>
          </cell>
        </row>
        <row r="3119">
          <cell r="I3119">
            <v>539371.73</v>
          </cell>
        </row>
        <row r="3120">
          <cell r="I3120">
            <v>1324</v>
          </cell>
        </row>
        <row r="3121">
          <cell r="I3121">
            <v>332</v>
          </cell>
        </row>
        <row r="3122">
          <cell r="I3122">
            <v>521</v>
          </cell>
        </row>
        <row r="3123">
          <cell r="I3123">
            <v>1330</v>
          </cell>
        </row>
        <row r="3124">
          <cell r="I3124">
            <v>51</v>
          </cell>
        </row>
        <row r="3125">
          <cell r="I3125">
            <v>226</v>
          </cell>
        </row>
        <row r="3126">
          <cell r="I3126">
            <v>219</v>
          </cell>
        </row>
        <row r="3127">
          <cell r="I3127">
            <v>386</v>
          </cell>
        </row>
        <row r="3128">
          <cell r="I3128">
            <v>116</v>
          </cell>
        </row>
        <row r="3129">
          <cell r="I3129">
            <v>125</v>
          </cell>
        </row>
        <row r="3130">
          <cell r="I3130">
            <v>79</v>
          </cell>
        </row>
        <row r="3132">
          <cell r="I3132">
            <v>458</v>
          </cell>
        </row>
        <row r="3133">
          <cell r="I3133">
            <v>210</v>
          </cell>
        </row>
        <row r="3134">
          <cell r="I3134">
            <v>174</v>
          </cell>
        </row>
        <row r="3135">
          <cell r="I3135">
            <v>116</v>
          </cell>
        </row>
        <row r="3136">
          <cell r="I3136">
            <v>127</v>
          </cell>
        </row>
        <row r="3137">
          <cell r="I3137">
            <v>189</v>
          </cell>
        </row>
        <row r="3138">
          <cell r="I3138">
            <v>145</v>
          </cell>
        </row>
        <row r="3139">
          <cell r="I3139">
            <v>171</v>
          </cell>
        </row>
        <row r="3140">
          <cell r="I3140">
            <v>78</v>
          </cell>
        </row>
        <row r="3141">
          <cell r="I3141">
            <v>113</v>
          </cell>
        </row>
        <row r="3142">
          <cell r="I3142">
            <v>591</v>
          </cell>
        </row>
        <row r="3143">
          <cell r="I3143">
            <v>107</v>
          </cell>
        </row>
        <row r="3152">
          <cell r="I3152">
            <v>1065512.25</v>
          </cell>
        </row>
        <row r="3153">
          <cell r="I3153">
            <v>973645.5</v>
          </cell>
        </row>
        <row r="3154">
          <cell r="I3154">
            <v>660295.25</v>
          </cell>
        </row>
        <row r="3155">
          <cell r="I3155">
            <v>853536.25</v>
          </cell>
        </row>
        <row r="3156">
          <cell r="I3156">
            <v>917134.75</v>
          </cell>
        </row>
        <row r="3157">
          <cell r="I3157">
            <v>796140.75</v>
          </cell>
        </row>
        <row r="3158">
          <cell r="I3158">
            <v>794629</v>
          </cell>
        </row>
        <row r="3159">
          <cell r="I3159">
            <v>866451.5</v>
          </cell>
        </row>
        <row r="3160">
          <cell r="I3160">
            <v>769759.25</v>
          </cell>
        </row>
        <row r="3161">
          <cell r="I3161">
            <v>774547.25</v>
          </cell>
        </row>
        <row r="3162">
          <cell r="I3162">
            <v>543857.25</v>
          </cell>
        </row>
        <row r="3163">
          <cell r="I3163">
            <v>589314.75</v>
          </cell>
        </row>
        <row r="3164">
          <cell r="I3164">
            <v>330829.5</v>
          </cell>
        </row>
        <row r="3165">
          <cell r="I3165">
            <v>260780.25</v>
          </cell>
        </row>
        <row r="3166">
          <cell r="I3166">
            <v>179142</v>
          </cell>
        </row>
        <row r="3167">
          <cell r="I3167">
            <v>138505.25</v>
          </cell>
        </row>
        <row r="3168">
          <cell r="I3168">
            <v>144304.75</v>
          </cell>
        </row>
        <row r="3169">
          <cell r="I3169">
            <v>101274.5</v>
          </cell>
        </row>
        <row r="3170">
          <cell r="I3170">
            <v>202694.25</v>
          </cell>
        </row>
        <row r="3171">
          <cell r="I3171">
            <v>228192.75</v>
          </cell>
        </row>
        <row r="3172">
          <cell r="I3172">
            <v>96827.5</v>
          </cell>
        </row>
        <row r="3173">
          <cell r="I3173">
            <v>189402.75</v>
          </cell>
        </row>
        <row r="3174">
          <cell r="I3174">
            <v>120976</v>
          </cell>
        </row>
        <row r="3175">
          <cell r="I3175">
            <v>304291.64</v>
          </cell>
        </row>
        <row r="3176">
          <cell r="I3176">
            <v>282056.90000000002</v>
          </cell>
        </row>
        <row r="3177">
          <cell r="I3177">
            <v>243032.05</v>
          </cell>
        </row>
        <row r="3180">
          <cell r="I3180">
            <v>713387.5</v>
          </cell>
        </row>
        <row r="3181">
          <cell r="I3181">
            <v>1076329.5</v>
          </cell>
        </row>
        <row r="3182">
          <cell r="I3182">
            <v>1106895</v>
          </cell>
        </row>
        <row r="3183">
          <cell r="I3183">
            <v>1074723</v>
          </cell>
        </row>
        <row r="3184">
          <cell r="I3184">
            <v>915567.5</v>
          </cell>
        </row>
        <row r="3185">
          <cell r="I3185">
            <v>959140.25</v>
          </cell>
        </row>
        <row r="3186">
          <cell r="I3186">
            <v>681392.75</v>
          </cell>
        </row>
        <row r="3187">
          <cell r="I3187">
            <v>1129063.75</v>
          </cell>
        </row>
        <row r="3188">
          <cell r="I3188">
            <v>949199</v>
          </cell>
        </row>
        <row r="3189">
          <cell r="I3189">
            <v>737170.5</v>
          </cell>
        </row>
        <row r="3190">
          <cell r="I3190">
            <v>795306.5</v>
          </cell>
        </row>
        <row r="3191">
          <cell r="I3191">
            <v>373656</v>
          </cell>
        </row>
        <row r="3192">
          <cell r="I3192">
            <v>275633.5</v>
          </cell>
        </row>
        <row r="3193">
          <cell r="I3193">
            <v>208941.25</v>
          </cell>
        </row>
        <row r="3194">
          <cell r="I3194">
            <v>282546.75</v>
          </cell>
        </row>
        <row r="3195">
          <cell r="I3195">
            <v>289936</v>
          </cell>
        </row>
        <row r="3196">
          <cell r="I3196">
            <v>237241.25</v>
          </cell>
        </row>
        <row r="3197">
          <cell r="I3197">
            <v>198040.5</v>
          </cell>
        </row>
        <row r="3198">
          <cell r="I3198">
            <v>231952.25</v>
          </cell>
        </row>
        <row r="3199">
          <cell r="I3199">
            <v>163288.25</v>
          </cell>
        </row>
        <row r="3200">
          <cell r="I3200">
            <v>123697</v>
          </cell>
        </row>
        <row r="3201">
          <cell r="I3201">
            <v>169159.75</v>
          </cell>
        </row>
        <row r="3202">
          <cell r="I3202">
            <v>180124.5</v>
          </cell>
        </row>
        <row r="3203">
          <cell r="I3203">
            <v>203595.11</v>
          </cell>
        </row>
        <row r="3204">
          <cell r="I3204">
            <v>189778.09</v>
          </cell>
        </row>
        <row r="3205">
          <cell r="I3205">
            <v>111451.39</v>
          </cell>
        </row>
        <row r="3206">
          <cell r="I3206">
            <v>622</v>
          </cell>
        </row>
        <row r="3207">
          <cell r="I3207">
            <v>399</v>
          </cell>
        </row>
        <row r="3208">
          <cell r="I3208">
            <v>709</v>
          </cell>
        </row>
        <row r="3209">
          <cell r="I3209">
            <v>1184</v>
          </cell>
        </row>
        <row r="3210">
          <cell r="I3210">
            <v>675</v>
          </cell>
        </row>
        <row r="3211">
          <cell r="I3211">
            <v>213</v>
          </cell>
        </row>
        <row r="3212">
          <cell r="I3212">
            <v>296</v>
          </cell>
        </row>
        <row r="3213">
          <cell r="I3213">
            <v>301</v>
          </cell>
        </row>
        <row r="3214">
          <cell r="I3214">
            <v>85</v>
          </cell>
        </row>
        <row r="3215">
          <cell r="I3215">
            <v>72</v>
          </cell>
        </row>
        <row r="3216">
          <cell r="I3216">
            <v>81</v>
          </cell>
        </row>
        <row r="3218">
          <cell r="I3218">
            <v>112</v>
          </cell>
        </row>
        <row r="3219">
          <cell r="I3219">
            <v>57</v>
          </cell>
        </row>
        <row r="3220">
          <cell r="I3220">
            <v>181</v>
          </cell>
        </row>
        <row r="3221">
          <cell r="I3221">
            <v>104</v>
          </cell>
        </row>
        <row r="3222">
          <cell r="I3222">
            <v>91</v>
          </cell>
        </row>
        <row r="3223">
          <cell r="I3223">
            <v>271</v>
          </cell>
        </row>
        <row r="3224">
          <cell r="I3224">
            <v>54</v>
          </cell>
        </row>
        <row r="3225">
          <cell r="I3225">
            <v>65</v>
          </cell>
        </row>
        <row r="3226">
          <cell r="I3226">
            <v>264</v>
          </cell>
        </row>
        <row r="3227">
          <cell r="I3227">
            <v>178</v>
          </cell>
        </row>
        <row r="3228">
          <cell r="I3228">
            <v>573</v>
          </cell>
        </row>
        <row r="3229">
          <cell r="I3229">
            <v>137</v>
          </cell>
        </row>
        <row r="3230">
          <cell r="I3230">
            <v>22782.25</v>
          </cell>
        </row>
        <row r="3231">
          <cell r="I3231">
            <v>49094.5</v>
          </cell>
        </row>
        <row r="3232">
          <cell r="I3232">
            <v>46592</v>
          </cell>
        </row>
        <row r="3233">
          <cell r="I3233">
            <v>64670.5</v>
          </cell>
        </row>
        <row r="3234">
          <cell r="I3234">
            <v>62454.25</v>
          </cell>
        </row>
        <row r="3235">
          <cell r="I3235">
            <v>53290.5</v>
          </cell>
        </row>
        <row r="3236">
          <cell r="I3236">
            <v>49342.75</v>
          </cell>
        </row>
        <row r="3237">
          <cell r="I3237">
            <v>28458.25</v>
          </cell>
        </row>
        <row r="3238">
          <cell r="I3238">
            <v>50793.25</v>
          </cell>
        </row>
        <row r="3239">
          <cell r="I3239">
            <v>60519</v>
          </cell>
        </row>
        <row r="3240">
          <cell r="I3240">
            <v>87265</v>
          </cell>
        </row>
        <row r="3241">
          <cell r="I3241">
            <v>96569.75</v>
          </cell>
        </row>
        <row r="3242">
          <cell r="I3242">
            <v>97646.25</v>
          </cell>
        </row>
        <row r="3243">
          <cell r="I3243">
            <v>52852</v>
          </cell>
        </row>
        <row r="3244">
          <cell r="I3244">
            <v>45262.25</v>
          </cell>
        </row>
        <row r="3245">
          <cell r="I3245">
            <v>26915.25</v>
          </cell>
        </row>
        <row r="3246">
          <cell r="I3246">
            <v>25726.75</v>
          </cell>
        </row>
        <row r="3247">
          <cell r="I3247">
            <v>24021.25</v>
          </cell>
        </row>
        <row r="3248">
          <cell r="I3248">
            <v>42157.25</v>
          </cell>
        </row>
        <row r="3249">
          <cell r="I3249">
            <v>61139.91</v>
          </cell>
        </row>
        <row r="3250">
          <cell r="I3250">
            <v>52038.84</v>
          </cell>
        </row>
        <row r="3251">
          <cell r="I3251">
            <v>22180</v>
          </cell>
        </row>
        <row r="3252">
          <cell r="I3252">
            <v>44976</v>
          </cell>
        </row>
        <row r="3253">
          <cell r="I3253">
            <v>45659.5</v>
          </cell>
        </row>
        <row r="3254">
          <cell r="I3254">
            <v>60147.25</v>
          </cell>
        </row>
        <row r="3255">
          <cell r="I3255">
            <v>63663.75</v>
          </cell>
        </row>
        <row r="3256">
          <cell r="I3256">
            <v>62581.25</v>
          </cell>
        </row>
        <row r="3257">
          <cell r="I3257">
            <v>40982</v>
          </cell>
        </row>
        <row r="3258">
          <cell r="I3258">
            <v>28427.25</v>
          </cell>
        </row>
        <row r="3259">
          <cell r="I3259">
            <v>47571.25</v>
          </cell>
        </row>
        <row r="3260">
          <cell r="I3260">
            <v>74589.75</v>
          </cell>
        </row>
        <row r="3261">
          <cell r="I3261">
            <v>86666.5</v>
          </cell>
        </row>
        <row r="3262">
          <cell r="I3262">
            <v>55581.25</v>
          </cell>
        </row>
        <row r="3263">
          <cell r="I3263">
            <v>93743.75</v>
          </cell>
        </row>
        <row r="3264">
          <cell r="I3264">
            <v>70592.5</v>
          </cell>
        </row>
        <row r="3265">
          <cell r="I3265">
            <v>40463.75</v>
          </cell>
        </row>
        <row r="3266">
          <cell r="I3266">
            <v>20332.25</v>
          </cell>
        </row>
        <row r="3267">
          <cell r="I3267">
            <v>34254.25</v>
          </cell>
        </row>
        <row r="3268">
          <cell r="I3268">
            <v>24544.75</v>
          </cell>
        </row>
        <row r="3269">
          <cell r="I3269">
            <v>44369.75</v>
          </cell>
        </row>
        <row r="3270">
          <cell r="I3270">
            <v>34000.620000000003</v>
          </cell>
        </row>
        <row r="3271">
          <cell r="I3271">
            <v>50134.23</v>
          </cell>
        </row>
        <row r="3272">
          <cell r="I3272">
            <v>1354</v>
          </cell>
        </row>
        <row r="3273">
          <cell r="I3273">
            <v>2062</v>
          </cell>
        </row>
        <row r="3274">
          <cell r="I3274">
            <v>5803</v>
          </cell>
        </row>
        <row r="3275">
          <cell r="I3275">
            <v>5822</v>
          </cell>
        </row>
        <row r="3276">
          <cell r="I3276">
            <v>1880</v>
          </cell>
        </row>
        <row r="3277">
          <cell r="I3277">
            <v>3382</v>
          </cell>
        </row>
        <row r="3278">
          <cell r="I3278">
            <v>2513</v>
          </cell>
        </row>
        <row r="3279">
          <cell r="I3279">
            <v>1361</v>
          </cell>
        </row>
        <row r="3280">
          <cell r="I3280">
            <v>2596</v>
          </cell>
        </row>
        <row r="3281">
          <cell r="I3281">
            <v>571</v>
          </cell>
        </row>
        <row r="3282">
          <cell r="I3282">
            <v>1775</v>
          </cell>
        </row>
        <row r="3283">
          <cell r="I3283">
            <v>4021</v>
          </cell>
        </row>
        <row r="3284">
          <cell r="I3284">
            <v>1915</v>
          </cell>
        </row>
        <row r="3285">
          <cell r="I3285">
            <v>2440</v>
          </cell>
        </row>
        <row r="3286">
          <cell r="I3286">
            <v>2402</v>
          </cell>
        </row>
        <row r="3287">
          <cell r="I3287">
            <v>1080</v>
          </cell>
        </row>
        <row r="3288">
          <cell r="I3288">
            <v>4297</v>
          </cell>
        </row>
        <row r="3289">
          <cell r="I3289">
            <v>1038</v>
          </cell>
        </row>
        <row r="3290">
          <cell r="I3290">
            <v>2201</v>
          </cell>
        </row>
        <row r="3291">
          <cell r="I3291">
            <v>3278</v>
          </cell>
        </row>
        <row r="3292">
          <cell r="I3292">
            <v>1925</v>
          </cell>
        </row>
        <row r="3293">
          <cell r="I3293">
            <v>699</v>
          </cell>
        </row>
        <row r="3294">
          <cell r="I3294">
            <v>38</v>
          </cell>
        </row>
        <row r="3296">
          <cell r="J3296">
            <v>631040000</v>
          </cell>
        </row>
        <row r="3297">
          <cell r="J3297">
            <v>1060770000</v>
          </cell>
        </row>
        <row r="3298">
          <cell r="J3298">
            <v>1046147</v>
          </cell>
        </row>
        <row r="3299">
          <cell r="J3299">
            <v>1639023.5</v>
          </cell>
        </row>
        <row r="3300">
          <cell r="J3300">
            <v>1167792</v>
          </cell>
        </row>
        <row r="3301">
          <cell r="J3301">
            <v>1370502.25</v>
          </cell>
        </row>
        <row r="3302">
          <cell r="J3302">
            <v>1222144.5</v>
          </cell>
        </row>
        <row r="3303">
          <cell r="J3303">
            <v>743933</v>
          </cell>
        </row>
        <row r="3304">
          <cell r="J3304">
            <v>958964</v>
          </cell>
        </row>
        <row r="3305">
          <cell r="J3305">
            <v>763913.24</v>
          </cell>
        </row>
        <row r="3306">
          <cell r="J3306">
            <v>173633.54</v>
          </cell>
        </row>
        <row r="3307">
          <cell r="J3307">
            <v>33393.17</v>
          </cell>
        </row>
        <row r="3309">
          <cell r="J3309">
            <v>622500000</v>
          </cell>
        </row>
        <row r="3310">
          <cell r="J3310">
            <v>1059260000</v>
          </cell>
        </row>
        <row r="3311">
          <cell r="J3311">
            <v>1025299.25</v>
          </cell>
        </row>
        <row r="3312">
          <cell r="J3312">
            <v>1626352</v>
          </cell>
        </row>
        <row r="3313">
          <cell r="J3313">
            <v>1187821</v>
          </cell>
        </row>
        <row r="3314">
          <cell r="J3314">
            <v>1315063</v>
          </cell>
        </row>
        <row r="3315">
          <cell r="J3315">
            <v>1264202</v>
          </cell>
        </row>
        <row r="3316">
          <cell r="J3316">
            <v>776767</v>
          </cell>
        </row>
        <row r="3317">
          <cell r="J3317">
            <v>952927</v>
          </cell>
        </row>
        <row r="3318">
          <cell r="J3318">
            <v>636374.99</v>
          </cell>
        </row>
        <row r="3319">
          <cell r="J3319">
            <v>180315.2</v>
          </cell>
        </row>
        <row r="3320">
          <cell r="J3320">
            <v>31639.3</v>
          </cell>
        </row>
        <row r="3323">
          <cell r="I3323">
            <v>610404</v>
          </cell>
        </row>
        <row r="3324">
          <cell r="I3324">
            <v>616342</v>
          </cell>
        </row>
        <row r="3325">
          <cell r="I3325">
            <v>571844.5</v>
          </cell>
        </row>
        <row r="3326">
          <cell r="I3326">
            <v>605234</v>
          </cell>
        </row>
        <row r="3327">
          <cell r="J3327">
            <v>4821429</v>
          </cell>
        </row>
        <row r="3328">
          <cell r="J3328">
            <v>4577346.5</v>
          </cell>
        </row>
        <row r="3329">
          <cell r="J3329">
            <v>4571264.25</v>
          </cell>
        </row>
        <row r="3330">
          <cell r="J3330">
            <v>4458462.75</v>
          </cell>
        </row>
        <row r="3331">
          <cell r="J3331">
            <v>4644131</v>
          </cell>
        </row>
        <row r="3332">
          <cell r="J3332">
            <v>3447209.09</v>
          </cell>
        </row>
        <row r="3333">
          <cell r="J3333">
            <v>4602083.46</v>
          </cell>
        </row>
        <row r="3334">
          <cell r="J3334">
            <v>3880490.03</v>
          </cell>
        </row>
        <row r="3335">
          <cell r="J3335">
            <v>1939345.15</v>
          </cell>
        </row>
        <row r="3336">
          <cell r="J3336">
            <v>2051950.75</v>
          </cell>
        </row>
        <row r="3337">
          <cell r="J3337">
            <v>86518.7</v>
          </cell>
        </row>
        <row r="3344">
          <cell r="J3344">
            <v>780790000</v>
          </cell>
        </row>
        <row r="3345">
          <cell r="J3345">
            <v>1344403.5</v>
          </cell>
        </row>
        <row r="3346">
          <cell r="J3346">
            <v>1753538.25</v>
          </cell>
        </row>
        <row r="3347">
          <cell r="J3347">
            <v>1386578.75</v>
          </cell>
        </row>
        <row r="3348">
          <cell r="J3348">
            <v>1353363.5</v>
          </cell>
        </row>
        <row r="3349">
          <cell r="J3349">
            <v>1397995.25</v>
          </cell>
        </row>
        <row r="3350">
          <cell r="J3350">
            <v>901313.25</v>
          </cell>
        </row>
        <row r="3351">
          <cell r="J3351">
            <v>1220896.75</v>
          </cell>
        </row>
        <row r="3352">
          <cell r="J3352">
            <v>1129410.94</v>
          </cell>
        </row>
        <row r="3353">
          <cell r="J3353">
            <v>243625.75</v>
          </cell>
        </row>
        <row r="3354">
          <cell r="J3354">
            <v>175755.44</v>
          </cell>
        </row>
        <row r="3355">
          <cell r="J3355">
            <v>15270.45</v>
          </cell>
        </row>
        <row r="3359">
          <cell r="J3359">
            <v>0</v>
          </cell>
        </row>
        <row r="3360">
          <cell r="J3360">
            <v>833643750</v>
          </cell>
        </row>
        <row r="3361">
          <cell r="J3361">
            <v>1400906.25</v>
          </cell>
        </row>
        <row r="3362">
          <cell r="J3362">
            <v>1700394.75</v>
          </cell>
        </row>
        <row r="3363">
          <cell r="J3363">
            <v>1287117.5</v>
          </cell>
        </row>
        <row r="3364">
          <cell r="J3364">
            <v>1419789</v>
          </cell>
        </row>
        <row r="3365">
          <cell r="J3365">
            <v>1457442.75</v>
          </cell>
        </row>
        <row r="3366">
          <cell r="J3366">
            <v>848362.75</v>
          </cell>
        </row>
        <row r="3367">
          <cell r="J3367">
            <v>1096472.75</v>
          </cell>
        </row>
        <row r="3368">
          <cell r="J3368">
            <v>952284.62</v>
          </cell>
        </row>
        <row r="3369">
          <cell r="J3369">
            <v>225202.25</v>
          </cell>
        </row>
        <row r="3370">
          <cell r="J3370">
            <v>206478.96</v>
          </cell>
        </row>
        <row r="3371">
          <cell r="J3371">
            <v>14777.24</v>
          </cell>
        </row>
        <row r="3375">
          <cell r="I3375">
            <v>714880.25</v>
          </cell>
        </row>
        <row r="3376">
          <cell r="I3376">
            <v>819193</v>
          </cell>
        </row>
        <row r="3377">
          <cell r="I3377">
            <v>781829</v>
          </cell>
        </row>
        <row r="3378">
          <cell r="I3378">
            <v>815329</v>
          </cell>
        </row>
        <row r="3379">
          <cell r="I3379">
            <v>763838.5</v>
          </cell>
        </row>
        <row r="3380">
          <cell r="I3380">
            <v>802237</v>
          </cell>
        </row>
        <row r="3381">
          <cell r="I3381">
            <v>783672.25</v>
          </cell>
        </row>
        <row r="3382">
          <cell r="I3382">
            <v>742653.5</v>
          </cell>
        </row>
        <row r="3383">
          <cell r="I3383">
            <v>748137.87</v>
          </cell>
        </row>
        <row r="3384">
          <cell r="I3384">
            <v>605948.71</v>
          </cell>
        </row>
        <row r="3385">
          <cell r="I3385">
            <v>713360.51</v>
          </cell>
        </row>
        <row r="3386">
          <cell r="I3386">
            <v>731081.85</v>
          </cell>
        </row>
        <row r="3387">
          <cell r="I3387">
            <v>476354.16</v>
          </cell>
        </row>
        <row r="3388">
          <cell r="I3388">
            <v>605628.98</v>
          </cell>
        </row>
        <row r="3389">
          <cell r="I3389">
            <v>108122.84</v>
          </cell>
        </row>
        <row r="3395">
          <cell r="I3395">
            <v>179575.06</v>
          </cell>
        </row>
        <row r="3396">
          <cell r="I3396">
            <v>203863.7</v>
          </cell>
        </row>
        <row r="3397">
          <cell r="I3397">
            <v>60302.59</v>
          </cell>
        </row>
        <row r="3398">
          <cell r="I3398">
            <v>392647.58</v>
          </cell>
        </row>
        <row r="3399">
          <cell r="I3399">
            <v>482581.69</v>
          </cell>
        </row>
        <row r="3400">
          <cell r="I3400">
            <v>584851.36</v>
          </cell>
        </row>
        <row r="3404">
          <cell r="J3404">
            <v>346881049</v>
          </cell>
        </row>
        <row r="3405">
          <cell r="J3405">
            <v>311858.5</v>
          </cell>
        </row>
        <row r="3406">
          <cell r="J3406">
            <v>277438.5</v>
          </cell>
        </row>
        <row r="3417">
          <cell r="J3417">
            <v>277745850</v>
          </cell>
        </row>
        <row r="3418">
          <cell r="J3418">
            <v>327536.5</v>
          </cell>
        </row>
        <row r="3419">
          <cell r="J3419">
            <v>408974.5</v>
          </cell>
        </row>
        <row r="3429">
          <cell r="J3429">
            <v>1243716846</v>
          </cell>
        </row>
        <row r="3430">
          <cell r="J3430">
            <v>1387998028</v>
          </cell>
        </row>
        <row r="3431">
          <cell r="J3431">
            <v>880866</v>
          </cell>
        </row>
        <row r="3432">
          <cell r="J3432">
            <v>507065.75</v>
          </cell>
        </row>
        <row r="3442">
          <cell r="J3442">
            <v>1168112464.5</v>
          </cell>
        </row>
        <row r="3443">
          <cell r="J3443">
            <v>1365635613</v>
          </cell>
        </row>
        <row r="3444">
          <cell r="J3444">
            <v>918337</v>
          </cell>
        </row>
        <row r="3445">
          <cell r="J3445">
            <v>498055.75</v>
          </cell>
        </row>
        <row r="3455">
          <cell r="J3455">
            <v>320681903.25</v>
          </cell>
        </row>
        <row r="3456">
          <cell r="J3456">
            <v>277245466</v>
          </cell>
        </row>
        <row r="3457">
          <cell r="J3457">
            <v>212294</v>
          </cell>
        </row>
        <row r="3458">
          <cell r="J3458">
            <v>538752</v>
          </cell>
        </row>
        <row r="3468">
          <cell r="J3468">
            <v>342284600.75</v>
          </cell>
        </row>
        <row r="3469">
          <cell r="J3469">
            <v>325529915</v>
          </cell>
        </row>
        <row r="3470">
          <cell r="J3470">
            <v>226297</v>
          </cell>
        </row>
        <row r="3471">
          <cell r="J3471">
            <v>439601</v>
          </cell>
        </row>
        <row r="3481">
          <cell r="J3481">
            <v>627223342.25</v>
          </cell>
        </row>
        <row r="3482">
          <cell r="J3482">
            <v>283648605</v>
          </cell>
        </row>
        <row r="3483">
          <cell r="J3483">
            <v>399448</v>
          </cell>
        </row>
        <row r="3484">
          <cell r="J3484">
            <v>694729.75</v>
          </cell>
        </row>
        <row r="3494">
          <cell r="J3494">
            <v>633126022.5</v>
          </cell>
        </row>
        <row r="3495">
          <cell r="J3495">
            <v>382977801</v>
          </cell>
        </row>
        <row r="3496">
          <cell r="J3496">
            <v>495576.5</v>
          </cell>
        </row>
        <row r="3497">
          <cell r="J3497">
            <v>626956</v>
          </cell>
        </row>
        <row r="3507">
          <cell r="I3507">
            <v>1095817.25</v>
          </cell>
        </row>
        <row r="3508">
          <cell r="I3508">
            <v>1204651</v>
          </cell>
        </row>
        <row r="3509">
          <cell r="I3509">
            <v>1270756</v>
          </cell>
        </row>
        <row r="3510">
          <cell r="J3510">
            <v>8684801</v>
          </cell>
        </row>
        <row r="3511">
          <cell r="J3511">
            <v>7656236.25</v>
          </cell>
        </row>
        <row r="3512">
          <cell r="J3512">
            <v>8779352.75</v>
          </cell>
        </row>
        <row r="3513">
          <cell r="I3513">
            <v>1257681.75</v>
          </cell>
        </row>
        <row r="3514">
          <cell r="I3514">
            <v>1248128</v>
          </cell>
        </row>
        <row r="3515">
          <cell r="I3515">
            <v>1318486.5</v>
          </cell>
        </row>
        <row r="3516">
          <cell r="I3516">
            <v>1212826.28</v>
          </cell>
        </row>
        <row r="3517">
          <cell r="I3517">
            <v>1196023.94</v>
          </cell>
        </row>
        <row r="3518">
          <cell r="I3518">
            <v>1197368.97</v>
          </cell>
        </row>
        <row r="3519">
          <cell r="I3519">
            <v>870520.22</v>
          </cell>
        </row>
        <row r="3520">
          <cell r="I3520">
            <v>919713.64</v>
          </cell>
        </row>
        <row r="3521">
          <cell r="I3521">
            <v>576504.46</v>
          </cell>
        </row>
        <row r="3522">
          <cell r="I3522">
            <v>275943.82</v>
          </cell>
        </row>
        <row r="3523">
          <cell r="I3523">
            <v>454606.35</v>
          </cell>
        </row>
        <row r="3524">
          <cell r="I3524">
            <v>459186.81</v>
          </cell>
        </row>
        <row r="3525">
          <cell r="I3525">
            <v>109070.38</v>
          </cell>
        </row>
        <row r="3526">
          <cell r="I3526">
            <v>561833.56000000006</v>
          </cell>
        </row>
        <row r="3527">
          <cell r="I3527">
            <v>187147.72</v>
          </cell>
        </row>
        <row r="3528">
          <cell r="I3528">
            <v>92176.78</v>
          </cell>
        </row>
        <row r="3529">
          <cell r="I3529">
            <v>95767.61</v>
          </cell>
        </row>
        <row r="3535">
          <cell r="I3535">
            <v>1133238.5</v>
          </cell>
        </row>
        <row r="3536">
          <cell r="I3536">
            <v>1194614.25</v>
          </cell>
        </row>
        <row r="3537">
          <cell r="I3537">
            <v>1241904</v>
          </cell>
        </row>
        <row r="3538">
          <cell r="J3538">
            <v>8524457</v>
          </cell>
        </row>
        <row r="3539">
          <cell r="J3539">
            <v>9284549.5</v>
          </cell>
        </row>
        <row r="3540">
          <cell r="J3540">
            <v>9268231.25</v>
          </cell>
        </row>
        <row r="3541">
          <cell r="I3541">
            <v>1303520.75</v>
          </cell>
        </row>
        <row r="3542">
          <cell r="I3542">
            <v>1115499.25</v>
          </cell>
        </row>
        <row r="3543">
          <cell r="I3543">
            <v>1332169.5</v>
          </cell>
        </row>
        <row r="3544">
          <cell r="I3544">
            <v>1289716.97</v>
          </cell>
        </row>
        <row r="3545">
          <cell r="I3545">
            <v>1284065.6599999999</v>
          </cell>
        </row>
        <row r="3546">
          <cell r="I3546">
            <v>1190991.93</v>
          </cell>
        </row>
        <row r="3547">
          <cell r="I3547">
            <v>921968.87</v>
          </cell>
        </row>
        <row r="3548">
          <cell r="I3548">
            <v>1035996.42</v>
          </cell>
        </row>
        <row r="3549">
          <cell r="I3549">
            <v>674922.3</v>
          </cell>
        </row>
        <row r="3550">
          <cell r="I3550">
            <v>258066.52</v>
          </cell>
        </row>
        <row r="3551">
          <cell r="I3551">
            <v>453442.12</v>
          </cell>
        </row>
        <row r="3552">
          <cell r="I3552">
            <v>572736.1</v>
          </cell>
        </row>
        <row r="3553">
          <cell r="I3553">
            <v>493426.16</v>
          </cell>
        </row>
        <row r="3554">
          <cell r="I3554">
            <v>71489.48</v>
          </cell>
        </row>
        <row r="3555">
          <cell r="I3555">
            <v>71618.929999999993</v>
          </cell>
        </row>
        <row r="3556">
          <cell r="I3556">
            <v>14172.54</v>
          </cell>
        </row>
        <row r="3563">
          <cell r="I3563">
            <v>107084.75</v>
          </cell>
        </row>
        <row r="3564">
          <cell r="I3564">
            <v>321045.5</v>
          </cell>
        </row>
        <row r="3565">
          <cell r="I3565">
            <v>295650.75</v>
          </cell>
        </row>
        <row r="3566">
          <cell r="I3566">
            <v>136782.53</v>
          </cell>
        </row>
        <row r="3567">
          <cell r="I3567">
            <v>84813.31</v>
          </cell>
        </row>
        <row r="3568">
          <cell r="I3568">
            <v>28330.77</v>
          </cell>
        </row>
        <row r="3569">
          <cell r="I3569">
            <v>20052.22</v>
          </cell>
        </row>
        <row r="3570">
          <cell r="I3570">
            <v>67355.08</v>
          </cell>
        </row>
        <row r="3572">
          <cell r="I3572">
            <v>266374.59000000003</v>
          </cell>
        </row>
        <row r="3573">
          <cell r="I3573">
            <v>564859.92000000004</v>
          </cell>
        </row>
        <row r="3574">
          <cell r="I3574">
            <v>766432</v>
          </cell>
        </row>
        <row r="3575">
          <cell r="I3575">
            <v>706918.22</v>
          </cell>
        </row>
        <row r="3576">
          <cell r="I3576">
            <v>772817.37</v>
          </cell>
        </row>
        <row r="3577">
          <cell r="I3577">
            <v>944050.54</v>
          </cell>
        </row>
        <row r="3578">
          <cell r="I3578">
            <v>1009497.92</v>
          </cell>
        </row>
        <row r="3579">
          <cell r="I3579">
            <v>1175507.3799999999</v>
          </cell>
        </row>
        <row r="3580">
          <cell r="I3580">
            <v>931287.71</v>
          </cell>
        </row>
        <row r="3581">
          <cell r="I3581">
            <v>1074320.79</v>
          </cell>
        </row>
        <row r="3582">
          <cell r="I3582">
            <v>1176459.02</v>
          </cell>
        </row>
        <row r="3583">
          <cell r="I3583">
            <v>1083580.75</v>
          </cell>
        </row>
        <row r="3584">
          <cell r="I3584">
            <v>1149444.55</v>
          </cell>
        </row>
        <row r="3585">
          <cell r="I3585">
            <v>1108738.28</v>
          </cell>
        </row>
        <row r="3586">
          <cell r="I3586">
            <v>882464.97</v>
          </cell>
        </row>
        <row r="3587">
          <cell r="I3587">
            <v>1113155.1100000001</v>
          </cell>
        </row>
        <row r="3588">
          <cell r="I3588">
            <v>1237875.95</v>
          </cell>
        </row>
        <row r="3589">
          <cell r="I3589">
            <v>1136053.71</v>
          </cell>
        </row>
        <row r="3590">
          <cell r="I3590">
            <v>257557.98</v>
          </cell>
        </row>
        <row r="3591">
          <cell r="I3591">
            <v>546054.23</v>
          </cell>
        </row>
        <row r="3592">
          <cell r="I3592">
            <v>778454.08</v>
          </cell>
        </row>
        <row r="3593">
          <cell r="I3593">
            <v>608658.6</v>
          </cell>
        </row>
        <row r="3594">
          <cell r="I3594">
            <v>763513.84</v>
          </cell>
        </row>
        <row r="3595">
          <cell r="I3595">
            <v>923265.25</v>
          </cell>
        </row>
        <row r="3596">
          <cell r="I3596">
            <v>937932.92</v>
          </cell>
        </row>
        <row r="3597">
          <cell r="I3597">
            <v>1106240.95</v>
          </cell>
        </row>
        <row r="3598">
          <cell r="I3598">
            <v>936984.17</v>
          </cell>
        </row>
        <row r="3599">
          <cell r="I3599">
            <v>983425.95</v>
          </cell>
        </row>
        <row r="3600">
          <cell r="I3600">
            <v>1148272.02</v>
          </cell>
        </row>
        <row r="3601">
          <cell r="I3601">
            <v>1203368.67</v>
          </cell>
        </row>
        <row r="3602">
          <cell r="I3602">
            <v>1180345.2</v>
          </cell>
        </row>
        <row r="3603">
          <cell r="I3603">
            <v>1102687.04</v>
          </cell>
        </row>
        <row r="3604">
          <cell r="I3604">
            <v>781227.31</v>
          </cell>
        </row>
        <row r="3605">
          <cell r="I3605">
            <v>990272.03</v>
          </cell>
        </row>
        <row r="3606">
          <cell r="I3606">
            <v>1262112.51</v>
          </cell>
        </row>
        <row r="3607">
          <cell r="I3607">
            <v>1220471.76</v>
          </cell>
        </row>
        <row r="3608">
          <cell r="I3608">
            <v>271556.78999999998</v>
          </cell>
        </row>
        <row r="3609">
          <cell r="I3609">
            <v>451858.84</v>
          </cell>
        </row>
        <row r="3610">
          <cell r="I3610">
            <v>685760.45</v>
          </cell>
        </row>
        <row r="3611">
          <cell r="I3611">
            <v>572112.96</v>
          </cell>
        </row>
        <row r="3612">
          <cell r="I3612">
            <v>782753.16</v>
          </cell>
        </row>
        <row r="3613">
          <cell r="I3613">
            <v>977345.14</v>
          </cell>
        </row>
        <row r="3614">
          <cell r="I3614">
            <v>928458.1</v>
          </cell>
        </row>
        <row r="3615">
          <cell r="I3615">
            <v>1062166.76</v>
          </cell>
        </row>
        <row r="3616">
          <cell r="I3616">
            <v>805624.33</v>
          </cell>
        </row>
        <row r="3617">
          <cell r="I3617">
            <v>993147.27</v>
          </cell>
        </row>
        <row r="3618">
          <cell r="I3618">
            <v>1148484.29</v>
          </cell>
        </row>
        <row r="3619">
          <cell r="I3619">
            <v>1212894.42</v>
          </cell>
        </row>
        <row r="3620">
          <cell r="I3620">
            <v>1227447.5</v>
          </cell>
        </row>
        <row r="3621">
          <cell r="I3621">
            <v>1232349.43</v>
          </cell>
        </row>
        <row r="3622">
          <cell r="I3622">
            <v>1328452.77</v>
          </cell>
        </row>
        <row r="3623">
          <cell r="I3623">
            <v>1227467.72</v>
          </cell>
        </row>
        <row r="3624">
          <cell r="I3624">
            <v>1041084.8</v>
          </cell>
        </row>
        <row r="3625">
          <cell r="I3625">
            <v>1121664.7</v>
          </cell>
        </row>
        <row r="3628">
          <cell r="I3628">
            <v>128417.25</v>
          </cell>
        </row>
        <row r="3629">
          <cell r="I3629">
            <v>216391.5</v>
          </cell>
        </row>
        <row r="3630">
          <cell r="I3630">
            <v>313345.25</v>
          </cell>
        </row>
        <row r="3631">
          <cell r="I3631">
            <v>137595.88</v>
          </cell>
        </row>
        <row r="3632">
          <cell r="I3632">
            <v>81991.13</v>
          </cell>
        </row>
        <row r="3633">
          <cell r="I3633">
            <v>33811.58</v>
          </cell>
        </row>
        <row r="3634">
          <cell r="I3634">
            <v>31423.49</v>
          </cell>
        </row>
        <row r="3635">
          <cell r="I3635">
            <v>75223.009999999995</v>
          </cell>
        </row>
        <row r="3639">
          <cell r="I3639">
            <v>150757.25</v>
          </cell>
        </row>
        <row r="3640">
          <cell r="I3640">
            <v>332535.75</v>
          </cell>
        </row>
        <row r="3641">
          <cell r="I3641">
            <v>335098.5</v>
          </cell>
        </row>
        <row r="3642">
          <cell r="I3642">
            <v>130196.63</v>
          </cell>
        </row>
        <row r="3643">
          <cell r="I3643">
            <v>92123.73</v>
          </cell>
        </row>
        <row r="3644">
          <cell r="I3644">
            <v>35823.870000000003</v>
          </cell>
        </row>
        <row r="3645">
          <cell r="I3645">
            <v>22457.32</v>
          </cell>
        </row>
        <row r="3646">
          <cell r="I3646">
            <v>62068.97</v>
          </cell>
        </row>
        <row r="3647">
          <cell r="I3647">
            <v>15281.33</v>
          </cell>
        </row>
        <row r="3650">
          <cell r="I3650">
            <v>57217.25</v>
          </cell>
        </row>
        <row r="3651">
          <cell r="I3651">
            <v>332010.75</v>
          </cell>
        </row>
        <row r="3652">
          <cell r="I3652">
            <v>218038.75</v>
          </cell>
        </row>
        <row r="3653">
          <cell r="I3653">
            <v>148079.73000000001</v>
          </cell>
        </row>
        <row r="3654">
          <cell r="I3654">
            <v>105049.24</v>
          </cell>
        </row>
        <row r="3655">
          <cell r="I3655">
            <v>54997.81</v>
          </cell>
        </row>
        <row r="3656">
          <cell r="I3656">
            <v>43208.17</v>
          </cell>
        </row>
        <row r="3657">
          <cell r="I3657">
            <v>98548.1</v>
          </cell>
        </row>
        <row r="3658">
          <cell r="I3658">
            <v>3313.4</v>
          </cell>
        </row>
        <row r="3661">
          <cell r="I3661">
            <v>352284</v>
          </cell>
        </row>
        <row r="3662">
          <cell r="I3662">
            <v>443653.25</v>
          </cell>
        </row>
        <row r="3663">
          <cell r="I3663">
            <v>166552</v>
          </cell>
        </row>
        <row r="3664">
          <cell r="I3664">
            <v>273828.89</v>
          </cell>
        </row>
        <row r="3665">
          <cell r="I3665">
            <v>335924.98</v>
          </cell>
        </row>
        <row r="3666">
          <cell r="I3666">
            <v>15887.58</v>
          </cell>
        </row>
        <row r="3667">
          <cell r="I3667">
            <v>26432.86</v>
          </cell>
        </row>
        <row r="3674">
          <cell r="I3674">
            <v>364834</v>
          </cell>
        </row>
        <row r="3675">
          <cell r="I3675">
            <v>511291.25</v>
          </cell>
        </row>
        <row r="3676">
          <cell r="I3676">
            <v>218406</v>
          </cell>
        </row>
        <row r="3677">
          <cell r="I3677">
            <v>413011</v>
          </cell>
        </row>
        <row r="3678">
          <cell r="I3678">
            <v>303723.42</v>
          </cell>
        </row>
        <row r="3679">
          <cell r="I3679">
            <v>19128.72</v>
          </cell>
        </row>
        <row r="3680">
          <cell r="I3680">
            <v>2292</v>
          </cell>
        </row>
        <row r="3681">
          <cell r="I3681">
            <v>649</v>
          </cell>
        </row>
        <row r="3687">
          <cell r="I3687">
            <v>405378</v>
          </cell>
        </row>
        <row r="3688">
          <cell r="I3688">
            <v>531415</v>
          </cell>
        </row>
        <row r="3689">
          <cell r="I3689">
            <v>393096.5</v>
          </cell>
        </row>
        <row r="3690">
          <cell r="I3690">
            <v>401137.26</v>
          </cell>
        </row>
        <row r="3691">
          <cell r="I3691">
            <v>388069.52</v>
          </cell>
        </row>
        <row r="3692">
          <cell r="I3692">
            <v>386037.32</v>
          </cell>
        </row>
        <row r="3693">
          <cell r="I3693">
            <v>383818.16</v>
          </cell>
        </row>
        <row r="3694">
          <cell r="I3694">
            <v>387877.31</v>
          </cell>
        </row>
        <row r="3695">
          <cell r="I3695">
            <v>262112.75</v>
          </cell>
        </row>
        <row r="3696">
          <cell r="I3696">
            <v>144927.07</v>
          </cell>
        </row>
        <row r="3697">
          <cell r="I3697">
            <v>113840.91</v>
          </cell>
        </row>
        <row r="3700">
          <cell r="I3700">
            <v>480903</v>
          </cell>
        </row>
        <row r="3701">
          <cell r="I3701">
            <v>578409.5</v>
          </cell>
        </row>
        <row r="3702">
          <cell r="I3702">
            <v>414408</v>
          </cell>
        </row>
        <row r="3703">
          <cell r="I3703">
            <v>454540.52</v>
          </cell>
        </row>
        <row r="3704">
          <cell r="I3704">
            <v>416124.51</v>
          </cell>
        </row>
        <row r="3705">
          <cell r="I3705">
            <v>408792.44</v>
          </cell>
        </row>
        <row r="3706">
          <cell r="I3706">
            <v>408022.13</v>
          </cell>
        </row>
        <row r="3707">
          <cell r="I3707">
            <v>406894.82</v>
          </cell>
        </row>
        <row r="3708">
          <cell r="I3708">
            <v>275913.59000000003</v>
          </cell>
        </row>
        <row r="3709">
          <cell r="I3709">
            <v>168756.83</v>
          </cell>
        </row>
        <row r="3710">
          <cell r="I3710">
            <v>140348.37</v>
          </cell>
        </row>
        <row r="3713">
          <cell r="I3713">
            <v>1361675</v>
          </cell>
        </row>
        <row r="3714">
          <cell r="I3714">
            <v>1051125</v>
          </cell>
        </row>
        <row r="3715">
          <cell r="I3715">
            <v>1202159.75</v>
          </cell>
        </row>
        <row r="3716">
          <cell r="I3716">
            <v>1304900.97</v>
          </cell>
        </row>
        <row r="3717">
          <cell r="I3717">
            <v>1089900.02</v>
          </cell>
        </row>
        <row r="3718">
          <cell r="I3718">
            <v>1120292.9099999999</v>
          </cell>
        </row>
        <row r="3719">
          <cell r="I3719">
            <v>1214286.74</v>
          </cell>
        </row>
        <row r="3720">
          <cell r="I3720">
            <v>1197446.19</v>
          </cell>
        </row>
        <row r="3721">
          <cell r="I3721">
            <v>1206991.6399999999</v>
          </cell>
        </row>
        <row r="3722">
          <cell r="I3722">
            <v>1215166.93</v>
          </cell>
        </row>
        <row r="3723">
          <cell r="I3723">
            <v>1282217.56</v>
          </cell>
        </row>
        <row r="3724">
          <cell r="I3724">
            <v>1323206.42</v>
          </cell>
        </row>
        <row r="3725">
          <cell r="I3725">
            <v>1066431.08</v>
          </cell>
        </row>
        <row r="3726">
          <cell r="I3726">
            <v>1032061.2</v>
          </cell>
        </row>
        <row r="3727">
          <cell r="I3727">
            <v>801107.83</v>
          </cell>
        </row>
        <row r="3728">
          <cell r="I3728">
            <v>334019.46000000002</v>
          </cell>
        </row>
        <row r="3729">
          <cell r="I3729">
            <v>620772.12</v>
          </cell>
        </row>
        <row r="3730">
          <cell r="I3730">
            <v>522102.62</v>
          </cell>
        </row>
        <row r="3731">
          <cell r="I3731">
            <v>264852.27</v>
          </cell>
        </row>
        <row r="3732">
          <cell r="I3732">
            <v>99862.68</v>
          </cell>
        </row>
        <row r="3737">
          <cell r="I3737">
            <v>1284494</v>
          </cell>
        </row>
        <row r="3738">
          <cell r="I3738">
            <v>1458297.75</v>
          </cell>
        </row>
        <row r="3739">
          <cell r="I3739">
            <v>1038556</v>
          </cell>
        </row>
        <row r="3740">
          <cell r="I3740">
            <v>1165454.44</v>
          </cell>
        </row>
        <row r="3741">
          <cell r="I3741">
            <v>1062424.02</v>
          </cell>
        </row>
        <row r="3742">
          <cell r="I3742">
            <v>1271012.97</v>
          </cell>
        </row>
        <row r="3743">
          <cell r="I3743">
            <v>1254289.3999999999</v>
          </cell>
        </row>
        <row r="3744">
          <cell r="I3744">
            <v>1298499.3899999999</v>
          </cell>
        </row>
        <row r="3745">
          <cell r="I3745">
            <v>1110000.3799999999</v>
          </cell>
        </row>
        <row r="3746">
          <cell r="I3746">
            <v>1286655.3700000001</v>
          </cell>
        </row>
        <row r="3747">
          <cell r="I3747">
            <v>1219907.49</v>
          </cell>
        </row>
        <row r="3748">
          <cell r="I3748">
            <v>1258620.8899999999</v>
          </cell>
        </row>
        <row r="3749">
          <cell r="I3749">
            <v>1078203.01</v>
          </cell>
        </row>
        <row r="3750">
          <cell r="I3750">
            <v>1123438.6499999999</v>
          </cell>
        </row>
        <row r="3751">
          <cell r="I3751">
            <v>667684.39</v>
          </cell>
        </row>
        <row r="3752">
          <cell r="I3752">
            <v>405736.53</v>
          </cell>
        </row>
        <row r="3753">
          <cell r="I3753">
            <v>496024.36</v>
          </cell>
        </row>
        <row r="3754">
          <cell r="I3754">
            <v>730150.57</v>
          </cell>
        </row>
        <row r="3755">
          <cell r="I3755">
            <v>169197.46</v>
          </cell>
        </row>
        <row r="3756">
          <cell r="I3756">
            <v>169756.32</v>
          </cell>
        </row>
        <row r="3761">
          <cell r="I3761">
            <v>697475</v>
          </cell>
        </row>
        <row r="3762">
          <cell r="I3762">
            <v>505535</v>
          </cell>
        </row>
        <row r="3763">
          <cell r="I3763">
            <v>593195.75</v>
          </cell>
        </row>
        <row r="3764">
          <cell r="I3764">
            <v>687511.75</v>
          </cell>
        </row>
        <row r="3765">
          <cell r="I3765">
            <v>635057.56999999995</v>
          </cell>
        </row>
        <row r="3766">
          <cell r="I3766">
            <v>603550.25</v>
          </cell>
        </row>
        <row r="3767">
          <cell r="I3767">
            <v>609500.72</v>
          </cell>
        </row>
        <row r="3768">
          <cell r="I3768">
            <v>579589.93000000005</v>
          </cell>
        </row>
        <row r="3769">
          <cell r="I3769">
            <v>585113.41</v>
          </cell>
        </row>
        <row r="3770">
          <cell r="I3770">
            <v>503011.57</v>
          </cell>
        </row>
        <row r="3771">
          <cell r="I3771">
            <v>583206.56000000006</v>
          </cell>
        </row>
        <row r="3772">
          <cell r="I3772">
            <v>599466.61</v>
          </cell>
        </row>
        <row r="3773">
          <cell r="I3773">
            <v>400368.53</v>
          </cell>
        </row>
        <row r="3774">
          <cell r="I3774">
            <v>386239.28</v>
          </cell>
        </row>
        <row r="3775">
          <cell r="I3775">
            <v>225937.14</v>
          </cell>
        </row>
        <row r="3776">
          <cell r="I3776">
            <v>111962.17</v>
          </cell>
        </row>
        <row r="3777">
          <cell r="I3777">
            <v>130537.14</v>
          </cell>
        </row>
        <row r="3787">
          <cell r="I3787">
            <v>484079.75</v>
          </cell>
        </row>
        <row r="3788">
          <cell r="I3788">
            <v>708946</v>
          </cell>
        </row>
        <row r="3789">
          <cell r="I3789">
            <v>642853.75</v>
          </cell>
        </row>
        <row r="3790">
          <cell r="I3790">
            <v>702500.05</v>
          </cell>
        </row>
        <row r="3791">
          <cell r="I3791">
            <v>610202.09</v>
          </cell>
        </row>
        <row r="3792">
          <cell r="I3792">
            <v>587392.93000000005</v>
          </cell>
        </row>
        <row r="3793">
          <cell r="I3793">
            <v>596207.55000000005</v>
          </cell>
        </row>
        <row r="3794">
          <cell r="I3794">
            <v>581835.68000000005</v>
          </cell>
        </row>
        <row r="3795">
          <cell r="I3795">
            <v>570722.64</v>
          </cell>
        </row>
        <row r="3796">
          <cell r="I3796">
            <v>588780.63</v>
          </cell>
        </row>
        <row r="3797">
          <cell r="I3797">
            <v>594002.14</v>
          </cell>
        </row>
        <row r="3798">
          <cell r="I3798">
            <v>650455.35</v>
          </cell>
        </row>
        <row r="3799">
          <cell r="I3799">
            <v>404843.17</v>
          </cell>
        </row>
        <row r="3800">
          <cell r="I3800">
            <v>404724.21</v>
          </cell>
        </row>
        <row r="3801">
          <cell r="I3801">
            <v>293427.71000000002</v>
          </cell>
        </row>
        <row r="3802">
          <cell r="I3802">
            <v>193913.39</v>
          </cell>
        </row>
        <row r="3803">
          <cell r="I3803">
            <v>349940.47999999998</v>
          </cell>
        </row>
        <row r="3804">
          <cell r="I3804">
            <v>404820.55</v>
          </cell>
        </row>
        <row r="3805">
          <cell r="I3805">
            <v>485417.7</v>
          </cell>
        </row>
        <row r="3813">
          <cell r="I3813">
            <v>1159687.25</v>
          </cell>
        </row>
        <row r="3814">
          <cell r="I3814">
            <v>1189349.75</v>
          </cell>
        </row>
        <row r="3815">
          <cell r="I3815">
            <v>1234360.25</v>
          </cell>
        </row>
        <row r="3816">
          <cell r="I3816">
            <v>1270718.3</v>
          </cell>
        </row>
        <row r="3817">
          <cell r="I3817">
            <v>1321492.76</v>
          </cell>
        </row>
        <row r="3818">
          <cell r="I3818">
            <v>1175599.06</v>
          </cell>
        </row>
        <row r="3819">
          <cell r="I3819">
            <v>1314021.82</v>
          </cell>
        </row>
        <row r="3820">
          <cell r="I3820">
            <v>1364139.52</v>
          </cell>
        </row>
        <row r="3821">
          <cell r="I3821">
            <v>1187079.1299999999</v>
          </cell>
        </row>
        <row r="3822">
          <cell r="I3822">
            <v>1180608.03</v>
          </cell>
        </row>
        <row r="3823">
          <cell r="I3823">
            <v>1334844.1599999999</v>
          </cell>
        </row>
        <row r="3824">
          <cell r="I3824">
            <v>1326373.32</v>
          </cell>
        </row>
        <row r="3825">
          <cell r="I3825">
            <v>1040273.95</v>
          </cell>
        </row>
        <row r="3826">
          <cell r="I3826">
            <v>1102123</v>
          </cell>
        </row>
        <row r="3827">
          <cell r="I3827">
            <v>811471.71</v>
          </cell>
        </row>
        <row r="3828">
          <cell r="I3828">
            <v>228008.42</v>
          </cell>
        </row>
        <row r="3839">
          <cell r="I3839">
            <v>1271715.25</v>
          </cell>
        </row>
        <row r="3840">
          <cell r="I3840">
            <v>1419702.25</v>
          </cell>
        </row>
        <row r="3841">
          <cell r="I3841">
            <v>1295703</v>
          </cell>
        </row>
        <row r="3842">
          <cell r="I3842">
            <v>1301569.49</v>
          </cell>
        </row>
        <row r="3843">
          <cell r="I3843">
            <v>1038094.18</v>
          </cell>
        </row>
        <row r="3844">
          <cell r="I3844">
            <v>1395118.71</v>
          </cell>
        </row>
        <row r="3845">
          <cell r="I3845">
            <v>1259782.54</v>
          </cell>
        </row>
        <row r="3846">
          <cell r="I3846">
            <v>1201640.1200000001</v>
          </cell>
        </row>
        <row r="3847">
          <cell r="I3847">
            <v>1160244.3700000001</v>
          </cell>
        </row>
        <row r="3848">
          <cell r="I3848">
            <v>1177157.74</v>
          </cell>
        </row>
        <row r="3849">
          <cell r="I3849">
            <v>1133880.78</v>
          </cell>
        </row>
        <row r="3850">
          <cell r="I3850">
            <v>1338030.46</v>
          </cell>
        </row>
        <row r="3851">
          <cell r="I3851">
            <v>928669.68</v>
          </cell>
        </row>
        <row r="3852">
          <cell r="I3852">
            <v>936354.7</v>
          </cell>
        </row>
        <row r="3853">
          <cell r="I3853">
            <v>765785.16</v>
          </cell>
        </row>
        <row r="3854">
          <cell r="I3854">
            <v>131881.14000000001</v>
          </cell>
        </row>
        <row r="3865">
          <cell r="I3865">
            <v>33168.75</v>
          </cell>
        </row>
        <row r="3885">
          <cell r="I3885">
            <v>446719</v>
          </cell>
        </row>
        <row r="3886">
          <cell r="I3886">
            <v>653628.25</v>
          </cell>
        </row>
        <row r="3887">
          <cell r="I3887">
            <v>252488.06</v>
          </cell>
        </row>
        <row r="3888">
          <cell r="I3888">
            <v>338433.19</v>
          </cell>
        </row>
        <row r="3889">
          <cell r="I3889">
            <v>304488.36</v>
          </cell>
        </row>
        <row r="3890">
          <cell r="I3890">
            <v>197419.1</v>
          </cell>
        </row>
        <row r="3891">
          <cell r="I3891">
            <v>312085.93</v>
          </cell>
        </row>
        <row r="3892">
          <cell r="I3892">
            <v>621802.37</v>
          </cell>
        </row>
        <row r="3893">
          <cell r="I3893">
            <v>65823.91</v>
          </cell>
        </row>
        <row r="3894">
          <cell r="I3894">
            <v>167334.01</v>
          </cell>
        </row>
        <row r="3895">
          <cell r="I3895">
            <v>46352.69</v>
          </cell>
        </row>
        <row r="3896">
          <cell r="I3896">
            <v>28505.11</v>
          </cell>
        </row>
        <row r="3897">
          <cell r="I3897">
            <v>34374.26</v>
          </cell>
        </row>
        <row r="3898">
          <cell r="I3898">
            <v>43185.63</v>
          </cell>
        </row>
        <row r="3899">
          <cell r="I3899">
            <v>27890.05</v>
          </cell>
        </row>
        <row r="3900">
          <cell r="I3900">
            <v>48683.26</v>
          </cell>
        </row>
        <row r="3901">
          <cell r="I3901">
            <v>46478.5</v>
          </cell>
        </row>
        <row r="3902">
          <cell r="I3902">
            <v>36962.76</v>
          </cell>
        </row>
        <row r="3903">
          <cell r="I3903">
            <v>18071.13</v>
          </cell>
        </row>
        <row r="3904">
          <cell r="I3904">
            <v>19131.900000000001</v>
          </cell>
        </row>
        <row r="3905">
          <cell r="I3905">
            <v>26025.23</v>
          </cell>
        </row>
        <row r="3906">
          <cell r="I3906">
            <v>15393.62</v>
          </cell>
        </row>
        <row r="3907">
          <cell r="I3907">
            <v>26736.02</v>
          </cell>
        </row>
        <row r="3908">
          <cell r="I3908">
            <v>21198.44</v>
          </cell>
        </row>
        <row r="3909">
          <cell r="I3909">
            <v>27120.18</v>
          </cell>
        </row>
        <row r="3912">
          <cell r="I3912">
            <v>436608.5</v>
          </cell>
        </row>
        <row r="3913">
          <cell r="I3913">
            <v>404958.75</v>
          </cell>
        </row>
        <row r="3914">
          <cell r="I3914">
            <v>716213.5</v>
          </cell>
        </row>
        <row r="3915">
          <cell r="I3915">
            <v>76792.72</v>
          </cell>
        </row>
        <row r="3916">
          <cell r="I3916">
            <v>234932.73</v>
          </cell>
        </row>
        <row r="3917">
          <cell r="I3917">
            <v>183254.79</v>
          </cell>
        </row>
        <row r="3918">
          <cell r="I3918">
            <v>219584.76</v>
          </cell>
        </row>
        <row r="3919">
          <cell r="I3919">
            <v>115281.1</v>
          </cell>
        </row>
        <row r="3920">
          <cell r="I3920">
            <v>451667.58</v>
          </cell>
        </row>
        <row r="3921">
          <cell r="I3921">
            <v>68602.69</v>
          </cell>
        </row>
        <row r="3922">
          <cell r="I3922">
            <v>91380.94</v>
          </cell>
        </row>
        <row r="3923">
          <cell r="I3923">
            <v>33861.85</v>
          </cell>
        </row>
        <row r="3924">
          <cell r="I3924">
            <v>50826.53</v>
          </cell>
        </row>
        <row r="3925">
          <cell r="I3925">
            <v>34920.75</v>
          </cell>
        </row>
        <row r="3926">
          <cell r="I3926">
            <v>29675.3</v>
          </cell>
        </row>
        <row r="3927">
          <cell r="I3927">
            <v>40625.370000000003</v>
          </cell>
        </row>
        <row r="3928">
          <cell r="I3928">
            <v>43125.3</v>
          </cell>
        </row>
        <row r="3929">
          <cell r="I3929">
            <v>43422.48</v>
          </cell>
        </row>
        <row r="3930">
          <cell r="I3930">
            <v>36574.69</v>
          </cell>
        </row>
        <row r="3931">
          <cell r="I3931">
            <v>23211.68</v>
          </cell>
        </row>
        <row r="3932">
          <cell r="I3932">
            <v>22678.31</v>
          </cell>
        </row>
        <row r="3933">
          <cell r="I3933">
            <v>26600.240000000002</v>
          </cell>
        </row>
        <row r="3934">
          <cell r="I3934">
            <v>23599.599999999999</v>
          </cell>
        </row>
        <row r="3935">
          <cell r="I3935">
            <v>23906.47</v>
          </cell>
        </row>
        <row r="3936">
          <cell r="I3936">
            <v>16983.82</v>
          </cell>
        </row>
        <row r="3937">
          <cell r="I3937">
            <v>36725.74</v>
          </cell>
        </row>
        <row r="3940">
          <cell r="I3940">
            <v>1333503.25</v>
          </cell>
        </row>
        <row r="3941">
          <cell r="I3941">
            <v>2333971.5</v>
          </cell>
        </row>
        <row r="3942">
          <cell r="I3942">
            <v>1721416.5</v>
          </cell>
        </row>
        <row r="3943">
          <cell r="I3943">
            <v>1008297.89</v>
          </cell>
        </row>
        <row r="3944">
          <cell r="I3944">
            <v>1184236.25</v>
          </cell>
        </row>
        <row r="3945">
          <cell r="I3945">
            <v>1378404</v>
          </cell>
        </row>
        <row r="3946">
          <cell r="I3946">
            <v>980105.75</v>
          </cell>
        </row>
        <row r="3947">
          <cell r="I3947">
            <v>961096.5</v>
          </cell>
        </row>
        <row r="3948">
          <cell r="I3948">
            <v>831127.25</v>
          </cell>
        </row>
        <row r="3949">
          <cell r="I3949">
            <v>185972.75</v>
          </cell>
        </row>
        <row r="3950">
          <cell r="I3950">
            <v>541605.25</v>
          </cell>
        </row>
        <row r="3951">
          <cell r="I3951">
            <v>188171</v>
          </cell>
        </row>
        <row r="3952">
          <cell r="I3952">
            <v>134020.18</v>
          </cell>
        </row>
        <row r="3953">
          <cell r="I3953">
            <v>202653.47</v>
          </cell>
        </row>
        <row r="3954">
          <cell r="I3954">
            <v>222621.92</v>
          </cell>
        </row>
        <row r="3955">
          <cell r="I3955">
            <v>414255.11</v>
          </cell>
        </row>
        <row r="3956">
          <cell r="I3956">
            <v>1233553.28</v>
          </cell>
        </row>
        <row r="3957">
          <cell r="I3957">
            <v>1473600.67</v>
          </cell>
        </row>
        <row r="3958">
          <cell r="I3958">
            <v>1401220.37</v>
          </cell>
        </row>
        <row r="3959">
          <cell r="I3959">
            <v>890175.75</v>
          </cell>
        </row>
        <row r="3960">
          <cell r="I3960">
            <v>1017482.81</v>
          </cell>
        </row>
        <row r="3961">
          <cell r="I3961">
            <v>257322.67</v>
          </cell>
        </row>
        <row r="3962">
          <cell r="I3962">
            <v>147049.82</v>
          </cell>
        </row>
        <row r="3963">
          <cell r="I3963">
            <v>450098.7</v>
          </cell>
        </row>
        <row r="3964">
          <cell r="I3964">
            <v>693678.53</v>
          </cell>
        </row>
        <row r="3965">
          <cell r="I3965">
            <v>1059862.6000000001</v>
          </cell>
        </row>
        <row r="3968">
          <cell r="I3968">
            <v>196132.5</v>
          </cell>
        </row>
        <row r="3969">
          <cell r="I3969">
            <v>1170435</v>
          </cell>
        </row>
        <row r="3970">
          <cell r="I3970">
            <v>1382736.75</v>
          </cell>
        </row>
        <row r="3971">
          <cell r="I3971">
            <v>489387.87</v>
          </cell>
        </row>
        <row r="3972">
          <cell r="I3972">
            <v>601219.25</v>
          </cell>
        </row>
        <row r="3973">
          <cell r="I3973">
            <v>390104.75</v>
          </cell>
        </row>
        <row r="3974">
          <cell r="I3974">
            <v>260272.25</v>
          </cell>
        </row>
        <row r="3975">
          <cell r="I3975">
            <v>141992</v>
          </cell>
        </row>
        <row r="3976">
          <cell r="I3976">
            <v>425226</v>
          </cell>
        </row>
        <row r="3977">
          <cell r="I3977">
            <v>77270.5</v>
          </cell>
        </row>
        <row r="3978">
          <cell r="I3978">
            <v>110222.25</v>
          </cell>
        </row>
        <row r="3979">
          <cell r="I3979">
            <v>58247.5</v>
          </cell>
        </row>
        <row r="3980">
          <cell r="I3980">
            <v>24767.35</v>
          </cell>
        </row>
        <row r="3981">
          <cell r="I3981">
            <v>128569.05</v>
          </cell>
        </row>
        <row r="3982">
          <cell r="I3982">
            <v>13288.42</v>
          </cell>
        </row>
        <row r="3983">
          <cell r="I3983">
            <v>11503.99</v>
          </cell>
        </row>
        <row r="3984">
          <cell r="I3984">
            <v>71404.52</v>
          </cell>
        </row>
        <row r="3985">
          <cell r="I3985">
            <v>106848.69</v>
          </cell>
        </row>
        <row r="3986">
          <cell r="I3986">
            <v>144391.42000000001</v>
          </cell>
        </row>
        <row r="3987">
          <cell r="I3987">
            <v>582809.84</v>
          </cell>
        </row>
        <row r="3988">
          <cell r="I3988">
            <v>247559.26</v>
          </cell>
        </row>
        <row r="3989">
          <cell r="I3989">
            <v>243904.92</v>
          </cell>
        </row>
        <row r="3990">
          <cell r="I3990">
            <v>154316.12</v>
          </cell>
        </row>
        <row r="3991">
          <cell r="I3991">
            <v>243891.96</v>
          </cell>
        </row>
        <row r="3992">
          <cell r="I3992">
            <v>334933.43</v>
          </cell>
        </row>
        <row r="3993">
          <cell r="I3993">
            <v>477614.35</v>
          </cell>
        </row>
        <row r="3994">
          <cell r="I3994">
            <v>4565.17</v>
          </cell>
        </row>
        <row r="3995">
          <cell r="I3995">
            <v>1166.5</v>
          </cell>
        </row>
        <row r="3996">
          <cell r="I3996">
            <v>2300.63</v>
          </cell>
        </row>
        <row r="3997">
          <cell r="I3997">
            <v>2187.1799999999998</v>
          </cell>
        </row>
        <row r="3998">
          <cell r="I3998">
            <v>4162.3900000000003</v>
          </cell>
        </row>
        <row r="3999">
          <cell r="I3999">
            <v>270.20999999999998</v>
          </cell>
        </row>
        <row r="4000">
          <cell r="I4000">
            <v>1084.55</v>
          </cell>
        </row>
        <row r="4001">
          <cell r="I4001">
            <v>812.06</v>
          </cell>
        </row>
        <row r="4002">
          <cell r="I4002">
            <v>853.47</v>
          </cell>
        </row>
        <row r="4003">
          <cell r="I4003">
            <v>369.31</v>
          </cell>
        </row>
        <row r="4004">
          <cell r="I4004">
            <v>140.78</v>
          </cell>
        </row>
        <row r="4005">
          <cell r="I4005">
            <v>148</v>
          </cell>
        </row>
        <row r="4006">
          <cell r="I4006">
            <v>115.5</v>
          </cell>
        </row>
        <row r="4007">
          <cell r="I4007">
            <v>258.75</v>
          </cell>
        </row>
        <row r="4008">
          <cell r="I4008">
            <v>83.5</v>
          </cell>
        </row>
        <row r="4009">
          <cell r="I4009">
            <v>217.84</v>
          </cell>
        </row>
        <row r="4010">
          <cell r="I4010">
            <v>116.76</v>
          </cell>
        </row>
        <row r="4011">
          <cell r="I4011">
            <v>289.05</v>
          </cell>
        </row>
        <row r="4012">
          <cell r="I4012">
            <v>368.47</v>
          </cell>
        </row>
        <row r="4013">
          <cell r="I4013">
            <v>314.26</v>
          </cell>
        </row>
        <row r="4014">
          <cell r="I4014">
            <v>298.56</v>
          </cell>
        </row>
        <row r="4015">
          <cell r="I4015">
            <v>198.02</v>
          </cell>
        </row>
        <row r="4016">
          <cell r="I4016">
            <v>162.58000000000001</v>
          </cell>
        </row>
        <row r="4017">
          <cell r="I4017">
            <v>1299.23</v>
          </cell>
        </row>
        <row r="4020">
          <cell r="I4020">
            <v>97521.25</v>
          </cell>
        </row>
        <row r="4021">
          <cell r="I4021">
            <v>95317</v>
          </cell>
        </row>
        <row r="4022">
          <cell r="I4022">
            <v>92731.75</v>
          </cell>
        </row>
        <row r="4023">
          <cell r="I4023">
            <v>42500.480000000003</v>
          </cell>
        </row>
        <row r="4024">
          <cell r="I4024">
            <v>158638</v>
          </cell>
        </row>
        <row r="4025">
          <cell r="I4025">
            <v>78920.78</v>
          </cell>
        </row>
        <row r="4026">
          <cell r="I4026">
            <v>8962.86</v>
          </cell>
        </row>
        <row r="4027">
          <cell r="I4027">
            <v>1252.48</v>
          </cell>
        </row>
        <row r="4028">
          <cell r="I4028">
            <v>2730.03</v>
          </cell>
        </row>
        <row r="4029">
          <cell r="I4029">
            <v>3246.69</v>
          </cell>
        </row>
        <row r="4030">
          <cell r="I4030">
            <v>728.92</v>
          </cell>
        </row>
        <row r="4034">
          <cell r="I4034">
            <v>1139598</v>
          </cell>
        </row>
        <row r="4035">
          <cell r="I4035">
            <v>950888.75</v>
          </cell>
        </row>
        <row r="4036">
          <cell r="I4036">
            <v>1122740.75</v>
          </cell>
        </row>
        <row r="4037">
          <cell r="I4037">
            <v>1071750.57</v>
          </cell>
        </row>
        <row r="4038">
          <cell r="I4038">
            <v>850094.28</v>
          </cell>
        </row>
        <row r="4039">
          <cell r="I4039">
            <v>983692.17</v>
          </cell>
        </row>
        <row r="4040">
          <cell r="I4040">
            <v>1008120.83</v>
          </cell>
        </row>
        <row r="4041">
          <cell r="I4041">
            <v>942835.38</v>
          </cell>
        </row>
        <row r="4042">
          <cell r="I4042">
            <v>954760.83</v>
          </cell>
        </row>
        <row r="4043">
          <cell r="I4043">
            <v>867058.49</v>
          </cell>
        </row>
        <row r="4044">
          <cell r="I4044">
            <v>188344.49</v>
          </cell>
        </row>
        <row r="4048">
          <cell r="I4048">
            <v>1070936.25</v>
          </cell>
        </row>
        <row r="4049">
          <cell r="I4049">
            <v>1155391.5</v>
          </cell>
        </row>
        <row r="4050">
          <cell r="I4050">
            <v>958641.25</v>
          </cell>
        </row>
        <row r="4051">
          <cell r="I4051">
            <v>1016465.08</v>
          </cell>
        </row>
        <row r="4052">
          <cell r="I4052">
            <v>318670.38</v>
          </cell>
        </row>
        <row r="4053">
          <cell r="I4053">
            <v>765587.44</v>
          </cell>
        </row>
        <row r="4054">
          <cell r="I4054">
            <v>1076954.03</v>
          </cell>
        </row>
        <row r="4055">
          <cell r="I4055">
            <v>839817</v>
          </cell>
        </row>
        <row r="4056">
          <cell r="I4056">
            <v>834629.32</v>
          </cell>
        </row>
        <row r="4057">
          <cell r="I4057">
            <v>888226.4</v>
          </cell>
        </row>
        <row r="4058">
          <cell r="I4058">
            <v>1190067.5</v>
          </cell>
        </row>
        <row r="4059">
          <cell r="I4059">
            <v>311043.84000000003</v>
          </cell>
        </row>
        <row r="4060">
          <cell r="I4060">
            <v>17659.82</v>
          </cell>
        </row>
        <row r="4061">
          <cell r="I4061">
            <v>21168.29</v>
          </cell>
        </row>
        <row r="4062">
          <cell r="I4062">
            <v>16096.66</v>
          </cell>
        </row>
        <row r="4063">
          <cell r="I4063">
            <v>2394.35</v>
          </cell>
        </row>
        <row r="4064">
          <cell r="I4064">
            <v>2921.95</v>
          </cell>
        </row>
        <row r="4065">
          <cell r="I4065">
            <v>1259.8499999999999</v>
          </cell>
        </row>
        <row r="4066">
          <cell r="I4066">
            <v>1970.15</v>
          </cell>
        </row>
        <row r="4067">
          <cell r="I4067">
            <v>5534.68</v>
          </cell>
        </row>
        <row r="4068">
          <cell r="I4068">
            <v>1233.29</v>
          </cell>
        </row>
        <row r="4069">
          <cell r="I4069">
            <v>240.65</v>
          </cell>
        </row>
        <row r="4070">
          <cell r="I4070">
            <v>146.19999999999999</v>
          </cell>
        </row>
        <row r="4071">
          <cell r="I4071">
            <v>1098</v>
          </cell>
        </row>
        <row r="4072">
          <cell r="I4072">
            <v>1250</v>
          </cell>
        </row>
        <row r="4073">
          <cell r="I4073">
            <v>800.5</v>
          </cell>
        </row>
        <row r="4074">
          <cell r="I4074">
            <v>2355</v>
          </cell>
        </row>
        <row r="4075">
          <cell r="I4075">
            <v>354.19</v>
          </cell>
        </row>
        <row r="4076">
          <cell r="I4076">
            <v>1851.59</v>
          </cell>
        </row>
        <row r="4077">
          <cell r="I4077">
            <v>258.5</v>
          </cell>
        </row>
        <row r="4078">
          <cell r="I4078">
            <v>381.35</v>
          </cell>
        </row>
        <row r="4079">
          <cell r="I4079">
            <v>344.89</v>
          </cell>
        </row>
        <row r="4080">
          <cell r="I4080">
            <v>1050.05</v>
          </cell>
        </row>
        <row r="4081">
          <cell r="I4081">
            <v>90.2</v>
          </cell>
        </row>
        <row r="4082">
          <cell r="I4082">
            <v>168.8</v>
          </cell>
        </row>
        <row r="4083">
          <cell r="I4083">
            <v>399.84</v>
          </cell>
        </row>
        <row r="4086">
          <cell r="I4086">
            <v>450202.25</v>
          </cell>
        </row>
        <row r="4087">
          <cell r="I4087">
            <v>543312.25</v>
          </cell>
        </row>
        <row r="4088">
          <cell r="I4088">
            <v>155953.5</v>
          </cell>
        </row>
        <row r="4091">
          <cell r="I4091">
            <v>185481.25</v>
          </cell>
        </row>
        <row r="4092">
          <cell r="I4092">
            <v>190055.75</v>
          </cell>
        </row>
        <row r="4093">
          <cell r="I4093">
            <v>228342.25</v>
          </cell>
        </row>
        <row r="4094">
          <cell r="I4094">
            <v>257586</v>
          </cell>
        </row>
        <row r="4095">
          <cell r="I4095">
            <v>284722</v>
          </cell>
        </row>
        <row r="4096">
          <cell r="I4096">
            <v>302604</v>
          </cell>
        </row>
        <row r="4097">
          <cell r="I4097">
            <v>306307.25</v>
          </cell>
        </row>
        <row r="4098">
          <cell r="I4098">
            <v>296110.25</v>
          </cell>
        </row>
        <row r="4099">
          <cell r="I4099">
            <v>95392</v>
          </cell>
        </row>
        <row r="4100">
          <cell r="I4100">
            <v>236097.75</v>
          </cell>
        </row>
        <row r="4101">
          <cell r="I4101">
            <v>224698.75</v>
          </cell>
        </row>
        <row r="4102">
          <cell r="I4102">
            <v>19664.75</v>
          </cell>
        </row>
        <row r="4105">
          <cell r="I4105">
            <v>332995.75</v>
          </cell>
        </row>
        <row r="4106">
          <cell r="I4106">
            <v>383598.25</v>
          </cell>
        </row>
        <row r="4107">
          <cell r="I4107">
            <v>335342.25</v>
          </cell>
        </row>
        <row r="4108">
          <cell r="I4108">
            <v>346485.75</v>
          </cell>
        </row>
        <row r="4109">
          <cell r="I4109">
            <v>366604.75</v>
          </cell>
        </row>
        <row r="4110">
          <cell r="I4110">
            <v>410294.5</v>
          </cell>
        </row>
        <row r="4111">
          <cell r="I4111">
            <v>394830</v>
          </cell>
        </row>
        <row r="4112">
          <cell r="I4112">
            <v>398294.5</v>
          </cell>
        </row>
        <row r="4113">
          <cell r="I4113">
            <v>249246</v>
          </cell>
        </row>
        <row r="4114">
          <cell r="I4114">
            <v>324729</v>
          </cell>
        </row>
        <row r="4115">
          <cell r="I4115">
            <v>352761.75</v>
          </cell>
        </row>
        <row r="4116">
          <cell r="I4116">
            <v>43470</v>
          </cell>
        </row>
        <row r="4119">
          <cell r="I4119">
            <v>368595</v>
          </cell>
        </row>
        <row r="4120">
          <cell r="I4120">
            <v>357428.75</v>
          </cell>
        </row>
        <row r="4121">
          <cell r="I4121">
            <v>410516.75</v>
          </cell>
        </row>
        <row r="4122">
          <cell r="I4122">
            <v>373392.25</v>
          </cell>
        </row>
        <row r="4123">
          <cell r="I4123">
            <v>403043</v>
          </cell>
        </row>
        <row r="4124">
          <cell r="I4124">
            <v>418387.5</v>
          </cell>
        </row>
        <row r="4125">
          <cell r="I4125">
            <v>365827</v>
          </cell>
        </row>
        <row r="4126">
          <cell r="I4126">
            <v>340621</v>
          </cell>
        </row>
        <row r="4127">
          <cell r="I4127">
            <v>229444.5</v>
          </cell>
        </row>
        <row r="4128">
          <cell r="I4128">
            <v>217006</v>
          </cell>
        </row>
        <row r="4129">
          <cell r="I4129">
            <v>278562.75</v>
          </cell>
        </row>
        <row r="4130">
          <cell r="I4130">
            <v>97555</v>
          </cell>
        </row>
        <row r="4133">
          <cell r="I4133">
            <v>423008.75</v>
          </cell>
        </row>
        <row r="4134">
          <cell r="I4134">
            <v>545503</v>
          </cell>
        </row>
        <row r="4135">
          <cell r="I4135">
            <v>526535</v>
          </cell>
        </row>
        <row r="4136">
          <cell r="I4136">
            <v>525254.5</v>
          </cell>
        </row>
        <row r="4137">
          <cell r="I4137">
            <v>631840.5</v>
          </cell>
        </row>
        <row r="4138">
          <cell r="I4138">
            <v>492249.5</v>
          </cell>
        </row>
        <row r="4139">
          <cell r="I4139">
            <v>579768.75</v>
          </cell>
        </row>
        <row r="4140">
          <cell r="I4140">
            <v>615870</v>
          </cell>
        </row>
        <row r="4141">
          <cell r="I4141">
            <v>486526.25</v>
          </cell>
        </row>
        <row r="4142">
          <cell r="I4142">
            <v>412053.25</v>
          </cell>
        </row>
        <row r="4143">
          <cell r="I4143">
            <v>459209.5</v>
          </cell>
        </row>
        <row r="4144">
          <cell r="I4144">
            <v>117078.25</v>
          </cell>
        </row>
        <row r="4145">
          <cell r="I4145">
            <v>24540</v>
          </cell>
        </row>
        <row r="4146">
          <cell r="I4146">
            <v>61007.25</v>
          </cell>
        </row>
        <row r="4147">
          <cell r="I4147">
            <v>42658.5</v>
          </cell>
        </row>
        <row r="4148">
          <cell r="I4148">
            <v>56342.75</v>
          </cell>
        </row>
        <row r="4149">
          <cell r="I4149">
            <v>38243.5</v>
          </cell>
        </row>
        <row r="4150">
          <cell r="I4150">
            <v>47411.58</v>
          </cell>
        </row>
        <row r="4151">
          <cell r="I4151">
            <v>55809.5</v>
          </cell>
        </row>
        <row r="4152">
          <cell r="I4152">
            <v>53102.5</v>
          </cell>
        </row>
        <row r="4153">
          <cell r="I4153">
            <v>49027.75</v>
          </cell>
        </row>
        <row r="4154">
          <cell r="I4154">
            <v>65126.75</v>
          </cell>
        </row>
        <row r="4155">
          <cell r="I4155">
            <v>53174.75</v>
          </cell>
        </row>
        <row r="4156">
          <cell r="I4156">
            <v>42924.25</v>
          </cell>
        </row>
        <row r="4157">
          <cell r="I4157">
            <v>46285.5</v>
          </cell>
        </row>
        <row r="4158">
          <cell r="I4158">
            <v>39597</v>
          </cell>
        </row>
        <row r="4159">
          <cell r="I4159">
            <v>43827</v>
          </cell>
        </row>
        <row r="4160">
          <cell r="I4160">
            <v>13872.75</v>
          </cell>
        </row>
        <row r="4161">
          <cell r="I4161">
            <v>10387</v>
          </cell>
        </row>
        <row r="4162">
          <cell r="I4162">
            <v>62808</v>
          </cell>
        </row>
        <row r="4163">
          <cell r="I4163">
            <v>55634.49</v>
          </cell>
        </row>
        <row r="4164">
          <cell r="I4164">
            <v>286.22000000000003</v>
          </cell>
        </row>
        <row r="4165">
          <cell r="I4165">
            <v>321.48</v>
          </cell>
        </row>
        <row r="4168">
          <cell r="J4168">
            <v>512490.75</v>
          </cell>
        </row>
        <row r="4169">
          <cell r="J4169">
            <v>231759.75</v>
          </cell>
        </row>
        <row r="4170">
          <cell r="J4170">
            <v>321635.75</v>
          </cell>
        </row>
        <row r="4171">
          <cell r="J4171">
            <v>319475.5</v>
          </cell>
        </row>
        <row r="4172">
          <cell r="J4172">
            <v>383901.5</v>
          </cell>
        </row>
        <row r="4173">
          <cell r="J4173">
            <v>214822</v>
          </cell>
        </row>
        <row r="4174">
          <cell r="J4174">
            <v>326096.25</v>
          </cell>
        </row>
        <row r="4175">
          <cell r="J4175">
            <v>400596.5</v>
          </cell>
        </row>
        <row r="4176">
          <cell r="J4176">
            <v>316923.25</v>
          </cell>
        </row>
        <row r="4177">
          <cell r="J4177">
            <v>160208</v>
          </cell>
        </row>
        <row r="4178">
          <cell r="J4178">
            <v>178834.25</v>
          </cell>
        </row>
        <row r="4179">
          <cell r="J4179">
            <v>217053</v>
          </cell>
        </row>
        <row r="4180">
          <cell r="J4180">
            <v>222893.75</v>
          </cell>
        </row>
        <row r="4181">
          <cell r="J4181">
            <v>168743.25</v>
          </cell>
        </row>
        <row r="4182">
          <cell r="J4182">
            <v>77503.25</v>
          </cell>
        </row>
        <row r="4196">
          <cell r="J4196">
            <v>310051.5</v>
          </cell>
        </row>
        <row r="4197">
          <cell r="J4197">
            <v>425474.25</v>
          </cell>
        </row>
        <row r="4198">
          <cell r="J4198">
            <v>342820</v>
          </cell>
        </row>
        <row r="4199">
          <cell r="J4199">
            <v>432975</v>
          </cell>
        </row>
        <row r="4200">
          <cell r="J4200">
            <v>200913</v>
          </cell>
        </row>
        <row r="4201">
          <cell r="J4201">
            <v>93409</v>
          </cell>
        </row>
        <row r="4214">
          <cell r="J4214">
            <v>607498</v>
          </cell>
        </row>
        <row r="4215">
          <cell r="J4215">
            <v>760790</v>
          </cell>
        </row>
        <row r="4216">
          <cell r="J4216">
            <v>487533.75</v>
          </cell>
        </row>
        <row r="4217">
          <cell r="J4217">
            <v>633178</v>
          </cell>
        </row>
        <row r="4218">
          <cell r="J4218">
            <v>512614.5</v>
          </cell>
        </row>
        <row r="4219">
          <cell r="J4219">
            <v>867673.75</v>
          </cell>
        </row>
        <row r="4220">
          <cell r="J4220">
            <v>920395.75</v>
          </cell>
        </row>
        <row r="4221">
          <cell r="J4221">
            <v>870054</v>
          </cell>
        </row>
        <row r="4222">
          <cell r="J4222">
            <v>729264.5</v>
          </cell>
        </row>
        <row r="4223">
          <cell r="J4223">
            <v>711164.75</v>
          </cell>
        </row>
        <row r="4224">
          <cell r="J4224">
            <v>797816.25</v>
          </cell>
        </row>
        <row r="4225">
          <cell r="J4225">
            <v>681662.75</v>
          </cell>
        </row>
        <row r="4226">
          <cell r="J4226">
            <v>398053.5</v>
          </cell>
        </row>
        <row r="4227">
          <cell r="J4227">
            <v>280978</v>
          </cell>
        </row>
        <row r="4228">
          <cell r="J4228">
            <v>53412</v>
          </cell>
        </row>
        <row r="4231">
          <cell r="I4231">
            <v>2344.75</v>
          </cell>
        </row>
        <row r="4232">
          <cell r="I4232">
            <v>74289.75</v>
          </cell>
        </row>
        <row r="4233">
          <cell r="I4233">
            <v>31306.75</v>
          </cell>
        </row>
        <row r="4234">
          <cell r="I4234">
            <v>45580</v>
          </cell>
        </row>
        <row r="4235">
          <cell r="I4235">
            <v>8159.75</v>
          </cell>
        </row>
        <row r="4236">
          <cell r="I4236">
            <v>14893</v>
          </cell>
        </row>
        <row r="4237">
          <cell r="I4237">
            <v>17655.5</v>
          </cell>
        </row>
        <row r="4238">
          <cell r="I4238">
            <v>6029.5</v>
          </cell>
        </row>
        <row r="4239">
          <cell r="I4239">
            <v>7315.75</v>
          </cell>
        </row>
        <row r="4240">
          <cell r="I4240">
            <v>18043.25</v>
          </cell>
        </row>
        <row r="4241">
          <cell r="I4241">
            <v>94941.5</v>
          </cell>
        </row>
        <row r="4242">
          <cell r="I4242">
            <v>185535.75</v>
          </cell>
        </row>
        <row r="4243">
          <cell r="I4243">
            <v>206013.5</v>
          </cell>
        </row>
        <row r="4244">
          <cell r="I4244">
            <v>185272.25</v>
          </cell>
        </row>
        <row r="4245">
          <cell r="I4245">
            <v>190953.5</v>
          </cell>
        </row>
        <row r="4246">
          <cell r="I4246">
            <v>165998</v>
          </cell>
        </row>
        <row r="4247">
          <cell r="I4247">
            <v>122516.25</v>
          </cell>
        </row>
        <row r="4248">
          <cell r="I4248">
            <v>110842</v>
          </cell>
        </row>
        <row r="4249">
          <cell r="I4249">
            <v>130991.75</v>
          </cell>
        </row>
        <row r="4250">
          <cell r="I4250">
            <v>68792.25</v>
          </cell>
        </row>
        <row r="4251">
          <cell r="I4251">
            <v>59915</v>
          </cell>
        </row>
        <row r="4252">
          <cell r="I4252">
            <v>66909.25</v>
          </cell>
        </row>
        <row r="4255">
          <cell r="J4255">
            <v>368204</v>
          </cell>
        </row>
        <row r="4256">
          <cell r="J4256">
            <v>278706.75</v>
          </cell>
        </row>
        <row r="4257">
          <cell r="J4257">
            <v>446159.75</v>
          </cell>
        </row>
        <row r="4258">
          <cell r="J4258">
            <v>179424.25</v>
          </cell>
        </row>
        <row r="4259">
          <cell r="J4259">
            <v>333981</v>
          </cell>
        </row>
        <row r="4260">
          <cell r="J4260">
            <v>640241.75</v>
          </cell>
        </row>
        <row r="4261">
          <cell r="J4261">
            <v>584638</v>
          </cell>
        </row>
        <row r="4262">
          <cell r="J4262">
            <v>553211.5</v>
          </cell>
        </row>
        <row r="4263">
          <cell r="J4263">
            <v>410781.25</v>
          </cell>
        </row>
        <row r="4264">
          <cell r="J4264">
            <v>476152.75</v>
          </cell>
        </row>
        <row r="4265">
          <cell r="J4265">
            <v>622818.25</v>
          </cell>
        </row>
        <row r="4266">
          <cell r="J4266">
            <v>591129.5</v>
          </cell>
        </row>
        <row r="4267">
          <cell r="J4267">
            <v>233840</v>
          </cell>
        </row>
        <row r="4268">
          <cell r="J4268">
            <v>171932</v>
          </cell>
        </row>
        <row r="4269">
          <cell r="J4269">
            <v>136730.75</v>
          </cell>
        </row>
        <row r="4270">
          <cell r="J4270">
            <v>86891.5</v>
          </cell>
        </row>
        <row r="4271">
          <cell r="J4271">
            <v>18881</v>
          </cell>
        </row>
        <row r="4281">
          <cell r="I4281">
            <v>3192</v>
          </cell>
        </row>
        <row r="4282">
          <cell r="I4282">
            <v>840</v>
          </cell>
        </row>
        <row r="4283">
          <cell r="I4283">
            <v>900</v>
          </cell>
        </row>
        <row r="4284">
          <cell r="I4284">
            <v>3735</v>
          </cell>
        </row>
        <row r="4285">
          <cell r="I4285">
            <v>540</v>
          </cell>
        </row>
        <row r="4286">
          <cell r="I4286">
            <v>1168</v>
          </cell>
        </row>
        <row r="4289">
          <cell r="I4289">
            <v>4720931</v>
          </cell>
        </row>
        <row r="4290">
          <cell r="I4290">
            <v>5168166.5</v>
          </cell>
        </row>
        <row r="4291">
          <cell r="I4291">
            <v>4881382.25</v>
          </cell>
        </row>
        <row r="4292">
          <cell r="I4292">
            <v>5121468</v>
          </cell>
        </row>
        <row r="4293">
          <cell r="I4293">
            <v>5809389</v>
          </cell>
        </row>
        <row r="4294">
          <cell r="I4294">
            <v>5763262.5</v>
          </cell>
        </row>
        <row r="4295">
          <cell r="I4295">
            <v>5667052.75</v>
          </cell>
        </row>
        <row r="4296">
          <cell r="I4296">
            <v>5933188.25</v>
          </cell>
        </row>
        <row r="4297">
          <cell r="I4297">
            <v>5494192.75</v>
          </cell>
        </row>
        <row r="4298">
          <cell r="I4298">
            <v>5682704.7999999998</v>
          </cell>
        </row>
        <row r="4299">
          <cell r="I4299">
            <v>5917056.0700000003</v>
          </cell>
        </row>
        <row r="4300">
          <cell r="I4300">
            <v>5472575.6200000001</v>
          </cell>
        </row>
        <row r="4301">
          <cell r="I4301">
            <v>3557862.14</v>
          </cell>
        </row>
        <row r="4302">
          <cell r="I4302">
            <v>4807776.43</v>
          </cell>
        </row>
        <row r="4303">
          <cell r="I4303">
            <v>3915163.91</v>
          </cell>
        </row>
        <row r="4304">
          <cell r="I4304">
            <v>2194135.2999999998</v>
          </cell>
        </row>
        <row r="4305">
          <cell r="I4305">
            <v>2224627.08</v>
          </cell>
        </row>
        <row r="4306">
          <cell r="I4306">
            <v>1901678.78</v>
          </cell>
        </row>
        <row r="4307">
          <cell r="I4307">
            <v>660316.06999999995</v>
          </cell>
        </row>
        <row r="4308">
          <cell r="I4308">
            <v>677089.67</v>
          </cell>
        </row>
        <row r="4309">
          <cell r="I4309">
            <v>372878.81</v>
          </cell>
        </row>
        <row r="4310">
          <cell r="I4310">
            <v>634380.65</v>
          </cell>
        </row>
        <row r="4311">
          <cell r="I4311">
            <v>376367.67</v>
          </cell>
        </row>
        <row r="4312">
          <cell r="I4312">
            <v>160267.26</v>
          </cell>
        </row>
        <row r="4315">
          <cell r="I4315">
            <v>37720</v>
          </cell>
        </row>
        <row r="4316">
          <cell r="I4316">
            <v>59065</v>
          </cell>
        </row>
        <row r="4317">
          <cell r="I4317">
            <v>96211</v>
          </cell>
        </row>
        <row r="4318">
          <cell r="I4318">
            <v>51547</v>
          </cell>
        </row>
        <row r="4319">
          <cell r="I4319">
            <v>65103</v>
          </cell>
        </row>
        <row r="4320">
          <cell r="I4320">
            <v>73115.5</v>
          </cell>
        </row>
        <row r="4321">
          <cell r="I4321">
            <v>41919.25</v>
          </cell>
        </row>
        <row r="4322">
          <cell r="I4322">
            <v>13830.25</v>
          </cell>
        </row>
        <row r="4323">
          <cell r="I4323">
            <v>30575.75</v>
          </cell>
        </row>
        <row r="4324">
          <cell r="I4324">
            <v>30861.75</v>
          </cell>
        </row>
        <row r="4325">
          <cell r="I4325">
            <v>14367.5</v>
          </cell>
        </row>
        <row r="4326">
          <cell r="I4326">
            <v>22326.25</v>
          </cell>
        </row>
        <row r="4327">
          <cell r="I4327">
            <v>12635</v>
          </cell>
        </row>
        <row r="4328">
          <cell r="I4328">
            <v>16984.75</v>
          </cell>
        </row>
        <row r="4329">
          <cell r="I4329">
            <v>15682.5</v>
          </cell>
        </row>
        <row r="4330">
          <cell r="I4330">
            <v>9522.5</v>
          </cell>
        </row>
        <row r="4331">
          <cell r="I4331">
            <v>5040.75</v>
          </cell>
        </row>
        <row r="4332">
          <cell r="I4332">
            <v>5271.25</v>
          </cell>
        </row>
        <row r="4333">
          <cell r="I4333">
            <v>1857.25</v>
          </cell>
        </row>
        <row r="4334">
          <cell r="I4334">
            <v>4959.25</v>
          </cell>
        </row>
        <row r="4335">
          <cell r="I4335">
            <v>4291</v>
          </cell>
        </row>
        <row r="4336">
          <cell r="I4336">
            <v>12777.75</v>
          </cell>
        </row>
        <row r="4337">
          <cell r="I4337">
            <v>10141.379999999999</v>
          </cell>
        </row>
        <row r="4338">
          <cell r="I4338">
            <v>7151.78</v>
          </cell>
        </row>
        <row r="4339">
          <cell r="I4339">
            <v>49008</v>
          </cell>
        </row>
        <row r="4340">
          <cell r="I4340">
            <v>52930</v>
          </cell>
        </row>
        <row r="4341">
          <cell r="I4341">
            <v>69256</v>
          </cell>
        </row>
        <row r="4342">
          <cell r="I4342">
            <v>52660</v>
          </cell>
        </row>
        <row r="4343">
          <cell r="I4343">
            <v>116659.75</v>
          </cell>
        </row>
        <row r="4344">
          <cell r="I4344">
            <v>51907.25</v>
          </cell>
        </row>
        <row r="4345">
          <cell r="I4345">
            <v>66993.25</v>
          </cell>
        </row>
        <row r="4346">
          <cell r="I4346">
            <v>18861.75</v>
          </cell>
        </row>
        <row r="4347">
          <cell r="I4347">
            <v>37190.75</v>
          </cell>
        </row>
        <row r="4348">
          <cell r="I4348">
            <v>29425.25</v>
          </cell>
        </row>
        <row r="4349">
          <cell r="I4349">
            <v>14287.75</v>
          </cell>
        </row>
        <row r="4350">
          <cell r="I4350">
            <v>21716.25</v>
          </cell>
        </row>
        <row r="4351">
          <cell r="I4351">
            <v>11232.5</v>
          </cell>
        </row>
        <row r="4352">
          <cell r="I4352">
            <v>21491</v>
          </cell>
        </row>
        <row r="4353">
          <cell r="I4353">
            <v>16290.5</v>
          </cell>
        </row>
        <row r="4354">
          <cell r="I4354">
            <v>12425.25</v>
          </cell>
        </row>
        <row r="4355">
          <cell r="I4355">
            <v>4822.75</v>
          </cell>
        </row>
        <row r="4356">
          <cell r="I4356">
            <v>10348</v>
          </cell>
        </row>
        <row r="4357">
          <cell r="I4357">
            <v>1620.5</v>
          </cell>
        </row>
        <row r="4358">
          <cell r="I4358">
            <v>1910</v>
          </cell>
        </row>
        <row r="4359">
          <cell r="I4359">
            <v>3540</v>
          </cell>
        </row>
        <row r="4360">
          <cell r="I4360">
            <v>7644.75</v>
          </cell>
        </row>
        <row r="4361">
          <cell r="I4361">
            <v>7237.01</v>
          </cell>
        </row>
        <row r="4362">
          <cell r="I4362">
            <v>5854.78</v>
          </cell>
        </row>
        <row r="4363">
          <cell r="I4363">
            <v>51330</v>
          </cell>
        </row>
        <row r="4364">
          <cell r="I4364">
            <v>31541</v>
          </cell>
        </row>
        <row r="4365">
          <cell r="I4365">
            <v>64557</v>
          </cell>
        </row>
        <row r="4366">
          <cell r="I4366">
            <v>60930</v>
          </cell>
        </row>
        <row r="4367">
          <cell r="I4367">
            <v>117525.5</v>
          </cell>
        </row>
        <row r="4368">
          <cell r="I4368">
            <v>67723.75</v>
          </cell>
        </row>
        <row r="4369">
          <cell r="I4369">
            <v>48396</v>
          </cell>
        </row>
        <row r="4370">
          <cell r="I4370">
            <v>24376</v>
          </cell>
        </row>
        <row r="4371">
          <cell r="I4371">
            <v>34123</v>
          </cell>
        </row>
        <row r="4372">
          <cell r="I4372">
            <v>32714.5</v>
          </cell>
        </row>
        <row r="4373">
          <cell r="I4373">
            <v>15981</v>
          </cell>
        </row>
        <row r="4374">
          <cell r="I4374">
            <v>21432.5</v>
          </cell>
        </row>
        <row r="4375">
          <cell r="I4375">
            <v>11215.5</v>
          </cell>
        </row>
        <row r="4376">
          <cell r="I4376">
            <v>15043.75</v>
          </cell>
        </row>
        <row r="4377">
          <cell r="I4377">
            <v>11221</v>
          </cell>
        </row>
        <row r="4378">
          <cell r="I4378">
            <v>7790.25</v>
          </cell>
        </row>
        <row r="4379">
          <cell r="I4379">
            <v>7243</v>
          </cell>
        </row>
        <row r="4380">
          <cell r="I4380">
            <v>8350.5</v>
          </cell>
        </row>
        <row r="4381">
          <cell r="I4381">
            <v>4086.75</v>
          </cell>
        </row>
        <row r="4382">
          <cell r="I4382">
            <v>7978.75</v>
          </cell>
        </row>
        <row r="4383">
          <cell r="I4383">
            <v>4664.75</v>
          </cell>
        </row>
        <row r="4384">
          <cell r="I4384">
            <v>16806</v>
          </cell>
        </row>
        <row r="4385">
          <cell r="I4385">
            <v>11597.78</v>
          </cell>
        </row>
        <row r="4386">
          <cell r="I4386">
            <v>8816.5</v>
          </cell>
        </row>
        <row r="4387">
          <cell r="I4387">
            <v>5775</v>
          </cell>
        </row>
        <row r="4388">
          <cell r="I4388">
            <v>128</v>
          </cell>
        </row>
        <row r="4389">
          <cell r="I4389">
            <v>8433</v>
          </cell>
        </row>
        <row r="4390">
          <cell r="I4390">
            <v>8023</v>
          </cell>
        </row>
        <row r="4391">
          <cell r="I4391">
            <v>4772</v>
          </cell>
        </row>
        <row r="4392">
          <cell r="I4392">
            <v>1804</v>
          </cell>
        </row>
        <row r="4393">
          <cell r="I4393">
            <v>4014</v>
          </cell>
        </row>
        <row r="4394">
          <cell r="I4394">
            <v>3763</v>
          </cell>
        </row>
        <row r="4395">
          <cell r="I4395">
            <v>2802</v>
          </cell>
        </row>
        <row r="4396">
          <cell r="I4396">
            <v>968</v>
          </cell>
        </row>
        <row r="4397">
          <cell r="I4397">
            <v>853</v>
          </cell>
        </row>
        <row r="4398">
          <cell r="I4398">
            <v>2519</v>
          </cell>
        </row>
        <row r="4399">
          <cell r="I4399">
            <v>887</v>
          </cell>
        </row>
        <row r="4400">
          <cell r="I4400">
            <v>879</v>
          </cell>
        </row>
        <row r="4401">
          <cell r="I4401">
            <v>2511</v>
          </cell>
        </row>
        <row r="4402">
          <cell r="I4402">
            <v>790</v>
          </cell>
        </row>
        <row r="4403">
          <cell r="I4403">
            <v>1955</v>
          </cell>
        </row>
        <row r="4404">
          <cell r="I4404">
            <v>4105</v>
          </cell>
        </row>
        <row r="4405">
          <cell r="I4405">
            <v>726</v>
          </cell>
        </row>
        <row r="4406">
          <cell r="I4406">
            <v>1980</v>
          </cell>
        </row>
        <row r="4407">
          <cell r="I4407">
            <v>931</v>
          </cell>
        </row>
        <row r="4408">
          <cell r="I4408">
            <v>1536</v>
          </cell>
        </row>
        <row r="4409">
          <cell r="I4409">
            <v>3128</v>
          </cell>
        </row>
        <row r="4410">
          <cell r="I4410">
            <v>634</v>
          </cell>
        </row>
        <row r="4411">
          <cell r="I4411">
            <v>1709</v>
          </cell>
        </row>
        <row r="4412">
          <cell r="I4412">
            <v>533</v>
          </cell>
        </row>
        <row r="4413">
          <cell r="I4413">
            <v>859</v>
          </cell>
        </row>
        <row r="4414">
          <cell r="I4414">
            <v>2091</v>
          </cell>
        </row>
        <row r="4415">
          <cell r="I4415">
            <v>545</v>
          </cell>
        </row>
        <row r="4416">
          <cell r="I4416">
            <v>52</v>
          </cell>
        </row>
        <row r="4417">
          <cell r="I4417">
            <v>547</v>
          </cell>
        </row>
        <row r="4418">
          <cell r="I4418">
            <v>528</v>
          </cell>
        </row>
        <row r="4419">
          <cell r="I4419">
            <v>27</v>
          </cell>
        </row>
        <row r="4420">
          <cell r="I4420">
            <v>364</v>
          </cell>
        </row>
        <row r="4421">
          <cell r="I4421">
            <v>260</v>
          </cell>
        </row>
        <row r="4422">
          <cell r="I4422">
            <v>540</v>
          </cell>
        </row>
        <row r="4423">
          <cell r="I4423">
            <v>298</v>
          </cell>
        </row>
        <row r="4424">
          <cell r="I4424">
            <v>171</v>
          </cell>
        </row>
        <row r="4425">
          <cell r="I4425">
            <v>893</v>
          </cell>
        </row>
        <row r="4426">
          <cell r="I4426">
            <v>197</v>
          </cell>
        </row>
        <row r="4427">
          <cell r="I4427">
            <v>429</v>
          </cell>
        </row>
        <row r="4428">
          <cell r="I4428">
            <v>1420</v>
          </cell>
        </row>
        <row r="4429">
          <cell r="I4429">
            <v>292</v>
          </cell>
        </row>
        <row r="4430">
          <cell r="I4430">
            <v>703</v>
          </cell>
        </row>
        <row r="4431">
          <cell r="I4431">
            <v>341</v>
          </cell>
        </row>
        <row r="4432">
          <cell r="I4432">
            <v>69</v>
          </cell>
        </row>
        <row r="4433">
          <cell r="I4433">
            <v>1309</v>
          </cell>
        </row>
        <row r="4434">
          <cell r="I4434">
            <v>570</v>
          </cell>
        </row>
        <row r="4437">
          <cell r="I4437">
            <v>781900.25</v>
          </cell>
        </row>
        <row r="4438">
          <cell r="I4438">
            <v>726878</v>
          </cell>
        </row>
        <row r="4439">
          <cell r="I4439">
            <v>660355.75</v>
          </cell>
        </row>
        <row r="4440">
          <cell r="I4440">
            <v>803817.51</v>
          </cell>
        </row>
        <row r="4441">
          <cell r="I4441">
            <v>802043.76</v>
          </cell>
        </row>
        <row r="4442">
          <cell r="I4442">
            <v>841669.25</v>
          </cell>
        </row>
        <row r="4443">
          <cell r="I4443">
            <v>716810.29</v>
          </cell>
        </row>
        <row r="4444">
          <cell r="I4444">
            <v>813506.81</v>
          </cell>
        </row>
        <row r="4445">
          <cell r="I4445">
            <v>772467.05</v>
          </cell>
        </row>
        <row r="4446">
          <cell r="I4446">
            <v>799128.85</v>
          </cell>
        </row>
        <row r="4447">
          <cell r="I4447">
            <v>597600.91</v>
          </cell>
        </row>
        <row r="4448">
          <cell r="I4448">
            <v>859764.91</v>
          </cell>
        </row>
        <row r="4449">
          <cell r="I4449">
            <v>815079.77</v>
          </cell>
        </row>
        <row r="4450">
          <cell r="I4450">
            <v>636512.19999999995</v>
          </cell>
        </row>
        <row r="4451">
          <cell r="I4451">
            <v>701057.09</v>
          </cell>
        </row>
        <row r="4452">
          <cell r="I4452">
            <v>817460.57</v>
          </cell>
        </row>
        <row r="4453">
          <cell r="I4453">
            <v>808589.54</v>
          </cell>
        </row>
        <row r="4454">
          <cell r="I4454">
            <v>808626.01</v>
          </cell>
        </row>
        <row r="4455">
          <cell r="I4455">
            <v>673961.07</v>
          </cell>
        </row>
        <row r="4456">
          <cell r="I4456">
            <v>780441.12</v>
          </cell>
        </row>
        <row r="4457">
          <cell r="I4457">
            <v>642654.67000000004</v>
          </cell>
        </row>
        <row r="4458">
          <cell r="I4458">
            <v>421429.98</v>
          </cell>
        </row>
        <row r="4459">
          <cell r="I4459">
            <v>258380.92</v>
          </cell>
        </row>
        <row r="4460">
          <cell r="I4460">
            <v>383398.55</v>
          </cell>
        </row>
        <row r="4461">
          <cell r="I4461">
            <v>87129.22</v>
          </cell>
        </row>
        <row r="4462">
          <cell r="I4462">
            <v>457468.22</v>
          </cell>
        </row>
        <row r="4463">
          <cell r="I4463">
            <v>165</v>
          </cell>
        </row>
        <row r="4464">
          <cell r="I4464">
            <v>691</v>
          </cell>
        </row>
        <row r="4465">
          <cell r="I4465">
            <v>1333</v>
          </cell>
        </row>
        <row r="4466">
          <cell r="I4466">
            <v>862</v>
          </cell>
        </row>
        <row r="4467">
          <cell r="I4467">
            <v>1025</v>
          </cell>
        </row>
        <row r="4468">
          <cell r="I4468">
            <v>95</v>
          </cell>
        </row>
        <row r="4469">
          <cell r="I4469">
            <v>767</v>
          </cell>
        </row>
        <row r="4470">
          <cell r="I4470">
            <v>141</v>
          </cell>
        </row>
        <row r="4471">
          <cell r="I4471">
            <v>35</v>
          </cell>
        </row>
        <row r="4472">
          <cell r="I4472">
            <v>70</v>
          </cell>
        </row>
        <row r="4473">
          <cell r="I4473">
            <v>939</v>
          </cell>
        </row>
        <row r="4474">
          <cell r="I4474">
            <v>112</v>
          </cell>
        </row>
        <row r="4475">
          <cell r="I4475">
            <v>124</v>
          </cell>
        </row>
        <row r="4476">
          <cell r="I4476">
            <v>274</v>
          </cell>
        </row>
        <row r="4477">
          <cell r="I4477">
            <v>89</v>
          </cell>
        </row>
        <row r="4478">
          <cell r="I4478">
            <v>377</v>
          </cell>
        </row>
        <row r="4479">
          <cell r="I4479">
            <v>123</v>
          </cell>
        </row>
        <row r="4480">
          <cell r="I4480">
            <v>111</v>
          </cell>
        </row>
        <row r="4481">
          <cell r="I4481">
            <v>94</v>
          </cell>
        </row>
        <row r="4482">
          <cell r="I4482">
            <v>225</v>
          </cell>
        </row>
        <row r="4483">
          <cell r="I4483">
            <v>214</v>
          </cell>
        </row>
        <row r="4484">
          <cell r="I4484">
            <v>3</v>
          </cell>
        </row>
        <row r="4485">
          <cell r="I4485">
            <v>10</v>
          </cell>
        </row>
        <row r="4486">
          <cell r="I4486">
            <v>15666.25</v>
          </cell>
        </row>
        <row r="4487">
          <cell r="I4487">
            <v>52516.75</v>
          </cell>
        </row>
        <row r="4488">
          <cell r="I4488">
            <v>51433.75</v>
          </cell>
        </row>
        <row r="4489">
          <cell r="I4489">
            <v>70769.25</v>
          </cell>
        </row>
        <row r="4490">
          <cell r="I4490">
            <v>76928.5</v>
          </cell>
        </row>
        <row r="4491">
          <cell r="I4491">
            <v>70517.75</v>
          </cell>
        </row>
        <row r="4492">
          <cell r="I4492">
            <v>35768.25</v>
          </cell>
        </row>
        <row r="4493">
          <cell r="I4493">
            <v>25881</v>
          </cell>
        </row>
        <row r="4494">
          <cell r="I4494">
            <v>47569</v>
          </cell>
        </row>
        <row r="4495">
          <cell r="I4495">
            <v>59323.5</v>
          </cell>
        </row>
        <row r="4496">
          <cell r="I4496">
            <v>69198.5</v>
          </cell>
        </row>
        <row r="4497">
          <cell r="I4497">
            <v>58126.5</v>
          </cell>
        </row>
        <row r="4498">
          <cell r="I4498">
            <v>104114.25</v>
          </cell>
        </row>
        <row r="4499">
          <cell r="I4499">
            <v>107209.5</v>
          </cell>
        </row>
        <row r="4500">
          <cell r="I4500">
            <v>102042.25</v>
          </cell>
        </row>
        <row r="4501">
          <cell r="I4501">
            <v>61443.75</v>
          </cell>
        </row>
        <row r="4502">
          <cell r="I4502">
            <v>38015.5</v>
          </cell>
        </row>
        <row r="4503">
          <cell r="I4503">
            <v>41861.25</v>
          </cell>
        </row>
        <row r="4504">
          <cell r="I4504">
            <v>67283.75</v>
          </cell>
        </row>
        <row r="4505">
          <cell r="I4505">
            <v>90485.68</v>
          </cell>
        </row>
        <row r="4506">
          <cell r="I4506">
            <v>110182.49</v>
          </cell>
        </row>
        <row r="4507">
          <cell r="I4507">
            <v>17049</v>
          </cell>
        </row>
        <row r="4508">
          <cell r="I4508">
            <v>50405.5</v>
          </cell>
        </row>
        <row r="4509">
          <cell r="I4509">
            <v>54574.25</v>
          </cell>
        </row>
        <row r="4510">
          <cell r="I4510">
            <v>62501</v>
          </cell>
        </row>
        <row r="4511">
          <cell r="I4511">
            <v>76628.5</v>
          </cell>
        </row>
        <row r="4512">
          <cell r="I4512">
            <v>65780.25</v>
          </cell>
        </row>
        <row r="4513">
          <cell r="I4513">
            <v>40182.75</v>
          </cell>
        </row>
        <row r="4514">
          <cell r="I4514">
            <v>25880.75</v>
          </cell>
        </row>
        <row r="4515">
          <cell r="I4515">
            <v>58071.75</v>
          </cell>
        </row>
        <row r="4516">
          <cell r="I4516">
            <v>29444.5</v>
          </cell>
        </row>
        <row r="4517">
          <cell r="I4517">
            <v>71381.25</v>
          </cell>
        </row>
        <row r="4518">
          <cell r="I4518">
            <v>87486</v>
          </cell>
        </row>
        <row r="4519">
          <cell r="I4519">
            <v>102421</v>
          </cell>
        </row>
        <row r="4520">
          <cell r="I4520">
            <v>79317</v>
          </cell>
        </row>
        <row r="4521">
          <cell r="I4521">
            <v>98563.25</v>
          </cell>
        </row>
        <row r="4522">
          <cell r="I4522">
            <v>45174.5</v>
          </cell>
        </row>
        <row r="4523">
          <cell r="I4523">
            <v>53839</v>
          </cell>
        </row>
        <row r="4524">
          <cell r="I4524">
            <v>43546.75</v>
          </cell>
        </row>
        <row r="4525">
          <cell r="I4525">
            <v>45369.25</v>
          </cell>
        </row>
        <row r="4526">
          <cell r="I4526">
            <v>60329.21</v>
          </cell>
        </row>
        <row r="4527">
          <cell r="I4527">
            <v>102503.94</v>
          </cell>
        </row>
        <row r="4528">
          <cell r="I4528">
            <v>3966.3</v>
          </cell>
        </row>
        <row r="4529">
          <cell r="I4529">
            <v>76923.63</v>
          </cell>
        </row>
        <row r="4530">
          <cell r="I4530">
            <v>41528.11</v>
          </cell>
        </row>
        <row r="4531">
          <cell r="I4531">
            <v>50702.2</v>
          </cell>
        </row>
        <row r="4532">
          <cell r="I4532">
            <v>73561.38</v>
          </cell>
        </row>
        <row r="4533">
          <cell r="I4533">
            <v>52164.84</v>
          </cell>
        </row>
        <row r="4534">
          <cell r="I4534">
            <v>54112.45</v>
          </cell>
        </row>
        <row r="4535">
          <cell r="I4535">
            <v>52548.94</v>
          </cell>
        </row>
        <row r="4536">
          <cell r="I4536">
            <v>9629.68</v>
          </cell>
        </row>
        <row r="4537">
          <cell r="I4537">
            <v>40143.120000000003</v>
          </cell>
        </row>
        <row r="4538">
          <cell r="I4538">
            <v>41376.720000000001</v>
          </cell>
        </row>
        <row r="4539">
          <cell r="I4539">
            <v>36158.160000000003</v>
          </cell>
        </row>
        <row r="4540">
          <cell r="I4540">
            <v>43938.61</v>
          </cell>
        </row>
        <row r="4541">
          <cell r="I4541">
            <v>29497.32</v>
          </cell>
        </row>
        <row r="4542">
          <cell r="I4542">
            <v>28731.01</v>
          </cell>
        </row>
        <row r="4543">
          <cell r="I4543">
            <v>25031.37</v>
          </cell>
        </row>
        <row r="4544">
          <cell r="I4544">
            <v>22669.42</v>
          </cell>
        </row>
        <row r="4545">
          <cell r="I4545">
            <v>25301.43</v>
          </cell>
        </row>
        <row r="4546">
          <cell r="I4546">
            <v>14635.77</v>
          </cell>
        </row>
        <row r="4547">
          <cell r="I4547">
            <v>30038.53</v>
          </cell>
        </row>
        <row r="4548">
          <cell r="I4548">
            <v>43556.75</v>
          </cell>
        </row>
        <row r="4549">
          <cell r="I4549">
            <v>66530.61</v>
          </cell>
        </row>
        <row r="4550">
          <cell r="I4550">
            <v>5371.1</v>
          </cell>
        </row>
        <row r="4551">
          <cell r="I4551">
            <v>79984.11</v>
          </cell>
        </row>
        <row r="4552">
          <cell r="I4552">
            <v>54633.23</v>
          </cell>
        </row>
        <row r="4553">
          <cell r="I4553">
            <v>49816.98</v>
          </cell>
        </row>
        <row r="4554">
          <cell r="I4554">
            <v>67389.460000000006</v>
          </cell>
        </row>
        <row r="4555">
          <cell r="I4555">
            <v>58615.62</v>
          </cell>
        </row>
        <row r="4556">
          <cell r="I4556">
            <v>64932.47</v>
          </cell>
        </row>
        <row r="4557">
          <cell r="I4557">
            <v>67356.94</v>
          </cell>
        </row>
        <row r="4558">
          <cell r="I4558">
            <v>9342.93</v>
          </cell>
        </row>
        <row r="4559">
          <cell r="I4559">
            <v>32122.38</v>
          </cell>
        </row>
        <row r="4560">
          <cell r="I4560">
            <v>45703.360000000001</v>
          </cell>
        </row>
        <row r="4561">
          <cell r="I4561">
            <v>38598.559999999998</v>
          </cell>
        </row>
        <row r="4562">
          <cell r="I4562">
            <v>41040.57</v>
          </cell>
        </row>
        <row r="4563">
          <cell r="I4563">
            <v>22009.85</v>
          </cell>
        </row>
        <row r="4564">
          <cell r="I4564">
            <v>23847.93</v>
          </cell>
        </row>
        <row r="4565">
          <cell r="I4565">
            <v>29780.89</v>
          </cell>
        </row>
        <row r="4566">
          <cell r="I4566">
            <v>31261.83</v>
          </cell>
        </row>
        <row r="4567">
          <cell r="I4567">
            <v>41957.93</v>
          </cell>
        </row>
        <row r="4568">
          <cell r="I4568">
            <v>22668.47</v>
          </cell>
        </row>
        <row r="4569">
          <cell r="I4569">
            <v>39999.25</v>
          </cell>
        </row>
        <row r="4570">
          <cell r="I4570">
            <v>49559.07</v>
          </cell>
        </row>
        <row r="4571">
          <cell r="I4571">
            <v>64125.19</v>
          </cell>
        </row>
        <row r="4572">
          <cell r="I4572">
            <v>9098.5499999999993</v>
          </cell>
        </row>
        <row r="4573">
          <cell r="I4573">
            <v>73599.899999999994</v>
          </cell>
        </row>
        <row r="4574">
          <cell r="I4574">
            <v>53197.38</v>
          </cell>
        </row>
        <row r="4575">
          <cell r="I4575">
            <v>41975.05</v>
          </cell>
        </row>
        <row r="4576">
          <cell r="I4576">
            <v>61353.4</v>
          </cell>
        </row>
        <row r="4577">
          <cell r="I4577">
            <v>41137.67</v>
          </cell>
        </row>
        <row r="4578">
          <cell r="I4578">
            <v>91453.41</v>
          </cell>
        </row>
        <row r="4579">
          <cell r="I4579">
            <v>77373.259999999995</v>
          </cell>
        </row>
        <row r="4580">
          <cell r="I4580">
            <v>54953.79</v>
          </cell>
        </row>
        <row r="4581">
          <cell r="I4581">
            <v>81988.100000000006</v>
          </cell>
        </row>
        <row r="4582">
          <cell r="I4582">
            <v>85326.55</v>
          </cell>
        </row>
        <row r="4583">
          <cell r="I4583">
            <v>60078.53</v>
          </cell>
        </row>
        <row r="4584">
          <cell r="I4584">
            <v>104448.65</v>
          </cell>
        </row>
        <row r="4585">
          <cell r="I4585">
            <v>36142.410000000003</v>
          </cell>
        </row>
        <row r="4586">
          <cell r="I4586">
            <v>64889.4</v>
          </cell>
        </row>
        <row r="4587">
          <cell r="I4587">
            <v>64071.03</v>
          </cell>
        </row>
        <row r="4588">
          <cell r="I4588">
            <v>55602.02</v>
          </cell>
        </row>
        <row r="4589">
          <cell r="I4589">
            <v>75924.63</v>
          </cell>
        </row>
        <row r="4590">
          <cell r="I4590">
            <v>45779.839999999997</v>
          </cell>
        </row>
        <row r="4591">
          <cell r="I4591">
            <v>46770.13</v>
          </cell>
        </row>
        <row r="4592">
          <cell r="I4592">
            <v>42930.2</v>
          </cell>
        </row>
        <row r="4593">
          <cell r="I4593">
            <v>64951.82</v>
          </cell>
        </row>
        <row r="4594">
          <cell r="I4594">
            <v>11142.36</v>
          </cell>
        </row>
        <row r="4595">
          <cell r="I4595">
            <v>74708.929999999993</v>
          </cell>
        </row>
        <row r="4596">
          <cell r="I4596">
            <v>47338.44</v>
          </cell>
        </row>
        <row r="4597">
          <cell r="I4597">
            <v>34026.69</v>
          </cell>
        </row>
        <row r="4598">
          <cell r="I4598">
            <v>55226.92</v>
          </cell>
        </row>
        <row r="4599">
          <cell r="I4599">
            <v>49263.28</v>
          </cell>
        </row>
        <row r="4600">
          <cell r="I4600">
            <v>86259.9</v>
          </cell>
        </row>
        <row r="4601">
          <cell r="I4601">
            <v>66959.649999999994</v>
          </cell>
        </row>
        <row r="4602">
          <cell r="I4602">
            <v>32486.07</v>
          </cell>
        </row>
        <row r="4603">
          <cell r="I4603">
            <v>74953.81</v>
          </cell>
        </row>
        <row r="4604">
          <cell r="I4604">
            <v>105002.92</v>
          </cell>
        </row>
        <row r="4605">
          <cell r="I4605">
            <v>70908.19</v>
          </cell>
        </row>
        <row r="4606">
          <cell r="I4606">
            <v>91407.18</v>
          </cell>
        </row>
        <row r="4607">
          <cell r="I4607">
            <v>42080.97</v>
          </cell>
        </row>
        <row r="4608">
          <cell r="I4608">
            <v>61485.33</v>
          </cell>
        </row>
        <row r="4609">
          <cell r="I4609">
            <v>58536.9</v>
          </cell>
        </row>
        <row r="4610">
          <cell r="I4610">
            <v>39967.589999999997</v>
          </cell>
        </row>
        <row r="4611">
          <cell r="I4611">
            <v>52252</v>
          </cell>
        </row>
        <row r="4612">
          <cell r="I4612">
            <v>35913.339999999997</v>
          </cell>
        </row>
        <row r="4613">
          <cell r="I4613">
            <v>64321.78</v>
          </cell>
        </row>
        <row r="4614">
          <cell r="I4614">
            <v>40744.11</v>
          </cell>
        </row>
        <row r="4615">
          <cell r="I4615">
            <v>57855.87</v>
          </cell>
        </row>
        <row r="4616">
          <cell r="I4616">
            <v>8488.3700000000008</v>
          </cell>
        </row>
        <row r="4617">
          <cell r="I4617">
            <v>99847.87</v>
          </cell>
        </row>
        <row r="4618">
          <cell r="I4618">
            <v>52414.81</v>
          </cell>
        </row>
        <row r="4619">
          <cell r="I4619">
            <v>39712.39</v>
          </cell>
        </row>
        <row r="4620">
          <cell r="I4620">
            <v>95845.03</v>
          </cell>
        </row>
        <row r="4621">
          <cell r="I4621">
            <v>109815.67999999999</v>
          </cell>
        </row>
        <row r="4622">
          <cell r="I4622">
            <v>107699.87</v>
          </cell>
        </row>
        <row r="4623">
          <cell r="I4623">
            <v>91156.78</v>
          </cell>
        </row>
        <row r="4624">
          <cell r="I4624">
            <v>19233.849999999999</v>
          </cell>
        </row>
        <row r="4625">
          <cell r="I4625">
            <v>70249.350000000006</v>
          </cell>
        </row>
        <row r="4626">
          <cell r="I4626">
            <v>70836.160000000003</v>
          </cell>
        </row>
        <row r="4627">
          <cell r="I4627">
            <v>75379.23</v>
          </cell>
        </row>
        <row r="4628">
          <cell r="I4628">
            <v>81337.66</v>
          </cell>
        </row>
        <row r="4629">
          <cell r="I4629">
            <v>44900.61</v>
          </cell>
        </row>
        <row r="4630">
          <cell r="I4630">
            <v>61212.98</v>
          </cell>
        </row>
        <row r="4631">
          <cell r="I4631">
            <v>55207.82</v>
          </cell>
        </row>
        <row r="4632">
          <cell r="I4632">
            <v>51874.51</v>
          </cell>
        </row>
        <row r="4633">
          <cell r="I4633">
            <v>62062.76</v>
          </cell>
        </row>
        <row r="4634">
          <cell r="I4634">
            <v>55602.77</v>
          </cell>
        </row>
        <row r="4635">
          <cell r="I4635">
            <v>86154.81</v>
          </cell>
        </row>
        <row r="4636">
          <cell r="I4636">
            <v>67437.02</v>
          </cell>
        </row>
        <row r="4637">
          <cell r="I4637">
            <v>72985.11</v>
          </cell>
        </row>
        <row r="4638">
          <cell r="I4638">
            <v>9005.1</v>
          </cell>
        </row>
        <row r="4639">
          <cell r="I4639">
            <v>142132.87</v>
          </cell>
        </row>
        <row r="4640">
          <cell r="I4640">
            <v>112196.36</v>
          </cell>
        </row>
        <row r="4641">
          <cell r="I4641">
            <v>70830.2</v>
          </cell>
        </row>
        <row r="4642">
          <cell r="I4642">
            <v>71211.06</v>
          </cell>
        </row>
        <row r="4643">
          <cell r="I4643">
            <v>37187.65</v>
          </cell>
        </row>
        <row r="4644">
          <cell r="I4644">
            <v>54126.69</v>
          </cell>
        </row>
        <row r="4645">
          <cell r="I4645">
            <v>56452.7</v>
          </cell>
        </row>
        <row r="4646">
          <cell r="I4646">
            <v>7546.23</v>
          </cell>
        </row>
        <row r="4647">
          <cell r="I4647">
            <v>20431.66</v>
          </cell>
        </row>
        <row r="4648">
          <cell r="I4648">
            <v>12435.63</v>
          </cell>
        </row>
        <row r="4649">
          <cell r="I4649">
            <v>33985.07</v>
          </cell>
        </row>
        <row r="4650">
          <cell r="I4650">
            <v>21237.65</v>
          </cell>
        </row>
        <row r="4651">
          <cell r="I4651">
            <v>26540.71</v>
          </cell>
        </row>
        <row r="4652">
          <cell r="I4652">
            <v>24326.77</v>
          </cell>
        </row>
        <row r="4653">
          <cell r="I4653">
            <v>22958.06</v>
          </cell>
        </row>
        <row r="4654">
          <cell r="I4654">
            <v>17196.439999999999</v>
          </cell>
        </row>
        <row r="4655">
          <cell r="I4655">
            <v>27765.43</v>
          </cell>
        </row>
        <row r="4656">
          <cell r="I4656">
            <v>18355.98</v>
          </cell>
        </row>
        <row r="4657">
          <cell r="I4657">
            <v>37631.769999999997</v>
          </cell>
        </row>
        <row r="4658">
          <cell r="I4658">
            <v>40965.53</v>
          </cell>
        </row>
        <row r="4659">
          <cell r="I4659">
            <v>65196.69</v>
          </cell>
        </row>
        <row r="4660">
          <cell r="I4660">
            <v>11866.69</v>
          </cell>
        </row>
        <row r="4661">
          <cell r="I4661">
            <v>138047.26999999999</v>
          </cell>
        </row>
        <row r="4662">
          <cell r="I4662">
            <v>102912.67</v>
          </cell>
        </row>
        <row r="4663">
          <cell r="I4663">
            <v>66459.83</v>
          </cell>
        </row>
        <row r="4664">
          <cell r="I4664">
            <v>65730.94</v>
          </cell>
        </row>
        <row r="4665">
          <cell r="I4665">
            <v>38293.42</v>
          </cell>
        </row>
        <row r="4666">
          <cell r="I4666">
            <v>52490.19</v>
          </cell>
        </row>
        <row r="4667">
          <cell r="I4667">
            <v>54939.7</v>
          </cell>
        </row>
        <row r="4668">
          <cell r="I4668">
            <v>9458.73</v>
          </cell>
        </row>
        <row r="4669">
          <cell r="I4669">
            <v>24651.53</v>
          </cell>
        </row>
        <row r="4670">
          <cell r="I4670">
            <v>20334.8</v>
          </cell>
        </row>
        <row r="4671">
          <cell r="I4671">
            <v>24851.73</v>
          </cell>
        </row>
        <row r="4672">
          <cell r="I4672">
            <v>27810.15</v>
          </cell>
        </row>
        <row r="4673">
          <cell r="I4673">
            <v>21996.5</v>
          </cell>
        </row>
        <row r="4674">
          <cell r="I4674">
            <v>24380.07</v>
          </cell>
        </row>
        <row r="4675">
          <cell r="I4675">
            <v>21199.23</v>
          </cell>
        </row>
        <row r="4676">
          <cell r="I4676">
            <v>13435.45</v>
          </cell>
        </row>
        <row r="4677">
          <cell r="I4677">
            <v>15017.75</v>
          </cell>
        </row>
        <row r="4678">
          <cell r="I4678">
            <v>12092.64</v>
          </cell>
        </row>
        <row r="4679">
          <cell r="I4679">
            <v>27689.86</v>
          </cell>
        </row>
        <row r="4680">
          <cell r="I4680">
            <v>36159.129999999997</v>
          </cell>
        </row>
        <row r="4681">
          <cell r="I4681">
            <v>53781.94</v>
          </cell>
        </row>
        <row r="4682">
          <cell r="I4682">
            <v>17430.13</v>
          </cell>
        </row>
        <row r="4683">
          <cell r="I4683">
            <v>144053.26999999999</v>
          </cell>
        </row>
        <row r="4684">
          <cell r="I4684">
            <v>89390.34</v>
          </cell>
        </row>
        <row r="4685">
          <cell r="I4685">
            <v>73675.73</v>
          </cell>
        </row>
        <row r="4686">
          <cell r="I4686">
            <v>63425.16</v>
          </cell>
        </row>
        <row r="4687">
          <cell r="I4687">
            <v>37280.949999999997</v>
          </cell>
        </row>
        <row r="4688">
          <cell r="I4688">
            <v>36631.71</v>
          </cell>
        </row>
        <row r="4689">
          <cell r="I4689">
            <v>32201</v>
          </cell>
        </row>
        <row r="4690">
          <cell r="I4690">
            <v>7123.48</v>
          </cell>
        </row>
        <row r="4691">
          <cell r="I4691">
            <v>21350.37</v>
          </cell>
        </row>
        <row r="4692">
          <cell r="I4692">
            <v>11789.29</v>
          </cell>
        </row>
        <row r="4693">
          <cell r="I4693">
            <v>23294.99</v>
          </cell>
        </row>
        <row r="4694">
          <cell r="I4694">
            <v>23180.74</v>
          </cell>
        </row>
        <row r="4695">
          <cell r="I4695">
            <v>31772.48</v>
          </cell>
        </row>
        <row r="4696">
          <cell r="I4696">
            <v>25334.19</v>
          </cell>
        </row>
        <row r="4697">
          <cell r="I4697">
            <v>24111.66</v>
          </cell>
        </row>
        <row r="4698">
          <cell r="I4698">
            <v>13448.97</v>
          </cell>
        </row>
        <row r="4699">
          <cell r="I4699">
            <v>28243.85</v>
          </cell>
        </row>
        <row r="4700">
          <cell r="I4700">
            <v>18534.66</v>
          </cell>
        </row>
        <row r="4701">
          <cell r="I4701">
            <v>37125.83</v>
          </cell>
        </row>
        <row r="4702">
          <cell r="I4702">
            <v>41290.47</v>
          </cell>
        </row>
        <row r="4703">
          <cell r="I4703">
            <v>65861.38</v>
          </cell>
        </row>
        <row r="4704">
          <cell r="I4704">
            <v>16421.189999999999</v>
          </cell>
        </row>
        <row r="4705">
          <cell r="I4705">
            <v>141613.76000000001</v>
          </cell>
        </row>
        <row r="4706">
          <cell r="I4706">
            <v>68063.320000000007</v>
          </cell>
        </row>
        <row r="4707">
          <cell r="I4707">
            <v>70303.62</v>
          </cell>
        </row>
        <row r="4708">
          <cell r="I4708">
            <v>61727.7</v>
          </cell>
        </row>
        <row r="4709">
          <cell r="I4709">
            <v>37607.199999999997</v>
          </cell>
        </row>
        <row r="4710">
          <cell r="I4710">
            <v>58258.07</v>
          </cell>
        </row>
        <row r="4711">
          <cell r="I4711">
            <v>49903.33</v>
          </cell>
        </row>
        <row r="4712">
          <cell r="I4712">
            <v>8129.39</v>
          </cell>
        </row>
        <row r="4713">
          <cell r="I4713">
            <v>23007.56</v>
          </cell>
        </row>
        <row r="4714">
          <cell r="I4714">
            <v>21086.240000000002</v>
          </cell>
        </row>
        <row r="4715">
          <cell r="I4715">
            <v>27805.599999999999</v>
          </cell>
        </row>
        <row r="4716">
          <cell r="I4716">
            <v>20908.46</v>
          </cell>
        </row>
        <row r="4717">
          <cell r="I4717">
            <v>25170.68</v>
          </cell>
        </row>
        <row r="4718">
          <cell r="I4718">
            <v>21444.87</v>
          </cell>
        </row>
        <row r="4719">
          <cell r="I4719">
            <v>24696.67</v>
          </cell>
        </row>
        <row r="4720">
          <cell r="I4720">
            <v>11512.35</v>
          </cell>
        </row>
        <row r="4721">
          <cell r="I4721">
            <v>16367.94</v>
          </cell>
        </row>
        <row r="4722">
          <cell r="I4722">
            <v>12348.17</v>
          </cell>
        </row>
        <row r="4723">
          <cell r="I4723">
            <v>24182.78</v>
          </cell>
        </row>
        <row r="4724">
          <cell r="I4724">
            <v>35253.22</v>
          </cell>
        </row>
        <row r="4725">
          <cell r="I4725">
            <v>59274.080000000002</v>
          </cell>
        </row>
        <row r="4726">
          <cell r="I4726">
            <v>6046.21</v>
          </cell>
        </row>
        <row r="4727">
          <cell r="I4727">
            <v>120191.15</v>
          </cell>
        </row>
        <row r="4728">
          <cell r="I4728">
            <v>81968.67</v>
          </cell>
        </row>
        <row r="4729">
          <cell r="I4729">
            <v>79879.14</v>
          </cell>
        </row>
        <row r="4730">
          <cell r="I4730">
            <v>111166.25</v>
          </cell>
        </row>
        <row r="4731">
          <cell r="I4731">
            <v>87217.82</v>
          </cell>
        </row>
        <row r="4732">
          <cell r="I4732">
            <v>120188.66</v>
          </cell>
        </row>
        <row r="4733">
          <cell r="I4733">
            <v>79903.48</v>
          </cell>
        </row>
        <row r="4734">
          <cell r="I4734">
            <v>13687.71</v>
          </cell>
        </row>
        <row r="4735">
          <cell r="I4735">
            <v>57962.93</v>
          </cell>
        </row>
        <row r="4736">
          <cell r="I4736">
            <v>88478.33</v>
          </cell>
        </row>
        <row r="4737">
          <cell r="I4737">
            <v>51912.34</v>
          </cell>
        </row>
        <row r="4738">
          <cell r="I4738">
            <v>53369.69</v>
          </cell>
        </row>
        <row r="4739">
          <cell r="I4739">
            <v>42154.98</v>
          </cell>
        </row>
        <row r="4740">
          <cell r="I4740">
            <v>37579.019999999997</v>
          </cell>
        </row>
        <row r="4741">
          <cell r="I4741">
            <v>49612.43</v>
          </cell>
        </row>
        <row r="4742">
          <cell r="I4742">
            <v>41292.43</v>
          </cell>
        </row>
        <row r="4743">
          <cell r="I4743">
            <v>56771.31</v>
          </cell>
        </row>
        <row r="4744">
          <cell r="I4744">
            <v>33613.53</v>
          </cell>
        </row>
        <row r="4745">
          <cell r="I4745">
            <v>51542.85</v>
          </cell>
        </row>
        <row r="4746">
          <cell r="I4746">
            <v>37467.769999999997</v>
          </cell>
        </row>
        <row r="4747">
          <cell r="I4747">
            <v>76113.77</v>
          </cell>
        </row>
        <row r="4750">
          <cell r="I4750">
            <v>803601</v>
          </cell>
        </row>
        <row r="4751">
          <cell r="I4751">
            <v>1647725.75</v>
          </cell>
        </row>
        <row r="4752">
          <cell r="I4752">
            <v>1895727.75</v>
          </cell>
        </row>
        <row r="4753">
          <cell r="I4753">
            <v>1367855.5</v>
          </cell>
        </row>
        <row r="4754">
          <cell r="I4754">
            <v>1035204.75</v>
          </cell>
        </row>
        <row r="4755">
          <cell r="I4755">
            <v>721784.75</v>
          </cell>
        </row>
        <row r="4756">
          <cell r="I4756">
            <v>1660294</v>
          </cell>
        </row>
        <row r="4757">
          <cell r="I4757">
            <v>2064488</v>
          </cell>
        </row>
        <row r="4758">
          <cell r="I4758">
            <v>1785214.75</v>
          </cell>
        </row>
        <row r="4759">
          <cell r="I4759">
            <v>238396.5</v>
          </cell>
        </row>
        <row r="4760">
          <cell r="I4760">
            <v>413658.16</v>
          </cell>
        </row>
        <row r="4761">
          <cell r="I4761">
            <v>153334.59</v>
          </cell>
        </row>
        <row r="4762">
          <cell r="I4762">
            <v>220978.57</v>
          </cell>
        </row>
        <row r="4763">
          <cell r="I4763">
            <v>261253.46</v>
          </cell>
        </row>
        <row r="4764">
          <cell r="I4764">
            <v>108240.19</v>
          </cell>
        </row>
        <row r="4765">
          <cell r="I4765">
            <v>240653.59</v>
          </cell>
        </row>
        <row r="4766">
          <cell r="I4766">
            <v>153336.94</v>
          </cell>
        </row>
        <row r="4767">
          <cell r="I4767">
            <v>183150.88</v>
          </cell>
        </row>
        <row r="4768">
          <cell r="I4768">
            <v>249763.20000000001</v>
          </cell>
        </row>
        <row r="4769">
          <cell r="I4769">
            <v>137441.98000000001</v>
          </cell>
        </row>
        <row r="4770">
          <cell r="I4770">
            <v>120477.49</v>
          </cell>
        </row>
        <row r="4771">
          <cell r="I4771">
            <v>279415.87</v>
          </cell>
        </row>
        <row r="4772">
          <cell r="I4772">
            <v>63288.38</v>
          </cell>
        </row>
        <row r="4773">
          <cell r="I4773">
            <v>46129.66</v>
          </cell>
        </row>
        <row r="4774">
          <cell r="I4774">
            <v>56445.58</v>
          </cell>
        </row>
        <row r="4775">
          <cell r="I4775">
            <v>280219.13</v>
          </cell>
        </row>
        <row r="4778">
          <cell r="I4778">
            <v>1356424.5</v>
          </cell>
        </row>
        <row r="4779">
          <cell r="I4779">
            <v>2157904.25</v>
          </cell>
        </row>
        <row r="4780">
          <cell r="I4780">
            <v>2232046</v>
          </cell>
        </row>
        <row r="4781">
          <cell r="I4781">
            <v>1690855</v>
          </cell>
        </row>
        <row r="4782">
          <cell r="I4782">
            <v>1600908.75</v>
          </cell>
        </row>
        <row r="4783">
          <cell r="I4783">
            <v>570507.25</v>
          </cell>
        </row>
        <row r="4784">
          <cell r="I4784">
            <v>1767821</v>
          </cell>
        </row>
        <row r="4785">
          <cell r="I4785">
            <v>1945724.75</v>
          </cell>
        </row>
        <row r="4786">
          <cell r="I4786">
            <v>1910633.5</v>
          </cell>
        </row>
        <row r="4787">
          <cell r="I4787">
            <v>228158</v>
          </cell>
        </row>
        <row r="4788">
          <cell r="I4788">
            <v>720393.92</v>
          </cell>
        </row>
        <row r="4789">
          <cell r="I4789">
            <v>317255.96000000002</v>
          </cell>
        </row>
        <row r="4790">
          <cell r="I4790">
            <v>234908.23</v>
          </cell>
        </row>
        <row r="4791">
          <cell r="I4791">
            <v>233528.82</v>
          </cell>
        </row>
        <row r="4792">
          <cell r="I4792">
            <v>208583.77</v>
          </cell>
        </row>
        <row r="4793">
          <cell r="I4793">
            <v>208563.62</v>
          </cell>
        </row>
        <row r="4794">
          <cell r="I4794">
            <v>165855.82</v>
          </cell>
        </row>
        <row r="4795">
          <cell r="I4795">
            <v>213374.45</v>
          </cell>
        </row>
        <row r="4796">
          <cell r="I4796">
            <v>255652.67</v>
          </cell>
        </row>
        <row r="4797">
          <cell r="I4797">
            <v>184026.16</v>
          </cell>
        </row>
        <row r="4798">
          <cell r="I4798">
            <v>215082.9</v>
          </cell>
        </row>
        <row r="4799">
          <cell r="I4799">
            <v>267139.09000000003</v>
          </cell>
        </row>
        <row r="4800">
          <cell r="I4800">
            <v>91551.48</v>
          </cell>
        </row>
        <row r="4801">
          <cell r="I4801">
            <v>70728.7</v>
          </cell>
        </row>
        <row r="4802">
          <cell r="I4802">
            <v>91493.65</v>
          </cell>
        </row>
        <row r="4803">
          <cell r="I4803">
            <v>228133.74</v>
          </cell>
        </row>
        <row r="4804">
          <cell r="I4804">
            <v>5791</v>
          </cell>
        </row>
        <row r="4805">
          <cell r="I4805">
            <v>7108</v>
          </cell>
        </row>
        <row r="4806">
          <cell r="I4806">
            <v>6354</v>
          </cell>
        </row>
        <row r="4807">
          <cell r="I4807">
            <v>9956</v>
          </cell>
        </row>
        <row r="4808">
          <cell r="I4808">
            <v>11099</v>
          </cell>
        </row>
        <row r="4809">
          <cell r="I4809">
            <v>5645</v>
          </cell>
        </row>
        <row r="4810">
          <cell r="I4810">
            <v>5328</v>
          </cell>
        </row>
        <row r="4811">
          <cell r="I4811">
            <v>2735</v>
          </cell>
        </row>
        <row r="4812">
          <cell r="I4812">
            <v>2747</v>
          </cell>
        </row>
        <row r="4813">
          <cell r="I4813">
            <v>2227</v>
          </cell>
        </row>
        <row r="4814">
          <cell r="I4814">
            <v>2212</v>
          </cell>
        </row>
        <row r="4815">
          <cell r="I4815">
            <v>2583</v>
          </cell>
        </row>
        <row r="4816">
          <cell r="I4816">
            <v>2318</v>
          </cell>
        </row>
        <row r="4817">
          <cell r="I4817">
            <v>2074</v>
          </cell>
        </row>
        <row r="4818">
          <cell r="I4818">
            <v>3146</v>
          </cell>
        </row>
        <row r="4819">
          <cell r="I4819">
            <v>1303</v>
          </cell>
        </row>
        <row r="4820">
          <cell r="I4820">
            <v>540</v>
          </cell>
        </row>
        <row r="4821">
          <cell r="I4821">
            <v>677</v>
          </cell>
        </row>
        <row r="4822">
          <cell r="I4822">
            <v>222</v>
          </cell>
        </row>
        <row r="4823">
          <cell r="I4823">
            <v>559</v>
          </cell>
        </row>
        <row r="4824">
          <cell r="I4824">
            <v>428</v>
          </cell>
        </row>
        <row r="4825">
          <cell r="I4825">
            <v>5499</v>
          </cell>
        </row>
        <row r="4826">
          <cell r="I4826">
            <v>3595</v>
          </cell>
        </row>
        <row r="4827">
          <cell r="I4827">
            <v>1467</v>
          </cell>
        </row>
        <row r="4828">
          <cell r="I4828">
            <v>5791</v>
          </cell>
        </row>
        <row r="4829">
          <cell r="I4829">
            <v>7108</v>
          </cell>
        </row>
        <row r="4830">
          <cell r="I4830">
            <v>6354</v>
          </cell>
        </row>
        <row r="4831">
          <cell r="I4831">
            <v>9956</v>
          </cell>
        </row>
        <row r="4832">
          <cell r="I4832">
            <v>11099</v>
          </cell>
        </row>
        <row r="4833">
          <cell r="I4833">
            <v>5645</v>
          </cell>
        </row>
        <row r="4834">
          <cell r="I4834">
            <v>5328</v>
          </cell>
        </row>
        <row r="4835">
          <cell r="I4835">
            <v>2735</v>
          </cell>
        </row>
        <row r="4836">
          <cell r="I4836">
            <v>2747</v>
          </cell>
        </row>
        <row r="4837">
          <cell r="I4837">
            <v>2227</v>
          </cell>
        </row>
        <row r="4838">
          <cell r="I4838">
            <v>2212</v>
          </cell>
        </row>
        <row r="4839">
          <cell r="I4839">
            <v>2583</v>
          </cell>
        </row>
        <row r="4840">
          <cell r="I4840">
            <v>2318</v>
          </cell>
        </row>
        <row r="4841">
          <cell r="I4841">
            <v>2074</v>
          </cell>
        </row>
        <row r="4842">
          <cell r="I4842">
            <v>3146</v>
          </cell>
        </row>
        <row r="4843">
          <cell r="I4843">
            <v>1299</v>
          </cell>
        </row>
        <row r="4844">
          <cell r="I4844">
            <v>541</v>
          </cell>
        </row>
        <row r="4845">
          <cell r="I4845">
            <v>682</v>
          </cell>
        </row>
        <row r="4846">
          <cell r="I4846">
            <v>222</v>
          </cell>
        </row>
        <row r="4847">
          <cell r="I4847">
            <v>559</v>
          </cell>
        </row>
        <row r="4848">
          <cell r="I4848">
            <v>424</v>
          </cell>
        </row>
        <row r="4849">
          <cell r="I4849">
            <v>5500</v>
          </cell>
        </row>
        <row r="4850">
          <cell r="I4850">
            <v>3595</v>
          </cell>
        </row>
        <row r="4851">
          <cell r="I4851">
            <v>1468</v>
          </cell>
        </row>
        <row r="4852">
          <cell r="I4852">
            <v>9242</v>
          </cell>
        </row>
        <row r="4853">
          <cell r="I4853">
            <v>9362</v>
          </cell>
        </row>
        <row r="4854">
          <cell r="I4854">
            <v>4964</v>
          </cell>
        </row>
        <row r="4855">
          <cell r="I4855">
            <v>6455</v>
          </cell>
        </row>
        <row r="4856">
          <cell r="I4856">
            <v>16716</v>
          </cell>
        </row>
        <row r="4857">
          <cell r="I4857">
            <v>6989</v>
          </cell>
        </row>
        <row r="4858">
          <cell r="I4858">
            <v>7927</v>
          </cell>
        </row>
        <row r="4859">
          <cell r="I4859">
            <v>3363</v>
          </cell>
        </row>
        <row r="4860">
          <cell r="I4860">
            <v>2382</v>
          </cell>
        </row>
        <row r="4861">
          <cell r="I4861">
            <v>2287</v>
          </cell>
        </row>
        <row r="4862">
          <cell r="I4862">
            <v>1441</v>
          </cell>
        </row>
        <row r="4863">
          <cell r="I4863">
            <v>1981</v>
          </cell>
        </row>
        <row r="4864">
          <cell r="I4864">
            <v>1576</v>
          </cell>
        </row>
        <row r="4865">
          <cell r="I4865">
            <v>1365</v>
          </cell>
        </row>
        <row r="4866">
          <cell r="I4866">
            <v>2401</v>
          </cell>
        </row>
        <row r="4867">
          <cell r="I4867">
            <v>1264</v>
          </cell>
        </row>
        <row r="4868">
          <cell r="I4868">
            <v>827</v>
          </cell>
        </row>
        <row r="4869">
          <cell r="I4869">
            <v>531</v>
          </cell>
        </row>
        <row r="4870">
          <cell r="I4870">
            <v>170</v>
          </cell>
        </row>
        <row r="4871">
          <cell r="I4871">
            <v>401</v>
          </cell>
        </row>
        <row r="4872">
          <cell r="I4872">
            <v>230</v>
          </cell>
        </row>
        <row r="4873">
          <cell r="I4873">
            <v>939</v>
          </cell>
        </row>
        <row r="4874">
          <cell r="I4874">
            <v>1546</v>
          </cell>
        </row>
        <row r="4875">
          <cell r="I4875">
            <v>1392</v>
          </cell>
        </row>
        <row r="4876">
          <cell r="I4876">
            <v>9242</v>
          </cell>
        </row>
        <row r="4877">
          <cell r="I4877">
            <v>9362</v>
          </cell>
        </row>
        <row r="4878">
          <cell r="I4878">
            <v>4964</v>
          </cell>
        </row>
        <row r="4879">
          <cell r="I4879">
            <v>6455</v>
          </cell>
        </row>
        <row r="4880">
          <cell r="I4880">
            <v>16716</v>
          </cell>
        </row>
        <row r="4881">
          <cell r="I4881">
            <v>6989</v>
          </cell>
        </row>
        <row r="4882">
          <cell r="I4882">
            <v>7927</v>
          </cell>
        </row>
        <row r="4883">
          <cell r="I4883">
            <v>3363</v>
          </cell>
        </row>
        <row r="4884">
          <cell r="I4884">
            <v>2382</v>
          </cell>
        </row>
        <row r="4885">
          <cell r="I4885">
            <v>2287</v>
          </cell>
        </row>
        <row r="4886">
          <cell r="I4886">
            <v>1441</v>
          </cell>
        </row>
        <row r="4887">
          <cell r="I4887">
            <v>1981</v>
          </cell>
        </row>
        <row r="4888">
          <cell r="I4888">
            <v>1576</v>
          </cell>
        </row>
        <row r="4889">
          <cell r="I4889">
            <v>1365</v>
          </cell>
        </row>
        <row r="4890">
          <cell r="I4890">
            <v>2401</v>
          </cell>
        </row>
        <row r="4891">
          <cell r="I4891">
            <v>1264</v>
          </cell>
        </row>
        <row r="4892">
          <cell r="I4892">
            <v>811</v>
          </cell>
        </row>
        <row r="4893">
          <cell r="I4893">
            <v>530</v>
          </cell>
        </row>
        <row r="4894">
          <cell r="I4894">
            <v>170</v>
          </cell>
        </row>
        <row r="4895">
          <cell r="I4895">
            <v>472</v>
          </cell>
        </row>
        <row r="4896">
          <cell r="I4896">
            <v>230</v>
          </cell>
        </row>
        <row r="4897">
          <cell r="I4897">
            <v>901</v>
          </cell>
        </row>
        <row r="4898">
          <cell r="I4898">
            <v>1545</v>
          </cell>
        </row>
        <row r="4899">
          <cell r="I4899">
            <v>1393</v>
          </cell>
        </row>
        <row r="4900">
          <cell r="I4900">
            <v>7484</v>
          </cell>
        </row>
        <row r="4901">
          <cell r="I4901">
            <v>6374</v>
          </cell>
        </row>
        <row r="4902">
          <cell r="I4902">
            <v>8609</v>
          </cell>
        </row>
        <row r="4903">
          <cell r="I4903">
            <v>8969</v>
          </cell>
        </row>
        <row r="4904">
          <cell r="I4904">
            <v>24887</v>
          </cell>
        </row>
        <row r="4905">
          <cell r="I4905">
            <v>9639</v>
          </cell>
        </row>
        <row r="4906">
          <cell r="I4906">
            <v>5925.84</v>
          </cell>
        </row>
        <row r="4907">
          <cell r="I4907">
            <v>3148.41</v>
          </cell>
        </row>
        <row r="4908">
          <cell r="I4908">
            <v>2856.19</v>
          </cell>
        </row>
        <row r="4909">
          <cell r="I4909">
            <v>1941.02</v>
          </cell>
        </row>
        <row r="4910">
          <cell r="I4910">
            <v>2036.6</v>
          </cell>
        </row>
        <row r="4911">
          <cell r="I4911">
            <v>2746</v>
          </cell>
        </row>
        <row r="4912">
          <cell r="I4912">
            <v>1738</v>
          </cell>
        </row>
        <row r="4913">
          <cell r="I4913">
            <v>1590</v>
          </cell>
        </row>
        <row r="4914">
          <cell r="I4914">
            <v>1957</v>
          </cell>
        </row>
        <row r="4915">
          <cell r="I4915">
            <v>801</v>
          </cell>
        </row>
        <row r="4916">
          <cell r="I4916">
            <v>659</v>
          </cell>
        </row>
        <row r="4917">
          <cell r="I4917">
            <v>962</v>
          </cell>
        </row>
        <row r="4918">
          <cell r="I4918">
            <v>329</v>
          </cell>
        </row>
        <row r="4919">
          <cell r="I4919">
            <v>342</v>
          </cell>
        </row>
        <row r="4920">
          <cell r="I4920">
            <v>534</v>
          </cell>
        </row>
        <row r="4921">
          <cell r="I4921">
            <v>2453</v>
          </cell>
        </row>
        <row r="4922">
          <cell r="I4922">
            <v>2078</v>
          </cell>
        </row>
        <row r="4923">
          <cell r="I4923">
            <v>1503</v>
          </cell>
        </row>
        <row r="4924">
          <cell r="I4924">
            <v>7484</v>
          </cell>
        </row>
        <row r="4925">
          <cell r="I4925">
            <v>6374</v>
          </cell>
        </row>
        <row r="4926">
          <cell r="I4926">
            <v>8609</v>
          </cell>
        </row>
        <row r="4927">
          <cell r="I4927">
            <v>8969</v>
          </cell>
        </row>
        <row r="4928">
          <cell r="I4928">
            <v>24887</v>
          </cell>
        </row>
        <row r="4929">
          <cell r="I4929">
            <v>9639</v>
          </cell>
        </row>
        <row r="4930">
          <cell r="I4930">
            <v>5922.47</v>
          </cell>
        </row>
        <row r="4931">
          <cell r="I4931">
            <v>3151.52</v>
          </cell>
        </row>
        <row r="4932">
          <cell r="I4932">
            <v>2876.72</v>
          </cell>
        </row>
        <row r="4933">
          <cell r="I4933">
            <v>2054.2800000000002</v>
          </cell>
        </row>
        <row r="4934">
          <cell r="I4934">
            <v>2053.25</v>
          </cell>
        </row>
        <row r="4935">
          <cell r="I4935">
            <v>2746</v>
          </cell>
        </row>
        <row r="4936">
          <cell r="I4936">
            <v>1738</v>
          </cell>
        </row>
        <row r="4937">
          <cell r="I4937">
            <v>1590</v>
          </cell>
        </row>
        <row r="4938">
          <cell r="I4938">
            <v>1957</v>
          </cell>
        </row>
        <row r="4939">
          <cell r="I4939">
            <v>827</v>
          </cell>
        </row>
        <row r="4940">
          <cell r="I4940">
            <v>660</v>
          </cell>
        </row>
        <row r="4941">
          <cell r="I4941">
            <v>966</v>
          </cell>
        </row>
        <row r="4942">
          <cell r="I4942">
            <v>329</v>
          </cell>
        </row>
        <row r="4943">
          <cell r="I4943">
            <v>361</v>
          </cell>
        </row>
        <row r="4944">
          <cell r="I4944">
            <v>534</v>
          </cell>
        </row>
        <row r="4945">
          <cell r="I4945">
            <v>2453</v>
          </cell>
        </row>
        <row r="4946">
          <cell r="I4946">
            <v>2076</v>
          </cell>
        </row>
        <row r="4947">
          <cell r="I4947">
            <v>1503</v>
          </cell>
        </row>
        <row r="4948">
          <cell r="I4948">
            <v>9190</v>
          </cell>
        </row>
        <row r="4949">
          <cell r="I4949">
            <v>6330</v>
          </cell>
        </row>
        <row r="4950">
          <cell r="I4950">
            <v>7517</v>
          </cell>
        </row>
        <row r="4951">
          <cell r="I4951">
            <v>7857</v>
          </cell>
        </row>
        <row r="4952">
          <cell r="I4952">
            <v>7864</v>
          </cell>
        </row>
        <row r="4953">
          <cell r="I4953">
            <v>8653</v>
          </cell>
        </row>
        <row r="4954">
          <cell r="I4954">
            <v>15536</v>
          </cell>
        </row>
        <row r="4955">
          <cell r="I4955">
            <v>3108</v>
          </cell>
        </row>
        <row r="4956">
          <cell r="I4956">
            <v>3741</v>
          </cell>
        </row>
        <row r="4957">
          <cell r="I4957">
            <v>2276</v>
          </cell>
        </row>
        <row r="4958">
          <cell r="I4958">
            <v>1974</v>
          </cell>
        </row>
        <row r="4959">
          <cell r="I4959">
            <v>2773</v>
          </cell>
        </row>
        <row r="4960">
          <cell r="I4960">
            <v>1474</v>
          </cell>
        </row>
        <row r="4961">
          <cell r="I4961">
            <v>1476</v>
          </cell>
        </row>
        <row r="4962">
          <cell r="I4962">
            <v>1552</v>
          </cell>
        </row>
        <row r="4963">
          <cell r="I4963">
            <v>1002</v>
          </cell>
        </row>
        <row r="4964">
          <cell r="I4964">
            <v>600</v>
          </cell>
        </row>
        <row r="4965">
          <cell r="I4965">
            <v>1063</v>
          </cell>
        </row>
        <row r="4966">
          <cell r="I4966">
            <v>627</v>
          </cell>
        </row>
        <row r="4967">
          <cell r="I4967">
            <v>759</v>
          </cell>
        </row>
        <row r="4968">
          <cell r="I4968">
            <v>577</v>
          </cell>
        </row>
        <row r="4969">
          <cell r="I4969">
            <v>2174</v>
          </cell>
        </row>
        <row r="4970">
          <cell r="I4970">
            <v>1320</v>
          </cell>
        </row>
        <row r="4971">
          <cell r="I4971">
            <v>754</v>
          </cell>
        </row>
        <row r="4972">
          <cell r="I4972">
            <v>9190</v>
          </cell>
        </row>
        <row r="4973">
          <cell r="I4973">
            <v>6330</v>
          </cell>
        </row>
        <row r="4974">
          <cell r="I4974">
            <v>7517</v>
          </cell>
        </row>
        <row r="4975">
          <cell r="I4975">
            <v>7857</v>
          </cell>
        </row>
        <row r="4976">
          <cell r="I4976">
            <v>7864</v>
          </cell>
        </row>
        <row r="4977">
          <cell r="I4977">
            <v>8653</v>
          </cell>
        </row>
        <row r="4978">
          <cell r="I4978">
            <v>15536</v>
          </cell>
        </row>
        <row r="4979">
          <cell r="I4979">
            <v>3108</v>
          </cell>
        </row>
        <row r="4980">
          <cell r="I4980">
            <v>3741</v>
          </cell>
        </row>
        <row r="4981">
          <cell r="I4981">
            <v>2276</v>
          </cell>
        </row>
        <row r="4982">
          <cell r="I4982">
            <v>1974</v>
          </cell>
        </row>
        <row r="4983">
          <cell r="I4983">
            <v>2773</v>
          </cell>
        </row>
        <row r="4984">
          <cell r="I4984">
            <v>1474</v>
          </cell>
        </row>
        <row r="4985">
          <cell r="I4985">
            <v>1476</v>
          </cell>
        </row>
        <row r="4986">
          <cell r="I4986">
            <v>1552</v>
          </cell>
        </row>
        <row r="4987">
          <cell r="I4987">
            <v>1009</v>
          </cell>
        </row>
        <row r="4988">
          <cell r="I4988">
            <v>600</v>
          </cell>
        </row>
        <row r="4989">
          <cell r="I4989">
            <v>1041</v>
          </cell>
        </row>
        <row r="4990">
          <cell r="I4990">
            <v>626</v>
          </cell>
        </row>
        <row r="4991">
          <cell r="I4991">
            <v>747</v>
          </cell>
        </row>
        <row r="4992">
          <cell r="I4992">
            <v>576</v>
          </cell>
        </row>
        <row r="4993">
          <cell r="I4993">
            <v>2173</v>
          </cell>
        </row>
        <row r="4994">
          <cell r="I4994">
            <v>1319</v>
          </cell>
        </row>
        <row r="4995">
          <cell r="I4995">
            <v>752</v>
          </cell>
        </row>
        <row r="4996">
          <cell r="I4996">
            <v>7431</v>
          </cell>
        </row>
        <row r="4997">
          <cell r="I4997">
            <v>4188</v>
          </cell>
        </row>
        <row r="4998">
          <cell r="I4998">
            <v>11962</v>
          </cell>
        </row>
        <row r="4999">
          <cell r="I4999">
            <v>10584</v>
          </cell>
        </row>
        <row r="5000">
          <cell r="I5000">
            <v>10456</v>
          </cell>
        </row>
        <row r="5001">
          <cell r="I5001">
            <v>4616</v>
          </cell>
        </row>
        <row r="5002">
          <cell r="I5002">
            <v>20133</v>
          </cell>
        </row>
        <row r="5003">
          <cell r="I5003">
            <v>3177</v>
          </cell>
        </row>
        <row r="5004">
          <cell r="I5004">
            <v>2985</v>
          </cell>
        </row>
        <row r="5005">
          <cell r="I5005">
            <v>1874</v>
          </cell>
        </row>
        <row r="5006">
          <cell r="I5006">
            <v>2352</v>
          </cell>
        </row>
        <row r="5007">
          <cell r="I5007">
            <v>2583</v>
          </cell>
        </row>
        <row r="5008">
          <cell r="I5008">
            <v>1895</v>
          </cell>
        </row>
        <row r="5009">
          <cell r="I5009">
            <v>1461</v>
          </cell>
        </row>
        <row r="5010">
          <cell r="I5010">
            <v>1804</v>
          </cell>
        </row>
        <row r="5011">
          <cell r="I5011">
            <v>1444</v>
          </cell>
        </row>
        <row r="5012">
          <cell r="I5012">
            <v>622</v>
          </cell>
        </row>
        <row r="5013">
          <cell r="I5013">
            <v>542</v>
          </cell>
        </row>
        <row r="5014">
          <cell r="I5014">
            <v>162</v>
          </cell>
        </row>
        <row r="5015">
          <cell r="I5015">
            <v>506</v>
          </cell>
        </row>
        <row r="5016">
          <cell r="I5016">
            <v>393</v>
          </cell>
        </row>
        <row r="5017">
          <cell r="I5017">
            <v>909</v>
          </cell>
        </row>
        <row r="5018">
          <cell r="I5018">
            <v>1239</v>
          </cell>
        </row>
        <row r="5019">
          <cell r="I5019">
            <v>968</v>
          </cell>
        </row>
        <row r="5020">
          <cell r="I5020">
            <v>7431</v>
          </cell>
        </row>
        <row r="5021">
          <cell r="I5021">
            <v>4188</v>
          </cell>
        </row>
        <row r="5022">
          <cell r="I5022">
            <v>11962</v>
          </cell>
        </row>
        <row r="5023">
          <cell r="I5023">
            <v>10584</v>
          </cell>
        </row>
        <row r="5024">
          <cell r="I5024">
            <v>10456</v>
          </cell>
        </row>
        <row r="5025">
          <cell r="I5025">
            <v>4616</v>
          </cell>
        </row>
        <row r="5026">
          <cell r="I5026">
            <v>20133</v>
          </cell>
        </row>
        <row r="5027">
          <cell r="I5027">
            <v>3177</v>
          </cell>
        </row>
        <row r="5028">
          <cell r="I5028">
            <v>2985</v>
          </cell>
        </row>
        <row r="5029">
          <cell r="I5029">
            <v>1874</v>
          </cell>
        </row>
        <row r="5030">
          <cell r="I5030">
            <v>2352</v>
          </cell>
        </row>
        <row r="5031">
          <cell r="I5031">
            <v>2583</v>
          </cell>
        </row>
        <row r="5032">
          <cell r="I5032">
            <v>1895</v>
          </cell>
        </row>
        <row r="5033">
          <cell r="I5033">
            <v>1461</v>
          </cell>
        </row>
        <row r="5034">
          <cell r="I5034">
            <v>1804</v>
          </cell>
        </row>
        <row r="5035">
          <cell r="I5035">
            <v>1434</v>
          </cell>
        </row>
        <row r="5036">
          <cell r="I5036">
            <v>641</v>
          </cell>
        </row>
        <row r="5037">
          <cell r="I5037">
            <v>542</v>
          </cell>
        </row>
        <row r="5038">
          <cell r="I5038">
            <v>169</v>
          </cell>
        </row>
        <row r="5039">
          <cell r="I5039">
            <v>506</v>
          </cell>
        </row>
        <row r="5040">
          <cell r="I5040">
            <v>393</v>
          </cell>
        </row>
        <row r="5041">
          <cell r="I5041">
            <v>909</v>
          </cell>
        </row>
        <row r="5042">
          <cell r="I5042">
            <v>1093</v>
          </cell>
        </row>
        <row r="5043">
          <cell r="I5043">
            <v>968</v>
          </cell>
        </row>
        <row r="5044">
          <cell r="I5044">
            <v>8599</v>
          </cell>
        </row>
        <row r="5045">
          <cell r="I5045">
            <v>5738</v>
          </cell>
        </row>
        <row r="5046">
          <cell r="I5046">
            <v>8734</v>
          </cell>
        </row>
        <row r="5047">
          <cell r="I5047">
            <v>8507</v>
          </cell>
        </row>
        <row r="5048">
          <cell r="I5048">
            <v>7788</v>
          </cell>
        </row>
        <row r="5049">
          <cell r="I5049">
            <v>3456</v>
          </cell>
        </row>
        <row r="5050">
          <cell r="I5050">
            <v>11728</v>
          </cell>
        </row>
        <row r="5051">
          <cell r="I5051">
            <v>2444</v>
          </cell>
        </row>
        <row r="5052">
          <cell r="I5052">
            <v>4590</v>
          </cell>
        </row>
        <row r="5053">
          <cell r="I5053">
            <v>4002</v>
          </cell>
        </row>
        <row r="5054">
          <cell r="I5054">
            <v>2646</v>
          </cell>
        </row>
        <row r="5055">
          <cell r="I5055">
            <v>6272</v>
          </cell>
        </row>
        <row r="5056">
          <cell r="I5056">
            <v>2676</v>
          </cell>
        </row>
        <row r="5057">
          <cell r="I5057">
            <v>2210</v>
          </cell>
        </row>
        <row r="5058">
          <cell r="I5058">
            <v>4183</v>
          </cell>
        </row>
        <row r="5059">
          <cell r="I5059">
            <v>5349</v>
          </cell>
        </row>
        <row r="5060">
          <cell r="I5060">
            <v>3324</v>
          </cell>
        </row>
        <row r="5061">
          <cell r="I5061">
            <v>3523</v>
          </cell>
        </row>
        <row r="5062">
          <cell r="I5062">
            <v>1639</v>
          </cell>
        </row>
        <row r="5063">
          <cell r="I5063">
            <v>6511</v>
          </cell>
        </row>
        <row r="5064">
          <cell r="I5064">
            <v>1284</v>
          </cell>
        </row>
        <row r="5065">
          <cell r="I5065">
            <v>4406</v>
          </cell>
        </row>
        <row r="5066">
          <cell r="I5066">
            <v>4134</v>
          </cell>
        </row>
        <row r="5067">
          <cell r="I5067">
            <v>3706</v>
          </cell>
        </row>
        <row r="5068">
          <cell r="I5068">
            <v>8599</v>
          </cell>
        </row>
        <row r="5069">
          <cell r="I5069">
            <v>5738</v>
          </cell>
        </row>
        <row r="5070">
          <cell r="I5070">
            <v>8734</v>
          </cell>
        </row>
        <row r="5071">
          <cell r="I5071">
            <v>8507</v>
          </cell>
        </row>
        <row r="5072">
          <cell r="I5072">
            <v>7788</v>
          </cell>
        </row>
        <row r="5073">
          <cell r="I5073">
            <v>3456</v>
          </cell>
        </row>
        <row r="5074">
          <cell r="I5074">
            <v>11728</v>
          </cell>
        </row>
        <row r="5075">
          <cell r="I5075">
            <v>2444</v>
          </cell>
        </row>
        <row r="5076">
          <cell r="I5076">
            <v>4590</v>
          </cell>
        </row>
        <row r="5077">
          <cell r="I5077">
            <v>4002</v>
          </cell>
        </row>
        <row r="5078">
          <cell r="I5078">
            <v>2646</v>
          </cell>
        </row>
        <row r="5079">
          <cell r="I5079">
            <v>6288</v>
          </cell>
        </row>
        <row r="5080">
          <cell r="I5080">
            <v>2616</v>
          </cell>
        </row>
        <row r="5081">
          <cell r="I5081">
            <v>2210</v>
          </cell>
        </row>
        <row r="5082">
          <cell r="I5082">
            <v>4167</v>
          </cell>
        </row>
        <row r="5083">
          <cell r="I5083">
            <v>5349</v>
          </cell>
        </row>
        <row r="5084">
          <cell r="I5084">
            <v>3325</v>
          </cell>
        </row>
        <row r="5085">
          <cell r="I5085">
            <v>3523</v>
          </cell>
        </row>
        <row r="5086">
          <cell r="I5086">
            <v>1639</v>
          </cell>
        </row>
        <row r="5087">
          <cell r="I5087">
            <v>6484</v>
          </cell>
        </row>
        <row r="5088">
          <cell r="I5088">
            <v>1284</v>
          </cell>
        </row>
        <row r="5089">
          <cell r="I5089">
            <v>4406</v>
          </cell>
        </row>
        <row r="5090">
          <cell r="I5090">
            <v>4133</v>
          </cell>
        </row>
        <row r="5091">
          <cell r="I5091">
            <v>3950</v>
          </cell>
        </row>
        <row r="5092">
          <cell r="I5092">
            <v>10553</v>
          </cell>
        </row>
        <row r="5093">
          <cell r="I5093">
            <v>8639</v>
          </cell>
        </row>
        <row r="5094">
          <cell r="I5094">
            <v>5273</v>
          </cell>
        </row>
        <row r="5095">
          <cell r="I5095">
            <v>6450</v>
          </cell>
        </row>
        <row r="5096">
          <cell r="I5096">
            <v>17628</v>
          </cell>
        </row>
        <row r="5097">
          <cell r="I5097">
            <v>7324</v>
          </cell>
        </row>
        <row r="5098">
          <cell r="I5098">
            <v>19537</v>
          </cell>
        </row>
        <row r="5099">
          <cell r="I5099">
            <v>5115</v>
          </cell>
        </row>
        <row r="5100">
          <cell r="I5100">
            <v>7362</v>
          </cell>
        </row>
        <row r="5101">
          <cell r="I5101">
            <v>5032</v>
          </cell>
        </row>
        <row r="5102">
          <cell r="I5102">
            <v>3153</v>
          </cell>
        </row>
        <row r="5103">
          <cell r="I5103">
            <v>4438</v>
          </cell>
        </row>
        <row r="5104">
          <cell r="I5104">
            <v>1979</v>
          </cell>
        </row>
        <row r="5105">
          <cell r="I5105">
            <v>2886</v>
          </cell>
        </row>
        <row r="5106">
          <cell r="I5106">
            <v>4639</v>
          </cell>
        </row>
        <row r="5107">
          <cell r="I5107">
            <v>517</v>
          </cell>
        </row>
        <row r="5108">
          <cell r="I5108">
            <v>656</v>
          </cell>
        </row>
        <row r="5109">
          <cell r="I5109">
            <v>1784</v>
          </cell>
        </row>
        <row r="5110">
          <cell r="I5110">
            <v>517</v>
          </cell>
        </row>
        <row r="5111">
          <cell r="I5111">
            <v>2342</v>
          </cell>
        </row>
        <row r="5112">
          <cell r="I5112">
            <v>1601</v>
          </cell>
        </row>
        <row r="5113">
          <cell r="I5113">
            <v>2116</v>
          </cell>
        </row>
        <row r="5114">
          <cell r="I5114">
            <v>1163</v>
          </cell>
        </row>
        <row r="5115">
          <cell r="I5115">
            <v>690</v>
          </cell>
        </row>
        <row r="5116">
          <cell r="I5116">
            <v>10553</v>
          </cell>
        </row>
        <row r="5117">
          <cell r="I5117">
            <v>8639</v>
          </cell>
        </row>
        <row r="5118">
          <cell r="I5118">
            <v>5273</v>
          </cell>
        </row>
        <row r="5119">
          <cell r="I5119">
            <v>6450</v>
          </cell>
        </row>
        <row r="5120">
          <cell r="I5120">
            <v>17628</v>
          </cell>
        </row>
        <row r="5121">
          <cell r="I5121">
            <v>7324</v>
          </cell>
        </row>
        <row r="5122">
          <cell r="I5122">
            <v>19537</v>
          </cell>
        </row>
        <row r="5123">
          <cell r="I5123">
            <v>5115</v>
          </cell>
        </row>
        <row r="5124">
          <cell r="I5124">
            <v>7362</v>
          </cell>
        </row>
        <row r="5125">
          <cell r="I5125">
            <v>5032</v>
          </cell>
        </row>
        <row r="5126">
          <cell r="I5126">
            <v>3153</v>
          </cell>
        </row>
        <row r="5127">
          <cell r="I5127">
            <v>4382</v>
          </cell>
        </row>
        <row r="5128">
          <cell r="I5128">
            <v>1979</v>
          </cell>
        </row>
        <row r="5129">
          <cell r="I5129">
            <v>2886</v>
          </cell>
        </row>
        <row r="5130">
          <cell r="I5130">
            <v>4632</v>
          </cell>
        </row>
        <row r="5131">
          <cell r="I5131">
            <v>517</v>
          </cell>
        </row>
        <row r="5132">
          <cell r="I5132">
            <v>380</v>
          </cell>
        </row>
        <row r="5133">
          <cell r="I5133">
            <v>1774</v>
          </cell>
        </row>
        <row r="5134">
          <cell r="I5134">
            <v>517</v>
          </cell>
        </row>
        <row r="5135">
          <cell r="I5135">
            <v>2330</v>
          </cell>
        </row>
        <row r="5136">
          <cell r="I5136">
            <v>1601</v>
          </cell>
        </row>
        <row r="5137">
          <cell r="I5137">
            <v>2115</v>
          </cell>
        </row>
        <row r="5138">
          <cell r="I5138">
            <v>1163</v>
          </cell>
        </row>
        <row r="5139">
          <cell r="I5139">
            <v>691</v>
          </cell>
        </row>
        <row r="5140">
          <cell r="I5140">
            <v>8294</v>
          </cell>
        </row>
        <row r="5141">
          <cell r="I5141">
            <v>7759</v>
          </cell>
        </row>
        <row r="5142">
          <cell r="I5142">
            <v>11424</v>
          </cell>
        </row>
        <row r="5143">
          <cell r="I5143">
            <v>10436</v>
          </cell>
        </row>
        <row r="5144">
          <cell r="I5144">
            <v>10851</v>
          </cell>
        </row>
        <row r="5145">
          <cell r="I5145">
            <v>3867</v>
          </cell>
        </row>
        <row r="5146">
          <cell r="I5146">
            <v>9455</v>
          </cell>
        </row>
        <row r="5147">
          <cell r="I5147">
            <v>2277</v>
          </cell>
        </row>
        <row r="5148">
          <cell r="I5148">
            <v>3514</v>
          </cell>
        </row>
        <row r="5149">
          <cell r="I5149">
            <v>4453</v>
          </cell>
        </row>
        <row r="5150">
          <cell r="I5150">
            <v>2157</v>
          </cell>
        </row>
        <row r="5151">
          <cell r="I5151">
            <v>5062</v>
          </cell>
        </row>
        <row r="5152">
          <cell r="I5152">
            <v>2128</v>
          </cell>
        </row>
        <row r="5153">
          <cell r="I5153">
            <v>4840</v>
          </cell>
        </row>
        <row r="5154">
          <cell r="I5154">
            <v>5555</v>
          </cell>
        </row>
        <row r="5155">
          <cell r="I5155">
            <v>1081</v>
          </cell>
        </row>
        <row r="5156">
          <cell r="I5156">
            <v>1697</v>
          </cell>
        </row>
        <row r="5157">
          <cell r="I5157">
            <v>2147</v>
          </cell>
        </row>
        <row r="5158">
          <cell r="I5158">
            <v>727</v>
          </cell>
        </row>
        <row r="5159">
          <cell r="I5159">
            <v>2948</v>
          </cell>
        </row>
        <row r="5160">
          <cell r="I5160">
            <v>1859</v>
          </cell>
        </row>
        <row r="5161">
          <cell r="I5161">
            <v>2789</v>
          </cell>
        </row>
        <row r="5162">
          <cell r="I5162">
            <v>973</v>
          </cell>
        </row>
        <row r="5163">
          <cell r="I5163">
            <v>914</v>
          </cell>
        </row>
        <row r="5164">
          <cell r="I5164">
            <v>8294</v>
          </cell>
        </row>
        <row r="5165">
          <cell r="I5165">
            <v>7759</v>
          </cell>
        </row>
        <row r="5166">
          <cell r="I5166">
            <v>11424</v>
          </cell>
        </row>
        <row r="5167">
          <cell r="I5167">
            <v>10436</v>
          </cell>
        </row>
        <row r="5168">
          <cell r="I5168">
            <v>10851</v>
          </cell>
        </row>
        <row r="5169">
          <cell r="I5169">
            <v>3867</v>
          </cell>
        </row>
        <row r="5170">
          <cell r="I5170">
            <v>9455</v>
          </cell>
        </row>
        <row r="5171">
          <cell r="I5171">
            <v>2277</v>
          </cell>
        </row>
        <row r="5172">
          <cell r="I5172">
            <v>3514</v>
          </cell>
        </row>
        <row r="5173">
          <cell r="I5173">
            <v>4453</v>
          </cell>
        </row>
        <row r="5174">
          <cell r="I5174">
            <v>2157</v>
          </cell>
        </row>
        <row r="5175">
          <cell r="I5175">
            <v>5056</v>
          </cell>
        </row>
        <row r="5176">
          <cell r="I5176">
            <v>2128</v>
          </cell>
        </row>
        <row r="5177">
          <cell r="I5177">
            <v>4840</v>
          </cell>
        </row>
        <row r="5178">
          <cell r="I5178">
            <v>5585</v>
          </cell>
        </row>
        <row r="5179">
          <cell r="I5179">
            <v>1081</v>
          </cell>
        </row>
        <row r="5180">
          <cell r="I5180">
            <v>1644</v>
          </cell>
        </row>
        <row r="5181">
          <cell r="I5181">
            <v>2147</v>
          </cell>
        </row>
        <row r="5182">
          <cell r="I5182">
            <v>727</v>
          </cell>
        </row>
        <row r="5183">
          <cell r="I5183">
            <v>2965</v>
          </cell>
        </row>
        <row r="5184">
          <cell r="I5184">
            <v>1859</v>
          </cell>
        </row>
        <row r="5185">
          <cell r="I5185">
            <v>2787</v>
          </cell>
        </row>
        <row r="5186">
          <cell r="I5186">
            <v>973</v>
          </cell>
        </row>
        <row r="5187">
          <cell r="I5187">
            <v>910</v>
          </cell>
        </row>
        <row r="5188">
          <cell r="I5188">
            <v>2903</v>
          </cell>
        </row>
        <row r="5189">
          <cell r="I5189">
            <v>4387</v>
          </cell>
        </row>
        <row r="5190">
          <cell r="I5190">
            <v>9379</v>
          </cell>
        </row>
        <row r="5191">
          <cell r="I5191">
            <v>7121</v>
          </cell>
        </row>
        <row r="5192">
          <cell r="I5192">
            <v>13131</v>
          </cell>
        </row>
        <row r="5193">
          <cell r="I5193">
            <v>16246</v>
          </cell>
        </row>
        <row r="5194">
          <cell r="I5194">
            <v>12860</v>
          </cell>
        </row>
        <row r="5195">
          <cell r="I5195">
            <v>3708</v>
          </cell>
        </row>
        <row r="5196">
          <cell r="I5196">
            <v>9674</v>
          </cell>
        </row>
        <row r="5197">
          <cell r="I5197">
            <v>3081</v>
          </cell>
        </row>
        <row r="5198">
          <cell r="I5198">
            <v>2944</v>
          </cell>
        </row>
        <row r="5199">
          <cell r="I5199">
            <v>4931</v>
          </cell>
        </row>
        <row r="5200">
          <cell r="I5200">
            <v>2454</v>
          </cell>
        </row>
        <row r="5201">
          <cell r="I5201">
            <v>4551</v>
          </cell>
        </row>
        <row r="5202">
          <cell r="I5202">
            <v>6338</v>
          </cell>
        </row>
        <row r="5203">
          <cell r="I5203">
            <v>3408</v>
          </cell>
        </row>
        <row r="5204">
          <cell r="I5204">
            <v>785</v>
          </cell>
        </row>
        <row r="5205">
          <cell r="I5205">
            <v>1586</v>
          </cell>
        </row>
        <row r="5206">
          <cell r="I5206">
            <v>603</v>
          </cell>
        </row>
        <row r="5207">
          <cell r="I5207">
            <v>2202</v>
          </cell>
        </row>
        <row r="5208">
          <cell r="I5208">
            <v>1249</v>
          </cell>
        </row>
        <row r="5209">
          <cell r="I5209">
            <v>2980</v>
          </cell>
        </row>
        <row r="5210">
          <cell r="I5210">
            <v>2078</v>
          </cell>
        </row>
        <row r="5211">
          <cell r="I5211">
            <v>2170</v>
          </cell>
        </row>
        <row r="5212">
          <cell r="I5212">
            <v>2903</v>
          </cell>
        </row>
        <row r="5213">
          <cell r="I5213">
            <v>4387</v>
          </cell>
        </row>
        <row r="5214">
          <cell r="I5214">
            <v>9379</v>
          </cell>
        </row>
        <row r="5215">
          <cell r="I5215">
            <v>7121</v>
          </cell>
        </row>
        <row r="5216">
          <cell r="I5216">
            <v>13131</v>
          </cell>
        </row>
        <row r="5217">
          <cell r="I5217">
            <v>16246</v>
          </cell>
        </row>
        <row r="5218">
          <cell r="I5218">
            <v>12860</v>
          </cell>
        </row>
        <row r="5219">
          <cell r="I5219">
            <v>3708</v>
          </cell>
        </row>
        <row r="5220">
          <cell r="I5220">
            <v>9674</v>
          </cell>
        </row>
        <row r="5221">
          <cell r="I5221">
            <v>3081</v>
          </cell>
        </row>
        <row r="5222">
          <cell r="I5222">
            <v>2944</v>
          </cell>
        </row>
        <row r="5223">
          <cell r="I5223">
            <v>4924</v>
          </cell>
        </row>
        <row r="5224">
          <cell r="I5224">
            <v>2029</v>
          </cell>
        </row>
        <row r="5225">
          <cell r="I5225">
            <v>4551</v>
          </cell>
        </row>
        <row r="5226">
          <cell r="I5226">
            <v>6019</v>
          </cell>
        </row>
        <row r="5227">
          <cell r="I5227">
            <v>3417</v>
          </cell>
        </row>
        <row r="5228">
          <cell r="I5228">
            <v>788</v>
          </cell>
        </row>
        <row r="5229">
          <cell r="I5229">
            <v>1586</v>
          </cell>
        </row>
        <row r="5230">
          <cell r="I5230">
            <v>603</v>
          </cell>
        </row>
        <row r="5231">
          <cell r="I5231">
            <v>2196</v>
          </cell>
        </row>
        <row r="5232">
          <cell r="I5232">
            <v>1249</v>
          </cell>
        </row>
        <row r="5233">
          <cell r="I5233">
            <v>2903</v>
          </cell>
        </row>
        <row r="5234">
          <cell r="I5234">
            <v>2078</v>
          </cell>
        </row>
        <row r="5235">
          <cell r="I5235">
            <v>2169</v>
          </cell>
        </row>
        <row r="5236">
          <cell r="I5236">
            <v>11272</v>
          </cell>
        </row>
        <row r="5237">
          <cell r="I5237">
            <v>5193</v>
          </cell>
        </row>
        <row r="5238">
          <cell r="I5238">
            <v>8771</v>
          </cell>
        </row>
        <row r="5239">
          <cell r="I5239">
            <v>9251</v>
          </cell>
        </row>
        <row r="5240">
          <cell r="I5240">
            <v>8351</v>
          </cell>
        </row>
        <row r="5241">
          <cell r="I5241">
            <v>17673</v>
          </cell>
        </row>
        <row r="5242">
          <cell r="I5242">
            <v>19695</v>
          </cell>
        </row>
        <row r="5243">
          <cell r="I5243">
            <v>2927</v>
          </cell>
        </row>
        <row r="5244">
          <cell r="I5244">
            <v>3043</v>
          </cell>
        </row>
        <row r="5245">
          <cell r="I5245">
            <v>3390</v>
          </cell>
        </row>
        <row r="5246">
          <cell r="I5246">
            <v>2349</v>
          </cell>
        </row>
        <row r="5247">
          <cell r="I5247">
            <v>5858</v>
          </cell>
        </row>
        <row r="5248">
          <cell r="I5248">
            <v>3998</v>
          </cell>
        </row>
        <row r="5249">
          <cell r="I5249">
            <v>4255</v>
          </cell>
        </row>
        <row r="5250">
          <cell r="I5250">
            <v>4299</v>
          </cell>
        </row>
        <row r="5251">
          <cell r="I5251">
            <v>1036</v>
          </cell>
        </row>
        <row r="5252">
          <cell r="I5252">
            <v>2149</v>
          </cell>
        </row>
        <row r="5253">
          <cell r="I5253">
            <v>3192</v>
          </cell>
        </row>
        <row r="5254">
          <cell r="I5254">
            <v>1450</v>
          </cell>
        </row>
        <row r="5255">
          <cell r="I5255">
            <v>4031</v>
          </cell>
        </row>
        <row r="5256">
          <cell r="I5256">
            <v>1174</v>
          </cell>
        </row>
        <row r="5257">
          <cell r="I5257">
            <v>1012</v>
          </cell>
        </row>
        <row r="5258">
          <cell r="I5258">
            <v>2185</v>
          </cell>
        </row>
        <row r="5259">
          <cell r="I5259">
            <v>3018</v>
          </cell>
        </row>
        <row r="5260">
          <cell r="I5260">
            <v>11272</v>
          </cell>
        </row>
        <row r="5261">
          <cell r="I5261">
            <v>5193</v>
          </cell>
        </row>
        <row r="5262">
          <cell r="I5262">
            <v>8771</v>
          </cell>
        </row>
        <row r="5263">
          <cell r="I5263">
            <v>9251</v>
          </cell>
        </row>
        <row r="5264">
          <cell r="I5264">
            <v>8351</v>
          </cell>
        </row>
        <row r="5265">
          <cell r="I5265">
            <v>17673</v>
          </cell>
        </row>
        <row r="5266">
          <cell r="I5266">
            <v>19695</v>
          </cell>
        </row>
        <row r="5267">
          <cell r="I5267">
            <v>2927</v>
          </cell>
        </row>
        <row r="5268">
          <cell r="I5268">
            <v>3043</v>
          </cell>
        </row>
        <row r="5269">
          <cell r="I5269">
            <v>3390</v>
          </cell>
        </row>
        <row r="5270">
          <cell r="I5270">
            <v>2349</v>
          </cell>
        </row>
        <row r="5271">
          <cell r="I5271">
            <v>5753</v>
          </cell>
        </row>
        <row r="5272">
          <cell r="I5272">
            <v>3992</v>
          </cell>
        </row>
        <row r="5273">
          <cell r="I5273">
            <v>4255</v>
          </cell>
        </row>
        <row r="5274">
          <cell r="I5274">
            <v>4309</v>
          </cell>
        </row>
        <row r="5275">
          <cell r="I5275">
            <v>1036</v>
          </cell>
        </row>
        <row r="5276">
          <cell r="I5276">
            <v>2166</v>
          </cell>
        </row>
        <row r="5277">
          <cell r="I5277">
            <v>3192</v>
          </cell>
        </row>
        <row r="5278">
          <cell r="I5278">
            <v>1450</v>
          </cell>
        </row>
        <row r="5279">
          <cell r="I5279">
            <v>4058</v>
          </cell>
        </row>
        <row r="5280">
          <cell r="I5280">
            <v>1174</v>
          </cell>
        </row>
        <row r="5281">
          <cell r="I5281">
            <v>1011</v>
          </cell>
        </row>
        <row r="5282">
          <cell r="I5282">
            <v>2192</v>
          </cell>
        </row>
        <row r="5283">
          <cell r="I5283">
            <v>3019</v>
          </cell>
        </row>
        <row r="5284">
          <cell r="I5284">
            <v>1394.42</v>
          </cell>
        </row>
        <row r="5285">
          <cell r="I5285">
            <v>40080.699999999997</v>
          </cell>
        </row>
        <row r="5286">
          <cell r="I5286">
            <v>35254.089999999997</v>
          </cell>
        </row>
        <row r="5287">
          <cell r="I5287">
            <v>77045.62</v>
          </cell>
        </row>
        <row r="5288">
          <cell r="I5288">
            <v>65773.34</v>
          </cell>
        </row>
        <row r="5289">
          <cell r="I5289">
            <v>69175.28</v>
          </cell>
        </row>
        <row r="5290">
          <cell r="I5290">
            <v>155585.47</v>
          </cell>
        </row>
        <row r="5291">
          <cell r="I5291">
            <v>124089.82</v>
          </cell>
        </row>
        <row r="5292">
          <cell r="I5292">
            <v>63811.21</v>
          </cell>
        </row>
        <row r="5293">
          <cell r="I5293">
            <v>91979.7</v>
          </cell>
        </row>
        <row r="5294">
          <cell r="I5294">
            <v>116668.32</v>
          </cell>
        </row>
        <row r="5295">
          <cell r="I5295">
            <v>102124.96</v>
          </cell>
        </row>
        <row r="5296">
          <cell r="I5296">
            <v>114326.86</v>
          </cell>
        </row>
        <row r="5297">
          <cell r="I5297">
            <v>45798.8</v>
          </cell>
        </row>
        <row r="5298">
          <cell r="I5298">
            <v>66882.23</v>
          </cell>
        </row>
        <row r="5299">
          <cell r="I5299">
            <v>70234.570000000007</v>
          </cell>
        </row>
        <row r="5300">
          <cell r="I5300">
            <v>48237.53</v>
          </cell>
        </row>
        <row r="5301">
          <cell r="I5301">
            <v>63783.29</v>
          </cell>
        </row>
        <row r="5302">
          <cell r="I5302">
            <v>52945.52</v>
          </cell>
        </row>
        <row r="5303">
          <cell r="I5303">
            <v>65181.13</v>
          </cell>
        </row>
        <row r="5304">
          <cell r="I5304">
            <v>61228.9</v>
          </cell>
        </row>
        <row r="5305">
          <cell r="I5305">
            <v>64984.39</v>
          </cell>
        </row>
        <row r="5306">
          <cell r="I5306">
            <v>10568</v>
          </cell>
        </row>
        <row r="5307">
          <cell r="I5307">
            <v>30859.75</v>
          </cell>
        </row>
        <row r="5308">
          <cell r="I5308">
            <v>70880</v>
          </cell>
        </row>
        <row r="5309">
          <cell r="I5309">
            <v>68034.25</v>
          </cell>
        </row>
        <row r="5310">
          <cell r="I5310">
            <v>54553.75</v>
          </cell>
        </row>
        <row r="5311">
          <cell r="I5311">
            <v>103834.25</v>
          </cell>
        </row>
        <row r="5312">
          <cell r="I5312">
            <v>33296.01</v>
          </cell>
        </row>
        <row r="5313">
          <cell r="I5313">
            <v>17922.95</v>
          </cell>
        </row>
        <row r="5314">
          <cell r="I5314">
            <v>36565.29</v>
          </cell>
        </row>
        <row r="5315">
          <cell r="I5315">
            <v>9702.67</v>
          </cell>
        </row>
        <row r="5316">
          <cell r="I5316">
            <v>45946.83</v>
          </cell>
        </row>
        <row r="5317">
          <cell r="I5317">
            <v>11148.98</v>
          </cell>
        </row>
        <row r="5320">
          <cell r="I5320">
            <v>2176.1799999999998</v>
          </cell>
        </row>
        <row r="5321">
          <cell r="I5321">
            <v>9892.19</v>
          </cell>
        </row>
        <row r="5322">
          <cell r="I5322">
            <v>7176.51</v>
          </cell>
        </row>
        <row r="5323">
          <cell r="I5323">
            <v>6687.8</v>
          </cell>
        </row>
        <row r="5324">
          <cell r="I5324">
            <v>15047.14</v>
          </cell>
        </row>
        <row r="5325">
          <cell r="I5325">
            <v>7370.61</v>
          </cell>
        </row>
        <row r="5326">
          <cell r="I5326">
            <v>5307.58</v>
          </cell>
        </row>
        <row r="5327">
          <cell r="I5327">
            <v>9415.0300000000007</v>
          </cell>
        </row>
        <row r="5328">
          <cell r="I5328">
            <v>12540.66</v>
          </cell>
        </row>
        <row r="5331">
          <cell r="I5331">
            <v>944750.75</v>
          </cell>
        </row>
        <row r="5332">
          <cell r="I5332">
            <v>1659212.75</v>
          </cell>
        </row>
        <row r="5333">
          <cell r="I5333">
            <v>1627119.75</v>
          </cell>
        </row>
        <row r="5334">
          <cell r="I5334">
            <v>1491862.75</v>
          </cell>
        </row>
        <row r="5335">
          <cell r="I5335">
            <v>1234619</v>
          </cell>
        </row>
        <row r="5336">
          <cell r="I5336">
            <v>1205483.5</v>
          </cell>
        </row>
        <row r="5337">
          <cell r="I5337">
            <v>1248606.75</v>
          </cell>
        </row>
        <row r="5338">
          <cell r="I5338">
            <v>1432298</v>
          </cell>
        </row>
        <row r="5339">
          <cell r="I5339">
            <v>1466336.12</v>
          </cell>
        </row>
        <row r="5340">
          <cell r="I5340">
            <v>437818.03</v>
          </cell>
        </row>
        <row r="5341">
          <cell r="I5341">
            <v>758765.05</v>
          </cell>
        </row>
        <row r="5342">
          <cell r="I5342">
            <v>833001.19</v>
          </cell>
        </row>
        <row r="5343">
          <cell r="I5343">
            <v>573393.59</v>
          </cell>
        </row>
        <row r="5344">
          <cell r="I5344">
            <v>777923.06</v>
          </cell>
        </row>
        <row r="5345">
          <cell r="I5345">
            <v>673467.03</v>
          </cell>
        </row>
        <row r="5346">
          <cell r="I5346">
            <v>552481.93999999994</v>
          </cell>
        </row>
        <row r="5347">
          <cell r="I5347">
            <v>417471.61</v>
          </cell>
        </row>
        <row r="5348">
          <cell r="I5348">
            <v>194037.62</v>
          </cell>
        </row>
        <row r="5349">
          <cell r="I5349">
            <v>442356.05</v>
          </cell>
        </row>
        <row r="5350">
          <cell r="I5350">
            <v>363542.31</v>
          </cell>
        </row>
        <row r="5351">
          <cell r="I5351">
            <v>307068.26</v>
          </cell>
        </row>
        <row r="5352">
          <cell r="I5352">
            <v>338548.21</v>
          </cell>
        </row>
        <row r="5353">
          <cell r="I5353">
            <v>436522.97</v>
          </cell>
        </row>
        <row r="5354">
          <cell r="I5354">
            <v>224143.75</v>
          </cell>
        </row>
        <row r="5355">
          <cell r="I5355">
            <v>274069.26</v>
          </cell>
        </row>
        <row r="5356">
          <cell r="I5356">
            <v>431769.04</v>
          </cell>
        </row>
        <row r="5357">
          <cell r="I5357">
            <v>573390.39</v>
          </cell>
        </row>
        <row r="5358">
          <cell r="I5358">
            <v>777969.75</v>
          </cell>
        </row>
        <row r="5359">
          <cell r="I5359">
            <v>673461.99</v>
          </cell>
        </row>
        <row r="5360">
          <cell r="I5360">
            <v>552477.6</v>
          </cell>
        </row>
        <row r="5361">
          <cell r="I5361">
            <v>417469.77</v>
          </cell>
        </row>
        <row r="5362">
          <cell r="I5362">
            <v>194056.1</v>
          </cell>
        </row>
        <row r="5363">
          <cell r="I5363">
            <v>442286.92</v>
          </cell>
        </row>
        <row r="5364">
          <cell r="I5364">
            <v>363542.24</v>
          </cell>
        </row>
        <row r="5365">
          <cell r="I5365">
            <v>307068.26</v>
          </cell>
        </row>
        <row r="5366">
          <cell r="I5366">
            <v>338545.06</v>
          </cell>
        </row>
        <row r="5367">
          <cell r="I5367">
            <v>436527.55</v>
          </cell>
        </row>
        <row r="5368">
          <cell r="I5368">
            <v>224132</v>
          </cell>
        </row>
        <row r="5369">
          <cell r="I5369">
            <v>273857.37</v>
          </cell>
        </row>
        <row r="5370">
          <cell r="I5370">
            <v>431762.95</v>
          </cell>
        </row>
        <row r="5373">
          <cell r="I5373">
            <v>1602323.5</v>
          </cell>
        </row>
        <row r="5374">
          <cell r="I5374">
            <v>1327566.25</v>
          </cell>
        </row>
        <row r="5375">
          <cell r="I5375">
            <v>1441435</v>
          </cell>
        </row>
        <row r="5376">
          <cell r="I5376">
            <v>940040.25</v>
          </cell>
        </row>
        <row r="5377">
          <cell r="I5377">
            <v>1130198</v>
          </cell>
        </row>
        <row r="5378">
          <cell r="I5378">
            <v>843937.5</v>
          </cell>
        </row>
        <row r="5379">
          <cell r="I5379">
            <v>1082922.75</v>
          </cell>
        </row>
        <row r="5380">
          <cell r="I5380">
            <v>1044418.5</v>
          </cell>
        </row>
        <row r="5381">
          <cell r="I5381">
            <v>1272791.0900000001</v>
          </cell>
        </row>
        <row r="5382">
          <cell r="I5382">
            <v>911001.38</v>
          </cell>
        </row>
        <row r="5383">
          <cell r="I5383">
            <v>614196.14</v>
          </cell>
        </row>
        <row r="5384">
          <cell r="I5384">
            <v>546526.76</v>
          </cell>
        </row>
        <row r="5385">
          <cell r="I5385">
            <v>599978.82999999996</v>
          </cell>
        </row>
        <row r="5386">
          <cell r="I5386">
            <v>696047.02</v>
          </cell>
        </row>
        <row r="5387">
          <cell r="I5387">
            <v>315818.42</v>
          </cell>
        </row>
        <row r="5397">
          <cell r="I5397">
            <v>599978.86</v>
          </cell>
        </row>
        <row r="5398">
          <cell r="I5398">
            <v>696045.02</v>
          </cell>
        </row>
        <row r="5399">
          <cell r="I5399">
            <v>315817.42</v>
          </cell>
        </row>
        <row r="5411">
          <cell r="I5411">
            <v>1181425.25</v>
          </cell>
        </row>
        <row r="5412">
          <cell r="I5412">
            <v>1502831.75</v>
          </cell>
        </row>
        <row r="5413">
          <cell r="I5413">
            <v>1741548.5</v>
          </cell>
        </row>
        <row r="5414">
          <cell r="I5414">
            <v>662306</v>
          </cell>
        </row>
        <row r="5415">
          <cell r="I5415">
            <v>1137908.25</v>
          </cell>
        </row>
        <row r="5416">
          <cell r="I5416">
            <v>1198812.5</v>
          </cell>
        </row>
        <row r="5417">
          <cell r="I5417">
            <v>938328.5</v>
          </cell>
        </row>
        <row r="5418">
          <cell r="I5418">
            <v>1201533.5</v>
          </cell>
        </row>
        <row r="5419">
          <cell r="I5419">
            <v>1644176.72</v>
          </cell>
        </row>
        <row r="5420">
          <cell r="I5420">
            <v>1143183.9099999999</v>
          </cell>
        </row>
        <row r="5421">
          <cell r="I5421">
            <v>875609.59999999998</v>
          </cell>
        </row>
        <row r="5422">
          <cell r="I5422">
            <v>885802.18</v>
          </cell>
        </row>
        <row r="5423">
          <cell r="I5423">
            <v>372467.01</v>
          </cell>
        </row>
        <row r="5424">
          <cell r="I5424">
            <v>444004.11</v>
          </cell>
        </row>
        <row r="5425">
          <cell r="I5425">
            <v>392383.14</v>
          </cell>
        </row>
        <row r="5426">
          <cell r="I5426">
            <v>879010.4</v>
          </cell>
        </row>
        <row r="5427">
          <cell r="I5427">
            <v>732048.81</v>
          </cell>
        </row>
        <row r="5428">
          <cell r="I5428">
            <v>1053469.28</v>
          </cell>
        </row>
        <row r="5429">
          <cell r="I5429">
            <v>520255.16</v>
          </cell>
        </row>
        <row r="5430">
          <cell r="I5430">
            <v>518263.92</v>
          </cell>
        </row>
        <row r="5431">
          <cell r="I5431">
            <v>538166.78</v>
          </cell>
        </row>
        <row r="5432">
          <cell r="I5432">
            <v>812241.51</v>
          </cell>
        </row>
        <row r="5433">
          <cell r="I5433">
            <v>280497.84000000003</v>
          </cell>
        </row>
        <row r="5434">
          <cell r="I5434">
            <v>533283.81999999995</v>
          </cell>
        </row>
        <row r="5435">
          <cell r="I5435">
            <v>445199.38</v>
          </cell>
        </row>
        <row r="5436">
          <cell r="I5436">
            <v>455848.2</v>
          </cell>
        </row>
        <row r="5437">
          <cell r="I5437">
            <v>372466.96</v>
          </cell>
        </row>
        <row r="5438">
          <cell r="I5438">
            <v>444004.11</v>
          </cell>
        </row>
        <row r="5439">
          <cell r="I5439">
            <v>392383.14</v>
          </cell>
        </row>
        <row r="5440">
          <cell r="I5440">
            <v>879010.4</v>
          </cell>
        </row>
        <row r="5441">
          <cell r="I5441">
            <v>732048.81</v>
          </cell>
        </row>
        <row r="5442">
          <cell r="I5442">
            <v>1053499.28</v>
          </cell>
        </row>
        <row r="5443">
          <cell r="I5443">
            <v>520255.16</v>
          </cell>
        </row>
        <row r="5444">
          <cell r="I5444">
            <v>518262.77</v>
          </cell>
        </row>
        <row r="5445">
          <cell r="I5445">
            <v>538161.18000000005</v>
          </cell>
        </row>
        <row r="5446">
          <cell r="I5446">
            <v>812203.5</v>
          </cell>
        </row>
        <row r="5447">
          <cell r="I5447">
            <v>280497.78999999998</v>
          </cell>
        </row>
        <row r="5448">
          <cell r="I5448">
            <v>533282.30000000005</v>
          </cell>
        </row>
        <row r="5449">
          <cell r="I5449">
            <v>445199.38</v>
          </cell>
        </row>
        <row r="5450">
          <cell r="I5450">
            <v>455846.37</v>
          </cell>
        </row>
        <row r="5451">
          <cell r="I5451">
            <v>91</v>
          </cell>
        </row>
        <row r="5452">
          <cell r="I5452">
            <v>240</v>
          </cell>
        </row>
        <row r="5453">
          <cell r="I5453">
            <v>1140</v>
          </cell>
        </row>
        <row r="5459">
          <cell r="I5459">
            <v>915</v>
          </cell>
        </row>
        <row r="5460">
          <cell r="I5460">
            <v>840</v>
          </cell>
        </row>
        <row r="5461">
          <cell r="I5461">
            <v>352.75</v>
          </cell>
        </row>
        <row r="5462">
          <cell r="I5462">
            <v>1610.4</v>
          </cell>
        </row>
        <row r="5463">
          <cell r="I5463">
            <v>803.8</v>
          </cell>
        </row>
        <row r="5464">
          <cell r="I5464">
            <v>1603.2</v>
          </cell>
        </row>
        <row r="5465">
          <cell r="I5465">
            <v>1588</v>
          </cell>
        </row>
        <row r="5466">
          <cell r="I5466">
            <v>676.6</v>
          </cell>
        </row>
        <row r="5467">
          <cell r="I5467">
            <v>1762.45</v>
          </cell>
        </row>
        <row r="5468">
          <cell r="I5468">
            <v>972.6</v>
          </cell>
        </row>
        <row r="5469">
          <cell r="I5469">
            <v>662</v>
          </cell>
        </row>
        <row r="5470">
          <cell r="I5470">
            <v>1108.4000000000001</v>
          </cell>
        </row>
        <row r="5471">
          <cell r="I5471">
            <v>615.6</v>
          </cell>
        </row>
        <row r="5472">
          <cell r="I5472">
            <v>547</v>
          </cell>
        </row>
        <row r="5473">
          <cell r="I5473">
            <v>982</v>
          </cell>
        </row>
        <row r="5474">
          <cell r="I5474">
            <v>1623.54</v>
          </cell>
        </row>
        <row r="5475">
          <cell r="J5475">
            <v>1387100</v>
          </cell>
        </row>
        <row r="5476">
          <cell r="J5476">
            <v>1552635</v>
          </cell>
        </row>
        <row r="5477">
          <cell r="J5477">
            <v>1552942</v>
          </cell>
        </row>
        <row r="5478">
          <cell r="J5478">
            <v>1463000</v>
          </cell>
        </row>
        <row r="5479">
          <cell r="J5479">
            <v>776824.75</v>
          </cell>
        </row>
        <row r="5480">
          <cell r="J5480">
            <v>766780.54</v>
          </cell>
        </row>
        <row r="5481">
          <cell r="J5481">
            <v>881344.69</v>
          </cell>
        </row>
        <row r="5482">
          <cell r="J5482">
            <v>618284.87</v>
          </cell>
        </row>
        <row r="5483">
          <cell r="J5483">
            <v>131362.57</v>
          </cell>
        </row>
        <row r="5484">
          <cell r="J5484">
            <v>1316260</v>
          </cell>
        </row>
        <row r="5485">
          <cell r="J5485">
            <v>1499285</v>
          </cell>
        </row>
        <row r="5486">
          <cell r="J5486">
            <v>1520811</v>
          </cell>
        </row>
        <row r="5487">
          <cell r="J5487">
            <v>1557319</v>
          </cell>
        </row>
        <row r="5488">
          <cell r="J5488">
            <v>915587.5</v>
          </cell>
        </row>
        <row r="5489">
          <cell r="J5489">
            <v>897592.85</v>
          </cell>
        </row>
        <row r="5490">
          <cell r="J5490">
            <v>742965.68</v>
          </cell>
        </row>
        <row r="5491">
          <cell r="J5491">
            <v>454645.22</v>
          </cell>
        </row>
        <row r="5492">
          <cell r="J5492">
            <v>185997.47</v>
          </cell>
        </row>
        <row r="5493">
          <cell r="J5493">
            <v>2235640</v>
          </cell>
        </row>
        <row r="5494">
          <cell r="J5494">
            <v>2827619</v>
          </cell>
        </row>
        <row r="5495">
          <cell r="J5495">
            <v>3096174</v>
          </cell>
        </row>
        <row r="5496">
          <cell r="J5496">
            <v>3058720.5</v>
          </cell>
        </row>
        <row r="5497">
          <cell r="J5497">
            <v>2999018</v>
          </cell>
        </row>
        <row r="5498">
          <cell r="J5498">
            <v>2960558.5</v>
          </cell>
        </row>
        <row r="5499">
          <cell r="J5499">
            <v>3322226</v>
          </cell>
        </row>
        <row r="5500">
          <cell r="J5500">
            <v>3006395.66</v>
          </cell>
        </row>
        <row r="5501">
          <cell r="J5501">
            <v>695693.63</v>
          </cell>
        </row>
        <row r="5502">
          <cell r="J5502">
            <v>996435</v>
          </cell>
        </row>
        <row r="5503">
          <cell r="J5503">
            <v>833230</v>
          </cell>
        </row>
        <row r="5504">
          <cell r="J5504">
            <v>33707.5</v>
          </cell>
        </row>
        <row r="5505">
          <cell r="J5505">
            <v>424955.25</v>
          </cell>
        </row>
        <row r="5506">
          <cell r="J5506">
            <v>199148</v>
          </cell>
        </row>
        <row r="5511">
          <cell r="J5511">
            <v>2829530</v>
          </cell>
        </row>
        <row r="5512">
          <cell r="J5512">
            <v>2568255.25</v>
          </cell>
        </row>
        <row r="5513">
          <cell r="J5513">
            <v>2370880</v>
          </cell>
        </row>
        <row r="5514">
          <cell r="J5514">
            <v>2621431.75</v>
          </cell>
        </row>
        <row r="5515">
          <cell r="J5515">
            <v>2187544</v>
          </cell>
        </row>
        <row r="5516">
          <cell r="J5516">
            <v>2869921.15</v>
          </cell>
        </row>
        <row r="5517">
          <cell r="J5517">
            <v>2446740.75</v>
          </cell>
        </row>
        <row r="5518">
          <cell r="J5518">
            <v>1479862.08</v>
          </cell>
        </row>
        <row r="5519">
          <cell r="J5519">
            <v>1239516.8400000001</v>
          </cell>
        </row>
        <row r="5520">
          <cell r="J5520">
            <v>1214268.9099999999</v>
          </cell>
        </row>
        <row r="5521">
          <cell r="J5521">
            <v>983659.38</v>
          </cell>
        </row>
        <row r="5522">
          <cell r="J5522">
            <v>2130452.7200000002</v>
          </cell>
        </row>
        <row r="5526">
          <cell r="J5526">
            <v>2396240</v>
          </cell>
        </row>
        <row r="5527">
          <cell r="J5527">
            <v>2893744.75</v>
          </cell>
        </row>
        <row r="5528">
          <cell r="J5528">
            <v>2457628.25</v>
          </cell>
        </row>
        <row r="5529">
          <cell r="J5529">
            <v>2818113</v>
          </cell>
        </row>
        <row r="5530">
          <cell r="J5530">
            <v>2384225</v>
          </cell>
        </row>
        <row r="5531">
          <cell r="J5531">
            <v>1433922.46</v>
          </cell>
        </row>
        <row r="5532">
          <cell r="J5532">
            <v>2296696.48</v>
          </cell>
        </row>
        <row r="5533">
          <cell r="J5533">
            <v>2815338.57</v>
          </cell>
        </row>
        <row r="5534">
          <cell r="J5534">
            <v>2318225.4500000002</v>
          </cell>
        </row>
        <row r="5535">
          <cell r="J5535">
            <v>2647363.46</v>
          </cell>
        </row>
        <row r="5536">
          <cell r="J5536">
            <v>2135203.85</v>
          </cell>
        </row>
        <row r="5537">
          <cell r="J5537">
            <v>2640030.7799999998</v>
          </cell>
        </row>
        <row r="5538">
          <cell r="J5538">
            <v>857396.55</v>
          </cell>
        </row>
        <row r="5539">
          <cell r="J5539">
            <v>718837.92</v>
          </cell>
        </row>
        <row r="5540">
          <cell r="J5540">
            <v>1128243.23</v>
          </cell>
        </row>
        <row r="5541">
          <cell r="J5541">
            <v>2390013.34</v>
          </cell>
        </row>
        <row r="5542">
          <cell r="J5542">
            <v>2313167.0499999998</v>
          </cell>
        </row>
        <row r="5543">
          <cell r="J5543">
            <v>3143748.89</v>
          </cell>
        </row>
        <row r="5544">
          <cell r="J5544">
            <v>2006446.98</v>
          </cell>
        </row>
        <row r="5545">
          <cell r="J5545">
            <v>243411.16</v>
          </cell>
        </row>
        <row r="5546">
          <cell r="J5546">
            <v>2951190</v>
          </cell>
        </row>
        <row r="5547">
          <cell r="J5547">
            <v>3900718.75</v>
          </cell>
        </row>
        <row r="5548">
          <cell r="J5548">
            <v>2930237.5</v>
          </cell>
        </row>
        <row r="5549">
          <cell r="J5549">
            <v>986575.5</v>
          </cell>
        </row>
        <row r="5550">
          <cell r="J5550">
            <v>1680519.25</v>
          </cell>
        </row>
        <row r="5551">
          <cell r="J5551">
            <v>3191073.77</v>
          </cell>
        </row>
        <row r="5552">
          <cell r="J5552">
            <v>1686623.2</v>
          </cell>
        </row>
        <row r="5553">
          <cell r="J5553">
            <v>365044.5</v>
          </cell>
        </row>
        <row r="5554">
          <cell r="J5554">
            <v>2421409.2200000002</v>
          </cell>
        </row>
        <row r="5555">
          <cell r="J5555">
            <v>3557846.06</v>
          </cell>
        </row>
        <row r="5556">
          <cell r="J5556">
            <v>2122124.69</v>
          </cell>
        </row>
        <row r="5557">
          <cell r="J5557">
            <v>880431.76</v>
          </cell>
        </row>
        <row r="5558">
          <cell r="J5558">
            <v>3852744.94</v>
          </cell>
        </row>
        <row r="5559">
          <cell r="J5559">
            <v>3810618.83</v>
          </cell>
        </row>
        <row r="5560">
          <cell r="J5560">
            <v>2731791.4</v>
          </cell>
        </row>
        <row r="5561">
          <cell r="J5561">
            <v>2172022.8199999998</v>
          </cell>
        </row>
        <row r="5562">
          <cell r="J5562">
            <v>1382267.09</v>
          </cell>
        </row>
        <row r="5563">
          <cell r="J5563">
            <v>654804.75</v>
          </cell>
        </row>
        <row r="5564">
          <cell r="J5564">
            <v>1721170.92</v>
          </cell>
        </row>
        <row r="5565">
          <cell r="J5565">
            <v>194458.51</v>
          </cell>
        </row>
        <row r="5566">
          <cell r="J5566">
            <v>3438215</v>
          </cell>
        </row>
        <row r="5567">
          <cell r="J5567">
            <v>3989286.75</v>
          </cell>
        </row>
        <row r="5568">
          <cell r="J5568">
            <v>3391526</v>
          </cell>
        </row>
        <row r="5569">
          <cell r="J5569">
            <v>4154570</v>
          </cell>
        </row>
        <row r="5570">
          <cell r="J5570">
            <v>3984425</v>
          </cell>
        </row>
        <row r="5571">
          <cell r="J5571">
            <v>3719822.68</v>
          </cell>
        </row>
        <row r="5572">
          <cell r="J5572">
            <v>4042653</v>
          </cell>
        </row>
        <row r="5573">
          <cell r="J5573">
            <v>3650215.51</v>
          </cell>
        </row>
        <row r="5574">
          <cell r="J5574">
            <v>3522027.84</v>
          </cell>
        </row>
        <row r="5575">
          <cell r="J5575">
            <v>3151562.81</v>
          </cell>
        </row>
        <row r="5576">
          <cell r="J5576">
            <v>3520592.92</v>
          </cell>
        </row>
        <row r="5577">
          <cell r="J5577">
            <v>3204259.14</v>
          </cell>
        </row>
        <row r="5578">
          <cell r="J5578">
            <v>3787646.13</v>
          </cell>
        </row>
        <row r="5579">
          <cell r="J5579">
            <v>3181344.18</v>
          </cell>
        </row>
        <row r="5580">
          <cell r="J5580">
            <v>3615656.05</v>
          </cell>
        </row>
        <row r="5581">
          <cell r="J5581">
            <v>2623344.79</v>
          </cell>
        </row>
        <row r="5582">
          <cell r="J5582">
            <v>3118097.98</v>
          </cell>
        </row>
        <row r="5583">
          <cell r="J5583">
            <v>2917490.56</v>
          </cell>
        </row>
        <row r="5584">
          <cell r="J5584">
            <v>2471995.7200000002</v>
          </cell>
        </row>
        <row r="5585">
          <cell r="J5585">
            <v>2784070.6</v>
          </cell>
        </row>
        <row r="5586">
          <cell r="J5586">
            <v>2725478.5</v>
          </cell>
        </row>
        <row r="5587">
          <cell r="J5587">
            <v>2106163.5</v>
          </cell>
        </row>
        <row r="5588">
          <cell r="J5588">
            <v>2550748.25</v>
          </cell>
        </row>
        <row r="5589">
          <cell r="J5589">
            <v>2747934.5</v>
          </cell>
        </row>
        <row r="5590">
          <cell r="I5590">
            <v>159565.75</v>
          </cell>
        </row>
        <row r="5591">
          <cell r="I5591">
            <v>397751.5</v>
          </cell>
        </row>
        <row r="5592">
          <cell r="I5592">
            <v>342951.66</v>
          </cell>
        </row>
        <row r="5593">
          <cell r="I5593">
            <v>376533.97</v>
          </cell>
        </row>
        <row r="5594">
          <cell r="I5594">
            <v>239889.22</v>
          </cell>
        </row>
        <row r="5595">
          <cell r="I5595">
            <v>190566.07</v>
          </cell>
        </row>
        <row r="5596">
          <cell r="I5596">
            <v>178879.09</v>
          </cell>
        </row>
        <row r="5597">
          <cell r="I5597">
            <v>132553.89000000001</v>
          </cell>
        </row>
        <row r="5598">
          <cell r="I5598">
            <v>238575.6</v>
          </cell>
        </row>
        <row r="5599">
          <cell r="I5599">
            <v>88723.57</v>
          </cell>
        </row>
        <row r="5600">
          <cell r="I5600">
            <v>61182.7</v>
          </cell>
        </row>
        <row r="5601">
          <cell r="I5601">
            <v>140547.70000000001</v>
          </cell>
        </row>
        <row r="5602">
          <cell r="I5602">
            <v>89042.18</v>
          </cell>
        </row>
        <row r="5603">
          <cell r="I5603">
            <v>147470.06</v>
          </cell>
        </row>
        <row r="5604">
          <cell r="I5604">
            <v>110349.88</v>
          </cell>
        </row>
        <row r="5605">
          <cell r="I5605">
            <v>236709.24</v>
          </cell>
        </row>
        <row r="5606">
          <cell r="I5606">
            <v>293171.64</v>
          </cell>
        </row>
        <row r="5607">
          <cell r="I5607">
            <v>274856.71000000002</v>
          </cell>
        </row>
        <row r="5608">
          <cell r="I5608">
            <v>163941.12</v>
          </cell>
        </row>
        <row r="5609">
          <cell r="I5609">
            <v>136116.6</v>
          </cell>
        </row>
        <row r="5610">
          <cell r="I5610">
            <v>135263.35999999999</v>
          </cell>
        </row>
        <row r="5611">
          <cell r="I5611">
            <v>81564.509999999995</v>
          </cell>
        </row>
        <row r="5612">
          <cell r="I5612">
            <v>151554.84</v>
          </cell>
        </row>
        <row r="5613">
          <cell r="I5613">
            <v>182896.12</v>
          </cell>
        </row>
        <row r="5614">
          <cell r="J5614">
            <v>994158.5</v>
          </cell>
        </row>
        <row r="5615">
          <cell r="J5615">
            <v>1407429.75</v>
          </cell>
        </row>
        <row r="5616">
          <cell r="J5616">
            <v>1403986.41</v>
          </cell>
        </row>
        <row r="5617">
          <cell r="J5617">
            <v>1448616.46</v>
          </cell>
        </row>
        <row r="5618">
          <cell r="J5618">
            <v>1238273.1200000001</v>
          </cell>
        </row>
        <row r="5619">
          <cell r="J5619">
            <v>1379367.6</v>
          </cell>
        </row>
        <row r="5620">
          <cell r="I5620">
            <v>674644</v>
          </cell>
          <cell r="J5620">
            <v>1173594.48</v>
          </cell>
        </row>
        <row r="5621">
          <cell r="I5621">
            <v>1565345</v>
          </cell>
          <cell r="J5621">
            <v>1565345</v>
          </cell>
        </row>
        <row r="5622">
          <cell r="I5622">
            <v>1137195</v>
          </cell>
          <cell r="J5622">
            <v>1526791.6</v>
          </cell>
        </row>
        <row r="5623">
          <cell r="J5623">
            <v>1534161.6</v>
          </cell>
        </row>
        <row r="5624">
          <cell r="J5624">
            <v>277501.03999999998</v>
          </cell>
        </row>
        <row r="5625">
          <cell r="J5625">
            <v>255093.92</v>
          </cell>
        </row>
        <row r="5628">
          <cell r="J5628">
            <v>627838.96</v>
          </cell>
        </row>
        <row r="5629">
          <cell r="J5629">
            <v>1164618.72</v>
          </cell>
        </row>
        <row r="5630">
          <cell r="J5630">
            <v>1101828.1599999999</v>
          </cell>
        </row>
        <row r="5631">
          <cell r="J5631">
            <v>1183378.6499999999</v>
          </cell>
        </row>
        <row r="5632">
          <cell r="J5632">
            <v>1224478.07</v>
          </cell>
        </row>
        <row r="5633">
          <cell r="J5633">
            <v>1248891.02</v>
          </cell>
        </row>
        <row r="5634">
          <cell r="J5634">
            <v>1082868.6200000001</v>
          </cell>
        </row>
        <row r="5635">
          <cell r="J5635">
            <v>1172154.25</v>
          </cell>
        </row>
        <row r="5636">
          <cell r="J5636">
            <v>1077712.3700000001</v>
          </cell>
        </row>
        <row r="5637">
          <cell r="J5637">
            <v>982734.06</v>
          </cell>
        </row>
        <row r="5638">
          <cell r="J5638">
            <v>1011600.75</v>
          </cell>
        </row>
        <row r="5639">
          <cell r="J5639">
            <v>1450507.5</v>
          </cell>
        </row>
        <row r="5640">
          <cell r="J5640">
            <v>1432710.72</v>
          </cell>
        </row>
        <row r="5641">
          <cell r="J5641">
            <v>1468709.9</v>
          </cell>
        </row>
        <row r="5642">
          <cell r="J5642">
            <v>1149844.9099999999</v>
          </cell>
        </row>
        <row r="5643">
          <cell r="J5643">
            <v>1436587.51</v>
          </cell>
        </row>
        <row r="5644">
          <cell r="I5644">
            <v>666744</v>
          </cell>
          <cell r="J5644">
            <v>1193161.6100000001</v>
          </cell>
        </row>
        <row r="5645">
          <cell r="I5645">
            <v>1535184</v>
          </cell>
          <cell r="J5645">
            <v>1535184</v>
          </cell>
        </row>
        <row r="5646">
          <cell r="I5646">
            <v>1213255</v>
          </cell>
          <cell r="J5646">
            <v>1593114.6</v>
          </cell>
        </row>
        <row r="5647">
          <cell r="J5647">
            <v>1558309.41</v>
          </cell>
        </row>
        <row r="5648">
          <cell r="J5648">
            <v>271102.15999999997</v>
          </cell>
        </row>
        <row r="5649">
          <cell r="J5649">
            <v>278915.01</v>
          </cell>
        </row>
        <row r="5652">
          <cell r="J5652">
            <v>749678.02</v>
          </cell>
        </row>
        <row r="5653">
          <cell r="J5653">
            <v>1235228.8600000001</v>
          </cell>
        </row>
        <row r="5654">
          <cell r="J5654">
            <v>1143509.6499999999</v>
          </cell>
        </row>
        <row r="5655">
          <cell r="J5655">
            <v>1182097.57</v>
          </cell>
        </row>
        <row r="5656">
          <cell r="J5656">
            <v>1185254.56</v>
          </cell>
        </row>
        <row r="5657">
          <cell r="J5657">
            <v>1284451.42</v>
          </cell>
        </row>
        <row r="5658">
          <cell r="J5658">
            <v>1076925.74</v>
          </cell>
        </row>
        <row r="5659">
          <cell r="J5659">
            <v>1159405.4099999999</v>
          </cell>
        </row>
        <row r="5660">
          <cell r="J5660">
            <v>1109438.1200000001</v>
          </cell>
        </row>
        <row r="5661">
          <cell r="J5661">
            <v>1004190.21</v>
          </cell>
        </row>
        <row r="5662">
          <cell r="J5662">
            <v>969158</v>
          </cell>
        </row>
        <row r="5663">
          <cell r="J5663">
            <v>1423149.5</v>
          </cell>
        </row>
        <row r="5664">
          <cell r="J5664">
            <v>1386024.34</v>
          </cell>
        </row>
        <row r="5665">
          <cell r="J5665">
            <v>1354795.04</v>
          </cell>
        </row>
        <row r="5666">
          <cell r="J5666">
            <v>1091126.49</v>
          </cell>
        </row>
        <row r="5667">
          <cell r="J5667">
            <v>1407708.2</v>
          </cell>
        </row>
        <row r="5668">
          <cell r="I5668">
            <v>663937</v>
          </cell>
          <cell r="J5668">
            <v>1199826.19</v>
          </cell>
        </row>
        <row r="5669">
          <cell r="I5669">
            <v>1579151</v>
          </cell>
          <cell r="J5669">
            <v>1579151</v>
          </cell>
        </row>
        <row r="5670">
          <cell r="I5670">
            <v>1140894</v>
          </cell>
          <cell r="J5670">
            <v>1564552.6</v>
          </cell>
        </row>
        <row r="5671">
          <cell r="J5671">
            <v>1523954.66</v>
          </cell>
        </row>
        <row r="5672">
          <cell r="J5672">
            <v>228332.74</v>
          </cell>
        </row>
        <row r="5673">
          <cell r="J5673">
            <v>280178.71999999997</v>
          </cell>
        </row>
        <row r="5676">
          <cell r="J5676">
            <v>611702.76</v>
          </cell>
        </row>
        <row r="5677">
          <cell r="J5677">
            <v>1084826.99</v>
          </cell>
        </row>
        <row r="5678">
          <cell r="J5678">
            <v>1042192.01</v>
          </cell>
        </row>
        <row r="5679">
          <cell r="J5679">
            <v>1142731.0900000001</v>
          </cell>
        </row>
        <row r="5680">
          <cell r="J5680">
            <v>1226754.32</v>
          </cell>
        </row>
        <row r="5681">
          <cell r="J5681">
            <v>1284620.72</v>
          </cell>
        </row>
        <row r="5682">
          <cell r="J5682">
            <v>1096144.1000000001</v>
          </cell>
        </row>
        <row r="5683">
          <cell r="J5683">
            <v>1161556.27</v>
          </cell>
        </row>
        <row r="5684">
          <cell r="J5684">
            <v>1114335.8899999999</v>
          </cell>
        </row>
        <row r="5685">
          <cell r="J5685">
            <v>971004.44</v>
          </cell>
        </row>
        <row r="5686">
          <cell r="I5686">
            <v>156356.5</v>
          </cell>
        </row>
        <row r="5687">
          <cell r="I5687">
            <v>131935</v>
          </cell>
        </row>
        <row r="5688">
          <cell r="I5688">
            <v>80399.75</v>
          </cell>
        </row>
        <row r="5689">
          <cell r="I5689">
            <v>87650.5</v>
          </cell>
        </row>
        <row r="5690">
          <cell r="I5690">
            <v>56716</v>
          </cell>
        </row>
        <row r="5691">
          <cell r="I5691">
            <v>8499.09</v>
          </cell>
        </row>
        <row r="5692">
          <cell r="I5692">
            <v>16673.04</v>
          </cell>
        </row>
        <row r="5694">
          <cell r="I5694">
            <v>64859.23</v>
          </cell>
        </row>
        <row r="5695">
          <cell r="I5695">
            <v>10251.620000000001</v>
          </cell>
        </row>
        <row r="5696">
          <cell r="I5696">
            <v>14970.38</v>
          </cell>
        </row>
        <row r="5697">
          <cell r="I5697">
            <v>1399.6</v>
          </cell>
        </row>
        <row r="5698">
          <cell r="I5698">
            <v>2327.7600000000002</v>
          </cell>
        </row>
        <row r="5699">
          <cell r="I5699">
            <v>4801.41</v>
          </cell>
        </row>
        <row r="5700">
          <cell r="I5700">
            <v>6888.05</v>
          </cell>
        </row>
        <row r="5701">
          <cell r="I5701">
            <v>1479.26</v>
          </cell>
        </row>
        <row r="5702">
          <cell r="I5702">
            <v>3362.02</v>
          </cell>
        </row>
        <row r="5703">
          <cell r="I5703">
            <v>2943.54</v>
          </cell>
        </row>
        <row r="5704">
          <cell r="I5704">
            <v>6488.74</v>
          </cell>
        </row>
        <row r="5705">
          <cell r="I5705">
            <v>12098.64</v>
          </cell>
        </row>
        <row r="5706">
          <cell r="I5706">
            <v>2166.1</v>
          </cell>
        </row>
        <row r="5707">
          <cell r="I5707">
            <v>2380.64</v>
          </cell>
        </row>
        <row r="5708">
          <cell r="I5708">
            <v>4771.18</v>
          </cell>
        </row>
        <row r="5709">
          <cell r="I5709">
            <v>6047.21</v>
          </cell>
        </row>
        <row r="5710">
          <cell r="I5710">
            <v>78235.25</v>
          </cell>
        </row>
        <row r="5711">
          <cell r="I5711">
            <v>132617.25</v>
          </cell>
        </row>
        <row r="5712">
          <cell r="I5712">
            <v>95944.3</v>
          </cell>
        </row>
        <row r="5713">
          <cell r="I5713">
            <v>127116.57</v>
          </cell>
        </row>
        <row r="5714">
          <cell r="I5714">
            <v>97501.07</v>
          </cell>
        </row>
        <row r="5715">
          <cell r="I5715">
            <v>13324.08</v>
          </cell>
        </row>
        <row r="5716">
          <cell r="I5716">
            <v>32220.84</v>
          </cell>
        </row>
        <row r="5717">
          <cell r="I5717">
            <v>271.66000000000003</v>
          </cell>
        </row>
        <row r="5718">
          <cell r="I5718">
            <v>34464</v>
          </cell>
          <cell r="J5718">
            <v>0</v>
          </cell>
        </row>
        <row r="5719">
          <cell r="I5719">
            <v>109024.5</v>
          </cell>
          <cell r="J5719">
            <v>0</v>
          </cell>
        </row>
        <row r="5720">
          <cell r="I5720">
            <v>222565.75</v>
          </cell>
        </row>
        <row r="5721">
          <cell r="I5721">
            <v>207526</v>
          </cell>
        </row>
        <row r="5722">
          <cell r="I5722">
            <v>159379.5</v>
          </cell>
        </row>
        <row r="5723">
          <cell r="I5723">
            <v>90768.5</v>
          </cell>
        </row>
        <row r="5724">
          <cell r="I5724">
            <v>89864.5</v>
          </cell>
        </row>
        <row r="5725">
          <cell r="I5725">
            <v>68196.75</v>
          </cell>
        </row>
        <row r="5726">
          <cell r="I5726">
            <v>81436.5</v>
          </cell>
        </row>
        <row r="5727">
          <cell r="I5727">
            <v>35199.21</v>
          </cell>
        </row>
        <row r="5728">
          <cell r="I5728">
            <v>56550.05</v>
          </cell>
        </row>
        <row r="5729">
          <cell r="I5729">
            <v>50599.28</v>
          </cell>
        </row>
        <row r="5730">
          <cell r="I5730">
            <v>78936.33</v>
          </cell>
        </row>
        <row r="5731">
          <cell r="I5731">
            <v>83646.06</v>
          </cell>
        </row>
        <row r="5732">
          <cell r="I5732">
            <v>423.15</v>
          </cell>
        </row>
        <row r="5733">
          <cell r="I5733">
            <v>103059.9</v>
          </cell>
        </row>
        <row r="5734">
          <cell r="I5734">
            <v>113767.53</v>
          </cell>
        </row>
        <row r="5735">
          <cell r="I5735">
            <v>92201.96</v>
          </cell>
        </row>
        <row r="5736">
          <cell r="I5736">
            <v>35916.910000000003</v>
          </cell>
        </row>
        <row r="5737">
          <cell r="I5737">
            <v>39078.85</v>
          </cell>
        </row>
        <row r="5738">
          <cell r="I5738">
            <v>17538.830000000002</v>
          </cell>
        </row>
        <row r="5739">
          <cell r="I5739">
            <v>19624.41</v>
          </cell>
        </row>
        <row r="5740">
          <cell r="I5740">
            <v>15209.7</v>
          </cell>
        </row>
        <row r="5741">
          <cell r="I5741">
            <v>36072.82</v>
          </cell>
        </row>
        <row r="5742">
          <cell r="I5742">
            <v>13623.25</v>
          </cell>
        </row>
        <row r="5743">
          <cell r="I5743">
            <v>84794</v>
          </cell>
        </row>
        <row r="5744">
          <cell r="I5744">
            <v>55095.95</v>
          </cell>
        </row>
        <row r="5745">
          <cell r="I5745">
            <v>56625.57</v>
          </cell>
        </row>
        <row r="5746">
          <cell r="I5746">
            <v>28612.76</v>
          </cell>
        </row>
        <row r="5747">
          <cell r="I5747">
            <v>5969.37</v>
          </cell>
        </row>
        <row r="5748">
          <cell r="I5748">
            <v>13070.92</v>
          </cell>
        </row>
        <row r="5749">
          <cell r="I5749">
            <v>12223.53</v>
          </cell>
        </row>
        <row r="5750">
          <cell r="I5750">
            <v>26080.86</v>
          </cell>
        </row>
        <row r="5751">
          <cell r="I5751">
            <v>5038.6099999999997</v>
          </cell>
        </row>
        <row r="5752">
          <cell r="I5752">
            <v>4879.28</v>
          </cell>
        </row>
        <row r="5753">
          <cell r="I5753">
            <v>12603.73</v>
          </cell>
        </row>
        <row r="5754">
          <cell r="I5754">
            <v>6859.29</v>
          </cell>
        </row>
        <row r="5755">
          <cell r="I5755">
            <v>24773.54</v>
          </cell>
        </row>
        <row r="5756">
          <cell r="I5756">
            <v>3125.15</v>
          </cell>
        </row>
        <row r="5757">
          <cell r="I5757">
            <v>11533.33</v>
          </cell>
        </row>
        <row r="5758">
          <cell r="I5758">
            <v>10224.42</v>
          </cell>
        </row>
        <row r="5759">
          <cell r="I5759">
            <v>10568.14</v>
          </cell>
        </row>
        <row r="5760">
          <cell r="I5760">
            <v>5006.22</v>
          </cell>
        </row>
        <row r="5761">
          <cell r="I5761">
            <v>20264.28</v>
          </cell>
        </row>
        <row r="5762">
          <cell r="I5762">
            <v>3207.75</v>
          </cell>
        </row>
        <row r="5763">
          <cell r="I5763">
            <v>4697.04</v>
          </cell>
        </row>
        <row r="5764">
          <cell r="I5764">
            <v>4986.08</v>
          </cell>
        </row>
        <row r="5765">
          <cell r="I5765">
            <v>2814.71</v>
          </cell>
        </row>
        <row r="5766">
          <cell r="I5766">
            <v>282046.75</v>
          </cell>
        </row>
        <row r="5767">
          <cell r="I5767">
            <v>147117.25</v>
          </cell>
        </row>
        <row r="5768">
          <cell r="I5768">
            <v>104739</v>
          </cell>
        </row>
        <row r="5769">
          <cell r="I5769">
            <v>94475.75</v>
          </cell>
        </row>
        <row r="5770">
          <cell r="I5770">
            <v>15638.25</v>
          </cell>
        </row>
        <row r="5771">
          <cell r="I5771">
            <v>36783.96</v>
          </cell>
        </row>
        <row r="5772">
          <cell r="I5772">
            <v>11339.16</v>
          </cell>
        </row>
        <row r="5773">
          <cell r="I5773">
            <v>66360.570000000007</v>
          </cell>
        </row>
        <row r="5774">
          <cell r="I5774">
            <v>72261.98</v>
          </cell>
        </row>
        <row r="5775">
          <cell r="I5775">
            <v>22508.77</v>
          </cell>
        </row>
        <row r="5776">
          <cell r="I5776">
            <v>18649.73</v>
          </cell>
        </row>
        <row r="5777">
          <cell r="I5777">
            <v>5401.26</v>
          </cell>
        </row>
        <row r="5778">
          <cell r="I5778">
            <v>6773.55</v>
          </cell>
        </row>
        <row r="5779">
          <cell r="I5779">
            <v>11925.01</v>
          </cell>
        </row>
        <row r="5780">
          <cell r="I5780">
            <v>23902.42</v>
          </cell>
        </row>
        <row r="5781">
          <cell r="I5781">
            <v>44129.25</v>
          </cell>
        </row>
        <row r="5782">
          <cell r="I5782">
            <v>28688.53</v>
          </cell>
        </row>
        <row r="5783">
          <cell r="I5783">
            <v>30058.97</v>
          </cell>
        </row>
        <row r="5784">
          <cell r="I5784">
            <v>22188.57</v>
          </cell>
        </row>
        <row r="5785">
          <cell r="I5785">
            <v>35299.089999999997</v>
          </cell>
        </row>
        <row r="5786">
          <cell r="I5786">
            <v>15092.83</v>
          </cell>
        </row>
        <row r="5787">
          <cell r="I5787">
            <v>6043.22</v>
          </cell>
        </row>
        <row r="5788">
          <cell r="I5788">
            <v>13638.04</v>
          </cell>
        </row>
        <row r="5789">
          <cell r="I5789">
            <v>3168.15</v>
          </cell>
        </row>
        <row r="5790">
          <cell r="I5790">
            <v>616913</v>
          </cell>
          <cell r="J5790">
            <v>0</v>
          </cell>
        </row>
        <row r="5791">
          <cell r="I5791">
            <v>687845.25</v>
          </cell>
          <cell r="J5791">
            <v>0</v>
          </cell>
        </row>
        <row r="5792">
          <cell r="I5792">
            <v>586166.5</v>
          </cell>
          <cell r="J5792">
            <v>0</v>
          </cell>
        </row>
        <row r="5793">
          <cell r="I5793">
            <v>700285.5</v>
          </cell>
        </row>
        <row r="5794">
          <cell r="I5794">
            <v>708543.5</v>
          </cell>
        </row>
        <row r="5795">
          <cell r="I5795">
            <v>786357</v>
          </cell>
        </row>
        <row r="5796">
          <cell r="I5796">
            <v>776073</v>
          </cell>
        </row>
        <row r="5797">
          <cell r="I5797">
            <v>687622.76</v>
          </cell>
        </row>
        <row r="5798">
          <cell r="I5798">
            <v>654763.18000000005</v>
          </cell>
        </row>
        <row r="5799">
          <cell r="I5799">
            <v>665733.6</v>
          </cell>
        </row>
        <row r="5800">
          <cell r="I5800">
            <v>539785.26</v>
          </cell>
        </row>
        <row r="5801">
          <cell r="I5801">
            <v>630663.41</v>
          </cell>
        </row>
        <row r="5802">
          <cell r="I5802">
            <v>769246.74</v>
          </cell>
        </row>
        <row r="5803">
          <cell r="I5803">
            <v>623242.94999999995</v>
          </cell>
        </row>
        <row r="5804">
          <cell r="I5804">
            <v>592539.06999999995</v>
          </cell>
        </row>
        <row r="5805">
          <cell r="I5805">
            <v>400131.93</v>
          </cell>
        </row>
        <row r="5806">
          <cell r="I5806">
            <v>402805.04</v>
          </cell>
        </row>
        <row r="5807">
          <cell r="I5807">
            <v>197604.96</v>
          </cell>
        </row>
        <row r="5808">
          <cell r="I5808">
            <v>41226.85</v>
          </cell>
        </row>
        <row r="5809">
          <cell r="I5809">
            <v>35927.949999999997</v>
          </cell>
        </row>
        <row r="5810">
          <cell r="I5810">
            <v>22212.41</v>
          </cell>
        </row>
        <row r="5811">
          <cell r="I5811">
            <v>34804.080000000002</v>
          </cell>
        </row>
        <row r="5812">
          <cell r="I5812">
            <v>12184.73</v>
          </cell>
        </row>
        <row r="5813">
          <cell r="I5813">
            <v>60390.52</v>
          </cell>
        </row>
        <row r="5814">
          <cell r="I5814">
            <v>651720</v>
          </cell>
          <cell r="J5814">
            <v>0</v>
          </cell>
        </row>
        <row r="5815">
          <cell r="I5815">
            <v>623945.75</v>
          </cell>
          <cell r="J5815">
            <v>0</v>
          </cell>
        </row>
        <row r="5816">
          <cell r="I5816">
            <v>704519.75</v>
          </cell>
          <cell r="J5816">
            <v>0</v>
          </cell>
        </row>
        <row r="5817">
          <cell r="I5817">
            <v>583084.5</v>
          </cell>
        </row>
        <row r="5818">
          <cell r="I5818">
            <v>664891</v>
          </cell>
        </row>
        <row r="5819">
          <cell r="I5819">
            <v>820464</v>
          </cell>
        </row>
        <row r="5820">
          <cell r="I5820">
            <v>885687.5</v>
          </cell>
        </row>
        <row r="5821">
          <cell r="I5821">
            <v>715877.22</v>
          </cell>
        </row>
        <row r="5822">
          <cell r="I5822">
            <v>717520.35</v>
          </cell>
        </row>
        <row r="5823">
          <cell r="I5823">
            <v>789953.21</v>
          </cell>
        </row>
        <row r="5824">
          <cell r="I5824">
            <v>705100.43</v>
          </cell>
        </row>
        <row r="5825">
          <cell r="I5825">
            <v>596882.47</v>
          </cell>
        </row>
        <row r="5826">
          <cell r="I5826">
            <v>717825.14</v>
          </cell>
        </row>
        <row r="5827">
          <cell r="I5827">
            <v>573267.53</v>
          </cell>
        </row>
        <row r="5828">
          <cell r="I5828">
            <v>763377.09</v>
          </cell>
        </row>
        <row r="5829">
          <cell r="I5829">
            <v>450963.1</v>
          </cell>
        </row>
        <row r="5830">
          <cell r="I5830">
            <v>419474.19</v>
          </cell>
        </row>
        <row r="5831">
          <cell r="I5831">
            <v>258151.14</v>
          </cell>
        </row>
        <row r="5832">
          <cell r="I5832">
            <v>110940.93</v>
          </cell>
        </row>
        <row r="5833">
          <cell r="I5833">
            <v>221658.58</v>
          </cell>
        </row>
        <row r="5834">
          <cell r="I5834">
            <v>67241.600000000006</v>
          </cell>
        </row>
        <row r="5835">
          <cell r="I5835">
            <v>62513.32</v>
          </cell>
        </row>
        <row r="5836">
          <cell r="I5836">
            <v>54530.07</v>
          </cell>
        </row>
        <row r="5837">
          <cell r="I5837">
            <v>164113.45000000001</v>
          </cell>
        </row>
        <row r="5838">
          <cell r="I5838">
            <v>642496.5</v>
          </cell>
          <cell r="J5838">
            <v>0</v>
          </cell>
        </row>
        <row r="5839">
          <cell r="I5839">
            <v>590302.75</v>
          </cell>
          <cell r="J5839">
            <v>0</v>
          </cell>
        </row>
        <row r="5840">
          <cell r="I5840">
            <v>685759</v>
          </cell>
          <cell r="J5840">
            <v>0</v>
          </cell>
        </row>
        <row r="5841">
          <cell r="I5841">
            <v>647451</v>
          </cell>
        </row>
        <row r="5842">
          <cell r="I5842">
            <v>661368</v>
          </cell>
        </row>
        <row r="5843">
          <cell r="I5843">
            <v>811476.5</v>
          </cell>
        </row>
        <row r="5844">
          <cell r="I5844">
            <v>858410.75</v>
          </cell>
        </row>
        <row r="5845">
          <cell r="I5845">
            <v>693249.44</v>
          </cell>
        </row>
        <row r="5846">
          <cell r="I5846">
            <v>647220.56000000006</v>
          </cell>
        </row>
        <row r="5847">
          <cell r="I5847">
            <v>710589.99</v>
          </cell>
        </row>
        <row r="5848">
          <cell r="I5848">
            <v>649325.30000000005</v>
          </cell>
        </row>
        <row r="5849">
          <cell r="I5849">
            <v>567625.76</v>
          </cell>
        </row>
        <row r="5850">
          <cell r="I5850">
            <v>643217.03</v>
          </cell>
        </row>
        <row r="5851">
          <cell r="I5851">
            <v>573278.18000000005</v>
          </cell>
        </row>
        <row r="5852">
          <cell r="I5852">
            <v>754800.4</v>
          </cell>
        </row>
        <row r="5853">
          <cell r="I5853">
            <v>446593.09</v>
          </cell>
        </row>
        <row r="5854">
          <cell r="I5854">
            <v>376472.02</v>
          </cell>
        </row>
        <row r="5855">
          <cell r="I5855">
            <v>230516.14</v>
          </cell>
        </row>
        <row r="5856">
          <cell r="I5856">
            <v>94375.31</v>
          </cell>
        </row>
        <row r="5857">
          <cell r="I5857">
            <v>192475.19</v>
          </cell>
        </row>
        <row r="5858">
          <cell r="I5858">
            <v>53030.43</v>
          </cell>
        </row>
        <row r="5859">
          <cell r="I5859">
            <v>56357.62</v>
          </cell>
        </row>
        <row r="5860">
          <cell r="I5860">
            <v>48645.91</v>
          </cell>
        </row>
        <row r="5861">
          <cell r="I5861">
            <v>151503.48000000001</v>
          </cell>
        </row>
        <row r="5862">
          <cell r="I5862">
            <v>64610.25</v>
          </cell>
          <cell r="J5862">
            <v>0</v>
          </cell>
        </row>
        <row r="5863">
          <cell r="I5863">
            <v>65379.25</v>
          </cell>
          <cell r="J5863">
            <v>0</v>
          </cell>
        </row>
        <row r="5864">
          <cell r="I5864">
            <v>57128.5</v>
          </cell>
        </row>
        <row r="5865">
          <cell r="I5865">
            <v>67229.25</v>
          </cell>
        </row>
        <row r="5866">
          <cell r="I5866">
            <v>45951.5</v>
          </cell>
        </row>
        <row r="5867">
          <cell r="I5867">
            <v>74190.75</v>
          </cell>
        </row>
        <row r="5868">
          <cell r="I5868">
            <v>28764.75</v>
          </cell>
        </row>
        <row r="5869">
          <cell r="I5869">
            <v>5817.5</v>
          </cell>
        </row>
        <row r="5870">
          <cell r="I5870">
            <v>622.5</v>
          </cell>
        </row>
        <row r="5886">
          <cell r="I5886">
            <v>36166.5</v>
          </cell>
          <cell r="J5886">
            <v>0</v>
          </cell>
        </row>
        <row r="5887">
          <cell r="I5887">
            <v>26245.25</v>
          </cell>
          <cell r="J5887">
            <v>0</v>
          </cell>
        </row>
        <row r="5888">
          <cell r="I5888">
            <v>26364.5</v>
          </cell>
        </row>
        <row r="5889">
          <cell r="I5889">
            <v>29244.5</v>
          </cell>
        </row>
        <row r="5890">
          <cell r="I5890">
            <v>19353</v>
          </cell>
        </row>
        <row r="5891">
          <cell r="I5891">
            <v>29118.25</v>
          </cell>
        </row>
        <row r="5892">
          <cell r="I5892">
            <v>10503</v>
          </cell>
        </row>
        <row r="5893">
          <cell r="I5893">
            <v>3049.5</v>
          </cell>
        </row>
        <row r="5894">
          <cell r="I5894">
            <v>44.25</v>
          </cell>
        </row>
        <row r="5911">
          <cell r="I5911">
            <v>219987</v>
          </cell>
        </row>
        <row r="5912">
          <cell r="I5912">
            <v>410688.75</v>
          </cell>
        </row>
        <row r="5913">
          <cell r="I5913">
            <v>146692.75</v>
          </cell>
        </row>
        <row r="5914">
          <cell r="I5914">
            <v>288429.5</v>
          </cell>
        </row>
        <row r="5915">
          <cell r="I5915">
            <v>322733.2</v>
          </cell>
        </row>
        <row r="5916">
          <cell r="I5916">
            <v>350260.74</v>
          </cell>
        </row>
        <row r="5917">
          <cell r="I5917">
            <v>387244.94</v>
          </cell>
        </row>
        <row r="5918">
          <cell r="I5918">
            <v>192323.18</v>
          </cell>
        </row>
        <row r="5919">
          <cell r="I5919">
            <v>332978.90000000002</v>
          </cell>
        </row>
        <row r="5920">
          <cell r="I5920">
            <v>157184.71</v>
          </cell>
        </row>
        <row r="5921">
          <cell r="I5921">
            <v>66092.460000000006</v>
          </cell>
        </row>
        <row r="5923">
          <cell r="I5923">
            <v>138482.9</v>
          </cell>
        </row>
        <row r="5924">
          <cell r="I5924">
            <v>50324.17</v>
          </cell>
        </row>
        <row r="5925">
          <cell r="I5925">
            <v>109505.43</v>
          </cell>
        </row>
        <row r="5926">
          <cell r="I5926">
            <v>44620.92</v>
          </cell>
        </row>
        <row r="5930">
          <cell r="I5930">
            <v>145591</v>
          </cell>
        </row>
        <row r="5931">
          <cell r="I5931">
            <v>191750.91</v>
          </cell>
        </row>
        <row r="5932">
          <cell r="I5932">
            <v>146682.95000000001</v>
          </cell>
        </row>
        <row r="5933">
          <cell r="I5933">
            <v>198618.38</v>
          </cell>
        </row>
        <row r="5934">
          <cell r="I5934">
            <v>186741.86</v>
          </cell>
        </row>
        <row r="5935">
          <cell r="I5935">
            <v>132089.35</v>
          </cell>
        </row>
        <row r="5936">
          <cell r="I5936">
            <v>71176.3</v>
          </cell>
        </row>
        <row r="5937">
          <cell r="I5937">
            <v>77435.97</v>
          </cell>
        </row>
        <row r="5938">
          <cell r="I5938">
            <v>30169.47</v>
          </cell>
        </row>
        <row r="5939">
          <cell r="I5939">
            <v>88907.41</v>
          </cell>
        </row>
        <row r="5940">
          <cell r="I5940">
            <v>75708.149999999994</v>
          </cell>
        </row>
        <row r="5941">
          <cell r="I5941">
            <v>118823.57</v>
          </cell>
        </row>
        <row r="5942">
          <cell r="I5942">
            <v>60739.48</v>
          </cell>
        </row>
        <row r="5943">
          <cell r="I5943">
            <v>123875.24</v>
          </cell>
        </row>
        <row r="5944">
          <cell r="I5944">
            <v>156815.5</v>
          </cell>
        </row>
        <row r="5945">
          <cell r="I5945">
            <v>174440.87</v>
          </cell>
        </row>
        <row r="5946">
          <cell r="I5946">
            <v>213734.01</v>
          </cell>
        </row>
        <row r="5947">
          <cell r="I5947">
            <v>222569.97</v>
          </cell>
        </row>
        <row r="5948">
          <cell r="I5948">
            <v>182087.3</v>
          </cell>
        </row>
        <row r="5949">
          <cell r="I5949">
            <v>154629.97</v>
          </cell>
        </row>
        <row r="5950">
          <cell r="I5950">
            <v>97011.41</v>
          </cell>
        </row>
        <row r="5951">
          <cell r="I5951">
            <v>88245.72</v>
          </cell>
        </row>
        <row r="5952">
          <cell r="I5952">
            <v>53328.54</v>
          </cell>
        </row>
        <row r="5954">
          <cell r="I5954">
            <v>138194.25</v>
          </cell>
        </row>
        <row r="5955">
          <cell r="I5955">
            <v>129002.43</v>
          </cell>
        </row>
        <row r="5956">
          <cell r="I5956">
            <v>147956.59</v>
          </cell>
        </row>
        <row r="5957">
          <cell r="I5957">
            <v>181521.86</v>
          </cell>
        </row>
        <row r="5958">
          <cell r="I5958">
            <v>155021.70000000001</v>
          </cell>
        </row>
        <row r="5959">
          <cell r="I5959">
            <v>88366.35</v>
          </cell>
        </row>
        <row r="5960">
          <cell r="I5960">
            <v>72901.600000000006</v>
          </cell>
        </row>
        <row r="5961">
          <cell r="I5961">
            <v>22356.29</v>
          </cell>
        </row>
        <row r="5962">
          <cell r="I5962">
            <v>35940.57</v>
          </cell>
        </row>
        <row r="5963">
          <cell r="I5963">
            <v>91978.67</v>
          </cell>
        </row>
        <row r="5964">
          <cell r="I5964">
            <v>65255.34</v>
          </cell>
        </row>
        <row r="5965">
          <cell r="I5965">
            <v>84525.47</v>
          </cell>
        </row>
        <row r="5966">
          <cell r="I5966">
            <v>84158.13</v>
          </cell>
        </row>
        <row r="5967">
          <cell r="I5967">
            <v>135980.14000000001</v>
          </cell>
        </row>
        <row r="5968">
          <cell r="I5968">
            <v>174235.36</v>
          </cell>
        </row>
        <row r="5969">
          <cell r="I5969">
            <v>203359.49</v>
          </cell>
        </row>
        <row r="5970">
          <cell r="I5970">
            <v>196026.32</v>
          </cell>
        </row>
        <row r="5971">
          <cell r="I5971">
            <v>169604.2</v>
          </cell>
        </row>
        <row r="5972">
          <cell r="I5972">
            <v>209944.35</v>
          </cell>
        </row>
        <row r="5973">
          <cell r="I5973">
            <v>157377.04</v>
          </cell>
        </row>
        <row r="5974">
          <cell r="I5974">
            <v>105120.43</v>
          </cell>
        </row>
        <row r="5975">
          <cell r="I5975">
            <v>103567.91</v>
          </cell>
        </row>
        <row r="5976">
          <cell r="I5976">
            <v>174495.07</v>
          </cell>
        </row>
        <row r="5977">
          <cell r="I5977">
            <v>185775.67</v>
          </cell>
        </row>
        <row r="5978">
          <cell r="I5978">
            <v>79023.86</v>
          </cell>
        </row>
        <row r="5979">
          <cell r="I5979">
            <v>98051.55</v>
          </cell>
        </row>
        <row r="5980">
          <cell r="I5980">
            <v>112800.33</v>
          </cell>
        </row>
        <row r="5981">
          <cell r="I5981">
            <v>122417.23</v>
          </cell>
        </row>
        <row r="5982">
          <cell r="I5982">
            <v>57064.97</v>
          </cell>
        </row>
        <row r="5983">
          <cell r="I5983">
            <v>40436.089999999997</v>
          </cell>
        </row>
        <row r="5984">
          <cell r="I5984">
            <v>44652.47</v>
          </cell>
        </row>
        <row r="5985">
          <cell r="I5985">
            <v>38945.96</v>
          </cell>
        </row>
        <row r="5986">
          <cell r="I5986">
            <v>48101.56</v>
          </cell>
        </row>
        <row r="5987">
          <cell r="I5987">
            <v>76933.710000000006</v>
          </cell>
        </row>
        <row r="5988">
          <cell r="I5988">
            <v>111129.53</v>
          </cell>
        </row>
        <row r="5989">
          <cell r="I5989">
            <v>160617.85</v>
          </cell>
        </row>
        <row r="5990">
          <cell r="I5990">
            <v>129274.25</v>
          </cell>
        </row>
        <row r="5991">
          <cell r="I5991">
            <v>175646.92</v>
          </cell>
        </row>
        <row r="5992">
          <cell r="I5992">
            <v>210998.13</v>
          </cell>
        </row>
        <row r="5993">
          <cell r="I5993">
            <v>150818.67000000001</v>
          </cell>
        </row>
        <row r="5994">
          <cell r="I5994">
            <v>73456.070000000007</v>
          </cell>
        </row>
        <row r="5995">
          <cell r="I5995">
            <v>47016.800000000003</v>
          </cell>
        </row>
        <row r="5996">
          <cell r="I5996">
            <v>107228.97</v>
          </cell>
        </row>
        <row r="5997">
          <cell r="I5997">
            <v>178145.81</v>
          </cell>
        </row>
        <row r="5998">
          <cell r="I5998">
            <v>193865.08</v>
          </cell>
        </row>
        <row r="5999">
          <cell r="I5999">
            <v>213280.61</v>
          </cell>
        </row>
        <row r="6000">
          <cell r="I6000">
            <v>473800.74</v>
          </cell>
        </row>
        <row r="6001">
          <cell r="I6001">
            <v>365179.06</v>
          </cell>
        </row>
        <row r="6002">
          <cell r="I6002">
            <v>322888.82</v>
          </cell>
        </row>
        <row r="6003">
          <cell r="I6003">
            <v>294413.21000000002</v>
          </cell>
        </row>
        <row r="6004">
          <cell r="I6004">
            <v>241094.05</v>
          </cell>
        </row>
        <row r="6005">
          <cell r="I6005">
            <v>232037.61</v>
          </cell>
        </row>
        <row r="6006">
          <cell r="I6006">
            <v>217749.37</v>
          </cell>
        </row>
        <row r="6007">
          <cell r="I6007">
            <v>234914.55</v>
          </cell>
        </row>
        <row r="6008">
          <cell r="I6008">
            <v>149093.14000000001</v>
          </cell>
        </row>
        <row r="6009">
          <cell r="I6009">
            <v>351763.37</v>
          </cell>
        </row>
        <row r="6010">
          <cell r="I6010">
            <v>302163.39</v>
          </cell>
        </row>
        <row r="6011">
          <cell r="I6011">
            <v>179694.54</v>
          </cell>
        </row>
        <row r="6012">
          <cell r="I6012">
            <v>129267.66</v>
          </cell>
        </row>
        <row r="6013">
          <cell r="I6013">
            <v>117701.37</v>
          </cell>
        </row>
        <row r="6014">
          <cell r="I6014">
            <v>228139.11</v>
          </cell>
        </row>
        <row r="6015">
          <cell r="I6015">
            <v>304211.26</v>
          </cell>
        </row>
        <row r="6016">
          <cell r="I6016">
            <v>78097.37</v>
          </cell>
        </row>
        <row r="6017">
          <cell r="J6017">
            <v>133094.35999999999</v>
          </cell>
        </row>
        <row r="6018">
          <cell r="J6018">
            <v>95622.98</v>
          </cell>
        </row>
        <row r="6019">
          <cell r="J6019">
            <v>129277.86</v>
          </cell>
        </row>
        <row r="6020">
          <cell r="J6020">
            <v>55267.53</v>
          </cell>
        </row>
        <row r="6021">
          <cell r="J6021">
            <v>43693.81</v>
          </cell>
        </row>
        <row r="6022">
          <cell r="J6022">
            <v>153518.9</v>
          </cell>
        </row>
        <row r="6023">
          <cell r="J6023">
            <v>160416.26999999999</v>
          </cell>
        </row>
        <row r="6024">
          <cell r="J6024">
            <v>162726.82999999999</v>
          </cell>
        </row>
        <row r="6025">
          <cell r="J6025">
            <v>161684.93</v>
          </cell>
        </row>
        <row r="6026">
          <cell r="J6026">
            <v>166606.04999999999</v>
          </cell>
        </row>
        <row r="6027">
          <cell r="J6027">
            <v>147299.42000000001</v>
          </cell>
        </row>
        <row r="6028">
          <cell r="J6028">
            <v>129896.49</v>
          </cell>
        </row>
        <row r="6029">
          <cell r="J6029">
            <v>103188.42</v>
          </cell>
        </row>
        <row r="6030">
          <cell r="J6030">
            <v>90488.29</v>
          </cell>
        </row>
        <row r="6031">
          <cell r="J6031">
            <v>124485.47</v>
          </cell>
        </row>
        <row r="6032">
          <cell r="J6032">
            <v>83835.360000000001</v>
          </cell>
        </row>
        <row r="6033">
          <cell r="J6033">
            <v>151463.82</v>
          </cell>
        </row>
        <row r="6034">
          <cell r="J6034">
            <v>158693.98000000001</v>
          </cell>
        </row>
        <row r="6035">
          <cell r="J6035">
            <v>165961.21</v>
          </cell>
        </row>
        <row r="6036">
          <cell r="J6036">
            <v>160943.62</v>
          </cell>
        </row>
        <row r="6037">
          <cell r="J6037">
            <v>147755.67000000001</v>
          </cell>
        </row>
        <row r="6038">
          <cell r="J6038">
            <v>154353.15</v>
          </cell>
        </row>
        <row r="6039">
          <cell r="J6039">
            <v>137623.01</v>
          </cell>
        </row>
        <row r="6040">
          <cell r="J6040">
            <v>109093.05</v>
          </cell>
        </row>
        <row r="6041">
          <cell r="J6041">
            <v>109855.72</v>
          </cell>
        </row>
        <row r="6042">
          <cell r="J6042">
            <v>121284.57</v>
          </cell>
        </row>
        <row r="6043">
          <cell r="I6043">
            <v>211206.25</v>
          </cell>
        </row>
        <row r="6044">
          <cell r="I6044">
            <v>180662</v>
          </cell>
        </row>
        <row r="6045">
          <cell r="I6045">
            <v>275678.03999999998</v>
          </cell>
        </row>
        <row r="6046">
          <cell r="I6046">
            <v>233251.75</v>
          </cell>
        </row>
        <row r="6047">
          <cell r="I6047">
            <v>142674.5</v>
          </cell>
        </row>
        <row r="6048">
          <cell r="I6048">
            <v>80643</v>
          </cell>
        </row>
        <row r="6049">
          <cell r="I6049">
            <v>67317.75</v>
          </cell>
        </row>
        <row r="6050">
          <cell r="I6050">
            <v>107234.25</v>
          </cell>
        </row>
        <row r="6051">
          <cell r="I6051">
            <v>13401.75</v>
          </cell>
        </row>
        <row r="6052">
          <cell r="I6052">
            <v>6922</v>
          </cell>
        </row>
        <row r="6053">
          <cell r="I6053">
            <v>4350.5</v>
          </cell>
        </row>
        <row r="6054">
          <cell r="I6054">
            <v>11943.25</v>
          </cell>
        </row>
        <row r="6055">
          <cell r="I6055">
            <v>14117.75</v>
          </cell>
        </row>
        <row r="6056">
          <cell r="I6056">
            <v>67747</v>
          </cell>
        </row>
        <row r="6057">
          <cell r="I6057">
            <v>50546.75</v>
          </cell>
        </row>
        <row r="6058">
          <cell r="I6058">
            <v>38394</v>
          </cell>
        </row>
        <row r="6059">
          <cell r="I6059">
            <v>115927.25</v>
          </cell>
        </row>
        <row r="6060">
          <cell r="I6060">
            <v>84407.25</v>
          </cell>
        </row>
        <row r="6061">
          <cell r="I6061">
            <v>58555</v>
          </cell>
        </row>
        <row r="6062">
          <cell r="I6062">
            <v>80976.75</v>
          </cell>
        </row>
        <row r="6063">
          <cell r="I6063">
            <v>44569.5</v>
          </cell>
        </row>
        <row r="6064">
          <cell r="I6064">
            <v>48069.75</v>
          </cell>
        </row>
        <row r="6065">
          <cell r="I6065">
            <v>38952.5</v>
          </cell>
        </row>
        <row r="6066">
          <cell r="I6066">
            <v>15808</v>
          </cell>
        </row>
        <row r="6067">
          <cell r="I6067">
            <v>80872.75</v>
          </cell>
        </row>
        <row r="6068">
          <cell r="I6068">
            <v>48220.75</v>
          </cell>
        </row>
        <row r="6069">
          <cell r="I6069">
            <v>23850.97</v>
          </cell>
        </row>
        <row r="6070">
          <cell r="I6070">
            <v>68626.75</v>
          </cell>
        </row>
        <row r="6071">
          <cell r="I6071">
            <v>16445</v>
          </cell>
        </row>
        <row r="6072">
          <cell r="I6072">
            <v>7582</v>
          </cell>
        </row>
        <row r="6073">
          <cell r="I6073">
            <v>13376.5</v>
          </cell>
        </row>
        <row r="6074">
          <cell r="I6074">
            <v>9906.25</v>
          </cell>
        </row>
        <row r="6075">
          <cell r="I6075">
            <v>25906.75</v>
          </cell>
        </row>
        <row r="6076">
          <cell r="I6076">
            <v>11637</v>
          </cell>
        </row>
        <row r="6077">
          <cell r="I6077">
            <v>3909.25</v>
          </cell>
        </row>
        <row r="6078">
          <cell r="I6078">
            <v>9423.5</v>
          </cell>
        </row>
        <row r="6079">
          <cell r="I6079">
            <v>11835.75</v>
          </cell>
        </row>
        <row r="6080">
          <cell r="I6080">
            <v>26160.75</v>
          </cell>
        </row>
        <row r="6081">
          <cell r="I6081">
            <v>48666</v>
          </cell>
        </row>
        <row r="6082">
          <cell r="I6082">
            <v>67970.75</v>
          </cell>
        </row>
        <row r="6083">
          <cell r="I6083">
            <v>92496.25</v>
          </cell>
        </row>
        <row r="6084">
          <cell r="I6084">
            <v>54986.25</v>
          </cell>
        </row>
        <row r="6085">
          <cell r="I6085">
            <v>57770.25</v>
          </cell>
        </row>
        <row r="6086">
          <cell r="I6086">
            <v>71161</v>
          </cell>
        </row>
        <row r="6087">
          <cell r="I6087">
            <v>25770</v>
          </cell>
        </row>
        <row r="6088">
          <cell r="I6088">
            <v>19981</v>
          </cell>
        </row>
        <row r="6089">
          <cell r="I6089">
            <v>24832</v>
          </cell>
        </row>
        <row r="6090">
          <cell r="I6090">
            <v>13622.75</v>
          </cell>
        </row>
        <row r="6091">
          <cell r="I6091">
            <v>83256</v>
          </cell>
        </row>
        <row r="6092">
          <cell r="I6092">
            <v>28881</v>
          </cell>
        </row>
        <row r="6093">
          <cell r="I6093">
            <v>51598.19</v>
          </cell>
        </row>
        <row r="6094">
          <cell r="I6094">
            <v>58602.16</v>
          </cell>
        </row>
        <row r="6095">
          <cell r="I6095">
            <v>19068.25</v>
          </cell>
        </row>
        <row r="6096">
          <cell r="I6096">
            <v>33919.5</v>
          </cell>
        </row>
        <row r="6097">
          <cell r="I6097">
            <v>22375.75</v>
          </cell>
        </row>
        <row r="6098">
          <cell r="I6098">
            <v>15063.25</v>
          </cell>
        </row>
        <row r="6099">
          <cell r="I6099">
            <v>22361.5</v>
          </cell>
        </row>
        <row r="6100">
          <cell r="I6100">
            <v>7667.5</v>
          </cell>
        </row>
        <row r="6101">
          <cell r="I6101">
            <v>7019</v>
          </cell>
        </row>
        <row r="6102">
          <cell r="I6102">
            <v>21156.25</v>
          </cell>
        </row>
        <row r="6103">
          <cell r="I6103">
            <v>11787</v>
          </cell>
        </row>
        <row r="6104">
          <cell r="I6104">
            <v>56470</v>
          </cell>
        </row>
        <row r="6105">
          <cell r="I6105">
            <v>59259.5</v>
          </cell>
        </row>
        <row r="6106">
          <cell r="I6106">
            <v>71390.25</v>
          </cell>
        </row>
        <row r="6107">
          <cell r="I6107">
            <v>127329.75</v>
          </cell>
        </row>
        <row r="6108">
          <cell r="I6108">
            <v>109540.25</v>
          </cell>
        </row>
        <row r="6109">
          <cell r="I6109">
            <v>51714</v>
          </cell>
        </row>
        <row r="6110">
          <cell r="I6110">
            <v>64098</v>
          </cell>
        </row>
        <row r="6111">
          <cell r="I6111">
            <v>26932.5</v>
          </cell>
        </row>
        <row r="6112">
          <cell r="I6112">
            <v>23550.5</v>
          </cell>
        </row>
        <row r="6113">
          <cell r="I6113">
            <v>23744.75</v>
          </cell>
        </row>
        <row r="6114">
          <cell r="I6114">
            <v>15396</v>
          </cell>
        </row>
        <row r="6115">
          <cell r="I6115">
            <v>441211.5</v>
          </cell>
        </row>
        <row r="6116">
          <cell r="I6116">
            <v>752995.25</v>
          </cell>
        </row>
        <row r="6117">
          <cell r="I6117">
            <v>698780.49</v>
          </cell>
        </row>
        <row r="6118">
          <cell r="I6118">
            <v>756354.23</v>
          </cell>
        </row>
        <row r="6119">
          <cell r="I6119">
            <v>676738.25</v>
          </cell>
        </row>
        <row r="6120">
          <cell r="I6120">
            <v>851334</v>
          </cell>
        </row>
        <row r="6121">
          <cell r="I6121">
            <v>856526</v>
          </cell>
        </row>
        <row r="6122">
          <cell r="I6122">
            <v>499952.75</v>
          </cell>
        </row>
        <row r="6123">
          <cell r="I6123">
            <v>525232.25</v>
          </cell>
        </row>
        <row r="6124">
          <cell r="I6124">
            <v>782069.5</v>
          </cell>
        </row>
        <row r="6125">
          <cell r="I6125">
            <v>446389</v>
          </cell>
        </row>
        <row r="6126">
          <cell r="I6126">
            <v>608610.5</v>
          </cell>
        </row>
        <row r="6127">
          <cell r="I6127">
            <v>905841.25</v>
          </cell>
        </row>
        <row r="6128">
          <cell r="I6128">
            <v>662862.75</v>
          </cell>
        </row>
        <row r="6129">
          <cell r="I6129">
            <v>914515.5</v>
          </cell>
        </row>
        <row r="6130">
          <cell r="I6130">
            <v>887566.25</v>
          </cell>
        </row>
        <row r="6131">
          <cell r="I6131">
            <v>774558</v>
          </cell>
        </row>
        <row r="6132">
          <cell r="I6132">
            <v>692750.25</v>
          </cell>
        </row>
        <row r="6133">
          <cell r="I6133">
            <v>684681.25</v>
          </cell>
        </row>
        <row r="6134">
          <cell r="I6134">
            <v>703146</v>
          </cell>
        </row>
        <row r="6135">
          <cell r="I6135">
            <v>583751.25</v>
          </cell>
        </row>
        <row r="6136">
          <cell r="I6136">
            <v>391157.25</v>
          </cell>
        </row>
        <row r="6137">
          <cell r="I6137">
            <v>564082.75</v>
          </cell>
        </row>
        <row r="6138">
          <cell r="I6138">
            <v>621749.5</v>
          </cell>
        </row>
        <row r="6139">
          <cell r="I6139">
            <v>71822.25</v>
          </cell>
        </row>
        <row r="6140">
          <cell r="I6140">
            <v>50543.75</v>
          </cell>
        </row>
        <row r="6141">
          <cell r="I6141">
            <v>70260.649999999994</v>
          </cell>
        </row>
        <row r="6142">
          <cell r="I6142">
            <v>73874.5</v>
          </cell>
        </row>
        <row r="6143">
          <cell r="I6143">
            <v>10127.25</v>
          </cell>
        </row>
        <row r="6144">
          <cell r="I6144">
            <v>2860.75</v>
          </cell>
        </row>
        <row r="6145">
          <cell r="I6145">
            <v>35792.75</v>
          </cell>
        </row>
        <row r="6147">
          <cell r="J6147">
            <v>282596</v>
          </cell>
        </row>
        <row r="6148">
          <cell r="J6148">
            <v>205371</v>
          </cell>
        </row>
        <row r="6149">
          <cell r="J6149">
            <v>197600</v>
          </cell>
        </row>
        <row r="6150">
          <cell r="J6150">
            <v>187985.75</v>
          </cell>
        </row>
        <row r="6151">
          <cell r="J6151">
            <v>129773.25</v>
          </cell>
        </row>
        <row r="6152">
          <cell r="J6152">
            <v>175181.5</v>
          </cell>
        </row>
        <row r="6153">
          <cell r="J6153">
            <v>127732.75</v>
          </cell>
        </row>
        <row r="6154">
          <cell r="J6154">
            <v>14595</v>
          </cell>
        </row>
        <row r="6172">
          <cell r="J6172">
            <v>259116.25</v>
          </cell>
        </row>
        <row r="6173">
          <cell r="J6173">
            <v>200295.75</v>
          </cell>
        </row>
        <row r="6174">
          <cell r="J6174">
            <v>455417.75</v>
          </cell>
        </row>
        <row r="6175">
          <cell r="J6175">
            <v>247560.5</v>
          </cell>
        </row>
        <row r="6176">
          <cell r="J6176">
            <v>322616.25</v>
          </cell>
        </row>
        <row r="6177">
          <cell r="J6177">
            <v>193269.25</v>
          </cell>
        </row>
        <row r="6178">
          <cell r="J6178">
            <v>191789.5</v>
          </cell>
        </row>
        <row r="6187">
          <cell r="J6187">
            <v>1060016</v>
          </cell>
        </row>
        <row r="6188">
          <cell r="J6188">
            <v>1755691.5</v>
          </cell>
        </row>
        <row r="6189">
          <cell r="J6189">
            <v>1228661.25</v>
          </cell>
        </row>
        <row r="6190">
          <cell r="J6190">
            <v>1047339.32</v>
          </cell>
        </row>
        <row r="6191">
          <cell r="J6191">
            <v>1331698.49</v>
          </cell>
        </row>
        <row r="6192">
          <cell r="J6192">
            <v>1070782.5900000001</v>
          </cell>
        </row>
        <row r="6193">
          <cell r="J6193">
            <v>457217.81</v>
          </cell>
        </row>
        <row r="6194">
          <cell r="J6194">
            <v>753956.34</v>
          </cell>
        </row>
        <row r="6195">
          <cell r="J6195">
            <v>998926.7</v>
          </cell>
        </row>
        <row r="6196">
          <cell r="J6196">
            <v>979380.31</v>
          </cell>
        </row>
        <row r="6197">
          <cell r="J6197">
            <v>622414.93999999994</v>
          </cell>
        </row>
        <row r="6198">
          <cell r="J6198">
            <v>444131.17</v>
          </cell>
        </row>
        <row r="6199">
          <cell r="J6199">
            <v>552542.52</v>
          </cell>
        </row>
        <row r="6200">
          <cell r="J6200">
            <v>512393.59</v>
          </cell>
        </row>
        <row r="6201">
          <cell r="J6201">
            <v>451342.44</v>
          </cell>
        </row>
        <row r="6202">
          <cell r="J6202">
            <v>972558.5</v>
          </cell>
        </row>
        <row r="6203">
          <cell r="J6203">
            <v>1594417.5</v>
          </cell>
        </row>
        <row r="6204">
          <cell r="J6204">
            <v>1204686</v>
          </cell>
        </row>
        <row r="6205">
          <cell r="J6205">
            <v>1024192.52</v>
          </cell>
        </row>
        <row r="6206">
          <cell r="J6206">
            <v>1225057.99</v>
          </cell>
        </row>
        <row r="6207">
          <cell r="J6207">
            <v>970373.27</v>
          </cell>
        </row>
        <row r="6208">
          <cell r="J6208">
            <v>442372.81</v>
          </cell>
        </row>
        <row r="6209">
          <cell r="J6209">
            <v>657170.68999999994</v>
          </cell>
        </row>
        <row r="6210">
          <cell r="J6210">
            <v>1011622.09</v>
          </cell>
        </row>
        <row r="6211">
          <cell r="J6211">
            <v>1013175.89</v>
          </cell>
        </row>
        <row r="6212">
          <cell r="J6212">
            <v>787169.35</v>
          </cell>
        </row>
        <row r="6213">
          <cell r="J6213">
            <v>699518.78</v>
          </cell>
        </row>
        <row r="6214">
          <cell r="J6214">
            <v>615812.88</v>
          </cell>
        </row>
        <row r="6215">
          <cell r="J6215">
            <v>590811.63</v>
          </cell>
        </row>
        <row r="6216">
          <cell r="J6216">
            <v>444972.35</v>
          </cell>
        </row>
        <row r="6217">
          <cell r="J6217">
            <v>1024559.75</v>
          </cell>
        </row>
        <row r="6218">
          <cell r="J6218">
            <v>1489361</v>
          </cell>
        </row>
        <row r="6219">
          <cell r="J6219">
            <v>1167600.5</v>
          </cell>
        </row>
        <row r="6220">
          <cell r="J6220">
            <v>1187793.47</v>
          </cell>
        </row>
        <row r="6221">
          <cell r="J6221">
            <v>1202729.05</v>
          </cell>
        </row>
        <row r="6222">
          <cell r="J6222">
            <v>796529.61</v>
          </cell>
        </row>
        <row r="6223">
          <cell r="J6223">
            <v>762579.27</v>
          </cell>
        </row>
        <row r="6224">
          <cell r="J6224">
            <v>814112.75</v>
          </cell>
        </row>
        <row r="6225">
          <cell r="J6225">
            <v>880256.64</v>
          </cell>
        </row>
        <row r="6226">
          <cell r="J6226">
            <v>907367.8</v>
          </cell>
        </row>
        <row r="6227">
          <cell r="J6227">
            <v>321918.14</v>
          </cell>
        </row>
        <row r="6228">
          <cell r="J6228">
            <v>811313.76</v>
          </cell>
        </row>
        <row r="6229">
          <cell r="J6229">
            <v>574668.67000000004</v>
          </cell>
        </row>
        <row r="6230">
          <cell r="J6230">
            <v>649066.46</v>
          </cell>
        </row>
        <row r="6231">
          <cell r="J6231">
            <v>475835.2</v>
          </cell>
        </row>
        <row r="6232">
          <cell r="J6232">
            <v>576136</v>
          </cell>
        </row>
        <row r="6233">
          <cell r="J6233">
            <v>828387.75</v>
          </cell>
        </row>
        <row r="6234">
          <cell r="J6234">
            <v>905945.75</v>
          </cell>
        </row>
        <row r="6235">
          <cell r="J6235">
            <v>880775.24</v>
          </cell>
        </row>
        <row r="6236">
          <cell r="J6236">
            <v>749709.38</v>
          </cell>
        </row>
        <row r="6237">
          <cell r="J6237">
            <v>811592.77</v>
          </cell>
        </row>
        <row r="6238">
          <cell r="J6238">
            <v>732619.13</v>
          </cell>
        </row>
        <row r="6239">
          <cell r="J6239">
            <v>606326.99</v>
          </cell>
        </row>
        <row r="6240">
          <cell r="J6240">
            <v>561891.4</v>
          </cell>
        </row>
        <row r="6241">
          <cell r="J6241">
            <v>692946.3</v>
          </cell>
        </row>
        <row r="6242">
          <cell r="J6242">
            <v>449039.1</v>
          </cell>
        </row>
        <row r="6243">
          <cell r="J6243">
            <v>488148.29</v>
          </cell>
        </row>
        <row r="6244">
          <cell r="J6244">
            <v>564981.4</v>
          </cell>
        </row>
        <row r="6245">
          <cell r="J6245">
            <v>393746.79</v>
          </cell>
        </row>
        <row r="6246">
          <cell r="J6246">
            <v>226786.98</v>
          </cell>
        </row>
        <row r="6247">
          <cell r="J6247">
            <v>506938.75</v>
          </cell>
        </row>
        <row r="6248">
          <cell r="J6248">
            <v>1131141.5</v>
          </cell>
        </row>
        <row r="6249">
          <cell r="J6249">
            <v>2329454.5</v>
          </cell>
        </row>
        <row r="6250">
          <cell r="J6250">
            <v>1454103.33</v>
          </cell>
        </row>
        <row r="6251">
          <cell r="J6251">
            <v>871041.1</v>
          </cell>
        </row>
        <row r="6252">
          <cell r="J6252">
            <v>827585.72</v>
          </cell>
        </row>
        <row r="6253">
          <cell r="J6253">
            <v>730424.59</v>
          </cell>
        </row>
        <row r="6254">
          <cell r="J6254">
            <v>749271.26</v>
          </cell>
        </row>
        <row r="6255">
          <cell r="J6255">
            <v>616577.48</v>
          </cell>
        </row>
        <row r="6256">
          <cell r="J6256">
            <v>582621.93000000005</v>
          </cell>
        </row>
        <row r="6257">
          <cell r="J6257">
            <v>441104.5</v>
          </cell>
        </row>
        <row r="6258">
          <cell r="J6258">
            <v>461566.4</v>
          </cell>
        </row>
        <row r="6259">
          <cell r="J6259">
            <v>415630.9</v>
          </cell>
        </row>
        <row r="6260">
          <cell r="J6260">
            <v>474729.68</v>
          </cell>
        </row>
        <row r="6261">
          <cell r="J6261">
            <v>263260.79999999999</v>
          </cell>
        </row>
        <row r="6262">
          <cell r="I6262">
            <v>38096.25</v>
          </cell>
          <cell r="J6262">
            <v>0</v>
          </cell>
        </row>
        <row r="6263">
          <cell r="I6263">
            <v>37777.5</v>
          </cell>
          <cell r="J6263">
            <v>0</v>
          </cell>
        </row>
        <row r="6264">
          <cell r="I6264">
            <v>44369.75</v>
          </cell>
          <cell r="J6264">
            <v>0</v>
          </cell>
        </row>
        <row r="6265">
          <cell r="I6265">
            <v>45599.25</v>
          </cell>
        </row>
        <row r="6266">
          <cell r="I6266">
            <v>12846.25</v>
          </cell>
        </row>
        <row r="6267">
          <cell r="I6267">
            <v>4546.5</v>
          </cell>
        </row>
        <row r="6268">
          <cell r="I6268">
            <v>38037.75</v>
          </cell>
        </row>
        <row r="6269">
          <cell r="I6269">
            <v>9006.25</v>
          </cell>
        </row>
        <row r="6270">
          <cell r="I6270">
            <v>4949</v>
          </cell>
        </row>
        <row r="6271">
          <cell r="I6271">
            <v>2474.25</v>
          </cell>
        </row>
        <row r="6272">
          <cell r="I6272">
            <v>5979.25</v>
          </cell>
        </row>
        <row r="6273">
          <cell r="I6273">
            <v>8508.5</v>
          </cell>
        </row>
        <row r="6274">
          <cell r="I6274">
            <v>3105.75</v>
          </cell>
        </row>
        <row r="6275">
          <cell r="I6275">
            <v>26517</v>
          </cell>
        </row>
        <row r="6276">
          <cell r="I6276">
            <v>19284.25</v>
          </cell>
        </row>
        <row r="6277">
          <cell r="I6277">
            <v>16708.34</v>
          </cell>
        </row>
        <row r="6278">
          <cell r="I6278">
            <v>15791.75</v>
          </cell>
        </row>
        <row r="6279">
          <cell r="I6279">
            <v>8336.2099999999991</v>
          </cell>
        </row>
        <row r="6280">
          <cell r="I6280">
            <v>9370.77</v>
          </cell>
        </row>
        <row r="6281">
          <cell r="I6281">
            <v>18586.009999999998</v>
          </cell>
        </row>
        <row r="6282">
          <cell r="I6282">
            <v>5512.7</v>
          </cell>
        </row>
        <row r="6283">
          <cell r="I6283">
            <v>3089.01</v>
          </cell>
        </row>
        <row r="6284">
          <cell r="I6284">
            <v>11197.91</v>
          </cell>
        </row>
        <row r="6285">
          <cell r="I6285">
            <v>2803.09</v>
          </cell>
        </row>
        <row r="6286">
          <cell r="I6286">
            <v>40140.5</v>
          </cell>
        </row>
        <row r="6287">
          <cell r="I6287">
            <v>67439.5</v>
          </cell>
        </row>
        <row r="6288">
          <cell r="I6288">
            <v>62622.25</v>
          </cell>
        </row>
        <row r="6289">
          <cell r="I6289">
            <v>67860.75</v>
          </cell>
        </row>
        <row r="6290">
          <cell r="I6290">
            <v>34429</v>
          </cell>
        </row>
        <row r="6291">
          <cell r="I6291">
            <v>17762</v>
          </cell>
        </row>
        <row r="6292">
          <cell r="I6292">
            <v>29410</v>
          </cell>
        </row>
        <row r="6293">
          <cell r="I6293">
            <v>9395</v>
          </cell>
        </row>
        <row r="6294">
          <cell r="I6294">
            <v>3783.25</v>
          </cell>
        </row>
        <row r="6296">
          <cell r="I6296">
            <v>117223.5</v>
          </cell>
        </row>
        <row r="6297">
          <cell r="I6297">
            <v>80421.25</v>
          </cell>
        </row>
        <row r="6298">
          <cell r="I6298">
            <v>41913.75</v>
          </cell>
        </row>
        <row r="6299">
          <cell r="I6299">
            <v>47199.5</v>
          </cell>
        </row>
        <row r="6300">
          <cell r="I6300">
            <v>23377.75</v>
          </cell>
        </row>
        <row r="6301">
          <cell r="I6301">
            <v>11639.75</v>
          </cell>
        </row>
        <row r="6302">
          <cell r="I6302">
            <v>25922.5</v>
          </cell>
        </row>
        <row r="6303">
          <cell r="I6303">
            <v>7755.75</v>
          </cell>
        </row>
        <row r="6304">
          <cell r="I6304">
            <v>2554</v>
          </cell>
        </row>
        <row r="6306">
          <cell r="I6306">
            <v>67399.5</v>
          </cell>
        </row>
        <row r="6307">
          <cell r="I6307">
            <v>99715.75</v>
          </cell>
        </row>
        <row r="6308">
          <cell r="I6308">
            <v>33832.5</v>
          </cell>
        </row>
        <row r="6309">
          <cell r="I6309">
            <v>34589.269999999997</v>
          </cell>
        </row>
        <row r="6310">
          <cell r="I6310">
            <v>11706.1</v>
          </cell>
        </row>
        <row r="6311">
          <cell r="I6311">
            <v>4307.25</v>
          </cell>
        </row>
        <row r="6312">
          <cell r="I6312">
            <v>20338.43</v>
          </cell>
        </row>
        <row r="6313">
          <cell r="I6313">
            <v>7937.54</v>
          </cell>
        </row>
        <row r="6314">
          <cell r="I6314">
            <v>21277.52</v>
          </cell>
        </row>
        <row r="6315">
          <cell r="I6315">
            <v>11158.63</v>
          </cell>
        </row>
        <row r="6316">
          <cell r="I6316">
            <v>7088</v>
          </cell>
        </row>
        <row r="6317">
          <cell r="I6317">
            <v>11062.32</v>
          </cell>
        </row>
        <row r="6318">
          <cell r="I6318">
            <v>7539.69</v>
          </cell>
        </row>
        <row r="6319">
          <cell r="I6319">
            <v>26358.34</v>
          </cell>
        </row>
        <row r="6320">
          <cell r="I6320">
            <v>16309.95</v>
          </cell>
        </row>
        <row r="6321">
          <cell r="I6321">
            <v>38032.89</v>
          </cell>
        </row>
        <row r="6322">
          <cell r="I6322">
            <v>119479.43</v>
          </cell>
        </row>
        <row r="6323">
          <cell r="I6323">
            <v>77795.53</v>
          </cell>
        </row>
        <row r="6324">
          <cell r="I6324">
            <v>33001.54</v>
          </cell>
        </row>
        <row r="6325">
          <cell r="I6325">
            <v>66972.53</v>
          </cell>
        </row>
        <row r="6326">
          <cell r="I6326">
            <v>19721.46</v>
          </cell>
        </row>
        <row r="6327">
          <cell r="I6327">
            <v>36823.919999999998</v>
          </cell>
        </row>
        <row r="6328">
          <cell r="I6328">
            <v>56471.64</v>
          </cell>
        </row>
        <row r="6329">
          <cell r="I6329">
            <v>65636.98</v>
          </cell>
        </row>
        <row r="6330">
          <cell r="I6330">
            <v>62551</v>
          </cell>
        </row>
        <row r="6331">
          <cell r="I6331">
            <v>99417.75</v>
          </cell>
        </row>
        <row r="6332">
          <cell r="I6332">
            <v>33398.75</v>
          </cell>
        </row>
        <row r="6333">
          <cell r="I6333">
            <v>34175.93</v>
          </cell>
        </row>
        <row r="6334">
          <cell r="I6334">
            <v>13016.61</v>
          </cell>
        </row>
        <row r="6335">
          <cell r="I6335">
            <v>5561.98</v>
          </cell>
        </row>
        <row r="6336">
          <cell r="I6336">
            <v>21102.94</v>
          </cell>
        </row>
        <row r="6337">
          <cell r="I6337">
            <v>8219.9699999999993</v>
          </cell>
        </row>
        <row r="6338">
          <cell r="I6338">
            <v>21691.14</v>
          </cell>
        </row>
        <row r="6339">
          <cell r="I6339">
            <v>11122.14</v>
          </cell>
        </row>
        <row r="6340">
          <cell r="I6340">
            <v>6986.66</v>
          </cell>
        </row>
        <row r="6341">
          <cell r="I6341">
            <v>11152.82</v>
          </cell>
        </row>
        <row r="6342">
          <cell r="I6342">
            <v>7669.72</v>
          </cell>
        </row>
        <row r="6343">
          <cell r="I6343">
            <v>26153.81</v>
          </cell>
        </row>
        <row r="6344">
          <cell r="I6344">
            <v>16297.56</v>
          </cell>
        </row>
        <row r="6345">
          <cell r="I6345">
            <v>39087.919999999998</v>
          </cell>
        </row>
        <row r="6346">
          <cell r="I6346">
            <v>122518.48</v>
          </cell>
        </row>
        <row r="6347">
          <cell r="I6347">
            <v>67279.13</v>
          </cell>
        </row>
        <row r="6348">
          <cell r="I6348">
            <v>34752.35</v>
          </cell>
        </row>
        <row r="6349">
          <cell r="I6349">
            <v>58885.34</v>
          </cell>
        </row>
        <row r="6350">
          <cell r="I6350">
            <v>19578.080000000002</v>
          </cell>
        </row>
        <row r="6351">
          <cell r="I6351">
            <v>36597.51</v>
          </cell>
        </row>
        <row r="6352">
          <cell r="I6352">
            <v>52869.5</v>
          </cell>
        </row>
        <row r="6353">
          <cell r="I6353">
            <v>54650.07</v>
          </cell>
        </row>
        <row r="6354">
          <cell r="I6354">
            <v>358197.5</v>
          </cell>
          <cell r="J6354">
            <v>0</v>
          </cell>
        </row>
        <row r="6355">
          <cell r="I6355">
            <v>363037</v>
          </cell>
          <cell r="J6355">
            <v>0</v>
          </cell>
        </row>
        <row r="6356">
          <cell r="I6356">
            <v>331365.5</v>
          </cell>
          <cell r="J6356">
            <v>0</v>
          </cell>
        </row>
        <row r="6357">
          <cell r="I6357">
            <v>373386.5</v>
          </cell>
          <cell r="J6357">
            <v>0</v>
          </cell>
        </row>
        <row r="6358">
          <cell r="I6358">
            <v>360012</v>
          </cell>
          <cell r="J6358">
            <v>0</v>
          </cell>
        </row>
        <row r="6359">
          <cell r="I6359">
            <v>329716.5</v>
          </cell>
          <cell r="J6359">
            <v>0</v>
          </cell>
        </row>
        <row r="6360">
          <cell r="I6360">
            <v>368126.76</v>
          </cell>
          <cell r="J6360">
            <v>0</v>
          </cell>
        </row>
        <row r="6361">
          <cell r="I6361">
            <v>334951.24</v>
          </cell>
        </row>
        <row r="6362">
          <cell r="I6362">
            <v>370316.31</v>
          </cell>
        </row>
        <row r="6363">
          <cell r="I6363">
            <v>339250.08</v>
          </cell>
        </row>
        <row r="6364">
          <cell r="I6364">
            <v>309920.25</v>
          </cell>
        </row>
        <row r="6365">
          <cell r="I6365">
            <v>378317.36</v>
          </cell>
        </row>
        <row r="6366">
          <cell r="I6366">
            <v>304618.5</v>
          </cell>
        </row>
        <row r="6367">
          <cell r="I6367">
            <v>342795.18</v>
          </cell>
        </row>
        <row r="6368">
          <cell r="I6368">
            <v>331618.19</v>
          </cell>
        </row>
        <row r="6369">
          <cell r="I6369">
            <v>315075.69</v>
          </cell>
        </row>
        <row r="6370">
          <cell r="I6370">
            <v>292430.65999999997</v>
          </cell>
        </row>
        <row r="6371">
          <cell r="I6371">
            <v>341299.9</v>
          </cell>
        </row>
        <row r="6372">
          <cell r="I6372">
            <v>306670.67</v>
          </cell>
        </row>
        <row r="6373">
          <cell r="I6373">
            <v>310609.3</v>
          </cell>
        </row>
        <row r="6374">
          <cell r="I6374">
            <v>324520.01</v>
          </cell>
        </row>
        <row r="6375">
          <cell r="I6375">
            <v>141516.45000000001</v>
          </cell>
        </row>
        <row r="6376">
          <cell r="I6376">
            <v>247395.52</v>
          </cell>
        </row>
        <row r="6377">
          <cell r="I6377">
            <v>106740.96</v>
          </cell>
        </row>
        <row r="6378">
          <cell r="J6378">
            <v>0</v>
          </cell>
        </row>
        <row r="6379">
          <cell r="J6379">
            <v>153251.75</v>
          </cell>
        </row>
        <row r="6380">
          <cell r="J6380">
            <v>119494.25</v>
          </cell>
        </row>
        <row r="6381">
          <cell r="J6381">
            <v>123132.25</v>
          </cell>
        </row>
        <row r="6382">
          <cell r="J6382">
            <v>146274</v>
          </cell>
        </row>
        <row r="6383">
          <cell r="J6383">
            <v>39344.25</v>
          </cell>
        </row>
        <row r="6384">
          <cell r="J6384">
            <v>172020.75</v>
          </cell>
        </row>
        <row r="6385">
          <cell r="J6385">
            <v>327456.25</v>
          </cell>
        </row>
        <row r="6386">
          <cell r="J6386">
            <v>286325</v>
          </cell>
        </row>
        <row r="6387">
          <cell r="J6387">
            <v>288698.25</v>
          </cell>
        </row>
        <row r="6388">
          <cell r="J6388">
            <v>307809</v>
          </cell>
        </row>
        <row r="6389">
          <cell r="J6389">
            <v>237234.75</v>
          </cell>
        </row>
        <row r="6390">
          <cell r="J6390">
            <v>335579</v>
          </cell>
        </row>
        <row r="6391">
          <cell r="J6391">
            <v>86372</v>
          </cell>
        </row>
        <row r="6392">
          <cell r="J6392">
            <v>137068.75</v>
          </cell>
        </row>
        <row r="6393">
          <cell r="J6393">
            <v>308435.75</v>
          </cell>
        </row>
        <row r="6394">
          <cell r="J6394">
            <v>188595</v>
          </cell>
        </row>
        <row r="6395">
          <cell r="J6395">
            <v>62589.5</v>
          </cell>
        </row>
        <row r="6396">
          <cell r="J6396">
            <v>69755</v>
          </cell>
        </row>
        <row r="6397">
          <cell r="J6397">
            <v>69417</v>
          </cell>
        </row>
        <row r="6398">
          <cell r="J6398">
            <v>177743</v>
          </cell>
        </row>
        <row r="6399">
          <cell r="J6399">
            <v>42775.25</v>
          </cell>
        </row>
        <row r="6402">
          <cell r="I6402">
            <v>25604</v>
          </cell>
        </row>
        <row r="6403">
          <cell r="I6403">
            <v>18788.25</v>
          </cell>
        </row>
        <row r="6404">
          <cell r="I6404">
            <v>24264.25</v>
          </cell>
        </row>
        <row r="6405">
          <cell r="I6405">
            <v>26747.75</v>
          </cell>
        </row>
        <row r="6406">
          <cell r="I6406">
            <v>14644.5</v>
          </cell>
        </row>
        <row r="6407">
          <cell r="I6407">
            <v>19813</v>
          </cell>
        </row>
        <row r="6408">
          <cell r="I6408">
            <v>19377.75</v>
          </cell>
        </row>
        <row r="6409">
          <cell r="I6409">
            <v>14783.75</v>
          </cell>
        </row>
        <row r="6410">
          <cell r="I6410">
            <v>18588.75</v>
          </cell>
        </row>
        <row r="6411">
          <cell r="I6411">
            <v>20755</v>
          </cell>
        </row>
        <row r="6412">
          <cell r="I6412">
            <v>24192.25</v>
          </cell>
        </row>
        <row r="6413">
          <cell r="I6413">
            <v>35857.75</v>
          </cell>
        </row>
        <row r="6414">
          <cell r="I6414">
            <v>26060</v>
          </cell>
        </row>
        <row r="6415">
          <cell r="I6415">
            <v>6169.25</v>
          </cell>
        </row>
        <row r="6416">
          <cell r="I6416">
            <v>33252</v>
          </cell>
        </row>
        <row r="6417">
          <cell r="I6417">
            <v>13298</v>
          </cell>
        </row>
        <row r="6418">
          <cell r="I6418">
            <v>16326</v>
          </cell>
        </row>
        <row r="6419">
          <cell r="I6419">
            <v>24223.25</v>
          </cell>
        </row>
        <row r="6420">
          <cell r="I6420">
            <v>17746.75</v>
          </cell>
        </row>
        <row r="6421">
          <cell r="I6421">
            <v>19345</v>
          </cell>
        </row>
        <row r="6422">
          <cell r="I6422">
            <v>23184.25</v>
          </cell>
        </row>
        <row r="6423">
          <cell r="I6423">
            <v>23481</v>
          </cell>
        </row>
        <row r="6424">
          <cell r="I6424">
            <v>29062.25</v>
          </cell>
        </row>
        <row r="6425">
          <cell r="I6425">
            <v>30375.5</v>
          </cell>
        </row>
        <row r="6426">
          <cell r="I6426">
            <v>33966</v>
          </cell>
        </row>
        <row r="6427">
          <cell r="I6427">
            <v>31356.75</v>
          </cell>
        </row>
        <row r="6428">
          <cell r="J6428">
            <v>323701</v>
          </cell>
        </row>
        <row r="6429">
          <cell r="J6429">
            <v>188942</v>
          </cell>
        </row>
        <row r="6430">
          <cell r="J6430">
            <v>195852.5</v>
          </cell>
        </row>
        <row r="6431">
          <cell r="J6431">
            <v>204750.5</v>
          </cell>
        </row>
        <row r="6432">
          <cell r="J6432">
            <v>256767.75</v>
          </cell>
        </row>
        <row r="6433">
          <cell r="J6433">
            <v>212508.25</v>
          </cell>
        </row>
        <row r="6434">
          <cell r="J6434">
            <v>234142.25</v>
          </cell>
        </row>
        <row r="6435">
          <cell r="J6435">
            <v>140809</v>
          </cell>
        </row>
        <row r="6436">
          <cell r="J6436">
            <v>212826</v>
          </cell>
        </row>
        <row r="6437">
          <cell r="J6437">
            <v>176908.25</v>
          </cell>
        </row>
        <row r="6438">
          <cell r="J6438">
            <v>229701</v>
          </cell>
        </row>
        <row r="6439">
          <cell r="J6439">
            <v>51632.25</v>
          </cell>
        </row>
        <row r="6440">
          <cell r="J6440">
            <v>138095.75</v>
          </cell>
        </row>
        <row r="6441">
          <cell r="J6441">
            <v>30786.5</v>
          </cell>
        </row>
        <row r="6442">
          <cell r="J6442">
            <v>155318.5</v>
          </cell>
        </row>
        <row r="6443">
          <cell r="I6443">
            <v>150917.75</v>
          </cell>
        </row>
        <row r="6444">
          <cell r="I6444">
            <v>223471.75</v>
          </cell>
        </row>
        <row r="6445">
          <cell r="I6445">
            <v>184433.63</v>
          </cell>
        </row>
        <row r="6446">
          <cell r="I6446">
            <v>171469.15</v>
          </cell>
        </row>
        <row r="6447">
          <cell r="I6447">
            <v>41957.62</v>
          </cell>
        </row>
        <row r="6448">
          <cell r="I6448">
            <v>3348.63</v>
          </cell>
        </row>
        <row r="6449">
          <cell r="I6449">
            <v>15598.55</v>
          </cell>
        </row>
        <row r="6450">
          <cell r="I6450">
            <v>6279.5</v>
          </cell>
        </row>
        <row r="6451">
          <cell r="I6451">
            <v>14953.08</v>
          </cell>
        </row>
        <row r="6452">
          <cell r="I6452">
            <v>4935.08</v>
          </cell>
        </row>
        <row r="6453">
          <cell r="I6453">
            <v>1972.83</v>
          </cell>
        </row>
        <row r="6454">
          <cell r="I6454">
            <v>27366.78</v>
          </cell>
        </row>
        <row r="6455">
          <cell r="I6455">
            <v>8746.9500000000007</v>
          </cell>
        </row>
        <row r="6456">
          <cell r="I6456">
            <v>70125.91</v>
          </cell>
        </row>
        <row r="6457">
          <cell r="I6457">
            <v>82593.460000000006</v>
          </cell>
        </row>
        <row r="6458">
          <cell r="I6458">
            <v>48125.59</v>
          </cell>
        </row>
        <row r="6459">
          <cell r="I6459">
            <v>44287.11</v>
          </cell>
        </row>
        <row r="6460">
          <cell r="I6460">
            <v>31052.400000000001</v>
          </cell>
        </row>
        <row r="6461">
          <cell r="I6461">
            <v>6099.79</v>
          </cell>
        </row>
        <row r="6462">
          <cell r="I6462">
            <v>4216.3599999999997</v>
          </cell>
        </row>
        <row r="6463">
          <cell r="I6463">
            <v>3466.1</v>
          </cell>
        </row>
        <row r="6464">
          <cell r="I6464">
            <v>4819.96</v>
          </cell>
        </row>
        <row r="6465">
          <cell r="I6465">
            <v>34788.43</v>
          </cell>
        </row>
        <row r="6466">
          <cell r="I6466">
            <v>71157.17</v>
          </cell>
        </row>
        <row r="6467">
          <cell r="I6467">
            <v>221447.5</v>
          </cell>
          <cell r="J6467">
            <v>0</v>
          </cell>
        </row>
        <row r="6468">
          <cell r="I6468">
            <v>297301.25</v>
          </cell>
          <cell r="J6468">
            <v>0</v>
          </cell>
        </row>
        <row r="6469">
          <cell r="I6469">
            <v>307414.5</v>
          </cell>
          <cell r="J6469">
            <v>0</v>
          </cell>
        </row>
        <row r="6470">
          <cell r="I6470">
            <v>312145.25</v>
          </cell>
        </row>
        <row r="6471">
          <cell r="I6471">
            <v>319401.75</v>
          </cell>
        </row>
        <row r="6472">
          <cell r="I6472">
            <v>285940</v>
          </cell>
        </row>
        <row r="6473">
          <cell r="I6473">
            <v>242641.25</v>
          </cell>
        </row>
        <row r="6474">
          <cell r="I6474">
            <v>100062.5</v>
          </cell>
        </row>
        <row r="6475">
          <cell r="I6475">
            <v>167417</v>
          </cell>
        </row>
        <row r="6476">
          <cell r="I6476">
            <v>3149.5</v>
          </cell>
        </row>
        <row r="6477">
          <cell r="I6477">
            <v>3117</v>
          </cell>
        </row>
        <row r="6478">
          <cell r="I6478">
            <v>11542</v>
          </cell>
        </row>
        <row r="6479">
          <cell r="I6479">
            <v>14954.25</v>
          </cell>
        </row>
        <row r="6480">
          <cell r="I6480">
            <v>75129</v>
          </cell>
        </row>
        <row r="6481">
          <cell r="I6481">
            <v>115281.25</v>
          </cell>
        </row>
        <row r="6482">
          <cell r="I6482">
            <v>92895.75</v>
          </cell>
        </row>
        <row r="6483">
          <cell r="I6483">
            <v>66319.25</v>
          </cell>
        </row>
        <row r="6484">
          <cell r="I6484">
            <v>140601.5</v>
          </cell>
        </row>
        <row r="6485">
          <cell r="I6485">
            <v>33692.639999999999</v>
          </cell>
        </row>
        <row r="6486">
          <cell r="I6486">
            <v>103884.06</v>
          </cell>
        </row>
        <row r="6487">
          <cell r="I6487">
            <v>49182.66</v>
          </cell>
        </row>
        <row r="6488">
          <cell r="I6488">
            <v>42406.559999999998</v>
          </cell>
        </row>
        <row r="6489">
          <cell r="I6489">
            <v>13184.62</v>
          </cell>
        </row>
        <row r="6490">
          <cell r="I6490">
            <v>53016.639999999999</v>
          </cell>
        </row>
        <row r="6491">
          <cell r="I6491">
            <v>222770</v>
          </cell>
          <cell r="J6491">
            <v>0</v>
          </cell>
        </row>
        <row r="6492">
          <cell r="I6492">
            <v>293947.75</v>
          </cell>
          <cell r="J6492">
            <v>0</v>
          </cell>
        </row>
        <row r="6493">
          <cell r="I6493">
            <v>300296.75</v>
          </cell>
          <cell r="J6493">
            <v>0</v>
          </cell>
        </row>
        <row r="6494">
          <cell r="I6494">
            <v>316925.75</v>
          </cell>
        </row>
        <row r="6495">
          <cell r="I6495">
            <v>290127.75</v>
          </cell>
        </row>
        <row r="6496">
          <cell r="I6496">
            <v>307725.75</v>
          </cell>
        </row>
        <row r="6497">
          <cell r="I6497">
            <v>276824.5</v>
          </cell>
        </row>
        <row r="6498">
          <cell r="I6498">
            <v>170316</v>
          </cell>
        </row>
        <row r="6499">
          <cell r="I6499">
            <v>145547.25</v>
          </cell>
        </row>
        <row r="6500">
          <cell r="I6500">
            <v>3162.75</v>
          </cell>
        </row>
        <row r="6501">
          <cell r="I6501">
            <v>2784.75</v>
          </cell>
        </row>
        <row r="6502">
          <cell r="I6502">
            <v>11995.75</v>
          </cell>
        </row>
        <row r="6503">
          <cell r="I6503">
            <v>12546.25</v>
          </cell>
        </row>
        <row r="6504">
          <cell r="I6504">
            <v>55800</v>
          </cell>
        </row>
        <row r="6505">
          <cell r="I6505">
            <v>73809.75</v>
          </cell>
        </row>
        <row r="6506">
          <cell r="I6506">
            <v>93584</v>
          </cell>
        </row>
        <row r="6507">
          <cell r="I6507">
            <v>81690</v>
          </cell>
        </row>
        <row r="6508">
          <cell r="I6508">
            <v>155462.25</v>
          </cell>
        </row>
        <row r="6509">
          <cell r="I6509">
            <v>37810.730000000003</v>
          </cell>
        </row>
        <row r="6510">
          <cell r="I6510">
            <v>113098.68</v>
          </cell>
        </row>
        <row r="6511">
          <cell r="I6511">
            <v>51092.53</v>
          </cell>
        </row>
        <row r="6512">
          <cell r="I6512">
            <v>35610.089999999997</v>
          </cell>
        </row>
        <row r="6513">
          <cell r="I6513">
            <v>14917.42</v>
          </cell>
        </row>
        <row r="6514">
          <cell r="I6514">
            <v>44017.24</v>
          </cell>
        </row>
        <row r="6515">
          <cell r="I6515">
            <v>217695.25</v>
          </cell>
          <cell r="J6515">
            <v>0</v>
          </cell>
        </row>
        <row r="6516">
          <cell r="I6516">
            <v>296492</v>
          </cell>
          <cell r="J6516">
            <v>0</v>
          </cell>
        </row>
        <row r="6517">
          <cell r="I6517">
            <v>308585.25</v>
          </cell>
          <cell r="J6517">
            <v>0</v>
          </cell>
        </row>
        <row r="6518">
          <cell r="I6518">
            <v>310505</v>
          </cell>
        </row>
        <row r="6519">
          <cell r="I6519">
            <v>291052.25</v>
          </cell>
        </row>
        <row r="6520">
          <cell r="I6520">
            <v>309788.75</v>
          </cell>
        </row>
        <row r="6521">
          <cell r="I6521">
            <v>305676.5</v>
          </cell>
        </row>
        <row r="6522">
          <cell r="I6522">
            <v>182323</v>
          </cell>
        </row>
        <row r="6523">
          <cell r="I6523">
            <v>174279</v>
          </cell>
        </row>
        <row r="6524">
          <cell r="I6524">
            <v>4659.75</v>
          </cell>
        </row>
        <row r="6525">
          <cell r="I6525">
            <v>2710.25</v>
          </cell>
        </row>
        <row r="6526">
          <cell r="I6526">
            <v>11803.5</v>
          </cell>
        </row>
        <row r="6527">
          <cell r="I6527">
            <v>15215</v>
          </cell>
        </row>
        <row r="6528">
          <cell r="I6528">
            <v>59798</v>
          </cell>
        </row>
        <row r="6529">
          <cell r="I6529">
            <v>88753.5</v>
          </cell>
        </row>
        <row r="6530">
          <cell r="I6530">
            <v>89348.75</v>
          </cell>
        </row>
        <row r="6531">
          <cell r="I6531">
            <v>56853.25</v>
          </cell>
        </row>
        <row r="6532">
          <cell r="I6532">
            <v>143550.25</v>
          </cell>
        </row>
        <row r="6533">
          <cell r="I6533">
            <v>35302.720000000001</v>
          </cell>
        </row>
        <row r="6534">
          <cell r="I6534">
            <v>100532.15</v>
          </cell>
        </row>
        <row r="6535">
          <cell r="I6535">
            <v>48433.48</v>
          </cell>
        </row>
        <row r="6536">
          <cell r="I6536">
            <v>38323.760000000002</v>
          </cell>
        </row>
        <row r="6537">
          <cell r="I6537">
            <v>11477.33</v>
          </cell>
        </row>
        <row r="6538">
          <cell r="I6538">
            <v>37558.32</v>
          </cell>
        </row>
        <row r="6539">
          <cell r="I6539">
            <v>102660.75</v>
          </cell>
        </row>
        <row r="6540">
          <cell r="I6540">
            <v>109621</v>
          </cell>
        </row>
        <row r="6541">
          <cell r="I6541">
            <v>112717.83</v>
          </cell>
        </row>
        <row r="6542">
          <cell r="I6542">
            <v>82596.25</v>
          </cell>
        </row>
        <row r="6543">
          <cell r="I6543">
            <v>70492</v>
          </cell>
        </row>
        <row r="6544">
          <cell r="I6544">
            <v>161823.25</v>
          </cell>
        </row>
        <row r="6545">
          <cell r="I6545">
            <v>105501.5</v>
          </cell>
        </row>
        <row r="6546">
          <cell r="I6546">
            <v>83900.5</v>
          </cell>
        </row>
        <row r="6547">
          <cell r="I6547">
            <v>248417.25</v>
          </cell>
        </row>
        <row r="6548">
          <cell r="I6548">
            <v>285155.75</v>
          </cell>
        </row>
        <row r="6549">
          <cell r="I6549">
            <v>193794.25</v>
          </cell>
        </row>
        <row r="6550">
          <cell r="I6550">
            <v>286187.5</v>
          </cell>
        </row>
        <row r="6551">
          <cell r="I6551">
            <v>147978.25</v>
          </cell>
        </row>
        <row r="6552">
          <cell r="I6552">
            <v>134621.75</v>
          </cell>
        </row>
        <row r="6553">
          <cell r="I6553">
            <v>145444.5</v>
          </cell>
        </row>
        <row r="6554">
          <cell r="I6554">
            <v>340573</v>
          </cell>
        </row>
        <row r="6555">
          <cell r="I6555">
            <v>402615.75</v>
          </cell>
        </row>
        <row r="6556">
          <cell r="I6556">
            <v>124240.25</v>
          </cell>
        </row>
        <row r="6557">
          <cell r="I6557">
            <v>85337</v>
          </cell>
        </row>
        <row r="6558">
          <cell r="I6558">
            <v>134660.5</v>
          </cell>
        </row>
        <row r="6559">
          <cell r="I6559">
            <v>120542</v>
          </cell>
        </row>
        <row r="6560">
          <cell r="I6560">
            <v>85750</v>
          </cell>
        </row>
        <row r="6561">
          <cell r="I6561">
            <v>53887.75</v>
          </cell>
        </row>
        <row r="6562">
          <cell r="I6562">
            <v>103194</v>
          </cell>
        </row>
        <row r="6563">
          <cell r="J6563">
            <v>1473146.75</v>
          </cell>
        </row>
        <row r="6564">
          <cell r="J6564">
            <v>1642647</v>
          </cell>
        </row>
        <row r="6565">
          <cell r="J6565">
            <v>1227564.75</v>
          </cell>
        </row>
        <row r="6566">
          <cell r="J6566">
            <v>1033761.54</v>
          </cell>
        </row>
        <row r="6570">
          <cell r="J6570">
            <v>2112170.75</v>
          </cell>
        </row>
        <row r="6571">
          <cell r="J6571">
            <v>3238862.5</v>
          </cell>
        </row>
        <row r="6572">
          <cell r="J6572">
            <v>3266355.75</v>
          </cell>
        </row>
        <row r="6573">
          <cell r="J6573">
            <v>3233832</v>
          </cell>
        </row>
        <row r="6574">
          <cell r="J6574">
            <v>3305311.5</v>
          </cell>
        </row>
        <row r="6575">
          <cell r="J6575">
            <v>3308626.97</v>
          </cell>
        </row>
        <row r="6576">
          <cell r="J6576">
            <v>3415771.15</v>
          </cell>
        </row>
        <row r="6577">
          <cell r="J6577">
            <v>3027392.12</v>
          </cell>
        </row>
        <row r="6578">
          <cell r="J6578">
            <v>2957545.15</v>
          </cell>
        </row>
        <row r="6579">
          <cell r="J6579">
            <v>2663662.65</v>
          </cell>
        </row>
        <row r="6580">
          <cell r="J6580">
            <v>2458484.4300000002</v>
          </cell>
        </row>
        <row r="6581">
          <cell r="J6581">
            <v>2687920.02</v>
          </cell>
        </row>
        <row r="6582">
          <cell r="J6582">
            <v>2556741.2400000002</v>
          </cell>
        </row>
        <row r="6583">
          <cell r="J6583">
            <v>2371891.7599999998</v>
          </cell>
        </row>
        <row r="6584">
          <cell r="J6584">
            <v>2427374.2000000002</v>
          </cell>
        </row>
        <row r="6585">
          <cell r="J6585">
            <v>2605820.7000000002</v>
          </cell>
        </row>
        <row r="6586">
          <cell r="J6586">
            <v>2412627.17</v>
          </cell>
        </row>
        <row r="6587">
          <cell r="J6587">
            <v>2546729.31</v>
          </cell>
        </row>
        <row r="6588">
          <cell r="J6588">
            <v>2557619.16</v>
          </cell>
        </row>
        <row r="6589">
          <cell r="J6589">
            <v>2528089.5299999998</v>
          </cell>
        </row>
        <row r="6590">
          <cell r="J6590">
            <v>2251377.23</v>
          </cell>
        </row>
        <row r="6591">
          <cell r="J6591">
            <v>2055081.62</v>
          </cell>
        </row>
        <row r="6592">
          <cell r="J6592">
            <v>2316664.46</v>
          </cell>
        </row>
        <row r="6593">
          <cell r="J6593">
            <v>2405843.9300000002</v>
          </cell>
        </row>
        <row r="6594">
          <cell r="I6594">
            <v>192296.75</v>
          </cell>
        </row>
        <row r="6595">
          <cell r="I6595">
            <v>93523.5</v>
          </cell>
        </row>
        <row r="6596">
          <cell r="I6596">
            <v>213925.75</v>
          </cell>
        </row>
        <row r="6597">
          <cell r="I6597">
            <v>287287.07</v>
          </cell>
        </row>
        <row r="6598">
          <cell r="I6598">
            <v>266371.68</v>
          </cell>
        </row>
        <row r="6599">
          <cell r="I6599">
            <v>286236.09000000003</v>
          </cell>
        </row>
        <row r="6600">
          <cell r="I6600">
            <v>327786.36</v>
          </cell>
        </row>
        <row r="6601">
          <cell r="I6601">
            <v>305816.51</v>
          </cell>
        </row>
        <row r="6602">
          <cell r="I6602">
            <v>273774.24</v>
          </cell>
        </row>
        <row r="6603">
          <cell r="I6603">
            <v>262551.71999999997</v>
          </cell>
        </row>
        <row r="6604">
          <cell r="I6604">
            <v>283737.63</v>
          </cell>
        </row>
        <row r="6605">
          <cell r="I6605">
            <v>286336.08</v>
          </cell>
        </row>
        <row r="6606">
          <cell r="I6606">
            <v>186739.49</v>
          </cell>
        </row>
        <row r="6607">
          <cell r="I6607">
            <v>344106.44</v>
          </cell>
        </row>
        <row r="6608">
          <cell r="I6608">
            <v>316728.83</v>
          </cell>
        </row>
        <row r="6609">
          <cell r="I6609">
            <v>332311.53999999998</v>
          </cell>
        </row>
        <row r="6610">
          <cell r="I6610">
            <v>285945.96999999997</v>
          </cell>
        </row>
        <row r="6611">
          <cell r="I6611">
            <v>281839.64</v>
          </cell>
        </row>
        <row r="6612">
          <cell r="I6612">
            <v>316448.56</v>
          </cell>
        </row>
        <row r="6613">
          <cell r="I6613">
            <v>344396.79999999999</v>
          </cell>
        </row>
        <row r="6614">
          <cell r="I6614">
            <v>184571.88</v>
          </cell>
        </row>
        <row r="6615">
          <cell r="I6615">
            <v>309573.67</v>
          </cell>
        </row>
        <row r="6616">
          <cell r="I6616">
            <v>281262.15000000002</v>
          </cell>
        </row>
        <row r="6617">
          <cell r="I6617">
            <v>346672.34</v>
          </cell>
        </row>
        <row r="6618">
          <cell r="I6618">
            <v>132262.5</v>
          </cell>
        </row>
        <row r="6619">
          <cell r="I6619">
            <v>289324</v>
          </cell>
        </row>
        <row r="6620">
          <cell r="I6620">
            <v>242225.5</v>
          </cell>
        </row>
        <row r="6621">
          <cell r="I6621">
            <v>222306.05</v>
          </cell>
        </row>
        <row r="6622">
          <cell r="I6622">
            <v>216374.28</v>
          </cell>
        </row>
        <row r="6623">
          <cell r="I6623">
            <v>200235.28</v>
          </cell>
        </row>
        <row r="6624">
          <cell r="I6624">
            <v>304013.12</v>
          </cell>
        </row>
        <row r="6625">
          <cell r="I6625">
            <v>233992.19</v>
          </cell>
        </row>
        <row r="6626">
          <cell r="I6626">
            <v>238848.64000000001</v>
          </cell>
        </row>
        <row r="6627">
          <cell r="I6627">
            <v>216079.6</v>
          </cell>
        </row>
        <row r="6628">
          <cell r="I6628">
            <v>188948.15</v>
          </cell>
        </row>
        <row r="6629">
          <cell r="I6629">
            <v>262713.31</v>
          </cell>
        </row>
        <row r="6630">
          <cell r="I6630">
            <v>329165.19</v>
          </cell>
        </row>
        <row r="6631">
          <cell r="I6631">
            <v>268999.92</v>
          </cell>
        </row>
        <row r="6632">
          <cell r="I6632">
            <v>264491.37</v>
          </cell>
        </row>
        <row r="6633">
          <cell r="I6633">
            <v>334468.44</v>
          </cell>
        </row>
        <row r="6634">
          <cell r="I6634">
            <v>375125.6</v>
          </cell>
        </row>
        <row r="6635">
          <cell r="I6635">
            <v>355677.85</v>
          </cell>
        </row>
        <row r="6636">
          <cell r="I6636">
            <v>233051.7</v>
          </cell>
        </row>
        <row r="6637">
          <cell r="I6637">
            <v>223786.41</v>
          </cell>
        </row>
        <row r="6638">
          <cell r="I6638">
            <v>278665.19</v>
          </cell>
        </row>
        <row r="6639">
          <cell r="I6639">
            <v>119757.83</v>
          </cell>
        </row>
        <row r="6640">
          <cell r="I6640">
            <v>194192.55</v>
          </cell>
        </row>
        <row r="6641">
          <cell r="I6641">
            <v>276576.06</v>
          </cell>
        </row>
        <row r="6642">
          <cell r="I6642">
            <v>193407.25</v>
          </cell>
        </row>
        <row r="6643">
          <cell r="I6643">
            <v>259263.5</v>
          </cell>
        </row>
        <row r="6644">
          <cell r="I6644">
            <v>208751.5</v>
          </cell>
        </row>
        <row r="6645">
          <cell r="I6645">
            <v>233097</v>
          </cell>
        </row>
        <row r="6646">
          <cell r="I6646">
            <v>236302.5</v>
          </cell>
        </row>
        <row r="6647">
          <cell r="I6647">
            <v>118740.5</v>
          </cell>
        </row>
        <row r="6648">
          <cell r="I6648">
            <v>83155.75</v>
          </cell>
        </row>
        <row r="6649">
          <cell r="I6649">
            <v>16375</v>
          </cell>
        </row>
        <row r="6650">
          <cell r="I6650">
            <v>19044</v>
          </cell>
        </row>
        <row r="6651">
          <cell r="I6651">
            <v>4879.25</v>
          </cell>
        </row>
        <row r="6652">
          <cell r="I6652">
            <v>3743.5</v>
          </cell>
        </row>
        <row r="6653">
          <cell r="I6653">
            <v>24392</v>
          </cell>
        </row>
        <row r="6654">
          <cell r="I6654">
            <v>11915.75</v>
          </cell>
        </row>
        <row r="6655">
          <cell r="I6655">
            <v>55698.5</v>
          </cell>
        </row>
        <row r="6656">
          <cell r="I6656">
            <v>39174.75</v>
          </cell>
        </row>
        <row r="6657">
          <cell r="I6657">
            <v>30430.25</v>
          </cell>
        </row>
        <row r="6658">
          <cell r="I6658">
            <v>31392.25</v>
          </cell>
        </row>
        <row r="6659">
          <cell r="I6659">
            <v>61365.5</v>
          </cell>
        </row>
        <row r="6660">
          <cell r="I6660">
            <v>8255</v>
          </cell>
        </row>
        <row r="6661">
          <cell r="I6661">
            <v>17638.25</v>
          </cell>
        </row>
        <row r="6662">
          <cell r="I6662">
            <v>13305.53</v>
          </cell>
        </row>
        <row r="6663">
          <cell r="I6663">
            <v>11735.57</v>
          </cell>
        </row>
        <row r="6664">
          <cell r="I6664">
            <v>3820.72</v>
          </cell>
        </row>
        <row r="6665">
          <cell r="I6665">
            <v>40804.39</v>
          </cell>
        </row>
        <row r="6666">
          <cell r="I6666">
            <v>35151.5</v>
          </cell>
        </row>
        <row r="6667">
          <cell r="I6667">
            <v>24441.75</v>
          </cell>
        </row>
        <row r="6668">
          <cell r="I6668">
            <v>72178</v>
          </cell>
        </row>
        <row r="6669">
          <cell r="I6669">
            <v>28219.16</v>
          </cell>
        </row>
        <row r="6670">
          <cell r="I6670">
            <v>7871.27</v>
          </cell>
        </row>
        <row r="6671">
          <cell r="I6671">
            <v>923.76</v>
          </cell>
        </row>
        <row r="6672">
          <cell r="I6672">
            <v>309.75</v>
          </cell>
        </row>
        <row r="6676">
          <cell r="I6676">
            <v>242164</v>
          </cell>
        </row>
        <row r="6677">
          <cell r="I6677">
            <v>276377.75</v>
          </cell>
        </row>
        <row r="6678">
          <cell r="I6678">
            <v>257583</v>
          </cell>
        </row>
        <row r="6679">
          <cell r="I6679">
            <v>362395.27</v>
          </cell>
        </row>
        <row r="6680">
          <cell r="I6680">
            <v>344331.53</v>
          </cell>
        </row>
        <row r="6681">
          <cell r="I6681">
            <v>326591.02</v>
          </cell>
        </row>
        <row r="6682">
          <cell r="I6682">
            <v>297636.59999999998</v>
          </cell>
        </row>
        <row r="6683">
          <cell r="I6683">
            <v>295447.99</v>
          </cell>
        </row>
        <row r="6684">
          <cell r="I6684">
            <v>262645.71000000002</v>
          </cell>
        </row>
        <row r="6685">
          <cell r="I6685">
            <v>279447.64</v>
          </cell>
        </row>
        <row r="6686">
          <cell r="I6686">
            <v>261541.63</v>
          </cell>
        </row>
        <row r="6687">
          <cell r="I6687">
            <v>316252.03999999998</v>
          </cell>
        </row>
        <row r="6688">
          <cell r="I6688">
            <v>285716.5</v>
          </cell>
        </row>
        <row r="6689">
          <cell r="I6689">
            <v>322880.78999999998</v>
          </cell>
        </row>
        <row r="6690">
          <cell r="I6690">
            <v>326118.49</v>
          </cell>
        </row>
        <row r="6691">
          <cell r="I6691">
            <v>295190.67</v>
          </cell>
        </row>
        <row r="6692">
          <cell r="I6692">
            <v>289325.78999999998</v>
          </cell>
        </row>
        <row r="6693">
          <cell r="I6693">
            <v>297014.78999999998</v>
          </cell>
        </row>
        <row r="6694">
          <cell r="I6694">
            <v>311190.27</v>
          </cell>
        </row>
        <row r="6695">
          <cell r="I6695">
            <v>307473.43</v>
          </cell>
        </row>
        <row r="6696">
          <cell r="I6696">
            <v>300526.82</v>
          </cell>
        </row>
        <row r="6697">
          <cell r="I6697">
            <v>350125.99</v>
          </cell>
        </row>
        <row r="6698">
          <cell r="I6698">
            <v>491963.89</v>
          </cell>
        </row>
        <row r="6699">
          <cell r="I6699">
            <v>490074.36</v>
          </cell>
        </row>
        <row r="6700">
          <cell r="I6700">
            <v>114844.75</v>
          </cell>
        </row>
        <row r="6701">
          <cell r="I6701">
            <v>68282.5</v>
          </cell>
        </row>
        <row r="6702">
          <cell r="I6702">
            <v>32307.5</v>
          </cell>
        </row>
        <row r="6703">
          <cell r="I6703">
            <v>60468.83</v>
          </cell>
        </row>
        <row r="6704">
          <cell r="I6704">
            <v>54161.24</v>
          </cell>
        </row>
        <row r="6705">
          <cell r="I6705">
            <v>77214.53</v>
          </cell>
        </row>
        <row r="6706">
          <cell r="I6706">
            <v>131370.72</v>
          </cell>
        </row>
        <row r="6707">
          <cell r="I6707">
            <v>89583.47</v>
          </cell>
        </row>
        <row r="6708">
          <cell r="I6708">
            <v>63757.59</v>
          </cell>
        </row>
        <row r="6709">
          <cell r="I6709">
            <v>115996.08</v>
          </cell>
        </row>
        <row r="6710">
          <cell r="I6710">
            <v>149867.89000000001</v>
          </cell>
        </row>
        <row r="6711">
          <cell r="I6711">
            <v>57550.06</v>
          </cell>
        </row>
        <row r="6712">
          <cell r="I6712">
            <v>168465.75</v>
          </cell>
        </row>
        <row r="6713">
          <cell r="I6713">
            <v>75519</v>
          </cell>
        </row>
        <row r="6714">
          <cell r="I6714">
            <v>4049</v>
          </cell>
        </row>
        <row r="6715">
          <cell r="I6715">
            <v>49510.74</v>
          </cell>
        </row>
        <row r="6716">
          <cell r="I6716">
            <v>54026.41</v>
          </cell>
        </row>
        <row r="6717">
          <cell r="I6717">
            <v>97705.04</v>
          </cell>
        </row>
        <row r="6718">
          <cell r="I6718">
            <v>134769.35</v>
          </cell>
        </row>
        <row r="6719">
          <cell r="I6719">
            <v>206044.29</v>
          </cell>
        </row>
        <row r="6720">
          <cell r="I6720">
            <v>187205.94</v>
          </cell>
        </row>
        <row r="6721">
          <cell r="I6721">
            <v>139882.44</v>
          </cell>
        </row>
        <row r="6722">
          <cell r="I6722">
            <v>2929.64</v>
          </cell>
        </row>
        <row r="6723">
          <cell r="I6723">
            <v>81766.78</v>
          </cell>
        </row>
        <row r="6724">
          <cell r="I6724">
            <v>1063775.5</v>
          </cell>
          <cell r="J6724">
            <v>0</v>
          </cell>
        </row>
        <row r="6725">
          <cell r="I6725">
            <v>1554404</v>
          </cell>
          <cell r="J6725">
            <v>0</v>
          </cell>
        </row>
        <row r="6726">
          <cell r="I6726">
            <v>1248552.5</v>
          </cell>
        </row>
        <row r="6727">
          <cell r="I6727">
            <v>707590</v>
          </cell>
        </row>
        <row r="6728">
          <cell r="I6728">
            <v>420871.75</v>
          </cell>
        </row>
        <row r="6729">
          <cell r="I6729">
            <v>286009</v>
          </cell>
        </row>
        <row r="6730">
          <cell r="I6730">
            <v>675138</v>
          </cell>
        </row>
        <row r="6731">
          <cell r="I6731">
            <v>444605.61</v>
          </cell>
        </row>
        <row r="6732">
          <cell r="I6732">
            <v>565992.46</v>
          </cell>
        </row>
        <row r="6733">
          <cell r="I6733">
            <v>343613.51</v>
          </cell>
        </row>
        <row r="6734">
          <cell r="I6734">
            <v>699856.68</v>
          </cell>
        </row>
        <row r="6735">
          <cell r="I6735">
            <v>864161.88</v>
          </cell>
        </row>
        <row r="6736">
          <cell r="I6736">
            <v>779301.33</v>
          </cell>
        </row>
        <row r="6737">
          <cell r="I6737">
            <v>1484316.89</v>
          </cell>
        </row>
        <row r="6738">
          <cell r="I6738">
            <v>1237937.24</v>
          </cell>
        </row>
        <row r="6739">
          <cell r="I6739">
            <v>1452557.14</v>
          </cell>
        </row>
        <row r="6740">
          <cell r="I6740">
            <v>1551892.78</v>
          </cell>
        </row>
        <row r="6741">
          <cell r="I6741">
            <v>1229016.21</v>
          </cell>
        </row>
        <row r="6742">
          <cell r="I6742">
            <v>995224.55</v>
          </cell>
        </row>
        <row r="6743">
          <cell r="I6743">
            <v>1347232.21</v>
          </cell>
        </row>
        <row r="6744">
          <cell r="I6744">
            <v>1377612.86</v>
          </cell>
        </row>
        <row r="6745">
          <cell r="I6745">
            <v>1000777.82</v>
          </cell>
        </row>
        <row r="6746">
          <cell r="I6746">
            <v>1025985.98</v>
          </cell>
        </row>
        <row r="6747">
          <cell r="I6747">
            <v>1017053.78</v>
          </cell>
        </row>
        <row r="6748">
          <cell r="I6748">
            <v>1106542</v>
          </cell>
          <cell r="J6748">
            <v>0</v>
          </cell>
        </row>
        <row r="6749">
          <cell r="I6749">
            <v>1296638.25</v>
          </cell>
          <cell r="J6749">
            <v>0</v>
          </cell>
        </row>
        <row r="6750">
          <cell r="I6750">
            <v>1231377</v>
          </cell>
        </row>
        <row r="6751">
          <cell r="I6751">
            <v>711280.25</v>
          </cell>
        </row>
        <row r="6752">
          <cell r="I6752">
            <v>441759.75</v>
          </cell>
        </row>
        <row r="6753">
          <cell r="I6753">
            <v>252239.75</v>
          </cell>
        </row>
        <row r="6754">
          <cell r="I6754">
            <v>706458.25</v>
          </cell>
        </row>
        <row r="6755">
          <cell r="I6755">
            <v>424419.85</v>
          </cell>
        </row>
        <row r="6756">
          <cell r="I6756">
            <v>545574.51</v>
          </cell>
        </row>
        <row r="6757">
          <cell r="I6757">
            <v>391515.55</v>
          </cell>
        </row>
        <row r="6758">
          <cell r="I6758">
            <v>825716.29</v>
          </cell>
        </row>
        <row r="6759">
          <cell r="I6759">
            <v>823948.56</v>
          </cell>
        </row>
        <row r="6760">
          <cell r="I6760">
            <v>645452.27</v>
          </cell>
        </row>
        <row r="6761">
          <cell r="I6761">
            <v>1474886.57</v>
          </cell>
        </row>
        <row r="6762">
          <cell r="I6762">
            <v>1235547.45</v>
          </cell>
        </row>
        <row r="6763">
          <cell r="I6763">
            <v>1455001.69</v>
          </cell>
        </row>
        <row r="6764">
          <cell r="I6764">
            <v>1627347.33</v>
          </cell>
        </row>
        <row r="6765">
          <cell r="I6765">
            <v>1189345.19</v>
          </cell>
        </row>
        <row r="6766">
          <cell r="I6766">
            <v>977211.91</v>
          </cell>
        </row>
        <row r="6767">
          <cell r="I6767">
            <v>1213472.6599999999</v>
          </cell>
        </row>
        <row r="6768">
          <cell r="I6768">
            <v>1272722.7</v>
          </cell>
        </row>
        <row r="6769">
          <cell r="I6769">
            <v>1159893.48</v>
          </cell>
        </row>
        <row r="6770">
          <cell r="I6770">
            <v>954619.45</v>
          </cell>
        </row>
        <row r="6771">
          <cell r="I6771">
            <v>1068833.48</v>
          </cell>
        </row>
        <row r="6772">
          <cell r="I6772">
            <v>1060516.75</v>
          </cell>
          <cell r="J6772">
            <v>0</v>
          </cell>
        </row>
        <row r="6773">
          <cell r="I6773">
            <v>1419300.25</v>
          </cell>
          <cell r="J6773">
            <v>0</v>
          </cell>
        </row>
        <row r="6774">
          <cell r="I6774">
            <v>1296265.75</v>
          </cell>
        </row>
        <row r="6775">
          <cell r="I6775">
            <v>691776.5</v>
          </cell>
        </row>
        <row r="6776">
          <cell r="I6776">
            <v>371111.75</v>
          </cell>
        </row>
        <row r="6777">
          <cell r="I6777">
            <v>306037.25</v>
          </cell>
        </row>
        <row r="6778">
          <cell r="I6778">
            <v>620377.5</v>
          </cell>
        </row>
        <row r="6779">
          <cell r="I6779">
            <v>373643.11</v>
          </cell>
        </row>
        <row r="6780">
          <cell r="I6780">
            <v>648179.05000000005</v>
          </cell>
        </row>
        <row r="6781">
          <cell r="I6781">
            <v>206646.34</v>
          </cell>
        </row>
        <row r="6782">
          <cell r="I6782">
            <v>627561.52</v>
          </cell>
        </row>
        <row r="6783">
          <cell r="I6783">
            <v>886325.24</v>
          </cell>
        </row>
        <row r="6784">
          <cell r="I6784">
            <v>666737.27</v>
          </cell>
        </row>
        <row r="6785">
          <cell r="I6785">
            <v>1269039.3700000001</v>
          </cell>
        </row>
        <row r="6786">
          <cell r="I6786">
            <v>1378354.97</v>
          </cell>
        </row>
        <row r="6787">
          <cell r="I6787">
            <v>1565733.87</v>
          </cell>
        </row>
        <row r="6788">
          <cell r="I6788">
            <v>1629713.96</v>
          </cell>
        </row>
        <row r="6789">
          <cell r="I6789">
            <v>1179014.21</v>
          </cell>
        </row>
        <row r="6790">
          <cell r="I6790">
            <v>1219808.05</v>
          </cell>
        </row>
        <row r="6791">
          <cell r="I6791">
            <v>1265115.43</v>
          </cell>
        </row>
        <row r="6792">
          <cell r="I6792">
            <v>1259071.31</v>
          </cell>
        </row>
        <row r="6793">
          <cell r="I6793">
            <v>1021607.96</v>
          </cell>
        </row>
        <row r="6794">
          <cell r="I6794">
            <v>805809.46</v>
          </cell>
        </row>
        <row r="6795">
          <cell r="I6795">
            <v>814626.52</v>
          </cell>
        </row>
        <row r="6796">
          <cell r="I6796">
            <v>1074806</v>
          </cell>
          <cell r="J6796">
            <v>0</v>
          </cell>
        </row>
        <row r="6797">
          <cell r="I6797">
            <v>1433149.25</v>
          </cell>
          <cell r="J6797">
            <v>0</v>
          </cell>
        </row>
        <row r="6798">
          <cell r="I6798">
            <v>1271817.5</v>
          </cell>
        </row>
        <row r="6799">
          <cell r="I6799">
            <v>698270.75</v>
          </cell>
        </row>
        <row r="6800">
          <cell r="I6800">
            <v>405203</v>
          </cell>
        </row>
        <row r="6801">
          <cell r="I6801">
            <v>275276</v>
          </cell>
        </row>
        <row r="6802">
          <cell r="I6802">
            <v>707647.5</v>
          </cell>
        </row>
        <row r="6803">
          <cell r="I6803">
            <v>358371.2</v>
          </cell>
        </row>
        <row r="6804">
          <cell r="I6804">
            <v>606667.55000000005</v>
          </cell>
        </row>
        <row r="6805">
          <cell r="I6805">
            <v>244403.98</v>
          </cell>
        </row>
        <row r="6806">
          <cell r="I6806">
            <v>669916.38</v>
          </cell>
        </row>
        <row r="6807">
          <cell r="I6807">
            <v>916305.46</v>
          </cell>
        </row>
        <row r="6808">
          <cell r="I6808">
            <v>1067609.8899999999</v>
          </cell>
        </row>
        <row r="6809">
          <cell r="I6809">
            <v>1245433.74</v>
          </cell>
        </row>
        <row r="6810">
          <cell r="I6810">
            <v>1328792.33</v>
          </cell>
        </row>
        <row r="6811">
          <cell r="I6811">
            <v>1471257.84</v>
          </cell>
        </row>
        <row r="6812">
          <cell r="I6812">
            <v>1609542.3</v>
          </cell>
        </row>
        <row r="6813">
          <cell r="I6813">
            <v>1096861.1200000001</v>
          </cell>
        </row>
        <row r="6814">
          <cell r="I6814">
            <v>1055980.6000000001</v>
          </cell>
        </row>
        <row r="6815">
          <cell r="I6815">
            <v>1470905.64</v>
          </cell>
        </row>
        <row r="6816">
          <cell r="I6816">
            <v>1228221.8899999999</v>
          </cell>
        </row>
        <row r="6817">
          <cell r="I6817">
            <v>991293.42</v>
          </cell>
        </row>
        <row r="6818">
          <cell r="I6818">
            <v>787431.2</v>
          </cell>
        </row>
        <row r="6819">
          <cell r="I6819">
            <v>864111.28</v>
          </cell>
        </row>
        <row r="6820">
          <cell r="I6820">
            <v>523679.75</v>
          </cell>
          <cell r="J6820">
            <v>0</v>
          </cell>
        </row>
        <row r="6821">
          <cell r="I6821">
            <v>553616</v>
          </cell>
          <cell r="J6821">
            <v>0</v>
          </cell>
        </row>
        <row r="6822">
          <cell r="I6822">
            <v>723459.75</v>
          </cell>
          <cell r="J6822">
            <v>0</v>
          </cell>
        </row>
        <row r="6823">
          <cell r="I6823">
            <v>723094.25</v>
          </cell>
          <cell r="J6823">
            <v>0</v>
          </cell>
        </row>
        <row r="6824">
          <cell r="I6824">
            <v>667798.5</v>
          </cell>
        </row>
        <row r="6825">
          <cell r="I6825">
            <v>753895</v>
          </cell>
        </row>
        <row r="6826">
          <cell r="I6826">
            <v>1066106.5</v>
          </cell>
        </row>
        <row r="6827">
          <cell r="I6827">
            <v>1063107.5</v>
          </cell>
        </row>
        <row r="6828">
          <cell r="I6828">
            <v>1056564.8</v>
          </cell>
        </row>
        <row r="6829">
          <cell r="I6829">
            <v>1076589.78</v>
          </cell>
        </row>
        <row r="6830">
          <cell r="I6830">
            <v>595736.9</v>
          </cell>
        </row>
        <row r="6831">
          <cell r="I6831">
            <v>257288.34</v>
          </cell>
        </row>
        <row r="6832">
          <cell r="I6832">
            <v>277722.05</v>
          </cell>
        </row>
        <row r="6833">
          <cell r="I6833">
            <v>255197.29</v>
          </cell>
        </row>
        <row r="6834">
          <cell r="I6834">
            <v>331821.18</v>
          </cell>
        </row>
        <row r="6835">
          <cell r="I6835">
            <v>55807.13</v>
          </cell>
        </row>
        <row r="6836">
          <cell r="I6836">
            <v>145769.5</v>
          </cell>
        </row>
        <row r="6837">
          <cell r="I6837">
            <v>60291.71</v>
          </cell>
        </row>
        <row r="6838">
          <cell r="I6838">
            <v>53320.07</v>
          </cell>
        </row>
        <row r="6839">
          <cell r="I6839">
            <v>33681.5</v>
          </cell>
        </row>
        <row r="6840">
          <cell r="I6840">
            <v>72748.62</v>
          </cell>
        </row>
        <row r="6841">
          <cell r="I6841">
            <v>22697.07</v>
          </cell>
        </row>
        <row r="6842">
          <cell r="I6842">
            <v>36895.29</v>
          </cell>
        </row>
        <row r="6843">
          <cell r="I6843">
            <v>81024.399999999994</v>
          </cell>
        </row>
        <row r="6844">
          <cell r="I6844">
            <v>526348.25</v>
          </cell>
          <cell r="J6844">
            <v>0</v>
          </cell>
        </row>
        <row r="6845">
          <cell r="I6845">
            <v>525517</v>
          </cell>
          <cell r="J6845">
            <v>0</v>
          </cell>
        </row>
        <row r="6846">
          <cell r="I6846">
            <v>583224</v>
          </cell>
          <cell r="J6846">
            <v>0</v>
          </cell>
        </row>
        <row r="6847">
          <cell r="I6847">
            <v>678374.75</v>
          </cell>
          <cell r="J6847">
            <v>0</v>
          </cell>
        </row>
        <row r="6848">
          <cell r="I6848">
            <v>752130.75</v>
          </cell>
        </row>
        <row r="6849">
          <cell r="I6849">
            <v>630659</v>
          </cell>
        </row>
        <row r="6850">
          <cell r="I6850">
            <v>1023640.75</v>
          </cell>
        </row>
        <row r="6851">
          <cell r="I6851">
            <v>1043501</v>
          </cell>
        </row>
        <row r="6852">
          <cell r="I6852">
            <v>1048137.04</v>
          </cell>
        </row>
        <row r="6853">
          <cell r="I6853">
            <v>1063206.46</v>
          </cell>
        </row>
        <row r="6854">
          <cell r="I6854">
            <v>601884.12</v>
          </cell>
        </row>
        <row r="6855">
          <cell r="I6855">
            <v>152993.53</v>
          </cell>
        </row>
        <row r="6856">
          <cell r="I6856">
            <v>109928.35</v>
          </cell>
        </row>
        <row r="6857">
          <cell r="I6857">
            <v>207551.69</v>
          </cell>
        </row>
        <row r="6858">
          <cell r="I6858">
            <v>164444.68</v>
          </cell>
        </row>
        <row r="6859">
          <cell r="I6859">
            <v>171383.44</v>
          </cell>
        </row>
        <row r="6860">
          <cell r="I6860">
            <v>45467.08</v>
          </cell>
        </row>
        <row r="6861">
          <cell r="I6861">
            <v>29598.93</v>
          </cell>
        </row>
        <row r="6862">
          <cell r="I6862">
            <v>6938.14</v>
          </cell>
        </row>
        <row r="6863">
          <cell r="I6863">
            <v>38308.22</v>
          </cell>
        </row>
        <row r="6864">
          <cell r="I6864">
            <v>12395.39</v>
          </cell>
        </row>
        <row r="6865">
          <cell r="I6865">
            <v>12335.07</v>
          </cell>
        </row>
        <row r="6866">
          <cell r="I6866">
            <v>11579.19</v>
          </cell>
        </row>
        <row r="6867">
          <cell r="I6867">
            <v>14422.88</v>
          </cell>
        </row>
        <row r="6868">
          <cell r="I6868">
            <v>49135.5</v>
          </cell>
        </row>
        <row r="6869">
          <cell r="I6869">
            <v>39199</v>
          </cell>
        </row>
        <row r="6870">
          <cell r="I6870">
            <v>41615.25</v>
          </cell>
        </row>
        <row r="6871">
          <cell r="I6871">
            <v>42188</v>
          </cell>
        </row>
        <row r="6872">
          <cell r="I6872">
            <v>13802.25</v>
          </cell>
        </row>
        <row r="6873">
          <cell r="I6873">
            <v>3353</v>
          </cell>
        </row>
        <row r="6874">
          <cell r="I6874">
            <v>25901.75</v>
          </cell>
        </row>
        <row r="6875">
          <cell r="I6875">
            <v>1170.5</v>
          </cell>
        </row>
        <row r="6876">
          <cell r="I6876">
            <v>8398.39</v>
          </cell>
        </row>
        <row r="6877">
          <cell r="I6877">
            <v>2324.66</v>
          </cell>
        </row>
        <row r="6878">
          <cell r="I6878">
            <v>896.07</v>
          </cell>
        </row>
        <row r="6879">
          <cell r="I6879">
            <v>3824.06</v>
          </cell>
        </row>
        <row r="6880">
          <cell r="I6880">
            <v>2348.62</v>
          </cell>
        </row>
        <row r="6881">
          <cell r="I6881">
            <v>4112.1899999999996</v>
          </cell>
        </row>
        <row r="6882">
          <cell r="I6882">
            <v>1700.27</v>
          </cell>
        </row>
        <row r="6883">
          <cell r="I6883">
            <v>1107.0999999999999</v>
          </cell>
        </row>
        <row r="6884">
          <cell r="I6884">
            <v>2014.83</v>
          </cell>
        </row>
        <row r="6885">
          <cell r="I6885">
            <v>2502.08</v>
          </cell>
        </row>
        <row r="6886">
          <cell r="I6886">
            <v>2927.59</v>
          </cell>
        </row>
        <row r="6887">
          <cell r="I6887">
            <v>1106.42</v>
          </cell>
        </row>
        <row r="6888">
          <cell r="I6888">
            <v>956.03</v>
          </cell>
        </row>
        <row r="6889">
          <cell r="I6889">
            <v>578.48</v>
          </cell>
        </row>
        <row r="6890">
          <cell r="I6890">
            <v>11283.13</v>
          </cell>
        </row>
        <row r="6891">
          <cell r="I6891">
            <v>325.74</v>
          </cell>
        </row>
        <row r="6892">
          <cell r="I6892">
            <v>49338.5</v>
          </cell>
          <cell r="J6892">
            <v>0</v>
          </cell>
        </row>
        <row r="6893">
          <cell r="I6893">
            <v>34785</v>
          </cell>
          <cell r="J6893">
            <v>0</v>
          </cell>
        </row>
        <row r="6894">
          <cell r="I6894">
            <v>44334.25</v>
          </cell>
          <cell r="J6894">
            <v>0</v>
          </cell>
        </row>
        <row r="6895">
          <cell r="I6895">
            <v>38831.25</v>
          </cell>
          <cell r="J6895">
            <v>0</v>
          </cell>
        </row>
        <row r="6896">
          <cell r="I6896">
            <v>14501.25</v>
          </cell>
        </row>
        <row r="6897">
          <cell r="I6897">
            <v>24855.5</v>
          </cell>
        </row>
        <row r="6898">
          <cell r="I6898">
            <v>39671.25</v>
          </cell>
        </row>
        <row r="6899">
          <cell r="I6899">
            <v>11613.25</v>
          </cell>
        </row>
        <row r="6900">
          <cell r="I6900">
            <v>13143.75</v>
          </cell>
        </row>
        <row r="6901">
          <cell r="I6901">
            <v>3998</v>
          </cell>
        </row>
        <row r="6902">
          <cell r="I6902">
            <v>22496.5</v>
          </cell>
        </row>
        <row r="6903">
          <cell r="I6903">
            <v>25283.25</v>
          </cell>
        </row>
        <row r="6904">
          <cell r="I6904">
            <v>56542.75</v>
          </cell>
        </row>
        <row r="6905">
          <cell r="I6905">
            <v>73257.5</v>
          </cell>
        </row>
        <row r="6906">
          <cell r="I6906">
            <v>24653.75</v>
          </cell>
        </row>
        <row r="6907">
          <cell r="I6907">
            <v>7951.57</v>
          </cell>
        </row>
        <row r="6908">
          <cell r="I6908">
            <v>33076.07</v>
          </cell>
        </row>
        <row r="6909">
          <cell r="I6909">
            <v>46169.5</v>
          </cell>
        </row>
        <row r="6910">
          <cell r="I6910">
            <v>19465.25</v>
          </cell>
        </row>
        <row r="6911">
          <cell r="I6911">
            <v>26320.67</v>
          </cell>
        </row>
        <row r="6912">
          <cell r="I6912">
            <v>7047.99</v>
          </cell>
        </row>
        <row r="6913">
          <cell r="I6913">
            <v>5105.66</v>
          </cell>
        </row>
        <row r="6914">
          <cell r="I6914">
            <v>12005.56</v>
          </cell>
        </row>
        <row r="6915">
          <cell r="I6915">
            <v>1729.7</v>
          </cell>
        </row>
        <row r="6917">
          <cell r="I6917">
            <v>803078.5</v>
          </cell>
        </row>
        <row r="6918">
          <cell r="I6918">
            <v>835854.25</v>
          </cell>
        </row>
        <row r="6919">
          <cell r="I6919">
            <v>720041</v>
          </cell>
        </row>
        <row r="6920">
          <cell r="I6920">
            <v>847526.5</v>
          </cell>
        </row>
        <row r="6921">
          <cell r="I6921">
            <v>780013</v>
          </cell>
        </row>
        <row r="6922">
          <cell r="I6922">
            <v>737960.75</v>
          </cell>
        </row>
        <row r="6923">
          <cell r="I6923">
            <v>871308.5</v>
          </cell>
        </row>
        <row r="6924">
          <cell r="I6924">
            <v>839391.25</v>
          </cell>
        </row>
        <row r="6925">
          <cell r="I6925">
            <v>753862.25</v>
          </cell>
        </row>
        <row r="6926">
          <cell r="I6926">
            <v>850947.5</v>
          </cell>
        </row>
        <row r="6927">
          <cell r="I6927">
            <v>838126.25</v>
          </cell>
        </row>
        <row r="6928">
          <cell r="I6928">
            <v>818673.25</v>
          </cell>
        </row>
        <row r="6929">
          <cell r="I6929">
            <v>769915.25</v>
          </cell>
        </row>
        <row r="6930">
          <cell r="I6930">
            <v>683278.25</v>
          </cell>
        </row>
        <row r="6931">
          <cell r="I6931">
            <v>818330.75</v>
          </cell>
        </row>
        <row r="6932">
          <cell r="I6932">
            <v>646006.25</v>
          </cell>
        </row>
        <row r="6933">
          <cell r="I6933">
            <v>851848.64</v>
          </cell>
        </row>
        <row r="6934">
          <cell r="I6934">
            <v>834715.79</v>
          </cell>
        </row>
        <row r="6935">
          <cell r="I6935">
            <v>765519.74</v>
          </cell>
        </row>
        <row r="6936">
          <cell r="I6936">
            <v>865825.13</v>
          </cell>
        </row>
        <row r="6937">
          <cell r="I6937">
            <v>865656.1</v>
          </cell>
        </row>
        <row r="6938">
          <cell r="I6938">
            <v>849763.86</v>
          </cell>
        </row>
        <row r="6939">
          <cell r="I6939">
            <v>802921.1</v>
          </cell>
        </row>
        <row r="6940">
          <cell r="I6940">
            <v>746064.61</v>
          </cell>
        </row>
        <row r="6941">
          <cell r="I6941">
            <v>859587.46</v>
          </cell>
        </row>
        <row r="6942">
          <cell r="I6942">
            <v>865238.7</v>
          </cell>
        </row>
        <row r="6944">
          <cell r="I6944">
            <v>792496.5</v>
          </cell>
        </row>
        <row r="6945">
          <cell r="I6945">
            <v>754163</v>
          </cell>
        </row>
        <row r="6946">
          <cell r="I6946">
            <v>765784.5</v>
          </cell>
        </row>
        <row r="6947">
          <cell r="I6947">
            <v>860961.25</v>
          </cell>
        </row>
        <row r="6948">
          <cell r="I6948">
            <v>802826.5</v>
          </cell>
        </row>
        <row r="6949">
          <cell r="I6949">
            <v>828563</v>
          </cell>
        </row>
        <row r="6950">
          <cell r="I6950">
            <v>824197</v>
          </cell>
        </row>
        <row r="6951">
          <cell r="I6951">
            <v>857236.5</v>
          </cell>
        </row>
        <row r="6952">
          <cell r="I6952">
            <v>753825.25</v>
          </cell>
        </row>
        <row r="6953">
          <cell r="I6953">
            <v>863280.25</v>
          </cell>
        </row>
        <row r="6954">
          <cell r="I6954">
            <v>803005.25</v>
          </cell>
        </row>
        <row r="6955">
          <cell r="I6955">
            <v>754797.25</v>
          </cell>
        </row>
        <row r="6956">
          <cell r="I6956">
            <v>766693.5</v>
          </cell>
        </row>
        <row r="6957">
          <cell r="I6957">
            <v>848494.5</v>
          </cell>
        </row>
        <row r="6958">
          <cell r="I6958">
            <v>820707.25</v>
          </cell>
        </row>
        <row r="6959">
          <cell r="I6959">
            <v>687027.25</v>
          </cell>
        </row>
        <row r="6960">
          <cell r="I6960">
            <v>740446.74</v>
          </cell>
        </row>
        <row r="6961">
          <cell r="I6961">
            <v>830192.38</v>
          </cell>
        </row>
        <row r="6962">
          <cell r="I6962">
            <v>836741.23</v>
          </cell>
        </row>
        <row r="6963">
          <cell r="I6963">
            <v>823188.42</v>
          </cell>
        </row>
        <row r="6964">
          <cell r="I6964">
            <v>739150.81</v>
          </cell>
        </row>
        <row r="6965">
          <cell r="I6965">
            <v>851902</v>
          </cell>
        </row>
        <row r="6966">
          <cell r="I6966">
            <v>790177.24</v>
          </cell>
        </row>
        <row r="6967">
          <cell r="I6967">
            <v>869673.27</v>
          </cell>
        </row>
        <row r="6968">
          <cell r="I6968">
            <v>866156.65</v>
          </cell>
        </row>
        <row r="6969">
          <cell r="I6969">
            <v>755467.71</v>
          </cell>
        </row>
        <row r="6970">
          <cell r="I6970">
            <v>3030</v>
          </cell>
        </row>
        <row r="6971">
          <cell r="I6971">
            <v>1106</v>
          </cell>
        </row>
        <row r="6972">
          <cell r="I6972">
            <v>955.5</v>
          </cell>
        </row>
        <row r="6973">
          <cell r="I6973">
            <v>5344.5</v>
          </cell>
        </row>
        <row r="6974">
          <cell r="I6974">
            <v>2065</v>
          </cell>
        </row>
        <row r="6975">
          <cell r="I6975">
            <v>227.5</v>
          </cell>
        </row>
        <row r="6976">
          <cell r="I6976">
            <v>1333.5</v>
          </cell>
        </row>
        <row r="6977">
          <cell r="I6977">
            <v>329</v>
          </cell>
        </row>
        <row r="6978">
          <cell r="I6978">
            <v>24.5</v>
          </cell>
        </row>
        <row r="6979">
          <cell r="I6979">
            <v>112</v>
          </cell>
        </row>
        <row r="6980">
          <cell r="I6980">
            <v>42</v>
          </cell>
        </row>
        <row r="6981">
          <cell r="I6981">
            <v>30</v>
          </cell>
        </row>
        <row r="6982">
          <cell r="I6982">
            <v>90</v>
          </cell>
        </row>
        <row r="6983">
          <cell r="I6983">
            <v>78.75</v>
          </cell>
        </row>
        <row r="6984">
          <cell r="I6984">
            <v>52.5</v>
          </cell>
        </row>
        <row r="6985">
          <cell r="I6985">
            <v>22.5</v>
          </cell>
        </row>
        <row r="6992">
          <cell r="I6992">
            <v>2580</v>
          </cell>
        </row>
        <row r="6993">
          <cell r="I6993">
            <v>364</v>
          </cell>
        </row>
        <row r="6994">
          <cell r="I6994">
            <v>1683.5</v>
          </cell>
        </row>
        <row r="6995">
          <cell r="I6995">
            <v>4994.5</v>
          </cell>
        </row>
        <row r="6996">
          <cell r="I6996">
            <v>1949.5</v>
          </cell>
        </row>
        <row r="6997">
          <cell r="I6997">
            <v>210</v>
          </cell>
        </row>
        <row r="6998">
          <cell r="I6998">
            <v>1214.5</v>
          </cell>
        </row>
        <row r="6999">
          <cell r="I6999">
            <v>206.5</v>
          </cell>
        </row>
        <row r="7000">
          <cell r="I7000">
            <v>17.5</v>
          </cell>
        </row>
        <row r="7001">
          <cell r="I7001">
            <v>42</v>
          </cell>
        </row>
        <row r="7002">
          <cell r="I7002">
            <v>42</v>
          </cell>
        </row>
        <row r="7003">
          <cell r="I7003">
            <v>30</v>
          </cell>
        </row>
        <row r="7004">
          <cell r="I7004">
            <v>120</v>
          </cell>
        </row>
        <row r="7006">
          <cell r="I7006">
            <v>52.5</v>
          </cell>
        </row>
        <row r="7007">
          <cell r="I7007">
            <v>26.25</v>
          </cell>
        </row>
        <row r="7014">
          <cell r="I7014">
            <v>2745</v>
          </cell>
        </row>
        <row r="7015">
          <cell r="I7015">
            <v>1218</v>
          </cell>
        </row>
        <row r="7016">
          <cell r="I7016">
            <v>1564.5</v>
          </cell>
        </row>
        <row r="7017">
          <cell r="I7017">
            <v>5306</v>
          </cell>
        </row>
        <row r="7018">
          <cell r="I7018">
            <v>2439.5</v>
          </cell>
        </row>
        <row r="7019">
          <cell r="I7019">
            <v>322</v>
          </cell>
        </row>
        <row r="7020">
          <cell r="I7020">
            <v>1417.5</v>
          </cell>
        </row>
        <row r="7021">
          <cell r="I7021">
            <v>108.5</v>
          </cell>
        </row>
        <row r="7022">
          <cell r="I7022">
            <v>24.5</v>
          </cell>
        </row>
        <row r="7023">
          <cell r="I7023">
            <v>42</v>
          </cell>
        </row>
        <row r="7024">
          <cell r="I7024">
            <v>42</v>
          </cell>
        </row>
        <row r="7025">
          <cell r="I7025">
            <v>60</v>
          </cell>
        </row>
        <row r="7026">
          <cell r="I7026">
            <v>120</v>
          </cell>
        </row>
        <row r="7028">
          <cell r="I7028">
            <v>63.75</v>
          </cell>
        </row>
        <row r="7029">
          <cell r="I7029">
            <v>18.75</v>
          </cell>
        </row>
        <row r="7036">
          <cell r="I7036">
            <v>3000</v>
          </cell>
        </row>
        <row r="7037">
          <cell r="I7037">
            <v>1428</v>
          </cell>
        </row>
        <row r="7046">
          <cell r="I7046">
            <v>10080</v>
          </cell>
        </row>
        <row r="7047">
          <cell r="I7047">
            <v>3024</v>
          </cell>
        </row>
        <row r="7048">
          <cell r="I7048">
            <v>2551.5</v>
          </cell>
        </row>
        <row r="7049">
          <cell r="I7049">
            <v>7402.5</v>
          </cell>
        </row>
        <row r="7050">
          <cell r="I7050">
            <v>6651.75</v>
          </cell>
        </row>
        <row r="7051">
          <cell r="I7051">
            <v>2604</v>
          </cell>
        </row>
        <row r="7052">
          <cell r="I7052">
            <v>4047.75</v>
          </cell>
        </row>
        <row r="7053">
          <cell r="I7053">
            <v>346.5</v>
          </cell>
        </row>
        <row r="7054">
          <cell r="I7054">
            <v>105</v>
          </cell>
        </row>
        <row r="7055">
          <cell r="I7055">
            <v>42</v>
          </cell>
        </row>
        <row r="7056">
          <cell r="I7056">
            <v>84</v>
          </cell>
        </row>
        <row r="7057">
          <cell r="I7057">
            <v>183.75</v>
          </cell>
        </row>
        <row r="7058">
          <cell r="I7058">
            <v>157.5</v>
          </cell>
        </row>
        <row r="7060">
          <cell r="I7060">
            <v>99.25</v>
          </cell>
        </row>
        <row r="7061">
          <cell r="I7061">
            <v>36.75</v>
          </cell>
        </row>
        <row r="7068">
          <cell r="I7068">
            <v>7680</v>
          </cell>
        </row>
        <row r="7069">
          <cell r="I7069">
            <v>819</v>
          </cell>
        </row>
        <row r="7070">
          <cell r="I7070">
            <v>2383.5</v>
          </cell>
        </row>
        <row r="7071">
          <cell r="I7071">
            <v>845.25</v>
          </cell>
        </row>
        <row r="7072">
          <cell r="I7072">
            <v>4541.25</v>
          </cell>
        </row>
        <row r="7073">
          <cell r="I7073">
            <v>1590.75</v>
          </cell>
        </row>
        <row r="7074">
          <cell r="I7074">
            <v>3622.5</v>
          </cell>
        </row>
        <row r="7075">
          <cell r="I7075">
            <v>441</v>
          </cell>
        </row>
        <row r="7076">
          <cell r="I7076">
            <v>105</v>
          </cell>
        </row>
        <row r="7077">
          <cell r="I7077">
            <v>84</v>
          </cell>
        </row>
        <row r="7078">
          <cell r="I7078">
            <v>42</v>
          </cell>
        </row>
        <row r="7079">
          <cell r="I7079">
            <v>84</v>
          </cell>
        </row>
        <row r="7080">
          <cell r="I7080">
            <v>178.5</v>
          </cell>
        </row>
        <row r="7082">
          <cell r="I7082">
            <v>132.25</v>
          </cell>
        </row>
        <row r="7090">
          <cell r="I7090">
            <v>10416</v>
          </cell>
        </row>
        <row r="7091">
          <cell r="I7091">
            <v>2226</v>
          </cell>
        </row>
        <row r="7092">
          <cell r="I7092">
            <v>2504.25</v>
          </cell>
        </row>
        <row r="7093">
          <cell r="I7093">
            <v>7334.25</v>
          </cell>
        </row>
        <row r="7094">
          <cell r="I7094">
            <v>5124</v>
          </cell>
        </row>
        <row r="7095">
          <cell r="I7095">
            <v>1527.75</v>
          </cell>
        </row>
        <row r="7096">
          <cell r="I7096">
            <v>4772.25</v>
          </cell>
        </row>
        <row r="7097">
          <cell r="I7097">
            <v>446.25</v>
          </cell>
        </row>
        <row r="7098">
          <cell r="I7098">
            <v>141.75</v>
          </cell>
        </row>
        <row r="7099">
          <cell r="I7099">
            <v>63</v>
          </cell>
        </row>
        <row r="7100">
          <cell r="I7100">
            <v>126</v>
          </cell>
        </row>
        <row r="7101">
          <cell r="I7101">
            <v>105</v>
          </cell>
        </row>
        <row r="7102">
          <cell r="I7102">
            <v>451.5</v>
          </cell>
        </row>
        <row r="7103">
          <cell r="I7103">
            <v>320.25</v>
          </cell>
        </row>
        <row r="7104">
          <cell r="I7104">
            <v>105</v>
          </cell>
        </row>
        <row r="7105">
          <cell r="I7105">
            <v>36.75</v>
          </cell>
        </row>
        <row r="7112">
          <cell r="I7112">
            <v>6552</v>
          </cell>
        </row>
        <row r="7113">
          <cell r="I7113">
            <v>1861</v>
          </cell>
        </row>
        <row r="7114">
          <cell r="I7114">
            <v>2185</v>
          </cell>
        </row>
        <row r="7115">
          <cell r="I7115">
            <v>6562.5</v>
          </cell>
        </row>
        <row r="7116">
          <cell r="I7116">
            <v>4809</v>
          </cell>
        </row>
        <row r="7117">
          <cell r="I7117">
            <v>745.5</v>
          </cell>
        </row>
        <row r="7118">
          <cell r="I7118">
            <v>2530.5</v>
          </cell>
        </row>
        <row r="7119">
          <cell r="I7119">
            <v>399</v>
          </cell>
        </row>
        <row r="7120">
          <cell r="I7120">
            <v>199.5</v>
          </cell>
        </row>
        <row r="7121">
          <cell r="I7121">
            <v>63</v>
          </cell>
        </row>
        <row r="7122">
          <cell r="I7122">
            <v>84</v>
          </cell>
        </row>
        <row r="7123">
          <cell r="I7123">
            <v>178.5</v>
          </cell>
        </row>
        <row r="7124">
          <cell r="I7124">
            <v>498.75</v>
          </cell>
        </row>
        <row r="7125">
          <cell r="I7125">
            <v>193.75</v>
          </cell>
        </row>
        <row r="7126">
          <cell r="I7126">
            <v>47.25</v>
          </cell>
        </row>
        <row r="7127">
          <cell r="I7127">
            <v>78.75</v>
          </cell>
        </row>
        <row r="7134">
          <cell r="I7134">
            <v>18658</v>
          </cell>
        </row>
        <row r="7135">
          <cell r="I7135">
            <v>13360</v>
          </cell>
        </row>
        <row r="7136">
          <cell r="I7136">
            <v>15940</v>
          </cell>
        </row>
        <row r="7137">
          <cell r="I7137">
            <v>6355</v>
          </cell>
        </row>
        <row r="7138">
          <cell r="I7138">
            <v>9270</v>
          </cell>
        </row>
        <row r="7139">
          <cell r="I7139">
            <v>12650</v>
          </cell>
        </row>
        <row r="7140">
          <cell r="I7140">
            <v>16820</v>
          </cell>
        </row>
        <row r="7141">
          <cell r="I7141">
            <v>5610</v>
          </cell>
        </row>
        <row r="7142">
          <cell r="I7142">
            <v>4815</v>
          </cell>
        </row>
        <row r="7143">
          <cell r="I7143">
            <v>6060</v>
          </cell>
        </row>
        <row r="7144">
          <cell r="I7144">
            <v>1945</v>
          </cell>
        </row>
        <row r="7145">
          <cell r="I7145">
            <v>1740</v>
          </cell>
        </row>
        <row r="7146">
          <cell r="I7146">
            <v>2360</v>
          </cell>
        </row>
        <row r="7147">
          <cell r="I7147">
            <v>5565</v>
          </cell>
        </row>
        <row r="7148">
          <cell r="I7148">
            <v>3800</v>
          </cell>
        </row>
        <row r="7149">
          <cell r="I7149">
            <v>3544.71</v>
          </cell>
        </row>
        <row r="7150">
          <cell r="I7150">
            <v>1852.82</v>
          </cell>
        </row>
        <row r="7151">
          <cell r="I7151">
            <v>2360.75</v>
          </cell>
        </row>
        <row r="7152">
          <cell r="I7152">
            <v>2050</v>
          </cell>
        </row>
        <row r="7153">
          <cell r="I7153">
            <v>3645.57</v>
          </cell>
        </row>
        <row r="7154">
          <cell r="I7154">
            <v>645.29999999999995</v>
          </cell>
        </row>
        <row r="7155">
          <cell r="I7155">
            <v>1085.2</v>
          </cell>
        </row>
        <row r="7156">
          <cell r="I7156">
            <v>1613.03</v>
          </cell>
        </row>
        <row r="7157">
          <cell r="I7157">
            <v>1318.08</v>
          </cell>
        </row>
        <row r="7158">
          <cell r="I7158">
            <v>6355</v>
          </cell>
        </row>
        <row r="7159">
          <cell r="I7159">
            <v>9270</v>
          </cell>
        </row>
        <row r="7160">
          <cell r="I7160">
            <v>12650</v>
          </cell>
        </row>
        <row r="7161">
          <cell r="I7161">
            <v>16820</v>
          </cell>
        </row>
        <row r="7162">
          <cell r="I7162">
            <v>5610</v>
          </cell>
        </row>
        <row r="7163">
          <cell r="I7163">
            <v>4815</v>
          </cell>
        </row>
        <row r="7164">
          <cell r="I7164">
            <v>6060</v>
          </cell>
        </row>
        <row r="7165">
          <cell r="I7165">
            <v>1945</v>
          </cell>
        </row>
        <row r="7166">
          <cell r="I7166">
            <v>1740</v>
          </cell>
        </row>
        <row r="7167">
          <cell r="I7167">
            <v>2360</v>
          </cell>
        </row>
        <row r="7168">
          <cell r="I7168">
            <v>5565</v>
          </cell>
        </row>
        <row r="7169">
          <cell r="I7169">
            <v>3800</v>
          </cell>
        </row>
        <row r="7170">
          <cell r="I7170">
            <v>3259.67</v>
          </cell>
        </row>
        <row r="7171">
          <cell r="I7171">
            <v>1852.13</v>
          </cell>
        </row>
        <row r="7172">
          <cell r="I7172">
            <v>2368.31</v>
          </cell>
        </row>
        <row r="7173">
          <cell r="I7173">
            <v>2050</v>
          </cell>
        </row>
        <row r="7174">
          <cell r="I7174">
            <v>3645.57</v>
          </cell>
        </row>
        <row r="7175">
          <cell r="I7175">
            <v>645.29999999999995</v>
          </cell>
        </row>
        <row r="7176">
          <cell r="I7176">
            <v>1085.2</v>
          </cell>
        </row>
        <row r="7177">
          <cell r="I7177">
            <v>1613.03</v>
          </cell>
        </row>
        <row r="7178">
          <cell r="I7178">
            <v>1316.96</v>
          </cell>
        </row>
        <row r="7179">
          <cell r="I7179">
            <v>18430</v>
          </cell>
        </row>
        <row r="7180">
          <cell r="I7180">
            <v>13640</v>
          </cell>
        </row>
        <row r="7181">
          <cell r="I7181">
            <v>19660</v>
          </cell>
        </row>
        <row r="7182">
          <cell r="I7182">
            <v>5440</v>
          </cell>
        </row>
        <row r="7183">
          <cell r="I7183">
            <v>9020</v>
          </cell>
        </row>
        <row r="7184">
          <cell r="I7184">
            <v>10545</v>
          </cell>
        </row>
        <row r="7185">
          <cell r="I7185">
            <v>17065</v>
          </cell>
        </row>
        <row r="7186">
          <cell r="I7186">
            <v>5985</v>
          </cell>
        </row>
        <row r="7187">
          <cell r="I7187">
            <v>4195</v>
          </cell>
        </row>
        <row r="7188">
          <cell r="I7188">
            <v>8125</v>
          </cell>
        </row>
        <row r="7189">
          <cell r="I7189">
            <v>3240</v>
          </cell>
        </row>
        <row r="7190">
          <cell r="I7190">
            <v>3850</v>
          </cell>
        </row>
        <row r="7191">
          <cell r="I7191">
            <v>4520</v>
          </cell>
        </row>
        <row r="7192">
          <cell r="I7192">
            <v>7055</v>
          </cell>
        </row>
        <row r="7193">
          <cell r="I7193">
            <v>4215</v>
          </cell>
        </row>
        <row r="7194">
          <cell r="I7194">
            <v>3750.86</v>
          </cell>
        </row>
        <row r="7195">
          <cell r="I7195">
            <v>1714.88</v>
          </cell>
        </row>
        <row r="7196">
          <cell r="I7196">
            <v>3090</v>
          </cell>
        </row>
        <row r="7197">
          <cell r="I7197">
            <v>1185</v>
          </cell>
        </row>
        <row r="7198">
          <cell r="I7198">
            <v>1037.72</v>
          </cell>
        </row>
        <row r="7199">
          <cell r="I7199">
            <v>854.98</v>
          </cell>
        </row>
        <row r="7200">
          <cell r="I7200">
            <v>298.04000000000002</v>
          </cell>
        </row>
        <row r="7201">
          <cell r="I7201">
            <v>970.15</v>
          </cell>
        </row>
        <row r="7202">
          <cell r="I7202">
            <v>1926.03</v>
          </cell>
        </row>
        <row r="7203">
          <cell r="I7203">
            <v>5440</v>
          </cell>
        </row>
        <row r="7204">
          <cell r="I7204">
            <v>9020</v>
          </cell>
        </row>
        <row r="7205">
          <cell r="I7205">
            <v>10545</v>
          </cell>
        </row>
        <row r="7206">
          <cell r="I7206">
            <v>17065</v>
          </cell>
        </row>
        <row r="7207">
          <cell r="I7207">
            <v>5985</v>
          </cell>
        </row>
        <row r="7208">
          <cell r="I7208">
            <v>4195</v>
          </cell>
        </row>
        <row r="7209">
          <cell r="I7209">
            <v>8125</v>
          </cell>
        </row>
        <row r="7210">
          <cell r="I7210">
            <v>3240</v>
          </cell>
        </row>
        <row r="7211">
          <cell r="I7211">
            <v>3850</v>
          </cell>
        </row>
        <row r="7212">
          <cell r="I7212">
            <v>4520</v>
          </cell>
        </row>
        <row r="7213">
          <cell r="I7213">
            <v>7055</v>
          </cell>
        </row>
        <row r="7214">
          <cell r="I7214">
            <v>4215</v>
          </cell>
        </row>
        <row r="7215">
          <cell r="I7215">
            <v>3748.78</v>
          </cell>
        </row>
        <row r="7216">
          <cell r="I7216">
            <v>1710.67</v>
          </cell>
        </row>
        <row r="7217">
          <cell r="I7217">
            <v>3090</v>
          </cell>
        </row>
        <row r="7218">
          <cell r="I7218">
            <v>1185</v>
          </cell>
        </row>
        <row r="7219">
          <cell r="I7219">
            <v>1039.51</v>
          </cell>
        </row>
        <row r="7220">
          <cell r="I7220">
            <v>854.98</v>
          </cell>
        </row>
        <row r="7221">
          <cell r="I7221">
            <v>298.04000000000002</v>
          </cell>
        </row>
        <row r="7222">
          <cell r="I7222">
            <v>970.15</v>
          </cell>
        </row>
        <row r="7223">
          <cell r="I7223">
            <v>1925.41</v>
          </cell>
        </row>
        <row r="7224">
          <cell r="I7224">
            <v>19722</v>
          </cell>
        </row>
        <row r="7225">
          <cell r="I7225">
            <v>13960</v>
          </cell>
        </row>
        <row r="7226">
          <cell r="I7226">
            <v>13870</v>
          </cell>
        </row>
        <row r="7227">
          <cell r="I7227">
            <v>5625</v>
          </cell>
        </row>
        <row r="7228">
          <cell r="I7228">
            <v>6000</v>
          </cell>
        </row>
        <row r="7229">
          <cell r="I7229">
            <v>9320</v>
          </cell>
        </row>
        <row r="7230">
          <cell r="I7230">
            <v>21636</v>
          </cell>
        </row>
        <row r="7231">
          <cell r="I7231">
            <v>6844</v>
          </cell>
        </row>
        <row r="7232">
          <cell r="I7232">
            <v>3010</v>
          </cell>
        </row>
        <row r="7233">
          <cell r="I7233">
            <v>5075</v>
          </cell>
        </row>
        <row r="7234">
          <cell r="I7234">
            <v>1880</v>
          </cell>
        </row>
        <row r="7235">
          <cell r="I7235">
            <v>1880</v>
          </cell>
        </row>
        <row r="7236">
          <cell r="I7236">
            <v>2455</v>
          </cell>
        </row>
        <row r="7237">
          <cell r="I7237">
            <v>5320</v>
          </cell>
        </row>
        <row r="7238">
          <cell r="I7238">
            <v>3345</v>
          </cell>
        </row>
        <row r="7239">
          <cell r="I7239">
            <v>1965.04</v>
          </cell>
        </row>
        <row r="7240">
          <cell r="I7240">
            <v>855.28</v>
          </cell>
        </row>
        <row r="7241">
          <cell r="I7241">
            <v>1510</v>
          </cell>
        </row>
        <row r="7242">
          <cell r="I7242">
            <v>1660</v>
          </cell>
        </row>
        <row r="7243">
          <cell r="I7243">
            <v>1310.6199999999999</v>
          </cell>
        </row>
        <row r="7244">
          <cell r="I7244">
            <v>1155.44</v>
          </cell>
        </row>
        <row r="7245">
          <cell r="I7245">
            <v>781.47</v>
          </cell>
        </row>
        <row r="7246">
          <cell r="I7246">
            <v>1738.82</v>
          </cell>
        </row>
        <row r="7247">
          <cell r="I7247">
            <v>2880.63</v>
          </cell>
        </row>
        <row r="7248">
          <cell r="I7248">
            <v>5625</v>
          </cell>
        </row>
        <row r="7249">
          <cell r="I7249">
            <v>6000</v>
          </cell>
        </row>
        <row r="7250">
          <cell r="I7250">
            <v>9320</v>
          </cell>
        </row>
        <row r="7251">
          <cell r="I7251">
            <v>21636</v>
          </cell>
        </row>
        <row r="7252">
          <cell r="I7252">
            <v>6844</v>
          </cell>
        </row>
        <row r="7253">
          <cell r="I7253">
            <v>3010</v>
          </cell>
        </row>
        <row r="7254">
          <cell r="I7254">
            <v>5075</v>
          </cell>
        </row>
        <row r="7255">
          <cell r="I7255">
            <v>1880</v>
          </cell>
        </row>
        <row r="7256">
          <cell r="I7256">
            <v>1880</v>
          </cell>
        </row>
        <row r="7257">
          <cell r="I7257">
            <v>2455</v>
          </cell>
        </row>
        <row r="7258">
          <cell r="I7258">
            <v>5320</v>
          </cell>
        </row>
        <row r="7259">
          <cell r="I7259">
            <v>3345</v>
          </cell>
        </row>
        <row r="7260">
          <cell r="I7260">
            <v>1962.33</v>
          </cell>
        </row>
        <row r="7261">
          <cell r="I7261">
            <v>856.02</v>
          </cell>
        </row>
        <row r="7262">
          <cell r="I7262">
            <v>1510</v>
          </cell>
        </row>
        <row r="7263">
          <cell r="I7263">
            <v>1660</v>
          </cell>
        </row>
        <row r="7264">
          <cell r="I7264">
            <v>1310.6199999999999</v>
          </cell>
        </row>
        <row r="7265">
          <cell r="I7265">
            <v>1155.44</v>
          </cell>
        </row>
        <row r="7266">
          <cell r="I7266">
            <v>781.47</v>
          </cell>
        </row>
        <row r="7267">
          <cell r="I7267">
            <v>1738.82</v>
          </cell>
        </row>
        <row r="7268">
          <cell r="I7268">
            <v>2875.05</v>
          </cell>
        </row>
        <row r="7269">
          <cell r="I7269">
            <v>19152</v>
          </cell>
        </row>
        <row r="7270">
          <cell r="I7270">
            <v>14680</v>
          </cell>
        </row>
        <row r="7271">
          <cell r="I7271">
            <v>13560</v>
          </cell>
        </row>
        <row r="7272">
          <cell r="I7272">
            <v>4700</v>
          </cell>
        </row>
        <row r="7273">
          <cell r="I7273">
            <v>4410</v>
          </cell>
        </row>
        <row r="7274">
          <cell r="I7274">
            <v>8780</v>
          </cell>
        </row>
        <row r="7275">
          <cell r="I7275">
            <v>22490</v>
          </cell>
        </row>
        <row r="7276">
          <cell r="I7276">
            <v>6740</v>
          </cell>
        </row>
        <row r="7277">
          <cell r="I7277">
            <v>6055</v>
          </cell>
        </row>
        <row r="7278">
          <cell r="I7278">
            <v>6325</v>
          </cell>
        </row>
        <row r="7279">
          <cell r="I7279">
            <v>2360</v>
          </cell>
        </row>
        <row r="7280">
          <cell r="I7280">
            <v>2260</v>
          </cell>
        </row>
        <row r="7281">
          <cell r="I7281">
            <v>3600</v>
          </cell>
        </row>
        <row r="7282">
          <cell r="I7282">
            <v>4920</v>
          </cell>
        </row>
        <row r="7283">
          <cell r="I7283">
            <v>2165</v>
          </cell>
        </row>
        <row r="7284">
          <cell r="I7284">
            <v>1594.78</v>
          </cell>
        </row>
        <row r="7285">
          <cell r="I7285">
            <v>2133.06</v>
          </cell>
        </row>
        <row r="7286">
          <cell r="I7286">
            <v>2255</v>
          </cell>
        </row>
        <row r="7287">
          <cell r="I7287">
            <v>1540</v>
          </cell>
        </row>
        <row r="7288">
          <cell r="I7288">
            <v>2393.9</v>
          </cell>
        </row>
        <row r="7289">
          <cell r="I7289">
            <v>802.87</v>
          </cell>
        </row>
        <row r="7290">
          <cell r="I7290">
            <v>689.4</v>
          </cell>
        </row>
        <row r="7291">
          <cell r="I7291">
            <v>1411.89</v>
          </cell>
        </row>
        <row r="7292">
          <cell r="I7292">
            <v>2764.98</v>
          </cell>
        </row>
        <row r="7293">
          <cell r="I7293">
            <v>4700</v>
          </cell>
        </row>
        <row r="7294">
          <cell r="I7294">
            <v>4410</v>
          </cell>
        </row>
        <row r="7295">
          <cell r="I7295">
            <v>8780</v>
          </cell>
        </row>
        <row r="7296">
          <cell r="I7296">
            <v>22490</v>
          </cell>
        </row>
        <row r="7297">
          <cell r="I7297">
            <v>6740</v>
          </cell>
        </row>
        <row r="7298">
          <cell r="I7298">
            <v>6055</v>
          </cell>
        </row>
        <row r="7299">
          <cell r="I7299">
            <v>6325</v>
          </cell>
        </row>
        <row r="7300">
          <cell r="I7300">
            <v>2360</v>
          </cell>
        </row>
        <row r="7301">
          <cell r="I7301">
            <v>2260</v>
          </cell>
        </row>
        <row r="7302">
          <cell r="I7302">
            <v>3600</v>
          </cell>
        </row>
        <row r="7303">
          <cell r="I7303">
            <v>4920</v>
          </cell>
        </row>
        <row r="7304">
          <cell r="I7304">
            <v>2165</v>
          </cell>
        </row>
        <row r="7305">
          <cell r="I7305">
            <v>1594.58</v>
          </cell>
        </row>
        <row r="7306">
          <cell r="I7306">
            <v>2133.38</v>
          </cell>
        </row>
        <row r="7307">
          <cell r="I7307">
            <v>2255</v>
          </cell>
        </row>
        <row r="7308">
          <cell r="I7308">
            <v>1540</v>
          </cell>
        </row>
        <row r="7309">
          <cell r="I7309">
            <v>2394.4299999999998</v>
          </cell>
        </row>
        <row r="7310">
          <cell r="I7310">
            <v>802.87</v>
          </cell>
        </row>
        <row r="7311">
          <cell r="I7311">
            <v>689.4</v>
          </cell>
        </row>
        <row r="7312">
          <cell r="I7312">
            <v>1411.89</v>
          </cell>
        </row>
        <row r="7313">
          <cell r="I7313">
            <v>2766.09</v>
          </cell>
        </row>
        <row r="7314">
          <cell r="I7314">
            <v>16378</v>
          </cell>
        </row>
        <row r="7315">
          <cell r="I7315">
            <v>11720</v>
          </cell>
        </row>
        <row r="7316">
          <cell r="I7316">
            <v>12220</v>
          </cell>
        </row>
        <row r="7317">
          <cell r="I7317">
            <v>8455</v>
          </cell>
        </row>
        <row r="7318">
          <cell r="I7318">
            <v>2500</v>
          </cell>
        </row>
        <row r="7319">
          <cell r="I7319">
            <v>5865</v>
          </cell>
        </row>
        <row r="7320">
          <cell r="I7320">
            <v>17680</v>
          </cell>
        </row>
        <row r="7321">
          <cell r="I7321">
            <v>4270</v>
          </cell>
        </row>
        <row r="7322">
          <cell r="I7322">
            <v>2265</v>
          </cell>
        </row>
        <row r="7323">
          <cell r="I7323">
            <v>9780</v>
          </cell>
        </row>
        <row r="7324">
          <cell r="I7324">
            <v>1200</v>
          </cell>
        </row>
        <row r="7325">
          <cell r="I7325">
            <v>1090</v>
          </cell>
        </row>
        <row r="7326">
          <cell r="I7326">
            <v>3000</v>
          </cell>
        </row>
        <row r="7327">
          <cell r="I7327">
            <v>4015</v>
          </cell>
        </row>
        <row r="7328">
          <cell r="I7328">
            <v>2705</v>
          </cell>
        </row>
        <row r="7329">
          <cell r="I7329">
            <v>2659.28</v>
          </cell>
        </row>
        <row r="7330">
          <cell r="I7330">
            <v>748.42</v>
          </cell>
        </row>
        <row r="7331">
          <cell r="I7331">
            <v>3595</v>
          </cell>
        </row>
        <row r="7332">
          <cell r="I7332">
            <v>1290</v>
          </cell>
        </row>
        <row r="7333">
          <cell r="I7333">
            <v>1461.79</v>
          </cell>
        </row>
        <row r="7334">
          <cell r="I7334">
            <v>301.06</v>
          </cell>
        </row>
        <row r="7335">
          <cell r="I7335">
            <v>324.82</v>
          </cell>
        </row>
        <row r="7336">
          <cell r="I7336">
            <v>1064.55</v>
          </cell>
        </row>
        <row r="7337">
          <cell r="I7337">
            <v>2628.41</v>
          </cell>
        </row>
        <row r="7338">
          <cell r="I7338">
            <v>8455</v>
          </cell>
        </row>
        <row r="7339">
          <cell r="I7339">
            <v>2500</v>
          </cell>
        </row>
        <row r="7340">
          <cell r="I7340">
            <v>5865</v>
          </cell>
        </row>
        <row r="7341">
          <cell r="I7341">
            <v>17680</v>
          </cell>
        </row>
        <row r="7342">
          <cell r="I7342">
            <v>4270</v>
          </cell>
        </row>
        <row r="7343">
          <cell r="I7343">
            <v>2265</v>
          </cell>
        </row>
        <row r="7344">
          <cell r="I7344">
            <v>9780</v>
          </cell>
        </row>
        <row r="7345">
          <cell r="I7345">
            <v>1200</v>
          </cell>
        </row>
        <row r="7346">
          <cell r="I7346">
            <v>1090</v>
          </cell>
        </row>
        <row r="7347">
          <cell r="I7347">
            <v>3000</v>
          </cell>
        </row>
        <row r="7348">
          <cell r="I7348">
            <v>4015</v>
          </cell>
        </row>
        <row r="7349">
          <cell r="I7349">
            <v>2705</v>
          </cell>
        </row>
        <row r="7350">
          <cell r="I7350">
            <v>2578.5300000000002</v>
          </cell>
        </row>
        <row r="7351">
          <cell r="I7351">
            <v>705.2</v>
          </cell>
        </row>
        <row r="7352">
          <cell r="I7352">
            <v>3595</v>
          </cell>
        </row>
        <row r="7353">
          <cell r="I7353">
            <v>1290</v>
          </cell>
        </row>
        <row r="7354">
          <cell r="I7354">
            <v>1414.04</v>
          </cell>
        </row>
        <row r="7355">
          <cell r="I7355">
            <v>301.06</v>
          </cell>
        </row>
        <row r="7356">
          <cell r="I7356">
            <v>322.82</v>
          </cell>
        </row>
        <row r="7357">
          <cell r="I7357">
            <v>1064.55</v>
          </cell>
        </row>
        <row r="7358">
          <cell r="I7358">
            <v>2588.41</v>
          </cell>
        </row>
        <row r="7359">
          <cell r="I7359">
            <v>12236</v>
          </cell>
        </row>
        <row r="7360">
          <cell r="I7360">
            <v>11600</v>
          </cell>
        </row>
        <row r="7361">
          <cell r="I7361">
            <v>11650</v>
          </cell>
        </row>
        <row r="7362">
          <cell r="I7362">
            <v>7405</v>
          </cell>
        </row>
        <row r="7363">
          <cell r="I7363">
            <v>3260</v>
          </cell>
        </row>
        <row r="7364">
          <cell r="I7364">
            <v>4760</v>
          </cell>
        </row>
        <row r="7365">
          <cell r="I7365">
            <v>17970</v>
          </cell>
        </row>
        <row r="7366">
          <cell r="I7366">
            <v>6575</v>
          </cell>
        </row>
        <row r="7367">
          <cell r="I7367">
            <v>4565</v>
          </cell>
        </row>
        <row r="7368">
          <cell r="I7368">
            <v>5855</v>
          </cell>
        </row>
        <row r="7369">
          <cell r="I7369">
            <v>2500</v>
          </cell>
        </row>
        <row r="7370">
          <cell r="I7370">
            <v>3100</v>
          </cell>
        </row>
        <row r="7371">
          <cell r="I7371">
            <v>4730</v>
          </cell>
        </row>
        <row r="7372">
          <cell r="I7372">
            <v>4905</v>
          </cell>
        </row>
        <row r="7373">
          <cell r="I7373">
            <v>4305</v>
          </cell>
        </row>
        <row r="7374">
          <cell r="I7374">
            <v>1969.68</v>
          </cell>
        </row>
        <row r="7375">
          <cell r="I7375">
            <v>1453.76</v>
          </cell>
        </row>
        <row r="7376">
          <cell r="I7376">
            <v>2750</v>
          </cell>
        </row>
        <row r="7377">
          <cell r="I7377">
            <v>1800</v>
          </cell>
        </row>
        <row r="7378">
          <cell r="I7378">
            <v>1154.78</v>
          </cell>
        </row>
        <row r="7379">
          <cell r="I7379">
            <v>685.55</v>
          </cell>
        </row>
        <row r="7380">
          <cell r="I7380">
            <v>855.65</v>
          </cell>
        </row>
        <row r="7381">
          <cell r="I7381">
            <v>1254.71</v>
          </cell>
        </row>
        <row r="7382">
          <cell r="I7382">
            <v>1899.42</v>
          </cell>
        </row>
        <row r="7383">
          <cell r="I7383">
            <v>7405</v>
          </cell>
        </row>
        <row r="7384">
          <cell r="I7384">
            <v>3260</v>
          </cell>
        </row>
        <row r="7385">
          <cell r="I7385">
            <v>4760</v>
          </cell>
        </row>
        <row r="7386">
          <cell r="I7386">
            <v>17970</v>
          </cell>
        </row>
        <row r="7387">
          <cell r="I7387">
            <v>6575</v>
          </cell>
        </row>
        <row r="7388">
          <cell r="I7388">
            <v>4565</v>
          </cell>
        </row>
        <row r="7389">
          <cell r="I7389">
            <v>5855</v>
          </cell>
        </row>
        <row r="7390">
          <cell r="I7390">
            <v>2500</v>
          </cell>
        </row>
        <row r="7391">
          <cell r="I7391">
            <v>3100</v>
          </cell>
        </row>
        <row r="7392">
          <cell r="I7392">
            <v>4730</v>
          </cell>
        </row>
        <row r="7393">
          <cell r="I7393">
            <v>4905</v>
          </cell>
        </row>
        <row r="7394">
          <cell r="I7394">
            <v>4305</v>
          </cell>
        </row>
        <row r="7395">
          <cell r="I7395">
            <v>1968.32</v>
          </cell>
        </row>
        <row r="7396">
          <cell r="I7396">
            <v>1453.76</v>
          </cell>
        </row>
        <row r="7397">
          <cell r="I7397">
            <v>2750</v>
          </cell>
        </row>
        <row r="7398">
          <cell r="I7398">
            <v>1800</v>
          </cell>
        </row>
        <row r="7399">
          <cell r="I7399">
            <v>1155.76</v>
          </cell>
        </row>
        <row r="7400">
          <cell r="I7400">
            <v>685.55</v>
          </cell>
        </row>
        <row r="7401">
          <cell r="I7401">
            <v>855.65</v>
          </cell>
        </row>
        <row r="7402">
          <cell r="I7402">
            <v>1254.71</v>
          </cell>
        </row>
        <row r="7403">
          <cell r="I7403">
            <v>1898.17</v>
          </cell>
        </row>
        <row r="7404">
          <cell r="I7404">
            <v>32540</v>
          </cell>
        </row>
        <row r="7405">
          <cell r="I7405">
            <v>11160</v>
          </cell>
        </row>
        <row r="7406">
          <cell r="I7406">
            <v>12630</v>
          </cell>
        </row>
        <row r="7407">
          <cell r="I7407">
            <v>8475</v>
          </cell>
        </row>
        <row r="7408">
          <cell r="I7408">
            <v>2930</v>
          </cell>
        </row>
        <row r="7409">
          <cell r="I7409">
            <v>7115</v>
          </cell>
        </row>
        <row r="7410">
          <cell r="I7410">
            <v>17610</v>
          </cell>
        </row>
        <row r="7411">
          <cell r="I7411">
            <v>5665</v>
          </cell>
        </row>
        <row r="7412">
          <cell r="I7412">
            <v>4335</v>
          </cell>
        </row>
        <row r="7413">
          <cell r="I7413">
            <v>6220</v>
          </cell>
        </row>
        <row r="7414">
          <cell r="I7414">
            <v>1260</v>
          </cell>
        </row>
        <row r="7415">
          <cell r="I7415">
            <v>990</v>
          </cell>
        </row>
        <row r="7416">
          <cell r="I7416">
            <v>2200</v>
          </cell>
        </row>
        <row r="7417">
          <cell r="I7417">
            <v>5260</v>
          </cell>
        </row>
        <row r="7418">
          <cell r="I7418">
            <v>4910</v>
          </cell>
        </row>
        <row r="7419">
          <cell r="I7419">
            <v>2064.1</v>
          </cell>
        </row>
        <row r="7420">
          <cell r="I7420">
            <v>1470.2</v>
          </cell>
        </row>
        <row r="7421">
          <cell r="I7421">
            <v>1985</v>
          </cell>
        </row>
        <row r="7422">
          <cell r="I7422">
            <v>1480</v>
          </cell>
        </row>
        <row r="7423">
          <cell r="I7423">
            <v>1008.44</v>
          </cell>
        </row>
        <row r="7424">
          <cell r="I7424">
            <v>345.88</v>
          </cell>
        </row>
        <row r="7425">
          <cell r="I7425">
            <v>1087.25</v>
          </cell>
        </row>
        <row r="7426">
          <cell r="I7426">
            <v>1976.7</v>
          </cell>
        </row>
        <row r="7427">
          <cell r="I7427">
            <v>1447.34</v>
          </cell>
        </row>
        <row r="7428">
          <cell r="I7428">
            <v>8475</v>
          </cell>
        </row>
        <row r="7429">
          <cell r="I7429">
            <v>2930</v>
          </cell>
        </row>
        <row r="7430">
          <cell r="I7430">
            <v>7115</v>
          </cell>
        </row>
        <row r="7431">
          <cell r="I7431">
            <v>17610</v>
          </cell>
        </row>
        <row r="7432">
          <cell r="I7432">
            <v>5665</v>
          </cell>
        </row>
        <row r="7433">
          <cell r="I7433">
            <v>4335</v>
          </cell>
        </row>
        <row r="7434">
          <cell r="I7434">
            <v>6220</v>
          </cell>
        </row>
        <row r="7435">
          <cell r="I7435">
            <v>1260</v>
          </cell>
        </row>
        <row r="7436">
          <cell r="I7436">
            <v>990</v>
          </cell>
        </row>
        <row r="7437">
          <cell r="I7437">
            <v>2200</v>
          </cell>
        </row>
        <row r="7438">
          <cell r="I7438">
            <v>5260</v>
          </cell>
        </row>
        <row r="7439">
          <cell r="I7439">
            <v>4910</v>
          </cell>
        </row>
        <row r="7440">
          <cell r="I7440">
            <v>2064.09</v>
          </cell>
        </row>
        <row r="7441">
          <cell r="I7441">
            <v>1470.2</v>
          </cell>
        </row>
        <row r="7442">
          <cell r="I7442">
            <v>1985</v>
          </cell>
        </row>
        <row r="7443">
          <cell r="I7443">
            <v>1480</v>
          </cell>
        </row>
        <row r="7444">
          <cell r="I7444">
            <v>1008.44</v>
          </cell>
        </row>
        <row r="7445">
          <cell r="I7445">
            <v>345.88</v>
          </cell>
        </row>
        <row r="7446">
          <cell r="I7446">
            <v>1087.25</v>
          </cell>
        </row>
        <row r="7447">
          <cell r="I7447">
            <v>1976.7</v>
          </cell>
        </row>
        <row r="7448">
          <cell r="I7448">
            <v>1446.07</v>
          </cell>
        </row>
        <row r="7449">
          <cell r="I7449">
            <v>13984</v>
          </cell>
        </row>
        <row r="7450">
          <cell r="I7450">
            <v>14880</v>
          </cell>
        </row>
        <row r="7451">
          <cell r="I7451">
            <v>6130</v>
          </cell>
        </row>
        <row r="7452">
          <cell r="I7452">
            <v>7135</v>
          </cell>
        </row>
        <row r="7453">
          <cell r="I7453">
            <v>2545</v>
          </cell>
        </row>
        <row r="7454">
          <cell r="I7454">
            <v>7220</v>
          </cell>
        </row>
        <row r="7455">
          <cell r="I7455">
            <v>15115</v>
          </cell>
        </row>
        <row r="7456">
          <cell r="I7456">
            <v>3345</v>
          </cell>
        </row>
        <row r="7457">
          <cell r="I7457">
            <v>3567</v>
          </cell>
        </row>
        <row r="7458">
          <cell r="I7458">
            <v>7800</v>
          </cell>
        </row>
        <row r="7459">
          <cell r="I7459">
            <v>3930</v>
          </cell>
        </row>
        <row r="7460">
          <cell r="I7460">
            <v>3750</v>
          </cell>
        </row>
        <row r="7461">
          <cell r="I7461">
            <v>4900</v>
          </cell>
        </row>
        <row r="7462">
          <cell r="I7462">
            <v>9030</v>
          </cell>
        </row>
        <row r="7463">
          <cell r="I7463">
            <v>3620</v>
          </cell>
        </row>
        <row r="7464">
          <cell r="I7464">
            <v>1259.78</v>
          </cell>
        </row>
        <row r="7465">
          <cell r="I7465">
            <v>1731.66</v>
          </cell>
        </row>
        <row r="7466">
          <cell r="I7466">
            <v>1535</v>
          </cell>
        </row>
        <row r="7467">
          <cell r="I7467">
            <v>1955</v>
          </cell>
        </row>
        <row r="7468">
          <cell r="I7468">
            <v>1350.09</v>
          </cell>
        </row>
        <row r="7469">
          <cell r="I7469">
            <v>1294.28</v>
          </cell>
        </row>
        <row r="7470">
          <cell r="I7470">
            <v>596.88</v>
          </cell>
        </row>
        <row r="7471">
          <cell r="I7471">
            <v>3001.38</v>
          </cell>
        </row>
        <row r="7472">
          <cell r="I7472">
            <v>2355.81</v>
          </cell>
        </row>
        <row r="7473">
          <cell r="I7473">
            <v>7135</v>
          </cell>
        </row>
        <row r="7474">
          <cell r="I7474">
            <v>2545</v>
          </cell>
        </row>
        <row r="7475">
          <cell r="I7475">
            <v>7220</v>
          </cell>
        </row>
        <row r="7476">
          <cell r="I7476">
            <v>15115</v>
          </cell>
        </row>
        <row r="7477">
          <cell r="I7477">
            <v>3345</v>
          </cell>
        </row>
        <row r="7478">
          <cell r="I7478">
            <v>3567</v>
          </cell>
        </row>
        <row r="7479">
          <cell r="I7479">
            <v>8020</v>
          </cell>
        </row>
        <row r="7480">
          <cell r="I7480">
            <v>3930</v>
          </cell>
        </row>
        <row r="7481">
          <cell r="I7481">
            <v>3750</v>
          </cell>
        </row>
        <row r="7482">
          <cell r="I7482">
            <v>4900</v>
          </cell>
        </row>
        <row r="7483">
          <cell r="I7483">
            <v>9030</v>
          </cell>
        </row>
        <row r="7484">
          <cell r="I7484">
            <v>3620</v>
          </cell>
        </row>
        <row r="7485">
          <cell r="I7485">
            <v>1255.98</v>
          </cell>
        </row>
        <row r="7486">
          <cell r="I7486">
            <v>1731.66</v>
          </cell>
        </row>
        <row r="7487">
          <cell r="I7487">
            <v>1535</v>
          </cell>
        </row>
        <row r="7488">
          <cell r="I7488">
            <v>1955</v>
          </cell>
        </row>
        <row r="7489">
          <cell r="I7489">
            <v>1350.24</v>
          </cell>
        </row>
        <row r="7490">
          <cell r="I7490">
            <v>1294.28</v>
          </cell>
        </row>
        <row r="7491">
          <cell r="I7491">
            <v>596.88</v>
          </cell>
        </row>
        <row r="7492">
          <cell r="I7492">
            <v>3001.38</v>
          </cell>
        </row>
        <row r="7493">
          <cell r="I7493">
            <v>2355.81</v>
          </cell>
        </row>
        <row r="7494">
          <cell r="I7494">
            <v>16568</v>
          </cell>
        </row>
        <row r="7495">
          <cell r="I7495">
            <v>12350</v>
          </cell>
        </row>
        <row r="7496">
          <cell r="I7496">
            <v>14915</v>
          </cell>
        </row>
        <row r="7497">
          <cell r="I7497">
            <v>6270</v>
          </cell>
        </row>
        <row r="7498">
          <cell r="I7498">
            <v>3095</v>
          </cell>
        </row>
        <row r="7499">
          <cell r="I7499">
            <v>12645</v>
          </cell>
        </row>
        <row r="7500">
          <cell r="I7500">
            <v>18400</v>
          </cell>
        </row>
        <row r="7501">
          <cell r="I7501">
            <v>10282</v>
          </cell>
        </row>
        <row r="7502">
          <cell r="I7502">
            <v>7575</v>
          </cell>
        </row>
        <row r="7503">
          <cell r="I7503">
            <v>4130</v>
          </cell>
        </row>
        <row r="7504">
          <cell r="I7504">
            <v>1600</v>
          </cell>
        </row>
        <row r="7505">
          <cell r="I7505">
            <v>1550</v>
          </cell>
        </row>
        <row r="7506">
          <cell r="I7506">
            <v>2140</v>
          </cell>
        </row>
        <row r="7507">
          <cell r="I7507">
            <v>2585</v>
          </cell>
        </row>
        <row r="7508">
          <cell r="I7508">
            <v>3115</v>
          </cell>
        </row>
        <row r="7509">
          <cell r="I7509">
            <v>3714.04</v>
          </cell>
        </row>
        <row r="7510">
          <cell r="I7510">
            <v>2466.75</v>
          </cell>
        </row>
        <row r="7511">
          <cell r="I7511">
            <v>2770</v>
          </cell>
        </row>
        <row r="7512">
          <cell r="I7512">
            <v>1100</v>
          </cell>
        </row>
        <row r="7513">
          <cell r="I7513">
            <v>1409.73</v>
          </cell>
        </row>
        <row r="7514">
          <cell r="I7514">
            <v>972.95</v>
          </cell>
        </row>
        <row r="7515">
          <cell r="I7515">
            <v>1286.27</v>
          </cell>
        </row>
        <row r="7516">
          <cell r="I7516">
            <v>1390.25</v>
          </cell>
        </row>
        <row r="7517">
          <cell r="I7517">
            <v>2153.7800000000002</v>
          </cell>
        </row>
        <row r="7518">
          <cell r="I7518">
            <v>6270</v>
          </cell>
        </row>
        <row r="7519">
          <cell r="I7519">
            <v>3095</v>
          </cell>
        </row>
        <row r="7520">
          <cell r="I7520">
            <v>12645</v>
          </cell>
        </row>
        <row r="7521">
          <cell r="I7521">
            <v>18400</v>
          </cell>
        </row>
        <row r="7522">
          <cell r="I7522">
            <v>10282</v>
          </cell>
        </row>
        <row r="7523">
          <cell r="I7523">
            <v>7575</v>
          </cell>
        </row>
        <row r="7524">
          <cell r="I7524">
            <v>4130</v>
          </cell>
        </row>
        <row r="7525">
          <cell r="I7525">
            <v>1600</v>
          </cell>
        </row>
        <row r="7526">
          <cell r="I7526">
            <v>1550</v>
          </cell>
        </row>
        <row r="7527">
          <cell r="I7527">
            <v>2140</v>
          </cell>
        </row>
        <row r="7528">
          <cell r="I7528">
            <v>2585</v>
          </cell>
        </row>
        <row r="7529">
          <cell r="I7529">
            <v>3115</v>
          </cell>
        </row>
        <row r="7530">
          <cell r="I7530">
            <v>3713.74</v>
          </cell>
        </row>
        <row r="7531">
          <cell r="I7531">
            <v>2449.5100000000002</v>
          </cell>
        </row>
        <row r="7532">
          <cell r="I7532">
            <v>2770</v>
          </cell>
        </row>
        <row r="7533">
          <cell r="I7533">
            <v>1100</v>
          </cell>
        </row>
        <row r="7534">
          <cell r="I7534">
            <v>1409.97</v>
          </cell>
        </row>
        <row r="7535">
          <cell r="I7535">
            <v>972.95</v>
          </cell>
        </row>
        <row r="7536">
          <cell r="I7536">
            <v>1286.27</v>
          </cell>
        </row>
        <row r="7537">
          <cell r="I7537">
            <v>1390.25</v>
          </cell>
        </row>
        <row r="7538">
          <cell r="I7538">
            <v>2155.11</v>
          </cell>
        </row>
        <row r="7539">
          <cell r="I7539">
            <v>17987</v>
          </cell>
        </row>
        <row r="7540">
          <cell r="I7540">
            <v>12502</v>
          </cell>
        </row>
        <row r="7541">
          <cell r="I7541">
            <v>11599.5</v>
          </cell>
        </row>
        <row r="7542">
          <cell r="I7542">
            <v>4405</v>
          </cell>
        </row>
        <row r="7543">
          <cell r="I7543">
            <v>4175</v>
          </cell>
        </row>
        <row r="7544">
          <cell r="I7544">
            <v>10410</v>
          </cell>
        </row>
        <row r="7545">
          <cell r="I7545">
            <v>15695</v>
          </cell>
        </row>
        <row r="7546">
          <cell r="I7546">
            <v>6570</v>
          </cell>
        </row>
        <row r="7547">
          <cell r="I7547">
            <v>6245</v>
          </cell>
        </row>
        <row r="7548">
          <cell r="I7548">
            <v>3200</v>
          </cell>
        </row>
        <row r="7549">
          <cell r="I7549">
            <v>1840</v>
          </cell>
        </row>
        <row r="7550">
          <cell r="I7550">
            <v>1725</v>
          </cell>
        </row>
        <row r="7551">
          <cell r="I7551">
            <v>2040</v>
          </cell>
        </row>
        <row r="7552">
          <cell r="I7552">
            <v>3070</v>
          </cell>
        </row>
        <row r="7553">
          <cell r="I7553">
            <v>2500</v>
          </cell>
        </row>
        <row r="7554">
          <cell r="I7554">
            <v>1963.98</v>
          </cell>
        </row>
        <row r="7555">
          <cell r="I7555">
            <v>1867.56</v>
          </cell>
        </row>
        <row r="7556">
          <cell r="I7556">
            <v>2915</v>
          </cell>
        </row>
        <row r="7557">
          <cell r="I7557">
            <v>1200</v>
          </cell>
        </row>
        <row r="7558">
          <cell r="I7558">
            <v>2787.96</v>
          </cell>
        </row>
        <row r="7559">
          <cell r="I7559">
            <v>873.5</v>
          </cell>
        </row>
        <row r="7560">
          <cell r="I7560">
            <v>943.18</v>
          </cell>
        </row>
        <row r="7561">
          <cell r="I7561">
            <v>1508.3</v>
          </cell>
        </row>
        <row r="7562">
          <cell r="I7562">
            <v>1640.83</v>
          </cell>
        </row>
        <row r="7563">
          <cell r="I7563">
            <v>4405</v>
          </cell>
        </row>
        <row r="7564">
          <cell r="I7564">
            <v>4175</v>
          </cell>
        </row>
        <row r="7565">
          <cell r="I7565">
            <v>10410</v>
          </cell>
        </row>
        <row r="7566">
          <cell r="I7566">
            <v>15695</v>
          </cell>
        </row>
        <row r="7567">
          <cell r="I7567">
            <v>6630</v>
          </cell>
        </row>
        <row r="7568">
          <cell r="I7568">
            <v>6245</v>
          </cell>
        </row>
        <row r="7569">
          <cell r="I7569">
            <v>3460</v>
          </cell>
        </row>
        <row r="7570">
          <cell r="I7570">
            <v>1840</v>
          </cell>
        </row>
        <row r="7571">
          <cell r="I7571">
            <v>1725</v>
          </cell>
        </row>
        <row r="7572">
          <cell r="I7572">
            <v>2040</v>
          </cell>
        </row>
        <row r="7573">
          <cell r="I7573">
            <v>3070</v>
          </cell>
        </row>
        <row r="7574">
          <cell r="I7574">
            <v>2500</v>
          </cell>
        </row>
        <row r="7575">
          <cell r="I7575">
            <v>1958.71</v>
          </cell>
        </row>
        <row r="7576">
          <cell r="I7576">
            <v>1854.51</v>
          </cell>
        </row>
        <row r="7577">
          <cell r="I7577">
            <v>2915</v>
          </cell>
        </row>
        <row r="7578">
          <cell r="I7578">
            <v>1200</v>
          </cell>
        </row>
        <row r="7579">
          <cell r="I7579">
            <v>2787.96</v>
          </cell>
        </row>
        <row r="7580">
          <cell r="I7580">
            <v>873.5</v>
          </cell>
        </row>
        <row r="7581">
          <cell r="I7581">
            <v>943.18</v>
          </cell>
        </row>
        <row r="7582">
          <cell r="I7582">
            <v>1508.3</v>
          </cell>
        </row>
        <row r="7583">
          <cell r="I7583">
            <v>1641.55</v>
          </cell>
        </row>
        <row r="7584">
          <cell r="I7584">
            <v>17190</v>
          </cell>
        </row>
        <row r="7585">
          <cell r="I7585">
            <v>9614</v>
          </cell>
        </row>
        <row r="7586">
          <cell r="I7586">
            <v>16853</v>
          </cell>
        </row>
        <row r="7587">
          <cell r="I7587">
            <v>4680</v>
          </cell>
        </row>
        <row r="7588">
          <cell r="I7588">
            <v>1360</v>
          </cell>
        </row>
        <row r="7589">
          <cell r="I7589">
            <v>9455</v>
          </cell>
        </row>
        <row r="7590">
          <cell r="I7590">
            <v>15795</v>
          </cell>
        </row>
        <row r="7591">
          <cell r="I7591">
            <v>7465</v>
          </cell>
        </row>
        <row r="7592">
          <cell r="I7592">
            <v>6541</v>
          </cell>
        </row>
        <row r="7593">
          <cell r="I7593">
            <v>4440</v>
          </cell>
        </row>
        <row r="7594">
          <cell r="I7594">
            <v>1680</v>
          </cell>
        </row>
        <row r="7595">
          <cell r="I7595">
            <v>1685</v>
          </cell>
        </row>
        <row r="7596">
          <cell r="I7596">
            <v>2585</v>
          </cell>
        </row>
        <row r="7597">
          <cell r="I7597">
            <v>3735</v>
          </cell>
        </row>
        <row r="7598">
          <cell r="I7598">
            <v>1920</v>
          </cell>
        </row>
        <row r="7599">
          <cell r="I7599">
            <v>1363.53</v>
          </cell>
        </row>
        <row r="7600">
          <cell r="I7600">
            <v>1263.99</v>
          </cell>
        </row>
        <row r="7601">
          <cell r="I7601">
            <v>3295</v>
          </cell>
        </row>
        <row r="7602">
          <cell r="I7602">
            <v>2077</v>
          </cell>
        </row>
        <row r="7603">
          <cell r="I7603">
            <v>2248.85</v>
          </cell>
        </row>
        <row r="7604">
          <cell r="I7604">
            <v>748.81</v>
          </cell>
        </row>
        <row r="7605">
          <cell r="I7605">
            <v>994.13</v>
          </cell>
        </row>
        <row r="7606">
          <cell r="I7606">
            <v>1671.4</v>
          </cell>
        </row>
        <row r="7607">
          <cell r="I7607">
            <v>1974.4</v>
          </cell>
        </row>
        <row r="7608">
          <cell r="I7608">
            <v>4680</v>
          </cell>
        </row>
        <row r="7609">
          <cell r="I7609">
            <v>1360</v>
          </cell>
        </row>
        <row r="7610">
          <cell r="I7610">
            <v>9455</v>
          </cell>
        </row>
        <row r="7611">
          <cell r="I7611">
            <v>15795</v>
          </cell>
        </row>
        <row r="7612">
          <cell r="I7612">
            <v>7465</v>
          </cell>
        </row>
        <row r="7613">
          <cell r="I7613">
            <v>6541</v>
          </cell>
        </row>
        <row r="7614">
          <cell r="I7614">
            <v>4440</v>
          </cell>
        </row>
        <row r="7615">
          <cell r="I7615">
            <v>1680</v>
          </cell>
        </row>
        <row r="7616">
          <cell r="I7616">
            <v>1685</v>
          </cell>
        </row>
        <row r="7617">
          <cell r="I7617">
            <v>2585</v>
          </cell>
        </row>
        <row r="7618">
          <cell r="I7618">
            <v>3735</v>
          </cell>
        </row>
        <row r="7619">
          <cell r="I7619">
            <v>1920</v>
          </cell>
        </row>
        <row r="7620">
          <cell r="I7620">
            <v>1363.53</v>
          </cell>
        </row>
        <row r="7621">
          <cell r="I7621">
            <v>1263.99</v>
          </cell>
        </row>
        <row r="7622">
          <cell r="I7622">
            <v>3295</v>
          </cell>
        </row>
        <row r="7623">
          <cell r="I7623">
            <v>2077</v>
          </cell>
        </row>
        <row r="7624">
          <cell r="I7624">
            <v>2254.4499999999998</v>
          </cell>
        </row>
        <row r="7625">
          <cell r="I7625">
            <v>748.81</v>
          </cell>
        </row>
        <row r="7626">
          <cell r="I7626">
            <v>994.13</v>
          </cell>
        </row>
        <row r="7627">
          <cell r="I7627">
            <v>1671.4</v>
          </cell>
        </row>
        <row r="7628">
          <cell r="I7628">
            <v>1969.99</v>
          </cell>
        </row>
        <row r="7629">
          <cell r="I7629">
            <v>17442</v>
          </cell>
        </row>
        <row r="7630">
          <cell r="I7630">
            <v>11856</v>
          </cell>
        </row>
        <row r="7631">
          <cell r="I7631">
            <v>19893</v>
          </cell>
        </row>
        <row r="7632">
          <cell r="I7632">
            <v>4940</v>
          </cell>
        </row>
        <row r="7633">
          <cell r="I7633">
            <v>1555</v>
          </cell>
        </row>
        <row r="7634">
          <cell r="I7634">
            <v>7210</v>
          </cell>
        </row>
        <row r="7635">
          <cell r="I7635">
            <v>16660</v>
          </cell>
        </row>
        <row r="7636">
          <cell r="I7636">
            <v>7005</v>
          </cell>
        </row>
        <row r="7637">
          <cell r="I7637">
            <v>3420</v>
          </cell>
        </row>
        <row r="7638">
          <cell r="I7638">
            <v>10940</v>
          </cell>
        </row>
        <row r="7639">
          <cell r="I7639">
            <v>4780</v>
          </cell>
        </row>
        <row r="7640">
          <cell r="I7640">
            <v>4615</v>
          </cell>
        </row>
        <row r="7641">
          <cell r="I7641">
            <v>5545</v>
          </cell>
        </row>
        <row r="7642">
          <cell r="I7642">
            <v>9235</v>
          </cell>
        </row>
        <row r="7643">
          <cell r="I7643">
            <v>2830</v>
          </cell>
        </row>
        <row r="7644">
          <cell r="I7644">
            <v>2166.23</v>
          </cell>
        </row>
        <row r="7645">
          <cell r="I7645">
            <v>1725.22</v>
          </cell>
        </row>
        <row r="7646">
          <cell r="I7646">
            <v>2425</v>
          </cell>
        </row>
        <row r="7647">
          <cell r="I7647">
            <v>1175</v>
          </cell>
        </row>
        <row r="7648">
          <cell r="I7648">
            <v>1588.71</v>
          </cell>
        </row>
        <row r="7649">
          <cell r="I7649">
            <v>596.34</v>
          </cell>
        </row>
        <row r="7650">
          <cell r="I7650">
            <v>910.06</v>
          </cell>
        </row>
        <row r="7651">
          <cell r="I7651">
            <v>855.63</v>
          </cell>
        </row>
        <row r="7652">
          <cell r="I7652">
            <v>2673.54</v>
          </cell>
        </row>
        <row r="7653">
          <cell r="I7653">
            <v>4940</v>
          </cell>
        </row>
        <row r="7654">
          <cell r="I7654">
            <v>1555</v>
          </cell>
        </row>
        <row r="7655">
          <cell r="I7655">
            <v>7210</v>
          </cell>
        </row>
        <row r="7656">
          <cell r="I7656">
            <v>16660</v>
          </cell>
        </row>
        <row r="7657">
          <cell r="I7657">
            <v>7005</v>
          </cell>
        </row>
        <row r="7658">
          <cell r="I7658">
            <v>3420</v>
          </cell>
        </row>
        <row r="7659">
          <cell r="I7659">
            <v>10940</v>
          </cell>
        </row>
        <row r="7660">
          <cell r="I7660">
            <v>4780</v>
          </cell>
        </row>
        <row r="7661">
          <cell r="I7661">
            <v>4615</v>
          </cell>
        </row>
        <row r="7662">
          <cell r="I7662">
            <v>5545</v>
          </cell>
        </row>
        <row r="7663">
          <cell r="I7663">
            <v>9235</v>
          </cell>
        </row>
        <row r="7664">
          <cell r="I7664">
            <v>2830</v>
          </cell>
        </row>
        <row r="7665">
          <cell r="I7665">
            <v>2165.4699999999998</v>
          </cell>
        </row>
        <row r="7666">
          <cell r="I7666">
            <v>1725.22</v>
          </cell>
        </row>
        <row r="7667">
          <cell r="I7667">
            <v>2425</v>
          </cell>
        </row>
        <row r="7668">
          <cell r="I7668">
            <v>1175</v>
          </cell>
        </row>
        <row r="7669">
          <cell r="I7669">
            <v>1588.71</v>
          </cell>
        </row>
        <row r="7670">
          <cell r="I7670">
            <v>596.34</v>
          </cell>
        </row>
        <row r="7671">
          <cell r="I7671">
            <v>910.06</v>
          </cell>
        </row>
        <row r="7672">
          <cell r="I7672">
            <v>855.63</v>
          </cell>
        </row>
        <row r="7673">
          <cell r="I7673">
            <v>2676.51</v>
          </cell>
        </row>
        <row r="7674">
          <cell r="I7674">
            <v>1022930.41</v>
          </cell>
        </row>
        <row r="7675">
          <cell r="I7675">
            <v>1828296.21</v>
          </cell>
        </row>
        <row r="7676">
          <cell r="I7676">
            <v>1332957.6200000001</v>
          </cell>
        </row>
        <row r="7677">
          <cell r="I7677">
            <v>1742386.73</v>
          </cell>
        </row>
        <row r="7678">
          <cell r="I7678">
            <v>1870729.55</v>
          </cell>
        </row>
        <row r="7679">
          <cell r="I7679">
            <v>1958413.79</v>
          </cell>
        </row>
        <row r="7680">
          <cell r="I7680">
            <v>1718827.98</v>
          </cell>
        </row>
        <row r="7681">
          <cell r="I7681">
            <v>1427882.72</v>
          </cell>
        </row>
        <row r="7682">
          <cell r="I7682">
            <v>1727239.49</v>
          </cell>
        </row>
        <row r="7683">
          <cell r="I7683">
            <v>1798504.87</v>
          </cell>
        </row>
        <row r="7684">
          <cell r="I7684">
            <v>1726475.11</v>
          </cell>
        </row>
        <row r="7685">
          <cell r="I7685">
            <v>1729425.35</v>
          </cell>
        </row>
        <row r="7686">
          <cell r="I7686">
            <v>1889168.13</v>
          </cell>
        </row>
        <row r="7687">
          <cell r="I7687">
            <v>1743215.03</v>
          </cell>
        </row>
        <row r="7688">
          <cell r="I7688">
            <v>1353915.82</v>
          </cell>
        </row>
        <row r="7689">
          <cell r="I7689">
            <v>1606230.52</v>
          </cell>
        </row>
        <row r="7690">
          <cell r="I7690">
            <v>1918271.47</v>
          </cell>
        </row>
        <row r="7691">
          <cell r="I7691">
            <v>1081630.47</v>
          </cell>
        </row>
        <row r="7692">
          <cell r="I7692">
            <v>1919274.47</v>
          </cell>
        </row>
        <row r="7693">
          <cell r="I7693">
            <v>1341063.3899999999</v>
          </cell>
        </row>
        <row r="7694">
          <cell r="I7694">
            <v>2068233.68</v>
          </cell>
        </row>
        <row r="7695">
          <cell r="I7695">
            <v>1957426</v>
          </cell>
        </row>
        <row r="7696">
          <cell r="I7696">
            <v>2013270.13</v>
          </cell>
        </row>
        <row r="7697">
          <cell r="I7697">
            <v>1966742.2</v>
          </cell>
        </row>
        <row r="7698">
          <cell r="I7698">
            <v>1456467.04</v>
          </cell>
        </row>
        <row r="7699">
          <cell r="I7699">
            <v>1877186.4</v>
          </cell>
        </row>
        <row r="7700">
          <cell r="I7700">
            <v>1775236.63</v>
          </cell>
        </row>
        <row r="7701">
          <cell r="I7701">
            <v>1775907.41</v>
          </cell>
        </row>
        <row r="7702">
          <cell r="I7702">
            <v>1636704.52</v>
          </cell>
        </row>
        <row r="7703">
          <cell r="I7703">
            <v>1821072.74</v>
          </cell>
        </row>
        <row r="7704">
          <cell r="I7704">
            <v>1572399.89</v>
          </cell>
        </row>
        <row r="7705">
          <cell r="I7705">
            <v>1317504.3700000001</v>
          </cell>
        </row>
        <row r="7706">
          <cell r="I7706">
            <v>1559772.69</v>
          </cell>
        </row>
        <row r="7707">
          <cell r="I7707">
            <v>1824302.57</v>
          </cell>
        </row>
        <row r="7708">
          <cell r="I7708">
            <v>773510.72</v>
          </cell>
        </row>
        <row r="7709">
          <cell r="I7709">
            <v>1679944.65</v>
          </cell>
        </row>
        <row r="7710">
          <cell r="I7710">
            <v>1531765.96</v>
          </cell>
        </row>
        <row r="7711">
          <cell r="I7711">
            <v>1655189.43</v>
          </cell>
        </row>
        <row r="7712">
          <cell r="I7712">
            <v>1665724.77</v>
          </cell>
        </row>
        <row r="7713">
          <cell r="I7713">
            <v>1503999.27</v>
          </cell>
        </row>
        <row r="7714">
          <cell r="I7714">
            <v>1338828.32</v>
          </cell>
        </row>
        <row r="7715">
          <cell r="I7715">
            <v>1524761.52</v>
          </cell>
        </row>
        <row r="7716">
          <cell r="I7716">
            <v>1428442.95</v>
          </cell>
        </row>
        <row r="7717">
          <cell r="I7717">
            <v>1480734.85</v>
          </cell>
        </row>
        <row r="7718">
          <cell r="I7718">
            <v>1516470.35</v>
          </cell>
        </row>
        <row r="7719">
          <cell r="I7719">
            <v>1817574.9</v>
          </cell>
        </row>
        <row r="7720">
          <cell r="I7720">
            <v>653810.53</v>
          </cell>
        </row>
        <row r="7721">
          <cell r="I7721">
            <v>1659288.49</v>
          </cell>
        </row>
        <row r="7722">
          <cell r="I7722">
            <v>1679184.71</v>
          </cell>
        </row>
        <row r="7723">
          <cell r="I7723">
            <v>1643822.31</v>
          </cell>
        </row>
        <row r="7724">
          <cell r="I7724">
            <v>1716242.98</v>
          </cell>
        </row>
        <row r="7725">
          <cell r="I7725">
            <v>1513094.41</v>
          </cell>
        </row>
        <row r="7726">
          <cell r="I7726">
            <v>1333483.21</v>
          </cell>
        </row>
        <row r="7727">
          <cell r="I7727">
            <v>1343295.44</v>
          </cell>
        </row>
        <row r="7728">
          <cell r="I7728">
            <v>1470678.98</v>
          </cell>
        </row>
        <row r="7729">
          <cell r="I7729">
            <v>1503828.67</v>
          </cell>
        </row>
        <row r="7730">
          <cell r="I7730">
            <v>1436718.27</v>
          </cell>
        </row>
        <row r="7731">
          <cell r="I7731">
            <v>1880978.03</v>
          </cell>
        </row>
        <row r="7732">
          <cell r="I7732">
            <v>232009.5</v>
          </cell>
        </row>
        <row r="7733">
          <cell r="I7733">
            <v>594937.25</v>
          </cell>
        </row>
        <row r="7734">
          <cell r="I7734">
            <v>328701.75</v>
          </cell>
        </row>
        <row r="7735">
          <cell r="I7735">
            <v>1402421.64</v>
          </cell>
        </row>
        <row r="7736">
          <cell r="I7736">
            <v>1258655.53</v>
          </cell>
        </row>
        <row r="7737">
          <cell r="I7737">
            <v>2136172.2799999998</v>
          </cell>
        </row>
        <row r="7738">
          <cell r="I7738">
            <v>2296093.09</v>
          </cell>
        </row>
        <row r="7739">
          <cell r="I7739">
            <v>2283868.66</v>
          </cell>
        </row>
        <row r="7740">
          <cell r="I7740">
            <v>462381.28</v>
          </cell>
        </row>
        <row r="7741">
          <cell r="I7741">
            <v>1561235.04</v>
          </cell>
        </row>
        <row r="7742">
          <cell r="I7742">
            <v>833028.84</v>
          </cell>
        </row>
        <row r="7743">
          <cell r="I7743">
            <v>1076939.6399999999</v>
          </cell>
        </row>
        <row r="7744">
          <cell r="I7744">
            <v>1460144.74</v>
          </cell>
        </row>
        <row r="7745">
          <cell r="I7745">
            <v>1415175.16</v>
          </cell>
        </row>
        <row r="7746">
          <cell r="I7746">
            <v>1739147.84</v>
          </cell>
        </row>
        <row r="7747">
          <cell r="I7747">
            <v>1483452.54</v>
          </cell>
        </row>
        <row r="7748">
          <cell r="I7748">
            <v>1175512.28</v>
          </cell>
        </row>
        <row r="7749">
          <cell r="I7749">
            <v>551691.23</v>
          </cell>
        </row>
        <row r="7750">
          <cell r="I7750">
            <v>667001.36</v>
          </cell>
        </row>
        <row r="7751">
          <cell r="I7751">
            <v>1628076.03</v>
          </cell>
        </row>
        <row r="7752">
          <cell r="I7752">
            <v>351060.25</v>
          </cell>
        </row>
        <row r="7753">
          <cell r="I7753">
            <v>730028.25</v>
          </cell>
        </row>
        <row r="7754">
          <cell r="I7754">
            <v>1198970</v>
          </cell>
        </row>
        <row r="7755">
          <cell r="I7755">
            <v>1384905.64</v>
          </cell>
        </row>
        <row r="7756">
          <cell r="I7756">
            <v>1869480.04</v>
          </cell>
        </row>
        <row r="7757">
          <cell r="I7757">
            <v>1639953.66</v>
          </cell>
        </row>
        <row r="7758">
          <cell r="I7758">
            <v>1633602.57</v>
          </cell>
        </row>
        <row r="7759">
          <cell r="I7759">
            <v>1867046.78</v>
          </cell>
        </row>
        <row r="7760">
          <cell r="I7760">
            <v>1989363.81</v>
          </cell>
        </row>
        <row r="7761">
          <cell r="I7761">
            <v>2281571.52</v>
          </cell>
        </row>
        <row r="7762">
          <cell r="I7762">
            <v>1426968.84</v>
          </cell>
        </row>
        <row r="7763">
          <cell r="I7763">
            <v>784466.46</v>
          </cell>
        </row>
        <row r="7764">
          <cell r="I7764">
            <v>1242877.8999999999</v>
          </cell>
        </row>
        <row r="7765">
          <cell r="I7765">
            <v>1460414.42</v>
          </cell>
        </row>
        <row r="7766">
          <cell r="I7766">
            <v>1078132.1299999999</v>
          </cell>
        </row>
        <row r="7767">
          <cell r="I7767">
            <v>898915</v>
          </cell>
        </row>
        <row r="7768">
          <cell r="I7768">
            <v>594985.43000000005</v>
          </cell>
        </row>
        <row r="7769">
          <cell r="I7769">
            <v>543530.80000000005</v>
          </cell>
        </row>
        <row r="7770">
          <cell r="I7770">
            <v>379393</v>
          </cell>
        </row>
        <row r="7771">
          <cell r="I7771">
            <v>1453577.39</v>
          </cell>
        </row>
        <row r="7772">
          <cell r="I7772">
            <v>340100.5</v>
          </cell>
        </row>
        <row r="7773">
          <cell r="I7773">
            <v>545487.5</v>
          </cell>
        </row>
        <row r="7774">
          <cell r="I7774">
            <v>1366594.5</v>
          </cell>
        </row>
        <row r="7775">
          <cell r="I7775">
            <v>1695293.46</v>
          </cell>
        </row>
        <row r="7776">
          <cell r="I7776">
            <v>1899223.46</v>
          </cell>
        </row>
        <row r="7777">
          <cell r="I7777">
            <v>2186992.33</v>
          </cell>
        </row>
        <row r="7778">
          <cell r="I7778">
            <v>1974026.95</v>
          </cell>
        </row>
        <row r="7779">
          <cell r="I7779">
            <v>2064236.94</v>
          </cell>
        </row>
        <row r="7780">
          <cell r="I7780">
            <v>1786965.05</v>
          </cell>
        </row>
        <row r="7781">
          <cell r="I7781">
            <v>2005896.77</v>
          </cell>
        </row>
        <row r="7782">
          <cell r="I7782">
            <v>1416804.7</v>
          </cell>
        </row>
        <row r="7783">
          <cell r="I7783">
            <v>863502.02</v>
          </cell>
        </row>
        <row r="7784">
          <cell r="I7784">
            <v>742031.22</v>
          </cell>
        </row>
        <row r="7785">
          <cell r="I7785">
            <v>1197343.8799999999</v>
          </cell>
        </row>
        <row r="7786">
          <cell r="I7786">
            <v>1175536.4099999999</v>
          </cell>
        </row>
        <row r="7787">
          <cell r="I7787">
            <v>1320718.26</v>
          </cell>
        </row>
        <row r="7788">
          <cell r="I7788">
            <v>1218293.56</v>
          </cell>
        </row>
        <row r="7789">
          <cell r="I7789">
            <v>907680.6</v>
          </cell>
        </row>
        <row r="7790">
          <cell r="I7790">
            <v>760733.81</v>
          </cell>
        </row>
        <row r="7791">
          <cell r="I7791">
            <v>1356456.81</v>
          </cell>
        </row>
        <row r="7792">
          <cell r="I7792">
            <v>15729</v>
          </cell>
        </row>
        <row r="7793">
          <cell r="I7793">
            <v>9448</v>
          </cell>
        </row>
        <row r="7794">
          <cell r="I7794">
            <v>755</v>
          </cell>
        </row>
        <row r="7795">
          <cell r="I7795">
            <v>19858</v>
          </cell>
        </row>
        <row r="7796">
          <cell r="I7796">
            <v>11849</v>
          </cell>
        </row>
        <row r="7797">
          <cell r="I7797">
            <v>1933</v>
          </cell>
        </row>
        <row r="7798">
          <cell r="I7798">
            <v>3001</v>
          </cell>
        </row>
        <row r="7799">
          <cell r="I7799">
            <v>2190.79</v>
          </cell>
        </row>
        <row r="7800">
          <cell r="I7800">
            <v>6968.66</v>
          </cell>
        </row>
        <row r="7801">
          <cell r="I7801">
            <v>2930.13</v>
          </cell>
        </row>
        <row r="7804">
          <cell r="I7804">
            <v>123.48</v>
          </cell>
        </row>
        <row r="7805">
          <cell r="I7805">
            <v>38068.449999999997</v>
          </cell>
        </row>
        <row r="7806">
          <cell r="I7806">
            <v>31247.55</v>
          </cell>
        </row>
        <row r="7807">
          <cell r="I7807">
            <v>3906.67</v>
          </cell>
        </row>
        <row r="7808">
          <cell r="I7808">
            <v>3612.38</v>
          </cell>
        </row>
        <row r="7809">
          <cell r="I7809">
            <v>35800.800000000003</v>
          </cell>
        </row>
        <row r="7810">
          <cell r="I7810">
            <v>64152.37</v>
          </cell>
        </row>
        <row r="7811">
          <cell r="I7811">
            <v>108110.98</v>
          </cell>
        </row>
        <row r="7812">
          <cell r="I7812">
            <v>78559.39</v>
          </cell>
        </row>
        <row r="7813">
          <cell r="I7813">
            <v>91988.65</v>
          </cell>
        </row>
        <row r="7814">
          <cell r="I7814">
            <v>60713.38</v>
          </cell>
        </row>
        <row r="7815">
          <cell r="I7815">
            <v>42704.37</v>
          </cell>
        </row>
        <row r="7816">
          <cell r="I7816">
            <v>23351.23</v>
          </cell>
        </row>
        <row r="7817">
          <cell r="I7817">
            <v>62458.28</v>
          </cell>
        </row>
        <row r="7818">
          <cell r="I7818">
            <v>100236.84</v>
          </cell>
        </row>
        <row r="7819">
          <cell r="I7819">
            <v>141295.60999999999</v>
          </cell>
        </row>
        <row r="7820">
          <cell r="I7820">
            <v>165228.31</v>
          </cell>
        </row>
        <row r="7821">
          <cell r="I7821">
            <v>238764.72</v>
          </cell>
        </row>
        <row r="7822">
          <cell r="I7822">
            <v>237208.77</v>
          </cell>
        </row>
        <row r="7823">
          <cell r="I7823">
            <v>225482.31</v>
          </cell>
        </row>
        <row r="7824">
          <cell r="I7824">
            <v>106047.82</v>
          </cell>
        </row>
        <row r="7825">
          <cell r="I7825">
            <v>149962.51</v>
          </cell>
        </row>
        <row r="7826">
          <cell r="I7826">
            <v>126793.7</v>
          </cell>
        </row>
        <row r="7827">
          <cell r="I7827">
            <v>94299.06</v>
          </cell>
        </row>
        <row r="7828">
          <cell r="I7828">
            <v>87796.03</v>
          </cell>
        </row>
        <row r="7829">
          <cell r="I7829">
            <v>52530.05</v>
          </cell>
        </row>
        <row r="7830">
          <cell r="I7830">
            <v>25913.67</v>
          </cell>
        </row>
        <row r="7831">
          <cell r="I7831">
            <v>17604.2</v>
          </cell>
        </row>
        <row r="7832">
          <cell r="I7832">
            <v>32498.68</v>
          </cell>
        </row>
        <row r="7833">
          <cell r="I7833">
            <v>22218.76</v>
          </cell>
        </row>
        <row r="7834">
          <cell r="I7834">
            <v>22461.54</v>
          </cell>
        </row>
        <row r="7835">
          <cell r="I7835">
            <v>8921.24</v>
          </cell>
        </row>
        <row r="7836">
          <cell r="I7836">
            <v>9633.8799999999992</v>
          </cell>
        </row>
        <row r="7837">
          <cell r="I7837">
            <v>20031.04</v>
          </cell>
        </row>
        <row r="7838">
          <cell r="I7838">
            <v>9309.64</v>
          </cell>
        </row>
        <row r="7839">
          <cell r="I7839">
            <v>6989.67</v>
          </cell>
        </row>
        <row r="7840">
          <cell r="I7840">
            <v>18740.650000000001</v>
          </cell>
        </row>
        <row r="7841">
          <cell r="I7841">
            <v>17112.53</v>
          </cell>
        </row>
        <row r="7842">
          <cell r="I7842">
            <v>19635.38</v>
          </cell>
        </row>
        <row r="7843">
          <cell r="I7843">
            <v>9691.07</v>
          </cell>
        </row>
        <row r="7844">
          <cell r="I7844">
            <v>7165.96</v>
          </cell>
        </row>
        <row r="7845">
          <cell r="I7845">
            <v>9218.2199999999993</v>
          </cell>
        </row>
        <row r="7846">
          <cell r="I7846">
            <v>8267.41</v>
          </cell>
        </row>
        <row r="7847">
          <cell r="I7847">
            <v>19890.8</v>
          </cell>
        </row>
        <row r="7848">
          <cell r="I7848">
            <v>37592.120000000003</v>
          </cell>
        </row>
        <row r="7849">
          <cell r="I7849">
            <v>65524.4</v>
          </cell>
        </row>
        <row r="7850">
          <cell r="I7850">
            <v>31954.81</v>
          </cell>
        </row>
        <row r="7851">
          <cell r="I7851">
            <v>50544.39</v>
          </cell>
        </row>
        <row r="7852">
          <cell r="I7852">
            <v>70704.070000000007</v>
          </cell>
        </row>
        <row r="7853">
          <cell r="I7853">
            <v>92218.13</v>
          </cell>
        </row>
        <row r="7854">
          <cell r="I7854">
            <v>105483.77</v>
          </cell>
        </row>
        <row r="7855">
          <cell r="I7855">
            <v>100957.15</v>
          </cell>
        </row>
        <row r="7856">
          <cell r="I7856">
            <v>61868.69</v>
          </cell>
        </row>
        <row r="7857">
          <cell r="I7857">
            <v>30123.8</v>
          </cell>
        </row>
        <row r="7858">
          <cell r="I7858">
            <v>71784.679999999993</v>
          </cell>
        </row>
        <row r="7859">
          <cell r="I7859">
            <v>79814.75</v>
          </cell>
        </row>
        <row r="7860">
          <cell r="I7860">
            <v>104600.97</v>
          </cell>
        </row>
        <row r="7861">
          <cell r="I7861">
            <v>111643.08</v>
          </cell>
        </row>
        <row r="7862">
          <cell r="I7862">
            <v>90009.29</v>
          </cell>
        </row>
        <row r="7863">
          <cell r="I7863">
            <v>66578.14</v>
          </cell>
        </row>
        <row r="7864">
          <cell r="I7864">
            <v>54815.85</v>
          </cell>
        </row>
        <row r="7865">
          <cell r="I7865">
            <v>38619.370000000003</v>
          </cell>
        </row>
        <row r="7866">
          <cell r="I7866">
            <v>56413.65</v>
          </cell>
        </row>
        <row r="7867">
          <cell r="I7867">
            <v>33333.18</v>
          </cell>
        </row>
        <row r="7868">
          <cell r="I7868">
            <v>44145.93</v>
          </cell>
        </row>
        <row r="7869">
          <cell r="I7869">
            <v>78579.09</v>
          </cell>
        </row>
        <row r="7870">
          <cell r="I7870">
            <v>76621.59</v>
          </cell>
        </row>
        <row r="7871">
          <cell r="I7871">
            <v>35292.83</v>
          </cell>
        </row>
        <row r="7872">
          <cell r="I7872">
            <v>60489.599999999999</v>
          </cell>
        </row>
        <row r="7873">
          <cell r="I7873">
            <v>67059.47</v>
          </cell>
        </row>
        <row r="7874">
          <cell r="I7874">
            <v>85039.34</v>
          </cell>
        </row>
        <row r="7875">
          <cell r="I7875">
            <v>98919.14</v>
          </cell>
        </row>
        <row r="7876">
          <cell r="I7876">
            <v>95042.18</v>
          </cell>
        </row>
        <row r="7877">
          <cell r="I7877">
            <v>54330.15</v>
          </cell>
        </row>
        <row r="7878">
          <cell r="I7878">
            <v>25019.66</v>
          </cell>
        </row>
        <row r="7879">
          <cell r="I7879">
            <v>71597.3</v>
          </cell>
        </row>
        <row r="7880">
          <cell r="I7880">
            <v>71013.05</v>
          </cell>
        </row>
        <row r="7881">
          <cell r="I7881">
            <v>103728.09</v>
          </cell>
        </row>
        <row r="7882">
          <cell r="I7882">
            <v>108912.26</v>
          </cell>
        </row>
        <row r="7883">
          <cell r="I7883">
            <v>97939.24</v>
          </cell>
        </row>
        <row r="7884">
          <cell r="I7884">
            <v>64178.47</v>
          </cell>
        </row>
        <row r="7885">
          <cell r="I7885">
            <v>54120.93</v>
          </cell>
        </row>
        <row r="7886">
          <cell r="I7886">
            <v>36496.339999999997</v>
          </cell>
        </row>
        <row r="7887">
          <cell r="I7887">
            <v>56289.46</v>
          </cell>
        </row>
        <row r="7888">
          <cell r="I7888">
            <v>29828.41</v>
          </cell>
        </row>
        <row r="7889">
          <cell r="I7889">
            <v>40371.839999999997</v>
          </cell>
        </row>
        <row r="7890">
          <cell r="I7890">
            <v>62766.63</v>
          </cell>
        </row>
        <row r="7891">
          <cell r="I7891">
            <v>85947.46</v>
          </cell>
        </row>
        <row r="7892">
          <cell r="I7892">
            <v>2178.5100000000002</v>
          </cell>
        </row>
        <row r="7893">
          <cell r="I7893">
            <v>17926.53</v>
          </cell>
        </row>
        <row r="7894">
          <cell r="I7894">
            <v>6867.93</v>
          </cell>
        </row>
        <row r="7895">
          <cell r="I7895">
            <v>20988.07</v>
          </cell>
        </row>
        <row r="7896">
          <cell r="I7896">
            <v>9414.7900000000009</v>
          </cell>
        </row>
        <row r="7897">
          <cell r="I7897">
            <v>23028.48</v>
          </cell>
        </row>
        <row r="7898">
          <cell r="I7898">
            <v>18357</v>
          </cell>
        </row>
        <row r="7899">
          <cell r="I7899">
            <v>9352.7900000000009</v>
          </cell>
        </row>
        <row r="7900">
          <cell r="I7900">
            <v>15929.19</v>
          </cell>
        </row>
        <row r="7901">
          <cell r="I7901">
            <v>11198.72</v>
          </cell>
        </row>
        <row r="7902">
          <cell r="I7902">
            <v>10935.01</v>
          </cell>
        </row>
        <row r="7903">
          <cell r="I7903">
            <v>10461.17</v>
          </cell>
        </row>
        <row r="7904">
          <cell r="I7904">
            <v>6729.31</v>
          </cell>
        </row>
        <row r="7905">
          <cell r="I7905">
            <v>2308.71</v>
          </cell>
        </row>
        <row r="7906">
          <cell r="I7906">
            <v>3232.36</v>
          </cell>
        </row>
        <row r="7907">
          <cell r="I7907">
            <v>2515.83</v>
          </cell>
        </row>
        <row r="7908">
          <cell r="I7908">
            <v>4249.9799999999996</v>
          </cell>
        </row>
        <row r="7909">
          <cell r="I7909">
            <v>2482.12</v>
          </cell>
        </row>
        <row r="7910">
          <cell r="I7910">
            <v>18407.25</v>
          </cell>
        </row>
        <row r="7911">
          <cell r="I7911">
            <v>13624.84</v>
          </cell>
        </row>
        <row r="7912">
          <cell r="I7912">
            <v>11164.34</v>
          </cell>
        </row>
        <row r="7913">
          <cell r="I7913">
            <v>1914.58</v>
          </cell>
        </row>
        <row r="7914">
          <cell r="I7914">
            <v>17886.62</v>
          </cell>
        </row>
        <row r="7915">
          <cell r="I7915">
            <v>8070.53</v>
          </cell>
        </row>
        <row r="7916">
          <cell r="I7916">
            <v>17811.43</v>
          </cell>
        </row>
        <row r="7917">
          <cell r="I7917">
            <v>8593.18</v>
          </cell>
        </row>
        <row r="7918">
          <cell r="I7918">
            <v>20145.89</v>
          </cell>
        </row>
        <row r="7919">
          <cell r="I7919">
            <v>18850.16</v>
          </cell>
        </row>
        <row r="7920">
          <cell r="I7920">
            <v>10176.64</v>
          </cell>
        </row>
        <row r="7921">
          <cell r="I7921">
            <v>15782.05</v>
          </cell>
        </row>
        <row r="7922">
          <cell r="I7922">
            <v>10028.94</v>
          </cell>
        </row>
        <row r="7923">
          <cell r="I7923">
            <v>10933.38</v>
          </cell>
        </row>
        <row r="7924">
          <cell r="I7924">
            <v>9372.19</v>
          </cell>
        </row>
        <row r="7925">
          <cell r="I7925">
            <v>6259.31</v>
          </cell>
        </row>
        <row r="7926">
          <cell r="I7926">
            <v>2209.3200000000002</v>
          </cell>
        </row>
        <row r="7927">
          <cell r="I7927">
            <v>3080.72</v>
          </cell>
        </row>
        <row r="7928">
          <cell r="I7928">
            <v>2096.87</v>
          </cell>
        </row>
        <row r="7929">
          <cell r="I7929">
            <v>4144.99</v>
          </cell>
        </row>
        <row r="7930">
          <cell r="I7930">
            <v>2381.6799999999998</v>
          </cell>
        </row>
        <row r="7931">
          <cell r="I7931">
            <v>17987.240000000002</v>
          </cell>
        </row>
        <row r="7932">
          <cell r="I7932">
            <v>11532.17</v>
          </cell>
        </row>
        <row r="7933">
          <cell r="I7933">
            <v>10139.91</v>
          </cell>
        </row>
        <row r="7934">
          <cell r="I7934">
            <v>32061.360000000001</v>
          </cell>
        </row>
        <row r="7935">
          <cell r="I7935">
            <v>29784.89</v>
          </cell>
        </row>
        <row r="7936">
          <cell r="I7936">
            <v>49650.23</v>
          </cell>
        </row>
        <row r="7937">
          <cell r="I7937">
            <v>37088.339999999997</v>
          </cell>
        </row>
        <row r="7938">
          <cell r="I7938">
            <v>77671.320000000007</v>
          </cell>
        </row>
        <row r="7939">
          <cell r="I7939">
            <v>77914.87</v>
          </cell>
        </row>
        <row r="7940">
          <cell r="I7940">
            <v>49088.75</v>
          </cell>
        </row>
        <row r="7941">
          <cell r="I7941">
            <v>37791.5</v>
          </cell>
        </row>
        <row r="7942">
          <cell r="I7942">
            <v>25326.5</v>
          </cell>
        </row>
        <row r="7943">
          <cell r="I7943">
            <v>21411.5</v>
          </cell>
        </row>
        <row r="7944">
          <cell r="I7944">
            <v>30123.25</v>
          </cell>
        </row>
        <row r="7945">
          <cell r="I7945">
            <v>14392.25</v>
          </cell>
        </row>
        <row r="7946">
          <cell r="I7946">
            <v>22080.25</v>
          </cell>
        </row>
        <row r="7947">
          <cell r="I7947">
            <v>13988.75</v>
          </cell>
        </row>
        <row r="7948">
          <cell r="I7948">
            <v>9657</v>
          </cell>
        </row>
        <row r="7949">
          <cell r="I7949">
            <v>26056.25</v>
          </cell>
        </row>
        <row r="7950">
          <cell r="I7950">
            <v>31760.59</v>
          </cell>
        </row>
        <row r="7951">
          <cell r="I7951">
            <v>53172.09</v>
          </cell>
        </row>
        <row r="7952">
          <cell r="I7952">
            <v>31528.29</v>
          </cell>
        </row>
        <row r="7953">
          <cell r="I7953">
            <v>32036.97</v>
          </cell>
        </row>
        <row r="7954">
          <cell r="I7954">
            <v>44954</v>
          </cell>
        </row>
        <row r="7955">
          <cell r="I7955">
            <v>128453.5</v>
          </cell>
        </row>
        <row r="7956">
          <cell r="I7956">
            <v>100852.5</v>
          </cell>
        </row>
        <row r="7957">
          <cell r="I7957">
            <v>117956.75</v>
          </cell>
        </row>
        <row r="7958">
          <cell r="I7958">
            <v>80849</v>
          </cell>
        </row>
        <row r="7959">
          <cell r="I7959">
            <v>53309</v>
          </cell>
        </row>
        <row r="7960">
          <cell r="I7960">
            <v>71550.75</v>
          </cell>
        </row>
        <row r="7961">
          <cell r="I7961">
            <v>99007.25</v>
          </cell>
        </row>
        <row r="7962">
          <cell r="I7962">
            <v>66433.25</v>
          </cell>
        </row>
        <row r="7963">
          <cell r="I7963">
            <v>114802.75</v>
          </cell>
        </row>
        <row r="7964">
          <cell r="I7964">
            <v>110740.25</v>
          </cell>
        </row>
        <row r="7965">
          <cell r="I7965">
            <v>138161</v>
          </cell>
        </row>
        <row r="7966">
          <cell r="I7966">
            <v>123686</v>
          </cell>
        </row>
        <row r="7967">
          <cell r="I7967">
            <v>91055</v>
          </cell>
        </row>
        <row r="7968">
          <cell r="I7968">
            <v>40471</v>
          </cell>
        </row>
        <row r="7969">
          <cell r="I7969">
            <v>41818.15</v>
          </cell>
        </row>
        <row r="7970">
          <cell r="I7970">
            <v>61601.84</v>
          </cell>
        </row>
        <row r="7971">
          <cell r="I7971">
            <v>82338.27</v>
          </cell>
        </row>
        <row r="7972">
          <cell r="I7972">
            <v>66010.009999999995</v>
          </cell>
        </row>
        <row r="7973">
          <cell r="I7973">
            <v>120079.01</v>
          </cell>
        </row>
        <row r="7974">
          <cell r="I7974">
            <v>417622.56</v>
          </cell>
        </row>
        <row r="7975">
          <cell r="I7975">
            <v>286882.57</v>
          </cell>
        </row>
        <row r="7976">
          <cell r="I7976">
            <v>330760.51</v>
          </cell>
        </row>
        <row r="7977">
          <cell r="I7977">
            <v>237162.25</v>
          </cell>
        </row>
        <row r="7978">
          <cell r="I7978">
            <v>201375.75</v>
          </cell>
        </row>
        <row r="7979">
          <cell r="I7979">
            <v>108494</v>
          </cell>
        </row>
        <row r="7980">
          <cell r="I7980">
            <v>336409</v>
          </cell>
        </row>
        <row r="7981">
          <cell r="I7981">
            <v>267595.25</v>
          </cell>
        </row>
        <row r="7982">
          <cell r="I7982">
            <v>142636.75</v>
          </cell>
        </row>
        <row r="7983">
          <cell r="I7983">
            <v>195511</v>
          </cell>
        </row>
        <row r="7984">
          <cell r="I7984">
            <v>162515</v>
          </cell>
        </row>
        <row r="7985">
          <cell r="I7985">
            <v>131525.25</v>
          </cell>
        </row>
        <row r="7986">
          <cell r="I7986">
            <v>171082.37</v>
          </cell>
        </row>
        <row r="7987">
          <cell r="I7987">
            <v>72993.86</v>
          </cell>
        </row>
        <row r="7988">
          <cell r="I7988">
            <v>138261.24</v>
          </cell>
        </row>
        <row r="7989">
          <cell r="I7989">
            <v>106743.73</v>
          </cell>
        </row>
        <row r="7990">
          <cell r="I7990">
            <v>178167.16</v>
          </cell>
        </row>
        <row r="7991">
          <cell r="I7991">
            <v>1490222.56</v>
          </cell>
        </row>
        <row r="7992">
          <cell r="I7992">
            <v>1713178.33</v>
          </cell>
        </row>
        <row r="7993">
          <cell r="I7993">
            <v>1415810.44</v>
          </cell>
        </row>
        <row r="7994">
          <cell r="I7994">
            <v>1549160.04</v>
          </cell>
        </row>
        <row r="7995">
          <cell r="I7995">
            <v>1572520.07</v>
          </cell>
        </row>
        <row r="7996">
          <cell r="I7996">
            <v>1773330.5</v>
          </cell>
        </row>
        <row r="7997">
          <cell r="I7997">
            <v>1619174.77</v>
          </cell>
        </row>
        <row r="7998">
          <cell r="I7998">
            <v>1753207.36</v>
          </cell>
        </row>
        <row r="7999">
          <cell r="I7999">
            <v>1671552.04</v>
          </cell>
        </row>
        <row r="8000">
          <cell r="I8000">
            <v>1444297.92</v>
          </cell>
        </row>
        <row r="8001">
          <cell r="I8001">
            <v>1363403.95</v>
          </cell>
        </row>
        <row r="8002">
          <cell r="I8002">
            <v>1182228.56</v>
          </cell>
        </row>
        <row r="8003">
          <cell r="I8003">
            <v>1117873.3400000001</v>
          </cell>
        </row>
        <row r="8004">
          <cell r="I8004">
            <v>1245011.55</v>
          </cell>
        </row>
        <row r="8005">
          <cell r="I8005">
            <v>1243543.1200000001</v>
          </cell>
        </row>
        <row r="8006">
          <cell r="I8006">
            <v>1401880.47</v>
          </cell>
        </row>
        <row r="8007">
          <cell r="I8007">
            <v>1390887.72</v>
          </cell>
        </row>
        <row r="8008">
          <cell r="I8008">
            <v>1511039.55</v>
          </cell>
        </row>
        <row r="8009">
          <cell r="I8009">
            <v>1709315.59</v>
          </cell>
        </row>
        <row r="8010">
          <cell r="I8010">
            <v>1337324.94</v>
          </cell>
        </row>
        <row r="8011">
          <cell r="I8011">
            <v>1476150.57</v>
          </cell>
        </row>
        <row r="8012">
          <cell r="I8012">
            <v>1564782.47</v>
          </cell>
        </row>
        <row r="8013">
          <cell r="I8013">
            <v>1340337.04</v>
          </cell>
        </row>
        <row r="8014">
          <cell r="I8014">
            <v>1580701.03</v>
          </cell>
        </row>
        <row r="8015">
          <cell r="I8015">
            <v>1749770.66</v>
          </cell>
        </row>
        <row r="8016">
          <cell r="I8016">
            <v>1766681.32</v>
          </cell>
        </row>
        <row r="8017">
          <cell r="I8017">
            <v>1564659.28</v>
          </cell>
        </row>
        <row r="8018">
          <cell r="I8018">
            <v>1371930.36</v>
          </cell>
        </row>
        <row r="8019">
          <cell r="I8019">
            <v>1115004.3400000001</v>
          </cell>
        </row>
        <row r="8020">
          <cell r="I8020">
            <v>1089996.72</v>
          </cell>
        </row>
        <row r="8021">
          <cell r="I8021">
            <v>1270138.22</v>
          </cell>
        </row>
        <row r="8022">
          <cell r="I8022">
            <v>1270831.79</v>
          </cell>
        </row>
        <row r="8023">
          <cell r="I8023">
            <v>1393941.67</v>
          </cell>
        </row>
        <row r="8024">
          <cell r="I8024">
            <v>1239257.83</v>
          </cell>
        </row>
        <row r="8025">
          <cell r="I8025">
            <v>746379.28</v>
          </cell>
        </row>
        <row r="8026">
          <cell r="I8026">
            <v>2185511.27</v>
          </cell>
        </row>
        <row r="8027">
          <cell r="I8027">
            <v>2328233.9500000002</v>
          </cell>
        </row>
        <row r="8028">
          <cell r="I8028">
            <v>2315551.7599999998</v>
          </cell>
        </row>
        <row r="8029">
          <cell r="I8029">
            <v>2467413.39</v>
          </cell>
        </row>
        <row r="8030">
          <cell r="I8030">
            <v>2474791.2400000002</v>
          </cell>
        </row>
        <row r="8031">
          <cell r="I8031">
            <v>2086849.68</v>
          </cell>
        </row>
        <row r="8032">
          <cell r="I8032">
            <v>2616008.4500000002</v>
          </cell>
        </row>
        <row r="8033">
          <cell r="I8033">
            <v>2498296.19</v>
          </cell>
        </row>
        <row r="8034">
          <cell r="I8034">
            <v>2563402.5099999998</v>
          </cell>
        </row>
        <row r="8035">
          <cell r="I8035">
            <v>2264238.36</v>
          </cell>
        </row>
        <row r="8036">
          <cell r="I8036">
            <v>2248324.92</v>
          </cell>
        </row>
        <row r="8037">
          <cell r="I8037">
            <v>2569498.77</v>
          </cell>
        </row>
        <row r="8038">
          <cell r="I8038">
            <v>2412757.98</v>
          </cell>
        </row>
        <row r="8039">
          <cell r="I8039">
            <v>585666.03</v>
          </cell>
        </row>
        <row r="8040">
          <cell r="I8040">
            <v>1952187.74</v>
          </cell>
        </row>
        <row r="8041">
          <cell r="I8041">
            <v>2001367.7</v>
          </cell>
        </row>
        <row r="8042">
          <cell r="I8042">
            <v>1441052.07</v>
          </cell>
        </row>
        <row r="8043">
          <cell r="I8043">
            <v>1413865.92</v>
          </cell>
        </row>
        <row r="8044">
          <cell r="I8044">
            <v>1753130.56</v>
          </cell>
        </row>
        <row r="8045">
          <cell r="I8045">
            <v>1950935.37</v>
          </cell>
        </row>
        <row r="8046">
          <cell r="I8046">
            <v>1243497.92</v>
          </cell>
        </row>
        <row r="8047">
          <cell r="I8047">
            <v>1387929.07</v>
          </cell>
        </row>
        <row r="8048">
          <cell r="I8048">
            <v>1272080.1200000001</v>
          </cell>
        </row>
        <row r="8049">
          <cell r="I8049">
            <v>1510052.25</v>
          </cell>
        </row>
        <row r="8050">
          <cell r="I8050">
            <v>1796934.1</v>
          </cell>
        </row>
        <row r="8051">
          <cell r="I8051">
            <v>1605116.8</v>
          </cell>
        </row>
        <row r="8052">
          <cell r="I8052">
            <v>551526.56000000006</v>
          </cell>
        </row>
        <row r="8053">
          <cell r="I8053">
            <v>1967516.9</v>
          </cell>
        </row>
        <row r="8054">
          <cell r="I8054">
            <v>1794706.4</v>
          </cell>
        </row>
        <row r="8055">
          <cell r="I8055">
            <v>1515501.22</v>
          </cell>
        </row>
        <row r="8056">
          <cell r="I8056">
            <v>1398867.13</v>
          </cell>
        </row>
        <row r="8057">
          <cell r="I8057">
            <v>1687758.27</v>
          </cell>
        </row>
        <row r="8058">
          <cell r="I8058">
            <v>1797376.85</v>
          </cell>
        </row>
        <row r="8059">
          <cell r="I8059">
            <v>1192998.51</v>
          </cell>
        </row>
        <row r="8060">
          <cell r="I8060">
            <v>861354.65</v>
          </cell>
        </row>
        <row r="8061">
          <cell r="I8061">
            <v>1263947.01</v>
          </cell>
        </row>
        <row r="8062">
          <cell r="I8062">
            <v>1499395.03</v>
          </cell>
        </row>
        <row r="8063">
          <cell r="I8063">
            <v>1795187.9</v>
          </cell>
        </row>
        <row r="8064">
          <cell r="I8064">
            <v>1747612.58</v>
          </cell>
        </row>
        <row r="8065">
          <cell r="I8065">
            <v>688392.17</v>
          </cell>
        </row>
        <row r="8066">
          <cell r="I8066">
            <v>2059962.43</v>
          </cell>
        </row>
        <row r="8067">
          <cell r="I8067">
            <v>2431986.2000000002</v>
          </cell>
        </row>
        <row r="8068">
          <cell r="I8068">
            <v>2205992.33</v>
          </cell>
        </row>
        <row r="8069">
          <cell r="I8069">
            <v>2443159.4300000002</v>
          </cell>
        </row>
        <row r="8070">
          <cell r="I8070">
            <v>641023.15</v>
          </cell>
        </row>
        <row r="8071">
          <cell r="I8071">
            <v>2076578.27</v>
          </cell>
        </row>
        <row r="8072">
          <cell r="I8072">
            <v>2315532.5</v>
          </cell>
        </row>
        <row r="8073">
          <cell r="I8073">
            <v>2154848.5099999998</v>
          </cell>
        </row>
        <row r="8074">
          <cell r="I8074">
            <v>2393479.2000000002</v>
          </cell>
        </row>
        <row r="8075">
          <cell r="I8075">
            <v>1335187</v>
          </cell>
        </row>
        <row r="8076">
          <cell r="I8076">
            <v>1592844.71</v>
          </cell>
        </row>
        <row r="8077">
          <cell r="I8077">
            <v>1752583.3</v>
          </cell>
        </row>
        <row r="8078">
          <cell r="I8078">
            <v>1465052.38</v>
          </cell>
        </row>
        <row r="8079">
          <cell r="I8079">
            <v>1800977.51</v>
          </cell>
        </row>
        <row r="8080">
          <cell r="I8080">
            <v>1923129.67</v>
          </cell>
        </row>
        <row r="8081">
          <cell r="I8081">
            <v>1212782.72</v>
          </cell>
        </row>
        <row r="8082">
          <cell r="I8082">
            <v>1746062.7</v>
          </cell>
        </row>
        <row r="8083">
          <cell r="I8083">
            <v>1899275.37</v>
          </cell>
        </row>
        <row r="8084">
          <cell r="J8084">
            <v>613311.25</v>
          </cell>
        </row>
        <row r="8085">
          <cell r="J8085">
            <v>1130312.75</v>
          </cell>
        </row>
        <row r="8086">
          <cell r="J8086">
            <v>1209037.75</v>
          </cell>
        </row>
        <row r="8087">
          <cell r="J8087">
            <v>1076522.8400000001</v>
          </cell>
        </row>
        <row r="8088">
          <cell r="J8088">
            <v>1063645.0900000001</v>
          </cell>
        </row>
        <row r="8089">
          <cell r="J8089">
            <v>1109737.97</v>
          </cell>
        </row>
        <row r="8090">
          <cell r="J8090">
            <v>1178147.1200000001</v>
          </cell>
        </row>
        <row r="8091">
          <cell r="J8091">
            <v>1047102.57</v>
          </cell>
        </row>
        <row r="8092">
          <cell r="J8092">
            <v>1156902.48</v>
          </cell>
        </row>
        <row r="8093">
          <cell r="J8093">
            <v>1172127.82</v>
          </cell>
        </row>
        <row r="8094">
          <cell r="J8094">
            <v>914508.71</v>
          </cell>
        </row>
        <row r="8095">
          <cell r="J8095">
            <v>1230749.27</v>
          </cell>
        </row>
        <row r="8096">
          <cell r="J8096">
            <v>1144921.06</v>
          </cell>
        </row>
        <row r="8097">
          <cell r="J8097">
            <v>682060.22</v>
          </cell>
        </row>
        <row r="8098">
          <cell r="J8098">
            <v>859197.26</v>
          </cell>
        </row>
        <row r="8099">
          <cell r="J8099">
            <v>954826.25</v>
          </cell>
        </row>
        <row r="8100">
          <cell r="J8100">
            <v>902024.95</v>
          </cell>
        </row>
        <row r="8101">
          <cell r="J8101">
            <v>991146.98</v>
          </cell>
        </row>
        <row r="8102">
          <cell r="J8102">
            <v>852232.64</v>
          </cell>
        </row>
        <row r="8103">
          <cell r="J8103">
            <v>1002851.82</v>
          </cell>
        </row>
        <row r="8145">
          <cell r="J8145">
            <v>29013.25</v>
          </cell>
        </row>
        <row r="8146">
          <cell r="J8146">
            <v>52637</v>
          </cell>
        </row>
        <row r="8147">
          <cell r="J8147">
            <v>79698</v>
          </cell>
        </row>
        <row r="8148">
          <cell r="J8148">
            <v>56844</v>
          </cell>
        </row>
        <row r="8149">
          <cell r="J8149">
            <v>98694</v>
          </cell>
        </row>
        <row r="8150">
          <cell r="J8150">
            <v>83792</v>
          </cell>
        </row>
        <row r="8151">
          <cell r="J8151">
            <v>53782.5</v>
          </cell>
        </row>
        <row r="8152">
          <cell r="J8152">
            <v>40602</v>
          </cell>
        </row>
        <row r="8153">
          <cell r="J8153">
            <v>32876</v>
          </cell>
        </row>
        <row r="8154">
          <cell r="J8154">
            <v>11519.5</v>
          </cell>
        </row>
        <row r="8155">
          <cell r="J8155">
            <v>1751.75</v>
          </cell>
        </row>
        <row r="8158">
          <cell r="J8158">
            <v>56008.25</v>
          </cell>
        </row>
        <row r="8159">
          <cell r="J8159">
            <v>74861.25</v>
          </cell>
        </row>
        <row r="8160">
          <cell r="J8160">
            <v>71658.75</v>
          </cell>
        </row>
        <row r="8161">
          <cell r="J8161">
            <v>54605.25</v>
          </cell>
        </row>
        <row r="8162">
          <cell r="J8162">
            <v>56815.75</v>
          </cell>
        </row>
        <row r="8163">
          <cell r="J8163">
            <v>59171.75</v>
          </cell>
        </row>
        <row r="8164">
          <cell r="J8164">
            <v>27323.5</v>
          </cell>
        </row>
        <row r="8165">
          <cell r="J8165">
            <v>1327.5</v>
          </cell>
        </row>
        <row r="8167">
          <cell r="J8167">
            <v>4.25</v>
          </cell>
        </row>
        <row r="8171">
          <cell r="J8171">
            <v>113675.25</v>
          </cell>
        </row>
        <row r="8172">
          <cell r="J8172">
            <v>58445.25</v>
          </cell>
        </row>
        <row r="8173">
          <cell r="J8173">
            <v>101544.25</v>
          </cell>
        </row>
        <row r="8174">
          <cell r="J8174">
            <v>119533.75</v>
          </cell>
        </row>
        <row r="8175">
          <cell r="J8175">
            <v>100636</v>
          </cell>
        </row>
        <row r="8176">
          <cell r="J8176">
            <v>65587</v>
          </cell>
        </row>
        <row r="8177">
          <cell r="J8177">
            <v>23036.75</v>
          </cell>
        </row>
        <row r="8178">
          <cell r="J8178">
            <v>35084</v>
          </cell>
        </row>
        <row r="8179">
          <cell r="J8179">
            <v>37438.75</v>
          </cell>
        </row>
        <row r="8180">
          <cell r="J8180">
            <v>23827</v>
          </cell>
        </row>
        <row r="8184">
          <cell r="J8184">
            <v>83104.5</v>
          </cell>
        </row>
        <row r="8185">
          <cell r="J8185">
            <v>56535.25</v>
          </cell>
        </row>
        <row r="8186">
          <cell r="J8186">
            <v>112906.75</v>
          </cell>
        </row>
        <row r="8187">
          <cell r="J8187">
            <v>119041.25</v>
          </cell>
        </row>
        <row r="8188">
          <cell r="J8188">
            <v>78494.25</v>
          </cell>
        </row>
        <row r="8189">
          <cell r="J8189">
            <v>75987.25</v>
          </cell>
        </row>
        <row r="8190">
          <cell r="J8190">
            <v>38258</v>
          </cell>
        </row>
        <row r="8191">
          <cell r="J8191">
            <v>22171.75</v>
          </cell>
        </row>
        <row r="8192">
          <cell r="J8192">
            <v>47192.75</v>
          </cell>
        </row>
        <row r="8193">
          <cell r="J8193">
            <v>11277.25</v>
          </cell>
        </row>
        <row r="8194">
          <cell r="J8194">
            <v>3344.25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73268-023D-444C-AF35-56A1928CF272}">
  <dimension ref="A1:C14"/>
  <sheetViews>
    <sheetView tabSelected="1" workbookViewId="0">
      <selection activeCell="B1" sqref="B1"/>
    </sheetView>
  </sheetViews>
  <sheetFormatPr defaultRowHeight="14.25" x14ac:dyDescent="0.45"/>
  <cols>
    <col min="1" max="1" width="16.53125" bestFit="1" customWidth="1"/>
    <col min="2" max="2" width="53.86328125" bestFit="1" customWidth="1"/>
    <col min="3" max="3" width="72" bestFit="1" customWidth="1"/>
  </cols>
  <sheetData>
    <row r="1" spans="1:3" x14ac:dyDescent="0.45">
      <c r="A1" s="14" t="s">
        <v>992</v>
      </c>
      <c r="B1" t="s">
        <v>1039</v>
      </c>
    </row>
    <row r="3" spans="1:3" x14ac:dyDescent="0.45">
      <c r="A3" s="59" t="s">
        <v>976</v>
      </c>
      <c r="B3" s="59" t="s">
        <v>986</v>
      </c>
      <c r="C3" s="59" t="s">
        <v>987</v>
      </c>
    </row>
    <row r="4" spans="1:3" x14ac:dyDescent="0.45">
      <c r="A4" s="172" t="s">
        <v>1028</v>
      </c>
      <c r="B4" s="172" t="s">
        <v>992</v>
      </c>
      <c r="C4" s="59"/>
    </row>
    <row r="5" spans="1:3" x14ac:dyDescent="0.45">
      <c r="A5" s="173" t="s">
        <v>989</v>
      </c>
      <c r="B5" s="174" t="s">
        <v>990</v>
      </c>
      <c r="C5" s="175" t="s">
        <v>991</v>
      </c>
    </row>
    <row r="6" spans="1:3" x14ac:dyDescent="0.45">
      <c r="A6" s="173" t="s">
        <v>1029</v>
      </c>
      <c r="B6" s="174" t="s">
        <v>1030</v>
      </c>
      <c r="C6" s="24"/>
    </row>
    <row r="7" spans="1:3" x14ac:dyDescent="0.45">
      <c r="A7" s="173" t="s">
        <v>1031</v>
      </c>
      <c r="B7" s="174" t="s">
        <v>988</v>
      </c>
      <c r="C7" s="24" t="s">
        <v>1032</v>
      </c>
    </row>
    <row r="8" spans="1:3" x14ac:dyDescent="0.45">
      <c r="A8" s="173" t="s">
        <v>1033</v>
      </c>
      <c r="B8" s="174" t="s">
        <v>988</v>
      </c>
      <c r="C8" s="24" t="s">
        <v>1034</v>
      </c>
    </row>
    <row r="9" spans="1:3" x14ac:dyDescent="0.45">
      <c r="A9" s="173" t="s">
        <v>985</v>
      </c>
      <c r="B9" s="174" t="s">
        <v>1026</v>
      </c>
      <c r="C9" s="24" t="s">
        <v>1035</v>
      </c>
    </row>
    <row r="10" spans="1:3" x14ac:dyDescent="0.45">
      <c r="A10" s="173" t="s">
        <v>984</v>
      </c>
      <c r="B10" s="174" t="s">
        <v>1027</v>
      </c>
      <c r="C10" s="24"/>
    </row>
    <row r="11" spans="1:3" x14ac:dyDescent="0.45">
      <c r="A11" s="173" t="s">
        <v>982</v>
      </c>
      <c r="B11" s="174" t="s">
        <v>983</v>
      </c>
      <c r="C11" s="24"/>
    </row>
    <row r="12" spans="1:3" x14ac:dyDescent="0.45">
      <c r="A12" s="173" t="s">
        <v>970</v>
      </c>
      <c r="B12" s="174" t="s">
        <v>981</v>
      </c>
      <c r="C12" s="24" t="s">
        <v>1036</v>
      </c>
    </row>
    <row r="13" spans="1:3" x14ac:dyDescent="0.45">
      <c r="A13" s="173" t="s">
        <v>979</v>
      </c>
      <c r="B13" s="174" t="s">
        <v>980</v>
      </c>
      <c r="C13" s="24" t="s">
        <v>1037</v>
      </c>
    </row>
    <row r="14" spans="1:3" x14ac:dyDescent="0.45">
      <c r="A14" s="173" t="s">
        <v>977</v>
      </c>
      <c r="B14" s="174" t="s">
        <v>978</v>
      </c>
      <c r="C14" s="175" t="s">
        <v>1038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75D92-3E92-455B-99BE-B4A0BB95BA63}">
  <dimension ref="A1:Y11208"/>
  <sheetViews>
    <sheetView workbookViewId="0">
      <selection activeCell="M7393" sqref="M7393"/>
    </sheetView>
  </sheetViews>
  <sheetFormatPr defaultRowHeight="14.25" x14ac:dyDescent="0.45"/>
  <sheetData>
    <row r="1" spans="1:25" x14ac:dyDescent="0.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</row>
    <row r="2" spans="1:25" x14ac:dyDescent="0.45">
      <c r="A2" t="s">
        <v>25</v>
      </c>
      <c r="B2" t="s">
        <v>26</v>
      </c>
      <c r="C2">
        <v>540</v>
      </c>
      <c r="D2">
        <v>10</v>
      </c>
      <c r="F2">
        <v>2009</v>
      </c>
      <c r="G2">
        <v>9</v>
      </c>
      <c r="H2">
        <v>2.1</v>
      </c>
      <c r="I2">
        <v>19.55</v>
      </c>
      <c r="O2">
        <v>0.315</v>
      </c>
      <c r="P2">
        <v>1.2</v>
      </c>
      <c r="Q2">
        <v>525</v>
      </c>
      <c r="R2" t="s">
        <v>923</v>
      </c>
      <c r="T2" t="s">
        <v>28</v>
      </c>
      <c r="Y2" t="s">
        <v>29</v>
      </c>
    </row>
    <row r="3" spans="1:25" x14ac:dyDescent="0.45">
      <c r="A3" t="s">
        <v>25</v>
      </c>
      <c r="B3" t="s">
        <v>26</v>
      </c>
      <c r="C3">
        <v>540</v>
      </c>
      <c r="D3">
        <v>10</v>
      </c>
      <c r="F3">
        <v>2010</v>
      </c>
      <c r="G3">
        <v>39</v>
      </c>
      <c r="H3">
        <v>39</v>
      </c>
      <c r="I3">
        <v>512</v>
      </c>
      <c r="O3">
        <v>5.85</v>
      </c>
      <c r="P3">
        <v>1.2</v>
      </c>
      <c r="Q3">
        <v>9750</v>
      </c>
      <c r="R3" t="s">
        <v>923</v>
      </c>
      <c r="T3" t="s">
        <v>28</v>
      </c>
      <c r="Y3" t="s">
        <v>29</v>
      </c>
    </row>
    <row r="4" spans="1:25" x14ac:dyDescent="0.45">
      <c r="A4" t="s">
        <v>25</v>
      </c>
      <c r="B4" t="s">
        <v>26</v>
      </c>
      <c r="C4">
        <v>540</v>
      </c>
      <c r="D4">
        <v>10</v>
      </c>
      <c r="F4">
        <v>2011</v>
      </c>
      <c r="G4">
        <v>10</v>
      </c>
      <c r="H4">
        <v>7.7</v>
      </c>
      <c r="I4">
        <v>104.7</v>
      </c>
      <c r="O4">
        <v>1.155</v>
      </c>
      <c r="P4">
        <v>1.2</v>
      </c>
      <c r="Q4">
        <v>1925</v>
      </c>
      <c r="R4" t="s">
        <v>923</v>
      </c>
      <c r="T4" t="s">
        <v>28</v>
      </c>
      <c r="Y4" t="s">
        <v>29</v>
      </c>
    </row>
    <row r="5" spans="1:25" x14ac:dyDescent="0.45">
      <c r="A5" t="s">
        <v>25</v>
      </c>
      <c r="B5" t="s">
        <v>26</v>
      </c>
      <c r="C5">
        <v>540</v>
      </c>
      <c r="D5">
        <v>10</v>
      </c>
      <c r="F5">
        <v>2012</v>
      </c>
      <c r="G5">
        <v>15</v>
      </c>
      <c r="H5">
        <v>9.18</v>
      </c>
      <c r="I5">
        <v>140.71</v>
      </c>
      <c r="O5">
        <v>1.377</v>
      </c>
      <c r="P5">
        <v>1.2</v>
      </c>
      <c r="Q5">
        <v>2295</v>
      </c>
      <c r="R5" t="s">
        <v>923</v>
      </c>
      <c r="T5" t="s">
        <v>28</v>
      </c>
      <c r="Y5" t="s">
        <v>29</v>
      </c>
    </row>
    <row r="6" spans="1:25" x14ac:dyDescent="0.45">
      <c r="A6" t="s">
        <v>25</v>
      </c>
      <c r="B6" t="s">
        <v>26</v>
      </c>
      <c r="C6">
        <v>540</v>
      </c>
      <c r="D6">
        <v>10</v>
      </c>
      <c r="F6">
        <v>2013</v>
      </c>
      <c r="G6">
        <v>8</v>
      </c>
      <c r="H6">
        <v>6.26</v>
      </c>
      <c r="I6">
        <v>95.4</v>
      </c>
      <c r="O6">
        <v>0.93899999999999995</v>
      </c>
      <c r="P6">
        <v>1.2</v>
      </c>
      <c r="Q6">
        <v>1565</v>
      </c>
      <c r="R6" t="s">
        <v>923</v>
      </c>
      <c r="T6" t="s">
        <v>28</v>
      </c>
      <c r="Y6" t="s">
        <v>29</v>
      </c>
    </row>
    <row r="7" spans="1:25" x14ac:dyDescent="0.45">
      <c r="A7" t="s">
        <v>25</v>
      </c>
      <c r="B7" t="s">
        <v>26</v>
      </c>
      <c r="C7">
        <v>540</v>
      </c>
      <c r="D7">
        <v>10</v>
      </c>
      <c r="F7">
        <v>2014</v>
      </c>
      <c r="G7">
        <v>6</v>
      </c>
      <c r="H7">
        <v>2.87</v>
      </c>
      <c r="I7">
        <v>37.4</v>
      </c>
      <c r="O7">
        <v>0.43099999999999999</v>
      </c>
      <c r="P7">
        <v>1.2</v>
      </c>
      <c r="Q7">
        <v>717.5</v>
      </c>
      <c r="R7" t="s">
        <v>923</v>
      </c>
      <c r="T7" t="s">
        <v>28</v>
      </c>
      <c r="Y7" t="s">
        <v>29</v>
      </c>
    </row>
    <row r="8" spans="1:25" x14ac:dyDescent="0.45">
      <c r="A8" t="s">
        <v>25</v>
      </c>
      <c r="B8" t="s">
        <v>26</v>
      </c>
      <c r="C8">
        <v>540</v>
      </c>
      <c r="D8">
        <v>10</v>
      </c>
      <c r="F8">
        <v>2015</v>
      </c>
      <c r="G8">
        <v>19</v>
      </c>
      <c r="H8">
        <v>7.91</v>
      </c>
      <c r="I8">
        <v>97.29</v>
      </c>
      <c r="O8">
        <v>1.1870000000000001</v>
      </c>
      <c r="P8">
        <v>1.2</v>
      </c>
      <c r="Q8">
        <v>1977.5</v>
      </c>
      <c r="R8" t="s">
        <v>923</v>
      </c>
      <c r="T8" t="s">
        <v>28</v>
      </c>
      <c r="Y8" t="s">
        <v>30</v>
      </c>
    </row>
    <row r="9" spans="1:25" x14ac:dyDescent="0.45">
      <c r="A9" t="s">
        <v>25</v>
      </c>
      <c r="B9" t="s">
        <v>26</v>
      </c>
      <c r="C9">
        <v>540</v>
      </c>
      <c r="D9">
        <v>10</v>
      </c>
      <c r="F9">
        <v>2016</v>
      </c>
      <c r="G9">
        <v>33</v>
      </c>
      <c r="H9">
        <v>20.91</v>
      </c>
      <c r="I9">
        <v>316.73</v>
      </c>
      <c r="O9">
        <v>3.137</v>
      </c>
      <c r="P9">
        <v>1.2</v>
      </c>
      <c r="Q9">
        <v>5227.5</v>
      </c>
      <c r="R9" t="s">
        <v>923</v>
      </c>
      <c r="T9" t="s">
        <v>28</v>
      </c>
      <c r="Y9" t="s">
        <v>30</v>
      </c>
    </row>
    <row r="10" spans="1:25" x14ac:dyDescent="0.45">
      <c r="A10" t="s">
        <v>25</v>
      </c>
      <c r="B10" t="s">
        <v>26</v>
      </c>
      <c r="C10">
        <v>540</v>
      </c>
      <c r="D10">
        <v>10</v>
      </c>
      <c r="F10">
        <v>2017</v>
      </c>
      <c r="G10">
        <v>25</v>
      </c>
      <c r="H10">
        <v>19.72</v>
      </c>
      <c r="I10">
        <v>333.01</v>
      </c>
      <c r="O10">
        <v>2.9580000000000002</v>
      </c>
      <c r="P10">
        <v>1.2</v>
      </c>
      <c r="Q10">
        <v>4930</v>
      </c>
      <c r="R10" t="s">
        <v>923</v>
      </c>
      <c r="T10" t="s">
        <v>28</v>
      </c>
      <c r="Y10" t="s">
        <v>30</v>
      </c>
    </row>
    <row r="11" spans="1:25" x14ac:dyDescent="0.45">
      <c r="A11" t="s">
        <v>25</v>
      </c>
      <c r="B11" t="s">
        <v>26</v>
      </c>
      <c r="C11">
        <v>540</v>
      </c>
      <c r="D11">
        <v>10</v>
      </c>
      <c r="F11">
        <v>2018</v>
      </c>
      <c r="G11">
        <v>27</v>
      </c>
      <c r="H11">
        <v>16.73</v>
      </c>
      <c r="I11">
        <v>253.22</v>
      </c>
      <c r="O11">
        <v>2.5099999999999998</v>
      </c>
      <c r="P11">
        <v>1.2</v>
      </c>
      <c r="Q11">
        <v>4182.5</v>
      </c>
      <c r="R11" t="s">
        <v>923</v>
      </c>
      <c r="T11" t="s">
        <v>28</v>
      </c>
      <c r="Y11" t="s">
        <v>30</v>
      </c>
    </row>
    <row r="12" spans="1:25" x14ac:dyDescent="0.45">
      <c r="A12" t="s">
        <v>25</v>
      </c>
      <c r="B12" t="s">
        <v>26</v>
      </c>
      <c r="C12">
        <v>540</v>
      </c>
      <c r="D12">
        <v>10</v>
      </c>
      <c r="F12">
        <v>2019</v>
      </c>
      <c r="G12">
        <v>14</v>
      </c>
      <c r="H12">
        <v>5.82</v>
      </c>
      <c r="I12">
        <v>58.45</v>
      </c>
      <c r="O12">
        <v>0.873</v>
      </c>
      <c r="P12">
        <v>1.2</v>
      </c>
      <c r="Q12">
        <v>1455</v>
      </c>
      <c r="R12" t="s">
        <v>923</v>
      </c>
      <c r="T12" t="s">
        <v>28</v>
      </c>
      <c r="Y12" t="s">
        <v>30</v>
      </c>
    </row>
    <row r="13" spans="1:25" x14ac:dyDescent="0.45">
      <c r="A13" t="s">
        <v>25</v>
      </c>
      <c r="B13" t="s">
        <v>26</v>
      </c>
      <c r="C13">
        <v>540</v>
      </c>
      <c r="D13">
        <v>10</v>
      </c>
      <c r="F13">
        <v>2020</v>
      </c>
      <c r="G13">
        <v>17</v>
      </c>
      <c r="H13">
        <v>10.3</v>
      </c>
      <c r="I13">
        <v>80.33</v>
      </c>
      <c r="O13">
        <v>1.5449999999999999</v>
      </c>
      <c r="P13">
        <v>1.2</v>
      </c>
      <c r="Q13">
        <v>2575</v>
      </c>
      <c r="R13" t="s">
        <v>923</v>
      </c>
      <c r="T13" t="s">
        <v>28</v>
      </c>
      <c r="Y13" t="s">
        <v>30</v>
      </c>
    </row>
    <row r="14" spans="1:25" x14ac:dyDescent="0.45">
      <c r="A14" t="s">
        <v>25</v>
      </c>
      <c r="B14" t="s">
        <v>26</v>
      </c>
      <c r="C14">
        <v>540</v>
      </c>
      <c r="D14">
        <v>10</v>
      </c>
      <c r="F14">
        <v>2021</v>
      </c>
      <c r="G14">
        <v>14</v>
      </c>
      <c r="H14">
        <v>9.48</v>
      </c>
      <c r="I14">
        <v>127.38</v>
      </c>
      <c r="O14">
        <v>1.337</v>
      </c>
      <c r="P14">
        <v>1.1244000000000001</v>
      </c>
      <c r="Q14">
        <v>2370</v>
      </c>
      <c r="R14" t="s">
        <v>923</v>
      </c>
      <c r="T14" t="s">
        <v>28</v>
      </c>
      <c r="Y14" t="s">
        <v>30</v>
      </c>
    </row>
    <row r="15" spans="1:25" x14ac:dyDescent="0.45">
      <c r="A15" t="s">
        <v>25</v>
      </c>
      <c r="B15" t="s">
        <v>26</v>
      </c>
      <c r="C15">
        <v>540</v>
      </c>
      <c r="D15">
        <v>10</v>
      </c>
      <c r="F15">
        <v>2022</v>
      </c>
      <c r="G15">
        <v>19</v>
      </c>
      <c r="H15">
        <v>11.31</v>
      </c>
      <c r="I15">
        <v>73.599999999999994</v>
      </c>
      <c r="O15">
        <v>0.94899999999999995</v>
      </c>
      <c r="P15">
        <v>0.67090000000000005</v>
      </c>
      <c r="Q15">
        <v>2827.5</v>
      </c>
      <c r="R15" t="s">
        <v>923</v>
      </c>
      <c r="T15" t="s">
        <v>28</v>
      </c>
      <c r="Y15" t="s">
        <v>30</v>
      </c>
    </row>
    <row r="16" spans="1:25" x14ac:dyDescent="0.45">
      <c r="A16" t="s">
        <v>25</v>
      </c>
      <c r="B16" t="s">
        <v>26</v>
      </c>
      <c r="C16">
        <v>540</v>
      </c>
      <c r="D16">
        <v>10</v>
      </c>
      <c r="F16">
        <v>2023</v>
      </c>
      <c r="G16">
        <v>5</v>
      </c>
      <c r="H16">
        <v>2.78</v>
      </c>
      <c r="I16">
        <v>36.619999999999997</v>
      </c>
      <c r="O16">
        <v>0.23300000000000001</v>
      </c>
      <c r="P16">
        <v>0.67100000000000004</v>
      </c>
      <c r="Q16">
        <v>695</v>
      </c>
      <c r="R16" t="s">
        <v>923</v>
      </c>
      <c r="T16" t="s">
        <v>28</v>
      </c>
      <c r="Y16" t="s">
        <v>30</v>
      </c>
    </row>
    <row r="17" spans="1:25" x14ac:dyDescent="0.45">
      <c r="A17" t="s">
        <v>25</v>
      </c>
      <c r="B17" t="s">
        <v>26</v>
      </c>
      <c r="C17">
        <v>540</v>
      </c>
      <c r="D17">
        <v>10</v>
      </c>
      <c r="F17">
        <v>2024</v>
      </c>
      <c r="G17">
        <v>6</v>
      </c>
      <c r="H17">
        <v>2.4500000000000002</v>
      </c>
      <c r="I17">
        <v>22.41</v>
      </c>
      <c r="O17">
        <v>0.20499999999999999</v>
      </c>
      <c r="P17">
        <v>0.67030000000000001</v>
      </c>
      <c r="Q17">
        <v>612.5</v>
      </c>
      <c r="R17" t="s">
        <v>923</v>
      </c>
      <c r="T17" t="s">
        <v>28</v>
      </c>
      <c r="Y17" t="s">
        <v>30</v>
      </c>
    </row>
    <row r="18" spans="1:25" x14ac:dyDescent="0.45">
      <c r="A18" t="s">
        <v>25</v>
      </c>
      <c r="B18" t="s">
        <v>31</v>
      </c>
      <c r="C18">
        <v>542</v>
      </c>
      <c r="D18">
        <v>10</v>
      </c>
      <c r="F18">
        <v>2009</v>
      </c>
      <c r="G18">
        <v>19</v>
      </c>
      <c r="H18">
        <v>7.87</v>
      </c>
      <c r="I18">
        <v>139.22999999999999</v>
      </c>
      <c r="O18">
        <v>1.181</v>
      </c>
      <c r="P18">
        <v>1.2</v>
      </c>
      <c r="Q18">
        <v>1967.5</v>
      </c>
      <c r="R18" t="s">
        <v>923</v>
      </c>
      <c r="T18" t="s">
        <v>28</v>
      </c>
      <c r="V18" t="s">
        <v>32</v>
      </c>
      <c r="Y18" t="s">
        <v>29</v>
      </c>
    </row>
    <row r="19" spans="1:25" x14ac:dyDescent="0.45">
      <c r="A19" t="s">
        <v>25</v>
      </c>
      <c r="B19" t="s">
        <v>31</v>
      </c>
      <c r="C19">
        <v>542</v>
      </c>
      <c r="D19">
        <v>10</v>
      </c>
      <c r="F19">
        <v>2010</v>
      </c>
      <c r="G19">
        <v>53</v>
      </c>
      <c r="H19">
        <v>44.15</v>
      </c>
      <c r="I19">
        <v>676.65</v>
      </c>
      <c r="O19">
        <v>6.6230000000000002</v>
      </c>
      <c r="P19">
        <v>1.2</v>
      </c>
      <c r="Q19">
        <v>11037.5</v>
      </c>
      <c r="R19" t="s">
        <v>923</v>
      </c>
      <c r="T19" t="s">
        <v>28</v>
      </c>
      <c r="V19" t="s">
        <v>32</v>
      </c>
      <c r="Y19" t="s">
        <v>29</v>
      </c>
    </row>
    <row r="20" spans="1:25" x14ac:dyDescent="0.45">
      <c r="A20" t="s">
        <v>25</v>
      </c>
      <c r="B20" t="s">
        <v>31</v>
      </c>
      <c r="C20">
        <v>542</v>
      </c>
      <c r="D20">
        <v>10</v>
      </c>
      <c r="F20">
        <v>2011</v>
      </c>
      <c r="G20">
        <v>7</v>
      </c>
      <c r="H20">
        <v>3.35</v>
      </c>
      <c r="I20">
        <v>50.7</v>
      </c>
      <c r="O20">
        <v>0.503</v>
      </c>
      <c r="P20">
        <v>1.2</v>
      </c>
      <c r="Q20">
        <v>837.5</v>
      </c>
      <c r="R20" t="s">
        <v>923</v>
      </c>
      <c r="T20" t="s">
        <v>28</v>
      </c>
      <c r="V20" t="s">
        <v>32</v>
      </c>
      <c r="Y20" t="s">
        <v>29</v>
      </c>
    </row>
    <row r="21" spans="1:25" x14ac:dyDescent="0.45">
      <c r="A21" t="s">
        <v>25</v>
      </c>
      <c r="B21" t="s">
        <v>31</v>
      </c>
      <c r="C21">
        <v>542</v>
      </c>
      <c r="D21">
        <v>10</v>
      </c>
      <c r="F21">
        <v>2012</v>
      </c>
      <c r="G21">
        <v>23</v>
      </c>
      <c r="H21">
        <v>17.04</v>
      </c>
      <c r="I21">
        <v>295.56</v>
      </c>
      <c r="O21">
        <v>2.556</v>
      </c>
      <c r="P21">
        <v>1.2</v>
      </c>
      <c r="Q21">
        <v>4260</v>
      </c>
      <c r="R21" t="s">
        <v>923</v>
      </c>
      <c r="T21" t="s">
        <v>28</v>
      </c>
      <c r="V21" t="s">
        <v>32</v>
      </c>
      <c r="Y21" t="s">
        <v>29</v>
      </c>
    </row>
    <row r="22" spans="1:25" x14ac:dyDescent="0.45">
      <c r="A22" t="s">
        <v>25</v>
      </c>
      <c r="B22" t="s">
        <v>31</v>
      </c>
      <c r="C22">
        <v>542</v>
      </c>
      <c r="D22">
        <v>10</v>
      </c>
      <c r="F22">
        <v>2013</v>
      </c>
      <c r="G22">
        <v>12</v>
      </c>
      <c r="H22">
        <v>6.93</v>
      </c>
      <c r="I22">
        <v>101.25</v>
      </c>
      <c r="O22">
        <v>1.04</v>
      </c>
      <c r="P22">
        <v>1.2</v>
      </c>
      <c r="Q22">
        <v>1732.5</v>
      </c>
      <c r="R22" t="s">
        <v>923</v>
      </c>
      <c r="T22" t="s">
        <v>28</v>
      </c>
      <c r="V22" t="s">
        <v>32</v>
      </c>
      <c r="Y22" t="s">
        <v>29</v>
      </c>
    </row>
    <row r="23" spans="1:25" x14ac:dyDescent="0.45">
      <c r="A23" t="s">
        <v>25</v>
      </c>
      <c r="B23" t="s">
        <v>31</v>
      </c>
      <c r="C23">
        <v>542</v>
      </c>
      <c r="D23">
        <v>10</v>
      </c>
      <c r="F23">
        <v>2014</v>
      </c>
      <c r="G23">
        <v>7</v>
      </c>
      <c r="H23">
        <v>3.01</v>
      </c>
      <c r="I23">
        <v>39.61</v>
      </c>
      <c r="O23">
        <v>0.45200000000000001</v>
      </c>
      <c r="P23">
        <v>1.2</v>
      </c>
      <c r="Q23">
        <v>752.5</v>
      </c>
      <c r="R23" t="s">
        <v>923</v>
      </c>
      <c r="T23" t="s">
        <v>28</v>
      </c>
      <c r="V23" t="s">
        <v>32</v>
      </c>
      <c r="Y23" t="s">
        <v>29</v>
      </c>
    </row>
    <row r="24" spans="1:25" x14ac:dyDescent="0.45">
      <c r="A24" t="s">
        <v>25</v>
      </c>
      <c r="B24" t="s">
        <v>31</v>
      </c>
      <c r="C24">
        <v>542</v>
      </c>
      <c r="D24">
        <v>10</v>
      </c>
      <c r="F24">
        <v>2015</v>
      </c>
      <c r="G24">
        <v>18</v>
      </c>
      <c r="H24">
        <v>8.99</v>
      </c>
      <c r="I24">
        <v>151.96</v>
      </c>
      <c r="O24">
        <v>1.349</v>
      </c>
      <c r="P24">
        <v>1.2</v>
      </c>
      <c r="Q24">
        <v>2247.5</v>
      </c>
      <c r="R24" t="s">
        <v>923</v>
      </c>
      <c r="T24" t="s">
        <v>28</v>
      </c>
      <c r="V24" t="s">
        <v>32</v>
      </c>
      <c r="Y24" t="s">
        <v>30</v>
      </c>
    </row>
    <row r="25" spans="1:25" x14ac:dyDescent="0.45">
      <c r="A25" t="s">
        <v>25</v>
      </c>
      <c r="B25" t="s">
        <v>31</v>
      </c>
      <c r="C25">
        <v>542</v>
      </c>
      <c r="D25">
        <v>10</v>
      </c>
      <c r="F25">
        <v>2016</v>
      </c>
      <c r="G25">
        <v>16</v>
      </c>
      <c r="H25">
        <v>11.38</v>
      </c>
      <c r="I25">
        <v>175.73</v>
      </c>
      <c r="O25">
        <v>1.7070000000000001</v>
      </c>
      <c r="P25">
        <v>1.2</v>
      </c>
      <c r="Q25">
        <v>2845</v>
      </c>
      <c r="R25" t="s">
        <v>923</v>
      </c>
      <c r="T25" t="s">
        <v>28</v>
      </c>
      <c r="V25" t="s">
        <v>32</v>
      </c>
      <c r="Y25" t="s">
        <v>30</v>
      </c>
    </row>
    <row r="26" spans="1:25" x14ac:dyDescent="0.45">
      <c r="A26" t="s">
        <v>25</v>
      </c>
      <c r="B26" t="s">
        <v>31</v>
      </c>
      <c r="C26">
        <v>542</v>
      </c>
      <c r="D26">
        <v>10</v>
      </c>
      <c r="F26">
        <v>2017</v>
      </c>
      <c r="G26">
        <v>32</v>
      </c>
      <c r="H26">
        <v>24.1</v>
      </c>
      <c r="I26">
        <v>436.82</v>
      </c>
      <c r="O26">
        <v>3.6150000000000002</v>
      </c>
      <c r="P26">
        <v>1.2</v>
      </c>
      <c r="Q26">
        <v>6025</v>
      </c>
      <c r="R26" t="s">
        <v>923</v>
      </c>
      <c r="T26" t="s">
        <v>28</v>
      </c>
      <c r="V26" t="s">
        <v>32</v>
      </c>
      <c r="Y26" t="s">
        <v>30</v>
      </c>
    </row>
    <row r="27" spans="1:25" x14ac:dyDescent="0.45">
      <c r="A27" t="s">
        <v>25</v>
      </c>
      <c r="B27" t="s">
        <v>31</v>
      </c>
      <c r="C27">
        <v>542</v>
      </c>
      <c r="D27">
        <v>10</v>
      </c>
      <c r="F27">
        <v>2018</v>
      </c>
      <c r="G27">
        <v>23</v>
      </c>
      <c r="H27">
        <v>15.46</v>
      </c>
      <c r="I27">
        <v>268.64</v>
      </c>
      <c r="O27">
        <v>2.319</v>
      </c>
      <c r="P27">
        <v>1.2</v>
      </c>
      <c r="Q27">
        <v>3865</v>
      </c>
      <c r="R27" t="s">
        <v>923</v>
      </c>
      <c r="T27" t="s">
        <v>28</v>
      </c>
      <c r="V27" t="s">
        <v>32</v>
      </c>
      <c r="Y27" t="s">
        <v>30</v>
      </c>
    </row>
    <row r="28" spans="1:25" x14ac:dyDescent="0.45">
      <c r="A28" t="s">
        <v>25</v>
      </c>
      <c r="B28" t="s">
        <v>31</v>
      </c>
      <c r="C28">
        <v>542</v>
      </c>
      <c r="D28">
        <v>10</v>
      </c>
      <c r="F28">
        <v>2019</v>
      </c>
      <c r="G28">
        <v>5</v>
      </c>
      <c r="H28">
        <v>2.64</v>
      </c>
      <c r="I28">
        <v>39.53</v>
      </c>
      <c r="O28">
        <v>0.39600000000000002</v>
      </c>
      <c r="P28">
        <v>1.2</v>
      </c>
      <c r="Q28">
        <v>660</v>
      </c>
      <c r="R28" t="s">
        <v>923</v>
      </c>
      <c r="T28" t="s">
        <v>28</v>
      </c>
      <c r="V28" t="s">
        <v>32</v>
      </c>
      <c r="Y28" t="s">
        <v>30</v>
      </c>
    </row>
    <row r="29" spans="1:25" x14ac:dyDescent="0.45">
      <c r="A29" t="s">
        <v>25</v>
      </c>
      <c r="B29" t="s">
        <v>31</v>
      </c>
      <c r="C29">
        <v>542</v>
      </c>
      <c r="D29">
        <v>10</v>
      </c>
      <c r="F29">
        <v>2020</v>
      </c>
      <c r="G29">
        <v>9</v>
      </c>
      <c r="H29">
        <v>5.25</v>
      </c>
      <c r="I29">
        <v>81.95</v>
      </c>
      <c r="O29">
        <v>0.78800000000000003</v>
      </c>
      <c r="P29">
        <v>1.2</v>
      </c>
      <c r="Q29">
        <v>1312.5</v>
      </c>
      <c r="R29" t="s">
        <v>923</v>
      </c>
      <c r="T29" t="s">
        <v>28</v>
      </c>
      <c r="V29" t="s">
        <v>32</v>
      </c>
      <c r="Y29" t="s">
        <v>30</v>
      </c>
    </row>
    <row r="30" spans="1:25" x14ac:dyDescent="0.45">
      <c r="A30" t="s">
        <v>25</v>
      </c>
      <c r="B30" t="s">
        <v>31</v>
      </c>
      <c r="C30">
        <v>542</v>
      </c>
      <c r="D30">
        <v>10</v>
      </c>
      <c r="F30">
        <v>2021</v>
      </c>
      <c r="G30">
        <v>15</v>
      </c>
      <c r="H30">
        <v>9.23</v>
      </c>
      <c r="I30">
        <v>119.41</v>
      </c>
      <c r="O30">
        <v>1.385</v>
      </c>
      <c r="P30">
        <v>1.2</v>
      </c>
      <c r="Q30">
        <v>2307.5</v>
      </c>
      <c r="R30" t="s">
        <v>923</v>
      </c>
      <c r="T30" t="s">
        <v>28</v>
      </c>
      <c r="V30" t="s">
        <v>32</v>
      </c>
      <c r="Y30" t="s">
        <v>30</v>
      </c>
    </row>
    <row r="31" spans="1:25" x14ac:dyDescent="0.45">
      <c r="A31" t="s">
        <v>25</v>
      </c>
      <c r="B31" t="s">
        <v>31</v>
      </c>
      <c r="C31">
        <v>542</v>
      </c>
      <c r="D31">
        <v>10</v>
      </c>
      <c r="F31">
        <v>2022</v>
      </c>
      <c r="G31">
        <v>3</v>
      </c>
      <c r="H31">
        <v>1.67</v>
      </c>
      <c r="I31">
        <v>23.05</v>
      </c>
      <c r="O31">
        <v>0.251</v>
      </c>
      <c r="P31">
        <v>1.2</v>
      </c>
      <c r="Q31">
        <v>417.5</v>
      </c>
      <c r="R31" t="s">
        <v>923</v>
      </c>
      <c r="T31" t="s">
        <v>28</v>
      </c>
      <c r="V31" t="s">
        <v>32</v>
      </c>
      <c r="Y31" t="s">
        <v>30</v>
      </c>
    </row>
    <row r="32" spans="1:25" x14ac:dyDescent="0.45">
      <c r="A32" t="s">
        <v>25</v>
      </c>
      <c r="B32" t="s">
        <v>31</v>
      </c>
      <c r="C32">
        <v>542</v>
      </c>
      <c r="D32">
        <v>10</v>
      </c>
      <c r="F32">
        <v>2023</v>
      </c>
      <c r="G32">
        <v>15</v>
      </c>
      <c r="H32">
        <v>8.5399999999999991</v>
      </c>
      <c r="I32">
        <v>129.84</v>
      </c>
      <c r="O32">
        <v>1.2809999999999999</v>
      </c>
      <c r="P32">
        <v>1.2</v>
      </c>
      <c r="Q32">
        <v>2135</v>
      </c>
      <c r="R32" t="s">
        <v>923</v>
      </c>
      <c r="T32" t="s">
        <v>28</v>
      </c>
      <c r="V32" t="s">
        <v>32</v>
      </c>
      <c r="Y32" t="s">
        <v>30</v>
      </c>
    </row>
    <row r="33" spans="1:25" x14ac:dyDescent="0.45">
      <c r="A33" t="s">
        <v>25</v>
      </c>
      <c r="B33" t="s">
        <v>31</v>
      </c>
      <c r="C33">
        <v>542</v>
      </c>
      <c r="D33">
        <v>10</v>
      </c>
      <c r="F33">
        <v>2024</v>
      </c>
      <c r="G33">
        <v>1</v>
      </c>
      <c r="H33">
        <v>0.4</v>
      </c>
      <c r="I33">
        <v>0</v>
      </c>
      <c r="O33">
        <v>8.9999999999999993E-3</v>
      </c>
      <c r="P33">
        <v>0.17100000000000001</v>
      </c>
      <c r="Q33">
        <v>100</v>
      </c>
      <c r="R33" t="s">
        <v>923</v>
      </c>
      <c r="T33" t="s">
        <v>28</v>
      </c>
      <c r="V33" t="s">
        <v>32</v>
      </c>
      <c r="Y33" t="s">
        <v>30</v>
      </c>
    </row>
    <row r="34" spans="1:25" x14ac:dyDescent="0.45">
      <c r="A34" t="s">
        <v>25</v>
      </c>
      <c r="B34" t="s">
        <v>31</v>
      </c>
      <c r="C34">
        <v>542</v>
      </c>
      <c r="D34">
        <v>11</v>
      </c>
      <c r="F34">
        <v>2009</v>
      </c>
      <c r="G34">
        <v>17</v>
      </c>
      <c r="H34">
        <v>5.86</v>
      </c>
      <c r="I34">
        <v>102.18</v>
      </c>
      <c r="O34">
        <v>0.879</v>
      </c>
      <c r="P34">
        <v>1.2</v>
      </c>
      <c r="Q34">
        <v>1465</v>
      </c>
      <c r="R34" t="s">
        <v>923</v>
      </c>
      <c r="T34" t="s">
        <v>28</v>
      </c>
      <c r="V34" t="s">
        <v>32</v>
      </c>
      <c r="Y34" t="s">
        <v>29</v>
      </c>
    </row>
    <row r="35" spans="1:25" x14ac:dyDescent="0.45">
      <c r="A35" t="s">
        <v>25</v>
      </c>
      <c r="B35" t="s">
        <v>31</v>
      </c>
      <c r="C35">
        <v>542</v>
      </c>
      <c r="D35">
        <v>11</v>
      </c>
      <c r="F35">
        <v>2010</v>
      </c>
      <c r="G35">
        <v>47</v>
      </c>
      <c r="H35">
        <v>40.340000000000003</v>
      </c>
      <c r="I35">
        <v>618.88</v>
      </c>
      <c r="O35">
        <v>6.0510000000000002</v>
      </c>
      <c r="P35">
        <v>1.2</v>
      </c>
      <c r="Q35">
        <v>10085</v>
      </c>
      <c r="R35" t="s">
        <v>923</v>
      </c>
      <c r="T35" t="s">
        <v>28</v>
      </c>
      <c r="V35" t="s">
        <v>32</v>
      </c>
      <c r="Y35" t="s">
        <v>29</v>
      </c>
    </row>
    <row r="36" spans="1:25" x14ac:dyDescent="0.45">
      <c r="A36" t="s">
        <v>25</v>
      </c>
      <c r="B36" t="s">
        <v>31</v>
      </c>
      <c r="C36">
        <v>542</v>
      </c>
      <c r="D36">
        <v>11</v>
      </c>
      <c r="F36">
        <v>2011</v>
      </c>
      <c r="G36">
        <v>13</v>
      </c>
      <c r="H36">
        <v>9.6999999999999993</v>
      </c>
      <c r="I36">
        <v>160.6</v>
      </c>
      <c r="O36">
        <v>1.4550000000000001</v>
      </c>
      <c r="P36">
        <v>1.2</v>
      </c>
      <c r="Q36">
        <v>2425</v>
      </c>
      <c r="R36" t="s">
        <v>923</v>
      </c>
      <c r="T36" t="s">
        <v>28</v>
      </c>
      <c r="V36" t="s">
        <v>32</v>
      </c>
      <c r="Y36" t="s">
        <v>29</v>
      </c>
    </row>
    <row r="37" spans="1:25" x14ac:dyDescent="0.45">
      <c r="A37" t="s">
        <v>25</v>
      </c>
      <c r="B37" t="s">
        <v>31</v>
      </c>
      <c r="C37">
        <v>542</v>
      </c>
      <c r="D37">
        <v>11</v>
      </c>
      <c r="F37">
        <v>2012</v>
      </c>
      <c r="G37">
        <v>23</v>
      </c>
      <c r="H37">
        <v>16.989999999999998</v>
      </c>
      <c r="I37">
        <v>296.19</v>
      </c>
      <c r="O37">
        <v>2.5489999999999999</v>
      </c>
      <c r="P37">
        <v>1.2</v>
      </c>
      <c r="Q37">
        <v>4247.5</v>
      </c>
      <c r="R37" t="s">
        <v>923</v>
      </c>
      <c r="T37" t="s">
        <v>28</v>
      </c>
      <c r="V37" t="s">
        <v>32</v>
      </c>
      <c r="Y37" t="s">
        <v>29</v>
      </c>
    </row>
    <row r="38" spans="1:25" x14ac:dyDescent="0.45">
      <c r="A38" t="s">
        <v>25</v>
      </c>
      <c r="B38" t="s">
        <v>31</v>
      </c>
      <c r="C38">
        <v>542</v>
      </c>
      <c r="D38">
        <v>11</v>
      </c>
      <c r="F38">
        <v>2013</v>
      </c>
      <c r="G38">
        <v>15</v>
      </c>
      <c r="H38">
        <v>10.44</v>
      </c>
      <c r="I38">
        <v>172.11</v>
      </c>
      <c r="O38">
        <v>1.5660000000000001</v>
      </c>
      <c r="P38">
        <v>1.2</v>
      </c>
      <c r="Q38">
        <v>2610</v>
      </c>
      <c r="R38" t="s">
        <v>923</v>
      </c>
      <c r="T38" t="s">
        <v>28</v>
      </c>
      <c r="V38" t="s">
        <v>32</v>
      </c>
      <c r="Y38" t="s">
        <v>29</v>
      </c>
    </row>
    <row r="39" spans="1:25" x14ac:dyDescent="0.45">
      <c r="A39" t="s">
        <v>25</v>
      </c>
      <c r="B39" t="s">
        <v>31</v>
      </c>
      <c r="C39">
        <v>542</v>
      </c>
      <c r="D39">
        <v>11</v>
      </c>
      <c r="F39">
        <v>2014</v>
      </c>
      <c r="G39">
        <v>5</v>
      </c>
      <c r="H39">
        <v>2.5</v>
      </c>
      <c r="I39">
        <v>35.4</v>
      </c>
      <c r="O39">
        <v>0.375</v>
      </c>
      <c r="P39">
        <v>1.2</v>
      </c>
      <c r="Q39">
        <v>625</v>
      </c>
      <c r="R39" t="s">
        <v>923</v>
      </c>
      <c r="T39" t="s">
        <v>28</v>
      </c>
      <c r="V39" t="s">
        <v>32</v>
      </c>
      <c r="Y39" t="s">
        <v>29</v>
      </c>
    </row>
    <row r="40" spans="1:25" x14ac:dyDescent="0.45">
      <c r="A40" t="s">
        <v>25</v>
      </c>
      <c r="B40" t="s">
        <v>31</v>
      </c>
      <c r="C40">
        <v>542</v>
      </c>
      <c r="D40">
        <v>11</v>
      </c>
      <c r="F40">
        <v>2015</v>
      </c>
      <c r="G40">
        <v>14</v>
      </c>
      <c r="H40">
        <v>7.84</v>
      </c>
      <c r="I40">
        <v>140.88</v>
      </c>
      <c r="O40">
        <v>1.1759999999999999</v>
      </c>
      <c r="P40">
        <v>1.2</v>
      </c>
      <c r="Q40">
        <v>1960</v>
      </c>
      <c r="R40" t="s">
        <v>923</v>
      </c>
      <c r="T40" t="s">
        <v>28</v>
      </c>
      <c r="V40" t="s">
        <v>32</v>
      </c>
      <c r="Y40" t="s">
        <v>30</v>
      </c>
    </row>
    <row r="41" spans="1:25" x14ac:dyDescent="0.45">
      <c r="A41" t="s">
        <v>25</v>
      </c>
      <c r="B41" t="s">
        <v>31</v>
      </c>
      <c r="C41">
        <v>542</v>
      </c>
      <c r="D41">
        <v>11</v>
      </c>
      <c r="F41">
        <v>2016</v>
      </c>
      <c r="G41">
        <v>9</v>
      </c>
      <c r="H41">
        <v>6.62</v>
      </c>
      <c r="I41">
        <v>104.72</v>
      </c>
      <c r="O41">
        <v>0.99299999999999999</v>
      </c>
      <c r="P41">
        <v>1.2</v>
      </c>
      <c r="Q41">
        <v>1655</v>
      </c>
      <c r="R41" t="s">
        <v>923</v>
      </c>
      <c r="T41" t="s">
        <v>28</v>
      </c>
      <c r="V41" t="s">
        <v>32</v>
      </c>
      <c r="Y41" t="s">
        <v>30</v>
      </c>
    </row>
    <row r="42" spans="1:25" x14ac:dyDescent="0.45">
      <c r="A42" t="s">
        <v>25</v>
      </c>
      <c r="B42" t="s">
        <v>31</v>
      </c>
      <c r="C42">
        <v>542</v>
      </c>
      <c r="D42">
        <v>11</v>
      </c>
      <c r="F42">
        <v>2017</v>
      </c>
      <c r="G42">
        <v>29</v>
      </c>
      <c r="H42">
        <v>23.54</v>
      </c>
      <c r="I42">
        <v>431.56</v>
      </c>
      <c r="O42">
        <v>3.5310000000000001</v>
      </c>
      <c r="P42">
        <v>1.2</v>
      </c>
      <c r="Q42">
        <v>5885</v>
      </c>
      <c r="R42" t="s">
        <v>923</v>
      </c>
      <c r="T42" t="s">
        <v>28</v>
      </c>
      <c r="V42" t="s">
        <v>32</v>
      </c>
      <c r="Y42" t="s">
        <v>30</v>
      </c>
    </row>
    <row r="43" spans="1:25" x14ac:dyDescent="0.45">
      <c r="A43" t="s">
        <v>25</v>
      </c>
      <c r="B43" t="s">
        <v>31</v>
      </c>
      <c r="C43">
        <v>542</v>
      </c>
      <c r="D43">
        <v>11</v>
      </c>
      <c r="F43">
        <v>2018</v>
      </c>
      <c r="G43">
        <v>13</v>
      </c>
      <c r="H43">
        <v>8.49</v>
      </c>
      <c r="I43">
        <v>144.5</v>
      </c>
      <c r="O43">
        <v>1.274</v>
      </c>
      <c r="P43">
        <v>1.2</v>
      </c>
      <c r="Q43">
        <v>2122.5</v>
      </c>
      <c r="R43" t="s">
        <v>923</v>
      </c>
      <c r="T43" t="s">
        <v>28</v>
      </c>
      <c r="V43" t="s">
        <v>32</v>
      </c>
      <c r="Y43" t="s">
        <v>30</v>
      </c>
    </row>
    <row r="44" spans="1:25" x14ac:dyDescent="0.45">
      <c r="A44" t="s">
        <v>25</v>
      </c>
      <c r="B44" t="s">
        <v>31</v>
      </c>
      <c r="C44">
        <v>542</v>
      </c>
      <c r="D44">
        <v>11</v>
      </c>
      <c r="F44">
        <v>2019</v>
      </c>
      <c r="G44">
        <v>8</v>
      </c>
      <c r="H44">
        <v>3.1</v>
      </c>
      <c r="I44">
        <v>49.53</v>
      </c>
      <c r="O44">
        <v>0.46500000000000002</v>
      </c>
      <c r="P44">
        <v>1.2</v>
      </c>
      <c r="Q44">
        <v>775</v>
      </c>
      <c r="R44" t="s">
        <v>923</v>
      </c>
      <c r="T44" t="s">
        <v>28</v>
      </c>
      <c r="V44" t="s">
        <v>32</v>
      </c>
      <c r="Y44" t="s">
        <v>30</v>
      </c>
    </row>
    <row r="45" spans="1:25" x14ac:dyDescent="0.45">
      <c r="A45" t="s">
        <v>25</v>
      </c>
      <c r="B45" t="s">
        <v>31</v>
      </c>
      <c r="C45">
        <v>542</v>
      </c>
      <c r="D45">
        <v>11</v>
      </c>
      <c r="F45">
        <v>2020</v>
      </c>
      <c r="G45">
        <v>7</v>
      </c>
      <c r="H45">
        <v>4.1500000000000004</v>
      </c>
      <c r="I45">
        <v>70.47</v>
      </c>
      <c r="O45">
        <v>0.623</v>
      </c>
      <c r="P45">
        <v>1.2</v>
      </c>
      <c r="Q45">
        <v>1037.5</v>
      </c>
      <c r="R45" t="s">
        <v>923</v>
      </c>
      <c r="T45" t="s">
        <v>28</v>
      </c>
      <c r="V45" t="s">
        <v>32</v>
      </c>
      <c r="Y45" t="s">
        <v>30</v>
      </c>
    </row>
    <row r="46" spans="1:25" x14ac:dyDescent="0.45">
      <c r="A46" t="s">
        <v>25</v>
      </c>
      <c r="B46" t="s">
        <v>31</v>
      </c>
      <c r="C46">
        <v>542</v>
      </c>
      <c r="D46">
        <v>11</v>
      </c>
      <c r="F46">
        <v>2021</v>
      </c>
      <c r="G46">
        <v>8</v>
      </c>
      <c r="H46">
        <v>4.57</v>
      </c>
      <c r="I46">
        <v>53.64</v>
      </c>
      <c r="O46">
        <v>0.68600000000000005</v>
      </c>
      <c r="P46">
        <v>1.2</v>
      </c>
      <c r="Q46">
        <v>1142.5</v>
      </c>
      <c r="R46" t="s">
        <v>923</v>
      </c>
      <c r="T46" t="s">
        <v>28</v>
      </c>
      <c r="V46" t="s">
        <v>32</v>
      </c>
      <c r="Y46" t="s">
        <v>30</v>
      </c>
    </row>
    <row r="47" spans="1:25" x14ac:dyDescent="0.45">
      <c r="A47" t="s">
        <v>25</v>
      </c>
      <c r="B47" t="s">
        <v>31</v>
      </c>
      <c r="C47">
        <v>542</v>
      </c>
      <c r="D47">
        <v>11</v>
      </c>
      <c r="F47">
        <v>2022</v>
      </c>
      <c r="G47">
        <v>6</v>
      </c>
      <c r="H47">
        <v>3.05</v>
      </c>
      <c r="I47">
        <v>35.4</v>
      </c>
      <c r="O47">
        <v>0.45800000000000002</v>
      </c>
      <c r="P47">
        <v>1.2</v>
      </c>
      <c r="Q47">
        <v>762.5</v>
      </c>
      <c r="R47" t="s">
        <v>923</v>
      </c>
      <c r="T47" t="s">
        <v>28</v>
      </c>
      <c r="V47" t="s">
        <v>32</v>
      </c>
      <c r="Y47" t="s">
        <v>30</v>
      </c>
    </row>
    <row r="48" spans="1:25" x14ac:dyDescent="0.45">
      <c r="A48" t="s">
        <v>25</v>
      </c>
      <c r="B48" t="s">
        <v>31</v>
      </c>
      <c r="C48">
        <v>542</v>
      </c>
      <c r="D48">
        <v>11</v>
      </c>
      <c r="F48">
        <v>2023</v>
      </c>
      <c r="G48">
        <v>15</v>
      </c>
      <c r="H48">
        <v>9.69</v>
      </c>
      <c r="I48">
        <v>142.63999999999999</v>
      </c>
      <c r="O48">
        <v>1.454</v>
      </c>
      <c r="P48">
        <v>1.2</v>
      </c>
      <c r="Q48">
        <v>2422.5</v>
      </c>
      <c r="R48" t="s">
        <v>923</v>
      </c>
      <c r="T48" t="s">
        <v>28</v>
      </c>
      <c r="V48" t="s">
        <v>32</v>
      </c>
      <c r="Y48" t="s">
        <v>30</v>
      </c>
    </row>
    <row r="49" spans="1:25" x14ac:dyDescent="0.45">
      <c r="A49" t="s">
        <v>25</v>
      </c>
      <c r="B49" t="s">
        <v>31</v>
      </c>
      <c r="C49">
        <v>542</v>
      </c>
      <c r="D49">
        <v>11</v>
      </c>
      <c r="F49">
        <v>2024</v>
      </c>
      <c r="G49">
        <v>1</v>
      </c>
      <c r="H49">
        <v>0.35</v>
      </c>
      <c r="I49">
        <v>0</v>
      </c>
      <c r="O49">
        <v>8.0000000000000002E-3</v>
      </c>
      <c r="P49">
        <v>0.17899999999999999</v>
      </c>
      <c r="Q49">
        <v>87.5</v>
      </c>
      <c r="R49" t="s">
        <v>923</v>
      </c>
      <c r="T49" t="s">
        <v>28</v>
      </c>
      <c r="V49" t="s">
        <v>32</v>
      </c>
      <c r="Y49" t="s">
        <v>30</v>
      </c>
    </row>
    <row r="50" spans="1:25" x14ac:dyDescent="0.45">
      <c r="A50" t="s">
        <v>25</v>
      </c>
      <c r="B50" t="s">
        <v>31</v>
      </c>
      <c r="C50">
        <v>542</v>
      </c>
      <c r="D50">
        <v>12</v>
      </c>
      <c r="F50">
        <v>2009</v>
      </c>
      <c r="G50">
        <v>17</v>
      </c>
      <c r="H50">
        <v>7.12</v>
      </c>
      <c r="I50">
        <v>131.41999999999999</v>
      </c>
      <c r="O50">
        <v>1.0680000000000001</v>
      </c>
      <c r="P50">
        <v>1.2</v>
      </c>
      <c r="Q50">
        <v>1780</v>
      </c>
      <c r="R50" t="s">
        <v>923</v>
      </c>
      <c r="T50" t="s">
        <v>28</v>
      </c>
      <c r="V50" t="s">
        <v>32</v>
      </c>
      <c r="Y50" t="s">
        <v>29</v>
      </c>
    </row>
    <row r="51" spans="1:25" x14ac:dyDescent="0.45">
      <c r="A51" t="s">
        <v>25</v>
      </c>
      <c r="B51" t="s">
        <v>31</v>
      </c>
      <c r="C51">
        <v>542</v>
      </c>
      <c r="D51">
        <v>12</v>
      </c>
      <c r="F51">
        <v>2010</v>
      </c>
      <c r="G51">
        <v>57</v>
      </c>
      <c r="H51">
        <v>51.39</v>
      </c>
      <c r="I51">
        <v>789.67</v>
      </c>
      <c r="O51">
        <v>7.7089999999999996</v>
      </c>
      <c r="P51">
        <v>1.2</v>
      </c>
      <c r="Q51">
        <v>12847.5</v>
      </c>
      <c r="R51" t="s">
        <v>923</v>
      </c>
      <c r="T51" t="s">
        <v>28</v>
      </c>
      <c r="V51" t="s">
        <v>32</v>
      </c>
      <c r="Y51" t="s">
        <v>29</v>
      </c>
    </row>
    <row r="52" spans="1:25" x14ac:dyDescent="0.45">
      <c r="A52" t="s">
        <v>25</v>
      </c>
      <c r="B52" t="s">
        <v>31</v>
      </c>
      <c r="C52">
        <v>542</v>
      </c>
      <c r="D52">
        <v>12</v>
      </c>
      <c r="F52">
        <v>2011</v>
      </c>
      <c r="G52">
        <v>11</v>
      </c>
      <c r="H52">
        <v>7.45</v>
      </c>
      <c r="I52">
        <v>121.95</v>
      </c>
      <c r="O52">
        <v>1.1180000000000001</v>
      </c>
      <c r="P52">
        <v>1.2</v>
      </c>
      <c r="Q52">
        <v>1862.5</v>
      </c>
      <c r="R52" t="s">
        <v>923</v>
      </c>
      <c r="T52" t="s">
        <v>28</v>
      </c>
      <c r="V52" t="s">
        <v>32</v>
      </c>
      <c r="Y52" t="s">
        <v>29</v>
      </c>
    </row>
    <row r="53" spans="1:25" x14ac:dyDescent="0.45">
      <c r="A53" t="s">
        <v>25</v>
      </c>
      <c r="B53" t="s">
        <v>31</v>
      </c>
      <c r="C53">
        <v>542</v>
      </c>
      <c r="D53">
        <v>12</v>
      </c>
      <c r="F53">
        <v>2012</v>
      </c>
      <c r="G53">
        <v>21</v>
      </c>
      <c r="H53">
        <v>8</v>
      </c>
      <c r="I53">
        <v>116.45</v>
      </c>
      <c r="O53">
        <v>1.2</v>
      </c>
      <c r="P53">
        <v>1.2</v>
      </c>
      <c r="Q53">
        <v>2000</v>
      </c>
      <c r="R53" t="s">
        <v>923</v>
      </c>
      <c r="T53" t="s">
        <v>28</v>
      </c>
      <c r="V53" t="s">
        <v>32</v>
      </c>
      <c r="Y53" t="s">
        <v>29</v>
      </c>
    </row>
    <row r="54" spans="1:25" x14ac:dyDescent="0.45">
      <c r="A54" t="s">
        <v>25</v>
      </c>
      <c r="B54" t="s">
        <v>31</v>
      </c>
      <c r="C54">
        <v>542</v>
      </c>
      <c r="D54">
        <v>12</v>
      </c>
      <c r="F54">
        <v>2013</v>
      </c>
      <c r="G54">
        <v>14</v>
      </c>
      <c r="H54">
        <v>10.69</v>
      </c>
      <c r="I54">
        <v>189.77</v>
      </c>
      <c r="O54">
        <v>1.6040000000000001</v>
      </c>
      <c r="P54">
        <v>1.2</v>
      </c>
      <c r="Q54">
        <v>2672.5</v>
      </c>
      <c r="R54" t="s">
        <v>923</v>
      </c>
      <c r="T54" t="s">
        <v>28</v>
      </c>
      <c r="V54" t="s">
        <v>32</v>
      </c>
      <c r="Y54" t="s">
        <v>29</v>
      </c>
    </row>
    <row r="55" spans="1:25" x14ac:dyDescent="0.45">
      <c r="A55" t="s">
        <v>25</v>
      </c>
      <c r="B55" t="s">
        <v>31</v>
      </c>
      <c r="C55">
        <v>542</v>
      </c>
      <c r="D55">
        <v>12</v>
      </c>
      <c r="F55">
        <v>2014</v>
      </c>
      <c r="G55">
        <v>5</v>
      </c>
      <c r="H55">
        <v>2.5499999999999998</v>
      </c>
      <c r="I55">
        <v>37.950000000000003</v>
      </c>
      <c r="O55">
        <v>0.38300000000000001</v>
      </c>
      <c r="P55">
        <v>1.2</v>
      </c>
      <c r="Q55">
        <v>637.5</v>
      </c>
      <c r="R55" t="s">
        <v>923</v>
      </c>
      <c r="T55" t="s">
        <v>28</v>
      </c>
      <c r="V55" t="s">
        <v>32</v>
      </c>
      <c r="Y55" t="s">
        <v>29</v>
      </c>
    </row>
    <row r="56" spans="1:25" x14ac:dyDescent="0.45">
      <c r="A56" t="s">
        <v>25</v>
      </c>
      <c r="B56" t="s">
        <v>31</v>
      </c>
      <c r="C56">
        <v>542</v>
      </c>
      <c r="D56">
        <v>12</v>
      </c>
      <c r="F56">
        <v>2015</v>
      </c>
      <c r="G56">
        <v>13</v>
      </c>
      <c r="H56">
        <v>7.09</v>
      </c>
      <c r="I56">
        <v>131.21</v>
      </c>
      <c r="O56">
        <v>1.0640000000000001</v>
      </c>
      <c r="P56">
        <v>1.2</v>
      </c>
      <c r="Q56">
        <v>1772.5</v>
      </c>
      <c r="R56" t="s">
        <v>923</v>
      </c>
      <c r="T56" t="s">
        <v>28</v>
      </c>
      <c r="V56" t="s">
        <v>32</v>
      </c>
      <c r="Y56" t="s">
        <v>30</v>
      </c>
    </row>
    <row r="57" spans="1:25" x14ac:dyDescent="0.45">
      <c r="A57" t="s">
        <v>25</v>
      </c>
      <c r="B57" t="s">
        <v>31</v>
      </c>
      <c r="C57">
        <v>542</v>
      </c>
      <c r="D57">
        <v>12</v>
      </c>
      <c r="F57">
        <v>2016</v>
      </c>
      <c r="G57">
        <v>10</v>
      </c>
      <c r="H57">
        <v>6.7</v>
      </c>
      <c r="I57">
        <v>104.79</v>
      </c>
      <c r="O57">
        <v>1.0049999999999999</v>
      </c>
      <c r="P57">
        <v>1.2</v>
      </c>
      <c r="Q57">
        <v>1675</v>
      </c>
      <c r="R57" t="s">
        <v>923</v>
      </c>
      <c r="T57" t="s">
        <v>28</v>
      </c>
      <c r="V57" t="s">
        <v>32</v>
      </c>
      <c r="Y57" t="s">
        <v>30</v>
      </c>
    </row>
    <row r="58" spans="1:25" x14ac:dyDescent="0.45">
      <c r="A58" t="s">
        <v>25</v>
      </c>
      <c r="B58" t="s">
        <v>31</v>
      </c>
      <c r="C58">
        <v>542</v>
      </c>
      <c r="D58">
        <v>12</v>
      </c>
      <c r="F58">
        <v>2017</v>
      </c>
      <c r="G58">
        <v>30</v>
      </c>
      <c r="H58">
        <v>23.97</v>
      </c>
      <c r="I58">
        <v>441.34</v>
      </c>
      <c r="O58">
        <v>3.5960000000000001</v>
      </c>
      <c r="P58">
        <v>1.2</v>
      </c>
      <c r="Q58">
        <v>5992.5</v>
      </c>
      <c r="R58" t="s">
        <v>923</v>
      </c>
      <c r="T58" t="s">
        <v>28</v>
      </c>
      <c r="V58" t="s">
        <v>32</v>
      </c>
      <c r="Y58" t="s">
        <v>30</v>
      </c>
    </row>
    <row r="59" spans="1:25" x14ac:dyDescent="0.45">
      <c r="A59" t="s">
        <v>25</v>
      </c>
      <c r="B59" t="s">
        <v>31</v>
      </c>
      <c r="C59">
        <v>542</v>
      </c>
      <c r="D59">
        <v>12</v>
      </c>
      <c r="F59">
        <v>2018</v>
      </c>
      <c r="G59">
        <v>14</v>
      </c>
      <c r="H59">
        <v>10.06</v>
      </c>
      <c r="I59">
        <v>179.93</v>
      </c>
      <c r="O59">
        <v>1.5089999999999999</v>
      </c>
      <c r="P59">
        <v>1.2</v>
      </c>
      <c r="Q59">
        <v>2515</v>
      </c>
      <c r="R59" t="s">
        <v>923</v>
      </c>
      <c r="T59" t="s">
        <v>28</v>
      </c>
      <c r="V59" t="s">
        <v>32</v>
      </c>
      <c r="Y59" t="s">
        <v>30</v>
      </c>
    </row>
    <row r="60" spans="1:25" x14ac:dyDescent="0.45">
      <c r="A60" t="s">
        <v>25</v>
      </c>
      <c r="B60" t="s">
        <v>31</v>
      </c>
      <c r="C60">
        <v>542</v>
      </c>
      <c r="D60">
        <v>12</v>
      </c>
      <c r="F60">
        <v>2019</v>
      </c>
      <c r="G60">
        <v>3</v>
      </c>
      <c r="H60">
        <v>1.89</v>
      </c>
      <c r="I60">
        <v>27.19</v>
      </c>
      <c r="O60">
        <v>0.28399999999999997</v>
      </c>
      <c r="P60">
        <v>1.2</v>
      </c>
      <c r="Q60">
        <v>472.5</v>
      </c>
      <c r="R60" t="s">
        <v>923</v>
      </c>
      <c r="T60" t="s">
        <v>28</v>
      </c>
      <c r="V60" t="s">
        <v>32</v>
      </c>
      <c r="Y60" t="s">
        <v>30</v>
      </c>
    </row>
    <row r="61" spans="1:25" x14ac:dyDescent="0.45">
      <c r="A61" t="s">
        <v>25</v>
      </c>
      <c r="B61" t="s">
        <v>31</v>
      </c>
      <c r="C61">
        <v>542</v>
      </c>
      <c r="D61">
        <v>12</v>
      </c>
      <c r="F61">
        <v>2020</v>
      </c>
      <c r="G61">
        <v>5</v>
      </c>
      <c r="H61">
        <v>2.5</v>
      </c>
      <c r="I61">
        <v>45</v>
      </c>
      <c r="O61">
        <v>0.375</v>
      </c>
      <c r="P61">
        <v>1.2</v>
      </c>
      <c r="Q61">
        <v>625</v>
      </c>
      <c r="R61" t="s">
        <v>923</v>
      </c>
      <c r="T61" t="s">
        <v>28</v>
      </c>
      <c r="V61" t="s">
        <v>32</v>
      </c>
      <c r="Y61" t="s">
        <v>30</v>
      </c>
    </row>
    <row r="62" spans="1:25" x14ac:dyDescent="0.45">
      <c r="A62" t="s">
        <v>25</v>
      </c>
      <c r="B62" t="s">
        <v>31</v>
      </c>
      <c r="C62">
        <v>542</v>
      </c>
      <c r="D62">
        <v>12</v>
      </c>
      <c r="F62">
        <v>2021</v>
      </c>
      <c r="G62">
        <v>11</v>
      </c>
      <c r="H62">
        <v>5.04</v>
      </c>
      <c r="I62">
        <v>56.52</v>
      </c>
      <c r="O62">
        <v>0.75600000000000001</v>
      </c>
      <c r="P62">
        <v>1.2</v>
      </c>
      <c r="Q62">
        <v>1260</v>
      </c>
      <c r="R62" t="s">
        <v>923</v>
      </c>
      <c r="T62" t="s">
        <v>28</v>
      </c>
      <c r="V62" t="s">
        <v>32</v>
      </c>
      <c r="Y62" t="s">
        <v>30</v>
      </c>
    </row>
    <row r="63" spans="1:25" x14ac:dyDescent="0.45">
      <c r="A63" t="s">
        <v>25</v>
      </c>
      <c r="B63" t="s">
        <v>31</v>
      </c>
      <c r="C63">
        <v>542</v>
      </c>
      <c r="D63">
        <v>12</v>
      </c>
      <c r="F63">
        <v>2022</v>
      </c>
      <c r="G63">
        <v>3</v>
      </c>
      <c r="H63">
        <v>1.69</v>
      </c>
      <c r="I63">
        <v>23.45</v>
      </c>
      <c r="O63">
        <v>0.254</v>
      </c>
      <c r="P63">
        <v>1.2</v>
      </c>
      <c r="Q63">
        <v>422.5</v>
      </c>
      <c r="R63" t="s">
        <v>923</v>
      </c>
      <c r="T63" t="s">
        <v>28</v>
      </c>
      <c r="V63" t="s">
        <v>32</v>
      </c>
      <c r="Y63" t="s">
        <v>30</v>
      </c>
    </row>
    <row r="64" spans="1:25" x14ac:dyDescent="0.45">
      <c r="A64" t="s">
        <v>25</v>
      </c>
      <c r="B64" t="s">
        <v>31</v>
      </c>
      <c r="C64">
        <v>542</v>
      </c>
      <c r="D64">
        <v>12</v>
      </c>
      <c r="F64">
        <v>2023</v>
      </c>
      <c r="G64">
        <v>24</v>
      </c>
      <c r="H64">
        <v>14.74</v>
      </c>
      <c r="I64">
        <v>201.31</v>
      </c>
      <c r="O64">
        <v>2.2109999999999999</v>
      </c>
      <c r="P64">
        <v>1.2</v>
      </c>
      <c r="Q64">
        <v>3685</v>
      </c>
      <c r="R64" t="s">
        <v>923</v>
      </c>
      <c r="T64" t="s">
        <v>28</v>
      </c>
      <c r="V64" t="s">
        <v>32</v>
      </c>
      <c r="Y64" t="s">
        <v>30</v>
      </c>
    </row>
    <row r="65" spans="1:25" x14ac:dyDescent="0.45">
      <c r="A65" t="s">
        <v>25</v>
      </c>
      <c r="B65" t="s">
        <v>31</v>
      </c>
      <c r="C65">
        <v>542</v>
      </c>
      <c r="D65">
        <v>12</v>
      </c>
      <c r="F65">
        <v>2024</v>
      </c>
      <c r="G65">
        <v>4</v>
      </c>
      <c r="H65">
        <v>2.08</v>
      </c>
      <c r="I65">
        <v>21.4</v>
      </c>
      <c r="O65">
        <v>4.4999999999999998E-2</v>
      </c>
      <c r="P65">
        <v>0.17230000000000001</v>
      </c>
      <c r="Q65">
        <v>520</v>
      </c>
      <c r="R65" t="s">
        <v>923</v>
      </c>
      <c r="T65" t="s">
        <v>28</v>
      </c>
      <c r="V65" t="s">
        <v>32</v>
      </c>
      <c r="Y65" t="s">
        <v>30</v>
      </c>
    </row>
    <row r="66" spans="1:25" x14ac:dyDescent="0.45">
      <c r="A66" t="s">
        <v>25</v>
      </c>
      <c r="B66" t="s">
        <v>31</v>
      </c>
      <c r="C66">
        <v>542</v>
      </c>
      <c r="D66">
        <v>13</v>
      </c>
      <c r="F66">
        <v>2009</v>
      </c>
      <c r="G66">
        <v>22</v>
      </c>
      <c r="H66">
        <v>8.4499999999999993</v>
      </c>
      <c r="I66">
        <v>154.9</v>
      </c>
      <c r="O66">
        <v>1.5609999999999999</v>
      </c>
      <c r="P66">
        <v>1.1998</v>
      </c>
      <c r="Q66">
        <v>2602.4</v>
      </c>
      <c r="R66" t="s">
        <v>923</v>
      </c>
      <c r="T66" t="s">
        <v>28</v>
      </c>
      <c r="V66" t="s">
        <v>32</v>
      </c>
      <c r="Y66" t="s">
        <v>29</v>
      </c>
    </row>
    <row r="67" spans="1:25" x14ac:dyDescent="0.45">
      <c r="A67" t="s">
        <v>25</v>
      </c>
      <c r="B67" t="s">
        <v>31</v>
      </c>
      <c r="C67">
        <v>542</v>
      </c>
      <c r="D67">
        <v>13</v>
      </c>
      <c r="F67">
        <v>2010</v>
      </c>
      <c r="G67">
        <v>43</v>
      </c>
      <c r="H67">
        <v>35.17</v>
      </c>
      <c r="I67">
        <v>475.91</v>
      </c>
      <c r="O67">
        <v>6.5</v>
      </c>
      <c r="P67">
        <v>1.2000999999999999</v>
      </c>
      <c r="Q67">
        <v>10832.4</v>
      </c>
      <c r="R67" t="s">
        <v>923</v>
      </c>
      <c r="T67" t="s">
        <v>28</v>
      </c>
      <c r="V67" t="s">
        <v>32</v>
      </c>
      <c r="Y67" t="s">
        <v>29</v>
      </c>
    </row>
    <row r="68" spans="1:25" x14ac:dyDescent="0.45">
      <c r="A68" t="s">
        <v>25</v>
      </c>
      <c r="B68" t="s">
        <v>31</v>
      </c>
      <c r="C68">
        <v>542</v>
      </c>
      <c r="D68">
        <v>13</v>
      </c>
      <c r="F68">
        <v>2011</v>
      </c>
      <c r="G68">
        <v>15</v>
      </c>
      <c r="H68">
        <v>10.6</v>
      </c>
      <c r="I68">
        <v>173.2</v>
      </c>
      <c r="O68">
        <v>1.9590000000000001</v>
      </c>
      <c r="P68">
        <v>1.2000999999999999</v>
      </c>
      <c r="Q68">
        <v>3264.8</v>
      </c>
      <c r="R68" t="s">
        <v>923</v>
      </c>
      <c r="T68" t="s">
        <v>28</v>
      </c>
      <c r="V68" t="s">
        <v>32</v>
      </c>
      <c r="Y68" t="s">
        <v>29</v>
      </c>
    </row>
    <row r="69" spans="1:25" x14ac:dyDescent="0.45">
      <c r="A69" t="s">
        <v>25</v>
      </c>
      <c r="B69" t="s">
        <v>31</v>
      </c>
      <c r="C69">
        <v>542</v>
      </c>
      <c r="D69">
        <v>13</v>
      </c>
      <c r="F69">
        <v>2012</v>
      </c>
      <c r="G69">
        <v>22</v>
      </c>
      <c r="H69">
        <v>13.99</v>
      </c>
      <c r="I69">
        <v>229.95</v>
      </c>
      <c r="O69">
        <v>2.585</v>
      </c>
      <c r="P69">
        <v>1.2</v>
      </c>
      <c r="Q69">
        <v>4308.8</v>
      </c>
      <c r="R69" t="s">
        <v>923</v>
      </c>
      <c r="T69" t="s">
        <v>28</v>
      </c>
      <c r="V69" t="s">
        <v>32</v>
      </c>
      <c r="Y69" t="s">
        <v>29</v>
      </c>
    </row>
    <row r="70" spans="1:25" x14ac:dyDescent="0.45">
      <c r="A70" t="s">
        <v>25</v>
      </c>
      <c r="B70" t="s">
        <v>31</v>
      </c>
      <c r="C70">
        <v>542</v>
      </c>
      <c r="D70">
        <v>13</v>
      </c>
      <c r="F70">
        <v>2013</v>
      </c>
      <c r="G70">
        <v>14</v>
      </c>
      <c r="H70">
        <v>11.75</v>
      </c>
      <c r="I70">
        <v>198.14</v>
      </c>
      <c r="O70">
        <v>2.1709999999999998</v>
      </c>
      <c r="P70">
        <v>1.2</v>
      </c>
      <c r="Q70">
        <v>3619</v>
      </c>
      <c r="R70" t="s">
        <v>923</v>
      </c>
      <c r="T70" t="s">
        <v>28</v>
      </c>
      <c r="V70" t="s">
        <v>32</v>
      </c>
      <c r="Y70" t="s">
        <v>29</v>
      </c>
    </row>
    <row r="71" spans="1:25" x14ac:dyDescent="0.45">
      <c r="A71" t="s">
        <v>25</v>
      </c>
      <c r="B71" t="s">
        <v>31</v>
      </c>
      <c r="C71">
        <v>542</v>
      </c>
      <c r="D71">
        <v>13</v>
      </c>
      <c r="F71">
        <v>2014</v>
      </c>
      <c r="G71">
        <v>8</v>
      </c>
      <c r="H71">
        <v>3.25</v>
      </c>
      <c r="I71">
        <v>41.35</v>
      </c>
      <c r="O71">
        <v>0.60099999999999998</v>
      </c>
      <c r="P71">
        <v>1.2000999999999999</v>
      </c>
      <c r="Q71">
        <v>1001</v>
      </c>
      <c r="R71" t="s">
        <v>923</v>
      </c>
      <c r="T71" t="s">
        <v>28</v>
      </c>
      <c r="V71" t="s">
        <v>32</v>
      </c>
      <c r="Y71" t="s">
        <v>29</v>
      </c>
    </row>
    <row r="72" spans="1:25" x14ac:dyDescent="0.45">
      <c r="A72" t="s">
        <v>25</v>
      </c>
      <c r="B72" t="s">
        <v>31</v>
      </c>
      <c r="C72">
        <v>542</v>
      </c>
      <c r="D72">
        <v>13</v>
      </c>
      <c r="F72">
        <v>2015</v>
      </c>
      <c r="G72">
        <v>25</v>
      </c>
      <c r="H72">
        <v>16.04</v>
      </c>
      <c r="I72">
        <v>288.8</v>
      </c>
      <c r="O72">
        <v>2.964</v>
      </c>
      <c r="P72">
        <v>1.1998</v>
      </c>
      <c r="Q72">
        <v>4940.3999999999996</v>
      </c>
      <c r="R72" t="s">
        <v>923</v>
      </c>
      <c r="T72" t="s">
        <v>28</v>
      </c>
      <c r="V72" t="s">
        <v>32</v>
      </c>
      <c r="Y72" t="s">
        <v>30</v>
      </c>
    </row>
    <row r="73" spans="1:25" x14ac:dyDescent="0.45">
      <c r="A73" t="s">
        <v>25</v>
      </c>
      <c r="B73" t="s">
        <v>31</v>
      </c>
      <c r="C73">
        <v>542</v>
      </c>
      <c r="D73">
        <v>13</v>
      </c>
      <c r="F73">
        <v>2016</v>
      </c>
      <c r="G73">
        <v>18</v>
      </c>
      <c r="H73">
        <v>8.7799999999999994</v>
      </c>
      <c r="I73">
        <v>41.21</v>
      </c>
      <c r="O73">
        <v>1.623</v>
      </c>
      <c r="P73">
        <v>1.2000999999999999</v>
      </c>
      <c r="Q73">
        <v>2704.2</v>
      </c>
      <c r="R73" t="s">
        <v>923</v>
      </c>
      <c r="T73" t="s">
        <v>28</v>
      </c>
      <c r="V73" t="s">
        <v>32</v>
      </c>
      <c r="Y73" t="s">
        <v>30</v>
      </c>
    </row>
    <row r="74" spans="1:25" x14ac:dyDescent="0.45">
      <c r="A74" t="s">
        <v>25</v>
      </c>
      <c r="B74" t="s">
        <v>31</v>
      </c>
      <c r="C74">
        <v>542</v>
      </c>
      <c r="D74">
        <v>13</v>
      </c>
      <c r="F74">
        <v>2017</v>
      </c>
      <c r="G74">
        <v>31</v>
      </c>
      <c r="H74">
        <v>25.62</v>
      </c>
      <c r="I74">
        <v>471.1</v>
      </c>
      <c r="O74">
        <v>4.7350000000000003</v>
      </c>
      <c r="P74">
        <v>1.2</v>
      </c>
      <c r="Q74">
        <v>7891</v>
      </c>
      <c r="R74" t="s">
        <v>923</v>
      </c>
      <c r="T74" t="s">
        <v>28</v>
      </c>
      <c r="V74" t="s">
        <v>32</v>
      </c>
      <c r="Y74" t="s">
        <v>30</v>
      </c>
    </row>
    <row r="75" spans="1:25" x14ac:dyDescent="0.45">
      <c r="A75" t="s">
        <v>25</v>
      </c>
      <c r="B75" t="s">
        <v>31</v>
      </c>
      <c r="C75">
        <v>542</v>
      </c>
      <c r="D75">
        <v>13</v>
      </c>
      <c r="F75">
        <v>2018</v>
      </c>
      <c r="G75">
        <v>17</v>
      </c>
      <c r="H75">
        <v>11.85</v>
      </c>
      <c r="I75">
        <v>197.64</v>
      </c>
      <c r="O75">
        <v>2.19</v>
      </c>
      <c r="P75">
        <v>1.1999</v>
      </c>
      <c r="Q75">
        <v>3650</v>
      </c>
      <c r="R75" t="s">
        <v>923</v>
      </c>
      <c r="T75" t="s">
        <v>28</v>
      </c>
      <c r="V75" t="s">
        <v>32</v>
      </c>
      <c r="Y75" t="s">
        <v>30</v>
      </c>
    </row>
    <row r="76" spans="1:25" x14ac:dyDescent="0.45">
      <c r="A76" t="s">
        <v>25</v>
      </c>
      <c r="B76" t="s">
        <v>31</v>
      </c>
      <c r="C76">
        <v>542</v>
      </c>
      <c r="D76">
        <v>13</v>
      </c>
      <c r="F76">
        <v>2019</v>
      </c>
      <c r="G76">
        <v>7</v>
      </c>
      <c r="H76">
        <v>3.89</v>
      </c>
      <c r="I76">
        <v>63.48</v>
      </c>
      <c r="O76">
        <v>0.71899999999999997</v>
      </c>
      <c r="P76">
        <v>1.2</v>
      </c>
      <c r="Q76">
        <v>1198.2</v>
      </c>
      <c r="R76" t="s">
        <v>923</v>
      </c>
      <c r="T76" t="s">
        <v>28</v>
      </c>
      <c r="V76" t="s">
        <v>32</v>
      </c>
      <c r="Y76" t="s">
        <v>30</v>
      </c>
    </row>
    <row r="77" spans="1:25" x14ac:dyDescent="0.45">
      <c r="A77" t="s">
        <v>25</v>
      </c>
      <c r="B77" t="s">
        <v>31</v>
      </c>
      <c r="C77">
        <v>542</v>
      </c>
      <c r="D77">
        <v>13</v>
      </c>
      <c r="F77">
        <v>2020</v>
      </c>
      <c r="G77">
        <v>3</v>
      </c>
      <c r="H77">
        <v>1.75</v>
      </c>
      <c r="I77">
        <v>25.85</v>
      </c>
      <c r="O77">
        <v>0.32300000000000001</v>
      </c>
      <c r="P77">
        <v>1.2</v>
      </c>
      <c r="Q77">
        <v>539</v>
      </c>
      <c r="R77" t="s">
        <v>923</v>
      </c>
      <c r="T77" t="s">
        <v>28</v>
      </c>
      <c r="V77" t="s">
        <v>32</v>
      </c>
      <c r="Y77" t="s">
        <v>30</v>
      </c>
    </row>
    <row r="78" spans="1:25" x14ac:dyDescent="0.45">
      <c r="A78" t="s">
        <v>25</v>
      </c>
      <c r="B78" t="s">
        <v>31</v>
      </c>
      <c r="C78">
        <v>542</v>
      </c>
      <c r="D78">
        <v>13</v>
      </c>
      <c r="F78">
        <v>2021</v>
      </c>
      <c r="G78">
        <v>8</v>
      </c>
      <c r="H78">
        <v>4.95</v>
      </c>
      <c r="I78">
        <v>64.73</v>
      </c>
      <c r="O78">
        <v>0.91500000000000004</v>
      </c>
      <c r="P78">
        <v>1.2</v>
      </c>
      <c r="Q78">
        <v>1524.6</v>
      </c>
      <c r="R78" t="s">
        <v>923</v>
      </c>
      <c r="T78" t="s">
        <v>28</v>
      </c>
      <c r="V78" t="s">
        <v>32</v>
      </c>
      <c r="Y78" t="s">
        <v>30</v>
      </c>
    </row>
    <row r="79" spans="1:25" x14ac:dyDescent="0.45">
      <c r="A79" t="s">
        <v>25</v>
      </c>
      <c r="B79" t="s">
        <v>31</v>
      </c>
      <c r="C79">
        <v>542</v>
      </c>
      <c r="D79">
        <v>13</v>
      </c>
      <c r="F79">
        <v>2022</v>
      </c>
      <c r="G79">
        <v>5</v>
      </c>
      <c r="H79">
        <v>3.09</v>
      </c>
      <c r="I79">
        <v>39.1</v>
      </c>
      <c r="O79">
        <v>0.57099999999999995</v>
      </c>
      <c r="P79">
        <v>1.2</v>
      </c>
      <c r="Q79">
        <v>951.8</v>
      </c>
      <c r="R79" t="s">
        <v>923</v>
      </c>
      <c r="T79" t="s">
        <v>28</v>
      </c>
      <c r="V79" t="s">
        <v>32</v>
      </c>
      <c r="Y79" t="s">
        <v>30</v>
      </c>
    </row>
    <row r="80" spans="1:25" x14ac:dyDescent="0.45">
      <c r="A80" t="s">
        <v>25</v>
      </c>
      <c r="B80" t="s">
        <v>31</v>
      </c>
      <c r="C80">
        <v>542</v>
      </c>
      <c r="D80">
        <v>13</v>
      </c>
      <c r="F80">
        <v>2023</v>
      </c>
      <c r="G80">
        <v>15</v>
      </c>
      <c r="H80">
        <v>10.82</v>
      </c>
      <c r="I80">
        <v>154.1</v>
      </c>
      <c r="O80">
        <v>1.9990000000000001</v>
      </c>
      <c r="P80">
        <v>1.1999</v>
      </c>
      <c r="Q80">
        <v>3332.4</v>
      </c>
      <c r="R80" t="s">
        <v>923</v>
      </c>
      <c r="T80" t="s">
        <v>28</v>
      </c>
      <c r="V80" t="s">
        <v>32</v>
      </c>
      <c r="Y80" t="s">
        <v>30</v>
      </c>
    </row>
    <row r="81" spans="1:25" x14ac:dyDescent="0.45">
      <c r="A81" t="s">
        <v>25</v>
      </c>
      <c r="B81" t="s">
        <v>31</v>
      </c>
      <c r="C81">
        <v>542</v>
      </c>
      <c r="D81">
        <v>13</v>
      </c>
      <c r="F81">
        <v>2024</v>
      </c>
      <c r="G81">
        <v>1</v>
      </c>
      <c r="H81">
        <v>0.88</v>
      </c>
      <c r="I81">
        <v>14.08</v>
      </c>
      <c r="O81">
        <v>2.1000000000000001E-2</v>
      </c>
      <c r="P81">
        <v>0.152</v>
      </c>
      <c r="Q81">
        <v>271</v>
      </c>
      <c r="R81" t="s">
        <v>923</v>
      </c>
      <c r="T81" t="s">
        <v>28</v>
      </c>
      <c r="V81" t="s">
        <v>32</v>
      </c>
      <c r="Y81" t="s">
        <v>30</v>
      </c>
    </row>
    <row r="82" spans="1:25" x14ac:dyDescent="0.45">
      <c r="A82" t="s">
        <v>25</v>
      </c>
      <c r="B82" t="s">
        <v>31</v>
      </c>
      <c r="C82">
        <v>542</v>
      </c>
      <c r="D82">
        <v>14</v>
      </c>
      <c r="F82">
        <v>2009</v>
      </c>
      <c r="G82">
        <v>28</v>
      </c>
      <c r="H82">
        <v>13.37</v>
      </c>
      <c r="I82">
        <v>209.06</v>
      </c>
      <c r="O82">
        <v>2.4710000000000001</v>
      </c>
      <c r="P82">
        <v>1.1997</v>
      </c>
      <c r="Q82">
        <v>4117.8999999999996</v>
      </c>
      <c r="R82" t="s">
        <v>923</v>
      </c>
      <c r="T82" t="s">
        <v>28</v>
      </c>
      <c r="V82" t="s">
        <v>32</v>
      </c>
      <c r="Y82" t="s">
        <v>29</v>
      </c>
    </row>
    <row r="83" spans="1:25" x14ac:dyDescent="0.45">
      <c r="A83" t="s">
        <v>25</v>
      </c>
      <c r="B83" t="s">
        <v>31</v>
      </c>
      <c r="C83">
        <v>542</v>
      </c>
      <c r="D83">
        <v>14</v>
      </c>
      <c r="F83">
        <v>2010</v>
      </c>
      <c r="G83">
        <v>50</v>
      </c>
      <c r="H83">
        <v>42.1</v>
      </c>
      <c r="I83">
        <v>604.17999999999995</v>
      </c>
      <c r="O83">
        <v>7.78</v>
      </c>
      <c r="P83">
        <v>1.2000999999999999</v>
      </c>
      <c r="Q83">
        <v>12966.9</v>
      </c>
      <c r="R83" t="s">
        <v>923</v>
      </c>
      <c r="T83" t="s">
        <v>28</v>
      </c>
      <c r="V83" t="s">
        <v>32</v>
      </c>
      <c r="Y83" t="s">
        <v>29</v>
      </c>
    </row>
    <row r="84" spans="1:25" x14ac:dyDescent="0.45">
      <c r="A84" t="s">
        <v>25</v>
      </c>
      <c r="B84" t="s">
        <v>31</v>
      </c>
      <c r="C84">
        <v>542</v>
      </c>
      <c r="D84">
        <v>14</v>
      </c>
      <c r="F84">
        <v>2011</v>
      </c>
      <c r="G84">
        <v>7</v>
      </c>
      <c r="H84">
        <v>3.05</v>
      </c>
      <c r="I84">
        <v>44.75</v>
      </c>
      <c r="O84">
        <v>0.56399999999999995</v>
      </c>
      <c r="P84">
        <v>1.2</v>
      </c>
      <c r="Q84">
        <v>939.4</v>
      </c>
      <c r="R84" t="s">
        <v>923</v>
      </c>
      <c r="T84" t="s">
        <v>28</v>
      </c>
      <c r="V84" t="s">
        <v>32</v>
      </c>
      <c r="Y84" t="s">
        <v>29</v>
      </c>
    </row>
    <row r="85" spans="1:25" x14ac:dyDescent="0.45">
      <c r="A85" t="s">
        <v>25</v>
      </c>
      <c r="B85" t="s">
        <v>31</v>
      </c>
      <c r="C85">
        <v>542</v>
      </c>
      <c r="D85">
        <v>14</v>
      </c>
      <c r="F85">
        <v>2012</v>
      </c>
      <c r="G85">
        <v>28</v>
      </c>
      <c r="H85">
        <v>20.239999999999998</v>
      </c>
      <c r="I85">
        <v>342.4</v>
      </c>
      <c r="O85">
        <v>3.74</v>
      </c>
      <c r="P85">
        <v>1.1999</v>
      </c>
      <c r="Q85">
        <v>6233.8</v>
      </c>
      <c r="R85" t="s">
        <v>923</v>
      </c>
      <c r="T85" t="s">
        <v>28</v>
      </c>
      <c r="V85" t="s">
        <v>32</v>
      </c>
      <c r="Y85" t="s">
        <v>29</v>
      </c>
    </row>
    <row r="86" spans="1:25" x14ac:dyDescent="0.45">
      <c r="A86" t="s">
        <v>25</v>
      </c>
      <c r="B86" t="s">
        <v>31</v>
      </c>
      <c r="C86">
        <v>542</v>
      </c>
      <c r="D86">
        <v>14</v>
      </c>
      <c r="F86">
        <v>2013</v>
      </c>
      <c r="G86">
        <v>12</v>
      </c>
      <c r="H86">
        <v>9.65</v>
      </c>
      <c r="I86">
        <v>160.06</v>
      </c>
      <c r="O86">
        <v>1.7829999999999999</v>
      </c>
      <c r="P86">
        <v>1.2</v>
      </c>
      <c r="Q86">
        <v>2972.2</v>
      </c>
      <c r="R86" t="s">
        <v>923</v>
      </c>
      <c r="T86" t="s">
        <v>28</v>
      </c>
      <c r="V86" t="s">
        <v>32</v>
      </c>
      <c r="Y86" t="s">
        <v>29</v>
      </c>
    </row>
    <row r="87" spans="1:25" x14ac:dyDescent="0.45">
      <c r="A87" t="s">
        <v>25</v>
      </c>
      <c r="B87" t="s">
        <v>31</v>
      </c>
      <c r="C87">
        <v>542</v>
      </c>
      <c r="D87">
        <v>14</v>
      </c>
      <c r="F87">
        <v>2014</v>
      </c>
      <c r="G87">
        <v>10</v>
      </c>
      <c r="H87">
        <v>5.26</v>
      </c>
      <c r="I87">
        <v>83.86</v>
      </c>
      <c r="O87">
        <v>0.97199999999999998</v>
      </c>
      <c r="P87">
        <v>1.1994</v>
      </c>
      <c r="Q87">
        <v>1620.1</v>
      </c>
      <c r="R87" t="s">
        <v>923</v>
      </c>
      <c r="T87" t="s">
        <v>28</v>
      </c>
      <c r="V87" t="s">
        <v>32</v>
      </c>
      <c r="Y87" t="s">
        <v>29</v>
      </c>
    </row>
    <row r="88" spans="1:25" x14ac:dyDescent="0.45">
      <c r="A88" t="s">
        <v>25</v>
      </c>
      <c r="B88" t="s">
        <v>31</v>
      </c>
      <c r="C88">
        <v>542</v>
      </c>
      <c r="D88">
        <v>14</v>
      </c>
      <c r="F88">
        <v>2015</v>
      </c>
      <c r="G88">
        <v>21</v>
      </c>
      <c r="H88">
        <v>10.46</v>
      </c>
      <c r="I88">
        <v>168.98</v>
      </c>
      <c r="O88">
        <v>1.9330000000000001</v>
      </c>
      <c r="P88">
        <v>1.1998</v>
      </c>
      <c r="Q88">
        <v>3221.6</v>
      </c>
      <c r="R88" t="s">
        <v>923</v>
      </c>
      <c r="T88" t="s">
        <v>28</v>
      </c>
      <c r="V88" t="s">
        <v>32</v>
      </c>
      <c r="Y88" t="s">
        <v>30</v>
      </c>
    </row>
    <row r="89" spans="1:25" x14ac:dyDescent="0.45">
      <c r="A89" t="s">
        <v>25</v>
      </c>
      <c r="B89" t="s">
        <v>31</v>
      </c>
      <c r="C89">
        <v>542</v>
      </c>
      <c r="D89">
        <v>14</v>
      </c>
      <c r="F89">
        <v>2016</v>
      </c>
      <c r="G89">
        <v>22</v>
      </c>
      <c r="H89">
        <v>15</v>
      </c>
      <c r="I89">
        <v>245.37</v>
      </c>
      <c r="O89">
        <v>2.7719999999999998</v>
      </c>
      <c r="P89">
        <v>1.2</v>
      </c>
      <c r="Q89">
        <v>4620.2</v>
      </c>
      <c r="R89" t="s">
        <v>923</v>
      </c>
      <c r="T89" t="s">
        <v>28</v>
      </c>
      <c r="V89" t="s">
        <v>32</v>
      </c>
      <c r="Y89" t="s">
        <v>30</v>
      </c>
    </row>
    <row r="90" spans="1:25" x14ac:dyDescent="0.45">
      <c r="A90" t="s">
        <v>25</v>
      </c>
      <c r="B90" t="s">
        <v>31</v>
      </c>
      <c r="C90">
        <v>542</v>
      </c>
      <c r="D90">
        <v>14</v>
      </c>
      <c r="F90">
        <v>2017</v>
      </c>
      <c r="G90">
        <v>26</v>
      </c>
      <c r="H90">
        <v>20.96</v>
      </c>
      <c r="I90">
        <v>395.88</v>
      </c>
      <c r="O90">
        <v>3.8730000000000002</v>
      </c>
      <c r="P90">
        <v>1.1998</v>
      </c>
      <c r="Q90">
        <v>6455.6</v>
      </c>
      <c r="R90" t="s">
        <v>923</v>
      </c>
      <c r="T90" t="s">
        <v>28</v>
      </c>
      <c r="V90" t="s">
        <v>32</v>
      </c>
      <c r="Y90" t="s">
        <v>30</v>
      </c>
    </row>
    <row r="91" spans="1:25" x14ac:dyDescent="0.45">
      <c r="A91" t="s">
        <v>25</v>
      </c>
      <c r="B91" t="s">
        <v>31</v>
      </c>
      <c r="C91">
        <v>542</v>
      </c>
      <c r="D91">
        <v>14</v>
      </c>
      <c r="F91">
        <v>2018</v>
      </c>
      <c r="G91">
        <v>17</v>
      </c>
      <c r="H91">
        <v>12.28</v>
      </c>
      <c r="I91">
        <v>221.99</v>
      </c>
      <c r="O91">
        <v>2.2690000000000001</v>
      </c>
      <c r="P91">
        <v>1.2</v>
      </c>
      <c r="Q91">
        <v>3782.2</v>
      </c>
      <c r="R91" t="s">
        <v>923</v>
      </c>
      <c r="T91" t="s">
        <v>28</v>
      </c>
      <c r="V91" t="s">
        <v>32</v>
      </c>
      <c r="Y91" t="s">
        <v>30</v>
      </c>
    </row>
    <row r="92" spans="1:25" x14ac:dyDescent="0.45">
      <c r="A92" t="s">
        <v>25</v>
      </c>
      <c r="B92" t="s">
        <v>31</v>
      </c>
      <c r="C92">
        <v>542</v>
      </c>
      <c r="D92">
        <v>14</v>
      </c>
      <c r="F92">
        <v>2019</v>
      </c>
      <c r="G92">
        <v>6</v>
      </c>
      <c r="H92">
        <v>2.82</v>
      </c>
      <c r="I92">
        <v>41.57</v>
      </c>
      <c r="O92">
        <v>0.52100000000000002</v>
      </c>
      <c r="P92">
        <v>1.2</v>
      </c>
      <c r="Q92">
        <v>868.6</v>
      </c>
      <c r="R92" t="s">
        <v>923</v>
      </c>
      <c r="T92" t="s">
        <v>28</v>
      </c>
      <c r="V92" t="s">
        <v>32</v>
      </c>
      <c r="Y92" t="s">
        <v>30</v>
      </c>
    </row>
    <row r="93" spans="1:25" x14ac:dyDescent="0.45">
      <c r="A93" t="s">
        <v>25</v>
      </c>
      <c r="B93" t="s">
        <v>31</v>
      </c>
      <c r="C93">
        <v>542</v>
      </c>
      <c r="D93">
        <v>14</v>
      </c>
      <c r="F93">
        <v>2020</v>
      </c>
      <c r="G93">
        <v>5</v>
      </c>
      <c r="H93">
        <v>2.75</v>
      </c>
      <c r="I93">
        <v>46.9</v>
      </c>
      <c r="O93">
        <v>0.50800000000000001</v>
      </c>
      <c r="P93">
        <v>1.2</v>
      </c>
      <c r="Q93">
        <v>847</v>
      </c>
      <c r="R93" t="s">
        <v>923</v>
      </c>
      <c r="T93" t="s">
        <v>28</v>
      </c>
      <c r="V93" t="s">
        <v>32</v>
      </c>
      <c r="Y93" t="s">
        <v>30</v>
      </c>
    </row>
    <row r="94" spans="1:25" x14ac:dyDescent="0.45">
      <c r="A94" t="s">
        <v>25</v>
      </c>
      <c r="B94" t="s">
        <v>31</v>
      </c>
      <c r="C94">
        <v>542</v>
      </c>
      <c r="D94">
        <v>14</v>
      </c>
      <c r="F94">
        <v>2021</v>
      </c>
      <c r="G94">
        <v>7</v>
      </c>
      <c r="H94">
        <v>4.4400000000000004</v>
      </c>
      <c r="I94">
        <v>59.71</v>
      </c>
      <c r="O94">
        <v>0.82099999999999995</v>
      </c>
      <c r="P94">
        <v>1.2</v>
      </c>
      <c r="Q94">
        <v>1367.6</v>
      </c>
      <c r="R94" t="s">
        <v>923</v>
      </c>
      <c r="T94" t="s">
        <v>28</v>
      </c>
      <c r="V94" t="s">
        <v>32</v>
      </c>
      <c r="Y94" t="s">
        <v>30</v>
      </c>
    </row>
    <row r="95" spans="1:25" x14ac:dyDescent="0.45">
      <c r="A95" t="s">
        <v>25</v>
      </c>
      <c r="B95" t="s">
        <v>31</v>
      </c>
      <c r="C95">
        <v>542</v>
      </c>
      <c r="D95">
        <v>14</v>
      </c>
      <c r="F95">
        <v>2022</v>
      </c>
      <c r="G95">
        <v>24</v>
      </c>
      <c r="H95">
        <v>16.52</v>
      </c>
      <c r="I95">
        <v>221.64</v>
      </c>
      <c r="O95">
        <v>3.0529999999999999</v>
      </c>
      <c r="P95">
        <v>1.2</v>
      </c>
      <c r="Q95">
        <v>5088.2</v>
      </c>
      <c r="R95" t="s">
        <v>923</v>
      </c>
      <c r="T95" t="s">
        <v>28</v>
      </c>
      <c r="V95" t="s">
        <v>32</v>
      </c>
      <c r="Y95" t="s">
        <v>30</v>
      </c>
    </row>
    <row r="96" spans="1:25" x14ac:dyDescent="0.45">
      <c r="A96" t="s">
        <v>25</v>
      </c>
      <c r="B96" t="s">
        <v>31</v>
      </c>
      <c r="C96">
        <v>542</v>
      </c>
      <c r="D96">
        <v>14</v>
      </c>
      <c r="F96">
        <v>2023</v>
      </c>
      <c r="G96">
        <v>10</v>
      </c>
      <c r="H96">
        <v>7.2</v>
      </c>
      <c r="I96">
        <v>104.28</v>
      </c>
      <c r="O96">
        <v>0.183</v>
      </c>
      <c r="P96">
        <v>0.16500000000000001</v>
      </c>
      <c r="Q96">
        <v>2217.6</v>
      </c>
      <c r="R96" t="s">
        <v>923</v>
      </c>
      <c r="T96" t="s">
        <v>28</v>
      </c>
      <c r="V96" t="s">
        <v>32</v>
      </c>
      <c r="Y96" t="s">
        <v>30</v>
      </c>
    </row>
    <row r="97" spans="1:25" x14ac:dyDescent="0.45">
      <c r="A97" t="s">
        <v>25</v>
      </c>
      <c r="B97" t="s">
        <v>31</v>
      </c>
      <c r="C97">
        <v>542</v>
      </c>
      <c r="D97">
        <v>14</v>
      </c>
      <c r="F97">
        <v>2024</v>
      </c>
      <c r="G97">
        <v>1</v>
      </c>
      <c r="H97">
        <v>0.38</v>
      </c>
      <c r="I97">
        <v>0</v>
      </c>
      <c r="O97">
        <v>0.01</v>
      </c>
      <c r="P97">
        <v>0.16500000000000001</v>
      </c>
      <c r="Q97">
        <v>117</v>
      </c>
      <c r="R97" t="s">
        <v>923</v>
      </c>
      <c r="T97" t="s">
        <v>28</v>
      </c>
      <c r="V97" t="s">
        <v>32</v>
      </c>
      <c r="Y97" t="s">
        <v>30</v>
      </c>
    </row>
    <row r="98" spans="1:25" x14ac:dyDescent="0.45">
      <c r="A98" t="s">
        <v>25</v>
      </c>
      <c r="B98" t="s">
        <v>33</v>
      </c>
      <c r="C98">
        <v>544</v>
      </c>
      <c r="D98">
        <v>10</v>
      </c>
      <c r="F98">
        <v>2009</v>
      </c>
      <c r="G98">
        <v>9</v>
      </c>
      <c r="H98">
        <v>3.78</v>
      </c>
      <c r="I98">
        <v>64.790000000000006</v>
      </c>
      <c r="O98">
        <v>0.52200000000000002</v>
      </c>
      <c r="P98">
        <v>1.1999</v>
      </c>
      <c r="Q98">
        <v>869.4</v>
      </c>
      <c r="R98" t="s">
        <v>923</v>
      </c>
      <c r="T98" t="s">
        <v>28</v>
      </c>
      <c r="Y98" t="s">
        <v>29</v>
      </c>
    </row>
    <row r="99" spans="1:25" x14ac:dyDescent="0.45">
      <c r="A99" t="s">
        <v>25</v>
      </c>
      <c r="B99" t="s">
        <v>33</v>
      </c>
      <c r="C99">
        <v>544</v>
      </c>
      <c r="D99">
        <v>10</v>
      </c>
      <c r="F99">
        <v>2010</v>
      </c>
      <c r="G99">
        <v>34</v>
      </c>
      <c r="H99">
        <v>24.24</v>
      </c>
      <c r="I99">
        <v>454.48</v>
      </c>
      <c r="O99">
        <v>3.3450000000000002</v>
      </c>
      <c r="P99">
        <v>1.1999</v>
      </c>
      <c r="Q99">
        <v>5575.2</v>
      </c>
      <c r="R99" t="s">
        <v>923</v>
      </c>
      <c r="T99" t="s">
        <v>28</v>
      </c>
      <c r="Y99" t="s">
        <v>29</v>
      </c>
    </row>
    <row r="100" spans="1:25" x14ac:dyDescent="0.45">
      <c r="A100" t="s">
        <v>25</v>
      </c>
      <c r="B100" t="s">
        <v>33</v>
      </c>
      <c r="C100">
        <v>544</v>
      </c>
      <c r="D100">
        <v>10</v>
      </c>
      <c r="F100">
        <v>2011</v>
      </c>
      <c r="G100">
        <v>10</v>
      </c>
      <c r="H100">
        <v>6.89</v>
      </c>
      <c r="I100">
        <v>96.46</v>
      </c>
      <c r="O100">
        <v>0.95099999999999996</v>
      </c>
      <c r="P100">
        <v>1.2001999999999999</v>
      </c>
      <c r="Q100">
        <v>1584.7</v>
      </c>
      <c r="R100" t="s">
        <v>923</v>
      </c>
      <c r="T100" t="s">
        <v>28</v>
      </c>
      <c r="Y100" t="s">
        <v>29</v>
      </c>
    </row>
    <row r="101" spans="1:25" x14ac:dyDescent="0.45">
      <c r="A101" t="s">
        <v>25</v>
      </c>
      <c r="B101" t="s">
        <v>33</v>
      </c>
      <c r="C101">
        <v>544</v>
      </c>
      <c r="D101">
        <v>10</v>
      </c>
      <c r="F101">
        <v>2012</v>
      </c>
      <c r="G101">
        <v>14</v>
      </c>
      <c r="H101">
        <v>9.9600000000000009</v>
      </c>
      <c r="I101">
        <v>154.18</v>
      </c>
      <c r="O101">
        <v>1.3740000000000001</v>
      </c>
      <c r="P101">
        <v>1.2</v>
      </c>
      <c r="Q101">
        <v>2290.8000000000002</v>
      </c>
      <c r="R101" t="s">
        <v>923</v>
      </c>
      <c r="T101" t="s">
        <v>28</v>
      </c>
      <c r="Y101" t="s">
        <v>29</v>
      </c>
    </row>
    <row r="102" spans="1:25" x14ac:dyDescent="0.45">
      <c r="A102" t="s">
        <v>25</v>
      </c>
      <c r="B102" t="s">
        <v>33</v>
      </c>
      <c r="C102">
        <v>544</v>
      </c>
      <c r="D102">
        <v>10</v>
      </c>
      <c r="F102">
        <v>2013</v>
      </c>
      <c r="G102">
        <v>12</v>
      </c>
      <c r="H102">
        <v>10.42</v>
      </c>
      <c r="I102">
        <v>177.14</v>
      </c>
      <c r="O102">
        <v>1.4379999999999999</v>
      </c>
      <c r="P102">
        <v>1.2</v>
      </c>
      <c r="Q102">
        <v>2396.6</v>
      </c>
      <c r="R102" t="s">
        <v>923</v>
      </c>
      <c r="T102" t="s">
        <v>28</v>
      </c>
      <c r="Y102" t="s">
        <v>29</v>
      </c>
    </row>
    <row r="103" spans="1:25" x14ac:dyDescent="0.45">
      <c r="A103" t="s">
        <v>25</v>
      </c>
      <c r="B103" t="s">
        <v>33</v>
      </c>
      <c r="C103">
        <v>544</v>
      </c>
      <c r="D103">
        <v>10</v>
      </c>
      <c r="F103">
        <v>2014</v>
      </c>
      <c r="G103">
        <v>8</v>
      </c>
      <c r="H103">
        <v>2.99</v>
      </c>
      <c r="I103">
        <v>48.35</v>
      </c>
      <c r="O103">
        <v>0.41299999999999998</v>
      </c>
      <c r="P103">
        <v>1.1999</v>
      </c>
      <c r="Q103">
        <v>687.7</v>
      </c>
      <c r="R103" t="s">
        <v>923</v>
      </c>
      <c r="T103" t="s">
        <v>28</v>
      </c>
      <c r="Y103" t="s">
        <v>29</v>
      </c>
    </row>
    <row r="104" spans="1:25" x14ac:dyDescent="0.45">
      <c r="A104" t="s">
        <v>25</v>
      </c>
      <c r="B104" t="s">
        <v>33</v>
      </c>
      <c r="C104">
        <v>544</v>
      </c>
      <c r="D104">
        <v>10</v>
      </c>
      <c r="F104">
        <v>2015</v>
      </c>
      <c r="G104">
        <v>15</v>
      </c>
      <c r="H104">
        <v>6.48</v>
      </c>
      <c r="I104">
        <v>100.24</v>
      </c>
      <c r="O104">
        <v>0.89400000000000002</v>
      </c>
      <c r="P104">
        <v>1.1999</v>
      </c>
      <c r="Q104">
        <v>1490.4</v>
      </c>
      <c r="R104" t="s">
        <v>923</v>
      </c>
      <c r="T104" t="s">
        <v>28</v>
      </c>
      <c r="Y104" t="s">
        <v>30</v>
      </c>
    </row>
    <row r="105" spans="1:25" x14ac:dyDescent="0.45">
      <c r="A105" t="s">
        <v>25</v>
      </c>
      <c r="B105" t="s">
        <v>33</v>
      </c>
      <c r="C105">
        <v>544</v>
      </c>
      <c r="D105">
        <v>10</v>
      </c>
      <c r="F105">
        <v>2016</v>
      </c>
      <c r="G105">
        <v>12</v>
      </c>
      <c r="H105">
        <v>7.38</v>
      </c>
      <c r="I105">
        <v>125.46</v>
      </c>
      <c r="O105">
        <v>1.018</v>
      </c>
      <c r="P105">
        <v>1.1999</v>
      </c>
      <c r="Q105">
        <v>1697.4</v>
      </c>
      <c r="R105" t="s">
        <v>923</v>
      </c>
      <c r="T105" t="s">
        <v>28</v>
      </c>
      <c r="Y105" t="s">
        <v>30</v>
      </c>
    </row>
    <row r="106" spans="1:25" x14ac:dyDescent="0.45">
      <c r="A106" t="s">
        <v>25</v>
      </c>
      <c r="B106" t="s">
        <v>33</v>
      </c>
      <c r="C106">
        <v>544</v>
      </c>
      <c r="D106">
        <v>10</v>
      </c>
      <c r="F106">
        <v>2017</v>
      </c>
      <c r="G106">
        <v>27</v>
      </c>
      <c r="H106">
        <v>14</v>
      </c>
      <c r="I106">
        <v>224</v>
      </c>
      <c r="O106">
        <v>1.9319999999999999</v>
      </c>
      <c r="P106">
        <v>1.1999</v>
      </c>
      <c r="Q106">
        <v>3220</v>
      </c>
      <c r="R106" t="s">
        <v>923</v>
      </c>
      <c r="T106" t="s">
        <v>28</v>
      </c>
      <c r="Y106" t="s">
        <v>30</v>
      </c>
    </row>
    <row r="107" spans="1:25" x14ac:dyDescent="0.45">
      <c r="A107" t="s">
        <v>25</v>
      </c>
      <c r="B107" t="s">
        <v>33</v>
      </c>
      <c r="C107">
        <v>544</v>
      </c>
      <c r="D107">
        <v>10</v>
      </c>
      <c r="F107">
        <v>2018</v>
      </c>
      <c r="G107">
        <v>13</v>
      </c>
      <c r="H107">
        <v>11.18</v>
      </c>
      <c r="I107">
        <v>167.18</v>
      </c>
      <c r="O107">
        <v>1.5429999999999999</v>
      </c>
      <c r="P107">
        <v>1.2</v>
      </c>
      <c r="Q107">
        <v>2571.4</v>
      </c>
      <c r="R107" t="s">
        <v>923</v>
      </c>
      <c r="T107" t="s">
        <v>28</v>
      </c>
      <c r="Y107" t="s">
        <v>30</v>
      </c>
    </row>
    <row r="108" spans="1:25" x14ac:dyDescent="0.45">
      <c r="A108" t="s">
        <v>25</v>
      </c>
      <c r="B108" t="s">
        <v>33</v>
      </c>
      <c r="C108">
        <v>544</v>
      </c>
      <c r="D108">
        <v>10</v>
      </c>
      <c r="F108">
        <v>2019</v>
      </c>
      <c r="G108">
        <v>5</v>
      </c>
      <c r="H108">
        <v>2.39</v>
      </c>
      <c r="I108">
        <v>35.85</v>
      </c>
      <c r="O108">
        <v>0.33</v>
      </c>
      <c r="P108">
        <v>1.1998</v>
      </c>
      <c r="Q108">
        <v>549.70000000000005</v>
      </c>
      <c r="R108" t="s">
        <v>923</v>
      </c>
      <c r="T108" t="s">
        <v>28</v>
      </c>
      <c r="Y108" t="s">
        <v>30</v>
      </c>
    </row>
    <row r="109" spans="1:25" x14ac:dyDescent="0.45">
      <c r="A109" t="s">
        <v>25</v>
      </c>
      <c r="B109" t="s">
        <v>33</v>
      </c>
      <c r="C109">
        <v>544</v>
      </c>
      <c r="D109">
        <v>10</v>
      </c>
      <c r="F109">
        <v>2020</v>
      </c>
      <c r="G109">
        <v>33</v>
      </c>
      <c r="H109">
        <v>20.57</v>
      </c>
      <c r="I109">
        <v>308.55</v>
      </c>
      <c r="O109">
        <v>2.839</v>
      </c>
      <c r="P109">
        <v>1.2</v>
      </c>
      <c r="Q109">
        <v>4731.1000000000004</v>
      </c>
      <c r="R109" t="s">
        <v>923</v>
      </c>
      <c r="T109" t="s">
        <v>28</v>
      </c>
      <c r="Y109" t="s">
        <v>30</v>
      </c>
    </row>
    <row r="110" spans="1:25" x14ac:dyDescent="0.45">
      <c r="A110" t="s">
        <v>25</v>
      </c>
      <c r="B110" t="s">
        <v>33</v>
      </c>
      <c r="C110">
        <v>544</v>
      </c>
      <c r="D110">
        <v>10</v>
      </c>
      <c r="F110">
        <v>2021</v>
      </c>
      <c r="G110">
        <v>20</v>
      </c>
      <c r="H110">
        <v>10.26</v>
      </c>
      <c r="I110">
        <v>82.34</v>
      </c>
      <c r="O110">
        <v>1.4159999999999999</v>
      </c>
      <c r="P110">
        <v>1.2</v>
      </c>
      <c r="Q110">
        <v>2359.8000000000002</v>
      </c>
      <c r="R110" t="s">
        <v>923</v>
      </c>
      <c r="T110" t="s">
        <v>28</v>
      </c>
      <c r="Y110" t="s">
        <v>30</v>
      </c>
    </row>
    <row r="111" spans="1:25" x14ac:dyDescent="0.45">
      <c r="A111" t="s">
        <v>25</v>
      </c>
      <c r="B111" t="s">
        <v>33</v>
      </c>
      <c r="C111">
        <v>544</v>
      </c>
      <c r="D111">
        <v>10</v>
      </c>
      <c r="F111">
        <v>2022</v>
      </c>
      <c r="G111">
        <v>43</v>
      </c>
      <c r="H111">
        <v>29.99</v>
      </c>
      <c r="I111">
        <v>266.54000000000002</v>
      </c>
      <c r="O111">
        <v>4.1390000000000002</v>
      </c>
      <c r="P111">
        <v>1.2000999999999999</v>
      </c>
      <c r="Q111">
        <v>6897.7</v>
      </c>
      <c r="R111" t="s">
        <v>923</v>
      </c>
      <c r="T111" t="s">
        <v>28</v>
      </c>
      <c r="Y111" t="s">
        <v>30</v>
      </c>
    </row>
    <row r="112" spans="1:25" x14ac:dyDescent="0.45">
      <c r="A112" t="s">
        <v>25</v>
      </c>
      <c r="B112" t="s">
        <v>33</v>
      </c>
      <c r="C112">
        <v>544</v>
      </c>
      <c r="D112">
        <v>10</v>
      </c>
      <c r="F112">
        <v>2023</v>
      </c>
      <c r="G112">
        <v>15</v>
      </c>
      <c r="H112">
        <v>10.199999999999999</v>
      </c>
      <c r="I112">
        <v>123.87</v>
      </c>
      <c r="O112">
        <v>1.4079999999999999</v>
      </c>
      <c r="P112">
        <v>1.2</v>
      </c>
      <c r="Q112">
        <v>2346</v>
      </c>
      <c r="R112" t="s">
        <v>923</v>
      </c>
      <c r="T112" t="s">
        <v>28</v>
      </c>
      <c r="Y112" t="s">
        <v>30</v>
      </c>
    </row>
    <row r="113" spans="1:25" x14ac:dyDescent="0.45">
      <c r="A113" t="s">
        <v>25</v>
      </c>
      <c r="B113" t="s">
        <v>33</v>
      </c>
      <c r="C113">
        <v>544</v>
      </c>
      <c r="D113">
        <v>10</v>
      </c>
      <c r="F113">
        <v>2024</v>
      </c>
      <c r="G113">
        <v>4</v>
      </c>
      <c r="H113">
        <v>1.68</v>
      </c>
      <c r="I113">
        <v>18.2</v>
      </c>
      <c r="O113">
        <v>0.23200000000000001</v>
      </c>
      <c r="P113">
        <v>1.2002999999999999</v>
      </c>
      <c r="Q113">
        <v>386.4</v>
      </c>
      <c r="R113" t="s">
        <v>923</v>
      </c>
      <c r="T113" t="s">
        <v>28</v>
      </c>
      <c r="Y113" t="s">
        <v>30</v>
      </c>
    </row>
    <row r="114" spans="1:25" x14ac:dyDescent="0.45">
      <c r="A114" t="s">
        <v>25</v>
      </c>
      <c r="B114" t="s">
        <v>33</v>
      </c>
      <c r="C114">
        <v>544</v>
      </c>
      <c r="D114">
        <v>11</v>
      </c>
      <c r="F114">
        <v>2009</v>
      </c>
      <c r="G114">
        <v>100</v>
      </c>
      <c r="H114">
        <v>70.45</v>
      </c>
      <c r="I114">
        <v>2387.0300000000002</v>
      </c>
      <c r="K114">
        <v>7.0999999999999994E-2</v>
      </c>
      <c r="L114">
        <v>5.7999999999999996E-3</v>
      </c>
      <c r="M114">
        <v>1951.251</v>
      </c>
      <c r="N114">
        <v>8.0500000000000002E-2</v>
      </c>
      <c r="O114">
        <v>1.9970000000000001</v>
      </c>
      <c r="P114">
        <v>0.15770000000000001</v>
      </c>
      <c r="Q114">
        <v>24110.663</v>
      </c>
      <c r="R114" t="s">
        <v>333</v>
      </c>
      <c r="S114" t="s">
        <v>27</v>
      </c>
      <c r="T114" t="s">
        <v>28</v>
      </c>
      <c r="V114" t="s">
        <v>32</v>
      </c>
      <c r="Y114" t="s">
        <v>35</v>
      </c>
    </row>
    <row r="115" spans="1:25" x14ac:dyDescent="0.45">
      <c r="A115" t="s">
        <v>25</v>
      </c>
      <c r="B115" t="s">
        <v>33</v>
      </c>
      <c r="C115">
        <v>544</v>
      </c>
      <c r="D115">
        <v>11</v>
      </c>
      <c r="F115">
        <v>2010</v>
      </c>
      <c r="G115">
        <v>145</v>
      </c>
      <c r="H115">
        <v>107.16</v>
      </c>
      <c r="I115">
        <v>3340.91</v>
      </c>
      <c r="K115">
        <v>1.9E-2</v>
      </c>
      <c r="L115">
        <v>1.1000000000000001E-3</v>
      </c>
      <c r="M115">
        <v>2727.2649999999999</v>
      </c>
      <c r="N115">
        <v>7.9200000000000007E-2</v>
      </c>
      <c r="O115">
        <v>2.6030000000000002</v>
      </c>
      <c r="P115">
        <v>0.1484</v>
      </c>
      <c r="Q115">
        <v>34493.288999999997</v>
      </c>
      <c r="R115" t="s">
        <v>333</v>
      </c>
      <c r="S115" t="s">
        <v>27</v>
      </c>
      <c r="T115" t="s">
        <v>28</v>
      </c>
      <c r="V115" t="s">
        <v>32</v>
      </c>
      <c r="Y115" t="s">
        <v>35</v>
      </c>
    </row>
    <row r="116" spans="1:25" x14ac:dyDescent="0.45">
      <c r="A116" t="s">
        <v>25</v>
      </c>
      <c r="B116" t="s">
        <v>33</v>
      </c>
      <c r="C116">
        <v>544</v>
      </c>
      <c r="D116">
        <v>11</v>
      </c>
      <c r="F116">
        <v>2011</v>
      </c>
      <c r="G116">
        <v>61</v>
      </c>
      <c r="H116">
        <v>46.25</v>
      </c>
      <c r="I116">
        <v>1463.19</v>
      </c>
      <c r="K116">
        <v>5.0000000000000001E-3</v>
      </c>
      <c r="L116">
        <v>8.9999999999999998E-4</v>
      </c>
      <c r="M116">
        <v>1151.6679999999999</v>
      </c>
      <c r="N116">
        <v>7.7299999999999994E-2</v>
      </c>
      <c r="O116">
        <v>1.014</v>
      </c>
      <c r="P116">
        <v>0.13320000000000001</v>
      </c>
      <c r="Q116">
        <v>14771.718000000001</v>
      </c>
      <c r="R116" t="s">
        <v>333</v>
      </c>
      <c r="S116" t="s">
        <v>27</v>
      </c>
      <c r="T116" t="s">
        <v>28</v>
      </c>
      <c r="V116" t="s">
        <v>32</v>
      </c>
      <c r="Y116" t="s">
        <v>35</v>
      </c>
    </row>
    <row r="117" spans="1:25" x14ac:dyDescent="0.45">
      <c r="A117" t="s">
        <v>25</v>
      </c>
      <c r="B117" t="s">
        <v>33</v>
      </c>
      <c r="C117">
        <v>544</v>
      </c>
      <c r="D117">
        <v>11</v>
      </c>
      <c r="F117">
        <v>2012</v>
      </c>
      <c r="G117">
        <v>46</v>
      </c>
      <c r="H117">
        <v>34.9</v>
      </c>
      <c r="I117">
        <v>976.12</v>
      </c>
      <c r="K117">
        <v>3.0000000000000001E-3</v>
      </c>
      <c r="L117">
        <v>1E-3</v>
      </c>
      <c r="M117">
        <v>655.78499999999997</v>
      </c>
      <c r="N117">
        <v>6.5500000000000003E-2</v>
      </c>
      <c r="O117">
        <v>0.46300000000000002</v>
      </c>
      <c r="P117">
        <v>9.4600000000000004E-2</v>
      </c>
      <c r="Q117">
        <v>10080.789000000001</v>
      </c>
      <c r="R117" t="s">
        <v>333</v>
      </c>
      <c r="S117" t="s">
        <v>27</v>
      </c>
      <c r="T117" t="s">
        <v>28</v>
      </c>
      <c r="V117" t="s">
        <v>32</v>
      </c>
      <c r="Y117" t="s">
        <v>35</v>
      </c>
    </row>
    <row r="118" spans="1:25" x14ac:dyDescent="0.45">
      <c r="A118" t="s">
        <v>25</v>
      </c>
      <c r="B118" t="s">
        <v>33</v>
      </c>
      <c r="C118">
        <v>544</v>
      </c>
      <c r="D118">
        <v>11</v>
      </c>
      <c r="F118">
        <v>2013</v>
      </c>
      <c r="G118">
        <v>40</v>
      </c>
      <c r="H118">
        <v>25.92</v>
      </c>
      <c r="I118">
        <v>791.09</v>
      </c>
      <c r="K118">
        <v>3.0000000000000001E-3</v>
      </c>
      <c r="L118">
        <v>6.9999999999999999E-4</v>
      </c>
      <c r="M118">
        <v>670.63800000000003</v>
      </c>
      <c r="N118">
        <v>7.9500000000000001E-2</v>
      </c>
      <c r="O118">
        <v>0.61399999999999999</v>
      </c>
      <c r="P118">
        <v>0.14860000000000001</v>
      </c>
      <c r="Q118">
        <v>8442.2870000000003</v>
      </c>
      <c r="R118" t="s">
        <v>333</v>
      </c>
      <c r="S118" t="s">
        <v>27</v>
      </c>
      <c r="T118" t="s">
        <v>28</v>
      </c>
      <c r="V118" t="s">
        <v>32</v>
      </c>
      <c r="Y118" t="s">
        <v>35</v>
      </c>
    </row>
    <row r="119" spans="1:25" x14ac:dyDescent="0.45">
      <c r="A119" t="s">
        <v>25</v>
      </c>
      <c r="B119" t="s">
        <v>33</v>
      </c>
      <c r="C119">
        <v>544</v>
      </c>
      <c r="D119">
        <v>11</v>
      </c>
      <c r="F119">
        <v>2014</v>
      </c>
      <c r="G119">
        <v>63</v>
      </c>
      <c r="H119">
        <v>40.19</v>
      </c>
      <c r="I119">
        <v>1303.97</v>
      </c>
      <c r="K119">
        <v>6.0000000000000001E-3</v>
      </c>
      <c r="L119">
        <v>8.9999999999999998E-4</v>
      </c>
      <c r="M119">
        <v>1047.404</v>
      </c>
      <c r="N119">
        <v>7.7600000000000002E-2</v>
      </c>
      <c r="O119">
        <v>0.95799999999999996</v>
      </c>
      <c r="P119">
        <v>0.14169999999999999</v>
      </c>
      <c r="Q119">
        <v>13411.914000000001</v>
      </c>
      <c r="R119" t="s">
        <v>333</v>
      </c>
      <c r="S119" t="s">
        <v>27</v>
      </c>
      <c r="T119" t="s">
        <v>28</v>
      </c>
      <c r="V119" t="s">
        <v>32</v>
      </c>
      <c r="Y119" t="s">
        <v>35</v>
      </c>
    </row>
    <row r="120" spans="1:25" x14ac:dyDescent="0.45">
      <c r="A120" t="s">
        <v>25</v>
      </c>
      <c r="B120" t="s">
        <v>33</v>
      </c>
      <c r="C120">
        <v>544</v>
      </c>
      <c r="D120">
        <v>11</v>
      </c>
      <c r="F120">
        <v>2015</v>
      </c>
      <c r="G120">
        <v>21</v>
      </c>
      <c r="H120">
        <v>11.57</v>
      </c>
      <c r="I120">
        <v>282.36</v>
      </c>
      <c r="K120">
        <v>1E-3</v>
      </c>
      <c r="L120">
        <v>1E-3</v>
      </c>
      <c r="M120">
        <v>248.43199999999999</v>
      </c>
      <c r="N120">
        <v>7.8600000000000003E-2</v>
      </c>
      <c r="O120">
        <v>0.20799999999999999</v>
      </c>
      <c r="P120">
        <v>0.1361</v>
      </c>
      <c r="Q120">
        <v>3094.3879999999999</v>
      </c>
      <c r="R120" t="s">
        <v>333</v>
      </c>
      <c r="S120" t="s">
        <v>27</v>
      </c>
      <c r="T120" t="s">
        <v>28</v>
      </c>
      <c r="V120" t="s">
        <v>32</v>
      </c>
      <c r="Y120" t="s">
        <v>36</v>
      </c>
    </row>
    <row r="121" spans="1:25" x14ac:dyDescent="0.45">
      <c r="A121" t="s">
        <v>25</v>
      </c>
      <c r="B121" t="s">
        <v>33</v>
      </c>
      <c r="C121">
        <v>544</v>
      </c>
      <c r="D121">
        <v>11</v>
      </c>
      <c r="F121">
        <v>2016</v>
      </c>
      <c r="G121">
        <v>39</v>
      </c>
      <c r="H121">
        <v>23.9</v>
      </c>
      <c r="I121">
        <v>743.57</v>
      </c>
      <c r="K121">
        <v>5.6000000000000001E-2</v>
      </c>
      <c r="L121">
        <v>1.4E-2</v>
      </c>
      <c r="M121">
        <v>626.54200000000003</v>
      </c>
      <c r="N121">
        <v>7.4099999999999999E-2</v>
      </c>
      <c r="O121">
        <v>2.177</v>
      </c>
      <c r="P121">
        <v>0.53029999999999999</v>
      </c>
      <c r="Q121">
        <v>8494.7330000000002</v>
      </c>
      <c r="R121" t="s">
        <v>333</v>
      </c>
      <c r="S121" t="s">
        <v>37</v>
      </c>
      <c r="T121" t="s">
        <v>28</v>
      </c>
      <c r="V121" t="s">
        <v>32</v>
      </c>
      <c r="Y121" t="s">
        <v>36</v>
      </c>
    </row>
    <row r="122" spans="1:25" x14ac:dyDescent="0.45">
      <c r="A122" t="s">
        <v>25</v>
      </c>
      <c r="B122" t="s">
        <v>33</v>
      </c>
      <c r="C122">
        <v>544</v>
      </c>
      <c r="D122">
        <v>11</v>
      </c>
      <c r="F122">
        <v>2017</v>
      </c>
      <c r="G122">
        <v>114</v>
      </c>
      <c r="H122">
        <v>89.52</v>
      </c>
      <c r="I122">
        <v>2933.4</v>
      </c>
      <c r="K122">
        <v>0.252</v>
      </c>
      <c r="L122">
        <v>1.5900000000000001E-2</v>
      </c>
      <c r="M122">
        <v>2380.6</v>
      </c>
      <c r="N122">
        <v>6.7299999999999999E-2</v>
      </c>
      <c r="O122">
        <v>15.577</v>
      </c>
      <c r="P122">
        <v>0.88859999999999995</v>
      </c>
      <c r="Q122">
        <v>35808</v>
      </c>
      <c r="R122" t="s">
        <v>333</v>
      </c>
      <c r="S122" t="s">
        <v>38</v>
      </c>
      <c r="T122" t="s">
        <v>28</v>
      </c>
      <c r="V122" t="s">
        <v>32</v>
      </c>
      <c r="Y122" t="s">
        <v>36</v>
      </c>
    </row>
    <row r="123" spans="1:25" x14ac:dyDescent="0.45">
      <c r="A123" t="s">
        <v>25</v>
      </c>
      <c r="B123" t="s">
        <v>33</v>
      </c>
      <c r="C123">
        <v>544</v>
      </c>
      <c r="D123">
        <v>11</v>
      </c>
      <c r="F123">
        <v>2018</v>
      </c>
      <c r="G123">
        <v>131</v>
      </c>
      <c r="H123">
        <v>103.53</v>
      </c>
      <c r="I123">
        <v>3358.8</v>
      </c>
      <c r="K123">
        <v>0.317</v>
      </c>
      <c r="L123">
        <v>1.6400000000000001E-2</v>
      </c>
      <c r="M123">
        <v>2781.1</v>
      </c>
      <c r="N123">
        <v>6.7599999999999993E-2</v>
      </c>
      <c r="O123">
        <v>18.335000000000001</v>
      </c>
      <c r="P123">
        <v>0.89470000000000005</v>
      </c>
      <c r="Q123">
        <v>41412</v>
      </c>
      <c r="R123" t="s">
        <v>333</v>
      </c>
      <c r="S123" t="s">
        <v>38</v>
      </c>
      <c r="T123" t="s">
        <v>28</v>
      </c>
      <c r="V123" t="s">
        <v>32</v>
      </c>
      <c r="Y123" t="s">
        <v>36</v>
      </c>
    </row>
    <row r="124" spans="1:25" x14ac:dyDescent="0.45">
      <c r="A124" t="s">
        <v>25</v>
      </c>
      <c r="B124" t="s">
        <v>33</v>
      </c>
      <c r="C124">
        <v>544</v>
      </c>
      <c r="D124">
        <v>11</v>
      </c>
      <c r="F124">
        <v>2019</v>
      </c>
      <c r="G124">
        <v>16</v>
      </c>
      <c r="H124">
        <v>7.76</v>
      </c>
      <c r="I124">
        <v>175.51</v>
      </c>
      <c r="K124">
        <v>3.4000000000000002E-2</v>
      </c>
      <c r="L124">
        <v>2.3099999999999999E-2</v>
      </c>
      <c r="M124">
        <v>219.3</v>
      </c>
      <c r="N124">
        <v>7.1499999999999994E-2</v>
      </c>
      <c r="O124">
        <v>1.4970000000000001</v>
      </c>
      <c r="P124">
        <v>0.98129999999999995</v>
      </c>
      <c r="Q124">
        <v>3104</v>
      </c>
      <c r="R124" t="s">
        <v>333</v>
      </c>
      <c r="S124" t="s">
        <v>38</v>
      </c>
      <c r="T124" t="s">
        <v>28</v>
      </c>
      <c r="V124" t="s">
        <v>32</v>
      </c>
      <c r="Y124" t="s">
        <v>36</v>
      </c>
    </row>
    <row r="125" spans="1:25" x14ac:dyDescent="0.45">
      <c r="A125" t="s">
        <v>25</v>
      </c>
      <c r="B125" t="s">
        <v>33</v>
      </c>
      <c r="C125">
        <v>544</v>
      </c>
      <c r="D125">
        <v>11</v>
      </c>
      <c r="F125">
        <v>2020</v>
      </c>
      <c r="G125">
        <v>48</v>
      </c>
      <c r="H125">
        <v>29.89</v>
      </c>
      <c r="I125">
        <v>755.48</v>
      </c>
      <c r="K125">
        <v>0.17699999999999999</v>
      </c>
      <c r="L125">
        <v>2.9600000000000001E-2</v>
      </c>
      <c r="M125">
        <v>896.7</v>
      </c>
      <c r="N125">
        <v>7.4899999999999994E-2</v>
      </c>
      <c r="O125">
        <v>6.3620000000000001</v>
      </c>
      <c r="P125">
        <v>1.0646</v>
      </c>
      <c r="Q125">
        <v>11956</v>
      </c>
      <c r="R125" t="s">
        <v>333</v>
      </c>
      <c r="S125" t="s">
        <v>38</v>
      </c>
      <c r="T125" t="s">
        <v>28</v>
      </c>
      <c r="V125" t="s">
        <v>32</v>
      </c>
      <c r="Y125" t="s">
        <v>36</v>
      </c>
    </row>
    <row r="126" spans="1:25" x14ac:dyDescent="0.45">
      <c r="A126" t="s">
        <v>25</v>
      </c>
      <c r="B126" t="s">
        <v>33</v>
      </c>
      <c r="C126">
        <v>544</v>
      </c>
      <c r="D126">
        <v>11</v>
      </c>
      <c r="F126">
        <v>2021</v>
      </c>
      <c r="G126">
        <v>36</v>
      </c>
      <c r="H126">
        <v>18.21</v>
      </c>
      <c r="I126">
        <v>451.91</v>
      </c>
      <c r="K126">
        <v>0.14699999999999999</v>
      </c>
      <c r="L126">
        <v>4.0500000000000001E-2</v>
      </c>
      <c r="M126">
        <v>590.20000000000005</v>
      </c>
      <c r="N126">
        <v>8.1000000000000003E-2</v>
      </c>
      <c r="O126">
        <v>4.37</v>
      </c>
      <c r="P126">
        <v>1.2</v>
      </c>
      <c r="Q126">
        <v>7284</v>
      </c>
      <c r="R126" t="s">
        <v>333</v>
      </c>
      <c r="S126" t="s">
        <v>38</v>
      </c>
      <c r="T126" t="s">
        <v>28</v>
      </c>
      <c r="V126" t="s">
        <v>32</v>
      </c>
      <c r="Y126" t="s">
        <v>36</v>
      </c>
    </row>
    <row r="127" spans="1:25" x14ac:dyDescent="0.45">
      <c r="A127" t="s">
        <v>25</v>
      </c>
      <c r="B127" t="s">
        <v>33</v>
      </c>
      <c r="C127">
        <v>544</v>
      </c>
      <c r="D127">
        <v>11</v>
      </c>
      <c r="F127">
        <v>2022</v>
      </c>
      <c r="G127">
        <v>65</v>
      </c>
      <c r="H127">
        <v>45</v>
      </c>
      <c r="I127">
        <v>830.74</v>
      </c>
      <c r="K127">
        <v>0.33</v>
      </c>
      <c r="L127">
        <v>3.6900000000000002E-2</v>
      </c>
      <c r="M127">
        <v>1420.4</v>
      </c>
      <c r="N127">
        <v>7.9000000000000001E-2</v>
      </c>
      <c r="O127">
        <v>10.372999999999999</v>
      </c>
      <c r="P127">
        <v>1.1537999999999999</v>
      </c>
      <c r="Q127">
        <v>18000</v>
      </c>
      <c r="R127" t="s">
        <v>333</v>
      </c>
      <c r="S127" t="s">
        <v>38</v>
      </c>
      <c r="T127" t="s">
        <v>28</v>
      </c>
      <c r="V127" t="s">
        <v>32</v>
      </c>
      <c r="Y127" t="s">
        <v>36</v>
      </c>
    </row>
    <row r="128" spans="1:25" x14ac:dyDescent="0.45">
      <c r="A128" t="s">
        <v>25</v>
      </c>
      <c r="B128" t="s">
        <v>33</v>
      </c>
      <c r="C128">
        <v>544</v>
      </c>
      <c r="D128">
        <v>11</v>
      </c>
      <c r="F128">
        <v>2023</v>
      </c>
      <c r="G128">
        <v>46</v>
      </c>
      <c r="H128">
        <v>28.36</v>
      </c>
      <c r="I128">
        <v>843.01</v>
      </c>
      <c r="K128">
        <v>0.19500000000000001</v>
      </c>
      <c r="L128">
        <v>3.5299999999999998E-2</v>
      </c>
      <c r="M128">
        <v>880.8</v>
      </c>
      <c r="N128">
        <v>7.8200000000000006E-2</v>
      </c>
      <c r="O128">
        <v>4.1059999999999999</v>
      </c>
      <c r="P128">
        <v>0.88829999999999998</v>
      </c>
      <c r="Q128">
        <v>11344</v>
      </c>
      <c r="R128" t="s">
        <v>333</v>
      </c>
      <c r="S128" t="s">
        <v>38</v>
      </c>
      <c r="T128" t="s">
        <v>28</v>
      </c>
      <c r="V128" t="s">
        <v>32</v>
      </c>
      <c r="Y128" t="s">
        <v>36</v>
      </c>
    </row>
    <row r="129" spans="1:25" x14ac:dyDescent="0.45">
      <c r="A129" t="s">
        <v>25</v>
      </c>
      <c r="B129" t="s">
        <v>33</v>
      </c>
      <c r="C129">
        <v>544</v>
      </c>
      <c r="D129">
        <v>11</v>
      </c>
      <c r="F129">
        <v>2024</v>
      </c>
      <c r="G129">
        <v>10</v>
      </c>
      <c r="H129">
        <v>5.98</v>
      </c>
      <c r="I129">
        <v>182.17</v>
      </c>
      <c r="K129">
        <v>4.8000000000000001E-2</v>
      </c>
      <c r="L129">
        <v>4.0599999999999997E-2</v>
      </c>
      <c r="M129">
        <v>193.8</v>
      </c>
      <c r="N129">
        <v>8.1100000000000005E-2</v>
      </c>
      <c r="O129">
        <v>0.79200000000000004</v>
      </c>
      <c r="P129">
        <v>0.87839999999999996</v>
      </c>
      <c r="Q129">
        <v>2392</v>
      </c>
      <c r="R129" t="s">
        <v>333</v>
      </c>
      <c r="S129" t="s">
        <v>38</v>
      </c>
      <c r="T129" t="s">
        <v>28</v>
      </c>
      <c r="V129" t="s">
        <v>32</v>
      </c>
      <c r="Y129" t="s">
        <v>36</v>
      </c>
    </row>
    <row r="130" spans="1:25" x14ac:dyDescent="0.45">
      <c r="A130" t="s">
        <v>25</v>
      </c>
      <c r="B130" t="s">
        <v>33</v>
      </c>
      <c r="C130">
        <v>544</v>
      </c>
      <c r="D130">
        <v>12</v>
      </c>
      <c r="F130">
        <v>2009</v>
      </c>
      <c r="G130">
        <v>98</v>
      </c>
      <c r="H130">
        <v>65.73</v>
      </c>
      <c r="I130">
        <v>2202.04</v>
      </c>
      <c r="K130">
        <v>6.9000000000000006E-2</v>
      </c>
      <c r="L130">
        <v>6.1000000000000004E-3</v>
      </c>
      <c r="M130">
        <v>1803.7280000000001</v>
      </c>
      <c r="N130">
        <v>8.0199999999999994E-2</v>
      </c>
      <c r="O130">
        <v>1.4650000000000001</v>
      </c>
      <c r="P130">
        <v>0.12670000000000001</v>
      </c>
      <c r="Q130">
        <v>22458.984</v>
      </c>
      <c r="R130" t="s">
        <v>333</v>
      </c>
      <c r="S130" t="s">
        <v>27</v>
      </c>
      <c r="T130" t="s">
        <v>28</v>
      </c>
      <c r="V130" t="s">
        <v>32</v>
      </c>
      <c r="Y130" t="s">
        <v>35</v>
      </c>
    </row>
    <row r="131" spans="1:25" x14ac:dyDescent="0.45">
      <c r="A131" t="s">
        <v>25</v>
      </c>
      <c r="B131" t="s">
        <v>33</v>
      </c>
      <c r="C131">
        <v>544</v>
      </c>
      <c r="D131">
        <v>12</v>
      </c>
      <c r="F131">
        <v>2010</v>
      </c>
      <c r="G131">
        <v>112</v>
      </c>
      <c r="H131">
        <v>78.540000000000006</v>
      </c>
      <c r="I131">
        <v>2531.0100000000002</v>
      </c>
      <c r="K131">
        <v>1.4E-2</v>
      </c>
      <c r="L131">
        <v>1E-3</v>
      </c>
      <c r="M131">
        <v>2095.3119999999999</v>
      </c>
      <c r="N131">
        <v>8.0799999999999997E-2</v>
      </c>
      <c r="O131">
        <v>1.661</v>
      </c>
      <c r="P131">
        <v>0.12570000000000001</v>
      </c>
      <c r="Q131">
        <v>25823.145</v>
      </c>
      <c r="R131" t="s">
        <v>333</v>
      </c>
      <c r="S131" t="s">
        <v>27</v>
      </c>
      <c r="T131" t="s">
        <v>28</v>
      </c>
      <c r="V131" t="s">
        <v>32</v>
      </c>
      <c r="Y131" t="s">
        <v>35</v>
      </c>
    </row>
    <row r="132" spans="1:25" x14ac:dyDescent="0.45">
      <c r="A132" t="s">
        <v>25</v>
      </c>
      <c r="B132" t="s">
        <v>33</v>
      </c>
      <c r="C132">
        <v>544</v>
      </c>
      <c r="D132">
        <v>12</v>
      </c>
      <c r="F132">
        <v>2011</v>
      </c>
      <c r="G132">
        <v>61</v>
      </c>
      <c r="H132">
        <v>42.16</v>
      </c>
      <c r="I132">
        <v>1250.07</v>
      </c>
      <c r="K132">
        <v>4.0000000000000001E-3</v>
      </c>
      <c r="L132">
        <v>8.9999999999999998E-4</v>
      </c>
      <c r="M132">
        <v>997.04700000000003</v>
      </c>
      <c r="N132">
        <v>7.7399999999999997E-2</v>
      </c>
      <c r="O132">
        <v>0.84699999999999998</v>
      </c>
      <c r="P132">
        <v>0.13370000000000001</v>
      </c>
      <c r="Q132">
        <v>12869.93</v>
      </c>
      <c r="R132" t="s">
        <v>333</v>
      </c>
      <c r="S132" t="s">
        <v>27</v>
      </c>
      <c r="T132" t="s">
        <v>28</v>
      </c>
      <c r="V132" t="s">
        <v>32</v>
      </c>
      <c r="Y132" t="s">
        <v>35</v>
      </c>
    </row>
    <row r="133" spans="1:25" x14ac:dyDescent="0.45">
      <c r="A133" t="s">
        <v>25</v>
      </c>
      <c r="B133" t="s">
        <v>33</v>
      </c>
      <c r="C133">
        <v>544</v>
      </c>
      <c r="D133">
        <v>12</v>
      </c>
      <c r="F133">
        <v>2012</v>
      </c>
      <c r="G133">
        <v>25</v>
      </c>
      <c r="H133">
        <v>10.74</v>
      </c>
      <c r="I133">
        <v>279.43</v>
      </c>
      <c r="K133">
        <v>1E-3</v>
      </c>
      <c r="L133">
        <v>1E-3</v>
      </c>
      <c r="M133">
        <v>233.358</v>
      </c>
      <c r="N133">
        <v>7.3200000000000001E-2</v>
      </c>
      <c r="O133">
        <v>0.20200000000000001</v>
      </c>
      <c r="P133">
        <v>0.13059999999999999</v>
      </c>
      <c r="Q133">
        <v>3040.4389999999999</v>
      </c>
      <c r="R133" t="s">
        <v>333</v>
      </c>
      <c r="S133" t="s">
        <v>27</v>
      </c>
      <c r="T133" t="s">
        <v>28</v>
      </c>
      <c r="V133" t="s">
        <v>32</v>
      </c>
      <c r="Y133" t="s">
        <v>35</v>
      </c>
    </row>
    <row r="134" spans="1:25" x14ac:dyDescent="0.45">
      <c r="A134" t="s">
        <v>25</v>
      </c>
      <c r="B134" t="s">
        <v>33</v>
      </c>
      <c r="C134">
        <v>544</v>
      </c>
      <c r="D134">
        <v>12</v>
      </c>
      <c r="F134">
        <v>2013</v>
      </c>
      <c r="G134">
        <v>38</v>
      </c>
      <c r="H134">
        <v>26.63</v>
      </c>
      <c r="I134">
        <v>837.06</v>
      </c>
      <c r="K134">
        <v>3.0000000000000001E-3</v>
      </c>
      <c r="L134">
        <v>8.9999999999999998E-4</v>
      </c>
      <c r="M134">
        <v>666.97299999999996</v>
      </c>
      <c r="N134">
        <v>7.5899999999999995E-2</v>
      </c>
      <c r="O134">
        <v>0.59799999999999998</v>
      </c>
      <c r="P134">
        <v>0.13750000000000001</v>
      </c>
      <c r="Q134">
        <v>8633.4750000000004</v>
      </c>
      <c r="R134" t="s">
        <v>333</v>
      </c>
      <c r="S134" t="s">
        <v>27</v>
      </c>
      <c r="T134" t="s">
        <v>28</v>
      </c>
      <c r="V134" t="s">
        <v>32</v>
      </c>
      <c r="Y134" t="s">
        <v>35</v>
      </c>
    </row>
    <row r="135" spans="1:25" x14ac:dyDescent="0.45">
      <c r="A135" t="s">
        <v>25</v>
      </c>
      <c r="B135" t="s">
        <v>33</v>
      </c>
      <c r="C135">
        <v>544</v>
      </c>
      <c r="D135">
        <v>12</v>
      </c>
      <c r="F135">
        <v>2014</v>
      </c>
      <c r="G135">
        <v>47</v>
      </c>
      <c r="H135">
        <v>32.33</v>
      </c>
      <c r="I135">
        <v>1008.12</v>
      </c>
      <c r="K135">
        <v>4.0000000000000001E-3</v>
      </c>
      <c r="L135">
        <v>1E-3</v>
      </c>
      <c r="M135">
        <v>836.33799999999997</v>
      </c>
      <c r="N135">
        <v>7.9600000000000004E-2</v>
      </c>
      <c r="O135">
        <v>0.76100000000000001</v>
      </c>
      <c r="P135">
        <v>0.1477</v>
      </c>
      <c r="Q135">
        <v>10348.454</v>
      </c>
      <c r="R135" t="s">
        <v>333</v>
      </c>
      <c r="S135" t="s">
        <v>27</v>
      </c>
      <c r="T135" t="s">
        <v>28</v>
      </c>
      <c r="V135" t="s">
        <v>32</v>
      </c>
      <c r="Y135" t="s">
        <v>35</v>
      </c>
    </row>
    <row r="136" spans="1:25" x14ac:dyDescent="0.45">
      <c r="A136" t="s">
        <v>25</v>
      </c>
      <c r="B136" t="s">
        <v>33</v>
      </c>
      <c r="C136">
        <v>544</v>
      </c>
      <c r="D136">
        <v>12</v>
      </c>
      <c r="F136">
        <v>2015</v>
      </c>
      <c r="G136">
        <v>23</v>
      </c>
      <c r="H136">
        <v>13.2</v>
      </c>
      <c r="I136">
        <v>319.54000000000002</v>
      </c>
      <c r="K136">
        <v>1E-3</v>
      </c>
      <c r="L136">
        <v>8.9999999999999998E-4</v>
      </c>
      <c r="M136">
        <v>280.28899999999999</v>
      </c>
      <c r="N136">
        <v>7.9100000000000004E-2</v>
      </c>
      <c r="O136">
        <v>0.255</v>
      </c>
      <c r="P136">
        <v>0.14929999999999999</v>
      </c>
      <c r="Q136">
        <v>3473.89</v>
      </c>
      <c r="R136" t="s">
        <v>333</v>
      </c>
      <c r="S136" t="s">
        <v>27</v>
      </c>
      <c r="T136" t="s">
        <v>28</v>
      </c>
      <c r="V136" t="s">
        <v>32</v>
      </c>
      <c r="Y136" t="s">
        <v>36</v>
      </c>
    </row>
    <row r="137" spans="1:25" x14ac:dyDescent="0.45">
      <c r="A137" t="s">
        <v>25</v>
      </c>
      <c r="B137" t="s">
        <v>33</v>
      </c>
      <c r="C137">
        <v>544</v>
      </c>
      <c r="D137">
        <v>12</v>
      </c>
      <c r="F137">
        <v>2016</v>
      </c>
      <c r="G137">
        <v>66</v>
      </c>
      <c r="H137">
        <v>40.6</v>
      </c>
      <c r="I137">
        <v>1259.72</v>
      </c>
      <c r="K137">
        <v>7.4999999999999997E-2</v>
      </c>
      <c r="L137">
        <v>9.2999999999999992E-3</v>
      </c>
      <c r="M137">
        <v>967.90300000000002</v>
      </c>
      <c r="N137">
        <v>6.93E-2</v>
      </c>
      <c r="O137">
        <v>2.9020000000000001</v>
      </c>
      <c r="P137">
        <v>0.36969999999999997</v>
      </c>
      <c r="Q137">
        <v>13831.924000000001</v>
      </c>
      <c r="R137" t="s">
        <v>333</v>
      </c>
      <c r="S137" t="s">
        <v>37</v>
      </c>
      <c r="T137" t="s">
        <v>28</v>
      </c>
      <c r="V137" t="s">
        <v>32</v>
      </c>
      <c r="Y137" t="s">
        <v>36</v>
      </c>
    </row>
    <row r="138" spans="1:25" x14ac:dyDescent="0.45">
      <c r="A138" t="s">
        <v>25</v>
      </c>
      <c r="B138" t="s">
        <v>33</v>
      </c>
      <c r="C138">
        <v>544</v>
      </c>
      <c r="D138">
        <v>12</v>
      </c>
      <c r="F138">
        <v>2017</v>
      </c>
      <c r="G138">
        <v>109</v>
      </c>
      <c r="H138">
        <v>80.94</v>
      </c>
      <c r="I138">
        <v>2560.71</v>
      </c>
      <c r="K138">
        <v>0.25600000000000001</v>
      </c>
      <c r="L138">
        <v>1.9E-2</v>
      </c>
      <c r="M138">
        <v>2183</v>
      </c>
      <c r="N138">
        <v>6.9099999999999995E-2</v>
      </c>
      <c r="O138">
        <v>14.432</v>
      </c>
      <c r="P138">
        <v>0.9294</v>
      </c>
      <c r="Q138">
        <v>32376</v>
      </c>
      <c r="R138" t="s">
        <v>333</v>
      </c>
      <c r="S138" t="s">
        <v>38</v>
      </c>
      <c r="T138" t="s">
        <v>28</v>
      </c>
      <c r="V138" t="s">
        <v>32</v>
      </c>
      <c r="Y138" t="s">
        <v>36</v>
      </c>
    </row>
    <row r="139" spans="1:25" x14ac:dyDescent="0.45">
      <c r="A139" t="s">
        <v>25</v>
      </c>
      <c r="B139" t="s">
        <v>33</v>
      </c>
      <c r="C139">
        <v>544</v>
      </c>
      <c r="D139">
        <v>12</v>
      </c>
      <c r="F139">
        <v>2018</v>
      </c>
      <c r="G139">
        <v>137</v>
      </c>
      <c r="H139">
        <v>110.47</v>
      </c>
      <c r="I139">
        <v>3571.52</v>
      </c>
      <c r="K139">
        <v>0.26400000000000001</v>
      </c>
      <c r="L139">
        <v>1.2800000000000001E-2</v>
      </c>
      <c r="M139">
        <v>2885.3</v>
      </c>
      <c r="N139">
        <v>6.5600000000000006E-2</v>
      </c>
      <c r="O139">
        <v>18.628</v>
      </c>
      <c r="P139">
        <v>0.84960000000000002</v>
      </c>
      <c r="Q139">
        <v>44188</v>
      </c>
      <c r="R139" t="s">
        <v>333</v>
      </c>
      <c r="S139" t="s">
        <v>38</v>
      </c>
      <c r="T139" t="s">
        <v>28</v>
      </c>
      <c r="V139" t="s">
        <v>32</v>
      </c>
      <c r="Y139" t="s">
        <v>36</v>
      </c>
    </row>
    <row r="140" spans="1:25" x14ac:dyDescent="0.45">
      <c r="A140" t="s">
        <v>25</v>
      </c>
      <c r="B140" t="s">
        <v>33</v>
      </c>
      <c r="C140">
        <v>544</v>
      </c>
      <c r="D140">
        <v>12</v>
      </c>
      <c r="F140">
        <v>2019</v>
      </c>
      <c r="G140">
        <v>10</v>
      </c>
      <c r="H140">
        <v>4.4800000000000004</v>
      </c>
      <c r="I140">
        <v>97.59</v>
      </c>
      <c r="K140">
        <v>3.5999999999999997E-2</v>
      </c>
      <c r="L140">
        <v>4.02E-2</v>
      </c>
      <c r="M140">
        <v>145</v>
      </c>
      <c r="N140">
        <v>8.09E-2</v>
      </c>
      <c r="O140">
        <v>1.075</v>
      </c>
      <c r="P140">
        <v>1.2</v>
      </c>
      <c r="Q140">
        <v>1792</v>
      </c>
      <c r="R140" t="s">
        <v>333</v>
      </c>
      <c r="S140" t="s">
        <v>38</v>
      </c>
      <c r="T140" t="s">
        <v>28</v>
      </c>
      <c r="V140" t="s">
        <v>32</v>
      </c>
      <c r="Y140" t="s">
        <v>36</v>
      </c>
    </row>
    <row r="141" spans="1:25" x14ac:dyDescent="0.45">
      <c r="A141" t="s">
        <v>25</v>
      </c>
      <c r="B141" t="s">
        <v>33</v>
      </c>
      <c r="C141">
        <v>544</v>
      </c>
      <c r="D141">
        <v>12</v>
      </c>
      <c r="F141">
        <v>2020</v>
      </c>
      <c r="G141">
        <v>37</v>
      </c>
      <c r="H141">
        <v>23.01</v>
      </c>
      <c r="I141">
        <v>608.83000000000004</v>
      </c>
      <c r="K141">
        <v>0.14299999999999999</v>
      </c>
      <c r="L141">
        <v>3.2899999999999999E-2</v>
      </c>
      <c r="M141">
        <v>698.4</v>
      </c>
      <c r="N141">
        <v>7.6799999999999993E-2</v>
      </c>
      <c r="O141">
        <v>4.9850000000000003</v>
      </c>
      <c r="P141">
        <v>1.1053999999999999</v>
      </c>
      <c r="Q141">
        <v>9204</v>
      </c>
      <c r="R141" t="s">
        <v>333</v>
      </c>
      <c r="S141" t="s">
        <v>38</v>
      </c>
      <c r="T141" t="s">
        <v>28</v>
      </c>
      <c r="V141" t="s">
        <v>32</v>
      </c>
      <c r="Y141" t="s">
        <v>36</v>
      </c>
    </row>
    <row r="142" spans="1:25" x14ac:dyDescent="0.45">
      <c r="A142" t="s">
        <v>25</v>
      </c>
      <c r="B142" t="s">
        <v>33</v>
      </c>
      <c r="C142">
        <v>544</v>
      </c>
      <c r="D142">
        <v>12</v>
      </c>
      <c r="F142">
        <v>2021</v>
      </c>
      <c r="G142">
        <v>34</v>
      </c>
      <c r="H142">
        <v>22.62</v>
      </c>
      <c r="I142">
        <v>532.16999999999996</v>
      </c>
      <c r="K142">
        <v>0.183</v>
      </c>
      <c r="L142">
        <v>4.0599999999999997E-2</v>
      </c>
      <c r="M142">
        <v>732.8</v>
      </c>
      <c r="N142">
        <v>8.1000000000000003E-2</v>
      </c>
      <c r="O142">
        <v>5.4290000000000003</v>
      </c>
      <c r="P142">
        <v>1.2</v>
      </c>
      <c r="Q142">
        <v>9048</v>
      </c>
      <c r="R142" t="s">
        <v>333</v>
      </c>
      <c r="S142" t="s">
        <v>38</v>
      </c>
      <c r="T142" t="s">
        <v>28</v>
      </c>
      <c r="V142" t="s">
        <v>32</v>
      </c>
      <c r="Y142" t="s">
        <v>36</v>
      </c>
    </row>
    <row r="143" spans="1:25" x14ac:dyDescent="0.45">
      <c r="A143" t="s">
        <v>25</v>
      </c>
      <c r="B143" t="s">
        <v>33</v>
      </c>
      <c r="C143">
        <v>544</v>
      </c>
      <c r="D143">
        <v>12</v>
      </c>
      <c r="F143">
        <v>2022</v>
      </c>
      <c r="G143">
        <v>46</v>
      </c>
      <c r="H143">
        <v>29.64</v>
      </c>
      <c r="I143">
        <v>615.17999999999995</v>
      </c>
      <c r="K143">
        <v>0.20699999999999999</v>
      </c>
      <c r="L143">
        <v>3.5299999999999998E-2</v>
      </c>
      <c r="M143">
        <v>924.7</v>
      </c>
      <c r="N143">
        <v>7.8100000000000003E-2</v>
      </c>
      <c r="O143">
        <v>6.71</v>
      </c>
      <c r="P143">
        <v>1.1348</v>
      </c>
      <c r="Q143">
        <v>11856</v>
      </c>
      <c r="R143" t="s">
        <v>333</v>
      </c>
      <c r="S143" t="s">
        <v>38</v>
      </c>
      <c r="T143" t="s">
        <v>28</v>
      </c>
      <c r="V143" t="s">
        <v>32</v>
      </c>
      <c r="Y143" t="s">
        <v>36</v>
      </c>
    </row>
    <row r="144" spans="1:25" x14ac:dyDescent="0.45">
      <c r="A144" t="s">
        <v>25</v>
      </c>
      <c r="B144" t="s">
        <v>33</v>
      </c>
      <c r="C144">
        <v>544</v>
      </c>
      <c r="D144">
        <v>12</v>
      </c>
      <c r="F144">
        <v>2023</v>
      </c>
      <c r="G144">
        <v>57</v>
      </c>
      <c r="H144">
        <v>31.98</v>
      </c>
      <c r="I144">
        <v>876.26</v>
      </c>
      <c r="K144">
        <v>0.22600000000000001</v>
      </c>
      <c r="L144">
        <v>3.4200000000000001E-2</v>
      </c>
      <c r="M144">
        <v>999.6</v>
      </c>
      <c r="N144">
        <v>7.7499999999999999E-2</v>
      </c>
      <c r="O144">
        <v>4.6269999999999998</v>
      </c>
      <c r="P144">
        <v>0.89</v>
      </c>
      <c r="Q144">
        <v>12792</v>
      </c>
      <c r="R144" t="s">
        <v>333</v>
      </c>
      <c r="S144" t="s">
        <v>38</v>
      </c>
      <c r="T144" t="s">
        <v>28</v>
      </c>
      <c r="V144" t="s">
        <v>32</v>
      </c>
      <c r="Y144" t="s">
        <v>36</v>
      </c>
    </row>
    <row r="145" spans="1:25" x14ac:dyDescent="0.45">
      <c r="A145" t="s">
        <v>25</v>
      </c>
      <c r="B145" t="s">
        <v>33</v>
      </c>
      <c r="C145">
        <v>544</v>
      </c>
      <c r="D145">
        <v>12</v>
      </c>
      <c r="F145">
        <v>2024</v>
      </c>
      <c r="G145">
        <v>7</v>
      </c>
      <c r="H145">
        <v>2.94</v>
      </c>
      <c r="I145">
        <v>70.09</v>
      </c>
      <c r="K145">
        <v>2.4E-2</v>
      </c>
      <c r="L145">
        <v>4.0300000000000002E-2</v>
      </c>
      <c r="M145">
        <v>95.2</v>
      </c>
      <c r="N145">
        <v>8.1000000000000003E-2</v>
      </c>
      <c r="O145">
        <v>0.496</v>
      </c>
      <c r="P145">
        <v>1.0506</v>
      </c>
      <c r="Q145">
        <v>1176</v>
      </c>
      <c r="R145" t="s">
        <v>333</v>
      </c>
      <c r="S145" t="s">
        <v>38</v>
      </c>
      <c r="T145" t="s">
        <v>28</v>
      </c>
      <c r="V145" t="s">
        <v>32</v>
      </c>
      <c r="Y145" t="s">
        <v>36</v>
      </c>
    </row>
    <row r="146" spans="1:25" x14ac:dyDescent="0.45">
      <c r="A146" t="s">
        <v>25</v>
      </c>
      <c r="B146" t="s">
        <v>33</v>
      </c>
      <c r="C146">
        <v>544</v>
      </c>
      <c r="D146">
        <v>13</v>
      </c>
      <c r="F146">
        <v>2009</v>
      </c>
      <c r="G146">
        <v>136</v>
      </c>
      <c r="H146">
        <v>92.94</v>
      </c>
      <c r="I146">
        <v>3120.13</v>
      </c>
      <c r="K146">
        <v>7.6999999999999999E-2</v>
      </c>
      <c r="L146">
        <v>5.0000000000000001E-3</v>
      </c>
      <c r="M146">
        <v>2522.11</v>
      </c>
      <c r="N146">
        <v>7.9699999999999993E-2</v>
      </c>
      <c r="O146">
        <v>2.516</v>
      </c>
      <c r="P146">
        <v>0.152</v>
      </c>
      <c r="Q146">
        <v>31590.694</v>
      </c>
      <c r="R146" t="s">
        <v>333</v>
      </c>
      <c r="S146" t="s">
        <v>27</v>
      </c>
      <c r="T146" t="s">
        <v>28</v>
      </c>
      <c r="V146" t="s">
        <v>32</v>
      </c>
      <c r="Y146" t="s">
        <v>35</v>
      </c>
    </row>
    <row r="147" spans="1:25" x14ac:dyDescent="0.45">
      <c r="A147" t="s">
        <v>25</v>
      </c>
      <c r="B147" t="s">
        <v>33</v>
      </c>
      <c r="C147">
        <v>544</v>
      </c>
      <c r="D147">
        <v>13</v>
      </c>
      <c r="F147">
        <v>2010</v>
      </c>
      <c r="G147">
        <v>156</v>
      </c>
      <c r="H147">
        <v>113.88</v>
      </c>
      <c r="I147">
        <v>3633.63</v>
      </c>
      <c r="K147">
        <v>2.1999999999999999E-2</v>
      </c>
      <c r="L147">
        <v>1.1000000000000001E-3</v>
      </c>
      <c r="M147">
        <v>3040.5160000000001</v>
      </c>
      <c r="N147">
        <v>8.0199999999999994E-2</v>
      </c>
      <c r="O147">
        <v>3.0190000000000001</v>
      </c>
      <c r="P147">
        <v>0.15260000000000001</v>
      </c>
      <c r="Q147">
        <v>37637.317000000003</v>
      </c>
      <c r="R147" t="s">
        <v>333</v>
      </c>
      <c r="S147" t="s">
        <v>27</v>
      </c>
      <c r="T147" t="s">
        <v>28</v>
      </c>
      <c r="V147" t="s">
        <v>32</v>
      </c>
      <c r="Y147" t="s">
        <v>35</v>
      </c>
    </row>
    <row r="148" spans="1:25" x14ac:dyDescent="0.45">
      <c r="A148" t="s">
        <v>25</v>
      </c>
      <c r="B148" t="s">
        <v>33</v>
      </c>
      <c r="C148">
        <v>544</v>
      </c>
      <c r="D148">
        <v>13</v>
      </c>
      <c r="F148">
        <v>2011</v>
      </c>
      <c r="G148">
        <v>56</v>
      </c>
      <c r="H148">
        <v>44.17</v>
      </c>
      <c r="I148">
        <v>1351.31</v>
      </c>
      <c r="K148">
        <v>5.0000000000000001E-3</v>
      </c>
      <c r="L148">
        <v>8.9999999999999998E-4</v>
      </c>
      <c r="M148">
        <v>1095.0640000000001</v>
      </c>
      <c r="N148">
        <v>7.9500000000000001E-2</v>
      </c>
      <c r="O148">
        <v>0.89500000000000002</v>
      </c>
      <c r="P148">
        <v>0.1313</v>
      </c>
      <c r="Q148">
        <v>14058.254999999999</v>
      </c>
      <c r="R148" t="s">
        <v>333</v>
      </c>
      <c r="S148" t="s">
        <v>27</v>
      </c>
      <c r="T148" t="s">
        <v>28</v>
      </c>
      <c r="V148" t="s">
        <v>32</v>
      </c>
      <c r="Y148" t="s">
        <v>35</v>
      </c>
    </row>
    <row r="149" spans="1:25" x14ac:dyDescent="0.45">
      <c r="A149" t="s">
        <v>25</v>
      </c>
      <c r="B149" t="s">
        <v>33</v>
      </c>
      <c r="C149">
        <v>544</v>
      </c>
      <c r="D149">
        <v>13</v>
      </c>
      <c r="F149">
        <v>2012</v>
      </c>
      <c r="G149">
        <v>47</v>
      </c>
      <c r="H149">
        <v>26.26</v>
      </c>
      <c r="I149">
        <v>711.85</v>
      </c>
      <c r="K149">
        <v>2E-3</v>
      </c>
      <c r="L149">
        <v>8.9999999999999998E-4</v>
      </c>
      <c r="M149">
        <v>609.98</v>
      </c>
      <c r="N149">
        <v>7.7299999999999994E-2</v>
      </c>
      <c r="O149">
        <v>0.48899999999999999</v>
      </c>
      <c r="P149">
        <v>0.1353</v>
      </c>
      <c r="Q149">
        <v>7692.11</v>
      </c>
      <c r="R149" t="s">
        <v>333</v>
      </c>
      <c r="S149" t="s">
        <v>27</v>
      </c>
      <c r="T149" t="s">
        <v>28</v>
      </c>
      <c r="V149" t="s">
        <v>32</v>
      </c>
      <c r="Y149" t="s">
        <v>35</v>
      </c>
    </row>
    <row r="150" spans="1:25" x14ac:dyDescent="0.45">
      <c r="A150" t="s">
        <v>25</v>
      </c>
      <c r="B150" t="s">
        <v>33</v>
      </c>
      <c r="C150">
        <v>544</v>
      </c>
      <c r="D150">
        <v>13</v>
      </c>
      <c r="F150">
        <v>2013</v>
      </c>
      <c r="G150">
        <v>42</v>
      </c>
      <c r="H150">
        <v>24.85</v>
      </c>
      <c r="I150">
        <v>738.33</v>
      </c>
      <c r="K150">
        <v>3.0000000000000001E-3</v>
      </c>
      <c r="L150">
        <v>8.9999999999999998E-4</v>
      </c>
      <c r="M150">
        <v>638.66</v>
      </c>
      <c r="N150">
        <v>7.85E-2</v>
      </c>
      <c r="O150">
        <v>0.52600000000000002</v>
      </c>
      <c r="P150">
        <v>0.1366</v>
      </c>
      <c r="Q150">
        <v>7880.232</v>
      </c>
      <c r="R150" t="s">
        <v>333</v>
      </c>
      <c r="S150" t="s">
        <v>27</v>
      </c>
      <c r="T150" t="s">
        <v>28</v>
      </c>
      <c r="V150" t="s">
        <v>32</v>
      </c>
      <c r="Y150" t="s">
        <v>35</v>
      </c>
    </row>
    <row r="151" spans="1:25" x14ac:dyDescent="0.45">
      <c r="A151" t="s">
        <v>25</v>
      </c>
      <c r="B151" t="s">
        <v>33</v>
      </c>
      <c r="C151">
        <v>544</v>
      </c>
      <c r="D151">
        <v>13</v>
      </c>
      <c r="F151">
        <v>2014</v>
      </c>
      <c r="G151">
        <v>81</v>
      </c>
      <c r="H151">
        <v>55.35</v>
      </c>
      <c r="I151">
        <v>1760.89</v>
      </c>
      <c r="K151">
        <v>8.0000000000000002E-3</v>
      </c>
      <c r="L151">
        <v>1E-3</v>
      </c>
      <c r="M151">
        <v>1471.818</v>
      </c>
      <c r="N151">
        <v>8.1000000000000003E-2</v>
      </c>
      <c r="O151">
        <v>1.171</v>
      </c>
      <c r="P151">
        <v>0.1399</v>
      </c>
      <c r="Q151">
        <v>18133.314999999999</v>
      </c>
      <c r="R151" t="s">
        <v>333</v>
      </c>
      <c r="S151" t="s">
        <v>27</v>
      </c>
      <c r="T151" t="s">
        <v>28</v>
      </c>
      <c r="V151" t="s">
        <v>32</v>
      </c>
      <c r="Y151" t="s">
        <v>35</v>
      </c>
    </row>
    <row r="152" spans="1:25" x14ac:dyDescent="0.45">
      <c r="A152" t="s">
        <v>25</v>
      </c>
      <c r="B152" t="s">
        <v>33</v>
      </c>
      <c r="C152">
        <v>544</v>
      </c>
      <c r="D152">
        <v>13</v>
      </c>
      <c r="F152">
        <v>2015</v>
      </c>
      <c r="G152">
        <v>31</v>
      </c>
      <c r="H152">
        <v>17.46</v>
      </c>
      <c r="I152">
        <v>475.19</v>
      </c>
      <c r="K152">
        <v>2E-3</v>
      </c>
      <c r="L152">
        <v>8.9999999999999998E-4</v>
      </c>
      <c r="M152">
        <v>410.02100000000002</v>
      </c>
      <c r="N152">
        <v>8.0399999999999999E-2</v>
      </c>
      <c r="O152">
        <v>0.33900000000000002</v>
      </c>
      <c r="P152">
        <v>0.14560000000000001</v>
      </c>
      <c r="Q152">
        <v>5052.3540000000003</v>
      </c>
      <c r="R152" t="s">
        <v>333</v>
      </c>
      <c r="S152" t="s">
        <v>27</v>
      </c>
      <c r="T152" t="s">
        <v>28</v>
      </c>
      <c r="V152" t="s">
        <v>32</v>
      </c>
      <c r="Y152" t="s">
        <v>36</v>
      </c>
    </row>
    <row r="153" spans="1:25" x14ac:dyDescent="0.45">
      <c r="A153" t="s">
        <v>25</v>
      </c>
      <c r="B153" t="s">
        <v>33</v>
      </c>
      <c r="C153">
        <v>544</v>
      </c>
      <c r="D153">
        <v>13</v>
      </c>
      <c r="F153">
        <v>2016</v>
      </c>
      <c r="G153">
        <v>46</v>
      </c>
      <c r="H153">
        <v>29.25</v>
      </c>
      <c r="I153">
        <v>830.68</v>
      </c>
      <c r="K153">
        <v>8.3000000000000004E-2</v>
      </c>
      <c r="L153">
        <v>1.2999999999999999E-2</v>
      </c>
      <c r="M153">
        <v>764.96699999999998</v>
      </c>
      <c r="N153">
        <v>7.5700000000000003E-2</v>
      </c>
      <c r="O153">
        <v>2.9990000000000001</v>
      </c>
      <c r="P153">
        <v>0.49869999999999998</v>
      </c>
      <c r="Q153">
        <v>10133.717000000001</v>
      </c>
      <c r="R153" t="s">
        <v>333</v>
      </c>
      <c r="S153" t="s">
        <v>37</v>
      </c>
      <c r="T153" t="s">
        <v>28</v>
      </c>
      <c r="V153" t="s">
        <v>32</v>
      </c>
      <c r="Y153" t="s">
        <v>36</v>
      </c>
    </row>
    <row r="154" spans="1:25" x14ac:dyDescent="0.45">
      <c r="A154" t="s">
        <v>25</v>
      </c>
      <c r="B154" t="s">
        <v>33</v>
      </c>
      <c r="C154">
        <v>544</v>
      </c>
      <c r="D154">
        <v>13</v>
      </c>
      <c r="F154">
        <v>2017</v>
      </c>
      <c r="G154">
        <v>90</v>
      </c>
      <c r="H154">
        <v>70.31</v>
      </c>
      <c r="I154">
        <v>2175.7600000000002</v>
      </c>
      <c r="K154">
        <v>0.25600000000000001</v>
      </c>
      <c r="L154">
        <v>2.07E-2</v>
      </c>
      <c r="M154">
        <v>1933.6</v>
      </c>
      <c r="N154">
        <v>6.9900000000000004E-2</v>
      </c>
      <c r="O154">
        <v>12.962999999999999</v>
      </c>
      <c r="P154">
        <v>0.95</v>
      </c>
      <c r="Q154">
        <v>28124</v>
      </c>
      <c r="R154" t="s">
        <v>333</v>
      </c>
      <c r="S154" t="s">
        <v>38</v>
      </c>
      <c r="T154" t="s">
        <v>28</v>
      </c>
      <c r="V154" t="s">
        <v>32</v>
      </c>
      <c r="Y154" t="s">
        <v>36</v>
      </c>
    </row>
    <row r="155" spans="1:25" x14ac:dyDescent="0.45">
      <c r="A155" t="s">
        <v>25</v>
      </c>
      <c r="B155" t="s">
        <v>33</v>
      </c>
      <c r="C155">
        <v>544</v>
      </c>
      <c r="D155">
        <v>13</v>
      </c>
      <c r="F155">
        <v>2018</v>
      </c>
      <c r="G155">
        <v>113</v>
      </c>
      <c r="H155">
        <v>88.53</v>
      </c>
      <c r="I155">
        <v>2883.34</v>
      </c>
      <c r="K155">
        <v>0.30399999999999999</v>
      </c>
      <c r="L155">
        <v>1.8100000000000002E-2</v>
      </c>
      <c r="M155">
        <v>2414.4</v>
      </c>
      <c r="N155">
        <v>6.8599999999999994E-2</v>
      </c>
      <c r="O155">
        <v>16.085999999999999</v>
      </c>
      <c r="P155">
        <v>0.91679999999999995</v>
      </c>
      <c r="Q155">
        <v>35412</v>
      </c>
      <c r="R155" t="s">
        <v>333</v>
      </c>
      <c r="S155" t="s">
        <v>38</v>
      </c>
      <c r="T155" t="s">
        <v>28</v>
      </c>
      <c r="V155" t="s">
        <v>32</v>
      </c>
      <c r="Y155" t="s">
        <v>36</v>
      </c>
    </row>
    <row r="156" spans="1:25" x14ac:dyDescent="0.45">
      <c r="A156" t="s">
        <v>25</v>
      </c>
      <c r="B156" t="s">
        <v>33</v>
      </c>
      <c r="C156">
        <v>544</v>
      </c>
      <c r="D156">
        <v>13</v>
      </c>
      <c r="F156">
        <v>2019</v>
      </c>
      <c r="G156">
        <v>34</v>
      </c>
      <c r="H156">
        <v>19.87</v>
      </c>
      <c r="I156">
        <v>554.33000000000004</v>
      </c>
      <c r="K156">
        <v>4.3999999999999997E-2</v>
      </c>
      <c r="L156">
        <v>1.7299999999999999E-2</v>
      </c>
      <c r="M156">
        <v>515.20000000000005</v>
      </c>
      <c r="N156">
        <v>6.8099999999999994E-2</v>
      </c>
      <c r="O156">
        <v>3.3079999999999998</v>
      </c>
      <c r="P156">
        <v>0.90590000000000004</v>
      </c>
      <c r="Q156">
        <v>7948</v>
      </c>
      <c r="R156" t="s">
        <v>333</v>
      </c>
      <c r="S156" t="s">
        <v>38</v>
      </c>
      <c r="T156" t="s">
        <v>28</v>
      </c>
      <c r="V156" t="s">
        <v>32</v>
      </c>
      <c r="Y156" t="s">
        <v>36</v>
      </c>
    </row>
    <row r="157" spans="1:25" x14ac:dyDescent="0.45">
      <c r="A157" t="s">
        <v>25</v>
      </c>
      <c r="B157" t="s">
        <v>33</v>
      </c>
      <c r="C157">
        <v>544</v>
      </c>
      <c r="D157">
        <v>13</v>
      </c>
      <c r="F157">
        <v>2020</v>
      </c>
      <c r="G157">
        <v>45</v>
      </c>
      <c r="H157">
        <v>29.09</v>
      </c>
      <c r="I157">
        <v>724.67</v>
      </c>
      <c r="K157">
        <v>0.158</v>
      </c>
      <c r="L157">
        <v>2.7199999999999998E-2</v>
      </c>
      <c r="M157">
        <v>857.7</v>
      </c>
      <c r="N157">
        <v>7.3700000000000002E-2</v>
      </c>
      <c r="O157">
        <v>6.0179999999999998</v>
      </c>
      <c r="P157">
        <v>1.0333000000000001</v>
      </c>
      <c r="Q157">
        <v>11636</v>
      </c>
      <c r="R157" t="s">
        <v>333</v>
      </c>
      <c r="S157" t="s">
        <v>38</v>
      </c>
      <c r="T157" t="s">
        <v>28</v>
      </c>
      <c r="V157" t="s">
        <v>32</v>
      </c>
      <c r="Y157" t="s">
        <v>36</v>
      </c>
    </row>
    <row r="158" spans="1:25" x14ac:dyDescent="0.45">
      <c r="A158" t="s">
        <v>25</v>
      </c>
      <c r="B158" t="s">
        <v>33</v>
      </c>
      <c r="C158">
        <v>544</v>
      </c>
      <c r="D158">
        <v>13</v>
      </c>
      <c r="F158">
        <v>2021</v>
      </c>
      <c r="G158">
        <v>37</v>
      </c>
      <c r="H158">
        <v>26.22</v>
      </c>
      <c r="I158">
        <v>654.38</v>
      </c>
      <c r="K158">
        <v>0.21199999999999999</v>
      </c>
      <c r="L158">
        <v>4.0599999999999997E-2</v>
      </c>
      <c r="M158">
        <v>849.4</v>
      </c>
      <c r="N158">
        <v>8.09E-2</v>
      </c>
      <c r="O158">
        <v>6.2930000000000001</v>
      </c>
      <c r="P158">
        <v>1.2</v>
      </c>
      <c r="Q158">
        <v>10488</v>
      </c>
      <c r="R158" t="s">
        <v>333</v>
      </c>
      <c r="S158" t="s">
        <v>38</v>
      </c>
      <c r="T158" t="s">
        <v>28</v>
      </c>
      <c r="V158" t="s">
        <v>32</v>
      </c>
      <c r="Y158" t="s">
        <v>36</v>
      </c>
    </row>
    <row r="159" spans="1:25" x14ac:dyDescent="0.45">
      <c r="A159" t="s">
        <v>25</v>
      </c>
      <c r="B159" t="s">
        <v>33</v>
      </c>
      <c r="C159">
        <v>544</v>
      </c>
      <c r="D159">
        <v>13</v>
      </c>
      <c r="F159">
        <v>2022</v>
      </c>
      <c r="G159">
        <v>61</v>
      </c>
      <c r="H159">
        <v>41.35</v>
      </c>
      <c r="I159">
        <v>839.14</v>
      </c>
      <c r="K159">
        <v>0.30399999999999999</v>
      </c>
      <c r="L159">
        <v>3.6700000000000003E-2</v>
      </c>
      <c r="M159">
        <v>1306.0999999999999</v>
      </c>
      <c r="N159">
        <v>7.8899999999999998E-2</v>
      </c>
      <c r="O159">
        <v>9.5440000000000005</v>
      </c>
      <c r="P159">
        <v>1.1508</v>
      </c>
      <c r="Q159">
        <v>16540</v>
      </c>
      <c r="R159" t="s">
        <v>333</v>
      </c>
      <c r="S159" t="s">
        <v>38</v>
      </c>
      <c r="T159" t="s">
        <v>28</v>
      </c>
      <c r="V159" t="s">
        <v>32</v>
      </c>
      <c r="Y159" t="s">
        <v>36</v>
      </c>
    </row>
    <row r="160" spans="1:25" x14ac:dyDescent="0.45">
      <c r="A160" t="s">
        <v>25</v>
      </c>
      <c r="B160" t="s">
        <v>33</v>
      </c>
      <c r="C160">
        <v>544</v>
      </c>
      <c r="D160">
        <v>13</v>
      </c>
      <c r="F160">
        <v>2023</v>
      </c>
      <c r="G160">
        <v>36</v>
      </c>
      <c r="H160">
        <v>20.79</v>
      </c>
      <c r="I160">
        <v>562.6</v>
      </c>
      <c r="K160">
        <v>0.14799999999999999</v>
      </c>
      <c r="L160">
        <v>3.5000000000000003E-2</v>
      </c>
      <c r="M160">
        <v>651.20000000000005</v>
      </c>
      <c r="N160">
        <v>7.8E-2</v>
      </c>
      <c r="O160">
        <v>2.879</v>
      </c>
      <c r="P160">
        <v>0.87290000000000001</v>
      </c>
      <c r="Q160">
        <v>8316</v>
      </c>
      <c r="R160" t="s">
        <v>333</v>
      </c>
      <c r="S160" t="s">
        <v>38</v>
      </c>
      <c r="T160" t="s">
        <v>28</v>
      </c>
      <c r="V160" t="s">
        <v>32</v>
      </c>
      <c r="Y160" t="s">
        <v>36</v>
      </c>
    </row>
    <row r="161" spans="1:25" x14ac:dyDescent="0.45">
      <c r="A161" t="s">
        <v>25</v>
      </c>
      <c r="B161" t="s">
        <v>33</v>
      </c>
      <c r="C161">
        <v>544</v>
      </c>
      <c r="D161">
        <v>13</v>
      </c>
      <c r="F161">
        <v>2024</v>
      </c>
      <c r="G161">
        <v>8</v>
      </c>
      <c r="H161">
        <v>4.2</v>
      </c>
      <c r="I161">
        <v>113.33</v>
      </c>
      <c r="K161">
        <v>3.4000000000000002E-2</v>
      </c>
      <c r="L161">
        <v>4.0300000000000002E-2</v>
      </c>
      <c r="M161">
        <v>136</v>
      </c>
      <c r="N161">
        <v>8.1100000000000005E-2</v>
      </c>
      <c r="O161">
        <v>0.79100000000000004</v>
      </c>
      <c r="P161">
        <v>1.0646</v>
      </c>
      <c r="Q161">
        <v>1680</v>
      </c>
      <c r="R161" t="s">
        <v>333</v>
      </c>
      <c r="S161" t="s">
        <v>38</v>
      </c>
      <c r="T161" t="s">
        <v>28</v>
      </c>
      <c r="V161" t="s">
        <v>32</v>
      </c>
      <c r="Y161" t="s">
        <v>36</v>
      </c>
    </row>
    <row r="162" spans="1:25" x14ac:dyDescent="0.45">
      <c r="A162" t="s">
        <v>25</v>
      </c>
      <c r="B162" t="s">
        <v>33</v>
      </c>
      <c r="C162">
        <v>544</v>
      </c>
      <c r="D162">
        <v>14</v>
      </c>
      <c r="F162">
        <v>2009</v>
      </c>
      <c r="G162">
        <v>132</v>
      </c>
      <c r="H162">
        <v>91.25</v>
      </c>
      <c r="I162">
        <v>3149.88</v>
      </c>
      <c r="K162">
        <v>9.0999999999999998E-2</v>
      </c>
      <c r="L162">
        <v>5.7000000000000002E-3</v>
      </c>
      <c r="M162">
        <v>2539.8240000000001</v>
      </c>
      <c r="N162">
        <v>8.1000000000000003E-2</v>
      </c>
      <c r="O162">
        <v>2.6150000000000002</v>
      </c>
      <c r="P162">
        <v>0.161</v>
      </c>
      <c r="Q162">
        <v>31303.847000000002</v>
      </c>
      <c r="R162" t="s">
        <v>333</v>
      </c>
      <c r="S162" t="s">
        <v>27</v>
      </c>
      <c r="T162" t="s">
        <v>28</v>
      </c>
      <c r="V162" t="s">
        <v>32</v>
      </c>
      <c r="Y162" t="s">
        <v>35</v>
      </c>
    </row>
    <row r="163" spans="1:25" x14ac:dyDescent="0.45">
      <c r="A163" t="s">
        <v>25</v>
      </c>
      <c r="B163" t="s">
        <v>33</v>
      </c>
      <c r="C163">
        <v>544</v>
      </c>
      <c r="D163">
        <v>14</v>
      </c>
      <c r="F163">
        <v>2010</v>
      </c>
      <c r="G163">
        <v>183</v>
      </c>
      <c r="H163">
        <v>131.01</v>
      </c>
      <c r="I163">
        <v>4136.37</v>
      </c>
      <c r="K163">
        <v>2.5000000000000001E-2</v>
      </c>
      <c r="L163">
        <v>1.1000000000000001E-3</v>
      </c>
      <c r="M163">
        <v>3358.4169999999999</v>
      </c>
      <c r="N163">
        <v>8.0199999999999994E-2</v>
      </c>
      <c r="O163">
        <v>3.2949999999999999</v>
      </c>
      <c r="P163">
        <v>0.15390000000000001</v>
      </c>
      <c r="Q163">
        <v>41882.286999999997</v>
      </c>
      <c r="R163" t="s">
        <v>333</v>
      </c>
      <c r="S163" t="s">
        <v>27</v>
      </c>
      <c r="T163" t="s">
        <v>28</v>
      </c>
      <c r="V163" t="s">
        <v>32</v>
      </c>
      <c r="Y163" t="s">
        <v>35</v>
      </c>
    </row>
    <row r="164" spans="1:25" x14ac:dyDescent="0.45">
      <c r="A164" t="s">
        <v>25</v>
      </c>
      <c r="B164" t="s">
        <v>33</v>
      </c>
      <c r="C164">
        <v>544</v>
      </c>
      <c r="D164">
        <v>14</v>
      </c>
      <c r="F164">
        <v>2011</v>
      </c>
      <c r="G164">
        <v>72</v>
      </c>
      <c r="H164">
        <v>52.61</v>
      </c>
      <c r="I164">
        <v>1591.35</v>
      </c>
      <c r="K164">
        <v>6.0000000000000001E-3</v>
      </c>
      <c r="L164">
        <v>1.1000000000000001E-3</v>
      </c>
      <c r="M164">
        <v>1278.0450000000001</v>
      </c>
      <c r="N164">
        <v>7.8600000000000003E-2</v>
      </c>
      <c r="O164">
        <v>1.2509999999999999</v>
      </c>
      <c r="P164">
        <v>0.14710000000000001</v>
      </c>
      <c r="Q164">
        <v>16268.243</v>
      </c>
      <c r="R164" t="s">
        <v>333</v>
      </c>
      <c r="S164" t="s">
        <v>27</v>
      </c>
      <c r="T164" t="s">
        <v>28</v>
      </c>
      <c r="V164" t="s">
        <v>32</v>
      </c>
      <c r="Y164" t="s">
        <v>35</v>
      </c>
    </row>
    <row r="165" spans="1:25" x14ac:dyDescent="0.45">
      <c r="A165" t="s">
        <v>25</v>
      </c>
      <c r="B165" t="s">
        <v>33</v>
      </c>
      <c r="C165">
        <v>544</v>
      </c>
      <c r="D165">
        <v>14</v>
      </c>
      <c r="F165">
        <v>2012</v>
      </c>
      <c r="G165">
        <v>50</v>
      </c>
      <c r="H165">
        <v>36.15</v>
      </c>
      <c r="I165">
        <v>983.43</v>
      </c>
      <c r="K165">
        <v>3.0000000000000001E-3</v>
      </c>
      <c r="L165">
        <v>8.9999999999999998E-4</v>
      </c>
      <c r="M165">
        <v>654.90800000000002</v>
      </c>
      <c r="N165">
        <v>6.8500000000000005E-2</v>
      </c>
      <c r="O165">
        <v>0.47099999999999997</v>
      </c>
      <c r="P165">
        <v>9.74E-2</v>
      </c>
      <c r="Q165">
        <v>9814.8340000000007</v>
      </c>
      <c r="R165" t="s">
        <v>333</v>
      </c>
      <c r="S165" t="s">
        <v>27</v>
      </c>
      <c r="T165" t="s">
        <v>28</v>
      </c>
      <c r="V165" t="s">
        <v>32</v>
      </c>
      <c r="Y165" t="s">
        <v>35</v>
      </c>
    </row>
    <row r="166" spans="1:25" x14ac:dyDescent="0.45">
      <c r="A166" t="s">
        <v>25</v>
      </c>
      <c r="B166" t="s">
        <v>33</v>
      </c>
      <c r="C166">
        <v>544</v>
      </c>
      <c r="D166">
        <v>14</v>
      </c>
      <c r="F166">
        <v>2013</v>
      </c>
      <c r="G166">
        <v>36</v>
      </c>
      <c r="H166">
        <v>25.45</v>
      </c>
      <c r="I166">
        <v>792.97</v>
      </c>
      <c r="K166">
        <v>3.0000000000000001E-3</v>
      </c>
      <c r="L166">
        <v>8.9999999999999998E-4</v>
      </c>
      <c r="M166">
        <v>668.75599999999997</v>
      </c>
      <c r="N166">
        <v>8.0399999999999999E-2</v>
      </c>
      <c r="O166">
        <v>0.67900000000000005</v>
      </c>
      <c r="P166">
        <v>0.15429999999999999</v>
      </c>
      <c r="Q166">
        <v>8244.8019999999997</v>
      </c>
      <c r="R166" t="s">
        <v>333</v>
      </c>
      <c r="S166" t="s">
        <v>27</v>
      </c>
      <c r="T166" t="s">
        <v>28</v>
      </c>
      <c r="V166" t="s">
        <v>32</v>
      </c>
      <c r="Y166" t="s">
        <v>35</v>
      </c>
    </row>
    <row r="167" spans="1:25" x14ac:dyDescent="0.45">
      <c r="A167" t="s">
        <v>25</v>
      </c>
      <c r="B167" t="s">
        <v>33</v>
      </c>
      <c r="C167">
        <v>544</v>
      </c>
      <c r="D167">
        <v>14</v>
      </c>
      <c r="F167">
        <v>2014</v>
      </c>
      <c r="G167">
        <v>75</v>
      </c>
      <c r="H167">
        <v>54.57</v>
      </c>
      <c r="I167">
        <v>1859.32</v>
      </c>
      <c r="K167">
        <v>8.0000000000000002E-3</v>
      </c>
      <c r="L167">
        <v>8.9999999999999998E-4</v>
      </c>
      <c r="M167">
        <v>1512.558</v>
      </c>
      <c r="N167">
        <v>8.0600000000000005E-2</v>
      </c>
      <c r="O167">
        <v>1.536</v>
      </c>
      <c r="P167">
        <v>0.15709999999999999</v>
      </c>
      <c r="Q167">
        <v>18677.526000000002</v>
      </c>
      <c r="R167" t="s">
        <v>333</v>
      </c>
      <c r="S167" t="s">
        <v>27</v>
      </c>
      <c r="T167" t="s">
        <v>28</v>
      </c>
      <c r="V167" t="s">
        <v>32</v>
      </c>
      <c r="Y167" t="s">
        <v>35</v>
      </c>
    </row>
    <row r="168" spans="1:25" x14ac:dyDescent="0.45">
      <c r="A168" t="s">
        <v>25</v>
      </c>
      <c r="B168" t="s">
        <v>33</v>
      </c>
      <c r="C168">
        <v>544</v>
      </c>
      <c r="D168">
        <v>14</v>
      </c>
      <c r="F168">
        <v>2015</v>
      </c>
      <c r="G168">
        <v>23</v>
      </c>
      <c r="H168">
        <v>12.98</v>
      </c>
      <c r="I168">
        <v>346.71</v>
      </c>
      <c r="K168">
        <v>1E-3</v>
      </c>
      <c r="L168">
        <v>8.0000000000000004E-4</v>
      </c>
      <c r="M168">
        <v>289.35700000000003</v>
      </c>
      <c r="N168">
        <v>7.8299999999999995E-2</v>
      </c>
      <c r="O168">
        <v>0.27900000000000003</v>
      </c>
      <c r="P168">
        <v>0.1394</v>
      </c>
      <c r="Q168">
        <v>3604.2579999999998</v>
      </c>
      <c r="R168" t="s">
        <v>333</v>
      </c>
      <c r="S168" t="s">
        <v>27</v>
      </c>
      <c r="T168" t="s">
        <v>28</v>
      </c>
      <c r="V168" t="s">
        <v>32</v>
      </c>
      <c r="Y168" t="s">
        <v>36</v>
      </c>
    </row>
    <row r="169" spans="1:25" x14ac:dyDescent="0.45">
      <c r="A169" t="s">
        <v>25</v>
      </c>
      <c r="B169" t="s">
        <v>33</v>
      </c>
      <c r="C169">
        <v>544</v>
      </c>
      <c r="D169">
        <v>14</v>
      </c>
      <c r="F169">
        <v>2016</v>
      </c>
      <c r="G169">
        <v>41</v>
      </c>
      <c r="H169">
        <v>26.55</v>
      </c>
      <c r="I169">
        <v>809.57</v>
      </c>
      <c r="K169">
        <v>8.2000000000000003E-2</v>
      </c>
      <c r="L169">
        <v>1.6199999999999999E-2</v>
      </c>
      <c r="M169">
        <v>712.41099999999994</v>
      </c>
      <c r="N169">
        <v>7.5200000000000003E-2</v>
      </c>
      <c r="O169">
        <v>2.9340000000000002</v>
      </c>
      <c r="P169">
        <v>0.59399999999999997</v>
      </c>
      <c r="Q169">
        <v>9522.125</v>
      </c>
      <c r="R169" t="s">
        <v>333</v>
      </c>
      <c r="S169" t="s">
        <v>37</v>
      </c>
      <c r="T169" t="s">
        <v>28</v>
      </c>
      <c r="V169" t="s">
        <v>32</v>
      </c>
      <c r="Y169" t="s">
        <v>36</v>
      </c>
    </row>
    <row r="170" spans="1:25" x14ac:dyDescent="0.45">
      <c r="A170" t="s">
        <v>25</v>
      </c>
      <c r="B170" t="s">
        <v>33</v>
      </c>
      <c r="C170">
        <v>544</v>
      </c>
      <c r="D170">
        <v>14</v>
      </c>
      <c r="F170">
        <v>2017</v>
      </c>
      <c r="G170">
        <v>108</v>
      </c>
      <c r="H170">
        <v>83.91</v>
      </c>
      <c r="I170">
        <v>2669.94</v>
      </c>
      <c r="K170">
        <v>0.16</v>
      </c>
      <c r="L170">
        <v>1.1599999999999999E-2</v>
      </c>
      <c r="M170">
        <v>2146.9</v>
      </c>
      <c r="N170">
        <v>6.4899999999999999E-2</v>
      </c>
      <c r="O170">
        <v>13.643000000000001</v>
      </c>
      <c r="P170">
        <v>0.83430000000000004</v>
      </c>
      <c r="Q170">
        <v>33564</v>
      </c>
      <c r="R170" t="s">
        <v>333</v>
      </c>
      <c r="S170" t="s">
        <v>38</v>
      </c>
      <c r="T170" t="s">
        <v>28</v>
      </c>
      <c r="V170" t="s">
        <v>32</v>
      </c>
      <c r="Y170" t="s">
        <v>36</v>
      </c>
    </row>
    <row r="171" spans="1:25" x14ac:dyDescent="0.45">
      <c r="A171" t="s">
        <v>25</v>
      </c>
      <c r="B171" t="s">
        <v>33</v>
      </c>
      <c r="C171">
        <v>544</v>
      </c>
      <c r="D171">
        <v>14</v>
      </c>
      <c r="F171">
        <v>2018</v>
      </c>
      <c r="G171">
        <v>107</v>
      </c>
      <c r="H171">
        <v>68.040000000000006</v>
      </c>
      <c r="I171">
        <v>2070.08</v>
      </c>
      <c r="K171">
        <v>0.24299999999999999</v>
      </c>
      <c r="L171">
        <v>2.1899999999999999E-2</v>
      </c>
      <c r="M171">
        <v>1866.4</v>
      </c>
      <c r="N171">
        <v>7.0699999999999999E-2</v>
      </c>
      <c r="O171">
        <v>12.486000000000001</v>
      </c>
      <c r="P171">
        <v>0.96640000000000004</v>
      </c>
      <c r="Q171">
        <v>27216</v>
      </c>
      <c r="R171" t="s">
        <v>333</v>
      </c>
      <c r="S171" t="s">
        <v>38</v>
      </c>
      <c r="T171" t="s">
        <v>28</v>
      </c>
      <c r="V171" t="s">
        <v>32</v>
      </c>
      <c r="Y171" t="s">
        <v>36</v>
      </c>
    </row>
    <row r="172" spans="1:25" x14ac:dyDescent="0.45">
      <c r="A172" t="s">
        <v>25</v>
      </c>
      <c r="B172" t="s">
        <v>33</v>
      </c>
      <c r="C172">
        <v>544</v>
      </c>
      <c r="D172">
        <v>14</v>
      </c>
      <c r="F172">
        <v>2019</v>
      </c>
      <c r="G172">
        <v>30</v>
      </c>
      <c r="H172">
        <v>19.13</v>
      </c>
      <c r="I172">
        <v>539.98</v>
      </c>
      <c r="K172">
        <v>2.5999999999999999E-2</v>
      </c>
      <c r="L172">
        <v>1.15E-2</v>
      </c>
      <c r="M172">
        <v>477.7</v>
      </c>
      <c r="N172">
        <v>6.5000000000000002E-2</v>
      </c>
      <c r="O172">
        <v>2.9740000000000002</v>
      </c>
      <c r="P172">
        <v>0.83330000000000004</v>
      </c>
      <c r="Q172">
        <v>7652</v>
      </c>
      <c r="R172" t="s">
        <v>333</v>
      </c>
      <c r="S172" t="s">
        <v>38</v>
      </c>
      <c r="T172" t="s">
        <v>28</v>
      </c>
      <c r="V172" t="s">
        <v>32</v>
      </c>
      <c r="Y172" t="s">
        <v>36</v>
      </c>
    </row>
    <row r="173" spans="1:25" x14ac:dyDescent="0.45">
      <c r="A173" t="s">
        <v>25</v>
      </c>
      <c r="B173" t="s">
        <v>33</v>
      </c>
      <c r="C173">
        <v>544</v>
      </c>
      <c r="D173">
        <v>14</v>
      </c>
      <c r="F173">
        <v>2020</v>
      </c>
      <c r="G173">
        <v>40</v>
      </c>
      <c r="H173">
        <v>24.3</v>
      </c>
      <c r="I173">
        <v>649.6</v>
      </c>
      <c r="K173">
        <v>0.13</v>
      </c>
      <c r="L173">
        <v>2.6499999999999999E-2</v>
      </c>
      <c r="M173">
        <v>714.1</v>
      </c>
      <c r="N173">
        <v>7.3300000000000004E-2</v>
      </c>
      <c r="O173">
        <v>4.9969999999999999</v>
      </c>
      <c r="P173">
        <v>1.0249999999999999</v>
      </c>
      <c r="Q173">
        <v>9720</v>
      </c>
      <c r="R173" t="s">
        <v>333</v>
      </c>
      <c r="S173" t="s">
        <v>38</v>
      </c>
      <c r="T173" t="s">
        <v>28</v>
      </c>
      <c r="V173" t="s">
        <v>32</v>
      </c>
      <c r="Y173" t="s">
        <v>36</v>
      </c>
    </row>
    <row r="174" spans="1:25" x14ac:dyDescent="0.45">
      <c r="A174" t="s">
        <v>25</v>
      </c>
      <c r="B174" t="s">
        <v>33</v>
      </c>
      <c r="C174">
        <v>544</v>
      </c>
      <c r="D174">
        <v>14</v>
      </c>
      <c r="F174">
        <v>2021</v>
      </c>
      <c r="G174">
        <v>27</v>
      </c>
      <c r="H174">
        <v>18.29</v>
      </c>
      <c r="I174">
        <v>501.44</v>
      </c>
      <c r="K174">
        <v>0.14799999999999999</v>
      </c>
      <c r="L174">
        <v>4.0399999999999998E-2</v>
      </c>
      <c r="M174">
        <v>592.6</v>
      </c>
      <c r="N174">
        <v>8.0799999999999997E-2</v>
      </c>
      <c r="O174">
        <v>4.3899999999999997</v>
      </c>
      <c r="P174">
        <v>1.2</v>
      </c>
      <c r="Q174">
        <v>7316</v>
      </c>
      <c r="R174" t="s">
        <v>333</v>
      </c>
      <c r="S174" t="s">
        <v>38</v>
      </c>
      <c r="T174" t="s">
        <v>28</v>
      </c>
      <c r="V174" t="s">
        <v>32</v>
      </c>
      <c r="Y174" t="s">
        <v>36</v>
      </c>
    </row>
    <row r="175" spans="1:25" x14ac:dyDescent="0.45">
      <c r="A175" t="s">
        <v>25</v>
      </c>
      <c r="B175" t="s">
        <v>33</v>
      </c>
      <c r="C175">
        <v>544</v>
      </c>
      <c r="D175">
        <v>14</v>
      </c>
      <c r="F175">
        <v>2022</v>
      </c>
      <c r="G175">
        <v>77</v>
      </c>
      <c r="H175">
        <v>49.86</v>
      </c>
      <c r="I175">
        <v>1064.93</v>
      </c>
      <c r="K175">
        <v>0.36799999999999999</v>
      </c>
      <c r="L175">
        <v>3.44E-2</v>
      </c>
      <c r="M175">
        <v>1576.8</v>
      </c>
      <c r="N175">
        <v>7.7600000000000002E-2</v>
      </c>
      <c r="O175">
        <v>11.523999999999999</v>
      </c>
      <c r="P175">
        <v>1.1221000000000001</v>
      </c>
      <c r="Q175">
        <v>19944</v>
      </c>
      <c r="R175" t="s">
        <v>333</v>
      </c>
      <c r="S175" t="s">
        <v>38</v>
      </c>
      <c r="T175" t="s">
        <v>28</v>
      </c>
      <c r="V175" t="s">
        <v>32</v>
      </c>
      <c r="Y175" t="s">
        <v>36</v>
      </c>
    </row>
    <row r="176" spans="1:25" x14ac:dyDescent="0.45">
      <c r="A176" t="s">
        <v>25</v>
      </c>
      <c r="B176" t="s">
        <v>33</v>
      </c>
      <c r="C176">
        <v>544</v>
      </c>
      <c r="D176">
        <v>14</v>
      </c>
      <c r="F176">
        <v>2023</v>
      </c>
      <c r="G176">
        <v>29</v>
      </c>
      <c r="H176">
        <v>17.579999999999998</v>
      </c>
      <c r="I176">
        <v>468.54</v>
      </c>
      <c r="K176">
        <v>0.129</v>
      </c>
      <c r="L176">
        <v>3.5000000000000003E-2</v>
      </c>
      <c r="M176">
        <v>555.4</v>
      </c>
      <c r="N176">
        <v>7.8100000000000003E-2</v>
      </c>
      <c r="O176">
        <v>2.613</v>
      </c>
      <c r="P176">
        <v>0.88170000000000004</v>
      </c>
      <c r="Q176">
        <v>7032</v>
      </c>
      <c r="R176" t="s">
        <v>333</v>
      </c>
      <c r="S176" t="s">
        <v>38</v>
      </c>
      <c r="T176" t="s">
        <v>28</v>
      </c>
      <c r="V176" t="s">
        <v>32</v>
      </c>
      <c r="Y176" t="s">
        <v>36</v>
      </c>
    </row>
    <row r="177" spans="1:25" x14ac:dyDescent="0.45">
      <c r="A177" t="s">
        <v>25</v>
      </c>
      <c r="B177" t="s">
        <v>33</v>
      </c>
      <c r="C177">
        <v>544</v>
      </c>
      <c r="D177">
        <v>14</v>
      </c>
      <c r="F177">
        <v>2024</v>
      </c>
      <c r="G177">
        <v>10</v>
      </c>
      <c r="H177">
        <v>4.34</v>
      </c>
      <c r="I177">
        <v>115.22</v>
      </c>
      <c r="K177">
        <v>3.5000000000000003E-2</v>
      </c>
      <c r="L177">
        <v>4.0599999999999997E-2</v>
      </c>
      <c r="M177">
        <v>140.6</v>
      </c>
      <c r="N177">
        <v>8.1199999999999994E-2</v>
      </c>
      <c r="O177">
        <v>0.83499999999999996</v>
      </c>
      <c r="P177">
        <v>1.0967</v>
      </c>
      <c r="Q177">
        <v>1736</v>
      </c>
      <c r="R177" t="s">
        <v>333</v>
      </c>
      <c r="S177" t="s">
        <v>38</v>
      </c>
      <c r="T177" t="s">
        <v>28</v>
      </c>
      <c r="V177" t="s">
        <v>32</v>
      </c>
      <c r="Y177" t="s">
        <v>36</v>
      </c>
    </row>
    <row r="178" spans="1:25" x14ac:dyDescent="0.45">
      <c r="A178" t="s">
        <v>25</v>
      </c>
      <c r="B178" t="s">
        <v>33</v>
      </c>
      <c r="C178">
        <v>544</v>
      </c>
      <c r="D178">
        <v>15</v>
      </c>
      <c r="F178">
        <v>2010</v>
      </c>
      <c r="G178">
        <v>29</v>
      </c>
      <c r="H178">
        <v>16.98</v>
      </c>
      <c r="I178">
        <v>762.43</v>
      </c>
      <c r="K178">
        <v>3.0000000000000001E-3</v>
      </c>
      <c r="L178">
        <v>1E-3</v>
      </c>
      <c r="M178">
        <v>558.90200000000004</v>
      </c>
      <c r="N178">
        <v>8.1000000000000003E-2</v>
      </c>
      <c r="O178">
        <v>6.6000000000000003E-2</v>
      </c>
      <c r="P178">
        <v>1.89E-2</v>
      </c>
      <c r="Q178">
        <v>6889.0349999999999</v>
      </c>
      <c r="R178" t="s">
        <v>923</v>
      </c>
      <c r="S178" t="s">
        <v>34</v>
      </c>
      <c r="T178" t="s">
        <v>39</v>
      </c>
      <c r="V178" t="s">
        <v>40</v>
      </c>
      <c r="Y178" t="s">
        <v>35</v>
      </c>
    </row>
    <row r="179" spans="1:25" x14ac:dyDescent="0.45">
      <c r="A179" t="s">
        <v>25</v>
      </c>
      <c r="B179" t="s">
        <v>33</v>
      </c>
      <c r="C179">
        <v>544</v>
      </c>
      <c r="D179">
        <v>15</v>
      </c>
      <c r="F179">
        <v>2011</v>
      </c>
      <c r="G179">
        <v>149</v>
      </c>
      <c r="H179">
        <v>105.62</v>
      </c>
      <c r="I179">
        <v>4638.74</v>
      </c>
      <c r="K179">
        <v>1.6E-2</v>
      </c>
      <c r="L179">
        <v>8.9999999999999998E-4</v>
      </c>
      <c r="M179">
        <v>3573.694</v>
      </c>
      <c r="N179">
        <v>8.1000000000000003E-2</v>
      </c>
      <c r="O179">
        <v>0.38800000000000001</v>
      </c>
      <c r="P179">
        <v>1.7600000000000001E-2</v>
      </c>
      <c r="Q179">
        <v>44049.243000000002</v>
      </c>
      <c r="R179" t="s">
        <v>923</v>
      </c>
      <c r="S179" t="s">
        <v>34</v>
      </c>
      <c r="T179" t="s">
        <v>28</v>
      </c>
      <c r="V179" t="s">
        <v>40</v>
      </c>
      <c r="Y179" t="s">
        <v>35</v>
      </c>
    </row>
    <row r="180" spans="1:25" x14ac:dyDescent="0.45">
      <c r="A180" t="s">
        <v>25</v>
      </c>
      <c r="B180" t="s">
        <v>33</v>
      </c>
      <c r="C180">
        <v>544</v>
      </c>
      <c r="D180">
        <v>15</v>
      </c>
      <c r="F180">
        <v>2012</v>
      </c>
      <c r="G180">
        <v>41</v>
      </c>
      <c r="H180">
        <v>26.21</v>
      </c>
      <c r="I180">
        <v>1150.3399999999999</v>
      </c>
      <c r="K180">
        <v>3.0000000000000001E-3</v>
      </c>
      <c r="L180">
        <v>8.9999999999999998E-4</v>
      </c>
      <c r="M180">
        <v>838.68600000000004</v>
      </c>
      <c r="N180">
        <v>7.8299999999999995E-2</v>
      </c>
      <c r="O180">
        <v>8.5999999999999993E-2</v>
      </c>
      <c r="P180">
        <v>1.6400000000000001E-2</v>
      </c>
      <c r="Q180">
        <v>10732.402</v>
      </c>
      <c r="R180" t="s">
        <v>923</v>
      </c>
      <c r="S180" t="s">
        <v>34</v>
      </c>
      <c r="T180" t="s">
        <v>28</v>
      </c>
      <c r="V180" t="s">
        <v>40</v>
      </c>
      <c r="Y180" t="s">
        <v>35</v>
      </c>
    </row>
    <row r="181" spans="1:25" x14ac:dyDescent="0.45">
      <c r="A181" t="s">
        <v>25</v>
      </c>
      <c r="B181" t="s">
        <v>33</v>
      </c>
      <c r="C181">
        <v>544</v>
      </c>
      <c r="D181">
        <v>15</v>
      </c>
      <c r="F181">
        <v>2013</v>
      </c>
      <c r="G181">
        <v>88</v>
      </c>
      <c r="H181">
        <v>55.44</v>
      </c>
      <c r="I181">
        <v>2478.21</v>
      </c>
      <c r="K181">
        <v>8.9999999999999993E-3</v>
      </c>
      <c r="L181">
        <v>8.9999999999999998E-4</v>
      </c>
      <c r="M181">
        <v>1834.587</v>
      </c>
      <c r="N181">
        <v>8.1000000000000003E-2</v>
      </c>
      <c r="O181">
        <v>0.2</v>
      </c>
      <c r="P181">
        <v>1.7600000000000001E-2</v>
      </c>
      <c r="Q181">
        <v>22610.685000000001</v>
      </c>
      <c r="R181" t="s">
        <v>923</v>
      </c>
      <c r="S181" t="s">
        <v>34</v>
      </c>
      <c r="T181" t="s">
        <v>28</v>
      </c>
      <c r="V181" t="s">
        <v>40</v>
      </c>
      <c r="Y181" t="s">
        <v>35</v>
      </c>
    </row>
    <row r="182" spans="1:25" x14ac:dyDescent="0.45">
      <c r="A182" t="s">
        <v>25</v>
      </c>
      <c r="B182" t="s">
        <v>33</v>
      </c>
      <c r="C182">
        <v>544</v>
      </c>
      <c r="D182">
        <v>15</v>
      </c>
      <c r="F182">
        <v>2014</v>
      </c>
      <c r="G182">
        <v>164</v>
      </c>
      <c r="H182">
        <v>107.9</v>
      </c>
      <c r="I182">
        <v>4730.47</v>
      </c>
      <c r="K182">
        <v>1.7999999999999999E-2</v>
      </c>
      <c r="L182">
        <v>1E-3</v>
      </c>
      <c r="M182">
        <v>3459.8009999999999</v>
      </c>
      <c r="N182">
        <v>8.0500000000000002E-2</v>
      </c>
      <c r="O182">
        <v>0.372</v>
      </c>
      <c r="P182">
        <v>1.7399999999999999E-2</v>
      </c>
      <c r="Q182">
        <v>42879.802000000003</v>
      </c>
      <c r="R182" t="s">
        <v>923</v>
      </c>
      <c r="S182" t="s">
        <v>34</v>
      </c>
      <c r="T182" t="s">
        <v>28</v>
      </c>
      <c r="V182" t="s">
        <v>40</v>
      </c>
      <c r="Y182" t="s">
        <v>35</v>
      </c>
    </row>
    <row r="183" spans="1:25" x14ac:dyDescent="0.45">
      <c r="A183" t="s">
        <v>25</v>
      </c>
      <c r="B183" t="s">
        <v>33</v>
      </c>
      <c r="C183">
        <v>544</v>
      </c>
      <c r="D183">
        <v>15</v>
      </c>
      <c r="F183">
        <v>2015</v>
      </c>
      <c r="G183">
        <v>195</v>
      </c>
      <c r="H183">
        <v>148.55000000000001</v>
      </c>
      <c r="I183">
        <v>6447.53</v>
      </c>
      <c r="K183">
        <v>2.1999999999999999E-2</v>
      </c>
      <c r="L183">
        <v>1E-3</v>
      </c>
      <c r="M183">
        <v>4605.1959999999999</v>
      </c>
      <c r="N183">
        <v>7.7899999999999997E-2</v>
      </c>
      <c r="O183">
        <v>0.495</v>
      </c>
      <c r="P183">
        <v>1.66E-2</v>
      </c>
      <c r="Q183">
        <v>59123.745999999999</v>
      </c>
      <c r="R183" t="s">
        <v>923</v>
      </c>
      <c r="S183" t="s">
        <v>34</v>
      </c>
      <c r="T183" t="s">
        <v>28</v>
      </c>
      <c r="V183" t="s">
        <v>40</v>
      </c>
      <c r="Y183" t="s">
        <v>36</v>
      </c>
    </row>
    <row r="184" spans="1:25" x14ac:dyDescent="0.45">
      <c r="A184" t="s">
        <v>25</v>
      </c>
      <c r="B184" t="s">
        <v>33</v>
      </c>
      <c r="C184">
        <v>544</v>
      </c>
      <c r="D184">
        <v>15</v>
      </c>
      <c r="F184">
        <v>2016</v>
      </c>
      <c r="G184">
        <v>117</v>
      </c>
      <c r="H184">
        <v>79.55</v>
      </c>
      <c r="I184">
        <v>3484.86</v>
      </c>
      <c r="K184">
        <v>1.0999999999999999E-2</v>
      </c>
      <c r="L184">
        <v>1E-3</v>
      </c>
      <c r="M184">
        <v>2548.5349999999999</v>
      </c>
      <c r="N184">
        <v>8.0299999999999996E-2</v>
      </c>
      <c r="O184">
        <v>0.308</v>
      </c>
      <c r="P184">
        <v>1.8200000000000001E-2</v>
      </c>
      <c r="Q184">
        <v>31626.741000000002</v>
      </c>
      <c r="R184" t="s">
        <v>923</v>
      </c>
      <c r="S184" t="s">
        <v>34</v>
      </c>
      <c r="T184" t="s">
        <v>28</v>
      </c>
      <c r="V184" t="s">
        <v>40</v>
      </c>
      <c r="Y184" t="s">
        <v>36</v>
      </c>
    </row>
    <row r="185" spans="1:25" x14ac:dyDescent="0.45">
      <c r="A185" t="s">
        <v>25</v>
      </c>
      <c r="B185" t="s">
        <v>33</v>
      </c>
      <c r="C185">
        <v>544</v>
      </c>
      <c r="D185">
        <v>15</v>
      </c>
      <c r="F185">
        <v>2017</v>
      </c>
      <c r="G185">
        <v>109</v>
      </c>
      <c r="H185">
        <v>81.739999999999995</v>
      </c>
      <c r="I185">
        <v>3706.89</v>
      </c>
      <c r="K185">
        <v>1.0999999999999999E-2</v>
      </c>
      <c r="L185">
        <v>1E-3</v>
      </c>
      <c r="M185">
        <v>2695.01</v>
      </c>
      <c r="N185">
        <v>7.9799999999999996E-2</v>
      </c>
      <c r="O185">
        <v>0.35099999999999998</v>
      </c>
      <c r="P185">
        <v>1.9400000000000001E-2</v>
      </c>
      <c r="Q185">
        <v>33497.292000000001</v>
      </c>
      <c r="R185" t="s">
        <v>923</v>
      </c>
      <c r="S185" t="s">
        <v>34</v>
      </c>
      <c r="T185" t="s">
        <v>28</v>
      </c>
      <c r="V185" t="s">
        <v>40</v>
      </c>
      <c r="Y185" t="s">
        <v>36</v>
      </c>
    </row>
    <row r="186" spans="1:25" x14ac:dyDescent="0.45">
      <c r="A186" t="s">
        <v>25</v>
      </c>
      <c r="B186" t="s">
        <v>33</v>
      </c>
      <c r="C186">
        <v>544</v>
      </c>
      <c r="D186">
        <v>15</v>
      </c>
      <c r="F186">
        <v>2018</v>
      </c>
      <c r="G186">
        <v>84</v>
      </c>
      <c r="H186">
        <v>63.26</v>
      </c>
      <c r="I186">
        <v>2841.83</v>
      </c>
      <c r="K186">
        <v>1.0999999999999999E-2</v>
      </c>
      <c r="L186">
        <v>1.1000000000000001E-3</v>
      </c>
      <c r="M186">
        <v>2068.6680000000001</v>
      </c>
      <c r="N186">
        <v>8.0799999999999997E-2</v>
      </c>
      <c r="O186">
        <v>0.26500000000000001</v>
      </c>
      <c r="P186">
        <v>1.9599999999999999E-2</v>
      </c>
      <c r="Q186">
        <v>25535.909</v>
      </c>
      <c r="R186" t="s">
        <v>923</v>
      </c>
      <c r="S186" t="s">
        <v>34</v>
      </c>
      <c r="T186" t="s">
        <v>28</v>
      </c>
      <c r="V186" t="s">
        <v>40</v>
      </c>
      <c r="Y186" t="s">
        <v>36</v>
      </c>
    </row>
    <row r="187" spans="1:25" x14ac:dyDescent="0.45">
      <c r="A187" t="s">
        <v>25</v>
      </c>
      <c r="B187" t="s">
        <v>33</v>
      </c>
      <c r="C187">
        <v>544</v>
      </c>
      <c r="D187">
        <v>15</v>
      </c>
      <c r="F187">
        <v>2019</v>
      </c>
      <c r="G187">
        <v>33</v>
      </c>
      <c r="H187">
        <v>15.09</v>
      </c>
      <c r="I187">
        <v>586.64</v>
      </c>
      <c r="K187">
        <v>2E-3</v>
      </c>
      <c r="L187">
        <v>1E-3</v>
      </c>
      <c r="M187">
        <v>415.54399999999998</v>
      </c>
      <c r="N187">
        <v>7.51E-2</v>
      </c>
      <c r="O187">
        <v>4.2000000000000003E-2</v>
      </c>
      <c r="P187">
        <v>1.4500000000000001E-2</v>
      </c>
      <c r="Q187">
        <v>5565.3779999999997</v>
      </c>
      <c r="R187" t="s">
        <v>923</v>
      </c>
      <c r="S187" t="s">
        <v>34</v>
      </c>
      <c r="T187" t="s">
        <v>28</v>
      </c>
      <c r="V187" t="s">
        <v>40</v>
      </c>
      <c r="Y187" t="s">
        <v>36</v>
      </c>
    </row>
    <row r="188" spans="1:25" x14ac:dyDescent="0.45">
      <c r="A188" t="s">
        <v>25</v>
      </c>
      <c r="B188" t="s">
        <v>33</v>
      </c>
      <c r="C188">
        <v>544</v>
      </c>
      <c r="D188">
        <v>15</v>
      </c>
      <c r="F188">
        <v>2020</v>
      </c>
      <c r="G188">
        <v>103</v>
      </c>
      <c r="H188">
        <v>64.42</v>
      </c>
      <c r="I188">
        <v>2325.91</v>
      </c>
      <c r="K188">
        <v>7.0000000000000001E-3</v>
      </c>
      <c r="L188">
        <v>8.0000000000000004E-4</v>
      </c>
      <c r="M188">
        <v>1733.5229999999999</v>
      </c>
      <c r="N188">
        <v>7.7499999999999999E-2</v>
      </c>
      <c r="O188">
        <v>0.151</v>
      </c>
      <c r="P188">
        <v>1.18E-2</v>
      </c>
      <c r="Q188">
        <v>22636.600999999999</v>
      </c>
      <c r="R188" t="s">
        <v>923</v>
      </c>
      <c r="S188" t="s">
        <v>34</v>
      </c>
      <c r="T188" t="s">
        <v>28</v>
      </c>
      <c r="V188" t="s">
        <v>40</v>
      </c>
      <c r="Y188" t="s">
        <v>36</v>
      </c>
    </row>
    <row r="189" spans="1:25" x14ac:dyDescent="0.45">
      <c r="A189" t="s">
        <v>25</v>
      </c>
      <c r="B189" t="s">
        <v>33</v>
      </c>
      <c r="C189">
        <v>544</v>
      </c>
      <c r="D189">
        <v>15</v>
      </c>
      <c r="F189">
        <v>2021</v>
      </c>
      <c r="G189">
        <v>55</v>
      </c>
      <c r="H189">
        <v>31.74</v>
      </c>
      <c r="I189">
        <v>1153.8800000000001</v>
      </c>
      <c r="K189">
        <v>0.01</v>
      </c>
      <c r="L189">
        <v>2.0999999999999999E-3</v>
      </c>
      <c r="M189">
        <v>897.92</v>
      </c>
      <c r="N189">
        <v>8.1000000000000003E-2</v>
      </c>
      <c r="O189">
        <v>5.0999999999999997E-2</v>
      </c>
      <c r="P189">
        <v>7.1000000000000004E-3</v>
      </c>
      <c r="Q189">
        <v>11067.266</v>
      </c>
      <c r="R189" t="s">
        <v>923</v>
      </c>
      <c r="S189" t="s">
        <v>34</v>
      </c>
      <c r="T189" t="s">
        <v>28</v>
      </c>
      <c r="V189" t="s">
        <v>40</v>
      </c>
      <c r="Y189" t="s">
        <v>36</v>
      </c>
    </row>
    <row r="190" spans="1:25" x14ac:dyDescent="0.45">
      <c r="A190" t="s">
        <v>25</v>
      </c>
      <c r="B190" t="s">
        <v>33</v>
      </c>
      <c r="C190">
        <v>544</v>
      </c>
      <c r="D190">
        <v>15</v>
      </c>
      <c r="F190">
        <v>2022</v>
      </c>
      <c r="G190">
        <v>39</v>
      </c>
      <c r="H190">
        <v>24.3</v>
      </c>
      <c r="I190">
        <v>893.23</v>
      </c>
      <c r="K190">
        <v>3.0000000000000001E-3</v>
      </c>
      <c r="L190">
        <v>8.9999999999999998E-4</v>
      </c>
      <c r="M190">
        <v>697.80200000000002</v>
      </c>
      <c r="N190">
        <v>8.0299999999999996E-2</v>
      </c>
      <c r="O190">
        <v>3.9E-2</v>
      </c>
      <c r="P190">
        <v>7.7000000000000002E-3</v>
      </c>
      <c r="Q190">
        <v>8690.0490000000009</v>
      </c>
      <c r="R190" t="s">
        <v>923</v>
      </c>
      <c r="S190" t="s">
        <v>34</v>
      </c>
      <c r="T190" t="s">
        <v>28</v>
      </c>
      <c r="V190" t="s">
        <v>40</v>
      </c>
      <c r="Y190" t="s">
        <v>36</v>
      </c>
    </row>
    <row r="191" spans="1:25" x14ac:dyDescent="0.45">
      <c r="A191" t="s">
        <v>25</v>
      </c>
      <c r="B191" t="s">
        <v>33</v>
      </c>
      <c r="C191">
        <v>544</v>
      </c>
      <c r="D191">
        <v>15</v>
      </c>
      <c r="F191">
        <v>2023</v>
      </c>
      <c r="G191">
        <v>71</v>
      </c>
      <c r="H191">
        <v>44.41</v>
      </c>
      <c r="I191">
        <v>1771.32</v>
      </c>
      <c r="K191">
        <v>6.0000000000000001E-3</v>
      </c>
      <c r="L191">
        <v>8.9999999999999998E-4</v>
      </c>
      <c r="M191">
        <v>1481.5160000000001</v>
      </c>
      <c r="N191">
        <v>8.1000000000000003E-2</v>
      </c>
      <c r="O191">
        <v>0.111</v>
      </c>
      <c r="P191">
        <v>1.01E-2</v>
      </c>
      <c r="Q191">
        <v>18257.862000000001</v>
      </c>
      <c r="R191" t="s">
        <v>923</v>
      </c>
      <c r="S191" t="s">
        <v>34</v>
      </c>
      <c r="T191" t="s">
        <v>28</v>
      </c>
      <c r="V191" t="s">
        <v>40</v>
      </c>
      <c r="Y191" t="s">
        <v>36</v>
      </c>
    </row>
    <row r="192" spans="1:25" x14ac:dyDescent="0.45">
      <c r="A192" t="s">
        <v>25</v>
      </c>
      <c r="B192" t="s">
        <v>33</v>
      </c>
      <c r="C192">
        <v>544</v>
      </c>
      <c r="D192">
        <v>15</v>
      </c>
      <c r="F192">
        <v>2024</v>
      </c>
      <c r="G192">
        <v>7</v>
      </c>
      <c r="H192">
        <v>3.3</v>
      </c>
      <c r="I192">
        <v>138.52000000000001</v>
      </c>
      <c r="K192">
        <v>0</v>
      </c>
      <c r="L192">
        <v>5.9999999999999995E-4</v>
      </c>
      <c r="M192">
        <v>110.009</v>
      </c>
      <c r="N192">
        <v>8.1000000000000003E-2</v>
      </c>
      <c r="O192">
        <v>8.9999999999999993E-3</v>
      </c>
      <c r="P192">
        <v>8.8999999999999999E-3</v>
      </c>
      <c r="Q192">
        <v>1356.1669999999999</v>
      </c>
      <c r="R192" t="s">
        <v>923</v>
      </c>
      <c r="S192" t="s">
        <v>34</v>
      </c>
      <c r="T192" t="s">
        <v>28</v>
      </c>
      <c r="V192" t="s">
        <v>40</v>
      </c>
      <c r="Y192" t="s">
        <v>36</v>
      </c>
    </row>
    <row r="193" spans="1:25" x14ac:dyDescent="0.45">
      <c r="A193" t="s">
        <v>25</v>
      </c>
      <c r="B193" t="s">
        <v>33</v>
      </c>
      <c r="C193">
        <v>544</v>
      </c>
      <c r="D193">
        <v>16</v>
      </c>
      <c r="F193">
        <v>2010</v>
      </c>
      <c r="G193">
        <v>18</v>
      </c>
      <c r="H193">
        <v>12.52</v>
      </c>
      <c r="I193">
        <v>576.47</v>
      </c>
      <c r="K193">
        <v>2E-3</v>
      </c>
      <c r="L193">
        <v>1E-3</v>
      </c>
      <c r="M193">
        <v>417.97699999999998</v>
      </c>
      <c r="N193">
        <v>8.1000000000000003E-2</v>
      </c>
      <c r="O193">
        <v>4.3999999999999997E-2</v>
      </c>
      <c r="P193">
        <v>1.67E-2</v>
      </c>
      <c r="Q193">
        <v>5151.0450000000001</v>
      </c>
      <c r="R193" t="s">
        <v>923</v>
      </c>
      <c r="S193" t="s">
        <v>34</v>
      </c>
      <c r="T193" t="s">
        <v>41</v>
      </c>
      <c r="V193" t="s">
        <v>40</v>
      </c>
      <c r="Y193" t="s">
        <v>35</v>
      </c>
    </row>
    <row r="194" spans="1:25" x14ac:dyDescent="0.45">
      <c r="A194" t="s">
        <v>25</v>
      </c>
      <c r="B194" t="s">
        <v>33</v>
      </c>
      <c r="C194">
        <v>544</v>
      </c>
      <c r="D194">
        <v>16</v>
      </c>
      <c r="F194">
        <v>2011</v>
      </c>
      <c r="G194">
        <v>139</v>
      </c>
      <c r="H194">
        <v>100.52</v>
      </c>
      <c r="I194">
        <v>4490.5</v>
      </c>
      <c r="K194">
        <v>1.4999999999999999E-2</v>
      </c>
      <c r="L194">
        <v>8.9999999999999998E-4</v>
      </c>
      <c r="M194">
        <v>3379.9479999999999</v>
      </c>
      <c r="N194">
        <v>8.1000000000000003E-2</v>
      </c>
      <c r="O194">
        <v>0.35199999999999998</v>
      </c>
      <c r="P194">
        <v>1.5900000000000001E-2</v>
      </c>
      <c r="Q194">
        <v>41658.972000000002</v>
      </c>
      <c r="R194" t="s">
        <v>923</v>
      </c>
      <c r="S194" t="s">
        <v>34</v>
      </c>
      <c r="T194" t="s">
        <v>28</v>
      </c>
      <c r="V194" t="s">
        <v>40</v>
      </c>
      <c r="Y194" t="s">
        <v>35</v>
      </c>
    </row>
    <row r="195" spans="1:25" x14ac:dyDescent="0.45">
      <c r="A195" t="s">
        <v>25</v>
      </c>
      <c r="B195" t="s">
        <v>33</v>
      </c>
      <c r="C195">
        <v>544</v>
      </c>
      <c r="D195">
        <v>16</v>
      </c>
      <c r="F195">
        <v>2012</v>
      </c>
      <c r="G195">
        <v>49</v>
      </c>
      <c r="H195">
        <v>29.14</v>
      </c>
      <c r="I195">
        <v>1115.25</v>
      </c>
      <c r="K195">
        <v>4.0000000000000001E-3</v>
      </c>
      <c r="L195">
        <v>1E-3</v>
      </c>
      <c r="M195">
        <v>845.68</v>
      </c>
      <c r="N195">
        <v>7.8799999999999995E-2</v>
      </c>
      <c r="O195">
        <v>8.3000000000000004E-2</v>
      </c>
      <c r="P195">
        <v>1.37E-2</v>
      </c>
      <c r="Q195">
        <v>10848.236000000001</v>
      </c>
      <c r="R195" t="s">
        <v>923</v>
      </c>
      <c r="S195" t="s">
        <v>34</v>
      </c>
      <c r="T195" t="s">
        <v>28</v>
      </c>
      <c r="V195" t="s">
        <v>40</v>
      </c>
      <c r="Y195" t="s">
        <v>35</v>
      </c>
    </row>
    <row r="196" spans="1:25" x14ac:dyDescent="0.45">
      <c r="A196" t="s">
        <v>25</v>
      </c>
      <c r="B196" t="s">
        <v>33</v>
      </c>
      <c r="C196">
        <v>544</v>
      </c>
      <c r="D196">
        <v>16</v>
      </c>
      <c r="F196">
        <v>2013</v>
      </c>
      <c r="G196">
        <v>72</v>
      </c>
      <c r="H196">
        <v>44.74</v>
      </c>
      <c r="I196">
        <v>1985.62</v>
      </c>
      <c r="K196">
        <v>7.0000000000000001E-3</v>
      </c>
      <c r="L196">
        <v>8.9999999999999998E-4</v>
      </c>
      <c r="M196">
        <v>1482.2570000000001</v>
      </c>
      <c r="N196">
        <v>8.1000000000000003E-2</v>
      </c>
      <c r="O196">
        <v>0.14899999999999999</v>
      </c>
      <c r="P196">
        <v>1.49E-2</v>
      </c>
      <c r="Q196">
        <v>18268.2</v>
      </c>
      <c r="R196" t="s">
        <v>923</v>
      </c>
      <c r="S196" t="s">
        <v>34</v>
      </c>
      <c r="T196" t="s">
        <v>28</v>
      </c>
      <c r="V196" t="s">
        <v>40</v>
      </c>
      <c r="Y196" t="s">
        <v>35</v>
      </c>
    </row>
    <row r="197" spans="1:25" x14ac:dyDescent="0.45">
      <c r="A197" t="s">
        <v>25</v>
      </c>
      <c r="B197" t="s">
        <v>33</v>
      </c>
      <c r="C197">
        <v>544</v>
      </c>
      <c r="D197">
        <v>16</v>
      </c>
      <c r="F197">
        <v>2014</v>
      </c>
      <c r="G197">
        <v>161</v>
      </c>
      <c r="H197">
        <v>113.21</v>
      </c>
      <c r="I197">
        <v>5046.7299999999996</v>
      </c>
      <c r="K197">
        <v>1.9E-2</v>
      </c>
      <c r="L197">
        <v>1E-3</v>
      </c>
      <c r="M197">
        <v>3687.4110000000001</v>
      </c>
      <c r="N197">
        <v>8.0500000000000002E-2</v>
      </c>
      <c r="O197">
        <v>0.377</v>
      </c>
      <c r="P197">
        <v>1.5900000000000001E-2</v>
      </c>
      <c r="Q197">
        <v>45551.779000000002</v>
      </c>
      <c r="R197" t="s">
        <v>923</v>
      </c>
      <c r="S197" t="s">
        <v>34</v>
      </c>
      <c r="T197" t="s">
        <v>28</v>
      </c>
      <c r="V197" t="s">
        <v>40</v>
      </c>
      <c r="Y197" t="s">
        <v>35</v>
      </c>
    </row>
    <row r="198" spans="1:25" x14ac:dyDescent="0.45">
      <c r="A198" t="s">
        <v>25</v>
      </c>
      <c r="B198" t="s">
        <v>33</v>
      </c>
      <c r="C198">
        <v>544</v>
      </c>
      <c r="D198">
        <v>16</v>
      </c>
      <c r="F198">
        <v>2015</v>
      </c>
      <c r="G198">
        <v>225</v>
      </c>
      <c r="H198">
        <v>163.83000000000001</v>
      </c>
      <c r="I198">
        <v>7071.92</v>
      </c>
      <c r="K198">
        <v>2.5000000000000001E-2</v>
      </c>
      <c r="L198">
        <v>1E-3</v>
      </c>
      <c r="M198">
        <v>5083.37</v>
      </c>
      <c r="N198">
        <v>7.7799999999999994E-2</v>
      </c>
      <c r="O198">
        <v>0.503</v>
      </c>
      <c r="P198">
        <v>1.4800000000000001E-2</v>
      </c>
      <c r="Q198">
        <v>65419.885999999999</v>
      </c>
      <c r="R198" t="s">
        <v>923</v>
      </c>
      <c r="S198" t="s">
        <v>34</v>
      </c>
      <c r="T198" t="s">
        <v>28</v>
      </c>
      <c r="V198" t="s">
        <v>40</v>
      </c>
      <c r="Y198" t="s">
        <v>36</v>
      </c>
    </row>
    <row r="199" spans="1:25" x14ac:dyDescent="0.45">
      <c r="A199" t="s">
        <v>25</v>
      </c>
      <c r="B199" t="s">
        <v>33</v>
      </c>
      <c r="C199">
        <v>544</v>
      </c>
      <c r="D199">
        <v>16</v>
      </c>
      <c r="F199">
        <v>2016</v>
      </c>
      <c r="G199">
        <v>108</v>
      </c>
      <c r="H199">
        <v>74.03</v>
      </c>
      <c r="I199">
        <v>3258.74</v>
      </c>
      <c r="K199">
        <v>1.0999999999999999E-2</v>
      </c>
      <c r="L199">
        <v>1E-3</v>
      </c>
      <c r="M199">
        <v>2364.623</v>
      </c>
      <c r="N199">
        <v>7.8600000000000003E-2</v>
      </c>
      <c r="O199">
        <v>0.25800000000000001</v>
      </c>
      <c r="P199">
        <v>1.6299999999999999E-2</v>
      </c>
      <c r="Q199">
        <v>30063.453000000001</v>
      </c>
      <c r="R199" t="s">
        <v>923</v>
      </c>
      <c r="S199" t="s">
        <v>34</v>
      </c>
      <c r="T199" t="s">
        <v>28</v>
      </c>
      <c r="V199" t="s">
        <v>40</v>
      </c>
      <c r="Y199" t="s">
        <v>36</v>
      </c>
    </row>
    <row r="200" spans="1:25" x14ac:dyDescent="0.45">
      <c r="A200" t="s">
        <v>25</v>
      </c>
      <c r="B200" t="s">
        <v>33</v>
      </c>
      <c r="C200">
        <v>544</v>
      </c>
      <c r="D200">
        <v>16</v>
      </c>
      <c r="F200">
        <v>2017</v>
      </c>
      <c r="G200">
        <v>114</v>
      </c>
      <c r="H200">
        <v>85.45</v>
      </c>
      <c r="I200">
        <v>3836.86</v>
      </c>
      <c r="K200">
        <v>1.2E-2</v>
      </c>
      <c r="L200">
        <v>1E-3</v>
      </c>
      <c r="M200">
        <v>2852.364</v>
      </c>
      <c r="N200">
        <v>8.0399999999999999E-2</v>
      </c>
      <c r="O200">
        <v>0.33900000000000002</v>
      </c>
      <c r="P200">
        <v>1.8100000000000002E-2</v>
      </c>
      <c r="Q200">
        <v>35253.991000000002</v>
      </c>
      <c r="R200" t="s">
        <v>923</v>
      </c>
      <c r="S200" t="s">
        <v>34</v>
      </c>
      <c r="T200" t="s">
        <v>28</v>
      </c>
      <c r="V200" t="s">
        <v>40</v>
      </c>
      <c r="Y200" t="s">
        <v>36</v>
      </c>
    </row>
    <row r="201" spans="1:25" x14ac:dyDescent="0.45">
      <c r="A201" t="s">
        <v>25</v>
      </c>
      <c r="B201" t="s">
        <v>33</v>
      </c>
      <c r="C201">
        <v>544</v>
      </c>
      <c r="D201">
        <v>16</v>
      </c>
      <c r="F201">
        <v>2018</v>
      </c>
      <c r="G201">
        <v>69</v>
      </c>
      <c r="H201">
        <v>49.9</v>
      </c>
      <c r="I201">
        <v>2166.09</v>
      </c>
      <c r="K201">
        <v>0.01</v>
      </c>
      <c r="L201">
        <v>1.1999999999999999E-3</v>
      </c>
      <c r="M201">
        <v>1617.479</v>
      </c>
      <c r="N201">
        <v>8.0399999999999999E-2</v>
      </c>
      <c r="O201">
        <v>0.19500000000000001</v>
      </c>
      <c r="P201">
        <v>1.7500000000000002E-2</v>
      </c>
      <c r="Q201">
        <v>20005.608</v>
      </c>
      <c r="R201" t="s">
        <v>923</v>
      </c>
      <c r="S201" t="s">
        <v>34</v>
      </c>
      <c r="T201" t="s">
        <v>28</v>
      </c>
      <c r="V201" t="s">
        <v>40</v>
      </c>
      <c r="Y201" t="s">
        <v>36</v>
      </c>
    </row>
    <row r="202" spans="1:25" x14ac:dyDescent="0.45">
      <c r="A202" t="s">
        <v>25</v>
      </c>
      <c r="B202" t="s">
        <v>33</v>
      </c>
      <c r="C202">
        <v>544</v>
      </c>
      <c r="D202">
        <v>16</v>
      </c>
      <c r="F202">
        <v>2019</v>
      </c>
      <c r="G202">
        <v>42</v>
      </c>
      <c r="H202">
        <v>22.78</v>
      </c>
      <c r="I202">
        <v>839.41</v>
      </c>
      <c r="K202">
        <v>3.0000000000000001E-3</v>
      </c>
      <c r="L202">
        <v>1E-3</v>
      </c>
      <c r="M202">
        <v>600.84299999999996</v>
      </c>
      <c r="N202">
        <v>7.5899999999999995E-2</v>
      </c>
      <c r="O202">
        <v>6.0999999999999999E-2</v>
      </c>
      <c r="P202">
        <v>1.4E-2</v>
      </c>
      <c r="Q202">
        <v>7900.3549999999996</v>
      </c>
      <c r="R202" t="s">
        <v>923</v>
      </c>
      <c r="S202" t="s">
        <v>34</v>
      </c>
      <c r="T202" t="s">
        <v>28</v>
      </c>
      <c r="V202" t="s">
        <v>40</v>
      </c>
      <c r="Y202" t="s">
        <v>36</v>
      </c>
    </row>
    <row r="203" spans="1:25" x14ac:dyDescent="0.45">
      <c r="A203" t="s">
        <v>25</v>
      </c>
      <c r="B203" t="s">
        <v>33</v>
      </c>
      <c r="C203">
        <v>544</v>
      </c>
      <c r="D203">
        <v>16</v>
      </c>
      <c r="F203">
        <v>2020</v>
      </c>
      <c r="G203">
        <v>98</v>
      </c>
      <c r="H203">
        <v>64.63</v>
      </c>
      <c r="I203">
        <v>2315.38</v>
      </c>
      <c r="K203">
        <v>6.0000000000000001E-3</v>
      </c>
      <c r="L203">
        <v>6.9999999999999999E-4</v>
      </c>
      <c r="M203">
        <v>1693.4829999999999</v>
      </c>
      <c r="N203">
        <v>7.7700000000000005E-2</v>
      </c>
      <c r="O203">
        <v>0.13</v>
      </c>
      <c r="P203">
        <v>1.04E-2</v>
      </c>
      <c r="Q203">
        <v>22108.212</v>
      </c>
      <c r="R203" t="s">
        <v>923</v>
      </c>
      <c r="S203" t="s">
        <v>34</v>
      </c>
      <c r="T203" t="s">
        <v>28</v>
      </c>
      <c r="V203" t="s">
        <v>40</v>
      </c>
      <c r="Y203" t="s">
        <v>36</v>
      </c>
    </row>
    <row r="204" spans="1:25" x14ac:dyDescent="0.45">
      <c r="A204" t="s">
        <v>25</v>
      </c>
      <c r="B204" t="s">
        <v>33</v>
      </c>
      <c r="C204">
        <v>544</v>
      </c>
      <c r="D204">
        <v>16</v>
      </c>
      <c r="F204">
        <v>2021</v>
      </c>
      <c r="G204">
        <v>83</v>
      </c>
      <c r="H204">
        <v>49.18</v>
      </c>
      <c r="I204">
        <v>1740.87</v>
      </c>
      <c r="K204">
        <v>1.4999999999999999E-2</v>
      </c>
      <c r="L204">
        <v>2E-3</v>
      </c>
      <c r="M204">
        <v>1333.8530000000001</v>
      </c>
      <c r="N204">
        <v>8.1000000000000003E-2</v>
      </c>
      <c r="O204">
        <v>5.7000000000000002E-2</v>
      </c>
      <c r="P204">
        <v>6.3E-3</v>
      </c>
      <c r="Q204">
        <v>16438.404999999999</v>
      </c>
      <c r="R204" t="s">
        <v>923</v>
      </c>
      <c r="S204" t="s">
        <v>34</v>
      </c>
      <c r="T204" t="s">
        <v>28</v>
      </c>
      <c r="V204" t="s">
        <v>40</v>
      </c>
      <c r="Y204" t="s">
        <v>36</v>
      </c>
    </row>
    <row r="205" spans="1:25" x14ac:dyDescent="0.45">
      <c r="A205" t="s">
        <v>25</v>
      </c>
      <c r="B205" t="s">
        <v>33</v>
      </c>
      <c r="C205">
        <v>544</v>
      </c>
      <c r="D205">
        <v>16</v>
      </c>
      <c r="F205">
        <v>2022</v>
      </c>
      <c r="G205">
        <v>72</v>
      </c>
      <c r="H205">
        <v>46.04</v>
      </c>
      <c r="I205">
        <v>1669.48</v>
      </c>
      <c r="K205">
        <v>5.0000000000000001E-3</v>
      </c>
      <c r="L205">
        <v>8.9999999999999998E-4</v>
      </c>
      <c r="M205">
        <v>1288.106</v>
      </c>
      <c r="N205">
        <v>8.1000000000000003E-2</v>
      </c>
      <c r="O205">
        <v>5.8999999999999997E-2</v>
      </c>
      <c r="P205">
        <v>6.6E-3</v>
      </c>
      <c r="Q205">
        <v>15872.442999999999</v>
      </c>
      <c r="R205" t="s">
        <v>923</v>
      </c>
      <c r="S205" t="s">
        <v>34</v>
      </c>
      <c r="T205" t="s">
        <v>28</v>
      </c>
      <c r="V205" t="s">
        <v>40</v>
      </c>
      <c r="Y205" t="s">
        <v>36</v>
      </c>
    </row>
    <row r="206" spans="1:25" x14ac:dyDescent="0.45">
      <c r="A206" t="s">
        <v>25</v>
      </c>
      <c r="B206" t="s">
        <v>33</v>
      </c>
      <c r="C206">
        <v>544</v>
      </c>
      <c r="D206">
        <v>16</v>
      </c>
      <c r="F206">
        <v>2023</v>
      </c>
      <c r="G206">
        <v>71</v>
      </c>
      <c r="H206">
        <v>43.36</v>
      </c>
      <c r="I206">
        <v>1773.39</v>
      </c>
      <c r="K206">
        <v>5.0000000000000001E-3</v>
      </c>
      <c r="L206">
        <v>8.9999999999999998E-4</v>
      </c>
      <c r="M206">
        <v>1398.9</v>
      </c>
      <c r="N206">
        <v>7.9200000000000007E-2</v>
      </c>
      <c r="O206">
        <v>7.3999999999999996E-2</v>
      </c>
      <c r="P206">
        <v>7.6E-3</v>
      </c>
      <c r="Q206">
        <v>17392.117999999999</v>
      </c>
      <c r="R206" t="s">
        <v>923</v>
      </c>
      <c r="S206" t="s">
        <v>34</v>
      </c>
      <c r="T206" t="s">
        <v>28</v>
      </c>
      <c r="V206" t="s">
        <v>40</v>
      </c>
      <c r="Y206" t="s">
        <v>36</v>
      </c>
    </row>
    <row r="207" spans="1:25" x14ac:dyDescent="0.45">
      <c r="A207" t="s">
        <v>25</v>
      </c>
      <c r="B207" t="s">
        <v>33</v>
      </c>
      <c r="C207">
        <v>544</v>
      </c>
      <c r="D207">
        <v>16</v>
      </c>
      <c r="F207">
        <v>2024</v>
      </c>
      <c r="G207">
        <v>15</v>
      </c>
      <c r="H207">
        <v>7.66</v>
      </c>
      <c r="I207">
        <v>315.20999999999998</v>
      </c>
      <c r="K207">
        <v>1E-3</v>
      </c>
      <c r="L207">
        <v>6.9999999999999999E-4</v>
      </c>
      <c r="M207">
        <v>235.50399999999999</v>
      </c>
      <c r="N207">
        <v>8.1000000000000003E-2</v>
      </c>
      <c r="O207">
        <v>1.2E-2</v>
      </c>
      <c r="P207">
        <v>7.1999999999999998E-3</v>
      </c>
      <c r="Q207">
        <v>2903.3409999999999</v>
      </c>
      <c r="R207" t="s">
        <v>923</v>
      </c>
      <c r="S207" t="s">
        <v>34</v>
      </c>
      <c r="T207" t="s">
        <v>28</v>
      </c>
      <c r="V207" t="s">
        <v>40</v>
      </c>
      <c r="Y207" t="s">
        <v>36</v>
      </c>
    </row>
    <row r="208" spans="1:25" x14ac:dyDescent="0.45">
      <c r="A208" t="s">
        <v>25</v>
      </c>
      <c r="B208" t="s">
        <v>33</v>
      </c>
      <c r="C208">
        <v>544</v>
      </c>
      <c r="D208">
        <v>17</v>
      </c>
      <c r="F208">
        <v>2010</v>
      </c>
      <c r="G208">
        <v>30</v>
      </c>
      <c r="H208">
        <v>18.79</v>
      </c>
      <c r="I208">
        <v>890.26</v>
      </c>
      <c r="K208">
        <v>3.0000000000000001E-3</v>
      </c>
      <c r="L208">
        <v>1E-3</v>
      </c>
      <c r="M208">
        <v>630.43799999999999</v>
      </c>
      <c r="N208">
        <v>8.1000000000000003E-2</v>
      </c>
      <c r="O208">
        <v>5.8000000000000003E-2</v>
      </c>
      <c r="P208">
        <v>1.49E-2</v>
      </c>
      <c r="Q208">
        <v>7769.835</v>
      </c>
      <c r="R208" t="s">
        <v>923</v>
      </c>
      <c r="S208" t="s">
        <v>34</v>
      </c>
      <c r="T208" t="s">
        <v>42</v>
      </c>
      <c r="V208" t="s">
        <v>40</v>
      </c>
      <c r="Y208" t="s">
        <v>35</v>
      </c>
    </row>
    <row r="209" spans="1:25" x14ac:dyDescent="0.45">
      <c r="A209" t="s">
        <v>25</v>
      </c>
      <c r="B209" t="s">
        <v>33</v>
      </c>
      <c r="C209">
        <v>544</v>
      </c>
      <c r="D209">
        <v>17</v>
      </c>
      <c r="F209">
        <v>2011</v>
      </c>
      <c r="G209">
        <v>129</v>
      </c>
      <c r="H209">
        <v>92.66</v>
      </c>
      <c r="I209">
        <v>4241.8</v>
      </c>
      <c r="K209">
        <v>1.4E-2</v>
      </c>
      <c r="L209">
        <v>8.9999999999999998E-4</v>
      </c>
      <c r="M209">
        <v>3142.1590000000001</v>
      </c>
      <c r="N209">
        <v>8.1000000000000003E-2</v>
      </c>
      <c r="O209">
        <v>0.28299999999999997</v>
      </c>
      <c r="P209">
        <v>1.43E-2</v>
      </c>
      <c r="Q209">
        <v>38729.571000000004</v>
      </c>
      <c r="R209" t="s">
        <v>923</v>
      </c>
      <c r="S209" t="s">
        <v>34</v>
      </c>
      <c r="T209" t="s">
        <v>28</v>
      </c>
      <c r="V209" t="s">
        <v>40</v>
      </c>
      <c r="Y209" t="s">
        <v>35</v>
      </c>
    </row>
    <row r="210" spans="1:25" x14ac:dyDescent="0.45">
      <c r="A210" t="s">
        <v>25</v>
      </c>
      <c r="B210" t="s">
        <v>33</v>
      </c>
      <c r="C210">
        <v>544</v>
      </c>
      <c r="D210">
        <v>17</v>
      </c>
      <c r="F210">
        <v>2012</v>
      </c>
      <c r="G210">
        <v>35</v>
      </c>
      <c r="H210">
        <v>24.86</v>
      </c>
      <c r="I210">
        <v>1087.45</v>
      </c>
      <c r="K210">
        <v>3.0000000000000001E-3</v>
      </c>
      <c r="L210">
        <v>8.9999999999999998E-4</v>
      </c>
      <c r="M210">
        <v>798.31299999999999</v>
      </c>
      <c r="N210">
        <v>7.8700000000000006E-2</v>
      </c>
      <c r="O210">
        <v>6.8000000000000005E-2</v>
      </c>
      <c r="P210">
        <v>1.3299999999999999E-2</v>
      </c>
      <c r="Q210">
        <v>10226.376</v>
      </c>
      <c r="R210" t="s">
        <v>923</v>
      </c>
      <c r="S210" t="s">
        <v>34</v>
      </c>
      <c r="T210" t="s">
        <v>28</v>
      </c>
      <c r="V210" t="s">
        <v>40</v>
      </c>
      <c r="Y210" t="s">
        <v>35</v>
      </c>
    </row>
    <row r="211" spans="1:25" x14ac:dyDescent="0.45">
      <c r="A211" t="s">
        <v>25</v>
      </c>
      <c r="B211" t="s">
        <v>33</v>
      </c>
      <c r="C211">
        <v>544</v>
      </c>
      <c r="D211">
        <v>17</v>
      </c>
      <c r="F211">
        <v>2013</v>
      </c>
      <c r="G211">
        <v>69</v>
      </c>
      <c r="H211">
        <v>47.03</v>
      </c>
      <c r="I211">
        <v>2093.75</v>
      </c>
      <c r="K211">
        <v>7.0000000000000001E-3</v>
      </c>
      <c r="L211">
        <v>8.9999999999999998E-4</v>
      </c>
      <c r="M211">
        <v>1547.635</v>
      </c>
      <c r="N211">
        <v>8.1000000000000003E-2</v>
      </c>
      <c r="O211">
        <v>0.13300000000000001</v>
      </c>
      <c r="P211">
        <v>1.3899999999999999E-2</v>
      </c>
      <c r="Q211">
        <v>19074.219000000001</v>
      </c>
      <c r="R211" t="s">
        <v>923</v>
      </c>
      <c r="S211" t="s">
        <v>34</v>
      </c>
      <c r="T211" t="s">
        <v>28</v>
      </c>
      <c r="V211" t="s">
        <v>40</v>
      </c>
      <c r="Y211" t="s">
        <v>35</v>
      </c>
    </row>
    <row r="212" spans="1:25" x14ac:dyDescent="0.45">
      <c r="A212" t="s">
        <v>25</v>
      </c>
      <c r="B212" t="s">
        <v>33</v>
      </c>
      <c r="C212">
        <v>544</v>
      </c>
      <c r="D212">
        <v>17</v>
      </c>
      <c r="F212">
        <v>2014</v>
      </c>
      <c r="G212">
        <v>148</v>
      </c>
      <c r="H212">
        <v>104.43</v>
      </c>
      <c r="I212">
        <v>4753.8999999999996</v>
      </c>
      <c r="K212">
        <v>1.7000000000000001E-2</v>
      </c>
      <c r="L212">
        <v>1E-3</v>
      </c>
      <c r="M212">
        <v>3434.0630000000001</v>
      </c>
      <c r="N212">
        <v>0.08</v>
      </c>
      <c r="O212">
        <v>0.29499999999999998</v>
      </c>
      <c r="P212">
        <v>1.3599999999999999E-2</v>
      </c>
      <c r="Q212">
        <v>42746.535000000003</v>
      </c>
      <c r="R212" t="s">
        <v>923</v>
      </c>
      <c r="S212" t="s">
        <v>34</v>
      </c>
      <c r="T212" t="s">
        <v>28</v>
      </c>
      <c r="V212" t="s">
        <v>40</v>
      </c>
      <c r="Y212" t="s">
        <v>35</v>
      </c>
    </row>
    <row r="213" spans="1:25" x14ac:dyDescent="0.45">
      <c r="A213" t="s">
        <v>25</v>
      </c>
      <c r="B213" t="s">
        <v>33</v>
      </c>
      <c r="C213">
        <v>544</v>
      </c>
      <c r="D213">
        <v>17</v>
      </c>
      <c r="F213">
        <v>2015</v>
      </c>
      <c r="G213">
        <v>202</v>
      </c>
      <c r="H213">
        <v>148.74</v>
      </c>
      <c r="I213">
        <v>6432.58</v>
      </c>
      <c r="K213">
        <v>2.1999999999999999E-2</v>
      </c>
      <c r="L213">
        <v>1E-3</v>
      </c>
      <c r="M213">
        <v>4634.643</v>
      </c>
      <c r="N213">
        <v>7.8100000000000003E-2</v>
      </c>
      <c r="O213">
        <v>0.40400000000000003</v>
      </c>
      <c r="P213">
        <v>1.3599999999999999E-2</v>
      </c>
      <c r="Q213">
        <v>59446.101000000002</v>
      </c>
      <c r="R213" t="s">
        <v>923</v>
      </c>
      <c r="S213" t="s">
        <v>34</v>
      </c>
      <c r="T213" t="s">
        <v>28</v>
      </c>
      <c r="V213" t="s">
        <v>40</v>
      </c>
      <c r="Y213" t="s">
        <v>36</v>
      </c>
    </row>
    <row r="214" spans="1:25" x14ac:dyDescent="0.45">
      <c r="A214" t="s">
        <v>25</v>
      </c>
      <c r="B214" t="s">
        <v>33</v>
      </c>
      <c r="C214">
        <v>544</v>
      </c>
      <c r="D214">
        <v>17</v>
      </c>
      <c r="F214">
        <v>2016</v>
      </c>
      <c r="G214">
        <v>112</v>
      </c>
      <c r="H214">
        <v>77.650000000000006</v>
      </c>
      <c r="I214">
        <v>3447.11</v>
      </c>
      <c r="K214">
        <v>1.0999999999999999E-2</v>
      </c>
      <c r="L214">
        <v>1E-3</v>
      </c>
      <c r="M214">
        <v>2535.7199999999998</v>
      </c>
      <c r="N214">
        <v>7.9799999999999996E-2</v>
      </c>
      <c r="O214">
        <v>0.308</v>
      </c>
      <c r="P214">
        <v>1.9800000000000002E-2</v>
      </c>
      <c r="Q214">
        <v>31644.024000000001</v>
      </c>
      <c r="R214" t="s">
        <v>923</v>
      </c>
      <c r="S214" t="s">
        <v>34</v>
      </c>
      <c r="T214" t="s">
        <v>28</v>
      </c>
      <c r="V214" t="s">
        <v>40</v>
      </c>
      <c r="Y214" t="s">
        <v>36</v>
      </c>
    </row>
    <row r="215" spans="1:25" x14ac:dyDescent="0.45">
      <c r="A215" t="s">
        <v>25</v>
      </c>
      <c r="B215" t="s">
        <v>33</v>
      </c>
      <c r="C215">
        <v>544</v>
      </c>
      <c r="D215">
        <v>17</v>
      </c>
      <c r="F215">
        <v>2017</v>
      </c>
      <c r="G215">
        <v>103</v>
      </c>
      <c r="H215">
        <v>76.540000000000006</v>
      </c>
      <c r="I215">
        <v>3459.25</v>
      </c>
      <c r="K215">
        <v>1.0999999999999999E-2</v>
      </c>
      <c r="L215">
        <v>1E-3</v>
      </c>
      <c r="M215">
        <v>2563.8820000000001</v>
      </c>
      <c r="N215">
        <v>8.0600000000000005E-2</v>
      </c>
      <c r="O215">
        <v>0.32300000000000001</v>
      </c>
      <c r="P215">
        <v>2.0500000000000001E-2</v>
      </c>
      <c r="Q215">
        <v>31714.526000000002</v>
      </c>
      <c r="R215" t="s">
        <v>923</v>
      </c>
      <c r="S215" t="s">
        <v>34</v>
      </c>
      <c r="T215" t="s">
        <v>28</v>
      </c>
      <c r="V215" t="s">
        <v>40</v>
      </c>
      <c r="Y215" t="s">
        <v>36</v>
      </c>
    </row>
    <row r="216" spans="1:25" x14ac:dyDescent="0.45">
      <c r="A216" t="s">
        <v>25</v>
      </c>
      <c r="B216" t="s">
        <v>33</v>
      </c>
      <c r="C216">
        <v>544</v>
      </c>
      <c r="D216">
        <v>17</v>
      </c>
      <c r="F216">
        <v>2018</v>
      </c>
      <c r="G216">
        <v>92</v>
      </c>
      <c r="H216">
        <v>66.14</v>
      </c>
      <c r="I216">
        <v>2945.39</v>
      </c>
      <c r="K216">
        <v>1.2E-2</v>
      </c>
      <c r="L216">
        <v>1.1999999999999999E-3</v>
      </c>
      <c r="M216">
        <v>2180.0050000000001</v>
      </c>
      <c r="N216">
        <v>8.0100000000000005E-2</v>
      </c>
      <c r="O216">
        <v>0.309</v>
      </c>
      <c r="P216">
        <v>2.2100000000000002E-2</v>
      </c>
      <c r="Q216">
        <v>27003.749</v>
      </c>
      <c r="R216" t="s">
        <v>923</v>
      </c>
      <c r="S216" t="s">
        <v>34</v>
      </c>
      <c r="T216" t="s">
        <v>28</v>
      </c>
      <c r="V216" t="s">
        <v>40</v>
      </c>
      <c r="Y216" t="s">
        <v>36</v>
      </c>
    </row>
    <row r="217" spans="1:25" x14ac:dyDescent="0.45">
      <c r="A217" t="s">
        <v>25</v>
      </c>
      <c r="B217" t="s">
        <v>33</v>
      </c>
      <c r="C217">
        <v>544</v>
      </c>
      <c r="D217">
        <v>17</v>
      </c>
      <c r="F217">
        <v>2019</v>
      </c>
      <c r="G217">
        <v>37</v>
      </c>
      <c r="H217">
        <v>19.03</v>
      </c>
      <c r="I217">
        <v>700.66</v>
      </c>
      <c r="K217">
        <v>2E-3</v>
      </c>
      <c r="L217">
        <v>1E-3</v>
      </c>
      <c r="M217">
        <v>521.452</v>
      </c>
      <c r="N217">
        <v>7.6300000000000007E-2</v>
      </c>
      <c r="O217">
        <v>6.4000000000000001E-2</v>
      </c>
      <c r="P217">
        <v>1.8700000000000001E-2</v>
      </c>
      <c r="Q217">
        <v>6743.0770000000002</v>
      </c>
      <c r="R217" t="s">
        <v>923</v>
      </c>
      <c r="S217" t="s">
        <v>34</v>
      </c>
      <c r="T217" t="s">
        <v>28</v>
      </c>
      <c r="V217" t="s">
        <v>40</v>
      </c>
      <c r="Y217" t="s">
        <v>36</v>
      </c>
    </row>
    <row r="218" spans="1:25" x14ac:dyDescent="0.45">
      <c r="A218" t="s">
        <v>25</v>
      </c>
      <c r="B218" t="s">
        <v>33</v>
      </c>
      <c r="C218">
        <v>544</v>
      </c>
      <c r="D218">
        <v>17</v>
      </c>
      <c r="F218">
        <v>2020</v>
      </c>
      <c r="G218">
        <v>72</v>
      </c>
      <c r="H218">
        <v>50.66</v>
      </c>
      <c r="I218">
        <v>1986.44</v>
      </c>
      <c r="K218">
        <v>5.0000000000000001E-3</v>
      </c>
      <c r="L218">
        <v>8.0000000000000004E-4</v>
      </c>
      <c r="M218">
        <v>1446.8620000000001</v>
      </c>
      <c r="N218">
        <v>7.5800000000000006E-2</v>
      </c>
      <c r="O218">
        <v>0.14499999999999999</v>
      </c>
      <c r="P218">
        <v>1.4E-2</v>
      </c>
      <c r="Q218">
        <v>19079.332999999999</v>
      </c>
      <c r="R218" t="s">
        <v>923</v>
      </c>
      <c r="S218" t="s">
        <v>34</v>
      </c>
      <c r="T218" t="s">
        <v>28</v>
      </c>
      <c r="V218" t="s">
        <v>40</v>
      </c>
      <c r="Y218" t="s">
        <v>36</v>
      </c>
    </row>
    <row r="219" spans="1:25" x14ac:dyDescent="0.45">
      <c r="A219" t="s">
        <v>25</v>
      </c>
      <c r="B219" t="s">
        <v>33</v>
      </c>
      <c r="C219">
        <v>544</v>
      </c>
      <c r="D219">
        <v>17</v>
      </c>
      <c r="F219">
        <v>2021</v>
      </c>
      <c r="G219">
        <v>49</v>
      </c>
      <c r="H219">
        <v>32.159999999999997</v>
      </c>
      <c r="I219">
        <v>1360.35</v>
      </c>
      <c r="K219">
        <v>1.2E-2</v>
      </c>
      <c r="L219">
        <v>2E-3</v>
      </c>
      <c r="M219">
        <v>1034.2850000000001</v>
      </c>
      <c r="N219">
        <v>8.1000000000000003E-2</v>
      </c>
      <c r="O219">
        <v>4.8000000000000001E-2</v>
      </c>
      <c r="P219">
        <v>6.7999999999999996E-3</v>
      </c>
      <c r="Q219">
        <v>12746.174999999999</v>
      </c>
      <c r="R219" t="s">
        <v>923</v>
      </c>
      <c r="S219" t="s">
        <v>34</v>
      </c>
      <c r="T219" t="s">
        <v>28</v>
      </c>
      <c r="V219" t="s">
        <v>40</v>
      </c>
      <c r="Y219" t="s">
        <v>36</v>
      </c>
    </row>
    <row r="220" spans="1:25" x14ac:dyDescent="0.45">
      <c r="A220" t="s">
        <v>25</v>
      </c>
      <c r="B220" t="s">
        <v>33</v>
      </c>
      <c r="C220">
        <v>544</v>
      </c>
      <c r="D220">
        <v>17</v>
      </c>
      <c r="F220">
        <v>2022</v>
      </c>
      <c r="G220">
        <v>74</v>
      </c>
      <c r="H220">
        <v>50.68</v>
      </c>
      <c r="I220">
        <v>1903.4</v>
      </c>
      <c r="K220">
        <v>6.0000000000000001E-3</v>
      </c>
      <c r="L220">
        <v>8.9999999999999998E-4</v>
      </c>
      <c r="M220">
        <v>1527.97</v>
      </c>
      <c r="N220">
        <v>8.0500000000000002E-2</v>
      </c>
      <c r="O220">
        <v>6.5000000000000002E-2</v>
      </c>
      <c r="P220">
        <v>6.3E-3</v>
      </c>
      <c r="Q220">
        <v>18941.641</v>
      </c>
      <c r="R220" t="s">
        <v>923</v>
      </c>
      <c r="S220" t="s">
        <v>34</v>
      </c>
      <c r="T220" t="s">
        <v>28</v>
      </c>
      <c r="V220" t="s">
        <v>40</v>
      </c>
      <c r="Y220" t="s">
        <v>36</v>
      </c>
    </row>
    <row r="221" spans="1:25" x14ac:dyDescent="0.45">
      <c r="A221" t="s">
        <v>25</v>
      </c>
      <c r="B221" t="s">
        <v>33</v>
      </c>
      <c r="C221">
        <v>544</v>
      </c>
      <c r="D221">
        <v>17</v>
      </c>
      <c r="F221">
        <v>2023</v>
      </c>
      <c r="G221">
        <v>34</v>
      </c>
      <c r="H221">
        <v>23.16</v>
      </c>
      <c r="I221">
        <v>1012.32</v>
      </c>
      <c r="K221">
        <v>3.0000000000000001E-3</v>
      </c>
      <c r="L221">
        <v>1E-3</v>
      </c>
      <c r="M221">
        <v>817.34</v>
      </c>
      <c r="N221">
        <v>7.7799999999999994E-2</v>
      </c>
      <c r="O221">
        <v>4.9000000000000002E-2</v>
      </c>
      <c r="P221">
        <v>8.0999999999999996E-3</v>
      </c>
      <c r="Q221">
        <v>10428.726000000001</v>
      </c>
      <c r="R221" t="s">
        <v>923</v>
      </c>
      <c r="S221" t="s">
        <v>34</v>
      </c>
      <c r="T221" t="s">
        <v>28</v>
      </c>
      <c r="V221" t="s">
        <v>40</v>
      </c>
      <c r="Y221" t="s">
        <v>36</v>
      </c>
    </row>
    <row r="222" spans="1:25" x14ac:dyDescent="0.45">
      <c r="A222" t="s">
        <v>25</v>
      </c>
      <c r="B222" t="s">
        <v>33</v>
      </c>
      <c r="C222">
        <v>544</v>
      </c>
      <c r="D222">
        <v>17</v>
      </c>
      <c r="F222">
        <v>2024</v>
      </c>
      <c r="G222">
        <v>12</v>
      </c>
      <c r="H222">
        <v>5.92</v>
      </c>
      <c r="I222">
        <v>252.16</v>
      </c>
      <c r="K222">
        <v>1E-3</v>
      </c>
      <c r="L222">
        <v>5.0000000000000001E-4</v>
      </c>
      <c r="M222">
        <v>199.636</v>
      </c>
      <c r="N222">
        <v>8.1000000000000003E-2</v>
      </c>
      <c r="O222">
        <v>1.0999999999999999E-2</v>
      </c>
      <c r="P222">
        <v>7.4999999999999997E-3</v>
      </c>
      <c r="Q222">
        <v>2460.11</v>
      </c>
      <c r="R222" t="s">
        <v>923</v>
      </c>
      <c r="S222" t="s">
        <v>34</v>
      </c>
      <c r="T222" t="s">
        <v>28</v>
      </c>
      <c r="V222" t="s">
        <v>40</v>
      </c>
      <c r="Y222" t="s">
        <v>36</v>
      </c>
    </row>
    <row r="223" spans="1:25" x14ac:dyDescent="0.45">
      <c r="A223" t="s">
        <v>25</v>
      </c>
      <c r="B223" t="s">
        <v>33</v>
      </c>
      <c r="C223">
        <v>544</v>
      </c>
      <c r="D223">
        <v>18</v>
      </c>
      <c r="F223">
        <v>2010</v>
      </c>
      <c r="G223">
        <v>27</v>
      </c>
      <c r="H223">
        <v>14.9</v>
      </c>
      <c r="I223">
        <v>626.91999999999996</v>
      </c>
      <c r="K223">
        <v>3.0000000000000001E-3</v>
      </c>
      <c r="L223">
        <v>1E-3</v>
      </c>
      <c r="M223">
        <v>469.73</v>
      </c>
      <c r="N223">
        <v>8.1000000000000003E-2</v>
      </c>
      <c r="O223">
        <v>6.0999999999999999E-2</v>
      </c>
      <c r="P223">
        <v>1.9400000000000001E-2</v>
      </c>
      <c r="Q223">
        <v>5791.5569999999998</v>
      </c>
      <c r="R223" t="s">
        <v>923</v>
      </c>
      <c r="S223" t="s">
        <v>34</v>
      </c>
      <c r="T223" t="s">
        <v>43</v>
      </c>
      <c r="V223" t="s">
        <v>40</v>
      </c>
      <c r="Y223" t="s">
        <v>35</v>
      </c>
    </row>
    <row r="224" spans="1:25" x14ac:dyDescent="0.45">
      <c r="A224" t="s">
        <v>25</v>
      </c>
      <c r="B224" t="s">
        <v>33</v>
      </c>
      <c r="C224">
        <v>544</v>
      </c>
      <c r="D224">
        <v>18</v>
      </c>
      <c r="F224">
        <v>2011</v>
      </c>
      <c r="G224">
        <v>111</v>
      </c>
      <c r="H224">
        <v>80.92</v>
      </c>
      <c r="I224">
        <v>3685.55</v>
      </c>
      <c r="K224">
        <v>1.2E-2</v>
      </c>
      <c r="L224">
        <v>1E-3</v>
      </c>
      <c r="M224">
        <v>2803.2840000000001</v>
      </c>
      <c r="N224">
        <v>8.1000000000000003E-2</v>
      </c>
      <c r="O224">
        <v>0.379</v>
      </c>
      <c r="P224">
        <v>2.01E-2</v>
      </c>
      <c r="Q224">
        <v>34547.998</v>
      </c>
      <c r="R224" t="s">
        <v>923</v>
      </c>
      <c r="S224" t="s">
        <v>34</v>
      </c>
      <c r="T224" t="s">
        <v>28</v>
      </c>
      <c r="V224" t="s">
        <v>40</v>
      </c>
      <c r="Y224" t="s">
        <v>35</v>
      </c>
    </row>
    <row r="225" spans="1:25" x14ac:dyDescent="0.45">
      <c r="A225" t="s">
        <v>25</v>
      </c>
      <c r="B225" t="s">
        <v>33</v>
      </c>
      <c r="C225">
        <v>544</v>
      </c>
      <c r="D225">
        <v>18</v>
      </c>
      <c r="F225">
        <v>2012</v>
      </c>
      <c r="G225">
        <v>31</v>
      </c>
      <c r="H225">
        <v>20.7</v>
      </c>
      <c r="I225">
        <v>882.22</v>
      </c>
      <c r="K225">
        <v>3.0000000000000001E-3</v>
      </c>
      <c r="L225">
        <v>8.0000000000000004E-4</v>
      </c>
      <c r="M225">
        <v>653.27800000000002</v>
      </c>
      <c r="N225">
        <v>7.8200000000000006E-2</v>
      </c>
      <c r="O225">
        <v>8.2000000000000003E-2</v>
      </c>
      <c r="P225">
        <v>1.78E-2</v>
      </c>
      <c r="Q225">
        <v>8453.4050000000007</v>
      </c>
      <c r="R225" t="s">
        <v>923</v>
      </c>
      <c r="S225" t="s">
        <v>34</v>
      </c>
      <c r="T225" t="s">
        <v>28</v>
      </c>
      <c r="V225" t="s">
        <v>40</v>
      </c>
      <c r="Y225" t="s">
        <v>35</v>
      </c>
    </row>
    <row r="226" spans="1:25" x14ac:dyDescent="0.45">
      <c r="A226" t="s">
        <v>25</v>
      </c>
      <c r="B226" t="s">
        <v>33</v>
      </c>
      <c r="C226">
        <v>544</v>
      </c>
      <c r="D226">
        <v>18</v>
      </c>
      <c r="F226">
        <v>2013</v>
      </c>
      <c r="G226">
        <v>64</v>
      </c>
      <c r="H226">
        <v>42.65</v>
      </c>
      <c r="I226">
        <v>1887.08</v>
      </c>
      <c r="K226">
        <v>6.0000000000000001E-3</v>
      </c>
      <c r="L226">
        <v>8.9999999999999998E-4</v>
      </c>
      <c r="M226">
        <v>1448.8009999999999</v>
      </c>
      <c r="N226">
        <v>8.1000000000000003E-2</v>
      </c>
      <c r="O226">
        <v>0.19500000000000001</v>
      </c>
      <c r="P226">
        <v>1.9800000000000002E-2</v>
      </c>
      <c r="Q226">
        <v>17857.335999999999</v>
      </c>
      <c r="R226" t="s">
        <v>923</v>
      </c>
      <c r="S226" t="s">
        <v>34</v>
      </c>
      <c r="T226" t="s">
        <v>28</v>
      </c>
      <c r="V226" t="s">
        <v>40</v>
      </c>
      <c r="Y226" t="s">
        <v>35</v>
      </c>
    </row>
    <row r="227" spans="1:25" x14ac:dyDescent="0.45">
      <c r="A227" t="s">
        <v>25</v>
      </c>
      <c r="B227" t="s">
        <v>33</v>
      </c>
      <c r="C227">
        <v>544</v>
      </c>
      <c r="D227">
        <v>18</v>
      </c>
      <c r="F227">
        <v>2014</v>
      </c>
      <c r="G227">
        <v>153</v>
      </c>
      <c r="H227">
        <v>108.23</v>
      </c>
      <c r="I227">
        <v>4883.3500000000004</v>
      </c>
      <c r="K227">
        <v>1.9E-2</v>
      </c>
      <c r="L227">
        <v>1E-3</v>
      </c>
      <c r="M227">
        <v>3601.462</v>
      </c>
      <c r="N227">
        <v>8.0500000000000002E-2</v>
      </c>
      <c r="O227">
        <v>0.45200000000000001</v>
      </c>
      <c r="P227">
        <v>1.9300000000000001E-2</v>
      </c>
      <c r="Q227">
        <v>44542.514999999999</v>
      </c>
      <c r="R227" t="s">
        <v>923</v>
      </c>
      <c r="S227" t="s">
        <v>34</v>
      </c>
      <c r="T227" t="s">
        <v>28</v>
      </c>
      <c r="V227" t="s">
        <v>40</v>
      </c>
      <c r="Y227" t="s">
        <v>35</v>
      </c>
    </row>
    <row r="228" spans="1:25" x14ac:dyDescent="0.45">
      <c r="A228" t="s">
        <v>25</v>
      </c>
      <c r="B228" t="s">
        <v>33</v>
      </c>
      <c r="C228">
        <v>544</v>
      </c>
      <c r="D228">
        <v>18</v>
      </c>
      <c r="F228">
        <v>2015</v>
      </c>
      <c r="G228">
        <v>196</v>
      </c>
      <c r="H228">
        <v>141.55000000000001</v>
      </c>
      <c r="I228">
        <v>6035.32</v>
      </c>
      <c r="K228">
        <v>2.1000000000000001E-2</v>
      </c>
      <c r="L228">
        <v>1E-3</v>
      </c>
      <c r="M228">
        <v>4313.6769999999997</v>
      </c>
      <c r="N228">
        <v>7.7399999999999997E-2</v>
      </c>
      <c r="O228">
        <v>0.47499999999999998</v>
      </c>
      <c r="P228">
        <v>1.6299999999999999E-2</v>
      </c>
      <c r="Q228">
        <v>55791.550999999999</v>
      </c>
      <c r="R228" t="s">
        <v>923</v>
      </c>
      <c r="S228" t="s">
        <v>34</v>
      </c>
      <c r="T228" t="s">
        <v>28</v>
      </c>
      <c r="V228" t="s">
        <v>40</v>
      </c>
      <c r="Y228" t="s">
        <v>36</v>
      </c>
    </row>
    <row r="229" spans="1:25" x14ac:dyDescent="0.45">
      <c r="A229" t="s">
        <v>25</v>
      </c>
      <c r="B229" t="s">
        <v>33</v>
      </c>
      <c r="C229">
        <v>544</v>
      </c>
      <c r="D229">
        <v>18</v>
      </c>
      <c r="F229">
        <v>2016</v>
      </c>
      <c r="G229">
        <v>110</v>
      </c>
      <c r="H229">
        <v>76.790000000000006</v>
      </c>
      <c r="I229">
        <v>3428.52</v>
      </c>
      <c r="K229">
        <v>1.0999999999999999E-2</v>
      </c>
      <c r="L229">
        <v>1E-3</v>
      </c>
      <c r="M229">
        <v>2472.4789999999998</v>
      </c>
      <c r="N229">
        <v>7.8799999999999995E-2</v>
      </c>
      <c r="O229">
        <v>0.30399999999999999</v>
      </c>
      <c r="P229">
        <v>1.8200000000000001E-2</v>
      </c>
      <c r="Q229">
        <v>31366.85</v>
      </c>
      <c r="R229" t="s">
        <v>923</v>
      </c>
      <c r="S229" t="s">
        <v>34</v>
      </c>
      <c r="T229" t="s">
        <v>28</v>
      </c>
      <c r="V229" t="s">
        <v>40</v>
      </c>
      <c r="Y229" t="s">
        <v>36</v>
      </c>
    </row>
    <row r="230" spans="1:25" x14ac:dyDescent="0.45">
      <c r="A230" t="s">
        <v>25</v>
      </c>
      <c r="B230" t="s">
        <v>33</v>
      </c>
      <c r="C230">
        <v>544</v>
      </c>
      <c r="D230">
        <v>18</v>
      </c>
      <c r="F230">
        <v>2017</v>
      </c>
      <c r="G230">
        <v>125</v>
      </c>
      <c r="H230">
        <v>92.95</v>
      </c>
      <c r="I230">
        <v>4307.53</v>
      </c>
      <c r="K230">
        <v>1.2999999999999999E-2</v>
      </c>
      <c r="L230">
        <v>8.9999999999999998E-4</v>
      </c>
      <c r="M230">
        <v>3161.2190000000001</v>
      </c>
      <c r="N230">
        <v>8.0399999999999999E-2</v>
      </c>
      <c r="O230">
        <v>0.44700000000000001</v>
      </c>
      <c r="P230">
        <v>2.12E-2</v>
      </c>
      <c r="Q230">
        <v>39060.953999999998</v>
      </c>
      <c r="R230" t="s">
        <v>923</v>
      </c>
      <c r="S230" t="s">
        <v>34</v>
      </c>
      <c r="T230" t="s">
        <v>28</v>
      </c>
      <c r="V230" t="s">
        <v>40</v>
      </c>
      <c r="Y230" t="s">
        <v>36</v>
      </c>
    </row>
    <row r="231" spans="1:25" x14ac:dyDescent="0.45">
      <c r="A231" t="s">
        <v>25</v>
      </c>
      <c r="B231" t="s">
        <v>33</v>
      </c>
      <c r="C231">
        <v>544</v>
      </c>
      <c r="D231">
        <v>18</v>
      </c>
      <c r="F231">
        <v>2018</v>
      </c>
      <c r="G231">
        <v>79</v>
      </c>
      <c r="H231">
        <v>55.99</v>
      </c>
      <c r="I231">
        <v>2510.69</v>
      </c>
      <c r="K231">
        <v>0.01</v>
      </c>
      <c r="L231">
        <v>1.1000000000000001E-3</v>
      </c>
      <c r="M231">
        <v>1848.8820000000001</v>
      </c>
      <c r="N231">
        <v>8.0199999999999994E-2</v>
      </c>
      <c r="O231">
        <v>0.23300000000000001</v>
      </c>
      <c r="P231">
        <v>1.95E-2</v>
      </c>
      <c r="Q231">
        <v>22895.535</v>
      </c>
      <c r="R231" t="s">
        <v>923</v>
      </c>
      <c r="S231" t="s">
        <v>34</v>
      </c>
      <c r="T231" t="s">
        <v>28</v>
      </c>
      <c r="V231" t="s">
        <v>40</v>
      </c>
      <c r="Y231" t="s">
        <v>36</v>
      </c>
    </row>
    <row r="232" spans="1:25" x14ac:dyDescent="0.45">
      <c r="A232" t="s">
        <v>25</v>
      </c>
      <c r="B232" t="s">
        <v>33</v>
      </c>
      <c r="C232">
        <v>544</v>
      </c>
      <c r="D232">
        <v>18</v>
      </c>
      <c r="F232">
        <v>2019</v>
      </c>
      <c r="G232">
        <v>32</v>
      </c>
      <c r="H232">
        <v>18.239999999999998</v>
      </c>
      <c r="I232">
        <v>707.43</v>
      </c>
      <c r="K232">
        <v>2E-3</v>
      </c>
      <c r="L232">
        <v>8.9999999999999998E-4</v>
      </c>
      <c r="M232">
        <v>525.31299999999999</v>
      </c>
      <c r="N232">
        <v>7.7600000000000002E-2</v>
      </c>
      <c r="O232">
        <v>6.3E-2</v>
      </c>
      <c r="P232">
        <v>1.6899999999999998E-2</v>
      </c>
      <c r="Q232">
        <v>6643.165</v>
      </c>
      <c r="R232" t="s">
        <v>923</v>
      </c>
      <c r="S232" t="s">
        <v>34</v>
      </c>
      <c r="T232" t="s">
        <v>28</v>
      </c>
      <c r="V232" t="s">
        <v>40</v>
      </c>
      <c r="Y232" t="s">
        <v>36</v>
      </c>
    </row>
    <row r="233" spans="1:25" x14ac:dyDescent="0.45">
      <c r="A233" t="s">
        <v>25</v>
      </c>
      <c r="B233" t="s">
        <v>33</v>
      </c>
      <c r="C233">
        <v>544</v>
      </c>
      <c r="D233">
        <v>18</v>
      </c>
      <c r="F233">
        <v>2020</v>
      </c>
      <c r="G233">
        <v>87</v>
      </c>
      <c r="H233">
        <v>61.14</v>
      </c>
      <c r="I233">
        <v>2307.77</v>
      </c>
      <c r="K233">
        <v>6.0000000000000001E-3</v>
      </c>
      <c r="L233">
        <v>6.9999999999999999E-4</v>
      </c>
      <c r="M233">
        <v>1709.691</v>
      </c>
      <c r="N233">
        <v>7.6799999999999993E-2</v>
      </c>
      <c r="O233">
        <v>0.14699999999999999</v>
      </c>
      <c r="P233">
        <v>1.2E-2</v>
      </c>
      <c r="Q233">
        <v>22362.861000000001</v>
      </c>
      <c r="R233" t="s">
        <v>923</v>
      </c>
      <c r="S233" t="s">
        <v>34</v>
      </c>
      <c r="T233" t="s">
        <v>28</v>
      </c>
      <c r="V233" t="s">
        <v>40</v>
      </c>
      <c r="Y233" t="s">
        <v>36</v>
      </c>
    </row>
    <row r="234" spans="1:25" x14ac:dyDescent="0.45">
      <c r="A234" t="s">
        <v>25</v>
      </c>
      <c r="B234" t="s">
        <v>33</v>
      </c>
      <c r="C234">
        <v>544</v>
      </c>
      <c r="D234">
        <v>18</v>
      </c>
      <c r="F234">
        <v>2021</v>
      </c>
      <c r="G234">
        <v>65</v>
      </c>
      <c r="H234">
        <v>39.46</v>
      </c>
      <c r="I234">
        <v>1547.2</v>
      </c>
      <c r="K234">
        <v>1.7999999999999999E-2</v>
      </c>
      <c r="L234">
        <v>2.5999999999999999E-3</v>
      </c>
      <c r="M234">
        <v>1197.173</v>
      </c>
      <c r="N234">
        <v>8.1000000000000003E-2</v>
      </c>
      <c r="O234">
        <v>5.8999999999999997E-2</v>
      </c>
      <c r="P234">
        <v>8.2000000000000007E-3</v>
      </c>
      <c r="Q234">
        <v>14754.085999999999</v>
      </c>
      <c r="R234" t="s">
        <v>923</v>
      </c>
      <c r="S234" t="s">
        <v>34</v>
      </c>
      <c r="T234" t="s">
        <v>28</v>
      </c>
      <c r="V234" t="s">
        <v>40</v>
      </c>
      <c r="Y234" t="s">
        <v>36</v>
      </c>
    </row>
    <row r="235" spans="1:25" x14ac:dyDescent="0.45">
      <c r="A235" t="s">
        <v>25</v>
      </c>
      <c r="B235" t="s">
        <v>33</v>
      </c>
      <c r="C235">
        <v>544</v>
      </c>
      <c r="D235">
        <v>18</v>
      </c>
      <c r="F235">
        <v>2022</v>
      </c>
      <c r="G235">
        <v>49</v>
      </c>
      <c r="H235">
        <v>32.22</v>
      </c>
      <c r="I235">
        <v>1176.26</v>
      </c>
      <c r="K235">
        <v>4.0000000000000001E-3</v>
      </c>
      <c r="L235">
        <v>1E-3</v>
      </c>
      <c r="M235">
        <v>938.97799999999995</v>
      </c>
      <c r="N235">
        <v>8.0100000000000005E-2</v>
      </c>
      <c r="O235">
        <v>4.9000000000000002E-2</v>
      </c>
      <c r="P235">
        <v>8.2000000000000007E-3</v>
      </c>
      <c r="Q235">
        <v>11654.151</v>
      </c>
      <c r="R235" t="s">
        <v>923</v>
      </c>
      <c r="S235" t="s">
        <v>34</v>
      </c>
      <c r="T235" t="s">
        <v>28</v>
      </c>
      <c r="V235" t="s">
        <v>40</v>
      </c>
      <c r="Y235" t="s">
        <v>36</v>
      </c>
    </row>
    <row r="236" spans="1:25" x14ac:dyDescent="0.45">
      <c r="A236" t="s">
        <v>25</v>
      </c>
      <c r="B236" t="s">
        <v>33</v>
      </c>
      <c r="C236">
        <v>544</v>
      </c>
      <c r="D236">
        <v>18</v>
      </c>
      <c r="F236">
        <v>2023</v>
      </c>
      <c r="G236">
        <v>74</v>
      </c>
      <c r="H236">
        <v>47.49</v>
      </c>
      <c r="I236">
        <v>1940.98</v>
      </c>
      <c r="K236">
        <v>6.0000000000000001E-3</v>
      </c>
      <c r="L236">
        <v>8.9999999999999998E-4</v>
      </c>
      <c r="M236">
        <v>1598.12</v>
      </c>
      <c r="N236">
        <v>8.0100000000000005E-2</v>
      </c>
      <c r="O236">
        <v>9.6000000000000002E-2</v>
      </c>
      <c r="P236">
        <v>9.1000000000000004E-3</v>
      </c>
      <c r="Q236">
        <v>19914.494999999999</v>
      </c>
      <c r="R236" t="s">
        <v>923</v>
      </c>
      <c r="S236" t="s">
        <v>34</v>
      </c>
      <c r="T236" t="s">
        <v>28</v>
      </c>
      <c r="V236" t="s">
        <v>40</v>
      </c>
      <c r="Y236" t="s">
        <v>36</v>
      </c>
    </row>
    <row r="237" spans="1:25" x14ac:dyDescent="0.45">
      <c r="A237" t="s">
        <v>25</v>
      </c>
      <c r="B237" t="s">
        <v>33</v>
      </c>
      <c r="C237">
        <v>544</v>
      </c>
      <c r="D237">
        <v>18</v>
      </c>
      <c r="F237">
        <v>2024</v>
      </c>
      <c r="G237">
        <v>21</v>
      </c>
      <c r="H237">
        <v>11.08</v>
      </c>
      <c r="I237">
        <v>469.14</v>
      </c>
      <c r="K237">
        <v>1E-3</v>
      </c>
      <c r="L237">
        <v>5.9999999999999995E-4</v>
      </c>
      <c r="M237">
        <v>352.46499999999997</v>
      </c>
      <c r="N237">
        <v>7.7899999999999997E-2</v>
      </c>
      <c r="O237">
        <v>0.02</v>
      </c>
      <c r="P237">
        <v>8.3999999999999995E-3</v>
      </c>
      <c r="Q237">
        <v>4521.0060000000003</v>
      </c>
      <c r="R237" t="s">
        <v>923</v>
      </c>
      <c r="S237" t="s">
        <v>34</v>
      </c>
      <c r="T237" t="s">
        <v>28</v>
      </c>
      <c r="V237" t="s">
        <v>40</v>
      </c>
      <c r="Y237" t="s">
        <v>36</v>
      </c>
    </row>
    <row r="238" spans="1:25" x14ac:dyDescent="0.45">
      <c r="A238" t="s">
        <v>25</v>
      </c>
      <c r="B238" t="s">
        <v>44</v>
      </c>
      <c r="C238">
        <v>546</v>
      </c>
      <c r="D238">
        <v>5</v>
      </c>
      <c r="F238">
        <v>2009</v>
      </c>
      <c r="G238">
        <v>270</v>
      </c>
      <c r="H238">
        <v>255.63</v>
      </c>
      <c r="I238">
        <v>13004.94</v>
      </c>
      <c r="K238">
        <v>11.064</v>
      </c>
      <c r="L238">
        <v>0.1201</v>
      </c>
      <c r="M238">
        <v>11239.523999999999</v>
      </c>
      <c r="N238">
        <v>6.7799999999999999E-2</v>
      </c>
      <c r="O238">
        <v>11.218</v>
      </c>
      <c r="P238">
        <v>0.1148</v>
      </c>
      <c r="Q238">
        <v>163032.22399999999</v>
      </c>
      <c r="R238" t="s">
        <v>923</v>
      </c>
      <c r="S238" t="s">
        <v>34</v>
      </c>
      <c r="T238" t="s">
        <v>46</v>
      </c>
      <c r="Y238" t="s">
        <v>35</v>
      </c>
    </row>
    <row r="239" spans="1:25" x14ac:dyDescent="0.45">
      <c r="A239" t="s">
        <v>25</v>
      </c>
      <c r="B239" t="s">
        <v>44</v>
      </c>
      <c r="C239">
        <v>546</v>
      </c>
      <c r="D239">
        <v>5</v>
      </c>
      <c r="F239">
        <v>2010</v>
      </c>
      <c r="G239">
        <v>1092</v>
      </c>
      <c r="H239">
        <v>1051.8800000000001</v>
      </c>
      <c r="I239">
        <v>50746.89</v>
      </c>
      <c r="K239">
        <v>17.341000000000001</v>
      </c>
      <c r="L239">
        <v>5.6399999999999999E-2</v>
      </c>
      <c r="M239">
        <v>40386.345999999998</v>
      </c>
      <c r="N239">
        <v>6.4399999999999999E-2</v>
      </c>
      <c r="O239">
        <v>31.885000000000002</v>
      </c>
      <c r="P239">
        <v>9.0899999999999995E-2</v>
      </c>
      <c r="Q239">
        <v>631690.11399999994</v>
      </c>
      <c r="R239" t="s">
        <v>923</v>
      </c>
      <c r="S239" t="s">
        <v>34</v>
      </c>
      <c r="T239" t="s">
        <v>46</v>
      </c>
      <c r="Y239" t="s">
        <v>35</v>
      </c>
    </row>
    <row r="240" spans="1:25" x14ac:dyDescent="0.45">
      <c r="A240" t="s">
        <v>25</v>
      </c>
      <c r="B240" t="s">
        <v>44</v>
      </c>
      <c r="C240">
        <v>546</v>
      </c>
      <c r="D240">
        <v>5</v>
      </c>
      <c r="F240">
        <v>2011</v>
      </c>
      <c r="G240">
        <v>337</v>
      </c>
      <c r="H240">
        <v>321.55</v>
      </c>
      <c r="I240">
        <v>13875.93</v>
      </c>
      <c r="K240">
        <v>4.4160000000000004</v>
      </c>
      <c r="L240">
        <v>6.4799999999999996E-2</v>
      </c>
      <c r="M240">
        <v>10594.942999999999</v>
      </c>
      <c r="N240">
        <v>6.59E-2</v>
      </c>
      <c r="O240">
        <v>7.7690000000000001</v>
      </c>
      <c r="P240">
        <v>8.5699999999999998E-2</v>
      </c>
      <c r="Q240">
        <v>166343.12700000001</v>
      </c>
      <c r="R240" t="s">
        <v>923</v>
      </c>
      <c r="S240" t="s">
        <v>34</v>
      </c>
      <c r="T240" t="s">
        <v>46</v>
      </c>
      <c r="Y240" t="s">
        <v>35</v>
      </c>
    </row>
    <row r="241" spans="1:25" x14ac:dyDescent="0.45">
      <c r="A241" t="s">
        <v>25</v>
      </c>
      <c r="B241" t="s">
        <v>44</v>
      </c>
      <c r="C241">
        <v>546</v>
      </c>
      <c r="D241">
        <v>5</v>
      </c>
      <c r="F241">
        <v>2012</v>
      </c>
      <c r="G241">
        <v>336</v>
      </c>
      <c r="H241">
        <v>321.82</v>
      </c>
      <c r="I241">
        <v>11603.9</v>
      </c>
      <c r="K241">
        <v>5.5430000000000001</v>
      </c>
      <c r="L241">
        <v>6.5199999999999994E-2</v>
      </c>
      <c r="M241">
        <v>9577.6239999999998</v>
      </c>
      <c r="N241">
        <v>6.3799999999999996E-2</v>
      </c>
      <c r="O241">
        <v>6.1390000000000002</v>
      </c>
      <c r="P241">
        <v>7.3099999999999998E-2</v>
      </c>
      <c r="Q241">
        <v>148889.68700000001</v>
      </c>
      <c r="R241" t="s">
        <v>923</v>
      </c>
      <c r="S241" t="s">
        <v>34</v>
      </c>
      <c r="T241" t="s">
        <v>46</v>
      </c>
      <c r="Y241" t="s">
        <v>35</v>
      </c>
    </row>
    <row r="242" spans="1:25" x14ac:dyDescent="0.45">
      <c r="A242" t="s">
        <v>25</v>
      </c>
      <c r="B242" t="s">
        <v>44</v>
      </c>
      <c r="C242">
        <v>546</v>
      </c>
      <c r="D242">
        <v>5</v>
      </c>
      <c r="F242">
        <v>2013</v>
      </c>
      <c r="G242">
        <v>557</v>
      </c>
      <c r="H242">
        <v>541.48</v>
      </c>
      <c r="I242">
        <v>23075.58</v>
      </c>
      <c r="K242">
        <v>20.335999999999999</v>
      </c>
      <c r="L242">
        <v>0.14799999999999999</v>
      </c>
      <c r="M242">
        <v>19218.242999999999</v>
      </c>
      <c r="N242">
        <v>8.09E-2</v>
      </c>
      <c r="O242">
        <v>17.972000000000001</v>
      </c>
      <c r="P242">
        <v>0.1356</v>
      </c>
      <c r="Q242">
        <v>237449.62</v>
      </c>
      <c r="R242" t="s">
        <v>923</v>
      </c>
      <c r="S242" t="s">
        <v>34</v>
      </c>
      <c r="T242" t="s">
        <v>46</v>
      </c>
      <c r="Y242" t="s">
        <v>35</v>
      </c>
    </row>
    <row r="243" spans="1:25" x14ac:dyDescent="0.45">
      <c r="A243" t="s">
        <v>25</v>
      </c>
      <c r="B243" t="s">
        <v>44</v>
      </c>
      <c r="C243">
        <v>546</v>
      </c>
      <c r="D243">
        <v>5</v>
      </c>
      <c r="F243">
        <v>2014</v>
      </c>
      <c r="G243">
        <v>471</v>
      </c>
      <c r="H243">
        <v>455.52</v>
      </c>
      <c r="I243">
        <v>22054.61</v>
      </c>
      <c r="K243">
        <v>34.805999999999997</v>
      </c>
      <c r="L243">
        <v>0.25240000000000001</v>
      </c>
      <c r="M243">
        <v>20172.797999999999</v>
      </c>
      <c r="N243">
        <v>7.8100000000000003E-2</v>
      </c>
      <c r="O243">
        <v>23.795000000000002</v>
      </c>
      <c r="P243">
        <v>0.16170000000000001</v>
      </c>
      <c r="Q243">
        <v>255097.962</v>
      </c>
      <c r="R243" t="s">
        <v>923</v>
      </c>
      <c r="S243" t="s">
        <v>34</v>
      </c>
      <c r="T243" t="s">
        <v>46</v>
      </c>
      <c r="Y243" t="s">
        <v>35</v>
      </c>
    </row>
    <row r="244" spans="1:25" x14ac:dyDescent="0.45">
      <c r="A244" t="s">
        <v>25</v>
      </c>
      <c r="B244" t="s">
        <v>44</v>
      </c>
      <c r="C244">
        <v>546</v>
      </c>
      <c r="D244">
        <v>5</v>
      </c>
      <c r="F244">
        <v>2015</v>
      </c>
      <c r="G244">
        <v>311</v>
      </c>
      <c r="H244">
        <v>301.52</v>
      </c>
      <c r="I244">
        <v>17634.310000000001</v>
      </c>
      <c r="K244">
        <v>28.97</v>
      </c>
      <c r="L244">
        <v>0.26429999999999998</v>
      </c>
      <c r="M244">
        <v>16378.243</v>
      </c>
      <c r="N244">
        <v>8.0199999999999994E-2</v>
      </c>
      <c r="O244">
        <v>21.581</v>
      </c>
      <c r="P244">
        <v>0.18690000000000001</v>
      </c>
      <c r="Q244">
        <v>202469.27499999999</v>
      </c>
      <c r="R244" t="s">
        <v>923</v>
      </c>
      <c r="S244" t="s">
        <v>34</v>
      </c>
      <c r="T244" t="s">
        <v>46</v>
      </c>
      <c r="Y244" t="s">
        <v>47</v>
      </c>
    </row>
    <row r="245" spans="1:25" x14ac:dyDescent="0.45">
      <c r="A245" t="s">
        <v>25</v>
      </c>
      <c r="B245" t="s">
        <v>44</v>
      </c>
      <c r="C245">
        <v>546</v>
      </c>
      <c r="D245">
        <v>5</v>
      </c>
      <c r="F245">
        <v>2016</v>
      </c>
      <c r="G245">
        <v>102</v>
      </c>
      <c r="H245">
        <v>95.23</v>
      </c>
      <c r="I245">
        <v>2983.73</v>
      </c>
      <c r="K245">
        <v>0.46400000000000002</v>
      </c>
      <c r="L245">
        <v>3.6900000000000002E-2</v>
      </c>
      <c r="M245">
        <v>2144.9870000000001</v>
      </c>
      <c r="N245">
        <v>6.8599999999999994E-2</v>
      </c>
      <c r="O245">
        <v>1.6539999999999999</v>
      </c>
      <c r="P245">
        <v>8.3599999999999994E-2</v>
      </c>
      <c r="Q245">
        <v>31307.661</v>
      </c>
      <c r="R245" t="s">
        <v>923</v>
      </c>
      <c r="S245" t="s">
        <v>34</v>
      </c>
      <c r="T245" t="s">
        <v>46</v>
      </c>
      <c r="Y245" t="s">
        <v>47</v>
      </c>
    </row>
    <row r="246" spans="1:25" x14ac:dyDescent="0.45">
      <c r="A246" t="s">
        <v>25</v>
      </c>
      <c r="B246" t="s">
        <v>44</v>
      </c>
      <c r="C246">
        <v>546</v>
      </c>
      <c r="D246">
        <v>5</v>
      </c>
      <c r="F246">
        <v>2017</v>
      </c>
      <c r="G246">
        <v>416</v>
      </c>
      <c r="H246">
        <v>404.8</v>
      </c>
      <c r="I246">
        <v>19145.900000000001</v>
      </c>
      <c r="K246">
        <v>15.021000000000001</v>
      </c>
      <c r="L246">
        <v>0.1007</v>
      </c>
      <c r="M246">
        <v>14892.271000000001</v>
      </c>
      <c r="N246">
        <v>6.5699999999999995E-2</v>
      </c>
      <c r="O246">
        <v>14.305</v>
      </c>
      <c r="P246">
        <v>0.10150000000000001</v>
      </c>
      <c r="Q246">
        <v>216058.954</v>
      </c>
      <c r="R246" t="s">
        <v>923</v>
      </c>
      <c r="S246" t="s">
        <v>34</v>
      </c>
      <c r="T246" t="s">
        <v>46</v>
      </c>
      <c r="Y246" t="s">
        <v>47</v>
      </c>
    </row>
    <row r="247" spans="1:25" x14ac:dyDescent="0.45">
      <c r="A247" t="s">
        <v>25</v>
      </c>
      <c r="B247" t="s">
        <v>44</v>
      </c>
      <c r="C247">
        <v>546</v>
      </c>
      <c r="D247">
        <v>5</v>
      </c>
      <c r="F247">
        <v>2018</v>
      </c>
      <c r="G247">
        <v>504</v>
      </c>
      <c r="H247">
        <v>492.44</v>
      </c>
      <c r="I247">
        <v>27837.78</v>
      </c>
      <c r="K247">
        <v>26.754999999999999</v>
      </c>
      <c r="L247">
        <v>0.16109999999999999</v>
      </c>
      <c r="M247">
        <v>22641.620999999999</v>
      </c>
      <c r="N247">
        <v>6.8699999999999997E-2</v>
      </c>
      <c r="O247">
        <v>23.378</v>
      </c>
      <c r="P247">
        <v>0.13009999999999999</v>
      </c>
      <c r="Q247">
        <v>317318.72600000002</v>
      </c>
      <c r="R247" t="s">
        <v>923</v>
      </c>
      <c r="S247" t="s">
        <v>34</v>
      </c>
      <c r="T247" t="s">
        <v>46</v>
      </c>
      <c r="Y247" t="s">
        <v>47</v>
      </c>
    </row>
    <row r="248" spans="1:25" x14ac:dyDescent="0.45">
      <c r="A248" t="s">
        <v>25</v>
      </c>
      <c r="B248" t="s">
        <v>44</v>
      </c>
      <c r="C248">
        <v>546</v>
      </c>
      <c r="D248">
        <v>5</v>
      </c>
      <c r="F248">
        <v>2019</v>
      </c>
      <c r="G248">
        <v>255</v>
      </c>
      <c r="H248">
        <v>243.71</v>
      </c>
      <c r="I248">
        <v>8644.67</v>
      </c>
      <c r="K248">
        <v>3.121</v>
      </c>
      <c r="L248">
        <v>6.8400000000000002E-2</v>
      </c>
      <c r="M248">
        <v>6763.9549999999999</v>
      </c>
      <c r="N248">
        <v>6.2700000000000006E-2</v>
      </c>
      <c r="O248">
        <v>3.367</v>
      </c>
      <c r="P248">
        <v>5.7000000000000002E-2</v>
      </c>
      <c r="Q248">
        <v>107056.114</v>
      </c>
      <c r="R248" t="s">
        <v>923</v>
      </c>
      <c r="S248" t="s">
        <v>34</v>
      </c>
      <c r="T248" t="s">
        <v>46</v>
      </c>
      <c r="Y248" t="s">
        <v>47</v>
      </c>
    </row>
    <row r="249" spans="1:25" x14ac:dyDescent="0.45">
      <c r="A249" t="s">
        <v>25</v>
      </c>
      <c r="B249" t="s">
        <v>44</v>
      </c>
      <c r="C249">
        <v>546</v>
      </c>
      <c r="D249">
        <v>5</v>
      </c>
      <c r="F249">
        <v>2020</v>
      </c>
      <c r="G249">
        <v>395</v>
      </c>
      <c r="H249">
        <v>372.54</v>
      </c>
      <c r="I249">
        <v>16835.490000000002</v>
      </c>
      <c r="K249">
        <v>11.002000000000001</v>
      </c>
      <c r="L249">
        <v>0.1051</v>
      </c>
      <c r="M249">
        <v>13698.098</v>
      </c>
      <c r="N249">
        <v>6.5299999999999997E-2</v>
      </c>
      <c r="O249">
        <v>10.574</v>
      </c>
      <c r="P249">
        <v>8.4199999999999997E-2</v>
      </c>
      <c r="Q249">
        <v>205959.81400000001</v>
      </c>
      <c r="R249" t="s">
        <v>923</v>
      </c>
      <c r="S249" t="s">
        <v>34</v>
      </c>
      <c r="T249" t="s">
        <v>46</v>
      </c>
      <c r="Y249" t="s">
        <v>47</v>
      </c>
    </row>
    <row r="250" spans="1:25" x14ac:dyDescent="0.45">
      <c r="A250" t="s">
        <v>25</v>
      </c>
      <c r="B250" t="s">
        <v>44</v>
      </c>
      <c r="C250">
        <v>546</v>
      </c>
      <c r="D250">
        <v>5</v>
      </c>
      <c r="F250">
        <v>2021</v>
      </c>
      <c r="G250">
        <v>289</v>
      </c>
      <c r="H250">
        <v>280.60000000000002</v>
      </c>
      <c r="I250">
        <v>11067.84</v>
      </c>
      <c r="K250">
        <v>0.55600000000000005</v>
      </c>
      <c r="L250">
        <v>1.77E-2</v>
      </c>
      <c r="M250">
        <v>7915.34</v>
      </c>
      <c r="N250">
        <v>5.91E-2</v>
      </c>
      <c r="O250">
        <v>3.64</v>
      </c>
      <c r="P250">
        <v>4.7899999999999998E-2</v>
      </c>
      <c r="Q250">
        <v>133522.12400000001</v>
      </c>
      <c r="R250" t="s">
        <v>923</v>
      </c>
      <c r="S250" t="s">
        <v>34</v>
      </c>
      <c r="T250" t="s">
        <v>46</v>
      </c>
      <c r="Y250" t="s">
        <v>47</v>
      </c>
    </row>
    <row r="251" spans="1:25" x14ac:dyDescent="0.45">
      <c r="A251" t="s">
        <v>25</v>
      </c>
      <c r="B251" t="s">
        <v>44</v>
      </c>
      <c r="C251">
        <v>546</v>
      </c>
      <c r="D251">
        <v>5</v>
      </c>
      <c r="F251">
        <v>2022</v>
      </c>
      <c r="G251">
        <v>1029</v>
      </c>
      <c r="H251">
        <v>1020.13</v>
      </c>
      <c r="I251">
        <v>56373.4</v>
      </c>
      <c r="K251">
        <v>65.938000000000002</v>
      </c>
      <c r="L251">
        <v>0.1918</v>
      </c>
      <c r="M251">
        <v>47102.224999999999</v>
      </c>
      <c r="N251">
        <v>7.2300000000000003E-2</v>
      </c>
      <c r="O251">
        <v>35.588999999999999</v>
      </c>
      <c r="P251">
        <v>0.1042</v>
      </c>
      <c r="Q251">
        <v>642046.853</v>
      </c>
      <c r="R251" t="s">
        <v>923</v>
      </c>
      <c r="S251" t="s">
        <v>34</v>
      </c>
      <c r="T251" t="s">
        <v>46</v>
      </c>
      <c r="Y251" t="s">
        <v>47</v>
      </c>
    </row>
    <row r="252" spans="1:25" x14ac:dyDescent="0.45">
      <c r="A252" t="s">
        <v>25</v>
      </c>
      <c r="B252" t="s">
        <v>44</v>
      </c>
      <c r="C252">
        <v>546</v>
      </c>
      <c r="D252">
        <v>5</v>
      </c>
      <c r="F252">
        <v>2023</v>
      </c>
      <c r="G252">
        <v>423</v>
      </c>
      <c r="H252">
        <v>411.99</v>
      </c>
      <c r="I252">
        <v>19007.990000000002</v>
      </c>
      <c r="K252">
        <v>9.6769999999999996</v>
      </c>
      <c r="L252">
        <v>7.4899999999999994E-2</v>
      </c>
      <c r="M252">
        <v>14826.748</v>
      </c>
      <c r="N252">
        <v>6.4299999999999996E-2</v>
      </c>
      <c r="O252">
        <v>9.41</v>
      </c>
      <c r="P252">
        <v>7.1400000000000005E-2</v>
      </c>
      <c r="Q252">
        <v>227159.927</v>
      </c>
      <c r="R252" t="s">
        <v>923</v>
      </c>
      <c r="S252" t="s">
        <v>34</v>
      </c>
      <c r="T252" t="s">
        <v>46</v>
      </c>
      <c r="Y252" t="s">
        <v>47</v>
      </c>
    </row>
    <row r="253" spans="1:25" x14ac:dyDescent="0.45">
      <c r="A253" t="s">
        <v>25</v>
      </c>
      <c r="B253" t="s">
        <v>44</v>
      </c>
      <c r="C253">
        <v>546</v>
      </c>
      <c r="D253">
        <v>5</v>
      </c>
      <c r="F253">
        <v>2024</v>
      </c>
      <c r="G253">
        <v>98</v>
      </c>
      <c r="H253">
        <v>94.62</v>
      </c>
      <c r="I253">
        <v>4628.5</v>
      </c>
      <c r="K253">
        <v>2.7E-2</v>
      </c>
      <c r="L253">
        <v>4.1999999999999997E-3</v>
      </c>
      <c r="M253">
        <v>3314.1390000000001</v>
      </c>
      <c r="N253">
        <v>5.9400000000000001E-2</v>
      </c>
      <c r="O253">
        <v>1.49</v>
      </c>
      <c r="P253">
        <v>5.2400000000000002E-2</v>
      </c>
      <c r="Q253">
        <v>55743.28</v>
      </c>
      <c r="R253" t="s">
        <v>923</v>
      </c>
      <c r="S253" t="s">
        <v>34</v>
      </c>
      <c r="T253" t="s">
        <v>46</v>
      </c>
      <c r="Y253" t="s">
        <v>47</v>
      </c>
    </row>
    <row r="254" spans="1:25" x14ac:dyDescent="0.45">
      <c r="A254" t="s">
        <v>25</v>
      </c>
      <c r="B254" t="s">
        <v>44</v>
      </c>
      <c r="C254">
        <v>546</v>
      </c>
      <c r="D254">
        <v>6</v>
      </c>
      <c r="F254">
        <v>2009</v>
      </c>
      <c r="G254">
        <v>182</v>
      </c>
      <c r="H254">
        <v>172.63</v>
      </c>
      <c r="I254">
        <v>21296.71</v>
      </c>
      <c r="K254">
        <v>38.462000000000003</v>
      </c>
      <c r="L254">
        <v>0.29699999999999999</v>
      </c>
      <c r="M254">
        <v>26359.149000000001</v>
      </c>
      <c r="N254">
        <v>7.9200000000000007E-2</v>
      </c>
      <c r="O254">
        <v>33.369</v>
      </c>
      <c r="P254">
        <v>0.16600000000000001</v>
      </c>
      <c r="Q254">
        <v>325659.87099999998</v>
      </c>
      <c r="R254" t="s">
        <v>923</v>
      </c>
      <c r="T254" t="s">
        <v>46</v>
      </c>
      <c r="Y254" t="s">
        <v>35</v>
      </c>
    </row>
    <row r="255" spans="1:25" x14ac:dyDescent="0.45">
      <c r="A255" t="s">
        <v>25</v>
      </c>
      <c r="B255" t="s">
        <v>44</v>
      </c>
      <c r="C255">
        <v>546</v>
      </c>
      <c r="D255">
        <v>6</v>
      </c>
      <c r="F255">
        <v>2010</v>
      </c>
      <c r="G255">
        <v>447</v>
      </c>
      <c r="H255">
        <v>425.63</v>
      </c>
      <c r="I255">
        <v>45723.99</v>
      </c>
      <c r="K255">
        <v>80.355999999999995</v>
      </c>
      <c r="L255">
        <v>0.2172</v>
      </c>
      <c r="M255">
        <v>54587.713000000003</v>
      </c>
      <c r="N255">
        <v>7.8100000000000003E-2</v>
      </c>
      <c r="O255">
        <v>52.085000000000001</v>
      </c>
      <c r="P255">
        <v>0.14319999999999999</v>
      </c>
      <c r="Q255">
        <v>674427.48199999996</v>
      </c>
      <c r="R255" t="s">
        <v>923</v>
      </c>
      <c r="T255" t="s">
        <v>46</v>
      </c>
      <c r="Y255" t="s">
        <v>35</v>
      </c>
    </row>
    <row r="256" spans="1:25" x14ac:dyDescent="0.45">
      <c r="A256" t="s">
        <v>25</v>
      </c>
      <c r="B256" t="s">
        <v>44</v>
      </c>
      <c r="C256">
        <v>546</v>
      </c>
      <c r="D256">
        <v>6</v>
      </c>
      <c r="F256">
        <v>2011</v>
      </c>
      <c r="G256">
        <v>151</v>
      </c>
      <c r="H256">
        <v>141.13</v>
      </c>
      <c r="I256">
        <v>15355.25</v>
      </c>
      <c r="K256">
        <v>15.971</v>
      </c>
      <c r="L256">
        <v>0.1615</v>
      </c>
      <c r="M256">
        <v>19227.352999999999</v>
      </c>
      <c r="N256">
        <v>8.0100000000000005E-2</v>
      </c>
      <c r="O256">
        <v>23.954999999999998</v>
      </c>
      <c r="P256">
        <v>0.16800000000000001</v>
      </c>
      <c r="Q256">
        <v>237546.095</v>
      </c>
      <c r="R256" t="s">
        <v>923</v>
      </c>
      <c r="T256" t="s">
        <v>46</v>
      </c>
      <c r="Y256" t="s">
        <v>35</v>
      </c>
    </row>
    <row r="257" spans="1:25" x14ac:dyDescent="0.45">
      <c r="A257" t="s">
        <v>25</v>
      </c>
      <c r="B257" t="s">
        <v>44</v>
      </c>
      <c r="C257">
        <v>546</v>
      </c>
      <c r="D257">
        <v>6</v>
      </c>
      <c r="F257">
        <v>2012</v>
      </c>
      <c r="G257">
        <v>194</v>
      </c>
      <c r="H257">
        <v>186.73</v>
      </c>
      <c r="I257">
        <v>20148.560000000001</v>
      </c>
      <c r="K257">
        <v>27.411000000000001</v>
      </c>
      <c r="L257">
        <v>0.18049999999999999</v>
      </c>
      <c r="M257">
        <v>23393.488000000001</v>
      </c>
      <c r="N257">
        <v>7.5899999999999995E-2</v>
      </c>
      <c r="O257">
        <v>24.667000000000002</v>
      </c>
      <c r="P257">
        <v>0.15379999999999999</v>
      </c>
      <c r="Q257">
        <v>289029.96799999999</v>
      </c>
      <c r="R257" t="s">
        <v>923</v>
      </c>
      <c r="T257" t="s">
        <v>46</v>
      </c>
      <c r="Y257" t="s">
        <v>35</v>
      </c>
    </row>
    <row r="258" spans="1:25" x14ac:dyDescent="0.45">
      <c r="A258" t="s">
        <v>25</v>
      </c>
      <c r="B258" t="s">
        <v>44</v>
      </c>
      <c r="C258">
        <v>546</v>
      </c>
      <c r="D258">
        <v>6</v>
      </c>
      <c r="F258">
        <v>2013</v>
      </c>
      <c r="G258">
        <v>123</v>
      </c>
      <c r="H258">
        <v>116.77</v>
      </c>
      <c r="I258">
        <v>10164.959999999999</v>
      </c>
      <c r="K258">
        <v>16.273</v>
      </c>
      <c r="L258">
        <v>0.1835</v>
      </c>
      <c r="M258">
        <v>11728.197</v>
      </c>
      <c r="N258">
        <v>6.3399999999999998E-2</v>
      </c>
      <c r="O258">
        <v>11.358000000000001</v>
      </c>
      <c r="P258">
        <v>0.14779999999999999</v>
      </c>
      <c r="Q258">
        <v>144928.41</v>
      </c>
      <c r="R258" t="s">
        <v>923</v>
      </c>
      <c r="T258" t="s">
        <v>46</v>
      </c>
      <c r="Y258" t="s">
        <v>35</v>
      </c>
    </row>
    <row r="259" spans="1:25" x14ac:dyDescent="0.45">
      <c r="A259" t="s">
        <v>25</v>
      </c>
      <c r="B259" t="s">
        <v>44</v>
      </c>
      <c r="C259">
        <v>546</v>
      </c>
      <c r="D259">
        <v>6</v>
      </c>
      <c r="F259">
        <v>2014</v>
      </c>
      <c r="G259">
        <v>191</v>
      </c>
      <c r="H259">
        <v>184.48</v>
      </c>
      <c r="I259">
        <v>28814.26</v>
      </c>
      <c r="K259">
        <v>20.940999999999999</v>
      </c>
      <c r="L259">
        <v>0.18959999999999999</v>
      </c>
      <c r="M259">
        <v>30451.396000000001</v>
      </c>
      <c r="N259">
        <v>7.0400000000000004E-2</v>
      </c>
      <c r="O259">
        <v>41.268000000000001</v>
      </c>
      <c r="P259">
        <v>0.1787</v>
      </c>
      <c r="Q259">
        <v>376235.158</v>
      </c>
      <c r="R259" t="s">
        <v>923</v>
      </c>
      <c r="T259" t="s">
        <v>46</v>
      </c>
      <c r="Y259" t="s">
        <v>35</v>
      </c>
    </row>
    <row r="260" spans="1:25" x14ac:dyDescent="0.45">
      <c r="A260" t="s">
        <v>25</v>
      </c>
      <c r="B260" t="s">
        <v>44</v>
      </c>
      <c r="C260">
        <v>546</v>
      </c>
      <c r="D260">
        <v>6</v>
      </c>
      <c r="F260">
        <v>2015</v>
      </c>
      <c r="G260">
        <v>241</v>
      </c>
      <c r="H260">
        <v>237.17</v>
      </c>
      <c r="I260">
        <v>42998.26</v>
      </c>
      <c r="K260">
        <v>85.64</v>
      </c>
      <c r="L260">
        <v>0.43819999999999998</v>
      </c>
      <c r="M260">
        <v>45167.633999999998</v>
      </c>
      <c r="N260">
        <v>7.9200000000000007E-2</v>
      </c>
      <c r="O260">
        <v>70.132999999999996</v>
      </c>
      <c r="P260">
        <v>0.2092</v>
      </c>
      <c r="Q260">
        <v>558040.027</v>
      </c>
      <c r="R260" t="s">
        <v>923</v>
      </c>
      <c r="T260" t="s">
        <v>46</v>
      </c>
      <c r="Y260" t="s">
        <v>47</v>
      </c>
    </row>
    <row r="261" spans="1:25" x14ac:dyDescent="0.45">
      <c r="A261" t="s">
        <v>25</v>
      </c>
      <c r="B261" t="s">
        <v>44</v>
      </c>
      <c r="C261">
        <v>546</v>
      </c>
      <c r="D261">
        <v>6</v>
      </c>
      <c r="F261">
        <v>2016</v>
      </c>
      <c r="G261">
        <v>101</v>
      </c>
      <c r="H261">
        <v>93.3</v>
      </c>
      <c r="I261">
        <v>11202.85</v>
      </c>
      <c r="K261">
        <v>25.591000000000001</v>
      </c>
      <c r="L261">
        <v>0.20300000000000001</v>
      </c>
      <c r="M261">
        <v>12331.593000000001</v>
      </c>
      <c r="N261">
        <v>5.5399999999999998E-2</v>
      </c>
      <c r="O261">
        <v>15.461</v>
      </c>
      <c r="P261">
        <v>0.15390000000000001</v>
      </c>
      <c r="Q261">
        <v>152382.30799999999</v>
      </c>
      <c r="R261" t="s">
        <v>923</v>
      </c>
      <c r="T261" t="s">
        <v>46</v>
      </c>
      <c r="Y261" t="s">
        <v>47</v>
      </c>
    </row>
    <row r="262" spans="1:25" x14ac:dyDescent="0.45">
      <c r="A262" t="s">
        <v>25</v>
      </c>
      <c r="B262" t="s">
        <v>44</v>
      </c>
      <c r="C262">
        <v>546</v>
      </c>
      <c r="D262">
        <v>6</v>
      </c>
      <c r="F262">
        <v>2017</v>
      </c>
      <c r="G262">
        <v>211</v>
      </c>
      <c r="H262">
        <v>200.33</v>
      </c>
      <c r="I262">
        <v>29199.57</v>
      </c>
      <c r="K262">
        <v>54.552999999999997</v>
      </c>
      <c r="L262">
        <v>0.2331</v>
      </c>
      <c r="M262">
        <v>31709.631000000001</v>
      </c>
      <c r="N262">
        <v>6.7400000000000002E-2</v>
      </c>
      <c r="O262">
        <v>39.475999999999999</v>
      </c>
      <c r="P262">
        <v>0.1663</v>
      </c>
      <c r="Q262">
        <v>391798.348</v>
      </c>
      <c r="R262" t="s">
        <v>923</v>
      </c>
      <c r="T262" t="s">
        <v>46</v>
      </c>
      <c r="Y262" t="s">
        <v>47</v>
      </c>
    </row>
    <row r="263" spans="1:25" x14ac:dyDescent="0.45">
      <c r="A263" t="s">
        <v>25</v>
      </c>
      <c r="B263" t="s">
        <v>44</v>
      </c>
      <c r="C263">
        <v>546</v>
      </c>
      <c r="D263">
        <v>6</v>
      </c>
      <c r="F263">
        <v>2018</v>
      </c>
      <c r="G263">
        <v>270</v>
      </c>
      <c r="H263">
        <v>259.60000000000002</v>
      </c>
      <c r="I263">
        <v>58640.91</v>
      </c>
      <c r="K263">
        <v>105.205</v>
      </c>
      <c r="L263">
        <v>0.25490000000000002</v>
      </c>
      <c r="M263">
        <v>61676.911999999997</v>
      </c>
      <c r="N263">
        <v>7.5399999999999995E-2</v>
      </c>
      <c r="O263">
        <v>79.224000000000004</v>
      </c>
      <c r="P263">
        <v>0.17100000000000001</v>
      </c>
      <c r="Q263">
        <v>762028.63899999997</v>
      </c>
      <c r="R263" t="s">
        <v>923</v>
      </c>
      <c r="T263" t="s">
        <v>46</v>
      </c>
      <c r="Y263" t="s">
        <v>47</v>
      </c>
    </row>
    <row r="264" spans="1:25" x14ac:dyDescent="0.45">
      <c r="A264" t="s">
        <v>25</v>
      </c>
      <c r="B264" t="s">
        <v>44</v>
      </c>
      <c r="C264">
        <v>546</v>
      </c>
      <c r="D264">
        <v>6</v>
      </c>
      <c r="F264">
        <v>2019</v>
      </c>
      <c r="G264">
        <v>39</v>
      </c>
      <c r="H264">
        <v>33.96</v>
      </c>
      <c r="I264">
        <v>2984.89</v>
      </c>
      <c r="K264">
        <v>6.5309999999999997</v>
      </c>
      <c r="L264">
        <v>0.22989999999999999</v>
      </c>
      <c r="M264">
        <v>3173.3649999999998</v>
      </c>
      <c r="N264">
        <v>7.0000000000000007E-2</v>
      </c>
      <c r="O264">
        <v>3.8460000000000001</v>
      </c>
      <c r="P264">
        <v>0.1416</v>
      </c>
      <c r="Q264">
        <v>39207.838000000003</v>
      </c>
      <c r="R264" t="s">
        <v>923</v>
      </c>
      <c r="T264" t="s">
        <v>46</v>
      </c>
      <c r="Y264" t="s">
        <v>47</v>
      </c>
    </row>
    <row r="265" spans="1:25" x14ac:dyDescent="0.45">
      <c r="A265" t="s">
        <v>25</v>
      </c>
      <c r="B265" t="s">
        <v>44</v>
      </c>
      <c r="C265">
        <v>546</v>
      </c>
      <c r="D265">
        <v>6</v>
      </c>
      <c r="F265">
        <v>2020</v>
      </c>
      <c r="G265">
        <v>97</v>
      </c>
      <c r="H265">
        <v>78.06</v>
      </c>
      <c r="I265">
        <v>6498.41</v>
      </c>
      <c r="K265">
        <v>13.009</v>
      </c>
      <c r="L265">
        <v>0.17860000000000001</v>
      </c>
      <c r="M265">
        <v>7127.723</v>
      </c>
      <c r="N265">
        <v>5.9700000000000003E-2</v>
      </c>
      <c r="O265">
        <v>10.218</v>
      </c>
      <c r="P265">
        <v>0.127</v>
      </c>
      <c r="Q265">
        <v>88077.358999999997</v>
      </c>
      <c r="R265" t="s">
        <v>923</v>
      </c>
      <c r="T265" t="s">
        <v>46</v>
      </c>
      <c r="Y265" t="s">
        <v>47</v>
      </c>
    </row>
    <row r="266" spans="1:25" x14ac:dyDescent="0.45">
      <c r="A266" t="s">
        <v>25</v>
      </c>
      <c r="B266" t="s">
        <v>44</v>
      </c>
      <c r="C266">
        <v>546</v>
      </c>
      <c r="D266">
        <v>6</v>
      </c>
      <c r="F266">
        <v>2021</v>
      </c>
      <c r="G266">
        <v>190</v>
      </c>
      <c r="H266">
        <v>168.85</v>
      </c>
      <c r="I266">
        <v>18212.439999999999</v>
      </c>
      <c r="K266">
        <v>36.35</v>
      </c>
      <c r="L266">
        <v>0.2152</v>
      </c>
      <c r="M266">
        <v>20977.089</v>
      </c>
      <c r="N266">
        <v>7.3300000000000004E-2</v>
      </c>
      <c r="O266">
        <v>20.96</v>
      </c>
      <c r="P266">
        <v>0.1075</v>
      </c>
      <c r="Q266">
        <v>259188.03599999999</v>
      </c>
      <c r="R266" t="s">
        <v>923</v>
      </c>
      <c r="T266" t="s">
        <v>46</v>
      </c>
      <c r="Y266" t="s">
        <v>47</v>
      </c>
    </row>
    <row r="267" spans="1:25" x14ac:dyDescent="0.45">
      <c r="A267" t="s">
        <v>25</v>
      </c>
      <c r="B267" t="s">
        <v>44</v>
      </c>
      <c r="C267">
        <v>546</v>
      </c>
      <c r="D267">
        <v>6</v>
      </c>
      <c r="F267">
        <v>2022</v>
      </c>
      <c r="G267">
        <v>467</v>
      </c>
      <c r="H267">
        <v>450.1</v>
      </c>
      <c r="I267">
        <v>55722.26</v>
      </c>
      <c r="K267">
        <v>108.93600000000001</v>
      </c>
      <c r="L267">
        <v>0.2843</v>
      </c>
      <c r="M267">
        <v>59180.095000000001</v>
      </c>
      <c r="N267">
        <v>8.0799999999999997E-2</v>
      </c>
      <c r="O267">
        <v>56.414000000000001</v>
      </c>
      <c r="P267">
        <v>0.13519999999999999</v>
      </c>
      <c r="Q267">
        <v>730732.26500000001</v>
      </c>
      <c r="R267" t="s">
        <v>923</v>
      </c>
      <c r="T267" t="s">
        <v>46</v>
      </c>
      <c r="Y267" t="s">
        <v>47</v>
      </c>
    </row>
    <row r="268" spans="1:25" x14ac:dyDescent="0.45">
      <c r="A268" t="s">
        <v>25</v>
      </c>
      <c r="B268" t="s">
        <v>44</v>
      </c>
      <c r="C268">
        <v>546</v>
      </c>
      <c r="D268">
        <v>6</v>
      </c>
      <c r="F268">
        <v>2023</v>
      </c>
      <c r="G268">
        <v>196</v>
      </c>
      <c r="H268">
        <v>188.64</v>
      </c>
      <c r="I268">
        <v>21649.72</v>
      </c>
      <c r="K268">
        <v>34.712000000000003</v>
      </c>
      <c r="L268">
        <v>0.2437</v>
      </c>
      <c r="M268">
        <v>19036.598999999998</v>
      </c>
      <c r="N268">
        <v>8.1000000000000003E-2</v>
      </c>
      <c r="O268">
        <v>21.582999999999998</v>
      </c>
      <c r="P268">
        <v>0.14069999999999999</v>
      </c>
      <c r="Q268">
        <v>234625.856</v>
      </c>
      <c r="R268" t="s">
        <v>923</v>
      </c>
      <c r="T268" t="s">
        <v>46</v>
      </c>
      <c r="Y268" t="s">
        <v>47</v>
      </c>
    </row>
    <row r="269" spans="1:25" x14ac:dyDescent="0.45">
      <c r="A269" t="s">
        <v>25</v>
      </c>
      <c r="B269" t="s">
        <v>44</v>
      </c>
      <c r="C269">
        <v>546</v>
      </c>
      <c r="D269">
        <v>6</v>
      </c>
      <c r="F269">
        <v>2024</v>
      </c>
      <c r="G269">
        <v>54</v>
      </c>
      <c r="H269">
        <v>49.84</v>
      </c>
      <c r="I269">
        <v>4321.1400000000003</v>
      </c>
      <c r="K269">
        <v>7.8220000000000001</v>
      </c>
      <c r="L269">
        <v>0.2399</v>
      </c>
      <c r="M269">
        <v>4268.2659999999996</v>
      </c>
      <c r="N269">
        <v>8.1100000000000005E-2</v>
      </c>
      <c r="O269">
        <v>4.7270000000000003</v>
      </c>
      <c r="P269">
        <v>0.14940000000000001</v>
      </c>
      <c r="Q269">
        <v>52607.182999999997</v>
      </c>
      <c r="R269" t="s">
        <v>923</v>
      </c>
      <c r="T269" t="s">
        <v>46</v>
      </c>
      <c r="Y269" t="s">
        <v>47</v>
      </c>
    </row>
    <row r="270" spans="1:25" x14ac:dyDescent="0.45">
      <c r="A270" t="s">
        <v>25</v>
      </c>
      <c r="B270" t="s">
        <v>48</v>
      </c>
      <c r="C270">
        <v>548</v>
      </c>
      <c r="D270">
        <v>1</v>
      </c>
      <c r="E270" t="s">
        <v>49</v>
      </c>
      <c r="F270">
        <v>2009</v>
      </c>
      <c r="G270">
        <v>323</v>
      </c>
      <c r="H270">
        <v>304.08</v>
      </c>
      <c r="I270">
        <v>16636.09</v>
      </c>
      <c r="K270">
        <v>28.364000000000001</v>
      </c>
      <c r="L270">
        <v>0.24099999999999999</v>
      </c>
      <c r="M270">
        <v>16332.968000000001</v>
      </c>
      <c r="N270">
        <v>0.08</v>
      </c>
      <c r="O270">
        <v>17.431999999999999</v>
      </c>
      <c r="P270">
        <v>0.1077</v>
      </c>
      <c r="Q270">
        <v>201784.86300000001</v>
      </c>
      <c r="R270" t="s">
        <v>923</v>
      </c>
      <c r="T270" t="s">
        <v>46</v>
      </c>
      <c r="V270" t="s">
        <v>50</v>
      </c>
      <c r="W270" t="s">
        <v>51</v>
      </c>
      <c r="Y270" t="s">
        <v>35</v>
      </c>
    </row>
    <row r="271" spans="1:25" x14ac:dyDescent="0.45">
      <c r="A271" t="s">
        <v>25</v>
      </c>
      <c r="B271" t="s">
        <v>48</v>
      </c>
      <c r="C271">
        <v>548</v>
      </c>
      <c r="D271">
        <v>1</v>
      </c>
      <c r="E271" t="s">
        <v>49</v>
      </c>
      <c r="F271">
        <v>2010</v>
      </c>
      <c r="G271">
        <v>911</v>
      </c>
      <c r="H271">
        <v>884.6</v>
      </c>
      <c r="I271">
        <v>38313.910000000003</v>
      </c>
      <c r="K271">
        <v>63.956000000000003</v>
      </c>
      <c r="L271">
        <v>0.26019999999999999</v>
      </c>
      <c r="M271">
        <v>36199.811000000002</v>
      </c>
      <c r="N271">
        <v>7.9100000000000004E-2</v>
      </c>
      <c r="O271">
        <v>36.436999999999998</v>
      </c>
      <c r="P271">
        <v>0.12670000000000001</v>
      </c>
      <c r="Q271">
        <v>447264.09700000001</v>
      </c>
      <c r="R271" t="s">
        <v>923</v>
      </c>
      <c r="T271" t="s">
        <v>46</v>
      </c>
      <c r="V271" t="s">
        <v>50</v>
      </c>
      <c r="W271" t="s">
        <v>51</v>
      </c>
      <c r="Y271" t="s">
        <v>35</v>
      </c>
    </row>
    <row r="272" spans="1:25" x14ac:dyDescent="0.45">
      <c r="A272" t="s">
        <v>25</v>
      </c>
      <c r="B272" t="s">
        <v>48</v>
      </c>
      <c r="C272">
        <v>548</v>
      </c>
      <c r="D272">
        <v>1</v>
      </c>
      <c r="E272" t="s">
        <v>49</v>
      </c>
      <c r="F272">
        <v>2011</v>
      </c>
      <c r="G272">
        <v>388</v>
      </c>
      <c r="H272">
        <v>365.55</v>
      </c>
      <c r="I272">
        <v>14932.57</v>
      </c>
      <c r="K272">
        <v>23.140999999999998</v>
      </c>
      <c r="L272">
        <v>0.2324</v>
      </c>
      <c r="M272">
        <v>14210.742</v>
      </c>
      <c r="N272">
        <v>8.1000000000000003E-2</v>
      </c>
      <c r="O272">
        <v>15.106</v>
      </c>
      <c r="P272">
        <v>9.9599999999999994E-2</v>
      </c>
      <c r="Q272">
        <v>175570.31700000001</v>
      </c>
      <c r="R272" t="s">
        <v>923</v>
      </c>
      <c r="T272" t="s">
        <v>46</v>
      </c>
      <c r="V272" t="s">
        <v>50</v>
      </c>
      <c r="W272" t="s">
        <v>51</v>
      </c>
      <c r="Y272" t="s">
        <v>35</v>
      </c>
    </row>
    <row r="273" spans="1:25" x14ac:dyDescent="0.45">
      <c r="A273" t="s">
        <v>25</v>
      </c>
      <c r="B273" t="s">
        <v>48</v>
      </c>
      <c r="C273">
        <v>548</v>
      </c>
      <c r="D273">
        <v>1</v>
      </c>
      <c r="E273" t="s">
        <v>49</v>
      </c>
      <c r="F273">
        <v>2012</v>
      </c>
      <c r="G273">
        <v>323</v>
      </c>
      <c r="H273">
        <v>302.32</v>
      </c>
      <c r="I273">
        <v>11214.62</v>
      </c>
      <c r="K273">
        <v>19.193000000000001</v>
      </c>
      <c r="L273">
        <v>0.251</v>
      </c>
      <c r="M273">
        <v>11127.669</v>
      </c>
      <c r="N273">
        <v>7.85E-2</v>
      </c>
      <c r="O273">
        <v>10.016999999999999</v>
      </c>
      <c r="P273">
        <v>0.1</v>
      </c>
      <c r="Q273">
        <v>137492.55600000001</v>
      </c>
      <c r="R273" t="s">
        <v>923</v>
      </c>
      <c r="T273" t="s">
        <v>46</v>
      </c>
      <c r="V273" t="s">
        <v>50</v>
      </c>
      <c r="W273" t="s">
        <v>51</v>
      </c>
      <c r="Y273" t="s">
        <v>35</v>
      </c>
    </row>
    <row r="274" spans="1:25" x14ac:dyDescent="0.45">
      <c r="A274" t="s">
        <v>25</v>
      </c>
      <c r="B274" t="s">
        <v>48</v>
      </c>
      <c r="C274">
        <v>548</v>
      </c>
      <c r="D274">
        <v>1</v>
      </c>
      <c r="E274" t="s">
        <v>49</v>
      </c>
      <c r="F274">
        <v>2013</v>
      </c>
      <c r="G274">
        <v>183</v>
      </c>
      <c r="H274">
        <v>176.47</v>
      </c>
      <c r="I274">
        <v>11311.2</v>
      </c>
      <c r="K274">
        <v>17.207000000000001</v>
      </c>
      <c r="L274">
        <v>0.26390000000000002</v>
      </c>
      <c r="M274">
        <v>10629.088</v>
      </c>
      <c r="N274">
        <v>8.0100000000000005E-2</v>
      </c>
      <c r="O274">
        <v>10.234999999999999</v>
      </c>
      <c r="P274">
        <v>0.13639999999999999</v>
      </c>
      <c r="Q274">
        <v>131323.33100000001</v>
      </c>
      <c r="R274" t="s">
        <v>923</v>
      </c>
      <c r="T274" t="s">
        <v>46</v>
      </c>
      <c r="V274" t="s">
        <v>50</v>
      </c>
      <c r="W274" t="s">
        <v>51</v>
      </c>
      <c r="Y274" t="s">
        <v>35</v>
      </c>
    </row>
    <row r="275" spans="1:25" x14ac:dyDescent="0.45">
      <c r="A275" t="s">
        <v>25</v>
      </c>
      <c r="B275" t="s">
        <v>48</v>
      </c>
      <c r="C275">
        <v>548</v>
      </c>
      <c r="D275">
        <v>10</v>
      </c>
      <c r="F275">
        <v>2009</v>
      </c>
      <c r="G275">
        <v>8</v>
      </c>
      <c r="H275">
        <v>4</v>
      </c>
      <c r="I275">
        <v>42.5</v>
      </c>
      <c r="O275">
        <v>0.223</v>
      </c>
      <c r="P275">
        <v>0.48149999999999998</v>
      </c>
      <c r="Q275">
        <v>928</v>
      </c>
      <c r="R275" t="s">
        <v>923</v>
      </c>
      <c r="T275" t="s">
        <v>28</v>
      </c>
      <c r="Y275" t="s">
        <v>29</v>
      </c>
    </row>
    <row r="276" spans="1:25" x14ac:dyDescent="0.45">
      <c r="A276" t="s">
        <v>25</v>
      </c>
      <c r="B276" t="s">
        <v>48</v>
      </c>
      <c r="C276">
        <v>548</v>
      </c>
      <c r="D276">
        <v>10</v>
      </c>
      <c r="F276">
        <v>2010</v>
      </c>
      <c r="G276">
        <v>29</v>
      </c>
      <c r="H276">
        <v>16.7</v>
      </c>
      <c r="I276">
        <v>182.7</v>
      </c>
      <c r="O276">
        <v>0.995</v>
      </c>
      <c r="P276">
        <v>0.51370000000000005</v>
      </c>
      <c r="Q276">
        <v>3874.4</v>
      </c>
      <c r="R276" t="s">
        <v>923</v>
      </c>
      <c r="T276" t="s">
        <v>28</v>
      </c>
      <c r="Y276" t="s">
        <v>29</v>
      </c>
    </row>
    <row r="277" spans="1:25" x14ac:dyDescent="0.45">
      <c r="A277" t="s">
        <v>25</v>
      </c>
      <c r="B277" t="s">
        <v>48</v>
      </c>
      <c r="C277">
        <v>548</v>
      </c>
      <c r="D277">
        <v>10</v>
      </c>
      <c r="F277">
        <v>2011</v>
      </c>
      <c r="G277">
        <v>8</v>
      </c>
      <c r="H277">
        <v>6.15</v>
      </c>
      <c r="I277">
        <v>64</v>
      </c>
      <c r="O277">
        <v>0.36699999999999999</v>
      </c>
      <c r="P277">
        <v>0.51390000000000002</v>
      </c>
      <c r="Q277">
        <v>1426.8</v>
      </c>
      <c r="R277" t="s">
        <v>923</v>
      </c>
      <c r="T277" t="s">
        <v>28</v>
      </c>
      <c r="Y277" t="s">
        <v>29</v>
      </c>
    </row>
    <row r="278" spans="1:25" x14ac:dyDescent="0.45">
      <c r="A278" t="s">
        <v>25</v>
      </c>
      <c r="B278" t="s">
        <v>48</v>
      </c>
      <c r="C278">
        <v>548</v>
      </c>
      <c r="D278">
        <v>10</v>
      </c>
      <c r="F278">
        <v>2012</v>
      </c>
      <c r="G278">
        <v>8</v>
      </c>
      <c r="H278">
        <v>3.35</v>
      </c>
      <c r="I278">
        <v>28.45</v>
      </c>
      <c r="O278">
        <v>0.2</v>
      </c>
      <c r="P278">
        <v>0.51390000000000002</v>
      </c>
      <c r="Q278">
        <v>777.2</v>
      </c>
      <c r="R278" t="s">
        <v>923</v>
      </c>
      <c r="T278" t="s">
        <v>28</v>
      </c>
      <c r="Y278" t="s">
        <v>29</v>
      </c>
    </row>
    <row r="279" spans="1:25" x14ac:dyDescent="0.45">
      <c r="A279" t="s">
        <v>25</v>
      </c>
      <c r="B279" t="s">
        <v>48</v>
      </c>
      <c r="C279">
        <v>548</v>
      </c>
      <c r="D279">
        <v>10</v>
      </c>
      <c r="F279">
        <v>2013</v>
      </c>
      <c r="G279">
        <v>0</v>
      </c>
      <c r="H279">
        <v>0</v>
      </c>
      <c r="R279" t="s">
        <v>923</v>
      </c>
      <c r="T279" t="s">
        <v>28</v>
      </c>
      <c r="Y279" t="s">
        <v>29</v>
      </c>
    </row>
    <row r="280" spans="1:25" x14ac:dyDescent="0.45">
      <c r="A280" t="s">
        <v>25</v>
      </c>
      <c r="B280" t="s">
        <v>48</v>
      </c>
      <c r="C280">
        <v>548</v>
      </c>
      <c r="D280">
        <v>2</v>
      </c>
      <c r="E280" t="s">
        <v>49</v>
      </c>
      <c r="F280">
        <v>2009</v>
      </c>
      <c r="G280">
        <v>471</v>
      </c>
      <c r="H280">
        <v>458.36</v>
      </c>
      <c r="I280">
        <v>23326.89</v>
      </c>
      <c r="K280">
        <v>40.695</v>
      </c>
      <c r="L280">
        <v>0.253</v>
      </c>
      <c r="M280">
        <v>23704.26</v>
      </c>
      <c r="N280">
        <v>8.0600000000000005E-2</v>
      </c>
      <c r="O280">
        <v>22.707999999999998</v>
      </c>
      <c r="P280">
        <v>0.115</v>
      </c>
      <c r="Q280">
        <v>292867.73</v>
      </c>
      <c r="R280" t="s">
        <v>923</v>
      </c>
      <c r="T280" t="s">
        <v>46</v>
      </c>
      <c r="V280" t="s">
        <v>50</v>
      </c>
      <c r="W280" t="s">
        <v>51</v>
      </c>
      <c r="Y280" t="s">
        <v>35</v>
      </c>
    </row>
    <row r="281" spans="1:25" x14ac:dyDescent="0.45">
      <c r="A281" t="s">
        <v>25</v>
      </c>
      <c r="B281" t="s">
        <v>48</v>
      </c>
      <c r="C281">
        <v>548</v>
      </c>
      <c r="D281">
        <v>2</v>
      </c>
      <c r="E281" t="s">
        <v>49</v>
      </c>
      <c r="F281">
        <v>2010</v>
      </c>
      <c r="G281">
        <v>967</v>
      </c>
      <c r="H281">
        <v>928.13</v>
      </c>
      <c r="I281">
        <v>45428.53</v>
      </c>
      <c r="K281">
        <v>75.628</v>
      </c>
      <c r="L281">
        <v>0.26200000000000001</v>
      </c>
      <c r="M281">
        <v>43155.953000000001</v>
      </c>
      <c r="N281">
        <v>8.0500000000000002E-2</v>
      </c>
      <c r="O281">
        <v>43.927999999999997</v>
      </c>
      <c r="P281">
        <v>0.12920000000000001</v>
      </c>
      <c r="Q281">
        <v>533193.19099999999</v>
      </c>
      <c r="R281" t="s">
        <v>923</v>
      </c>
      <c r="T281" t="s">
        <v>46</v>
      </c>
      <c r="V281" t="s">
        <v>50</v>
      </c>
      <c r="W281" t="s">
        <v>51</v>
      </c>
      <c r="Y281" t="s">
        <v>35</v>
      </c>
    </row>
    <row r="282" spans="1:25" x14ac:dyDescent="0.45">
      <c r="A282" t="s">
        <v>25</v>
      </c>
      <c r="B282" t="s">
        <v>48</v>
      </c>
      <c r="C282">
        <v>548</v>
      </c>
      <c r="D282">
        <v>2</v>
      </c>
      <c r="E282" t="s">
        <v>49</v>
      </c>
      <c r="F282">
        <v>2011</v>
      </c>
      <c r="G282">
        <v>451</v>
      </c>
      <c r="H282">
        <v>423.07</v>
      </c>
      <c r="I282">
        <v>16184.66</v>
      </c>
      <c r="K282">
        <v>25.800999999999998</v>
      </c>
      <c r="L282">
        <v>0.24030000000000001</v>
      </c>
      <c r="M282">
        <v>15583.633</v>
      </c>
      <c r="N282">
        <v>8.0500000000000002E-2</v>
      </c>
      <c r="O282">
        <v>15.888999999999999</v>
      </c>
      <c r="P282">
        <v>0.1023</v>
      </c>
      <c r="Q282">
        <v>192538.984</v>
      </c>
      <c r="R282" t="s">
        <v>923</v>
      </c>
      <c r="T282" t="s">
        <v>46</v>
      </c>
      <c r="V282" t="s">
        <v>50</v>
      </c>
      <c r="W282" t="s">
        <v>51</v>
      </c>
      <c r="Y282" t="s">
        <v>35</v>
      </c>
    </row>
    <row r="283" spans="1:25" x14ac:dyDescent="0.45">
      <c r="A283" t="s">
        <v>25</v>
      </c>
      <c r="B283" t="s">
        <v>48</v>
      </c>
      <c r="C283">
        <v>548</v>
      </c>
      <c r="D283">
        <v>2</v>
      </c>
      <c r="E283" t="s">
        <v>49</v>
      </c>
      <c r="F283">
        <v>2012</v>
      </c>
      <c r="G283">
        <v>388</v>
      </c>
      <c r="H283">
        <v>366.83</v>
      </c>
      <c r="I283">
        <v>14506.33</v>
      </c>
      <c r="K283">
        <v>23.852</v>
      </c>
      <c r="L283">
        <v>0.2576</v>
      </c>
      <c r="M283">
        <v>13900.934999999999</v>
      </c>
      <c r="N283">
        <v>7.9699999999999993E-2</v>
      </c>
      <c r="O283">
        <v>12.827</v>
      </c>
      <c r="P283">
        <v>0.1051</v>
      </c>
      <c r="Q283">
        <v>171748.19099999999</v>
      </c>
      <c r="R283" t="s">
        <v>923</v>
      </c>
      <c r="T283" t="s">
        <v>46</v>
      </c>
      <c r="V283" t="s">
        <v>50</v>
      </c>
      <c r="W283" t="s">
        <v>51</v>
      </c>
      <c r="Y283" t="s">
        <v>35</v>
      </c>
    </row>
    <row r="284" spans="1:25" x14ac:dyDescent="0.45">
      <c r="A284" t="s">
        <v>25</v>
      </c>
      <c r="B284" t="s">
        <v>48</v>
      </c>
      <c r="C284">
        <v>548</v>
      </c>
      <c r="D284">
        <v>2</v>
      </c>
      <c r="E284" t="s">
        <v>49</v>
      </c>
      <c r="F284">
        <v>2013</v>
      </c>
      <c r="G284">
        <v>174</v>
      </c>
      <c r="H284">
        <v>167.57</v>
      </c>
      <c r="I284">
        <v>10023.120000000001</v>
      </c>
      <c r="K284">
        <v>15.91</v>
      </c>
      <c r="L284">
        <v>0.25209999999999999</v>
      </c>
      <c r="M284">
        <v>9769.0750000000007</v>
      </c>
      <c r="N284">
        <v>8.1000000000000003E-2</v>
      </c>
      <c r="O284">
        <v>9.3889999999999993</v>
      </c>
      <c r="P284">
        <v>0.1336</v>
      </c>
      <c r="Q284">
        <v>120692.883</v>
      </c>
      <c r="R284" t="s">
        <v>923</v>
      </c>
      <c r="T284" t="s">
        <v>46</v>
      </c>
      <c r="V284" t="s">
        <v>50</v>
      </c>
      <c r="W284" t="s">
        <v>51</v>
      </c>
      <c r="Y284" t="s">
        <v>35</v>
      </c>
    </row>
    <row r="285" spans="1:25" x14ac:dyDescent="0.45">
      <c r="A285" t="s">
        <v>25</v>
      </c>
      <c r="B285" t="s">
        <v>52</v>
      </c>
      <c r="C285">
        <v>557</v>
      </c>
      <c r="D285">
        <v>10</v>
      </c>
      <c r="F285">
        <v>2009</v>
      </c>
      <c r="G285">
        <v>6</v>
      </c>
      <c r="H285">
        <v>3.33</v>
      </c>
      <c r="I285">
        <v>45.67</v>
      </c>
      <c r="O285">
        <v>0.32700000000000001</v>
      </c>
      <c r="P285">
        <v>0.79279999999999995</v>
      </c>
      <c r="Q285">
        <v>808.1</v>
      </c>
      <c r="R285" t="s">
        <v>923</v>
      </c>
      <c r="T285" t="s">
        <v>28</v>
      </c>
      <c r="Y285" t="s">
        <v>29</v>
      </c>
    </row>
    <row r="286" spans="1:25" x14ac:dyDescent="0.45">
      <c r="A286" t="s">
        <v>25</v>
      </c>
      <c r="B286" t="s">
        <v>52</v>
      </c>
      <c r="C286">
        <v>557</v>
      </c>
      <c r="D286">
        <v>10</v>
      </c>
      <c r="F286">
        <v>2010</v>
      </c>
      <c r="G286">
        <v>29</v>
      </c>
      <c r="H286">
        <v>20.37</v>
      </c>
      <c r="I286">
        <v>301.25</v>
      </c>
      <c r="O286">
        <v>1.6970000000000001</v>
      </c>
      <c r="P286">
        <v>0.73450000000000004</v>
      </c>
      <c r="Q286">
        <v>4574.8</v>
      </c>
      <c r="R286" t="s">
        <v>923</v>
      </c>
      <c r="T286" t="s">
        <v>28</v>
      </c>
      <c r="Y286" t="s">
        <v>29</v>
      </c>
    </row>
    <row r="287" spans="1:25" x14ac:dyDescent="0.45">
      <c r="A287" t="s">
        <v>25</v>
      </c>
      <c r="B287" t="s">
        <v>52</v>
      </c>
      <c r="C287">
        <v>557</v>
      </c>
      <c r="D287">
        <v>10</v>
      </c>
      <c r="F287">
        <v>2011</v>
      </c>
      <c r="G287">
        <v>15</v>
      </c>
      <c r="H287">
        <v>11.63</v>
      </c>
      <c r="I287">
        <v>174.52</v>
      </c>
      <c r="O287">
        <v>0.94</v>
      </c>
      <c r="P287">
        <v>0.72089999999999999</v>
      </c>
      <c r="Q287">
        <v>2575.8000000000002</v>
      </c>
      <c r="R287" t="s">
        <v>923</v>
      </c>
      <c r="T287" t="s">
        <v>28</v>
      </c>
      <c r="Y287" t="s">
        <v>29</v>
      </c>
    </row>
    <row r="288" spans="1:25" x14ac:dyDescent="0.45">
      <c r="A288" t="s">
        <v>25</v>
      </c>
      <c r="B288" t="s">
        <v>52</v>
      </c>
      <c r="C288">
        <v>557</v>
      </c>
      <c r="D288">
        <v>10</v>
      </c>
      <c r="F288">
        <v>2012</v>
      </c>
      <c r="G288">
        <v>5</v>
      </c>
      <c r="H288">
        <v>2.34</v>
      </c>
      <c r="I288">
        <v>33.090000000000003</v>
      </c>
      <c r="O288">
        <v>0.222</v>
      </c>
      <c r="P288">
        <v>0.74739999999999995</v>
      </c>
      <c r="Q288">
        <v>561</v>
      </c>
      <c r="R288" t="s">
        <v>923</v>
      </c>
      <c r="T288" t="s">
        <v>28</v>
      </c>
      <c r="Y288" t="s">
        <v>29</v>
      </c>
    </row>
    <row r="289" spans="1:25" x14ac:dyDescent="0.45">
      <c r="A289" t="s">
        <v>25</v>
      </c>
      <c r="B289" t="s">
        <v>52</v>
      </c>
      <c r="C289">
        <v>557</v>
      </c>
      <c r="D289">
        <v>10</v>
      </c>
      <c r="F289">
        <v>2013</v>
      </c>
      <c r="G289">
        <v>19</v>
      </c>
      <c r="H289">
        <v>12.16</v>
      </c>
      <c r="I289">
        <v>160.99</v>
      </c>
      <c r="O289">
        <v>1.0029999999999999</v>
      </c>
      <c r="P289">
        <v>0.72709999999999997</v>
      </c>
      <c r="Q289">
        <v>2794.9</v>
      </c>
      <c r="R289" t="s">
        <v>923</v>
      </c>
      <c r="T289" t="s">
        <v>28</v>
      </c>
      <c r="Y289" t="s">
        <v>29</v>
      </c>
    </row>
    <row r="290" spans="1:25" x14ac:dyDescent="0.45">
      <c r="A290" t="s">
        <v>25</v>
      </c>
      <c r="B290" t="s">
        <v>52</v>
      </c>
      <c r="C290">
        <v>557</v>
      </c>
      <c r="D290">
        <v>10</v>
      </c>
      <c r="F290">
        <v>2014</v>
      </c>
      <c r="G290">
        <v>7</v>
      </c>
      <c r="H290">
        <v>2.52</v>
      </c>
      <c r="I290">
        <v>25.15</v>
      </c>
      <c r="O290">
        <v>0.24</v>
      </c>
      <c r="P290">
        <v>0.76329999999999998</v>
      </c>
      <c r="Q290">
        <v>617.1</v>
      </c>
      <c r="R290" t="s">
        <v>923</v>
      </c>
      <c r="T290" t="s">
        <v>28</v>
      </c>
      <c r="Y290" t="s">
        <v>29</v>
      </c>
    </row>
    <row r="291" spans="1:25" x14ac:dyDescent="0.45">
      <c r="A291" t="s">
        <v>25</v>
      </c>
      <c r="B291" t="s">
        <v>52</v>
      </c>
      <c r="C291">
        <v>557</v>
      </c>
      <c r="D291">
        <v>10</v>
      </c>
      <c r="F291">
        <v>2015</v>
      </c>
      <c r="G291">
        <v>55</v>
      </c>
      <c r="H291">
        <v>25.69</v>
      </c>
      <c r="I291">
        <v>273.32</v>
      </c>
      <c r="O291">
        <v>2.081</v>
      </c>
      <c r="P291">
        <v>0.71479999999999999</v>
      </c>
      <c r="Q291">
        <v>5818</v>
      </c>
      <c r="R291" t="s">
        <v>923</v>
      </c>
      <c r="T291" t="s">
        <v>28</v>
      </c>
      <c r="Y291" t="s">
        <v>30</v>
      </c>
    </row>
    <row r="292" spans="1:25" x14ac:dyDescent="0.45">
      <c r="A292" t="s">
        <v>25</v>
      </c>
      <c r="B292" t="s">
        <v>52</v>
      </c>
      <c r="C292">
        <v>557</v>
      </c>
      <c r="D292">
        <v>10</v>
      </c>
      <c r="F292">
        <v>2016</v>
      </c>
      <c r="G292">
        <v>10</v>
      </c>
      <c r="H292">
        <v>5.22</v>
      </c>
      <c r="I292">
        <v>64.61</v>
      </c>
      <c r="O292">
        <v>0.64800000000000002</v>
      </c>
      <c r="P292">
        <v>1.0827</v>
      </c>
      <c r="Q292">
        <v>1186</v>
      </c>
      <c r="R292" t="s">
        <v>923</v>
      </c>
      <c r="T292" t="s">
        <v>28</v>
      </c>
      <c r="Y292" t="s">
        <v>30</v>
      </c>
    </row>
    <row r="293" spans="1:25" x14ac:dyDescent="0.45">
      <c r="A293" t="s">
        <v>25</v>
      </c>
      <c r="B293" t="s">
        <v>52</v>
      </c>
      <c r="C293">
        <v>557</v>
      </c>
      <c r="D293">
        <v>10</v>
      </c>
      <c r="F293">
        <v>2017</v>
      </c>
      <c r="G293">
        <v>21</v>
      </c>
      <c r="H293">
        <v>16.52</v>
      </c>
      <c r="I293">
        <v>255.89</v>
      </c>
      <c r="O293">
        <v>1.3169999999999999</v>
      </c>
      <c r="P293">
        <v>0.67220000000000002</v>
      </c>
      <c r="Q293">
        <v>3932.3</v>
      </c>
      <c r="R293" t="s">
        <v>923</v>
      </c>
      <c r="T293" t="s">
        <v>28</v>
      </c>
      <c r="Y293" t="s">
        <v>30</v>
      </c>
    </row>
    <row r="294" spans="1:25" x14ac:dyDescent="0.45">
      <c r="A294" t="s">
        <v>25</v>
      </c>
      <c r="B294" t="s">
        <v>52</v>
      </c>
      <c r="C294">
        <v>557</v>
      </c>
      <c r="D294">
        <v>10</v>
      </c>
      <c r="F294">
        <v>2018</v>
      </c>
      <c r="G294">
        <v>13</v>
      </c>
      <c r="H294">
        <v>11.01</v>
      </c>
      <c r="I294">
        <v>163.12</v>
      </c>
      <c r="O294">
        <v>1.5660000000000001</v>
      </c>
      <c r="P294">
        <v>1.2</v>
      </c>
      <c r="Q294">
        <v>2610.6</v>
      </c>
      <c r="R294" t="s">
        <v>923</v>
      </c>
      <c r="T294" t="s">
        <v>28</v>
      </c>
      <c r="Y294" t="s">
        <v>30</v>
      </c>
    </row>
    <row r="295" spans="1:25" x14ac:dyDescent="0.45">
      <c r="A295" t="s">
        <v>25</v>
      </c>
      <c r="B295" t="s">
        <v>52</v>
      </c>
      <c r="C295">
        <v>557</v>
      </c>
      <c r="D295">
        <v>10</v>
      </c>
      <c r="F295">
        <v>2019</v>
      </c>
      <c r="G295">
        <v>13</v>
      </c>
      <c r="H295">
        <v>6.61</v>
      </c>
      <c r="I295">
        <v>76.56</v>
      </c>
      <c r="O295">
        <v>0.91200000000000003</v>
      </c>
      <c r="P295">
        <v>1.1984999999999999</v>
      </c>
      <c r="Q295">
        <v>1520.1</v>
      </c>
      <c r="R295" t="s">
        <v>923</v>
      </c>
      <c r="T295" t="s">
        <v>28</v>
      </c>
      <c r="Y295" t="s">
        <v>30</v>
      </c>
    </row>
    <row r="296" spans="1:25" x14ac:dyDescent="0.45">
      <c r="A296" t="s">
        <v>25</v>
      </c>
      <c r="B296" t="s">
        <v>52</v>
      </c>
      <c r="C296">
        <v>557</v>
      </c>
      <c r="D296">
        <v>10</v>
      </c>
      <c r="F296">
        <v>2020</v>
      </c>
      <c r="G296">
        <v>81</v>
      </c>
      <c r="H296">
        <v>35.450000000000003</v>
      </c>
      <c r="I296">
        <v>411.08</v>
      </c>
      <c r="O296">
        <v>4.5469999999999997</v>
      </c>
      <c r="P296">
        <v>1.2010000000000001</v>
      </c>
      <c r="Q296">
        <v>7578.7</v>
      </c>
      <c r="R296" t="s">
        <v>923</v>
      </c>
      <c r="T296" t="s">
        <v>28</v>
      </c>
      <c r="Y296" t="s">
        <v>30</v>
      </c>
    </row>
    <row r="297" spans="1:25" x14ac:dyDescent="0.45">
      <c r="A297" t="s">
        <v>25</v>
      </c>
      <c r="B297" t="s">
        <v>52</v>
      </c>
      <c r="C297">
        <v>557</v>
      </c>
      <c r="D297">
        <v>10</v>
      </c>
      <c r="F297">
        <v>2021</v>
      </c>
      <c r="G297">
        <v>9</v>
      </c>
      <c r="H297">
        <v>5.54</v>
      </c>
      <c r="I297">
        <v>70.790000000000006</v>
      </c>
      <c r="O297">
        <v>0.32800000000000001</v>
      </c>
      <c r="P297">
        <v>0.52200000000000002</v>
      </c>
      <c r="Q297">
        <v>1250.0999999999999</v>
      </c>
      <c r="R297" t="s">
        <v>923</v>
      </c>
      <c r="T297" t="s">
        <v>28</v>
      </c>
      <c r="Y297" t="s">
        <v>30</v>
      </c>
    </row>
    <row r="298" spans="1:25" x14ac:dyDescent="0.45">
      <c r="A298" t="s">
        <v>25</v>
      </c>
      <c r="B298" t="s">
        <v>52</v>
      </c>
      <c r="C298">
        <v>557</v>
      </c>
      <c r="D298">
        <v>10</v>
      </c>
      <c r="F298">
        <v>2022</v>
      </c>
      <c r="G298">
        <v>6</v>
      </c>
      <c r="H298">
        <v>3.68</v>
      </c>
      <c r="I298">
        <v>52.51</v>
      </c>
      <c r="O298">
        <v>0.23400000000000001</v>
      </c>
      <c r="P298">
        <v>0.53680000000000005</v>
      </c>
      <c r="Q298">
        <v>871.1</v>
      </c>
      <c r="R298" t="s">
        <v>923</v>
      </c>
      <c r="T298" t="s">
        <v>28</v>
      </c>
      <c r="Y298" t="s">
        <v>30</v>
      </c>
    </row>
    <row r="299" spans="1:25" x14ac:dyDescent="0.45">
      <c r="A299" t="s">
        <v>25</v>
      </c>
      <c r="B299" t="s">
        <v>52</v>
      </c>
      <c r="C299">
        <v>557</v>
      </c>
      <c r="D299">
        <v>10</v>
      </c>
      <c r="F299">
        <v>2023</v>
      </c>
      <c r="G299">
        <v>15</v>
      </c>
      <c r="H299">
        <v>12.29</v>
      </c>
      <c r="I299">
        <v>211.45</v>
      </c>
      <c r="O299">
        <v>0.78300000000000003</v>
      </c>
      <c r="P299">
        <v>0.52810000000000001</v>
      </c>
      <c r="Q299">
        <v>2965</v>
      </c>
      <c r="R299" t="s">
        <v>923</v>
      </c>
      <c r="T299" t="s">
        <v>28</v>
      </c>
      <c r="Y299" t="s">
        <v>30</v>
      </c>
    </row>
    <row r="300" spans="1:25" x14ac:dyDescent="0.45">
      <c r="A300" t="s">
        <v>25</v>
      </c>
      <c r="B300" t="s">
        <v>53</v>
      </c>
      <c r="C300">
        <v>561</v>
      </c>
      <c r="D300">
        <v>10</v>
      </c>
      <c r="F300">
        <v>2009</v>
      </c>
      <c r="G300">
        <v>15</v>
      </c>
      <c r="H300">
        <v>4.58</v>
      </c>
      <c r="I300">
        <v>62.41</v>
      </c>
      <c r="O300">
        <v>0.68700000000000006</v>
      </c>
      <c r="P300">
        <v>1.2</v>
      </c>
      <c r="Q300">
        <v>1145</v>
      </c>
      <c r="R300" t="s">
        <v>923</v>
      </c>
      <c r="T300" t="s">
        <v>28</v>
      </c>
      <c r="Y300" t="s">
        <v>29</v>
      </c>
    </row>
    <row r="301" spans="1:25" x14ac:dyDescent="0.45">
      <c r="A301" t="s">
        <v>25</v>
      </c>
      <c r="B301" t="s">
        <v>53</v>
      </c>
      <c r="C301">
        <v>561</v>
      </c>
      <c r="D301">
        <v>10</v>
      </c>
      <c r="F301">
        <v>2010</v>
      </c>
      <c r="G301">
        <v>48</v>
      </c>
      <c r="H301">
        <v>46.06</v>
      </c>
      <c r="I301">
        <v>639.46</v>
      </c>
      <c r="O301">
        <v>6.9089999999999998</v>
      </c>
      <c r="P301">
        <v>1.2</v>
      </c>
      <c r="Q301">
        <v>11515</v>
      </c>
      <c r="R301" t="s">
        <v>923</v>
      </c>
      <c r="T301" t="s">
        <v>28</v>
      </c>
      <c r="Y301" t="s">
        <v>29</v>
      </c>
    </row>
    <row r="302" spans="1:25" x14ac:dyDescent="0.45">
      <c r="A302" t="s">
        <v>25</v>
      </c>
      <c r="B302" t="s">
        <v>53</v>
      </c>
      <c r="C302">
        <v>561</v>
      </c>
      <c r="D302">
        <v>10</v>
      </c>
      <c r="F302">
        <v>2011</v>
      </c>
      <c r="G302">
        <v>9</v>
      </c>
      <c r="H302">
        <v>7.25</v>
      </c>
      <c r="I302">
        <v>110.55</v>
      </c>
      <c r="O302">
        <v>1.0880000000000001</v>
      </c>
      <c r="P302">
        <v>1.2</v>
      </c>
      <c r="Q302">
        <v>1812.5</v>
      </c>
      <c r="R302" t="s">
        <v>923</v>
      </c>
      <c r="T302" t="s">
        <v>28</v>
      </c>
      <c r="Y302" t="s">
        <v>29</v>
      </c>
    </row>
    <row r="303" spans="1:25" x14ac:dyDescent="0.45">
      <c r="A303" t="s">
        <v>25</v>
      </c>
      <c r="B303" t="s">
        <v>53</v>
      </c>
      <c r="C303">
        <v>561</v>
      </c>
      <c r="D303">
        <v>10</v>
      </c>
      <c r="F303">
        <v>2012</v>
      </c>
      <c r="G303">
        <v>14</v>
      </c>
      <c r="H303">
        <v>7.12</v>
      </c>
      <c r="I303">
        <v>97.06</v>
      </c>
      <c r="O303">
        <v>1.0680000000000001</v>
      </c>
      <c r="P303">
        <v>1.2</v>
      </c>
      <c r="Q303">
        <v>1780</v>
      </c>
      <c r="R303" t="s">
        <v>923</v>
      </c>
      <c r="T303" t="s">
        <v>28</v>
      </c>
      <c r="Y303" t="s">
        <v>29</v>
      </c>
    </row>
    <row r="304" spans="1:25" x14ac:dyDescent="0.45">
      <c r="A304" t="s">
        <v>25</v>
      </c>
      <c r="B304" t="s">
        <v>53</v>
      </c>
      <c r="C304">
        <v>561</v>
      </c>
      <c r="D304">
        <v>10</v>
      </c>
      <c r="F304">
        <v>2013</v>
      </c>
      <c r="G304">
        <v>15</v>
      </c>
      <c r="H304">
        <v>9.92</v>
      </c>
      <c r="I304">
        <v>148.57</v>
      </c>
      <c r="O304">
        <v>1.488</v>
      </c>
      <c r="P304">
        <v>1.2</v>
      </c>
      <c r="Q304">
        <v>2480</v>
      </c>
      <c r="R304" t="s">
        <v>923</v>
      </c>
      <c r="T304" t="s">
        <v>28</v>
      </c>
      <c r="Y304" t="s">
        <v>29</v>
      </c>
    </row>
    <row r="305" spans="1:25" x14ac:dyDescent="0.45">
      <c r="A305" t="s">
        <v>25</v>
      </c>
      <c r="B305" t="s">
        <v>53</v>
      </c>
      <c r="C305">
        <v>561</v>
      </c>
      <c r="D305">
        <v>10</v>
      </c>
      <c r="F305">
        <v>2014</v>
      </c>
      <c r="G305">
        <v>16</v>
      </c>
      <c r="H305">
        <v>11.82</v>
      </c>
      <c r="I305">
        <v>197.91</v>
      </c>
      <c r="O305">
        <v>1.7729999999999999</v>
      </c>
      <c r="P305">
        <v>1.2</v>
      </c>
      <c r="Q305">
        <v>2955</v>
      </c>
      <c r="R305" t="s">
        <v>923</v>
      </c>
      <c r="T305" t="s">
        <v>28</v>
      </c>
      <c r="Y305" t="s">
        <v>29</v>
      </c>
    </row>
    <row r="306" spans="1:25" x14ac:dyDescent="0.45">
      <c r="A306" t="s">
        <v>25</v>
      </c>
      <c r="B306" t="s">
        <v>53</v>
      </c>
      <c r="C306">
        <v>561</v>
      </c>
      <c r="D306">
        <v>10</v>
      </c>
      <c r="F306">
        <v>2015</v>
      </c>
      <c r="G306">
        <v>12</v>
      </c>
      <c r="H306">
        <v>7.52</v>
      </c>
      <c r="I306">
        <v>117.68</v>
      </c>
      <c r="O306">
        <v>1.1279999999999999</v>
      </c>
      <c r="P306">
        <v>1.2</v>
      </c>
      <c r="Q306">
        <v>1880</v>
      </c>
      <c r="R306" t="s">
        <v>923</v>
      </c>
      <c r="T306" t="s">
        <v>28</v>
      </c>
      <c r="Y306" t="s">
        <v>30</v>
      </c>
    </row>
    <row r="307" spans="1:25" x14ac:dyDescent="0.45">
      <c r="A307" t="s">
        <v>25</v>
      </c>
      <c r="B307" t="s">
        <v>53</v>
      </c>
      <c r="C307">
        <v>561</v>
      </c>
      <c r="D307">
        <v>10</v>
      </c>
      <c r="F307">
        <v>2016</v>
      </c>
      <c r="G307">
        <v>11</v>
      </c>
      <c r="H307">
        <v>6.13</v>
      </c>
      <c r="I307">
        <v>92.06</v>
      </c>
      <c r="O307">
        <v>0.92</v>
      </c>
      <c r="P307">
        <v>1.2</v>
      </c>
      <c r="Q307">
        <v>1532.5</v>
      </c>
      <c r="R307" t="s">
        <v>923</v>
      </c>
      <c r="T307" t="s">
        <v>28</v>
      </c>
      <c r="Y307" t="s">
        <v>30</v>
      </c>
    </row>
    <row r="308" spans="1:25" x14ac:dyDescent="0.45">
      <c r="A308" t="s">
        <v>25</v>
      </c>
      <c r="B308" t="s">
        <v>53</v>
      </c>
      <c r="C308">
        <v>561</v>
      </c>
      <c r="D308">
        <v>10</v>
      </c>
      <c r="F308">
        <v>2017</v>
      </c>
      <c r="G308">
        <v>21</v>
      </c>
      <c r="H308">
        <v>16.62</v>
      </c>
      <c r="I308">
        <v>271.07</v>
      </c>
      <c r="O308">
        <v>2.4929999999999999</v>
      </c>
      <c r="P308">
        <v>1.2</v>
      </c>
      <c r="Q308">
        <v>4155</v>
      </c>
      <c r="R308" t="s">
        <v>923</v>
      </c>
      <c r="T308" t="s">
        <v>28</v>
      </c>
      <c r="Y308" t="s">
        <v>30</v>
      </c>
    </row>
    <row r="309" spans="1:25" x14ac:dyDescent="0.45">
      <c r="A309" t="s">
        <v>25</v>
      </c>
      <c r="B309" t="s">
        <v>53</v>
      </c>
      <c r="C309">
        <v>561</v>
      </c>
      <c r="D309">
        <v>10</v>
      </c>
      <c r="F309">
        <v>2018</v>
      </c>
      <c r="G309">
        <v>24</v>
      </c>
      <c r="H309">
        <v>13.22</v>
      </c>
      <c r="I309">
        <v>211.12</v>
      </c>
      <c r="O309">
        <v>1.9830000000000001</v>
      </c>
      <c r="P309">
        <v>1.2</v>
      </c>
      <c r="Q309">
        <v>3305</v>
      </c>
      <c r="R309" t="s">
        <v>923</v>
      </c>
      <c r="T309" t="s">
        <v>28</v>
      </c>
      <c r="Y309" t="s">
        <v>30</v>
      </c>
    </row>
    <row r="310" spans="1:25" x14ac:dyDescent="0.45">
      <c r="A310" t="s">
        <v>25</v>
      </c>
      <c r="B310" t="s">
        <v>53</v>
      </c>
      <c r="C310">
        <v>561</v>
      </c>
      <c r="D310">
        <v>10</v>
      </c>
      <c r="F310">
        <v>2019</v>
      </c>
      <c r="G310">
        <v>4</v>
      </c>
      <c r="H310">
        <v>2.37</v>
      </c>
      <c r="I310">
        <v>36.03</v>
      </c>
      <c r="O310">
        <v>0.35599999999999998</v>
      </c>
      <c r="P310">
        <v>1.2</v>
      </c>
      <c r="Q310">
        <v>592.5</v>
      </c>
      <c r="R310" t="s">
        <v>923</v>
      </c>
      <c r="T310" t="s">
        <v>28</v>
      </c>
      <c r="Y310" t="s">
        <v>30</v>
      </c>
    </row>
    <row r="311" spans="1:25" x14ac:dyDescent="0.45">
      <c r="A311" t="s">
        <v>25</v>
      </c>
      <c r="B311" t="s">
        <v>53</v>
      </c>
      <c r="C311">
        <v>561</v>
      </c>
      <c r="D311">
        <v>10</v>
      </c>
      <c r="F311">
        <v>2020</v>
      </c>
      <c r="G311">
        <v>18</v>
      </c>
      <c r="H311">
        <v>9.0299999999999994</v>
      </c>
      <c r="I311">
        <v>100.39</v>
      </c>
      <c r="O311">
        <v>1.355</v>
      </c>
      <c r="P311">
        <v>1.2</v>
      </c>
      <c r="Q311">
        <v>2257.5</v>
      </c>
      <c r="R311" t="s">
        <v>923</v>
      </c>
      <c r="T311" t="s">
        <v>28</v>
      </c>
      <c r="Y311" t="s">
        <v>30</v>
      </c>
    </row>
    <row r="312" spans="1:25" x14ac:dyDescent="0.45">
      <c r="A312" t="s">
        <v>25</v>
      </c>
      <c r="B312" t="s">
        <v>53</v>
      </c>
      <c r="C312">
        <v>561</v>
      </c>
      <c r="D312">
        <v>10</v>
      </c>
      <c r="F312">
        <v>2021</v>
      </c>
      <c r="G312">
        <v>16</v>
      </c>
      <c r="H312">
        <v>9.2200000000000006</v>
      </c>
      <c r="I312">
        <v>61.37</v>
      </c>
      <c r="O312">
        <v>1.383</v>
      </c>
      <c r="P312">
        <v>1.2</v>
      </c>
      <c r="Q312">
        <v>2305</v>
      </c>
      <c r="R312" t="s">
        <v>923</v>
      </c>
      <c r="T312" t="s">
        <v>28</v>
      </c>
      <c r="Y312" t="s">
        <v>30</v>
      </c>
    </row>
    <row r="313" spans="1:25" x14ac:dyDescent="0.45">
      <c r="A313" t="s">
        <v>25</v>
      </c>
      <c r="B313" t="s">
        <v>53</v>
      </c>
      <c r="C313">
        <v>561</v>
      </c>
      <c r="D313">
        <v>10</v>
      </c>
      <c r="F313">
        <v>2022</v>
      </c>
      <c r="G313">
        <v>44</v>
      </c>
      <c r="H313">
        <v>29.15</v>
      </c>
      <c r="I313">
        <v>153.91999999999999</v>
      </c>
      <c r="O313">
        <v>4.3730000000000002</v>
      </c>
      <c r="P313">
        <v>1.2</v>
      </c>
      <c r="Q313">
        <v>7287.5</v>
      </c>
      <c r="R313" t="s">
        <v>923</v>
      </c>
      <c r="T313" t="s">
        <v>28</v>
      </c>
      <c r="Y313" t="s">
        <v>30</v>
      </c>
    </row>
    <row r="314" spans="1:25" x14ac:dyDescent="0.45">
      <c r="A314" t="s">
        <v>25</v>
      </c>
      <c r="B314" t="s">
        <v>53</v>
      </c>
      <c r="C314">
        <v>561</v>
      </c>
      <c r="D314">
        <v>10</v>
      </c>
      <c r="F314">
        <v>2023</v>
      </c>
      <c r="G314">
        <v>5</v>
      </c>
      <c r="H314">
        <v>2.82</v>
      </c>
      <c r="I314">
        <v>35.58</v>
      </c>
      <c r="O314">
        <v>0.42299999999999999</v>
      </c>
      <c r="P314">
        <v>1.2</v>
      </c>
      <c r="Q314">
        <v>705</v>
      </c>
      <c r="R314" t="s">
        <v>923</v>
      </c>
      <c r="T314" t="s">
        <v>28</v>
      </c>
      <c r="Y314" t="s">
        <v>30</v>
      </c>
    </row>
    <row r="315" spans="1:25" x14ac:dyDescent="0.45">
      <c r="A315" t="s">
        <v>25</v>
      </c>
      <c r="B315" t="s">
        <v>53</v>
      </c>
      <c r="C315">
        <v>561</v>
      </c>
      <c r="D315">
        <v>10</v>
      </c>
      <c r="F315">
        <v>2024</v>
      </c>
      <c r="G315">
        <v>0</v>
      </c>
      <c r="H315">
        <v>0</v>
      </c>
      <c r="R315" t="s">
        <v>923</v>
      </c>
      <c r="T315" t="s">
        <v>28</v>
      </c>
      <c r="Y315" t="s">
        <v>30</v>
      </c>
    </row>
    <row r="316" spans="1:25" x14ac:dyDescent="0.45">
      <c r="A316" t="s">
        <v>25</v>
      </c>
      <c r="B316" t="s">
        <v>54</v>
      </c>
      <c r="C316">
        <v>562</v>
      </c>
      <c r="D316">
        <v>10</v>
      </c>
      <c r="F316">
        <v>2009</v>
      </c>
      <c r="G316">
        <v>26</v>
      </c>
      <c r="H316">
        <v>20.05</v>
      </c>
      <c r="I316">
        <v>243</v>
      </c>
      <c r="O316">
        <v>3.008</v>
      </c>
      <c r="P316">
        <v>1.2</v>
      </c>
      <c r="Q316">
        <v>5012.5</v>
      </c>
      <c r="R316" t="s">
        <v>923</v>
      </c>
      <c r="T316" t="s">
        <v>28</v>
      </c>
      <c r="Y316" t="s">
        <v>29</v>
      </c>
    </row>
    <row r="317" spans="1:25" x14ac:dyDescent="0.45">
      <c r="A317" t="s">
        <v>25</v>
      </c>
      <c r="B317" t="s">
        <v>54</v>
      </c>
      <c r="C317">
        <v>562</v>
      </c>
      <c r="D317">
        <v>10</v>
      </c>
      <c r="F317">
        <v>2010</v>
      </c>
      <c r="G317">
        <v>95</v>
      </c>
      <c r="H317">
        <v>95</v>
      </c>
      <c r="I317">
        <v>1275</v>
      </c>
      <c r="O317">
        <v>14.25</v>
      </c>
      <c r="P317">
        <v>1.2</v>
      </c>
      <c r="Q317">
        <v>23750</v>
      </c>
      <c r="R317" t="s">
        <v>923</v>
      </c>
      <c r="T317" t="s">
        <v>28</v>
      </c>
      <c r="Y317" t="s">
        <v>29</v>
      </c>
    </row>
    <row r="318" spans="1:25" x14ac:dyDescent="0.45">
      <c r="A318" t="s">
        <v>25</v>
      </c>
      <c r="B318" t="s">
        <v>54</v>
      </c>
      <c r="C318">
        <v>562</v>
      </c>
      <c r="D318">
        <v>10</v>
      </c>
      <c r="F318">
        <v>2011</v>
      </c>
      <c r="G318">
        <v>14</v>
      </c>
      <c r="H318">
        <v>14</v>
      </c>
      <c r="I318">
        <v>167</v>
      </c>
      <c r="O318">
        <v>2.1</v>
      </c>
      <c r="P318">
        <v>1.2</v>
      </c>
      <c r="Q318">
        <v>3500</v>
      </c>
      <c r="R318" t="s">
        <v>923</v>
      </c>
      <c r="T318" t="s">
        <v>28</v>
      </c>
      <c r="Y318" t="s">
        <v>29</v>
      </c>
    </row>
    <row r="319" spans="1:25" x14ac:dyDescent="0.45">
      <c r="A319" t="s">
        <v>25</v>
      </c>
      <c r="B319" t="s">
        <v>54</v>
      </c>
      <c r="C319">
        <v>562</v>
      </c>
      <c r="D319">
        <v>10</v>
      </c>
      <c r="F319">
        <v>2012</v>
      </c>
      <c r="G319">
        <v>0</v>
      </c>
      <c r="H319">
        <v>0</v>
      </c>
      <c r="R319" t="s">
        <v>923</v>
      </c>
      <c r="T319" t="s">
        <v>28</v>
      </c>
      <c r="Y319" t="s">
        <v>29</v>
      </c>
    </row>
    <row r="320" spans="1:25" x14ac:dyDescent="0.45">
      <c r="A320" t="s">
        <v>25</v>
      </c>
      <c r="B320" t="s">
        <v>54</v>
      </c>
      <c r="C320">
        <v>562</v>
      </c>
      <c r="D320">
        <v>10</v>
      </c>
      <c r="F320">
        <v>2013</v>
      </c>
      <c r="G320">
        <v>12</v>
      </c>
      <c r="H320">
        <v>3.98</v>
      </c>
      <c r="I320">
        <v>33.47</v>
      </c>
      <c r="O320">
        <v>0.59699999999999998</v>
      </c>
      <c r="P320">
        <v>1.2</v>
      </c>
      <c r="Q320">
        <v>995</v>
      </c>
      <c r="R320" t="s">
        <v>923</v>
      </c>
      <c r="T320" t="s">
        <v>28</v>
      </c>
      <c r="Y320" t="s">
        <v>29</v>
      </c>
    </row>
    <row r="321" spans="1:25" x14ac:dyDescent="0.45">
      <c r="A321" t="s">
        <v>25</v>
      </c>
      <c r="B321" t="s">
        <v>54</v>
      </c>
      <c r="C321">
        <v>562</v>
      </c>
      <c r="D321">
        <v>10</v>
      </c>
      <c r="F321">
        <v>2014</v>
      </c>
      <c r="G321">
        <v>8</v>
      </c>
      <c r="H321">
        <v>3.73</v>
      </c>
      <c r="I321">
        <v>54.16</v>
      </c>
      <c r="O321">
        <v>0.56000000000000005</v>
      </c>
      <c r="P321">
        <v>1.2</v>
      </c>
      <c r="Q321">
        <v>932.5</v>
      </c>
      <c r="R321" t="s">
        <v>923</v>
      </c>
      <c r="T321" t="s">
        <v>28</v>
      </c>
      <c r="Y321" t="s">
        <v>29</v>
      </c>
    </row>
    <row r="322" spans="1:25" x14ac:dyDescent="0.45">
      <c r="A322" t="s">
        <v>25</v>
      </c>
      <c r="B322" t="s">
        <v>54</v>
      </c>
      <c r="C322">
        <v>562</v>
      </c>
      <c r="D322">
        <v>10</v>
      </c>
      <c r="F322">
        <v>2015</v>
      </c>
      <c r="G322">
        <v>38</v>
      </c>
      <c r="H322">
        <v>21.57</v>
      </c>
      <c r="I322">
        <v>276.01</v>
      </c>
      <c r="O322">
        <v>3.2360000000000002</v>
      </c>
      <c r="P322">
        <v>1.2</v>
      </c>
      <c r="Q322">
        <v>5392.5</v>
      </c>
      <c r="R322" t="s">
        <v>923</v>
      </c>
      <c r="T322" t="s">
        <v>28</v>
      </c>
      <c r="Y322" t="s">
        <v>30</v>
      </c>
    </row>
    <row r="323" spans="1:25" x14ac:dyDescent="0.45">
      <c r="A323" t="s">
        <v>25</v>
      </c>
      <c r="B323" t="s">
        <v>54</v>
      </c>
      <c r="C323">
        <v>562</v>
      </c>
      <c r="D323">
        <v>10</v>
      </c>
      <c r="F323">
        <v>2016</v>
      </c>
      <c r="G323">
        <v>33</v>
      </c>
      <c r="H323">
        <v>20.51</v>
      </c>
      <c r="I323">
        <v>237.97</v>
      </c>
      <c r="O323">
        <v>3.077</v>
      </c>
      <c r="P323">
        <v>1.2</v>
      </c>
      <c r="Q323">
        <v>5127.5</v>
      </c>
      <c r="R323" t="s">
        <v>923</v>
      </c>
      <c r="T323" t="s">
        <v>28</v>
      </c>
      <c r="Y323" t="s">
        <v>30</v>
      </c>
    </row>
    <row r="324" spans="1:25" x14ac:dyDescent="0.45">
      <c r="A324" t="s">
        <v>25</v>
      </c>
      <c r="B324" t="s">
        <v>54</v>
      </c>
      <c r="C324">
        <v>562</v>
      </c>
      <c r="D324">
        <v>10</v>
      </c>
      <c r="F324">
        <v>2017</v>
      </c>
      <c r="G324">
        <v>30</v>
      </c>
      <c r="H324">
        <v>19.04</v>
      </c>
      <c r="I324">
        <v>238.44</v>
      </c>
      <c r="O324">
        <v>2.8559999999999999</v>
      </c>
      <c r="P324">
        <v>1.2</v>
      </c>
      <c r="Q324">
        <v>4760</v>
      </c>
      <c r="R324" t="s">
        <v>923</v>
      </c>
      <c r="T324" t="s">
        <v>28</v>
      </c>
      <c r="Y324" t="s">
        <v>30</v>
      </c>
    </row>
    <row r="325" spans="1:25" x14ac:dyDescent="0.45">
      <c r="A325" t="s">
        <v>25</v>
      </c>
      <c r="B325" t="s">
        <v>54</v>
      </c>
      <c r="C325">
        <v>562</v>
      </c>
      <c r="D325">
        <v>10</v>
      </c>
      <c r="F325">
        <v>2018</v>
      </c>
      <c r="G325">
        <v>25</v>
      </c>
      <c r="H325">
        <v>13.98</v>
      </c>
      <c r="I325">
        <v>151.82</v>
      </c>
      <c r="O325">
        <v>2.097</v>
      </c>
      <c r="P325">
        <v>1.2</v>
      </c>
      <c r="Q325">
        <v>3495</v>
      </c>
      <c r="R325" t="s">
        <v>923</v>
      </c>
      <c r="T325" t="s">
        <v>28</v>
      </c>
      <c r="Y325" t="s">
        <v>30</v>
      </c>
    </row>
    <row r="326" spans="1:25" x14ac:dyDescent="0.45">
      <c r="A326" t="s">
        <v>25</v>
      </c>
      <c r="B326" t="s">
        <v>54</v>
      </c>
      <c r="C326">
        <v>562</v>
      </c>
      <c r="D326">
        <v>10</v>
      </c>
      <c r="F326">
        <v>2019</v>
      </c>
      <c r="G326">
        <v>11</v>
      </c>
      <c r="H326">
        <v>5.82</v>
      </c>
      <c r="I326">
        <v>70.11</v>
      </c>
      <c r="O326">
        <v>0.873</v>
      </c>
      <c r="P326">
        <v>1.2</v>
      </c>
      <c r="Q326">
        <v>1455</v>
      </c>
      <c r="R326" t="s">
        <v>923</v>
      </c>
      <c r="T326" t="s">
        <v>28</v>
      </c>
      <c r="Y326" t="s">
        <v>30</v>
      </c>
    </row>
    <row r="327" spans="1:25" x14ac:dyDescent="0.45">
      <c r="A327" t="s">
        <v>25</v>
      </c>
      <c r="B327" t="s">
        <v>54</v>
      </c>
      <c r="C327">
        <v>562</v>
      </c>
      <c r="D327">
        <v>10</v>
      </c>
      <c r="F327">
        <v>2020</v>
      </c>
      <c r="G327">
        <v>14</v>
      </c>
      <c r="H327">
        <v>8.58</v>
      </c>
      <c r="I327">
        <v>101.85</v>
      </c>
      <c r="O327">
        <v>1.2869999999999999</v>
      </c>
      <c r="P327">
        <v>1.2</v>
      </c>
      <c r="Q327">
        <v>2145</v>
      </c>
      <c r="R327" t="s">
        <v>923</v>
      </c>
      <c r="T327" t="s">
        <v>28</v>
      </c>
      <c r="Y327" t="s">
        <v>30</v>
      </c>
    </row>
    <row r="328" spans="1:25" x14ac:dyDescent="0.45">
      <c r="A328" t="s">
        <v>25</v>
      </c>
      <c r="B328" t="s">
        <v>54</v>
      </c>
      <c r="C328">
        <v>562</v>
      </c>
      <c r="D328">
        <v>10</v>
      </c>
      <c r="F328">
        <v>2021</v>
      </c>
      <c r="G328">
        <v>24</v>
      </c>
      <c r="H328">
        <v>14.37</v>
      </c>
      <c r="I328">
        <v>183.92</v>
      </c>
      <c r="O328">
        <v>1.637</v>
      </c>
      <c r="P328">
        <v>0.90720000000000001</v>
      </c>
      <c r="Q328">
        <v>3592.5</v>
      </c>
      <c r="R328" t="s">
        <v>923</v>
      </c>
      <c r="T328" t="s">
        <v>28</v>
      </c>
      <c r="Y328" t="s">
        <v>30</v>
      </c>
    </row>
    <row r="329" spans="1:25" x14ac:dyDescent="0.45">
      <c r="A329" t="s">
        <v>25</v>
      </c>
      <c r="B329" t="s">
        <v>54</v>
      </c>
      <c r="C329">
        <v>562</v>
      </c>
      <c r="D329">
        <v>10</v>
      </c>
      <c r="F329">
        <v>2022</v>
      </c>
      <c r="G329">
        <v>17</v>
      </c>
      <c r="H329">
        <v>11.74</v>
      </c>
      <c r="I329">
        <v>160.05000000000001</v>
      </c>
      <c r="O329">
        <v>0.90100000000000002</v>
      </c>
      <c r="P329">
        <v>0.61419999999999997</v>
      </c>
      <c r="Q329">
        <v>2935</v>
      </c>
      <c r="R329" t="s">
        <v>923</v>
      </c>
      <c r="T329" t="s">
        <v>28</v>
      </c>
      <c r="Y329" t="s">
        <v>30</v>
      </c>
    </row>
    <row r="330" spans="1:25" x14ac:dyDescent="0.45">
      <c r="A330" t="s">
        <v>25</v>
      </c>
      <c r="B330" t="s">
        <v>54</v>
      </c>
      <c r="C330">
        <v>562</v>
      </c>
      <c r="D330">
        <v>10</v>
      </c>
      <c r="F330">
        <v>2023</v>
      </c>
      <c r="G330">
        <v>13</v>
      </c>
      <c r="H330">
        <v>8.5</v>
      </c>
      <c r="I330">
        <v>101.32</v>
      </c>
      <c r="O330">
        <v>0.65200000000000002</v>
      </c>
      <c r="P330">
        <v>0.6139</v>
      </c>
      <c r="Q330">
        <v>2125</v>
      </c>
      <c r="R330" t="s">
        <v>923</v>
      </c>
      <c r="T330" t="s">
        <v>28</v>
      </c>
      <c r="Y330" t="s">
        <v>30</v>
      </c>
    </row>
    <row r="331" spans="1:25" x14ac:dyDescent="0.45">
      <c r="A331" t="s">
        <v>25</v>
      </c>
      <c r="B331" t="s">
        <v>54</v>
      </c>
      <c r="C331">
        <v>562</v>
      </c>
      <c r="D331">
        <v>10</v>
      </c>
      <c r="F331">
        <v>2024</v>
      </c>
      <c r="G331">
        <v>8</v>
      </c>
      <c r="H331">
        <v>4.76</v>
      </c>
      <c r="I331">
        <v>56.69</v>
      </c>
      <c r="O331">
        <v>0.36499999999999999</v>
      </c>
      <c r="P331">
        <v>0.61399999999999999</v>
      </c>
      <c r="Q331">
        <v>1190</v>
      </c>
      <c r="R331" t="s">
        <v>923</v>
      </c>
      <c r="T331" t="s">
        <v>28</v>
      </c>
      <c r="Y331" t="s">
        <v>30</v>
      </c>
    </row>
    <row r="332" spans="1:25" x14ac:dyDescent="0.45">
      <c r="A332" t="s">
        <v>25</v>
      </c>
      <c r="B332" t="s">
        <v>54</v>
      </c>
      <c r="C332">
        <v>562</v>
      </c>
      <c r="D332">
        <v>12</v>
      </c>
      <c r="F332">
        <v>2011</v>
      </c>
      <c r="G332">
        <v>105</v>
      </c>
      <c r="H332">
        <v>82.5</v>
      </c>
      <c r="I332">
        <v>3840.12</v>
      </c>
      <c r="K332">
        <v>1.0999999999999999E-2</v>
      </c>
      <c r="L332">
        <v>8.9999999999999998E-4</v>
      </c>
      <c r="M332">
        <v>2899.1410000000001</v>
      </c>
      <c r="N332">
        <v>8.1000000000000003E-2</v>
      </c>
      <c r="O332">
        <v>0.27200000000000002</v>
      </c>
      <c r="P332">
        <v>1.3299999999999999E-2</v>
      </c>
      <c r="Q332">
        <v>35736.203000000001</v>
      </c>
      <c r="R332" t="s">
        <v>923</v>
      </c>
      <c r="S332" t="s">
        <v>34</v>
      </c>
      <c r="T332" t="s">
        <v>55</v>
      </c>
      <c r="V332" t="s">
        <v>56</v>
      </c>
      <c r="Y332" t="s">
        <v>35</v>
      </c>
    </row>
    <row r="333" spans="1:25" x14ac:dyDescent="0.45">
      <c r="A333" t="s">
        <v>25</v>
      </c>
      <c r="B333" t="s">
        <v>54</v>
      </c>
      <c r="C333">
        <v>562</v>
      </c>
      <c r="D333">
        <v>12</v>
      </c>
      <c r="F333">
        <v>2012</v>
      </c>
      <c r="G333">
        <v>31</v>
      </c>
      <c r="H333">
        <v>22.47</v>
      </c>
      <c r="I333">
        <v>966.82</v>
      </c>
      <c r="K333">
        <v>3.0000000000000001E-3</v>
      </c>
      <c r="L333">
        <v>8.0000000000000004E-4</v>
      </c>
      <c r="M333">
        <v>740.49199999999996</v>
      </c>
      <c r="N333">
        <v>8.1000000000000003E-2</v>
      </c>
      <c r="O333">
        <v>4.7E-2</v>
      </c>
      <c r="P333">
        <v>9.4000000000000004E-3</v>
      </c>
      <c r="Q333">
        <v>9126.8060000000005</v>
      </c>
      <c r="R333" t="s">
        <v>923</v>
      </c>
      <c r="S333" t="s">
        <v>34</v>
      </c>
      <c r="T333" t="s">
        <v>28</v>
      </c>
      <c r="V333" t="s">
        <v>57</v>
      </c>
      <c r="Y333" t="s">
        <v>35</v>
      </c>
    </row>
    <row r="334" spans="1:25" x14ac:dyDescent="0.45">
      <c r="A334" t="s">
        <v>25</v>
      </c>
      <c r="B334" t="s">
        <v>54</v>
      </c>
      <c r="C334">
        <v>562</v>
      </c>
      <c r="D334">
        <v>12</v>
      </c>
      <c r="F334">
        <v>2013</v>
      </c>
      <c r="G334">
        <v>140</v>
      </c>
      <c r="H334">
        <v>88.94</v>
      </c>
      <c r="I334">
        <v>3972.19</v>
      </c>
      <c r="K334">
        <v>1.2E-2</v>
      </c>
      <c r="L334">
        <v>8.9999999999999998E-4</v>
      </c>
      <c r="M334">
        <v>2976.05</v>
      </c>
      <c r="N334">
        <v>8.1000000000000003E-2</v>
      </c>
      <c r="O334">
        <v>0.221</v>
      </c>
      <c r="P334">
        <v>1.0699999999999999E-2</v>
      </c>
      <c r="Q334">
        <v>36680.646000000001</v>
      </c>
      <c r="R334" t="s">
        <v>923</v>
      </c>
      <c r="S334" t="s">
        <v>34</v>
      </c>
      <c r="T334" t="s">
        <v>28</v>
      </c>
      <c r="V334" t="s">
        <v>57</v>
      </c>
      <c r="Y334" t="s">
        <v>35</v>
      </c>
    </row>
    <row r="335" spans="1:25" x14ac:dyDescent="0.45">
      <c r="A335" t="s">
        <v>25</v>
      </c>
      <c r="B335" t="s">
        <v>54</v>
      </c>
      <c r="C335">
        <v>562</v>
      </c>
      <c r="D335">
        <v>12</v>
      </c>
      <c r="F335">
        <v>2014</v>
      </c>
      <c r="G335">
        <v>148</v>
      </c>
      <c r="H335">
        <v>102.98</v>
      </c>
      <c r="I335">
        <v>4680.6400000000003</v>
      </c>
      <c r="K335">
        <v>1.2999999999999999E-2</v>
      </c>
      <c r="L335">
        <v>8.9999999999999998E-4</v>
      </c>
      <c r="M335">
        <v>3439.6819999999998</v>
      </c>
      <c r="N335">
        <v>7.9299999999999995E-2</v>
      </c>
      <c r="O335">
        <v>0.23699999999999999</v>
      </c>
      <c r="P335">
        <v>9.5999999999999992E-3</v>
      </c>
      <c r="Q335">
        <v>43120.241999999998</v>
      </c>
      <c r="R335" t="s">
        <v>923</v>
      </c>
      <c r="S335" t="s">
        <v>34</v>
      </c>
      <c r="T335" t="s">
        <v>28</v>
      </c>
      <c r="V335" t="s">
        <v>57</v>
      </c>
      <c r="Y335" t="s">
        <v>35</v>
      </c>
    </row>
    <row r="336" spans="1:25" x14ac:dyDescent="0.45">
      <c r="A336" t="s">
        <v>25</v>
      </c>
      <c r="B336" t="s">
        <v>54</v>
      </c>
      <c r="C336">
        <v>562</v>
      </c>
      <c r="D336">
        <v>12</v>
      </c>
      <c r="F336">
        <v>2015</v>
      </c>
      <c r="G336">
        <v>112</v>
      </c>
      <c r="H336">
        <v>73.25</v>
      </c>
      <c r="I336">
        <v>3213.34</v>
      </c>
      <c r="K336">
        <v>0.01</v>
      </c>
      <c r="L336">
        <v>8.9999999999999998E-4</v>
      </c>
      <c r="M336">
        <v>2493.732</v>
      </c>
      <c r="N336">
        <v>8.0699999999999994E-2</v>
      </c>
      <c r="O336">
        <v>0.23200000000000001</v>
      </c>
      <c r="P336">
        <v>1.24E-2</v>
      </c>
      <c r="Q336">
        <v>30746.635999999999</v>
      </c>
      <c r="R336" t="s">
        <v>923</v>
      </c>
      <c r="S336" t="s">
        <v>34</v>
      </c>
      <c r="T336" t="s">
        <v>28</v>
      </c>
      <c r="V336" t="s">
        <v>57</v>
      </c>
      <c r="Y336" t="s">
        <v>36</v>
      </c>
    </row>
    <row r="337" spans="1:25" x14ac:dyDescent="0.45">
      <c r="A337" t="s">
        <v>25</v>
      </c>
      <c r="B337" t="s">
        <v>54</v>
      </c>
      <c r="C337">
        <v>562</v>
      </c>
      <c r="D337">
        <v>12</v>
      </c>
      <c r="F337">
        <v>2016</v>
      </c>
      <c r="G337">
        <v>124</v>
      </c>
      <c r="H337">
        <v>89.13</v>
      </c>
      <c r="I337">
        <v>3639.05</v>
      </c>
      <c r="K337">
        <v>0.06</v>
      </c>
      <c r="L337">
        <v>3.7000000000000002E-3</v>
      </c>
      <c r="M337">
        <v>2654.8519999999999</v>
      </c>
      <c r="N337">
        <v>7.51E-2</v>
      </c>
      <c r="O337">
        <v>0.14499999999999999</v>
      </c>
      <c r="P337">
        <v>8.3999999999999995E-3</v>
      </c>
      <c r="Q337">
        <v>35467.116999999998</v>
      </c>
      <c r="R337" t="s">
        <v>923</v>
      </c>
      <c r="S337" t="s">
        <v>34</v>
      </c>
      <c r="T337" t="s">
        <v>28</v>
      </c>
      <c r="V337" t="s">
        <v>57</v>
      </c>
      <c r="Y337" t="s">
        <v>36</v>
      </c>
    </row>
    <row r="338" spans="1:25" x14ac:dyDescent="0.45">
      <c r="A338" t="s">
        <v>25</v>
      </c>
      <c r="B338" t="s">
        <v>54</v>
      </c>
      <c r="C338">
        <v>562</v>
      </c>
      <c r="D338">
        <v>12</v>
      </c>
      <c r="F338">
        <v>2017</v>
      </c>
      <c r="G338">
        <v>95</v>
      </c>
      <c r="H338">
        <v>67.8</v>
      </c>
      <c r="I338">
        <v>2958.1</v>
      </c>
      <c r="K338">
        <v>8.9999999999999993E-3</v>
      </c>
      <c r="L338">
        <v>8.9999999999999998E-4</v>
      </c>
      <c r="M338">
        <v>2246.3159999999998</v>
      </c>
      <c r="N338">
        <v>0.08</v>
      </c>
      <c r="O338">
        <v>0.122</v>
      </c>
      <c r="P338">
        <v>8.0999999999999996E-3</v>
      </c>
      <c r="Q338">
        <v>28037.432000000001</v>
      </c>
      <c r="R338" t="s">
        <v>923</v>
      </c>
      <c r="S338" t="s">
        <v>34</v>
      </c>
      <c r="T338" t="s">
        <v>28</v>
      </c>
      <c r="V338" t="s">
        <v>57</v>
      </c>
      <c r="Y338" t="s">
        <v>36</v>
      </c>
    </row>
    <row r="339" spans="1:25" x14ac:dyDescent="0.45">
      <c r="A339" t="s">
        <v>25</v>
      </c>
      <c r="B339" t="s">
        <v>54</v>
      </c>
      <c r="C339">
        <v>562</v>
      </c>
      <c r="D339">
        <v>12</v>
      </c>
      <c r="F339">
        <v>2018</v>
      </c>
      <c r="G339">
        <v>84</v>
      </c>
      <c r="H339">
        <v>50.76</v>
      </c>
      <c r="I339">
        <v>1976.22</v>
      </c>
      <c r="K339">
        <v>6.0000000000000001E-3</v>
      </c>
      <c r="L339">
        <v>8.0000000000000004E-4</v>
      </c>
      <c r="M339">
        <v>1544.1790000000001</v>
      </c>
      <c r="N339">
        <v>0.08</v>
      </c>
      <c r="O339">
        <v>7.5999999999999998E-2</v>
      </c>
      <c r="P339">
        <v>7.7000000000000002E-3</v>
      </c>
      <c r="Q339">
        <v>19209.813999999998</v>
      </c>
      <c r="R339" t="s">
        <v>923</v>
      </c>
      <c r="S339" t="s">
        <v>34</v>
      </c>
      <c r="T339" t="s">
        <v>28</v>
      </c>
      <c r="V339" t="s">
        <v>57</v>
      </c>
      <c r="Y339" t="s">
        <v>36</v>
      </c>
    </row>
    <row r="340" spans="1:25" x14ac:dyDescent="0.45">
      <c r="A340" t="s">
        <v>25</v>
      </c>
      <c r="B340" t="s">
        <v>54</v>
      </c>
      <c r="C340">
        <v>562</v>
      </c>
      <c r="D340">
        <v>12</v>
      </c>
      <c r="F340">
        <v>2019</v>
      </c>
      <c r="G340">
        <v>39</v>
      </c>
      <c r="H340">
        <v>17.11</v>
      </c>
      <c r="I340">
        <v>565.47</v>
      </c>
      <c r="K340">
        <v>2E-3</v>
      </c>
      <c r="L340">
        <v>8.0000000000000004E-4</v>
      </c>
      <c r="M340">
        <v>452.17599999999999</v>
      </c>
      <c r="N340">
        <v>7.9500000000000001E-2</v>
      </c>
      <c r="O340">
        <v>2.1999999999999999E-2</v>
      </c>
      <c r="P340">
        <v>8.0999999999999996E-3</v>
      </c>
      <c r="Q340">
        <v>5601.6530000000002</v>
      </c>
      <c r="R340" t="s">
        <v>923</v>
      </c>
      <c r="S340" t="s">
        <v>34</v>
      </c>
      <c r="T340" t="s">
        <v>28</v>
      </c>
      <c r="V340" t="s">
        <v>57</v>
      </c>
      <c r="Y340" t="s">
        <v>36</v>
      </c>
    </row>
    <row r="341" spans="1:25" x14ac:dyDescent="0.45">
      <c r="A341" t="s">
        <v>25</v>
      </c>
      <c r="B341" t="s">
        <v>54</v>
      </c>
      <c r="C341">
        <v>562</v>
      </c>
      <c r="D341">
        <v>12</v>
      </c>
      <c r="F341">
        <v>2020</v>
      </c>
      <c r="G341">
        <v>29</v>
      </c>
      <c r="H341">
        <v>20.54</v>
      </c>
      <c r="I341">
        <v>710.21</v>
      </c>
      <c r="K341">
        <v>4.0000000000000001E-3</v>
      </c>
      <c r="L341">
        <v>1.2999999999999999E-3</v>
      </c>
      <c r="M341">
        <v>549.06799999999998</v>
      </c>
      <c r="N341">
        <v>7.7200000000000005E-2</v>
      </c>
      <c r="O341">
        <v>2.7E-2</v>
      </c>
      <c r="P341">
        <v>7.7000000000000002E-3</v>
      </c>
      <c r="Q341">
        <v>7163.3540000000003</v>
      </c>
      <c r="R341" t="s">
        <v>923</v>
      </c>
      <c r="S341" t="s">
        <v>34</v>
      </c>
      <c r="T341" t="s">
        <v>28</v>
      </c>
      <c r="V341" t="s">
        <v>57</v>
      </c>
      <c r="Y341" t="s">
        <v>36</v>
      </c>
    </row>
    <row r="342" spans="1:25" x14ac:dyDescent="0.45">
      <c r="A342" t="s">
        <v>25</v>
      </c>
      <c r="B342" t="s">
        <v>54</v>
      </c>
      <c r="C342">
        <v>562</v>
      </c>
      <c r="D342">
        <v>12</v>
      </c>
      <c r="F342">
        <v>2021</v>
      </c>
      <c r="G342">
        <v>94</v>
      </c>
      <c r="H342">
        <v>70.290000000000006</v>
      </c>
      <c r="I342">
        <v>2624.74</v>
      </c>
      <c r="K342">
        <v>8.0000000000000002E-3</v>
      </c>
      <c r="L342">
        <v>8.9999999999999998E-4</v>
      </c>
      <c r="M342">
        <v>1954.164</v>
      </c>
      <c r="N342">
        <v>7.5999999999999998E-2</v>
      </c>
      <c r="O342">
        <v>8.4000000000000005E-2</v>
      </c>
      <c r="P342">
        <v>6.3E-3</v>
      </c>
      <c r="Q342">
        <v>25900.621999999999</v>
      </c>
      <c r="R342" t="s">
        <v>923</v>
      </c>
      <c r="S342" t="s">
        <v>34</v>
      </c>
      <c r="T342" t="s">
        <v>28</v>
      </c>
      <c r="V342" t="s">
        <v>57</v>
      </c>
      <c r="Y342" t="s">
        <v>36</v>
      </c>
    </row>
    <row r="343" spans="1:25" x14ac:dyDescent="0.45">
      <c r="A343" t="s">
        <v>25</v>
      </c>
      <c r="B343" t="s">
        <v>54</v>
      </c>
      <c r="C343">
        <v>562</v>
      </c>
      <c r="D343">
        <v>12</v>
      </c>
      <c r="F343">
        <v>2022</v>
      </c>
      <c r="G343">
        <v>61</v>
      </c>
      <c r="H343">
        <v>44.01</v>
      </c>
      <c r="I343">
        <v>1596.81</v>
      </c>
      <c r="K343">
        <v>5.0000000000000001E-3</v>
      </c>
      <c r="L343">
        <v>1E-3</v>
      </c>
      <c r="M343">
        <v>1188.509</v>
      </c>
      <c r="N343">
        <v>7.6300000000000007E-2</v>
      </c>
      <c r="O343">
        <v>5.2999999999999999E-2</v>
      </c>
      <c r="P343">
        <v>5.4999999999999997E-3</v>
      </c>
      <c r="Q343">
        <v>15736.718999999999</v>
      </c>
      <c r="R343" t="s">
        <v>923</v>
      </c>
      <c r="S343" t="s">
        <v>34</v>
      </c>
      <c r="T343" t="s">
        <v>28</v>
      </c>
      <c r="V343" t="s">
        <v>57</v>
      </c>
      <c r="Y343" t="s">
        <v>36</v>
      </c>
    </row>
    <row r="344" spans="1:25" x14ac:dyDescent="0.45">
      <c r="A344" t="s">
        <v>25</v>
      </c>
      <c r="B344" t="s">
        <v>54</v>
      </c>
      <c r="C344">
        <v>562</v>
      </c>
      <c r="D344">
        <v>12</v>
      </c>
      <c r="F344">
        <v>2023</v>
      </c>
      <c r="G344">
        <v>67</v>
      </c>
      <c r="H344">
        <v>47.75</v>
      </c>
      <c r="I344">
        <v>1912.76</v>
      </c>
      <c r="K344">
        <v>6.0000000000000001E-3</v>
      </c>
      <c r="L344">
        <v>1E-3</v>
      </c>
      <c r="M344">
        <v>1435.1189999999999</v>
      </c>
      <c r="N344">
        <v>7.7399999999999997E-2</v>
      </c>
      <c r="O344">
        <v>9.6000000000000002E-2</v>
      </c>
      <c r="P344">
        <v>7.9000000000000008E-3</v>
      </c>
      <c r="Q344">
        <v>18585.163</v>
      </c>
      <c r="R344" t="s">
        <v>923</v>
      </c>
      <c r="S344" t="s">
        <v>34</v>
      </c>
      <c r="T344" t="s">
        <v>28</v>
      </c>
      <c r="V344" t="s">
        <v>57</v>
      </c>
      <c r="Y344" t="s">
        <v>36</v>
      </c>
    </row>
    <row r="345" spans="1:25" x14ac:dyDescent="0.45">
      <c r="A345" t="s">
        <v>25</v>
      </c>
      <c r="B345" t="s">
        <v>54</v>
      </c>
      <c r="C345">
        <v>562</v>
      </c>
      <c r="D345">
        <v>12</v>
      </c>
      <c r="F345">
        <v>2024</v>
      </c>
      <c r="G345">
        <v>3</v>
      </c>
      <c r="H345">
        <v>0.9</v>
      </c>
      <c r="I345">
        <v>21</v>
      </c>
      <c r="K345">
        <v>0</v>
      </c>
      <c r="L345">
        <v>1E-3</v>
      </c>
      <c r="M345">
        <v>19.329999999999998</v>
      </c>
      <c r="N345">
        <v>8.1000000000000003E-2</v>
      </c>
      <c r="O345">
        <v>0</v>
      </c>
      <c r="P345">
        <v>2.3E-3</v>
      </c>
      <c r="Q345">
        <v>238.68</v>
      </c>
      <c r="R345" t="s">
        <v>923</v>
      </c>
      <c r="S345" t="s">
        <v>34</v>
      </c>
      <c r="T345" t="s">
        <v>28</v>
      </c>
      <c r="V345" t="s">
        <v>57</v>
      </c>
      <c r="Y345" t="s">
        <v>36</v>
      </c>
    </row>
    <row r="346" spans="1:25" x14ac:dyDescent="0.45">
      <c r="A346" t="s">
        <v>25</v>
      </c>
      <c r="B346" t="s">
        <v>54</v>
      </c>
      <c r="C346">
        <v>562</v>
      </c>
      <c r="D346">
        <v>13</v>
      </c>
      <c r="F346">
        <v>2011</v>
      </c>
      <c r="G346">
        <v>99</v>
      </c>
      <c r="H346">
        <v>72.73</v>
      </c>
      <c r="I346">
        <v>3108.72</v>
      </c>
      <c r="K346">
        <v>8.9999999999999993E-3</v>
      </c>
      <c r="L346">
        <v>8.0000000000000004E-4</v>
      </c>
      <c r="M346">
        <v>2294.922</v>
      </c>
      <c r="N346">
        <v>8.1000000000000003E-2</v>
      </c>
      <c r="O346">
        <v>0.13700000000000001</v>
      </c>
      <c r="P346">
        <v>1.01E-2</v>
      </c>
      <c r="Q346">
        <v>28286.634999999998</v>
      </c>
      <c r="R346" t="s">
        <v>923</v>
      </c>
      <c r="S346" t="s">
        <v>34</v>
      </c>
      <c r="T346" t="s">
        <v>58</v>
      </c>
      <c r="V346" t="s">
        <v>59</v>
      </c>
      <c r="Y346" t="s">
        <v>35</v>
      </c>
    </row>
    <row r="347" spans="1:25" x14ac:dyDescent="0.45">
      <c r="A347" t="s">
        <v>25</v>
      </c>
      <c r="B347" t="s">
        <v>54</v>
      </c>
      <c r="C347">
        <v>562</v>
      </c>
      <c r="D347">
        <v>13</v>
      </c>
      <c r="F347">
        <v>2012</v>
      </c>
      <c r="G347">
        <v>33</v>
      </c>
      <c r="H347">
        <v>21.91</v>
      </c>
      <c r="I347">
        <v>894.5</v>
      </c>
      <c r="K347">
        <v>2E-3</v>
      </c>
      <c r="L347">
        <v>8.0000000000000004E-4</v>
      </c>
      <c r="M347">
        <v>603.36699999999996</v>
      </c>
      <c r="N347">
        <v>8.1299999999999997E-2</v>
      </c>
      <c r="O347">
        <v>2.1999999999999999E-2</v>
      </c>
      <c r="P347">
        <v>8.0000000000000002E-3</v>
      </c>
      <c r="Q347">
        <v>7433.8360000000002</v>
      </c>
      <c r="R347" t="s">
        <v>923</v>
      </c>
      <c r="S347" t="s">
        <v>34</v>
      </c>
      <c r="T347" t="s">
        <v>28</v>
      </c>
      <c r="V347" t="s">
        <v>57</v>
      </c>
      <c r="Y347" t="s">
        <v>35</v>
      </c>
    </row>
    <row r="348" spans="1:25" x14ac:dyDescent="0.45">
      <c r="A348" t="s">
        <v>25</v>
      </c>
      <c r="B348" t="s">
        <v>54</v>
      </c>
      <c r="C348">
        <v>562</v>
      </c>
      <c r="D348">
        <v>13</v>
      </c>
      <c r="F348">
        <v>2013</v>
      </c>
      <c r="G348">
        <v>125</v>
      </c>
      <c r="H348">
        <v>79.12</v>
      </c>
      <c r="I348">
        <v>3521.31</v>
      </c>
      <c r="K348">
        <v>0.01</v>
      </c>
      <c r="L348">
        <v>8.9999999999999998E-4</v>
      </c>
      <c r="M348">
        <v>2583.1570000000002</v>
      </c>
      <c r="N348">
        <v>8.0799999999999997E-2</v>
      </c>
      <c r="O348">
        <v>0.127</v>
      </c>
      <c r="P348">
        <v>7.6E-3</v>
      </c>
      <c r="Q348">
        <v>31881.166000000001</v>
      </c>
      <c r="R348" t="s">
        <v>923</v>
      </c>
      <c r="S348" t="s">
        <v>34</v>
      </c>
      <c r="T348" t="s">
        <v>28</v>
      </c>
      <c r="V348" t="s">
        <v>57</v>
      </c>
      <c r="Y348" t="s">
        <v>35</v>
      </c>
    </row>
    <row r="349" spans="1:25" x14ac:dyDescent="0.45">
      <c r="A349" t="s">
        <v>25</v>
      </c>
      <c r="B349" t="s">
        <v>54</v>
      </c>
      <c r="C349">
        <v>562</v>
      </c>
      <c r="D349">
        <v>13</v>
      </c>
      <c r="F349">
        <v>2014</v>
      </c>
      <c r="G349">
        <v>122</v>
      </c>
      <c r="H349">
        <v>86.18</v>
      </c>
      <c r="I349">
        <v>3899.82</v>
      </c>
      <c r="K349">
        <v>1.0999999999999999E-2</v>
      </c>
      <c r="L349">
        <v>8.9999999999999998E-4</v>
      </c>
      <c r="M349">
        <v>2845.8789999999999</v>
      </c>
      <c r="N349">
        <v>7.9299999999999995E-2</v>
      </c>
      <c r="O349">
        <v>0.152</v>
      </c>
      <c r="P349">
        <v>7.6E-3</v>
      </c>
      <c r="Q349">
        <v>35440.216</v>
      </c>
      <c r="R349" t="s">
        <v>923</v>
      </c>
      <c r="S349" t="s">
        <v>34</v>
      </c>
      <c r="T349" t="s">
        <v>28</v>
      </c>
      <c r="V349" t="s">
        <v>57</v>
      </c>
      <c r="Y349" t="s">
        <v>35</v>
      </c>
    </row>
    <row r="350" spans="1:25" x14ac:dyDescent="0.45">
      <c r="A350" t="s">
        <v>25</v>
      </c>
      <c r="B350" t="s">
        <v>54</v>
      </c>
      <c r="C350">
        <v>562</v>
      </c>
      <c r="D350">
        <v>13</v>
      </c>
      <c r="F350">
        <v>2015</v>
      </c>
      <c r="G350">
        <v>110</v>
      </c>
      <c r="H350">
        <v>76.319999999999993</v>
      </c>
      <c r="I350">
        <v>3416.16</v>
      </c>
      <c r="K350">
        <v>0.01</v>
      </c>
      <c r="L350">
        <v>8.9999999999999998E-4</v>
      </c>
      <c r="M350">
        <v>2576.7350000000001</v>
      </c>
      <c r="N350">
        <v>8.1000000000000003E-2</v>
      </c>
      <c r="O350">
        <v>0.17399999999999999</v>
      </c>
      <c r="P350">
        <v>9.5999999999999992E-3</v>
      </c>
      <c r="Q350">
        <v>31751.837</v>
      </c>
      <c r="R350" t="s">
        <v>923</v>
      </c>
      <c r="S350" t="s">
        <v>34</v>
      </c>
      <c r="T350" t="s">
        <v>28</v>
      </c>
      <c r="V350" t="s">
        <v>57</v>
      </c>
      <c r="Y350" t="s">
        <v>36</v>
      </c>
    </row>
    <row r="351" spans="1:25" x14ac:dyDescent="0.45">
      <c r="A351" t="s">
        <v>25</v>
      </c>
      <c r="B351" t="s">
        <v>54</v>
      </c>
      <c r="C351">
        <v>562</v>
      </c>
      <c r="D351">
        <v>13</v>
      </c>
      <c r="F351">
        <v>2016</v>
      </c>
      <c r="G351">
        <v>90</v>
      </c>
      <c r="H351">
        <v>67.540000000000006</v>
      </c>
      <c r="I351">
        <v>2775.7</v>
      </c>
      <c r="K351">
        <v>4.8000000000000001E-2</v>
      </c>
      <c r="L351">
        <v>3.8999999999999998E-3</v>
      </c>
      <c r="M351">
        <v>2018.827</v>
      </c>
      <c r="N351">
        <v>7.5700000000000003E-2</v>
      </c>
      <c r="O351">
        <v>9.7000000000000003E-2</v>
      </c>
      <c r="P351">
        <v>7.1999999999999998E-3</v>
      </c>
      <c r="Q351">
        <v>26540.460999999999</v>
      </c>
      <c r="R351" t="s">
        <v>923</v>
      </c>
      <c r="S351" t="s">
        <v>34</v>
      </c>
      <c r="T351" t="s">
        <v>28</v>
      </c>
      <c r="V351" t="s">
        <v>57</v>
      </c>
      <c r="Y351" t="s">
        <v>36</v>
      </c>
    </row>
    <row r="352" spans="1:25" x14ac:dyDescent="0.45">
      <c r="A352" t="s">
        <v>25</v>
      </c>
      <c r="B352" t="s">
        <v>54</v>
      </c>
      <c r="C352">
        <v>562</v>
      </c>
      <c r="D352">
        <v>13</v>
      </c>
      <c r="F352">
        <v>2017</v>
      </c>
      <c r="G352">
        <v>71</v>
      </c>
      <c r="H352">
        <v>49.45</v>
      </c>
      <c r="I352">
        <v>2143.62</v>
      </c>
      <c r="K352">
        <v>6.0000000000000001E-3</v>
      </c>
      <c r="L352">
        <v>8.9999999999999998E-4</v>
      </c>
      <c r="M352">
        <v>1588.288</v>
      </c>
      <c r="N352">
        <v>7.9200000000000007E-2</v>
      </c>
      <c r="O352">
        <v>9.1999999999999998E-2</v>
      </c>
      <c r="P352">
        <v>9.1000000000000004E-3</v>
      </c>
      <c r="Q352">
        <v>19899.804</v>
      </c>
      <c r="R352" t="s">
        <v>923</v>
      </c>
      <c r="S352" t="s">
        <v>34</v>
      </c>
      <c r="T352" t="s">
        <v>28</v>
      </c>
      <c r="V352" t="s">
        <v>57</v>
      </c>
      <c r="Y352" t="s">
        <v>36</v>
      </c>
    </row>
    <row r="353" spans="1:25" x14ac:dyDescent="0.45">
      <c r="A353" t="s">
        <v>25</v>
      </c>
      <c r="B353" t="s">
        <v>54</v>
      </c>
      <c r="C353">
        <v>562</v>
      </c>
      <c r="D353">
        <v>13</v>
      </c>
      <c r="F353">
        <v>2018</v>
      </c>
      <c r="G353">
        <v>60</v>
      </c>
      <c r="H353">
        <v>40.29</v>
      </c>
      <c r="I353">
        <v>1722</v>
      </c>
      <c r="K353">
        <v>5.0000000000000001E-3</v>
      </c>
      <c r="L353">
        <v>8.9999999999999998E-4</v>
      </c>
      <c r="M353">
        <v>1279.9639999999999</v>
      </c>
      <c r="N353">
        <v>7.85E-2</v>
      </c>
      <c r="O353">
        <v>7.1999999999999995E-2</v>
      </c>
      <c r="P353">
        <v>8.8000000000000005E-3</v>
      </c>
      <c r="Q353">
        <v>16097.411</v>
      </c>
      <c r="R353" t="s">
        <v>923</v>
      </c>
      <c r="S353" t="s">
        <v>34</v>
      </c>
      <c r="T353" t="s">
        <v>28</v>
      </c>
      <c r="V353" t="s">
        <v>57</v>
      </c>
      <c r="Y353" t="s">
        <v>36</v>
      </c>
    </row>
    <row r="354" spans="1:25" x14ac:dyDescent="0.45">
      <c r="A354" t="s">
        <v>25</v>
      </c>
      <c r="B354" t="s">
        <v>54</v>
      </c>
      <c r="C354">
        <v>562</v>
      </c>
      <c r="D354">
        <v>13</v>
      </c>
      <c r="F354">
        <v>2019</v>
      </c>
      <c r="G354">
        <v>51</v>
      </c>
      <c r="H354">
        <v>28.55</v>
      </c>
      <c r="I354">
        <v>1021.75</v>
      </c>
      <c r="K354">
        <v>3.0000000000000001E-3</v>
      </c>
      <c r="L354">
        <v>1E-3</v>
      </c>
      <c r="M354">
        <v>805.19100000000003</v>
      </c>
      <c r="N354">
        <v>8.0199999999999994E-2</v>
      </c>
      <c r="O354">
        <v>4.8000000000000001E-2</v>
      </c>
      <c r="P354">
        <v>9.7999999999999997E-3</v>
      </c>
      <c r="Q354">
        <v>9992.152</v>
      </c>
      <c r="R354" t="s">
        <v>923</v>
      </c>
      <c r="S354" t="s">
        <v>34</v>
      </c>
      <c r="T354" t="s">
        <v>28</v>
      </c>
      <c r="V354" t="s">
        <v>57</v>
      </c>
      <c r="Y354" t="s">
        <v>36</v>
      </c>
    </row>
    <row r="355" spans="1:25" x14ac:dyDescent="0.45">
      <c r="A355" t="s">
        <v>25</v>
      </c>
      <c r="B355" t="s">
        <v>54</v>
      </c>
      <c r="C355">
        <v>562</v>
      </c>
      <c r="D355">
        <v>13</v>
      </c>
      <c r="F355">
        <v>2020</v>
      </c>
      <c r="G355">
        <v>53</v>
      </c>
      <c r="H355">
        <v>37.130000000000003</v>
      </c>
      <c r="I355">
        <v>1173.49</v>
      </c>
      <c r="K355">
        <v>8.9999999999999993E-3</v>
      </c>
      <c r="L355">
        <v>1.5E-3</v>
      </c>
      <c r="M355">
        <v>1032.2090000000001</v>
      </c>
      <c r="N355">
        <v>7.9399999999999998E-2</v>
      </c>
      <c r="O355">
        <v>6.4000000000000001E-2</v>
      </c>
      <c r="P355">
        <v>9.7000000000000003E-3</v>
      </c>
      <c r="Q355">
        <v>13036.181</v>
      </c>
      <c r="R355" t="s">
        <v>923</v>
      </c>
      <c r="S355" t="s">
        <v>34</v>
      </c>
      <c r="T355" t="s">
        <v>28</v>
      </c>
      <c r="V355" t="s">
        <v>57</v>
      </c>
      <c r="Y355" t="s">
        <v>36</v>
      </c>
    </row>
    <row r="356" spans="1:25" x14ac:dyDescent="0.45">
      <c r="A356" t="s">
        <v>25</v>
      </c>
      <c r="B356" t="s">
        <v>54</v>
      </c>
      <c r="C356">
        <v>562</v>
      </c>
      <c r="D356">
        <v>13</v>
      </c>
      <c r="F356">
        <v>2021</v>
      </c>
      <c r="G356">
        <v>94</v>
      </c>
      <c r="H356">
        <v>64.98</v>
      </c>
      <c r="I356">
        <v>2215</v>
      </c>
      <c r="K356">
        <v>7.0000000000000001E-3</v>
      </c>
      <c r="L356">
        <v>8.9999999999999998E-4</v>
      </c>
      <c r="M356">
        <v>1708.7139999999999</v>
      </c>
      <c r="N356">
        <v>7.5200000000000003E-2</v>
      </c>
      <c r="O356">
        <v>9.0999999999999998E-2</v>
      </c>
      <c r="P356">
        <v>7.7000000000000002E-3</v>
      </c>
      <c r="Q356">
        <v>22892.973999999998</v>
      </c>
      <c r="R356" t="s">
        <v>923</v>
      </c>
      <c r="S356" t="s">
        <v>34</v>
      </c>
      <c r="T356" t="s">
        <v>28</v>
      </c>
      <c r="V356" t="s">
        <v>57</v>
      </c>
      <c r="Y356" t="s">
        <v>36</v>
      </c>
    </row>
    <row r="357" spans="1:25" x14ac:dyDescent="0.45">
      <c r="A357" t="s">
        <v>25</v>
      </c>
      <c r="B357" t="s">
        <v>54</v>
      </c>
      <c r="C357">
        <v>562</v>
      </c>
      <c r="D357">
        <v>13</v>
      </c>
      <c r="F357">
        <v>2022</v>
      </c>
      <c r="G357">
        <v>92</v>
      </c>
      <c r="H357">
        <v>69.64</v>
      </c>
      <c r="I357">
        <v>2731.29</v>
      </c>
      <c r="K357">
        <v>8.9999999999999993E-3</v>
      </c>
      <c r="L357">
        <v>1E-3</v>
      </c>
      <c r="M357">
        <v>1868.579</v>
      </c>
      <c r="N357">
        <v>7.2300000000000003E-2</v>
      </c>
      <c r="O357">
        <v>0.08</v>
      </c>
      <c r="P357">
        <v>5.4999999999999997E-3</v>
      </c>
      <c r="Q357">
        <v>26669.958999999999</v>
      </c>
      <c r="R357" t="s">
        <v>923</v>
      </c>
      <c r="S357" t="s">
        <v>34</v>
      </c>
      <c r="T357" t="s">
        <v>28</v>
      </c>
      <c r="V357" t="s">
        <v>57</v>
      </c>
      <c r="Y357" t="s">
        <v>36</v>
      </c>
    </row>
    <row r="358" spans="1:25" x14ac:dyDescent="0.45">
      <c r="A358" t="s">
        <v>25</v>
      </c>
      <c r="B358" t="s">
        <v>54</v>
      </c>
      <c r="C358">
        <v>562</v>
      </c>
      <c r="D358">
        <v>13</v>
      </c>
      <c r="F358">
        <v>2023</v>
      </c>
      <c r="G358">
        <v>68</v>
      </c>
      <c r="H358">
        <v>44.12</v>
      </c>
      <c r="I358">
        <v>1804.78</v>
      </c>
      <c r="K358">
        <v>6.0000000000000001E-3</v>
      </c>
      <c r="L358">
        <v>1E-3</v>
      </c>
      <c r="M358">
        <v>1318.085</v>
      </c>
      <c r="N358">
        <v>7.7399999999999997E-2</v>
      </c>
      <c r="O358">
        <v>7.2999999999999995E-2</v>
      </c>
      <c r="P358">
        <v>7.0000000000000001E-3</v>
      </c>
      <c r="Q358">
        <v>17193.832999999999</v>
      </c>
      <c r="R358" t="s">
        <v>923</v>
      </c>
      <c r="S358" t="s">
        <v>34</v>
      </c>
      <c r="T358" t="s">
        <v>28</v>
      </c>
      <c r="V358" t="s">
        <v>57</v>
      </c>
      <c r="Y358" t="s">
        <v>36</v>
      </c>
    </row>
    <row r="359" spans="1:25" x14ac:dyDescent="0.45">
      <c r="A359" t="s">
        <v>25</v>
      </c>
      <c r="B359" t="s">
        <v>54</v>
      </c>
      <c r="C359">
        <v>562</v>
      </c>
      <c r="D359">
        <v>13</v>
      </c>
      <c r="F359">
        <v>2024</v>
      </c>
      <c r="G359">
        <v>21</v>
      </c>
      <c r="H359">
        <v>12.27</v>
      </c>
      <c r="I359">
        <v>497.01</v>
      </c>
      <c r="K359">
        <v>1E-3</v>
      </c>
      <c r="L359">
        <v>8.0000000000000004E-4</v>
      </c>
      <c r="M359">
        <v>381.29599999999999</v>
      </c>
      <c r="N359">
        <v>8.1000000000000003E-2</v>
      </c>
      <c r="O359">
        <v>0.02</v>
      </c>
      <c r="P359">
        <v>7.0000000000000001E-3</v>
      </c>
      <c r="Q359">
        <v>4699.9369999999999</v>
      </c>
      <c r="R359" t="s">
        <v>923</v>
      </c>
      <c r="S359" t="s">
        <v>34</v>
      </c>
      <c r="T359" t="s">
        <v>28</v>
      </c>
      <c r="V359" t="s">
        <v>57</v>
      </c>
      <c r="Y359" t="s">
        <v>36</v>
      </c>
    </row>
    <row r="360" spans="1:25" x14ac:dyDescent="0.45">
      <c r="A360" t="s">
        <v>25</v>
      </c>
      <c r="B360" t="s">
        <v>54</v>
      </c>
      <c r="C360">
        <v>562</v>
      </c>
      <c r="D360">
        <v>14</v>
      </c>
      <c r="F360">
        <v>2011</v>
      </c>
      <c r="G360">
        <v>83</v>
      </c>
      <c r="H360">
        <v>64.510000000000005</v>
      </c>
      <c r="I360">
        <v>2912.23</v>
      </c>
      <c r="K360">
        <v>8.9999999999999993E-3</v>
      </c>
      <c r="L360">
        <v>8.9999999999999998E-4</v>
      </c>
      <c r="M360">
        <v>2211.91</v>
      </c>
      <c r="N360">
        <v>8.1000000000000003E-2</v>
      </c>
      <c r="O360">
        <v>0.11600000000000001</v>
      </c>
      <c r="P360">
        <v>7.6E-3</v>
      </c>
      <c r="Q360">
        <v>27269.532999999999</v>
      </c>
      <c r="R360" t="s">
        <v>923</v>
      </c>
      <c r="S360" t="s">
        <v>34</v>
      </c>
      <c r="T360" t="s">
        <v>60</v>
      </c>
      <c r="V360" t="s">
        <v>61</v>
      </c>
      <c r="Y360" t="s">
        <v>35</v>
      </c>
    </row>
    <row r="361" spans="1:25" x14ac:dyDescent="0.45">
      <c r="A361" t="s">
        <v>25</v>
      </c>
      <c r="B361" t="s">
        <v>54</v>
      </c>
      <c r="C361">
        <v>562</v>
      </c>
      <c r="D361">
        <v>14</v>
      </c>
      <c r="F361">
        <v>2012</v>
      </c>
      <c r="G361">
        <v>29</v>
      </c>
      <c r="H361">
        <v>22.61</v>
      </c>
      <c r="I361">
        <v>1005.92</v>
      </c>
      <c r="K361">
        <v>3.0000000000000001E-3</v>
      </c>
      <c r="L361">
        <v>8.9999999999999998E-4</v>
      </c>
      <c r="M361">
        <v>766.11</v>
      </c>
      <c r="N361">
        <v>8.1000000000000003E-2</v>
      </c>
      <c r="O361">
        <v>3.6999999999999998E-2</v>
      </c>
      <c r="P361">
        <v>6.7999999999999996E-3</v>
      </c>
      <c r="Q361">
        <v>9439.1569999999992</v>
      </c>
      <c r="R361" t="s">
        <v>923</v>
      </c>
      <c r="S361" t="s">
        <v>34</v>
      </c>
      <c r="T361" t="s">
        <v>28</v>
      </c>
      <c r="V361" t="s">
        <v>57</v>
      </c>
      <c r="Y361" t="s">
        <v>35</v>
      </c>
    </row>
    <row r="362" spans="1:25" x14ac:dyDescent="0.45">
      <c r="A362" t="s">
        <v>25</v>
      </c>
      <c r="B362" t="s">
        <v>54</v>
      </c>
      <c r="C362">
        <v>562</v>
      </c>
      <c r="D362">
        <v>14</v>
      </c>
      <c r="F362">
        <v>2013</v>
      </c>
      <c r="G362">
        <v>149</v>
      </c>
      <c r="H362">
        <v>90.83</v>
      </c>
      <c r="I362">
        <v>3965.69</v>
      </c>
      <c r="K362">
        <v>1.2E-2</v>
      </c>
      <c r="L362">
        <v>8.9999999999999998E-4</v>
      </c>
      <c r="M362">
        <v>2996.239</v>
      </c>
      <c r="N362">
        <v>8.0799999999999997E-2</v>
      </c>
      <c r="O362">
        <v>0.14399999999999999</v>
      </c>
      <c r="P362">
        <v>6.4999999999999997E-3</v>
      </c>
      <c r="Q362">
        <v>36954.207999999999</v>
      </c>
      <c r="R362" t="s">
        <v>923</v>
      </c>
      <c r="S362" t="s">
        <v>34</v>
      </c>
      <c r="T362" t="s">
        <v>28</v>
      </c>
      <c r="V362" t="s">
        <v>57</v>
      </c>
      <c r="Y362" t="s">
        <v>35</v>
      </c>
    </row>
    <row r="363" spans="1:25" x14ac:dyDescent="0.45">
      <c r="A363" t="s">
        <v>25</v>
      </c>
      <c r="B363" t="s">
        <v>54</v>
      </c>
      <c r="C363">
        <v>562</v>
      </c>
      <c r="D363">
        <v>14</v>
      </c>
      <c r="F363">
        <v>2014</v>
      </c>
      <c r="G363">
        <v>126</v>
      </c>
      <c r="H363">
        <v>88.23</v>
      </c>
      <c r="I363">
        <v>3907.92</v>
      </c>
      <c r="K363">
        <v>1.0999999999999999E-2</v>
      </c>
      <c r="L363">
        <v>8.9999999999999998E-4</v>
      </c>
      <c r="M363">
        <v>2918.9760000000001</v>
      </c>
      <c r="N363">
        <v>0.08</v>
      </c>
      <c r="O363">
        <v>0.14199999999999999</v>
      </c>
      <c r="P363">
        <v>6.6E-3</v>
      </c>
      <c r="Q363">
        <v>36251.195</v>
      </c>
      <c r="R363" t="s">
        <v>923</v>
      </c>
      <c r="S363" t="s">
        <v>34</v>
      </c>
      <c r="T363" t="s">
        <v>28</v>
      </c>
      <c r="V363" t="s">
        <v>57</v>
      </c>
      <c r="Y363" t="s">
        <v>35</v>
      </c>
    </row>
    <row r="364" spans="1:25" x14ac:dyDescent="0.45">
      <c r="A364" t="s">
        <v>25</v>
      </c>
      <c r="B364" t="s">
        <v>54</v>
      </c>
      <c r="C364">
        <v>562</v>
      </c>
      <c r="D364">
        <v>14</v>
      </c>
      <c r="F364">
        <v>2015</v>
      </c>
      <c r="G364">
        <v>145</v>
      </c>
      <c r="H364">
        <v>90.6</v>
      </c>
      <c r="I364">
        <v>3888.2</v>
      </c>
      <c r="K364">
        <v>1.2E-2</v>
      </c>
      <c r="L364">
        <v>8.9999999999999998E-4</v>
      </c>
      <c r="M364">
        <v>2977.0880000000002</v>
      </c>
      <c r="N364">
        <v>8.0699999999999994E-2</v>
      </c>
      <c r="O364">
        <v>0.15</v>
      </c>
      <c r="P364">
        <v>6.6E-3</v>
      </c>
      <c r="Q364">
        <v>36704.563999999998</v>
      </c>
      <c r="R364" t="s">
        <v>923</v>
      </c>
      <c r="S364" t="s">
        <v>34</v>
      </c>
      <c r="T364" t="s">
        <v>28</v>
      </c>
      <c r="V364" t="s">
        <v>57</v>
      </c>
      <c r="Y364" t="s">
        <v>36</v>
      </c>
    </row>
    <row r="365" spans="1:25" x14ac:dyDescent="0.45">
      <c r="A365" t="s">
        <v>25</v>
      </c>
      <c r="B365" t="s">
        <v>54</v>
      </c>
      <c r="C365">
        <v>562</v>
      </c>
      <c r="D365">
        <v>14</v>
      </c>
      <c r="F365">
        <v>2016</v>
      </c>
      <c r="G365">
        <v>112</v>
      </c>
      <c r="H365">
        <v>82.25</v>
      </c>
      <c r="I365">
        <v>3371.07</v>
      </c>
      <c r="K365">
        <v>4.8000000000000001E-2</v>
      </c>
      <c r="L365">
        <v>3.5999999999999999E-3</v>
      </c>
      <c r="M365">
        <v>2456.078</v>
      </c>
      <c r="N365">
        <v>7.6499999999999999E-2</v>
      </c>
      <c r="O365">
        <v>0.107</v>
      </c>
      <c r="P365">
        <v>7.1000000000000004E-3</v>
      </c>
      <c r="Q365">
        <v>32402.535</v>
      </c>
      <c r="R365" t="s">
        <v>923</v>
      </c>
      <c r="S365" t="s">
        <v>34</v>
      </c>
      <c r="T365" t="s">
        <v>28</v>
      </c>
      <c r="V365" t="s">
        <v>57</v>
      </c>
      <c r="Y365" t="s">
        <v>36</v>
      </c>
    </row>
    <row r="366" spans="1:25" x14ac:dyDescent="0.45">
      <c r="A366" t="s">
        <v>25</v>
      </c>
      <c r="B366" t="s">
        <v>54</v>
      </c>
      <c r="C366">
        <v>562</v>
      </c>
      <c r="D366">
        <v>14</v>
      </c>
      <c r="F366">
        <v>2017</v>
      </c>
      <c r="G366">
        <v>76</v>
      </c>
      <c r="H366">
        <v>50.96</v>
      </c>
      <c r="I366">
        <v>2134.81</v>
      </c>
      <c r="K366">
        <v>6.0000000000000001E-3</v>
      </c>
      <c r="L366">
        <v>8.9999999999999998E-4</v>
      </c>
      <c r="M366">
        <v>1594.7439999999999</v>
      </c>
      <c r="N366">
        <v>7.9000000000000001E-2</v>
      </c>
      <c r="O366">
        <v>8.5000000000000006E-2</v>
      </c>
      <c r="P366">
        <v>9.4000000000000004E-3</v>
      </c>
      <c r="Q366">
        <v>20079.496999999999</v>
      </c>
      <c r="R366" t="s">
        <v>923</v>
      </c>
      <c r="S366" t="s">
        <v>34</v>
      </c>
      <c r="T366" t="s">
        <v>28</v>
      </c>
      <c r="V366" t="s">
        <v>57</v>
      </c>
      <c r="Y366" t="s">
        <v>36</v>
      </c>
    </row>
    <row r="367" spans="1:25" x14ac:dyDescent="0.45">
      <c r="A367" t="s">
        <v>25</v>
      </c>
      <c r="B367" t="s">
        <v>54</v>
      </c>
      <c r="C367">
        <v>562</v>
      </c>
      <c r="D367">
        <v>14</v>
      </c>
      <c r="F367">
        <v>2018</v>
      </c>
      <c r="G367">
        <v>66</v>
      </c>
      <c r="H367">
        <v>44</v>
      </c>
      <c r="I367">
        <v>1872.39</v>
      </c>
      <c r="K367">
        <v>6.0000000000000001E-3</v>
      </c>
      <c r="L367">
        <v>8.9999999999999998E-4</v>
      </c>
      <c r="M367">
        <v>1406.0889999999999</v>
      </c>
      <c r="N367">
        <v>7.9299999999999995E-2</v>
      </c>
      <c r="O367">
        <v>7.9000000000000001E-2</v>
      </c>
      <c r="P367">
        <v>1.01E-2</v>
      </c>
      <c r="Q367">
        <v>17576.152999999998</v>
      </c>
      <c r="R367" t="s">
        <v>923</v>
      </c>
      <c r="S367" t="s">
        <v>34</v>
      </c>
      <c r="T367" t="s">
        <v>28</v>
      </c>
      <c r="V367" t="s">
        <v>57</v>
      </c>
      <c r="Y367" t="s">
        <v>36</v>
      </c>
    </row>
    <row r="368" spans="1:25" x14ac:dyDescent="0.45">
      <c r="A368" t="s">
        <v>25</v>
      </c>
      <c r="B368" t="s">
        <v>54</v>
      </c>
      <c r="C368">
        <v>562</v>
      </c>
      <c r="D368">
        <v>14</v>
      </c>
      <c r="F368">
        <v>2019</v>
      </c>
      <c r="G368">
        <v>50</v>
      </c>
      <c r="H368">
        <v>26.44</v>
      </c>
      <c r="I368">
        <v>966.61</v>
      </c>
      <c r="K368">
        <v>3.0000000000000001E-3</v>
      </c>
      <c r="L368">
        <v>8.0000000000000004E-4</v>
      </c>
      <c r="M368">
        <v>762.83799999999997</v>
      </c>
      <c r="N368">
        <v>8.0600000000000005E-2</v>
      </c>
      <c r="O368">
        <v>4.8000000000000001E-2</v>
      </c>
      <c r="P368">
        <v>1.21E-2</v>
      </c>
      <c r="Q368">
        <v>9485.366</v>
      </c>
      <c r="R368" t="s">
        <v>923</v>
      </c>
      <c r="S368" t="s">
        <v>34</v>
      </c>
      <c r="T368" t="s">
        <v>28</v>
      </c>
      <c r="V368" t="s">
        <v>57</v>
      </c>
      <c r="Y368" t="s">
        <v>36</v>
      </c>
    </row>
    <row r="369" spans="1:25" x14ac:dyDescent="0.45">
      <c r="A369" t="s">
        <v>25</v>
      </c>
      <c r="B369" t="s">
        <v>54</v>
      </c>
      <c r="C369">
        <v>562</v>
      </c>
      <c r="D369">
        <v>14</v>
      </c>
      <c r="F369">
        <v>2020</v>
      </c>
      <c r="G369">
        <v>51</v>
      </c>
      <c r="H369">
        <v>31.44</v>
      </c>
      <c r="I369">
        <v>1091</v>
      </c>
      <c r="K369">
        <v>7.0000000000000001E-3</v>
      </c>
      <c r="L369">
        <v>1.4E-3</v>
      </c>
      <c r="M369">
        <v>859.90800000000002</v>
      </c>
      <c r="N369">
        <v>7.7600000000000002E-2</v>
      </c>
      <c r="O369">
        <v>5.6000000000000001E-2</v>
      </c>
      <c r="P369">
        <v>1.09E-2</v>
      </c>
      <c r="Q369">
        <v>11031.383</v>
      </c>
      <c r="R369" t="s">
        <v>923</v>
      </c>
      <c r="S369" t="s">
        <v>34</v>
      </c>
      <c r="T369" t="s">
        <v>28</v>
      </c>
      <c r="V369" t="s">
        <v>57</v>
      </c>
      <c r="Y369" t="s">
        <v>36</v>
      </c>
    </row>
    <row r="370" spans="1:25" x14ac:dyDescent="0.45">
      <c r="A370" t="s">
        <v>25</v>
      </c>
      <c r="B370" t="s">
        <v>54</v>
      </c>
      <c r="C370">
        <v>562</v>
      </c>
      <c r="D370">
        <v>14</v>
      </c>
      <c r="F370">
        <v>2021</v>
      </c>
      <c r="G370">
        <v>90</v>
      </c>
      <c r="H370">
        <v>61.09</v>
      </c>
      <c r="I370">
        <v>2208.3200000000002</v>
      </c>
      <c r="K370">
        <v>7.0000000000000001E-3</v>
      </c>
      <c r="L370">
        <v>8.9999999999999998E-4</v>
      </c>
      <c r="M370">
        <v>1649.895</v>
      </c>
      <c r="N370">
        <v>7.51E-2</v>
      </c>
      <c r="O370">
        <v>6.4000000000000001E-2</v>
      </c>
      <c r="P370">
        <v>6.1999999999999998E-3</v>
      </c>
      <c r="Q370">
        <v>22263.19</v>
      </c>
      <c r="R370" t="s">
        <v>923</v>
      </c>
      <c r="S370" t="s">
        <v>34</v>
      </c>
      <c r="T370" t="s">
        <v>28</v>
      </c>
      <c r="V370" t="s">
        <v>57</v>
      </c>
      <c r="Y370" t="s">
        <v>36</v>
      </c>
    </row>
    <row r="371" spans="1:25" x14ac:dyDescent="0.45">
      <c r="A371" t="s">
        <v>25</v>
      </c>
      <c r="B371" t="s">
        <v>54</v>
      </c>
      <c r="C371">
        <v>562</v>
      </c>
      <c r="D371">
        <v>14</v>
      </c>
      <c r="F371">
        <v>2022</v>
      </c>
      <c r="G371">
        <v>69</v>
      </c>
      <c r="H371">
        <v>47.65</v>
      </c>
      <c r="I371">
        <v>1638.03</v>
      </c>
      <c r="K371">
        <v>6.0000000000000001E-3</v>
      </c>
      <c r="L371">
        <v>1E-3</v>
      </c>
      <c r="M371">
        <v>1285.069</v>
      </c>
      <c r="N371">
        <v>7.8399999999999997E-2</v>
      </c>
      <c r="O371">
        <v>3.3000000000000002E-2</v>
      </c>
      <c r="P371">
        <v>3.8E-3</v>
      </c>
      <c r="Q371">
        <v>16620.627</v>
      </c>
      <c r="R371" t="s">
        <v>923</v>
      </c>
      <c r="S371" t="s">
        <v>34</v>
      </c>
      <c r="T371" t="s">
        <v>28</v>
      </c>
      <c r="V371" t="s">
        <v>57</v>
      </c>
      <c r="Y371" t="s">
        <v>36</v>
      </c>
    </row>
    <row r="372" spans="1:25" x14ac:dyDescent="0.45">
      <c r="A372" t="s">
        <v>25</v>
      </c>
      <c r="B372" t="s">
        <v>54</v>
      </c>
      <c r="C372">
        <v>562</v>
      </c>
      <c r="D372">
        <v>14</v>
      </c>
      <c r="F372">
        <v>2023</v>
      </c>
      <c r="G372">
        <v>77</v>
      </c>
      <c r="H372">
        <v>49.52</v>
      </c>
      <c r="I372">
        <v>1964.11</v>
      </c>
      <c r="K372">
        <v>7.0000000000000001E-3</v>
      </c>
      <c r="L372">
        <v>8.9999999999999998E-4</v>
      </c>
      <c r="M372">
        <v>1486.59</v>
      </c>
      <c r="N372">
        <v>7.7799999999999994E-2</v>
      </c>
      <c r="O372">
        <v>4.3999999999999997E-2</v>
      </c>
      <c r="P372">
        <v>4.1000000000000003E-3</v>
      </c>
      <c r="Q372">
        <v>19056.538</v>
      </c>
      <c r="R372" t="s">
        <v>923</v>
      </c>
      <c r="S372" t="s">
        <v>34</v>
      </c>
      <c r="T372" t="s">
        <v>28</v>
      </c>
      <c r="V372" t="s">
        <v>57</v>
      </c>
      <c r="Y372" t="s">
        <v>36</v>
      </c>
    </row>
    <row r="373" spans="1:25" x14ac:dyDescent="0.45">
      <c r="A373" t="s">
        <v>25</v>
      </c>
      <c r="B373" t="s">
        <v>54</v>
      </c>
      <c r="C373">
        <v>562</v>
      </c>
      <c r="D373">
        <v>14</v>
      </c>
      <c r="F373">
        <v>2024</v>
      </c>
      <c r="G373">
        <v>12</v>
      </c>
      <c r="H373">
        <v>7.15</v>
      </c>
      <c r="I373">
        <v>270.02999999999997</v>
      </c>
      <c r="K373">
        <v>1E-3</v>
      </c>
      <c r="L373">
        <v>8.9999999999999998E-4</v>
      </c>
      <c r="M373">
        <v>212.001</v>
      </c>
      <c r="N373">
        <v>8.1000000000000003E-2</v>
      </c>
      <c r="O373">
        <v>6.0000000000000001E-3</v>
      </c>
      <c r="P373">
        <v>4.1000000000000003E-3</v>
      </c>
      <c r="Q373">
        <v>2612.9720000000002</v>
      </c>
      <c r="R373" t="s">
        <v>923</v>
      </c>
      <c r="S373" t="s">
        <v>34</v>
      </c>
      <c r="T373" t="s">
        <v>28</v>
      </c>
      <c r="V373" t="s">
        <v>57</v>
      </c>
      <c r="Y373" t="s">
        <v>36</v>
      </c>
    </row>
    <row r="374" spans="1:25" x14ac:dyDescent="0.45">
      <c r="A374" t="s">
        <v>25</v>
      </c>
      <c r="B374" t="s">
        <v>54</v>
      </c>
      <c r="C374">
        <v>562</v>
      </c>
      <c r="D374">
        <v>15</v>
      </c>
      <c r="F374">
        <v>2011</v>
      </c>
      <c r="G374">
        <v>65</v>
      </c>
      <c r="H374">
        <v>47.77</v>
      </c>
      <c r="I374">
        <v>1999.98</v>
      </c>
      <c r="K374">
        <v>6.0000000000000001E-3</v>
      </c>
      <c r="L374">
        <v>8.0000000000000004E-4</v>
      </c>
      <c r="M374">
        <v>1513.01</v>
      </c>
      <c r="N374">
        <v>8.1000000000000003E-2</v>
      </c>
      <c r="O374">
        <v>8.7999999999999995E-2</v>
      </c>
      <c r="P374">
        <v>9.2999999999999992E-3</v>
      </c>
      <c r="Q374">
        <v>18650.429</v>
      </c>
      <c r="R374" t="s">
        <v>923</v>
      </c>
      <c r="S374" t="s">
        <v>34</v>
      </c>
      <c r="T374" t="s">
        <v>60</v>
      </c>
      <c r="V374" t="s">
        <v>62</v>
      </c>
      <c r="Y374" t="s">
        <v>35</v>
      </c>
    </row>
    <row r="375" spans="1:25" x14ac:dyDescent="0.45">
      <c r="A375" t="s">
        <v>25</v>
      </c>
      <c r="B375" t="s">
        <v>54</v>
      </c>
      <c r="C375">
        <v>562</v>
      </c>
      <c r="D375">
        <v>15</v>
      </c>
      <c r="F375">
        <v>2012</v>
      </c>
      <c r="G375">
        <v>28</v>
      </c>
      <c r="H375">
        <v>20.75</v>
      </c>
      <c r="I375">
        <v>948.98</v>
      </c>
      <c r="K375">
        <v>3.0000000000000001E-3</v>
      </c>
      <c r="L375">
        <v>1E-3</v>
      </c>
      <c r="M375">
        <v>720.06700000000001</v>
      </c>
      <c r="N375">
        <v>8.1000000000000003E-2</v>
      </c>
      <c r="O375">
        <v>3.9E-2</v>
      </c>
      <c r="P375">
        <v>8.2000000000000007E-3</v>
      </c>
      <c r="Q375">
        <v>8874.8970000000008</v>
      </c>
      <c r="R375" t="s">
        <v>923</v>
      </c>
      <c r="S375" t="s">
        <v>34</v>
      </c>
      <c r="T375" t="s">
        <v>28</v>
      </c>
      <c r="V375" t="s">
        <v>40</v>
      </c>
      <c r="Y375" t="s">
        <v>35</v>
      </c>
    </row>
    <row r="376" spans="1:25" x14ac:dyDescent="0.45">
      <c r="A376" t="s">
        <v>25</v>
      </c>
      <c r="B376" t="s">
        <v>54</v>
      </c>
      <c r="C376">
        <v>562</v>
      </c>
      <c r="D376">
        <v>15</v>
      </c>
      <c r="F376">
        <v>2013</v>
      </c>
      <c r="G376">
        <v>133</v>
      </c>
      <c r="H376">
        <v>77.790000000000006</v>
      </c>
      <c r="I376">
        <v>3273</v>
      </c>
      <c r="K376">
        <v>0.01</v>
      </c>
      <c r="L376">
        <v>8.9999999999999998E-4</v>
      </c>
      <c r="M376">
        <v>2531.8789999999999</v>
      </c>
      <c r="N376">
        <v>8.0799999999999997E-2</v>
      </c>
      <c r="O376">
        <v>0.14799999999999999</v>
      </c>
      <c r="P376">
        <v>8.6E-3</v>
      </c>
      <c r="Q376">
        <v>31222.991999999998</v>
      </c>
      <c r="R376" t="s">
        <v>923</v>
      </c>
      <c r="S376" t="s">
        <v>34</v>
      </c>
      <c r="T376" t="s">
        <v>28</v>
      </c>
      <c r="V376" t="s">
        <v>40</v>
      </c>
      <c r="Y376" t="s">
        <v>35</v>
      </c>
    </row>
    <row r="377" spans="1:25" x14ac:dyDescent="0.45">
      <c r="A377" t="s">
        <v>25</v>
      </c>
      <c r="B377" t="s">
        <v>54</v>
      </c>
      <c r="C377">
        <v>562</v>
      </c>
      <c r="D377">
        <v>15</v>
      </c>
      <c r="F377">
        <v>2014</v>
      </c>
      <c r="G377">
        <v>164</v>
      </c>
      <c r="H377">
        <v>112.33</v>
      </c>
      <c r="I377">
        <v>4986.8900000000003</v>
      </c>
      <c r="K377">
        <v>1.4999999999999999E-2</v>
      </c>
      <c r="L377">
        <v>8.9999999999999998E-4</v>
      </c>
      <c r="M377">
        <v>3815.4009999999998</v>
      </c>
      <c r="N377">
        <v>8.0100000000000005E-2</v>
      </c>
      <c r="O377">
        <v>0.24299999999999999</v>
      </c>
      <c r="P377">
        <v>8.9999999999999993E-3</v>
      </c>
      <c r="Q377">
        <v>47332.012999999999</v>
      </c>
      <c r="R377" t="s">
        <v>923</v>
      </c>
      <c r="S377" t="s">
        <v>34</v>
      </c>
      <c r="T377" t="s">
        <v>28</v>
      </c>
      <c r="V377" t="s">
        <v>40</v>
      </c>
      <c r="Y377" t="s">
        <v>35</v>
      </c>
    </row>
    <row r="378" spans="1:25" x14ac:dyDescent="0.45">
      <c r="A378" t="s">
        <v>25</v>
      </c>
      <c r="B378" t="s">
        <v>54</v>
      </c>
      <c r="C378">
        <v>562</v>
      </c>
      <c r="D378">
        <v>15</v>
      </c>
      <c r="F378">
        <v>2015</v>
      </c>
      <c r="G378">
        <v>142</v>
      </c>
      <c r="H378">
        <v>92.14</v>
      </c>
      <c r="I378">
        <v>4049.12</v>
      </c>
      <c r="K378">
        <v>1.2E-2</v>
      </c>
      <c r="L378">
        <v>8.9999999999999998E-4</v>
      </c>
      <c r="M378">
        <v>3196.93</v>
      </c>
      <c r="N378">
        <v>8.1000000000000003E-2</v>
      </c>
      <c r="O378">
        <v>0.21199999999999999</v>
      </c>
      <c r="P378">
        <v>9.4999999999999998E-3</v>
      </c>
      <c r="Q378">
        <v>39397.839999999997</v>
      </c>
      <c r="R378" t="s">
        <v>923</v>
      </c>
      <c r="S378" t="s">
        <v>34</v>
      </c>
      <c r="T378" t="s">
        <v>28</v>
      </c>
      <c r="V378" t="s">
        <v>40</v>
      </c>
      <c r="Y378" t="s">
        <v>36</v>
      </c>
    </row>
    <row r="379" spans="1:25" x14ac:dyDescent="0.45">
      <c r="A379" t="s">
        <v>25</v>
      </c>
      <c r="B379" t="s">
        <v>54</v>
      </c>
      <c r="C379">
        <v>562</v>
      </c>
      <c r="D379">
        <v>15</v>
      </c>
      <c r="F379">
        <v>2016</v>
      </c>
      <c r="G379">
        <v>115</v>
      </c>
      <c r="H379">
        <v>83.22</v>
      </c>
      <c r="I379">
        <v>3397.85</v>
      </c>
      <c r="K379">
        <v>4.5999999999999999E-2</v>
      </c>
      <c r="L379">
        <v>3.2000000000000002E-3</v>
      </c>
      <c r="M379">
        <v>2475.3989999999999</v>
      </c>
      <c r="N379">
        <v>7.51E-2</v>
      </c>
      <c r="O379">
        <v>0.113</v>
      </c>
      <c r="P379">
        <v>6.7999999999999996E-3</v>
      </c>
      <c r="Q379">
        <v>33359.375999999997</v>
      </c>
      <c r="R379" t="s">
        <v>923</v>
      </c>
      <c r="S379" t="s">
        <v>34</v>
      </c>
      <c r="T379" t="s">
        <v>28</v>
      </c>
      <c r="V379" t="s">
        <v>40</v>
      </c>
      <c r="Y379" t="s">
        <v>36</v>
      </c>
    </row>
    <row r="380" spans="1:25" x14ac:dyDescent="0.45">
      <c r="A380" t="s">
        <v>25</v>
      </c>
      <c r="B380" t="s">
        <v>54</v>
      </c>
      <c r="C380">
        <v>562</v>
      </c>
      <c r="D380">
        <v>15</v>
      </c>
      <c r="F380">
        <v>2017</v>
      </c>
      <c r="G380">
        <v>108</v>
      </c>
      <c r="H380">
        <v>70.38</v>
      </c>
      <c r="I380">
        <v>2858.22</v>
      </c>
      <c r="K380">
        <v>8.9999999999999993E-3</v>
      </c>
      <c r="L380">
        <v>8.9999999999999998E-4</v>
      </c>
      <c r="M380">
        <v>2219.5569999999998</v>
      </c>
      <c r="N380">
        <v>7.8399999999999997E-2</v>
      </c>
      <c r="O380">
        <v>9.2999999999999999E-2</v>
      </c>
      <c r="P380">
        <v>6.7000000000000002E-3</v>
      </c>
      <c r="Q380">
        <v>27704.522000000001</v>
      </c>
      <c r="R380" t="s">
        <v>923</v>
      </c>
      <c r="S380" t="s">
        <v>34</v>
      </c>
      <c r="T380" t="s">
        <v>28</v>
      </c>
      <c r="V380" t="s">
        <v>40</v>
      </c>
      <c r="Y380" t="s">
        <v>36</v>
      </c>
    </row>
    <row r="381" spans="1:25" x14ac:dyDescent="0.45">
      <c r="A381" t="s">
        <v>25</v>
      </c>
      <c r="B381" t="s">
        <v>54</v>
      </c>
      <c r="C381">
        <v>562</v>
      </c>
      <c r="D381">
        <v>15</v>
      </c>
      <c r="F381">
        <v>2018</v>
      </c>
      <c r="G381">
        <v>56</v>
      </c>
      <c r="H381">
        <v>38.409999999999997</v>
      </c>
      <c r="I381">
        <v>1650.12</v>
      </c>
      <c r="K381">
        <v>5.0000000000000001E-3</v>
      </c>
      <c r="L381">
        <v>8.9999999999999998E-4</v>
      </c>
      <c r="M381">
        <v>1256.9449999999999</v>
      </c>
      <c r="N381">
        <v>7.9100000000000004E-2</v>
      </c>
      <c r="O381">
        <v>5.2999999999999999E-2</v>
      </c>
      <c r="P381">
        <v>6.7000000000000002E-3</v>
      </c>
      <c r="Q381">
        <v>15738.861000000001</v>
      </c>
      <c r="R381" t="s">
        <v>923</v>
      </c>
      <c r="S381" t="s">
        <v>34</v>
      </c>
      <c r="T381" t="s">
        <v>28</v>
      </c>
      <c r="V381" t="s">
        <v>40</v>
      </c>
      <c r="Y381" t="s">
        <v>36</v>
      </c>
    </row>
    <row r="382" spans="1:25" x14ac:dyDescent="0.45">
      <c r="A382" t="s">
        <v>25</v>
      </c>
      <c r="B382" t="s">
        <v>54</v>
      </c>
      <c r="C382">
        <v>562</v>
      </c>
      <c r="D382">
        <v>15</v>
      </c>
      <c r="F382">
        <v>2019</v>
      </c>
      <c r="G382">
        <v>50</v>
      </c>
      <c r="H382">
        <v>25.41</v>
      </c>
      <c r="I382">
        <v>886.28</v>
      </c>
      <c r="K382">
        <v>3.0000000000000001E-3</v>
      </c>
      <c r="L382">
        <v>8.0000000000000004E-4</v>
      </c>
      <c r="M382">
        <v>716.83600000000001</v>
      </c>
      <c r="N382">
        <v>7.9600000000000004E-2</v>
      </c>
      <c r="O382">
        <v>2.9000000000000001E-2</v>
      </c>
      <c r="P382">
        <v>6.6E-3</v>
      </c>
      <c r="Q382">
        <v>8987.7649999999994</v>
      </c>
      <c r="R382" t="s">
        <v>923</v>
      </c>
      <c r="S382" t="s">
        <v>34</v>
      </c>
      <c r="T382" t="s">
        <v>28</v>
      </c>
      <c r="V382" t="s">
        <v>40</v>
      </c>
      <c r="Y382" t="s">
        <v>36</v>
      </c>
    </row>
    <row r="383" spans="1:25" x14ac:dyDescent="0.45">
      <c r="A383" t="s">
        <v>25</v>
      </c>
      <c r="B383" t="s">
        <v>54</v>
      </c>
      <c r="C383">
        <v>562</v>
      </c>
      <c r="D383">
        <v>15</v>
      </c>
      <c r="F383">
        <v>2020</v>
      </c>
      <c r="G383">
        <v>44</v>
      </c>
      <c r="H383">
        <v>30.05</v>
      </c>
      <c r="I383">
        <v>920.76</v>
      </c>
      <c r="K383">
        <v>6.0000000000000001E-3</v>
      </c>
      <c r="L383">
        <v>1.4E-3</v>
      </c>
      <c r="M383">
        <v>753.08399999999995</v>
      </c>
      <c r="N383">
        <v>7.7100000000000002E-2</v>
      </c>
      <c r="O383">
        <v>3.3000000000000002E-2</v>
      </c>
      <c r="P383">
        <v>6.7999999999999996E-3</v>
      </c>
      <c r="Q383">
        <v>9685.9040000000005</v>
      </c>
      <c r="R383" t="s">
        <v>923</v>
      </c>
      <c r="S383" t="s">
        <v>34</v>
      </c>
      <c r="T383" t="s">
        <v>28</v>
      </c>
      <c r="V383" t="s">
        <v>40</v>
      </c>
      <c r="Y383" t="s">
        <v>36</v>
      </c>
    </row>
    <row r="384" spans="1:25" x14ac:dyDescent="0.45">
      <c r="A384" t="s">
        <v>25</v>
      </c>
      <c r="B384" t="s">
        <v>54</v>
      </c>
      <c r="C384">
        <v>562</v>
      </c>
      <c r="D384">
        <v>15</v>
      </c>
      <c r="F384">
        <v>2021</v>
      </c>
      <c r="G384">
        <v>77</v>
      </c>
      <c r="H384">
        <v>53.71</v>
      </c>
      <c r="I384">
        <v>1904.95</v>
      </c>
      <c r="K384">
        <v>6.0000000000000001E-3</v>
      </c>
      <c r="L384">
        <v>1E-3</v>
      </c>
      <c r="M384">
        <v>1424.5309999999999</v>
      </c>
      <c r="N384">
        <v>7.5300000000000006E-2</v>
      </c>
      <c r="O384">
        <v>5.5E-2</v>
      </c>
      <c r="P384">
        <v>5.7000000000000002E-3</v>
      </c>
      <c r="Q384">
        <v>19219.091</v>
      </c>
      <c r="R384" t="s">
        <v>923</v>
      </c>
      <c r="S384" t="s">
        <v>34</v>
      </c>
      <c r="T384" t="s">
        <v>28</v>
      </c>
      <c r="V384" t="s">
        <v>40</v>
      </c>
      <c r="Y384" t="s">
        <v>36</v>
      </c>
    </row>
    <row r="385" spans="1:25" x14ac:dyDescent="0.45">
      <c r="A385" t="s">
        <v>25</v>
      </c>
      <c r="B385" t="s">
        <v>54</v>
      </c>
      <c r="C385">
        <v>562</v>
      </c>
      <c r="D385">
        <v>15</v>
      </c>
      <c r="F385">
        <v>2022</v>
      </c>
      <c r="G385">
        <v>79</v>
      </c>
      <c r="H385">
        <v>62.17</v>
      </c>
      <c r="I385">
        <v>2574.16</v>
      </c>
      <c r="K385">
        <v>8.0000000000000002E-3</v>
      </c>
      <c r="L385">
        <v>1E-3</v>
      </c>
      <c r="M385">
        <v>1946.181</v>
      </c>
      <c r="N385">
        <v>7.8799999999999995E-2</v>
      </c>
      <c r="O385">
        <v>7.5999999999999998E-2</v>
      </c>
      <c r="P385">
        <v>5.5999999999999999E-3</v>
      </c>
      <c r="Q385">
        <v>24713.583999999999</v>
      </c>
      <c r="R385" t="s">
        <v>923</v>
      </c>
      <c r="S385" t="s">
        <v>34</v>
      </c>
      <c r="T385" t="s">
        <v>28</v>
      </c>
      <c r="V385" t="s">
        <v>40</v>
      </c>
      <c r="Y385" t="s">
        <v>36</v>
      </c>
    </row>
    <row r="386" spans="1:25" x14ac:dyDescent="0.45">
      <c r="A386" t="s">
        <v>25</v>
      </c>
      <c r="B386" t="s">
        <v>54</v>
      </c>
      <c r="C386">
        <v>562</v>
      </c>
      <c r="D386">
        <v>15</v>
      </c>
      <c r="F386">
        <v>2023</v>
      </c>
      <c r="G386">
        <v>80</v>
      </c>
      <c r="H386">
        <v>49.71</v>
      </c>
      <c r="I386">
        <v>1937.25</v>
      </c>
      <c r="K386">
        <v>6.0000000000000001E-3</v>
      </c>
      <c r="L386">
        <v>1E-3</v>
      </c>
      <c r="M386">
        <v>1475.413</v>
      </c>
      <c r="N386">
        <v>7.8600000000000003E-2</v>
      </c>
      <c r="O386">
        <v>5.6000000000000001E-2</v>
      </c>
      <c r="P386">
        <v>5.7000000000000002E-3</v>
      </c>
      <c r="Q386">
        <v>18880.478999999999</v>
      </c>
      <c r="R386" t="s">
        <v>923</v>
      </c>
      <c r="S386" t="s">
        <v>34</v>
      </c>
      <c r="T386" t="s">
        <v>28</v>
      </c>
      <c r="V386" t="s">
        <v>40</v>
      </c>
      <c r="Y386" t="s">
        <v>36</v>
      </c>
    </row>
    <row r="387" spans="1:25" x14ac:dyDescent="0.45">
      <c r="A387" t="s">
        <v>25</v>
      </c>
      <c r="B387" t="s">
        <v>54</v>
      </c>
      <c r="C387">
        <v>562</v>
      </c>
      <c r="D387">
        <v>15</v>
      </c>
      <c r="F387">
        <v>2024</v>
      </c>
      <c r="G387">
        <v>7</v>
      </c>
      <c r="H387">
        <v>3.95</v>
      </c>
      <c r="I387">
        <v>141.77000000000001</v>
      </c>
      <c r="K387">
        <v>0</v>
      </c>
      <c r="L387">
        <v>1E-3</v>
      </c>
      <c r="M387">
        <v>110.46299999999999</v>
      </c>
      <c r="N387">
        <v>8.1100000000000005E-2</v>
      </c>
      <c r="O387">
        <v>3.0000000000000001E-3</v>
      </c>
      <c r="P387">
        <v>5.0000000000000001E-3</v>
      </c>
      <c r="Q387">
        <v>1361.722</v>
      </c>
      <c r="R387" t="s">
        <v>923</v>
      </c>
      <c r="S387" t="s">
        <v>34</v>
      </c>
      <c r="T387" t="s">
        <v>28</v>
      </c>
      <c r="V387" t="s">
        <v>40</v>
      </c>
      <c r="Y387" t="s">
        <v>36</v>
      </c>
    </row>
    <row r="388" spans="1:25" x14ac:dyDescent="0.45">
      <c r="A388" t="s">
        <v>25</v>
      </c>
      <c r="B388" t="s">
        <v>54</v>
      </c>
      <c r="C388">
        <v>562</v>
      </c>
      <c r="D388">
        <v>2</v>
      </c>
      <c r="F388">
        <v>2009</v>
      </c>
      <c r="G388">
        <v>1251</v>
      </c>
      <c r="H388">
        <v>1195.6199999999999</v>
      </c>
      <c r="I388">
        <v>66396.77</v>
      </c>
      <c r="K388">
        <v>26.081</v>
      </c>
      <c r="L388">
        <v>7.7399999999999997E-2</v>
      </c>
      <c r="M388">
        <v>55877.919000000002</v>
      </c>
      <c r="N388">
        <v>6.5100000000000005E-2</v>
      </c>
      <c r="O388">
        <v>66.709999999999994</v>
      </c>
      <c r="P388">
        <v>0.12809999999999999</v>
      </c>
      <c r="Q388">
        <v>878712.19</v>
      </c>
      <c r="R388" t="s">
        <v>923</v>
      </c>
      <c r="S388" t="s">
        <v>34</v>
      </c>
      <c r="T388" t="s">
        <v>63</v>
      </c>
      <c r="V388" t="s">
        <v>64</v>
      </c>
      <c r="W388" t="s">
        <v>51</v>
      </c>
      <c r="Y388" t="s">
        <v>35</v>
      </c>
    </row>
    <row r="389" spans="1:25" x14ac:dyDescent="0.45">
      <c r="A389" t="s">
        <v>25</v>
      </c>
      <c r="B389" t="s">
        <v>54</v>
      </c>
      <c r="C389">
        <v>562</v>
      </c>
      <c r="D389">
        <v>2</v>
      </c>
      <c r="F389">
        <v>2010</v>
      </c>
      <c r="G389">
        <v>2242</v>
      </c>
      <c r="H389">
        <v>2181.14</v>
      </c>
      <c r="I389">
        <v>124995.17</v>
      </c>
      <c r="K389">
        <v>15.081</v>
      </c>
      <c r="L389">
        <v>2.5999999999999999E-2</v>
      </c>
      <c r="M389">
        <v>97963.498999999996</v>
      </c>
      <c r="N389">
        <v>6.08E-2</v>
      </c>
      <c r="O389">
        <v>107.276</v>
      </c>
      <c r="P389">
        <v>0.115</v>
      </c>
      <c r="Q389">
        <v>1620373.54</v>
      </c>
      <c r="R389" t="s">
        <v>923</v>
      </c>
      <c r="S389" t="s">
        <v>34</v>
      </c>
      <c r="T389" t="s">
        <v>63</v>
      </c>
      <c r="V389" t="s">
        <v>64</v>
      </c>
      <c r="W389" t="s">
        <v>51</v>
      </c>
      <c r="Y389" t="s">
        <v>35</v>
      </c>
    </row>
    <row r="390" spans="1:25" x14ac:dyDescent="0.45">
      <c r="A390" t="s">
        <v>25</v>
      </c>
      <c r="B390" t="s">
        <v>54</v>
      </c>
      <c r="C390">
        <v>562</v>
      </c>
      <c r="D390">
        <v>2</v>
      </c>
      <c r="F390">
        <v>2011</v>
      </c>
      <c r="G390">
        <v>812</v>
      </c>
      <c r="H390">
        <v>767.73</v>
      </c>
      <c r="I390">
        <v>39751.339999999997</v>
      </c>
      <c r="K390">
        <v>10.536</v>
      </c>
      <c r="L390">
        <v>5.1700000000000003E-2</v>
      </c>
      <c r="M390">
        <v>31781.168000000001</v>
      </c>
      <c r="N390">
        <v>6.2199999999999998E-2</v>
      </c>
      <c r="O390">
        <v>38.265999999999998</v>
      </c>
      <c r="P390">
        <v>0.1198</v>
      </c>
      <c r="Q390">
        <v>512187.17800000001</v>
      </c>
      <c r="R390" t="s">
        <v>923</v>
      </c>
      <c r="S390" t="s">
        <v>34</v>
      </c>
      <c r="T390" t="s">
        <v>63</v>
      </c>
      <c r="V390" t="s">
        <v>64</v>
      </c>
      <c r="W390" t="s">
        <v>51</v>
      </c>
      <c r="Y390" t="s">
        <v>35</v>
      </c>
    </row>
    <row r="391" spans="1:25" x14ac:dyDescent="0.45">
      <c r="A391" t="s">
        <v>25</v>
      </c>
      <c r="B391" t="s">
        <v>54</v>
      </c>
      <c r="C391">
        <v>562</v>
      </c>
      <c r="D391">
        <v>2</v>
      </c>
      <c r="F391">
        <v>2012</v>
      </c>
      <c r="G391">
        <v>1359</v>
      </c>
      <c r="H391">
        <v>1311.4</v>
      </c>
      <c r="I391">
        <v>74738.559999999998</v>
      </c>
      <c r="K391">
        <v>8.0229999999999997</v>
      </c>
      <c r="L391">
        <v>2.06E-2</v>
      </c>
      <c r="M391">
        <v>66017.554000000004</v>
      </c>
      <c r="N391">
        <v>6.0199999999999997E-2</v>
      </c>
      <c r="O391">
        <v>72.308000000000007</v>
      </c>
      <c r="P391">
        <v>0.1087</v>
      </c>
      <c r="Q391">
        <v>1098225.8770000001</v>
      </c>
      <c r="R391" t="s">
        <v>333</v>
      </c>
      <c r="S391" t="s">
        <v>45</v>
      </c>
      <c r="T391" t="s">
        <v>63</v>
      </c>
      <c r="V391" t="s">
        <v>64</v>
      </c>
      <c r="W391" t="s">
        <v>51</v>
      </c>
      <c r="Y391" t="s">
        <v>35</v>
      </c>
    </row>
    <row r="392" spans="1:25" x14ac:dyDescent="0.45">
      <c r="A392" t="s">
        <v>25</v>
      </c>
      <c r="B392" t="s">
        <v>54</v>
      </c>
      <c r="C392">
        <v>562</v>
      </c>
      <c r="D392">
        <v>2</v>
      </c>
      <c r="F392">
        <v>2013</v>
      </c>
      <c r="G392">
        <v>947</v>
      </c>
      <c r="H392">
        <v>915.29</v>
      </c>
      <c r="I392">
        <v>51582.02</v>
      </c>
      <c r="K392">
        <v>25.085000000000001</v>
      </c>
      <c r="L392">
        <v>5.7200000000000001E-2</v>
      </c>
      <c r="M392">
        <v>44679.519</v>
      </c>
      <c r="N392">
        <v>6.3299999999999995E-2</v>
      </c>
      <c r="O392">
        <v>54.180999999999997</v>
      </c>
      <c r="P392">
        <v>0.1328</v>
      </c>
      <c r="Q392">
        <v>690749.95200000005</v>
      </c>
      <c r="R392" t="s">
        <v>333</v>
      </c>
      <c r="S392" t="s">
        <v>45</v>
      </c>
      <c r="T392" t="s">
        <v>63</v>
      </c>
      <c r="V392" t="s">
        <v>64</v>
      </c>
      <c r="W392" t="s">
        <v>51</v>
      </c>
      <c r="Y392" t="s">
        <v>35</v>
      </c>
    </row>
    <row r="393" spans="1:25" x14ac:dyDescent="0.45">
      <c r="A393" t="s">
        <v>25</v>
      </c>
      <c r="B393" t="s">
        <v>54</v>
      </c>
      <c r="C393">
        <v>562</v>
      </c>
      <c r="D393">
        <v>2</v>
      </c>
      <c r="F393">
        <v>2014</v>
      </c>
      <c r="G393">
        <v>1283</v>
      </c>
      <c r="H393">
        <v>1257.26</v>
      </c>
      <c r="I393">
        <v>86132.83</v>
      </c>
      <c r="K393">
        <v>37.357999999999997</v>
      </c>
      <c r="L393">
        <v>6.0199999999999997E-2</v>
      </c>
      <c r="M393">
        <v>64473.474999999999</v>
      </c>
      <c r="N393">
        <v>6.3100000000000003E-2</v>
      </c>
      <c r="O393">
        <v>69.665999999999997</v>
      </c>
      <c r="P393">
        <v>0.12089999999999999</v>
      </c>
      <c r="Q393">
        <v>1000327.0429999999</v>
      </c>
      <c r="R393" t="s">
        <v>333</v>
      </c>
      <c r="S393" t="s">
        <v>45</v>
      </c>
      <c r="T393" t="s">
        <v>63</v>
      </c>
      <c r="V393" t="s">
        <v>64</v>
      </c>
      <c r="W393" t="s">
        <v>51</v>
      </c>
      <c r="Y393" t="s">
        <v>35</v>
      </c>
    </row>
    <row r="394" spans="1:25" x14ac:dyDescent="0.45">
      <c r="A394" t="s">
        <v>25</v>
      </c>
      <c r="B394" t="s">
        <v>54</v>
      </c>
      <c r="C394">
        <v>562</v>
      </c>
      <c r="D394">
        <v>2</v>
      </c>
      <c r="F394">
        <v>2015</v>
      </c>
      <c r="G394">
        <v>2255</v>
      </c>
      <c r="H394">
        <v>2229.0300000000002</v>
      </c>
      <c r="I394">
        <v>162196.96</v>
      </c>
      <c r="K394">
        <v>50.253999999999998</v>
      </c>
      <c r="L394">
        <v>4.8099999999999997E-2</v>
      </c>
      <c r="M394">
        <v>118886.54399999999</v>
      </c>
      <c r="N394">
        <v>6.2199999999999998E-2</v>
      </c>
      <c r="O394">
        <v>116.389</v>
      </c>
      <c r="P394">
        <v>0.1103</v>
      </c>
      <c r="Q394">
        <v>1890393.956</v>
      </c>
      <c r="R394" t="s">
        <v>333</v>
      </c>
      <c r="S394" t="s">
        <v>45</v>
      </c>
      <c r="T394" t="s">
        <v>63</v>
      </c>
      <c r="V394" t="s">
        <v>64</v>
      </c>
      <c r="W394" t="s">
        <v>51</v>
      </c>
      <c r="Y394" t="s">
        <v>36</v>
      </c>
    </row>
    <row r="395" spans="1:25" x14ac:dyDescent="0.45">
      <c r="A395" t="s">
        <v>25</v>
      </c>
      <c r="B395" t="s">
        <v>54</v>
      </c>
      <c r="C395">
        <v>562</v>
      </c>
      <c r="D395">
        <v>2</v>
      </c>
      <c r="F395">
        <v>2016</v>
      </c>
      <c r="G395">
        <v>1996</v>
      </c>
      <c r="H395">
        <v>1970.65</v>
      </c>
      <c r="I395">
        <v>123344.04</v>
      </c>
      <c r="K395">
        <v>14.952</v>
      </c>
      <c r="L395">
        <v>2.4299999999999999E-2</v>
      </c>
      <c r="M395">
        <v>88069.642999999996</v>
      </c>
      <c r="N395">
        <v>6.0400000000000002E-2</v>
      </c>
      <c r="O395">
        <v>76.626999999999995</v>
      </c>
      <c r="P395">
        <v>9.5299999999999996E-2</v>
      </c>
      <c r="Q395">
        <v>1456900.4509999999</v>
      </c>
      <c r="R395" t="s">
        <v>333</v>
      </c>
      <c r="S395" t="s">
        <v>45</v>
      </c>
      <c r="T395" t="s">
        <v>63</v>
      </c>
      <c r="V395" t="s">
        <v>64</v>
      </c>
      <c r="W395" t="s">
        <v>51</v>
      </c>
      <c r="Y395" t="s">
        <v>36</v>
      </c>
    </row>
    <row r="396" spans="1:25" x14ac:dyDescent="0.45">
      <c r="A396" t="s">
        <v>25</v>
      </c>
      <c r="B396" t="s">
        <v>54</v>
      </c>
      <c r="C396">
        <v>562</v>
      </c>
      <c r="D396">
        <v>2</v>
      </c>
      <c r="F396">
        <v>2017</v>
      </c>
      <c r="G396">
        <v>1824</v>
      </c>
      <c r="H396">
        <v>1797.97</v>
      </c>
      <c r="I396">
        <v>108507.47</v>
      </c>
      <c r="K396">
        <v>23.282</v>
      </c>
      <c r="L396">
        <v>2.9100000000000001E-2</v>
      </c>
      <c r="M396">
        <v>74018.514999999999</v>
      </c>
      <c r="N396">
        <v>6.0499999999999998E-2</v>
      </c>
      <c r="O396">
        <v>62.276000000000003</v>
      </c>
      <c r="P396">
        <v>8.9599999999999999E-2</v>
      </c>
      <c r="Q396">
        <v>1199117.5009999999</v>
      </c>
      <c r="R396" t="s">
        <v>333</v>
      </c>
      <c r="S396" t="s">
        <v>45</v>
      </c>
      <c r="T396" t="s">
        <v>63</v>
      </c>
      <c r="V396" t="s">
        <v>64</v>
      </c>
      <c r="W396" t="s">
        <v>51</v>
      </c>
      <c r="Y396" t="s">
        <v>36</v>
      </c>
    </row>
    <row r="397" spans="1:25" x14ac:dyDescent="0.45">
      <c r="A397" t="s">
        <v>25</v>
      </c>
      <c r="B397" t="s">
        <v>54</v>
      </c>
      <c r="C397">
        <v>562</v>
      </c>
      <c r="D397">
        <v>2</v>
      </c>
      <c r="F397">
        <v>2018</v>
      </c>
      <c r="G397">
        <v>1883</v>
      </c>
      <c r="H397">
        <v>1858.96</v>
      </c>
      <c r="I397">
        <v>129690.82</v>
      </c>
      <c r="K397">
        <v>39.409999999999997</v>
      </c>
      <c r="L397">
        <v>4.53E-2</v>
      </c>
      <c r="M397">
        <v>87141.048999999999</v>
      </c>
      <c r="N397">
        <v>6.1800000000000001E-2</v>
      </c>
      <c r="O397">
        <v>74.287999999999997</v>
      </c>
      <c r="P397">
        <v>9.5500000000000002E-2</v>
      </c>
      <c r="Q397">
        <v>1382128.4169999999</v>
      </c>
      <c r="R397" t="s">
        <v>333</v>
      </c>
      <c r="S397" t="s">
        <v>45</v>
      </c>
      <c r="T397" t="s">
        <v>63</v>
      </c>
      <c r="V397" t="s">
        <v>64</v>
      </c>
      <c r="W397" t="s">
        <v>51</v>
      </c>
      <c r="Y397" t="s">
        <v>36</v>
      </c>
    </row>
    <row r="398" spans="1:25" x14ac:dyDescent="0.45">
      <c r="A398" t="s">
        <v>25</v>
      </c>
      <c r="B398" t="s">
        <v>54</v>
      </c>
      <c r="C398">
        <v>562</v>
      </c>
      <c r="D398">
        <v>2</v>
      </c>
      <c r="F398">
        <v>2019</v>
      </c>
      <c r="G398">
        <v>1235</v>
      </c>
      <c r="H398">
        <v>1220.4100000000001</v>
      </c>
      <c r="I398">
        <v>74308.17</v>
      </c>
      <c r="K398">
        <v>2.2839999999999998</v>
      </c>
      <c r="L398">
        <v>7.1999999999999998E-3</v>
      </c>
      <c r="M398">
        <v>46589.968000000001</v>
      </c>
      <c r="N398">
        <v>5.8999999999999997E-2</v>
      </c>
      <c r="O398">
        <v>34.656999999999996</v>
      </c>
      <c r="P398">
        <v>7.8899999999999998E-2</v>
      </c>
      <c r="Q398">
        <v>785929.84699999995</v>
      </c>
      <c r="R398" t="s">
        <v>333</v>
      </c>
      <c r="S398" t="s">
        <v>45</v>
      </c>
      <c r="T398" t="s">
        <v>63</v>
      </c>
      <c r="V398" t="s">
        <v>64</v>
      </c>
      <c r="W398" t="s">
        <v>51</v>
      </c>
      <c r="Y398" t="s">
        <v>36</v>
      </c>
    </row>
    <row r="399" spans="1:25" x14ac:dyDescent="0.45">
      <c r="A399" t="s">
        <v>25</v>
      </c>
      <c r="B399" t="s">
        <v>54</v>
      </c>
      <c r="C399">
        <v>562</v>
      </c>
      <c r="D399">
        <v>2</v>
      </c>
      <c r="F399">
        <v>2020</v>
      </c>
      <c r="G399">
        <v>1848</v>
      </c>
      <c r="H399">
        <v>1824.77</v>
      </c>
      <c r="I399">
        <v>113578.46</v>
      </c>
      <c r="K399">
        <v>3.3460000000000001</v>
      </c>
      <c r="L399">
        <v>9.2999999999999992E-3</v>
      </c>
      <c r="M399">
        <v>67856.581999999995</v>
      </c>
      <c r="N399">
        <v>5.8999999999999997E-2</v>
      </c>
      <c r="O399">
        <v>51.631999999999998</v>
      </c>
      <c r="P399">
        <v>8.0799999999999997E-2</v>
      </c>
      <c r="Q399">
        <v>1144696.6780000001</v>
      </c>
      <c r="R399" t="s">
        <v>333</v>
      </c>
      <c r="S399" t="s">
        <v>45</v>
      </c>
      <c r="T399" t="s">
        <v>63</v>
      </c>
      <c r="V399" t="s">
        <v>64</v>
      </c>
      <c r="W399" t="s">
        <v>51</v>
      </c>
      <c r="Y399" t="s">
        <v>36</v>
      </c>
    </row>
    <row r="400" spans="1:25" x14ac:dyDescent="0.45">
      <c r="A400" t="s">
        <v>25</v>
      </c>
      <c r="B400" t="s">
        <v>54</v>
      </c>
      <c r="C400">
        <v>562</v>
      </c>
      <c r="D400">
        <v>2</v>
      </c>
      <c r="F400">
        <v>2021</v>
      </c>
      <c r="G400">
        <v>1272</v>
      </c>
      <c r="H400">
        <v>1255</v>
      </c>
      <c r="I400">
        <v>72950.25</v>
      </c>
      <c r="K400">
        <v>2.1139999999999999</v>
      </c>
      <c r="L400">
        <v>1.04E-2</v>
      </c>
      <c r="M400">
        <v>40833.133999999998</v>
      </c>
      <c r="N400">
        <v>5.8999999999999997E-2</v>
      </c>
      <c r="O400">
        <v>27.731000000000002</v>
      </c>
      <c r="P400">
        <v>7.0800000000000002E-2</v>
      </c>
      <c r="Q400">
        <v>688723.15800000005</v>
      </c>
      <c r="R400" t="s">
        <v>333</v>
      </c>
      <c r="S400" t="s">
        <v>45</v>
      </c>
      <c r="T400" t="s">
        <v>63</v>
      </c>
      <c r="V400" t="s">
        <v>64</v>
      </c>
      <c r="W400" t="s">
        <v>51</v>
      </c>
      <c r="Y400" t="s">
        <v>36</v>
      </c>
    </row>
    <row r="401" spans="1:25" x14ac:dyDescent="0.45">
      <c r="A401" t="s">
        <v>25</v>
      </c>
      <c r="B401" t="s">
        <v>54</v>
      </c>
      <c r="C401">
        <v>562</v>
      </c>
      <c r="D401">
        <v>2</v>
      </c>
      <c r="F401">
        <v>2022</v>
      </c>
      <c r="G401">
        <v>1361</v>
      </c>
      <c r="H401">
        <v>1347.49</v>
      </c>
      <c r="I401">
        <v>96296.47</v>
      </c>
      <c r="K401">
        <v>95.111000000000004</v>
      </c>
      <c r="L401">
        <v>0.18690000000000001</v>
      </c>
      <c r="M401">
        <v>71982.035000000003</v>
      </c>
      <c r="N401">
        <v>7.2800000000000004E-2</v>
      </c>
      <c r="O401">
        <v>69.539000000000001</v>
      </c>
      <c r="P401">
        <v>0.12959999999999999</v>
      </c>
      <c r="Q401">
        <v>981636.61300000001</v>
      </c>
      <c r="R401" t="s">
        <v>333</v>
      </c>
      <c r="S401" t="s">
        <v>45</v>
      </c>
      <c r="T401" t="s">
        <v>63</v>
      </c>
      <c r="V401" t="s">
        <v>64</v>
      </c>
      <c r="W401" t="s">
        <v>51</v>
      </c>
      <c r="Y401" t="s">
        <v>36</v>
      </c>
    </row>
    <row r="402" spans="1:25" x14ac:dyDescent="0.45">
      <c r="A402" t="s">
        <v>25</v>
      </c>
      <c r="B402" t="s">
        <v>54</v>
      </c>
      <c r="C402">
        <v>562</v>
      </c>
      <c r="D402">
        <v>2</v>
      </c>
      <c r="F402">
        <v>2023</v>
      </c>
      <c r="G402">
        <v>1252</v>
      </c>
      <c r="H402">
        <v>1242.3</v>
      </c>
      <c r="I402">
        <v>116731.99</v>
      </c>
      <c r="K402">
        <v>11.635</v>
      </c>
      <c r="L402">
        <v>2.3800000000000002E-2</v>
      </c>
      <c r="M402">
        <v>71217.854000000007</v>
      </c>
      <c r="N402">
        <v>6.0299999999999999E-2</v>
      </c>
      <c r="O402">
        <v>52.970999999999997</v>
      </c>
      <c r="P402">
        <v>8.3000000000000004E-2</v>
      </c>
      <c r="Q402">
        <v>1179788.8149999999</v>
      </c>
      <c r="R402" t="s">
        <v>333</v>
      </c>
      <c r="S402" t="s">
        <v>45</v>
      </c>
      <c r="T402" t="s">
        <v>63</v>
      </c>
      <c r="V402" t="s">
        <v>64</v>
      </c>
      <c r="W402" t="s">
        <v>51</v>
      </c>
      <c r="Y402" t="s">
        <v>36</v>
      </c>
    </row>
    <row r="403" spans="1:25" x14ac:dyDescent="0.45">
      <c r="A403" t="s">
        <v>25</v>
      </c>
      <c r="B403" t="s">
        <v>54</v>
      </c>
      <c r="C403">
        <v>562</v>
      </c>
      <c r="D403">
        <v>2</v>
      </c>
      <c r="F403">
        <v>2024</v>
      </c>
      <c r="G403">
        <v>91</v>
      </c>
      <c r="H403">
        <v>89.33</v>
      </c>
      <c r="I403">
        <v>5619</v>
      </c>
      <c r="K403">
        <v>1.7999999999999999E-2</v>
      </c>
      <c r="L403">
        <v>1E-3</v>
      </c>
      <c r="M403">
        <v>3623.915</v>
      </c>
      <c r="N403">
        <v>5.91E-2</v>
      </c>
      <c r="O403">
        <v>2.331</v>
      </c>
      <c r="P403">
        <v>6.5000000000000002E-2</v>
      </c>
      <c r="Q403">
        <v>60985.398999999998</v>
      </c>
      <c r="R403" t="s">
        <v>333</v>
      </c>
      <c r="S403" t="s">
        <v>45</v>
      </c>
      <c r="T403" t="s">
        <v>63</v>
      </c>
      <c r="V403" t="s">
        <v>64</v>
      </c>
      <c r="W403" t="s">
        <v>51</v>
      </c>
      <c r="Y403" t="s">
        <v>36</v>
      </c>
    </row>
    <row r="404" spans="1:25" x14ac:dyDescent="0.45">
      <c r="A404" t="s">
        <v>25</v>
      </c>
      <c r="B404" t="s">
        <v>54</v>
      </c>
      <c r="C404">
        <v>562</v>
      </c>
      <c r="D404">
        <v>3</v>
      </c>
      <c r="F404">
        <v>2009</v>
      </c>
      <c r="G404">
        <v>513</v>
      </c>
      <c r="H404">
        <v>500.22</v>
      </c>
      <c r="I404">
        <v>67712.31</v>
      </c>
      <c r="K404">
        <v>39.844999999999999</v>
      </c>
      <c r="L404">
        <v>0.12529999999999999</v>
      </c>
      <c r="M404">
        <v>52530.678</v>
      </c>
      <c r="N404">
        <v>7.1199999999999999E-2</v>
      </c>
      <c r="O404">
        <v>105.142</v>
      </c>
      <c r="P404">
        <v>0.24940000000000001</v>
      </c>
      <c r="Q404">
        <v>754649.98100000003</v>
      </c>
      <c r="R404" t="s">
        <v>923</v>
      </c>
      <c r="S404" t="s">
        <v>34</v>
      </c>
      <c r="T404" t="s">
        <v>65</v>
      </c>
      <c r="V404" t="s">
        <v>66</v>
      </c>
      <c r="W404" t="s">
        <v>51</v>
      </c>
      <c r="Y404" t="s">
        <v>35</v>
      </c>
    </row>
    <row r="405" spans="1:25" x14ac:dyDescent="0.45">
      <c r="A405" t="s">
        <v>25</v>
      </c>
      <c r="B405" t="s">
        <v>54</v>
      </c>
      <c r="C405">
        <v>562</v>
      </c>
      <c r="D405">
        <v>3</v>
      </c>
      <c r="F405">
        <v>2010</v>
      </c>
      <c r="G405">
        <v>1199</v>
      </c>
      <c r="H405">
        <v>1173.3800000000001</v>
      </c>
      <c r="I405">
        <v>151234.95000000001</v>
      </c>
      <c r="K405">
        <v>15.894</v>
      </c>
      <c r="L405">
        <v>1.6500000000000001E-2</v>
      </c>
      <c r="M405">
        <v>118621.106</v>
      </c>
      <c r="N405">
        <v>6.0499999999999998E-2</v>
      </c>
      <c r="O405">
        <v>213.428</v>
      </c>
      <c r="P405">
        <v>0.187</v>
      </c>
      <c r="Q405">
        <v>1937944.2339999999</v>
      </c>
      <c r="R405" t="s">
        <v>923</v>
      </c>
      <c r="S405" t="s">
        <v>34</v>
      </c>
      <c r="T405" t="s">
        <v>65</v>
      </c>
      <c r="V405" t="s">
        <v>66</v>
      </c>
      <c r="W405" t="s">
        <v>51</v>
      </c>
      <c r="Y405" t="s">
        <v>35</v>
      </c>
    </row>
    <row r="406" spans="1:25" x14ac:dyDescent="0.45">
      <c r="A406" t="s">
        <v>25</v>
      </c>
      <c r="B406" t="s">
        <v>54</v>
      </c>
      <c r="C406">
        <v>562</v>
      </c>
      <c r="D406">
        <v>3</v>
      </c>
      <c r="F406">
        <v>2011</v>
      </c>
      <c r="G406">
        <v>395</v>
      </c>
      <c r="H406">
        <v>381.65</v>
      </c>
      <c r="I406">
        <v>45919.6</v>
      </c>
      <c r="K406">
        <v>7.3630000000000004</v>
      </c>
      <c r="L406">
        <v>3.5299999999999998E-2</v>
      </c>
      <c r="M406">
        <v>29995.565999999999</v>
      </c>
      <c r="N406">
        <v>6.1800000000000001E-2</v>
      </c>
      <c r="O406">
        <v>57.887999999999998</v>
      </c>
      <c r="P406">
        <v>0.19400000000000001</v>
      </c>
      <c r="Q406">
        <v>482752.272</v>
      </c>
      <c r="R406" t="s">
        <v>923</v>
      </c>
      <c r="S406" t="s">
        <v>34</v>
      </c>
      <c r="T406" t="s">
        <v>65</v>
      </c>
      <c r="V406" t="s">
        <v>66</v>
      </c>
      <c r="W406" t="s">
        <v>51</v>
      </c>
      <c r="Y406" t="s">
        <v>35</v>
      </c>
    </row>
    <row r="407" spans="1:25" x14ac:dyDescent="0.45">
      <c r="A407" t="s">
        <v>25</v>
      </c>
      <c r="B407" t="s">
        <v>54</v>
      </c>
      <c r="C407">
        <v>562</v>
      </c>
      <c r="D407">
        <v>3</v>
      </c>
      <c r="F407">
        <v>2012</v>
      </c>
      <c r="G407">
        <v>867</v>
      </c>
      <c r="H407">
        <v>852.02</v>
      </c>
      <c r="I407">
        <v>100382.5</v>
      </c>
      <c r="K407">
        <v>10.105</v>
      </c>
      <c r="L407">
        <v>2.3699999999999999E-2</v>
      </c>
      <c r="M407">
        <v>62637.453000000001</v>
      </c>
      <c r="N407">
        <v>6.0600000000000001E-2</v>
      </c>
      <c r="O407">
        <v>116.26600000000001</v>
      </c>
      <c r="P407">
        <v>0.18490000000000001</v>
      </c>
      <c r="Q407">
        <v>1035076.429</v>
      </c>
      <c r="R407" t="s">
        <v>333</v>
      </c>
      <c r="S407" t="s">
        <v>45</v>
      </c>
      <c r="T407" t="s">
        <v>65</v>
      </c>
      <c r="V407" t="s">
        <v>66</v>
      </c>
      <c r="W407" t="s">
        <v>51</v>
      </c>
      <c r="Y407" t="s">
        <v>35</v>
      </c>
    </row>
    <row r="408" spans="1:25" x14ac:dyDescent="0.45">
      <c r="A408" t="s">
        <v>25</v>
      </c>
      <c r="B408" t="s">
        <v>54</v>
      </c>
      <c r="C408">
        <v>562</v>
      </c>
      <c r="D408">
        <v>3</v>
      </c>
      <c r="F408">
        <v>2013</v>
      </c>
      <c r="G408">
        <v>338</v>
      </c>
      <c r="H408">
        <v>328.33</v>
      </c>
      <c r="I408">
        <v>34515.370000000003</v>
      </c>
      <c r="K408">
        <v>6.61</v>
      </c>
      <c r="L408">
        <v>4.9500000000000002E-2</v>
      </c>
      <c r="M408">
        <v>22792.544999999998</v>
      </c>
      <c r="N408">
        <v>6.3E-2</v>
      </c>
      <c r="O408">
        <v>40.362000000000002</v>
      </c>
      <c r="P408">
        <v>0.17810000000000001</v>
      </c>
      <c r="Q408">
        <v>366118.505</v>
      </c>
      <c r="R408" t="s">
        <v>333</v>
      </c>
      <c r="S408" t="s">
        <v>45</v>
      </c>
      <c r="T408" t="s">
        <v>65</v>
      </c>
      <c r="V408" t="s">
        <v>66</v>
      </c>
      <c r="W408" t="s">
        <v>51</v>
      </c>
      <c r="Y408" t="s">
        <v>35</v>
      </c>
    </row>
    <row r="409" spans="1:25" x14ac:dyDescent="0.45">
      <c r="A409" t="s">
        <v>25</v>
      </c>
      <c r="B409" t="s">
        <v>54</v>
      </c>
      <c r="C409">
        <v>562</v>
      </c>
      <c r="D409">
        <v>3</v>
      </c>
      <c r="F409">
        <v>2014</v>
      </c>
      <c r="G409">
        <v>810</v>
      </c>
      <c r="H409">
        <v>788.74</v>
      </c>
      <c r="I409">
        <v>111582.49</v>
      </c>
      <c r="K409">
        <v>43.3</v>
      </c>
      <c r="L409">
        <v>6.7799999999999999E-2</v>
      </c>
      <c r="M409">
        <v>73881.983999999997</v>
      </c>
      <c r="N409">
        <v>6.4199999999999993E-2</v>
      </c>
      <c r="O409">
        <v>167.46899999999999</v>
      </c>
      <c r="P409">
        <v>0.2427</v>
      </c>
      <c r="Q409">
        <v>1135592.216</v>
      </c>
      <c r="R409" t="s">
        <v>333</v>
      </c>
      <c r="S409" t="s">
        <v>45</v>
      </c>
      <c r="T409" t="s">
        <v>65</v>
      </c>
      <c r="V409" t="s">
        <v>66</v>
      </c>
      <c r="W409" t="s">
        <v>51</v>
      </c>
      <c r="Y409" t="s">
        <v>35</v>
      </c>
    </row>
    <row r="410" spans="1:25" x14ac:dyDescent="0.45">
      <c r="A410" t="s">
        <v>25</v>
      </c>
      <c r="B410" t="s">
        <v>54</v>
      </c>
      <c r="C410">
        <v>562</v>
      </c>
      <c r="D410">
        <v>3</v>
      </c>
      <c r="F410">
        <v>2015</v>
      </c>
      <c r="G410">
        <v>1923</v>
      </c>
      <c r="H410">
        <v>1906.12</v>
      </c>
      <c r="I410">
        <v>282687.88</v>
      </c>
      <c r="K410">
        <v>81.453999999999994</v>
      </c>
      <c r="L410">
        <v>5.0200000000000002E-2</v>
      </c>
      <c r="M410">
        <v>178187.49</v>
      </c>
      <c r="N410">
        <v>6.2700000000000006E-2</v>
      </c>
      <c r="O410">
        <v>361.12299999999999</v>
      </c>
      <c r="P410">
        <v>0.22620000000000001</v>
      </c>
      <c r="Q410">
        <v>2803334.037</v>
      </c>
      <c r="R410" t="s">
        <v>333</v>
      </c>
      <c r="S410" t="s">
        <v>45</v>
      </c>
      <c r="T410" t="s">
        <v>65</v>
      </c>
      <c r="V410" t="s">
        <v>66</v>
      </c>
      <c r="W410" t="s">
        <v>51</v>
      </c>
      <c r="Y410" t="s">
        <v>36</v>
      </c>
    </row>
    <row r="411" spans="1:25" x14ac:dyDescent="0.45">
      <c r="A411" t="s">
        <v>25</v>
      </c>
      <c r="B411" t="s">
        <v>54</v>
      </c>
      <c r="C411">
        <v>562</v>
      </c>
      <c r="D411">
        <v>3</v>
      </c>
      <c r="F411">
        <v>2016</v>
      </c>
      <c r="G411">
        <v>1200</v>
      </c>
      <c r="H411">
        <v>1176.3599999999999</v>
      </c>
      <c r="I411">
        <v>147355.65</v>
      </c>
      <c r="K411">
        <v>7.9630000000000001</v>
      </c>
      <c r="L411">
        <v>1.2E-2</v>
      </c>
      <c r="M411">
        <v>91973.214999999997</v>
      </c>
      <c r="N411">
        <v>5.96E-2</v>
      </c>
      <c r="O411">
        <v>159.67699999999999</v>
      </c>
      <c r="P411">
        <v>0.1772</v>
      </c>
      <c r="Q411">
        <v>1536688.0190000001</v>
      </c>
      <c r="R411" t="s">
        <v>333</v>
      </c>
      <c r="S411" t="s">
        <v>45</v>
      </c>
      <c r="T411" t="s">
        <v>65</v>
      </c>
      <c r="V411" t="s">
        <v>66</v>
      </c>
      <c r="W411" t="s">
        <v>51</v>
      </c>
      <c r="Y411" t="s">
        <v>36</v>
      </c>
    </row>
    <row r="412" spans="1:25" x14ac:dyDescent="0.45">
      <c r="A412" t="s">
        <v>25</v>
      </c>
      <c r="B412" t="s">
        <v>54</v>
      </c>
      <c r="C412">
        <v>562</v>
      </c>
      <c r="D412">
        <v>3</v>
      </c>
      <c r="F412">
        <v>2017</v>
      </c>
      <c r="G412">
        <v>1006</v>
      </c>
      <c r="H412">
        <v>973.41</v>
      </c>
      <c r="I412">
        <v>103659.7</v>
      </c>
      <c r="K412">
        <v>6.9710000000000001</v>
      </c>
      <c r="L412">
        <v>1.78E-2</v>
      </c>
      <c r="M412">
        <v>68676.154999999999</v>
      </c>
      <c r="N412">
        <v>6.0400000000000002E-2</v>
      </c>
      <c r="O412">
        <v>108.267</v>
      </c>
      <c r="P412">
        <v>0.16250000000000001</v>
      </c>
      <c r="Q412">
        <v>1144037.3959999999</v>
      </c>
      <c r="R412" t="s">
        <v>333</v>
      </c>
      <c r="S412" t="s">
        <v>45</v>
      </c>
      <c r="T412" t="s">
        <v>65</v>
      </c>
      <c r="V412" t="s">
        <v>66</v>
      </c>
      <c r="W412" t="s">
        <v>51</v>
      </c>
      <c r="Y412" t="s">
        <v>36</v>
      </c>
    </row>
    <row r="413" spans="1:25" x14ac:dyDescent="0.45">
      <c r="A413" t="s">
        <v>25</v>
      </c>
      <c r="B413" t="s">
        <v>54</v>
      </c>
      <c r="C413">
        <v>562</v>
      </c>
      <c r="D413">
        <v>3</v>
      </c>
      <c r="F413">
        <v>2018</v>
      </c>
      <c r="G413">
        <v>1843</v>
      </c>
      <c r="H413">
        <v>1820.73</v>
      </c>
      <c r="I413">
        <v>238654.48</v>
      </c>
      <c r="K413">
        <v>13.941000000000001</v>
      </c>
      <c r="L413">
        <v>1.55E-2</v>
      </c>
      <c r="M413">
        <v>141630.08199999999</v>
      </c>
      <c r="N413">
        <v>5.9700000000000003E-2</v>
      </c>
      <c r="O413">
        <v>185.95099999999999</v>
      </c>
      <c r="P413">
        <v>0.14299999999999999</v>
      </c>
      <c r="Q413">
        <v>2369530.5550000002</v>
      </c>
      <c r="R413" t="s">
        <v>333</v>
      </c>
      <c r="S413" t="s">
        <v>45</v>
      </c>
      <c r="T413" t="s">
        <v>65</v>
      </c>
      <c r="V413" t="s">
        <v>66</v>
      </c>
      <c r="W413" t="s">
        <v>51</v>
      </c>
      <c r="Y413" t="s">
        <v>36</v>
      </c>
    </row>
    <row r="414" spans="1:25" x14ac:dyDescent="0.45">
      <c r="A414" t="s">
        <v>25</v>
      </c>
      <c r="B414" t="s">
        <v>54</v>
      </c>
      <c r="C414">
        <v>562</v>
      </c>
      <c r="D414">
        <v>3</v>
      </c>
      <c r="F414">
        <v>2019</v>
      </c>
      <c r="G414">
        <v>1112</v>
      </c>
      <c r="H414">
        <v>1091.47</v>
      </c>
      <c r="I414">
        <v>139936.94</v>
      </c>
      <c r="K414">
        <v>3.8610000000000002</v>
      </c>
      <c r="L414">
        <v>1.17E-2</v>
      </c>
      <c r="M414">
        <v>85827.032000000007</v>
      </c>
      <c r="N414">
        <v>5.8900000000000001E-2</v>
      </c>
      <c r="O414">
        <v>116.875</v>
      </c>
      <c r="P414">
        <v>0.1459</v>
      </c>
      <c r="Q414">
        <v>1447618.5349999999</v>
      </c>
      <c r="R414" t="s">
        <v>333</v>
      </c>
      <c r="S414" t="s">
        <v>45</v>
      </c>
      <c r="T414" t="s">
        <v>65</v>
      </c>
      <c r="V414" t="s">
        <v>66</v>
      </c>
      <c r="W414" t="s">
        <v>51</v>
      </c>
      <c r="Y414" t="s">
        <v>36</v>
      </c>
    </row>
    <row r="415" spans="1:25" x14ac:dyDescent="0.45">
      <c r="A415" t="s">
        <v>25</v>
      </c>
      <c r="B415" t="s">
        <v>54</v>
      </c>
      <c r="C415">
        <v>562</v>
      </c>
      <c r="D415">
        <v>3</v>
      </c>
      <c r="F415">
        <v>2020</v>
      </c>
      <c r="G415">
        <v>1538</v>
      </c>
      <c r="H415">
        <v>1521.44</v>
      </c>
      <c r="I415">
        <v>186634.12</v>
      </c>
      <c r="K415">
        <v>5.3140000000000001</v>
      </c>
      <c r="L415">
        <v>6.7999999999999996E-3</v>
      </c>
      <c r="M415">
        <v>114293.11599999999</v>
      </c>
      <c r="N415">
        <v>5.8999999999999997E-2</v>
      </c>
      <c r="O415">
        <v>148.58600000000001</v>
      </c>
      <c r="P415">
        <v>0.14119999999999999</v>
      </c>
      <c r="Q415">
        <v>1927918.034</v>
      </c>
      <c r="R415" t="s">
        <v>333</v>
      </c>
      <c r="S415" t="s">
        <v>45</v>
      </c>
      <c r="T415" t="s">
        <v>65</v>
      </c>
      <c r="V415" t="s">
        <v>66</v>
      </c>
      <c r="W415" t="s">
        <v>51</v>
      </c>
      <c r="Y415" t="s">
        <v>36</v>
      </c>
    </row>
    <row r="416" spans="1:25" x14ac:dyDescent="0.45">
      <c r="A416" t="s">
        <v>25</v>
      </c>
      <c r="B416" t="s">
        <v>54</v>
      </c>
      <c r="C416">
        <v>562</v>
      </c>
      <c r="D416">
        <v>3</v>
      </c>
      <c r="F416">
        <v>2021</v>
      </c>
      <c r="G416">
        <v>969</v>
      </c>
      <c r="H416">
        <v>953.58</v>
      </c>
      <c r="I416">
        <v>110704.33</v>
      </c>
      <c r="K416">
        <v>3.05</v>
      </c>
      <c r="L416">
        <v>1.77E-2</v>
      </c>
      <c r="M416">
        <v>65822.547999999995</v>
      </c>
      <c r="N416">
        <v>5.8900000000000001E-2</v>
      </c>
      <c r="O416">
        <v>78.364999999999995</v>
      </c>
      <c r="P416">
        <v>0.12740000000000001</v>
      </c>
      <c r="Q416">
        <v>1110356.4180000001</v>
      </c>
      <c r="R416" t="s">
        <v>333</v>
      </c>
      <c r="S416" t="s">
        <v>45</v>
      </c>
      <c r="T416" t="s">
        <v>65</v>
      </c>
      <c r="V416" t="s">
        <v>66</v>
      </c>
      <c r="W416" t="s">
        <v>51</v>
      </c>
      <c r="Y416" t="s">
        <v>36</v>
      </c>
    </row>
    <row r="417" spans="1:25" x14ac:dyDescent="0.45">
      <c r="A417" t="s">
        <v>25</v>
      </c>
      <c r="B417" t="s">
        <v>54</v>
      </c>
      <c r="C417">
        <v>562</v>
      </c>
      <c r="D417">
        <v>3</v>
      </c>
      <c r="F417">
        <v>2022</v>
      </c>
      <c r="G417">
        <v>557</v>
      </c>
      <c r="H417">
        <v>547.66999999999996</v>
      </c>
      <c r="I417">
        <v>69698.02</v>
      </c>
      <c r="K417">
        <v>24.946999999999999</v>
      </c>
      <c r="L417">
        <v>7.0499999999999993E-2</v>
      </c>
      <c r="M417">
        <v>45391.338000000003</v>
      </c>
      <c r="N417">
        <v>6.4299999999999996E-2</v>
      </c>
      <c r="O417">
        <v>65.144000000000005</v>
      </c>
      <c r="P417">
        <v>0.1736</v>
      </c>
      <c r="Q417">
        <v>704615.64399999997</v>
      </c>
      <c r="R417" t="s">
        <v>333</v>
      </c>
      <c r="S417" t="s">
        <v>45</v>
      </c>
      <c r="T417" t="s">
        <v>65</v>
      </c>
      <c r="V417" t="s">
        <v>66</v>
      </c>
      <c r="W417" t="s">
        <v>51</v>
      </c>
      <c r="Y417" t="s">
        <v>36</v>
      </c>
    </row>
    <row r="418" spans="1:25" x14ac:dyDescent="0.45">
      <c r="A418" t="s">
        <v>25</v>
      </c>
      <c r="B418" t="s">
        <v>54</v>
      </c>
      <c r="C418">
        <v>562</v>
      </c>
      <c r="D418">
        <v>3</v>
      </c>
      <c r="F418">
        <v>2023</v>
      </c>
      <c r="G418">
        <v>494</v>
      </c>
      <c r="H418">
        <v>481.41</v>
      </c>
      <c r="I418">
        <v>57669.41</v>
      </c>
      <c r="K418">
        <v>24.245999999999999</v>
      </c>
      <c r="L418">
        <v>7.6799999999999993E-2</v>
      </c>
      <c r="M418">
        <v>37306.095000000001</v>
      </c>
      <c r="N418">
        <v>6.4299999999999996E-2</v>
      </c>
      <c r="O418">
        <v>56.984999999999999</v>
      </c>
      <c r="P418">
        <v>0.17080000000000001</v>
      </c>
      <c r="Q418">
        <v>572956.61499999999</v>
      </c>
      <c r="R418" t="s">
        <v>333</v>
      </c>
      <c r="S418" t="s">
        <v>45</v>
      </c>
      <c r="T418" t="s">
        <v>65</v>
      </c>
      <c r="V418" t="s">
        <v>66</v>
      </c>
      <c r="W418" t="s">
        <v>51</v>
      </c>
      <c r="Y418" t="s">
        <v>36</v>
      </c>
    </row>
    <row r="419" spans="1:25" x14ac:dyDescent="0.45">
      <c r="A419" t="s">
        <v>25</v>
      </c>
      <c r="B419" t="s">
        <v>54</v>
      </c>
      <c r="C419">
        <v>562</v>
      </c>
      <c r="D419">
        <v>3</v>
      </c>
      <c r="F419">
        <v>2024</v>
      </c>
      <c r="G419">
        <v>0</v>
      </c>
      <c r="H419">
        <v>0</v>
      </c>
      <c r="R419" t="s">
        <v>333</v>
      </c>
      <c r="S419" t="s">
        <v>45</v>
      </c>
      <c r="T419" t="s">
        <v>65</v>
      </c>
      <c r="V419" t="s">
        <v>66</v>
      </c>
      <c r="W419" t="s">
        <v>51</v>
      </c>
      <c r="Y419" t="s">
        <v>36</v>
      </c>
    </row>
    <row r="420" spans="1:25" x14ac:dyDescent="0.45">
      <c r="A420" t="s">
        <v>25</v>
      </c>
      <c r="B420" t="s">
        <v>54</v>
      </c>
      <c r="C420">
        <v>562</v>
      </c>
      <c r="D420">
        <v>4</v>
      </c>
      <c r="F420">
        <v>2009</v>
      </c>
      <c r="G420">
        <v>152</v>
      </c>
      <c r="H420">
        <v>143.47</v>
      </c>
      <c r="I420">
        <v>24512.05</v>
      </c>
      <c r="K420">
        <v>51.015000000000001</v>
      </c>
      <c r="L420">
        <v>0.26419999999999999</v>
      </c>
      <c r="M420">
        <v>30297.716</v>
      </c>
      <c r="N420">
        <v>8.1000000000000003E-2</v>
      </c>
      <c r="O420">
        <v>40.445999999999998</v>
      </c>
      <c r="P420">
        <v>0.1734</v>
      </c>
      <c r="Q420">
        <v>374321.93599999999</v>
      </c>
      <c r="R420" t="s">
        <v>923</v>
      </c>
      <c r="T420" t="s">
        <v>46</v>
      </c>
      <c r="Y420" t="s">
        <v>35</v>
      </c>
    </row>
    <row r="421" spans="1:25" x14ac:dyDescent="0.45">
      <c r="A421" t="s">
        <v>25</v>
      </c>
      <c r="B421" t="s">
        <v>54</v>
      </c>
      <c r="C421">
        <v>562</v>
      </c>
      <c r="D421">
        <v>4</v>
      </c>
      <c r="F421">
        <v>2010</v>
      </c>
      <c r="G421">
        <v>540</v>
      </c>
      <c r="H421">
        <v>510.23</v>
      </c>
      <c r="I421">
        <v>59968.55</v>
      </c>
      <c r="K421">
        <v>132.768</v>
      </c>
      <c r="L421">
        <v>0.26669999999999999</v>
      </c>
      <c r="M421">
        <v>77376.793999999994</v>
      </c>
      <c r="N421">
        <v>8.1000000000000003E-2</v>
      </c>
      <c r="O421">
        <v>90.509</v>
      </c>
      <c r="P421">
        <v>0.16259999999999999</v>
      </c>
      <c r="Q421">
        <v>955985.74300000002</v>
      </c>
      <c r="R421" t="s">
        <v>923</v>
      </c>
      <c r="T421" t="s">
        <v>46</v>
      </c>
      <c r="Y421" t="s">
        <v>35</v>
      </c>
    </row>
    <row r="422" spans="1:25" x14ac:dyDescent="0.45">
      <c r="A422" t="s">
        <v>25</v>
      </c>
      <c r="B422" t="s">
        <v>54</v>
      </c>
      <c r="C422">
        <v>562</v>
      </c>
      <c r="D422">
        <v>4</v>
      </c>
      <c r="F422">
        <v>2011</v>
      </c>
      <c r="G422">
        <v>234</v>
      </c>
      <c r="H422">
        <v>220.2</v>
      </c>
      <c r="I422">
        <v>21984.63</v>
      </c>
      <c r="K422">
        <v>53.204999999999998</v>
      </c>
      <c r="L422">
        <v>0.3009</v>
      </c>
      <c r="M422">
        <v>27693.867999999999</v>
      </c>
      <c r="N422">
        <v>8.1000000000000003E-2</v>
      </c>
      <c r="O422">
        <v>36.381999999999998</v>
      </c>
      <c r="P422">
        <v>0.1646</v>
      </c>
      <c r="Q422">
        <v>342157.52600000001</v>
      </c>
      <c r="R422" t="s">
        <v>923</v>
      </c>
      <c r="T422" t="s">
        <v>46</v>
      </c>
      <c r="Y422" t="s">
        <v>35</v>
      </c>
    </row>
    <row r="423" spans="1:25" x14ac:dyDescent="0.45">
      <c r="A423" t="s">
        <v>25</v>
      </c>
      <c r="B423" t="s">
        <v>54</v>
      </c>
      <c r="C423">
        <v>562</v>
      </c>
      <c r="D423">
        <v>4</v>
      </c>
      <c r="F423">
        <v>2012</v>
      </c>
      <c r="G423">
        <v>148</v>
      </c>
      <c r="H423">
        <v>141.22</v>
      </c>
      <c r="I423">
        <v>17014.03</v>
      </c>
      <c r="K423">
        <v>35.567999999999998</v>
      </c>
      <c r="L423">
        <v>0.27679999999999999</v>
      </c>
      <c r="M423">
        <v>19850.739000000001</v>
      </c>
      <c r="N423">
        <v>8.0500000000000002E-2</v>
      </c>
      <c r="O423">
        <v>22.844999999999999</v>
      </c>
      <c r="P423">
        <v>0.1588</v>
      </c>
      <c r="Q423">
        <v>245255.55600000001</v>
      </c>
      <c r="R423" t="s">
        <v>923</v>
      </c>
      <c r="T423" t="s">
        <v>46</v>
      </c>
      <c r="Y423" t="s">
        <v>35</v>
      </c>
    </row>
    <row r="424" spans="1:25" x14ac:dyDescent="0.45">
      <c r="A424" t="s">
        <v>25</v>
      </c>
      <c r="B424" t="s">
        <v>54</v>
      </c>
      <c r="C424">
        <v>562</v>
      </c>
      <c r="D424">
        <v>4</v>
      </c>
      <c r="F424">
        <v>2013</v>
      </c>
      <c r="G424">
        <v>244</v>
      </c>
      <c r="H424">
        <v>229.34</v>
      </c>
      <c r="I424">
        <v>28852.46</v>
      </c>
      <c r="K424">
        <v>55.360999999999997</v>
      </c>
      <c r="L424">
        <v>0.26329999999999998</v>
      </c>
      <c r="M424">
        <v>32955.243000000002</v>
      </c>
      <c r="N424">
        <v>0.08</v>
      </c>
      <c r="O424">
        <v>41.680999999999997</v>
      </c>
      <c r="P424">
        <v>0.17399999999999999</v>
      </c>
      <c r="Q424">
        <v>407154.75</v>
      </c>
      <c r="R424" t="s">
        <v>923</v>
      </c>
      <c r="T424" t="s">
        <v>46</v>
      </c>
      <c r="Y424" t="s">
        <v>35</v>
      </c>
    </row>
    <row r="425" spans="1:25" x14ac:dyDescent="0.45">
      <c r="A425" t="s">
        <v>25</v>
      </c>
      <c r="B425" t="s">
        <v>54</v>
      </c>
      <c r="C425">
        <v>562</v>
      </c>
      <c r="D425">
        <v>4</v>
      </c>
      <c r="F425">
        <v>2014</v>
      </c>
      <c r="G425">
        <v>259</v>
      </c>
      <c r="H425">
        <v>247.51</v>
      </c>
      <c r="I425">
        <v>49467.96</v>
      </c>
      <c r="K425">
        <v>89.679000000000002</v>
      </c>
      <c r="L425">
        <v>0.27010000000000001</v>
      </c>
      <c r="M425">
        <v>52908.38</v>
      </c>
      <c r="N425">
        <v>8.1000000000000003E-2</v>
      </c>
      <c r="O425">
        <v>94.965000000000003</v>
      </c>
      <c r="P425">
        <v>0.2293</v>
      </c>
      <c r="Q425">
        <v>653676.48</v>
      </c>
      <c r="R425" t="s">
        <v>923</v>
      </c>
      <c r="T425" t="s">
        <v>46</v>
      </c>
      <c r="Y425" t="s">
        <v>35</v>
      </c>
    </row>
    <row r="426" spans="1:25" x14ac:dyDescent="0.45">
      <c r="A426" t="s">
        <v>25</v>
      </c>
      <c r="B426" t="s">
        <v>54</v>
      </c>
      <c r="C426">
        <v>562</v>
      </c>
      <c r="D426">
        <v>4</v>
      </c>
      <c r="F426">
        <v>2015</v>
      </c>
      <c r="G426">
        <v>78</v>
      </c>
      <c r="H426">
        <v>71.09</v>
      </c>
      <c r="I426">
        <v>7473.27</v>
      </c>
      <c r="K426">
        <v>15.702</v>
      </c>
      <c r="L426">
        <v>0.25569999999999998</v>
      </c>
      <c r="M426">
        <v>9181.5849999999991</v>
      </c>
      <c r="N426">
        <v>8.1000000000000003E-2</v>
      </c>
      <c r="O426">
        <v>12.065</v>
      </c>
      <c r="P426">
        <v>0.1794</v>
      </c>
      <c r="Q426">
        <v>113436.186</v>
      </c>
      <c r="R426" t="s">
        <v>923</v>
      </c>
      <c r="T426" t="s">
        <v>46</v>
      </c>
      <c r="Y426" t="s">
        <v>47</v>
      </c>
    </row>
    <row r="427" spans="1:25" x14ac:dyDescent="0.45">
      <c r="A427" t="s">
        <v>25</v>
      </c>
      <c r="B427" t="s">
        <v>54</v>
      </c>
      <c r="C427">
        <v>562</v>
      </c>
      <c r="D427">
        <v>4</v>
      </c>
      <c r="F427">
        <v>2016</v>
      </c>
      <c r="G427">
        <v>33</v>
      </c>
      <c r="H427">
        <v>27.75</v>
      </c>
      <c r="I427">
        <v>3342.4</v>
      </c>
      <c r="K427">
        <v>6.6790000000000003</v>
      </c>
      <c r="L427">
        <v>0.24909999999999999</v>
      </c>
      <c r="M427">
        <v>3820.7750000000001</v>
      </c>
      <c r="N427">
        <v>8.1000000000000003E-2</v>
      </c>
      <c r="O427">
        <v>5.6879999999999997</v>
      </c>
      <c r="P427">
        <v>0.15840000000000001</v>
      </c>
      <c r="Q427">
        <v>47207.879000000001</v>
      </c>
      <c r="R427" t="s">
        <v>923</v>
      </c>
      <c r="T427" t="s">
        <v>46</v>
      </c>
      <c r="Y427" t="s">
        <v>47</v>
      </c>
    </row>
    <row r="428" spans="1:25" x14ac:dyDescent="0.45">
      <c r="A428" t="s">
        <v>25</v>
      </c>
      <c r="B428" t="s">
        <v>54</v>
      </c>
      <c r="C428">
        <v>562</v>
      </c>
      <c r="D428">
        <v>4</v>
      </c>
      <c r="F428">
        <v>2017</v>
      </c>
      <c r="G428">
        <v>137</v>
      </c>
      <c r="H428">
        <v>130.19</v>
      </c>
      <c r="I428">
        <v>21602.06</v>
      </c>
      <c r="K428">
        <v>26.573</v>
      </c>
      <c r="L428">
        <v>0.1827</v>
      </c>
      <c r="M428">
        <v>24301.647000000001</v>
      </c>
      <c r="N428">
        <v>8.1000000000000003E-2</v>
      </c>
      <c r="O428">
        <v>35.284999999999997</v>
      </c>
      <c r="P428">
        <v>0.19439999999999999</v>
      </c>
      <c r="Q428">
        <v>300244.70699999999</v>
      </c>
      <c r="R428" t="s">
        <v>923</v>
      </c>
      <c r="T428" t="s">
        <v>46</v>
      </c>
      <c r="Y428" t="s">
        <v>47</v>
      </c>
    </row>
    <row r="429" spans="1:25" x14ac:dyDescent="0.45">
      <c r="A429" t="s">
        <v>25</v>
      </c>
      <c r="B429" t="s">
        <v>54</v>
      </c>
      <c r="C429">
        <v>562</v>
      </c>
      <c r="D429">
        <v>4</v>
      </c>
      <c r="F429">
        <v>2018</v>
      </c>
      <c r="G429">
        <v>181</v>
      </c>
      <c r="H429">
        <v>175.41</v>
      </c>
      <c r="I429">
        <v>47174.8</v>
      </c>
      <c r="K429">
        <v>70.099000000000004</v>
      </c>
      <c r="L429">
        <v>0.23269999999999999</v>
      </c>
      <c r="M429">
        <v>50244.945</v>
      </c>
      <c r="N429">
        <v>8.1000000000000003E-2</v>
      </c>
      <c r="O429">
        <v>99.840999999999994</v>
      </c>
      <c r="P429">
        <v>0.28070000000000001</v>
      </c>
      <c r="Q429">
        <v>620771.79</v>
      </c>
      <c r="R429" t="s">
        <v>923</v>
      </c>
      <c r="T429" t="s">
        <v>46</v>
      </c>
      <c r="Y429" t="s">
        <v>47</v>
      </c>
    </row>
    <row r="430" spans="1:25" x14ac:dyDescent="0.45">
      <c r="A430" t="s">
        <v>25</v>
      </c>
      <c r="B430" t="s">
        <v>54</v>
      </c>
      <c r="C430">
        <v>562</v>
      </c>
      <c r="D430">
        <v>4</v>
      </c>
      <c r="F430">
        <v>2019</v>
      </c>
      <c r="G430">
        <v>34</v>
      </c>
      <c r="H430">
        <v>28.59</v>
      </c>
      <c r="I430">
        <v>2311.3000000000002</v>
      </c>
      <c r="K430">
        <v>1.319</v>
      </c>
      <c r="L430">
        <v>0.26050000000000001</v>
      </c>
      <c r="M430">
        <v>706.33399999999995</v>
      </c>
      <c r="N430">
        <v>6.4500000000000002E-2</v>
      </c>
      <c r="O430">
        <v>0.89300000000000002</v>
      </c>
      <c r="P430">
        <v>6.5500000000000003E-2</v>
      </c>
      <c r="Q430">
        <v>8730</v>
      </c>
      <c r="R430" t="s">
        <v>923</v>
      </c>
      <c r="T430" t="s">
        <v>46</v>
      </c>
      <c r="Y430" t="s">
        <v>47</v>
      </c>
    </row>
    <row r="431" spans="1:25" x14ac:dyDescent="0.45">
      <c r="A431" t="s">
        <v>25</v>
      </c>
      <c r="B431" t="s">
        <v>54</v>
      </c>
      <c r="C431">
        <v>562</v>
      </c>
      <c r="D431">
        <v>4</v>
      </c>
      <c r="F431">
        <v>2020</v>
      </c>
      <c r="G431">
        <v>131</v>
      </c>
      <c r="H431">
        <v>119.17</v>
      </c>
      <c r="I431">
        <v>19216.37</v>
      </c>
      <c r="K431">
        <v>44.844999999999999</v>
      </c>
      <c r="L431">
        <v>0.27039999999999997</v>
      </c>
      <c r="M431">
        <v>26193.771000000001</v>
      </c>
      <c r="N431">
        <v>8.1000000000000003E-2</v>
      </c>
      <c r="O431">
        <v>32.512</v>
      </c>
      <c r="P431">
        <v>0.17449999999999999</v>
      </c>
      <c r="Q431">
        <v>323620.50400000002</v>
      </c>
      <c r="R431" t="s">
        <v>923</v>
      </c>
      <c r="T431" t="s">
        <v>46</v>
      </c>
      <c r="Y431" t="s">
        <v>47</v>
      </c>
    </row>
    <row r="432" spans="1:25" x14ac:dyDescent="0.45">
      <c r="A432" t="s">
        <v>25</v>
      </c>
      <c r="B432" t="s">
        <v>54</v>
      </c>
      <c r="C432">
        <v>562</v>
      </c>
      <c r="D432">
        <v>4</v>
      </c>
      <c r="F432">
        <v>2021</v>
      </c>
      <c r="G432">
        <v>63</v>
      </c>
      <c r="H432">
        <v>53.28</v>
      </c>
      <c r="I432">
        <v>4964.53</v>
      </c>
      <c r="K432">
        <v>16.515000000000001</v>
      </c>
      <c r="L432">
        <v>0.25519999999999998</v>
      </c>
      <c r="M432">
        <v>9541.848</v>
      </c>
      <c r="N432">
        <v>8.1000000000000003E-2</v>
      </c>
      <c r="O432">
        <v>14.77</v>
      </c>
      <c r="P432">
        <v>0.1739</v>
      </c>
      <c r="Q432">
        <v>117889.936</v>
      </c>
      <c r="R432" t="s">
        <v>923</v>
      </c>
      <c r="T432" t="s">
        <v>46</v>
      </c>
      <c r="Y432" t="s">
        <v>47</v>
      </c>
    </row>
    <row r="433" spans="1:25" x14ac:dyDescent="0.45">
      <c r="A433" t="s">
        <v>25</v>
      </c>
      <c r="B433" t="s">
        <v>54</v>
      </c>
      <c r="C433">
        <v>562</v>
      </c>
      <c r="D433">
        <v>4</v>
      </c>
      <c r="F433">
        <v>2022</v>
      </c>
      <c r="G433">
        <v>424</v>
      </c>
      <c r="H433">
        <v>407.54</v>
      </c>
      <c r="I433">
        <v>67746.31</v>
      </c>
      <c r="K433">
        <v>136.38399999999999</v>
      </c>
      <c r="L433">
        <v>0.29010000000000002</v>
      </c>
      <c r="M433">
        <v>74629.445000000007</v>
      </c>
      <c r="N433">
        <v>8.1000000000000003E-2</v>
      </c>
      <c r="O433">
        <v>70.617999999999995</v>
      </c>
      <c r="P433">
        <v>0.14330000000000001</v>
      </c>
      <c r="Q433">
        <v>921620.49300000002</v>
      </c>
      <c r="R433" t="s">
        <v>923</v>
      </c>
      <c r="T433" t="s">
        <v>46</v>
      </c>
      <c r="Y433" t="s">
        <v>47</v>
      </c>
    </row>
    <row r="434" spans="1:25" x14ac:dyDescent="0.45">
      <c r="A434" t="s">
        <v>25</v>
      </c>
      <c r="B434" t="s">
        <v>54</v>
      </c>
      <c r="C434">
        <v>562</v>
      </c>
      <c r="D434">
        <v>4</v>
      </c>
      <c r="F434">
        <v>2023</v>
      </c>
      <c r="G434">
        <v>109</v>
      </c>
      <c r="H434">
        <v>105.5</v>
      </c>
      <c r="I434">
        <v>19612.88</v>
      </c>
      <c r="K434">
        <v>35.340000000000003</v>
      </c>
      <c r="L434">
        <v>0.30270000000000002</v>
      </c>
      <c r="M434">
        <v>18731.325000000001</v>
      </c>
      <c r="N434">
        <v>8.1000000000000003E-2</v>
      </c>
      <c r="O434">
        <v>22.353999999999999</v>
      </c>
      <c r="P434">
        <v>0.1608</v>
      </c>
      <c r="Q434">
        <v>230836.47700000001</v>
      </c>
      <c r="R434" t="s">
        <v>923</v>
      </c>
      <c r="T434" t="s">
        <v>46</v>
      </c>
      <c r="Y434" t="s">
        <v>47</v>
      </c>
    </row>
    <row r="435" spans="1:25" x14ac:dyDescent="0.45">
      <c r="A435" t="s">
        <v>25</v>
      </c>
      <c r="B435" t="s">
        <v>54</v>
      </c>
      <c r="C435">
        <v>562</v>
      </c>
      <c r="D435">
        <v>4</v>
      </c>
      <c r="F435">
        <v>2024</v>
      </c>
      <c r="G435">
        <v>31</v>
      </c>
      <c r="H435">
        <v>27.55</v>
      </c>
      <c r="I435">
        <v>2653.98</v>
      </c>
      <c r="K435">
        <v>5.431</v>
      </c>
      <c r="L435">
        <v>0.2908</v>
      </c>
      <c r="M435">
        <v>2873.5340000000001</v>
      </c>
      <c r="N435">
        <v>8.1100000000000005E-2</v>
      </c>
      <c r="O435">
        <v>1.5169999999999999</v>
      </c>
      <c r="P435">
        <v>8.1900000000000001E-2</v>
      </c>
      <c r="Q435">
        <v>35414.385999999999</v>
      </c>
      <c r="R435" t="s">
        <v>923</v>
      </c>
      <c r="T435" t="s">
        <v>46</v>
      </c>
      <c r="Y435" t="s">
        <v>47</v>
      </c>
    </row>
    <row r="436" spans="1:25" x14ac:dyDescent="0.45">
      <c r="A436" t="s">
        <v>25</v>
      </c>
      <c r="B436" t="s">
        <v>67</v>
      </c>
      <c r="C436">
        <v>563</v>
      </c>
      <c r="D436" t="s">
        <v>68</v>
      </c>
      <c r="F436">
        <v>2009</v>
      </c>
      <c r="G436">
        <v>22</v>
      </c>
      <c r="H436">
        <v>22</v>
      </c>
      <c r="I436">
        <v>264</v>
      </c>
      <c r="M436">
        <v>272.7</v>
      </c>
      <c r="N436">
        <v>8.1000000000000003E-2</v>
      </c>
      <c r="O436">
        <v>1.3640000000000001</v>
      </c>
      <c r="P436">
        <v>0.80110000000000003</v>
      </c>
      <c r="Q436">
        <v>3368</v>
      </c>
      <c r="R436" t="s">
        <v>923</v>
      </c>
      <c r="T436" t="s">
        <v>28</v>
      </c>
      <c r="Y436" t="s">
        <v>69</v>
      </c>
    </row>
    <row r="437" spans="1:25" x14ac:dyDescent="0.45">
      <c r="A437" t="s">
        <v>25</v>
      </c>
      <c r="B437" t="s">
        <v>67</v>
      </c>
      <c r="C437">
        <v>563</v>
      </c>
      <c r="D437" t="s">
        <v>68</v>
      </c>
      <c r="F437">
        <v>2010</v>
      </c>
      <c r="G437">
        <v>23</v>
      </c>
      <c r="H437">
        <v>23</v>
      </c>
      <c r="I437">
        <v>298</v>
      </c>
      <c r="M437">
        <v>314.7</v>
      </c>
      <c r="N437">
        <v>8.09E-2</v>
      </c>
      <c r="O437">
        <v>1.486</v>
      </c>
      <c r="P437">
        <v>0.75290000000000001</v>
      </c>
      <c r="Q437">
        <v>3882.1</v>
      </c>
      <c r="R437" t="s">
        <v>923</v>
      </c>
      <c r="T437" t="s">
        <v>28</v>
      </c>
      <c r="Y437" t="s">
        <v>69</v>
      </c>
    </row>
    <row r="438" spans="1:25" x14ac:dyDescent="0.45">
      <c r="A438" t="s">
        <v>25</v>
      </c>
      <c r="B438" t="s">
        <v>67</v>
      </c>
      <c r="C438">
        <v>563</v>
      </c>
      <c r="D438" t="s">
        <v>68</v>
      </c>
      <c r="F438">
        <v>2011</v>
      </c>
      <c r="G438">
        <v>25</v>
      </c>
      <c r="H438">
        <v>25</v>
      </c>
      <c r="I438">
        <v>296</v>
      </c>
      <c r="M438">
        <v>323.3</v>
      </c>
      <c r="N438">
        <v>8.1000000000000003E-2</v>
      </c>
      <c r="O438">
        <v>1.4510000000000001</v>
      </c>
      <c r="P438">
        <v>0.72750000000000004</v>
      </c>
      <c r="Q438">
        <v>3989</v>
      </c>
      <c r="R438" t="s">
        <v>923</v>
      </c>
      <c r="T438" t="s">
        <v>28</v>
      </c>
      <c r="Y438" t="s">
        <v>69</v>
      </c>
    </row>
    <row r="439" spans="1:25" x14ac:dyDescent="0.45">
      <c r="A439" t="s">
        <v>25</v>
      </c>
      <c r="B439" t="s">
        <v>67</v>
      </c>
      <c r="C439">
        <v>563</v>
      </c>
      <c r="D439" t="s">
        <v>68</v>
      </c>
      <c r="F439">
        <v>2012</v>
      </c>
      <c r="G439">
        <v>30</v>
      </c>
      <c r="H439">
        <v>14.62</v>
      </c>
      <c r="I439">
        <v>155.91999999999999</v>
      </c>
      <c r="M439">
        <v>199.5</v>
      </c>
      <c r="N439">
        <v>8.1900000000000001E-2</v>
      </c>
      <c r="O439">
        <v>0.95</v>
      </c>
      <c r="P439">
        <v>0.74</v>
      </c>
      <c r="Q439">
        <v>2461.6999999999998</v>
      </c>
      <c r="R439" t="s">
        <v>923</v>
      </c>
      <c r="T439" t="s">
        <v>28</v>
      </c>
      <c r="Y439" t="s">
        <v>69</v>
      </c>
    </row>
    <row r="440" spans="1:25" x14ac:dyDescent="0.45">
      <c r="A440" t="s">
        <v>25</v>
      </c>
      <c r="B440" t="s">
        <v>67</v>
      </c>
      <c r="C440">
        <v>563</v>
      </c>
      <c r="D440" t="s">
        <v>68</v>
      </c>
      <c r="F440">
        <v>2013</v>
      </c>
      <c r="G440">
        <v>54</v>
      </c>
      <c r="H440">
        <v>22.47</v>
      </c>
      <c r="I440">
        <v>289.8</v>
      </c>
      <c r="M440">
        <v>397.5</v>
      </c>
      <c r="N440">
        <v>8.0399999999999999E-2</v>
      </c>
      <c r="O440">
        <v>1.7889999999999999</v>
      </c>
      <c r="P440">
        <v>0.7218</v>
      </c>
      <c r="Q440">
        <v>4909.1000000000004</v>
      </c>
      <c r="R440" t="s">
        <v>923</v>
      </c>
      <c r="T440" t="s">
        <v>28</v>
      </c>
      <c r="Y440" t="s">
        <v>69</v>
      </c>
    </row>
    <row r="441" spans="1:25" x14ac:dyDescent="0.45">
      <c r="A441" t="s">
        <v>25</v>
      </c>
      <c r="B441" t="s">
        <v>67</v>
      </c>
      <c r="C441">
        <v>563</v>
      </c>
      <c r="D441" t="s">
        <v>68</v>
      </c>
      <c r="F441">
        <v>2014</v>
      </c>
      <c r="G441">
        <v>49</v>
      </c>
      <c r="H441">
        <v>32.56</v>
      </c>
      <c r="I441">
        <v>553.74</v>
      </c>
      <c r="M441">
        <v>648.5</v>
      </c>
      <c r="N441">
        <v>8.1199999999999994E-2</v>
      </c>
      <c r="O441">
        <v>2.9449999999999998</v>
      </c>
      <c r="P441">
        <v>0.72989999999999999</v>
      </c>
      <c r="Q441">
        <v>8001.8</v>
      </c>
      <c r="R441" t="s">
        <v>923</v>
      </c>
      <c r="T441" t="s">
        <v>28</v>
      </c>
      <c r="Y441" t="s">
        <v>69</v>
      </c>
    </row>
    <row r="442" spans="1:25" x14ac:dyDescent="0.45">
      <c r="A442" t="s">
        <v>25</v>
      </c>
      <c r="B442" t="s">
        <v>67</v>
      </c>
      <c r="C442">
        <v>563</v>
      </c>
      <c r="D442" t="s">
        <v>68</v>
      </c>
      <c r="F442">
        <v>2015</v>
      </c>
      <c r="G442">
        <v>47</v>
      </c>
      <c r="H442">
        <v>22.44</v>
      </c>
      <c r="I442">
        <v>351.59</v>
      </c>
      <c r="M442">
        <v>438.3</v>
      </c>
      <c r="N442">
        <v>7.8600000000000003E-2</v>
      </c>
      <c r="O442">
        <v>2.2869999999999999</v>
      </c>
      <c r="P442">
        <v>0.8246</v>
      </c>
      <c r="Q442">
        <v>5411</v>
      </c>
      <c r="R442" t="s">
        <v>923</v>
      </c>
      <c r="T442" t="s">
        <v>28</v>
      </c>
      <c r="Y442" t="s">
        <v>70</v>
      </c>
    </row>
    <row r="443" spans="1:25" x14ac:dyDescent="0.45">
      <c r="A443" t="s">
        <v>25</v>
      </c>
      <c r="B443" t="s">
        <v>67</v>
      </c>
      <c r="C443">
        <v>563</v>
      </c>
      <c r="D443" t="s">
        <v>68</v>
      </c>
      <c r="F443">
        <v>2016</v>
      </c>
      <c r="G443">
        <v>32</v>
      </c>
      <c r="H443">
        <v>14.92</v>
      </c>
      <c r="I443">
        <v>226.64</v>
      </c>
      <c r="M443">
        <v>290.5</v>
      </c>
      <c r="N443">
        <v>7.9799999999999996E-2</v>
      </c>
      <c r="O443">
        <v>1.4850000000000001</v>
      </c>
      <c r="P443">
        <v>0.80740000000000001</v>
      </c>
      <c r="Q443">
        <v>3588</v>
      </c>
      <c r="R443" t="s">
        <v>923</v>
      </c>
      <c r="T443" t="s">
        <v>28</v>
      </c>
      <c r="Y443" t="s">
        <v>70</v>
      </c>
    </row>
    <row r="444" spans="1:25" x14ac:dyDescent="0.45">
      <c r="A444" t="s">
        <v>25</v>
      </c>
      <c r="B444" t="s">
        <v>67</v>
      </c>
      <c r="C444">
        <v>563</v>
      </c>
      <c r="D444" t="s">
        <v>68</v>
      </c>
      <c r="F444">
        <v>2017</v>
      </c>
      <c r="G444">
        <v>28</v>
      </c>
      <c r="H444">
        <v>8.1300000000000008</v>
      </c>
      <c r="I444">
        <v>106.45</v>
      </c>
      <c r="M444">
        <v>146.1</v>
      </c>
      <c r="N444">
        <v>8.3900000000000002E-2</v>
      </c>
      <c r="O444">
        <v>0.77400000000000002</v>
      </c>
      <c r="P444">
        <v>0.82330000000000003</v>
      </c>
      <c r="Q444">
        <v>1801.9</v>
      </c>
      <c r="R444" t="s">
        <v>923</v>
      </c>
      <c r="T444" t="s">
        <v>28</v>
      </c>
      <c r="Y444" t="s">
        <v>70</v>
      </c>
    </row>
    <row r="445" spans="1:25" x14ac:dyDescent="0.45">
      <c r="A445" t="s">
        <v>25</v>
      </c>
      <c r="B445" t="s">
        <v>67</v>
      </c>
      <c r="C445">
        <v>563</v>
      </c>
      <c r="D445" t="s">
        <v>68</v>
      </c>
      <c r="F445">
        <v>2018</v>
      </c>
      <c r="G445">
        <v>25</v>
      </c>
      <c r="H445">
        <v>7.23</v>
      </c>
      <c r="I445">
        <v>83.25</v>
      </c>
      <c r="M445">
        <v>128.19999999999999</v>
      </c>
      <c r="N445">
        <v>8.2500000000000004E-2</v>
      </c>
      <c r="O445">
        <v>0.63600000000000001</v>
      </c>
      <c r="P445">
        <v>0.78810000000000002</v>
      </c>
      <c r="Q445">
        <v>1584</v>
      </c>
      <c r="R445" t="s">
        <v>923</v>
      </c>
      <c r="T445" t="s">
        <v>28</v>
      </c>
      <c r="Y445" t="s">
        <v>70</v>
      </c>
    </row>
    <row r="446" spans="1:25" x14ac:dyDescent="0.45">
      <c r="A446" t="s">
        <v>25</v>
      </c>
      <c r="B446" t="s">
        <v>67</v>
      </c>
      <c r="C446">
        <v>563</v>
      </c>
      <c r="D446" t="s">
        <v>68</v>
      </c>
      <c r="F446">
        <v>2019</v>
      </c>
      <c r="G446">
        <v>37</v>
      </c>
      <c r="H446">
        <v>17.57</v>
      </c>
      <c r="I446">
        <v>270.25</v>
      </c>
      <c r="M446">
        <v>345.9</v>
      </c>
      <c r="N446">
        <v>8.1100000000000005E-2</v>
      </c>
      <c r="O446">
        <v>1.7030000000000001</v>
      </c>
      <c r="P446">
        <v>0.78410000000000002</v>
      </c>
      <c r="Q446">
        <v>4267.8</v>
      </c>
      <c r="R446" t="s">
        <v>923</v>
      </c>
      <c r="T446" t="s">
        <v>28</v>
      </c>
      <c r="Y446" t="s">
        <v>70</v>
      </c>
    </row>
    <row r="447" spans="1:25" x14ac:dyDescent="0.45">
      <c r="A447" t="s">
        <v>25</v>
      </c>
      <c r="B447" t="s">
        <v>67</v>
      </c>
      <c r="C447">
        <v>563</v>
      </c>
      <c r="D447" t="s">
        <v>68</v>
      </c>
      <c r="F447">
        <v>2020</v>
      </c>
      <c r="G447">
        <v>41</v>
      </c>
      <c r="H447">
        <v>22.55</v>
      </c>
      <c r="I447">
        <v>285.13</v>
      </c>
      <c r="M447">
        <v>397.5</v>
      </c>
      <c r="N447">
        <v>8.0399999999999999E-2</v>
      </c>
      <c r="O447">
        <v>1.8160000000000001</v>
      </c>
      <c r="P447">
        <v>0.71989999999999998</v>
      </c>
      <c r="Q447">
        <v>4910.5</v>
      </c>
      <c r="R447" t="s">
        <v>923</v>
      </c>
      <c r="T447" t="s">
        <v>28</v>
      </c>
      <c r="Y447" t="s">
        <v>70</v>
      </c>
    </row>
    <row r="448" spans="1:25" x14ac:dyDescent="0.45">
      <c r="A448" t="s">
        <v>25</v>
      </c>
      <c r="B448" t="s">
        <v>67</v>
      </c>
      <c r="C448">
        <v>563</v>
      </c>
      <c r="D448" t="s">
        <v>68</v>
      </c>
      <c r="F448">
        <v>2021</v>
      </c>
      <c r="G448">
        <v>29</v>
      </c>
      <c r="H448">
        <v>12.21</v>
      </c>
      <c r="I448">
        <v>148.36000000000001</v>
      </c>
      <c r="M448">
        <v>217.2</v>
      </c>
      <c r="N448">
        <v>8.2500000000000004E-2</v>
      </c>
      <c r="O448">
        <v>1.024</v>
      </c>
      <c r="P448">
        <v>0.75049999999999994</v>
      </c>
      <c r="Q448">
        <v>2681.1</v>
      </c>
      <c r="R448" t="s">
        <v>923</v>
      </c>
      <c r="T448" t="s">
        <v>28</v>
      </c>
      <c r="Y448" t="s">
        <v>70</v>
      </c>
    </row>
    <row r="449" spans="1:25" x14ac:dyDescent="0.45">
      <c r="A449" t="s">
        <v>25</v>
      </c>
      <c r="B449" t="s">
        <v>67</v>
      </c>
      <c r="C449">
        <v>563</v>
      </c>
      <c r="D449" t="s">
        <v>68</v>
      </c>
      <c r="F449">
        <v>2022</v>
      </c>
      <c r="G449">
        <v>29</v>
      </c>
      <c r="H449">
        <v>10.38</v>
      </c>
      <c r="I449">
        <v>142.03</v>
      </c>
      <c r="M449">
        <v>190.7</v>
      </c>
      <c r="N449">
        <v>8.0500000000000002E-2</v>
      </c>
      <c r="O449">
        <v>0.88900000000000001</v>
      </c>
      <c r="P449">
        <v>0.7379</v>
      </c>
      <c r="Q449">
        <v>2353.9</v>
      </c>
      <c r="R449" t="s">
        <v>923</v>
      </c>
      <c r="T449" t="s">
        <v>28</v>
      </c>
      <c r="Y449" t="s">
        <v>70</v>
      </c>
    </row>
    <row r="450" spans="1:25" x14ac:dyDescent="0.45">
      <c r="A450" t="s">
        <v>25</v>
      </c>
      <c r="B450" t="s">
        <v>67</v>
      </c>
      <c r="C450">
        <v>563</v>
      </c>
      <c r="D450" t="s">
        <v>68</v>
      </c>
      <c r="F450">
        <v>2023</v>
      </c>
      <c r="G450">
        <v>4</v>
      </c>
      <c r="H450">
        <v>0.12</v>
      </c>
      <c r="I450">
        <v>0</v>
      </c>
      <c r="M450">
        <v>0.4</v>
      </c>
      <c r="N450">
        <v>8.2799999999999999E-2</v>
      </c>
      <c r="O450">
        <v>2E-3</v>
      </c>
      <c r="P450">
        <v>0.69399999999999995</v>
      </c>
      <c r="Q450">
        <v>4.9000000000000004</v>
      </c>
      <c r="R450" t="s">
        <v>923</v>
      </c>
      <c r="T450" t="s">
        <v>28</v>
      </c>
      <c r="Y450" t="s">
        <v>70</v>
      </c>
    </row>
    <row r="451" spans="1:25" x14ac:dyDescent="0.45">
      <c r="A451" t="s">
        <v>25</v>
      </c>
      <c r="B451" t="s">
        <v>67</v>
      </c>
      <c r="C451">
        <v>563</v>
      </c>
      <c r="D451" t="s">
        <v>71</v>
      </c>
      <c r="F451">
        <v>2009</v>
      </c>
      <c r="G451">
        <v>22</v>
      </c>
      <c r="H451">
        <v>22</v>
      </c>
      <c r="I451">
        <v>264</v>
      </c>
      <c r="M451">
        <v>272.7</v>
      </c>
      <c r="N451">
        <v>8.1000000000000003E-2</v>
      </c>
      <c r="O451">
        <v>1.2470000000000001</v>
      </c>
      <c r="P451">
        <v>0.73099999999999998</v>
      </c>
      <c r="Q451">
        <v>3368</v>
      </c>
      <c r="R451" t="s">
        <v>923</v>
      </c>
      <c r="T451" t="s">
        <v>28</v>
      </c>
      <c r="Y451" t="s">
        <v>69</v>
      </c>
    </row>
    <row r="452" spans="1:25" x14ac:dyDescent="0.45">
      <c r="A452" t="s">
        <v>25</v>
      </c>
      <c r="B452" t="s">
        <v>67</v>
      </c>
      <c r="C452">
        <v>563</v>
      </c>
      <c r="D452" t="s">
        <v>71</v>
      </c>
      <c r="F452">
        <v>2010</v>
      </c>
      <c r="G452">
        <v>23</v>
      </c>
      <c r="H452">
        <v>23</v>
      </c>
      <c r="I452">
        <v>298</v>
      </c>
      <c r="M452">
        <v>314.7</v>
      </c>
      <c r="N452">
        <v>8.09E-2</v>
      </c>
      <c r="O452">
        <v>1.492</v>
      </c>
      <c r="P452">
        <v>0.75570000000000004</v>
      </c>
      <c r="Q452">
        <v>3882.1</v>
      </c>
      <c r="R452" t="s">
        <v>923</v>
      </c>
      <c r="T452" t="s">
        <v>28</v>
      </c>
      <c r="Y452" t="s">
        <v>69</v>
      </c>
    </row>
    <row r="453" spans="1:25" x14ac:dyDescent="0.45">
      <c r="A453" t="s">
        <v>25</v>
      </c>
      <c r="B453" t="s">
        <v>67</v>
      </c>
      <c r="C453">
        <v>563</v>
      </c>
      <c r="D453" t="s">
        <v>71</v>
      </c>
      <c r="F453">
        <v>2011</v>
      </c>
      <c r="G453">
        <v>25</v>
      </c>
      <c r="H453">
        <v>25</v>
      </c>
      <c r="I453">
        <v>296</v>
      </c>
      <c r="M453">
        <v>323.3</v>
      </c>
      <c r="N453">
        <v>8.1000000000000003E-2</v>
      </c>
      <c r="O453">
        <v>1.4570000000000001</v>
      </c>
      <c r="P453">
        <v>0.73019999999999996</v>
      </c>
      <c r="Q453">
        <v>3989</v>
      </c>
      <c r="R453" t="s">
        <v>923</v>
      </c>
      <c r="T453" t="s">
        <v>28</v>
      </c>
      <c r="Y453" t="s">
        <v>69</v>
      </c>
    </row>
    <row r="454" spans="1:25" x14ac:dyDescent="0.45">
      <c r="A454" t="s">
        <v>25</v>
      </c>
      <c r="B454" t="s">
        <v>67</v>
      </c>
      <c r="C454">
        <v>563</v>
      </c>
      <c r="D454" t="s">
        <v>71</v>
      </c>
      <c r="F454">
        <v>2012</v>
      </c>
      <c r="G454">
        <v>30</v>
      </c>
      <c r="H454">
        <v>14.82</v>
      </c>
      <c r="I454">
        <v>156.68</v>
      </c>
      <c r="M454">
        <v>202.6</v>
      </c>
      <c r="N454">
        <v>8.0500000000000002E-2</v>
      </c>
      <c r="O454">
        <v>0.96899999999999997</v>
      </c>
      <c r="P454">
        <v>0.74360000000000004</v>
      </c>
      <c r="Q454">
        <v>2501.8000000000002</v>
      </c>
      <c r="R454" t="s">
        <v>923</v>
      </c>
      <c r="T454" t="s">
        <v>28</v>
      </c>
      <c r="Y454" t="s">
        <v>69</v>
      </c>
    </row>
    <row r="455" spans="1:25" x14ac:dyDescent="0.45">
      <c r="A455" t="s">
        <v>25</v>
      </c>
      <c r="B455" t="s">
        <v>67</v>
      </c>
      <c r="C455">
        <v>563</v>
      </c>
      <c r="D455" t="s">
        <v>71</v>
      </c>
      <c r="F455">
        <v>2013</v>
      </c>
      <c r="G455">
        <v>53</v>
      </c>
      <c r="H455">
        <v>21.6</v>
      </c>
      <c r="I455">
        <v>273.22000000000003</v>
      </c>
      <c r="M455">
        <v>377.8</v>
      </c>
      <c r="N455">
        <v>7.9600000000000004E-2</v>
      </c>
      <c r="O455">
        <v>1.71</v>
      </c>
      <c r="P455">
        <v>0.72719999999999996</v>
      </c>
      <c r="Q455">
        <v>4667.8</v>
      </c>
      <c r="R455" t="s">
        <v>923</v>
      </c>
      <c r="T455" t="s">
        <v>28</v>
      </c>
      <c r="Y455" t="s">
        <v>69</v>
      </c>
    </row>
    <row r="456" spans="1:25" x14ac:dyDescent="0.45">
      <c r="A456" t="s">
        <v>25</v>
      </c>
      <c r="B456" t="s">
        <v>67</v>
      </c>
      <c r="C456">
        <v>563</v>
      </c>
      <c r="D456" t="s">
        <v>71</v>
      </c>
      <c r="F456">
        <v>2014</v>
      </c>
      <c r="G456">
        <v>49</v>
      </c>
      <c r="H456">
        <v>32.840000000000003</v>
      </c>
      <c r="I456">
        <v>558.41999999999996</v>
      </c>
      <c r="M456">
        <v>654.4</v>
      </c>
      <c r="N456">
        <v>8.1199999999999994E-2</v>
      </c>
      <c r="O456">
        <v>2.9550000000000001</v>
      </c>
      <c r="P456">
        <v>0.72929999999999995</v>
      </c>
      <c r="Q456">
        <v>8073.7</v>
      </c>
      <c r="R456" t="s">
        <v>923</v>
      </c>
      <c r="T456" t="s">
        <v>28</v>
      </c>
      <c r="Y456" t="s">
        <v>69</v>
      </c>
    </row>
    <row r="457" spans="1:25" x14ac:dyDescent="0.45">
      <c r="A457" t="s">
        <v>25</v>
      </c>
      <c r="B457" t="s">
        <v>67</v>
      </c>
      <c r="C457">
        <v>563</v>
      </c>
      <c r="D457" t="s">
        <v>71</v>
      </c>
      <c r="F457">
        <v>2015</v>
      </c>
      <c r="G457">
        <v>42</v>
      </c>
      <c r="H457">
        <v>19.97</v>
      </c>
      <c r="I457">
        <v>323.77999999999997</v>
      </c>
      <c r="M457">
        <v>391.5</v>
      </c>
      <c r="N457">
        <v>7.8600000000000003E-2</v>
      </c>
      <c r="O457">
        <v>1.9710000000000001</v>
      </c>
      <c r="P457">
        <v>0.7873</v>
      </c>
      <c r="Q457">
        <v>4831.2</v>
      </c>
      <c r="R457" t="s">
        <v>923</v>
      </c>
      <c r="T457" t="s">
        <v>28</v>
      </c>
      <c r="Y457" t="s">
        <v>70</v>
      </c>
    </row>
    <row r="458" spans="1:25" x14ac:dyDescent="0.45">
      <c r="A458" t="s">
        <v>25</v>
      </c>
      <c r="B458" t="s">
        <v>67</v>
      </c>
      <c r="C458">
        <v>563</v>
      </c>
      <c r="D458" t="s">
        <v>71</v>
      </c>
      <c r="F458">
        <v>2016</v>
      </c>
      <c r="G458">
        <v>32</v>
      </c>
      <c r="H458">
        <v>14.92</v>
      </c>
      <c r="I458">
        <v>226.64</v>
      </c>
      <c r="M458">
        <v>290.5</v>
      </c>
      <c r="N458">
        <v>7.9799999999999996E-2</v>
      </c>
      <c r="O458">
        <v>1.4339999999999999</v>
      </c>
      <c r="P458">
        <v>0.78149999999999997</v>
      </c>
      <c r="Q458">
        <v>3588</v>
      </c>
      <c r="R458" t="s">
        <v>923</v>
      </c>
      <c r="T458" t="s">
        <v>28</v>
      </c>
      <c r="Y458" t="s">
        <v>70</v>
      </c>
    </row>
    <row r="459" spans="1:25" x14ac:dyDescent="0.45">
      <c r="A459" t="s">
        <v>25</v>
      </c>
      <c r="B459" t="s">
        <v>67</v>
      </c>
      <c r="C459">
        <v>563</v>
      </c>
      <c r="D459" t="s">
        <v>71</v>
      </c>
      <c r="F459">
        <v>2017</v>
      </c>
      <c r="G459">
        <v>29</v>
      </c>
      <c r="H459">
        <v>8.4</v>
      </c>
      <c r="I459">
        <v>107.05</v>
      </c>
      <c r="M459">
        <v>151.5</v>
      </c>
      <c r="N459">
        <v>8.43E-2</v>
      </c>
      <c r="O459">
        <v>0.77500000000000002</v>
      </c>
      <c r="P459">
        <v>0.78029999999999999</v>
      </c>
      <c r="Q459">
        <v>1867</v>
      </c>
      <c r="R459" t="s">
        <v>923</v>
      </c>
      <c r="T459" t="s">
        <v>28</v>
      </c>
      <c r="Y459" t="s">
        <v>70</v>
      </c>
    </row>
    <row r="460" spans="1:25" x14ac:dyDescent="0.45">
      <c r="A460" t="s">
        <v>25</v>
      </c>
      <c r="B460" t="s">
        <v>67</v>
      </c>
      <c r="C460">
        <v>563</v>
      </c>
      <c r="D460" t="s">
        <v>71</v>
      </c>
      <c r="F460">
        <v>2018</v>
      </c>
      <c r="G460">
        <v>26</v>
      </c>
      <c r="H460">
        <v>7.46</v>
      </c>
      <c r="I460">
        <v>83.94</v>
      </c>
      <c r="M460">
        <v>131.69999999999999</v>
      </c>
      <c r="N460">
        <v>8.2199999999999995E-2</v>
      </c>
      <c r="O460">
        <v>0.63100000000000001</v>
      </c>
      <c r="P460">
        <v>0.74960000000000004</v>
      </c>
      <c r="Q460">
        <v>1627.1</v>
      </c>
      <c r="R460" t="s">
        <v>923</v>
      </c>
      <c r="T460" t="s">
        <v>28</v>
      </c>
      <c r="Y460" t="s">
        <v>70</v>
      </c>
    </row>
    <row r="461" spans="1:25" x14ac:dyDescent="0.45">
      <c r="A461" t="s">
        <v>25</v>
      </c>
      <c r="B461" t="s">
        <v>67</v>
      </c>
      <c r="C461">
        <v>563</v>
      </c>
      <c r="D461" t="s">
        <v>71</v>
      </c>
      <c r="F461">
        <v>2019</v>
      </c>
      <c r="G461">
        <v>37</v>
      </c>
      <c r="H461">
        <v>17.57</v>
      </c>
      <c r="I461">
        <v>270.25</v>
      </c>
      <c r="M461">
        <v>345.9</v>
      </c>
      <c r="N461">
        <v>8.1100000000000005E-2</v>
      </c>
      <c r="O461">
        <v>1.645</v>
      </c>
      <c r="P461">
        <v>0.75549999999999995</v>
      </c>
      <c r="Q461">
        <v>4267.8</v>
      </c>
      <c r="R461" t="s">
        <v>923</v>
      </c>
      <c r="T461" t="s">
        <v>28</v>
      </c>
      <c r="Y461" t="s">
        <v>70</v>
      </c>
    </row>
    <row r="462" spans="1:25" x14ac:dyDescent="0.45">
      <c r="A462" t="s">
        <v>25</v>
      </c>
      <c r="B462" t="s">
        <v>67</v>
      </c>
      <c r="C462">
        <v>563</v>
      </c>
      <c r="D462" t="s">
        <v>71</v>
      </c>
      <c r="F462">
        <v>2020</v>
      </c>
      <c r="G462">
        <v>41</v>
      </c>
      <c r="H462">
        <v>22.33</v>
      </c>
      <c r="I462">
        <v>284.27</v>
      </c>
      <c r="M462">
        <v>395.4</v>
      </c>
      <c r="N462">
        <v>8.0100000000000005E-2</v>
      </c>
      <c r="O462">
        <v>1.86</v>
      </c>
      <c r="P462">
        <v>0.74180000000000001</v>
      </c>
      <c r="Q462">
        <v>4884.5</v>
      </c>
      <c r="R462" t="s">
        <v>923</v>
      </c>
      <c r="T462" t="s">
        <v>28</v>
      </c>
      <c r="Y462" t="s">
        <v>70</v>
      </c>
    </row>
    <row r="463" spans="1:25" x14ac:dyDescent="0.45">
      <c r="A463" t="s">
        <v>25</v>
      </c>
      <c r="B463" t="s">
        <v>67</v>
      </c>
      <c r="C463">
        <v>563</v>
      </c>
      <c r="D463" t="s">
        <v>71</v>
      </c>
      <c r="F463">
        <v>2021</v>
      </c>
      <c r="G463">
        <v>28</v>
      </c>
      <c r="H463">
        <v>12.11</v>
      </c>
      <c r="I463">
        <v>148.16</v>
      </c>
      <c r="M463">
        <v>215.3</v>
      </c>
      <c r="N463">
        <v>8.2100000000000006E-2</v>
      </c>
      <c r="O463">
        <v>1.105</v>
      </c>
      <c r="P463">
        <v>0.81240000000000001</v>
      </c>
      <c r="Q463">
        <v>2659.2</v>
      </c>
      <c r="R463" t="s">
        <v>923</v>
      </c>
      <c r="T463" t="s">
        <v>28</v>
      </c>
      <c r="Y463" t="s">
        <v>70</v>
      </c>
    </row>
    <row r="464" spans="1:25" x14ac:dyDescent="0.45">
      <c r="A464" t="s">
        <v>25</v>
      </c>
      <c r="B464" t="s">
        <v>67</v>
      </c>
      <c r="C464">
        <v>563</v>
      </c>
      <c r="D464" t="s">
        <v>71</v>
      </c>
      <c r="F464">
        <v>2022</v>
      </c>
      <c r="G464">
        <v>29</v>
      </c>
      <c r="H464">
        <v>10.53</v>
      </c>
      <c r="I464">
        <v>143.63999999999999</v>
      </c>
      <c r="M464">
        <v>193.8</v>
      </c>
      <c r="N464">
        <v>8.09E-2</v>
      </c>
      <c r="O464">
        <v>0.98199999999999998</v>
      </c>
      <c r="P464">
        <v>0.80089999999999995</v>
      </c>
      <c r="Q464">
        <v>2391</v>
      </c>
      <c r="R464" t="s">
        <v>923</v>
      </c>
      <c r="T464" t="s">
        <v>28</v>
      </c>
      <c r="Y464" t="s">
        <v>70</v>
      </c>
    </row>
    <row r="465" spans="1:25" x14ac:dyDescent="0.45">
      <c r="A465" t="s">
        <v>25</v>
      </c>
      <c r="B465" t="s">
        <v>67</v>
      </c>
      <c r="C465">
        <v>563</v>
      </c>
      <c r="D465" t="s">
        <v>71</v>
      </c>
      <c r="F465">
        <v>2023</v>
      </c>
      <c r="G465">
        <v>4</v>
      </c>
      <c r="H465">
        <v>0.12</v>
      </c>
      <c r="I465">
        <v>0</v>
      </c>
      <c r="M465">
        <v>0.4</v>
      </c>
      <c r="N465">
        <v>8.2799999999999999E-2</v>
      </c>
      <c r="O465">
        <v>2E-3</v>
      </c>
      <c r="P465">
        <v>0.75180000000000002</v>
      </c>
      <c r="Q465">
        <v>4.9000000000000004</v>
      </c>
      <c r="R465" t="s">
        <v>923</v>
      </c>
      <c r="T465" t="s">
        <v>28</v>
      </c>
      <c r="Y465" t="s">
        <v>70</v>
      </c>
    </row>
    <row r="466" spans="1:25" x14ac:dyDescent="0.45">
      <c r="A466" t="s">
        <v>25</v>
      </c>
      <c r="B466" t="s">
        <v>67</v>
      </c>
      <c r="C466">
        <v>563</v>
      </c>
      <c r="D466" t="s">
        <v>72</v>
      </c>
      <c r="F466">
        <v>2009</v>
      </c>
      <c r="G466">
        <v>21</v>
      </c>
      <c r="H466">
        <v>21</v>
      </c>
      <c r="I466">
        <v>272</v>
      </c>
      <c r="M466">
        <v>284.2</v>
      </c>
      <c r="N466">
        <v>8.1000000000000003E-2</v>
      </c>
      <c r="O466">
        <v>1.403</v>
      </c>
      <c r="P466">
        <v>0.79669999999999996</v>
      </c>
      <c r="Q466">
        <v>3507.1</v>
      </c>
      <c r="R466" t="s">
        <v>923</v>
      </c>
      <c r="T466" t="s">
        <v>28</v>
      </c>
      <c r="Y466" t="s">
        <v>69</v>
      </c>
    </row>
    <row r="467" spans="1:25" x14ac:dyDescent="0.45">
      <c r="A467" t="s">
        <v>25</v>
      </c>
      <c r="B467" t="s">
        <v>67</v>
      </c>
      <c r="C467">
        <v>563</v>
      </c>
      <c r="D467" t="s">
        <v>72</v>
      </c>
      <c r="F467">
        <v>2010</v>
      </c>
      <c r="G467">
        <v>26</v>
      </c>
      <c r="H467">
        <v>26</v>
      </c>
      <c r="I467">
        <v>361</v>
      </c>
      <c r="M467">
        <v>386.2</v>
      </c>
      <c r="N467">
        <v>8.09E-2</v>
      </c>
      <c r="O467">
        <v>1.9339999999999999</v>
      </c>
      <c r="P467">
        <v>0.79549999999999998</v>
      </c>
      <c r="Q467">
        <v>4770.1000000000004</v>
      </c>
      <c r="R467" t="s">
        <v>923</v>
      </c>
      <c r="T467" t="s">
        <v>28</v>
      </c>
      <c r="Y467" t="s">
        <v>69</v>
      </c>
    </row>
    <row r="468" spans="1:25" x14ac:dyDescent="0.45">
      <c r="A468" t="s">
        <v>25</v>
      </c>
      <c r="B468" t="s">
        <v>67</v>
      </c>
      <c r="C468">
        <v>563</v>
      </c>
      <c r="D468" t="s">
        <v>72</v>
      </c>
      <c r="F468">
        <v>2011</v>
      </c>
      <c r="G468">
        <v>25</v>
      </c>
      <c r="H468">
        <v>25</v>
      </c>
      <c r="I468">
        <v>340</v>
      </c>
      <c r="M468">
        <v>366.4</v>
      </c>
      <c r="N468">
        <v>8.1100000000000005E-2</v>
      </c>
      <c r="O468">
        <v>1.821</v>
      </c>
      <c r="P468">
        <v>0.8024</v>
      </c>
      <c r="Q468">
        <v>4523.8999999999996</v>
      </c>
      <c r="R468" t="s">
        <v>923</v>
      </c>
      <c r="T468" t="s">
        <v>28</v>
      </c>
      <c r="Y468" t="s">
        <v>69</v>
      </c>
    </row>
    <row r="469" spans="1:25" x14ac:dyDescent="0.45">
      <c r="A469" t="s">
        <v>25</v>
      </c>
      <c r="B469" t="s">
        <v>67</v>
      </c>
      <c r="C469">
        <v>563</v>
      </c>
      <c r="D469" t="s">
        <v>72</v>
      </c>
      <c r="F469">
        <v>2012</v>
      </c>
      <c r="G469">
        <v>25</v>
      </c>
      <c r="H469">
        <v>13.02</v>
      </c>
      <c r="I469">
        <v>164.16</v>
      </c>
      <c r="M469">
        <v>212</v>
      </c>
      <c r="N469">
        <v>8.1199999999999994E-2</v>
      </c>
      <c r="O469">
        <v>1.0640000000000001</v>
      </c>
      <c r="P469">
        <v>0.79090000000000005</v>
      </c>
      <c r="Q469">
        <v>2615.9</v>
      </c>
      <c r="R469" t="s">
        <v>923</v>
      </c>
      <c r="T469" t="s">
        <v>28</v>
      </c>
      <c r="Y469" t="s">
        <v>69</v>
      </c>
    </row>
    <row r="470" spans="1:25" x14ac:dyDescent="0.45">
      <c r="A470" t="s">
        <v>25</v>
      </c>
      <c r="B470" t="s">
        <v>67</v>
      </c>
      <c r="C470">
        <v>563</v>
      </c>
      <c r="D470" t="s">
        <v>72</v>
      </c>
      <c r="F470">
        <v>2013</v>
      </c>
      <c r="G470">
        <v>49</v>
      </c>
      <c r="H470">
        <v>21.94</v>
      </c>
      <c r="I470">
        <v>305.24</v>
      </c>
      <c r="M470">
        <v>412.1</v>
      </c>
      <c r="N470">
        <v>8.0299999999999996E-2</v>
      </c>
      <c r="O470">
        <v>1.9790000000000001</v>
      </c>
      <c r="P470">
        <v>0.77649999999999997</v>
      </c>
      <c r="Q470">
        <v>5090</v>
      </c>
      <c r="R470" t="s">
        <v>923</v>
      </c>
      <c r="T470" t="s">
        <v>28</v>
      </c>
      <c r="Y470" t="s">
        <v>69</v>
      </c>
    </row>
    <row r="471" spans="1:25" x14ac:dyDescent="0.45">
      <c r="A471" t="s">
        <v>25</v>
      </c>
      <c r="B471" t="s">
        <v>67</v>
      </c>
      <c r="C471">
        <v>563</v>
      </c>
      <c r="D471" t="s">
        <v>72</v>
      </c>
      <c r="F471">
        <v>2014</v>
      </c>
      <c r="G471">
        <v>46</v>
      </c>
      <c r="H471">
        <v>26.56</v>
      </c>
      <c r="I471">
        <v>474.66</v>
      </c>
      <c r="M471">
        <v>557.5</v>
      </c>
      <c r="N471">
        <v>0.08</v>
      </c>
      <c r="O471">
        <v>2.702</v>
      </c>
      <c r="P471">
        <v>0.77739999999999998</v>
      </c>
      <c r="Q471">
        <v>6887.1</v>
      </c>
      <c r="R471" t="s">
        <v>923</v>
      </c>
      <c r="T471" t="s">
        <v>28</v>
      </c>
      <c r="Y471" t="s">
        <v>69</v>
      </c>
    </row>
    <row r="472" spans="1:25" x14ac:dyDescent="0.45">
      <c r="A472" t="s">
        <v>25</v>
      </c>
      <c r="B472" t="s">
        <v>67</v>
      </c>
      <c r="C472">
        <v>563</v>
      </c>
      <c r="D472" t="s">
        <v>72</v>
      </c>
      <c r="F472">
        <v>2015</v>
      </c>
      <c r="G472">
        <v>31</v>
      </c>
      <c r="H472">
        <v>15.99</v>
      </c>
      <c r="I472">
        <v>261.83</v>
      </c>
      <c r="M472">
        <v>323.8</v>
      </c>
      <c r="N472">
        <v>8.0299999999999996E-2</v>
      </c>
      <c r="O472">
        <v>1.6459999999999999</v>
      </c>
      <c r="P472">
        <v>0.78969999999999996</v>
      </c>
      <c r="Q472">
        <v>3999.6</v>
      </c>
      <c r="R472" t="s">
        <v>923</v>
      </c>
      <c r="T472" t="s">
        <v>28</v>
      </c>
      <c r="Y472" t="s">
        <v>70</v>
      </c>
    </row>
    <row r="473" spans="1:25" x14ac:dyDescent="0.45">
      <c r="A473" t="s">
        <v>25</v>
      </c>
      <c r="B473" t="s">
        <v>67</v>
      </c>
      <c r="C473">
        <v>563</v>
      </c>
      <c r="D473" t="s">
        <v>72</v>
      </c>
      <c r="F473">
        <v>2016</v>
      </c>
      <c r="G473">
        <v>28</v>
      </c>
      <c r="H473">
        <v>14.55</v>
      </c>
      <c r="I473">
        <v>231.56</v>
      </c>
      <c r="M473">
        <v>293.3</v>
      </c>
      <c r="N473">
        <v>8.1600000000000006E-2</v>
      </c>
      <c r="O473">
        <v>1.4350000000000001</v>
      </c>
      <c r="P473">
        <v>0.78459999999999996</v>
      </c>
      <c r="Q473">
        <v>3621</v>
      </c>
      <c r="R473" t="s">
        <v>923</v>
      </c>
      <c r="T473" t="s">
        <v>28</v>
      </c>
      <c r="Y473" t="s">
        <v>70</v>
      </c>
    </row>
    <row r="474" spans="1:25" x14ac:dyDescent="0.45">
      <c r="A474" t="s">
        <v>25</v>
      </c>
      <c r="B474" t="s">
        <v>67</v>
      </c>
      <c r="C474">
        <v>563</v>
      </c>
      <c r="D474" t="s">
        <v>72</v>
      </c>
      <c r="F474">
        <v>2017</v>
      </c>
      <c r="G474">
        <v>19</v>
      </c>
      <c r="H474">
        <v>5.32</v>
      </c>
      <c r="I474">
        <v>71.510000000000005</v>
      </c>
      <c r="M474">
        <v>98.7</v>
      </c>
      <c r="N474">
        <v>8.3299999999999999E-2</v>
      </c>
      <c r="O474">
        <v>0.504</v>
      </c>
      <c r="P474">
        <v>0.76190000000000002</v>
      </c>
      <c r="Q474">
        <v>1217.9000000000001</v>
      </c>
      <c r="R474" t="s">
        <v>923</v>
      </c>
      <c r="T474" t="s">
        <v>28</v>
      </c>
      <c r="Y474" t="s">
        <v>70</v>
      </c>
    </row>
    <row r="475" spans="1:25" x14ac:dyDescent="0.45">
      <c r="A475" t="s">
        <v>25</v>
      </c>
      <c r="B475" t="s">
        <v>67</v>
      </c>
      <c r="C475">
        <v>563</v>
      </c>
      <c r="D475" t="s">
        <v>72</v>
      </c>
      <c r="F475">
        <v>2018</v>
      </c>
      <c r="G475">
        <v>29</v>
      </c>
      <c r="H475">
        <v>12</v>
      </c>
      <c r="I475">
        <v>168.82</v>
      </c>
      <c r="M475">
        <v>227.1</v>
      </c>
      <c r="N475">
        <v>8.2100000000000006E-2</v>
      </c>
      <c r="O475">
        <v>1.115</v>
      </c>
      <c r="P475">
        <v>0.7641</v>
      </c>
      <c r="Q475">
        <v>2801.5</v>
      </c>
      <c r="R475" t="s">
        <v>923</v>
      </c>
      <c r="T475" t="s">
        <v>28</v>
      </c>
      <c r="Y475" t="s">
        <v>70</v>
      </c>
    </row>
    <row r="476" spans="1:25" x14ac:dyDescent="0.45">
      <c r="A476" t="s">
        <v>25</v>
      </c>
      <c r="B476" t="s">
        <v>67</v>
      </c>
      <c r="C476">
        <v>563</v>
      </c>
      <c r="D476" t="s">
        <v>72</v>
      </c>
      <c r="F476">
        <v>2019</v>
      </c>
      <c r="G476">
        <v>31</v>
      </c>
      <c r="H476">
        <v>16.61</v>
      </c>
      <c r="I476">
        <v>282.77</v>
      </c>
      <c r="M476">
        <v>342.3</v>
      </c>
      <c r="N476">
        <v>8.0199999999999994E-2</v>
      </c>
      <c r="O476">
        <v>1.659</v>
      </c>
      <c r="P476">
        <v>0.77749999999999997</v>
      </c>
      <c r="Q476">
        <v>4225.3</v>
      </c>
      <c r="R476" t="s">
        <v>923</v>
      </c>
      <c r="T476" t="s">
        <v>28</v>
      </c>
      <c r="Y476" t="s">
        <v>70</v>
      </c>
    </row>
    <row r="477" spans="1:25" x14ac:dyDescent="0.45">
      <c r="A477" t="s">
        <v>25</v>
      </c>
      <c r="B477" t="s">
        <v>67</v>
      </c>
      <c r="C477">
        <v>563</v>
      </c>
      <c r="D477" t="s">
        <v>72</v>
      </c>
      <c r="F477">
        <v>2020</v>
      </c>
      <c r="G477">
        <v>17</v>
      </c>
      <c r="H477">
        <v>6.73</v>
      </c>
      <c r="I477">
        <v>93.31</v>
      </c>
      <c r="M477">
        <v>127.3</v>
      </c>
      <c r="N477">
        <v>8.1699999999999995E-2</v>
      </c>
      <c r="O477">
        <v>0.60899999999999999</v>
      </c>
      <c r="P477">
        <v>0.74209999999999998</v>
      </c>
      <c r="Q477">
        <v>1569.8</v>
      </c>
      <c r="R477" t="s">
        <v>923</v>
      </c>
      <c r="T477" t="s">
        <v>28</v>
      </c>
      <c r="Y477" t="s">
        <v>70</v>
      </c>
    </row>
    <row r="478" spans="1:25" x14ac:dyDescent="0.45">
      <c r="A478" t="s">
        <v>25</v>
      </c>
      <c r="B478" t="s">
        <v>67</v>
      </c>
      <c r="C478">
        <v>563</v>
      </c>
      <c r="D478" t="s">
        <v>72</v>
      </c>
      <c r="F478">
        <v>2021</v>
      </c>
      <c r="G478">
        <v>33</v>
      </c>
      <c r="H478">
        <v>9.82</v>
      </c>
      <c r="I478">
        <v>127.59</v>
      </c>
      <c r="M478">
        <v>168.2</v>
      </c>
      <c r="N478">
        <v>8.5099999999999995E-2</v>
      </c>
      <c r="O478">
        <v>0.77700000000000002</v>
      </c>
      <c r="P478">
        <v>0.71150000000000002</v>
      </c>
      <c r="Q478">
        <v>2076.1</v>
      </c>
      <c r="R478" t="s">
        <v>923</v>
      </c>
      <c r="T478" t="s">
        <v>28</v>
      </c>
      <c r="Y478" t="s">
        <v>70</v>
      </c>
    </row>
    <row r="479" spans="1:25" x14ac:dyDescent="0.45">
      <c r="A479" t="s">
        <v>25</v>
      </c>
      <c r="B479" t="s">
        <v>67</v>
      </c>
      <c r="C479">
        <v>563</v>
      </c>
      <c r="D479" t="s">
        <v>72</v>
      </c>
      <c r="F479">
        <v>2022</v>
      </c>
      <c r="G479">
        <v>48</v>
      </c>
      <c r="H479">
        <v>27.02</v>
      </c>
      <c r="I479">
        <v>435.39</v>
      </c>
      <c r="M479">
        <v>535</v>
      </c>
      <c r="N479">
        <v>8.14E-2</v>
      </c>
      <c r="O479">
        <v>2.4590000000000001</v>
      </c>
      <c r="P479">
        <v>0.7429</v>
      </c>
      <c r="Q479">
        <v>6603</v>
      </c>
      <c r="R479" t="s">
        <v>923</v>
      </c>
      <c r="T479" t="s">
        <v>28</v>
      </c>
      <c r="Y479" t="s">
        <v>70</v>
      </c>
    </row>
    <row r="480" spans="1:25" x14ac:dyDescent="0.45">
      <c r="A480" t="s">
        <v>25</v>
      </c>
      <c r="B480" t="s">
        <v>67</v>
      </c>
      <c r="C480">
        <v>563</v>
      </c>
      <c r="D480" t="s">
        <v>72</v>
      </c>
      <c r="F480">
        <v>2023</v>
      </c>
      <c r="G480">
        <v>4</v>
      </c>
      <c r="H480">
        <v>0.12</v>
      </c>
      <c r="I480">
        <v>0</v>
      </c>
      <c r="M480">
        <v>0.4</v>
      </c>
      <c r="N480">
        <v>8.2799999999999999E-2</v>
      </c>
      <c r="O480">
        <v>2E-3</v>
      </c>
      <c r="P480">
        <v>0.69399999999999995</v>
      </c>
      <c r="Q480">
        <v>4.9000000000000004</v>
      </c>
      <c r="R480" t="s">
        <v>923</v>
      </c>
      <c r="T480" t="s">
        <v>28</v>
      </c>
      <c r="Y480" t="s">
        <v>70</v>
      </c>
    </row>
    <row r="481" spans="1:25" x14ac:dyDescent="0.45">
      <c r="A481" t="s">
        <v>25</v>
      </c>
      <c r="B481" t="s">
        <v>67</v>
      </c>
      <c r="C481">
        <v>563</v>
      </c>
      <c r="D481" t="s">
        <v>73</v>
      </c>
      <c r="F481">
        <v>2009</v>
      </c>
      <c r="G481">
        <v>21</v>
      </c>
      <c r="H481">
        <v>21</v>
      </c>
      <c r="I481">
        <v>272</v>
      </c>
      <c r="M481">
        <v>284.2</v>
      </c>
      <c r="N481">
        <v>8.1000000000000003E-2</v>
      </c>
      <c r="O481">
        <v>1.2809999999999999</v>
      </c>
      <c r="P481">
        <v>0.72709999999999997</v>
      </c>
      <c r="Q481">
        <v>3507.1</v>
      </c>
      <c r="R481" t="s">
        <v>923</v>
      </c>
      <c r="T481" t="s">
        <v>28</v>
      </c>
      <c r="Y481" t="s">
        <v>69</v>
      </c>
    </row>
    <row r="482" spans="1:25" x14ac:dyDescent="0.45">
      <c r="A482" t="s">
        <v>25</v>
      </c>
      <c r="B482" t="s">
        <v>67</v>
      </c>
      <c r="C482">
        <v>563</v>
      </c>
      <c r="D482" t="s">
        <v>73</v>
      </c>
      <c r="F482">
        <v>2010</v>
      </c>
      <c r="G482">
        <v>26</v>
      </c>
      <c r="H482">
        <v>26</v>
      </c>
      <c r="I482">
        <v>361</v>
      </c>
      <c r="M482">
        <v>386.2</v>
      </c>
      <c r="N482">
        <v>8.09E-2</v>
      </c>
      <c r="O482">
        <v>1.835</v>
      </c>
      <c r="P482">
        <v>0.755</v>
      </c>
      <c r="Q482">
        <v>4770.1000000000004</v>
      </c>
      <c r="R482" t="s">
        <v>923</v>
      </c>
      <c r="T482" t="s">
        <v>28</v>
      </c>
      <c r="Y482" t="s">
        <v>69</v>
      </c>
    </row>
    <row r="483" spans="1:25" x14ac:dyDescent="0.45">
      <c r="A483" t="s">
        <v>25</v>
      </c>
      <c r="B483" t="s">
        <v>67</v>
      </c>
      <c r="C483">
        <v>563</v>
      </c>
      <c r="D483" t="s">
        <v>73</v>
      </c>
      <c r="F483">
        <v>2011</v>
      </c>
      <c r="G483">
        <v>25</v>
      </c>
      <c r="H483">
        <v>25</v>
      </c>
      <c r="I483">
        <v>340</v>
      </c>
      <c r="M483">
        <v>366.4</v>
      </c>
      <c r="N483">
        <v>8.1100000000000005E-2</v>
      </c>
      <c r="O483">
        <v>1.7270000000000001</v>
      </c>
      <c r="P483">
        <v>0.76129999999999998</v>
      </c>
      <c r="Q483">
        <v>4523.8999999999996</v>
      </c>
      <c r="R483" t="s">
        <v>923</v>
      </c>
      <c r="T483" t="s">
        <v>28</v>
      </c>
      <c r="Y483" t="s">
        <v>69</v>
      </c>
    </row>
    <row r="484" spans="1:25" x14ac:dyDescent="0.45">
      <c r="A484" t="s">
        <v>25</v>
      </c>
      <c r="B484" t="s">
        <v>67</v>
      </c>
      <c r="C484">
        <v>563</v>
      </c>
      <c r="D484" t="s">
        <v>73</v>
      </c>
      <c r="F484">
        <v>2012</v>
      </c>
      <c r="G484">
        <v>25</v>
      </c>
      <c r="H484">
        <v>13.03</v>
      </c>
      <c r="I484">
        <v>164.16</v>
      </c>
      <c r="M484">
        <v>212</v>
      </c>
      <c r="N484">
        <v>8.1199999999999994E-2</v>
      </c>
      <c r="O484">
        <v>1.01</v>
      </c>
      <c r="P484">
        <v>0.74790000000000001</v>
      </c>
      <c r="Q484">
        <v>2616.9</v>
      </c>
      <c r="R484" t="s">
        <v>923</v>
      </c>
      <c r="T484" t="s">
        <v>28</v>
      </c>
      <c r="Y484" t="s">
        <v>69</v>
      </c>
    </row>
    <row r="485" spans="1:25" x14ac:dyDescent="0.45">
      <c r="A485" t="s">
        <v>25</v>
      </c>
      <c r="B485" t="s">
        <v>67</v>
      </c>
      <c r="C485">
        <v>563</v>
      </c>
      <c r="D485" t="s">
        <v>73</v>
      </c>
      <c r="F485">
        <v>2013</v>
      </c>
      <c r="G485">
        <v>49</v>
      </c>
      <c r="H485">
        <v>22.01</v>
      </c>
      <c r="I485">
        <v>305.44</v>
      </c>
      <c r="M485">
        <v>413.3</v>
      </c>
      <c r="N485">
        <v>8.0199999999999994E-2</v>
      </c>
      <c r="O485">
        <v>1.8839999999999999</v>
      </c>
      <c r="P485">
        <v>0.73919999999999997</v>
      </c>
      <c r="Q485">
        <v>5107</v>
      </c>
      <c r="R485" t="s">
        <v>923</v>
      </c>
      <c r="T485" t="s">
        <v>28</v>
      </c>
      <c r="Y485" t="s">
        <v>69</v>
      </c>
    </row>
    <row r="486" spans="1:25" x14ac:dyDescent="0.45">
      <c r="A486" t="s">
        <v>25</v>
      </c>
      <c r="B486" t="s">
        <v>67</v>
      </c>
      <c r="C486">
        <v>563</v>
      </c>
      <c r="D486" t="s">
        <v>73</v>
      </c>
      <c r="F486">
        <v>2014</v>
      </c>
      <c r="G486">
        <v>46</v>
      </c>
      <c r="H486">
        <v>26.28</v>
      </c>
      <c r="I486">
        <v>474.59</v>
      </c>
      <c r="M486">
        <v>556</v>
      </c>
      <c r="N486">
        <v>7.9299999999999995E-2</v>
      </c>
      <c r="O486">
        <v>2.5379999999999998</v>
      </c>
      <c r="P486">
        <v>0.73380000000000001</v>
      </c>
      <c r="Q486">
        <v>6869.1</v>
      </c>
      <c r="R486" t="s">
        <v>923</v>
      </c>
      <c r="T486" t="s">
        <v>28</v>
      </c>
      <c r="Y486" t="s">
        <v>69</v>
      </c>
    </row>
    <row r="487" spans="1:25" x14ac:dyDescent="0.45">
      <c r="A487" t="s">
        <v>25</v>
      </c>
      <c r="B487" t="s">
        <v>67</v>
      </c>
      <c r="C487">
        <v>563</v>
      </c>
      <c r="D487" t="s">
        <v>73</v>
      </c>
      <c r="F487">
        <v>2015</v>
      </c>
      <c r="G487">
        <v>31</v>
      </c>
      <c r="H487">
        <v>15.98</v>
      </c>
      <c r="I487">
        <v>261.81</v>
      </c>
      <c r="M487">
        <v>323.7</v>
      </c>
      <c r="N487">
        <v>8.0399999999999999E-2</v>
      </c>
      <c r="O487">
        <v>1.5269999999999999</v>
      </c>
      <c r="P487">
        <v>0.73929999999999996</v>
      </c>
      <c r="Q487">
        <v>3998</v>
      </c>
      <c r="R487" t="s">
        <v>923</v>
      </c>
      <c r="T487" t="s">
        <v>28</v>
      </c>
      <c r="Y487" t="s">
        <v>70</v>
      </c>
    </row>
    <row r="488" spans="1:25" x14ac:dyDescent="0.45">
      <c r="A488" t="s">
        <v>25</v>
      </c>
      <c r="B488" t="s">
        <v>67</v>
      </c>
      <c r="C488">
        <v>563</v>
      </c>
      <c r="D488" t="s">
        <v>73</v>
      </c>
      <c r="F488">
        <v>2016</v>
      </c>
      <c r="G488">
        <v>28</v>
      </c>
      <c r="H488">
        <v>14.55</v>
      </c>
      <c r="I488">
        <v>231.56</v>
      </c>
      <c r="M488">
        <v>293.3</v>
      </c>
      <c r="N488">
        <v>8.1600000000000006E-2</v>
      </c>
      <c r="O488">
        <v>1.3320000000000001</v>
      </c>
      <c r="P488">
        <v>0.72589999999999999</v>
      </c>
      <c r="Q488">
        <v>3621</v>
      </c>
      <c r="R488" t="s">
        <v>923</v>
      </c>
      <c r="T488" t="s">
        <v>28</v>
      </c>
      <c r="Y488" t="s">
        <v>70</v>
      </c>
    </row>
    <row r="489" spans="1:25" x14ac:dyDescent="0.45">
      <c r="A489" t="s">
        <v>25</v>
      </c>
      <c r="B489" t="s">
        <v>67</v>
      </c>
      <c r="C489">
        <v>563</v>
      </c>
      <c r="D489" t="s">
        <v>73</v>
      </c>
      <c r="F489">
        <v>2017</v>
      </c>
      <c r="G489">
        <v>19</v>
      </c>
      <c r="H489">
        <v>5.22</v>
      </c>
      <c r="I489">
        <v>71.25</v>
      </c>
      <c r="M489">
        <v>97.3</v>
      </c>
      <c r="N489">
        <v>8.3099999999999993E-2</v>
      </c>
      <c r="O489">
        <v>0.46200000000000002</v>
      </c>
      <c r="P489">
        <v>0.72230000000000005</v>
      </c>
      <c r="Q489">
        <v>1200.7</v>
      </c>
      <c r="R489" t="s">
        <v>923</v>
      </c>
      <c r="T489" t="s">
        <v>28</v>
      </c>
      <c r="Y489" t="s">
        <v>70</v>
      </c>
    </row>
    <row r="490" spans="1:25" x14ac:dyDescent="0.45">
      <c r="A490" t="s">
        <v>25</v>
      </c>
      <c r="B490" t="s">
        <v>67</v>
      </c>
      <c r="C490">
        <v>563</v>
      </c>
      <c r="D490" t="s">
        <v>73</v>
      </c>
      <c r="F490">
        <v>2018</v>
      </c>
      <c r="G490">
        <v>29</v>
      </c>
      <c r="H490">
        <v>12</v>
      </c>
      <c r="I490">
        <v>168.82</v>
      </c>
      <c r="M490">
        <v>227.1</v>
      </c>
      <c r="N490">
        <v>8.2100000000000006E-2</v>
      </c>
      <c r="O490">
        <v>1.0349999999999999</v>
      </c>
      <c r="P490">
        <v>0.70509999999999995</v>
      </c>
      <c r="Q490">
        <v>2801.5</v>
      </c>
      <c r="R490" t="s">
        <v>923</v>
      </c>
      <c r="T490" t="s">
        <v>28</v>
      </c>
      <c r="Y490" t="s">
        <v>70</v>
      </c>
    </row>
    <row r="491" spans="1:25" x14ac:dyDescent="0.45">
      <c r="A491" t="s">
        <v>25</v>
      </c>
      <c r="B491" t="s">
        <v>67</v>
      </c>
      <c r="C491">
        <v>563</v>
      </c>
      <c r="D491" t="s">
        <v>73</v>
      </c>
      <c r="F491">
        <v>2019</v>
      </c>
      <c r="G491">
        <v>31</v>
      </c>
      <c r="H491">
        <v>16.61</v>
      </c>
      <c r="I491">
        <v>282.77</v>
      </c>
      <c r="M491">
        <v>342.3</v>
      </c>
      <c r="N491">
        <v>8.0199999999999994E-2</v>
      </c>
      <c r="O491">
        <v>1.546</v>
      </c>
      <c r="P491">
        <v>0.72399999999999998</v>
      </c>
      <c r="Q491">
        <v>4225.3</v>
      </c>
      <c r="R491" t="s">
        <v>923</v>
      </c>
      <c r="T491" t="s">
        <v>28</v>
      </c>
      <c r="Y491" t="s">
        <v>70</v>
      </c>
    </row>
    <row r="492" spans="1:25" x14ac:dyDescent="0.45">
      <c r="A492" t="s">
        <v>25</v>
      </c>
      <c r="B492" t="s">
        <v>67</v>
      </c>
      <c r="C492">
        <v>563</v>
      </c>
      <c r="D492" t="s">
        <v>73</v>
      </c>
      <c r="F492">
        <v>2020</v>
      </c>
      <c r="G492">
        <v>17</v>
      </c>
      <c r="H492">
        <v>6.73</v>
      </c>
      <c r="I492">
        <v>93.31</v>
      </c>
      <c r="M492">
        <v>127.3</v>
      </c>
      <c r="N492">
        <v>8.1699999999999995E-2</v>
      </c>
      <c r="O492">
        <v>0.59099999999999997</v>
      </c>
      <c r="P492">
        <v>0.72550000000000003</v>
      </c>
      <c r="Q492">
        <v>1569.8</v>
      </c>
      <c r="R492" t="s">
        <v>923</v>
      </c>
      <c r="T492" t="s">
        <v>28</v>
      </c>
      <c r="Y492" t="s">
        <v>70</v>
      </c>
    </row>
    <row r="493" spans="1:25" x14ac:dyDescent="0.45">
      <c r="A493" t="s">
        <v>25</v>
      </c>
      <c r="B493" t="s">
        <v>67</v>
      </c>
      <c r="C493">
        <v>563</v>
      </c>
      <c r="D493" t="s">
        <v>73</v>
      </c>
      <c r="F493">
        <v>2021</v>
      </c>
      <c r="G493">
        <v>33</v>
      </c>
      <c r="H493">
        <v>9.61</v>
      </c>
      <c r="I493">
        <v>126.71</v>
      </c>
      <c r="M493">
        <v>164.2</v>
      </c>
      <c r="N493">
        <v>8.5500000000000007E-2</v>
      </c>
      <c r="O493">
        <v>0.73499999999999999</v>
      </c>
      <c r="P493">
        <v>0.69440000000000002</v>
      </c>
      <c r="Q493">
        <v>2026.1</v>
      </c>
      <c r="R493" t="s">
        <v>923</v>
      </c>
      <c r="T493" t="s">
        <v>28</v>
      </c>
      <c r="Y493" t="s">
        <v>70</v>
      </c>
    </row>
    <row r="494" spans="1:25" x14ac:dyDescent="0.45">
      <c r="A494" t="s">
        <v>25</v>
      </c>
      <c r="B494" t="s">
        <v>67</v>
      </c>
      <c r="C494">
        <v>563</v>
      </c>
      <c r="D494" t="s">
        <v>73</v>
      </c>
      <c r="F494">
        <v>2022</v>
      </c>
      <c r="G494">
        <v>48</v>
      </c>
      <c r="H494">
        <v>27.02</v>
      </c>
      <c r="I494">
        <v>435.39</v>
      </c>
      <c r="M494">
        <v>535</v>
      </c>
      <c r="N494">
        <v>8.14E-2</v>
      </c>
      <c r="O494">
        <v>2.3860000000000001</v>
      </c>
      <c r="P494">
        <v>0.72050000000000003</v>
      </c>
      <c r="Q494">
        <v>6603</v>
      </c>
      <c r="R494" t="s">
        <v>923</v>
      </c>
      <c r="T494" t="s">
        <v>28</v>
      </c>
      <c r="Y494" t="s">
        <v>70</v>
      </c>
    </row>
    <row r="495" spans="1:25" x14ac:dyDescent="0.45">
      <c r="A495" t="s">
        <v>25</v>
      </c>
      <c r="B495" t="s">
        <v>67</v>
      </c>
      <c r="C495">
        <v>563</v>
      </c>
      <c r="D495" t="s">
        <v>73</v>
      </c>
      <c r="F495">
        <v>2023</v>
      </c>
      <c r="G495">
        <v>4</v>
      </c>
      <c r="H495">
        <v>0.12</v>
      </c>
      <c r="I495">
        <v>0</v>
      </c>
      <c r="M495">
        <v>0.4</v>
      </c>
      <c r="N495">
        <v>8.2799999999999999E-2</v>
      </c>
      <c r="O495">
        <v>2E-3</v>
      </c>
      <c r="P495">
        <v>0.69399999999999995</v>
      </c>
      <c r="Q495">
        <v>4.9000000000000004</v>
      </c>
      <c r="R495" t="s">
        <v>923</v>
      </c>
      <c r="T495" t="s">
        <v>28</v>
      </c>
      <c r="Y495" t="s">
        <v>70</v>
      </c>
    </row>
    <row r="496" spans="1:25" x14ac:dyDescent="0.45">
      <c r="A496" t="s">
        <v>25</v>
      </c>
      <c r="B496" t="s">
        <v>67</v>
      </c>
      <c r="C496">
        <v>563</v>
      </c>
      <c r="D496" t="s">
        <v>74</v>
      </c>
      <c r="F496">
        <v>2009</v>
      </c>
      <c r="G496">
        <v>24</v>
      </c>
      <c r="H496">
        <v>24</v>
      </c>
      <c r="I496">
        <v>284</v>
      </c>
      <c r="M496">
        <v>292.7</v>
      </c>
      <c r="N496">
        <v>8.1100000000000005E-2</v>
      </c>
      <c r="O496">
        <v>1.498</v>
      </c>
      <c r="P496">
        <v>0.81620000000000004</v>
      </c>
      <c r="Q496">
        <v>3611</v>
      </c>
      <c r="R496" t="s">
        <v>923</v>
      </c>
      <c r="T496" t="s">
        <v>28</v>
      </c>
      <c r="Y496" t="s">
        <v>69</v>
      </c>
    </row>
    <row r="497" spans="1:25" x14ac:dyDescent="0.45">
      <c r="A497" t="s">
        <v>25</v>
      </c>
      <c r="B497" t="s">
        <v>67</v>
      </c>
      <c r="C497">
        <v>563</v>
      </c>
      <c r="D497" t="s">
        <v>74</v>
      </c>
      <c r="F497">
        <v>2010</v>
      </c>
      <c r="G497">
        <v>25</v>
      </c>
      <c r="H497">
        <v>25</v>
      </c>
      <c r="I497">
        <v>326</v>
      </c>
      <c r="M497">
        <v>349.1</v>
      </c>
      <c r="N497">
        <v>8.1000000000000003E-2</v>
      </c>
      <c r="O497">
        <v>1.7889999999999999</v>
      </c>
      <c r="P497">
        <v>0.81340000000000001</v>
      </c>
      <c r="Q497">
        <v>4308.2</v>
      </c>
      <c r="R497" t="s">
        <v>923</v>
      </c>
      <c r="T497" t="s">
        <v>28</v>
      </c>
      <c r="Y497" t="s">
        <v>69</v>
      </c>
    </row>
    <row r="498" spans="1:25" x14ac:dyDescent="0.45">
      <c r="A498" t="s">
        <v>25</v>
      </c>
      <c r="B498" t="s">
        <v>67</v>
      </c>
      <c r="C498">
        <v>563</v>
      </c>
      <c r="D498" t="s">
        <v>74</v>
      </c>
      <c r="F498">
        <v>2011</v>
      </c>
      <c r="G498">
        <v>28</v>
      </c>
      <c r="H498">
        <v>28</v>
      </c>
      <c r="I498">
        <v>335</v>
      </c>
      <c r="M498">
        <v>370.1</v>
      </c>
      <c r="N498">
        <v>8.1100000000000005E-2</v>
      </c>
      <c r="O498">
        <v>1.776</v>
      </c>
      <c r="P498">
        <v>0.77829999999999999</v>
      </c>
      <c r="Q498">
        <v>4567</v>
      </c>
      <c r="R498" t="s">
        <v>923</v>
      </c>
      <c r="T498" t="s">
        <v>28</v>
      </c>
      <c r="Y498" t="s">
        <v>69</v>
      </c>
    </row>
    <row r="499" spans="1:25" x14ac:dyDescent="0.45">
      <c r="A499" t="s">
        <v>25</v>
      </c>
      <c r="B499" t="s">
        <v>67</v>
      </c>
      <c r="C499">
        <v>563</v>
      </c>
      <c r="D499" t="s">
        <v>74</v>
      </c>
      <c r="F499">
        <v>2012</v>
      </c>
      <c r="G499">
        <v>34</v>
      </c>
      <c r="H499">
        <v>19.3</v>
      </c>
      <c r="I499">
        <v>270.39999999999998</v>
      </c>
      <c r="M499">
        <v>333.2</v>
      </c>
      <c r="N499">
        <v>8.1100000000000005E-2</v>
      </c>
      <c r="O499">
        <v>1.7010000000000001</v>
      </c>
      <c r="P499">
        <v>0.81130000000000002</v>
      </c>
      <c r="Q499">
        <v>4113.8999999999996</v>
      </c>
      <c r="R499" t="s">
        <v>923</v>
      </c>
      <c r="T499" t="s">
        <v>28</v>
      </c>
      <c r="Y499" t="s">
        <v>69</v>
      </c>
    </row>
    <row r="500" spans="1:25" x14ac:dyDescent="0.45">
      <c r="A500" t="s">
        <v>25</v>
      </c>
      <c r="B500" t="s">
        <v>67</v>
      </c>
      <c r="C500">
        <v>563</v>
      </c>
      <c r="D500" t="s">
        <v>74</v>
      </c>
      <c r="F500">
        <v>2013</v>
      </c>
      <c r="G500">
        <v>45</v>
      </c>
      <c r="H500">
        <v>26.02</v>
      </c>
      <c r="I500">
        <v>385.52</v>
      </c>
      <c r="M500">
        <v>487.4</v>
      </c>
      <c r="N500">
        <v>8.3199999999999996E-2</v>
      </c>
      <c r="O500">
        <v>2.3620000000000001</v>
      </c>
      <c r="P500">
        <v>0.78400000000000003</v>
      </c>
      <c r="Q500">
        <v>6017</v>
      </c>
      <c r="R500" t="s">
        <v>923</v>
      </c>
      <c r="T500" t="s">
        <v>28</v>
      </c>
      <c r="Y500" t="s">
        <v>69</v>
      </c>
    </row>
    <row r="501" spans="1:25" x14ac:dyDescent="0.45">
      <c r="A501" t="s">
        <v>25</v>
      </c>
      <c r="B501" t="s">
        <v>67</v>
      </c>
      <c r="C501">
        <v>563</v>
      </c>
      <c r="D501" t="s">
        <v>74</v>
      </c>
      <c r="F501">
        <v>2014</v>
      </c>
      <c r="G501">
        <v>39</v>
      </c>
      <c r="H501">
        <v>25.36</v>
      </c>
      <c r="I501">
        <v>450.56</v>
      </c>
      <c r="M501">
        <v>534</v>
      </c>
      <c r="N501">
        <v>8.1000000000000003E-2</v>
      </c>
      <c r="O501">
        <v>2.7010000000000001</v>
      </c>
      <c r="P501">
        <v>0.81459999999999999</v>
      </c>
      <c r="Q501">
        <v>6589.6</v>
      </c>
      <c r="R501" t="s">
        <v>923</v>
      </c>
      <c r="T501" t="s">
        <v>28</v>
      </c>
      <c r="Y501" t="s">
        <v>69</v>
      </c>
    </row>
    <row r="502" spans="1:25" x14ac:dyDescent="0.45">
      <c r="A502" t="s">
        <v>25</v>
      </c>
      <c r="B502" t="s">
        <v>67</v>
      </c>
      <c r="C502">
        <v>563</v>
      </c>
      <c r="D502" t="s">
        <v>74</v>
      </c>
      <c r="F502">
        <v>2015</v>
      </c>
      <c r="G502">
        <v>28</v>
      </c>
      <c r="H502">
        <v>12.3</v>
      </c>
      <c r="I502">
        <v>189.26</v>
      </c>
      <c r="M502">
        <v>245.5</v>
      </c>
      <c r="N502">
        <v>8.1000000000000003E-2</v>
      </c>
      <c r="O502">
        <v>1.3280000000000001</v>
      </c>
      <c r="P502">
        <v>0.84719999999999995</v>
      </c>
      <c r="Q502">
        <v>3033.3</v>
      </c>
      <c r="R502" t="s">
        <v>923</v>
      </c>
      <c r="T502" t="s">
        <v>28</v>
      </c>
      <c r="Y502" t="s">
        <v>70</v>
      </c>
    </row>
    <row r="503" spans="1:25" x14ac:dyDescent="0.45">
      <c r="A503" t="s">
        <v>25</v>
      </c>
      <c r="B503" t="s">
        <v>67</v>
      </c>
      <c r="C503">
        <v>563</v>
      </c>
      <c r="D503" t="s">
        <v>74</v>
      </c>
      <c r="F503">
        <v>2016</v>
      </c>
      <c r="G503">
        <v>29</v>
      </c>
      <c r="H503">
        <v>11.49</v>
      </c>
      <c r="I503">
        <v>150.02000000000001</v>
      </c>
      <c r="M503">
        <v>202.8</v>
      </c>
      <c r="N503">
        <v>7.7499999999999999E-2</v>
      </c>
      <c r="O503">
        <v>1.08</v>
      </c>
      <c r="P503">
        <v>0.83620000000000005</v>
      </c>
      <c r="Q503">
        <v>2502</v>
      </c>
      <c r="R503" t="s">
        <v>923</v>
      </c>
      <c r="T503" t="s">
        <v>28</v>
      </c>
      <c r="Y503" t="s">
        <v>70</v>
      </c>
    </row>
    <row r="504" spans="1:25" x14ac:dyDescent="0.45">
      <c r="A504" t="s">
        <v>25</v>
      </c>
      <c r="B504" t="s">
        <v>67</v>
      </c>
      <c r="C504">
        <v>563</v>
      </c>
      <c r="D504" t="s">
        <v>74</v>
      </c>
      <c r="F504">
        <v>2017</v>
      </c>
      <c r="G504">
        <v>41</v>
      </c>
      <c r="H504">
        <v>18.66</v>
      </c>
      <c r="I504">
        <v>238.51</v>
      </c>
      <c r="M504">
        <v>326</v>
      </c>
      <c r="N504">
        <v>8.1199999999999994E-2</v>
      </c>
      <c r="O504">
        <v>1.673</v>
      </c>
      <c r="P504">
        <v>0.80940000000000001</v>
      </c>
      <c r="Q504">
        <v>4022.9</v>
      </c>
      <c r="R504" t="s">
        <v>923</v>
      </c>
      <c r="T504" t="s">
        <v>28</v>
      </c>
      <c r="Y504" t="s">
        <v>70</v>
      </c>
    </row>
    <row r="505" spans="1:25" x14ac:dyDescent="0.45">
      <c r="A505" t="s">
        <v>25</v>
      </c>
      <c r="B505" t="s">
        <v>67</v>
      </c>
      <c r="C505">
        <v>563</v>
      </c>
      <c r="D505" t="s">
        <v>74</v>
      </c>
      <c r="F505">
        <v>2018</v>
      </c>
      <c r="G505">
        <v>31</v>
      </c>
      <c r="H505">
        <v>14.85</v>
      </c>
      <c r="I505">
        <v>218.67</v>
      </c>
      <c r="M505">
        <v>280.7</v>
      </c>
      <c r="N505">
        <v>8.1000000000000003E-2</v>
      </c>
      <c r="O505">
        <v>1.514</v>
      </c>
      <c r="P505">
        <v>0.85460000000000003</v>
      </c>
      <c r="Q505">
        <v>3467.8</v>
      </c>
      <c r="R505" t="s">
        <v>923</v>
      </c>
      <c r="T505" t="s">
        <v>28</v>
      </c>
      <c r="Y505" t="s">
        <v>70</v>
      </c>
    </row>
    <row r="506" spans="1:25" x14ac:dyDescent="0.45">
      <c r="A506" t="s">
        <v>25</v>
      </c>
      <c r="B506" t="s">
        <v>67</v>
      </c>
      <c r="C506">
        <v>563</v>
      </c>
      <c r="D506" t="s">
        <v>74</v>
      </c>
      <c r="F506">
        <v>2019</v>
      </c>
      <c r="G506">
        <v>26</v>
      </c>
      <c r="H506">
        <v>12.72</v>
      </c>
      <c r="I506">
        <v>209.47</v>
      </c>
      <c r="M506">
        <v>253.8</v>
      </c>
      <c r="N506">
        <v>0.08</v>
      </c>
      <c r="O506">
        <v>1.3069999999999999</v>
      </c>
      <c r="P506">
        <v>0.82150000000000001</v>
      </c>
      <c r="Q506">
        <v>3133.8</v>
      </c>
      <c r="R506" t="s">
        <v>923</v>
      </c>
      <c r="T506" t="s">
        <v>28</v>
      </c>
      <c r="Y506" t="s">
        <v>70</v>
      </c>
    </row>
    <row r="507" spans="1:25" x14ac:dyDescent="0.45">
      <c r="A507" t="s">
        <v>25</v>
      </c>
      <c r="B507" t="s">
        <v>67</v>
      </c>
      <c r="C507">
        <v>563</v>
      </c>
      <c r="D507" t="s">
        <v>74</v>
      </c>
      <c r="F507">
        <v>2020</v>
      </c>
      <c r="G507">
        <v>21</v>
      </c>
      <c r="H507">
        <v>8.65</v>
      </c>
      <c r="I507">
        <v>118.8</v>
      </c>
      <c r="M507">
        <v>157.9</v>
      </c>
      <c r="N507">
        <v>8.6199999999999999E-2</v>
      </c>
      <c r="O507">
        <v>0.80500000000000005</v>
      </c>
      <c r="P507">
        <v>0.78080000000000005</v>
      </c>
      <c r="Q507">
        <v>1950.1</v>
      </c>
      <c r="R507" t="s">
        <v>923</v>
      </c>
      <c r="T507" t="s">
        <v>28</v>
      </c>
      <c r="Y507" t="s">
        <v>70</v>
      </c>
    </row>
    <row r="508" spans="1:25" x14ac:dyDescent="0.45">
      <c r="A508" t="s">
        <v>25</v>
      </c>
      <c r="B508" t="s">
        <v>67</v>
      </c>
      <c r="C508">
        <v>563</v>
      </c>
      <c r="D508" t="s">
        <v>74</v>
      </c>
      <c r="F508">
        <v>2021</v>
      </c>
      <c r="G508">
        <v>37</v>
      </c>
      <c r="H508">
        <v>13.79</v>
      </c>
      <c r="I508">
        <v>179.54</v>
      </c>
      <c r="M508">
        <v>238.9</v>
      </c>
      <c r="N508">
        <v>7.85E-2</v>
      </c>
      <c r="O508">
        <v>1.1839999999999999</v>
      </c>
      <c r="P508">
        <v>0.7671</v>
      </c>
      <c r="Q508">
        <v>2951.8</v>
      </c>
      <c r="R508" t="s">
        <v>923</v>
      </c>
      <c r="T508" t="s">
        <v>28</v>
      </c>
      <c r="Y508" t="s">
        <v>70</v>
      </c>
    </row>
    <row r="509" spans="1:25" x14ac:dyDescent="0.45">
      <c r="A509" t="s">
        <v>25</v>
      </c>
      <c r="B509" t="s">
        <v>67</v>
      </c>
      <c r="C509">
        <v>563</v>
      </c>
      <c r="D509" t="s">
        <v>74</v>
      </c>
      <c r="F509">
        <v>2022</v>
      </c>
      <c r="G509">
        <v>31</v>
      </c>
      <c r="H509">
        <v>12.78</v>
      </c>
      <c r="I509">
        <v>184.44</v>
      </c>
      <c r="M509">
        <v>244.7</v>
      </c>
      <c r="N509">
        <v>7.9299999999999995E-2</v>
      </c>
      <c r="O509">
        <v>1.248</v>
      </c>
      <c r="P509">
        <v>0.80910000000000004</v>
      </c>
      <c r="Q509">
        <v>3022.9</v>
      </c>
      <c r="R509" t="s">
        <v>923</v>
      </c>
      <c r="T509" t="s">
        <v>28</v>
      </c>
      <c r="Y509" t="s">
        <v>70</v>
      </c>
    </row>
    <row r="510" spans="1:25" x14ac:dyDescent="0.45">
      <c r="A510" t="s">
        <v>25</v>
      </c>
      <c r="B510" t="s">
        <v>67</v>
      </c>
      <c r="C510">
        <v>563</v>
      </c>
      <c r="D510" t="s">
        <v>74</v>
      </c>
      <c r="F510">
        <v>2023</v>
      </c>
      <c r="G510">
        <v>1</v>
      </c>
      <c r="H510">
        <v>0.03</v>
      </c>
      <c r="I510">
        <v>0</v>
      </c>
      <c r="M510">
        <v>0.1</v>
      </c>
      <c r="N510">
        <v>0.1</v>
      </c>
      <c r="O510">
        <v>0</v>
      </c>
      <c r="P510">
        <v>0.7</v>
      </c>
      <c r="Q510">
        <v>1</v>
      </c>
      <c r="R510" t="s">
        <v>923</v>
      </c>
      <c r="T510" t="s">
        <v>28</v>
      </c>
      <c r="Y510" t="s">
        <v>70</v>
      </c>
    </row>
    <row r="511" spans="1:25" x14ac:dyDescent="0.45">
      <c r="A511" t="s">
        <v>25</v>
      </c>
      <c r="B511" t="s">
        <v>67</v>
      </c>
      <c r="C511">
        <v>563</v>
      </c>
      <c r="D511" t="s">
        <v>75</v>
      </c>
      <c r="F511">
        <v>2009</v>
      </c>
      <c r="G511">
        <v>24</v>
      </c>
      <c r="H511">
        <v>24</v>
      </c>
      <c r="I511">
        <v>284</v>
      </c>
      <c r="M511">
        <v>292.7</v>
      </c>
      <c r="N511">
        <v>8.1100000000000005E-2</v>
      </c>
      <c r="O511">
        <v>1.4430000000000001</v>
      </c>
      <c r="P511">
        <v>0.78549999999999998</v>
      </c>
      <c r="Q511">
        <v>3611</v>
      </c>
      <c r="R511" t="s">
        <v>923</v>
      </c>
      <c r="T511" t="s">
        <v>28</v>
      </c>
      <c r="Y511" t="s">
        <v>69</v>
      </c>
    </row>
    <row r="512" spans="1:25" x14ac:dyDescent="0.45">
      <c r="A512" t="s">
        <v>25</v>
      </c>
      <c r="B512" t="s">
        <v>67</v>
      </c>
      <c r="C512">
        <v>563</v>
      </c>
      <c r="D512" t="s">
        <v>75</v>
      </c>
      <c r="F512">
        <v>2010</v>
      </c>
      <c r="G512">
        <v>25</v>
      </c>
      <c r="H512">
        <v>25</v>
      </c>
      <c r="I512">
        <v>326</v>
      </c>
      <c r="M512">
        <v>349.1</v>
      </c>
      <c r="N512">
        <v>8.1000000000000003E-2</v>
      </c>
      <c r="O512">
        <v>1.7470000000000001</v>
      </c>
      <c r="P512">
        <v>0.79479999999999995</v>
      </c>
      <c r="Q512">
        <v>4308.2</v>
      </c>
      <c r="R512" t="s">
        <v>923</v>
      </c>
      <c r="T512" t="s">
        <v>28</v>
      </c>
      <c r="Y512" t="s">
        <v>69</v>
      </c>
    </row>
    <row r="513" spans="1:25" x14ac:dyDescent="0.45">
      <c r="A513" t="s">
        <v>25</v>
      </c>
      <c r="B513" t="s">
        <v>67</v>
      </c>
      <c r="C513">
        <v>563</v>
      </c>
      <c r="D513" t="s">
        <v>75</v>
      </c>
      <c r="F513">
        <v>2011</v>
      </c>
      <c r="G513">
        <v>28</v>
      </c>
      <c r="H513">
        <v>28</v>
      </c>
      <c r="I513">
        <v>335</v>
      </c>
      <c r="M513">
        <v>370.1</v>
      </c>
      <c r="N513">
        <v>8.1100000000000005E-2</v>
      </c>
      <c r="O513">
        <v>1.7889999999999999</v>
      </c>
      <c r="P513">
        <v>0.78459999999999996</v>
      </c>
      <c r="Q513">
        <v>4567</v>
      </c>
      <c r="R513" t="s">
        <v>923</v>
      </c>
      <c r="T513" t="s">
        <v>28</v>
      </c>
      <c r="Y513" t="s">
        <v>69</v>
      </c>
    </row>
    <row r="514" spans="1:25" x14ac:dyDescent="0.45">
      <c r="A514" t="s">
        <v>25</v>
      </c>
      <c r="B514" t="s">
        <v>67</v>
      </c>
      <c r="C514">
        <v>563</v>
      </c>
      <c r="D514" t="s">
        <v>75</v>
      </c>
      <c r="F514">
        <v>2012</v>
      </c>
      <c r="G514">
        <v>39</v>
      </c>
      <c r="H514">
        <v>24.25</v>
      </c>
      <c r="I514">
        <v>369.19</v>
      </c>
      <c r="M514">
        <v>439.8</v>
      </c>
      <c r="N514">
        <v>8.09E-2</v>
      </c>
      <c r="O514">
        <v>2.2130000000000001</v>
      </c>
      <c r="P514">
        <v>0.81269999999999998</v>
      </c>
      <c r="Q514">
        <v>5426.8</v>
      </c>
      <c r="R514" t="s">
        <v>923</v>
      </c>
      <c r="T514" t="s">
        <v>28</v>
      </c>
      <c r="Y514" t="s">
        <v>69</v>
      </c>
    </row>
    <row r="515" spans="1:25" x14ac:dyDescent="0.45">
      <c r="A515" t="s">
        <v>25</v>
      </c>
      <c r="B515" t="s">
        <v>67</v>
      </c>
      <c r="C515">
        <v>563</v>
      </c>
      <c r="D515" t="s">
        <v>75</v>
      </c>
      <c r="F515">
        <v>2013</v>
      </c>
      <c r="G515">
        <v>50</v>
      </c>
      <c r="H515">
        <v>29.89</v>
      </c>
      <c r="I515">
        <v>448.27</v>
      </c>
      <c r="M515">
        <v>556.79999999999995</v>
      </c>
      <c r="N515">
        <v>8.2500000000000004E-2</v>
      </c>
      <c r="O515">
        <v>2.7250000000000001</v>
      </c>
      <c r="P515">
        <v>0.79179999999999995</v>
      </c>
      <c r="Q515">
        <v>6874.3</v>
      </c>
      <c r="R515" t="s">
        <v>923</v>
      </c>
      <c r="T515" t="s">
        <v>28</v>
      </c>
      <c r="Y515" t="s">
        <v>69</v>
      </c>
    </row>
    <row r="516" spans="1:25" x14ac:dyDescent="0.45">
      <c r="A516" t="s">
        <v>25</v>
      </c>
      <c r="B516" t="s">
        <v>67</v>
      </c>
      <c r="C516">
        <v>563</v>
      </c>
      <c r="D516" t="s">
        <v>75</v>
      </c>
      <c r="F516">
        <v>2014</v>
      </c>
      <c r="G516">
        <v>37</v>
      </c>
      <c r="H516">
        <v>23.76</v>
      </c>
      <c r="I516">
        <v>422.46</v>
      </c>
      <c r="M516">
        <v>499.6</v>
      </c>
      <c r="N516">
        <v>8.09E-2</v>
      </c>
      <c r="O516">
        <v>2.536</v>
      </c>
      <c r="P516">
        <v>0.81740000000000002</v>
      </c>
      <c r="Q516">
        <v>6167.8</v>
      </c>
      <c r="R516" t="s">
        <v>923</v>
      </c>
      <c r="T516" t="s">
        <v>28</v>
      </c>
      <c r="Y516" t="s">
        <v>69</v>
      </c>
    </row>
    <row r="517" spans="1:25" x14ac:dyDescent="0.45">
      <c r="A517" t="s">
        <v>25</v>
      </c>
      <c r="B517" t="s">
        <v>67</v>
      </c>
      <c r="C517">
        <v>563</v>
      </c>
      <c r="D517" t="s">
        <v>75</v>
      </c>
      <c r="F517">
        <v>2015</v>
      </c>
      <c r="G517">
        <v>28</v>
      </c>
      <c r="H517">
        <v>12.34</v>
      </c>
      <c r="I517">
        <v>189.26</v>
      </c>
      <c r="M517">
        <v>246.3</v>
      </c>
      <c r="N517">
        <v>8.1000000000000003E-2</v>
      </c>
      <c r="O517">
        <v>1.3</v>
      </c>
      <c r="P517">
        <v>0.83069999999999999</v>
      </c>
      <c r="Q517">
        <v>3042.3</v>
      </c>
      <c r="R517" t="s">
        <v>923</v>
      </c>
      <c r="T517" t="s">
        <v>28</v>
      </c>
      <c r="Y517" t="s">
        <v>70</v>
      </c>
    </row>
    <row r="518" spans="1:25" x14ac:dyDescent="0.45">
      <c r="A518" t="s">
        <v>25</v>
      </c>
      <c r="B518" t="s">
        <v>67</v>
      </c>
      <c r="C518">
        <v>563</v>
      </c>
      <c r="D518" t="s">
        <v>75</v>
      </c>
      <c r="F518">
        <v>2016</v>
      </c>
      <c r="G518">
        <v>30</v>
      </c>
      <c r="H518">
        <v>12.06</v>
      </c>
      <c r="I518">
        <v>160.33000000000001</v>
      </c>
      <c r="M518">
        <v>216.6</v>
      </c>
      <c r="N518">
        <v>8.0199999999999994E-2</v>
      </c>
      <c r="O518">
        <v>1.131</v>
      </c>
      <c r="P518">
        <v>0.81979999999999997</v>
      </c>
      <c r="Q518">
        <v>2672.9</v>
      </c>
      <c r="R518" t="s">
        <v>923</v>
      </c>
      <c r="T518" t="s">
        <v>28</v>
      </c>
      <c r="Y518" t="s">
        <v>70</v>
      </c>
    </row>
    <row r="519" spans="1:25" x14ac:dyDescent="0.45">
      <c r="A519" t="s">
        <v>25</v>
      </c>
      <c r="B519" t="s">
        <v>67</v>
      </c>
      <c r="C519">
        <v>563</v>
      </c>
      <c r="D519" t="s">
        <v>75</v>
      </c>
      <c r="F519">
        <v>2017</v>
      </c>
      <c r="G519">
        <v>40</v>
      </c>
      <c r="H519">
        <v>17.329999999999998</v>
      </c>
      <c r="I519">
        <v>229.85</v>
      </c>
      <c r="M519">
        <v>308.2</v>
      </c>
      <c r="N519">
        <v>8.1500000000000003E-2</v>
      </c>
      <c r="O519">
        <v>1.54</v>
      </c>
      <c r="P519">
        <v>0.78790000000000004</v>
      </c>
      <c r="Q519">
        <v>3802.1</v>
      </c>
      <c r="R519" t="s">
        <v>923</v>
      </c>
      <c r="T519" t="s">
        <v>28</v>
      </c>
      <c r="Y519" t="s">
        <v>70</v>
      </c>
    </row>
    <row r="520" spans="1:25" x14ac:dyDescent="0.45">
      <c r="A520" t="s">
        <v>25</v>
      </c>
      <c r="B520" t="s">
        <v>67</v>
      </c>
      <c r="C520">
        <v>563</v>
      </c>
      <c r="D520" t="s">
        <v>75</v>
      </c>
      <c r="F520">
        <v>2018</v>
      </c>
      <c r="G520">
        <v>31</v>
      </c>
      <c r="H520">
        <v>15</v>
      </c>
      <c r="I520">
        <v>219.27</v>
      </c>
      <c r="M520">
        <v>283.60000000000002</v>
      </c>
      <c r="N520">
        <v>8.0600000000000005E-2</v>
      </c>
      <c r="O520">
        <v>1.4530000000000001</v>
      </c>
      <c r="P520">
        <v>0.80579999999999996</v>
      </c>
      <c r="Q520">
        <v>3504</v>
      </c>
      <c r="R520" t="s">
        <v>923</v>
      </c>
      <c r="T520" t="s">
        <v>28</v>
      </c>
      <c r="Y520" t="s">
        <v>70</v>
      </c>
    </row>
    <row r="521" spans="1:25" x14ac:dyDescent="0.45">
      <c r="A521" t="s">
        <v>25</v>
      </c>
      <c r="B521" t="s">
        <v>67</v>
      </c>
      <c r="C521">
        <v>563</v>
      </c>
      <c r="D521" t="s">
        <v>75</v>
      </c>
      <c r="F521">
        <v>2019</v>
      </c>
      <c r="G521">
        <v>26</v>
      </c>
      <c r="H521">
        <v>12.72</v>
      </c>
      <c r="I521">
        <v>209.47</v>
      </c>
      <c r="M521">
        <v>253.8</v>
      </c>
      <c r="N521">
        <v>0.08</v>
      </c>
      <c r="O521">
        <v>1.2470000000000001</v>
      </c>
      <c r="P521">
        <v>0.78420000000000001</v>
      </c>
      <c r="Q521">
        <v>3133.8</v>
      </c>
      <c r="R521" t="s">
        <v>923</v>
      </c>
      <c r="T521" t="s">
        <v>28</v>
      </c>
      <c r="Y521" t="s">
        <v>70</v>
      </c>
    </row>
    <row r="522" spans="1:25" x14ac:dyDescent="0.45">
      <c r="A522" t="s">
        <v>25</v>
      </c>
      <c r="B522" t="s">
        <v>67</v>
      </c>
      <c r="C522">
        <v>563</v>
      </c>
      <c r="D522" t="s">
        <v>75</v>
      </c>
      <c r="F522">
        <v>2020</v>
      </c>
      <c r="G522">
        <v>21</v>
      </c>
      <c r="H522">
        <v>8.65</v>
      </c>
      <c r="I522">
        <v>118.8</v>
      </c>
      <c r="M522">
        <v>157.9</v>
      </c>
      <c r="N522">
        <v>8.6199999999999999E-2</v>
      </c>
      <c r="O522">
        <v>0.79800000000000004</v>
      </c>
      <c r="P522">
        <v>0.7752</v>
      </c>
      <c r="Q522">
        <v>1950.1</v>
      </c>
      <c r="R522" t="s">
        <v>923</v>
      </c>
      <c r="T522" t="s">
        <v>28</v>
      </c>
      <c r="Y522" t="s">
        <v>70</v>
      </c>
    </row>
    <row r="523" spans="1:25" x14ac:dyDescent="0.45">
      <c r="A523" t="s">
        <v>25</v>
      </c>
      <c r="B523" t="s">
        <v>67</v>
      </c>
      <c r="C523">
        <v>563</v>
      </c>
      <c r="D523" t="s">
        <v>75</v>
      </c>
      <c r="F523">
        <v>2021</v>
      </c>
      <c r="G523">
        <v>37</v>
      </c>
      <c r="H523">
        <v>13.79</v>
      </c>
      <c r="I523">
        <v>179.54</v>
      </c>
      <c r="M523">
        <v>238.9</v>
      </c>
      <c r="N523">
        <v>7.85E-2</v>
      </c>
      <c r="O523">
        <v>1.173</v>
      </c>
      <c r="P523">
        <v>0.76060000000000005</v>
      </c>
      <c r="Q523">
        <v>2951.8</v>
      </c>
      <c r="R523" t="s">
        <v>923</v>
      </c>
      <c r="T523" t="s">
        <v>28</v>
      </c>
      <c r="Y523" t="s">
        <v>70</v>
      </c>
    </row>
    <row r="524" spans="1:25" x14ac:dyDescent="0.45">
      <c r="A524" t="s">
        <v>25</v>
      </c>
      <c r="B524" t="s">
        <v>67</v>
      </c>
      <c r="C524">
        <v>563</v>
      </c>
      <c r="D524" t="s">
        <v>75</v>
      </c>
      <c r="F524">
        <v>2022</v>
      </c>
      <c r="G524">
        <v>32</v>
      </c>
      <c r="H524">
        <v>13.97</v>
      </c>
      <c r="I524">
        <v>195.07</v>
      </c>
      <c r="M524">
        <v>266.5</v>
      </c>
      <c r="N524">
        <v>8.0199999999999994E-2</v>
      </c>
      <c r="O524">
        <v>1.3480000000000001</v>
      </c>
      <c r="P524">
        <v>0.81200000000000006</v>
      </c>
      <c r="Q524">
        <v>3290.1</v>
      </c>
      <c r="R524" t="s">
        <v>923</v>
      </c>
      <c r="T524" t="s">
        <v>28</v>
      </c>
      <c r="Y524" t="s">
        <v>70</v>
      </c>
    </row>
    <row r="525" spans="1:25" x14ac:dyDescent="0.45">
      <c r="A525" t="s">
        <v>25</v>
      </c>
      <c r="B525" t="s">
        <v>67</v>
      </c>
      <c r="C525">
        <v>563</v>
      </c>
      <c r="D525" t="s">
        <v>75</v>
      </c>
      <c r="F525">
        <v>2023</v>
      </c>
      <c r="G525">
        <v>4</v>
      </c>
      <c r="H525">
        <v>0.16</v>
      </c>
      <c r="I525">
        <v>0</v>
      </c>
      <c r="M525">
        <v>0.5</v>
      </c>
      <c r="N525">
        <v>8.4500000000000006E-2</v>
      </c>
      <c r="O525">
        <v>2E-3</v>
      </c>
      <c r="P525">
        <v>0.71899999999999997</v>
      </c>
      <c r="Q525">
        <v>6</v>
      </c>
      <c r="R525" t="s">
        <v>923</v>
      </c>
      <c r="T525" t="s">
        <v>28</v>
      </c>
      <c r="Y525" t="s">
        <v>70</v>
      </c>
    </row>
    <row r="526" spans="1:25" x14ac:dyDescent="0.45">
      <c r="A526" t="s">
        <v>25</v>
      </c>
      <c r="B526" t="s">
        <v>67</v>
      </c>
      <c r="C526">
        <v>563</v>
      </c>
      <c r="D526" t="s">
        <v>76</v>
      </c>
      <c r="F526">
        <v>2009</v>
      </c>
      <c r="G526">
        <v>19</v>
      </c>
      <c r="H526">
        <v>19</v>
      </c>
      <c r="I526">
        <v>239</v>
      </c>
      <c r="M526">
        <v>251</v>
      </c>
      <c r="N526">
        <v>8.1199999999999994E-2</v>
      </c>
      <c r="O526">
        <v>1.296</v>
      </c>
      <c r="P526">
        <v>0.82110000000000005</v>
      </c>
      <c r="Q526">
        <v>3094.2</v>
      </c>
      <c r="R526" t="s">
        <v>923</v>
      </c>
      <c r="T526" t="s">
        <v>28</v>
      </c>
      <c r="Y526" t="s">
        <v>69</v>
      </c>
    </row>
    <row r="527" spans="1:25" x14ac:dyDescent="0.45">
      <c r="A527" t="s">
        <v>25</v>
      </c>
      <c r="B527" t="s">
        <v>67</v>
      </c>
      <c r="C527">
        <v>563</v>
      </c>
      <c r="D527" t="s">
        <v>76</v>
      </c>
      <c r="F527">
        <v>2010</v>
      </c>
      <c r="G527">
        <v>24</v>
      </c>
      <c r="H527">
        <v>24</v>
      </c>
      <c r="I527">
        <v>296</v>
      </c>
      <c r="M527">
        <v>316.7</v>
      </c>
      <c r="N527">
        <v>8.1000000000000003E-2</v>
      </c>
      <c r="O527">
        <v>1.63</v>
      </c>
      <c r="P527">
        <v>0.81599999999999995</v>
      </c>
      <c r="Q527">
        <v>3909</v>
      </c>
      <c r="R527" t="s">
        <v>923</v>
      </c>
      <c r="T527" t="s">
        <v>28</v>
      </c>
      <c r="Y527" t="s">
        <v>69</v>
      </c>
    </row>
    <row r="528" spans="1:25" x14ac:dyDescent="0.45">
      <c r="A528" t="s">
        <v>25</v>
      </c>
      <c r="B528" t="s">
        <v>67</v>
      </c>
      <c r="C528">
        <v>563</v>
      </c>
      <c r="D528" t="s">
        <v>76</v>
      </c>
      <c r="F528">
        <v>2011</v>
      </c>
      <c r="G528">
        <v>26</v>
      </c>
      <c r="H528">
        <v>26</v>
      </c>
      <c r="I528">
        <v>328</v>
      </c>
      <c r="M528">
        <v>358.8</v>
      </c>
      <c r="N528">
        <v>8.1000000000000003E-2</v>
      </c>
      <c r="O528">
        <v>1.7749999999999999</v>
      </c>
      <c r="P528">
        <v>0.79859999999999998</v>
      </c>
      <c r="Q528">
        <v>4430.2</v>
      </c>
      <c r="R528" t="s">
        <v>923</v>
      </c>
      <c r="T528" t="s">
        <v>28</v>
      </c>
      <c r="Y528" t="s">
        <v>69</v>
      </c>
    </row>
    <row r="529" spans="1:25" x14ac:dyDescent="0.45">
      <c r="A529" t="s">
        <v>25</v>
      </c>
      <c r="B529" t="s">
        <v>67</v>
      </c>
      <c r="C529">
        <v>563</v>
      </c>
      <c r="D529" t="s">
        <v>76</v>
      </c>
      <c r="F529">
        <v>2012</v>
      </c>
      <c r="G529">
        <v>30</v>
      </c>
      <c r="H529">
        <v>16.149999999999999</v>
      </c>
      <c r="I529">
        <v>189.88</v>
      </c>
      <c r="M529">
        <v>235.8</v>
      </c>
      <c r="N529">
        <v>8.0500000000000002E-2</v>
      </c>
      <c r="O529">
        <v>1.194</v>
      </c>
      <c r="P529">
        <v>0.8034</v>
      </c>
      <c r="Q529">
        <v>2915.4</v>
      </c>
      <c r="R529" t="s">
        <v>923</v>
      </c>
      <c r="T529" t="s">
        <v>28</v>
      </c>
      <c r="Y529" t="s">
        <v>69</v>
      </c>
    </row>
    <row r="530" spans="1:25" x14ac:dyDescent="0.45">
      <c r="A530" t="s">
        <v>25</v>
      </c>
      <c r="B530" t="s">
        <v>67</v>
      </c>
      <c r="C530">
        <v>563</v>
      </c>
      <c r="D530" t="s">
        <v>76</v>
      </c>
      <c r="F530">
        <v>2013</v>
      </c>
      <c r="G530">
        <v>48</v>
      </c>
      <c r="H530">
        <v>27.35</v>
      </c>
      <c r="I530">
        <v>388.76</v>
      </c>
      <c r="M530">
        <v>498</v>
      </c>
      <c r="N530">
        <v>8.0799999999999997E-2</v>
      </c>
      <c r="O530">
        <v>2.399</v>
      </c>
      <c r="P530">
        <v>0.77800000000000002</v>
      </c>
      <c r="Q530">
        <v>6149</v>
      </c>
      <c r="R530" t="s">
        <v>923</v>
      </c>
      <c r="T530" t="s">
        <v>28</v>
      </c>
      <c r="Y530" t="s">
        <v>69</v>
      </c>
    </row>
    <row r="531" spans="1:25" x14ac:dyDescent="0.45">
      <c r="A531" t="s">
        <v>25</v>
      </c>
      <c r="B531" t="s">
        <v>67</v>
      </c>
      <c r="C531">
        <v>563</v>
      </c>
      <c r="D531" t="s">
        <v>76</v>
      </c>
      <c r="F531">
        <v>2014</v>
      </c>
      <c r="G531">
        <v>41</v>
      </c>
      <c r="H531">
        <v>26.59</v>
      </c>
      <c r="I531">
        <v>467.24</v>
      </c>
      <c r="M531">
        <v>542.79999999999995</v>
      </c>
      <c r="N531">
        <v>8.09E-2</v>
      </c>
      <c r="O531">
        <v>2.5790000000000002</v>
      </c>
      <c r="P531">
        <v>0.7712</v>
      </c>
      <c r="Q531">
        <v>6699.8</v>
      </c>
      <c r="R531" t="s">
        <v>923</v>
      </c>
      <c r="T531" t="s">
        <v>28</v>
      </c>
      <c r="Y531" t="s">
        <v>69</v>
      </c>
    </row>
    <row r="532" spans="1:25" x14ac:dyDescent="0.45">
      <c r="A532" t="s">
        <v>25</v>
      </c>
      <c r="B532" t="s">
        <v>67</v>
      </c>
      <c r="C532">
        <v>563</v>
      </c>
      <c r="D532" t="s">
        <v>76</v>
      </c>
      <c r="F532">
        <v>2015</v>
      </c>
      <c r="G532">
        <v>26</v>
      </c>
      <c r="H532">
        <v>10.73</v>
      </c>
      <c r="I532">
        <v>160.96</v>
      </c>
      <c r="M532">
        <v>213.4</v>
      </c>
      <c r="N532">
        <v>8.4900000000000003E-2</v>
      </c>
      <c r="O532">
        <v>1.0720000000000001</v>
      </c>
      <c r="P532">
        <v>0.78069999999999995</v>
      </c>
      <c r="Q532">
        <v>2634.1</v>
      </c>
      <c r="R532" t="s">
        <v>923</v>
      </c>
      <c r="T532" t="s">
        <v>28</v>
      </c>
      <c r="Y532" t="s">
        <v>70</v>
      </c>
    </row>
    <row r="533" spans="1:25" x14ac:dyDescent="0.45">
      <c r="A533" t="s">
        <v>25</v>
      </c>
      <c r="B533" t="s">
        <v>67</v>
      </c>
      <c r="C533">
        <v>563</v>
      </c>
      <c r="D533" t="s">
        <v>76</v>
      </c>
      <c r="F533">
        <v>2016</v>
      </c>
      <c r="G533">
        <v>21</v>
      </c>
      <c r="H533">
        <v>10.19</v>
      </c>
      <c r="I533">
        <v>149.13</v>
      </c>
      <c r="M533">
        <v>197.8</v>
      </c>
      <c r="N533">
        <v>8.1600000000000006E-2</v>
      </c>
      <c r="O533">
        <v>0.96499999999999997</v>
      </c>
      <c r="P533">
        <v>0.76859999999999995</v>
      </c>
      <c r="Q533">
        <v>2440.1999999999998</v>
      </c>
      <c r="R533" t="s">
        <v>923</v>
      </c>
      <c r="T533" t="s">
        <v>28</v>
      </c>
      <c r="Y533" t="s">
        <v>70</v>
      </c>
    </row>
    <row r="534" spans="1:25" x14ac:dyDescent="0.45">
      <c r="A534" t="s">
        <v>25</v>
      </c>
      <c r="B534" t="s">
        <v>67</v>
      </c>
      <c r="C534">
        <v>563</v>
      </c>
      <c r="D534" t="s">
        <v>76</v>
      </c>
      <c r="F534">
        <v>2017</v>
      </c>
      <c r="G534">
        <v>17</v>
      </c>
      <c r="H534">
        <v>7.77</v>
      </c>
      <c r="I534">
        <v>91.24</v>
      </c>
      <c r="M534">
        <v>136.80000000000001</v>
      </c>
      <c r="N534">
        <v>7.9799999999999996E-2</v>
      </c>
      <c r="O534">
        <v>0.66600000000000004</v>
      </c>
      <c r="P534">
        <v>0.75549999999999995</v>
      </c>
      <c r="Q534">
        <v>1690.1</v>
      </c>
      <c r="R534" t="s">
        <v>923</v>
      </c>
      <c r="T534" t="s">
        <v>28</v>
      </c>
      <c r="Y534" t="s">
        <v>70</v>
      </c>
    </row>
    <row r="535" spans="1:25" x14ac:dyDescent="0.45">
      <c r="A535" t="s">
        <v>25</v>
      </c>
      <c r="B535" t="s">
        <v>67</v>
      </c>
      <c r="C535">
        <v>563</v>
      </c>
      <c r="D535" t="s">
        <v>76</v>
      </c>
      <c r="F535">
        <v>2018</v>
      </c>
      <c r="G535">
        <v>29</v>
      </c>
      <c r="H535">
        <v>10.81</v>
      </c>
      <c r="I535">
        <v>173.07</v>
      </c>
      <c r="M535">
        <v>208.7</v>
      </c>
      <c r="N535">
        <v>8.43E-2</v>
      </c>
      <c r="O535">
        <v>1.05</v>
      </c>
      <c r="P535">
        <v>0.78380000000000005</v>
      </c>
      <c r="Q535">
        <v>2575.3000000000002</v>
      </c>
      <c r="R535" t="s">
        <v>923</v>
      </c>
      <c r="T535" t="s">
        <v>28</v>
      </c>
      <c r="Y535" t="s">
        <v>70</v>
      </c>
    </row>
    <row r="536" spans="1:25" x14ac:dyDescent="0.45">
      <c r="A536" t="s">
        <v>25</v>
      </c>
      <c r="B536" t="s">
        <v>67</v>
      </c>
      <c r="C536">
        <v>563</v>
      </c>
      <c r="D536" t="s">
        <v>76</v>
      </c>
      <c r="F536">
        <v>2019</v>
      </c>
      <c r="G536">
        <v>26</v>
      </c>
      <c r="H536">
        <v>12.4</v>
      </c>
      <c r="I536">
        <v>196.25</v>
      </c>
      <c r="M536">
        <v>247.2</v>
      </c>
      <c r="N536">
        <v>8.1299999999999997E-2</v>
      </c>
      <c r="O536">
        <v>1.165</v>
      </c>
      <c r="P536">
        <v>0.76029999999999998</v>
      </c>
      <c r="Q536">
        <v>3053.9</v>
      </c>
      <c r="R536" t="s">
        <v>923</v>
      </c>
      <c r="T536" t="s">
        <v>28</v>
      </c>
      <c r="Y536" t="s">
        <v>70</v>
      </c>
    </row>
    <row r="537" spans="1:25" x14ac:dyDescent="0.45">
      <c r="A537" t="s">
        <v>25</v>
      </c>
      <c r="B537" t="s">
        <v>67</v>
      </c>
      <c r="C537">
        <v>563</v>
      </c>
      <c r="D537" t="s">
        <v>76</v>
      </c>
      <c r="F537">
        <v>2020</v>
      </c>
      <c r="G537">
        <v>27</v>
      </c>
      <c r="H537">
        <v>13.24</v>
      </c>
      <c r="I537">
        <v>159.80000000000001</v>
      </c>
      <c r="M537">
        <v>226.3</v>
      </c>
      <c r="N537">
        <v>8.2400000000000001E-2</v>
      </c>
      <c r="O537">
        <v>1.05</v>
      </c>
      <c r="P537">
        <v>0.74139999999999995</v>
      </c>
      <c r="Q537">
        <v>2794</v>
      </c>
      <c r="R537" t="s">
        <v>923</v>
      </c>
      <c r="T537" t="s">
        <v>28</v>
      </c>
      <c r="Y537" t="s">
        <v>70</v>
      </c>
    </row>
    <row r="538" spans="1:25" x14ac:dyDescent="0.45">
      <c r="A538" t="s">
        <v>25</v>
      </c>
      <c r="B538" t="s">
        <v>67</v>
      </c>
      <c r="C538">
        <v>563</v>
      </c>
      <c r="D538" t="s">
        <v>76</v>
      </c>
      <c r="F538">
        <v>2021</v>
      </c>
      <c r="G538">
        <v>32</v>
      </c>
      <c r="H538">
        <v>17.79</v>
      </c>
      <c r="I538">
        <v>254.48</v>
      </c>
      <c r="M538">
        <v>321.8</v>
      </c>
      <c r="N538">
        <v>8.3099999999999993E-2</v>
      </c>
      <c r="O538">
        <v>1.4670000000000001</v>
      </c>
      <c r="P538">
        <v>0.73429999999999995</v>
      </c>
      <c r="Q538">
        <v>3972.2</v>
      </c>
      <c r="R538" t="s">
        <v>923</v>
      </c>
      <c r="T538" t="s">
        <v>28</v>
      </c>
      <c r="Y538" t="s">
        <v>70</v>
      </c>
    </row>
    <row r="539" spans="1:25" x14ac:dyDescent="0.45">
      <c r="A539" t="s">
        <v>25</v>
      </c>
      <c r="B539" t="s">
        <v>67</v>
      </c>
      <c r="C539">
        <v>563</v>
      </c>
      <c r="D539" t="s">
        <v>76</v>
      </c>
      <c r="F539">
        <v>2022</v>
      </c>
      <c r="G539">
        <v>21</v>
      </c>
      <c r="H539">
        <v>6.93</v>
      </c>
      <c r="I539">
        <v>97.38</v>
      </c>
      <c r="M539">
        <v>132.80000000000001</v>
      </c>
      <c r="N539">
        <v>0.08</v>
      </c>
      <c r="O539">
        <v>0.61499999999999999</v>
      </c>
      <c r="P539">
        <v>0.72789999999999999</v>
      </c>
      <c r="Q539">
        <v>1640.8</v>
      </c>
      <c r="R539" t="s">
        <v>923</v>
      </c>
      <c r="T539" t="s">
        <v>28</v>
      </c>
      <c r="Y539" t="s">
        <v>70</v>
      </c>
    </row>
    <row r="540" spans="1:25" x14ac:dyDescent="0.45">
      <c r="A540" t="s">
        <v>25</v>
      </c>
      <c r="B540" t="s">
        <v>67</v>
      </c>
      <c r="C540">
        <v>563</v>
      </c>
      <c r="D540" t="s">
        <v>76</v>
      </c>
      <c r="F540">
        <v>2023</v>
      </c>
      <c r="G540">
        <v>4</v>
      </c>
      <c r="H540">
        <v>0.12</v>
      </c>
      <c r="I540">
        <v>0</v>
      </c>
      <c r="M540">
        <v>0.4</v>
      </c>
      <c r="N540">
        <v>0.1</v>
      </c>
      <c r="O540">
        <v>1E-3</v>
      </c>
      <c r="P540">
        <v>0.7</v>
      </c>
      <c r="Q540">
        <v>4</v>
      </c>
      <c r="R540" t="s">
        <v>923</v>
      </c>
      <c r="T540" t="s">
        <v>28</v>
      </c>
      <c r="Y540" t="s">
        <v>70</v>
      </c>
    </row>
    <row r="541" spans="1:25" x14ac:dyDescent="0.45">
      <c r="A541" t="s">
        <v>25</v>
      </c>
      <c r="B541" t="s">
        <v>67</v>
      </c>
      <c r="C541">
        <v>563</v>
      </c>
      <c r="D541" t="s">
        <v>77</v>
      </c>
      <c r="F541">
        <v>2009</v>
      </c>
      <c r="G541">
        <v>19</v>
      </c>
      <c r="H541">
        <v>19</v>
      </c>
      <c r="I541">
        <v>239</v>
      </c>
      <c r="M541">
        <v>251</v>
      </c>
      <c r="N541">
        <v>8.1199999999999994E-2</v>
      </c>
      <c r="O541">
        <v>1.1839999999999999</v>
      </c>
      <c r="P541">
        <v>0.74609999999999999</v>
      </c>
      <c r="Q541">
        <v>3094.2</v>
      </c>
      <c r="R541" t="s">
        <v>923</v>
      </c>
      <c r="T541" t="s">
        <v>28</v>
      </c>
      <c r="Y541" t="s">
        <v>69</v>
      </c>
    </row>
    <row r="542" spans="1:25" x14ac:dyDescent="0.45">
      <c r="A542" t="s">
        <v>25</v>
      </c>
      <c r="B542" t="s">
        <v>67</v>
      </c>
      <c r="C542">
        <v>563</v>
      </c>
      <c r="D542" t="s">
        <v>77</v>
      </c>
      <c r="F542">
        <v>2010</v>
      </c>
      <c r="G542">
        <v>24</v>
      </c>
      <c r="H542">
        <v>24</v>
      </c>
      <c r="I542">
        <v>296</v>
      </c>
      <c r="M542">
        <v>316.7</v>
      </c>
      <c r="N542">
        <v>8.1000000000000003E-2</v>
      </c>
      <c r="O542">
        <v>1.665</v>
      </c>
      <c r="P542">
        <v>0.8337</v>
      </c>
      <c r="Q542">
        <v>3909</v>
      </c>
      <c r="R542" t="s">
        <v>923</v>
      </c>
      <c r="T542" t="s">
        <v>28</v>
      </c>
      <c r="Y542" t="s">
        <v>69</v>
      </c>
    </row>
    <row r="543" spans="1:25" x14ac:dyDescent="0.45">
      <c r="A543" t="s">
        <v>25</v>
      </c>
      <c r="B543" t="s">
        <v>67</v>
      </c>
      <c r="C543">
        <v>563</v>
      </c>
      <c r="D543" t="s">
        <v>77</v>
      </c>
      <c r="F543">
        <v>2011</v>
      </c>
      <c r="G543">
        <v>26</v>
      </c>
      <c r="H543">
        <v>26</v>
      </c>
      <c r="I543">
        <v>328</v>
      </c>
      <c r="M543">
        <v>358.8</v>
      </c>
      <c r="N543">
        <v>8.1000000000000003E-2</v>
      </c>
      <c r="O543">
        <v>1.8129999999999999</v>
      </c>
      <c r="P543">
        <v>0.8155</v>
      </c>
      <c r="Q543">
        <v>4430.2</v>
      </c>
      <c r="R543" t="s">
        <v>923</v>
      </c>
      <c r="T543" t="s">
        <v>28</v>
      </c>
      <c r="Y543" t="s">
        <v>69</v>
      </c>
    </row>
    <row r="544" spans="1:25" x14ac:dyDescent="0.45">
      <c r="A544" t="s">
        <v>25</v>
      </c>
      <c r="B544" t="s">
        <v>67</v>
      </c>
      <c r="C544">
        <v>563</v>
      </c>
      <c r="D544" t="s">
        <v>77</v>
      </c>
      <c r="F544">
        <v>2012</v>
      </c>
      <c r="G544">
        <v>25</v>
      </c>
      <c r="H544">
        <v>12.21</v>
      </c>
      <c r="I544">
        <v>139.54</v>
      </c>
      <c r="M544">
        <v>170.5</v>
      </c>
      <c r="N544">
        <v>8.0600000000000005E-2</v>
      </c>
      <c r="O544">
        <v>0.90800000000000003</v>
      </c>
      <c r="P544">
        <v>0.83640000000000003</v>
      </c>
      <c r="Q544">
        <v>2107</v>
      </c>
      <c r="R544" t="s">
        <v>923</v>
      </c>
      <c r="T544" t="s">
        <v>28</v>
      </c>
      <c r="Y544" t="s">
        <v>69</v>
      </c>
    </row>
    <row r="545" spans="1:25" x14ac:dyDescent="0.45">
      <c r="A545" t="s">
        <v>25</v>
      </c>
      <c r="B545" t="s">
        <v>67</v>
      </c>
      <c r="C545">
        <v>563</v>
      </c>
      <c r="D545" t="s">
        <v>77</v>
      </c>
      <c r="F545">
        <v>2013</v>
      </c>
      <c r="G545">
        <v>46</v>
      </c>
      <c r="H545">
        <v>25.96</v>
      </c>
      <c r="I545">
        <v>368.56</v>
      </c>
      <c r="M545">
        <v>469.9</v>
      </c>
      <c r="N545">
        <v>8.14E-2</v>
      </c>
      <c r="O545">
        <v>2.3149999999999999</v>
      </c>
      <c r="P545">
        <v>0.79469999999999996</v>
      </c>
      <c r="Q545">
        <v>5801.9</v>
      </c>
      <c r="R545" t="s">
        <v>923</v>
      </c>
      <c r="T545" t="s">
        <v>28</v>
      </c>
      <c r="Y545" t="s">
        <v>69</v>
      </c>
    </row>
    <row r="546" spans="1:25" x14ac:dyDescent="0.45">
      <c r="A546" t="s">
        <v>25</v>
      </c>
      <c r="B546" t="s">
        <v>67</v>
      </c>
      <c r="C546">
        <v>563</v>
      </c>
      <c r="D546" t="s">
        <v>77</v>
      </c>
      <c r="F546">
        <v>2014</v>
      </c>
      <c r="G546">
        <v>41</v>
      </c>
      <c r="H546">
        <v>25.22</v>
      </c>
      <c r="I546">
        <v>449.32</v>
      </c>
      <c r="M546">
        <v>518.79999999999995</v>
      </c>
      <c r="N546">
        <v>8.09E-2</v>
      </c>
      <c r="O546">
        <v>2.5219999999999998</v>
      </c>
      <c r="P546">
        <v>0.78769999999999996</v>
      </c>
      <c r="Q546">
        <v>6402.8</v>
      </c>
      <c r="R546" t="s">
        <v>923</v>
      </c>
      <c r="T546" t="s">
        <v>28</v>
      </c>
      <c r="Y546" t="s">
        <v>69</v>
      </c>
    </row>
    <row r="547" spans="1:25" x14ac:dyDescent="0.45">
      <c r="A547" t="s">
        <v>25</v>
      </c>
      <c r="B547" t="s">
        <v>67</v>
      </c>
      <c r="C547">
        <v>563</v>
      </c>
      <c r="D547" t="s">
        <v>77</v>
      </c>
      <c r="F547">
        <v>2015</v>
      </c>
      <c r="G547">
        <v>26</v>
      </c>
      <c r="H547">
        <v>10.73</v>
      </c>
      <c r="I547">
        <v>160.96</v>
      </c>
      <c r="M547">
        <v>213.4</v>
      </c>
      <c r="N547">
        <v>8.4900000000000003E-2</v>
      </c>
      <c r="O547">
        <v>1.0940000000000001</v>
      </c>
      <c r="P547">
        <v>0.79349999999999998</v>
      </c>
      <c r="Q547">
        <v>2634.1</v>
      </c>
      <c r="R547" t="s">
        <v>923</v>
      </c>
      <c r="T547" t="s">
        <v>28</v>
      </c>
      <c r="Y547" t="s">
        <v>70</v>
      </c>
    </row>
    <row r="548" spans="1:25" x14ac:dyDescent="0.45">
      <c r="A548" t="s">
        <v>25</v>
      </c>
      <c r="B548" t="s">
        <v>67</v>
      </c>
      <c r="C548">
        <v>563</v>
      </c>
      <c r="D548" t="s">
        <v>77</v>
      </c>
      <c r="F548">
        <v>2016</v>
      </c>
      <c r="G548">
        <v>21</v>
      </c>
      <c r="H548">
        <v>10.19</v>
      </c>
      <c r="I548">
        <v>149.13</v>
      </c>
      <c r="M548">
        <v>197.8</v>
      </c>
      <c r="N548">
        <v>8.1600000000000006E-2</v>
      </c>
      <c r="O548">
        <v>0.98499999999999999</v>
      </c>
      <c r="P548">
        <v>0.78280000000000005</v>
      </c>
      <c r="Q548">
        <v>2440.1999999999998</v>
      </c>
      <c r="R548" t="s">
        <v>923</v>
      </c>
      <c r="T548" t="s">
        <v>28</v>
      </c>
      <c r="Y548" t="s">
        <v>70</v>
      </c>
    </row>
    <row r="549" spans="1:25" x14ac:dyDescent="0.45">
      <c r="A549" t="s">
        <v>25</v>
      </c>
      <c r="B549" t="s">
        <v>67</v>
      </c>
      <c r="C549">
        <v>563</v>
      </c>
      <c r="D549" t="s">
        <v>77</v>
      </c>
      <c r="F549">
        <v>2017</v>
      </c>
      <c r="G549">
        <v>17</v>
      </c>
      <c r="H549">
        <v>7.77</v>
      </c>
      <c r="I549">
        <v>91.24</v>
      </c>
      <c r="M549">
        <v>136.80000000000001</v>
      </c>
      <c r="N549">
        <v>7.9799999999999996E-2</v>
      </c>
      <c r="O549">
        <v>0.67900000000000005</v>
      </c>
      <c r="P549">
        <v>0.77070000000000005</v>
      </c>
      <c r="Q549">
        <v>1690.1</v>
      </c>
      <c r="R549" t="s">
        <v>923</v>
      </c>
      <c r="T549" t="s">
        <v>28</v>
      </c>
      <c r="Y549" t="s">
        <v>70</v>
      </c>
    </row>
    <row r="550" spans="1:25" x14ac:dyDescent="0.45">
      <c r="A550" t="s">
        <v>25</v>
      </c>
      <c r="B550" t="s">
        <v>67</v>
      </c>
      <c r="C550">
        <v>563</v>
      </c>
      <c r="D550" t="s">
        <v>77</v>
      </c>
      <c r="F550">
        <v>2018</v>
      </c>
      <c r="G550">
        <v>28</v>
      </c>
      <c r="H550">
        <v>10.66</v>
      </c>
      <c r="I550">
        <v>172.92</v>
      </c>
      <c r="M550">
        <v>207.4</v>
      </c>
      <c r="N550">
        <v>8.4400000000000003E-2</v>
      </c>
      <c r="O550">
        <v>1.0649999999999999</v>
      </c>
      <c r="P550">
        <v>0.80310000000000004</v>
      </c>
      <c r="Q550">
        <v>2559.1999999999998</v>
      </c>
      <c r="R550" t="s">
        <v>923</v>
      </c>
      <c r="T550" t="s">
        <v>28</v>
      </c>
      <c r="Y550" t="s">
        <v>70</v>
      </c>
    </row>
    <row r="551" spans="1:25" x14ac:dyDescent="0.45">
      <c r="A551" t="s">
        <v>25</v>
      </c>
      <c r="B551" t="s">
        <v>67</v>
      </c>
      <c r="C551">
        <v>563</v>
      </c>
      <c r="D551" t="s">
        <v>77</v>
      </c>
      <c r="F551">
        <v>2019</v>
      </c>
      <c r="G551">
        <v>26</v>
      </c>
      <c r="H551">
        <v>12.4</v>
      </c>
      <c r="I551">
        <v>196.25</v>
      </c>
      <c r="M551">
        <v>247.2</v>
      </c>
      <c r="N551">
        <v>8.1299999999999997E-2</v>
      </c>
      <c r="O551">
        <v>1.1890000000000001</v>
      </c>
      <c r="P551">
        <v>0.77559999999999996</v>
      </c>
      <c r="Q551">
        <v>3053.9</v>
      </c>
      <c r="R551" t="s">
        <v>923</v>
      </c>
      <c r="T551" t="s">
        <v>28</v>
      </c>
      <c r="Y551" t="s">
        <v>70</v>
      </c>
    </row>
    <row r="552" spans="1:25" x14ac:dyDescent="0.45">
      <c r="A552" t="s">
        <v>25</v>
      </c>
      <c r="B552" t="s">
        <v>67</v>
      </c>
      <c r="C552">
        <v>563</v>
      </c>
      <c r="D552" t="s">
        <v>77</v>
      </c>
      <c r="F552">
        <v>2020</v>
      </c>
      <c r="G552">
        <v>27</v>
      </c>
      <c r="H552">
        <v>13.02</v>
      </c>
      <c r="I552">
        <v>158.30000000000001</v>
      </c>
      <c r="M552">
        <v>222.6</v>
      </c>
      <c r="N552">
        <v>8.2400000000000001E-2</v>
      </c>
      <c r="O552">
        <v>1.0269999999999999</v>
      </c>
      <c r="P552">
        <v>0.73229999999999995</v>
      </c>
      <c r="Q552">
        <v>2747</v>
      </c>
      <c r="R552" t="s">
        <v>923</v>
      </c>
      <c r="T552" t="s">
        <v>28</v>
      </c>
      <c r="Y552" t="s">
        <v>70</v>
      </c>
    </row>
    <row r="553" spans="1:25" x14ac:dyDescent="0.45">
      <c r="A553" t="s">
        <v>25</v>
      </c>
      <c r="B553" t="s">
        <v>67</v>
      </c>
      <c r="C553">
        <v>563</v>
      </c>
      <c r="D553" t="s">
        <v>77</v>
      </c>
      <c r="F553">
        <v>2021</v>
      </c>
      <c r="G553">
        <v>32</v>
      </c>
      <c r="H553">
        <v>17.79</v>
      </c>
      <c r="I553">
        <v>254.48</v>
      </c>
      <c r="M553">
        <v>321.8</v>
      </c>
      <c r="N553">
        <v>8.3099999999999993E-2</v>
      </c>
      <c r="O553">
        <v>1.4590000000000001</v>
      </c>
      <c r="P553">
        <v>0.73070000000000002</v>
      </c>
      <c r="Q553">
        <v>3972.2</v>
      </c>
      <c r="R553" t="s">
        <v>923</v>
      </c>
      <c r="T553" t="s">
        <v>28</v>
      </c>
      <c r="Y553" t="s">
        <v>70</v>
      </c>
    </row>
    <row r="554" spans="1:25" x14ac:dyDescent="0.45">
      <c r="A554" t="s">
        <v>25</v>
      </c>
      <c r="B554" t="s">
        <v>67</v>
      </c>
      <c r="C554">
        <v>563</v>
      </c>
      <c r="D554" t="s">
        <v>77</v>
      </c>
      <c r="F554">
        <v>2022</v>
      </c>
      <c r="G554">
        <v>19</v>
      </c>
      <c r="H554">
        <v>5.81</v>
      </c>
      <c r="I554">
        <v>87.31</v>
      </c>
      <c r="M554">
        <v>114.6</v>
      </c>
      <c r="N554">
        <v>7.8299999999999995E-2</v>
      </c>
      <c r="O554">
        <v>0.52800000000000002</v>
      </c>
      <c r="P554">
        <v>0.69089999999999996</v>
      </c>
      <c r="Q554">
        <v>1417.8</v>
      </c>
      <c r="R554" t="s">
        <v>923</v>
      </c>
      <c r="T554" t="s">
        <v>28</v>
      </c>
      <c r="Y554" t="s">
        <v>70</v>
      </c>
    </row>
    <row r="555" spans="1:25" x14ac:dyDescent="0.45">
      <c r="A555" t="s">
        <v>25</v>
      </c>
      <c r="B555" t="s">
        <v>67</v>
      </c>
      <c r="C555">
        <v>563</v>
      </c>
      <c r="D555" t="s">
        <v>77</v>
      </c>
      <c r="F555">
        <v>2023</v>
      </c>
      <c r="G555">
        <v>4</v>
      </c>
      <c r="H555">
        <v>0.12</v>
      </c>
      <c r="I555">
        <v>0</v>
      </c>
      <c r="M555">
        <v>0.4</v>
      </c>
      <c r="N555">
        <v>0.1</v>
      </c>
      <c r="O555">
        <v>1E-3</v>
      </c>
      <c r="P555">
        <v>0.7</v>
      </c>
      <c r="Q555">
        <v>4</v>
      </c>
      <c r="R555" t="s">
        <v>923</v>
      </c>
      <c r="T555" t="s">
        <v>28</v>
      </c>
      <c r="Y555" t="s">
        <v>70</v>
      </c>
    </row>
    <row r="556" spans="1:25" x14ac:dyDescent="0.45">
      <c r="A556" t="s">
        <v>25</v>
      </c>
      <c r="B556" t="s">
        <v>78</v>
      </c>
      <c r="C556">
        <v>565</v>
      </c>
      <c r="D556">
        <v>10</v>
      </c>
      <c r="F556">
        <v>2009</v>
      </c>
      <c r="G556">
        <v>14</v>
      </c>
      <c r="H556">
        <v>5.63</v>
      </c>
      <c r="I556">
        <v>91.21</v>
      </c>
      <c r="O556">
        <v>0.84499999999999997</v>
      </c>
      <c r="P556">
        <v>1.2</v>
      </c>
      <c r="Q556">
        <v>1407.5</v>
      </c>
      <c r="R556" t="s">
        <v>923</v>
      </c>
      <c r="T556" t="s">
        <v>28</v>
      </c>
      <c r="Y556" t="s">
        <v>29</v>
      </c>
    </row>
    <row r="557" spans="1:25" x14ac:dyDescent="0.45">
      <c r="A557" t="s">
        <v>25</v>
      </c>
      <c r="B557" t="s">
        <v>78</v>
      </c>
      <c r="C557">
        <v>565</v>
      </c>
      <c r="D557">
        <v>10</v>
      </c>
      <c r="F557">
        <v>2010</v>
      </c>
      <c r="G557">
        <v>40</v>
      </c>
      <c r="H557">
        <v>36.28</v>
      </c>
      <c r="I557">
        <v>467.96</v>
      </c>
      <c r="O557">
        <v>5.4420000000000002</v>
      </c>
      <c r="P557">
        <v>1.2</v>
      </c>
      <c r="Q557">
        <v>9070</v>
      </c>
      <c r="R557" t="s">
        <v>923</v>
      </c>
      <c r="T557" t="s">
        <v>28</v>
      </c>
      <c r="Y557" t="s">
        <v>29</v>
      </c>
    </row>
    <row r="558" spans="1:25" x14ac:dyDescent="0.45">
      <c r="A558" t="s">
        <v>25</v>
      </c>
      <c r="B558" t="s">
        <v>78</v>
      </c>
      <c r="C558">
        <v>565</v>
      </c>
      <c r="D558">
        <v>10</v>
      </c>
      <c r="F558">
        <v>2011</v>
      </c>
      <c r="G558">
        <v>15</v>
      </c>
      <c r="H558">
        <v>11.3</v>
      </c>
      <c r="I558">
        <v>162.69999999999999</v>
      </c>
      <c r="O558">
        <v>1.6950000000000001</v>
      </c>
      <c r="P558">
        <v>1.2</v>
      </c>
      <c r="Q558">
        <v>2825</v>
      </c>
      <c r="R558" t="s">
        <v>923</v>
      </c>
      <c r="T558" t="s">
        <v>28</v>
      </c>
      <c r="Y558" t="s">
        <v>29</v>
      </c>
    </row>
    <row r="559" spans="1:25" x14ac:dyDescent="0.45">
      <c r="A559" t="s">
        <v>25</v>
      </c>
      <c r="B559" t="s">
        <v>78</v>
      </c>
      <c r="C559">
        <v>565</v>
      </c>
      <c r="D559">
        <v>10</v>
      </c>
      <c r="F559">
        <v>2012</v>
      </c>
      <c r="G559">
        <v>14</v>
      </c>
      <c r="H559">
        <v>11.4</v>
      </c>
      <c r="I559">
        <v>168.32</v>
      </c>
      <c r="O559">
        <v>1.71</v>
      </c>
      <c r="P559">
        <v>1.2</v>
      </c>
      <c r="Q559">
        <v>2850</v>
      </c>
      <c r="R559" t="s">
        <v>923</v>
      </c>
      <c r="T559" t="s">
        <v>28</v>
      </c>
      <c r="Y559" t="s">
        <v>29</v>
      </c>
    </row>
    <row r="560" spans="1:25" x14ac:dyDescent="0.45">
      <c r="A560" t="s">
        <v>25</v>
      </c>
      <c r="B560" t="s">
        <v>78</v>
      </c>
      <c r="C560">
        <v>565</v>
      </c>
      <c r="D560">
        <v>10</v>
      </c>
      <c r="F560">
        <v>2013</v>
      </c>
      <c r="G560">
        <v>16</v>
      </c>
      <c r="H560">
        <v>12.77</v>
      </c>
      <c r="I560">
        <v>181.09</v>
      </c>
      <c r="O560">
        <v>1.9159999999999999</v>
      </c>
      <c r="P560">
        <v>1.2</v>
      </c>
      <c r="Q560">
        <v>3192.5</v>
      </c>
      <c r="R560" t="s">
        <v>923</v>
      </c>
      <c r="T560" t="s">
        <v>28</v>
      </c>
      <c r="Y560" t="s">
        <v>29</v>
      </c>
    </row>
    <row r="561" spans="1:25" x14ac:dyDescent="0.45">
      <c r="A561" t="s">
        <v>25</v>
      </c>
      <c r="B561" t="s">
        <v>78</v>
      </c>
      <c r="C561">
        <v>565</v>
      </c>
      <c r="D561">
        <v>10</v>
      </c>
      <c r="F561">
        <v>2014</v>
      </c>
      <c r="G561">
        <v>5</v>
      </c>
      <c r="H561">
        <v>1.88</v>
      </c>
      <c r="I561">
        <v>16.72</v>
      </c>
      <c r="O561">
        <v>0.28199999999999997</v>
      </c>
      <c r="P561">
        <v>1.2</v>
      </c>
      <c r="Q561">
        <v>470</v>
      </c>
      <c r="R561" t="s">
        <v>923</v>
      </c>
      <c r="T561" t="s">
        <v>28</v>
      </c>
      <c r="Y561" t="s">
        <v>29</v>
      </c>
    </row>
    <row r="562" spans="1:25" x14ac:dyDescent="0.45">
      <c r="A562" t="s">
        <v>25</v>
      </c>
      <c r="B562" t="s">
        <v>78</v>
      </c>
      <c r="C562">
        <v>565</v>
      </c>
      <c r="D562">
        <v>10</v>
      </c>
      <c r="F562">
        <v>2015</v>
      </c>
      <c r="G562">
        <v>16</v>
      </c>
      <c r="H562">
        <v>10.38</v>
      </c>
      <c r="I562">
        <v>165.46</v>
      </c>
      <c r="O562">
        <v>1.5569999999999999</v>
      </c>
      <c r="P562">
        <v>1.2</v>
      </c>
      <c r="Q562">
        <v>2595</v>
      </c>
      <c r="R562" t="s">
        <v>923</v>
      </c>
      <c r="T562" t="s">
        <v>28</v>
      </c>
      <c r="Y562" t="s">
        <v>30</v>
      </c>
    </row>
    <row r="563" spans="1:25" x14ac:dyDescent="0.45">
      <c r="A563" t="s">
        <v>25</v>
      </c>
      <c r="B563" t="s">
        <v>78</v>
      </c>
      <c r="C563">
        <v>565</v>
      </c>
      <c r="D563">
        <v>10</v>
      </c>
      <c r="F563">
        <v>2016</v>
      </c>
      <c r="G563">
        <v>10</v>
      </c>
      <c r="H563">
        <v>5.63</v>
      </c>
      <c r="I563">
        <v>53.37</v>
      </c>
      <c r="O563">
        <v>0.84499999999999997</v>
      </c>
      <c r="P563">
        <v>1.2</v>
      </c>
      <c r="Q563">
        <v>1407.5</v>
      </c>
      <c r="R563" t="s">
        <v>923</v>
      </c>
      <c r="T563" t="s">
        <v>28</v>
      </c>
      <c r="Y563" t="s">
        <v>30</v>
      </c>
    </row>
    <row r="564" spans="1:25" x14ac:dyDescent="0.45">
      <c r="A564" t="s">
        <v>25</v>
      </c>
      <c r="B564" t="s">
        <v>78</v>
      </c>
      <c r="C564">
        <v>565</v>
      </c>
      <c r="D564">
        <v>10</v>
      </c>
      <c r="F564">
        <v>2017</v>
      </c>
      <c r="G564">
        <v>30</v>
      </c>
      <c r="H564">
        <v>23.11</v>
      </c>
      <c r="I564">
        <v>368.92</v>
      </c>
      <c r="O564">
        <v>3.4670000000000001</v>
      </c>
      <c r="P564">
        <v>1.2</v>
      </c>
      <c r="Q564">
        <v>5777.5</v>
      </c>
      <c r="R564" t="s">
        <v>923</v>
      </c>
      <c r="T564" t="s">
        <v>28</v>
      </c>
      <c r="Y564" t="s">
        <v>30</v>
      </c>
    </row>
    <row r="565" spans="1:25" x14ac:dyDescent="0.45">
      <c r="A565" t="s">
        <v>25</v>
      </c>
      <c r="B565" t="s">
        <v>78</v>
      </c>
      <c r="C565">
        <v>565</v>
      </c>
      <c r="D565">
        <v>10</v>
      </c>
      <c r="F565">
        <v>2018</v>
      </c>
      <c r="G565">
        <v>12</v>
      </c>
      <c r="H565">
        <v>7.25</v>
      </c>
      <c r="I565">
        <v>108.4</v>
      </c>
      <c r="O565">
        <v>1.0880000000000001</v>
      </c>
      <c r="P565">
        <v>1.2</v>
      </c>
      <c r="Q565">
        <v>1812.5</v>
      </c>
      <c r="R565" t="s">
        <v>923</v>
      </c>
      <c r="T565" t="s">
        <v>28</v>
      </c>
      <c r="Y565" t="s">
        <v>30</v>
      </c>
    </row>
    <row r="566" spans="1:25" x14ac:dyDescent="0.45">
      <c r="A566" t="s">
        <v>25</v>
      </c>
      <c r="B566" t="s">
        <v>78</v>
      </c>
      <c r="C566">
        <v>565</v>
      </c>
      <c r="D566">
        <v>10</v>
      </c>
      <c r="F566">
        <v>2019</v>
      </c>
      <c r="G566">
        <v>5</v>
      </c>
      <c r="H566">
        <v>2.72</v>
      </c>
      <c r="I566">
        <v>41.48</v>
      </c>
      <c r="O566">
        <v>0.40799999999999997</v>
      </c>
      <c r="P566">
        <v>1.2</v>
      </c>
      <c r="Q566">
        <v>680</v>
      </c>
      <c r="R566" t="s">
        <v>923</v>
      </c>
      <c r="T566" t="s">
        <v>28</v>
      </c>
      <c r="Y566" t="s">
        <v>30</v>
      </c>
    </row>
    <row r="567" spans="1:25" x14ac:dyDescent="0.45">
      <c r="A567" t="s">
        <v>25</v>
      </c>
      <c r="B567" t="s">
        <v>78</v>
      </c>
      <c r="C567">
        <v>565</v>
      </c>
      <c r="D567">
        <v>10</v>
      </c>
      <c r="F567">
        <v>2020</v>
      </c>
      <c r="G567">
        <v>55</v>
      </c>
      <c r="H567">
        <v>32.06</v>
      </c>
      <c r="I567">
        <v>265.89</v>
      </c>
      <c r="O567">
        <v>4.8090000000000002</v>
      </c>
      <c r="P567">
        <v>1.2</v>
      </c>
      <c r="Q567">
        <v>8015</v>
      </c>
      <c r="R567" t="s">
        <v>923</v>
      </c>
      <c r="T567" t="s">
        <v>28</v>
      </c>
      <c r="Y567" t="s">
        <v>30</v>
      </c>
    </row>
    <row r="568" spans="1:25" x14ac:dyDescent="0.45">
      <c r="A568" t="s">
        <v>25</v>
      </c>
      <c r="B568" t="s">
        <v>78</v>
      </c>
      <c r="C568">
        <v>565</v>
      </c>
      <c r="D568">
        <v>10</v>
      </c>
      <c r="F568">
        <v>2021</v>
      </c>
      <c r="G568">
        <v>6</v>
      </c>
      <c r="H568">
        <v>3.12</v>
      </c>
      <c r="I568">
        <v>23.64</v>
      </c>
      <c r="O568">
        <v>0.46800000000000003</v>
      </c>
      <c r="P568">
        <v>1.2</v>
      </c>
      <c r="Q568">
        <v>780</v>
      </c>
      <c r="R568" t="s">
        <v>923</v>
      </c>
      <c r="T568" t="s">
        <v>28</v>
      </c>
      <c r="Y568" t="s">
        <v>30</v>
      </c>
    </row>
    <row r="569" spans="1:25" x14ac:dyDescent="0.45">
      <c r="A569" t="s">
        <v>25</v>
      </c>
      <c r="B569" t="s">
        <v>78</v>
      </c>
      <c r="C569">
        <v>565</v>
      </c>
      <c r="D569">
        <v>10</v>
      </c>
      <c r="F569">
        <v>2022</v>
      </c>
      <c r="G569">
        <v>14</v>
      </c>
      <c r="H569">
        <v>7.95</v>
      </c>
      <c r="I569">
        <v>58.05</v>
      </c>
      <c r="O569">
        <v>1.1930000000000001</v>
      </c>
      <c r="P569">
        <v>1.2</v>
      </c>
      <c r="Q569">
        <v>1987.5</v>
      </c>
      <c r="R569" t="s">
        <v>923</v>
      </c>
      <c r="T569" t="s">
        <v>28</v>
      </c>
      <c r="Y569" t="s">
        <v>30</v>
      </c>
    </row>
    <row r="570" spans="1:25" x14ac:dyDescent="0.45">
      <c r="A570" t="s">
        <v>25</v>
      </c>
      <c r="B570" t="s">
        <v>78</v>
      </c>
      <c r="C570">
        <v>565</v>
      </c>
      <c r="D570">
        <v>10</v>
      </c>
      <c r="F570">
        <v>2023</v>
      </c>
      <c r="G570">
        <v>5</v>
      </c>
      <c r="H570">
        <v>2.8</v>
      </c>
      <c r="I570">
        <v>35.36</v>
      </c>
      <c r="O570">
        <v>0.42</v>
      </c>
      <c r="P570">
        <v>1.2</v>
      </c>
      <c r="Q570">
        <v>700</v>
      </c>
      <c r="R570" t="s">
        <v>923</v>
      </c>
      <c r="T570" t="s">
        <v>28</v>
      </c>
      <c r="Y570" t="s">
        <v>30</v>
      </c>
    </row>
    <row r="571" spans="1:25" x14ac:dyDescent="0.45">
      <c r="A571" t="s">
        <v>25</v>
      </c>
      <c r="B571" t="s">
        <v>78</v>
      </c>
      <c r="C571">
        <v>565</v>
      </c>
      <c r="D571">
        <v>10</v>
      </c>
      <c r="F571">
        <v>2024</v>
      </c>
      <c r="G571">
        <v>7</v>
      </c>
      <c r="H571">
        <v>4.1900000000000004</v>
      </c>
      <c r="I571">
        <v>51.89</v>
      </c>
      <c r="O571">
        <v>0.629</v>
      </c>
      <c r="P571">
        <v>1.2</v>
      </c>
      <c r="Q571">
        <v>1047.5</v>
      </c>
      <c r="R571" t="s">
        <v>923</v>
      </c>
      <c r="T571" t="s">
        <v>28</v>
      </c>
      <c r="Y571" t="s">
        <v>30</v>
      </c>
    </row>
    <row r="572" spans="1:25" x14ac:dyDescent="0.45">
      <c r="A572" t="s">
        <v>25</v>
      </c>
      <c r="B572" t="s">
        <v>79</v>
      </c>
      <c r="C572">
        <v>568</v>
      </c>
      <c r="D572" t="s">
        <v>80</v>
      </c>
      <c r="F572">
        <v>2009</v>
      </c>
      <c r="G572">
        <v>170</v>
      </c>
      <c r="H572">
        <v>161.22999999999999</v>
      </c>
      <c r="I572">
        <v>4917.37</v>
      </c>
      <c r="K572">
        <v>8.7309999999999999</v>
      </c>
      <c r="L572">
        <v>0.22539999999999999</v>
      </c>
      <c r="M572">
        <v>5364.2529999999997</v>
      </c>
      <c r="N572">
        <v>8.09E-2</v>
      </c>
      <c r="O572">
        <v>8.6329999999999991</v>
      </c>
      <c r="P572">
        <v>0.1386</v>
      </c>
      <c r="Q572">
        <v>66280.062000000005</v>
      </c>
      <c r="R572" t="s">
        <v>923</v>
      </c>
      <c r="S572" t="s">
        <v>38</v>
      </c>
      <c r="T572" t="s">
        <v>65</v>
      </c>
      <c r="W572" t="s">
        <v>51</v>
      </c>
      <c r="Y572" t="s">
        <v>35</v>
      </c>
    </row>
    <row r="573" spans="1:25" x14ac:dyDescent="0.45">
      <c r="A573" t="s">
        <v>25</v>
      </c>
      <c r="B573" t="s">
        <v>79</v>
      </c>
      <c r="C573">
        <v>568</v>
      </c>
      <c r="D573" t="s">
        <v>80</v>
      </c>
      <c r="F573">
        <v>2010</v>
      </c>
      <c r="G573">
        <v>162</v>
      </c>
      <c r="H573">
        <v>157.35</v>
      </c>
      <c r="I573">
        <v>8429.66</v>
      </c>
      <c r="K573">
        <v>13.016</v>
      </c>
      <c r="L573">
        <v>0.22309999999999999</v>
      </c>
      <c r="M573">
        <v>8526.1219999999994</v>
      </c>
      <c r="N573">
        <v>8.1000000000000003E-2</v>
      </c>
      <c r="O573">
        <v>14.753</v>
      </c>
      <c r="P573">
        <v>0.2319</v>
      </c>
      <c r="Q573">
        <v>105337.32799999999</v>
      </c>
      <c r="R573" t="s">
        <v>923</v>
      </c>
      <c r="S573" t="s">
        <v>38</v>
      </c>
      <c r="T573" t="s">
        <v>65</v>
      </c>
      <c r="W573" t="s">
        <v>51</v>
      </c>
      <c r="Y573" t="s">
        <v>35</v>
      </c>
    </row>
    <row r="574" spans="1:25" x14ac:dyDescent="0.45">
      <c r="A574" t="s">
        <v>25</v>
      </c>
      <c r="B574" t="s">
        <v>79</v>
      </c>
      <c r="C574">
        <v>568</v>
      </c>
      <c r="D574" t="s">
        <v>80</v>
      </c>
      <c r="F574">
        <v>2011</v>
      </c>
      <c r="G574">
        <v>298</v>
      </c>
      <c r="H574">
        <v>293.45</v>
      </c>
      <c r="I574">
        <v>0</v>
      </c>
      <c r="K574">
        <v>0.69099999999999995</v>
      </c>
      <c r="L574">
        <v>0.1024</v>
      </c>
      <c r="M574">
        <v>981.38300000000004</v>
      </c>
      <c r="N574">
        <v>8.09E-2</v>
      </c>
      <c r="O574">
        <v>0.16</v>
      </c>
      <c r="P574">
        <v>1.4E-2</v>
      </c>
      <c r="Q574">
        <v>12127.852000000001</v>
      </c>
      <c r="R574" t="s">
        <v>923</v>
      </c>
      <c r="S574" t="s">
        <v>38</v>
      </c>
      <c r="T574" t="s">
        <v>65</v>
      </c>
      <c r="W574" t="s">
        <v>51</v>
      </c>
      <c r="Y574" t="s">
        <v>35</v>
      </c>
    </row>
    <row r="575" spans="1:25" x14ac:dyDescent="0.45">
      <c r="A575" t="s">
        <v>25</v>
      </c>
      <c r="B575" t="s">
        <v>79</v>
      </c>
      <c r="C575">
        <v>568</v>
      </c>
      <c r="D575" t="s">
        <v>80</v>
      </c>
      <c r="F575">
        <v>2012</v>
      </c>
      <c r="G575">
        <v>0</v>
      </c>
      <c r="H575">
        <v>0</v>
      </c>
      <c r="R575" t="s">
        <v>923</v>
      </c>
      <c r="S575" t="s">
        <v>38</v>
      </c>
      <c r="T575" t="s">
        <v>65</v>
      </c>
      <c r="W575" t="s">
        <v>51</v>
      </c>
      <c r="Y575" t="s">
        <v>35</v>
      </c>
    </row>
    <row r="576" spans="1:25" x14ac:dyDescent="0.45">
      <c r="A576" t="s">
        <v>25</v>
      </c>
      <c r="B576" t="s">
        <v>79</v>
      </c>
      <c r="C576">
        <v>568</v>
      </c>
      <c r="D576" t="s">
        <v>80</v>
      </c>
      <c r="F576">
        <v>2013</v>
      </c>
      <c r="G576">
        <v>0</v>
      </c>
      <c r="H576">
        <v>0</v>
      </c>
      <c r="R576" t="s">
        <v>923</v>
      </c>
      <c r="S576" t="s">
        <v>38</v>
      </c>
      <c r="T576" t="s">
        <v>65</v>
      </c>
      <c r="W576" t="s">
        <v>51</v>
      </c>
      <c r="Y576" t="s">
        <v>35</v>
      </c>
    </row>
    <row r="577" spans="1:25" x14ac:dyDescent="0.45">
      <c r="A577" t="s">
        <v>25</v>
      </c>
      <c r="B577" t="s">
        <v>79</v>
      </c>
      <c r="C577">
        <v>568</v>
      </c>
      <c r="D577" t="s">
        <v>81</v>
      </c>
      <c r="F577">
        <v>2009</v>
      </c>
      <c r="G577">
        <v>3782</v>
      </c>
      <c r="H577">
        <v>3767.19</v>
      </c>
      <c r="I577">
        <v>1070681.96</v>
      </c>
      <c r="K577">
        <v>1264.125</v>
      </c>
      <c r="L577">
        <v>0.26939999999999997</v>
      </c>
      <c r="M577">
        <v>1169174.0819999999</v>
      </c>
      <c r="N577">
        <v>0.1047</v>
      </c>
      <c r="O577">
        <v>838.18100000000004</v>
      </c>
      <c r="P577">
        <v>0.1502</v>
      </c>
      <c r="Q577">
        <v>11147747.423</v>
      </c>
      <c r="R577" t="s">
        <v>82</v>
      </c>
      <c r="S577" t="s">
        <v>83</v>
      </c>
      <c r="T577" t="s">
        <v>46</v>
      </c>
      <c r="V577" t="s">
        <v>84</v>
      </c>
      <c r="W577" t="s">
        <v>51</v>
      </c>
      <c r="Y577" t="s">
        <v>35</v>
      </c>
    </row>
    <row r="578" spans="1:25" x14ac:dyDescent="0.45">
      <c r="A578" t="s">
        <v>25</v>
      </c>
      <c r="B578" t="s">
        <v>79</v>
      </c>
      <c r="C578">
        <v>568</v>
      </c>
      <c r="D578" t="s">
        <v>81</v>
      </c>
      <c r="F578">
        <v>2010</v>
      </c>
      <c r="G578">
        <v>4599</v>
      </c>
      <c r="H578">
        <v>4583.08</v>
      </c>
      <c r="I578">
        <v>1302618.06</v>
      </c>
      <c r="K578">
        <v>1260.1790000000001</v>
      </c>
      <c r="L578">
        <v>0.2001</v>
      </c>
      <c r="M578">
        <v>1381071.1569999999</v>
      </c>
      <c r="N578">
        <v>0.10489999999999999</v>
      </c>
      <c r="O578">
        <v>934.06500000000005</v>
      </c>
      <c r="P578">
        <v>0.14099999999999999</v>
      </c>
      <c r="Q578">
        <v>13168116.435000001</v>
      </c>
      <c r="R578" t="s">
        <v>82</v>
      </c>
      <c r="S578" t="s">
        <v>83</v>
      </c>
      <c r="T578" t="s">
        <v>46</v>
      </c>
      <c r="V578" t="s">
        <v>84</v>
      </c>
      <c r="W578" t="s">
        <v>51</v>
      </c>
      <c r="Y578" t="s">
        <v>35</v>
      </c>
    </row>
    <row r="579" spans="1:25" x14ac:dyDescent="0.45">
      <c r="A579" t="s">
        <v>25</v>
      </c>
      <c r="B579" t="s">
        <v>79</v>
      </c>
      <c r="C579">
        <v>568</v>
      </c>
      <c r="D579" t="s">
        <v>81</v>
      </c>
      <c r="F579">
        <v>2011</v>
      </c>
      <c r="G579">
        <v>2119</v>
      </c>
      <c r="H579">
        <v>2095.2199999999998</v>
      </c>
      <c r="I579">
        <v>529593.63</v>
      </c>
      <c r="K579">
        <v>512.94500000000005</v>
      </c>
      <c r="L579">
        <v>0.27229999999999999</v>
      </c>
      <c r="M579">
        <v>553086.75</v>
      </c>
      <c r="N579">
        <v>0.1041</v>
      </c>
      <c r="O579">
        <v>372.32900000000001</v>
      </c>
      <c r="P579">
        <v>0.13450000000000001</v>
      </c>
      <c r="Q579">
        <v>5273509.0870000003</v>
      </c>
      <c r="R579" t="s">
        <v>82</v>
      </c>
      <c r="S579" t="s">
        <v>83</v>
      </c>
      <c r="T579" t="s">
        <v>46</v>
      </c>
      <c r="V579" t="s">
        <v>84</v>
      </c>
      <c r="W579" t="s">
        <v>51</v>
      </c>
      <c r="Y579" t="s">
        <v>35</v>
      </c>
    </row>
    <row r="580" spans="1:25" x14ac:dyDescent="0.45">
      <c r="A580" t="s">
        <v>25</v>
      </c>
      <c r="B580" t="s">
        <v>79</v>
      </c>
      <c r="C580">
        <v>568</v>
      </c>
      <c r="D580" t="s">
        <v>81</v>
      </c>
      <c r="F580">
        <v>2012</v>
      </c>
      <c r="G580">
        <v>751</v>
      </c>
      <c r="H580">
        <v>735.77</v>
      </c>
      <c r="I580">
        <v>129294.56</v>
      </c>
      <c r="K580">
        <v>144.85900000000001</v>
      </c>
      <c r="L580">
        <v>0.25850000000000001</v>
      </c>
      <c r="M580">
        <v>156454.144</v>
      </c>
      <c r="N580">
        <v>0.104</v>
      </c>
      <c r="O580">
        <v>106.006</v>
      </c>
      <c r="P580">
        <v>0.1283</v>
      </c>
      <c r="Q580">
        <v>1491744.004</v>
      </c>
      <c r="R580" t="s">
        <v>82</v>
      </c>
      <c r="S580" t="s">
        <v>83</v>
      </c>
      <c r="T580" t="s">
        <v>46</v>
      </c>
      <c r="V580" t="s">
        <v>84</v>
      </c>
      <c r="W580" t="s">
        <v>51</v>
      </c>
      <c r="Y580" t="s">
        <v>35</v>
      </c>
    </row>
    <row r="581" spans="1:25" x14ac:dyDescent="0.45">
      <c r="A581" t="s">
        <v>25</v>
      </c>
      <c r="B581" t="s">
        <v>79</v>
      </c>
      <c r="C581">
        <v>568</v>
      </c>
      <c r="D581" t="s">
        <v>81</v>
      </c>
      <c r="F581">
        <v>2013</v>
      </c>
      <c r="G581">
        <v>2559</v>
      </c>
      <c r="H581">
        <v>2547.65</v>
      </c>
      <c r="I581">
        <v>740503.47</v>
      </c>
      <c r="K581">
        <v>781.62800000000004</v>
      </c>
      <c r="L581">
        <v>0.21929999999999999</v>
      </c>
      <c r="M581">
        <v>765427.35800000001</v>
      </c>
      <c r="N581">
        <v>0.105</v>
      </c>
      <c r="O581">
        <v>496.75700000000001</v>
      </c>
      <c r="P581">
        <v>0.1341</v>
      </c>
      <c r="Q581">
        <v>7298147.8279999997</v>
      </c>
      <c r="R581" t="s">
        <v>82</v>
      </c>
      <c r="S581" t="s">
        <v>83</v>
      </c>
      <c r="T581" t="s">
        <v>46</v>
      </c>
      <c r="V581" t="s">
        <v>84</v>
      </c>
      <c r="W581" t="s">
        <v>51</v>
      </c>
      <c r="Y581" t="s">
        <v>35</v>
      </c>
    </row>
    <row r="582" spans="1:25" x14ac:dyDescent="0.45">
      <c r="A582" t="s">
        <v>25</v>
      </c>
      <c r="B582" t="s">
        <v>79</v>
      </c>
      <c r="C582">
        <v>568</v>
      </c>
      <c r="D582" t="s">
        <v>81</v>
      </c>
      <c r="F582">
        <v>2014</v>
      </c>
      <c r="G582">
        <v>2964</v>
      </c>
      <c r="H582">
        <v>2955.81</v>
      </c>
      <c r="I582">
        <v>890831.61</v>
      </c>
      <c r="K582">
        <v>921.64800000000002</v>
      </c>
      <c r="L582">
        <v>0.21260000000000001</v>
      </c>
      <c r="M582">
        <v>910431.52800000005</v>
      </c>
      <c r="N582">
        <v>0.105</v>
      </c>
      <c r="O582">
        <v>591.30799999999999</v>
      </c>
      <c r="P582">
        <v>0.13469999999999999</v>
      </c>
      <c r="Q582">
        <v>8680699.6970000006</v>
      </c>
      <c r="R582" t="s">
        <v>82</v>
      </c>
      <c r="S582" t="s">
        <v>83</v>
      </c>
      <c r="T582" t="s">
        <v>46</v>
      </c>
      <c r="V582" t="s">
        <v>84</v>
      </c>
      <c r="W582" t="s">
        <v>51</v>
      </c>
      <c r="Y582" t="s">
        <v>35</v>
      </c>
    </row>
    <row r="583" spans="1:25" x14ac:dyDescent="0.45">
      <c r="A583" t="s">
        <v>25</v>
      </c>
      <c r="B583" t="s">
        <v>79</v>
      </c>
      <c r="C583">
        <v>568</v>
      </c>
      <c r="D583" t="s">
        <v>81</v>
      </c>
      <c r="F583">
        <v>2015</v>
      </c>
      <c r="G583">
        <v>2117</v>
      </c>
      <c r="H583">
        <v>2100.6</v>
      </c>
      <c r="I583">
        <v>654483.61</v>
      </c>
      <c r="K583">
        <v>707.18499999999995</v>
      </c>
      <c r="L583">
        <v>0.21429999999999999</v>
      </c>
      <c r="M583">
        <v>692802.54200000002</v>
      </c>
      <c r="N583">
        <v>0.105</v>
      </c>
      <c r="O583">
        <v>443.29300000000001</v>
      </c>
      <c r="P583">
        <v>0.13100000000000001</v>
      </c>
      <c r="Q583">
        <v>6605666.608</v>
      </c>
      <c r="R583" t="s">
        <v>82</v>
      </c>
      <c r="S583" t="s">
        <v>83</v>
      </c>
      <c r="T583" t="s">
        <v>46</v>
      </c>
      <c r="V583" t="s">
        <v>84</v>
      </c>
      <c r="W583" t="s">
        <v>51</v>
      </c>
      <c r="Y583" t="s">
        <v>47</v>
      </c>
    </row>
    <row r="584" spans="1:25" x14ac:dyDescent="0.45">
      <c r="A584" t="s">
        <v>25</v>
      </c>
      <c r="B584" t="s">
        <v>79</v>
      </c>
      <c r="C584">
        <v>568</v>
      </c>
      <c r="D584" t="s">
        <v>81</v>
      </c>
      <c r="F584">
        <v>2016</v>
      </c>
      <c r="G584">
        <v>1067</v>
      </c>
      <c r="H584">
        <v>1051.18</v>
      </c>
      <c r="I584">
        <v>220547.05</v>
      </c>
      <c r="K584">
        <v>238.76499999999999</v>
      </c>
      <c r="L584">
        <v>0.19919999999999999</v>
      </c>
      <c r="M584">
        <v>242327.33900000001</v>
      </c>
      <c r="N584">
        <v>0.10489999999999999</v>
      </c>
      <c r="O584">
        <v>153.30600000000001</v>
      </c>
      <c r="P584">
        <v>0.1198</v>
      </c>
      <c r="Q584">
        <v>2310510.2209999999</v>
      </c>
      <c r="R584" t="s">
        <v>82</v>
      </c>
      <c r="S584" t="s">
        <v>83</v>
      </c>
      <c r="T584" t="s">
        <v>46</v>
      </c>
      <c r="V584" t="s">
        <v>84</v>
      </c>
      <c r="W584" t="s">
        <v>51</v>
      </c>
      <c r="Y584" t="s">
        <v>47</v>
      </c>
    </row>
    <row r="585" spans="1:25" x14ac:dyDescent="0.45">
      <c r="A585" t="s">
        <v>25</v>
      </c>
      <c r="B585" t="s">
        <v>79</v>
      </c>
      <c r="C585">
        <v>568</v>
      </c>
      <c r="D585" t="s">
        <v>81</v>
      </c>
      <c r="F585">
        <v>2017</v>
      </c>
      <c r="G585">
        <v>983</v>
      </c>
      <c r="H585">
        <v>971.35</v>
      </c>
      <c r="I585">
        <v>232257.48</v>
      </c>
      <c r="K585">
        <v>228.87799999999999</v>
      </c>
      <c r="L585">
        <v>0.1666</v>
      </c>
      <c r="M585">
        <v>251352.21299999999</v>
      </c>
      <c r="N585">
        <v>0.1048</v>
      </c>
      <c r="O585">
        <v>172.744</v>
      </c>
      <c r="P585">
        <v>0.1326</v>
      </c>
      <c r="Q585">
        <v>2396568.6359999999</v>
      </c>
      <c r="R585" t="s">
        <v>82</v>
      </c>
      <c r="S585" t="s">
        <v>38</v>
      </c>
      <c r="T585" t="s">
        <v>46</v>
      </c>
      <c r="V585" t="s">
        <v>84</v>
      </c>
      <c r="W585" t="s">
        <v>51</v>
      </c>
      <c r="Y585" t="s">
        <v>47</v>
      </c>
    </row>
    <row r="586" spans="1:25" x14ac:dyDescent="0.45">
      <c r="A586" t="s">
        <v>25</v>
      </c>
      <c r="B586" t="s">
        <v>79</v>
      </c>
      <c r="C586">
        <v>568</v>
      </c>
      <c r="D586" t="s">
        <v>81</v>
      </c>
      <c r="F586">
        <v>2018</v>
      </c>
      <c r="G586">
        <v>1461</v>
      </c>
      <c r="H586">
        <v>1445.58</v>
      </c>
      <c r="I586">
        <v>373023.85</v>
      </c>
      <c r="K586">
        <v>348.58600000000001</v>
      </c>
      <c r="L586">
        <v>0.16589999999999999</v>
      </c>
      <c r="M586">
        <v>393320.56300000002</v>
      </c>
      <c r="N586">
        <v>0.105</v>
      </c>
      <c r="O586">
        <v>254.45400000000001</v>
      </c>
      <c r="P586">
        <v>0.13009999999999999</v>
      </c>
      <c r="Q586">
        <v>3750212.12</v>
      </c>
      <c r="R586" t="s">
        <v>82</v>
      </c>
      <c r="S586" t="s">
        <v>38</v>
      </c>
      <c r="T586" t="s">
        <v>46</v>
      </c>
      <c r="V586" t="s">
        <v>84</v>
      </c>
      <c r="W586" t="s">
        <v>51</v>
      </c>
      <c r="Y586" t="s">
        <v>47</v>
      </c>
    </row>
    <row r="587" spans="1:25" x14ac:dyDescent="0.45">
      <c r="A587" t="s">
        <v>25</v>
      </c>
      <c r="B587" t="s">
        <v>79</v>
      </c>
      <c r="C587">
        <v>568</v>
      </c>
      <c r="D587" t="s">
        <v>81</v>
      </c>
      <c r="F587">
        <v>2019</v>
      </c>
      <c r="G587">
        <v>348</v>
      </c>
      <c r="H587">
        <v>343.79</v>
      </c>
      <c r="I587">
        <v>79375.8</v>
      </c>
      <c r="K587">
        <v>74.23</v>
      </c>
      <c r="L587">
        <v>0.1605</v>
      </c>
      <c r="M587">
        <v>80737.877999999997</v>
      </c>
      <c r="N587">
        <v>0.1041</v>
      </c>
      <c r="O587">
        <v>52.091999999999999</v>
      </c>
      <c r="P587">
        <v>0.12130000000000001</v>
      </c>
      <c r="Q587">
        <v>769817.02</v>
      </c>
      <c r="R587" t="s">
        <v>82</v>
      </c>
      <c r="S587" t="s">
        <v>38</v>
      </c>
      <c r="T587" t="s">
        <v>46</v>
      </c>
      <c r="V587" t="s">
        <v>84</v>
      </c>
      <c r="W587" t="s">
        <v>51</v>
      </c>
      <c r="Y587" t="s">
        <v>47</v>
      </c>
    </row>
    <row r="588" spans="1:25" x14ac:dyDescent="0.45">
      <c r="A588" t="s">
        <v>25</v>
      </c>
      <c r="B588" t="s">
        <v>79</v>
      </c>
      <c r="C588">
        <v>568</v>
      </c>
      <c r="D588" t="s">
        <v>81</v>
      </c>
      <c r="F588">
        <v>2020</v>
      </c>
      <c r="G588">
        <v>63</v>
      </c>
      <c r="H588">
        <v>58.59</v>
      </c>
      <c r="I588">
        <v>3774.83</v>
      </c>
      <c r="K588">
        <v>4.0049999999999999</v>
      </c>
      <c r="L588">
        <v>7.2400000000000006E-2</v>
      </c>
      <c r="M588">
        <v>4944.9279999999999</v>
      </c>
      <c r="N588">
        <v>0.105</v>
      </c>
      <c r="O588">
        <v>3.7490000000000001</v>
      </c>
      <c r="P588">
        <v>9.5200000000000007E-2</v>
      </c>
      <c r="Q588">
        <v>47149.493999999999</v>
      </c>
      <c r="R588" t="s">
        <v>82</v>
      </c>
      <c r="S588" t="s">
        <v>38</v>
      </c>
      <c r="T588" t="s">
        <v>46</v>
      </c>
      <c r="V588" t="s">
        <v>84</v>
      </c>
      <c r="W588" t="s">
        <v>51</v>
      </c>
      <c r="Y588" t="s">
        <v>47</v>
      </c>
    </row>
    <row r="589" spans="1:25" x14ac:dyDescent="0.45">
      <c r="A589" t="s">
        <v>25</v>
      </c>
      <c r="B589" t="s">
        <v>79</v>
      </c>
      <c r="C589">
        <v>568</v>
      </c>
      <c r="D589" t="s">
        <v>81</v>
      </c>
      <c r="F589">
        <v>2021</v>
      </c>
      <c r="G589">
        <v>1046</v>
      </c>
      <c r="H589">
        <v>1045.45</v>
      </c>
      <c r="I589">
        <v>263031.40000000002</v>
      </c>
      <c r="K589">
        <v>289.68099999999998</v>
      </c>
      <c r="L589">
        <v>0.2165</v>
      </c>
      <c r="M589">
        <v>274870.01</v>
      </c>
      <c r="N589">
        <v>0.105</v>
      </c>
      <c r="O589">
        <v>169.69499999999999</v>
      </c>
      <c r="P589">
        <v>0.12970000000000001</v>
      </c>
      <c r="Q589">
        <v>2620808.29</v>
      </c>
      <c r="R589" t="s">
        <v>82</v>
      </c>
      <c r="S589" t="s">
        <v>38</v>
      </c>
      <c r="T589" t="s">
        <v>46</v>
      </c>
      <c r="V589" t="s">
        <v>84</v>
      </c>
      <c r="W589" t="s">
        <v>51</v>
      </c>
      <c r="Y589" t="s">
        <v>47</v>
      </c>
    </row>
    <row r="590" spans="1:25" x14ac:dyDescent="0.45">
      <c r="A590" t="s">
        <v>25</v>
      </c>
      <c r="B590" t="s">
        <v>79</v>
      </c>
      <c r="C590">
        <v>568</v>
      </c>
      <c r="D590" t="s">
        <v>85</v>
      </c>
      <c r="F590">
        <v>2009</v>
      </c>
      <c r="G590">
        <v>10</v>
      </c>
      <c r="H590">
        <v>7.53</v>
      </c>
      <c r="I590">
        <v>118.8</v>
      </c>
      <c r="O590">
        <v>0.65700000000000003</v>
      </c>
      <c r="P590">
        <v>0.67</v>
      </c>
      <c r="Q590">
        <v>1961.9</v>
      </c>
      <c r="R590" t="s">
        <v>923</v>
      </c>
      <c r="T590" t="s">
        <v>28</v>
      </c>
      <c r="Y590" t="s">
        <v>29</v>
      </c>
    </row>
    <row r="591" spans="1:25" x14ac:dyDescent="0.45">
      <c r="A591" t="s">
        <v>25</v>
      </c>
      <c r="B591" t="s">
        <v>79</v>
      </c>
      <c r="C591">
        <v>568</v>
      </c>
      <c r="D591" t="s">
        <v>85</v>
      </c>
      <c r="F591">
        <v>2010</v>
      </c>
      <c r="G591">
        <v>14</v>
      </c>
      <c r="H591">
        <v>11.31</v>
      </c>
      <c r="I591">
        <v>113.53</v>
      </c>
      <c r="O591">
        <v>0.71799999999999997</v>
      </c>
      <c r="P591">
        <v>0.70930000000000004</v>
      </c>
      <c r="Q591">
        <v>2025.7</v>
      </c>
      <c r="R591" t="s">
        <v>923</v>
      </c>
      <c r="T591" t="s">
        <v>28</v>
      </c>
      <c r="Y591" t="s">
        <v>29</v>
      </c>
    </row>
    <row r="592" spans="1:25" x14ac:dyDescent="0.45">
      <c r="A592" t="s">
        <v>25</v>
      </c>
      <c r="B592" t="s">
        <v>79</v>
      </c>
      <c r="C592">
        <v>568</v>
      </c>
      <c r="D592" t="s">
        <v>85</v>
      </c>
      <c r="F592">
        <v>2011</v>
      </c>
      <c r="G592">
        <v>10</v>
      </c>
      <c r="H592">
        <v>6.79</v>
      </c>
      <c r="I592">
        <v>98.79</v>
      </c>
      <c r="O592">
        <v>0.57699999999999996</v>
      </c>
      <c r="P592">
        <v>0.70879999999999999</v>
      </c>
      <c r="Q592">
        <v>1627</v>
      </c>
      <c r="R592" t="s">
        <v>923</v>
      </c>
      <c r="T592" t="s">
        <v>28</v>
      </c>
      <c r="Y592" t="s">
        <v>29</v>
      </c>
    </row>
    <row r="593" spans="1:25" x14ac:dyDescent="0.45">
      <c r="A593" t="s">
        <v>25</v>
      </c>
      <c r="B593" t="s">
        <v>79</v>
      </c>
      <c r="C593">
        <v>568</v>
      </c>
      <c r="D593" t="s">
        <v>85</v>
      </c>
      <c r="F593">
        <v>2012</v>
      </c>
      <c r="G593">
        <v>14</v>
      </c>
      <c r="H593">
        <v>12.01</v>
      </c>
      <c r="I593">
        <v>196.23</v>
      </c>
      <c r="O593">
        <v>1.052</v>
      </c>
      <c r="P593">
        <v>0.70899999999999996</v>
      </c>
      <c r="Q593">
        <v>2968.2</v>
      </c>
      <c r="R593" t="s">
        <v>923</v>
      </c>
      <c r="T593" t="s">
        <v>28</v>
      </c>
      <c r="Y593" t="s">
        <v>29</v>
      </c>
    </row>
    <row r="594" spans="1:25" x14ac:dyDescent="0.45">
      <c r="A594" t="s">
        <v>25</v>
      </c>
      <c r="B594" t="s">
        <v>79</v>
      </c>
      <c r="C594">
        <v>568</v>
      </c>
      <c r="D594" t="s">
        <v>85</v>
      </c>
      <c r="F594">
        <v>2013</v>
      </c>
      <c r="G594">
        <v>11</v>
      </c>
      <c r="H594">
        <v>9.27</v>
      </c>
      <c r="I594">
        <v>146.28</v>
      </c>
      <c r="O594">
        <v>0.71499999999999997</v>
      </c>
      <c r="P594">
        <v>0.70889999999999997</v>
      </c>
      <c r="Q594">
        <v>2017.1</v>
      </c>
      <c r="R594" t="s">
        <v>923</v>
      </c>
      <c r="T594" t="s">
        <v>28</v>
      </c>
      <c r="Y594" t="s">
        <v>29</v>
      </c>
    </row>
    <row r="595" spans="1:25" x14ac:dyDescent="0.45">
      <c r="A595" t="s">
        <v>25</v>
      </c>
      <c r="B595" t="s">
        <v>79</v>
      </c>
      <c r="C595">
        <v>568</v>
      </c>
      <c r="D595" t="s">
        <v>85</v>
      </c>
      <c r="F595">
        <v>2014</v>
      </c>
      <c r="G595">
        <v>14</v>
      </c>
      <c r="H595">
        <v>8.74</v>
      </c>
      <c r="I595">
        <v>116.74</v>
      </c>
      <c r="O595">
        <v>0.74199999999999999</v>
      </c>
      <c r="P595">
        <v>0.70960000000000001</v>
      </c>
      <c r="Q595">
        <v>2094</v>
      </c>
      <c r="R595" t="s">
        <v>923</v>
      </c>
      <c r="T595" t="s">
        <v>28</v>
      </c>
      <c r="Y595" t="s">
        <v>29</v>
      </c>
    </row>
    <row r="596" spans="1:25" x14ac:dyDescent="0.45">
      <c r="A596" t="s">
        <v>25</v>
      </c>
      <c r="B596" t="s">
        <v>79</v>
      </c>
      <c r="C596">
        <v>568</v>
      </c>
      <c r="D596" t="s">
        <v>85</v>
      </c>
      <c r="F596">
        <v>2015</v>
      </c>
      <c r="G596">
        <v>20</v>
      </c>
      <c r="H596">
        <v>15.76</v>
      </c>
      <c r="I596">
        <v>257.05</v>
      </c>
      <c r="O596">
        <v>1.379</v>
      </c>
      <c r="P596">
        <v>0.69889999999999997</v>
      </c>
      <c r="Q596">
        <v>3946.2</v>
      </c>
      <c r="R596" t="s">
        <v>923</v>
      </c>
      <c r="T596" t="s">
        <v>28</v>
      </c>
      <c r="Y596" t="s">
        <v>30</v>
      </c>
    </row>
    <row r="597" spans="1:25" x14ac:dyDescent="0.45">
      <c r="A597" t="s">
        <v>25</v>
      </c>
      <c r="B597" t="s">
        <v>79</v>
      </c>
      <c r="C597">
        <v>568</v>
      </c>
      <c r="D597" t="s">
        <v>85</v>
      </c>
      <c r="F597">
        <v>2016</v>
      </c>
      <c r="G597">
        <v>8</v>
      </c>
      <c r="H597">
        <v>4.28</v>
      </c>
      <c r="I597">
        <v>51.32</v>
      </c>
      <c r="O597">
        <v>0.35599999999999998</v>
      </c>
      <c r="P597">
        <v>0.69840000000000002</v>
      </c>
      <c r="Q597">
        <v>1020</v>
      </c>
      <c r="R597" t="s">
        <v>923</v>
      </c>
      <c r="T597" t="s">
        <v>28</v>
      </c>
      <c r="Y597" t="s">
        <v>30</v>
      </c>
    </row>
    <row r="598" spans="1:25" x14ac:dyDescent="0.45">
      <c r="A598" t="s">
        <v>25</v>
      </c>
      <c r="B598" t="s">
        <v>79</v>
      </c>
      <c r="C598">
        <v>568</v>
      </c>
      <c r="D598" t="s">
        <v>85</v>
      </c>
      <c r="F598">
        <v>2017</v>
      </c>
      <c r="G598">
        <v>25</v>
      </c>
      <c r="H598">
        <v>22.81</v>
      </c>
      <c r="I598">
        <v>295.8</v>
      </c>
      <c r="O598">
        <v>1.6240000000000001</v>
      </c>
      <c r="P598">
        <v>0.69899999999999995</v>
      </c>
      <c r="Q598">
        <v>4648</v>
      </c>
      <c r="R598" t="s">
        <v>923</v>
      </c>
      <c r="T598" t="s">
        <v>28</v>
      </c>
      <c r="Y598" t="s">
        <v>30</v>
      </c>
    </row>
    <row r="599" spans="1:25" x14ac:dyDescent="0.45">
      <c r="A599" t="s">
        <v>25</v>
      </c>
      <c r="B599" t="s">
        <v>79</v>
      </c>
      <c r="C599">
        <v>568</v>
      </c>
      <c r="D599" t="s">
        <v>85</v>
      </c>
      <c r="F599">
        <v>2018</v>
      </c>
      <c r="G599">
        <v>10</v>
      </c>
      <c r="H599">
        <v>7.04</v>
      </c>
      <c r="I599">
        <v>94.08</v>
      </c>
      <c r="O599">
        <v>0.58499999999999996</v>
      </c>
      <c r="P599">
        <v>0.69850000000000001</v>
      </c>
      <c r="Q599">
        <v>1673.9</v>
      </c>
      <c r="R599" t="s">
        <v>923</v>
      </c>
      <c r="T599" t="s">
        <v>28</v>
      </c>
      <c r="Y599" t="s">
        <v>30</v>
      </c>
    </row>
    <row r="600" spans="1:25" x14ac:dyDescent="0.45">
      <c r="A600" t="s">
        <v>25</v>
      </c>
      <c r="B600" t="s">
        <v>79</v>
      </c>
      <c r="C600">
        <v>568</v>
      </c>
      <c r="D600" t="s">
        <v>85</v>
      </c>
      <c r="F600">
        <v>2019</v>
      </c>
      <c r="G600">
        <v>5</v>
      </c>
      <c r="H600">
        <v>2.88</v>
      </c>
      <c r="I600">
        <v>36.950000000000003</v>
      </c>
      <c r="O600">
        <v>0.79200000000000004</v>
      </c>
      <c r="P600">
        <v>0.69899999999999995</v>
      </c>
      <c r="Q600">
        <v>2265</v>
      </c>
      <c r="R600" t="s">
        <v>923</v>
      </c>
      <c r="T600" t="s">
        <v>28</v>
      </c>
      <c r="Y600" t="s">
        <v>30</v>
      </c>
    </row>
    <row r="601" spans="1:25" x14ac:dyDescent="0.45">
      <c r="A601" t="s">
        <v>25</v>
      </c>
      <c r="B601" t="s">
        <v>79</v>
      </c>
      <c r="C601">
        <v>568</v>
      </c>
      <c r="D601" t="s">
        <v>85</v>
      </c>
      <c r="F601">
        <v>2020</v>
      </c>
      <c r="G601">
        <v>15</v>
      </c>
      <c r="H601">
        <v>7.34</v>
      </c>
      <c r="I601">
        <v>98.79</v>
      </c>
      <c r="O601">
        <v>0.40400000000000003</v>
      </c>
      <c r="P601">
        <v>0.70489999999999997</v>
      </c>
      <c r="Q601">
        <v>1148</v>
      </c>
      <c r="R601" t="s">
        <v>923</v>
      </c>
      <c r="T601" t="s">
        <v>28</v>
      </c>
      <c r="Y601" t="s">
        <v>30</v>
      </c>
    </row>
    <row r="602" spans="1:25" x14ac:dyDescent="0.45">
      <c r="A602" t="s">
        <v>25</v>
      </c>
      <c r="B602" t="s">
        <v>79</v>
      </c>
      <c r="C602">
        <v>568</v>
      </c>
      <c r="D602" t="s">
        <v>85</v>
      </c>
      <c r="F602">
        <v>2021</v>
      </c>
      <c r="G602">
        <v>0</v>
      </c>
      <c r="H602">
        <v>0</v>
      </c>
      <c r="R602" t="s">
        <v>923</v>
      </c>
      <c r="T602" t="s">
        <v>28</v>
      </c>
      <c r="Y602" t="s">
        <v>30</v>
      </c>
    </row>
    <row r="603" spans="1:25" x14ac:dyDescent="0.45">
      <c r="A603" t="s">
        <v>25</v>
      </c>
      <c r="B603" t="s">
        <v>79</v>
      </c>
      <c r="C603">
        <v>568</v>
      </c>
      <c r="D603" t="s">
        <v>86</v>
      </c>
      <c r="F603">
        <v>2019</v>
      </c>
      <c r="G603">
        <v>1966</v>
      </c>
      <c r="H603">
        <v>1960.29</v>
      </c>
      <c r="I603">
        <v>875085.55</v>
      </c>
      <c r="K603">
        <v>1.7090000000000001</v>
      </c>
      <c r="L603">
        <v>1E-3</v>
      </c>
      <c r="M603">
        <v>338462.76699999999</v>
      </c>
      <c r="N603">
        <v>5.8999999999999997E-2</v>
      </c>
      <c r="O603">
        <v>17.527000000000001</v>
      </c>
      <c r="P603">
        <v>6.4000000000000003E-3</v>
      </c>
      <c r="Q603">
        <v>5695275.9210000001</v>
      </c>
      <c r="R603" t="s">
        <v>333</v>
      </c>
      <c r="S603" t="s">
        <v>38</v>
      </c>
      <c r="T603" t="s">
        <v>87</v>
      </c>
      <c r="V603" t="s">
        <v>88</v>
      </c>
      <c r="Y603" t="s">
        <v>36</v>
      </c>
    </row>
    <row r="604" spans="1:25" x14ac:dyDescent="0.45">
      <c r="A604" t="s">
        <v>25</v>
      </c>
      <c r="B604" t="s">
        <v>79</v>
      </c>
      <c r="C604">
        <v>568</v>
      </c>
      <c r="D604" t="s">
        <v>86</v>
      </c>
      <c r="F604">
        <v>2020</v>
      </c>
      <c r="G604">
        <v>8332</v>
      </c>
      <c r="H604">
        <v>8325.67</v>
      </c>
      <c r="I604">
        <v>3716227.85</v>
      </c>
      <c r="K604">
        <v>7.1589999999999998</v>
      </c>
      <c r="L604">
        <v>1E-3</v>
      </c>
      <c r="M604">
        <v>1418152.9890000001</v>
      </c>
      <c r="N604">
        <v>5.8999999999999997E-2</v>
      </c>
      <c r="O604">
        <v>72.132999999999996</v>
      </c>
      <c r="P604">
        <v>6.1000000000000004E-3</v>
      </c>
      <c r="Q604">
        <v>23863125.925999999</v>
      </c>
      <c r="R604" t="s">
        <v>333</v>
      </c>
      <c r="S604" t="s">
        <v>38</v>
      </c>
      <c r="T604" t="s">
        <v>89</v>
      </c>
      <c r="V604" t="s">
        <v>88</v>
      </c>
      <c r="Y604" t="s">
        <v>36</v>
      </c>
    </row>
    <row r="605" spans="1:25" x14ac:dyDescent="0.45">
      <c r="A605" t="s">
        <v>25</v>
      </c>
      <c r="B605" t="s">
        <v>79</v>
      </c>
      <c r="C605">
        <v>568</v>
      </c>
      <c r="D605" t="s">
        <v>86</v>
      </c>
      <c r="F605">
        <v>2021</v>
      </c>
      <c r="G605">
        <v>8155</v>
      </c>
      <c r="H605">
        <v>8151.27</v>
      </c>
      <c r="I605">
        <v>3755179.88</v>
      </c>
      <c r="K605">
        <v>7.2370000000000001</v>
      </c>
      <c r="L605">
        <v>1E-3</v>
      </c>
      <c r="M605">
        <v>1433628.6610000001</v>
      </c>
      <c r="N605">
        <v>5.8999999999999997E-2</v>
      </c>
      <c r="O605">
        <v>72.534000000000006</v>
      </c>
      <c r="P605">
        <v>6.0000000000000001E-3</v>
      </c>
      <c r="Q605">
        <v>24123534.239999998</v>
      </c>
      <c r="R605" t="s">
        <v>333</v>
      </c>
      <c r="S605" t="s">
        <v>38</v>
      </c>
      <c r="T605" t="s">
        <v>89</v>
      </c>
      <c r="V605" t="s">
        <v>88</v>
      </c>
      <c r="Y605" t="s">
        <v>36</v>
      </c>
    </row>
    <row r="606" spans="1:25" x14ac:dyDescent="0.45">
      <c r="A606" t="s">
        <v>25</v>
      </c>
      <c r="B606" t="s">
        <v>79</v>
      </c>
      <c r="C606">
        <v>568</v>
      </c>
      <c r="D606" t="s">
        <v>86</v>
      </c>
      <c r="F606">
        <v>2022</v>
      </c>
      <c r="G606">
        <v>7889</v>
      </c>
      <c r="H606">
        <v>7882.39</v>
      </c>
      <c r="I606">
        <v>3583156.6</v>
      </c>
      <c r="K606">
        <v>6.8719999999999999</v>
      </c>
      <c r="L606">
        <v>1E-3</v>
      </c>
      <c r="M606">
        <v>1361347.9890000001</v>
      </c>
      <c r="N606">
        <v>5.8999999999999997E-2</v>
      </c>
      <c r="O606">
        <v>68.91</v>
      </c>
      <c r="P606">
        <v>6.1000000000000004E-3</v>
      </c>
      <c r="Q606">
        <v>22907338.463</v>
      </c>
      <c r="R606" t="s">
        <v>333</v>
      </c>
      <c r="S606" t="s">
        <v>38</v>
      </c>
      <c r="T606" t="s">
        <v>89</v>
      </c>
      <c r="V606" t="s">
        <v>88</v>
      </c>
      <c r="Y606" t="s">
        <v>36</v>
      </c>
    </row>
    <row r="607" spans="1:25" x14ac:dyDescent="0.45">
      <c r="A607" t="s">
        <v>25</v>
      </c>
      <c r="B607" t="s">
        <v>79</v>
      </c>
      <c r="C607">
        <v>568</v>
      </c>
      <c r="D607" t="s">
        <v>86</v>
      </c>
      <c r="F607">
        <v>2023</v>
      </c>
      <c r="G607">
        <v>6942</v>
      </c>
      <c r="H607">
        <v>6932.91</v>
      </c>
      <c r="I607">
        <v>3048904.13</v>
      </c>
      <c r="K607">
        <v>5.93</v>
      </c>
      <c r="L607">
        <v>1E-3</v>
      </c>
      <c r="M607">
        <v>1174019.7879999999</v>
      </c>
      <c r="N607">
        <v>5.9200000000000003E-2</v>
      </c>
      <c r="O607">
        <v>62.201999999999998</v>
      </c>
      <c r="P607">
        <v>6.4000000000000003E-3</v>
      </c>
      <c r="Q607">
        <v>19699226.567000002</v>
      </c>
      <c r="R607" t="s">
        <v>333</v>
      </c>
      <c r="S607" t="s">
        <v>38</v>
      </c>
      <c r="T607" t="s">
        <v>89</v>
      </c>
      <c r="V607" t="s">
        <v>88</v>
      </c>
      <c r="Y607" t="s">
        <v>36</v>
      </c>
    </row>
    <row r="608" spans="1:25" x14ac:dyDescent="0.45">
      <c r="A608" t="s">
        <v>25</v>
      </c>
      <c r="B608" t="s">
        <v>79</v>
      </c>
      <c r="C608">
        <v>568</v>
      </c>
      <c r="D608" t="s">
        <v>86</v>
      </c>
      <c r="F608">
        <v>2024</v>
      </c>
      <c r="G608">
        <v>3576</v>
      </c>
      <c r="H608">
        <v>3573.93</v>
      </c>
      <c r="I608">
        <v>1596643.75</v>
      </c>
      <c r="K608">
        <v>3.085</v>
      </c>
      <c r="L608">
        <v>1E-3</v>
      </c>
      <c r="M608">
        <v>611165.20700000005</v>
      </c>
      <c r="N608">
        <v>5.8999999999999997E-2</v>
      </c>
      <c r="O608">
        <v>31.138999999999999</v>
      </c>
      <c r="P608">
        <v>6.1000000000000004E-3</v>
      </c>
      <c r="Q608">
        <v>10284003.336999999</v>
      </c>
      <c r="R608" t="s">
        <v>333</v>
      </c>
      <c r="S608" t="s">
        <v>38</v>
      </c>
      <c r="T608" t="s">
        <v>89</v>
      </c>
      <c r="V608" t="s">
        <v>88</v>
      </c>
      <c r="Y608" t="s">
        <v>36</v>
      </c>
    </row>
    <row r="609" spans="1:25" x14ac:dyDescent="0.45">
      <c r="A609" t="s">
        <v>25</v>
      </c>
      <c r="B609" t="s">
        <v>90</v>
      </c>
      <c r="C609">
        <v>581</v>
      </c>
      <c r="D609" t="s">
        <v>91</v>
      </c>
      <c r="F609">
        <v>2009</v>
      </c>
      <c r="G609">
        <v>22</v>
      </c>
      <c r="H609">
        <v>15.19</v>
      </c>
      <c r="I609">
        <v>224.58</v>
      </c>
      <c r="O609">
        <v>1.173</v>
      </c>
      <c r="P609">
        <v>0.62</v>
      </c>
      <c r="Q609">
        <v>3782.4</v>
      </c>
      <c r="R609" t="s">
        <v>923</v>
      </c>
      <c r="T609" t="s">
        <v>28</v>
      </c>
      <c r="Y609" t="s">
        <v>29</v>
      </c>
    </row>
    <row r="610" spans="1:25" x14ac:dyDescent="0.45">
      <c r="A610" t="s">
        <v>25</v>
      </c>
      <c r="B610" t="s">
        <v>90</v>
      </c>
      <c r="C610">
        <v>581</v>
      </c>
      <c r="D610" t="s">
        <v>91</v>
      </c>
      <c r="F610">
        <v>2010</v>
      </c>
      <c r="G610">
        <v>24</v>
      </c>
      <c r="H610">
        <v>19.32</v>
      </c>
      <c r="I610">
        <v>326.83999999999997</v>
      </c>
      <c r="O610">
        <v>1.492</v>
      </c>
      <c r="P610">
        <v>0.62</v>
      </c>
      <c r="Q610">
        <v>4810.8999999999996</v>
      </c>
      <c r="R610" t="s">
        <v>923</v>
      </c>
      <c r="T610" t="s">
        <v>28</v>
      </c>
      <c r="Y610" t="s">
        <v>29</v>
      </c>
    </row>
    <row r="611" spans="1:25" x14ac:dyDescent="0.45">
      <c r="A611" t="s">
        <v>25</v>
      </c>
      <c r="B611" t="s">
        <v>90</v>
      </c>
      <c r="C611">
        <v>581</v>
      </c>
      <c r="D611" t="s">
        <v>91</v>
      </c>
      <c r="F611">
        <v>2011</v>
      </c>
      <c r="G611">
        <v>8</v>
      </c>
      <c r="H611">
        <v>3.33</v>
      </c>
      <c r="I611">
        <v>37.130000000000003</v>
      </c>
      <c r="O611">
        <v>0.25700000000000001</v>
      </c>
      <c r="P611">
        <v>0.62</v>
      </c>
      <c r="Q611">
        <v>829.4</v>
      </c>
      <c r="R611" t="s">
        <v>923</v>
      </c>
      <c r="T611" t="s">
        <v>28</v>
      </c>
      <c r="Y611" t="s">
        <v>29</v>
      </c>
    </row>
    <row r="612" spans="1:25" x14ac:dyDescent="0.45">
      <c r="A612" t="s">
        <v>25</v>
      </c>
      <c r="B612" t="s">
        <v>90</v>
      </c>
      <c r="C612">
        <v>581</v>
      </c>
      <c r="D612" t="s">
        <v>91</v>
      </c>
      <c r="F612">
        <v>2012</v>
      </c>
      <c r="G612">
        <v>14</v>
      </c>
      <c r="H612">
        <v>5.67</v>
      </c>
      <c r="I612">
        <v>42.62</v>
      </c>
      <c r="O612">
        <v>0.438</v>
      </c>
      <c r="P612">
        <v>0.61990000000000001</v>
      </c>
      <c r="Q612">
        <v>1412.1</v>
      </c>
      <c r="R612" t="s">
        <v>923</v>
      </c>
      <c r="T612" t="s">
        <v>28</v>
      </c>
      <c r="Y612" t="s">
        <v>29</v>
      </c>
    </row>
    <row r="613" spans="1:25" x14ac:dyDescent="0.45">
      <c r="A613" t="s">
        <v>25</v>
      </c>
      <c r="B613" t="s">
        <v>90</v>
      </c>
      <c r="C613">
        <v>581</v>
      </c>
      <c r="D613" t="s">
        <v>91</v>
      </c>
      <c r="F613">
        <v>2013</v>
      </c>
      <c r="G613">
        <v>16</v>
      </c>
      <c r="H613">
        <v>10.3</v>
      </c>
      <c r="I613">
        <v>138.25</v>
      </c>
      <c r="O613">
        <v>0.79500000000000004</v>
      </c>
      <c r="P613">
        <v>0.62</v>
      </c>
      <c r="Q613">
        <v>2564.6999999999998</v>
      </c>
      <c r="R613" t="s">
        <v>923</v>
      </c>
      <c r="T613" t="s">
        <v>28</v>
      </c>
      <c r="Y613" t="s">
        <v>29</v>
      </c>
    </row>
    <row r="614" spans="1:25" x14ac:dyDescent="0.45">
      <c r="A614" t="s">
        <v>25</v>
      </c>
      <c r="B614" t="s">
        <v>90</v>
      </c>
      <c r="C614">
        <v>581</v>
      </c>
      <c r="D614" t="s">
        <v>91</v>
      </c>
      <c r="F614">
        <v>2014</v>
      </c>
      <c r="G614">
        <v>18</v>
      </c>
      <c r="H614">
        <v>10.01</v>
      </c>
      <c r="I614">
        <v>145.68</v>
      </c>
      <c r="O614">
        <v>0.77300000000000002</v>
      </c>
      <c r="P614">
        <v>0.62009999999999998</v>
      </c>
      <c r="Q614">
        <v>2492.5</v>
      </c>
      <c r="R614" t="s">
        <v>923</v>
      </c>
      <c r="T614" t="s">
        <v>28</v>
      </c>
      <c r="Y614" t="s">
        <v>29</v>
      </c>
    </row>
    <row r="615" spans="1:25" x14ac:dyDescent="0.45">
      <c r="A615" t="s">
        <v>25</v>
      </c>
      <c r="B615" t="s">
        <v>90</v>
      </c>
      <c r="C615">
        <v>581</v>
      </c>
      <c r="D615" t="s">
        <v>91</v>
      </c>
      <c r="F615">
        <v>2015</v>
      </c>
      <c r="G615">
        <v>16</v>
      </c>
      <c r="H615">
        <v>8.17</v>
      </c>
      <c r="I615">
        <v>117.74</v>
      </c>
      <c r="O615">
        <v>1.2210000000000001</v>
      </c>
      <c r="P615">
        <v>1.2000999999999999</v>
      </c>
      <c r="Q615">
        <v>2034.4</v>
      </c>
      <c r="R615" t="s">
        <v>923</v>
      </c>
      <c r="T615" t="s">
        <v>28</v>
      </c>
      <c r="Y615" t="s">
        <v>30</v>
      </c>
    </row>
    <row r="616" spans="1:25" x14ac:dyDescent="0.45">
      <c r="A616" t="s">
        <v>25</v>
      </c>
      <c r="B616" t="s">
        <v>90</v>
      </c>
      <c r="C616">
        <v>581</v>
      </c>
      <c r="D616" t="s">
        <v>91</v>
      </c>
      <c r="F616">
        <v>2016</v>
      </c>
      <c r="G616">
        <v>43</v>
      </c>
      <c r="H616">
        <v>23.6</v>
      </c>
      <c r="I616">
        <v>335.24</v>
      </c>
      <c r="O616">
        <v>3.5259999999999998</v>
      </c>
      <c r="P616">
        <v>1.2001999999999999</v>
      </c>
      <c r="Q616">
        <v>5876.9</v>
      </c>
      <c r="R616" t="s">
        <v>923</v>
      </c>
      <c r="T616" t="s">
        <v>28</v>
      </c>
      <c r="Y616" t="s">
        <v>30</v>
      </c>
    </row>
    <row r="617" spans="1:25" x14ac:dyDescent="0.45">
      <c r="A617" t="s">
        <v>25</v>
      </c>
      <c r="B617" t="s">
        <v>90</v>
      </c>
      <c r="C617">
        <v>581</v>
      </c>
      <c r="D617" t="s">
        <v>91</v>
      </c>
      <c r="F617">
        <v>2017</v>
      </c>
      <c r="G617">
        <v>30</v>
      </c>
      <c r="H617">
        <v>18.66</v>
      </c>
      <c r="I617">
        <v>280.35000000000002</v>
      </c>
      <c r="O617">
        <v>2.7879999999999998</v>
      </c>
      <c r="P617">
        <v>1.2002999999999999</v>
      </c>
      <c r="Q617">
        <v>4646.5</v>
      </c>
      <c r="R617" t="s">
        <v>923</v>
      </c>
      <c r="T617" t="s">
        <v>28</v>
      </c>
      <c r="Y617" t="s">
        <v>30</v>
      </c>
    </row>
    <row r="618" spans="1:25" x14ac:dyDescent="0.45">
      <c r="A618" t="s">
        <v>25</v>
      </c>
      <c r="B618" t="s">
        <v>90</v>
      </c>
      <c r="C618">
        <v>581</v>
      </c>
      <c r="D618" t="s">
        <v>91</v>
      </c>
      <c r="F618">
        <v>2018</v>
      </c>
      <c r="G618">
        <v>21</v>
      </c>
      <c r="H618">
        <v>13.42</v>
      </c>
      <c r="I618">
        <v>189.29</v>
      </c>
      <c r="O618">
        <v>2.0049999999999999</v>
      </c>
      <c r="P618">
        <v>1.2001999999999999</v>
      </c>
      <c r="Q618">
        <v>3341.6</v>
      </c>
      <c r="R618" t="s">
        <v>923</v>
      </c>
      <c r="T618" t="s">
        <v>28</v>
      </c>
      <c r="Y618" t="s">
        <v>30</v>
      </c>
    </row>
    <row r="619" spans="1:25" x14ac:dyDescent="0.45">
      <c r="A619" t="s">
        <v>25</v>
      </c>
      <c r="B619" t="s">
        <v>90</v>
      </c>
      <c r="C619">
        <v>581</v>
      </c>
      <c r="D619" t="s">
        <v>91</v>
      </c>
      <c r="F619">
        <v>2019</v>
      </c>
      <c r="G619">
        <v>21</v>
      </c>
      <c r="H619">
        <v>10.41</v>
      </c>
      <c r="I619">
        <v>157.78</v>
      </c>
      <c r="O619">
        <v>1.5549999999999999</v>
      </c>
      <c r="P619">
        <v>1.2000999999999999</v>
      </c>
      <c r="Q619">
        <v>2592.1999999999998</v>
      </c>
      <c r="R619" t="s">
        <v>923</v>
      </c>
      <c r="T619" t="s">
        <v>28</v>
      </c>
      <c r="Y619" t="s">
        <v>30</v>
      </c>
    </row>
    <row r="620" spans="1:25" x14ac:dyDescent="0.45">
      <c r="A620" t="s">
        <v>25</v>
      </c>
      <c r="B620" t="s">
        <v>90</v>
      </c>
      <c r="C620">
        <v>581</v>
      </c>
      <c r="D620" t="s">
        <v>91</v>
      </c>
      <c r="F620">
        <v>2020</v>
      </c>
      <c r="G620">
        <v>16</v>
      </c>
      <c r="H620">
        <v>11.96</v>
      </c>
      <c r="I620">
        <v>171.78</v>
      </c>
      <c r="O620">
        <v>1.7869999999999999</v>
      </c>
      <c r="P620">
        <v>1.2000999999999999</v>
      </c>
      <c r="Q620">
        <v>2978</v>
      </c>
      <c r="R620" t="s">
        <v>923</v>
      </c>
      <c r="T620" t="s">
        <v>28</v>
      </c>
      <c r="Y620" t="s">
        <v>30</v>
      </c>
    </row>
    <row r="621" spans="1:25" x14ac:dyDescent="0.45">
      <c r="A621" t="s">
        <v>25</v>
      </c>
      <c r="B621" t="s">
        <v>90</v>
      </c>
      <c r="C621">
        <v>581</v>
      </c>
      <c r="D621" t="s">
        <v>91</v>
      </c>
      <c r="F621">
        <v>2021</v>
      </c>
      <c r="G621">
        <v>27</v>
      </c>
      <c r="H621">
        <v>14.58</v>
      </c>
      <c r="I621">
        <v>140.54</v>
      </c>
      <c r="O621">
        <v>2.1779999999999999</v>
      </c>
      <c r="P621">
        <v>1.1999</v>
      </c>
      <c r="Q621">
        <v>3630.6</v>
      </c>
      <c r="R621" t="s">
        <v>923</v>
      </c>
      <c r="T621" t="s">
        <v>28</v>
      </c>
      <c r="Y621" t="s">
        <v>30</v>
      </c>
    </row>
    <row r="622" spans="1:25" x14ac:dyDescent="0.45">
      <c r="A622" t="s">
        <v>25</v>
      </c>
      <c r="B622" t="s">
        <v>90</v>
      </c>
      <c r="C622">
        <v>581</v>
      </c>
      <c r="D622" t="s">
        <v>91</v>
      </c>
      <c r="F622">
        <v>2022</v>
      </c>
      <c r="G622">
        <v>28</v>
      </c>
      <c r="H622">
        <v>16.190000000000001</v>
      </c>
      <c r="I622">
        <v>208.65</v>
      </c>
      <c r="O622">
        <v>2.419</v>
      </c>
      <c r="P622">
        <v>1.2000999999999999</v>
      </c>
      <c r="Q622">
        <v>4031.6</v>
      </c>
      <c r="R622" t="s">
        <v>923</v>
      </c>
      <c r="T622" t="s">
        <v>28</v>
      </c>
      <c r="Y622" t="s">
        <v>30</v>
      </c>
    </row>
    <row r="623" spans="1:25" x14ac:dyDescent="0.45">
      <c r="A623" t="s">
        <v>25</v>
      </c>
      <c r="B623" t="s">
        <v>90</v>
      </c>
      <c r="C623">
        <v>581</v>
      </c>
      <c r="D623" t="s">
        <v>91</v>
      </c>
      <c r="F623">
        <v>2023</v>
      </c>
      <c r="G623">
        <v>5</v>
      </c>
      <c r="H623">
        <v>2.38</v>
      </c>
      <c r="I623">
        <v>23.12</v>
      </c>
      <c r="O623">
        <v>0.35599999999999998</v>
      </c>
      <c r="P623">
        <v>1.2</v>
      </c>
      <c r="Q623">
        <v>592.6</v>
      </c>
      <c r="R623" t="s">
        <v>923</v>
      </c>
      <c r="T623" t="s">
        <v>28</v>
      </c>
      <c r="Y623" t="s">
        <v>30</v>
      </c>
    </row>
    <row r="624" spans="1:25" x14ac:dyDescent="0.45">
      <c r="A624" t="s">
        <v>92</v>
      </c>
      <c r="B624" t="s">
        <v>93</v>
      </c>
      <c r="C624">
        <v>589</v>
      </c>
      <c r="D624">
        <v>1</v>
      </c>
      <c r="F624">
        <v>2009</v>
      </c>
      <c r="G624">
        <v>6632</v>
      </c>
      <c r="H624">
        <v>6452</v>
      </c>
      <c r="I624">
        <v>253110.25</v>
      </c>
      <c r="K624">
        <v>1.6419999999999999</v>
      </c>
      <c r="L624">
        <v>1E-3</v>
      </c>
      <c r="M624">
        <v>388589.07500000001</v>
      </c>
      <c r="N624">
        <v>9.9299999999999999E-2</v>
      </c>
      <c r="O624">
        <v>114.17400000000001</v>
      </c>
      <c r="P624">
        <v>6.4600000000000005E-2</v>
      </c>
      <c r="Q624">
        <v>3749736.75</v>
      </c>
      <c r="R624" t="s">
        <v>97</v>
      </c>
      <c r="S624" t="s">
        <v>95</v>
      </c>
      <c r="T624" t="s">
        <v>96</v>
      </c>
      <c r="V624" t="s">
        <v>97</v>
      </c>
      <c r="W624" t="s">
        <v>98</v>
      </c>
      <c r="Y624" t="s">
        <v>99</v>
      </c>
    </row>
    <row r="625" spans="1:25" x14ac:dyDescent="0.45">
      <c r="A625" t="s">
        <v>92</v>
      </c>
      <c r="B625" t="s">
        <v>93</v>
      </c>
      <c r="C625">
        <v>589</v>
      </c>
      <c r="D625">
        <v>1</v>
      </c>
      <c r="F625">
        <v>2010</v>
      </c>
      <c r="G625">
        <v>7241</v>
      </c>
      <c r="H625">
        <v>7103.25</v>
      </c>
      <c r="I625">
        <v>308768.25</v>
      </c>
      <c r="K625">
        <v>1.6950000000000001</v>
      </c>
      <c r="L625">
        <v>1E-3</v>
      </c>
      <c r="M625">
        <v>444646.7</v>
      </c>
      <c r="N625">
        <v>0.1013</v>
      </c>
      <c r="O625">
        <v>142.87700000000001</v>
      </c>
      <c r="P625">
        <v>6.4799999999999996E-2</v>
      </c>
      <c r="Q625">
        <v>4255131.4249999998</v>
      </c>
      <c r="R625" t="s">
        <v>97</v>
      </c>
      <c r="S625" t="s">
        <v>95</v>
      </c>
      <c r="T625" t="s">
        <v>96</v>
      </c>
      <c r="V625" t="s">
        <v>97</v>
      </c>
      <c r="W625" t="s">
        <v>98</v>
      </c>
      <c r="Y625" t="s">
        <v>99</v>
      </c>
    </row>
    <row r="626" spans="1:25" x14ac:dyDescent="0.45">
      <c r="A626" t="s">
        <v>92</v>
      </c>
      <c r="B626" t="s">
        <v>93</v>
      </c>
      <c r="C626">
        <v>589</v>
      </c>
      <c r="D626">
        <v>1</v>
      </c>
      <c r="F626">
        <v>2011</v>
      </c>
      <c r="G626">
        <v>6488</v>
      </c>
      <c r="H626">
        <v>6401.25</v>
      </c>
      <c r="I626">
        <v>259401.75</v>
      </c>
      <c r="K626">
        <v>1.472</v>
      </c>
      <c r="L626">
        <v>1E-3</v>
      </c>
      <c r="M626">
        <v>383921.72499999998</v>
      </c>
      <c r="N626">
        <v>0.1016</v>
      </c>
      <c r="O626">
        <v>116.82599999999999</v>
      </c>
      <c r="P626">
        <v>6.0499999999999998E-2</v>
      </c>
      <c r="Q626">
        <v>3674045.75</v>
      </c>
      <c r="R626" t="s">
        <v>97</v>
      </c>
      <c r="S626" t="s">
        <v>95</v>
      </c>
      <c r="T626" t="s">
        <v>96</v>
      </c>
      <c r="V626" t="s">
        <v>97</v>
      </c>
      <c r="W626" t="s">
        <v>98</v>
      </c>
      <c r="Y626" t="s">
        <v>99</v>
      </c>
    </row>
    <row r="627" spans="1:25" x14ac:dyDescent="0.45">
      <c r="A627" t="s">
        <v>92</v>
      </c>
      <c r="B627" t="s">
        <v>93</v>
      </c>
      <c r="C627">
        <v>589</v>
      </c>
      <c r="D627">
        <v>1</v>
      </c>
      <c r="F627">
        <v>2012</v>
      </c>
      <c r="G627">
        <v>6567</v>
      </c>
      <c r="H627">
        <v>6540</v>
      </c>
      <c r="I627">
        <v>257172.5</v>
      </c>
      <c r="K627">
        <v>1.262</v>
      </c>
      <c r="L627">
        <v>1E-3</v>
      </c>
      <c r="M627">
        <v>381038.55</v>
      </c>
      <c r="N627">
        <v>0.1033</v>
      </c>
      <c r="O627">
        <v>124.92700000000001</v>
      </c>
      <c r="P627">
        <v>6.6400000000000001E-2</v>
      </c>
      <c r="Q627">
        <v>3640581.9750000001</v>
      </c>
      <c r="R627" t="s">
        <v>97</v>
      </c>
      <c r="S627" t="s">
        <v>95</v>
      </c>
      <c r="T627" t="s">
        <v>96</v>
      </c>
      <c r="V627" t="s">
        <v>97</v>
      </c>
      <c r="W627" t="s">
        <v>98</v>
      </c>
      <c r="Y627" t="s">
        <v>99</v>
      </c>
    </row>
    <row r="628" spans="1:25" x14ac:dyDescent="0.45">
      <c r="A628" t="s">
        <v>92</v>
      </c>
      <c r="B628" t="s">
        <v>93</v>
      </c>
      <c r="C628">
        <v>589</v>
      </c>
      <c r="D628">
        <v>1</v>
      </c>
      <c r="F628">
        <v>2013</v>
      </c>
      <c r="G628">
        <v>7906</v>
      </c>
      <c r="H628">
        <v>7890.25</v>
      </c>
      <c r="I628">
        <v>361960.25</v>
      </c>
      <c r="K628">
        <v>1.8140000000000001</v>
      </c>
      <c r="L628">
        <v>1E-3</v>
      </c>
      <c r="M628">
        <v>543334.1</v>
      </c>
      <c r="N628">
        <v>0.1042</v>
      </c>
      <c r="O628">
        <v>183.17699999999999</v>
      </c>
      <c r="P628">
        <v>7.0199999999999999E-2</v>
      </c>
      <c r="Q628">
        <v>5184452.3250000002</v>
      </c>
      <c r="R628" t="s">
        <v>97</v>
      </c>
      <c r="S628" t="s">
        <v>95</v>
      </c>
      <c r="T628" t="s">
        <v>96</v>
      </c>
      <c r="V628" t="s">
        <v>97</v>
      </c>
      <c r="W628" t="s">
        <v>98</v>
      </c>
      <c r="Y628" t="s">
        <v>99</v>
      </c>
    </row>
    <row r="629" spans="1:25" x14ac:dyDescent="0.45">
      <c r="A629" t="s">
        <v>92</v>
      </c>
      <c r="B629" t="s">
        <v>93</v>
      </c>
      <c r="C629">
        <v>589</v>
      </c>
      <c r="D629">
        <v>1</v>
      </c>
      <c r="F629">
        <v>2014</v>
      </c>
      <c r="G629">
        <v>7395</v>
      </c>
      <c r="H629">
        <v>7386.25</v>
      </c>
      <c r="I629">
        <v>325616.75</v>
      </c>
      <c r="K629">
        <v>1.5680000000000001</v>
      </c>
      <c r="L629">
        <v>1E-3</v>
      </c>
      <c r="M629">
        <v>485319.32500000001</v>
      </c>
      <c r="N629">
        <v>0.10440000000000001</v>
      </c>
      <c r="O629">
        <v>160.98500000000001</v>
      </c>
      <c r="P629">
        <v>6.9800000000000001E-2</v>
      </c>
      <c r="Q629">
        <v>4635046.4749999996</v>
      </c>
      <c r="R629" t="s">
        <v>97</v>
      </c>
      <c r="S629" t="s">
        <v>95</v>
      </c>
      <c r="T629" t="s">
        <v>96</v>
      </c>
      <c r="V629" t="s">
        <v>97</v>
      </c>
      <c r="W629" t="s">
        <v>98</v>
      </c>
      <c r="Y629" t="s">
        <v>99</v>
      </c>
    </row>
    <row r="630" spans="1:25" x14ac:dyDescent="0.45">
      <c r="A630" t="s">
        <v>92</v>
      </c>
      <c r="B630" t="s">
        <v>93</v>
      </c>
      <c r="C630">
        <v>589</v>
      </c>
      <c r="D630">
        <v>1</v>
      </c>
      <c r="F630">
        <v>2015</v>
      </c>
      <c r="G630">
        <v>6928</v>
      </c>
      <c r="H630">
        <v>6907.5</v>
      </c>
      <c r="I630">
        <v>327995</v>
      </c>
      <c r="K630">
        <v>1.544</v>
      </c>
      <c r="L630">
        <v>1E-3</v>
      </c>
      <c r="M630">
        <v>473100.4</v>
      </c>
      <c r="N630">
        <v>0.1038</v>
      </c>
      <c r="O630">
        <v>151.21899999999999</v>
      </c>
      <c r="P630">
        <v>6.6000000000000003E-2</v>
      </c>
      <c r="Q630">
        <v>4516832.0750000002</v>
      </c>
      <c r="R630" t="s">
        <v>97</v>
      </c>
      <c r="S630" t="s">
        <v>95</v>
      </c>
      <c r="T630" t="s">
        <v>96</v>
      </c>
      <c r="V630" t="s">
        <v>97</v>
      </c>
      <c r="W630" t="s">
        <v>98</v>
      </c>
      <c r="Y630" t="s">
        <v>99</v>
      </c>
    </row>
    <row r="631" spans="1:25" x14ac:dyDescent="0.45">
      <c r="A631" t="s">
        <v>92</v>
      </c>
      <c r="B631" t="s">
        <v>93</v>
      </c>
      <c r="C631">
        <v>589</v>
      </c>
      <c r="D631">
        <v>1</v>
      </c>
      <c r="F631">
        <v>2016</v>
      </c>
      <c r="G631">
        <v>7418</v>
      </c>
      <c r="H631">
        <v>7362.25</v>
      </c>
      <c r="I631">
        <v>345198.75</v>
      </c>
      <c r="K631">
        <v>1.4019999999999999</v>
      </c>
      <c r="L631">
        <v>1E-3</v>
      </c>
      <c r="M631">
        <v>496955.22499999998</v>
      </c>
      <c r="N631">
        <v>0.10340000000000001</v>
      </c>
      <c r="O631">
        <v>166.785</v>
      </c>
      <c r="P631">
        <v>6.83E-2</v>
      </c>
      <c r="Q631">
        <v>4746730.1749999998</v>
      </c>
      <c r="R631" t="s">
        <v>97</v>
      </c>
      <c r="S631" t="s">
        <v>95</v>
      </c>
      <c r="T631" t="s">
        <v>96</v>
      </c>
      <c r="V631" t="s">
        <v>97</v>
      </c>
      <c r="W631" t="s">
        <v>98</v>
      </c>
      <c r="Y631" t="s">
        <v>99</v>
      </c>
    </row>
    <row r="632" spans="1:25" x14ac:dyDescent="0.45">
      <c r="A632" t="s">
        <v>92</v>
      </c>
      <c r="B632" t="s">
        <v>93</v>
      </c>
      <c r="C632">
        <v>589</v>
      </c>
      <c r="D632">
        <v>1</v>
      </c>
      <c r="F632">
        <v>2017</v>
      </c>
      <c r="G632">
        <v>6090</v>
      </c>
      <c r="H632">
        <v>6061.75</v>
      </c>
      <c r="I632">
        <v>303008.5</v>
      </c>
      <c r="K632">
        <v>1.1739999999999999</v>
      </c>
      <c r="L632">
        <v>1E-3</v>
      </c>
      <c r="M632">
        <v>416170.22499999998</v>
      </c>
      <c r="N632">
        <v>0.10299999999999999</v>
      </c>
      <c r="O632">
        <v>138.79</v>
      </c>
      <c r="P632">
        <v>6.7599999999999993E-2</v>
      </c>
      <c r="Q632">
        <v>3977332.9249999998</v>
      </c>
      <c r="R632" t="s">
        <v>97</v>
      </c>
      <c r="S632" t="s">
        <v>95</v>
      </c>
      <c r="T632" t="s">
        <v>96</v>
      </c>
      <c r="V632" t="s">
        <v>97</v>
      </c>
      <c r="W632" t="s">
        <v>98</v>
      </c>
      <c r="Y632" t="s">
        <v>99</v>
      </c>
    </row>
    <row r="633" spans="1:25" x14ac:dyDescent="0.45">
      <c r="A633" t="s">
        <v>92</v>
      </c>
      <c r="B633" t="s">
        <v>93</v>
      </c>
      <c r="C633">
        <v>589</v>
      </c>
      <c r="D633">
        <v>1</v>
      </c>
      <c r="F633">
        <v>2018</v>
      </c>
      <c r="G633">
        <v>5602</v>
      </c>
      <c r="H633">
        <v>5577.75</v>
      </c>
      <c r="I633">
        <v>276710.25</v>
      </c>
      <c r="K633">
        <v>1.2330000000000001</v>
      </c>
      <c r="L633">
        <v>8.9999999999999998E-4</v>
      </c>
      <c r="M633">
        <v>423055.95</v>
      </c>
      <c r="N633">
        <v>0.1027</v>
      </c>
      <c r="O633">
        <v>141.69900000000001</v>
      </c>
      <c r="P633">
        <v>6.7699999999999996E-2</v>
      </c>
      <c r="Q633">
        <v>4040842.7749999999</v>
      </c>
      <c r="R633" t="s">
        <v>97</v>
      </c>
      <c r="S633" t="s">
        <v>95</v>
      </c>
      <c r="T633" t="s">
        <v>96</v>
      </c>
      <c r="V633" t="s">
        <v>97</v>
      </c>
      <c r="W633" t="s">
        <v>98</v>
      </c>
      <c r="Y633" t="s">
        <v>99</v>
      </c>
    </row>
    <row r="634" spans="1:25" x14ac:dyDescent="0.45">
      <c r="A634" t="s">
        <v>92</v>
      </c>
      <c r="B634" t="s">
        <v>93</v>
      </c>
      <c r="C634">
        <v>589</v>
      </c>
      <c r="D634">
        <v>1</v>
      </c>
      <c r="F634">
        <v>2019</v>
      </c>
      <c r="G634">
        <v>5136</v>
      </c>
      <c r="H634">
        <v>5109.75</v>
      </c>
      <c r="I634">
        <v>257232.25</v>
      </c>
      <c r="K634">
        <v>1.159</v>
      </c>
      <c r="L634">
        <v>8.9999999999999998E-4</v>
      </c>
      <c r="M634">
        <v>404065.6</v>
      </c>
      <c r="N634">
        <v>0.10249999999999999</v>
      </c>
      <c r="O634">
        <v>132.69399999999999</v>
      </c>
      <c r="P634">
        <v>6.6500000000000004E-2</v>
      </c>
      <c r="Q634">
        <v>3860691.8</v>
      </c>
      <c r="R634" t="s">
        <v>97</v>
      </c>
      <c r="S634" t="s">
        <v>95</v>
      </c>
      <c r="T634" t="s">
        <v>96</v>
      </c>
      <c r="V634" t="s">
        <v>97</v>
      </c>
      <c r="W634" t="s">
        <v>98</v>
      </c>
      <c r="Y634" t="s">
        <v>99</v>
      </c>
    </row>
    <row r="635" spans="1:25" x14ac:dyDescent="0.45">
      <c r="A635" t="s">
        <v>92</v>
      </c>
      <c r="B635" t="s">
        <v>93</v>
      </c>
      <c r="C635">
        <v>589</v>
      </c>
      <c r="D635">
        <v>1</v>
      </c>
      <c r="F635">
        <v>2020</v>
      </c>
      <c r="G635">
        <v>5204</v>
      </c>
      <c r="H635">
        <v>5177.75</v>
      </c>
      <c r="I635">
        <v>259501.25</v>
      </c>
      <c r="K635">
        <v>1.107</v>
      </c>
      <c r="L635">
        <v>8.9999999999999998E-4</v>
      </c>
      <c r="M635">
        <v>384304.77500000002</v>
      </c>
      <c r="N635">
        <v>0.1022</v>
      </c>
      <c r="O635">
        <v>123.907</v>
      </c>
      <c r="P635">
        <v>6.4699999999999994E-2</v>
      </c>
      <c r="Q635">
        <v>3675110.2</v>
      </c>
      <c r="R635" t="s">
        <v>97</v>
      </c>
      <c r="S635" t="s">
        <v>95</v>
      </c>
      <c r="T635" t="s">
        <v>96</v>
      </c>
      <c r="V635" t="s">
        <v>97</v>
      </c>
      <c r="W635" t="s">
        <v>98</v>
      </c>
      <c r="Y635" t="s">
        <v>99</v>
      </c>
    </row>
    <row r="636" spans="1:25" x14ac:dyDescent="0.45">
      <c r="A636" t="s">
        <v>92</v>
      </c>
      <c r="B636" t="s">
        <v>93</v>
      </c>
      <c r="C636">
        <v>589</v>
      </c>
      <c r="D636">
        <v>1</v>
      </c>
      <c r="F636">
        <v>2021</v>
      </c>
      <c r="G636">
        <v>5845</v>
      </c>
      <c r="H636">
        <v>5831.5</v>
      </c>
      <c r="I636">
        <v>308746</v>
      </c>
      <c r="K636">
        <v>1.339</v>
      </c>
      <c r="L636">
        <v>1E-3</v>
      </c>
      <c r="M636">
        <v>453563.02500000002</v>
      </c>
      <c r="N636">
        <v>0.1037</v>
      </c>
      <c r="O636">
        <v>148.91</v>
      </c>
      <c r="P636">
        <v>6.7199999999999996E-2</v>
      </c>
      <c r="Q636">
        <v>4327733.4000000004</v>
      </c>
      <c r="R636" t="s">
        <v>97</v>
      </c>
      <c r="S636" t="s">
        <v>95</v>
      </c>
      <c r="T636" t="s">
        <v>96</v>
      </c>
      <c r="V636" t="s">
        <v>97</v>
      </c>
      <c r="W636" t="s">
        <v>98</v>
      </c>
      <c r="Y636" t="s">
        <v>99</v>
      </c>
    </row>
    <row r="637" spans="1:25" x14ac:dyDescent="0.45">
      <c r="A637" t="s">
        <v>92</v>
      </c>
      <c r="B637" t="s">
        <v>93</v>
      </c>
      <c r="C637">
        <v>589</v>
      </c>
      <c r="D637">
        <v>1</v>
      </c>
      <c r="F637">
        <v>2022</v>
      </c>
      <c r="G637">
        <v>4858</v>
      </c>
      <c r="H637">
        <v>4844.5</v>
      </c>
      <c r="I637">
        <v>258762.25</v>
      </c>
      <c r="K637">
        <v>1.101</v>
      </c>
      <c r="L637">
        <v>1E-3</v>
      </c>
      <c r="M637">
        <v>375580.95</v>
      </c>
      <c r="N637">
        <v>0.10340000000000001</v>
      </c>
      <c r="O637">
        <v>124.13200000000001</v>
      </c>
      <c r="P637">
        <v>6.7199999999999996E-2</v>
      </c>
      <c r="Q637">
        <v>3585296.1749999998</v>
      </c>
      <c r="R637" t="s">
        <v>97</v>
      </c>
      <c r="S637" t="s">
        <v>95</v>
      </c>
      <c r="T637" t="s">
        <v>96</v>
      </c>
      <c r="V637" t="s">
        <v>97</v>
      </c>
      <c r="W637" t="s">
        <v>98</v>
      </c>
      <c r="Y637" t="s">
        <v>99</v>
      </c>
    </row>
    <row r="638" spans="1:25" x14ac:dyDescent="0.45">
      <c r="A638" t="s">
        <v>92</v>
      </c>
      <c r="B638" t="s">
        <v>93</v>
      </c>
      <c r="C638">
        <v>589</v>
      </c>
      <c r="D638">
        <v>1</v>
      </c>
      <c r="F638">
        <v>2023</v>
      </c>
      <c r="G638">
        <v>4118</v>
      </c>
      <c r="H638">
        <v>4107.5</v>
      </c>
      <c r="I638">
        <v>209141.5</v>
      </c>
      <c r="K638">
        <v>0.94</v>
      </c>
      <c r="L638">
        <v>1E-3</v>
      </c>
      <c r="M638">
        <v>329390</v>
      </c>
      <c r="N638">
        <v>0.104</v>
      </c>
      <c r="O638">
        <v>109.048</v>
      </c>
      <c r="P638">
        <v>6.83E-2</v>
      </c>
      <c r="Q638">
        <v>3145989.875</v>
      </c>
      <c r="R638" t="s">
        <v>97</v>
      </c>
      <c r="S638" t="s">
        <v>95</v>
      </c>
      <c r="T638" t="s">
        <v>96</v>
      </c>
      <c r="V638" t="s">
        <v>97</v>
      </c>
      <c r="W638" t="s">
        <v>98</v>
      </c>
      <c r="Y638" t="s">
        <v>99</v>
      </c>
    </row>
    <row r="639" spans="1:25" x14ac:dyDescent="0.45">
      <c r="A639" t="s">
        <v>92</v>
      </c>
      <c r="B639" t="s">
        <v>93</v>
      </c>
      <c r="C639">
        <v>589</v>
      </c>
      <c r="D639">
        <v>1</v>
      </c>
      <c r="F639">
        <v>2024</v>
      </c>
      <c r="G639">
        <v>2414</v>
      </c>
      <c r="H639">
        <v>2409</v>
      </c>
      <c r="I639">
        <v>105529.75</v>
      </c>
      <c r="K639">
        <v>0.47499999999999998</v>
      </c>
      <c r="L639">
        <v>8.9999999999999998E-4</v>
      </c>
      <c r="M639">
        <v>211015.27499999999</v>
      </c>
      <c r="N639">
        <v>0.19159999999999999</v>
      </c>
      <c r="O639">
        <v>57.686</v>
      </c>
      <c r="P639">
        <v>7.0099999999999996E-2</v>
      </c>
      <c r="Q639">
        <v>1577416</v>
      </c>
      <c r="R639" t="s">
        <v>97</v>
      </c>
      <c r="S639" t="s">
        <v>95</v>
      </c>
      <c r="T639" t="s">
        <v>96</v>
      </c>
      <c r="V639" t="s">
        <v>97</v>
      </c>
      <c r="W639" t="s">
        <v>98</v>
      </c>
      <c r="Y639" t="s">
        <v>99</v>
      </c>
    </row>
    <row r="640" spans="1:25" x14ac:dyDescent="0.45">
      <c r="A640" t="s">
        <v>100</v>
      </c>
      <c r="B640" t="s">
        <v>101</v>
      </c>
      <c r="C640">
        <v>591</v>
      </c>
      <c r="D640">
        <v>11</v>
      </c>
      <c r="F640">
        <v>2009</v>
      </c>
      <c r="G640">
        <v>17</v>
      </c>
      <c r="H640">
        <v>16.5</v>
      </c>
      <c r="I640">
        <v>206</v>
      </c>
      <c r="K640">
        <v>0.873</v>
      </c>
      <c r="L640">
        <v>0.5</v>
      </c>
      <c r="M640">
        <v>282.89999999999998</v>
      </c>
      <c r="N640">
        <v>8.1100000000000005E-2</v>
      </c>
      <c r="O640">
        <v>0.57199999999999995</v>
      </c>
      <c r="P640">
        <v>0.25879999999999997</v>
      </c>
      <c r="Q640">
        <v>3492.6</v>
      </c>
      <c r="R640" t="s">
        <v>923</v>
      </c>
      <c r="T640" t="s">
        <v>28</v>
      </c>
      <c r="V640" t="s">
        <v>102</v>
      </c>
      <c r="Y640" t="s">
        <v>103</v>
      </c>
    </row>
    <row r="641" spans="1:25" x14ac:dyDescent="0.45">
      <c r="A641" t="s">
        <v>100</v>
      </c>
      <c r="B641" t="s">
        <v>101</v>
      </c>
      <c r="C641">
        <v>591</v>
      </c>
      <c r="D641">
        <v>11</v>
      </c>
      <c r="F641">
        <v>2010</v>
      </c>
      <c r="G641">
        <v>25</v>
      </c>
      <c r="H641">
        <v>24.83</v>
      </c>
      <c r="I641">
        <v>387.28</v>
      </c>
      <c r="K641">
        <v>1.798</v>
      </c>
      <c r="L641">
        <v>0.5</v>
      </c>
      <c r="M641">
        <v>582.29999999999995</v>
      </c>
      <c r="N641">
        <v>8.1000000000000003E-2</v>
      </c>
      <c r="O641">
        <v>0.71899999999999997</v>
      </c>
      <c r="P641">
        <v>0.2</v>
      </c>
      <c r="Q641">
        <v>7191.6</v>
      </c>
      <c r="R641" t="s">
        <v>923</v>
      </c>
      <c r="T641" t="s">
        <v>28</v>
      </c>
      <c r="V641" t="s">
        <v>32</v>
      </c>
      <c r="Y641" t="s">
        <v>103</v>
      </c>
    </row>
    <row r="642" spans="1:25" x14ac:dyDescent="0.45">
      <c r="A642" t="s">
        <v>100</v>
      </c>
      <c r="B642" t="s">
        <v>101</v>
      </c>
      <c r="C642">
        <v>591</v>
      </c>
      <c r="D642">
        <v>11</v>
      </c>
      <c r="F642">
        <v>2011</v>
      </c>
      <c r="G642">
        <v>11</v>
      </c>
      <c r="H642">
        <v>7.51</v>
      </c>
      <c r="I642">
        <v>120.53</v>
      </c>
      <c r="K642">
        <v>0.88800000000000001</v>
      </c>
      <c r="L642">
        <v>0.5</v>
      </c>
      <c r="M642">
        <v>287.8</v>
      </c>
      <c r="N642">
        <v>8.1500000000000003E-2</v>
      </c>
      <c r="O642">
        <v>0.87</v>
      </c>
      <c r="P642">
        <v>0.65190000000000003</v>
      </c>
      <c r="Q642">
        <v>3552.1</v>
      </c>
      <c r="R642" t="s">
        <v>923</v>
      </c>
      <c r="T642" t="s">
        <v>28</v>
      </c>
      <c r="V642" t="s">
        <v>32</v>
      </c>
      <c r="Y642" t="s">
        <v>103</v>
      </c>
    </row>
    <row r="643" spans="1:25" x14ac:dyDescent="0.45">
      <c r="A643" t="s">
        <v>100</v>
      </c>
      <c r="B643" t="s">
        <v>101</v>
      </c>
      <c r="C643">
        <v>591</v>
      </c>
      <c r="D643">
        <v>11</v>
      </c>
      <c r="F643">
        <v>2012</v>
      </c>
      <c r="G643">
        <v>8</v>
      </c>
      <c r="H643">
        <v>5.7</v>
      </c>
      <c r="I643">
        <v>98.7</v>
      </c>
      <c r="K643">
        <v>0.83499999999999996</v>
      </c>
      <c r="L643">
        <v>0.50009999999999999</v>
      </c>
      <c r="M643">
        <v>270.60000000000002</v>
      </c>
      <c r="N643">
        <v>8.1500000000000003E-2</v>
      </c>
      <c r="O643">
        <v>0.68700000000000006</v>
      </c>
      <c r="P643">
        <v>0.44640000000000002</v>
      </c>
      <c r="Q643">
        <v>3340</v>
      </c>
      <c r="R643" t="s">
        <v>923</v>
      </c>
      <c r="T643" t="s">
        <v>28</v>
      </c>
      <c r="V643" t="s">
        <v>32</v>
      </c>
      <c r="Y643" t="s">
        <v>103</v>
      </c>
    </row>
    <row r="644" spans="1:25" x14ac:dyDescent="0.45">
      <c r="A644" t="s">
        <v>100</v>
      </c>
      <c r="B644" t="s">
        <v>101</v>
      </c>
      <c r="C644">
        <v>591</v>
      </c>
      <c r="D644">
        <v>11</v>
      </c>
      <c r="F644">
        <v>2013</v>
      </c>
      <c r="G644">
        <v>8</v>
      </c>
      <c r="H644">
        <v>7.8</v>
      </c>
      <c r="I644">
        <v>59.4</v>
      </c>
      <c r="K644">
        <v>0.40899999999999997</v>
      </c>
      <c r="L644">
        <v>0.50029999999999997</v>
      </c>
      <c r="M644">
        <v>132.4</v>
      </c>
      <c r="N644">
        <v>8.0600000000000005E-2</v>
      </c>
      <c r="O644">
        <v>0.20399999999999999</v>
      </c>
      <c r="P644">
        <v>0.44700000000000001</v>
      </c>
      <c r="Q644">
        <v>1636.8</v>
      </c>
      <c r="R644" t="s">
        <v>923</v>
      </c>
      <c r="T644" t="s">
        <v>28</v>
      </c>
      <c r="V644" t="s">
        <v>32</v>
      </c>
      <c r="Y644" t="s">
        <v>103</v>
      </c>
    </row>
    <row r="645" spans="1:25" x14ac:dyDescent="0.45">
      <c r="A645" t="s">
        <v>100</v>
      </c>
      <c r="B645" t="s">
        <v>101</v>
      </c>
      <c r="C645">
        <v>591</v>
      </c>
      <c r="D645">
        <v>11</v>
      </c>
      <c r="F645">
        <v>2014</v>
      </c>
      <c r="G645">
        <v>47</v>
      </c>
      <c r="H645">
        <v>43.95</v>
      </c>
      <c r="I645">
        <v>731.15</v>
      </c>
      <c r="K645">
        <v>3.1930000000000001</v>
      </c>
      <c r="L645">
        <v>0.5</v>
      </c>
      <c r="M645">
        <v>1033.7</v>
      </c>
      <c r="N645">
        <v>8.1199999999999994E-2</v>
      </c>
      <c r="O645">
        <v>5.9320000000000004</v>
      </c>
      <c r="P645">
        <v>0.83589999999999998</v>
      </c>
      <c r="Q645">
        <v>12771.7</v>
      </c>
      <c r="R645" t="s">
        <v>923</v>
      </c>
      <c r="T645" t="s">
        <v>28</v>
      </c>
      <c r="V645" t="s">
        <v>32</v>
      </c>
      <c r="Y645" t="s">
        <v>103</v>
      </c>
    </row>
    <row r="646" spans="1:25" x14ac:dyDescent="0.45">
      <c r="A646" t="s">
        <v>100</v>
      </c>
      <c r="B646" t="s">
        <v>101</v>
      </c>
      <c r="C646">
        <v>591</v>
      </c>
      <c r="D646">
        <v>11</v>
      </c>
      <c r="F646">
        <v>2015</v>
      </c>
      <c r="G646">
        <v>35</v>
      </c>
      <c r="H646">
        <v>34</v>
      </c>
      <c r="I646">
        <v>714.6</v>
      </c>
      <c r="M646">
        <v>1005.9</v>
      </c>
      <c r="N646">
        <v>8.1000000000000003E-2</v>
      </c>
      <c r="O646">
        <v>2.0859999999999999</v>
      </c>
      <c r="P646">
        <v>0.33600000000000002</v>
      </c>
      <c r="Q646">
        <v>12414.7</v>
      </c>
      <c r="R646" t="s">
        <v>923</v>
      </c>
      <c r="T646" t="s">
        <v>28</v>
      </c>
      <c r="V646" t="s">
        <v>32</v>
      </c>
      <c r="Y646" t="s">
        <v>70</v>
      </c>
    </row>
    <row r="647" spans="1:25" x14ac:dyDescent="0.45">
      <c r="A647" t="s">
        <v>100</v>
      </c>
      <c r="B647" t="s">
        <v>101</v>
      </c>
      <c r="C647">
        <v>591</v>
      </c>
      <c r="D647">
        <v>11</v>
      </c>
      <c r="F647">
        <v>2016</v>
      </c>
      <c r="G647">
        <v>5</v>
      </c>
      <c r="H647">
        <v>4.3</v>
      </c>
      <c r="I647">
        <v>77</v>
      </c>
      <c r="M647">
        <v>139</v>
      </c>
      <c r="N647">
        <v>8.1000000000000003E-2</v>
      </c>
      <c r="O647">
        <v>0.69899999999999995</v>
      </c>
      <c r="P647">
        <v>0.85440000000000005</v>
      </c>
      <c r="Q647">
        <v>1717</v>
      </c>
      <c r="R647" t="s">
        <v>923</v>
      </c>
      <c r="T647" t="s">
        <v>28</v>
      </c>
      <c r="V647" t="s">
        <v>32</v>
      </c>
      <c r="Y647" t="s">
        <v>70</v>
      </c>
    </row>
    <row r="648" spans="1:25" x14ac:dyDescent="0.45">
      <c r="A648" t="s">
        <v>100</v>
      </c>
      <c r="B648" t="s">
        <v>101</v>
      </c>
      <c r="C648">
        <v>591</v>
      </c>
      <c r="D648">
        <v>11</v>
      </c>
      <c r="F648">
        <v>2017</v>
      </c>
      <c r="G648">
        <v>7</v>
      </c>
      <c r="H648">
        <v>6.2</v>
      </c>
      <c r="I648">
        <v>102.1</v>
      </c>
      <c r="M648">
        <v>179.8</v>
      </c>
      <c r="N648">
        <v>8.1000000000000003E-2</v>
      </c>
      <c r="O648">
        <v>0.65200000000000002</v>
      </c>
      <c r="P648">
        <v>0.5827</v>
      </c>
      <c r="Q648">
        <v>2220</v>
      </c>
      <c r="R648" t="s">
        <v>923</v>
      </c>
      <c r="T648" t="s">
        <v>28</v>
      </c>
      <c r="V648" t="s">
        <v>32</v>
      </c>
      <c r="Y648" t="s">
        <v>70</v>
      </c>
    </row>
    <row r="649" spans="1:25" x14ac:dyDescent="0.45">
      <c r="A649" t="s">
        <v>100</v>
      </c>
      <c r="B649" t="s">
        <v>101</v>
      </c>
      <c r="C649">
        <v>591</v>
      </c>
      <c r="D649">
        <v>11</v>
      </c>
      <c r="F649">
        <v>2018</v>
      </c>
      <c r="G649">
        <v>35</v>
      </c>
      <c r="H649">
        <v>32.5</v>
      </c>
      <c r="I649">
        <v>717.4</v>
      </c>
      <c r="M649">
        <v>1019.7</v>
      </c>
      <c r="N649">
        <v>8.1299999999999997E-2</v>
      </c>
      <c r="O649">
        <v>7.29</v>
      </c>
      <c r="P649">
        <v>1.1508</v>
      </c>
      <c r="Q649">
        <v>12579.4</v>
      </c>
      <c r="R649" t="s">
        <v>923</v>
      </c>
      <c r="T649" t="s">
        <v>28</v>
      </c>
      <c r="V649" t="s">
        <v>32</v>
      </c>
      <c r="Y649" t="s">
        <v>70</v>
      </c>
    </row>
    <row r="650" spans="1:25" x14ac:dyDescent="0.45">
      <c r="A650" t="s">
        <v>100</v>
      </c>
      <c r="B650" t="s">
        <v>101</v>
      </c>
      <c r="C650">
        <v>591</v>
      </c>
      <c r="D650">
        <v>11</v>
      </c>
      <c r="F650">
        <v>2019</v>
      </c>
      <c r="G650">
        <v>14</v>
      </c>
      <c r="H650">
        <v>11.9</v>
      </c>
      <c r="I650">
        <v>168.4</v>
      </c>
      <c r="M650">
        <v>316.5</v>
      </c>
      <c r="N650">
        <v>8.09E-2</v>
      </c>
      <c r="O650">
        <v>1.022</v>
      </c>
      <c r="P650">
        <v>0.62250000000000005</v>
      </c>
      <c r="Q650">
        <v>3910.1</v>
      </c>
      <c r="R650" t="s">
        <v>923</v>
      </c>
      <c r="T650" t="s">
        <v>28</v>
      </c>
      <c r="V650" t="s">
        <v>32</v>
      </c>
      <c r="Y650" t="s">
        <v>70</v>
      </c>
    </row>
    <row r="651" spans="1:25" x14ac:dyDescent="0.45">
      <c r="A651" t="s">
        <v>100</v>
      </c>
      <c r="B651" t="s">
        <v>101</v>
      </c>
      <c r="C651">
        <v>591</v>
      </c>
      <c r="D651">
        <v>11</v>
      </c>
      <c r="F651">
        <v>2020</v>
      </c>
      <c r="G651">
        <v>4</v>
      </c>
      <c r="H651">
        <v>2.8</v>
      </c>
      <c r="I651">
        <v>39.200000000000003</v>
      </c>
      <c r="M651">
        <v>79.7</v>
      </c>
      <c r="N651">
        <v>8.0500000000000002E-2</v>
      </c>
      <c r="O651">
        <v>0.128</v>
      </c>
      <c r="P651">
        <v>0.25879999999999997</v>
      </c>
      <c r="Q651">
        <v>985</v>
      </c>
      <c r="R651" t="s">
        <v>923</v>
      </c>
      <c r="T651" t="s">
        <v>28</v>
      </c>
      <c r="V651" t="s">
        <v>32</v>
      </c>
      <c r="Y651" t="s">
        <v>70</v>
      </c>
    </row>
    <row r="652" spans="1:25" x14ac:dyDescent="0.45">
      <c r="A652" t="s">
        <v>100</v>
      </c>
      <c r="B652" t="s">
        <v>101</v>
      </c>
      <c r="C652">
        <v>591</v>
      </c>
      <c r="D652">
        <v>11</v>
      </c>
      <c r="F652">
        <v>2021</v>
      </c>
      <c r="G652">
        <v>12</v>
      </c>
      <c r="H652">
        <v>8.65</v>
      </c>
      <c r="I652">
        <v>98.4</v>
      </c>
      <c r="M652">
        <v>206.4</v>
      </c>
      <c r="N652">
        <v>8.0699999999999994E-2</v>
      </c>
      <c r="O652">
        <v>0.60099999999999998</v>
      </c>
      <c r="P652">
        <v>0.5736</v>
      </c>
      <c r="Q652">
        <v>2549.1</v>
      </c>
      <c r="R652" t="s">
        <v>923</v>
      </c>
      <c r="T652" t="s">
        <v>28</v>
      </c>
      <c r="V652" t="s">
        <v>32</v>
      </c>
      <c r="Y652" t="s">
        <v>70</v>
      </c>
    </row>
    <row r="653" spans="1:25" x14ac:dyDescent="0.45">
      <c r="A653" t="s">
        <v>100</v>
      </c>
      <c r="B653" t="s">
        <v>101</v>
      </c>
      <c r="C653">
        <v>591</v>
      </c>
      <c r="D653">
        <v>11</v>
      </c>
      <c r="F653">
        <v>2022</v>
      </c>
      <c r="G653">
        <v>26</v>
      </c>
      <c r="H653">
        <v>24.22</v>
      </c>
      <c r="I653">
        <v>399.68</v>
      </c>
      <c r="M653">
        <v>874.2</v>
      </c>
      <c r="N653">
        <v>8.1100000000000005E-2</v>
      </c>
      <c r="O653">
        <v>3.1859999999999999</v>
      </c>
      <c r="P653">
        <v>0.4763</v>
      </c>
      <c r="Q653">
        <v>10789.1</v>
      </c>
      <c r="R653" t="s">
        <v>923</v>
      </c>
      <c r="T653" t="s">
        <v>28</v>
      </c>
      <c r="V653" t="s">
        <v>32</v>
      </c>
      <c r="Y653" t="s">
        <v>70</v>
      </c>
    </row>
    <row r="654" spans="1:25" x14ac:dyDescent="0.45">
      <c r="A654" t="s">
        <v>100</v>
      </c>
      <c r="B654" t="s">
        <v>101</v>
      </c>
      <c r="C654">
        <v>591</v>
      </c>
      <c r="D654">
        <v>11</v>
      </c>
      <c r="F654">
        <v>2023</v>
      </c>
      <c r="G654">
        <v>18</v>
      </c>
      <c r="H654">
        <v>13.83</v>
      </c>
      <c r="I654">
        <v>237.89</v>
      </c>
      <c r="M654">
        <v>390.1</v>
      </c>
      <c r="N654">
        <v>8.2600000000000007E-2</v>
      </c>
      <c r="O654">
        <v>1.54</v>
      </c>
      <c r="P654">
        <v>0.62290000000000001</v>
      </c>
      <c r="Q654">
        <v>4816.8</v>
      </c>
      <c r="R654" t="s">
        <v>923</v>
      </c>
      <c r="T654" t="s">
        <v>28</v>
      </c>
      <c r="V654" t="s">
        <v>32</v>
      </c>
      <c r="Y654" t="s">
        <v>70</v>
      </c>
    </row>
    <row r="655" spans="1:25" x14ac:dyDescent="0.45">
      <c r="A655" t="s">
        <v>100</v>
      </c>
      <c r="B655" t="s">
        <v>101</v>
      </c>
      <c r="C655">
        <v>591</v>
      </c>
      <c r="D655">
        <v>11</v>
      </c>
      <c r="F655">
        <v>2024</v>
      </c>
      <c r="G655">
        <v>5</v>
      </c>
      <c r="H655">
        <v>4.4800000000000004</v>
      </c>
      <c r="I655">
        <v>74.55</v>
      </c>
      <c r="M655">
        <v>144.1</v>
      </c>
      <c r="N655">
        <v>8.1000000000000003E-2</v>
      </c>
      <c r="O655">
        <v>0.38</v>
      </c>
      <c r="P655">
        <v>0.44719999999999999</v>
      </c>
      <c r="Q655">
        <v>1779.9</v>
      </c>
      <c r="R655" t="s">
        <v>923</v>
      </c>
      <c r="T655" t="s">
        <v>28</v>
      </c>
      <c r="V655" t="s">
        <v>32</v>
      </c>
      <c r="Y655" t="s">
        <v>70</v>
      </c>
    </row>
    <row r="656" spans="1:25" x14ac:dyDescent="0.45">
      <c r="A656" t="s">
        <v>100</v>
      </c>
      <c r="B656" t="s">
        <v>101</v>
      </c>
      <c r="C656">
        <v>591</v>
      </c>
      <c r="D656">
        <v>14</v>
      </c>
      <c r="F656">
        <v>2009</v>
      </c>
      <c r="G656">
        <v>29</v>
      </c>
      <c r="H656">
        <v>28.5</v>
      </c>
      <c r="I656">
        <v>332.5</v>
      </c>
      <c r="K656">
        <v>1.35</v>
      </c>
      <c r="L656">
        <v>0.5</v>
      </c>
      <c r="M656">
        <v>437.3</v>
      </c>
      <c r="N656">
        <v>8.1000000000000003E-2</v>
      </c>
      <c r="O656">
        <v>1.3120000000000001</v>
      </c>
      <c r="P656">
        <v>0.6593</v>
      </c>
      <c r="Q656">
        <v>5401.1</v>
      </c>
      <c r="R656" t="s">
        <v>923</v>
      </c>
      <c r="T656" t="s">
        <v>28</v>
      </c>
      <c r="V656" t="s">
        <v>102</v>
      </c>
      <c r="Y656" t="s">
        <v>103</v>
      </c>
    </row>
    <row r="657" spans="1:25" x14ac:dyDescent="0.45">
      <c r="A657" t="s">
        <v>100</v>
      </c>
      <c r="B657" t="s">
        <v>101</v>
      </c>
      <c r="C657">
        <v>591</v>
      </c>
      <c r="D657">
        <v>14</v>
      </c>
      <c r="F657">
        <v>2010</v>
      </c>
      <c r="G657">
        <v>22</v>
      </c>
      <c r="H657">
        <v>21.6</v>
      </c>
      <c r="I657">
        <v>323.39999999999998</v>
      </c>
      <c r="K657">
        <v>1.32</v>
      </c>
      <c r="L657">
        <v>0.5</v>
      </c>
      <c r="M657">
        <v>427.6</v>
      </c>
      <c r="N657">
        <v>8.1000000000000003E-2</v>
      </c>
      <c r="O657">
        <v>0.58099999999999996</v>
      </c>
      <c r="P657">
        <v>0.22</v>
      </c>
      <c r="Q657">
        <v>5277.7</v>
      </c>
      <c r="R657" t="s">
        <v>923</v>
      </c>
      <c r="T657" t="s">
        <v>28</v>
      </c>
      <c r="V657" t="s">
        <v>32</v>
      </c>
      <c r="Y657" t="s">
        <v>103</v>
      </c>
    </row>
    <row r="658" spans="1:25" x14ac:dyDescent="0.45">
      <c r="A658" t="s">
        <v>100</v>
      </c>
      <c r="B658" t="s">
        <v>101</v>
      </c>
      <c r="C658">
        <v>591</v>
      </c>
      <c r="D658">
        <v>14</v>
      </c>
      <c r="F658">
        <v>2011</v>
      </c>
      <c r="G658">
        <v>9</v>
      </c>
      <c r="H658">
        <v>5.98</v>
      </c>
      <c r="I658">
        <v>89.99</v>
      </c>
      <c r="K658">
        <v>0.499</v>
      </c>
      <c r="L658">
        <v>0.5</v>
      </c>
      <c r="M658">
        <v>161.80000000000001</v>
      </c>
      <c r="N658">
        <v>8.1100000000000005E-2</v>
      </c>
      <c r="O658">
        <v>0.55100000000000005</v>
      </c>
      <c r="P658">
        <v>0.70340000000000003</v>
      </c>
      <c r="Q658">
        <v>1997</v>
      </c>
      <c r="R658" t="s">
        <v>923</v>
      </c>
      <c r="T658" t="s">
        <v>28</v>
      </c>
      <c r="V658" t="s">
        <v>32</v>
      </c>
      <c r="Y658" t="s">
        <v>103</v>
      </c>
    </row>
    <row r="659" spans="1:25" x14ac:dyDescent="0.45">
      <c r="A659" t="s">
        <v>100</v>
      </c>
      <c r="B659" t="s">
        <v>101</v>
      </c>
      <c r="C659">
        <v>591</v>
      </c>
      <c r="D659">
        <v>14</v>
      </c>
      <c r="F659">
        <v>2012</v>
      </c>
      <c r="G659">
        <v>7</v>
      </c>
      <c r="H659">
        <v>4.7</v>
      </c>
      <c r="I659">
        <v>87</v>
      </c>
      <c r="K659">
        <v>0.93899999999999995</v>
      </c>
      <c r="L659">
        <v>0.50009999999999999</v>
      </c>
      <c r="M659">
        <v>304</v>
      </c>
      <c r="N659">
        <v>8.0600000000000005E-2</v>
      </c>
      <c r="O659">
        <v>0.38900000000000001</v>
      </c>
      <c r="P659">
        <v>0.20760000000000001</v>
      </c>
      <c r="Q659">
        <v>3753.9</v>
      </c>
      <c r="R659" t="s">
        <v>923</v>
      </c>
      <c r="T659" t="s">
        <v>28</v>
      </c>
      <c r="V659" t="s">
        <v>32</v>
      </c>
      <c r="Y659" t="s">
        <v>103</v>
      </c>
    </row>
    <row r="660" spans="1:25" x14ac:dyDescent="0.45">
      <c r="A660" t="s">
        <v>100</v>
      </c>
      <c r="B660" t="s">
        <v>101</v>
      </c>
      <c r="C660">
        <v>591</v>
      </c>
      <c r="D660">
        <v>14</v>
      </c>
      <c r="F660">
        <v>2013</v>
      </c>
      <c r="G660">
        <v>4</v>
      </c>
      <c r="H660">
        <v>3</v>
      </c>
      <c r="I660">
        <v>31.1</v>
      </c>
      <c r="K660">
        <v>0.189</v>
      </c>
      <c r="L660">
        <v>0.50080000000000002</v>
      </c>
      <c r="M660">
        <v>61.2</v>
      </c>
      <c r="N660">
        <v>8.1799999999999998E-2</v>
      </c>
      <c r="O660">
        <v>0.13700000000000001</v>
      </c>
      <c r="P660">
        <v>0.70350000000000001</v>
      </c>
      <c r="Q660">
        <v>755</v>
      </c>
      <c r="R660" t="s">
        <v>923</v>
      </c>
      <c r="T660" t="s">
        <v>28</v>
      </c>
      <c r="V660" t="s">
        <v>32</v>
      </c>
      <c r="Y660" t="s">
        <v>103</v>
      </c>
    </row>
    <row r="661" spans="1:25" x14ac:dyDescent="0.45">
      <c r="A661" t="s">
        <v>100</v>
      </c>
      <c r="B661" t="s">
        <v>101</v>
      </c>
      <c r="C661">
        <v>591</v>
      </c>
      <c r="D661">
        <v>14</v>
      </c>
      <c r="F661">
        <v>2014</v>
      </c>
      <c r="G661">
        <v>39</v>
      </c>
      <c r="H661">
        <v>36.770000000000003</v>
      </c>
      <c r="I661">
        <v>725.11</v>
      </c>
      <c r="K661">
        <v>7.5339999999999998</v>
      </c>
      <c r="L661">
        <v>0.50009999999999999</v>
      </c>
      <c r="M661">
        <v>2441.8000000000002</v>
      </c>
      <c r="N661">
        <v>8.09E-2</v>
      </c>
      <c r="O661">
        <v>16.841000000000001</v>
      </c>
      <c r="P661">
        <v>0.93259999999999998</v>
      </c>
      <c r="Q661">
        <v>30134</v>
      </c>
      <c r="R661" t="s">
        <v>923</v>
      </c>
      <c r="T661" t="s">
        <v>28</v>
      </c>
      <c r="V661" t="s">
        <v>32</v>
      </c>
      <c r="Y661" t="s">
        <v>103</v>
      </c>
    </row>
    <row r="662" spans="1:25" x14ac:dyDescent="0.45">
      <c r="A662" t="s">
        <v>100</v>
      </c>
      <c r="B662" t="s">
        <v>101</v>
      </c>
      <c r="C662">
        <v>591</v>
      </c>
      <c r="D662">
        <v>14</v>
      </c>
      <c r="F662">
        <v>2015</v>
      </c>
      <c r="G662">
        <v>23</v>
      </c>
      <c r="H662">
        <v>20.93</v>
      </c>
      <c r="I662">
        <v>407.46</v>
      </c>
      <c r="M662">
        <v>581.70000000000005</v>
      </c>
      <c r="N662">
        <v>8.0699999999999994E-2</v>
      </c>
      <c r="O662">
        <v>1.099</v>
      </c>
      <c r="P662">
        <v>0.30599999999999999</v>
      </c>
      <c r="Q662">
        <v>7183.4</v>
      </c>
      <c r="R662" t="s">
        <v>923</v>
      </c>
      <c r="T662" t="s">
        <v>28</v>
      </c>
      <c r="V662" t="s">
        <v>32</v>
      </c>
      <c r="Y662" t="s">
        <v>70</v>
      </c>
    </row>
    <row r="663" spans="1:25" x14ac:dyDescent="0.45">
      <c r="A663" t="s">
        <v>100</v>
      </c>
      <c r="B663" t="s">
        <v>101</v>
      </c>
      <c r="C663">
        <v>591</v>
      </c>
      <c r="D663">
        <v>14</v>
      </c>
      <c r="F663">
        <v>2016</v>
      </c>
      <c r="G663">
        <v>5</v>
      </c>
      <c r="H663">
        <v>3.6</v>
      </c>
      <c r="I663">
        <v>46.6</v>
      </c>
      <c r="M663">
        <v>95.5</v>
      </c>
      <c r="N663">
        <v>8.0600000000000005E-2</v>
      </c>
      <c r="O663">
        <v>0.18</v>
      </c>
      <c r="P663">
        <v>0.30659999999999998</v>
      </c>
      <c r="Q663">
        <v>1179</v>
      </c>
      <c r="R663" t="s">
        <v>923</v>
      </c>
      <c r="T663" t="s">
        <v>28</v>
      </c>
      <c r="V663" t="s">
        <v>32</v>
      </c>
      <c r="Y663" t="s">
        <v>70</v>
      </c>
    </row>
    <row r="664" spans="1:25" x14ac:dyDescent="0.45">
      <c r="A664" t="s">
        <v>100</v>
      </c>
      <c r="B664" t="s">
        <v>101</v>
      </c>
      <c r="C664">
        <v>591</v>
      </c>
      <c r="D664">
        <v>14</v>
      </c>
      <c r="F664">
        <v>2017</v>
      </c>
      <c r="G664">
        <v>7</v>
      </c>
      <c r="H664">
        <v>5.9</v>
      </c>
      <c r="I664">
        <v>90.2</v>
      </c>
      <c r="M664">
        <v>164.1</v>
      </c>
      <c r="N664">
        <v>8.09E-2</v>
      </c>
      <c r="O664">
        <v>0.41099999999999998</v>
      </c>
      <c r="P664">
        <v>0.43390000000000001</v>
      </c>
      <c r="Q664">
        <v>2024.1</v>
      </c>
      <c r="R664" t="s">
        <v>923</v>
      </c>
      <c r="T664" t="s">
        <v>28</v>
      </c>
      <c r="V664" t="s">
        <v>32</v>
      </c>
      <c r="Y664" t="s">
        <v>70</v>
      </c>
    </row>
    <row r="665" spans="1:25" x14ac:dyDescent="0.45">
      <c r="A665" t="s">
        <v>100</v>
      </c>
      <c r="B665" t="s">
        <v>101</v>
      </c>
      <c r="C665">
        <v>591</v>
      </c>
      <c r="D665">
        <v>14</v>
      </c>
      <c r="F665">
        <v>2018</v>
      </c>
      <c r="G665">
        <v>41</v>
      </c>
      <c r="H665">
        <v>38.4</v>
      </c>
      <c r="I665">
        <v>881.8</v>
      </c>
      <c r="M665">
        <v>1199.4000000000001</v>
      </c>
      <c r="N665">
        <v>8.1000000000000003E-2</v>
      </c>
      <c r="O665">
        <v>8.3800000000000008</v>
      </c>
      <c r="P665">
        <v>1.0911999999999999</v>
      </c>
      <c r="Q665">
        <v>14793.1</v>
      </c>
      <c r="R665" t="s">
        <v>923</v>
      </c>
      <c r="T665" t="s">
        <v>28</v>
      </c>
      <c r="V665" t="s">
        <v>32</v>
      </c>
      <c r="Y665" t="s">
        <v>70</v>
      </c>
    </row>
    <row r="666" spans="1:25" x14ac:dyDescent="0.45">
      <c r="A666" t="s">
        <v>100</v>
      </c>
      <c r="B666" t="s">
        <v>101</v>
      </c>
      <c r="C666">
        <v>591</v>
      </c>
      <c r="D666">
        <v>14</v>
      </c>
      <c r="F666">
        <v>2019</v>
      </c>
      <c r="G666">
        <v>11</v>
      </c>
      <c r="H666">
        <v>9</v>
      </c>
      <c r="I666">
        <v>144.9</v>
      </c>
      <c r="M666">
        <v>252.9</v>
      </c>
      <c r="N666">
        <v>8.0799999999999997E-2</v>
      </c>
      <c r="O666">
        <v>0.85799999999999998</v>
      </c>
      <c r="P666">
        <v>0.6028</v>
      </c>
      <c r="Q666">
        <v>3121.1</v>
      </c>
      <c r="R666" t="s">
        <v>923</v>
      </c>
      <c r="T666" t="s">
        <v>28</v>
      </c>
      <c r="V666" t="s">
        <v>32</v>
      </c>
      <c r="Y666" t="s">
        <v>70</v>
      </c>
    </row>
    <row r="667" spans="1:25" x14ac:dyDescent="0.45">
      <c r="A667" t="s">
        <v>100</v>
      </c>
      <c r="B667" t="s">
        <v>101</v>
      </c>
      <c r="C667">
        <v>591</v>
      </c>
      <c r="D667">
        <v>14</v>
      </c>
      <c r="F667">
        <v>2020</v>
      </c>
      <c r="G667">
        <v>3</v>
      </c>
      <c r="H667">
        <v>1.7</v>
      </c>
      <c r="I667">
        <v>18</v>
      </c>
      <c r="M667">
        <v>55.9</v>
      </c>
      <c r="N667">
        <v>8.1000000000000003E-2</v>
      </c>
      <c r="O667">
        <v>8.8999999999999996E-2</v>
      </c>
      <c r="P667">
        <v>0.5353</v>
      </c>
      <c r="Q667">
        <v>690</v>
      </c>
      <c r="R667" t="s">
        <v>923</v>
      </c>
      <c r="T667" t="s">
        <v>28</v>
      </c>
      <c r="V667" t="s">
        <v>32</v>
      </c>
      <c r="Y667" t="s">
        <v>70</v>
      </c>
    </row>
    <row r="668" spans="1:25" x14ac:dyDescent="0.45">
      <c r="A668" t="s">
        <v>100</v>
      </c>
      <c r="B668" t="s">
        <v>101</v>
      </c>
      <c r="C668">
        <v>591</v>
      </c>
      <c r="D668">
        <v>14</v>
      </c>
      <c r="F668">
        <v>2021</v>
      </c>
      <c r="G668">
        <v>4</v>
      </c>
      <c r="H668">
        <v>3.12</v>
      </c>
      <c r="I668">
        <v>67.86</v>
      </c>
      <c r="M668">
        <v>147.1</v>
      </c>
      <c r="N668">
        <v>8.1000000000000003E-2</v>
      </c>
      <c r="O668">
        <v>0.184</v>
      </c>
      <c r="P668">
        <v>0.20300000000000001</v>
      </c>
      <c r="Q668">
        <v>1815.9</v>
      </c>
      <c r="R668" t="s">
        <v>923</v>
      </c>
      <c r="T668" t="s">
        <v>28</v>
      </c>
      <c r="V668" t="s">
        <v>32</v>
      </c>
      <c r="Y668" t="s">
        <v>70</v>
      </c>
    </row>
    <row r="669" spans="1:25" x14ac:dyDescent="0.45">
      <c r="A669" t="s">
        <v>100</v>
      </c>
      <c r="B669" t="s">
        <v>101</v>
      </c>
      <c r="C669">
        <v>591</v>
      </c>
      <c r="D669">
        <v>14</v>
      </c>
      <c r="F669">
        <v>2022</v>
      </c>
      <c r="G669">
        <v>65</v>
      </c>
      <c r="H669">
        <v>61.06</v>
      </c>
      <c r="I669">
        <v>1259.99</v>
      </c>
      <c r="M669">
        <v>1941.5</v>
      </c>
      <c r="N669">
        <v>8.1199999999999994E-2</v>
      </c>
      <c r="O669">
        <v>10.276999999999999</v>
      </c>
      <c r="P669">
        <v>0.81669999999999998</v>
      </c>
      <c r="Q669">
        <v>23993.8</v>
      </c>
      <c r="R669" t="s">
        <v>923</v>
      </c>
      <c r="T669" t="s">
        <v>28</v>
      </c>
      <c r="V669" t="s">
        <v>32</v>
      </c>
      <c r="Y669" t="s">
        <v>70</v>
      </c>
    </row>
    <row r="670" spans="1:25" x14ac:dyDescent="0.45">
      <c r="A670" t="s">
        <v>100</v>
      </c>
      <c r="B670" t="s">
        <v>101</v>
      </c>
      <c r="C670">
        <v>591</v>
      </c>
      <c r="D670">
        <v>14</v>
      </c>
      <c r="F670">
        <v>2023</v>
      </c>
      <c r="G670">
        <v>17</v>
      </c>
      <c r="H670">
        <v>14.05</v>
      </c>
      <c r="I670">
        <v>242.22</v>
      </c>
      <c r="M670">
        <v>503.1</v>
      </c>
      <c r="N670">
        <v>8.1100000000000005E-2</v>
      </c>
      <c r="O670">
        <v>2.093</v>
      </c>
      <c r="P670">
        <v>0.49619999999999997</v>
      </c>
      <c r="Q670">
        <v>6210.2</v>
      </c>
      <c r="R670" t="s">
        <v>923</v>
      </c>
      <c r="T670" t="s">
        <v>28</v>
      </c>
      <c r="V670" t="s">
        <v>32</v>
      </c>
      <c r="Y670" t="s">
        <v>70</v>
      </c>
    </row>
    <row r="671" spans="1:25" x14ac:dyDescent="0.45">
      <c r="A671" t="s">
        <v>100</v>
      </c>
      <c r="B671" t="s">
        <v>101</v>
      </c>
      <c r="C671">
        <v>591</v>
      </c>
      <c r="D671">
        <v>14</v>
      </c>
      <c r="F671">
        <v>2024</v>
      </c>
      <c r="G671">
        <v>3</v>
      </c>
      <c r="H671">
        <v>2.75</v>
      </c>
      <c r="I671">
        <v>45.94</v>
      </c>
      <c r="M671">
        <v>91.4</v>
      </c>
      <c r="N671">
        <v>8.1000000000000003E-2</v>
      </c>
      <c r="O671">
        <v>0.28599999999999998</v>
      </c>
      <c r="P671">
        <v>0.5353</v>
      </c>
      <c r="Q671">
        <v>1129</v>
      </c>
      <c r="R671" t="s">
        <v>923</v>
      </c>
      <c r="T671" t="s">
        <v>28</v>
      </c>
      <c r="V671" t="s">
        <v>32</v>
      </c>
      <c r="Y671" t="s">
        <v>70</v>
      </c>
    </row>
    <row r="672" spans="1:25" x14ac:dyDescent="0.45">
      <c r="A672" t="s">
        <v>100</v>
      </c>
      <c r="B672" t="s">
        <v>104</v>
      </c>
      <c r="C672">
        <v>592</v>
      </c>
      <c r="D672">
        <v>10</v>
      </c>
      <c r="F672">
        <v>2009</v>
      </c>
      <c r="G672">
        <v>3</v>
      </c>
      <c r="H672">
        <v>2.93</v>
      </c>
      <c r="I672">
        <v>41.09</v>
      </c>
      <c r="O672">
        <v>6.9000000000000006E-2</v>
      </c>
      <c r="P672">
        <v>0.22</v>
      </c>
      <c r="Q672">
        <v>624</v>
      </c>
      <c r="R672" t="s">
        <v>923</v>
      </c>
      <c r="T672" t="s">
        <v>28</v>
      </c>
      <c r="V672" t="s">
        <v>102</v>
      </c>
      <c r="Y672" t="s">
        <v>30</v>
      </c>
    </row>
    <row r="673" spans="1:25" x14ac:dyDescent="0.45">
      <c r="A673" t="s">
        <v>100</v>
      </c>
      <c r="B673" t="s">
        <v>104</v>
      </c>
      <c r="C673">
        <v>592</v>
      </c>
      <c r="D673">
        <v>10</v>
      </c>
      <c r="F673">
        <v>2010</v>
      </c>
      <c r="G673">
        <v>13</v>
      </c>
      <c r="H673">
        <v>13</v>
      </c>
      <c r="I673">
        <v>99</v>
      </c>
      <c r="O673">
        <v>0.153</v>
      </c>
      <c r="P673">
        <v>0.22</v>
      </c>
      <c r="Q673">
        <v>1388.4</v>
      </c>
      <c r="R673" t="s">
        <v>923</v>
      </c>
      <c r="T673" t="s">
        <v>28</v>
      </c>
      <c r="V673" t="s">
        <v>32</v>
      </c>
      <c r="Y673" t="s">
        <v>30</v>
      </c>
    </row>
    <row r="674" spans="1:25" x14ac:dyDescent="0.45">
      <c r="A674" t="s">
        <v>100</v>
      </c>
      <c r="B674" t="s">
        <v>104</v>
      </c>
      <c r="C674">
        <v>592</v>
      </c>
      <c r="D674">
        <v>10</v>
      </c>
      <c r="F674">
        <v>2011</v>
      </c>
      <c r="G674">
        <v>5</v>
      </c>
      <c r="H674">
        <v>4.3099999999999996</v>
      </c>
      <c r="I674">
        <v>50.44</v>
      </c>
      <c r="O674">
        <v>0.16</v>
      </c>
      <c r="P674">
        <v>0.436</v>
      </c>
      <c r="Q674">
        <v>1020.9</v>
      </c>
      <c r="R674" t="s">
        <v>923</v>
      </c>
      <c r="T674" t="s">
        <v>28</v>
      </c>
      <c r="V674" t="s">
        <v>32</v>
      </c>
      <c r="Y674" t="s">
        <v>30</v>
      </c>
    </row>
    <row r="675" spans="1:25" x14ac:dyDescent="0.45">
      <c r="A675" t="s">
        <v>100</v>
      </c>
      <c r="B675" t="s">
        <v>104</v>
      </c>
      <c r="C675">
        <v>592</v>
      </c>
      <c r="D675">
        <v>10</v>
      </c>
      <c r="F675">
        <v>2012</v>
      </c>
      <c r="G675">
        <v>8</v>
      </c>
      <c r="H675">
        <v>5.7</v>
      </c>
      <c r="I675">
        <v>71.5</v>
      </c>
      <c r="O675">
        <v>0.14899999999999999</v>
      </c>
      <c r="P675">
        <v>0.24279999999999999</v>
      </c>
      <c r="Q675">
        <v>1214</v>
      </c>
      <c r="R675" t="s">
        <v>923</v>
      </c>
      <c r="T675" t="s">
        <v>28</v>
      </c>
      <c r="V675" t="s">
        <v>32</v>
      </c>
      <c r="Y675" t="s">
        <v>30</v>
      </c>
    </row>
    <row r="676" spans="1:25" x14ac:dyDescent="0.45">
      <c r="A676" t="s">
        <v>100</v>
      </c>
      <c r="B676" t="s">
        <v>104</v>
      </c>
      <c r="C676">
        <v>592</v>
      </c>
      <c r="D676">
        <v>10</v>
      </c>
      <c r="F676">
        <v>2013</v>
      </c>
      <c r="G676">
        <v>15</v>
      </c>
      <c r="H676">
        <v>14</v>
      </c>
      <c r="I676">
        <v>175.7</v>
      </c>
      <c r="O676">
        <v>0.40300000000000002</v>
      </c>
      <c r="P676">
        <v>0.24479999999999999</v>
      </c>
      <c r="Q676">
        <v>3293.4</v>
      </c>
      <c r="R676" t="s">
        <v>923</v>
      </c>
      <c r="T676" t="s">
        <v>28</v>
      </c>
      <c r="V676" t="s">
        <v>32</v>
      </c>
      <c r="Y676" t="s">
        <v>30</v>
      </c>
    </row>
    <row r="677" spans="1:25" x14ac:dyDescent="0.45">
      <c r="A677" t="s">
        <v>100</v>
      </c>
      <c r="B677" t="s">
        <v>104</v>
      </c>
      <c r="C677">
        <v>592</v>
      </c>
      <c r="D677">
        <v>10</v>
      </c>
      <c r="F677">
        <v>2014</v>
      </c>
      <c r="G677">
        <v>8</v>
      </c>
      <c r="H677">
        <v>7.4</v>
      </c>
      <c r="I677">
        <v>92.3</v>
      </c>
      <c r="O677">
        <v>0.20799999999999999</v>
      </c>
      <c r="P677">
        <v>0.26029999999999998</v>
      </c>
      <c r="Q677">
        <v>1598.2</v>
      </c>
      <c r="R677" t="s">
        <v>923</v>
      </c>
      <c r="T677" t="s">
        <v>28</v>
      </c>
      <c r="V677" t="s">
        <v>32</v>
      </c>
      <c r="Y677" t="s">
        <v>30</v>
      </c>
    </row>
    <row r="678" spans="1:25" x14ac:dyDescent="0.45">
      <c r="A678" t="s">
        <v>100</v>
      </c>
      <c r="B678" t="s">
        <v>104</v>
      </c>
      <c r="C678">
        <v>592</v>
      </c>
      <c r="D678">
        <v>10</v>
      </c>
      <c r="F678">
        <v>2015</v>
      </c>
      <c r="G678">
        <v>10</v>
      </c>
      <c r="H678">
        <v>7.2</v>
      </c>
      <c r="I678">
        <v>69.099999999999994</v>
      </c>
      <c r="O678">
        <v>0.18</v>
      </c>
      <c r="P678">
        <v>0.30769999999999997</v>
      </c>
      <c r="Q678">
        <v>1179</v>
      </c>
      <c r="R678" t="s">
        <v>923</v>
      </c>
      <c r="T678" t="s">
        <v>28</v>
      </c>
      <c r="V678" t="s">
        <v>32</v>
      </c>
      <c r="Y678" t="s">
        <v>30</v>
      </c>
    </row>
    <row r="679" spans="1:25" x14ac:dyDescent="0.45">
      <c r="A679" t="s">
        <v>100</v>
      </c>
      <c r="B679" t="s">
        <v>104</v>
      </c>
      <c r="C679">
        <v>592</v>
      </c>
      <c r="D679">
        <v>10</v>
      </c>
      <c r="F679">
        <v>2016</v>
      </c>
      <c r="G679">
        <v>8</v>
      </c>
      <c r="H679">
        <v>6.7</v>
      </c>
      <c r="I679">
        <v>62</v>
      </c>
      <c r="O679">
        <v>0.16300000000000001</v>
      </c>
      <c r="P679">
        <v>0.30590000000000001</v>
      </c>
      <c r="Q679">
        <v>1068</v>
      </c>
      <c r="R679" t="s">
        <v>923</v>
      </c>
      <c r="T679" t="s">
        <v>28</v>
      </c>
      <c r="V679" t="s">
        <v>32</v>
      </c>
      <c r="Y679" t="s">
        <v>30</v>
      </c>
    </row>
    <row r="680" spans="1:25" x14ac:dyDescent="0.45">
      <c r="A680" t="s">
        <v>100</v>
      </c>
      <c r="B680" t="s">
        <v>104</v>
      </c>
      <c r="C680">
        <v>592</v>
      </c>
      <c r="D680">
        <v>10</v>
      </c>
      <c r="F680">
        <v>2017</v>
      </c>
      <c r="G680">
        <v>4</v>
      </c>
      <c r="H680">
        <v>3.45</v>
      </c>
      <c r="I680">
        <v>39.700000000000003</v>
      </c>
      <c r="O680">
        <v>0.106</v>
      </c>
      <c r="P680">
        <v>0.30599999999999999</v>
      </c>
      <c r="Q680">
        <v>692.9</v>
      </c>
      <c r="R680" t="s">
        <v>923</v>
      </c>
      <c r="T680" t="s">
        <v>28</v>
      </c>
      <c r="V680" t="s">
        <v>32</v>
      </c>
      <c r="Y680" t="s">
        <v>30</v>
      </c>
    </row>
    <row r="681" spans="1:25" x14ac:dyDescent="0.45">
      <c r="A681" t="s">
        <v>100</v>
      </c>
      <c r="B681" t="s">
        <v>104</v>
      </c>
      <c r="C681">
        <v>592</v>
      </c>
      <c r="D681">
        <v>10</v>
      </c>
      <c r="F681">
        <v>2018</v>
      </c>
      <c r="G681">
        <v>2</v>
      </c>
      <c r="H681">
        <v>1.6</v>
      </c>
      <c r="I681">
        <v>22</v>
      </c>
      <c r="O681">
        <v>5.2999999999999999E-2</v>
      </c>
      <c r="P681">
        <v>0.30599999999999999</v>
      </c>
      <c r="Q681">
        <v>348</v>
      </c>
      <c r="R681" t="s">
        <v>923</v>
      </c>
      <c r="T681" t="s">
        <v>28</v>
      </c>
      <c r="V681" t="s">
        <v>32</v>
      </c>
      <c r="Y681" t="s">
        <v>30</v>
      </c>
    </row>
    <row r="682" spans="1:25" x14ac:dyDescent="0.45">
      <c r="A682" t="s">
        <v>100</v>
      </c>
      <c r="B682" t="s">
        <v>104</v>
      </c>
      <c r="C682">
        <v>592</v>
      </c>
      <c r="D682">
        <v>10</v>
      </c>
      <c r="F682">
        <v>2019</v>
      </c>
      <c r="G682">
        <v>15</v>
      </c>
      <c r="H682">
        <v>13.9</v>
      </c>
      <c r="I682">
        <v>94.6</v>
      </c>
      <c r="O682">
        <v>0.20899999999999999</v>
      </c>
      <c r="P682">
        <v>0.26729999999999998</v>
      </c>
      <c r="Q682">
        <v>1468</v>
      </c>
      <c r="R682" t="s">
        <v>923</v>
      </c>
      <c r="T682" t="s">
        <v>28</v>
      </c>
      <c r="V682" t="s">
        <v>32</v>
      </c>
      <c r="Y682" t="s">
        <v>30</v>
      </c>
    </row>
    <row r="683" spans="1:25" x14ac:dyDescent="0.45">
      <c r="A683" t="s">
        <v>100</v>
      </c>
      <c r="B683" t="s">
        <v>104</v>
      </c>
      <c r="C683">
        <v>592</v>
      </c>
      <c r="D683">
        <v>10</v>
      </c>
      <c r="F683">
        <v>2020</v>
      </c>
      <c r="G683">
        <v>3</v>
      </c>
      <c r="H683">
        <v>2.7</v>
      </c>
      <c r="I683">
        <v>23.7</v>
      </c>
      <c r="O683">
        <v>5.6000000000000001E-2</v>
      </c>
      <c r="P683">
        <v>0.24199999999999999</v>
      </c>
      <c r="Q683">
        <v>459</v>
      </c>
      <c r="R683" t="s">
        <v>923</v>
      </c>
      <c r="T683" t="s">
        <v>28</v>
      </c>
      <c r="V683" t="s">
        <v>32</v>
      </c>
      <c r="Y683" t="s">
        <v>30</v>
      </c>
    </row>
    <row r="684" spans="1:25" x14ac:dyDescent="0.45">
      <c r="A684" t="s">
        <v>100</v>
      </c>
      <c r="B684" t="s">
        <v>104</v>
      </c>
      <c r="C684">
        <v>592</v>
      </c>
      <c r="D684">
        <v>10</v>
      </c>
      <c r="F684">
        <v>2021</v>
      </c>
      <c r="G684">
        <v>7</v>
      </c>
      <c r="H684">
        <v>5.5</v>
      </c>
      <c r="I684">
        <v>58.7</v>
      </c>
      <c r="O684">
        <v>0.12</v>
      </c>
      <c r="P684">
        <v>0.2417</v>
      </c>
      <c r="Q684">
        <v>991</v>
      </c>
      <c r="R684" t="s">
        <v>923</v>
      </c>
      <c r="T684" t="s">
        <v>28</v>
      </c>
      <c r="V684" t="s">
        <v>32</v>
      </c>
      <c r="Y684" t="s">
        <v>30</v>
      </c>
    </row>
    <row r="685" spans="1:25" x14ac:dyDescent="0.45">
      <c r="A685" t="s">
        <v>100</v>
      </c>
      <c r="B685" t="s">
        <v>104</v>
      </c>
      <c r="C685">
        <v>592</v>
      </c>
      <c r="D685">
        <v>10</v>
      </c>
      <c r="F685">
        <v>2022</v>
      </c>
      <c r="G685">
        <v>2</v>
      </c>
      <c r="H685">
        <v>0.53</v>
      </c>
      <c r="I685">
        <v>1.85</v>
      </c>
      <c r="O685">
        <v>1.2E-2</v>
      </c>
      <c r="P685">
        <v>0.24249999999999999</v>
      </c>
      <c r="Q685">
        <v>102</v>
      </c>
      <c r="R685" t="s">
        <v>923</v>
      </c>
      <c r="T685" t="s">
        <v>28</v>
      </c>
      <c r="V685" t="s">
        <v>32</v>
      </c>
      <c r="Y685" t="s">
        <v>30</v>
      </c>
    </row>
    <row r="686" spans="1:25" x14ac:dyDescent="0.45">
      <c r="A686" t="s">
        <v>100</v>
      </c>
      <c r="B686" t="s">
        <v>104</v>
      </c>
      <c r="C686">
        <v>592</v>
      </c>
      <c r="D686">
        <v>10</v>
      </c>
      <c r="F686">
        <v>2023</v>
      </c>
      <c r="G686">
        <v>10</v>
      </c>
      <c r="H686">
        <v>8.89</v>
      </c>
      <c r="I686">
        <v>118.25</v>
      </c>
      <c r="O686">
        <v>0.23899999999999999</v>
      </c>
      <c r="P686">
        <v>0.24199999999999999</v>
      </c>
      <c r="Q686">
        <v>1977.2</v>
      </c>
      <c r="R686" t="s">
        <v>923</v>
      </c>
      <c r="T686" t="s">
        <v>28</v>
      </c>
      <c r="V686" t="s">
        <v>32</v>
      </c>
      <c r="Y686" t="s">
        <v>30</v>
      </c>
    </row>
    <row r="687" spans="1:25" x14ac:dyDescent="0.45">
      <c r="A687" t="s">
        <v>100</v>
      </c>
      <c r="B687" t="s">
        <v>104</v>
      </c>
      <c r="C687">
        <v>592</v>
      </c>
      <c r="D687">
        <v>10</v>
      </c>
      <c r="F687">
        <v>2024</v>
      </c>
      <c r="G687">
        <v>0</v>
      </c>
      <c r="H687">
        <v>0</v>
      </c>
      <c r="R687" t="s">
        <v>923</v>
      </c>
      <c r="T687" t="s">
        <v>28</v>
      </c>
      <c r="V687" t="s">
        <v>32</v>
      </c>
      <c r="Y687" t="s">
        <v>30</v>
      </c>
    </row>
    <row r="688" spans="1:25" x14ac:dyDescent="0.45">
      <c r="A688" t="s">
        <v>100</v>
      </c>
      <c r="B688" t="s">
        <v>105</v>
      </c>
      <c r="C688">
        <v>593</v>
      </c>
      <c r="D688">
        <v>10</v>
      </c>
      <c r="F688">
        <v>2009</v>
      </c>
      <c r="G688">
        <v>2</v>
      </c>
      <c r="H688">
        <v>1.58</v>
      </c>
      <c r="I688">
        <v>18.64</v>
      </c>
      <c r="O688">
        <v>4.5999999999999999E-2</v>
      </c>
      <c r="P688">
        <v>0.25</v>
      </c>
      <c r="Q688">
        <v>366</v>
      </c>
      <c r="R688" t="s">
        <v>923</v>
      </c>
      <c r="T688" t="s">
        <v>28</v>
      </c>
      <c r="V688" t="s">
        <v>102</v>
      </c>
      <c r="Y688" t="s">
        <v>30</v>
      </c>
    </row>
    <row r="689" spans="1:25" x14ac:dyDescent="0.45">
      <c r="A689" t="s">
        <v>100</v>
      </c>
      <c r="B689" t="s">
        <v>105</v>
      </c>
      <c r="C689">
        <v>593</v>
      </c>
      <c r="D689">
        <v>10</v>
      </c>
      <c r="F689">
        <v>2010</v>
      </c>
      <c r="G689">
        <v>12</v>
      </c>
      <c r="H689">
        <v>12</v>
      </c>
      <c r="I689">
        <v>60</v>
      </c>
      <c r="O689">
        <v>0.123</v>
      </c>
      <c r="P689">
        <v>0.25069999999999998</v>
      </c>
      <c r="Q689">
        <v>981.5</v>
      </c>
      <c r="R689" t="s">
        <v>923</v>
      </c>
      <c r="T689" t="s">
        <v>28</v>
      </c>
      <c r="V689" t="s">
        <v>32</v>
      </c>
      <c r="Y689" t="s">
        <v>30</v>
      </c>
    </row>
    <row r="690" spans="1:25" x14ac:dyDescent="0.45">
      <c r="A690" t="s">
        <v>100</v>
      </c>
      <c r="B690" t="s">
        <v>105</v>
      </c>
      <c r="C690">
        <v>593</v>
      </c>
      <c r="D690">
        <v>10</v>
      </c>
      <c r="F690">
        <v>2011</v>
      </c>
      <c r="G690">
        <v>8</v>
      </c>
      <c r="H690">
        <v>7.65</v>
      </c>
      <c r="I690">
        <v>67.2</v>
      </c>
      <c r="O690">
        <v>0.72299999999999998</v>
      </c>
      <c r="P690">
        <v>1.2</v>
      </c>
      <c r="Q690">
        <v>1204.9000000000001</v>
      </c>
      <c r="R690" t="s">
        <v>923</v>
      </c>
      <c r="T690" t="s">
        <v>28</v>
      </c>
      <c r="V690" t="s">
        <v>32</v>
      </c>
      <c r="Y690" t="s">
        <v>30</v>
      </c>
    </row>
    <row r="691" spans="1:25" x14ac:dyDescent="0.45">
      <c r="A691" t="s">
        <v>100</v>
      </c>
      <c r="B691" t="s">
        <v>105</v>
      </c>
      <c r="C691">
        <v>593</v>
      </c>
      <c r="D691">
        <v>10</v>
      </c>
      <c r="F691">
        <v>2012</v>
      </c>
      <c r="G691">
        <v>3</v>
      </c>
      <c r="H691">
        <v>1.38</v>
      </c>
      <c r="I691">
        <v>14.28</v>
      </c>
      <c r="O691">
        <v>0.22700000000000001</v>
      </c>
      <c r="P691">
        <v>1.1970000000000001</v>
      </c>
      <c r="Q691">
        <v>378</v>
      </c>
      <c r="R691" t="s">
        <v>923</v>
      </c>
      <c r="T691" t="s">
        <v>28</v>
      </c>
      <c r="V691" t="s">
        <v>32</v>
      </c>
      <c r="Y691" t="s">
        <v>30</v>
      </c>
    </row>
    <row r="692" spans="1:25" x14ac:dyDescent="0.45">
      <c r="A692" t="s">
        <v>100</v>
      </c>
      <c r="B692" t="s">
        <v>105</v>
      </c>
      <c r="C692">
        <v>593</v>
      </c>
      <c r="D692">
        <v>10</v>
      </c>
      <c r="F692">
        <v>2013</v>
      </c>
      <c r="G692">
        <v>14</v>
      </c>
      <c r="H692">
        <v>12.4</v>
      </c>
      <c r="I692">
        <v>117</v>
      </c>
      <c r="O692">
        <v>1.474</v>
      </c>
      <c r="P692">
        <v>1.2003999999999999</v>
      </c>
      <c r="Q692">
        <v>2457</v>
      </c>
      <c r="R692" t="s">
        <v>923</v>
      </c>
      <c r="T692" t="s">
        <v>28</v>
      </c>
      <c r="V692" t="s">
        <v>32</v>
      </c>
      <c r="Y692" t="s">
        <v>30</v>
      </c>
    </row>
    <row r="693" spans="1:25" x14ac:dyDescent="0.45">
      <c r="A693" t="s">
        <v>100</v>
      </c>
      <c r="B693" t="s">
        <v>105</v>
      </c>
      <c r="C693">
        <v>593</v>
      </c>
      <c r="D693">
        <v>10</v>
      </c>
      <c r="F693">
        <v>2014</v>
      </c>
      <c r="G693">
        <v>8</v>
      </c>
      <c r="H693">
        <v>7.1</v>
      </c>
      <c r="I693">
        <v>79.099999999999994</v>
      </c>
      <c r="O693">
        <v>0.17799999999999999</v>
      </c>
      <c r="P693">
        <v>0.25459999999999999</v>
      </c>
      <c r="Q693">
        <v>1413</v>
      </c>
      <c r="R693" t="s">
        <v>923</v>
      </c>
      <c r="T693" t="s">
        <v>28</v>
      </c>
      <c r="V693" t="s">
        <v>32</v>
      </c>
      <c r="Y693" t="s">
        <v>30</v>
      </c>
    </row>
    <row r="694" spans="1:25" x14ac:dyDescent="0.45">
      <c r="A694" t="s">
        <v>100</v>
      </c>
      <c r="B694" t="s">
        <v>105</v>
      </c>
      <c r="C694">
        <v>593</v>
      </c>
      <c r="D694">
        <v>10</v>
      </c>
      <c r="F694">
        <v>2015</v>
      </c>
      <c r="G694">
        <v>7</v>
      </c>
      <c r="H694">
        <v>5.7</v>
      </c>
      <c r="I694">
        <v>33.93</v>
      </c>
      <c r="O694">
        <v>0.15</v>
      </c>
      <c r="P694">
        <v>0.24199999999999999</v>
      </c>
      <c r="Q694">
        <v>1239.9000000000001</v>
      </c>
      <c r="R694" t="s">
        <v>923</v>
      </c>
      <c r="T694" t="s">
        <v>28</v>
      </c>
      <c r="V694" t="s">
        <v>32</v>
      </c>
      <c r="Y694" t="s">
        <v>30</v>
      </c>
    </row>
    <row r="695" spans="1:25" x14ac:dyDescent="0.45">
      <c r="A695" t="s">
        <v>100</v>
      </c>
      <c r="B695" t="s">
        <v>105</v>
      </c>
      <c r="C695">
        <v>593</v>
      </c>
      <c r="D695">
        <v>10</v>
      </c>
      <c r="F695">
        <v>2016</v>
      </c>
      <c r="G695">
        <v>4</v>
      </c>
      <c r="H695">
        <v>3.09</v>
      </c>
      <c r="I695">
        <v>34.700000000000003</v>
      </c>
      <c r="O695">
        <v>9.2999999999999999E-2</v>
      </c>
      <c r="P695">
        <v>0.24199999999999999</v>
      </c>
      <c r="Q695">
        <v>770.1</v>
      </c>
      <c r="R695" t="s">
        <v>923</v>
      </c>
      <c r="T695" t="s">
        <v>28</v>
      </c>
      <c r="V695" t="s">
        <v>32</v>
      </c>
      <c r="Y695" t="s">
        <v>30</v>
      </c>
    </row>
    <row r="696" spans="1:25" x14ac:dyDescent="0.45">
      <c r="A696" t="s">
        <v>100</v>
      </c>
      <c r="B696" t="s">
        <v>105</v>
      </c>
      <c r="C696">
        <v>593</v>
      </c>
      <c r="D696">
        <v>10</v>
      </c>
      <c r="F696">
        <v>2017</v>
      </c>
      <c r="G696">
        <v>3</v>
      </c>
      <c r="H696">
        <v>2.5</v>
      </c>
      <c r="I696">
        <v>18</v>
      </c>
      <c r="O696">
        <v>4.2999999999999997E-2</v>
      </c>
      <c r="P696">
        <v>0.2417</v>
      </c>
      <c r="Q696">
        <v>358</v>
      </c>
      <c r="R696" t="s">
        <v>923</v>
      </c>
      <c r="T696" t="s">
        <v>28</v>
      </c>
      <c r="V696" t="s">
        <v>32</v>
      </c>
      <c r="Y696" t="s">
        <v>30</v>
      </c>
    </row>
    <row r="697" spans="1:25" x14ac:dyDescent="0.45">
      <c r="A697" t="s">
        <v>100</v>
      </c>
      <c r="B697" t="s">
        <v>105</v>
      </c>
      <c r="C697">
        <v>593</v>
      </c>
      <c r="D697">
        <v>10</v>
      </c>
      <c r="F697">
        <v>2018</v>
      </c>
      <c r="G697">
        <v>5</v>
      </c>
      <c r="H697">
        <v>4.2</v>
      </c>
      <c r="I697">
        <v>28.2</v>
      </c>
      <c r="O697">
        <v>5.5E-2</v>
      </c>
      <c r="P697">
        <v>0.24360000000000001</v>
      </c>
      <c r="Q697">
        <v>452.8</v>
      </c>
      <c r="R697" t="s">
        <v>923</v>
      </c>
      <c r="T697" t="s">
        <v>28</v>
      </c>
      <c r="V697" t="s">
        <v>32</v>
      </c>
      <c r="Y697" t="s">
        <v>30</v>
      </c>
    </row>
    <row r="698" spans="1:25" x14ac:dyDescent="0.45">
      <c r="A698" t="s">
        <v>100</v>
      </c>
      <c r="B698" t="s">
        <v>105</v>
      </c>
      <c r="C698">
        <v>593</v>
      </c>
      <c r="D698">
        <v>10</v>
      </c>
      <c r="F698">
        <v>2019</v>
      </c>
      <c r="G698">
        <v>14</v>
      </c>
      <c r="H698">
        <v>11.9</v>
      </c>
      <c r="I698">
        <v>84.18</v>
      </c>
      <c r="O698">
        <v>0.21</v>
      </c>
      <c r="P698">
        <v>0.2354</v>
      </c>
      <c r="Q698">
        <v>1772.8</v>
      </c>
      <c r="R698" t="s">
        <v>923</v>
      </c>
      <c r="T698" t="s">
        <v>28</v>
      </c>
      <c r="V698" t="s">
        <v>32</v>
      </c>
      <c r="Y698" t="s">
        <v>30</v>
      </c>
    </row>
    <row r="699" spans="1:25" x14ac:dyDescent="0.45">
      <c r="A699" t="s">
        <v>100</v>
      </c>
      <c r="B699" t="s">
        <v>105</v>
      </c>
      <c r="C699">
        <v>593</v>
      </c>
      <c r="D699">
        <v>10</v>
      </c>
      <c r="F699">
        <v>2020</v>
      </c>
      <c r="G699">
        <v>5</v>
      </c>
      <c r="H699">
        <v>4.5999999999999996</v>
      </c>
      <c r="I699">
        <v>17.899999999999999</v>
      </c>
      <c r="O699">
        <v>0.08</v>
      </c>
      <c r="P699">
        <v>0.22900000000000001</v>
      </c>
      <c r="Q699">
        <v>696</v>
      </c>
      <c r="R699" t="s">
        <v>923</v>
      </c>
      <c r="T699" t="s">
        <v>28</v>
      </c>
      <c r="V699" t="s">
        <v>32</v>
      </c>
      <c r="Y699" t="s">
        <v>30</v>
      </c>
    </row>
    <row r="700" spans="1:25" x14ac:dyDescent="0.45">
      <c r="A700" t="s">
        <v>100</v>
      </c>
      <c r="B700" t="s">
        <v>105</v>
      </c>
      <c r="C700">
        <v>593</v>
      </c>
      <c r="D700">
        <v>10</v>
      </c>
      <c r="F700">
        <v>2021</v>
      </c>
      <c r="G700">
        <v>12</v>
      </c>
      <c r="H700">
        <v>11.2</v>
      </c>
      <c r="I700">
        <v>91.4</v>
      </c>
      <c r="O700">
        <v>0.216</v>
      </c>
      <c r="P700">
        <v>0.2291</v>
      </c>
      <c r="Q700">
        <v>1887</v>
      </c>
      <c r="R700" t="s">
        <v>923</v>
      </c>
      <c r="T700" t="s">
        <v>28</v>
      </c>
      <c r="V700" t="s">
        <v>32</v>
      </c>
      <c r="Y700" t="s">
        <v>30</v>
      </c>
    </row>
    <row r="701" spans="1:25" x14ac:dyDescent="0.45">
      <c r="A701" t="s">
        <v>100</v>
      </c>
      <c r="B701" t="s">
        <v>105</v>
      </c>
      <c r="C701">
        <v>593</v>
      </c>
      <c r="D701">
        <v>10</v>
      </c>
      <c r="F701">
        <v>2022</v>
      </c>
      <c r="G701">
        <v>19</v>
      </c>
      <c r="H701">
        <v>18.350000000000001</v>
      </c>
      <c r="I701">
        <v>211</v>
      </c>
      <c r="O701">
        <v>0.40300000000000002</v>
      </c>
      <c r="P701">
        <v>0.22900000000000001</v>
      </c>
      <c r="Q701">
        <v>3518.7</v>
      </c>
      <c r="R701" t="s">
        <v>923</v>
      </c>
      <c r="T701" t="s">
        <v>28</v>
      </c>
      <c r="V701" t="s">
        <v>32</v>
      </c>
      <c r="Y701" t="s">
        <v>30</v>
      </c>
    </row>
    <row r="702" spans="1:25" x14ac:dyDescent="0.45">
      <c r="A702" t="s">
        <v>100</v>
      </c>
      <c r="B702" t="s">
        <v>105</v>
      </c>
      <c r="C702">
        <v>593</v>
      </c>
      <c r="D702">
        <v>10</v>
      </c>
      <c r="F702">
        <v>2023</v>
      </c>
      <c r="G702">
        <v>5</v>
      </c>
      <c r="H702">
        <v>3.18</v>
      </c>
      <c r="I702">
        <v>32.020000000000003</v>
      </c>
      <c r="O702">
        <v>0.20100000000000001</v>
      </c>
      <c r="P702">
        <v>0.22900000000000001</v>
      </c>
      <c r="Q702">
        <v>1756.9</v>
      </c>
      <c r="R702" t="s">
        <v>923</v>
      </c>
      <c r="T702" t="s">
        <v>28</v>
      </c>
      <c r="V702" t="s">
        <v>32</v>
      </c>
      <c r="Y702" t="s">
        <v>30</v>
      </c>
    </row>
    <row r="703" spans="1:25" x14ac:dyDescent="0.45">
      <c r="A703" t="s">
        <v>100</v>
      </c>
      <c r="B703" t="s">
        <v>105</v>
      </c>
      <c r="C703">
        <v>593</v>
      </c>
      <c r="D703">
        <v>10</v>
      </c>
      <c r="F703">
        <v>2024</v>
      </c>
      <c r="G703">
        <v>4</v>
      </c>
      <c r="H703">
        <v>2.78</v>
      </c>
      <c r="I703">
        <v>31.54</v>
      </c>
      <c r="O703">
        <v>7.9000000000000001E-2</v>
      </c>
      <c r="P703">
        <v>0.22950000000000001</v>
      </c>
      <c r="Q703">
        <v>687</v>
      </c>
      <c r="R703" t="s">
        <v>923</v>
      </c>
      <c r="T703" t="s">
        <v>28</v>
      </c>
      <c r="V703" t="s">
        <v>32</v>
      </c>
      <c r="Y703" t="s">
        <v>30</v>
      </c>
    </row>
    <row r="704" spans="1:25" x14ac:dyDescent="0.45">
      <c r="A704" t="s">
        <v>100</v>
      </c>
      <c r="B704" t="s">
        <v>105</v>
      </c>
      <c r="C704">
        <v>593</v>
      </c>
      <c r="D704">
        <v>3</v>
      </c>
      <c r="F704">
        <v>2009</v>
      </c>
      <c r="G704">
        <v>6574</v>
      </c>
      <c r="H704">
        <v>6540.5</v>
      </c>
      <c r="I704">
        <v>272521.5</v>
      </c>
      <c r="K704">
        <v>738.91600000000005</v>
      </c>
      <c r="L704">
        <v>0.43680000000000002</v>
      </c>
      <c r="M704">
        <v>317033.82500000001</v>
      </c>
      <c r="N704">
        <v>0.1022</v>
      </c>
      <c r="O704">
        <v>212.63200000000001</v>
      </c>
      <c r="P704">
        <v>0.13450000000000001</v>
      </c>
      <c r="Q704">
        <v>3095937.35</v>
      </c>
      <c r="R704" t="s">
        <v>82</v>
      </c>
      <c r="S704" t="s">
        <v>106</v>
      </c>
      <c r="T704" t="s">
        <v>46</v>
      </c>
      <c r="V704" t="s">
        <v>50</v>
      </c>
      <c r="W704" t="s">
        <v>51</v>
      </c>
      <c r="Y704" t="s">
        <v>107</v>
      </c>
    </row>
    <row r="705" spans="1:25" x14ac:dyDescent="0.45">
      <c r="A705" t="s">
        <v>100</v>
      </c>
      <c r="B705" t="s">
        <v>105</v>
      </c>
      <c r="C705">
        <v>593</v>
      </c>
      <c r="D705">
        <v>3</v>
      </c>
      <c r="F705">
        <v>2010</v>
      </c>
      <c r="G705">
        <v>5886</v>
      </c>
      <c r="H705">
        <v>5858.75</v>
      </c>
      <c r="I705">
        <v>263975.5</v>
      </c>
      <c r="K705">
        <v>272.97000000000003</v>
      </c>
      <c r="L705">
        <v>0.15740000000000001</v>
      </c>
      <c r="M705">
        <v>271773.55</v>
      </c>
      <c r="N705">
        <v>7.8600000000000003E-2</v>
      </c>
      <c r="O705">
        <v>135.75299999999999</v>
      </c>
      <c r="P705">
        <v>7.9000000000000001E-2</v>
      </c>
      <c r="Q705">
        <v>3468223.625</v>
      </c>
      <c r="R705" t="s">
        <v>82</v>
      </c>
      <c r="S705" t="s">
        <v>106</v>
      </c>
      <c r="T705" t="s">
        <v>46</v>
      </c>
      <c r="V705" t="s">
        <v>50</v>
      </c>
      <c r="W705" t="s">
        <v>51</v>
      </c>
      <c r="Y705" t="s">
        <v>107</v>
      </c>
    </row>
    <row r="706" spans="1:25" x14ac:dyDescent="0.45">
      <c r="A706" t="s">
        <v>100</v>
      </c>
      <c r="B706" t="s">
        <v>105</v>
      </c>
      <c r="C706">
        <v>593</v>
      </c>
      <c r="D706">
        <v>3</v>
      </c>
      <c r="F706">
        <v>2011</v>
      </c>
      <c r="G706">
        <v>7188</v>
      </c>
      <c r="H706">
        <v>7161.75</v>
      </c>
      <c r="I706">
        <v>276359.75</v>
      </c>
      <c r="K706">
        <v>24.21</v>
      </c>
      <c r="L706">
        <v>1.2500000000000001E-2</v>
      </c>
      <c r="M706">
        <v>234602.47500000001</v>
      </c>
      <c r="N706">
        <v>5.8999999999999997E-2</v>
      </c>
      <c r="O706">
        <v>116.39100000000001</v>
      </c>
      <c r="P706">
        <v>5.8999999999999997E-2</v>
      </c>
      <c r="Q706">
        <v>3957503.6749999998</v>
      </c>
      <c r="R706" t="s">
        <v>333</v>
      </c>
      <c r="S706" t="s">
        <v>45</v>
      </c>
      <c r="T706" t="s">
        <v>46</v>
      </c>
      <c r="V706" t="s">
        <v>50</v>
      </c>
      <c r="W706" t="s">
        <v>51</v>
      </c>
      <c r="Y706" t="s">
        <v>107</v>
      </c>
    </row>
    <row r="707" spans="1:25" x14ac:dyDescent="0.45">
      <c r="A707" t="s">
        <v>100</v>
      </c>
      <c r="B707" t="s">
        <v>105</v>
      </c>
      <c r="C707">
        <v>593</v>
      </c>
      <c r="D707">
        <v>3</v>
      </c>
      <c r="F707">
        <v>2012</v>
      </c>
      <c r="G707">
        <v>3912</v>
      </c>
      <c r="H707">
        <v>3881.5</v>
      </c>
      <c r="I707">
        <v>202298.75</v>
      </c>
      <c r="K707">
        <v>15.731</v>
      </c>
      <c r="L707">
        <v>1.4500000000000001E-2</v>
      </c>
      <c r="M707">
        <v>144757.02499999999</v>
      </c>
      <c r="N707">
        <v>5.8999999999999997E-2</v>
      </c>
      <c r="O707">
        <v>77.41</v>
      </c>
      <c r="P707">
        <v>6.3700000000000007E-2</v>
      </c>
      <c r="Q707">
        <v>2441929.1</v>
      </c>
      <c r="R707" t="s">
        <v>333</v>
      </c>
      <c r="S707" t="s">
        <v>45</v>
      </c>
      <c r="T707" t="s">
        <v>46</v>
      </c>
      <c r="V707" t="s">
        <v>50</v>
      </c>
      <c r="W707" t="s">
        <v>51</v>
      </c>
      <c r="Y707" t="s">
        <v>107</v>
      </c>
    </row>
    <row r="708" spans="1:25" x14ac:dyDescent="0.45">
      <c r="A708" t="s">
        <v>100</v>
      </c>
      <c r="B708" t="s">
        <v>105</v>
      </c>
      <c r="C708">
        <v>593</v>
      </c>
      <c r="D708">
        <v>3</v>
      </c>
      <c r="F708">
        <v>2013</v>
      </c>
      <c r="G708">
        <v>1482</v>
      </c>
      <c r="H708">
        <v>1447.25</v>
      </c>
      <c r="I708">
        <v>78390</v>
      </c>
      <c r="K708">
        <v>0.55300000000000005</v>
      </c>
      <c r="L708">
        <v>1.5E-3</v>
      </c>
      <c r="M708">
        <v>49428.275000000001</v>
      </c>
      <c r="N708">
        <v>5.8999999999999997E-2</v>
      </c>
      <c r="O708">
        <v>30.181000000000001</v>
      </c>
      <c r="P708">
        <v>7.3800000000000004E-2</v>
      </c>
      <c r="Q708">
        <v>833834.15</v>
      </c>
      <c r="R708" t="s">
        <v>333</v>
      </c>
      <c r="S708" t="s">
        <v>45</v>
      </c>
      <c r="T708" t="s">
        <v>46</v>
      </c>
      <c r="V708" t="s">
        <v>50</v>
      </c>
      <c r="W708" t="s">
        <v>51</v>
      </c>
      <c r="Y708" t="s">
        <v>107</v>
      </c>
    </row>
    <row r="709" spans="1:25" x14ac:dyDescent="0.45">
      <c r="A709" t="s">
        <v>100</v>
      </c>
      <c r="B709" t="s">
        <v>105</v>
      </c>
      <c r="C709">
        <v>593</v>
      </c>
      <c r="D709">
        <v>3</v>
      </c>
      <c r="F709">
        <v>2014</v>
      </c>
      <c r="G709">
        <v>3681</v>
      </c>
      <c r="H709">
        <v>3572.99</v>
      </c>
      <c r="I709">
        <v>168570.89</v>
      </c>
      <c r="K709">
        <v>0.61199999999999999</v>
      </c>
      <c r="L709">
        <v>8.0000000000000004E-4</v>
      </c>
      <c r="M709">
        <v>120729.242</v>
      </c>
      <c r="N709">
        <v>5.8999999999999997E-2</v>
      </c>
      <c r="O709">
        <v>71.870999999999995</v>
      </c>
      <c r="P709">
        <v>6.8099999999999994E-2</v>
      </c>
      <c r="Q709">
        <v>2036600.2749999999</v>
      </c>
      <c r="R709" t="s">
        <v>333</v>
      </c>
      <c r="S709" t="s">
        <v>45</v>
      </c>
      <c r="T709" t="s">
        <v>46</v>
      </c>
      <c r="V709" t="s">
        <v>50</v>
      </c>
      <c r="W709" t="s">
        <v>51</v>
      </c>
      <c r="Y709" t="s">
        <v>107</v>
      </c>
    </row>
    <row r="710" spans="1:25" x14ac:dyDescent="0.45">
      <c r="A710" t="s">
        <v>100</v>
      </c>
      <c r="B710" t="s">
        <v>105</v>
      </c>
      <c r="C710">
        <v>593</v>
      </c>
      <c r="D710">
        <v>3</v>
      </c>
      <c r="F710">
        <v>2015</v>
      </c>
      <c r="G710">
        <v>1854</v>
      </c>
      <c r="H710">
        <v>1762.44</v>
      </c>
      <c r="I710">
        <v>78526.89</v>
      </c>
      <c r="K710">
        <v>0.28799999999999998</v>
      </c>
      <c r="L710">
        <v>8.9999999999999998E-4</v>
      </c>
      <c r="M710">
        <v>57862.493000000002</v>
      </c>
      <c r="N710">
        <v>5.8999999999999997E-2</v>
      </c>
      <c r="O710">
        <v>33.548000000000002</v>
      </c>
      <c r="P710">
        <v>6.3799999999999996E-2</v>
      </c>
      <c r="Q710">
        <v>976122.64300000004</v>
      </c>
      <c r="R710" t="s">
        <v>333</v>
      </c>
      <c r="S710" t="s">
        <v>45</v>
      </c>
      <c r="T710" t="s">
        <v>46</v>
      </c>
      <c r="V710" t="s">
        <v>50</v>
      </c>
      <c r="W710" t="s">
        <v>51</v>
      </c>
      <c r="Y710" t="s">
        <v>36</v>
      </c>
    </row>
    <row r="711" spans="1:25" x14ac:dyDescent="0.45">
      <c r="A711" t="s">
        <v>100</v>
      </c>
      <c r="B711" t="s">
        <v>105</v>
      </c>
      <c r="C711">
        <v>593</v>
      </c>
      <c r="D711">
        <v>3</v>
      </c>
      <c r="F711">
        <v>2016</v>
      </c>
      <c r="G711">
        <v>2325</v>
      </c>
      <c r="H711">
        <v>2280.92</v>
      </c>
      <c r="I711">
        <v>109247.5</v>
      </c>
      <c r="K711">
        <v>0.372</v>
      </c>
      <c r="L711">
        <v>1E-3</v>
      </c>
      <c r="M711">
        <v>72994.986999999994</v>
      </c>
      <c r="N711">
        <v>5.8999999999999997E-2</v>
      </c>
      <c r="O711">
        <v>43.484999999999999</v>
      </c>
      <c r="P711">
        <v>6.88E-2</v>
      </c>
      <c r="Q711">
        <v>1231353.18</v>
      </c>
      <c r="R711" t="s">
        <v>333</v>
      </c>
      <c r="S711" t="s">
        <v>45</v>
      </c>
      <c r="T711" t="s">
        <v>46</v>
      </c>
      <c r="V711" t="s">
        <v>50</v>
      </c>
      <c r="W711" t="s">
        <v>51</v>
      </c>
      <c r="Y711" t="s">
        <v>36</v>
      </c>
    </row>
    <row r="712" spans="1:25" x14ac:dyDescent="0.45">
      <c r="A712" t="s">
        <v>100</v>
      </c>
      <c r="B712" t="s">
        <v>105</v>
      </c>
      <c r="C712">
        <v>593</v>
      </c>
      <c r="D712">
        <v>3</v>
      </c>
      <c r="F712">
        <v>2017</v>
      </c>
      <c r="G712">
        <v>849</v>
      </c>
      <c r="H712">
        <v>818.9</v>
      </c>
      <c r="I712">
        <v>40214.18</v>
      </c>
      <c r="K712">
        <v>0.14099999999999999</v>
      </c>
      <c r="L712">
        <v>1E-3</v>
      </c>
      <c r="M712">
        <v>27439.084999999999</v>
      </c>
      <c r="N712">
        <v>5.8999999999999997E-2</v>
      </c>
      <c r="O712">
        <v>15.507999999999999</v>
      </c>
      <c r="P712">
        <v>6.2E-2</v>
      </c>
      <c r="Q712">
        <v>462857.364</v>
      </c>
      <c r="R712" t="s">
        <v>333</v>
      </c>
      <c r="S712" t="s">
        <v>45</v>
      </c>
      <c r="T712" t="s">
        <v>46</v>
      </c>
      <c r="V712" t="s">
        <v>50</v>
      </c>
      <c r="W712" t="s">
        <v>51</v>
      </c>
      <c r="Y712" t="s">
        <v>36</v>
      </c>
    </row>
    <row r="713" spans="1:25" x14ac:dyDescent="0.45">
      <c r="A713" t="s">
        <v>100</v>
      </c>
      <c r="B713" t="s">
        <v>105</v>
      </c>
      <c r="C713">
        <v>593</v>
      </c>
      <c r="D713">
        <v>3</v>
      </c>
      <c r="F713">
        <v>2018</v>
      </c>
      <c r="G713">
        <v>1033</v>
      </c>
      <c r="H713">
        <v>998.03</v>
      </c>
      <c r="I713">
        <v>45164.160000000003</v>
      </c>
      <c r="K713">
        <v>0.16500000000000001</v>
      </c>
      <c r="L713">
        <v>1E-3</v>
      </c>
      <c r="M713">
        <v>31895.915000000001</v>
      </c>
      <c r="N713">
        <v>5.8999999999999997E-2</v>
      </c>
      <c r="O713">
        <v>16.370999999999999</v>
      </c>
      <c r="P713">
        <v>5.4100000000000002E-2</v>
      </c>
      <c r="Q713">
        <v>539977.55299999996</v>
      </c>
      <c r="R713" t="s">
        <v>333</v>
      </c>
      <c r="S713" t="s">
        <v>45</v>
      </c>
      <c r="T713" t="s">
        <v>46</v>
      </c>
      <c r="V713" t="s">
        <v>50</v>
      </c>
      <c r="W713" t="s">
        <v>51</v>
      </c>
      <c r="Y713" t="s">
        <v>36</v>
      </c>
    </row>
    <row r="714" spans="1:25" x14ac:dyDescent="0.45">
      <c r="A714" t="s">
        <v>100</v>
      </c>
      <c r="B714" t="s">
        <v>105</v>
      </c>
      <c r="C714">
        <v>593</v>
      </c>
      <c r="D714">
        <v>3</v>
      </c>
      <c r="F714">
        <v>2019</v>
      </c>
      <c r="G714">
        <v>572</v>
      </c>
      <c r="H714">
        <v>534.54999999999995</v>
      </c>
      <c r="I714">
        <v>23637.06</v>
      </c>
      <c r="K714">
        <v>0.08</v>
      </c>
      <c r="L714">
        <v>8.9999999999999998E-4</v>
      </c>
      <c r="M714">
        <v>15849.736999999999</v>
      </c>
      <c r="N714">
        <v>5.8999999999999997E-2</v>
      </c>
      <c r="O714">
        <v>7.7119999999999997</v>
      </c>
      <c r="P714">
        <v>7.4300000000000005E-2</v>
      </c>
      <c r="Q714">
        <v>267366.18199999997</v>
      </c>
      <c r="R714" t="s">
        <v>333</v>
      </c>
      <c r="S714" t="s">
        <v>45</v>
      </c>
      <c r="T714" t="s">
        <v>46</v>
      </c>
      <c r="V714" t="s">
        <v>50</v>
      </c>
      <c r="W714" t="s">
        <v>51</v>
      </c>
      <c r="Y714" t="s">
        <v>36</v>
      </c>
    </row>
    <row r="715" spans="1:25" x14ac:dyDescent="0.45">
      <c r="A715" t="s">
        <v>100</v>
      </c>
      <c r="B715" t="s">
        <v>105</v>
      </c>
      <c r="C715">
        <v>593</v>
      </c>
      <c r="D715">
        <v>3</v>
      </c>
      <c r="F715">
        <v>2020</v>
      </c>
      <c r="G715">
        <v>694</v>
      </c>
      <c r="H715">
        <v>657.82</v>
      </c>
      <c r="I715">
        <v>29936.76</v>
      </c>
      <c r="K715">
        <v>0.11</v>
      </c>
      <c r="L715">
        <v>8.9999999999999998E-4</v>
      </c>
      <c r="M715">
        <v>21215.403999999999</v>
      </c>
      <c r="N715">
        <v>5.91E-2</v>
      </c>
      <c r="O715">
        <v>11.393000000000001</v>
      </c>
      <c r="P715">
        <v>5.8200000000000002E-2</v>
      </c>
      <c r="Q715">
        <v>357880.25699999998</v>
      </c>
      <c r="R715" t="s">
        <v>333</v>
      </c>
      <c r="S715" t="s">
        <v>45</v>
      </c>
      <c r="T715" t="s">
        <v>46</v>
      </c>
      <c r="V715" t="s">
        <v>50</v>
      </c>
      <c r="W715" t="s">
        <v>51</v>
      </c>
      <c r="Y715" t="s">
        <v>36</v>
      </c>
    </row>
    <row r="716" spans="1:25" x14ac:dyDescent="0.45">
      <c r="A716" t="s">
        <v>100</v>
      </c>
      <c r="B716" t="s">
        <v>105</v>
      </c>
      <c r="C716">
        <v>593</v>
      </c>
      <c r="D716">
        <v>3</v>
      </c>
      <c r="F716">
        <v>2021</v>
      </c>
      <c r="G716">
        <v>1199</v>
      </c>
      <c r="H716">
        <v>1145.47</v>
      </c>
      <c r="I716">
        <v>46594.83</v>
      </c>
      <c r="K716">
        <v>0.21099999999999999</v>
      </c>
      <c r="L716">
        <v>1E-3</v>
      </c>
      <c r="M716">
        <v>41307.69</v>
      </c>
      <c r="N716">
        <v>5.8999999999999997E-2</v>
      </c>
      <c r="O716">
        <v>20.693999999999999</v>
      </c>
      <c r="P716">
        <v>5.5100000000000003E-2</v>
      </c>
      <c r="Q716">
        <v>696768.42700000003</v>
      </c>
      <c r="R716" t="s">
        <v>333</v>
      </c>
      <c r="S716" t="s">
        <v>45</v>
      </c>
      <c r="T716" t="s">
        <v>46</v>
      </c>
      <c r="V716" t="s">
        <v>50</v>
      </c>
      <c r="W716" t="s">
        <v>51</v>
      </c>
      <c r="Y716" t="s">
        <v>36</v>
      </c>
    </row>
    <row r="717" spans="1:25" x14ac:dyDescent="0.45">
      <c r="A717" t="s">
        <v>100</v>
      </c>
      <c r="B717" t="s">
        <v>105</v>
      </c>
      <c r="C717">
        <v>593</v>
      </c>
      <c r="D717">
        <v>3</v>
      </c>
      <c r="F717">
        <v>2022</v>
      </c>
      <c r="G717">
        <v>1455</v>
      </c>
      <c r="H717">
        <v>1410.41</v>
      </c>
      <c r="I717">
        <v>57236.91</v>
      </c>
      <c r="K717">
        <v>0.2</v>
      </c>
      <c r="L717">
        <v>8.9999999999999998E-4</v>
      </c>
      <c r="M717">
        <v>39035.656999999999</v>
      </c>
      <c r="N717">
        <v>5.8999999999999997E-2</v>
      </c>
      <c r="O717">
        <v>20.739000000000001</v>
      </c>
      <c r="P717">
        <v>6.6000000000000003E-2</v>
      </c>
      <c r="Q717">
        <v>658493.35</v>
      </c>
      <c r="R717" t="s">
        <v>333</v>
      </c>
      <c r="S717" t="s">
        <v>45</v>
      </c>
      <c r="T717" t="s">
        <v>46</v>
      </c>
      <c r="V717" t="s">
        <v>50</v>
      </c>
      <c r="W717" t="s">
        <v>51</v>
      </c>
      <c r="Y717" t="s">
        <v>36</v>
      </c>
    </row>
    <row r="718" spans="1:25" x14ac:dyDescent="0.45">
      <c r="A718" t="s">
        <v>100</v>
      </c>
      <c r="B718" t="s">
        <v>105</v>
      </c>
      <c r="C718">
        <v>593</v>
      </c>
      <c r="D718">
        <v>3</v>
      </c>
      <c r="F718">
        <v>2023</v>
      </c>
      <c r="G718">
        <v>1019</v>
      </c>
      <c r="H718">
        <v>981.18</v>
      </c>
      <c r="I718">
        <v>36900.879999999997</v>
      </c>
      <c r="K718">
        <v>0.13100000000000001</v>
      </c>
      <c r="L718">
        <v>1E-3</v>
      </c>
      <c r="M718">
        <v>26058.830999999998</v>
      </c>
      <c r="N718">
        <v>5.8999999999999997E-2</v>
      </c>
      <c r="O718">
        <v>12.997999999999999</v>
      </c>
      <c r="P718">
        <v>5.3499999999999999E-2</v>
      </c>
      <c r="Q718">
        <v>439605.38500000001</v>
      </c>
      <c r="R718" t="s">
        <v>333</v>
      </c>
      <c r="S718" t="s">
        <v>45</v>
      </c>
      <c r="T718" t="s">
        <v>46</v>
      </c>
      <c r="V718" t="s">
        <v>50</v>
      </c>
      <c r="W718" t="s">
        <v>51</v>
      </c>
      <c r="Y718" t="s">
        <v>36</v>
      </c>
    </row>
    <row r="719" spans="1:25" x14ac:dyDescent="0.45">
      <c r="A719" t="s">
        <v>100</v>
      </c>
      <c r="B719" t="s">
        <v>105</v>
      </c>
      <c r="C719">
        <v>593</v>
      </c>
      <c r="D719">
        <v>3</v>
      </c>
      <c r="F719">
        <v>2024</v>
      </c>
      <c r="G719">
        <v>800</v>
      </c>
      <c r="H719">
        <v>765.03</v>
      </c>
      <c r="I719">
        <v>25136.22</v>
      </c>
      <c r="K719">
        <v>9.0999999999999998E-2</v>
      </c>
      <c r="L719">
        <v>8.9999999999999998E-4</v>
      </c>
      <c r="M719">
        <v>17934.690999999999</v>
      </c>
      <c r="N719">
        <v>5.8999999999999997E-2</v>
      </c>
      <c r="O719">
        <v>9.0129999999999999</v>
      </c>
      <c r="P719">
        <v>5.2999999999999999E-2</v>
      </c>
      <c r="Q719">
        <v>302526.592</v>
      </c>
      <c r="R719" t="s">
        <v>333</v>
      </c>
      <c r="S719" t="s">
        <v>45</v>
      </c>
      <c r="T719" t="s">
        <v>46</v>
      </c>
      <c r="V719" t="s">
        <v>50</v>
      </c>
      <c r="W719" t="s">
        <v>51</v>
      </c>
      <c r="Y719" t="s">
        <v>36</v>
      </c>
    </row>
    <row r="720" spans="1:25" x14ac:dyDescent="0.45">
      <c r="A720" t="s">
        <v>100</v>
      </c>
      <c r="B720" t="s">
        <v>105</v>
      </c>
      <c r="C720">
        <v>593</v>
      </c>
      <c r="D720">
        <v>4</v>
      </c>
      <c r="F720">
        <v>2009</v>
      </c>
      <c r="G720">
        <v>3334</v>
      </c>
      <c r="H720">
        <v>3307</v>
      </c>
      <c r="I720">
        <v>329659</v>
      </c>
      <c r="K720">
        <v>1404.625</v>
      </c>
      <c r="L720">
        <v>0.83</v>
      </c>
      <c r="M720">
        <v>322045.02500000002</v>
      </c>
      <c r="N720">
        <v>0.1003</v>
      </c>
      <c r="O720">
        <v>273.67</v>
      </c>
      <c r="P720">
        <v>0.15809999999999999</v>
      </c>
      <c r="Q720">
        <v>3174808.35</v>
      </c>
      <c r="R720" t="s">
        <v>82</v>
      </c>
      <c r="S720" t="s">
        <v>106</v>
      </c>
      <c r="T720" t="s">
        <v>46</v>
      </c>
      <c r="V720" t="s">
        <v>84</v>
      </c>
      <c r="W720" t="s">
        <v>51</v>
      </c>
      <c r="Y720" t="s">
        <v>107</v>
      </c>
    </row>
    <row r="721" spans="1:25" x14ac:dyDescent="0.45">
      <c r="A721" t="s">
        <v>100</v>
      </c>
      <c r="B721" t="s">
        <v>105</v>
      </c>
      <c r="C721">
        <v>593</v>
      </c>
      <c r="D721">
        <v>4</v>
      </c>
      <c r="F721">
        <v>2010</v>
      </c>
      <c r="G721">
        <v>4979</v>
      </c>
      <c r="H721">
        <v>4938.5</v>
      </c>
      <c r="I721">
        <v>392701</v>
      </c>
      <c r="K721">
        <v>330.875</v>
      </c>
      <c r="L721">
        <v>0.16639999999999999</v>
      </c>
      <c r="M721">
        <v>336069.9</v>
      </c>
      <c r="N721">
        <v>7.9899999999999999E-2</v>
      </c>
      <c r="O721">
        <v>213.87899999999999</v>
      </c>
      <c r="P721">
        <v>0.1008</v>
      </c>
      <c r="Q721">
        <v>4302549.7249999996</v>
      </c>
      <c r="R721" t="s">
        <v>82</v>
      </c>
      <c r="S721" t="s">
        <v>106</v>
      </c>
      <c r="T721" t="s">
        <v>46</v>
      </c>
      <c r="V721" t="s">
        <v>84</v>
      </c>
      <c r="W721" t="s">
        <v>51</v>
      </c>
      <c r="Y721" t="s">
        <v>107</v>
      </c>
    </row>
    <row r="722" spans="1:25" x14ac:dyDescent="0.45">
      <c r="A722" t="s">
        <v>100</v>
      </c>
      <c r="B722" t="s">
        <v>105</v>
      </c>
      <c r="C722">
        <v>593</v>
      </c>
      <c r="D722">
        <v>4</v>
      </c>
      <c r="F722">
        <v>2011</v>
      </c>
      <c r="G722">
        <v>3469</v>
      </c>
      <c r="H722">
        <v>3438.75</v>
      </c>
      <c r="I722">
        <v>275308</v>
      </c>
      <c r="K722">
        <v>3.6219999999999999</v>
      </c>
      <c r="L722">
        <v>2.8E-3</v>
      </c>
      <c r="M722">
        <v>178940.47500000001</v>
      </c>
      <c r="N722">
        <v>5.8999999999999997E-2</v>
      </c>
      <c r="O722">
        <v>140.55099999999999</v>
      </c>
      <c r="P722">
        <v>9.3200000000000005E-2</v>
      </c>
      <c r="Q722">
        <v>3018414.6</v>
      </c>
      <c r="R722" t="s">
        <v>333</v>
      </c>
      <c r="S722" t="s">
        <v>45</v>
      </c>
      <c r="T722" t="s">
        <v>46</v>
      </c>
      <c r="V722" t="s">
        <v>84</v>
      </c>
      <c r="W722" t="s">
        <v>51</v>
      </c>
      <c r="Y722" t="s">
        <v>107</v>
      </c>
    </row>
    <row r="723" spans="1:25" x14ac:dyDescent="0.45">
      <c r="A723" t="s">
        <v>100</v>
      </c>
      <c r="B723" t="s">
        <v>105</v>
      </c>
      <c r="C723">
        <v>593</v>
      </c>
      <c r="D723">
        <v>4</v>
      </c>
      <c r="F723">
        <v>2012</v>
      </c>
      <c r="G723">
        <v>4404</v>
      </c>
      <c r="H723">
        <v>4376.5</v>
      </c>
      <c r="I723">
        <v>449936.25</v>
      </c>
      <c r="K723">
        <v>7.423</v>
      </c>
      <c r="L723">
        <v>3.8999999999999998E-3</v>
      </c>
      <c r="M723">
        <v>271059.67499999999</v>
      </c>
      <c r="N723">
        <v>5.8999999999999997E-2</v>
      </c>
      <c r="O723">
        <v>173.041</v>
      </c>
      <c r="P723">
        <v>7.5399999999999995E-2</v>
      </c>
      <c r="Q723">
        <v>4572205.2750000004</v>
      </c>
      <c r="R723" t="s">
        <v>333</v>
      </c>
      <c r="S723" t="s">
        <v>45</v>
      </c>
      <c r="T723" t="s">
        <v>46</v>
      </c>
      <c r="V723" t="s">
        <v>84</v>
      </c>
      <c r="W723" t="s">
        <v>51</v>
      </c>
      <c r="Y723" t="s">
        <v>107</v>
      </c>
    </row>
    <row r="724" spans="1:25" x14ac:dyDescent="0.45">
      <c r="A724" t="s">
        <v>100</v>
      </c>
      <c r="B724" t="s">
        <v>105</v>
      </c>
      <c r="C724">
        <v>593</v>
      </c>
      <c r="D724">
        <v>4</v>
      </c>
      <c r="F724">
        <v>2013</v>
      </c>
      <c r="G724">
        <v>1699</v>
      </c>
      <c r="H724">
        <v>1656.75</v>
      </c>
      <c r="I724">
        <v>155845.75</v>
      </c>
      <c r="K724">
        <v>1.1890000000000001</v>
      </c>
      <c r="L724">
        <v>3.2000000000000002E-3</v>
      </c>
      <c r="M724">
        <v>84235.975000000006</v>
      </c>
      <c r="N724">
        <v>5.8999999999999997E-2</v>
      </c>
      <c r="O724">
        <v>56.015000000000001</v>
      </c>
      <c r="P724">
        <v>6.8599999999999994E-2</v>
      </c>
      <c r="Q724">
        <v>1420966.075</v>
      </c>
      <c r="R724" t="s">
        <v>333</v>
      </c>
      <c r="S724" t="s">
        <v>45</v>
      </c>
      <c r="T724" t="s">
        <v>46</v>
      </c>
      <c r="V724" t="s">
        <v>84</v>
      </c>
      <c r="W724" t="s">
        <v>51</v>
      </c>
      <c r="Y724" t="s">
        <v>107</v>
      </c>
    </row>
    <row r="725" spans="1:25" x14ac:dyDescent="0.45">
      <c r="A725" t="s">
        <v>100</v>
      </c>
      <c r="B725" t="s">
        <v>105</v>
      </c>
      <c r="C725">
        <v>593</v>
      </c>
      <c r="D725">
        <v>4</v>
      </c>
      <c r="F725">
        <v>2014</v>
      </c>
      <c r="G725">
        <v>2866</v>
      </c>
      <c r="H725">
        <v>2788.36</v>
      </c>
      <c r="I725">
        <v>242066.15</v>
      </c>
      <c r="K725">
        <v>0.70099999999999996</v>
      </c>
      <c r="L725">
        <v>1E-3</v>
      </c>
      <c r="M725">
        <v>140059.731</v>
      </c>
      <c r="N725">
        <v>5.8999999999999997E-2</v>
      </c>
      <c r="O725">
        <v>85.293999999999997</v>
      </c>
      <c r="P725">
        <v>6.5500000000000003E-2</v>
      </c>
      <c r="Q725">
        <v>2362697.9360000002</v>
      </c>
      <c r="R725" t="s">
        <v>333</v>
      </c>
      <c r="S725" t="s">
        <v>45</v>
      </c>
      <c r="T725" t="s">
        <v>46</v>
      </c>
      <c r="V725" t="s">
        <v>84</v>
      </c>
      <c r="W725" t="s">
        <v>51</v>
      </c>
      <c r="Y725" t="s">
        <v>107</v>
      </c>
    </row>
    <row r="726" spans="1:25" x14ac:dyDescent="0.45">
      <c r="A726" t="s">
        <v>100</v>
      </c>
      <c r="B726" t="s">
        <v>105</v>
      </c>
      <c r="C726">
        <v>593</v>
      </c>
      <c r="D726">
        <v>4</v>
      </c>
      <c r="F726">
        <v>2015</v>
      </c>
      <c r="G726">
        <v>1943</v>
      </c>
      <c r="H726">
        <v>1878.49</v>
      </c>
      <c r="I726">
        <v>175962.97</v>
      </c>
      <c r="K726">
        <v>0.51</v>
      </c>
      <c r="L726">
        <v>1E-3</v>
      </c>
      <c r="M726">
        <v>102523.999</v>
      </c>
      <c r="N726">
        <v>5.8999999999999997E-2</v>
      </c>
      <c r="O726">
        <v>60.851999999999997</v>
      </c>
      <c r="P726">
        <v>6.4799999999999996E-2</v>
      </c>
      <c r="Q726">
        <v>1729470.547</v>
      </c>
      <c r="R726" t="s">
        <v>333</v>
      </c>
      <c r="S726" t="s">
        <v>45</v>
      </c>
      <c r="T726" t="s">
        <v>46</v>
      </c>
      <c r="V726" t="s">
        <v>84</v>
      </c>
      <c r="W726" t="s">
        <v>51</v>
      </c>
      <c r="Y726" t="s">
        <v>36</v>
      </c>
    </row>
    <row r="727" spans="1:25" x14ac:dyDescent="0.45">
      <c r="A727" t="s">
        <v>100</v>
      </c>
      <c r="B727" t="s">
        <v>105</v>
      </c>
      <c r="C727">
        <v>593</v>
      </c>
      <c r="D727">
        <v>4</v>
      </c>
      <c r="F727">
        <v>2016</v>
      </c>
      <c r="G727">
        <v>3022</v>
      </c>
      <c r="H727">
        <v>2988.79</v>
      </c>
      <c r="I727">
        <v>303393.96000000002</v>
      </c>
      <c r="K727">
        <v>0.82799999999999996</v>
      </c>
      <c r="L727">
        <v>1E-3</v>
      </c>
      <c r="M727">
        <v>167381.30900000001</v>
      </c>
      <c r="N727">
        <v>5.8999999999999997E-2</v>
      </c>
      <c r="O727">
        <v>90.603999999999999</v>
      </c>
      <c r="P727">
        <v>6.4699999999999994E-2</v>
      </c>
      <c r="Q727">
        <v>2823595.2170000002</v>
      </c>
      <c r="R727" t="s">
        <v>333</v>
      </c>
      <c r="S727" t="s">
        <v>45</v>
      </c>
      <c r="T727" t="s">
        <v>46</v>
      </c>
      <c r="V727" t="s">
        <v>84</v>
      </c>
      <c r="W727" t="s">
        <v>51</v>
      </c>
      <c r="Y727" t="s">
        <v>36</v>
      </c>
    </row>
    <row r="728" spans="1:25" x14ac:dyDescent="0.45">
      <c r="A728" t="s">
        <v>100</v>
      </c>
      <c r="B728" t="s">
        <v>105</v>
      </c>
      <c r="C728">
        <v>593</v>
      </c>
      <c r="D728">
        <v>4</v>
      </c>
      <c r="F728">
        <v>2017</v>
      </c>
      <c r="G728">
        <v>863</v>
      </c>
      <c r="H728">
        <v>829.32</v>
      </c>
      <c r="I728">
        <v>82672.2</v>
      </c>
      <c r="K728">
        <v>0.22900000000000001</v>
      </c>
      <c r="L728">
        <v>1E-3</v>
      </c>
      <c r="M728">
        <v>45197.432999999997</v>
      </c>
      <c r="N728">
        <v>5.8999999999999997E-2</v>
      </c>
      <c r="O728">
        <v>22.027999999999999</v>
      </c>
      <c r="P728">
        <v>5.4399999999999997E-2</v>
      </c>
      <c r="Q728">
        <v>762430.67500000005</v>
      </c>
      <c r="R728" t="s">
        <v>333</v>
      </c>
      <c r="S728" t="s">
        <v>45</v>
      </c>
      <c r="T728" t="s">
        <v>46</v>
      </c>
      <c r="V728" t="s">
        <v>84</v>
      </c>
      <c r="W728" t="s">
        <v>51</v>
      </c>
      <c r="Y728" t="s">
        <v>36</v>
      </c>
    </row>
    <row r="729" spans="1:25" x14ac:dyDescent="0.45">
      <c r="A729" t="s">
        <v>100</v>
      </c>
      <c r="B729" t="s">
        <v>105</v>
      </c>
      <c r="C729">
        <v>593</v>
      </c>
      <c r="D729">
        <v>4</v>
      </c>
      <c r="F729">
        <v>2018</v>
      </c>
      <c r="G729">
        <v>824</v>
      </c>
      <c r="H729">
        <v>796</v>
      </c>
      <c r="I729">
        <v>75617.94</v>
      </c>
      <c r="K729">
        <v>0.223</v>
      </c>
      <c r="L729">
        <v>1E-3</v>
      </c>
      <c r="M729">
        <v>43829.42</v>
      </c>
      <c r="N729">
        <v>5.8900000000000001E-2</v>
      </c>
      <c r="O729">
        <v>19.314</v>
      </c>
      <c r="P729">
        <v>4.9399999999999999E-2</v>
      </c>
      <c r="Q729">
        <v>739924.48300000001</v>
      </c>
      <c r="R729" t="s">
        <v>333</v>
      </c>
      <c r="S729" t="s">
        <v>45</v>
      </c>
      <c r="T729" t="s">
        <v>46</v>
      </c>
      <c r="V729" t="s">
        <v>84</v>
      </c>
      <c r="W729" t="s">
        <v>51</v>
      </c>
      <c r="Y729" t="s">
        <v>36</v>
      </c>
    </row>
    <row r="730" spans="1:25" x14ac:dyDescent="0.45">
      <c r="A730" t="s">
        <v>100</v>
      </c>
      <c r="B730" t="s">
        <v>105</v>
      </c>
      <c r="C730">
        <v>593</v>
      </c>
      <c r="D730">
        <v>4</v>
      </c>
      <c r="F730">
        <v>2019</v>
      </c>
      <c r="G730">
        <v>615</v>
      </c>
      <c r="H730">
        <v>583.78</v>
      </c>
      <c r="I730">
        <v>57401.91</v>
      </c>
      <c r="K730">
        <v>0.17199999999999999</v>
      </c>
      <c r="L730">
        <v>1E-3</v>
      </c>
      <c r="M730">
        <v>33127.785000000003</v>
      </c>
      <c r="N730">
        <v>5.8999999999999997E-2</v>
      </c>
      <c r="O730">
        <v>13.689</v>
      </c>
      <c r="P730">
        <v>4.6399999999999997E-2</v>
      </c>
      <c r="Q730">
        <v>558816.88500000001</v>
      </c>
      <c r="R730" t="s">
        <v>333</v>
      </c>
      <c r="S730" t="s">
        <v>45</v>
      </c>
      <c r="T730" t="s">
        <v>46</v>
      </c>
      <c r="V730" t="s">
        <v>84</v>
      </c>
      <c r="W730" t="s">
        <v>51</v>
      </c>
      <c r="Y730" t="s">
        <v>36</v>
      </c>
    </row>
    <row r="731" spans="1:25" x14ac:dyDescent="0.45">
      <c r="A731" t="s">
        <v>100</v>
      </c>
      <c r="B731" t="s">
        <v>105</v>
      </c>
      <c r="C731">
        <v>593</v>
      </c>
      <c r="D731">
        <v>4</v>
      </c>
      <c r="F731">
        <v>2020</v>
      </c>
      <c r="G731">
        <v>723</v>
      </c>
      <c r="H731">
        <v>703.06</v>
      </c>
      <c r="I731">
        <v>65637.570000000007</v>
      </c>
      <c r="K731">
        <v>0.19900000000000001</v>
      </c>
      <c r="L731">
        <v>1E-3</v>
      </c>
      <c r="M731">
        <v>38434.216999999997</v>
      </c>
      <c r="N731">
        <v>5.8999999999999997E-2</v>
      </c>
      <c r="O731">
        <v>15.831</v>
      </c>
      <c r="P731">
        <v>4.7600000000000003E-2</v>
      </c>
      <c r="Q731">
        <v>648380.37199999997</v>
      </c>
      <c r="R731" t="s">
        <v>333</v>
      </c>
      <c r="S731" t="s">
        <v>45</v>
      </c>
      <c r="T731" t="s">
        <v>46</v>
      </c>
      <c r="V731" t="s">
        <v>84</v>
      </c>
      <c r="W731" t="s">
        <v>51</v>
      </c>
      <c r="Y731" t="s">
        <v>36</v>
      </c>
    </row>
    <row r="732" spans="1:25" x14ac:dyDescent="0.45">
      <c r="A732" t="s">
        <v>100</v>
      </c>
      <c r="B732" t="s">
        <v>105</v>
      </c>
      <c r="C732">
        <v>593</v>
      </c>
      <c r="D732">
        <v>4</v>
      </c>
      <c r="F732">
        <v>2021</v>
      </c>
      <c r="G732">
        <v>1415</v>
      </c>
      <c r="H732">
        <v>1365.24</v>
      </c>
      <c r="I732">
        <v>98974.54</v>
      </c>
      <c r="K732">
        <v>0.28699999999999998</v>
      </c>
      <c r="L732">
        <v>8.9999999999999998E-4</v>
      </c>
      <c r="M732">
        <v>58295.659</v>
      </c>
      <c r="N732">
        <v>5.8999999999999997E-2</v>
      </c>
      <c r="O732">
        <v>25.824999999999999</v>
      </c>
      <c r="P732">
        <v>4.9599999999999998E-2</v>
      </c>
      <c r="Q732">
        <v>983384.41299999994</v>
      </c>
      <c r="R732" t="s">
        <v>333</v>
      </c>
      <c r="S732" t="s">
        <v>45</v>
      </c>
      <c r="T732" t="s">
        <v>46</v>
      </c>
      <c r="V732" t="s">
        <v>84</v>
      </c>
      <c r="W732" t="s">
        <v>51</v>
      </c>
      <c r="Y732" t="s">
        <v>36</v>
      </c>
    </row>
    <row r="733" spans="1:25" x14ac:dyDescent="0.45">
      <c r="A733" t="s">
        <v>100</v>
      </c>
      <c r="B733" t="s">
        <v>105</v>
      </c>
      <c r="C733">
        <v>593</v>
      </c>
      <c r="D733">
        <v>4</v>
      </c>
      <c r="F733">
        <v>2022</v>
      </c>
      <c r="G733">
        <v>1180</v>
      </c>
      <c r="H733">
        <v>1109.83</v>
      </c>
      <c r="I733">
        <v>92631.51</v>
      </c>
      <c r="K733">
        <v>0.29099999999999998</v>
      </c>
      <c r="L733">
        <v>1E-3</v>
      </c>
      <c r="M733">
        <v>56130.722999999998</v>
      </c>
      <c r="N733">
        <v>5.8999999999999997E-2</v>
      </c>
      <c r="O733">
        <v>22.613</v>
      </c>
      <c r="P733">
        <v>4.4200000000000003E-2</v>
      </c>
      <c r="Q733">
        <v>946871.37899999996</v>
      </c>
      <c r="R733" t="s">
        <v>333</v>
      </c>
      <c r="S733" t="s">
        <v>45</v>
      </c>
      <c r="T733" t="s">
        <v>46</v>
      </c>
      <c r="V733" t="s">
        <v>84</v>
      </c>
      <c r="W733" t="s">
        <v>51</v>
      </c>
      <c r="Y733" t="s">
        <v>36</v>
      </c>
    </row>
    <row r="734" spans="1:25" x14ac:dyDescent="0.45">
      <c r="A734" t="s">
        <v>100</v>
      </c>
      <c r="B734" t="s">
        <v>105</v>
      </c>
      <c r="C734">
        <v>593</v>
      </c>
      <c r="D734">
        <v>4</v>
      </c>
      <c r="F734">
        <v>2023</v>
      </c>
      <c r="G734">
        <v>1041</v>
      </c>
      <c r="H734">
        <v>1002.64</v>
      </c>
      <c r="I734">
        <v>86326.9</v>
      </c>
      <c r="K734">
        <v>0.27500000000000002</v>
      </c>
      <c r="L734">
        <v>1E-3</v>
      </c>
      <c r="M734">
        <v>53530.974999999999</v>
      </c>
      <c r="N734">
        <v>5.8999999999999997E-2</v>
      </c>
      <c r="O734">
        <v>21.295999999999999</v>
      </c>
      <c r="P734">
        <v>4.6100000000000002E-2</v>
      </c>
      <c r="Q734">
        <v>903017.728</v>
      </c>
      <c r="R734" t="s">
        <v>333</v>
      </c>
      <c r="S734" t="s">
        <v>45</v>
      </c>
      <c r="T734" t="s">
        <v>46</v>
      </c>
      <c r="V734" t="s">
        <v>84</v>
      </c>
      <c r="W734" t="s">
        <v>51</v>
      </c>
      <c r="Y734" t="s">
        <v>36</v>
      </c>
    </row>
    <row r="735" spans="1:25" x14ac:dyDescent="0.45">
      <c r="A735" t="s">
        <v>100</v>
      </c>
      <c r="B735" t="s">
        <v>105</v>
      </c>
      <c r="C735">
        <v>593</v>
      </c>
      <c r="D735">
        <v>4</v>
      </c>
      <c r="F735">
        <v>2024</v>
      </c>
      <c r="G735">
        <v>754</v>
      </c>
      <c r="H735">
        <v>720.31</v>
      </c>
      <c r="I735">
        <v>52117.8</v>
      </c>
      <c r="K735">
        <v>0.17599999999999999</v>
      </c>
      <c r="L735">
        <v>1E-3</v>
      </c>
      <c r="M735">
        <v>33858.061000000002</v>
      </c>
      <c r="N735">
        <v>5.8999999999999997E-2</v>
      </c>
      <c r="O735">
        <v>16.225000000000001</v>
      </c>
      <c r="P735">
        <v>5.4399999999999997E-2</v>
      </c>
      <c r="Q735">
        <v>571147.80900000001</v>
      </c>
      <c r="R735" t="s">
        <v>333</v>
      </c>
      <c r="S735" t="s">
        <v>45</v>
      </c>
      <c r="T735" t="s">
        <v>46</v>
      </c>
      <c r="V735" t="s">
        <v>84</v>
      </c>
      <c r="W735" t="s">
        <v>51</v>
      </c>
      <c r="Y735" t="s">
        <v>36</v>
      </c>
    </row>
    <row r="736" spans="1:25" x14ac:dyDescent="0.45">
      <c r="A736" t="s">
        <v>100</v>
      </c>
      <c r="B736" t="s">
        <v>105</v>
      </c>
      <c r="C736">
        <v>593</v>
      </c>
      <c r="D736">
        <v>5</v>
      </c>
      <c r="F736">
        <v>2009</v>
      </c>
      <c r="G736">
        <v>286</v>
      </c>
      <c r="H736">
        <v>270.75</v>
      </c>
      <c r="I736">
        <v>53584.5</v>
      </c>
      <c r="K736">
        <v>150.328</v>
      </c>
      <c r="L736">
        <v>0.40679999999999999</v>
      </c>
      <c r="M736">
        <v>46266.8</v>
      </c>
      <c r="N736">
        <v>7.3400000000000007E-2</v>
      </c>
      <c r="O736">
        <v>72.825999999999993</v>
      </c>
      <c r="P736">
        <v>0.18870000000000001</v>
      </c>
      <c r="Q736">
        <v>594682.07499999995</v>
      </c>
      <c r="R736" t="s">
        <v>923</v>
      </c>
      <c r="S736" t="s">
        <v>34</v>
      </c>
      <c r="T736" t="s">
        <v>63</v>
      </c>
      <c r="V736" t="s">
        <v>109</v>
      </c>
      <c r="W736" t="s">
        <v>110</v>
      </c>
      <c r="Y736" t="s">
        <v>107</v>
      </c>
    </row>
    <row r="737" spans="1:25" x14ac:dyDescent="0.45">
      <c r="A737" t="s">
        <v>100</v>
      </c>
      <c r="B737" t="s">
        <v>105</v>
      </c>
      <c r="C737">
        <v>593</v>
      </c>
      <c r="D737">
        <v>5</v>
      </c>
      <c r="F737">
        <v>2010</v>
      </c>
      <c r="G737">
        <v>681</v>
      </c>
      <c r="H737">
        <v>666.75</v>
      </c>
      <c r="I737">
        <v>75297.75</v>
      </c>
      <c r="K737">
        <v>36.984000000000002</v>
      </c>
      <c r="L737">
        <v>3.8100000000000002E-2</v>
      </c>
      <c r="M737">
        <v>58122</v>
      </c>
      <c r="N737">
        <v>6.0100000000000001E-2</v>
      </c>
      <c r="O737">
        <v>34.664000000000001</v>
      </c>
      <c r="P737">
        <v>6.0299999999999999E-2</v>
      </c>
      <c r="Q737">
        <v>937879.75</v>
      </c>
      <c r="R737" t="s">
        <v>923</v>
      </c>
      <c r="S737" t="s">
        <v>34</v>
      </c>
      <c r="T737" t="s">
        <v>63</v>
      </c>
      <c r="V737" t="s">
        <v>109</v>
      </c>
      <c r="W737" t="s">
        <v>110</v>
      </c>
      <c r="Y737" t="s">
        <v>107</v>
      </c>
    </row>
    <row r="738" spans="1:25" x14ac:dyDescent="0.45">
      <c r="A738" t="s">
        <v>100</v>
      </c>
      <c r="B738" t="s">
        <v>105</v>
      </c>
      <c r="C738">
        <v>593</v>
      </c>
      <c r="D738">
        <v>5</v>
      </c>
      <c r="F738">
        <v>2011</v>
      </c>
      <c r="G738">
        <v>1553</v>
      </c>
      <c r="H738">
        <v>1528.25</v>
      </c>
      <c r="I738">
        <v>171997.5</v>
      </c>
      <c r="K738">
        <v>55.177</v>
      </c>
      <c r="L738">
        <v>2.7E-2</v>
      </c>
      <c r="M738">
        <v>134499.875</v>
      </c>
      <c r="N738">
        <v>5.9700000000000003E-2</v>
      </c>
      <c r="O738">
        <v>89.028000000000006</v>
      </c>
      <c r="P738">
        <v>7.4200000000000002E-2</v>
      </c>
      <c r="Q738">
        <v>2221231.5</v>
      </c>
      <c r="R738" t="s">
        <v>923</v>
      </c>
      <c r="S738" t="s">
        <v>34</v>
      </c>
      <c r="T738" t="s">
        <v>63</v>
      </c>
      <c r="V738" t="s">
        <v>109</v>
      </c>
      <c r="W738" t="s">
        <v>110</v>
      </c>
      <c r="Y738" t="s">
        <v>107</v>
      </c>
    </row>
    <row r="739" spans="1:25" x14ac:dyDescent="0.45">
      <c r="A739" t="s">
        <v>100</v>
      </c>
      <c r="B739" t="s">
        <v>105</v>
      </c>
      <c r="C739">
        <v>593</v>
      </c>
      <c r="D739">
        <v>5</v>
      </c>
      <c r="F739">
        <v>2012</v>
      </c>
      <c r="G739">
        <v>3692</v>
      </c>
      <c r="H739">
        <v>3674.5</v>
      </c>
      <c r="I739">
        <v>501484.75</v>
      </c>
      <c r="K739">
        <v>24.381</v>
      </c>
      <c r="L739">
        <v>3.8999999999999998E-3</v>
      </c>
      <c r="M739">
        <v>339248.27500000002</v>
      </c>
      <c r="N739">
        <v>5.91E-2</v>
      </c>
      <c r="O739">
        <v>210.803</v>
      </c>
      <c r="P739">
        <v>7.1999999999999995E-2</v>
      </c>
      <c r="Q739">
        <v>5699252.3499999996</v>
      </c>
      <c r="R739" t="s">
        <v>923</v>
      </c>
      <c r="S739" t="s">
        <v>34</v>
      </c>
      <c r="T739" t="s">
        <v>63</v>
      </c>
      <c r="V739" t="s">
        <v>109</v>
      </c>
      <c r="W739" t="s">
        <v>110</v>
      </c>
      <c r="Y739" t="s">
        <v>107</v>
      </c>
    </row>
    <row r="740" spans="1:25" x14ac:dyDescent="0.45">
      <c r="A740" t="s">
        <v>100</v>
      </c>
      <c r="B740" t="s">
        <v>105</v>
      </c>
      <c r="C740">
        <v>593</v>
      </c>
      <c r="D740">
        <v>5</v>
      </c>
      <c r="F740">
        <v>2013</v>
      </c>
      <c r="G740">
        <v>1605</v>
      </c>
      <c r="H740">
        <v>1567</v>
      </c>
      <c r="I740">
        <v>209059.25</v>
      </c>
      <c r="K740">
        <v>20.527999999999999</v>
      </c>
      <c r="L740">
        <v>7.3000000000000001E-3</v>
      </c>
      <c r="M740">
        <v>138169.57500000001</v>
      </c>
      <c r="N740">
        <v>5.9200000000000003E-2</v>
      </c>
      <c r="O740">
        <v>77.786000000000001</v>
      </c>
      <c r="P740">
        <v>6.2199999999999998E-2</v>
      </c>
      <c r="Q740">
        <v>2309406.35</v>
      </c>
      <c r="R740" t="s">
        <v>923</v>
      </c>
      <c r="S740" t="s">
        <v>34</v>
      </c>
      <c r="T740" t="s">
        <v>63</v>
      </c>
      <c r="V740" t="s">
        <v>109</v>
      </c>
      <c r="W740" t="s">
        <v>110</v>
      </c>
      <c r="Y740" t="s">
        <v>107</v>
      </c>
    </row>
    <row r="741" spans="1:25" x14ac:dyDescent="0.45">
      <c r="A741" t="s">
        <v>100</v>
      </c>
      <c r="B741" t="s">
        <v>105</v>
      </c>
      <c r="C741">
        <v>593</v>
      </c>
      <c r="D741">
        <v>5</v>
      </c>
      <c r="F741">
        <v>2014</v>
      </c>
      <c r="G741">
        <v>3540</v>
      </c>
      <c r="H741">
        <v>3484.88</v>
      </c>
      <c r="I741">
        <v>509419.56</v>
      </c>
      <c r="K741">
        <v>10.367000000000001</v>
      </c>
      <c r="L741">
        <v>2.2000000000000001E-3</v>
      </c>
      <c r="M741">
        <v>336916.69099999999</v>
      </c>
      <c r="N741">
        <v>5.9900000000000002E-2</v>
      </c>
      <c r="O741">
        <v>174.26300000000001</v>
      </c>
      <c r="P741">
        <v>5.8799999999999998E-2</v>
      </c>
      <c r="Q741">
        <v>5511353.1979999999</v>
      </c>
      <c r="R741" t="s">
        <v>923</v>
      </c>
      <c r="S741" t="s">
        <v>34</v>
      </c>
      <c r="T741" t="s">
        <v>63</v>
      </c>
      <c r="V741" t="s">
        <v>109</v>
      </c>
      <c r="W741" t="s">
        <v>110</v>
      </c>
      <c r="Y741" t="s">
        <v>107</v>
      </c>
    </row>
    <row r="742" spans="1:25" x14ac:dyDescent="0.45">
      <c r="A742" t="s">
        <v>100</v>
      </c>
      <c r="B742" t="s">
        <v>105</v>
      </c>
      <c r="C742">
        <v>593</v>
      </c>
      <c r="D742">
        <v>5</v>
      </c>
      <c r="F742">
        <v>2015</v>
      </c>
      <c r="G742">
        <v>2718</v>
      </c>
      <c r="H742">
        <v>2644.63</v>
      </c>
      <c r="I742">
        <v>385542.95</v>
      </c>
      <c r="K742">
        <v>117.96599999999999</v>
      </c>
      <c r="L742">
        <v>2.93E-2</v>
      </c>
      <c r="M742">
        <v>222748.01</v>
      </c>
      <c r="N742">
        <v>6.0100000000000001E-2</v>
      </c>
      <c r="O742">
        <v>127.224</v>
      </c>
      <c r="P742">
        <v>6.3E-2</v>
      </c>
      <c r="Q742">
        <v>3603377.3670000001</v>
      </c>
      <c r="R742" t="s">
        <v>923</v>
      </c>
      <c r="S742" t="s">
        <v>34</v>
      </c>
      <c r="T742" t="s">
        <v>63</v>
      </c>
      <c r="V742" t="s">
        <v>109</v>
      </c>
      <c r="W742" t="s">
        <v>110</v>
      </c>
      <c r="Y742" t="s">
        <v>47</v>
      </c>
    </row>
    <row r="743" spans="1:25" x14ac:dyDescent="0.45">
      <c r="A743" t="s">
        <v>100</v>
      </c>
      <c r="B743" t="s">
        <v>105</v>
      </c>
      <c r="C743">
        <v>593</v>
      </c>
      <c r="D743">
        <v>5</v>
      </c>
      <c r="F743">
        <v>2016</v>
      </c>
      <c r="G743">
        <v>3795</v>
      </c>
      <c r="H743">
        <v>3736.93</v>
      </c>
      <c r="I743">
        <v>518510.15</v>
      </c>
      <c r="K743">
        <v>28.908000000000001</v>
      </c>
      <c r="L743">
        <v>7.7999999999999996E-3</v>
      </c>
      <c r="M743">
        <v>336089.84899999999</v>
      </c>
      <c r="N743">
        <v>5.9299999999999999E-2</v>
      </c>
      <c r="O743">
        <v>180.32599999999999</v>
      </c>
      <c r="P743">
        <v>6.2300000000000001E-2</v>
      </c>
      <c r="Q743">
        <v>5630955.7999999998</v>
      </c>
      <c r="R743" t="s">
        <v>923</v>
      </c>
      <c r="S743" t="s">
        <v>34</v>
      </c>
      <c r="T743" t="s">
        <v>63</v>
      </c>
      <c r="V743" t="s">
        <v>109</v>
      </c>
      <c r="W743" t="s">
        <v>110</v>
      </c>
      <c r="Y743" t="s">
        <v>47</v>
      </c>
    </row>
    <row r="744" spans="1:25" x14ac:dyDescent="0.45">
      <c r="A744" t="s">
        <v>100</v>
      </c>
      <c r="B744" t="s">
        <v>105</v>
      </c>
      <c r="C744">
        <v>593</v>
      </c>
      <c r="D744">
        <v>5</v>
      </c>
      <c r="F744">
        <v>2017</v>
      </c>
      <c r="G744">
        <v>935</v>
      </c>
      <c r="H744">
        <v>886.08</v>
      </c>
      <c r="I744">
        <v>144090.69</v>
      </c>
      <c r="K744">
        <v>45.808</v>
      </c>
      <c r="L744">
        <v>3.8100000000000002E-2</v>
      </c>
      <c r="M744">
        <v>93734.005999999994</v>
      </c>
      <c r="N744">
        <v>6.0600000000000001E-2</v>
      </c>
      <c r="O744">
        <v>55.387</v>
      </c>
      <c r="P744">
        <v>6.7299999999999999E-2</v>
      </c>
      <c r="Q744">
        <v>1517312.115</v>
      </c>
      <c r="R744" t="s">
        <v>923</v>
      </c>
      <c r="S744" t="s">
        <v>34</v>
      </c>
      <c r="T744" t="s">
        <v>63</v>
      </c>
      <c r="V744" t="s">
        <v>109</v>
      </c>
      <c r="W744" t="s">
        <v>110</v>
      </c>
      <c r="Y744" t="s">
        <v>47</v>
      </c>
    </row>
    <row r="745" spans="1:25" x14ac:dyDescent="0.45">
      <c r="A745" t="s">
        <v>100</v>
      </c>
      <c r="B745" t="s">
        <v>105</v>
      </c>
      <c r="C745">
        <v>593</v>
      </c>
      <c r="D745">
        <v>5</v>
      </c>
      <c r="F745">
        <v>2018</v>
      </c>
      <c r="G745">
        <v>1325</v>
      </c>
      <c r="H745">
        <v>1258.93</v>
      </c>
      <c r="I745">
        <v>230628.11</v>
      </c>
      <c r="K745">
        <v>183.37299999999999</v>
      </c>
      <c r="L745">
        <v>8.48E-2</v>
      </c>
      <c r="M745">
        <v>165928.22700000001</v>
      </c>
      <c r="N745">
        <v>6.2700000000000006E-2</v>
      </c>
      <c r="O745">
        <v>106.084</v>
      </c>
      <c r="P745">
        <v>7.2099999999999997E-2</v>
      </c>
      <c r="Q745">
        <v>2543999.2710000002</v>
      </c>
      <c r="R745" t="s">
        <v>923</v>
      </c>
      <c r="S745" t="s">
        <v>34</v>
      </c>
      <c r="T745" t="s">
        <v>63</v>
      </c>
      <c r="V745" t="s">
        <v>109</v>
      </c>
      <c r="W745" t="s">
        <v>110</v>
      </c>
      <c r="Y745" t="s">
        <v>47</v>
      </c>
    </row>
    <row r="746" spans="1:25" x14ac:dyDescent="0.45">
      <c r="A746" t="s">
        <v>100</v>
      </c>
      <c r="B746" t="s">
        <v>105</v>
      </c>
      <c r="C746">
        <v>593</v>
      </c>
      <c r="D746">
        <v>5</v>
      </c>
      <c r="F746">
        <v>2019</v>
      </c>
      <c r="G746">
        <v>671</v>
      </c>
      <c r="H746">
        <v>616.91</v>
      </c>
      <c r="I746">
        <v>87580.13</v>
      </c>
      <c r="K746">
        <v>19.408999999999999</v>
      </c>
      <c r="L746">
        <v>2.0500000000000001E-2</v>
      </c>
      <c r="M746">
        <v>63048.053999999996</v>
      </c>
      <c r="N746">
        <v>5.9900000000000002E-2</v>
      </c>
      <c r="O746">
        <v>39.103000000000002</v>
      </c>
      <c r="P746">
        <v>6.4500000000000002E-2</v>
      </c>
      <c r="Q746">
        <v>1029840.618</v>
      </c>
      <c r="R746" t="s">
        <v>923</v>
      </c>
      <c r="S746" t="s">
        <v>34</v>
      </c>
      <c r="T746" t="s">
        <v>63</v>
      </c>
      <c r="V746" t="s">
        <v>109</v>
      </c>
      <c r="W746" t="s">
        <v>110</v>
      </c>
      <c r="Y746" t="s">
        <v>47</v>
      </c>
    </row>
    <row r="747" spans="1:25" x14ac:dyDescent="0.45">
      <c r="A747" t="s">
        <v>100</v>
      </c>
      <c r="B747" t="s">
        <v>105</v>
      </c>
      <c r="C747">
        <v>593</v>
      </c>
      <c r="D747">
        <v>5</v>
      </c>
      <c r="F747">
        <v>2020</v>
      </c>
      <c r="G747">
        <v>764</v>
      </c>
      <c r="H747">
        <v>729.01</v>
      </c>
      <c r="I747">
        <v>96278.95</v>
      </c>
      <c r="K747">
        <v>7.7240000000000002</v>
      </c>
      <c r="L747">
        <v>5.3E-3</v>
      </c>
      <c r="M747">
        <v>64296.122000000003</v>
      </c>
      <c r="N747">
        <v>5.9200000000000003E-2</v>
      </c>
      <c r="O747">
        <v>40.039000000000001</v>
      </c>
      <c r="P747">
        <v>6.2399999999999997E-2</v>
      </c>
      <c r="Q747">
        <v>1073135.156</v>
      </c>
      <c r="R747" t="s">
        <v>923</v>
      </c>
      <c r="S747" t="s">
        <v>34</v>
      </c>
      <c r="T747" t="s">
        <v>63</v>
      </c>
      <c r="V747" t="s">
        <v>109</v>
      </c>
      <c r="W747" t="s">
        <v>110</v>
      </c>
      <c r="Y747" t="s">
        <v>47</v>
      </c>
    </row>
    <row r="748" spans="1:25" x14ac:dyDescent="0.45">
      <c r="A748" t="s">
        <v>100</v>
      </c>
      <c r="B748" t="s">
        <v>105</v>
      </c>
      <c r="C748">
        <v>593</v>
      </c>
      <c r="D748">
        <v>5</v>
      </c>
      <c r="F748">
        <v>2021</v>
      </c>
      <c r="G748">
        <v>1457</v>
      </c>
      <c r="H748">
        <v>1409.46</v>
      </c>
      <c r="I748">
        <v>177849.98</v>
      </c>
      <c r="K748">
        <v>13.516999999999999</v>
      </c>
      <c r="L748">
        <v>7.4999999999999997E-3</v>
      </c>
      <c r="M748">
        <v>124233.17200000001</v>
      </c>
      <c r="N748">
        <v>5.9299999999999999E-2</v>
      </c>
      <c r="O748">
        <v>69.078999999999994</v>
      </c>
      <c r="P748">
        <v>5.74E-2</v>
      </c>
      <c r="Q748">
        <v>2075017.838</v>
      </c>
      <c r="R748" t="s">
        <v>923</v>
      </c>
      <c r="S748" t="s">
        <v>34</v>
      </c>
      <c r="T748" t="s">
        <v>63</v>
      </c>
      <c r="V748" t="s">
        <v>109</v>
      </c>
      <c r="W748" t="s">
        <v>110</v>
      </c>
      <c r="Y748" t="s">
        <v>47</v>
      </c>
    </row>
    <row r="749" spans="1:25" x14ac:dyDescent="0.45">
      <c r="A749" t="s">
        <v>100</v>
      </c>
      <c r="B749" t="s">
        <v>105</v>
      </c>
      <c r="C749">
        <v>593</v>
      </c>
      <c r="D749">
        <v>5</v>
      </c>
      <c r="F749">
        <v>2022</v>
      </c>
      <c r="G749">
        <v>1717</v>
      </c>
      <c r="H749">
        <v>1666.84</v>
      </c>
      <c r="I749">
        <v>235883.14</v>
      </c>
      <c r="K749">
        <v>72.087999999999994</v>
      </c>
      <c r="L749">
        <v>3.7100000000000001E-2</v>
      </c>
      <c r="M749">
        <v>165987.13699999999</v>
      </c>
      <c r="N749">
        <v>6.0699999999999997E-2</v>
      </c>
      <c r="O749">
        <v>92.593999999999994</v>
      </c>
      <c r="P749">
        <v>5.8599999999999999E-2</v>
      </c>
      <c r="Q749">
        <v>2690389.111</v>
      </c>
      <c r="R749" t="s">
        <v>923</v>
      </c>
      <c r="S749" t="s">
        <v>34</v>
      </c>
      <c r="T749" t="s">
        <v>63</v>
      </c>
      <c r="V749" t="s">
        <v>109</v>
      </c>
      <c r="W749" t="s">
        <v>110</v>
      </c>
      <c r="Y749" t="s">
        <v>47</v>
      </c>
    </row>
    <row r="750" spans="1:25" x14ac:dyDescent="0.45">
      <c r="A750" t="s">
        <v>100</v>
      </c>
      <c r="B750" t="s">
        <v>105</v>
      </c>
      <c r="C750">
        <v>593</v>
      </c>
      <c r="D750">
        <v>5</v>
      </c>
      <c r="F750">
        <v>2023</v>
      </c>
      <c r="G750">
        <v>1167</v>
      </c>
      <c r="H750">
        <v>1121.19</v>
      </c>
      <c r="I750">
        <v>143220.93</v>
      </c>
      <c r="K750">
        <v>26.91</v>
      </c>
      <c r="L750">
        <v>1.6400000000000001E-2</v>
      </c>
      <c r="M750">
        <v>99639.813999999998</v>
      </c>
      <c r="N750">
        <v>5.9700000000000003E-2</v>
      </c>
      <c r="O750">
        <v>57.872999999999998</v>
      </c>
      <c r="P750">
        <v>5.6099999999999997E-2</v>
      </c>
      <c r="Q750">
        <v>1639062.814</v>
      </c>
      <c r="R750" t="s">
        <v>923</v>
      </c>
      <c r="S750" t="s">
        <v>34</v>
      </c>
      <c r="T750" t="s">
        <v>63</v>
      </c>
      <c r="V750" t="s">
        <v>109</v>
      </c>
      <c r="W750" t="s">
        <v>110</v>
      </c>
      <c r="Y750" t="s">
        <v>47</v>
      </c>
    </row>
    <row r="751" spans="1:25" x14ac:dyDescent="0.45">
      <c r="A751" t="s">
        <v>100</v>
      </c>
      <c r="B751" t="s">
        <v>105</v>
      </c>
      <c r="C751">
        <v>593</v>
      </c>
      <c r="D751">
        <v>5</v>
      </c>
      <c r="F751">
        <v>2024</v>
      </c>
      <c r="G751">
        <v>683</v>
      </c>
      <c r="H751">
        <v>656.3</v>
      </c>
      <c r="I751">
        <v>77233.62</v>
      </c>
      <c r="K751">
        <v>42.555999999999997</v>
      </c>
      <c r="L751">
        <v>5.9400000000000001E-2</v>
      </c>
      <c r="M751">
        <v>55788.385000000002</v>
      </c>
      <c r="N751">
        <v>6.1800000000000001E-2</v>
      </c>
      <c r="O751">
        <v>25.047000000000001</v>
      </c>
      <c r="P751">
        <v>4.7899999999999998E-2</v>
      </c>
      <c r="Q751">
        <v>873659.68700000003</v>
      </c>
      <c r="R751" t="s">
        <v>923</v>
      </c>
      <c r="S751" t="s">
        <v>34</v>
      </c>
      <c r="T751" t="s">
        <v>63</v>
      </c>
      <c r="V751" t="s">
        <v>109</v>
      </c>
      <c r="W751" t="s">
        <v>110</v>
      </c>
      <c r="Y751" t="s">
        <v>47</v>
      </c>
    </row>
    <row r="752" spans="1:25" x14ac:dyDescent="0.45">
      <c r="A752" t="s">
        <v>100</v>
      </c>
      <c r="B752" t="s">
        <v>111</v>
      </c>
      <c r="C752">
        <v>594</v>
      </c>
      <c r="D752">
        <v>1</v>
      </c>
      <c r="F752">
        <v>2009</v>
      </c>
      <c r="G752">
        <v>2258</v>
      </c>
      <c r="H752">
        <v>2230.5</v>
      </c>
      <c r="I752">
        <v>115398.25</v>
      </c>
      <c r="K752">
        <v>886.89499999999998</v>
      </c>
      <c r="L752">
        <v>1.3127</v>
      </c>
      <c r="M752">
        <v>128773.625</v>
      </c>
      <c r="N752">
        <v>0.10290000000000001</v>
      </c>
      <c r="O752">
        <v>157.453</v>
      </c>
      <c r="P752">
        <v>0.23180000000000001</v>
      </c>
      <c r="Q752">
        <v>1255119.875</v>
      </c>
      <c r="R752" t="s">
        <v>82</v>
      </c>
      <c r="T752" t="s">
        <v>63</v>
      </c>
      <c r="V752" t="s">
        <v>112</v>
      </c>
      <c r="W752" t="s">
        <v>51</v>
      </c>
      <c r="Y752" t="s">
        <v>107</v>
      </c>
    </row>
    <row r="753" spans="1:25" x14ac:dyDescent="0.45">
      <c r="A753" t="s">
        <v>100</v>
      </c>
      <c r="B753" t="s">
        <v>111</v>
      </c>
      <c r="C753">
        <v>594</v>
      </c>
      <c r="D753">
        <v>1</v>
      </c>
      <c r="F753">
        <v>2010</v>
      </c>
      <c r="G753">
        <v>3620</v>
      </c>
      <c r="H753">
        <v>3596.5</v>
      </c>
      <c r="I753">
        <v>203104.5</v>
      </c>
      <c r="K753">
        <v>1533.2449999999999</v>
      </c>
      <c r="L753">
        <v>1.3769</v>
      </c>
      <c r="M753">
        <v>221603.92499999999</v>
      </c>
      <c r="N753">
        <v>0.10299999999999999</v>
      </c>
      <c r="O753">
        <v>276.738</v>
      </c>
      <c r="P753">
        <v>0.245</v>
      </c>
      <c r="Q753">
        <v>2159892.0750000002</v>
      </c>
      <c r="R753" t="s">
        <v>82</v>
      </c>
      <c r="T753" t="s">
        <v>63</v>
      </c>
      <c r="V753" t="s">
        <v>112</v>
      </c>
      <c r="W753" t="s">
        <v>51</v>
      </c>
      <c r="Y753" t="s">
        <v>107</v>
      </c>
    </row>
    <row r="754" spans="1:25" x14ac:dyDescent="0.45">
      <c r="A754" t="s">
        <v>100</v>
      </c>
      <c r="B754" t="s">
        <v>111</v>
      </c>
      <c r="C754">
        <v>594</v>
      </c>
      <c r="D754">
        <v>1</v>
      </c>
      <c r="F754">
        <v>2011</v>
      </c>
      <c r="G754">
        <v>446</v>
      </c>
      <c r="H754">
        <v>441</v>
      </c>
      <c r="I754">
        <v>23556.25</v>
      </c>
      <c r="K754">
        <v>176.46600000000001</v>
      </c>
      <c r="L754">
        <v>1.1791</v>
      </c>
      <c r="M754">
        <v>27544.5</v>
      </c>
      <c r="N754">
        <v>0.10290000000000001</v>
      </c>
      <c r="O754">
        <v>33.753999999999998</v>
      </c>
      <c r="P754">
        <v>0.22650000000000001</v>
      </c>
      <c r="Q754">
        <v>268457.65000000002</v>
      </c>
      <c r="R754" t="s">
        <v>82</v>
      </c>
      <c r="T754" t="s">
        <v>63</v>
      </c>
      <c r="V754" t="s">
        <v>112</v>
      </c>
      <c r="W754" t="s">
        <v>51</v>
      </c>
      <c r="Y754" t="s">
        <v>107</v>
      </c>
    </row>
    <row r="755" spans="1:25" x14ac:dyDescent="0.45">
      <c r="A755" t="s">
        <v>100</v>
      </c>
      <c r="B755" t="s">
        <v>111</v>
      </c>
      <c r="C755">
        <v>594</v>
      </c>
      <c r="D755">
        <v>10</v>
      </c>
      <c r="F755">
        <v>2009</v>
      </c>
      <c r="G755">
        <v>24</v>
      </c>
      <c r="H755">
        <v>18.54</v>
      </c>
      <c r="I755">
        <v>220.95</v>
      </c>
      <c r="O755">
        <v>1.3009999999999999</v>
      </c>
      <c r="P755">
        <v>0.61439999999999995</v>
      </c>
      <c r="Q755">
        <v>4252.2</v>
      </c>
      <c r="R755" t="s">
        <v>923</v>
      </c>
      <c r="T755" t="s">
        <v>28</v>
      </c>
      <c r="V755" t="s">
        <v>32</v>
      </c>
      <c r="Y755" t="s">
        <v>30</v>
      </c>
    </row>
    <row r="756" spans="1:25" x14ac:dyDescent="0.45">
      <c r="A756" t="s">
        <v>100</v>
      </c>
      <c r="B756" t="s">
        <v>111</v>
      </c>
      <c r="C756">
        <v>594</v>
      </c>
      <c r="D756">
        <v>10</v>
      </c>
      <c r="F756">
        <v>2010</v>
      </c>
      <c r="G756">
        <v>70</v>
      </c>
      <c r="H756">
        <v>65.47</v>
      </c>
      <c r="I756">
        <v>188</v>
      </c>
      <c r="O756">
        <v>0.95799999999999996</v>
      </c>
      <c r="P756">
        <v>0.61199999999999999</v>
      </c>
      <c r="Q756">
        <v>3131.5</v>
      </c>
      <c r="R756" t="s">
        <v>923</v>
      </c>
      <c r="T756" t="s">
        <v>28</v>
      </c>
      <c r="V756" t="s">
        <v>32</v>
      </c>
      <c r="Y756" t="s">
        <v>30</v>
      </c>
    </row>
    <row r="757" spans="1:25" x14ac:dyDescent="0.45">
      <c r="A757" t="s">
        <v>100</v>
      </c>
      <c r="B757" t="s">
        <v>111</v>
      </c>
      <c r="C757">
        <v>594</v>
      </c>
      <c r="D757">
        <v>10</v>
      </c>
      <c r="F757">
        <v>2011</v>
      </c>
      <c r="G757">
        <v>14</v>
      </c>
      <c r="H757">
        <v>11.46</v>
      </c>
      <c r="I757">
        <v>19.739999999999998</v>
      </c>
      <c r="O757">
        <v>3.9E-2</v>
      </c>
      <c r="P757">
        <v>0.20519999999999999</v>
      </c>
      <c r="Q757">
        <v>376</v>
      </c>
      <c r="R757" t="s">
        <v>923</v>
      </c>
      <c r="T757" t="s">
        <v>28</v>
      </c>
      <c r="V757" t="s">
        <v>32</v>
      </c>
      <c r="Y757" t="s">
        <v>30</v>
      </c>
    </row>
    <row r="758" spans="1:25" x14ac:dyDescent="0.45">
      <c r="A758" t="s">
        <v>100</v>
      </c>
      <c r="B758" t="s">
        <v>111</v>
      </c>
      <c r="C758">
        <v>594</v>
      </c>
      <c r="D758">
        <v>10</v>
      </c>
      <c r="F758">
        <v>2012</v>
      </c>
      <c r="G758">
        <v>28</v>
      </c>
      <c r="H758">
        <v>25.25</v>
      </c>
      <c r="I758">
        <v>355.52</v>
      </c>
      <c r="O758">
        <v>0.253</v>
      </c>
      <c r="P758">
        <v>0.2034</v>
      </c>
      <c r="Q758">
        <v>2467.6</v>
      </c>
      <c r="R758" t="s">
        <v>923</v>
      </c>
      <c r="T758" t="s">
        <v>28</v>
      </c>
      <c r="V758" t="s">
        <v>32</v>
      </c>
      <c r="Y758" t="s">
        <v>30</v>
      </c>
    </row>
    <row r="759" spans="1:25" x14ac:dyDescent="0.45">
      <c r="A759" t="s">
        <v>100</v>
      </c>
      <c r="B759" t="s">
        <v>111</v>
      </c>
      <c r="C759">
        <v>594</v>
      </c>
      <c r="D759">
        <v>10</v>
      </c>
      <c r="F759">
        <v>2013</v>
      </c>
      <c r="G759">
        <v>30</v>
      </c>
      <c r="H759">
        <v>23.05</v>
      </c>
      <c r="I759">
        <v>229.48</v>
      </c>
      <c r="O759">
        <v>0.45300000000000001</v>
      </c>
      <c r="P759">
        <v>0.21110000000000001</v>
      </c>
      <c r="Q759">
        <v>4327.6000000000004</v>
      </c>
      <c r="R759" t="s">
        <v>923</v>
      </c>
      <c r="T759" t="s">
        <v>28</v>
      </c>
      <c r="V759" t="s">
        <v>32</v>
      </c>
      <c r="Y759" t="s">
        <v>30</v>
      </c>
    </row>
    <row r="760" spans="1:25" x14ac:dyDescent="0.45">
      <c r="A760" t="s">
        <v>100</v>
      </c>
      <c r="B760" t="s">
        <v>111</v>
      </c>
      <c r="C760">
        <v>594</v>
      </c>
      <c r="D760">
        <v>10</v>
      </c>
      <c r="F760">
        <v>2014</v>
      </c>
      <c r="G760">
        <v>5</v>
      </c>
      <c r="H760">
        <v>5</v>
      </c>
      <c r="I760">
        <v>87</v>
      </c>
      <c r="O760">
        <v>0.11</v>
      </c>
      <c r="P760">
        <v>0.22</v>
      </c>
      <c r="Q760">
        <v>997.1</v>
      </c>
      <c r="R760" t="s">
        <v>923</v>
      </c>
      <c r="T760" t="s">
        <v>28</v>
      </c>
      <c r="V760" t="s">
        <v>32</v>
      </c>
      <c r="Y760" t="s">
        <v>30</v>
      </c>
    </row>
    <row r="761" spans="1:25" x14ac:dyDescent="0.45">
      <c r="A761" t="s">
        <v>100</v>
      </c>
      <c r="B761" t="s">
        <v>111</v>
      </c>
      <c r="C761">
        <v>594</v>
      </c>
      <c r="D761">
        <v>10</v>
      </c>
      <c r="F761">
        <v>2015</v>
      </c>
      <c r="G761">
        <v>7</v>
      </c>
      <c r="H761">
        <v>4.29</v>
      </c>
      <c r="I761">
        <v>50.49</v>
      </c>
      <c r="O761">
        <v>0.109</v>
      </c>
      <c r="P761">
        <v>0.21970000000000001</v>
      </c>
      <c r="Q761">
        <v>987</v>
      </c>
      <c r="R761" t="s">
        <v>923</v>
      </c>
      <c r="T761" t="s">
        <v>28</v>
      </c>
      <c r="V761" t="s">
        <v>32</v>
      </c>
      <c r="Y761" t="s">
        <v>30</v>
      </c>
    </row>
    <row r="762" spans="1:25" x14ac:dyDescent="0.45">
      <c r="A762" t="s">
        <v>100</v>
      </c>
      <c r="B762" t="s">
        <v>111</v>
      </c>
      <c r="C762">
        <v>594</v>
      </c>
      <c r="D762">
        <v>10</v>
      </c>
      <c r="F762">
        <v>2016</v>
      </c>
      <c r="G762">
        <v>2</v>
      </c>
      <c r="H762">
        <v>1.77</v>
      </c>
      <c r="I762">
        <v>23.7</v>
      </c>
      <c r="O762">
        <v>7.6999999999999999E-2</v>
      </c>
      <c r="P762">
        <v>0.22</v>
      </c>
      <c r="Q762">
        <v>703</v>
      </c>
      <c r="R762" t="s">
        <v>923</v>
      </c>
      <c r="T762" t="s">
        <v>28</v>
      </c>
      <c r="V762" t="s">
        <v>32</v>
      </c>
      <c r="Y762" t="s">
        <v>30</v>
      </c>
    </row>
    <row r="763" spans="1:25" x14ac:dyDescent="0.45">
      <c r="A763" t="s">
        <v>100</v>
      </c>
      <c r="B763" t="s">
        <v>111</v>
      </c>
      <c r="C763">
        <v>594</v>
      </c>
      <c r="D763">
        <v>10</v>
      </c>
      <c r="F763">
        <v>2017</v>
      </c>
      <c r="G763">
        <v>7</v>
      </c>
      <c r="H763">
        <v>3.92</v>
      </c>
      <c r="I763">
        <v>48.42</v>
      </c>
      <c r="O763">
        <v>9.4E-2</v>
      </c>
      <c r="P763">
        <v>0.22170000000000001</v>
      </c>
      <c r="Q763">
        <v>851</v>
      </c>
      <c r="R763" t="s">
        <v>923</v>
      </c>
      <c r="T763" t="s">
        <v>28</v>
      </c>
      <c r="V763" t="s">
        <v>32</v>
      </c>
      <c r="Y763" t="s">
        <v>30</v>
      </c>
    </row>
    <row r="764" spans="1:25" x14ac:dyDescent="0.45">
      <c r="A764" t="s">
        <v>100</v>
      </c>
      <c r="B764" t="s">
        <v>111</v>
      </c>
      <c r="C764">
        <v>594</v>
      </c>
      <c r="D764">
        <v>10</v>
      </c>
      <c r="F764">
        <v>2018</v>
      </c>
      <c r="G764">
        <v>22</v>
      </c>
      <c r="H764">
        <v>10.93</v>
      </c>
      <c r="I764">
        <v>114.48</v>
      </c>
      <c r="O764">
        <v>0.25900000000000001</v>
      </c>
      <c r="P764">
        <v>0.2225</v>
      </c>
      <c r="Q764">
        <v>2304.1</v>
      </c>
      <c r="R764" t="s">
        <v>923</v>
      </c>
      <c r="T764" t="s">
        <v>28</v>
      </c>
      <c r="V764" t="s">
        <v>32</v>
      </c>
      <c r="Y764" t="s">
        <v>30</v>
      </c>
    </row>
    <row r="765" spans="1:25" x14ac:dyDescent="0.45">
      <c r="A765" t="s">
        <v>100</v>
      </c>
      <c r="B765" t="s">
        <v>111</v>
      </c>
      <c r="C765">
        <v>594</v>
      </c>
      <c r="D765">
        <v>10</v>
      </c>
      <c r="F765">
        <v>2019</v>
      </c>
      <c r="G765">
        <v>2</v>
      </c>
      <c r="H765">
        <v>1.55</v>
      </c>
      <c r="I765">
        <v>18.850000000000001</v>
      </c>
      <c r="O765">
        <v>7.0000000000000007E-2</v>
      </c>
      <c r="P765">
        <v>0.245</v>
      </c>
      <c r="Q765">
        <v>567.29999999999995</v>
      </c>
      <c r="R765" t="s">
        <v>923</v>
      </c>
      <c r="T765" t="s">
        <v>28</v>
      </c>
      <c r="V765" t="s">
        <v>32</v>
      </c>
      <c r="Y765" t="s">
        <v>30</v>
      </c>
    </row>
    <row r="766" spans="1:25" x14ac:dyDescent="0.45">
      <c r="A766" t="s">
        <v>100</v>
      </c>
      <c r="B766" t="s">
        <v>111</v>
      </c>
      <c r="C766">
        <v>594</v>
      </c>
      <c r="D766">
        <v>10</v>
      </c>
      <c r="F766">
        <v>2020</v>
      </c>
      <c r="G766">
        <v>40</v>
      </c>
      <c r="H766">
        <v>28.47</v>
      </c>
      <c r="I766">
        <v>360.41</v>
      </c>
      <c r="O766">
        <v>1.2769999999999999</v>
      </c>
      <c r="P766">
        <v>0.24510000000000001</v>
      </c>
      <c r="Q766">
        <v>10420</v>
      </c>
      <c r="R766" t="s">
        <v>923</v>
      </c>
      <c r="T766" t="s">
        <v>28</v>
      </c>
      <c r="V766" t="s">
        <v>32</v>
      </c>
      <c r="Y766" t="s">
        <v>30</v>
      </c>
    </row>
    <row r="767" spans="1:25" x14ac:dyDescent="0.45">
      <c r="A767" t="s">
        <v>100</v>
      </c>
      <c r="B767" t="s">
        <v>111</v>
      </c>
      <c r="C767">
        <v>594</v>
      </c>
      <c r="D767">
        <v>10</v>
      </c>
      <c r="F767">
        <v>2021</v>
      </c>
      <c r="G767">
        <v>11</v>
      </c>
      <c r="H767">
        <v>7.58</v>
      </c>
      <c r="I767">
        <v>74.33</v>
      </c>
      <c r="O767">
        <v>0.34</v>
      </c>
      <c r="P767">
        <v>0.24490000000000001</v>
      </c>
      <c r="Q767">
        <v>2774.3</v>
      </c>
      <c r="R767" t="s">
        <v>923</v>
      </c>
      <c r="T767" t="s">
        <v>28</v>
      </c>
      <c r="V767" t="s">
        <v>32</v>
      </c>
      <c r="Y767" t="s">
        <v>30</v>
      </c>
    </row>
    <row r="768" spans="1:25" x14ac:dyDescent="0.45">
      <c r="A768" t="s">
        <v>100</v>
      </c>
      <c r="B768" t="s">
        <v>111</v>
      </c>
      <c r="C768">
        <v>594</v>
      </c>
      <c r="D768">
        <v>10</v>
      </c>
      <c r="F768">
        <v>2022</v>
      </c>
      <c r="G768">
        <v>47</v>
      </c>
      <c r="H768">
        <v>35.79</v>
      </c>
      <c r="I768">
        <v>441.86</v>
      </c>
      <c r="O768">
        <v>1.605</v>
      </c>
      <c r="P768">
        <v>0.245</v>
      </c>
      <c r="Q768">
        <v>13099.1</v>
      </c>
      <c r="R768" t="s">
        <v>923</v>
      </c>
      <c r="T768" t="s">
        <v>28</v>
      </c>
      <c r="V768" t="s">
        <v>32</v>
      </c>
      <c r="Y768" t="s">
        <v>30</v>
      </c>
    </row>
    <row r="769" spans="1:25" x14ac:dyDescent="0.45">
      <c r="A769" t="s">
        <v>100</v>
      </c>
      <c r="B769" t="s">
        <v>111</v>
      </c>
      <c r="C769">
        <v>594</v>
      </c>
      <c r="D769">
        <v>10</v>
      </c>
      <c r="F769">
        <v>2023</v>
      </c>
      <c r="G769">
        <v>67</v>
      </c>
      <c r="H769">
        <v>53.76</v>
      </c>
      <c r="I769">
        <v>688.68</v>
      </c>
      <c r="O769">
        <v>2.415</v>
      </c>
      <c r="P769">
        <v>0.24560000000000001</v>
      </c>
      <c r="Q769">
        <v>19676.2</v>
      </c>
      <c r="R769" t="s">
        <v>923</v>
      </c>
      <c r="T769" t="s">
        <v>28</v>
      </c>
      <c r="V769" t="s">
        <v>32</v>
      </c>
      <c r="Y769" t="s">
        <v>30</v>
      </c>
    </row>
    <row r="770" spans="1:25" x14ac:dyDescent="0.45">
      <c r="A770" t="s">
        <v>100</v>
      </c>
      <c r="B770" t="s">
        <v>111</v>
      </c>
      <c r="C770">
        <v>594</v>
      </c>
      <c r="D770">
        <v>10</v>
      </c>
      <c r="F770">
        <v>2024</v>
      </c>
      <c r="G770">
        <v>5</v>
      </c>
      <c r="H770">
        <v>2.82</v>
      </c>
      <c r="I770">
        <v>29.02</v>
      </c>
      <c r="O770">
        <v>0.13100000000000001</v>
      </c>
      <c r="P770">
        <v>0.254</v>
      </c>
      <c r="Q770">
        <v>1032.0999999999999</v>
      </c>
      <c r="R770" t="s">
        <v>923</v>
      </c>
      <c r="T770" t="s">
        <v>28</v>
      </c>
      <c r="V770" t="s">
        <v>32</v>
      </c>
      <c r="Y770" t="s">
        <v>30</v>
      </c>
    </row>
    <row r="771" spans="1:25" x14ac:dyDescent="0.45">
      <c r="A771" t="s">
        <v>100</v>
      </c>
      <c r="B771" t="s">
        <v>111</v>
      </c>
      <c r="C771">
        <v>594</v>
      </c>
      <c r="D771">
        <v>2</v>
      </c>
      <c r="F771">
        <v>2009</v>
      </c>
      <c r="G771">
        <v>2530</v>
      </c>
      <c r="H771">
        <v>2507.25</v>
      </c>
      <c r="I771">
        <v>131691.75</v>
      </c>
      <c r="K771">
        <v>959.89599999999996</v>
      </c>
      <c r="L771">
        <v>1.3355999999999999</v>
      </c>
      <c r="M771">
        <v>139649.57500000001</v>
      </c>
      <c r="N771">
        <v>0.10290000000000001</v>
      </c>
      <c r="O771">
        <v>169.13900000000001</v>
      </c>
      <c r="P771">
        <v>0.22670000000000001</v>
      </c>
      <c r="Q771">
        <v>1361116.425</v>
      </c>
      <c r="R771" t="s">
        <v>82</v>
      </c>
      <c r="T771" t="s">
        <v>63</v>
      </c>
      <c r="V771" t="s">
        <v>112</v>
      </c>
      <c r="W771" t="s">
        <v>51</v>
      </c>
      <c r="Y771" t="s">
        <v>107</v>
      </c>
    </row>
    <row r="772" spans="1:25" x14ac:dyDescent="0.45">
      <c r="A772" t="s">
        <v>100</v>
      </c>
      <c r="B772" t="s">
        <v>111</v>
      </c>
      <c r="C772">
        <v>594</v>
      </c>
      <c r="D772">
        <v>2</v>
      </c>
      <c r="F772">
        <v>2010</v>
      </c>
      <c r="G772">
        <v>1215</v>
      </c>
      <c r="H772">
        <v>1212.25</v>
      </c>
      <c r="I772">
        <v>64244</v>
      </c>
      <c r="K772">
        <v>491.42</v>
      </c>
      <c r="L772">
        <v>1.2517</v>
      </c>
      <c r="M772">
        <v>78247.5</v>
      </c>
      <c r="N772">
        <v>0.10299999999999999</v>
      </c>
      <c r="O772">
        <v>92.406999999999996</v>
      </c>
      <c r="P772">
        <v>0.23200000000000001</v>
      </c>
      <c r="Q772">
        <v>762638.9</v>
      </c>
      <c r="R772" t="s">
        <v>82</v>
      </c>
      <c r="T772" t="s">
        <v>63</v>
      </c>
      <c r="V772" t="s">
        <v>112</v>
      </c>
      <c r="W772" t="s">
        <v>51</v>
      </c>
      <c r="Y772" t="s">
        <v>107</v>
      </c>
    </row>
    <row r="773" spans="1:25" x14ac:dyDescent="0.45">
      <c r="A773" t="s">
        <v>100</v>
      </c>
      <c r="B773" t="s">
        <v>111</v>
      </c>
      <c r="C773">
        <v>594</v>
      </c>
      <c r="D773">
        <v>3</v>
      </c>
      <c r="F773">
        <v>2009</v>
      </c>
      <c r="G773">
        <v>5550</v>
      </c>
      <c r="H773">
        <v>5508.5</v>
      </c>
      <c r="I773">
        <v>564530</v>
      </c>
      <c r="K773">
        <v>4176.7560000000003</v>
      </c>
      <c r="L773">
        <v>1.5102</v>
      </c>
      <c r="M773">
        <v>546514.92500000005</v>
      </c>
      <c r="N773">
        <v>0.10299999999999999</v>
      </c>
      <c r="O773">
        <v>746.01199999999994</v>
      </c>
      <c r="P773">
        <v>0.24859999999999999</v>
      </c>
      <c r="Q773">
        <v>5326660.9249999998</v>
      </c>
      <c r="R773" t="s">
        <v>82</v>
      </c>
      <c r="T773" t="s">
        <v>63</v>
      </c>
      <c r="V773" t="s">
        <v>112</v>
      </c>
      <c r="W773" t="s">
        <v>51</v>
      </c>
      <c r="Y773" t="s">
        <v>107</v>
      </c>
    </row>
    <row r="774" spans="1:25" x14ac:dyDescent="0.45">
      <c r="A774" t="s">
        <v>100</v>
      </c>
      <c r="B774" t="s">
        <v>111</v>
      </c>
      <c r="C774">
        <v>594</v>
      </c>
      <c r="D774">
        <v>3</v>
      </c>
      <c r="F774">
        <v>2010</v>
      </c>
      <c r="G774">
        <v>5404</v>
      </c>
      <c r="H774">
        <v>5371.5</v>
      </c>
      <c r="I774">
        <v>603340.75</v>
      </c>
      <c r="K774">
        <v>4129.3549999999996</v>
      </c>
      <c r="L774">
        <v>1.3752</v>
      </c>
      <c r="M774">
        <v>600244.05000000005</v>
      </c>
      <c r="N774">
        <v>0.10299999999999999</v>
      </c>
      <c r="O774">
        <v>935.88400000000001</v>
      </c>
      <c r="P774">
        <v>0.28899999999999998</v>
      </c>
      <c r="Q774">
        <v>5850326.5250000004</v>
      </c>
      <c r="R774" t="s">
        <v>82</v>
      </c>
      <c r="T774" t="s">
        <v>63</v>
      </c>
      <c r="V774" t="s">
        <v>112</v>
      </c>
      <c r="W774" t="s">
        <v>51</v>
      </c>
      <c r="Y774" t="s">
        <v>107</v>
      </c>
    </row>
    <row r="775" spans="1:25" x14ac:dyDescent="0.45">
      <c r="A775" t="s">
        <v>100</v>
      </c>
      <c r="B775" t="s">
        <v>111</v>
      </c>
      <c r="C775">
        <v>594</v>
      </c>
      <c r="D775">
        <v>3</v>
      </c>
      <c r="F775">
        <v>2011</v>
      </c>
      <c r="G775">
        <v>5239</v>
      </c>
      <c r="H775">
        <v>5212</v>
      </c>
      <c r="I775">
        <v>411947.25</v>
      </c>
      <c r="K775">
        <v>3061.009</v>
      </c>
      <c r="L775">
        <v>1.3702000000000001</v>
      </c>
      <c r="M775">
        <v>454630.42499999999</v>
      </c>
      <c r="N775">
        <v>0.10299999999999999</v>
      </c>
      <c r="O775">
        <v>582.68600000000004</v>
      </c>
      <c r="P775">
        <v>0.2447</v>
      </c>
      <c r="Q775">
        <v>4431117.45</v>
      </c>
      <c r="R775" t="s">
        <v>82</v>
      </c>
      <c r="T775" t="s">
        <v>63</v>
      </c>
      <c r="V775" t="s">
        <v>112</v>
      </c>
      <c r="W775" t="s">
        <v>51</v>
      </c>
      <c r="Y775" t="s">
        <v>107</v>
      </c>
    </row>
    <row r="776" spans="1:25" x14ac:dyDescent="0.45">
      <c r="A776" t="s">
        <v>100</v>
      </c>
      <c r="B776" t="s">
        <v>111</v>
      </c>
      <c r="C776">
        <v>594</v>
      </c>
      <c r="D776">
        <v>3</v>
      </c>
      <c r="F776">
        <v>2012</v>
      </c>
      <c r="G776">
        <v>4049</v>
      </c>
      <c r="H776">
        <v>4021.5</v>
      </c>
      <c r="I776">
        <v>270811.5</v>
      </c>
      <c r="K776">
        <v>1904.54</v>
      </c>
      <c r="L776">
        <v>1.3255999999999999</v>
      </c>
      <c r="M776">
        <v>286954.125</v>
      </c>
      <c r="N776">
        <v>0.10299999999999999</v>
      </c>
      <c r="O776">
        <v>350.63799999999998</v>
      </c>
      <c r="P776">
        <v>0.23080000000000001</v>
      </c>
      <c r="Q776">
        <v>2796814.3250000002</v>
      </c>
      <c r="R776" t="s">
        <v>82</v>
      </c>
      <c r="T776" t="s">
        <v>63</v>
      </c>
      <c r="V776" t="s">
        <v>112</v>
      </c>
      <c r="W776" t="s">
        <v>51</v>
      </c>
      <c r="Y776" t="s">
        <v>107</v>
      </c>
    </row>
    <row r="777" spans="1:25" x14ac:dyDescent="0.45">
      <c r="A777" t="s">
        <v>100</v>
      </c>
      <c r="B777" t="s">
        <v>111</v>
      </c>
      <c r="C777">
        <v>594</v>
      </c>
      <c r="D777">
        <v>3</v>
      </c>
      <c r="F777">
        <v>2013</v>
      </c>
      <c r="G777">
        <v>2055</v>
      </c>
      <c r="H777">
        <v>2031</v>
      </c>
      <c r="I777">
        <v>160480.75</v>
      </c>
      <c r="K777">
        <v>1189.0319999999999</v>
      </c>
      <c r="L777">
        <v>1.3023</v>
      </c>
      <c r="M777">
        <v>176725.17499999999</v>
      </c>
      <c r="N777">
        <v>0.10299999999999999</v>
      </c>
      <c r="O777">
        <v>261.32299999999998</v>
      </c>
      <c r="P777">
        <v>0.27979999999999999</v>
      </c>
      <c r="Q777">
        <v>1722476.7250000001</v>
      </c>
      <c r="R777" t="s">
        <v>82</v>
      </c>
      <c r="T777" t="s">
        <v>63</v>
      </c>
      <c r="V777" t="s">
        <v>112</v>
      </c>
      <c r="W777" t="s">
        <v>51</v>
      </c>
      <c r="Y777" t="s">
        <v>107</v>
      </c>
    </row>
    <row r="778" spans="1:25" x14ac:dyDescent="0.45">
      <c r="A778" t="s">
        <v>100</v>
      </c>
      <c r="B778" t="s">
        <v>111</v>
      </c>
      <c r="C778">
        <v>594</v>
      </c>
      <c r="D778">
        <v>4</v>
      </c>
      <c r="F778">
        <v>2009</v>
      </c>
      <c r="G778">
        <v>6446</v>
      </c>
      <c r="H778">
        <v>6415</v>
      </c>
      <c r="I778">
        <v>1764372.25</v>
      </c>
      <c r="K778">
        <v>8205.9470000000001</v>
      </c>
      <c r="L778">
        <v>1.0657000000000001</v>
      </c>
      <c r="M778">
        <v>1530135.575</v>
      </c>
      <c r="N778">
        <v>0.10299999999999999</v>
      </c>
      <c r="O778">
        <v>2161.5909999999999</v>
      </c>
      <c r="P778">
        <v>0.27160000000000001</v>
      </c>
      <c r="Q778">
        <v>14913659.800000001</v>
      </c>
      <c r="R778" t="s">
        <v>82</v>
      </c>
      <c r="T778" t="s">
        <v>113</v>
      </c>
      <c r="V778" t="s">
        <v>112</v>
      </c>
      <c r="W778" t="s">
        <v>51</v>
      </c>
      <c r="Y778" t="s">
        <v>107</v>
      </c>
    </row>
    <row r="779" spans="1:25" x14ac:dyDescent="0.45">
      <c r="A779" t="s">
        <v>100</v>
      </c>
      <c r="B779" t="s">
        <v>111</v>
      </c>
      <c r="C779">
        <v>594</v>
      </c>
      <c r="D779">
        <v>4</v>
      </c>
      <c r="F779">
        <v>2010</v>
      </c>
      <c r="G779">
        <v>5932</v>
      </c>
      <c r="H779">
        <v>5908.5</v>
      </c>
      <c r="I779">
        <v>1635196.25</v>
      </c>
      <c r="K779">
        <v>7689.6030000000001</v>
      </c>
      <c r="L779">
        <v>1.0563</v>
      </c>
      <c r="M779">
        <v>1441953.55</v>
      </c>
      <c r="N779">
        <v>0.10299999999999999</v>
      </c>
      <c r="O779">
        <v>2133.0509999999999</v>
      </c>
      <c r="P779">
        <v>0.2868</v>
      </c>
      <c r="Q779">
        <v>14054148.800000001</v>
      </c>
      <c r="R779" t="s">
        <v>82</v>
      </c>
      <c r="T779" t="s">
        <v>113</v>
      </c>
      <c r="V779" t="s">
        <v>112</v>
      </c>
      <c r="W779" t="s">
        <v>51</v>
      </c>
      <c r="Y779" t="s">
        <v>107</v>
      </c>
    </row>
    <row r="780" spans="1:25" x14ac:dyDescent="0.45">
      <c r="A780" t="s">
        <v>100</v>
      </c>
      <c r="B780" t="s">
        <v>111</v>
      </c>
      <c r="C780">
        <v>594</v>
      </c>
      <c r="D780">
        <v>4</v>
      </c>
      <c r="F780">
        <v>2011</v>
      </c>
      <c r="G780">
        <v>5028</v>
      </c>
      <c r="H780">
        <v>4988.75</v>
      </c>
      <c r="I780">
        <v>1126675.25</v>
      </c>
      <c r="K780">
        <v>5956.7830000000004</v>
      </c>
      <c r="L780">
        <v>1.03</v>
      </c>
      <c r="M780">
        <v>1120255.4750000001</v>
      </c>
      <c r="N780">
        <v>0.10299999999999999</v>
      </c>
      <c r="O780">
        <v>1735.931</v>
      </c>
      <c r="P780">
        <v>0.28960000000000002</v>
      </c>
      <c r="Q780">
        <v>10918656.975</v>
      </c>
      <c r="R780" t="s">
        <v>82</v>
      </c>
      <c r="T780" t="s">
        <v>113</v>
      </c>
      <c r="U780" t="s">
        <v>114</v>
      </c>
      <c r="V780" t="s">
        <v>115</v>
      </c>
      <c r="W780" t="s">
        <v>51</v>
      </c>
      <c r="Y780" t="s">
        <v>107</v>
      </c>
    </row>
    <row r="781" spans="1:25" x14ac:dyDescent="0.45">
      <c r="A781" t="s">
        <v>100</v>
      </c>
      <c r="B781" t="s">
        <v>111</v>
      </c>
      <c r="C781">
        <v>594</v>
      </c>
      <c r="D781">
        <v>4</v>
      </c>
      <c r="F781">
        <v>2012</v>
      </c>
      <c r="G781">
        <v>6020</v>
      </c>
      <c r="H781">
        <v>5985.75</v>
      </c>
      <c r="I781">
        <v>1336671.25</v>
      </c>
      <c r="K781">
        <v>692.01</v>
      </c>
      <c r="L781">
        <v>0.13780000000000001</v>
      </c>
      <c r="M781">
        <v>1215824.625</v>
      </c>
      <c r="N781">
        <v>0.10299999999999999</v>
      </c>
      <c r="O781">
        <v>399.90600000000001</v>
      </c>
      <c r="P781">
        <v>6.9199999999999998E-2</v>
      </c>
      <c r="Q781">
        <v>11850171.675000001</v>
      </c>
      <c r="R781" t="s">
        <v>82</v>
      </c>
      <c r="T781" t="s">
        <v>113</v>
      </c>
      <c r="U781" t="s">
        <v>116</v>
      </c>
      <c r="V781" t="s">
        <v>117</v>
      </c>
      <c r="W781" t="s">
        <v>51</v>
      </c>
      <c r="Y781" t="s">
        <v>107</v>
      </c>
    </row>
    <row r="782" spans="1:25" x14ac:dyDescent="0.45">
      <c r="A782" t="s">
        <v>100</v>
      </c>
      <c r="B782" t="s">
        <v>111</v>
      </c>
      <c r="C782">
        <v>594</v>
      </c>
      <c r="D782">
        <v>4</v>
      </c>
      <c r="F782">
        <v>2013</v>
      </c>
      <c r="G782">
        <v>6785</v>
      </c>
      <c r="H782">
        <v>6770.75</v>
      </c>
      <c r="I782">
        <v>1609176.25</v>
      </c>
      <c r="K782">
        <v>958.75900000000001</v>
      </c>
      <c r="L782">
        <v>0.1648</v>
      </c>
      <c r="M782">
        <v>1454202.7</v>
      </c>
      <c r="N782">
        <v>0.10299999999999999</v>
      </c>
      <c r="O782">
        <v>531.68600000000004</v>
      </c>
      <c r="P782">
        <v>7.6600000000000001E-2</v>
      </c>
      <c r="Q782">
        <v>14173547.300000001</v>
      </c>
      <c r="R782" t="s">
        <v>82</v>
      </c>
      <c r="T782" t="s">
        <v>113</v>
      </c>
      <c r="U782" t="s">
        <v>116</v>
      </c>
      <c r="V782" t="s">
        <v>117</v>
      </c>
      <c r="W782" t="s">
        <v>51</v>
      </c>
      <c r="Y782" t="s">
        <v>107</v>
      </c>
    </row>
    <row r="783" spans="1:25" x14ac:dyDescent="0.45">
      <c r="A783" t="s">
        <v>100</v>
      </c>
      <c r="B783" t="s">
        <v>111</v>
      </c>
      <c r="C783">
        <v>594</v>
      </c>
      <c r="D783">
        <v>4</v>
      </c>
      <c r="F783">
        <v>2014</v>
      </c>
      <c r="G783">
        <v>3729</v>
      </c>
      <c r="H783">
        <v>3697.45</v>
      </c>
      <c r="I783">
        <v>986388.24</v>
      </c>
      <c r="K783">
        <v>752.77200000000005</v>
      </c>
      <c r="L783">
        <v>0.2482</v>
      </c>
      <c r="M783">
        <v>877251.23899999994</v>
      </c>
      <c r="N783">
        <v>0.10299999999999999</v>
      </c>
      <c r="O783">
        <v>329.976</v>
      </c>
      <c r="P783">
        <v>8.1199999999999994E-2</v>
      </c>
      <c r="Q783">
        <v>8550173.7530000005</v>
      </c>
      <c r="R783" t="s">
        <v>82</v>
      </c>
      <c r="T783" t="s">
        <v>113</v>
      </c>
      <c r="U783" t="s">
        <v>116</v>
      </c>
      <c r="V783" t="s">
        <v>117</v>
      </c>
      <c r="W783" t="s">
        <v>51</v>
      </c>
      <c r="Y783" t="s">
        <v>107</v>
      </c>
    </row>
    <row r="784" spans="1:25" x14ac:dyDescent="0.45">
      <c r="A784" t="s">
        <v>100</v>
      </c>
      <c r="B784" t="s">
        <v>111</v>
      </c>
      <c r="C784">
        <v>594</v>
      </c>
      <c r="D784">
        <v>4</v>
      </c>
      <c r="F784">
        <v>2015</v>
      </c>
      <c r="G784">
        <v>2577</v>
      </c>
      <c r="H784">
        <v>2545.39</v>
      </c>
      <c r="I784">
        <v>698230.77</v>
      </c>
      <c r="K784">
        <v>649.66</v>
      </c>
      <c r="L784">
        <v>0.32800000000000001</v>
      </c>
      <c r="M784">
        <v>627477.96400000004</v>
      </c>
      <c r="N784">
        <v>0.10290000000000001</v>
      </c>
      <c r="O784">
        <v>255.45500000000001</v>
      </c>
      <c r="P784">
        <v>8.9300000000000004E-2</v>
      </c>
      <c r="Q784">
        <v>6115758.1100000003</v>
      </c>
      <c r="R784" t="s">
        <v>82</v>
      </c>
      <c r="T784" t="s">
        <v>113</v>
      </c>
      <c r="U784" t="s">
        <v>116</v>
      </c>
      <c r="V784" t="s">
        <v>117</v>
      </c>
      <c r="W784" t="s">
        <v>51</v>
      </c>
      <c r="Y784" t="s">
        <v>47</v>
      </c>
    </row>
    <row r="785" spans="1:25" x14ac:dyDescent="0.45">
      <c r="A785" t="s">
        <v>100</v>
      </c>
      <c r="B785" t="s">
        <v>111</v>
      </c>
      <c r="C785">
        <v>594</v>
      </c>
      <c r="D785">
        <v>4</v>
      </c>
      <c r="F785">
        <v>2016</v>
      </c>
      <c r="G785">
        <v>2228</v>
      </c>
      <c r="H785">
        <v>2207.66</v>
      </c>
      <c r="I785">
        <v>560999.35</v>
      </c>
      <c r="K785">
        <v>462.11599999999999</v>
      </c>
      <c r="L785">
        <v>0.23180000000000001</v>
      </c>
      <c r="M785">
        <v>527384.46299999999</v>
      </c>
      <c r="N785">
        <v>0.10290000000000001</v>
      </c>
      <c r="O785">
        <v>204.66800000000001</v>
      </c>
      <c r="P785">
        <v>8.1600000000000006E-2</v>
      </c>
      <c r="Q785">
        <v>5140207.4840000002</v>
      </c>
      <c r="R785" t="s">
        <v>82</v>
      </c>
      <c r="T785" t="s">
        <v>113</v>
      </c>
      <c r="U785" t="s">
        <v>116</v>
      </c>
      <c r="V785" t="s">
        <v>117</v>
      </c>
      <c r="W785" t="s">
        <v>51</v>
      </c>
      <c r="Y785" t="s">
        <v>47</v>
      </c>
    </row>
    <row r="786" spans="1:25" x14ac:dyDescent="0.45">
      <c r="A786" t="s">
        <v>100</v>
      </c>
      <c r="B786" t="s">
        <v>111</v>
      </c>
      <c r="C786">
        <v>594</v>
      </c>
      <c r="D786">
        <v>4</v>
      </c>
      <c r="F786">
        <v>2017</v>
      </c>
      <c r="G786">
        <v>1868</v>
      </c>
      <c r="H786">
        <v>1842.29</v>
      </c>
      <c r="I786">
        <v>441207.3</v>
      </c>
      <c r="K786">
        <v>474.54199999999997</v>
      </c>
      <c r="L786">
        <v>0.32879999999999998</v>
      </c>
      <c r="M786">
        <v>398762.54</v>
      </c>
      <c r="N786">
        <v>0.10290000000000001</v>
      </c>
      <c r="O786">
        <v>162.66300000000001</v>
      </c>
      <c r="P786">
        <v>8.7400000000000005E-2</v>
      </c>
      <c r="Q786">
        <v>3886580.4789999998</v>
      </c>
      <c r="R786" t="s">
        <v>82</v>
      </c>
      <c r="T786" t="s">
        <v>113</v>
      </c>
      <c r="U786" t="s">
        <v>116</v>
      </c>
      <c r="V786" t="s">
        <v>117</v>
      </c>
      <c r="W786" t="s">
        <v>51</v>
      </c>
      <c r="Y786" t="s">
        <v>47</v>
      </c>
    </row>
    <row r="787" spans="1:25" x14ac:dyDescent="0.45">
      <c r="A787" t="s">
        <v>100</v>
      </c>
      <c r="B787" t="s">
        <v>111</v>
      </c>
      <c r="C787">
        <v>594</v>
      </c>
      <c r="D787">
        <v>4</v>
      </c>
      <c r="F787">
        <v>2018</v>
      </c>
      <c r="G787">
        <v>1677</v>
      </c>
      <c r="H787">
        <v>1643.85</v>
      </c>
      <c r="I787">
        <v>351402.64</v>
      </c>
      <c r="K787">
        <v>441.25799999999998</v>
      </c>
      <c r="L787">
        <v>0.4042</v>
      </c>
      <c r="M787">
        <v>313243.19500000001</v>
      </c>
      <c r="N787">
        <v>0.1028</v>
      </c>
      <c r="O787">
        <v>132.11699999999999</v>
      </c>
      <c r="P787">
        <v>9.0700000000000003E-2</v>
      </c>
      <c r="Q787">
        <v>3053058.3489999999</v>
      </c>
      <c r="R787" t="s">
        <v>82</v>
      </c>
      <c r="T787" t="s">
        <v>113</v>
      </c>
      <c r="U787" t="s">
        <v>116</v>
      </c>
      <c r="V787" t="s">
        <v>117</v>
      </c>
      <c r="W787" t="s">
        <v>51</v>
      </c>
      <c r="Y787" t="s">
        <v>47</v>
      </c>
    </row>
    <row r="788" spans="1:25" x14ac:dyDescent="0.45">
      <c r="A788" t="s">
        <v>100</v>
      </c>
      <c r="B788" t="s">
        <v>111</v>
      </c>
      <c r="C788">
        <v>594</v>
      </c>
      <c r="D788">
        <v>4</v>
      </c>
      <c r="F788">
        <v>2019</v>
      </c>
      <c r="G788">
        <v>849</v>
      </c>
      <c r="H788">
        <v>836.27</v>
      </c>
      <c r="I788">
        <v>173718.81</v>
      </c>
      <c r="K788">
        <v>246.16800000000001</v>
      </c>
      <c r="L788">
        <v>0.36609999999999998</v>
      </c>
      <c r="M788">
        <v>180120.71400000001</v>
      </c>
      <c r="N788">
        <v>0.10290000000000001</v>
      </c>
      <c r="O788">
        <v>73.692999999999998</v>
      </c>
      <c r="P788">
        <v>8.5500000000000007E-2</v>
      </c>
      <c r="Q788">
        <v>1755559.601</v>
      </c>
      <c r="R788" t="s">
        <v>82</v>
      </c>
      <c r="T788" t="s">
        <v>113</v>
      </c>
      <c r="U788" t="s">
        <v>116</v>
      </c>
      <c r="V788" t="s">
        <v>117</v>
      </c>
      <c r="W788" t="s">
        <v>51</v>
      </c>
      <c r="Y788" t="s">
        <v>47</v>
      </c>
    </row>
    <row r="789" spans="1:25" x14ac:dyDescent="0.45">
      <c r="A789" t="s">
        <v>100</v>
      </c>
      <c r="B789" t="s">
        <v>111</v>
      </c>
      <c r="C789">
        <v>594</v>
      </c>
      <c r="D789">
        <v>4</v>
      </c>
      <c r="F789">
        <v>2020</v>
      </c>
      <c r="G789">
        <v>838</v>
      </c>
      <c r="H789">
        <v>822.76</v>
      </c>
      <c r="I789">
        <v>157155.46</v>
      </c>
      <c r="K789">
        <v>275.87200000000001</v>
      </c>
      <c r="L789">
        <v>0.47989999999999999</v>
      </c>
      <c r="M789">
        <v>163735.06099999999</v>
      </c>
      <c r="N789">
        <v>0.1028</v>
      </c>
      <c r="O789">
        <v>75.353999999999999</v>
      </c>
      <c r="P789">
        <v>9.8900000000000002E-2</v>
      </c>
      <c r="Q789">
        <v>1595859.7350000001</v>
      </c>
      <c r="R789" t="s">
        <v>82</v>
      </c>
      <c r="T789" t="s">
        <v>113</v>
      </c>
      <c r="U789" t="s">
        <v>116</v>
      </c>
      <c r="V789" t="s">
        <v>117</v>
      </c>
      <c r="W789" t="s">
        <v>51</v>
      </c>
      <c r="Y789" t="s">
        <v>47</v>
      </c>
    </row>
    <row r="790" spans="1:25" x14ac:dyDescent="0.45">
      <c r="A790" t="s">
        <v>100</v>
      </c>
      <c r="B790" t="s">
        <v>111</v>
      </c>
      <c r="C790">
        <v>594</v>
      </c>
      <c r="D790">
        <v>4</v>
      </c>
      <c r="F790">
        <v>2021</v>
      </c>
      <c r="G790">
        <v>1804</v>
      </c>
      <c r="H790">
        <v>1767.12</v>
      </c>
      <c r="I790">
        <v>358433.66</v>
      </c>
      <c r="K790">
        <v>636.83500000000004</v>
      </c>
      <c r="L790">
        <v>0.54900000000000004</v>
      </c>
      <c r="M790">
        <v>385657.81599999999</v>
      </c>
      <c r="N790">
        <v>0.10290000000000001</v>
      </c>
      <c r="O790">
        <v>178.387</v>
      </c>
      <c r="P790">
        <v>0.10349999999999999</v>
      </c>
      <c r="Q790">
        <v>3758853.6850000001</v>
      </c>
      <c r="R790" t="s">
        <v>82</v>
      </c>
      <c r="T790" t="s">
        <v>113</v>
      </c>
      <c r="U790" t="s">
        <v>116</v>
      </c>
      <c r="V790" t="s">
        <v>117</v>
      </c>
      <c r="W790" t="s">
        <v>51</v>
      </c>
      <c r="Y790" t="s">
        <v>47</v>
      </c>
    </row>
    <row r="791" spans="1:25" x14ac:dyDescent="0.45">
      <c r="A791" t="s">
        <v>100</v>
      </c>
      <c r="B791" t="s">
        <v>111</v>
      </c>
      <c r="C791">
        <v>594</v>
      </c>
      <c r="D791">
        <v>4</v>
      </c>
      <c r="F791">
        <v>2022</v>
      </c>
      <c r="G791">
        <v>924</v>
      </c>
      <c r="H791">
        <v>901.33</v>
      </c>
      <c r="I791">
        <v>159988.32999999999</v>
      </c>
      <c r="K791">
        <v>388.19299999999998</v>
      </c>
      <c r="L791">
        <v>0.62539999999999996</v>
      </c>
      <c r="M791">
        <v>169755.446</v>
      </c>
      <c r="N791">
        <v>0.10290000000000001</v>
      </c>
      <c r="O791">
        <v>80.716999999999999</v>
      </c>
      <c r="P791">
        <v>9.8000000000000004E-2</v>
      </c>
      <c r="Q791">
        <v>1654533.9680000001</v>
      </c>
      <c r="R791" t="s">
        <v>82</v>
      </c>
      <c r="T791" t="s">
        <v>113</v>
      </c>
      <c r="U791" t="s">
        <v>116</v>
      </c>
      <c r="V791" t="s">
        <v>117</v>
      </c>
      <c r="W791" t="s">
        <v>51</v>
      </c>
      <c r="Y791" t="s">
        <v>47</v>
      </c>
    </row>
    <row r="792" spans="1:25" x14ac:dyDescent="0.45">
      <c r="A792" t="s">
        <v>100</v>
      </c>
      <c r="B792" t="s">
        <v>111</v>
      </c>
      <c r="C792">
        <v>594</v>
      </c>
      <c r="D792">
        <v>4</v>
      </c>
      <c r="F792">
        <v>2023</v>
      </c>
      <c r="G792">
        <v>291</v>
      </c>
      <c r="H792">
        <v>279.32</v>
      </c>
      <c r="I792">
        <v>26070.6</v>
      </c>
      <c r="K792">
        <v>129.114</v>
      </c>
      <c r="L792">
        <v>0.67830000000000001</v>
      </c>
      <c r="M792">
        <v>31534.173999999999</v>
      </c>
      <c r="N792">
        <v>0.1028</v>
      </c>
      <c r="O792">
        <v>21.669</v>
      </c>
      <c r="P792">
        <v>0.104</v>
      </c>
      <c r="Q792">
        <v>307359.68800000002</v>
      </c>
      <c r="R792" t="s">
        <v>82</v>
      </c>
      <c r="T792" t="s">
        <v>113</v>
      </c>
      <c r="U792" t="s">
        <v>116</v>
      </c>
      <c r="V792" t="s">
        <v>117</v>
      </c>
      <c r="W792" t="s">
        <v>51</v>
      </c>
      <c r="Y792" t="s">
        <v>47</v>
      </c>
    </row>
    <row r="793" spans="1:25" x14ac:dyDescent="0.45">
      <c r="A793" t="s">
        <v>100</v>
      </c>
      <c r="B793" t="s">
        <v>111</v>
      </c>
      <c r="C793">
        <v>594</v>
      </c>
      <c r="D793">
        <v>4</v>
      </c>
      <c r="F793">
        <v>2024</v>
      </c>
      <c r="G793">
        <v>417</v>
      </c>
      <c r="H793">
        <v>404.84</v>
      </c>
      <c r="I793">
        <v>66091.45</v>
      </c>
      <c r="K793">
        <v>175.91200000000001</v>
      </c>
      <c r="L793">
        <v>0.71440000000000003</v>
      </c>
      <c r="M793">
        <v>70257.323000000004</v>
      </c>
      <c r="N793">
        <v>0.1026</v>
      </c>
      <c r="O793">
        <v>36.189</v>
      </c>
      <c r="P793">
        <v>0.1111</v>
      </c>
      <c r="Q793">
        <v>684772.29200000002</v>
      </c>
      <c r="R793" t="s">
        <v>82</v>
      </c>
      <c r="T793" t="s">
        <v>113</v>
      </c>
      <c r="U793" t="s">
        <v>116</v>
      </c>
      <c r="V793" t="s">
        <v>117</v>
      </c>
      <c r="W793" t="s">
        <v>51</v>
      </c>
      <c r="Y793" t="s">
        <v>47</v>
      </c>
    </row>
    <row r="794" spans="1:25" x14ac:dyDescent="0.45">
      <c r="A794" t="s">
        <v>100</v>
      </c>
      <c r="B794" t="s">
        <v>118</v>
      </c>
      <c r="C794">
        <v>597</v>
      </c>
      <c r="D794">
        <v>10</v>
      </c>
      <c r="F794">
        <v>2009</v>
      </c>
      <c r="G794">
        <v>3</v>
      </c>
      <c r="H794">
        <v>2.65</v>
      </c>
      <c r="I794">
        <v>38.380000000000003</v>
      </c>
      <c r="O794">
        <v>7.9000000000000001E-2</v>
      </c>
      <c r="P794">
        <v>0.23499999999999999</v>
      </c>
      <c r="Q794">
        <v>669</v>
      </c>
      <c r="R794" t="s">
        <v>923</v>
      </c>
      <c r="T794" t="s">
        <v>28</v>
      </c>
      <c r="V794" t="s">
        <v>119</v>
      </c>
      <c r="Y794" t="s">
        <v>30</v>
      </c>
    </row>
    <row r="795" spans="1:25" x14ac:dyDescent="0.45">
      <c r="A795" t="s">
        <v>100</v>
      </c>
      <c r="B795" t="s">
        <v>118</v>
      </c>
      <c r="C795">
        <v>597</v>
      </c>
      <c r="D795">
        <v>10</v>
      </c>
      <c r="F795">
        <v>2010</v>
      </c>
      <c r="G795">
        <v>11</v>
      </c>
      <c r="H795">
        <v>11</v>
      </c>
      <c r="I795">
        <v>60</v>
      </c>
      <c r="O795">
        <v>9.1999999999999998E-2</v>
      </c>
      <c r="P795">
        <v>0.23499999999999999</v>
      </c>
      <c r="Q795">
        <v>784</v>
      </c>
      <c r="R795" t="s">
        <v>923</v>
      </c>
      <c r="T795" t="s">
        <v>28</v>
      </c>
      <c r="V795" t="s">
        <v>32</v>
      </c>
      <c r="Y795" t="s">
        <v>30</v>
      </c>
    </row>
    <row r="796" spans="1:25" x14ac:dyDescent="0.45">
      <c r="A796" t="s">
        <v>100</v>
      </c>
      <c r="B796" t="s">
        <v>118</v>
      </c>
      <c r="C796">
        <v>597</v>
      </c>
      <c r="D796">
        <v>10</v>
      </c>
      <c r="F796">
        <v>2011</v>
      </c>
      <c r="G796">
        <v>16</v>
      </c>
      <c r="H796">
        <v>15.69</v>
      </c>
      <c r="I796">
        <v>181.52</v>
      </c>
      <c r="O796">
        <v>0.36199999999999999</v>
      </c>
      <c r="P796">
        <v>0.23599999999999999</v>
      </c>
      <c r="Q796">
        <v>3070.4</v>
      </c>
      <c r="R796" t="s">
        <v>923</v>
      </c>
      <c r="T796" t="s">
        <v>28</v>
      </c>
      <c r="V796" t="s">
        <v>32</v>
      </c>
      <c r="Y796" t="s">
        <v>30</v>
      </c>
    </row>
    <row r="797" spans="1:25" x14ac:dyDescent="0.45">
      <c r="A797" t="s">
        <v>100</v>
      </c>
      <c r="B797" t="s">
        <v>118</v>
      </c>
      <c r="C797">
        <v>597</v>
      </c>
      <c r="D797">
        <v>10</v>
      </c>
      <c r="F797">
        <v>2012</v>
      </c>
      <c r="G797">
        <v>4</v>
      </c>
      <c r="H797">
        <v>2.9</v>
      </c>
      <c r="I797">
        <v>40.4</v>
      </c>
      <c r="O797">
        <v>0.316</v>
      </c>
      <c r="P797">
        <v>0.23599999999999999</v>
      </c>
      <c r="Q797">
        <v>2678</v>
      </c>
      <c r="R797" t="s">
        <v>923</v>
      </c>
      <c r="T797" t="s">
        <v>28</v>
      </c>
      <c r="V797" t="s">
        <v>32</v>
      </c>
      <c r="Y797" t="s">
        <v>30</v>
      </c>
    </row>
    <row r="798" spans="1:25" x14ac:dyDescent="0.45">
      <c r="A798" t="s">
        <v>100</v>
      </c>
      <c r="B798" t="s">
        <v>118</v>
      </c>
      <c r="C798">
        <v>597</v>
      </c>
      <c r="D798">
        <v>10</v>
      </c>
      <c r="F798">
        <v>2013</v>
      </c>
      <c r="G798">
        <v>17</v>
      </c>
      <c r="H798">
        <v>15.25</v>
      </c>
      <c r="I798">
        <v>180.95</v>
      </c>
      <c r="O798">
        <v>0.438</v>
      </c>
      <c r="P798">
        <v>0.2359</v>
      </c>
      <c r="Q798">
        <v>3712.5</v>
      </c>
      <c r="R798" t="s">
        <v>923</v>
      </c>
      <c r="T798" t="s">
        <v>28</v>
      </c>
      <c r="V798" t="s">
        <v>32</v>
      </c>
      <c r="Y798" t="s">
        <v>30</v>
      </c>
    </row>
    <row r="799" spans="1:25" x14ac:dyDescent="0.45">
      <c r="A799" t="s">
        <v>100</v>
      </c>
      <c r="B799" t="s">
        <v>118</v>
      </c>
      <c r="C799">
        <v>597</v>
      </c>
      <c r="D799">
        <v>10</v>
      </c>
      <c r="F799">
        <v>2014</v>
      </c>
      <c r="G799">
        <v>11</v>
      </c>
      <c r="H799">
        <v>9.6</v>
      </c>
      <c r="I799">
        <v>120.8</v>
      </c>
      <c r="O799">
        <v>0.26400000000000001</v>
      </c>
      <c r="P799">
        <v>0.24049999999999999</v>
      </c>
      <c r="Q799">
        <v>2197.8000000000002</v>
      </c>
      <c r="R799" t="s">
        <v>923</v>
      </c>
      <c r="T799" t="s">
        <v>28</v>
      </c>
      <c r="V799" t="s">
        <v>32</v>
      </c>
      <c r="Y799" t="s">
        <v>30</v>
      </c>
    </row>
    <row r="800" spans="1:25" x14ac:dyDescent="0.45">
      <c r="A800" t="s">
        <v>100</v>
      </c>
      <c r="B800" t="s">
        <v>118</v>
      </c>
      <c r="C800">
        <v>597</v>
      </c>
      <c r="D800">
        <v>10</v>
      </c>
      <c r="F800">
        <v>2015</v>
      </c>
      <c r="G800">
        <v>5</v>
      </c>
      <c r="H800">
        <v>3.05</v>
      </c>
      <c r="I800">
        <v>30.25</v>
      </c>
      <c r="O800">
        <v>7.9000000000000001E-2</v>
      </c>
      <c r="P800">
        <v>0.25059999999999999</v>
      </c>
      <c r="Q800">
        <v>630</v>
      </c>
      <c r="R800" t="s">
        <v>923</v>
      </c>
      <c r="T800" t="s">
        <v>28</v>
      </c>
      <c r="V800" t="s">
        <v>32</v>
      </c>
      <c r="Y800" t="s">
        <v>30</v>
      </c>
    </row>
    <row r="801" spans="1:25" x14ac:dyDescent="0.45">
      <c r="A801" t="s">
        <v>100</v>
      </c>
      <c r="B801" t="s">
        <v>118</v>
      </c>
      <c r="C801">
        <v>597</v>
      </c>
      <c r="D801">
        <v>10</v>
      </c>
      <c r="F801">
        <v>2016</v>
      </c>
      <c r="G801">
        <v>26</v>
      </c>
      <c r="H801">
        <v>23.59</v>
      </c>
      <c r="I801">
        <v>335.09</v>
      </c>
      <c r="O801">
        <v>0.67700000000000005</v>
      </c>
      <c r="P801">
        <v>0.25190000000000001</v>
      </c>
      <c r="Q801">
        <v>5411</v>
      </c>
      <c r="R801" t="s">
        <v>923</v>
      </c>
      <c r="T801" t="s">
        <v>28</v>
      </c>
      <c r="V801" t="s">
        <v>32</v>
      </c>
      <c r="Y801" t="s">
        <v>30</v>
      </c>
    </row>
    <row r="802" spans="1:25" x14ac:dyDescent="0.45">
      <c r="A802" t="s">
        <v>100</v>
      </c>
      <c r="B802" t="s">
        <v>118</v>
      </c>
      <c r="C802">
        <v>597</v>
      </c>
      <c r="D802">
        <v>10</v>
      </c>
      <c r="F802">
        <v>2017</v>
      </c>
      <c r="G802">
        <v>4</v>
      </c>
      <c r="H802">
        <v>3.17</v>
      </c>
      <c r="I802">
        <v>42.51</v>
      </c>
      <c r="O802">
        <v>0.09</v>
      </c>
      <c r="P802">
        <v>0.2515</v>
      </c>
      <c r="Q802">
        <v>716.9</v>
      </c>
      <c r="R802" t="s">
        <v>923</v>
      </c>
      <c r="T802" t="s">
        <v>28</v>
      </c>
      <c r="V802" t="s">
        <v>32</v>
      </c>
      <c r="Y802" t="s">
        <v>30</v>
      </c>
    </row>
    <row r="803" spans="1:25" x14ac:dyDescent="0.45">
      <c r="A803" t="s">
        <v>100</v>
      </c>
      <c r="B803" t="s">
        <v>118</v>
      </c>
      <c r="C803">
        <v>597</v>
      </c>
      <c r="D803">
        <v>10</v>
      </c>
      <c r="F803">
        <v>2018</v>
      </c>
      <c r="G803">
        <v>6</v>
      </c>
      <c r="H803">
        <v>4.4400000000000004</v>
      </c>
      <c r="I803">
        <v>59.24</v>
      </c>
      <c r="O803">
        <v>0.126</v>
      </c>
      <c r="P803">
        <v>0.25019999999999998</v>
      </c>
      <c r="Q803">
        <v>1007</v>
      </c>
      <c r="R803" t="s">
        <v>923</v>
      </c>
      <c r="T803" t="s">
        <v>28</v>
      </c>
      <c r="V803" t="s">
        <v>32</v>
      </c>
      <c r="Y803" t="s">
        <v>30</v>
      </c>
    </row>
    <row r="804" spans="1:25" x14ac:dyDescent="0.45">
      <c r="A804" t="s">
        <v>100</v>
      </c>
      <c r="B804" t="s">
        <v>118</v>
      </c>
      <c r="C804">
        <v>597</v>
      </c>
      <c r="D804">
        <v>10</v>
      </c>
      <c r="F804">
        <v>2019</v>
      </c>
      <c r="G804">
        <v>8</v>
      </c>
      <c r="H804">
        <v>6.9</v>
      </c>
      <c r="I804">
        <v>99.3</v>
      </c>
      <c r="O804">
        <v>0.28599999999999998</v>
      </c>
      <c r="P804">
        <v>0.24349999999999999</v>
      </c>
      <c r="Q804">
        <v>2405.8000000000002</v>
      </c>
      <c r="R804" t="s">
        <v>923</v>
      </c>
      <c r="T804" t="s">
        <v>28</v>
      </c>
      <c r="V804" t="s">
        <v>32</v>
      </c>
      <c r="Y804" t="s">
        <v>30</v>
      </c>
    </row>
    <row r="805" spans="1:25" x14ac:dyDescent="0.45">
      <c r="A805" t="s">
        <v>100</v>
      </c>
      <c r="B805" t="s">
        <v>118</v>
      </c>
      <c r="C805">
        <v>597</v>
      </c>
      <c r="D805">
        <v>10</v>
      </c>
      <c r="F805">
        <v>2020</v>
      </c>
      <c r="G805">
        <v>7</v>
      </c>
      <c r="H805">
        <v>5.81</v>
      </c>
      <c r="I805">
        <v>44.91</v>
      </c>
      <c r="O805">
        <v>0.13900000000000001</v>
      </c>
      <c r="P805">
        <v>0.22239999999999999</v>
      </c>
      <c r="Q805">
        <v>1243</v>
      </c>
      <c r="R805" t="s">
        <v>923</v>
      </c>
      <c r="T805" t="s">
        <v>28</v>
      </c>
      <c r="V805" t="s">
        <v>32</v>
      </c>
      <c r="Y805" t="s">
        <v>30</v>
      </c>
    </row>
    <row r="806" spans="1:25" x14ac:dyDescent="0.45">
      <c r="A806" t="s">
        <v>100</v>
      </c>
      <c r="B806" t="s">
        <v>118</v>
      </c>
      <c r="C806">
        <v>597</v>
      </c>
      <c r="D806">
        <v>10</v>
      </c>
      <c r="F806">
        <v>2021</v>
      </c>
      <c r="G806">
        <v>12</v>
      </c>
      <c r="H806">
        <v>10.52</v>
      </c>
      <c r="I806">
        <v>88.88</v>
      </c>
      <c r="O806">
        <v>0.19800000000000001</v>
      </c>
      <c r="P806">
        <v>0.223</v>
      </c>
      <c r="Q806">
        <v>1779.2</v>
      </c>
      <c r="R806" t="s">
        <v>923</v>
      </c>
      <c r="T806" t="s">
        <v>28</v>
      </c>
      <c r="V806" t="s">
        <v>32</v>
      </c>
      <c r="Y806" t="s">
        <v>30</v>
      </c>
    </row>
    <row r="807" spans="1:25" x14ac:dyDescent="0.45">
      <c r="A807" t="s">
        <v>100</v>
      </c>
      <c r="B807" t="s">
        <v>118</v>
      </c>
      <c r="C807">
        <v>597</v>
      </c>
      <c r="D807">
        <v>10</v>
      </c>
      <c r="F807">
        <v>2022</v>
      </c>
      <c r="G807">
        <v>6</v>
      </c>
      <c r="H807">
        <v>4.09</v>
      </c>
      <c r="I807">
        <v>58.62</v>
      </c>
      <c r="O807">
        <v>0.13200000000000001</v>
      </c>
      <c r="P807">
        <v>0.22320000000000001</v>
      </c>
      <c r="Q807">
        <v>1187.0999999999999</v>
      </c>
      <c r="R807" t="s">
        <v>923</v>
      </c>
      <c r="T807" t="s">
        <v>28</v>
      </c>
      <c r="V807" t="s">
        <v>32</v>
      </c>
      <c r="Y807" t="s">
        <v>30</v>
      </c>
    </row>
    <row r="808" spans="1:25" x14ac:dyDescent="0.45">
      <c r="A808" t="s">
        <v>100</v>
      </c>
      <c r="B808" t="s">
        <v>118</v>
      </c>
      <c r="C808">
        <v>597</v>
      </c>
      <c r="D808">
        <v>10</v>
      </c>
      <c r="F808">
        <v>2023</v>
      </c>
      <c r="G808">
        <v>5</v>
      </c>
      <c r="H808">
        <v>3.57</v>
      </c>
      <c r="I808">
        <v>50.39</v>
      </c>
      <c r="O808">
        <v>0.18</v>
      </c>
      <c r="P808">
        <v>0.22259999999999999</v>
      </c>
      <c r="Q808">
        <v>1615</v>
      </c>
      <c r="R808" t="s">
        <v>923</v>
      </c>
      <c r="T808" t="s">
        <v>28</v>
      </c>
      <c r="V808" t="s">
        <v>32</v>
      </c>
      <c r="Y808" t="s">
        <v>30</v>
      </c>
    </row>
    <row r="809" spans="1:25" x14ac:dyDescent="0.45">
      <c r="A809" t="s">
        <v>100</v>
      </c>
      <c r="B809" t="s">
        <v>118</v>
      </c>
      <c r="C809">
        <v>597</v>
      </c>
      <c r="D809">
        <v>10</v>
      </c>
      <c r="F809">
        <v>2024</v>
      </c>
      <c r="G809">
        <v>6</v>
      </c>
      <c r="H809">
        <v>5.45</v>
      </c>
      <c r="I809">
        <v>54.58</v>
      </c>
      <c r="O809">
        <v>0.14599999999999999</v>
      </c>
      <c r="P809">
        <v>0.223</v>
      </c>
      <c r="Q809">
        <v>1312.1</v>
      </c>
      <c r="R809" t="s">
        <v>923</v>
      </c>
      <c r="T809" t="s">
        <v>28</v>
      </c>
      <c r="V809" t="s">
        <v>32</v>
      </c>
      <c r="Y809" t="s">
        <v>30</v>
      </c>
    </row>
    <row r="810" spans="1:25" x14ac:dyDescent="0.45">
      <c r="A810" t="s">
        <v>100</v>
      </c>
      <c r="B810" t="s">
        <v>120</v>
      </c>
      <c r="C810">
        <v>599</v>
      </c>
      <c r="D810">
        <v>1</v>
      </c>
      <c r="F810">
        <v>2009</v>
      </c>
      <c r="G810">
        <v>44</v>
      </c>
      <c r="H810">
        <v>42.9</v>
      </c>
      <c r="I810">
        <v>409.2</v>
      </c>
      <c r="O810">
        <v>0.81599999999999995</v>
      </c>
      <c r="P810">
        <v>0.2656</v>
      </c>
      <c r="Q810">
        <v>5584.69</v>
      </c>
      <c r="R810" t="s">
        <v>333</v>
      </c>
      <c r="S810" t="s">
        <v>38</v>
      </c>
      <c r="T810" t="s">
        <v>63</v>
      </c>
      <c r="V810" t="s">
        <v>121</v>
      </c>
      <c r="Y810" t="s">
        <v>30</v>
      </c>
    </row>
    <row r="811" spans="1:25" x14ac:dyDescent="0.45">
      <c r="A811" t="s">
        <v>100</v>
      </c>
      <c r="B811" t="s">
        <v>120</v>
      </c>
      <c r="C811">
        <v>599</v>
      </c>
      <c r="D811">
        <v>1</v>
      </c>
      <c r="F811">
        <v>2010</v>
      </c>
      <c r="G811">
        <v>47</v>
      </c>
      <c r="H811">
        <v>45</v>
      </c>
      <c r="I811">
        <v>377.28</v>
      </c>
      <c r="O811">
        <v>0.64100000000000001</v>
      </c>
      <c r="P811">
        <v>0.2321</v>
      </c>
      <c r="Q811">
        <v>5058.4560000000001</v>
      </c>
      <c r="R811" t="s">
        <v>333</v>
      </c>
      <c r="S811" t="s">
        <v>38</v>
      </c>
      <c r="T811" t="s">
        <v>63</v>
      </c>
      <c r="V811" t="s">
        <v>121</v>
      </c>
      <c r="Y811" t="s">
        <v>30</v>
      </c>
    </row>
    <row r="812" spans="1:25" x14ac:dyDescent="0.45">
      <c r="A812" t="s">
        <v>100</v>
      </c>
      <c r="B812" t="s">
        <v>120</v>
      </c>
      <c r="C812">
        <v>599</v>
      </c>
      <c r="D812">
        <v>1</v>
      </c>
      <c r="F812">
        <v>2011</v>
      </c>
      <c r="G812">
        <v>92</v>
      </c>
      <c r="H812">
        <v>88.64</v>
      </c>
      <c r="I812">
        <v>887.26</v>
      </c>
      <c r="O812">
        <v>1.736</v>
      </c>
      <c r="P812">
        <v>0.27660000000000001</v>
      </c>
      <c r="Q812">
        <v>12458.666999999999</v>
      </c>
      <c r="R812" t="s">
        <v>333</v>
      </c>
      <c r="S812" t="s">
        <v>38</v>
      </c>
      <c r="T812" t="s">
        <v>63</v>
      </c>
      <c r="V812" t="s">
        <v>121</v>
      </c>
      <c r="Y812" t="s">
        <v>30</v>
      </c>
    </row>
    <row r="813" spans="1:25" x14ac:dyDescent="0.45">
      <c r="A813" t="s">
        <v>100</v>
      </c>
      <c r="B813" t="s">
        <v>120</v>
      </c>
      <c r="C813">
        <v>599</v>
      </c>
      <c r="D813">
        <v>1</v>
      </c>
      <c r="F813">
        <v>2012</v>
      </c>
      <c r="G813">
        <v>94</v>
      </c>
      <c r="H813">
        <v>92.43</v>
      </c>
      <c r="I813">
        <v>616.67999999999995</v>
      </c>
      <c r="O813">
        <v>1.2310000000000001</v>
      </c>
      <c r="P813">
        <v>0.27900000000000003</v>
      </c>
      <c r="Q813">
        <v>8824.1280000000006</v>
      </c>
      <c r="R813" t="s">
        <v>333</v>
      </c>
      <c r="S813" t="s">
        <v>38</v>
      </c>
      <c r="T813" t="s">
        <v>63</v>
      </c>
      <c r="V813" t="s">
        <v>121</v>
      </c>
      <c r="Y813" t="s">
        <v>30</v>
      </c>
    </row>
    <row r="814" spans="1:25" x14ac:dyDescent="0.45">
      <c r="A814" t="s">
        <v>100</v>
      </c>
      <c r="B814" t="s">
        <v>120</v>
      </c>
      <c r="C814">
        <v>599</v>
      </c>
      <c r="D814">
        <v>1</v>
      </c>
      <c r="F814">
        <v>2013</v>
      </c>
      <c r="G814">
        <v>76</v>
      </c>
      <c r="H814">
        <v>73.959999999999994</v>
      </c>
      <c r="I814">
        <v>620.53</v>
      </c>
      <c r="O814">
        <v>1.1419999999999999</v>
      </c>
      <c r="P814">
        <v>0.2737</v>
      </c>
      <c r="Q814">
        <v>8492.1180000000004</v>
      </c>
      <c r="R814" t="s">
        <v>333</v>
      </c>
      <c r="S814" t="s">
        <v>38</v>
      </c>
      <c r="T814" t="s">
        <v>63</v>
      </c>
      <c r="V814" t="s">
        <v>121</v>
      </c>
      <c r="Y814" t="s">
        <v>30</v>
      </c>
    </row>
    <row r="815" spans="1:25" x14ac:dyDescent="0.45">
      <c r="A815" t="s">
        <v>100</v>
      </c>
      <c r="B815" t="s">
        <v>120</v>
      </c>
      <c r="C815">
        <v>599</v>
      </c>
      <c r="D815">
        <v>1</v>
      </c>
      <c r="F815">
        <v>2014</v>
      </c>
      <c r="G815">
        <v>34</v>
      </c>
      <c r="H815">
        <v>30.83</v>
      </c>
      <c r="I815">
        <v>275.7</v>
      </c>
      <c r="O815">
        <v>0.37</v>
      </c>
      <c r="P815">
        <v>0.1681</v>
      </c>
      <c r="Q815">
        <v>3720.433</v>
      </c>
      <c r="R815" t="s">
        <v>333</v>
      </c>
      <c r="S815" t="s">
        <v>38</v>
      </c>
      <c r="T815" t="s">
        <v>63</v>
      </c>
      <c r="V815" t="s">
        <v>121</v>
      </c>
      <c r="Y815" t="s">
        <v>30</v>
      </c>
    </row>
    <row r="816" spans="1:25" x14ac:dyDescent="0.45">
      <c r="A816" t="s">
        <v>100</v>
      </c>
      <c r="B816" t="s">
        <v>120</v>
      </c>
      <c r="C816">
        <v>599</v>
      </c>
      <c r="D816">
        <v>1</v>
      </c>
      <c r="F816">
        <v>2015</v>
      </c>
      <c r="G816">
        <v>26</v>
      </c>
      <c r="H816">
        <v>19.05</v>
      </c>
      <c r="I816">
        <v>86.31</v>
      </c>
      <c r="O816">
        <v>0.13100000000000001</v>
      </c>
      <c r="P816">
        <v>0.28599999999999998</v>
      </c>
      <c r="Q816">
        <v>913.98900000000003</v>
      </c>
      <c r="R816" t="s">
        <v>333</v>
      </c>
      <c r="S816" t="s">
        <v>38</v>
      </c>
      <c r="T816" t="s">
        <v>63</v>
      </c>
      <c r="V816" t="s">
        <v>121</v>
      </c>
      <c r="Y816" t="s">
        <v>30</v>
      </c>
    </row>
    <row r="817" spans="1:25" x14ac:dyDescent="0.45">
      <c r="A817" t="s">
        <v>100</v>
      </c>
      <c r="B817" t="s">
        <v>120</v>
      </c>
      <c r="C817">
        <v>599</v>
      </c>
      <c r="D817">
        <v>1</v>
      </c>
      <c r="F817">
        <v>2016</v>
      </c>
      <c r="G817">
        <v>15</v>
      </c>
      <c r="H817">
        <v>12.65</v>
      </c>
      <c r="I817">
        <v>75.88</v>
      </c>
      <c r="O817">
        <v>0.16400000000000001</v>
      </c>
      <c r="P817">
        <v>0.28599999999999998</v>
      </c>
      <c r="Q817">
        <v>1144.5719999999999</v>
      </c>
      <c r="R817" t="s">
        <v>333</v>
      </c>
      <c r="S817" t="s">
        <v>38</v>
      </c>
      <c r="T817" t="s">
        <v>63</v>
      </c>
      <c r="V817" t="s">
        <v>121</v>
      </c>
      <c r="Y817" t="s">
        <v>30</v>
      </c>
    </row>
    <row r="818" spans="1:25" x14ac:dyDescent="0.45">
      <c r="A818" t="s">
        <v>100</v>
      </c>
      <c r="B818" t="s">
        <v>120</v>
      </c>
      <c r="C818">
        <v>599</v>
      </c>
      <c r="D818">
        <v>1</v>
      </c>
      <c r="F818">
        <v>2017</v>
      </c>
      <c r="G818">
        <v>0</v>
      </c>
      <c r="H818">
        <v>0</v>
      </c>
      <c r="R818" t="s">
        <v>333</v>
      </c>
      <c r="S818" t="s">
        <v>38</v>
      </c>
      <c r="T818" t="s">
        <v>63</v>
      </c>
      <c r="V818" t="s">
        <v>121</v>
      </c>
      <c r="Y818" t="s">
        <v>30</v>
      </c>
    </row>
    <row r="819" spans="1:25" x14ac:dyDescent="0.45">
      <c r="A819" t="s">
        <v>100</v>
      </c>
      <c r="B819" t="s">
        <v>120</v>
      </c>
      <c r="C819">
        <v>599</v>
      </c>
      <c r="D819">
        <v>2</v>
      </c>
      <c r="F819">
        <v>2009</v>
      </c>
      <c r="G819">
        <v>35</v>
      </c>
      <c r="H819">
        <v>32.99</v>
      </c>
      <c r="I819">
        <v>331.56</v>
      </c>
      <c r="O819">
        <v>0.60199999999999998</v>
      </c>
      <c r="P819">
        <v>0.2475</v>
      </c>
      <c r="Q819">
        <v>4530.8810000000003</v>
      </c>
      <c r="R819" t="s">
        <v>333</v>
      </c>
      <c r="S819" t="s">
        <v>38</v>
      </c>
      <c r="T819" t="s">
        <v>63</v>
      </c>
      <c r="V819" t="s">
        <v>121</v>
      </c>
      <c r="Y819" t="s">
        <v>30</v>
      </c>
    </row>
    <row r="820" spans="1:25" x14ac:dyDescent="0.45">
      <c r="A820" t="s">
        <v>100</v>
      </c>
      <c r="B820" t="s">
        <v>120</v>
      </c>
      <c r="C820">
        <v>599</v>
      </c>
      <c r="D820">
        <v>2</v>
      </c>
      <c r="F820">
        <v>2010</v>
      </c>
      <c r="G820">
        <v>163</v>
      </c>
      <c r="H820">
        <v>157.72</v>
      </c>
      <c r="I820">
        <v>1417.67</v>
      </c>
      <c r="O820">
        <v>2.254</v>
      </c>
      <c r="P820">
        <v>0.24</v>
      </c>
      <c r="Q820">
        <v>18786.73</v>
      </c>
      <c r="R820" t="s">
        <v>333</v>
      </c>
      <c r="S820" t="s">
        <v>38</v>
      </c>
      <c r="T820" t="s">
        <v>63</v>
      </c>
      <c r="V820" t="s">
        <v>121</v>
      </c>
      <c r="Y820" t="s">
        <v>30</v>
      </c>
    </row>
    <row r="821" spans="1:25" x14ac:dyDescent="0.45">
      <c r="A821" t="s">
        <v>100</v>
      </c>
      <c r="B821" t="s">
        <v>120</v>
      </c>
      <c r="C821">
        <v>599</v>
      </c>
      <c r="D821">
        <v>2</v>
      </c>
      <c r="F821">
        <v>2011</v>
      </c>
      <c r="G821">
        <v>93</v>
      </c>
      <c r="H821">
        <v>87.96</v>
      </c>
      <c r="I821">
        <v>842.55</v>
      </c>
      <c r="O821">
        <v>1.4430000000000001</v>
      </c>
      <c r="P821">
        <v>0.24</v>
      </c>
      <c r="Q821">
        <v>12026.971</v>
      </c>
      <c r="R821" t="s">
        <v>333</v>
      </c>
      <c r="S821" t="s">
        <v>38</v>
      </c>
      <c r="T821" t="s">
        <v>63</v>
      </c>
      <c r="V821" t="s">
        <v>121</v>
      </c>
      <c r="Y821" t="s">
        <v>30</v>
      </c>
    </row>
    <row r="822" spans="1:25" x14ac:dyDescent="0.45">
      <c r="A822" t="s">
        <v>100</v>
      </c>
      <c r="B822" t="s">
        <v>120</v>
      </c>
      <c r="C822">
        <v>599</v>
      </c>
      <c r="D822">
        <v>2</v>
      </c>
      <c r="F822">
        <v>2012</v>
      </c>
      <c r="G822">
        <v>74</v>
      </c>
      <c r="H822">
        <v>72.55</v>
      </c>
      <c r="I822">
        <v>616.91999999999996</v>
      </c>
      <c r="O822">
        <v>1.036</v>
      </c>
      <c r="P822">
        <v>0.24</v>
      </c>
      <c r="Q822">
        <v>8634.0300000000007</v>
      </c>
      <c r="R822" t="s">
        <v>333</v>
      </c>
      <c r="S822" t="s">
        <v>38</v>
      </c>
      <c r="T822" t="s">
        <v>63</v>
      </c>
      <c r="V822" t="s">
        <v>121</v>
      </c>
      <c r="Y822" t="s">
        <v>30</v>
      </c>
    </row>
    <row r="823" spans="1:25" x14ac:dyDescent="0.45">
      <c r="A823" t="s">
        <v>100</v>
      </c>
      <c r="B823" t="s">
        <v>120</v>
      </c>
      <c r="C823">
        <v>599</v>
      </c>
      <c r="D823">
        <v>2</v>
      </c>
      <c r="F823">
        <v>2013</v>
      </c>
      <c r="G823">
        <v>169</v>
      </c>
      <c r="H823">
        <v>160.69</v>
      </c>
      <c r="I823">
        <v>1074.8699999999999</v>
      </c>
      <c r="O823">
        <v>1.9550000000000001</v>
      </c>
      <c r="P823">
        <v>0.26340000000000002</v>
      </c>
      <c r="Q823">
        <v>14879.721</v>
      </c>
      <c r="R823" t="s">
        <v>333</v>
      </c>
      <c r="S823" t="s">
        <v>38</v>
      </c>
      <c r="T823" t="s">
        <v>63</v>
      </c>
      <c r="V823" t="s">
        <v>121</v>
      </c>
      <c r="Y823" t="s">
        <v>30</v>
      </c>
    </row>
    <row r="824" spans="1:25" x14ac:dyDescent="0.45">
      <c r="A824" t="s">
        <v>100</v>
      </c>
      <c r="B824" t="s">
        <v>120</v>
      </c>
      <c r="C824">
        <v>599</v>
      </c>
      <c r="D824">
        <v>2</v>
      </c>
      <c r="F824">
        <v>2014</v>
      </c>
      <c r="G824">
        <v>53</v>
      </c>
      <c r="H824">
        <v>45.04</v>
      </c>
      <c r="I824">
        <v>411.89</v>
      </c>
      <c r="O824">
        <v>0.56000000000000005</v>
      </c>
      <c r="P824">
        <v>0.21249999999999999</v>
      </c>
      <c r="Q824">
        <v>5387.0479999999998</v>
      </c>
      <c r="R824" t="s">
        <v>333</v>
      </c>
      <c r="S824" t="s">
        <v>38</v>
      </c>
      <c r="T824" t="s">
        <v>63</v>
      </c>
      <c r="V824" t="s">
        <v>121</v>
      </c>
      <c r="Y824" t="s">
        <v>30</v>
      </c>
    </row>
    <row r="825" spans="1:25" x14ac:dyDescent="0.45">
      <c r="A825" t="s">
        <v>100</v>
      </c>
      <c r="B825" t="s">
        <v>120</v>
      </c>
      <c r="C825">
        <v>599</v>
      </c>
      <c r="D825">
        <v>2</v>
      </c>
      <c r="F825">
        <v>2015</v>
      </c>
      <c r="G825">
        <v>49</v>
      </c>
      <c r="H825">
        <v>39.01</v>
      </c>
      <c r="I825">
        <v>100.71</v>
      </c>
      <c r="O825">
        <v>0.24399999999999999</v>
      </c>
      <c r="P825">
        <v>0.2349</v>
      </c>
      <c r="Q825">
        <v>1842.4870000000001</v>
      </c>
      <c r="R825" t="s">
        <v>333</v>
      </c>
      <c r="S825" t="s">
        <v>38</v>
      </c>
      <c r="T825" t="s">
        <v>63</v>
      </c>
      <c r="V825" t="s">
        <v>121</v>
      </c>
      <c r="Y825" t="s">
        <v>30</v>
      </c>
    </row>
    <row r="826" spans="1:25" x14ac:dyDescent="0.45">
      <c r="A826" t="s">
        <v>100</v>
      </c>
      <c r="B826" t="s">
        <v>120</v>
      </c>
      <c r="C826">
        <v>599</v>
      </c>
      <c r="D826">
        <v>2</v>
      </c>
      <c r="F826">
        <v>2016</v>
      </c>
      <c r="G826">
        <v>20</v>
      </c>
      <c r="H826">
        <v>17.16</v>
      </c>
      <c r="I826">
        <v>57.25</v>
      </c>
      <c r="O826">
        <v>0.129</v>
      </c>
      <c r="P826">
        <v>0.2331</v>
      </c>
      <c r="Q826">
        <v>972.97799999999995</v>
      </c>
      <c r="R826" t="s">
        <v>333</v>
      </c>
      <c r="S826" t="s">
        <v>38</v>
      </c>
      <c r="T826" t="s">
        <v>63</v>
      </c>
      <c r="V826" t="s">
        <v>121</v>
      </c>
      <c r="Y826" t="s">
        <v>30</v>
      </c>
    </row>
    <row r="827" spans="1:25" x14ac:dyDescent="0.45">
      <c r="A827" t="s">
        <v>100</v>
      </c>
      <c r="B827" t="s">
        <v>120</v>
      </c>
      <c r="C827">
        <v>599</v>
      </c>
      <c r="D827">
        <v>2</v>
      </c>
      <c r="F827">
        <v>2017</v>
      </c>
      <c r="G827">
        <v>0</v>
      </c>
      <c r="H827">
        <v>0</v>
      </c>
      <c r="R827" t="s">
        <v>333</v>
      </c>
      <c r="S827" t="s">
        <v>38</v>
      </c>
      <c r="T827" t="s">
        <v>63</v>
      </c>
      <c r="V827" t="s">
        <v>121</v>
      </c>
      <c r="Y827" t="s">
        <v>30</v>
      </c>
    </row>
    <row r="828" spans="1:25" x14ac:dyDescent="0.45">
      <c r="A828" t="s">
        <v>100</v>
      </c>
      <c r="B828" t="s">
        <v>120</v>
      </c>
      <c r="C828">
        <v>599</v>
      </c>
      <c r="D828">
        <v>3</v>
      </c>
      <c r="F828">
        <v>2009</v>
      </c>
      <c r="G828">
        <v>163</v>
      </c>
      <c r="H828">
        <v>153.07</v>
      </c>
      <c r="I828">
        <v>8040.45</v>
      </c>
      <c r="K828">
        <v>0.16900000000000001</v>
      </c>
      <c r="L828">
        <v>2.8999999999999998E-3</v>
      </c>
      <c r="M828">
        <v>5284.7759999999998</v>
      </c>
      <c r="N828">
        <v>6.0299999999999999E-2</v>
      </c>
      <c r="O828">
        <v>10.175000000000001</v>
      </c>
      <c r="P828">
        <v>0.1676</v>
      </c>
      <c r="Q828">
        <v>86269.217999999993</v>
      </c>
      <c r="R828" t="s">
        <v>333</v>
      </c>
      <c r="S828" t="s">
        <v>38</v>
      </c>
      <c r="T828" t="s">
        <v>63</v>
      </c>
      <c r="V828" t="s">
        <v>109</v>
      </c>
      <c r="Y828" t="s">
        <v>107</v>
      </c>
    </row>
    <row r="829" spans="1:25" x14ac:dyDescent="0.45">
      <c r="A829" t="s">
        <v>100</v>
      </c>
      <c r="B829" t="s">
        <v>120</v>
      </c>
      <c r="C829">
        <v>599</v>
      </c>
      <c r="D829">
        <v>3</v>
      </c>
      <c r="F829">
        <v>2010</v>
      </c>
      <c r="G829">
        <v>802</v>
      </c>
      <c r="H829">
        <v>739.05</v>
      </c>
      <c r="I829">
        <v>48041.7</v>
      </c>
      <c r="K829">
        <v>0.26</v>
      </c>
      <c r="L829">
        <v>1.4E-3</v>
      </c>
      <c r="M829">
        <v>29286.784</v>
      </c>
      <c r="N829">
        <v>5.96E-2</v>
      </c>
      <c r="O829">
        <v>88.694000000000003</v>
      </c>
      <c r="P829">
        <v>0.33960000000000001</v>
      </c>
      <c r="Q829">
        <v>488651.70799999998</v>
      </c>
      <c r="R829" t="s">
        <v>333</v>
      </c>
      <c r="S829" t="s">
        <v>38</v>
      </c>
      <c r="T829" t="s">
        <v>63</v>
      </c>
      <c r="V829" t="s">
        <v>109</v>
      </c>
      <c r="Y829" t="s">
        <v>107</v>
      </c>
    </row>
    <row r="830" spans="1:25" x14ac:dyDescent="0.45">
      <c r="A830" t="s">
        <v>100</v>
      </c>
      <c r="B830" t="s">
        <v>120</v>
      </c>
      <c r="C830">
        <v>599</v>
      </c>
      <c r="D830">
        <v>3</v>
      </c>
      <c r="F830">
        <v>2011</v>
      </c>
      <c r="G830">
        <v>458</v>
      </c>
      <c r="H830">
        <v>432.19</v>
      </c>
      <c r="I830">
        <v>24718.15</v>
      </c>
      <c r="K830">
        <v>0.30499999999999999</v>
      </c>
      <c r="L830">
        <v>1.1900000000000001E-2</v>
      </c>
      <c r="M830">
        <v>15545.950999999999</v>
      </c>
      <c r="N830">
        <v>5.9900000000000002E-2</v>
      </c>
      <c r="O830">
        <v>32.51</v>
      </c>
      <c r="P830">
        <v>0.17130000000000001</v>
      </c>
      <c r="Q830">
        <v>259697.19200000001</v>
      </c>
      <c r="R830" t="s">
        <v>333</v>
      </c>
      <c r="S830" t="s">
        <v>38</v>
      </c>
      <c r="T830" t="s">
        <v>63</v>
      </c>
      <c r="V830" t="s">
        <v>109</v>
      </c>
      <c r="Y830" t="s">
        <v>107</v>
      </c>
    </row>
    <row r="831" spans="1:25" x14ac:dyDescent="0.45">
      <c r="A831" t="s">
        <v>100</v>
      </c>
      <c r="B831" t="s">
        <v>120</v>
      </c>
      <c r="C831">
        <v>599</v>
      </c>
      <c r="D831">
        <v>3</v>
      </c>
      <c r="F831">
        <v>2012</v>
      </c>
      <c r="G831">
        <v>546</v>
      </c>
      <c r="H831">
        <v>519.45000000000005</v>
      </c>
      <c r="I831">
        <v>24237.26</v>
      </c>
      <c r="K831">
        <v>7.6999999999999999E-2</v>
      </c>
      <c r="L831">
        <v>1E-3</v>
      </c>
      <c r="M831">
        <v>15264.581</v>
      </c>
      <c r="N831">
        <v>5.9200000000000003E-2</v>
      </c>
      <c r="O831">
        <v>35.709000000000003</v>
      </c>
      <c r="P831">
        <v>0.17219999999999999</v>
      </c>
      <c r="Q831">
        <v>256853.69399999999</v>
      </c>
      <c r="R831" t="s">
        <v>333</v>
      </c>
      <c r="S831" t="s">
        <v>38</v>
      </c>
      <c r="T831" t="s">
        <v>63</v>
      </c>
      <c r="V831" t="s">
        <v>109</v>
      </c>
      <c r="Y831" t="s">
        <v>107</v>
      </c>
    </row>
    <row r="832" spans="1:25" x14ac:dyDescent="0.45">
      <c r="A832" t="s">
        <v>100</v>
      </c>
      <c r="B832" t="s">
        <v>120</v>
      </c>
      <c r="C832">
        <v>599</v>
      </c>
      <c r="D832">
        <v>3</v>
      </c>
      <c r="F832">
        <v>2013</v>
      </c>
      <c r="G832">
        <v>322</v>
      </c>
      <c r="H832">
        <v>306.95</v>
      </c>
      <c r="I832">
        <v>13757.81</v>
      </c>
      <c r="K832">
        <v>4.3999999999999997E-2</v>
      </c>
      <c r="L832">
        <v>1E-3</v>
      </c>
      <c r="M832">
        <v>8726.8819999999996</v>
      </c>
      <c r="N832">
        <v>5.9200000000000003E-2</v>
      </c>
      <c r="O832">
        <v>19.254000000000001</v>
      </c>
      <c r="P832">
        <v>0.15329999999999999</v>
      </c>
      <c r="Q832">
        <v>146841.59099999999</v>
      </c>
      <c r="R832" t="s">
        <v>333</v>
      </c>
      <c r="S832" t="s">
        <v>38</v>
      </c>
      <c r="T832" t="s">
        <v>63</v>
      </c>
      <c r="V832" t="s">
        <v>109</v>
      </c>
      <c r="Y832" t="s">
        <v>107</v>
      </c>
    </row>
    <row r="833" spans="1:25" x14ac:dyDescent="0.45">
      <c r="A833" t="s">
        <v>100</v>
      </c>
      <c r="B833" t="s">
        <v>120</v>
      </c>
      <c r="C833">
        <v>599</v>
      </c>
      <c r="D833">
        <v>3</v>
      </c>
      <c r="F833">
        <v>2014</v>
      </c>
      <c r="G833">
        <v>1116</v>
      </c>
      <c r="H833">
        <v>1053.6400000000001</v>
      </c>
      <c r="I833">
        <v>34765.199999999997</v>
      </c>
      <c r="K833">
        <v>0.47</v>
      </c>
      <c r="L833">
        <v>2.8E-3</v>
      </c>
      <c r="M833">
        <v>23647.66</v>
      </c>
      <c r="N833">
        <v>6.1199999999999997E-2</v>
      </c>
      <c r="O833">
        <v>39.93</v>
      </c>
      <c r="P833">
        <v>0.11559999999999999</v>
      </c>
      <c r="Q833">
        <v>384850.53700000001</v>
      </c>
      <c r="R833" t="s">
        <v>333</v>
      </c>
      <c r="S833" t="s">
        <v>38</v>
      </c>
      <c r="T833" t="s">
        <v>63</v>
      </c>
      <c r="V833" t="s">
        <v>109</v>
      </c>
      <c r="Y833" t="s">
        <v>107</v>
      </c>
    </row>
    <row r="834" spans="1:25" x14ac:dyDescent="0.45">
      <c r="A834" t="s">
        <v>100</v>
      </c>
      <c r="B834" t="s">
        <v>120</v>
      </c>
      <c r="C834">
        <v>599</v>
      </c>
      <c r="D834">
        <v>3</v>
      </c>
      <c r="F834">
        <v>2015</v>
      </c>
      <c r="G834">
        <v>565</v>
      </c>
      <c r="H834">
        <v>536.37</v>
      </c>
      <c r="I834">
        <v>12360.03</v>
      </c>
      <c r="K834">
        <v>9.6000000000000002E-2</v>
      </c>
      <c r="L834">
        <v>1.4E-3</v>
      </c>
      <c r="M834">
        <v>9565.9470000000001</v>
      </c>
      <c r="N834">
        <v>6.4100000000000004E-2</v>
      </c>
      <c r="O834">
        <v>9.6809999999999992</v>
      </c>
      <c r="P834">
        <v>7.7700000000000005E-2</v>
      </c>
      <c r="Q834">
        <v>149975.21599999999</v>
      </c>
      <c r="R834" t="s">
        <v>333</v>
      </c>
      <c r="S834" t="s">
        <v>38</v>
      </c>
      <c r="T834" t="s">
        <v>63</v>
      </c>
      <c r="V834" t="s">
        <v>109</v>
      </c>
      <c r="Y834" t="s">
        <v>36</v>
      </c>
    </row>
    <row r="835" spans="1:25" x14ac:dyDescent="0.45">
      <c r="A835" t="s">
        <v>100</v>
      </c>
      <c r="B835" t="s">
        <v>120</v>
      </c>
      <c r="C835">
        <v>599</v>
      </c>
      <c r="D835">
        <v>3</v>
      </c>
      <c r="F835">
        <v>2016</v>
      </c>
      <c r="G835">
        <v>1054</v>
      </c>
      <c r="H835">
        <v>1005.79</v>
      </c>
      <c r="I835">
        <v>34680.36</v>
      </c>
      <c r="K835">
        <v>0.152</v>
      </c>
      <c r="L835">
        <v>1.1999999999999999E-3</v>
      </c>
      <c r="M835">
        <v>24139.337</v>
      </c>
      <c r="N835">
        <v>6.1400000000000003E-2</v>
      </c>
      <c r="O835">
        <v>21.792999999999999</v>
      </c>
      <c r="P835">
        <v>8.1699999999999995E-2</v>
      </c>
      <c r="Q835">
        <v>394859.61300000001</v>
      </c>
      <c r="R835" t="s">
        <v>333</v>
      </c>
      <c r="S835" t="s">
        <v>38</v>
      </c>
      <c r="T835" t="s">
        <v>63</v>
      </c>
      <c r="V835" t="s">
        <v>109</v>
      </c>
      <c r="Y835" t="s">
        <v>36</v>
      </c>
    </row>
    <row r="836" spans="1:25" x14ac:dyDescent="0.45">
      <c r="A836" t="s">
        <v>100</v>
      </c>
      <c r="B836" t="s">
        <v>120</v>
      </c>
      <c r="C836">
        <v>599</v>
      </c>
      <c r="D836">
        <v>3</v>
      </c>
      <c r="F836">
        <v>2017</v>
      </c>
      <c r="G836">
        <v>293</v>
      </c>
      <c r="H836">
        <v>272.43</v>
      </c>
      <c r="I836">
        <v>9324.19</v>
      </c>
      <c r="K836">
        <v>3.0640000000000001</v>
      </c>
      <c r="L836">
        <v>2.46E-2</v>
      </c>
      <c r="M836">
        <v>6239.4049999999997</v>
      </c>
      <c r="N836">
        <v>5.9799999999999999E-2</v>
      </c>
      <c r="O836">
        <v>10.545999999999999</v>
      </c>
      <c r="P836">
        <v>0.1177</v>
      </c>
      <c r="Q836">
        <v>102806.05100000001</v>
      </c>
      <c r="R836" t="s">
        <v>333</v>
      </c>
      <c r="S836" t="s">
        <v>38</v>
      </c>
      <c r="T836" t="s">
        <v>63</v>
      </c>
      <c r="V836" t="s">
        <v>109</v>
      </c>
      <c r="Y836" t="s">
        <v>36</v>
      </c>
    </row>
    <row r="837" spans="1:25" x14ac:dyDescent="0.45">
      <c r="A837" t="s">
        <v>100</v>
      </c>
      <c r="B837" t="s">
        <v>120</v>
      </c>
      <c r="C837">
        <v>599</v>
      </c>
      <c r="D837">
        <v>3</v>
      </c>
      <c r="F837">
        <v>2018</v>
      </c>
      <c r="G837">
        <v>721</v>
      </c>
      <c r="H837">
        <v>686.37</v>
      </c>
      <c r="I837">
        <v>29223.75</v>
      </c>
      <c r="K837">
        <v>0.14799999999999999</v>
      </c>
      <c r="L837">
        <v>1.1999999999999999E-3</v>
      </c>
      <c r="M837">
        <v>20393.351999999999</v>
      </c>
      <c r="N837">
        <v>6.0900000000000003E-2</v>
      </c>
      <c r="O837">
        <v>38.256999999999998</v>
      </c>
      <c r="P837">
        <v>0.15679999999999999</v>
      </c>
      <c r="Q837">
        <v>326740.68099999998</v>
      </c>
      <c r="R837" t="s">
        <v>333</v>
      </c>
      <c r="S837" t="s">
        <v>38</v>
      </c>
      <c r="T837" t="s">
        <v>63</v>
      </c>
      <c r="V837" t="s">
        <v>109</v>
      </c>
      <c r="Y837" t="s">
        <v>36</v>
      </c>
    </row>
    <row r="838" spans="1:25" x14ac:dyDescent="0.45">
      <c r="A838" t="s">
        <v>100</v>
      </c>
      <c r="B838" t="s">
        <v>120</v>
      </c>
      <c r="C838">
        <v>599</v>
      </c>
      <c r="D838">
        <v>3</v>
      </c>
      <c r="F838">
        <v>2019</v>
      </c>
      <c r="G838">
        <v>135</v>
      </c>
      <c r="H838">
        <v>115.89</v>
      </c>
      <c r="I838">
        <v>2201.36</v>
      </c>
      <c r="K838">
        <v>8.9999999999999993E-3</v>
      </c>
      <c r="L838">
        <v>1E-3</v>
      </c>
      <c r="M838">
        <v>1712.682</v>
      </c>
      <c r="N838">
        <v>5.9299999999999999E-2</v>
      </c>
      <c r="O838">
        <v>3.669</v>
      </c>
      <c r="P838">
        <v>9.1700000000000004E-2</v>
      </c>
      <c r="Q838">
        <v>28820.05</v>
      </c>
      <c r="R838" t="s">
        <v>333</v>
      </c>
      <c r="S838" t="s">
        <v>38</v>
      </c>
      <c r="T838" t="s">
        <v>63</v>
      </c>
      <c r="V838" t="s">
        <v>109</v>
      </c>
      <c r="Y838" t="s">
        <v>36</v>
      </c>
    </row>
    <row r="839" spans="1:25" x14ac:dyDescent="0.45">
      <c r="A839" t="s">
        <v>100</v>
      </c>
      <c r="B839" t="s">
        <v>120</v>
      </c>
      <c r="C839">
        <v>599</v>
      </c>
      <c r="D839">
        <v>3</v>
      </c>
      <c r="F839">
        <v>2020</v>
      </c>
      <c r="G839">
        <v>244</v>
      </c>
      <c r="H839">
        <v>226.94</v>
      </c>
      <c r="I839">
        <v>4992.75</v>
      </c>
      <c r="K839">
        <v>1.9E-2</v>
      </c>
      <c r="L839">
        <v>1E-3</v>
      </c>
      <c r="M839">
        <v>3798.2289999999998</v>
      </c>
      <c r="N839">
        <v>5.9299999999999999E-2</v>
      </c>
      <c r="O839">
        <v>4.4359999999999999</v>
      </c>
      <c r="P839">
        <v>7.1099999999999997E-2</v>
      </c>
      <c r="Q839">
        <v>63914.228000000003</v>
      </c>
      <c r="R839" t="s">
        <v>333</v>
      </c>
      <c r="S839" t="s">
        <v>38</v>
      </c>
      <c r="T839" t="s">
        <v>63</v>
      </c>
      <c r="V839" t="s">
        <v>109</v>
      </c>
      <c r="Y839" t="s">
        <v>36</v>
      </c>
    </row>
    <row r="840" spans="1:25" x14ac:dyDescent="0.45">
      <c r="A840" t="s">
        <v>100</v>
      </c>
      <c r="B840" t="s">
        <v>120</v>
      </c>
      <c r="C840">
        <v>599</v>
      </c>
      <c r="D840">
        <v>3</v>
      </c>
      <c r="F840">
        <v>2021</v>
      </c>
      <c r="G840">
        <v>7</v>
      </c>
      <c r="H840">
        <v>3.97</v>
      </c>
      <c r="I840">
        <v>0</v>
      </c>
      <c r="K840">
        <v>0</v>
      </c>
      <c r="L840">
        <v>1E-3</v>
      </c>
      <c r="M840">
        <v>15.013</v>
      </c>
      <c r="N840">
        <v>5.9700000000000003E-2</v>
      </c>
      <c r="O840">
        <v>4.0000000000000001E-3</v>
      </c>
      <c r="P840">
        <v>4.2099999999999999E-2</v>
      </c>
      <c r="Q840">
        <v>251.89400000000001</v>
      </c>
      <c r="R840" t="s">
        <v>333</v>
      </c>
      <c r="S840" t="s">
        <v>38</v>
      </c>
      <c r="T840" t="s">
        <v>63</v>
      </c>
      <c r="V840" t="s">
        <v>109</v>
      </c>
      <c r="Y840" t="s">
        <v>36</v>
      </c>
    </row>
    <row r="841" spans="1:25" x14ac:dyDescent="0.45">
      <c r="A841" t="s">
        <v>122</v>
      </c>
      <c r="B841" t="s">
        <v>123</v>
      </c>
      <c r="C841">
        <v>602</v>
      </c>
      <c r="D841">
        <v>1</v>
      </c>
      <c r="F841">
        <v>2009</v>
      </c>
      <c r="G841">
        <v>5946</v>
      </c>
      <c r="H841">
        <v>5938.2</v>
      </c>
      <c r="I841">
        <v>3027964.66</v>
      </c>
      <c r="K841">
        <v>12527.227999999999</v>
      </c>
      <c r="L841">
        <v>0.90310000000000001</v>
      </c>
      <c r="M841">
        <v>2875976.98</v>
      </c>
      <c r="N841">
        <v>0.10299999999999999</v>
      </c>
      <c r="O841">
        <v>1051.6869999999999</v>
      </c>
      <c r="P841">
        <v>7.9600000000000004E-2</v>
      </c>
      <c r="Q841">
        <v>28030942.493000001</v>
      </c>
      <c r="R841" t="s">
        <v>82</v>
      </c>
      <c r="T841" t="s">
        <v>63</v>
      </c>
      <c r="U841" t="s">
        <v>124</v>
      </c>
      <c r="V841" t="s">
        <v>125</v>
      </c>
      <c r="W841" t="s">
        <v>126</v>
      </c>
      <c r="Y841" t="s">
        <v>107</v>
      </c>
    </row>
    <row r="842" spans="1:25" x14ac:dyDescent="0.45">
      <c r="A842" t="s">
        <v>122</v>
      </c>
      <c r="B842" t="s">
        <v>123</v>
      </c>
      <c r="C842">
        <v>602</v>
      </c>
      <c r="D842">
        <v>1</v>
      </c>
      <c r="F842">
        <v>2010</v>
      </c>
      <c r="G842">
        <v>7684</v>
      </c>
      <c r="H842">
        <v>7666.72</v>
      </c>
      <c r="I842">
        <v>3670214.69</v>
      </c>
      <c r="K842">
        <v>540.101</v>
      </c>
      <c r="L842">
        <v>3.3000000000000002E-2</v>
      </c>
      <c r="M842">
        <v>3359275.5580000002</v>
      </c>
      <c r="N842">
        <v>0.10299999999999999</v>
      </c>
      <c r="O842">
        <v>1852.7940000000001</v>
      </c>
      <c r="P842">
        <v>0.12540000000000001</v>
      </c>
      <c r="Q842">
        <v>32741504.778000001</v>
      </c>
      <c r="R842" t="s">
        <v>82</v>
      </c>
      <c r="T842" t="s">
        <v>63</v>
      </c>
      <c r="U842" t="s">
        <v>127</v>
      </c>
      <c r="V842" t="s">
        <v>125</v>
      </c>
      <c r="W842" t="s">
        <v>128</v>
      </c>
      <c r="Y842" t="s">
        <v>107</v>
      </c>
    </row>
    <row r="843" spans="1:25" x14ac:dyDescent="0.45">
      <c r="A843" t="s">
        <v>122</v>
      </c>
      <c r="B843" t="s">
        <v>123</v>
      </c>
      <c r="C843">
        <v>602</v>
      </c>
      <c r="D843">
        <v>1</v>
      </c>
      <c r="F843">
        <v>2011</v>
      </c>
      <c r="G843">
        <v>6855</v>
      </c>
      <c r="H843">
        <v>6845.66</v>
      </c>
      <c r="I843">
        <v>3035637.39</v>
      </c>
      <c r="K843">
        <v>1323.414</v>
      </c>
      <c r="L843">
        <v>7.3400000000000007E-2</v>
      </c>
      <c r="M843">
        <v>3333246.53</v>
      </c>
      <c r="N843">
        <v>0.10299999999999999</v>
      </c>
      <c r="O843">
        <v>2354.5940000000001</v>
      </c>
      <c r="P843">
        <v>0.15490000000000001</v>
      </c>
      <c r="Q843">
        <v>32487812.68</v>
      </c>
      <c r="R843" t="s">
        <v>82</v>
      </c>
      <c r="T843" t="s">
        <v>63</v>
      </c>
      <c r="U843" t="s">
        <v>127</v>
      </c>
      <c r="V843" t="s">
        <v>125</v>
      </c>
      <c r="W843" t="s">
        <v>128</v>
      </c>
      <c r="Y843" t="s">
        <v>107</v>
      </c>
    </row>
    <row r="844" spans="1:25" x14ac:dyDescent="0.45">
      <c r="A844" t="s">
        <v>122</v>
      </c>
      <c r="B844" t="s">
        <v>123</v>
      </c>
      <c r="C844">
        <v>602</v>
      </c>
      <c r="D844">
        <v>1</v>
      </c>
      <c r="F844">
        <v>2012</v>
      </c>
      <c r="G844">
        <v>5518</v>
      </c>
      <c r="H844">
        <v>5513.27</v>
      </c>
      <c r="I844">
        <v>2498383.9500000002</v>
      </c>
      <c r="K844">
        <v>1546.85</v>
      </c>
      <c r="L844">
        <v>0.1066</v>
      </c>
      <c r="M844">
        <v>2696645.6710000001</v>
      </c>
      <c r="N844">
        <v>0.10299999999999999</v>
      </c>
      <c r="O844">
        <v>1404.8969999999999</v>
      </c>
      <c r="P844">
        <v>0.12640000000000001</v>
      </c>
      <c r="Q844">
        <v>26283081.920000002</v>
      </c>
      <c r="R844" t="s">
        <v>82</v>
      </c>
      <c r="T844" t="s">
        <v>63</v>
      </c>
      <c r="U844" t="s">
        <v>127</v>
      </c>
      <c r="V844" t="s">
        <v>125</v>
      </c>
      <c r="W844" t="s">
        <v>128</v>
      </c>
      <c r="Y844" t="s">
        <v>107</v>
      </c>
    </row>
    <row r="845" spans="1:25" x14ac:dyDescent="0.45">
      <c r="A845" t="s">
        <v>122</v>
      </c>
      <c r="B845" t="s">
        <v>123</v>
      </c>
      <c r="C845">
        <v>602</v>
      </c>
      <c r="D845">
        <v>1</v>
      </c>
      <c r="F845">
        <v>2013</v>
      </c>
      <c r="G845">
        <v>5934</v>
      </c>
      <c r="H845">
        <v>5928.17</v>
      </c>
      <c r="I845">
        <v>2480933.42</v>
      </c>
      <c r="K845">
        <v>1388.9549999999999</v>
      </c>
      <c r="L845">
        <v>0.1036</v>
      </c>
      <c r="M845">
        <v>2500327.1269999999</v>
      </c>
      <c r="N845">
        <v>0.10299999999999999</v>
      </c>
      <c r="O845">
        <v>1030.3510000000001</v>
      </c>
      <c r="P845">
        <v>9.8900000000000002E-2</v>
      </c>
      <c r="Q845">
        <v>24369677.298</v>
      </c>
      <c r="R845" t="s">
        <v>82</v>
      </c>
      <c r="T845" t="s">
        <v>63</v>
      </c>
      <c r="U845" t="s">
        <v>127</v>
      </c>
      <c r="V845" t="s">
        <v>125</v>
      </c>
      <c r="W845" t="s">
        <v>128</v>
      </c>
      <c r="Y845" t="s">
        <v>107</v>
      </c>
    </row>
    <row r="846" spans="1:25" x14ac:dyDescent="0.45">
      <c r="A846" t="s">
        <v>122</v>
      </c>
      <c r="B846" t="s">
        <v>123</v>
      </c>
      <c r="C846">
        <v>602</v>
      </c>
      <c r="D846">
        <v>1</v>
      </c>
      <c r="F846">
        <v>2014</v>
      </c>
      <c r="G846">
        <v>6391</v>
      </c>
      <c r="H846">
        <v>6383.41</v>
      </c>
      <c r="I846">
        <v>2815300.52</v>
      </c>
      <c r="K846">
        <v>1669.9</v>
      </c>
      <c r="L846">
        <v>0.1033</v>
      </c>
      <c r="M846">
        <v>2925351.7069999999</v>
      </c>
      <c r="N846">
        <v>0.10299999999999999</v>
      </c>
      <c r="O846">
        <v>1136.289</v>
      </c>
      <c r="P846">
        <v>0.09</v>
      </c>
      <c r="Q846">
        <v>28512201.995000001</v>
      </c>
      <c r="R846" t="s">
        <v>82</v>
      </c>
      <c r="T846" t="s">
        <v>63</v>
      </c>
      <c r="U846" t="s">
        <v>127</v>
      </c>
      <c r="V846" t="s">
        <v>125</v>
      </c>
      <c r="W846" t="s">
        <v>128</v>
      </c>
      <c r="Y846" t="s">
        <v>107</v>
      </c>
    </row>
    <row r="847" spans="1:25" x14ac:dyDescent="0.45">
      <c r="A847" t="s">
        <v>122</v>
      </c>
      <c r="B847" t="s">
        <v>123</v>
      </c>
      <c r="C847">
        <v>602</v>
      </c>
      <c r="D847">
        <v>1</v>
      </c>
      <c r="F847">
        <v>2015</v>
      </c>
      <c r="G847">
        <v>5342</v>
      </c>
      <c r="H847">
        <v>5331.31</v>
      </c>
      <c r="I847">
        <v>2279710.81</v>
      </c>
      <c r="K847">
        <v>1310.135</v>
      </c>
      <c r="L847">
        <v>9.6600000000000005E-2</v>
      </c>
      <c r="M847">
        <v>2408334.3810000001</v>
      </c>
      <c r="N847">
        <v>0.10299999999999999</v>
      </c>
      <c r="O847">
        <v>758.91099999999994</v>
      </c>
      <c r="P847">
        <v>7.1900000000000006E-2</v>
      </c>
      <c r="Q847">
        <v>23473077.581999999</v>
      </c>
      <c r="R847" t="s">
        <v>82</v>
      </c>
      <c r="T847" t="s">
        <v>63</v>
      </c>
      <c r="U847" t="s">
        <v>127</v>
      </c>
      <c r="V847" t="s">
        <v>125</v>
      </c>
      <c r="W847" t="s">
        <v>128</v>
      </c>
      <c r="Y847" t="s">
        <v>129</v>
      </c>
    </row>
    <row r="848" spans="1:25" x14ac:dyDescent="0.45">
      <c r="A848" t="s">
        <v>122</v>
      </c>
      <c r="B848" t="s">
        <v>123</v>
      </c>
      <c r="C848">
        <v>602</v>
      </c>
      <c r="D848">
        <v>1</v>
      </c>
      <c r="F848">
        <v>2016</v>
      </c>
      <c r="G848">
        <v>6306</v>
      </c>
      <c r="H848">
        <v>6293.97</v>
      </c>
      <c r="I848">
        <v>2846249.66</v>
      </c>
      <c r="K848">
        <v>1449.35</v>
      </c>
      <c r="L848">
        <v>8.9800000000000005E-2</v>
      </c>
      <c r="M848">
        <v>3009170.605</v>
      </c>
      <c r="N848">
        <v>0.10299999999999999</v>
      </c>
      <c r="O848">
        <v>1020.7569999999999</v>
      </c>
      <c r="P848">
        <v>7.3999999999999996E-2</v>
      </c>
      <c r="Q848">
        <v>29329176.462000001</v>
      </c>
      <c r="R848" t="s">
        <v>82</v>
      </c>
      <c r="T848" t="s">
        <v>63</v>
      </c>
      <c r="U848" t="s">
        <v>127</v>
      </c>
      <c r="V848" t="s">
        <v>125</v>
      </c>
      <c r="W848" t="s">
        <v>128</v>
      </c>
      <c r="Y848" t="s">
        <v>129</v>
      </c>
    </row>
    <row r="849" spans="1:25" x14ac:dyDescent="0.45">
      <c r="A849" t="s">
        <v>122</v>
      </c>
      <c r="B849" t="s">
        <v>123</v>
      </c>
      <c r="C849">
        <v>602</v>
      </c>
      <c r="D849">
        <v>1</v>
      </c>
      <c r="F849">
        <v>2017</v>
      </c>
      <c r="G849">
        <v>4146</v>
      </c>
      <c r="H849">
        <v>4135.3900000000003</v>
      </c>
      <c r="I849">
        <v>1809978.84</v>
      </c>
      <c r="K849">
        <v>1097.3409999999999</v>
      </c>
      <c r="L849">
        <v>9.7199999999999995E-2</v>
      </c>
      <c r="M849">
        <v>1947315.5530000001</v>
      </c>
      <c r="N849">
        <v>0.10299999999999999</v>
      </c>
      <c r="O849">
        <v>636.81600000000003</v>
      </c>
      <c r="P849">
        <v>7.2300000000000003E-2</v>
      </c>
      <c r="Q849">
        <v>18979653.416000001</v>
      </c>
      <c r="R849" t="s">
        <v>82</v>
      </c>
      <c r="T849" t="s">
        <v>63</v>
      </c>
      <c r="U849" t="s">
        <v>127</v>
      </c>
      <c r="V849" t="s">
        <v>125</v>
      </c>
      <c r="W849" t="s">
        <v>128</v>
      </c>
      <c r="Y849" t="s">
        <v>130</v>
      </c>
    </row>
    <row r="850" spans="1:25" x14ac:dyDescent="0.45">
      <c r="A850" t="s">
        <v>122</v>
      </c>
      <c r="B850" t="s">
        <v>123</v>
      </c>
      <c r="C850">
        <v>602</v>
      </c>
      <c r="D850">
        <v>1</v>
      </c>
      <c r="F850">
        <v>2018</v>
      </c>
      <c r="G850">
        <v>5336</v>
      </c>
      <c r="H850">
        <v>5324.17</v>
      </c>
      <c r="I850">
        <v>2483435.58</v>
      </c>
      <c r="K850">
        <v>1745.8810000000001</v>
      </c>
      <c r="L850">
        <v>0.11840000000000001</v>
      </c>
      <c r="M850">
        <v>2589369.2080000001</v>
      </c>
      <c r="N850">
        <v>0.10299999999999999</v>
      </c>
      <c r="O850">
        <v>905.22799999999995</v>
      </c>
      <c r="P850">
        <v>7.6200000000000004E-2</v>
      </c>
      <c r="Q850">
        <v>25237519.114</v>
      </c>
      <c r="R850" t="s">
        <v>82</v>
      </c>
      <c r="T850" t="s">
        <v>63</v>
      </c>
      <c r="U850" t="s">
        <v>127</v>
      </c>
      <c r="V850" t="s">
        <v>125</v>
      </c>
      <c r="W850" t="s">
        <v>128</v>
      </c>
      <c r="Y850" t="s">
        <v>130</v>
      </c>
    </row>
    <row r="851" spans="1:25" x14ac:dyDescent="0.45">
      <c r="A851" t="s">
        <v>122</v>
      </c>
      <c r="B851" t="s">
        <v>123</v>
      </c>
      <c r="C851">
        <v>602</v>
      </c>
      <c r="D851">
        <v>1</v>
      </c>
      <c r="F851">
        <v>2019</v>
      </c>
      <c r="G851">
        <v>2681</v>
      </c>
      <c r="H851">
        <v>2668.92</v>
      </c>
      <c r="I851">
        <v>916230.56</v>
      </c>
      <c r="K851">
        <v>546.12699999999995</v>
      </c>
      <c r="L851">
        <v>0.09</v>
      </c>
      <c r="M851">
        <v>1000841.159</v>
      </c>
      <c r="N851">
        <v>0.10290000000000001</v>
      </c>
      <c r="O851">
        <v>341.12400000000002</v>
      </c>
      <c r="P851">
        <v>7.2099999999999997E-2</v>
      </c>
      <c r="Q851">
        <v>9754776.5600000005</v>
      </c>
      <c r="R851" t="s">
        <v>82</v>
      </c>
      <c r="T851" t="s">
        <v>63</v>
      </c>
      <c r="U851" t="s">
        <v>127</v>
      </c>
      <c r="V851" t="s">
        <v>125</v>
      </c>
      <c r="W851" t="s">
        <v>128</v>
      </c>
      <c r="Y851" t="s">
        <v>130</v>
      </c>
    </row>
    <row r="852" spans="1:25" x14ac:dyDescent="0.45">
      <c r="A852" t="s">
        <v>122</v>
      </c>
      <c r="B852" t="s">
        <v>123</v>
      </c>
      <c r="C852">
        <v>602</v>
      </c>
      <c r="D852">
        <v>1</v>
      </c>
      <c r="F852">
        <v>2020</v>
      </c>
      <c r="G852">
        <v>2076</v>
      </c>
      <c r="H852">
        <v>2060.91</v>
      </c>
      <c r="I852">
        <v>678634.95</v>
      </c>
      <c r="K852">
        <v>419.75299999999999</v>
      </c>
      <c r="L852">
        <v>9.0399999999999994E-2</v>
      </c>
      <c r="M852">
        <v>752734.87399999995</v>
      </c>
      <c r="N852">
        <v>0.10290000000000001</v>
      </c>
      <c r="O852">
        <v>312.42700000000002</v>
      </c>
      <c r="P852">
        <v>8.72E-2</v>
      </c>
      <c r="Q852">
        <v>7336592.2719999999</v>
      </c>
      <c r="R852" t="s">
        <v>82</v>
      </c>
      <c r="T852" t="s">
        <v>63</v>
      </c>
      <c r="U852" t="s">
        <v>127</v>
      </c>
      <c r="V852" t="s">
        <v>125</v>
      </c>
      <c r="W852" t="s">
        <v>128</v>
      </c>
      <c r="Y852" t="s">
        <v>130</v>
      </c>
    </row>
    <row r="853" spans="1:25" x14ac:dyDescent="0.45">
      <c r="A853" t="s">
        <v>122</v>
      </c>
      <c r="B853" t="s">
        <v>123</v>
      </c>
      <c r="C853">
        <v>602</v>
      </c>
      <c r="D853">
        <v>1</v>
      </c>
      <c r="F853">
        <v>2021</v>
      </c>
      <c r="G853">
        <v>3512</v>
      </c>
      <c r="H853">
        <v>3488.26</v>
      </c>
      <c r="I853">
        <v>1421692.68</v>
      </c>
      <c r="K853">
        <v>757.95799999999997</v>
      </c>
      <c r="L853">
        <v>8.7499999999999994E-2</v>
      </c>
      <c r="M853">
        <v>1445465.554</v>
      </c>
      <c r="N853">
        <v>0.10290000000000001</v>
      </c>
      <c r="O853">
        <v>553.39599999999996</v>
      </c>
      <c r="P853">
        <v>8.5300000000000001E-2</v>
      </c>
      <c r="Q853">
        <v>14088370.828</v>
      </c>
      <c r="R853" t="s">
        <v>82</v>
      </c>
      <c r="T853" t="s">
        <v>63</v>
      </c>
      <c r="U853" t="s">
        <v>127</v>
      </c>
      <c r="V853" t="s">
        <v>125</v>
      </c>
      <c r="W853" t="s">
        <v>128</v>
      </c>
      <c r="Y853" t="s">
        <v>131</v>
      </c>
    </row>
    <row r="854" spans="1:25" x14ac:dyDescent="0.45">
      <c r="A854" t="s">
        <v>122</v>
      </c>
      <c r="B854" t="s">
        <v>123</v>
      </c>
      <c r="C854">
        <v>602</v>
      </c>
      <c r="D854">
        <v>1</v>
      </c>
      <c r="F854">
        <v>2022</v>
      </c>
      <c r="G854">
        <v>3000</v>
      </c>
      <c r="H854">
        <v>2981.27</v>
      </c>
      <c r="I854">
        <v>1141788.53</v>
      </c>
      <c r="K854">
        <v>549.36599999999999</v>
      </c>
      <c r="L854">
        <v>8.5800000000000001E-2</v>
      </c>
      <c r="M854">
        <v>1174049.7490000001</v>
      </c>
      <c r="N854">
        <v>0.10290000000000001</v>
      </c>
      <c r="O854">
        <v>508.05799999999999</v>
      </c>
      <c r="P854">
        <v>9.6100000000000005E-2</v>
      </c>
      <c r="Q854">
        <v>11442973.93</v>
      </c>
      <c r="R854" t="s">
        <v>82</v>
      </c>
      <c r="T854" t="s">
        <v>63</v>
      </c>
      <c r="U854" t="s">
        <v>127</v>
      </c>
      <c r="V854" t="s">
        <v>125</v>
      </c>
      <c r="W854" t="s">
        <v>128</v>
      </c>
      <c r="Y854" t="s">
        <v>131</v>
      </c>
    </row>
    <row r="855" spans="1:25" x14ac:dyDescent="0.45">
      <c r="A855" t="s">
        <v>122</v>
      </c>
      <c r="B855" t="s">
        <v>123</v>
      </c>
      <c r="C855">
        <v>602</v>
      </c>
      <c r="D855">
        <v>1</v>
      </c>
      <c r="F855">
        <v>2023</v>
      </c>
      <c r="G855">
        <v>1961</v>
      </c>
      <c r="H855">
        <v>1947.52</v>
      </c>
      <c r="I855">
        <v>544329.49</v>
      </c>
      <c r="K855">
        <v>291.83199999999999</v>
      </c>
      <c r="L855">
        <v>8.5199999999999998E-2</v>
      </c>
      <c r="M855">
        <v>649917.36199999996</v>
      </c>
      <c r="N855">
        <v>0.1028</v>
      </c>
      <c r="O855">
        <v>308.15899999999999</v>
      </c>
      <c r="P855">
        <v>9.7900000000000001E-2</v>
      </c>
      <c r="Q855">
        <v>6334463.4210000001</v>
      </c>
      <c r="R855" t="s">
        <v>82</v>
      </c>
      <c r="T855" t="s">
        <v>63</v>
      </c>
      <c r="U855" t="s">
        <v>127</v>
      </c>
      <c r="V855" t="s">
        <v>125</v>
      </c>
      <c r="W855" t="s">
        <v>128</v>
      </c>
      <c r="Y855" t="s">
        <v>131</v>
      </c>
    </row>
    <row r="856" spans="1:25" x14ac:dyDescent="0.45">
      <c r="A856" t="s">
        <v>122</v>
      </c>
      <c r="B856" t="s">
        <v>123</v>
      </c>
      <c r="C856">
        <v>602</v>
      </c>
      <c r="D856">
        <v>1</v>
      </c>
      <c r="F856">
        <v>2024</v>
      </c>
      <c r="G856">
        <v>1311</v>
      </c>
      <c r="H856">
        <v>1302.6500000000001</v>
      </c>
      <c r="I856">
        <v>432675.33</v>
      </c>
      <c r="K856">
        <v>253.52199999999999</v>
      </c>
      <c r="L856">
        <v>9.8599999999999993E-2</v>
      </c>
      <c r="M856">
        <v>481531.37099999998</v>
      </c>
      <c r="N856">
        <v>0.10290000000000001</v>
      </c>
      <c r="O856">
        <v>214.66399999999999</v>
      </c>
      <c r="P856">
        <v>8.8499999999999995E-2</v>
      </c>
      <c r="Q856">
        <v>4693275.0439999998</v>
      </c>
      <c r="R856" t="s">
        <v>82</v>
      </c>
      <c r="T856" t="s">
        <v>63</v>
      </c>
      <c r="U856" t="s">
        <v>127</v>
      </c>
      <c r="V856" t="s">
        <v>125</v>
      </c>
      <c r="W856" t="s">
        <v>128</v>
      </c>
      <c r="Y856" t="s">
        <v>131</v>
      </c>
    </row>
    <row r="857" spans="1:25" x14ac:dyDescent="0.45">
      <c r="A857" t="s">
        <v>122</v>
      </c>
      <c r="B857" t="s">
        <v>123</v>
      </c>
      <c r="C857">
        <v>602</v>
      </c>
      <c r="D857">
        <v>2</v>
      </c>
      <c r="F857">
        <v>2009</v>
      </c>
      <c r="G857">
        <v>8271</v>
      </c>
      <c r="H857">
        <v>8263.68</v>
      </c>
      <c r="I857">
        <v>4127218.34</v>
      </c>
      <c r="K857">
        <v>20293.338</v>
      </c>
      <c r="L857">
        <v>1.0353000000000001</v>
      </c>
      <c r="M857">
        <v>3984745.41</v>
      </c>
      <c r="N857">
        <v>0.10299999999999999</v>
      </c>
      <c r="O857">
        <v>2421.4589999999998</v>
      </c>
      <c r="P857">
        <v>0.13489999999999999</v>
      </c>
      <c r="Q857">
        <v>38837685.722999997</v>
      </c>
      <c r="R857" t="s">
        <v>82</v>
      </c>
      <c r="T857" t="s">
        <v>63</v>
      </c>
      <c r="V857" t="s">
        <v>125</v>
      </c>
      <c r="W857" t="s">
        <v>110</v>
      </c>
      <c r="Y857" t="s">
        <v>107</v>
      </c>
    </row>
    <row r="858" spans="1:25" x14ac:dyDescent="0.45">
      <c r="A858" t="s">
        <v>122</v>
      </c>
      <c r="B858" t="s">
        <v>123</v>
      </c>
      <c r="C858">
        <v>602</v>
      </c>
      <c r="D858">
        <v>2</v>
      </c>
      <c r="F858">
        <v>2010</v>
      </c>
      <c r="G858">
        <v>6557</v>
      </c>
      <c r="H858">
        <v>6537.91</v>
      </c>
      <c r="I858">
        <v>3037315.02</v>
      </c>
      <c r="K858">
        <v>719.90200000000004</v>
      </c>
      <c r="L858">
        <v>4.7199999999999999E-2</v>
      </c>
      <c r="M858">
        <v>2970452.2230000002</v>
      </c>
      <c r="N858">
        <v>0.10299999999999999</v>
      </c>
      <c r="O858">
        <v>1913.0409999999999</v>
      </c>
      <c r="P858">
        <v>0.14480000000000001</v>
      </c>
      <c r="Q858">
        <v>28951815.942000002</v>
      </c>
      <c r="R858" t="s">
        <v>82</v>
      </c>
      <c r="T858" t="s">
        <v>63</v>
      </c>
      <c r="U858" t="s">
        <v>132</v>
      </c>
      <c r="V858" t="s">
        <v>125</v>
      </c>
      <c r="W858" t="s">
        <v>128</v>
      </c>
      <c r="Y858" t="s">
        <v>107</v>
      </c>
    </row>
    <row r="859" spans="1:25" x14ac:dyDescent="0.45">
      <c r="A859" t="s">
        <v>122</v>
      </c>
      <c r="B859" t="s">
        <v>123</v>
      </c>
      <c r="C859">
        <v>602</v>
      </c>
      <c r="D859">
        <v>2</v>
      </c>
      <c r="F859">
        <v>2011</v>
      </c>
      <c r="G859">
        <v>7691</v>
      </c>
      <c r="H859">
        <v>7682.98</v>
      </c>
      <c r="I859">
        <v>3481714.23</v>
      </c>
      <c r="K859">
        <v>1505.538</v>
      </c>
      <c r="L859">
        <v>8.7800000000000003E-2</v>
      </c>
      <c r="M859">
        <v>3277172.5440000002</v>
      </c>
      <c r="N859">
        <v>0.10299999999999999</v>
      </c>
      <c r="O859">
        <v>2467.2330000000002</v>
      </c>
      <c r="P859">
        <v>0.16470000000000001</v>
      </c>
      <c r="Q859">
        <v>31941291.963</v>
      </c>
      <c r="R859" t="s">
        <v>82</v>
      </c>
      <c r="T859" t="s">
        <v>63</v>
      </c>
      <c r="U859" t="s">
        <v>132</v>
      </c>
      <c r="V859" t="s">
        <v>125</v>
      </c>
      <c r="W859" t="s">
        <v>128</v>
      </c>
      <c r="Y859" t="s">
        <v>107</v>
      </c>
    </row>
    <row r="860" spans="1:25" x14ac:dyDescent="0.45">
      <c r="A860" t="s">
        <v>122</v>
      </c>
      <c r="B860" t="s">
        <v>123</v>
      </c>
      <c r="C860">
        <v>602</v>
      </c>
      <c r="D860">
        <v>2</v>
      </c>
      <c r="F860">
        <v>2012</v>
      </c>
      <c r="G860">
        <v>6007</v>
      </c>
      <c r="H860">
        <v>5998.37</v>
      </c>
      <c r="I860">
        <v>2767986.86</v>
      </c>
      <c r="K860">
        <v>1301.278</v>
      </c>
      <c r="L860">
        <v>9.3299999999999994E-2</v>
      </c>
      <c r="M860">
        <v>2625866.2149999999</v>
      </c>
      <c r="N860">
        <v>0.10299999999999999</v>
      </c>
      <c r="O860">
        <v>2734.7440000000001</v>
      </c>
      <c r="P860">
        <v>0.22270000000000001</v>
      </c>
      <c r="Q860">
        <v>25593204.032000002</v>
      </c>
      <c r="R860" t="s">
        <v>82</v>
      </c>
      <c r="T860" t="s">
        <v>63</v>
      </c>
      <c r="U860" t="s">
        <v>132</v>
      </c>
      <c r="V860" t="s">
        <v>125</v>
      </c>
      <c r="W860" t="s">
        <v>128</v>
      </c>
      <c r="Y860" t="s">
        <v>107</v>
      </c>
    </row>
    <row r="861" spans="1:25" x14ac:dyDescent="0.45">
      <c r="A861" t="s">
        <v>122</v>
      </c>
      <c r="B861" t="s">
        <v>123</v>
      </c>
      <c r="C861">
        <v>602</v>
      </c>
      <c r="D861">
        <v>2</v>
      </c>
      <c r="F861">
        <v>2013</v>
      </c>
      <c r="G861">
        <v>7372</v>
      </c>
      <c r="H861">
        <v>7359.9</v>
      </c>
      <c r="I861">
        <v>3021270.44</v>
      </c>
      <c r="K861">
        <v>1481.268</v>
      </c>
      <c r="L861">
        <v>9.3700000000000006E-2</v>
      </c>
      <c r="M861">
        <v>2951755.125</v>
      </c>
      <c r="N861">
        <v>0.10299999999999999</v>
      </c>
      <c r="O861">
        <v>1494.857</v>
      </c>
      <c r="P861">
        <v>0.10390000000000001</v>
      </c>
      <c r="Q861">
        <v>28769557.510000002</v>
      </c>
      <c r="R861" t="s">
        <v>82</v>
      </c>
      <c r="T861" t="s">
        <v>63</v>
      </c>
      <c r="U861" t="s">
        <v>132</v>
      </c>
      <c r="V861" t="s">
        <v>125</v>
      </c>
      <c r="W861" t="s">
        <v>128</v>
      </c>
      <c r="Y861" t="s">
        <v>107</v>
      </c>
    </row>
    <row r="862" spans="1:25" x14ac:dyDescent="0.45">
      <c r="A862" t="s">
        <v>122</v>
      </c>
      <c r="B862" t="s">
        <v>123</v>
      </c>
      <c r="C862">
        <v>602</v>
      </c>
      <c r="D862">
        <v>2</v>
      </c>
      <c r="F862">
        <v>2014</v>
      </c>
      <c r="G862">
        <v>5627</v>
      </c>
      <c r="H862">
        <v>5613.19</v>
      </c>
      <c r="I862">
        <v>2493156.67</v>
      </c>
      <c r="K862">
        <v>1475.1869999999999</v>
      </c>
      <c r="L862">
        <v>9.8599999999999993E-2</v>
      </c>
      <c r="M862">
        <v>2671915.6069999998</v>
      </c>
      <c r="N862">
        <v>0.10299999999999999</v>
      </c>
      <c r="O862">
        <v>1395.6769999999999</v>
      </c>
      <c r="P862">
        <v>0.1089</v>
      </c>
      <c r="Q862">
        <v>26042087.039999999</v>
      </c>
      <c r="R862" t="s">
        <v>82</v>
      </c>
      <c r="T862" t="s">
        <v>63</v>
      </c>
      <c r="U862" t="s">
        <v>132</v>
      </c>
      <c r="V862" t="s">
        <v>125</v>
      </c>
      <c r="W862" t="s">
        <v>128</v>
      </c>
      <c r="Y862" t="s">
        <v>107</v>
      </c>
    </row>
    <row r="863" spans="1:25" x14ac:dyDescent="0.45">
      <c r="A863" t="s">
        <v>122</v>
      </c>
      <c r="B863" t="s">
        <v>123</v>
      </c>
      <c r="C863">
        <v>602</v>
      </c>
      <c r="D863">
        <v>2</v>
      </c>
      <c r="F863">
        <v>2015</v>
      </c>
      <c r="G863">
        <v>7550</v>
      </c>
      <c r="H863">
        <v>7544.84</v>
      </c>
      <c r="I863">
        <v>3288356.9</v>
      </c>
      <c r="K863">
        <v>1642.519</v>
      </c>
      <c r="L863">
        <v>9.0700000000000003E-2</v>
      </c>
      <c r="M863">
        <v>3364040.9610000001</v>
      </c>
      <c r="N863">
        <v>0.10299999999999999</v>
      </c>
      <c r="O863">
        <v>1312.048</v>
      </c>
      <c r="P863">
        <v>8.09E-2</v>
      </c>
      <c r="Q863">
        <v>32787943.616</v>
      </c>
      <c r="R863" t="s">
        <v>82</v>
      </c>
      <c r="T863" t="s">
        <v>63</v>
      </c>
      <c r="U863" t="s">
        <v>132</v>
      </c>
      <c r="V863" t="s">
        <v>125</v>
      </c>
      <c r="W863" t="s">
        <v>128</v>
      </c>
      <c r="Y863" t="s">
        <v>129</v>
      </c>
    </row>
    <row r="864" spans="1:25" x14ac:dyDescent="0.45">
      <c r="A864" t="s">
        <v>122</v>
      </c>
      <c r="B864" t="s">
        <v>123</v>
      </c>
      <c r="C864">
        <v>602</v>
      </c>
      <c r="D864">
        <v>2</v>
      </c>
      <c r="F864">
        <v>2016</v>
      </c>
      <c r="G864">
        <v>5866</v>
      </c>
      <c r="H864">
        <v>5856.77</v>
      </c>
      <c r="I864">
        <v>2461427.64</v>
      </c>
      <c r="K864">
        <v>1269.271</v>
      </c>
      <c r="L864">
        <v>9.1499999999999998E-2</v>
      </c>
      <c r="M864">
        <v>2558098.9180000001</v>
      </c>
      <c r="N864">
        <v>0.10299999999999999</v>
      </c>
      <c r="O864">
        <v>982.745</v>
      </c>
      <c r="P864">
        <v>8.1100000000000005E-2</v>
      </c>
      <c r="Q864">
        <v>24932743.581999999</v>
      </c>
      <c r="R864" t="s">
        <v>82</v>
      </c>
      <c r="T864" t="s">
        <v>63</v>
      </c>
      <c r="U864" t="s">
        <v>132</v>
      </c>
      <c r="V864" t="s">
        <v>125</v>
      </c>
      <c r="W864" t="s">
        <v>128</v>
      </c>
      <c r="Y864" t="s">
        <v>129</v>
      </c>
    </row>
    <row r="865" spans="1:25" x14ac:dyDescent="0.45">
      <c r="A865" t="s">
        <v>122</v>
      </c>
      <c r="B865" t="s">
        <v>123</v>
      </c>
      <c r="C865">
        <v>602</v>
      </c>
      <c r="D865">
        <v>2</v>
      </c>
      <c r="F865">
        <v>2017</v>
      </c>
      <c r="G865">
        <v>5655</v>
      </c>
      <c r="H865">
        <v>5650.91</v>
      </c>
      <c r="I865">
        <v>2526228.0099999998</v>
      </c>
      <c r="K865">
        <v>1417.3989999999999</v>
      </c>
      <c r="L865">
        <v>9.5000000000000001E-2</v>
      </c>
      <c r="M865">
        <v>2597885.0430000001</v>
      </c>
      <c r="N865">
        <v>0.10299999999999999</v>
      </c>
      <c r="O865">
        <v>999.08199999999999</v>
      </c>
      <c r="P865">
        <v>8.1699999999999995E-2</v>
      </c>
      <c r="Q865">
        <v>25320531.011</v>
      </c>
      <c r="R865" t="s">
        <v>82</v>
      </c>
      <c r="T865" t="s">
        <v>63</v>
      </c>
      <c r="U865" t="s">
        <v>132</v>
      </c>
      <c r="V865" t="s">
        <v>125</v>
      </c>
      <c r="W865" t="s">
        <v>128</v>
      </c>
      <c r="Y865" t="s">
        <v>130</v>
      </c>
    </row>
    <row r="866" spans="1:25" x14ac:dyDescent="0.45">
      <c r="A866" t="s">
        <v>122</v>
      </c>
      <c r="B866" t="s">
        <v>123</v>
      </c>
      <c r="C866">
        <v>602</v>
      </c>
      <c r="D866">
        <v>2</v>
      </c>
      <c r="F866">
        <v>2018</v>
      </c>
      <c r="G866">
        <v>6140</v>
      </c>
      <c r="H866">
        <v>6131.74</v>
      </c>
      <c r="I866">
        <v>2863960.14</v>
      </c>
      <c r="K866">
        <v>1784.5360000000001</v>
      </c>
      <c r="L866">
        <v>0.1091</v>
      </c>
      <c r="M866">
        <v>2934046.2059999998</v>
      </c>
      <c r="N866">
        <v>0.10299999999999999</v>
      </c>
      <c r="O866">
        <v>1077.0119999999999</v>
      </c>
      <c r="P866">
        <v>7.9000000000000001E-2</v>
      </c>
      <c r="Q866">
        <v>28596940.905999999</v>
      </c>
      <c r="R866" t="s">
        <v>82</v>
      </c>
      <c r="T866" t="s">
        <v>63</v>
      </c>
      <c r="U866" t="s">
        <v>132</v>
      </c>
      <c r="V866" t="s">
        <v>125</v>
      </c>
      <c r="W866" t="s">
        <v>128</v>
      </c>
      <c r="Y866" t="s">
        <v>130</v>
      </c>
    </row>
    <row r="867" spans="1:25" x14ac:dyDescent="0.45">
      <c r="A867" t="s">
        <v>122</v>
      </c>
      <c r="B867" t="s">
        <v>123</v>
      </c>
      <c r="C867">
        <v>602</v>
      </c>
      <c r="D867">
        <v>2</v>
      </c>
      <c r="F867">
        <v>2019</v>
      </c>
      <c r="G867">
        <v>4827</v>
      </c>
      <c r="H867">
        <v>4816.5</v>
      </c>
      <c r="I867">
        <v>1743787.72</v>
      </c>
      <c r="K867">
        <v>953.08500000000004</v>
      </c>
      <c r="L867">
        <v>8.6099999999999996E-2</v>
      </c>
      <c r="M867">
        <v>1821488.9609999999</v>
      </c>
      <c r="N867">
        <v>0.10299999999999999</v>
      </c>
      <c r="O867">
        <v>658.221</v>
      </c>
      <c r="P867">
        <v>7.7600000000000002E-2</v>
      </c>
      <c r="Q867">
        <v>17753274.114999998</v>
      </c>
      <c r="R867" t="s">
        <v>82</v>
      </c>
      <c r="T867" t="s">
        <v>63</v>
      </c>
      <c r="U867" t="s">
        <v>132</v>
      </c>
      <c r="V867" t="s">
        <v>125</v>
      </c>
      <c r="W867" t="s">
        <v>128</v>
      </c>
      <c r="Y867" t="s">
        <v>130</v>
      </c>
    </row>
    <row r="868" spans="1:25" x14ac:dyDescent="0.45">
      <c r="A868" t="s">
        <v>122</v>
      </c>
      <c r="B868" t="s">
        <v>123</v>
      </c>
      <c r="C868">
        <v>602</v>
      </c>
      <c r="D868">
        <v>2</v>
      </c>
      <c r="F868">
        <v>2020</v>
      </c>
      <c r="G868">
        <v>1605</v>
      </c>
      <c r="H868">
        <v>1589.12</v>
      </c>
      <c r="I868">
        <v>469305.71</v>
      </c>
      <c r="K868">
        <v>266.89400000000001</v>
      </c>
      <c r="L868">
        <v>8.2000000000000003E-2</v>
      </c>
      <c r="M868">
        <v>497663.05699999997</v>
      </c>
      <c r="N868">
        <v>0.10299999999999999</v>
      </c>
      <c r="O868">
        <v>190.53200000000001</v>
      </c>
      <c r="P868">
        <v>7.7200000000000005E-2</v>
      </c>
      <c r="Q868">
        <v>4850517.8849999998</v>
      </c>
      <c r="R868" t="s">
        <v>82</v>
      </c>
      <c r="T868" t="s">
        <v>63</v>
      </c>
      <c r="U868" t="s">
        <v>132</v>
      </c>
      <c r="V868" t="s">
        <v>125</v>
      </c>
      <c r="W868" t="s">
        <v>128</v>
      </c>
      <c r="Y868" t="s">
        <v>130</v>
      </c>
    </row>
    <row r="869" spans="1:25" x14ac:dyDescent="0.45">
      <c r="A869" t="s">
        <v>122</v>
      </c>
      <c r="B869" t="s">
        <v>123</v>
      </c>
      <c r="C869">
        <v>602</v>
      </c>
      <c r="D869">
        <v>2</v>
      </c>
      <c r="F869">
        <v>2021</v>
      </c>
      <c r="G869">
        <v>3565</v>
      </c>
      <c r="H869">
        <v>3544.58</v>
      </c>
      <c r="I869">
        <v>1443639.68</v>
      </c>
      <c r="K869">
        <v>719.00199999999995</v>
      </c>
      <c r="L869">
        <v>8.72E-2</v>
      </c>
      <c r="M869">
        <v>1401378.487</v>
      </c>
      <c r="N869">
        <v>0.10299999999999999</v>
      </c>
      <c r="O869">
        <v>551.45799999999997</v>
      </c>
      <c r="P869">
        <v>9.0200000000000002E-2</v>
      </c>
      <c r="Q869">
        <v>13658670.460999999</v>
      </c>
      <c r="R869" t="s">
        <v>82</v>
      </c>
      <c r="T869" t="s">
        <v>63</v>
      </c>
      <c r="U869" t="s">
        <v>132</v>
      </c>
      <c r="V869" t="s">
        <v>125</v>
      </c>
      <c r="W869" t="s">
        <v>128</v>
      </c>
      <c r="Y869" t="s">
        <v>131</v>
      </c>
    </row>
    <row r="870" spans="1:25" x14ac:dyDescent="0.45">
      <c r="A870" t="s">
        <v>122</v>
      </c>
      <c r="B870" t="s">
        <v>123</v>
      </c>
      <c r="C870">
        <v>602</v>
      </c>
      <c r="D870">
        <v>2</v>
      </c>
      <c r="F870">
        <v>2022</v>
      </c>
      <c r="G870">
        <v>3435</v>
      </c>
      <c r="H870">
        <v>3423.86</v>
      </c>
      <c r="I870">
        <v>1279225.51</v>
      </c>
      <c r="K870">
        <v>495.72800000000001</v>
      </c>
      <c r="L870">
        <v>6.9500000000000006E-2</v>
      </c>
      <c r="M870">
        <v>1251982.794</v>
      </c>
      <c r="N870">
        <v>0.10299999999999999</v>
      </c>
      <c r="O870">
        <v>555.25</v>
      </c>
      <c r="P870">
        <v>9.4799999999999995E-2</v>
      </c>
      <c r="Q870">
        <v>12202573.973999999</v>
      </c>
      <c r="R870" t="s">
        <v>82</v>
      </c>
      <c r="T870" t="s">
        <v>63</v>
      </c>
      <c r="U870" t="s">
        <v>132</v>
      </c>
      <c r="V870" t="s">
        <v>125</v>
      </c>
      <c r="W870" t="s">
        <v>128</v>
      </c>
      <c r="Y870" t="s">
        <v>131</v>
      </c>
    </row>
    <row r="871" spans="1:25" x14ac:dyDescent="0.45">
      <c r="A871" t="s">
        <v>122</v>
      </c>
      <c r="B871" t="s">
        <v>123</v>
      </c>
      <c r="C871">
        <v>602</v>
      </c>
      <c r="D871">
        <v>2</v>
      </c>
      <c r="F871">
        <v>2023</v>
      </c>
      <c r="G871">
        <v>2543</v>
      </c>
      <c r="H871">
        <v>2529.9699999999998</v>
      </c>
      <c r="I871">
        <v>722368.77</v>
      </c>
      <c r="K871">
        <v>241.31100000000001</v>
      </c>
      <c r="L871">
        <v>7.9299999999999995E-2</v>
      </c>
      <c r="M871">
        <v>701886.49399999995</v>
      </c>
      <c r="N871">
        <v>0.1028</v>
      </c>
      <c r="O871">
        <v>314.18900000000002</v>
      </c>
      <c r="P871">
        <v>9.0899999999999995E-2</v>
      </c>
      <c r="Q871">
        <v>6840999.4179999996</v>
      </c>
      <c r="R871" t="s">
        <v>82</v>
      </c>
      <c r="T871" t="s">
        <v>63</v>
      </c>
      <c r="U871" t="s">
        <v>132</v>
      </c>
      <c r="V871" t="s">
        <v>125</v>
      </c>
      <c r="W871" t="s">
        <v>128</v>
      </c>
      <c r="Y871" t="s">
        <v>131</v>
      </c>
    </row>
    <row r="872" spans="1:25" x14ac:dyDescent="0.45">
      <c r="A872" t="s">
        <v>122</v>
      </c>
      <c r="B872" t="s">
        <v>123</v>
      </c>
      <c r="C872">
        <v>602</v>
      </c>
      <c r="D872">
        <v>2</v>
      </c>
      <c r="F872">
        <v>2024</v>
      </c>
      <c r="G872">
        <v>1981</v>
      </c>
      <c r="H872">
        <v>1970.16</v>
      </c>
      <c r="I872">
        <v>616259.99</v>
      </c>
      <c r="K872">
        <v>287.77199999999999</v>
      </c>
      <c r="L872">
        <v>8.3000000000000004E-2</v>
      </c>
      <c r="M872">
        <v>663947.80700000003</v>
      </c>
      <c r="N872">
        <v>0.10290000000000001</v>
      </c>
      <c r="O872">
        <v>363.84500000000003</v>
      </c>
      <c r="P872">
        <v>0.1108</v>
      </c>
      <c r="Q872">
        <v>6471242.7340000002</v>
      </c>
      <c r="R872" t="s">
        <v>82</v>
      </c>
      <c r="T872" t="s">
        <v>63</v>
      </c>
      <c r="U872" t="s">
        <v>132</v>
      </c>
      <c r="V872" t="s">
        <v>125</v>
      </c>
      <c r="W872" t="s">
        <v>128</v>
      </c>
      <c r="Y872" t="s">
        <v>131</v>
      </c>
    </row>
    <row r="873" spans="1:25" x14ac:dyDescent="0.45">
      <c r="A873" t="s">
        <v>133</v>
      </c>
      <c r="B873" t="s">
        <v>134</v>
      </c>
      <c r="C873">
        <v>1507</v>
      </c>
      <c r="D873">
        <v>1</v>
      </c>
      <c r="F873">
        <v>2009</v>
      </c>
      <c r="G873">
        <v>810</v>
      </c>
      <c r="H873">
        <v>763.84</v>
      </c>
      <c r="I873">
        <v>3952.6</v>
      </c>
      <c r="K873">
        <v>31.366</v>
      </c>
      <c r="L873">
        <v>0.69789999999999996</v>
      </c>
      <c r="M873">
        <v>7981.348</v>
      </c>
      <c r="N873">
        <v>0.11070000000000001</v>
      </c>
      <c r="O873">
        <v>9.8529999999999998</v>
      </c>
      <c r="P873">
        <v>0.15770000000000001</v>
      </c>
      <c r="Q873">
        <v>91350.614000000001</v>
      </c>
      <c r="R873" t="s">
        <v>923</v>
      </c>
      <c r="T873" t="s">
        <v>63</v>
      </c>
      <c r="V873" t="s">
        <v>121</v>
      </c>
      <c r="W873" t="s">
        <v>110</v>
      </c>
      <c r="Y873" t="s">
        <v>135</v>
      </c>
    </row>
    <row r="874" spans="1:25" x14ac:dyDescent="0.45">
      <c r="A874" t="s">
        <v>133</v>
      </c>
      <c r="B874" t="s">
        <v>134</v>
      </c>
      <c r="C874">
        <v>1507</v>
      </c>
      <c r="D874">
        <v>1</v>
      </c>
      <c r="F874">
        <v>2010</v>
      </c>
      <c r="G874">
        <v>1406</v>
      </c>
      <c r="H874">
        <v>1331.3</v>
      </c>
      <c r="I874">
        <v>15689.13</v>
      </c>
      <c r="K874">
        <v>61.929000000000002</v>
      </c>
      <c r="L874">
        <v>0.71450000000000002</v>
      </c>
      <c r="M874">
        <v>15308.39</v>
      </c>
      <c r="N874">
        <v>0.1173</v>
      </c>
      <c r="O874">
        <v>21.625</v>
      </c>
      <c r="P874">
        <v>0.19869999999999999</v>
      </c>
      <c r="Q874">
        <v>174061.26500000001</v>
      </c>
      <c r="R874" t="s">
        <v>923</v>
      </c>
      <c r="T874" t="s">
        <v>63</v>
      </c>
      <c r="V874" t="s">
        <v>121</v>
      </c>
      <c r="W874" t="s">
        <v>110</v>
      </c>
      <c r="Y874" t="s">
        <v>135</v>
      </c>
    </row>
    <row r="875" spans="1:25" x14ac:dyDescent="0.45">
      <c r="A875" t="s">
        <v>133</v>
      </c>
      <c r="B875" t="s">
        <v>134</v>
      </c>
      <c r="C875">
        <v>1507</v>
      </c>
      <c r="D875">
        <v>1</v>
      </c>
      <c r="F875">
        <v>2011</v>
      </c>
      <c r="G875">
        <v>1124</v>
      </c>
      <c r="H875">
        <v>1054.19</v>
      </c>
      <c r="I875">
        <v>30408.53</v>
      </c>
      <c r="K875">
        <v>58.246000000000002</v>
      </c>
      <c r="L875">
        <v>0.74129999999999996</v>
      </c>
      <c r="M875">
        <v>13803.842000000001</v>
      </c>
      <c r="N875">
        <v>0.1148</v>
      </c>
      <c r="O875">
        <v>17.238</v>
      </c>
      <c r="P875">
        <v>0.1898</v>
      </c>
      <c r="Q875">
        <v>157203.106</v>
      </c>
      <c r="R875" t="s">
        <v>923</v>
      </c>
      <c r="T875" t="s">
        <v>63</v>
      </c>
      <c r="V875" t="s">
        <v>121</v>
      </c>
      <c r="W875" t="s">
        <v>110</v>
      </c>
      <c r="Y875" t="s">
        <v>135</v>
      </c>
    </row>
    <row r="876" spans="1:25" x14ac:dyDescent="0.45">
      <c r="A876" t="s">
        <v>133</v>
      </c>
      <c r="B876" t="s">
        <v>134</v>
      </c>
      <c r="C876">
        <v>1507</v>
      </c>
      <c r="D876">
        <v>1</v>
      </c>
      <c r="F876">
        <v>2012</v>
      </c>
      <c r="G876">
        <v>1386</v>
      </c>
      <c r="H876">
        <v>1318.94</v>
      </c>
      <c r="I876">
        <v>9107.91</v>
      </c>
      <c r="K876">
        <v>51.9</v>
      </c>
      <c r="L876">
        <v>0.74419999999999997</v>
      </c>
      <c r="M876">
        <v>12253.437</v>
      </c>
      <c r="N876">
        <v>0.1042</v>
      </c>
      <c r="O876">
        <v>15.625999999999999</v>
      </c>
      <c r="P876">
        <v>0.1867</v>
      </c>
      <c r="Q876">
        <v>139470.63399999999</v>
      </c>
      <c r="R876" t="s">
        <v>923</v>
      </c>
      <c r="T876" t="s">
        <v>63</v>
      </c>
      <c r="V876" t="s">
        <v>121</v>
      </c>
      <c r="W876" t="s">
        <v>110</v>
      </c>
      <c r="Y876" t="s">
        <v>135</v>
      </c>
    </row>
    <row r="877" spans="1:25" x14ac:dyDescent="0.45">
      <c r="A877" t="s">
        <v>133</v>
      </c>
      <c r="B877" t="s">
        <v>134</v>
      </c>
      <c r="C877">
        <v>1507</v>
      </c>
      <c r="D877">
        <v>1</v>
      </c>
      <c r="F877">
        <v>2013</v>
      </c>
      <c r="G877">
        <v>526</v>
      </c>
      <c r="H877">
        <v>492.18</v>
      </c>
      <c r="I877">
        <v>4713.47</v>
      </c>
      <c r="K877">
        <v>27.6</v>
      </c>
      <c r="L877">
        <v>0.72870000000000001</v>
      </c>
      <c r="M877">
        <v>6654.2830000000004</v>
      </c>
      <c r="N877">
        <v>0.1089</v>
      </c>
      <c r="O877">
        <v>8.8320000000000007</v>
      </c>
      <c r="P877">
        <v>0.20780000000000001</v>
      </c>
      <c r="Q877">
        <v>75464.960000000006</v>
      </c>
      <c r="R877" t="s">
        <v>923</v>
      </c>
      <c r="T877" t="s">
        <v>63</v>
      </c>
      <c r="V877" t="s">
        <v>121</v>
      </c>
      <c r="W877" t="s">
        <v>110</v>
      </c>
      <c r="Y877" t="s">
        <v>135</v>
      </c>
    </row>
    <row r="878" spans="1:25" x14ac:dyDescent="0.45">
      <c r="A878" t="s">
        <v>133</v>
      </c>
      <c r="B878" t="s">
        <v>134</v>
      </c>
      <c r="C878">
        <v>1507</v>
      </c>
      <c r="D878">
        <v>1</v>
      </c>
      <c r="F878">
        <v>2014</v>
      </c>
      <c r="G878">
        <v>83</v>
      </c>
      <c r="H878">
        <v>72.62</v>
      </c>
      <c r="I878">
        <v>671.93</v>
      </c>
      <c r="K878">
        <v>3.2679999999999998</v>
      </c>
      <c r="L878">
        <v>0.61370000000000002</v>
      </c>
      <c r="M878">
        <v>928.28800000000001</v>
      </c>
      <c r="N878">
        <v>0.13500000000000001</v>
      </c>
      <c r="O878">
        <v>1.3240000000000001</v>
      </c>
      <c r="P878">
        <v>0.1711</v>
      </c>
      <c r="Q878">
        <v>10763.156000000001</v>
      </c>
      <c r="R878" t="s">
        <v>923</v>
      </c>
      <c r="T878" t="s">
        <v>63</v>
      </c>
      <c r="V878" t="s">
        <v>121</v>
      </c>
      <c r="W878" t="s">
        <v>110</v>
      </c>
      <c r="Y878" t="s">
        <v>99</v>
      </c>
    </row>
    <row r="879" spans="1:25" x14ac:dyDescent="0.45">
      <c r="A879" t="s">
        <v>133</v>
      </c>
      <c r="B879" t="s">
        <v>134</v>
      </c>
      <c r="C879">
        <v>1507</v>
      </c>
      <c r="D879">
        <v>1</v>
      </c>
      <c r="F879">
        <v>2015</v>
      </c>
      <c r="G879">
        <v>892</v>
      </c>
      <c r="H879">
        <v>851.19</v>
      </c>
      <c r="I879">
        <v>17301.669999999998</v>
      </c>
      <c r="K879">
        <v>76.807000000000002</v>
      </c>
      <c r="L879">
        <v>0.69089999999999996</v>
      </c>
      <c r="M879">
        <v>18821.053</v>
      </c>
      <c r="N879">
        <v>0.11550000000000001</v>
      </c>
      <c r="O879">
        <v>28.567</v>
      </c>
      <c r="P879">
        <v>0.21310000000000001</v>
      </c>
      <c r="Q879">
        <v>220641.921</v>
      </c>
      <c r="R879" t="s">
        <v>923</v>
      </c>
      <c r="T879" t="s">
        <v>63</v>
      </c>
      <c r="V879" t="s">
        <v>121</v>
      </c>
      <c r="W879" t="s">
        <v>110</v>
      </c>
      <c r="Y879" t="s">
        <v>136</v>
      </c>
    </row>
    <row r="880" spans="1:25" x14ac:dyDescent="0.45">
      <c r="A880" t="s">
        <v>133</v>
      </c>
      <c r="B880" t="s">
        <v>134</v>
      </c>
      <c r="C880">
        <v>1507</v>
      </c>
      <c r="D880">
        <v>1</v>
      </c>
      <c r="F880">
        <v>2016</v>
      </c>
      <c r="G880">
        <v>579</v>
      </c>
      <c r="H880">
        <v>548.87</v>
      </c>
      <c r="I880">
        <v>1628.76</v>
      </c>
      <c r="K880">
        <v>14.432</v>
      </c>
      <c r="L880">
        <v>0.62809999999999999</v>
      </c>
      <c r="M880">
        <v>3874.22</v>
      </c>
      <c r="N880">
        <v>9.6100000000000005E-2</v>
      </c>
      <c r="O880">
        <v>4.2080000000000002</v>
      </c>
      <c r="P880">
        <v>0.1343</v>
      </c>
      <c r="Q880">
        <v>45173.633000000002</v>
      </c>
      <c r="R880" t="s">
        <v>923</v>
      </c>
      <c r="T880" t="s">
        <v>63</v>
      </c>
      <c r="V880" t="s">
        <v>121</v>
      </c>
      <c r="W880" t="s">
        <v>110</v>
      </c>
      <c r="Y880" t="s">
        <v>136</v>
      </c>
    </row>
    <row r="881" spans="1:25" x14ac:dyDescent="0.45">
      <c r="A881" t="s">
        <v>133</v>
      </c>
      <c r="B881" t="s">
        <v>134</v>
      </c>
      <c r="C881">
        <v>1507</v>
      </c>
      <c r="D881">
        <v>1</v>
      </c>
      <c r="F881">
        <v>2017</v>
      </c>
      <c r="G881">
        <v>471</v>
      </c>
      <c r="H881">
        <v>455.99</v>
      </c>
      <c r="I881">
        <v>3752.79</v>
      </c>
      <c r="K881">
        <v>21.792000000000002</v>
      </c>
      <c r="L881">
        <v>0.72940000000000005</v>
      </c>
      <c r="M881">
        <v>5146.9589999999998</v>
      </c>
      <c r="N881">
        <v>0.1109</v>
      </c>
      <c r="O881">
        <v>6.7140000000000004</v>
      </c>
      <c r="P881">
        <v>0.15970000000000001</v>
      </c>
      <c r="Q881">
        <v>59749.792000000001</v>
      </c>
      <c r="R881" t="s">
        <v>923</v>
      </c>
      <c r="T881" t="s">
        <v>63</v>
      </c>
      <c r="V881" t="s">
        <v>121</v>
      </c>
      <c r="W881" t="s">
        <v>110</v>
      </c>
      <c r="Y881" t="s">
        <v>136</v>
      </c>
    </row>
    <row r="882" spans="1:25" x14ac:dyDescent="0.45">
      <c r="A882" t="s">
        <v>133</v>
      </c>
      <c r="B882" t="s">
        <v>134</v>
      </c>
      <c r="C882">
        <v>1507</v>
      </c>
      <c r="D882">
        <v>1</v>
      </c>
      <c r="F882">
        <v>2018</v>
      </c>
      <c r="G882">
        <v>302</v>
      </c>
      <c r="H882">
        <v>291.56</v>
      </c>
      <c r="I882">
        <v>5304.72</v>
      </c>
      <c r="K882">
        <v>18.302</v>
      </c>
      <c r="L882">
        <v>0.56869999999999998</v>
      </c>
      <c r="M882">
        <v>5619.8990000000003</v>
      </c>
      <c r="N882">
        <v>0.1062</v>
      </c>
      <c r="O882">
        <v>8.4760000000000009</v>
      </c>
      <c r="P882">
        <v>0.2445</v>
      </c>
      <c r="Q882">
        <v>64377.875</v>
      </c>
      <c r="R882" t="s">
        <v>923</v>
      </c>
      <c r="T882" t="s">
        <v>63</v>
      </c>
      <c r="V882" t="s">
        <v>121</v>
      </c>
      <c r="W882" t="s">
        <v>110</v>
      </c>
      <c r="Y882" t="s">
        <v>136</v>
      </c>
    </row>
    <row r="883" spans="1:25" x14ac:dyDescent="0.45">
      <c r="A883" t="s">
        <v>133</v>
      </c>
      <c r="B883" t="s">
        <v>134</v>
      </c>
      <c r="C883">
        <v>1507</v>
      </c>
      <c r="D883">
        <v>2</v>
      </c>
      <c r="F883">
        <v>2009</v>
      </c>
      <c r="G883">
        <v>664</v>
      </c>
      <c r="H883">
        <v>612.36</v>
      </c>
      <c r="I883">
        <v>5003.7700000000004</v>
      </c>
      <c r="K883">
        <v>26.457999999999998</v>
      </c>
      <c r="L883">
        <v>0.70989999999999998</v>
      </c>
      <c r="M883">
        <v>6627.4530000000004</v>
      </c>
      <c r="N883">
        <v>0.1128</v>
      </c>
      <c r="O883">
        <v>8.859</v>
      </c>
      <c r="P883">
        <v>0.18340000000000001</v>
      </c>
      <c r="Q883">
        <v>75731.44</v>
      </c>
      <c r="R883" t="s">
        <v>923</v>
      </c>
      <c r="T883" t="s">
        <v>63</v>
      </c>
      <c r="V883" t="s">
        <v>121</v>
      </c>
      <c r="W883" t="s">
        <v>110</v>
      </c>
      <c r="Y883" t="s">
        <v>135</v>
      </c>
    </row>
    <row r="884" spans="1:25" x14ac:dyDescent="0.45">
      <c r="A884" t="s">
        <v>133</v>
      </c>
      <c r="B884" t="s">
        <v>134</v>
      </c>
      <c r="C884">
        <v>1507</v>
      </c>
      <c r="D884">
        <v>2</v>
      </c>
      <c r="F884">
        <v>2010</v>
      </c>
      <c r="G884">
        <v>1537</v>
      </c>
      <c r="H884">
        <v>1436.54</v>
      </c>
      <c r="I884">
        <v>16771.37</v>
      </c>
      <c r="K884">
        <v>66.668999999999997</v>
      </c>
      <c r="L884">
        <v>0.71530000000000005</v>
      </c>
      <c r="M884">
        <v>16337.59</v>
      </c>
      <c r="N884">
        <v>0.1196</v>
      </c>
      <c r="O884">
        <v>22.733000000000001</v>
      </c>
      <c r="P884">
        <v>0.2026</v>
      </c>
      <c r="Q884">
        <v>185685.91500000001</v>
      </c>
      <c r="R884" t="s">
        <v>923</v>
      </c>
      <c r="T884" t="s">
        <v>63</v>
      </c>
      <c r="V884" t="s">
        <v>121</v>
      </c>
      <c r="W884" t="s">
        <v>110</v>
      </c>
      <c r="Y884" t="s">
        <v>135</v>
      </c>
    </row>
    <row r="885" spans="1:25" x14ac:dyDescent="0.45">
      <c r="A885" t="s">
        <v>133</v>
      </c>
      <c r="B885" t="s">
        <v>134</v>
      </c>
      <c r="C885">
        <v>1507</v>
      </c>
      <c r="D885">
        <v>2</v>
      </c>
      <c r="F885">
        <v>2011</v>
      </c>
      <c r="G885">
        <v>632</v>
      </c>
      <c r="H885">
        <v>582.87</v>
      </c>
      <c r="I885">
        <v>15236.61</v>
      </c>
      <c r="K885">
        <v>34.68</v>
      </c>
      <c r="L885">
        <v>0.74060000000000004</v>
      </c>
      <c r="M885">
        <v>8219.5570000000007</v>
      </c>
      <c r="N885">
        <v>0.1258</v>
      </c>
      <c r="O885">
        <v>11.813000000000001</v>
      </c>
      <c r="P885">
        <v>0.2243</v>
      </c>
      <c r="Q885">
        <v>93636.114000000001</v>
      </c>
      <c r="R885" t="s">
        <v>923</v>
      </c>
      <c r="T885" t="s">
        <v>63</v>
      </c>
      <c r="V885" t="s">
        <v>121</v>
      </c>
      <c r="W885" t="s">
        <v>110</v>
      </c>
      <c r="Y885" t="s">
        <v>135</v>
      </c>
    </row>
    <row r="886" spans="1:25" x14ac:dyDescent="0.45">
      <c r="A886" t="s">
        <v>133</v>
      </c>
      <c r="B886" t="s">
        <v>134</v>
      </c>
      <c r="C886">
        <v>1507</v>
      </c>
      <c r="D886">
        <v>2</v>
      </c>
      <c r="F886">
        <v>2012</v>
      </c>
      <c r="G886">
        <v>911</v>
      </c>
      <c r="H886">
        <v>859.28</v>
      </c>
      <c r="I886">
        <v>11487.03</v>
      </c>
      <c r="K886">
        <v>37.280999999999999</v>
      </c>
      <c r="L886">
        <v>0.74470000000000003</v>
      </c>
      <c r="M886">
        <v>8794.9539999999997</v>
      </c>
      <c r="N886">
        <v>0.115</v>
      </c>
      <c r="O886">
        <v>13.548</v>
      </c>
      <c r="P886">
        <v>0.223</v>
      </c>
      <c r="Q886">
        <v>100127.791</v>
      </c>
      <c r="R886" t="s">
        <v>923</v>
      </c>
      <c r="T886" t="s">
        <v>63</v>
      </c>
      <c r="V886" t="s">
        <v>121</v>
      </c>
      <c r="W886" t="s">
        <v>110</v>
      </c>
      <c r="Y886" t="s">
        <v>135</v>
      </c>
    </row>
    <row r="887" spans="1:25" x14ac:dyDescent="0.45">
      <c r="A887" t="s">
        <v>133</v>
      </c>
      <c r="B887" t="s">
        <v>134</v>
      </c>
      <c r="C887">
        <v>1507</v>
      </c>
      <c r="D887">
        <v>2</v>
      </c>
      <c r="F887">
        <v>2013</v>
      </c>
      <c r="G887">
        <v>1439</v>
      </c>
      <c r="H887">
        <v>1382.64</v>
      </c>
      <c r="I887">
        <v>7622.79</v>
      </c>
      <c r="K887">
        <v>52.906999999999996</v>
      </c>
      <c r="L887">
        <v>0.70199999999999996</v>
      </c>
      <c r="M887">
        <v>13163.769</v>
      </c>
      <c r="N887">
        <v>0.10680000000000001</v>
      </c>
      <c r="O887">
        <v>18.175999999999998</v>
      </c>
      <c r="P887">
        <v>0.20760000000000001</v>
      </c>
      <c r="Q887">
        <v>150018.72700000001</v>
      </c>
      <c r="R887" t="s">
        <v>923</v>
      </c>
      <c r="T887" t="s">
        <v>63</v>
      </c>
      <c r="V887" t="s">
        <v>121</v>
      </c>
      <c r="W887" t="s">
        <v>110</v>
      </c>
      <c r="Y887" t="s">
        <v>135</v>
      </c>
    </row>
    <row r="888" spans="1:25" x14ac:dyDescent="0.45">
      <c r="A888" t="s">
        <v>133</v>
      </c>
      <c r="B888" t="s">
        <v>134</v>
      </c>
      <c r="C888">
        <v>1507</v>
      </c>
      <c r="D888">
        <v>2</v>
      </c>
      <c r="F888">
        <v>2014</v>
      </c>
      <c r="G888">
        <v>875</v>
      </c>
      <c r="H888">
        <v>832.1</v>
      </c>
      <c r="I888">
        <v>6352.53</v>
      </c>
      <c r="K888">
        <v>33.673999999999999</v>
      </c>
      <c r="L888">
        <v>0.61960000000000004</v>
      </c>
      <c r="M888">
        <v>9328.1929999999993</v>
      </c>
      <c r="N888">
        <v>0.10929999999999999</v>
      </c>
      <c r="O888">
        <v>14.212</v>
      </c>
      <c r="P888">
        <v>0.21790000000000001</v>
      </c>
      <c r="Q888">
        <v>108533.504</v>
      </c>
      <c r="R888" t="s">
        <v>923</v>
      </c>
      <c r="T888" t="s">
        <v>63</v>
      </c>
      <c r="V888" t="s">
        <v>121</v>
      </c>
      <c r="W888" t="s">
        <v>110</v>
      </c>
      <c r="Y888" t="s">
        <v>135</v>
      </c>
    </row>
    <row r="889" spans="1:25" x14ac:dyDescent="0.45">
      <c r="A889" t="s">
        <v>133</v>
      </c>
      <c r="B889" t="s">
        <v>134</v>
      </c>
      <c r="C889">
        <v>1507</v>
      </c>
      <c r="D889">
        <v>2</v>
      </c>
      <c r="F889">
        <v>2015</v>
      </c>
      <c r="G889">
        <v>945</v>
      </c>
      <c r="H889">
        <v>897.37</v>
      </c>
      <c r="I889">
        <v>17246.89</v>
      </c>
      <c r="K889">
        <v>77.039000000000001</v>
      </c>
      <c r="L889">
        <v>0.69020000000000004</v>
      </c>
      <c r="M889">
        <v>18886.88</v>
      </c>
      <c r="N889">
        <v>0.1232</v>
      </c>
      <c r="O889">
        <v>28.684999999999999</v>
      </c>
      <c r="P889">
        <v>0.2145</v>
      </c>
      <c r="Q889">
        <v>221363.51699999999</v>
      </c>
      <c r="R889" t="s">
        <v>923</v>
      </c>
      <c r="T889" t="s">
        <v>63</v>
      </c>
      <c r="V889" t="s">
        <v>121</v>
      </c>
      <c r="W889" t="s">
        <v>110</v>
      </c>
      <c r="Y889" t="s">
        <v>136</v>
      </c>
    </row>
    <row r="890" spans="1:25" x14ac:dyDescent="0.45">
      <c r="A890" t="s">
        <v>133</v>
      </c>
      <c r="B890" t="s">
        <v>134</v>
      </c>
      <c r="C890">
        <v>1507</v>
      </c>
      <c r="D890">
        <v>2</v>
      </c>
      <c r="F890">
        <v>2016</v>
      </c>
      <c r="G890">
        <v>1033</v>
      </c>
      <c r="H890">
        <v>1014.82</v>
      </c>
      <c r="I890">
        <v>1339.5</v>
      </c>
      <c r="K890">
        <v>20.187000000000001</v>
      </c>
      <c r="L890">
        <v>0.72409999999999997</v>
      </c>
      <c r="M890">
        <v>4829.1639999999998</v>
      </c>
      <c r="N890">
        <v>9.3600000000000003E-2</v>
      </c>
      <c r="O890">
        <v>6.0119999999999996</v>
      </c>
      <c r="P890">
        <v>0.1502</v>
      </c>
      <c r="Q890">
        <v>56091.466</v>
      </c>
      <c r="R890" t="s">
        <v>923</v>
      </c>
      <c r="T890" t="s">
        <v>63</v>
      </c>
      <c r="V890" t="s">
        <v>121</v>
      </c>
      <c r="W890" t="s">
        <v>110</v>
      </c>
      <c r="Y890" t="s">
        <v>136</v>
      </c>
    </row>
    <row r="891" spans="1:25" x14ac:dyDescent="0.45">
      <c r="A891" t="s">
        <v>133</v>
      </c>
      <c r="B891" t="s">
        <v>134</v>
      </c>
      <c r="C891">
        <v>1507</v>
      </c>
      <c r="D891">
        <v>2</v>
      </c>
      <c r="F891">
        <v>2017</v>
      </c>
      <c r="G891">
        <v>238</v>
      </c>
      <c r="H891">
        <v>220.65</v>
      </c>
      <c r="I891">
        <v>3024.07</v>
      </c>
      <c r="K891">
        <v>14.395</v>
      </c>
      <c r="L891">
        <v>0.72940000000000005</v>
      </c>
      <c r="M891">
        <v>3398.7049999999999</v>
      </c>
      <c r="N891">
        <v>0.1454</v>
      </c>
      <c r="O891">
        <v>5.1989999999999998</v>
      </c>
      <c r="P891">
        <v>0.20810000000000001</v>
      </c>
      <c r="Q891">
        <v>39467.817999999999</v>
      </c>
      <c r="R891" t="s">
        <v>923</v>
      </c>
      <c r="T891" t="s">
        <v>63</v>
      </c>
      <c r="V891" t="s">
        <v>121</v>
      </c>
      <c r="W891" t="s">
        <v>110</v>
      </c>
      <c r="Y891" t="s">
        <v>136</v>
      </c>
    </row>
    <row r="892" spans="1:25" x14ac:dyDescent="0.45">
      <c r="A892" t="s">
        <v>133</v>
      </c>
      <c r="B892" t="s">
        <v>134</v>
      </c>
      <c r="C892">
        <v>1507</v>
      </c>
      <c r="D892">
        <v>2</v>
      </c>
      <c r="F892">
        <v>2018</v>
      </c>
      <c r="G892">
        <v>224</v>
      </c>
      <c r="H892">
        <v>215.18</v>
      </c>
      <c r="I892">
        <v>3815.9</v>
      </c>
      <c r="K892">
        <v>13.63</v>
      </c>
      <c r="L892">
        <v>0.56869999999999998</v>
      </c>
      <c r="M892">
        <v>4184.5640000000003</v>
      </c>
      <c r="N892">
        <v>0.1114</v>
      </c>
      <c r="O892">
        <v>6.7069999999999999</v>
      </c>
      <c r="P892">
        <v>0.24979999999999999</v>
      </c>
      <c r="Q892">
        <v>47943.343000000001</v>
      </c>
      <c r="R892" t="s">
        <v>923</v>
      </c>
      <c r="T892" t="s">
        <v>63</v>
      </c>
      <c r="V892" t="s">
        <v>121</v>
      </c>
      <c r="W892" t="s">
        <v>110</v>
      </c>
      <c r="Y892" t="s">
        <v>136</v>
      </c>
    </row>
    <row r="893" spans="1:25" x14ac:dyDescent="0.45">
      <c r="A893" t="s">
        <v>133</v>
      </c>
      <c r="B893" t="s">
        <v>134</v>
      </c>
      <c r="C893">
        <v>1507</v>
      </c>
      <c r="D893">
        <v>3</v>
      </c>
      <c r="F893">
        <v>2009</v>
      </c>
      <c r="G893">
        <v>598</v>
      </c>
      <c r="H893">
        <v>552.35</v>
      </c>
      <c r="I893">
        <v>36741.5</v>
      </c>
      <c r="K893">
        <v>128.33199999999999</v>
      </c>
      <c r="L893">
        <v>0.66869999999999996</v>
      </c>
      <c r="M893">
        <v>33116.883000000002</v>
      </c>
      <c r="N893">
        <v>0.1153</v>
      </c>
      <c r="O893">
        <v>30.701000000000001</v>
      </c>
      <c r="P893">
        <v>0.1457</v>
      </c>
      <c r="Q893">
        <v>379461.50799999997</v>
      </c>
      <c r="R893" t="s">
        <v>923</v>
      </c>
      <c r="T893" t="s">
        <v>46</v>
      </c>
      <c r="V893" t="s">
        <v>97</v>
      </c>
      <c r="W893" t="s">
        <v>110</v>
      </c>
      <c r="Y893" t="s">
        <v>135</v>
      </c>
    </row>
    <row r="894" spans="1:25" x14ac:dyDescent="0.45">
      <c r="A894" t="s">
        <v>133</v>
      </c>
      <c r="B894" t="s">
        <v>134</v>
      </c>
      <c r="C894">
        <v>1507</v>
      </c>
      <c r="D894">
        <v>3</v>
      </c>
      <c r="F894">
        <v>2010</v>
      </c>
      <c r="G894">
        <v>1165</v>
      </c>
      <c r="H894">
        <v>1030.3</v>
      </c>
      <c r="I894">
        <v>25057.81</v>
      </c>
      <c r="K894">
        <v>115.63500000000001</v>
      </c>
      <c r="L894">
        <v>0.65390000000000004</v>
      </c>
      <c r="M894">
        <v>29139.006000000001</v>
      </c>
      <c r="N894">
        <v>0.19</v>
      </c>
      <c r="O894">
        <v>25.148</v>
      </c>
      <c r="P894">
        <v>0.12</v>
      </c>
      <c r="Q894">
        <v>331965.09399999998</v>
      </c>
      <c r="R894" t="s">
        <v>923</v>
      </c>
      <c r="T894" t="s">
        <v>46</v>
      </c>
      <c r="V894" t="s">
        <v>97</v>
      </c>
      <c r="W894" t="s">
        <v>110</v>
      </c>
      <c r="Y894" t="s">
        <v>135</v>
      </c>
    </row>
    <row r="895" spans="1:25" x14ac:dyDescent="0.45">
      <c r="A895" t="s">
        <v>133</v>
      </c>
      <c r="B895" t="s">
        <v>134</v>
      </c>
      <c r="C895">
        <v>1507</v>
      </c>
      <c r="D895">
        <v>3</v>
      </c>
      <c r="F895">
        <v>2011</v>
      </c>
      <c r="G895">
        <v>877</v>
      </c>
      <c r="H895">
        <v>781.61</v>
      </c>
      <c r="I895">
        <v>19032.62</v>
      </c>
      <c r="K895">
        <v>75.587000000000003</v>
      </c>
      <c r="L895">
        <v>0.64970000000000006</v>
      </c>
      <c r="M895">
        <v>18129.135999999999</v>
      </c>
      <c r="N895">
        <v>0.1888</v>
      </c>
      <c r="O895">
        <v>16.059999999999999</v>
      </c>
      <c r="P895">
        <v>0.1226</v>
      </c>
      <c r="Q895">
        <v>207019.68900000001</v>
      </c>
      <c r="R895" t="s">
        <v>923</v>
      </c>
      <c r="T895" t="s">
        <v>46</v>
      </c>
      <c r="V895" t="s">
        <v>97</v>
      </c>
      <c r="W895" t="s">
        <v>110</v>
      </c>
      <c r="Y895" t="s">
        <v>135</v>
      </c>
    </row>
    <row r="896" spans="1:25" x14ac:dyDescent="0.45">
      <c r="A896" t="s">
        <v>133</v>
      </c>
      <c r="B896" t="s">
        <v>134</v>
      </c>
      <c r="C896">
        <v>1507</v>
      </c>
      <c r="D896">
        <v>3</v>
      </c>
      <c r="F896">
        <v>2012</v>
      </c>
      <c r="G896">
        <v>579</v>
      </c>
      <c r="H896">
        <v>535.14</v>
      </c>
      <c r="I896">
        <v>11687.92</v>
      </c>
      <c r="K896">
        <v>52.468000000000004</v>
      </c>
      <c r="L896">
        <v>0.68320000000000003</v>
      </c>
      <c r="M896">
        <v>12524.189</v>
      </c>
      <c r="N896">
        <v>0.1915</v>
      </c>
      <c r="O896">
        <v>11.119</v>
      </c>
      <c r="P896">
        <v>0.13500000000000001</v>
      </c>
      <c r="Q896">
        <v>142650.20000000001</v>
      </c>
      <c r="R896" t="s">
        <v>923</v>
      </c>
      <c r="T896" t="s">
        <v>46</v>
      </c>
      <c r="V896" t="s">
        <v>97</v>
      </c>
      <c r="W896" t="s">
        <v>110</v>
      </c>
      <c r="Y896" t="s">
        <v>135</v>
      </c>
    </row>
    <row r="897" spans="1:25" x14ac:dyDescent="0.45">
      <c r="A897" t="s">
        <v>133</v>
      </c>
      <c r="B897" t="s">
        <v>134</v>
      </c>
      <c r="C897">
        <v>1507</v>
      </c>
      <c r="D897">
        <v>3</v>
      </c>
      <c r="F897">
        <v>2013</v>
      </c>
      <c r="G897">
        <v>906</v>
      </c>
      <c r="H897">
        <v>859.63</v>
      </c>
      <c r="I897">
        <v>29353.15</v>
      </c>
      <c r="K897">
        <v>112.848</v>
      </c>
      <c r="L897">
        <v>0.66169999999999995</v>
      </c>
      <c r="M897">
        <v>28127.882000000001</v>
      </c>
      <c r="N897">
        <v>0.16350000000000001</v>
      </c>
      <c r="O897">
        <v>23.87</v>
      </c>
      <c r="P897">
        <v>0.13489999999999999</v>
      </c>
      <c r="Q897">
        <v>320568.79300000001</v>
      </c>
      <c r="R897" t="s">
        <v>923</v>
      </c>
      <c r="T897" t="s">
        <v>46</v>
      </c>
      <c r="V897" t="s">
        <v>97</v>
      </c>
      <c r="W897" t="s">
        <v>110</v>
      </c>
      <c r="Y897" t="s">
        <v>135</v>
      </c>
    </row>
    <row r="898" spans="1:25" x14ac:dyDescent="0.45">
      <c r="A898" t="s">
        <v>133</v>
      </c>
      <c r="B898" t="s">
        <v>134</v>
      </c>
      <c r="C898">
        <v>1507</v>
      </c>
      <c r="D898">
        <v>3</v>
      </c>
      <c r="F898">
        <v>2014</v>
      </c>
      <c r="G898">
        <v>842</v>
      </c>
      <c r="H898">
        <v>794.19</v>
      </c>
      <c r="I898">
        <v>36520.449999999997</v>
      </c>
      <c r="K898">
        <v>117.923</v>
      </c>
      <c r="L898">
        <v>0.58640000000000003</v>
      </c>
      <c r="M898">
        <v>33058.678999999996</v>
      </c>
      <c r="N898">
        <v>0.16170000000000001</v>
      </c>
      <c r="O898">
        <v>30.076000000000001</v>
      </c>
      <c r="P898">
        <v>0.14269999999999999</v>
      </c>
      <c r="Q898">
        <v>384909.53100000002</v>
      </c>
      <c r="R898" t="s">
        <v>923</v>
      </c>
      <c r="T898" t="s">
        <v>46</v>
      </c>
      <c r="V898" t="s">
        <v>97</v>
      </c>
      <c r="W898" t="s">
        <v>110</v>
      </c>
      <c r="Y898" t="s">
        <v>135</v>
      </c>
    </row>
    <row r="899" spans="1:25" x14ac:dyDescent="0.45">
      <c r="A899" t="s">
        <v>133</v>
      </c>
      <c r="B899" t="s">
        <v>134</v>
      </c>
      <c r="C899">
        <v>1507</v>
      </c>
      <c r="D899">
        <v>3</v>
      </c>
      <c r="F899">
        <v>2015</v>
      </c>
      <c r="G899">
        <v>1073</v>
      </c>
      <c r="H899">
        <v>1038.02</v>
      </c>
      <c r="I899">
        <v>77415.350000000006</v>
      </c>
      <c r="K899">
        <v>256.54000000000002</v>
      </c>
      <c r="L899">
        <v>0.66</v>
      </c>
      <c r="M899">
        <v>63778.756999999998</v>
      </c>
      <c r="N899">
        <v>0.17349999999999999</v>
      </c>
      <c r="O899">
        <v>56.353000000000002</v>
      </c>
      <c r="P899">
        <v>0.13980000000000001</v>
      </c>
      <c r="Q899">
        <v>741526.26300000004</v>
      </c>
      <c r="R899" t="s">
        <v>923</v>
      </c>
      <c r="T899" t="s">
        <v>46</v>
      </c>
      <c r="V899" t="s">
        <v>97</v>
      </c>
      <c r="W899" t="s">
        <v>110</v>
      </c>
      <c r="Y899" t="s">
        <v>136</v>
      </c>
    </row>
    <row r="900" spans="1:25" x14ac:dyDescent="0.45">
      <c r="A900" t="s">
        <v>133</v>
      </c>
      <c r="B900" t="s">
        <v>134</v>
      </c>
      <c r="C900">
        <v>1507</v>
      </c>
      <c r="D900">
        <v>3</v>
      </c>
      <c r="F900">
        <v>2016</v>
      </c>
      <c r="G900">
        <v>172</v>
      </c>
      <c r="H900">
        <v>159.51</v>
      </c>
      <c r="I900">
        <v>5933.38</v>
      </c>
      <c r="K900">
        <v>21.914000000000001</v>
      </c>
      <c r="L900">
        <v>0.56820000000000004</v>
      </c>
      <c r="M900">
        <v>5604.2939999999999</v>
      </c>
      <c r="N900">
        <v>0.2366</v>
      </c>
      <c r="O900">
        <v>4.649</v>
      </c>
      <c r="P900">
        <v>0.1157</v>
      </c>
      <c r="Q900">
        <v>65243.464999999997</v>
      </c>
      <c r="R900" t="s">
        <v>923</v>
      </c>
      <c r="T900" t="s">
        <v>46</v>
      </c>
      <c r="V900" t="s">
        <v>97</v>
      </c>
      <c r="W900" t="s">
        <v>110</v>
      </c>
      <c r="Y900" t="s">
        <v>136</v>
      </c>
    </row>
    <row r="901" spans="1:25" x14ac:dyDescent="0.45">
      <c r="A901" t="s">
        <v>133</v>
      </c>
      <c r="B901" t="s">
        <v>134</v>
      </c>
      <c r="C901">
        <v>1507</v>
      </c>
      <c r="D901">
        <v>3</v>
      </c>
      <c r="F901">
        <v>2017</v>
      </c>
      <c r="G901">
        <v>283</v>
      </c>
      <c r="H901">
        <v>264.05</v>
      </c>
      <c r="I901">
        <v>14525.42</v>
      </c>
      <c r="K901">
        <v>52.448999999999998</v>
      </c>
      <c r="L901">
        <v>0.62290000000000001</v>
      </c>
      <c r="M901">
        <v>12535.682000000001</v>
      </c>
      <c r="N901">
        <v>0.15110000000000001</v>
      </c>
      <c r="O901">
        <v>11.972</v>
      </c>
      <c r="P901">
        <v>0.1391</v>
      </c>
      <c r="Q901">
        <v>145677.85</v>
      </c>
      <c r="R901" t="s">
        <v>923</v>
      </c>
      <c r="T901" t="s">
        <v>46</v>
      </c>
      <c r="V901" t="s">
        <v>97</v>
      </c>
      <c r="W901" t="s">
        <v>110</v>
      </c>
      <c r="Y901" t="s">
        <v>136</v>
      </c>
    </row>
    <row r="902" spans="1:25" x14ac:dyDescent="0.45">
      <c r="A902" t="s">
        <v>133</v>
      </c>
      <c r="B902" t="s">
        <v>134</v>
      </c>
      <c r="C902">
        <v>1507</v>
      </c>
      <c r="D902">
        <v>3</v>
      </c>
      <c r="F902">
        <v>2018</v>
      </c>
      <c r="G902">
        <v>1001</v>
      </c>
      <c r="H902">
        <v>983.27</v>
      </c>
      <c r="I902">
        <v>20337.84</v>
      </c>
      <c r="K902">
        <v>87.619</v>
      </c>
      <c r="L902">
        <v>0.64459999999999995</v>
      </c>
      <c r="M902">
        <v>21345.125</v>
      </c>
      <c r="N902">
        <v>0.1167</v>
      </c>
      <c r="O902">
        <v>20.145</v>
      </c>
      <c r="P902">
        <v>0.15049999999999999</v>
      </c>
      <c r="Q902">
        <v>245506.11799999999</v>
      </c>
      <c r="R902" t="s">
        <v>923</v>
      </c>
      <c r="T902" t="s">
        <v>46</v>
      </c>
      <c r="V902" t="s">
        <v>97</v>
      </c>
      <c r="W902" t="s">
        <v>110</v>
      </c>
      <c r="Y902" t="s">
        <v>136</v>
      </c>
    </row>
    <row r="903" spans="1:25" x14ac:dyDescent="0.45">
      <c r="A903" t="s">
        <v>133</v>
      </c>
      <c r="B903" t="s">
        <v>134</v>
      </c>
      <c r="C903">
        <v>1507</v>
      </c>
      <c r="D903">
        <v>3</v>
      </c>
      <c r="F903">
        <v>2019</v>
      </c>
      <c r="G903">
        <v>259</v>
      </c>
      <c r="H903">
        <v>240.99</v>
      </c>
      <c r="I903">
        <v>2350.4499999999998</v>
      </c>
      <c r="K903">
        <v>39.042999999999999</v>
      </c>
      <c r="L903">
        <v>0.94379999999999997</v>
      </c>
      <c r="M903">
        <v>3293.181</v>
      </c>
      <c r="N903">
        <v>0.12230000000000001</v>
      </c>
      <c r="O903">
        <v>3.278</v>
      </c>
      <c r="P903">
        <v>0.12959999999999999</v>
      </c>
      <c r="Q903">
        <v>39213.19</v>
      </c>
      <c r="R903" t="s">
        <v>923</v>
      </c>
      <c r="T903" t="s">
        <v>46</v>
      </c>
      <c r="V903" t="s">
        <v>97</v>
      </c>
      <c r="W903" t="s">
        <v>110</v>
      </c>
      <c r="Y903" t="s">
        <v>136</v>
      </c>
    </row>
    <row r="904" spans="1:25" x14ac:dyDescent="0.45">
      <c r="A904" t="s">
        <v>133</v>
      </c>
      <c r="B904" t="s">
        <v>134</v>
      </c>
      <c r="C904">
        <v>1507</v>
      </c>
      <c r="D904">
        <v>3</v>
      </c>
      <c r="F904">
        <v>2020</v>
      </c>
      <c r="G904">
        <v>114</v>
      </c>
      <c r="H904">
        <v>104.71</v>
      </c>
      <c r="I904">
        <v>3495.44</v>
      </c>
      <c r="K904">
        <v>8.7959999999999994</v>
      </c>
      <c r="L904">
        <v>0.43609999999999999</v>
      </c>
      <c r="M904">
        <v>2985.0740000000001</v>
      </c>
      <c r="N904">
        <v>0.15640000000000001</v>
      </c>
      <c r="O904">
        <v>2.6949999999999998</v>
      </c>
      <c r="P904">
        <v>0.13830000000000001</v>
      </c>
      <c r="Q904">
        <v>34974.593000000001</v>
      </c>
      <c r="R904" t="s">
        <v>923</v>
      </c>
      <c r="T904" t="s">
        <v>46</v>
      </c>
      <c r="V904" t="s">
        <v>97</v>
      </c>
      <c r="W904" t="s">
        <v>110</v>
      </c>
      <c r="Y904" t="s">
        <v>136</v>
      </c>
    </row>
    <row r="905" spans="1:25" x14ac:dyDescent="0.45">
      <c r="A905" t="s">
        <v>133</v>
      </c>
      <c r="B905" t="s">
        <v>134</v>
      </c>
      <c r="C905">
        <v>1507</v>
      </c>
      <c r="D905">
        <v>3</v>
      </c>
      <c r="F905">
        <v>2021</v>
      </c>
      <c r="G905">
        <v>212</v>
      </c>
      <c r="H905">
        <v>190</v>
      </c>
      <c r="I905">
        <v>3225.21</v>
      </c>
      <c r="K905">
        <v>10.388999999999999</v>
      </c>
      <c r="L905">
        <v>0.3705</v>
      </c>
      <c r="M905">
        <v>3697.4929999999999</v>
      </c>
      <c r="N905">
        <v>0.12759999999999999</v>
      </c>
      <c r="O905">
        <v>3.3119999999999998</v>
      </c>
      <c r="P905">
        <v>0.12670000000000001</v>
      </c>
      <c r="Q905">
        <v>43050.383999999998</v>
      </c>
      <c r="R905" t="s">
        <v>923</v>
      </c>
      <c r="T905" t="s">
        <v>46</v>
      </c>
      <c r="V905" t="s">
        <v>97</v>
      </c>
      <c r="W905" t="s">
        <v>110</v>
      </c>
      <c r="Y905" t="s">
        <v>136</v>
      </c>
    </row>
    <row r="906" spans="1:25" x14ac:dyDescent="0.45">
      <c r="A906" t="s">
        <v>133</v>
      </c>
      <c r="B906" t="s">
        <v>134</v>
      </c>
      <c r="C906">
        <v>1507</v>
      </c>
      <c r="D906">
        <v>3</v>
      </c>
      <c r="F906">
        <v>2022</v>
      </c>
      <c r="G906">
        <v>458</v>
      </c>
      <c r="H906">
        <v>426.4</v>
      </c>
      <c r="I906">
        <v>22943</v>
      </c>
      <c r="K906">
        <v>60.935000000000002</v>
      </c>
      <c r="L906">
        <v>0.69620000000000004</v>
      </c>
      <c r="M906">
        <v>20190.116999999998</v>
      </c>
      <c r="N906">
        <v>0.14510000000000001</v>
      </c>
      <c r="O906">
        <v>17.431000000000001</v>
      </c>
      <c r="P906">
        <v>0.12189999999999999</v>
      </c>
      <c r="Q906">
        <v>240352.929</v>
      </c>
      <c r="R906" t="s">
        <v>923</v>
      </c>
      <c r="T906" t="s">
        <v>46</v>
      </c>
      <c r="V906" t="s">
        <v>97</v>
      </c>
      <c r="W906" t="s">
        <v>110</v>
      </c>
      <c r="Y906" t="s">
        <v>136</v>
      </c>
    </row>
    <row r="907" spans="1:25" x14ac:dyDescent="0.45">
      <c r="A907" t="s">
        <v>133</v>
      </c>
      <c r="B907" t="s">
        <v>134</v>
      </c>
      <c r="C907">
        <v>1507</v>
      </c>
      <c r="D907">
        <v>3</v>
      </c>
      <c r="F907">
        <v>2023</v>
      </c>
      <c r="G907">
        <v>309</v>
      </c>
      <c r="H907">
        <v>291.94</v>
      </c>
      <c r="I907">
        <v>3164.94</v>
      </c>
      <c r="K907">
        <v>13.999000000000001</v>
      </c>
      <c r="L907">
        <v>0.51929999999999998</v>
      </c>
      <c r="M907">
        <v>4523.4409999999998</v>
      </c>
      <c r="N907">
        <v>0.1144</v>
      </c>
      <c r="O907">
        <v>3.0150000000000001</v>
      </c>
      <c r="P907">
        <v>8.0299999999999996E-2</v>
      </c>
      <c r="Q907">
        <v>53301.324999999997</v>
      </c>
      <c r="R907" t="s">
        <v>923</v>
      </c>
      <c r="T907" t="s">
        <v>46</v>
      </c>
      <c r="V907" t="s">
        <v>97</v>
      </c>
      <c r="W907" t="s">
        <v>110</v>
      </c>
      <c r="Y907" t="s">
        <v>136</v>
      </c>
    </row>
    <row r="908" spans="1:25" x14ac:dyDescent="0.45">
      <c r="A908" t="s">
        <v>133</v>
      </c>
      <c r="B908" t="s">
        <v>134</v>
      </c>
      <c r="C908">
        <v>1507</v>
      </c>
      <c r="D908">
        <v>3</v>
      </c>
      <c r="F908">
        <v>2024</v>
      </c>
      <c r="G908">
        <v>57</v>
      </c>
      <c r="H908">
        <v>51.59</v>
      </c>
      <c r="I908">
        <v>2039.35</v>
      </c>
      <c r="K908">
        <v>5.6879999999999997</v>
      </c>
      <c r="L908">
        <v>0.60850000000000004</v>
      </c>
      <c r="M908">
        <v>1883.3050000000001</v>
      </c>
      <c r="N908">
        <v>0.21149999999999999</v>
      </c>
      <c r="O908">
        <v>1.518</v>
      </c>
      <c r="P908">
        <v>0.1157</v>
      </c>
      <c r="Q908">
        <v>22401.077000000001</v>
      </c>
      <c r="R908" t="s">
        <v>923</v>
      </c>
      <c r="T908" t="s">
        <v>46</v>
      </c>
      <c r="V908" t="s">
        <v>97</v>
      </c>
      <c r="W908" t="s">
        <v>110</v>
      </c>
      <c r="Y908" t="s">
        <v>136</v>
      </c>
    </row>
    <row r="909" spans="1:25" x14ac:dyDescent="0.45">
      <c r="A909" t="s">
        <v>133</v>
      </c>
      <c r="B909" t="s">
        <v>134</v>
      </c>
      <c r="C909">
        <v>1507</v>
      </c>
      <c r="D909">
        <v>4</v>
      </c>
      <c r="F909">
        <v>2009</v>
      </c>
      <c r="G909">
        <v>1182</v>
      </c>
      <c r="H909">
        <v>1115.3900000000001</v>
      </c>
      <c r="I909">
        <v>211636.39</v>
      </c>
      <c r="K909">
        <v>756.61900000000003</v>
      </c>
      <c r="L909">
        <v>0.6764</v>
      </c>
      <c r="M909">
        <v>194644.573</v>
      </c>
      <c r="N909">
        <v>0.1384</v>
      </c>
      <c r="O909">
        <v>182.75200000000001</v>
      </c>
      <c r="P909">
        <v>0.13880000000000001</v>
      </c>
      <c r="Q909">
        <v>2229756.2089999998</v>
      </c>
      <c r="R909" t="s">
        <v>923</v>
      </c>
      <c r="T909" t="s">
        <v>63</v>
      </c>
      <c r="V909" t="s">
        <v>137</v>
      </c>
      <c r="W909" t="s">
        <v>51</v>
      </c>
      <c r="Y909" t="s">
        <v>135</v>
      </c>
    </row>
    <row r="910" spans="1:25" x14ac:dyDescent="0.45">
      <c r="A910" t="s">
        <v>133</v>
      </c>
      <c r="B910" t="s">
        <v>134</v>
      </c>
      <c r="C910">
        <v>1507</v>
      </c>
      <c r="D910">
        <v>4</v>
      </c>
      <c r="F910">
        <v>2010</v>
      </c>
      <c r="G910">
        <v>1357</v>
      </c>
      <c r="H910">
        <v>1277.45</v>
      </c>
      <c r="I910">
        <v>132800.79</v>
      </c>
      <c r="K910">
        <v>556.71699999999998</v>
      </c>
      <c r="L910">
        <v>0.67979999999999996</v>
      </c>
      <c r="M910">
        <v>137906.02799999999</v>
      </c>
      <c r="N910">
        <v>0.21679999999999999</v>
      </c>
      <c r="O910">
        <v>122.568</v>
      </c>
      <c r="P910">
        <v>0.1333</v>
      </c>
      <c r="Q910">
        <v>1571448.2069999999</v>
      </c>
      <c r="R910" t="s">
        <v>923</v>
      </c>
      <c r="T910" t="s">
        <v>63</v>
      </c>
      <c r="V910" t="s">
        <v>137</v>
      </c>
      <c r="W910" t="s">
        <v>51</v>
      </c>
      <c r="Y910" t="s">
        <v>135</v>
      </c>
    </row>
    <row r="911" spans="1:25" x14ac:dyDescent="0.45">
      <c r="A911" t="s">
        <v>133</v>
      </c>
      <c r="B911" t="s">
        <v>134</v>
      </c>
      <c r="C911">
        <v>1507</v>
      </c>
      <c r="D911">
        <v>4</v>
      </c>
      <c r="F911">
        <v>2011</v>
      </c>
      <c r="G911">
        <v>544</v>
      </c>
      <c r="H911">
        <v>513.9</v>
      </c>
      <c r="I911">
        <v>71911.06</v>
      </c>
      <c r="K911">
        <v>283.88099999999997</v>
      </c>
      <c r="L911">
        <v>0.69810000000000005</v>
      </c>
      <c r="M911">
        <v>67489.426999999996</v>
      </c>
      <c r="N911">
        <v>0.15229999999999999</v>
      </c>
      <c r="O911">
        <v>61.325000000000003</v>
      </c>
      <c r="P911">
        <v>0.1239</v>
      </c>
      <c r="Q911">
        <v>769111.36600000004</v>
      </c>
      <c r="R911" t="s">
        <v>923</v>
      </c>
      <c r="T911" t="s">
        <v>63</v>
      </c>
      <c r="V911" t="s">
        <v>137</v>
      </c>
      <c r="W911" t="s">
        <v>51</v>
      </c>
      <c r="Y911" t="s">
        <v>135</v>
      </c>
    </row>
    <row r="912" spans="1:25" x14ac:dyDescent="0.45">
      <c r="A912" t="s">
        <v>133</v>
      </c>
      <c r="B912" t="s">
        <v>134</v>
      </c>
      <c r="C912">
        <v>1507</v>
      </c>
      <c r="D912">
        <v>4</v>
      </c>
      <c r="F912">
        <v>2012</v>
      </c>
      <c r="G912">
        <v>467</v>
      </c>
      <c r="H912">
        <v>433.43</v>
      </c>
      <c r="I912">
        <v>43587.21</v>
      </c>
      <c r="K912">
        <v>186.07900000000001</v>
      </c>
      <c r="L912">
        <v>0.69489999999999996</v>
      </c>
      <c r="M912">
        <v>44251.957000000002</v>
      </c>
      <c r="N912">
        <v>0.17080000000000001</v>
      </c>
      <c r="O912">
        <v>42.061999999999998</v>
      </c>
      <c r="P912">
        <v>0.1288</v>
      </c>
      <c r="Q912">
        <v>503709.47</v>
      </c>
      <c r="R912" t="s">
        <v>923</v>
      </c>
      <c r="T912" t="s">
        <v>63</v>
      </c>
      <c r="V912" t="s">
        <v>137</v>
      </c>
      <c r="W912" t="s">
        <v>51</v>
      </c>
      <c r="Y912" t="s">
        <v>135</v>
      </c>
    </row>
    <row r="913" spans="1:25" x14ac:dyDescent="0.45">
      <c r="A913" t="s">
        <v>133</v>
      </c>
      <c r="B913" t="s">
        <v>134</v>
      </c>
      <c r="C913">
        <v>1507</v>
      </c>
      <c r="D913">
        <v>4</v>
      </c>
      <c r="F913">
        <v>2013</v>
      </c>
      <c r="G913">
        <v>1174</v>
      </c>
      <c r="H913">
        <v>1121.46</v>
      </c>
      <c r="I913">
        <v>179002.74</v>
      </c>
      <c r="K913">
        <v>667.80799999999999</v>
      </c>
      <c r="L913">
        <v>0.68920000000000003</v>
      </c>
      <c r="M913">
        <v>163694.75200000001</v>
      </c>
      <c r="N913">
        <v>0.1346</v>
      </c>
      <c r="O913">
        <v>144.56700000000001</v>
      </c>
      <c r="P913">
        <v>0.1323</v>
      </c>
      <c r="Q913">
        <v>1869915.673</v>
      </c>
      <c r="R913" t="s">
        <v>923</v>
      </c>
      <c r="T913" t="s">
        <v>63</v>
      </c>
      <c r="V913" t="s">
        <v>137</v>
      </c>
      <c r="W913" t="s">
        <v>51</v>
      </c>
      <c r="Y913" t="s">
        <v>135</v>
      </c>
    </row>
    <row r="914" spans="1:25" x14ac:dyDescent="0.45">
      <c r="A914" t="s">
        <v>133</v>
      </c>
      <c r="B914" t="s">
        <v>134</v>
      </c>
      <c r="C914">
        <v>1507</v>
      </c>
      <c r="D914">
        <v>4</v>
      </c>
      <c r="F914">
        <v>2014</v>
      </c>
      <c r="G914">
        <v>825</v>
      </c>
      <c r="H914">
        <v>784.9</v>
      </c>
      <c r="I914">
        <v>228095.1</v>
      </c>
      <c r="K914">
        <v>689.16</v>
      </c>
      <c r="L914">
        <v>0.61609999999999998</v>
      </c>
      <c r="M914">
        <v>189222.75700000001</v>
      </c>
      <c r="N914">
        <v>0.14699999999999999</v>
      </c>
      <c r="O914">
        <v>186.32400000000001</v>
      </c>
      <c r="P914">
        <v>0.14319999999999999</v>
      </c>
      <c r="Q914">
        <v>2204675.41</v>
      </c>
      <c r="R914" t="s">
        <v>923</v>
      </c>
      <c r="T914" t="s">
        <v>63</v>
      </c>
      <c r="V914" t="s">
        <v>137</v>
      </c>
      <c r="W914" t="s">
        <v>51</v>
      </c>
      <c r="Y914" t="s">
        <v>135</v>
      </c>
    </row>
    <row r="915" spans="1:25" x14ac:dyDescent="0.45">
      <c r="A915" t="s">
        <v>133</v>
      </c>
      <c r="B915" t="s">
        <v>134</v>
      </c>
      <c r="C915">
        <v>1507</v>
      </c>
      <c r="D915">
        <v>4</v>
      </c>
      <c r="F915">
        <v>2015</v>
      </c>
      <c r="G915">
        <v>1255</v>
      </c>
      <c r="H915">
        <v>1212.56</v>
      </c>
      <c r="I915">
        <v>401338.18</v>
      </c>
      <c r="K915">
        <v>1340.2850000000001</v>
      </c>
      <c r="L915">
        <v>0.66279999999999994</v>
      </c>
      <c r="M915">
        <v>333479.31599999999</v>
      </c>
      <c r="N915">
        <v>0.1933</v>
      </c>
      <c r="O915">
        <v>375.62400000000002</v>
      </c>
      <c r="P915">
        <v>0.15690000000000001</v>
      </c>
      <c r="Q915">
        <v>3877542.6290000002</v>
      </c>
      <c r="R915" t="s">
        <v>923</v>
      </c>
      <c r="T915" t="s">
        <v>63</v>
      </c>
      <c r="V915" t="s">
        <v>137</v>
      </c>
      <c r="W915" t="s">
        <v>51</v>
      </c>
      <c r="Y915" t="s">
        <v>136</v>
      </c>
    </row>
    <row r="916" spans="1:25" x14ac:dyDescent="0.45">
      <c r="A916" t="s">
        <v>133</v>
      </c>
      <c r="B916" t="s">
        <v>134</v>
      </c>
      <c r="C916">
        <v>1507</v>
      </c>
      <c r="D916">
        <v>4</v>
      </c>
      <c r="F916">
        <v>2016</v>
      </c>
      <c r="G916">
        <v>468</v>
      </c>
      <c r="H916">
        <v>451.17</v>
      </c>
      <c r="I916">
        <v>95204.13</v>
      </c>
      <c r="K916">
        <v>304.36900000000003</v>
      </c>
      <c r="L916">
        <v>0.64910000000000001</v>
      </c>
      <c r="M916">
        <v>79244.760999999999</v>
      </c>
      <c r="N916">
        <v>0.13900000000000001</v>
      </c>
      <c r="O916">
        <v>69.667000000000002</v>
      </c>
      <c r="P916">
        <v>0.12740000000000001</v>
      </c>
      <c r="Q916">
        <v>923334.47</v>
      </c>
      <c r="R916" t="s">
        <v>923</v>
      </c>
      <c r="T916" t="s">
        <v>63</v>
      </c>
      <c r="V916" t="s">
        <v>137</v>
      </c>
      <c r="W916" t="s">
        <v>51</v>
      </c>
      <c r="Y916" t="s">
        <v>136</v>
      </c>
    </row>
    <row r="917" spans="1:25" x14ac:dyDescent="0.45">
      <c r="A917" t="s">
        <v>133</v>
      </c>
      <c r="B917" t="s">
        <v>134</v>
      </c>
      <c r="C917">
        <v>1507</v>
      </c>
      <c r="D917">
        <v>4</v>
      </c>
      <c r="F917">
        <v>2017</v>
      </c>
      <c r="G917">
        <v>404</v>
      </c>
      <c r="H917">
        <v>386.19</v>
      </c>
      <c r="I917">
        <v>94194.54</v>
      </c>
      <c r="K917">
        <v>348.63499999999999</v>
      </c>
      <c r="L917">
        <v>0.69830000000000003</v>
      </c>
      <c r="M917">
        <v>82515.453999999998</v>
      </c>
      <c r="N917">
        <v>0.15190000000000001</v>
      </c>
      <c r="O917">
        <v>95.802999999999997</v>
      </c>
      <c r="P917">
        <v>0.15629999999999999</v>
      </c>
      <c r="Q917">
        <v>958267.62399999995</v>
      </c>
      <c r="R917" t="s">
        <v>923</v>
      </c>
      <c r="T917" t="s">
        <v>63</v>
      </c>
      <c r="V917" t="s">
        <v>137</v>
      </c>
      <c r="W917" t="s">
        <v>51</v>
      </c>
      <c r="Y917" t="s">
        <v>136</v>
      </c>
    </row>
    <row r="918" spans="1:25" x14ac:dyDescent="0.45">
      <c r="A918" t="s">
        <v>133</v>
      </c>
      <c r="B918" t="s">
        <v>134</v>
      </c>
      <c r="C918">
        <v>1507</v>
      </c>
      <c r="D918">
        <v>4</v>
      </c>
      <c r="F918">
        <v>2018</v>
      </c>
      <c r="G918">
        <v>553</v>
      </c>
      <c r="H918">
        <v>533.20000000000005</v>
      </c>
      <c r="I918">
        <v>130713.86</v>
      </c>
      <c r="K918">
        <v>517.35699999999997</v>
      </c>
      <c r="L918">
        <v>0.69230000000000003</v>
      </c>
      <c r="M918">
        <v>120577.5</v>
      </c>
      <c r="N918">
        <v>0.1434</v>
      </c>
      <c r="O918">
        <v>119.52200000000001</v>
      </c>
      <c r="P918">
        <v>0.15210000000000001</v>
      </c>
      <c r="Q918">
        <v>1387021.8929999999</v>
      </c>
      <c r="R918" t="s">
        <v>923</v>
      </c>
      <c r="T918" t="s">
        <v>63</v>
      </c>
      <c r="V918" t="s">
        <v>137</v>
      </c>
      <c r="W918" t="s">
        <v>51</v>
      </c>
      <c r="Y918" t="s">
        <v>136</v>
      </c>
    </row>
    <row r="919" spans="1:25" x14ac:dyDescent="0.45">
      <c r="A919" t="s">
        <v>133</v>
      </c>
      <c r="B919" t="s">
        <v>134</v>
      </c>
      <c r="C919">
        <v>1507</v>
      </c>
      <c r="D919">
        <v>4</v>
      </c>
      <c r="F919">
        <v>2019</v>
      </c>
      <c r="G919">
        <v>71</v>
      </c>
      <c r="H919">
        <v>65.349999999999994</v>
      </c>
      <c r="I919">
        <v>7001.01</v>
      </c>
      <c r="K919">
        <v>6.5</v>
      </c>
      <c r="L919">
        <v>0.32529999999999998</v>
      </c>
      <c r="M919">
        <v>6842.9889999999996</v>
      </c>
      <c r="N919">
        <v>0.2034</v>
      </c>
      <c r="O919">
        <v>8.0359999999999996</v>
      </c>
      <c r="P919">
        <v>0.12509999999999999</v>
      </c>
      <c r="Q919">
        <v>83009.176000000007</v>
      </c>
      <c r="R919" t="s">
        <v>923</v>
      </c>
      <c r="T919" t="s">
        <v>63</v>
      </c>
      <c r="V919" t="s">
        <v>137</v>
      </c>
      <c r="W919" t="s">
        <v>51</v>
      </c>
      <c r="Y919" t="s">
        <v>136</v>
      </c>
    </row>
    <row r="920" spans="1:25" x14ac:dyDescent="0.45">
      <c r="A920" t="s">
        <v>133</v>
      </c>
      <c r="B920" t="s">
        <v>134</v>
      </c>
      <c r="C920">
        <v>1507</v>
      </c>
      <c r="D920">
        <v>4</v>
      </c>
      <c r="F920">
        <v>2020</v>
      </c>
      <c r="G920">
        <v>160</v>
      </c>
      <c r="H920">
        <v>145.26</v>
      </c>
      <c r="I920">
        <v>14614.36</v>
      </c>
      <c r="K920">
        <v>39.582999999999998</v>
      </c>
      <c r="L920">
        <v>0.42759999999999998</v>
      </c>
      <c r="M920">
        <v>13471.489</v>
      </c>
      <c r="N920">
        <v>0.24229999999999999</v>
      </c>
      <c r="O920">
        <v>13.348000000000001</v>
      </c>
      <c r="P920">
        <v>0.1145</v>
      </c>
      <c r="Q920">
        <v>158759.30300000001</v>
      </c>
      <c r="R920" t="s">
        <v>923</v>
      </c>
      <c r="T920" t="s">
        <v>63</v>
      </c>
      <c r="V920" t="s">
        <v>137</v>
      </c>
      <c r="W920" t="s">
        <v>51</v>
      </c>
      <c r="Y920" t="s">
        <v>136</v>
      </c>
    </row>
    <row r="921" spans="1:25" x14ac:dyDescent="0.45">
      <c r="A921" t="s">
        <v>133</v>
      </c>
      <c r="B921" t="s">
        <v>134</v>
      </c>
      <c r="C921">
        <v>1507</v>
      </c>
      <c r="D921">
        <v>4</v>
      </c>
      <c r="F921">
        <v>2021</v>
      </c>
      <c r="G921">
        <v>105</v>
      </c>
      <c r="H921">
        <v>92.63</v>
      </c>
      <c r="I921">
        <v>7929.55</v>
      </c>
      <c r="K921">
        <v>16.129000000000001</v>
      </c>
      <c r="L921">
        <v>0.33200000000000002</v>
      </c>
      <c r="M921">
        <v>5600.5039999999999</v>
      </c>
      <c r="N921">
        <v>0.33910000000000001</v>
      </c>
      <c r="O921">
        <v>4.7409999999999997</v>
      </c>
      <c r="P921">
        <v>9.1800000000000007E-2</v>
      </c>
      <c r="Q921">
        <v>65113.752999999997</v>
      </c>
      <c r="R921" t="s">
        <v>923</v>
      </c>
      <c r="T921" t="s">
        <v>63</v>
      </c>
      <c r="V921" t="s">
        <v>137</v>
      </c>
      <c r="W921" t="s">
        <v>51</v>
      </c>
      <c r="Y921" t="s">
        <v>136</v>
      </c>
    </row>
    <row r="922" spans="1:25" x14ac:dyDescent="0.45">
      <c r="A922" t="s">
        <v>133</v>
      </c>
      <c r="B922" t="s">
        <v>134</v>
      </c>
      <c r="C922">
        <v>1507</v>
      </c>
      <c r="D922">
        <v>4</v>
      </c>
      <c r="F922">
        <v>2022</v>
      </c>
      <c r="G922">
        <v>986</v>
      </c>
      <c r="H922">
        <v>937.4</v>
      </c>
      <c r="I922">
        <v>220504.67</v>
      </c>
      <c r="K922">
        <v>584.81600000000003</v>
      </c>
      <c r="L922">
        <v>0.55520000000000003</v>
      </c>
      <c r="M922">
        <v>198272.05900000001</v>
      </c>
      <c r="N922">
        <v>0.13850000000000001</v>
      </c>
      <c r="O922">
        <v>187.249</v>
      </c>
      <c r="P922">
        <v>0.15409999999999999</v>
      </c>
      <c r="Q922">
        <v>2323425.0060000001</v>
      </c>
      <c r="R922" t="s">
        <v>923</v>
      </c>
      <c r="T922" t="s">
        <v>63</v>
      </c>
      <c r="V922" t="s">
        <v>137</v>
      </c>
      <c r="W922" t="s">
        <v>51</v>
      </c>
      <c r="Y922" t="s">
        <v>136</v>
      </c>
    </row>
    <row r="923" spans="1:25" x14ac:dyDescent="0.45">
      <c r="A923" t="s">
        <v>133</v>
      </c>
      <c r="B923" t="s">
        <v>134</v>
      </c>
      <c r="C923">
        <v>1507</v>
      </c>
      <c r="D923">
        <v>4</v>
      </c>
      <c r="F923">
        <v>2023</v>
      </c>
      <c r="G923">
        <v>235</v>
      </c>
      <c r="H923">
        <v>224</v>
      </c>
      <c r="I923">
        <v>38861.17</v>
      </c>
      <c r="K923">
        <v>122.018</v>
      </c>
      <c r="L923">
        <v>0.48089999999999999</v>
      </c>
      <c r="M923">
        <v>39652.32</v>
      </c>
      <c r="N923">
        <v>0.59640000000000004</v>
      </c>
      <c r="O923">
        <v>40.012999999999998</v>
      </c>
      <c r="P923">
        <v>0.1351</v>
      </c>
      <c r="Q923">
        <v>464931.06800000003</v>
      </c>
      <c r="R923" t="s">
        <v>923</v>
      </c>
      <c r="T923" t="s">
        <v>63</v>
      </c>
      <c r="V923" t="s">
        <v>137</v>
      </c>
      <c r="W923" t="s">
        <v>51</v>
      </c>
      <c r="Y923" t="s">
        <v>136</v>
      </c>
    </row>
    <row r="924" spans="1:25" x14ac:dyDescent="0.45">
      <c r="A924" t="s">
        <v>133</v>
      </c>
      <c r="B924" t="s">
        <v>134</v>
      </c>
      <c r="C924">
        <v>1507</v>
      </c>
      <c r="D924">
        <v>4</v>
      </c>
      <c r="F924">
        <v>2024</v>
      </c>
      <c r="G924">
        <v>102</v>
      </c>
      <c r="H924">
        <v>94.95</v>
      </c>
      <c r="I924">
        <v>12213.92</v>
      </c>
      <c r="K924">
        <v>37.654000000000003</v>
      </c>
      <c r="L924">
        <v>0.41589999999999999</v>
      </c>
      <c r="M924">
        <v>12559.995000000001</v>
      </c>
      <c r="N924">
        <v>1.2828999999999999</v>
      </c>
      <c r="O924">
        <v>13.371</v>
      </c>
      <c r="P924">
        <v>0.1205</v>
      </c>
      <c r="Q924">
        <v>149338.56899999999</v>
      </c>
      <c r="R924" t="s">
        <v>923</v>
      </c>
      <c r="T924" t="s">
        <v>63</v>
      </c>
      <c r="V924" t="s">
        <v>137</v>
      </c>
      <c r="W924" t="s">
        <v>51</v>
      </c>
      <c r="Y924" t="s">
        <v>136</v>
      </c>
    </row>
    <row r="925" spans="1:25" x14ac:dyDescent="0.45">
      <c r="A925" t="s">
        <v>122</v>
      </c>
      <c r="B925" t="s">
        <v>138</v>
      </c>
      <c r="C925">
        <v>1552</v>
      </c>
      <c r="D925">
        <v>1</v>
      </c>
      <c r="F925">
        <v>2009</v>
      </c>
      <c r="G925">
        <v>4833</v>
      </c>
      <c r="H925">
        <v>4807.07</v>
      </c>
      <c r="I925">
        <v>635616.53</v>
      </c>
      <c r="K925">
        <v>6960.3959999999997</v>
      </c>
      <c r="L925">
        <v>2.1785999999999999</v>
      </c>
      <c r="M925">
        <v>656149.06200000003</v>
      </c>
      <c r="N925">
        <v>0.10290000000000001</v>
      </c>
      <c r="O925">
        <v>1210.7380000000001</v>
      </c>
      <c r="P925">
        <v>0.37969999999999998</v>
      </c>
      <c r="Q925">
        <v>6395205.6059999997</v>
      </c>
      <c r="R925" t="s">
        <v>82</v>
      </c>
      <c r="T925" t="s">
        <v>65</v>
      </c>
      <c r="V925" t="s">
        <v>139</v>
      </c>
      <c r="W925" t="s">
        <v>140</v>
      </c>
      <c r="Y925" t="s">
        <v>107</v>
      </c>
    </row>
    <row r="926" spans="1:25" x14ac:dyDescent="0.45">
      <c r="A926" t="s">
        <v>122</v>
      </c>
      <c r="B926" t="s">
        <v>138</v>
      </c>
      <c r="C926">
        <v>1552</v>
      </c>
      <c r="D926">
        <v>1</v>
      </c>
      <c r="F926">
        <v>2010</v>
      </c>
      <c r="G926">
        <v>3010</v>
      </c>
      <c r="H926">
        <v>2983.75</v>
      </c>
      <c r="I926">
        <v>357584.11</v>
      </c>
      <c r="K926">
        <v>1315.028</v>
      </c>
      <c r="L926">
        <v>0.71419999999999995</v>
      </c>
      <c r="M926">
        <v>382085.45799999998</v>
      </c>
      <c r="N926">
        <v>0.10440000000000001</v>
      </c>
      <c r="O926">
        <v>986.40700000000004</v>
      </c>
      <c r="P926">
        <v>0.50480000000000003</v>
      </c>
      <c r="Q926">
        <v>3657410.2609999999</v>
      </c>
      <c r="R926" t="s">
        <v>82</v>
      </c>
      <c r="T926" t="s">
        <v>65</v>
      </c>
      <c r="V926" t="s">
        <v>141</v>
      </c>
      <c r="W926" t="s">
        <v>140</v>
      </c>
      <c r="Y926" t="s">
        <v>107</v>
      </c>
    </row>
    <row r="927" spans="1:25" x14ac:dyDescent="0.45">
      <c r="A927" t="s">
        <v>122</v>
      </c>
      <c r="B927" t="s">
        <v>138</v>
      </c>
      <c r="C927">
        <v>1552</v>
      </c>
      <c r="D927">
        <v>1</v>
      </c>
      <c r="F927">
        <v>2011</v>
      </c>
      <c r="G927">
        <v>4473</v>
      </c>
      <c r="H927">
        <v>4455.8500000000004</v>
      </c>
      <c r="I927">
        <v>549043.68999999994</v>
      </c>
      <c r="K927">
        <v>2596.777</v>
      </c>
      <c r="L927">
        <v>0.93759999999999999</v>
      </c>
      <c r="M927">
        <v>579768.59100000001</v>
      </c>
      <c r="N927">
        <v>0.105</v>
      </c>
      <c r="O927">
        <v>1195.1980000000001</v>
      </c>
      <c r="P927">
        <v>0.43120000000000003</v>
      </c>
      <c r="Q927">
        <v>5527961.04</v>
      </c>
      <c r="R927" t="s">
        <v>82</v>
      </c>
      <c r="T927" t="s">
        <v>65</v>
      </c>
      <c r="V927" t="s">
        <v>141</v>
      </c>
      <c r="W927" t="s">
        <v>140</v>
      </c>
      <c r="Y927" t="s">
        <v>107</v>
      </c>
    </row>
    <row r="928" spans="1:25" x14ac:dyDescent="0.45">
      <c r="A928" t="s">
        <v>122</v>
      </c>
      <c r="B928" t="s">
        <v>138</v>
      </c>
      <c r="C928">
        <v>1552</v>
      </c>
      <c r="D928">
        <v>1</v>
      </c>
      <c r="F928">
        <v>2012</v>
      </c>
      <c r="G928">
        <v>3919</v>
      </c>
      <c r="H928">
        <v>3898.53</v>
      </c>
      <c r="I928">
        <v>441780.56</v>
      </c>
      <c r="K928">
        <v>1211.9690000000001</v>
      </c>
      <c r="L928">
        <v>0.50700000000000001</v>
      </c>
      <c r="M928">
        <v>484125.12</v>
      </c>
      <c r="N928">
        <v>0.105</v>
      </c>
      <c r="O928">
        <v>946.24099999999999</v>
      </c>
      <c r="P928">
        <v>0.39939999999999998</v>
      </c>
      <c r="Q928">
        <v>4615976.3099999996</v>
      </c>
      <c r="R928" t="s">
        <v>82</v>
      </c>
      <c r="T928" t="s">
        <v>65</v>
      </c>
      <c r="V928" t="s">
        <v>141</v>
      </c>
      <c r="W928" t="s">
        <v>140</v>
      </c>
      <c r="Y928" t="s">
        <v>107</v>
      </c>
    </row>
    <row r="929" spans="1:25" x14ac:dyDescent="0.45">
      <c r="A929" t="s">
        <v>122</v>
      </c>
      <c r="B929" t="s">
        <v>138</v>
      </c>
      <c r="C929">
        <v>1552</v>
      </c>
      <c r="D929">
        <v>1</v>
      </c>
      <c r="F929">
        <v>2013</v>
      </c>
      <c r="G929">
        <v>2824</v>
      </c>
      <c r="H929">
        <v>2803.48</v>
      </c>
      <c r="I929">
        <v>324220.36</v>
      </c>
      <c r="K929">
        <v>831.27</v>
      </c>
      <c r="L929">
        <v>0.45290000000000002</v>
      </c>
      <c r="M929">
        <v>354968.41899999999</v>
      </c>
      <c r="N929">
        <v>0.1048</v>
      </c>
      <c r="O929">
        <v>694.04899999999998</v>
      </c>
      <c r="P929">
        <v>0.39460000000000001</v>
      </c>
      <c r="Q929">
        <v>3384509.8480000002</v>
      </c>
      <c r="R929" t="s">
        <v>82</v>
      </c>
      <c r="T929" t="s">
        <v>65</v>
      </c>
      <c r="V929" t="s">
        <v>141</v>
      </c>
      <c r="W929" t="s">
        <v>140</v>
      </c>
      <c r="Y929" t="s">
        <v>107</v>
      </c>
    </row>
    <row r="930" spans="1:25" x14ac:dyDescent="0.45">
      <c r="A930" t="s">
        <v>122</v>
      </c>
      <c r="B930" t="s">
        <v>138</v>
      </c>
      <c r="C930">
        <v>1552</v>
      </c>
      <c r="D930">
        <v>1</v>
      </c>
      <c r="F930">
        <v>2014</v>
      </c>
      <c r="G930">
        <v>1499</v>
      </c>
      <c r="H930">
        <v>1487.73</v>
      </c>
      <c r="I930">
        <v>203760.98</v>
      </c>
      <c r="K930">
        <v>573.37599999999998</v>
      </c>
      <c r="L930">
        <v>0.48509999999999998</v>
      </c>
      <c r="M930">
        <v>225610.68299999999</v>
      </c>
      <c r="N930">
        <v>0.10489999999999999</v>
      </c>
      <c r="O930">
        <v>443.81900000000002</v>
      </c>
      <c r="P930">
        <v>0.39729999999999999</v>
      </c>
      <c r="Q930">
        <v>2151130.057</v>
      </c>
      <c r="R930" t="s">
        <v>82</v>
      </c>
      <c r="T930" t="s">
        <v>65</v>
      </c>
      <c r="V930" t="s">
        <v>141</v>
      </c>
      <c r="W930" t="s">
        <v>140</v>
      </c>
      <c r="Y930" t="s">
        <v>107</v>
      </c>
    </row>
    <row r="931" spans="1:25" x14ac:dyDescent="0.45">
      <c r="A931" t="s">
        <v>122</v>
      </c>
      <c r="B931" t="s">
        <v>138</v>
      </c>
      <c r="C931">
        <v>1552</v>
      </c>
      <c r="D931">
        <v>1</v>
      </c>
      <c r="F931">
        <v>2015</v>
      </c>
      <c r="G931">
        <v>1520</v>
      </c>
      <c r="H931">
        <v>1507.24</v>
      </c>
      <c r="I931">
        <v>167036.65</v>
      </c>
      <c r="K931">
        <v>380.86500000000001</v>
      </c>
      <c r="L931">
        <v>0.38179999999999997</v>
      </c>
      <c r="M931">
        <v>195687.24</v>
      </c>
      <c r="N931">
        <v>0.1048</v>
      </c>
      <c r="O931">
        <v>338.59800000000001</v>
      </c>
      <c r="P931">
        <v>0.34239999999999998</v>
      </c>
      <c r="Q931">
        <v>1865839.618</v>
      </c>
      <c r="R931" t="s">
        <v>82</v>
      </c>
      <c r="T931" t="s">
        <v>65</v>
      </c>
      <c r="V931" t="s">
        <v>141</v>
      </c>
      <c r="W931" t="s">
        <v>140</v>
      </c>
      <c r="Y931" t="s">
        <v>129</v>
      </c>
    </row>
    <row r="932" spans="1:25" x14ac:dyDescent="0.45">
      <c r="A932" t="s">
        <v>122</v>
      </c>
      <c r="B932" t="s">
        <v>138</v>
      </c>
      <c r="C932">
        <v>1552</v>
      </c>
      <c r="D932">
        <v>1</v>
      </c>
      <c r="F932">
        <v>2016</v>
      </c>
      <c r="G932">
        <v>1598</v>
      </c>
      <c r="H932">
        <v>1577.79</v>
      </c>
      <c r="I932">
        <v>160840.94</v>
      </c>
      <c r="K932">
        <v>411.387</v>
      </c>
      <c r="L932">
        <v>0.44700000000000001</v>
      </c>
      <c r="M932">
        <v>177786.764</v>
      </c>
      <c r="N932">
        <v>0.1046</v>
      </c>
      <c r="O932">
        <v>269.78800000000001</v>
      </c>
      <c r="P932">
        <v>0.31530000000000002</v>
      </c>
      <c r="Q932">
        <v>1695140.3049999999</v>
      </c>
      <c r="R932" t="s">
        <v>82</v>
      </c>
      <c r="T932" t="s">
        <v>65</v>
      </c>
      <c r="V932" t="s">
        <v>141</v>
      </c>
      <c r="W932" t="s">
        <v>140</v>
      </c>
      <c r="X932" t="s">
        <v>142</v>
      </c>
      <c r="Y932" t="s">
        <v>129</v>
      </c>
    </row>
    <row r="933" spans="1:25" x14ac:dyDescent="0.45">
      <c r="A933" t="s">
        <v>122</v>
      </c>
      <c r="B933" t="s">
        <v>138</v>
      </c>
      <c r="C933">
        <v>1552</v>
      </c>
      <c r="D933">
        <v>1</v>
      </c>
      <c r="F933">
        <v>2017</v>
      </c>
      <c r="G933">
        <v>992</v>
      </c>
      <c r="H933">
        <v>979.87</v>
      </c>
      <c r="I933">
        <v>106229.99</v>
      </c>
      <c r="K933">
        <v>378.13200000000001</v>
      </c>
      <c r="L933">
        <v>0.56879999999999997</v>
      </c>
      <c r="M933">
        <v>126542.60799999999</v>
      </c>
      <c r="N933">
        <v>0.105</v>
      </c>
      <c r="O933">
        <v>208.334</v>
      </c>
      <c r="P933">
        <v>0.33729999999999999</v>
      </c>
      <c r="Q933">
        <v>1206543.544</v>
      </c>
      <c r="R933" t="s">
        <v>82</v>
      </c>
      <c r="T933" t="s">
        <v>65</v>
      </c>
      <c r="V933" t="s">
        <v>141</v>
      </c>
      <c r="W933" t="s">
        <v>140</v>
      </c>
      <c r="X933" t="s">
        <v>143</v>
      </c>
      <c r="Y933" t="s">
        <v>130</v>
      </c>
    </row>
    <row r="934" spans="1:25" x14ac:dyDescent="0.45">
      <c r="A934" t="s">
        <v>122</v>
      </c>
      <c r="B934" t="s">
        <v>138</v>
      </c>
      <c r="C934">
        <v>1552</v>
      </c>
      <c r="D934">
        <v>1</v>
      </c>
      <c r="F934">
        <v>2018</v>
      </c>
      <c r="G934">
        <v>865</v>
      </c>
      <c r="H934">
        <v>859.46</v>
      </c>
      <c r="I934">
        <v>103495.55</v>
      </c>
      <c r="K934">
        <v>391.34100000000001</v>
      </c>
      <c r="L934">
        <v>0.73760000000000003</v>
      </c>
      <c r="M934">
        <v>105345.21799999999</v>
      </c>
      <c r="N934">
        <v>0.1048</v>
      </c>
      <c r="O934">
        <v>244.32</v>
      </c>
      <c r="P934">
        <v>0.45679999999999998</v>
      </c>
      <c r="Q934">
        <v>1004440.887</v>
      </c>
      <c r="R934" t="s">
        <v>82</v>
      </c>
      <c r="T934" t="s">
        <v>65</v>
      </c>
      <c r="V934" t="s">
        <v>141</v>
      </c>
      <c r="W934" t="s">
        <v>140</v>
      </c>
      <c r="X934" t="s">
        <v>143</v>
      </c>
      <c r="Y934" t="s">
        <v>130</v>
      </c>
    </row>
    <row r="935" spans="1:25" x14ac:dyDescent="0.45">
      <c r="A935" t="s">
        <v>122</v>
      </c>
      <c r="B935" t="s">
        <v>138</v>
      </c>
      <c r="C935">
        <v>1552</v>
      </c>
      <c r="D935">
        <v>1</v>
      </c>
      <c r="F935">
        <v>2019</v>
      </c>
      <c r="G935">
        <v>0</v>
      </c>
      <c r="H935">
        <v>0</v>
      </c>
      <c r="R935" t="s">
        <v>82</v>
      </c>
      <c r="T935" t="s">
        <v>65</v>
      </c>
      <c r="V935" t="s">
        <v>141</v>
      </c>
      <c r="W935" t="s">
        <v>140</v>
      </c>
      <c r="X935" t="s">
        <v>143</v>
      </c>
    </row>
    <row r="936" spans="1:25" x14ac:dyDescent="0.45">
      <c r="A936" t="s">
        <v>122</v>
      </c>
      <c r="B936" t="s">
        <v>138</v>
      </c>
      <c r="C936">
        <v>1552</v>
      </c>
      <c r="D936">
        <v>2</v>
      </c>
      <c r="F936">
        <v>2009</v>
      </c>
      <c r="G936">
        <v>4222</v>
      </c>
      <c r="H936">
        <v>4197.16</v>
      </c>
      <c r="I936">
        <v>534140.77</v>
      </c>
      <c r="K936">
        <v>5516.5259999999998</v>
      </c>
      <c r="L936">
        <v>1.9194</v>
      </c>
      <c r="M936">
        <v>560098.12899999996</v>
      </c>
      <c r="N936">
        <v>0.10290000000000001</v>
      </c>
      <c r="O936">
        <v>910.93600000000004</v>
      </c>
      <c r="P936">
        <v>0.32629999999999998</v>
      </c>
      <c r="Q936">
        <v>5459077.3859999999</v>
      </c>
      <c r="R936" t="s">
        <v>82</v>
      </c>
      <c r="T936" t="s">
        <v>65</v>
      </c>
      <c r="V936" t="s">
        <v>144</v>
      </c>
      <c r="W936" t="s">
        <v>140</v>
      </c>
      <c r="Y936" t="s">
        <v>107</v>
      </c>
    </row>
    <row r="937" spans="1:25" x14ac:dyDescent="0.45">
      <c r="A937" t="s">
        <v>122</v>
      </c>
      <c r="B937" t="s">
        <v>138</v>
      </c>
      <c r="C937">
        <v>1552</v>
      </c>
      <c r="D937">
        <v>2</v>
      </c>
      <c r="F937">
        <v>2010</v>
      </c>
      <c r="G937">
        <v>4907</v>
      </c>
      <c r="H937">
        <v>4880.5200000000004</v>
      </c>
      <c r="I937">
        <v>584485.68999999994</v>
      </c>
      <c r="K937">
        <v>4274.4279999999999</v>
      </c>
      <c r="L937">
        <v>1.2578</v>
      </c>
      <c r="M937">
        <v>665808.85499999998</v>
      </c>
      <c r="N937">
        <v>0.104</v>
      </c>
      <c r="O937">
        <v>1463.1610000000001</v>
      </c>
      <c r="P937">
        <v>0.44330000000000003</v>
      </c>
      <c r="Q937">
        <v>6418144.0029999996</v>
      </c>
      <c r="R937" t="s">
        <v>82</v>
      </c>
      <c r="T937" t="s">
        <v>65</v>
      </c>
      <c r="V937" t="s">
        <v>141</v>
      </c>
      <c r="W937" t="s">
        <v>140</v>
      </c>
      <c r="Y937" t="s">
        <v>107</v>
      </c>
    </row>
    <row r="938" spans="1:25" x14ac:dyDescent="0.45">
      <c r="A938" t="s">
        <v>122</v>
      </c>
      <c r="B938" t="s">
        <v>138</v>
      </c>
      <c r="C938">
        <v>1552</v>
      </c>
      <c r="D938">
        <v>2</v>
      </c>
      <c r="F938">
        <v>2011</v>
      </c>
      <c r="G938">
        <v>4908</v>
      </c>
      <c r="H938">
        <v>4890.63</v>
      </c>
      <c r="I938">
        <v>534507.44999999995</v>
      </c>
      <c r="K938">
        <v>3085.1480000000001</v>
      </c>
      <c r="L938">
        <v>0.93100000000000005</v>
      </c>
      <c r="M938">
        <v>662672.96900000004</v>
      </c>
      <c r="N938">
        <v>0.105</v>
      </c>
      <c r="O938">
        <v>1302.386</v>
      </c>
      <c r="P938">
        <v>0.37759999999999999</v>
      </c>
      <c r="Q938">
        <v>6318382.9740000004</v>
      </c>
      <c r="R938" t="s">
        <v>82</v>
      </c>
      <c r="T938" t="s">
        <v>65</v>
      </c>
      <c r="V938" t="s">
        <v>141</v>
      </c>
      <c r="W938" t="s">
        <v>140</v>
      </c>
      <c r="Y938" t="s">
        <v>107</v>
      </c>
    </row>
    <row r="939" spans="1:25" x14ac:dyDescent="0.45">
      <c r="A939" t="s">
        <v>122</v>
      </c>
      <c r="B939" t="s">
        <v>138</v>
      </c>
      <c r="C939">
        <v>1552</v>
      </c>
      <c r="D939">
        <v>2</v>
      </c>
      <c r="F939">
        <v>2012</v>
      </c>
      <c r="G939">
        <v>3465</v>
      </c>
      <c r="H939">
        <v>3445.97</v>
      </c>
      <c r="I939">
        <v>350221.9</v>
      </c>
      <c r="K939">
        <v>961.245</v>
      </c>
      <c r="L939">
        <v>0.41499999999999998</v>
      </c>
      <c r="M939">
        <v>459937.74400000001</v>
      </c>
      <c r="N939">
        <v>0.1048</v>
      </c>
      <c r="O939">
        <v>870.77800000000002</v>
      </c>
      <c r="P939">
        <v>0.35649999999999998</v>
      </c>
      <c r="Q939">
        <v>4385366.6370000001</v>
      </c>
      <c r="R939" t="s">
        <v>82</v>
      </c>
      <c r="T939" t="s">
        <v>65</v>
      </c>
      <c r="V939" t="s">
        <v>141</v>
      </c>
      <c r="W939" t="s">
        <v>140</v>
      </c>
      <c r="Y939" t="s">
        <v>107</v>
      </c>
    </row>
    <row r="940" spans="1:25" x14ac:dyDescent="0.45">
      <c r="A940" t="s">
        <v>122</v>
      </c>
      <c r="B940" t="s">
        <v>138</v>
      </c>
      <c r="C940">
        <v>1552</v>
      </c>
      <c r="D940">
        <v>2</v>
      </c>
      <c r="F940">
        <v>2013</v>
      </c>
      <c r="G940">
        <v>3689</v>
      </c>
      <c r="H940">
        <v>3670.09</v>
      </c>
      <c r="I940">
        <v>395580.97</v>
      </c>
      <c r="K940">
        <v>2140.29</v>
      </c>
      <c r="L940">
        <v>0.81100000000000005</v>
      </c>
      <c r="M940">
        <v>507141.72399999999</v>
      </c>
      <c r="N940">
        <v>0.10489999999999999</v>
      </c>
      <c r="O940">
        <v>1173.7139999999999</v>
      </c>
      <c r="P940">
        <v>0.43159999999999998</v>
      </c>
      <c r="Q940">
        <v>4835446.4060000004</v>
      </c>
      <c r="R940" t="s">
        <v>82</v>
      </c>
      <c r="T940" t="s">
        <v>65</v>
      </c>
      <c r="V940" t="s">
        <v>141</v>
      </c>
      <c r="W940" t="s">
        <v>140</v>
      </c>
      <c r="Y940" t="s">
        <v>107</v>
      </c>
    </row>
    <row r="941" spans="1:25" x14ac:dyDescent="0.45">
      <c r="A941" t="s">
        <v>122</v>
      </c>
      <c r="B941" t="s">
        <v>138</v>
      </c>
      <c r="C941">
        <v>1552</v>
      </c>
      <c r="D941">
        <v>2</v>
      </c>
      <c r="F941">
        <v>2014</v>
      </c>
      <c r="G941">
        <v>2978</v>
      </c>
      <c r="H941">
        <v>2957.18</v>
      </c>
      <c r="I941">
        <v>330391.09000000003</v>
      </c>
      <c r="K941">
        <v>1313.78</v>
      </c>
      <c r="L941">
        <v>0.55979999999999996</v>
      </c>
      <c r="M941">
        <v>426582.05900000001</v>
      </c>
      <c r="N941">
        <v>0.105</v>
      </c>
      <c r="O941">
        <v>779.61099999999999</v>
      </c>
      <c r="P941">
        <v>0.34510000000000002</v>
      </c>
      <c r="Q941">
        <v>4067322.4410000001</v>
      </c>
      <c r="R941" t="s">
        <v>82</v>
      </c>
      <c r="T941" t="s">
        <v>65</v>
      </c>
      <c r="V941" t="s">
        <v>141</v>
      </c>
      <c r="W941" t="s">
        <v>140</v>
      </c>
      <c r="Y941" t="s">
        <v>107</v>
      </c>
    </row>
    <row r="942" spans="1:25" x14ac:dyDescent="0.45">
      <c r="A942" t="s">
        <v>122</v>
      </c>
      <c r="B942" t="s">
        <v>138</v>
      </c>
      <c r="C942">
        <v>1552</v>
      </c>
      <c r="D942">
        <v>2</v>
      </c>
      <c r="F942">
        <v>2015</v>
      </c>
      <c r="G942">
        <v>2878</v>
      </c>
      <c r="H942">
        <v>2859.76</v>
      </c>
      <c r="I942">
        <v>274241.96000000002</v>
      </c>
      <c r="K942">
        <v>944.33600000000001</v>
      </c>
      <c r="L942">
        <v>0.4874</v>
      </c>
      <c r="M942">
        <v>364844.03399999999</v>
      </c>
      <c r="N942">
        <v>0.10489999999999999</v>
      </c>
      <c r="O942">
        <v>731.75599999999997</v>
      </c>
      <c r="P942">
        <v>0.3609</v>
      </c>
      <c r="Q942">
        <v>3478680.7910000002</v>
      </c>
      <c r="R942" t="s">
        <v>82</v>
      </c>
      <c r="T942" t="s">
        <v>65</v>
      </c>
      <c r="V942" t="s">
        <v>141</v>
      </c>
      <c r="W942" t="s">
        <v>140</v>
      </c>
      <c r="Y942" t="s">
        <v>129</v>
      </c>
    </row>
    <row r="943" spans="1:25" x14ac:dyDescent="0.45">
      <c r="A943" t="s">
        <v>122</v>
      </c>
      <c r="B943" t="s">
        <v>138</v>
      </c>
      <c r="C943">
        <v>1552</v>
      </c>
      <c r="D943">
        <v>2</v>
      </c>
      <c r="F943">
        <v>2016</v>
      </c>
      <c r="G943">
        <v>2707</v>
      </c>
      <c r="H943">
        <v>2684.58</v>
      </c>
      <c r="I943">
        <v>233786.73</v>
      </c>
      <c r="K943">
        <v>637.28200000000004</v>
      </c>
      <c r="L943">
        <v>0.53069999999999995</v>
      </c>
      <c r="M943">
        <v>222993.82199999999</v>
      </c>
      <c r="N943">
        <v>0.10489999999999999</v>
      </c>
      <c r="O943">
        <v>384.44499999999999</v>
      </c>
      <c r="P943">
        <v>0.3281</v>
      </c>
      <c r="Q943">
        <v>2126197.0550000002</v>
      </c>
      <c r="R943" t="s">
        <v>82</v>
      </c>
      <c r="T943" t="s">
        <v>65</v>
      </c>
      <c r="V943" t="s">
        <v>141</v>
      </c>
      <c r="W943" t="s">
        <v>140</v>
      </c>
      <c r="Y943" t="s">
        <v>129</v>
      </c>
    </row>
    <row r="944" spans="1:25" x14ac:dyDescent="0.45">
      <c r="A944" t="s">
        <v>122</v>
      </c>
      <c r="B944" t="s">
        <v>138</v>
      </c>
      <c r="C944">
        <v>1552</v>
      </c>
      <c r="D944">
        <v>2</v>
      </c>
      <c r="F944">
        <v>2017</v>
      </c>
      <c r="G944">
        <v>1519</v>
      </c>
      <c r="H944">
        <v>1496.41</v>
      </c>
      <c r="I944">
        <v>148808.43</v>
      </c>
      <c r="K944">
        <v>448.70800000000003</v>
      </c>
      <c r="L944">
        <v>0.50970000000000004</v>
      </c>
      <c r="M944">
        <v>155530.83100000001</v>
      </c>
      <c r="N944">
        <v>0.10440000000000001</v>
      </c>
      <c r="O944">
        <v>325.904</v>
      </c>
      <c r="P944">
        <v>0.36520000000000002</v>
      </c>
      <c r="Q944">
        <v>1482921.034</v>
      </c>
      <c r="R944" t="s">
        <v>82</v>
      </c>
      <c r="T944" t="s">
        <v>65</v>
      </c>
      <c r="V944" t="s">
        <v>141</v>
      </c>
      <c r="W944" t="s">
        <v>140</v>
      </c>
      <c r="Y944" t="s">
        <v>130</v>
      </c>
    </row>
    <row r="945" spans="1:25" x14ac:dyDescent="0.45">
      <c r="A945" t="s">
        <v>122</v>
      </c>
      <c r="B945" t="s">
        <v>138</v>
      </c>
      <c r="C945">
        <v>1552</v>
      </c>
      <c r="D945">
        <v>2</v>
      </c>
      <c r="F945">
        <v>2018</v>
      </c>
      <c r="G945">
        <v>1240</v>
      </c>
      <c r="H945">
        <v>1236.25</v>
      </c>
      <c r="I945">
        <v>135105.60000000001</v>
      </c>
      <c r="K945">
        <v>474.93700000000001</v>
      </c>
      <c r="L945">
        <v>0.71870000000000001</v>
      </c>
      <c r="M945">
        <v>137466.53099999999</v>
      </c>
      <c r="N945">
        <v>0.1048</v>
      </c>
      <c r="O945">
        <v>454.40199999999999</v>
      </c>
      <c r="P945">
        <v>0.64039999999999997</v>
      </c>
      <c r="Q945">
        <v>1310713.176</v>
      </c>
      <c r="R945" t="s">
        <v>82</v>
      </c>
      <c r="T945" t="s">
        <v>65</v>
      </c>
      <c r="V945" t="s">
        <v>141</v>
      </c>
      <c r="W945" t="s">
        <v>140</v>
      </c>
      <c r="Y945" t="s">
        <v>130</v>
      </c>
    </row>
    <row r="946" spans="1:25" x14ac:dyDescent="0.45">
      <c r="A946" t="s">
        <v>122</v>
      </c>
      <c r="B946" t="s">
        <v>138</v>
      </c>
      <c r="C946">
        <v>1552</v>
      </c>
      <c r="D946">
        <v>2</v>
      </c>
      <c r="F946">
        <v>2019</v>
      </c>
      <c r="G946">
        <v>0</v>
      </c>
      <c r="H946">
        <v>0</v>
      </c>
      <c r="R946" t="s">
        <v>82</v>
      </c>
      <c r="T946" t="s">
        <v>65</v>
      </c>
      <c r="V946" t="s">
        <v>141</v>
      </c>
      <c r="W946" t="s">
        <v>140</v>
      </c>
    </row>
    <row r="947" spans="1:25" x14ac:dyDescent="0.45">
      <c r="A947" t="s">
        <v>122</v>
      </c>
      <c r="B947" t="s">
        <v>145</v>
      </c>
      <c r="C947">
        <v>1553</v>
      </c>
      <c r="D947">
        <v>3</v>
      </c>
      <c r="F947">
        <v>2009</v>
      </c>
      <c r="G947">
        <v>224</v>
      </c>
      <c r="H947">
        <v>212.01</v>
      </c>
      <c r="I947">
        <v>7567.22</v>
      </c>
      <c r="K947">
        <v>2.9000000000000001E-2</v>
      </c>
      <c r="L947">
        <v>1E-3</v>
      </c>
      <c r="M947">
        <v>5710.0720000000001</v>
      </c>
      <c r="N947">
        <v>5.9200000000000003E-2</v>
      </c>
      <c r="O947">
        <v>4.8920000000000003</v>
      </c>
      <c r="P947">
        <v>7.1400000000000005E-2</v>
      </c>
      <c r="Q947">
        <v>96089.376000000004</v>
      </c>
      <c r="R947" t="s">
        <v>333</v>
      </c>
      <c r="T947" t="s">
        <v>63</v>
      </c>
      <c r="V947" t="s">
        <v>109</v>
      </c>
      <c r="Y947" t="s">
        <v>107</v>
      </c>
    </row>
    <row r="948" spans="1:25" x14ac:dyDescent="0.45">
      <c r="A948" t="s">
        <v>122</v>
      </c>
      <c r="B948" t="s">
        <v>145</v>
      </c>
      <c r="C948">
        <v>1553</v>
      </c>
      <c r="D948">
        <v>3</v>
      </c>
      <c r="F948">
        <v>2010</v>
      </c>
      <c r="G948">
        <v>620</v>
      </c>
      <c r="H948">
        <v>578.16</v>
      </c>
      <c r="I948">
        <v>25581.8</v>
      </c>
      <c r="K948">
        <v>9.1999999999999998E-2</v>
      </c>
      <c r="L948">
        <v>1E-3</v>
      </c>
      <c r="M948">
        <v>18141.758000000002</v>
      </c>
      <c r="N948">
        <v>5.9299999999999999E-2</v>
      </c>
      <c r="O948">
        <v>17.312999999999999</v>
      </c>
      <c r="P948">
        <v>8.6499999999999994E-2</v>
      </c>
      <c r="Q948">
        <v>305288.56099999999</v>
      </c>
      <c r="R948" t="s">
        <v>333</v>
      </c>
      <c r="T948" t="s">
        <v>63</v>
      </c>
      <c r="V948" t="s">
        <v>109</v>
      </c>
      <c r="Y948" t="s">
        <v>107</v>
      </c>
    </row>
    <row r="949" spans="1:25" x14ac:dyDescent="0.45">
      <c r="A949" t="s">
        <v>122</v>
      </c>
      <c r="B949" t="s">
        <v>145</v>
      </c>
      <c r="C949">
        <v>1553</v>
      </c>
      <c r="D949">
        <v>3</v>
      </c>
      <c r="F949">
        <v>2011</v>
      </c>
      <c r="G949">
        <v>589</v>
      </c>
      <c r="H949">
        <v>557.44000000000005</v>
      </c>
      <c r="I949">
        <v>26874.75</v>
      </c>
      <c r="K949">
        <v>9.2999999999999999E-2</v>
      </c>
      <c r="L949">
        <v>1E-3</v>
      </c>
      <c r="M949">
        <v>18499.38</v>
      </c>
      <c r="N949">
        <v>5.9200000000000003E-2</v>
      </c>
      <c r="O949">
        <v>15.589</v>
      </c>
      <c r="P949">
        <v>8.5599999999999996E-2</v>
      </c>
      <c r="Q949">
        <v>311300.85800000001</v>
      </c>
      <c r="R949" t="s">
        <v>333</v>
      </c>
      <c r="T949" t="s">
        <v>63</v>
      </c>
      <c r="V949" t="s">
        <v>109</v>
      </c>
      <c r="Y949" t="s">
        <v>107</v>
      </c>
    </row>
    <row r="950" spans="1:25" x14ac:dyDescent="0.45">
      <c r="A950" t="s">
        <v>122</v>
      </c>
      <c r="B950" t="s">
        <v>145</v>
      </c>
      <c r="C950">
        <v>1553</v>
      </c>
      <c r="D950">
        <v>3</v>
      </c>
      <c r="F950">
        <v>2012</v>
      </c>
      <c r="G950">
        <v>905</v>
      </c>
      <c r="H950">
        <v>853</v>
      </c>
      <c r="I950">
        <v>43025.82</v>
      </c>
      <c r="K950">
        <v>0.14699999999999999</v>
      </c>
      <c r="L950">
        <v>1E-3</v>
      </c>
      <c r="M950">
        <v>29033.373</v>
      </c>
      <c r="N950">
        <v>5.91E-2</v>
      </c>
      <c r="O950">
        <v>23.318999999999999</v>
      </c>
      <c r="P950">
        <v>7.7299999999999994E-2</v>
      </c>
      <c r="Q950">
        <v>488545.75599999999</v>
      </c>
      <c r="R950" t="s">
        <v>333</v>
      </c>
      <c r="T950" t="s">
        <v>63</v>
      </c>
      <c r="V950" t="s">
        <v>109</v>
      </c>
      <c r="Y950" t="s">
        <v>107</v>
      </c>
    </row>
    <row r="951" spans="1:25" x14ac:dyDescent="0.45">
      <c r="A951" t="s">
        <v>122</v>
      </c>
      <c r="B951" t="s">
        <v>145</v>
      </c>
      <c r="C951">
        <v>1553</v>
      </c>
      <c r="D951">
        <v>3</v>
      </c>
      <c r="F951">
        <v>2013</v>
      </c>
      <c r="G951">
        <v>392</v>
      </c>
      <c r="H951">
        <v>375.33</v>
      </c>
      <c r="I951">
        <v>19632.91</v>
      </c>
      <c r="K951">
        <v>6.4000000000000001E-2</v>
      </c>
      <c r="L951">
        <v>1E-3</v>
      </c>
      <c r="M951">
        <v>12767.037</v>
      </c>
      <c r="N951">
        <v>5.8999999999999997E-2</v>
      </c>
      <c r="O951">
        <v>10.614000000000001</v>
      </c>
      <c r="P951">
        <v>7.9000000000000001E-2</v>
      </c>
      <c r="Q951">
        <v>214836.69</v>
      </c>
      <c r="R951" t="s">
        <v>333</v>
      </c>
      <c r="T951" t="s">
        <v>63</v>
      </c>
      <c r="V951" t="s">
        <v>109</v>
      </c>
      <c r="Y951" t="s">
        <v>107</v>
      </c>
    </row>
    <row r="952" spans="1:25" x14ac:dyDescent="0.45">
      <c r="A952" t="s">
        <v>122</v>
      </c>
      <c r="B952" t="s">
        <v>145</v>
      </c>
      <c r="C952">
        <v>1553</v>
      </c>
      <c r="D952">
        <v>3</v>
      </c>
      <c r="F952">
        <v>2014</v>
      </c>
      <c r="G952">
        <v>526</v>
      </c>
      <c r="H952">
        <v>502.64</v>
      </c>
      <c r="I952">
        <v>18936.88</v>
      </c>
      <c r="K952">
        <v>6.6000000000000003E-2</v>
      </c>
      <c r="L952">
        <v>1E-3</v>
      </c>
      <c r="M952">
        <v>13101.96</v>
      </c>
      <c r="N952">
        <v>5.9400000000000001E-2</v>
      </c>
      <c r="O952">
        <v>17.294</v>
      </c>
      <c r="P952">
        <v>0.1002</v>
      </c>
      <c r="Q952">
        <v>220419.48199999999</v>
      </c>
      <c r="R952" t="s">
        <v>333</v>
      </c>
      <c r="T952" t="s">
        <v>63</v>
      </c>
      <c r="V952" t="s">
        <v>109</v>
      </c>
      <c r="Y952" t="s">
        <v>107</v>
      </c>
    </row>
    <row r="953" spans="1:25" x14ac:dyDescent="0.45">
      <c r="A953" t="s">
        <v>122</v>
      </c>
      <c r="B953" t="s">
        <v>145</v>
      </c>
      <c r="C953">
        <v>1553</v>
      </c>
      <c r="D953">
        <v>3</v>
      </c>
      <c r="F953">
        <v>2015</v>
      </c>
      <c r="G953">
        <v>506</v>
      </c>
      <c r="H953">
        <v>484.97</v>
      </c>
      <c r="I953">
        <v>22891.67</v>
      </c>
      <c r="K953">
        <v>8.1000000000000003E-2</v>
      </c>
      <c r="L953">
        <v>1E-3</v>
      </c>
      <c r="M953">
        <v>16107.811</v>
      </c>
      <c r="N953">
        <v>5.91E-2</v>
      </c>
      <c r="O953">
        <v>20.719000000000001</v>
      </c>
      <c r="P953">
        <v>0.112</v>
      </c>
      <c r="Q953">
        <v>271052.68699999998</v>
      </c>
      <c r="R953" t="s">
        <v>333</v>
      </c>
      <c r="T953" t="s">
        <v>63</v>
      </c>
      <c r="V953" t="s">
        <v>109</v>
      </c>
      <c r="Y953" t="s">
        <v>146</v>
      </c>
    </row>
    <row r="954" spans="1:25" x14ac:dyDescent="0.45">
      <c r="A954" t="s">
        <v>122</v>
      </c>
      <c r="B954" t="s">
        <v>145</v>
      </c>
      <c r="C954">
        <v>1553</v>
      </c>
      <c r="D954">
        <v>3</v>
      </c>
      <c r="F954">
        <v>2016</v>
      </c>
      <c r="G954">
        <v>510</v>
      </c>
      <c r="H954">
        <v>487.6</v>
      </c>
      <c r="I954">
        <v>20240.98</v>
      </c>
      <c r="K954">
        <v>7.1999999999999995E-2</v>
      </c>
      <c r="L954">
        <v>1E-3</v>
      </c>
      <c r="M954">
        <v>14234.459000000001</v>
      </c>
      <c r="N954">
        <v>5.9299999999999999E-2</v>
      </c>
      <c r="O954">
        <v>20.626999999999999</v>
      </c>
      <c r="P954">
        <v>0.1208</v>
      </c>
      <c r="Q954">
        <v>239542.62299999999</v>
      </c>
      <c r="R954" t="s">
        <v>333</v>
      </c>
      <c r="T954" t="s">
        <v>63</v>
      </c>
      <c r="V954" t="s">
        <v>109</v>
      </c>
      <c r="Y954" t="s">
        <v>146</v>
      </c>
    </row>
    <row r="955" spans="1:25" x14ac:dyDescent="0.45">
      <c r="A955" t="s">
        <v>122</v>
      </c>
      <c r="B955" t="s">
        <v>145</v>
      </c>
      <c r="C955">
        <v>1553</v>
      </c>
      <c r="D955">
        <v>3</v>
      </c>
      <c r="F955">
        <v>2017</v>
      </c>
      <c r="G955">
        <v>382</v>
      </c>
      <c r="H955">
        <v>359.4</v>
      </c>
      <c r="I955">
        <v>14191.09</v>
      </c>
      <c r="K955">
        <v>5.1999999999999998E-2</v>
      </c>
      <c r="L955">
        <v>1E-3</v>
      </c>
      <c r="M955">
        <v>10272.768</v>
      </c>
      <c r="N955">
        <v>5.9200000000000003E-2</v>
      </c>
      <c r="O955">
        <v>14.895</v>
      </c>
      <c r="P955">
        <v>0.1193</v>
      </c>
      <c r="Q955">
        <v>172856.99900000001</v>
      </c>
      <c r="R955" t="s">
        <v>333</v>
      </c>
      <c r="T955" t="s">
        <v>63</v>
      </c>
      <c r="V955" t="s">
        <v>109</v>
      </c>
      <c r="Y955" t="s">
        <v>147</v>
      </c>
    </row>
    <row r="956" spans="1:25" x14ac:dyDescent="0.45">
      <c r="A956" t="s">
        <v>122</v>
      </c>
      <c r="B956" t="s">
        <v>145</v>
      </c>
      <c r="C956">
        <v>1553</v>
      </c>
      <c r="D956">
        <v>3</v>
      </c>
      <c r="F956">
        <v>2018</v>
      </c>
      <c r="G956">
        <v>494</v>
      </c>
      <c r="H956">
        <v>458.14</v>
      </c>
      <c r="I956">
        <v>15689.59</v>
      </c>
      <c r="K956">
        <v>5.8999999999999997E-2</v>
      </c>
      <c r="L956">
        <v>1E-3</v>
      </c>
      <c r="M956">
        <v>11693.011</v>
      </c>
      <c r="N956">
        <v>5.9200000000000003E-2</v>
      </c>
      <c r="O956">
        <v>16.699000000000002</v>
      </c>
      <c r="P956">
        <v>0.1104</v>
      </c>
      <c r="Q956">
        <v>196764.66500000001</v>
      </c>
      <c r="R956" t="s">
        <v>333</v>
      </c>
      <c r="T956" t="s">
        <v>63</v>
      </c>
      <c r="V956" t="s">
        <v>109</v>
      </c>
      <c r="Y956" t="s">
        <v>147</v>
      </c>
    </row>
    <row r="957" spans="1:25" x14ac:dyDescent="0.45">
      <c r="A957" t="s">
        <v>122</v>
      </c>
      <c r="B957" t="s">
        <v>145</v>
      </c>
      <c r="C957">
        <v>1553</v>
      </c>
      <c r="D957">
        <v>3</v>
      </c>
      <c r="F957">
        <v>2019</v>
      </c>
      <c r="G957">
        <v>0</v>
      </c>
      <c r="H957">
        <v>0</v>
      </c>
      <c r="R957" t="s">
        <v>333</v>
      </c>
      <c r="T957" t="s">
        <v>63</v>
      </c>
      <c r="V957" t="s">
        <v>109</v>
      </c>
      <c r="Y957" t="s">
        <v>147</v>
      </c>
    </row>
    <row r="958" spans="1:25" x14ac:dyDescent="0.45">
      <c r="A958" t="s">
        <v>122</v>
      </c>
      <c r="B958" t="s">
        <v>148</v>
      </c>
      <c r="C958">
        <v>1554</v>
      </c>
      <c r="D958">
        <v>1</v>
      </c>
      <c r="F958">
        <v>2009</v>
      </c>
      <c r="G958">
        <v>1517</v>
      </c>
      <c r="H958">
        <v>1492.08</v>
      </c>
      <c r="I958">
        <v>12226.52</v>
      </c>
      <c r="K958">
        <v>13.547000000000001</v>
      </c>
      <c r="L958">
        <v>3.56E-2</v>
      </c>
      <c r="M958">
        <v>15158.602999999999</v>
      </c>
      <c r="N958">
        <v>6.0299999999999999E-2</v>
      </c>
      <c r="O958">
        <v>14.646000000000001</v>
      </c>
      <c r="P958">
        <v>4.3799999999999999E-2</v>
      </c>
      <c r="Q958">
        <v>243786.98800000001</v>
      </c>
      <c r="R958" t="s">
        <v>923</v>
      </c>
      <c r="S958" t="s">
        <v>34</v>
      </c>
      <c r="T958" t="s">
        <v>63</v>
      </c>
      <c r="W958" t="s">
        <v>51</v>
      </c>
      <c r="Y958" t="s">
        <v>107</v>
      </c>
    </row>
    <row r="959" spans="1:25" x14ac:dyDescent="0.45">
      <c r="A959" t="s">
        <v>122</v>
      </c>
      <c r="B959" t="s">
        <v>148</v>
      </c>
      <c r="C959">
        <v>1554</v>
      </c>
      <c r="D959">
        <v>1</v>
      </c>
      <c r="F959">
        <v>2010</v>
      </c>
      <c r="G959">
        <v>1484</v>
      </c>
      <c r="H959">
        <v>1445.3</v>
      </c>
      <c r="I959">
        <v>19765.240000000002</v>
      </c>
      <c r="K959">
        <v>8.2149999999999999</v>
      </c>
      <c r="L959">
        <v>2.1899999999999999E-2</v>
      </c>
      <c r="M959">
        <v>20569.649000000001</v>
      </c>
      <c r="N959">
        <v>0.06</v>
      </c>
      <c r="O959">
        <v>22.513999999999999</v>
      </c>
      <c r="P959">
        <v>5.0200000000000002E-2</v>
      </c>
      <c r="Q959">
        <v>337046.54499999998</v>
      </c>
      <c r="R959" t="s">
        <v>923</v>
      </c>
      <c r="S959" t="s">
        <v>34</v>
      </c>
      <c r="T959" t="s">
        <v>63</v>
      </c>
      <c r="W959" t="s">
        <v>51</v>
      </c>
      <c r="Y959" t="s">
        <v>107</v>
      </c>
    </row>
    <row r="960" spans="1:25" x14ac:dyDescent="0.45">
      <c r="A960" t="s">
        <v>122</v>
      </c>
      <c r="B960" t="s">
        <v>148</v>
      </c>
      <c r="C960">
        <v>1554</v>
      </c>
      <c r="D960">
        <v>1</v>
      </c>
      <c r="F960">
        <v>2011</v>
      </c>
      <c r="G960">
        <v>1598</v>
      </c>
      <c r="H960">
        <v>1557.87</v>
      </c>
      <c r="I960">
        <v>33586.39</v>
      </c>
      <c r="K960">
        <v>0.151</v>
      </c>
      <c r="L960">
        <v>1E-3</v>
      </c>
      <c r="M960">
        <v>29944.045999999998</v>
      </c>
      <c r="N960">
        <v>5.9400000000000001E-2</v>
      </c>
      <c r="O960">
        <v>37.691000000000003</v>
      </c>
      <c r="P960">
        <v>5.91E-2</v>
      </c>
      <c r="Q960">
        <v>503735.37199999997</v>
      </c>
      <c r="R960" t="s">
        <v>923</v>
      </c>
      <c r="S960" t="s">
        <v>34</v>
      </c>
      <c r="T960" t="s">
        <v>63</v>
      </c>
      <c r="W960" t="s">
        <v>51</v>
      </c>
      <c r="Y960" t="s">
        <v>107</v>
      </c>
    </row>
    <row r="961" spans="1:25" x14ac:dyDescent="0.45">
      <c r="A961" t="s">
        <v>122</v>
      </c>
      <c r="B961" t="s">
        <v>148</v>
      </c>
      <c r="C961">
        <v>1554</v>
      </c>
      <c r="D961">
        <v>1</v>
      </c>
      <c r="F961">
        <v>2012</v>
      </c>
      <c r="G961">
        <v>1943</v>
      </c>
      <c r="H961">
        <v>1888.98</v>
      </c>
      <c r="I961">
        <v>50811.93</v>
      </c>
      <c r="K961">
        <v>0.221</v>
      </c>
      <c r="L961">
        <v>1E-3</v>
      </c>
      <c r="M961">
        <v>43666.724999999999</v>
      </c>
      <c r="N961">
        <v>5.9299999999999999E-2</v>
      </c>
      <c r="O961">
        <v>55.122999999999998</v>
      </c>
      <c r="P961">
        <v>7.0900000000000005E-2</v>
      </c>
      <c r="Q961">
        <v>734842.21400000004</v>
      </c>
      <c r="R961" t="s">
        <v>923</v>
      </c>
      <c r="S961" t="s">
        <v>34</v>
      </c>
      <c r="T961" t="s">
        <v>63</v>
      </c>
      <c r="W961" t="s">
        <v>51</v>
      </c>
      <c r="Y961" t="s">
        <v>107</v>
      </c>
    </row>
    <row r="962" spans="1:25" x14ac:dyDescent="0.45">
      <c r="A962" t="s">
        <v>122</v>
      </c>
      <c r="B962" t="s">
        <v>148</v>
      </c>
      <c r="C962">
        <v>1554</v>
      </c>
      <c r="D962">
        <v>1</v>
      </c>
      <c r="F962">
        <v>2013</v>
      </c>
      <c r="G962">
        <v>2205</v>
      </c>
      <c r="H962">
        <v>2145.86</v>
      </c>
      <c r="I962">
        <v>47552.41</v>
      </c>
      <c r="K962">
        <v>0.222</v>
      </c>
      <c r="L962">
        <v>1E-3</v>
      </c>
      <c r="M962">
        <v>44002.321000000004</v>
      </c>
      <c r="N962">
        <v>5.9299999999999999E-2</v>
      </c>
      <c r="O962">
        <v>49.094000000000001</v>
      </c>
      <c r="P962">
        <v>6.0499999999999998E-2</v>
      </c>
      <c r="Q962">
        <v>740456.40899999999</v>
      </c>
      <c r="R962" t="s">
        <v>923</v>
      </c>
      <c r="S962" t="s">
        <v>34</v>
      </c>
      <c r="T962" t="s">
        <v>63</v>
      </c>
      <c r="W962" t="s">
        <v>51</v>
      </c>
      <c r="Y962" t="s">
        <v>107</v>
      </c>
    </row>
    <row r="963" spans="1:25" x14ac:dyDescent="0.45">
      <c r="A963" t="s">
        <v>122</v>
      </c>
      <c r="B963" t="s">
        <v>148</v>
      </c>
      <c r="C963">
        <v>1554</v>
      </c>
      <c r="D963">
        <v>1</v>
      </c>
      <c r="F963">
        <v>2014</v>
      </c>
      <c r="G963">
        <v>1343</v>
      </c>
      <c r="H963">
        <v>1311.7</v>
      </c>
      <c r="I963">
        <v>39916.04</v>
      </c>
      <c r="K963">
        <v>72.617999999999995</v>
      </c>
      <c r="L963">
        <v>0.1643</v>
      </c>
      <c r="M963">
        <v>32897.463000000003</v>
      </c>
      <c r="N963">
        <v>6.54E-2</v>
      </c>
      <c r="O963">
        <v>45.02</v>
      </c>
      <c r="P963">
        <v>9.5399999999999999E-2</v>
      </c>
      <c r="Q963">
        <v>463367.97600000002</v>
      </c>
      <c r="R963" t="s">
        <v>923</v>
      </c>
      <c r="S963" t="s">
        <v>34</v>
      </c>
      <c r="T963" t="s">
        <v>63</v>
      </c>
      <c r="W963" t="s">
        <v>51</v>
      </c>
      <c r="Y963" t="s">
        <v>107</v>
      </c>
    </row>
    <row r="964" spans="1:25" x14ac:dyDescent="0.45">
      <c r="A964" t="s">
        <v>122</v>
      </c>
      <c r="B964" t="s">
        <v>148</v>
      </c>
      <c r="C964">
        <v>1554</v>
      </c>
      <c r="D964">
        <v>1</v>
      </c>
      <c r="F964">
        <v>2015</v>
      </c>
      <c r="G964">
        <v>2465</v>
      </c>
      <c r="H964">
        <v>2415.4899999999998</v>
      </c>
      <c r="I964">
        <v>77627.839999999997</v>
      </c>
      <c r="K964">
        <v>64.938000000000002</v>
      </c>
      <c r="L964">
        <v>6.7500000000000004E-2</v>
      </c>
      <c r="M964">
        <v>70912.13</v>
      </c>
      <c r="N964">
        <v>6.1600000000000002E-2</v>
      </c>
      <c r="O964">
        <v>99.968999999999994</v>
      </c>
      <c r="P964">
        <v>0.1042</v>
      </c>
      <c r="Q964">
        <v>1115918.0090000001</v>
      </c>
      <c r="R964" t="s">
        <v>923</v>
      </c>
      <c r="S964" t="s">
        <v>34</v>
      </c>
      <c r="T964" t="s">
        <v>63</v>
      </c>
      <c r="W964" t="s">
        <v>51</v>
      </c>
      <c r="Y964" t="s">
        <v>129</v>
      </c>
    </row>
    <row r="965" spans="1:25" x14ac:dyDescent="0.45">
      <c r="A965" t="s">
        <v>122</v>
      </c>
      <c r="B965" t="s">
        <v>148</v>
      </c>
      <c r="C965">
        <v>1554</v>
      </c>
      <c r="D965">
        <v>1</v>
      </c>
      <c r="F965">
        <v>2016</v>
      </c>
      <c r="G965">
        <v>2764</v>
      </c>
      <c r="H965">
        <v>2707.68</v>
      </c>
      <c r="I965">
        <v>70591.17</v>
      </c>
      <c r="K965">
        <v>26.565000000000001</v>
      </c>
      <c r="L965">
        <v>2.9600000000000001E-2</v>
      </c>
      <c r="M965">
        <v>62151.593999999997</v>
      </c>
      <c r="N965">
        <v>6.0299999999999999E-2</v>
      </c>
      <c r="O965">
        <v>85.430999999999997</v>
      </c>
      <c r="P965">
        <v>8.8999999999999996E-2</v>
      </c>
      <c r="Q965">
        <v>1014054.176</v>
      </c>
      <c r="R965" t="s">
        <v>923</v>
      </c>
      <c r="S965" t="s">
        <v>34</v>
      </c>
      <c r="T965" t="s">
        <v>63</v>
      </c>
      <c r="W965" t="s">
        <v>51</v>
      </c>
      <c r="Y965" t="s">
        <v>129</v>
      </c>
    </row>
    <row r="966" spans="1:25" x14ac:dyDescent="0.45">
      <c r="A966" t="s">
        <v>122</v>
      </c>
      <c r="B966" t="s">
        <v>148</v>
      </c>
      <c r="C966">
        <v>1554</v>
      </c>
      <c r="D966">
        <v>1</v>
      </c>
      <c r="F966">
        <v>2017</v>
      </c>
      <c r="G966">
        <v>789</v>
      </c>
      <c r="H966">
        <v>779.37</v>
      </c>
      <c r="I966">
        <v>4732.8500000000004</v>
      </c>
      <c r="K966">
        <v>2.5169999999999999</v>
      </c>
      <c r="L966">
        <v>7.6E-3</v>
      </c>
      <c r="M966">
        <v>8547.1090000000004</v>
      </c>
      <c r="N966">
        <v>5.9700000000000003E-2</v>
      </c>
      <c r="O966">
        <v>6.8040000000000003</v>
      </c>
      <c r="P966">
        <v>4.6300000000000001E-2</v>
      </c>
      <c r="Q966">
        <v>140772.58799999999</v>
      </c>
      <c r="R966" t="s">
        <v>923</v>
      </c>
      <c r="S966" t="s">
        <v>34</v>
      </c>
      <c r="T966" t="s">
        <v>63</v>
      </c>
      <c r="W966" t="s">
        <v>51</v>
      </c>
      <c r="Y966" t="s">
        <v>130</v>
      </c>
    </row>
    <row r="967" spans="1:25" x14ac:dyDescent="0.45">
      <c r="A967" t="s">
        <v>122</v>
      </c>
      <c r="B967" t="s">
        <v>148</v>
      </c>
      <c r="C967">
        <v>1554</v>
      </c>
      <c r="D967">
        <v>1</v>
      </c>
      <c r="F967">
        <v>2018</v>
      </c>
      <c r="G967">
        <v>1385</v>
      </c>
      <c r="H967">
        <v>1360.55</v>
      </c>
      <c r="I967">
        <v>9749.3700000000008</v>
      </c>
      <c r="K967">
        <v>6.1340000000000003</v>
      </c>
      <c r="L967">
        <v>1.3299999999999999E-2</v>
      </c>
      <c r="M967">
        <v>15627.606</v>
      </c>
      <c r="N967">
        <v>5.9900000000000002E-2</v>
      </c>
      <c r="O967">
        <v>13.340999999999999</v>
      </c>
      <c r="P967">
        <v>5.16E-2</v>
      </c>
      <c r="Q967">
        <v>255561.93799999999</v>
      </c>
      <c r="R967" t="s">
        <v>923</v>
      </c>
      <c r="S967" t="s">
        <v>34</v>
      </c>
      <c r="T967" t="s">
        <v>63</v>
      </c>
      <c r="W967" t="s">
        <v>51</v>
      </c>
      <c r="Y967" t="s">
        <v>130</v>
      </c>
    </row>
    <row r="968" spans="1:25" x14ac:dyDescent="0.45">
      <c r="A968" t="s">
        <v>122</v>
      </c>
      <c r="B968" t="s">
        <v>148</v>
      </c>
      <c r="C968">
        <v>1554</v>
      </c>
      <c r="D968">
        <v>1</v>
      </c>
      <c r="F968">
        <v>2019</v>
      </c>
      <c r="G968">
        <v>1807</v>
      </c>
      <c r="H968">
        <v>1783.01</v>
      </c>
      <c r="I968">
        <v>12626.78</v>
      </c>
      <c r="K968">
        <v>15.36</v>
      </c>
      <c r="L968">
        <v>2.01E-2</v>
      </c>
      <c r="M968">
        <v>23383.212</v>
      </c>
      <c r="N968">
        <v>6.0100000000000001E-2</v>
      </c>
      <c r="O968">
        <v>17.196000000000002</v>
      </c>
      <c r="P968">
        <v>4.9299999999999997E-2</v>
      </c>
      <c r="Q968">
        <v>373694.826</v>
      </c>
      <c r="R968" t="s">
        <v>923</v>
      </c>
      <c r="S968" t="s">
        <v>34</v>
      </c>
      <c r="T968" t="s">
        <v>63</v>
      </c>
      <c r="W968" t="s">
        <v>51</v>
      </c>
      <c r="Y968" t="s">
        <v>130</v>
      </c>
    </row>
    <row r="969" spans="1:25" x14ac:dyDescent="0.45">
      <c r="A969" t="s">
        <v>122</v>
      </c>
      <c r="B969" t="s">
        <v>148</v>
      </c>
      <c r="C969">
        <v>1554</v>
      </c>
      <c r="D969">
        <v>1</v>
      </c>
      <c r="F969">
        <v>2020</v>
      </c>
      <c r="G969">
        <v>1638</v>
      </c>
      <c r="H969">
        <v>1616.49</v>
      </c>
      <c r="I969">
        <v>6334.42</v>
      </c>
      <c r="K969">
        <v>8.1000000000000003E-2</v>
      </c>
      <c r="L969">
        <v>1.1000000000000001E-3</v>
      </c>
      <c r="M969">
        <v>14321.368</v>
      </c>
      <c r="N969">
        <v>5.9400000000000001E-2</v>
      </c>
      <c r="O969">
        <v>10.388</v>
      </c>
      <c r="P969">
        <v>4.7199999999999999E-2</v>
      </c>
      <c r="Q969">
        <v>241003.321</v>
      </c>
      <c r="R969" t="s">
        <v>923</v>
      </c>
      <c r="S969" t="s">
        <v>34</v>
      </c>
      <c r="T969" t="s">
        <v>63</v>
      </c>
      <c r="W969" t="s">
        <v>51</v>
      </c>
      <c r="Y969" t="s">
        <v>130</v>
      </c>
    </row>
    <row r="970" spans="1:25" x14ac:dyDescent="0.45">
      <c r="A970" t="s">
        <v>122</v>
      </c>
      <c r="B970" t="s">
        <v>148</v>
      </c>
      <c r="C970">
        <v>1554</v>
      </c>
      <c r="D970">
        <v>1</v>
      </c>
      <c r="F970">
        <v>2021</v>
      </c>
      <c r="G970">
        <v>956</v>
      </c>
      <c r="H970">
        <v>935.17</v>
      </c>
      <c r="I970">
        <v>3083.18</v>
      </c>
      <c r="K970">
        <v>5.5890000000000004</v>
      </c>
      <c r="L970">
        <v>2.07E-2</v>
      </c>
      <c r="M970">
        <v>9623.2610000000004</v>
      </c>
      <c r="N970">
        <v>6.1199999999999997E-2</v>
      </c>
      <c r="O970">
        <v>5.6310000000000002</v>
      </c>
      <c r="P970">
        <v>4.1099999999999998E-2</v>
      </c>
      <c r="Q970">
        <v>144996.353</v>
      </c>
      <c r="R970" t="s">
        <v>333</v>
      </c>
      <c r="S970" t="s">
        <v>27</v>
      </c>
      <c r="T970" t="s">
        <v>63</v>
      </c>
      <c r="W970" t="s">
        <v>51</v>
      </c>
      <c r="Y970" t="s">
        <v>131</v>
      </c>
    </row>
    <row r="971" spans="1:25" x14ac:dyDescent="0.45">
      <c r="A971" t="s">
        <v>122</v>
      </c>
      <c r="B971" t="s">
        <v>148</v>
      </c>
      <c r="C971">
        <v>1554</v>
      </c>
      <c r="D971">
        <v>1</v>
      </c>
      <c r="F971">
        <v>2022</v>
      </c>
      <c r="G971">
        <v>1301</v>
      </c>
      <c r="H971">
        <v>1275.79</v>
      </c>
      <c r="I971">
        <v>8997.33</v>
      </c>
      <c r="K971">
        <v>11.329000000000001</v>
      </c>
      <c r="L971">
        <v>4.4400000000000002E-2</v>
      </c>
      <c r="M971">
        <v>14803.638000000001</v>
      </c>
      <c r="N971">
        <v>6.3799999999999996E-2</v>
      </c>
      <c r="O971">
        <v>9.9190000000000005</v>
      </c>
      <c r="P971">
        <v>5.5399999999999998E-2</v>
      </c>
      <c r="Q971">
        <v>212045.554</v>
      </c>
      <c r="R971" t="s">
        <v>333</v>
      </c>
      <c r="S971" t="s">
        <v>27</v>
      </c>
      <c r="T971" t="s">
        <v>63</v>
      </c>
      <c r="W971" t="s">
        <v>51</v>
      </c>
      <c r="Y971" t="s">
        <v>131</v>
      </c>
    </row>
    <row r="972" spans="1:25" x14ac:dyDescent="0.45">
      <c r="A972" t="s">
        <v>122</v>
      </c>
      <c r="B972" t="s">
        <v>148</v>
      </c>
      <c r="C972">
        <v>1554</v>
      </c>
      <c r="D972">
        <v>1</v>
      </c>
      <c r="F972">
        <v>2023</v>
      </c>
      <c r="G972">
        <v>404</v>
      </c>
      <c r="H972">
        <v>393.07</v>
      </c>
      <c r="I972">
        <v>9591.0400000000009</v>
      </c>
      <c r="K972">
        <v>1.6339999999999999</v>
      </c>
      <c r="L972">
        <v>0.10580000000000001</v>
      </c>
      <c r="M972">
        <v>2404.9470000000001</v>
      </c>
      <c r="N972">
        <v>7.0099999999999996E-2</v>
      </c>
      <c r="O972">
        <v>1.4910000000000001</v>
      </c>
      <c r="P972">
        <v>8.7499999999999994E-2</v>
      </c>
      <c r="Q972">
        <v>34931.974999999999</v>
      </c>
      <c r="R972" t="s">
        <v>333</v>
      </c>
      <c r="S972" t="s">
        <v>27</v>
      </c>
      <c r="T972" t="s">
        <v>63</v>
      </c>
      <c r="W972" t="s">
        <v>51</v>
      </c>
      <c r="Y972" t="s">
        <v>131</v>
      </c>
    </row>
    <row r="973" spans="1:25" x14ac:dyDescent="0.45">
      <c r="A973" t="s">
        <v>122</v>
      </c>
      <c r="B973" t="s">
        <v>148</v>
      </c>
      <c r="C973">
        <v>1554</v>
      </c>
      <c r="D973">
        <v>1</v>
      </c>
      <c r="F973">
        <v>2024</v>
      </c>
      <c r="G973">
        <v>441</v>
      </c>
      <c r="H973">
        <v>431.49</v>
      </c>
      <c r="I973">
        <v>3081.86</v>
      </c>
      <c r="K973">
        <v>4.7359999999999998</v>
      </c>
      <c r="L973">
        <v>3.9199999999999999E-2</v>
      </c>
      <c r="M973">
        <v>6049.62</v>
      </c>
      <c r="N973">
        <v>6.3100000000000003E-2</v>
      </c>
      <c r="O973">
        <v>4.5170000000000003</v>
      </c>
      <c r="P973">
        <v>7.5800000000000006E-2</v>
      </c>
      <c r="Q973">
        <v>86357.524999999994</v>
      </c>
      <c r="R973" t="s">
        <v>333</v>
      </c>
      <c r="S973" t="s">
        <v>27</v>
      </c>
      <c r="T973" t="s">
        <v>63</v>
      </c>
      <c r="W973" t="s">
        <v>51</v>
      </c>
      <c r="Y973" t="s">
        <v>131</v>
      </c>
    </row>
    <row r="974" spans="1:25" x14ac:dyDescent="0.45">
      <c r="A974" t="s">
        <v>122</v>
      </c>
      <c r="B974" t="s">
        <v>148</v>
      </c>
      <c r="C974">
        <v>1554</v>
      </c>
      <c r="D974">
        <v>2</v>
      </c>
      <c r="F974">
        <v>2009</v>
      </c>
      <c r="G974">
        <v>6226</v>
      </c>
      <c r="H974">
        <v>6203.61</v>
      </c>
      <c r="I974">
        <v>455507.06</v>
      </c>
      <c r="K974">
        <v>4358.5290000000005</v>
      </c>
      <c r="L974">
        <v>1.4661999999999999</v>
      </c>
      <c r="M974">
        <v>602989.58600000001</v>
      </c>
      <c r="N974">
        <v>0.10299999999999999</v>
      </c>
      <c r="O974">
        <v>1072.53</v>
      </c>
      <c r="P974">
        <v>0.35420000000000001</v>
      </c>
      <c r="Q974">
        <v>5877089.5530000003</v>
      </c>
      <c r="R974" t="s">
        <v>82</v>
      </c>
      <c r="T974" t="s">
        <v>63</v>
      </c>
      <c r="V974" t="s">
        <v>149</v>
      </c>
      <c r="W974" t="s">
        <v>51</v>
      </c>
      <c r="X974" t="s">
        <v>150</v>
      </c>
      <c r="Y974" t="s">
        <v>107</v>
      </c>
    </row>
    <row r="975" spans="1:25" x14ac:dyDescent="0.45">
      <c r="A975" t="s">
        <v>122</v>
      </c>
      <c r="B975" t="s">
        <v>148</v>
      </c>
      <c r="C975">
        <v>1554</v>
      </c>
      <c r="D975">
        <v>2</v>
      </c>
      <c r="F975">
        <v>2010</v>
      </c>
      <c r="G975">
        <v>6495</v>
      </c>
      <c r="H975">
        <v>6470.3</v>
      </c>
      <c r="I975">
        <v>461508.83</v>
      </c>
      <c r="K975">
        <v>3175.5039999999999</v>
      </c>
      <c r="L975">
        <v>1.1444000000000001</v>
      </c>
      <c r="M975">
        <v>554082.90500000003</v>
      </c>
      <c r="N975">
        <v>0.1028</v>
      </c>
      <c r="O975">
        <v>1042.9380000000001</v>
      </c>
      <c r="P975">
        <v>0.35</v>
      </c>
      <c r="Q975">
        <v>5400409.0209999997</v>
      </c>
      <c r="R975" t="s">
        <v>82</v>
      </c>
      <c r="T975" t="s">
        <v>63</v>
      </c>
      <c r="V975" t="s">
        <v>151</v>
      </c>
      <c r="W975" t="s">
        <v>51</v>
      </c>
      <c r="X975" t="s">
        <v>143</v>
      </c>
      <c r="Y975" t="s">
        <v>107</v>
      </c>
    </row>
    <row r="976" spans="1:25" x14ac:dyDescent="0.45">
      <c r="A976" t="s">
        <v>122</v>
      </c>
      <c r="B976" t="s">
        <v>148</v>
      </c>
      <c r="C976">
        <v>1554</v>
      </c>
      <c r="D976">
        <v>2</v>
      </c>
      <c r="F976">
        <v>2011</v>
      </c>
      <c r="G976">
        <v>7219</v>
      </c>
      <c r="H976">
        <v>7198.96</v>
      </c>
      <c r="I976">
        <v>424947.21</v>
      </c>
      <c r="K976">
        <v>2993.5540000000001</v>
      </c>
      <c r="L976">
        <v>1.1255999999999999</v>
      </c>
      <c r="M976">
        <v>529958.13899999997</v>
      </c>
      <c r="N976">
        <v>0.10290000000000001</v>
      </c>
      <c r="O976">
        <v>989.66899999999998</v>
      </c>
      <c r="P976">
        <v>0.35899999999999999</v>
      </c>
      <c r="Q976">
        <v>5165298.3499999996</v>
      </c>
      <c r="R976" t="s">
        <v>82</v>
      </c>
      <c r="T976" t="s">
        <v>63</v>
      </c>
      <c r="V976" t="s">
        <v>151</v>
      </c>
      <c r="W976" t="s">
        <v>51</v>
      </c>
      <c r="X976" t="s">
        <v>143</v>
      </c>
      <c r="Y976" t="s">
        <v>107</v>
      </c>
    </row>
    <row r="977" spans="1:25" x14ac:dyDescent="0.45">
      <c r="A977" t="s">
        <v>122</v>
      </c>
      <c r="B977" t="s">
        <v>148</v>
      </c>
      <c r="C977">
        <v>1554</v>
      </c>
      <c r="D977">
        <v>2</v>
      </c>
      <c r="F977">
        <v>2012</v>
      </c>
      <c r="G977">
        <v>5878</v>
      </c>
      <c r="H977">
        <v>5859.42</v>
      </c>
      <c r="I977">
        <v>306507.49</v>
      </c>
      <c r="K977">
        <v>2512.8069999999998</v>
      </c>
      <c r="L977">
        <v>1.0578000000000001</v>
      </c>
      <c r="M977">
        <v>455414.304</v>
      </c>
      <c r="N977">
        <v>0.10290000000000001</v>
      </c>
      <c r="O977">
        <v>980.221</v>
      </c>
      <c r="P977">
        <v>0.38840000000000002</v>
      </c>
      <c r="Q977">
        <v>4438743.1840000004</v>
      </c>
      <c r="R977" t="s">
        <v>82</v>
      </c>
      <c r="T977" t="s">
        <v>63</v>
      </c>
      <c r="V977" t="s">
        <v>151</v>
      </c>
      <c r="W977" t="s">
        <v>51</v>
      </c>
      <c r="X977" t="s">
        <v>143</v>
      </c>
      <c r="Y977" t="s">
        <v>107</v>
      </c>
    </row>
    <row r="978" spans="1:25" x14ac:dyDescent="0.45">
      <c r="A978" t="s">
        <v>122</v>
      </c>
      <c r="B978" t="s">
        <v>148</v>
      </c>
      <c r="C978">
        <v>1554</v>
      </c>
      <c r="D978">
        <v>2</v>
      </c>
      <c r="F978">
        <v>2013</v>
      </c>
      <c r="G978">
        <v>3996</v>
      </c>
      <c r="H978">
        <v>3972.37</v>
      </c>
      <c r="I978">
        <v>179213.72</v>
      </c>
      <c r="K978">
        <v>1551.296</v>
      </c>
      <c r="L978">
        <v>0.94259999999999999</v>
      </c>
      <c r="M978">
        <v>233758.39199999999</v>
      </c>
      <c r="N978">
        <v>0.1028</v>
      </c>
      <c r="O978">
        <v>473.11099999999999</v>
      </c>
      <c r="P978">
        <v>0.28170000000000001</v>
      </c>
      <c r="Q978">
        <v>2278333.736</v>
      </c>
      <c r="R978" t="s">
        <v>82</v>
      </c>
      <c r="T978" t="s">
        <v>63</v>
      </c>
      <c r="V978" t="s">
        <v>151</v>
      </c>
      <c r="W978" t="s">
        <v>51</v>
      </c>
      <c r="X978" t="s">
        <v>143</v>
      </c>
      <c r="Y978" t="s">
        <v>107</v>
      </c>
    </row>
    <row r="979" spans="1:25" x14ac:dyDescent="0.45">
      <c r="A979" t="s">
        <v>122</v>
      </c>
      <c r="B979" t="s">
        <v>148</v>
      </c>
      <c r="C979">
        <v>1554</v>
      </c>
      <c r="D979">
        <v>2</v>
      </c>
      <c r="F979">
        <v>2014</v>
      </c>
      <c r="G979">
        <v>4159</v>
      </c>
      <c r="H979">
        <v>4137.01</v>
      </c>
      <c r="I979">
        <v>243355.83</v>
      </c>
      <c r="K979">
        <v>1938.99</v>
      </c>
      <c r="L979">
        <v>0.95579999999999998</v>
      </c>
      <c r="M979">
        <v>291708.10700000002</v>
      </c>
      <c r="N979">
        <v>0.1027</v>
      </c>
      <c r="O979">
        <v>496.072</v>
      </c>
      <c r="P979">
        <v>0.2465</v>
      </c>
      <c r="Q979">
        <v>2843180.4410000001</v>
      </c>
      <c r="R979" t="s">
        <v>82</v>
      </c>
      <c r="T979" t="s">
        <v>63</v>
      </c>
      <c r="V979" t="s">
        <v>151</v>
      </c>
      <c r="W979" t="s">
        <v>51</v>
      </c>
      <c r="X979" t="s">
        <v>143</v>
      </c>
      <c r="Y979" t="s">
        <v>107</v>
      </c>
    </row>
    <row r="980" spans="1:25" x14ac:dyDescent="0.45">
      <c r="A980" t="s">
        <v>122</v>
      </c>
      <c r="B980" t="s">
        <v>148</v>
      </c>
      <c r="C980">
        <v>1554</v>
      </c>
      <c r="D980">
        <v>2</v>
      </c>
      <c r="F980">
        <v>2015</v>
      </c>
      <c r="G980">
        <v>2846</v>
      </c>
      <c r="H980">
        <v>2817.22</v>
      </c>
      <c r="I980">
        <v>156528.17000000001</v>
      </c>
      <c r="K980">
        <v>1186.7260000000001</v>
      </c>
      <c r="L980">
        <v>0.99680000000000002</v>
      </c>
      <c r="M980">
        <v>192504.88</v>
      </c>
      <c r="N980">
        <v>0.10290000000000001</v>
      </c>
      <c r="O980">
        <v>258.94</v>
      </c>
      <c r="P980">
        <v>0.2402</v>
      </c>
      <c r="Q980">
        <v>1876257.19</v>
      </c>
      <c r="R980" t="s">
        <v>82</v>
      </c>
      <c r="T980" t="s">
        <v>63</v>
      </c>
      <c r="V980" t="s">
        <v>151</v>
      </c>
      <c r="W980" t="s">
        <v>51</v>
      </c>
      <c r="X980" t="s">
        <v>143</v>
      </c>
      <c r="Y980" t="s">
        <v>129</v>
      </c>
    </row>
    <row r="981" spans="1:25" x14ac:dyDescent="0.45">
      <c r="A981" t="s">
        <v>122</v>
      </c>
      <c r="B981" t="s">
        <v>148</v>
      </c>
      <c r="C981">
        <v>1554</v>
      </c>
      <c r="D981">
        <v>2</v>
      </c>
      <c r="F981">
        <v>2016</v>
      </c>
      <c r="G981">
        <v>890</v>
      </c>
      <c r="H981">
        <v>869.48</v>
      </c>
      <c r="I981">
        <v>30044.23</v>
      </c>
      <c r="K981">
        <v>162.834</v>
      </c>
      <c r="L981">
        <v>0.45929999999999999</v>
      </c>
      <c r="M981">
        <v>39362.093000000001</v>
      </c>
      <c r="N981">
        <v>0.1028</v>
      </c>
      <c r="O981">
        <v>51.460999999999999</v>
      </c>
      <c r="P981">
        <v>0.16370000000000001</v>
      </c>
      <c r="Q981">
        <v>383654.12400000001</v>
      </c>
      <c r="R981" t="s">
        <v>82</v>
      </c>
      <c r="T981" t="s">
        <v>63</v>
      </c>
      <c r="V981" t="s">
        <v>151</v>
      </c>
      <c r="W981" t="s">
        <v>51</v>
      </c>
      <c r="X981" t="s">
        <v>143</v>
      </c>
      <c r="Y981" t="s">
        <v>129</v>
      </c>
    </row>
    <row r="982" spans="1:25" x14ac:dyDescent="0.45">
      <c r="A982" t="s">
        <v>122</v>
      </c>
      <c r="B982" t="s">
        <v>148</v>
      </c>
      <c r="C982">
        <v>1554</v>
      </c>
      <c r="D982">
        <v>2</v>
      </c>
      <c r="F982">
        <v>2017</v>
      </c>
      <c r="G982">
        <v>1572</v>
      </c>
      <c r="H982">
        <v>1551.12</v>
      </c>
      <c r="I982">
        <v>21888.9</v>
      </c>
      <c r="K982">
        <v>116.46599999999999</v>
      </c>
      <c r="L982">
        <v>0.17180000000000001</v>
      </c>
      <c r="M982">
        <v>35026.241000000002</v>
      </c>
      <c r="N982">
        <v>0.1027</v>
      </c>
      <c r="O982">
        <v>35.76</v>
      </c>
      <c r="P982">
        <v>7.8200000000000006E-2</v>
      </c>
      <c r="Q982">
        <v>341394.92099999997</v>
      </c>
      <c r="R982" t="s">
        <v>82</v>
      </c>
      <c r="T982" t="s">
        <v>63</v>
      </c>
      <c r="V982" t="s">
        <v>151</v>
      </c>
      <c r="W982" t="s">
        <v>51</v>
      </c>
      <c r="X982" t="s">
        <v>143</v>
      </c>
      <c r="Y982" t="s">
        <v>130</v>
      </c>
    </row>
    <row r="983" spans="1:25" x14ac:dyDescent="0.45">
      <c r="A983" t="s">
        <v>122</v>
      </c>
      <c r="B983" t="s">
        <v>148</v>
      </c>
      <c r="C983">
        <v>1554</v>
      </c>
      <c r="D983">
        <v>2</v>
      </c>
      <c r="F983">
        <v>2018</v>
      </c>
      <c r="G983">
        <v>1997</v>
      </c>
      <c r="H983">
        <v>1976.52</v>
      </c>
      <c r="I983">
        <v>44557.5</v>
      </c>
      <c r="K983">
        <v>229.29400000000001</v>
      </c>
      <c r="L983">
        <v>0.20150000000000001</v>
      </c>
      <c r="M983">
        <v>60797.04</v>
      </c>
      <c r="N983">
        <v>0.1026</v>
      </c>
      <c r="O983">
        <v>73.384</v>
      </c>
      <c r="P983">
        <v>0.10050000000000001</v>
      </c>
      <c r="Q983">
        <v>592558.69099999999</v>
      </c>
      <c r="R983" t="s">
        <v>82</v>
      </c>
      <c r="T983" t="s">
        <v>63</v>
      </c>
      <c r="V983" t="s">
        <v>151</v>
      </c>
      <c r="W983" t="s">
        <v>51</v>
      </c>
      <c r="X983" t="s">
        <v>143</v>
      </c>
      <c r="Y983" t="s">
        <v>130</v>
      </c>
    </row>
    <row r="984" spans="1:25" x14ac:dyDescent="0.45">
      <c r="A984" t="s">
        <v>122</v>
      </c>
      <c r="B984" t="s">
        <v>148</v>
      </c>
      <c r="C984">
        <v>1554</v>
      </c>
      <c r="D984">
        <v>2</v>
      </c>
      <c r="F984">
        <v>2019</v>
      </c>
      <c r="G984">
        <v>765</v>
      </c>
      <c r="H984">
        <v>751.47</v>
      </c>
      <c r="I984">
        <v>18916.259999999998</v>
      </c>
      <c r="K984">
        <v>88.832999999999998</v>
      </c>
      <c r="L984">
        <v>0.25580000000000003</v>
      </c>
      <c r="M984">
        <v>24456.789000000001</v>
      </c>
      <c r="N984">
        <v>0.1028</v>
      </c>
      <c r="O984">
        <v>30.594000000000001</v>
      </c>
      <c r="P984">
        <v>0.10199999999999999</v>
      </c>
      <c r="Q984">
        <v>238327.584</v>
      </c>
      <c r="R984" t="s">
        <v>82</v>
      </c>
      <c r="T984" t="s">
        <v>63</v>
      </c>
      <c r="V984" t="s">
        <v>151</v>
      </c>
      <c r="W984" t="s">
        <v>51</v>
      </c>
      <c r="X984" t="s">
        <v>143</v>
      </c>
      <c r="Y984" t="s">
        <v>130</v>
      </c>
    </row>
    <row r="985" spans="1:25" x14ac:dyDescent="0.45">
      <c r="A985" t="s">
        <v>122</v>
      </c>
      <c r="B985" t="s">
        <v>148</v>
      </c>
      <c r="C985">
        <v>1554</v>
      </c>
      <c r="D985">
        <v>2</v>
      </c>
      <c r="F985">
        <v>2020</v>
      </c>
      <c r="G985">
        <v>408</v>
      </c>
      <c r="H985">
        <v>402.77</v>
      </c>
      <c r="I985">
        <v>0</v>
      </c>
      <c r="K985">
        <v>0</v>
      </c>
      <c r="L985">
        <v>0</v>
      </c>
      <c r="M985">
        <v>1855.59</v>
      </c>
      <c r="N985">
        <v>0.1027</v>
      </c>
      <c r="O985">
        <v>0.38200000000000001</v>
      </c>
      <c r="P985">
        <v>3.8600000000000002E-2</v>
      </c>
      <c r="Q985">
        <v>18050.867999999999</v>
      </c>
      <c r="R985" t="s">
        <v>82</v>
      </c>
      <c r="T985" t="s">
        <v>63</v>
      </c>
      <c r="V985" t="s">
        <v>151</v>
      </c>
      <c r="W985" t="s">
        <v>51</v>
      </c>
      <c r="X985" t="s">
        <v>143</v>
      </c>
      <c r="Y985" t="s">
        <v>130</v>
      </c>
    </row>
    <row r="986" spans="1:25" x14ac:dyDescent="0.45">
      <c r="A986" t="s">
        <v>122</v>
      </c>
      <c r="B986" t="s">
        <v>148</v>
      </c>
      <c r="C986">
        <v>1554</v>
      </c>
      <c r="D986">
        <v>2</v>
      </c>
      <c r="F986">
        <v>2021</v>
      </c>
      <c r="G986">
        <v>851</v>
      </c>
      <c r="H986">
        <v>830.9</v>
      </c>
      <c r="I986">
        <v>0</v>
      </c>
      <c r="K986">
        <v>0</v>
      </c>
      <c r="L986">
        <v>0</v>
      </c>
      <c r="M986">
        <v>3047.433</v>
      </c>
      <c r="N986">
        <v>8.1900000000000001E-2</v>
      </c>
      <c r="O986">
        <v>0.69799999999999995</v>
      </c>
      <c r="P986">
        <v>3.1600000000000003E-2</v>
      </c>
      <c r="Q986">
        <v>35361.317000000003</v>
      </c>
      <c r="R986" t="s">
        <v>333</v>
      </c>
      <c r="T986" t="s">
        <v>63</v>
      </c>
      <c r="V986" t="s">
        <v>151</v>
      </c>
      <c r="W986" t="s">
        <v>51</v>
      </c>
      <c r="X986" t="s">
        <v>143</v>
      </c>
      <c r="Y986" t="s">
        <v>152</v>
      </c>
    </row>
    <row r="987" spans="1:25" x14ac:dyDescent="0.45">
      <c r="A987" t="s">
        <v>122</v>
      </c>
      <c r="B987" t="s">
        <v>148</v>
      </c>
      <c r="C987">
        <v>1554</v>
      </c>
      <c r="D987">
        <v>2</v>
      </c>
      <c r="F987">
        <v>2022</v>
      </c>
      <c r="G987">
        <v>320</v>
      </c>
      <c r="H987">
        <v>312.10000000000002</v>
      </c>
      <c r="K987">
        <v>1.48</v>
      </c>
      <c r="L987">
        <v>0.13539999999999999</v>
      </c>
      <c r="M987">
        <v>1893.646</v>
      </c>
      <c r="N987">
        <v>8.1600000000000006E-2</v>
      </c>
      <c r="O987">
        <v>1.865</v>
      </c>
      <c r="P987">
        <v>0.14050000000000001</v>
      </c>
      <c r="Q987">
        <v>24369.232</v>
      </c>
      <c r="R987" t="s">
        <v>333</v>
      </c>
      <c r="T987" t="s">
        <v>63</v>
      </c>
      <c r="V987" t="s">
        <v>151</v>
      </c>
      <c r="W987" t="s">
        <v>51</v>
      </c>
      <c r="Y987" t="s">
        <v>152</v>
      </c>
    </row>
    <row r="988" spans="1:25" x14ac:dyDescent="0.45">
      <c r="A988" t="s">
        <v>122</v>
      </c>
      <c r="B988" t="s">
        <v>148</v>
      </c>
      <c r="C988">
        <v>1554</v>
      </c>
      <c r="D988">
        <v>2</v>
      </c>
      <c r="F988">
        <v>2023</v>
      </c>
      <c r="G988">
        <v>1597</v>
      </c>
      <c r="H988">
        <v>1584.48</v>
      </c>
      <c r="K988">
        <v>3.7999999999999999E-2</v>
      </c>
      <c r="L988">
        <v>1E-3</v>
      </c>
      <c r="M988">
        <v>7479.2359999999999</v>
      </c>
      <c r="N988">
        <v>5.9499999999999997E-2</v>
      </c>
      <c r="O988">
        <v>1.5329999999999999</v>
      </c>
      <c r="P988">
        <v>2.41E-2</v>
      </c>
      <c r="Q988">
        <v>125828.33100000001</v>
      </c>
      <c r="R988" t="s">
        <v>333</v>
      </c>
      <c r="T988" t="s">
        <v>63</v>
      </c>
      <c r="V988" t="s">
        <v>151</v>
      </c>
      <c r="W988" t="s">
        <v>51</v>
      </c>
      <c r="Y988" t="s">
        <v>152</v>
      </c>
    </row>
    <row r="989" spans="1:25" x14ac:dyDescent="0.45">
      <c r="A989" t="s">
        <v>122</v>
      </c>
      <c r="B989" t="s">
        <v>148</v>
      </c>
      <c r="C989">
        <v>1554</v>
      </c>
      <c r="D989">
        <v>2</v>
      </c>
      <c r="F989">
        <v>2024</v>
      </c>
      <c r="G989">
        <v>295</v>
      </c>
      <c r="H989">
        <v>289.10000000000002</v>
      </c>
      <c r="K989">
        <v>7.0000000000000001E-3</v>
      </c>
      <c r="L989">
        <v>1E-3</v>
      </c>
      <c r="M989">
        <v>1416.59</v>
      </c>
      <c r="N989">
        <v>0.06</v>
      </c>
      <c r="O989">
        <v>0.88700000000000001</v>
      </c>
      <c r="P989">
        <v>8.2299999999999998E-2</v>
      </c>
      <c r="Q989">
        <v>23706.2</v>
      </c>
      <c r="R989" t="s">
        <v>333</v>
      </c>
      <c r="T989" t="s">
        <v>63</v>
      </c>
      <c r="V989" t="s">
        <v>151</v>
      </c>
      <c r="W989" t="s">
        <v>51</v>
      </c>
      <c r="Y989" t="s">
        <v>152</v>
      </c>
    </row>
    <row r="990" spans="1:25" x14ac:dyDescent="0.45">
      <c r="A990" t="s">
        <v>122</v>
      </c>
      <c r="B990" t="s">
        <v>148</v>
      </c>
      <c r="C990">
        <v>1554</v>
      </c>
      <c r="D990">
        <v>3</v>
      </c>
      <c r="F990">
        <v>2009</v>
      </c>
      <c r="G990">
        <v>7687</v>
      </c>
      <c r="H990">
        <v>7674.16</v>
      </c>
      <c r="I990">
        <v>1928896.19</v>
      </c>
      <c r="K990">
        <v>10734.445</v>
      </c>
      <c r="L990">
        <v>1.2426999999999999</v>
      </c>
      <c r="M990">
        <v>1752538.21</v>
      </c>
      <c r="N990">
        <v>0.10299999999999999</v>
      </c>
      <c r="O990">
        <v>601.98199999999997</v>
      </c>
      <c r="P990">
        <v>7.22E-2</v>
      </c>
      <c r="Q990">
        <v>17081268.574999999</v>
      </c>
      <c r="R990" t="s">
        <v>82</v>
      </c>
      <c r="T990" t="s">
        <v>63</v>
      </c>
      <c r="V990" t="s">
        <v>125</v>
      </c>
      <c r="W990" t="s">
        <v>51</v>
      </c>
      <c r="Y990" t="s">
        <v>107</v>
      </c>
    </row>
    <row r="991" spans="1:25" x14ac:dyDescent="0.45">
      <c r="A991" t="s">
        <v>122</v>
      </c>
      <c r="B991" t="s">
        <v>148</v>
      </c>
      <c r="C991">
        <v>1554</v>
      </c>
      <c r="D991">
        <v>3</v>
      </c>
      <c r="F991">
        <v>2010</v>
      </c>
      <c r="G991">
        <v>5421</v>
      </c>
      <c r="H991">
        <v>5413.17</v>
      </c>
      <c r="I991">
        <v>1249616</v>
      </c>
      <c r="K991">
        <v>5852.1</v>
      </c>
      <c r="L991">
        <v>0.97950000000000004</v>
      </c>
      <c r="M991">
        <v>1206393.253</v>
      </c>
      <c r="N991">
        <v>0.10299999999999999</v>
      </c>
      <c r="O991">
        <v>355.04399999999998</v>
      </c>
      <c r="P991">
        <v>6.5000000000000002E-2</v>
      </c>
      <c r="Q991">
        <v>11758234.122</v>
      </c>
      <c r="R991" t="s">
        <v>82</v>
      </c>
      <c r="T991" t="s">
        <v>63</v>
      </c>
      <c r="V991" t="s">
        <v>125</v>
      </c>
      <c r="W991" t="s">
        <v>51</v>
      </c>
      <c r="Y991" t="s">
        <v>107</v>
      </c>
    </row>
    <row r="992" spans="1:25" x14ac:dyDescent="0.45">
      <c r="A992" t="s">
        <v>122</v>
      </c>
      <c r="B992" t="s">
        <v>148</v>
      </c>
      <c r="C992">
        <v>1554</v>
      </c>
      <c r="D992">
        <v>3</v>
      </c>
      <c r="F992">
        <v>2011</v>
      </c>
      <c r="G992">
        <v>5364</v>
      </c>
      <c r="H992">
        <v>5338.49</v>
      </c>
      <c r="I992">
        <v>1188618.6399999999</v>
      </c>
      <c r="K992">
        <v>6013.4440000000004</v>
      </c>
      <c r="L992">
        <v>1.036</v>
      </c>
      <c r="M992">
        <v>1172257.0109999999</v>
      </c>
      <c r="N992">
        <v>0.10299999999999999</v>
      </c>
      <c r="O992">
        <v>594.11699999999996</v>
      </c>
      <c r="P992">
        <v>0.10879999999999999</v>
      </c>
      <c r="Q992">
        <v>11425504.710000001</v>
      </c>
      <c r="R992" t="s">
        <v>82</v>
      </c>
      <c r="T992" t="s">
        <v>63</v>
      </c>
      <c r="V992" t="s">
        <v>125</v>
      </c>
      <c r="W992" t="s">
        <v>51</v>
      </c>
      <c r="Y992" t="s">
        <v>107</v>
      </c>
    </row>
    <row r="993" spans="1:25" x14ac:dyDescent="0.45">
      <c r="A993" t="s">
        <v>122</v>
      </c>
      <c r="B993" t="s">
        <v>148</v>
      </c>
      <c r="C993">
        <v>1554</v>
      </c>
      <c r="D993">
        <v>3</v>
      </c>
      <c r="F993">
        <v>2012</v>
      </c>
      <c r="G993">
        <v>4568</v>
      </c>
      <c r="H993">
        <v>4546.38</v>
      </c>
      <c r="I993">
        <v>943977.03</v>
      </c>
      <c r="K993">
        <v>4960.18</v>
      </c>
      <c r="L993">
        <v>1.1809000000000001</v>
      </c>
      <c r="M993">
        <v>848692.16399999999</v>
      </c>
      <c r="N993">
        <v>0.10299999999999999</v>
      </c>
      <c r="O993">
        <v>503.31299999999999</v>
      </c>
      <c r="P993">
        <v>0.13089999999999999</v>
      </c>
      <c r="Q993">
        <v>8271871.659</v>
      </c>
      <c r="R993" t="s">
        <v>82</v>
      </c>
      <c r="T993" t="s">
        <v>63</v>
      </c>
      <c r="V993" t="s">
        <v>125</v>
      </c>
      <c r="W993" t="s">
        <v>51</v>
      </c>
      <c r="Y993" t="s">
        <v>107</v>
      </c>
    </row>
    <row r="994" spans="1:25" x14ac:dyDescent="0.45">
      <c r="A994" t="s">
        <v>122</v>
      </c>
      <c r="B994" t="s">
        <v>148</v>
      </c>
      <c r="C994">
        <v>1554</v>
      </c>
      <c r="D994">
        <v>3</v>
      </c>
      <c r="F994">
        <v>2013</v>
      </c>
      <c r="G994">
        <v>6291</v>
      </c>
      <c r="H994">
        <v>6276.07</v>
      </c>
      <c r="I994">
        <v>1376590.72</v>
      </c>
      <c r="K994">
        <v>8553.5329999999994</v>
      </c>
      <c r="L994">
        <v>1.3295999999999999</v>
      </c>
      <c r="M994">
        <v>1308019.3259999999</v>
      </c>
      <c r="N994">
        <v>0.10299999999999999</v>
      </c>
      <c r="O994">
        <v>568.13099999999997</v>
      </c>
      <c r="P994">
        <v>9.0899999999999995E-2</v>
      </c>
      <c r="Q994">
        <v>12748700.33</v>
      </c>
      <c r="R994" t="s">
        <v>82</v>
      </c>
      <c r="T994" t="s">
        <v>63</v>
      </c>
      <c r="V994" t="s">
        <v>125</v>
      </c>
      <c r="W994" t="s">
        <v>51</v>
      </c>
      <c r="Y994" t="s">
        <v>107</v>
      </c>
    </row>
    <row r="995" spans="1:25" x14ac:dyDescent="0.45">
      <c r="A995" t="s">
        <v>122</v>
      </c>
      <c r="B995" t="s">
        <v>148</v>
      </c>
      <c r="C995">
        <v>1554</v>
      </c>
      <c r="D995">
        <v>3</v>
      </c>
      <c r="F995">
        <v>2014</v>
      </c>
      <c r="G995">
        <v>4885</v>
      </c>
      <c r="H995">
        <v>4875.53</v>
      </c>
      <c r="I995">
        <v>1091659.22</v>
      </c>
      <c r="K995">
        <v>7276.125</v>
      </c>
      <c r="L995">
        <v>1.4247000000000001</v>
      </c>
      <c r="M995">
        <v>1057870.9480000001</v>
      </c>
      <c r="N995">
        <v>0.1043</v>
      </c>
      <c r="O995">
        <v>385.65199999999999</v>
      </c>
      <c r="P995">
        <v>7.9000000000000001E-2</v>
      </c>
      <c r="Q995">
        <v>10167413.341</v>
      </c>
      <c r="R995" t="s">
        <v>82</v>
      </c>
      <c r="T995" t="s">
        <v>63</v>
      </c>
      <c r="V995" t="s">
        <v>125</v>
      </c>
      <c r="W995" t="s">
        <v>51</v>
      </c>
      <c r="Y995" t="s">
        <v>107</v>
      </c>
    </row>
    <row r="996" spans="1:25" x14ac:dyDescent="0.45">
      <c r="A996" t="s">
        <v>122</v>
      </c>
      <c r="B996" t="s">
        <v>148</v>
      </c>
      <c r="C996">
        <v>1554</v>
      </c>
      <c r="D996">
        <v>3</v>
      </c>
      <c r="F996">
        <v>2015</v>
      </c>
      <c r="G996">
        <v>6168</v>
      </c>
      <c r="H996">
        <v>6152.25</v>
      </c>
      <c r="I996">
        <v>1277352.68</v>
      </c>
      <c r="K996">
        <v>8750.9320000000007</v>
      </c>
      <c r="L996">
        <v>1.4059999999999999</v>
      </c>
      <c r="M996">
        <v>1270606.827</v>
      </c>
      <c r="N996">
        <v>0.10349999999999999</v>
      </c>
      <c r="O996">
        <v>593.41600000000005</v>
      </c>
      <c r="P996">
        <v>9.9099999999999994E-2</v>
      </c>
      <c r="Q996">
        <v>12319277.079</v>
      </c>
      <c r="R996" t="s">
        <v>82</v>
      </c>
      <c r="T996" t="s">
        <v>63</v>
      </c>
      <c r="V996" t="s">
        <v>125</v>
      </c>
      <c r="W996" t="s">
        <v>51</v>
      </c>
      <c r="Y996" t="s">
        <v>129</v>
      </c>
    </row>
    <row r="997" spans="1:25" x14ac:dyDescent="0.45">
      <c r="A997" t="s">
        <v>122</v>
      </c>
      <c r="B997" t="s">
        <v>148</v>
      </c>
      <c r="C997">
        <v>1554</v>
      </c>
      <c r="D997">
        <v>3</v>
      </c>
      <c r="F997">
        <v>2016</v>
      </c>
      <c r="G997">
        <v>5704</v>
      </c>
      <c r="H997">
        <v>5688.57</v>
      </c>
      <c r="I997">
        <v>1207019.52</v>
      </c>
      <c r="K997">
        <v>7571.4359999999997</v>
      </c>
      <c r="L997">
        <v>1.2994000000000001</v>
      </c>
      <c r="M997">
        <v>1179049.301</v>
      </c>
      <c r="N997">
        <v>0.10299999999999999</v>
      </c>
      <c r="O997">
        <v>395.464</v>
      </c>
      <c r="P997">
        <v>7.3599999999999999E-2</v>
      </c>
      <c r="Q997">
        <v>11491702.641000001</v>
      </c>
      <c r="R997" t="s">
        <v>82</v>
      </c>
      <c r="T997" t="s">
        <v>63</v>
      </c>
      <c r="V997" t="s">
        <v>125</v>
      </c>
      <c r="W997" t="s">
        <v>51</v>
      </c>
      <c r="Y997" t="s">
        <v>129</v>
      </c>
    </row>
    <row r="998" spans="1:25" x14ac:dyDescent="0.45">
      <c r="A998" t="s">
        <v>122</v>
      </c>
      <c r="B998" t="s">
        <v>148</v>
      </c>
      <c r="C998">
        <v>1554</v>
      </c>
      <c r="D998">
        <v>3</v>
      </c>
      <c r="F998">
        <v>2017</v>
      </c>
      <c r="G998">
        <v>1152</v>
      </c>
      <c r="H998">
        <v>1139.43</v>
      </c>
      <c r="I998">
        <v>203254.53</v>
      </c>
      <c r="K998">
        <v>1242.816</v>
      </c>
      <c r="L998">
        <v>1.1565000000000001</v>
      </c>
      <c r="M998">
        <v>203723.22099999999</v>
      </c>
      <c r="N998">
        <v>0.10299999999999999</v>
      </c>
      <c r="O998">
        <v>81.022999999999996</v>
      </c>
      <c r="P998">
        <v>9.6500000000000002E-2</v>
      </c>
      <c r="Q998">
        <v>1985601.8770000001</v>
      </c>
      <c r="R998" t="s">
        <v>82</v>
      </c>
      <c r="T998" t="s">
        <v>63</v>
      </c>
      <c r="V998" t="s">
        <v>125</v>
      </c>
      <c r="W998" t="s">
        <v>51</v>
      </c>
      <c r="Y998" t="s">
        <v>130</v>
      </c>
    </row>
    <row r="999" spans="1:25" x14ac:dyDescent="0.45">
      <c r="A999" t="s">
        <v>122</v>
      </c>
      <c r="B999" t="s">
        <v>148</v>
      </c>
      <c r="C999">
        <v>1554</v>
      </c>
      <c r="D999">
        <v>3</v>
      </c>
      <c r="F999">
        <v>2018</v>
      </c>
      <c r="G999">
        <v>2357</v>
      </c>
      <c r="H999">
        <v>2339.1</v>
      </c>
      <c r="I999">
        <v>465408.24</v>
      </c>
      <c r="K999">
        <v>2729.5210000000002</v>
      </c>
      <c r="L999">
        <v>1.2301</v>
      </c>
      <c r="M999">
        <v>429819.75900000002</v>
      </c>
      <c r="N999">
        <v>0.10299999999999999</v>
      </c>
      <c r="O999">
        <v>130.887</v>
      </c>
      <c r="P999">
        <v>7.1099999999999997E-2</v>
      </c>
      <c r="Q999">
        <v>4189270.2489999998</v>
      </c>
      <c r="R999" t="s">
        <v>82</v>
      </c>
      <c r="T999" t="s">
        <v>63</v>
      </c>
      <c r="V999" t="s">
        <v>125</v>
      </c>
      <c r="W999" t="s">
        <v>51</v>
      </c>
      <c r="Y999" t="s">
        <v>130</v>
      </c>
    </row>
    <row r="1000" spans="1:25" x14ac:dyDescent="0.45">
      <c r="A1000" t="s">
        <v>122</v>
      </c>
      <c r="B1000" t="s">
        <v>148</v>
      </c>
      <c r="C1000">
        <v>1554</v>
      </c>
      <c r="D1000">
        <v>3</v>
      </c>
      <c r="F1000">
        <v>2019</v>
      </c>
      <c r="G1000">
        <v>1009</v>
      </c>
      <c r="H1000">
        <v>995.72</v>
      </c>
      <c r="I1000">
        <v>173951.71</v>
      </c>
      <c r="K1000">
        <v>1121.5920000000001</v>
      </c>
      <c r="L1000">
        <v>1.2604</v>
      </c>
      <c r="M1000">
        <v>164813.19899999999</v>
      </c>
      <c r="N1000">
        <v>0.10299999999999999</v>
      </c>
      <c r="O1000">
        <v>63.863</v>
      </c>
      <c r="P1000">
        <v>9.4600000000000004E-2</v>
      </c>
      <c r="Q1000">
        <v>1606366.52</v>
      </c>
      <c r="R1000" t="s">
        <v>82</v>
      </c>
      <c r="T1000" t="s">
        <v>63</v>
      </c>
      <c r="V1000" t="s">
        <v>125</v>
      </c>
      <c r="W1000" t="s">
        <v>51</v>
      </c>
      <c r="Y1000" t="s">
        <v>130</v>
      </c>
    </row>
    <row r="1001" spans="1:25" x14ac:dyDescent="0.45">
      <c r="A1001" t="s">
        <v>122</v>
      </c>
      <c r="B1001" t="s">
        <v>148</v>
      </c>
      <c r="C1001">
        <v>1554</v>
      </c>
      <c r="D1001">
        <v>3</v>
      </c>
      <c r="F1001">
        <v>2020</v>
      </c>
      <c r="G1001">
        <v>673</v>
      </c>
      <c r="H1001">
        <v>665.82</v>
      </c>
      <c r="I1001">
        <v>91997.04</v>
      </c>
      <c r="K1001">
        <v>602.20699999999999</v>
      </c>
      <c r="L1001">
        <v>1.1612</v>
      </c>
      <c r="M1001">
        <v>97148.82</v>
      </c>
      <c r="N1001">
        <v>0.10299999999999999</v>
      </c>
      <c r="O1001">
        <v>30.838999999999999</v>
      </c>
      <c r="P1001">
        <v>7.6499999999999999E-2</v>
      </c>
      <c r="Q1001">
        <v>946862.09699999995</v>
      </c>
      <c r="R1001" t="s">
        <v>82</v>
      </c>
      <c r="T1001" t="s">
        <v>63</v>
      </c>
      <c r="V1001" t="s">
        <v>125</v>
      </c>
      <c r="W1001" t="s">
        <v>51</v>
      </c>
      <c r="Y1001" t="s">
        <v>130</v>
      </c>
    </row>
    <row r="1002" spans="1:25" x14ac:dyDescent="0.45">
      <c r="A1002" t="s">
        <v>122</v>
      </c>
      <c r="B1002" t="s">
        <v>148</v>
      </c>
      <c r="C1002">
        <v>1554</v>
      </c>
      <c r="D1002">
        <v>3</v>
      </c>
      <c r="F1002">
        <v>2021</v>
      </c>
      <c r="G1002">
        <v>1100</v>
      </c>
      <c r="H1002">
        <v>1077.5899999999999</v>
      </c>
      <c r="I1002">
        <v>148449.01</v>
      </c>
      <c r="K1002">
        <v>642.06600000000003</v>
      </c>
      <c r="L1002">
        <v>0.76770000000000005</v>
      </c>
      <c r="M1002">
        <v>158599.17199999999</v>
      </c>
      <c r="N1002">
        <v>0.10290000000000001</v>
      </c>
      <c r="O1002">
        <v>58.365000000000002</v>
      </c>
      <c r="P1002">
        <v>0.1024</v>
      </c>
      <c r="Q1002">
        <v>1545789.888</v>
      </c>
      <c r="R1002" t="s">
        <v>82</v>
      </c>
      <c r="T1002" t="s">
        <v>63</v>
      </c>
      <c r="V1002" t="s">
        <v>125</v>
      </c>
      <c r="W1002" t="s">
        <v>51</v>
      </c>
      <c r="Y1002" t="s">
        <v>131</v>
      </c>
    </row>
    <row r="1003" spans="1:25" x14ac:dyDescent="0.45">
      <c r="A1003" t="s">
        <v>122</v>
      </c>
      <c r="B1003" t="s">
        <v>148</v>
      </c>
      <c r="C1003">
        <v>1554</v>
      </c>
      <c r="D1003">
        <v>3</v>
      </c>
      <c r="F1003">
        <v>2022</v>
      </c>
      <c r="G1003">
        <v>830</v>
      </c>
      <c r="H1003">
        <v>814.93</v>
      </c>
      <c r="I1003">
        <v>114708.79</v>
      </c>
      <c r="K1003">
        <v>457.40199999999999</v>
      </c>
      <c r="L1003">
        <v>0.60660000000000003</v>
      </c>
      <c r="M1003">
        <v>150661.21400000001</v>
      </c>
      <c r="N1003">
        <v>0.10299999999999999</v>
      </c>
      <c r="O1003">
        <v>40.811</v>
      </c>
      <c r="P1003">
        <v>7.9699999999999993E-2</v>
      </c>
      <c r="Q1003">
        <v>1468423.683</v>
      </c>
      <c r="R1003" t="s">
        <v>82</v>
      </c>
      <c r="T1003" t="s">
        <v>63</v>
      </c>
      <c r="V1003" t="s">
        <v>125</v>
      </c>
      <c r="W1003" t="s">
        <v>51</v>
      </c>
      <c r="Y1003" t="s">
        <v>131</v>
      </c>
    </row>
    <row r="1004" spans="1:25" x14ac:dyDescent="0.45">
      <c r="A1004" t="s">
        <v>122</v>
      </c>
      <c r="B1004" t="s">
        <v>148</v>
      </c>
      <c r="C1004">
        <v>1554</v>
      </c>
      <c r="D1004">
        <v>3</v>
      </c>
      <c r="F1004">
        <v>2023</v>
      </c>
      <c r="G1004">
        <v>598</v>
      </c>
      <c r="H1004">
        <v>588.41</v>
      </c>
      <c r="I1004">
        <v>57291.199999999997</v>
      </c>
      <c r="K1004">
        <v>280.202</v>
      </c>
      <c r="L1004">
        <v>0.68010000000000004</v>
      </c>
      <c r="M1004">
        <v>71880.126000000004</v>
      </c>
      <c r="N1004">
        <v>0.1019</v>
      </c>
      <c r="O1004">
        <v>26.895</v>
      </c>
      <c r="P1004">
        <v>0.1065</v>
      </c>
      <c r="Q1004">
        <v>700591.16</v>
      </c>
      <c r="R1004" t="s">
        <v>82</v>
      </c>
      <c r="T1004" t="s">
        <v>63</v>
      </c>
      <c r="V1004" t="s">
        <v>125</v>
      </c>
      <c r="W1004" t="s">
        <v>51</v>
      </c>
      <c r="Y1004" t="s">
        <v>131</v>
      </c>
    </row>
    <row r="1005" spans="1:25" x14ac:dyDescent="0.45">
      <c r="A1005" t="s">
        <v>122</v>
      </c>
      <c r="B1005" t="s">
        <v>148</v>
      </c>
      <c r="C1005">
        <v>1554</v>
      </c>
      <c r="D1005">
        <v>3</v>
      </c>
      <c r="F1005">
        <v>2024</v>
      </c>
      <c r="G1005">
        <v>398</v>
      </c>
      <c r="H1005">
        <v>392.44</v>
      </c>
      <c r="I1005">
        <v>37853.07</v>
      </c>
      <c r="K1005">
        <v>46.042999999999999</v>
      </c>
      <c r="L1005">
        <v>0.18609999999999999</v>
      </c>
      <c r="M1005">
        <v>33856.837</v>
      </c>
      <c r="N1005">
        <v>8.1500000000000003E-2</v>
      </c>
      <c r="O1005">
        <v>20.821000000000002</v>
      </c>
      <c r="P1005">
        <v>9.9400000000000002E-2</v>
      </c>
      <c r="Q1005">
        <v>399350.61499999999</v>
      </c>
      <c r="R1005" t="s">
        <v>82</v>
      </c>
      <c r="S1005" t="s">
        <v>27</v>
      </c>
      <c r="T1005" t="s">
        <v>63</v>
      </c>
      <c r="V1005" t="s">
        <v>125</v>
      </c>
      <c r="W1005" t="s">
        <v>51</v>
      </c>
      <c r="Y1005" t="s">
        <v>131</v>
      </c>
    </row>
    <row r="1006" spans="1:25" x14ac:dyDescent="0.45">
      <c r="A1006" t="s">
        <v>122</v>
      </c>
      <c r="B1006" t="s">
        <v>148</v>
      </c>
      <c r="C1006">
        <v>1554</v>
      </c>
      <c r="D1006">
        <v>4</v>
      </c>
      <c r="F1006">
        <v>2009</v>
      </c>
      <c r="G1006">
        <v>205</v>
      </c>
      <c r="H1006">
        <v>198.79</v>
      </c>
      <c r="I1006">
        <v>30014.07</v>
      </c>
      <c r="K1006">
        <v>32.853000000000002</v>
      </c>
      <c r="L1006">
        <v>0.39389999999999997</v>
      </c>
      <c r="M1006">
        <v>8548.23</v>
      </c>
      <c r="N1006">
        <v>8.2699999999999996E-2</v>
      </c>
      <c r="O1006">
        <v>14.878</v>
      </c>
      <c r="P1006">
        <v>0.22059999999999999</v>
      </c>
      <c r="Q1006">
        <v>107143.583</v>
      </c>
      <c r="R1006" t="s">
        <v>923</v>
      </c>
      <c r="S1006" t="s">
        <v>34</v>
      </c>
      <c r="T1006" t="s">
        <v>63</v>
      </c>
      <c r="W1006" t="s">
        <v>51</v>
      </c>
      <c r="Y1006" t="s">
        <v>107</v>
      </c>
    </row>
    <row r="1007" spans="1:25" x14ac:dyDescent="0.45">
      <c r="A1007" t="s">
        <v>122</v>
      </c>
      <c r="B1007" t="s">
        <v>148</v>
      </c>
      <c r="C1007">
        <v>1554</v>
      </c>
      <c r="D1007">
        <v>4</v>
      </c>
      <c r="F1007">
        <v>2010</v>
      </c>
      <c r="G1007">
        <v>377</v>
      </c>
      <c r="H1007">
        <v>364.83</v>
      </c>
      <c r="I1007">
        <v>33356.519999999997</v>
      </c>
      <c r="K1007">
        <v>145.82900000000001</v>
      </c>
      <c r="L1007">
        <v>0.51060000000000005</v>
      </c>
      <c r="M1007">
        <v>37318.525000000001</v>
      </c>
      <c r="N1007">
        <v>7.6399999999999996E-2</v>
      </c>
      <c r="O1007">
        <v>59.84</v>
      </c>
      <c r="P1007">
        <v>0.19900000000000001</v>
      </c>
      <c r="Q1007">
        <v>463642.47499999998</v>
      </c>
      <c r="R1007" t="s">
        <v>923</v>
      </c>
      <c r="S1007" t="s">
        <v>34</v>
      </c>
      <c r="T1007" t="s">
        <v>63</v>
      </c>
      <c r="W1007" t="s">
        <v>51</v>
      </c>
      <c r="Y1007" t="s">
        <v>107</v>
      </c>
    </row>
    <row r="1008" spans="1:25" x14ac:dyDescent="0.45">
      <c r="A1008" t="s">
        <v>122</v>
      </c>
      <c r="B1008" t="s">
        <v>148</v>
      </c>
      <c r="C1008">
        <v>1554</v>
      </c>
      <c r="D1008">
        <v>4</v>
      </c>
      <c r="F1008">
        <v>2011</v>
      </c>
      <c r="G1008">
        <v>198</v>
      </c>
      <c r="H1008">
        <v>194.23</v>
      </c>
      <c r="I1008">
        <v>26986.69</v>
      </c>
      <c r="K1008">
        <v>105.718</v>
      </c>
      <c r="L1008">
        <v>0.55489999999999995</v>
      </c>
      <c r="M1008">
        <v>28190.179</v>
      </c>
      <c r="N1008">
        <v>7.9100000000000004E-2</v>
      </c>
      <c r="O1008">
        <v>49.527999999999999</v>
      </c>
      <c r="P1008">
        <v>0.23949999999999999</v>
      </c>
      <c r="Q1008">
        <v>348684.06400000001</v>
      </c>
      <c r="R1008" t="s">
        <v>923</v>
      </c>
      <c r="S1008" t="s">
        <v>34</v>
      </c>
      <c r="T1008" t="s">
        <v>63</v>
      </c>
      <c r="W1008" t="s">
        <v>51</v>
      </c>
      <c r="Y1008" t="s">
        <v>107</v>
      </c>
    </row>
    <row r="1009" spans="1:25" x14ac:dyDescent="0.45">
      <c r="A1009" t="s">
        <v>122</v>
      </c>
      <c r="B1009" t="s">
        <v>148</v>
      </c>
      <c r="C1009">
        <v>1554</v>
      </c>
      <c r="D1009">
        <v>4</v>
      </c>
      <c r="F1009">
        <v>2012</v>
      </c>
      <c r="G1009">
        <v>230</v>
      </c>
      <c r="H1009">
        <v>223.53</v>
      </c>
      <c r="I1009">
        <v>13402.49</v>
      </c>
      <c r="K1009">
        <v>41.218000000000004</v>
      </c>
      <c r="L1009">
        <v>0.35930000000000001</v>
      </c>
      <c r="M1009">
        <v>12775.322</v>
      </c>
      <c r="N1009">
        <v>7.3499999999999996E-2</v>
      </c>
      <c r="O1009">
        <v>18.884</v>
      </c>
      <c r="P1009">
        <v>0.1668</v>
      </c>
      <c r="Q1009">
        <v>160299.50700000001</v>
      </c>
      <c r="R1009" t="s">
        <v>923</v>
      </c>
      <c r="S1009" t="s">
        <v>34</v>
      </c>
      <c r="T1009" t="s">
        <v>63</v>
      </c>
      <c r="W1009" t="s">
        <v>51</v>
      </c>
      <c r="Y1009" t="s">
        <v>107</v>
      </c>
    </row>
    <row r="1010" spans="1:25" x14ac:dyDescent="0.45">
      <c r="A1010" t="s">
        <v>122</v>
      </c>
      <c r="B1010" t="s">
        <v>148</v>
      </c>
      <c r="C1010">
        <v>1554</v>
      </c>
      <c r="D1010">
        <v>4</v>
      </c>
      <c r="F1010">
        <v>2013</v>
      </c>
      <c r="G1010">
        <v>181</v>
      </c>
      <c r="H1010">
        <v>175.54</v>
      </c>
      <c r="I1010">
        <v>21069.119999999999</v>
      </c>
      <c r="K1010">
        <v>72.736999999999995</v>
      </c>
      <c r="L1010">
        <v>0.39679999999999999</v>
      </c>
      <c r="M1010">
        <v>21483.134999999998</v>
      </c>
      <c r="N1010">
        <v>7.4700000000000003E-2</v>
      </c>
      <c r="O1010">
        <v>37.466999999999999</v>
      </c>
      <c r="P1010">
        <v>0.19439999999999999</v>
      </c>
      <c r="Q1010">
        <v>266572.90500000003</v>
      </c>
      <c r="R1010" t="s">
        <v>923</v>
      </c>
      <c r="S1010" t="s">
        <v>34</v>
      </c>
      <c r="T1010" t="s">
        <v>63</v>
      </c>
      <c r="W1010" t="s">
        <v>51</v>
      </c>
      <c r="Y1010" t="s">
        <v>107</v>
      </c>
    </row>
    <row r="1011" spans="1:25" x14ac:dyDescent="0.45">
      <c r="A1011" t="s">
        <v>122</v>
      </c>
      <c r="B1011" t="s">
        <v>148</v>
      </c>
      <c r="C1011">
        <v>1554</v>
      </c>
      <c r="D1011">
        <v>4</v>
      </c>
      <c r="F1011">
        <v>2014</v>
      </c>
      <c r="G1011">
        <v>517</v>
      </c>
      <c r="H1011">
        <v>509.72</v>
      </c>
      <c r="I1011">
        <v>87205</v>
      </c>
      <c r="K1011">
        <v>322.52600000000001</v>
      </c>
      <c r="L1011">
        <v>0.54290000000000005</v>
      </c>
      <c r="M1011">
        <v>90203.53</v>
      </c>
      <c r="N1011">
        <v>7.9500000000000001E-2</v>
      </c>
      <c r="O1011">
        <v>160.04400000000001</v>
      </c>
      <c r="P1011">
        <v>0.24299999999999999</v>
      </c>
      <c r="Q1011">
        <v>1113593.2930000001</v>
      </c>
      <c r="R1011" t="s">
        <v>923</v>
      </c>
      <c r="S1011" t="s">
        <v>34</v>
      </c>
      <c r="T1011" t="s">
        <v>63</v>
      </c>
      <c r="W1011" t="s">
        <v>51</v>
      </c>
      <c r="Y1011" t="s">
        <v>107</v>
      </c>
    </row>
    <row r="1012" spans="1:25" x14ac:dyDescent="0.45">
      <c r="A1012" t="s">
        <v>122</v>
      </c>
      <c r="B1012" t="s">
        <v>148</v>
      </c>
      <c r="C1012">
        <v>1554</v>
      </c>
      <c r="D1012">
        <v>4</v>
      </c>
      <c r="F1012">
        <v>2015</v>
      </c>
      <c r="G1012">
        <v>409</v>
      </c>
      <c r="H1012">
        <v>398.91</v>
      </c>
      <c r="I1012">
        <v>46625.03</v>
      </c>
      <c r="K1012">
        <v>185.21100000000001</v>
      </c>
      <c r="L1012">
        <v>0.50829999999999997</v>
      </c>
      <c r="M1012">
        <v>49268.847999999998</v>
      </c>
      <c r="N1012">
        <v>7.7100000000000002E-2</v>
      </c>
      <c r="O1012">
        <v>73.031999999999996</v>
      </c>
      <c r="P1012">
        <v>0.17369999999999999</v>
      </c>
      <c r="Q1012">
        <v>610768.69499999995</v>
      </c>
      <c r="R1012" t="s">
        <v>923</v>
      </c>
      <c r="S1012" t="s">
        <v>34</v>
      </c>
      <c r="T1012" t="s">
        <v>63</v>
      </c>
      <c r="W1012" t="s">
        <v>51</v>
      </c>
      <c r="Y1012" t="s">
        <v>129</v>
      </c>
    </row>
    <row r="1013" spans="1:25" x14ac:dyDescent="0.45">
      <c r="A1013" t="s">
        <v>122</v>
      </c>
      <c r="B1013" t="s">
        <v>148</v>
      </c>
      <c r="C1013">
        <v>1554</v>
      </c>
      <c r="D1013">
        <v>4</v>
      </c>
      <c r="F1013">
        <v>2016</v>
      </c>
      <c r="G1013">
        <v>244</v>
      </c>
      <c r="H1013">
        <v>235.43</v>
      </c>
      <c r="I1013">
        <v>16733.759999999998</v>
      </c>
      <c r="K1013">
        <v>74.793000000000006</v>
      </c>
      <c r="L1013">
        <v>0.41170000000000001</v>
      </c>
      <c r="M1013">
        <v>18621.904999999999</v>
      </c>
      <c r="N1013">
        <v>7.2499999999999995E-2</v>
      </c>
      <c r="O1013">
        <v>29.155999999999999</v>
      </c>
      <c r="P1013">
        <v>0.15329999999999999</v>
      </c>
      <c r="Q1013">
        <v>232846.08100000001</v>
      </c>
      <c r="R1013" t="s">
        <v>923</v>
      </c>
      <c r="S1013" t="s">
        <v>34</v>
      </c>
      <c r="T1013" t="s">
        <v>63</v>
      </c>
      <c r="W1013" t="s">
        <v>51</v>
      </c>
      <c r="Y1013" t="s">
        <v>129</v>
      </c>
    </row>
    <row r="1014" spans="1:25" x14ac:dyDescent="0.45">
      <c r="A1014" t="s">
        <v>122</v>
      </c>
      <c r="B1014" t="s">
        <v>148</v>
      </c>
      <c r="C1014">
        <v>1554</v>
      </c>
      <c r="D1014">
        <v>4</v>
      </c>
      <c r="F1014">
        <v>2017</v>
      </c>
      <c r="G1014">
        <v>206</v>
      </c>
      <c r="H1014">
        <v>200.5</v>
      </c>
      <c r="I1014">
        <v>13052.67</v>
      </c>
      <c r="K1014">
        <v>60.823999999999998</v>
      </c>
      <c r="L1014">
        <v>0.37359999999999999</v>
      </c>
      <c r="M1014">
        <v>15264.512000000001</v>
      </c>
      <c r="N1014">
        <v>7.1400000000000005E-2</v>
      </c>
      <c r="O1014">
        <v>20.158999999999999</v>
      </c>
      <c r="P1014">
        <v>0.1283</v>
      </c>
      <c r="Q1014">
        <v>191428.864</v>
      </c>
      <c r="R1014" t="s">
        <v>923</v>
      </c>
      <c r="S1014" t="s">
        <v>34</v>
      </c>
      <c r="T1014" t="s">
        <v>63</v>
      </c>
      <c r="W1014" t="s">
        <v>51</v>
      </c>
      <c r="Y1014" t="s">
        <v>130</v>
      </c>
    </row>
    <row r="1015" spans="1:25" x14ac:dyDescent="0.45">
      <c r="A1015" t="s">
        <v>122</v>
      </c>
      <c r="B1015" t="s">
        <v>148</v>
      </c>
      <c r="C1015">
        <v>1554</v>
      </c>
      <c r="D1015">
        <v>4</v>
      </c>
      <c r="F1015">
        <v>2018</v>
      </c>
      <c r="G1015">
        <v>257</v>
      </c>
      <c r="H1015">
        <v>253.68</v>
      </c>
      <c r="I1015">
        <v>46933.03</v>
      </c>
      <c r="K1015">
        <v>198.59299999999999</v>
      </c>
      <c r="L1015">
        <v>0.52259999999999995</v>
      </c>
      <c r="M1015">
        <v>51662.809000000001</v>
      </c>
      <c r="N1015">
        <v>7.7600000000000002E-2</v>
      </c>
      <c r="O1015">
        <v>81.975999999999999</v>
      </c>
      <c r="P1015">
        <v>0.19320000000000001</v>
      </c>
      <c r="Q1015">
        <v>639024.09499999997</v>
      </c>
      <c r="R1015" t="s">
        <v>923</v>
      </c>
      <c r="S1015" t="s">
        <v>34</v>
      </c>
      <c r="T1015" t="s">
        <v>63</v>
      </c>
      <c r="W1015" t="s">
        <v>51</v>
      </c>
      <c r="Y1015" t="s">
        <v>130</v>
      </c>
    </row>
    <row r="1016" spans="1:25" x14ac:dyDescent="0.45">
      <c r="A1016" t="s">
        <v>122</v>
      </c>
      <c r="B1016" t="s">
        <v>148</v>
      </c>
      <c r="C1016">
        <v>1554</v>
      </c>
      <c r="D1016">
        <v>4</v>
      </c>
      <c r="F1016">
        <v>2019</v>
      </c>
      <c r="G1016">
        <v>167</v>
      </c>
      <c r="H1016">
        <v>161.65</v>
      </c>
      <c r="I1016">
        <v>8892.5300000000007</v>
      </c>
      <c r="K1016">
        <v>39.933</v>
      </c>
      <c r="L1016">
        <v>0.2928</v>
      </c>
      <c r="M1016">
        <v>12241.216</v>
      </c>
      <c r="N1016">
        <v>7.0599999999999996E-2</v>
      </c>
      <c r="O1016">
        <v>18.21</v>
      </c>
      <c r="P1016">
        <v>0.13320000000000001</v>
      </c>
      <c r="Q1016">
        <v>154796.995</v>
      </c>
      <c r="R1016" t="s">
        <v>923</v>
      </c>
      <c r="S1016" t="s">
        <v>34</v>
      </c>
      <c r="T1016" t="s">
        <v>63</v>
      </c>
      <c r="W1016" t="s">
        <v>51</v>
      </c>
      <c r="Y1016" t="s">
        <v>130</v>
      </c>
    </row>
    <row r="1017" spans="1:25" x14ac:dyDescent="0.45">
      <c r="A1017" t="s">
        <v>122</v>
      </c>
      <c r="B1017" t="s">
        <v>148</v>
      </c>
      <c r="C1017">
        <v>1554</v>
      </c>
      <c r="D1017">
        <v>4</v>
      </c>
      <c r="F1017">
        <v>2020</v>
      </c>
      <c r="G1017">
        <v>237</v>
      </c>
      <c r="H1017">
        <v>232.41</v>
      </c>
      <c r="I1017">
        <v>7375</v>
      </c>
      <c r="K1017">
        <v>13.494999999999999</v>
      </c>
      <c r="L1017">
        <v>5.1400000000000001E-2</v>
      </c>
      <c r="M1017">
        <v>9994.3259999999991</v>
      </c>
      <c r="N1017">
        <v>6.2899999999999998E-2</v>
      </c>
      <c r="O1017">
        <v>9.2650000000000006</v>
      </c>
      <c r="P1017">
        <v>3.9800000000000002E-2</v>
      </c>
      <c r="Q1017">
        <v>135523.133</v>
      </c>
      <c r="R1017" t="s">
        <v>923</v>
      </c>
      <c r="S1017" t="s">
        <v>34</v>
      </c>
      <c r="T1017" t="s">
        <v>63</v>
      </c>
      <c r="W1017" t="s">
        <v>51</v>
      </c>
      <c r="Y1017" t="s">
        <v>130</v>
      </c>
    </row>
    <row r="1018" spans="1:25" x14ac:dyDescent="0.45">
      <c r="A1018" t="s">
        <v>122</v>
      </c>
      <c r="B1018" t="s">
        <v>148</v>
      </c>
      <c r="C1018">
        <v>1554</v>
      </c>
      <c r="D1018">
        <v>4</v>
      </c>
      <c r="F1018">
        <v>2021</v>
      </c>
      <c r="G1018">
        <v>177</v>
      </c>
      <c r="H1018">
        <v>171.57</v>
      </c>
      <c r="I1018">
        <v>9264.5300000000007</v>
      </c>
      <c r="K1018">
        <v>17.396999999999998</v>
      </c>
      <c r="L1018">
        <v>9.9599999999999994E-2</v>
      </c>
      <c r="M1018">
        <v>13036.608</v>
      </c>
      <c r="N1018">
        <v>6.7599999999999993E-2</v>
      </c>
      <c r="O1018">
        <v>13.750999999999999</v>
      </c>
      <c r="P1018">
        <v>7.5300000000000006E-2</v>
      </c>
      <c r="Q1018">
        <v>169812.47</v>
      </c>
      <c r="R1018" t="s">
        <v>923</v>
      </c>
      <c r="S1018" t="s">
        <v>34</v>
      </c>
      <c r="T1018" t="s">
        <v>63</v>
      </c>
      <c r="W1018" t="s">
        <v>51</v>
      </c>
      <c r="Y1018" t="s">
        <v>131</v>
      </c>
    </row>
    <row r="1019" spans="1:25" x14ac:dyDescent="0.45">
      <c r="A1019" t="s">
        <v>122</v>
      </c>
      <c r="B1019" t="s">
        <v>148</v>
      </c>
      <c r="C1019">
        <v>1554</v>
      </c>
      <c r="D1019">
        <v>4</v>
      </c>
      <c r="F1019">
        <v>2022</v>
      </c>
      <c r="G1019">
        <v>362</v>
      </c>
      <c r="H1019">
        <v>351.75</v>
      </c>
      <c r="I1019">
        <v>15168.8</v>
      </c>
      <c r="K1019">
        <v>27.413</v>
      </c>
      <c r="L1019">
        <v>0.1244</v>
      </c>
      <c r="M1019">
        <v>18141.671999999999</v>
      </c>
      <c r="N1019">
        <v>6.9500000000000006E-2</v>
      </c>
      <c r="O1019">
        <v>34.518000000000001</v>
      </c>
      <c r="P1019">
        <v>0.38479999999999998</v>
      </c>
      <c r="Q1019">
        <v>231789.43299999999</v>
      </c>
      <c r="R1019" t="s">
        <v>923</v>
      </c>
      <c r="S1019" t="s">
        <v>34</v>
      </c>
      <c r="T1019" t="s">
        <v>63</v>
      </c>
      <c r="W1019" t="s">
        <v>51</v>
      </c>
      <c r="Y1019" t="s">
        <v>131</v>
      </c>
    </row>
    <row r="1020" spans="1:25" x14ac:dyDescent="0.45">
      <c r="A1020" t="s">
        <v>122</v>
      </c>
      <c r="B1020" t="s">
        <v>148</v>
      </c>
      <c r="C1020">
        <v>1554</v>
      </c>
      <c r="D1020">
        <v>4</v>
      </c>
      <c r="F1020">
        <v>2023</v>
      </c>
      <c r="G1020">
        <v>393</v>
      </c>
      <c r="H1020">
        <v>381.35</v>
      </c>
      <c r="I1020">
        <v>25306.75</v>
      </c>
      <c r="K1020">
        <v>5.5890000000000004</v>
      </c>
      <c r="L1020">
        <v>0.158</v>
      </c>
      <c r="M1020">
        <v>5791.0029999999997</v>
      </c>
      <c r="N1020">
        <v>7.3499999999999996E-2</v>
      </c>
      <c r="O1020">
        <v>10.207000000000001</v>
      </c>
      <c r="P1020">
        <v>0.26910000000000001</v>
      </c>
      <c r="Q1020">
        <v>80563.520000000004</v>
      </c>
      <c r="R1020" t="s">
        <v>923</v>
      </c>
      <c r="S1020" t="s">
        <v>34</v>
      </c>
      <c r="T1020" t="s">
        <v>63</v>
      </c>
      <c r="W1020" t="s">
        <v>51</v>
      </c>
      <c r="Y1020" t="s">
        <v>131</v>
      </c>
    </row>
    <row r="1021" spans="1:25" x14ac:dyDescent="0.45">
      <c r="A1021" t="s">
        <v>122</v>
      </c>
      <c r="B1021" t="s">
        <v>148</v>
      </c>
      <c r="C1021">
        <v>1554</v>
      </c>
      <c r="D1021">
        <v>4</v>
      </c>
      <c r="F1021">
        <v>2024</v>
      </c>
      <c r="G1021">
        <v>410</v>
      </c>
      <c r="H1021">
        <v>403.25</v>
      </c>
      <c r="I1021">
        <v>28255</v>
      </c>
      <c r="K1021">
        <v>54.417000000000002</v>
      </c>
      <c r="L1021">
        <v>0.16700000000000001</v>
      </c>
      <c r="M1021">
        <v>37833.502</v>
      </c>
      <c r="N1021">
        <v>7.3999999999999996E-2</v>
      </c>
      <c r="O1021">
        <v>47.17</v>
      </c>
      <c r="P1021">
        <v>0.15770000000000001</v>
      </c>
      <c r="Q1021">
        <v>476796.14799999999</v>
      </c>
      <c r="R1021" t="s">
        <v>923</v>
      </c>
      <c r="S1021" t="s">
        <v>34</v>
      </c>
      <c r="T1021" t="s">
        <v>63</v>
      </c>
      <c r="W1021" t="s">
        <v>51</v>
      </c>
      <c r="Y1021" t="s">
        <v>131</v>
      </c>
    </row>
    <row r="1022" spans="1:25" x14ac:dyDescent="0.45">
      <c r="A1022" t="s">
        <v>122</v>
      </c>
      <c r="B1022" t="s">
        <v>153</v>
      </c>
      <c r="C1022">
        <v>1556</v>
      </c>
      <c r="D1022" t="s">
        <v>154</v>
      </c>
      <c r="F1022">
        <v>2009</v>
      </c>
      <c r="G1022">
        <v>391</v>
      </c>
      <c r="H1022">
        <v>332.62</v>
      </c>
      <c r="I1022">
        <v>46890</v>
      </c>
      <c r="K1022">
        <v>0.35799999999999998</v>
      </c>
      <c r="L1022">
        <v>8.6E-3</v>
      </c>
      <c r="M1022">
        <v>30381.326000000001</v>
      </c>
      <c r="N1022">
        <v>6.2199999999999998E-2</v>
      </c>
      <c r="O1022">
        <v>19.667999999999999</v>
      </c>
      <c r="P1022">
        <v>9.6500000000000002E-2</v>
      </c>
      <c r="Q1022">
        <v>508345.88</v>
      </c>
      <c r="R1022" t="s">
        <v>333</v>
      </c>
      <c r="S1022" t="s">
        <v>38</v>
      </c>
      <c r="T1022" t="s">
        <v>28</v>
      </c>
      <c r="V1022" t="s">
        <v>32</v>
      </c>
      <c r="Y1022" t="s">
        <v>107</v>
      </c>
    </row>
    <row r="1023" spans="1:25" x14ac:dyDescent="0.45">
      <c r="A1023" t="s">
        <v>122</v>
      </c>
      <c r="B1023" t="s">
        <v>153</v>
      </c>
      <c r="C1023">
        <v>1556</v>
      </c>
      <c r="D1023" t="s">
        <v>154</v>
      </c>
      <c r="F1023">
        <v>2010</v>
      </c>
      <c r="G1023">
        <v>337</v>
      </c>
      <c r="H1023">
        <v>297.25</v>
      </c>
      <c r="I1023">
        <v>42444.33</v>
      </c>
      <c r="K1023">
        <v>12.831</v>
      </c>
      <c r="L1023">
        <v>5.1400000000000001E-2</v>
      </c>
      <c r="M1023">
        <v>40333.89</v>
      </c>
      <c r="N1023">
        <v>8.09E-2</v>
      </c>
      <c r="O1023">
        <v>42.14</v>
      </c>
      <c r="P1023">
        <v>0.17480000000000001</v>
      </c>
      <c r="Q1023">
        <v>497238.52</v>
      </c>
      <c r="R1023" t="s">
        <v>333</v>
      </c>
      <c r="S1023" t="s">
        <v>38</v>
      </c>
      <c r="T1023" t="s">
        <v>28</v>
      </c>
      <c r="V1023" t="s">
        <v>32</v>
      </c>
      <c r="Y1023" t="s">
        <v>107</v>
      </c>
    </row>
    <row r="1024" spans="1:25" x14ac:dyDescent="0.45">
      <c r="A1024" t="s">
        <v>122</v>
      </c>
      <c r="B1024" t="s">
        <v>153</v>
      </c>
      <c r="C1024">
        <v>1556</v>
      </c>
      <c r="D1024" t="s">
        <v>154</v>
      </c>
      <c r="F1024">
        <v>2011</v>
      </c>
      <c r="G1024">
        <v>410</v>
      </c>
      <c r="H1024">
        <v>360.33</v>
      </c>
      <c r="I1024">
        <v>50097.16</v>
      </c>
      <c r="K1024">
        <v>5.4889999999999999</v>
      </c>
      <c r="L1024">
        <v>1.8200000000000001E-2</v>
      </c>
      <c r="M1024">
        <v>40255.086000000003</v>
      </c>
      <c r="N1024">
        <v>6.6500000000000004E-2</v>
      </c>
      <c r="O1024">
        <v>29.469000000000001</v>
      </c>
      <c r="P1024">
        <v>0.105</v>
      </c>
      <c r="Q1024">
        <v>600940.89399999997</v>
      </c>
      <c r="R1024" t="s">
        <v>333</v>
      </c>
      <c r="S1024" t="s">
        <v>38</v>
      </c>
      <c r="T1024" t="s">
        <v>28</v>
      </c>
      <c r="V1024" t="s">
        <v>32</v>
      </c>
      <c r="Y1024" t="s">
        <v>107</v>
      </c>
    </row>
    <row r="1025" spans="1:25" x14ac:dyDescent="0.45">
      <c r="A1025" t="s">
        <v>122</v>
      </c>
      <c r="B1025" t="s">
        <v>153</v>
      </c>
      <c r="C1025">
        <v>1556</v>
      </c>
      <c r="D1025" t="s">
        <v>154</v>
      </c>
      <c r="F1025">
        <v>2012</v>
      </c>
      <c r="G1025">
        <v>785</v>
      </c>
      <c r="H1025">
        <v>712.33</v>
      </c>
      <c r="I1025">
        <v>96543.8</v>
      </c>
      <c r="K1025">
        <v>0.63400000000000001</v>
      </c>
      <c r="L1025">
        <v>1.8E-3</v>
      </c>
      <c r="M1025">
        <v>69801.273000000001</v>
      </c>
      <c r="N1025">
        <v>5.9499999999999997E-2</v>
      </c>
      <c r="O1025">
        <v>29.858000000000001</v>
      </c>
      <c r="P1025">
        <v>5.7799999999999997E-2</v>
      </c>
      <c r="Q1025">
        <v>1168141.486</v>
      </c>
      <c r="R1025" t="s">
        <v>333</v>
      </c>
      <c r="S1025" t="s">
        <v>38</v>
      </c>
      <c r="T1025" t="s">
        <v>28</v>
      </c>
      <c r="V1025" t="s">
        <v>32</v>
      </c>
      <c r="Y1025" t="s">
        <v>107</v>
      </c>
    </row>
    <row r="1026" spans="1:25" x14ac:dyDescent="0.45">
      <c r="A1026" t="s">
        <v>122</v>
      </c>
      <c r="B1026" t="s">
        <v>153</v>
      </c>
      <c r="C1026">
        <v>1556</v>
      </c>
      <c r="D1026" t="s">
        <v>154</v>
      </c>
      <c r="F1026">
        <v>2013</v>
      </c>
      <c r="G1026">
        <v>667</v>
      </c>
      <c r="H1026">
        <v>599.17999999999995</v>
      </c>
      <c r="I1026">
        <v>84145.62</v>
      </c>
      <c r="K1026">
        <v>1.7889999999999999</v>
      </c>
      <c r="L1026">
        <v>3.8999999999999998E-3</v>
      </c>
      <c r="M1026">
        <v>62388.218000000001</v>
      </c>
      <c r="N1026">
        <v>6.2899999999999998E-2</v>
      </c>
      <c r="O1026">
        <v>36.161000000000001</v>
      </c>
      <c r="P1026">
        <v>7.9100000000000004E-2</v>
      </c>
      <c r="Q1026">
        <v>983316.20200000005</v>
      </c>
      <c r="R1026" t="s">
        <v>333</v>
      </c>
      <c r="S1026" t="s">
        <v>38</v>
      </c>
      <c r="T1026" t="s">
        <v>28</v>
      </c>
      <c r="V1026" t="s">
        <v>32</v>
      </c>
      <c r="Y1026" t="s">
        <v>107</v>
      </c>
    </row>
    <row r="1027" spans="1:25" x14ac:dyDescent="0.45">
      <c r="A1027" t="s">
        <v>122</v>
      </c>
      <c r="B1027" t="s">
        <v>153</v>
      </c>
      <c r="C1027">
        <v>1556</v>
      </c>
      <c r="D1027" t="s">
        <v>154</v>
      </c>
      <c r="F1027">
        <v>2014</v>
      </c>
      <c r="G1027">
        <v>674</v>
      </c>
      <c r="H1027">
        <v>616.44000000000005</v>
      </c>
      <c r="I1027">
        <v>92386.99</v>
      </c>
      <c r="K1027">
        <v>2.625</v>
      </c>
      <c r="L1027">
        <v>4.8999999999999998E-3</v>
      </c>
      <c r="M1027">
        <v>71749.554000000004</v>
      </c>
      <c r="N1027">
        <v>6.8500000000000005E-2</v>
      </c>
      <c r="O1027">
        <v>50.249000000000002</v>
      </c>
      <c r="P1027">
        <v>9.9599999999999994E-2</v>
      </c>
      <c r="Q1027">
        <v>1033923.656</v>
      </c>
      <c r="R1027" t="s">
        <v>333</v>
      </c>
      <c r="S1027" t="s">
        <v>38</v>
      </c>
      <c r="T1027" t="s">
        <v>28</v>
      </c>
      <c r="V1027" t="s">
        <v>32</v>
      </c>
      <c r="Y1027" t="s">
        <v>107</v>
      </c>
    </row>
    <row r="1028" spans="1:25" x14ac:dyDescent="0.45">
      <c r="A1028" t="s">
        <v>122</v>
      </c>
      <c r="B1028" t="s">
        <v>153</v>
      </c>
      <c r="C1028">
        <v>1556</v>
      </c>
      <c r="D1028" t="s">
        <v>154</v>
      </c>
      <c r="F1028">
        <v>2015</v>
      </c>
      <c r="G1028">
        <v>2232</v>
      </c>
      <c r="H1028">
        <v>2062.73</v>
      </c>
      <c r="I1028">
        <v>298020.21000000002</v>
      </c>
      <c r="K1028">
        <v>1.0880000000000001</v>
      </c>
      <c r="L1028">
        <v>1E-3</v>
      </c>
      <c r="M1028">
        <v>209582.481</v>
      </c>
      <c r="N1028">
        <v>5.91E-2</v>
      </c>
      <c r="O1028">
        <v>118.255</v>
      </c>
      <c r="P1028">
        <v>8.2100000000000006E-2</v>
      </c>
      <c r="Q1028">
        <v>3523901.3539999998</v>
      </c>
      <c r="R1028" t="s">
        <v>333</v>
      </c>
      <c r="S1028" t="s">
        <v>38</v>
      </c>
      <c r="T1028" t="s">
        <v>28</v>
      </c>
      <c r="V1028" t="s">
        <v>32</v>
      </c>
      <c r="Y1028" t="s">
        <v>146</v>
      </c>
    </row>
    <row r="1029" spans="1:25" x14ac:dyDescent="0.45">
      <c r="A1029" t="s">
        <v>122</v>
      </c>
      <c r="B1029" t="s">
        <v>153</v>
      </c>
      <c r="C1029">
        <v>1556</v>
      </c>
      <c r="D1029" t="s">
        <v>154</v>
      </c>
      <c r="F1029">
        <v>2016</v>
      </c>
      <c r="G1029">
        <v>2040</v>
      </c>
      <c r="H1029">
        <v>1875.28</v>
      </c>
      <c r="I1029">
        <v>261542.42</v>
      </c>
      <c r="K1029">
        <v>2.1890000000000001</v>
      </c>
      <c r="L1029">
        <v>3.7000000000000002E-3</v>
      </c>
      <c r="M1029">
        <v>188072.97899999999</v>
      </c>
      <c r="N1029">
        <v>6.0299999999999999E-2</v>
      </c>
      <c r="O1029">
        <v>89.805000000000007</v>
      </c>
      <c r="P1029">
        <v>7.6899999999999996E-2</v>
      </c>
      <c r="Q1029">
        <v>3124840.1189999999</v>
      </c>
      <c r="R1029" t="s">
        <v>333</v>
      </c>
      <c r="S1029" t="s">
        <v>38</v>
      </c>
      <c r="T1029" t="s">
        <v>28</v>
      </c>
      <c r="V1029" t="s">
        <v>32</v>
      </c>
      <c r="Y1029" t="s">
        <v>146</v>
      </c>
    </row>
    <row r="1030" spans="1:25" x14ac:dyDescent="0.45">
      <c r="A1030" t="s">
        <v>122</v>
      </c>
      <c r="B1030" t="s">
        <v>153</v>
      </c>
      <c r="C1030">
        <v>1556</v>
      </c>
      <c r="D1030" t="s">
        <v>154</v>
      </c>
      <c r="F1030">
        <v>2017</v>
      </c>
      <c r="G1030">
        <v>734</v>
      </c>
      <c r="H1030">
        <v>617.66999999999996</v>
      </c>
      <c r="I1030">
        <v>77459</v>
      </c>
      <c r="K1030">
        <v>1.649</v>
      </c>
      <c r="L1030">
        <v>6.4000000000000003E-3</v>
      </c>
      <c r="M1030">
        <v>56603.442999999999</v>
      </c>
      <c r="N1030">
        <v>6.13E-2</v>
      </c>
      <c r="O1030">
        <v>34.008000000000003</v>
      </c>
      <c r="P1030">
        <v>0.10879999999999999</v>
      </c>
      <c r="Q1030">
        <v>927569.57200000004</v>
      </c>
      <c r="R1030" t="s">
        <v>333</v>
      </c>
      <c r="S1030" t="s">
        <v>38</v>
      </c>
      <c r="T1030" t="s">
        <v>28</v>
      </c>
      <c r="V1030" t="s">
        <v>32</v>
      </c>
      <c r="Y1030" t="s">
        <v>147</v>
      </c>
    </row>
    <row r="1031" spans="1:25" x14ac:dyDescent="0.45">
      <c r="A1031" t="s">
        <v>122</v>
      </c>
      <c r="B1031" t="s">
        <v>153</v>
      </c>
      <c r="C1031">
        <v>1556</v>
      </c>
      <c r="D1031" t="s">
        <v>154</v>
      </c>
      <c r="F1031">
        <v>2018</v>
      </c>
      <c r="G1031">
        <v>970</v>
      </c>
      <c r="H1031">
        <v>803.95</v>
      </c>
      <c r="I1031">
        <v>104863.75</v>
      </c>
      <c r="K1031">
        <v>28.311</v>
      </c>
      <c r="L1031">
        <v>3.5999999999999997E-2</v>
      </c>
      <c r="M1031">
        <v>76090.952000000005</v>
      </c>
      <c r="N1031">
        <v>6.2600000000000003E-2</v>
      </c>
      <c r="O1031">
        <v>42.33</v>
      </c>
      <c r="P1031">
        <v>8.6800000000000002E-2</v>
      </c>
      <c r="Q1031">
        <v>1199505.9820000001</v>
      </c>
      <c r="R1031" t="s">
        <v>333</v>
      </c>
      <c r="S1031" t="s">
        <v>38</v>
      </c>
      <c r="T1031" t="s">
        <v>28</v>
      </c>
      <c r="V1031" t="s">
        <v>32</v>
      </c>
      <c r="Y1031" t="s">
        <v>147</v>
      </c>
    </row>
    <row r="1032" spans="1:25" x14ac:dyDescent="0.45">
      <c r="A1032" t="s">
        <v>122</v>
      </c>
      <c r="B1032" t="s">
        <v>153</v>
      </c>
      <c r="C1032">
        <v>1556</v>
      </c>
      <c r="D1032" t="s">
        <v>154</v>
      </c>
      <c r="F1032">
        <v>2019</v>
      </c>
      <c r="G1032">
        <v>609</v>
      </c>
      <c r="H1032">
        <v>490.63</v>
      </c>
      <c r="I1032">
        <v>62337.38</v>
      </c>
      <c r="K1032">
        <v>0.28100000000000003</v>
      </c>
      <c r="L1032">
        <v>1.1000000000000001E-3</v>
      </c>
      <c r="M1032">
        <v>44875.383000000002</v>
      </c>
      <c r="N1032">
        <v>6.1499999999999999E-2</v>
      </c>
      <c r="O1032">
        <v>20.471</v>
      </c>
      <c r="P1032">
        <v>7.4899999999999994E-2</v>
      </c>
      <c r="Q1032">
        <v>728577.39599999995</v>
      </c>
      <c r="R1032" t="s">
        <v>333</v>
      </c>
      <c r="S1032" t="s">
        <v>38</v>
      </c>
      <c r="T1032" t="s">
        <v>28</v>
      </c>
      <c r="V1032" t="s">
        <v>32</v>
      </c>
      <c r="Y1032" t="s">
        <v>147</v>
      </c>
    </row>
    <row r="1033" spans="1:25" x14ac:dyDescent="0.45">
      <c r="A1033" t="s">
        <v>122</v>
      </c>
      <c r="B1033" t="s">
        <v>153</v>
      </c>
      <c r="C1033">
        <v>1556</v>
      </c>
      <c r="D1033" t="s">
        <v>154</v>
      </c>
      <c r="F1033">
        <v>2020</v>
      </c>
      <c r="G1033">
        <v>764</v>
      </c>
      <c r="H1033">
        <v>663.63</v>
      </c>
      <c r="I1033">
        <v>89056.17</v>
      </c>
      <c r="K1033">
        <v>0.41</v>
      </c>
      <c r="L1033">
        <v>4.8999999999999998E-3</v>
      </c>
      <c r="M1033">
        <v>62332.966</v>
      </c>
      <c r="N1033">
        <v>6.0999999999999999E-2</v>
      </c>
      <c r="O1033">
        <v>30.872</v>
      </c>
      <c r="P1033">
        <v>7.6999999999999999E-2</v>
      </c>
      <c r="Q1033">
        <v>1018313.403</v>
      </c>
      <c r="R1033" t="s">
        <v>333</v>
      </c>
      <c r="S1033" t="s">
        <v>38</v>
      </c>
      <c r="T1033" t="s">
        <v>28</v>
      </c>
      <c r="V1033" t="s">
        <v>32</v>
      </c>
      <c r="Y1033" t="s">
        <v>147</v>
      </c>
    </row>
    <row r="1034" spans="1:25" x14ac:dyDescent="0.45">
      <c r="A1034" t="s">
        <v>122</v>
      </c>
      <c r="B1034" t="s">
        <v>153</v>
      </c>
      <c r="C1034">
        <v>1556</v>
      </c>
      <c r="D1034" t="s">
        <v>154</v>
      </c>
      <c r="F1034">
        <v>2021</v>
      </c>
      <c r="G1034">
        <v>707</v>
      </c>
      <c r="H1034">
        <v>575.79</v>
      </c>
      <c r="I1034">
        <v>76192.53</v>
      </c>
      <c r="K1034">
        <v>0.27200000000000002</v>
      </c>
      <c r="L1034">
        <v>1E-3</v>
      </c>
      <c r="M1034">
        <v>52482.442999999999</v>
      </c>
      <c r="N1034">
        <v>6.0100000000000001E-2</v>
      </c>
      <c r="O1034">
        <v>26.760999999999999</v>
      </c>
      <c r="P1034">
        <v>7.4399999999999994E-2</v>
      </c>
      <c r="Q1034">
        <v>872212.34299999999</v>
      </c>
      <c r="R1034" t="s">
        <v>333</v>
      </c>
      <c r="S1034" t="s">
        <v>38</v>
      </c>
      <c r="T1034" t="s">
        <v>28</v>
      </c>
      <c r="V1034" t="s">
        <v>32</v>
      </c>
      <c r="Y1034" t="s">
        <v>152</v>
      </c>
    </row>
    <row r="1035" spans="1:25" x14ac:dyDescent="0.45">
      <c r="A1035" t="s">
        <v>122</v>
      </c>
      <c r="B1035" t="s">
        <v>153</v>
      </c>
      <c r="C1035">
        <v>1556</v>
      </c>
      <c r="D1035" t="s">
        <v>154</v>
      </c>
      <c r="F1035">
        <v>2022</v>
      </c>
      <c r="G1035">
        <v>1062</v>
      </c>
      <c r="H1035">
        <v>881.96</v>
      </c>
      <c r="I1035">
        <v>117932.1</v>
      </c>
      <c r="K1035">
        <v>0.47399999999999998</v>
      </c>
      <c r="L1035">
        <v>1.9E-3</v>
      </c>
      <c r="M1035">
        <v>83682.308000000005</v>
      </c>
      <c r="N1035">
        <v>6.2E-2</v>
      </c>
      <c r="O1035">
        <v>49.56</v>
      </c>
      <c r="P1035">
        <v>8.9800000000000005E-2</v>
      </c>
      <c r="Q1035">
        <v>1348507.2620000001</v>
      </c>
      <c r="R1035" t="s">
        <v>333</v>
      </c>
      <c r="S1035" t="s">
        <v>38</v>
      </c>
      <c r="T1035" t="s">
        <v>28</v>
      </c>
      <c r="V1035" t="s">
        <v>32</v>
      </c>
      <c r="Y1035" t="s">
        <v>152</v>
      </c>
    </row>
    <row r="1036" spans="1:25" x14ac:dyDescent="0.45">
      <c r="A1036" t="s">
        <v>122</v>
      </c>
      <c r="B1036" t="s">
        <v>153</v>
      </c>
      <c r="C1036">
        <v>1556</v>
      </c>
      <c r="D1036" t="s">
        <v>154</v>
      </c>
      <c r="F1036">
        <v>2023</v>
      </c>
      <c r="G1036">
        <v>1201</v>
      </c>
      <c r="H1036">
        <v>1021.64</v>
      </c>
      <c r="I1036">
        <v>136831.13</v>
      </c>
      <c r="K1036">
        <v>0.47699999999999998</v>
      </c>
      <c r="L1036">
        <v>1E-3</v>
      </c>
      <c r="M1036">
        <v>93676.604000000007</v>
      </c>
      <c r="N1036">
        <v>5.9400000000000001E-2</v>
      </c>
      <c r="O1036">
        <v>34.576999999999998</v>
      </c>
      <c r="P1036">
        <v>6.0199999999999997E-2</v>
      </c>
      <c r="Q1036">
        <v>1570871.93</v>
      </c>
      <c r="R1036" t="s">
        <v>333</v>
      </c>
      <c r="S1036" t="s">
        <v>38</v>
      </c>
      <c r="T1036" t="s">
        <v>28</v>
      </c>
      <c r="V1036" t="s">
        <v>32</v>
      </c>
      <c r="Y1036" t="s">
        <v>152</v>
      </c>
    </row>
    <row r="1037" spans="1:25" x14ac:dyDescent="0.45">
      <c r="A1037" t="s">
        <v>122</v>
      </c>
      <c r="B1037" t="s">
        <v>153</v>
      </c>
      <c r="C1037">
        <v>1556</v>
      </c>
      <c r="D1037" t="s">
        <v>154</v>
      </c>
      <c r="F1037">
        <v>2024</v>
      </c>
      <c r="G1037">
        <v>287</v>
      </c>
      <c r="H1037">
        <v>231.44</v>
      </c>
      <c r="I1037">
        <v>31436.2</v>
      </c>
      <c r="K1037">
        <v>0.112</v>
      </c>
      <c r="L1037">
        <v>1E-3</v>
      </c>
      <c r="M1037">
        <v>21642.823</v>
      </c>
      <c r="N1037">
        <v>6.0699999999999997E-2</v>
      </c>
      <c r="O1037">
        <v>11.045999999999999</v>
      </c>
      <c r="P1037">
        <v>7.4099999999999999E-2</v>
      </c>
      <c r="Q1037">
        <v>356617.77600000001</v>
      </c>
      <c r="R1037" t="s">
        <v>333</v>
      </c>
      <c r="S1037" t="s">
        <v>38</v>
      </c>
      <c r="T1037" t="s">
        <v>28</v>
      </c>
      <c r="V1037" t="s">
        <v>32</v>
      </c>
      <c r="Y1037" t="s">
        <v>152</v>
      </c>
    </row>
    <row r="1038" spans="1:25" x14ac:dyDescent="0.45">
      <c r="A1038" t="s">
        <v>122</v>
      </c>
      <c r="B1038" t="s">
        <v>153</v>
      </c>
      <c r="C1038">
        <v>1556</v>
      </c>
      <c r="D1038" s="1">
        <v>45444</v>
      </c>
      <c r="E1038" t="s">
        <v>155</v>
      </c>
      <c r="F1038">
        <v>2015</v>
      </c>
      <c r="G1038">
        <v>845</v>
      </c>
      <c r="H1038">
        <v>787.32</v>
      </c>
      <c r="I1038">
        <v>43902.559999999998</v>
      </c>
      <c r="K1038">
        <v>0.128</v>
      </c>
      <c r="L1038">
        <v>1E-3</v>
      </c>
      <c r="M1038">
        <v>25430.241000000002</v>
      </c>
      <c r="N1038">
        <v>5.9200000000000003E-2</v>
      </c>
      <c r="O1038">
        <v>2.2010000000000001</v>
      </c>
      <c r="P1038">
        <v>2.06E-2</v>
      </c>
      <c r="Q1038">
        <v>427925.9</v>
      </c>
      <c r="R1038" t="s">
        <v>333</v>
      </c>
      <c r="S1038" t="s">
        <v>38</v>
      </c>
      <c r="T1038" t="s">
        <v>156</v>
      </c>
      <c r="V1038" t="s">
        <v>40</v>
      </c>
      <c r="Y1038" t="s">
        <v>146</v>
      </c>
    </row>
    <row r="1039" spans="1:25" x14ac:dyDescent="0.45">
      <c r="A1039" t="s">
        <v>122</v>
      </c>
      <c r="B1039" t="s">
        <v>153</v>
      </c>
      <c r="C1039">
        <v>1556</v>
      </c>
      <c r="D1039" s="1">
        <v>45444</v>
      </c>
      <c r="E1039" t="s">
        <v>155</v>
      </c>
      <c r="F1039">
        <v>2016</v>
      </c>
      <c r="G1039">
        <v>3207</v>
      </c>
      <c r="H1039">
        <v>2917.43</v>
      </c>
      <c r="I1039">
        <v>157610.43</v>
      </c>
      <c r="K1039">
        <v>0.48</v>
      </c>
      <c r="L1039">
        <v>1E-3</v>
      </c>
      <c r="M1039">
        <v>92815.179000000004</v>
      </c>
      <c r="N1039">
        <v>6.0600000000000001E-2</v>
      </c>
      <c r="O1039">
        <v>6.9690000000000003</v>
      </c>
      <c r="P1039">
        <v>1.9900000000000001E-2</v>
      </c>
      <c r="Q1039">
        <v>1535793.936</v>
      </c>
      <c r="R1039" t="s">
        <v>333</v>
      </c>
      <c r="S1039" t="s">
        <v>38</v>
      </c>
      <c r="T1039" t="s">
        <v>28</v>
      </c>
      <c r="V1039" t="s">
        <v>40</v>
      </c>
      <c r="Y1039" t="s">
        <v>146</v>
      </c>
    </row>
    <row r="1040" spans="1:25" x14ac:dyDescent="0.45">
      <c r="A1040" t="s">
        <v>122</v>
      </c>
      <c r="B1040" t="s">
        <v>153</v>
      </c>
      <c r="C1040">
        <v>1556</v>
      </c>
      <c r="D1040" s="1">
        <v>45444</v>
      </c>
      <c r="E1040" t="s">
        <v>155</v>
      </c>
      <c r="F1040">
        <v>2017</v>
      </c>
      <c r="G1040">
        <v>1635</v>
      </c>
      <c r="H1040">
        <v>1403.23</v>
      </c>
      <c r="I1040">
        <v>77950.559999999998</v>
      </c>
      <c r="K1040">
        <v>0.23300000000000001</v>
      </c>
      <c r="L1040">
        <v>1E-3</v>
      </c>
      <c r="M1040">
        <v>45573.970999999998</v>
      </c>
      <c r="N1040">
        <v>5.9900000000000002E-2</v>
      </c>
      <c r="O1040">
        <v>3.9550000000000001</v>
      </c>
      <c r="P1040">
        <v>2.01E-2</v>
      </c>
      <c r="Q1040">
        <v>760681.08700000006</v>
      </c>
      <c r="R1040" t="s">
        <v>333</v>
      </c>
      <c r="S1040" t="s">
        <v>38</v>
      </c>
      <c r="T1040" t="s">
        <v>28</v>
      </c>
      <c r="V1040" t="s">
        <v>40</v>
      </c>
      <c r="Y1040" t="s">
        <v>147</v>
      </c>
    </row>
    <row r="1041" spans="1:25" x14ac:dyDescent="0.45">
      <c r="A1041" t="s">
        <v>122</v>
      </c>
      <c r="B1041" t="s">
        <v>153</v>
      </c>
      <c r="C1041">
        <v>1556</v>
      </c>
      <c r="D1041" s="1">
        <v>45444</v>
      </c>
      <c r="E1041" t="s">
        <v>155</v>
      </c>
      <c r="F1041">
        <v>2018</v>
      </c>
      <c r="G1041">
        <v>1866</v>
      </c>
      <c r="H1041">
        <v>1615.69</v>
      </c>
      <c r="I1041">
        <v>88005.14</v>
      </c>
      <c r="K1041">
        <v>8.3889999999999993</v>
      </c>
      <c r="L1041">
        <v>2.0299999999999999E-2</v>
      </c>
      <c r="M1041">
        <v>52399.792999999998</v>
      </c>
      <c r="N1041">
        <v>6.0400000000000002E-2</v>
      </c>
      <c r="O1041">
        <v>4.8890000000000002</v>
      </c>
      <c r="P1041">
        <v>1.9699999999999999E-2</v>
      </c>
      <c r="Q1041">
        <v>864227.98100000003</v>
      </c>
      <c r="R1041" t="s">
        <v>333</v>
      </c>
      <c r="S1041" t="s">
        <v>38</v>
      </c>
      <c r="T1041" t="s">
        <v>28</v>
      </c>
      <c r="V1041" t="s">
        <v>40</v>
      </c>
      <c r="Y1041" t="s">
        <v>147</v>
      </c>
    </row>
    <row r="1042" spans="1:25" x14ac:dyDescent="0.45">
      <c r="A1042" t="s">
        <v>122</v>
      </c>
      <c r="B1042" t="s">
        <v>153</v>
      </c>
      <c r="C1042">
        <v>1556</v>
      </c>
      <c r="D1042" s="1">
        <v>45444</v>
      </c>
      <c r="E1042" t="s">
        <v>155</v>
      </c>
      <c r="F1042">
        <v>2019</v>
      </c>
      <c r="G1042">
        <v>1569</v>
      </c>
      <c r="H1042">
        <v>1342.45</v>
      </c>
      <c r="I1042">
        <v>72970.960000000006</v>
      </c>
      <c r="K1042">
        <v>0.218</v>
      </c>
      <c r="L1042">
        <v>1E-3</v>
      </c>
      <c r="M1042">
        <v>42892.553</v>
      </c>
      <c r="N1042">
        <v>5.9700000000000003E-2</v>
      </c>
      <c r="O1042">
        <v>4.0609999999999999</v>
      </c>
      <c r="P1042">
        <v>2.1499999999999998E-2</v>
      </c>
      <c r="Q1042">
        <v>717967.02899999998</v>
      </c>
      <c r="R1042" t="s">
        <v>333</v>
      </c>
      <c r="S1042" t="s">
        <v>38</v>
      </c>
      <c r="T1042" t="s">
        <v>28</v>
      </c>
      <c r="V1042" t="s">
        <v>40</v>
      </c>
      <c r="Y1042" t="s">
        <v>147</v>
      </c>
    </row>
    <row r="1043" spans="1:25" x14ac:dyDescent="0.45">
      <c r="A1043" t="s">
        <v>122</v>
      </c>
      <c r="B1043" t="s">
        <v>153</v>
      </c>
      <c r="C1043">
        <v>1556</v>
      </c>
      <c r="D1043" s="1">
        <v>45444</v>
      </c>
      <c r="E1043" t="s">
        <v>155</v>
      </c>
      <c r="F1043">
        <v>2020</v>
      </c>
      <c r="G1043">
        <v>1093</v>
      </c>
      <c r="H1043">
        <v>946.84</v>
      </c>
      <c r="I1043">
        <v>49896.87</v>
      </c>
      <c r="K1043">
        <v>0.14899999999999999</v>
      </c>
      <c r="L1043">
        <v>1E-3</v>
      </c>
      <c r="M1043">
        <v>29541.714</v>
      </c>
      <c r="N1043">
        <v>5.9200000000000003E-2</v>
      </c>
      <c r="O1043">
        <v>2.6419999999999999</v>
      </c>
      <c r="P1043">
        <v>2.1600000000000001E-2</v>
      </c>
      <c r="Q1043">
        <v>497002.51899999997</v>
      </c>
      <c r="R1043" t="s">
        <v>333</v>
      </c>
      <c r="S1043" t="s">
        <v>38</v>
      </c>
      <c r="T1043" t="s">
        <v>28</v>
      </c>
      <c r="V1043" t="s">
        <v>40</v>
      </c>
      <c r="Y1043" t="s">
        <v>147</v>
      </c>
    </row>
    <row r="1044" spans="1:25" x14ac:dyDescent="0.45">
      <c r="A1044" t="s">
        <v>122</v>
      </c>
      <c r="B1044" t="s">
        <v>153</v>
      </c>
      <c r="C1044">
        <v>1556</v>
      </c>
      <c r="D1044" s="1">
        <v>45444</v>
      </c>
      <c r="E1044" t="s">
        <v>155</v>
      </c>
      <c r="F1044">
        <v>2021</v>
      </c>
      <c r="G1044">
        <v>1606</v>
      </c>
      <c r="H1044">
        <v>1417.93</v>
      </c>
      <c r="I1044">
        <v>77227.929999999993</v>
      </c>
      <c r="K1044">
        <v>0.23100000000000001</v>
      </c>
      <c r="L1044">
        <v>1E-3</v>
      </c>
      <c r="M1044">
        <v>45531.514000000003</v>
      </c>
      <c r="N1044">
        <v>5.9499999999999997E-2</v>
      </c>
      <c r="O1044">
        <v>4.1260000000000003</v>
      </c>
      <c r="P1044">
        <v>1.8800000000000001E-2</v>
      </c>
      <c r="Q1044">
        <v>762743.95799999998</v>
      </c>
      <c r="R1044" t="s">
        <v>333</v>
      </c>
      <c r="S1044" t="s">
        <v>38</v>
      </c>
      <c r="T1044" t="s">
        <v>28</v>
      </c>
      <c r="V1044" t="s">
        <v>40</v>
      </c>
      <c r="Y1044" t="s">
        <v>152</v>
      </c>
    </row>
    <row r="1045" spans="1:25" x14ac:dyDescent="0.45">
      <c r="A1045" t="s">
        <v>122</v>
      </c>
      <c r="B1045" t="s">
        <v>153</v>
      </c>
      <c r="C1045">
        <v>1556</v>
      </c>
      <c r="D1045" s="1">
        <v>45444</v>
      </c>
      <c r="E1045" t="s">
        <v>155</v>
      </c>
      <c r="F1045">
        <v>2022</v>
      </c>
      <c r="G1045">
        <v>2305</v>
      </c>
      <c r="H1045">
        <v>2044.09</v>
      </c>
      <c r="I1045">
        <v>108798.83</v>
      </c>
      <c r="K1045">
        <v>0.32800000000000001</v>
      </c>
      <c r="L1045">
        <v>1E-3</v>
      </c>
      <c r="M1045">
        <v>64683.029000000002</v>
      </c>
      <c r="N1045">
        <v>5.9299999999999999E-2</v>
      </c>
      <c r="O1045">
        <v>5.94</v>
      </c>
      <c r="P1045">
        <v>1.9400000000000001E-2</v>
      </c>
      <c r="Q1045">
        <v>1086657.3370000001</v>
      </c>
      <c r="R1045" t="s">
        <v>333</v>
      </c>
      <c r="S1045" t="s">
        <v>38</v>
      </c>
      <c r="T1045" t="s">
        <v>28</v>
      </c>
      <c r="V1045" t="s">
        <v>40</v>
      </c>
      <c r="Y1045" t="s">
        <v>152</v>
      </c>
    </row>
    <row r="1046" spans="1:25" x14ac:dyDescent="0.45">
      <c r="A1046" t="s">
        <v>122</v>
      </c>
      <c r="B1046" t="s">
        <v>153</v>
      </c>
      <c r="C1046">
        <v>1556</v>
      </c>
      <c r="D1046" s="1">
        <v>45444</v>
      </c>
      <c r="E1046" t="s">
        <v>155</v>
      </c>
      <c r="F1046">
        <v>2023</v>
      </c>
      <c r="G1046">
        <v>2047</v>
      </c>
      <c r="H1046">
        <v>1821.21</v>
      </c>
      <c r="I1046">
        <v>98007.61</v>
      </c>
      <c r="K1046">
        <v>0.29599999999999999</v>
      </c>
      <c r="L1046">
        <v>1E-3</v>
      </c>
      <c r="M1046">
        <v>58435.250999999997</v>
      </c>
      <c r="N1046">
        <v>5.9299999999999999E-2</v>
      </c>
      <c r="O1046">
        <v>5.21</v>
      </c>
      <c r="P1046">
        <v>2.0500000000000001E-2</v>
      </c>
      <c r="Q1046">
        <v>981598.32799999998</v>
      </c>
      <c r="R1046" t="s">
        <v>333</v>
      </c>
      <c r="S1046" t="s">
        <v>38</v>
      </c>
      <c r="T1046" t="s">
        <v>28</v>
      </c>
      <c r="V1046" t="s">
        <v>40</v>
      </c>
      <c r="Y1046" t="s">
        <v>152</v>
      </c>
    </row>
    <row r="1047" spans="1:25" x14ac:dyDescent="0.45">
      <c r="A1047" t="s">
        <v>122</v>
      </c>
      <c r="B1047" t="s">
        <v>153</v>
      </c>
      <c r="C1047">
        <v>1556</v>
      </c>
      <c r="D1047" s="1">
        <v>45444</v>
      </c>
      <c r="E1047" t="s">
        <v>155</v>
      </c>
      <c r="F1047">
        <v>2024</v>
      </c>
      <c r="G1047">
        <v>579</v>
      </c>
      <c r="H1047">
        <v>495.17</v>
      </c>
      <c r="I1047">
        <v>26473.040000000001</v>
      </c>
      <c r="K1047">
        <v>7.9000000000000001E-2</v>
      </c>
      <c r="L1047">
        <v>1E-3</v>
      </c>
      <c r="M1047">
        <v>15624.245000000001</v>
      </c>
      <c r="N1047">
        <v>5.9200000000000003E-2</v>
      </c>
      <c r="O1047">
        <v>1.385</v>
      </c>
      <c r="P1047">
        <v>2.0799999999999999E-2</v>
      </c>
      <c r="Q1047">
        <v>262905.48700000002</v>
      </c>
      <c r="R1047" t="s">
        <v>333</v>
      </c>
      <c r="S1047" t="s">
        <v>38</v>
      </c>
      <c r="T1047" t="s">
        <v>28</v>
      </c>
      <c r="V1047" t="s">
        <v>40</v>
      </c>
      <c r="Y1047" t="s">
        <v>152</v>
      </c>
    </row>
    <row r="1048" spans="1:25" x14ac:dyDescent="0.45">
      <c r="A1048" t="s">
        <v>122</v>
      </c>
      <c r="B1048" t="s">
        <v>153</v>
      </c>
      <c r="C1048">
        <v>1556</v>
      </c>
      <c r="D1048" s="1">
        <v>45445</v>
      </c>
      <c r="E1048" t="s">
        <v>155</v>
      </c>
      <c r="F1048">
        <v>2015</v>
      </c>
      <c r="G1048">
        <v>845</v>
      </c>
      <c r="H1048">
        <v>787.3</v>
      </c>
      <c r="I1048">
        <v>45251.05</v>
      </c>
      <c r="K1048">
        <v>0.13200000000000001</v>
      </c>
      <c r="L1048">
        <v>1E-3</v>
      </c>
      <c r="M1048">
        <v>26201.518</v>
      </c>
      <c r="N1048">
        <v>5.9200000000000003E-2</v>
      </c>
      <c r="O1048">
        <v>2.2549999999999999</v>
      </c>
      <c r="P1048">
        <v>2.06E-2</v>
      </c>
      <c r="Q1048">
        <v>440896.44699999999</v>
      </c>
      <c r="R1048" t="s">
        <v>333</v>
      </c>
      <c r="S1048" t="s">
        <v>38</v>
      </c>
      <c r="T1048" t="s">
        <v>157</v>
      </c>
      <c r="V1048" t="s">
        <v>40</v>
      </c>
      <c r="Y1048" t="s">
        <v>146</v>
      </c>
    </row>
    <row r="1049" spans="1:25" x14ac:dyDescent="0.45">
      <c r="A1049" t="s">
        <v>122</v>
      </c>
      <c r="B1049" t="s">
        <v>153</v>
      </c>
      <c r="C1049">
        <v>1556</v>
      </c>
      <c r="D1049" s="1">
        <v>45445</v>
      </c>
      <c r="E1049" t="s">
        <v>155</v>
      </c>
      <c r="F1049">
        <v>2016</v>
      </c>
      <c r="G1049">
        <v>2912</v>
      </c>
      <c r="H1049">
        <v>2639.64</v>
      </c>
      <c r="I1049">
        <v>143629.51</v>
      </c>
      <c r="K1049">
        <v>0.46200000000000002</v>
      </c>
      <c r="L1049">
        <v>2E-3</v>
      </c>
      <c r="M1049">
        <v>84480.442999999999</v>
      </c>
      <c r="N1049">
        <v>6.0699999999999997E-2</v>
      </c>
      <c r="O1049">
        <v>6.6239999999999997</v>
      </c>
      <c r="P1049">
        <v>2.1000000000000001E-2</v>
      </c>
      <c r="Q1049">
        <v>1396081.9680000001</v>
      </c>
      <c r="R1049" t="s">
        <v>333</v>
      </c>
      <c r="S1049" t="s">
        <v>38</v>
      </c>
      <c r="T1049" t="s">
        <v>28</v>
      </c>
      <c r="V1049" t="s">
        <v>40</v>
      </c>
      <c r="Y1049" t="s">
        <v>146</v>
      </c>
    </row>
    <row r="1050" spans="1:25" x14ac:dyDescent="0.45">
      <c r="A1050" t="s">
        <v>122</v>
      </c>
      <c r="B1050" t="s">
        <v>153</v>
      </c>
      <c r="C1050">
        <v>1556</v>
      </c>
      <c r="D1050" s="1">
        <v>45445</v>
      </c>
      <c r="E1050" t="s">
        <v>155</v>
      </c>
      <c r="F1050">
        <v>2017</v>
      </c>
      <c r="G1050">
        <v>1575</v>
      </c>
      <c r="H1050">
        <v>1349.67</v>
      </c>
      <c r="I1050">
        <v>75177.009999999995</v>
      </c>
      <c r="K1050">
        <v>0.22500000000000001</v>
      </c>
      <c r="L1050">
        <v>1E-3</v>
      </c>
      <c r="M1050">
        <v>43900.125</v>
      </c>
      <c r="N1050">
        <v>5.9900000000000002E-2</v>
      </c>
      <c r="O1050">
        <v>3.8540000000000001</v>
      </c>
      <c r="P1050">
        <v>2.07E-2</v>
      </c>
      <c r="Q1050">
        <v>732447.28500000003</v>
      </c>
      <c r="R1050" t="s">
        <v>333</v>
      </c>
      <c r="S1050" t="s">
        <v>38</v>
      </c>
      <c r="T1050" t="s">
        <v>28</v>
      </c>
      <c r="V1050" t="s">
        <v>40</v>
      </c>
      <c r="Y1050" t="s">
        <v>147</v>
      </c>
    </row>
    <row r="1051" spans="1:25" x14ac:dyDescent="0.45">
      <c r="A1051" t="s">
        <v>122</v>
      </c>
      <c r="B1051" t="s">
        <v>153</v>
      </c>
      <c r="C1051">
        <v>1556</v>
      </c>
      <c r="D1051" s="1">
        <v>45445</v>
      </c>
      <c r="E1051" t="s">
        <v>155</v>
      </c>
      <c r="F1051">
        <v>2018</v>
      </c>
      <c r="G1051">
        <v>1812</v>
      </c>
      <c r="H1051">
        <v>1563.42</v>
      </c>
      <c r="I1051">
        <v>84517.68</v>
      </c>
      <c r="K1051">
        <v>8.359</v>
      </c>
      <c r="L1051">
        <v>2.0799999999999999E-2</v>
      </c>
      <c r="M1051">
        <v>50288.599000000002</v>
      </c>
      <c r="N1051">
        <v>6.0400000000000002E-2</v>
      </c>
      <c r="O1051">
        <v>4.726</v>
      </c>
      <c r="P1051">
        <v>1.9699999999999999E-2</v>
      </c>
      <c r="Q1051">
        <v>828634.18500000006</v>
      </c>
      <c r="R1051" t="s">
        <v>333</v>
      </c>
      <c r="S1051" t="s">
        <v>38</v>
      </c>
      <c r="T1051" t="s">
        <v>28</v>
      </c>
      <c r="V1051" t="s">
        <v>40</v>
      </c>
      <c r="Y1051" t="s">
        <v>147</v>
      </c>
    </row>
    <row r="1052" spans="1:25" x14ac:dyDescent="0.45">
      <c r="A1052" t="s">
        <v>122</v>
      </c>
      <c r="B1052" t="s">
        <v>153</v>
      </c>
      <c r="C1052">
        <v>1556</v>
      </c>
      <c r="D1052" s="1">
        <v>45445</v>
      </c>
      <c r="E1052" t="s">
        <v>155</v>
      </c>
      <c r="F1052">
        <v>2019</v>
      </c>
      <c r="G1052">
        <v>1589</v>
      </c>
      <c r="H1052">
        <v>1363.37</v>
      </c>
      <c r="I1052">
        <v>73752.3</v>
      </c>
      <c r="K1052">
        <v>0.221</v>
      </c>
      <c r="L1052">
        <v>1E-3</v>
      </c>
      <c r="M1052">
        <v>43456.648000000001</v>
      </c>
      <c r="N1052">
        <v>5.9799999999999999E-2</v>
      </c>
      <c r="O1052">
        <v>4.1310000000000002</v>
      </c>
      <c r="P1052">
        <v>2.1399999999999999E-2</v>
      </c>
      <c r="Q1052">
        <v>725665.87800000003</v>
      </c>
      <c r="R1052" t="s">
        <v>333</v>
      </c>
      <c r="S1052" t="s">
        <v>38</v>
      </c>
      <c r="T1052" t="s">
        <v>28</v>
      </c>
      <c r="V1052" t="s">
        <v>40</v>
      </c>
      <c r="Y1052" t="s">
        <v>147</v>
      </c>
    </row>
    <row r="1053" spans="1:25" x14ac:dyDescent="0.45">
      <c r="A1053" t="s">
        <v>122</v>
      </c>
      <c r="B1053" t="s">
        <v>153</v>
      </c>
      <c r="C1053">
        <v>1556</v>
      </c>
      <c r="D1053" s="1">
        <v>45445</v>
      </c>
      <c r="E1053" t="s">
        <v>155</v>
      </c>
      <c r="F1053">
        <v>2020</v>
      </c>
      <c r="G1053">
        <v>1206</v>
      </c>
      <c r="H1053">
        <v>1047.24</v>
      </c>
      <c r="I1053">
        <v>56102.21</v>
      </c>
      <c r="K1053">
        <v>0.16700000000000001</v>
      </c>
      <c r="L1053">
        <v>1E-3</v>
      </c>
      <c r="M1053">
        <v>33069.788999999997</v>
      </c>
      <c r="N1053">
        <v>5.9200000000000003E-2</v>
      </c>
      <c r="O1053">
        <v>2.9670000000000001</v>
      </c>
      <c r="P1053">
        <v>2.0400000000000001E-2</v>
      </c>
      <c r="Q1053">
        <v>556376.42299999995</v>
      </c>
      <c r="R1053" t="s">
        <v>333</v>
      </c>
      <c r="S1053" t="s">
        <v>38</v>
      </c>
      <c r="T1053" t="s">
        <v>28</v>
      </c>
      <c r="V1053" t="s">
        <v>40</v>
      </c>
      <c r="Y1053" t="s">
        <v>147</v>
      </c>
    </row>
    <row r="1054" spans="1:25" x14ac:dyDescent="0.45">
      <c r="A1054" t="s">
        <v>122</v>
      </c>
      <c r="B1054" t="s">
        <v>153</v>
      </c>
      <c r="C1054">
        <v>1556</v>
      </c>
      <c r="D1054" s="1">
        <v>45445</v>
      </c>
      <c r="E1054" t="s">
        <v>155</v>
      </c>
      <c r="F1054">
        <v>2021</v>
      </c>
      <c r="G1054">
        <v>1927</v>
      </c>
      <c r="H1054">
        <v>1693.17</v>
      </c>
      <c r="I1054">
        <v>89322.62</v>
      </c>
      <c r="K1054">
        <v>0.26700000000000002</v>
      </c>
      <c r="L1054">
        <v>1E-3</v>
      </c>
      <c r="M1054">
        <v>52708.940999999999</v>
      </c>
      <c r="N1054">
        <v>5.9499999999999997E-2</v>
      </c>
      <c r="O1054">
        <v>4.5369999999999999</v>
      </c>
      <c r="P1054">
        <v>1.9099999999999999E-2</v>
      </c>
      <c r="Q1054">
        <v>883518.679</v>
      </c>
      <c r="R1054" t="s">
        <v>333</v>
      </c>
      <c r="S1054" t="s">
        <v>38</v>
      </c>
      <c r="T1054" t="s">
        <v>28</v>
      </c>
      <c r="V1054" t="s">
        <v>40</v>
      </c>
      <c r="Y1054" t="s">
        <v>152</v>
      </c>
    </row>
    <row r="1055" spans="1:25" x14ac:dyDescent="0.45">
      <c r="A1055" t="s">
        <v>122</v>
      </c>
      <c r="B1055" t="s">
        <v>153</v>
      </c>
      <c r="C1055">
        <v>1556</v>
      </c>
      <c r="D1055" s="1">
        <v>45445</v>
      </c>
      <c r="E1055" t="s">
        <v>155</v>
      </c>
      <c r="F1055">
        <v>2022</v>
      </c>
      <c r="G1055">
        <v>2275</v>
      </c>
      <c r="H1055">
        <v>2023.87</v>
      </c>
      <c r="I1055">
        <v>105744.49</v>
      </c>
      <c r="K1055">
        <v>0.318</v>
      </c>
      <c r="L1055">
        <v>1E-3</v>
      </c>
      <c r="M1055">
        <v>62901.222999999998</v>
      </c>
      <c r="N1055">
        <v>5.9299999999999999E-2</v>
      </c>
      <c r="O1055">
        <v>5.7649999999999997</v>
      </c>
      <c r="P1055">
        <v>1.9199999999999998E-2</v>
      </c>
      <c r="Q1055">
        <v>1056761.6669999999</v>
      </c>
      <c r="R1055" t="s">
        <v>333</v>
      </c>
      <c r="S1055" t="s">
        <v>38</v>
      </c>
      <c r="T1055" t="s">
        <v>28</v>
      </c>
      <c r="V1055" t="s">
        <v>40</v>
      </c>
      <c r="Y1055" t="s">
        <v>152</v>
      </c>
    </row>
    <row r="1056" spans="1:25" x14ac:dyDescent="0.45">
      <c r="A1056" t="s">
        <v>122</v>
      </c>
      <c r="B1056" t="s">
        <v>153</v>
      </c>
      <c r="C1056">
        <v>1556</v>
      </c>
      <c r="D1056" s="1">
        <v>45445</v>
      </c>
      <c r="E1056" t="s">
        <v>155</v>
      </c>
      <c r="F1056">
        <v>2023</v>
      </c>
      <c r="G1056">
        <v>359</v>
      </c>
      <c r="H1056">
        <v>303.76</v>
      </c>
      <c r="I1056">
        <v>16325.29</v>
      </c>
      <c r="K1056">
        <v>4.9000000000000002E-2</v>
      </c>
      <c r="L1056">
        <v>1E-3</v>
      </c>
      <c r="M1056">
        <v>9692.4660000000003</v>
      </c>
      <c r="N1056">
        <v>5.9200000000000003E-2</v>
      </c>
      <c r="O1056">
        <v>0.995</v>
      </c>
      <c r="P1056">
        <v>2.4899999999999999E-2</v>
      </c>
      <c r="Q1056">
        <v>163092.883</v>
      </c>
      <c r="R1056" t="s">
        <v>333</v>
      </c>
      <c r="S1056" t="s">
        <v>38</v>
      </c>
      <c r="T1056" t="s">
        <v>28</v>
      </c>
      <c r="V1056" t="s">
        <v>40</v>
      </c>
      <c r="Y1056" t="s">
        <v>152</v>
      </c>
    </row>
    <row r="1057" spans="1:25" x14ac:dyDescent="0.45">
      <c r="A1057" t="s">
        <v>122</v>
      </c>
      <c r="B1057" t="s">
        <v>153</v>
      </c>
      <c r="C1057">
        <v>1556</v>
      </c>
      <c r="D1057" s="1">
        <v>45445</v>
      </c>
      <c r="E1057" t="s">
        <v>155</v>
      </c>
      <c r="F1057">
        <v>2024</v>
      </c>
      <c r="G1057">
        <v>0</v>
      </c>
      <c r="H1057">
        <v>0</v>
      </c>
      <c r="R1057" t="s">
        <v>333</v>
      </c>
      <c r="S1057" t="s">
        <v>38</v>
      </c>
      <c r="T1057" t="s">
        <v>28</v>
      </c>
      <c r="V1057" t="s">
        <v>40</v>
      </c>
      <c r="Y1057" t="s">
        <v>152</v>
      </c>
    </row>
    <row r="1058" spans="1:25" x14ac:dyDescent="0.45">
      <c r="A1058" t="s">
        <v>122</v>
      </c>
      <c r="B1058" t="s">
        <v>153</v>
      </c>
      <c r="C1058">
        <v>1556</v>
      </c>
      <c r="D1058" t="s">
        <v>158</v>
      </c>
      <c r="F1058">
        <v>2009</v>
      </c>
      <c r="G1058">
        <v>70</v>
      </c>
      <c r="H1058">
        <v>54.5</v>
      </c>
      <c r="I1058">
        <v>2165.7399999999998</v>
      </c>
      <c r="K1058">
        <v>0.64200000000000002</v>
      </c>
      <c r="L1058">
        <v>5.0099999999999999E-2</v>
      </c>
      <c r="M1058">
        <v>2086.8890000000001</v>
      </c>
      <c r="N1058">
        <v>8.1000000000000003E-2</v>
      </c>
      <c r="O1058">
        <v>5.9909999999999997</v>
      </c>
      <c r="P1058">
        <v>0.43609999999999999</v>
      </c>
      <c r="Q1058">
        <v>25718.334999999999</v>
      </c>
      <c r="R1058" t="s">
        <v>923</v>
      </c>
      <c r="T1058" t="s">
        <v>28</v>
      </c>
      <c r="Y1058" t="s">
        <v>103</v>
      </c>
    </row>
    <row r="1059" spans="1:25" x14ac:dyDescent="0.45">
      <c r="A1059" t="s">
        <v>122</v>
      </c>
      <c r="B1059" t="s">
        <v>153</v>
      </c>
      <c r="C1059">
        <v>1556</v>
      </c>
      <c r="D1059" t="s">
        <v>158</v>
      </c>
      <c r="F1059">
        <v>2010</v>
      </c>
      <c r="G1059">
        <v>252</v>
      </c>
      <c r="H1059">
        <v>189.07</v>
      </c>
      <c r="I1059">
        <v>6366.11</v>
      </c>
      <c r="K1059">
        <v>2.1749999999999998</v>
      </c>
      <c r="L1059">
        <v>0.05</v>
      </c>
      <c r="M1059">
        <v>6946.0959999999995</v>
      </c>
      <c r="N1059">
        <v>8.1000000000000003E-2</v>
      </c>
      <c r="O1059">
        <v>26.193000000000001</v>
      </c>
      <c r="P1059">
        <v>0.55559999999999998</v>
      </c>
      <c r="Q1059">
        <v>85613.095000000001</v>
      </c>
      <c r="R1059" t="s">
        <v>923</v>
      </c>
      <c r="T1059" t="s">
        <v>28</v>
      </c>
      <c r="Y1059" t="s">
        <v>103</v>
      </c>
    </row>
    <row r="1060" spans="1:25" x14ac:dyDescent="0.45">
      <c r="A1060" t="s">
        <v>122</v>
      </c>
      <c r="B1060" t="s">
        <v>153</v>
      </c>
      <c r="C1060">
        <v>1556</v>
      </c>
      <c r="D1060" t="s">
        <v>158</v>
      </c>
      <c r="F1060">
        <v>2011</v>
      </c>
      <c r="G1060">
        <v>166</v>
      </c>
      <c r="H1060">
        <v>134.43</v>
      </c>
      <c r="I1060">
        <v>5251.05</v>
      </c>
      <c r="K1060">
        <v>1.2230000000000001</v>
      </c>
      <c r="L1060">
        <v>3.1600000000000003E-2</v>
      </c>
      <c r="M1060">
        <v>6269.9369999999999</v>
      </c>
      <c r="N1060">
        <v>8.1600000000000006E-2</v>
      </c>
      <c r="O1060">
        <v>32.423999999999999</v>
      </c>
      <c r="P1060">
        <v>0.75460000000000005</v>
      </c>
      <c r="Q1060">
        <v>77273.72</v>
      </c>
      <c r="R1060" t="s">
        <v>923</v>
      </c>
      <c r="T1060" t="s">
        <v>28</v>
      </c>
      <c r="Y1060" t="s">
        <v>103</v>
      </c>
    </row>
    <row r="1061" spans="1:25" x14ac:dyDescent="0.45">
      <c r="A1061" t="s">
        <v>122</v>
      </c>
      <c r="B1061" t="s">
        <v>153</v>
      </c>
      <c r="C1061">
        <v>1556</v>
      </c>
      <c r="D1061" t="s">
        <v>158</v>
      </c>
      <c r="F1061">
        <v>2012</v>
      </c>
      <c r="G1061">
        <v>49</v>
      </c>
      <c r="H1061">
        <v>37.72</v>
      </c>
      <c r="I1061">
        <v>1242.28</v>
      </c>
      <c r="K1061">
        <v>0.46800000000000003</v>
      </c>
      <c r="L1061">
        <v>4.9200000000000001E-2</v>
      </c>
      <c r="M1061">
        <v>1543.999</v>
      </c>
      <c r="N1061">
        <v>8.2000000000000003E-2</v>
      </c>
      <c r="O1061">
        <v>7.3579999999999997</v>
      </c>
      <c r="P1061">
        <v>0.69099999999999995</v>
      </c>
      <c r="Q1061">
        <v>19024.669999999998</v>
      </c>
      <c r="R1061" t="s">
        <v>923</v>
      </c>
      <c r="T1061" t="s">
        <v>28</v>
      </c>
      <c r="Y1061" t="s">
        <v>103</v>
      </c>
    </row>
    <row r="1062" spans="1:25" x14ac:dyDescent="0.45">
      <c r="A1062" t="s">
        <v>122</v>
      </c>
      <c r="B1062" t="s">
        <v>153</v>
      </c>
      <c r="C1062">
        <v>1556</v>
      </c>
      <c r="D1062" t="s">
        <v>158</v>
      </c>
      <c r="F1062">
        <v>2013</v>
      </c>
      <c r="G1062">
        <v>138</v>
      </c>
      <c r="H1062">
        <v>103.7</v>
      </c>
      <c r="I1062">
        <v>3664.73</v>
      </c>
      <c r="K1062">
        <v>0.9</v>
      </c>
      <c r="L1062">
        <v>3.4500000000000003E-2</v>
      </c>
      <c r="M1062">
        <v>4396.3909999999996</v>
      </c>
      <c r="N1062">
        <v>7.9299999999999995E-2</v>
      </c>
      <c r="O1062">
        <v>22.227</v>
      </c>
      <c r="P1062">
        <v>0.71079999999999999</v>
      </c>
      <c r="Q1062">
        <v>54179.72</v>
      </c>
      <c r="R1062" t="s">
        <v>923</v>
      </c>
      <c r="T1062" t="s">
        <v>28</v>
      </c>
      <c r="Y1062" t="s">
        <v>103</v>
      </c>
    </row>
    <row r="1063" spans="1:25" x14ac:dyDescent="0.45">
      <c r="A1063" t="s">
        <v>122</v>
      </c>
      <c r="B1063" t="s">
        <v>153</v>
      </c>
      <c r="C1063">
        <v>1556</v>
      </c>
      <c r="D1063" t="s">
        <v>158</v>
      </c>
      <c r="F1063">
        <v>2014</v>
      </c>
      <c r="G1063">
        <v>203</v>
      </c>
      <c r="H1063">
        <v>166.23</v>
      </c>
      <c r="I1063">
        <v>5689.4</v>
      </c>
      <c r="K1063">
        <v>0.44900000000000001</v>
      </c>
      <c r="L1063">
        <v>0.01</v>
      </c>
      <c r="M1063">
        <v>7030.9359999999997</v>
      </c>
      <c r="N1063">
        <v>8.0500000000000002E-2</v>
      </c>
      <c r="O1063">
        <v>35.506</v>
      </c>
      <c r="P1063">
        <v>0.7339</v>
      </c>
      <c r="Q1063">
        <v>86642.005999999994</v>
      </c>
      <c r="R1063" t="s">
        <v>923</v>
      </c>
      <c r="T1063" t="s">
        <v>28</v>
      </c>
      <c r="Y1063" t="s">
        <v>103</v>
      </c>
    </row>
    <row r="1064" spans="1:25" x14ac:dyDescent="0.45">
      <c r="A1064" t="s">
        <v>122</v>
      </c>
      <c r="B1064" t="s">
        <v>153</v>
      </c>
      <c r="C1064">
        <v>1556</v>
      </c>
      <c r="D1064" t="s">
        <v>158</v>
      </c>
      <c r="F1064">
        <v>2015</v>
      </c>
      <c r="G1064">
        <v>133</v>
      </c>
      <c r="H1064">
        <v>98.84</v>
      </c>
      <c r="I1064">
        <v>3547.38</v>
      </c>
      <c r="K1064">
        <v>0.27700000000000002</v>
      </c>
      <c r="L1064">
        <v>9.7000000000000003E-3</v>
      </c>
      <c r="M1064">
        <v>4328.732</v>
      </c>
      <c r="N1064">
        <v>8.0699999999999994E-2</v>
      </c>
      <c r="O1064">
        <v>21.878</v>
      </c>
      <c r="P1064">
        <v>0.70440000000000003</v>
      </c>
      <c r="Q1064">
        <v>53347.963000000003</v>
      </c>
      <c r="R1064" t="s">
        <v>923</v>
      </c>
      <c r="T1064" t="s">
        <v>28</v>
      </c>
      <c r="Y1064" t="s">
        <v>159</v>
      </c>
    </row>
    <row r="1065" spans="1:25" x14ac:dyDescent="0.45">
      <c r="A1065" t="s">
        <v>122</v>
      </c>
      <c r="B1065" t="s">
        <v>153</v>
      </c>
      <c r="C1065">
        <v>1556</v>
      </c>
      <c r="D1065" t="s">
        <v>158</v>
      </c>
      <c r="F1065">
        <v>2016</v>
      </c>
      <c r="G1065">
        <v>106</v>
      </c>
      <c r="H1065">
        <v>76.36</v>
      </c>
      <c r="I1065">
        <v>2827.9</v>
      </c>
      <c r="K1065">
        <v>0.13400000000000001</v>
      </c>
      <c r="L1065">
        <v>6.6E-3</v>
      </c>
      <c r="M1065">
        <v>3618.8240000000001</v>
      </c>
      <c r="N1065">
        <v>8.1000000000000003E-2</v>
      </c>
      <c r="O1065">
        <v>15.173</v>
      </c>
      <c r="P1065">
        <v>0.63339999999999996</v>
      </c>
      <c r="Q1065">
        <v>44599.409</v>
      </c>
      <c r="R1065" t="s">
        <v>923</v>
      </c>
      <c r="T1065" t="s">
        <v>28</v>
      </c>
      <c r="Y1065" t="s">
        <v>159</v>
      </c>
    </row>
    <row r="1066" spans="1:25" x14ac:dyDescent="0.45">
      <c r="A1066" t="s">
        <v>122</v>
      </c>
      <c r="B1066" t="s">
        <v>153</v>
      </c>
      <c r="C1066">
        <v>1556</v>
      </c>
      <c r="D1066" t="s">
        <v>158</v>
      </c>
      <c r="F1066">
        <v>2017</v>
      </c>
      <c r="G1066">
        <v>104</v>
      </c>
      <c r="H1066">
        <v>83.26</v>
      </c>
      <c r="I1066">
        <v>3235.14</v>
      </c>
      <c r="K1066">
        <v>1.4790000000000001</v>
      </c>
      <c r="L1066">
        <v>5.8700000000000002E-2</v>
      </c>
      <c r="M1066">
        <v>4014.8159999999998</v>
      </c>
      <c r="N1066">
        <v>8.1000000000000003E-2</v>
      </c>
      <c r="O1066">
        <v>17.178000000000001</v>
      </c>
      <c r="P1066">
        <v>0.65429999999999999</v>
      </c>
      <c r="Q1066">
        <v>49474.684000000001</v>
      </c>
      <c r="R1066" t="s">
        <v>923</v>
      </c>
      <c r="T1066" t="s">
        <v>28</v>
      </c>
      <c r="Y1066" t="s">
        <v>160</v>
      </c>
    </row>
    <row r="1067" spans="1:25" x14ac:dyDescent="0.45">
      <c r="A1067" t="s">
        <v>122</v>
      </c>
      <c r="B1067" t="s">
        <v>153</v>
      </c>
      <c r="C1067">
        <v>1556</v>
      </c>
      <c r="D1067" t="s">
        <v>158</v>
      </c>
      <c r="F1067">
        <v>2018</v>
      </c>
      <c r="G1067">
        <v>131</v>
      </c>
      <c r="H1067">
        <v>116.92</v>
      </c>
      <c r="I1067">
        <v>5579.67</v>
      </c>
      <c r="K1067">
        <v>11.39</v>
      </c>
      <c r="L1067">
        <v>0.28360000000000002</v>
      </c>
      <c r="M1067">
        <v>6386.3410000000003</v>
      </c>
      <c r="N1067">
        <v>8.1000000000000003E-2</v>
      </c>
      <c r="O1067">
        <v>31.314</v>
      </c>
      <c r="P1067">
        <v>0.75880000000000003</v>
      </c>
      <c r="Q1067">
        <v>78699.827000000005</v>
      </c>
      <c r="R1067" t="s">
        <v>923</v>
      </c>
      <c r="T1067" t="s">
        <v>28</v>
      </c>
      <c r="Y1067" t="s">
        <v>160</v>
      </c>
    </row>
    <row r="1068" spans="1:25" x14ac:dyDescent="0.45">
      <c r="A1068" t="s">
        <v>122</v>
      </c>
      <c r="B1068" t="s">
        <v>153</v>
      </c>
      <c r="C1068">
        <v>1556</v>
      </c>
      <c r="D1068" t="s">
        <v>158</v>
      </c>
      <c r="F1068">
        <v>2019</v>
      </c>
      <c r="G1068">
        <v>57</v>
      </c>
      <c r="H1068">
        <v>37.9</v>
      </c>
      <c r="I1068">
        <v>1161.99</v>
      </c>
      <c r="K1068">
        <v>0.19700000000000001</v>
      </c>
      <c r="L1068">
        <v>0.09</v>
      </c>
      <c r="M1068">
        <v>1634.807</v>
      </c>
      <c r="N1068">
        <v>8.1000000000000003E-2</v>
      </c>
      <c r="O1068">
        <v>6.5469999999999997</v>
      </c>
      <c r="P1068">
        <v>0.60199999999999998</v>
      </c>
      <c r="Q1068">
        <v>20144.710999999999</v>
      </c>
      <c r="R1068" t="s">
        <v>923</v>
      </c>
      <c r="T1068" t="s">
        <v>28</v>
      </c>
      <c r="Y1068" t="s">
        <v>160</v>
      </c>
    </row>
    <row r="1069" spans="1:25" x14ac:dyDescent="0.45">
      <c r="A1069" t="s">
        <v>122</v>
      </c>
      <c r="B1069" t="s">
        <v>153</v>
      </c>
      <c r="C1069">
        <v>1556</v>
      </c>
      <c r="D1069" t="s">
        <v>158</v>
      </c>
      <c r="F1069">
        <v>2020</v>
      </c>
      <c r="G1069">
        <v>163</v>
      </c>
      <c r="H1069">
        <v>130.85</v>
      </c>
      <c r="I1069">
        <v>4916.68</v>
      </c>
      <c r="K1069">
        <v>4.1000000000000002E-2</v>
      </c>
      <c r="L1069">
        <v>1.1000000000000001E-3</v>
      </c>
      <c r="M1069">
        <v>5999.9979999999996</v>
      </c>
      <c r="N1069">
        <v>8.1000000000000003E-2</v>
      </c>
      <c r="O1069">
        <v>24.097000000000001</v>
      </c>
      <c r="P1069">
        <v>0.60540000000000005</v>
      </c>
      <c r="Q1069">
        <v>73939.603000000003</v>
      </c>
      <c r="R1069" t="s">
        <v>923</v>
      </c>
      <c r="T1069" t="s">
        <v>28</v>
      </c>
      <c r="Y1069" t="s">
        <v>160</v>
      </c>
    </row>
    <row r="1070" spans="1:25" x14ac:dyDescent="0.45">
      <c r="A1070" t="s">
        <v>122</v>
      </c>
      <c r="B1070" t="s">
        <v>153</v>
      </c>
      <c r="C1070">
        <v>1556</v>
      </c>
      <c r="D1070" t="s">
        <v>158</v>
      </c>
      <c r="F1070">
        <v>2021</v>
      </c>
      <c r="G1070">
        <v>101</v>
      </c>
      <c r="H1070">
        <v>73.62</v>
      </c>
      <c r="I1070">
        <v>2712.82</v>
      </c>
      <c r="K1070">
        <v>2.1999999999999999E-2</v>
      </c>
      <c r="L1070">
        <v>1E-3</v>
      </c>
      <c r="M1070">
        <v>3405.623</v>
      </c>
      <c r="N1070">
        <v>8.1000000000000003E-2</v>
      </c>
      <c r="O1070">
        <v>13.635999999999999</v>
      </c>
      <c r="P1070">
        <v>0.57950000000000002</v>
      </c>
      <c r="Q1070">
        <v>41965.625</v>
      </c>
      <c r="R1070" t="s">
        <v>923</v>
      </c>
      <c r="T1070" t="s">
        <v>28</v>
      </c>
      <c r="Y1070" t="s">
        <v>161</v>
      </c>
    </row>
    <row r="1071" spans="1:25" x14ac:dyDescent="0.45">
      <c r="A1071" t="s">
        <v>122</v>
      </c>
      <c r="B1071" t="s">
        <v>153</v>
      </c>
      <c r="C1071">
        <v>1556</v>
      </c>
      <c r="D1071" t="s">
        <v>158</v>
      </c>
      <c r="F1071">
        <v>2022</v>
      </c>
      <c r="G1071">
        <v>103</v>
      </c>
      <c r="H1071">
        <v>88.47</v>
      </c>
      <c r="I1071">
        <v>3237.13</v>
      </c>
      <c r="K1071">
        <v>2.7E-2</v>
      </c>
      <c r="L1071">
        <v>1E-3</v>
      </c>
      <c r="M1071">
        <v>4087.7640000000001</v>
      </c>
      <c r="N1071">
        <v>8.1000000000000003E-2</v>
      </c>
      <c r="O1071">
        <v>16.128</v>
      </c>
      <c r="P1071">
        <v>0.60870000000000002</v>
      </c>
      <c r="Q1071">
        <v>50381.021000000001</v>
      </c>
      <c r="R1071" t="s">
        <v>923</v>
      </c>
      <c r="T1071" t="s">
        <v>28</v>
      </c>
      <c r="Y1071" t="s">
        <v>161</v>
      </c>
    </row>
    <row r="1072" spans="1:25" x14ac:dyDescent="0.45">
      <c r="A1072" t="s">
        <v>122</v>
      </c>
      <c r="B1072" t="s">
        <v>153</v>
      </c>
      <c r="C1072">
        <v>1556</v>
      </c>
      <c r="D1072" t="s">
        <v>158</v>
      </c>
      <c r="F1072">
        <v>2023</v>
      </c>
      <c r="G1072">
        <v>76</v>
      </c>
      <c r="H1072">
        <v>53.75</v>
      </c>
      <c r="I1072">
        <v>1900.77</v>
      </c>
      <c r="K1072">
        <v>0.02</v>
      </c>
      <c r="L1072">
        <v>1.2999999999999999E-3</v>
      </c>
      <c r="M1072">
        <v>2417.4369999999999</v>
      </c>
      <c r="N1072">
        <v>8.1000000000000003E-2</v>
      </c>
      <c r="O1072">
        <v>9.9429999999999996</v>
      </c>
      <c r="P1072">
        <v>0.57220000000000004</v>
      </c>
      <c r="Q1072">
        <v>29794.53</v>
      </c>
      <c r="R1072" t="s">
        <v>923</v>
      </c>
      <c r="T1072" t="s">
        <v>28</v>
      </c>
      <c r="Y1072" t="s">
        <v>161</v>
      </c>
    </row>
    <row r="1073" spans="1:25" x14ac:dyDescent="0.45">
      <c r="A1073" t="s">
        <v>122</v>
      </c>
      <c r="B1073" t="s">
        <v>153</v>
      </c>
      <c r="C1073">
        <v>1556</v>
      </c>
      <c r="D1073" t="s">
        <v>158</v>
      </c>
      <c r="F1073">
        <v>2024</v>
      </c>
      <c r="G1073">
        <v>40</v>
      </c>
      <c r="H1073">
        <v>28.36</v>
      </c>
      <c r="I1073">
        <v>921.84</v>
      </c>
      <c r="K1073">
        <v>8.0000000000000002E-3</v>
      </c>
      <c r="L1073">
        <v>1E-3</v>
      </c>
      <c r="M1073">
        <v>1218.373</v>
      </c>
      <c r="N1073">
        <v>8.1000000000000003E-2</v>
      </c>
      <c r="O1073">
        <v>4.4720000000000004</v>
      </c>
      <c r="P1073">
        <v>0.53410000000000002</v>
      </c>
      <c r="Q1073">
        <v>15016.12</v>
      </c>
      <c r="R1073" t="s">
        <v>923</v>
      </c>
      <c r="T1073" t="s">
        <v>28</v>
      </c>
      <c r="Y1073" t="s">
        <v>161</v>
      </c>
    </row>
    <row r="1074" spans="1:25" x14ac:dyDescent="0.45">
      <c r="A1074" t="s">
        <v>122</v>
      </c>
      <c r="B1074" t="s">
        <v>153</v>
      </c>
      <c r="C1074">
        <v>1556</v>
      </c>
      <c r="D1074" t="s">
        <v>162</v>
      </c>
      <c r="F1074">
        <v>2009</v>
      </c>
      <c r="G1074">
        <v>64</v>
      </c>
      <c r="H1074">
        <v>45.62</v>
      </c>
      <c r="I1074">
        <v>1771.5</v>
      </c>
      <c r="K1074">
        <v>0.54700000000000004</v>
      </c>
      <c r="L1074">
        <v>5.0599999999999999E-2</v>
      </c>
      <c r="M1074">
        <v>1680.0160000000001</v>
      </c>
      <c r="N1074">
        <v>7.6899999999999996E-2</v>
      </c>
      <c r="O1074">
        <v>4.4870000000000001</v>
      </c>
      <c r="P1074">
        <v>0.37940000000000002</v>
      </c>
      <c r="Q1074">
        <v>20705.264999999999</v>
      </c>
      <c r="R1074" t="s">
        <v>923</v>
      </c>
      <c r="T1074" t="s">
        <v>28</v>
      </c>
      <c r="Y1074" t="s">
        <v>103</v>
      </c>
    </row>
    <row r="1075" spans="1:25" x14ac:dyDescent="0.45">
      <c r="A1075" t="s">
        <v>122</v>
      </c>
      <c r="B1075" t="s">
        <v>153</v>
      </c>
      <c r="C1075">
        <v>1556</v>
      </c>
      <c r="D1075" t="s">
        <v>162</v>
      </c>
      <c r="F1075">
        <v>2010</v>
      </c>
      <c r="G1075">
        <v>258</v>
      </c>
      <c r="H1075">
        <v>207.4</v>
      </c>
      <c r="I1075">
        <v>7297.48</v>
      </c>
      <c r="K1075">
        <v>2.286</v>
      </c>
      <c r="L1075">
        <v>5.0500000000000003E-2</v>
      </c>
      <c r="M1075">
        <v>7369.9690000000001</v>
      </c>
      <c r="N1075">
        <v>8.0699999999999994E-2</v>
      </c>
      <c r="O1075">
        <v>22.596</v>
      </c>
      <c r="P1075">
        <v>0.44990000000000002</v>
      </c>
      <c r="Q1075">
        <v>90822.974000000002</v>
      </c>
      <c r="R1075" t="s">
        <v>923</v>
      </c>
      <c r="T1075" t="s">
        <v>28</v>
      </c>
      <c r="Y1075" t="s">
        <v>103</v>
      </c>
    </row>
    <row r="1076" spans="1:25" x14ac:dyDescent="0.45">
      <c r="A1076" t="s">
        <v>122</v>
      </c>
      <c r="B1076" t="s">
        <v>153</v>
      </c>
      <c r="C1076">
        <v>1556</v>
      </c>
      <c r="D1076" t="s">
        <v>162</v>
      </c>
      <c r="F1076">
        <v>2011</v>
      </c>
      <c r="G1076">
        <v>170</v>
      </c>
      <c r="H1076">
        <v>141.26</v>
      </c>
      <c r="I1076">
        <v>5223.79</v>
      </c>
      <c r="K1076">
        <v>2.0750000000000002</v>
      </c>
      <c r="L1076">
        <v>5.3100000000000001E-2</v>
      </c>
      <c r="M1076">
        <v>6377.3829999999998</v>
      </c>
      <c r="N1076">
        <v>8.1100000000000005E-2</v>
      </c>
      <c r="O1076">
        <v>29.777000000000001</v>
      </c>
      <c r="P1076">
        <v>0.66080000000000005</v>
      </c>
      <c r="Q1076">
        <v>78594.599000000002</v>
      </c>
      <c r="R1076" t="s">
        <v>923</v>
      </c>
      <c r="T1076" t="s">
        <v>28</v>
      </c>
      <c r="Y1076" t="s">
        <v>103</v>
      </c>
    </row>
    <row r="1077" spans="1:25" x14ac:dyDescent="0.45">
      <c r="A1077" t="s">
        <v>122</v>
      </c>
      <c r="B1077" t="s">
        <v>153</v>
      </c>
      <c r="C1077">
        <v>1556</v>
      </c>
      <c r="D1077" t="s">
        <v>162</v>
      </c>
      <c r="F1077">
        <v>2012</v>
      </c>
      <c r="G1077">
        <v>58</v>
      </c>
      <c r="H1077">
        <v>47.17</v>
      </c>
      <c r="I1077">
        <v>1434.27</v>
      </c>
      <c r="K1077">
        <v>0.64800000000000002</v>
      </c>
      <c r="L1077">
        <v>5.1900000000000002E-2</v>
      </c>
      <c r="M1077">
        <v>2034.8050000000001</v>
      </c>
      <c r="N1077">
        <v>8.1000000000000003E-2</v>
      </c>
      <c r="O1077">
        <v>9.2240000000000002</v>
      </c>
      <c r="P1077">
        <v>0.62890000000000001</v>
      </c>
      <c r="Q1077">
        <v>25079.645</v>
      </c>
      <c r="R1077" t="s">
        <v>923</v>
      </c>
      <c r="T1077" t="s">
        <v>28</v>
      </c>
      <c r="Y1077" t="s">
        <v>103</v>
      </c>
    </row>
    <row r="1078" spans="1:25" x14ac:dyDescent="0.45">
      <c r="A1078" t="s">
        <v>122</v>
      </c>
      <c r="B1078" t="s">
        <v>153</v>
      </c>
      <c r="C1078">
        <v>1556</v>
      </c>
      <c r="D1078" t="s">
        <v>162</v>
      </c>
      <c r="F1078">
        <v>2013</v>
      </c>
      <c r="G1078">
        <v>140</v>
      </c>
      <c r="H1078">
        <v>72.08</v>
      </c>
      <c r="I1078">
        <v>2199.0500000000002</v>
      </c>
      <c r="K1078">
        <v>0.375</v>
      </c>
      <c r="L1078">
        <v>2.8500000000000001E-2</v>
      </c>
      <c r="M1078">
        <v>2990.8429999999998</v>
      </c>
      <c r="N1078">
        <v>7.9699999999999993E-2</v>
      </c>
      <c r="O1078">
        <v>13.317</v>
      </c>
      <c r="P1078">
        <v>0.53439999999999999</v>
      </c>
      <c r="Q1078">
        <v>36857.646999999997</v>
      </c>
      <c r="R1078" t="s">
        <v>923</v>
      </c>
      <c r="T1078" t="s">
        <v>28</v>
      </c>
      <c r="Y1078" t="s">
        <v>103</v>
      </c>
    </row>
    <row r="1079" spans="1:25" x14ac:dyDescent="0.45">
      <c r="A1079" t="s">
        <v>122</v>
      </c>
      <c r="B1079" t="s">
        <v>153</v>
      </c>
      <c r="C1079">
        <v>1556</v>
      </c>
      <c r="D1079" t="s">
        <v>162</v>
      </c>
      <c r="F1079">
        <v>2014</v>
      </c>
      <c r="G1079">
        <v>227</v>
      </c>
      <c r="H1079">
        <v>207.44</v>
      </c>
      <c r="I1079">
        <v>11079.49</v>
      </c>
      <c r="K1079">
        <v>0.78100000000000003</v>
      </c>
      <c r="L1079">
        <v>1.01E-2</v>
      </c>
      <c r="M1079">
        <v>12430.157999999999</v>
      </c>
      <c r="N1079">
        <v>8.1100000000000005E-2</v>
      </c>
      <c r="O1079">
        <v>63.085000000000001</v>
      </c>
      <c r="P1079">
        <v>0.76329999999999998</v>
      </c>
      <c r="Q1079">
        <v>153190.29399999999</v>
      </c>
      <c r="R1079" t="s">
        <v>923</v>
      </c>
      <c r="T1079" t="s">
        <v>28</v>
      </c>
      <c r="Y1079" t="s">
        <v>103</v>
      </c>
    </row>
    <row r="1080" spans="1:25" x14ac:dyDescent="0.45">
      <c r="A1080" t="s">
        <v>122</v>
      </c>
      <c r="B1080" t="s">
        <v>153</v>
      </c>
      <c r="C1080">
        <v>1556</v>
      </c>
      <c r="D1080" t="s">
        <v>162</v>
      </c>
      <c r="F1080">
        <v>2015</v>
      </c>
      <c r="G1080">
        <v>5</v>
      </c>
      <c r="H1080">
        <v>4.05</v>
      </c>
      <c r="I1080">
        <v>144.6</v>
      </c>
      <c r="K1080">
        <v>1.2E-2</v>
      </c>
      <c r="L1080">
        <v>9.7999999999999997E-3</v>
      </c>
      <c r="M1080">
        <v>188.304</v>
      </c>
      <c r="N1080">
        <v>8.1000000000000003E-2</v>
      </c>
      <c r="O1080">
        <v>0.93600000000000005</v>
      </c>
      <c r="P1080">
        <v>0.69379999999999997</v>
      </c>
      <c r="Q1080">
        <v>2321.9070000000002</v>
      </c>
      <c r="R1080" t="s">
        <v>923</v>
      </c>
      <c r="T1080" t="s">
        <v>28</v>
      </c>
      <c r="Y1080" t="s">
        <v>159</v>
      </c>
    </row>
    <row r="1081" spans="1:25" x14ac:dyDescent="0.45">
      <c r="A1081" t="s">
        <v>122</v>
      </c>
      <c r="B1081" t="s">
        <v>153</v>
      </c>
      <c r="C1081">
        <v>1556</v>
      </c>
      <c r="D1081" t="s">
        <v>162</v>
      </c>
      <c r="F1081">
        <v>2016</v>
      </c>
      <c r="G1081">
        <v>0</v>
      </c>
      <c r="H1081">
        <v>0</v>
      </c>
      <c r="R1081" t="s">
        <v>923</v>
      </c>
      <c r="T1081" t="s">
        <v>28</v>
      </c>
      <c r="Y1081" t="s">
        <v>159</v>
      </c>
    </row>
    <row r="1082" spans="1:25" x14ac:dyDescent="0.45">
      <c r="A1082" t="s">
        <v>122</v>
      </c>
      <c r="B1082" t="s">
        <v>153</v>
      </c>
      <c r="C1082">
        <v>1556</v>
      </c>
      <c r="D1082" t="s">
        <v>163</v>
      </c>
      <c r="F1082">
        <v>2009</v>
      </c>
      <c r="G1082">
        <v>42</v>
      </c>
      <c r="H1082">
        <v>32.450000000000003</v>
      </c>
      <c r="I1082">
        <v>1322.91</v>
      </c>
      <c r="K1082">
        <v>0.41699999999999998</v>
      </c>
      <c r="L1082">
        <v>5.1799999999999999E-2</v>
      </c>
      <c r="M1082">
        <v>1279.7639999999999</v>
      </c>
      <c r="N1082">
        <v>7.9000000000000001E-2</v>
      </c>
      <c r="O1082">
        <v>3.9169999999999998</v>
      </c>
      <c r="P1082">
        <v>0.46550000000000002</v>
      </c>
      <c r="Q1082">
        <v>15771.769</v>
      </c>
      <c r="R1082" t="s">
        <v>923</v>
      </c>
      <c r="T1082" t="s">
        <v>28</v>
      </c>
      <c r="Y1082" t="s">
        <v>103</v>
      </c>
    </row>
    <row r="1083" spans="1:25" x14ac:dyDescent="0.45">
      <c r="A1083" t="s">
        <v>122</v>
      </c>
      <c r="B1083" t="s">
        <v>153</v>
      </c>
      <c r="C1083">
        <v>1556</v>
      </c>
      <c r="D1083" t="s">
        <v>163</v>
      </c>
      <c r="F1083">
        <v>2010</v>
      </c>
      <c r="G1083">
        <v>265</v>
      </c>
      <c r="H1083">
        <v>211.02</v>
      </c>
      <c r="I1083">
        <v>7170.41</v>
      </c>
      <c r="K1083">
        <v>2.3559999999999999</v>
      </c>
      <c r="L1083">
        <v>5.04E-2</v>
      </c>
      <c r="M1083">
        <v>7543.8469999999998</v>
      </c>
      <c r="N1083">
        <v>8.0500000000000002E-2</v>
      </c>
      <c r="O1083">
        <v>27.658999999999999</v>
      </c>
      <c r="P1083">
        <v>0.5373</v>
      </c>
      <c r="Q1083">
        <v>92977.664000000004</v>
      </c>
      <c r="R1083" t="s">
        <v>923</v>
      </c>
      <c r="T1083" t="s">
        <v>28</v>
      </c>
      <c r="Y1083" t="s">
        <v>103</v>
      </c>
    </row>
    <row r="1084" spans="1:25" x14ac:dyDescent="0.45">
      <c r="A1084" t="s">
        <v>122</v>
      </c>
      <c r="B1084" t="s">
        <v>153</v>
      </c>
      <c r="C1084">
        <v>1556</v>
      </c>
      <c r="D1084" t="s">
        <v>163</v>
      </c>
      <c r="F1084">
        <v>2011</v>
      </c>
      <c r="G1084">
        <v>107</v>
      </c>
      <c r="H1084">
        <v>84.46</v>
      </c>
      <c r="I1084">
        <v>3014.42</v>
      </c>
      <c r="K1084">
        <v>1.2490000000000001</v>
      </c>
      <c r="L1084">
        <v>5.3199999999999997E-2</v>
      </c>
      <c r="M1084">
        <v>3837.556</v>
      </c>
      <c r="N1084">
        <v>8.09E-2</v>
      </c>
      <c r="O1084">
        <v>20.626999999999999</v>
      </c>
      <c r="P1084">
        <v>0.7419</v>
      </c>
      <c r="Q1084">
        <v>47293.345000000001</v>
      </c>
      <c r="R1084" t="s">
        <v>923</v>
      </c>
      <c r="T1084" t="s">
        <v>28</v>
      </c>
      <c r="Y1084" t="s">
        <v>103</v>
      </c>
    </row>
    <row r="1085" spans="1:25" x14ac:dyDescent="0.45">
      <c r="A1085" t="s">
        <v>122</v>
      </c>
      <c r="B1085" t="s">
        <v>153</v>
      </c>
      <c r="C1085">
        <v>1556</v>
      </c>
      <c r="D1085" t="s">
        <v>163</v>
      </c>
      <c r="F1085">
        <v>2012</v>
      </c>
      <c r="G1085">
        <v>43</v>
      </c>
      <c r="H1085">
        <v>33.01</v>
      </c>
      <c r="I1085">
        <v>996.45</v>
      </c>
      <c r="K1085">
        <v>0.378</v>
      </c>
      <c r="L1085">
        <v>4.3099999999999999E-2</v>
      </c>
      <c r="M1085">
        <v>1449.982</v>
      </c>
      <c r="N1085">
        <v>8.1000000000000003E-2</v>
      </c>
      <c r="O1085">
        <v>7.319</v>
      </c>
      <c r="P1085">
        <v>0.70630000000000004</v>
      </c>
      <c r="Q1085">
        <v>17871.859</v>
      </c>
      <c r="R1085" t="s">
        <v>923</v>
      </c>
      <c r="T1085" t="s">
        <v>28</v>
      </c>
      <c r="Y1085" t="s">
        <v>103</v>
      </c>
    </row>
    <row r="1086" spans="1:25" x14ac:dyDescent="0.45">
      <c r="A1086" t="s">
        <v>122</v>
      </c>
      <c r="B1086" t="s">
        <v>153</v>
      </c>
      <c r="C1086">
        <v>1556</v>
      </c>
      <c r="D1086" t="s">
        <v>163</v>
      </c>
      <c r="F1086">
        <v>2013</v>
      </c>
      <c r="G1086">
        <v>19</v>
      </c>
      <c r="H1086">
        <v>9.14</v>
      </c>
      <c r="I1086">
        <v>155.66999999999999</v>
      </c>
      <c r="K1086">
        <v>0.08</v>
      </c>
      <c r="L1086">
        <v>5.2999999999999999E-2</v>
      </c>
      <c r="M1086">
        <v>247.952</v>
      </c>
      <c r="N1086">
        <v>8.1000000000000003E-2</v>
      </c>
      <c r="O1086">
        <v>1.022</v>
      </c>
      <c r="P1086">
        <v>0.51680000000000004</v>
      </c>
      <c r="Q1086">
        <v>3055.6149999999998</v>
      </c>
      <c r="R1086" t="s">
        <v>923</v>
      </c>
      <c r="T1086" t="s">
        <v>28</v>
      </c>
      <c r="Y1086" t="s">
        <v>103</v>
      </c>
    </row>
    <row r="1087" spans="1:25" x14ac:dyDescent="0.45">
      <c r="A1087" t="s">
        <v>122</v>
      </c>
      <c r="B1087" t="s">
        <v>153</v>
      </c>
      <c r="C1087">
        <v>1556</v>
      </c>
      <c r="D1087" t="s">
        <v>163</v>
      </c>
      <c r="F1087">
        <v>2014</v>
      </c>
      <c r="G1087">
        <v>21</v>
      </c>
      <c r="H1087">
        <v>16.07</v>
      </c>
      <c r="I1087">
        <v>469.49</v>
      </c>
      <c r="K1087">
        <v>0.20599999999999999</v>
      </c>
      <c r="L1087">
        <v>5.21E-2</v>
      </c>
      <c r="M1087">
        <v>641.08600000000001</v>
      </c>
      <c r="N1087">
        <v>8.1000000000000003E-2</v>
      </c>
      <c r="O1087">
        <v>3.0449999999999999</v>
      </c>
      <c r="P1087">
        <v>0.65010000000000001</v>
      </c>
      <c r="Q1087">
        <v>7898.9719999999998</v>
      </c>
      <c r="R1087" t="s">
        <v>923</v>
      </c>
      <c r="T1087" t="s">
        <v>28</v>
      </c>
      <c r="Y1087" t="s">
        <v>103</v>
      </c>
    </row>
    <row r="1088" spans="1:25" x14ac:dyDescent="0.45">
      <c r="A1088" t="s">
        <v>122</v>
      </c>
      <c r="B1088" t="s">
        <v>153</v>
      </c>
      <c r="C1088">
        <v>1556</v>
      </c>
      <c r="D1088" t="s">
        <v>163</v>
      </c>
      <c r="F1088">
        <v>2015</v>
      </c>
      <c r="G1088">
        <v>132</v>
      </c>
      <c r="H1088">
        <v>94.75</v>
      </c>
      <c r="I1088">
        <v>3347.69</v>
      </c>
      <c r="K1088">
        <v>0.27500000000000002</v>
      </c>
      <c r="L1088">
        <v>9.9000000000000008E-3</v>
      </c>
      <c r="M1088">
        <v>4306.6760000000004</v>
      </c>
      <c r="N1088">
        <v>8.1299999999999997E-2</v>
      </c>
      <c r="O1088">
        <v>23.788</v>
      </c>
      <c r="P1088">
        <v>0.7177</v>
      </c>
      <c r="Q1088">
        <v>53072.108</v>
      </c>
      <c r="R1088" t="s">
        <v>923</v>
      </c>
      <c r="T1088" t="s">
        <v>28</v>
      </c>
      <c r="Y1088" t="s">
        <v>159</v>
      </c>
    </row>
    <row r="1089" spans="1:25" x14ac:dyDescent="0.45">
      <c r="A1089" t="s">
        <v>122</v>
      </c>
      <c r="B1089" t="s">
        <v>153</v>
      </c>
      <c r="C1089">
        <v>1556</v>
      </c>
      <c r="D1089" t="s">
        <v>163</v>
      </c>
      <c r="F1089">
        <v>2016</v>
      </c>
      <c r="G1089">
        <v>107</v>
      </c>
      <c r="H1089">
        <v>80.72</v>
      </c>
      <c r="I1089">
        <v>2981.14</v>
      </c>
      <c r="K1089">
        <v>0.158</v>
      </c>
      <c r="L1089">
        <v>6.4999999999999997E-3</v>
      </c>
      <c r="M1089">
        <v>4098.6319999999996</v>
      </c>
      <c r="N1089">
        <v>8.1000000000000003E-2</v>
      </c>
      <c r="O1089">
        <v>21.25</v>
      </c>
      <c r="P1089">
        <v>0.77139999999999997</v>
      </c>
      <c r="Q1089">
        <v>50518.036999999997</v>
      </c>
      <c r="R1089" t="s">
        <v>923</v>
      </c>
      <c r="T1089" t="s">
        <v>28</v>
      </c>
      <c r="Y1089" t="s">
        <v>159</v>
      </c>
    </row>
    <row r="1090" spans="1:25" x14ac:dyDescent="0.45">
      <c r="A1090" t="s">
        <v>122</v>
      </c>
      <c r="B1090" t="s">
        <v>153</v>
      </c>
      <c r="C1090">
        <v>1556</v>
      </c>
      <c r="D1090" t="s">
        <v>163</v>
      </c>
      <c r="F1090">
        <v>2017</v>
      </c>
      <c r="G1090">
        <v>60</v>
      </c>
      <c r="H1090">
        <v>41.77</v>
      </c>
      <c r="I1090">
        <v>1464.58</v>
      </c>
      <c r="K1090">
        <v>1.6339999999999999</v>
      </c>
      <c r="L1090">
        <v>8.4400000000000003E-2</v>
      </c>
      <c r="M1090">
        <v>2082.9879999999998</v>
      </c>
      <c r="N1090">
        <v>8.1000000000000003E-2</v>
      </c>
      <c r="O1090">
        <v>10.736000000000001</v>
      </c>
      <c r="P1090">
        <v>0.73199999999999998</v>
      </c>
      <c r="Q1090">
        <v>25671.786</v>
      </c>
      <c r="R1090" t="s">
        <v>923</v>
      </c>
      <c r="T1090" t="s">
        <v>28</v>
      </c>
      <c r="Y1090" t="s">
        <v>160</v>
      </c>
    </row>
    <row r="1091" spans="1:25" x14ac:dyDescent="0.45">
      <c r="A1091" t="s">
        <v>122</v>
      </c>
      <c r="B1091" t="s">
        <v>153</v>
      </c>
      <c r="C1091">
        <v>1556</v>
      </c>
      <c r="D1091" t="s">
        <v>163</v>
      </c>
      <c r="F1091">
        <v>2018</v>
      </c>
      <c r="G1091">
        <v>134</v>
      </c>
      <c r="H1091">
        <v>116.04</v>
      </c>
      <c r="I1091">
        <v>5290.46</v>
      </c>
      <c r="K1091">
        <v>11.164999999999999</v>
      </c>
      <c r="L1091">
        <v>0.2475</v>
      </c>
      <c r="M1091">
        <v>6810.9350000000004</v>
      </c>
      <c r="N1091">
        <v>8.1000000000000003E-2</v>
      </c>
      <c r="O1091">
        <v>40.683999999999997</v>
      </c>
      <c r="P1091">
        <v>0.90169999999999995</v>
      </c>
      <c r="Q1091">
        <v>83934.523000000001</v>
      </c>
      <c r="R1091" t="s">
        <v>923</v>
      </c>
      <c r="T1091" t="s">
        <v>28</v>
      </c>
      <c r="Y1091" t="s">
        <v>160</v>
      </c>
    </row>
    <row r="1092" spans="1:25" x14ac:dyDescent="0.45">
      <c r="A1092" t="s">
        <v>122</v>
      </c>
      <c r="B1092" t="s">
        <v>153</v>
      </c>
      <c r="C1092">
        <v>1556</v>
      </c>
      <c r="D1092" t="s">
        <v>163</v>
      </c>
      <c r="F1092">
        <v>2019</v>
      </c>
      <c r="G1092">
        <v>45</v>
      </c>
      <c r="H1092">
        <v>31.33</v>
      </c>
      <c r="I1092">
        <v>1049.6099999999999</v>
      </c>
      <c r="K1092">
        <v>2.5999999999999999E-2</v>
      </c>
      <c r="L1092">
        <v>2.7000000000000001E-3</v>
      </c>
      <c r="M1092">
        <v>1547.585</v>
      </c>
      <c r="N1092">
        <v>8.1000000000000003E-2</v>
      </c>
      <c r="O1092">
        <v>7.9749999999999996</v>
      </c>
      <c r="P1092">
        <v>0.74260000000000004</v>
      </c>
      <c r="Q1092">
        <v>19071.936000000002</v>
      </c>
      <c r="R1092" t="s">
        <v>923</v>
      </c>
      <c r="T1092" t="s">
        <v>28</v>
      </c>
      <c r="Y1092" t="s">
        <v>160</v>
      </c>
    </row>
    <row r="1093" spans="1:25" x14ac:dyDescent="0.45">
      <c r="A1093" t="s">
        <v>122</v>
      </c>
      <c r="B1093" t="s">
        <v>153</v>
      </c>
      <c r="C1093">
        <v>1556</v>
      </c>
      <c r="D1093" t="s">
        <v>163</v>
      </c>
      <c r="F1093">
        <v>2020</v>
      </c>
      <c r="G1093">
        <v>141</v>
      </c>
      <c r="H1093">
        <v>106.8</v>
      </c>
      <c r="I1093">
        <v>3934.1</v>
      </c>
      <c r="K1093">
        <v>3.2000000000000001E-2</v>
      </c>
      <c r="L1093">
        <v>1E-3</v>
      </c>
      <c r="M1093">
        <v>5013.491</v>
      </c>
      <c r="N1093">
        <v>8.1000000000000003E-2</v>
      </c>
      <c r="O1093">
        <v>22.815000000000001</v>
      </c>
      <c r="P1093">
        <v>0.6603</v>
      </c>
      <c r="Q1093">
        <v>61781.351000000002</v>
      </c>
      <c r="R1093" t="s">
        <v>923</v>
      </c>
      <c r="T1093" t="s">
        <v>28</v>
      </c>
      <c r="Y1093" t="s">
        <v>160</v>
      </c>
    </row>
    <row r="1094" spans="1:25" x14ac:dyDescent="0.45">
      <c r="A1094" t="s">
        <v>122</v>
      </c>
      <c r="B1094" t="s">
        <v>153</v>
      </c>
      <c r="C1094">
        <v>1556</v>
      </c>
      <c r="D1094" t="s">
        <v>163</v>
      </c>
      <c r="F1094">
        <v>2021</v>
      </c>
      <c r="G1094">
        <v>80</v>
      </c>
      <c r="H1094">
        <v>57.2</v>
      </c>
      <c r="I1094">
        <v>2018.75</v>
      </c>
      <c r="K1094">
        <v>1.7000000000000001E-2</v>
      </c>
      <c r="L1094">
        <v>1.1000000000000001E-3</v>
      </c>
      <c r="M1094">
        <v>2720.6790000000001</v>
      </c>
      <c r="N1094">
        <v>8.1000000000000003E-2</v>
      </c>
      <c r="O1094">
        <v>9.8339999999999996</v>
      </c>
      <c r="P1094">
        <v>0.51959999999999995</v>
      </c>
      <c r="Q1094">
        <v>33528.74</v>
      </c>
      <c r="R1094" t="s">
        <v>923</v>
      </c>
      <c r="T1094" t="s">
        <v>28</v>
      </c>
      <c r="Y1094" t="s">
        <v>161</v>
      </c>
    </row>
    <row r="1095" spans="1:25" x14ac:dyDescent="0.45">
      <c r="A1095" t="s">
        <v>122</v>
      </c>
      <c r="B1095" t="s">
        <v>153</v>
      </c>
      <c r="C1095">
        <v>1556</v>
      </c>
      <c r="D1095" t="s">
        <v>163</v>
      </c>
      <c r="F1095">
        <v>2022</v>
      </c>
      <c r="G1095">
        <v>48</v>
      </c>
      <c r="H1095">
        <v>33.549999999999997</v>
      </c>
      <c r="I1095">
        <v>1062.04</v>
      </c>
      <c r="K1095">
        <v>1.0999999999999999E-2</v>
      </c>
      <c r="L1095">
        <v>1.1999999999999999E-3</v>
      </c>
      <c r="M1095">
        <v>1505.1690000000001</v>
      </c>
      <c r="N1095">
        <v>8.1000000000000003E-2</v>
      </c>
      <c r="O1095">
        <v>5.2709999999999999</v>
      </c>
      <c r="P1095">
        <v>0.48809999999999998</v>
      </c>
      <c r="Q1095">
        <v>18550.172999999999</v>
      </c>
      <c r="R1095" t="s">
        <v>923</v>
      </c>
      <c r="T1095" t="s">
        <v>28</v>
      </c>
      <c r="Y1095" t="s">
        <v>161</v>
      </c>
    </row>
    <row r="1096" spans="1:25" x14ac:dyDescent="0.45">
      <c r="A1096" t="s">
        <v>122</v>
      </c>
      <c r="B1096" t="s">
        <v>153</v>
      </c>
      <c r="C1096">
        <v>1556</v>
      </c>
      <c r="D1096" t="s">
        <v>163</v>
      </c>
      <c r="F1096">
        <v>2023</v>
      </c>
      <c r="G1096">
        <v>73</v>
      </c>
      <c r="H1096">
        <v>51.22</v>
      </c>
      <c r="I1096">
        <v>1763.02</v>
      </c>
      <c r="K1096">
        <v>2.1000000000000001E-2</v>
      </c>
      <c r="L1096">
        <v>1.4E-3</v>
      </c>
      <c r="M1096">
        <v>2360.56</v>
      </c>
      <c r="N1096">
        <v>8.1000000000000003E-2</v>
      </c>
      <c r="O1096">
        <v>9.3040000000000003</v>
      </c>
      <c r="P1096">
        <v>0.52900000000000003</v>
      </c>
      <c r="Q1096">
        <v>29092.526999999998</v>
      </c>
      <c r="R1096" t="s">
        <v>923</v>
      </c>
      <c r="T1096" t="s">
        <v>28</v>
      </c>
      <c r="Y1096" t="s">
        <v>161</v>
      </c>
    </row>
    <row r="1097" spans="1:25" x14ac:dyDescent="0.45">
      <c r="A1097" t="s">
        <v>122</v>
      </c>
      <c r="B1097" t="s">
        <v>153</v>
      </c>
      <c r="C1097">
        <v>1556</v>
      </c>
      <c r="D1097" t="s">
        <v>163</v>
      </c>
      <c r="F1097">
        <v>2024</v>
      </c>
      <c r="G1097">
        <v>27</v>
      </c>
      <c r="H1097">
        <v>18.21</v>
      </c>
      <c r="I1097">
        <v>539.73</v>
      </c>
      <c r="K1097">
        <v>5.0000000000000001E-3</v>
      </c>
      <c r="L1097">
        <v>1E-3</v>
      </c>
      <c r="M1097">
        <v>781.59100000000001</v>
      </c>
      <c r="N1097">
        <v>8.1000000000000003E-2</v>
      </c>
      <c r="O1097">
        <v>2.5390000000000001</v>
      </c>
      <c r="P1097">
        <v>0.48010000000000003</v>
      </c>
      <c r="Q1097">
        <v>9631.4380000000001</v>
      </c>
      <c r="R1097" t="s">
        <v>923</v>
      </c>
      <c r="T1097" t="s">
        <v>28</v>
      </c>
      <c r="Y1097" t="s">
        <v>161</v>
      </c>
    </row>
    <row r="1098" spans="1:25" x14ac:dyDescent="0.45">
      <c r="A1098" t="s">
        <v>122</v>
      </c>
      <c r="B1098" t="s">
        <v>153</v>
      </c>
      <c r="C1098">
        <v>1556</v>
      </c>
      <c r="D1098" t="s">
        <v>164</v>
      </c>
      <c r="F1098">
        <v>2009</v>
      </c>
      <c r="G1098">
        <v>39</v>
      </c>
      <c r="H1098">
        <v>29.86</v>
      </c>
      <c r="I1098">
        <v>1362.78</v>
      </c>
      <c r="K1098">
        <v>0.41</v>
      </c>
      <c r="L1098">
        <v>5.2999999999999999E-2</v>
      </c>
      <c r="M1098">
        <v>1259.6559999999999</v>
      </c>
      <c r="N1098">
        <v>8.1000000000000003E-2</v>
      </c>
      <c r="O1098">
        <v>9.3149999999999995</v>
      </c>
      <c r="P1098">
        <v>1.2</v>
      </c>
      <c r="Q1098">
        <v>15524.659</v>
      </c>
      <c r="R1098" t="s">
        <v>923</v>
      </c>
      <c r="T1098" t="s">
        <v>28</v>
      </c>
      <c r="Y1098" t="s">
        <v>103</v>
      </c>
    </row>
    <row r="1099" spans="1:25" x14ac:dyDescent="0.45">
      <c r="A1099" t="s">
        <v>122</v>
      </c>
      <c r="B1099" t="s">
        <v>153</v>
      </c>
      <c r="C1099">
        <v>1556</v>
      </c>
      <c r="D1099" t="s">
        <v>164</v>
      </c>
      <c r="F1099">
        <v>2010</v>
      </c>
      <c r="G1099">
        <v>223</v>
      </c>
      <c r="H1099">
        <v>180.31</v>
      </c>
      <c r="I1099">
        <v>6049.88</v>
      </c>
      <c r="K1099">
        <v>1.944</v>
      </c>
      <c r="L1099">
        <v>5.0500000000000003E-2</v>
      </c>
      <c r="M1099">
        <v>6313.0889999999999</v>
      </c>
      <c r="N1099">
        <v>8.09E-2</v>
      </c>
      <c r="O1099">
        <v>46.676000000000002</v>
      </c>
      <c r="P1099">
        <v>1.2</v>
      </c>
      <c r="Q1099">
        <v>77793.710000000006</v>
      </c>
      <c r="R1099" t="s">
        <v>923</v>
      </c>
      <c r="T1099" t="s">
        <v>28</v>
      </c>
      <c r="Y1099" t="s">
        <v>103</v>
      </c>
    </row>
    <row r="1100" spans="1:25" x14ac:dyDescent="0.45">
      <c r="A1100" t="s">
        <v>122</v>
      </c>
      <c r="B1100" t="s">
        <v>153</v>
      </c>
      <c r="C1100">
        <v>1556</v>
      </c>
      <c r="D1100" t="s">
        <v>164</v>
      </c>
      <c r="F1100">
        <v>2011</v>
      </c>
      <c r="G1100">
        <v>91</v>
      </c>
      <c r="H1100">
        <v>62.93</v>
      </c>
      <c r="I1100">
        <v>1989.55</v>
      </c>
      <c r="K1100">
        <v>0.83499999999999996</v>
      </c>
      <c r="L1100">
        <v>5.2400000000000002E-2</v>
      </c>
      <c r="M1100">
        <v>2566.0349999999999</v>
      </c>
      <c r="N1100">
        <v>8.1500000000000003E-2</v>
      </c>
      <c r="O1100">
        <v>18.972000000000001</v>
      </c>
      <c r="P1100">
        <v>1.2</v>
      </c>
      <c r="Q1100">
        <v>31620.312999999998</v>
      </c>
      <c r="R1100" t="s">
        <v>923</v>
      </c>
      <c r="T1100" t="s">
        <v>28</v>
      </c>
      <c r="Y1100" t="s">
        <v>103</v>
      </c>
    </row>
    <row r="1101" spans="1:25" x14ac:dyDescent="0.45">
      <c r="A1101" t="s">
        <v>122</v>
      </c>
      <c r="B1101" t="s">
        <v>153</v>
      </c>
      <c r="C1101">
        <v>1556</v>
      </c>
      <c r="D1101" t="s">
        <v>164</v>
      </c>
      <c r="F1101">
        <v>2012</v>
      </c>
      <c r="G1101">
        <v>35</v>
      </c>
      <c r="H1101">
        <v>27.17</v>
      </c>
      <c r="I1101">
        <v>761.36</v>
      </c>
      <c r="K1101">
        <v>0.35399999999999998</v>
      </c>
      <c r="L1101">
        <v>5.1700000000000003E-2</v>
      </c>
      <c r="M1101">
        <v>1112.788</v>
      </c>
      <c r="N1101">
        <v>8.1000000000000003E-2</v>
      </c>
      <c r="O1101">
        <v>8.2289999999999992</v>
      </c>
      <c r="P1101">
        <v>1.2</v>
      </c>
      <c r="Q1101">
        <v>13714.831</v>
      </c>
      <c r="R1101" t="s">
        <v>923</v>
      </c>
      <c r="T1101" t="s">
        <v>28</v>
      </c>
      <c r="Y1101" t="s">
        <v>103</v>
      </c>
    </row>
    <row r="1102" spans="1:25" x14ac:dyDescent="0.45">
      <c r="A1102" t="s">
        <v>122</v>
      </c>
      <c r="B1102" t="s">
        <v>153</v>
      </c>
      <c r="C1102">
        <v>1556</v>
      </c>
      <c r="D1102" t="s">
        <v>164</v>
      </c>
      <c r="F1102">
        <v>2013</v>
      </c>
      <c r="G1102">
        <v>96</v>
      </c>
      <c r="H1102">
        <v>75.38</v>
      </c>
      <c r="I1102">
        <v>2574.92</v>
      </c>
      <c r="K1102">
        <v>1.052</v>
      </c>
      <c r="L1102">
        <v>5.1799999999999999E-2</v>
      </c>
      <c r="M1102">
        <v>3282.74</v>
      </c>
      <c r="N1102">
        <v>8.0100000000000005E-2</v>
      </c>
      <c r="O1102">
        <v>24.274000000000001</v>
      </c>
      <c r="P1102">
        <v>1.2</v>
      </c>
      <c r="Q1102">
        <v>40456.999000000003</v>
      </c>
      <c r="R1102" t="s">
        <v>923</v>
      </c>
      <c r="T1102" t="s">
        <v>28</v>
      </c>
      <c r="Y1102" t="s">
        <v>103</v>
      </c>
    </row>
    <row r="1103" spans="1:25" x14ac:dyDescent="0.45">
      <c r="A1103" t="s">
        <v>122</v>
      </c>
      <c r="B1103" t="s">
        <v>153</v>
      </c>
      <c r="C1103">
        <v>1556</v>
      </c>
      <c r="D1103" t="s">
        <v>164</v>
      </c>
      <c r="F1103">
        <v>2014</v>
      </c>
      <c r="G1103">
        <v>186</v>
      </c>
      <c r="H1103">
        <v>156.30000000000001</v>
      </c>
      <c r="I1103">
        <v>7716.25</v>
      </c>
      <c r="K1103">
        <v>0.59199999999999997</v>
      </c>
      <c r="L1103">
        <v>1.15E-2</v>
      </c>
      <c r="M1103">
        <v>8489.1859999999997</v>
      </c>
      <c r="N1103">
        <v>8.09E-2</v>
      </c>
      <c r="O1103">
        <v>62.768999999999998</v>
      </c>
      <c r="P1103">
        <v>1.2</v>
      </c>
      <c r="Q1103">
        <v>104615.428</v>
      </c>
      <c r="R1103" t="s">
        <v>923</v>
      </c>
      <c r="T1103" t="s">
        <v>28</v>
      </c>
      <c r="Y1103" t="s">
        <v>103</v>
      </c>
    </row>
    <row r="1104" spans="1:25" x14ac:dyDescent="0.45">
      <c r="A1104" t="s">
        <v>122</v>
      </c>
      <c r="B1104" t="s">
        <v>153</v>
      </c>
      <c r="C1104">
        <v>1556</v>
      </c>
      <c r="D1104" t="s">
        <v>164</v>
      </c>
      <c r="F1104">
        <v>2015</v>
      </c>
      <c r="G1104">
        <v>98</v>
      </c>
      <c r="H1104">
        <v>73.64</v>
      </c>
      <c r="I1104">
        <v>2364.56</v>
      </c>
      <c r="K1104">
        <v>0.19800000000000001</v>
      </c>
      <c r="L1104">
        <v>9.9000000000000008E-3</v>
      </c>
      <c r="M1104">
        <v>3096.875</v>
      </c>
      <c r="N1104">
        <v>8.1199999999999994E-2</v>
      </c>
      <c r="O1104">
        <v>21.82</v>
      </c>
      <c r="P1104">
        <v>1.1312</v>
      </c>
      <c r="Q1104">
        <v>38163.631000000001</v>
      </c>
      <c r="R1104" t="s">
        <v>923</v>
      </c>
      <c r="T1104" t="s">
        <v>28</v>
      </c>
      <c r="Y1104" t="s">
        <v>159</v>
      </c>
    </row>
    <row r="1105" spans="1:25" x14ac:dyDescent="0.45">
      <c r="A1105" t="s">
        <v>122</v>
      </c>
      <c r="B1105" t="s">
        <v>153</v>
      </c>
      <c r="C1105">
        <v>1556</v>
      </c>
      <c r="D1105" t="s">
        <v>164</v>
      </c>
      <c r="F1105">
        <v>2016</v>
      </c>
      <c r="G1105">
        <v>51</v>
      </c>
      <c r="H1105">
        <v>39.46</v>
      </c>
      <c r="I1105">
        <v>1516.78</v>
      </c>
      <c r="K1105">
        <v>0.113</v>
      </c>
      <c r="L1105">
        <v>8.5000000000000006E-3</v>
      </c>
      <c r="M1105">
        <v>2017.788</v>
      </c>
      <c r="N1105">
        <v>8.1000000000000003E-2</v>
      </c>
      <c r="O1105">
        <v>11.21</v>
      </c>
      <c r="P1105">
        <v>0.83479999999999999</v>
      </c>
      <c r="Q1105">
        <v>24868.705999999998</v>
      </c>
      <c r="R1105" t="s">
        <v>923</v>
      </c>
      <c r="T1105" t="s">
        <v>28</v>
      </c>
      <c r="Y1105" t="s">
        <v>159</v>
      </c>
    </row>
    <row r="1106" spans="1:25" x14ac:dyDescent="0.45">
      <c r="A1106" t="s">
        <v>122</v>
      </c>
      <c r="B1106" t="s">
        <v>153</v>
      </c>
      <c r="C1106">
        <v>1556</v>
      </c>
      <c r="D1106" t="s">
        <v>164</v>
      </c>
      <c r="F1106">
        <v>2017</v>
      </c>
      <c r="G1106">
        <v>60</v>
      </c>
      <c r="H1106">
        <v>41.62</v>
      </c>
      <c r="I1106">
        <v>1480.4</v>
      </c>
      <c r="K1106">
        <v>1.52</v>
      </c>
      <c r="L1106">
        <v>8.4400000000000003E-2</v>
      </c>
      <c r="M1106">
        <v>2017.8309999999999</v>
      </c>
      <c r="N1106">
        <v>8.1000000000000003E-2</v>
      </c>
      <c r="O1106">
        <v>10.523999999999999</v>
      </c>
      <c r="P1106">
        <v>0.75970000000000004</v>
      </c>
      <c r="Q1106">
        <v>24864.212</v>
      </c>
      <c r="R1106" t="s">
        <v>923</v>
      </c>
      <c r="T1106" t="s">
        <v>28</v>
      </c>
      <c r="Y1106" t="s">
        <v>160</v>
      </c>
    </row>
    <row r="1107" spans="1:25" x14ac:dyDescent="0.45">
      <c r="A1107" t="s">
        <v>122</v>
      </c>
      <c r="B1107" t="s">
        <v>153</v>
      </c>
      <c r="C1107">
        <v>1556</v>
      </c>
      <c r="D1107" t="s">
        <v>164</v>
      </c>
      <c r="F1107">
        <v>2018</v>
      </c>
      <c r="G1107">
        <v>125</v>
      </c>
      <c r="H1107">
        <v>107.18</v>
      </c>
      <c r="I1107">
        <v>5033</v>
      </c>
      <c r="K1107">
        <v>7.8209999999999997</v>
      </c>
      <c r="L1107">
        <v>0.18540000000000001</v>
      </c>
      <c r="M1107">
        <v>6007.39</v>
      </c>
      <c r="N1107">
        <v>8.1000000000000003E-2</v>
      </c>
      <c r="O1107">
        <v>36.78</v>
      </c>
      <c r="P1107">
        <v>0.92420000000000002</v>
      </c>
      <c r="Q1107">
        <v>74036.593999999997</v>
      </c>
      <c r="R1107" t="s">
        <v>923</v>
      </c>
      <c r="T1107" t="s">
        <v>28</v>
      </c>
      <c r="Y1107" t="s">
        <v>160</v>
      </c>
    </row>
    <row r="1108" spans="1:25" x14ac:dyDescent="0.45">
      <c r="A1108" t="s">
        <v>122</v>
      </c>
      <c r="B1108" t="s">
        <v>153</v>
      </c>
      <c r="C1108">
        <v>1556</v>
      </c>
      <c r="D1108" t="s">
        <v>164</v>
      </c>
      <c r="F1108">
        <v>2019</v>
      </c>
      <c r="G1108">
        <v>44</v>
      </c>
      <c r="H1108">
        <v>32.54</v>
      </c>
      <c r="I1108">
        <v>1140.3</v>
      </c>
      <c r="K1108">
        <v>2.5000000000000001E-2</v>
      </c>
      <c r="L1108">
        <v>2.7000000000000001E-3</v>
      </c>
      <c r="M1108">
        <v>1548.5930000000001</v>
      </c>
      <c r="N1108">
        <v>8.1000000000000003E-2</v>
      </c>
      <c r="O1108">
        <v>7.9829999999999997</v>
      </c>
      <c r="P1108">
        <v>0.78010000000000002</v>
      </c>
      <c r="Q1108">
        <v>19086.737000000001</v>
      </c>
      <c r="R1108" t="s">
        <v>923</v>
      </c>
      <c r="T1108" t="s">
        <v>28</v>
      </c>
      <c r="Y1108" t="s">
        <v>160</v>
      </c>
    </row>
    <row r="1109" spans="1:25" x14ac:dyDescent="0.45">
      <c r="A1109" t="s">
        <v>122</v>
      </c>
      <c r="B1109" t="s">
        <v>153</v>
      </c>
      <c r="C1109">
        <v>1556</v>
      </c>
      <c r="D1109" t="s">
        <v>164</v>
      </c>
      <c r="F1109">
        <v>2020</v>
      </c>
      <c r="G1109">
        <v>137</v>
      </c>
      <c r="H1109">
        <v>101.24</v>
      </c>
      <c r="I1109">
        <v>3720.52</v>
      </c>
      <c r="K1109">
        <v>0.03</v>
      </c>
      <c r="L1109">
        <v>1E-3</v>
      </c>
      <c r="M1109">
        <v>4705.3</v>
      </c>
      <c r="N1109">
        <v>8.1000000000000003E-2</v>
      </c>
      <c r="O1109">
        <v>20.52</v>
      </c>
      <c r="P1109">
        <v>0.63519999999999999</v>
      </c>
      <c r="Q1109">
        <v>57988.819000000003</v>
      </c>
      <c r="R1109" t="s">
        <v>923</v>
      </c>
      <c r="T1109" t="s">
        <v>28</v>
      </c>
      <c r="Y1109" t="s">
        <v>160</v>
      </c>
    </row>
    <row r="1110" spans="1:25" x14ac:dyDescent="0.45">
      <c r="A1110" t="s">
        <v>122</v>
      </c>
      <c r="B1110" t="s">
        <v>153</v>
      </c>
      <c r="C1110">
        <v>1556</v>
      </c>
      <c r="D1110" t="s">
        <v>164</v>
      </c>
      <c r="F1110">
        <v>2021</v>
      </c>
      <c r="G1110">
        <v>68</v>
      </c>
      <c r="H1110">
        <v>48.15</v>
      </c>
      <c r="I1110">
        <v>1669.85</v>
      </c>
      <c r="K1110">
        <v>1.4E-2</v>
      </c>
      <c r="L1110">
        <v>1E-3</v>
      </c>
      <c r="M1110">
        <v>2185.933</v>
      </c>
      <c r="N1110">
        <v>8.1000000000000003E-2</v>
      </c>
      <c r="O1110">
        <v>7.1059999999999999</v>
      </c>
      <c r="P1110">
        <v>0.47760000000000002</v>
      </c>
      <c r="Q1110">
        <v>26937.065999999999</v>
      </c>
      <c r="R1110" t="s">
        <v>923</v>
      </c>
      <c r="T1110" t="s">
        <v>28</v>
      </c>
      <c r="Y1110" t="s">
        <v>161</v>
      </c>
    </row>
    <row r="1111" spans="1:25" x14ac:dyDescent="0.45">
      <c r="A1111" t="s">
        <v>122</v>
      </c>
      <c r="B1111" t="s">
        <v>153</v>
      </c>
      <c r="C1111">
        <v>1556</v>
      </c>
      <c r="D1111" t="s">
        <v>164</v>
      </c>
      <c r="F1111">
        <v>2022</v>
      </c>
      <c r="G1111">
        <v>97</v>
      </c>
      <c r="H1111">
        <v>83.84</v>
      </c>
      <c r="I1111">
        <v>3090.97</v>
      </c>
      <c r="K1111">
        <v>2.5999999999999999E-2</v>
      </c>
      <c r="L1111">
        <v>1E-3</v>
      </c>
      <c r="M1111">
        <v>3925.288</v>
      </c>
      <c r="N1111">
        <v>8.1000000000000003E-2</v>
      </c>
      <c r="O1111">
        <v>12.839</v>
      </c>
      <c r="P1111">
        <v>0.50819999999999999</v>
      </c>
      <c r="Q1111">
        <v>48373.336000000003</v>
      </c>
      <c r="R1111" t="s">
        <v>923</v>
      </c>
      <c r="T1111" t="s">
        <v>28</v>
      </c>
      <c r="Y1111" t="s">
        <v>161</v>
      </c>
    </row>
    <row r="1112" spans="1:25" x14ac:dyDescent="0.45">
      <c r="A1112" t="s">
        <v>122</v>
      </c>
      <c r="B1112" t="s">
        <v>153</v>
      </c>
      <c r="C1112">
        <v>1556</v>
      </c>
      <c r="D1112" t="s">
        <v>164</v>
      </c>
      <c r="F1112">
        <v>2023</v>
      </c>
      <c r="G1112">
        <v>55</v>
      </c>
      <c r="H1112">
        <v>36.51</v>
      </c>
      <c r="I1112">
        <v>1219.56</v>
      </c>
      <c r="K1112">
        <v>1.2E-2</v>
      </c>
      <c r="L1112">
        <v>1.1000000000000001E-3</v>
      </c>
      <c r="M1112">
        <v>1595.6310000000001</v>
      </c>
      <c r="N1112">
        <v>8.1000000000000003E-2</v>
      </c>
      <c r="O1112">
        <v>5.0119999999999996</v>
      </c>
      <c r="P1112">
        <v>0.4541</v>
      </c>
      <c r="Q1112">
        <v>19663.47</v>
      </c>
      <c r="R1112" t="s">
        <v>923</v>
      </c>
      <c r="T1112" t="s">
        <v>28</v>
      </c>
      <c r="Y1112" t="s">
        <v>161</v>
      </c>
    </row>
    <row r="1113" spans="1:25" x14ac:dyDescent="0.45">
      <c r="A1113" t="s">
        <v>122</v>
      </c>
      <c r="B1113" t="s">
        <v>153</v>
      </c>
      <c r="C1113">
        <v>1556</v>
      </c>
      <c r="D1113" t="s">
        <v>164</v>
      </c>
      <c r="F1113">
        <v>2024</v>
      </c>
      <c r="G1113">
        <v>39</v>
      </c>
      <c r="H1113">
        <v>27.51</v>
      </c>
      <c r="I1113">
        <v>926.03</v>
      </c>
      <c r="K1113">
        <v>8.0000000000000002E-3</v>
      </c>
      <c r="L1113">
        <v>1E-3</v>
      </c>
      <c r="M1113">
        <v>1197.7139999999999</v>
      </c>
      <c r="N1113">
        <v>8.1000000000000003E-2</v>
      </c>
      <c r="O1113">
        <v>3.5990000000000002</v>
      </c>
      <c r="P1113">
        <v>0.45079999999999998</v>
      </c>
      <c r="Q1113">
        <v>14761.805</v>
      </c>
      <c r="R1113" t="s">
        <v>923</v>
      </c>
      <c r="T1113" t="s">
        <v>28</v>
      </c>
      <c r="Y1113" t="s">
        <v>161</v>
      </c>
    </row>
    <row r="1114" spans="1:25" x14ac:dyDescent="0.45">
      <c r="A1114" t="s">
        <v>122</v>
      </c>
      <c r="B1114" t="s">
        <v>165</v>
      </c>
      <c r="C1114">
        <v>1559</v>
      </c>
      <c r="D1114">
        <v>4</v>
      </c>
      <c r="F1114">
        <v>2009</v>
      </c>
      <c r="G1114">
        <v>63</v>
      </c>
      <c r="H1114">
        <v>54.95</v>
      </c>
      <c r="I1114">
        <v>2422.09</v>
      </c>
      <c r="K1114">
        <v>8.0000000000000002E-3</v>
      </c>
      <c r="L1114">
        <v>1E-3</v>
      </c>
      <c r="M1114">
        <v>1547.3009999999999</v>
      </c>
      <c r="N1114">
        <v>5.9200000000000003E-2</v>
      </c>
      <c r="O1114">
        <v>5.2729999999999997</v>
      </c>
      <c r="P1114">
        <v>0.39410000000000001</v>
      </c>
      <c r="Q1114">
        <v>26041.632000000001</v>
      </c>
      <c r="R1114" t="s">
        <v>333</v>
      </c>
      <c r="T1114" t="s">
        <v>63</v>
      </c>
      <c r="Y1114" t="s">
        <v>107</v>
      </c>
    </row>
    <row r="1115" spans="1:25" x14ac:dyDescent="0.45">
      <c r="A1115" t="s">
        <v>122</v>
      </c>
      <c r="B1115" t="s">
        <v>165</v>
      </c>
      <c r="C1115">
        <v>1559</v>
      </c>
      <c r="D1115">
        <v>4</v>
      </c>
      <c r="F1115">
        <v>2010</v>
      </c>
      <c r="G1115">
        <v>274</v>
      </c>
      <c r="H1115">
        <v>253.7</v>
      </c>
      <c r="I1115">
        <v>7563.12</v>
      </c>
      <c r="K1115">
        <v>3.1E-2</v>
      </c>
      <c r="L1115">
        <v>1E-3</v>
      </c>
      <c r="M1115">
        <v>6078.7060000000001</v>
      </c>
      <c r="N1115">
        <v>5.9299999999999999E-2</v>
      </c>
      <c r="O1115">
        <v>26.363</v>
      </c>
      <c r="P1115">
        <v>0.52139999999999997</v>
      </c>
      <c r="Q1115">
        <v>102287.334</v>
      </c>
      <c r="R1115" t="s">
        <v>333</v>
      </c>
      <c r="T1115" t="s">
        <v>63</v>
      </c>
      <c r="Y1115" t="s">
        <v>107</v>
      </c>
    </row>
    <row r="1116" spans="1:25" x14ac:dyDescent="0.45">
      <c r="A1116" t="s">
        <v>122</v>
      </c>
      <c r="B1116" t="s">
        <v>165</v>
      </c>
      <c r="C1116">
        <v>1559</v>
      </c>
      <c r="D1116">
        <v>4</v>
      </c>
      <c r="F1116">
        <v>2011</v>
      </c>
      <c r="G1116">
        <v>510</v>
      </c>
      <c r="H1116">
        <v>482.8</v>
      </c>
      <c r="I1116">
        <v>17898.330000000002</v>
      </c>
      <c r="K1116">
        <v>6.7000000000000004E-2</v>
      </c>
      <c r="L1116">
        <v>1E-3</v>
      </c>
      <c r="M1116">
        <v>13289.406000000001</v>
      </c>
      <c r="N1116">
        <v>5.9200000000000003E-2</v>
      </c>
      <c r="O1116">
        <v>25.588999999999999</v>
      </c>
      <c r="P1116">
        <v>0.21410000000000001</v>
      </c>
      <c r="Q1116">
        <v>223627.084</v>
      </c>
      <c r="R1116" t="s">
        <v>333</v>
      </c>
      <c r="T1116" t="s">
        <v>63</v>
      </c>
      <c r="Y1116" t="s">
        <v>107</v>
      </c>
    </row>
    <row r="1117" spans="1:25" x14ac:dyDescent="0.45">
      <c r="A1117" t="s">
        <v>122</v>
      </c>
      <c r="B1117" t="s">
        <v>165</v>
      </c>
      <c r="C1117">
        <v>1559</v>
      </c>
      <c r="D1117">
        <v>4</v>
      </c>
      <c r="F1117">
        <v>2012</v>
      </c>
      <c r="G1117">
        <v>757</v>
      </c>
      <c r="H1117">
        <v>719.83</v>
      </c>
      <c r="I1117">
        <v>25883.32</v>
      </c>
      <c r="K1117">
        <v>9.6000000000000002E-2</v>
      </c>
      <c r="L1117">
        <v>1E-3</v>
      </c>
      <c r="M1117">
        <v>19096.460999999999</v>
      </c>
      <c r="N1117">
        <v>5.9200000000000003E-2</v>
      </c>
      <c r="O1117">
        <v>35.911999999999999</v>
      </c>
      <c r="P1117">
        <v>0.21840000000000001</v>
      </c>
      <c r="Q1117">
        <v>321304.67499999999</v>
      </c>
      <c r="R1117" t="s">
        <v>333</v>
      </c>
      <c r="T1117" t="s">
        <v>63</v>
      </c>
      <c r="Y1117" t="s">
        <v>107</v>
      </c>
    </row>
    <row r="1118" spans="1:25" x14ac:dyDescent="0.45">
      <c r="A1118" t="s">
        <v>122</v>
      </c>
      <c r="B1118" t="s">
        <v>165</v>
      </c>
      <c r="C1118">
        <v>1559</v>
      </c>
      <c r="D1118">
        <v>4</v>
      </c>
      <c r="F1118">
        <v>2013</v>
      </c>
      <c r="G1118">
        <v>600</v>
      </c>
      <c r="H1118">
        <v>559.70000000000005</v>
      </c>
      <c r="I1118">
        <v>20186.02</v>
      </c>
      <c r="K1118">
        <v>7.2999999999999995E-2</v>
      </c>
      <c r="L1118">
        <v>1E-3</v>
      </c>
      <c r="M1118">
        <v>14451.084000000001</v>
      </c>
      <c r="N1118">
        <v>5.9200000000000003E-2</v>
      </c>
      <c r="O1118">
        <v>26.667000000000002</v>
      </c>
      <c r="P1118">
        <v>0.18410000000000001</v>
      </c>
      <c r="Q1118">
        <v>243163.66</v>
      </c>
      <c r="R1118" t="s">
        <v>333</v>
      </c>
      <c r="T1118" t="s">
        <v>63</v>
      </c>
      <c r="Y1118" t="s">
        <v>107</v>
      </c>
    </row>
    <row r="1119" spans="1:25" x14ac:dyDescent="0.45">
      <c r="A1119" t="s">
        <v>122</v>
      </c>
      <c r="B1119" t="s">
        <v>165</v>
      </c>
      <c r="C1119">
        <v>1559</v>
      </c>
      <c r="D1119">
        <v>4</v>
      </c>
      <c r="F1119">
        <v>2014</v>
      </c>
      <c r="G1119">
        <v>491</v>
      </c>
      <c r="H1119">
        <v>445.76</v>
      </c>
      <c r="I1119">
        <v>17823.25</v>
      </c>
      <c r="K1119">
        <v>6.4000000000000001E-2</v>
      </c>
      <c r="L1119">
        <v>1E-3</v>
      </c>
      <c r="M1119">
        <v>12702.882</v>
      </c>
      <c r="N1119">
        <v>5.9200000000000003E-2</v>
      </c>
      <c r="O1119">
        <v>19.460999999999999</v>
      </c>
      <c r="P1119">
        <v>0.15859999999999999</v>
      </c>
      <c r="Q1119">
        <v>213735.595</v>
      </c>
      <c r="R1119" t="s">
        <v>333</v>
      </c>
      <c r="T1119" t="s">
        <v>63</v>
      </c>
      <c r="Y1119" t="s">
        <v>107</v>
      </c>
    </row>
    <row r="1120" spans="1:25" x14ac:dyDescent="0.45">
      <c r="A1120" t="s">
        <v>122</v>
      </c>
      <c r="B1120" t="s">
        <v>165</v>
      </c>
      <c r="C1120">
        <v>1559</v>
      </c>
      <c r="D1120">
        <v>4</v>
      </c>
      <c r="F1120">
        <v>2015</v>
      </c>
      <c r="G1120">
        <v>843</v>
      </c>
      <c r="H1120">
        <v>783.28</v>
      </c>
      <c r="I1120">
        <v>36095.17</v>
      </c>
      <c r="K1120">
        <v>0.124</v>
      </c>
      <c r="L1120">
        <v>1E-3</v>
      </c>
      <c r="M1120">
        <v>24551.887999999999</v>
      </c>
      <c r="N1120">
        <v>5.9200000000000003E-2</v>
      </c>
      <c r="O1120">
        <v>45.73</v>
      </c>
      <c r="P1120">
        <v>0.21279999999999999</v>
      </c>
      <c r="Q1120">
        <v>413097.92099999997</v>
      </c>
      <c r="R1120" t="s">
        <v>333</v>
      </c>
      <c r="T1120" t="s">
        <v>63</v>
      </c>
      <c r="Y1120" t="s">
        <v>146</v>
      </c>
    </row>
    <row r="1121" spans="1:25" x14ac:dyDescent="0.45">
      <c r="A1121" t="s">
        <v>122</v>
      </c>
      <c r="B1121" t="s">
        <v>165</v>
      </c>
      <c r="C1121">
        <v>1559</v>
      </c>
      <c r="D1121">
        <v>4</v>
      </c>
      <c r="F1121">
        <v>2016</v>
      </c>
      <c r="G1121">
        <v>0</v>
      </c>
      <c r="H1121">
        <v>0</v>
      </c>
      <c r="R1121" t="s">
        <v>333</v>
      </c>
      <c r="T1121" t="s">
        <v>63</v>
      </c>
      <c r="Y1121" t="s">
        <v>146</v>
      </c>
    </row>
    <row r="1122" spans="1:25" x14ac:dyDescent="0.45">
      <c r="A1122" t="s">
        <v>122</v>
      </c>
      <c r="B1122" t="s">
        <v>165</v>
      </c>
      <c r="C1122">
        <v>1559</v>
      </c>
      <c r="D1122" t="s">
        <v>166</v>
      </c>
      <c r="F1122">
        <v>2009</v>
      </c>
      <c r="G1122">
        <v>18</v>
      </c>
      <c r="H1122">
        <v>18</v>
      </c>
      <c r="I1122">
        <v>1118</v>
      </c>
      <c r="K1122">
        <v>8.9999999999999993E-3</v>
      </c>
      <c r="L1122">
        <v>1.8E-3</v>
      </c>
      <c r="M1122">
        <v>1184.2</v>
      </c>
      <c r="N1122">
        <v>5.91E-2</v>
      </c>
      <c r="O1122">
        <v>2.1520000000000001</v>
      </c>
      <c r="P1122">
        <v>0.216</v>
      </c>
      <c r="Q1122">
        <v>19923.2</v>
      </c>
      <c r="R1122" t="s">
        <v>333</v>
      </c>
      <c r="S1122" t="s">
        <v>38</v>
      </c>
      <c r="T1122" t="s">
        <v>28</v>
      </c>
      <c r="Y1122" t="s">
        <v>103</v>
      </c>
    </row>
    <row r="1123" spans="1:25" x14ac:dyDescent="0.45">
      <c r="A1123" t="s">
        <v>122</v>
      </c>
      <c r="B1123" t="s">
        <v>165</v>
      </c>
      <c r="C1123">
        <v>1559</v>
      </c>
      <c r="D1123" t="s">
        <v>166</v>
      </c>
      <c r="F1123">
        <v>2010</v>
      </c>
      <c r="G1123">
        <v>126</v>
      </c>
      <c r="H1123">
        <v>103.31</v>
      </c>
      <c r="I1123">
        <v>6063.33</v>
      </c>
      <c r="K1123">
        <v>1.9350000000000001</v>
      </c>
      <c r="L1123">
        <v>3.0700000000000002E-2</v>
      </c>
      <c r="M1123">
        <v>5803.03</v>
      </c>
      <c r="N1123">
        <v>5.9700000000000003E-2</v>
      </c>
      <c r="O1123">
        <v>10.824</v>
      </c>
      <c r="P1123">
        <v>0.22289999999999999</v>
      </c>
      <c r="Q1123">
        <v>96154.846999999994</v>
      </c>
      <c r="R1123" t="s">
        <v>333</v>
      </c>
      <c r="S1123" t="s">
        <v>38</v>
      </c>
      <c r="T1123" t="s">
        <v>28</v>
      </c>
      <c r="Y1123" t="s">
        <v>103</v>
      </c>
    </row>
    <row r="1124" spans="1:25" x14ac:dyDescent="0.45">
      <c r="A1124" t="s">
        <v>122</v>
      </c>
      <c r="B1124" t="s">
        <v>165</v>
      </c>
      <c r="C1124">
        <v>1559</v>
      </c>
      <c r="D1124" t="s">
        <v>166</v>
      </c>
      <c r="F1124">
        <v>2011</v>
      </c>
      <c r="G1124">
        <v>29</v>
      </c>
      <c r="H1124">
        <v>21.28</v>
      </c>
      <c r="I1124">
        <v>688.71</v>
      </c>
      <c r="K1124">
        <v>4.0000000000000001E-3</v>
      </c>
      <c r="L1124">
        <v>1E-3</v>
      </c>
      <c r="M1124">
        <v>750.87400000000002</v>
      </c>
      <c r="N1124">
        <v>5.91E-2</v>
      </c>
      <c r="O1124">
        <v>1.365</v>
      </c>
      <c r="P1124">
        <v>0.216</v>
      </c>
      <c r="Q1124">
        <v>12637.109</v>
      </c>
      <c r="R1124" t="s">
        <v>333</v>
      </c>
      <c r="S1124" t="s">
        <v>38</v>
      </c>
      <c r="T1124" t="s">
        <v>28</v>
      </c>
      <c r="Y1124" t="s">
        <v>103</v>
      </c>
    </row>
    <row r="1125" spans="1:25" x14ac:dyDescent="0.45">
      <c r="A1125" t="s">
        <v>122</v>
      </c>
      <c r="B1125" t="s">
        <v>165</v>
      </c>
      <c r="C1125">
        <v>1559</v>
      </c>
      <c r="D1125" t="s">
        <v>166</v>
      </c>
      <c r="F1125">
        <v>2012</v>
      </c>
      <c r="G1125">
        <v>13</v>
      </c>
      <c r="H1125">
        <v>9.09</v>
      </c>
      <c r="I1125">
        <v>544.16</v>
      </c>
      <c r="K1125">
        <v>1.0449999999999999</v>
      </c>
      <c r="L1125">
        <v>0.161</v>
      </c>
      <c r="M1125">
        <v>613.71799999999996</v>
      </c>
      <c r="N1125">
        <v>6.5799999999999997E-2</v>
      </c>
      <c r="O1125">
        <v>1.39</v>
      </c>
      <c r="P1125">
        <v>0.28249999999999997</v>
      </c>
      <c r="Q1125">
        <v>8865.1910000000007</v>
      </c>
      <c r="R1125" t="s">
        <v>333</v>
      </c>
      <c r="S1125" t="s">
        <v>38</v>
      </c>
      <c r="T1125" t="s">
        <v>28</v>
      </c>
      <c r="Y1125" t="s">
        <v>103</v>
      </c>
    </row>
    <row r="1126" spans="1:25" x14ac:dyDescent="0.45">
      <c r="A1126" t="s">
        <v>122</v>
      </c>
      <c r="B1126" t="s">
        <v>165</v>
      </c>
      <c r="C1126">
        <v>1559</v>
      </c>
      <c r="D1126" t="s">
        <v>166</v>
      </c>
      <c r="F1126">
        <v>2013</v>
      </c>
      <c r="G1126">
        <v>1</v>
      </c>
      <c r="H1126">
        <v>0.35</v>
      </c>
      <c r="I1126">
        <v>1.05</v>
      </c>
      <c r="K1126">
        <v>0</v>
      </c>
      <c r="L1126">
        <v>1E-3</v>
      </c>
      <c r="M1126">
        <v>6.4050000000000002</v>
      </c>
      <c r="N1126">
        <v>5.8999999999999997E-2</v>
      </c>
      <c r="O1126">
        <v>1.2E-2</v>
      </c>
      <c r="P1126">
        <v>0.216</v>
      </c>
      <c r="Q1126">
        <v>107.97499999999999</v>
      </c>
      <c r="R1126" t="s">
        <v>333</v>
      </c>
      <c r="S1126" t="s">
        <v>38</v>
      </c>
      <c r="T1126" t="s">
        <v>28</v>
      </c>
      <c r="Y1126" t="s">
        <v>103</v>
      </c>
    </row>
    <row r="1127" spans="1:25" x14ac:dyDescent="0.45">
      <c r="A1127" t="s">
        <v>122</v>
      </c>
      <c r="B1127" t="s">
        <v>165</v>
      </c>
      <c r="C1127">
        <v>1559</v>
      </c>
      <c r="D1127" t="s">
        <v>166</v>
      </c>
      <c r="F1127">
        <v>2014</v>
      </c>
      <c r="G1127">
        <v>32</v>
      </c>
      <c r="H1127">
        <v>32</v>
      </c>
      <c r="I1127">
        <v>1460</v>
      </c>
      <c r="K1127">
        <v>1.1220000000000001</v>
      </c>
      <c r="L1127">
        <v>4.2000000000000003E-2</v>
      </c>
      <c r="M1127">
        <v>4368</v>
      </c>
      <c r="N1127">
        <v>8.1000000000000003E-2</v>
      </c>
      <c r="O1127">
        <v>11.624000000000001</v>
      </c>
      <c r="P1127">
        <v>0.432</v>
      </c>
      <c r="Q1127">
        <v>53814.400000000001</v>
      </c>
      <c r="R1127" t="s">
        <v>333</v>
      </c>
      <c r="S1127" t="s">
        <v>38</v>
      </c>
      <c r="T1127" t="s">
        <v>28</v>
      </c>
      <c r="Y1127" t="s">
        <v>103</v>
      </c>
    </row>
    <row r="1128" spans="1:25" x14ac:dyDescent="0.45">
      <c r="A1128" t="s">
        <v>122</v>
      </c>
      <c r="B1128" t="s">
        <v>167</v>
      </c>
      <c r="C1128">
        <v>1560</v>
      </c>
      <c r="D1128" t="s">
        <v>168</v>
      </c>
      <c r="F1128">
        <v>2009</v>
      </c>
      <c r="G1128">
        <v>0</v>
      </c>
      <c r="H1128">
        <v>0</v>
      </c>
      <c r="R1128" t="s">
        <v>333</v>
      </c>
      <c r="T1128" t="s">
        <v>28</v>
      </c>
      <c r="Y1128" t="s">
        <v>103</v>
      </c>
    </row>
    <row r="1129" spans="1:25" x14ac:dyDescent="0.45">
      <c r="A1129" t="s">
        <v>122</v>
      </c>
      <c r="B1129" t="s">
        <v>167</v>
      </c>
      <c r="C1129">
        <v>1560</v>
      </c>
      <c r="D1129" t="s">
        <v>168</v>
      </c>
      <c r="F1129">
        <v>2010</v>
      </c>
      <c r="G1129">
        <v>125</v>
      </c>
      <c r="H1129">
        <v>100.2</v>
      </c>
      <c r="I1129">
        <v>6009.23</v>
      </c>
      <c r="K1129">
        <v>3.7999999999999999E-2</v>
      </c>
      <c r="L1129">
        <v>1E-3</v>
      </c>
      <c r="M1129">
        <v>7566.076</v>
      </c>
      <c r="N1129">
        <v>5.8999999999999997E-2</v>
      </c>
      <c r="O1129">
        <v>13.749000000000001</v>
      </c>
      <c r="P1129">
        <v>0.216</v>
      </c>
      <c r="Q1129">
        <v>127309.43700000001</v>
      </c>
      <c r="R1129" t="s">
        <v>333</v>
      </c>
      <c r="T1129" t="s">
        <v>28</v>
      </c>
      <c r="Y1129" t="s">
        <v>103</v>
      </c>
    </row>
    <row r="1130" spans="1:25" x14ac:dyDescent="0.45">
      <c r="A1130" t="s">
        <v>122</v>
      </c>
      <c r="B1130" t="s">
        <v>167</v>
      </c>
      <c r="C1130">
        <v>1560</v>
      </c>
      <c r="D1130" t="s">
        <v>168</v>
      </c>
      <c r="F1130">
        <v>2011</v>
      </c>
      <c r="G1130">
        <v>15</v>
      </c>
      <c r="H1130">
        <v>8.6300000000000008</v>
      </c>
      <c r="I1130">
        <v>300.19</v>
      </c>
      <c r="K1130">
        <v>2E-3</v>
      </c>
      <c r="L1130">
        <v>1E-3</v>
      </c>
      <c r="M1130">
        <v>410.185</v>
      </c>
      <c r="N1130">
        <v>5.8999999999999997E-2</v>
      </c>
      <c r="O1130">
        <v>0.745</v>
      </c>
      <c r="P1130">
        <v>0.216</v>
      </c>
      <c r="Q1130">
        <v>6901.3159999999998</v>
      </c>
      <c r="R1130" t="s">
        <v>333</v>
      </c>
      <c r="T1130" t="s">
        <v>28</v>
      </c>
      <c r="Y1130" t="s">
        <v>103</v>
      </c>
    </row>
    <row r="1131" spans="1:25" x14ac:dyDescent="0.45">
      <c r="A1131" t="s">
        <v>122</v>
      </c>
      <c r="B1131" t="s">
        <v>167</v>
      </c>
      <c r="C1131">
        <v>1560</v>
      </c>
      <c r="D1131" t="s">
        <v>168</v>
      </c>
      <c r="F1131">
        <v>2012</v>
      </c>
      <c r="G1131">
        <v>180</v>
      </c>
      <c r="H1131">
        <v>112.94</v>
      </c>
      <c r="I1131">
        <v>8861.3700000000008</v>
      </c>
      <c r="K1131">
        <v>4.7E-2</v>
      </c>
      <c r="L1131">
        <v>1E-3</v>
      </c>
      <c r="M1131">
        <v>9270.7039999999997</v>
      </c>
      <c r="N1131">
        <v>5.91E-2</v>
      </c>
      <c r="O1131">
        <v>16.849</v>
      </c>
      <c r="P1131">
        <v>0.216</v>
      </c>
      <c r="Q1131">
        <v>156008.24299999999</v>
      </c>
      <c r="R1131" t="s">
        <v>333</v>
      </c>
      <c r="T1131" t="s">
        <v>28</v>
      </c>
      <c r="Y1131" t="s">
        <v>103</v>
      </c>
    </row>
    <row r="1132" spans="1:25" x14ac:dyDescent="0.45">
      <c r="A1132" t="s">
        <v>122</v>
      </c>
      <c r="B1132" t="s">
        <v>167</v>
      </c>
      <c r="C1132">
        <v>1560</v>
      </c>
      <c r="D1132" t="s">
        <v>168</v>
      </c>
      <c r="F1132">
        <v>2013</v>
      </c>
      <c r="G1132">
        <v>235</v>
      </c>
      <c r="H1132">
        <v>200.4</v>
      </c>
      <c r="I1132">
        <v>20733.5</v>
      </c>
      <c r="K1132">
        <v>0.10100000000000001</v>
      </c>
      <c r="L1132">
        <v>1E-3</v>
      </c>
      <c r="M1132">
        <v>19921.210999999999</v>
      </c>
      <c r="N1132">
        <v>5.8999999999999997E-2</v>
      </c>
      <c r="O1132">
        <v>36.204000000000001</v>
      </c>
      <c r="P1132">
        <v>0.216</v>
      </c>
      <c r="Q1132">
        <v>335220.603</v>
      </c>
      <c r="R1132" t="s">
        <v>333</v>
      </c>
      <c r="T1132" t="s">
        <v>28</v>
      </c>
      <c r="Y1132" t="s">
        <v>103</v>
      </c>
    </row>
    <row r="1133" spans="1:25" x14ac:dyDescent="0.45">
      <c r="A1133" t="s">
        <v>122</v>
      </c>
      <c r="B1133" t="s">
        <v>167</v>
      </c>
      <c r="C1133">
        <v>1560</v>
      </c>
      <c r="D1133" t="s">
        <v>168</v>
      </c>
      <c r="F1133">
        <v>2014</v>
      </c>
      <c r="G1133">
        <v>76</v>
      </c>
      <c r="H1133">
        <v>64.23</v>
      </c>
      <c r="I1133">
        <v>5985.18</v>
      </c>
      <c r="K1133">
        <v>0.03</v>
      </c>
      <c r="L1133">
        <v>1E-3</v>
      </c>
      <c r="M1133">
        <v>5974.6369999999997</v>
      </c>
      <c r="N1133">
        <v>5.8999999999999997E-2</v>
      </c>
      <c r="O1133">
        <v>10.988</v>
      </c>
      <c r="P1133">
        <v>0.21540000000000001</v>
      </c>
      <c r="Q1133">
        <v>100537.69</v>
      </c>
      <c r="R1133" t="s">
        <v>333</v>
      </c>
      <c r="T1133" t="s">
        <v>28</v>
      </c>
      <c r="Y1133" t="s">
        <v>103</v>
      </c>
    </row>
    <row r="1134" spans="1:25" x14ac:dyDescent="0.45">
      <c r="A1134" t="s">
        <v>122</v>
      </c>
      <c r="B1134" t="s">
        <v>167</v>
      </c>
      <c r="C1134">
        <v>1560</v>
      </c>
      <c r="D1134" t="s">
        <v>168</v>
      </c>
      <c r="F1134">
        <v>2015</v>
      </c>
      <c r="G1134">
        <v>255</v>
      </c>
      <c r="H1134">
        <v>211.02</v>
      </c>
      <c r="I1134">
        <v>22082.17</v>
      </c>
      <c r="K1134">
        <v>0.109</v>
      </c>
      <c r="L1134">
        <v>1E-3</v>
      </c>
      <c r="M1134">
        <v>21507.634999999998</v>
      </c>
      <c r="N1134">
        <v>5.8999999999999997E-2</v>
      </c>
      <c r="O1134">
        <v>65.450999999999993</v>
      </c>
      <c r="P1134">
        <v>0.32579999999999998</v>
      </c>
      <c r="Q1134">
        <v>361922.46600000001</v>
      </c>
      <c r="R1134" t="s">
        <v>333</v>
      </c>
      <c r="T1134" t="s">
        <v>28</v>
      </c>
      <c r="Y1134" t="s">
        <v>159</v>
      </c>
    </row>
    <row r="1135" spans="1:25" x14ac:dyDescent="0.45">
      <c r="A1135" t="s">
        <v>122</v>
      </c>
      <c r="B1135" t="s">
        <v>167</v>
      </c>
      <c r="C1135">
        <v>1560</v>
      </c>
      <c r="D1135" t="s">
        <v>168</v>
      </c>
      <c r="F1135">
        <v>2016</v>
      </c>
      <c r="G1135">
        <v>722</v>
      </c>
      <c r="H1135">
        <v>615.19000000000005</v>
      </c>
      <c r="I1135">
        <v>62925.17</v>
      </c>
      <c r="K1135">
        <v>0.308</v>
      </c>
      <c r="L1135">
        <v>1E-3</v>
      </c>
      <c r="M1135">
        <v>61030.002999999997</v>
      </c>
      <c r="N1135">
        <v>5.8999999999999997E-2</v>
      </c>
      <c r="O1135">
        <v>195.45</v>
      </c>
      <c r="P1135">
        <v>0.37980000000000003</v>
      </c>
      <c r="Q1135">
        <v>1026958.921</v>
      </c>
      <c r="R1135" t="s">
        <v>333</v>
      </c>
      <c r="T1135" t="s">
        <v>28</v>
      </c>
      <c r="Y1135" t="s">
        <v>159</v>
      </c>
    </row>
    <row r="1136" spans="1:25" x14ac:dyDescent="0.45">
      <c r="A1136" t="s">
        <v>122</v>
      </c>
      <c r="B1136" t="s">
        <v>167</v>
      </c>
      <c r="C1136">
        <v>1560</v>
      </c>
      <c r="D1136" t="s">
        <v>168</v>
      </c>
      <c r="F1136">
        <v>2017</v>
      </c>
      <c r="G1136">
        <v>313</v>
      </c>
      <c r="H1136">
        <v>227.03</v>
      </c>
      <c r="I1136">
        <v>21594.83</v>
      </c>
      <c r="K1136">
        <v>0.1</v>
      </c>
      <c r="L1136">
        <v>1E-3</v>
      </c>
      <c r="M1136">
        <v>19897.621999999999</v>
      </c>
      <c r="N1136">
        <v>5.8999999999999997E-2</v>
      </c>
      <c r="O1136">
        <v>63.781999999999996</v>
      </c>
      <c r="P1136">
        <v>0.38100000000000001</v>
      </c>
      <c r="Q1136">
        <v>334810.59499999997</v>
      </c>
      <c r="R1136" t="s">
        <v>333</v>
      </c>
      <c r="T1136" t="s">
        <v>28</v>
      </c>
      <c r="Y1136" t="s">
        <v>160</v>
      </c>
    </row>
    <row r="1137" spans="1:25" x14ac:dyDescent="0.45">
      <c r="A1137" t="s">
        <v>122</v>
      </c>
      <c r="B1137" t="s">
        <v>167</v>
      </c>
      <c r="C1137">
        <v>1560</v>
      </c>
      <c r="D1137" t="s">
        <v>168</v>
      </c>
      <c r="F1137">
        <v>2018</v>
      </c>
      <c r="G1137">
        <v>430</v>
      </c>
      <c r="H1137">
        <v>334.1</v>
      </c>
      <c r="I1137">
        <v>32408.5</v>
      </c>
      <c r="K1137">
        <v>0.14899999999999999</v>
      </c>
      <c r="L1137">
        <v>1E-3</v>
      </c>
      <c r="M1137">
        <v>29444.153999999999</v>
      </c>
      <c r="N1137">
        <v>5.8999999999999997E-2</v>
      </c>
      <c r="O1137">
        <v>94.385000000000005</v>
      </c>
      <c r="P1137">
        <v>0.38100000000000001</v>
      </c>
      <c r="Q1137">
        <v>495457.91399999999</v>
      </c>
      <c r="R1137" t="s">
        <v>333</v>
      </c>
      <c r="T1137" t="s">
        <v>28</v>
      </c>
      <c r="Y1137" t="s">
        <v>160</v>
      </c>
    </row>
    <row r="1138" spans="1:25" x14ac:dyDescent="0.45">
      <c r="A1138" t="s">
        <v>122</v>
      </c>
      <c r="B1138" t="s">
        <v>167</v>
      </c>
      <c r="C1138">
        <v>1560</v>
      </c>
      <c r="D1138" t="s">
        <v>168</v>
      </c>
      <c r="F1138">
        <v>2019</v>
      </c>
      <c r="G1138">
        <v>566</v>
      </c>
      <c r="H1138">
        <v>453.31</v>
      </c>
      <c r="I1138">
        <v>45918.05</v>
      </c>
      <c r="K1138">
        <v>0.21199999999999999</v>
      </c>
      <c r="L1138">
        <v>1E-3</v>
      </c>
      <c r="M1138">
        <v>41983.419000000002</v>
      </c>
      <c r="N1138">
        <v>5.8999999999999997E-2</v>
      </c>
      <c r="O1138">
        <v>134.56200000000001</v>
      </c>
      <c r="P1138">
        <v>0.38100000000000001</v>
      </c>
      <c r="Q1138">
        <v>706367.9</v>
      </c>
      <c r="R1138" t="s">
        <v>333</v>
      </c>
      <c r="T1138" t="s">
        <v>28</v>
      </c>
      <c r="Y1138" t="s">
        <v>160</v>
      </c>
    </row>
    <row r="1139" spans="1:25" x14ac:dyDescent="0.45">
      <c r="A1139" t="s">
        <v>122</v>
      </c>
      <c r="B1139" t="s">
        <v>167</v>
      </c>
      <c r="C1139">
        <v>1560</v>
      </c>
      <c r="D1139" t="s">
        <v>168</v>
      </c>
      <c r="F1139">
        <v>2020</v>
      </c>
      <c r="G1139">
        <v>46</v>
      </c>
      <c r="H1139">
        <v>38.409999999999997</v>
      </c>
      <c r="I1139">
        <v>3373.72</v>
      </c>
      <c r="K1139">
        <v>1.6E-2</v>
      </c>
      <c r="L1139">
        <v>1E-3</v>
      </c>
      <c r="M1139">
        <v>3190.8049999999998</v>
      </c>
      <c r="N1139">
        <v>5.8999999999999997E-2</v>
      </c>
      <c r="O1139">
        <v>10.227</v>
      </c>
      <c r="P1139">
        <v>0.38100000000000001</v>
      </c>
      <c r="Q1139">
        <v>53688.114999999998</v>
      </c>
      <c r="R1139" t="s">
        <v>333</v>
      </c>
      <c r="T1139" t="s">
        <v>28</v>
      </c>
      <c r="Y1139" t="s">
        <v>160</v>
      </c>
    </row>
    <row r="1140" spans="1:25" x14ac:dyDescent="0.45">
      <c r="A1140" t="s">
        <v>122</v>
      </c>
      <c r="B1140" t="s">
        <v>169</v>
      </c>
      <c r="C1140">
        <v>1564</v>
      </c>
      <c r="D1140">
        <v>8</v>
      </c>
      <c r="F1140">
        <v>2009</v>
      </c>
      <c r="G1140">
        <v>366</v>
      </c>
      <c r="H1140">
        <v>358</v>
      </c>
      <c r="I1140">
        <v>26886</v>
      </c>
      <c r="K1140">
        <v>317.08100000000002</v>
      </c>
      <c r="L1140">
        <v>1.8935999999999999</v>
      </c>
      <c r="M1140">
        <v>25300.075000000001</v>
      </c>
      <c r="N1140">
        <v>8.1100000000000005E-2</v>
      </c>
      <c r="O1140">
        <v>51.006999999999998</v>
      </c>
      <c r="P1140">
        <v>0.27639999999999998</v>
      </c>
      <c r="Q1140">
        <v>311786.40000000002</v>
      </c>
      <c r="R1140" t="s">
        <v>923</v>
      </c>
      <c r="T1140" t="s">
        <v>46</v>
      </c>
      <c r="Y1140" t="s">
        <v>107</v>
      </c>
    </row>
    <row r="1141" spans="1:25" x14ac:dyDescent="0.45">
      <c r="A1141" t="s">
        <v>122</v>
      </c>
      <c r="B1141" t="s">
        <v>169</v>
      </c>
      <c r="C1141">
        <v>1564</v>
      </c>
      <c r="D1141">
        <v>8</v>
      </c>
      <c r="F1141">
        <v>2010</v>
      </c>
      <c r="G1141">
        <v>210</v>
      </c>
      <c r="H1141">
        <v>200.75</v>
      </c>
      <c r="I1141">
        <v>10430</v>
      </c>
      <c r="K1141">
        <v>100.601</v>
      </c>
      <c r="L1141">
        <v>1.1968000000000001</v>
      </c>
      <c r="M1141">
        <v>11920.45</v>
      </c>
      <c r="N1141">
        <v>8.1000000000000003E-2</v>
      </c>
      <c r="O1141">
        <v>19.956</v>
      </c>
      <c r="P1141">
        <v>0.2205</v>
      </c>
      <c r="Q1141">
        <v>146889.77499999999</v>
      </c>
      <c r="R1141" t="s">
        <v>923</v>
      </c>
      <c r="T1141" t="s">
        <v>46</v>
      </c>
      <c r="Y1141" t="s">
        <v>107</v>
      </c>
    </row>
    <row r="1142" spans="1:25" x14ac:dyDescent="0.45">
      <c r="A1142" t="s">
        <v>122</v>
      </c>
      <c r="B1142" t="s">
        <v>169</v>
      </c>
      <c r="C1142">
        <v>1564</v>
      </c>
      <c r="D1142">
        <v>8</v>
      </c>
      <c r="F1142">
        <v>2011</v>
      </c>
      <c r="G1142">
        <v>319</v>
      </c>
      <c r="H1142">
        <v>306.5</v>
      </c>
      <c r="I1142">
        <v>16597</v>
      </c>
      <c r="K1142">
        <v>165.86699999999999</v>
      </c>
      <c r="L1142">
        <v>1.4323999999999999</v>
      </c>
      <c r="M1142">
        <v>18142.2</v>
      </c>
      <c r="N1142">
        <v>8.1000000000000003E-2</v>
      </c>
      <c r="O1142">
        <v>35.697000000000003</v>
      </c>
      <c r="P1142">
        <v>0.30620000000000003</v>
      </c>
      <c r="Q1142">
        <v>223573.6</v>
      </c>
      <c r="R1142" t="s">
        <v>923</v>
      </c>
      <c r="T1142" t="s">
        <v>46</v>
      </c>
      <c r="Y1142" t="s">
        <v>107</v>
      </c>
    </row>
    <row r="1143" spans="1:25" x14ac:dyDescent="0.45">
      <c r="A1143" t="s">
        <v>122</v>
      </c>
      <c r="B1143" t="s">
        <v>169</v>
      </c>
      <c r="C1143">
        <v>1564</v>
      </c>
      <c r="D1143">
        <v>8</v>
      </c>
      <c r="F1143">
        <v>2012</v>
      </c>
      <c r="G1143">
        <v>104</v>
      </c>
      <c r="H1143">
        <v>97</v>
      </c>
      <c r="I1143">
        <v>4553.5</v>
      </c>
      <c r="K1143">
        <v>42.198999999999998</v>
      </c>
      <c r="L1143">
        <v>1.1368</v>
      </c>
      <c r="M1143">
        <v>5203.3500000000004</v>
      </c>
      <c r="N1143">
        <v>8.1100000000000005E-2</v>
      </c>
      <c r="O1143">
        <v>9.7080000000000002</v>
      </c>
      <c r="P1143">
        <v>0.26390000000000002</v>
      </c>
      <c r="Q1143">
        <v>64118.224999999999</v>
      </c>
      <c r="R1143" t="s">
        <v>923</v>
      </c>
      <c r="T1143" t="s">
        <v>46</v>
      </c>
      <c r="Y1143" t="s">
        <v>107</v>
      </c>
    </row>
    <row r="1144" spans="1:25" x14ac:dyDescent="0.45">
      <c r="A1144" t="s">
        <v>122</v>
      </c>
      <c r="B1144" t="s">
        <v>169</v>
      </c>
      <c r="C1144">
        <v>1564</v>
      </c>
      <c r="D1144">
        <v>8</v>
      </c>
      <c r="F1144">
        <v>2013</v>
      </c>
      <c r="G1144">
        <v>163</v>
      </c>
      <c r="H1144">
        <v>153.5</v>
      </c>
      <c r="I1144">
        <v>6245.5</v>
      </c>
      <c r="K1144">
        <v>54.527000000000001</v>
      </c>
      <c r="L1144">
        <v>0.96989999999999998</v>
      </c>
      <c r="M1144">
        <v>7484.7250000000004</v>
      </c>
      <c r="N1144">
        <v>8.1100000000000005E-2</v>
      </c>
      <c r="O1144">
        <v>13.641</v>
      </c>
      <c r="P1144">
        <v>0.26790000000000003</v>
      </c>
      <c r="Q1144">
        <v>92239.925000000003</v>
      </c>
      <c r="R1144" t="s">
        <v>923</v>
      </c>
      <c r="T1144" t="s">
        <v>46</v>
      </c>
      <c r="Y1144" t="s">
        <v>107</v>
      </c>
    </row>
    <row r="1145" spans="1:25" x14ac:dyDescent="0.45">
      <c r="A1145" t="s">
        <v>122</v>
      </c>
      <c r="B1145" t="s">
        <v>169</v>
      </c>
      <c r="C1145">
        <v>1564</v>
      </c>
      <c r="D1145">
        <v>8</v>
      </c>
      <c r="F1145">
        <v>2014</v>
      </c>
      <c r="G1145">
        <v>300</v>
      </c>
      <c r="H1145">
        <v>287.45</v>
      </c>
      <c r="I1145">
        <v>17727.59</v>
      </c>
      <c r="K1145">
        <v>158.93600000000001</v>
      </c>
      <c r="L1145">
        <v>1.0387</v>
      </c>
      <c r="M1145">
        <v>21065.241000000002</v>
      </c>
      <c r="N1145">
        <v>8.0699999999999994E-2</v>
      </c>
      <c r="O1145">
        <v>44.478000000000002</v>
      </c>
      <c r="P1145">
        <v>0.27479999999999999</v>
      </c>
      <c r="Q1145">
        <v>259597.08300000001</v>
      </c>
      <c r="R1145" t="s">
        <v>923</v>
      </c>
      <c r="T1145" t="s">
        <v>46</v>
      </c>
      <c r="Y1145" t="s">
        <v>107</v>
      </c>
    </row>
    <row r="1146" spans="1:25" x14ac:dyDescent="0.45">
      <c r="A1146" t="s">
        <v>122</v>
      </c>
      <c r="B1146" t="s">
        <v>169</v>
      </c>
      <c r="C1146">
        <v>1564</v>
      </c>
      <c r="D1146">
        <v>8</v>
      </c>
      <c r="F1146">
        <v>2015</v>
      </c>
      <c r="G1146">
        <v>290</v>
      </c>
      <c r="H1146">
        <v>274.91000000000003</v>
      </c>
      <c r="I1146">
        <v>13880.5</v>
      </c>
      <c r="K1146">
        <v>262.68099999999998</v>
      </c>
      <c r="L1146">
        <v>1.8408</v>
      </c>
      <c r="M1146">
        <v>15678.874</v>
      </c>
      <c r="N1146">
        <v>8.1100000000000005E-2</v>
      </c>
      <c r="O1146">
        <v>32.491</v>
      </c>
      <c r="P1146">
        <v>0.2137</v>
      </c>
      <c r="Q1146">
        <v>193216.981</v>
      </c>
      <c r="R1146" t="s">
        <v>923</v>
      </c>
      <c r="T1146" t="s">
        <v>46</v>
      </c>
      <c r="Y1146" t="s">
        <v>129</v>
      </c>
    </row>
    <row r="1147" spans="1:25" x14ac:dyDescent="0.45">
      <c r="A1147" t="s">
        <v>122</v>
      </c>
      <c r="B1147" t="s">
        <v>169</v>
      </c>
      <c r="C1147">
        <v>1564</v>
      </c>
      <c r="D1147">
        <v>8</v>
      </c>
      <c r="F1147">
        <v>2016</v>
      </c>
      <c r="G1147">
        <v>207</v>
      </c>
      <c r="H1147">
        <v>190.16</v>
      </c>
      <c r="I1147">
        <v>4394.1400000000003</v>
      </c>
      <c r="K1147">
        <v>57.973999999999997</v>
      </c>
      <c r="L1147">
        <v>0.82579999999999998</v>
      </c>
      <c r="M1147">
        <v>8224.9480000000003</v>
      </c>
      <c r="N1147">
        <v>8.1000000000000003E-2</v>
      </c>
      <c r="O1147">
        <v>11.217000000000001</v>
      </c>
      <c r="P1147">
        <v>0.12720000000000001</v>
      </c>
      <c r="Q1147">
        <v>101379.273</v>
      </c>
      <c r="R1147" t="s">
        <v>923</v>
      </c>
      <c r="T1147" t="s">
        <v>46</v>
      </c>
      <c r="Y1147" t="s">
        <v>129</v>
      </c>
    </row>
    <row r="1148" spans="1:25" x14ac:dyDescent="0.45">
      <c r="A1148" t="s">
        <v>122</v>
      </c>
      <c r="B1148" t="s">
        <v>169</v>
      </c>
      <c r="C1148">
        <v>1564</v>
      </c>
      <c r="D1148">
        <v>8</v>
      </c>
      <c r="F1148">
        <v>2017</v>
      </c>
      <c r="G1148">
        <v>109</v>
      </c>
      <c r="H1148">
        <v>94.6</v>
      </c>
      <c r="I1148">
        <v>1875.92</v>
      </c>
      <c r="K1148">
        <v>21.236000000000001</v>
      </c>
      <c r="L1148">
        <v>0.65149999999999997</v>
      </c>
      <c r="M1148">
        <v>3127.893</v>
      </c>
      <c r="N1148">
        <v>8.1299999999999997E-2</v>
      </c>
      <c r="O1148">
        <v>4.431</v>
      </c>
      <c r="P1148">
        <v>0.1108</v>
      </c>
      <c r="Q1148">
        <v>38550.046000000002</v>
      </c>
      <c r="R1148" t="s">
        <v>923</v>
      </c>
      <c r="T1148" t="s">
        <v>46</v>
      </c>
      <c r="Y1148" t="s">
        <v>130</v>
      </c>
    </row>
    <row r="1149" spans="1:25" x14ac:dyDescent="0.45">
      <c r="A1149" t="s">
        <v>122</v>
      </c>
      <c r="B1149" t="s">
        <v>169</v>
      </c>
      <c r="C1149">
        <v>1564</v>
      </c>
      <c r="D1149">
        <v>8</v>
      </c>
      <c r="F1149">
        <v>2018</v>
      </c>
      <c r="G1149">
        <v>143</v>
      </c>
      <c r="H1149">
        <v>131.97</v>
      </c>
      <c r="I1149">
        <v>8163.67</v>
      </c>
      <c r="K1149">
        <v>66.335999999999999</v>
      </c>
      <c r="L1149">
        <v>0.94230000000000003</v>
      </c>
      <c r="M1149">
        <v>9176.3700000000008</v>
      </c>
      <c r="N1149">
        <v>8.1100000000000005E-2</v>
      </c>
      <c r="O1149">
        <v>17.283999999999999</v>
      </c>
      <c r="P1149">
        <v>0.2145</v>
      </c>
      <c r="Q1149">
        <v>113078.35799999999</v>
      </c>
      <c r="R1149" t="s">
        <v>923</v>
      </c>
      <c r="T1149" t="s">
        <v>46</v>
      </c>
      <c r="Y1149" t="s">
        <v>130</v>
      </c>
    </row>
    <row r="1150" spans="1:25" x14ac:dyDescent="0.45">
      <c r="A1150" t="s">
        <v>122</v>
      </c>
      <c r="B1150" t="s">
        <v>169</v>
      </c>
      <c r="C1150">
        <v>1564</v>
      </c>
      <c r="D1150">
        <v>8</v>
      </c>
      <c r="F1150">
        <v>2019</v>
      </c>
      <c r="G1150">
        <v>119</v>
      </c>
      <c r="H1150">
        <v>110.16</v>
      </c>
      <c r="I1150">
        <v>3106.17</v>
      </c>
      <c r="K1150">
        <v>38.1</v>
      </c>
      <c r="L1150">
        <v>0.94769999999999999</v>
      </c>
      <c r="M1150">
        <v>5356.1959999999999</v>
      </c>
      <c r="N1150">
        <v>8.1199999999999994E-2</v>
      </c>
      <c r="O1150">
        <v>8.4789999999999992</v>
      </c>
      <c r="P1150">
        <v>0.18490000000000001</v>
      </c>
      <c r="Q1150">
        <v>66008.141000000003</v>
      </c>
      <c r="R1150" t="s">
        <v>923</v>
      </c>
      <c r="T1150" t="s">
        <v>46</v>
      </c>
      <c r="Y1150" t="s">
        <v>130</v>
      </c>
    </row>
    <row r="1151" spans="1:25" x14ac:dyDescent="0.45">
      <c r="A1151" t="s">
        <v>122</v>
      </c>
      <c r="B1151" t="s">
        <v>169</v>
      </c>
      <c r="C1151">
        <v>1564</v>
      </c>
      <c r="D1151">
        <v>8</v>
      </c>
      <c r="F1151">
        <v>2020</v>
      </c>
      <c r="G1151">
        <v>36</v>
      </c>
      <c r="H1151">
        <v>32.19</v>
      </c>
      <c r="I1151">
        <v>1439.1</v>
      </c>
      <c r="K1151">
        <v>4.9870000000000001</v>
      </c>
      <c r="L1151">
        <v>1.1548</v>
      </c>
      <c r="M1151">
        <v>1953.048</v>
      </c>
      <c r="N1151">
        <v>7.9000000000000001E-2</v>
      </c>
      <c r="O1151">
        <v>3.2629999999999999</v>
      </c>
      <c r="P1151">
        <v>0.16869999999999999</v>
      </c>
      <c r="Q1151">
        <v>24066.25</v>
      </c>
      <c r="R1151" t="s">
        <v>923</v>
      </c>
      <c r="T1151" t="s">
        <v>46</v>
      </c>
      <c r="Y1151" t="s">
        <v>130</v>
      </c>
    </row>
    <row r="1152" spans="1:25" x14ac:dyDescent="0.45">
      <c r="A1152" t="s">
        <v>122</v>
      </c>
      <c r="B1152" t="s">
        <v>169</v>
      </c>
      <c r="C1152">
        <v>1564</v>
      </c>
      <c r="D1152">
        <v>8</v>
      </c>
      <c r="F1152">
        <v>2021</v>
      </c>
      <c r="G1152">
        <v>83</v>
      </c>
      <c r="H1152">
        <v>75.260000000000005</v>
      </c>
      <c r="I1152">
        <v>2575.41</v>
      </c>
      <c r="K1152">
        <v>31.231999999999999</v>
      </c>
      <c r="L1152">
        <v>0.99390000000000001</v>
      </c>
      <c r="M1152">
        <v>4434.7470000000003</v>
      </c>
      <c r="N1152">
        <v>8.09E-2</v>
      </c>
      <c r="O1152">
        <v>7.7190000000000003</v>
      </c>
      <c r="P1152">
        <v>0.21440000000000001</v>
      </c>
      <c r="Q1152">
        <v>54646.218999999997</v>
      </c>
      <c r="R1152" t="s">
        <v>923</v>
      </c>
      <c r="T1152" t="s">
        <v>46</v>
      </c>
      <c r="Y1152" t="s">
        <v>131</v>
      </c>
    </row>
    <row r="1153" spans="1:25" x14ac:dyDescent="0.45">
      <c r="A1153" t="s">
        <v>122</v>
      </c>
      <c r="B1153" t="s">
        <v>169</v>
      </c>
      <c r="C1153">
        <v>1564</v>
      </c>
      <c r="D1153">
        <v>8</v>
      </c>
      <c r="F1153">
        <v>2022</v>
      </c>
      <c r="G1153">
        <v>157</v>
      </c>
      <c r="H1153">
        <v>146.61000000000001</v>
      </c>
      <c r="I1153">
        <v>10101.120000000001</v>
      </c>
      <c r="K1153">
        <v>95.682000000000002</v>
      </c>
      <c r="L1153">
        <v>0.98380000000000001</v>
      </c>
      <c r="M1153">
        <v>13752.523999999999</v>
      </c>
      <c r="N1153">
        <v>8.1199999999999994E-2</v>
      </c>
      <c r="O1153">
        <v>26.736000000000001</v>
      </c>
      <c r="P1153">
        <v>0.24510000000000001</v>
      </c>
      <c r="Q1153">
        <v>169488.35</v>
      </c>
      <c r="R1153" t="s">
        <v>923</v>
      </c>
      <c r="T1153" t="s">
        <v>46</v>
      </c>
      <c r="Y1153" t="s">
        <v>131</v>
      </c>
    </row>
    <row r="1154" spans="1:25" x14ac:dyDescent="0.45">
      <c r="A1154" t="s">
        <v>122</v>
      </c>
      <c r="B1154" t="s">
        <v>169</v>
      </c>
      <c r="C1154">
        <v>1564</v>
      </c>
      <c r="D1154">
        <v>8</v>
      </c>
      <c r="F1154">
        <v>2023</v>
      </c>
      <c r="G1154">
        <v>175</v>
      </c>
      <c r="H1154">
        <v>163.63999999999999</v>
      </c>
      <c r="I1154">
        <v>6611.05</v>
      </c>
      <c r="K1154">
        <v>101.596</v>
      </c>
      <c r="L1154">
        <v>1.2144999999999999</v>
      </c>
      <c r="M1154">
        <v>12159.089</v>
      </c>
      <c r="N1154">
        <v>8.1000000000000003E-2</v>
      </c>
      <c r="O1154">
        <v>20.158999999999999</v>
      </c>
      <c r="P1154">
        <v>0.2301</v>
      </c>
      <c r="Q1154">
        <v>149853.05900000001</v>
      </c>
      <c r="R1154" t="s">
        <v>923</v>
      </c>
      <c r="T1154" t="s">
        <v>46</v>
      </c>
      <c r="Y1154" t="s">
        <v>131</v>
      </c>
    </row>
    <row r="1155" spans="1:25" x14ac:dyDescent="0.45">
      <c r="A1155" t="s">
        <v>122</v>
      </c>
      <c r="B1155" t="s">
        <v>169</v>
      </c>
      <c r="C1155">
        <v>1564</v>
      </c>
      <c r="D1155">
        <v>8</v>
      </c>
      <c r="F1155">
        <v>2024</v>
      </c>
      <c r="G1155">
        <v>86</v>
      </c>
      <c r="H1155">
        <v>84.73</v>
      </c>
      <c r="I1155">
        <v>4199.03</v>
      </c>
      <c r="K1155">
        <v>49.378999999999998</v>
      </c>
      <c r="L1155">
        <v>1.3278000000000001</v>
      </c>
      <c r="M1155">
        <v>5789.9690000000001</v>
      </c>
      <c r="N1155">
        <v>8.1000000000000003E-2</v>
      </c>
      <c r="O1155">
        <v>11.804</v>
      </c>
      <c r="P1155">
        <v>0.313</v>
      </c>
      <c r="Q1155">
        <v>71351.692999999999</v>
      </c>
      <c r="R1155" t="s">
        <v>923</v>
      </c>
      <c r="T1155" t="s">
        <v>46</v>
      </c>
      <c r="Y1155" t="s">
        <v>131</v>
      </c>
    </row>
    <row r="1156" spans="1:25" x14ac:dyDescent="0.45">
      <c r="A1156" t="s">
        <v>122</v>
      </c>
      <c r="B1156" t="s">
        <v>170</v>
      </c>
      <c r="C1156">
        <v>1570</v>
      </c>
      <c r="D1156">
        <v>11</v>
      </c>
      <c r="F1156">
        <v>2009</v>
      </c>
      <c r="G1156">
        <v>2334</v>
      </c>
      <c r="H1156">
        <v>2316.59</v>
      </c>
      <c r="I1156">
        <v>126993.21</v>
      </c>
      <c r="K1156">
        <v>822.279</v>
      </c>
      <c r="L1156">
        <v>1.3021</v>
      </c>
      <c r="M1156">
        <v>121209.018</v>
      </c>
      <c r="N1156">
        <v>0.10290000000000001</v>
      </c>
      <c r="O1156">
        <v>195.43</v>
      </c>
      <c r="P1156">
        <v>0.30859999999999999</v>
      </c>
      <c r="Q1156">
        <v>1181384.324</v>
      </c>
      <c r="R1156" t="s">
        <v>82</v>
      </c>
      <c r="T1156" t="s">
        <v>46</v>
      </c>
      <c r="V1156" t="s">
        <v>171</v>
      </c>
      <c r="W1156" t="s">
        <v>172</v>
      </c>
      <c r="Y1156" t="s">
        <v>107</v>
      </c>
    </row>
    <row r="1157" spans="1:25" x14ac:dyDescent="0.45">
      <c r="A1157" t="s">
        <v>122</v>
      </c>
      <c r="B1157" t="s">
        <v>170</v>
      </c>
      <c r="C1157">
        <v>1570</v>
      </c>
      <c r="D1157">
        <v>11</v>
      </c>
      <c r="F1157">
        <v>2010</v>
      </c>
      <c r="G1157">
        <v>4103</v>
      </c>
      <c r="H1157">
        <v>4081.59</v>
      </c>
      <c r="I1157">
        <v>246594.77</v>
      </c>
      <c r="K1157">
        <v>1640.7550000000001</v>
      </c>
      <c r="L1157">
        <v>1.3007</v>
      </c>
      <c r="M1157">
        <v>249488.079</v>
      </c>
      <c r="N1157">
        <v>0.1028</v>
      </c>
      <c r="O1157">
        <v>396.86500000000001</v>
      </c>
      <c r="P1157">
        <v>0.32019999999999998</v>
      </c>
      <c r="Q1157">
        <v>2431678.3149999999</v>
      </c>
      <c r="R1157" t="s">
        <v>82</v>
      </c>
      <c r="T1157" t="s">
        <v>46</v>
      </c>
      <c r="V1157" t="s">
        <v>171</v>
      </c>
      <c r="W1157" t="s">
        <v>172</v>
      </c>
      <c r="Y1157" t="s">
        <v>107</v>
      </c>
    </row>
    <row r="1158" spans="1:25" x14ac:dyDescent="0.45">
      <c r="A1158" t="s">
        <v>122</v>
      </c>
      <c r="B1158" t="s">
        <v>170</v>
      </c>
      <c r="C1158">
        <v>1570</v>
      </c>
      <c r="D1158">
        <v>11</v>
      </c>
      <c r="F1158">
        <v>2011</v>
      </c>
      <c r="G1158">
        <v>1563</v>
      </c>
      <c r="H1158">
        <v>1543.87</v>
      </c>
      <c r="I1158">
        <v>86208.51</v>
      </c>
      <c r="K1158">
        <v>532.90200000000004</v>
      </c>
      <c r="L1158">
        <v>1.1682999999999999</v>
      </c>
      <c r="M1158">
        <v>88998.94</v>
      </c>
      <c r="N1158">
        <v>0.1023</v>
      </c>
      <c r="O1158">
        <v>129.32599999999999</v>
      </c>
      <c r="P1158">
        <v>0.2787</v>
      </c>
      <c r="Q1158">
        <v>867431.24</v>
      </c>
      <c r="R1158" t="s">
        <v>82</v>
      </c>
      <c r="T1158" t="s">
        <v>46</v>
      </c>
      <c r="V1158" t="s">
        <v>171</v>
      </c>
      <c r="W1158" t="s">
        <v>172</v>
      </c>
      <c r="Y1158" t="s">
        <v>107</v>
      </c>
    </row>
    <row r="1159" spans="1:25" x14ac:dyDescent="0.45">
      <c r="A1159" t="s">
        <v>122</v>
      </c>
      <c r="B1159" t="s">
        <v>170</v>
      </c>
      <c r="C1159">
        <v>1570</v>
      </c>
      <c r="D1159">
        <v>11</v>
      </c>
      <c r="F1159">
        <v>2012</v>
      </c>
      <c r="G1159">
        <v>1694</v>
      </c>
      <c r="H1159">
        <v>1693.03</v>
      </c>
      <c r="I1159">
        <v>87233</v>
      </c>
      <c r="K1159">
        <v>525.70600000000002</v>
      </c>
      <c r="L1159">
        <v>1.2252000000000001</v>
      </c>
      <c r="M1159">
        <v>87381.486000000004</v>
      </c>
      <c r="N1159">
        <v>0.10290000000000001</v>
      </c>
      <c r="O1159">
        <v>155.19300000000001</v>
      </c>
      <c r="P1159">
        <v>0.35899999999999999</v>
      </c>
      <c r="Q1159">
        <v>851683.31099999999</v>
      </c>
      <c r="R1159" t="s">
        <v>82</v>
      </c>
      <c r="T1159" t="s">
        <v>46</v>
      </c>
      <c r="V1159" t="s">
        <v>171</v>
      </c>
      <c r="W1159" t="s">
        <v>172</v>
      </c>
      <c r="Y1159" t="s">
        <v>107</v>
      </c>
    </row>
    <row r="1160" spans="1:25" x14ac:dyDescent="0.45">
      <c r="A1160" t="s">
        <v>122</v>
      </c>
      <c r="B1160" t="s">
        <v>170</v>
      </c>
      <c r="C1160">
        <v>1570</v>
      </c>
      <c r="D1160">
        <v>9</v>
      </c>
      <c r="E1160" t="s">
        <v>173</v>
      </c>
      <c r="F1160">
        <v>2009</v>
      </c>
      <c r="G1160">
        <v>881</v>
      </c>
      <c r="H1160">
        <v>859.73</v>
      </c>
      <c r="I1160">
        <v>12691.61</v>
      </c>
      <c r="K1160">
        <v>141.42099999999999</v>
      </c>
      <c r="L1160">
        <v>1.3523000000000001</v>
      </c>
      <c r="M1160">
        <v>21166.137999999999</v>
      </c>
      <c r="N1160">
        <v>0.1027</v>
      </c>
      <c r="O1160">
        <v>43.837000000000003</v>
      </c>
      <c r="P1160">
        <v>0.41880000000000001</v>
      </c>
      <c r="Q1160">
        <v>206316.823</v>
      </c>
      <c r="R1160" t="s">
        <v>82</v>
      </c>
      <c r="T1160" t="s">
        <v>63</v>
      </c>
      <c r="V1160" t="s">
        <v>121</v>
      </c>
      <c r="W1160" t="s">
        <v>51</v>
      </c>
      <c r="Y1160" t="s">
        <v>107</v>
      </c>
    </row>
    <row r="1161" spans="1:25" x14ac:dyDescent="0.45">
      <c r="A1161" t="s">
        <v>122</v>
      </c>
      <c r="B1161" t="s">
        <v>170</v>
      </c>
      <c r="C1161">
        <v>1570</v>
      </c>
      <c r="D1161">
        <v>9</v>
      </c>
      <c r="E1161" t="s">
        <v>173</v>
      </c>
      <c r="F1161">
        <v>2010</v>
      </c>
      <c r="G1161">
        <v>2288</v>
      </c>
      <c r="H1161">
        <v>2205.42</v>
      </c>
      <c r="I1161">
        <v>38610.33</v>
      </c>
      <c r="K1161">
        <v>424.85599999999999</v>
      </c>
      <c r="L1161">
        <v>1.3553999999999999</v>
      </c>
      <c r="M1161">
        <v>63625.968000000001</v>
      </c>
      <c r="N1161">
        <v>0.1027</v>
      </c>
      <c r="O1161">
        <v>131.84800000000001</v>
      </c>
      <c r="P1161">
        <v>0.41270000000000001</v>
      </c>
      <c r="Q1161">
        <v>620117.53899999999</v>
      </c>
      <c r="R1161" t="s">
        <v>82</v>
      </c>
      <c r="T1161" t="s">
        <v>63</v>
      </c>
      <c r="V1161" t="s">
        <v>121</v>
      </c>
      <c r="W1161" t="s">
        <v>51</v>
      </c>
      <c r="Y1161" t="s">
        <v>107</v>
      </c>
    </row>
    <row r="1162" spans="1:25" x14ac:dyDescent="0.45">
      <c r="A1162" t="s">
        <v>122</v>
      </c>
      <c r="B1162" t="s">
        <v>170</v>
      </c>
      <c r="C1162">
        <v>1570</v>
      </c>
      <c r="D1162">
        <v>9</v>
      </c>
      <c r="E1162" t="s">
        <v>173</v>
      </c>
      <c r="F1162">
        <v>2011</v>
      </c>
      <c r="G1162">
        <v>688</v>
      </c>
      <c r="H1162">
        <v>657.36</v>
      </c>
      <c r="I1162">
        <v>11071.16</v>
      </c>
      <c r="K1162">
        <v>114.693</v>
      </c>
      <c r="L1162">
        <v>1.2285999999999999</v>
      </c>
      <c r="M1162">
        <v>19131.056</v>
      </c>
      <c r="N1162">
        <v>0.1026</v>
      </c>
      <c r="O1162">
        <v>36.103999999999999</v>
      </c>
      <c r="P1162">
        <v>0.3735</v>
      </c>
      <c r="Q1162">
        <v>186474.734</v>
      </c>
      <c r="R1162" t="s">
        <v>82</v>
      </c>
      <c r="T1162" t="s">
        <v>63</v>
      </c>
      <c r="V1162" t="s">
        <v>121</v>
      </c>
      <c r="W1162" t="s">
        <v>51</v>
      </c>
      <c r="Y1162" t="s">
        <v>107</v>
      </c>
    </row>
    <row r="1163" spans="1:25" x14ac:dyDescent="0.45">
      <c r="A1163" t="s">
        <v>122</v>
      </c>
      <c r="B1163" t="s">
        <v>170</v>
      </c>
      <c r="C1163">
        <v>1570</v>
      </c>
      <c r="D1163">
        <v>9</v>
      </c>
      <c r="E1163" t="s">
        <v>173</v>
      </c>
      <c r="F1163">
        <v>2012</v>
      </c>
      <c r="G1163">
        <v>204</v>
      </c>
      <c r="H1163">
        <v>194.53</v>
      </c>
      <c r="I1163">
        <v>3339.82</v>
      </c>
      <c r="K1163">
        <v>32.954000000000001</v>
      </c>
      <c r="L1163">
        <v>1.1546000000000001</v>
      </c>
      <c r="M1163">
        <v>5600.665</v>
      </c>
      <c r="N1163">
        <v>0.1028</v>
      </c>
      <c r="O1163">
        <v>12.018000000000001</v>
      </c>
      <c r="P1163">
        <v>0.4042</v>
      </c>
      <c r="Q1163">
        <v>54580.94</v>
      </c>
      <c r="R1163" t="s">
        <v>82</v>
      </c>
      <c r="T1163" t="s">
        <v>63</v>
      </c>
      <c r="V1163" t="s">
        <v>121</v>
      </c>
      <c r="W1163" t="s">
        <v>51</v>
      </c>
      <c r="Y1163" t="s">
        <v>107</v>
      </c>
    </row>
    <row r="1164" spans="1:25" x14ac:dyDescent="0.45">
      <c r="A1164" t="s">
        <v>122</v>
      </c>
      <c r="B1164" t="s">
        <v>174</v>
      </c>
      <c r="C1164">
        <v>1571</v>
      </c>
      <c r="D1164">
        <v>1</v>
      </c>
      <c r="E1164" t="s">
        <v>175</v>
      </c>
      <c r="F1164">
        <v>2009</v>
      </c>
      <c r="G1164">
        <v>7388</v>
      </c>
      <c r="H1164">
        <v>7362.6</v>
      </c>
      <c r="I1164">
        <v>2130283.2799999998</v>
      </c>
      <c r="K1164">
        <v>19937.145</v>
      </c>
      <c r="L1164">
        <v>1.9944</v>
      </c>
      <c r="M1164">
        <v>2060522.487</v>
      </c>
      <c r="N1164">
        <v>0.1027</v>
      </c>
      <c r="O1164">
        <v>1564.481</v>
      </c>
      <c r="P1164">
        <v>0.1603</v>
      </c>
      <c r="Q1164">
        <v>20112557.405000001</v>
      </c>
      <c r="R1164" t="s">
        <v>82</v>
      </c>
      <c r="S1164" t="s">
        <v>34</v>
      </c>
      <c r="T1164" t="s">
        <v>63</v>
      </c>
      <c r="U1164" t="s">
        <v>176</v>
      </c>
      <c r="V1164" t="s">
        <v>177</v>
      </c>
      <c r="W1164" t="s">
        <v>51</v>
      </c>
      <c r="Y1164" t="s">
        <v>107</v>
      </c>
    </row>
    <row r="1165" spans="1:25" x14ac:dyDescent="0.45">
      <c r="A1165" t="s">
        <v>122</v>
      </c>
      <c r="B1165" t="s">
        <v>174</v>
      </c>
      <c r="C1165">
        <v>1571</v>
      </c>
      <c r="D1165">
        <v>1</v>
      </c>
      <c r="E1165" t="s">
        <v>175</v>
      </c>
      <c r="F1165">
        <v>2010</v>
      </c>
      <c r="G1165">
        <v>7025</v>
      </c>
      <c r="H1165">
        <v>7019.94</v>
      </c>
      <c r="I1165">
        <v>2054774.14</v>
      </c>
      <c r="K1165">
        <v>1219.201</v>
      </c>
      <c r="L1165">
        <v>0.1137</v>
      </c>
      <c r="M1165">
        <v>2208328.6269999999</v>
      </c>
      <c r="N1165">
        <v>0.10299999999999999</v>
      </c>
      <c r="O1165">
        <v>1497.008</v>
      </c>
      <c r="P1165">
        <v>0.14000000000000001</v>
      </c>
      <c r="Q1165">
        <v>21524232.353</v>
      </c>
      <c r="R1165" t="s">
        <v>82</v>
      </c>
      <c r="S1165" t="s">
        <v>34</v>
      </c>
      <c r="T1165" t="s">
        <v>63</v>
      </c>
      <c r="U1165" t="s">
        <v>132</v>
      </c>
      <c r="V1165" t="s">
        <v>177</v>
      </c>
      <c r="W1165" t="s">
        <v>51</v>
      </c>
      <c r="Y1165" t="s">
        <v>107</v>
      </c>
    </row>
    <row r="1166" spans="1:25" x14ac:dyDescent="0.45">
      <c r="A1166" t="s">
        <v>122</v>
      </c>
      <c r="B1166" t="s">
        <v>174</v>
      </c>
      <c r="C1166">
        <v>1571</v>
      </c>
      <c r="D1166">
        <v>1</v>
      </c>
      <c r="E1166" t="s">
        <v>175</v>
      </c>
      <c r="F1166">
        <v>2011</v>
      </c>
      <c r="G1166">
        <v>5942</v>
      </c>
      <c r="H1166">
        <v>5928.62</v>
      </c>
      <c r="I1166">
        <v>1615289.75</v>
      </c>
      <c r="K1166">
        <v>1650.752</v>
      </c>
      <c r="L1166">
        <v>0.19500000000000001</v>
      </c>
      <c r="M1166">
        <v>1624172.307</v>
      </c>
      <c r="N1166">
        <v>0.10299999999999999</v>
      </c>
      <c r="O1166">
        <v>1435.1859999999999</v>
      </c>
      <c r="P1166">
        <v>0.18329999999999999</v>
      </c>
      <c r="Q1166">
        <v>15831770.093</v>
      </c>
      <c r="R1166" t="s">
        <v>82</v>
      </c>
      <c r="S1166" t="s">
        <v>34</v>
      </c>
      <c r="T1166" t="s">
        <v>63</v>
      </c>
      <c r="U1166" t="s">
        <v>132</v>
      </c>
      <c r="V1166" t="s">
        <v>177</v>
      </c>
      <c r="W1166" t="s">
        <v>51</v>
      </c>
      <c r="Y1166" t="s">
        <v>107</v>
      </c>
    </row>
    <row r="1167" spans="1:25" x14ac:dyDescent="0.45">
      <c r="A1167" t="s">
        <v>122</v>
      </c>
      <c r="B1167" t="s">
        <v>174</v>
      </c>
      <c r="C1167">
        <v>1571</v>
      </c>
      <c r="D1167">
        <v>1</v>
      </c>
      <c r="E1167" t="s">
        <v>175</v>
      </c>
      <c r="F1167">
        <v>2012</v>
      </c>
      <c r="G1167">
        <v>4161</v>
      </c>
      <c r="H1167">
        <v>4146.74</v>
      </c>
      <c r="I1167">
        <v>1057549.24</v>
      </c>
      <c r="K1167">
        <v>2510.4929999999999</v>
      </c>
      <c r="L1167">
        <v>0.46829999999999999</v>
      </c>
      <c r="M1167">
        <v>1081541.5349999999</v>
      </c>
      <c r="N1167">
        <v>0.1003</v>
      </c>
      <c r="O1167">
        <v>1095.4480000000001</v>
      </c>
      <c r="P1167">
        <v>0.20630000000000001</v>
      </c>
      <c r="Q1167">
        <v>10780697.937999999</v>
      </c>
      <c r="R1167" t="s">
        <v>82</v>
      </c>
      <c r="S1167" t="s">
        <v>34</v>
      </c>
      <c r="T1167" t="s">
        <v>63</v>
      </c>
      <c r="U1167" t="s">
        <v>132</v>
      </c>
      <c r="V1167" t="s">
        <v>177</v>
      </c>
      <c r="W1167" t="s">
        <v>51</v>
      </c>
      <c r="Y1167" t="s">
        <v>107</v>
      </c>
    </row>
    <row r="1168" spans="1:25" x14ac:dyDescent="0.45">
      <c r="A1168" t="s">
        <v>122</v>
      </c>
      <c r="B1168" t="s">
        <v>174</v>
      </c>
      <c r="C1168">
        <v>1571</v>
      </c>
      <c r="D1168">
        <v>1</v>
      </c>
      <c r="E1168" t="s">
        <v>175</v>
      </c>
      <c r="F1168">
        <v>2013</v>
      </c>
      <c r="G1168">
        <v>5842</v>
      </c>
      <c r="H1168">
        <v>5830.58</v>
      </c>
      <c r="I1168">
        <v>1335757.8700000001</v>
      </c>
      <c r="K1168">
        <v>3203.335</v>
      </c>
      <c r="L1168">
        <v>0.4763</v>
      </c>
      <c r="M1168">
        <v>1420486.3130000001</v>
      </c>
      <c r="N1168">
        <v>0.1026</v>
      </c>
      <c r="O1168">
        <v>1154.3309999999999</v>
      </c>
      <c r="P1168">
        <v>0.16700000000000001</v>
      </c>
      <c r="Q1168">
        <v>13903648.094000001</v>
      </c>
      <c r="R1168" t="s">
        <v>82</v>
      </c>
      <c r="S1168" t="s">
        <v>34</v>
      </c>
      <c r="T1168" t="s">
        <v>63</v>
      </c>
      <c r="U1168" t="s">
        <v>132</v>
      </c>
      <c r="V1168" t="s">
        <v>177</v>
      </c>
      <c r="W1168" t="s">
        <v>51</v>
      </c>
      <c r="Y1168" t="s">
        <v>107</v>
      </c>
    </row>
    <row r="1169" spans="1:25" x14ac:dyDescent="0.45">
      <c r="A1169" t="s">
        <v>122</v>
      </c>
      <c r="B1169" t="s">
        <v>174</v>
      </c>
      <c r="C1169">
        <v>1571</v>
      </c>
      <c r="D1169">
        <v>1</v>
      </c>
      <c r="E1169" t="s">
        <v>175</v>
      </c>
      <c r="F1169">
        <v>2014</v>
      </c>
      <c r="G1169">
        <v>5078</v>
      </c>
      <c r="H1169">
        <v>5067.2700000000004</v>
      </c>
      <c r="I1169">
        <v>1289367.98</v>
      </c>
      <c r="K1169">
        <v>1310.232</v>
      </c>
      <c r="L1169">
        <v>0.18629999999999999</v>
      </c>
      <c r="M1169">
        <v>1370092.5090000001</v>
      </c>
      <c r="N1169">
        <v>0.1026</v>
      </c>
      <c r="O1169">
        <v>974.17399999999998</v>
      </c>
      <c r="P1169">
        <v>0.14779999999999999</v>
      </c>
      <c r="Q1169">
        <v>13367503.666999999</v>
      </c>
      <c r="R1169" t="s">
        <v>82</v>
      </c>
      <c r="S1169" t="s">
        <v>34</v>
      </c>
      <c r="T1169" t="s">
        <v>63</v>
      </c>
      <c r="U1169" t="s">
        <v>132</v>
      </c>
      <c r="V1169" t="s">
        <v>177</v>
      </c>
      <c r="W1169" t="s">
        <v>51</v>
      </c>
      <c r="Y1169" t="s">
        <v>107</v>
      </c>
    </row>
    <row r="1170" spans="1:25" x14ac:dyDescent="0.45">
      <c r="A1170" t="s">
        <v>122</v>
      </c>
      <c r="B1170" t="s">
        <v>174</v>
      </c>
      <c r="C1170">
        <v>1571</v>
      </c>
      <c r="D1170">
        <v>1</v>
      </c>
      <c r="E1170" t="s">
        <v>175</v>
      </c>
      <c r="F1170">
        <v>2015</v>
      </c>
      <c r="G1170">
        <v>3741</v>
      </c>
      <c r="H1170">
        <v>3727.81</v>
      </c>
      <c r="I1170">
        <v>889600.27</v>
      </c>
      <c r="K1170">
        <v>826.21900000000005</v>
      </c>
      <c r="L1170">
        <v>0.16969999999999999</v>
      </c>
      <c r="M1170">
        <v>910088.44099999999</v>
      </c>
      <c r="N1170">
        <v>0.1024</v>
      </c>
      <c r="O1170">
        <v>655.03200000000004</v>
      </c>
      <c r="P1170">
        <v>0.14660000000000001</v>
      </c>
      <c r="Q1170">
        <v>8891354.5920000002</v>
      </c>
      <c r="R1170" t="s">
        <v>82</v>
      </c>
      <c r="S1170" t="s">
        <v>34</v>
      </c>
      <c r="T1170" t="s">
        <v>63</v>
      </c>
      <c r="U1170" t="s">
        <v>132</v>
      </c>
      <c r="V1170" t="s">
        <v>177</v>
      </c>
      <c r="W1170" t="s">
        <v>51</v>
      </c>
      <c r="Y1170" t="s">
        <v>129</v>
      </c>
    </row>
    <row r="1171" spans="1:25" x14ac:dyDescent="0.45">
      <c r="A1171" t="s">
        <v>122</v>
      </c>
      <c r="B1171" t="s">
        <v>174</v>
      </c>
      <c r="C1171">
        <v>1571</v>
      </c>
      <c r="D1171">
        <v>1</v>
      </c>
      <c r="E1171" t="s">
        <v>175</v>
      </c>
      <c r="F1171">
        <v>2016</v>
      </c>
      <c r="G1171">
        <v>3759</v>
      </c>
      <c r="H1171">
        <v>3743.29</v>
      </c>
      <c r="I1171">
        <v>899087.72</v>
      </c>
      <c r="K1171">
        <v>495.80099999999999</v>
      </c>
      <c r="L1171">
        <v>0.1056</v>
      </c>
      <c r="M1171">
        <v>883943.41299999994</v>
      </c>
      <c r="N1171">
        <v>9.9299999999999999E-2</v>
      </c>
      <c r="O1171">
        <v>581.21100000000001</v>
      </c>
      <c r="P1171">
        <v>0.1308</v>
      </c>
      <c r="Q1171">
        <v>8849537.9120000005</v>
      </c>
      <c r="R1171" t="s">
        <v>82</v>
      </c>
      <c r="S1171" t="s">
        <v>34</v>
      </c>
      <c r="T1171" t="s">
        <v>63</v>
      </c>
      <c r="U1171" t="s">
        <v>132</v>
      </c>
      <c r="V1171" t="s">
        <v>177</v>
      </c>
      <c r="W1171" t="s">
        <v>51</v>
      </c>
      <c r="Y1171" t="s">
        <v>129</v>
      </c>
    </row>
    <row r="1172" spans="1:25" x14ac:dyDescent="0.45">
      <c r="A1172" t="s">
        <v>122</v>
      </c>
      <c r="B1172" t="s">
        <v>174</v>
      </c>
      <c r="C1172">
        <v>1571</v>
      </c>
      <c r="D1172">
        <v>1</v>
      </c>
      <c r="E1172" t="s">
        <v>175</v>
      </c>
      <c r="F1172">
        <v>2017</v>
      </c>
      <c r="G1172">
        <v>1226</v>
      </c>
      <c r="H1172">
        <v>1215.25</v>
      </c>
      <c r="I1172">
        <v>301863.36</v>
      </c>
      <c r="K1172">
        <v>308.71100000000001</v>
      </c>
      <c r="L1172">
        <v>0.16089999999999999</v>
      </c>
      <c r="M1172">
        <v>346187.37400000001</v>
      </c>
      <c r="N1172">
        <v>9.9699999999999997E-2</v>
      </c>
      <c r="O1172">
        <v>204.89500000000001</v>
      </c>
      <c r="P1172">
        <v>0.1225</v>
      </c>
      <c r="Q1172">
        <v>3407340.048</v>
      </c>
      <c r="R1172" t="s">
        <v>82</v>
      </c>
      <c r="S1172" t="s">
        <v>34</v>
      </c>
      <c r="T1172" t="s">
        <v>63</v>
      </c>
      <c r="U1172" t="s">
        <v>132</v>
      </c>
      <c r="V1172" t="s">
        <v>177</v>
      </c>
      <c r="W1172" t="s">
        <v>51</v>
      </c>
      <c r="Y1172" t="s">
        <v>130</v>
      </c>
    </row>
    <row r="1173" spans="1:25" x14ac:dyDescent="0.45">
      <c r="A1173" t="s">
        <v>122</v>
      </c>
      <c r="B1173" t="s">
        <v>174</v>
      </c>
      <c r="C1173">
        <v>1571</v>
      </c>
      <c r="D1173">
        <v>1</v>
      </c>
      <c r="E1173" t="s">
        <v>175</v>
      </c>
      <c r="F1173">
        <v>2018</v>
      </c>
      <c r="G1173">
        <v>2219</v>
      </c>
      <c r="H1173">
        <v>2197.23</v>
      </c>
      <c r="I1173">
        <v>536490.49</v>
      </c>
      <c r="K1173">
        <v>392.77100000000002</v>
      </c>
      <c r="L1173">
        <v>0.11609999999999999</v>
      </c>
      <c r="M1173">
        <v>629644.79500000004</v>
      </c>
      <c r="N1173">
        <v>9.9400000000000002E-2</v>
      </c>
      <c r="O1173">
        <v>407.45</v>
      </c>
      <c r="P1173">
        <v>0.1328</v>
      </c>
      <c r="Q1173">
        <v>6245087.9890000001</v>
      </c>
      <c r="R1173" t="s">
        <v>82</v>
      </c>
      <c r="S1173" t="s">
        <v>34</v>
      </c>
      <c r="T1173" t="s">
        <v>63</v>
      </c>
      <c r="U1173" t="s">
        <v>132</v>
      </c>
      <c r="V1173" t="s">
        <v>177</v>
      </c>
      <c r="W1173" t="s">
        <v>51</v>
      </c>
      <c r="Y1173" t="s">
        <v>130</v>
      </c>
    </row>
    <row r="1174" spans="1:25" x14ac:dyDescent="0.45">
      <c r="A1174" t="s">
        <v>122</v>
      </c>
      <c r="B1174" t="s">
        <v>174</v>
      </c>
      <c r="C1174">
        <v>1571</v>
      </c>
      <c r="D1174">
        <v>1</v>
      </c>
      <c r="E1174" t="s">
        <v>178</v>
      </c>
      <c r="F1174">
        <v>2019</v>
      </c>
      <c r="G1174">
        <v>1005</v>
      </c>
      <c r="H1174">
        <v>995.75</v>
      </c>
      <c r="I1174">
        <v>235865.69</v>
      </c>
      <c r="K1174">
        <v>175.73400000000001</v>
      </c>
      <c r="L1174">
        <v>0.12759999999999999</v>
      </c>
      <c r="M1174">
        <v>261300.65900000001</v>
      </c>
      <c r="N1174">
        <v>0.10050000000000001</v>
      </c>
      <c r="O1174">
        <v>177.79900000000001</v>
      </c>
      <c r="P1174">
        <v>0.1414</v>
      </c>
      <c r="Q1174">
        <v>2566228.341</v>
      </c>
      <c r="R1174" t="s">
        <v>82</v>
      </c>
      <c r="S1174" t="s">
        <v>34</v>
      </c>
      <c r="T1174" t="s">
        <v>63</v>
      </c>
      <c r="U1174" t="s">
        <v>132</v>
      </c>
      <c r="V1174" t="s">
        <v>177</v>
      </c>
      <c r="W1174" t="s">
        <v>51</v>
      </c>
      <c r="Y1174" t="s">
        <v>130</v>
      </c>
    </row>
    <row r="1175" spans="1:25" x14ac:dyDescent="0.45">
      <c r="A1175" t="s">
        <v>122</v>
      </c>
      <c r="B1175" t="s">
        <v>174</v>
      </c>
      <c r="C1175">
        <v>1571</v>
      </c>
      <c r="D1175">
        <v>1</v>
      </c>
      <c r="E1175" t="s">
        <v>178</v>
      </c>
      <c r="F1175">
        <v>2020</v>
      </c>
      <c r="G1175">
        <v>883</v>
      </c>
      <c r="H1175">
        <v>873.18</v>
      </c>
      <c r="I1175">
        <v>208801.13</v>
      </c>
      <c r="K1175">
        <v>191.983</v>
      </c>
      <c r="L1175">
        <v>0.1537</v>
      </c>
      <c r="M1175">
        <v>238240.29699999999</v>
      </c>
      <c r="N1175">
        <v>9.69E-2</v>
      </c>
      <c r="O1175">
        <v>84.840999999999994</v>
      </c>
      <c r="P1175">
        <v>7.0699999999999999E-2</v>
      </c>
      <c r="Q1175">
        <v>2395598.0869999998</v>
      </c>
      <c r="R1175" t="s">
        <v>82</v>
      </c>
      <c r="S1175" t="s">
        <v>34</v>
      </c>
      <c r="T1175" t="s">
        <v>63</v>
      </c>
      <c r="U1175" t="s">
        <v>132</v>
      </c>
      <c r="V1175" t="s">
        <v>177</v>
      </c>
      <c r="W1175" t="s">
        <v>51</v>
      </c>
      <c r="Y1175" t="s">
        <v>130</v>
      </c>
    </row>
    <row r="1176" spans="1:25" x14ac:dyDescent="0.45">
      <c r="A1176" t="s">
        <v>122</v>
      </c>
      <c r="B1176" t="s">
        <v>174</v>
      </c>
      <c r="C1176">
        <v>1571</v>
      </c>
      <c r="D1176">
        <v>1</v>
      </c>
      <c r="E1176" t="s">
        <v>178</v>
      </c>
      <c r="F1176">
        <v>2021</v>
      </c>
      <c r="G1176">
        <v>1935</v>
      </c>
      <c r="H1176">
        <v>1927.86</v>
      </c>
      <c r="I1176">
        <v>458656.19</v>
      </c>
      <c r="K1176">
        <v>356.71300000000002</v>
      </c>
      <c r="L1176">
        <v>0.13619999999999999</v>
      </c>
      <c r="M1176">
        <v>509727.86499999999</v>
      </c>
      <c r="N1176">
        <v>9.9900000000000003E-2</v>
      </c>
      <c r="O1176">
        <v>295.76600000000002</v>
      </c>
      <c r="P1176">
        <v>0.1195</v>
      </c>
      <c r="Q1176">
        <v>5071257.9359999998</v>
      </c>
      <c r="R1176" t="s">
        <v>82</v>
      </c>
      <c r="S1176" t="s">
        <v>34</v>
      </c>
      <c r="T1176" t="s">
        <v>63</v>
      </c>
      <c r="U1176" t="s">
        <v>132</v>
      </c>
      <c r="V1176" t="s">
        <v>177</v>
      </c>
      <c r="W1176" t="s">
        <v>51</v>
      </c>
      <c r="Y1176" t="s">
        <v>131</v>
      </c>
    </row>
    <row r="1177" spans="1:25" x14ac:dyDescent="0.45">
      <c r="A1177" t="s">
        <v>122</v>
      </c>
      <c r="B1177" t="s">
        <v>174</v>
      </c>
      <c r="C1177">
        <v>1571</v>
      </c>
      <c r="D1177">
        <v>2</v>
      </c>
      <c r="E1177" t="s">
        <v>175</v>
      </c>
      <c r="F1177">
        <v>2009</v>
      </c>
      <c r="G1177">
        <v>7054</v>
      </c>
      <c r="H1177">
        <v>7042.69</v>
      </c>
      <c r="I1177">
        <v>2153738.2999999998</v>
      </c>
      <c r="K1177">
        <v>20960.373</v>
      </c>
      <c r="L1177">
        <v>2.0943000000000001</v>
      </c>
      <c r="M1177">
        <v>2047951.433</v>
      </c>
      <c r="N1177">
        <v>0.1027</v>
      </c>
      <c r="O1177">
        <v>2145.6060000000002</v>
      </c>
      <c r="P1177">
        <v>0.2079</v>
      </c>
      <c r="Q1177">
        <v>19996623.642999999</v>
      </c>
      <c r="R1177" t="s">
        <v>82</v>
      </c>
      <c r="S1177" t="s">
        <v>34</v>
      </c>
      <c r="T1177" t="s">
        <v>63</v>
      </c>
      <c r="U1177" t="s">
        <v>176</v>
      </c>
      <c r="V1177" t="s">
        <v>179</v>
      </c>
      <c r="W1177" t="s">
        <v>51</v>
      </c>
      <c r="Y1177" t="s">
        <v>107</v>
      </c>
    </row>
    <row r="1178" spans="1:25" x14ac:dyDescent="0.45">
      <c r="A1178" t="s">
        <v>122</v>
      </c>
      <c r="B1178" t="s">
        <v>174</v>
      </c>
      <c r="C1178">
        <v>1571</v>
      </c>
      <c r="D1178">
        <v>2</v>
      </c>
      <c r="E1178" t="s">
        <v>175</v>
      </c>
      <c r="F1178">
        <v>2010</v>
      </c>
      <c r="G1178">
        <v>6764</v>
      </c>
      <c r="H1178">
        <v>6756.49</v>
      </c>
      <c r="I1178">
        <v>2063868.48</v>
      </c>
      <c r="K1178">
        <v>1254.2760000000001</v>
      </c>
      <c r="L1178">
        <v>0.1212</v>
      </c>
      <c r="M1178">
        <v>2107496.1749999998</v>
      </c>
      <c r="N1178">
        <v>0.10299999999999999</v>
      </c>
      <c r="O1178">
        <v>2037.771</v>
      </c>
      <c r="P1178">
        <v>0.19919999999999999</v>
      </c>
      <c r="Q1178">
        <v>20542284.170000002</v>
      </c>
      <c r="R1178" t="s">
        <v>82</v>
      </c>
      <c r="S1178" t="s">
        <v>34</v>
      </c>
      <c r="T1178" t="s">
        <v>63</v>
      </c>
      <c r="U1178" t="s">
        <v>132</v>
      </c>
      <c r="V1178" t="s">
        <v>179</v>
      </c>
      <c r="W1178" t="s">
        <v>51</v>
      </c>
      <c r="Y1178" t="s">
        <v>107</v>
      </c>
    </row>
    <row r="1179" spans="1:25" x14ac:dyDescent="0.45">
      <c r="A1179" t="s">
        <v>122</v>
      </c>
      <c r="B1179" t="s">
        <v>174</v>
      </c>
      <c r="C1179">
        <v>1571</v>
      </c>
      <c r="D1179">
        <v>2</v>
      </c>
      <c r="E1179" t="s">
        <v>175</v>
      </c>
      <c r="F1179">
        <v>2011</v>
      </c>
      <c r="G1179">
        <v>7557</v>
      </c>
      <c r="H1179">
        <v>7544.91</v>
      </c>
      <c r="I1179">
        <v>2188377.42</v>
      </c>
      <c r="K1179">
        <v>4017.665</v>
      </c>
      <c r="L1179">
        <v>0.37259999999999999</v>
      </c>
      <c r="M1179">
        <v>2195844.949</v>
      </c>
      <c r="N1179">
        <v>0.10299999999999999</v>
      </c>
      <c r="O1179">
        <v>2601.1849999999999</v>
      </c>
      <c r="P1179">
        <v>0.2422</v>
      </c>
      <c r="Q1179">
        <v>21405238.089000002</v>
      </c>
      <c r="R1179" t="s">
        <v>82</v>
      </c>
      <c r="S1179" t="s">
        <v>34</v>
      </c>
      <c r="T1179" t="s">
        <v>63</v>
      </c>
      <c r="U1179" t="s">
        <v>132</v>
      </c>
      <c r="V1179" t="s">
        <v>179</v>
      </c>
      <c r="W1179" t="s">
        <v>51</v>
      </c>
      <c r="Y1179" t="s">
        <v>107</v>
      </c>
    </row>
    <row r="1180" spans="1:25" x14ac:dyDescent="0.45">
      <c r="A1180" t="s">
        <v>122</v>
      </c>
      <c r="B1180" t="s">
        <v>174</v>
      </c>
      <c r="C1180">
        <v>1571</v>
      </c>
      <c r="D1180">
        <v>2</v>
      </c>
      <c r="E1180" t="s">
        <v>175</v>
      </c>
      <c r="F1180">
        <v>2012</v>
      </c>
      <c r="G1180">
        <v>3695</v>
      </c>
      <c r="H1180">
        <v>3675.35</v>
      </c>
      <c r="I1180">
        <v>929924.48</v>
      </c>
      <c r="K1180">
        <v>2136.0740000000001</v>
      </c>
      <c r="L1180">
        <v>0.43959999999999999</v>
      </c>
      <c r="M1180">
        <v>955873.01599999995</v>
      </c>
      <c r="N1180">
        <v>0.1008</v>
      </c>
      <c r="O1180">
        <v>1244.578</v>
      </c>
      <c r="P1180">
        <v>0.2525</v>
      </c>
      <c r="Q1180">
        <v>9496761.8969999999</v>
      </c>
      <c r="R1180" t="s">
        <v>82</v>
      </c>
      <c r="S1180" t="s">
        <v>34</v>
      </c>
      <c r="T1180" t="s">
        <v>63</v>
      </c>
      <c r="U1180" t="s">
        <v>132</v>
      </c>
      <c r="V1180" t="s">
        <v>179</v>
      </c>
      <c r="W1180" t="s">
        <v>51</v>
      </c>
      <c r="Y1180" t="s">
        <v>107</v>
      </c>
    </row>
    <row r="1181" spans="1:25" x14ac:dyDescent="0.45">
      <c r="A1181" t="s">
        <v>122</v>
      </c>
      <c r="B1181" t="s">
        <v>174</v>
      </c>
      <c r="C1181">
        <v>1571</v>
      </c>
      <c r="D1181">
        <v>2</v>
      </c>
      <c r="E1181" t="s">
        <v>175</v>
      </c>
      <c r="F1181">
        <v>2013</v>
      </c>
      <c r="G1181">
        <v>5092</v>
      </c>
      <c r="H1181">
        <v>5075</v>
      </c>
      <c r="I1181">
        <v>1200445.67</v>
      </c>
      <c r="K1181">
        <v>1240.2429999999999</v>
      </c>
      <c r="L1181">
        <v>0.18809999999999999</v>
      </c>
      <c r="M1181">
        <v>1278779.615</v>
      </c>
      <c r="N1181">
        <v>0.1028</v>
      </c>
      <c r="O1181">
        <v>1486.979</v>
      </c>
      <c r="P1181">
        <v>0.2321</v>
      </c>
      <c r="Q1181">
        <v>12474517.266000001</v>
      </c>
      <c r="R1181" t="s">
        <v>82</v>
      </c>
      <c r="S1181" t="s">
        <v>34</v>
      </c>
      <c r="T1181" t="s">
        <v>63</v>
      </c>
      <c r="U1181" t="s">
        <v>132</v>
      </c>
      <c r="V1181" t="s">
        <v>179</v>
      </c>
      <c r="W1181" t="s">
        <v>51</v>
      </c>
      <c r="Y1181" t="s">
        <v>107</v>
      </c>
    </row>
    <row r="1182" spans="1:25" x14ac:dyDescent="0.45">
      <c r="A1182" t="s">
        <v>122</v>
      </c>
      <c r="B1182" t="s">
        <v>174</v>
      </c>
      <c r="C1182">
        <v>1571</v>
      </c>
      <c r="D1182">
        <v>2</v>
      </c>
      <c r="E1182" t="s">
        <v>175</v>
      </c>
      <c r="F1182">
        <v>2014</v>
      </c>
      <c r="G1182">
        <v>6019</v>
      </c>
      <c r="H1182">
        <v>6007.91</v>
      </c>
      <c r="I1182">
        <v>1484357.71</v>
      </c>
      <c r="K1182">
        <v>2539.7570000000001</v>
      </c>
      <c r="L1182">
        <v>0.32779999999999998</v>
      </c>
      <c r="M1182">
        <v>1601098.0630000001</v>
      </c>
      <c r="N1182">
        <v>0.1019</v>
      </c>
      <c r="O1182">
        <v>2488.9229999999998</v>
      </c>
      <c r="P1182">
        <v>0.30880000000000002</v>
      </c>
      <c r="Q1182">
        <v>15729082.618000001</v>
      </c>
      <c r="R1182" t="s">
        <v>82</v>
      </c>
      <c r="S1182" t="s">
        <v>34</v>
      </c>
      <c r="T1182" t="s">
        <v>63</v>
      </c>
      <c r="U1182" t="s">
        <v>132</v>
      </c>
      <c r="V1182" t="s">
        <v>179</v>
      </c>
      <c r="W1182" t="s">
        <v>51</v>
      </c>
      <c r="Y1182" t="s">
        <v>107</v>
      </c>
    </row>
    <row r="1183" spans="1:25" x14ac:dyDescent="0.45">
      <c r="A1183" t="s">
        <v>122</v>
      </c>
      <c r="B1183" t="s">
        <v>174</v>
      </c>
      <c r="C1183">
        <v>1571</v>
      </c>
      <c r="D1183">
        <v>2</v>
      </c>
      <c r="E1183" t="s">
        <v>175</v>
      </c>
      <c r="F1183">
        <v>2015</v>
      </c>
      <c r="G1183">
        <v>2578</v>
      </c>
      <c r="H1183">
        <v>2567.88</v>
      </c>
      <c r="I1183">
        <v>632140.84</v>
      </c>
      <c r="K1183">
        <v>647.38199999999995</v>
      </c>
      <c r="L1183">
        <v>0.18870000000000001</v>
      </c>
      <c r="M1183">
        <v>649978.755</v>
      </c>
      <c r="N1183">
        <v>0.1021</v>
      </c>
      <c r="O1183">
        <v>814.24300000000005</v>
      </c>
      <c r="P1183">
        <v>0.2422</v>
      </c>
      <c r="Q1183">
        <v>6351692.4649999999</v>
      </c>
      <c r="R1183" t="s">
        <v>82</v>
      </c>
      <c r="S1183" t="s">
        <v>34</v>
      </c>
      <c r="T1183" t="s">
        <v>63</v>
      </c>
      <c r="U1183" t="s">
        <v>132</v>
      </c>
      <c r="V1183" t="s">
        <v>179</v>
      </c>
      <c r="W1183" t="s">
        <v>51</v>
      </c>
      <c r="Y1183" t="s">
        <v>129</v>
      </c>
    </row>
    <row r="1184" spans="1:25" x14ac:dyDescent="0.45">
      <c r="A1184" t="s">
        <v>122</v>
      </c>
      <c r="B1184" t="s">
        <v>174</v>
      </c>
      <c r="C1184">
        <v>1571</v>
      </c>
      <c r="D1184">
        <v>2</v>
      </c>
      <c r="E1184" t="s">
        <v>175</v>
      </c>
      <c r="F1184">
        <v>2016</v>
      </c>
      <c r="G1184">
        <v>3002</v>
      </c>
      <c r="H1184">
        <v>2992.85</v>
      </c>
      <c r="I1184">
        <v>775482.63</v>
      </c>
      <c r="K1184">
        <v>406.55599999999998</v>
      </c>
      <c r="L1184">
        <v>0.1056</v>
      </c>
      <c r="M1184">
        <v>741064.97100000002</v>
      </c>
      <c r="N1184">
        <v>9.9000000000000005E-2</v>
      </c>
      <c r="O1184">
        <v>742.18399999999997</v>
      </c>
      <c r="P1184">
        <v>0.19040000000000001</v>
      </c>
      <c r="Q1184">
        <v>7467764.0590000004</v>
      </c>
      <c r="R1184" t="s">
        <v>82</v>
      </c>
      <c r="S1184" t="s">
        <v>34</v>
      </c>
      <c r="T1184" t="s">
        <v>63</v>
      </c>
      <c r="U1184" t="s">
        <v>132</v>
      </c>
      <c r="V1184" t="s">
        <v>179</v>
      </c>
      <c r="W1184" t="s">
        <v>51</v>
      </c>
      <c r="Y1184" t="s">
        <v>129</v>
      </c>
    </row>
    <row r="1185" spans="1:25" x14ac:dyDescent="0.45">
      <c r="A1185" t="s">
        <v>122</v>
      </c>
      <c r="B1185" t="s">
        <v>174</v>
      </c>
      <c r="C1185">
        <v>1571</v>
      </c>
      <c r="D1185">
        <v>2</v>
      </c>
      <c r="E1185" t="s">
        <v>175</v>
      </c>
      <c r="F1185">
        <v>2017</v>
      </c>
      <c r="G1185">
        <v>942</v>
      </c>
      <c r="H1185">
        <v>929.23</v>
      </c>
      <c r="I1185">
        <v>228127.99</v>
      </c>
      <c r="K1185">
        <v>216.00800000000001</v>
      </c>
      <c r="L1185">
        <v>0.17100000000000001</v>
      </c>
      <c r="M1185">
        <v>247341.43700000001</v>
      </c>
      <c r="N1185">
        <v>0.1003</v>
      </c>
      <c r="O1185">
        <v>246.01</v>
      </c>
      <c r="P1185">
        <v>0.19</v>
      </c>
      <c r="Q1185">
        <v>2427491.1809999999</v>
      </c>
      <c r="R1185" t="s">
        <v>82</v>
      </c>
      <c r="S1185" t="s">
        <v>34</v>
      </c>
      <c r="T1185" t="s">
        <v>63</v>
      </c>
      <c r="U1185" t="s">
        <v>132</v>
      </c>
      <c r="V1185" t="s">
        <v>179</v>
      </c>
      <c r="W1185" t="s">
        <v>51</v>
      </c>
      <c r="Y1185" t="s">
        <v>130</v>
      </c>
    </row>
    <row r="1186" spans="1:25" x14ac:dyDescent="0.45">
      <c r="A1186" t="s">
        <v>122</v>
      </c>
      <c r="B1186" t="s">
        <v>174</v>
      </c>
      <c r="C1186">
        <v>1571</v>
      </c>
      <c r="D1186">
        <v>2</v>
      </c>
      <c r="E1186" t="s">
        <v>175</v>
      </c>
      <c r="F1186">
        <v>2018</v>
      </c>
      <c r="G1186">
        <v>1823</v>
      </c>
      <c r="H1186">
        <v>1805.3</v>
      </c>
      <c r="I1186">
        <v>462094.03</v>
      </c>
      <c r="K1186">
        <v>319.80599999999998</v>
      </c>
      <c r="L1186">
        <v>0.1128</v>
      </c>
      <c r="M1186">
        <v>541552.12600000005</v>
      </c>
      <c r="N1186">
        <v>0.1003</v>
      </c>
      <c r="O1186">
        <v>525.88300000000004</v>
      </c>
      <c r="P1186">
        <v>0.1832</v>
      </c>
      <c r="Q1186">
        <v>5345275.6859999998</v>
      </c>
      <c r="R1186" t="s">
        <v>82</v>
      </c>
      <c r="S1186" t="s">
        <v>34</v>
      </c>
      <c r="T1186" t="s">
        <v>63</v>
      </c>
      <c r="U1186" t="s">
        <v>132</v>
      </c>
      <c r="V1186" t="s">
        <v>179</v>
      </c>
      <c r="W1186" t="s">
        <v>51</v>
      </c>
      <c r="Y1186" t="s">
        <v>130</v>
      </c>
    </row>
    <row r="1187" spans="1:25" x14ac:dyDescent="0.45">
      <c r="A1187" t="s">
        <v>122</v>
      </c>
      <c r="B1187" t="s">
        <v>174</v>
      </c>
      <c r="C1187">
        <v>1571</v>
      </c>
      <c r="D1187">
        <v>2</v>
      </c>
      <c r="E1187" t="s">
        <v>178</v>
      </c>
      <c r="F1187">
        <v>2019</v>
      </c>
      <c r="G1187">
        <v>1273</v>
      </c>
      <c r="H1187">
        <v>1257.52</v>
      </c>
      <c r="I1187">
        <v>299636.09000000003</v>
      </c>
      <c r="K1187">
        <v>223.32900000000001</v>
      </c>
      <c r="L1187">
        <v>0.17460000000000001</v>
      </c>
      <c r="M1187">
        <v>337831.54</v>
      </c>
      <c r="N1187">
        <v>0.10009999999999999</v>
      </c>
      <c r="O1187">
        <v>351.21899999999999</v>
      </c>
      <c r="P1187">
        <v>0.1928</v>
      </c>
      <c r="Q1187">
        <v>3320068.0460000001</v>
      </c>
      <c r="R1187" t="s">
        <v>82</v>
      </c>
      <c r="S1187" t="s">
        <v>34</v>
      </c>
      <c r="T1187" t="s">
        <v>63</v>
      </c>
      <c r="U1187" t="s">
        <v>132</v>
      </c>
      <c r="V1187" t="s">
        <v>179</v>
      </c>
      <c r="W1187" t="s">
        <v>51</v>
      </c>
      <c r="Y1187" t="s">
        <v>130</v>
      </c>
    </row>
    <row r="1188" spans="1:25" x14ac:dyDescent="0.45">
      <c r="A1188" t="s">
        <v>122</v>
      </c>
      <c r="B1188" t="s">
        <v>174</v>
      </c>
      <c r="C1188">
        <v>1571</v>
      </c>
      <c r="D1188">
        <v>2</v>
      </c>
      <c r="E1188" t="s">
        <v>178</v>
      </c>
      <c r="F1188">
        <v>2020</v>
      </c>
      <c r="G1188">
        <v>165</v>
      </c>
      <c r="H1188">
        <v>160.79</v>
      </c>
      <c r="I1188">
        <v>27525.53</v>
      </c>
      <c r="K1188">
        <v>22.440999999999999</v>
      </c>
      <c r="L1188">
        <v>0.13539999999999999</v>
      </c>
      <c r="M1188">
        <v>32152.880000000001</v>
      </c>
      <c r="N1188">
        <v>9.7199999999999995E-2</v>
      </c>
      <c r="O1188">
        <v>33.941000000000003</v>
      </c>
      <c r="P1188">
        <v>0.1832</v>
      </c>
      <c r="Q1188">
        <v>321020.27600000001</v>
      </c>
      <c r="R1188" t="s">
        <v>82</v>
      </c>
      <c r="S1188" t="s">
        <v>34</v>
      </c>
      <c r="T1188" t="s">
        <v>63</v>
      </c>
      <c r="U1188" t="s">
        <v>132</v>
      </c>
      <c r="V1188" t="s">
        <v>179</v>
      </c>
      <c r="W1188" t="s">
        <v>51</v>
      </c>
      <c r="Y1188" t="s">
        <v>130</v>
      </c>
    </row>
    <row r="1189" spans="1:25" x14ac:dyDescent="0.45">
      <c r="A1189" t="s">
        <v>122</v>
      </c>
      <c r="B1189" t="s">
        <v>174</v>
      </c>
      <c r="C1189">
        <v>1571</v>
      </c>
      <c r="D1189">
        <v>2</v>
      </c>
      <c r="E1189" t="s">
        <v>178</v>
      </c>
      <c r="F1189">
        <v>2021</v>
      </c>
      <c r="G1189">
        <v>1283</v>
      </c>
      <c r="H1189">
        <v>1277.21</v>
      </c>
      <c r="I1189">
        <v>314818.71999999997</v>
      </c>
      <c r="K1189">
        <v>235.47800000000001</v>
      </c>
      <c r="L1189">
        <v>0.1411</v>
      </c>
      <c r="M1189">
        <v>341021.96899999998</v>
      </c>
      <c r="N1189">
        <v>0.10100000000000001</v>
      </c>
      <c r="O1189">
        <v>299.82900000000001</v>
      </c>
      <c r="P1189">
        <v>0.17050000000000001</v>
      </c>
      <c r="Q1189">
        <v>3368581.6290000002</v>
      </c>
      <c r="R1189" t="s">
        <v>82</v>
      </c>
      <c r="S1189" t="s">
        <v>34</v>
      </c>
      <c r="T1189" t="s">
        <v>63</v>
      </c>
      <c r="U1189" t="s">
        <v>132</v>
      </c>
      <c r="V1189" t="s">
        <v>179</v>
      </c>
      <c r="W1189" t="s">
        <v>51</v>
      </c>
      <c r="Y1189" t="s">
        <v>131</v>
      </c>
    </row>
    <row r="1190" spans="1:25" x14ac:dyDescent="0.45">
      <c r="A1190" t="s">
        <v>122</v>
      </c>
      <c r="B1190" t="s">
        <v>174</v>
      </c>
      <c r="C1190">
        <v>1571</v>
      </c>
      <c r="D1190">
        <v>3</v>
      </c>
      <c r="F1190">
        <v>2009</v>
      </c>
      <c r="G1190">
        <v>596</v>
      </c>
      <c r="H1190">
        <v>548.42999999999995</v>
      </c>
      <c r="I1190">
        <v>163663.16</v>
      </c>
      <c r="K1190">
        <v>145.27799999999999</v>
      </c>
      <c r="L1190">
        <v>0.1017</v>
      </c>
      <c r="M1190">
        <v>124681.70699999999</v>
      </c>
      <c r="N1190">
        <v>6.1699999999999998E-2</v>
      </c>
      <c r="O1190">
        <v>138.59299999999999</v>
      </c>
      <c r="P1190">
        <v>0.1012</v>
      </c>
      <c r="Q1190">
        <v>1951136.5209999999</v>
      </c>
      <c r="R1190" t="s">
        <v>923</v>
      </c>
      <c r="S1190" t="s">
        <v>34</v>
      </c>
      <c r="T1190" t="s">
        <v>46</v>
      </c>
      <c r="V1190" t="s">
        <v>180</v>
      </c>
      <c r="Y1190" t="s">
        <v>107</v>
      </c>
    </row>
    <row r="1191" spans="1:25" x14ac:dyDescent="0.45">
      <c r="A1191" t="s">
        <v>122</v>
      </c>
      <c r="B1191" t="s">
        <v>174</v>
      </c>
      <c r="C1191">
        <v>1571</v>
      </c>
      <c r="D1191">
        <v>3</v>
      </c>
      <c r="F1191">
        <v>2010</v>
      </c>
      <c r="G1191">
        <v>1348</v>
      </c>
      <c r="H1191">
        <v>1265.53</v>
      </c>
      <c r="I1191">
        <v>495559.16</v>
      </c>
      <c r="K1191">
        <v>70.16</v>
      </c>
      <c r="L1191">
        <v>2.86E-2</v>
      </c>
      <c r="M1191">
        <v>336812.92800000001</v>
      </c>
      <c r="N1191">
        <v>5.9499999999999997E-2</v>
      </c>
      <c r="O1191">
        <v>365.26</v>
      </c>
      <c r="P1191">
        <v>0.10440000000000001</v>
      </c>
      <c r="Q1191">
        <v>5622178.3619999997</v>
      </c>
      <c r="R1191" t="s">
        <v>923</v>
      </c>
      <c r="S1191" t="s">
        <v>34</v>
      </c>
      <c r="T1191" t="s">
        <v>46</v>
      </c>
      <c r="V1191" t="s">
        <v>180</v>
      </c>
      <c r="Y1191" t="s">
        <v>107</v>
      </c>
    </row>
    <row r="1192" spans="1:25" x14ac:dyDescent="0.45">
      <c r="A1192" t="s">
        <v>122</v>
      </c>
      <c r="B1192" t="s">
        <v>174</v>
      </c>
      <c r="C1192">
        <v>1571</v>
      </c>
      <c r="D1192">
        <v>3</v>
      </c>
      <c r="F1192">
        <v>2011</v>
      </c>
      <c r="G1192">
        <v>1031</v>
      </c>
      <c r="H1192">
        <v>969.22</v>
      </c>
      <c r="I1192">
        <v>388923.16</v>
      </c>
      <c r="K1192">
        <v>48.901000000000003</v>
      </c>
      <c r="L1192">
        <v>3.0800000000000001E-2</v>
      </c>
      <c r="M1192">
        <v>256903.43</v>
      </c>
      <c r="N1192">
        <v>5.9400000000000001E-2</v>
      </c>
      <c r="O1192">
        <v>297.28699999999998</v>
      </c>
      <c r="P1192">
        <v>0.1075</v>
      </c>
      <c r="Q1192">
        <v>4294455.0760000004</v>
      </c>
      <c r="R1192" t="s">
        <v>923</v>
      </c>
      <c r="S1192" t="s">
        <v>34</v>
      </c>
      <c r="T1192" t="s">
        <v>46</v>
      </c>
      <c r="V1192" t="s">
        <v>180</v>
      </c>
      <c r="Y1192" t="s">
        <v>107</v>
      </c>
    </row>
    <row r="1193" spans="1:25" x14ac:dyDescent="0.45">
      <c r="A1193" t="s">
        <v>122</v>
      </c>
      <c r="B1193" t="s">
        <v>174</v>
      </c>
      <c r="C1193">
        <v>1571</v>
      </c>
      <c r="D1193">
        <v>3</v>
      </c>
      <c r="F1193">
        <v>2012</v>
      </c>
      <c r="G1193">
        <v>3412</v>
      </c>
      <c r="H1193">
        <v>3338.15</v>
      </c>
      <c r="I1193">
        <v>1427049.94</v>
      </c>
      <c r="K1193">
        <v>47.991999999999997</v>
      </c>
      <c r="L1193">
        <v>5.0999999999999997E-2</v>
      </c>
      <c r="M1193">
        <v>974777.51199999999</v>
      </c>
      <c r="N1193">
        <v>5.8900000000000001E-2</v>
      </c>
      <c r="O1193">
        <v>1116.56</v>
      </c>
      <c r="P1193">
        <v>0.1149</v>
      </c>
      <c r="Q1193">
        <v>16443617.827</v>
      </c>
      <c r="R1193" t="s">
        <v>923</v>
      </c>
      <c r="S1193" t="s">
        <v>34</v>
      </c>
      <c r="T1193" t="s">
        <v>46</v>
      </c>
      <c r="V1193" t="s">
        <v>180</v>
      </c>
      <c r="Y1193" t="s">
        <v>107</v>
      </c>
    </row>
    <row r="1194" spans="1:25" x14ac:dyDescent="0.45">
      <c r="A1194" t="s">
        <v>122</v>
      </c>
      <c r="B1194" t="s">
        <v>174</v>
      </c>
      <c r="C1194">
        <v>1571</v>
      </c>
      <c r="D1194">
        <v>3</v>
      </c>
      <c r="F1194">
        <v>2013</v>
      </c>
      <c r="G1194">
        <v>588</v>
      </c>
      <c r="H1194">
        <v>568.54</v>
      </c>
      <c r="I1194">
        <v>236332.27</v>
      </c>
      <c r="K1194">
        <v>8.4960000000000004</v>
      </c>
      <c r="L1194">
        <v>2.1600000000000001E-2</v>
      </c>
      <c r="M1194">
        <v>151242.111</v>
      </c>
      <c r="N1194">
        <v>5.8799999999999998E-2</v>
      </c>
      <c r="O1194">
        <v>169.32900000000001</v>
      </c>
      <c r="P1194">
        <v>0.105</v>
      </c>
      <c r="Q1194">
        <v>2551245.6439999999</v>
      </c>
      <c r="R1194" t="s">
        <v>923</v>
      </c>
      <c r="S1194" t="s">
        <v>34</v>
      </c>
      <c r="T1194" t="s">
        <v>46</v>
      </c>
      <c r="V1194" t="s">
        <v>180</v>
      </c>
      <c r="Y1194" t="s">
        <v>107</v>
      </c>
    </row>
    <row r="1195" spans="1:25" x14ac:dyDescent="0.45">
      <c r="A1195" t="s">
        <v>122</v>
      </c>
      <c r="B1195" t="s">
        <v>174</v>
      </c>
      <c r="C1195">
        <v>1571</v>
      </c>
      <c r="D1195">
        <v>3</v>
      </c>
      <c r="F1195">
        <v>2014</v>
      </c>
      <c r="G1195">
        <v>720</v>
      </c>
      <c r="H1195">
        <v>687.07</v>
      </c>
      <c r="I1195">
        <v>258763.57</v>
      </c>
      <c r="K1195">
        <v>8.7530000000000001</v>
      </c>
      <c r="L1195">
        <v>1.7299999999999999E-2</v>
      </c>
      <c r="M1195">
        <v>159089.91200000001</v>
      </c>
      <c r="N1195">
        <v>5.8999999999999997E-2</v>
      </c>
      <c r="O1195">
        <v>180.345</v>
      </c>
      <c r="P1195">
        <v>9.7199999999999995E-2</v>
      </c>
      <c r="Q1195">
        <v>2683574.6919999998</v>
      </c>
      <c r="R1195" t="s">
        <v>923</v>
      </c>
      <c r="S1195" t="s">
        <v>34</v>
      </c>
      <c r="T1195" t="s">
        <v>46</v>
      </c>
      <c r="V1195" t="s">
        <v>180</v>
      </c>
      <c r="Y1195" t="s">
        <v>107</v>
      </c>
    </row>
    <row r="1196" spans="1:25" x14ac:dyDescent="0.45">
      <c r="A1196" t="s">
        <v>122</v>
      </c>
      <c r="B1196" t="s">
        <v>174</v>
      </c>
      <c r="C1196">
        <v>1571</v>
      </c>
      <c r="D1196">
        <v>3</v>
      </c>
      <c r="F1196">
        <v>2015</v>
      </c>
      <c r="G1196">
        <v>925</v>
      </c>
      <c r="H1196">
        <v>889.51</v>
      </c>
      <c r="I1196">
        <v>304741.09000000003</v>
      </c>
      <c r="K1196">
        <v>9.6069999999999993</v>
      </c>
      <c r="L1196">
        <v>2.76E-2</v>
      </c>
      <c r="M1196">
        <v>196075.12599999999</v>
      </c>
      <c r="N1196">
        <v>5.8999999999999997E-2</v>
      </c>
      <c r="O1196">
        <v>224.977</v>
      </c>
      <c r="P1196">
        <v>9.7299999999999998E-2</v>
      </c>
      <c r="Q1196">
        <v>3307356.4840000002</v>
      </c>
      <c r="R1196" t="s">
        <v>333</v>
      </c>
      <c r="S1196" t="s">
        <v>45</v>
      </c>
      <c r="T1196" t="s">
        <v>46</v>
      </c>
      <c r="V1196" t="s">
        <v>180</v>
      </c>
      <c r="Y1196" t="s">
        <v>129</v>
      </c>
    </row>
    <row r="1197" spans="1:25" x14ac:dyDescent="0.45">
      <c r="A1197" t="s">
        <v>122</v>
      </c>
      <c r="B1197" t="s">
        <v>174</v>
      </c>
      <c r="C1197">
        <v>1571</v>
      </c>
      <c r="D1197">
        <v>3</v>
      </c>
      <c r="F1197">
        <v>2016</v>
      </c>
      <c r="G1197">
        <v>1308</v>
      </c>
      <c r="H1197">
        <v>1274.76</v>
      </c>
      <c r="I1197">
        <v>454112.55</v>
      </c>
      <c r="K1197">
        <v>11.063000000000001</v>
      </c>
      <c r="L1197">
        <v>3.1800000000000002E-2</v>
      </c>
      <c r="M1197">
        <v>282743.25099999999</v>
      </c>
      <c r="N1197">
        <v>5.8999999999999997E-2</v>
      </c>
      <c r="O1197">
        <v>290.78699999999998</v>
      </c>
      <c r="P1197">
        <v>9.06E-2</v>
      </c>
      <c r="Q1197">
        <v>4769403.5750000002</v>
      </c>
      <c r="R1197" t="s">
        <v>333</v>
      </c>
      <c r="S1197" t="s">
        <v>45</v>
      </c>
      <c r="T1197" t="s">
        <v>46</v>
      </c>
      <c r="V1197" t="s">
        <v>180</v>
      </c>
      <c r="Y1197" t="s">
        <v>129</v>
      </c>
    </row>
    <row r="1198" spans="1:25" x14ac:dyDescent="0.45">
      <c r="A1198" t="s">
        <v>122</v>
      </c>
      <c r="B1198" t="s">
        <v>174</v>
      </c>
      <c r="C1198">
        <v>1571</v>
      </c>
      <c r="D1198">
        <v>3</v>
      </c>
      <c r="F1198">
        <v>2017</v>
      </c>
      <c r="G1198">
        <v>354</v>
      </c>
      <c r="H1198">
        <v>344.4</v>
      </c>
      <c r="I1198">
        <v>97573.18</v>
      </c>
      <c r="K1198">
        <v>4.3810000000000002</v>
      </c>
      <c r="L1198">
        <v>5.96E-2</v>
      </c>
      <c r="M1198">
        <v>60796.650999999998</v>
      </c>
      <c r="N1198">
        <v>5.8500000000000003E-2</v>
      </c>
      <c r="O1198">
        <v>55.485999999999997</v>
      </c>
      <c r="P1198">
        <v>6.9800000000000001E-2</v>
      </c>
      <c r="Q1198">
        <v>1025558.6189999999</v>
      </c>
      <c r="R1198" t="s">
        <v>333</v>
      </c>
      <c r="S1198" t="s">
        <v>45</v>
      </c>
      <c r="T1198" t="s">
        <v>46</v>
      </c>
      <c r="V1198" t="s">
        <v>180</v>
      </c>
      <c r="Y1198" t="s">
        <v>130</v>
      </c>
    </row>
    <row r="1199" spans="1:25" x14ac:dyDescent="0.45">
      <c r="A1199" t="s">
        <v>122</v>
      </c>
      <c r="B1199" t="s">
        <v>174</v>
      </c>
      <c r="C1199">
        <v>1571</v>
      </c>
      <c r="D1199">
        <v>3</v>
      </c>
      <c r="F1199">
        <v>2018</v>
      </c>
      <c r="G1199">
        <v>665</v>
      </c>
      <c r="H1199">
        <v>656.59</v>
      </c>
      <c r="I1199">
        <v>310517.67</v>
      </c>
      <c r="K1199">
        <v>48.878</v>
      </c>
      <c r="L1199">
        <v>6.1899999999999997E-2</v>
      </c>
      <c r="M1199">
        <v>182286.76699999999</v>
      </c>
      <c r="N1199">
        <v>5.8900000000000001E-2</v>
      </c>
      <c r="O1199">
        <v>183.727</v>
      </c>
      <c r="P1199">
        <v>0.1055</v>
      </c>
      <c r="Q1199">
        <v>3074973.9670000002</v>
      </c>
      <c r="R1199" t="s">
        <v>333</v>
      </c>
      <c r="S1199" t="s">
        <v>45</v>
      </c>
      <c r="T1199" t="s">
        <v>46</v>
      </c>
      <c r="V1199" t="s">
        <v>180</v>
      </c>
      <c r="Y1199" t="s">
        <v>130</v>
      </c>
    </row>
    <row r="1200" spans="1:25" x14ac:dyDescent="0.45">
      <c r="A1200" t="s">
        <v>122</v>
      </c>
      <c r="B1200" t="s">
        <v>174</v>
      </c>
      <c r="C1200">
        <v>1571</v>
      </c>
      <c r="D1200">
        <v>3</v>
      </c>
      <c r="F1200">
        <v>2019</v>
      </c>
      <c r="G1200">
        <v>154</v>
      </c>
      <c r="H1200">
        <v>148.59</v>
      </c>
      <c r="I1200">
        <v>54108.91</v>
      </c>
      <c r="K1200">
        <v>6.2679999999999998</v>
      </c>
      <c r="L1200">
        <v>3.5999999999999997E-2</v>
      </c>
      <c r="M1200">
        <v>31933.257000000001</v>
      </c>
      <c r="N1200">
        <v>5.8599999999999999E-2</v>
      </c>
      <c r="O1200">
        <v>34.345999999999997</v>
      </c>
      <c r="P1200">
        <v>9.1499999999999998E-2</v>
      </c>
      <c r="Q1200">
        <v>538685.46100000001</v>
      </c>
      <c r="R1200" t="s">
        <v>333</v>
      </c>
      <c r="S1200" t="s">
        <v>45</v>
      </c>
      <c r="T1200" t="s">
        <v>46</v>
      </c>
      <c r="V1200" t="s">
        <v>180</v>
      </c>
      <c r="Y1200" t="s">
        <v>130</v>
      </c>
    </row>
    <row r="1201" spans="1:25" x14ac:dyDescent="0.45">
      <c r="A1201" t="s">
        <v>122</v>
      </c>
      <c r="B1201" t="s">
        <v>174</v>
      </c>
      <c r="C1201">
        <v>1571</v>
      </c>
      <c r="D1201">
        <v>3</v>
      </c>
      <c r="F1201">
        <v>2020</v>
      </c>
      <c r="G1201">
        <v>342</v>
      </c>
      <c r="H1201">
        <v>335.6</v>
      </c>
      <c r="I1201">
        <v>88775.91</v>
      </c>
      <c r="K1201">
        <v>2.95</v>
      </c>
      <c r="L1201">
        <v>1.2200000000000001E-2</v>
      </c>
      <c r="M1201">
        <v>59849.911</v>
      </c>
      <c r="N1201">
        <v>5.8799999999999998E-2</v>
      </c>
      <c r="O1201">
        <v>54.094999999999999</v>
      </c>
      <c r="P1201">
        <v>7.6200000000000004E-2</v>
      </c>
      <c r="Q1201">
        <v>1009620.546</v>
      </c>
      <c r="R1201" t="s">
        <v>333</v>
      </c>
      <c r="S1201" t="s">
        <v>45</v>
      </c>
      <c r="T1201" t="s">
        <v>46</v>
      </c>
      <c r="V1201" t="s">
        <v>180</v>
      </c>
      <c r="Y1201" t="s">
        <v>130</v>
      </c>
    </row>
    <row r="1202" spans="1:25" x14ac:dyDescent="0.45">
      <c r="A1202" t="s">
        <v>122</v>
      </c>
      <c r="B1202" t="s">
        <v>174</v>
      </c>
      <c r="C1202">
        <v>1571</v>
      </c>
      <c r="D1202">
        <v>3</v>
      </c>
      <c r="F1202">
        <v>2021</v>
      </c>
      <c r="G1202">
        <v>264</v>
      </c>
      <c r="H1202">
        <v>253.61</v>
      </c>
      <c r="I1202">
        <v>64879.21</v>
      </c>
      <c r="K1202">
        <v>1.0820000000000001</v>
      </c>
      <c r="L1202">
        <v>8.8999999999999999E-3</v>
      </c>
      <c r="M1202">
        <v>45071.750999999997</v>
      </c>
      <c r="N1202">
        <v>5.8599999999999999E-2</v>
      </c>
      <c r="O1202">
        <v>36.116999999999997</v>
      </c>
      <c r="P1202">
        <v>5.9400000000000001E-2</v>
      </c>
      <c r="Q1202">
        <v>760321.40500000003</v>
      </c>
      <c r="R1202" t="s">
        <v>333</v>
      </c>
      <c r="S1202" t="s">
        <v>45</v>
      </c>
      <c r="T1202" t="s">
        <v>46</v>
      </c>
      <c r="V1202" t="s">
        <v>180</v>
      </c>
      <c r="Y1202" t="s">
        <v>131</v>
      </c>
    </row>
    <row r="1203" spans="1:25" x14ac:dyDescent="0.45">
      <c r="A1203" t="s">
        <v>122</v>
      </c>
      <c r="B1203" t="s">
        <v>174</v>
      </c>
      <c r="C1203">
        <v>1571</v>
      </c>
      <c r="D1203">
        <v>3</v>
      </c>
      <c r="F1203">
        <v>2022</v>
      </c>
      <c r="G1203">
        <v>552</v>
      </c>
      <c r="H1203">
        <v>545.53</v>
      </c>
      <c r="I1203">
        <v>168471.67999999999</v>
      </c>
      <c r="K1203">
        <v>3.2210000000000001</v>
      </c>
      <c r="L1203">
        <v>5.7999999999999996E-3</v>
      </c>
      <c r="M1203">
        <v>109764.66099999999</v>
      </c>
      <c r="N1203">
        <v>5.8599999999999999E-2</v>
      </c>
      <c r="O1203">
        <v>89.778000000000006</v>
      </c>
      <c r="P1203">
        <v>7.7899999999999997E-2</v>
      </c>
      <c r="Q1203">
        <v>1851638.1229999999</v>
      </c>
      <c r="R1203" t="s">
        <v>333</v>
      </c>
      <c r="S1203" t="s">
        <v>45</v>
      </c>
      <c r="T1203" t="s">
        <v>46</v>
      </c>
      <c r="V1203" t="s">
        <v>180</v>
      </c>
      <c r="Y1203" t="s">
        <v>131</v>
      </c>
    </row>
    <row r="1204" spans="1:25" x14ac:dyDescent="0.45">
      <c r="A1204" t="s">
        <v>122</v>
      </c>
      <c r="B1204" t="s">
        <v>174</v>
      </c>
      <c r="C1204">
        <v>1571</v>
      </c>
      <c r="D1204">
        <v>3</v>
      </c>
      <c r="F1204">
        <v>2023</v>
      </c>
      <c r="G1204">
        <v>1050</v>
      </c>
      <c r="H1204">
        <v>1035.6400000000001</v>
      </c>
      <c r="I1204">
        <v>424844.37</v>
      </c>
      <c r="K1204">
        <v>6.4039999999999999</v>
      </c>
      <c r="L1204">
        <v>5.0200000000000002E-2</v>
      </c>
      <c r="M1204">
        <v>268340.64399999997</v>
      </c>
      <c r="N1204">
        <v>5.7799999999999997E-2</v>
      </c>
      <c r="O1204">
        <v>236.24100000000001</v>
      </c>
      <c r="P1204">
        <v>9.06E-2</v>
      </c>
      <c r="Q1204">
        <v>4526704.4859999996</v>
      </c>
      <c r="R1204" t="s">
        <v>333</v>
      </c>
      <c r="S1204" t="s">
        <v>45</v>
      </c>
      <c r="T1204" t="s">
        <v>46</v>
      </c>
      <c r="V1204" t="s">
        <v>180</v>
      </c>
      <c r="Y1204" t="s">
        <v>131</v>
      </c>
    </row>
    <row r="1205" spans="1:25" x14ac:dyDescent="0.45">
      <c r="A1205" t="s">
        <v>122</v>
      </c>
      <c r="B1205" t="s">
        <v>174</v>
      </c>
      <c r="C1205">
        <v>1571</v>
      </c>
      <c r="D1205">
        <v>3</v>
      </c>
      <c r="F1205">
        <v>2024</v>
      </c>
      <c r="G1205">
        <v>646</v>
      </c>
      <c r="H1205">
        <v>641.5</v>
      </c>
      <c r="I1205">
        <v>312758.73</v>
      </c>
      <c r="K1205">
        <v>4.5519999999999996</v>
      </c>
      <c r="L1205">
        <v>5.7000000000000002E-3</v>
      </c>
      <c r="M1205">
        <v>194119.856</v>
      </c>
      <c r="N1205">
        <v>5.8900000000000001E-2</v>
      </c>
      <c r="O1205">
        <v>201.90799999999999</v>
      </c>
      <c r="P1205">
        <v>0.1082</v>
      </c>
      <c r="Q1205">
        <v>3274654.3640000001</v>
      </c>
      <c r="R1205" t="s">
        <v>333</v>
      </c>
      <c r="S1205" t="s">
        <v>45</v>
      </c>
      <c r="T1205" t="s">
        <v>46</v>
      </c>
      <c r="V1205" t="s">
        <v>180</v>
      </c>
      <c r="Y1205" t="s">
        <v>131</v>
      </c>
    </row>
    <row r="1206" spans="1:25" x14ac:dyDescent="0.45">
      <c r="A1206" t="s">
        <v>122</v>
      </c>
      <c r="B1206" t="s">
        <v>174</v>
      </c>
      <c r="C1206">
        <v>1571</v>
      </c>
      <c r="D1206">
        <v>4</v>
      </c>
      <c r="F1206">
        <v>2009</v>
      </c>
      <c r="G1206">
        <v>724</v>
      </c>
      <c r="H1206">
        <v>693.7</v>
      </c>
      <c r="I1206">
        <v>213334.1</v>
      </c>
      <c r="K1206">
        <v>183.58</v>
      </c>
      <c r="L1206">
        <v>8.7900000000000006E-2</v>
      </c>
      <c r="M1206">
        <v>180110.37599999999</v>
      </c>
      <c r="N1206">
        <v>6.1600000000000002E-2</v>
      </c>
      <c r="O1206">
        <v>217.24600000000001</v>
      </c>
      <c r="P1206">
        <v>0.1171</v>
      </c>
      <c r="Q1206">
        <v>2839602.071</v>
      </c>
      <c r="R1206" t="s">
        <v>923</v>
      </c>
      <c r="S1206" t="s">
        <v>34</v>
      </c>
      <c r="T1206" t="s">
        <v>46</v>
      </c>
      <c r="V1206" t="s">
        <v>180</v>
      </c>
      <c r="Y1206" t="s">
        <v>107</v>
      </c>
    </row>
    <row r="1207" spans="1:25" x14ac:dyDescent="0.45">
      <c r="A1207" t="s">
        <v>122</v>
      </c>
      <c r="B1207" t="s">
        <v>174</v>
      </c>
      <c r="C1207">
        <v>1571</v>
      </c>
      <c r="D1207">
        <v>4</v>
      </c>
      <c r="F1207">
        <v>2010</v>
      </c>
      <c r="G1207">
        <v>1730</v>
      </c>
      <c r="H1207">
        <v>1633.92</v>
      </c>
      <c r="I1207">
        <v>620134.61</v>
      </c>
      <c r="K1207">
        <v>55.720999999999997</v>
      </c>
      <c r="L1207">
        <v>1.8499999999999999E-2</v>
      </c>
      <c r="M1207">
        <v>474040.973</v>
      </c>
      <c r="N1207">
        <v>5.9200000000000003E-2</v>
      </c>
      <c r="O1207">
        <v>527.77700000000004</v>
      </c>
      <c r="P1207">
        <v>0.1043</v>
      </c>
      <c r="Q1207">
        <v>7956466.0650000004</v>
      </c>
      <c r="R1207" t="s">
        <v>923</v>
      </c>
      <c r="S1207" t="s">
        <v>34</v>
      </c>
      <c r="T1207" t="s">
        <v>46</v>
      </c>
      <c r="V1207" t="s">
        <v>180</v>
      </c>
      <c r="Y1207" t="s">
        <v>107</v>
      </c>
    </row>
    <row r="1208" spans="1:25" x14ac:dyDescent="0.45">
      <c r="A1208" t="s">
        <v>122</v>
      </c>
      <c r="B1208" t="s">
        <v>174</v>
      </c>
      <c r="C1208">
        <v>1571</v>
      </c>
      <c r="D1208">
        <v>4</v>
      </c>
      <c r="F1208">
        <v>2011</v>
      </c>
      <c r="G1208">
        <v>1004</v>
      </c>
      <c r="H1208">
        <v>960.15</v>
      </c>
      <c r="I1208">
        <v>374378.98</v>
      </c>
      <c r="K1208">
        <v>47.457999999999998</v>
      </c>
      <c r="L1208">
        <v>2.3099999999999999E-2</v>
      </c>
      <c r="M1208">
        <v>290821.34999999998</v>
      </c>
      <c r="N1208">
        <v>5.9400000000000001E-2</v>
      </c>
      <c r="O1208">
        <v>332.88299999999998</v>
      </c>
      <c r="P1208">
        <v>0.10489999999999999</v>
      </c>
      <c r="Q1208">
        <v>4867186.0389999999</v>
      </c>
      <c r="R1208" t="s">
        <v>923</v>
      </c>
      <c r="S1208" t="s">
        <v>34</v>
      </c>
      <c r="T1208" t="s">
        <v>46</v>
      </c>
      <c r="V1208" t="s">
        <v>180</v>
      </c>
      <c r="Y1208" t="s">
        <v>107</v>
      </c>
    </row>
    <row r="1209" spans="1:25" x14ac:dyDescent="0.45">
      <c r="A1209" t="s">
        <v>122</v>
      </c>
      <c r="B1209" t="s">
        <v>174</v>
      </c>
      <c r="C1209">
        <v>1571</v>
      </c>
      <c r="D1209">
        <v>4</v>
      </c>
      <c r="F1209">
        <v>2012</v>
      </c>
      <c r="G1209">
        <v>3694</v>
      </c>
      <c r="H1209">
        <v>3616.83</v>
      </c>
      <c r="I1209">
        <v>1539669.48</v>
      </c>
      <c r="K1209">
        <v>46.003999999999998</v>
      </c>
      <c r="L1209">
        <v>9.4999999999999998E-3</v>
      </c>
      <c r="M1209">
        <v>1148693.628</v>
      </c>
      <c r="N1209">
        <v>5.8999999999999997E-2</v>
      </c>
      <c r="O1209">
        <v>1187.547</v>
      </c>
      <c r="P1209">
        <v>0.1022</v>
      </c>
      <c r="Q1209">
        <v>19377437.173999999</v>
      </c>
      <c r="R1209" t="s">
        <v>923</v>
      </c>
      <c r="S1209" t="s">
        <v>34</v>
      </c>
      <c r="T1209" t="s">
        <v>46</v>
      </c>
      <c r="V1209" t="s">
        <v>180</v>
      </c>
      <c r="Y1209" t="s">
        <v>107</v>
      </c>
    </row>
    <row r="1210" spans="1:25" x14ac:dyDescent="0.45">
      <c r="A1210" t="s">
        <v>122</v>
      </c>
      <c r="B1210" t="s">
        <v>174</v>
      </c>
      <c r="C1210">
        <v>1571</v>
      </c>
      <c r="D1210">
        <v>4</v>
      </c>
      <c r="F1210">
        <v>2013</v>
      </c>
      <c r="G1210">
        <v>1155</v>
      </c>
      <c r="H1210">
        <v>1119.94</v>
      </c>
      <c r="I1210">
        <v>521824.68</v>
      </c>
      <c r="K1210">
        <v>8.3870000000000005</v>
      </c>
      <c r="L1210">
        <v>8.2000000000000007E-3</v>
      </c>
      <c r="M1210">
        <v>351510.91899999999</v>
      </c>
      <c r="N1210">
        <v>5.8999999999999997E-2</v>
      </c>
      <c r="O1210">
        <v>396.58300000000003</v>
      </c>
      <c r="P1210">
        <v>0.1114</v>
      </c>
      <c r="Q1210">
        <v>5929584.7489999998</v>
      </c>
      <c r="R1210" t="s">
        <v>923</v>
      </c>
      <c r="S1210" t="s">
        <v>34</v>
      </c>
      <c r="T1210" t="s">
        <v>46</v>
      </c>
      <c r="V1210" t="s">
        <v>180</v>
      </c>
      <c r="Y1210" t="s">
        <v>107</v>
      </c>
    </row>
    <row r="1211" spans="1:25" x14ac:dyDescent="0.45">
      <c r="A1211" t="s">
        <v>122</v>
      </c>
      <c r="B1211" t="s">
        <v>174</v>
      </c>
      <c r="C1211">
        <v>1571</v>
      </c>
      <c r="D1211">
        <v>4</v>
      </c>
      <c r="F1211">
        <v>2014</v>
      </c>
      <c r="G1211">
        <v>620</v>
      </c>
      <c r="H1211">
        <v>589.6</v>
      </c>
      <c r="I1211">
        <v>204954.15</v>
      </c>
      <c r="K1211">
        <v>3.052</v>
      </c>
      <c r="L1211">
        <v>2.6100000000000002E-2</v>
      </c>
      <c r="M1211">
        <v>137882.68100000001</v>
      </c>
      <c r="N1211">
        <v>5.8700000000000002E-2</v>
      </c>
      <c r="O1211">
        <v>144.31899999999999</v>
      </c>
      <c r="P1211">
        <v>8.9499999999999996E-2</v>
      </c>
      <c r="Q1211">
        <v>2325901.324</v>
      </c>
      <c r="R1211" t="s">
        <v>923</v>
      </c>
      <c r="S1211" t="s">
        <v>34</v>
      </c>
      <c r="T1211" t="s">
        <v>46</v>
      </c>
      <c r="V1211" t="s">
        <v>180</v>
      </c>
      <c r="Y1211" t="s">
        <v>107</v>
      </c>
    </row>
    <row r="1212" spans="1:25" x14ac:dyDescent="0.45">
      <c r="A1212" t="s">
        <v>122</v>
      </c>
      <c r="B1212" t="s">
        <v>174</v>
      </c>
      <c r="C1212">
        <v>1571</v>
      </c>
      <c r="D1212">
        <v>4</v>
      </c>
      <c r="F1212">
        <v>2015</v>
      </c>
      <c r="G1212">
        <v>1396</v>
      </c>
      <c r="H1212">
        <v>1348.39</v>
      </c>
      <c r="I1212">
        <v>528913.67000000004</v>
      </c>
      <c r="K1212">
        <v>8.3919999999999995</v>
      </c>
      <c r="L1212">
        <v>4.7000000000000002E-3</v>
      </c>
      <c r="M1212">
        <v>349059.94</v>
      </c>
      <c r="N1212">
        <v>5.8900000000000001E-2</v>
      </c>
      <c r="O1212">
        <v>391.66300000000001</v>
      </c>
      <c r="P1212">
        <v>9.9299999999999999E-2</v>
      </c>
      <c r="Q1212">
        <v>5888077.9419999998</v>
      </c>
      <c r="R1212" t="s">
        <v>333</v>
      </c>
      <c r="S1212" t="s">
        <v>45</v>
      </c>
      <c r="T1212" t="s">
        <v>46</v>
      </c>
      <c r="V1212" t="s">
        <v>180</v>
      </c>
      <c r="Y1212" t="s">
        <v>129</v>
      </c>
    </row>
    <row r="1213" spans="1:25" x14ac:dyDescent="0.45">
      <c r="A1213" t="s">
        <v>122</v>
      </c>
      <c r="B1213" t="s">
        <v>174</v>
      </c>
      <c r="C1213">
        <v>1571</v>
      </c>
      <c r="D1213">
        <v>4</v>
      </c>
      <c r="F1213">
        <v>2016</v>
      </c>
      <c r="G1213">
        <v>2510</v>
      </c>
      <c r="H1213">
        <v>2459.09</v>
      </c>
      <c r="I1213">
        <v>954256.55</v>
      </c>
      <c r="K1213">
        <v>12.125</v>
      </c>
      <c r="L1213">
        <v>7.0000000000000001E-3</v>
      </c>
      <c r="M1213">
        <v>599782.81799999997</v>
      </c>
      <c r="N1213">
        <v>5.8999999999999997E-2</v>
      </c>
      <c r="O1213">
        <v>670.12400000000002</v>
      </c>
      <c r="P1213">
        <v>0.1003</v>
      </c>
      <c r="Q1213">
        <v>10117624.186000001</v>
      </c>
      <c r="R1213" t="s">
        <v>333</v>
      </c>
      <c r="S1213" t="s">
        <v>45</v>
      </c>
      <c r="T1213" t="s">
        <v>46</v>
      </c>
      <c r="V1213" t="s">
        <v>180</v>
      </c>
      <c r="Y1213" t="s">
        <v>129</v>
      </c>
    </row>
    <row r="1214" spans="1:25" x14ac:dyDescent="0.45">
      <c r="A1214" t="s">
        <v>122</v>
      </c>
      <c r="B1214" t="s">
        <v>174</v>
      </c>
      <c r="C1214">
        <v>1571</v>
      </c>
      <c r="D1214">
        <v>4</v>
      </c>
      <c r="F1214">
        <v>2017</v>
      </c>
      <c r="G1214">
        <v>936</v>
      </c>
      <c r="H1214">
        <v>914.06</v>
      </c>
      <c r="I1214">
        <v>332430.32</v>
      </c>
      <c r="K1214">
        <v>6.6619999999999999</v>
      </c>
      <c r="L1214">
        <v>2.0199999999999999E-2</v>
      </c>
      <c r="M1214">
        <v>214803.554</v>
      </c>
      <c r="N1214">
        <v>5.8700000000000002E-2</v>
      </c>
      <c r="O1214">
        <v>242.45400000000001</v>
      </c>
      <c r="P1214">
        <v>9.8199999999999996E-2</v>
      </c>
      <c r="Q1214">
        <v>3623503.1860000002</v>
      </c>
      <c r="R1214" t="s">
        <v>333</v>
      </c>
      <c r="S1214" t="s">
        <v>45</v>
      </c>
      <c r="T1214" t="s">
        <v>46</v>
      </c>
      <c r="V1214" t="s">
        <v>180</v>
      </c>
      <c r="Y1214" t="s">
        <v>130</v>
      </c>
    </row>
    <row r="1215" spans="1:25" x14ac:dyDescent="0.45">
      <c r="A1215" t="s">
        <v>122</v>
      </c>
      <c r="B1215" t="s">
        <v>174</v>
      </c>
      <c r="C1215">
        <v>1571</v>
      </c>
      <c r="D1215">
        <v>4</v>
      </c>
      <c r="F1215">
        <v>2018</v>
      </c>
      <c r="G1215">
        <v>632</v>
      </c>
      <c r="H1215">
        <v>620.03</v>
      </c>
      <c r="I1215">
        <v>328971.61</v>
      </c>
      <c r="K1215">
        <v>4.4800000000000004</v>
      </c>
      <c r="L1215">
        <v>4.3E-3</v>
      </c>
      <c r="M1215">
        <v>215628.682</v>
      </c>
      <c r="N1215">
        <v>5.8799999999999998E-2</v>
      </c>
      <c r="O1215">
        <v>237.459</v>
      </c>
      <c r="P1215">
        <v>0.1172</v>
      </c>
      <c r="Q1215">
        <v>3637471.0290000001</v>
      </c>
      <c r="R1215" t="s">
        <v>333</v>
      </c>
      <c r="S1215" t="s">
        <v>45</v>
      </c>
      <c r="T1215" t="s">
        <v>46</v>
      </c>
      <c r="V1215" t="s">
        <v>180</v>
      </c>
      <c r="Y1215" t="s">
        <v>130</v>
      </c>
    </row>
    <row r="1216" spans="1:25" x14ac:dyDescent="0.45">
      <c r="A1216" t="s">
        <v>122</v>
      </c>
      <c r="B1216" t="s">
        <v>174</v>
      </c>
      <c r="C1216">
        <v>1571</v>
      </c>
      <c r="D1216">
        <v>4</v>
      </c>
      <c r="F1216">
        <v>2019</v>
      </c>
      <c r="G1216">
        <v>117</v>
      </c>
      <c r="H1216">
        <v>112.48</v>
      </c>
      <c r="I1216">
        <v>30733.46</v>
      </c>
      <c r="K1216">
        <v>0.81799999999999995</v>
      </c>
      <c r="L1216">
        <v>9.1000000000000004E-3</v>
      </c>
      <c r="M1216">
        <v>20103.313999999998</v>
      </c>
      <c r="N1216">
        <v>5.8999999999999997E-2</v>
      </c>
      <c r="O1216">
        <v>20.001000000000001</v>
      </c>
      <c r="P1216">
        <v>7.46E-2</v>
      </c>
      <c r="Q1216">
        <v>339131.82699999999</v>
      </c>
      <c r="R1216" t="s">
        <v>333</v>
      </c>
      <c r="S1216" t="s">
        <v>45</v>
      </c>
      <c r="T1216" t="s">
        <v>46</v>
      </c>
      <c r="V1216" t="s">
        <v>180</v>
      </c>
      <c r="Y1216" t="s">
        <v>130</v>
      </c>
    </row>
    <row r="1217" spans="1:25" x14ac:dyDescent="0.45">
      <c r="A1217" t="s">
        <v>122</v>
      </c>
      <c r="B1217" t="s">
        <v>174</v>
      </c>
      <c r="C1217">
        <v>1571</v>
      </c>
      <c r="D1217">
        <v>4</v>
      </c>
      <c r="F1217">
        <v>2020</v>
      </c>
      <c r="G1217">
        <v>519</v>
      </c>
      <c r="H1217">
        <v>508.34</v>
      </c>
      <c r="I1217">
        <v>146504.71</v>
      </c>
      <c r="K1217">
        <v>2.528</v>
      </c>
      <c r="L1217">
        <v>1.2800000000000001E-2</v>
      </c>
      <c r="M1217">
        <v>100041.988</v>
      </c>
      <c r="N1217">
        <v>5.8799999999999998E-2</v>
      </c>
      <c r="O1217">
        <v>87.947999999999993</v>
      </c>
      <c r="P1217">
        <v>7.9299999999999995E-2</v>
      </c>
      <c r="Q1217">
        <v>1687601.159</v>
      </c>
      <c r="R1217" t="s">
        <v>333</v>
      </c>
      <c r="S1217" t="s">
        <v>45</v>
      </c>
      <c r="T1217" t="s">
        <v>46</v>
      </c>
      <c r="V1217" t="s">
        <v>180</v>
      </c>
      <c r="Y1217" t="s">
        <v>130</v>
      </c>
    </row>
    <row r="1218" spans="1:25" x14ac:dyDescent="0.45">
      <c r="A1218" t="s">
        <v>122</v>
      </c>
      <c r="B1218" t="s">
        <v>174</v>
      </c>
      <c r="C1218">
        <v>1571</v>
      </c>
      <c r="D1218">
        <v>4</v>
      </c>
      <c r="F1218">
        <v>2021</v>
      </c>
      <c r="G1218">
        <v>245</v>
      </c>
      <c r="H1218">
        <v>237.17</v>
      </c>
      <c r="I1218">
        <v>74471.38</v>
      </c>
      <c r="K1218">
        <v>2.2450000000000001</v>
      </c>
      <c r="L1218">
        <v>0.15670000000000001</v>
      </c>
      <c r="M1218">
        <v>50719.856</v>
      </c>
      <c r="N1218">
        <v>5.7299999999999997E-2</v>
      </c>
      <c r="O1218">
        <v>53.460999999999999</v>
      </c>
      <c r="P1218">
        <v>8.3000000000000004E-2</v>
      </c>
      <c r="Q1218">
        <v>855599.96499999997</v>
      </c>
      <c r="R1218" t="s">
        <v>333</v>
      </c>
      <c r="S1218" t="s">
        <v>45</v>
      </c>
      <c r="T1218" t="s">
        <v>46</v>
      </c>
      <c r="V1218" t="s">
        <v>180</v>
      </c>
      <c r="Y1218" t="s">
        <v>131</v>
      </c>
    </row>
    <row r="1219" spans="1:25" x14ac:dyDescent="0.45">
      <c r="A1219" t="s">
        <v>122</v>
      </c>
      <c r="B1219" t="s">
        <v>174</v>
      </c>
      <c r="C1219">
        <v>1571</v>
      </c>
      <c r="D1219">
        <v>4</v>
      </c>
      <c r="F1219">
        <v>2022</v>
      </c>
      <c r="G1219">
        <v>360</v>
      </c>
      <c r="H1219">
        <v>355.16</v>
      </c>
      <c r="I1219">
        <v>106601.11</v>
      </c>
      <c r="K1219">
        <v>6.9290000000000003</v>
      </c>
      <c r="L1219">
        <v>2.0199999999999999E-2</v>
      </c>
      <c r="M1219">
        <v>78479.070000000007</v>
      </c>
      <c r="N1219">
        <v>5.8999999999999997E-2</v>
      </c>
      <c r="O1219">
        <v>69.525000000000006</v>
      </c>
      <c r="P1219">
        <v>7.9399999999999998E-2</v>
      </c>
      <c r="Q1219">
        <v>1323855.5530000001</v>
      </c>
      <c r="R1219" t="s">
        <v>333</v>
      </c>
      <c r="S1219" t="s">
        <v>45</v>
      </c>
      <c r="T1219" t="s">
        <v>46</v>
      </c>
      <c r="V1219" t="s">
        <v>180</v>
      </c>
      <c r="Y1219" t="s">
        <v>131</v>
      </c>
    </row>
    <row r="1220" spans="1:25" x14ac:dyDescent="0.45">
      <c r="A1220" t="s">
        <v>122</v>
      </c>
      <c r="B1220" t="s">
        <v>174</v>
      </c>
      <c r="C1220">
        <v>1571</v>
      </c>
      <c r="D1220">
        <v>4</v>
      </c>
      <c r="F1220">
        <v>2023</v>
      </c>
      <c r="G1220">
        <v>871</v>
      </c>
      <c r="H1220">
        <v>852.22</v>
      </c>
      <c r="I1220">
        <v>330996.83</v>
      </c>
      <c r="K1220">
        <v>8.57</v>
      </c>
      <c r="L1220">
        <v>5.5500000000000001E-2</v>
      </c>
      <c r="M1220">
        <v>227205.33900000001</v>
      </c>
      <c r="N1220">
        <v>5.8599999999999999E-2</v>
      </c>
      <c r="O1220">
        <v>211.43</v>
      </c>
      <c r="P1220">
        <v>9.2499999999999999E-2</v>
      </c>
      <c r="Q1220">
        <v>3832768.7659999998</v>
      </c>
      <c r="R1220" t="s">
        <v>333</v>
      </c>
      <c r="S1220" t="s">
        <v>45</v>
      </c>
      <c r="T1220" t="s">
        <v>46</v>
      </c>
      <c r="V1220" t="s">
        <v>180</v>
      </c>
      <c r="Y1220" t="s">
        <v>131</v>
      </c>
    </row>
    <row r="1221" spans="1:25" x14ac:dyDescent="0.45">
      <c r="A1221" t="s">
        <v>122</v>
      </c>
      <c r="B1221" t="s">
        <v>174</v>
      </c>
      <c r="C1221">
        <v>1571</v>
      </c>
      <c r="D1221">
        <v>4</v>
      </c>
      <c r="F1221">
        <v>2024</v>
      </c>
      <c r="G1221">
        <v>172</v>
      </c>
      <c r="H1221">
        <v>168.37</v>
      </c>
      <c r="I1221">
        <v>81919.39</v>
      </c>
      <c r="K1221">
        <v>3.6459999999999999</v>
      </c>
      <c r="L1221">
        <v>0.12770000000000001</v>
      </c>
      <c r="M1221">
        <v>52071.122000000003</v>
      </c>
      <c r="N1221">
        <v>5.8700000000000002E-2</v>
      </c>
      <c r="O1221">
        <v>61.57</v>
      </c>
      <c r="P1221">
        <v>0.11849999999999999</v>
      </c>
      <c r="Q1221">
        <v>878392.75699999998</v>
      </c>
      <c r="R1221" t="s">
        <v>333</v>
      </c>
      <c r="S1221" t="s">
        <v>45</v>
      </c>
      <c r="T1221" t="s">
        <v>46</v>
      </c>
      <c r="V1221" t="s">
        <v>180</v>
      </c>
      <c r="Y1221" t="s">
        <v>131</v>
      </c>
    </row>
    <row r="1222" spans="1:25" x14ac:dyDescent="0.45">
      <c r="A1222" t="s">
        <v>122</v>
      </c>
      <c r="B1222" t="s">
        <v>174</v>
      </c>
      <c r="C1222">
        <v>1571</v>
      </c>
      <c r="D1222" t="s">
        <v>181</v>
      </c>
      <c r="F1222">
        <v>2009</v>
      </c>
      <c r="G1222">
        <v>44</v>
      </c>
      <c r="H1222">
        <v>27.14</v>
      </c>
      <c r="I1222">
        <v>429.24</v>
      </c>
      <c r="K1222">
        <v>1.0620000000000001</v>
      </c>
      <c r="L1222">
        <v>0.2172</v>
      </c>
      <c r="M1222">
        <v>676.78499999999997</v>
      </c>
      <c r="N1222">
        <v>8.1000000000000003E-2</v>
      </c>
      <c r="O1222">
        <v>4.2249999999999996</v>
      </c>
      <c r="P1222">
        <v>0.86709999999999998</v>
      </c>
      <c r="Q1222">
        <v>8341.8790000000008</v>
      </c>
      <c r="R1222" t="s">
        <v>923</v>
      </c>
      <c r="T1222" t="s">
        <v>28</v>
      </c>
      <c r="Y1222" t="s">
        <v>103</v>
      </c>
    </row>
    <row r="1223" spans="1:25" x14ac:dyDescent="0.45">
      <c r="A1223" t="s">
        <v>122</v>
      </c>
      <c r="B1223" t="s">
        <v>174</v>
      </c>
      <c r="C1223">
        <v>1571</v>
      </c>
      <c r="D1223" t="s">
        <v>181</v>
      </c>
      <c r="F1223">
        <v>2010</v>
      </c>
      <c r="G1223">
        <v>73</v>
      </c>
      <c r="H1223">
        <v>53.47</v>
      </c>
      <c r="I1223">
        <v>1130.58</v>
      </c>
      <c r="K1223">
        <v>1.31</v>
      </c>
      <c r="L1223">
        <v>0.13819999999999999</v>
      </c>
      <c r="M1223">
        <v>1549.7249999999999</v>
      </c>
      <c r="N1223">
        <v>8.1000000000000003E-2</v>
      </c>
      <c r="O1223">
        <v>9.4350000000000005</v>
      </c>
      <c r="P1223">
        <v>0.91890000000000005</v>
      </c>
      <c r="Q1223">
        <v>19101.814999999999</v>
      </c>
      <c r="R1223" t="s">
        <v>923</v>
      </c>
      <c r="T1223" t="s">
        <v>28</v>
      </c>
      <c r="Y1223" t="s">
        <v>103</v>
      </c>
    </row>
    <row r="1224" spans="1:25" x14ac:dyDescent="0.45">
      <c r="A1224" t="s">
        <v>122</v>
      </c>
      <c r="B1224" t="s">
        <v>174</v>
      </c>
      <c r="C1224">
        <v>1571</v>
      </c>
      <c r="D1224" t="s">
        <v>181</v>
      </c>
      <c r="F1224">
        <v>2011</v>
      </c>
      <c r="G1224">
        <v>51</v>
      </c>
      <c r="H1224">
        <v>36.799999999999997</v>
      </c>
      <c r="I1224">
        <v>719.26</v>
      </c>
      <c r="K1224">
        <v>3.0979999999999999</v>
      </c>
      <c r="L1224">
        <v>0.5625</v>
      </c>
      <c r="M1224">
        <v>854.34900000000005</v>
      </c>
      <c r="N1224">
        <v>8.1000000000000003E-2</v>
      </c>
      <c r="O1224">
        <v>5.0179999999999998</v>
      </c>
      <c r="P1224">
        <v>0.86799999999999999</v>
      </c>
      <c r="Q1224">
        <v>10527.418</v>
      </c>
      <c r="R1224" t="s">
        <v>923</v>
      </c>
      <c r="T1224" t="s">
        <v>28</v>
      </c>
      <c r="Y1224" t="s">
        <v>103</v>
      </c>
    </row>
    <row r="1225" spans="1:25" x14ac:dyDescent="0.45">
      <c r="A1225" t="s">
        <v>122</v>
      </c>
      <c r="B1225" t="s">
        <v>174</v>
      </c>
      <c r="C1225">
        <v>1571</v>
      </c>
      <c r="D1225" t="s">
        <v>181</v>
      </c>
      <c r="F1225">
        <v>2012</v>
      </c>
      <c r="G1225">
        <v>30</v>
      </c>
      <c r="H1225">
        <v>9.6300000000000008</v>
      </c>
      <c r="I1225">
        <v>81.47</v>
      </c>
      <c r="K1225">
        <v>0.32100000000000001</v>
      </c>
      <c r="L1225">
        <v>0.502</v>
      </c>
      <c r="M1225">
        <v>103.7</v>
      </c>
      <c r="N1225">
        <v>8.2100000000000006E-2</v>
      </c>
      <c r="O1225">
        <v>0.63400000000000001</v>
      </c>
      <c r="P1225">
        <v>1.0305</v>
      </c>
      <c r="Q1225">
        <v>1281</v>
      </c>
      <c r="R1225" t="s">
        <v>923</v>
      </c>
      <c r="T1225" t="s">
        <v>28</v>
      </c>
      <c r="Y1225" t="s">
        <v>103</v>
      </c>
    </row>
    <row r="1226" spans="1:25" x14ac:dyDescent="0.45">
      <c r="A1226" t="s">
        <v>122</v>
      </c>
      <c r="B1226" t="s">
        <v>174</v>
      </c>
      <c r="C1226">
        <v>1571</v>
      </c>
      <c r="D1226" t="s">
        <v>181</v>
      </c>
      <c r="F1226">
        <v>2013</v>
      </c>
      <c r="G1226">
        <v>41</v>
      </c>
      <c r="H1226">
        <v>30.67</v>
      </c>
      <c r="I1226">
        <v>565.94000000000005</v>
      </c>
      <c r="K1226">
        <v>2.7349999999999999</v>
      </c>
      <c r="L1226">
        <v>0.50019999999999998</v>
      </c>
      <c r="M1226">
        <v>886.1</v>
      </c>
      <c r="N1226">
        <v>8.1000000000000003E-2</v>
      </c>
      <c r="O1226">
        <v>6.5629999999999997</v>
      </c>
      <c r="P1226">
        <v>1.2</v>
      </c>
      <c r="Q1226">
        <v>10938.2</v>
      </c>
      <c r="R1226" t="s">
        <v>923</v>
      </c>
      <c r="T1226" t="s">
        <v>28</v>
      </c>
      <c r="Y1226" t="s">
        <v>103</v>
      </c>
    </row>
    <row r="1227" spans="1:25" x14ac:dyDescent="0.45">
      <c r="A1227" t="s">
        <v>122</v>
      </c>
      <c r="B1227" t="s">
        <v>174</v>
      </c>
      <c r="C1227">
        <v>1571</v>
      </c>
      <c r="D1227" t="s">
        <v>181</v>
      </c>
      <c r="F1227">
        <v>2014</v>
      </c>
      <c r="G1227">
        <v>101</v>
      </c>
      <c r="H1227">
        <v>76.88</v>
      </c>
      <c r="I1227">
        <v>1779.92</v>
      </c>
      <c r="K1227">
        <v>4.6139999999999999</v>
      </c>
      <c r="L1227">
        <v>0.30359999999999998</v>
      </c>
      <c r="M1227">
        <v>2467.3000000000002</v>
      </c>
      <c r="N1227">
        <v>8.1299999999999997E-2</v>
      </c>
      <c r="O1227">
        <v>18.271000000000001</v>
      </c>
      <c r="P1227">
        <v>1.1997</v>
      </c>
      <c r="Q1227">
        <v>30451.8</v>
      </c>
      <c r="R1227" t="s">
        <v>923</v>
      </c>
      <c r="T1227" t="s">
        <v>28</v>
      </c>
      <c r="Y1227" t="s">
        <v>103</v>
      </c>
    </row>
    <row r="1228" spans="1:25" x14ac:dyDescent="0.45">
      <c r="A1228" t="s">
        <v>122</v>
      </c>
      <c r="B1228" t="s">
        <v>174</v>
      </c>
      <c r="C1228">
        <v>1571</v>
      </c>
      <c r="D1228" t="s">
        <v>181</v>
      </c>
      <c r="F1228">
        <v>2015</v>
      </c>
      <c r="G1228">
        <v>33</v>
      </c>
      <c r="H1228">
        <v>23.56</v>
      </c>
      <c r="I1228">
        <v>578.52</v>
      </c>
      <c r="K1228">
        <v>1.357</v>
      </c>
      <c r="L1228">
        <v>0.30309999999999998</v>
      </c>
      <c r="M1228">
        <v>725.6</v>
      </c>
      <c r="N1228">
        <v>8.1000000000000003E-2</v>
      </c>
      <c r="O1228">
        <v>5.375</v>
      </c>
      <c r="P1228">
        <v>1.1999</v>
      </c>
      <c r="Q1228">
        <v>8958.5</v>
      </c>
      <c r="R1228" t="s">
        <v>923</v>
      </c>
      <c r="T1228" t="s">
        <v>28</v>
      </c>
      <c r="Y1228" t="s">
        <v>159</v>
      </c>
    </row>
    <row r="1229" spans="1:25" x14ac:dyDescent="0.45">
      <c r="A1229" t="s">
        <v>122</v>
      </c>
      <c r="B1229" t="s">
        <v>174</v>
      </c>
      <c r="C1229">
        <v>1571</v>
      </c>
      <c r="D1229" t="s">
        <v>181</v>
      </c>
      <c r="F1229">
        <v>2016</v>
      </c>
      <c r="G1229">
        <v>22</v>
      </c>
      <c r="H1229">
        <v>15.76</v>
      </c>
      <c r="I1229">
        <v>304.01</v>
      </c>
      <c r="K1229">
        <v>0.85099999999999998</v>
      </c>
      <c r="L1229">
        <v>0.3029</v>
      </c>
      <c r="M1229">
        <v>455.2</v>
      </c>
      <c r="N1229">
        <v>8.1100000000000005E-2</v>
      </c>
      <c r="O1229">
        <v>3.3719999999999999</v>
      </c>
      <c r="P1229">
        <v>1.1998</v>
      </c>
      <c r="Q1229">
        <v>5620.1</v>
      </c>
      <c r="R1229" t="s">
        <v>923</v>
      </c>
      <c r="T1229" t="s">
        <v>28</v>
      </c>
      <c r="Y1229" t="s">
        <v>159</v>
      </c>
    </row>
    <row r="1230" spans="1:25" x14ac:dyDescent="0.45">
      <c r="A1230" t="s">
        <v>122</v>
      </c>
      <c r="B1230" t="s">
        <v>174</v>
      </c>
      <c r="C1230">
        <v>1571</v>
      </c>
      <c r="D1230" t="s">
        <v>181</v>
      </c>
      <c r="F1230">
        <v>2017</v>
      </c>
      <c r="G1230">
        <v>9</v>
      </c>
      <c r="H1230">
        <v>6.7</v>
      </c>
      <c r="I1230">
        <v>125</v>
      </c>
      <c r="K1230">
        <v>0.373</v>
      </c>
      <c r="L1230">
        <v>0.3029</v>
      </c>
      <c r="M1230">
        <v>199.3</v>
      </c>
      <c r="N1230">
        <v>8.09E-2</v>
      </c>
      <c r="O1230">
        <v>1.4770000000000001</v>
      </c>
      <c r="P1230">
        <v>1.2000999999999999</v>
      </c>
      <c r="Q1230">
        <v>2461</v>
      </c>
      <c r="R1230" t="s">
        <v>923</v>
      </c>
      <c r="T1230" t="s">
        <v>28</v>
      </c>
      <c r="Y1230" t="s">
        <v>160</v>
      </c>
    </row>
    <row r="1231" spans="1:25" x14ac:dyDescent="0.45">
      <c r="A1231" t="s">
        <v>122</v>
      </c>
      <c r="B1231" t="s">
        <v>174</v>
      </c>
      <c r="C1231">
        <v>1571</v>
      </c>
      <c r="D1231" t="s">
        <v>181</v>
      </c>
      <c r="F1231">
        <v>2018</v>
      </c>
      <c r="G1231">
        <v>28</v>
      </c>
      <c r="H1231">
        <v>19.84</v>
      </c>
      <c r="I1231">
        <v>340.03</v>
      </c>
      <c r="K1231">
        <v>0.85799999999999998</v>
      </c>
      <c r="L1231">
        <v>0.30299999999999999</v>
      </c>
      <c r="M1231">
        <v>458.7</v>
      </c>
      <c r="N1231">
        <v>8.1000000000000003E-2</v>
      </c>
      <c r="O1231">
        <v>3.399</v>
      </c>
      <c r="P1231">
        <v>1.2</v>
      </c>
      <c r="Q1231">
        <v>5665.1</v>
      </c>
      <c r="R1231" t="s">
        <v>923</v>
      </c>
      <c r="T1231" t="s">
        <v>28</v>
      </c>
      <c r="Y1231" t="s">
        <v>160</v>
      </c>
    </row>
    <row r="1232" spans="1:25" x14ac:dyDescent="0.45">
      <c r="A1232" t="s">
        <v>122</v>
      </c>
      <c r="B1232" t="s">
        <v>174</v>
      </c>
      <c r="C1232">
        <v>1571</v>
      </c>
      <c r="D1232" t="s">
        <v>181</v>
      </c>
      <c r="F1232">
        <v>2019</v>
      </c>
      <c r="G1232">
        <v>11</v>
      </c>
      <c r="H1232">
        <v>3.25</v>
      </c>
      <c r="I1232">
        <v>32.81</v>
      </c>
      <c r="K1232">
        <v>6.9000000000000006E-2</v>
      </c>
      <c r="L1232">
        <v>0.3029</v>
      </c>
      <c r="M1232">
        <v>36.9</v>
      </c>
      <c r="N1232">
        <v>8.0100000000000005E-2</v>
      </c>
      <c r="O1232">
        <v>0.27400000000000002</v>
      </c>
      <c r="P1232">
        <v>1.2000999999999999</v>
      </c>
      <c r="Q1232">
        <v>457</v>
      </c>
      <c r="R1232" t="s">
        <v>923</v>
      </c>
      <c r="T1232" t="s">
        <v>28</v>
      </c>
      <c r="Y1232" t="s">
        <v>160</v>
      </c>
    </row>
    <row r="1233" spans="1:25" x14ac:dyDescent="0.45">
      <c r="A1233" t="s">
        <v>122</v>
      </c>
      <c r="B1233" t="s">
        <v>174</v>
      </c>
      <c r="C1233">
        <v>1571</v>
      </c>
      <c r="D1233" t="s">
        <v>181</v>
      </c>
      <c r="F1233">
        <v>2020</v>
      </c>
      <c r="G1233">
        <v>14</v>
      </c>
      <c r="H1233">
        <v>8.85</v>
      </c>
      <c r="I1233">
        <v>126.05</v>
      </c>
      <c r="K1233">
        <v>0.373</v>
      </c>
      <c r="L1233">
        <v>0.30399999999999999</v>
      </c>
      <c r="M1233">
        <v>199.5</v>
      </c>
      <c r="N1233">
        <v>8.1900000000000001E-2</v>
      </c>
      <c r="O1233">
        <v>1.476</v>
      </c>
      <c r="P1233">
        <v>1.1986000000000001</v>
      </c>
      <c r="Q1233">
        <v>2460.1999999999998</v>
      </c>
      <c r="R1233" t="s">
        <v>923</v>
      </c>
      <c r="T1233" t="s">
        <v>28</v>
      </c>
      <c r="Y1233" t="s">
        <v>160</v>
      </c>
    </row>
    <row r="1234" spans="1:25" x14ac:dyDescent="0.45">
      <c r="A1234" t="s">
        <v>122</v>
      </c>
      <c r="B1234" t="s">
        <v>174</v>
      </c>
      <c r="C1234">
        <v>1571</v>
      </c>
      <c r="D1234" t="s">
        <v>181</v>
      </c>
      <c r="F1234">
        <v>2021</v>
      </c>
      <c r="G1234">
        <v>26</v>
      </c>
      <c r="H1234">
        <v>13.76</v>
      </c>
      <c r="I1234">
        <v>235.75</v>
      </c>
      <c r="K1234">
        <v>0.71099999999999997</v>
      </c>
      <c r="L1234">
        <v>0.30299999999999999</v>
      </c>
      <c r="M1234">
        <v>379.9</v>
      </c>
      <c r="N1234">
        <v>8.0799999999999997E-2</v>
      </c>
      <c r="O1234">
        <v>2.8140000000000001</v>
      </c>
      <c r="P1234">
        <v>1.2013</v>
      </c>
      <c r="Q1234">
        <v>4689.8999999999996</v>
      </c>
      <c r="R1234" t="s">
        <v>923</v>
      </c>
      <c r="T1234" t="s">
        <v>28</v>
      </c>
      <c r="Y1234" t="s">
        <v>161</v>
      </c>
    </row>
    <row r="1235" spans="1:25" x14ac:dyDescent="0.45">
      <c r="A1235" t="s">
        <v>122</v>
      </c>
      <c r="B1235" t="s">
        <v>174</v>
      </c>
      <c r="C1235">
        <v>1571</v>
      </c>
      <c r="D1235" t="s">
        <v>181</v>
      </c>
      <c r="F1235">
        <v>2022</v>
      </c>
      <c r="G1235">
        <v>22</v>
      </c>
      <c r="H1235">
        <v>14.94</v>
      </c>
      <c r="I1235">
        <v>282.19</v>
      </c>
      <c r="K1235">
        <v>0.70499999999999996</v>
      </c>
      <c r="L1235">
        <v>0.3029</v>
      </c>
      <c r="M1235">
        <v>377.2</v>
      </c>
      <c r="N1235">
        <v>8.1000000000000003E-2</v>
      </c>
      <c r="O1235">
        <v>2.794</v>
      </c>
      <c r="P1235">
        <v>1.2</v>
      </c>
      <c r="Q1235">
        <v>4656</v>
      </c>
      <c r="R1235" t="s">
        <v>923</v>
      </c>
      <c r="T1235" t="s">
        <v>28</v>
      </c>
      <c r="Y1235" t="s">
        <v>161</v>
      </c>
    </row>
    <row r="1236" spans="1:25" x14ac:dyDescent="0.45">
      <c r="A1236" t="s">
        <v>122</v>
      </c>
      <c r="B1236" t="s">
        <v>174</v>
      </c>
      <c r="C1236">
        <v>1571</v>
      </c>
      <c r="D1236" t="s">
        <v>181</v>
      </c>
      <c r="F1236">
        <v>2023</v>
      </c>
      <c r="G1236">
        <v>14</v>
      </c>
      <c r="H1236">
        <v>9.48</v>
      </c>
      <c r="I1236">
        <v>176.77</v>
      </c>
      <c r="K1236">
        <v>0.48599999999999999</v>
      </c>
      <c r="L1236">
        <v>0.30990000000000001</v>
      </c>
      <c r="M1236">
        <v>259.8</v>
      </c>
      <c r="N1236">
        <v>7.5399999999999995E-2</v>
      </c>
      <c r="O1236">
        <v>1.923</v>
      </c>
      <c r="P1236">
        <v>1.1999</v>
      </c>
      <c r="Q1236">
        <v>3204.9</v>
      </c>
      <c r="R1236" t="s">
        <v>923</v>
      </c>
      <c r="T1236" t="s">
        <v>28</v>
      </c>
      <c r="Y1236" t="s">
        <v>161</v>
      </c>
    </row>
    <row r="1237" spans="1:25" x14ac:dyDescent="0.45">
      <c r="A1237" t="s">
        <v>122</v>
      </c>
      <c r="B1237" t="s">
        <v>174</v>
      </c>
      <c r="C1237">
        <v>1571</v>
      </c>
      <c r="D1237" t="s">
        <v>181</v>
      </c>
      <c r="F1237">
        <v>2024</v>
      </c>
      <c r="G1237">
        <v>0</v>
      </c>
      <c r="H1237">
        <v>0</v>
      </c>
      <c r="R1237" t="s">
        <v>923</v>
      </c>
      <c r="T1237" t="s">
        <v>28</v>
      </c>
      <c r="Y1237" t="s">
        <v>161</v>
      </c>
    </row>
    <row r="1238" spans="1:25" x14ac:dyDescent="0.45">
      <c r="A1238" t="s">
        <v>122</v>
      </c>
      <c r="B1238" t="s">
        <v>174</v>
      </c>
      <c r="C1238">
        <v>1571</v>
      </c>
      <c r="D1238" t="s">
        <v>182</v>
      </c>
      <c r="F1238">
        <v>2009</v>
      </c>
      <c r="G1238">
        <v>130</v>
      </c>
      <c r="H1238">
        <v>89.64</v>
      </c>
      <c r="I1238">
        <v>5398.63</v>
      </c>
      <c r="K1238">
        <v>3.5150000000000001</v>
      </c>
      <c r="L1238">
        <v>8.2799999999999999E-2</v>
      </c>
      <c r="M1238">
        <v>5701.87</v>
      </c>
      <c r="N1238">
        <v>7.0300000000000001E-2</v>
      </c>
      <c r="O1238">
        <v>4.3090000000000002</v>
      </c>
      <c r="P1238">
        <v>0.1071</v>
      </c>
      <c r="Q1238">
        <v>80100.781000000003</v>
      </c>
      <c r="R1238" t="s">
        <v>333</v>
      </c>
      <c r="S1238" t="s">
        <v>38</v>
      </c>
      <c r="T1238" t="s">
        <v>28</v>
      </c>
      <c r="V1238" t="s">
        <v>32</v>
      </c>
      <c r="Y1238" t="s">
        <v>107</v>
      </c>
    </row>
    <row r="1239" spans="1:25" x14ac:dyDescent="0.45">
      <c r="A1239" t="s">
        <v>122</v>
      </c>
      <c r="B1239" t="s">
        <v>174</v>
      </c>
      <c r="C1239">
        <v>1571</v>
      </c>
      <c r="D1239" t="s">
        <v>182</v>
      </c>
      <c r="F1239">
        <v>2010</v>
      </c>
      <c r="G1239">
        <v>219</v>
      </c>
      <c r="H1239">
        <v>188.98</v>
      </c>
      <c r="I1239">
        <v>13070.16</v>
      </c>
      <c r="K1239">
        <v>3.2450000000000001</v>
      </c>
      <c r="L1239">
        <v>3.0499999999999999E-2</v>
      </c>
      <c r="M1239">
        <v>11459.944</v>
      </c>
      <c r="N1239">
        <v>6.3200000000000006E-2</v>
      </c>
      <c r="O1239">
        <v>8.2810000000000006</v>
      </c>
      <c r="P1239">
        <v>9.2600000000000002E-2</v>
      </c>
      <c r="Q1239">
        <v>177899.20699999999</v>
      </c>
      <c r="R1239" t="s">
        <v>333</v>
      </c>
      <c r="S1239" t="s">
        <v>38</v>
      </c>
      <c r="T1239" t="s">
        <v>28</v>
      </c>
      <c r="V1239" t="s">
        <v>32</v>
      </c>
      <c r="Y1239" t="s">
        <v>107</v>
      </c>
    </row>
    <row r="1240" spans="1:25" x14ac:dyDescent="0.45">
      <c r="A1240" t="s">
        <v>122</v>
      </c>
      <c r="B1240" t="s">
        <v>174</v>
      </c>
      <c r="C1240">
        <v>1571</v>
      </c>
      <c r="D1240" t="s">
        <v>182</v>
      </c>
      <c r="F1240">
        <v>2011</v>
      </c>
      <c r="G1240">
        <v>232</v>
      </c>
      <c r="H1240">
        <v>204.66</v>
      </c>
      <c r="I1240">
        <v>14144.28</v>
      </c>
      <c r="K1240">
        <v>3.0649999999999999</v>
      </c>
      <c r="L1240">
        <v>2.8299999999999999E-2</v>
      </c>
      <c r="M1240">
        <v>12403.651</v>
      </c>
      <c r="N1240">
        <v>6.3299999999999995E-2</v>
      </c>
      <c r="O1240">
        <v>9.0169999999999995</v>
      </c>
      <c r="P1240">
        <v>9.2200000000000004E-2</v>
      </c>
      <c r="Q1240">
        <v>193368.58499999999</v>
      </c>
      <c r="R1240" t="s">
        <v>333</v>
      </c>
      <c r="S1240" t="s">
        <v>38</v>
      </c>
      <c r="T1240" t="s">
        <v>28</v>
      </c>
      <c r="V1240" t="s">
        <v>32</v>
      </c>
      <c r="Y1240" t="s">
        <v>107</v>
      </c>
    </row>
    <row r="1241" spans="1:25" x14ac:dyDescent="0.45">
      <c r="A1241" t="s">
        <v>122</v>
      </c>
      <c r="B1241" t="s">
        <v>174</v>
      </c>
      <c r="C1241">
        <v>1571</v>
      </c>
      <c r="D1241" t="s">
        <v>182</v>
      </c>
      <c r="F1241">
        <v>2012</v>
      </c>
      <c r="G1241">
        <v>169</v>
      </c>
      <c r="H1241">
        <v>144.74</v>
      </c>
      <c r="I1241">
        <v>9648.7900000000009</v>
      </c>
      <c r="K1241">
        <v>0.30099999999999999</v>
      </c>
      <c r="L1241">
        <v>5.0000000000000001E-3</v>
      </c>
      <c r="M1241">
        <v>7681.0640000000003</v>
      </c>
      <c r="N1241">
        <v>5.9700000000000003E-2</v>
      </c>
      <c r="O1241">
        <v>3.56</v>
      </c>
      <c r="P1241">
        <v>5.57E-2</v>
      </c>
      <c r="Q1241">
        <v>127821.022</v>
      </c>
      <c r="R1241" t="s">
        <v>333</v>
      </c>
      <c r="S1241" t="s">
        <v>38</v>
      </c>
      <c r="T1241" t="s">
        <v>28</v>
      </c>
      <c r="V1241" t="s">
        <v>32</v>
      </c>
      <c r="Y1241" t="s">
        <v>107</v>
      </c>
    </row>
    <row r="1242" spans="1:25" x14ac:dyDescent="0.45">
      <c r="A1242" t="s">
        <v>122</v>
      </c>
      <c r="B1242" t="s">
        <v>174</v>
      </c>
      <c r="C1242">
        <v>1571</v>
      </c>
      <c r="D1242" t="s">
        <v>182</v>
      </c>
      <c r="F1242">
        <v>2013</v>
      </c>
      <c r="G1242">
        <v>117</v>
      </c>
      <c r="H1242">
        <v>96.88</v>
      </c>
      <c r="I1242">
        <v>6635.96</v>
      </c>
      <c r="K1242">
        <v>6.11</v>
      </c>
      <c r="L1242">
        <v>0.14879999999999999</v>
      </c>
      <c r="M1242">
        <v>5850.1</v>
      </c>
      <c r="N1242">
        <v>6.5500000000000003E-2</v>
      </c>
      <c r="O1242">
        <v>3.734</v>
      </c>
      <c r="P1242">
        <v>8.5500000000000007E-2</v>
      </c>
      <c r="Q1242">
        <v>90071.4</v>
      </c>
      <c r="R1242" t="s">
        <v>333</v>
      </c>
      <c r="S1242" t="s">
        <v>38</v>
      </c>
      <c r="T1242" t="s">
        <v>28</v>
      </c>
      <c r="V1242" t="s">
        <v>32</v>
      </c>
      <c r="Y1242" t="s">
        <v>107</v>
      </c>
    </row>
    <row r="1243" spans="1:25" x14ac:dyDescent="0.45">
      <c r="A1243" t="s">
        <v>122</v>
      </c>
      <c r="B1243" t="s">
        <v>174</v>
      </c>
      <c r="C1243">
        <v>1571</v>
      </c>
      <c r="D1243" t="s">
        <v>182</v>
      </c>
      <c r="F1243">
        <v>2014</v>
      </c>
      <c r="G1243">
        <v>184</v>
      </c>
      <c r="H1243">
        <v>157.66999999999999</v>
      </c>
      <c r="I1243">
        <v>12219.42</v>
      </c>
      <c r="K1243">
        <v>12.266</v>
      </c>
      <c r="L1243">
        <v>0.1822</v>
      </c>
      <c r="M1243">
        <v>10540.6</v>
      </c>
      <c r="N1243">
        <v>7.8899999999999998E-2</v>
      </c>
      <c r="O1243">
        <v>9.2050000000000001</v>
      </c>
      <c r="P1243">
        <v>0.13719999999999999</v>
      </c>
      <c r="Q1243">
        <v>133386.5</v>
      </c>
      <c r="R1243" t="s">
        <v>333</v>
      </c>
      <c r="S1243" t="s">
        <v>38</v>
      </c>
      <c r="T1243" t="s">
        <v>28</v>
      </c>
      <c r="V1243" t="s">
        <v>32</v>
      </c>
      <c r="Y1243" t="s">
        <v>107</v>
      </c>
    </row>
    <row r="1244" spans="1:25" x14ac:dyDescent="0.45">
      <c r="A1244" t="s">
        <v>122</v>
      </c>
      <c r="B1244" t="s">
        <v>174</v>
      </c>
      <c r="C1244">
        <v>1571</v>
      </c>
      <c r="D1244" t="s">
        <v>182</v>
      </c>
      <c r="F1244">
        <v>2015</v>
      </c>
      <c r="G1244">
        <v>74</v>
      </c>
      <c r="H1244">
        <v>63.61</v>
      </c>
      <c r="I1244">
        <v>4313.5600000000004</v>
      </c>
      <c r="K1244">
        <v>2.1859999999999999</v>
      </c>
      <c r="L1244">
        <v>6.7900000000000002E-2</v>
      </c>
      <c r="M1244">
        <v>3904.4</v>
      </c>
      <c r="N1244">
        <v>6.6299999999999998E-2</v>
      </c>
      <c r="O1244">
        <v>2.6160000000000001</v>
      </c>
      <c r="P1244">
        <v>8.6699999999999999E-2</v>
      </c>
      <c r="Q1244">
        <v>58142</v>
      </c>
      <c r="R1244" t="s">
        <v>333</v>
      </c>
      <c r="S1244" t="s">
        <v>38</v>
      </c>
      <c r="T1244" t="s">
        <v>28</v>
      </c>
      <c r="V1244" t="s">
        <v>32</v>
      </c>
      <c r="Y1244" t="s">
        <v>146</v>
      </c>
    </row>
    <row r="1245" spans="1:25" x14ac:dyDescent="0.45">
      <c r="A1245" t="s">
        <v>122</v>
      </c>
      <c r="B1245" t="s">
        <v>174</v>
      </c>
      <c r="C1245">
        <v>1571</v>
      </c>
      <c r="D1245" t="s">
        <v>182</v>
      </c>
      <c r="F1245">
        <v>2016</v>
      </c>
      <c r="G1245">
        <v>46</v>
      </c>
      <c r="H1245">
        <v>32.24</v>
      </c>
      <c r="I1245">
        <v>2021.55</v>
      </c>
      <c r="K1245">
        <v>0.61399999999999999</v>
      </c>
      <c r="L1245">
        <v>7.9399999999999998E-2</v>
      </c>
      <c r="M1245">
        <v>1788.8</v>
      </c>
      <c r="N1245">
        <v>6.7799999999999999E-2</v>
      </c>
      <c r="O1245">
        <v>1.0680000000000001</v>
      </c>
      <c r="P1245">
        <v>9.1700000000000004E-2</v>
      </c>
      <c r="Q1245">
        <v>28070.2</v>
      </c>
      <c r="R1245" t="s">
        <v>333</v>
      </c>
      <c r="S1245" t="s">
        <v>38</v>
      </c>
      <c r="T1245" t="s">
        <v>28</v>
      </c>
      <c r="V1245" t="s">
        <v>32</v>
      </c>
      <c r="Y1245" t="s">
        <v>146</v>
      </c>
    </row>
    <row r="1246" spans="1:25" x14ac:dyDescent="0.45">
      <c r="A1246" t="s">
        <v>122</v>
      </c>
      <c r="B1246" t="s">
        <v>174</v>
      </c>
      <c r="C1246">
        <v>1571</v>
      </c>
      <c r="D1246" t="s">
        <v>182</v>
      </c>
      <c r="F1246">
        <v>2017</v>
      </c>
      <c r="G1246">
        <v>33</v>
      </c>
      <c r="H1246">
        <v>25.83</v>
      </c>
      <c r="I1246">
        <v>1535.77</v>
      </c>
      <c r="K1246">
        <v>1.7250000000000001</v>
      </c>
      <c r="L1246">
        <v>0.14760000000000001</v>
      </c>
      <c r="M1246">
        <v>1812.5</v>
      </c>
      <c r="N1246">
        <v>7.5200000000000003E-2</v>
      </c>
      <c r="O1246">
        <v>1.4530000000000001</v>
      </c>
      <c r="P1246">
        <v>0.12189999999999999</v>
      </c>
      <c r="Q1246">
        <v>24362</v>
      </c>
      <c r="R1246" t="s">
        <v>333</v>
      </c>
      <c r="S1246" t="s">
        <v>38</v>
      </c>
      <c r="T1246" t="s">
        <v>28</v>
      </c>
      <c r="V1246" t="s">
        <v>32</v>
      </c>
      <c r="Y1246" t="s">
        <v>147</v>
      </c>
    </row>
    <row r="1247" spans="1:25" x14ac:dyDescent="0.45">
      <c r="A1247" t="s">
        <v>122</v>
      </c>
      <c r="B1247" t="s">
        <v>174</v>
      </c>
      <c r="C1247">
        <v>1571</v>
      </c>
      <c r="D1247" t="s">
        <v>182</v>
      </c>
      <c r="F1247">
        <v>2018</v>
      </c>
      <c r="G1247">
        <v>77</v>
      </c>
      <c r="H1247">
        <v>68.42</v>
      </c>
      <c r="I1247">
        <v>3501.21</v>
      </c>
      <c r="K1247">
        <v>5.3970000000000002</v>
      </c>
      <c r="L1247">
        <v>0.18640000000000001</v>
      </c>
      <c r="M1247">
        <v>4739.3</v>
      </c>
      <c r="N1247">
        <v>7.9299999999999995E-2</v>
      </c>
      <c r="O1247">
        <v>4.069</v>
      </c>
      <c r="P1247">
        <v>0.1386</v>
      </c>
      <c r="Q1247">
        <v>60409.2</v>
      </c>
      <c r="R1247" t="s">
        <v>333</v>
      </c>
      <c r="S1247" t="s">
        <v>38</v>
      </c>
      <c r="T1247" t="s">
        <v>28</v>
      </c>
      <c r="V1247" t="s">
        <v>32</v>
      </c>
      <c r="Y1247" t="s">
        <v>147</v>
      </c>
    </row>
    <row r="1248" spans="1:25" x14ac:dyDescent="0.45">
      <c r="A1248" t="s">
        <v>122</v>
      </c>
      <c r="B1248" t="s">
        <v>174</v>
      </c>
      <c r="C1248">
        <v>1571</v>
      </c>
      <c r="D1248" t="s">
        <v>182</v>
      </c>
      <c r="F1248">
        <v>2019</v>
      </c>
      <c r="G1248">
        <v>29</v>
      </c>
      <c r="H1248">
        <v>21.63</v>
      </c>
      <c r="I1248">
        <v>1314.93</v>
      </c>
      <c r="K1248">
        <v>1.4159999999999999</v>
      </c>
      <c r="L1248">
        <v>0.13</v>
      </c>
      <c r="M1248">
        <v>1448.9</v>
      </c>
      <c r="N1248">
        <v>7.3200000000000001E-2</v>
      </c>
      <c r="O1248">
        <v>1.0920000000000001</v>
      </c>
      <c r="P1248">
        <v>0.1084</v>
      </c>
      <c r="Q1248">
        <v>19335.2</v>
      </c>
      <c r="R1248" t="s">
        <v>333</v>
      </c>
      <c r="S1248" t="s">
        <v>38</v>
      </c>
      <c r="T1248" t="s">
        <v>28</v>
      </c>
      <c r="V1248" t="s">
        <v>32</v>
      </c>
      <c r="Y1248" t="s">
        <v>147</v>
      </c>
    </row>
    <row r="1249" spans="1:25" x14ac:dyDescent="0.45">
      <c r="A1249" t="s">
        <v>122</v>
      </c>
      <c r="B1249" t="s">
        <v>174</v>
      </c>
      <c r="C1249">
        <v>1571</v>
      </c>
      <c r="D1249" t="s">
        <v>182</v>
      </c>
      <c r="F1249">
        <v>2020</v>
      </c>
      <c r="G1249">
        <v>45</v>
      </c>
      <c r="H1249">
        <v>35.76</v>
      </c>
      <c r="I1249">
        <v>2158.5300000000002</v>
      </c>
      <c r="K1249">
        <v>1.204</v>
      </c>
      <c r="L1249">
        <v>8.7099999999999997E-2</v>
      </c>
      <c r="M1249">
        <v>1979</v>
      </c>
      <c r="N1249">
        <v>6.8099999999999994E-2</v>
      </c>
      <c r="O1249">
        <v>1.409</v>
      </c>
      <c r="P1249">
        <v>9.8199999999999996E-2</v>
      </c>
      <c r="Q1249">
        <v>29126.5</v>
      </c>
      <c r="R1249" t="s">
        <v>333</v>
      </c>
      <c r="S1249" t="s">
        <v>38</v>
      </c>
      <c r="T1249" t="s">
        <v>28</v>
      </c>
      <c r="V1249" t="s">
        <v>32</v>
      </c>
      <c r="Y1249" t="s">
        <v>147</v>
      </c>
    </row>
    <row r="1250" spans="1:25" x14ac:dyDescent="0.45">
      <c r="A1250" t="s">
        <v>122</v>
      </c>
      <c r="B1250" t="s">
        <v>174</v>
      </c>
      <c r="C1250">
        <v>1571</v>
      </c>
      <c r="D1250" t="s">
        <v>182</v>
      </c>
      <c r="F1250">
        <v>2021</v>
      </c>
      <c r="G1250">
        <v>60</v>
      </c>
      <c r="H1250">
        <v>41.52</v>
      </c>
      <c r="I1250">
        <v>1753.25</v>
      </c>
      <c r="K1250">
        <v>0.88800000000000001</v>
      </c>
      <c r="L1250">
        <v>5.6800000000000003E-2</v>
      </c>
      <c r="M1250">
        <v>1808.8</v>
      </c>
      <c r="N1250">
        <v>6.5199999999999994E-2</v>
      </c>
      <c r="O1250">
        <v>1.2709999999999999</v>
      </c>
      <c r="P1250">
        <v>9.06E-2</v>
      </c>
      <c r="Q1250">
        <v>27399.200000000001</v>
      </c>
      <c r="R1250" t="s">
        <v>333</v>
      </c>
      <c r="S1250" t="s">
        <v>38</v>
      </c>
      <c r="T1250" t="s">
        <v>28</v>
      </c>
      <c r="V1250" t="s">
        <v>32</v>
      </c>
      <c r="Y1250" t="s">
        <v>152</v>
      </c>
    </row>
    <row r="1251" spans="1:25" x14ac:dyDescent="0.45">
      <c r="A1251" t="s">
        <v>122</v>
      </c>
      <c r="B1251" t="s">
        <v>174</v>
      </c>
      <c r="C1251">
        <v>1571</v>
      </c>
      <c r="D1251" t="s">
        <v>182</v>
      </c>
      <c r="F1251">
        <v>2022</v>
      </c>
      <c r="G1251">
        <v>46</v>
      </c>
      <c r="H1251">
        <v>32.03</v>
      </c>
      <c r="I1251">
        <v>1663.87</v>
      </c>
      <c r="K1251">
        <v>2.1829999999999998</v>
      </c>
      <c r="L1251">
        <v>0.16880000000000001</v>
      </c>
      <c r="M1251">
        <v>1848</v>
      </c>
      <c r="N1251">
        <v>7.7899999999999997E-2</v>
      </c>
      <c r="O1251">
        <v>1.4370000000000001</v>
      </c>
      <c r="P1251">
        <v>0.11899999999999999</v>
      </c>
      <c r="Q1251">
        <v>23266.9</v>
      </c>
      <c r="R1251" t="s">
        <v>333</v>
      </c>
      <c r="S1251" t="s">
        <v>38</v>
      </c>
      <c r="T1251" t="s">
        <v>28</v>
      </c>
      <c r="V1251" t="s">
        <v>32</v>
      </c>
      <c r="Y1251" t="s">
        <v>152</v>
      </c>
    </row>
    <row r="1252" spans="1:25" x14ac:dyDescent="0.45">
      <c r="A1252" t="s">
        <v>122</v>
      </c>
      <c r="B1252" t="s">
        <v>174</v>
      </c>
      <c r="C1252">
        <v>1571</v>
      </c>
      <c r="D1252" t="s">
        <v>182</v>
      </c>
      <c r="F1252">
        <v>2023</v>
      </c>
      <c r="G1252">
        <v>63</v>
      </c>
      <c r="H1252">
        <v>47.02</v>
      </c>
      <c r="I1252">
        <v>3375.41</v>
      </c>
      <c r="K1252">
        <v>0.99099999999999999</v>
      </c>
      <c r="L1252">
        <v>4.6899999999999997E-2</v>
      </c>
      <c r="M1252">
        <v>2997.6</v>
      </c>
      <c r="N1252">
        <v>6.2899999999999998E-2</v>
      </c>
      <c r="O1252">
        <v>2.0510000000000002</v>
      </c>
      <c r="P1252">
        <v>8.6499999999999994E-2</v>
      </c>
      <c r="Q1252">
        <v>47198.8</v>
      </c>
      <c r="R1252" t="s">
        <v>333</v>
      </c>
      <c r="S1252" t="s">
        <v>38</v>
      </c>
      <c r="T1252" t="s">
        <v>28</v>
      </c>
      <c r="V1252" t="s">
        <v>32</v>
      </c>
      <c r="Y1252" t="s">
        <v>152</v>
      </c>
    </row>
    <row r="1253" spans="1:25" x14ac:dyDescent="0.45">
      <c r="A1253" t="s">
        <v>122</v>
      </c>
      <c r="B1253" t="s">
        <v>174</v>
      </c>
      <c r="C1253">
        <v>1571</v>
      </c>
      <c r="D1253" t="s">
        <v>182</v>
      </c>
      <c r="F1253">
        <v>2024</v>
      </c>
      <c r="G1253">
        <v>60</v>
      </c>
      <c r="H1253">
        <v>50.62</v>
      </c>
      <c r="I1253">
        <v>3470.97</v>
      </c>
      <c r="K1253">
        <v>0.98899999999999999</v>
      </c>
      <c r="L1253">
        <v>7.5899999999999995E-2</v>
      </c>
      <c r="M1253">
        <v>2921.4</v>
      </c>
      <c r="N1253">
        <v>6.7000000000000004E-2</v>
      </c>
      <c r="O1253">
        <v>1.996</v>
      </c>
      <c r="P1253">
        <v>9.4799999999999995E-2</v>
      </c>
      <c r="Q1253">
        <v>45911.5</v>
      </c>
      <c r="R1253" t="s">
        <v>333</v>
      </c>
      <c r="S1253" t="s">
        <v>38</v>
      </c>
      <c r="T1253" t="s">
        <v>28</v>
      </c>
      <c r="V1253" t="s">
        <v>32</v>
      </c>
      <c r="Y1253" t="s">
        <v>152</v>
      </c>
    </row>
    <row r="1254" spans="1:25" x14ac:dyDescent="0.45">
      <c r="A1254" t="s">
        <v>122</v>
      </c>
      <c r="B1254" t="s">
        <v>174</v>
      </c>
      <c r="C1254">
        <v>1571</v>
      </c>
      <c r="D1254" t="s">
        <v>183</v>
      </c>
      <c r="F1254">
        <v>2009</v>
      </c>
      <c r="G1254">
        <v>131</v>
      </c>
      <c r="H1254">
        <v>101.11</v>
      </c>
      <c r="I1254">
        <v>6720.68</v>
      </c>
      <c r="K1254">
        <v>3.17</v>
      </c>
      <c r="L1254">
        <v>6.0299999999999999E-2</v>
      </c>
      <c r="M1254">
        <v>6563.68</v>
      </c>
      <c r="N1254">
        <v>6.7299999999999999E-2</v>
      </c>
      <c r="O1254">
        <v>5.125</v>
      </c>
      <c r="P1254">
        <v>0.1008</v>
      </c>
      <c r="Q1254">
        <v>95954.740999999995</v>
      </c>
      <c r="R1254" t="s">
        <v>333</v>
      </c>
      <c r="S1254" t="s">
        <v>38</v>
      </c>
      <c r="T1254" t="s">
        <v>28</v>
      </c>
      <c r="V1254" t="s">
        <v>32</v>
      </c>
      <c r="Y1254" t="s">
        <v>107</v>
      </c>
    </row>
    <row r="1255" spans="1:25" x14ac:dyDescent="0.45">
      <c r="A1255" t="s">
        <v>122</v>
      </c>
      <c r="B1255" t="s">
        <v>174</v>
      </c>
      <c r="C1255">
        <v>1571</v>
      </c>
      <c r="D1255" t="s">
        <v>183</v>
      </c>
      <c r="F1255">
        <v>2010</v>
      </c>
      <c r="G1255">
        <v>273</v>
      </c>
      <c r="H1255">
        <v>230.95</v>
      </c>
      <c r="I1255">
        <v>14932.09</v>
      </c>
      <c r="K1255">
        <v>1.5089999999999999</v>
      </c>
      <c r="L1255">
        <v>1.7999999999999999E-2</v>
      </c>
      <c r="M1255">
        <v>12469.005999999999</v>
      </c>
      <c r="N1255">
        <v>6.1400000000000003E-2</v>
      </c>
      <c r="O1255">
        <v>7.6989999999999998</v>
      </c>
      <c r="P1255">
        <v>7.5600000000000001E-2</v>
      </c>
      <c r="Q1255">
        <v>203078.18299999999</v>
      </c>
      <c r="R1255" t="s">
        <v>333</v>
      </c>
      <c r="S1255" t="s">
        <v>38</v>
      </c>
      <c r="T1255" t="s">
        <v>28</v>
      </c>
      <c r="V1255" t="s">
        <v>32</v>
      </c>
      <c r="Y1255" t="s">
        <v>107</v>
      </c>
    </row>
    <row r="1256" spans="1:25" x14ac:dyDescent="0.45">
      <c r="A1256" t="s">
        <v>122</v>
      </c>
      <c r="B1256" t="s">
        <v>174</v>
      </c>
      <c r="C1256">
        <v>1571</v>
      </c>
      <c r="D1256" t="s">
        <v>183</v>
      </c>
      <c r="F1256">
        <v>2011</v>
      </c>
      <c r="G1256">
        <v>146</v>
      </c>
      <c r="H1256">
        <v>123.99</v>
      </c>
      <c r="I1256">
        <v>7811.67</v>
      </c>
      <c r="K1256">
        <v>0.48699999999999999</v>
      </c>
      <c r="L1256">
        <v>1.9E-2</v>
      </c>
      <c r="M1256">
        <v>6575.759</v>
      </c>
      <c r="N1256">
        <v>6.1899999999999997E-2</v>
      </c>
      <c r="O1256">
        <v>4.0129999999999999</v>
      </c>
      <c r="P1256">
        <v>7.9200000000000007E-2</v>
      </c>
      <c r="Q1256">
        <v>108352.817</v>
      </c>
      <c r="R1256" t="s">
        <v>333</v>
      </c>
      <c r="S1256" t="s">
        <v>38</v>
      </c>
      <c r="T1256" t="s">
        <v>28</v>
      </c>
      <c r="V1256" t="s">
        <v>32</v>
      </c>
      <c r="Y1256" t="s">
        <v>107</v>
      </c>
    </row>
    <row r="1257" spans="1:25" x14ac:dyDescent="0.45">
      <c r="A1257" t="s">
        <v>122</v>
      </c>
      <c r="B1257" t="s">
        <v>174</v>
      </c>
      <c r="C1257">
        <v>1571</v>
      </c>
      <c r="D1257" t="s">
        <v>183</v>
      </c>
      <c r="F1257">
        <v>2012</v>
      </c>
      <c r="G1257">
        <v>169</v>
      </c>
      <c r="H1257">
        <v>148.69999999999999</v>
      </c>
      <c r="I1257">
        <v>7129.5</v>
      </c>
      <c r="K1257">
        <v>0.26600000000000001</v>
      </c>
      <c r="L1257">
        <v>4.8999999999999998E-3</v>
      </c>
      <c r="M1257">
        <v>6449.5439999999999</v>
      </c>
      <c r="N1257">
        <v>5.9700000000000003E-2</v>
      </c>
      <c r="O1257">
        <v>4.5250000000000004</v>
      </c>
      <c r="P1257">
        <v>8.1199999999999994E-2</v>
      </c>
      <c r="Q1257">
        <v>107248.476</v>
      </c>
      <c r="R1257" t="s">
        <v>333</v>
      </c>
      <c r="S1257" t="s">
        <v>38</v>
      </c>
      <c r="T1257" t="s">
        <v>28</v>
      </c>
      <c r="V1257" t="s">
        <v>32</v>
      </c>
      <c r="Y1257" t="s">
        <v>107</v>
      </c>
    </row>
    <row r="1258" spans="1:25" x14ac:dyDescent="0.45">
      <c r="A1258" t="s">
        <v>122</v>
      </c>
      <c r="B1258" t="s">
        <v>174</v>
      </c>
      <c r="C1258">
        <v>1571</v>
      </c>
      <c r="D1258" t="s">
        <v>183</v>
      </c>
      <c r="F1258">
        <v>2013</v>
      </c>
      <c r="G1258">
        <v>85</v>
      </c>
      <c r="H1258">
        <v>72.37</v>
      </c>
      <c r="I1258">
        <v>4392.24</v>
      </c>
      <c r="K1258">
        <v>0.81899999999999995</v>
      </c>
      <c r="L1258">
        <v>3.61E-2</v>
      </c>
      <c r="M1258">
        <v>3650.5</v>
      </c>
      <c r="N1258">
        <v>6.0600000000000001E-2</v>
      </c>
      <c r="O1258">
        <v>2.391</v>
      </c>
      <c r="P1258">
        <v>8.0399999999999999E-2</v>
      </c>
      <c r="Q1258">
        <v>60672.4</v>
      </c>
      <c r="R1258" t="s">
        <v>333</v>
      </c>
      <c r="S1258" t="s">
        <v>38</v>
      </c>
      <c r="T1258" t="s">
        <v>28</v>
      </c>
      <c r="V1258" t="s">
        <v>32</v>
      </c>
      <c r="Y1258" t="s">
        <v>107</v>
      </c>
    </row>
    <row r="1259" spans="1:25" x14ac:dyDescent="0.45">
      <c r="A1259" t="s">
        <v>122</v>
      </c>
      <c r="B1259" t="s">
        <v>174</v>
      </c>
      <c r="C1259">
        <v>1571</v>
      </c>
      <c r="D1259" t="s">
        <v>183</v>
      </c>
      <c r="F1259">
        <v>2014</v>
      </c>
      <c r="G1259">
        <v>86</v>
      </c>
      <c r="H1259">
        <v>66.83</v>
      </c>
      <c r="I1259">
        <v>3982.86</v>
      </c>
      <c r="K1259">
        <v>3.141</v>
      </c>
      <c r="L1259">
        <v>8.2799999999999999E-2</v>
      </c>
      <c r="M1259">
        <v>4614.8</v>
      </c>
      <c r="N1259">
        <v>6.8000000000000005E-2</v>
      </c>
      <c r="O1259">
        <v>3.6</v>
      </c>
      <c r="P1259">
        <v>0.10390000000000001</v>
      </c>
      <c r="Q1259">
        <v>66652.5</v>
      </c>
      <c r="R1259" t="s">
        <v>333</v>
      </c>
      <c r="S1259" t="s">
        <v>38</v>
      </c>
      <c r="T1259" t="s">
        <v>28</v>
      </c>
      <c r="V1259" t="s">
        <v>32</v>
      </c>
      <c r="Y1259" t="s">
        <v>107</v>
      </c>
    </row>
    <row r="1260" spans="1:25" x14ac:dyDescent="0.45">
      <c r="A1260" t="s">
        <v>122</v>
      </c>
      <c r="B1260" t="s">
        <v>174</v>
      </c>
      <c r="C1260">
        <v>1571</v>
      </c>
      <c r="D1260" t="s">
        <v>183</v>
      </c>
      <c r="F1260">
        <v>2015</v>
      </c>
      <c r="G1260">
        <v>92</v>
      </c>
      <c r="H1260">
        <v>76.52</v>
      </c>
      <c r="I1260">
        <v>5391.92</v>
      </c>
      <c r="K1260">
        <v>2.492</v>
      </c>
      <c r="L1260">
        <v>6.2100000000000002E-2</v>
      </c>
      <c r="M1260">
        <v>4810.8999999999996</v>
      </c>
      <c r="N1260">
        <v>6.6299999999999998E-2</v>
      </c>
      <c r="O1260">
        <v>3.585</v>
      </c>
      <c r="P1260">
        <v>9.7100000000000006E-2</v>
      </c>
      <c r="Q1260">
        <v>72378.3</v>
      </c>
      <c r="R1260" t="s">
        <v>333</v>
      </c>
      <c r="S1260" t="s">
        <v>38</v>
      </c>
      <c r="T1260" t="s">
        <v>28</v>
      </c>
      <c r="V1260" t="s">
        <v>32</v>
      </c>
      <c r="Y1260" t="s">
        <v>146</v>
      </c>
    </row>
    <row r="1261" spans="1:25" x14ac:dyDescent="0.45">
      <c r="A1261" t="s">
        <v>122</v>
      </c>
      <c r="B1261" t="s">
        <v>174</v>
      </c>
      <c r="C1261">
        <v>1571</v>
      </c>
      <c r="D1261" t="s">
        <v>183</v>
      </c>
      <c r="F1261">
        <v>2016</v>
      </c>
      <c r="G1261">
        <v>50</v>
      </c>
      <c r="H1261">
        <v>38.89</v>
      </c>
      <c r="I1261">
        <v>2425.94</v>
      </c>
      <c r="K1261">
        <v>0.91200000000000003</v>
      </c>
      <c r="L1261">
        <v>7.1999999999999995E-2</v>
      </c>
      <c r="M1261">
        <v>2129.8000000000002</v>
      </c>
      <c r="N1261">
        <v>6.6799999999999998E-2</v>
      </c>
      <c r="O1261">
        <v>1.5469999999999999</v>
      </c>
      <c r="P1261">
        <v>0.1002</v>
      </c>
      <c r="Q1261">
        <v>32757.5</v>
      </c>
      <c r="R1261" t="s">
        <v>333</v>
      </c>
      <c r="S1261" t="s">
        <v>38</v>
      </c>
      <c r="T1261" t="s">
        <v>28</v>
      </c>
      <c r="V1261" t="s">
        <v>32</v>
      </c>
      <c r="Y1261" t="s">
        <v>146</v>
      </c>
    </row>
    <row r="1262" spans="1:25" x14ac:dyDescent="0.45">
      <c r="A1262" t="s">
        <v>122</v>
      </c>
      <c r="B1262" t="s">
        <v>174</v>
      </c>
      <c r="C1262">
        <v>1571</v>
      </c>
      <c r="D1262" t="s">
        <v>183</v>
      </c>
      <c r="F1262">
        <v>2017</v>
      </c>
      <c r="G1262">
        <v>39</v>
      </c>
      <c r="H1262">
        <v>30.85</v>
      </c>
      <c r="I1262">
        <v>1847.82</v>
      </c>
      <c r="K1262">
        <v>1.355</v>
      </c>
      <c r="L1262">
        <v>0.1152</v>
      </c>
      <c r="M1262">
        <v>1788.8</v>
      </c>
      <c r="N1262">
        <v>7.1499999999999994E-2</v>
      </c>
      <c r="O1262">
        <v>1.425</v>
      </c>
      <c r="P1262">
        <v>0.11550000000000001</v>
      </c>
      <c r="Q1262">
        <v>25330.2</v>
      </c>
      <c r="R1262" t="s">
        <v>333</v>
      </c>
      <c r="S1262" t="s">
        <v>38</v>
      </c>
      <c r="T1262" t="s">
        <v>28</v>
      </c>
      <c r="V1262" t="s">
        <v>32</v>
      </c>
      <c r="Y1262" t="s">
        <v>147</v>
      </c>
    </row>
    <row r="1263" spans="1:25" x14ac:dyDescent="0.45">
      <c r="A1263" t="s">
        <v>122</v>
      </c>
      <c r="B1263" t="s">
        <v>174</v>
      </c>
      <c r="C1263">
        <v>1571</v>
      </c>
      <c r="D1263" t="s">
        <v>183</v>
      </c>
      <c r="F1263">
        <v>2018</v>
      </c>
      <c r="G1263">
        <v>86</v>
      </c>
      <c r="H1263">
        <v>75.540000000000006</v>
      </c>
      <c r="I1263">
        <v>4040.98</v>
      </c>
      <c r="K1263">
        <v>5.3179999999999996</v>
      </c>
      <c r="L1263">
        <v>0.1946</v>
      </c>
      <c r="M1263">
        <v>4339.6000000000004</v>
      </c>
      <c r="N1263">
        <v>8.0600000000000005E-2</v>
      </c>
      <c r="O1263">
        <v>3.8780000000000001</v>
      </c>
      <c r="P1263">
        <v>0.14219999999999999</v>
      </c>
      <c r="Q1263">
        <v>53915.8</v>
      </c>
      <c r="R1263" t="s">
        <v>333</v>
      </c>
      <c r="S1263" t="s">
        <v>38</v>
      </c>
      <c r="T1263" t="s">
        <v>28</v>
      </c>
      <c r="V1263" t="s">
        <v>32</v>
      </c>
      <c r="Y1263" t="s">
        <v>147</v>
      </c>
    </row>
    <row r="1264" spans="1:25" x14ac:dyDescent="0.45">
      <c r="A1264" t="s">
        <v>122</v>
      </c>
      <c r="B1264" t="s">
        <v>174</v>
      </c>
      <c r="C1264">
        <v>1571</v>
      </c>
      <c r="D1264" t="s">
        <v>183</v>
      </c>
      <c r="F1264">
        <v>2019</v>
      </c>
      <c r="G1264">
        <v>31</v>
      </c>
      <c r="H1264">
        <v>22.31</v>
      </c>
      <c r="I1264">
        <v>1350.03</v>
      </c>
      <c r="K1264">
        <v>1.379</v>
      </c>
      <c r="L1264">
        <v>0.13059999999999999</v>
      </c>
      <c r="M1264">
        <v>1381.4</v>
      </c>
      <c r="N1264">
        <v>7.2900000000000006E-2</v>
      </c>
      <c r="O1264">
        <v>1.044</v>
      </c>
      <c r="P1264">
        <v>0.10929999999999999</v>
      </c>
      <c r="Q1264">
        <v>18328.2</v>
      </c>
      <c r="R1264" t="s">
        <v>333</v>
      </c>
      <c r="S1264" t="s">
        <v>38</v>
      </c>
      <c r="T1264" t="s">
        <v>28</v>
      </c>
      <c r="V1264" t="s">
        <v>32</v>
      </c>
      <c r="Y1264" t="s">
        <v>147</v>
      </c>
    </row>
    <row r="1265" spans="1:25" x14ac:dyDescent="0.45">
      <c r="A1265" t="s">
        <v>122</v>
      </c>
      <c r="B1265" t="s">
        <v>174</v>
      </c>
      <c r="C1265">
        <v>1571</v>
      </c>
      <c r="D1265" t="s">
        <v>183</v>
      </c>
      <c r="F1265">
        <v>2020</v>
      </c>
      <c r="G1265">
        <v>54</v>
      </c>
      <c r="H1265">
        <v>36.07</v>
      </c>
      <c r="I1265">
        <v>1975.47</v>
      </c>
      <c r="K1265">
        <v>0.56999999999999995</v>
      </c>
      <c r="L1265">
        <v>4.41E-2</v>
      </c>
      <c r="M1265">
        <v>1650.1</v>
      </c>
      <c r="N1265">
        <v>6.3399999999999998E-2</v>
      </c>
      <c r="O1265">
        <v>1.1259999999999999</v>
      </c>
      <c r="P1265">
        <v>8.72E-2</v>
      </c>
      <c r="Q1265">
        <v>25895.9</v>
      </c>
      <c r="R1265" t="s">
        <v>333</v>
      </c>
      <c r="S1265" t="s">
        <v>38</v>
      </c>
      <c r="T1265" t="s">
        <v>28</v>
      </c>
      <c r="V1265" t="s">
        <v>32</v>
      </c>
      <c r="Y1265" t="s">
        <v>147</v>
      </c>
    </row>
    <row r="1266" spans="1:25" x14ac:dyDescent="0.45">
      <c r="A1266" t="s">
        <v>122</v>
      </c>
      <c r="B1266" t="s">
        <v>174</v>
      </c>
      <c r="C1266">
        <v>1571</v>
      </c>
      <c r="D1266" t="s">
        <v>183</v>
      </c>
      <c r="F1266">
        <v>2021</v>
      </c>
      <c r="G1266">
        <v>58</v>
      </c>
      <c r="H1266">
        <v>43.99</v>
      </c>
      <c r="I1266">
        <v>2264.1999999999998</v>
      </c>
      <c r="K1266">
        <v>1.623</v>
      </c>
      <c r="L1266">
        <v>0.12520000000000001</v>
      </c>
      <c r="M1266">
        <v>2060.6999999999998</v>
      </c>
      <c r="N1266">
        <v>7.2599999999999998E-2</v>
      </c>
      <c r="O1266">
        <v>1.5149999999999999</v>
      </c>
      <c r="P1266">
        <v>0.10780000000000001</v>
      </c>
      <c r="Q1266">
        <v>28948.2</v>
      </c>
      <c r="R1266" t="s">
        <v>333</v>
      </c>
      <c r="S1266" t="s">
        <v>38</v>
      </c>
      <c r="T1266" t="s">
        <v>28</v>
      </c>
      <c r="V1266" t="s">
        <v>32</v>
      </c>
      <c r="Y1266" t="s">
        <v>152</v>
      </c>
    </row>
    <row r="1267" spans="1:25" x14ac:dyDescent="0.45">
      <c r="A1267" t="s">
        <v>122</v>
      </c>
      <c r="B1267" t="s">
        <v>174</v>
      </c>
      <c r="C1267">
        <v>1571</v>
      </c>
      <c r="D1267" t="s">
        <v>183</v>
      </c>
      <c r="F1267">
        <v>2022</v>
      </c>
      <c r="G1267">
        <v>88</v>
      </c>
      <c r="H1267">
        <v>76.88</v>
      </c>
      <c r="I1267">
        <v>5806.56</v>
      </c>
      <c r="K1267">
        <v>7.2690000000000001</v>
      </c>
      <c r="L1267">
        <v>0.19500000000000001</v>
      </c>
      <c r="M1267">
        <v>5926.3</v>
      </c>
      <c r="N1267">
        <v>8.0199999999999994E-2</v>
      </c>
      <c r="O1267">
        <v>4.633</v>
      </c>
      <c r="P1267">
        <v>0.12520000000000001</v>
      </c>
      <c r="Q1267">
        <v>73615.899999999994</v>
      </c>
      <c r="R1267" t="s">
        <v>333</v>
      </c>
      <c r="S1267" t="s">
        <v>38</v>
      </c>
      <c r="T1267" t="s">
        <v>28</v>
      </c>
      <c r="V1267" t="s">
        <v>32</v>
      </c>
      <c r="Y1267" t="s">
        <v>152</v>
      </c>
    </row>
    <row r="1268" spans="1:25" x14ac:dyDescent="0.45">
      <c r="A1268" t="s">
        <v>122</v>
      </c>
      <c r="B1268" t="s">
        <v>174</v>
      </c>
      <c r="C1268">
        <v>1571</v>
      </c>
      <c r="D1268" t="s">
        <v>183</v>
      </c>
      <c r="F1268">
        <v>2023</v>
      </c>
      <c r="G1268">
        <v>134</v>
      </c>
      <c r="H1268">
        <v>99.3</v>
      </c>
      <c r="I1268">
        <v>7115.66</v>
      </c>
      <c r="K1268">
        <v>0.45700000000000002</v>
      </c>
      <c r="L1268">
        <v>1.34E-2</v>
      </c>
      <c r="M1268">
        <v>5746.2</v>
      </c>
      <c r="N1268">
        <v>5.8999999999999997E-2</v>
      </c>
      <c r="O1268">
        <v>3.7890000000000001</v>
      </c>
      <c r="P1268">
        <v>8.0100000000000005E-2</v>
      </c>
      <c r="Q1268">
        <v>95810</v>
      </c>
      <c r="R1268" t="s">
        <v>333</v>
      </c>
      <c r="S1268" t="s">
        <v>38</v>
      </c>
      <c r="T1268" t="s">
        <v>28</v>
      </c>
      <c r="V1268" t="s">
        <v>32</v>
      </c>
      <c r="Y1268" t="s">
        <v>152</v>
      </c>
    </row>
    <row r="1269" spans="1:25" x14ac:dyDescent="0.45">
      <c r="A1269" t="s">
        <v>122</v>
      </c>
      <c r="B1269" t="s">
        <v>174</v>
      </c>
      <c r="C1269">
        <v>1571</v>
      </c>
      <c r="D1269" t="s">
        <v>183</v>
      </c>
      <c r="F1269">
        <v>2024</v>
      </c>
      <c r="G1269">
        <v>63</v>
      </c>
      <c r="H1269">
        <v>51.21</v>
      </c>
      <c r="I1269">
        <v>3363.82</v>
      </c>
      <c r="K1269">
        <v>0.76100000000000001</v>
      </c>
      <c r="L1269">
        <v>6.1100000000000002E-2</v>
      </c>
      <c r="M1269">
        <v>2817.7</v>
      </c>
      <c r="N1269">
        <v>6.3700000000000007E-2</v>
      </c>
      <c r="O1269">
        <v>1.907</v>
      </c>
      <c r="P1269">
        <v>8.8300000000000003E-2</v>
      </c>
      <c r="Q1269">
        <v>44991.9</v>
      </c>
      <c r="R1269" t="s">
        <v>333</v>
      </c>
      <c r="S1269" t="s">
        <v>38</v>
      </c>
      <c r="T1269" t="s">
        <v>28</v>
      </c>
      <c r="V1269" t="s">
        <v>32</v>
      </c>
      <c r="Y1269" t="s">
        <v>152</v>
      </c>
    </row>
    <row r="1270" spans="1:25" x14ac:dyDescent="0.45">
      <c r="A1270" t="s">
        <v>122</v>
      </c>
      <c r="B1270" t="s">
        <v>174</v>
      </c>
      <c r="C1270">
        <v>1571</v>
      </c>
      <c r="D1270" t="s">
        <v>184</v>
      </c>
      <c r="F1270">
        <v>2009</v>
      </c>
      <c r="G1270">
        <v>166</v>
      </c>
      <c r="H1270">
        <v>132.24</v>
      </c>
      <c r="I1270">
        <v>10494.47</v>
      </c>
      <c r="K1270">
        <v>5.01</v>
      </c>
      <c r="L1270">
        <v>4.3099999999999999E-2</v>
      </c>
      <c r="M1270">
        <v>11218.948</v>
      </c>
      <c r="N1270">
        <v>6.5000000000000002E-2</v>
      </c>
      <c r="O1270">
        <v>8.6140000000000008</v>
      </c>
      <c r="P1270">
        <v>9.5699999999999993E-2</v>
      </c>
      <c r="Q1270">
        <v>165363.92199999999</v>
      </c>
      <c r="R1270" t="s">
        <v>333</v>
      </c>
      <c r="S1270" t="s">
        <v>38</v>
      </c>
      <c r="T1270" t="s">
        <v>28</v>
      </c>
      <c r="V1270" t="s">
        <v>32</v>
      </c>
      <c r="Y1270" t="s">
        <v>107</v>
      </c>
    </row>
    <row r="1271" spans="1:25" x14ac:dyDescent="0.45">
      <c r="A1271" t="s">
        <v>122</v>
      </c>
      <c r="B1271" t="s">
        <v>174</v>
      </c>
      <c r="C1271">
        <v>1571</v>
      </c>
      <c r="D1271" t="s">
        <v>184</v>
      </c>
      <c r="F1271">
        <v>2010</v>
      </c>
      <c r="G1271">
        <v>490</v>
      </c>
      <c r="H1271">
        <v>411.75</v>
      </c>
      <c r="I1271">
        <v>33642.050000000003</v>
      </c>
      <c r="K1271">
        <v>6.1050000000000004</v>
      </c>
      <c r="L1271">
        <v>2.1399999999999999E-2</v>
      </c>
      <c r="M1271">
        <v>22452.191999999999</v>
      </c>
      <c r="N1271">
        <v>6.1800000000000001E-2</v>
      </c>
      <c r="O1271">
        <v>15.617000000000001</v>
      </c>
      <c r="P1271">
        <v>8.2900000000000001E-2</v>
      </c>
      <c r="Q1271">
        <v>350748.86200000002</v>
      </c>
      <c r="R1271" t="s">
        <v>333</v>
      </c>
      <c r="S1271" t="s">
        <v>38</v>
      </c>
      <c r="T1271" t="s">
        <v>28</v>
      </c>
      <c r="V1271" t="s">
        <v>32</v>
      </c>
      <c r="Y1271" t="s">
        <v>107</v>
      </c>
    </row>
    <row r="1272" spans="1:25" x14ac:dyDescent="0.45">
      <c r="A1272" t="s">
        <v>122</v>
      </c>
      <c r="B1272" t="s">
        <v>174</v>
      </c>
      <c r="C1272">
        <v>1571</v>
      </c>
      <c r="D1272" t="s">
        <v>184</v>
      </c>
      <c r="F1272">
        <v>2011</v>
      </c>
      <c r="G1272">
        <v>237</v>
      </c>
      <c r="H1272">
        <v>205.06</v>
      </c>
      <c r="I1272">
        <v>16418.650000000001</v>
      </c>
      <c r="K1272">
        <v>3.19</v>
      </c>
      <c r="L1272">
        <v>2.06E-2</v>
      </c>
      <c r="M1272">
        <v>11863.718000000001</v>
      </c>
      <c r="N1272">
        <v>6.2E-2</v>
      </c>
      <c r="O1272">
        <v>9.3550000000000004</v>
      </c>
      <c r="P1272">
        <v>8.8300000000000003E-2</v>
      </c>
      <c r="Q1272">
        <v>183849.86499999999</v>
      </c>
      <c r="R1272" t="s">
        <v>333</v>
      </c>
      <c r="S1272" t="s">
        <v>38</v>
      </c>
      <c r="T1272" t="s">
        <v>28</v>
      </c>
      <c r="V1272" t="s">
        <v>32</v>
      </c>
      <c r="Y1272" t="s">
        <v>107</v>
      </c>
    </row>
    <row r="1273" spans="1:25" x14ac:dyDescent="0.45">
      <c r="A1273" t="s">
        <v>122</v>
      </c>
      <c r="B1273" t="s">
        <v>174</v>
      </c>
      <c r="C1273">
        <v>1571</v>
      </c>
      <c r="D1273" t="s">
        <v>184</v>
      </c>
      <c r="F1273">
        <v>2012</v>
      </c>
      <c r="G1273">
        <v>183</v>
      </c>
      <c r="H1273">
        <v>162.9</v>
      </c>
      <c r="I1273">
        <v>12957.43</v>
      </c>
      <c r="K1273">
        <v>0.70899999999999996</v>
      </c>
      <c r="L1273">
        <v>0.02</v>
      </c>
      <c r="M1273">
        <v>9523.5</v>
      </c>
      <c r="N1273">
        <v>5.9799999999999999E-2</v>
      </c>
      <c r="O1273">
        <v>6.2140000000000004</v>
      </c>
      <c r="P1273">
        <v>7.9399999999999998E-2</v>
      </c>
      <c r="Q1273">
        <v>160420.1</v>
      </c>
      <c r="R1273" t="s">
        <v>333</v>
      </c>
      <c r="S1273" t="s">
        <v>38</v>
      </c>
      <c r="T1273" t="s">
        <v>28</v>
      </c>
      <c r="V1273" t="s">
        <v>32</v>
      </c>
      <c r="Y1273" t="s">
        <v>107</v>
      </c>
    </row>
    <row r="1274" spans="1:25" x14ac:dyDescent="0.45">
      <c r="A1274" t="s">
        <v>122</v>
      </c>
      <c r="B1274" t="s">
        <v>174</v>
      </c>
      <c r="C1274">
        <v>1571</v>
      </c>
      <c r="D1274" t="s">
        <v>184</v>
      </c>
      <c r="F1274">
        <v>2013</v>
      </c>
      <c r="G1274">
        <v>136</v>
      </c>
      <c r="H1274">
        <v>113.71</v>
      </c>
      <c r="I1274">
        <v>9199.6200000000008</v>
      </c>
      <c r="K1274">
        <v>3.07</v>
      </c>
      <c r="L1274">
        <v>6.0100000000000001E-2</v>
      </c>
      <c r="M1274">
        <v>6712.9</v>
      </c>
      <c r="N1274">
        <v>6.1100000000000002E-2</v>
      </c>
      <c r="O1274">
        <v>4.6920000000000002</v>
      </c>
      <c r="P1274">
        <v>8.6099999999999996E-2</v>
      </c>
      <c r="Q1274">
        <v>109228.1</v>
      </c>
      <c r="R1274" t="s">
        <v>333</v>
      </c>
      <c r="S1274" t="s">
        <v>38</v>
      </c>
      <c r="T1274" t="s">
        <v>28</v>
      </c>
      <c r="V1274" t="s">
        <v>32</v>
      </c>
      <c r="Y1274" t="s">
        <v>107</v>
      </c>
    </row>
    <row r="1275" spans="1:25" x14ac:dyDescent="0.45">
      <c r="A1275" t="s">
        <v>122</v>
      </c>
      <c r="B1275" t="s">
        <v>174</v>
      </c>
      <c r="C1275">
        <v>1571</v>
      </c>
      <c r="D1275" t="s">
        <v>184</v>
      </c>
      <c r="F1275">
        <v>2014</v>
      </c>
      <c r="G1275">
        <v>191</v>
      </c>
      <c r="H1275">
        <v>169.57</v>
      </c>
      <c r="I1275">
        <v>18151.439999999999</v>
      </c>
      <c r="K1275">
        <v>16.460999999999999</v>
      </c>
      <c r="L1275">
        <v>0.155</v>
      </c>
      <c r="M1275">
        <v>16168</v>
      </c>
      <c r="N1275">
        <v>7.5800000000000006E-2</v>
      </c>
      <c r="O1275">
        <v>15.349</v>
      </c>
      <c r="P1275">
        <v>0.14410000000000001</v>
      </c>
      <c r="Q1275">
        <v>213264.3</v>
      </c>
      <c r="R1275" t="s">
        <v>333</v>
      </c>
      <c r="S1275" t="s">
        <v>38</v>
      </c>
      <c r="T1275" t="s">
        <v>28</v>
      </c>
      <c r="V1275" t="s">
        <v>32</v>
      </c>
      <c r="Y1275" t="s">
        <v>107</v>
      </c>
    </row>
    <row r="1276" spans="1:25" x14ac:dyDescent="0.45">
      <c r="A1276" t="s">
        <v>122</v>
      </c>
      <c r="B1276" t="s">
        <v>174</v>
      </c>
      <c r="C1276">
        <v>1571</v>
      </c>
      <c r="D1276" t="s">
        <v>184</v>
      </c>
      <c r="F1276">
        <v>2015</v>
      </c>
      <c r="G1276">
        <v>117</v>
      </c>
      <c r="H1276">
        <v>97.76</v>
      </c>
      <c r="I1276">
        <v>8792.64</v>
      </c>
      <c r="K1276">
        <v>2.452</v>
      </c>
      <c r="L1276">
        <v>3.9399999999999998E-2</v>
      </c>
      <c r="M1276">
        <v>6663.3</v>
      </c>
      <c r="N1276">
        <v>6.3299999999999995E-2</v>
      </c>
      <c r="O1276">
        <v>4.4710000000000001</v>
      </c>
      <c r="P1276">
        <v>8.5900000000000004E-2</v>
      </c>
      <c r="Q1276">
        <v>103963.1</v>
      </c>
      <c r="R1276" t="s">
        <v>333</v>
      </c>
      <c r="S1276" t="s">
        <v>38</v>
      </c>
      <c r="T1276" t="s">
        <v>28</v>
      </c>
      <c r="V1276" t="s">
        <v>32</v>
      </c>
      <c r="Y1276" t="s">
        <v>146</v>
      </c>
    </row>
    <row r="1277" spans="1:25" x14ac:dyDescent="0.45">
      <c r="A1277" t="s">
        <v>122</v>
      </c>
      <c r="B1277" t="s">
        <v>174</v>
      </c>
      <c r="C1277">
        <v>1571</v>
      </c>
      <c r="D1277" t="s">
        <v>184</v>
      </c>
      <c r="F1277">
        <v>2016</v>
      </c>
      <c r="G1277">
        <v>93</v>
      </c>
      <c r="H1277">
        <v>70.92</v>
      </c>
      <c r="I1277">
        <v>5897.34</v>
      </c>
      <c r="K1277">
        <v>0.34399999999999997</v>
      </c>
      <c r="L1277">
        <v>1.2999999999999999E-2</v>
      </c>
      <c r="M1277">
        <v>4275.8999999999996</v>
      </c>
      <c r="N1277">
        <v>6.0499999999999998E-2</v>
      </c>
      <c r="O1277">
        <v>3.0670000000000002</v>
      </c>
      <c r="P1277">
        <v>8.5800000000000001E-2</v>
      </c>
      <c r="Q1277">
        <v>71274.2</v>
      </c>
      <c r="R1277" t="s">
        <v>333</v>
      </c>
      <c r="S1277" t="s">
        <v>38</v>
      </c>
      <c r="T1277" t="s">
        <v>28</v>
      </c>
      <c r="V1277" t="s">
        <v>32</v>
      </c>
      <c r="Y1277" t="s">
        <v>146</v>
      </c>
    </row>
    <row r="1278" spans="1:25" x14ac:dyDescent="0.45">
      <c r="A1278" t="s">
        <v>122</v>
      </c>
      <c r="B1278" t="s">
        <v>174</v>
      </c>
      <c r="C1278">
        <v>1571</v>
      </c>
      <c r="D1278" t="s">
        <v>184</v>
      </c>
      <c r="F1278">
        <v>2017</v>
      </c>
      <c r="G1278">
        <v>55</v>
      </c>
      <c r="H1278">
        <v>41.86</v>
      </c>
      <c r="I1278">
        <v>3582.38</v>
      </c>
      <c r="K1278">
        <v>3.3220000000000001</v>
      </c>
      <c r="L1278">
        <v>0.13500000000000001</v>
      </c>
      <c r="M1278">
        <v>3473.2</v>
      </c>
      <c r="N1278">
        <v>7.4200000000000002E-2</v>
      </c>
      <c r="O1278">
        <v>2.0209999999999999</v>
      </c>
      <c r="P1278">
        <v>8.6699999999999999E-2</v>
      </c>
      <c r="Q1278">
        <v>46624.2</v>
      </c>
      <c r="R1278" t="s">
        <v>333</v>
      </c>
      <c r="S1278" t="s">
        <v>38</v>
      </c>
      <c r="T1278" t="s">
        <v>28</v>
      </c>
      <c r="V1278" t="s">
        <v>32</v>
      </c>
      <c r="Y1278" t="s">
        <v>147</v>
      </c>
    </row>
    <row r="1279" spans="1:25" x14ac:dyDescent="0.45">
      <c r="A1279" t="s">
        <v>122</v>
      </c>
      <c r="B1279" t="s">
        <v>174</v>
      </c>
      <c r="C1279">
        <v>1571</v>
      </c>
      <c r="D1279" t="s">
        <v>184</v>
      </c>
      <c r="F1279">
        <v>2018</v>
      </c>
      <c r="G1279">
        <v>89</v>
      </c>
      <c r="H1279">
        <v>76.41</v>
      </c>
      <c r="I1279">
        <v>6117.3</v>
      </c>
      <c r="K1279">
        <v>6.34</v>
      </c>
      <c r="L1279">
        <v>0.16420000000000001</v>
      </c>
      <c r="M1279">
        <v>5663.2</v>
      </c>
      <c r="N1279">
        <v>7.5800000000000006E-2</v>
      </c>
      <c r="O1279">
        <v>3.153</v>
      </c>
      <c r="P1279">
        <v>8.5900000000000004E-2</v>
      </c>
      <c r="Q1279">
        <v>72590.899999999994</v>
      </c>
      <c r="R1279" t="s">
        <v>333</v>
      </c>
      <c r="S1279" t="s">
        <v>38</v>
      </c>
      <c r="T1279" t="s">
        <v>28</v>
      </c>
      <c r="V1279" t="s">
        <v>32</v>
      </c>
      <c r="Y1279" t="s">
        <v>147</v>
      </c>
    </row>
    <row r="1280" spans="1:25" x14ac:dyDescent="0.45">
      <c r="A1280" t="s">
        <v>122</v>
      </c>
      <c r="B1280" t="s">
        <v>174</v>
      </c>
      <c r="C1280">
        <v>1571</v>
      </c>
      <c r="D1280" t="s">
        <v>184</v>
      </c>
      <c r="F1280">
        <v>2019</v>
      </c>
      <c r="G1280">
        <v>25</v>
      </c>
      <c r="H1280">
        <v>18.63</v>
      </c>
      <c r="I1280">
        <v>1489.57</v>
      </c>
      <c r="K1280">
        <v>1.3180000000000001</v>
      </c>
      <c r="L1280">
        <v>0.12939999999999999</v>
      </c>
      <c r="M1280">
        <v>1405.5</v>
      </c>
      <c r="N1280">
        <v>7.0699999999999999E-2</v>
      </c>
      <c r="O1280">
        <v>0.82199999999999995</v>
      </c>
      <c r="P1280">
        <v>8.8200000000000001E-2</v>
      </c>
      <c r="Q1280">
        <v>18966.900000000001</v>
      </c>
      <c r="R1280" t="s">
        <v>333</v>
      </c>
      <c r="S1280" t="s">
        <v>38</v>
      </c>
      <c r="T1280" t="s">
        <v>28</v>
      </c>
      <c r="V1280" t="s">
        <v>32</v>
      </c>
      <c r="Y1280" t="s">
        <v>147</v>
      </c>
    </row>
    <row r="1281" spans="1:25" x14ac:dyDescent="0.45">
      <c r="A1281" t="s">
        <v>122</v>
      </c>
      <c r="B1281" t="s">
        <v>174</v>
      </c>
      <c r="C1281">
        <v>1571</v>
      </c>
      <c r="D1281" t="s">
        <v>184</v>
      </c>
      <c r="F1281">
        <v>2020</v>
      </c>
      <c r="G1281">
        <v>49</v>
      </c>
      <c r="H1281">
        <v>39.01</v>
      </c>
      <c r="I1281">
        <v>2984.2</v>
      </c>
      <c r="K1281">
        <v>0.94799999999999995</v>
      </c>
      <c r="L1281">
        <v>6.2199999999999998E-2</v>
      </c>
      <c r="M1281">
        <v>2067.6999999999998</v>
      </c>
      <c r="N1281">
        <v>6.5600000000000006E-2</v>
      </c>
      <c r="O1281">
        <v>3.4239999999999999</v>
      </c>
      <c r="P1281">
        <v>0.18659999999999999</v>
      </c>
      <c r="Q1281">
        <v>31575.200000000001</v>
      </c>
      <c r="R1281" t="s">
        <v>333</v>
      </c>
      <c r="S1281" t="s">
        <v>38</v>
      </c>
      <c r="T1281" t="s">
        <v>28</v>
      </c>
      <c r="V1281" t="s">
        <v>32</v>
      </c>
      <c r="Y1281" t="s">
        <v>147</v>
      </c>
    </row>
    <row r="1282" spans="1:25" x14ac:dyDescent="0.45">
      <c r="A1282" t="s">
        <v>122</v>
      </c>
      <c r="B1282" t="s">
        <v>174</v>
      </c>
      <c r="C1282">
        <v>1571</v>
      </c>
      <c r="D1282" t="s">
        <v>184</v>
      </c>
      <c r="F1282">
        <v>2021</v>
      </c>
      <c r="G1282">
        <v>73</v>
      </c>
      <c r="H1282">
        <v>59.45</v>
      </c>
      <c r="I1282">
        <v>4866.8100000000004</v>
      </c>
      <c r="K1282">
        <v>3.3039999999999998</v>
      </c>
      <c r="L1282">
        <v>0.10150000000000001</v>
      </c>
      <c r="M1282">
        <v>4637</v>
      </c>
      <c r="N1282">
        <v>6.9900000000000004E-2</v>
      </c>
      <c r="O1282">
        <v>4.1449999999999996</v>
      </c>
      <c r="P1282">
        <v>0.12540000000000001</v>
      </c>
      <c r="Q1282">
        <v>66436.2</v>
      </c>
      <c r="R1282" t="s">
        <v>333</v>
      </c>
      <c r="S1282" t="s">
        <v>38</v>
      </c>
      <c r="T1282" t="s">
        <v>28</v>
      </c>
      <c r="V1282" t="s">
        <v>32</v>
      </c>
      <c r="Y1282" t="s">
        <v>152</v>
      </c>
    </row>
    <row r="1283" spans="1:25" x14ac:dyDescent="0.45">
      <c r="A1283" t="s">
        <v>122</v>
      </c>
      <c r="B1283" t="s">
        <v>174</v>
      </c>
      <c r="C1283">
        <v>1571</v>
      </c>
      <c r="D1283" t="s">
        <v>184</v>
      </c>
      <c r="F1283">
        <v>2022</v>
      </c>
      <c r="G1283">
        <v>84</v>
      </c>
      <c r="H1283">
        <v>67.92</v>
      </c>
      <c r="I1283">
        <v>5930.62</v>
      </c>
      <c r="K1283">
        <v>4.4779999999999998</v>
      </c>
      <c r="L1283">
        <v>0.1263</v>
      </c>
      <c r="M1283">
        <v>5366.5</v>
      </c>
      <c r="N1283">
        <v>7.2700000000000001E-2</v>
      </c>
      <c r="O1283">
        <v>4.95</v>
      </c>
      <c r="P1283">
        <v>0.13519999999999999</v>
      </c>
      <c r="Q1283">
        <v>74461.2</v>
      </c>
      <c r="R1283" t="s">
        <v>333</v>
      </c>
      <c r="S1283" t="s">
        <v>38</v>
      </c>
      <c r="T1283" t="s">
        <v>28</v>
      </c>
      <c r="V1283" t="s">
        <v>32</v>
      </c>
      <c r="Y1283" t="s">
        <v>152</v>
      </c>
    </row>
    <row r="1284" spans="1:25" x14ac:dyDescent="0.45">
      <c r="A1284" t="s">
        <v>122</v>
      </c>
      <c r="B1284" t="s">
        <v>174</v>
      </c>
      <c r="C1284">
        <v>1571</v>
      </c>
      <c r="D1284" t="s">
        <v>184</v>
      </c>
      <c r="F1284">
        <v>2023</v>
      </c>
      <c r="G1284">
        <v>65</v>
      </c>
      <c r="H1284">
        <v>48.64</v>
      </c>
      <c r="I1284">
        <v>4511.6400000000003</v>
      </c>
      <c r="K1284">
        <v>1.2370000000000001</v>
      </c>
      <c r="L1284">
        <v>4.0399999999999998E-2</v>
      </c>
      <c r="M1284">
        <v>3732.2</v>
      </c>
      <c r="N1284">
        <v>6.2300000000000001E-2</v>
      </c>
      <c r="O1284">
        <v>3.0049999999999999</v>
      </c>
      <c r="P1284">
        <v>0.1002</v>
      </c>
      <c r="Q1284">
        <v>58757.2</v>
      </c>
      <c r="R1284" t="s">
        <v>333</v>
      </c>
      <c r="S1284" t="s">
        <v>38</v>
      </c>
      <c r="T1284" t="s">
        <v>28</v>
      </c>
      <c r="V1284" t="s">
        <v>32</v>
      </c>
      <c r="Y1284" t="s">
        <v>152</v>
      </c>
    </row>
    <row r="1285" spans="1:25" x14ac:dyDescent="0.45">
      <c r="A1285" t="s">
        <v>122</v>
      </c>
      <c r="B1285" t="s">
        <v>174</v>
      </c>
      <c r="C1285">
        <v>1571</v>
      </c>
      <c r="D1285" t="s">
        <v>184</v>
      </c>
      <c r="F1285">
        <v>2024</v>
      </c>
      <c r="G1285">
        <v>85</v>
      </c>
      <c r="H1285">
        <v>66.87</v>
      </c>
      <c r="I1285">
        <v>5460.09</v>
      </c>
      <c r="K1285">
        <v>2.0089999999999999</v>
      </c>
      <c r="L1285">
        <v>7.0499999999999993E-2</v>
      </c>
      <c r="M1285">
        <v>4367.7</v>
      </c>
      <c r="N1285">
        <v>6.7199999999999996E-2</v>
      </c>
      <c r="O1285">
        <v>3.6469999999999998</v>
      </c>
      <c r="P1285">
        <v>0.1134</v>
      </c>
      <c r="Q1285">
        <v>66671.399999999994</v>
      </c>
      <c r="R1285" t="s">
        <v>333</v>
      </c>
      <c r="S1285" t="s">
        <v>38</v>
      </c>
      <c r="T1285" t="s">
        <v>28</v>
      </c>
      <c r="V1285" t="s">
        <v>32</v>
      </c>
      <c r="Y1285" t="s">
        <v>152</v>
      </c>
    </row>
    <row r="1286" spans="1:25" x14ac:dyDescent="0.45">
      <c r="A1286" t="s">
        <v>122</v>
      </c>
      <c r="B1286" t="s">
        <v>174</v>
      </c>
      <c r="C1286">
        <v>1571</v>
      </c>
      <c r="D1286" t="s">
        <v>185</v>
      </c>
      <c r="F1286">
        <v>2009</v>
      </c>
      <c r="G1286">
        <v>185</v>
      </c>
      <c r="H1286">
        <v>152.33000000000001</v>
      </c>
      <c r="I1286">
        <v>12510.83</v>
      </c>
      <c r="K1286">
        <v>5.0410000000000004</v>
      </c>
      <c r="L1286">
        <v>4.6800000000000001E-2</v>
      </c>
      <c r="M1286">
        <v>12499.457</v>
      </c>
      <c r="N1286">
        <v>6.5500000000000003E-2</v>
      </c>
      <c r="O1286">
        <v>7.9530000000000003</v>
      </c>
      <c r="P1286">
        <v>8.0699999999999994E-2</v>
      </c>
      <c r="Q1286">
        <v>187001.72399999999</v>
      </c>
      <c r="R1286" t="s">
        <v>333</v>
      </c>
      <c r="S1286" t="s">
        <v>38</v>
      </c>
      <c r="T1286" t="s">
        <v>28</v>
      </c>
      <c r="V1286" t="s">
        <v>32</v>
      </c>
      <c r="Y1286" t="s">
        <v>107</v>
      </c>
    </row>
    <row r="1287" spans="1:25" x14ac:dyDescent="0.45">
      <c r="A1287" t="s">
        <v>122</v>
      </c>
      <c r="B1287" t="s">
        <v>174</v>
      </c>
      <c r="C1287">
        <v>1571</v>
      </c>
      <c r="D1287" t="s">
        <v>185</v>
      </c>
      <c r="F1287">
        <v>2010</v>
      </c>
      <c r="G1287">
        <v>364</v>
      </c>
      <c r="H1287">
        <v>319.37</v>
      </c>
      <c r="I1287">
        <v>24480.02</v>
      </c>
      <c r="K1287">
        <v>3.262</v>
      </c>
      <c r="L1287">
        <v>1.41E-2</v>
      </c>
      <c r="M1287">
        <v>22706.734</v>
      </c>
      <c r="N1287">
        <v>6.0900000000000003E-2</v>
      </c>
      <c r="O1287">
        <v>11.775</v>
      </c>
      <c r="P1287">
        <v>6.2E-2</v>
      </c>
      <c r="Q1287">
        <v>367478.74900000001</v>
      </c>
      <c r="R1287" t="s">
        <v>333</v>
      </c>
      <c r="S1287" t="s">
        <v>38</v>
      </c>
      <c r="T1287" t="s">
        <v>28</v>
      </c>
      <c r="V1287" t="s">
        <v>32</v>
      </c>
      <c r="Y1287" t="s">
        <v>107</v>
      </c>
    </row>
    <row r="1288" spans="1:25" x14ac:dyDescent="0.45">
      <c r="A1288" t="s">
        <v>122</v>
      </c>
      <c r="B1288" t="s">
        <v>174</v>
      </c>
      <c r="C1288">
        <v>1571</v>
      </c>
      <c r="D1288" t="s">
        <v>185</v>
      </c>
      <c r="F1288">
        <v>2011</v>
      </c>
      <c r="G1288">
        <v>263</v>
      </c>
      <c r="H1288">
        <v>228.64</v>
      </c>
      <c r="I1288">
        <v>18978.29</v>
      </c>
      <c r="K1288">
        <v>3.3090000000000002</v>
      </c>
      <c r="L1288">
        <v>2.1399999999999999E-2</v>
      </c>
      <c r="M1288">
        <v>15358.156999999999</v>
      </c>
      <c r="N1288">
        <v>6.2100000000000002E-2</v>
      </c>
      <c r="O1288">
        <v>8.6199999999999992</v>
      </c>
      <c r="P1288">
        <v>6.7699999999999996E-2</v>
      </c>
      <c r="Q1288">
        <v>242148.77299999999</v>
      </c>
      <c r="R1288" t="s">
        <v>333</v>
      </c>
      <c r="S1288" t="s">
        <v>38</v>
      </c>
      <c r="T1288" t="s">
        <v>28</v>
      </c>
      <c r="V1288" t="s">
        <v>32</v>
      </c>
      <c r="Y1288" t="s">
        <v>107</v>
      </c>
    </row>
    <row r="1289" spans="1:25" x14ac:dyDescent="0.45">
      <c r="A1289" t="s">
        <v>122</v>
      </c>
      <c r="B1289" t="s">
        <v>174</v>
      </c>
      <c r="C1289">
        <v>1571</v>
      </c>
      <c r="D1289" t="s">
        <v>185</v>
      </c>
      <c r="F1289">
        <v>2012</v>
      </c>
      <c r="G1289">
        <v>223</v>
      </c>
      <c r="H1289">
        <v>192.89</v>
      </c>
      <c r="I1289">
        <v>15709.01</v>
      </c>
      <c r="K1289">
        <v>1.048</v>
      </c>
      <c r="L1289">
        <v>1.89E-2</v>
      </c>
      <c r="M1289">
        <v>12334.8</v>
      </c>
      <c r="N1289">
        <v>5.9700000000000003E-2</v>
      </c>
      <c r="O1289">
        <v>8.0640000000000001</v>
      </c>
      <c r="P1289">
        <v>7.9299999999999995E-2</v>
      </c>
      <c r="Q1289">
        <v>207592.8</v>
      </c>
      <c r="R1289" t="s">
        <v>333</v>
      </c>
      <c r="S1289" t="s">
        <v>38</v>
      </c>
      <c r="T1289" t="s">
        <v>28</v>
      </c>
      <c r="V1289" t="s">
        <v>32</v>
      </c>
      <c r="Y1289" t="s">
        <v>107</v>
      </c>
    </row>
    <row r="1290" spans="1:25" x14ac:dyDescent="0.45">
      <c r="A1290" t="s">
        <v>122</v>
      </c>
      <c r="B1290" t="s">
        <v>174</v>
      </c>
      <c r="C1290">
        <v>1571</v>
      </c>
      <c r="D1290" t="s">
        <v>185</v>
      </c>
      <c r="F1290">
        <v>2013</v>
      </c>
      <c r="G1290">
        <v>113</v>
      </c>
      <c r="H1290">
        <v>96.38</v>
      </c>
      <c r="I1290">
        <v>8015.59</v>
      </c>
      <c r="K1290">
        <v>3.9380000000000002</v>
      </c>
      <c r="L1290">
        <v>8.5599999999999996E-2</v>
      </c>
      <c r="M1290">
        <v>6083.1</v>
      </c>
      <c r="N1290">
        <v>6.2700000000000006E-2</v>
      </c>
      <c r="O1290">
        <v>4.3929999999999998</v>
      </c>
      <c r="P1290">
        <v>9.1200000000000003E-2</v>
      </c>
      <c r="Q1290">
        <v>97273.3</v>
      </c>
      <c r="R1290" t="s">
        <v>333</v>
      </c>
      <c r="S1290" t="s">
        <v>38</v>
      </c>
      <c r="T1290" t="s">
        <v>28</v>
      </c>
      <c r="V1290" t="s">
        <v>32</v>
      </c>
      <c r="Y1290" t="s">
        <v>107</v>
      </c>
    </row>
    <row r="1291" spans="1:25" x14ac:dyDescent="0.45">
      <c r="A1291" t="s">
        <v>122</v>
      </c>
      <c r="B1291" t="s">
        <v>174</v>
      </c>
      <c r="C1291">
        <v>1571</v>
      </c>
      <c r="D1291" t="s">
        <v>185</v>
      </c>
      <c r="F1291">
        <v>2014</v>
      </c>
      <c r="G1291">
        <v>179</v>
      </c>
      <c r="H1291">
        <v>149.1</v>
      </c>
      <c r="I1291">
        <v>15260.57</v>
      </c>
      <c r="K1291">
        <v>12.263</v>
      </c>
      <c r="L1291">
        <v>0.13919999999999999</v>
      </c>
      <c r="M1291">
        <v>13267.2</v>
      </c>
      <c r="N1291">
        <v>7.4099999999999999E-2</v>
      </c>
      <c r="O1291">
        <v>12.224</v>
      </c>
      <c r="P1291">
        <v>0.13719999999999999</v>
      </c>
      <c r="Q1291">
        <v>179710.4</v>
      </c>
      <c r="R1291" t="s">
        <v>333</v>
      </c>
      <c r="S1291" t="s">
        <v>38</v>
      </c>
      <c r="T1291" t="s">
        <v>28</v>
      </c>
      <c r="V1291" t="s">
        <v>32</v>
      </c>
      <c r="Y1291" t="s">
        <v>107</v>
      </c>
    </row>
    <row r="1292" spans="1:25" x14ac:dyDescent="0.45">
      <c r="A1292" t="s">
        <v>122</v>
      </c>
      <c r="B1292" t="s">
        <v>174</v>
      </c>
      <c r="C1292">
        <v>1571</v>
      </c>
      <c r="D1292" t="s">
        <v>185</v>
      </c>
      <c r="F1292">
        <v>2015</v>
      </c>
      <c r="G1292">
        <v>129</v>
      </c>
      <c r="H1292">
        <v>105.35</v>
      </c>
      <c r="I1292">
        <v>9000.7900000000009</v>
      </c>
      <c r="K1292">
        <v>2.35</v>
      </c>
      <c r="L1292">
        <v>3.8199999999999998E-2</v>
      </c>
      <c r="M1292">
        <v>7178.2</v>
      </c>
      <c r="N1292">
        <v>6.3200000000000006E-2</v>
      </c>
      <c r="O1292">
        <v>4.891</v>
      </c>
      <c r="P1292">
        <v>8.6999999999999994E-2</v>
      </c>
      <c r="Q1292">
        <v>113071.5</v>
      </c>
      <c r="R1292" t="s">
        <v>333</v>
      </c>
      <c r="S1292" t="s">
        <v>38</v>
      </c>
      <c r="T1292" t="s">
        <v>28</v>
      </c>
      <c r="V1292" t="s">
        <v>32</v>
      </c>
      <c r="Y1292" t="s">
        <v>146</v>
      </c>
    </row>
    <row r="1293" spans="1:25" x14ac:dyDescent="0.45">
      <c r="A1293" t="s">
        <v>122</v>
      </c>
      <c r="B1293" t="s">
        <v>174</v>
      </c>
      <c r="C1293">
        <v>1571</v>
      </c>
      <c r="D1293" t="s">
        <v>185</v>
      </c>
      <c r="F1293">
        <v>2016</v>
      </c>
      <c r="G1293">
        <v>240</v>
      </c>
      <c r="H1293">
        <v>198.16</v>
      </c>
      <c r="I1293">
        <v>17323.150000000001</v>
      </c>
      <c r="K1293">
        <v>1.899</v>
      </c>
      <c r="L1293">
        <v>1.7100000000000001E-2</v>
      </c>
      <c r="M1293">
        <v>12455.5</v>
      </c>
      <c r="N1293">
        <v>6.08E-2</v>
      </c>
      <c r="O1293">
        <v>8.7940000000000005</v>
      </c>
      <c r="P1293">
        <v>8.5999999999999993E-2</v>
      </c>
      <c r="Q1293">
        <v>204305.5</v>
      </c>
      <c r="R1293" t="s">
        <v>333</v>
      </c>
      <c r="S1293" t="s">
        <v>38</v>
      </c>
      <c r="T1293" t="s">
        <v>28</v>
      </c>
      <c r="V1293" t="s">
        <v>32</v>
      </c>
      <c r="Y1293" t="s">
        <v>146</v>
      </c>
    </row>
    <row r="1294" spans="1:25" x14ac:dyDescent="0.45">
      <c r="A1294" t="s">
        <v>122</v>
      </c>
      <c r="B1294" t="s">
        <v>174</v>
      </c>
      <c r="C1294">
        <v>1571</v>
      </c>
      <c r="D1294" t="s">
        <v>185</v>
      </c>
      <c r="F1294">
        <v>2017</v>
      </c>
      <c r="G1294">
        <v>32</v>
      </c>
      <c r="H1294">
        <v>22.39</v>
      </c>
      <c r="I1294">
        <v>1918.84</v>
      </c>
      <c r="K1294">
        <v>1.988</v>
      </c>
      <c r="L1294">
        <v>0.1371</v>
      </c>
      <c r="M1294">
        <v>1916.7</v>
      </c>
      <c r="N1294">
        <v>7.3899999999999993E-2</v>
      </c>
      <c r="O1294">
        <v>1.091</v>
      </c>
      <c r="P1294">
        <v>8.6800000000000002E-2</v>
      </c>
      <c r="Q1294">
        <v>25155</v>
      </c>
      <c r="R1294" t="s">
        <v>333</v>
      </c>
      <c r="S1294" t="s">
        <v>38</v>
      </c>
      <c r="T1294" t="s">
        <v>28</v>
      </c>
      <c r="V1294" t="s">
        <v>32</v>
      </c>
      <c r="Y1294" t="s">
        <v>147</v>
      </c>
    </row>
    <row r="1295" spans="1:25" x14ac:dyDescent="0.45">
      <c r="A1295" t="s">
        <v>122</v>
      </c>
      <c r="B1295" t="s">
        <v>174</v>
      </c>
      <c r="C1295">
        <v>1571</v>
      </c>
      <c r="D1295" t="s">
        <v>185</v>
      </c>
      <c r="F1295">
        <v>2018</v>
      </c>
      <c r="G1295">
        <v>57</v>
      </c>
      <c r="H1295">
        <v>41.96</v>
      </c>
      <c r="I1295">
        <v>3388.14</v>
      </c>
      <c r="K1295">
        <v>3.8210000000000002</v>
      </c>
      <c r="L1295">
        <v>0.16139999999999999</v>
      </c>
      <c r="M1295">
        <v>3455.2</v>
      </c>
      <c r="N1295">
        <v>7.7100000000000002E-2</v>
      </c>
      <c r="O1295">
        <v>1.931</v>
      </c>
      <c r="P1295">
        <v>8.7300000000000003E-2</v>
      </c>
      <c r="Q1295">
        <v>44463.1</v>
      </c>
      <c r="R1295" t="s">
        <v>333</v>
      </c>
      <c r="S1295" t="s">
        <v>38</v>
      </c>
      <c r="T1295" t="s">
        <v>28</v>
      </c>
      <c r="V1295" t="s">
        <v>32</v>
      </c>
      <c r="Y1295" t="s">
        <v>147</v>
      </c>
    </row>
    <row r="1296" spans="1:25" x14ac:dyDescent="0.45">
      <c r="A1296" t="s">
        <v>122</v>
      </c>
      <c r="B1296" t="s">
        <v>174</v>
      </c>
      <c r="C1296">
        <v>1571</v>
      </c>
      <c r="D1296" t="s">
        <v>185</v>
      </c>
      <c r="F1296">
        <v>2019</v>
      </c>
      <c r="G1296">
        <v>26</v>
      </c>
      <c r="H1296">
        <v>18.36</v>
      </c>
      <c r="I1296">
        <v>1273.92</v>
      </c>
      <c r="K1296">
        <v>1.0569999999999999</v>
      </c>
      <c r="L1296">
        <v>0.1014</v>
      </c>
      <c r="M1296">
        <v>1245.7</v>
      </c>
      <c r="N1296">
        <v>7.0199999999999999E-2</v>
      </c>
      <c r="O1296">
        <v>0.746</v>
      </c>
      <c r="P1296">
        <v>8.6999999999999994E-2</v>
      </c>
      <c r="Q1296">
        <v>17220</v>
      </c>
      <c r="R1296" t="s">
        <v>333</v>
      </c>
      <c r="S1296" t="s">
        <v>38</v>
      </c>
      <c r="T1296" t="s">
        <v>28</v>
      </c>
      <c r="V1296" t="s">
        <v>32</v>
      </c>
      <c r="Y1296" t="s">
        <v>147</v>
      </c>
    </row>
    <row r="1297" spans="1:25" x14ac:dyDescent="0.45">
      <c r="A1297" t="s">
        <v>122</v>
      </c>
      <c r="B1297" t="s">
        <v>174</v>
      </c>
      <c r="C1297">
        <v>1571</v>
      </c>
      <c r="D1297" t="s">
        <v>185</v>
      </c>
      <c r="F1297">
        <v>2020</v>
      </c>
      <c r="G1297">
        <v>41</v>
      </c>
      <c r="H1297">
        <v>33.46</v>
      </c>
      <c r="I1297">
        <v>2834.29</v>
      </c>
      <c r="K1297">
        <v>2.2509999999999999</v>
      </c>
      <c r="L1297">
        <v>0.12470000000000001</v>
      </c>
      <c r="M1297">
        <v>2704.4</v>
      </c>
      <c r="N1297">
        <v>7.2499999999999995E-2</v>
      </c>
      <c r="O1297">
        <v>7.1459999999999999</v>
      </c>
      <c r="P1297">
        <v>0.36880000000000002</v>
      </c>
      <c r="Q1297">
        <v>37550.1</v>
      </c>
      <c r="R1297" t="s">
        <v>333</v>
      </c>
      <c r="S1297" t="s">
        <v>38</v>
      </c>
      <c r="T1297" t="s">
        <v>28</v>
      </c>
      <c r="V1297" t="s">
        <v>32</v>
      </c>
      <c r="Y1297" t="s">
        <v>147</v>
      </c>
    </row>
    <row r="1298" spans="1:25" x14ac:dyDescent="0.45">
      <c r="A1298" t="s">
        <v>122</v>
      </c>
      <c r="B1298" t="s">
        <v>174</v>
      </c>
      <c r="C1298">
        <v>1571</v>
      </c>
      <c r="D1298" t="s">
        <v>185</v>
      </c>
      <c r="F1298">
        <v>2021</v>
      </c>
      <c r="G1298">
        <v>80</v>
      </c>
      <c r="H1298">
        <v>59.75</v>
      </c>
      <c r="I1298">
        <v>5148.46</v>
      </c>
      <c r="K1298">
        <v>2.4969999999999999</v>
      </c>
      <c r="L1298">
        <v>8.6699999999999999E-2</v>
      </c>
      <c r="M1298">
        <v>4092.2</v>
      </c>
      <c r="N1298">
        <v>6.8400000000000002E-2</v>
      </c>
      <c r="O1298">
        <v>3.56</v>
      </c>
      <c r="P1298">
        <v>0.1197</v>
      </c>
      <c r="Q1298">
        <v>60183.5</v>
      </c>
      <c r="R1298" t="s">
        <v>333</v>
      </c>
      <c r="S1298" t="s">
        <v>38</v>
      </c>
      <c r="T1298" t="s">
        <v>28</v>
      </c>
      <c r="V1298" t="s">
        <v>32</v>
      </c>
      <c r="Y1298" t="s">
        <v>152</v>
      </c>
    </row>
    <row r="1299" spans="1:25" x14ac:dyDescent="0.45">
      <c r="A1299" t="s">
        <v>122</v>
      </c>
      <c r="B1299" t="s">
        <v>174</v>
      </c>
      <c r="C1299">
        <v>1571</v>
      </c>
      <c r="D1299" t="s">
        <v>185</v>
      </c>
      <c r="F1299">
        <v>2022</v>
      </c>
      <c r="G1299">
        <v>76</v>
      </c>
      <c r="H1299">
        <v>60.34</v>
      </c>
      <c r="I1299">
        <v>5376.88</v>
      </c>
      <c r="K1299">
        <v>2.0539999999999998</v>
      </c>
      <c r="L1299">
        <v>6.9800000000000001E-2</v>
      </c>
      <c r="M1299">
        <v>4342.8</v>
      </c>
      <c r="N1299">
        <v>6.7000000000000004E-2</v>
      </c>
      <c r="O1299">
        <v>3.6389999999999998</v>
      </c>
      <c r="P1299">
        <v>0.11310000000000001</v>
      </c>
      <c r="Q1299">
        <v>66067.3</v>
      </c>
      <c r="R1299" t="s">
        <v>333</v>
      </c>
      <c r="S1299" t="s">
        <v>38</v>
      </c>
      <c r="T1299" t="s">
        <v>28</v>
      </c>
      <c r="V1299" t="s">
        <v>32</v>
      </c>
      <c r="Y1299" t="s">
        <v>152</v>
      </c>
    </row>
    <row r="1300" spans="1:25" x14ac:dyDescent="0.45">
      <c r="A1300" t="s">
        <v>122</v>
      </c>
      <c r="B1300" t="s">
        <v>174</v>
      </c>
      <c r="C1300">
        <v>1571</v>
      </c>
      <c r="D1300" t="s">
        <v>185</v>
      </c>
      <c r="F1300">
        <v>2023</v>
      </c>
      <c r="G1300">
        <v>103</v>
      </c>
      <c r="H1300">
        <v>79.14</v>
      </c>
      <c r="I1300">
        <v>7756.47</v>
      </c>
      <c r="K1300">
        <v>3.1E-2</v>
      </c>
      <c r="L1300">
        <v>8.9999999999999998E-4</v>
      </c>
      <c r="M1300">
        <v>6088.7</v>
      </c>
      <c r="N1300">
        <v>5.91E-2</v>
      </c>
      <c r="O1300">
        <v>4.4379999999999997</v>
      </c>
      <c r="P1300">
        <v>8.6800000000000002E-2</v>
      </c>
      <c r="Q1300">
        <v>103192.1</v>
      </c>
      <c r="R1300" t="s">
        <v>333</v>
      </c>
      <c r="S1300" t="s">
        <v>38</v>
      </c>
      <c r="T1300" t="s">
        <v>28</v>
      </c>
      <c r="V1300" t="s">
        <v>32</v>
      </c>
      <c r="Y1300" t="s">
        <v>152</v>
      </c>
    </row>
    <row r="1301" spans="1:25" x14ac:dyDescent="0.45">
      <c r="A1301" t="s">
        <v>122</v>
      </c>
      <c r="B1301" t="s">
        <v>174</v>
      </c>
      <c r="C1301">
        <v>1571</v>
      </c>
      <c r="D1301" t="s">
        <v>185</v>
      </c>
      <c r="F1301">
        <v>2024</v>
      </c>
      <c r="G1301">
        <v>59</v>
      </c>
      <c r="H1301">
        <v>41.32</v>
      </c>
      <c r="I1301">
        <v>3682.82</v>
      </c>
      <c r="K1301">
        <v>1.7390000000000001</v>
      </c>
      <c r="L1301">
        <v>7.9899999999999999E-2</v>
      </c>
      <c r="M1301">
        <v>3076.2</v>
      </c>
      <c r="N1301">
        <v>6.5600000000000006E-2</v>
      </c>
      <c r="O1301">
        <v>2.6440000000000001</v>
      </c>
      <c r="P1301">
        <v>0.1176</v>
      </c>
      <c r="Q1301">
        <v>45759.1</v>
      </c>
      <c r="R1301" t="s">
        <v>333</v>
      </c>
      <c r="S1301" t="s">
        <v>38</v>
      </c>
      <c r="T1301" t="s">
        <v>28</v>
      </c>
      <c r="V1301" t="s">
        <v>32</v>
      </c>
      <c r="Y1301" t="s">
        <v>152</v>
      </c>
    </row>
    <row r="1302" spans="1:25" x14ac:dyDescent="0.45">
      <c r="A1302" t="s">
        <v>122</v>
      </c>
      <c r="B1302" t="s">
        <v>174</v>
      </c>
      <c r="C1302">
        <v>1571</v>
      </c>
      <c r="D1302" t="s">
        <v>186</v>
      </c>
      <c r="F1302">
        <v>2009</v>
      </c>
      <c r="G1302">
        <v>54</v>
      </c>
      <c r="H1302">
        <v>54</v>
      </c>
      <c r="I1302">
        <v>3718</v>
      </c>
      <c r="K1302">
        <v>6.2409999999999997</v>
      </c>
      <c r="L1302">
        <v>0.24110000000000001</v>
      </c>
      <c r="M1302">
        <v>2148.6999999999998</v>
      </c>
      <c r="N1302">
        <v>6.9800000000000001E-2</v>
      </c>
      <c r="O1302">
        <v>4.9109999999999996</v>
      </c>
      <c r="P1302">
        <v>0.25340000000000001</v>
      </c>
      <c r="Q1302">
        <v>27113.599999999999</v>
      </c>
      <c r="R1302" t="s">
        <v>333</v>
      </c>
      <c r="S1302" t="s">
        <v>38</v>
      </c>
      <c r="T1302" t="s">
        <v>28</v>
      </c>
      <c r="V1302" t="s">
        <v>32</v>
      </c>
      <c r="Y1302" t="s">
        <v>103</v>
      </c>
    </row>
    <row r="1303" spans="1:25" x14ac:dyDescent="0.45">
      <c r="A1303" t="s">
        <v>122</v>
      </c>
      <c r="B1303" t="s">
        <v>174</v>
      </c>
      <c r="C1303">
        <v>1571</v>
      </c>
      <c r="D1303" t="s">
        <v>186</v>
      </c>
      <c r="F1303">
        <v>2010</v>
      </c>
      <c r="G1303">
        <v>215</v>
      </c>
      <c r="H1303">
        <v>215</v>
      </c>
      <c r="I1303">
        <v>12670</v>
      </c>
      <c r="K1303">
        <v>8.2000000000000003E-2</v>
      </c>
      <c r="L1303">
        <v>1.89E-2</v>
      </c>
      <c r="M1303">
        <v>413.3</v>
      </c>
      <c r="N1303">
        <v>6.0499999999999998E-2</v>
      </c>
      <c r="O1303">
        <v>2.4870000000000001</v>
      </c>
      <c r="P1303">
        <v>0.72040000000000004</v>
      </c>
      <c r="Q1303">
        <v>6870.2</v>
      </c>
      <c r="R1303" t="s">
        <v>333</v>
      </c>
      <c r="S1303" t="s">
        <v>38</v>
      </c>
      <c r="T1303" t="s">
        <v>28</v>
      </c>
      <c r="V1303" t="s">
        <v>32</v>
      </c>
      <c r="Y1303" t="s">
        <v>103</v>
      </c>
    </row>
    <row r="1304" spans="1:25" x14ac:dyDescent="0.45">
      <c r="A1304" t="s">
        <v>122</v>
      </c>
      <c r="B1304" t="s">
        <v>174</v>
      </c>
      <c r="C1304">
        <v>1571</v>
      </c>
      <c r="D1304" t="s">
        <v>186</v>
      </c>
      <c r="F1304">
        <v>2011</v>
      </c>
      <c r="G1304">
        <v>122</v>
      </c>
      <c r="H1304">
        <v>122</v>
      </c>
      <c r="I1304">
        <v>7707</v>
      </c>
      <c r="K1304">
        <v>4.4779999999999998</v>
      </c>
      <c r="L1304">
        <v>0.1032</v>
      </c>
      <c r="M1304">
        <v>6685.4</v>
      </c>
      <c r="N1304">
        <v>6.3500000000000001E-2</v>
      </c>
      <c r="O1304">
        <v>41.79</v>
      </c>
      <c r="P1304">
        <v>0.80249999999999999</v>
      </c>
      <c r="Q1304">
        <v>106681.8</v>
      </c>
      <c r="R1304" t="s">
        <v>333</v>
      </c>
      <c r="S1304" t="s">
        <v>38</v>
      </c>
      <c r="T1304" t="s">
        <v>28</v>
      </c>
      <c r="V1304" t="s">
        <v>32</v>
      </c>
      <c r="Y1304" t="s">
        <v>103</v>
      </c>
    </row>
    <row r="1305" spans="1:25" x14ac:dyDescent="0.45">
      <c r="A1305" t="s">
        <v>122</v>
      </c>
      <c r="B1305" t="s">
        <v>174</v>
      </c>
      <c r="C1305">
        <v>1571</v>
      </c>
      <c r="D1305" t="s">
        <v>186</v>
      </c>
      <c r="F1305">
        <v>2012</v>
      </c>
      <c r="G1305">
        <v>94</v>
      </c>
      <c r="H1305">
        <v>94</v>
      </c>
      <c r="I1305">
        <v>5676</v>
      </c>
      <c r="K1305">
        <v>2.4E-2</v>
      </c>
      <c r="L1305">
        <v>1E-3</v>
      </c>
      <c r="M1305">
        <v>4676.8</v>
      </c>
      <c r="N1305">
        <v>5.8999999999999997E-2</v>
      </c>
      <c r="O1305">
        <v>22.268000000000001</v>
      </c>
      <c r="P1305">
        <v>0.56469999999999998</v>
      </c>
      <c r="Q1305">
        <v>79266.899999999994</v>
      </c>
      <c r="R1305" t="s">
        <v>333</v>
      </c>
      <c r="S1305" t="s">
        <v>38</v>
      </c>
      <c r="T1305" t="s">
        <v>28</v>
      </c>
      <c r="V1305" t="s">
        <v>32</v>
      </c>
      <c r="Y1305" t="s">
        <v>103</v>
      </c>
    </row>
    <row r="1306" spans="1:25" x14ac:dyDescent="0.45">
      <c r="A1306" t="s">
        <v>122</v>
      </c>
      <c r="B1306" t="s">
        <v>174</v>
      </c>
      <c r="C1306">
        <v>1571</v>
      </c>
      <c r="D1306" t="s">
        <v>186</v>
      </c>
      <c r="F1306">
        <v>2013</v>
      </c>
      <c r="G1306">
        <v>66</v>
      </c>
      <c r="H1306">
        <v>66</v>
      </c>
      <c r="I1306">
        <v>3649</v>
      </c>
      <c r="K1306">
        <v>2.5870000000000002</v>
      </c>
      <c r="L1306">
        <v>0.12189999999999999</v>
      </c>
      <c r="M1306">
        <v>3234.3</v>
      </c>
      <c r="N1306">
        <v>6.4399999999999999E-2</v>
      </c>
      <c r="O1306">
        <v>3.7480000000000002</v>
      </c>
      <c r="P1306">
        <v>0.152</v>
      </c>
      <c r="Q1306">
        <v>50975.5</v>
      </c>
      <c r="R1306" t="s">
        <v>333</v>
      </c>
      <c r="S1306" t="s">
        <v>38</v>
      </c>
      <c r="T1306" t="s">
        <v>28</v>
      </c>
      <c r="V1306" t="s">
        <v>32</v>
      </c>
      <c r="Y1306" t="s">
        <v>103</v>
      </c>
    </row>
    <row r="1307" spans="1:25" x14ac:dyDescent="0.45">
      <c r="A1307" t="s">
        <v>122</v>
      </c>
      <c r="B1307" t="s">
        <v>174</v>
      </c>
      <c r="C1307">
        <v>1571</v>
      </c>
      <c r="D1307" t="s">
        <v>186</v>
      </c>
      <c r="F1307">
        <v>2014</v>
      </c>
      <c r="G1307">
        <v>168</v>
      </c>
      <c r="H1307">
        <v>168</v>
      </c>
      <c r="I1307">
        <v>11668</v>
      </c>
      <c r="K1307">
        <v>17.940999999999999</v>
      </c>
      <c r="L1307">
        <v>0.22919999999999999</v>
      </c>
      <c r="M1307">
        <v>11662</v>
      </c>
      <c r="N1307">
        <v>7.5600000000000001E-2</v>
      </c>
      <c r="O1307">
        <v>14.573</v>
      </c>
      <c r="P1307">
        <v>0.1885</v>
      </c>
      <c r="Q1307">
        <v>153538.29999999999</v>
      </c>
      <c r="R1307" t="s">
        <v>333</v>
      </c>
      <c r="S1307" t="s">
        <v>38</v>
      </c>
      <c r="T1307" t="s">
        <v>28</v>
      </c>
      <c r="V1307" t="s">
        <v>32</v>
      </c>
      <c r="Y1307" t="s">
        <v>103</v>
      </c>
    </row>
    <row r="1308" spans="1:25" x14ac:dyDescent="0.45">
      <c r="A1308" t="s">
        <v>122</v>
      </c>
      <c r="B1308" t="s">
        <v>174</v>
      </c>
      <c r="C1308">
        <v>1571</v>
      </c>
      <c r="D1308" t="s">
        <v>186</v>
      </c>
      <c r="F1308">
        <v>2015</v>
      </c>
      <c r="G1308">
        <v>44</v>
      </c>
      <c r="H1308">
        <v>44</v>
      </c>
      <c r="I1308">
        <v>2412</v>
      </c>
      <c r="K1308">
        <v>1.57</v>
      </c>
      <c r="L1308">
        <v>7.6300000000000007E-2</v>
      </c>
      <c r="M1308">
        <v>2018.8</v>
      </c>
      <c r="N1308">
        <v>6.4600000000000005E-2</v>
      </c>
      <c r="O1308">
        <v>2.3069999999999999</v>
      </c>
      <c r="P1308">
        <v>0.14380000000000001</v>
      </c>
      <c r="Q1308">
        <v>30367.200000000001</v>
      </c>
      <c r="R1308" t="s">
        <v>333</v>
      </c>
      <c r="S1308" t="s">
        <v>38</v>
      </c>
      <c r="T1308" t="s">
        <v>28</v>
      </c>
      <c r="V1308" t="s">
        <v>32</v>
      </c>
      <c r="Y1308" t="s">
        <v>159</v>
      </c>
    </row>
    <row r="1309" spans="1:25" x14ac:dyDescent="0.45">
      <c r="A1309" t="s">
        <v>122</v>
      </c>
      <c r="B1309" t="s">
        <v>174</v>
      </c>
      <c r="C1309">
        <v>1571</v>
      </c>
      <c r="D1309" t="s">
        <v>186</v>
      </c>
      <c r="F1309">
        <v>2016</v>
      </c>
      <c r="G1309">
        <v>35</v>
      </c>
      <c r="H1309">
        <v>27.53</v>
      </c>
      <c r="I1309">
        <v>1615.98</v>
      </c>
      <c r="K1309">
        <v>0.189</v>
      </c>
      <c r="L1309">
        <v>4.3499999999999997E-2</v>
      </c>
      <c r="M1309">
        <v>1433.6</v>
      </c>
      <c r="N1309">
        <v>6.1899999999999997E-2</v>
      </c>
      <c r="O1309">
        <v>1.508</v>
      </c>
      <c r="P1309">
        <v>0.13469999999999999</v>
      </c>
      <c r="Q1309">
        <v>23852</v>
      </c>
      <c r="R1309" t="s">
        <v>333</v>
      </c>
      <c r="S1309" t="s">
        <v>38</v>
      </c>
      <c r="T1309" t="s">
        <v>28</v>
      </c>
      <c r="V1309" t="s">
        <v>32</v>
      </c>
      <c r="Y1309" t="s">
        <v>159</v>
      </c>
    </row>
    <row r="1310" spans="1:25" x14ac:dyDescent="0.45">
      <c r="A1310" t="s">
        <v>122</v>
      </c>
      <c r="B1310" t="s">
        <v>174</v>
      </c>
      <c r="C1310">
        <v>1571</v>
      </c>
      <c r="D1310" t="s">
        <v>186</v>
      </c>
      <c r="F1310">
        <v>2017</v>
      </c>
      <c r="G1310">
        <v>16</v>
      </c>
      <c r="H1310">
        <v>10.37</v>
      </c>
      <c r="I1310">
        <v>488.6</v>
      </c>
      <c r="K1310">
        <v>0.33800000000000002</v>
      </c>
      <c r="L1310">
        <v>0.13320000000000001</v>
      </c>
      <c r="M1310">
        <v>561</v>
      </c>
      <c r="N1310">
        <v>6.8400000000000002E-2</v>
      </c>
      <c r="O1310">
        <v>0.627</v>
      </c>
      <c r="P1310">
        <v>0.16039999999999999</v>
      </c>
      <c r="Q1310">
        <v>8680</v>
      </c>
      <c r="R1310" t="s">
        <v>333</v>
      </c>
      <c r="S1310" t="s">
        <v>38</v>
      </c>
      <c r="T1310" t="s">
        <v>28</v>
      </c>
      <c r="V1310" t="s">
        <v>32</v>
      </c>
      <c r="Y1310" t="s">
        <v>160</v>
      </c>
    </row>
    <row r="1311" spans="1:25" x14ac:dyDescent="0.45">
      <c r="A1311" t="s">
        <v>122</v>
      </c>
      <c r="B1311" t="s">
        <v>174</v>
      </c>
      <c r="C1311">
        <v>1571</v>
      </c>
      <c r="D1311" t="s">
        <v>186</v>
      </c>
      <c r="F1311">
        <v>2018</v>
      </c>
      <c r="G1311">
        <v>78</v>
      </c>
      <c r="H1311">
        <v>69.010000000000005</v>
      </c>
      <c r="I1311">
        <v>3858.93</v>
      </c>
      <c r="K1311">
        <v>8.0020000000000007</v>
      </c>
      <c r="L1311">
        <v>0.29899999999999999</v>
      </c>
      <c r="M1311">
        <v>4298.1000000000004</v>
      </c>
      <c r="N1311">
        <v>8.0799999999999997E-2</v>
      </c>
      <c r="O1311">
        <v>5.4909999999999997</v>
      </c>
      <c r="P1311">
        <v>0.2049</v>
      </c>
      <c r="Q1311">
        <v>53156.1</v>
      </c>
      <c r="R1311" t="s">
        <v>333</v>
      </c>
      <c r="S1311" t="s">
        <v>38</v>
      </c>
      <c r="T1311" t="s">
        <v>28</v>
      </c>
      <c r="V1311" t="s">
        <v>32</v>
      </c>
      <c r="Y1311" t="s">
        <v>160</v>
      </c>
    </row>
    <row r="1312" spans="1:25" x14ac:dyDescent="0.45">
      <c r="A1312" t="s">
        <v>122</v>
      </c>
      <c r="B1312" t="s">
        <v>174</v>
      </c>
      <c r="C1312">
        <v>1571</v>
      </c>
      <c r="D1312" t="s">
        <v>186</v>
      </c>
      <c r="F1312">
        <v>2019</v>
      </c>
      <c r="G1312">
        <v>28</v>
      </c>
      <c r="H1312">
        <v>21.1</v>
      </c>
      <c r="I1312">
        <v>1221.9100000000001</v>
      </c>
      <c r="K1312">
        <v>0.29299999999999998</v>
      </c>
      <c r="L1312">
        <v>6.5799999999999997E-2</v>
      </c>
      <c r="M1312">
        <v>765.7</v>
      </c>
      <c r="N1312">
        <v>6.3500000000000001E-2</v>
      </c>
      <c r="O1312">
        <v>0.55900000000000005</v>
      </c>
      <c r="P1312">
        <v>9.4500000000000001E-2</v>
      </c>
      <c r="Q1312">
        <v>12263</v>
      </c>
      <c r="R1312" t="s">
        <v>333</v>
      </c>
      <c r="S1312" t="s">
        <v>38</v>
      </c>
      <c r="T1312" t="s">
        <v>28</v>
      </c>
      <c r="V1312" t="s">
        <v>32</v>
      </c>
      <c r="Y1312" t="s">
        <v>160</v>
      </c>
    </row>
    <row r="1313" spans="1:25" x14ac:dyDescent="0.45">
      <c r="A1313" t="s">
        <v>122</v>
      </c>
      <c r="B1313" t="s">
        <v>174</v>
      </c>
      <c r="C1313">
        <v>1571</v>
      </c>
      <c r="D1313" t="s">
        <v>186</v>
      </c>
      <c r="F1313">
        <v>2020</v>
      </c>
      <c r="G1313">
        <v>8</v>
      </c>
      <c r="H1313">
        <v>6.34</v>
      </c>
      <c r="I1313">
        <v>298.69</v>
      </c>
      <c r="K1313">
        <v>0.39500000000000002</v>
      </c>
      <c r="L1313">
        <v>0.152</v>
      </c>
      <c r="M1313">
        <v>386.6</v>
      </c>
      <c r="N1313">
        <v>7.0000000000000007E-2</v>
      </c>
      <c r="O1313">
        <v>0.311</v>
      </c>
      <c r="P1313">
        <v>0.1135</v>
      </c>
      <c r="Q1313">
        <v>5583.8</v>
      </c>
      <c r="R1313" t="s">
        <v>333</v>
      </c>
      <c r="S1313" t="s">
        <v>38</v>
      </c>
      <c r="T1313" t="s">
        <v>28</v>
      </c>
      <c r="V1313" t="s">
        <v>32</v>
      </c>
      <c r="Y1313" t="s">
        <v>160</v>
      </c>
    </row>
    <row r="1314" spans="1:25" x14ac:dyDescent="0.45">
      <c r="A1314" t="s">
        <v>122</v>
      </c>
      <c r="B1314" t="s">
        <v>174</v>
      </c>
      <c r="C1314">
        <v>1571</v>
      </c>
      <c r="D1314" t="s">
        <v>186</v>
      </c>
      <c r="F1314">
        <v>2021</v>
      </c>
      <c r="G1314">
        <v>31</v>
      </c>
      <c r="H1314">
        <v>22.41</v>
      </c>
      <c r="I1314">
        <v>1214.74</v>
      </c>
      <c r="K1314">
        <v>0.81399999999999995</v>
      </c>
      <c r="L1314">
        <v>0.12870000000000001</v>
      </c>
      <c r="M1314">
        <v>1469.7</v>
      </c>
      <c r="N1314">
        <v>6.7799999999999999E-2</v>
      </c>
      <c r="O1314">
        <v>1.1020000000000001</v>
      </c>
      <c r="P1314">
        <v>0.1079</v>
      </c>
      <c r="Q1314">
        <v>22921.8</v>
      </c>
      <c r="R1314" t="s">
        <v>333</v>
      </c>
      <c r="S1314" t="s">
        <v>38</v>
      </c>
      <c r="T1314" t="s">
        <v>28</v>
      </c>
      <c r="V1314" t="s">
        <v>32</v>
      </c>
      <c r="Y1314" t="s">
        <v>161</v>
      </c>
    </row>
    <row r="1315" spans="1:25" x14ac:dyDescent="0.45">
      <c r="A1315" t="s">
        <v>122</v>
      </c>
      <c r="B1315" t="s">
        <v>174</v>
      </c>
      <c r="C1315">
        <v>1571</v>
      </c>
      <c r="D1315" t="s">
        <v>186</v>
      </c>
      <c r="F1315">
        <v>2022</v>
      </c>
      <c r="G1315">
        <v>24</v>
      </c>
      <c r="H1315">
        <v>16.34</v>
      </c>
      <c r="I1315">
        <v>656.68</v>
      </c>
      <c r="K1315">
        <v>0.86899999999999999</v>
      </c>
      <c r="L1315">
        <v>0.1822</v>
      </c>
      <c r="M1315">
        <v>781.1</v>
      </c>
      <c r="N1315">
        <v>7.2300000000000003E-2</v>
      </c>
      <c r="O1315">
        <v>2.593</v>
      </c>
      <c r="P1315">
        <v>0.43559999999999999</v>
      </c>
      <c r="Q1315">
        <v>11100.9</v>
      </c>
      <c r="R1315" t="s">
        <v>333</v>
      </c>
      <c r="S1315" t="s">
        <v>38</v>
      </c>
      <c r="T1315" t="s">
        <v>28</v>
      </c>
      <c r="V1315" t="s">
        <v>32</v>
      </c>
      <c r="Y1315" t="s">
        <v>161</v>
      </c>
    </row>
    <row r="1316" spans="1:25" x14ac:dyDescent="0.45">
      <c r="A1316" t="s">
        <v>122</v>
      </c>
      <c r="B1316" t="s">
        <v>174</v>
      </c>
      <c r="C1316">
        <v>1571</v>
      </c>
      <c r="D1316" t="s">
        <v>186</v>
      </c>
      <c r="F1316">
        <v>2023</v>
      </c>
      <c r="G1316">
        <v>28</v>
      </c>
      <c r="H1316">
        <v>16.29</v>
      </c>
      <c r="I1316">
        <v>569.58000000000004</v>
      </c>
      <c r="K1316">
        <v>1.3919999999999999</v>
      </c>
      <c r="L1316">
        <v>0.27810000000000001</v>
      </c>
      <c r="M1316">
        <v>837.2</v>
      </c>
      <c r="N1316">
        <v>7.8799999999999995E-2</v>
      </c>
      <c r="O1316">
        <v>0.76100000000000001</v>
      </c>
      <c r="P1316">
        <v>0.14580000000000001</v>
      </c>
      <c r="Q1316">
        <v>10763.9</v>
      </c>
      <c r="R1316" t="s">
        <v>333</v>
      </c>
      <c r="S1316" t="s">
        <v>38</v>
      </c>
      <c r="T1316" t="s">
        <v>28</v>
      </c>
      <c r="V1316" t="s">
        <v>32</v>
      </c>
      <c r="Y1316" t="s">
        <v>161</v>
      </c>
    </row>
    <row r="1317" spans="1:25" x14ac:dyDescent="0.45">
      <c r="A1317" t="s">
        <v>122</v>
      </c>
      <c r="B1317" t="s">
        <v>174</v>
      </c>
      <c r="C1317">
        <v>1571</v>
      </c>
      <c r="D1317" t="s">
        <v>186</v>
      </c>
      <c r="F1317">
        <v>2024</v>
      </c>
      <c r="G1317">
        <v>9</v>
      </c>
      <c r="H1317">
        <v>6.24</v>
      </c>
      <c r="I1317">
        <v>351.58</v>
      </c>
      <c r="K1317">
        <v>0.628</v>
      </c>
      <c r="L1317">
        <v>0.20219999999999999</v>
      </c>
      <c r="M1317">
        <v>416.3</v>
      </c>
      <c r="N1317">
        <v>7.3800000000000004E-2</v>
      </c>
      <c r="O1317">
        <v>0.379</v>
      </c>
      <c r="P1317">
        <v>0.13070000000000001</v>
      </c>
      <c r="Q1317">
        <v>5512</v>
      </c>
      <c r="R1317" t="s">
        <v>333</v>
      </c>
      <c r="S1317" t="s">
        <v>38</v>
      </c>
      <c r="T1317" t="s">
        <v>28</v>
      </c>
      <c r="V1317" t="s">
        <v>32</v>
      </c>
      <c r="Y1317" t="s">
        <v>161</v>
      </c>
    </row>
    <row r="1318" spans="1:25" x14ac:dyDescent="0.45">
      <c r="A1318" t="s">
        <v>122</v>
      </c>
      <c r="B1318" t="s">
        <v>187</v>
      </c>
      <c r="C1318">
        <v>1572</v>
      </c>
      <c r="D1318">
        <v>1</v>
      </c>
      <c r="E1318" t="s">
        <v>188</v>
      </c>
      <c r="F1318">
        <v>2009</v>
      </c>
      <c r="G1318">
        <v>7349</v>
      </c>
      <c r="H1318">
        <v>7321.84</v>
      </c>
      <c r="I1318">
        <v>932857.61</v>
      </c>
      <c r="K1318">
        <v>9271.4410000000007</v>
      </c>
      <c r="L1318">
        <v>2.2351000000000001</v>
      </c>
      <c r="M1318">
        <v>851791.73</v>
      </c>
      <c r="N1318">
        <v>0.10299999999999999</v>
      </c>
      <c r="O1318">
        <v>1174.723</v>
      </c>
      <c r="P1318">
        <v>0.28760000000000002</v>
      </c>
      <c r="Q1318">
        <v>8303329.6789999995</v>
      </c>
      <c r="R1318" t="s">
        <v>82</v>
      </c>
      <c r="T1318" t="s">
        <v>46</v>
      </c>
      <c r="U1318" t="s">
        <v>176</v>
      </c>
      <c r="V1318" t="s">
        <v>189</v>
      </c>
      <c r="W1318" t="s">
        <v>190</v>
      </c>
      <c r="Y1318" t="s">
        <v>107</v>
      </c>
    </row>
    <row r="1319" spans="1:25" x14ac:dyDescent="0.45">
      <c r="A1319" t="s">
        <v>122</v>
      </c>
      <c r="B1319" t="s">
        <v>187</v>
      </c>
      <c r="C1319">
        <v>1572</v>
      </c>
      <c r="D1319">
        <v>1</v>
      </c>
      <c r="E1319" t="s">
        <v>191</v>
      </c>
      <c r="F1319">
        <v>2010</v>
      </c>
      <c r="G1319">
        <v>7006</v>
      </c>
      <c r="H1319">
        <v>6974.26</v>
      </c>
      <c r="I1319">
        <v>914341.87</v>
      </c>
      <c r="K1319">
        <v>875.42499999999995</v>
      </c>
      <c r="L1319">
        <v>0.2029</v>
      </c>
      <c r="M1319">
        <v>949341.74300000002</v>
      </c>
      <c r="N1319">
        <v>0.10299999999999999</v>
      </c>
      <c r="O1319">
        <v>1214.5160000000001</v>
      </c>
      <c r="P1319">
        <v>0.26340000000000002</v>
      </c>
      <c r="Q1319">
        <v>9252849.0059999991</v>
      </c>
      <c r="R1319" t="s">
        <v>82</v>
      </c>
      <c r="T1319" t="s">
        <v>46</v>
      </c>
      <c r="U1319" t="s">
        <v>132</v>
      </c>
      <c r="V1319" t="s">
        <v>192</v>
      </c>
      <c r="W1319" t="s">
        <v>190</v>
      </c>
      <c r="Y1319" t="s">
        <v>107</v>
      </c>
    </row>
    <row r="1320" spans="1:25" x14ac:dyDescent="0.45">
      <c r="A1320" t="s">
        <v>122</v>
      </c>
      <c r="B1320" t="s">
        <v>187</v>
      </c>
      <c r="C1320">
        <v>1572</v>
      </c>
      <c r="D1320">
        <v>1</v>
      </c>
      <c r="E1320" t="s">
        <v>191</v>
      </c>
      <c r="F1320">
        <v>2011</v>
      </c>
      <c r="G1320">
        <v>4069</v>
      </c>
      <c r="H1320">
        <v>4042.28</v>
      </c>
      <c r="I1320">
        <v>409144.48</v>
      </c>
      <c r="K1320">
        <v>261.005</v>
      </c>
      <c r="L1320">
        <v>0.12479999999999999</v>
      </c>
      <c r="M1320">
        <v>410314.446</v>
      </c>
      <c r="N1320">
        <v>0.10299999999999999</v>
      </c>
      <c r="O1320">
        <v>530.92999999999995</v>
      </c>
      <c r="P1320">
        <v>0.26860000000000001</v>
      </c>
      <c r="Q1320">
        <v>3999170.247</v>
      </c>
      <c r="R1320" t="s">
        <v>82</v>
      </c>
      <c r="T1320" t="s">
        <v>46</v>
      </c>
      <c r="U1320" t="s">
        <v>132</v>
      </c>
      <c r="V1320" t="s">
        <v>192</v>
      </c>
      <c r="W1320" t="s">
        <v>190</v>
      </c>
      <c r="Y1320" t="s">
        <v>107</v>
      </c>
    </row>
    <row r="1321" spans="1:25" x14ac:dyDescent="0.45">
      <c r="A1321" t="s">
        <v>122</v>
      </c>
      <c r="B1321" t="s">
        <v>187</v>
      </c>
      <c r="C1321">
        <v>1572</v>
      </c>
      <c r="D1321">
        <v>1</v>
      </c>
      <c r="E1321" t="s">
        <v>191</v>
      </c>
      <c r="F1321">
        <v>2012</v>
      </c>
      <c r="G1321">
        <v>3967</v>
      </c>
      <c r="H1321">
        <v>3947.8</v>
      </c>
      <c r="I1321">
        <v>411693.41</v>
      </c>
      <c r="K1321">
        <v>264.98099999999999</v>
      </c>
      <c r="L1321">
        <v>0.14380000000000001</v>
      </c>
      <c r="M1321">
        <v>389322.29</v>
      </c>
      <c r="N1321">
        <v>0.10299999999999999</v>
      </c>
      <c r="O1321">
        <v>486.92399999999998</v>
      </c>
      <c r="P1321">
        <v>0.25850000000000001</v>
      </c>
      <c r="Q1321">
        <v>3794560.27</v>
      </c>
      <c r="R1321" t="s">
        <v>82</v>
      </c>
      <c r="T1321" t="s">
        <v>46</v>
      </c>
      <c r="U1321" t="s">
        <v>132</v>
      </c>
      <c r="V1321" t="s">
        <v>192</v>
      </c>
      <c r="W1321" t="s">
        <v>190</v>
      </c>
      <c r="Y1321" t="s">
        <v>107</v>
      </c>
    </row>
    <row r="1322" spans="1:25" x14ac:dyDescent="0.45">
      <c r="A1322" t="s">
        <v>122</v>
      </c>
      <c r="B1322" t="s">
        <v>187</v>
      </c>
      <c r="C1322">
        <v>1572</v>
      </c>
      <c r="D1322">
        <v>1</v>
      </c>
      <c r="E1322" t="s">
        <v>191</v>
      </c>
      <c r="F1322">
        <v>2013</v>
      </c>
      <c r="G1322">
        <v>4482</v>
      </c>
      <c r="H1322">
        <v>4459.8599999999997</v>
      </c>
      <c r="I1322">
        <v>410022.22</v>
      </c>
      <c r="K1322">
        <v>242.911</v>
      </c>
      <c r="L1322">
        <v>0.2014</v>
      </c>
      <c r="M1322">
        <v>386667.93400000001</v>
      </c>
      <c r="N1322">
        <v>0.10299999999999999</v>
      </c>
      <c r="O1322">
        <v>540.69799999999998</v>
      </c>
      <c r="P1322">
        <v>0.28449999999999998</v>
      </c>
      <c r="Q1322">
        <v>3768695.7310000001</v>
      </c>
      <c r="R1322" t="s">
        <v>82</v>
      </c>
      <c r="T1322" t="s">
        <v>46</v>
      </c>
      <c r="U1322" t="s">
        <v>132</v>
      </c>
      <c r="V1322" t="s">
        <v>192</v>
      </c>
      <c r="W1322" t="s">
        <v>190</v>
      </c>
      <c r="Y1322" t="s">
        <v>107</v>
      </c>
    </row>
    <row r="1323" spans="1:25" x14ac:dyDescent="0.45">
      <c r="A1323" t="s">
        <v>122</v>
      </c>
      <c r="B1323" t="s">
        <v>187</v>
      </c>
      <c r="C1323">
        <v>1572</v>
      </c>
      <c r="D1323">
        <v>1</v>
      </c>
      <c r="E1323" t="s">
        <v>191</v>
      </c>
      <c r="F1323">
        <v>2014</v>
      </c>
      <c r="G1323">
        <v>4051</v>
      </c>
      <c r="H1323">
        <v>4017.27</v>
      </c>
      <c r="I1323">
        <v>455814.11</v>
      </c>
      <c r="K1323">
        <v>211.315</v>
      </c>
      <c r="L1323">
        <v>9.5000000000000001E-2</v>
      </c>
      <c r="M1323">
        <v>438340.391</v>
      </c>
      <c r="N1323">
        <v>0.10299999999999999</v>
      </c>
      <c r="O1323">
        <v>550.21600000000001</v>
      </c>
      <c r="P1323">
        <v>0.25600000000000001</v>
      </c>
      <c r="Q1323">
        <v>4272345.4220000003</v>
      </c>
      <c r="R1323" t="s">
        <v>82</v>
      </c>
      <c r="T1323" t="s">
        <v>46</v>
      </c>
      <c r="U1323" t="s">
        <v>132</v>
      </c>
      <c r="V1323" t="s">
        <v>192</v>
      </c>
      <c r="W1323" t="s">
        <v>190</v>
      </c>
      <c r="Y1323" t="s">
        <v>107</v>
      </c>
    </row>
    <row r="1324" spans="1:25" x14ac:dyDescent="0.45">
      <c r="A1324" t="s">
        <v>122</v>
      </c>
      <c r="B1324" t="s">
        <v>187</v>
      </c>
      <c r="C1324">
        <v>1572</v>
      </c>
      <c r="D1324">
        <v>1</v>
      </c>
      <c r="E1324" t="s">
        <v>191</v>
      </c>
      <c r="F1324">
        <v>2015</v>
      </c>
      <c r="G1324">
        <v>2145</v>
      </c>
      <c r="H1324">
        <v>2125.5500000000002</v>
      </c>
      <c r="I1324">
        <v>193132.27</v>
      </c>
      <c r="K1324">
        <v>127.35299999999999</v>
      </c>
      <c r="L1324">
        <v>0.1404</v>
      </c>
      <c r="M1324">
        <v>199581.41800000001</v>
      </c>
      <c r="N1324">
        <v>0.10299999999999999</v>
      </c>
      <c r="O1324">
        <v>246.21100000000001</v>
      </c>
      <c r="P1324">
        <v>0.25080000000000002</v>
      </c>
      <c r="Q1324">
        <v>1945300.453</v>
      </c>
      <c r="R1324" t="s">
        <v>82</v>
      </c>
      <c r="T1324" t="s">
        <v>46</v>
      </c>
      <c r="U1324" t="s">
        <v>132</v>
      </c>
      <c r="V1324" t="s">
        <v>192</v>
      </c>
      <c r="W1324" t="s">
        <v>190</v>
      </c>
      <c r="Y1324" t="s">
        <v>129</v>
      </c>
    </row>
    <row r="1325" spans="1:25" x14ac:dyDescent="0.45">
      <c r="A1325" t="s">
        <v>122</v>
      </c>
      <c r="B1325" t="s">
        <v>187</v>
      </c>
      <c r="C1325">
        <v>1572</v>
      </c>
      <c r="D1325">
        <v>1</v>
      </c>
      <c r="E1325" t="s">
        <v>191</v>
      </c>
      <c r="F1325">
        <v>2016</v>
      </c>
      <c r="G1325">
        <v>2199</v>
      </c>
      <c r="H1325">
        <v>2177.2399999999998</v>
      </c>
      <c r="I1325">
        <v>192636.5</v>
      </c>
      <c r="K1325">
        <v>123.715</v>
      </c>
      <c r="L1325">
        <v>0.11260000000000001</v>
      </c>
      <c r="M1325">
        <v>194626.06200000001</v>
      </c>
      <c r="N1325">
        <v>0.10299999999999999</v>
      </c>
      <c r="O1325">
        <v>230.428</v>
      </c>
      <c r="P1325">
        <v>0.23400000000000001</v>
      </c>
      <c r="Q1325">
        <v>1896991.2749999999</v>
      </c>
      <c r="R1325" t="s">
        <v>82</v>
      </c>
      <c r="T1325" t="s">
        <v>46</v>
      </c>
      <c r="U1325" t="s">
        <v>132</v>
      </c>
      <c r="V1325" t="s">
        <v>192</v>
      </c>
      <c r="W1325" t="s">
        <v>190</v>
      </c>
      <c r="Y1325" t="s">
        <v>129</v>
      </c>
    </row>
    <row r="1326" spans="1:25" x14ac:dyDescent="0.45">
      <c r="A1326" t="s">
        <v>122</v>
      </c>
      <c r="B1326" t="s">
        <v>187</v>
      </c>
      <c r="C1326">
        <v>1572</v>
      </c>
      <c r="D1326">
        <v>1</v>
      </c>
      <c r="E1326" t="s">
        <v>191</v>
      </c>
      <c r="F1326">
        <v>2017</v>
      </c>
      <c r="G1326">
        <v>741</v>
      </c>
      <c r="H1326">
        <v>724.64</v>
      </c>
      <c r="I1326">
        <v>67844.320000000007</v>
      </c>
      <c r="K1326">
        <v>51.223999999999997</v>
      </c>
      <c r="L1326">
        <v>0.1348</v>
      </c>
      <c r="M1326">
        <v>67763.67</v>
      </c>
      <c r="N1326">
        <v>0.10299999999999999</v>
      </c>
      <c r="O1326">
        <v>83.76</v>
      </c>
      <c r="P1326">
        <v>0.23169999999999999</v>
      </c>
      <c r="Q1326">
        <v>660507.77399999998</v>
      </c>
      <c r="R1326" t="s">
        <v>82</v>
      </c>
      <c r="T1326" t="s">
        <v>46</v>
      </c>
      <c r="U1326" t="s">
        <v>132</v>
      </c>
      <c r="V1326" t="s">
        <v>192</v>
      </c>
      <c r="W1326" t="s">
        <v>190</v>
      </c>
      <c r="Y1326" t="s">
        <v>130</v>
      </c>
    </row>
    <row r="1327" spans="1:25" x14ac:dyDescent="0.45">
      <c r="A1327" t="s">
        <v>122</v>
      </c>
      <c r="B1327" t="s">
        <v>187</v>
      </c>
      <c r="C1327">
        <v>1572</v>
      </c>
      <c r="D1327">
        <v>1</v>
      </c>
      <c r="E1327" t="s">
        <v>191</v>
      </c>
      <c r="F1327">
        <v>2018</v>
      </c>
      <c r="G1327">
        <v>795</v>
      </c>
      <c r="H1327">
        <v>773.61</v>
      </c>
      <c r="I1327">
        <v>82062.95</v>
      </c>
      <c r="K1327">
        <v>41.015000000000001</v>
      </c>
      <c r="L1327">
        <v>9.1399999999999995E-2</v>
      </c>
      <c r="M1327">
        <v>79474.740999999995</v>
      </c>
      <c r="N1327">
        <v>0.1028</v>
      </c>
      <c r="O1327">
        <v>99.221000000000004</v>
      </c>
      <c r="P1327">
        <v>0.2344</v>
      </c>
      <c r="Q1327">
        <v>774606.79700000002</v>
      </c>
      <c r="R1327" t="s">
        <v>82</v>
      </c>
      <c r="T1327" t="s">
        <v>46</v>
      </c>
      <c r="U1327" t="s">
        <v>132</v>
      </c>
      <c r="V1327" t="s">
        <v>192</v>
      </c>
      <c r="W1327" t="s">
        <v>190</v>
      </c>
      <c r="Y1327" t="s">
        <v>130</v>
      </c>
    </row>
    <row r="1328" spans="1:25" x14ac:dyDescent="0.45">
      <c r="A1328" t="s">
        <v>122</v>
      </c>
      <c r="B1328" t="s">
        <v>187</v>
      </c>
      <c r="C1328">
        <v>1572</v>
      </c>
      <c r="D1328">
        <v>1</v>
      </c>
      <c r="E1328" t="s">
        <v>193</v>
      </c>
      <c r="F1328">
        <v>2019</v>
      </c>
      <c r="G1328">
        <v>526</v>
      </c>
      <c r="H1328">
        <v>510.62</v>
      </c>
      <c r="I1328">
        <v>45689.99</v>
      </c>
      <c r="K1328">
        <v>22.994</v>
      </c>
      <c r="L1328">
        <v>9.4E-2</v>
      </c>
      <c r="M1328">
        <v>44017.283000000003</v>
      </c>
      <c r="N1328">
        <v>0.10299999999999999</v>
      </c>
      <c r="O1328">
        <v>55.948</v>
      </c>
      <c r="P1328">
        <v>0.24299999999999999</v>
      </c>
      <c r="Q1328">
        <v>429016.15</v>
      </c>
      <c r="R1328" t="s">
        <v>82</v>
      </c>
      <c r="T1328" t="s">
        <v>46</v>
      </c>
      <c r="U1328" t="s">
        <v>132</v>
      </c>
      <c r="V1328" t="s">
        <v>192</v>
      </c>
      <c r="W1328" t="s">
        <v>190</v>
      </c>
      <c r="Y1328" t="s">
        <v>130</v>
      </c>
    </row>
    <row r="1329" spans="1:25" x14ac:dyDescent="0.45">
      <c r="A1329" t="s">
        <v>122</v>
      </c>
      <c r="B1329" t="s">
        <v>187</v>
      </c>
      <c r="C1329">
        <v>1572</v>
      </c>
      <c r="D1329">
        <v>1</v>
      </c>
      <c r="E1329" t="s">
        <v>193</v>
      </c>
      <c r="F1329">
        <v>2020</v>
      </c>
      <c r="G1329">
        <v>1145</v>
      </c>
      <c r="H1329">
        <v>1130.98</v>
      </c>
      <c r="I1329">
        <v>126518.59</v>
      </c>
      <c r="K1329">
        <v>67.123000000000005</v>
      </c>
      <c r="L1329">
        <v>0.1084</v>
      </c>
      <c r="M1329">
        <v>125744.962</v>
      </c>
      <c r="N1329">
        <v>0.10290000000000001</v>
      </c>
      <c r="O1329">
        <v>124.952</v>
      </c>
      <c r="P1329">
        <v>0.2026</v>
      </c>
      <c r="Q1329">
        <v>1225579.318</v>
      </c>
      <c r="R1329" t="s">
        <v>82</v>
      </c>
      <c r="T1329" t="s">
        <v>46</v>
      </c>
      <c r="U1329" t="s">
        <v>132</v>
      </c>
      <c r="V1329" t="s">
        <v>192</v>
      </c>
      <c r="W1329" t="s">
        <v>190</v>
      </c>
      <c r="Y1329" t="s">
        <v>130</v>
      </c>
    </row>
    <row r="1330" spans="1:25" x14ac:dyDescent="0.45">
      <c r="A1330" t="s">
        <v>122</v>
      </c>
      <c r="B1330" t="s">
        <v>187</v>
      </c>
      <c r="C1330">
        <v>1572</v>
      </c>
      <c r="D1330">
        <v>2</v>
      </c>
      <c r="E1330" t="s">
        <v>188</v>
      </c>
      <c r="F1330">
        <v>2009</v>
      </c>
      <c r="G1330">
        <v>5942</v>
      </c>
      <c r="H1330">
        <v>5912.7</v>
      </c>
      <c r="I1330">
        <v>747004.19</v>
      </c>
      <c r="K1330">
        <v>7361.9489999999996</v>
      </c>
      <c r="L1330">
        <v>2.2069999999999999</v>
      </c>
      <c r="M1330">
        <v>689206.67099999997</v>
      </c>
      <c r="N1330">
        <v>0.1031</v>
      </c>
      <c r="O1330">
        <v>963.83500000000004</v>
      </c>
      <c r="P1330">
        <v>0.29220000000000002</v>
      </c>
      <c r="Q1330">
        <v>6715240.8530000001</v>
      </c>
      <c r="R1330" t="s">
        <v>82</v>
      </c>
      <c r="T1330" t="s">
        <v>46</v>
      </c>
      <c r="U1330" t="s">
        <v>176</v>
      </c>
      <c r="V1330" t="s">
        <v>189</v>
      </c>
      <c r="W1330" t="s">
        <v>190</v>
      </c>
      <c r="Y1330" t="s">
        <v>107</v>
      </c>
    </row>
    <row r="1331" spans="1:25" x14ac:dyDescent="0.45">
      <c r="A1331" t="s">
        <v>122</v>
      </c>
      <c r="B1331" t="s">
        <v>187</v>
      </c>
      <c r="C1331">
        <v>1572</v>
      </c>
      <c r="D1331">
        <v>2</v>
      </c>
      <c r="E1331" t="s">
        <v>191</v>
      </c>
      <c r="F1331">
        <v>2010</v>
      </c>
      <c r="G1331">
        <v>7452</v>
      </c>
      <c r="H1331">
        <v>7429.53</v>
      </c>
      <c r="I1331">
        <v>993207.1</v>
      </c>
      <c r="K1331">
        <v>823.01800000000003</v>
      </c>
      <c r="L1331">
        <v>0.16669999999999999</v>
      </c>
      <c r="M1331">
        <v>1037125.596</v>
      </c>
      <c r="N1331">
        <v>0.10299999999999999</v>
      </c>
      <c r="O1331">
        <v>1337.0150000000001</v>
      </c>
      <c r="P1331">
        <v>0.2666</v>
      </c>
      <c r="Q1331">
        <v>10108440.491</v>
      </c>
      <c r="R1331" t="s">
        <v>82</v>
      </c>
      <c r="T1331" t="s">
        <v>46</v>
      </c>
      <c r="U1331" t="s">
        <v>132</v>
      </c>
      <c r="V1331" t="s">
        <v>192</v>
      </c>
      <c r="W1331" t="s">
        <v>190</v>
      </c>
      <c r="Y1331" t="s">
        <v>107</v>
      </c>
    </row>
    <row r="1332" spans="1:25" x14ac:dyDescent="0.45">
      <c r="A1332" t="s">
        <v>122</v>
      </c>
      <c r="B1332" t="s">
        <v>187</v>
      </c>
      <c r="C1332">
        <v>1572</v>
      </c>
      <c r="D1332">
        <v>2</v>
      </c>
      <c r="E1332" t="s">
        <v>191</v>
      </c>
      <c r="F1332">
        <v>2011</v>
      </c>
      <c r="G1332">
        <v>4882</v>
      </c>
      <c r="H1332">
        <v>4847.66</v>
      </c>
      <c r="I1332">
        <v>520381.09</v>
      </c>
      <c r="K1332">
        <v>423.83600000000001</v>
      </c>
      <c r="L1332">
        <v>0.1706</v>
      </c>
      <c r="M1332">
        <v>524327.77800000005</v>
      </c>
      <c r="N1332">
        <v>0.10299999999999999</v>
      </c>
      <c r="O1332">
        <v>690.07</v>
      </c>
      <c r="P1332">
        <v>0.26900000000000002</v>
      </c>
      <c r="Q1332">
        <v>5110406.7759999996</v>
      </c>
      <c r="R1332" t="s">
        <v>82</v>
      </c>
      <c r="T1332" t="s">
        <v>46</v>
      </c>
      <c r="U1332" t="s">
        <v>132</v>
      </c>
      <c r="V1332" t="s">
        <v>192</v>
      </c>
      <c r="W1332" t="s">
        <v>190</v>
      </c>
      <c r="Y1332" t="s">
        <v>107</v>
      </c>
    </row>
    <row r="1333" spans="1:25" x14ac:dyDescent="0.45">
      <c r="A1333" t="s">
        <v>122</v>
      </c>
      <c r="B1333" t="s">
        <v>187</v>
      </c>
      <c r="C1333">
        <v>1572</v>
      </c>
      <c r="D1333">
        <v>2</v>
      </c>
      <c r="E1333" t="s">
        <v>191</v>
      </c>
      <c r="F1333">
        <v>2012</v>
      </c>
      <c r="G1333">
        <v>4033</v>
      </c>
      <c r="H1333">
        <v>4001.22</v>
      </c>
      <c r="I1333">
        <v>362880.69</v>
      </c>
      <c r="K1333">
        <v>259.476</v>
      </c>
      <c r="L1333">
        <v>0.1532</v>
      </c>
      <c r="M1333">
        <v>346310.761</v>
      </c>
      <c r="N1333">
        <v>0.10299999999999999</v>
      </c>
      <c r="O1333">
        <v>435.18900000000002</v>
      </c>
      <c r="P1333">
        <v>0.25940000000000002</v>
      </c>
      <c r="Q1333">
        <v>3375342.6880000001</v>
      </c>
      <c r="R1333" t="s">
        <v>82</v>
      </c>
      <c r="T1333" t="s">
        <v>46</v>
      </c>
      <c r="U1333" t="s">
        <v>132</v>
      </c>
      <c r="V1333" t="s">
        <v>192</v>
      </c>
      <c r="W1333" t="s">
        <v>190</v>
      </c>
      <c r="Y1333" t="s">
        <v>107</v>
      </c>
    </row>
    <row r="1334" spans="1:25" x14ac:dyDescent="0.45">
      <c r="A1334" t="s">
        <v>122</v>
      </c>
      <c r="B1334" t="s">
        <v>187</v>
      </c>
      <c r="C1334">
        <v>1572</v>
      </c>
      <c r="D1334">
        <v>2</v>
      </c>
      <c r="E1334" t="s">
        <v>191</v>
      </c>
      <c r="F1334">
        <v>2013</v>
      </c>
      <c r="G1334">
        <v>3655</v>
      </c>
      <c r="H1334">
        <v>3633.3</v>
      </c>
      <c r="I1334">
        <v>332948.71999999997</v>
      </c>
      <c r="K1334">
        <v>262.10700000000003</v>
      </c>
      <c r="L1334">
        <v>0.38240000000000002</v>
      </c>
      <c r="M1334">
        <v>316909.62599999999</v>
      </c>
      <c r="N1334">
        <v>0.10299999999999999</v>
      </c>
      <c r="O1334">
        <v>448.91199999999998</v>
      </c>
      <c r="P1334">
        <v>0.29120000000000001</v>
      </c>
      <c r="Q1334">
        <v>3088785.909</v>
      </c>
      <c r="R1334" t="s">
        <v>82</v>
      </c>
      <c r="T1334" t="s">
        <v>46</v>
      </c>
      <c r="U1334" t="s">
        <v>132</v>
      </c>
      <c r="V1334" t="s">
        <v>192</v>
      </c>
      <c r="W1334" t="s">
        <v>190</v>
      </c>
      <c r="Y1334" t="s">
        <v>107</v>
      </c>
    </row>
    <row r="1335" spans="1:25" x14ac:dyDescent="0.45">
      <c r="A1335" t="s">
        <v>122</v>
      </c>
      <c r="B1335" t="s">
        <v>187</v>
      </c>
      <c r="C1335">
        <v>1572</v>
      </c>
      <c r="D1335">
        <v>2</v>
      </c>
      <c r="E1335" t="s">
        <v>191</v>
      </c>
      <c r="F1335">
        <v>2014</v>
      </c>
      <c r="G1335">
        <v>4199</v>
      </c>
      <c r="H1335">
        <v>4167.12</v>
      </c>
      <c r="I1335">
        <v>471849.32</v>
      </c>
      <c r="K1335">
        <v>213.58199999999999</v>
      </c>
      <c r="L1335">
        <v>8.7300000000000003E-2</v>
      </c>
      <c r="M1335">
        <v>457555.79700000002</v>
      </c>
      <c r="N1335">
        <v>0.10299999999999999</v>
      </c>
      <c r="O1335">
        <v>574.45100000000002</v>
      </c>
      <c r="P1335">
        <v>0.25319999999999998</v>
      </c>
      <c r="Q1335">
        <v>4459623.1550000003</v>
      </c>
      <c r="R1335" t="s">
        <v>82</v>
      </c>
      <c r="T1335" t="s">
        <v>46</v>
      </c>
      <c r="U1335" t="s">
        <v>132</v>
      </c>
      <c r="V1335" t="s">
        <v>192</v>
      </c>
      <c r="W1335" t="s">
        <v>190</v>
      </c>
      <c r="Y1335" t="s">
        <v>107</v>
      </c>
    </row>
    <row r="1336" spans="1:25" x14ac:dyDescent="0.45">
      <c r="A1336" t="s">
        <v>122</v>
      </c>
      <c r="B1336" t="s">
        <v>187</v>
      </c>
      <c r="C1336">
        <v>1572</v>
      </c>
      <c r="D1336">
        <v>2</v>
      </c>
      <c r="E1336" t="s">
        <v>191</v>
      </c>
      <c r="F1336">
        <v>2015</v>
      </c>
      <c r="G1336">
        <v>2244</v>
      </c>
      <c r="H1336">
        <v>2218.0500000000002</v>
      </c>
      <c r="I1336">
        <v>208951.96</v>
      </c>
      <c r="K1336">
        <v>124.654</v>
      </c>
      <c r="L1336">
        <v>0.11409999999999999</v>
      </c>
      <c r="M1336">
        <v>218732.33199999999</v>
      </c>
      <c r="N1336">
        <v>0.10290000000000001</v>
      </c>
      <c r="O1336">
        <v>268.57299999999998</v>
      </c>
      <c r="P1336">
        <v>0.24729999999999999</v>
      </c>
      <c r="Q1336">
        <v>2131965.4449999998</v>
      </c>
      <c r="R1336" t="s">
        <v>82</v>
      </c>
      <c r="T1336" t="s">
        <v>46</v>
      </c>
      <c r="U1336" t="s">
        <v>132</v>
      </c>
      <c r="V1336" t="s">
        <v>192</v>
      </c>
      <c r="W1336" t="s">
        <v>190</v>
      </c>
      <c r="Y1336" t="s">
        <v>129</v>
      </c>
    </row>
    <row r="1337" spans="1:25" x14ac:dyDescent="0.45">
      <c r="A1337" t="s">
        <v>122</v>
      </c>
      <c r="B1337" t="s">
        <v>187</v>
      </c>
      <c r="C1337">
        <v>1572</v>
      </c>
      <c r="D1337">
        <v>2</v>
      </c>
      <c r="E1337" t="s">
        <v>191</v>
      </c>
      <c r="F1337">
        <v>2016</v>
      </c>
      <c r="G1337">
        <v>2424</v>
      </c>
      <c r="H1337">
        <v>2400.25</v>
      </c>
      <c r="I1337">
        <v>217737.3</v>
      </c>
      <c r="K1337">
        <v>148.929</v>
      </c>
      <c r="L1337">
        <v>0.1173</v>
      </c>
      <c r="M1337">
        <v>220388.64300000001</v>
      </c>
      <c r="N1337">
        <v>0.10299999999999999</v>
      </c>
      <c r="O1337">
        <v>254.99700000000001</v>
      </c>
      <c r="P1337">
        <v>0.22520000000000001</v>
      </c>
      <c r="Q1337">
        <v>2148081.2089999998</v>
      </c>
      <c r="R1337" t="s">
        <v>82</v>
      </c>
      <c r="T1337" t="s">
        <v>46</v>
      </c>
      <c r="U1337" t="s">
        <v>132</v>
      </c>
      <c r="V1337" t="s">
        <v>192</v>
      </c>
      <c r="W1337" t="s">
        <v>190</v>
      </c>
      <c r="Y1337" t="s">
        <v>129</v>
      </c>
    </row>
    <row r="1338" spans="1:25" x14ac:dyDescent="0.45">
      <c r="A1338" t="s">
        <v>122</v>
      </c>
      <c r="B1338" t="s">
        <v>187</v>
      </c>
      <c r="C1338">
        <v>1572</v>
      </c>
      <c r="D1338">
        <v>2</v>
      </c>
      <c r="E1338" t="s">
        <v>191</v>
      </c>
      <c r="F1338">
        <v>2017</v>
      </c>
      <c r="G1338">
        <v>960</v>
      </c>
      <c r="H1338">
        <v>941.7</v>
      </c>
      <c r="I1338">
        <v>89372.44</v>
      </c>
      <c r="K1338">
        <v>64.349999999999994</v>
      </c>
      <c r="L1338">
        <v>0.12720000000000001</v>
      </c>
      <c r="M1338">
        <v>89357.702000000005</v>
      </c>
      <c r="N1338">
        <v>0.1021</v>
      </c>
      <c r="O1338">
        <v>105.82299999999999</v>
      </c>
      <c r="P1338">
        <v>0.21729999999999999</v>
      </c>
      <c r="Q1338">
        <v>870937.91799999995</v>
      </c>
      <c r="R1338" t="s">
        <v>82</v>
      </c>
      <c r="T1338" t="s">
        <v>46</v>
      </c>
      <c r="U1338" t="s">
        <v>132</v>
      </c>
      <c r="V1338" t="s">
        <v>192</v>
      </c>
      <c r="W1338" t="s">
        <v>190</v>
      </c>
      <c r="Y1338" t="s">
        <v>130</v>
      </c>
    </row>
    <row r="1339" spans="1:25" x14ac:dyDescent="0.45">
      <c r="A1339" t="s">
        <v>122</v>
      </c>
      <c r="B1339" t="s">
        <v>187</v>
      </c>
      <c r="C1339">
        <v>1572</v>
      </c>
      <c r="D1339">
        <v>2</v>
      </c>
      <c r="E1339" t="s">
        <v>191</v>
      </c>
      <c r="F1339">
        <v>2018</v>
      </c>
      <c r="G1339">
        <v>959</v>
      </c>
      <c r="H1339">
        <v>928.26</v>
      </c>
      <c r="I1339">
        <v>101471.97</v>
      </c>
      <c r="K1339">
        <v>52.76</v>
      </c>
      <c r="L1339">
        <v>9.3600000000000003E-2</v>
      </c>
      <c r="M1339">
        <v>99139.716</v>
      </c>
      <c r="N1339">
        <v>0.1027</v>
      </c>
      <c r="O1339">
        <v>124.515</v>
      </c>
      <c r="P1339">
        <v>0.22270000000000001</v>
      </c>
      <c r="Q1339">
        <v>966278.37600000005</v>
      </c>
      <c r="R1339" t="s">
        <v>82</v>
      </c>
      <c r="T1339" t="s">
        <v>46</v>
      </c>
      <c r="U1339" t="s">
        <v>132</v>
      </c>
      <c r="V1339" t="s">
        <v>192</v>
      </c>
      <c r="W1339" t="s">
        <v>190</v>
      </c>
      <c r="Y1339" t="s">
        <v>130</v>
      </c>
    </row>
    <row r="1340" spans="1:25" x14ac:dyDescent="0.45">
      <c r="A1340" t="s">
        <v>122</v>
      </c>
      <c r="B1340" t="s">
        <v>187</v>
      </c>
      <c r="C1340">
        <v>1572</v>
      </c>
      <c r="D1340">
        <v>2</v>
      </c>
      <c r="E1340" t="s">
        <v>193</v>
      </c>
      <c r="F1340">
        <v>2019</v>
      </c>
      <c r="G1340">
        <v>589</v>
      </c>
      <c r="H1340">
        <v>576.57000000000005</v>
      </c>
      <c r="I1340">
        <v>51554.85</v>
      </c>
      <c r="K1340">
        <v>26.242999999999999</v>
      </c>
      <c r="L1340">
        <v>8.7300000000000003E-2</v>
      </c>
      <c r="M1340">
        <v>50654.959000000003</v>
      </c>
      <c r="N1340">
        <v>0.10290000000000001</v>
      </c>
      <c r="O1340">
        <v>62.773000000000003</v>
      </c>
      <c r="P1340">
        <v>0.22509999999999999</v>
      </c>
      <c r="Q1340">
        <v>493712.01500000001</v>
      </c>
      <c r="R1340" t="s">
        <v>82</v>
      </c>
      <c r="T1340" t="s">
        <v>46</v>
      </c>
      <c r="U1340" t="s">
        <v>132</v>
      </c>
      <c r="V1340" t="s">
        <v>192</v>
      </c>
      <c r="W1340" t="s">
        <v>190</v>
      </c>
      <c r="Y1340" t="s">
        <v>130</v>
      </c>
    </row>
    <row r="1341" spans="1:25" x14ac:dyDescent="0.45">
      <c r="A1341" t="s">
        <v>122</v>
      </c>
      <c r="B1341" t="s">
        <v>187</v>
      </c>
      <c r="C1341">
        <v>1572</v>
      </c>
      <c r="D1341">
        <v>2</v>
      </c>
      <c r="E1341" t="s">
        <v>193</v>
      </c>
      <c r="F1341">
        <v>2020</v>
      </c>
      <c r="G1341">
        <v>882</v>
      </c>
      <c r="H1341">
        <v>869.38</v>
      </c>
      <c r="I1341">
        <v>86182.97</v>
      </c>
      <c r="K1341">
        <v>45.548999999999999</v>
      </c>
      <c r="L1341">
        <v>9.5699999999999993E-2</v>
      </c>
      <c r="M1341">
        <v>87428.520999999993</v>
      </c>
      <c r="N1341">
        <v>0.1027</v>
      </c>
      <c r="O1341">
        <v>92.486999999999995</v>
      </c>
      <c r="P1341">
        <v>0.2112</v>
      </c>
      <c r="Q1341">
        <v>852123.49</v>
      </c>
      <c r="R1341" t="s">
        <v>82</v>
      </c>
      <c r="T1341" t="s">
        <v>46</v>
      </c>
      <c r="U1341" t="s">
        <v>132</v>
      </c>
      <c r="V1341" t="s">
        <v>192</v>
      </c>
      <c r="W1341" t="s">
        <v>190</v>
      </c>
      <c r="Y1341" t="s">
        <v>130</v>
      </c>
    </row>
    <row r="1342" spans="1:25" x14ac:dyDescent="0.45">
      <c r="A1342" t="s">
        <v>122</v>
      </c>
      <c r="B1342" t="s">
        <v>187</v>
      </c>
      <c r="C1342">
        <v>1572</v>
      </c>
      <c r="D1342">
        <v>3</v>
      </c>
      <c r="E1342" t="s">
        <v>194</v>
      </c>
      <c r="F1342">
        <v>2009</v>
      </c>
      <c r="G1342">
        <v>6571</v>
      </c>
      <c r="H1342">
        <v>6549.69</v>
      </c>
      <c r="I1342">
        <v>855366.95</v>
      </c>
      <c r="K1342">
        <v>9039.8050000000003</v>
      </c>
      <c r="L1342">
        <v>2.2850999999999999</v>
      </c>
      <c r="M1342">
        <v>805552.74699999997</v>
      </c>
      <c r="N1342">
        <v>0.10299999999999999</v>
      </c>
      <c r="O1342">
        <v>1071.095</v>
      </c>
      <c r="P1342">
        <v>0.27560000000000001</v>
      </c>
      <c r="Q1342">
        <v>7851427.6739999996</v>
      </c>
      <c r="R1342" t="s">
        <v>82</v>
      </c>
      <c r="T1342" t="s">
        <v>46</v>
      </c>
      <c r="U1342" t="s">
        <v>176</v>
      </c>
      <c r="V1342" t="s">
        <v>189</v>
      </c>
      <c r="W1342" t="s">
        <v>190</v>
      </c>
      <c r="Y1342" t="s">
        <v>107</v>
      </c>
    </row>
    <row r="1343" spans="1:25" x14ac:dyDescent="0.45">
      <c r="A1343" t="s">
        <v>122</v>
      </c>
      <c r="B1343" t="s">
        <v>187</v>
      </c>
      <c r="C1343">
        <v>1572</v>
      </c>
      <c r="D1343">
        <v>3</v>
      </c>
      <c r="E1343" t="s">
        <v>191</v>
      </c>
      <c r="F1343">
        <v>2010</v>
      </c>
      <c r="G1343">
        <v>7522</v>
      </c>
      <c r="H1343">
        <v>7494.76</v>
      </c>
      <c r="I1343">
        <v>934273.97</v>
      </c>
      <c r="K1343">
        <v>877.03300000000002</v>
      </c>
      <c r="L1343">
        <v>0.19270000000000001</v>
      </c>
      <c r="M1343">
        <v>977227.18500000006</v>
      </c>
      <c r="N1343">
        <v>0.10299999999999999</v>
      </c>
      <c r="O1343">
        <v>1254.51</v>
      </c>
      <c r="P1343">
        <v>0.26540000000000002</v>
      </c>
      <c r="Q1343">
        <v>9524624.6879999992</v>
      </c>
      <c r="R1343" t="s">
        <v>82</v>
      </c>
      <c r="T1343" t="s">
        <v>46</v>
      </c>
      <c r="U1343" t="s">
        <v>132</v>
      </c>
      <c r="V1343" t="s">
        <v>192</v>
      </c>
      <c r="W1343" t="s">
        <v>190</v>
      </c>
      <c r="Y1343" t="s">
        <v>107</v>
      </c>
    </row>
    <row r="1344" spans="1:25" x14ac:dyDescent="0.45">
      <c r="A1344" t="s">
        <v>122</v>
      </c>
      <c r="B1344" t="s">
        <v>187</v>
      </c>
      <c r="C1344">
        <v>1572</v>
      </c>
      <c r="D1344">
        <v>3</v>
      </c>
      <c r="E1344" t="s">
        <v>191</v>
      </c>
      <c r="F1344">
        <v>2011</v>
      </c>
      <c r="G1344">
        <v>4950</v>
      </c>
      <c r="H1344">
        <v>4914.0600000000004</v>
      </c>
      <c r="I1344">
        <v>514632.71</v>
      </c>
      <c r="K1344">
        <v>439.19499999999999</v>
      </c>
      <c r="L1344">
        <v>0.17899999999999999</v>
      </c>
      <c r="M1344">
        <v>515740.72700000001</v>
      </c>
      <c r="N1344">
        <v>0.10299999999999999</v>
      </c>
      <c r="O1344">
        <v>666.31399999999996</v>
      </c>
      <c r="P1344">
        <v>0.26440000000000002</v>
      </c>
      <c r="Q1344">
        <v>5026719.5750000002</v>
      </c>
      <c r="R1344" t="s">
        <v>82</v>
      </c>
      <c r="T1344" t="s">
        <v>46</v>
      </c>
      <c r="U1344" t="s">
        <v>132</v>
      </c>
      <c r="V1344" t="s">
        <v>192</v>
      </c>
      <c r="W1344" t="s">
        <v>190</v>
      </c>
      <c r="Y1344" t="s">
        <v>107</v>
      </c>
    </row>
    <row r="1345" spans="1:25" x14ac:dyDescent="0.45">
      <c r="A1345" t="s">
        <v>122</v>
      </c>
      <c r="B1345" t="s">
        <v>187</v>
      </c>
      <c r="C1345">
        <v>1572</v>
      </c>
      <c r="D1345">
        <v>3</v>
      </c>
      <c r="E1345" t="s">
        <v>191</v>
      </c>
      <c r="F1345">
        <v>2012</v>
      </c>
      <c r="G1345">
        <v>4385</v>
      </c>
      <c r="H1345">
        <v>4362.92</v>
      </c>
      <c r="I1345">
        <v>444777.7</v>
      </c>
      <c r="K1345">
        <v>293.34300000000002</v>
      </c>
      <c r="L1345">
        <v>0.14829999999999999</v>
      </c>
      <c r="M1345">
        <v>419512.86099999998</v>
      </c>
      <c r="N1345">
        <v>0.10299999999999999</v>
      </c>
      <c r="O1345">
        <v>517.23099999999999</v>
      </c>
      <c r="P1345">
        <v>0.25359999999999999</v>
      </c>
      <c r="Q1345">
        <v>4088799.4440000001</v>
      </c>
      <c r="R1345" t="s">
        <v>82</v>
      </c>
      <c r="T1345" t="s">
        <v>46</v>
      </c>
      <c r="U1345" t="s">
        <v>132</v>
      </c>
      <c r="V1345" t="s">
        <v>192</v>
      </c>
      <c r="W1345" t="s">
        <v>190</v>
      </c>
      <c r="Y1345" t="s">
        <v>107</v>
      </c>
    </row>
    <row r="1346" spans="1:25" x14ac:dyDescent="0.45">
      <c r="A1346" t="s">
        <v>122</v>
      </c>
      <c r="B1346" t="s">
        <v>187</v>
      </c>
      <c r="C1346">
        <v>1572</v>
      </c>
      <c r="D1346">
        <v>3</v>
      </c>
      <c r="E1346" t="s">
        <v>191</v>
      </c>
      <c r="F1346">
        <v>2013</v>
      </c>
      <c r="G1346">
        <v>5021</v>
      </c>
      <c r="H1346">
        <v>4993.92</v>
      </c>
      <c r="I1346">
        <v>445164.28</v>
      </c>
      <c r="K1346">
        <v>344.93799999999999</v>
      </c>
      <c r="L1346">
        <v>0.28120000000000001</v>
      </c>
      <c r="M1346">
        <v>423371.35499999998</v>
      </c>
      <c r="N1346">
        <v>0.10299999999999999</v>
      </c>
      <c r="O1346">
        <v>586.78499999999997</v>
      </c>
      <c r="P1346">
        <v>0.28239999999999998</v>
      </c>
      <c r="Q1346">
        <v>4126412.5279999999</v>
      </c>
      <c r="R1346" t="s">
        <v>82</v>
      </c>
      <c r="T1346" t="s">
        <v>46</v>
      </c>
      <c r="U1346" t="s">
        <v>132</v>
      </c>
      <c r="V1346" t="s">
        <v>192</v>
      </c>
      <c r="W1346" t="s">
        <v>190</v>
      </c>
      <c r="Y1346" t="s">
        <v>107</v>
      </c>
    </row>
    <row r="1347" spans="1:25" x14ac:dyDescent="0.45">
      <c r="A1347" t="s">
        <v>122</v>
      </c>
      <c r="B1347" t="s">
        <v>187</v>
      </c>
      <c r="C1347">
        <v>1572</v>
      </c>
      <c r="D1347">
        <v>3</v>
      </c>
      <c r="E1347" t="s">
        <v>191</v>
      </c>
      <c r="F1347">
        <v>2014</v>
      </c>
      <c r="G1347">
        <v>3822</v>
      </c>
      <c r="H1347">
        <v>3784.27</v>
      </c>
      <c r="I1347">
        <v>409742.1</v>
      </c>
      <c r="K1347">
        <v>200.41499999999999</v>
      </c>
      <c r="L1347">
        <v>9.3200000000000005E-2</v>
      </c>
      <c r="M1347">
        <v>396984.04</v>
      </c>
      <c r="N1347">
        <v>0.10299999999999999</v>
      </c>
      <c r="O1347">
        <v>490.53100000000001</v>
      </c>
      <c r="P1347">
        <v>0.2492</v>
      </c>
      <c r="Q1347">
        <v>3869258.4819999998</v>
      </c>
      <c r="R1347" t="s">
        <v>82</v>
      </c>
      <c r="T1347" t="s">
        <v>46</v>
      </c>
      <c r="U1347" t="s">
        <v>132</v>
      </c>
      <c r="V1347" t="s">
        <v>192</v>
      </c>
      <c r="W1347" t="s">
        <v>190</v>
      </c>
      <c r="Y1347" t="s">
        <v>107</v>
      </c>
    </row>
    <row r="1348" spans="1:25" x14ac:dyDescent="0.45">
      <c r="A1348" t="s">
        <v>122</v>
      </c>
      <c r="B1348" t="s">
        <v>187</v>
      </c>
      <c r="C1348">
        <v>1572</v>
      </c>
      <c r="D1348">
        <v>3</v>
      </c>
      <c r="E1348" t="s">
        <v>191</v>
      </c>
      <c r="F1348">
        <v>2015</v>
      </c>
      <c r="G1348">
        <v>2249</v>
      </c>
      <c r="H1348">
        <v>2218.5500000000002</v>
      </c>
      <c r="I1348">
        <v>206910.84</v>
      </c>
      <c r="K1348">
        <v>146.71600000000001</v>
      </c>
      <c r="L1348">
        <v>0.14280000000000001</v>
      </c>
      <c r="M1348">
        <v>212517.245</v>
      </c>
      <c r="N1348">
        <v>0.10290000000000001</v>
      </c>
      <c r="O1348">
        <v>254.28</v>
      </c>
      <c r="P1348">
        <v>0.2399</v>
      </c>
      <c r="Q1348">
        <v>2071382.808</v>
      </c>
      <c r="R1348" t="s">
        <v>82</v>
      </c>
      <c r="T1348" t="s">
        <v>46</v>
      </c>
      <c r="U1348" t="s">
        <v>132</v>
      </c>
      <c r="V1348" t="s">
        <v>192</v>
      </c>
      <c r="W1348" t="s">
        <v>190</v>
      </c>
      <c r="Y1348" t="s">
        <v>129</v>
      </c>
    </row>
    <row r="1349" spans="1:25" x14ac:dyDescent="0.45">
      <c r="A1349" t="s">
        <v>122</v>
      </c>
      <c r="B1349" t="s">
        <v>187</v>
      </c>
      <c r="C1349">
        <v>1572</v>
      </c>
      <c r="D1349">
        <v>3</v>
      </c>
      <c r="E1349" t="s">
        <v>191</v>
      </c>
      <c r="F1349">
        <v>2016</v>
      </c>
      <c r="G1349">
        <v>2854</v>
      </c>
      <c r="H1349">
        <v>2821.79</v>
      </c>
      <c r="I1349">
        <v>250174.44</v>
      </c>
      <c r="K1349">
        <v>152.017</v>
      </c>
      <c r="L1349">
        <v>0.10539999999999999</v>
      </c>
      <c r="M1349">
        <v>249103.59599999999</v>
      </c>
      <c r="N1349">
        <v>0.10290000000000001</v>
      </c>
      <c r="O1349">
        <v>285.024</v>
      </c>
      <c r="P1349">
        <v>0.22370000000000001</v>
      </c>
      <c r="Q1349">
        <v>2427925.7629999998</v>
      </c>
      <c r="R1349" t="s">
        <v>82</v>
      </c>
      <c r="T1349" t="s">
        <v>46</v>
      </c>
      <c r="U1349" t="s">
        <v>132</v>
      </c>
      <c r="V1349" t="s">
        <v>192</v>
      </c>
      <c r="W1349" t="s">
        <v>190</v>
      </c>
      <c r="Y1349" t="s">
        <v>129</v>
      </c>
    </row>
    <row r="1350" spans="1:25" x14ac:dyDescent="0.45">
      <c r="A1350" t="s">
        <v>122</v>
      </c>
      <c r="B1350" t="s">
        <v>187</v>
      </c>
      <c r="C1350">
        <v>1572</v>
      </c>
      <c r="D1350">
        <v>3</v>
      </c>
      <c r="E1350" t="s">
        <v>191</v>
      </c>
      <c r="F1350">
        <v>2017</v>
      </c>
      <c r="G1350">
        <v>975</v>
      </c>
      <c r="H1350">
        <v>956.81</v>
      </c>
      <c r="I1350">
        <v>93530.47</v>
      </c>
      <c r="K1350">
        <v>69.075000000000003</v>
      </c>
      <c r="L1350">
        <v>0.12230000000000001</v>
      </c>
      <c r="M1350">
        <v>93245.387000000002</v>
      </c>
      <c r="N1350">
        <v>0.10299999999999999</v>
      </c>
      <c r="O1350">
        <v>109.746</v>
      </c>
      <c r="P1350">
        <v>0.21190000000000001</v>
      </c>
      <c r="Q1350">
        <v>908863.15399999998</v>
      </c>
      <c r="R1350" t="s">
        <v>82</v>
      </c>
      <c r="T1350" t="s">
        <v>46</v>
      </c>
      <c r="U1350" t="s">
        <v>132</v>
      </c>
      <c r="V1350" t="s">
        <v>192</v>
      </c>
      <c r="W1350" t="s">
        <v>190</v>
      </c>
      <c r="Y1350" t="s">
        <v>130</v>
      </c>
    </row>
    <row r="1351" spans="1:25" x14ac:dyDescent="0.45">
      <c r="A1351" t="s">
        <v>122</v>
      </c>
      <c r="B1351" t="s">
        <v>187</v>
      </c>
      <c r="C1351">
        <v>1572</v>
      </c>
      <c r="D1351">
        <v>3</v>
      </c>
      <c r="E1351" t="s">
        <v>191</v>
      </c>
      <c r="F1351">
        <v>2018</v>
      </c>
      <c r="G1351">
        <v>1237</v>
      </c>
      <c r="H1351">
        <v>1214.78</v>
      </c>
      <c r="I1351">
        <v>117523.84</v>
      </c>
      <c r="K1351">
        <v>63.281999999999996</v>
      </c>
      <c r="L1351">
        <v>0.10100000000000001</v>
      </c>
      <c r="M1351">
        <v>113627.034</v>
      </c>
      <c r="N1351">
        <v>0.10290000000000001</v>
      </c>
      <c r="O1351">
        <v>136.655</v>
      </c>
      <c r="P1351">
        <v>0.21959999999999999</v>
      </c>
      <c r="Q1351">
        <v>1107477.3640000001</v>
      </c>
      <c r="R1351" t="s">
        <v>82</v>
      </c>
      <c r="T1351" t="s">
        <v>46</v>
      </c>
      <c r="U1351" t="s">
        <v>132</v>
      </c>
      <c r="V1351" t="s">
        <v>192</v>
      </c>
      <c r="W1351" t="s">
        <v>190</v>
      </c>
      <c r="Y1351" t="s">
        <v>130</v>
      </c>
    </row>
    <row r="1352" spans="1:25" x14ac:dyDescent="0.45">
      <c r="A1352" t="s">
        <v>122</v>
      </c>
      <c r="B1352" t="s">
        <v>187</v>
      </c>
      <c r="C1352">
        <v>1572</v>
      </c>
      <c r="D1352">
        <v>3</v>
      </c>
      <c r="E1352" t="s">
        <v>193</v>
      </c>
      <c r="F1352">
        <v>2019</v>
      </c>
      <c r="G1352">
        <v>573</v>
      </c>
      <c r="H1352">
        <v>558.84</v>
      </c>
      <c r="I1352">
        <v>48789.25</v>
      </c>
      <c r="K1352">
        <v>24.809000000000001</v>
      </c>
      <c r="L1352">
        <v>9.0999999999999998E-2</v>
      </c>
      <c r="M1352">
        <v>47216.472000000002</v>
      </c>
      <c r="N1352">
        <v>0.10290000000000001</v>
      </c>
      <c r="O1352">
        <v>58.73</v>
      </c>
      <c r="P1352">
        <v>0.22900000000000001</v>
      </c>
      <c r="Q1352">
        <v>460197.62300000002</v>
      </c>
      <c r="R1352" t="s">
        <v>82</v>
      </c>
      <c r="T1352" t="s">
        <v>46</v>
      </c>
      <c r="U1352" t="s">
        <v>132</v>
      </c>
      <c r="V1352" t="s">
        <v>192</v>
      </c>
      <c r="W1352" t="s">
        <v>190</v>
      </c>
      <c r="Y1352" t="s">
        <v>130</v>
      </c>
    </row>
    <row r="1353" spans="1:25" x14ac:dyDescent="0.45">
      <c r="A1353" t="s">
        <v>122</v>
      </c>
      <c r="B1353" t="s">
        <v>187</v>
      </c>
      <c r="C1353">
        <v>1572</v>
      </c>
      <c r="D1353">
        <v>3</v>
      </c>
      <c r="E1353" t="s">
        <v>193</v>
      </c>
      <c r="F1353">
        <v>2020</v>
      </c>
      <c r="G1353">
        <v>222</v>
      </c>
      <c r="H1353">
        <v>215.01</v>
      </c>
      <c r="I1353">
        <v>18621.759999999998</v>
      </c>
      <c r="K1353">
        <v>15.651</v>
      </c>
      <c r="L1353">
        <v>0.1641</v>
      </c>
      <c r="M1353">
        <v>19217.804</v>
      </c>
      <c r="N1353">
        <v>0.10299999999999999</v>
      </c>
      <c r="O1353">
        <v>23.22</v>
      </c>
      <c r="P1353">
        <v>0.2238</v>
      </c>
      <c r="Q1353">
        <v>187309.242</v>
      </c>
      <c r="R1353" t="s">
        <v>82</v>
      </c>
      <c r="T1353" t="s">
        <v>46</v>
      </c>
      <c r="U1353" t="s">
        <v>132</v>
      </c>
      <c r="V1353" t="s">
        <v>192</v>
      </c>
      <c r="W1353" t="s">
        <v>190</v>
      </c>
      <c r="Y1353" t="s">
        <v>130</v>
      </c>
    </row>
    <row r="1354" spans="1:25" x14ac:dyDescent="0.45">
      <c r="A1354" t="s">
        <v>122</v>
      </c>
      <c r="B1354" t="s">
        <v>187</v>
      </c>
      <c r="C1354">
        <v>1572</v>
      </c>
      <c r="D1354" t="s">
        <v>181</v>
      </c>
      <c r="F1354">
        <v>2009</v>
      </c>
      <c r="G1354">
        <v>166</v>
      </c>
      <c r="H1354">
        <v>140.93</v>
      </c>
      <c r="I1354">
        <v>16334.73</v>
      </c>
      <c r="K1354">
        <v>16.05</v>
      </c>
      <c r="L1354">
        <v>0.16889999999999999</v>
      </c>
      <c r="M1354">
        <v>9769.4120000000003</v>
      </c>
      <c r="N1354">
        <v>6.4299999999999996E-2</v>
      </c>
      <c r="O1354">
        <v>10.407</v>
      </c>
      <c r="P1354">
        <v>0.12670000000000001</v>
      </c>
      <c r="Q1354">
        <v>147603.777</v>
      </c>
      <c r="R1354" t="s">
        <v>333</v>
      </c>
      <c r="S1354" t="s">
        <v>38</v>
      </c>
      <c r="T1354" t="s">
        <v>28</v>
      </c>
      <c r="V1354" t="s">
        <v>32</v>
      </c>
      <c r="Y1354" t="s">
        <v>107</v>
      </c>
    </row>
    <row r="1355" spans="1:25" x14ac:dyDescent="0.45">
      <c r="A1355" t="s">
        <v>122</v>
      </c>
      <c r="B1355" t="s">
        <v>187</v>
      </c>
      <c r="C1355">
        <v>1572</v>
      </c>
      <c r="D1355" t="s">
        <v>181</v>
      </c>
      <c r="F1355">
        <v>2010</v>
      </c>
      <c r="G1355">
        <v>434</v>
      </c>
      <c r="H1355">
        <v>369.46</v>
      </c>
      <c r="I1355">
        <v>42773.19</v>
      </c>
      <c r="K1355">
        <v>2.5139999999999998</v>
      </c>
      <c r="L1355">
        <v>1.8800000000000001E-2</v>
      </c>
      <c r="M1355">
        <v>21299.075000000001</v>
      </c>
      <c r="N1355">
        <v>6.0699999999999997E-2</v>
      </c>
      <c r="O1355">
        <v>18.885000000000002</v>
      </c>
      <c r="P1355">
        <v>0.10929999999999999</v>
      </c>
      <c r="Q1355">
        <v>347108.45699999999</v>
      </c>
      <c r="R1355" t="s">
        <v>333</v>
      </c>
      <c r="S1355" t="s">
        <v>38</v>
      </c>
      <c r="T1355" t="s">
        <v>28</v>
      </c>
      <c r="V1355" t="s">
        <v>32</v>
      </c>
      <c r="Y1355" t="s">
        <v>107</v>
      </c>
    </row>
    <row r="1356" spans="1:25" x14ac:dyDescent="0.45">
      <c r="A1356" t="s">
        <v>122</v>
      </c>
      <c r="B1356" t="s">
        <v>187</v>
      </c>
      <c r="C1356">
        <v>1572</v>
      </c>
      <c r="D1356" t="s">
        <v>181</v>
      </c>
      <c r="F1356">
        <v>2011</v>
      </c>
      <c r="G1356">
        <v>327</v>
      </c>
      <c r="H1356">
        <v>283.13</v>
      </c>
      <c r="I1356">
        <v>14143.4</v>
      </c>
      <c r="K1356">
        <v>9.1370000000000005</v>
      </c>
      <c r="L1356">
        <v>5.74E-2</v>
      </c>
      <c r="M1356">
        <v>8568.1579999999994</v>
      </c>
      <c r="N1356">
        <v>6.0499999999999998E-2</v>
      </c>
      <c r="O1356">
        <v>8.0960000000000001</v>
      </c>
      <c r="P1356">
        <v>0.107</v>
      </c>
      <c r="Q1356">
        <v>137519.04500000001</v>
      </c>
      <c r="R1356" t="s">
        <v>333</v>
      </c>
      <c r="S1356" t="s">
        <v>38</v>
      </c>
      <c r="T1356" t="s">
        <v>28</v>
      </c>
      <c r="V1356" t="s">
        <v>32</v>
      </c>
      <c r="Y1356" t="s">
        <v>107</v>
      </c>
    </row>
    <row r="1357" spans="1:25" x14ac:dyDescent="0.45">
      <c r="A1357" t="s">
        <v>122</v>
      </c>
      <c r="B1357" t="s">
        <v>187</v>
      </c>
      <c r="C1357">
        <v>1572</v>
      </c>
      <c r="D1357" t="s">
        <v>181</v>
      </c>
      <c r="F1357">
        <v>2012</v>
      </c>
      <c r="G1357">
        <v>485</v>
      </c>
      <c r="H1357">
        <v>440.06</v>
      </c>
      <c r="I1357">
        <v>56227.17</v>
      </c>
      <c r="K1357">
        <v>0.217</v>
      </c>
      <c r="L1357">
        <v>3.0000000000000001E-3</v>
      </c>
      <c r="M1357">
        <v>33803.9</v>
      </c>
      <c r="N1357">
        <v>5.8999999999999997E-2</v>
      </c>
      <c r="O1357">
        <v>32.619999999999997</v>
      </c>
      <c r="P1357">
        <v>0.11360000000000001</v>
      </c>
      <c r="Q1357">
        <v>572872.9</v>
      </c>
      <c r="R1357" t="s">
        <v>333</v>
      </c>
      <c r="S1357" t="s">
        <v>38</v>
      </c>
      <c r="T1357" t="s">
        <v>28</v>
      </c>
      <c r="V1357" t="s">
        <v>32</v>
      </c>
      <c r="Y1357" t="s">
        <v>107</v>
      </c>
    </row>
    <row r="1358" spans="1:25" x14ac:dyDescent="0.45">
      <c r="A1358" t="s">
        <v>122</v>
      </c>
      <c r="B1358" t="s">
        <v>187</v>
      </c>
      <c r="C1358">
        <v>1572</v>
      </c>
      <c r="D1358" t="s">
        <v>181</v>
      </c>
      <c r="F1358">
        <v>2013</v>
      </c>
      <c r="G1358">
        <v>139</v>
      </c>
      <c r="H1358">
        <v>117.61</v>
      </c>
      <c r="I1358">
        <v>14725.21</v>
      </c>
      <c r="K1358">
        <v>6.875</v>
      </c>
      <c r="L1358">
        <v>9.2100000000000001E-2</v>
      </c>
      <c r="M1358">
        <v>11454.6</v>
      </c>
      <c r="N1358">
        <v>6.3E-2</v>
      </c>
      <c r="O1358">
        <v>11.209</v>
      </c>
      <c r="P1358">
        <v>0.12379999999999999</v>
      </c>
      <c r="Q1358">
        <v>183955.9</v>
      </c>
      <c r="R1358" t="s">
        <v>333</v>
      </c>
      <c r="S1358" t="s">
        <v>38</v>
      </c>
      <c r="T1358" t="s">
        <v>28</v>
      </c>
      <c r="V1358" t="s">
        <v>32</v>
      </c>
      <c r="Y1358" t="s">
        <v>107</v>
      </c>
    </row>
    <row r="1359" spans="1:25" x14ac:dyDescent="0.45">
      <c r="A1359" t="s">
        <v>122</v>
      </c>
      <c r="B1359" t="s">
        <v>187</v>
      </c>
      <c r="C1359">
        <v>1572</v>
      </c>
      <c r="D1359" t="s">
        <v>181</v>
      </c>
      <c r="F1359">
        <v>2014</v>
      </c>
      <c r="G1359">
        <v>245</v>
      </c>
      <c r="H1359">
        <v>210.85</v>
      </c>
      <c r="I1359">
        <v>26026.27</v>
      </c>
      <c r="K1359">
        <v>34.655000000000001</v>
      </c>
      <c r="L1359">
        <v>0.21360000000000001</v>
      </c>
      <c r="M1359">
        <v>23366.5</v>
      </c>
      <c r="N1359">
        <v>7.46E-2</v>
      </c>
      <c r="O1359">
        <v>23.128</v>
      </c>
      <c r="P1359">
        <v>0.1474</v>
      </c>
      <c r="Q1359">
        <v>310793</v>
      </c>
      <c r="R1359" t="s">
        <v>333</v>
      </c>
      <c r="S1359" t="s">
        <v>38</v>
      </c>
      <c r="T1359" t="s">
        <v>28</v>
      </c>
      <c r="V1359" t="s">
        <v>32</v>
      </c>
      <c r="Y1359" t="s">
        <v>107</v>
      </c>
    </row>
    <row r="1360" spans="1:25" x14ac:dyDescent="0.45">
      <c r="A1360" t="s">
        <v>122</v>
      </c>
      <c r="B1360" t="s">
        <v>187</v>
      </c>
      <c r="C1360">
        <v>1572</v>
      </c>
      <c r="D1360" t="s">
        <v>181</v>
      </c>
      <c r="F1360">
        <v>2015</v>
      </c>
      <c r="G1360">
        <v>1441</v>
      </c>
      <c r="H1360">
        <v>1327.32</v>
      </c>
      <c r="I1360">
        <v>183163.24</v>
      </c>
      <c r="K1360">
        <v>10.898999999999999</v>
      </c>
      <c r="L1360">
        <v>1.3100000000000001E-2</v>
      </c>
      <c r="M1360">
        <v>127462.8</v>
      </c>
      <c r="N1360">
        <v>5.9900000000000002E-2</v>
      </c>
      <c r="O1360">
        <v>125.492</v>
      </c>
      <c r="P1360">
        <v>0.11840000000000001</v>
      </c>
      <c r="Q1360">
        <v>2135087.6</v>
      </c>
      <c r="R1360" t="s">
        <v>333</v>
      </c>
      <c r="S1360" t="s">
        <v>38</v>
      </c>
      <c r="T1360" t="s">
        <v>28</v>
      </c>
      <c r="V1360" t="s">
        <v>32</v>
      </c>
      <c r="Y1360" t="s">
        <v>146</v>
      </c>
    </row>
    <row r="1361" spans="1:25" x14ac:dyDescent="0.45">
      <c r="A1361" t="s">
        <v>122</v>
      </c>
      <c r="B1361" t="s">
        <v>187</v>
      </c>
      <c r="C1361">
        <v>1572</v>
      </c>
      <c r="D1361" t="s">
        <v>181</v>
      </c>
      <c r="F1361">
        <v>2016</v>
      </c>
      <c r="G1361">
        <v>1329</v>
      </c>
      <c r="H1361">
        <v>1211.56</v>
      </c>
      <c r="I1361">
        <v>166649.63</v>
      </c>
      <c r="K1361">
        <v>0.95</v>
      </c>
      <c r="L1361">
        <v>1.6999999999999999E-3</v>
      </c>
      <c r="M1361">
        <v>117396.44</v>
      </c>
      <c r="N1361">
        <v>5.9200000000000003E-2</v>
      </c>
      <c r="O1361">
        <v>106</v>
      </c>
      <c r="P1361">
        <v>0.1079</v>
      </c>
      <c r="Q1361">
        <v>1972090.659</v>
      </c>
      <c r="R1361" t="s">
        <v>333</v>
      </c>
      <c r="S1361" t="s">
        <v>38</v>
      </c>
      <c r="T1361" t="s">
        <v>28</v>
      </c>
      <c r="V1361" t="s">
        <v>32</v>
      </c>
      <c r="Y1361" t="s">
        <v>146</v>
      </c>
    </row>
    <row r="1362" spans="1:25" x14ac:dyDescent="0.45">
      <c r="A1362" t="s">
        <v>122</v>
      </c>
      <c r="B1362" t="s">
        <v>187</v>
      </c>
      <c r="C1362">
        <v>1572</v>
      </c>
      <c r="D1362" t="s">
        <v>181</v>
      </c>
      <c r="F1362">
        <v>2017</v>
      </c>
      <c r="G1362">
        <v>409</v>
      </c>
      <c r="H1362">
        <v>377.16</v>
      </c>
      <c r="I1362">
        <v>51114.1</v>
      </c>
      <c r="K1362">
        <v>1.34</v>
      </c>
      <c r="L1362">
        <v>6.6E-3</v>
      </c>
      <c r="M1362">
        <v>36765.646999999997</v>
      </c>
      <c r="N1362">
        <v>6.0600000000000001E-2</v>
      </c>
      <c r="O1362">
        <v>36.058999999999997</v>
      </c>
      <c r="P1362">
        <v>0.1201</v>
      </c>
      <c r="Q1362">
        <v>607945.31299999997</v>
      </c>
      <c r="R1362" t="s">
        <v>333</v>
      </c>
      <c r="S1362" t="s">
        <v>38</v>
      </c>
      <c r="T1362" t="s">
        <v>28</v>
      </c>
      <c r="V1362" t="s">
        <v>32</v>
      </c>
      <c r="Y1362" t="s">
        <v>147</v>
      </c>
    </row>
    <row r="1363" spans="1:25" x14ac:dyDescent="0.45">
      <c r="A1363" t="s">
        <v>122</v>
      </c>
      <c r="B1363" t="s">
        <v>187</v>
      </c>
      <c r="C1363">
        <v>1572</v>
      </c>
      <c r="D1363" t="s">
        <v>181</v>
      </c>
      <c r="F1363">
        <v>2018</v>
      </c>
      <c r="G1363">
        <v>576</v>
      </c>
      <c r="H1363">
        <v>493.14</v>
      </c>
      <c r="I1363">
        <v>63629.279999999999</v>
      </c>
      <c r="K1363">
        <v>2.0379999999999998</v>
      </c>
      <c r="L1363">
        <v>7.3000000000000001E-3</v>
      </c>
      <c r="M1363">
        <v>46514.546000000002</v>
      </c>
      <c r="N1363">
        <v>6.08E-2</v>
      </c>
      <c r="O1363">
        <v>43.72</v>
      </c>
      <c r="P1363">
        <v>0.1162</v>
      </c>
      <c r="Q1363">
        <v>765977.02800000005</v>
      </c>
      <c r="R1363" t="s">
        <v>333</v>
      </c>
      <c r="S1363" t="s">
        <v>38</v>
      </c>
      <c r="T1363" t="s">
        <v>28</v>
      </c>
      <c r="V1363" t="s">
        <v>32</v>
      </c>
      <c r="Y1363" t="s">
        <v>147</v>
      </c>
    </row>
    <row r="1364" spans="1:25" x14ac:dyDescent="0.45">
      <c r="A1364" t="s">
        <v>122</v>
      </c>
      <c r="B1364" t="s">
        <v>187</v>
      </c>
      <c r="C1364">
        <v>1572</v>
      </c>
      <c r="D1364" t="s">
        <v>181</v>
      </c>
      <c r="F1364">
        <v>2019</v>
      </c>
      <c r="G1364">
        <v>479</v>
      </c>
      <c r="H1364">
        <v>430.63</v>
      </c>
      <c r="I1364">
        <v>50750.080000000002</v>
      </c>
      <c r="K1364">
        <v>0.40100000000000002</v>
      </c>
      <c r="L1364">
        <v>1.8E-3</v>
      </c>
      <c r="M1364">
        <v>37149.557999999997</v>
      </c>
      <c r="N1364">
        <v>5.9400000000000001E-2</v>
      </c>
      <c r="O1364">
        <v>32.305999999999997</v>
      </c>
      <c r="P1364">
        <v>0.105</v>
      </c>
      <c r="Q1364">
        <v>621644.08299999998</v>
      </c>
      <c r="R1364" t="s">
        <v>333</v>
      </c>
      <c r="S1364" t="s">
        <v>38</v>
      </c>
      <c r="T1364" t="s">
        <v>28</v>
      </c>
      <c r="V1364" t="s">
        <v>32</v>
      </c>
      <c r="Y1364" t="s">
        <v>147</v>
      </c>
    </row>
    <row r="1365" spans="1:25" x14ac:dyDescent="0.45">
      <c r="A1365" t="s">
        <v>122</v>
      </c>
      <c r="B1365" t="s">
        <v>187</v>
      </c>
      <c r="C1365">
        <v>1572</v>
      </c>
      <c r="D1365" t="s">
        <v>181</v>
      </c>
      <c r="F1365">
        <v>2020</v>
      </c>
      <c r="G1365">
        <v>303</v>
      </c>
      <c r="H1365">
        <v>252.76</v>
      </c>
      <c r="I1365">
        <v>27658.240000000002</v>
      </c>
      <c r="K1365">
        <v>0.46700000000000003</v>
      </c>
      <c r="L1365">
        <v>3.7000000000000002E-3</v>
      </c>
      <c r="M1365">
        <v>20891.263999999999</v>
      </c>
      <c r="N1365">
        <v>6.0299999999999999E-2</v>
      </c>
      <c r="O1365">
        <v>26.233000000000001</v>
      </c>
      <c r="P1365">
        <v>0.15540000000000001</v>
      </c>
      <c r="Q1365">
        <v>345691.35499999998</v>
      </c>
      <c r="R1365" t="s">
        <v>333</v>
      </c>
      <c r="S1365" t="s">
        <v>38</v>
      </c>
      <c r="T1365" t="s">
        <v>28</v>
      </c>
      <c r="V1365" t="s">
        <v>32</v>
      </c>
      <c r="Y1365" t="s">
        <v>147</v>
      </c>
    </row>
    <row r="1366" spans="1:25" x14ac:dyDescent="0.45">
      <c r="A1366" t="s">
        <v>122</v>
      </c>
      <c r="B1366" t="s">
        <v>187</v>
      </c>
      <c r="C1366">
        <v>1572</v>
      </c>
      <c r="D1366" t="s">
        <v>181</v>
      </c>
      <c r="F1366">
        <v>2021</v>
      </c>
      <c r="G1366">
        <v>938</v>
      </c>
      <c r="H1366">
        <v>831.42</v>
      </c>
      <c r="I1366">
        <v>91179.19</v>
      </c>
      <c r="K1366">
        <v>0.52400000000000002</v>
      </c>
      <c r="L1366">
        <v>1.5E-3</v>
      </c>
      <c r="M1366">
        <v>67334.824999999997</v>
      </c>
      <c r="N1366">
        <v>5.9299999999999999E-2</v>
      </c>
      <c r="O1366">
        <v>62.661999999999999</v>
      </c>
      <c r="P1366">
        <v>0.11119999999999999</v>
      </c>
      <c r="Q1366">
        <v>1130071.3049999999</v>
      </c>
      <c r="R1366" t="s">
        <v>333</v>
      </c>
      <c r="S1366" t="s">
        <v>38</v>
      </c>
      <c r="T1366" t="s">
        <v>28</v>
      </c>
      <c r="V1366" t="s">
        <v>32</v>
      </c>
      <c r="Y1366" t="s">
        <v>152</v>
      </c>
    </row>
    <row r="1367" spans="1:25" x14ac:dyDescent="0.45">
      <c r="A1367" t="s">
        <v>122</v>
      </c>
      <c r="B1367" t="s">
        <v>187</v>
      </c>
      <c r="C1367">
        <v>1572</v>
      </c>
      <c r="D1367" t="s">
        <v>181</v>
      </c>
      <c r="F1367">
        <v>2022</v>
      </c>
      <c r="G1367">
        <v>546</v>
      </c>
      <c r="H1367">
        <v>468.42</v>
      </c>
      <c r="I1367">
        <v>51127.18</v>
      </c>
      <c r="K1367">
        <v>1.8520000000000001</v>
      </c>
      <c r="L1367">
        <v>5.7000000000000002E-3</v>
      </c>
      <c r="M1367">
        <v>39291.595999999998</v>
      </c>
      <c r="N1367">
        <v>6.1199999999999997E-2</v>
      </c>
      <c r="O1367">
        <v>35.837000000000003</v>
      </c>
      <c r="P1367">
        <v>0.113</v>
      </c>
      <c r="Q1367">
        <v>635566.50899999996</v>
      </c>
      <c r="R1367" t="s">
        <v>333</v>
      </c>
      <c r="S1367" t="s">
        <v>38</v>
      </c>
      <c r="T1367" t="s">
        <v>28</v>
      </c>
      <c r="V1367" t="s">
        <v>32</v>
      </c>
      <c r="Y1367" t="s">
        <v>152</v>
      </c>
    </row>
    <row r="1368" spans="1:25" x14ac:dyDescent="0.45">
      <c r="A1368" t="s">
        <v>122</v>
      </c>
      <c r="B1368" t="s">
        <v>187</v>
      </c>
      <c r="C1368">
        <v>1572</v>
      </c>
      <c r="D1368" t="s">
        <v>181</v>
      </c>
      <c r="F1368">
        <v>2023</v>
      </c>
      <c r="G1368">
        <v>1438</v>
      </c>
      <c r="H1368">
        <v>1248.6099999999999</v>
      </c>
      <c r="I1368">
        <v>139751.93</v>
      </c>
      <c r="K1368">
        <v>0.57899999999999996</v>
      </c>
      <c r="L1368">
        <v>1.1999999999999999E-3</v>
      </c>
      <c r="M1368">
        <v>103632.088</v>
      </c>
      <c r="N1368">
        <v>5.91E-2</v>
      </c>
      <c r="O1368">
        <v>94.114999999999995</v>
      </c>
      <c r="P1368">
        <v>0.109</v>
      </c>
      <c r="Q1368">
        <v>1742921.328</v>
      </c>
      <c r="R1368" t="s">
        <v>333</v>
      </c>
      <c r="S1368" t="s">
        <v>38</v>
      </c>
      <c r="T1368" t="s">
        <v>28</v>
      </c>
      <c r="V1368" t="s">
        <v>32</v>
      </c>
      <c r="Y1368" t="s">
        <v>152</v>
      </c>
    </row>
    <row r="1369" spans="1:25" x14ac:dyDescent="0.45">
      <c r="A1369" t="s">
        <v>122</v>
      </c>
      <c r="B1369" t="s">
        <v>187</v>
      </c>
      <c r="C1369">
        <v>1572</v>
      </c>
      <c r="D1369" t="s">
        <v>181</v>
      </c>
      <c r="F1369">
        <v>2024</v>
      </c>
      <c r="G1369">
        <v>387</v>
      </c>
      <c r="H1369">
        <v>319.29000000000002</v>
      </c>
      <c r="I1369">
        <v>26262.37</v>
      </c>
      <c r="K1369">
        <v>0.45600000000000002</v>
      </c>
      <c r="L1369">
        <v>2.7000000000000001E-3</v>
      </c>
      <c r="M1369">
        <v>21036.368999999999</v>
      </c>
      <c r="N1369">
        <v>5.9900000000000002E-2</v>
      </c>
      <c r="O1369">
        <v>19.16</v>
      </c>
      <c r="P1369">
        <v>0.11119999999999999</v>
      </c>
      <c r="Q1369">
        <v>348539.58399999997</v>
      </c>
      <c r="R1369" t="s">
        <v>333</v>
      </c>
      <c r="S1369" t="s">
        <v>38</v>
      </c>
      <c r="T1369" t="s">
        <v>28</v>
      </c>
      <c r="V1369" t="s">
        <v>32</v>
      </c>
      <c r="Y1369" t="s">
        <v>152</v>
      </c>
    </row>
    <row r="1370" spans="1:25" x14ac:dyDescent="0.45">
      <c r="A1370" t="s">
        <v>122</v>
      </c>
      <c r="B1370" t="s">
        <v>187</v>
      </c>
      <c r="C1370">
        <v>1572</v>
      </c>
      <c r="D1370" t="s">
        <v>195</v>
      </c>
      <c r="F1370">
        <v>2009</v>
      </c>
      <c r="G1370">
        <v>319</v>
      </c>
      <c r="H1370">
        <v>281.41000000000003</v>
      </c>
      <c r="I1370">
        <v>33127.56</v>
      </c>
      <c r="K1370">
        <v>49.832999999999998</v>
      </c>
      <c r="L1370">
        <v>0.2361</v>
      </c>
      <c r="M1370">
        <v>21718.182000000001</v>
      </c>
      <c r="N1370">
        <v>6.5000000000000002E-2</v>
      </c>
      <c r="O1370">
        <v>22.92</v>
      </c>
      <c r="P1370">
        <v>0.1293</v>
      </c>
      <c r="Q1370">
        <v>323850.70899999997</v>
      </c>
      <c r="R1370" t="s">
        <v>333</v>
      </c>
      <c r="S1370" t="s">
        <v>38</v>
      </c>
      <c r="T1370" t="s">
        <v>28</v>
      </c>
      <c r="V1370" t="s">
        <v>32</v>
      </c>
      <c r="Y1370" t="s">
        <v>107</v>
      </c>
    </row>
    <row r="1371" spans="1:25" x14ac:dyDescent="0.45">
      <c r="A1371" t="s">
        <v>122</v>
      </c>
      <c r="B1371" t="s">
        <v>187</v>
      </c>
      <c r="C1371">
        <v>1572</v>
      </c>
      <c r="D1371" t="s">
        <v>195</v>
      </c>
      <c r="F1371">
        <v>2010</v>
      </c>
      <c r="G1371">
        <v>600</v>
      </c>
      <c r="H1371">
        <v>527.03</v>
      </c>
      <c r="I1371">
        <v>60499.86</v>
      </c>
      <c r="K1371">
        <v>7.0140000000000002</v>
      </c>
      <c r="L1371">
        <v>1.9400000000000001E-2</v>
      </c>
      <c r="M1371">
        <v>34795.781999999999</v>
      </c>
      <c r="N1371">
        <v>6.1600000000000002E-2</v>
      </c>
      <c r="O1371">
        <v>31.529</v>
      </c>
      <c r="P1371">
        <v>0.11</v>
      </c>
      <c r="Q1371">
        <v>553443.88500000001</v>
      </c>
      <c r="R1371" t="s">
        <v>333</v>
      </c>
      <c r="S1371" t="s">
        <v>38</v>
      </c>
      <c r="T1371" t="s">
        <v>28</v>
      </c>
      <c r="V1371" t="s">
        <v>32</v>
      </c>
      <c r="Y1371" t="s">
        <v>107</v>
      </c>
    </row>
    <row r="1372" spans="1:25" x14ac:dyDescent="0.45">
      <c r="A1372" t="s">
        <v>122</v>
      </c>
      <c r="B1372" t="s">
        <v>187</v>
      </c>
      <c r="C1372">
        <v>1572</v>
      </c>
      <c r="D1372" t="s">
        <v>195</v>
      </c>
      <c r="F1372">
        <v>2011</v>
      </c>
      <c r="G1372">
        <v>378</v>
      </c>
      <c r="H1372">
        <v>309.77</v>
      </c>
      <c r="I1372">
        <v>17797.84</v>
      </c>
      <c r="K1372">
        <v>8.99</v>
      </c>
      <c r="L1372">
        <v>3.7999999999999999E-2</v>
      </c>
      <c r="M1372">
        <v>10915.862999999999</v>
      </c>
      <c r="N1372">
        <v>5.9900000000000002E-2</v>
      </c>
      <c r="O1372">
        <v>10.801</v>
      </c>
      <c r="P1372">
        <v>0.1154</v>
      </c>
      <c r="Q1372">
        <v>177185.78099999999</v>
      </c>
      <c r="R1372" t="s">
        <v>333</v>
      </c>
      <c r="S1372" t="s">
        <v>38</v>
      </c>
      <c r="T1372" t="s">
        <v>28</v>
      </c>
      <c r="V1372" t="s">
        <v>32</v>
      </c>
      <c r="Y1372" t="s">
        <v>107</v>
      </c>
    </row>
    <row r="1373" spans="1:25" x14ac:dyDescent="0.45">
      <c r="A1373" t="s">
        <v>122</v>
      </c>
      <c r="B1373" t="s">
        <v>187</v>
      </c>
      <c r="C1373">
        <v>1572</v>
      </c>
      <c r="D1373" t="s">
        <v>195</v>
      </c>
      <c r="F1373">
        <v>2012</v>
      </c>
      <c r="G1373">
        <v>289</v>
      </c>
      <c r="H1373">
        <v>253.89</v>
      </c>
      <c r="I1373">
        <v>32382.86</v>
      </c>
      <c r="K1373">
        <v>8.4000000000000005E-2</v>
      </c>
      <c r="L1373">
        <v>1.1000000000000001E-3</v>
      </c>
      <c r="M1373">
        <v>16486.800999999999</v>
      </c>
      <c r="N1373">
        <v>5.8999999999999997E-2</v>
      </c>
      <c r="O1373">
        <v>16.285</v>
      </c>
      <c r="P1373">
        <v>0.1164</v>
      </c>
      <c r="Q1373">
        <v>277409.478</v>
      </c>
      <c r="R1373" t="s">
        <v>333</v>
      </c>
      <c r="S1373" t="s">
        <v>38</v>
      </c>
      <c r="T1373" t="s">
        <v>28</v>
      </c>
      <c r="V1373" t="s">
        <v>32</v>
      </c>
      <c r="Y1373" t="s">
        <v>107</v>
      </c>
    </row>
    <row r="1374" spans="1:25" x14ac:dyDescent="0.45">
      <c r="A1374" t="s">
        <v>122</v>
      </c>
      <c r="B1374" t="s">
        <v>187</v>
      </c>
      <c r="C1374">
        <v>1572</v>
      </c>
      <c r="D1374" t="s">
        <v>195</v>
      </c>
      <c r="F1374">
        <v>2013</v>
      </c>
      <c r="G1374">
        <v>156</v>
      </c>
      <c r="H1374">
        <v>118.46</v>
      </c>
      <c r="I1374">
        <v>12906</v>
      </c>
      <c r="K1374">
        <v>4.6159999999999997</v>
      </c>
      <c r="L1374">
        <v>6.4299999999999996E-2</v>
      </c>
      <c r="M1374">
        <v>11000.2</v>
      </c>
      <c r="N1374">
        <v>6.1800000000000001E-2</v>
      </c>
      <c r="O1374">
        <v>11.795</v>
      </c>
      <c r="P1374">
        <v>0.1326</v>
      </c>
      <c r="Q1374">
        <v>179644.5</v>
      </c>
      <c r="R1374" t="s">
        <v>333</v>
      </c>
      <c r="S1374" t="s">
        <v>38</v>
      </c>
      <c r="T1374" t="s">
        <v>28</v>
      </c>
      <c r="V1374" t="s">
        <v>32</v>
      </c>
      <c r="Y1374" t="s">
        <v>107</v>
      </c>
    </row>
    <row r="1375" spans="1:25" x14ac:dyDescent="0.45">
      <c r="A1375" t="s">
        <v>122</v>
      </c>
      <c r="B1375" t="s">
        <v>187</v>
      </c>
      <c r="C1375">
        <v>1572</v>
      </c>
      <c r="D1375" t="s">
        <v>195</v>
      </c>
      <c r="F1375">
        <v>2014</v>
      </c>
      <c r="G1375">
        <v>482</v>
      </c>
      <c r="H1375">
        <v>423.23</v>
      </c>
      <c r="I1375">
        <v>54602.879999999997</v>
      </c>
      <c r="K1375">
        <v>24.884</v>
      </c>
      <c r="L1375">
        <v>8.9599999999999999E-2</v>
      </c>
      <c r="M1375">
        <v>41666</v>
      </c>
      <c r="N1375">
        <v>6.5500000000000003E-2</v>
      </c>
      <c r="O1375">
        <v>43.512</v>
      </c>
      <c r="P1375">
        <v>0.1361</v>
      </c>
      <c r="Q1375">
        <v>645355.69999999995</v>
      </c>
      <c r="R1375" t="s">
        <v>333</v>
      </c>
      <c r="S1375" t="s">
        <v>38</v>
      </c>
      <c r="T1375" t="s">
        <v>28</v>
      </c>
      <c r="V1375" t="s">
        <v>32</v>
      </c>
      <c r="Y1375" t="s">
        <v>107</v>
      </c>
    </row>
    <row r="1376" spans="1:25" x14ac:dyDescent="0.45">
      <c r="A1376" t="s">
        <v>122</v>
      </c>
      <c r="B1376" t="s">
        <v>187</v>
      </c>
      <c r="C1376">
        <v>1572</v>
      </c>
      <c r="D1376" t="s">
        <v>195</v>
      </c>
      <c r="F1376">
        <v>2015</v>
      </c>
      <c r="G1376">
        <v>1362</v>
      </c>
      <c r="H1376">
        <v>1232.08</v>
      </c>
      <c r="I1376">
        <v>170227.38</v>
      </c>
      <c r="K1376">
        <v>5.19</v>
      </c>
      <c r="L1376">
        <v>7.9000000000000008E-3</v>
      </c>
      <c r="M1376">
        <v>117325.5</v>
      </c>
      <c r="N1376">
        <v>5.9499999999999997E-2</v>
      </c>
      <c r="O1376">
        <v>114.773</v>
      </c>
      <c r="P1376">
        <v>0.1166</v>
      </c>
      <c r="Q1376">
        <v>1977160.5</v>
      </c>
      <c r="R1376" t="s">
        <v>333</v>
      </c>
      <c r="S1376" t="s">
        <v>38</v>
      </c>
      <c r="T1376" t="s">
        <v>28</v>
      </c>
      <c r="V1376" t="s">
        <v>32</v>
      </c>
      <c r="Y1376" t="s">
        <v>146</v>
      </c>
    </row>
    <row r="1377" spans="1:25" x14ac:dyDescent="0.45">
      <c r="A1377" t="s">
        <v>122</v>
      </c>
      <c r="B1377" t="s">
        <v>187</v>
      </c>
      <c r="C1377">
        <v>1572</v>
      </c>
      <c r="D1377" t="s">
        <v>195</v>
      </c>
      <c r="F1377">
        <v>2016</v>
      </c>
      <c r="G1377">
        <v>1376</v>
      </c>
      <c r="H1377">
        <v>1261.8699999999999</v>
      </c>
      <c r="I1377">
        <v>159921.92000000001</v>
      </c>
      <c r="K1377">
        <v>3.4489999999999998</v>
      </c>
      <c r="L1377">
        <v>5.1999999999999998E-3</v>
      </c>
      <c r="M1377">
        <v>124059.5</v>
      </c>
      <c r="N1377">
        <v>5.9299999999999999E-2</v>
      </c>
      <c r="O1377">
        <v>105.36199999999999</v>
      </c>
      <c r="P1377">
        <v>0.1008</v>
      </c>
      <c r="Q1377">
        <v>2095692.1</v>
      </c>
      <c r="R1377" t="s">
        <v>333</v>
      </c>
      <c r="S1377" t="s">
        <v>38</v>
      </c>
      <c r="T1377" t="s">
        <v>28</v>
      </c>
      <c r="V1377" t="s">
        <v>32</v>
      </c>
      <c r="Y1377" t="s">
        <v>146</v>
      </c>
    </row>
    <row r="1378" spans="1:25" x14ac:dyDescent="0.45">
      <c r="A1378" t="s">
        <v>122</v>
      </c>
      <c r="B1378" t="s">
        <v>187</v>
      </c>
      <c r="C1378">
        <v>1572</v>
      </c>
      <c r="D1378" t="s">
        <v>195</v>
      </c>
      <c r="F1378">
        <v>2017</v>
      </c>
      <c r="G1378">
        <v>403</v>
      </c>
      <c r="H1378">
        <v>370.59</v>
      </c>
      <c r="I1378">
        <v>49387.5</v>
      </c>
      <c r="K1378">
        <v>1.5209999999999999</v>
      </c>
      <c r="L1378">
        <v>6.6E-3</v>
      </c>
      <c r="M1378">
        <v>38590.239000000001</v>
      </c>
      <c r="N1378">
        <v>6.0600000000000001E-2</v>
      </c>
      <c r="O1378">
        <v>25.792000000000002</v>
      </c>
      <c r="P1378">
        <v>8.3099999999999993E-2</v>
      </c>
      <c r="Q1378">
        <v>637039.22400000005</v>
      </c>
      <c r="R1378" t="s">
        <v>333</v>
      </c>
      <c r="S1378" t="s">
        <v>38</v>
      </c>
      <c r="T1378" t="s">
        <v>28</v>
      </c>
      <c r="V1378" t="s">
        <v>32</v>
      </c>
      <c r="Y1378" t="s">
        <v>147</v>
      </c>
    </row>
    <row r="1379" spans="1:25" x14ac:dyDescent="0.45">
      <c r="A1379" t="s">
        <v>122</v>
      </c>
      <c r="B1379" t="s">
        <v>187</v>
      </c>
      <c r="C1379">
        <v>1572</v>
      </c>
      <c r="D1379" t="s">
        <v>195</v>
      </c>
      <c r="F1379">
        <v>2018</v>
      </c>
      <c r="G1379">
        <v>430</v>
      </c>
      <c r="H1379">
        <v>385.54</v>
      </c>
      <c r="I1379">
        <v>51291.839999999997</v>
      </c>
      <c r="K1379">
        <v>14.972</v>
      </c>
      <c r="L1379">
        <v>2.53E-2</v>
      </c>
      <c r="M1379">
        <v>54203.999000000003</v>
      </c>
      <c r="N1379">
        <v>6.5799999999999997E-2</v>
      </c>
      <c r="O1379">
        <v>45.95</v>
      </c>
      <c r="P1379">
        <v>0.1048</v>
      </c>
      <c r="Q1379">
        <v>775635.09400000004</v>
      </c>
      <c r="R1379" t="s">
        <v>333</v>
      </c>
      <c r="S1379" t="s">
        <v>38</v>
      </c>
      <c r="T1379" t="s">
        <v>28</v>
      </c>
      <c r="V1379" t="s">
        <v>32</v>
      </c>
      <c r="Y1379" t="s">
        <v>147</v>
      </c>
    </row>
    <row r="1380" spans="1:25" x14ac:dyDescent="0.45">
      <c r="A1380" t="s">
        <v>122</v>
      </c>
      <c r="B1380" t="s">
        <v>187</v>
      </c>
      <c r="C1380">
        <v>1572</v>
      </c>
      <c r="D1380" t="s">
        <v>195</v>
      </c>
      <c r="F1380">
        <v>2019</v>
      </c>
      <c r="G1380">
        <v>556</v>
      </c>
      <c r="H1380">
        <v>497.94</v>
      </c>
      <c r="I1380">
        <v>60530.82</v>
      </c>
      <c r="K1380">
        <v>0.34100000000000003</v>
      </c>
      <c r="L1380">
        <v>1.6999999999999999E-3</v>
      </c>
      <c r="M1380">
        <v>42501.732000000004</v>
      </c>
      <c r="N1380">
        <v>5.9400000000000001E-2</v>
      </c>
      <c r="O1380">
        <v>28.431999999999999</v>
      </c>
      <c r="P1380">
        <v>8.1699999999999995E-2</v>
      </c>
      <c r="Q1380">
        <v>713131.53799999994</v>
      </c>
      <c r="R1380" t="s">
        <v>333</v>
      </c>
      <c r="S1380" t="s">
        <v>38</v>
      </c>
      <c r="T1380" t="s">
        <v>28</v>
      </c>
      <c r="V1380" t="s">
        <v>32</v>
      </c>
      <c r="Y1380" t="s">
        <v>147</v>
      </c>
    </row>
    <row r="1381" spans="1:25" x14ac:dyDescent="0.45">
      <c r="A1381" t="s">
        <v>122</v>
      </c>
      <c r="B1381" t="s">
        <v>187</v>
      </c>
      <c r="C1381">
        <v>1572</v>
      </c>
      <c r="D1381" t="s">
        <v>195</v>
      </c>
      <c r="F1381">
        <v>2020</v>
      </c>
      <c r="G1381">
        <v>238</v>
      </c>
      <c r="H1381">
        <v>189.24</v>
      </c>
      <c r="I1381">
        <v>19647.79</v>
      </c>
      <c r="K1381">
        <v>0.17499999999999999</v>
      </c>
      <c r="L1381">
        <v>1.9E-3</v>
      </c>
      <c r="M1381">
        <v>14595.126</v>
      </c>
      <c r="N1381">
        <v>5.9499999999999997E-2</v>
      </c>
      <c r="O1381">
        <v>10.005000000000001</v>
      </c>
      <c r="P1381">
        <v>8.4000000000000005E-2</v>
      </c>
      <c r="Q1381">
        <v>243956.83</v>
      </c>
      <c r="R1381" t="s">
        <v>333</v>
      </c>
      <c r="S1381" t="s">
        <v>38</v>
      </c>
      <c r="T1381" t="s">
        <v>28</v>
      </c>
      <c r="V1381" t="s">
        <v>32</v>
      </c>
      <c r="Y1381" t="s">
        <v>147</v>
      </c>
    </row>
    <row r="1382" spans="1:25" x14ac:dyDescent="0.45">
      <c r="A1382" t="s">
        <v>122</v>
      </c>
      <c r="B1382" t="s">
        <v>187</v>
      </c>
      <c r="C1382">
        <v>1572</v>
      </c>
      <c r="D1382" t="s">
        <v>195</v>
      </c>
      <c r="F1382">
        <v>2021</v>
      </c>
      <c r="G1382">
        <v>1010</v>
      </c>
      <c r="H1382">
        <v>879.85</v>
      </c>
      <c r="I1382">
        <v>98543.82</v>
      </c>
      <c r="K1382">
        <v>0.90900000000000003</v>
      </c>
      <c r="L1382">
        <v>2.3E-3</v>
      </c>
      <c r="M1382">
        <v>71975.225999999995</v>
      </c>
      <c r="N1382">
        <v>5.96E-2</v>
      </c>
      <c r="O1382">
        <v>48.139000000000003</v>
      </c>
      <c r="P1382">
        <v>8.1100000000000005E-2</v>
      </c>
      <c r="Q1382">
        <v>1202545.727</v>
      </c>
      <c r="R1382" t="s">
        <v>333</v>
      </c>
      <c r="S1382" t="s">
        <v>38</v>
      </c>
      <c r="T1382" t="s">
        <v>28</v>
      </c>
      <c r="V1382" t="s">
        <v>32</v>
      </c>
      <c r="Y1382" t="s">
        <v>152</v>
      </c>
    </row>
    <row r="1383" spans="1:25" x14ac:dyDescent="0.45">
      <c r="A1383" t="s">
        <v>122</v>
      </c>
      <c r="B1383" t="s">
        <v>187</v>
      </c>
      <c r="C1383">
        <v>1572</v>
      </c>
      <c r="D1383" t="s">
        <v>195</v>
      </c>
      <c r="F1383">
        <v>2022</v>
      </c>
      <c r="G1383">
        <v>662</v>
      </c>
      <c r="H1383">
        <v>558.67999999999995</v>
      </c>
      <c r="I1383">
        <v>60941.73</v>
      </c>
      <c r="K1383">
        <v>1.3120000000000001</v>
      </c>
      <c r="L1383">
        <v>4.1000000000000003E-3</v>
      </c>
      <c r="M1383">
        <v>45253.063000000002</v>
      </c>
      <c r="N1383">
        <v>6.0499999999999998E-2</v>
      </c>
      <c r="O1383">
        <v>29.678999999999998</v>
      </c>
      <c r="P1383">
        <v>7.9799999999999996E-2</v>
      </c>
      <c r="Q1383">
        <v>744695.08499999996</v>
      </c>
      <c r="R1383" t="s">
        <v>333</v>
      </c>
      <c r="S1383" t="s">
        <v>38</v>
      </c>
      <c r="T1383" t="s">
        <v>28</v>
      </c>
      <c r="V1383" t="s">
        <v>32</v>
      </c>
      <c r="Y1383" t="s">
        <v>152</v>
      </c>
    </row>
    <row r="1384" spans="1:25" x14ac:dyDescent="0.45">
      <c r="A1384" t="s">
        <v>122</v>
      </c>
      <c r="B1384" t="s">
        <v>187</v>
      </c>
      <c r="C1384">
        <v>1572</v>
      </c>
      <c r="D1384" t="s">
        <v>195</v>
      </c>
      <c r="F1384">
        <v>2023</v>
      </c>
      <c r="G1384">
        <v>1553</v>
      </c>
      <c r="H1384">
        <v>1372.96</v>
      </c>
      <c r="I1384">
        <v>157641.97</v>
      </c>
      <c r="K1384">
        <v>0.64</v>
      </c>
      <c r="L1384">
        <v>1.2999999999999999E-3</v>
      </c>
      <c r="M1384">
        <v>114662.192</v>
      </c>
      <c r="N1384">
        <v>5.9200000000000003E-2</v>
      </c>
      <c r="O1384">
        <v>74.766000000000005</v>
      </c>
      <c r="P1384">
        <v>7.7600000000000002E-2</v>
      </c>
      <c r="Q1384">
        <v>1928500.382</v>
      </c>
      <c r="R1384" t="s">
        <v>333</v>
      </c>
      <c r="S1384" t="s">
        <v>38</v>
      </c>
      <c r="T1384" t="s">
        <v>28</v>
      </c>
      <c r="V1384" t="s">
        <v>32</v>
      </c>
      <c r="Y1384" t="s">
        <v>152</v>
      </c>
    </row>
    <row r="1385" spans="1:25" x14ac:dyDescent="0.45">
      <c r="A1385" t="s">
        <v>122</v>
      </c>
      <c r="B1385" t="s">
        <v>187</v>
      </c>
      <c r="C1385">
        <v>1572</v>
      </c>
      <c r="D1385" t="s">
        <v>195</v>
      </c>
      <c r="F1385">
        <v>2024</v>
      </c>
      <c r="G1385">
        <v>317</v>
      </c>
      <c r="H1385">
        <v>275.29000000000002</v>
      </c>
      <c r="I1385">
        <v>25714.240000000002</v>
      </c>
      <c r="K1385">
        <v>0.19900000000000001</v>
      </c>
      <c r="L1385">
        <v>1.9E-3</v>
      </c>
      <c r="M1385">
        <v>19858.175999999999</v>
      </c>
      <c r="N1385">
        <v>5.9400000000000001E-2</v>
      </c>
      <c r="O1385">
        <v>12.407</v>
      </c>
      <c r="P1385">
        <v>7.5499999999999998E-2</v>
      </c>
      <c r="Q1385">
        <v>332616.386</v>
      </c>
      <c r="R1385" t="s">
        <v>333</v>
      </c>
      <c r="S1385" t="s">
        <v>38</v>
      </c>
      <c r="T1385" t="s">
        <v>28</v>
      </c>
      <c r="V1385" t="s">
        <v>32</v>
      </c>
      <c r="Y1385" t="s">
        <v>152</v>
      </c>
    </row>
    <row r="1386" spans="1:25" x14ac:dyDescent="0.45">
      <c r="A1386" t="s">
        <v>122</v>
      </c>
      <c r="B1386" t="s">
        <v>196</v>
      </c>
      <c r="C1386">
        <v>1573</v>
      </c>
      <c r="D1386">
        <v>1</v>
      </c>
      <c r="E1386" t="s">
        <v>197</v>
      </c>
      <c r="F1386">
        <v>2009</v>
      </c>
      <c r="G1386">
        <v>6953</v>
      </c>
      <c r="H1386">
        <v>6944.53</v>
      </c>
      <c r="I1386">
        <v>3307995.99</v>
      </c>
      <c r="K1386">
        <v>32914.400999999998</v>
      </c>
      <c r="L1386">
        <v>2.2119</v>
      </c>
      <c r="M1386">
        <v>3011999.7110000001</v>
      </c>
      <c r="N1386">
        <v>0.1028</v>
      </c>
      <c r="O1386">
        <v>841.94</v>
      </c>
      <c r="P1386">
        <v>5.7299999999999997E-2</v>
      </c>
      <c r="Q1386">
        <v>29360496.197000001</v>
      </c>
      <c r="R1386" t="s">
        <v>82</v>
      </c>
      <c r="S1386" t="s">
        <v>45</v>
      </c>
      <c r="T1386" t="s">
        <v>46</v>
      </c>
      <c r="U1386" t="s">
        <v>176</v>
      </c>
      <c r="V1386" t="s">
        <v>198</v>
      </c>
      <c r="W1386" t="s">
        <v>51</v>
      </c>
      <c r="Y1386" t="s">
        <v>107</v>
      </c>
    </row>
    <row r="1387" spans="1:25" x14ac:dyDescent="0.45">
      <c r="A1387" t="s">
        <v>122</v>
      </c>
      <c r="B1387" t="s">
        <v>196</v>
      </c>
      <c r="C1387">
        <v>1573</v>
      </c>
      <c r="D1387">
        <v>1</v>
      </c>
      <c r="E1387" t="s">
        <v>197</v>
      </c>
      <c r="F1387">
        <v>2010</v>
      </c>
      <c r="G1387">
        <v>8197</v>
      </c>
      <c r="H1387">
        <v>8186.02</v>
      </c>
      <c r="I1387">
        <v>4114229.57</v>
      </c>
      <c r="K1387">
        <v>3028.6509999999998</v>
      </c>
      <c r="L1387">
        <v>0.1489</v>
      </c>
      <c r="M1387">
        <v>4402544.8059999999</v>
      </c>
      <c r="N1387">
        <v>0.10299999999999999</v>
      </c>
      <c r="O1387">
        <v>1059.0329999999999</v>
      </c>
      <c r="P1387">
        <v>4.8599999999999997E-2</v>
      </c>
      <c r="Q1387">
        <v>42910594.744000003</v>
      </c>
      <c r="R1387" t="s">
        <v>82</v>
      </c>
      <c r="S1387" t="s">
        <v>45</v>
      </c>
      <c r="T1387" t="s">
        <v>46</v>
      </c>
      <c r="U1387" t="s">
        <v>132</v>
      </c>
      <c r="V1387" t="s">
        <v>198</v>
      </c>
      <c r="W1387" t="s">
        <v>51</v>
      </c>
      <c r="Y1387" t="s">
        <v>107</v>
      </c>
    </row>
    <row r="1388" spans="1:25" x14ac:dyDescent="0.45">
      <c r="A1388" t="s">
        <v>122</v>
      </c>
      <c r="B1388" t="s">
        <v>196</v>
      </c>
      <c r="C1388">
        <v>1573</v>
      </c>
      <c r="D1388">
        <v>1</v>
      </c>
      <c r="E1388" t="s">
        <v>197</v>
      </c>
      <c r="F1388">
        <v>2011</v>
      </c>
      <c r="G1388">
        <v>7392</v>
      </c>
      <c r="H1388">
        <v>7378.82</v>
      </c>
      <c r="I1388">
        <v>3190248.52</v>
      </c>
      <c r="K1388">
        <v>3251.797</v>
      </c>
      <c r="L1388">
        <v>0.21759999999999999</v>
      </c>
      <c r="M1388">
        <v>3386087.1850000001</v>
      </c>
      <c r="N1388">
        <v>0.10299999999999999</v>
      </c>
      <c r="O1388">
        <v>634.84799999999996</v>
      </c>
      <c r="P1388">
        <v>4.0300000000000002E-2</v>
      </c>
      <c r="Q1388">
        <v>33003664.850000001</v>
      </c>
      <c r="R1388" t="s">
        <v>82</v>
      </c>
      <c r="S1388" t="s">
        <v>45</v>
      </c>
      <c r="T1388" t="s">
        <v>46</v>
      </c>
      <c r="U1388" t="s">
        <v>132</v>
      </c>
      <c r="V1388" t="s">
        <v>198</v>
      </c>
      <c r="W1388" t="s">
        <v>51</v>
      </c>
      <c r="Y1388" t="s">
        <v>107</v>
      </c>
    </row>
    <row r="1389" spans="1:25" x14ac:dyDescent="0.45">
      <c r="A1389" t="s">
        <v>122</v>
      </c>
      <c r="B1389" t="s">
        <v>196</v>
      </c>
      <c r="C1389">
        <v>1573</v>
      </c>
      <c r="D1389">
        <v>1</v>
      </c>
      <c r="E1389" t="s">
        <v>197</v>
      </c>
      <c r="F1389">
        <v>2012</v>
      </c>
      <c r="G1389">
        <v>6030</v>
      </c>
      <c r="H1389">
        <v>6017.84</v>
      </c>
      <c r="I1389">
        <v>2380579.1800000002</v>
      </c>
      <c r="K1389">
        <v>1231.654</v>
      </c>
      <c r="L1389">
        <v>0.1019</v>
      </c>
      <c r="M1389">
        <v>2180653.0019999999</v>
      </c>
      <c r="N1389">
        <v>0.10299999999999999</v>
      </c>
      <c r="O1389">
        <v>343.43</v>
      </c>
      <c r="P1389">
        <v>3.2800000000000003E-2</v>
      </c>
      <c r="Q1389">
        <v>21254145.254999999</v>
      </c>
      <c r="R1389" t="s">
        <v>82</v>
      </c>
      <c r="S1389" t="s">
        <v>45</v>
      </c>
      <c r="T1389" t="s">
        <v>46</v>
      </c>
      <c r="U1389" t="s">
        <v>132</v>
      </c>
      <c r="V1389" t="s">
        <v>198</v>
      </c>
      <c r="W1389" t="s">
        <v>51</v>
      </c>
      <c r="Y1389" t="s">
        <v>107</v>
      </c>
    </row>
    <row r="1390" spans="1:25" x14ac:dyDescent="0.45">
      <c r="A1390" t="s">
        <v>122</v>
      </c>
      <c r="B1390" t="s">
        <v>196</v>
      </c>
      <c r="C1390">
        <v>1573</v>
      </c>
      <c r="D1390">
        <v>1</v>
      </c>
      <c r="E1390" t="s">
        <v>197</v>
      </c>
      <c r="F1390">
        <v>2013</v>
      </c>
      <c r="G1390">
        <v>6480</v>
      </c>
      <c r="H1390">
        <v>6473.21</v>
      </c>
      <c r="I1390">
        <v>2395001.77</v>
      </c>
      <c r="K1390">
        <v>1373.8140000000001</v>
      </c>
      <c r="L1390">
        <v>0.1114</v>
      </c>
      <c r="M1390">
        <v>2222938.2749999999</v>
      </c>
      <c r="N1390">
        <v>0.10299999999999999</v>
      </c>
      <c r="O1390">
        <v>323.46899999999999</v>
      </c>
      <c r="P1390">
        <v>3.1699999999999999E-2</v>
      </c>
      <c r="Q1390">
        <v>21666365.212000001</v>
      </c>
      <c r="R1390" t="s">
        <v>82</v>
      </c>
      <c r="S1390" t="s">
        <v>45</v>
      </c>
      <c r="T1390" t="s">
        <v>46</v>
      </c>
      <c r="U1390" t="s">
        <v>132</v>
      </c>
      <c r="V1390" t="s">
        <v>198</v>
      </c>
      <c r="W1390" t="s">
        <v>51</v>
      </c>
      <c r="Y1390" t="s">
        <v>107</v>
      </c>
    </row>
    <row r="1391" spans="1:25" x14ac:dyDescent="0.45">
      <c r="A1391" t="s">
        <v>122</v>
      </c>
      <c r="B1391" t="s">
        <v>196</v>
      </c>
      <c r="C1391">
        <v>1573</v>
      </c>
      <c r="D1391">
        <v>1</v>
      </c>
      <c r="E1391" t="s">
        <v>197</v>
      </c>
      <c r="F1391">
        <v>2014</v>
      </c>
      <c r="G1391">
        <v>7994</v>
      </c>
      <c r="H1391">
        <v>7987.07</v>
      </c>
      <c r="I1391">
        <v>3235552.85</v>
      </c>
      <c r="K1391">
        <v>1342.4829999999999</v>
      </c>
      <c r="L1391">
        <v>7.9899999999999999E-2</v>
      </c>
      <c r="M1391">
        <v>3035523.1719999998</v>
      </c>
      <c r="N1391">
        <v>0.10299999999999999</v>
      </c>
      <c r="O1391">
        <v>547.33600000000001</v>
      </c>
      <c r="P1391">
        <v>3.78E-2</v>
      </c>
      <c r="Q1391">
        <v>29586254.980999999</v>
      </c>
      <c r="R1391" t="s">
        <v>82</v>
      </c>
      <c r="S1391" t="s">
        <v>45</v>
      </c>
      <c r="T1391" t="s">
        <v>46</v>
      </c>
      <c r="U1391" t="s">
        <v>132</v>
      </c>
      <c r="V1391" t="s">
        <v>198</v>
      </c>
      <c r="W1391" t="s">
        <v>51</v>
      </c>
      <c r="Y1391" t="s">
        <v>107</v>
      </c>
    </row>
    <row r="1392" spans="1:25" x14ac:dyDescent="0.45">
      <c r="A1392" t="s">
        <v>122</v>
      </c>
      <c r="B1392" t="s">
        <v>196</v>
      </c>
      <c r="C1392">
        <v>1573</v>
      </c>
      <c r="D1392">
        <v>1</v>
      </c>
      <c r="E1392" t="s">
        <v>197</v>
      </c>
      <c r="F1392">
        <v>2015</v>
      </c>
      <c r="G1392">
        <v>5452</v>
      </c>
      <c r="H1392">
        <v>5437.53</v>
      </c>
      <c r="I1392">
        <v>1994370.86</v>
      </c>
      <c r="K1392">
        <v>1213.8330000000001</v>
      </c>
      <c r="L1392">
        <v>0.1201</v>
      </c>
      <c r="M1392">
        <v>1860736.79</v>
      </c>
      <c r="N1392">
        <v>0.10299999999999999</v>
      </c>
      <c r="O1392">
        <v>379.73</v>
      </c>
      <c r="P1392">
        <v>4.4699999999999997E-2</v>
      </c>
      <c r="Q1392">
        <v>18135962.726</v>
      </c>
      <c r="R1392" t="s">
        <v>82</v>
      </c>
      <c r="S1392" t="s">
        <v>45</v>
      </c>
      <c r="T1392" t="s">
        <v>46</v>
      </c>
      <c r="U1392" t="s">
        <v>132</v>
      </c>
      <c r="V1392" t="s">
        <v>198</v>
      </c>
      <c r="W1392" t="s">
        <v>51</v>
      </c>
      <c r="Y1392" t="s">
        <v>129</v>
      </c>
    </row>
    <row r="1393" spans="1:25" x14ac:dyDescent="0.45">
      <c r="A1393" t="s">
        <v>122</v>
      </c>
      <c r="B1393" t="s">
        <v>196</v>
      </c>
      <c r="C1393">
        <v>1573</v>
      </c>
      <c r="D1393">
        <v>1</v>
      </c>
      <c r="E1393" t="s">
        <v>197</v>
      </c>
      <c r="F1393">
        <v>2016</v>
      </c>
      <c r="G1393">
        <v>7447</v>
      </c>
      <c r="H1393">
        <v>7440.24</v>
      </c>
      <c r="I1393">
        <v>2896199.05</v>
      </c>
      <c r="K1393">
        <v>1437.2339999999999</v>
      </c>
      <c r="L1393">
        <v>9.9299999999999999E-2</v>
      </c>
      <c r="M1393">
        <v>2663353.0150000001</v>
      </c>
      <c r="N1393">
        <v>0.10299999999999999</v>
      </c>
      <c r="O1393">
        <v>471.19499999999999</v>
      </c>
      <c r="P1393">
        <v>3.7699999999999997E-2</v>
      </c>
      <c r="Q1393">
        <v>25958666.467</v>
      </c>
      <c r="R1393" t="s">
        <v>82</v>
      </c>
      <c r="S1393" t="s">
        <v>45</v>
      </c>
      <c r="T1393" t="s">
        <v>46</v>
      </c>
      <c r="U1393" t="s">
        <v>132</v>
      </c>
      <c r="V1393" t="s">
        <v>198</v>
      </c>
      <c r="W1393" t="s">
        <v>51</v>
      </c>
      <c r="Y1393" t="s">
        <v>129</v>
      </c>
    </row>
    <row r="1394" spans="1:25" x14ac:dyDescent="0.45">
      <c r="A1394" t="s">
        <v>122</v>
      </c>
      <c r="B1394" t="s">
        <v>196</v>
      </c>
      <c r="C1394">
        <v>1573</v>
      </c>
      <c r="D1394">
        <v>1</v>
      </c>
      <c r="E1394" t="s">
        <v>197</v>
      </c>
      <c r="F1394">
        <v>2017</v>
      </c>
      <c r="G1394">
        <v>3466</v>
      </c>
      <c r="H1394">
        <v>3442.56</v>
      </c>
      <c r="I1394">
        <v>1239632.32</v>
      </c>
      <c r="K1394">
        <v>612.76</v>
      </c>
      <c r="L1394">
        <v>9.0700000000000003E-2</v>
      </c>
      <c r="M1394">
        <v>1158799.067</v>
      </c>
      <c r="N1394">
        <v>0.10299999999999999</v>
      </c>
      <c r="O1394">
        <v>223.12100000000001</v>
      </c>
      <c r="P1394">
        <v>4.4200000000000003E-2</v>
      </c>
      <c r="Q1394">
        <v>11294428.369000001</v>
      </c>
      <c r="R1394" t="s">
        <v>82</v>
      </c>
      <c r="S1394" t="s">
        <v>45</v>
      </c>
      <c r="T1394" t="s">
        <v>46</v>
      </c>
      <c r="U1394" t="s">
        <v>132</v>
      </c>
      <c r="V1394" t="s">
        <v>198</v>
      </c>
      <c r="W1394" t="s">
        <v>51</v>
      </c>
      <c r="Y1394" t="s">
        <v>130</v>
      </c>
    </row>
    <row r="1395" spans="1:25" x14ac:dyDescent="0.45">
      <c r="A1395" t="s">
        <v>122</v>
      </c>
      <c r="B1395" t="s">
        <v>196</v>
      </c>
      <c r="C1395">
        <v>1573</v>
      </c>
      <c r="D1395">
        <v>1</v>
      </c>
      <c r="E1395" t="s">
        <v>197</v>
      </c>
      <c r="F1395">
        <v>2018</v>
      </c>
      <c r="G1395">
        <v>3638</v>
      </c>
      <c r="H1395">
        <v>3618.36</v>
      </c>
      <c r="I1395">
        <v>1310616.94</v>
      </c>
      <c r="K1395">
        <v>696.322</v>
      </c>
      <c r="L1395">
        <v>0.10489999999999999</v>
      </c>
      <c r="M1395">
        <v>1234345.861</v>
      </c>
      <c r="N1395">
        <v>0.10290000000000001</v>
      </c>
      <c r="O1395">
        <v>307.58100000000002</v>
      </c>
      <c r="P1395">
        <v>5.3199999999999997E-2</v>
      </c>
      <c r="Q1395">
        <v>12030681.238</v>
      </c>
      <c r="R1395" t="s">
        <v>82</v>
      </c>
      <c r="S1395" t="s">
        <v>45</v>
      </c>
      <c r="T1395" t="s">
        <v>46</v>
      </c>
      <c r="U1395" t="s">
        <v>132</v>
      </c>
      <c r="V1395" t="s">
        <v>198</v>
      </c>
      <c r="W1395" t="s">
        <v>51</v>
      </c>
      <c r="Y1395" t="s">
        <v>130</v>
      </c>
    </row>
    <row r="1396" spans="1:25" x14ac:dyDescent="0.45">
      <c r="A1396" t="s">
        <v>122</v>
      </c>
      <c r="B1396" t="s">
        <v>196</v>
      </c>
      <c r="C1396">
        <v>1573</v>
      </c>
      <c r="D1396">
        <v>1</v>
      </c>
      <c r="F1396">
        <v>2019</v>
      </c>
      <c r="G1396">
        <v>2087</v>
      </c>
      <c r="H1396">
        <v>2073.59</v>
      </c>
      <c r="I1396">
        <v>673570.12</v>
      </c>
      <c r="K1396">
        <v>439.17899999999997</v>
      </c>
      <c r="L1396">
        <v>0.1087</v>
      </c>
      <c r="M1396">
        <v>702818.11199999996</v>
      </c>
      <c r="N1396">
        <v>0.10299999999999999</v>
      </c>
      <c r="O1396">
        <v>172.22900000000001</v>
      </c>
      <c r="P1396">
        <v>5.7299999999999997E-2</v>
      </c>
      <c r="Q1396">
        <v>6850076.4529999997</v>
      </c>
      <c r="R1396" t="s">
        <v>82</v>
      </c>
      <c r="S1396" t="s">
        <v>45</v>
      </c>
      <c r="T1396" t="s">
        <v>46</v>
      </c>
      <c r="U1396" t="s">
        <v>132</v>
      </c>
      <c r="V1396" t="s">
        <v>198</v>
      </c>
      <c r="W1396" t="s">
        <v>51</v>
      </c>
      <c r="Y1396" t="s">
        <v>130</v>
      </c>
    </row>
    <row r="1397" spans="1:25" x14ac:dyDescent="0.45">
      <c r="A1397" t="s">
        <v>122</v>
      </c>
      <c r="B1397" t="s">
        <v>196</v>
      </c>
      <c r="C1397">
        <v>1573</v>
      </c>
      <c r="D1397">
        <v>1</v>
      </c>
      <c r="F1397">
        <v>2020</v>
      </c>
      <c r="G1397">
        <v>1740</v>
      </c>
      <c r="H1397">
        <v>1728.16</v>
      </c>
      <c r="I1397">
        <v>591487.57999999996</v>
      </c>
      <c r="K1397">
        <v>269.58199999999999</v>
      </c>
      <c r="L1397">
        <v>7.3400000000000007E-2</v>
      </c>
      <c r="M1397">
        <v>641613.43000000005</v>
      </c>
      <c r="N1397">
        <v>0.10290000000000001</v>
      </c>
      <c r="O1397">
        <v>145.98699999999999</v>
      </c>
      <c r="P1397">
        <v>5.2299999999999999E-2</v>
      </c>
      <c r="Q1397">
        <v>6253534.7949999999</v>
      </c>
      <c r="R1397" t="s">
        <v>82</v>
      </c>
      <c r="S1397" t="s">
        <v>45</v>
      </c>
      <c r="T1397" t="s">
        <v>46</v>
      </c>
      <c r="U1397" t="s">
        <v>132</v>
      </c>
      <c r="V1397" t="s">
        <v>198</v>
      </c>
      <c r="W1397" t="s">
        <v>51</v>
      </c>
      <c r="Y1397" t="s">
        <v>130</v>
      </c>
    </row>
    <row r="1398" spans="1:25" x14ac:dyDescent="0.45">
      <c r="A1398" t="s">
        <v>122</v>
      </c>
      <c r="B1398" t="s">
        <v>196</v>
      </c>
      <c r="C1398">
        <v>1573</v>
      </c>
      <c r="D1398">
        <v>1</v>
      </c>
      <c r="F1398">
        <v>2021</v>
      </c>
      <c r="G1398">
        <v>2823</v>
      </c>
      <c r="H1398">
        <v>2803.32</v>
      </c>
      <c r="I1398">
        <v>1022874.46</v>
      </c>
      <c r="K1398">
        <v>478.79199999999997</v>
      </c>
      <c r="L1398">
        <v>7.85E-2</v>
      </c>
      <c r="M1398">
        <v>1055438.6880000001</v>
      </c>
      <c r="N1398">
        <v>0.10290000000000001</v>
      </c>
      <c r="O1398">
        <v>232.56200000000001</v>
      </c>
      <c r="P1398">
        <v>4.9599999999999998E-2</v>
      </c>
      <c r="Q1398">
        <v>10286939.664000001</v>
      </c>
      <c r="R1398" t="s">
        <v>82</v>
      </c>
      <c r="S1398" t="s">
        <v>45</v>
      </c>
      <c r="T1398" t="s">
        <v>46</v>
      </c>
      <c r="U1398" t="s">
        <v>132</v>
      </c>
      <c r="V1398" t="s">
        <v>198</v>
      </c>
      <c r="W1398" t="s">
        <v>51</v>
      </c>
      <c r="Y1398" t="s">
        <v>131</v>
      </c>
    </row>
    <row r="1399" spans="1:25" x14ac:dyDescent="0.45">
      <c r="A1399" t="s">
        <v>122</v>
      </c>
      <c r="B1399" t="s">
        <v>196</v>
      </c>
      <c r="C1399">
        <v>1573</v>
      </c>
      <c r="D1399">
        <v>1</v>
      </c>
      <c r="F1399">
        <v>2022</v>
      </c>
      <c r="G1399">
        <v>2254</v>
      </c>
      <c r="H1399">
        <v>2245.73</v>
      </c>
      <c r="I1399">
        <v>821430.13</v>
      </c>
      <c r="K1399">
        <v>381.56799999999998</v>
      </c>
      <c r="L1399">
        <v>7.8799999999999995E-2</v>
      </c>
      <c r="M1399">
        <v>849379.87300000002</v>
      </c>
      <c r="N1399">
        <v>0.10299999999999999</v>
      </c>
      <c r="O1399">
        <v>191.22300000000001</v>
      </c>
      <c r="P1399">
        <v>4.8300000000000003E-2</v>
      </c>
      <c r="Q1399">
        <v>8278569.0049999999</v>
      </c>
      <c r="R1399" t="s">
        <v>82</v>
      </c>
      <c r="S1399" t="s">
        <v>45</v>
      </c>
      <c r="T1399" t="s">
        <v>46</v>
      </c>
      <c r="U1399" t="s">
        <v>132</v>
      </c>
      <c r="V1399" t="s">
        <v>198</v>
      </c>
      <c r="W1399" t="s">
        <v>51</v>
      </c>
      <c r="Y1399" t="s">
        <v>131</v>
      </c>
    </row>
    <row r="1400" spans="1:25" x14ac:dyDescent="0.45">
      <c r="A1400" t="s">
        <v>122</v>
      </c>
      <c r="B1400" t="s">
        <v>196</v>
      </c>
      <c r="C1400">
        <v>1573</v>
      </c>
      <c r="D1400">
        <v>2</v>
      </c>
      <c r="E1400" t="s">
        <v>199</v>
      </c>
      <c r="F1400">
        <v>2009</v>
      </c>
      <c r="G1400">
        <v>7919</v>
      </c>
      <c r="H1400">
        <v>7904.01</v>
      </c>
      <c r="I1400">
        <v>3763359.84</v>
      </c>
      <c r="K1400">
        <v>36636.940999999999</v>
      </c>
      <c r="L1400">
        <v>2.2067000000000001</v>
      </c>
      <c r="M1400">
        <v>3354896.9789999998</v>
      </c>
      <c r="N1400">
        <v>0.10299999999999999</v>
      </c>
      <c r="O1400">
        <v>1044.259</v>
      </c>
      <c r="P1400">
        <v>6.4100000000000004E-2</v>
      </c>
      <c r="Q1400">
        <v>32698784.818999998</v>
      </c>
      <c r="R1400" t="s">
        <v>82</v>
      </c>
      <c r="S1400" t="s">
        <v>45</v>
      </c>
      <c r="T1400" t="s">
        <v>46</v>
      </c>
      <c r="U1400" t="s">
        <v>176</v>
      </c>
      <c r="V1400" t="s">
        <v>198</v>
      </c>
      <c r="W1400" t="s">
        <v>51</v>
      </c>
      <c r="Y1400" t="s">
        <v>107</v>
      </c>
    </row>
    <row r="1401" spans="1:25" x14ac:dyDescent="0.45">
      <c r="A1401" t="s">
        <v>122</v>
      </c>
      <c r="B1401" t="s">
        <v>196</v>
      </c>
      <c r="C1401">
        <v>1573</v>
      </c>
      <c r="D1401">
        <v>2</v>
      </c>
      <c r="E1401" t="s">
        <v>199</v>
      </c>
      <c r="F1401">
        <v>2010</v>
      </c>
      <c r="G1401">
        <v>6785</v>
      </c>
      <c r="H1401">
        <v>6776.66</v>
      </c>
      <c r="I1401">
        <v>3525494.68</v>
      </c>
      <c r="K1401">
        <v>2228.7269999999999</v>
      </c>
      <c r="L1401">
        <v>0.1298</v>
      </c>
      <c r="M1401">
        <v>3541752.9550000001</v>
      </c>
      <c r="N1401">
        <v>0.10299999999999999</v>
      </c>
      <c r="O1401">
        <v>710.14300000000003</v>
      </c>
      <c r="P1401">
        <v>4.1399999999999999E-2</v>
      </c>
      <c r="Q1401">
        <v>34519975.523000002</v>
      </c>
      <c r="R1401" t="s">
        <v>82</v>
      </c>
      <c r="S1401" t="s">
        <v>45</v>
      </c>
      <c r="T1401" t="s">
        <v>46</v>
      </c>
      <c r="U1401" t="s">
        <v>132</v>
      </c>
      <c r="V1401" t="s">
        <v>198</v>
      </c>
      <c r="W1401" t="s">
        <v>51</v>
      </c>
      <c r="Y1401" t="s">
        <v>107</v>
      </c>
    </row>
    <row r="1402" spans="1:25" x14ac:dyDescent="0.45">
      <c r="A1402" t="s">
        <v>122</v>
      </c>
      <c r="B1402" t="s">
        <v>196</v>
      </c>
      <c r="C1402">
        <v>1573</v>
      </c>
      <c r="D1402">
        <v>2</v>
      </c>
      <c r="E1402" t="s">
        <v>199</v>
      </c>
      <c r="F1402">
        <v>2011</v>
      </c>
      <c r="G1402">
        <v>8050</v>
      </c>
      <c r="H1402">
        <v>8039.69</v>
      </c>
      <c r="I1402">
        <v>3635051.08</v>
      </c>
      <c r="K1402">
        <v>1925.846</v>
      </c>
      <c r="L1402">
        <v>0.1071</v>
      </c>
      <c r="M1402">
        <v>3494875.6329999999</v>
      </c>
      <c r="N1402">
        <v>0.10299999999999999</v>
      </c>
      <c r="O1402">
        <v>560.37199999999996</v>
      </c>
      <c r="P1402">
        <v>3.3300000000000003E-2</v>
      </c>
      <c r="Q1402">
        <v>34063290.167000003</v>
      </c>
      <c r="R1402" t="s">
        <v>82</v>
      </c>
      <c r="S1402" t="s">
        <v>45</v>
      </c>
      <c r="T1402" t="s">
        <v>46</v>
      </c>
      <c r="U1402" t="s">
        <v>132</v>
      </c>
      <c r="V1402" t="s">
        <v>198</v>
      </c>
      <c r="W1402" t="s">
        <v>51</v>
      </c>
      <c r="Y1402" t="s">
        <v>107</v>
      </c>
    </row>
    <row r="1403" spans="1:25" x14ac:dyDescent="0.45">
      <c r="A1403" t="s">
        <v>122</v>
      </c>
      <c r="B1403" t="s">
        <v>196</v>
      </c>
      <c r="C1403">
        <v>1573</v>
      </c>
      <c r="D1403">
        <v>2</v>
      </c>
      <c r="E1403" t="s">
        <v>199</v>
      </c>
      <c r="F1403">
        <v>2012</v>
      </c>
      <c r="G1403">
        <v>8106</v>
      </c>
      <c r="H1403">
        <v>8100.54</v>
      </c>
      <c r="I1403">
        <v>3248393.59</v>
      </c>
      <c r="K1403">
        <v>1698.607</v>
      </c>
      <c r="L1403">
        <v>0.1003</v>
      </c>
      <c r="M1403">
        <v>3031500.5180000002</v>
      </c>
      <c r="N1403">
        <v>0.10299999999999999</v>
      </c>
      <c r="O1403">
        <v>458.42</v>
      </c>
      <c r="P1403">
        <v>3.1699999999999999E-2</v>
      </c>
      <c r="Q1403">
        <v>29547701.565000001</v>
      </c>
      <c r="R1403" t="s">
        <v>82</v>
      </c>
      <c r="S1403" t="s">
        <v>45</v>
      </c>
      <c r="T1403" t="s">
        <v>46</v>
      </c>
      <c r="U1403" t="s">
        <v>132</v>
      </c>
      <c r="V1403" t="s">
        <v>198</v>
      </c>
      <c r="W1403" t="s">
        <v>51</v>
      </c>
      <c r="Y1403" t="s">
        <v>107</v>
      </c>
    </row>
    <row r="1404" spans="1:25" x14ac:dyDescent="0.45">
      <c r="A1404" t="s">
        <v>122</v>
      </c>
      <c r="B1404" t="s">
        <v>196</v>
      </c>
      <c r="C1404">
        <v>1573</v>
      </c>
      <c r="D1404">
        <v>2</v>
      </c>
      <c r="E1404" t="s">
        <v>199</v>
      </c>
      <c r="F1404">
        <v>2013</v>
      </c>
      <c r="G1404">
        <v>5147</v>
      </c>
      <c r="H1404">
        <v>5132.2299999999996</v>
      </c>
      <c r="I1404">
        <v>1856402.17</v>
      </c>
      <c r="K1404">
        <v>1047.674</v>
      </c>
      <c r="L1404">
        <v>0.1658</v>
      </c>
      <c r="M1404">
        <v>1751628.7479999999</v>
      </c>
      <c r="N1404">
        <v>0.10299999999999999</v>
      </c>
      <c r="O1404">
        <v>341.52199999999999</v>
      </c>
      <c r="P1404">
        <v>4.2299999999999997E-2</v>
      </c>
      <c r="Q1404">
        <v>17072423.315000001</v>
      </c>
      <c r="R1404" t="s">
        <v>82</v>
      </c>
      <c r="S1404" t="s">
        <v>45</v>
      </c>
      <c r="T1404" t="s">
        <v>46</v>
      </c>
      <c r="U1404" t="s">
        <v>132</v>
      </c>
      <c r="V1404" t="s">
        <v>198</v>
      </c>
      <c r="W1404" t="s">
        <v>51</v>
      </c>
      <c r="Y1404" t="s">
        <v>107</v>
      </c>
    </row>
    <row r="1405" spans="1:25" x14ac:dyDescent="0.45">
      <c r="A1405" t="s">
        <v>122</v>
      </c>
      <c r="B1405" t="s">
        <v>196</v>
      </c>
      <c r="C1405">
        <v>1573</v>
      </c>
      <c r="D1405">
        <v>2</v>
      </c>
      <c r="E1405" t="s">
        <v>199</v>
      </c>
      <c r="F1405">
        <v>2014</v>
      </c>
      <c r="G1405">
        <v>7857</v>
      </c>
      <c r="H1405">
        <v>7851.66</v>
      </c>
      <c r="I1405">
        <v>3352120.12</v>
      </c>
      <c r="K1405">
        <v>1538.2819999999999</v>
      </c>
      <c r="L1405">
        <v>0.1459</v>
      </c>
      <c r="M1405">
        <v>3114039.9070000001</v>
      </c>
      <c r="N1405">
        <v>0.10299999999999999</v>
      </c>
      <c r="O1405">
        <v>584.34699999999998</v>
      </c>
      <c r="P1405">
        <v>3.9800000000000002E-2</v>
      </c>
      <c r="Q1405">
        <v>30351288.254999999</v>
      </c>
      <c r="R1405" t="s">
        <v>82</v>
      </c>
      <c r="S1405" t="s">
        <v>45</v>
      </c>
      <c r="T1405" t="s">
        <v>46</v>
      </c>
      <c r="U1405" t="s">
        <v>132</v>
      </c>
      <c r="V1405" t="s">
        <v>198</v>
      </c>
      <c r="W1405" t="s">
        <v>51</v>
      </c>
      <c r="Y1405" t="s">
        <v>107</v>
      </c>
    </row>
    <row r="1406" spans="1:25" x14ac:dyDescent="0.45">
      <c r="A1406" t="s">
        <v>122</v>
      </c>
      <c r="B1406" t="s">
        <v>196</v>
      </c>
      <c r="C1406">
        <v>1573</v>
      </c>
      <c r="D1406">
        <v>2</v>
      </c>
      <c r="E1406" t="s">
        <v>199</v>
      </c>
      <c r="F1406">
        <v>2015</v>
      </c>
      <c r="G1406">
        <v>6624</v>
      </c>
      <c r="H1406">
        <v>6616.4</v>
      </c>
      <c r="I1406">
        <v>2609229.25</v>
      </c>
      <c r="K1406">
        <v>1520.8969999999999</v>
      </c>
      <c r="L1406">
        <v>0.1125</v>
      </c>
      <c r="M1406">
        <v>2361870.4870000002</v>
      </c>
      <c r="N1406">
        <v>0.10299999999999999</v>
      </c>
      <c r="O1406">
        <v>465.49200000000002</v>
      </c>
      <c r="P1406">
        <v>4.2900000000000001E-2</v>
      </c>
      <c r="Q1406">
        <v>23020201.313000001</v>
      </c>
      <c r="R1406" t="s">
        <v>82</v>
      </c>
      <c r="S1406" t="s">
        <v>45</v>
      </c>
      <c r="T1406" t="s">
        <v>46</v>
      </c>
      <c r="U1406" t="s">
        <v>132</v>
      </c>
      <c r="V1406" t="s">
        <v>198</v>
      </c>
      <c r="W1406" t="s">
        <v>51</v>
      </c>
      <c r="Y1406" t="s">
        <v>129</v>
      </c>
    </row>
    <row r="1407" spans="1:25" x14ac:dyDescent="0.45">
      <c r="A1407" t="s">
        <v>122</v>
      </c>
      <c r="B1407" t="s">
        <v>196</v>
      </c>
      <c r="C1407">
        <v>1573</v>
      </c>
      <c r="D1407">
        <v>2</v>
      </c>
      <c r="E1407" t="s">
        <v>199</v>
      </c>
      <c r="F1407">
        <v>2016</v>
      </c>
      <c r="G1407">
        <v>5537</v>
      </c>
      <c r="H1407">
        <v>5521.21</v>
      </c>
      <c r="I1407">
        <v>2276221.38</v>
      </c>
      <c r="K1407">
        <v>1356.674</v>
      </c>
      <c r="L1407">
        <v>0.1208</v>
      </c>
      <c r="M1407">
        <v>2129726.199</v>
      </c>
      <c r="N1407">
        <v>0.10290000000000001</v>
      </c>
      <c r="O1407">
        <v>423.35199999999998</v>
      </c>
      <c r="P1407">
        <v>4.4200000000000003E-2</v>
      </c>
      <c r="Q1407">
        <v>20757576.300999999</v>
      </c>
      <c r="R1407" t="s">
        <v>82</v>
      </c>
      <c r="S1407" t="s">
        <v>45</v>
      </c>
      <c r="T1407" t="s">
        <v>46</v>
      </c>
      <c r="U1407" t="s">
        <v>132</v>
      </c>
      <c r="V1407" t="s">
        <v>198</v>
      </c>
      <c r="W1407" t="s">
        <v>51</v>
      </c>
      <c r="Y1407" t="s">
        <v>129</v>
      </c>
    </row>
    <row r="1408" spans="1:25" x14ac:dyDescent="0.45">
      <c r="A1408" t="s">
        <v>122</v>
      </c>
      <c r="B1408" t="s">
        <v>196</v>
      </c>
      <c r="C1408">
        <v>1573</v>
      </c>
      <c r="D1408">
        <v>2</v>
      </c>
      <c r="E1408" t="s">
        <v>199</v>
      </c>
      <c r="F1408">
        <v>2017</v>
      </c>
      <c r="G1408">
        <v>3957</v>
      </c>
      <c r="H1408">
        <v>3935.1</v>
      </c>
      <c r="I1408">
        <v>1560524.07</v>
      </c>
      <c r="K1408">
        <v>905.64300000000003</v>
      </c>
      <c r="L1408">
        <v>0.18909999999999999</v>
      </c>
      <c r="M1408">
        <v>1478237.189</v>
      </c>
      <c r="N1408">
        <v>0.10290000000000001</v>
      </c>
      <c r="O1408">
        <v>280.56299999999999</v>
      </c>
      <c r="P1408">
        <v>4.58E-2</v>
      </c>
      <c r="Q1408">
        <v>14407780.029999999</v>
      </c>
      <c r="R1408" t="s">
        <v>82</v>
      </c>
      <c r="S1408" t="s">
        <v>45</v>
      </c>
      <c r="T1408" t="s">
        <v>46</v>
      </c>
      <c r="U1408" t="s">
        <v>132</v>
      </c>
      <c r="V1408" t="s">
        <v>198</v>
      </c>
      <c r="W1408" t="s">
        <v>51</v>
      </c>
      <c r="Y1408" t="s">
        <v>130</v>
      </c>
    </row>
    <row r="1409" spans="1:25" x14ac:dyDescent="0.45">
      <c r="A1409" t="s">
        <v>122</v>
      </c>
      <c r="B1409" t="s">
        <v>196</v>
      </c>
      <c r="C1409">
        <v>1573</v>
      </c>
      <c r="D1409">
        <v>2</v>
      </c>
      <c r="E1409" t="s">
        <v>199</v>
      </c>
      <c r="F1409">
        <v>2018</v>
      </c>
      <c r="G1409">
        <v>4023</v>
      </c>
      <c r="H1409">
        <v>4001.28</v>
      </c>
      <c r="I1409">
        <v>1471019.1</v>
      </c>
      <c r="K1409">
        <v>808.79100000000005</v>
      </c>
      <c r="L1409">
        <v>0.1069</v>
      </c>
      <c r="M1409">
        <v>1337850.4720000001</v>
      </c>
      <c r="N1409">
        <v>0.10290000000000001</v>
      </c>
      <c r="O1409">
        <v>308.74700000000001</v>
      </c>
      <c r="P1409">
        <v>5.1799999999999999E-2</v>
      </c>
      <c r="Q1409">
        <v>13039484.503</v>
      </c>
      <c r="R1409" t="s">
        <v>82</v>
      </c>
      <c r="S1409" t="s">
        <v>45</v>
      </c>
      <c r="T1409" t="s">
        <v>46</v>
      </c>
      <c r="U1409" t="s">
        <v>132</v>
      </c>
      <c r="V1409" t="s">
        <v>198</v>
      </c>
      <c r="W1409" t="s">
        <v>51</v>
      </c>
      <c r="Y1409" t="s">
        <v>130</v>
      </c>
    </row>
    <row r="1410" spans="1:25" x14ac:dyDescent="0.45">
      <c r="A1410" t="s">
        <v>122</v>
      </c>
      <c r="B1410" t="s">
        <v>196</v>
      </c>
      <c r="C1410">
        <v>1573</v>
      </c>
      <c r="D1410">
        <v>2</v>
      </c>
      <c r="F1410">
        <v>2019</v>
      </c>
      <c r="G1410">
        <v>3512</v>
      </c>
      <c r="H1410">
        <v>3492.2</v>
      </c>
      <c r="I1410">
        <v>1272240.55</v>
      </c>
      <c r="K1410">
        <v>783.25300000000004</v>
      </c>
      <c r="L1410">
        <v>0.14979999999999999</v>
      </c>
      <c r="M1410">
        <v>1230646.0060000001</v>
      </c>
      <c r="N1410">
        <v>0.10299999999999999</v>
      </c>
      <c r="O1410">
        <v>256.714</v>
      </c>
      <c r="P1410">
        <v>4.8500000000000001E-2</v>
      </c>
      <c r="Q1410">
        <v>11994602.267000001</v>
      </c>
      <c r="R1410" t="s">
        <v>82</v>
      </c>
      <c r="S1410" t="s">
        <v>45</v>
      </c>
      <c r="T1410" t="s">
        <v>46</v>
      </c>
      <c r="U1410" t="s">
        <v>132</v>
      </c>
      <c r="V1410" t="s">
        <v>198</v>
      </c>
      <c r="W1410" t="s">
        <v>51</v>
      </c>
      <c r="Y1410" t="s">
        <v>130</v>
      </c>
    </row>
    <row r="1411" spans="1:25" x14ac:dyDescent="0.45">
      <c r="A1411" t="s">
        <v>122</v>
      </c>
      <c r="B1411" t="s">
        <v>196</v>
      </c>
      <c r="C1411">
        <v>1573</v>
      </c>
      <c r="D1411">
        <v>2</v>
      </c>
      <c r="F1411">
        <v>2020</v>
      </c>
      <c r="G1411">
        <v>1859</v>
      </c>
      <c r="H1411">
        <v>1846.35</v>
      </c>
      <c r="I1411">
        <v>662174.86</v>
      </c>
      <c r="K1411">
        <v>389.51900000000001</v>
      </c>
      <c r="L1411">
        <v>0.1085</v>
      </c>
      <c r="M1411">
        <v>638949.06000000006</v>
      </c>
      <c r="N1411">
        <v>0.10290000000000001</v>
      </c>
      <c r="O1411">
        <v>157.715</v>
      </c>
      <c r="P1411">
        <v>5.5E-2</v>
      </c>
      <c r="Q1411">
        <v>6227577.7359999996</v>
      </c>
      <c r="R1411" t="s">
        <v>82</v>
      </c>
      <c r="S1411" t="s">
        <v>45</v>
      </c>
      <c r="T1411" t="s">
        <v>46</v>
      </c>
      <c r="U1411" t="s">
        <v>132</v>
      </c>
      <c r="V1411" t="s">
        <v>198</v>
      </c>
      <c r="W1411" t="s">
        <v>51</v>
      </c>
      <c r="Y1411" t="s">
        <v>130</v>
      </c>
    </row>
    <row r="1412" spans="1:25" x14ac:dyDescent="0.45">
      <c r="A1412" t="s">
        <v>122</v>
      </c>
      <c r="B1412" t="s">
        <v>196</v>
      </c>
      <c r="C1412">
        <v>1573</v>
      </c>
      <c r="D1412">
        <v>2</v>
      </c>
      <c r="F1412">
        <v>2021</v>
      </c>
      <c r="G1412">
        <v>1686</v>
      </c>
      <c r="H1412">
        <v>1665.24</v>
      </c>
      <c r="I1412">
        <v>562743.17000000004</v>
      </c>
      <c r="K1412">
        <v>382.49700000000001</v>
      </c>
      <c r="L1412">
        <v>9.1123999999999992</v>
      </c>
      <c r="M1412">
        <v>560643.22199999995</v>
      </c>
      <c r="N1412">
        <v>0.10249999999999999</v>
      </c>
      <c r="O1412">
        <v>135.858</v>
      </c>
      <c r="P1412">
        <v>5.7099999999999998E-2</v>
      </c>
      <c r="Q1412">
        <v>5464362.9500000002</v>
      </c>
      <c r="R1412" t="s">
        <v>82</v>
      </c>
      <c r="S1412" t="s">
        <v>45</v>
      </c>
      <c r="T1412" t="s">
        <v>46</v>
      </c>
      <c r="U1412" t="s">
        <v>132</v>
      </c>
      <c r="V1412" t="s">
        <v>198</v>
      </c>
      <c r="W1412" t="s">
        <v>51</v>
      </c>
      <c r="Y1412" t="s">
        <v>131</v>
      </c>
    </row>
    <row r="1413" spans="1:25" x14ac:dyDescent="0.45">
      <c r="A1413" t="s">
        <v>122</v>
      </c>
      <c r="B1413" t="s">
        <v>196</v>
      </c>
      <c r="C1413">
        <v>1573</v>
      </c>
      <c r="D1413">
        <v>2</v>
      </c>
      <c r="F1413">
        <v>2022</v>
      </c>
      <c r="G1413">
        <v>1452</v>
      </c>
      <c r="H1413">
        <v>1443.79</v>
      </c>
      <c r="I1413">
        <v>525746.38</v>
      </c>
      <c r="K1413">
        <v>343.483</v>
      </c>
      <c r="L1413">
        <v>0.15529999999999999</v>
      </c>
      <c r="M1413">
        <v>533409.21400000004</v>
      </c>
      <c r="N1413">
        <v>0.10290000000000001</v>
      </c>
      <c r="O1413">
        <v>128.976</v>
      </c>
      <c r="P1413">
        <v>5.2499999999999998E-2</v>
      </c>
      <c r="Q1413">
        <v>5198901.7850000001</v>
      </c>
      <c r="R1413" t="s">
        <v>82</v>
      </c>
      <c r="S1413" t="s">
        <v>45</v>
      </c>
      <c r="T1413" t="s">
        <v>46</v>
      </c>
      <c r="U1413" t="s">
        <v>132</v>
      </c>
      <c r="V1413" t="s">
        <v>198</v>
      </c>
      <c r="W1413" t="s">
        <v>51</v>
      </c>
      <c r="Y1413" t="s">
        <v>131</v>
      </c>
    </row>
    <row r="1414" spans="1:25" x14ac:dyDescent="0.45">
      <c r="A1414" t="s">
        <v>122</v>
      </c>
      <c r="B1414" t="s">
        <v>196</v>
      </c>
      <c r="C1414">
        <v>1573</v>
      </c>
      <c r="D1414" t="s">
        <v>195</v>
      </c>
      <c r="F1414">
        <v>2009</v>
      </c>
      <c r="G1414">
        <v>81</v>
      </c>
      <c r="H1414">
        <v>57.45</v>
      </c>
      <c r="I1414">
        <v>2957.59</v>
      </c>
      <c r="K1414">
        <v>3.6739999999999999</v>
      </c>
      <c r="L1414">
        <v>0.19900000000000001</v>
      </c>
      <c r="M1414">
        <v>3000.4259999999999</v>
      </c>
      <c r="N1414">
        <v>8.1000000000000003E-2</v>
      </c>
      <c r="O1414">
        <v>12.696</v>
      </c>
      <c r="P1414">
        <v>0.61270000000000002</v>
      </c>
      <c r="Q1414">
        <v>36976.517999999996</v>
      </c>
      <c r="R1414" t="s">
        <v>923</v>
      </c>
      <c r="T1414" t="s">
        <v>28</v>
      </c>
      <c r="Y1414" t="s">
        <v>103</v>
      </c>
    </row>
    <row r="1415" spans="1:25" x14ac:dyDescent="0.45">
      <c r="A1415" t="s">
        <v>122</v>
      </c>
      <c r="B1415" t="s">
        <v>196</v>
      </c>
      <c r="C1415">
        <v>1573</v>
      </c>
      <c r="D1415" t="s">
        <v>195</v>
      </c>
      <c r="F1415">
        <v>2010</v>
      </c>
      <c r="G1415">
        <v>158</v>
      </c>
      <c r="H1415">
        <v>130.81</v>
      </c>
      <c r="I1415">
        <v>5375.94</v>
      </c>
      <c r="K1415">
        <v>5.2030000000000003</v>
      </c>
      <c r="L1415">
        <v>0.1236</v>
      </c>
      <c r="M1415">
        <v>6833.2129999999997</v>
      </c>
      <c r="N1415">
        <v>8.09E-2</v>
      </c>
      <c r="O1415">
        <v>28.6</v>
      </c>
      <c r="P1415">
        <v>0.64239999999999997</v>
      </c>
      <c r="Q1415">
        <v>84212.191000000006</v>
      </c>
      <c r="R1415" t="s">
        <v>923</v>
      </c>
      <c r="T1415" t="s">
        <v>28</v>
      </c>
      <c r="Y1415" t="s">
        <v>103</v>
      </c>
    </row>
    <row r="1416" spans="1:25" x14ac:dyDescent="0.45">
      <c r="A1416" t="s">
        <v>122</v>
      </c>
      <c r="B1416" t="s">
        <v>196</v>
      </c>
      <c r="C1416">
        <v>1573</v>
      </c>
      <c r="D1416" t="s">
        <v>195</v>
      </c>
      <c r="F1416">
        <v>2011</v>
      </c>
      <c r="G1416">
        <v>84</v>
      </c>
      <c r="H1416">
        <v>68.42</v>
      </c>
      <c r="I1416">
        <v>2524.6</v>
      </c>
      <c r="K1416">
        <v>3.258</v>
      </c>
      <c r="L1416">
        <v>0.14130000000000001</v>
      </c>
      <c r="M1416">
        <v>3749.9789999999998</v>
      </c>
      <c r="N1416">
        <v>8.1000000000000003E-2</v>
      </c>
      <c r="O1416">
        <v>16.058</v>
      </c>
      <c r="P1416">
        <v>0.65480000000000005</v>
      </c>
      <c r="Q1416">
        <v>46218.031999999999</v>
      </c>
      <c r="R1416" t="s">
        <v>923</v>
      </c>
      <c r="T1416" t="s">
        <v>28</v>
      </c>
      <c r="Y1416" t="s">
        <v>103</v>
      </c>
    </row>
    <row r="1417" spans="1:25" x14ac:dyDescent="0.45">
      <c r="A1417" t="s">
        <v>122</v>
      </c>
      <c r="B1417" t="s">
        <v>196</v>
      </c>
      <c r="C1417">
        <v>1573</v>
      </c>
      <c r="D1417" t="s">
        <v>195</v>
      </c>
      <c r="F1417">
        <v>2012</v>
      </c>
      <c r="G1417">
        <v>48</v>
      </c>
      <c r="H1417">
        <v>34.409999999999997</v>
      </c>
      <c r="I1417">
        <v>1208.95</v>
      </c>
      <c r="K1417">
        <v>5.0990000000000002</v>
      </c>
      <c r="L1417">
        <v>0.50009999999999999</v>
      </c>
      <c r="M1417">
        <v>1652</v>
      </c>
      <c r="N1417">
        <v>8.1299999999999997E-2</v>
      </c>
      <c r="O1417">
        <v>5.8780000000000001</v>
      </c>
      <c r="P1417">
        <v>0.57730000000000004</v>
      </c>
      <c r="Q1417">
        <v>20394.5</v>
      </c>
      <c r="R1417" t="s">
        <v>923</v>
      </c>
      <c r="T1417" t="s">
        <v>28</v>
      </c>
      <c r="Y1417" t="s">
        <v>103</v>
      </c>
    </row>
    <row r="1418" spans="1:25" x14ac:dyDescent="0.45">
      <c r="A1418" t="s">
        <v>122</v>
      </c>
      <c r="B1418" t="s">
        <v>196</v>
      </c>
      <c r="C1418">
        <v>1573</v>
      </c>
      <c r="D1418" t="s">
        <v>195</v>
      </c>
      <c r="F1418">
        <v>2013</v>
      </c>
      <c r="G1418">
        <v>82</v>
      </c>
      <c r="H1418">
        <v>62.84</v>
      </c>
      <c r="I1418">
        <v>2149.9899999999998</v>
      </c>
      <c r="K1418">
        <v>8.9570000000000007</v>
      </c>
      <c r="L1418">
        <v>0.50019999999999998</v>
      </c>
      <c r="M1418">
        <v>2902.2</v>
      </c>
      <c r="N1418">
        <v>8.1199999999999994E-2</v>
      </c>
      <c r="O1418">
        <v>9.7080000000000002</v>
      </c>
      <c r="P1418">
        <v>0.54210000000000003</v>
      </c>
      <c r="Q1418">
        <v>35823</v>
      </c>
      <c r="R1418" t="s">
        <v>923</v>
      </c>
      <c r="T1418" t="s">
        <v>28</v>
      </c>
      <c r="Y1418" t="s">
        <v>103</v>
      </c>
    </row>
    <row r="1419" spans="1:25" x14ac:dyDescent="0.45">
      <c r="A1419" t="s">
        <v>122</v>
      </c>
      <c r="B1419" t="s">
        <v>196</v>
      </c>
      <c r="C1419">
        <v>1573</v>
      </c>
      <c r="D1419" t="s">
        <v>195</v>
      </c>
      <c r="F1419">
        <v>2014</v>
      </c>
      <c r="G1419">
        <v>223</v>
      </c>
      <c r="H1419">
        <v>188.66</v>
      </c>
      <c r="I1419">
        <v>8579.73</v>
      </c>
      <c r="K1419">
        <v>19.625</v>
      </c>
      <c r="L1419">
        <v>0.30349999999999999</v>
      </c>
      <c r="M1419">
        <v>10495.8</v>
      </c>
      <c r="N1419">
        <v>8.0600000000000005E-2</v>
      </c>
      <c r="O1419">
        <v>35.826999999999998</v>
      </c>
      <c r="P1419">
        <v>0.55189999999999995</v>
      </c>
      <c r="Q1419">
        <v>129544.3</v>
      </c>
      <c r="R1419" t="s">
        <v>923</v>
      </c>
      <c r="T1419" t="s">
        <v>28</v>
      </c>
      <c r="Y1419" t="s">
        <v>103</v>
      </c>
    </row>
    <row r="1420" spans="1:25" x14ac:dyDescent="0.45">
      <c r="A1420" t="s">
        <v>122</v>
      </c>
      <c r="B1420" t="s">
        <v>196</v>
      </c>
      <c r="C1420">
        <v>1573</v>
      </c>
      <c r="D1420" t="s">
        <v>195</v>
      </c>
      <c r="F1420">
        <v>2015</v>
      </c>
      <c r="G1420">
        <v>56</v>
      </c>
      <c r="H1420">
        <v>39.96</v>
      </c>
      <c r="I1420">
        <v>1552.24</v>
      </c>
      <c r="K1420">
        <v>3.875</v>
      </c>
      <c r="L1420">
        <v>0.3029</v>
      </c>
      <c r="M1420">
        <v>2072</v>
      </c>
      <c r="N1420">
        <v>8.09E-2</v>
      </c>
      <c r="O1420">
        <v>6.9320000000000004</v>
      </c>
      <c r="P1420">
        <v>0.54210000000000003</v>
      </c>
      <c r="Q1420">
        <v>25579.9</v>
      </c>
      <c r="R1420" t="s">
        <v>923</v>
      </c>
      <c r="T1420" t="s">
        <v>28</v>
      </c>
      <c r="Y1420" t="s">
        <v>159</v>
      </c>
    </row>
    <row r="1421" spans="1:25" x14ac:dyDescent="0.45">
      <c r="A1421" t="s">
        <v>122</v>
      </c>
      <c r="B1421" t="s">
        <v>196</v>
      </c>
      <c r="C1421">
        <v>1573</v>
      </c>
      <c r="D1421" t="s">
        <v>195</v>
      </c>
      <c r="F1421">
        <v>2016</v>
      </c>
      <c r="G1421">
        <v>47</v>
      </c>
      <c r="H1421">
        <v>34.93</v>
      </c>
      <c r="I1421">
        <v>1575.3</v>
      </c>
      <c r="K1421">
        <v>3.3220000000000001</v>
      </c>
      <c r="L1421">
        <v>0.30259999999999998</v>
      </c>
      <c r="M1421">
        <v>1776.4</v>
      </c>
      <c r="N1421">
        <v>8.0699999999999994E-2</v>
      </c>
      <c r="O1421">
        <v>5.9420000000000002</v>
      </c>
      <c r="P1421">
        <v>0.54190000000000005</v>
      </c>
      <c r="Q1421">
        <v>21925.5</v>
      </c>
      <c r="R1421" t="s">
        <v>923</v>
      </c>
      <c r="T1421" t="s">
        <v>28</v>
      </c>
      <c r="Y1421" t="s">
        <v>159</v>
      </c>
    </row>
    <row r="1422" spans="1:25" x14ac:dyDescent="0.45">
      <c r="A1422" t="s">
        <v>122</v>
      </c>
      <c r="B1422" t="s">
        <v>196</v>
      </c>
      <c r="C1422">
        <v>1573</v>
      </c>
      <c r="D1422" t="s">
        <v>195</v>
      </c>
      <c r="F1422">
        <v>2017</v>
      </c>
      <c r="G1422">
        <v>44</v>
      </c>
      <c r="H1422">
        <v>32.54</v>
      </c>
      <c r="I1422">
        <v>1252.75</v>
      </c>
      <c r="K1422">
        <v>2.8050000000000002</v>
      </c>
      <c r="L1422">
        <v>0.30299999999999999</v>
      </c>
      <c r="M1422">
        <v>1499.7</v>
      </c>
      <c r="N1422">
        <v>8.0799999999999997E-2</v>
      </c>
      <c r="O1422">
        <v>5.0179999999999998</v>
      </c>
      <c r="P1422">
        <v>0.54200000000000004</v>
      </c>
      <c r="Q1422">
        <v>18514.099999999999</v>
      </c>
      <c r="R1422" t="s">
        <v>923</v>
      </c>
      <c r="T1422" t="s">
        <v>28</v>
      </c>
      <c r="Y1422" t="s">
        <v>160</v>
      </c>
    </row>
    <row r="1423" spans="1:25" x14ac:dyDescent="0.45">
      <c r="A1423" t="s">
        <v>122</v>
      </c>
      <c r="B1423" t="s">
        <v>196</v>
      </c>
      <c r="C1423">
        <v>1573</v>
      </c>
      <c r="D1423" t="s">
        <v>195</v>
      </c>
      <c r="F1423">
        <v>2018</v>
      </c>
      <c r="G1423">
        <v>120</v>
      </c>
      <c r="H1423">
        <v>102.56</v>
      </c>
      <c r="I1423">
        <v>4980.3</v>
      </c>
      <c r="K1423">
        <v>10.109</v>
      </c>
      <c r="L1423">
        <v>0.30299999999999999</v>
      </c>
      <c r="M1423">
        <v>5406.9</v>
      </c>
      <c r="N1423">
        <v>8.1199999999999994E-2</v>
      </c>
      <c r="O1423">
        <v>18.085999999999999</v>
      </c>
      <c r="P1423">
        <v>0.54210000000000003</v>
      </c>
      <c r="Q1423">
        <v>66735.5</v>
      </c>
      <c r="R1423" t="s">
        <v>923</v>
      </c>
      <c r="T1423" t="s">
        <v>28</v>
      </c>
      <c r="Y1423" t="s">
        <v>160</v>
      </c>
    </row>
    <row r="1424" spans="1:25" x14ac:dyDescent="0.45">
      <c r="A1424" t="s">
        <v>122</v>
      </c>
      <c r="B1424" t="s">
        <v>196</v>
      </c>
      <c r="C1424">
        <v>1573</v>
      </c>
      <c r="D1424" t="s">
        <v>195</v>
      </c>
      <c r="F1424">
        <v>2019</v>
      </c>
      <c r="G1424">
        <v>41</v>
      </c>
      <c r="H1424">
        <v>18.690000000000001</v>
      </c>
      <c r="I1424">
        <v>581.95000000000005</v>
      </c>
      <c r="K1424">
        <v>1.347</v>
      </c>
      <c r="L1424">
        <v>0.30299999999999999</v>
      </c>
      <c r="M1424">
        <v>720.1</v>
      </c>
      <c r="N1424">
        <v>8.1100000000000005E-2</v>
      </c>
      <c r="O1424">
        <v>2.4089999999999998</v>
      </c>
      <c r="P1424">
        <v>0.54169999999999996</v>
      </c>
      <c r="Q1424">
        <v>8889.9</v>
      </c>
      <c r="R1424" t="s">
        <v>923</v>
      </c>
      <c r="T1424" t="s">
        <v>28</v>
      </c>
      <c r="Y1424" t="s">
        <v>160</v>
      </c>
    </row>
    <row r="1425" spans="1:25" x14ac:dyDescent="0.45">
      <c r="A1425" t="s">
        <v>122</v>
      </c>
      <c r="B1425" t="s">
        <v>196</v>
      </c>
      <c r="C1425">
        <v>1573</v>
      </c>
      <c r="D1425" t="s">
        <v>195</v>
      </c>
      <c r="F1425">
        <v>2020</v>
      </c>
      <c r="G1425">
        <v>30</v>
      </c>
      <c r="H1425">
        <v>20.21</v>
      </c>
      <c r="I1425">
        <v>836.3</v>
      </c>
      <c r="K1425">
        <v>1.74</v>
      </c>
      <c r="L1425">
        <v>0.30230000000000001</v>
      </c>
      <c r="M1425">
        <v>930.7</v>
      </c>
      <c r="N1425">
        <v>8.0299999999999996E-2</v>
      </c>
      <c r="O1425">
        <v>3.113</v>
      </c>
      <c r="P1425">
        <v>0.54220000000000002</v>
      </c>
      <c r="Q1425">
        <v>11487.1</v>
      </c>
      <c r="R1425" t="s">
        <v>923</v>
      </c>
      <c r="T1425" t="s">
        <v>28</v>
      </c>
      <c r="Y1425" t="s">
        <v>160</v>
      </c>
    </row>
    <row r="1426" spans="1:25" x14ac:dyDescent="0.45">
      <c r="A1426" t="s">
        <v>122</v>
      </c>
      <c r="B1426" t="s">
        <v>196</v>
      </c>
      <c r="C1426">
        <v>1573</v>
      </c>
      <c r="D1426" t="s">
        <v>195</v>
      </c>
      <c r="F1426">
        <v>2021</v>
      </c>
      <c r="G1426">
        <v>15</v>
      </c>
      <c r="H1426">
        <v>9.25</v>
      </c>
      <c r="I1426">
        <v>343.21</v>
      </c>
      <c r="K1426">
        <v>0.753</v>
      </c>
      <c r="L1426">
        <v>0.3029</v>
      </c>
      <c r="M1426">
        <v>402.8</v>
      </c>
      <c r="N1426">
        <v>8.0799999999999997E-2</v>
      </c>
      <c r="O1426">
        <v>1.347</v>
      </c>
      <c r="P1426">
        <v>0.5423</v>
      </c>
      <c r="Q1426">
        <v>4972</v>
      </c>
      <c r="R1426" t="s">
        <v>923</v>
      </c>
      <c r="T1426" t="s">
        <v>28</v>
      </c>
      <c r="Y1426" t="s">
        <v>161</v>
      </c>
    </row>
    <row r="1427" spans="1:25" x14ac:dyDescent="0.45">
      <c r="A1427" t="s">
        <v>122</v>
      </c>
      <c r="B1427" t="s">
        <v>196</v>
      </c>
      <c r="C1427">
        <v>1573</v>
      </c>
      <c r="D1427" t="s">
        <v>195</v>
      </c>
      <c r="F1427">
        <v>2022</v>
      </c>
      <c r="G1427">
        <v>55</v>
      </c>
      <c r="H1427">
        <v>41.01</v>
      </c>
      <c r="I1427">
        <v>1909.62</v>
      </c>
      <c r="K1427">
        <v>3.8159999999999998</v>
      </c>
      <c r="L1427">
        <v>0.30309999999999998</v>
      </c>
      <c r="M1427">
        <v>2039.7</v>
      </c>
      <c r="N1427">
        <v>8.1100000000000005E-2</v>
      </c>
      <c r="O1427">
        <v>6.5990000000000002</v>
      </c>
      <c r="P1427">
        <v>0.5252</v>
      </c>
      <c r="Q1427">
        <v>25183.599999999999</v>
      </c>
      <c r="R1427" t="s">
        <v>923</v>
      </c>
      <c r="T1427" t="s">
        <v>28</v>
      </c>
      <c r="Y1427" t="s">
        <v>161</v>
      </c>
    </row>
    <row r="1428" spans="1:25" x14ac:dyDescent="0.45">
      <c r="A1428" t="s">
        <v>122</v>
      </c>
      <c r="B1428" t="s">
        <v>196</v>
      </c>
      <c r="C1428">
        <v>1573</v>
      </c>
      <c r="D1428" t="s">
        <v>195</v>
      </c>
      <c r="F1428">
        <v>2023</v>
      </c>
      <c r="G1428">
        <v>21</v>
      </c>
      <c r="H1428">
        <v>9.57</v>
      </c>
      <c r="I1428">
        <v>242.94</v>
      </c>
      <c r="K1428">
        <v>0.48599999999999999</v>
      </c>
      <c r="L1428">
        <v>0.30349999999999999</v>
      </c>
      <c r="M1428">
        <v>259.39999999999998</v>
      </c>
      <c r="N1428">
        <v>8.0799999999999997E-2</v>
      </c>
      <c r="O1428">
        <v>0.83199999999999996</v>
      </c>
      <c r="P1428">
        <v>0.51870000000000005</v>
      </c>
      <c r="Q1428">
        <v>3204.9</v>
      </c>
      <c r="R1428" t="s">
        <v>923</v>
      </c>
      <c r="T1428" t="s">
        <v>28</v>
      </c>
      <c r="Y1428" t="s">
        <v>161</v>
      </c>
    </row>
    <row r="1429" spans="1:25" x14ac:dyDescent="0.45">
      <c r="A1429" t="s">
        <v>122</v>
      </c>
      <c r="B1429" t="s">
        <v>196</v>
      </c>
      <c r="C1429">
        <v>1573</v>
      </c>
      <c r="D1429" t="s">
        <v>195</v>
      </c>
      <c r="F1429">
        <v>2024</v>
      </c>
      <c r="G1429">
        <v>16</v>
      </c>
      <c r="H1429">
        <v>10.63</v>
      </c>
      <c r="I1429">
        <v>377.13</v>
      </c>
      <c r="K1429">
        <v>0.81799999999999995</v>
      </c>
      <c r="L1429">
        <v>0.30299999999999999</v>
      </c>
      <c r="M1429">
        <v>437</v>
      </c>
      <c r="N1429">
        <v>8.1000000000000003E-2</v>
      </c>
      <c r="O1429">
        <v>1.4630000000000001</v>
      </c>
      <c r="P1429">
        <v>0.53700000000000003</v>
      </c>
      <c r="Q1429">
        <v>5396</v>
      </c>
      <c r="R1429" t="s">
        <v>923</v>
      </c>
      <c r="T1429" t="s">
        <v>28</v>
      </c>
      <c r="Y1429" t="s">
        <v>161</v>
      </c>
    </row>
    <row r="1430" spans="1:25" x14ac:dyDescent="0.45">
      <c r="A1430" t="s">
        <v>122</v>
      </c>
      <c r="B1430" t="s">
        <v>196</v>
      </c>
      <c r="C1430">
        <v>1573</v>
      </c>
      <c r="D1430" t="s">
        <v>200</v>
      </c>
      <c r="F1430">
        <v>2009</v>
      </c>
      <c r="G1430">
        <v>109</v>
      </c>
      <c r="H1430">
        <v>78.36</v>
      </c>
      <c r="I1430">
        <v>4398.24</v>
      </c>
      <c r="K1430">
        <v>5.2850000000000001</v>
      </c>
      <c r="L1430">
        <v>0.19900000000000001</v>
      </c>
      <c r="M1430">
        <v>4316.2470000000003</v>
      </c>
      <c r="N1430">
        <v>8.1000000000000003E-2</v>
      </c>
      <c r="O1430">
        <v>18.34</v>
      </c>
      <c r="P1430">
        <v>0.61670000000000003</v>
      </c>
      <c r="Q1430">
        <v>53193.493999999999</v>
      </c>
      <c r="R1430" t="s">
        <v>923</v>
      </c>
      <c r="T1430" t="s">
        <v>28</v>
      </c>
      <c r="Y1430" t="s">
        <v>103</v>
      </c>
    </row>
    <row r="1431" spans="1:25" x14ac:dyDescent="0.45">
      <c r="A1431" t="s">
        <v>122</v>
      </c>
      <c r="B1431" t="s">
        <v>196</v>
      </c>
      <c r="C1431">
        <v>1573</v>
      </c>
      <c r="D1431" t="s">
        <v>200</v>
      </c>
      <c r="F1431">
        <v>2010</v>
      </c>
      <c r="G1431">
        <v>164</v>
      </c>
      <c r="H1431">
        <v>133.1</v>
      </c>
      <c r="I1431">
        <v>5983.97</v>
      </c>
      <c r="K1431">
        <v>5.4</v>
      </c>
      <c r="L1431">
        <v>0.1237</v>
      </c>
      <c r="M1431">
        <v>7090.0680000000002</v>
      </c>
      <c r="N1431">
        <v>8.14E-2</v>
      </c>
      <c r="O1431">
        <v>29.687000000000001</v>
      </c>
      <c r="P1431">
        <v>0.63190000000000002</v>
      </c>
      <c r="Q1431">
        <v>87372.505000000005</v>
      </c>
      <c r="R1431" t="s">
        <v>923</v>
      </c>
      <c r="T1431" t="s">
        <v>28</v>
      </c>
      <c r="Y1431" t="s">
        <v>103</v>
      </c>
    </row>
    <row r="1432" spans="1:25" x14ac:dyDescent="0.45">
      <c r="A1432" t="s">
        <v>122</v>
      </c>
      <c r="B1432" t="s">
        <v>196</v>
      </c>
      <c r="C1432">
        <v>1573</v>
      </c>
      <c r="D1432" t="s">
        <v>200</v>
      </c>
      <c r="F1432">
        <v>2011</v>
      </c>
      <c r="G1432">
        <v>103</v>
      </c>
      <c r="H1432">
        <v>84.7</v>
      </c>
      <c r="I1432">
        <v>3503.88</v>
      </c>
      <c r="K1432">
        <v>4.0090000000000003</v>
      </c>
      <c r="L1432">
        <v>0.14269999999999999</v>
      </c>
      <c r="M1432">
        <v>4564.6409999999996</v>
      </c>
      <c r="N1432">
        <v>8.1000000000000003E-2</v>
      </c>
      <c r="O1432">
        <v>19.068000000000001</v>
      </c>
      <c r="P1432">
        <v>0.622</v>
      </c>
      <c r="Q1432">
        <v>56252.974999999999</v>
      </c>
      <c r="R1432" t="s">
        <v>923</v>
      </c>
      <c r="T1432" t="s">
        <v>28</v>
      </c>
      <c r="Y1432" t="s">
        <v>103</v>
      </c>
    </row>
    <row r="1433" spans="1:25" x14ac:dyDescent="0.45">
      <c r="A1433" t="s">
        <v>122</v>
      </c>
      <c r="B1433" t="s">
        <v>196</v>
      </c>
      <c r="C1433">
        <v>1573</v>
      </c>
      <c r="D1433" t="s">
        <v>200</v>
      </c>
      <c r="F1433">
        <v>2012</v>
      </c>
      <c r="G1433">
        <v>39</v>
      </c>
      <c r="H1433">
        <v>30.54</v>
      </c>
      <c r="I1433">
        <v>1150.94</v>
      </c>
      <c r="K1433">
        <v>4.5259999999999998</v>
      </c>
      <c r="L1433">
        <v>0.50009999999999999</v>
      </c>
      <c r="M1433">
        <v>1466.8</v>
      </c>
      <c r="N1433">
        <v>8.1000000000000003E-2</v>
      </c>
      <c r="O1433">
        <v>5.2359999999999998</v>
      </c>
      <c r="P1433">
        <v>0.58020000000000005</v>
      </c>
      <c r="Q1433">
        <v>18103.2</v>
      </c>
      <c r="R1433" t="s">
        <v>923</v>
      </c>
      <c r="T1433" t="s">
        <v>28</v>
      </c>
      <c r="Y1433" t="s">
        <v>103</v>
      </c>
    </row>
    <row r="1434" spans="1:25" x14ac:dyDescent="0.45">
      <c r="A1434" t="s">
        <v>122</v>
      </c>
      <c r="B1434" t="s">
        <v>196</v>
      </c>
      <c r="C1434">
        <v>1573</v>
      </c>
      <c r="D1434" t="s">
        <v>200</v>
      </c>
      <c r="F1434">
        <v>2013</v>
      </c>
      <c r="G1434">
        <v>86</v>
      </c>
      <c r="H1434">
        <v>70.95</v>
      </c>
      <c r="I1434">
        <v>2722.52</v>
      </c>
      <c r="K1434">
        <v>10.927</v>
      </c>
      <c r="L1434">
        <v>0.5</v>
      </c>
      <c r="M1434">
        <v>3539.8</v>
      </c>
      <c r="N1434">
        <v>8.1100000000000005E-2</v>
      </c>
      <c r="O1434">
        <v>11.845000000000001</v>
      </c>
      <c r="P1434">
        <v>0.54179999999999995</v>
      </c>
      <c r="Q1434">
        <v>43706.3</v>
      </c>
      <c r="R1434" t="s">
        <v>923</v>
      </c>
      <c r="T1434" t="s">
        <v>28</v>
      </c>
      <c r="Y1434" t="s">
        <v>103</v>
      </c>
    </row>
    <row r="1435" spans="1:25" x14ac:dyDescent="0.45">
      <c r="A1435" t="s">
        <v>122</v>
      </c>
      <c r="B1435" t="s">
        <v>196</v>
      </c>
      <c r="C1435">
        <v>1573</v>
      </c>
      <c r="D1435" t="s">
        <v>200</v>
      </c>
      <c r="F1435">
        <v>2014</v>
      </c>
      <c r="G1435">
        <v>228</v>
      </c>
      <c r="H1435">
        <v>185.95</v>
      </c>
      <c r="I1435">
        <v>9106.49</v>
      </c>
      <c r="K1435">
        <v>20.263999999999999</v>
      </c>
      <c r="L1435">
        <v>0.30349999999999999</v>
      </c>
      <c r="M1435">
        <v>10834.6</v>
      </c>
      <c r="N1435">
        <v>8.0299999999999996E-2</v>
      </c>
      <c r="O1435">
        <v>37.155999999999999</v>
      </c>
      <c r="P1435">
        <v>0.55300000000000005</v>
      </c>
      <c r="Q1435">
        <v>133758.39999999999</v>
      </c>
      <c r="R1435" t="s">
        <v>923</v>
      </c>
      <c r="T1435" t="s">
        <v>28</v>
      </c>
      <c r="Y1435" t="s">
        <v>103</v>
      </c>
    </row>
    <row r="1436" spans="1:25" x14ac:dyDescent="0.45">
      <c r="A1436" t="s">
        <v>122</v>
      </c>
      <c r="B1436" t="s">
        <v>196</v>
      </c>
      <c r="C1436">
        <v>1573</v>
      </c>
      <c r="D1436" t="s">
        <v>200</v>
      </c>
      <c r="F1436">
        <v>2015</v>
      </c>
      <c r="G1436">
        <v>58</v>
      </c>
      <c r="H1436">
        <v>41.5</v>
      </c>
      <c r="I1436">
        <v>1735.04</v>
      </c>
      <c r="K1436">
        <v>3.9980000000000002</v>
      </c>
      <c r="L1436">
        <v>0.3029</v>
      </c>
      <c r="M1436">
        <v>2137.6999999999998</v>
      </c>
      <c r="N1436">
        <v>8.09E-2</v>
      </c>
      <c r="O1436">
        <v>7.1520000000000001</v>
      </c>
      <c r="P1436">
        <v>0.54200000000000004</v>
      </c>
      <c r="Q1436">
        <v>26390.9</v>
      </c>
      <c r="R1436" t="s">
        <v>923</v>
      </c>
      <c r="T1436" t="s">
        <v>28</v>
      </c>
      <c r="Y1436" t="s">
        <v>159</v>
      </c>
    </row>
    <row r="1437" spans="1:25" x14ac:dyDescent="0.45">
      <c r="A1437" t="s">
        <v>122</v>
      </c>
      <c r="B1437" t="s">
        <v>196</v>
      </c>
      <c r="C1437">
        <v>1573</v>
      </c>
      <c r="D1437" t="s">
        <v>200</v>
      </c>
      <c r="F1437">
        <v>2016</v>
      </c>
      <c r="G1437">
        <v>54</v>
      </c>
      <c r="H1437">
        <v>41.55</v>
      </c>
      <c r="I1437">
        <v>1844.89</v>
      </c>
      <c r="K1437">
        <v>3.8660000000000001</v>
      </c>
      <c r="L1437">
        <v>0.30280000000000001</v>
      </c>
      <c r="M1437">
        <v>2066.5</v>
      </c>
      <c r="N1437">
        <v>8.09E-2</v>
      </c>
      <c r="O1437">
        <v>6.915</v>
      </c>
      <c r="P1437">
        <v>0.54210000000000003</v>
      </c>
      <c r="Q1437">
        <v>25515.200000000001</v>
      </c>
      <c r="R1437" t="s">
        <v>923</v>
      </c>
      <c r="T1437" t="s">
        <v>28</v>
      </c>
      <c r="Y1437" t="s">
        <v>159</v>
      </c>
    </row>
    <row r="1438" spans="1:25" x14ac:dyDescent="0.45">
      <c r="A1438" t="s">
        <v>122</v>
      </c>
      <c r="B1438" t="s">
        <v>196</v>
      </c>
      <c r="C1438">
        <v>1573</v>
      </c>
      <c r="D1438" t="s">
        <v>200</v>
      </c>
      <c r="F1438">
        <v>2017</v>
      </c>
      <c r="G1438">
        <v>40</v>
      </c>
      <c r="H1438">
        <v>28.22</v>
      </c>
      <c r="I1438">
        <v>1064.1099999999999</v>
      </c>
      <c r="K1438">
        <v>2.4710000000000001</v>
      </c>
      <c r="L1438">
        <v>0.30359999999999998</v>
      </c>
      <c r="M1438">
        <v>1321.2</v>
      </c>
      <c r="N1438">
        <v>8.0699999999999994E-2</v>
      </c>
      <c r="O1438">
        <v>4.4210000000000003</v>
      </c>
      <c r="P1438">
        <v>0.54300000000000004</v>
      </c>
      <c r="Q1438">
        <v>16311.1</v>
      </c>
      <c r="R1438" t="s">
        <v>923</v>
      </c>
      <c r="T1438" t="s">
        <v>28</v>
      </c>
      <c r="Y1438" t="s">
        <v>160</v>
      </c>
    </row>
    <row r="1439" spans="1:25" x14ac:dyDescent="0.45">
      <c r="A1439" t="s">
        <v>122</v>
      </c>
      <c r="B1439" t="s">
        <v>196</v>
      </c>
      <c r="C1439">
        <v>1573</v>
      </c>
      <c r="D1439" t="s">
        <v>200</v>
      </c>
      <c r="F1439">
        <v>2018</v>
      </c>
      <c r="G1439">
        <v>121</v>
      </c>
      <c r="H1439">
        <v>110.94</v>
      </c>
      <c r="I1439">
        <v>5377</v>
      </c>
      <c r="K1439">
        <v>10.762</v>
      </c>
      <c r="L1439">
        <v>0.30309999999999998</v>
      </c>
      <c r="M1439">
        <v>5753.2</v>
      </c>
      <c r="N1439">
        <v>8.1000000000000003E-2</v>
      </c>
      <c r="O1439">
        <v>19.247</v>
      </c>
      <c r="P1439">
        <v>0.54210000000000003</v>
      </c>
      <c r="Q1439">
        <v>71025.7</v>
      </c>
      <c r="R1439" t="s">
        <v>923</v>
      </c>
      <c r="T1439" t="s">
        <v>28</v>
      </c>
      <c r="Y1439" t="s">
        <v>160</v>
      </c>
    </row>
    <row r="1440" spans="1:25" x14ac:dyDescent="0.45">
      <c r="A1440" t="s">
        <v>122</v>
      </c>
      <c r="B1440" t="s">
        <v>196</v>
      </c>
      <c r="C1440">
        <v>1573</v>
      </c>
      <c r="D1440" t="s">
        <v>200</v>
      </c>
      <c r="F1440">
        <v>2019</v>
      </c>
      <c r="G1440">
        <v>28</v>
      </c>
      <c r="H1440">
        <v>17.97</v>
      </c>
      <c r="I1440">
        <v>731.22</v>
      </c>
      <c r="K1440">
        <v>1.591</v>
      </c>
      <c r="L1440">
        <v>0.30280000000000001</v>
      </c>
      <c r="M1440">
        <v>850.8</v>
      </c>
      <c r="N1440">
        <v>8.1299999999999997E-2</v>
      </c>
      <c r="O1440">
        <v>2.8460000000000001</v>
      </c>
      <c r="P1440">
        <v>0.54169999999999996</v>
      </c>
      <c r="Q1440">
        <v>10503.3</v>
      </c>
      <c r="R1440" t="s">
        <v>923</v>
      </c>
      <c r="T1440" t="s">
        <v>28</v>
      </c>
      <c r="Y1440" t="s">
        <v>160</v>
      </c>
    </row>
    <row r="1441" spans="1:25" x14ac:dyDescent="0.45">
      <c r="A1441" t="s">
        <v>122</v>
      </c>
      <c r="B1441" t="s">
        <v>196</v>
      </c>
      <c r="C1441">
        <v>1573</v>
      </c>
      <c r="D1441" t="s">
        <v>200</v>
      </c>
      <c r="F1441">
        <v>2020</v>
      </c>
      <c r="G1441">
        <v>24</v>
      </c>
      <c r="H1441">
        <v>15.98</v>
      </c>
      <c r="I1441">
        <v>760.96</v>
      </c>
      <c r="K1441">
        <v>1.504</v>
      </c>
      <c r="L1441">
        <v>0.30299999999999999</v>
      </c>
      <c r="M1441">
        <v>804.1</v>
      </c>
      <c r="N1441">
        <v>8.1100000000000005E-2</v>
      </c>
      <c r="O1441">
        <v>2.6909999999999998</v>
      </c>
      <c r="P1441">
        <v>0.54210000000000003</v>
      </c>
      <c r="Q1441">
        <v>9928.2000000000007</v>
      </c>
      <c r="R1441" t="s">
        <v>923</v>
      </c>
      <c r="T1441" t="s">
        <v>28</v>
      </c>
      <c r="Y1441" t="s">
        <v>160</v>
      </c>
    </row>
    <row r="1442" spans="1:25" x14ac:dyDescent="0.45">
      <c r="A1442" t="s">
        <v>122</v>
      </c>
      <c r="B1442" t="s">
        <v>196</v>
      </c>
      <c r="C1442">
        <v>1573</v>
      </c>
      <c r="D1442" t="s">
        <v>200</v>
      </c>
      <c r="F1442">
        <v>2021</v>
      </c>
      <c r="G1442">
        <v>10</v>
      </c>
      <c r="H1442">
        <v>6.52</v>
      </c>
      <c r="I1442">
        <v>327.67</v>
      </c>
      <c r="K1442">
        <v>0.64800000000000002</v>
      </c>
      <c r="L1442">
        <v>0.30299999999999999</v>
      </c>
      <c r="M1442">
        <v>346.5</v>
      </c>
      <c r="N1442">
        <v>8.1000000000000003E-2</v>
      </c>
      <c r="O1442">
        <v>1.159</v>
      </c>
      <c r="P1442">
        <v>0.54200000000000004</v>
      </c>
      <c r="Q1442">
        <v>4278.2</v>
      </c>
      <c r="R1442" t="s">
        <v>923</v>
      </c>
      <c r="T1442" t="s">
        <v>28</v>
      </c>
      <c r="Y1442" t="s">
        <v>161</v>
      </c>
    </row>
    <row r="1443" spans="1:25" x14ac:dyDescent="0.45">
      <c r="A1443" t="s">
        <v>122</v>
      </c>
      <c r="B1443" t="s">
        <v>196</v>
      </c>
      <c r="C1443">
        <v>1573</v>
      </c>
      <c r="D1443" t="s">
        <v>200</v>
      </c>
      <c r="F1443">
        <v>2022</v>
      </c>
      <c r="G1443">
        <v>67</v>
      </c>
      <c r="H1443">
        <v>53.18</v>
      </c>
      <c r="I1443">
        <v>2950.03</v>
      </c>
      <c r="K1443">
        <v>5.5629999999999997</v>
      </c>
      <c r="L1443">
        <v>0.3029</v>
      </c>
      <c r="M1443">
        <v>2974.4</v>
      </c>
      <c r="N1443">
        <v>8.1000000000000003E-2</v>
      </c>
      <c r="O1443">
        <v>9.5350000000000001</v>
      </c>
      <c r="P1443">
        <v>0.51990000000000003</v>
      </c>
      <c r="Q1443">
        <v>36722.400000000001</v>
      </c>
      <c r="R1443" t="s">
        <v>923</v>
      </c>
      <c r="T1443" t="s">
        <v>28</v>
      </c>
      <c r="Y1443" t="s">
        <v>161</v>
      </c>
    </row>
    <row r="1444" spans="1:25" x14ac:dyDescent="0.45">
      <c r="A1444" t="s">
        <v>122</v>
      </c>
      <c r="B1444" t="s">
        <v>196</v>
      </c>
      <c r="C1444">
        <v>1573</v>
      </c>
      <c r="D1444" t="s">
        <v>200</v>
      </c>
      <c r="F1444">
        <v>2023</v>
      </c>
      <c r="G1444">
        <v>12</v>
      </c>
      <c r="H1444">
        <v>6.75</v>
      </c>
      <c r="I1444">
        <v>214.09</v>
      </c>
      <c r="K1444">
        <v>0.48199999999999998</v>
      </c>
      <c r="L1444">
        <v>0.30299999999999999</v>
      </c>
      <c r="M1444">
        <v>257.7</v>
      </c>
      <c r="N1444">
        <v>8.09E-2</v>
      </c>
      <c r="O1444">
        <v>0.82499999999999996</v>
      </c>
      <c r="P1444">
        <v>0.51919999999999999</v>
      </c>
      <c r="Q1444">
        <v>3180</v>
      </c>
      <c r="R1444" t="s">
        <v>923</v>
      </c>
      <c r="T1444" t="s">
        <v>28</v>
      </c>
      <c r="Y1444" t="s">
        <v>161</v>
      </c>
    </row>
    <row r="1445" spans="1:25" x14ac:dyDescent="0.45">
      <c r="A1445" t="s">
        <v>122</v>
      </c>
      <c r="B1445" t="s">
        <v>196</v>
      </c>
      <c r="C1445">
        <v>1573</v>
      </c>
      <c r="D1445" t="s">
        <v>200</v>
      </c>
      <c r="F1445">
        <v>2024</v>
      </c>
      <c r="G1445">
        <v>18</v>
      </c>
      <c r="H1445">
        <v>14.81</v>
      </c>
      <c r="I1445">
        <v>701.87</v>
      </c>
      <c r="K1445">
        <v>1.3740000000000001</v>
      </c>
      <c r="L1445">
        <v>0.30330000000000001</v>
      </c>
      <c r="M1445">
        <v>734.5</v>
      </c>
      <c r="N1445">
        <v>8.0799999999999997E-2</v>
      </c>
      <c r="O1445">
        <v>2.3530000000000002</v>
      </c>
      <c r="P1445">
        <v>0.51870000000000005</v>
      </c>
      <c r="Q1445">
        <v>9066.9</v>
      </c>
      <c r="R1445" t="s">
        <v>923</v>
      </c>
      <c r="T1445" t="s">
        <v>28</v>
      </c>
      <c r="Y1445" t="s">
        <v>161</v>
      </c>
    </row>
    <row r="1446" spans="1:25" x14ac:dyDescent="0.45">
      <c r="A1446" t="s">
        <v>122</v>
      </c>
      <c r="B1446" t="s">
        <v>196</v>
      </c>
      <c r="C1446">
        <v>1573</v>
      </c>
      <c r="D1446" t="s">
        <v>201</v>
      </c>
      <c r="F1446">
        <v>2009</v>
      </c>
      <c r="G1446">
        <v>86</v>
      </c>
      <c r="H1446">
        <v>65.989999999999995</v>
      </c>
      <c r="I1446">
        <v>3713.64</v>
      </c>
      <c r="K1446">
        <v>4.3840000000000003</v>
      </c>
      <c r="L1446">
        <v>0.19900000000000001</v>
      </c>
      <c r="M1446">
        <v>3580.0740000000001</v>
      </c>
      <c r="N1446">
        <v>8.1000000000000003E-2</v>
      </c>
      <c r="O1446">
        <v>16.186</v>
      </c>
      <c r="P1446">
        <v>0.68400000000000005</v>
      </c>
      <c r="Q1446">
        <v>44121.332999999999</v>
      </c>
      <c r="R1446" t="s">
        <v>923</v>
      </c>
      <c r="T1446" t="s">
        <v>28</v>
      </c>
      <c r="Y1446" t="s">
        <v>103</v>
      </c>
    </row>
    <row r="1447" spans="1:25" x14ac:dyDescent="0.45">
      <c r="A1447" t="s">
        <v>122</v>
      </c>
      <c r="B1447" t="s">
        <v>196</v>
      </c>
      <c r="C1447">
        <v>1573</v>
      </c>
      <c r="D1447" t="s">
        <v>201</v>
      </c>
      <c r="F1447">
        <v>2010</v>
      </c>
      <c r="G1447">
        <v>125</v>
      </c>
      <c r="H1447">
        <v>92.5</v>
      </c>
      <c r="I1447">
        <v>3714</v>
      </c>
      <c r="K1447">
        <v>3.4049999999999998</v>
      </c>
      <c r="L1447">
        <v>0.1227</v>
      </c>
      <c r="M1447">
        <v>4463.4690000000001</v>
      </c>
      <c r="N1447">
        <v>8.0299999999999996E-2</v>
      </c>
      <c r="O1447">
        <v>18.292000000000002</v>
      </c>
      <c r="P1447">
        <v>0.61570000000000003</v>
      </c>
      <c r="Q1447">
        <v>55008.769</v>
      </c>
      <c r="R1447" t="s">
        <v>923</v>
      </c>
      <c r="T1447" t="s">
        <v>28</v>
      </c>
      <c r="Y1447" t="s">
        <v>103</v>
      </c>
    </row>
    <row r="1448" spans="1:25" x14ac:dyDescent="0.45">
      <c r="A1448" t="s">
        <v>122</v>
      </c>
      <c r="B1448" t="s">
        <v>196</v>
      </c>
      <c r="C1448">
        <v>1573</v>
      </c>
      <c r="D1448" t="s">
        <v>201</v>
      </c>
      <c r="F1448">
        <v>2011</v>
      </c>
      <c r="G1448">
        <v>77</v>
      </c>
      <c r="H1448">
        <v>60.68</v>
      </c>
      <c r="I1448">
        <v>2261.1</v>
      </c>
      <c r="K1448">
        <v>2.6419999999999999</v>
      </c>
      <c r="L1448">
        <v>0.14119999999999999</v>
      </c>
      <c r="M1448">
        <v>3030.31</v>
      </c>
      <c r="N1448">
        <v>8.1000000000000003E-2</v>
      </c>
      <c r="O1448">
        <v>13.231999999999999</v>
      </c>
      <c r="P1448">
        <v>0.64949999999999997</v>
      </c>
      <c r="Q1448">
        <v>37340.737999999998</v>
      </c>
      <c r="R1448" t="s">
        <v>923</v>
      </c>
      <c r="T1448" t="s">
        <v>28</v>
      </c>
      <c r="Y1448" t="s">
        <v>103</v>
      </c>
    </row>
    <row r="1449" spans="1:25" x14ac:dyDescent="0.45">
      <c r="A1449" t="s">
        <v>122</v>
      </c>
      <c r="B1449" t="s">
        <v>196</v>
      </c>
      <c r="C1449">
        <v>1573</v>
      </c>
      <c r="D1449" t="s">
        <v>201</v>
      </c>
      <c r="F1449">
        <v>2012</v>
      </c>
      <c r="G1449">
        <v>33</v>
      </c>
      <c r="H1449">
        <v>16.73</v>
      </c>
      <c r="I1449">
        <v>544.59</v>
      </c>
      <c r="K1449">
        <v>1.927</v>
      </c>
      <c r="L1449">
        <v>0.50029999999999997</v>
      </c>
      <c r="M1449">
        <v>624</v>
      </c>
      <c r="N1449">
        <v>8.0699999999999994E-2</v>
      </c>
      <c r="O1449">
        <v>2.238</v>
      </c>
      <c r="P1449">
        <v>0.58109999999999995</v>
      </c>
      <c r="Q1449">
        <v>7705</v>
      </c>
      <c r="R1449" t="s">
        <v>923</v>
      </c>
      <c r="T1449" t="s">
        <v>28</v>
      </c>
      <c r="Y1449" t="s">
        <v>103</v>
      </c>
    </row>
    <row r="1450" spans="1:25" x14ac:dyDescent="0.45">
      <c r="A1450" t="s">
        <v>122</v>
      </c>
      <c r="B1450" t="s">
        <v>196</v>
      </c>
      <c r="C1450">
        <v>1573</v>
      </c>
      <c r="D1450" t="s">
        <v>201</v>
      </c>
      <c r="F1450">
        <v>2013</v>
      </c>
      <c r="G1450">
        <v>85</v>
      </c>
      <c r="H1450">
        <v>67.37</v>
      </c>
      <c r="I1450">
        <v>2549.3000000000002</v>
      </c>
      <c r="K1450">
        <v>9.8339999999999996</v>
      </c>
      <c r="L1450">
        <v>0.50019999999999998</v>
      </c>
      <c r="M1450">
        <v>3186.3</v>
      </c>
      <c r="N1450">
        <v>8.1600000000000006E-2</v>
      </c>
      <c r="O1450">
        <v>10.659000000000001</v>
      </c>
      <c r="P1450">
        <v>0.54139999999999999</v>
      </c>
      <c r="Q1450">
        <v>39331.699999999997</v>
      </c>
      <c r="R1450" t="s">
        <v>923</v>
      </c>
      <c r="T1450" t="s">
        <v>28</v>
      </c>
      <c r="Y1450" t="s">
        <v>103</v>
      </c>
    </row>
    <row r="1451" spans="1:25" x14ac:dyDescent="0.45">
      <c r="A1451" t="s">
        <v>122</v>
      </c>
      <c r="B1451" t="s">
        <v>196</v>
      </c>
      <c r="C1451">
        <v>1573</v>
      </c>
      <c r="D1451" t="s">
        <v>201</v>
      </c>
      <c r="F1451">
        <v>2014</v>
      </c>
      <c r="G1451">
        <v>233</v>
      </c>
      <c r="H1451">
        <v>194.9</v>
      </c>
      <c r="I1451">
        <v>9507.9500000000007</v>
      </c>
      <c r="K1451">
        <v>23.477</v>
      </c>
      <c r="L1451">
        <v>0.30330000000000001</v>
      </c>
      <c r="M1451">
        <v>12551.4</v>
      </c>
      <c r="N1451">
        <v>8.0500000000000002E-2</v>
      </c>
      <c r="O1451">
        <v>42.95</v>
      </c>
      <c r="P1451">
        <v>0.55200000000000005</v>
      </c>
      <c r="Q1451">
        <v>154965.5</v>
      </c>
      <c r="R1451" t="s">
        <v>923</v>
      </c>
      <c r="T1451" t="s">
        <v>28</v>
      </c>
      <c r="Y1451" t="s">
        <v>103</v>
      </c>
    </row>
    <row r="1452" spans="1:25" x14ac:dyDescent="0.45">
      <c r="A1452" t="s">
        <v>122</v>
      </c>
      <c r="B1452" t="s">
        <v>196</v>
      </c>
      <c r="C1452">
        <v>1573</v>
      </c>
      <c r="D1452" t="s">
        <v>201</v>
      </c>
      <c r="F1452">
        <v>2015</v>
      </c>
      <c r="G1452">
        <v>41</v>
      </c>
      <c r="H1452">
        <v>30.81</v>
      </c>
      <c r="I1452">
        <v>1437.8</v>
      </c>
      <c r="K1452">
        <v>3.2250000000000001</v>
      </c>
      <c r="L1452">
        <v>0.30330000000000001</v>
      </c>
      <c r="M1452">
        <v>1724.4</v>
      </c>
      <c r="N1452">
        <v>8.0799999999999997E-2</v>
      </c>
      <c r="O1452">
        <v>5.7690000000000001</v>
      </c>
      <c r="P1452">
        <v>0.54239999999999999</v>
      </c>
      <c r="Q1452">
        <v>21286.9</v>
      </c>
      <c r="R1452" t="s">
        <v>923</v>
      </c>
      <c r="T1452" t="s">
        <v>28</v>
      </c>
      <c r="Y1452" t="s">
        <v>159</v>
      </c>
    </row>
    <row r="1453" spans="1:25" x14ac:dyDescent="0.45">
      <c r="A1453" t="s">
        <v>122</v>
      </c>
      <c r="B1453" t="s">
        <v>196</v>
      </c>
      <c r="C1453">
        <v>1573</v>
      </c>
      <c r="D1453" t="s">
        <v>201</v>
      </c>
      <c r="F1453">
        <v>2016</v>
      </c>
      <c r="G1453">
        <v>55</v>
      </c>
      <c r="H1453">
        <v>41.76</v>
      </c>
      <c r="I1453">
        <v>1910.97</v>
      </c>
      <c r="K1453">
        <v>3.9009999999999998</v>
      </c>
      <c r="L1453">
        <v>0.30349999999999999</v>
      </c>
      <c r="M1453">
        <v>2085</v>
      </c>
      <c r="N1453">
        <v>8.0500000000000002E-2</v>
      </c>
      <c r="O1453">
        <v>6.9779999999999998</v>
      </c>
      <c r="P1453">
        <v>0.54179999999999995</v>
      </c>
      <c r="Q1453">
        <v>25749.599999999999</v>
      </c>
      <c r="R1453" t="s">
        <v>923</v>
      </c>
      <c r="T1453" t="s">
        <v>28</v>
      </c>
      <c r="Y1453" t="s">
        <v>159</v>
      </c>
    </row>
    <row r="1454" spans="1:25" x14ac:dyDescent="0.45">
      <c r="A1454" t="s">
        <v>122</v>
      </c>
      <c r="B1454" t="s">
        <v>196</v>
      </c>
      <c r="C1454">
        <v>1573</v>
      </c>
      <c r="D1454" t="s">
        <v>201</v>
      </c>
      <c r="F1454">
        <v>2017</v>
      </c>
      <c r="G1454">
        <v>43</v>
      </c>
      <c r="H1454">
        <v>28.5</v>
      </c>
      <c r="I1454">
        <v>1121.6500000000001</v>
      </c>
      <c r="K1454">
        <v>2.5590000000000002</v>
      </c>
      <c r="L1454">
        <v>0.30309999999999998</v>
      </c>
      <c r="M1454">
        <v>1368.1</v>
      </c>
      <c r="N1454">
        <v>8.1199999999999994E-2</v>
      </c>
      <c r="O1454">
        <v>4.577</v>
      </c>
      <c r="P1454">
        <v>0.54169999999999996</v>
      </c>
      <c r="Q1454">
        <v>16887.8</v>
      </c>
      <c r="R1454" t="s">
        <v>923</v>
      </c>
      <c r="T1454" t="s">
        <v>28</v>
      </c>
      <c r="Y1454" t="s">
        <v>160</v>
      </c>
    </row>
    <row r="1455" spans="1:25" x14ac:dyDescent="0.45">
      <c r="A1455" t="s">
        <v>122</v>
      </c>
      <c r="B1455" t="s">
        <v>196</v>
      </c>
      <c r="C1455">
        <v>1573</v>
      </c>
      <c r="D1455" t="s">
        <v>201</v>
      </c>
      <c r="F1455">
        <v>2018</v>
      </c>
      <c r="G1455">
        <v>101</v>
      </c>
      <c r="H1455">
        <v>89.39</v>
      </c>
      <c r="I1455">
        <v>4415.74</v>
      </c>
      <c r="K1455">
        <v>8.92</v>
      </c>
      <c r="L1455">
        <v>0.30259999999999998</v>
      </c>
      <c r="M1455">
        <v>4771.3</v>
      </c>
      <c r="N1455">
        <v>8.0399999999999999E-2</v>
      </c>
      <c r="O1455">
        <v>15.956</v>
      </c>
      <c r="P1455">
        <v>0.54149999999999998</v>
      </c>
      <c r="Q1455">
        <v>58881.4</v>
      </c>
      <c r="R1455" t="s">
        <v>923</v>
      </c>
      <c r="T1455" t="s">
        <v>28</v>
      </c>
      <c r="Y1455" t="s">
        <v>160</v>
      </c>
    </row>
    <row r="1456" spans="1:25" x14ac:dyDescent="0.45">
      <c r="A1456" t="s">
        <v>122</v>
      </c>
      <c r="B1456" t="s">
        <v>196</v>
      </c>
      <c r="C1456">
        <v>1573</v>
      </c>
      <c r="D1456" t="s">
        <v>201</v>
      </c>
      <c r="F1456">
        <v>2019</v>
      </c>
      <c r="G1456">
        <v>20</v>
      </c>
      <c r="H1456">
        <v>12.59</v>
      </c>
      <c r="I1456">
        <v>527.48</v>
      </c>
      <c r="K1456">
        <v>1.0840000000000001</v>
      </c>
      <c r="L1456">
        <v>0.30180000000000001</v>
      </c>
      <c r="M1456">
        <v>579.70000000000005</v>
      </c>
      <c r="N1456">
        <v>8.1799999999999998E-2</v>
      </c>
      <c r="O1456">
        <v>1.94</v>
      </c>
      <c r="P1456">
        <v>0.5413</v>
      </c>
      <c r="Q1456">
        <v>7158</v>
      </c>
      <c r="R1456" t="s">
        <v>923</v>
      </c>
      <c r="T1456" t="s">
        <v>28</v>
      </c>
      <c r="Y1456" t="s">
        <v>160</v>
      </c>
    </row>
    <row r="1457" spans="1:25" x14ac:dyDescent="0.45">
      <c r="A1457" t="s">
        <v>122</v>
      </c>
      <c r="B1457" t="s">
        <v>196</v>
      </c>
      <c r="C1457">
        <v>1573</v>
      </c>
      <c r="D1457" t="s">
        <v>201</v>
      </c>
      <c r="F1457">
        <v>2020</v>
      </c>
      <c r="G1457">
        <v>19</v>
      </c>
      <c r="H1457">
        <v>14.36</v>
      </c>
      <c r="I1457">
        <v>725.17</v>
      </c>
      <c r="K1457">
        <v>1.417</v>
      </c>
      <c r="L1457">
        <v>0.30320000000000003</v>
      </c>
      <c r="M1457">
        <v>757.3</v>
      </c>
      <c r="N1457">
        <v>8.0799999999999997E-2</v>
      </c>
      <c r="O1457">
        <v>2.5339999999999998</v>
      </c>
      <c r="P1457">
        <v>0.54210000000000003</v>
      </c>
      <c r="Q1457">
        <v>9351.1</v>
      </c>
      <c r="R1457" t="s">
        <v>923</v>
      </c>
      <c r="T1457" t="s">
        <v>28</v>
      </c>
      <c r="Y1457" t="s">
        <v>160</v>
      </c>
    </row>
    <row r="1458" spans="1:25" x14ac:dyDescent="0.45">
      <c r="A1458" t="s">
        <v>122</v>
      </c>
      <c r="B1458" t="s">
        <v>196</v>
      </c>
      <c r="C1458">
        <v>1573</v>
      </c>
      <c r="D1458" t="s">
        <v>201</v>
      </c>
      <c r="F1458">
        <v>2021</v>
      </c>
      <c r="G1458">
        <v>8</v>
      </c>
      <c r="H1458">
        <v>5.12</v>
      </c>
      <c r="I1458">
        <v>252.75</v>
      </c>
      <c r="K1458">
        <v>0.499</v>
      </c>
      <c r="L1458">
        <v>0.30370000000000003</v>
      </c>
      <c r="M1458">
        <v>266.89999999999998</v>
      </c>
      <c r="N1458">
        <v>8.09E-2</v>
      </c>
      <c r="O1458">
        <v>0.89300000000000002</v>
      </c>
      <c r="P1458">
        <v>0.54210000000000003</v>
      </c>
      <c r="Q1458">
        <v>3295</v>
      </c>
      <c r="R1458" t="s">
        <v>923</v>
      </c>
      <c r="T1458" t="s">
        <v>28</v>
      </c>
      <c r="Y1458" t="s">
        <v>161</v>
      </c>
    </row>
    <row r="1459" spans="1:25" x14ac:dyDescent="0.45">
      <c r="A1459" t="s">
        <v>122</v>
      </c>
      <c r="B1459" t="s">
        <v>196</v>
      </c>
      <c r="C1459">
        <v>1573</v>
      </c>
      <c r="D1459" t="s">
        <v>201</v>
      </c>
      <c r="F1459">
        <v>2022</v>
      </c>
      <c r="G1459">
        <v>32</v>
      </c>
      <c r="H1459">
        <v>26.36</v>
      </c>
      <c r="I1459">
        <v>1124.68</v>
      </c>
      <c r="K1459">
        <v>2.3370000000000002</v>
      </c>
      <c r="L1459">
        <v>0.30249999999999999</v>
      </c>
      <c r="M1459">
        <v>1249.5999999999999</v>
      </c>
      <c r="N1459">
        <v>8.1500000000000003E-2</v>
      </c>
      <c r="O1459">
        <v>4.0720000000000001</v>
      </c>
      <c r="P1459">
        <v>0.52990000000000004</v>
      </c>
      <c r="Q1459">
        <v>15424.1</v>
      </c>
      <c r="R1459" t="s">
        <v>923</v>
      </c>
      <c r="T1459" t="s">
        <v>28</v>
      </c>
      <c r="Y1459" t="s">
        <v>161</v>
      </c>
    </row>
    <row r="1460" spans="1:25" x14ac:dyDescent="0.45">
      <c r="A1460" t="s">
        <v>122</v>
      </c>
      <c r="B1460" t="s">
        <v>196</v>
      </c>
      <c r="C1460">
        <v>1573</v>
      </c>
      <c r="D1460" t="s">
        <v>201</v>
      </c>
      <c r="F1460">
        <v>2023</v>
      </c>
      <c r="G1460">
        <v>0</v>
      </c>
      <c r="H1460">
        <v>0</v>
      </c>
      <c r="R1460" t="s">
        <v>923</v>
      </c>
      <c r="T1460" t="s">
        <v>28</v>
      </c>
      <c r="Y1460" t="s">
        <v>161</v>
      </c>
    </row>
    <row r="1461" spans="1:25" x14ac:dyDescent="0.45">
      <c r="A1461" t="s">
        <v>122</v>
      </c>
      <c r="B1461" t="s">
        <v>196</v>
      </c>
      <c r="C1461">
        <v>1573</v>
      </c>
      <c r="D1461" t="s">
        <v>201</v>
      </c>
      <c r="F1461">
        <v>2024</v>
      </c>
      <c r="G1461">
        <v>0</v>
      </c>
      <c r="H1461">
        <v>0</v>
      </c>
      <c r="R1461" t="s">
        <v>923</v>
      </c>
      <c r="T1461" t="s">
        <v>28</v>
      </c>
      <c r="Y1461" t="s">
        <v>161</v>
      </c>
    </row>
    <row r="1462" spans="1:25" x14ac:dyDescent="0.45">
      <c r="A1462" t="s">
        <v>122</v>
      </c>
      <c r="B1462" t="s">
        <v>196</v>
      </c>
      <c r="C1462">
        <v>1573</v>
      </c>
      <c r="D1462" t="s">
        <v>202</v>
      </c>
      <c r="F1462">
        <v>2009</v>
      </c>
      <c r="G1462">
        <v>119</v>
      </c>
      <c r="H1462">
        <v>83.19</v>
      </c>
      <c r="I1462">
        <v>4265.1499999999996</v>
      </c>
      <c r="K1462">
        <v>5.226</v>
      </c>
      <c r="L1462">
        <v>0.19900000000000001</v>
      </c>
      <c r="M1462">
        <v>4267.674</v>
      </c>
      <c r="N1462">
        <v>8.1000000000000003E-2</v>
      </c>
      <c r="O1462">
        <v>17.311</v>
      </c>
      <c r="P1462">
        <v>0.58099999999999996</v>
      </c>
      <c r="Q1462">
        <v>52594.127999999997</v>
      </c>
      <c r="R1462" t="s">
        <v>923</v>
      </c>
      <c r="T1462" t="s">
        <v>28</v>
      </c>
      <c r="Y1462" t="s">
        <v>103</v>
      </c>
    </row>
    <row r="1463" spans="1:25" x14ac:dyDescent="0.45">
      <c r="A1463" t="s">
        <v>122</v>
      </c>
      <c r="B1463" t="s">
        <v>196</v>
      </c>
      <c r="C1463">
        <v>1573</v>
      </c>
      <c r="D1463" t="s">
        <v>202</v>
      </c>
      <c r="F1463">
        <v>2010</v>
      </c>
      <c r="G1463">
        <v>158</v>
      </c>
      <c r="H1463">
        <v>129.6</v>
      </c>
      <c r="I1463">
        <v>5201.6400000000003</v>
      </c>
      <c r="K1463">
        <v>4.9039999999999999</v>
      </c>
      <c r="L1463">
        <v>0.1235</v>
      </c>
      <c r="M1463">
        <v>6440.9409999999998</v>
      </c>
      <c r="N1463">
        <v>8.1000000000000003E-2</v>
      </c>
      <c r="O1463">
        <v>23.994</v>
      </c>
      <c r="P1463">
        <v>0.56850000000000001</v>
      </c>
      <c r="Q1463">
        <v>79377.274000000005</v>
      </c>
      <c r="R1463" t="s">
        <v>923</v>
      </c>
      <c r="T1463" t="s">
        <v>28</v>
      </c>
      <c r="Y1463" t="s">
        <v>103</v>
      </c>
    </row>
    <row r="1464" spans="1:25" x14ac:dyDescent="0.45">
      <c r="A1464" t="s">
        <v>122</v>
      </c>
      <c r="B1464" t="s">
        <v>196</v>
      </c>
      <c r="C1464">
        <v>1573</v>
      </c>
      <c r="D1464" t="s">
        <v>202</v>
      </c>
      <c r="F1464">
        <v>2011</v>
      </c>
      <c r="G1464">
        <v>93</v>
      </c>
      <c r="H1464">
        <v>68.19</v>
      </c>
      <c r="I1464">
        <v>2442.0300000000002</v>
      </c>
      <c r="K1464">
        <v>2.89</v>
      </c>
      <c r="L1464">
        <v>0.14069999999999999</v>
      </c>
      <c r="M1464">
        <v>3321.596</v>
      </c>
      <c r="N1464">
        <v>8.1000000000000003E-2</v>
      </c>
      <c r="O1464">
        <v>12.337999999999999</v>
      </c>
      <c r="P1464">
        <v>0.53669999999999995</v>
      </c>
      <c r="Q1464">
        <v>40936.720999999998</v>
      </c>
      <c r="R1464" t="s">
        <v>923</v>
      </c>
      <c r="T1464" t="s">
        <v>28</v>
      </c>
      <c r="Y1464" t="s">
        <v>103</v>
      </c>
    </row>
    <row r="1465" spans="1:25" x14ac:dyDescent="0.45">
      <c r="A1465" t="s">
        <v>122</v>
      </c>
      <c r="B1465" t="s">
        <v>196</v>
      </c>
      <c r="C1465">
        <v>1573</v>
      </c>
      <c r="D1465" t="s">
        <v>202</v>
      </c>
      <c r="F1465">
        <v>2012</v>
      </c>
      <c r="G1465">
        <v>42</v>
      </c>
      <c r="H1465">
        <v>18.25</v>
      </c>
      <c r="I1465">
        <v>606.9</v>
      </c>
      <c r="K1465">
        <v>2.34</v>
      </c>
      <c r="L1465">
        <v>0.5</v>
      </c>
      <c r="M1465">
        <v>757.8</v>
      </c>
      <c r="N1465">
        <v>8.1000000000000003E-2</v>
      </c>
      <c r="O1465">
        <v>2.758</v>
      </c>
      <c r="P1465">
        <v>0.58899999999999997</v>
      </c>
      <c r="Q1465">
        <v>9357.7999999999993</v>
      </c>
      <c r="R1465" t="s">
        <v>923</v>
      </c>
      <c r="T1465" t="s">
        <v>28</v>
      </c>
      <c r="Y1465" t="s">
        <v>103</v>
      </c>
    </row>
    <row r="1466" spans="1:25" x14ac:dyDescent="0.45">
      <c r="A1466" t="s">
        <v>122</v>
      </c>
      <c r="B1466" t="s">
        <v>196</v>
      </c>
      <c r="C1466">
        <v>1573</v>
      </c>
      <c r="D1466" t="s">
        <v>202</v>
      </c>
      <c r="F1466">
        <v>2013</v>
      </c>
      <c r="G1466">
        <v>67</v>
      </c>
      <c r="H1466">
        <v>47.75</v>
      </c>
      <c r="I1466">
        <v>1729.13</v>
      </c>
      <c r="K1466">
        <v>7.1379999999999999</v>
      </c>
      <c r="L1466">
        <v>0.50019999999999998</v>
      </c>
      <c r="M1466">
        <v>2312.5</v>
      </c>
      <c r="N1466">
        <v>8.0799999999999997E-2</v>
      </c>
      <c r="O1466">
        <v>8.0310000000000006</v>
      </c>
      <c r="P1466">
        <v>0.56420000000000003</v>
      </c>
      <c r="Q1466">
        <v>28550.5</v>
      </c>
      <c r="R1466" t="s">
        <v>923</v>
      </c>
      <c r="T1466" t="s">
        <v>28</v>
      </c>
      <c r="Y1466" t="s">
        <v>103</v>
      </c>
    </row>
    <row r="1467" spans="1:25" x14ac:dyDescent="0.45">
      <c r="A1467" t="s">
        <v>122</v>
      </c>
      <c r="B1467" t="s">
        <v>196</v>
      </c>
      <c r="C1467">
        <v>1573</v>
      </c>
      <c r="D1467" t="s">
        <v>202</v>
      </c>
      <c r="F1467">
        <v>2014</v>
      </c>
      <c r="G1467">
        <v>213</v>
      </c>
      <c r="H1467">
        <v>175.93</v>
      </c>
      <c r="I1467">
        <v>8014.42</v>
      </c>
      <c r="K1467">
        <v>17.629000000000001</v>
      </c>
      <c r="L1467">
        <v>0.30259999999999998</v>
      </c>
      <c r="M1467">
        <v>9425.1</v>
      </c>
      <c r="N1467">
        <v>8.1000000000000003E-2</v>
      </c>
      <c r="O1467">
        <v>32.302</v>
      </c>
      <c r="P1467">
        <v>0.55269999999999997</v>
      </c>
      <c r="Q1467">
        <v>116364.8</v>
      </c>
      <c r="R1467" t="s">
        <v>923</v>
      </c>
      <c r="T1467" t="s">
        <v>28</v>
      </c>
      <c r="Y1467" t="s">
        <v>103</v>
      </c>
    </row>
    <row r="1468" spans="1:25" x14ac:dyDescent="0.45">
      <c r="A1468" t="s">
        <v>122</v>
      </c>
      <c r="B1468" t="s">
        <v>196</v>
      </c>
      <c r="C1468">
        <v>1573</v>
      </c>
      <c r="D1468" t="s">
        <v>202</v>
      </c>
      <c r="F1468">
        <v>2015</v>
      </c>
      <c r="G1468">
        <v>55</v>
      </c>
      <c r="H1468">
        <v>41.25</v>
      </c>
      <c r="I1468">
        <v>1669.07</v>
      </c>
      <c r="K1468">
        <v>3.9630000000000001</v>
      </c>
      <c r="L1468">
        <v>0.30299999999999999</v>
      </c>
      <c r="M1468">
        <v>2119</v>
      </c>
      <c r="N1468">
        <v>8.1000000000000003E-2</v>
      </c>
      <c r="O1468">
        <v>7.0890000000000004</v>
      </c>
      <c r="P1468">
        <v>0.54200000000000004</v>
      </c>
      <c r="Q1468">
        <v>26159.3</v>
      </c>
      <c r="R1468" t="s">
        <v>923</v>
      </c>
      <c r="T1468" t="s">
        <v>28</v>
      </c>
      <c r="Y1468" t="s">
        <v>159</v>
      </c>
    </row>
    <row r="1469" spans="1:25" x14ac:dyDescent="0.45">
      <c r="A1469" t="s">
        <v>122</v>
      </c>
      <c r="B1469" t="s">
        <v>196</v>
      </c>
      <c r="C1469">
        <v>1573</v>
      </c>
      <c r="D1469" t="s">
        <v>202</v>
      </c>
      <c r="F1469">
        <v>2016</v>
      </c>
      <c r="G1469">
        <v>51</v>
      </c>
      <c r="H1469">
        <v>36.47</v>
      </c>
      <c r="I1469">
        <v>1601.07</v>
      </c>
      <c r="K1469">
        <v>3.3140000000000001</v>
      </c>
      <c r="L1469">
        <v>0.3024</v>
      </c>
      <c r="M1469">
        <v>1771.8</v>
      </c>
      <c r="N1469">
        <v>8.2100000000000006E-2</v>
      </c>
      <c r="O1469">
        <v>5.9279999999999999</v>
      </c>
      <c r="P1469">
        <v>0.54259999999999997</v>
      </c>
      <c r="Q1469">
        <v>21875.7</v>
      </c>
      <c r="R1469" t="s">
        <v>923</v>
      </c>
      <c r="T1469" t="s">
        <v>28</v>
      </c>
      <c r="Y1469" t="s">
        <v>159</v>
      </c>
    </row>
    <row r="1470" spans="1:25" x14ac:dyDescent="0.45">
      <c r="A1470" t="s">
        <v>122</v>
      </c>
      <c r="B1470" t="s">
        <v>196</v>
      </c>
      <c r="C1470">
        <v>1573</v>
      </c>
      <c r="D1470" t="s">
        <v>202</v>
      </c>
      <c r="F1470">
        <v>2017</v>
      </c>
      <c r="G1470">
        <v>45</v>
      </c>
      <c r="H1470">
        <v>29.26</v>
      </c>
      <c r="I1470">
        <v>1139.52</v>
      </c>
      <c r="K1470">
        <v>2.4710000000000001</v>
      </c>
      <c r="L1470">
        <v>0.30349999999999999</v>
      </c>
      <c r="M1470">
        <v>1321.1</v>
      </c>
      <c r="N1470">
        <v>8.1199999999999994E-2</v>
      </c>
      <c r="O1470">
        <v>4.42</v>
      </c>
      <c r="P1470">
        <v>0.5413</v>
      </c>
      <c r="Q1470">
        <v>16310.1</v>
      </c>
      <c r="R1470" t="s">
        <v>923</v>
      </c>
      <c r="T1470" t="s">
        <v>28</v>
      </c>
      <c r="Y1470" t="s">
        <v>160</v>
      </c>
    </row>
    <row r="1471" spans="1:25" x14ac:dyDescent="0.45">
      <c r="A1471" t="s">
        <v>122</v>
      </c>
      <c r="B1471" t="s">
        <v>196</v>
      </c>
      <c r="C1471">
        <v>1573</v>
      </c>
      <c r="D1471" t="s">
        <v>202</v>
      </c>
      <c r="F1471">
        <v>2018</v>
      </c>
      <c r="G1471">
        <v>106</v>
      </c>
      <c r="H1471">
        <v>87.74</v>
      </c>
      <c r="I1471">
        <v>4183.1499999999996</v>
      </c>
      <c r="K1471">
        <v>8.5169999999999995</v>
      </c>
      <c r="L1471">
        <v>0.30309999999999998</v>
      </c>
      <c r="M1471">
        <v>4553.8999999999996</v>
      </c>
      <c r="N1471">
        <v>8.0799999999999997E-2</v>
      </c>
      <c r="O1471">
        <v>15.236000000000001</v>
      </c>
      <c r="P1471">
        <v>0.54220000000000002</v>
      </c>
      <c r="Q1471">
        <v>56220.9</v>
      </c>
      <c r="R1471" t="s">
        <v>923</v>
      </c>
      <c r="T1471" t="s">
        <v>28</v>
      </c>
      <c r="Y1471" t="s">
        <v>160</v>
      </c>
    </row>
    <row r="1472" spans="1:25" x14ac:dyDescent="0.45">
      <c r="A1472" t="s">
        <v>122</v>
      </c>
      <c r="B1472" t="s">
        <v>196</v>
      </c>
      <c r="C1472">
        <v>1573</v>
      </c>
      <c r="D1472" t="s">
        <v>202</v>
      </c>
      <c r="F1472">
        <v>2019</v>
      </c>
      <c r="G1472">
        <v>4</v>
      </c>
      <c r="H1472">
        <v>2.69</v>
      </c>
      <c r="I1472">
        <v>145.47999999999999</v>
      </c>
      <c r="K1472">
        <v>0.33200000000000002</v>
      </c>
      <c r="L1472">
        <v>0.30299999999999999</v>
      </c>
      <c r="M1472">
        <v>177.5</v>
      </c>
      <c r="N1472">
        <v>8.1000000000000003E-2</v>
      </c>
      <c r="O1472">
        <v>0.59399999999999997</v>
      </c>
      <c r="P1472">
        <v>0.54200000000000004</v>
      </c>
      <c r="Q1472">
        <v>2192</v>
      </c>
      <c r="R1472" t="s">
        <v>923</v>
      </c>
      <c r="T1472" t="s">
        <v>28</v>
      </c>
      <c r="Y1472" t="s">
        <v>160</v>
      </c>
    </row>
    <row r="1473" spans="1:25" x14ac:dyDescent="0.45">
      <c r="A1473" t="s">
        <v>122</v>
      </c>
      <c r="B1473" t="s">
        <v>196</v>
      </c>
      <c r="C1473">
        <v>1573</v>
      </c>
      <c r="D1473" t="s">
        <v>202</v>
      </c>
      <c r="F1473">
        <v>2020</v>
      </c>
      <c r="G1473">
        <v>63</v>
      </c>
      <c r="H1473">
        <v>36.17</v>
      </c>
      <c r="I1473">
        <v>1391.39</v>
      </c>
      <c r="K1473">
        <v>2.9729999999999999</v>
      </c>
      <c r="L1473">
        <v>0.30370000000000003</v>
      </c>
      <c r="M1473">
        <v>1589.2</v>
      </c>
      <c r="N1473">
        <v>8.0600000000000005E-2</v>
      </c>
      <c r="O1473">
        <v>5.3179999999999996</v>
      </c>
      <c r="P1473">
        <v>0.54179999999999995</v>
      </c>
      <c r="Q1473">
        <v>19624.8</v>
      </c>
      <c r="R1473" t="s">
        <v>923</v>
      </c>
      <c r="T1473" t="s">
        <v>28</v>
      </c>
      <c r="Y1473" t="s">
        <v>160</v>
      </c>
    </row>
    <row r="1474" spans="1:25" x14ac:dyDescent="0.45">
      <c r="A1474" t="s">
        <v>122</v>
      </c>
      <c r="B1474" t="s">
        <v>196</v>
      </c>
      <c r="C1474">
        <v>1573</v>
      </c>
      <c r="D1474" t="s">
        <v>202</v>
      </c>
      <c r="F1474">
        <v>2021</v>
      </c>
      <c r="G1474">
        <v>14</v>
      </c>
      <c r="H1474">
        <v>7.88</v>
      </c>
      <c r="I1474">
        <v>350.06</v>
      </c>
      <c r="K1474">
        <v>0.876</v>
      </c>
      <c r="L1474">
        <v>0.30280000000000001</v>
      </c>
      <c r="M1474">
        <v>468.3</v>
      </c>
      <c r="N1474">
        <v>8.09E-2</v>
      </c>
      <c r="O1474">
        <v>1.5669999999999999</v>
      </c>
      <c r="P1474">
        <v>0.54210000000000003</v>
      </c>
      <c r="Q1474">
        <v>5781</v>
      </c>
      <c r="R1474" t="s">
        <v>923</v>
      </c>
      <c r="T1474" t="s">
        <v>28</v>
      </c>
      <c r="Y1474" t="s">
        <v>161</v>
      </c>
    </row>
    <row r="1475" spans="1:25" x14ac:dyDescent="0.45">
      <c r="A1475" t="s">
        <v>122</v>
      </c>
      <c r="B1475" t="s">
        <v>196</v>
      </c>
      <c r="C1475">
        <v>1573</v>
      </c>
      <c r="D1475" t="s">
        <v>202</v>
      </c>
      <c r="F1475">
        <v>2022</v>
      </c>
      <c r="G1475">
        <v>29</v>
      </c>
      <c r="H1475">
        <v>21.63</v>
      </c>
      <c r="I1475">
        <v>830.66</v>
      </c>
      <c r="K1475">
        <v>1.7749999999999999</v>
      </c>
      <c r="L1475">
        <v>0.30280000000000001</v>
      </c>
      <c r="M1475">
        <v>949.1</v>
      </c>
      <c r="N1475">
        <v>8.1199999999999994E-2</v>
      </c>
      <c r="O1475">
        <v>3.0550000000000002</v>
      </c>
      <c r="P1475">
        <v>0.5222</v>
      </c>
      <c r="Q1475">
        <v>11715.9</v>
      </c>
      <c r="R1475" t="s">
        <v>923</v>
      </c>
      <c r="T1475" t="s">
        <v>28</v>
      </c>
      <c r="Y1475" t="s">
        <v>161</v>
      </c>
    </row>
    <row r="1476" spans="1:25" x14ac:dyDescent="0.45">
      <c r="A1476" t="s">
        <v>122</v>
      </c>
      <c r="B1476" t="s">
        <v>196</v>
      </c>
      <c r="C1476">
        <v>1573</v>
      </c>
      <c r="D1476" t="s">
        <v>202</v>
      </c>
      <c r="F1476">
        <v>2023</v>
      </c>
      <c r="G1476">
        <v>0</v>
      </c>
      <c r="H1476">
        <v>0</v>
      </c>
      <c r="R1476" t="s">
        <v>923</v>
      </c>
      <c r="T1476" t="s">
        <v>28</v>
      </c>
      <c r="Y1476" t="s">
        <v>161</v>
      </c>
    </row>
    <row r="1477" spans="1:25" x14ac:dyDescent="0.45">
      <c r="A1477" t="s">
        <v>122</v>
      </c>
      <c r="B1477" t="s">
        <v>196</v>
      </c>
      <c r="C1477">
        <v>1573</v>
      </c>
      <c r="D1477" t="s">
        <v>202</v>
      </c>
      <c r="F1477">
        <v>2024</v>
      </c>
      <c r="G1477">
        <v>0</v>
      </c>
      <c r="H1477">
        <v>0</v>
      </c>
      <c r="R1477" t="s">
        <v>923</v>
      </c>
      <c r="T1477" t="s">
        <v>28</v>
      </c>
      <c r="Y1477" t="s">
        <v>161</v>
      </c>
    </row>
    <row r="1478" spans="1:25" x14ac:dyDescent="0.45">
      <c r="A1478" t="s">
        <v>203</v>
      </c>
      <c r="B1478" t="s">
        <v>204</v>
      </c>
      <c r="C1478">
        <v>1586</v>
      </c>
      <c r="D1478" t="s">
        <v>205</v>
      </c>
      <c r="F1478">
        <v>2009</v>
      </c>
      <c r="G1478">
        <v>16</v>
      </c>
      <c r="H1478">
        <v>9.2799999999999994</v>
      </c>
      <c r="I1478">
        <v>70.86</v>
      </c>
      <c r="O1478">
        <v>0.50900000000000001</v>
      </c>
      <c r="P1478">
        <v>0.59089999999999998</v>
      </c>
      <c r="Q1478">
        <v>1724.1</v>
      </c>
      <c r="R1478" t="s">
        <v>923</v>
      </c>
      <c r="T1478" t="s">
        <v>28</v>
      </c>
      <c r="Y1478" t="s">
        <v>29</v>
      </c>
    </row>
    <row r="1479" spans="1:25" x14ac:dyDescent="0.45">
      <c r="A1479" t="s">
        <v>203</v>
      </c>
      <c r="B1479" t="s">
        <v>204</v>
      </c>
      <c r="C1479">
        <v>1586</v>
      </c>
      <c r="D1479" t="s">
        <v>205</v>
      </c>
      <c r="F1479">
        <v>2010</v>
      </c>
      <c r="G1479">
        <v>28</v>
      </c>
      <c r="H1479">
        <v>20.010000000000002</v>
      </c>
      <c r="I1479">
        <v>93.1</v>
      </c>
      <c r="O1479">
        <v>1.099</v>
      </c>
      <c r="P1479">
        <v>0.59109999999999996</v>
      </c>
      <c r="Q1479">
        <v>3717.7</v>
      </c>
      <c r="R1479" t="s">
        <v>923</v>
      </c>
      <c r="T1479" t="s">
        <v>28</v>
      </c>
      <c r="Y1479" t="s">
        <v>29</v>
      </c>
    </row>
    <row r="1480" spans="1:25" x14ac:dyDescent="0.45">
      <c r="A1480" t="s">
        <v>203</v>
      </c>
      <c r="B1480" t="s">
        <v>204</v>
      </c>
      <c r="C1480">
        <v>1586</v>
      </c>
      <c r="D1480" t="s">
        <v>205</v>
      </c>
      <c r="F1480">
        <v>2011</v>
      </c>
      <c r="G1480">
        <v>30</v>
      </c>
      <c r="H1480">
        <v>22.84</v>
      </c>
      <c r="I1480">
        <v>106.2</v>
      </c>
      <c r="O1480">
        <v>1.254</v>
      </c>
      <c r="P1480">
        <v>0.59099999999999997</v>
      </c>
      <c r="Q1480">
        <v>4243.5</v>
      </c>
      <c r="R1480" t="s">
        <v>923</v>
      </c>
      <c r="T1480" t="s">
        <v>28</v>
      </c>
      <c r="Y1480" t="s">
        <v>29</v>
      </c>
    </row>
    <row r="1481" spans="1:25" x14ac:dyDescent="0.45">
      <c r="A1481" t="s">
        <v>203</v>
      </c>
      <c r="B1481" t="s">
        <v>204</v>
      </c>
      <c r="C1481">
        <v>1586</v>
      </c>
      <c r="D1481" t="s">
        <v>205</v>
      </c>
      <c r="F1481">
        <v>2012</v>
      </c>
      <c r="G1481">
        <v>13</v>
      </c>
      <c r="H1481">
        <v>7.4</v>
      </c>
      <c r="I1481">
        <v>30.5</v>
      </c>
      <c r="O1481">
        <v>0.40600000000000003</v>
      </c>
      <c r="P1481">
        <v>0.59109999999999996</v>
      </c>
      <c r="Q1481">
        <v>1374.9</v>
      </c>
      <c r="R1481" t="s">
        <v>923</v>
      </c>
      <c r="T1481" t="s">
        <v>28</v>
      </c>
      <c r="Y1481" t="s">
        <v>29</v>
      </c>
    </row>
    <row r="1482" spans="1:25" x14ac:dyDescent="0.45">
      <c r="A1482" t="s">
        <v>203</v>
      </c>
      <c r="B1482" t="s">
        <v>204</v>
      </c>
      <c r="C1482">
        <v>1586</v>
      </c>
      <c r="D1482" t="s">
        <v>205</v>
      </c>
      <c r="F1482">
        <v>2013</v>
      </c>
      <c r="G1482">
        <v>16</v>
      </c>
      <c r="H1482">
        <v>12.67</v>
      </c>
      <c r="I1482">
        <v>69.11</v>
      </c>
      <c r="O1482">
        <v>0.67</v>
      </c>
      <c r="P1482">
        <v>0.56950000000000001</v>
      </c>
      <c r="Q1482">
        <v>2354</v>
      </c>
      <c r="R1482" t="s">
        <v>923</v>
      </c>
      <c r="T1482" t="s">
        <v>28</v>
      </c>
      <c r="Y1482" t="s">
        <v>29</v>
      </c>
    </row>
    <row r="1483" spans="1:25" x14ac:dyDescent="0.45">
      <c r="A1483" t="s">
        <v>203</v>
      </c>
      <c r="B1483" t="s">
        <v>204</v>
      </c>
      <c r="C1483">
        <v>1586</v>
      </c>
      <c r="D1483" t="s">
        <v>205</v>
      </c>
      <c r="F1483">
        <v>2014</v>
      </c>
      <c r="G1483">
        <v>24</v>
      </c>
      <c r="H1483">
        <v>11.81</v>
      </c>
      <c r="I1483">
        <v>53.8</v>
      </c>
      <c r="O1483">
        <v>0.61399999999999999</v>
      </c>
      <c r="P1483">
        <v>0.56069999999999998</v>
      </c>
      <c r="Q1483">
        <v>2194.6</v>
      </c>
      <c r="R1483" t="s">
        <v>923</v>
      </c>
      <c r="T1483" t="s">
        <v>28</v>
      </c>
      <c r="Y1483" t="s">
        <v>29</v>
      </c>
    </row>
    <row r="1484" spans="1:25" x14ac:dyDescent="0.45">
      <c r="A1484" t="s">
        <v>203</v>
      </c>
      <c r="B1484" t="s">
        <v>204</v>
      </c>
      <c r="C1484">
        <v>1586</v>
      </c>
      <c r="D1484" t="s">
        <v>205</v>
      </c>
      <c r="F1484">
        <v>2015</v>
      </c>
      <c r="G1484">
        <v>32</v>
      </c>
      <c r="H1484">
        <v>22.34</v>
      </c>
      <c r="I1484">
        <v>142.27000000000001</v>
      </c>
      <c r="O1484">
        <v>1.139</v>
      </c>
      <c r="P1484">
        <v>0.54900000000000004</v>
      </c>
      <c r="Q1484">
        <v>4150.8999999999996</v>
      </c>
      <c r="R1484" t="s">
        <v>923</v>
      </c>
      <c r="T1484" t="s">
        <v>28</v>
      </c>
      <c r="Y1484" t="s">
        <v>30</v>
      </c>
    </row>
    <row r="1485" spans="1:25" x14ac:dyDescent="0.45">
      <c r="A1485" t="s">
        <v>203</v>
      </c>
      <c r="B1485" t="s">
        <v>204</v>
      </c>
      <c r="C1485">
        <v>1586</v>
      </c>
      <c r="D1485" t="s">
        <v>205</v>
      </c>
      <c r="F1485">
        <v>2016</v>
      </c>
      <c r="G1485">
        <v>25</v>
      </c>
      <c r="H1485">
        <v>17.14</v>
      </c>
      <c r="I1485">
        <v>121.93</v>
      </c>
      <c r="O1485">
        <v>0.874</v>
      </c>
      <c r="P1485">
        <v>0.5494</v>
      </c>
      <c r="Q1485">
        <v>3184.7</v>
      </c>
      <c r="R1485" t="s">
        <v>923</v>
      </c>
      <c r="T1485" t="s">
        <v>28</v>
      </c>
      <c r="Y1485" t="s">
        <v>30</v>
      </c>
    </row>
    <row r="1486" spans="1:25" x14ac:dyDescent="0.45">
      <c r="A1486" t="s">
        <v>203</v>
      </c>
      <c r="B1486" t="s">
        <v>204</v>
      </c>
      <c r="C1486">
        <v>1586</v>
      </c>
      <c r="D1486" t="s">
        <v>205</v>
      </c>
      <c r="F1486">
        <v>2017</v>
      </c>
      <c r="G1486">
        <v>37</v>
      </c>
      <c r="H1486">
        <v>23.45</v>
      </c>
      <c r="I1486">
        <v>143.78</v>
      </c>
      <c r="O1486">
        <v>1.2</v>
      </c>
      <c r="P1486">
        <v>0.55110000000000003</v>
      </c>
      <c r="Q1486">
        <v>4357.3</v>
      </c>
      <c r="R1486" t="s">
        <v>923</v>
      </c>
      <c r="T1486" t="s">
        <v>28</v>
      </c>
      <c r="Y1486" t="s">
        <v>30</v>
      </c>
    </row>
    <row r="1487" spans="1:25" x14ac:dyDescent="0.45">
      <c r="A1487" t="s">
        <v>203</v>
      </c>
      <c r="B1487" t="s">
        <v>204</v>
      </c>
      <c r="C1487">
        <v>1586</v>
      </c>
      <c r="D1487" t="s">
        <v>205</v>
      </c>
      <c r="F1487">
        <v>2018</v>
      </c>
      <c r="G1487">
        <v>32</v>
      </c>
      <c r="H1487">
        <v>20.02</v>
      </c>
      <c r="I1487">
        <v>121.52</v>
      </c>
      <c r="O1487">
        <v>1.0269999999999999</v>
      </c>
      <c r="P1487">
        <v>0.55220000000000002</v>
      </c>
      <c r="Q1487">
        <v>3719.8</v>
      </c>
      <c r="R1487" t="s">
        <v>923</v>
      </c>
      <c r="T1487" t="s">
        <v>28</v>
      </c>
      <c r="Y1487" t="s">
        <v>30</v>
      </c>
    </row>
    <row r="1488" spans="1:25" x14ac:dyDescent="0.45">
      <c r="A1488" t="s">
        <v>203</v>
      </c>
      <c r="B1488" t="s">
        <v>204</v>
      </c>
      <c r="C1488">
        <v>1586</v>
      </c>
      <c r="D1488" t="s">
        <v>205</v>
      </c>
      <c r="F1488">
        <v>2019</v>
      </c>
      <c r="G1488">
        <v>6</v>
      </c>
      <c r="H1488">
        <v>3.29</v>
      </c>
      <c r="I1488">
        <v>26.05</v>
      </c>
      <c r="O1488">
        <v>0.16900000000000001</v>
      </c>
      <c r="P1488">
        <v>0.55020000000000002</v>
      </c>
      <c r="Q1488">
        <v>611.29999999999995</v>
      </c>
      <c r="R1488" t="s">
        <v>923</v>
      </c>
      <c r="T1488" t="s">
        <v>28</v>
      </c>
      <c r="Y1488" t="s">
        <v>30</v>
      </c>
    </row>
    <row r="1489" spans="1:25" x14ac:dyDescent="0.45">
      <c r="A1489" t="s">
        <v>203</v>
      </c>
      <c r="B1489" t="s">
        <v>204</v>
      </c>
      <c r="C1489">
        <v>1586</v>
      </c>
      <c r="D1489" t="s">
        <v>205</v>
      </c>
      <c r="F1489">
        <v>2020</v>
      </c>
      <c r="G1489">
        <v>42</v>
      </c>
      <c r="H1489">
        <v>29.99</v>
      </c>
      <c r="I1489">
        <v>196.69</v>
      </c>
      <c r="O1489">
        <v>1.538</v>
      </c>
      <c r="P1489">
        <v>0.55120000000000002</v>
      </c>
      <c r="Q1489">
        <v>5572.3</v>
      </c>
      <c r="R1489" t="s">
        <v>923</v>
      </c>
      <c r="T1489" t="s">
        <v>28</v>
      </c>
      <c r="Y1489" t="s">
        <v>30</v>
      </c>
    </row>
    <row r="1490" spans="1:25" x14ac:dyDescent="0.45">
      <c r="A1490" t="s">
        <v>203</v>
      </c>
      <c r="B1490" t="s">
        <v>204</v>
      </c>
      <c r="C1490">
        <v>1586</v>
      </c>
      <c r="D1490" t="s">
        <v>205</v>
      </c>
      <c r="F1490">
        <v>2021</v>
      </c>
      <c r="G1490">
        <v>44</v>
      </c>
      <c r="H1490">
        <v>33.54</v>
      </c>
      <c r="I1490">
        <v>200</v>
      </c>
      <c r="O1490">
        <v>1.72</v>
      </c>
      <c r="P1490">
        <v>0.55189999999999995</v>
      </c>
      <c r="Q1490">
        <v>6231.7</v>
      </c>
      <c r="R1490" t="s">
        <v>923</v>
      </c>
      <c r="T1490" t="s">
        <v>28</v>
      </c>
      <c r="Y1490" t="s">
        <v>30</v>
      </c>
    </row>
    <row r="1491" spans="1:25" x14ac:dyDescent="0.45">
      <c r="A1491" t="s">
        <v>203</v>
      </c>
      <c r="B1491" t="s">
        <v>204</v>
      </c>
      <c r="C1491">
        <v>1586</v>
      </c>
      <c r="D1491" t="s">
        <v>205</v>
      </c>
      <c r="F1491">
        <v>2022</v>
      </c>
      <c r="G1491">
        <v>37</v>
      </c>
      <c r="H1491">
        <v>25.44</v>
      </c>
      <c r="I1491">
        <v>172.23</v>
      </c>
      <c r="O1491">
        <v>1.298</v>
      </c>
      <c r="P1491">
        <v>0.54900000000000004</v>
      </c>
      <c r="Q1491">
        <v>4727</v>
      </c>
      <c r="R1491" t="s">
        <v>923</v>
      </c>
      <c r="T1491" t="s">
        <v>28</v>
      </c>
      <c r="Y1491" t="s">
        <v>30</v>
      </c>
    </row>
    <row r="1492" spans="1:25" x14ac:dyDescent="0.45">
      <c r="A1492" t="s">
        <v>203</v>
      </c>
      <c r="B1492" t="s">
        <v>204</v>
      </c>
      <c r="C1492">
        <v>1586</v>
      </c>
      <c r="D1492" t="s">
        <v>205</v>
      </c>
      <c r="F1492">
        <v>2023</v>
      </c>
      <c r="G1492">
        <v>21</v>
      </c>
      <c r="H1492">
        <v>14.56</v>
      </c>
      <c r="I1492">
        <v>123.46</v>
      </c>
      <c r="O1492">
        <v>0.74299999999999999</v>
      </c>
      <c r="P1492">
        <v>0.54900000000000004</v>
      </c>
      <c r="Q1492">
        <v>2705.2</v>
      </c>
      <c r="R1492" t="s">
        <v>923</v>
      </c>
      <c r="T1492" t="s">
        <v>28</v>
      </c>
      <c r="Y1492" t="s">
        <v>30</v>
      </c>
    </row>
    <row r="1493" spans="1:25" x14ac:dyDescent="0.45">
      <c r="A1493" t="s">
        <v>203</v>
      </c>
      <c r="B1493" t="s">
        <v>204</v>
      </c>
      <c r="C1493">
        <v>1586</v>
      </c>
      <c r="D1493" t="s">
        <v>205</v>
      </c>
      <c r="F1493">
        <v>2024</v>
      </c>
      <c r="G1493">
        <v>5</v>
      </c>
      <c r="H1493">
        <v>2.83</v>
      </c>
      <c r="I1493">
        <v>15.3</v>
      </c>
      <c r="O1493">
        <v>0.14399999999999999</v>
      </c>
      <c r="P1493">
        <v>0.54859999999999998</v>
      </c>
      <c r="Q1493">
        <v>525.79999999999995</v>
      </c>
      <c r="R1493" t="s">
        <v>923</v>
      </c>
      <c r="T1493" t="s">
        <v>28</v>
      </c>
      <c r="Y1493" t="s">
        <v>30</v>
      </c>
    </row>
    <row r="1494" spans="1:25" x14ac:dyDescent="0.45">
      <c r="A1494" t="s">
        <v>203</v>
      </c>
      <c r="B1494" t="s">
        <v>204</v>
      </c>
      <c r="C1494">
        <v>1586</v>
      </c>
      <c r="D1494" t="s">
        <v>206</v>
      </c>
      <c r="F1494">
        <v>2009</v>
      </c>
      <c r="G1494">
        <v>14</v>
      </c>
      <c r="H1494">
        <v>7.83</v>
      </c>
      <c r="I1494">
        <v>55.73</v>
      </c>
      <c r="O1494">
        <v>0.41899999999999998</v>
      </c>
      <c r="P1494">
        <v>0.5756</v>
      </c>
      <c r="Q1494">
        <v>1454.8</v>
      </c>
      <c r="R1494" t="s">
        <v>923</v>
      </c>
      <c r="T1494" t="s">
        <v>28</v>
      </c>
      <c r="Y1494" t="s">
        <v>29</v>
      </c>
    </row>
    <row r="1495" spans="1:25" x14ac:dyDescent="0.45">
      <c r="A1495" t="s">
        <v>203</v>
      </c>
      <c r="B1495" t="s">
        <v>204</v>
      </c>
      <c r="C1495">
        <v>1586</v>
      </c>
      <c r="D1495" t="s">
        <v>206</v>
      </c>
      <c r="F1495">
        <v>2010</v>
      </c>
      <c r="G1495">
        <v>30</v>
      </c>
      <c r="H1495">
        <v>22.13</v>
      </c>
      <c r="I1495">
        <v>110.35</v>
      </c>
      <c r="O1495">
        <v>1.3180000000000001</v>
      </c>
      <c r="P1495">
        <v>0.64149999999999996</v>
      </c>
      <c r="Q1495">
        <v>4111.7</v>
      </c>
      <c r="R1495" t="s">
        <v>923</v>
      </c>
      <c r="T1495" t="s">
        <v>28</v>
      </c>
      <c r="Y1495" t="s">
        <v>29</v>
      </c>
    </row>
    <row r="1496" spans="1:25" x14ac:dyDescent="0.45">
      <c r="A1496" t="s">
        <v>203</v>
      </c>
      <c r="B1496" t="s">
        <v>204</v>
      </c>
      <c r="C1496">
        <v>1586</v>
      </c>
      <c r="D1496" t="s">
        <v>206</v>
      </c>
      <c r="F1496">
        <v>2011</v>
      </c>
      <c r="G1496">
        <v>26</v>
      </c>
      <c r="H1496">
        <v>18.559999999999999</v>
      </c>
      <c r="I1496">
        <v>83.99</v>
      </c>
      <c r="O1496">
        <v>1.119</v>
      </c>
      <c r="P1496">
        <v>0.64880000000000004</v>
      </c>
      <c r="Q1496">
        <v>3448.4</v>
      </c>
      <c r="R1496" t="s">
        <v>923</v>
      </c>
      <c r="T1496" t="s">
        <v>28</v>
      </c>
      <c r="Y1496" t="s">
        <v>29</v>
      </c>
    </row>
    <row r="1497" spans="1:25" x14ac:dyDescent="0.45">
      <c r="A1497" t="s">
        <v>203</v>
      </c>
      <c r="B1497" t="s">
        <v>204</v>
      </c>
      <c r="C1497">
        <v>1586</v>
      </c>
      <c r="D1497" t="s">
        <v>206</v>
      </c>
      <c r="F1497">
        <v>2012</v>
      </c>
      <c r="G1497">
        <v>41</v>
      </c>
      <c r="H1497">
        <v>17.440000000000001</v>
      </c>
      <c r="I1497">
        <v>61.5</v>
      </c>
      <c r="O1497">
        <v>1.0249999999999999</v>
      </c>
      <c r="P1497">
        <v>0.63539999999999996</v>
      </c>
      <c r="Q1497">
        <v>3240.4</v>
      </c>
      <c r="R1497" t="s">
        <v>923</v>
      </c>
      <c r="T1497" t="s">
        <v>28</v>
      </c>
      <c r="Y1497" t="s">
        <v>29</v>
      </c>
    </row>
    <row r="1498" spans="1:25" x14ac:dyDescent="0.45">
      <c r="A1498" t="s">
        <v>203</v>
      </c>
      <c r="B1498" t="s">
        <v>204</v>
      </c>
      <c r="C1498">
        <v>1586</v>
      </c>
      <c r="D1498" t="s">
        <v>206</v>
      </c>
      <c r="F1498">
        <v>2013</v>
      </c>
      <c r="G1498">
        <v>63</v>
      </c>
      <c r="H1498">
        <v>48.73</v>
      </c>
      <c r="I1498">
        <v>249.43</v>
      </c>
      <c r="O1498">
        <v>2.6179999999999999</v>
      </c>
      <c r="P1498">
        <v>0.57909999999999995</v>
      </c>
      <c r="Q1498">
        <v>9054.1</v>
      </c>
      <c r="R1498" t="s">
        <v>923</v>
      </c>
      <c r="T1498" t="s">
        <v>28</v>
      </c>
      <c r="Y1498" t="s">
        <v>29</v>
      </c>
    </row>
    <row r="1499" spans="1:25" x14ac:dyDescent="0.45">
      <c r="A1499" t="s">
        <v>203</v>
      </c>
      <c r="B1499" t="s">
        <v>204</v>
      </c>
      <c r="C1499">
        <v>1586</v>
      </c>
      <c r="D1499" t="s">
        <v>206</v>
      </c>
      <c r="F1499">
        <v>2014</v>
      </c>
      <c r="G1499">
        <v>37</v>
      </c>
      <c r="H1499">
        <v>18.309999999999999</v>
      </c>
      <c r="I1499">
        <v>79.36</v>
      </c>
      <c r="O1499">
        <v>0.94899999999999995</v>
      </c>
      <c r="P1499">
        <v>0.55700000000000005</v>
      </c>
      <c r="Q1499">
        <v>3402.4</v>
      </c>
      <c r="R1499" t="s">
        <v>923</v>
      </c>
      <c r="T1499" t="s">
        <v>28</v>
      </c>
      <c r="Y1499" t="s">
        <v>29</v>
      </c>
    </row>
    <row r="1500" spans="1:25" x14ac:dyDescent="0.45">
      <c r="A1500" t="s">
        <v>203</v>
      </c>
      <c r="B1500" t="s">
        <v>204</v>
      </c>
      <c r="C1500">
        <v>1586</v>
      </c>
      <c r="D1500" t="s">
        <v>206</v>
      </c>
      <c r="F1500">
        <v>2015</v>
      </c>
      <c r="G1500">
        <v>48</v>
      </c>
      <c r="H1500">
        <v>32.520000000000003</v>
      </c>
      <c r="I1500">
        <v>213.34</v>
      </c>
      <c r="O1500">
        <v>1.5129999999999999</v>
      </c>
      <c r="P1500">
        <v>0.50139999999999996</v>
      </c>
      <c r="Q1500">
        <v>6042.3</v>
      </c>
      <c r="R1500" t="s">
        <v>923</v>
      </c>
      <c r="T1500" t="s">
        <v>28</v>
      </c>
      <c r="Y1500" t="s">
        <v>30</v>
      </c>
    </row>
    <row r="1501" spans="1:25" x14ac:dyDescent="0.45">
      <c r="A1501" t="s">
        <v>203</v>
      </c>
      <c r="B1501" t="s">
        <v>204</v>
      </c>
      <c r="C1501">
        <v>1586</v>
      </c>
      <c r="D1501" t="s">
        <v>206</v>
      </c>
      <c r="F1501">
        <v>2016</v>
      </c>
      <c r="G1501">
        <v>28</v>
      </c>
      <c r="H1501">
        <v>18.61</v>
      </c>
      <c r="I1501">
        <v>129.22999999999999</v>
      </c>
      <c r="O1501">
        <v>0.875</v>
      </c>
      <c r="P1501">
        <v>0.50629999999999997</v>
      </c>
      <c r="Q1501">
        <v>3457.7</v>
      </c>
      <c r="R1501" t="s">
        <v>923</v>
      </c>
      <c r="T1501" t="s">
        <v>28</v>
      </c>
      <c r="Y1501" t="s">
        <v>30</v>
      </c>
    </row>
    <row r="1502" spans="1:25" x14ac:dyDescent="0.45">
      <c r="A1502" t="s">
        <v>203</v>
      </c>
      <c r="B1502" t="s">
        <v>204</v>
      </c>
      <c r="C1502">
        <v>1586</v>
      </c>
      <c r="D1502" t="s">
        <v>206</v>
      </c>
      <c r="F1502">
        <v>2017</v>
      </c>
      <c r="G1502">
        <v>46</v>
      </c>
      <c r="H1502">
        <v>31.63</v>
      </c>
      <c r="I1502">
        <v>182.37</v>
      </c>
      <c r="O1502">
        <v>1.4870000000000001</v>
      </c>
      <c r="P1502">
        <v>0.50600000000000001</v>
      </c>
      <c r="Q1502">
        <v>5877.1</v>
      </c>
      <c r="R1502" t="s">
        <v>923</v>
      </c>
      <c r="T1502" t="s">
        <v>28</v>
      </c>
      <c r="Y1502" t="s">
        <v>30</v>
      </c>
    </row>
    <row r="1503" spans="1:25" x14ac:dyDescent="0.45">
      <c r="A1503" t="s">
        <v>203</v>
      </c>
      <c r="B1503" t="s">
        <v>204</v>
      </c>
      <c r="C1503">
        <v>1586</v>
      </c>
      <c r="D1503" t="s">
        <v>206</v>
      </c>
      <c r="F1503">
        <v>2018</v>
      </c>
      <c r="G1503">
        <v>33</v>
      </c>
      <c r="H1503">
        <v>18.48</v>
      </c>
      <c r="I1503">
        <v>107.16</v>
      </c>
      <c r="O1503">
        <v>0.83899999999999997</v>
      </c>
      <c r="P1503">
        <v>0.48599999999999999</v>
      </c>
      <c r="Q1503">
        <v>3433.6</v>
      </c>
      <c r="R1503" t="s">
        <v>923</v>
      </c>
      <c r="T1503" t="s">
        <v>28</v>
      </c>
      <c r="Y1503" t="s">
        <v>30</v>
      </c>
    </row>
    <row r="1504" spans="1:25" x14ac:dyDescent="0.45">
      <c r="A1504" t="s">
        <v>203</v>
      </c>
      <c r="B1504" t="s">
        <v>204</v>
      </c>
      <c r="C1504">
        <v>1586</v>
      </c>
      <c r="D1504" t="s">
        <v>206</v>
      </c>
      <c r="F1504">
        <v>2019</v>
      </c>
      <c r="G1504">
        <v>6</v>
      </c>
      <c r="H1504">
        <v>2.85</v>
      </c>
      <c r="I1504">
        <v>21.7</v>
      </c>
      <c r="O1504">
        <v>0.126</v>
      </c>
      <c r="P1504">
        <v>0.47720000000000001</v>
      </c>
      <c r="Q1504">
        <v>529.6</v>
      </c>
      <c r="R1504" t="s">
        <v>923</v>
      </c>
      <c r="T1504" t="s">
        <v>28</v>
      </c>
      <c r="Y1504" t="s">
        <v>30</v>
      </c>
    </row>
    <row r="1505" spans="1:25" x14ac:dyDescent="0.45">
      <c r="A1505" t="s">
        <v>203</v>
      </c>
      <c r="B1505" t="s">
        <v>204</v>
      </c>
      <c r="C1505">
        <v>1586</v>
      </c>
      <c r="D1505" t="s">
        <v>206</v>
      </c>
      <c r="F1505">
        <v>2020</v>
      </c>
      <c r="G1505">
        <v>44</v>
      </c>
      <c r="H1505">
        <v>30.16</v>
      </c>
      <c r="I1505">
        <v>203.1</v>
      </c>
      <c r="O1505">
        <v>1.333</v>
      </c>
      <c r="P1505">
        <v>0.4768</v>
      </c>
      <c r="Q1505">
        <v>5603.7</v>
      </c>
      <c r="R1505" t="s">
        <v>923</v>
      </c>
      <c r="T1505" t="s">
        <v>28</v>
      </c>
      <c r="Y1505" t="s">
        <v>30</v>
      </c>
    </row>
    <row r="1506" spans="1:25" x14ac:dyDescent="0.45">
      <c r="A1506" t="s">
        <v>203</v>
      </c>
      <c r="B1506" t="s">
        <v>204</v>
      </c>
      <c r="C1506">
        <v>1586</v>
      </c>
      <c r="D1506" t="s">
        <v>206</v>
      </c>
      <c r="F1506">
        <v>2021</v>
      </c>
      <c r="G1506">
        <v>11</v>
      </c>
      <c r="H1506">
        <v>7.13</v>
      </c>
      <c r="I1506">
        <v>45.42</v>
      </c>
      <c r="O1506">
        <v>0.315</v>
      </c>
      <c r="P1506">
        <v>0.47670000000000001</v>
      </c>
      <c r="Q1506">
        <v>1324.9</v>
      </c>
      <c r="R1506" t="s">
        <v>923</v>
      </c>
      <c r="T1506" t="s">
        <v>28</v>
      </c>
      <c r="Y1506" t="s">
        <v>30</v>
      </c>
    </row>
    <row r="1507" spans="1:25" x14ac:dyDescent="0.45">
      <c r="A1507" t="s">
        <v>203</v>
      </c>
      <c r="B1507" t="s">
        <v>204</v>
      </c>
      <c r="C1507">
        <v>1586</v>
      </c>
      <c r="D1507" t="s">
        <v>206</v>
      </c>
      <c r="F1507">
        <v>2022</v>
      </c>
      <c r="G1507">
        <v>36</v>
      </c>
      <c r="H1507">
        <v>24.85</v>
      </c>
      <c r="I1507">
        <v>155.13</v>
      </c>
      <c r="O1507">
        <v>1.099</v>
      </c>
      <c r="P1507">
        <v>0.4763</v>
      </c>
      <c r="Q1507">
        <v>4617.2</v>
      </c>
      <c r="R1507" t="s">
        <v>923</v>
      </c>
      <c r="T1507" t="s">
        <v>28</v>
      </c>
      <c r="Y1507" t="s">
        <v>30</v>
      </c>
    </row>
    <row r="1508" spans="1:25" x14ac:dyDescent="0.45">
      <c r="A1508" t="s">
        <v>203</v>
      </c>
      <c r="B1508" t="s">
        <v>204</v>
      </c>
      <c r="C1508">
        <v>1586</v>
      </c>
      <c r="D1508" t="s">
        <v>206</v>
      </c>
      <c r="F1508">
        <v>2023</v>
      </c>
      <c r="G1508">
        <v>24</v>
      </c>
      <c r="H1508">
        <v>17.829999999999998</v>
      </c>
      <c r="I1508">
        <v>139.41999999999999</v>
      </c>
      <c r="O1508">
        <v>0.747</v>
      </c>
      <c r="P1508">
        <v>0.45300000000000001</v>
      </c>
      <c r="Q1508">
        <v>3312.7</v>
      </c>
      <c r="R1508" t="s">
        <v>923</v>
      </c>
      <c r="T1508" t="s">
        <v>28</v>
      </c>
      <c r="Y1508" t="s">
        <v>30</v>
      </c>
    </row>
    <row r="1509" spans="1:25" x14ac:dyDescent="0.45">
      <c r="A1509" t="s">
        <v>203</v>
      </c>
      <c r="B1509" t="s">
        <v>204</v>
      </c>
      <c r="C1509">
        <v>1586</v>
      </c>
      <c r="D1509" t="s">
        <v>206</v>
      </c>
      <c r="F1509">
        <v>2024</v>
      </c>
      <c r="G1509">
        <v>6</v>
      </c>
      <c r="H1509">
        <v>3.02</v>
      </c>
      <c r="I1509">
        <v>16.62</v>
      </c>
      <c r="O1509">
        <v>0.123</v>
      </c>
      <c r="P1509">
        <v>0.43869999999999998</v>
      </c>
      <c r="Q1509">
        <v>561.20000000000005</v>
      </c>
      <c r="R1509" t="s">
        <v>923</v>
      </c>
      <c r="T1509" t="s">
        <v>28</v>
      </c>
      <c r="Y1509" t="s">
        <v>30</v>
      </c>
    </row>
    <row r="1510" spans="1:25" x14ac:dyDescent="0.45">
      <c r="A1510" t="s">
        <v>203</v>
      </c>
      <c r="B1510" t="s">
        <v>204</v>
      </c>
      <c r="C1510">
        <v>1586</v>
      </c>
      <c r="D1510" t="s">
        <v>207</v>
      </c>
      <c r="F1510">
        <v>2009</v>
      </c>
      <c r="G1510">
        <v>21</v>
      </c>
      <c r="H1510">
        <v>11.19</v>
      </c>
      <c r="I1510">
        <v>65.77</v>
      </c>
      <c r="O1510">
        <v>0.57799999999999996</v>
      </c>
      <c r="P1510">
        <v>0.55530000000000002</v>
      </c>
      <c r="Q1510">
        <v>2079.1</v>
      </c>
      <c r="R1510" t="s">
        <v>923</v>
      </c>
      <c r="T1510" t="s">
        <v>28</v>
      </c>
      <c r="Y1510" t="s">
        <v>29</v>
      </c>
    </row>
    <row r="1511" spans="1:25" x14ac:dyDescent="0.45">
      <c r="A1511" t="s">
        <v>203</v>
      </c>
      <c r="B1511" t="s">
        <v>204</v>
      </c>
      <c r="C1511">
        <v>1586</v>
      </c>
      <c r="D1511" t="s">
        <v>207</v>
      </c>
      <c r="F1511">
        <v>2010</v>
      </c>
      <c r="G1511">
        <v>28</v>
      </c>
      <c r="H1511">
        <v>19.89</v>
      </c>
      <c r="I1511">
        <v>95.61</v>
      </c>
      <c r="O1511">
        <v>1.0640000000000001</v>
      </c>
      <c r="P1511">
        <v>0.57609999999999995</v>
      </c>
      <c r="Q1511">
        <v>3695.5</v>
      </c>
      <c r="R1511" t="s">
        <v>923</v>
      </c>
      <c r="T1511" t="s">
        <v>28</v>
      </c>
      <c r="Y1511" t="s">
        <v>29</v>
      </c>
    </row>
    <row r="1512" spans="1:25" x14ac:dyDescent="0.45">
      <c r="A1512" t="s">
        <v>203</v>
      </c>
      <c r="B1512" t="s">
        <v>204</v>
      </c>
      <c r="C1512">
        <v>1586</v>
      </c>
      <c r="D1512" t="s">
        <v>207</v>
      </c>
      <c r="F1512">
        <v>2011</v>
      </c>
      <c r="G1512">
        <v>33</v>
      </c>
      <c r="H1512">
        <v>23.48</v>
      </c>
      <c r="I1512">
        <v>113.85</v>
      </c>
      <c r="O1512">
        <v>1.256</v>
      </c>
      <c r="P1512">
        <v>0.57579999999999998</v>
      </c>
      <c r="Q1512">
        <v>4362.6000000000004</v>
      </c>
      <c r="R1512" t="s">
        <v>923</v>
      </c>
      <c r="T1512" t="s">
        <v>28</v>
      </c>
      <c r="Y1512" t="s">
        <v>29</v>
      </c>
    </row>
    <row r="1513" spans="1:25" x14ac:dyDescent="0.45">
      <c r="A1513" t="s">
        <v>203</v>
      </c>
      <c r="B1513" t="s">
        <v>204</v>
      </c>
      <c r="C1513">
        <v>1586</v>
      </c>
      <c r="D1513" t="s">
        <v>207</v>
      </c>
      <c r="F1513">
        <v>2012</v>
      </c>
      <c r="G1513">
        <v>15</v>
      </c>
      <c r="H1513">
        <v>7.71</v>
      </c>
      <c r="I1513">
        <v>32.85</v>
      </c>
      <c r="O1513">
        <v>0.41199999999999998</v>
      </c>
      <c r="P1513">
        <v>0.57499999999999996</v>
      </c>
      <c r="Q1513">
        <v>1432.5</v>
      </c>
      <c r="R1513" t="s">
        <v>923</v>
      </c>
      <c r="T1513" t="s">
        <v>28</v>
      </c>
      <c r="Y1513" t="s">
        <v>29</v>
      </c>
    </row>
    <row r="1514" spans="1:25" x14ac:dyDescent="0.45">
      <c r="A1514" t="s">
        <v>203</v>
      </c>
      <c r="B1514" t="s">
        <v>204</v>
      </c>
      <c r="C1514">
        <v>1586</v>
      </c>
      <c r="D1514" t="s">
        <v>207</v>
      </c>
      <c r="F1514">
        <v>2013</v>
      </c>
      <c r="G1514">
        <v>44</v>
      </c>
      <c r="H1514">
        <v>30.87</v>
      </c>
      <c r="I1514">
        <v>151.93</v>
      </c>
      <c r="O1514">
        <v>1.6519999999999999</v>
      </c>
      <c r="P1514">
        <v>0.57599999999999996</v>
      </c>
      <c r="Q1514">
        <v>5735.7</v>
      </c>
      <c r="R1514" t="s">
        <v>923</v>
      </c>
      <c r="T1514" t="s">
        <v>28</v>
      </c>
      <c r="Y1514" t="s">
        <v>29</v>
      </c>
    </row>
    <row r="1515" spans="1:25" x14ac:dyDescent="0.45">
      <c r="A1515" t="s">
        <v>203</v>
      </c>
      <c r="B1515" t="s">
        <v>204</v>
      </c>
      <c r="C1515">
        <v>1586</v>
      </c>
      <c r="D1515" t="s">
        <v>207</v>
      </c>
      <c r="F1515">
        <v>2014</v>
      </c>
      <c r="G1515">
        <v>26</v>
      </c>
      <c r="H1515">
        <v>14.78</v>
      </c>
      <c r="I1515">
        <v>76.94</v>
      </c>
      <c r="O1515">
        <v>0.80200000000000005</v>
      </c>
      <c r="P1515">
        <v>0.58520000000000005</v>
      </c>
      <c r="Q1515">
        <v>2746.3</v>
      </c>
      <c r="R1515" t="s">
        <v>923</v>
      </c>
      <c r="T1515" t="s">
        <v>28</v>
      </c>
      <c r="Y1515" t="s">
        <v>29</v>
      </c>
    </row>
    <row r="1516" spans="1:25" x14ac:dyDescent="0.45">
      <c r="A1516" t="s">
        <v>203</v>
      </c>
      <c r="B1516" t="s">
        <v>204</v>
      </c>
      <c r="C1516">
        <v>1586</v>
      </c>
      <c r="D1516" t="s">
        <v>207</v>
      </c>
      <c r="F1516">
        <v>2015</v>
      </c>
      <c r="G1516">
        <v>61</v>
      </c>
      <c r="H1516">
        <v>39.659999999999997</v>
      </c>
      <c r="I1516">
        <v>246.31</v>
      </c>
      <c r="O1516">
        <v>2.1949999999999998</v>
      </c>
      <c r="P1516">
        <v>0.5958</v>
      </c>
      <c r="Q1516">
        <v>7369</v>
      </c>
      <c r="R1516" t="s">
        <v>923</v>
      </c>
      <c r="T1516" t="s">
        <v>28</v>
      </c>
      <c r="Y1516" t="s">
        <v>30</v>
      </c>
    </row>
    <row r="1517" spans="1:25" x14ac:dyDescent="0.45">
      <c r="A1517" t="s">
        <v>203</v>
      </c>
      <c r="B1517" t="s">
        <v>204</v>
      </c>
      <c r="C1517">
        <v>1586</v>
      </c>
      <c r="D1517" t="s">
        <v>207</v>
      </c>
      <c r="F1517">
        <v>2016</v>
      </c>
      <c r="G1517">
        <v>38</v>
      </c>
      <c r="H1517">
        <v>22.52</v>
      </c>
      <c r="I1517">
        <v>132.86000000000001</v>
      </c>
      <c r="O1517">
        <v>1.2470000000000001</v>
      </c>
      <c r="P1517">
        <v>0.59560000000000002</v>
      </c>
      <c r="Q1517">
        <v>4184.3999999999996</v>
      </c>
      <c r="R1517" t="s">
        <v>923</v>
      </c>
      <c r="T1517" t="s">
        <v>28</v>
      </c>
      <c r="Y1517" t="s">
        <v>30</v>
      </c>
    </row>
    <row r="1518" spans="1:25" x14ac:dyDescent="0.45">
      <c r="A1518" t="s">
        <v>203</v>
      </c>
      <c r="B1518" t="s">
        <v>204</v>
      </c>
      <c r="C1518">
        <v>1586</v>
      </c>
      <c r="D1518" t="s">
        <v>207</v>
      </c>
      <c r="F1518">
        <v>2017</v>
      </c>
      <c r="G1518">
        <v>27</v>
      </c>
      <c r="H1518">
        <v>17.440000000000001</v>
      </c>
      <c r="I1518">
        <v>97.95</v>
      </c>
      <c r="O1518">
        <v>0.96599999999999997</v>
      </c>
      <c r="P1518">
        <v>0.59570000000000001</v>
      </c>
      <c r="Q1518">
        <v>3240.5</v>
      </c>
      <c r="R1518" t="s">
        <v>923</v>
      </c>
      <c r="T1518" t="s">
        <v>28</v>
      </c>
      <c r="Y1518" t="s">
        <v>30</v>
      </c>
    </row>
    <row r="1519" spans="1:25" x14ac:dyDescent="0.45">
      <c r="A1519" t="s">
        <v>203</v>
      </c>
      <c r="B1519" t="s">
        <v>204</v>
      </c>
      <c r="C1519">
        <v>1586</v>
      </c>
      <c r="D1519" t="s">
        <v>207</v>
      </c>
      <c r="F1519">
        <v>2018</v>
      </c>
      <c r="G1519">
        <v>43</v>
      </c>
      <c r="H1519">
        <v>26</v>
      </c>
      <c r="I1519">
        <v>146.59</v>
      </c>
      <c r="O1519">
        <v>1.4390000000000001</v>
      </c>
      <c r="P1519">
        <v>0.59550000000000003</v>
      </c>
      <c r="Q1519">
        <v>4831</v>
      </c>
      <c r="R1519" t="s">
        <v>923</v>
      </c>
      <c r="T1519" t="s">
        <v>28</v>
      </c>
      <c r="Y1519" t="s">
        <v>30</v>
      </c>
    </row>
    <row r="1520" spans="1:25" x14ac:dyDescent="0.45">
      <c r="A1520" t="s">
        <v>203</v>
      </c>
      <c r="B1520" t="s">
        <v>204</v>
      </c>
      <c r="C1520">
        <v>1586</v>
      </c>
      <c r="D1520" t="s">
        <v>207</v>
      </c>
      <c r="F1520">
        <v>2019</v>
      </c>
      <c r="G1520">
        <v>9</v>
      </c>
      <c r="H1520">
        <v>5.96</v>
      </c>
      <c r="I1520">
        <v>53.11</v>
      </c>
      <c r="O1520">
        <v>0.33</v>
      </c>
      <c r="P1520">
        <v>0.59230000000000005</v>
      </c>
      <c r="Q1520">
        <v>1107.4000000000001</v>
      </c>
      <c r="R1520" t="s">
        <v>923</v>
      </c>
      <c r="T1520" t="s">
        <v>28</v>
      </c>
      <c r="Y1520" t="s">
        <v>30</v>
      </c>
    </row>
    <row r="1521" spans="1:25" x14ac:dyDescent="0.45">
      <c r="A1521" t="s">
        <v>203</v>
      </c>
      <c r="B1521" t="s">
        <v>204</v>
      </c>
      <c r="C1521">
        <v>1586</v>
      </c>
      <c r="D1521" t="s">
        <v>207</v>
      </c>
      <c r="F1521">
        <v>2020</v>
      </c>
      <c r="G1521">
        <v>48</v>
      </c>
      <c r="H1521">
        <v>30.62</v>
      </c>
      <c r="I1521">
        <v>224.38</v>
      </c>
      <c r="O1521">
        <v>1.577</v>
      </c>
      <c r="P1521">
        <v>0.55559999999999998</v>
      </c>
      <c r="Q1521">
        <v>5689.3</v>
      </c>
      <c r="R1521" t="s">
        <v>923</v>
      </c>
      <c r="T1521" t="s">
        <v>28</v>
      </c>
      <c r="Y1521" t="s">
        <v>30</v>
      </c>
    </row>
    <row r="1522" spans="1:25" x14ac:dyDescent="0.45">
      <c r="A1522" t="s">
        <v>203</v>
      </c>
      <c r="B1522" t="s">
        <v>204</v>
      </c>
      <c r="C1522">
        <v>1586</v>
      </c>
      <c r="D1522" t="s">
        <v>207</v>
      </c>
      <c r="F1522">
        <v>2021</v>
      </c>
      <c r="G1522">
        <v>44</v>
      </c>
      <c r="H1522">
        <v>32.06</v>
      </c>
      <c r="I1522">
        <v>198.51</v>
      </c>
      <c r="O1522">
        <v>1.587</v>
      </c>
      <c r="P1522">
        <v>0.53290000000000004</v>
      </c>
      <c r="Q1522">
        <v>5956.8</v>
      </c>
      <c r="R1522" t="s">
        <v>923</v>
      </c>
      <c r="T1522" t="s">
        <v>28</v>
      </c>
      <c r="Y1522" t="s">
        <v>30</v>
      </c>
    </row>
    <row r="1523" spans="1:25" x14ac:dyDescent="0.45">
      <c r="A1523" t="s">
        <v>203</v>
      </c>
      <c r="B1523" t="s">
        <v>204</v>
      </c>
      <c r="C1523">
        <v>1586</v>
      </c>
      <c r="D1523" t="s">
        <v>207</v>
      </c>
      <c r="F1523">
        <v>2022</v>
      </c>
      <c r="G1523">
        <v>39</v>
      </c>
      <c r="H1523">
        <v>26.6</v>
      </c>
      <c r="I1523">
        <v>161.65</v>
      </c>
      <c r="O1523">
        <v>1.3169999999999999</v>
      </c>
      <c r="P1523">
        <v>0.5333</v>
      </c>
      <c r="Q1523">
        <v>4942.2</v>
      </c>
      <c r="R1523" t="s">
        <v>923</v>
      </c>
      <c r="T1523" t="s">
        <v>28</v>
      </c>
      <c r="Y1523" t="s">
        <v>30</v>
      </c>
    </row>
    <row r="1524" spans="1:25" x14ac:dyDescent="0.45">
      <c r="A1524" t="s">
        <v>203</v>
      </c>
      <c r="B1524" t="s">
        <v>204</v>
      </c>
      <c r="C1524">
        <v>1586</v>
      </c>
      <c r="D1524" t="s">
        <v>207</v>
      </c>
      <c r="F1524">
        <v>2023</v>
      </c>
      <c r="G1524">
        <v>46</v>
      </c>
      <c r="H1524">
        <v>28.32</v>
      </c>
      <c r="I1524">
        <v>197.13</v>
      </c>
      <c r="O1524">
        <v>1.4019999999999999</v>
      </c>
      <c r="P1524">
        <v>0.53320000000000001</v>
      </c>
      <c r="Q1524">
        <v>5262</v>
      </c>
      <c r="R1524" t="s">
        <v>923</v>
      </c>
      <c r="T1524" t="s">
        <v>28</v>
      </c>
      <c r="Y1524" t="s">
        <v>30</v>
      </c>
    </row>
    <row r="1525" spans="1:25" x14ac:dyDescent="0.45">
      <c r="A1525" t="s">
        <v>203</v>
      </c>
      <c r="B1525" t="s">
        <v>204</v>
      </c>
      <c r="C1525">
        <v>1586</v>
      </c>
      <c r="D1525" t="s">
        <v>207</v>
      </c>
      <c r="F1525">
        <v>2024</v>
      </c>
      <c r="G1525">
        <v>5</v>
      </c>
      <c r="H1525">
        <v>2.76</v>
      </c>
      <c r="I1525">
        <v>15.18</v>
      </c>
      <c r="O1525">
        <v>0.13700000000000001</v>
      </c>
      <c r="P1525">
        <v>0.53259999999999996</v>
      </c>
      <c r="Q1525">
        <v>512.79999999999995</v>
      </c>
      <c r="R1525" t="s">
        <v>923</v>
      </c>
      <c r="T1525" t="s">
        <v>28</v>
      </c>
      <c r="Y1525" t="s">
        <v>30</v>
      </c>
    </row>
    <row r="1526" spans="1:25" x14ac:dyDescent="0.45">
      <c r="A1526" t="s">
        <v>203</v>
      </c>
      <c r="B1526" t="s">
        <v>208</v>
      </c>
      <c r="C1526">
        <v>1587</v>
      </c>
      <c r="D1526" t="s">
        <v>209</v>
      </c>
      <c r="F1526">
        <v>2009</v>
      </c>
      <c r="G1526">
        <v>9</v>
      </c>
      <c r="H1526">
        <v>4.6900000000000004</v>
      </c>
      <c r="I1526">
        <v>64</v>
      </c>
      <c r="O1526">
        <v>0.498</v>
      </c>
      <c r="P1526">
        <v>0.80379999999999996</v>
      </c>
      <c r="Q1526">
        <v>1232.0999999999999</v>
      </c>
      <c r="R1526" t="s">
        <v>923</v>
      </c>
      <c r="T1526" t="s">
        <v>28</v>
      </c>
      <c r="Y1526" t="s">
        <v>29</v>
      </c>
    </row>
    <row r="1527" spans="1:25" x14ac:dyDescent="0.45">
      <c r="A1527" t="s">
        <v>203</v>
      </c>
      <c r="B1527" t="s">
        <v>208</v>
      </c>
      <c r="C1527">
        <v>1587</v>
      </c>
      <c r="D1527" t="s">
        <v>209</v>
      </c>
      <c r="F1527">
        <v>2010</v>
      </c>
      <c r="G1527">
        <v>37</v>
      </c>
      <c r="H1527">
        <v>24.66</v>
      </c>
      <c r="I1527">
        <v>143.68</v>
      </c>
      <c r="O1527">
        <v>2.6139999999999999</v>
      </c>
      <c r="P1527">
        <v>0.80620000000000003</v>
      </c>
      <c r="Q1527">
        <v>6478.4</v>
      </c>
      <c r="R1527" t="s">
        <v>923</v>
      </c>
      <c r="T1527" t="s">
        <v>28</v>
      </c>
      <c r="Y1527" t="s">
        <v>29</v>
      </c>
    </row>
    <row r="1528" spans="1:25" x14ac:dyDescent="0.45">
      <c r="A1528" t="s">
        <v>203</v>
      </c>
      <c r="B1528" t="s">
        <v>208</v>
      </c>
      <c r="C1528">
        <v>1587</v>
      </c>
      <c r="D1528" t="s">
        <v>209</v>
      </c>
      <c r="F1528">
        <v>2011</v>
      </c>
      <c r="G1528">
        <v>20</v>
      </c>
      <c r="H1528">
        <v>14.7</v>
      </c>
      <c r="I1528">
        <v>88.54</v>
      </c>
      <c r="O1528">
        <v>1.5469999999999999</v>
      </c>
      <c r="P1528">
        <v>0.80020000000000002</v>
      </c>
      <c r="Q1528">
        <v>3861.6</v>
      </c>
      <c r="R1528" t="s">
        <v>923</v>
      </c>
      <c r="T1528" t="s">
        <v>28</v>
      </c>
      <c r="Y1528" t="s">
        <v>29</v>
      </c>
    </row>
    <row r="1529" spans="1:25" x14ac:dyDescent="0.45">
      <c r="A1529" t="s">
        <v>203</v>
      </c>
      <c r="B1529" t="s">
        <v>208</v>
      </c>
      <c r="C1529">
        <v>1587</v>
      </c>
      <c r="D1529" t="s">
        <v>209</v>
      </c>
      <c r="F1529">
        <v>2012</v>
      </c>
      <c r="G1529">
        <v>6</v>
      </c>
      <c r="H1529">
        <v>4.3899999999999997</v>
      </c>
      <c r="I1529">
        <v>50.93</v>
      </c>
      <c r="O1529">
        <v>0.44900000000000001</v>
      </c>
      <c r="P1529">
        <v>0.77500000000000002</v>
      </c>
      <c r="Q1529">
        <v>1153.3</v>
      </c>
      <c r="R1529" t="s">
        <v>923</v>
      </c>
      <c r="T1529" t="s">
        <v>28</v>
      </c>
      <c r="Y1529" t="s">
        <v>29</v>
      </c>
    </row>
    <row r="1530" spans="1:25" x14ac:dyDescent="0.45">
      <c r="A1530" t="s">
        <v>203</v>
      </c>
      <c r="B1530" t="s">
        <v>208</v>
      </c>
      <c r="C1530">
        <v>1587</v>
      </c>
      <c r="D1530" t="s">
        <v>209</v>
      </c>
      <c r="F1530">
        <v>2013</v>
      </c>
      <c r="G1530">
        <v>68</v>
      </c>
      <c r="H1530">
        <v>47.15</v>
      </c>
      <c r="I1530">
        <v>271.54000000000002</v>
      </c>
      <c r="O1530">
        <v>4.7489999999999997</v>
      </c>
      <c r="P1530">
        <v>0.76659999999999995</v>
      </c>
      <c r="Q1530">
        <v>12386</v>
      </c>
      <c r="R1530" t="s">
        <v>923</v>
      </c>
      <c r="T1530" t="s">
        <v>28</v>
      </c>
      <c r="Y1530" t="s">
        <v>29</v>
      </c>
    </row>
    <row r="1531" spans="1:25" x14ac:dyDescent="0.45">
      <c r="A1531" t="s">
        <v>203</v>
      </c>
      <c r="B1531" t="s">
        <v>208</v>
      </c>
      <c r="C1531">
        <v>1587</v>
      </c>
      <c r="D1531" t="s">
        <v>209</v>
      </c>
      <c r="F1531">
        <v>2014</v>
      </c>
      <c r="G1531">
        <v>30</v>
      </c>
      <c r="H1531">
        <v>16.23</v>
      </c>
      <c r="I1531">
        <v>151.6</v>
      </c>
      <c r="O1531">
        <v>1.6220000000000001</v>
      </c>
      <c r="P1531">
        <v>0.76080000000000003</v>
      </c>
      <c r="Q1531">
        <v>4263.8</v>
      </c>
      <c r="R1531" t="s">
        <v>923</v>
      </c>
      <c r="T1531" t="s">
        <v>28</v>
      </c>
      <c r="Y1531" t="s">
        <v>29</v>
      </c>
    </row>
    <row r="1532" spans="1:25" x14ac:dyDescent="0.45">
      <c r="A1532" t="s">
        <v>203</v>
      </c>
      <c r="B1532" t="s">
        <v>208</v>
      </c>
      <c r="C1532">
        <v>1587</v>
      </c>
      <c r="D1532" t="s">
        <v>209</v>
      </c>
      <c r="F1532">
        <v>2015</v>
      </c>
      <c r="G1532">
        <v>62</v>
      </c>
      <c r="H1532">
        <v>34.33</v>
      </c>
      <c r="I1532">
        <v>352.26</v>
      </c>
      <c r="O1532">
        <v>3.4180000000000001</v>
      </c>
      <c r="P1532">
        <v>0.75690000000000002</v>
      </c>
      <c r="Q1532">
        <v>9018.7000000000007</v>
      </c>
      <c r="R1532" t="s">
        <v>923</v>
      </c>
      <c r="T1532" t="s">
        <v>28</v>
      </c>
      <c r="Y1532" t="s">
        <v>30</v>
      </c>
    </row>
    <row r="1533" spans="1:25" x14ac:dyDescent="0.45">
      <c r="A1533" t="s">
        <v>203</v>
      </c>
      <c r="B1533" t="s">
        <v>208</v>
      </c>
      <c r="C1533">
        <v>1587</v>
      </c>
      <c r="D1533" t="s">
        <v>209</v>
      </c>
      <c r="F1533">
        <v>2016</v>
      </c>
      <c r="G1533">
        <v>34</v>
      </c>
      <c r="H1533">
        <v>24</v>
      </c>
      <c r="I1533">
        <v>237.98</v>
      </c>
      <c r="O1533">
        <v>2.2730000000000001</v>
      </c>
      <c r="P1533">
        <v>0.72170000000000001</v>
      </c>
      <c r="Q1533">
        <v>6305.1</v>
      </c>
      <c r="R1533" t="s">
        <v>923</v>
      </c>
      <c r="T1533" t="s">
        <v>28</v>
      </c>
      <c r="Y1533" t="s">
        <v>30</v>
      </c>
    </row>
    <row r="1534" spans="1:25" x14ac:dyDescent="0.45">
      <c r="A1534" t="s">
        <v>203</v>
      </c>
      <c r="B1534" t="s">
        <v>210</v>
      </c>
      <c r="C1534">
        <v>1588</v>
      </c>
      <c r="D1534">
        <v>7</v>
      </c>
      <c r="F1534">
        <v>2009</v>
      </c>
      <c r="G1534">
        <v>656</v>
      </c>
      <c r="H1534">
        <v>643.05999999999995</v>
      </c>
      <c r="I1534">
        <v>131842</v>
      </c>
      <c r="K1534">
        <v>388.18799999999999</v>
      </c>
      <c r="L1534">
        <v>0.3493</v>
      </c>
      <c r="M1534">
        <v>102271.425</v>
      </c>
      <c r="N1534">
        <v>6.6299999999999998E-2</v>
      </c>
      <c r="O1534">
        <v>114.84699999999999</v>
      </c>
      <c r="P1534">
        <v>0.1</v>
      </c>
      <c r="Q1534">
        <v>1459458.057</v>
      </c>
      <c r="R1534" t="s">
        <v>333</v>
      </c>
      <c r="S1534" t="s">
        <v>45</v>
      </c>
      <c r="T1534" t="s">
        <v>46</v>
      </c>
      <c r="W1534" t="s">
        <v>51</v>
      </c>
      <c r="Y1534" t="s">
        <v>35</v>
      </c>
    </row>
    <row r="1535" spans="1:25" x14ac:dyDescent="0.45">
      <c r="A1535" t="s">
        <v>203</v>
      </c>
      <c r="B1535" t="s">
        <v>210</v>
      </c>
      <c r="C1535">
        <v>1588</v>
      </c>
      <c r="D1535">
        <v>7</v>
      </c>
      <c r="F1535">
        <v>2010</v>
      </c>
      <c r="G1535">
        <v>1058</v>
      </c>
      <c r="H1535">
        <v>1033.6099999999999</v>
      </c>
      <c r="I1535">
        <v>215825.92000000001</v>
      </c>
      <c r="K1535">
        <v>3.4</v>
      </c>
      <c r="L1535">
        <v>3.2000000000000002E-3</v>
      </c>
      <c r="M1535">
        <v>140335.87400000001</v>
      </c>
      <c r="N1535">
        <v>5.9200000000000003E-2</v>
      </c>
      <c r="O1535">
        <v>153.36199999999999</v>
      </c>
      <c r="P1535">
        <v>7.5800000000000006E-2</v>
      </c>
      <c r="Q1535">
        <v>2359548.057</v>
      </c>
      <c r="R1535" t="s">
        <v>333</v>
      </c>
      <c r="S1535" t="s">
        <v>45</v>
      </c>
      <c r="T1535" t="s">
        <v>46</v>
      </c>
      <c r="W1535" t="s">
        <v>51</v>
      </c>
      <c r="Y1535" t="s">
        <v>35</v>
      </c>
    </row>
    <row r="1536" spans="1:25" x14ac:dyDescent="0.45">
      <c r="A1536" t="s">
        <v>203</v>
      </c>
      <c r="B1536" t="s">
        <v>210</v>
      </c>
      <c r="C1536">
        <v>1588</v>
      </c>
      <c r="D1536">
        <v>7</v>
      </c>
      <c r="F1536">
        <v>2011</v>
      </c>
      <c r="G1536">
        <v>696</v>
      </c>
      <c r="H1536">
        <v>675.98</v>
      </c>
      <c r="I1536">
        <v>106383.37</v>
      </c>
      <c r="K1536">
        <v>21.725000000000001</v>
      </c>
      <c r="L1536">
        <v>3.6799999999999999E-2</v>
      </c>
      <c r="M1536">
        <v>73428.712</v>
      </c>
      <c r="N1536">
        <v>5.9900000000000002E-2</v>
      </c>
      <c r="O1536">
        <v>66.774000000000001</v>
      </c>
      <c r="P1536">
        <v>5.7599999999999998E-2</v>
      </c>
      <c r="Q1536">
        <v>1220866.179</v>
      </c>
      <c r="R1536" t="s">
        <v>333</v>
      </c>
      <c r="S1536" t="s">
        <v>45</v>
      </c>
      <c r="T1536" t="s">
        <v>46</v>
      </c>
      <c r="W1536" t="s">
        <v>51</v>
      </c>
      <c r="Y1536" t="s">
        <v>35</v>
      </c>
    </row>
    <row r="1537" spans="1:25" x14ac:dyDescent="0.45">
      <c r="A1537" t="s">
        <v>203</v>
      </c>
      <c r="B1537" t="s">
        <v>210</v>
      </c>
      <c r="C1537">
        <v>1588</v>
      </c>
      <c r="D1537">
        <v>7</v>
      </c>
      <c r="F1537">
        <v>2012</v>
      </c>
      <c r="G1537">
        <v>1252</v>
      </c>
      <c r="H1537">
        <v>1229.95</v>
      </c>
      <c r="I1537">
        <v>177221.67</v>
      </c>
      <c r="K1537">
        <v>18.995999999999999</v>
      </c>
      <c r="L1537">
        <v>1.9699999999999999E-2</v>
      </c>
      <c r="M1537">
        <v>121062.692</v>
      </c>
      <c r="N1537">
        <v>5.9499999999999997E-2</v>
      </c>
      <c r="O1537">
        <v>106.1</v>
      </c>
      <c r="P1537">
        <v>7.3300000000000004E-2</v>
      </c>
      <c r="Q1537">
        <v>2024729.11</v>
      </c>
      <c r="R1537" t="s">
        <v>333</v>
      </c>
      <c r="S1537" t="s">
        <v>45</v>
      </c>
      <c r="T1537" t="s">
        <v>46</v>
      </c>
      <c r="W1537" t="s">
        <v>51</v>
      </c>
      <c r="Y1537" t="s">
        <v>35</v>
      </c>
    </row>
    <row r="1538" spans="1:25" x14ac:dyDescent="0.45">
      <c r="A1538" t="s">
        <v>203</v>
      </c>
      <c r="B1538" t="s">
        <v>210</v>
      </c>
      <c r="C1538">
        <v>1588</v>
      </c>
      <c r="D1538">
        <v>7</v>
      </c>
      <c r="F1538">
        <v>2013</v>
      </c>
      <c r="G1538">
        <v>1635</v>
      </c>
      <c r="H1538">
        <v>1616.6</v>
      </c>
      <c r="I1538">
        <v>344072.23</v>
      </c>
      <c r="K1538">
        <v>786.39800000000002</v>
      </c>
      <c r="L1538">
        <v>0.32669999999999999</v>
      </c>
      <c r="M1538">
        <v>258220.11499999999</v>
      </c>
      <c r="N1538">
        <v>6.5699999999999995E-2</v>
      </c>
      <c r="O1538">
        <v>267.923</v>
      </c>
      <c r="P1538">
        <v>0.1023</v>
      </c>
      <c r="Q1538">
        <v>3810700.1320000002</v>
      </c>
      <c r="R1538" t="s">
        <v>333</v>
      </c>
      <c r="S1538" t="s">
        <v>45</v>
      </c>
      <c r="T1538" t="s">
        <v>46</v>
      </c>
      <c r="W1538" t="s">
        <v>51</v>
      </c>
      <c r="Y1538" t="s">
        <v>35</v>
      </c>
    </row>
    <row r="1539" spans="1:25" x14ac:dyDescent="0.45">
      <c r="A1539" t="s">
        <v>203</v>
      </c>
      <c r="B1539" t="s">
        <v>210</v>
      </c>
      <c r="C1539">
        <v>1588</v>
      </c>
      <c r="D1539">
        <v>7</v>
      </c>
      <c r="F1539">
        <v>2014</v>
      </c>
      <c r="G1539">
        <v>1220</v>
      </c>
      <c r="H1539">
        <v>1200.32</v>
      </c>
      <c r="I1539">
        <v>227577.26</v>
      </c>
      <c r="K1539">
        <v>906.68899999999996</v>
      </c>
      <c r="L1539">
        <v>0.54100000000000004</v>
      </c>
      <c r="M1539">
        <v>192957.62899999999</v>
      </c>
      <c r="N1539">
        <v>7.2400000000000006E-2</v>
      </c>
      <c r="O1539">
        <v>196.58600000000001</v>
      </c>
      <c r="P1539">
        <v>0.1192</v>
      </c>
      <c r="Q1539">
        <v>2514726.7960000001</v>
      </c>
      <c r="R1539" t="s">
        <v>333</v>
      </c>
      <c r="S1539" t="s">
        <v>45</v>
      </c>
      <c r="T1539" t="s">
        <v>46</v>
      </c>
      <c r="W1539" t="s">
        <v>51</v>
      </c>
      <c r="Y1539" t="s">
        <v>35</v>
      </c>
    </row>
    <row r="1540" spans="1:25" x14ac:dyDescent="0.45">
      <c r="A1540" t="s">
        <v>203</v>
      </c>
      <c r="B1540" t="s">
        <v>210</v>
      </c>
      <c r="C1540">
        <v>1588</v>
      </c>
      <c r="D1540">
        <v>7</v>
      </c>
      <c r="F1540">
        <v>2015</v>
      </c>
      <c r="G1540">
        <v>1341</v>
      </c>
      <c r="H1540">
        <v>1309.92</v>
      </c>
      <c r="I1540">
        <v>229737.44</v>
      </c>
      <c r="K1540">
        <v>723.00900000000001</v>
      </c>
      <c r="L1540">
        <v>0.38519999999999999</v>
      </c>
      <c r="M1540">
        <v>205783.269</v>
      </c>
      <c r="N1540">
        <v>7.3099999999999998E-2</v>
      </c>
      <c r="O1540">
        <v>195.489</v>
      </c>
      <c r="P1540">
        <v>0.1113</v>
      </c>
      <c r="Q1540">
        <v>2625450.889</v>
      </c>
      <c r="R1540" t="s">
        <v>333</v>
      </c>
      <c r="S1540" t="s">
        <v>45</v>
      </c>
      <c r="T1540" t="s">
        <v>46</v>
      </c>
      <c r="W1540" t="s">
        <v>51</v>
      </c>
      <c r="Y1540" t="s">
        <v>47</v>
      </c>
    </row>
    <row r="1541" spans="1:25" x14ac:dyDescent="0.45">
      <c r="A1541" t="s">
        <v>203</v>
      </c>
      <c r="B1541" t="s">
        <v>210</v>
      </c>
      <c r="C1541">
        <v>1588</v>
      </c>
      <c r="D1541">
        <v>7</v>
      </c>
      <c r="F1541">
        <v>2016</v>
      </c>
      <c r="G1541">
        <v>2120</v>
      </c>
      <c r="H1541">
        <v>2090.29</v>
      </c>
      <c r="I1541">
        <v>253335.44</v>
      </c>
      <c r="K1541">
        <v>751.20699999999999</v>
      </c>
      <c r="L1541">
        <v>0.41799999999999998</v>
      </c>
      <c r="M1541">
        <v>244839.568</v>
      </c>
      <c r="N1541">
        <v>7.6399999999999996E-2</v>
      </c>
      <c r="O1541">
        <v>282.79300000000001</v>
      </c>
      <c r="P1541">
        <v>0.17150000000000001</v>
      </c>
      <c r="Q1541">
        <v>3084542.1570000001</v>
      </c>
      <c r="R1541" t="s">
        <v>333</v>
      </c>
      <c r="S1541" t="s">
        <v>45</v>
      </c>
      <c r="T1541" t="s">
        <v>46</v>
      </c>
      <c r="W1541" t="s">
        <v>51</v>
      </c>
      <c r="Y1541" t="s">
        <v>47</v>
      </c>
    </row>
    <row r="1542" spans="1:25" x14ac:dyDescent="0.45">
      <c r="A1542" t="s">
        <v>203</v>
      </c>
      <c r="B1542" t="s">
        <v>210</v>
      </c>
      <c r="C1542">
        <v>1588</v>
      </c>
      <c r="D1542">
        <v>7</v>
      </c>
      <c r="F1542">
        <v>2017</v>
      </c>
      <c r="G1542">
        <v>984</v>
      </c>
      <c r="H1542">
        <v>965.32</v>
      </c>
      <c r="I1542">
        <v>130574.71</v>
      </c>
      <c r="K1542">
        <v>381.01600000000002</v>
      </c>
      <c r="L1542">
        <v>0.37980000000000003</v>
      </c>
      <c r="M1542">
        <v>124379.31600000001</v>
      </c>
      <c r="N1542">
        <v>7.4999999999999997E-2</v>
      </c>
      <c r="O1542">
        <v>123.31100000000001</v>
      </c>
      <c r="P1542">
        <v>0.1326</v>
      </c>
      <c r="Q1542">
        <v>1565928.155</v>
      </c>
      <c r="R1542" t="s">
        <v>333</v>
      </c>
      <c r="S1542" t="s">
        <v>45</v>
      </c>
      <c r="T1542" t="s">
        <v>46</v>
      </c>
      <c r="W1542" t="s">
        <v>51</v>
      </c>
      <c r="Y1542" t="s">
        <v>47</v>
      </c>
    </row>
    <row r="1543" spans="1:25" x14ac:dyDescent="0.45">
      <c r="A1543" t="s">
        <v>203</v>
      </c>
      <c r="B1543" t="s">
        <v>210</v>
      </c>
      <c r="C1543">
        <v>1588</v>
      </c>
      <c r="D1543">
        <v>7</v>
      </c>
      <c r="F1543">
        <v>2018</v>
      </c>
      <c r="G1543">
        <v>838</v>
      </c>
      <c r="H1543">
        <v>819.77</v>
      </c>
      <c r="I1543">
        <v>149366.07999999999</v>
      </c>
      <c r="K1543">
        <v>424.255</v>
      </c>
      <c r="L1543">
        <v>0.36130000000000001</v>
      </c>
      <c r="M1543">
        <v>141055.02499999999</v>
      </c>
      <c r="N1543">
        <v>7.4800000000000005E-2</v>
      </c>
      <c r="O1543">
        <v>161.02699999999999</v>
      </c>
      <c r="P1543">
        <v>0.12989999999999999</v>
      </c>
      <c r="Q1543">
        <v>1771890.165</v>
      </c>
      <c r="R1543" t="s">
        <v>333</v>
      </c>
      <c r="S1543" t="s">
        <v>45</v>
      </c>
      <c r="T1543" t="s">
        <v>46</v>
      </c>
      <c r="W1543" t="s">
        <v>51</v>
      </c>
      <c r="Y1543" t="s">
        <v>47</v>
      </c>
    </row>
    <row r="1544" spans="1:25" x14ac:dyDescent="0.45">
      <c r="A1544" t="s">
        <v>203</v>
      </c>
      <c r="B1544" t="s">
        <v>210</v>
      </c>
      <c r="C1544">
        <v>1588</v>
      </c>
      <c r="D1544">
        <v>7</v>
      </c>
      <c r="F1544">
        <v>2019</v>
      </c>
      <c r="G1544">
        <v>369</v>
      </c>
      <c r="H1544">
        <v>354.45</v>
      </c>
      <c r="I1544">
        <v>26827.02</v>
      </c>
      <c r="K1544">
        <v>72.290999999999997</v>
      </c>
      <c r="L1544">
        <v>0.17299999999999999</v>
      </c>
      <c r="M1544">
        <v>28438.418000000001</v>
      </c>
      <c r="N1544">
        <v>6.6699999999999995E-2</v>
      </c>
      <c r="O1544">
        <v>27.477</v>
      </c>
      <c r="P1544">
        <v>7.8899999999999998E-2</v>
      </c>
      <c r="Q1544">
        <v>373068.57299999997</v>
      </c>
      <c r="R1544" t="s">
        <v>333</v>
      </c>
      <c r="S1544" t="s">
        <v>45</v>
      </c>
      <c r="T1544" t="s">
        <v>46</v>
      </c>
      <c r="W1544" t="s">
        <v>51</v>
      </c>
      <c r="Y1544" t="s">
        <v>47</v>
      </c>
    </row>
    <row r="1545" spans="1:25" x14ac:dyDescent="0.45">
      <c r="A1545" t="s">
        <v>203</v>
      </c>
      <c r="B1545" t="s">
        <v>210</v>
      </c>
      <c r="C1545">
        <v>1588</v>
      </c>
      <c r="D1545">
        <v>7</v>
      </c>
      <c r="F1545">
        <v>2020</v>
      </c>
      <c r="G1545">
        <v>186</v>
      </c>
      <c r="H1545">
        <v>176.96</v>
      </c>
      <c r="I1545">
        <v>4482.46</v>
      </c>
      <c r="K1545">
        <v>10.183</v>
      </c>
      <c r="L1545">
        <v>3.0099999999999998E-2</v>
      </c>
      <c r="M1545">
        <v>6738.607</v>
      </c>
      <c r="N1545">
        <v>6.0699999999999997E-2</v>
      </c>
      <c r="O1545">
        <v>4.5999999999999996</v>
      </c>
      <c r="P1545">
        <v>3.9E-2</v>
      </c>
      <c r="Q1545">
        <v>97741.843999999997</v>
      </c>
      <c r="R1545" t="s">
        <v>333</v>
      </c>
      <c r="S1545" t="s">
        <v>45</v>
      </c>
      <c r="T1545" t="s">
        <v>46</v>
      </c>
      <c r="W1545" t="s">
        <v>51</v>
      </c>
      <c r="Y1545" t="s">
        <v>47</v>
      </c>
    </row>
    <row r="1546" spans="1:25" x14ac:dyDescent="0.45">
      <c r="A1546" t="s">
        <v>203</v>
      </c>
      <c r="B1546" t="s">
        <v>210</v>
      </c>
      <c r="C1546">
        <v>1588</v>
      </c>
      <c r="D1546">
        <v>7</v>
      </c>
      <c r="F1546">
        <v>2021</v>
      </c>
      <c r="G1546">
        <v>164</v>
      </c>
      <c r="H1546">
        <v>158.4</v>
      </c>
      <c r="I1546">
        <v>11252.96</v>
      </c>
      <c r="K1546">
        <v>29.457000000000001</v>
      </c>
      <c r="L1546">
        <v>0.26850000000000002</v>
      </c>
      <c r="M1546">
        <v>11628.824000000001</v>
      </c>
      <c r="N1546">
        <v>7.1499999999999994E-2</v>
      </c>
      <c r="O1546">
        <v>12.153</v>
      </c>
      <c r="P1546">
        <v>0.12479999999999999</v>
      </c>
      <c r="Q1546">
        <v>150792.823</v>
      </c>
      <c r="R1546" t="s">
        <v>333</v>
      </c>
      <c r="S1546" t="s">
        <v>45</v>
      </c>
      <c r="T1546" t="s">
        <v>46</v>
      </c>
      <c r="W1546" t="s">
        <v>51</v>
      </c>
      <c r="Y1546" t="s">
        <v>47</v>
      </c>
    </row>
    <row r="1547" spans="1:25" x14ac:dyDescent="0.45">
      <c r="A1547" t="s">
        <v>203</v>
      </c>
      <c r="B1547" t="s">
        <v>210</v>
      </c>
      <c r="C1547">
        <v>1588</v>
      </c>
      <c r="D1547">
        <v>81</v>
      </c>
      <c r="F1547">
        <v>2009</v>
      </c>
      <c r="G1547">
        <v>7095</v>
      </c>
      <c r="H1547">
        <v>7007.77</v>
      </c>
      <c r="I1547">
        <v>1500975.75</v>
      </c>
      <c r="K1547">
        <v>4.5709999999999997</v>
      </c>
      <c r="L1547">
        <v>1E-3</v>
      </c>
      <c r="M1547">
        <v>905452.70400000003</v>
      </c>
      <c r="N1547">
        <v>5.8999999999999997E-2</v>
      </c>
      <c r="O1547">
        <v>55.941000000000003</v>
      </c>
      <c r="P1547">
        <v>9.7999999999999997E-3</v>
      </c>
      <c r="Q1547">
        <v>15235989.358999999</v>
      </c>
      <c r="R1547" t="s">
        <v>333</v>
      </c>
      <c r="T1547" t="s">
        <v>89</v>
      </c>
      <c r="V1547" t="s">
        <v>211</v>
      </c>
      <c r="Y1547" t="s">
        <v>35</v>
      </c>
    </row>
    <row r="1548" spans="1:25" x14ac:dyDescent="0.45">
      <c r="A1548" t="s">
        <v>203</v>
      </c>
      <c r="B1548" t="s">
        <v>210</v>
      </c>
      <c r="C1548">
        <v>1588</v>
      </c>
      <c r="D1548">
        <v>81</v>
      </c>
      <c r="F1548">
        <v>2010</v>
      </c>
      <c r="G1548">
        <v>6485</v>
      </c>
      <c r="H1548">
        <v>6438.55</v>
      </c>
      <c r="I1548">
        <v>1408421.43</v>
      </c>
      <c r="K1548">
        <v>4.4610000000000003</v>
      </c>
      <c r="L1548">
        <v>1E-3</v>
      </c>
      <c r="M1548">
        <v>883672.73300000001</v>
      </c>
      <c r="N1548">
        <v>5.8999999999999997E-2</v>
      </c>
      <c r="O1548">
        <v>49.32</v>
      </c>
      <c r="P1548">
        <v>8.2000000000000007E-3</v>
      </c>
      <c r="Q1548">
        <v>14869486.563999999</v>
      </c>
      <c r="R1548" t="s">
        <v>333</v>
      </c>
      <c r="T1548" t="s">
        <v>89</v>
      </c>
      <c r="V1548" t="s">
        <v>211</v>
      </c>
      <c r="Y1548" t="s">
        <v>35</v>
      </c>
    </row>
    <row r="1549" spans="1:25" x14ac:dyDescent="0.45">
      <c r="A1549" t="s">
        <v>203</v>
      </c>
      <c r="B1549" t="s">
        <v>210</v>
      </c>
      <c r="C1549">
        <v>1588</v>
      </c>
      <c r="D1549">
        <v>81</v>
      </c>
      <c r="F1549">
        <v>2011</v>
      </c>
      <c r="G1549">
        <v>7091</v>
      </c>
      <c r="H1549">
        <v>7012.23</v>
      </c>
      <c r="I1549">
        <v>2357017.2999999998</v>
      </c>
      <c r="K1549">
        <v>5.0350000000000001</v>
      </c>
      <c r="L1549">
        <v>1E-3</v>
      </c>
      <c r="M1549">
        <v>997423.51500000001</v>
      </c>
      <c r="N1549">
        <v>5.8999999999999997E-2</v>
      </c>
      <c r="O1549">
        <v>56.100999999999999</v>
      </c>
      <c r="P1549">
        <v>8.2000000000000007E-3</v>
      </c>
      <c r="Q1549">
        <v>16783511.528999999</v>
      </c>
      <c r="R1549" t="s">
        <v>333</v>
      </c>
      <c r="T1549" t="s">
        <v>89</v>
      </c>
      <c r="V1549" t="s">
        <v>211</v>
      </c>
      <c r="Y1549" t="s">
        <v>35</v>
      </c>
    </row>
    <row r="1550" spans="1:25" x14ac:dyDescent="0.45">
      <c r="A1550" t="s">
        <v>203</v>
      </c>
      <c r="B1550" t="s">
        <v>210</v>
      </c>
      <c r="C1550">
        <v>1588</v>
      </c>
      <c r="D1550">
        <v>81</v>
      </c>
      <c r="F1550">
        <v>2012</v>
      </c>
      <c r="G1550">
        <v>6979</v>
      </c>
      <c r="H1550">
        <v>6885.91</v>
      </c>
      <c r="I1550">
        <v>2200792.65</v>
      </c>
      <c r="K1550">
        <v>4.6239999999999997</v>
      </c>
      <c r="L1550">
        <v>1E-3</v>
      </c>
      <c r="M1550">
        <v>915891.42</v>
      </c>
      <c r="N1550">
        <v>5.8999999999999997E-2</v>
      </c>
      <c r="O1550">
        <v>53.847000000000001</v>
      </c>
      <c r="P1550">
        <v>9.1999999999999998E-3</v>
      </c>
      <c r="Q1550">
        <v>15411621.382999999</v>
      </c>
      <c r="R1550" t="s">
        <v>333</v>
      </c>
      <c r="T1550" t="s">
        <v>89</v>
      </c>
      <c r="V1550" t="s">
        <v>211</v>
      </c>
      <c r="Y1550" t="s">
        <v>35</v>
      </c>
    </row>
    <row r="1551" spans="1:25" x14ac:dyDescent="0.45">
      <c r="A1551" t="s">
        <v>203</v>
      </c>
      <c r="B1551" t="s">
        <v>210</v>
      </c>
      <c r="C1551">
        <v>1588</v>
      </c>
      <c r="D1551">
        <v>81</v>
      </c>
      <c r="F1551">
        <v>2013</v>
      </c>
      <c r="G1551">
        <v>5683</v>
      </c>
      <c r="H1551">
        <v>5589.73</v>
      </c>
      <c r="I1551">
        <v>1776969.52</v>
      </c>
      <c r="K1551">
        <v>3.7759999999999998</v>
      </c>
      <c r="L1551">
        <v>1E-3</v>
      </c>
      <c r="M1551">
        <v>747993.06799999997</v>
      </c>
      <c r="N1551">
        <v>5.8999999999999997E-2</v>
      </c>
      <c r="O1551">
        <v>46.133000000000003</v>
      </c>
      <c r="P1551">
        <v>1.03E-2</v>
      </c>
      <c r="Q1551">
        <v>12586406.007999999</v>
      </c>
      <c r="R1551" t="s">
        <v>333</v>
      </c>
      <c r="T1551" t="s">
        <v>89</v>
      </c>
      <c r="V1551" t="s">
        <v>211</v>
      </c>
      <c r="Y1551" t="s">
        <v>35</v>
      </c>
    </row>
    <row r="1552" spans="1:25" x14ac:dyDescent="0.45">
      <c r="A1552" t="s">
        <v>203</v>
      </c>
      <c r="B1552" t="s">
        <v>210</v>
      </c>
      <c r="C1552">
        <v>1588</v>
      </c>
      <c r="D1552">
        <v>81</v>
      </c>
      <c r="F1552">
        <v>2014</v>
      </c>
      <c r="G1552">
        <v>1425</v>
      </c>
      <c r="H1552">
        <v>1380.94</v>
      </c>
      <c r="I1552">
        <v>386838.29</v>
      </c>
      <c r="K1552">
        <v>0.85299999999999998</v>
      </c>
      <c r="L1552">
        <v>1E-3</v>
      </c>
      <c r="M1552">
        <v>169040.41699999999</v>
      </c>
      <c r="N1552">
        <v>5.9200000000000003E-2</v>
      </c>
      <c r="O1552">
        <v>14.856999999999999</v>
      </c>
      <c r="P1552">
        <v>1.8100000000000002E-2</v>
      </c>
      <c r="Q1552">
        <v>2844438.5550000002</v>
      </c>
      <c r="R1552" t="s">
        <v>333</v>
      </c>
      <c r="T1552" t="s">
        <v>89</v>
      </c>
      <c r="V1552" t="s">
        <v>211</v>
      </c>
      <c r="Y1552" t="s">
        <v>35</v>
      </c>
    </row>
    <row r="1553" spans="1:25" x14ac:dyDescent="0.45">
      <c r="A1553" t="s">
        <v>203</v>
      </c>
      <c r="B1553" t="s">
        <v>210</v>
      </c>
      <c r="C1553">
        <v>1588</v>
      </c>
      <c r="D1553">
        <v>81</v>
      </c>
      <c r="F1553">
        <v>2015</v>
      </c>
      <c r="G1553">
        <v>2169</v>
      </c>
      <c r="H1553">
        <v>2119.5100000000002</v>
      </c>
      <c r="I1553">
        <v>643684.98</v>
      </c>
      <c r="K1553">
        <v>1.385</v>
      </c>
      <c r="L1553">
        <v>1E-3</v>
      </c>
      <c r="M1553">
        <v>274320.103</v>
      </c>
      <c r="N1553">
        <v>5.91E-2</v>
      </c>
      <c r="O1553">
        <v>19.102</v>
      </c>
      <c r="P1553">
        <v>1.34E-2</v>
      </c>
      <c r="Q1553">
        <v>4616007.9730000002</v>
      </c>
      <c r="R1553" t="s">
        <v>333</v>
      </c>
      <c r="T1553" t="s">
        <v>89</v>
      </c>
      <c r="V1553" t="s">
        <v>211</v>
      </c>
      <c r="Y1553" t="s">
        <v>36</v>
      </c>
    </row>
    <row r="1554" spans="1:25" x14ac:dyDescent="0.45">
      <c r="A1554" t="s">
        <v>203</v>
      </c>
      <c r="B1554" t="s">
        <v>210</v>
      </c>
      <c r="C1554">
        <v>1588</v>
      </c>
      <c r="D1554">
        <v>81</v>
      </c>
      <c r="F1554">
        <v>2016</v>
      </c>
      <c r="G1554">
        <v>5692</v>
      </c>
      <c r="H1554">
        <v>5619.58</v>
      </c>
      <c r="I1554">
        <v>1807818.84</v>
      </c>
      <c r="K1554">
        <v>3.8330000000000002</v>
      </c>
      <c r="L1554">
        <v>1E-3</v>
      </c>
      <c r="M1554">
        <v>759174.723</v>
      </c>
      <c r="N1554">
        <v>5.91E-2</v>
      </c>
      <c r="O1554">
        <v>44.085000000000001</v>
      </c>
      <c r="P1554">
        <v>9.1999999999999998E-3</v>
      </c>
      <c r="Q1554">
        <v>12774585.734999999</v>
      </c>
      <c r="R1554" t="s">
        <v>333</v>
      </c>
      <c r="T1554" t="s">
        <v>89</v>
      </c>
      <c r="V1554" t="s">
        <v>211</v>
      </c>
      <c r="Y1554" t="s">
        <v>36</v>
      </c>
    </row>
    <row r="1555" spans="1:25" x14ac:dyDescent="0.45">
      <c r="A1555" t="s">
        <v>203</v>
      </c>
      <c r="B1555" t="s">
        <v>210</v>
      </c>
      <c r="C1555">
        <v>1588</v>
      </c>
      <c r="D1555">
        <v>81</v>
      </c>
      <c r="F1555">
        <v>2017</v>
      </c>
      <c r="G1555">
        <v>6206</v>
      </c>
      <c r="H1555">
        <v>6132.63</v>
      </c>
      <c r="I1555">
        <v>1963691.8</v>
      </c>
      <c r="K1555">
        <v>4.1859999999999999</v>
      </c>
      <c r="L1555">
        <v>1E-3</v>
      </c>
      <c r="M1555">
        <v>829177.25</v>
      </c>
      <c r="N1555">
        <v>5.8999999999999997E-2</v>
      </c>
      <c r="O1555">
        <v>47.412999999999997</v>
      </c>
      <c r="P1555">
        <v>8.6999999999999994E-3</v>
      </c>
      <c r="Q1555">
        <v>13952479.421</v>
      </c>
      <c r="R1555" t="s">
        <v>333</v>
      </c>
      <c r="T1555" t="s">
        <v>89</v>
      </c>
      <c r="V1555" t="s">
        <v>211</v>
      </c>
      <c r="Y1555" t="s">
        <v>36</v>
      </c>
    </row>
    <row r="1556" spans="1:25" x14ac:dyDescent="0.45">
      <c r="A1556" t="s">
        <v>203</v>
      </c>
      <c r="B1556" t="s">
        <v>210</v>
      </c>
      <c r="C1556">
        <v>1588</v>
      </c>
      <c r="D1556">
        <v>81</v>
      </c>
      <c r="F1556">
        <v>2018</v>
      </c>
      <c r="G1556">
        <v>3833</v>
      </c>
      <c r="H1556">
        <v>3748.11</v>
      </c>
      <c r="I1556">
        <v>1133493.73</v>
      </c>
      <c r="K1556">
        <v>2.4510000000000001</v>
      </c>
      <c r="L1556">
        <v>1E-3</v>
      </c>
      <c r="M1556">
        <v>485514.02500000002</v>
      </c>
      <c r="N1556">
        <v>5.8999999999999997E-2</v>
      </c>
      <c r="O1556">
        <v>31.06</v>
      </c>
      <c r="P1556">
        <v>1.1599999999999999E-2</v>
      </c>
      <c r="Q1556">
        <v>8169737.4299999997</v>
      </c>
      <c r="R1556" t="s">
        <v>333</v>
      </c>
      <c r="T1556" t="s">
        <v>89</v>
      </c>
      <c r="V1556" t="s">
        <v>211</v>
      </c>
      <c r="Y1556" t="s">
        <v>36</v>
      </c>
    </row>
    <row r="1557" spans="1:25" x14ac:dyDescent="0.45">
      <c r="A1557" t="s">
        <v>203</v>
      </c>
      <c r="B1557" t="s">
        <v>210</v>
      </c>
      <c r="C1557">
        <v>1588</v>
      </c>
      <c r="D1557">
        <v>81</v>
      </c>
      <c r="F1557">
        <v>2019</v>
      </c>
      <c r="G1557">
        <v>2226</v>
      </c>
      <c r="H1557">
        <v>2178.77</v>
      </c>
      <c r="I1557">
        <v>629358.42000000004</v>
      </c>
      <c r="K1557">
        <v>1.3839999999999999</v>
      </c>
      <c r="L1557">
        <v>1E-3</v>
      </c>
      <c r="M1557">
        <v>274216.49099999998</v>
      </c>
      <c r="N1557">
        <v>5.8999999999999997E-2</v>
      </c>
      <c r="O1557">
        <v>19.21</v>
      </c>
      <c r="P1557">
        <v>1.34E-2</v>
      </c>
      <c r="Q1557">
        <v>4614222.1469999999</v>
      </c>
      <c r="R1557" t="s">
        <v>333</v>
      </c>
      <c r="T1557" t="s">
        <v>89</v>
      </c>
      <c r="V1557" t="s">
        <v>211</v>
      </c>
      <c r="Y1557" t="s">
        <v>36</v>
      </c>
    </row>
    <row r="1558" spans="1:25" x14ac:dyDescent="0.45">
      <c r="A1558" t="s">
        <v>203</v>
      </c>
      <c r="B1558" t="s">
        <v>210</v>
      </c>
      <c r="C1558">
        <v>1588</v>
      </c>
      <c r="D1558">
        <v>81</v>
      </c>
      <c r="F1558">
        <v>2020</v>
      </c>
      <c r="G1558">
        <v>1542</v>
      </c>
      <c r="H1558">
        <v>1508.77</v>
      </c>
      <c r="I1558">
        <v>430026.25</v>
      </c>
      <c r="K1558">
        <v>0.94399999999999995</v>
      </c>
      <c r="L1558">
        <v>1E-3</v>
      </c>
      <c r="M1558">
        <v>187026.66699999999</v>
      </c>
      <c r="N1558">
        <v>5.8999999999999997E-2</v>
      </c>
      <c r="O1558">
        <v>13.13</v>
      </c>
      <c r="P1558">
        <v>1.3299999999999999E-2</v>
      </c>
      <c r="Q1558">
        <v>3147073.9419999998</v>
      </c>
      <c r="R1558" t="s">
        <v>333</v>
      </c>
      <c r="T1558" t="s">
        <v>89</v>
      </c>
      <c r="V1558" t="s">
        <v>211</v>
      </c>
      <c r="Y1558" t="s">
        <v>36</v>
      </c>
    </row>
    <row r="1559" spans="1:25" x14ac:dyDescent="0.45">
      <c r="A1559" t="s">
        <v>203</v>
      </c>
      <c r="B1559" t="s">
        <v>210</v>
      </c>
      <c r="C1559">
        <v>1588</v>
      </c>
      <c r="D1559">
        <v>81</v>
      </c>
      <c r="F1559">
        <v>2021</v>
      </c>
      <c r="G1559">
        <v>773</v>
      </c>
      <c r="H1559">
        <v>749.02</v>
      </c>
      <c r="I1559">
        <v>205269.72</v>
      </c>
      <c r="K1559">
        <v>0.45700000000000002</v>
      </c>
      <c r="L1559">
        <v>1E-3</v>
      </c>
      <c r="M1559">
        <v>90590</v>
      </c>
      <c r="N1559">
        <v>5.91E-2</v>
      </c>
      <c r="O1559">
        <v>7.2830000000000004</v>
      </c>
      <c r="P1559">
        <v>1.84E-2</v>
      </c>
      <c r="Q1559">
        <v>1524337.13</v>
      </c>
      <c r="R1559" t="s">
        <v>333</v>
      </c>
      <c r="T1559" t="s">
        <v>89</v>
      </c>
      <c r="V1559" t="s">
        <v>211</v>
      </c>
      <c r="Y1559" t="s">
        <v>36</v>
      </c>
    </row>
    <row r="1560" spans="1:25" x14ac:dyDescent="0.45">
      <c r="A1560" t="s">
        <v>203</v>
      </c>
      <c r="B1560" t="s">
        <v>210</v>
      </c>
      <c r="C1560">
        <v>1588</v>
      </c>
      <c r="D1560">
        <v>81</v>
      </c>
      <c r="F1560">
        <v>2022</v>
      </c>
      <c r="G1560">
        <v>1483</v>
      </c>
      <c r="H1560">
        <v>1458.77</v>
      </c>
      <c r="I1560">
        <v>433213.48</v>
      </c>
      <c r="K1560">
        <v>0.93700000000000006</v>
      </c>
      <c r="L1560">
        <v>1E-3</v>
      </c>
      <c r="M1560">
        <v>185629.69</v>
      </c>
      <c r="N1560">
        <v>5.91E-2</v>
      </c>
      <c r="O1560">
        <v>11.866</v>
      </c>
      <c r="P1560">
        <v>1.0699999999999999E-2</v>
      </c>
      <c r="Q1560">
        <v>3123601.148</v>
      </c>
      <c r="R1560" t="s">
        <v>333</v>
      </c>
      <c r="T1560" t="s">
        <v>89</v>
      </c>
      <c r="V1560" t="s">
        <v>211</v>
      </c>
      <c r="Y1560" t="s">
        <v>36</v>
      </c>
    </row>
    <row r="1561" spans="1:25" x14ac:dyDescent="0.45">
      <c r="A1561" t="s">
        <v>203</v>
      </c>
      <c r="B1561" t="s">
        <v>210</v>
      </c>
      <c r="C1561">
        <v>1588</v>
      </c>
      <c r="D1561">
        <v>81</v>
      </c>
      <c r="F1561">
        <v>2023</v>
      </c>
      <c r="G1561">
        <v>1189</v>
      </c>
      <c r="H1561">
        <v>1172.3599999999999</v>
      </c>
      <c r="I1561">
        <v>332521.23</v>
      </c>
      <c r="K1561">
        <v>0.71799999999999997</v>
      </c>
      <c r="L1561">
        <v>1E-3</v>
      </c>
      <c r="M1561">
        <v>142316.94399999999</v>
      </c>
      <c r="N1561">
        <v>5.91E-2</v>
      </c>
      <c r="O1561">
        <v>9.2270000000000003</v>
      </c>
      <c r="P1561">
        <v>1.15E-2</v>
      </c>
      <c r="Q1561">
        <v>2394750.2949999999</v>
      </c>
      <c r="R1561" t="s">
        <v>333</v>
      </c>
      <c r="T1561" t="s">
        <v>89</v>
      </c>
      <c r="V1561" t="s">
        <v>211</v>
      </c>
      <c r="Y1561" t="s">
        <v>36</v>
      </c>
    </row>
    <row r="1562" spans="1:25" x14ac:dyDescent="0.45">
      <c r="A1562" t="s">
        <v>203</v>
      </c>
      <c r="B1562" t="s">
        <v>210</v>
      </c>
      <c r="C1562">
        <v>1588</v>
      </c>
      <c r="D1562">
        <v>81</v>
      </c>
      <c r="F1562">
        <v>2024</v>
      </c>
      <c r="G1562">
        <v>1058</v>
      </c>
      <c r="H1562">
        <v>1053.05</v>
      </c>
      <c r="I1562">
        <v>315913.75</v>
      </c>
      <c r="K1562">
        <v>0.67600000000000005</v>
      </c>
      <c r="L1562">
        <v>1E-3</v>
      </c>
      <c r="M1562">
        <v>134000.087</v>
      </c>
      <c r="N1562">
        <v>5.8999999999999997E-2</v>
      </c>
      <c r="O1562">
        <v>7.5679999999999996</v>
      </c>
      <c r="P1562">
        <v>8.6999999999999994E-3</v>
      </c>
      <c r="Q1562">
        <v>2254808.523</v>
      </c>
      <c r="R1562" t="s">
        <v>333</v>
      </c>
      <c r="T1562" t="s">
        <v>89</v>
      </c>
      <c r="V1562" t="s">
        <v>211</v>
      </c>
      <c r="Y1562" t="s">
        <v>36</v>
      </c>
    </row>
    <row r="1563" spans="1:25" x14ac:dyDescent="0.45">
      <c r="A1563" t="s">
        <v>203</v>
      </c>
      <c r="B1563" t="s">
        <v>210</v>
      </c>
      <c r="C1563">
        <v>1588</v>
      </c>
      <c r="D1563">
        <v>82</v>
      </c>
      <c r="F1563">
        <v>2009</v>
      </c>
      <c r="G1563">
        <v>7151</v>
      </c>
      <c r="H1563">
        <v>7101.79</v>
      </c>
      <c r="I1563">
        <v>1514817.76</v>
      </c>
      <c r="K1563">
        <v>4.6379999999999999</v>
      </c>
      <c r="L1563">
        <v>1E-3</v>
      </c>
      <c r="M1563">
        <v>918732.772</v>
      </c>
      <c r="N1563">
        <v>5.8999999999999997E-2</v>
      </c>
      <c r="O1563">
        <v>50.773000000000003</v>
      </c>
      <c r="P1563">
        <v>7.7999999999999996E-3</v>
      </c>
      <c r="Q1563">
        <v>15459504.605</v>
      </c>
      <c r="R1563" t="s">
        <v>333</v>
      </c>
      <c r="T1563" t="s">
        <v>89</v>
      </c>
      <c r="V1563" t="s">
        <v>211</v>
      </c>
      <c r="Y1563" t="s">
        <v>35</v>
      </c>
    </row>
    <row r="1564" spans="1:25" x14ac:dyDescent="0.45">
      <c r="A1564" t="s">
        <v>203</v>
      </c>
      <c r="B1564" t="s">
        <v>210</v>
      </c>
      <c r="C1564">
        <v>1588</v>
      </c>
      <c r="D1564">
        <v>82</v>
      </c>
      <c r="F1564">
        <v>2010</v>
      </c>
      <c r="G1564">
        <v>6904</v>
      </c>
      <c r="H1564">
        <v>6852.26</v>
      </c>
      <c r="I1564">
        <v>1498529.06</v>
      </c>
      <c r="K1564">
        <v>4.7729999999999997</v>
      </c>
      <c r="L1564">
        <v>1E-3</v>
      </c>
      <c r="M1564">
        <v>945448.98100000003</v>
      </c>
      <c r="N1564">
        <v>5.8999999999999997E-2</v>
      </c>
      <c r="O1564">
        <v>53.039000000000001</v>
      </c>
      <c r="P1564">
        <v>8.0999999999999996E-3</v>
      </c>
      <c r="Q1564">
        <v>15909008.776000001</v>
      </c>
      <c r="R1564" t="s">
        <v>333</v>
      </c>
      <c r="T1564" t="s">
        <v>89</v>
      </c>
      <c r="V1564" t="s">
        <v>211</v>
      </c>
      <c r="Y1564" t="s">
        <v>35</v>
      </c>
    </row>
    <row r="1565" spans="1:25" x14ac:dyDescent="0.45">
      <c r="A1565" t="s">
        <v>203</v>
      </c>
      <c r="B1565" t="s">
        <v>210</v>
      </c>
      <c r="C1565">
        <v>1588</v>
      </c>
      <c r="D1565">
        <v>82</v>
      </c>
      <c r="F1565">
        <v>2011</v>
      </c>
      <c r="G1565">
        <v>7276</v>
      </c>
      <c r="H1565">
        <v>7204.59</v>
      </c>
      <c r="I1565">
        <v>2417627.67</v>
      </c>
      <c r="K1565">
        <v>5.1660000000000004</v>
      </c>
      <c r="L1565">
        <v>1E-3</v>
      </c>
      <c r="M1565">
        <v>1023343.139</v>
      </c>
      <c r="N1565">
        <v>5.8999999999999997E-2</v>
      </c>
      <c r="O1565">
        <v>57.588999999999999</v>
      </c>
      <c r="P1565">
        <v>8.2000000000000007E-3</v>
      </c>
      <c r="Q1565">
        <v>17219698.434</v>
      </c>
      <c r="R1565" t="s">
        <v>333</v>
      </c>
      <c r="T1565" t="s">
        <v>89</v>
      </c>
      <c r="V1565" t="s">
        <v>211</v>
      </c>
      <c r="Y1565" t="s">
        <v>35</v>
      </c>
    </row>
    <row r="1566" spans="1:25" x14ac:dyDescent="0.45">
      <c r="A1566" t="s">
        <v>203</v>
      </c>
      <c r="B1566" t="s">
        <v>210</v>
      </c>
      <c r="C1566">
        <v>1588</v>
      </c>
      <c r="D1566">
        <v>82</v>
      </c>
      <c r="F1566">
        <v>2012</v>
      </c>
      <c r="G1566">
        <v>6778</v>
      </c>
      <c r="H1566">
        <v>6678.42</v>
      </c>
      <c r="I1566">
        <v>2125687.4500000002</v>
      </c>
      <c r="K1566">
        <v>4.4610000000000003</v>
      </c>
      <c r="L1566">
        <v>1E-3</v>
      </c>
      <c r="M1566">
        <v>883614.076</v>
      </c>
      <c r="N1566">
        <v>5.8999999999999997E-2</v>
      </c>
      <c r="O1566">
        <v>58.502000000000002</v>
      </c>
      <c r="P1566">
        <v>1.04E-2</v>
      </c>
      <c r="Q1566">
        <v>14868532.403999999</v>
      </c>
      <c r="R1566" t="s">
        <v>333</v>
      </c>
      <c r="T1566" t="s">
        <v>89</v>
      </c>
      <c r="V1566" t="s">
        <v>211</v>
      </c>
      <c r="Y1566" t="s">
        <v>35</v>
      </c>
    </row>
    <row r="1567" spans="1:25" x14ac:dyDescent="0.45">
      <c r="A1567" t="s">
        <v>203</v>
      </c>
      <c r="B1567" t="s">
        <v>210</v>
      </c>
      <c r="C1567">
        <v>1588</v>
      </c>
      <c r="D1567">
        <v>82</v>
      </c>
      <c r="F1567">
        <v>2013</v>
      </c>
      <c r="G1567">
        <v>5789</v>
      </c>
      <c r="H1567">
        <v>5698.39</v>
      </c>
      <c r="I1567">
        <v>1802178.94</v>
      </c>
      <c r="K1567">
        <v>3.8220000000000001</v>
      </c>
      <c r="L1567">
        <v>1E-3</v>
      </c>
      <c r="M1567">
        <v>757154.24199999997</v>
      </c>
      <c r="N1567">
        <v>5.8999999999999997E-2</v>
      </c>
      <c r="O1567">
        <v>48.319000000000003</v>
      </c>
      <c r="P1567">
        <v>1.0500000000000001E-2</v>
      </c>
      <c r="Q1567">
        <v>12740621.725</v>
      </c>
      <c r="R1567" t="s">
        <v>333</v>
      </c>
      <c r="T1567" t="s">
        <v>89</v>
      </c>
      <c r="V1567" t="s">
        <v>211</v>
      </c>
      <c r="Y1567" t="s">
        <v>35</v>
      </c>
    </row>
    <row r="1568" spans="1:25" x14ac:dyDescent="0.45">
      <c r="A1568" t="s">
        <v>203</v>
      </c>
      <c r="B1568" t="s">
        <v>210</v>
      </c>
      <c r="C1568">
        <v>1588</v>
      </c>
      <c r="D1568">
        <v>82</v>
      </c>
      <c r="F1568">
        <v>2014</v>
      </c>
      <c r="G1568">
        <v>1504</v>
      </c>
      <c r="H1568">
        <v>1454.45</v>
      </c>
      <c r="I1568">
        <v>401162.58</v>
      </c>
      <c r="K1568">
        <v>0.88300000000000001</v>
      </c>
      <c r="L1568">
        <v>1E-3</v>
      </c>
      <c r="M1568">
        <v>174936.25200000001</v>
      </c>
      <c r="N1568">
        <v>5.9299999999999999E-2</v>
      </c>
      <c r="O1568">
        <v>15.547000000000001</v>
      </c>
      <c r="P1568">
        <v>1.9099999999999999E-2</v>
      </c>
      <c r="Q1568">
        <v>2943651.142</v>
      </c>
      <c r="R1568" t="s">
        <v>333</v>
      </c>
      <c r="T1568" t="s">
        <v>89</v>
      </c>
      <c r="V1568" t="s">
        <v>211</v>
      </c>
      <c r="Y1568" t="s">
        <v>35</v>
      </c>
    </row>
    <row r="1569" spans="1:25" x14ac:dyDescent="0.45">
      <c r="A1569" t="s">
        <v>203</v>
      </c>
      <c r="B1569" t="s">
        <v>210</v>
      </c>
      <c r="C1569">
        <v>1588</v>
      </c>
      <c r="D1569">
        <v>82</v>
      </c>
      <c r="F1569">
        <v>2015</v>
      </c>
      <c r="G1569">
        <v>2172</v>
      </c>
      <c r="H1569">
        <v>2120.29</v>
      </c>
      <c r="I1569">
        <v>636442.36</v>
      </c>
      <c r="K1569">
        <v>1.3759999999999999</v>
      </c>
      <c r="L1569">
        <v>1E-3</v>
      </c>
      <c r="M1569">
        <v>272653.71100000001</v>
      </c>
      <c r="N1569">
        <v>5.91E-2</v>
      </c>
      <c r="O1569">
        <v>21.210999999999999</v>
      </c>
      <c r="P1569">
        <v>1.46E-2</v>
      </c>
      <c r="Q1569">
        <v>4587915.4790000003</v>
      </c>
      <c r="R1569" t="s">
        <v>333</v>
      </c>
      <c r="T1569" t="s">
        <v>89</v>
      </c>
      <c r="V1569" t="s">
        <v>211</v>
      </c>
      <c r="Y1569" t="s">
        <v>36</v>
      </c>
    </row>
    <row r="1570" spans="1:25" x14ac:dyDescent="0.45">
      <c r="A1570" t="s">
        <v>203</v>
      </c>
      <c r="B1570" t="s">
        <v>210</v>
      </c>
      <c r="C1570">
        <v>1588</v>
      </c>
      <c r="D1570">
        <v>82</v>
      </c>
      <c r="F1570">
        <v>2016</v>
      </c>
      <c r="G1570">
        <v>5933</v>
      </c>
      <c r="H1570">
        <v>5867.44</v>
      </c>
      <c r="I1570">
        <v>1855654.39</v>
      </c>
      <c r="K1570">
        <v>3.9630000000000001</v>
      </c>
      <c r="L1570">
        <v>1E-3</v>
      </c>
      <c r="M1570">
        <v>784933.61300000001</v>
      </c>
      <c r="N1570">
        <v>5.8999999999999997E-2</v>
      </c>
      <c r="O1570">
        <v>54.070999999999998</v>
      </c>
      <c r="P1570">
        <v>1.11E-2</v>
      </c>
      <c r="Q1570">
        <v>13207987.984999999</v>
      </c>
      <c r="R1570" t="s">
        <v>333</v>
      </c>
      <c r="T1570" t="s">
        <v>89</v>
      </c>
      <c r="V1570" t="s">
        <v>211</v>
      </c>
      <c r="Y1570" t="s">
        <v>36</v>
      </c>
    </row>
    <row r="1571" spans="1:25" x14ac:dyDescent="0.45">
      <c r="A1571" t="s">
        <v>203</v>
      </c>
      <c r="B1571" t="s">
        <v>210</v>
      </c>
      <c r="C1571">
        <v>1588</v>
      </c>
      <c r="D1571">
        <v>82</v>
      </c>
      <c r="F1571">
        <v>2017</v>
      </c>
      <c r="G1571">
        <v>6370</v>
      </c>
      <c r="H1571">
        <v>6290.62</v>
      </c>
      <c r="I1571">
        <v>2007396.64</v>
      </c>
      <c r="K1571">
        <v>4.2809999999999997</v>
      </c>
      <c r="L1571">
        <v>1E-3</v>
      </c>
      <c r="M1571">
        <v>847925.44799999997</v>
      </c>
      <c r="N1571">
        <v>5.8999999999999997E-2</v>
      </c>
      <c r="O1571">
        <v>53.442</v>
      </c>
      <c r="P1571">
        <v>9.7999999999999997E-3</v>
      </c>
      <c r="Q1571">
        <v>14267925.187999999</v>
      </c>
      <c r="R1571" t="s">
        <v>333</v>
      </c>
      <c r="T1571" t="s">
        <v>89</v>
      </c>
      <c r="V1571" t="s">
        <v>211</v>
      </c>
      <c r="Y1571" t="s">
        <v>36</v>
      </c>
    </row>
    <row r="1572" spans="1:25" x14ac:dyDescent="0.45">
      <c r="A1572" t="s">
        <v>203</v>
      </c>
      <c r="B1572" t="s">
        <v>210</v>
      </c>
      <c r="C1572">
        <v>1588</v>
      </c>
      <c r="D1572">
        <v>82</v>
      </c>
      <c r="F1572">
        <v>2018</v>
      </c>
      <c r="G1572">
        <v>3811</v>
      </c>
      <c r="H1572">
        <v>3752.13</v>
      </c>
      <c r="I1572">
        <v>1119643.8500000001</v>
      </c>
      <c r="K1572">
        <v>2.4249999999999998</v>
      </c>
      <c r="L1572">
        <v>1E-3</v>
      </c>
      <c r="M1572">
        <v>480326.99099999998</v>
      </c>
      <c r="N1572">
        <v>5.8999999999999997E-2</v>
      </c>
      <c r="O1572">
        <v>31.161000000000001</v>
      </c>
      <c r="P1572">
        <v>1.1299999999999999E-2</v>
      </c>
      <c r="Q1572">
        <v>8082446.8540000003</v>
      </c>
      <c r="R1572" t="s">
        <v>333</v>
      </c>
      <c r="T1572" t="s">
        <v>89</v>
      </c>
      <c r="V1572" t="s">
        <v>211</v>
      </c>
      <c r="Y1572" t="s">
        <v>36</v>
      </c>
    </row>
    <row r="1573" spans="1:25" x14ac:dyDescent="0.45">
      <c r="A1573" t="s">
        <v>203</v>
      </c>
      <c r="B1573" t="s">
        <v>210</v>
      </c>
      <c r="C1573">
        <v>1588</v>
      </c>
      <c r="D1573">
        <v>82</v>
      </c>
      <c r="F1573">
        <v>2019</v>
      </c>
      <c r="G1573">
        <v>2175</v>
      </c>
      <c r="H1573">
        <v>2113.87</v>
      </c>
      <c r="I1573">
        <v>606748.63</v>
      </c>
      <c r="K1573">
        <v>1.327</v>
      </c>
      <c r="L1573">
        <v>1E-3</v>
      </c>
      <c r="M1573">
        <v>262819.35800000001</v>
      </c>
      <c r="N1573">
        <v>5.8999999999999997E-2</v>
      </c>
      <c r="O1573">
        <v>20.661000000000001</v>
      </c>
      <c r="P1573">
        <v>1.6299999999999999E-2</v>
      </c>
      <c r="Q1573">
        <v>4422412.2659999998</v>
      </c>
      <c r="R1573" t="s">
        <v>333</v>
      </c>
      <c r="T1573" t="s">
        <v>89</v>
      </c>
      <c r="V1573" t="s">
        <v>211</v>
      </c>
      <c r="Y1573" t="s">
        <v>36</v>
      </c>
    </row>
    <row r="1574" spans="1:25" x14ac:dyDescent="0.45">
      <c r="A1574" t="s">
        <v>203</v>
      </c>
      <c r="B1574" t="s">
        <v>210</v>
      </c>
      <c r="C1574">
        <v>1588</v>
      </c>
      <c r="D1574">
        <v>82</v>
      </c>
      <c r="F1574">
        <v>2020</v>
      </c>
      <c r="G1574">
        <v>1648</v>
      </c>
      <c r="H1574">
        <v>1615.72</v>
      </c>
      <c r="I1574">
        <v>459318.74</v>
      </c>
      <c r="K1574">
        <v>1.006</v>
      </c>
      <c r="L1574">
        <v>1E-3</v>
      </c>
      <c r="M1574">
        <v>199372.285</v>
      </c>
      <c r="N1574">
        <v>5.8999999999999997E-2</v>
      </c>
      <c r="O1574">
        <v>14.329000000000001</v>
      </c>
      <c r="P1574">
        <v>1.3899999999999999E-2</v>
      </c>
      <c r="Q1574">
        <v>3354782.236</v>
      </c>
      <c r="R1574" t="s">
        <v>333</v>
      </c>
      <c r="T1574" t="s">
        <v>89</v>
      </c>
      <c r="V1574" t="s">
        <v>211</v>
      </c>
      <c r="Y1574" t="s">
        <v>36</v>
      </c>
    </row>
    <row r="1575" spans="1:25" x14ac:dyDescent="0.45">
      <c r="A1575" t="s">
        <v>203</v>
      </c>
      <c r="B1575" t="s">
        <v>210</v>
      </c>
      <c r="C1575">
        <v>1588</v>
      </c>
      <c r="D1575">
        <v>82</v>
      </c>
      <c r="F1575">
        <v>2021</v>
      </c>
      <c r="G1575">
        <v>1164</v>
      </c>
      <c r="H1575">
        <v>1138.74</v>
      </c>
      <c r="I1575">
        <v>319511.61</v>
      </c>
      <c r="K1575">
        <v>0.70799999999999996</v>
      </c>
      <c r="L1575">
        <v>1E-3</v>
      </c>
      <c r="M1575">
        <v>140157.81099999999</v>
      </c>
      <c r="N1575">
        <v>5.91E-2</v>
      </c>
      <c r="O1575">
        <v>10.051</v>
      </c>
      <c r="P1575">
        <v>1.5599999999999999E-2</v>
      </c>
      <c r="Q1575">
        <v>2358449.7889999999</v>
      </c>
      <c r="R1575" t="s">
        <v>333</v>
      </c>
      <c r="T1575" t="s">
        <v>89</v>
      </c>
      <c r="V1575" t="s">
        <v>211</v>
      </c>
      <c r="Y1575" t="s">
        <v>36</v>
      </c>
    </row>
    <row r="1576" spans="1:25" x14ac:dyDescent="0.45">
      <c r="A1576" t="s">
        <v>203</v>
      </c>
      <c r="B1576" t="s">
        <v>210</v>
      </c>
      <c r="C1576">
        <v>1588</v>
      </c>
      <c r="D1576">
        <v>82</v>
      </c>
      <c r="F1576">
        <v>2022</v>
      </c>
      <c r="G1576">
        <v>1625</v>
      </c>
      <c r="H1576">
        <v>1608.59</v>
      </c>
      <c r="I1576">
        <v>472117.59</v>
      </c>
      <c r="K1576">
        <v>1.0269999999999999</v>
      </c>
      <c r="L1576">
        <v>1E-3</v>
      </c>
      <c r="M1576">
        <v>203375.09700000001</v>
      </c>
      <c r="N1576">
        <v>5.8999999999999997E-2</v>
      </c>
      <c r="O1576">
        <v>12.904</v>
      </c>
      <c r="P1576">
        <v>1.06E-2</v>
      </c>
      <c r="Q1576">
        <v>3422189.0759999999</v>
      </c>
      <c r="R1576" t="s">
        <v>333</v>
      </c>
      <c r="T1576" t="s">
        <v>89</v>
      </c>
      <c r="V1576" t="s">
        <v>211</v>
      </c>
      <c r="Y1576" t="s">
        <v>36</v>
      </c>
    </row>
    <row r="1577" spans="1:25" x14ac:dyDescent="0.45">
      <c r="A1577" t="s">
        <v>203</v>
      </c>
      <c r="B1577" t="s">
        <v>210</v>
      </c>
      <c r="C1577">
        <v>1588</v>
      </c>
      <c r="D1577">
        <v>82</v>
      </c>
      <c r="F1577">
        <v>2023</v>
      </c>
      <c r="G1577">
        <v>1210</v>
      </c>
      <c r="H1577">
        <v>1196.76</v>
      </c>
      <c r="I1577">
        <v>334200.86</v>
      </c>
      <c r="K1577">
        <v>0.72599999999999998</v>
      </c>
      <c r="L1577">
        <v>1E-3</v>
      </c>
      <c r="M1577">
        <v>143828.12400000001</v>
      </c>
      <c r="N1577">
        <v>5.91E-2</v>
      </c>
      <c r="O1577">
        <v>9.5540000000000003</v>
      </c>
      <c r="P1577">
        <v>1.1900000000000001E-2</v>
      </c>
      <c r="Q1577">
        <v>2420175.6880000001</v>
      </c>
      <c r="R1577" t="s">
        <v>333</v>
      </c>
      <c r="T1577" t="s">
        <v>89</v>
      </c>
      <c r="V1577" t="s">
        <v>211</v>
      </c>
      <c r="Y1577" t="s">
        <v>36</v>
      </c>
    </row>
    <row r="1578" spans="1:25" x14ac:dyDescent="0.45">
      <c r="A1578" t="s">
        <v>203</v>
      </c>
      <c r="B1578" t="s">
        <v>210</v>
      </c>
      <c r="C1578">
        <v>1588</v>
      </c>
      <c r="D1578">
        <v>82</v>
      </c>
      <c r="F1578">
        <v>2024</v>
      </c>
      <c r="G1578">
        <v>1072</v>
      </c>
      <c r="H1578">
        <v>1068.04</v>
      </c>
      <c r="I1578">
        <v>316651.51</v>
      </c>
      <c r="K1578">
        <v>0.67900000000000005</v>
      </c>
      <c r="L1578">
        <v>1E-3</v>
      </c>
      <c r="M1578">
        <v>134598.264</v>
      </c>
      <c r="N1578">
        <v>5.8999999999999997E-2</v>
      </c>
      <c r="O1578">
        <v>7.7489999999999997</v>
      </c>
      <c r="P1578">
        <v>8.6999999999999994E-3</v>
      </c>
      <c r="Q1578">
        <v>2264890.4840000002</v>
      </c>
      <c r="R1578" t="s">
        <v>333</v>
      </c>
      <c r="T1578" t="s">
        <v>89</v>
      </c>
      <c r="V1578" t="s">
        <v>211</v>
      </c>
      <c r="Y1578" t="s">
        <v>36</v>
      </c>
    </row>
    <row r="1579" spans="1:25" x14ac:dyDescent="0.45">
      <c r="A1579" t="s">
        <v>203</v>
      </c>
      <c r="B1579" t="s">
        <v>210</v>
      </c>
      <c r="C1579">
        <v>1588</v>
      </c>
      <c r="D1579">
        <v>93</v>
      </c>
      <c r="F1579">
        <v>2009</v>
      </c>
      <c r="G1579">
        <v>6779</v>
      </c>
      <c r="H1579">
        <v>6701.79</v>
      </c>
      <c r="I1579">
        <v>1422909.22</v>
      </c>
      <c r="K1579">
        <v>4.4009999999999998</v>
      </c>
      <c r="L1579">
        <v>1E-3</v>
      </c>
      <c r="M1579">
        <v>871702.80900000001</v>
      </c>
      <c r="N1579">
        <v>5.8999999999999997E-2</v>
      </c>
      <c r="O1579">
        <v>48.08</v>
      </c>
      <c r="P1579">
        <v>8.0999999999999996E-3</v>
      </c>
      <c r="Q1579">
        <v>14668076.357999999</v>
      </c>
      <c r="R1579" t="s">
        <v>333</v>
      </c>
      <c r="T1579" t="s">
        <v>89</v>
      </c>
      <c r="V1579" t="s">
        <v>211</v>
      </c>
      <c r="Y1579" t="s">
        <v>35</v>
      </c>
    </row>
    <row r="1580" spans="1:25" x14ac:dyDescent="0.45">
      <c r="A1580" t="s">
        <v>203</v>
      </c>
      <c r="B1580" t="s">
        <v>210</v>
      </c>
      <c r="C1580">
        <v>1588</v>
      </c>
      <c r="D1580">
        <v>93</v>
      </c>
      <c r="F1580">
        <v>2010</v>
      </c>
      <c r="G1580">
        <v>7797</v>
      </c>
      <c r="H1580">
        <v>7766.95</v>
      </c>
      <c r="I1580">
        <v>1699798.71</v>
      </c>
      <c r="K1580">
        <v>5.5019999999999998</v>
      </c>
      <c r="L1580">
        <v>1E-3</v>
      </c>
      <c r="M1580">
        <v>1089852.727</v>
      </c>
      <c r="N1580">
        <v>5.8999999999999997E-2</v>
      </c>
      <c r="O1580">
        <v>57.512999999999998</v>
      </c>
      <c r="P1580">
        <v>7.0000000000000001E-3</v>
      </c>
      <c r="Q1580">
        <v>18338871.445</v>
      </c>
      <c r="R1580" t="s">
        <v>333</v>
      </c>
      <c r="T1580" t="s">
        <v>89</v>
      </c>
      <c r="V1580" t="s">
        <v>211</v>
      </c>
      <c r="Y1580" t="s">
        <v>35</v>
      </c>
    </row>
    <row r="1581" spans="1:25" x14ac:dyDescent="0.45">
      <c r="A1581" t="s">
        <v>203</v>
      </c>
      <c r="B1581" t="s">
        <v>210</v>
      </c>
      <c r="C1581">
        <v>1588</v>
      </c>
      <c r="D1581">
        <v>93</v>
      </c>
      <c r="F1581">
        <v>2011</v>
      </c>
      <c r="G1581">
        <v>7126</v>
      </c>
      <c r="H1581">
        <v>7055.87</v>
      </c>
      <c r="I1581">
        <v>2305711.29</v>
      </c>
      <c r="K1581">
        <v>5.0369999999999999</v>
      </c>
      <c r="L1581">
        <v>1E-3</v>
      </c>
      <c r="M1581">
        <v>997718.71499999997</v>
      </c>
      <c r="N1581">
        <v>5.8999999999999997E-2</v>
      </c>
      <c r="O1581">
        <v>63.234000000000002</v>
      </c>
      <c r="P1581">
        <v>8.9999999999999993E-3</v>
      </c>
      <c r="Q1581">
        <v>16788525.612</v>
      </c>
      <c r="R1581" t="s">
        <v>333</v>
      </c>
      <c r="T1581" t="s">
        <v>89</v>
      </c>
      <c r="V1581" t="s">
        <v>211</v>
      </c>
      <c r="Y1581" t="s">
        <v>35</v>
      </c>
    </row>
    <row r="1582" spans="1:25" x14ac:dyDescent="0.45">
      <c r="A1582" t="s">
        <v>203</v>
      </c>
      <c r="B1582" t="s">
        <v>210</v>
      </c>
      <c r="C1582">
        <v>1588</v>
      </c>
      <c r="D1582">
        <v>93</v>
      </c>
      <c r="F1582">
        <v>2012</v>
      </c>
      <c r="G1582">
        <v>7017</v>
      </c>
      <c r="H1582">
        <v>6915.61</v>
      </c>
      <c r="I1582">
        <v>2167929.16</v>
      </c>
      <c r="K1582">
        <v>4.5960000000000001</v>
      </c>
      <c r="L1582">
        <v>1E-3</v>
      </c>
      <c r="M1582">
        <v>910473.83799999999</v>
      </c>
      <c r="N1582">
        <v>5.8999999999999997E-2</v>
      </c>
      <c r="O1582">
        <v>55.872</v>
      </c>
      <c r="P1582">
        <v>9.4000000000000004E-3</v>
      </c>
      <c r="Q1582">
        <v>15320470.124</v>
      </c>
      <c r="R1582" t="s">
        <v>333</v>
      </c>
      <c r="T1582" t="s">
        <v>89</v>
      </c>
      <c r="V1582" t="s">
        <v>211</v>
      </c>
      <c r="Y1582" t="s">
        <v>35</v>
      </c>
    </row>
    <row r="1583" spans="1:25" x14ac:dyDescent="0.45">
      <c r="A1583" t="s">
        <v>203</v>
      </c>
      <c r="B1583" t="s">
        <v>210</v>
      </c>
      <c r="C1583">
        <v>1588</v>
      </c>
      <c r="D1583">
        <v>93</v>
      </c>
      <c r="F1583">
        <v>2013</v>
      </c>
      <c r="G1583">
        <v>5449</v>
      </c>
      <c r="H1583">
        <v>5374.95</v>
      </c>
      <c r="I1583">
        <v>1673694.06</v>
      </c>
      <c r="K1583">
        <v>3.5680000000000001</v>
      </c>
      <c r="L1583">
        <v>1E-3</v>
      </c>
      <c r="M1583">
        <v>706736.18400000001</v>
      </c>
      <c r="N1583">
        <v>5.8999999999999997E-2</v>
      </c>
      <c r="O1583">
        <v>42.018000000000001</v>
      </c>
      <c r="P1583">
        <v>9.4999999999999998E-3</v>
      </c>
      <c r="Q1583">
        <v>11892198.790999999</v>
      </c>
      <c r="R1583" t="s">
        <v>333</v>
      </c>
      <c r="T1583" t="s">
        <v>89</v>
      </c>
      <c r="V1583" t="s">
        <v>211</v>
      </c>
      <c r="Y1583" t="s">
        <v>35</v>
      </c>
    </row>
    <row r="1584" spans="1:25" x14ac:dyDescent="0.45">
      <c r="A1584" t="s">
        <v>203</v>
      </c>
      <c r="B1584" t="s">
        <v>210</v>
      </c>
      <c r="C1584">
        <v>1588</v>
      </c>
      <c r="D1584">
        <v>93</v>
      </c>
      <c r="F1584">
        <v>2014</v>
      </c>
      <c r="G1584">
        <v>1829</v>
      </c>
      <c r="H1584">
        <v>1771.91</v>
      </c>
      <c r="I1584">
        <v>453473.55</v>
      </c>
      <c r="K1584">
        <v>1.024</v>
      </c>
      <c r="L1584">
        <v>1E-3</v>
      </c>
      <c r="M1584">
        <v>202874.14199999999</v>
      </c>
      <c r="N1584">
        <v>5.8999999999999997E-2</v>
      </c>
      <c r="O1584">
        <v>18.306000000000001</v>
      </c>
      <c r="P1584">
        <v>1.9900000000000001E-2</v>
      </c>
      <c r="Q1584">
        <v>3413742.48</v>
      </c>
      <c r="R1584" t="s">
        <v>333</v>
      </c>
      <c r="T1584" t="s">
        <v>89</v>
      </c>
      <c r="V1584" t="s">
        <v>211</v>
      </c>
      <c r="Y1584" t="s">
        <v>35</v>
      </c>
    </row>
    <row r="1585" spans="1:25" x14ac:dyDescent="0.45">
      <c r="A1585" t="s">
        <v>203</v>
      </c>
      <c r="B1585" t="s">
        <v>210</v>
      </c>
      <c r="C1585">
        <v>1588</v>
      </c>
      <c r="D1585">
        <v>93</v>
      </c>
      <c r="F1585">
        <v>2015</v>
      </c>
      <c r="G1585">
        <v>2502</v>
      </c>
      <c r="H1585">
        <v>2464.86</v>
      </c>
      <c r="I1585">
        <v>744508.04</v>
      </c>
      <c r="K1585">
        <v>1.615</v>
      </c>
      <c r="L1585">
        <v>1E-3</v>
      </c>
      <c r="M1585">
        <v>319975.45299999998</v>
      </c>
      <c r="N1585">
        <v>5.8999999999999997E-2</v>
      </c>
      <c r="O1585">
        <v>20.492000000000001</v>
      </c>
      <c r="P1585">
        <v>1.12E-2</v>
      </c>
      <c r="Q1585">
        <v>5384241.3779999996</v>
      </c>
      <c r="R1585" t="s">
        <v>333</v>
      </c>
      <c r="T1585" t="s">
        <v>89</v>
      </c>
      <c r="V1585" t="s">
        <v>211</v>
      </c>
      <c r="Y1585" t="s">
        <v>36</v>
      </c>
    </row>
    <row r="1586" spans="1:25" x14ac:dyDescent="0.45">
      <c r="A1586" t="s">
        <v>203</v>
      </c>
      <c r="B1586" t="s">
        <v>210</v>
      </c>
      <c r="C1586">
        <v>1588</v>
      </c>
      <c r="D1586">
        <v>93</v>
      </c>
      <c r="F1586">
        <v>2016</v>
      </c>
      <c r="G1586">
        <v>5700</v>
      </c>
      <c r="H1586">
        <v>5660.38</v>
      </c>
      <c r="I1586">
        <v>1677053.3</v>
      </c>
      <c r="K1586">
        <v>3.6259999999999999</v>
      </c>
      <c r="L1586">
        <v>1E-3</v>
      </c>
      <c r="M1586">
        <v>718296.924</v>
      </c>
      <c r="N1586">
        <v>5.8999999999999997E-2</v>
      </c>
      <c r="O1586">
        <v>40.548999999999999</v>
      </c>
      <c r="P1586">
        <v>8.3000000000000001E-3</v>
      </c>
      <c r="Q1586">
        <v>12086730.26</v>
      </c>
      <c r="R1586" t="s">
        <v>333</v>
      </c>
      <c r="T1586" t="s">
        <v>89</v>
      </c>
      <c r="V1586" t="s">
        <v>211</v>
      </c>
      <c r="Y1586" t="s">
        <v>36</v>
      </c>
    </row>
    <row r="1587" spans="1:25" x14ac:dyDescent="0.45">
      <c r="A1587" t="s">
        <v>203</v>
      </c>
      <c r="B1587" t="s">
        <v>210</v>
      </c>
      <c r="C1587">
        <v>1588</v>
      </c>
      <c r="D1587">
        <v>93</v>
      </c>
      <c r="F1587">
        <v>2017</v>
      </c>
      <c r="G1587">
        <v>5254</v>
      </c>
      <c r="H1587">
        <v>5182.6899999999996</v>
      </c>
      <c r="I1587">
        <v>1506994.94</v>
      </c>
      <c r="K1587">
        <v>3.278</v>
      </c>
      <c r="L1587">
        <v>1E-3</v>
      </c>
      <c r="M1587">
        <v>649329.50600000005</v>
      </c>
      <c r="N1587">
        <v>5.8999999999999997E-2</v>
      </c>
      <c r="O1587">
        <v>42.906999999999996</v>
      </c>
      <c r="P1587">
        <v>1.0800000000000001E-2</v>
      </c>
      <c r="Q1587">
        <v>10926240.256999999</v>
      </c>
      <c r="R1587" t="s">
        <v>333</v>
      </c>
      <c r="T1587" t="s">
        <v>89</v>
      </c>
      <c r="V1587" t="s">
        <v>211</v>
      </c>
      <c r="Y1587" t="s">
        <v>36</v>
      </c>
    </row>
    <row r="1588" spans="1:25" x14ac:dyDescent="0.45">
      <c r="A1588" t="s">
        <v>203</v>
      </c>
      <c r="B1588" t="s">
        <v>210</v>
      </c>
      <c r="C1588">
        <v>1588</v>
      </c>
      <c r="D1588">
        <v>93</v>
      </c>
      <c r="F1588">
        <v>2018</v>
      </c>
      <c r="G1588">
        <v>4102</v>
      </c>
      <c r="H1588">
        <v>4051.93</v>
      </c>
      <c r="I1588">
        <v>1214598.1200000001</v>
      </c>
      <c r="K1588">
        <v>2.6349999999999998</v>
      </c>
      <c r="L1588">
        <v>1E-3</v>
      </c>
      <c r="M1588">
        <v>521916.02899999998</v>
      </c>
      <c r="N1588">
        <v>5.8999999999999997E-2</v>
      </c>
      <c r="O1588">
        <v>34.131999999999998</v>
      </c>
      <c r="P1588">
        <v>1.01E-2</v>
      </c>
      <c r="Q1588">
        <v>8782296.977</v>
      </c>
      <c r="R1588" t="s">
        <v>333</v>
      </c>
      <c r="T1588" t="s">
        <v>89</v>
      </c>
      <c r="V1588" t="s">
        <v>211</v>
      </c>
      <c r="Y1588" t="s">
        <v>36</v>
      </c>
    </row>
    <row r="1589" spans="1:25" x14ac:dyDescent="0.45">
      <c r="A1589" t="s">
        <v>203</v>
      </c>
      <c r="B1589" t="s">
        <v>210</v>
      </c>
      <c r="C1589">
        <v>1588</v>
      </c>
      <c r="D1589">
        <v>93</v>
      </c>
      <c r="F1589">
        <v>2019</v>
      </c>
      <c r="G1589">
        <v>1796</v>
      </c>
      <c r="H1589">
        <v>1738.75</v>
      </c>
      <c r="I1589">
        <v>491533.25</v>
      </c>
      <c r="K1589">
        <v>1.097</v>
      </c>
      <c r="L1589">
        <v>1E-3</v>
      </c>
      <c r="M1589">
        <v>217229.09899999999</v>
      </c>
      <c r="N1589">
        <v>5.91E-2</v>
      </c>
      <c r="O1589">
        <v>16.425999999999998</v>
      </c>
      <c r="P1589">
        <v>1.55E-2</v>
      </c>
      <c r="Q1589">
        <v>3655279.094</v>
      </c>
      <c r="R1589" t="s">
        <v>333</v>
      </c>
      <c r="T1589" t="s">
        <v>89</v>
      </c>
      <c r="V1589" t="s">
        <v>211</v>
      </c>
      <c r="Y1589" t="s">
        <v>36</v>
      </c>
    </row>
    <row r="1590" spans="1:25" x14ac:dyDescent="0.45">
      <c r="A1590" t="s">
        <v>203</v>
      </c>
      <c r="B1590" t="s">
        <v>210</v>
      </c>
      <c r="C1590">
        <v>1588</v>
      </c>
      <c r="D1590">
        <v>93</v>
      </c>
      <c r="F1590">
        <v>2020</v>
      </c>
      <c r="G1590">
        <v>1760</v>
      </c>
      <c r="H1590">
        <v>1703.2</v>
      </c>
      <c r="I1590">
        <v>476774.89</v>
      </c>
      <c r="K1590">
        <v>1.056</v>
      </c>
      <c r="L1590">
        <v>1E-3</v>
      </c>
      <c r="M1590">
        <v>209254.96400000001</v>
      </c>
      <c r="N1590">
        <v>5.8999999999999997E-2</v>
      </c>
      <c r="O1590">
        <v>15.442</v>
      </c>
      <c r="P1590">
        <v>1.47E-2</v>
      </c>
      <c r="Q1590">
        <v>3521123.3870000001</v>
      </c>
      <c r="R1590" t="s">
        <v>333</v>
      </c>
      <c r="T1590" t="s">
        <v>89</v>
      </c>
      <c r="V1590" t="s">
        <v>211</v>
      </c>
      <c r="Y1590" t="s">
        <v>36</v>
      </c>
    </row>
    <row r="1591" spans="1:25" x14ac:dyDescent="0.45">
      <c r="A1591" t="s">
        <v>203</v>
      </c>
      <c r="B1591" t="s">
        <v>210</v>
      </c>
      <c r="C1591">
        <v>1588</v>
      </c>
      <c r="D1591">
        <v>93</v>
      </c>
      <c r="F1591">
        <v>2021</v>
      </c>
      <c r="G1591">
        <v>1273</v>
      </c>
      <c r="H1591">
        <v>1240.74</v>
      </c>
      <c r="I1591">
        <v>352922.25</v>
      </c>
      <c r="K1591">
        <v>0.78600000000000003</v>
      </c>
      <c r="L1591">
        <v>1E-3</v>
      </c>
      <c r="M1591">
        <v>155598.22399999999</v>
      </c>
      <c r="N1591">
        <v>5.8999999999999997E-2</v>
      </c>
      <c r="O1591">
        <v>11.279</v>
      </c>
      <c r="P1591">
        <v>1.4999999999999999E-2</v>
      </c>
      <c r="Q1591">
        <v>2618246.463</v>
      </c>
      <c r="R1591" t="s">
        <v>333</v>
      </c>
      <c r="T1591" t="s">
        <v>89</v>
      </c>
      <c r="V1591" t="s">
        <v>211</v>
      </c>
      <c r="Y1591" t="s">
        <v>36</v>
      </c>
    </row>
    <row r="1592" spans="1:25" x14ac:dyDescent="0.45">
      <c r="A1592" t="s">
        <v>203</v>
      </c>
      <c r="B1592" t="s">
        <v>210</v>
      </c>
      <c r="C1592">
        <v>1588</v>
      </c>
      <c r="D1592">
        <v>93</v>
      </c>
      <c r="F1592">
        <v>2022</v>
      </c>
      <c r="G1592">
        <v>1295</v>
      </c>
      <c r="H1592">
        <v>1277.25</v>
      </c>
      <c r="I1592">
        <v>375815.29</v>
      </c>
      <c r="K1592">
        <v>0.82299999999999995</v>
      </c>
      <c r="L1592">
        <v>1E-3</v>
      </c>
      <c r="M1592">
        <v>163013.21299999999</v>
      </c>
      <c r="N1592">
        <v>5.8999999999999997E-2</v>
      </c>
      <c r="O1592">
        <v>10.478</v>
      </c>
      <c r="P1592">
        <v>1.1299999999999999E-2</v>
      </c>
      <c r="Q1592">
        <v>2743008.9369999999</v>
      </c>
      <c r="R1592" t="s">
        <v>333</v>
      </c>
      <c r="T1592" t="s">
        <v>89</v>
      </c>
      <c r="V1592" t="s">
        <v>211</v>
      </c>
      <c r="Y1592" t="s">
        <v>36</v>
      </c>
    </row>
    <row r="1593" spans="1:25" x14ac:dyDescent="0.45">
      <c r="A1593" t="s">
        <v>203</v>
      </c>
      <c r="B1593" t="s">
        <v>210</v>
      </c>
      <c r="C1593">
        <v>1588</v>
      </c>
      <c r="D1593">
        <v>93</v>
      </c>
      <c r="F1593">
        <v>2023</v>
      </c>
      <c r="G1593">
        <v>1234</v>
      </c>
      <c r="H1593">
        <v>1217.45</v>
      </c>
      <c r="I1593">
        <v>337613.23</v>
      </c>
      <c r="K1593">
        <v>0.73799999999999999</v>
      </c>
      <c r="L1593">
        <v>1E-3</v>
      </c>
      <c r="M1593">
        <v>146251.05600000001</v>
      </c>
      <c r="N1593">
        <v>5.8999999999999997E-2</v>
      </c>
      <c r="O1593">
        <v>9.0009999999999994</v>
      </c>
      <c r="P1593">
        <v>1.01E-2</v>
      </c>
      <c r="Q1593">
        <v>2460961.233</v>
      </c>
      <c r="R1593" t="s">
        <v>333</v>
      </c>
      <c r="T1593" t="s">
        <v>89</v>
      </c>
      <c r="V1593" t="s">
        <v>211</v>
      </c>
      <c r="Y1593" t="s">
        <v>36</v>
      </c>
    </row>
    <row r="1594" spans="1:25" x14ac:dyDescent="0.45">
      <c r="A1594" t="s">
        <v>203</v>
      </c>
      <c r="B1594" t="s">
        <v>210</v>
      </c>
      <c r="C1594">
        <v>1588</v>
      </c>
      <c r="D1594">
        <v>93</v>
      </c>
      <c r="F1594">
        <v>2024</v>
      </c>
      <c r="G1594">
        <v>1134</v>
      </c>
      <c r="H1594">
        <v>1129.79</v>
      </c>
      <c r="I1594">
        <v>329754.59000000003</v>
      </c>
      <c r="K1594">
        <v>0.71599999999999997</v>
      </c>
      <c r="L1594">
        <v>1E-3</v>
      </c>
      <c r="M1594">
        <v>141826.92600000001</v>
      </c>
      <c r="N1594">
        <v>5.8999999999999997E-2</v>
      </c>
      <c r="O1594">
        <v>7.8970000000000002</v>
      </c>
      <c r="P1594">
        <v>8.0000000000000002E-3</v>
      </c>
      <c r="Q1594">
        <v>2386512.3960000002</v>
      </c>
      <c r="R1594" t="s">
        <v>333</v>
      </c>
      <c r="T1594" t="s">
        <v>89</v>
      </c>
      <c r="V1594" t="s">
        <v>211</v>
      </c>
      <c r="Y1594" t="s">
        <v>36</v>
      </c>
    </row>
    <row r="1595" spans="1:25" x14ac:dyDescent="0.45">
      <c r="A1595" t="s">
        <v>203</v>
      </c>
      <c r="B1595" t="s">
        <v>210</v>
      </c>
      <c r="C1595">
        <v>1588</v>
      </c>
      <c r="D1595">
        <v>94</v>
      </c>
      <c r="F1595">
        <v>2009</v>
      </c>
      <c r="G1595">
        <v>6654</v>
      </c>
      <c r="H1595">
        <v>6572.64</v>
      </c>
      <c r="I1595">
        <v>1396711.09</v>
      </c>
      <c r="K1595">
        <v>4.3159999999999998</v>
      </c>
      <c r="L1595">
        <v>1E-3</v>
      </c>
      <c r="M1595">
        <v>854896.88300000003</v>
      </c>
      <c r="N1595">
        <v>5.8999999999999997E-2</v>
      </c>
      <c r="O1595">
        <v>51.372999999999998</v>
      </c>
      <c r="P1595">
        <v>9.2999999999999992E-3</v>
      </c>
      <c r="Q1595">
        <v>14385234.522</v>
      </c>
      <c r="R1595" t="s">
        <v>333</v>
      </c>
      <c r="T1595" t="s">
        <v>89</v>
      </c>
      <c r="V1595" t="s">
        <v>211</v>
      </c>
      <c r="Y1595" t="s">
        <v>35</v>
      </c>
    </row>
    <row r="1596" spans="1:25" x14ac:dyDescent="0.45">
      <c r="A1596" t="s">
        <v>203</v>
      </c>
      <c r="B1596" t="s">
        <v>210</v>
      </c>
      <c r="C1596">
        <v>1588</v>
      </c>
      <c r="D1596">
        <v>94</v>
      </c>
      <c r="F1596">
        <v>2010</v>
      </c>
      <c r="G1596">
        <v>7791</v>
      </c>
      <c r="H1596">
        <v>7757.55</v>
      </c>
      <c r="I1596">
        <v>1702658.03</v>
      </c>
      <c r="K1596">
        <v>5.4950000000000001</v>
      </c>
      <c r="L1596">
        <v>1E-3</v>
      </c>
      <c r="M1596">
        <v>1088491.615</v>
      </c>
      <c r="N1596">
        <v>5.8999999999999997E-2</v>
      </c>
      <c r="O1596">
        <v>65.531000000000006</v>
      </c>
      <c r="P1596">
        <v>8.2000000000000007E-3</v>
      </c>
      <c r="Q1596">
        <v>18315958.061999999</v>
      </c>
      <c r="R1596" t="s">
        <v>333</v>
      </c>
      <c r="T1596" t="s">
        <v>89</v>
      </c>
      <c r="V1596" t="s">
        <v>211</v>
      </c>
      <c r="Y1596" t="s">
        <v>35</v>
      </c>
    </row>
    <row r="1597" spans="1:25" x14ac:dyDescent="0.45">
      <c r="A1597" t="s">
        <v>203</v>
      </c>
      <c r="B1597" t="s">
        <v>210</v>
      </c>
      <c r="C1597">
        <v>1588</v>
      </c>
      <c r="D1597">
        <v>94</v>
      </c>
      <c r="F1597">
        <v>2011</v>
      </c>
      <c r="G1597">
        <v>7182</v>
      </c>
      <c r="H1597">
        <v>7089.22</v>
      </c>
      <c r="I1597">
        <v>2337500.35</v>
      </c>
      <c r="K1597">
        <v>5.0979999999999999</v>
      </c>
      <c r="L1597">
        <v>1E-3</v>
      </c>
      <c r="M1597">
        <v>1009779.953</v>
      </c>
      <c r="N1597">
        <v>5.8999999999999997E-2</v>
      </c>
      <c r="O1597">
        <v>66.411000000000001</v>
      </c>
      <c r="P1597">
        <v>9.9000000000000008E-3</v>
      </c>
      <c r="Q1597">
        <v>16991421.285</v>
      </c>
      <c r="R1597" t="s">
        <v>333</v>
      </c>
      <c r="T1597" t="s">
        <v>89</v>
      </c>
      <c r="V1597" t="s">
        <v>211</v>
      </c>
      <c r="Y1597" t="s">
        <v>35</v>
      </c>
    </row>
    <row r="1598" spans="1:25" x14ac:dyDescent="0.45">
      <c r="A1598" t="s">
        <v>203</v>
      </c>
      <c r="B1598" t="s">
        <v>210</v>
      </c>
      <c r="C1598">
        <v>1588</v>
      </c>
      <c r="D1598">
        <v>94</v>
      </c>
      <c r="F1598">
        <v>2012</v>
      </c>
      <c r="G1598">
        <v>6958</v>
      </c>
      <c r="H1598">
        <v>6873.39</v>
      </c>
      <c r="I1598">
        <v>2148958.39</v>
      </c>
      <c r="K1598">
        <v>4.5609999999999999</v>
      </c>
      <c r="L1598">
        <v>1E-3</v>
      </c>
      <c r="M1598">
        <v>903472.14099999995</v>
      </c>
      <c r="N1598">
        <v>5.8999999999999997E-2</v>
      </c>
      <c r="O1598">
        <v>54.186999999999998</v>
      </c>
      <c r="P1598">
        <v>8.9999999999999993E-3</v>
      </c>
      <c r="Q1598">
        <v>15202676.943</v>
      </c>
      <c r="R1598" t="s">
        <v>333</v>
      </c>
      <c r="T1598" t="s">
        <v>89</v>
      </c>
      <c r="V1598" t="s">
        <v>211</v>
      </c>
      <c r="Y1598" t="s">
        <v>35</v>
      </c>
    </row>
    <row r="1599" spans="1:25" x14ac:dyDescent="0.45">
      <c r="A1599" t="s">
        <v>203</v>
      </c>
      <c r="B1599" t="s">
        <v>210</v>
      </c>
      <c r="C1599">
        <v>1588</v>
      </c>
      <c r="D1599">
        <v>94</v>
      </c>
      <c r="F1599">
        <v>2013</v>
      </c>
      <c r="G1599">
        <v>5341</v>
      </c>
      <c r="H1599">
        <v>5258.02</v>
      </c>
      <c r="I1599">
        <v>1642293.91</v>
      </c>
      <c r="K1599">
        <v>3.4630000000000001</v>
      </c>
      <c r="L1599">
        <v>1E-3</v>
      </c>
      <c r="M1599">
        <v>685941.99899999995</v>
      </c>
      <c r="N1599">
        <v>5.8999999999999997E-2</v>
      </c>
      <c r="O1599">
        <v>40.966000000000001</v>
      </c>
      <c r="P1599">
        <v>1.01E-2</v>
      </c>
      <c r="Q1599">
        <v>11542235.049000001</v>
      </c>
      <c r="R1599" t="s">
        <v>333</v>
      </c>
      <c r="T1599" t="s">
        <v>89</v>
      </c>
      <c r="V1599" t="s">
        <v>211</v>
      </c>
      <c r="Y1599" t="s">
        <v>35</v>
      </c>
    </row>
    <row r="1600" spans="1:25" x14ac:dyDescent="0.45">
      <c r="A1600" t="s">
        <v>203</v>
      </c>
      <c r="B1600" t="s">
        <v>210</v>
      </c>
      <c r="C1600">
        <v>1588</v>
      </c>
      <c r="D1600">
        <v>94</v>
      </c>
      <c r="F1600">
        <v>2014</v>
      </c>
      <c r="G1600">
        <v>1617</v>
      </c>
      <c r="H1600">
        <v>1557.12</v>
      </c>
      <c r="I1600">
        <v>417560.61</v>
      </c>
      <c r="K1600">
        <v>0.91700000000000004</v>
      </c>
      <c r="L1600">
        <v>1E-3</v>
      </c>
      <c r="M1600">
        <v>181676.74</v>
      </c>
      <c r="N1600">
        <v>5.9200000000000003E-2</v>
      </c>
      <c r="O1600">
        <v>16.582999999999998</v>
      </c>
      <c r="P1600">
        <v>1.89E-2</v>
      </c>
      <c r="Q1600">
        <v>3057051.5830000001</v>
      </c>
      <c r="R1600" t="s">
        <v>333</v>
      </c>
      <c r="T1600" t="s">
        <v>89</v>
      </c>
      <c r="V1600" t="s">
        <v>211</v>
      </c>
      <c r="Y1600" t="s">
        <v>35</v>
      </c>
    </row>
    <row r="1601" spans="1:25" x14ac:dyDescent="0.45">
      <c r="A1601" t="s">
        <v>203</v>
      </c>
      <c r="B1601" t="s">
        <v>210</v>
      </c>
      <c r="C1601">
        <v>1588</v>
      </c>
      <c r="D1601">
        <v>94</v>
      </c>
      <c r="F1601">
        <v>2015</v>
      </c>
      <c r="G1601">
        <v>2538</v>
      </c>
      <c r="H1601">
        <v>2505.67</v>
      </c>
      <c r="I1601">
        <v>763435.94</v>
      </c>
      <c r="K1601">
        <v>1.6419999999999999</v>
      </c>
      <c r="L1601">
        <v>1E-3</v>
      </c>
      <c r="M1601">
        <v>325181.79100000003</v>
      </c>
      <c r="N1601">
        <v>5.8999999999999997E-2</v>
      </c>
      <c r="O1601">
        <v>22.927</v>
      </c>
      <c r="P1601">
        <v>1.21E-2</v>
      </c>
      <c r="Q1601">
        <v>5471787.5020000003</v>
      </c>
      <c r="R1601" t="s">
        <v>333</v>
      </c>
      <c r="T1601" t="s">
        <v>89</v>
      </c>
      <c r="V1601" t="s">
        <v>211</v>
      </c>
      <c r="Y1601" t="s">
        <v>36</v>
      </c>
    </row>
    <row r="1602" spans="1:25" x14ac:dyDescent="0.45">
      <c r="A1602" t="s">
        <v>203</v>
      </c>
      <c r="B1602" t="s">
        <v>210</v>
      </c>
      <c r="C1602">
        <v>1588</v>
      </c>
      <c r="D1602">
        <v>94</v>
      </c>
      <c r="F1602">
        <v>2016</v>
      </c>
      <c r="G1602">
        <v>5285</v>
      </c>
      <c r="H1602">
        <v>5242.78</v>
      </c>
      <c r="I1602">
        <v>1508158.78</v>
      </c>
      <c r="K1602">
        <v>3.2519999999999998</v>
      </c>
      <c r="L1602">
        <v>1E-3</v>
      </c>
      <c r="M1602">
        <v>644239.16</v>
      </c>
      <c r="N1602">
        <v>5.8999999999999997E-2</v>
      </c>
      <c r="O1602">
        <v>40.058999999999997</v>
      </c>
      <c r="P1602">
        <v>9.4999999999999998E-3</v>
      </c>
      <c r="Q1602">
        <v>10840544.846999999</v>
      </c>
      <c r="R1602" t="s">
        <v>333</v>
      </c>
      <c r="T1602" t="s">
        <v>89</v>
      </c>
      <c r="V1602" t="s">
        <v>211</v>
      </c>
      <c r="Y1602" t="s">
        <v>36</v>
      </c>
    </row>
    <row r="1603" spans="1:25" x14ac:dyDescent="0.45">
      <c r="A1603" t="s">
        <v>203</v>
      </c>
      <c r="B1603" t="s">
        <v>210</v>
      </c>
      <c r="C1603">
        <v>1588</v>
      </c>
      <c r="D1603">
        <v>94</v>
      </c>
      <c r="F1603">
        <v>2017</v>
      </c>
      <c r="G1603">
        <v>5821</v>
      </c>
      <c r="H1603">
        <v>5748.58</v>
      </c>
      <c r="I1603">
        <v>1692855.28</v>
      </c>
      <c r="K1603">
        <v>3.669</v>
      </c>
      <c r="L1603">
        <v>1E-3</v>
      </c>
      <c r="M1603">
        <v>726748.42599999998</v>
      </c>
      <c r="N1603">
        <v>5.8999999999999997E-2</v>
      </c>
      <c r="O1603">
        <v>42.947000000000003</v>
      </c>
      <c r="P1603">
        <v>9.5999999999999992E-3</v>
      </c>
      <c r="Q1603">
        <v>12228931.028000001</v>
      </c>
      <c r="R1603" t="s">
        <v>333</v>
      </c>
      <c r="T1603" t="s">
        <v>89</v>
      </c>
      <c r="V1603" t="s">
        <v>211</v>
      </c>
      <c r="Y1603" t="s">
        <v>36</v>
      </c>
    </row>
    <row r="1604" spans="1:25" x14ac:dyDescent="0.45">
      <c r="A1604" t="s">
        <v>203</v>
      </c>
      <c r="B1604" t="s">
        <v>210</v>
      </c>
      <c r="C1604">
        <v>1588</v>
      </c>
      <c r="D1604">
        <v>94</v>
      </c>
      <c r="F1604">
        <v>2018</v>
      </c>
      <c r="G1604">
        <v>4002</v>
      </c>
      <c r="H1604">
        <v>3936.21</v>
      </c>
      <c r="I1604">
        <v>1184464.92</v>
      </c>
      <c r="K1604">
        <v>2.548</v>
      </c>
      <c r="L1604">
        <v>1E-3</v>
      </c>
      <c r="M1604">
        <v>504783.68599999999</v>
      </c>
      <c r="N1604">
        <v>5.8999999999999997E-2</v>
      </c>
      <c r="O1604">
        <v>30.300999999999998</v>
      </c>
      <c r="P1604">
        <v>9.7999999999999997E-3</v>
      </c>
      <c r="Q1604">
        <v>8493974.6030000001</v>
      </c>
      <c r="R1604" t="s">
        <v>333</v>
      </c>
      <c r="T1604" t="s">
        <v>89</v>
      </c>
      <c r="V1604" t="s">
        <v>211</v>
      </c>
      <c r="Y1604" t="s">
        <v>36</v>
      </c>
    </row>
    <row r="1605" spans="1:25" x14ac:dyDescent="0.45">
      <c r="A1605" t="s">
        <v>203</v>
      </c>
      <c r="B1605" t="s">
        <v>210</v>
      </c>
      <c r="C1605">
        <v>1588</v>
      </c>
      <c r="D1605">
        <v>94</v>
      </c>
      <c r="F1605">
        <v>2019</v>
      </c>
      <c r="G1605">
        <v>1733</v>
      </c>
      <c r="H1605">
        <v>1689.4</v>
      </c>
      <c r="I1605">
        <v>485691.95</v>
      </c>
      <c r="K1605">
        <v>1.0680000000000001</v>
      </c>
      <c r="L1605">
        <v>1E-3</v>
      </c>
      <c r="M1605">
        <v>211533.79800000001</v>
      </c>
      <c r="N1605">
        <v>5.91E-2</v>
      </c>
      <c r="O1605">
        <v>15.087</v>
      </c>
      <c r="P1605">
        <v>1.3899999999999999E-2</v>
      </c>
      <c r="Q1605">
        <v>3559461.4819999998</v>
      </c>
      <c r="R1605" t="s">
        <v>333</v>
      </c>
      <c r="T1605" t="s">
        <v>89</v>
      </c>
      <c r="V1605" t="s">
        <v>211</v>
      </c>
      <c r="Y1605" t="s">
        <v>36</v>
      </c>
    </row>
    <row r="1606" spans="1:25" x14ac:dyDescent="0.45">
      <c r="A1606" t="s">
        <v>203</v>
      </c>
      <c r="B1606" t="s">
        <v>210</v>
      </c>
      <c r="C1606">
        <v>1588</v>
      </c>
      <c r="D1606">
        <v>94</v>
      </c>
      <c r="F1606">
        <v>2020</v>
      </c>
      <c r="G1606">
        <v>1999</v>
      </c>
      <c r="H1606">
        <v>1964.11</v>
      </c>
      <c r="I1606">
        <v>553235.18000000005</v>
      </c>
      <c r="K1606">
        <v>1.22</v>
      </c>
      <c r="L1606">
        <v>1E-3</v>
      </c>
      <c r="M1606">
        <v>241723.723</v>
      </c>
      <c r="N1606">
        <v>5.91E-2</v>
      </c>
      <c r="O1606">
        <v>15.45</v>
      </c>
      <c r="P1606">
        <v>1.14E-2</v>
      </c>
      <c r="Q1606">
        <v>4067459.7259999998</v>
      </c>
      <c r="R1606" t="s">
        <v>333</v>
      </c>
      <c r="T1606" t="s">
        <v>89</v>
      </c>
      <c r="V1606" t="s">
        <v>211</v>
      </c>
      <c r="Y1606" t="s">
        <v>36</v>
      </c>
    </row>
    <row r="1607" spans="1:25" x14ac:dyDescent="0.45">
      <c r="A1607" t="s">
        <v>203</v>
      </c>
      <c r="B1607" t="s">
        <v>210</v>
      </c>
      <c r="C1607">
        <v>1588</v>
      </c>
      <c r="D1607">
        <v>94</v>
      </c>
      <c r="F1607">
        <v>2021</v>
      </c>
      <c r="G1607">
        <v>1185</v>
      </c>
      <c r="H1607">
        <v>1158.3599999999999</v>
      </c>
      <c r="I1607">
        <v>326729.17</v>
      </c>
      <c r="K1607">
        <v>0.72099999999999997</v>
      </c>
      <c r="L1607">
        <v>1E-3</v>
      </c>
      <c r="M1607">
        <v>142740.03599999999</v>
      </c>
      <c r="N1607">
        <v>5.8999999999999997E-2</v>
      </c>
      <c r="O1607">
        <v>10.146000000000001</v>
      </c>
      <c r="P1607">
        <v>1.5299999999999999E-2</v>
      </c>
      <c r="Q1607">
        <v>2401890.9929999998</v>
      </c>
      <c r="R1607" t="s">
        <v>333</v>
      </c>
      <c r="T1607" t="s">
        <v>89</v>
      </c>
      <c r="V1607" t="s">
        <v>211</v>
      </c>
      <c r="Y1607" t="s">
        <v>36</v>
      </c>
    </row>
    <row r="1608" spans="1:25" x14ac:dyDescent="0.45">
      <c r="A1608" t="s">
        <v>203</v>
      </c>
      <c r="B1608" t="s">
        <v>210</v>
      </c>
      <c r="C1608">
        <v>1588</v>
      </c>
      <c r="D1608">
        <v>94</v>
      </c>
      <c r="F1608">
        <v>2022</v>
      </c>
      <c r="G1608">
        <v>1275</v>
      </c>
      <c r="H1608">
        <v>1255.8800000000001</v>
      </c>
      <c r="I1608">
        <v>371886.67</v>
      </c>
      <c r="K1608">
        <v>0.80700000000000005</v>
      </c>
      <c r="L1608">
        <v>1E-3</v>
      </c>
      <c r="M1608">
        <v>159899.25599999999</v>
      </c>
      <c r="N1608">
        <v>5.8999999999999997E-2</v>
      </c>
      <c r="O1608">
        <v>9.9480000000000004</v>
      </c>
      <c r="P1608">
        <v>1.06E-2</v>
      </c>
      <c r="Q1608">
        <v>2690629.5449999999</v>
      </c>
      <c r="R1608" t="s">
        <v>333</v>
      </c>
      <c r="T1608" t="s">
        <v>89</v>
      </c>
      <c r="V1608" t="s">
        <v>211</v>
      </c>
      <c r="Y1608" t="s">
        <v>36</v>
      </c>
    </row>
    <row r="1609" spans="1:25" x14ac:dyDescent="0.45">
      <c r="A1609" t="s">
        <v>203</v>
      </c>
      <c r="B1609" t="s">
        <v>210</v>
      </c>
      <c r="C1609">
        <v>1588</v>
      </c>
      <c r="D1609">
        <v>94</v>
      </c>
      <c r="F1609">
        <v>2023</v>
      </c>
      <c r="G1609">
        <v>1238</v>
      </c>
      <c r="H1609">
        <v>1223.29</v>
      </c>
      <c r="I1609">
        <v>333373.32</v>
      </c>
      <c r="K1609">
        <v>0.73099999999999998</v>
      </c>
      <c r="L1609">
        <v>1E-3</v>
      </c>
      <c r="M1609">
        <v>144889.10500000001</v>
      </c>
      <c r="N1609">
        <v>5.8999999999999997E-2</v>
      </c>
      <c r="O1609">
        <v>9.1020000000000003</v>
      </c>
      <c r="P1609">
        <v>1.09E-2</v>
      </c>
      <c r="Q1609">
        <v>2438066.5070000002</v>
      </c>
      <c r="R1609" t="s">
        <v>333</v>
      </c>
      <c r="T1609" t="s">
        <v>89</v>
      </c>
      <c r="V1609" t="s">
        <v>211</v>
      </c>
      <c r="Y1609" t="s">
        <v>36</v>
      </c>
    </row>
    <row r="1610" spans="1:25" x14ac:dyDescent="0.45">
      <c r="A1610" t="s">
        <v>203</v>
      </c>
      <c r="B1610" t="s">
        <v>210</v>
      </c>
      <c r="C1610">
        <v>1588</v>
      </c>
      <c r="D1610">
        <v>94</v>
      </c>
      <c r="F1610">
        <v>2024</v>
      </c>
      <c r="G1610">
        <v>1154</v>
      </c>
      <c r="H1610">
        <v>1148.81</v>
      </c>
      <c r="I1610">
        <v>334461.93</v>
      </c>
      <c r="K1610">
        <v>0.72299999999999998</v>
      </c>
      <c r="L1610">
        <v>1E-3</v>
      </c>
      <c r="M1610">
        <v>143281.397</v>
      </c>
      <c r="N1610">
        <v>5.8999999999999997E-2</v>
      </c>
      <c r="O1610">
        <v>8.19</v>
      </c>
      <c r="P1610">
        <v>9.2999999999999992E-3</v>
      </c>
      <c r="Q1610">
        <v>2410954.4330000002</v>
      </c>
      <c r="R1610" t="s">
        <v>333</v>
      </c>
      <c r="T1610" t="s">
        <v>89</v>
      </c>
      <c r="V1610" t="s">
        <v>211</v>
      </c>
      <c r="Y1610" t="s">
        <v>36</v>
      </c>
    </row>
    <row r="1611" spans="1:25" x14ac:dyDescent="0.45">
      <c r="A1611" t="s">
        <v>203</v>
      </c>
      <c r="B1611" t="s">
        <v>210</v>
      </c>
      <c r="C1611">
        <v>1588</v>
      </c>
      <c r="D1611" t="s">
        <v>212</v>
      </c>
      <c r="F1611">
        <v>2009</v>
      </c>
      <c r="G1611">
        <v>10</v>
      </c>
      <c r="H1611">
        <v>8.1199999999999992</v>
      </c>
      <c r="I1611">
        <v>61.2</v>
      </c>
      <c r="O1611">
        <v>0.39800000000000002</v>
      </c>
      <c r="P1611">
        <v>0.52290000000000003</v>
      </c>
      <c r="Q1611">
        <v>1508.8</v>
      </c>
      <c r="R1611" t="s">
        <v>923</v>
      </c>
      <c r="T1611" t="s">
        <v>28</v>
      </c>
      <c r="Y1611" t="s">
        <v>29</v>
      </c>
    </row>
    <row r="1612" spans="1:25" x14ac:dyDescent="0.45">
      <c r="A1612" t="s">
        <v>203</v>
      </c>
      <c r="B1612" t="s">
        <v>210</v>
      </c>
      <c r="C1612">
        <v>1588</v>
      </c>
      <c r="D1612" t="s">
        <v>212</v>
      </c>
      <c r="F1612">
        <v>2010</v>
      </c>
      <c r="G1612">
        <v>27</v>
      </c>
      <c r="H1612">
        <v>19.73</v>
      </c>
      <c r="I1612">
        <v>149.69999999999999</v>
      </c>
      <c r="O1612">
        <v>1.0489999999999999</v>
      </c>
      <c r="P1612">
        <v>0.57189999999999996</v>
      </c>
      <c r="Q1612">
        <v>3665.7</v>
      </c>
      <c r="R1612" t="s">
        <v>923</v>
      </c>
      <c r="T1612" t="s">
        <v>28</v>
      </c>
      <c r="Y1612" t="s">
        <v>29</v>
      </c>
    </row>
    <row r="1613" spans="1:25" x14ac:dyDescent="0.45">
      <c r="A1613" t="s">
        <v>203</v>
      </c>
      <c r="B1613" t="s">
        <v>210</v>
      </c>
      <c r="C1613">
        <v>1588</v>
      </c>
      <c r="D1613" t="s">
        <v>212</v>
      </c>
      <c r="F1613">
        <v>2011</v>
      </c>
      <c r="G1613">
        <v>5</v>
      </c>
      <c r="H1613">
        <v>3.03</v>
      </c>
      <c r="I1613">
        <v>26.26</v>
      </c>
      <c r="O1613">
        <v>0.17299999999999999</v>
      </c>
      <c r="P1613">
        <v>0.61619999999999997</v>
      </c>
      <c r="Q1613">
        <v>563</v>
      </c>
      <c r="R1613" t="s">
        <v>923</v>
      </c>
      <c r="T1613" t="s">
        <v>28</v>
      </c>
      <c r="Y1613" t="s">
        <v>29</v>
      </c>
    </row>
    <row r="1614" spans="1:25" x14ac:dyDescent="0.45">
      <c r="A1614" t="s">
        <v>203</v>
      </c>
      <c r="B1614" t="s">
        <v>210</v>
      </c>
      <c r="C1614">
        <v>1588</v>
      </c>
      <c r="D1614" t="s">
        <v>212</v>
      </c>
      <c r="F1614">
        <v>2012</v>
      </c>
      <c r="G1614">
        <v>22</v>
      </c>
      <c r="H1614">
        <v>12.53</v>
      </c>
      <c r="I1614">
        <v>90.82</v>
      </c>
      <c r="O1614">
        <v>0.67</v>
      </c>
      <c r="P1614">
        <v>0.57809999999999995</v>
      </c>
      <c r="Q1614">
        <v>2328.1</v>
      </c>
      <c r="R1614" t="s">
        <v>923</v>
      </c>
      <c r="T1614" t="s">
        <v>28</v>
      </c>
      <c r="Y1614" t="s">
        <v>29</v>
      </c>
    </row>
    <row r="1615" spans="1:25" x14ac:dyDescent="0.45">
      <c r="A1615" t="s">
        <v>203</v>
      </c>
      <c r="B1615" t="s">
        <v>210</v>
      </c>
      <c r="C1615">
        <v>1588</v>
      </c>
      <c r="D1615" t="s">
        <v>212</v>
      </c>
      <c r="F1615">
        <v>2013</v>
      </c>
      <c r="G1615">
        <v>66</v>
      </c>
      <c r="H1615">
        <v>43.57</v>
      </c>
      <c r="I1615">
        <v>294.16000000000003</v>
      </c>
      <c r="O1615">
        <v>2.2309999999999999</v>
      </c>
      <c r="P1615">
        <v>0.55100000000000005</v>
      </c>
      <c r="Q1615">
        <v>8095.7</v>
      </c>
      <c r="R1615" t="s">
        <v>923</v>
      </c>
      <c r="T1615" t="s">
        <v>28</v>
      </c>
      <c r="Y1615" t="s">
        <v>29</v>
      </c>
    </row>
    <row r="1616" spans="1:25" x14ac:dyDescent="0.45">
      <c r="A1616" t="s">
        <v>203</v>
      </c>
      <c r="B1616" t="s">
        <v>210</v>
      </c>
      <c r="C1616">
        <v>1588</v>
      </c>
      <c r="D1616" t="s">
        <v>212</v>
      </c>
      <c r="F1616">
        <v>2014</v>
      </c>
      <c r="G1616">
        <v>16</v>
      </c>
      <c r="H1616">
        <v>10.08</v>
      </c>
      <c r="I1616">
        <v>86.4</v>
      </c>
      <c r="O1616">
        <v>0.51600000000000001</v>
      </c>
      <c r="P1616">
        <v>0.55089999999999995</v>
      </c>
      <c r="Q1616">
        <v>1873</v>
      </c>
      <c r="R1616" t="s">
        <v>923</v>
      </c>
      <c r="T1616" t="s">
        <v>28</v>
      </c>
      <c r="Y1616" t="s">
        <v>29</v>
      </c>
    </row>
    <row r="1617" spans="1:25" x14ac:dyDescent="0.45">
      <c r="A1617" t="s">
        <v>203</v>
      </c>
      <c r="B1617" t="s">
        <v>210</v>
      </c>
      <c r="C1617">
        <v>1588</v>
      </c>
      <c r="D1617" t="s">
        <v>212</v>
      </c>
      <c r="F1617">
        <v>2015</v>
      </c>
      <c r="G1617">
        <v>48</v>
      </c>
      <c r="H1617">
        <v>31.27</v>
      </c>
      <c r="I1617">
        <v>188.45</v>
      </c>
      <c r="O1617">
        <v>1.671</v>
      </c>
      <c r="P1617">
        <v>0.57509999999999994</v>
      </c>
      <c r="Q1617">
        <v>5809.8</v>
      </c>
      <c r="R1617" t="s">
        <v>923</v>
      </c>
      <c r="T1617" t="s">
        <v>28</v>
      </c>
      <c r="Y1617" t="s">
        <v>30</v>
      </c>
    </row>
    <row r="1618" spans="1:25" x14ac:dyDescent="0.45">
      <c r="A1618" t="s">
        <v>203</v>
      </c>
      <c r="B1618" t="s">
        <v>210</v>
      </c>
      <c r="C1618">
        <v>1588</v>
      </c>
      <c r="D1618" t="s">
        <v>212</v>
      </c>
      <c r="F1618">
        <v>2016</v>
      </c>
      <c r="G1618">
        <v>56</v>
      </c>
      <c r="H1618">
        <v>37.96</v>
      </c>
      <c r="I1618">
        <v>217.99</v>
      </c>
      <c r="O1618">
        <v>1.849</v>
      </c>
      <c r="P1618">
        <v>0.52400000000000002</v>
      </c>
      <c r="Q1618">
        <v>7053.1</v>
      </c>
      <c r="R1618" t="s">
        <v>923</v>
      </c>
      <c r="T1618" t="s">
        <v>28</v>
      </c>
      <c r="Y1618" t="s">
        <v>30</v>
      </c>
    </row>
    <row r="1619" spans="1:25" x14ac:dyDescent="0.45">
      <c r="A1619" t="s">
        <v>203</v>
      </c>
      <c r="B1619" t="s">
        <v>210</v>
      </c>
      <c r="C1619">
        <v>1588</v>
      </c>
      <c r="D1619" t="s">
        <v>212</v>
      </c>
      <c r="F1619">
        <v>2017</v>
      </c>
      <c r="G1619">
        <v>66</v>
      </c>
      <c r="H1619">
        <v>43.37</v>
      </c>
      <c r="I1619">
        <v>250.96</v>
      </c>
      <c r="O1619">
        <v>2.0680000000000001</v>
      </c>
      <c r="P1619">
        <v>0.51570000000000005</v>
      </c>
      <c r="Q1619">
        <v>8058.5</v>
      </c>
      <c r="R1619" t="s">
        <v>923</v>
      </c>
      <c r="T1619" t="s">
        <v>28</v>
      </c>
      <c r="Y1619" t="s">
        <v>30</v>
      </c>
    </row>
    <row r="1620" spans="1:25" x14ac:dyDescent="0.45">
      <c r="A1620" t="s">
        <v>203</v>
      </c>
      <c r="B1620" t="s">
        <v>210</v>
      </c>
      <c r="C1620">
        <v>1588</v>
      </c>
      <c r="D1620" t="s">
        <v>212</v>
      </c>
      <c r="F1620">
        <v>2018</v>
      </c>
      <c r="G1620">
        <v>44</v>
      </c>
      <c r="H1620">
        <v>32.299999999999997</v>
      </c>
      <c r="I1620">
        <v>191</v>
      </c>
      <c r="O1620">
        <v>1.405</v>
      </c>
      <c r="P1620">
        <v>0.46810000000000002</v>
      </c>
      <c r="Q1620">
        <v>6001.2</v>
      </c>
      <c r="R1620" t="s">
        <v>923</v>
      </c>
      <c r="T1620" t="s">
        <v>28</v>
      </c>
      <c r="Y1620" t="s">
        <v>30</v>
      </c>
    </row>
    <row r="1621" spans="1:25" x14ac:dyDescent="0.45">
      <c r="A1621" t="s">
        <v>203</v>
      </c>
      <c r="B1621" t="s">
        <v>210</v>
      </c>
      <c r="C1621">
        <v>1588</v>
      </c>
      <c r="D1621" t="s">
        <v>212</v>
      </c>
      <c r="F1621">
        <v>2019</v>
      </c>
      <c r="G1621">
        <v>15</v>
      </c>
      <c r="H1621">
        <v>9.43</v>
      </c>
      <c r="I1621">
        <v>74.760000000000005</v>
      </c>
      <c r="O1621">
        <v>0.46200000000000002</v>
      </c>
      <c r="P1621">
        <v>0.52969999999999995</v>
      </c>
      <c r="Q1621">
        <v>1752.2</v>
      </c>
      <c r="R1621" t="s">
        <v>923</v>
      </c>
      <c r="T1621" t="s">
        <v>28</v>
      </c>
      <c r="Y1621" t="s">
        <v>30</v>
      </c>
    </row>
    <row r="1622" spans="1:25" x14ac:dyDescent="0.45">
      <c r="A1622" t="s">
        <v>203</v>
      </c>
      <c r="B1622" t="s">
        <v>210</v>
      </c>
      <c r="C1622">
        <v>1588</v>
      </c>
      <c r="D1622" t="s">
        <v>212</v>
      </c>
      <c r="F1622">
        <v>2020</v>
      </c>
      <c r="G1622">
        <v>71</v>
      </c>
      <c r="H1622">
        <v>51.49</v>
      </c>
      <c r="I1622">
        <v>337.42</v>
      </c>
      <c r="O1622">
        <v>2.3010000000000002</v>
      </c>
      <c r="P1622">
        <v>0.48120000000000002</v>
      </c>
      <c r="Q1622">
        <v>9566.4</v>
      </c>
      <c r="R1622" t="s">
        <v>923</v>
      </c>
      <c r="T1622" t="s">
        <v>28</v>
      </c>
      <c r="Y1622" t="s">
        <v>30</v>
      </c>
    </row>
    <row r="1623" spans="1:25" x14ac:dyDescent="0.45">
      <c r="A1623" t="s">
        <v>203</v>
      </c>
      <c r="B1623" t="s">
        <v>210</v>
      </c>
      <c r="C1623">
        <v>1588</v>
      </c>
      <c r="D1623" t="s">
        <v>212</v>
      </c>
      <c r="F1623">
        <v>2021</v>
      </c>
      <c r="G1623">
        <v>0</v>
      </c>
      <c r="H1623">
        <v>0</v>
      </c>
      <c r="R1623" t="s">
        <v>923</v>
      </c>
      <c r="T1623" t="s">
        <v>28</v>
      </c>
      <c r="Y1623" t="s">
        <v>30</v>
      </c>
    </row>
    <row r="1624" spans="1:25" x14ac:dyDescent="0.45">
      <c r="A1624" t="s">
        <v>203</v>
      </c>
      <c r="B1624" t="s">
        <v>213</v>
      </c>
      <c r="C1624">
        <v>1592</v>
      </c>
      <c r="D1624" t="s">
        <v>214</v>
      </c>
      <c r="F1624">
        <v>2009</v>
      </c>
      <c r="G1624">
        <v>44</v>
      </c>
      <c r="H1624">
        <v>21.65</v>
      </c>
      <c r="I1624">
        <v>231.91</v>
      </c>
      <c r="M1624">
        <v>688.2</v>
      </c>
      <c r="N1624">
        <v>8.09E-2</v>
      </c>
      <c r="O1624">
        <v>2.093</v>
      </c>
      <c r="P1624">
        <v>0.49259999999999998</v>
      </c>
      <c r="Q1624">
        <v>8493.4</v>
      </c>
      <c r="R1624" t="s">
        <v>923</v>
      </c>
      <c r="S1624" t="s">
        <v>34</v>
      </c>
      <c r="T1624" t="s">
        <v>28</v>
      </c>
      <c r="Y1624" t="s">
        <v>69</v>
      </c>
    </row>
    <row r="1625" spans="1:25" x14ac:dyDescent="0.45">
      <c r="A1625" t="s">
        <v>203</v>
      </c>
      <c r="B1625" t="s">
        <v>213</v>
      </c>
      <c r="C1625">
        <v>1592</v>
      </c>
      <c r="D1625" t="s">
        <v>214</v>
      </c>
      <c r="F1625">
        <v>2010</v>
      </c>
      <c r="G1625">
        <v>72</v>
      </c>
      <c r="H1625">
        <v>49.32</v>
      </c>
      <c r="I1625">
        <v>530.41</v>
      </c>
      <c r="M1625">
        <v>1567.8</v>
      </c>
      <c r="N1625">
        <v>8.09E-2</v>
      </c>
      <c r="O1625">
        <v>5.351</v>
      </c>
      <c r="P1625">
        <v>0.54820000000000002</v>
      </c>
      <c r="Q1625">
        <v>19348.5</v>
      </c>
      <c r="R1625" t="s">
        <v>923</v>
      </c>
      <c r="S1625" t="s">
        <v>34</v>
      </c>
      <c r="T1625" t="s">
        <v>28</v>
      </c>
      <c r="Y1625" t="s">
        <v>69</v>
      </c>
    </row>
    <row r="1626" spans="1:25" x14ac:dyDescent="0.45">
      <c r="A1626" t="s">
        <v>203</v>
      </c>
      <c r="B1626" t="s">
        <v>213</v>
      </c>
      <c r="C1626">
        <v>1592</v>
      </c>
      <c r="D1626" t="s">
        <v>214</v>
      </c>
      <c r="F1626">
        <v>2011</v>
      </c>
      <c r="G1626">
        <v>54</v>
      </c>
      <c r="H1626">
        <v>33.840000000000003</v>
      </c>
      <c r="I1626">
        <v>229.21</v>
      </c>
      <c r="M1626">
        <v>1075.8</v>
      </c>
      <c r="N1626">
        <v>8.1000000000000003E-2</v>
      </c>
      <c r="O1626">
        <v>3.9489999999999998</v>
      </c>
      <c r="P1626">
        <v>0.5948</v>
      </c>
      <c r="Q1626">
        <v>13275.6</v>
      </c>
      <c r="R1626" t="s">
        <v>923</v>
      </c>
      <c r="S1626" t="s">
        <v>34</v>
      </c>
      <c r="T1626" t="s">
        <v>28</v>
      </c>
      <c r="Y1626" t="s">
        <v>69</v>
      </c>
    </row>
    <row r="1627" spans="1:25" x14ac:dyDescent="0.45">
      <c r="A1627" t="s">
        <v>203</v>
      </c>
      <c r="B1627" t="s">
        <v>213</v>
      </c>
      <c r="C1627">
        <v>1592</v>
      </c>
      <c r="D1627" t="s">
        <v>214</v>
      </c>
      <c r="F1627">
        <v>2012</v>
      </c>
      <c r="G1627">
        <v>26</v>
      </c>
      <c r="H1627">
        <v>14.34</v>
      </c>
      <c r="I1627">
        <v>105.45</v>
      </c>
      <c r="M1627">
        <v>455.7</v>
      </c>
      <c r="N1627">
        <v>8.1000000000000003E-2</v>
      </c>
      <c r="O1627">
        <v>1.6739999999999999</v>
      </c>
      <c r="P1627">
        <v>0.59499999999999997</v>
      </c>
      <c r="Q1627">
        <v>5625.6</v>
      </c>
      <c r="R1627" t="s">
        <v>923</v>
      </c>
      <c r="S1627" t="s">
        <v>34</v>
      </c>
      <c r="T1627" t="s">
        <v>28</v>
      </c>
      <c r="Y1627" t="s">
        <v>69</v>
      </c>
    </row>
    <row r="1628" spans="1:25" x14ac:dyDescent="0.45">
      <c r="A1628" t="s">
        <v>203</v>
      </c>
      <c r="B1628" t="s">
        <v>213</v>
      </c>
      <c r="C1628">
        <v>1592</v>
      </c>
      <c r="D1628" t="s">
        <v>214</v>
      </c>
      <c r="F1628">
        <v>2013</v>
      </c>
      <c r="G1628">
        <v>46</v>
      </c>
      <c r="H1628">
        <v>25.52</v>
      </c>
      <c r="I1628">
        <v>168.99</v>
      </c>
      <c r="M1628">
        <v>811.5</v>
      </c>
      <c r="N1628">
        <v>8.09E-2</v>
      </c>
      <c r="O1628">
        <v>2.9780000000000002</v>
      </c>
      <c r="P1628">
        <v>0.5948</v>
      </c>
      <c r="Q1628">
        <v>10011.6</v>
      </c>
      <c r="R1628" t="s">
        <v>923</v>
      </c>
      <c r="S1628" t="s">
        <v>34</v>
      </c>
      <c r="T1628" t="s">
        <v>28</v>
      </c>
      <c r="Y1628" t="s">
        <v>69</v>
      </c>
    </row>
    <row r="1629" spans="1:25" x14ac:dyDescent="0.45">
      <c r="A1629" t="s">
        <v>203</v>
      </c>
      <c r="B1629" t="s">
        <v>213</v>
      </c>
      <c r="C1629">
        <v>1592</v>
      </c>
      <c r="D1629" t="s">
        <v>214</v>
      </c>
      <c r="F1629">
        <v>2014</v>
      </c>
      <c r="G1629">
        <v>158</v>
      </c>
      <c r="H1629">
        <v>90.63</v>
      </c>
      <c r="I1629">
        <v>958.97</v>
      </c>
      <c r="M1629">
        <v>2880.6</v>
      </c>
      <c r="N1629">
        <v>8.1000000000000003E-2</v>
      </c>
      <c r="O1629">
        <v>10.178000000000001</v>
      </c>
      <c r="P1629">
        <v>0.57130000000000003</v>
      </c>
      <c r="Q1629">
        <v>35554.1</v>
      </c>
      <c r="R1629" t="s">
        <v>923</v>
      </c>
      <c r="S1629" t="s">
        <v>34</v>
      </c>
      <c r="T1629" t="s">
        <v>28</v>
      </c>
      <c r="Y1629" t="s">
        <v>69</v>
      </c>
    </row>
    <row r="1630" spans="1:25" x14ac:dyDescent="0.45">
      <c r="A1630" t="s">
        <v>203</v>
      </c>
      <c r="B1630" t="s">
        <v>213</v>
      </c>
      <c r="C1630">
        <v>1592</v>
      </c>
      <c r="D1630" t="s">
        <v>214</v>
      </c>
      <c r="F1630">
        <v>2015</v>
      </c>
      <c r="G1630">
        <v>74</v>
      </c>
      <c r="H1630">
        <v>34.86</v>
      </c>
      <c r="I1630">
        <v>450.32</v>
      </c>
      <c r="M1630">
        <v>1107.8</v>
      </c>
      <c r="N1630">
        <v>8.09E-2</v>
      </c>
      <c r="O1630">
        <v>3.3220000000000001</v>
      </c>
      <c r="P1630">
        <v>0.48359999999999997</v>
      </c>
      <c r="Q1630">
        <v>13675.7</v>
      </c>
      <c r="R1630" t="s">
        <v>923</v>
      </c>
      <c r="S1630" t="s">
        <v>34</v>
      </c>
      <c r="T1630" t="s">
        <v>28</v>
      </c>
      <c r="Y1630" t="s">
        <v>70</v>
      </c>
    </row>
    <row r="1631" spans="1:25" x14ac:dyDescent="0.45">
      <c r="A1631" t="s">
        <v>203</v>
      </c>
      <c r="B1631" t="s">
        <v>213</v>
      </c>
      <c r="C1631">
        <v>1592</v>
      </c>
      <c r="D1631" t="s">
        <v>214</v>
      </c>
      <c r="F1631">
        <v>2016</v>
      </c>
      <c r="G1631">
        <v>65</v>
      </c>
      <c r="H1631">
        <v>36.92</v>
      </c>
      <c r="I1631">
        <v>568.39</v>
      </c>
      <c r="M1631">
        <v>1173.3</v>
      </c>
      <c r="N1631">
        <v>8.1100000000000005E-2</v>
      </c>
      <c r="O1631">
        <v>3.7040000000000002</v>
      </c>
      <c r="P1631">
        <v>0.51129999999999998</v>
      </c>
      <c r="Q1631">
        <v>14483.7</v>
      </c>
      <c r="R1631" t="s">
        <v>923</v>
      </c>
      <c r="S1631" t="s">
        <v>34</v>
      </c>
      <c r="T1631" t="s">
        <v>28</v>
      </c>
      <c r="Y1631" t="s">
        <v>70</v>
      </c>
    </row>
    <row r="1632" spans="1:25" x14ac:dyDescent="0.45">
      <c r="A1632" t="s">
        <v>203</v>
      </c>
      <c r="B1632" t="s">
        <v>213</v>
      </c>
      <c r="C1632">
        <v>1592</v>
      </c>
      <c r="D1632" t="s">
        <v>214</v>
      </c>
      <c r="F1632">
        <v>2017</v>
      </c>
      <c r="G1632">
        <v>80</v>
      </c>
      <c r="H1632">
        <v>42.28</v>
      </c>
      <c r="I1632">
        <v>550.26</v>
      </c>
      <c r="M1632">
        <v>1343.8</v>
      </c>
      <c r="N1632">
        <v>8.1000000000000003E-2</v>
      </c>
      <c r="O1632">
        <v>4.4009999999999998</v>
      </c>
      <c r="P1632">
        <v>0.53139999999999998</v>
      </c>
      <c r="Q1632">
        <v>16586.400000000001</v>
      </c>
      <c r="R1632" t="s">
        <v>923</v>
      </c>
      <c r="S1632" t="s">
        <v>34</v>
      </c>
      <c r="T1632" t="s">
        <v>28</v>
      </c>
      <c r="Y1632" t="s">
        <v>70</v>
      </c>
    </row>
    <row r="1633" spans="1:25" x14ac:dyDescent="0.45">
      <c r="A1633" t="s">
        <v>203</v>
      </c>
      <c r="B1633" t="s">
        <v>213</v>
      </c>
      <c r="C1633">
        <v>1592</v>
      </c>
      <c r="D1633" t="s">
        <v>214</v>
      </c>
      <c r="F1633">
        <v>2018</v>
      </c>
      <c r="G1633">
        <v>85</v>
      </c>
      <c r="H1633">
        <v>56.27</v>
      </c>
      <c r="I1633">
        <v>660.07</v>
      </c>
      <c r="M1633">
        <v>1789.1</v>
      </c>
      <c r="N1633">
        <v>8.1000000000000003E-2</v>
      </c>
      <c r="O1633">
        <v>5.8739999999999997</v>
      </c>
      <c r="P1633">
        <v>0.5323</v>
      </c>
      <c r="Q1633">
        <v>22074.6</v>
      </c>
      <c r="R1633" t="s">
        <v>923</v>
      </c>
      <c r="S1633" t="s">
        <v>34</v>
      </c>
      <c r="T1633" t="s">
        <v>28</v>
      </c>
      <c r="Y1633" t="s">
        <v>70</v>
      </c>
    </row>
    <row r="1634" spans="1:25" x14ac:dyDescent="0.45">
      <c r="A1634" t="s">
        <v>203</v>
      </c>
      <c r="B1634" t="s">
        <v>213</v>
      </c>
      <c r="C1634">
        <v>1592</v>
      </c>
      <c r="D1634" t="s">
        <v>214</v>
      </c>
      <c r="F1634">
        <v>2019</v>
      </c>
      <c r="G1634">
        <v>49</v>
      </c>
      <c r="H1634">
        <v>17.989999999999998</v>
      </c>
      <c r="I1634">
        <v>240.66</v>
      </c>
      <c r="M1634">
        <v>571.9</v>
      </c>
      <c r="N1634">
        <v>8.14E-2</v>
      </c>
      <c r="O1634">
        <v>1.8460000000000001</v>
      </c>
      <c r="P1634">
        <v>0.5222</v>
      </c>
      <c r="Q1634">
        <v>7057.9</v>
      </c>
      <c r="R1634" t="s">
        <v>923</v>
      </c>
      <c r="S1634" t="s">
        <v>34</v>
      </c>
      <c r="T1634" t="s">
        <v>28</v>
      </c>
      <c r="Y1634" t="s">
        <v>70</v>
      </c>
    </row>
    <row r="1635" spans="1:25" x14ac:dyDescent="0.45">
      <c r="A1635" t="s">
        <v>203</v>
      </c>
      <c r="B1635" t="s">
        <v>213</v>
      </c>
      <c r="C1635">
        <v>1592</v>
      </c>
      <c r="D1635" t="s">
        <v>214</v>
      </c>
      <c r="F1635">
        <v>2020</v>
      </c>
      <c r="G1635">
        <v>23</v>
      </c>
      <c r="H1635">
        <v>13.96</v>
      </c>
      <c r="I1635">
        <v>209.69</v>
      </c>
      <c r="M1635">
        <v>443.5</v>
      </c>
      <c r="N1635">
        <v>8.0699999999999994E-2</v>
      </c>
      <c r="O1635">
        <v>1.4159999999999999</v>
      </c>
      <c r="P1635">
        <v>0.51670000000000005</v>
      </c>
      <c r="Q1635">
        <v>5476.5</v>
      </c>
      <c r="R1635" t="s">
        <v>923</v>
      </c>
      <c r="S1635" t="s">
        <v>34</v>
      </c>
      <c r="T1635" t="s">
        <v>28</v>
      </c>
      <c r="Y1635" t="s">
        <v>70</v>
      </c>
    </row>
    <row r="1636" spans="1:25" x14ac:dyDescent="0.45">
      <c r="A1636" t="s">
        <v>203</v>
      </c>
      <c r="B1636" t="s">
        <v>213</v>
      </c>
      <c r="C1636">
        <v>1592</v>
      </c>
      <c r="D1636" t="s">
        <v>214</v>
      </c>
      <c r="F1636">
        <v>2021</v>
      </c>
      <c r="G1636">
        <v>36</v>
      </c>
      <c r="H1636">
        <v>22.93</v>
      </c>
      <c r="I1636">
        <v>278.77</v>
      </c>
      <c r="M1636">
        <v>729.2</v>
      </c>
      <c r="N1636">
        <v>8.0699999999999994E-2</v>
      </c>
      <c r="O1636">
        <v>2.3250000000000002</v>
      </c>
      <c r="P1636">
        <v>0.51670000000000005</v>
      </c>
      <c r="Q1636">
        <v>8995.5</v>
      </c>
      <c r="R1636" t="s">
        <v>923</v>
      </c>
      <c r="S1636" t="s">
        <v>34</v>
      </c>
      <c r="T1636" t="s">
        <v>28</v>
      </c>
      <c r="Y1636" t="s">
        <v>70</v>
      </c>
    </row>
    <row r="1637" spans="1:25" x14ac:dyDescent="0.45">
      <c r="A1637" t="s">
        <v>203</v>
      </c>
      <c r="B1637" t="s">
        <v>213</v>
      </c>
      <c r="C1637">
        <v>1592</v>
      </c>
      <c r="D1637" t="s">
        <v>214</v>
      </c>
      <c r="F1637">
        <v>2022</v>
      </c>
      <c r="G1637">
        <v>47</v>
      </c>
      <c r="H1637">
        <v>30.94</v>
      </c>
      <c r="I1637">
        <v>440.49</v>
      </c>
      <c r="M1637">
        <v>983.4</v>
      </c>
      <c r="N1637">
        <v>8.09E-2</v>
      </c>
      <c r="O1637">
        <v>3.1379999999999999</v>
      </c>
      <c r="P1637">
        <v>0.51690000000000003</v>
      </c>
      <c r="Q1637">
        <v>12138.1</v>
      </c>
      <c r="R1637" t="s">
        <v>923</v>
      </c>
      <c r="S1637" t="s">
        <v>34</v>
      </c>
      <c r="T1637" t="s">
        <v>28</v>
      </c>
      <c r="Y1637" t="s">
        <v>70</v>
      </c>
    </row>
    <row r="1638" spans="1:25" x14ac:dyDescent="0.45">
      <c r="A1638" t="s">
        <v>203</v>
      </c>
      <c r="B1638" t="s">
        <v>213</v>
      </c>
      <c r="C1638">
        <v>1592</v>
      </c>
      <c r="D1638" t="s">
        <v>214</v>
      </c>
      <c r="F1638">
        <v>2023</v>
      </c>
      <c r="G1638">
        <v>68</v>
      </c>
      <c r="H1638">
        <v>42.84</v>
      </c>
      <c r="I1638">
        <v>574.66999999999996</v>
      </c>
      <c r="M1638">
        <v>1361.7</v>
      </c>
      <c r="N1638">
        <v>8.1000000000000003E-2</v>
      </c>
      <c r="O1638">
        <v>4.5339999999999998</v>
      </c>
      <c r="P1638">
        <v>0.5393</v>
      </c>
      <c r="Q1638">
        <v>16806.099999999999</v>
      </c>
      <c r="R1638" t="s">
        <v>923</v>
      </c>
      <c r="S1638" t="s">
        <v>34</v>
      </c>
      <c r="T1638" t="s">
        <v>28</v>
      </c>
      <c r="Y1638" t="s">
        <v>70</v>
      </c>
    </row>
    <row r="1639" spans="1:25" x14ac:dyDescent="0.45">
      <c r="A1639" t="s">
        <v>203</v>
      </c>
      <c r="B1639" t="s">
        <v>213</v>
      </c>
      <c r="C1639">
        <v>1592</v>
      </c>
      <c r="D1639" t="s">
        <v>214</v>
      </c>
      <c r="F1639">
        <v>2024</v>
      </c>
      <c r="G1639">
        <v>11</v>
      </c>
      <c r="H1639">
        <v>7.43</v>
      </c>
      <c r="I1639">
        <v>90.16</v>
      </c>
      <c r="M1639">
        <v>236.1</v>
      </c>
      <c r="N1639">
        <v>8.1000000000000003E-2</v>
      </c>
      <c r="O1639">
        <v>0.79900000000000004</v>
      </c>
      <c r="P1639">
        <v>0.54800000000000004</v>
      </c>
      <c r="Q1639">
        <v>2914.7</v>
      </c>
      <c r="R1639" t="s">
        <v>923</v>
      </c>
      <c r="S1639" t="s">
        <v>34</v>
      </c>
      <c r="T1639" t="s">
        <v>28</v>
      </c>
      <c r="Y1639" t="s">
        <v>70</v>
      </c>
    </row>
    <row r="1640" spans="1:25" x14ac:dyDescent="0.45">
      <c r="A1640" t="s">
        <v>203</v>
      </c>
      <c r="B1640" t="s">
        <v>213</v>
      </c>
      <c r="C1640">
        <v>1592</v>
      </c>
      <c r="D1640" t="s">
        <v>215</v>
      </c>
      <c r="F1640">
        <v>2009</v>
      </c>
      <c r="G1640">
        <v>80</v>
      </c>
      <c r="H1640">
        <v>33.5</v>
      </c>
      <c r="I1640">
        <v>453.52</v>
      </c>
      <c r="M1640">
        <v>1064.7</v>
      </c>
      <c r="N1640">
        <v>8.1000000000000003E-2</v>
      </c>
      <c r="O1640">
        <v>3.4830000000000001</v>
      </c>
      <c r="P1640">
        <v>0.53380000000000005</v>
      </c>
      <c r="Q1640">
        <v>13142.3</v>
      </c>
      <c r="R1640" t="s">
        <v>923</v>
      </c>
      <c r="S1640" t="s">
        <v>34</v>
      </c>
      <c r="T1640" t="s">
        <v>28</v>
      </c>
      <c r="Y1640" t="s">
        <v>69</v>
      </c>
    </row>
    <row r="1641" spans="1:25" x14ac:dyDescent="0.45">
      <c r="A1641" t="s">
        <v>203</v>
      </c>
      <c r="B1641" t="s">
        <v>213</v>
      </c>
      <c r="C1641">
        <v>1592</v>
      </c>
      <c r="D1641" t="s">
        <v>215</v>
      </c>
      <c r="F1641">
        <v>2010</v>
      </c>
      <c r="G1641">
        <v>78</v>
      </c>
      <c r="H1641">
        <v>45.37</v>
      </c>
      <c r="I1641">
        <v>618.09</v>
      </c>
      <c r="M1641">
        <v>1442.4</v>
      </c>
      <c r="N1641">
        <v>8.1199999999999994E-2</v>
      </c>
      <c r="O1641">
        <v>5.2679999999999998</v>
      </c>
      <c r="P1641">
        <v>0.58950000000000002</v>
      </c>
      <c r="Q1641">
        <v>17798.900000000001</v>
      </c>
      <c r="R1641" t="s">
        <v>923</v>
      </c>
      <c r="S1641" t="s">
        <v>34</v>
      </c>
      <c r="T1641" t="s">
        <v>28</v>
      </c>
      <c r="Y1641" t="s">
        <v>69</v>
      </c>
    </row>
    <row r="1642" spans="1:25" x14ac:dyDescent="0.45">
      <c r="A1642" t="s">
        <v>203</v>
      </c>
      <c r="B1642" t="s">
        <v>213</v>
      </c>
      <c r="C1642">
        <v>1592</v>
      </c>
      <c r="D1642" t="s">
        <v>215</v>
      </c>
      <c r="F1642">
        <v>2011</v>
      </c>
      <c r="G1642">
        <v>81</v>
      </c>
      <c r="H1642">
        <v>43.28</v>
      </c>
      <c r="I1642">
        <v>475.51</v>
      </c>
      <c r="M1642">
        <v>1375.7</v>
      </c>
      <c r="N1642">
        <v>8.1100000000000005E-2</v>
      </c>
      <c r="O1642">
        <v>5.2460000000000004</v>
      </c>
      <c r="P1642">
        <v>0.6179</v>
      </c>
      <c r="Q1642">
        <v>16979.099999999999</v>
      </c>
      <c r="R1642" t="s">
        <v>923</v>
      </c>
      <c r="S1642" t="s">
        <v>34</v>
      </c>
      <c r="T1642" t="s">
        <v>28</v>
      </c>
      <c r="Y1642" t="s">
        <v>69</v>
      </c>
    </row>
    <row r="1643" spans="1:25" x14ac:dyDescent="0.45">
      <c r="A1643" t="s">
        <v>203</v>
      </c>
      <c r="B1643" t="s">
        <v>213</v>
      </c>
      <c r="C1643">
        <v>1592</v>
      </c>
      <c r="D1643" t="s">
        <v>215</v>
      </c>
      <c r="F1643">
        <v>2012</v>
      </c>
      <c r="G1643">
        <v>24</v>
      </c>
      <c r="H1643">
        <v>14.16</v>
      </c>
      <c r="I1643">
        <v>223.93</v>
      </c>
      <c r="M1643">
        <v>450</v>
      </c>
      <c r="N1643">
        <v>8.0799999999999997E-2</v>
      </c>
      <c r="O1643">
        <v>1.6419999999999999</v>
      </c>
      <c r="P1643">
        <v>0.59309999999999996</v>
      </c>
      <c r="Q1643">
        <v>5554.9</v>
      </c>
      <c r="R1643" t="s">
        <v>923</v>
      </c>
      <c r="S1643" t="s">
        <v>34</v>
      </c>
      <c r="T1643" t="s">
        <v>28</v>
      </c>
      <c r="Y1643" t="s">
        <v>69</v>
      </c>
    </row>
    <row r="1644" spans="1:25" x14ac:dyDescent="0.45">
      <c r="A1644" t="s">
        <v>203</v>
      </c>
      <c r="B1644" t="s">
        <v>213</v>
      </c>
      <c r="C1644">
        <v>1592</v>
      </c>
      <c r="D1644" t="s">
        <v>215</v>
      </c>
      <c r="F1644">
        <v>2013</v>
      </c>
      <c r="G1644">
        <v>55</v>
      </c>
      <c r="H1644">
        <v>29.82</v>
      </c>
      <c r="I1644">
        <v>346.96</v>
      </c>
      <c r="M1644">
        <v>948</v>
      </c>
      <c r="N1644">
        <v>8.0799999999999997E-2</v>
      </c>
      <c r="O1644">
        <v>3.2989999999999999</v>
      </c>
      <c r="P1644">
        <v>0.56410000000000005</v>
      </c>
      <c r="Q1644">
        <v>11698.3</v>
      </c>
      <c r="R1644" t="s">
        <v>923</v>
      </c>
      <c r="S1644" t="s">
        <v>34</v>
      </c>
      <c r="T1644" t="s">
        <v>28</v>
      </c>
      <c r="Y1644" t="s">
        <v>69</v>
      </c>
    </row>
    <row r="1645" spans="1:25" x14ac:dyDescent="0.45">
      <c r="A1645" t="s">
        <v>203</v>
      </c>
      <c r="B1645" t="s">
        <v>213</v>
      </c>
      <c r="C1645">
        <v>1592</v>
      </c>
      <c r="D1645" t="s">
        <v>215</v>
      </c>
      <c r="F1645">
        <v>2014</v>
      </c>
      <c r="G1645">
        <v>133</v>
      </c>
      <c r="H1645">
        <v>73.13</v>
      </c>
      <c r="I1645">
        <v>1048.0899999999999</v>
      </c>
      <c r="M1645">
        <v>2323.9</v>
      </c>
      <c r="N1645">
        <v>8.09E-2</v>
      </c>
      <c r="O1645">
        <v>8.0909999999999993</v>
      </c>
      <c r="P1645">
        <v>0.56410000000000005</v>
      </c>
      <c r="Q1645">
        <v>28689</v>
      </c>
      <c r="R1645" t="s">
        <v>923</v>
      </c>
      <c r="S1645" t="s">
        <v>34</v>
      </c>
      <c r="T1645" t="s">
        <v>28</v>
      </c>
      <c r="Y1645" t="s">
        <v>69</v>
      </c>
    </row>
    <row r="1646" spans="1:25" x14ac:dyDescent="0.45">
      <c r="A1646" t="s">
        <v>203</v>
      </c>
      <c r="B1646" t="s">
        <v>213</v>
      </c>
      <c r="C1646">
        <v>1592</v>
      </c>
      <c r="D1646" t="s">
        <v>215</v>
      </c>
      <c r="F1646">
        <v>2015</v>
      </c>
      <c r="G1646">
        <v>57</v>
      </c>
      <c r="H1646">
        <v>30.89</v>
      </c>
      <c r="I1646">
        <v>412.95</v>
      </c>
      <c r="M1646">
        <v>981.8</v>
      </c>
      <c r="N1646">
        <v>8.09E-2</v>
      </c>
      <c r="O1646">
        <v>3.419</v>
      </c>
      <c r="P1646">
        <v>0.5645</v>
      </c>
      <c r="Q1646">
        <v>12118.1</v>
      </c>
      <c r="R1646" t="s">
        <v>923</v>
      </c>
      <c r="S1646" t="s">
        <v>34</v>
      </c>
      <c r="T1646" t="s">
        <v>28</v>
      </c>
      <c r="Y1646" t="s">
        <v>70</v>
      </c>
    </row>
    <row r="1647" spans="1:25" x14ac:dyDescent="0.45">
      <c r="A1647" t="s">
        <v>203</v>
      </c>
      <c r="B1647" t="s">
        <v>213</v>
      </c>
      <c r="C1647">
        <v>1592</v>
      </c>
      <c r="D1647" t="s">
        <v>215</v>
      </c>
      <c r="F1647">
        <v>2016</v>
      </c>
      <c r="G1647">
        <v>59</v>
      </c>
      <c r="H1647">
        <v>31.81</v>
      </c>
      <c r="I1647">
        <v>453.14</v>
      </c>
      <c r="M1647">
        <v>1011.3</v>
      </c>
      <c r="N1647">
        <v>8.1199999999999994E-2</v>
      </c>
      <c r="O1647">
        <v>3.5249999999999999</v>
      </c>
      <c r="P1647">
        <v>0.56520000000000004</v>
      </c>
      <c r="Q1647">
        <v>12479.2</v>
      </c>
      <c r="R1647" t="s">
        <v>923</v>
      </c>
      <c r="S1647" t="s">
        <v>34</v>
      </c>
      <c r="T1647" t="s">
        <v>28</v>
      </c>
      <c r="Y1647" t="s">
        <v>70</v>
      </c>
    </row>
    <row r="1648" spans="1:25" x14ac:dyDescent="0.45">
      <c r="A1648" t="s">
        <v>203</v>
      </c>
      <c r="B1648" t="s">
        <v>213</v>
      </c>
      <c r="C1648">
        <v>1592</v>
      </c>
      <c r="D1648" t="s">
        <v>215</v>
      </c>
      <c r="F1648">
        <v>2017</v>
      </c>
      <c r="G1648">
        <v>62</v>
      </c>
      <c r="H1648">
        <v>33.71</v>
      </c>
      <c r="I1648">
        <v>438.04</v>
      </c>
      <c r="M1648">
        <v>1071.9000000000001</v>
      </c>
      <c r="N1648">
        <v>8.1199999999999994E-2</v>
      </c>
      <c r="O1648">
        <v>3.7360000000000002</v>
      </c>
      <c r="P1648">
        <v>0.56510000000000005</v>
      </c>
      <c r="Q1648">
        <v>13224.8</v>
      </c>
      <c r="R1648" t="s">
        <v>923</v>
      </c>
      <c r="S1648" t="s">
        <v>34</v>
      </c>
      <c r="T1648" t="s">
        <v>28</v>
      </c>
      <c r="Y1648" t="s">
        <v>70</v>
      </c>
    </row>
    <row r="1649" spans="1:25" x14ac:dyDescent="0.45">
      <c r="A1649" t="s">
        <v>203</v>
      </c>
      <c r="B1649" t="s">
        <v>213</v>
      </c>
      <c r="C1649">
        <v>1592</v>
      </c>
      <c r="D1649" t="s">
        <v>215</v>
      </c>
      <c r="F1649">
        <v>2018</v>
      </c>
      <c r="G1649">
        <v>72</v>
      </c>
      <c r="H1649">
        <v>46.04</v>
      </c>
      <c r="I1649">
        <v>624.48</v>
      </c>
      <c r="M1649">
        <v>1463.8</v>
      </c>
      <c r="N1649">
        <v>8.1000000000000003E-2</v>
      </c>
      <c r="O1649">
        <v>5.1020000000000003</v>
      </c>
      <c r="P1649">
        <v>0.56489999999999996</v>
      </c>
      <c r="Q1649">
        <v>18061.3</v>
      </c>
      <c r="R1649" t="s">
        <v>923</v>
      </c>
      <c r="S1649" t="s">
        <v>34</v>
      </c>
      <c r="T1649" t="s">
        <v>28</v>
      </c>
      <c r="Y1649" t="s">
        <v>70</v>
      </c>
    </row>
    <row r="1650" spans="1:25" x14ac:dyDescent="0.45">
      <c r="A1650" t="s">
        <v>203</v>
      </c>
      <c r="B1650" t="s">
        <v>213</v>
      </c>
      <c r="C1650">
        <v>1592</v>
      </c>
      <c r="D1650" t="s">
        <v>215</v>
      </c>
      <c r="F1650">
        <v>2019</v>
      </c>
      <c r="G1650">
        <v>30</v>
      </c>
      <c r="H1650">
        <v>18.510000000000002</v>
      </c>
      <c r="I1650">
        <v>335.11</v>
      </c>
      <c r="M1650">
        <v>588.6</v>
      </c>
      <c r="N1650">
        <v>8.1199999999999994E-2</v>
      </c>
      <c r="O1650">
        <v>2.0089999999999999</v>
      </c>
      <c r="P1650">
        <v>0.55359999999999998</v>
      </c>
      <c r="Q1650">
        <v>7261.4</v>
      </c>
      <c r="R1650" t="s">
        <v>923</v>
      </c>
      <c r="S1650" t="s">
        <v>34</v>
      </c>
      <c r="T1650" t="s">
        <v>28</v>
      </c>
      <c r="Y1650" t="s">
        <v>70</v>
      </c>
    </row>
    <row r="1651" spans="1:25" x14ac:dyDescent="0.45">
      <c r="A1651" t="s">
        <v>203</v>
      </c>
      <c r="B1651" t="s">
        <v>213</v>
      </c>
      <c r="C1651">
        <v>1592</v>
      </c>
      <c r="D1651" t="s">
        <v>215</v>
      </c>
      <c r="F1651">
        <v>2020</v>
      </c>
      <c r="G1651">
        <v>24</v>
      </c>
      <c r="H1651">
        <v>13.58</v>
      </c>
      <c r="I1651">
        <v>187.89</v>
      </c>
      <c r="M1651">
        <v>431.7</v>
      </c>
      <c r="N1651">
        <v>8.09E-2</v>
      </c>
      <c r="O1651">
        <v>1.452</v>
      </c>
      <c r="P1651">
        <v>0.54520000000000002</v>
      </c>
      <c r="Q1651">
        <v>5327.4</v>
      </c>
      <c r="R1651" t="s">
        <v>923</v>
      </c>
      <c r="S1651" t="s">
        <v>34</v>
      </c>
      <c r="T1651" t="s">
        <v>28</v>
      </c>
      <c r="Y1651" t="s">
        <v>70</v>
      </c>
    </row>
    <row r="1652" spans="1:25" x14ac:dyDescent="0.45">
      <c r="A1652" t="s">
        <v>203</v>
      </c>
      <c r="B1652" t="s">
        <v>213</v>
      </c>
      <c r="C1652">
        <v>1592</v>
      </c>
      <c r="D1652" t="s">
        <v>215</v>
      </c>
      <c r="F1652">
        <v>2021</v>
      </c>
      <c r="G1652">
        <v>28</v>
      </c>
      <c r="H1652">
        <v>17.59</v>
      </c>
      <c r="I1652">
        <v>199.79</v>
      </c>
      <c r="M1652">
        <v>559.1</v>
      </c>
      <c r="N1652">
        <v>8.0799999999999997E-2</v>
      </c>
      <c r="O1652">
        <v>1.88</v>
      </c>
      <c r="P1652">
        <v>0.54530000000000001</v>
      </c>
      <c r="Q1652">
        <v>6900.6</v>
      </c>
      <c r="R1652" t="s">
        <v>923</v>
      </c>
      <c r="S1652" t="s">
        <v>34</v>
      </c>
      <c r="T1652" t="s">
        <v>28</v>
      </c>
      <c r="Y1652" t="s">
        <v>70</v>
      </c>
    </row>
    <row r="1653" spans="1:25" x14ac:dyDescent="0.45">
      <c r="A1653" t="s">
        <v>203</v>
      </c>
      <c r="B1653" t="s">
        <v>213</v>
      </c>
      <c r="C1653">
        <v>1592</v>
      </c>
      <c r="D1653" t="s">
        <v>215</v>
      </c>
      <c r="F1653">
        <v>2022</v>
      </c>
      <c r="G1653">
        <v>43</v>
      </c>
      <c r="H1653">
        <v>26.02</v>
      </c>
      <c r="I1653">
        <v>332.12</v>
      </c>
      <c r="M1653">
        <v>827.1</v>
      </c>
      <c r="N1653">
        <v>8.09E-2</v>
      </c>
      <c r="O1653">
        <v>2.782</v>
      </c>
      <c r="P1653">
        <v>0.54510000000000003</v>
      </c>
      <c r="Q1653">
        <v>10207.6</v>
      </c>
      <c r="R1653" t="s">
        <v>923</v>
      </c>
      <c r="S1653" t="s">
        <v>34</v>
      </c>
      <c r="T1653" t="s">
        <v>28</v>
      </c>
      <c r="Y1653" t="s">
        <v>70</v>
      </c>
    </row>
    <row r="1654" spans="1:25" x14ac:dyDescent="0.45">
      <c r="A1654" t="s">
        <v>203</v>
      </c>
      <c r="B1654" t="s">
        <v>213</v>
      </c>
      <c r="C1654">
        <v>1592</v>
      </c>
      <c r="D1654" t="s">
        <v>215</v>
      </c>
      <c r="F1654">
        <v>2023</v>
      </c>
      <c r="G1654">
        <v>64</v>
      </c>
      <c r="H1654">
        <v>36.72</v>
      </c>
      <c r="I1654">
        <v>447.01</v>
      </c>
      <c r="M1654">
        <v>1167.2</v>
      </c>
      <c r="N1654">
        <v>8.1000000000000003E-2</v>
      </c>
      <c r="O1654">
        <v>3.9260000000000002</v>
      </c>
      <c r="P1654">
        <v>0.54510000000000003</v>
      </c>
      <c r="Q1654">
        <v>14405.4</v>
      </c>
      <c r="R1654" t="s">
        <v>923</v>
      </c>
      <c r="S1654" t="s">
        <v>34</v>
      </c>
      <c r="T1654" t="s">
        <v>28</v>
      </c>
      <c r="Y1654" t="s">
        <v>70</v>
      </c>
    </row>
    <row r="1655" spans="1:25" x14ac:dyDescent="0.45">
      <c r="A1655" t="s">
        <v>203</v>
      </c>
      <c r="B1655" t="s">
        <v>213</v>
      </c>
      <c r="C1655">
        <v>1592</v>
      </c>
      <c r="D1655" t="s">
        <v>215</v>
      </c>
      <c r="F1655">
        <v>2024</v>
      </c>
      <c r="G1655">
        <v>13</v>
      </c>
      <c r="H1655">
        <v>8.36</v>
      </c>
      <c r="I1655">
        <v>99.37</v>
      </c>
      <c r="M1655">
        <v>265.7</v>
      </c>
      <c r="N1655">
        <v>8.0799999999999997E-2</v>
      </c>
      <c r="O1655">
        <v>0.91700000000000004</v>
      </c>
      <c r="P1655">
        <v>0.55930000000000002</v>
      </c>
      <c r="Q1655">
        <v>3279.5</v>
      </c>
      <c r="R1655" t="s">
        <v>923</v>
      </c>
      <c r="S1655" t="s">
        <v>34</v>
      </c>
      <c r="T1655" t="s">
        <v>28</v>
      </c>
      <c r="Y1655" t="s">
        <v>70</v>
      </c>
    </row>
    <row r="1656" spans="1:25" x14ac:dyDescent="0.45">
      <c r="A1656" t="s">
        <v>203</v>
      </c>
      <c r="B1656" t="s">
        <v>213</v>
      </c>
      <c r="C1656">
        <v>1592</v>
      </c>
      <c r="D1656" t="s">
        <v>216</v>
      </c>
      <c r="F1656">
        <v>2009</v>
      </c>
      <c r="G1656">
        <v>62</v>
      </c>
      <c r="H1656">
        <v>36.42</v>
      </c>
      <c r="I1656">
        <v>412.74</v>
      </c>
      <c r="M1656">
        <v>1157.7</v>
      </c>
      <c r="N1656">
        <v>8.1100000000000005E-2</v>
      </c>
      <c r="O1656">
        <v>3.3149999999999999</v>
      </c>
      <c r="P1656">
        <v>0.46079999999999999</v>
      </c>
      <c r="Q1656">
        <v>14287.4</v>
      </c>
      <c r="R1656" t="s">
        <v>923</v>
      </c>
      <c r="S1656" t="s">
        <v>34</v>
      </c>
      <c r="T1656" t="s">
        <v>28</v>
      </c>
      <c r="Y1656" t="s">
        <v>69</v>
      </c>
    </row>
    <row r="1657" spans="1:25" x14ac:dyDescent="0.45">
      <c r="A1657" t="s">
        <v>203</v>
      </c>
      <c r="B1657" t="s">
        <v>213</v>
      </c>
      <c r="C1657">
        <v>1592</v>
      </c>
      <c r="D1657" t="s">
        <v>216</v>
      </c>
      <c r="F1657">
        <v>2010</v>
      </c>
      <c r="G1657">
        <v>43</v>
      </c>
      <c r="H1657">
        <v>25.34</v>
      </c>
      <c r="I1657">
        <v>323.67</v>
      </c>
      <c r="M1657">
        <v>805.6</v>
      </c>
      <c r="N1657">
        <v>8.1000000000000003E-2</v>
      </c>
      <c r="O1657">
        <v>2.1219999999999999</v>
      </c>
      <c r="P1657">
        <v>0.42699999999999999</v>
      </c>
      <c r="Q1657">
        <v>9940.7999999999993</v>
      </c>
      <c r="R1657" t="s">
        <v>923</v>
      </c>
      <c r="S1657" t="s">
        <v>34</v>
      </c>
      <c r="T1657" t="s">
        <v>28</v>
      </c>
      <c r="Y1657" t="s">
        <v>69</v>
      </c>
    </row>
    <row r="1658" spans="1:25" x14ac:dyDescent="0.45">
      <c r="A1658" t="s">
        <v>203</v>
      </c>
      <c r="B1658" t="s">
        <v>213</v>
      </c>
      <c r="C1658">
        <v>1592</v>
      </c>
      <c r="D1658" t="s">
        <v>216</v>
      </c>
      <c r="F1658">
        <v>2011</v>
      </c>
      <c r="G1658">
        <v>50</v>
      </c>
      <c r="H1658">
        <v>36.049999999999997</v>
      </c>
      <c r="I1658">
        <v>453.13</v>
      </c>
      <c r="M1658">
        <v>1146.4000000000001</v>
      </c>
      <c r="N1658">
        <v>8.1100000000000005E-2</v>
      </c>
      <c r="O1658">
        <v>3.0190000000000001</v>
      </c>
      <c r="P1658">
        <v>0.42680000000000001</v>
      </c>
      <c r="Q1658">
        <v>14142.7</v>
      </c>
      <c r="R1658" t="s">
        <v>923</v>
      </c>
      <c r="S1658" t="s">
        <v>34</v>
      </c>
      <c r="T1658" t="s">
        <v>28</v>
      </c>
      <c r="Y1658" t="s">
        <v>69</v>
      </c>
    </row>
    <row r="1659" spans="1:25" x14ac:dyDescent="0.45">
      <c r="A1659" t="s">
        <v>203</v>
      </c>
      <c r="B1659" t="s">
        <v>213</v>
      </c>
      <c r="C1659">
        <v>1592</v>
      </c>
      <c r="D1659" t="s">
        <v>216</v>
      </c>
      <c r="F1659">
        <v>2012</v>
      </c>
      <c r="G1659">
        <v>27</v>
      </c>
      <c r="H1659">
        <v>13.44</v>
      </c>
      <c r="I1659">
        <v>151.97</v>
      </c>
      <c r="M1659">
        <v>427.5</v>
      </c>
      <c r="N1659">
        <v>8.1100000000000005E-2</v>
      </c>
      <c r="O1659">
        <v>1.1259999999999999</v>
      </c>
      <c r="P1659">
        <v>0.42720000000000002</v>
      </c>
      <c r="Q1659">
        <v>5272.5</v>
      </c>
      <c r="R1659" t="s">
        <v>923</v>
      </c>
      <c r="S1659" t="s">
        <v>34</v>
      </c>
      <c r="T1659" t="s">
        <v>28</v>
      </c>
      <c r="Y1659" t="s">
        <v>69</v>
      </c>
    </row>
    <row r="1660" spans="1:25" x14ac:dyDescent="0.45">
      <c r="A1660" t="s">
        <v>203</v>
      </c>
      <c r="B1660" t="s">
        <v>213</v>
      </c>
      <c r="C1660">
        <v>1592</v>
      </c>
      <c r="D1660" t="s">
        <v>216</v>
      </c>
      <c r="F1660">
        <v>2013</v>
      </c>
      <c r="G1660">
        <v>48</v>
      </c>
      <c r="H1660">
        <v>27.46</v>
      </c>
      <c r="I1660">
        <v>270.7</v>
      </c>
      <c r="M1660">
        <v>872.7</v>
      </c>
      <c r="N1660">
        <v>8.1100000000000005E-2</v>
      </c>
      <c r="O1660">
        <v>2.2999999999999998</v>
      </c>
      <c r="P1660">
        <v>0.4269</v>
      </c>
      <c r="Q1660">
        <v>10772.4</v>
      </c>
      <c r="R1660" t="s">
        <v>923</v>
      </c>
      <c r="S1660" t="s">
        <v>34</v>
      </c>
      <c r="T1660" t="s">
        <v>28</v>
      </c>
      <c r="Y1660" t="s">
        <v>69</v>
      </c>
    </row>
    <row r="1661" spans="1:25" x14ac:dyDescent="0.45">
      <c r="A1661" t="s">
        <v>203</v>
      </c>
      <c r="B1661" t="s">
        <v>213</v>
      </c>
      <c r="C1661">
        <v>1592</v>
      </c>
      <c r="D1661" t="s">
        <v>216</v>
      </c>
      <c r="F1661">
        <v>2014</v>
      </c>
      <c r="G1661">
        <v>145</v>
      </c>
      <c r="H1661">
        <v>93.75</v>
      </c>
      <c r="I1661">
        <v>1493.19</v>
      </c>
      <c r="M1661">
        <v>2980.4</v>
      </c>
      <c r="N1661">
        <v>8.1000000000000003E-2</v>
      </c>
      <c r="O1661">
        <v>8.2279999999999998</v>
      </c>
      <c r="P1661">
        <v>0.45119999999999999</v>
      </c>
      <c r="Q1661">
        <v>36778</v>
      </c>
      <c r="R1661" t="s">
        <v>923</v>
      </c>
      <c r="S1661" t="s">
        <v>34</v>
      </c>
      <c r="T1661" t="s">
        <v>28</v>
      </c>
      <c r="Y1661" t="s">
        <v>69</v>
      </c>
    </row>
    <row r="1662" spans="1:25" x14ac:dyDescent="0.45">
      <c r="A1662" t="s">
        <v>203</v>
      </c>
      <c r="B1662" t="s">
        <v>213</v>
      </c>
      <c r="C1662">
        <v>1592</v>
      </c>
      <c r="D1662" t="s">
        <v>216</v>
      </c>
      <c r="F1662">
        <v>2015</v>
      </c>
      <c r="G1662">
        <v>50</v>
      </c>
      <c r="H1662">
        <v>25</v>
      </c>
      <c r="I1662">
        <v>333.68</v>
      </c>
      <c r="M1662">
        <v>794.6</v>
      </c>
      <c r="N1662">
        <v>8.1100000000000005E-2</v>
      </c>
      <c r="O1662">
        <v>2.5059999999999998</v>
      </c>
      <c r="P1662">
        <v>0.51090000000000002</v>
      </c>
      <c r="Q1662">
        <v>9807.7000000000007</v>
      </c>
      <c r="R1662" t="s">
        <v>923</v>
      </c>
      <c r="S1662" t="s">
        <v>34</v>
      </c>
      <c r="T1662" t="s">
        <v>28</v>
      </c>
      <c r="Y1662" t="s">
        <v>70</v>
      </c>
    </row>
    <row r="1663" spans="1:25" x14ac:dyDescent="0.45">
      <c r="A1663" t="s">
        <v>203</v>
      </c>
      <c r="B1663" t="s">
        <v>213</v>
      </c>
      <c r="C1663">
        <v>1592</v>
      </c>
      <c r="D1663" t="s">
        <v>216</v>
      </c>
      <c r="F1663">
        <v>2016</v>
      </c>
      <c r="G1663">
        <v>97</v>
      </c>
      <c r="H1663">
        <v>54.03</v>
      </c>
      <c r="I1663">
        <v>674.13</v>
      </c>
      <c r="M1663">
        <v>1717</v>
      </c>
      <c r="N1663">
        <v>8.1000000000000003E-2</v>
      </c>
      <c r="O1663">
        <v>5.4160000000000004</v>
      </c>
      <c r="P1663">
        <v>0.5111</v>
      </c>
      <c r="Q1663">
        <v>21196.1</v>
      </c>
      <c r="R1663" t="s">
        <v>923</v>
      </c>
      <c r="S1663" t="s">
        <v>34</v>
      </c>
      <c r="T1663" t="s">
        <v>28</v>
      </c>
      <c r="Y1663" t="s">
        <v>70</v>
      </c>
    </row>
    <row r="1664" spans="1:25" x14ac:dyDescent="0.45">
      <c r="A1664" t="s">
        <v>203</v>
      </c>
      <c r="B1664" t="s">
        <v>213</v>
      </c>
      <c r="C1664">
        <v>1592</v>
      </c>
      <c r="D1664" t="s">
        <v>216</v>
      </c>
      <c r="F1664">
        <v>2017</v>
      </c>
      <c r="G1664">
        <v>73</v>
      </c>
      <c r="H1664">
        <v>35.15</v>
      </c>
      <c r="I1664">
        <v>419.37</v>
      </c>
      <c r="M1664">
        <v>1117.2</v>
      </c>
      <c r="N1664">
        <v>8.1100000000000005E-2</v>
      </c>
      <c r="O1664">
        <v>3.54</v>
      </c>
      <c r="P1664">
        <v>0.51370000000000005</v>
      </c>
      <c r="Q1664">
        <v>13789.4</v>
      </c>
      <c r="R1664" t="s">
        <v>923</v>
      </c>
      <c r="S1664" t="s">
        <v>34</v>
      </c>
      <c r="T1664" t="s">
        <v>28</v>
      </c>
      <c r="Y1664" t="s">
        <v>70</v>
      </c>
    </row>
    <row r="1665" spans="1:25" x14ac:dyDescent="0.45">
      <c r="A1665" t="s">
        <v>203</v>
      </c>
      <c r="B1665" t="s">
        <v>213</v>
      </c>
      <c r="C1665">
        <v>1592</v>
      </c>
      <c r="D1665" t="s">
        <v>216</v>
      </c>
      <c r="F1665">
        <v>2018</v>
      </c>
      <c r="G1665">
        <v>51</v>
      </c>
      <c r="H1665">
        <v>27.17</v>
      </c>
      <c r="I1665">
        <v>391.53</v>
      </c>
      <c r="M1665">
        <v>863.5</v>
      </c>
      <c r="N1665">
        <v>8.1199999999999994E-2</v>
      </c>
      <c r="O1665">
        <v>2.7450000000000001</v>
      </c>
      <c r="P1665">
        <v>0.51529999999999998</v>
      </c>
      <c r="Q1665">
        <v>10658.7</v>
      </c>
      <c r="R1665" t="s">
        <v>923</v>
      </c>
      <c r="S1665" t="s">
        <v>34</v>
      </c>
      <c r="T1665" t="s">
        <v>28</v>
      </c>
      <c r="Y1665" t="s">
        <v>70</v>
      </c>
    </row>
    <row r="1666" spans="1:25" x14ac:dyDescent="0.45">
      <c r="A1666" t="s">
        <v>203</v>
      </c>
      <c r="B1666" t="s">
        <v>213</v>
      </c>
      <c r="C1666">
        <v>1592</v>
      </c>
      <c r="D1666" t="s">
        <v>216</v>
      </c>
      <c r="F1666">
        <v>2019</v>
      </c>
      <c r="G1666">
        <v>20</v>
      </c>
      <c r="H1666">
        <v>10.72</v>
      </c>
      <c r="I1666">
        <v>178.19</v>
      </c>
      <c r="M1666">
        <v>340.9</v>
      </c>
      <c r="N1666">
        <v>8.1299999999999997E-2</v>
      </c>
      <c r="O1666">
        <v>1.04</v>
      </c>
      <c r="P1666">
        <v>0.49299999999999999</v>
      </c>
      <c r="Q1666">
        <v>4205.6000000000004</v>
      </c>
      <c r="R1666" t="s">
        <v>923</v>
      </c>
      <c r="S1666" t="s">
        <v>34</v>
      </c>
      <c r="T1666" t="s">
        <v>28</v>
      </c>
      <c r="Y1666" t="s">
        <v>70</v>
      </c>
    </row>
    <row r="1667" spans="1:25" x14ac:dyDescent="0.45">
      <c r="A1667" t="s">
        <v>203</v>
      </c>
      <c r="B1667" t="s">
        <v>213</v>
      </c>
      <c r="C1667">
        <v>1592</v>
      </c>
      <c r="D1667" t="s">
        <v>216</v>
      </c>
      <c r="F1667">
        <v>2020</v>
      </c>
      <c r="G1667">
        <v>29</v>
      </c>
      <c r="H1667">
        <v>20.14</v>
      </c>
      <c r="I1667">
        <v>244.4</v>
      </c>
      <c r="M1667">
        <v>640.29999999999995</v>
      </c>
      <c r="N1667">
        <v>8.09E-2</v>
      </c>
      <c r="O1667">
        <v>1.8759999999999999</v>
      </c>
      <c r="P1667">
        <v>0.47499999999999998</v>
      </c>
      <c r="Q1667">
        <v>7900.9</v>
      </c>
      <c r="R1667" t="s">
        <v>923</v>
      </c>
      <c r="S1667" t="s">
        <v>34</v>
      </c>
      <c r="T1667" t="s">
        <v>28</v>
      </c>
      <c r="Y1667" t="s">
        <v>70</v>
      </c>
    </row>
    <row r="1668" spans="1:25" x14ac:dyDescent="0.45">
      <c r="A1668" t="s">
        <v>203</v>
      </c>
      <c r="B1668" t="s">
        <v>213</v>
      </c>
      <c r="C1668">
        <v>1592</v>
      </c>
      <c r="D1668" t="s">
        <v>216</v>
      </c>
      <c r="F1668">
        <v>2021</v>
      </c>
      <c r="G1668">
        <v>31</v>
      </c>
      <c r="H1668">
        <v>17.3</v>
      </c>
      <c r="I1668">
        <v>211.94</v>
      </c>
      <c r="M1668">
        <v>550</v>
      </c>
      <c r="N1668">
        <v>8.1100000000000005E-2</v>
      </c>
      <c r="O1668">
        <v>1.6120000000000001</v>
      </c>
      <c r="P1668">
        <v>0.47489999999999999</v>
      </c>
      <c r="Q1668">
        <v>6786.9</v>
      </c>
      <c r="R1668" t="s">
        <v>923</v>
      </c>
      <c r="S1668" t="s">
        <v>34</v>
      </c>
      <c r="T1668" t="s">
        <v>28</v>
      </c>
      <c r="Y1668" t="s">
        <v>70</v>
      </c>
    </row>
    <row r="1669" spans="1:25" x14ac:dyDescent="0.45">
      <c r="A1669" t="s">
        <v>203</v>
      </c>
      <c r="B1669" t="s">
        <v>213</v>
      </c>
      <c r="C1669">
        <v>1592</v>
      </c>
      <c r="D1669" t="s">
        <v>216</v>
      </c>
      <c r="F1669">
        <v>2022</v>
      </c>
      <c r="G1669">
        <v>40</v>
      </c>
      <c r="H1669">
        <v>24.51</v>
      </c>
      <c r="I1669">
        <v>366.37</v>
      </c>
      <c r="M1669">
        <v>779.1</v>
      </c>
      <c r="N1669">
        <v>8.1199999999999994E-2</v>
      </c>
      <c r="O1669">
        <v>2.2829999999999999</v>
      </c>
      <c r="P1669">
        <v>0.47489999999999999</v>
      </c>
      <c r="Q1669">
        <v>9615.4</v>
      </c>
      <c r="R1669" t="s">
        <v>923</v>
      </c>
      <c r="S1669" t="s">
        <v>34</v>
      </c>
      <c r="T1669" t="s">
        <v>28</v>
      </c>
      <c r="Y1669" t="s">
        <v>70</v>
      </c>
    </row>
    <row r="1670" spans="1:25" x14ac:dyDescent="0.45">
      <c r="A1670" t="s">
        <v>203</v>
      </c>
      <c r="B1670" t="s">
        <v>213</v>
      </c>
      <c r="C1670">
        <v>1592</v>
      </c>
      <c r="D1670" t="s">
        <v>216</v>
      </c>
      <c r="F1670">
        <v>2023</v>
      </c>
      <c r="G1670">
        <v>73</v>
      </c>
      <c r="H1670">
        <v>44.36</v>
      </c>
      <c r="I1670">
        <v>567</v>
      </c>
      <c r="M1670">
        <v>1410.1</v>
      </c>
      <c r="N1670">
        <v>8.1000000000000003E-2</v>
      </c>
      <c r="O1670">
        <v>4.1319999999999997</v>
      </c>
      <c r="P1670">
        <v>0.47489999999999999</v>
      </c>
      <c r="Q1670">
        <v>17402.5</v>
      </c>
      <c r="R1670" t="s">
        <v>923</v>
      </c>
      <c r="S1670" t="s">
        <v>34</v>
      </c>
      <c r="T1670" t="s">
        <v>28</v>
      </c>
      <c r="Y1670" t="s">
        <v>70</v>
      </c>
    </row>
    <row r="1671" spans="1:25" x14ac:dyDescent="0.45">
      <c r="A1671" t="s">
        <v>203</v>
      </c>
      <c r="B1671" t="s">
        <v>213</v>
      </c>
      <c r="C1671">
        <v>1592</v>
      </c>
      <c r="D1671" t="s">
        <v>216</v>
      </c>
      <c r="F1671">
        <v>2024</v>
      </c>
      <c r="G1671">
        <v>12</v>
      </c>
      <c r="H1671">
        <v>8.32</v>
      </c>
      <c r="I1671">
        <v>118.34</v>
      </c>
      <c r="M1671">
        <v>264.3</v>
      </c>
      <c r="N1671">
        <v>8.1000000000000003E-2</v>
      </c>
      <c r="O1671">
        <v>0.79100000000000004</v>
      </c>
      <c r="P1671">
        <v>0.48680000000000001</v>
      </c>
      <c r="Q1671">
        <v>3263.8</v>
      </c>
      <c r="R1671" t="s">
        <v>923</v>
      </c>
      <c r="S1671" t="s">
        <v>34</v>
      </c>
      <c r="T1671" t="s">
        <v>28</v>
      </c>
      <c r="Y1671" t="s">
        <v>70</v>
      </c>
    </row>
    <row r="1672" spans="1:25" x14ac:dyDescent="0.45">
      <c r="A1672" t="s">
        <v>203</v>
      </c>
      <c r="B1672" t="s">
        <v>213</v>
      </c>
      <c r="C1672">
        <v>1592</v>
      </c>
      <c r="D1672" t="s">
        <v>217</v>
      </c>
      <c r="F1672">
        <v>2009</v>
      </c>
      <c r="G1672">
        <v>67</v>
      </c>
      <c r="H1672">
        <v>33.869999999999997</v>
      </c>
      <c r="I1672">
        <v>320.93</v>
      </c>
      <c r="M1672">
        <v>1076.4000000000001</v>
      </c>
      <c r="N1672">
        <v>8.09E-2</v>
      </c>
      <c r="O1672">
        <v>3.3149999999999999</v>
      </c>
      <c r="P1672">
        <v>0.499</v>
      </c>
      <c r="Q1672">
        <v>13287.2</v>
      </c>
      <c r="R1672" t="s">
        <v>923</v>
      </c>
      <c r="S1672" t="s">
        <v>34</v>
      </c>
      <c r="T1672" t="s">
        <v>28</v>
      </c>
      <c r="Y1672" t="s">
        <v>69</v>
      </c>
    </row>
    <row r="1673" spans="1:25" x14ac:dyDescent="0.45">
      <c r="A1673" t="s">
        <v>203</v>
      </c>
      <c r="B1673" t="s">
        <v>213</v>
      </c>
      <c r="C1673">
        <v>1592</v>
      </c>
      <c r="D1673" t="s">
        <v>217</v>
      </c>
      <c r="F1673">
        <v>2010</v>
      </c>
      <c r="G1673">
        <v>51</v>
      </c>
      <c r="H1673">
        <v>33.909999999999997</v>
      </c>
      <c r="I1673">
        <v>468.89</v>
      </c>
      <c r="M1673">
        <v>1077.9000000000001</v>
      </c>
      <c r="N1673">
        <v>8.1199999999999994E-2</v>
      </c>
      <c r="O1673">
        <v>3.32</v>
      </c>
      <c r="P1673">
        <v>0.49909999999999999</v>
      </c>
      <c r="Q1673">
        <v>13303.2</v>
      </c>
      <c r="R1673" t="s">
        <v>923</v>
      </c>
      <c r="S1673" t="s">
        <v>34</v>
      </c>
      <c r="T1673" t="s">
        <v>28</v>
      </c>
      <c r="Y1673" t="s">
        <v>69</v>
      </c>
    </row>
    <row r="1674" spans="1:25" x14ac:dyDescent="0.45">
      <c r="A1674" t="s">
        <v>203</v>
      </c>
      <c r="B1674" t="s">
        <v>213</v>
      </c>
      <c r="C1674">
        <v>1592</v>
      </c>
      <c r="D1674" t="s">
        <v>217</v>
      </c>
      <c r="F1674">
        <v>2011</v>
      </c>
      <c r="G1674">
        <v>55</v>
      </c>
      <c r="H1674">
        <v>34.94</v>
      </c>
      <c r="I1674">
        <v>337.29</v>
      </c>
      <c r="M1674">
        <v>1110.8</v>
      </c>
      <c r="N1674">
        <v>8.09E-2</v>
      </c>
      <c r="O1674">
        <v>3.5270000000000001</v>
      </c>
      <c r="P1674">
        <v>0.51329999999999998</v>
      </c>
      <c r="Q1674">
        <v>13706.9</v>
      </c>
      <c r="R1674" t="s">
        <v>923</v>
      </c>
      <c r="S1674" t="s">
        <v>34</v>
      </c>
      <c r="T1674" t="s">
        <v>28</v>
      </c>
      <c r="Y1674" t="s">
        <v>69</v>
      </c>
    </row>
    <row r="1675" spans="1:25" x14ac:dyDescent="0.45">
      <c r="A1675" t="s">
        <v>203</v>
      </c>
      <c r="B1675" t="s">
        <v>213</v>
      </c>
      <c r="C1675">
        <v>1592</v>
      </c>
      <c r="D1675" t="s">
        <v>217</v>
      </c>
      <c r="F1675">
        <v>2012</v>
      </c>
      <c r="G1675">
        <v>29</v>
      </c>
      <c r="H1675">
        <v>13.38</v>
      </c>
      <c r="I1675">
        <v>141.29</v>
      </c>
      <c r="M1675">
        <v>425.4</v>
      </c>
      <c r="N1675">
        <v>8.1100000000000005E-2</v>
      </c>
      <c r="O1675">
        <v>1.38</v>
      </c>
      <c r="P1675">
        <v>0.52590000000000003</v>
      </c>
      <c r="Q1675">
        <v>5249.1</v>
      </c>
      <c r="R1675" t="s">
        <v>923</v>
      </c>
      <c r="S1675" t="s">
        <v>34</v>
      </c>
      <c r="T1675" t="s">
        <v>28</v>
      </c>
      <c r="Y1675" t="s">
        <v>69</v>
      </c>
    </row>
    <row r="1676" spans="1:25" x14ac:dyDescent="0.45">
      <c r="A1676" t="s">
        <v>203</v>
      </c>
      <c r="B1676" t="s">
        <v>213</v>
      </c>
      <c r="C1676">
        <v>1592</v>
      </c>
      <c r="D1676" t="s">
        <v>217</v>
      </c>
      <c r="F1676">
        <v>2013</v>
      </c>
      <c r="G1676">
        <v>45</v>
      </c>
      <c r="H1676">
        <v>23.77</v>
      </c>
      <c r="I1676">
        <v>219.41</v>
      </c>
      <c r="M1676">
        <v>755.4</v>
      </c>
      <c r="N1676">
        <v>8.1100000000000005E-2</v>
      </c>
      <c r="O1676">
        <v>2.452</v>
      </c>
      <c r="P1676">
        <v>0.52590000000000003</v>
      </c>
      <c r="Q1676">
        <v>9324.7999999999993</v>
      </c>
      <c r="R1676" t="s">
        <v>923</v>
      </c>
      <c r="S1676" t="s">
        <v>34</v>
      </c>
      <c r="T1676" t="s">
        <v>28</v>
      </c>
      <c r="Y1676" t="s">
        <v>69</v>
      </c>
    </row>
    <row r="1677" spans="1:25" x14ac:dyDescent="0.45">
      <c r="A1677" t="s">
        <v>203</v>
      </c>
      <c r="B1677" t="s">
        <v>213</v>
      </c>
      <c r="C1677">
        <v>1592</v>
      </c>
      <c r="D1677" t="s">
        <v>217</v>
      </c>
      <c r="F1677">
        <v>2014</v>
      </c>
      <c r="G1677">
        <v>119</v>
      </c>
      <c r="H1677">
        <v>70.84</v>
      </c>
      <c r="I1677">
        <v>964.49</v>
      </c>
      <c r="M1677">
        <v>2252</v>
      </c>
      <c r="N1677">
        <v>8.1000000000000003E-2</v>
      </c>
      <c r="O1677">
        <v>7.3079999999999998</v>
      </c>
      <c r="P1677">
        <v>0.52600000000000002</v>
      </c>
      <c r="Q1677">
        <v>27790.400000000001</v>
      </c>
      <c r="R1677" t="s">
        <v>923</v>
      </c>
      <c r="S1677" t="s">
        <v>34</v>
      </c>
      <c r="T1677" t="s">
        <v>28</v>
      </c>
      <c r="Y1677" t="s">
        <v>69</v>
      </c>
    </row>
    <row r="1678" spans="1:25" x14ac:dyDescent="0.45">
      <c r="A1678" t="s">
        <v>203</v>
      </c>
      <c r="B1678" t="s">
        <v>213</v>
      </c>
      <c r="C1678">
        <v>1592</v>
      </c>
      <c r="D1678" t="s">
        <v>217</v>
      </c>
      <c r="F1678">
        <v>2015</v>
      </c>
      <c r="G1678">
        <v>44</v>
      </c>
      <c r="H1678">
        <v>17.95</v>
      </c>
      <c r="I1678">
        <v>216.36</v>
      </c>
      <c r="M1678">
        <v>570.6</v>
      </c>
      <c r="N1678">
        <v>8.1000000000000003E-2</v>
      </c>
      <c r="O1678">
        <v>1.8520000000000001</v>
      </c>
      <c r="P1678">
        <v>0.52590000000000003</v>
      </c>
      <c r="Q1678">
        <v>7042</v>
      </c>
      <c r="R1678" t="s">
        <v>923</v>
      </c>
      <c r="S1678" t="s">
        <v>34</v>
      </c>
      <c r="T1678" t="s">
        <v>28</v>
      </c>
      <c r="Y1678" t="s">
        <v>70</v>
      </c>
    </row>
    <row r="1679" spans="1:25" x14ac:dyDescent="0.45">
      <c r="A1679" t="s">
        <v>203</v>
      </c>
      <c r="B1679" t="s">
        <v>213</v>
      </c>
      <c r="C1679">
        <v>1592</v>
      </c>
      <c r="D1679" t="s">
        <v>217</v>
      </c>
      <c r="F1679">
        <v>2016</v>
      </c>
      <c r="G1679">
        <v>82</v>
      </c>
      <c r="H1679">
        <v>46.57</v>
      </c>
      <c r="I1679">
        <v>646.62</v>
      </c>
      <c r="M1679">
        <v>1480.3</v>
      </c>
      <c r="N1679">
        <v>8.1100000000000005E-2</v>
      </c>
      <c r="O1679">
        <v>4.76</v>
      </c>
      <c r="P1679">
        <v>0.52180000000000004</v>
      </c>
      <c r="Q1679">
        <v>18269.599999999999</v>
      </c>
      <c r="R1679" t="s">
        <v>923</v>
      </c>
      <c r="S1679" t="s">
        <v>34</v>
      </c>
      <c r="T1679" t="s">
        <v>28</v>
      </c>
      <c r="Y1679" t="s">
        <v>70</v>
      </c>
    </row>
    <row r="1680" spans="1:25" x14ac:dyDescent="0.45">
      <c r="A1680" t="s">
        <v>203</v>
      </c>
      <c r="B1680" t="s">
        <v>213</v>
      </c>
      <c r="C1680">
        <v>1592</v>
      </c>
      <c r="D1680" t="s">
        <v>217</v>
      </c>
      <c r="F1680">
        <v>2017</v>
      </c>
      <c r="G1680">
        <v>59</v>
      </c>
      <c r="H1680">
        <v>32.44</v>
      </c>
      <c r="I1680">
        <v>398.33</v>
      </c>
      <c r="M1680">
        <v>1031</v>
      </c>
      <c r="N1680">
        <v>8.1100000000000005E-2</v>
      </c>
      <c r="O1680">
        <v>3.2770000000000001</v>
      </c>
      <c r="P1680">
        <v>0.51519999999999999</v>
      </c>
      <c r="Q1680">
        <v>12726.2</v>
      </c>
      <c r="R1680" t="s">
        <v>923</v>
      </c>
      <c r="S1680" t="s">
        <v>34</v>
      </c>
      <c r="T1680" t="s">
        <v>28</v>
      </c>
      <c r="Y1680" t="s">
        <v>70</v>
      </c>
    </row>
    <row r="1681" spans="1:25" x14ac:dyDescent="0.45">
      <c r="A1681" t="s">
        <v>203</v>
      </c>
      <c r="B1681" t="s">
        <v>213</v>
      </c>
      <c r="C1681">
        <v>1592</v>
      </c>
      <c r="D1681" t="s">
        <v>217</v>
      </c>
      <c r="F1681">
        <v>2018</v>
      </c>
      <c r="G1681">
        <v>42</v>
      </c>
      <c r="H1681">
        <v>26.47</v>
      </c>
      <c r="I1681">
        <v>414.88</v>
      </c>
      <c r="M1681">
        <v>841.2</v>
      </c>
      <c r="N1681">
        <v>8.1000000000000003E-2</v>
      </c>
      <c r="O1681">
        <v>2.6739999999999999</v>
      </c>
      <c r="P1681">
        <v>0.5151</v>
      </c>
      <c r="Q1681">
        <v>10384.299999999999</v>
      </c>
      <c r="R1681" t="s">
        <v>923</v>
      </c>
      <c r="S1681" t="s">
        <v>34</v>
      </c>
      <c r="T1681" t="s">
        <v>28</v>
      </c>
      <c r="Y1681" t="s">
        <v>70</v>
      </c>
    </row>
    <row r="1682" spans="1:25" x14ac:dyDescent="0.45">
      <c r="A1682" t="s">
        <v>203</v>
      </c>
      <c r="B1682" t="s">
        <v>213</v>
      </c>
      <c r="C1682">
        <v>1592</v>
      </c>
      <c r="D1682" t="s">
        <v>217</v>
      </c>
      <c r="F1682">
        <v>2019</v>
      </c>
      <c r="G1682">
        <v>17</v>
      </c>
      <c r="H1682">
        <v>7.98</v>
      </c>
      <c r="I1682">
        <v>145.33000000000001</v>
      </c>
      <c r="M1682">
        <v>253.9</v>
      </c>
      <c r="N1682">
        <v>8.1199999999999994E-2</v>
      </c>
      <c r="O1682">
        <v>0.80600000000000005</v>
      </c>
      <c r="P1682">
        <v>0.51519999999999999</v>
      </c>
      <c r="Q1682">
        <v>3130.8</v>
      </c>
      <c r="R1682" t="s">
        <v>923</v>
      </c>
      <c r="S1682" t="s">
        <v>34</v>
      </c>
      <c r="T1682" t="s">
        <v>28</v>
      </c>
      <c r="Y1682" t="s">
        <v>70</v>
      </c>
    </row>
    <row r="1683" spans="1:25" x14ac:dyDescent="0.45">
      <c r="A1683" t="s">
        <v>203</v>
      </c>
      <c r="B1683" t="s">
        <v>213</v>
      </c>
      <c r="C1683">
        <v>1592</v>
      </c>
      <c r="D1683" t="s">
        <v>217</v>
      </c>
      <c r="F1683">
        <v>2020</v>
      </c>
      <c r="G1683">
        <v>29</v>
      </c>
      <c r="H1683">
        <v>19.190000000000001</v>
      </c>
      <c r="I1683">
        <v>220.94</v>
      </c>
      <c r="M1683">
        <v>610.29999999999995</v>
      </c>
      <c r="N1683">
        <v>8.1100000000000005E-2</v>
      </c>
      <c r="O1683">
        <v>1.9390000000000001</v>
      </c>
      <c r="P1683">
        <v>0.51519999999999999</v>
      </c>
      <c r="Q1683">
        <v>7528.5</v>
      </c>
      <c r="R1683" t="s">
        <v>923</v>
      </c>
      <c r="S1683" t="s">
        <v>34</v>
      </c>
      <c r="T1683" t="s">
        <v>28</v>
      </c>
      <c r="Y1683" t="s">
        <v>70</v>
      </c>
    </row>
    <row r="1684" spans="1:25" x14ac:dyDescent="0.45">
      <c r="A1684" t="s">
        <v>203</v>
      </c>
      <c r="B1684" t="s">
        <v>213</v>
      </c>
      <c r="C1684">
        <v>1592</v>
      </c>
      <c r="D1684" t="s">
        <v>217</v>
      </c>
      <c r="F1684">
        <v>2021</v>
      </c>
      <c r="G1684">
        <v>27</v>
      </c>
      <c r="H1684">
        <v>16.190000000000001</v>
      </c>
      <c r="I1684">
        <v>201.06</v>
      </c>
      <c r="M1684">
        <v>514.5</v>
      </c>
      <c r="N1684">
        <v>8.0799999999999997E-2</v>
      </c>
      <c r="O1684">
        <v>1.635</v>
      </c>
      <c r="P1684">
        <v>0.51490000000000002</v>
      </c>
      <c r="Q1684">
        <v>6351.4</v>
      </c>
      <c r="R1684" t="s">
        <v>923</v>
      </c>
      <c r="S1684" t="s">
        <v>34</v>
      </c>
      <c r="T1684" t="s">
        <v>28</v>
      </c>
      <c r="Y1684" t="s">
        <v>70</v>
      </c>
    </row>
    <row r="1685" spans="1:25" x14ac:dyDescent="0.45">
      <c r="A1685" t="s">
        <v>203</v>
      </c>
      <c r="B1685" t="s">
        <v>213</v>
      </c>
      <c r="C1685">
        <v>1592</v>
      </c>
      <c r="D1685" t="s">
        <v>217</v>
      </c>
      <c r="F1685">
        <v>2022</v>
      </c>
      <c r="G1685">
        <v>39</v>
      </c>
      <c r="H1685">
        <v>26.05</v>
      </c>
      <c r="I1685">
        <v>388.65</v>
      </c>
      <c r="M1685">
        <v>828</v>
      </c>
      <c r="N1685">
        <v>8.09E-2</v>
      </c>
      <c r="O1685">
        <v>2.5539999999999998</v>
      </c>
      <c r="P1685">
        <v>0.50029999999999997</v>
      </c>
      <c r="Q1685">
        <v>10219.299999999999</v>
      </c>
      <c r="R1685" t="s">
        <v>923</v>
      </c>
      <c r="S1685" t="s">
        <v>34</v>
      </c>
      <c r="T1685" t="s">
        <v>28</v>
      </c>
      <c r="Y1685" t="s">
        <v>70</v>
      </c>
    </row>
    <row r="1686" spans="1:25" x14ac:dyDescent="0.45">
      <c r="A1686" t="s">
        <v>203</v>
      </c>
      <c r="B1686" t="s">
        <v>213</v>
      </c>
      <c r="C1686">
        <v>1592</v>
      </c>
      <c r="D1686" t="s">
        <v>217</v>
      </c>
      <c r="F1686">
        <v>2023</v>
      </c>
      <c r="G1686">
        <v>65</v>
      </c>
      <c r="H1686">
        <v>40.880000000000003</v>
      </c>
      <c r="I1686">
        <v>468.76</v>
      </c>
      <c r="M1686">
        <v>1299.3</v>
      </c>
      <c r="N1686">
        <v>8.1000000000000003E-2</v>
      </c>
      <c r="O1686">
        <v>3.9689999999999999</v>
      </c>
      <c r="P1686">
        <v>0.49509999999999998</v>
      </c>
      <c r="Q1686">
        <v>16037</v>
      </c>
      <c r="R1686" t="s">
        <v>923</v>
      </c>
      <c r="S1686" t="s">
        <v>34</v>
      </c>
      <c r="T1686" t="s">
        <v>28</v>
      </c>
      <c r="Y1686" t="s">
        <v>70</v>
      </c>
    </row>
    <row r="1687" spans="1:25" x14ac:dyDescent="0.45">
      <c r="A1687" t="s">
        <v>203</v>
      </c>
      <c r="B1687" t="s">
        <v>213</v>
      </c>
      <c r="C1687">
        <v>1592</v>
      </c>
      <c r="D1687" t="s">
        <v>217</v>
      </c>
      <c r="F1687">
        <v>2024</v>
      </c>
      <c r="G1687">
        <v>9</v>
      </c>
      <c r="H1687">
        <v>5.17</v>
      </c>
      <c r="I1687">
        <v>56.83</v>
      </c>
      <c r="M1687">
        <v>164.3</v>
      </c>
      <c r="N1687">
        <v>8.1000000000000003E-2</v>
      </c>
      <c r="O1687">
        <v>0.502</v>
      </c>
      <c r="P1687">
        <v>0.49490000000000001</v>
      </c>
      <c r="Q1687">
        <v>2028.1</v>
      </c>
      <c r="R1687" t="s">
        <v>923</v>
      </c>
      <c r="S1687" t="s">
        <v>34</v>
      </c>
      <c r="T1687" t="s">
        <v>28</v>
      </c>
      <c r="Y1687" t="s">
        <v>70</v>
      </c>
    </row>
    <row r="1688" spans="1:25" x14ac:dyDescent="0.45">
      <c r="A1688" t="s">
        <v>203</v>
      </c>
      <c r="B1688" t="s">
        <v>213</v>
      </c>
      <c r="C1688">
        <v>1592</v>
      </c>
      <c r="D1688" t="s">
        <v>218</v>
      </c>
      <c r="F1688">
        <v>2009</v>
      </c>
      <c r="G1688">
        <v>48</v>
      </c>
      <c r="H1688">
        <v>27.06</v>
      </c>
      <c r="I1688">
        <v>463.03</v>
      </c>
      <c r="M1688">
        <v>860.3</v>
      </c>
      <c r="N1688">
        <v>8.1000000000000003E-2</v>
      </c>
      <c r="O1688">
        <v>2.9089999999999998</v>
      </c>
      <c r="P1688">
        <v>0.54800000000000004</v>
      </c>
      <c r="Q1688">
        <v>10615.6</v>
      </c>
      <c r="R1688" t="s">
        <v>923</v>
      </c>
      <c r="S1688" t="s">
        <v>34</v>
      </c>
      <c r="T1688" t="s">
        <v>28</v>
      </c>
      <c r="Y1688" t="s">
        <v>69</v>
      </c>
    </row>
    <row r="1689" spans="1:25" x14ac:dyDescent="0.45">
      <c r="A1689" t="s">
        <v>203</v>
      </c>
      <c r="B1689" t="s">
        <v>213</v>
      </c>
      <c r="C1689">
        <v>1592</v>
      </c>
      <c r="D1689" t="s">
        <v>218</v>
      </c>
      <c r="F1689">
        <v>2010</v>
      </c>
      <c r="G1689">
        <v>30</v>
      </c>
      <c r="H1689">
        <v>20.83</v>
      </c>
      <c r="I1689">
        <v>290.13</v>
      </c>
      <c r="M1689">
        <v>662.4</v>
      </c>
      <c r="N1689">
        <v>8.1199999999999994E-2</v>
      </c>
      <c r="O1689">
        <v>2.2389999999999999</v>
      </c>
      <c r="P1689">
        <v>0.54810000000000003</v>
      </c>
      <c r="Q1689">
        <v>8171.7</v>
      </c>
      <c r="R1689" t="s">
        <v>923</v>
      </c>
      <c r="S1689" t="s">
        <v>34</v>
      </c>
      <c r="T1689" t="s">
        <v>28</v>
      </c>
      <c r="Y1689" t="s">
        <v>69</v>
      </c>
    </row>
    <row r="1690" spans="1:25" x14ac:dyDescent="0.45">
      <c r="A1690" t="s">
        <v>203</v>
      </c>
      <c r="B1690" t="s">
        <v>213</v>
      </c>
      <c r="C1690">
        <v>1592</v>
      </c>
      <c r="D1690" t="s">
        <v>218</v>
      </c>
      <c r="F1690">
        <v>2011</v>
      </c>
      <c r="G1690">
        <v>52</v>
      </c>
      <c r="H1690">
        <v>34.94</v>
      </c>
      <c r="I1690">
        <v>395.85</v>
      </c>
      <c r="M1690">
        <v>1110.7</v>
      </c>
      <c r="N1690">
        <v>8.1000000000000003E-2</v>
      </c>
      <c r="O1690">
        <v>3.7559999999999998</v>
      </c>
      <c r="P1690">
        <v>0.54810000000000003</v>
      </c>
      <c r="Q1690">
        <v>13707.1</v>
      </c>
      <c r="R1690" t="s">
        <v>923</v>
      </c>
      <c r="S1690" t="s">
        <v>34</v>
      </c>
      <c r="T1690" t="s">
        <v>28</v>
      </c>
      <c r="Y1690" t="s">
        <v>69</v>
      </c>
    </row>
    <row r="1691" spans="1:25" x14ac:dyDescent="0.45">
      <c r="A1691" t="s">
        <v>203</v>
      </c>
      <c r="B1691" t="s">
        <v>213</v>
      </c>
      <c r="C1691">
        <v>1592</v>
      </c>
      <c r="D1691" t="s">
        <v>218</v>
      </c>
      <c r="F1691">
        <v>2012</v>
      </c>
      <c r="G1691">
        <v>36</v>
      </c>
      <c r="H1691">
        <v>17.809999999999999</v>
      </c>
      <c r="I1691">
        <v>201.27</v>
      </c>
      <c r="M1691">
        <v>566.1</v>
      </c>
      <c r="N1691">
        <v>8.1100000000000005E-2</v>
      </c>
      <c r="O1691">
        <v>1.994</v>
      </c>
      <c r="P1691">
        <v>0.57210000000000005</v>
      </c>
      <c r="Q1691">
        <v>6986.8</v>
      </c>
      <c r="R1691" t="s">
        <v>923</v>
      </c>
      <c r="S1691" t="s">
        <v>34</v>
      </c>
      <c r="T1691" t="s">
        <v>28</v>
      </c>
      <c r="Y1691" t="s">
        <v>69</v>
      </c>
    </row>
    <row r="1692" spans="1:25" x14ac:dyDescent="0.45">
      <c r="A1692" t="s">
        <v>203</v>
      </c>
      <c r="B1692" t="s">
        <v>213</v>
      </c>
      <c r="C1692">
        <v>1592</v>
      </c>
      <c r="D1692" t="s">
        <v>218</v>
      </c>
      <c r="F1692">
        <v>2013</v>
      </c>
      <c r="G1692">
        <v>69</v>
      </c>
      <c r="H1692">
        <v>42.28</v>
      </c>
      <c r="I1692">
        <v>445.19</v>
      </c>
      <c r="M1692">
        <v>1344.1</v>
      </c>
      <c r="N1692">
        <v>8.1100000000000005E-2</v>
      </c>
      <c r="O1692">
        <v>4.968</v>
      </c>
      <c r="P1692">
        <v>0.59889999999999999</v>
      </c>
      <c r="Q1692">
        <v>16586.599999999999</v>
      </c>
      <c r="R1692" t="s">
        <v>923</v>
      </c>
      <c r="S1692" t="s">
        <v>34</v>
      </c>
      <c r="T1692" t="s">
        <v>28</v>
      </c>
      <c r="Y1692" t="s">
        <v>69</v>
      </c>
    </row>
    <row r="1693" spans="1:25" x14ac:dyDescent="0.45">
      <c r="A1693" t="s">
        <v>203</v>
      </c>
      <c r="B1693" t="s">
        <v>213</v>
      </c>
      <c r="C1693">
        <v>1592</v>
      </c>
      <c r="D1693" t="s">
        <v>218</v>
      </c>
      <c r="F1693">
        <v>2014</v>
      </c>
      <c r="G1693">
        <v>117</v>
      </c>
      <c r="H1693">
        <v>72.3</v>
      </c>
      <c r="I1693">
        <v>1061.76</v>
      </c>
      <c r="M1693">
        <v>2298.4</v>
      </c>
      <c r="N1693">
        <v>8.1000000000000003E-2</v>
      </c>
      <c r="O1693">
        <v>8.4949999999999992</v>
      </c>
      <c r="P1693">
        <v>0.59909999999999997</v>
      </c>
      <c r="Q1693">
        <v>28363.5</v>
      </c>
      <c r="R1693" t="s">
        <v>923</v>
      </c>
      <c r="S1693" t="s">
        <v>34</v>
      </c>
      <c r="T1693" t="s">
        <v>28</v>
      </c>
      <c r="Y1693" t="s">
        <v>69</v>
      </c>
    </row>
    <row r="1694" spans="1:25" x14ac:dyDescent="0.45">
      <c r="A1694" t="s">
        <v>203</v>
      </c>
      <c r="B1694" t="s">
        <v>213</v>
      </c>
      <c r="C1694">
        <v>1592</v>
      </c>
      <c r="D1694" t="s">
        <v>218</v>
      </c>
      <c r="F1694">
        <v>2015</v>
      </c>
      <c r="G1694">
        <v>59</v>
      </c>
      <c r="H1694">
        <v>34.15</v>
      </c>
      <c r="I1694">
        <v>456.16</v>
      </c>
      <c r="M1694">
        <v>1085.7</v>
      </c>
      <c r="N1694">
        <v>8.1100000000000005E-2</v>
      </c>
      <c r="O1694">
        <v>4.0129999999999999</v>
      </c>
      <c r="P1694">
        <v>0.59909999999999997</v>
      </c>
      <c r="Q1694">
        <v>13397</v>
      </c>
      <c r="R1694" t="s">
        <v>923</v>
      </c>
      <c r="S1694" t="s">
        <v>34</v>
      </c>
      <c r="T1694" t="s">
        <v>28</v>
      </c>
      <c r="Y1694" t="s">
        <v>70</v>
      </c>
    </row>
    <row r="1695" spans="1:25" x14ac:dyDescent="0.45">
      <c r="A1695" t="s">
        <v>203</v>
      </c>
      <c r="B1695" t="s">
        <v>213</v>
      </c>
      <c r="C1695">
        <v>1592</v>
      </c>
      <c r="D1695" t="s">
        <v>218</v>
      </c>
      <c r="F1695">
        <v>2016</v>
      </c>
      <c r="G1695">
        <v>68</v>
      </c>
      <c r="H1695">
        <v>36.880000000000003</v>
      </c>
      <c r="I1695">
        <v>550.66999999999996</v>
      </c>
      <c r="M1695">
        <v>1172.4000000000001</v>
      </c>
      <c r="N1695">
        <v>8.1000000000000003E-2</v>
      </c>
      <c r="O1695">
        <v>4.3339999999999996</v>
      </c>
      <c r="P1695">
        <v>0.59930000000000005</v>
      </c>
      <c r="Q1695">
        <v>14467.9</v>
      </c>
      <c r="R1695" t="s">
        <v>923</v>
      </c>
      <c r="S1695" t="s">
        <v>34</v>
      </c>
      <c r="T1695" t="s">
        <v>28</v>
      </c>
      <c r="Y1695" t="s">
        <v>70</v>
      </c>
    </row>
    <row r="1696" spans="1:25" x14ac:dyDescent="0.45">
      <c r="A1696" t="s">
        <v>203</v>
      </c>
      <c r="B1696" t="s">
        <v>213</v>
      </c>
      <c r="C1696">
        <v>1592</v>
      </c>
      <c r="D1696" t="s">
        <v>218</v>
      </c>
      <c r="F1696">
        <v>2017</v>
      </c>
      <c r="G1696">
        <v>89</v>
      </c>
      <c r="H1696">
        <v>60.7</v>
      </c>
      <c r="I1696">
        <v>941.79</v>
      </c>
      <c r="M1696">
        <v>1929.4</v>
      </c>
      <c r="N1696">
        <v>8.09E-2</v>
      </c>
      <c r="O1696">
        <v>6.3289999999999997</v>
      </c>
      <c r="P1696">
        <v>0.53420000000000001</v>
      </c>
      <c r="Q1696">
        <v>23812.5</v>
      </c>
      <c r="R1696" t="s">
        <v>923</v>
      </c>
      <c r="S1696" t="s">
        <v>34</v>
      </c>
      <c r="T1696" t="s">
        <v>28</v>
      </c>
      <c r="Y1696" t="s">
        <v>70</v>
      </c>
    </row>
    <row r="1697" spans="1:25" x14ac:dyDescent="0.45">
      <c r="A1697" t="s">
        <v>203</v>
      </c>
      <c r="B1697" t="s">
        <v>213</v>
      </c>
      <c r="C1697">
        <v>1592</v>
      </c>
      <c r="D1697" t="s">
        <v>218</v>
      </c>
      <c r="F1697">
        <v>2018</v>
      </c>
      <c r="G1697">
        <v>88</v>
      </c>
      <c r="H1697">
        <v>64.84</v>
      </c>
      <c r="I1697">
        <v>1199.93</v>
      </c>
      <c r="M1697">
        <v>2061.1</v>
      </c>
      <c r="N1697">
        <v>8.09E-2</v>
      </c>
      <c r="O1697">
        <v>6.6</v>
      </c>
      <c r="P1697">
        <v>0.51829999999999998</v>
      </c>
      <c r="Q1697">
        <v>25436.5</v>
      </c>
      <c r="R1697" t="s">
        <v>923</v>
      </c>
      <c r="S1697" t="s">
        <v>34</v>
      </c>
      <c r="T1697" t="s">
        <v>28</v>
      </c>
      <c r="Y1697" t="s">
        <v>70</v>
      </c>
    </row>
    <row r="1698" spans="1:25" x14ac:dyDescent="0.45">
      <c r="A1698" t="s">
        <v>203</v>
      </c>
      <c r="B1698" t="s">
        <v>213</v>
      </c>
      <c r="C1698">
        <v>1592</v>
      </c>
      <c r="D1698" t="s">
        <v>218</v>
      </c>
      <c r="F1698">
        <v>2019</v>
      </c>
      <c r="G1698">
        <v>30</v>
      </c>
      <c r="H1698">
        <v>14.51</v>
      </c>
      <c r="I1698">
        <v>219.56</v>
      </c>
      <c r="M1698">
        <v>461.7</v>
      </c>
      <c r="N1698">
        <v>8.1299999999999997E-2</v>
      </c>
      <c r="O1698">
        <v>1.452</v>
      </c>
      <c r="P1698">
        <v>0.50990000000000002</v>
      </c>
      <c r="Q1698">
        <v>5692.4</v>
      </c>
      <c r="R1698" t="s">
        <v>923</v>
      </c>
      <c r="S1698" t="s">
        <v>34</v>
      </c>
      <c r="T1698" t="s">
        <v>28</v>
      </c>
      <c r="Y1698" t="s">
        <v>70</v>
      </c>
    </row>
    <row r="1699" spans="1:25" x14ac:dyDescent="0.45">
      <c r="A1699" t="s">
        <v>203</v>
      </c>
      <c r="B1699" t="s">
        <v>213</v>
      </c>
      <c r="C1699">
        <v>1592</v>
      </c>
      <c r="D1699" t="s">
        <v>218</v>
      </c>
      <c r="F1699">
        <v>2020</v>
      </c>
      <c r="G1699">
        <v>18</v>
      </c>
      <c r="H1699">
        <v>9.3699999999999992</v>
      </c>
      <c r="I1699">
        <v>154.21</v>
      </c>
      <c r="M1699">
        <v>298</v>
      </c>
      <c r="N1699">
        <v>8.1100000000000005E-2</v>
      </c>
      <c r="O1699">
        <v>0.93700000000000006</v>
      </c>
      <c r="P1699">
        <v>0.51</v>
      </c>
      <c r="Q1699">
        <v>3675.9</v>
      </c>
      <c r="R1699" t="s">
        <v>923</v>
      </c>
      <c r="S1699" t="s">
        <v>34</v>
      </c>
      <c r="T1699" t="s">
        <v>28</v>
      </c>
      <c r="Y1699" t="s">
        <v>70</v>
      </c>
    </row>
    <row r="1700" spans="1:25" x14ac:dyDescent="0.45">
      <c r="A1700" t="s">
        <v>203</v>
      </c>
      <c r="B1700" t="s">
        <v>213</v>
      </c>
      <c r="C1700">
        <v>1592</v>
      </c>
      <c r="D1700" t="s">
        <v>218</v>
      </c>
      <c r="F1700">
        <v>2021</v>
      </c>
      <c r="G1700">
        <v>36</v>
      </c>
      <c r="H1700">
        <v>25.92</v>
      </c>
      <c r="I1700">
        <v>340.96</v>
      </c>
      <c r="M1700">
        <v>824.1</v>
      </c>
      <c r="N1700">
        <v>8.1000000000000003E-2</v>
      </c>
      <c r="O1700">
        <v>2.7349999999999999</v>
      </c>
      <c r="P1700">
        <v>0.53739999999999999</v>
      </c>
      <c r="Q1700">
        <v>10168.5</v>
      </c>
      <c r="R1700" t="s">
        <v>923</v>
      </c>
      <c r="S1700" t="s">
        <v>34</v>
      </c>
      <c r="T1700" t="s">
        <v>28</v>
      </c>
      <c r="Y1700" t="s">
        <v>70</v>
      </c>
    </row>
    <row r="1701" spans="1:25" x14ac:dyDescent="0.45">
      <c r="A1701" t="s">
        <v>203</v>
      </c>
      <c r="B1701" t="s">
        <v>213</v>
      </c>
      <c r="C1701">
        <v>1592</v>
      </c>
      <c r="D1701" t="s">
        <v>218</v>
      </c>
      <c r="F1701">
        <v>2022</v>
      </c>
      <c r="G1701">
        <v>76</v>
      </c>
      <c r="H1701">
        <v>44.31</v>
      </c>
      <c r="I1701">
        <v>630.15</v>
      </c>
      <c r="M1701">
        <v>1408.6</v>
      </c>
      <c r="N1701">
        <v>8.1100000000000005E-2</v>
      </c>
      <c r="O1701">
        <v>4.3010000000000002</v>
      </c>
      <c r="P1701">
        <v>0.49519999999999997</v>
      </c>
      <c r="Q1701">
        <v>17382.900000000001</v>
      </c>
      <c r="R1701" t="s">
        <v>923</v>
      </c>
      <c r="S1701" t="s">
        <v>34</v>
      </c>
      <c r="T1701" t="s">
        <v>28</v>
      </c>
      <c r="Y1701" t="s">
        <v>70</v>
      </c>
    </row>
    <row r="1702" spans="1:25" x14ac:dyDescent="0.45">
      <c r="A1702" t="s">
        <v>203</v>
      </c>
      <c r="B1702" t="s">
        <v>213</v>
      </c>
      <c r="C1702">
        <v>1592</v>
      </c>
      <c r="D1702" t="s">
        <v>218</v>
      </c>
      <c r="F1702">
        <v>2023</v>
      </c>
      <c r="G1702">
        <v>122</v>
      </c>
      <c r="H1702">
        <v>74.989999999999995</v>
      </c>
      <c r="I1702">
        <v>832.91</v>
      </c>
      <c r="M1702">
        <v>2383.6</v>
      </c>
      <c r="N1702">
        <v>8.1100000000000005E-2</v>
      </c>
      <c r="O1702">
        <v>6.9859999999999998</v>
      </c>
      <c r="P1702">
        <v>0.47499999999999998</v>
      </c>
      <c r="Q1702">
        <v>29418.7</v>
      </c>
      <c r="R1702" t="s">
        <v>923</v>
      </c>
      <c r="S1702" t="s">
        <v>34</v>
      </c>
      <c r="T1702" t="s">
        <v>28</v>
      </c>
      <c r="Y1702" t="s">
        <v>70</v>
      </c>
    </row>
    <row r="1703" spans="1:25" x14ac:dyDescent="0.45">
      <c r="A1703" t="s">
        <v>203</v>
      </c>
      <c r="B1703" t="s">
        <v>213</v>
      </c>
      <c r="C1703">
        <v>1592</v>
      </c>
      <c r="D1703" t="s">
        <v>218</v>
      </c>
      <c r="F1703">
        <v>2024</v>
      </c>
      <c r="G1703">
        <v>13</v>
      </c>
      <c r="H1703">
        <v>7.68</v>
      </c>
      <c r="I1703">
        <v>77.52</v>
      </c>
      <c r="M1703">
        <v>244.1</v>
      </c>
      <c r="N1703">
        <v>8.0699999999999994E-2</v>
      </c>
      <c r="O1703">
        <v>0.71499999999999997</v>
      </c>
      <c r="P1703">
        <v>0.47489999999999999</v>
      </c>
      <c r="Q1703">
        <v>3012.9</v>
      </c>
      <c r="R1703" t="s">
        <v>923</v>
      </c>
      <c r="S1703" t="s">
        <v>34</v>
      </c>
      <c r="T1703" t="s">
        <v>28</v>
      </c>
      <c r="Y1703" t="s">
        <v>70</v>
      </c>
    </row>
    <row r="1704" spans="1:25" x14ac:dyDescent="0.45">
      <c r="A1704" t="s">
        <v>203</v>
      </c>
      <c r="B1704" t="s">
        <v>213</v>
      </c>
      <c r="C1704">
        <v>1592</v>
      </c>
      <c r="D1704" t="s">
        <v>219</v>
      </c>
      <c r="F1704">
        <v>2009</v>
      </c>
      <c r="G1704">
        <v>47</v>
      </c>
      <c r="H1704">
        <v>26.67</v>
      </c>
      <c r="I1704">
        <v>466.52</v>
      </c>
      <c r="M1704">
        <v>848.1</v>
      </c>
      <c r="N1704">
        <v>8.1199999999999994E-2</v>
      </c>
      <c r="O1704">
        <v>2.72</v>
      </c>
      <c r="P1704">
        <v>0.51990000000000003</v>
      </c>
      <c r="Q1704">
        <v>10462.700000000001</v>
      </c>
      <c r="R1704" t="s">
        <v>923</v>
      </c>
      <c r="S1704" t="s">
        <v>34</v>
      </c>
      <c r="T1704" t="s">
        <v>28</v>
      </c>
      <c r="Y1704" t="s">
        <v>69</v>
      </c>
    </row>
    <row r="1705" spans="1:25" x14ac:dyDescent="0.45">
      <c r="A1705" t="s">
        <v>203</v>
      </c>
      <c r="B1705" t="s">
        <v>213</v>
      </c>
      <c r="C1705">
        <v>1592</v>
      </c>
      <c r="D1705" t="s">
        <v>219</v>
      </c>
      <c r="F1705">
        <v>2010</v>
      </c>
      <c r="G1705">
        <v>33</v>
      </c>
      <c r="H1705">
        <v>20.54</v>
      </c>
      <c r="I1705">
        <v>279.22000000000003</v>
      </c>
      <c r="M1705">
        <v>653</v>
      </c>
      <c r="N1705">
        <v>8.09E-2</v>
      </c>
      <c r="O1705">
        <v>2.0950000000000002</v>
      </c>
      <c r="P1705">
        <v>0.52029999999999998</v>
      </c>
      <c r="Q1705">
        <v>8057.9</v>
      </c>
      <c r="R1705" t="s">
        <v>923</v>
      </c>
      <c r="S1705" t="s">
        <v>34</v>
      </c>
      <c r="T1705" t="s">
        <v>28</v>
      </c>
      <c r="Y1705" t="s">
        <v>69</v>
      </c>
    </row>
    <row r="1706" spans="1:25" x14ac:dyDescent="0.45">
      <c r="A1706" t="s">
        <v>203</v>
      </c>
      <c r="B1706" t="s">
        <v>213</v>
      </c>
      <c r="C1706">
        <v>1592</v>
      </c>
      <c r="D1706" t="s">
        <v>219</v>
      </c>
      <c r="F1706">
        <v>2011</v>
      </c>
      <c r="G1706">
        <v>48</v>
      </c>
      <c r="H1706">
        <v>30.69</v>
      </c>
      <c r="I1706">
        <v>358.38</v>
      </c>
      <c r="M1706">
        <v>975.6</v>
      </c>
      <c r="N1706">
        <v>8.1000000000000003E-2</v>
      </c>
      <c r="O1706">
        <v>3.13</v>
      </c>
      <c r="P1706">
        <v>0.52010000000000001</v>
      </c>
      <c r="Q1706">
        <v>12039.8</v>
      </c>
      <c r="R1706" t="s">
        <v>923</v>
      </c>
      <c r="S1706" t="s">
        <v>34</v>
      </c>
      <c r="T1706" t="s">
        <v>28</v>
      </c>
      <c r="Y1706" t="s">
        <v>69</v>
      </c>
    </row>
    <row r="1707" spans="1:25" x14ac:dyDescent="0.45">
      <c r="A1707" t="s">
        <v>203</v>
      </c>
      <c r="B1707" t="s">
        <v>213</v>
      </c>
      <c r="C1707">
        <v>1592</v>
      </c>
      <c r="D1707" t="s">
        <v>219</v>
      </c>
      <c r="F1707">
        <v>2012</v>
      </c>
      <c r="G1707">
        <v>40</v>
      </c>
      <c r="H1707">
        <v>20.28</v>
      </c>
      <c r="I1707">
        <v>202.74</v>
      </c>
      <c r="M1707">
        <v>644.4</v>
      </c>
      <c r="N1707">
        <v>8.09E-2</v>
      </c>
      <c r="O1707">
        <v>2.081</v>
      </c>
      <c r="P1707">
        <v>0.5252</v>
      </c>
      <c r="Q1707">
        <v>7955.8</v>
      </c>
      <c r="R1707" t="s">
        <v>923</v>
      </c>
      <c r="S1707" t="s">
        <v>34</v>
      </c>
      <c r="T1707" t="s">
        <v>28</v>
      </c>
      <c r="Y1707" t="s">
        <v>69</v>
      </c>
    </row>
    <row r="1708" spans="1:25" x14ac:dyDescent="0.45">
      <c r="A1708" t="s">
        <v>203</v>
      </c>
      <c r="B1708" t="s">
        <v>213</v>
      </c>
      <c r="C1708">
        <v>1592</v>
      </c>
      <c r="D1708" t="s">
        <v>219</v>
      </c>
      <c r="F1708">
        <v>2013</v>
      </c>
      <c r="G1708">
        <v>71</v>
      </c>
      <c r="H1708">
        <v>40.630000000000003</v>
      </c>
      <c r="I1708">
        <v>414.73</v>
      </c>
      <c r="M1708">
        <v>1291.7</v>
      </c>
      <c r="N1708">
        <v>8.1100000000000005E-2</v>
      </c>
      <c r="O1708">
        <v>4.3029999999999999</v>
      </c>
      <c r="P1708">
        <v>0.54010000000000002</v>
      </c>
      <c r="Q1708">
        <v>15939.3</v>
      </c>
      <c r="R1708" t="s">
        <v>923</v>
      </c>
      <c r="S1708" t="s">
        <v>34</v>
      </c>
      <c r="T1708" t="s">
        <v>28</v>
      </c>
      <c r="Y1708" t="s">
        <v>69</v>
      </c>
    </row>
    <row r="1709" spans="1:25" x14ac:dyDescent="0.45">
      <c r="A1709" t="s">
        <v>203</v>
      </c>
      <c r="B1709" t="s">
        <v>213</v>
      </c>
      <c r="C1709">
        <v>1592</v>
      </c>
      <c r="D1709" t="s">
        <v>219</v>
      </c>
      <c r="F1709">
        <v>2014</v>
      </c>
      <c r="G1709">
        <v>109</v>
      </c>
      <c r="H1709">
        <v>68.98</v>
      </c>
      <c r="I1709">
        <v>1037.5999999999999</v>
      </c>
      <c r="M1709">
        <v>2193</v>
      </c>
      <c r="N1709">
        <v>8.09E-2</v>
      </c>
      <c r="O1709">
        <v>7.306</v>
      </c>
      <c r="P1709">
        <v>0.54010000000000002</v>
      </c>
      <c r="Q1709">
        <v>27061.1</v>
      </c>
      <c r="R1709" t="s">
        <v>923</v>
      </c>
      <c r="S1709" t="s">
        <v>34</v>
      </c>
      <c r="T1709" t="s">
        <v>28</v>
      </c>
      <c r="Y1709" t="s">
        <v>69</v>
      </c>
    </row>
    <row r="1710" spans="1:25" x14ac:dyDescent="0.45">
      <c r="A1710" t="s">
        <v>203</v>
      </c>
      <c r="B1710" t="s">
        <v>213</v>
      </c>
      <c r="C1710">
        <v>1592</v>
      </c>
      <c r="D1710" t="s">
        <v>219</v>
      </c>
      <c r="F1710">
        <v>2015</v>
      </c>
      <c r="G1710">
        <v>52</v>
      </c>
      <c r="H1710">
        <v>29.43</v>
      </c>
      <c r="I1710">
        <v>412.85</v>
      </c>
      <c r="M1710">
        <v>935.6</v>
      </c>
      <c r="N1710">
        <v>8.1100000000000005E-2</v>
      </c>
      <c r="O1710">
        <v>3.117</v>
      </c>
      <c r="P1710">
        <v>0.54010000000000002</v>
      </c>
      <c r="Q1710">
        <v>11545.4</v>
      </c>
      <c r="R1710" t="s">
        <v>923</v>
      </c>
      <c r="S1710" t="s">
        <v>34</v>
      </c>
      <c r="T1710" t="s">
        <v>28</v>
      </c>
      <c r="Y1710" t="s">
        <v>70</v>
      </c>
    </row>
    <row r="1711" spans="1:25" x14ac:dyDescent="0.45">
      <c r="A1711" t="s">
        <v>203</v>
      </c>
      <c r="B1711" t="s">
        <v>213</v>
      </c>
      <c r="C1711">
        <v>1592</v>
      </c>
      <c r="D1711" t="s">
        <v>219</v>
      </c>
      <c r="F1711">
        <v>2016</v>
      </c>
      <c r="G1711">
        <v>59</v>
      </c>
      <c r="H1711">
        <v>33.64</v>
      </c>
      <c r="I1711">
        <v>471.53</v>
      </c>
      <c r="M1711">
        <v>1069.4000000000001</v>
      </c>
      <c r="N1711">
        <v>8.1000000000000003E-2</v>
      </c>
      <c r="O1711">
        <v>3.5630000000000002</v>
      </c>
      <c r="P1711">
        <v>0.54010000000000002</v>
      </c>
      <c r="Q1711">
        <v>13196.8</v>
      </c>
      <c r="R1711" t="s">
        <v>923</v>
      </c>
      <c r="S1711" t="s">
        <v>34</v>
      </c>
      <c r="T1711" t="s">
        <v>28</v>
      </c>
      <c r="Y1711" t="s">
        <v>70</v>
      </c>
    </row>
    <row r="1712" spans="1:25" x14ac:dyDescent="0.45">
      <c r="A1712" t="s">
        <v>203</v>
      </c>
      <c r="B1712" t="s">
        <v>213</v>
      </c>
      <c r="C1712">
        <v>1592</v>
      </c>
      <c r="D1712" t="s">
        <v>219</v>
      </c>
      <c r="F1712">
        <v>2017</v>
      </c>
      <c r="G1712">
        <v>71</v>
      </c>
      <c r="H1712">
        <v>44.78</v>
      </c>
      <c r="I1712">
        <v>709.47</v>
      </c>
      <c r="M1712">
        <v>1423.6</v>
      </c>
      <c r="N1712">
        <v>8.1000000000000003E-2</v>
      </c>
      <c r="O1712">
        <v>4.258</v>
      </c>
      <c r="P1712">
        <v>0.48499999999999999</v>
      </c>
      <c r="Q1712">
        <v>17567.5</v>
      </c>
      <c r="R1712" t="s">
        <v>923</v>
      </c>
      <c r="S1712" t="s">
        <v>34</v>
      </c>
      <c r="T1712" t="s">
        <v>28</v>
      </c>
      <c r="Y1712" t="s">
        <v>70</v>
      </c>
    </row>
    <row r="1713" spans="1:25" x14ac:dyDescent="0.45">
      <c r="A1713" t="s">
        <v>203</v>
      </c>
      <c r="B1713" t="s">
        <v>213</v>
      </c>
      <c r="C1713">
        <v>1592</v>
      </c>
      <c r="D1713" t="s">
        <v>219</v>
      </c>
      <c r="F1713">
        <v>2018</v>
      </c>
      <c r="G1713">
        <v>79</v>
      </c>
      <c r="H1713">
        <v>54.58</v>
      </c>
      <c r="I1713">
        <v>1053.1199999999999</v>
      </c>
      <c r="M1713">
        <v>1734.9</v>
      </c>
      <c r="N1713">
        <v>8.1000000000000003E-2</v>
      </c>
      <c r="O1713">
        <v>5.0839999999999996</v>
      </c>
      <c r="P1713">
        <v>0.47499999999999998</v>
      </c>
      <c r="Q1713">
        <v>21411.8</v>
      </c>
      <c r="R1713" t="s">
        <v>923</v>
      </c>
      <c r="S1713" t="s">
        <v>34</v>
      </c>
      <c r="T1713" t="s">
        <v>28</v>
      </c>
      <c r="Y1713" t="s">
        <v>70</v>
      </c>
    </row>
    <row r="1714" spans="1:25" x14ac:dyDescent="0.45">
      <c r="A1714" t="s">
        <v>203</v>
      </c>
      <c r="B1714" t="s">
        <v>213</v>
      </c>
      <c r="C1714">
        <v>1592</v>
      </c>
      <c r="D1714" t="s">
        <v>219</v>
      </c>
      <c r="F1714">
        <v>2019</v>
      </c>
      <c r="G1714">
        <v>21</v>
      </c>
      <c r="H1714">
        <v>10.15</v>
      </c>
      <c r="I1714">
        <v>173.13</v>
      </c>
      <c r="M1714">
        <v>322.7</v>
      </c>
      <c r="N1714">
        <v>8.09E-2</v>
      </c>
      <c r="O1714">
        <v>0.94599999999999995</v>
      </c>
      <c r="P1714">
        <v>0.47489999999999999</v>
      </c>
      <c r="Q1714">
        <v>3981.9</v>
      </c>
      <c r="R1714" t="s">
        <v>923</v>
      </c>
      <c r="S1714" t="s">
        <v>34</v>
      </c>
      <c r="T1714" t="s">
        <v>28</v>
      </c>
      <c r="Y1714" t="s">
        <v>70</v>
      </c>
    </row>
    <row r="1715" spans="1:25" x14ac:dyDescent="0.45">
      <c r="A1715" t="s">
        <v>203</v>
      </c>
      <c r="B1715" t="s">
        <v>213</v>
      </c>
      <c r="C1715">
        <v>1592</v>
      </c>
      <c r="D1715" t="s">
        <v>219</v>
      </c>
      <c r="F1715">
        <v>2020</v>
      </c>
      <c r="G1715">
        <v>23</v>
      </c>
      <c r="H1715">
        <v>9.4600000000000009</v>
      </c>
      <c r="I1715">
        <v>131.37</v>
      </c>
      <c r="M1715">
        <v>300.7</v>
      </c>
      <c r="N1715">
        <v>8.09E-2</v>
      </c>
      <c r="O1715">
        <v>0.91800000000000004</v>
      </c>
      <c r="P1715">
        <v>0.49180000000000001</v>
      </c>
      <c r="Q1715">
        <v>3711.3</v>
      </c>
      <c r="R1715" t="s">
        <v>923</v>
      </c>
      <c r="S1715" t="s">
        <v>34</v>
      </c>
      <c r="T1715" t="s">
        <v>28</v>
      </c>
      <c r="Y1715" t="s">
        <v>70</v>
      </c>
    </row>
    <row r="1716" spans="1:25" x14ac:dyDescent="0.45">
      <c r="A1716" t="s">
        <v>203</v>
      </c>
      <c r="B1716" t="s">
        <v>213</v>
      </c>
      <c r="C1716">
        <v>1592</v>
      </c>
      <c r="D1716" t="s">
        <v>219</v>
      </c>
      <c r="F1716">
        <v>2021</v>
      </c>
      <c r="G1716">
        <v>31</v>
      </c>
      <c r="H1716">
        <v>20.46</v>
      </c>
      <c r="I1716">
        <v>220.71</v>
      </c>
      <c r="M1716">
        <v>650.20000000000005</v>
      </c>
      <c r="N1716">
        <v>8.09E-2</v>
      </c>
      <c r="O1716">
        <v>2.0270000000000001</v>
      </c>
      <c r="P1716">
        <v>0.50509999999999999</v>
      </c>
      <c r="Q1716">
        <v>8026.6</v>
      </c>
      <c r="R1716" t="s">
        <v>923</v>
      </c>
      <c r="S1716" t="s">
        <v>34</v>
      </c>
      <c r="T1716" t="s">
        <v>28</v>
      </c>
      <c r="Y1716" t="s">
        <v>70</v>
      </c>
    </row>
    <row r="1717" spans="1:25" x14ac:dyDescent="0.45">
      <c r="A1717" t="s">
        <v>203</v>
      </c>
      <c r="B1717" t="s">
        <v>213</v>
      </c>
      <c r="C1717">
        <v>1592</v>
      </c>
      <c r="D1717" t="s">
        <v>219</v>
      </c>
      <c r="F1717">
        <v>2022</v>
      </c>
      <c r="G1717">
        <v>68</v>
      </c>
      <c r="H1717">
        <v>44.58</v>
      </c>
      <c r="I1717">
        <v>702.3</v>
      </c>
      <c r="M1717">
        <v>1417.3</v>
      </c>
      <c r="N1717">
        <v>8.09E-2</v>
      </c>
      <c r="O1717">
        <v>4.4160000000000004</v>
      </c>
      <c r="P1717">
        <v>0.50480000000000003</v>
      </c>
      <c r="Q1717">
        <v>17488.8</v>
      </c>
      <c r="R1717" t="s">
        <v>923</v>
      </c>
      <c r="S1717" t="s">
        <v>34</v>
      </c>
      <c r="T1717" t="s">
        <v>28</v>
      </c>
      <c r="Y1717" t="s">
        <v>70</v>
      </c>
    </row>
    <row r="1718" spans="1:25" x14ac:dyDescent="0.45">
      <c r="A1718" t="s">
        <v>203</v>
      </c>
      <c r="B1718" t="s">
        <v>213</v>
      </c>
      <c r="C1718">
        <v>1592</v>
      </c>
      <c r="D1718" t="s">
        <v>219</v>
      </c>
      <c r="F1718">
        <v>2023</v>
      </c>
      <c r="G1718">
        <v>109</v>
      </c>
      <c r="H1718">
        <v>70.489999999999995</v>
      </c>
      <c r="I1718">
        <v>815.99</v>
      </c>
      <c r="M1718">
        <v>2240.6</v>
      </c>
      <c r="N1718">
        <v>8.1000000000000003E-2</v>
      </c>
      <c r="O1718">
        <v>6.9829999999999997</v>
      </c>
      <c r="P1718">
        <v>0.50509999999999999</v>
      </c>
      <c r="Q1718">
        <v>27653.7</v>
      </c>
      <c r="R1718" t="s">
        <v>923</v>
      </c>
      <c r="S1718" t="s">
        <v>34</v>
      </c>
      <c r="T1718" t="s">
        <v>28</v>
      </c>
      <c r="Y1718" t="s">
        <v>70</v>
      </c>
    </row>
    <row r="1719" spans="1:25" x14ac:dyDescent="0.45">
      <c r="A1719" t="s">
        <v>203</v>
      </c>
      <c r="B1719" t="s">
        <v>213</v>
      </c>
      <c r="C1719">
        <v>1592</v>
      </c>
      <c r="D1719" t="s">
        <v>219</v>
      </c>
      <c r="F1719">
        <v>2024</v>
      </c>
      <c r="G1719">
        <v>10</v>
      </c>
      <c r="H1719">
        <v>6.37</v>
      </c>
      <c r="I1719">
        <v>71.66</v>
      </c>
      <c r="M1719">
        <v>202.4</v>
      </c>
      <c r="N1719">
        <v>8.1000000000000003E-2</v>
      </c>
      <c r="O1719">
        <v>0.63100000000000001</v>
      </c>
      <c r="P1719">
        <v>0.50519999999999998</v>
      </c>
      <c r="Q1719">
        <v>2498.8000000000002</v>
      </c>
      <c r="R1719" t="s">
        <v>923</v>
      </c>
      <c r="S1719" t="s">
        <v>34</v>
      </c>
      <c r="T1719" t="s">
        <v>28</v>
      </c>
      <c r="Y1719" t="s">
        <v>70</v>
      </c>
    </row>
    <row r="1720" spans="1:25" x14ac:dyDescent="0.45">
      <c r="A1720" t="s">
        <v>203</v>
      </c>
      <c r="B1720" t="s">
        <v>220</v>
      </c>
      <c r="C1720">
        <v>1594</v>
      </c>
      <c r="D1720">
        <v>11</v>
      </c>
      <c r="E1720" t="s">
        <v>221</v>
      </c>
      <c r="F1720">
        <v>2009</v>
      </c>
      <c r="G1720">
        <v>3473</v>
      </c>
      <c r="H1720">
        <v>3313.8</v>
      </c>
      <c r="J1720">
        <v>299930.34999999998</v>
      </c>
      <c r="O1720">
        <v>36.767000000000003</v>
      </c>
      <c r="P1720">
        <v>0.19359999999999999</v>
      </c>
      <c r="Q1720">
        <v>360805.89899999998</v>
      </c>
      <c r="R1720" t="s">
        <v>333</v>
      </c>
      <c r="S1720" t="s">
        <v>45</v>
      </c>
      <c r="T1720" t="s">
        <v>63</v>
      </c>
      <c r="V1720" t="s">
        <v>137</v>
      </c>
      <c r="Y1720" t="s">
        <v>29</v>
      </c>
    </row>
    <row r="1721" spans="1:25" x14ac:dyDescent="0.45">
      <c r="A1721" t="s">
        <v>203</v>
      </c>
      <c r="B1721" t="s">
        <v>220</v>
      </c>
      <c r="C1721">
        <v>1594</v>
      </c>
      <c r="D1721">
        <v>11</v>
      </c>
      <c r="E1721" t="s">
        <v>221</v>
      </c>
      <c r="F1721">
        <v>2010</v>
      </c>
      <c r="G1721">
        <v>3825</v>
      </c>
      <c r="H1721">
        <v>3725.48</v>
      </c>
      <c r="J1721">
        <v>383390.07</v>
      </c>
      <c r="O1721">
        <v>50.573</v>
      </c>
      <c r="P1721">
        <v>0.2056</v>
      </c>
      <c r="Q1721">
        <v>475556.73100000003</v>
      </c>
      <c r="R1721" t="s">
        <v>333</v>
      </c>
      <c r="S1721" t="s">
        <v>45</v>
      </c>
      <c r="T1721" t="s">
        <v>63</v>
      </c>
      <c r="V1721" t="s">
        <v>137</v>
      </c>
      <c r="Y1721" t="s">
        <v>29</v>
      </c>
    </row>
    <row r="1722" spans="1:25" x14ac:dyDescent="0.45">
      <c r="A1722" t="s">
        <v>203</v>
      </c>
      <c r="B1722" t="s">
        <v>220</v>
      </c>
      <c r="C1722">
        <v>1594</v>
      </c>
      <c r="D1722">
        <v>11</v>
      </c>
      <c r="E1722" t="s">
        <v>221</v>
      </c>
      <c r="F1722">
        <v>2011</v>
      </c>
      <c r="G1722">
        <v>3817</v>
      </c>
      <c r="H1722">
        <v>3626.17</v>
      </c>
      <c r="J1722">
        <v>354984.73</v>
      </c>
      <c r="O1722">
        <v>46.343000000000004</v>
      </c>
      <c r="P1722">
        <v>0.19869999999999999</v>
      </c>
      <c r="Q1722">
        <v>450138.587</v>
      </c>
      <c r="R1722" t="s">
        <v>333</v>
      </c>
      <c r="S1722" t="s">
        <v>45</v>
      </c>
      <c r="T1722" t="s">
        <v>63</v>
      </c>
      <c r="V1722" t="s">
        <v>137</v>
      </c>
      <c r="Y1722" t="s">
        <v>29</v>
      </c>
    </row>
    <row r="1723" spans="1:25" x14ac:dyDescent="0.45">
      <c r="A1723" t="s">
        <v>203</v>
      </c>
      <c r="B1723" t="s">
        <v>220</v>
      </c>
      <c r="C1723">
        <v>1594</v>
      </c>
      <c r="D1723">
        <v>11</v>
      </c>
      <c r="E1723" t="s">
        <v>221</v>
      </c>
      <c r="F1723">
        <v>2012</v>
      </c>
      <c r="G1723">
        <v>3090</v>
      </c>
      <c r="H1723">
        <v>2954.34</v>
      </c>
      <c r="J1723">
        <v>274370.44</v>
      </c>
      <c r="O1723">
        <v>34.851999999999997</v>
      </c>
      <c r="P1723">
        <v>0.1963</v>
      </c>
      <c r="Q1723">
        <v>347521.75900000002</v>
      </c>
      <c r="R1723" t="s">
        <v>333</v>
      </c>
      <c r="S1723" t="s">
        <v>45</v>
      </c>
      <c r="T1723" t="s">
        <v>63</v>
      </c>
      <c r="V1723" t="s">
        <v>137</v>
      </c>
      <c r="Y1723" t="s">
        <v>29</v>
      </c>
    </row>
    <row r="1724" spans="1:25" x14ac:dyDescent="0.45">
      <c r="A1724" t="s">
        <v>203</v>
      </c>
      <c r="B1724" t="s">
        <v>220</v>
      </c>
      <c r="C1724">
        <v>1594</v>
      </c>
      <c r="D1724">
        <v>11</v>
      </c>
      <c r="E1724" t="s">
        <v>221</v>
      </c>
      <c r="F1724">
        <v>2013</v>
      </c>
      <c r="G1724">
        <v>3539</v>
      </c>
      <c r="H1724">
        <v>3409.12</v>
      </c>
      <c r="J1724">
        <v>309031.78999999998</v>
      </c>
      <c r="O1724">
        <v>36.738</v>
      </c>
      <c r="P1724">
        <v>0.18329999999999999</v>
      </c>
      <c r="Q1724">
        <v>388161.15100000001</v>
      </c>
      <c r="R1724" t="s">
        <v>333</v>
      </c>
      <c r="S1724" t="s">
        <v>45</v>
      </c>
      <c r="T1724" t="s">
        <v>63</v>
      </c>
      <c r="V1724" t="s">
        <v>137</v>
      </c>
      <c r="Y1724" t="s">
        <v>29</v>
      </c>
    </row>
    <row r="1725" spans="1:25" x14ac:dyDescent="0.45">
      <c r="A1725" t="s">
        <v>203</v>
      </c>
      <c r="B1725" t="s">
        <v>220</v>
      </c>
      <c r="C1725">
        <v>1594</v>
      </c>
      <c r="D1725">
        <v>11</v>
      </c>
      <c r="E1725" t="s">
        <v>221</v>
      </c>
      <c r="F1725">
        <v>2014</v>
      </c>
      <c r="G1725">
        <v>4370</v>
      </c>
      <c r="H1725">
        <v>4244.17</v>
      </c>
      <c r="J1725">
        <v>378630.17</v>
      </c>
      <c r="O1725">
        <v>44.289000000000001</v>
      </c>
      <c r="P1725">
        <v>0.1787</v>
      </c>
      <c r="Q1725">
        <v>467052.54499999998</v>
      </c>
      <c r="R1725" t="s">
        <v>333</v>
      </c>
      <c r="S1725" t="s">
        <v>45</v>
      </c>
      <c r="T1725" t="s">
        <v>63</v>
      </c>
      <c r="V1725" t="s">
        <v>137</v>
      </c>
      <c r="Y1725" t="s">
        <v>29</v>
      </c>
    </row>
    <row r="1726" spans="1:25" x14ac:dyDescent="0.45">
      <c r="A1726" t="s">
        <v>203</v>
      </c>
      <c r="B1726" t="s">
        <v>220</v>
      </c>
      <c r="C1726">
        <v>1594</v>
      </c>
      <c r="D1726">
        <v>11</v>
      </c>
      <c r="E1726" t="s">
        <v>221</v>
      </c>
      <c r="F1726">
        <v>2015</v>
      </c>
      <c r="G1726">
        <v>4305</v>
      </c>
      <c r="H1726">
        <v>4223.43</v>
      </c>
      <c r="J1726">
        <v>373729.64</v>
      </c>
      <c r="O1726">
        <v>44.131</v>
      </c>
      <c r="P1726">
        <v>0.18</v>
      </c>
      <c r="Q1726">
        <v>459032.875</v>
      </c>
      <c r="R1726" t="s">
        <v>333</v>
      </c>
      <c r="S1726" t="s">
        <v>45</v>
      </c>
      <c r="T1726" t="s">
        <v>63</v>
      </c>
      <c r="V1726" t="s">
        <v>137</v>
      </c>
      <c r="Y1726" t="s">
        <v>30</v>
      </c>
    </row>
    <row r="1727" spans="1:25" x14ac:dyDescent="0.45">
      <c r="A1727" t="s">
        <v>203</v>
      </c>
      <c r="B1727" t="s">
        <v>220</v>
      </c>
      <c r="C1727">
        <v>1594</v>
      </c>
      <c r="D1727">
        <v>11</v>
      </c>
      <c r="E1727" t="s">
        <v>221</v>
      </c>
      <c r="F1727">
        <v>2016</v>
      </c>
      <c r="G1727">
        <v>3373</v>
      </c>
      <c r="H1727">
        <v>3196.88</v>
      </c>
      <c r="J1727">
        <v>207372.5</v>
      </c>
      <c r="O1727">
        <v>22.131</v>
      </c>
      <c r="P1727">
        <v>0.1552</v>
      </c>
      <c r="Q1727">
        <v>256576.04699999999</v>
      </c>
      <c r="R1727" t="s">
        <v>333</v>
      </c>
      <c r="S1727" t="s">
        <v>45</v>
      </c>
      <c r="T1727" t="s">
        <v>63</v>
      </c>
      <c r="V1727" t="s">
        <v>137</v>
      </c>
      <c r="Y1727" t="s">
        <v>30</v>
      </c>
    </row>
    <row r="1728" spans="1:25" x14ac:dyDescent="0.45">
      <c r="A1728" t="s">
        <v>203</v>
      </c>
      <c r="B1728" t="s">
        <v>220</v>
      </c>
      <c r="C1728">
        <v>1594</v>
      </c>
      <c r="D1728">
        <v>11</v>
      </c>
      <c r="E1728" t="s">
        <v>221</v>
      </c>
      <c r="F1728">
        <v>2017</v>
      </c>
      <c r="G1728">
        <v>3169</v>
      </c>
      <c r="H1728">
        <v>3017.31</v>
      </c>
      <c r="J1728">
        <v>183880.88</v>
      </c>
      <c r="O1728">
        <v>18.271999999999998</v>
      </c>
      <c r="P1728">
        <v>0.1484</v>
      </c>
      <c r="Q1728">
        <v>228130.80799999999</v>
      </c>
      <c r="R1728" t="s">
        <v>333</v>
      </c>
      <c r="S1728" t="s">
        <v>45</v>
      </c>
      <c r="T1728" t="s">
        <v>63</v>
      </c>
      <c r="V1728" t="s">
        <v>137</v>
      </c>
      <c r="Y1728" t="s">
        <v>30</v>
      </c>
    </row>
    <row r="1729" spans="1:25" x14ac:dyDescent="0.45">
      <c r="A1729" t="s">
        <v>203</v>
      </c>
      <c r="B1729" t="s">
        <v>220</v>
      </c>
      <c r="C1729">
        <v>1594</v>
      </c>
      <c r="D1729">
        <v>11</v>
      </c>
      <c r="E1729" t="s">
        <v>221</v>
      </c>
      <c r="F1729">
        <v>2018</v>
      </c>
      <c r="G1729">
        <v>1752</v>
      </c>
      <c r="H1729">
        <v>1641.61</v>
      </c>
      <c r="J1729">
        <v>105790.51</v>
      </c>
      <c r="O1729">
        <v>11.167</v>
      </c>
      <c r="P1729">
        <v>0.1643</v>
      </c>
      <c r="Q1729">
        <v>130226.92</v>
      </c>
      <c r="R1729" t="s">
        <v>333</v>
      </c>
      <c r="S1729" t="s">
        <v>45</v>
      </c>
      <c r="T1729" t="s">
        <v>63</v>
      </c>
      <c r="V1729" t="s">
        <v>137</v>
      </c>
      <c r="Y1729" t="s">
        <v>30</v>
      </c>
    </row>
    <row r="1730" spans="1:25" x14ac:dyDescent="0.45">
      <c r="A1730" t="s">
        <v>203</v>
      </c>
      <c r="B1730" t="s">
        <v>220</v>
      </c>
      <c r="C1730">
        <v>1594</v>
      </c>
      <c r="D1730">
        <v>11</v>
      </c>
      <c r="E1730" t="s">
        <v>221</v>
      </c>
      <c r="F1730">
        <v>2019</v>
      </c>
      <c r="G1730">
        <v>935</v>
      </c>
      <c r="H1730">
        <v>789.73</v>
      </c>
      <c r="J1730">
        <v>34721.58</v>
      </c>
      <c r="O1730">
        <v>3.4780000000000002</v>
      </c>
      <c r="P1730">
        <v>0.13519999999999999</v>
      </c>
      <c r="Q1730">
        <v>45949.26</v>
      </c>
      <c r="R1730" t="s">
        <v>333</v>
      </c>
      <c r="S1730" t="s">
        <v>45</v>
      </c>
      <c r="T1730" t="s">
        <v>63</v>
      </c>
      <c r="V1730" t="s">
        <v>137</v>
      </c>
      <c r="Y1730" t="s">
        <v>30</v>
      </c>
    </row>
    <row r="1731" spans="1:25" x14ac:dyDescent="0.45">
      <c r="A1731" t="s">
        <v>203</v>
      </c>
      <c r="B1731" t="s">
        <v>220</v>
      </c>
      <c r="C1731">
        <v>1594</v>
      </c>
      <c r="D1731">
        <v>11</v>
      </c>
      <c r="E1731" t="s">
        <v>221</v>
      </c>
      <c r="F1731">
        <v>2020</v>
      </c>
      <c r="G1731">
        <v>781</v>
      </c>
      <c r="H1731">
        <v>660.33</v>
      </c>
      <c r="J1731">
        <v>28954.14</v>
      </c>
      <c r="O1731">
        <v>2.5499999999999998</v>
      </c>
      <c r="P1731">
        <v>0.1176</v>
      </c>
      <c r="Q1731">
        <v>37140.021999999997</v>
      </c>
      <c r="R1731" t="s">
        <v>333</v>
      </c>
      <c r="S1731" t="s">
        <v>45</v>
      </c>
      <c r="T1731" t="s">
        <v>63</v>
      </c>
      <c r="V1731" t="s">
        <v>137</v>
      </c>
      <c r="Y1731" t="s">
        <v>30</v>
      </c>
    </row>
    <row r="1732" spans="1:25" x14ac:dyDescent="0.45">
      <c r="A1732" t="s">
        <v>203</v>
      </c>
      <c r="B1732" t="s">
        <v>220</v>
      </c>
      <c r="C1732">
        <v>1594</v>
      </c>
      <c r="D1732">
        <v>11</v>
      </c>
      <c r="E1732" t="s">
        <v>221</v>
      </c>
      <c r="F1732">
        <v>2021</v>
      </c>
      <c r="G1732">
        <v>1261</v>
      </c>
      <c r="H1732">
        <v>1118.8399999999999</v>
      </c>
      <c r="J1732">
        <v>56760.2</v>
      </c>
      <c r="O1732">
        <v>5.2</v>
      </c>
      <c r="P1732">
        <v>0.14149999999999999</v>
      </c>
      <c r="Q1732">
        <v>69292.486999999994</v>
      </c>
      <c r="R1732" t="s">
        <v>333</v>
      </c>
      <c r="S1732" t="s">
        <v>45</v>
      </c>
      <c r="T1732" t="s">
        <v>63</v>
      </c>
      <c r="V1732" t="s">
        <v>137</v>
      </c>
      <c r="Y1732" t="s">
        <v>30</v>
      </c>
    </row>
    <row r="1733" spans="1:25" x14ac:dyDescent="0.45">
      <c r="A1733" t="s">
        <v>203</v>
      </c>
      <c r="B1733" t="s">
        <v>220</v>
      </c>
      <c r="C1733">
        <v>1594</v>
      </c>
      <c r="D1733">
        <v>11</v>
      </c>
      <c r="E1733" t="s">
        <v>221</v>
      </c>
      <c r="F1733">
        <v>2022</v>
      </c>
      <c r="G1733">
        <v>1728</v>
      </c>
      <c r="H1733">
        <v>1629.74</v>
      </c>
      <c r="J1733">
        <v>110647.75</v>
      </c>
      <c r="O1733">
        <v>10.404999999999999</v>
      </c>
      <c r="P1733">
        <v>0.1482</v>
      </c>
      <c r="Q1733">
        <v>130909.258</v>
      </c>
      <c r="R1733" t="s">
        <v>333</v>
      </c>
      <c r="S1733" t="s">
        <v>45</v>
      </c>
      <c r="T1733" t="s">
        <v>63</v>
      </c>
      <c r="V1733" t="s">
        <v>222</v>
      </c>
      <c r="Y1733" t="s">
        <v>30</v>
      </c>
    </row>
    <row r="1734" spans="1:25" x14ac:dyDescent="0.45">
      <c r="A1734" t="s">
        <v>203</v>
      </c>
      <c r="B1734" t="s">
        <v>220</v>
      </c>
      <c r="C1734">
        <v>1594</v>
      </c>
      <c r="D1734">
        <v>11</v>
      </c>
      <c r="E1734" t="s">
        <v>221</v>
      </c>
      <c r="F1734">
        <v>2023</v>
      </c>
      <c r="G1734">
        <v>1929</v>
      </c>
      <c r="H1734">
        <v>1746.48</v>
      </c>
      <c r="J1734">
        <v>89891.4</v>
      </c>
      <c r="O1734">
        <v>4.3810000000000002</v>
      </c>
      <c r="P1734">
        <v>7.8299999999999995E-2</v>
      </c>
      <c r="Q1734">
        <v>101230.45299999999</v>
      </c>
      <c r="R1734" t="s">
        <v>333</v>
      </c>
      <c r="S1734" t="s">
        <v>223</v>
      </c>
      <c r="T1734" t="s">
        <v>63</v>
      </c>
      <c r="V1734" t="s">
        <v>224</v>
      </c>
      <c r="Y1734" t="s">
        <v>30</v>
      </c>
    </row>
    <row r="1735" spans="1:25" x14ac:dyDescent="0.45">
      <c r="A1735" t="s">
        <v>203</v>
      </c>
      <c r="B1735" t="s">
        <v>220</v>
      </c>
      <c r="C1735">
        <v>1594</v>
      </c>
      <c r="D1735">
        <v>11</v>
      </c>
      <c r="E1735" t="s">
        <v>221</v>
      </c>
      <c r="F1735">
        <v>2024</v>
      </c>
      <c r="G1735">
        <v>1497</v>
      </c>
      <c r="H1735">
        <v>1363.31</v>
      </c>
      <c r="J1735">
        <v>60903.45</v>
      </c>
      <c r="O1735">
        <v>2.577</v>
      </c>
      <c r="P1735">
        <v>7.1599999999999997E-2</v>
      </c>
      <c r="Q1735">
        <v>66109.998999999996</v>
      </c>
      <c r="R1735" t="s">
        <v>333</v>
      </c>
      <c r="S1735" t="s">
        <v>223</v>
      </c>
      <c r="T1735" t="s">
        <v>63</v>
      </c>
      <c r="V1735" t="s">
        <v>225</v>
      </c>
      <c r="Y1735" t="s">
        <v>30</v>
      </c>
    </row>
    <row r="1736" spans="1:25" x14ac:dyDescent="0.45">
      <c r="A1736" t="s">
        <v>203</v>
      </c>
      <c r="B1736" t="s">
        <v>220</v>
      </c>
      <c r="C1736">
        <v>1594</v>
      </c>
      <c r="D1736">
        <v>12</v>
      </c>
      <c r="E1736" t="s">
        <v>221</v>
      </c>
      <c r="F1736">
        <v>2009</v>
      </c>
      <c r="G1736">
        <v>3668</v>
      </c>
      <c r="H1736">
        <v>3510.94</v>
      </c>
      <c r="J1736">
        <v>294739.28000000003</v>
      </c>
      <c r="O1736">
        <v>38.831000000000003</v>
      </c>
      <c r="P1736">
        <v>0.2084</v>
      </c>
      <c r="Q1736">
        <v>351607.22</v>
      </c>
      <c r="R1736" t="s">
        <v>333</v>
      </c>
      <c r="S1736" t="s">
        <v>45</v>
      </c>
      <c r="T1736" t="s">
        <v>63</v>
      </c>
      <c r="V1736" t="s">
        <v>137</v>
      </c>
      <c r="Y1736" t="s">
        <v>29</v>
      </c>
    </row>
    <row r="1737" spans="1:25" x14ac:dyDescent="0.45">
      <c r="A1737" t="s">
        <v>203</v>
      </c>
      <c r="B1737" t="s">
        <v>220</v>
      </c>
      <c r="C1737">
        <v>1594</v>
      </c>
      <c r="D1737">
        <v>12</v>
      </c>
      <c r="E1737" t="s">
        <v>221</v>
      </c>
      <c r="F1737">
        <v>2010</v>
      </c>
      <c r="G1737">
        <v>3349</v>
      </c>
      <c r="H1737">
        <v>3264.11</v>
      </c>
      <c r="J1737">
        <v>279929.83</v>
      </c>
      <c r="O1737">
        <v>38.159999999999997</v>
      </c>
      <c r="P1737">
        <v>0.2132</v>
      </c>
      <c r="Q1737">
        <v>346317.136</v>
      </c>
      <c r="R1737" t="s">
        <v>333</v>
      </c>
      <c r="S1737" t="s">
        <v>45</v>
      </c>
      <c r="T1737" t="s">
        <v>63</v>
      </c>
      <c r="V1737" t="s">
        <v>137</v>
      </c>
      <c r="Y1737" t="s">
        <v>29</v>
      </c>
    </row>
    <row r="1738" spans="1:25" x14ac:dyDescent="0.45">
      <c r="A1738" t="s">
        <v>203</v>
      </c>
      <c r="B1738" t="s">
        <v>220</v>
      </c>
      <c r="C1738">
        <v>1594</v>
      </c>
      <c r="D1738">
        <v>12</v>
      </c>
      <c r="E1738" t="s">
        <v>221</v>
      </c>
      <c r="F1738">
        <v>2011</v>
      </c>
      <c r="G1738">
        <v>3480</v>
      </c>
      <c r="H1738">
        <v>3380.82</v>
      </c>
      <c r="J1738">
        <v>307251.5</v>
      </c>
      <c r="O1738">
        <v>43.167000000000002</v>
      </c>
      <c r="P1738">
        <v>0.2059</v>
      </c>
      <c r="Q1738">
        <v>398577.61200000002</v>
      </c>
      <c r="R1738" t="s">
        <v>333</v>
      </c>
      <c r="S1738" t="s">
        <v>45</v>
      </c>
      <c r="T1738" t="s">
        <v>63</v>
      </c>
      <c r="V1738" t="s">
        <v>137</v>
      </c>
      <c r="Y1738" t="s">
        <v>29</v>
      </c>
    </row>
    <row r="1739" spans="1:25" x14ac:dyDescent="0.45">
      <c r="A1739" t="s">
        <v>203</v>
      </c>
      <c r="B1739" t="s">
        <v>220</v>
      </c>
      <c r="C1739">
        <v>1594</v>
      </c>
      <c r="D1739">
        <v>12</v>
      </c>
      <c r="E1739" t="s">
        <v>221</v>
      </c>
      <c r="F1739">
        <v>2012</v>
      </c>
      <c r="G1739">
        <v>3887</v>
      </c>
      <c r="H1739">
        <v>3718.52</v>
      </c>
      <c r="J1739">
        <v>292828.99</v>
      </c>
      <c r="O1739">
        <v>42.106999999999999</v>
      </c>
      <c r="P1739">
        <v>0.1933</v>
      </c>
      <c r="Q1739">
        <v>400805.65299999999</v>
      </c>
      <c r="R1739" t="s">
        <v>333</v>
      </c>
      <c r="S1739" t="s">
        <v>45</v>
      </c>
      <c r="T1739" t="s">
        <v>63</v>
      </c>
      <c r="V1739" t="s">
        <v>137</v>
      </c>
      <c r="Y1739" t="s">
        <v>29</v>
      </c>
    </row>
    <row r="1740" spans="1:25" x14ac:dyDescent="0.45">
      <c r="A1740" t="s">
        <v>203</v>
      </c>
      <c r="B1740" t="s">
        <v>220</v>
      </c>
      <c r="C1740">
        <v>1594</v>
      </c>
      <c r="D1740">
        <v>12</v>
      </c>
      <c r="E1740" t="s">
        <v>221</v>
      </c>
      <c r="F1740">
        <v>2013</v>
      </c>
      <c r="G1740">
        <v>4080</v>
      </c>
      <c r="H1740">
        <v>3991.07</v>
      </c>
      <c r="J1740">
        <v>336824.23</v>
      </c>
      <c r="O1740">
        <v>45.834000000000003</v>
      </c>
      <c r="P1740">
        <v>0.19409999999999999</v>
      </c>
      <c r="Q1740">
        <v>448883.96399999998</v>
      </c>
      <c r="R1740" t="s">
        <v>333</v>
      </c>
      <c r="S1740" t="s">
        <v>45</v>
      </c>
      <c r="T1740" t="s">
        <v>63</v>
      </c>
      <c r="V1740" t="s">
        <v>137</v>
      </c>
      <c r="Y1740" t="s">
        <v>29</v>
      </c>
    </row>
    <row r="1741" spans="1:25" x14ac:dyDescent="0.45">
      <c r="A1741" t="s">
        <v>203</v>
      </c>
      <c r="B1741" t="s">
        <v>220</v>
      </c>
      <c r="C1741">
        <v>1594</v>
      </c>
      <c r="D1741">
        <v>12</v>
      </c>
      <c r="E1741" t="s">
        <v>221</v>
      </c>
      <c r="F1741">
        <v>2014</v>
      </c>
      <c r="G1741">
        <v>3793</v>
      </c>
      <c r="H1741">
        <v>3660.73</v>
      </c>
      <c r="J1741">
        <v>301931.07</v>
      </c>
      <c r="O1741">
        <v>41.155000000000001</v>
      </c>
      <c r="P1741">
        <v>0.19139999999999999</v>
      </c>
      <c r="Q1741">
        <v>404141.90899999999</v>
      </c>
      <c r="R1741" t="s">
        <v>333</v>
      </c>
      <c r="S1741" t="s">
        <v>45</v>
      </c>
      <c r="T1741" t="s">
        <v>63</v>
      </c>
      <c r="V1741" t="s">
        <v>137</v>
      </c>
      <c r="Y1741" t="s">
        <v>29</v>
      </c>
    </row>
    <row r="1742" spans="1:25" x14ac:dyDescent="0.45">
      <c r="A1742" t="s">
        <v>203</v>
      </c>
      <c r="B1742" t="s">
        <v>220</v>
      </c>
      <c r="C1742">
        <v>1594</v>
      </c>
      <c r="D1742">
        <v>12</v>
      </c>
      <c r="E1742" t="s">
        <v>221</v>
      </c>
      <c r="F1742">
        <v>2015</v>
      </c>
      <c r="G1742">
        <v>3941</v>
      </c>
      <c r="H1742">
        <v>3863.76</v>
      </c>
      <c r="J1742">
        <v>301437.62</v>
      </c>
      <c r="O1742">
        <v>41.218000000000004</v>
      </c>
      <c r="P1742">
        <v>0.19220000000000001</v>
      </c>
      <c r="Q1742">
        <v>410648.321</v>
      </c>
      <c r="R1742" t="s">
        <v>333</v>
      </c>
      <c r="S1742" t="s">
        <v>45</v>
      </c>
      <c r="T1742" t="s">
        <v>63</v>
      </c>
      <c r="V1742" t="s">
        <v>137</v>
      </c>
      <c r="Y1742" t="s">
        <v>30</v>
      </c>
    </row>
    <row r="1743" spans="1:25" x14ac:dyDescent="0.45">
      <c r="A1743" t="s">
        <v>203</v>
      </c>
      <c r="B1743" t="s">
        <v>220</v>
      </c>
      <c r="C1743">
        <v>1594</v>
      </c>
      <c r="D1743">
        <v>12</v>
      </c>
      <c r="E1743" t="s">
        <v>221</v>
      </c>
      <c r="F1743">
        <v>2016</v>
      </c>
      <c r="G1743">
        <v>3248</v>
      </c>
      <c r="H1743">
        <v>3165.26</v>
      </c>
      <c r="J1743">
        <v>213541.18</v>
      </c>
      <c r="O1743">
        <v>28.184999999999999</v>
      </c>
      <c r="P1743">
        <v>0.18049999999999999</v>
      </c>
      <c r="Q1743">
        <v>293073.59399999998</v>
      </c>
      <c r="R1743" t="s">
        <v>333</v>
      </c>
      <c r="S1743" t="s">
        <v>45</v>
      </c>
      <c r="T1743" t="s">
        <v>63</v>
      </c>
      <c r="V1743" t="s">
        <v>137</v>
      </c>
      <c r="Y1743" t="s">
        <v>30</v>
      </c>
    </row>
    <row r="1744" spans="1:25" x14ac:dyDescent="0.45">
      <c r="A1744" t="s">
        <v>203</v>
      </c>
      <c r="B1744" t="s">
        <v>220</v>
      </c>
      <c r="C1744">
        <v>1594</v>
      </c>
      <c r="D1744">
        <v>12</v>
      </c>
      <c r="E1744" t="s">
        <v>221</v>
      </c>
      <c r="F1744">
        <v>2017</v>
      </c>
      <c r="G1744">
        <v>2610</v>
      </c>
      <c r="H1744">
        <v>2517.39</v>
      </c>
      <c r="J1744">
        <v>164400.04999999999</v>
      </c>
      <c r="O1744">
        <v>21.611999999999998</v>
      </c>
      <c r="P1744">
        <v>0.17449999999999999</v>
      </c>
      <c r="Q1744">
        <v>230753.557</v>
      </c>
      <c r="R1744" t="s">
        <v>333</v>
      </c>
      <c r="S1744" t="s">
        <v>45</v>
      </c>
      <c r="T1744" t="s">
        <v>63</v>
      </c>
      <c r="V1744" t="s">
        <v>137</v>
      </c>
      <c r="Y1744" t="s">
        <v>30</v>
      </c>
    </row>
    <row r="1745" spans="1:25" x14ac:dyDescent="0.45">
      <c r="A1745" t="s">
        <v>203</v>
      </c>
      <c r="B1745" t="s">
        <v>220</v>
      </c>
      <c r="C1745">
        <v>1594</v>
      </c>
      <c r="D1745">
        <v>12</v>
      </c>
      <c r="E1745" t="s">
        <v>221</v>
      </c>
      <c r="F1745">
        <v>2018</v>
      </c>
      <c r="G1745">
        <v>2028</v>
      </c>
      <c r="H1745">
        <v>1963.32</v>
      </c>
      <c r="J1745">
        <v>145081.79</v>
      </c>
      <c r="O1745">
        <v>20.838999999999999</v>
      </c>
      <c r="P1745">
        <v>0.18809999999999999</v>
      </c>
      <c r="Q1745">
        <v>207580.568</v>
      </c>
      <c r="R1745" t="s">
        <v>333</v>
      </c>
      <c r="S1745" t="s">
        <v>45</v>
      </c>
      <c r="T1745" t="s">
        <v>63</v>
      </c>
      <c r="V1745" t="s">
        <v>137</v>
      </c>
      <c r="Y1745" t="s">
        <v>30</v>
      </c>
    </row>
    <row r="1746" spans="1:25" x14ac:dyDescent="0.45">
      <c r="A1746" t="s">
        <v>203</v>
      </c>
      <c r="B1746" t="s">
        <v>220</v>
      </c>
      <c r="C1746">
        <v>1594</v>
      </c>
      <c r="D1746">
        <v>12</v>
      </c>
      <c r="E1746" t="s">
        <v>221</v>
      </c>
      <c r="F1746">
        <v>2019</v>
      </c>
      <c r="G1746">
        <v>1478</v>
      </c>
      <c r="H1746">
        <v>1366.98</v>
      </c>
      <c r="J1746">
        <v>83341.320000000007</v>
      </c>
      <c r="O1746">
        <v>10.124000000000001</v>
      </c>
      <c r="P1746">
        <v>0.14910000000000001</v>
      </c>
      <c r="Q1746">
        <v>116999.24800000001</v>
      </c>
      <c r="R1746" t="s">
        <v>333</v>
      </c>
      <c r="S1746" t="s">
        <v>45</v>
      </c>
      <c r="T1746" t="s">
        <v>63</v>
      </c>
      <c r="V1746" t="s">
        <v>137</v>
      </c>
      <c r="Y1746" t="s">
        <v>30</v>
      </c>
    </row>
    <row r="1747" spans="1:25" x14ac:dyDescent="0.45">
      <c r="A1747" t="s">
        <v>203</v>
      </c>
      <c r="B1747" t="s">
        <v>220</v>
      </c>
      <c r="C1747">
        <v>1594</v>
      </c>
      <c r="D1747">
        <v>12</v>
      </c>
      <c r="E1747" t="s">
        <v>221</v>
      </c>
      <c r="F1747">
        <v>2020</v>
      </c>
      <c r="G1747">
        <v>1334</v>
      </c>
      <c r="H1747">
        <v>1223.0999999999999</v>
      </c>
      <c r="J1747">
        <v>66141.16</v>
      </c>
      <c r="O1747">
        <v>7.6150000000000002</v>
      </c>
      <c r="P1747">
        <v>0.14099999999999999</v>
      </c>
      <c r="Q1747">
        <v>90282.849000000002</v>
      </c>
      <c r="R1747" t="s">
        <v>333</v>
      </c>
      <c r="S1747" t="s">
        <v>45</v>
      </c>
      <c r="T1747" t="s">
        <v>63</v>
      </c>
      <c r="V1747" t="s">
        <v>137</v>
      </c>
      <c r="Y1747" t="s">
        <v>30</v>
      </c>
    </row>
    <row r="1748" spans="1:25" x14ac:dyDescent="0.45">
      <c r="A1748" t="s">
        <v>203</v>
      </c>
      <c r="B1748" t="s">
        <v>220</v>
      </c>
      <c r="C1748">
        <v>1594</v>
      </c>
      <c r="D1748">
        <v>12</v>
      </c>
      <c r="E1748" t="s">
        <v>221</v>
      </c>
      <c r="F1748">
        <v>2021</v>
      </c>
      <c r="G1748">
        <v>2487</v>
      </c>
      <c r="H1748">
        <v>2394.79</v>
      </c>
      <c r="J1748">
        <v>152827.51</v>
      </c>
      <c r="O1748">
        <v>15.97</v>
      </c>
      <c r="P1748">
        <v>0.14929999999999999</v>
      </c>
      <c r="Q1748">
        <v>198065.989</v>
      </c>
      <c r="R1748" t="s">
        <v>333</v>
      </c>
      <c r="S1748" t="s">
        <v>45</v>
      </c>
      <c r="T1748" t="s">
        <v>63</v>
      </c>
      <c r="V1748" t="s">
        <v>137</v>
      </c>
      <c r="Y1748" t="s">
        <v>30</v>
      </c>
    </row>
    <row r="1749" spans="1:25" x14ac:dyDescent="0.45">
      <c r="A1749" t="s">
        <v>203</v>
      </c>
      <c r="B1749" t="s">
        <v>220</v>
      </c>
      <c r="C1749">
        <v>1594</v>
      </c>
      <c r="D1749">
        <v>12</v>
      </c>
      <c r="E1749" t="s">
        <v>221</v>
      </c>
      <c r="F1749">
        <v>2022</v>
      </c>
      <c r="G1749">
        <v>2514</v>
      </c>
      <c r="H1749">
        <v>2338.7399999999998</v>
      </c>
      <c r="J1749">
        <v>124868.05</v>
      </c>
      <c r="O1749">
        <v>12.348000000000001</v>
      </c>
      <c r="P1749">
        <v>0.14050000000000001</v>
      </c>
      <c r="Q1749">
        <v>154933.85800000001</v>
      </c>
      <c r="R1749" t="s">
        <v>333</v>
      </c>
      <c r="S1749" t="s">
        <v>45</v>
      </c>
      <c r="T1749" t="s">
        <v>63</v>
      </c>
      <c r="V1749" t="s">
        <v>137</v>
      </c>
      <c r="Y1749" t="s">
        <v>30</v>
      </c>
    </row>
    <row r="1750" spans="1:25" x14ac:dyDescent="0.45">
      <c r="A1750" t="s">
        <v>203</v>
      </c>
      <c r="B1750" t="s">
        <v>220</v>
      </c>
      <c r="C1750">
        <v>1594</v>
      </c>
      <c r="D1750">
        <v>12</v>
      </c>
      <c r="E1750" t="s">
        <v>221</v>
      </c>
      <c r="F1750">
        <v>2023</v>
      </c>
      <c r="G1750">
        <v>1923</v>
      </c>
      <c r="H1750">
        <v>1744.96</v>
      </c>
      <c r="J1750">
        <v>83699.360000000001</v>
      </c>
      <c r="O1750">
        <v>7.58</v>
      </c>
      <c r="P1750">
        <v>0.1246</v>
      </c>
      <c r="Q1750">
        <v>103640.052</v>
      </c>
      <c r="R1750" t="s">
        <v>333</v>
      </c>
      <c r="S1750" t="s">
        <v>223</v>
      </c>
      <c r="T1750" t="s">
        <v>63</v>
      </c>
      <c r="V1750" t="s">
        <v>137</v>
      </c>
      <c r="Y1750" t="s">
        <v>30</v>
      </c>
    </row>
    <row r="1751" spans="1:25" x14ac:dyDescent="0.45">
      <c r="A1751" t="s">
        <v>203</v>
      </c>
      <c r="B1751" t="s">
        <v>220</v>
      </c>
      <c r="C1751">
        <v>1594</v>
      </c>
      <c r="D1751">
        <v>12</v>
      </c>
      <c r="E1751" t="s">
        <v>221</v>
      </c>
      <c r="F1751">
        <v>2024</v>
      </c>
      <c r="G1751">
        <v>990</v>
      </c>
      <c r="H1751">
        <v>906.11</v>
      </c>
      <c r="J1751">
        <v>38233.07</v>
      </c>
      <c r="O1751">
        <v>3.51</v>
      </c>
      <c r="P1751">
        <v>0.13120000000000001</v>
      </c>
      <c r="Q1751">
        <v>46475.197</v>
      </c>
      <c r="R1751" t="s">
        <v>333</v>
      </c>
      <c r="S1751" t="s">
        <v>223</v>
      </c>
      <c r="T1751" t="s">
        <v>63</v>
      </c>
      <c r="V1751" t="s">
        <v>137</v>
      </c>
      <c r="Y1751" t="s">
        <v>30</v>
      </c>
    </row>
    <row r="1752" spans="1:25" x14ac:dyDescent="0.45">
      <c r="A1752" t="s">
        <v>203</v>
      </c>
      <c r="B1752" t="s">
        <v>226</v>
      </c>
      <c r="C1752">
        <v>1595</v>
      </c>
      <c r="D1752">
        <v>1</v>
      </c>
      <c r="E1752" t="s">
        <v>227</v>
      </c>
      <c r="F1752">
        <v>2009</v>
      </c>
      <c r="G1752">
        <v>0</v>
      </c>
      <c r="H1752">
        <v>0</v>
      </c>
      <c r="R1752" t="s">
        <v>333</v>
      </c>
      <c r="S1752" t="s">
        <v>45</v>
      </c>
      <c r="T1752" t="s">
        <v>63</v>
      </c>
      <c r="Y1752" t="s">
        <v>35</v>
      </c>
    </row>
    <row r="1753" spans="1:25" x14ac:dyDescent="0.45">
      <c r="A1753" t="s">
        <v>203</v>
      </c>
      <c r="B1753" t="s">
        <v>226</v>
      </c>
      <c r="C1753">
        <v>1595</v>
      </c>
      <c r="D1753">
        <v>1</v>
      </c>
      <c r="E1753" t="s">
        <v>227</v>
      </c>
      <c r="F1753">
        <v>2010</v>
      </c>
      <c r="G1753">
        <v>0</v>
      </c>
      <c r="H1753">
        <v>0</v>
      </c>
      <c r="R1753" t="s">
        <v>333</v>
      </c>
      <c r="S1753" t="s">
        <v>45</v>
      </c>
      <c r="T1753" t="s">
        <v>63</v>
      </c>
      <c r="Y1753" t="s">
        <v>35</v>
      </c>
    </row>
    <row r="1754" spans="1:25" x14ac:dyDescent="0.45">
      <c r="A1754" t="s">
        <v>203</v>
      </c>
      <c r="B1754" t="s">
        <v>226</v>
      </c>
      <c r="C1754">
        <v>1595</v>
      </c>
      <c r="D1754">
        <v>1</v>
      </c>
      <c r="E1754" t="s">
        <v>227</v>
      </c>
      <c r="F1754">
        <v>2011</v>
      </c>
      <c r="G1754">
        <v>0</v>
      </c>
      <c r="H1754">
        <v>0</v>
      </c>
      <c r="R1754" t="s">
        <v>333</v>
      </c>
      <c r="S1754" t="s">
        <v>45</v>
      </c>
      <c r="T1754" t="s">
        <v>63</v>
      </c>
      <c r="Y1754" t="s">
        <v>35</v>
      </c>
    </row>
    <row r="1755" spans="1:25" x14ac:dyDescent="0.45">
      <c r="A1755" t="s">
        <v>203</v>
      </c>
      <c r="B1755" t="s">
        <v>226</v>
      </c>
      <c r="C1755">
        <v>1595</v>
      </c>
      <c r="D1755">
        <v>2</v>
      </c>
      <c r="E1755" t="s">
        <v>227</v>
      </c>
      <c r="F1755">
        <v>2009</v>
      </c>
      <c r="G1755">
        <v>424</v>
      </c>
      <c r="H1755">
        <v>371.93</v>
      </c>
      <c r="J1755">
        <v>42360.39</v>
      </c>
      <c r="K1755">
        <v>1.4999999999999999E-2</v>
      </c>
      <c r="L1755">
        <v>5.0000000000000001E-4</v>
      </c>
      <c r="M1755">
        <v>3350.6770000000001</v>
      </c>
      <c r="N1755">
        <v>5.9400000000000001E-2</v>
      </c>
      <c r="O1755">
        <v>5.3970000000000002</v>
      </c>
      <c r="P1755">
        <v>0.15640000000000001</v>
      </c>
      <c r="Q1755">
        <v>56391.701999999997</v>
      </c>
      <c r="R1755" t="s">
        <v>333</v>
      </c>
      <c r="S1755" t="s">
        <v>45</v>
      </c>
      <c r="T1755" t="s">
        <v>63</v>
      </c>
      <c r="Y1755" t="s">
        <v>35</v>
      </c>
    </row>
    <row r="1756" spans="1:25" x14ac:dyDescent="0.45">
      <c r="A1756" t="s">
        <v>203</v>
      </c>
      <c r="B1756" t="s">
        <v>226</v>
      </c>
      <c r="C1756">
        <v>1595</v>
      </c>
      <c r="D1756">
        <v>2</v>
      </c>
      <c r="E1756" t="s">
        <v>227</v>
      </c>
      <c r="F1756">
        <v>2010</v>
      </c>
      <c r="G1756">
        <v>317</v>
      </c>
      <c r="H1756">
        <v>241.06</v>
      </c>
      <c r="J1756">
        <v>17837.36</v>
      </c>
      <c r="K1756">
        <v>7.0000000000000001E-3</v>
      </c>
      <c r="L1756">
        <v>2.9999999999999997E-4</v>
      </c>
      <c r="M1756">
        <v>1682.182</v>
      </c>
      <c r="N1756">
        <v>6.1600000000000002E-2</v>
      </c>
      <c r="O1756">
        <v>2.597</v>
      </c>
      <c r="P1756">
        <v>0.1232</v>
      </c>
      <c r="Q1756">
        <v>28307.435000000001</v>
      </c>
      <c r="R1756" t="s">
        <v>333</v>
      </c>
      <c r="S1756" t="s">
        <v>45</v>
      </c>
      <c r="T1756" t="s">
        <v>63</v>
      </c>
      <c r="Y1756" t="s">
        <v>35</v>
      </c>
    </row>
    <row r="1757" spans="1:25" x14ac:dyDescent="0.45">
      <c r="A1757" t="s">
        <v>203</v>
      </c>
      <c r="B1757" t="s">
        <v>226</v>
      </c>
      <c r="C1757">
        <v>1595</v>
      </c>
      <c r="D1757">
        <v>2</v>
      </c>
      <c r="E1757" t="s">
        <v>227</v>
      </c>
      <c r="F1757">
        <v>2011</v>
      </c>
      <c r="G1757">
        <v>83</v>
      </c>
      <c r="H1757">
        <v>69.97</v>
      </c>
      <c r="J1757">
        <v>4308.74</v>
      </c>
      <c r="K1757">
        <v>2E-3</v>
      </c>
      <c r="L1757">
        <v>5.9999999999999995E-4</v>
      </c>
      <c r="M1757">
        <v>439.42899999999997</v>
      </c>
      <c r="N1757">
        <v>6.1600000000000002E-2</v>
      </c>
      <c r="O1757">
        <v>0.47099999999999997</v>
      </c>
      <c r="P1757">
        <v>9.74E-2</v>
      </c>
      <c r="Q1757">
        <v>7392.9849999999997</v>
      </c>
      <c r="R1757" t="s">
        <v>333</v>
      </c>
      <c r="S1757" t="s">
        <v>45</v>
      </c>
      <c r="T1757" t="s">
        <v>63</v>
      </c>
      <c r="Y1757" t="s">
        <v>35</v>
      </c>
    </row>
    <row r="1758" spans="1:25" x14ac:dyDescent="0.45">
      <c r="A1758" t="s">
        <v>203</v>
      </c>
      <c r="B1758" t="s">
        <v>226</v>
      </c>
      <c r="C1758">
        <v>1595</v>
      </c>
      <c r="D1758">
        <v>2</v>
      </c>
      <c r="F1758">
        <v>2012</v>
      </c>
      <c r="G1758">
        <v>111</v>
      </c>
      <c r="H1758">
        <v>93.04</v>
      </c>
      <c r="J1758">
        <v>7755.09</v>
      </c>
      <c r="K1758">
        <v>3.0000000000000001E-3</v>
      </c>
      <c r="L1758">
        <v>5.0000000000000001E-4</v>
      </c>
      <c r="M1758">
        <v>642.37800000000004</v>
      </c>
      <c r="N1758">
        <v>5.9400000000000001E-2</v>
      </c>
      <c r="O1758">
        <v>0.95199999999999996</v>
      </c>
      <c r="P1758">
        <v>0.1313</v>
      </c>
      <c r="Q1758">
        <v>10815.074000000001</v>
      </c>
      <c r="R1758" t="s">
        <v>333</v>
      </c>
      <c r="S1758" t="s">
        <v>45</v>
      </c>
      <c r="T1758" t="s">
        <v>63</v>
      </c>
      <c r="Y1758" t="s">
        <v>35</v>
      </c>
    </row>
    <row r="1759" spans="1:25" x14ac:dyDescent="0.45">
      <c r="A1759" t="s">
        <v>203</v>
      </c>
      <c r="B1759" t="s">
        <v>226</v>
      </c>
      <c r="C1759">
        <v>1595</v>
      </c>
      <c r="D1759">
        <v>2</v>
      </c>
      <c r="F1759">
        <v>2013</v>
      </c>
      <c r="G1759">
        <v>1806</v>
      </c>
      <c r="H1759">
        <v>1649.04</v>
      </c>
      <c r="J1759">
        <v>221081.05</v>
      </c>
      <c r="K1759">
        <v>7.3999999999999996E-2</v>
      </c>
      <c r="L1759">
        <v>5.0000000000000001E-4</v>
      </c>
      <c r="M1759">
        <v>16233.189</v>
      </c>
      <c r="N1759">
        <v>5.9400000000000001E-2</v>
      </c>
      <c r="O1759">
        <v>29.492999999999999</v>
      </c>
      <c r="P1759">
        <v>0.18379999999999999</v>
      </c>
      <c r="Q1759">
        <v>273162.80699999997</v>
      </c>
      <c r="R1759" t="s">
        <v>333</v>
      </c>
      <c r="S1759" t="s">
        <v>45</v>
      </c>
      <c r="T1759" t="s">
        <v>63</v>
      </c>
      <c r="Y1759" t="s">
        <v>35</v>
      </c>
    </row>
    <row r="1760" spans="1:25" x14ac:dyDescent="0.45">
      <c r="A1760" t="s">
        <v>203</v>
      </c>
      <c r="B1760" t="s">
        <v>226</v>
      </c>
      <c r="C1760">
        <v>1595</v>
      </c>
      <c r="D1760">
        <v>2</v>
      </c>
      <c r="F1760">
        <v>2014</v>
      </c>
      <c r="G1760">
        <v>2347</v>
      </c>
      <c r="H1760">
        <v>1855.9</v>
      </c>
      <c r="J1760">
        <v>141103.92000000001</v>
      </c>
      <c r="K1760">
        <v>6.7000000000000004E-2</v>
      </c>
      <c r="L1760">
        <v>5.0000000000000001E-4</v>
      </c>
      <c r="M1760">
        <v>12819.866</v>
      </c>
      <c r="N1760">
        <v>5.9299999999999999E-2</v>
      </c>
      <c r="O1760">
        <v>19.802</v>
      </c>
      <c r="P1760">
        <v>0.13200000000000001</v>
      </c>
      <c r="Q1760">
        <v>215766.01300000001</v>
      </c>
      <c r="R1760" t="s">
        <v>333</v>
      </c>
      <c r="S1760" t="s">
        <v>45</v>
      </c>
      <c r="T1760" t="s">
        <v>63</v>
      </c>
      <c r="Y1760" t="s">
        <v>35</v>
      </c>
    </row>
    <row r="1761" spans="1:25" x14ac:dyDescent="0.45">
      <c r="A1761" t="s">
        <v>203</v>
      </c>
      <c r="B1761" t="s">
        <v>226</v>
      </c>
      <c r="C1761">
        <v>1595</v>
      </c>
      <c r="D1761">
        <v>2</v>
      </c>
      <c r="F1761">
        <v>2015</v>
      </c>
      <c r="G1761">
        <v>2050</v>
      </c>
      <c r="H1761">
        <v>1631.02</v>
      </c>
      <c r="J1761">
        <v>105186.31</v>
      </c>
      <c r="K1761">
        <v>4.7E-2</v>
      </c>
      <c r="L1761">
        <v>1E-3</v>
      </c>
      <c r="M1761">
        <v>9195.6589999999997</v>
      </c>
      <c r="N1761">
        <v>5.9299999999999999E-2</v>
      </c>
      <c r="O1761">
        <v>11.868</v>
      </c>
      <c r="P1761">
        <v>0.12470000000000001</v>
      </c>
      <c r="Q1761">
        <v>154807.435</v>
      </c>
      <c r="R1761" t="s">
        <v>333</v>
      </c>
      <c r="S1761" t="s">
        <v>45</v>
      </c>
      <c r="T1761" t="s">
        <v>63</v>
      </c>
      <c r="Y1761" t="s">
        <v>36</v>
      </c>
    </row>
    <row r="1762" spans="1:25" x14ac:dyDescent="0.45">
      <c r="A1762" t="s">
        <v>203</v>
      </c>
      <c r="B1762" t="s">
        <v>226</v>
      </c>
      <c r="C1762">
        <v>1595</v>
      </c>
      <c r="D1762">
        <v>2</v>
      </c>
      <c r="F1762">
        <v>2016</v>
      </c>
      <c r="G1762">
        <v>3986</v>
      </c>
      <c r="H1762">
        <v>3607.66</v>
      </c>
      <c r="J1762">
        <v>407339.16</v>
      </c>
      <c r="K1762">
        <v>0.161</v>
      </c>
      <c r="L1762">
        <v>1E-3</v>
      </c>
      <c r="M1762">
        <v>31830.024000000001</v>
      </c>
      <c r="N1762">
        <v>5.9400000000000001E-2</v>
      </c>
      <c r="O1762">
        <v>53.901000000000003</v>
      </c>
      <c r="P1762">
        <v>0.18140000000000001</v>
      </c>
      <c r="Q1762">
        <v>535749.12600000005</v>
      </c>
      <c r="R1762" t="s">
        <v>333</v>
      </c>
      <c r="S1762" t="s">
        <v>45</v>
      </c>
      <c r="T1762" t="s">
        <v>63</v>
      </c>
      <c r="Y1762" t="s">
        <v>36</v>
      </c>
    </row>
    <row r="1763" spans="1:25" x14ac:dyDescent="0.45">
      <c r="A1763" t="s">
        <v>203</v>
      </c>
      <c r="B1763" t="s">
        <v>226</v>
      </c>
      <c r="C1763">
        <v>1595</v>
      </c>
      <c r="D1763">
        <v>2</v>
      </c>
      <c r="F1763">
        <v>2017</v>
      </c>
      <c r="G1763">
        <v>1085</v>
      </c>
      <c r="H1763">
        <v>775.63</v>
      </c>
      <c r="J1763">
        <v>54905.62</v>
      </c>
      <c r="K1763">
        <v>2.1999999999999999E-2</v>
      </c>
      <c r="L1763">
        <v>1E-3</v>
      </c>
      <c r="M1763">
        <v>4416.366</v>
      </c>
      <c r="N1763">
        <v>5.91E-2</v>
      </c>
      <c r="O1763">
        <v>6.2350000000000003</v>
      </c>
      <c r="P1763">
        <v>0.1096</v>
      </c>
      <c r="Q1763">
        <v>74342.063999999998</v>
      </c>
      <c r="R1763" t="s">
        <v>333</v>
      </c>
      <c r="S1763" t="s">
        <v>45</v>
      </c>
      <c r="T1763" t="s">
        <v>63</v>
      </c>
      <c r="Y1763" t="s">
        <v>36</v>
      </c>
    </row>
    <row r="1764" spans="1:25" x14ac:dyDescent="0.45">
      <c r="A1764" t="s">
        <v>203</v>
      </c>
      <c r="B1764" t="s">
        <v>226</v>
      </c>
      <c r="C1764">
        <v>1595</v>
      </c>
      <c r="D1764">
        <v>2</v>
      </c>
      <c r="F1764">
        <v>2018</v>
      </c>
      <c r="G1764">
        <v>1510</v>
      </c>
      <c r="H1764">
        <v>974.32</v>
      </c>
      <c r="J1764">
        <v>38740.410000000003</v>
      </c>
      <c r="K1764">
        <v>2.1000000000000001E-2</v>
      </c>
      <c r="L1764">
        <v>1E-3</v>
      </c>
      <c r="M1764">
        <v>4101.442</v>
      </c>
      <c r="N1764">
        <v>5.9400000000000001E-2</v>
      </c>
      <c r="O1764">
        <v>4.117</v>
      </c>
      <c r="P1764">
        <v>7.7700000000000005E-2</v>
      </c>
      <c r="Q1764">
        <v>69038.430999999997</v>
      </c>
      <c r="R1764" t="s">
        <v>333</v>
      </c>
      <c r="S1764" t="s">
        <v>45</v>
      </c>
      <c r="T1764" t="s">
        <v>63</v>
      </c>
      <c r="Y1764" t="s">
        <v>36</v>
      </c>
    </row>
    <row r="1765" spans="1:25" x14ac:dyDescent="0.45">
      <c r="A1765" t="s">
        <v>203</v>
      </c>
      <c r="B1765" t="s">
        <v>226</v>
      </c>
      <c r="C1765">
        <v>1595</v>
      </c>
      <c r="D1765">
        <v>2</v>
      </c>
      <c r="F1765">
        <v>2019</v>
      </c>
      <c r="G1765">
        <v>843</v>
      </c>
      <c r="H1765">
        <v>508.64</v>
      </c>
      <c r="J1765">
        <v>10095.77</v>
      </c>
      <c r="K1765">
        <v>8.0000000000000002E-3</v>
      </c>
      <c r="L1765">
        <v>1E-3</v>
      </c>
      <c r="M1765">
        <v>1522.11</v>
      </c>
      <c r="N1765">
        <v>5.9499999999999997E-2</v>
      </c>
      <c r="O1765">
        <v>1.006</v>
      </c>
      <c r="P1765">
        <v>6.6900000000000001E-2</v>
      </c>
      <c r="Q1765">
        <v>25592.645</v>
      </c>
      <c r="R1765" t="s">
        <v>333</v>
      </c>
      <c r="S1765" t="s">
        <v>45</v>
      </c>
      <c r="T1765" t="s">
        <v>63</v>
      </c>
      <c r="Y1765" t="s">
        <v>36</v>
      </c>
    </row>
    <row r="1766" spans="1:25" x14ac:dyDescent="0.45">
      <c r="A1766" t="s">
        <v>203</v>
      </c>
      <c r="B1766" t="s">
        <v>226</v>
      </c>
      <c r="C1766">
        <v>1595</v>
      </c>
      <c r="D1766">
        <v>2</v>
      </c>
      <c r="F1766">
        <v>2020</v>
      </c>
      <c r="G1766">
        <v>1561</v>
      </c>
      <c r="H1766">
        <v>995.73</v>
      </c>
      <c r="J1766">
        <v>25180.63</v>
      </c>
      <c r="K1766">
        <v>1.7000000000000001E-2</v>
      </c>
      <c r="L1766">
        <v>1E-3</v>
      </c>
      <c r="M1766">
        <v>3368.4749999999999</v>
      </c>
      <c r="N1766">
        <v>5.9499999999999997E-2</v>
      </c>
      <c r="O1766">
        <v>3.4329999999999998</v>
      </c>
      <c r="P1766">
        <v>7.3599999999999999E-2</v>
      </c>
      <c r="Q1766">
        <v>56627.345999999998</v>
      </c>
      <c r="R1766" t="s">
        <v>333</v>
      </c>
      <c r="S1766" t="s">
        <v>45</v>
      </c>
      <c r="T1766" t="s">
        <v>63</v>
      </c>
      <c r="Y1766" t="s">
        <v>36</v>
      </c>
    </row>
    <row r="1767" spans="1:25" x14ac:dyDescent="0.45">
      <c r="A1767" t="s">
        <v>203</v>
      </c>
      <c r="B1767" t="s">
        <v>226</v>
      </c>
      <c r="C1767">
        <v>1595</v>
      </c>
      <c r="D1767">
        <v>2</v>
      </c>
      <c r="F1767">
        <v>2021</v>
      </c>
      <c r="G1767">
        <v>1801</v>
      </c>
      <c r="H1767">
        <v>1245.75</v>
      </c>
      <c r="J1767">
        <v>41514.480000000003</v>
      </c>
      <c r="K1767">
        <v>2.4E-2</v>
      </c>
      <c r="L1767">
        <v>1E-3</v>
      </c>
      <c r="M1767">
        <v>4810.6369999999997</v>
      </c>
      <c r="N1767">
        <v>5.9400000000000001E-2</v>
      </c>
      <c r="O1767">
        <v>4.9160000000000004</v>
      </c>
      <c r="P1767">
        <v>7.7799999999999994E-2</v>
      </c>
      <c r="Q1767">
        <v>80932.202999999994</v>
      </c>
      <c r="R1767" t="s">
        <v>333</v>
      </c>
      <c r="S1767" t="s">
        <v>45</v>
      </c>
      <c r="T1767" t="s">
        <v>63</v>
      </c>
      <c r="Y1767" t="s">
        <v>36</v>
      </c>
    </row>
    <row r="1768" spans="1:25" x14ac:dyDescent="0.45">
      <c r="A1768" t="s">
        <v>203</v>
      </c>
      <c r="B1768" t="s">
        <v>226</v>
      </c>
      <c r="C1768">
        <v>1595</v>
      </c>
      <c r="D1768">
        <v>2</v>
      </c>
      <c r="F1768">
        <v>2022</v>
      </c>
      <c r="G1768">
        <v>2430</v>
      </c>
      <c r="H1768">
        <v>1960.82</v>
      </c>
      <c r="J1768">
        <v>97818.32</v>
      </c>
      <c r="K1768">
        <v>5.1999999999999998E-2</v>
      </c>
      <c r="L1768">
        <v>1E-3</v>
      </c>
      <c r="M1768">
        <v>10229.578</v>
      </c>
      <c r="N1768">
        <v>5.9400000000000001E-2</v>
      </c>
      <c r="O1768">
        <v>11.051</v>
      </c>
      <c r="P1768">
        <v>9.6299999999999997E-2</v>
      </c>
      <c r="Q1768">
        <v>172152.31700000001</v>
      </c>
      <c r="R1768" t="s">
        <v>333</v>
      </c>
      <c r="S1768" t="s">
        <v>45</v>
      </c>
      <c r="T1768" t="s">
        <v>63</v>
      </c>
      <c r="Y1768" t="s">
        <v>36</v>
      </c>
    </row>
    <row r="1769" spans="1:25" x14ac:dyDescent="0.45">
      <c r="A1769" t="s">
        <v>203</v>
      </c>
      <c r="B1769" t="s">
        <v>226</v>
      </c>
      <c r="C1769">
        <v>1595</v>
      </c>
      <c r="D1769">
        <v>2</v>
      </c>
      <c r="F1769">
        <v>2023</v>
      </c>
      <c r="G1769">
        <v>1317</v>
      </c>
      <c r="H1769">
        <v>841.89</v>
      </c>
      <c r="J1769">
        <v>23250.23</v>
      </c>
      <c r="K1769">
        <v>1.6E-2</v>
      </c>
      <c r="L1769">
        <v>1E-3</v>
      </c>
      <c r="M1769">
        <v>3092.9639999999999</v>
      </c>
      <c r="N1769">
        <v>5.9299999999999999E-2</v>
      </c>
      <c r="O1769">
        <v>2.9540000000000002</v>
      </c>
      <c r="P1769">
        <v>7.4200000000000002E-2</v>
      </c>
      <c r="Q1769">
        <v>52043.606</v>
      </c>
      <c r="R1769" t="s">
        <v>333</v>
      </c>
      <c r="S1769" t="s">
        <v>45</v>
      </c>
      <c r="T1769" t="s">
        <v>63</v>
      </c>
      <c r="Y1769" t="s">
        <v>36</v>
      </c>
    </row>
    <row r="1770" spans="1:25" x14ac:dyDescent="0.45">
      <c r="A1770" t="s">
        <v>203</v>
      </c>
      <c r="B1770" t="s">
        <v>226</v>
      </c>
      <c r="C1770">
        <v>1595</v>
      </c>
      <c r="D1770">
        <v>2</v>
      </c>
      <c r="F1770">
        <v>2024</v>
      </c>
      <c r="G1770">
        <v>635</v>
      </c>
      <c r="H1770">
        <v>373.04</v>
      </c>
      <c r="J1770">
        <v>6335.38</v>
      </c>
      <c r="K1770">
        <v>6.0000000000000001E-3</v>
      </c>
      <c r="L1770">
        <v>1E-3</v>
      </c>
      <c r="M1770">
        <v>1127.1500000000001</v>
      </c>
      <c r="N1770">
        <v>5.9299999999999999E-2</v>
      </c>
      <c r="O1770">
        <v>0.74099999999999999</v>
      </c>
      <c r="P1770">
        <v>6.4199999999999993E-2</v>
      </c>
      <c r="Q1770">
        <v>19001.233</v>
      </c>
      <c r="R1770" t="s">
        <v>333</v>
      </c>
      <c r="S1770" t="s">
        <v>45</v>
      </c>
      <c r="T1770" t="s">
        <v>63</v>
      </c>
      <c r="Y1770" t="s">
        <v>36</v>
      </c>
    </row>
    <row r="1771" spans="1:25" x14ac:dyDescent="0.45">
      <c r="A1771" t="s">
        <v>203</v>
      </c>
      <c r="B1771" t="s">
        <v>226</v>
      </c>
      <c r="C1771">
        <v>1595</v>
      </c>
      <c r="D1771">
        <v>3</v>
      </c>
      <c r="F1771">
        <v>2009</v>
      </c>
      <c r="G1771">
        <v>751</v>
      </c>
      <c r="H1771">
        <v>685.39</v>
      </c>
      <c r="J1771">
        <v>73337.429999999993</v>
      </c>
      <c r="K1771">
        <v>1.996</v>
      </c>
      <c r="L1771">
        <v>3.1099999999999999E-2</v>
      </c>
      <c r="M1771">
        <v>6394.134</v>
      </c>
      <c r="N1771">
        <v>6.1400000000000003E-2</v>
      </c>
      <c r="O1771">
        <v>5.1239999999999997</v>
      </c>
      <c r="P1771">
        <v>8.5300000000000001E-2</v>
      </c>
      <c r="Q1771">
        <v>102996.239</v>
      </c>
      <c r="R1771" t="s">
        <v>333</v>
      </c>
      <c r="S1771" t="s">
        <v>45</v>
      </c>
      <c r="T1771" t="s">
        <v>63</v>
      </c>
      <c r="V1771" t="s">
        <v>121</v>
      </c>
      <c r="Y1771" t="s">
        <v>35</v>
      </c>
    </row>
    <row r="1772" spans="1:25" x14ac:dyDescent="0.45">
      <c r="A1772" t="s">
        <v>203</v>
      </c>
      <c r="B1772" t="s">
        <v>226</v>
      </c>
      <c r="C1772">
        <v>1595</v>
      </c>
      <c r="D1772">
        <v>3</v>
      </c>
      <c r="F1772">
        <v>2010</v>
      </c>
      <c r="G1772">
        <v>789</v>
      </c>
      <c r="H1772">
        <v>697.82</v>
      </c>
      <c r="J1772">
        <v>65434.07</v>
      </c>
      <c r="K1772">
        <v>2.8000000000000001E-2</v>
      </c>
      <c r="L1772">
        <v>6.9999999999999999E-4</v>
      </c>
      <c r="M1772">
        <v>5910.1379999999999</v>
      </c>
      <c r="N1772">
        <v>5.9200000000000003E-2</v>
      </c>
      <c r="O1772">
        <v>3.6190000000000002</v>
      </c>
      <c r="P1772">
        <v>6.3500000000000001E-2</v>
      </c>
      <c r="Q1772">
        <v>99470.731</v>
      </c>
      <c r="R1772" t="s">
        <v>333</v>
      </c>
      <c r="S1772" t="s">
        <v>45</v>
      </c>
      <c r="T1772" t="s">
        <v>63</v>
      </c>
      <c r="V1772" t="s">
        <v>121</v>
      </c>
      <c r="Y1772" t="s">
        <v>35</v>
      </c>
    </row>
    <row r="1773" spans="1:25" x14ac:dyDescent="0.45">
      <c r="A1773" t="s">
        <v>203</v>
      </c>
      <c r="B1773" t="s">
        <v>226</v>
      </c>
      <c r="C1773">
        <v>1595</v>
      </c>
      <c r="D1773">
        <v>3</v>
      </c>
      <c r="F1773">
        <v>2011</v>
      </c>
      <c r="G1773">
        <v>696</v>
      </c>
      <c r="H1773">
        <v>640.51</v>
      </c>
      <c r="J1773">
        <v>59567.37</v>
      </c>
      <c r="K1773">
        <v>3.2000000000000001E-2</v>
      </c>
      <c r="L1773">
        <v>5.9999999999999995E-4</v>
      </c>
      <c r="M1773">
        <v>6347.5990000000002</v>
      </c>
      <c r="N1773">
        <v>5.9400000000000001E-2</v>
      </c>
      <c r="O1773">
        <v>5.5629999999999997</v>
      </c>
      <c r="P1773">
        <v>8.5300000000000001E-2</v>
      </c>
      <c r="Q1773">
        <v>106781.492</v>
      </c>
      <c r="R1773" t="s">
        <v>333</v>
      </c>
      <c r="S1773" t="s">
        <v>45</v>
      </c>
      <c r="T1773" t="s">
        <v>63</v>
      </c>
      <c r="V1773" t="s">
        <v>121</v>
      </c>
      <c r="Y1773" t="s">
        <v>35</v>
      </c>
    </row>
    <row r="1774" spans="1:25" x14ac:dyDescent="0.45">
      <c r="A1774" t="s">
        <v>203</v>
      </c>
      <c r="B1774" t="s">
        <v>226</v>
      </c>
      <c r="C1774">
        <v>1595</v>
      </c>
      <c r="D1774">
        <v>3</v>
      </c>
      <c r="F1774">
        <v>2012</v>
      </c>
      <c r="G1774">
        <v>1169</v>
      </c>
      <c r="H1774">
        <v>1122.45</v>
      </c>
      <c r="J1774">
        <v>146776.07</v>
      </c>
      <c r="K1774">
        <v>7.1999999999999995E-2</v>
      </c>
      <c r="L1774">
        <v>6.9999999999999999E-4</v>
      </c>
      <c r="M1774">
        <v>13702.321</v>
      </c>
      <c r="N1774">
        <v>5.9400000000000001E-2</v>
      </c>
      <c r="O1774">
        <v>14.66</v>
      </c>
      <c r="P1774">
        <v>0.1113</v>
      </c>
      <c r="Q1774">
        <v>230571.921</v>
      </c>
      <c r="R1774" t="s">
        <v>333</v>
      </c>
      <c r="S1774" t="s">
        <v>45</v>
      </c>
      <c r="T1774" t="s">
        <v>63</v>
      </c>
      <c r="V1774" t="s">
        <v>121</v>
      </c>
      <c r="Y1774" t="s">
        <v>35</v>
      </c>
    </row>
    <row r="1775" spans="1:25" x14ac:dyDescent="0.45">
      <c r="A1775" t="s">
        <v>203</v>
      </c>
      <c r="B1775" t="s">
        <v>226</v>
      </c>
      <c r="C1775">
        <v>1595</v>
      </c>
      <c r="D1775">
        <v>3</v>
      </c>
      <c r="F1775">
        <v>2013</v>
      </c>
      <c r="G1775">
        <v>1352</v>
      </c>
      <c r="H1775">
        <v>1323.8</v>
      </c>
      <c r="J1775">
        <v>183465.37</v>
      </c>
      <c r="K1775">
        <v>9.0999999999999998E-2</v>
      </c>
      <c r="L1775">
        <v>5.9999999999999995E-4</v>
      </c>
      <c r="M1775">
        <v>17313.891</v>
      </c>
      <c r="N1775">
        <v>5.9299999999999999E-2</v>
      </c>
      <c r="O1775">
        <v>18.509</v>
      </c>
      <c r="P1775">
        <v>0.1164</v>
      </c>
      <c r="Q1775">
        <v>291340.73800000001</v>
      </c>
      <c r="R1775" t="s">
        <v>333</v>
      </c>
      <c r="S1775" t="s">
        <v>45</v>
      </c>
      <c r="T1775" t="s">
        <v>63</v>
      </c>
      <c r="V1775" t="s">
        <v>121</v>
      </c>
      <c r="Y1775" t="s">
        <v>35</v>
      </c>
    </row>
    <row r="1776" spans="1:25" x14ac:dyDescent="0.45">
      <c r="A1776" t="s">
        <v>203</v>
      </c>
      <c r="B1776" t="s">
        <v>226</v>
      </c>
      <c r="C1776">
        <v>1595</v>
      </c>
      <c r="D1776">
        <v>3</v>
      </c>
      <c r="F1776">
        <v>2014</v>
      </c>
      <c r="G1776">
        <v>1262</v>
      </c>
      <c r="H1776">
        <v>1038.9000000000001</v>
      </c>
      <c r="J1776">
        <v>84446.07</v>
      </c>
      <c r="K1776">
        <v>3.5000000000000003E-2</v>
      </c>
      <c r="L1776">
        <v>5.9999999999999995E-4</v>
      </c>
      <c r="M1776">
        <v>7317.0249999999996</v>
      </c>
      <c r="N1776">
        <v>5.9299999999999999E-2</v>
      </c>
      <c r="O1776">
        <v>6.51</v>
      </c>
      <c r="P1776">
        <v>6.8400000000000002E-2</v>
      </c>
      <c r="Q1776">
        <v>123162.512</v>
      </c>
      <c r="R1776" t="s">
        <v>333</v>
      </c>
      <c r="S1776" t="s">
        <v>45</v>
      </c>
      <c r="T1776" t="s">
        <v>63</v>
      </c>
      <c r="V1776" t="s">
        <v>121</v>
      </c>
      <c r="Y1776" t="s">
        <v>35</v>
      </c>
    </row>
    <row r="1777" spans="1:25" x14ac:dyDescent="0.45">
      <c r="A1777" t="s">
        <v>203</v>
      </c>
      <c r="B1777" t="s">
        <v>226</v>
      </c>
      <c r="C1777">
        <v>1595</v>
      </c>
      <c r="D1777">
        <v>3</v>
      </c>
      <c r="F1777">
        <v>2015</v>
      </c>
      <c r="G1777">
        <v>1250</v>
      </c>
      <c r="H1777">
        <v>1077.48</v>
      </c>
      <c r="J1777">
        <v>96485.95</v>
      </c>
      <c r="K1777">
        <v>4.2000000000000003E-2</v>
      </c>
      <c r="L1777">
        <v>1E-3</v>
      </c>
      <c r="M1777">
        <v>8259.3580000000002</v>
      </c>
      <c r="N1777">
        <v>5.9400000000000001E-2</v>
      </c>
      <c r="O1777">
        <v>7.4260000000000002</v>
      </c>
      <c r="P1777">
        <v>8.2799999999999999E-2</v>
      </c>
      <c r="Q1777">
        <v>138943.66500000001</v>
      </c>
      <c r="R1777" t="s">
        <v>333</v>
      </c>
      <c r="S1777" t="s">
        <v>45</v>
      </c>
      <c r="T1777" t="s">
        <v>63</v>
      </c>
      <c r="V1777" t="s">
        <v>121</v>
      </c>
      <c r="Y1777" t="s">
        <v>36</v>
      </c>
    </row>
    <row r="1778" spans="1:25" x14ac:dyDescent="0.45">
      <c r="A1778" t="s">
        <v>203</v>
      </c>
      <c r="B1778" t="s">
        <v>226</v>
      </c>
      <c r="C1778">
        <v>1595</v>
      </c>
      <c r="D1778">
        <v>3</v>
      </c>
      <c r="F1778">
        <v>2016</v>
      </c>
      <c r="G1778">
        <v>599</v>
      </c>
      <c r="H1778">
        <v>568.86</v>
      </c>
      <c r="J1778">
        <v>63842.239999999998</v>
      </c>
      <c r="K1778">
        <v>2.7E-2</v>
      </c>
      <c r="L1778">
        <v>1E-3</v>
      </c>
      <c r="M1778">
        <v>5402.2039999999997</v>
      </c>
      <c r="N1778">
        <v>6.0100000000000001E-2</v>
      </c>
      <c r="O1778">
        <v>4.524</v>
      </c>
      <c r="P1778">
        <v>7.8399999999999997E-2</v>
      </c>
      <c r="Q1778">
        <v>90863.376000000004</v>
      </c>
      <c r="R1778" t="s">
        <v>333</v>
      </c>
      <c r="S1778" t="s">
        <v>45</v>
      </c>
      <c r="T1778" t="s">
        <v>63</v>
      </c>
      <c r="V1778" t="s">
        <v>121</v>
      </c>
      <c r="Y1778" t="s">
        <v>36</v>
      </c>
    </row>
    <row r="1779" spans="1:25" x14ac:dyDescent="0.45">
      <c r="A1779" t="s">
        <v>203</v>
      </c>
      <c r="B1779" t="s">
        <v>226</v>
      </c>
      <c r="C1779">
        <v>1595</v>
      </c>
      <c r="D1779">
        <v>3</v>
      </c>
      <c r="F1779">
        <v>2017</v>
      </c>
      <c r="G1779">
        <v>1827</v>
      </c>
      <c r="H1779">
        <v>1467.05</v>
      </c>
      <c r="J1779">
        <v>97510.66</v>
      </c>
      <c r="K1779">
        <v>4.7E-2</v>
      </c>
      <c r="L1779">
        <v>1E-3</v>
      </c>
      <c r="M1779">
        <v>9249.5519999999997</v>
      </c>
      <c r="N1779">
        <v>5.9400000000000001E-2</v>
      </c>
      <c r="O1779">
        <v>6.37</v>
      </c>
      <c r="P1779">
        <v>5.6899999999999999E-2</v>
      </c>
      <c r="Q1779">
        <v>155623.89000000001</v>
      </c>
      <c r="R1779" t="s">
        <v>333</v>
      </c>
      <c r="S1779" t="s">
        <v>45</v>
      </c>
      <c r="T1779" t="s">
        <v>63</v>
      </c>
      <c r="V1779" t="s">
        <v>121</v>
      </c>
      <c r="Y1779" t="s">
        <v>36</v>
      </c>
    </row>
    <row r="1780" spans="1:25" x14ac:dyDescent="0.45">
      <c r="A1780" t="s">
        <v>203</v>
      </c>
      <c r="B1780" t="s">
        <v>226</v>
      </c>
      <c r="C1780">
        <v>1595</v>
      </c>
      <c r="D1780">
        <v>3</v>
      </c>
      <c r="F1780">
        <v>2018</v>
      </c>
      <c r="G1780">
        <v>2583</v>
      </c>
      <c r="H1780">
        <v>2289.25</v>
      </c>
      <c r="J1780">
        <v>211643.86</v>
      </c>
      <c r="K1780">
        <v>9.8000000000000004E-2</v>
      </c>
      <c r="L1780">
        <v>1E-3</v>
      </c>
      <c r="M1780">
        <v>19368.787</v>
      </c>
      <c r="N1780">
        <v>5.9400000000000001E-2</v>
      </c>
      <c r="O1780">
        <v>13.505000000000001</v>
      </c>
      <c r="P1780">
        <v>6.93E-2</v>
      </c>
      <c r="Q1780">
        <v>325963.64</v>
      </c>
      <c r="R1780" t="s">
        <v>333</v>
      </c>
      <c r="S1780" t="s">
        <v>45</v>
      </c>
      <c r="T1780" t="s">
        <v>63</v>
      </c>
      <c r="V1780" t="s">
        <v>121</v>
      </c>
      <c r="Y1780" t="s">
        <v>36</v>
      </c>
    </row>
    <row r="1781" spans="1:25" x14ac:dyDescent="0.45">
      <c r="A1781" t="s">
        <v>203</v>
      </c>
      <c r="B1781" t="s">
        <v>226</v>
      </c>
      <c r="C1781">
        <v>1595</v>
      </c>
      <c r="D1781">
        <v>3</v>
      </c>
      <c r="F1781">
        <v>2019</v>
      </c>
      <c r="G1781">
        <v>1521</v>
      </c>
      <c r="H1781">
        <v>1148.1400000000001</v>
      </c>
      <c r="J1781">
        <v>46836.06</v>
      </c>
      <c r="K1781">
        <v>2.7E-2</v>
      </c>
      <c r="L1781">
        <v>1E-3</v>
      </c>
      <c r="M1781">
        <v>5361.8410000000003</v>
      </c>
      <c r="N1781">
        <v>5.9299999999999999E-2</v>
      </c>
      <c r="O1781">
        <v>3.2440000000000002</v>
      </c>
      <c r="P1781">
        <v>5.1299999999999998E-2</v>
      </c>
      <c r="Q1781">
        <v>90232.577000000005</v>
      </c>
      <c r="R1781" t="s">
        <v>333</v>
      </c>
      <c r="S1781" t="s">
        <v>45</v>
      </c>
      <c r="T1781" t="s">
        <v>63</v>
      </c>
      <c r="V1781" t="s">
        <v>121</v>
      </c>
      <c r="Y1781" t="s">
        <v>36</v>
      </c>
    </row>
    <row r="1782" spans="1:25" x14ac:dyDescent="0.45">
      <c r="A1782" t="s">
        <v>203</v>
      </c>
      <c r="B1782" t="s">
        <v>226</v>
      </c>
      <c r="C1782">
        <v>1595</v>
      </c>
      <c r="D1782">
        <v>3</v>
      </c>
      <c r="F1782">
        <v>2020</v>
      </c>
      <c r="G1782">
        <v>1994</v>
      </c>
      <c r="H1782">
        <v>1659.24</v>
      </c>
      <c r="J1782">
        <v>104801.03</v>
      </c>
      <c r="K1782">
        <v>5.3999999999999999E-2</v>
      </c>
      <c r="L1782">
        <v>1E-3</v>
      </c>
      <c r="M1782">
        <v>10738.278</v>
      </c>
      <c r="N1782">
        <v>5.9400000000000001E-2</v>
      </c>
      <c r="O1782">
        <v>7.6109999999999998</v>
      </c>
      <c r="P1782">
        <v>6.3399999999999998E-2</v>
      </c>
      <c r="Q1782">
        <v>180688.93599999999</v>
      </c>
      <c r="R1782" t="s">
        <v>333</v>
      </c>
      <c r="S1782" t="s">
        <v>45</v>
      </c>
      <c r="T1782" t="s">
        <v>63</v>
      </c>
      <c r="V1782" t="s">
        <v>121</v>
      </c>
      <c r="Y1782" t="s">
        <v>36</v>
      </c>
    </row>
    <row r="1783" spans="1:25" x14ac:dyDescent="0.45">
      <c r="A1783" t="s">
        <v>203</v>
      </c>
      <c r="B1783" t="s">
        <v>226</v>
      </c>
      <c r="C1783">
        <v>1595</v>
      </c>
      <c r="D1783">
        <v>3</v>
      </c>
      <c r="F1783">
        <v>2021</v>
      </c>
      <c r="G1783">
        <v>2555</v>
      </c>
      <c r="H1783">
        <v>2302.1</v>
      </c>
      <c r="J1783">
        <v>166217.21</v>
      </c>
      <c r="K1783">
        <v>8.2000000000000003E-2</v>
      </c>
      <c r="L1783">
        <v>1E-3</v>
      </c>
      <c r="M1783">
        <v>16257.592000000001</v>
      </c>
      <c r="N1783">
        <v>5.9400000000000001E-2</v>
      </c>
      <c r="O1783">
        <v>12.006</v>
      </c>
      <c r="P1783">
        <v>7.46E-2</v>
      </c>
      <c r="Q1783">
        <v>273572.48100000003</v>
      </c>
      <c r="R1783" t="s">
        <v>333</v>
      </c>
      <c r="S1783" t="s">
        <v>45</v>
      </c>
      <c r="T1783" t="s">
        <v>63</v>
      </c>
      <c r="V1783" t="s">
        <v>121</v>
      </c>
      <c r="Y1783" t="s">
        <v>36</v>
      </c>
    </row>
    <row r="1784" spans="1:25" x14ac:dyDescent="0.45">
      <c r="A1784" t="s">
        <v>203</v>
      </c>
      <c r="B1784" t="s">
        <v>226</v>
      </c>
      <c r="C1784">
        <v>1595</v>
      </c>
      <c r="D1784">
        <v>3</v>
      </c>
      <c r="F1784">
        <v>2022</v>
      </c>
      <c r="G1784">
        <v>2426</v>
      </c>
      <c r="H1784">
        <v>2107.08</v>
      </c>
      <c r="J1784">
        <v>168183.83</v>
      </c>
      <c r="K1784">
        <v>8.4000000000000005E-2</v>
      </c>
      <c r="L1784">
        <v>1E-3</v>
      </c>
      <c r="M1784">
        <v>16575.901999999998</v>
      </c>
      <c r="N1784">
        <v>5.9400000000000001E-2</v>
      </c>
      <c r="O1784">
        <v>12.375999999999999</v>
      </c>
      <c r="P1784">
        <v>7.2400000000000006E-2</v>
      </c>
      <c r="Q1784">
        <v>278901.05599999998</v>
      </c>
      <c r="R1784" t="s">
        <v>333</v>
      </c>
      <c r="S1784" t="s">
        <v>45</v>
      </c>
      <c r="T1784" t="s">
        <v>63</v>
      </c>
      <c r="V1784" t="s">
        <v>121</v>
      </c>
      <c r="Y1784" t="s">
        <v>36</v>
      </c>
    </row>
    <row r="1785" spans="1:25" x14ac:dyDescent="0.45">
      <c r="A1785" t="s">
        <v>203</v>
      </c>
      <c r="B1785" t="s">
        <v>226</v>
      </c>
      <c r="C1785">
        <v>1595</v>
      </c>
      <c r="D1785">
        <v>3</v>
      </c>
      <c r="F1785">
        <v>2023</v>
      </c>
      <c r="G1785">
        <v>1684</v>
      </c>
      <c r="H1785">
        <v>1345.93</v>
      </c>
      <c r="J1785">
        <v>70532.259999999995</v>
      </c>
      <c r="K1785">
        <v>3.6999999999999998E-2</v>
      </c>
      <c r="L1785">
        <v>1E-3</v>
      </c>
      <c r="M1785">
        <v>7416.9539999999997</v>
      </c>
      <c r="N1785">
        <v>5.9400000000000001E-2</v>
      </c>
      <c r="O1785">
        <v>4.9169999999999998</v>
      </c>
      <c r="P1785">
        <v>5.7599999999999998E-2</v>
      </c>
      <c r="Q1785">
        <v>124779.921</v>
      </c>
      <c r="R1785" t="s">
        <v>333</v>
      </c>
      <c r="S1785" t="s">
        <v>45</v>
      </c>
      <c r="T1785" t="s">
        <v>63</v>
      </c>
      <c r="V1785" t="s">
        <v>121</v>
      </c>
      <c r="Y1785" t="s">
        <v>36</v>
      </c>
    </row>
    <row r="1786" spans="1:25" x14ac:dyDescent="0.45">
      <c r="A1786" t="s">
        <v>203</v>
      </c>
      <c r="B1786" t="s">
        <v>226</v>
      </c>
      <c r="C1786">
        <v>1595</v>
      </c>
      <c r="D1786">
        <v>3</v>
      </c>
      <c r="F1786">
        <v>2024</v>
      </c>
      <c r="G1786">
        <v>691</v>
      </c>
      <c r="H1786">
        <v>532.86</v>
      </c>
      <c r="J1786">
        <v>23917.61</v>
      </c>
      <c r="K1786">
        <v>1.2999999999999999E-2</v>
      </c>
      <c r="L1786">
        <v>1E-3</v>
      </c>
      <c r="M1786">
        <v>2606.2260000000001</v>
      </c>
      <c r="N1786">
        <v>5.9299999999999999E-2</v>
      </c>
      <c r="O1786">
        <v>1.776</v>
      </c>
      <c r="P1786">
        <v>5.8500000000000003E-2</v>
      </c>
      <c r="Q1786">
        <v>43890.857000000004</v>
      </c>
      <c r="R1786" t="s">
        <v>333</v>
      </c>
      <c r="S1786" t="s">
        <v>45</v>
      </c>
      <c r="T1786" t="s">
        <v>63</v>
      </c>
      <c r="V1786" t="s">
        <v>121</v>
      </c>
      <c r="Y1786" t="s">
        <v>36</v>
      </c>
    </row>
    <row r="1787" spans="1:25" x14ac:dyDescent="0.45">
      <c r="A1787" t="s">
        <v>203</v>
      </c>
      <c r="B1787" t="s">
        <v>226</v>
      </c>
      <c r="C1787">
        <v>1595</v>
      </c>
      <c r="D1787">
        <v>4</v>
      </c>
      <c r="F1787">
        <v>2009</v>
      </c>
      <c r="G1787">
        <v>7974</v>
      </c>
      <c r="H1787">
        <v>7954.43</v>
      </c>
      <c r="I1787">
        <v>1908434.78</v>
      </c>
      <c r="K1787">
        <v>3.871</v>
      </c>
      <c r="L1787">
        <v>1.1000000000000001E-3</v>
      </c>
      <c r="M1787">
        <v>753602.97</v>
      </c>
      <c r="N1787">
        <v>5.91E-2</v>
      </c>
      <c r="O1787">
        <v>40.332999999999998</v>
      </c>
      <c r="P1787">
        <v>7.9000000000000008E-3</v>
      </c>
      <c r="Q1787">
        <v>12679426.009</v>
      </c>
      <c r="R1787" t="s">
        <v>333</v>
      </c>
      <c r="S1787" t="s">
        <v>38</v>
      </c>
      <c r="T1787" t="s">
        <v>89</v>
      </c>
      <c r="V1787" t="s">
        <v>228</v>
      </c>
      <c r="Y1787" t="s">
        <v>35</v>
      </c>
    </row>
    <row r="1788" spans="1:25" x14ac:dyDescent="0.45">
      <c r="A1788" t="s">
        <v>203</v>
      </c>
      <c r="B1788" t="s">
        <v>226</v>
      </c>
      <c r="C1788">
        <v>1595</v>
      </c>
      <c r="D1788">
        <v>4</v>
      </c>
      <c r="F1788">
        <v>2010</v>
      </c>
      <c r="G1788">
        <v>7976</v>
      </c>
      <c r="H1788">
        <v>7963.87</v>
      </c>
      <c r="I1788">
        <v>1976804.57</v>
      </c>
      <c r="K1788">
        <v>3.9409999999999998</v>
      </c>
      <c r="L1788">
        <v>1E-3</v>
      </c>
      <c r="M1788">
        <v>781171.94700000004</v>
      </c>
      <c r="N1788">
        <v>5.8999999999999997E-2</v>
      </c>
      <c r="O1788">
        <v>42.787999999999997</v>
      </c>
      <c r="P1788">
        <v>7.4999999999999997E-3</v>
      </c>
      <c r="Q1788">
        <v>13144661.854</v>
      </c>
      <c r="R1788" t="s">
        <v>333</v>
      </c>
      <c r="S1788" t="s">
        <v>38</v>
      </c>
      <c r="T1788" t="s">
        <v>89</v>
      </c>
      <c r="V1788" t="s">
        <v>228</v>
      </c>
      <c r="Y1788" t="s">
        <v>35</v>
      </c>
    </row>
    <row r="1789" spans="1:25" x14ac:dyDescent="0.45">
      <c r="A1789" t="s">
        <v>203</v>
      </c>
      <c r="B1789" t="s">
        <v>226</v>
      </c>
      <c r="C1789">
        <v>1595</v>
      </c>
      <c r="D1789">
        <v>4</v>
      </c>
      <c r="F1789">
        <v>2011</v>
      </c>
      <c r="G1789">
        <v>5588</v>
      </c>
      <c r="H1789">
        <v>5575.5</v>
      </c>
      <c r="I1789">
        <v>1403288.7</v>
      </c>
      <c r="K1789">
        <v>2.7909999999999999</v>
      </c>
      <c r="L1789">
        <v>1E-3</v>
      </c>
      <c r="M1789">
        <v>553599.10100000002</v>
      </c>
      <c r="N1789">
        <v>5.8999999999999997E-2</v>
      </c>
      <c r="O1789">
        <v>30.337</v>
      </c>
      <c r="P1789">
        <v>8.0999999999999996E-3</v>
      </c>
      <c r="Q1789">
        <v>9315337.102</v>
      </c>
      <c r="R1789" t="s">
        <v>333</v>
      </c>
      <c r="S1789" t="s">
        <v>38</v>
      </c>
      <c r="T1789" t="s">
        <v>89</v>
      </c>
      <c r="V1789" t="s">
        <v>228</v>
      </c>
      <c r="Y1789" t="s">
        <v>35</v>
      </c>
    </row>
    <row r="1790" spans="1:25" x14ac:dyDescent="0.45">
      <c r="A1790" t="s">
        <v>203</v>
      </c>
      <c r="B1790" t="s">
        <v>226</v>
      </c>
      <c r="C1790">
        <v>1595</v>
      </c>
      <c r="D1790">
        <v>4</v>
      </c>
      <c r="F1790">
        <v>2012</v>
      </c>
      <c r="G1790">
        <v>7506</v>
      </c>
      <c r="H1790">
        <v>7476.59</v>
      </c>
      <c r="I1790">
        <v>1776192.35</v>
      </c>
      <c r="K1790">
        <v>3.556</v>
      </c>
      <c r="L1790">
        <v>1E-3</v>
      </c>
      <c r="M1790">
        <v>702881.10699999996</v>
      </c>
      <c r="N1790">
        <v>5.8999999999999997E-2</v>
      </c>
      <c r="O1790">
        <v>42.774000000000001</v>
      </c>
      <c r="P1790">
        <v>9.7000000000000003E-3</v>
      </c>
      <c r="Q1790">
        <v>11827133.08</v>
      </c>
      <c r="R1790" t="s">
        <v>333</v>
      </c>
      <c r="S1790" t="s">
        <v>38</v>
      </c>
      <c r="T1790" t="s">
        <v>89</v>
      </c>
      <c r="V1790" t="s">
        <v>228</v>
      </c>
      <c r="Y1790" t="s">
        <v>35</v>
      </c>
    </row>
    <row r="1791" spans="1:25" x14ac:dyDescent="0.45">
      <c r="A1791" t="s">
        <v>203</v>
      </c>
      <c r="B1791" t="s">
        <v>226</v>
      </c>
      <c r="C1791">
        <v>1595</v>
      </c>
      <c r="D1791">
        <v>4</v>
      </c>
      <c r="F1791">
        <v>2013</v>
      </c>
      <c r="G1791">
        <v>3865</v>
      </c>
      <c r="H1791">
        <v>3840.08</v>
      </c>
      <c r="I1791">
        <v>923716.65</v>
      </c>
      <c r="K1791">
        <v>1.8240000000000001</v>
      </c>
      <c r="L1791">
        <v>1E-3</v>
      </c>
      <c r="M1791">
        <v>361265.01799999998</v>
      </c>
      <c r="N1791">
        <v>5.8999999999999997E-2</v>
      </c>
      <c r="O1791">
        <v>26.524000000000001</v>
      </c>
      <c r="P1791">
        <v>1.32E-2</v>
      </c>
      <c r="Q1791">
        <v>6078963.3200000003</v>
      </c>
      <c r="R1791" t="s">
        <v>333</v>
      </c>
      <c r="S1791" t="s">
        <v>38</v>
      </c>
      <c r="T1791" t="s">
        <v>89</v>
      </c>
      <c r="V1791" t="s">
        <v>228</v>
      </c>
      <c r="Y1791" t="s">
        <v>35</v>
      </c>
    </row>
    <row r="1792" spans="1:25" x14ac:dyDescent="0.45">
      <c r="A1792" t="s">
        <v>203</v>
      </c>
      <c r="B1792" t="s">
        <v>226</v>
      </c>
      <c r="C1792">
        <v>1595</v>
      </c>
      <c r="D1792">
        <v>4</v>
      </c>
      <c r="F1792">
        <v>2014</v>
      </c>
      <c r="G1792">
        <v>7912</v>
      </c>
      <c r="H1792">
        <v>7891.14</v>
      </c>
      <c r="I1792">
        <v>2135149</v>
      </c>
      <c r="K1792">
        <v>4.1379999999999999</v>
      </c>
      <c r="L1792">
        <v>1E-3</v>
      </c>
      <c r="M1792">
        <v>819690.35600000003</v>
      </c>
      <c r="N1792">
        <v>5.8999999999999997E-2</v>
      </c>
      <c r="O1792">
        <v>48.067999999999998</v>
      </c>
      <c r="P1792">
        <v>8.9999999999999993E-3</v>
      </c>
      <c r="Q1792">
        <v>13787453.738</v>
      </c>
      <c r="R1792" t="s">
        <v>333</v>
      </c>
      <c r="S1792" t="s">
        <v>38</v>
      </c>
      <c r="T1792" t="s">
        <v>89</v>
      </c>
      <c r="V1792" t="s">
        <v>228</v>
      </c>
      <c r="Y1792" t="s">
        <v>35</v>
      </c>
    </row>
    <row r="1793" spans="1:25" x14ac:dyDescent="0.45">
      <c r="A1793" t="s">
        <v>203</v>
      </c>
      <c r="B1793" t="s">
        <v>226</v>
      </c>
      <c r="C1793">
        <v>1595</v>
      </c>
      <c r="D1793">
        <v>4</v>
      </c>
      <c r="F1793">
        <v>2015</v>
      </c>
      <c r="G1793">
        <v>8186</v>
      </c>
      <c r="H1793">
        <v>8165.6</v>
      </c>
      <c r="I1793">
        <v>2239742.65</v>
      </c>
      <c r="K1793">
        <v>4.3440000000000003</v>
      </c>
      <c r="L1793">
        <v>1E-3</v>
      </c>
      <c r="M1793">
        <v>860815.98800000001</v>
      </c>
      <c r="N1793">
        <v>5.9400000000000001E-2</v>
      </c>
      <c r="O1793">
        <v>50.869</v>
      </c>
      <c r="P1793">
        <v>8.8000000000000005E-3</v>
      </c>
      <c r="Q1793">
        <v>14391478.241</v>
      </c>
      <c r="R1793" t="s">
        <v>333</v>
      </c>
      <c r="S1793" t="s">
        <v>38</v>
      </c>
      <c r="T1793" t="s">
        <v>89</v>
      </c>
      <c r="V1793" t="s">
        <v>228</v>
      </c>
      <c r="Y1793" t="s">
        <v>36</v>
      </c>
    </row>
    <row r="1794" spans="1:25" x14ac:dyDescent="0.45">
      <c r="A1794" t="s">
        <v>203</v>
      </c>
      <c r="B1794" t="s">
        <v>226</v>
      </c>
      <c r="C1794">
        <v>1595</v>
      </c>
      <c r="D1794">
        <v>4</v>
      </c>
      <c r="F1794">
        <v>2016</v>
      </c>
      <c r="G1794">
        <v>4973</v>
      </c>
      <c r="H1794">
        <v>4934.1099999999997</v>
      </c>
      <c r="I1794">
        <v>1157022.8799999999</v>
      </c>
      <c r="K1794">
        <v>2.2949999999999999</v>
      </c>
      <c r="L1794">
        <v>1E-3</v>
      </c>
      <c r="M1794">
        <v>454718.30699999997</v>
      </c>
      <c r="N1794">
        <v>5.8999999999999997E-2</v>
      </c>
      <c r="O1794">
        <v>36.811</v>
      </c>
      <c r="P1794">
        <v>1.4999999999999999E-2</v>
      </c>
      <c r="Q1794">
        <v>7648178.5669999998</v>
      </c>
      <c r="R1794" t="s">
        <v>333</v>
      </c>
      <c r="S1794" t="s">
        <v>38</v>
      </c>
      <c r="T1794" t="s">
        <v>89</v>
      </c>
      <c r="V1794" t="s">
        <v>228</v>
      </c>
      <c r="Y1794" t="s">
        <v>36</v>
      </c>
    </row>
    <row r="1795" spans="1:25" x14ac:dyDescent="0.45">
      <c r="A1795" t="s">
        <v>203</v>
      </c>
      <c r="B1795" t="s">
        <v>226</v>
      </c>
      <c r="C1795">
        <v>1595</v>
      </c>
      <c r="D1795">
        <v>4</v>
      </c>
      <c r="F1795">
        <v>2017</v>
      </c>
      <c r="G1795">
        <v>8169</v>
      </c>
      <c r="H1795">
        <v>8145.43</v>
      </c>
      <c r="I1795">
        <v>2227821.6</v>
      </c>
      <c r="K1795">
        <v>4.319</v>
      </c>
      <c r="L1795">
        <v>1E-3</v>
      </c>
      <c r="M1795">
        <v>855901.44799999997</v>
      </c>
      <c r="N1795">
        <v>5.9200000000000003E-2</v>
      </c>
      <c r="O1795">
        <v>50.987000000000002</v>
      </c>
      <c r="P1795">
        <v>8.8000000000000005E-3</v>
      </c>
      <c r="Q1795">
        <v>14362455.112</v>
      </c>
      <c r="R1795" t="s">
        <v>333</v>
      </c>
      <c r="S1795" t="s">
        <v>38</v>
      </c>
      <c r="T1795" t="s">
        <v>89</v>
      </c>
      <c r="V1795" t="s">
        <v>228</v>
      </c>
      <c r="Y1795" t="s">
        <v>36</v>
      </c>
    </row>
    <row r="1796" spans="1:25" x14ac:dyDescent="0.45">
      <c r="A1796" t="s">
        <v>203</v>
      </c>
      <c r="B1796" t="s">
        <v>226</v>
      </c>
      <c r="C1796">
        <v>1595</v>
      </c>
      <c r="D1796">
        <v>4</v>
      </c>
      <c r="F1796">
        <v>2018</v>
      </c>
      <c r="G1796">
        <v>6402</v>
      </c>
      <c r="H1796">
        <v>6367.53</v>
      </c>
      <c r="I1796">
        <v>1709538.25</v>
      </c>
      <c r="K1796">
        <v>3.3140000000000001</v>
      </c>
      <c r="L1796">
        <v>1E-3</v>
      </c>
      <c r="M1796">
        <v>656673.08799999999</v>
      </c>
      <c r="N1796">
        <v>5.9400000000000001E-2</v>
      </c>
      <c r="O1796">
        <v>42.14</v>
      </c>
      <c r="P1796">
        <v>1.0999999999999999E-2</v>
      </c>
      <c r="Q1796">
        <v>11002012.84</v>
      </c>
      <c r="R1796" t="s">
        <v>333</v>
      </c>
      <c r="S1796" t="s">
        <v>38</v>
      </c>
      <c r="T1796" t="s">
        <v>89</v>
      </c>
      <c r="V1796" t="s">
        <v>228</v>
      </c>
      <c r="Y1796" t="s">
        <v>36</v>
      </c>
    </row>
    <row r="1797" spans="1:25" x14ac:dyDescent="0.45">
      <c r="A1797" t="s">
        <v>203</v>
      </c>
      <c r="B1797" t="s">
        <v>226</v>
      </c>
      <c r="C1797">
        <v>1595</v>
      </c>
      <c r="D1797">
        <v>4</v>
      </c>
      <c r="F1797">
        <v>2019</v>
      </c>
      <c r="G1797">
        <v>8169</v>
      </c>
      <c r="H1797">
        <v>8146.71</v>
      </c>
      <c r="I1797">
        <v>2132908.08</v>
      </c>
      <c r="K1797">
        <v>4.1239999999999997</v>
      </c>
      <c r="L1797">
        <v>1E-3</v>
      </c>
      <c r="M1797">
        <v>816857.40099999995</v>
      </c>
      <c r="N1797">
        <v>5.8999999999999997E-2</v>
      </c>
      <c r="O1797">
        <v>44.067</v>
      </c>
      <c r="P1797">
        <v>8.0000000000000002E-3</v>
      </c>
      <c r="Q1797">
        <v>13743985.993000001</v>
      </c>
      <c r="R1797" t="s">
        <v>333</v>
      </c>
      <c r="S1797" t="s">
        <v>38</v>
      </c>
      <c r="T1797" t="s">
        <v>89</v>
      </c>
      <c r="V1797" t="s">
        <v>228</v>
      </c>
      <c r="Y1797" t="s">
        <v>36</v>
      </c>
    </row>
    <row r="1798" spans="1:25" x14ac:dyDescent="0.45">
      <c r="A1798" t="s">
        <v>203</v>
      </c>
      <c r="B1798" t="s">
        <v>226</v>
      </c>
      <c r="C1798">
        <v>1595</v>
      </c>
      <c r="D1798">
        <v>4</v>
      </c>
      <c r="F1798">
        <v>2020</v>
      </c>
      <c r="G1798">
        <v>7657</v>
      </c>
      <c r="H1798">
        <v>7643.42</v>
      </c>
      <c r="I1798">
        <v>2026340.63</v>
      </c>
      <c r="K1798">
        <v>3.9140000000000001</v>
      </c>
      <c r="L1798">
        <v>1E-3</v>
      </c>
      <c r="M1798">
        <v>775282.84900000005</v>
      </c>
      <c r="N1798">
        <v>5.8999999999999997E-2</v>
      </c>
      <c r="O1798">
        <v>42.118000000000002</v>
      </c>
      <c r="P1798">
        <v>7.6E-3</v>
      </c>
      <c r="Q1798">
        <v>13043978.218</v>
      </c>
      <c r="R1798" t="s">
        <v>333</v>
      </c>
      <c r="S1798" t="s">
        <v>38</v>
      </c>
      <c r="T1798" t="s">
        <v>89</v>
      </c>
      <c r="V1798" t="s">
        <v>228</v>
      </c>
      <c r="Y1798" t="s">
        <v>36</v>
      </c>
    </row>
    <row r="1799" spans="1:25" x14ac:dyDescent="0.45">
      <c r="A1799" t="s">
        <v>203</v>
      </c>
      <c r="B1799" t="s">
        <v>226</v>
      </c>
      <c r="C1799">
        <v>1595</v>
      </c>
      <c r="D1799">
        <v>4</v>
      </c>
      <c r="F1799">
        <v>2021</v>
      </c>
      <c r="G1799">
        <v>7567</v>
      </c>
      <c r="H1799">
        <v>7543.49</v>
      </c>
      <c r="I1799">
        <v>1795107.32</v>
      </c>
      <c r="K1799">
        <v>3.556</v>
      </c>
      <c r="L1799">
        <v>1E-3</v>
      </c>
      <c r="M1799">
        <v>703839.17599999998</v>
      </c>
      <c r="N1799">
        <v>5.91E-2</v>
      </c>
      <c r="O1799">
        <v>40.000999999999998</v>
      </c>
      <c r="P1799">
        <v>8.2000000000000007E-3</v>
      </c>
      <c r="Q1799">
        <v>11830396.963</v>
      </c>
      <c r="R1799" t="s">
        <v>333</v>
      </c>
      <c r="S1799" t="s">
        <v>38</v>
      </c>
      <c r="T1799" t="s">
        <v>89</v>
      </c>
      <c r="V1799" t="s">
        <v>228</v>
      </c>
      <c r="Y1799" t="s">
        <v>36</v>
      </c>
    </row>
    <row r="1800" spans="1:25" x14ac:dyDescent="0.45">
      <c r="A1800" t="s">
        <v>203</v>
      </c>
      <c r="B1800" t="s">
        <v>226</v>
      </c>
      <c r="C1800">
        <v>1595</v>
      </c>
      <c r="D1800">
        <v>4</v>
      </c>
      <c r="F1800">
        <v>2022</v>
      </c>
      <c r="G1800">
        <v>7224</v>
      </c>
      <c r="H1800">
        <v>7208.58</v>
      </c>
      <c r="I1800">
        <v>1845054.45</v>
      </c>
      <c r="K1800">
        <v>3.641</v>
      </c>
      <c r="L1800">
        <v>1E-3</v>
      </c>
      <c r="M1800">
        <v>716985.49800000002</v>
      </c>
      <c r="N1800">
        <v>5.9499999999999997E-2</v>
      </c>
      <c r="O1800">
        <v>41.82</v>
      </c>
      <c r="P1800">
        <v>8.3000000000000001E-3</v>
      </c>
      <c r="Q1800">
        <v>11978548.228</v>
      </c>
      <c r="R1800" t="s">
        <v>333</v>
      </c>
      <c r="S1800" t="s">
        <v>38</v>
      </c>
      <c r="T1800" t="s">
        <v>89</v>
      </c>
      <c r="V1800" t="s">
        <v>228</v>
      </c>
      <c r="Y1800" t="s">
        <v>36</v>
      </c>
    </row>
    <row r="1801" spans="1:25" x14ac:dyDescent="0.45">
      <c r="A1801" t="s">
        <v>203</v>
      </c>
      <c r="B1801" t="s">
        <v>226</v>
      </c>
      <c r="C1801">
        <v>1595</v>
      </c>
      <c r="D1801">
        <v>4</v>
      </c>
      <c r="F1801">
        <v>2023</v>
      </c>
      <c r="G1801">
        <v>8277</v>
      </c>
      <c r="H1801">
        <v>8267.0300000000007</v>
      </c>
      <c r="I1801">
        <v>2246107.61</v>
      </c>
      <c r="K1801">
        <v>4.3259999999999996</v>
      </c>
      <c r="L1801">
        <v>1E-3</v>
      </c>
      <c r="M1801">
        <v>855829.42099999997</v>
      </c>
      <c r="N1801">
        <v>5.91E-2</v>
      </c>
      <c r="O1801">
        <v>46.598999999999997</v>
      </c>
      <c r="P1801">
        <v>7.6E-3</v>
      </c>
      <c r="Q1801">
        <v>14377984.848999999</v>
      </c>
      <c r="R1801" t="s">
        <v>333</v>
      </c>
      <c r="S1801" t="s">
        <v>38</v>
      </c>
      <c r="T1801" t="s">
        <v>89</v>
      </c>
      <c r="V1801" t="s">
        <v>228</v>
      </c>
      <c r="Y1801" t="s">
        <v>36</v>
      </c>
    </row>
    <row r="1802" spans="1:25" x14ac:dyDescent="0.45">
      <c r="A1802" t="s">
        <v>203</v>
      </c>
      <c r="B1802" t="s">
        <v>226</v>
      </c>
      <c r="C1802">
        <v>1595</v>
      </c>
      <c r="D1802">
        <v>4</v>
      </c>
      <c r="F1802">
        <v>2024</v>
      </c>
      <c r="G1802">
        <v>3987</v>
      </c>
      <c r="H1802">
        <v>3974.67</v>
      </c>
      <c r="I1802">
        <v>1163888.6299999999</v>
      </c>
      <c r="K1802">
        <v>2.2149999999999999</v>
      </c>
      <c r="L1802">
        <v>1E-3</v>
      </c>
      <c r="M1802">
        <v>439003.90600000002</v>
      </c>
      <c r="N1802">
        <v>5.91E-2</v>
      </c>
      <c r="O1802">
        <v>25.030999999999999</v>
      </c>
      <c r="P1802">
        <v>8.5000000000000006E-3</v>
      </c>
      <c r="Q1802">
        <v>7378796.0800000001</v>
      </c>
      <c r="R1802" t="s">
        <v>333</v>
      </c>
      <c r="S1802" t="s">
        <v>38</v>
      </c>
      <c r="T1802" t="s">
        <v>89</v>
      </c>
      <c r="V1802" t="s">
        <v>228</v>
      </c>
      <c r="Y1802" t="s">
        <v>36</v>
      </c>
    </row>
    <row r="1803" spans="1:25" x14ac:dyDescent="0.45">
      <c r="A1803" t="s">
        <v>203</v>
      </c>
      <c r="B1803" t="s">
        <v>226</v>
      </c>
      <c r="C1803">
        <v>1595</v>
      </c>
      <c r="D1803" t="s">
        <v>229</v>
      </c>
      <c r="F1803">
        <v>2009</v>
      </c>
      <c r="G1803">
        <v>43</v>
      </c>
      <c r="H1803">
        <v>24.11</v>
      </c>
      <c r="I1803">
        <v>332.63</v>
      </c>
      <c r="O1803">
        <v>1.45</v>
      </c>
      <c r="P1803">
        <v>0.48799999999999999</v>
      </c>
      <c r="Q1803">
        <v>7425.8</v>
      </c>
      <c r="R1803" t="s">
        <v>923</v>
      </c>
      <c r="T1803" t="s">
        <v>28</v>
      </c>
      <c r="V1803" t="s">
        <v>32</v>
      </c>
      <c r="Y1803" t="s">
        <v>29</v>
      </c>
    </row>
    <row r="1804" spans="1:25" x14ac:dyDescent="0.45">
      <c r="A1804" t="s">
        <v>203</v>
      </c>
      <c r="B1804" t="s">
        <v>226</v>
      </c>
      <c r="C1804">
        <v>1595</v>
      </c>
      <c r="D1804" t="s">
        <v>229</v>
      </c>
      <c r="F1804">
        <v>2010</v>
      </c>
      <c r="G1804">
        <v>81</v>
      </c>
      <c r="H1804">
        <v>63.81</v>
      </c>
      <c r="I1804">
        <v>875.8</v>
      </c>
      <c r="O1804">
        <v>3.08</v>
      </c>
      <c r="P1804">
        <v>0.32050000000000001</v>
      </c>
      <c r="Q1804">
        <v>19653.400000000001</v>
      </c>
      <c r="R1804" t="s">
        <v>923</v>
      </c>
      <c r="T1804" t="s">
        <v>28</v>
      </c>
      <c r="V1804" t="s">
        <v>32</v>
      </c>
      <c r="Y1804" t="s">
        <v>29</v>
      </c>
    </row>
    <row r="1805" spans="1:25" x14ac:dyDescent="0.45">
      <c r="A1805" t="s">
        <v>203</v>
      </c>
      <c r="B1805" t="s">
        <v>226</v>
      </c>
      <c r="C1805">
        <v>1595</v>
      </c>
      <c r="D1805" t="s">
        <v>229</v>
      </c>
      <c r="F1805">
        <v>2011</v>
      </c>
      <c r="G1805">
        <v>58</v>
      </c>
      <c r="H1805">
        <v>45.37</v>
      </c>
      <c r="I1805">
        <v>607.51</v>
      </c>
      <c r="O1805">
        <v>2.6030000000000002</v>
      </c>
      <c r="P1805">
        <v>0.4395</v>
      </c>
      <c r="Q1805">
        <v>13973.8</v>
      </c>
      <c r="R1805" t="s">
        <v>923</v>
      </c>
      <c r="T1805" t="s">
        <v>28</v>
      </c>
      <c r="V1805" t="s">
        <v>32</v>
      </c>
      <c r="Y1805" t="s">
        <v>29</v>
      </c>
    </row>
    <row r="1806" spans="1:25" x14ac:dyDescent="0.45">
      <c r="A1806" t="s">
        <v>203</v>
      </c>
      <c r="B1806" t="s">
        <v>226</v>
      </c>
      <c r="C1806">
        <v>1595</v>
      </c>
      <c r="D1806" t="s">
        <v>229</v>
      </c>
      <c r="F1806">
        <v>2012</v>
      </c>
      <c r="G1806">
        <v>19</v>
      </c>
      <c r="H1806">
        <v>9.6999999999999993</v>
      </c>
      <c r="I1806">
        <v>103.42</v>
      </c>
      <c r="O1806">
        <v>0.80700000000000005</v>
      </c>
      <c r="P1806">
        <v>0.71130000000000004</v>
      </c>
      <c r="Q1806">
        <v>2987.4</v>
      </c>
      <c r="R1806" t="s">
        <v>923</v>
      </c>
      <c r="T1806" t="s">
        <v>28</v>
      </c>
      <c r="V1806" t="s">
        <v>32</v>
      </c>
      <c r="Y1806" t="s">
        <v>29</v>
      </c>
    </row>
    <row r="1807" spans="1:25" x14ac:dyDescent="0.45">
      <c r="A1807" t="s">
        <v>203</v>
      </c>
      <c r="B1807" t="s">
        <v>226</v>
      </c>
      <c r="C1807">
        <v>1595</v>
      </c>
      <c r="D1807" t="s">
        <v>229</v>
      </c>
      <c r="F1807">
        <v>2013</v>
      </c>
      <c r="G1807">
        <v>36</v>
      </c>
      <c r="H1807">
        <v>30.25</v>
      </c>
      <c r="I1807">
        <v>421.95</v>
      </c>
      <c r="O1807">
        <v>1.5569999999999999</v>
      </c>
      <c r="P1807">
        <v>0.33040000000000003</v>
      </c>
      <c r="Q1807">
        <v>9317</v>
      </c>
      <c r="R1807" t="s">
        <v>923</v>
      </c>
      <c r="T1807" t="s">
        <v>28</v>
      </c>
      <c r="V1807" t="s">
        <v>32</v>
      </c>
      <c r="Y1807" t="s">
        <v>29</v>
      </c>
    </row>
    <row r="1808" spans="1:25" x14ac:dyDescent="0.45">
      <c r="A1808" t="s">
        <v>203</v>
      </c>
      <c r="B1808" t="s">
        <v>226</v>
      </c>
      <c r="C1808">
        <v>1595</v>
      </c>
      <c r="D1808" t="s">
        <v>229</v>
      </c>
      <c r="F1808">
        <v>2014</v>
      </c>
      <c r="G1808">
        <v>30</v>
      </c>
      <c r="H1808">
        <v>19.77</v>
      </c>
      <c r="I1808">
        <v>260.45</v>
      </c>
      <c r="O1808">
        <v>3.1240000000000001</v>
      </c>
      <c r="P1808">
        <v>1.0851999999999999</v>
      </c>
      <c r="Q1808">
        <v>6089</v>
      </c>
      <c r="R1808" t="s">
        <v>923</v>
      </c>
      <c r="T1808" t="s">
        <v>28</v>
      </c>
      <c r="V1808" t="s">
        <v>32</v>
      </c>
      <c r="Y1808" t="s">
        <v>29</v>
      </c>
    </row>
    <row r="1809" spans="1:25" x14ac:dyDescent="0.45">
      <c r="A1809" t="s">
        <v>203</v>
      </c>
      <c r="B1809" t="s">
        <v>226</v>
      </c>
      <c r="C1809">
        <v>1595</v>
      </c>
      <c r="D1809" t="s">
        <v>229</v>
      </c>
      <c r="F1809">
        <v>2015</v>
      </c>
      <c r="G1809">
        <v>73</v>
      </c>
      <c r="H1809">
        <v>49.44</v>
      </c>
      <c r="I1809">
        <v>697.14</v>
      </c>
      <c r="O1809">
        <v>7.702</v>
      </c>
      <c r="P1809">
        <v>1.0722</v>
      </c>
      <c r="Q1809">
        <v>15227.6</v>
      </c>
      <c r="R1809" t="s">
        <v>923</v>
      </c>
      <c r="T1809" t="s">
        <v>28</v>
      </c>
      <c r="V1809" t="s">
        <v>32</v>
      </c>
      <c r="Y1809" t="s">
        <v>30</v>
      </c>
    </row>
    <row r="1810" spans="1:25" x14ac:dyDescent="0.45">
      <c r="A1810" t="s">
        <v>203</v>
      </c>
      <c r="B1810" t="s">
        <v>226</v>
      </c>
      <c r="C1810">
        <v>1595</v>
      </c>
      <c r="D1810" t="s">
        <v>229</v>
      </c>
      <c r="F1810">
        <v>2016</v>
      </c>
      <c r="G1810">
        <v>23</v>
      </c>
      <c r="H1810">
        <v>15.59</v>
      </c>
      <c r="I1810">
        <v>238.25</v>
      </c>
      <c r="O1810">
        <v>2.62</v>
      </c>
      <c r="P1810">
        <v>1.1263000000000001</v>
      </c>
      <c r="Q1810">
        <v>4801.8</v>
      </c>
      <c r="R1810" t="s">
        <v>923</v>
      </c>
      <c r="T1810" t="s">
        <v>28</v>
      </c>
      <c r="V1810" t="s">
        <v>32</v>
      </c>
      <c r="Y1810" t="s">
        <v>30</v>
      </c>
    </row>
    <row r="1811" spans="1:25" x14ac:dyDescent="0.45">
      <c r="A1811" t="s">
        <v>203</v>
      </c>
      <c r="B1811" t="s">
        <v>226</v>
      </c>
      <c r="C1811">
        <v>1595</v>
      </c>
      <c r="D1811" t="s">
        <v>229</v>
      </c>
      <c r="F1811">
        <v>2017</v>
      </c>
      <c r="G1811">
        <v>68</v>
      </c>
      <c r="H1811">
        <v>31.41</v>
      </c>
      <c r="I1811">
        <v>420.89</v>
      </c>
      <c r="O1811">
        <v>4.4130000000000003</v>
      </c>
      <c r="P1811">
        <v>1.0668</v>
      </c>
      <c r="Q1811">
        <v>9674.2000000000007</v>
      </c>
      <c r="R1811" t="s">
        <v>923</v>
      </c>
      <c r="T1811" t="s">
        <v>28</v>
      </c>
      <c r="V1811" t="s">
        <v>32</v>
      </c>
      <c r="Y1811" t="s">
        <v>30</v>
      </c>
    </row>
    <row r="1812" spans="1:25" x14ac:dyDescent="0.45">
      <c r="A1812" t="s">
        <v>203</v>
      </c>
      <c r="B1812" t="s">
        <v>226</v>
      </c>
      <c r="C1812">
        <v>1595</v>
      </c>
      <c r="D1812" t="s">
        <v>229</v>
      </c>
      <c r="F1812">
        <v>2018</v>
      </c>
      <c r="G1812">
        <v>60</v>
      </c>
      <c r="H1812">
        <v>43.78</v>
      </c>
      <c r="I1812">
        <v>276.07</v>
      </c>
      <c r="O1812">
        <v>7.6559999999999997</v>
      </c>
      <c r="P1812">
        <v>1.1527000000000001</v>
      </c>
      <c r="Q1812">
        <v>13484.2</v>
      </c>
      <c r="R1812" t="s">
        <v>923</v>
      </c>
      <c r="T1812" t="s">
        <v>28</v>
      </c>
      <c r="V1812" t="s">
        <v>32</v>
      </c>
      <c r="Y1812" t="s">
        <v>30</v>
      </c>
    </row>
    <row r="1813" spans="1:25" x14ac:dyDescent="0.45">
      <c r="A1813" t="s">
        <v>203</v>
      </c>
      <c r="B1813" t="s">
        <v>226</v>
      </c>
      <c r="C1813">
        <v>1595</v>
      </c>
      <c r="D1813" t="s">
        <v>229</v>
      </c>
      <c r="F1813">
        <v>2019</v>
      </c>
      <c r="G1813">
        <v>50</v>
      </c>
      <c r="H1813">
        <v>35.82</v>
      </c>
      <c r="I1813">
        <v>94.02</v>
      </c>
      <c r="O1813">
        <v>6.4930000000000003</v>
      </c>
      <c r="P1813">
        <v>1.1837</v>
      </c>
      <c r="Q1813">
        <v>11032.6</v>
      </c>
      <c r="R1813" t="s">
        <v>923</v>
      </c>
      <c r="T1813" t="s">
        <v>28</v>
      </c>
      <c r="V1813" t="s">
        <v>32</v>
      </c>
      <c r="Y1813" t="s">
        <v>30</v>
      </c>
    </row>
    <row r="1814" spans="1:25" x14ac:dyDescent="0.45">
      <c r="A1814" t="s">
        <v>203</v>
      </c>
      <c r="B1814" t="s">
        <v>226</v>
      </c>
      <c r="C1814">
        <v>1595</v>
      </c>
      <c r="D1814" t="s">
        <v>229</v>
      </c>
      <c r="F1814">
        <v>2020</v>
      </c>
      <c r="G1814">
        <v>55</v>
      </c>
      <c r="H1814">
        <v>35.28</v>
      </c>
      <c r="I1814">
        <v>421.02</v>
      </c>
      <c r="O1814">
        <v>5.6289999999999996</v>
      </c>
      <c r="P1814">
        <v>1.0948</v>
      </c>
      <c r="Q1814">
        <v>10866.4</v>
      </c>
      <c r="R1814" t="s">
        <v>923</v>
      </c>
      <c r="T1814" t="s">
        <v>28</v>
      </c>
      <c r="V1814" t="s">
        <v>32</v>
      </c>
      <c r="Y1814" t="s">
        <v>30</v>
      </c>
    </row>
    <row r="1815" spans="1:25" x14ac:dyDescent="0.45">
      <c r="A1815" t="s">
        <v>203</v>
      </c>
      <c r="B1815" t="s">
        <v>226</v>
      </c>
      <c r="C1815">
        <v>1595</v>
      </c>
      <c r="D1815" t="s">
        <v>229</v>
      </c>
      <c r="F1815">
        <v>2021</v>
      </c>
      <c r="G1815">
        <v>43</v>
      </c>
      <c r="H1815">
        <v>23.63</v>
      </c>
      <c r="I1815">
        <v>246.76</v>
      </c>
      <c r="O1815">
        <v>3.9849999999999999</v>
      </c>
      <c r="P1815">
        <v>1.1420999999999999</v>
      </c>
      <c r="Q1815">
        <v>7277.8</v>
      </c>
      <c r="R1815" t="s">
        <v>923</v>
      </c>
      <c r="T1815" t="s">
        <v>28</v>
      </c>
      <c r="V1815" t="s">
        <v>32</v>
      </c>
      <c r="Y1815" t="s">
        <v>30</v>
      </c>
    </row>
    <row r="1816" spans="1:25" x14ac:dyDescent="0.45">
      <c r="A1816" t="s">
        <v>203</v>
      </c>
      <c r="B1816" t="s">
        <v>226</v>
      </c>
      <c r="C1816">
        <v>1595</v>
      </c>
      <c r="D1816" t="s">
        <v>229</v>
      </c>
      <c r="F1816">
        <v>2022</v>
      </c>
      <c r="G1816">
        <v>22</v>
      </c>
      <c r="H1816">
        <v>12.7</v>
      </c>
      <c r="I1816">
        <v>82.88</v>
      </c>
      <c r="O1816">
        <v>2.347</v>
      </c>
      <c r="P1816">
        <v>1.1993</v>
      </c>
      <c r="Q1816">
        <v>3911.8</v>
      </c>
      <c r="R1816" t="s">
        <v>923</v>
      </c>
      <c r="T1816" t="s">
        <v>28</v>
      </c>
      <c r="V1816" t="s">
        <v>32</v>
      </c>
      <c r="Y1816" t="s">
        <v>30</v>
      </c>
    </row>
    <row r="1817" spans="1:25" x14ac:dyDescent="0.45">
      <c r="A1817" t="s">
        <v>203</v>
      </c>
      <c r="B1817" t="s">
        <v>226</v>
      </c>
      <c r="C1817">
        <v>1595</v>
      </c>
      <c r="D1817" t="s">
        <v>229</v>
      </c>
      <c r="F1817">
        <v>2023</v>
      </c>
      <c r="G1817">
        <v>43</v>
      </c>
      <c r="H1817">
        <v>28.32</v>
      </c>
      <c r="I1817">
        <v>202.82</v>
      </c>
      <c r="O1817">
        <v>5.234</v>
      </c>
      <c r="P1817">
        <v>1.1998</v>
      </c>
      <c r="Q1817">
        <v>8722.7999999999993</v>
      </c>
      <c r="R1817" t="s">
        <v>923</v>
      </c>
      <c r="T1817" t="s">
        <v>28</v>
      </c>
      <c r="V1817" t="s">
        <v>32</v>
      </c>
      <c r="Y1817" t="s">
        <v>30</v>
      </c>
    </row>
    <row r="1818" spans="1:25" x14ac:dyDescent="0.45">
      <c r="A1818" t="s">
        <v>203</v>
      </c>
      <c r="B1818" t="s">
        <v>226</v>
      </c>
      <c r="C1818">
        <v>1595</v>
      </c>
      <c r="D1818" t="s">
        <v>229</v>
      </c>
      <c r="F1818">
        <v>2024</v>
      </c>
      <c r="G1818">
        <v>16</v>
      </c>
      <c r="H1818">
        <v>10.32</v>
      </c>
      <c r="I1818">
        <v>47.22</v>
      </c>
      <c r="O1818">
        <v>1.907</v>
      </c>
      <c r="P1818">
        <v>1.2000999999999999</v>
      </c>
      <c r="Q1818">
        <v>3178.6</v>
      </c>
      <c r="R1818" t="s">
        <v>923</v>
      </c>
      <c r="T1818" t="s">
        <v>28</v>
      </c>
      <c r="V1818" t="s">
        <v>32</v>
      </c>
      <c r="Y1818" t="s">
        <v>30</v>
      </c>
    </row>
    <row r="1819" spans="1:25" x14ac:dyDescent="0.45">
      <c r="A1819" t="s">
        <v>203</v>
      </c>
      <c r="B1819" t="s">
        <v>230</v>
      </c>
      <c r="C1819">
        <v>1599</v>
      </c>
      <c r="D1819">
        <v>1</v>
      </c>
      <c r="F1819">
        <v>2009</v>
      </c>
      <c r="G1819">
        <v>2114</v>
      </c>
      <c r="H1819">
        <v>2106.6999999999998</v>
      </c>
      <c r="I1819">
        <v>540267.35</v>
      </c>
      <c r="K1819">
        <v>1353.713</v>
      </c>
      <c r="L1819">
        <v>0.52549999999999997</v>
      </c>
      <c r="M1819">
        <v>418343.02399999998</v>
      </c>
      <c r="N1819">
        <v>8.1000000000000003E-2</v>
      </c>
      <c r="O1819">
        <v>168.096</v>
      </c>
      <c r="P1819">
        <v>6.0100000000000001E-2</v>
      </c>
      <c r="Q1819">
        <v>5155624.3530000001</v>
      </c>
      <c r="R1819" t="s">
        <v>923</v>
      </c>
      <c r="T1819" t="s">
        <v>63</v>
      </c>
      <c r="V1819" t="s">
        <v>231</v>
      </c>
      <c r="W1819" t="s">
        <v>51</v>
      </c>
      <c r="Y1819" t="s">
        <v>35</v>
      </c>
    </row>
    <row r="1820" spans="1:25" x14ac:dyDescent="0.45">
      <c r="A1820" t="s">
        <v>203</v>
      </c>
      <c r="B1820" t="s">
        <v>230</v>
      </c>
      <c r="C1820">
        <v>1599</v>
      </c>
      <c r="D1820">
        <v>1</v>
      </c>
      <c r="F1820">
        <v>2010</v>
      </c>
      <c r="G1820">
        <v>530</v>
      </c>
      <c r="H1820">
        <v>518.98</v>
      </c>
      <c r="I1820">
        <v>110598.78</v>
      </c>
      <c r="K1820">
        <v>241.55</v>
      </c>
      <c r="L1820">
        <v>0.40710000000000002</v>
      </c>
      <c r="M1820">
        <v>93147.313999999998</v>
      </c>
      <c r="N1820">
        <v>8.1000000000000003E-2</v>
      </c>
      <c r="O1820">
        <v>36.225000000000001</v>
      </c>
      <c r="P1820">
        <v>7.3700000000000002E-2</v>
      </c>
      <c r="Q1820">
        <v>1147951.061</v>
      </c>
      <c r="R1820" t="s">
        <v>923</v>
      </c>
      <c r="T1820" t="s">
        <v>63</v>
      </c>
      <c r="V1820" t="s">
        <v>231</v>
      </c>
      <c r="W1820" t="s">
        <v>51</v>
      </c>
      <c r="Y1820" t="s">
        <v>35</v>
      </c>
    </row>
    <row r="1821" spans="1:25" x14ac:dyDescent="0.45">
      <c r="A1821" t="s">
        <v>203</v>
      </c>
      <c r="B1821" t="s">
        <v>230</v>
      </c>
      <c r="C1821">
        <v>1599</v>
      </c>
      <c r="D1821">
        <v>1</v>
      </c>
      <c r="F1821">
        <v>2011</v>
      </c>
      <c r="G1821">
        <v>221</v>
      </c>
      <c r="H1821">
        <v>217.85</v>
      </c>
      <c r="I1821">
        <v>48829.62</v>
      </c>
      <c r="K1821">
        <v>99.055000000000007</v>
      </c>
      <c r="L1821">
        <v>0.3952</v>
      </c>
      <c r="M1821">
        <v>40593.534</v>
      </c>
      <c r="N1821">
        <v>8.1000000000000003E-2</v>
      </c>
      <c r="O1821">
        <v>20.196999999999999</v>
      </c>
      <c r="P1821">
        <v>7.9699999999999993E-2</v>
      </c>
      <c r="Q1821">
        <v>500263.565</v>
      </c>
      <c r="R1821" t="s">
        <v>923</v>
      </c>
      <c r="T1821" t="s">
        <v>63</v>
      </c>
      <c r="V1821" t="s">
        <v>231</v>
      </c>
      <c r="W1821" t="s">
        <v>51</v>
      </c>
      <c r="Y1821" t="s">
        <v>35</v>
      </c>
    </row>
    <row r="1822" spans="1:25" x14ac:dyDescent="0.45">
      <c r="A1822" t="s">
        <v>203</v>
      </c>
      <c r="B1822" t="s">
        <v>230</v>
      </c>
      <c r="C1822">
        <v>1599</v>
      </c>
      <c r="D1822">
        <v>1</v>
      </c>
      <c r="F1822">
        <v>2012</v>
      </c>
      <c r="G1822">
        <v>168</v>
      </c>
      <c r="H1822">
        <v>161.34</v>
      </c>
      <c r="I1822">
        <v>29976.65</v>
      </c>
      <c r="K1822">
        <v>63.655000000000001</v>
      </c>
      <c r="L1822">
        <v>0.39219999999999999</v>
      </c>
      <c r="M1822">
        <v>26410.400000000001</v>
      </c>
      <c r="N1822">
        <v>8.1000000000000003E-2</v>
      </c>
      <c r="O1822">
        <v>13.75</v>
      </c>
      <c r="P1822">
        <v>9.0200000000000002E-2</v>
      </c>
      <c r="Q1822">
        <v>325482.02399999998</v>
      </c>
      <c r="R1822" t="s">
        <v>923</v>
      </c>
      <c r="T1822" t="s">
        <v>63</v>
      </c>
      <c r="V1822" t="s">
        <v>231</v>
      </c>
      <c r="W1822" t="s">
        <v>51</v>
      </c>
      <c r="Y1822" t="s">
        <v>35</v>
      </c>
    </row>
    <row r="1823" spans="1:25" x14ac:dyDescent="0.45">
      <c r="A1823" t="s">
        <v>203</v>
      </c>
      <c r="B1823" t="s">
        <v>230</v>
      </c>
      <c r="C1823">
        <v>1599</v>
      </c>
      <c r="D1823">
        <v>1</v>
      </c>
      <c r="F1823">
        <v>2013</v>
      </c>
      <c r="G1823">
        <v>73</v>
      </c>
      <c r="H1823">
        <v>65.709999999999994</v>
      </c>
      <c r="I1823">
        <v>2461.62</v>
      </c>
      <c r="K1823">
        <v>10.635999999999999</v>
      </c>
      <c r="L1823">
        <v>0.40100000000000002</v>
      </c>
      <c r="M1823">
        <v>4303.2129999999997</v>
      </c>
      <c r="N1823">
        <v>8.1000000000000003E-2</v>
      </c>
      <c r="O1823">
        <v>5.25</v>
      </c>
      <c r="P1823">
        <v>0.14430000000000001</v>
      </c>
      <c r="Q1823">
        <v>53036.785000000003</v>
      </c>
      <c r="R1823" t="s">
        <v>923</v>
      </c>
      <c r="T1823" t="s">
        <v>63</v>
      </c>
      <c r="V1823" t="s">
        <v>231</v>
      </c>
      <c r="W1823" t="s">
        <v>51</v>
      </c>
      <c r="Y1823" t="s">
        <v>35</v>
      </c>
    </row>
    <row r="1824" spans="1:25" x14ac:dyDescent="0.45">
      <c r="A1824" t="s">
        <v>203</v>
      </c>
      <c r="B1824" t="s">
        <v>230</v>
      </c>
      <c r="C1824">
        <v>1599</v>
      </c>
      <c r="D1824">
        <v>1</v>
      </c>
      <c r="F1824">
        <v>2014</v>
      </c>
      <c r="G1824">
        <v>918</v>
      </c>
      <c r="H1824">
        <v>897</v>
      </c>
      <c r="I1824">
        <v>318605.33</v>
      </c>
      <c r="K1824">
        <v>540.94399999999996</v>
      </c>
      <c r="L1824">
        <v>0.35720000000000002</v>
      </c>
      <c r="M1824">
        <v>247012.095</v>
      </c>
      <c r="N1824">
        <v>8.1000000000000003E-2</v>
      </c>
      <c r="O1824">
        <v>201.62100000000001</v>
      </c>
      <c r="P1824">
        <v>0.14180000000000001</v>
      </c>
      <c r="Q1824">
        <v>3044237.2370000002</v>
      </c>
      <c r="R1824" t="s">
        <v>923</v>
      </c>
      <c r="T1824" t="s">
        <v>63</v>
      </c>
      <c r="V1824" t="s">
        <v>231</v>
      </c>
      <c r="W1824" t="s">
        <v>51</v>
      </c>
      <c r="Y1824" t="s">
        <v>35</v>
      </c>
    </row>
    <row r="1825" spans="1:25" x14ac:dyDescent="0.45">
      <c r="A1825" t="s">
        <v>203</v>
      </c>
      <c r="B1825" t="s">
        <v>230</v>
      </c>
      <c r="C1825">
        <v>1599</v>
      </c>
      <c r="D1825">
        <v>1</v>
      </c>
      <c r="F1825">
        <v>2015</v>
      </c>
      <c r="G1825">
        <v>552</v>
      </c>
      <c r="H1825">
        <v>534.74</v>
      </c>
      <c r="I1825">
        <v>159552.21</v>
      </c>
      <c r="K1825">
        <v>304.80700000000002</v>
      </c>
      <c r="L1825">
        <v>0.36809999999999998</v>
      </c>
      <c r="M1825">
        <v>133736.33600000001</v>
      </c>
      <c r="N1825">
        <v>8.1000000000000003E-2</v>
      </c>
      <c r="O1825">
        <v>75.171000000000006</v>
      </c>
      <c r="P1825">
        <v>0.10489999999999999</v>
      </c>
      <c r="Q1825">
        <v>1648168.1710000001</v>
      </c>
      <c r="R1825" t="s">
        <v>923</v>
      </c>
      <c r="T1825" t="s">
        <v>63</v>
      </c>
      <c r="V1825" t="s">
        <v>231</v>
      </c>
      <c r="W1825" t="s">
        <v>51</v>
      </c>
      <c r="Y1825" t="s">
        <v>47</v>
      </c>
    </row>
    <row r="1826" spans="1:25" x14ac:dyDescent="0.45">
      <c r="A1826" t="s">
        <v>203</v>
      </c>
      <c r="B1826" t="s">
        <v>230</v>
      </c>
      <c r="C1826">
        <v>1599</v>
      </c>
      <c r="D1826">
        <v>1</v>
      </c>
      <c r="F1826">
        <v>2016</v>
      </c>
      <c r="G1826">
        <v>90</v>
      </c>
      <c r="H1826">
        <v>84.76</v>
      </c>
      <c r="I1826">
        <v>22061.73</v>
      </c>
      <c r="K1826">
        <v>24.991</v>
      </c>
      <c r="L1826">
        <v>0.34889999999999999</v>
      </c>
      <c r="M1826">
        <v>11696.554</v>
      </c>
      <c r="N1826">
        <v>8.1500000000000003E-2</v>
      </c>
      <c r="O1826">
        <v>5.9569999999999999</v>
      </c>
      <c r="P1826">
        <v>8.72E-2</v>
      </c>
      <c r="Q1826">
        <v>144151.07500000001</v>
      </c>
      <c r="R1826" t="s">
        <v>923</v>
      </c>
      <c r="T1826" t="s">
        <v>63</v>
      </c>
      <c r="V1826" t="s">
        <v>231</v>
      </c>
      <c r="W1826" t="s">
        <v>51</v>
      </c>
      <c r="Y1826" t="s">
        <v>47</v>
      </c>
    </row>
    <row r="1827" spans="1:25" x14ac:dyDescent="0.45">
      <c r="A1827" t="s">
        <v>203</v>
      </c>
      <c r="B1827" t="s">
        <v>230</v>
      </c>
      <c r="C1827">
        <v>1599</v>
      </c>
      <c r="D1827">
        <v>1</v>
      </c>
      <c r="F1827">
        <v>2017</v>
      </c>
      <c r="G1827">
        <v>105</v>
      </c>
      <c r="H1827">
        <v>102.13</v>
      </c>
      <c r="I1827">
        <v>21360.54</v>
      </c>
      <c r="K1827">
        <v>46.332000000000001</v>
      </c>
      <c r="L1827">
        <v>0.3926</v>
      </c>
      <c r="M1827">
        <v>19139.865000000002</v>
      </c>
      <c r="N1827">
        <v>8.1000000000000003E-2</v>
      </c>
      <c r="O1827">
        <v>11.558999999999999</v>
      </c>
      <c r="P1827">
        <v>0.105</v>
      </c>
      <c r="Q1827">
        <v>235866.56599999999</v>
      </c>
      <c r="R1827" t="s">
        <v>923</v>
      </c>
      <c r="T1827" t="s">
        <v>63</v>
      </c>
      <c r="V1827" t="s">
        <v>231</v>
      </c>
      <c r="W1827" t="s">
        <v>51</v>
      </c>
      <c r="Y1827" t="s">
        <v>47</v>
      </c>
    </row>
    <row r="1828" spans="1:25" x14ac:dyDescent="0.45">
      <c r="A1828" t="s">
        <v>203</v>
      </c>
      <c r="B1828" t="s">
        <v>230</v>
      </c>
      <c r="C1828">
        <v>1599</v>
      </c>
      <c r="D1828">
        <v>1</v>
      </c>
      <c r="F1828">
        <v>2018</v>
      </c>
      <c r="G1828">
        <v>254</v>
      </c>
      <c r="H1828">
        <v>246.56</v>
      </c>
      <c r="I1828">
        <v>96911.6</v>
      </c>
      <c r="K1828">
        <v>181.13800000000001</v>
      </c>
      <c r="L1828">
        <v>0.39419999999999999</v>
      </c>
      <c r="M1828">
        <v>74668.804999999993</v>
      </c>
      <c r="N1828">
        <v>8.1199999999999994E-2</v>
      </c>
      <c r="O1828">
        <v>30.832999999999998</v>
      </c>
      <c r="P1828">
        <v>7.5300000000000006E-2</v>
      </c>
      <c r="Q1828">
        <v>920217.37</v>
      </c>
      <c r="R1828" t="s">
        <v>923</v>
      </c>
      <c r="T1828" t="s">
        <v>63</v>
      </c>
      <c r="V1828" t="s">
        <v>231</v>
      </c>
      <c r="W1828" t="s">
        <v>51</v>
      </c>
      <c r="Y1828" t="s">
        <v>47</v>
      </c>
    </row>
    <row r="1829" spans="1:25" x14ac:dyDescent="0.45">
      <c r="A1829" t="s">
        <v>203</v>
      </c>
      <c r="B1829" t="s">
        <v>230</v>
      </c>
      <c r="C1829">
        <v>1599</v>
      </c>
      <c r="D1829">
        <v>1</v>
      </c>
      <c r="F1829">
        <v>2019</v>
      </c>
      <c r="G1829">
        <v>127</v>
      </c>
      <c r="H1829">
        <v>120.8</v>
      </c>
      <c r="I1829">
        <v>30819.200000000001</v>
      </c>
      <c r="K1829">
        <v>59.005000000000003</v>
      </c>
      <c r="L1829">
        <v>0.3609</v>
      </c>
      <c r="M1829">
        <v>26194.699000000001</v>
      </c>
      <c r="N1829">
        <v>8.1000000000000003E-2</v>
      </c>
      <c r="O1829">
        <v>11.922000000000001</v>
      </c>
      <c r="P1829">
        <v>8.6499999999999994E-2</v>
      </c>
      <c r="Q1829">
        <v>322816.92499999999</v>
      </c>
      <c r="R1829" t="s">
        <v>923</v>
      </c>
      <c r="T1829" t="s">
        <v>63</v>
      </c>
      <c r="V1829" t="s">
        <v>231</v>
      </c>
      <c r="W1829" t="s">
        <v>51</v>
      </c>
      <c r="Y1829" t="s">
        <v>47</v>
      </c>
    </row>
    <row r="1830" spans="1:25" x14ac:dyDescent="0.45">
      <c r="A1830" t="s">
        <v>203</v>
      </c>
      <c r="B1830" t="s">
        <v>230</v>
      </c>
      <c r="C1830">
        <v>1599</v>
      </c>
      <c r="D1830">
        <v>1</v>
      </c>
      <c r="F1830">
        <v>2020</v>
      </c>
      <c r="G1830">
        <v>26</v>
      </c>
      <c r="H1830">
        <v>21.46</v>
      </c>
      <c r="I1830">
        <v>3598.21</v>
      </c>
      <c r="K1830">
        <v>7.7</v>
      </c>
      <c r="L1830">
        <v>0.36799999999999999</v>
      </c>
      <c r="M1830">
        <v>3392.0430000000001</v>
      </c>
      <c r="N1830">
        <v>8.1000000000000003E-2</v>
      </c>
      <c r="O1830">
        <v>1.8460000000000001</v>
      </c>
      <c r="P1830">
        <v>0.1186</v>
      </c>
      <c r="Q1830">
        <v>41806.627</v>
      </c>
      <c r="R1830" t="s">
        <v>923</v>
      </c>
      <c r="T1830" t="s">
        <v>63</v>
      </c>
      <c r="V1830" t="s">
        <v>231</v>
      </c>
      <c r="W1830" t="s">
        <v>51</v>
      </c>
      <c r="Y1830" t="s">
        <v>47</v>
      </c>
    </row>
    <row r="1831" spans="1:25" x14ac:dyDescent="0.45">
      <c r="A1831" t="s">
        <v>203</v>
      </c>
      <c r="B1831" t="s">
        <v>230</v>
      </c>
      <c r="C1831">
        <v>1599</v>
      </c>
      <c r="D1831">
        <v>1</v>
      </c>
      <c r="F1831">
        <v>2021</v>
      </c>
      <c r="G1831">
        <v>99</v>
      </c>
      <c r="H1831">
        <v>94.23</v>
      </c>
      <c r="I1831">
        <v>22044.52</v>
      </c>
      <c r="K1831">
        <v>39.896000000000001</v>
      </c>
      <c r="L1831">
        <v>0.36830000000000002</v>
      </c>
      <c r="M1831">
        <v>17563.794999999998</v>
      </c>
      <c r="N1831">
        <v>8.1000000000000003E-2</v>
      </c>
      <c r="O1831">
        <v>5.4859999999999998</v>
      </c>
      <c r="P1831">
        <v>8.3000000000000004E-2</v>
      </c>
      <c r="Q1831">
        <v>216465.34899999999</v>
      </c>
      <c r="R1831" t="s">
        <v>923</v>
      </c>
      <c r="T1831" t="s">
        <v>63</v>
      </c>
      <c r="V1831" t="s">
        <v>231</v>
      </c>
      <c r="W1831" t="s">
        <v>51</v>
      </c>
      <c r="Y1831" t="s">
        <v>47</v>
      </c>
    </row>
    <row r="1832" spans="1:25" x14ac:dyDescent="0.45">
      <c r="A1832" t="s">
        <v>203</v>
      </c>
      <c r="B1832" t="s">
        <v>230</v>
      </c>
      <c r="C1832">
        <v>1599</v>
      </c>
      <c r="D1832">
        <v>1</v>
      </c>
      <c r="F1832">
        <v>2022</v>
      </c>
      <c r="G1832">
        <v>586</v>
      </c>
      <c r="H1832">
        <v>570.12</v>
      </c>
      <c r="I1832">
        <v>192500.87</v>
      </c>
      <c r="K1832">
        <v>319.964</v>
      </c>
      <c r="L1832">
        <v>0.35620000000000002</v>
      </c>
      <c r="M1832">
        <v>145552.84099999999</v>
      </c>
      <c r="N1832">
        <v>8.1000000000000003E-2</v>
      </c>
      <c r="O1832">
        <v>69.225999999999999</v>
      </c>
      <c r="P1832">
        <v>8.5000000000000006E-2</v>
      </c>
      <c r="Q1832">
        <v>1793766.3770000001</v>
      </c>
      <c r="R1832" t="s">
        <v>923</v>
      </c>
      <c r="T1832" t="s">
        <v>63</v>
      </c>
      <c r="V1832" t="s">
        <v>231</v>
      </c>
      <c r="W1832" t="s">
        <v>51</v>
      </c>
      <c r="Y1832" t="s">
        <v>47</v>
      </c>
    </row>
    <row r="1833" spans="1:25" x14ac:dyDescent="0.45">
      <c r="A1833" t="s">
        <v>203</v>
      </c>
      <c r="B1833" t="s">
        <v>230</v>
      </c>
      <c r="C1833">
        <v>1599</v>
      </c>
      <c r="D1833">
        <v>1</v>
      </c>
      <c r="F1833">
        <v>2023</v>
      </c>
      <c r="G1833">
        <v>101</v>
      </c>
      <c r="H1833">
        <v>96.17</v>
      </c>
      <c r="I1833">
        <v>28780.14</v>
      </c>
      <c r="K1833">
        <v>42.470999999999997</v>
      </c>
      <c r="L1833">
        <v>0.30959999999999999</v>
      </c>
      <c r="M1833">
        <v>22270.035</v>
      </c>
      <c r="N1833">
        <v>8.1000000000000003E-2</v>
      </c>
      <c r="O1833">
        <v>21.574999999999999</v>
      </c>
      <c r="P1833">
        <v>0.13780000000000001</v>
      </c>
      <c r="Q1833">
        <v>274448.842</v>
      </c>
      <c r="R1833" t="s">
        <v>923</v>
      </c>
      <c r="T1833" t="s">
        <v>63</v>
      </c>
      <c r="V1833" t="s">
        <v>231</v>
      </c>
      <c r="W1833" t="s">
        <v>51</v>
      </c>
      <c r="Y1833" t="s">
        <v>47</v>
      </c>
    </row>
    <row r="1834" spans="1:25" x14ac:dyDescent="0.45">
      <c r="A1834" t="s">
        <v>203</v>
      </c>
      <c r="B1834" t="s">
        <v>230</v>
      </c>
      <c r="C1834">
        <v>1599</v>
      </c>
      <c r="D1834">
        <v>1</v>
      </c>
      <c r="F1834">
        <v>2024</v>
      </c>
      <c r="G1834">
        <v>85</v>
      </c>
      <c r="H1834">
        <v>82.25</v>
      </c>
      <c r="I1834">
        <v>20320.96</v>
      </c>
      <c r="K1834">
        <v>38.048999999999999</v>
      </c>
      <c r="L1834">
        <v>0.3095</v>
      </c>
      <c r="M1834">
        <v>19950.557000000001</v>
      </c>
      <c r="N1834">
        <v>8.1000000000000003E-2</v>
      </c>
      <c r="O1834">
        <v>12.582000000000001</v>
      </c>
      <c r="P1834">
        <v>0.10920000000000001</v>
      </c>
      <c r="Q1834">
        <v>245873.14600000001</v>
      </c>
      <c r="R1834" t="s">
        <v>923</v>
      </c>
      <c r="T1834" t="s">
        <v>63</v>
      </c>
      <c r="V1834" t="s">
        <v>231</v>
      </c>
      <c r="W1834" t="s">
        <v>51</v>
      </c>
      <c r="Y1834" t="s">
        <v>47</v>
      </c>
    </row>
    <row r="1835" spans="1:25" x14ac:dyDescent="0.45">
      <c r="A1835" t="s">
        <v>203</v>
      </c>
      <c r="B1835" t="s">
        <v>230</v>
      </c>
      <c r="C1835">
        <v>1599</v>
      </c>
      <c r="D1835">
        <v>2</v>
      </c>
      <c r="F1835">
        <v>2009</v>
      </c>
      <c r="G1835">
        <v>583</v>
      </c>
      <c r="H1835">
        <v>574.9</v>
      </c>
      <c r="I1835">
        <v>74595.39</v>
      </c>
      <c r="K1835">
        <v>186.63</v>
      </c>
      <c r="L1835">
        <v>0.4239</v>
      </c>
      <c r="M1835">
        <v>67831.773000000001</v>
      </c>
      <c r="N1835">
        <v>8.1199999999999994E-2</v>
      </c>
      <c r="O1835">
        <v>88.685000000000002</v>
      </c>
      <c r="P1835">
        <v>0.18759999999999999</v>
      </c>
      <c r="Q1835">
        <v>839060.821</v>
      </c>
      <c r="R1835" t="s">
        <v>923</v>
      </c>
      <c r="S1835" t="s">
        <v>34</v>
      </c>
      <c r="T1835" t="s">
        <v>63</v>
      </c>
      <c r="V1835" t="s">
        <v>232</v>
      </c>
      <c r="W1835" t="s">
        <v>51</v>
      </c>
      <c r="Y1835" t="s">
        <v>35</v>
      </c>
    </row>
    <row r="1836" spans="1:25" x14ac:dyDescent="0.45">
      <c r="A1836" t="s">
        <v>203</v>
      </c>
      <c r="B1836" t="s">
        <v>230</v>
      </c>
      <c r="C1836">
        <v>1599</v>
      </c>
      <c r="D1836">
        <v>2</v>
      </c>
      <c r="F1836">
        <v>2010</v>
      </c>
      <c r="G1836">
        <v>240</v>
      </c>
      <c r="H1836">
        <v>236.25</v>
      </c>
      <c r="I1836">
        <v>22817.119999999999</v>
      </c>
      <c r="K1836">
        <v>49.28</v>
      </c>
      <c r="L1836">
        <v>0.30080000000000001</v>
      </c>
      <c r="M1836">
        <v>20522.074000000001</v>
      </c>
      <c r="N1836">
        <v>7.9100000000000004E-2</v>
      </c>
      <c r="O1836">
        <v>24.088000000000001</v>
      </c>
      <c r="P1836">
        <v>0.14360000000000001</v>
      </c>
      <c r="Q1836">
        <v>257195.29699999999</v>
      </c>
      <c r="R1836" t="s">
        <v>923</v>
      </c>
      <c r="S1836" t="s">
        <v>34</v>
      </c>
      <c r="T1836" t="s">
        <v>63</v>
      </c>
      <c r="V1836" t="s">
        <v>232</v>
      </c>
      <c r="W1836" t="s">
        <v>51</v>
      </c>
      <c r="Y1836" t="s">
        <v>35</v>
      </c>
    </row>
    <row r="1837" spans="1:25" x14ac:dyDescent="0.45">
      <c r="A1837" t="s">
        <v>203</v>
      </c>
      <c r="B1837" t="s">
        <v>230</v>
      </c>
      <c r="C1837">
        <v>1599</v>
      </c>
      <c r="D1837">
        <v>2</v>
      </c>
      <c r="F1837">
        <v>2011</v>
      </c>
      <c r="G1837">
        <v>117</v>
      </c>
      <c r="H1837">
        <v>114.45</v>
      </c>
      <c r="I1837">
        <v>12380</v>
      </c>
      <c r="K1837">
        <v>28.841999999999999</v>
      </c>
      <c r="L1837">
        <v>0.3619</v>
      </c>
      <c r="M1837">
        <v>11866.334999999999</v>
      </c>
      <c r="N1837">
        <v>8.5800000000000001E-2</v>
      </c>
      <c r="O1837">
        <v>13.45</v>
      </c>
      <c r="P1837">
        <v>0.1232</v>
      </c>
      <c r="Q1837">
        <v>146754.38800000001</v>
      </c>
      <c r="R1837" t="s">
        <v>923</v>
      </c>
      <c r="S1837" t="s">
        <v>34</v>
      </c>
      <c r="T1837" t="s">
        <v>63</v>
      </c>
      <c r="V1837" t="s">
        <v>232</v>
      </c>
      <c r="W1837" t="s">
        <v>51</v>
      </c>
      <c r="Y1837" t="s">
        <v>35</v>
      </c>
    </row>
    <row r="1838" spans="1:25" x14ac:dyDescent="0.45">
      <c r="A1838" t="s">
        <v>203</v>
      </c>
      <c r="B1838" t="s">
        <v>230</v>
      </c>
      <c r="C1838">
        <v>1599</v>
      </c>
      <c r="D1838">
        <v>2</v>
      </c>
      <c r="F1838">
        <v>2012</v>
      </c>
      <c r="G1838">
        <v>99</v>
      </c>
      <c r="H1838">
        <v>97.66</v>
      </c>
      <c r="I1838">
        <v>16023</v>
      </c>
      <c r="K1838">
        <v>35.189</v>
      </c>
      <c r="L1838">
        <v>0.37109999999999999</v>
      </c>
      <c r="M1838">
        <v>14781.829</v>
      </c>
      <c r="N1838">
        <v>8.1799999999999998E-2</v>
      </c>
      <c r="O1838">
        <v>19.268000000000001</v>
      </c>
      <c r="P1838">
        <v>0.1497</v>
      </c>
      <c r="Q1838">
        <v>182753.38</v>
      </c>
      <c r="R1838" t="s">
        <v>923</v>
      </c>
      <c r="S1838" t="s">
        <v>34</v>
      </c>
      <c r="T1838" t="s">
        <v>63</v>
      </c>
      <c r="V1838" t="s">
        <v>232</v>
      </c>
      <c r="W1838" t="s">
        <v>51</v>
      </c>
      <c r="Y1838" t="s">
        <v>35</v>
      </c>
    </row>
    <row r="1839" spans="1:25" x14ac:dyDescent="0.45">
      <c r="A1839" t="s">
        <v>203</v>
      </c>
      <c r="B1839" t="s">
        <v>230</v>
      </c>
      <c r="C1839">
        <v>1599</v>
      </c>
      <c r="D1839">
        <v>2</v>
      </c>
      <c r="F1839">
        <v>2013</v>
      </c>
      <c r="G1839">
        <v>658</v>
      </c>
      <c r="H1839">
        <v>641.66999999999996</v>
      </c>
      <c r="I1839">
        <v>112656.59</v>
      </c>
      <c r="K1839">
        <v>35.808999999999997</v>
      </c>
      <c r="L1839">
        <v>7.0800000000000002E-2</v>
      </c>
      <c r="M1839">
        <v>77085.861999999994</v>
      </c>
      <c r="N1839">
        <v>6.3600000000000004E-2</v>
      </c>
      <c r="O1839">
        <v>47.225999999999999</v>
      </c>
      <c r="P1839">
        <v>7.3999999999999996E-2</v>
      </c>
      <c r="Q1839">
        <v>1232496.3389999999</v>
      </c>
      <c r="R1839" t="s">
        <v>923</v>
      </c>
      <c r="S1839" t="s">
        <v>34</v>
      </c>
      <c r="T1839" t="s">
        <v>63</v>
      </c>
      <c r="V1839" t="s">
        <v>232</v>
      </c>
      <c r="W1839" t="s">
        <v>51</v>
      </c>
      <c r="Y1839" t="s">
        <v>35</v>
      </c>
    </row>
    <row r="1840" spans="1:25" x14ac:dyDescent="0.45">
      <c r="A1840" t="s">
        <v>203</v>
      </c>
      <c r="B1840" t="s">
        <v>230</v>
      </c>
      <c r="C1840">
        <v>1599</v>
      </c>
      <c r="D1840">
        <v>2</v>
      </c>
      <c r="F1840">
        <v>2014</v>
      </c>
      <c r="G1840">
        <v>483</v>
      </c>
      <c r="H1840">
        <v>471.35</v>
      </c>
      <c r="I1840">
        <v>97861.72</v>
      </c>
      <c r="K1840">
        <v>159.06800000000001</v>
      </c>
      <c r="L1840">
        <v>0.26340000000000002</v>
      </c>
      <c r="M1840">
        <v>84029.467999999993</v>
      </c>
      <c r="N1840">
        <v>7.5899999999999995E-2</v>
      </c>
      <c r="O1840">
        <v>88.765000000000001</v>
      </c>
      <c r="P1840">
        <v>0.1401</v>
      </c>
      <c r="Q1840">
        <v>1082617.4620000001</v>
      </c>
      <c r="R1840" t="s">
        <v>923</v>
      </c>
      <c r="S1840" t="s">
        <v>34</v>
      </c>
      <c r="T1840" t="s">
        <v>63</v>
      </c>
      <c r="V1840" t="s">
        <v>232</v>
      </c>
      <c r="W1840" t="s">
        <v>51</v>
      </c>
      <c r="Y1840" t="s">
        <v>35</v>
      </c>
    </row>
    <row r="1841" spans="1:25" x14ac:dyDescent="0.45">
      <c r="A1841" t="s">
        <v>203</v>
      </c>
      <c r="B1841" t="s">
        <v>230</v>
      </c>
      <c r="C1841">
        <v>1599</v>
      </c>
      <c r="D1841">
        <v>2</v>
      </c>
      <c r="F1841">
        <v>2015</v>
      </c>
      <c r="G1841">
        <v>813</v>
      </c>
      <c r="H1841">
        <v>789.18</v>
      </c>
      <c r="I1841">
        <v>144113.42000000001</v>
      </c>
      <c r="K1841">
        <v>187.63</v>
      </c>
      <c r="L1841">
        <v>0.14130000000000001</v>
      </c>
      <c r="M1841">
        <v>119562.005</v>
      </c>
      <c r="N1841">
        <v>6.8000000000000005E-2</v>
      </c>
      <c r="O1841">
        <v>137.52500000000001</v>
      </c>
      <c r="P1841">
        <v>0.1103</v>
      </c>
      <c r="Q1841">
        <v>1647127.6950000001</v>
      </c>
      <c r="R1841" t="s">
        <v>923</v>
      </c>
      <c r="S1841" t="s">
        <v>34</v>
      </c>
      <c r="T1841" t="s">
        <v>63</v>
      </c>
      <c r="V1841" t="s">
        <v>232</v>
      </c>
      <c r="W1841" t="s">
        <v>51</v>
      </c>
      <c r="Y1841" t="s">
        <v>47</v>
      </c>
    </row>
    <row r="1842" spans="1:25" x14ac:dyDescent="0.45">
      <c r="A1842" t="s">
        <v>203</v>
      </c>
      <c r="B1842" t="s">
        <v>230</v>
      </c>
      <c r="C1842">
        <v>1599</v>
      </c>
      <c r="D1842">
        <v>2</v>
      </c>
      <c r="F1842">
        <v>2016</v>
      </c>
      <c r="G1842">
        <v>241</v>
      </c>
      <c r="H1842">
        <v>236.16</v>
      </c>
      <c r="I1842">
        <v>49109.78</v>
      </c>
      <c r="K1842">
        <v>12.912000000000001</v>
      </c>
      <c r="L1842">
        <v>2.4400000000000002E-2</v>
      </c>
      <c r="M1842">
        <v>32307.182000000001</v>
      </c>
      <c r="N1842">
        <v>6.0499999999999998E-2</v>
      </c>
      <c r="O1842">
        <v>23.911000000000001</v>
      </c>
      <c r="P1842">
        <v>7.9100000000000004E-2</v>
      </c>
      <c r="Q1842">
        <v>518490.21399999998</v>
      </c>
      <c r="R1842" t="s">
        <v>923</v>
      </c>
      <c r="S1842" t="s">
        <v>34</v>
      </c>
      <c r="T1842" t="s">
        <v>63</v>
      </c>
      <c r="V1842" t="s">
        <v>232</v>
      </c>
      <c r="W1842" t="s">
        <v>51</v>
      </c>
      <c r="Y1842" t="s">
        <v>47</v>
      </c>
    </row>
    <row r="1843" spans="1:25" x14ac:dyDescent="0.45">
      <c r="A1843" t="s">
        <v>203</v>
      </c>
      <c r="B1843" t="s">
        <v>230</v>
      </c>
      <c r="C1843">
        <v>1599</v>
      </c>
      <c r="D1843">
        <v>2</v>
      </c>
      <c r="F1843">
        <v>2017</v>
      </c>
      <c r="G1843">
        <v>186</v>
      </c>
      <c r="H1843">
        <v>180.76</v>
      </c>
      <c r="I1843">
        <v>37427.49</v>
      </c>
      <c r="K1843">
        <v>41.482999999999997</v>
      </c>
      <c r="L1843">
        <v>0.1431</v>
      </c>
      <c r="M1843">
        <v>28209.132000000001</v>
      </c>
      <c r="N1843">
        <v>6.7100000000000007E-2</v>
      </c>
      <c r="O1843">
        <v>30.751000000000001</v>
      </c>
      <c r="P1843">
        <v>0.1174</v>
      </c>
      <c r="Q1843">
        <v>398170.01799999998</v>
      </c>
      <c r="R1843" t="s">
        <v>333</v>
      </c>
      <c r="S1843" t="s">
        <v>45</v>
      </c>
      <c r="T1843" t="s">
        <v>63</v>
      </c>
      <c r="V1843" t="s">
        <v>232</v>
      </c>
      <c r="W1843" t="s">
        <v>51</v>
      </c>
      <c r="Y1843" t="s">
        <v>47</v>
      </c>
    </row>
    <row r="1844" spans="1:25" x14ac:dyDescent="0.45">
      <c r="A1844" t="s">
        <v>203</v>
      </c>
      <c r="B1844" t="s">
        <v>230</v>
      </c>
      <c r="C1844">
        <v>1599</v>
      </c>
      <c r="D1844">
        <v>2</v>
      </c>
      <c r="F1844">
        <v>2018</v>
      </c>
      <c r="G1844">
        <v>260</v>
      </c>
      <c r="H1844">
        <v>256.13</v>
      </c>
      <c r="I1844">
        <v>67716.59</v>
      </c>
      <c r="K1844">
        <v>86.697999999999993</v>
      </c>
      <c r="L1844">
        <v>0.1832</v>
      </c>
      <c r="M1844">
        <v>50237.714999999997</v>
      </c>
      <c r="N1844">
        <v>6.88E-2</v>
      </c>
      <c r="O1844">
        <v>57.874000000000002</v>
      </c>
      <c r="P1844">
        <v>0.13</v>
      </c>
      <c r="Q1844">
        <v>683870.04700000002</v>
      </c>
      <c r="R1844" t="s">
        <v>333</v>
      </c>
      <c r="S1844" t="s">
        <v>45</v>
      </c>
      <c r="T1844" t="s">
        <v>63</v>
      </c>
      <c r="V1844" t="s">
        <v>232</v>
      </c>
      <c r="W1844" t="s">
        <v>51</v>
      </c>
      <c r="Y1844" t="s">
        <v>47</v>
      </c>
    </row>
    <row r="1845" spans="1:25" x14ac:dyDescent="0.45">
      <c r="A1845" t="s">
        <v>203</v>
      </c>
      <c r="B1845" t="s">
        <v>230</v>
      </c>
      <c r="C1845">
        <v>1599</v>
      </c>
      <c r="D1845">
        <v>2</v>
      </c>
      <c r="F1845">
        <v>2019</v>
      </c>
      <c r="G1845">
        <v>112</v>
      </c>
      <c r="H1845">
        <v>107.19</v>
      </c>
      <c r="I1845">
        <v>18703.8</v>
      </c>
      <c r="K1845">
        <v>24.3</v>
      </c>
      <c r="L1845">
        <v>0.14649999999999999</v>
      </c>
      <c r="M1845">
        <v>15306.677</v>
      </c>
      <c r="N1845">
        <v>6.7699999999999996E-2</v>
      </c>
      <c r="O1845">
        <v>15.083</v>
      </c>
      <c r="P1845">
        <v>9.1899999999999996E-2</v>
      </c>
      <c r="Q1845">
        <v>209596.39799999999</v>
      </c>
      <c r="R1845" t="s">
        <v>333</v>
      </c>
      <c r="S1845" t="s">
        <v>45</v>
      </c>
      <c r="T1845" t="s">
        <v>63</v>
      </c>
      <c r="V1845" t="s">
        <v>232</v>
      </c>
      <c r="W1845" t="s">
        <v>51</v>
      </c>
      <c r="Y1845" t="s">
        <v>47</v>
      </c>
    </row>
    <row r="1846" spans="1:25" x14ac:dyDescent="0.45">
      <c r="A1846" t="s">
        <v>203</v>
      </c>
      <c r="B1846" t="s">
        <v>230</v>
      </c>
      <c r="C1846">
        <v>1599</v>
      </c>
      <c r="D1846">
        <v>2</v>
      </c>
      <c r="F1846">
        <v>2020</v>
      </c>
      <c r="G1846">
        <v>59</v>
      </c>
      <c r="H1846">
        <v>55.97</v>
      </c>
      <c r="I1846">
        <v>10245.799999999999</v>
      </c>
      <c r="K1846">
        <v>9.0120000000000005</v>
      </c>
      <c r="L1846">
        <v>9.5899999999999999E-2</v>
      </c>
      <c r="M1846">
        <v>8612.6479999999992</v>
      </c>
      <c r="N1846">
        <v>6.4399999999999999E-2</v>
      </c>
      <c r="O1846">
        <v>7.0869999999999997</v>
      </c>
      <c r="P1846">
        <v>6.7299999999999999E-2</v>
      </c>
      <c r="Q1846">
        <v>127094.542</v>
      </c>
      <c r="R1846" t="s">
        <v>333</v>
      </c>
      <c r="S1846" t="s">
        <v>45</v>
      </c>
      <c r="T1846" t="s">
        <v>63</v>
      </c>
      <c r="V1846" t="s">
        <v>232</v>
      </c>
      <c r="W1846" t="s">
        <v>51</v>
      </c>
      <c r="Y1846" t="s">
        <v>47</v>
      </c>
    </row>
    <row r="1847" spans="1:25" x14ac:dyDescent="0.45">
      <c r="A1847" t="s">
        <v>203</v>
      </c>
      <c r="B1847" t="s">
        <v>230</v>
      </c>
      <c r="C1847">
        <v>1599</v>
      </c>
      <c r="D1847">
        <v>2</v>
      </c>
      <c r="F1847">
        <v>2021</v>
      </c>
      <c r="G1847">
        <v>184</v>
      </c>
      <c r="H1847">
        <v>176.94</v>
      </c>
      <c r="I1847">
        <v>33959.800000000003</v>
      </c>
      <c r="K1847">
        <v>23.495000000000001</v>
      </c>
      <c r="L1847">
        <v>7.5499999999999998E-2</v>
      </c>
      <c r="M1847">
        <v>24123.190999999999</v>
      </c>
      <c r="N1847">
        <v>6.3600000000000004E-2</v>
      </c>
      <c r="O1847">
        <v>19.161000000000001</v>
      </c>
      <c r="P1847">
        <v>7.9500000000000001E-2</v>
      </c>
      <c r="Q1847">
        <v>359441.82199999999</v>
      </c>
      <c r="R1847" t="s">
        <v>333</v>
      </c>
      <c r="S1847" t="s">
        <v>45</v>
      </c>
      <c r="T1847" t="s">
        <v>63</v>
      </c>
      <c r="V1847" t="s">
        <v>232</v>
      </c>
      <c r="W1847" t="s">
        <v>51</v>
      </c>
      <c r="Y1847" t="s">
        <v>47</v>
      </c>
    </row>
    <row r="1848" spans="1:25" x14ac:dyDescent="0.45">
      <c r="A1848" t="s">
        <v>203</v>
      </c>
      <c r="B1848" t="s">
        <v>230</v>
      </c>
      <c r="C1848">
        <v>1599</v>
      </c>
      <c r="D1848">
        <v>2</v>
      </c>
      <c r="F1848">
        <v>2022</v>
      </c>
      <c r="G1848">
        <v>422</v>
      </c>
      <c r="H1848">
        <v>407.96</v>
      </c>
      <c r="I1848">
        <v>124493.43</v>
      </c>
      <c r="K1848">
        <v>219.423</v>
      </c>
      <c r="L1848">
        <v>0.34439999999999998</v>
      </c>
      <c r="M1848">
        <v>98428.913</v>
      </c>
      <c r="N1848">
        <v>0.08</v>
      </c>
      <c r="O1848">
        <v>101.651</v>
      </c>
      <c r="P1848">
        <v>0.15049999999999999</v>
      </c>
      <c r="Q1848">
        <v>1214364.845</v>
      </c>
      <c r="R1848" t="s">
        <v>333</v>
      </c>
      <c r="S1848" t="s">
        <v>45</v>
      </c>
      <c r="T1848" t="s">
        <v>63</v>
      </c>
      <c r="V1848" t="s">
        <v>232</v>
      </c>
      <c r="W1848" t="s">
        <v>51</v>
      </c>
      <c r="Y1848" t="s">
        <v>47</v>
      </c>
    </row>
    <row r="1849" spans="1:25" x14ac:dyDescent="0.45">
      <c r="A1849" t="s">
        <v>203</v>
      </c>
      <c r="B1849" t="s">
        <v>230</v>
      </c>
      <c r="C1849">
        <v>1599</v>
      </c>
      <c r="D1849">
        <v>2</v>
      </c>
      <c r="F1849">
        <v>2023</v>
      </c>
      <c r="G1849">
        <v>265</v>
      </c>
      <c r="H1849">
        <v>258.68</v>
      </c>
      <c r="I1849">
        <v>58696.53</v>
      </c>
      <c r="K1849">
        <v>34.341000000000001</v>
      </c>
      <c r="L1849">
        <v>8.3199999999999996E-2</v>
      </c>
      <c r="M1849">
        <v>39780.665000000001</v>
      </c>
      <c r="N1849">
        <v>6.5000000000000002E-2</v>
      </c>
      <c r="O1849">
        <v>35.356999999999999</v>
      </c>
      <c r="P1849">
        <v>9.1800000000000007E-2</v>
      </c>
      <c r="Q1849">
        <v>588570.01</v>
      </c>
      <c r="R1849" t="s">
        <v>333</v>
      </c>
      <c r="S1849" t="s">
        <v>45</v>
      </c>
      <c r="T1849" t="s">
        <v>63</v>
      </c>
      <c r="V1849" t="s">
        <v>232</v>
      </c>
      <c r="W1849" t="s">
        <v>51</v>
      </c>
      <c r="Y1849" t="s">
        <v>47</v>
      </c>
    </row>
    <row r="1850" spans="1:25" x14ac:dyDescent="0.45">
      <c r="A1850" t="s">
        <v>203</v>
      </c>
      <c r="B1850" t="s">
        <v>230</v>
      </c>
      <c r="C1850">
        <v>1599</v>
      </c>
      <c r="D1850">
        <v>2</v>
      </c>
      <c r="F1850">
        <v>2024</v>
      </c>
      <c r="G1850">
        <v>121</v>
      </c>
      <c r="H1850">
        <v>116.61</v>
      </c>
      <c r="I1850">
        <v>19762.669999999998</v>
      </c>
      <c r="K1850">
        <v>19.683</v>
      </c>
      <c r="L1850">
        <v>0.1338</v>
      </c>
      <c r="M1850">
        <v>15140.107</v>
      </c>
      <c r="N1850">
        <v>6.8500000000000005E-2</v>
      </c>
      <c r="O1850">
        <v>13.462999999999999</v>
      </c>
      <c r="P1850">
        <v>9.8799999999999999E-2</v>
      </c>
      <c r="Q1850">
        <v>208328.875</v>
      </c>
      <c r="R1850" t="s">
        <v>333</v>
      </c>
      <c r="S1850" t="s">
        <v>45</v>
      </c>
      <c r="T1850" t="s">
        <v>63</v>
      </c>
      <c r="V1850" t="s">
        <v>232</v>
      </c>
      <c r="W1850" t="s">
        <v>51</v>
      </c>
      <c r="Y1850" t="s">
        <v>47</v>
      </c>
    </row>
    <row r="1851" spans="1:25" x14ac:dyDescent="0.45">
      <c r="A1851" t="s">
        <v>203</v>
      </c>
      <c r="B1851" t="s">
        <v>230</v>
      </c>
      <c r="C1851">
        <v>1599</v>
      </c>
      <c r="D1851">
        <v>3</v>
      </c>
      <c r="F1851">
        <v>2019</v>
      </c>
      <c r="G1851">
        <v>135</v>
      </c>
      <c r="H1851">
        <v>119.77</v>
      </c>
      <c r="I1851">
        <v>27638.7</v>
      </c>
      <c r="K1851">
        <v>8.5000000000000006E-2</v>
      </c>
      <c r="L1851">
        <v>1E-3</v>
      </c>
      <c r="M1851">
        <v>17740.793000000001</v>
      </c>
      <c r="N1851">
        <v>6.4600000000000005E-2</v>
      </c>
      <c r="O1851">
        <v>4.1580000000000004</v>
      </c>
      <c r="P1851">
        <v>4.6600000000000003E-2</v>
      </c>
      <c r="Q1851">
        <v>275187.95899999997</v>
      </c>
      <c r="R1851" t="s">
        <v>333</v>
      </c>
      <c r="S1851" t="s">
        <v>38</v>
      </c>
      <c r="T1851" t="s">
        <v>233</v>
      </c>
      <c r="V1851" t="s">
        <v>88</v>
      </c>
      <c r="Y1851" t="s">
        <v>36</v>
      </c>
    </row>
    <row r="1852" spans="1:25" x14ac:dyDescent="0.45">
      <c r="A1852" t="s">
        <v>203</v>
      </c>
      <c r="B1852" t="s">
        <v>230</v>
      </c>
      <c r="C1852">
        <v>1599</v>
      </c>
      <c r="D1852">
        <v>3</v>
      </c>
      <c r="F1852">
        <v>2020</v>
      </c>
      <c r="G1852">
        <v>1252</v>
      </c>
      <c r="H1852">
        <v>1215.5999999999999</v>
      </c>
      <c r="I1852">
        <v>303891.40999999997</v>
      </c>
      <c r="K1852">
        <v>0.90400000000000003</v>
      </c>
      <c r="L1852">
        <v>1E-3</v>
      </c>
      <c r="M1852">
        <v>180019.94</v>
      </c>
      <c r="N1852">
        <v>5.96E-2</v>
      </c>
      <c r="O1852">
        <v>15.137</v>
      </c>
      <c r="P1852">
        <v>1.5100000000000001E-2</v>
      </c>
      <c r="Q1852">
        <v>3003111.3149999999</v>
      </c>
      <c r="R1852" t="s">
        <v>333</v>
      </c>
      <c r="S1852" t="s">
        <v>38</v>
      </c>
      <c r="T1852" t="s">
        <v>28</v>
      </c>
      <c r="V1852" t="s">
        <v>88</v>
      </c>
      <c r="Y1852" t="s">
        <v>36</v>
      </c>
    </row>
    <row r="1853" spans="1:25" x14ac:dyDescent="0.45">
      <c r="A1853" t="s">
        <v>203</v>
      </c>
      <c r="B1853" t="s">
        <v>230</v>
      </c>
      <c r="C1853">
        <v>1599</v>
      </c>
      <c r="D1853">
        <v>3</v>
      </c>
      <c r="F1853">
        <v>2021</v>
      </c>
      <c r="G1853">
        <v>786</v>
      </c>
      <c r="H1853">
        <v>722.88</v>
      </c>
      <c r="I1853">
        <v>197348.92</v>
      </c>
      <c r="K1853">
        <v>0.58099999999999996</v>
      </c>
      <c r="L1853">
        <v>1E-3</v>
      </c>
      <c r="M1853">
        <v>114722.95600000001</v>
      </c>
      <c r="N1853">
        <v>5.91E-2</v>
      </c>
      <c r="O1853">
        <v>7.4240000000000004</v>
      </c>
      <c r="P1853">
        <v>9.4999999999999998E-3</v>
      </c>
      <c r="Q1853">
        <v>1927317.307</v>
      </c>
      <c r="R1853" t="s">
        <v>333</v>
      </c>
      <c r="S1853" t="s">
        <v>38</v>
      </c>
      <c r="T1853" t="s">
        <v>28</v>
      </c>
      <c r="V1853" t="s">
        <v>88</v>
      </c>
      <c r="Y1853" t="s">
        <v>36</v>
      </c>
    </row>
    <row r="1854" spans="1:25" x14ac:dyDescent="0.45">
      <c r="A1854" t="s">
        <v>203</v>
      </c>
      <c r="B1854" t="s">
        <v>230</v>
      </c>
      <c r="C1854">
        <v>1599</v>
      </c>
      <c r="D1854">
        <v>3</v>
      </c>
      <c r="F1854">
        <v>2022</v>
      </c>
      <c r="G1854">
        <v>992</v>
      </c>
      <c r="H1854">
        <v>912.72</v>
      </c>
      <c r="I1854">
        <v>255451.79</v>
      </c>
      <c r="K1854">
        <v>0.873</v>
      </c>
      <c r="L1854">
        <v>1E-3</v>
      </c>
      <c r="M1854">
        <v>165562.44699999999</v>
      </c>
      <c r="N1854">
        <v>6.4699999999999994E-2</v>
      </c>
      <c r="O1854">
        <v>13.968</v>
      </c>
      <c r="P1854">
        <v>2.1100000000000001E-2</v>
      </c>
      <c r="Q1854">
        <v>2507157.4890000001</v>
      </c>
      <c r="R1854" t="s">
        <v>333</v>
      </c>
      <c r="S1854" t="s">
        <v>38</v>
      </c>
      <c r="T1854" t="s">
        <v>28</v>
      </c>
      <c r="V1854" t="s">
        <v>88</v>
      </c>
      <c r="Y1854" t="s">
        <v>36</v>
      </c>
    </row>
    <row r="1855" spans="1:25" x14ac:dyDescent="0.45">
      <c r="A1855" t="s">
        <v>203</v>
      </c>
      <c r="B1855" t="s">
        <v>230</v>
      </c>
      <c r="C1855">
        <v>1599</v>
      </c>
      <c r="D1855">
        <v>3</v>
      </c>
      <c r="F1855">
        <v>2023</v>
      </c>
      <c r="G1855">
        <v>9</v>
      </c>
      <c r="H1855">
        <v>6.53</v>
      </c>
      <c r="I1855">
        <v>1391.23</v>
      </c>
      <c r="K1855">
        <v>5.0000000000000001E-3</v>
      </c>
      <c r="L1855">
        <v>1E-3</v>
      </c>
      <c r="M1855">
        <v>1142.3720000000001</v>
      </c>
      <c r="N1855">
        <v>6.9800000000000001E-2</v>
      </c>
      <c r="O1855">
        <v>0.13900000000000001</v>
      </c>
      <c r="P1855">
        <v>2.3800000000000002E-2</v>
      </c>
      <c r="Q1855">
        <v>15227.421</v>
      </c>
      <c r="R1855" t="s">
        <v>333</v>
      </c>
      <c r="S1855" t="s">
        <v>38</v>
      </c>
      <c r="T1855" t="s">
        <v>28</v>
      </c>
      <c r="V1855" t="s">
        <v>88</v>
      </c>
      <c r="Y1855" t="s">
        <v>36</v>
      </c>
    </row>
    <row r="1856" spans="1:25" x14ac:dyDescent="0.45">
      <c r="A1856" t="s">
        <v>203</v>
      </c>
      <c r="B1856" t="s">
        <v>230</v>
      </c>
      <c r="C1856">
        <v>1599</v>
      </c>
      <c r="D1856">
        <v>3</v>
      </c>
      <c r="F1856">
        <v>2024</v>
      </c>
      <c r="G1856">
        <v>167</v>
      </c>
      <c r="H1856">
        <v>146.55000000000001</v>
      </c>
      <c r="I1856">
        <v>33381.379999999997</v>
      </c>
      <c r="K1856">
        <v>0.10199999999999999</v>
      </c>
      <c r="L1856">
        <v>1E-3</v>
      </c>
      <c r="M1856">
        <v>20421.227999999999</v>
      </c>
      <c r="N1856">
        <v>5.9799999999999999E-2</v>
      </c>
      <c r="O1856">
        <v>2.1230000000000002</v>
      </c>
      <c r="P1856">
        <v>4.07E-2</v>
      </c>
      <c r="Q1856">
        <v>340103.26899999997</v>
      </c>
      <c r="R1856" t="s">
        <v>333</v>
      </c>
      <c r="S1856" t="s">
        <v>38</v>
      </c>
      <c r="T1856" t="s">
        <v>28</v>
      </c>
      <c r="V1856" t="s">
        <v>88</v>
      </c>
      <c r="Y1856" t="s">
        <v>36</v>
      </c>
    </row>
    <row r="1857" spans="1:25" x14ac:dyDescent="0.45">
      <c r="A1857" t="s">
        <v>203</v>
      </c>
      <c r="B1857" t="s">
        <v>234</v>
      </c>
      <c r="C1857">
        <v>1606</v>
      </c>
      <c r="D1857">
        <v>1</v>
      </c>
      <c r="F1857">
        <v>2009</v>
      </c>
      <c r="G1857">
        <v>5802</v>
      </c>
      <c r="H1857">
        <v>5778.5</v>
      </c>
      <c r="I1857">
        <v>569521.25</v>
      </c>
      <c r="K1857">
        <v>2129.3910000000001</v>
      </c>
      <c r="L1857">
        <v>0.72489999999999999</v>
      </c>
      <c r="M1857">
        <v>595045.30000000005</v>
      </c>
      <c r="N1857">
        <v>0.10299999999999999</v>
      </c>
      <c r="O1857">
        <v>355.37299999999999</v>
      </c>
      <c r="P1857">
        <v>0.13189999999999999</v>
      </c>
      <c r="Q1857">
        <v>5799685.7249999996</v>
      </c>
      <c r="R1857" t="s">
        <v>82</v>
      </c>
      <c r="T1857" t="s">
        <v>63</v>
      </c>
      <c r="V1857" t="s">
        <v>235</v>
      </c>
      <c r="W1857" t="s">
        <v>51</v>
      </c>
      <c r="Y1857" t="s">
        <v>35</v>
      </c>
    </row>
    <row r="1858" spans="1:25" x14ac:dyDescent="0.45">
      <c r="A1858" t="s">
        <v>203</v>
      </c>
      <c r="B1858" t="s">
        <v>234</v>
      </c>
      <c r="C1858">
        <v>1606</v>
      </c>
      <c r="D1858">
        <v>1</v>
      </c>
      <c r="F1858">
        <v>2010</v>
      </c>
      <c r="G1858">
        <v>5294</v>
      </c>
      <c r="H1858">
        <v>5259.75</v>
      </c>
      <c r="I1858">
        <v>533186.75</v>
      </c>
      <c r="K1858">
        <v>550.67700000000002</v>
      </c>
      <c r="L1858">
        <v>0.21110000000000001</v>
      </c>
      <c r="M1858">
        <v>523436.25</v>
      </c>
      <c r="N1858">
        <v>0.10299999999999999</v>
      </c>
      <c r="O1858">
        <v>287.488</v>
      </c>
      <c r="P1858">
        <v>0.11169999999999999</v>
      </c>
      <c r="Q1858">
        <v>5101765.6500000004</v>
      </c>
      <c r="R1858" t="s">
        <v>82</v>
      </c>
      <c r="T1858" t="s">
        <v>63</v>
      </c>
      <c r="V1858" t="s">
        <v>235</v>
      </c>
      <c r="W1858" t="s">
        <v>51</v>
      </c>
      <c r="Y1858" t="s">
        <v>35</v>
      </c>
    </row>
    <row r="1859" spans="1:25" x14ac:dyDescent="0.45">
      <c r="A1859" t="s">
        <v>203</v>
      </c>
      <c r="B1859" t="s">
        <v>234</v>
      </c>
      <c r="C1859">
        <v>1606</v>
      </c>
      <c r="D1859">
        <v>1</v>
      </c>
      <c r="F1859">
        <v>2011</v>
      </c>
      <c r="G1859">
        <v>1723</v>
      </c>
      <c r="H1859">
        <v>1676.25</v>
      </c>
      <c r="I1859">
        <v>122659.75</v>
      </c>
      <c r="K1859">
        <v>128.798</v>
      </c>
      <c r="L1859">
        <v>0.28149999999999997</v>
      </c>
      <c r="M1859">
        <v>138269.77499999999</v>
      </c>
      <c r="N1859">
        <v>0.10249999999999999</v>
      </c>
      <c r="O1859">
        <v>70.149000000000001</v>
      </c>
      <c r="P1859">
        <v>9.6600000000000005E-2</v>
      </c>
      <c r="Q1859">
        <v>1347631.075</v>
      </c>
      <c r="R1859" t="s">
        <v>82</v>
      </c>
      <c r="T1859" t="s">
        <v>63</v>
      </c>
      <c r="V1859" t="s">
        <v>235</v>
      </c>
      <c r="W1859" t="s">
        <v>51</v>
      </c>
      <c r="Y1859" t="s">
        <v>35</v>
      </c>
    </row>
    <row r="1860" spans="1:25" x14ac:dyDescent="0.45">
      <c r="A1860" t="s">
        <v>203</v>
      </c>
      <c r="B1860" t="s">
        <v>234</v>
      </c>
      <c r="C1860">
        <v>1606</v>
      </c>
      <c r="D1860">
        <v>1</v>
      </c>
      <c r="F1860">
        <v>2012</v>
      </c>
      <c r="G1860">
        <v>1832</v>
      </c>
      <c r="H1860">
        <v>1784.75</v>
      </c>
      <c r="I1860">
        <v>121786</v>
      </c>
      <c r="K1860">
        <v>133.602</v>
      </c>
      <c r="L1860">
        <v>0.1757</v>
      </c>
      <c r="M1860">
        <v>151659.52499999999</v>
      </c>
      <c r="N1860">
        <v>0.1017</v>
      </c>
      <c r="O1860">
        <v>73.825999999999993</v>
      </c>
      <c r="P1860">
        <v>9.4500000000000001E-2</v>
      </c>
      <c r="Q1860">
        <v>1478188.9750000001</v>
      </c>
      <c r="R1860" t="s">
        <v>82</v>
      </c>
      <c r="T1860" t="s">
        <v>63</v>
      </c>
      <c r="V1860" t="s">
        <v>235</v>
      </c>
      <c r="W1860" t="s">
        <v>51</v>
      </c>
      <c r="Y1860" t="s">
        <v>35</v>
      </c>
    </row>
    <row r="1861" spans="1:25" x14ac:dyDescent="0.45">
      <c r="A1861" t="s">
        <v>203</v>
      </c>
      <c r="B1861" t="s">
        <v>234</v>
      </c>
      <c r="C1861">
        <v>1606</v>
      </c>
      <c r="D1861">
        <v>1</v>
      </c>
      <c r="F1861">
        <v>2013</v>
      </c>
      <c r="G1861">
        <v>1324</v>
      </c>
      <c r="H1861">
        <v>1297.25</v>
      </c>
      <c r="I1861">
        <v>109461.75</v>
      </c>
      <c r="K1861">
        <v>130.22200000000001</v>
      </c>
      <c r="L1861">
        <v>0.19239999999999999</v>
      </c>
      <c r="M1861">
        <v>136660.6</v>
      </c>
      <c r="N1861">
        <v>0.1028</v>
      </c>
      <c r="O1861">
        <v>58.308</v>
      </c>
      <c r="P1861">
        <v>8.3900000000000002E-2</v>
      </c>
      <c r="Q1861">
        <v>1331966.925</v>
      </c>
      <c r="R1861" t="s">
        <v>82</v>
      </c>
      <c r="T1861" t="s">
        <v>63</v>
      </c>
      <c r="V1861" t="s">
        <v>235</v>
      </c>
      <c r="W1861" t="s">
        <v>51</v>
      </c>
      <c r="Y1861" t="s">
        <v>35</v>
      </c>
    </row>
    <row r="1862" spans="1:25" x14ac:dyDescent="0.45">
      <c r="A1862" t="s">
        <v>203</v>
      </c>
      <c r="B1862" t="s">
        <v>234</v>
      </c>
      <c r="C1862">
        <v>1606</v>
      </c>
      <c r="D1862">
        <v>1</v>
      </c>
      <c r="F1862">
        <v>2014</v>
      </c>
      <c r="G1862">
        <v>124</v>
      </c>
      <c r="H1862">
        <v>119</v>
      </c>
      <c r="I1862">
        <v>6028.75</v>
      </c>
      <c r="K1862">
        <v>9.2360000000000007</v>
      </c>
      <c r="L1862">
        <v>0.1585</v>
      </c>
      <c r="M1862">
        <v>9775.875</v>
      </c>
      <c r="N1862">
        <v>0.1004</v>
      </c>
      <c r="O1862">
        <v>4.0339999999999998</v>
      </c>
      <c r="P1862">
        <v>7.3300000000000004E-2</v>
      </c>
      <c r="Q1862">
        <v>95279.3</v>
      </c>
      <c r="R1862" t="s">
        <v>82</v>
      </c>
      <c r="T1862" t="s">
        <v>63</v>
      </c>
      <c r="V1862" t="s">
        <v>235</v>
      </c>
      <c r="W1862" t="s">
        <v>51</v>
      </c>
      <c r="Y1862" t="s">
        <v>35</v>
      </c>
    </row>
    <row r="1863" spans="1:25" x14ac:dyDescent="0.45">
      <c r="A1863" t="s">
        <v>203</v>
      </c>
      <c r="B1863" t="s">
        <v>234</v>
      </c>
      <c r="C1863">
        <v>1606</v>
      </c>
      <c r="D1863">
        <v>1</v>
      </c>
      <c r="F1863">
        <v>2015</v>
      </c>
      <c r="G1863">
        <v>0</v>
      </c>
      <c r="H1863">
        <v>0</v>
      </c>
      <c r="R1863" t="s">
        <v>82</v>
      </c>
      <c r="T1863" t="s">
        <v>63</v>
      </c>
      <c r="V1863" t="s">
        <v>235</v>
      </c>
      <c r="W1863" t="s">
        <v>51</v>
      </c>
    </row>
    <row r="1864" spans="1:25" x14ac:dyDescent="0.45">
      <c r="A1864" t="s">
        <v>203</v>
      </c>
      <c r="B1864" t="s">
        <v>236</v>
      </c>
      <c r="C1864">
        <v>1613</v>
      </c>
      <c r="D1864">
        <v>11</v>
      </c>
      <c r="F1864">
        <v>2009</v>
      </c>
      <c r="G1864">
        <v>19</v>
      </c>
      <c r="H1864">
        <v>16.53</v>
      </c>
      <c r="I1864">
        <v>413.25</v>
      </c>
      <c r="M1864">
        <v>272.8</v>
      </c>
      <c r="N1864">
        <v>8.0399999999999999E-2</v>
      </c>
      <c r="O1864">
        <v>2.024</v>
      </c>
      <c r="P1864">
        <v>1.2</v>
      </c>
      <c r="Q1864">
        <v>3374</v>
      </c>
      <c r="R1864" t="s">
        <v>923</v>
      </c>
      <c r="T1864" t="s">
        <v>28</v>
      </c>
      <c r="Y1864" t="s">
        <v>69</v>
      </c>
    </row>
    <row r="1865" spans="1:25" x14ac:dyDescent="0.45">
      <c r="A1865" t="s">
        <v>203</v>
      </c>
      <c r="B1865" t="s">
        <v>236</v>
      </c>
      <c r="C1865">
        <v>1613</v>
      </c>
      <c r="D1865">
        <v>11</v>
      </c>
      <c r="F1865">
        <v>2010</v>
      </c>
      <c r="G1865">
        <v>24</v>
      </c>
      <c r="H1865">
        <v>24</v>
      </c>
      <c r="I1865">
        <v>600</v>
      </c>
      <c r="M1865">
        <v>640.79999999999995</v>
      </c>
      <c r="N1865">
        <v>8.1000000000000003E-2</v>
      </c>
      <c r="O1865">
        <v>4.7519999999999998</v>
      </c>
      <c r="P1865">
        <v>1.2</v>
      </c>
      <c r="Q1865">
        <v>7920</v>
      </c>
      <c r="R1865" t="s">
        <v>923</v>
      </c>
      <c r="T1865" t="s">
        <v>28</v>
      </c>
      <c r="Y1865" t="s">
        <v>69</v>
      </c>
    </row>
    <row r="1866" spans="1:25" x14ac:dyDescent="0.45">
      <c r="A1866" t="s">
        <v>203</v>
      </c>
      <c r="B1866" t="s">
        <v>236</v>
      </c>
      <c r="C1866">
        <v>1613</v>
      </c>
      <c r="D1866">
        <v>8</v>
      </c>
      <c r="F1866">
        <v>2009</v>
      </c>
      <c r="G1866">
        <v>1649</v>
      </c>
      <c r="H1866">
        <v>1614.33</v>
      </c>
      <c r="J1866">
        <v>872185.33</v>
      </c>
      <c r="K1866">
        <v>379.67099999999999</v>
      </c>
      <c r="L1866">
        <v>0.50129999999999997</v>
      </c>
      <c r="M1866">
        <v>138340.18</v>
      </c>
      <c r="N1866">
        <v>9.8199999999999996E-2</v>
      </c>
      <c r="O1866">
        <v>97.347999999999999</v>
      </c>
      <c r="P1866">
        <v>0.13120000000000001</v>
      </c>
      <c r="Q1866">
        <v>1365627.7039999999</v>
      </c>
      <c r="R1866" t="s">
        <v>82</v>
      </c>
      <c r="S1866" t="s">
        <v>237</v>
      </c>
      <c r="T1866" t="s">
        <v>46</v>
      </c>
      <c r="V1866" t="s">
        <v>238</v>
      </c>
      <c r="W1866" t="s">
        <v>51</v>
      </c>
      <c r="Y1866" t="s">
        <v>35</v>
      </c>
    </row>
    <row r="1867" spans="1:25" x14ac:dyDescent="0.45">
      <c r="A1867" t="s">
        <v>203</v>
      </c>
      <c r="B1867" t="s">
        <v>236</v>
      </c>
      <c r="C1867">
        <v>1613</v>
      </c>
      <c r="D1867">
        <v>8</v>
      </c>
      <c r="F1867">
        <v>2010</v>
      </c>
      <c r="G1867">
        <v>26</v>
      </c>
      <c r="H1867">
        <v>26</v>
      </c>
      <c r="J1867">
        <v>2677</v>
      </c>
      <c r="K1867">
        <v>0.55000000000000004</v>
      </c>
      <c r="L1867">
        <v>0.2838</v>
      </c>
      <c r="M1867">
        <v>313.89999999999998</v>
      </c>
      <c r="N1867">
        <v>8.1000000000000003E-2</v>
      </c>
      <c r="O1867">
        <v>0.245</v>
      </c>
      <c r="P1867">
        <v>0.1263</v>
      </c>
      <c r="Q1867">
        <v>3877.7</v>
      </c>
      <c r="R1867" t="s">
        <v>82</v>
      </c>
      <c r="S1867" t="s">
        <v>237</v>
      </c>
      <c r="T1867" t="s">
        <v>46</v>
      </c>
      <c r="V1867" t="s">
        <v>238</v>
      </c>
      <c r="W1867" t="s">
        <v>51</v>
      </c>
      <c r="Y1867" t="s">
        <v>35</v>
      </c>
    </row>
    <row r="1868" spans="1:25" x14ac:dyDescent="0.45">
      <c r="A1868" t="s">
        <v>203</v>
      </c>
      <c r="B1868" t="s">
        <v>239</v>
      </c>
      <c r="C1868">
        <v>1619</v>
      </c>
      <c r="D1868">
        <v>1</v>
      </c>
      <c r="F1868">
        <v>2009</v>
      </c>
      <c r="G1868">
        <v>7142</v>
      </c>
      <c r="H1868">
        <v>7134.5</v>
      </c>
      <c r="I1868">
        <v>1569187.5</v>
      </c>
      <c r="K1868">
        <v>2507.3989999999999</v>
      </c>
      <c r="L1868">
        <v>0.34300000000000003</v>
      </c>
      <c r="M1868">
        <v>1486378.6</v>
      </c>
      <c r="N1868">
        <v>0.1023</v>
      </c>
      <c r="O1868">
        <v>693.63499999999999</v>
      </c>
      <c r="P1868">
        <v>0.1052</v>
      </c>
      <c r="Q1868">
        <v>14494874.550000001</v>
      </c>
      <c r="R1868" t="s">
        <v>82</v>
      </c>
      <c r="S1868" t="s">
        <v>106</v>
      </c>
      <c r="T1868" t="s">
        <v>46</v>
      </c>
      <c r="U1868" t="s">
        <v>116</v>
      </c>
      <c r="V1868" t="s">
        <v>240</v>
      </c>
      <c r="W1868" t="s">
        <v>190</v>
      </c>
      <c r="Y1868" t="s">
        <v>35</v>
      </c>
    </row>
    <row r="1869" spans="1:25" x14ac:dyDescent="0.45">
      <c r="A1869" t="s">
        <v>203</v>
      </c>
      <c r="B1869" t="s">
        <v>239</v>
      </c>
      <c r="C1869">
        <v>1619</v>
      </c>
      <c r="D1869">
        <v>1</v>
      </c>
      <c r="F1869">
        <v>2010</v>
      </c>
      <c r="G1869">
        <v>8316</v>
      </c>
      <c r="H1869">
        <v>8305</v>
      </c>
      <c r="I1869">
        <v>1778259.5</v>
      </c>
      <c r="K1869">
        <v>6349.2950000000001</v>
      </c>
      <c r="L1869">
        <v>0.74160000000000004</v>
      </c>
      <c r="M1869">
        <v>1721736.2250000001</v>
      </c>
      <c r="N1869">
        <v>0.1026</v>
      </c>
      <c r="O1869">
        <v>984.92899999999997</v>
      </c>
      <c r="P1869">
        <v>0.1321</v>
      </c>
      <c r="Q1869">
        <v>16786551.175000001</v>
      </c>
      <c r="R1869" t="s">
        <v>82</v>
      </c>
      <c r="S1869" t="s">
        <v>106</v>
      </c>
      <c r="T1869" t="s">
        <v>46</v>
      </c>
      <c r="U1869" t="s">
        <v>116</v>
      </c>
      <c r="V1869" t="s">
        <v>240</v>
      </c>
      <c r="W1869" t="s">
        <v>190</v>
      </c>
      <c r="Y1869" t="s">
        <v>35</v>
      </c>
    </row>
    <row r="1870" spans="1:25" x14ac:dyDescent="0.45">
      <c r="A1870" t="s">
        <v>203</v>
      </c>
      <c r="B1870" t="s">
        <v>239</v>
      </c>
      <c r="C1870">
        <v>1619</v>
      </c>
      <c r="D1870">
        <v>1</v>
      </c>
      <c r="F1870">
        <v>2011</v>
      </c>
      <c r="G1870">
        <v>5973</v>
      </c>
      <c r="H1870">
        <v>5949</v>
      </c>
      <c r="I1870">
        <v>946002</v>
      </c>
      <c r="K1870">
        <v>4298.3029999999999</v>
      </c>
      <c r="L1870">
        <v>0.91259999999999997</v>
      </c>
      <c r="M1870">
        <v>893350.07499999995</v>
      </c>
      <c r="N1870">
        <v>9.6600000000000005E-2</v>
      </c>
      <c r="O1870">
        <v>635.03200000000004</v>
      </c>
      <c r="P1870">
        <v>0.1671</v>
      </c>
      <c r="Q1870">
        <v>8998575.375</v>
      </c>
      <c r="R1870" t="s">
        <v>82</v>
      </c>
      <c r="S1870" t="s">
        <v>106</v>
      </c>
      <c r="T1870" t="s">
        <v>46</v>
      </c>
      <c r="U1870" t="s">
        <v>116</v>
      </c>
      <c r="V1870" t="s">
        <v>240</v>
      </c>
      <c r="W1870" t="s">
        <v>190</v>
      </c>
      <c r="Y1870" t="s">
        <v>35</v>
      </c>
    </row>
    <row r="1871" spans="1:25" x14ac:dyDescent="0.45">
      <c r="A1871" t="s">
        <v>203</v>
      </c>
      <c r="B1871" t="s">
        <v>239</v>
      </c>
      <c r="C1871">
        <v>1619</v>
      </c>
      <c r="D1871">
        <v>1</v>
      </c>
      <c r="F1871">
        <v>2012</v>
      </c>
      <c r="G1871">
        <v>4412</v>
      </c>
      <c r="H1871">
        <v>4370.75</v>
      </c>
      <c r="I1871">
        <v>665528.5</v>
      </c>
      <c r="K1871">
        <v>1859.5329999999999</v>
      </c>
      <c r="L1871">
        <v>0.51670000000000005</v>
      </c>
      <c r="M1871">
        <v>633168.97499999998</v>
      </c>
      <c r="N1871">
        <v>9.3100000000000002E-2</v>
      </c>
      <c r="O1871">
        <v>351.92500000000001</v>
      </c>
      <c r="P1871">
        <v>0.13109999999999999</v>
      </c>
      <c r="Q1871">
        <v>6399637.0499999998</v>
      </c>
      <c r="R1871" t="s">
        <v>82</v>
      </c>
      <c r="S1871" t="s">
        <v>106</v>
      </c>
      <c r="T1871" t="s">
        <v>46</v>
      </c>
      <c r="U1871" t="s">
        <v>116</v>
      </c>
      <c r="V1871" t="s">
        <v>240</v>
      </c>
      <c r="W1871" t="s">
        <v>190</v>
      </c>
      <c r="Y1871" t="s">
        <v>35</v>
      </c>
    </row>
    <row r="1872" spans="1:25" x14ac:dyDescent="0.45">
      <c r="A1872" t="s">
        <v>203</v>
      </c>
      <c r="B1872" t="s">
        <v>239</v>
      </c>
      <c r="C1872">
        <v>1619</v>
      </c>
      <c r="D1872">
        <v>1</v>
      </c>
      <c r="F1872">
        <v>2013</v>
      </c>
      <c r="G1872">
        <v>4768</v>
      </c>
      <c r="H1872">
        <v>4735.5</v>
      </c>
      <c r="I1872">
        <v>855455.25</v>
      </c>
      <c r="K1872">
        <v>1382.961</v>
      </c>
      <c r="L1872">
        <v>0.31809999999999999</v>
      </c>
      <c r="M1872">
        <v>813329.2</v>
      </c>
      <c r="N1872">
        <v>9.7900000000000001E-2</v>
      </c>
      <c r="O1872">
        <v>335.411</v>
      </c>
      <c r="P1872">
        <v>0.1028</v>
      </c>
      <c r="Q1872">
        <v>8014513.2000000002</v>
      </c>
      <c r="R1872" t="s">
        <v>82</v>
      </c>
      <c r="S1872" t="s">
        <v>106</v>
      </c>
      <c r="T1872" t="s">
        <v>46</v>
      </c>
      <c r="U1872" t="s">
        <v>116</v>
      </c>
      <c r="V1872" t="s">
        <v>240</v>
      </c>
      <c r="W1872" t="s">
        <v>190</v>
      </c>
      <c r="Y1872" t="s">
        <v>35</v>
      </c>
    </row>
    <row r="1873" spans="1:25" x14ac:dyDescent="0.45">
      <c r="A1873" t="s">
        <v>203</v>
      </c>
      <c r="B1873" t="s">
        <v>239</v>
      </c>
      <c r="C1873">
        <v>1619</v>
      </c>
      <c r="D1873">
        <v>1</v>
      </c>
      <c r="F1873">
        <v>2014</v>
      </c>
      <c r="G1873">
        <v>3540</v>
      </c>
      <c r="H1873">
        <v>3526.5</v>
      </c>
      <c r="I1873">
        <v>692679.25</v>
      </c>
      <c r="K1873">
        <v>407.24700000000001</v>
      </c>
      <c r="L1873">
        <v>0.1288</v>
      </c>
      <c r="M1873">
        <v>650248.69999999995</v>
      </c>
      <c r="N1873">
        <v>9.9900000000000003E-2</v>
      </c>
      <c r="O1873">
        <v>209.167</v>
      </c>
      <c r="P1873">
        <v>7.4800000000000005E-2</v>
      </c>
      <c r="Q1873">
        <v>6357309.4500000002</v>
      </c>
      <c r="R1873" t="s">
        <v>82</v>
      </c>
      <c r="S1873" t="s">
        <v>106</v>
      </c>
      <c r="T1873" t="s">
        <v>46</v>
      </c>
      <c r="U1873" t="s">
        <v>116</v>
      </c>
      <c r="V1873" t="s">
        <v>240</v>
      </c>
      <c r="W1873" t="s">
        <v>190</v>
      </c>
      <c r="Y1873" t="s">
        <v>35</v>
      </c>
    </row>
    <row r="1874" spans="1:25" x14ac:dyDescent="0.45">
      <c r="A1874" t="s">
        <v>203</v>
      </c>
      <c r="B1874" t="s">
        <v>239</v>
      </c>
      <c r="C1874">
        <v>1619</v>
      </c>
      <c r="D1874">
        <v>1</v>
      </c>
      <c r="F1874">
        <v>2015</v>
      </c>
      <c r="G1874">
        <v>3098</v>
      </c>
      <c r="H1874">
        <v>3085.5</v>
      </c>
      <c r="I1874">
        <v>627731</v>
      </c>
      <c r="K1874">
        <v>371.76400000000001</v>
      </c>
      <c r="L1874">
        <v>0.12330000000000001</v>
      </c>
      <c r="M1874">
        <v>609158.92500000005</v>
      </c>
      <c r="N1874">
        <v>0.1</v>
      </c>
      <c r="O1874">
        <v>183.80699999999999</v>
      </c>
      <c r="P1874">
        <v>6.83E-2</v>
      </c>
      <c r="Q1874">
        <v>5969737.8250000002</v>
      </c>
      <c r="R1874" t="s">
        <v>82</v>
      </c>
      <c r="S1874" t="s">
        <v>106</v>
      </c>
      <c r="T1874" t="s">
        <v>46</v>
      </c>
      <c r="U1874" t="s">
        <v>116</v>
      </c>
      <c r="V1874" t="s">
        <v>240</v>
      </c>
      <c r="W1874" t="s">
        <v>190</v>
      </c>
      <c r="Y1874" t="s">
        <v>47</v>
      </c>
    </row>
    <row r="1875" spans="1:25" x14ac:dyDescent="0.45">
      <c r="A1875" t="s">
        <v>203</v>
      </c>
      <c r="B1875" t="s">
        <v>239</v>
      </c>
      <c r="C1875">
        <v>1619</v>
      </c>
      <c r="D1875">
        <v>1</v>
      </c>
      <c r="F1875">
        <v>2016</v>
      </c>
      <c r="G1875">
        <v>6008</v>
      </c>
      <c r="H1875">
        <v>5988</v>
      </c>
      <c r="I1875">
        <v>1036214.25</v>
      </c>
      <c r="K1875">
        <v>461.63200000000001</v>
      </c>
      <c r="L1875">
        <v>8.5199999999999998E-2</v>
      </c>
      <c r="M1875">
        <v>1085225</v>
      </c>
      <c r="N1875">
        <v>0.1013</v>
      </c>
      <c r="O1875">
        <v>338.25299999999999</v>
      </c>
      <c r="P1875">
        <v>6.6500000000000004E-2</v>
      </c>
      <c r="Q1875">
        <v>10604312.85</v>
      </c>
      <c r="R1875" t="s">
        <v>82</v>
      </c>
      <c r="S1875" t="s">
        <v>106</v>
      </c>
      <c r="T1875" t="s">
        <v>46</v>
      </c>
      <c r="U1875" t="s">
        <v>116</v>
      </c>
      <c r="V1875" t="s">
        <v>240</v>
      </c>
      <c r="W1875" t="s">
        <v>190</v>
      </c>
      <c r="Y1875" t="s">
        <v>47</v>
      </c>
    </row>
    <row r="1876" spans="1:25" x14ac:dyDescent="0.45">
      <c r="A1876" t="s">
        <v>203</v>
      </c>
      <c r="B1876" t="s">
        <v>239</v>
      </c>
      <c r="C1876">
        <v>1619</v>
      </c>
      <c r="D1876">
        <v>1</v>
      </c>
      <c r="F1876">
        <v>2017</v>
      </c>
      <c r="G1876">
        <v>2215</v>
      </c>
      <c r="H1876">
        <v>2205.25</v>
      </c>
      <c r="I1876">
        <v>342847.75</v>
      </c>
      <c r="K1876">
        <v>212.24199999999999</v>
      </c>
      <c r="L1876">
        <v>0.1191</v>
      </c>
      <c r="M1876">
        <v>369486.22499999998</v>
      </c>
      <c r="N1876">
        <v>0.10059999999999999</v>
      </c>
      <c r="O1876">
        <v>128.16</v>
      </c>
      <c r="P1876">
        <v>7.3700000000000002E-2</v>
      </c>
      <c r="Q1876">
        <v>3630324.5249999999</v>
      </c>
      <c r="R1876" t="s">
        <v>82</v>
      </c>
      <c r="S1876" t="s">
        <v>106</v>
      </c>
      <c r="T1876" t="s">
        <v>46</v>
      </c>
      <c r="U1876" t="s">
        <v>116</v>
      </c>
      <c r="V1876" t="s">
        <v>240</v>
      </c>
      <c r="W1876" t="s">
        <v>190</v>
      </c>
      <c r="Y1876" t="s">
        <v>47</v>
      </c>
    </row>
    <row r="1877" spans="1:25" x14ac:dyDescent="0.45">
      <c r="A1877" t="s">
        <v>203</v>
      </c>
      <c r="B1877" t="s">
        <v>239</v>
      </c>
      <c r="C1877">
        <v>1619</v>
      </c>
      <c r="D1877">
        <v>2</v>
      </c>
      <c r="F1877">
        <v>2009</v>
      </c>
      <c r="G1877">
        <v>7692</v>
      </c>
      <c r="H1877">
        <v>7686</v>
      </c>
      <c r="I1877">
        <v>1696367</v>
      </c>
      <c r="K1877">
        <v>2879.0949999999998</v>
      </c>
      <c r="L1877">
        <v>0.39450000000000002</v>
      </c>
      <c r="M1877">
        <v>1555585.55</v>
      </c>
      <c r="N1877">
        <v>0.1026</v>
      </c>
      <c r="O1877">
        <v>1802.498</v>
      </c>
      <c r="P1877">
        <v>0.23710000000000001</v>
      </c>
      <c r="Q1877">
        <v>15166254.125</v>
      </c>
      <c r="R1877" t="s">
        <v>82</v>
      </c>
      <c r="S1877" t="s">
        <v>106</v>
      </c>
      <c r="T1877" t="s">
        <v>46</v>
      </c>
      <c r="U1877" t="s">
        <v>116</v>
      </c>
      <c r="V1877" t="s">
        <v>171</v>
      </c>
      <c r="W1877" t="s">
        <v>190</v>
      </c>
      <c r="Y1877" t="s">
        <v>35</v>
      </c>
    </row>
    <row r="1878" spans="1:25" x14ac:dyDescent="0.45">
      <c r="A1878" t="s">
        <v>203</v>
      </c>
      <c r="B1878" t="s">
        <v>239</v>
      </c>
      <c r="C1878">
        <v>1619</v>
      </c>
      <c r="D1878">
        <v>2</v>
      </c>
      <c r="F1878">
        <v>2010</v>
      </c>
      <c r="G1878">
        <v>8281</v>
      </c>
      <c r="H1878">
        <v>8272.5</v>
      </c>
      <c r="I1878">
        <v>1778593.5</v>
      </c>
      <c r="K1878">
        <v>5927.8990000000003</v>
      </c>
      <c r="L1878">
        <v>0.74419999999999997</v>
      </c>
      <c r="M1878">
        <v>1639228.175</v>
      </c>
      <c r="N1878">
        <v>0.1026</v>
      </c>
      <c r="O1878">
        <v>2042.6969999999999</v>
      </c>
      <c r="P1878">
        <v>0.2581</v>
      </c>
      <c r="Q1878">
        <v>15981433.800000001</v>
      </c>
      <c r="R1878" t="s">
        <v>82</v>
      </c>
      <c r="S1878" t="s">
        <v>106</v>
      </c>
      <c r="T1878" t="s">
        <v>46</v>
      </c>
      <c r="U1878" t="s">
        <v>116</v>
      </c>
      <c r="V1878" t="s">
        <v>171</v>
      </c>
      <c r="W1878" t="s">
        <v>190</v>
      </c>
      <c r="Y1878" t="s">
        <v>35</v>
      </c>
    </row>
    <row r="1879" spans="1:25" x14ac:dyDescent="0.45">
      <c r="A1879" t="s">
        <v>203</v>
      </c>
      <c r="B1879" t="s">
        <v>239</v>
      </c>
      <c r="C1879">
        <v>1619</v>
      </c>
      <c r="D1879">
        <v>2</v>
      </c>
      <c r="F1879">
        <v>2011</v>
      </c>
      <c r="G1879">
        <v>4383</v>
      </c>
      <c r="H1879">
        <v>4353.5</v>
      </c>
      <c r="I1879">
        <v>703214.25</v>
      </c>
      <c r="K1879">
        <v>3534.99</v>
      </c>
      <c r="L1879">
        <v>1.0077</v>
      </c>
      <c r="M1879">
        <v>650571.35</v>
      </c>
      <c r="N1879">
        <v>9.64E-2</v>
      </c>
      <c r="O1879">
        <v>826.95899999999995</v>
      </c>
      <c r="P1879">
        <v>0.2462</v>
      </c>
      <c r="Q1879">
        <v>6504259.3250000002</v>
      </c>
      <c r="R1879" t="s">
        <v>82</v>
      </c>
      <c r="S1879" t="s">
        <v>106</v>
      </c>
      <c r="T1879" t="s">
        <v>46</v>
      </c>
      <c r="U1879" t="s">
        <v>116</v>
      </c>
      <c r="V1879" t="s">
        <v>171</v>
      </c>
      <c r="W1879" t="s">
        <v>190</v>
      </c>
      <c r="Y1879" t="s">
        <v>35</v>
      </c>
    </row>
    <row r="1880" spans="1:25" x14ac:dyDescent="0.45">
      <c r="A1880" t="s">
        <v>203</v>
      </c>
      <c r="B1880" t="s">
        <v>239</v>
      </c>
      <c r="C1880">
        <v>1619</v>
      </c>
      <c r="D1880">
        <v>2</v>
      </c>
      <c r="F1880">
        <v>2012</v>
      </c>
      <c r="G1880">
        <v>2996</v>
      </c>
      <c r="H1880">
        <v>2962.25</v>
      </c>
      <c r="I1880">
        <v>408204.75</v>
      </c>
      <c r="K1880">
        <v>1228.4090000000001</v>
      </c>
      <c r="L1880">
        <v>0.50690000000000002</v>
      </c>
      <c r="M1880">
        <v>397678.42499999999</v>
      </c>
      <c r="N1880">
        <v>9.0499999999999997E-2</v>
      </c>
      <c r="O1880">
        <v>526.21400000000006</v>
      </c>
      <c r="P1880">
        <v>0.2387</v>
      </c>
      <c r="Q1880">
        <v>3987631.65</v>
      </c>
      <c r="R1880" t="s">
        <v>82</v>
      </c>
      <c r="S1880" t="s">
        <v>106</v>
      </c>
      <c r="T1880" t="s">
        <v>46</v>
      </c>
      <c r="U1880" t="s">
        <v>116</v>
      </c>
      <c r="V1880" t="s">
        <v>171</v>
      </c>
      <c r="W1880" t="s">
        <v>190</v>
      </c>
      <c r="Y1880" t="s">
        <v>35</v>
      </c>
    </row>
    <row r="1881" spans="1:25" x14ac:dyDescent="0.45">
      <c r="A1881" t="s">
        <v>203</v>
      </c>
      <c r="B1881" t="s">
        <v>239</v>
      </c>
      <c r="C1881">
        <v>1619</v>
      </c>
      <c r="D1881">
        <v>2</v>
      </c>
      <c r="F1881">
        <v>2013</v>
      </c>
      <c r="G1881">
        <v>4433</v>
      </c>
      <c r="H1881">
        <v>4395.5</v>
      </c>
      <c r="I1881">
        <v>802821.5</v>
      </c>
      <c r="K1881">
        <v>1625.2070000000001</v>
      </c>
      <c r="L1881">
        <v>0.39050000000000001</v>
      </c>
      <c r="M1881">
        <v>785189.35</v>
      </c>
      <c r="N1881">
        <v>9.7900000000000001E-2</v>
      </c>
      <c r="O1881">
        <v>997.65899999999999</v>
      </c>
      <c r="P1881">
        <v>0.2447</v>
      </c>
      <c r="Q1881">
        <v>7716224.6749999998</v>
      </c>
      <c r="R1881" t="s">
        <v>82</v>
      </c>
      <c r="S1881" t="s">
        <v>106</v>
      </c>
      <c r="T1881" t="s">
        <v>46</v>
      </c>
      <c r="U1881" t="s">
        <v>116</v>
      </c>
      <c r="V1881" t="s">
        <v>171</v>
      </c>
      <c r="W1881" t="s">
        <v>190</v>
      </c>
      <c r="Y1881" t="s">
        <v>35</v>
      </c>
    </row>
    <row r="1882" spans="1:25" x14ac:dyDescent="0.45">
      <c r="A1882" t="s">
        <v>203</v>
      </c>
      <c r="B1882" t="s">
        <v>239</v>
      </c>
      <c r="C1882">
        <v>1619</v>
      </c>
      <c r="D1882">
        <v>2</v>
      </c>
      <c r="F1882">
        <v>2014</v>
      </c>
      <c r="G1882">
        <v>3939</v>
      </c>
      <c r="H1882">
        <v>3923.25</v>
      </c>
      <c r="I1882">
        <v>785879.25</v>
      </c>
      <c r="K1882">
        <v>494.55500000000001</v>
      </c>
      <c r="L1882">
        <v>0.13800000000000001</v>
      </c>
      <c r="M1882">
        <v>739395.32499999995</v>
      </c>
      <c r="N1882">
        <v>0.1</v>
      </c>
      <c r="O1882">
        <v>899.61099999999999</v>
      </c>
      <c r="P1882">
        <v>0.24360000000000001</v>
      </c>
      <c r="Q1882">
        <v>7262817.6500000004</v>
      </c>
      <c r="R1882" t="s">
        <v>82</v>
      </c>
      <c r="S1882" t="s">
        <v>106</v>
      </c>
      <c r="T1882" t="s">
        <v>46</v>
      </c>
      <c r="U1882" t="s">
        <v>116</v>
      </c>
      <c r="V1882" t="s">
        <v>171</v>
      </c>
      <c r="W1882" t="s">
        <v>190</v>
      </c>
      <c r="Y1882" t="s">
        <v>35</v>
      </c>
    </row>
    <row r="1883" spans="1:25" x14ac:dyDescent="0.45">
      <c r="A1883" t="s">
        <v>203</v>
      </c>
      <c r="B1883" t="s">
        <v>239</v>
      </c>
      <c r="C1883">
        <v>1619</v>
      </c>
      <c r="D1883">
        <v>2</v>
      </c>
      <c r="F1883">
        <v>2015</v>
      </c>
      <c r="G1883">
        <v>2871</v>
      </c>
      <c r="H1883">
        <v>2854.75</v>
      </c>
      <c r="I1883">
        <v>567753.75</v>
      </c>
      <c r="K1883">
        <v>306.94299999999998</v>
      </c>
      <c r="L1883">
        <v>0.1172</v>
      </c>
      <c r="M1883">
        <v>539376.35</v>
      </c>
      <c r="N1883">
        <v>9.9400000000000002E-2</v>
      </c>
      <c r="O1883">
        <v>632.274</v>
      </c>
      <c r="P1883">
        <v>0.23380000000000001</v>
      </c>
      <c r="Q1883">
        <v>5281864.05</v>
      </c>
      <c r="R1883" t="s">
        <v>82</v>
      </c>
      <c r="S1883" t="s">
        <v>106</v>
      </c>
      <c r="T1883" t="s">
        <v>46</v>
      </c>
      <c r="U1883" t="s">
        <v>116</v>
      </c>
      <c r="V1883" t="s">
        <v>171</v>
      </c>
      <c r="W1883" t="s">
        <v>190</v>
      </c>
      <c r="Y1883" t="s">
        <v>47</v>
      </c>
    </row>
    <row r="1884" spans="1:25" x14ac:dyDescent="0.45">
      <c r="A1884" t="s">
        <v>203</v>
      </c>
      <c r="B1884" t="s">
        <v>239</v>
      </c>
      <c r="C1884">
        <v>1619</v>
      </c>
      <c r="D1884">
        <v>2</v>
      </c>
      <c r="F1884">
        <v>2016</v>
      </c>
      <c r="G1884">
        <v>2619</v>
      </c>
      <c r="H1884">
        <v>2605.75</v>
      </c>
      <c r="I1884">
        <v>394680</v>
      </c>
      <c r="K1884">
        <v>190.02199999999999</v>
      </c>
      <c r="L1884">
        <v>9.9400000000000002E-2</v>
      </c>
      <c r="M1884">
        <v>392517.45</v>
      </c>
      <c r="N1884">
        <v>9.9400000000000002E-2</v>
      </c>
      <c r="O1884">
        <v>425.32600000000002</v>
      </c>
      <c r="P1884">
        <v>0.21629999999999999</v>
      </c>
      <c r="Q1884">
        <v>3848596.15</v>
      </c>
      <c r="R1884" t="s">
        <v>82</v>
      </c>
      <c r="S1884" t="s">
        <v>106</v>
      </c>
      <c r="T1884" t="s">
        <v>46</v>
      </c>
      <c r="U1884" t="s">
        <v>116</v>
      </c>
      <c r="V1884" t="s">
        <v>171</v>
      </c>
      <c r="W1884" t="s">
        <v>190</v>
      </c>
      <c r="Y1884" t="s">
        <v>47</v>
      </c>
    </row>
    <row r="1885" spans="1:25" x14ac:dyDescent="0.45">
      <c r="A1885" t="s">
        <v>203</v>
      </c>
      <c r="B1885" t="s">
        <v>239</v>
      </c>
      <c r="C1885">
        <v>1619</v>
      </c>
      <c r="D1885">
        <v>2</v>
      </c>
      <c r="F1885">
        <v>2017</v>
      </c>
      <c r="G1885">
        <v>1466</v>
      </c>
      <c r="H1885">
        <v>1460</v>
      </c>
      <c r="I1885">
        <v>240646</v>
      </c>
      <c r="K1885">
        <v>144.53299999999999</v>
      </c>
      <c r="L1885">
        <v>0.12759999999999999</v>
      </c>
      <c r="M1885">
        <v>235466.8</v>
      </c>
      <c r="N1885">
        <v>0.1003</v>
      </c>
      <c r="O1885">
        <v>269.36500000000001</v>
      </c>
      <c r="P1885">
        <v>0.2326</v>
      </c>
      <c r="Q1885">
        <v>2310693.7250000001</v>
      </c>
      <c r="R1885" t="s">
        <v>82</v>
      </c>
      <c r="S1885" t="s">
        <v>106</v>
      </c>
      <c r="T1885" t="s">
        <v>46</v>
      </c>
      <c r="U1885" t="s">
        <v>116</v>
      </c>
      <c r="V1885" t="s">
        <v>171</v>
      </c>
      <c r="W1885" t="s">
        <v>190</v>
      </c>
      <c r="Y1885" t="s">
        <v>47</v>
      </c>
    </row>
    <row r="1886" spans="1:25" x14ac:dyDescent="0.45">
      <c r="A1886" t="s">
        <v>203</v>
      </c>
      <c r="B1886" t="s">
        <v>239</v>
      </c>
      <c r="C1886">
        <v>1619</v>
      </c>
      <c r="D1886">
        <v>3</v>
      </c>
      <c r="F1886">
        <v>2009</v>
      </c>
      <c r="G1886">
        <v>7787</v>
      </c>
      <c r="H1886">
        <v>7775</v>
      </c>
      <c r="I1886">
        <v>4387061</v>
      </c>
      <c r="K1886">
        <v>19712.807000000001</v>
      </c>
      <c r="L1886">
        <v>1.052</v>
      </c>
      <c r="M1886">
        <v>3812294.9249999998</v>
      </c>
      <c r="N1886">
        <v>0.1026</v>
      </c>
      <c r="O1886">
        <v>2463.3359999999998</v>
      </c>
      <c r="P1886">
        <v>0.14069999999999999</v>
      </c>
      <c r="Q1886">
        <v>37165874.899999999</v>
      </c>
      <c r="R1886" t="s">
        <v>82</v>
      </c>
      <c r="S1886" t="s">
        <v>106</v>
      </c>
      <c r="T1886" t="s">
        <v>63</v>
      </c>
      <c r="V1886" t="s">
        <v>125</v>
      </c>
      <c r="W1886" t="s">
        <v>51</v>
      </c>
      <c r="Y1886" t="s">
        <v>35</v>
      </c>
    </row>
    <row r="1887" spans="1:25" x14ac:dyDescent="0.45">
      <c r="A1887" t="s">
        <v>203</v>
      </c>
      <c r="B1887" t="s">
        <v>239</v>
      </c>
      <c r="C1887">
        <v>1619</v>
      </c>
      <c r="D1887">
        <v>3</v>
      </c>
      <c r="F1887">
        <v>2010</v>
      </c>
      <c r="G1887">
        <v>6114</v>
      </c>
      <c r="H1887">
        <v>6095.5</v>
      </c>
      <c r="I1887">
        <v>3456114.25</v>
      </c>
      <c r="K1887">
        <v>17935.867999999999</v>
      </c>
      <c r="L1887">
        <v>1.1923999999999999</v>
      </c>
      <c r="M1887">
        <v>3013787.85</v>
      </c>
      <c r="N1887">
        <v>0.1021</v>
      </c>
      <c r="O1887">
        <v>1818.9290000000001</v>
      </c>
      <c r="P1887">
        <v>0.13539999999999999</v>
      </c>
      <c r="Q1887">
        <v>29391034.024999999</v>
      </c>
      <c r="R1887" t="s">
        <v>82</v>
      </c>
      <c r="S1887" t="s">
        <v>106</v>
      </c>
      <c r="T1887" t="s">
        <v>63</v>
      </c>
      <c r="V1887" t="s">
        <v>125</v>
      </c>
      <c r="W1887" t="s">
        <v>51</v>
      </c>
      <c r="Y1887" t="s">
        <v>35</v>
      </c>
    </row>
    <row r="1888" spans="1:25" x14ac:dyDescent="0.45">
      <c r="A1888" t="s">
        <v>203</v>
      </c>
      <c r="B1888" t="s">
        <v>239</v>
      </c>
      <c r="C1888">
        <v>1619</v>
      </c>
      <c r="D1888">
        <v>3</v>
      </c>
      <c r="F1888">
        <v>2011</v>
      </c>
      <c r="G1888">
        <v>4278</v>
      </c>
      <c r="H1888">
        <v>4262.5</v>
      </c>
      <c r="I1888">
        <v>2163033.5</v>
      </c>
      <c r="K1888">
        <v>10768.9</v>
      </c>
      <c r="L1888">
        <v>1.1509</v>
      </c>
      <c r="M1888">
        <v>1869011.625</v>
      </c>
      <c r="N1888">
        <v>0.1016</v>
      </c>
      <c r="O1888">
        <v>1134.521</v>
      </c>
      <c r="P1888">
        <v>0.14019999999999999</v>
      </c>
      <c r="Q1888">
        <v>18244945.375</v>
      </c>
      <c r="R1888" t="s">
        <v>82</v>
      </c>
      <c r="S1888" t="s">
        <v>106</v>
      </c>
      <c r="T1888" t="s">
        <v>63</v>
      </c>
      <c r="V1888" t="s">
        <v>125</v>
      </c>
      <c r="W1888" t="s">
        <v>51</v>
      </c>
      <c r="Y1888" t="s">
        <v>35</v>
      </c>
    </row>
    <row r="1889" spans="1:25" x14ac:dyDescent="0.45">
      <c r="A1889" t="s">
        <v>203</v>
      </c>
      <c r="B1889" t="s">
        <v>239</v>
      </c>
      <c r="C1889">
        <v>1619</v>
      </c>
      <c r="D1889">
        <v>3</v>
      </c>
      <c r="F1889">
        <v>2012</v>
      </c>
      <c r="G1889">
        <v>2243</v>
      </c>
      <c r="H1889">
        <v>2230</v>
      </c>
      <c r="I1889">
        <v>1027180.75</v>
      </c>
      <c r="K1889">
        <v>6033.2139999999999</v>
      </c>
      <c r="L1889">
        <v>1.3096000000000001</v>
      </c>
      <c r="M1889">
        <v>900533.07499999995</v>
      </c>
      <c r="N1889">
        <v>0.1013</v>
      </c>
      <c r="O1889">
        <v>402.83</v>
      </c>
      <c r="P1889">
        <v>0.1182</v>
      </c>
      <c r="Q1889">
        <v>8792613.3000000007</v>
      </c>
      <c r="R1889" t="s">
        <v>82</v>
      </c>
      <c r="S1889" t="s">
        <v>106</v>
      </c>
      <c r="T1889" t="s">
        <v>63</v>
      </c>
      <c r="V1889" t="s">
        <v>125</v>
      </c>
      <c r="W1889" t="s">
        <v>51</v>
      </c>
      <c r="Y1889" t="s">
        <v>35</v>
      </c>
    </row>
    <row r="1890" spans="1:25" x14ac:dyDescent="0.45">
      <c r="A1890" t="s">
        <v>203</v>
      </c>
      <c r="B1890" t="s">
        <v>239</v>
      </c>
      <c r="C1890">
        <v>1619</v>
      </c>
      <c r="D1890">
        <v>3</v>
      </c>
      <c r="F1890">
        <v>2013</v>
      </c>
      <c r="G1890">
        <v>4549</v>
      </c>
      <c r="H1890">
        <v>4533.25</v>
      </c>
      <c r="I1890">
        <v>2238872.75</v>
      </c>
      <c r="K1890">
        <v>4479.2979999999998</v>
      </c>
      <c r="L1890">
        <v>0.5101</v>
      </c>
      <c r="M1890">
        <v>1972284</v>
      </c>
      <c r="N1890">
        <v>0.1021</v>
      </c>
      <c r="O1890">
        <v>926.84799999999996</v>
      </c>
      <c r="P1890">
        <v>0.1144</v>
      </c>
      <c r="Q1890">
        <v>19236529.774999999</v>
      </c>
      <c r="R1890" t="s">
        <v>82</v>
      </c>
      <c r="S1890" t="s">
        <v>106</v>
      </c>
      <c r="T1890" t="s">
        <v>63</v>
      </c>
      <c r="U1890" t="s">
        <v>241</v>
      </c>
      <c r="V1890" t="s">
        <v>125</v>
      </c>
      <c r="W1890" t="s">
        <v>51</v>
      </c>
      <c r="Y1890" t="s">
        <v>35</v>
      </c>
    </row>
    <row r="1891" spans="1:25" x14ac:dyDescent="0.45">
      <c r="A1891" t="s">
        <v>203</v>
      </c>
      <c r="B1891" t="s">
        <v>239</v>
      </c>
      <c r="C1891">
        <v>1619</v>
      </c>
      <c r="D1891">
        <v>3</v>
      </c>
      <c r="F1891">
        <v>2014</v>
      </c>
      <c r="G1891">
        <v>2712</v>
      </c>
      <c r="H1891">
        <v>2694.25</v>
      </c>
      <c r="I1891">
        <v>1359956.5</v>
      </c>
      <c r="K1891">
        <v>405.16199999999998</v>
      </c>
      <c r="L1891">
        <v>9.69E-2</v>
      </c>
      <c r="M1891">
        <v>1198338.55</v>
      </c>
      <c r="N1891">
        <v>0.10150000000000001</v>
      </c>
      <c r="O1891">
        <v>422.77100000000002</v>
      </c>
      <c r="P1891">
        <v>9.0899999999999995E-2</v>
      </c>
      <c r="Q1891">
        <v>11692964.949999999</v>
      </c>
      <c r="R1891" t="s">
        <v>82</v>
      </c>
      <c r="S1891" t="s">
        <v>106</v>
      </c>
      <c r="T1891" t="s">
        <v>63</v>
      </c>
      <c r="U1891" t="s">
        <v>116</v>
      </c>
      <c r="V1891" t="s">
        <v>125</v>
      </c>
      <c r="W1891" t="s">
        <v>51</v>
      </c>
      <c r="Y1891" t="s">
        <v>35</v>
      </c>
    </row>
    <row r="1892" spans="1:25" x14ac:dyDescent="0.45">
      <c r="A1892" t="s">
        <v>203</v>
      </c>
      <c r="B1892" t="s">
        <v>239</v>
      </c>
      <c r="C1892">
        <v>1619</v>
      </c>
      <c r="D1892">
        <v>3</v>
      </c>
      <c r="F1892">
        <v>2015</v>
      </c>
      <c r="G1892">
        <v>2629</v>
      </c>
      <c r="H1892">
        <v>2614.25</v>
      </c>
      <c r="I1892">
        <v>1284008.75</v>
      </c>
      <c r="K1892">
        <v>353.55</v>
      </c>
      <c r="L1892">
        <v>9.4E-2</v>
      </c>
      <c r="M1892">
        <v>1165715.8500000001</v>
      </c>
      <c r="N1892">
        <v>0.1016</v>
      </c>
      <c r="O1892">
        <v>326.392</v>
      </c>
      <c r="P1892">
        <v>8.2500000000000004E-2</v>
      </c>
      <c r="Q1892">
        <v>11374337.800000001</v>
      </c>
      <c r="R1892" t="s">
        <v>82</v>
      </c>
      <c r="S1892" t="s">
        <v>106</v>
      </c>
      <c r="T1892" t="s">
        <v>63</v>
      </c>
      <c r="U1892" t="s">
        <v>116</v>
      </c>
      <c r="V1892" t="s">
        <v>125</v>
      </c>
      <c r="W1892" t="s">
        <v>51</v>
      </c>
      <c r="Y1892" t="s">
        <v>47</v>
      </c>
    </row>
    <row r="1893" spans="1:25" x14ac:dyDescent="0.45">
      <c r="A1893" t="s">
        <v>203</v>
      </c>
      <c r="B1893" t="s">
        <v>239</v>
      </c>
      <c r="C1893">
        <v>1619</v>
      </c>
      <c r="D1893">
        <v>3</v>
      </c>
      <c r="F1893">
        <v>2016</v>
      </c>
      <c r="G1893">
        <v>1489</v>
      </c>
      <c r="H1893">
        <v>1480.75</v>
      </c>
      <c r="I1893">
        <v>647474</v>
      </c>
      <c r="K1893">
        <v>205.93</v>
      </c>
      <c r="L1893">
        <v>0.10639999999999999</v>
      </c>
      <c r="M1893">
        <v>608102.05000000005</v>
      </c>
      <c r="N1893">
        <v>0.10150000000000001</v>
      </c>
      <c r="O1893">
        <v>172.87100000000001</v>
      </c>
      <c r="P1893">
        <v>8.9300000000000004E-2</v>
      </c>
      <c r="Q1893">
        <v>5934145.0250000004</v>
      </c>
      <c r="R1893" t="s">
        <v>82</v>
      </c>
      <c r="S1893" t="s">
        <v>106</v>
      </c>
      <c r="T1893" t="s">
        <v>63</v>
      </c>
      <c r="U1893" t="s">
        <v>116</v>
      </c>
      <c r="V1893" t="s">
        <v>125</v>
      </c>
      <c r="W1893" t="s">
        <v>51</v>
      </c>
      <c r="Y1893" t="s">
        <v>47</v>
      </c>
    </row>
    <row r="1894" spans="1:25" x14ac:dyDescent="0.45">
      <c r="A1894" t="s">
        <v>203</v>
      </c>
      <c r="B1894" t="s">
        <v>239</v>
      </c>
      <c r="C1894">
        <v>1619</v>
      </c>
      <c r="D1894">
        <v>3</v>
      </c>
      <c r="F1894">
        <v>2017</v>
      </c>
      <c r="G1894">
        <v>1660</v>
      </c>
      <c r="H1894">
        <v>1656.5</v>
      </c>
      <c r="I1894">
        <v>683543.25</v>
      </c>
      <c r="K1894">
        <v>194.65600000000001</v>
      </c>
      <c r="L1894">
        <v>7.6700000000000004E-2</v>
      </c>
      <c r="M1894">
        <v>655177.75</v>
      </c>
      <c r="N1894">
        <v>0.10249999999999999</v>
      </c>
      <c r="O1894">
        <v>188.65100000000001</v>
      </c>
      <c r="P1894">
        <v>7.0199999999999999E-2</v>
      </c>
      <c r="Q1894">
        <v>6389031.0750000002</v>
      </c>
      <c r="R1894" t="s">
        <v>82</v>
      </c>
      <c r="S1894" t="s">
        <v>106</v>
      </c>
      <c r="T1894" t="s">
        <v>63</v>
      </c>
      <c r="U1894" t="s">
        <v>116</v>
      </c>
      <c r="V1894" t="s">
        <v>125</v>
      </c>
      <c r="W1894" t="s">
        <v>51</v>
      </c>
      <c r="Y1894" t="s">
        <v>47</v>
      </c>
    </row>
    <row r="1895" spans="1:25" x14ac:dyDescent="0.45">
      <c r="A1895" t="s">
        <v>203</v>
      </c>
      <c r="B1895" t="s">
        <v>239</v>
      </c>
      <c r="C1895">
        <v>1619</v>
      </c>
      <c r="D1895">
        <v>4</v>
      </c>
      <c r="F1895">
        <v>2009</v>
      </c>
      <c r="G1895">
        <v>470</v>
      </c>
      <c r="H1895">
        <v>458.5</v>
      </c>
      <c r="I1895">
        <v>30026.25</v>
      </c>
      <c r="K1895">
        <v>43.843000000000004</v>
      </c>
      <c r="L1895">
        <v>0.1038</v>
      </c>
      <c r="M1895">
        <v>24827.7</v>
      </c>
      <c r="N1895">
        <v>6.2300000000000001E-2</v>
      </c>
      <c r="O1895">
        <v>32.222000000000001</v>
      </c>
      <c r="P1895">
        <v>0.1726</v>
      </c>
      <c r="Q1895">
        <v>371267.875</v>
      </c>
      <c r="R1895" t="s">
        <v>923</v>
      </c>
      <c r="S1895" t="s">
        <v>34</v>
      </c>
      <c r="T1895" t="s">
        <v>63</v>
      </c>
      <c r="V1895" t="s">
        <v>121</v>
      </c>
      <c r="W1895" t="s">
        <v>51</v>
      </c>
      <c r="Y1895" t="s">
        <v>35</v>
      </c>
    </row>
    <row r="1896" spans="1:25" x14ac:dyDescent="0.45">
      <c r="A1896" t="s">
        <v>203</v>
      </c>
      <c r="B1896" t="s">
        <v>239</v>
      </c>
      <c r="C1896">
        <v>1619</v>
      </c>
      <c r="D1896">
        <v>4</v>
      </c>
      <c r="F1896">
        <v>2010</v>
      </c>
      <c r="G1896">
        <v>431</v>
      </c>
      <c r="H1896">
        <v>412.25</v>
      </c>
      <c r="I1896">
        <v>41813.25</v>
      </c>
      <c r="K1896">
        <v>33.615000000000002</v>
      </c>
      <c r="L1896">
        <v>0.12670000000000001</v>
      </c>
      <c r="M1896">
        <v>29059.525000000001</v>
      </c>
      <c r="N1896">
        <v>6.0199999999999997E-2</v>
      </c>
      <c r="O1896">
        <v>30.408999999999999</v>
      </c>
      <c r="P1896">
        <v>0.1111</v>
      </c>
      <c r="Q1896">
        <v>467400.9</v>
      </c>
      <c r="R1896" t="s">
        <v>923</v>
      </c>
      <c r="S1896" t="s">
        <v>34</v>
      </c>
      <c r="T1896" t="s">
        <v>63</v>
      </c>
      <c r="V1896" t="s">
        <v>121</v>
      </c>
      <c r="W1896" t="s">
        <v>51</v>
      </c>
      <c r="Y1896" t="s">
        <v>35</v>
      </c>
    </row>
    <row r="1897" spans="1:25" x14ac:dyDescent="0.45">
      <c r="A1897" t="s">
        <v>203</v>
      </c>
      <c r="B1897" t="s">
        <v>239</v>
      </c>
      <c r="C1897">
        <v>1619</v>
      </c>
      <c r="D1897">
        <v>4</v>
      </c>
      <c r="F1897">
        <v>2011</v>
      </c>
      <c r="G1897">
        <v>577</v>
      </c>
      <c r="H1897">
        <v>562.25</v>
      </c>
      <c r="I1897">
        <v>35684.25</v>
      </c>
      <c r="K1897">
        <v>46.244999999999997</v>
      </c>
      <c r="L1897">
        <v>7.9600000000000004E-2</v>
      </c>
      <c r="M1897">
        <v>33067.25</v>
      </c>
      <c r="N1897">
        <v>6.1400000000000003E-2</v>
      </c>
      <c r="O1897">
        <v>40</v>
      </c>
      <c r="P1897">
        <v>0.1517</v>
      </c>
      <c r="Q1897">
        <v>514629.65</v>
      </c>
      <c r="R1897" t="s">
        <v>923</v>
      </c>
      <c r="S1897" t="s">
        <v>34</v>
      </c>
      <c r="T1897" t="s">
        <v>63</v>
      </c>
      <c r="V1897" t="s">
        <v>121</v>
      </c>
      <c r="W1897" t="s">
        <v>51</v>
      </c>
      <c r="Y1897" t="s">
        <v>35</v>
      </c>
    </row>
    <row r="1898" spans="1:25" x14ac:dyDescent="0.45">
      <c r="A1898" t="s">
        <v>203</v>
      </c>
      <c r="B1898" t="s">
        <v>239</v>
      </c>
      <c r="C1898">
        <v>1619</v>
      </c>
      <c r="D1898">
        <v>4</v>
      </c>
      <c r="F1898">
        <v>2012</v>
      </c>
      <c r="G1898">
        <v>895</v>
      </c>
      <c r="H1898">
        <v>867</v>
      </c>
      <c r="I1898">
        <v>92937.25</v>
      </c>
      <c r="K1898">
        <v>15.943</v>
      </c>
      <c r="L1898">
        <v>2.6100000000000002E-2</v>
      </c>
      <c r="M1898">
        <v>73426.324999999997</v>
      </c>
      <c r="N1898">
        <v>6.0199999999999997E-2</v>
      </c>
      <c r="O1898">
        <v>70.176000000000002</v>
      </c>
      <c r="P1898">
        <v>0.11890000000000001</v>
      </c>
      <c r="Q1898">
        <v>1213184.325</v>
      </c>
      <c r="R1898" t="s">
        <v>923</v>
      </c>
      <c r="S1898" t="s">
        <v>34</v>
      </c>
      <c r="T1898" t="s">
        <v>63</v>
      </c>
      <c r="V1898" t="s">
        <v>121</v>
      </c>
      <c r="W1898" t="s">
        <v>51</v>
      </c>
      <c r="Y1898" t="s">
        <v>35</v>
      </c>
    </row>
    <row r="1899" spans="1:25" x14ac:dyDescent="0.45">
      <c r="A1899" t="s">
        <v>203</v>
      </c>
      <c r="B1899" t="s">
        <v>239</v>
      </c>
      <c r="C1899">
        <v>1619</v>
      </c>
      <c r="D1899">
        <v>4</v>
      </c>
      <c r="F1899">
        <v>2013</v>
      </c>
      <c r="G1899">
        <v>833</v>
      </c>
      <c r="H1899">
        <v>801.75</v>
      </c>
      <c r="I1899">
        <v>53156.5</v>
      </c>
      <c r="K1899">
        <v>118.059</v>
      </c>
      <c r="L1899">
        <v>0.1895</v>
      </c>
      <c r="M1899">
        <v>55403.925000000003</v>
      </c>
      <c r="N1899">
        <v>6.3799999999999996E-2</v>
      </c>
      <c r="O1899">
        <v>54.198</v>
      </c>
      <c r="P1899">
        <v>0.12989999999999999</v>
      </c>
      <c r="Q1899">
        <v>832652.4</v>
      </c>
      <c r="R1899" t="s">
        <v>923</v>
      </c>
      <c r="S1899" t="s">
        <v>34</v>
      </c>
      <c r="T1899" t="s">
        <v>63</v>
      </c>
      <c r="V1899" t="s">
        <v>121</v>
      </c>
      <c r="W1899" t="s">
        <v>51</v>
      </c>
      <c r="Y1899" t="s">
        <v>35</v>
      </c>
    </row>
    <row r="1900" spans="1:25" x14ac:dyDescent="0.45">
      <c r="A1900" t="s">
        <v>203</v>
      </c>
      <c r="B1900" t="s">
        <v>239</v>
      </c>
      <c r="C1900">
        <v>1619</v>
      </c>
      <c r="D1900">
        <v>4</v>
      </c>
      <c r="F1900">
        <v>2014</v>
      </c>
      <c r="G1900">
        <v>882</v>
      </c>
      <c r="H1900">
        <v>852.25</v>
      </c>
      <c r="I1900">
        <v>101976.25</v>
      </c>
      <c r="K1900">
        <v>148.62700000000001</v>
      </c>
      <c r="L1900">
        <v>0.1183</v>
      </c>
      <c r="M1900">
        <v>89751.1</v>
      </c>
      <c r="N1900">
        <v>6.2799999999999995E-2</v>
      </c>
      <c r="O1900">
        <v>105.711</v>
      </c>
      <c r="P1900">
        <v>0.12790000000000001</v>
      </c>
      <c r="Q1900">
        <v>1360979.1</v>
      </c>
      <c r="R1900" t="s">
        <v>923</v>
      </c>
      <c r="S1900" t="s">
        <v>34</v>
      </c>
      <c r="T1900" t="s">
        <v>63</v>
      </c>
      <c r="V1900" t="s">
        <v>121</v>
      </c>
      <c r="W1900" t="s">
        <v>51</v>
      </c>
      <c r="Y1900" t="s">
        <v>35</v>
      </c>
    </row>
    <row r="1901" spans="1:25" x14ac:dyDescent="0.45">
      <c r="A1901" t="s">
        <v>203</v>
      </c>
      <c r="B1901" t="s">
        <v>239</v>
      </c>
      <c r="C1901">
        <v>1619</v>
      </c>
      <c r="D1901">
        <v>4</v>
      </c>
      <c r="F1901">
        <v>2015</v>
      </c>
      <c r="G1901">
        <v>1420</v>
      </c>
      <c r="H1901">
        <v>1372.5</v>
      </c>
      <c r="I1901">
        <v>212151.25</v>
      </c>
      <c r="K1901">
        <v>413.41500000000002</v>
      </c>
      <c r="L1901">
        <v>0.17080000000000001</v>
      </c>
      <c r="M1901">
        <v>184903.17499999999</v>
      </c>
      <c r="N1901">
        <v>6.4399999999999999E-2</v>
      </c>
      <c r="O1901">
        <v>223.88499999999999</v>
      </c>
      <c r="P1901">
        <v>0.1358</v>
      </c>
      <c r="Q1901">
        <v>2688865.0249999999</v>
      </c>
      <c r="R1901" t="s">
        <v>923</v>
      </c>
      <c r="S1901" t="s">
        <v>34</v>
      </c>
      <c r="T1901" t="s">
        <v>63</v>
      </c>
      <c r="V1901" t="s">
        <v>121</v>
      </c>
      <c r="W1901" t="s">
        <v>51</v>
      </c>
      <c r="Y1901" t="s">
        <v>47</v>
      </c>
    </row>
    <row r="1902" spans="1:25" x14ac:dyDescent="0.45">
      <c r="A1902" t="s">
        <v>203</v>
      </c>
      <c r="B1902" t="s">
        <v>239</v>
      </c>
      <c r="C1902">
        <v>1619</v>
      </c>
      <c r="D1902">
        <v>4</v>
      </c>
      <c r="F1902">
        <v>2016</v>
      </c>
      <c r="G1902">
        <v>370</v>
      </c>
      <c r="H1902">
        <v>358.25</v>
      </c>
      <c r="I1902">
        <v>33199.75</v>
      </c>
      <c r="K1902">
        <v>18.27</v>
      </c>
      <c r="L1902">
        <v>5.7500000000000002E-2</v>
      </c>
      <c r="M1902">
        <v>29541.85</v>
      </c>
      <c r="N1902">
        <v>6.1400000000000003E-2</v>
      </c>
      <c r="O1902">
        <v>23.024000000000001</v>
      </c>
      <c r="P1902">
        <v>9.11E-2</v>
      </c>
      <c r="Q1902">
        <v>474637.82500000001</v>
      </c>
      <c r="R1902" t="s">
        <v>923</v>
      </c>
      <c r="S1902" t="s">
        <v>34</v>
      </c>
      <c r="T1902" t="s">
        <v>63</v>
      </c>
      <c r="V1902" t="s">
        <v>121</v>
      </c>
      <c r="W1902" t="s">
        <v>51</v>
      </c>
      <c r="Y1902" t="s">
        <v>47</v>
      </c>
    </row>
    <row r="1903" spans="1:25" x14ac:dyDescent="0.45">
      <c r="A1903" t="s">
        <v>203</v>
      </c>
      <c r="B1903" t="s">
        <v>239</v>
      </c>
      <c r="C1903">
        <v>1619</v>
      </c>
      <c r="D1903">
        <v>4</v>
      </c>
      <c r="F1903">
        <v>2017</v>
      </c>
      <c r="G1903">
        <v>28</v>
      </c>
      <c r="H1903">
        <v>27.25</v>
      </c>
      <c r="I1903">
        <v>1078.25</v>
      </c>
      <c r="K1903">
        <v>6.0000000000000001E-3</v>
      </c>
      <c r="L1903">
        <v>8.9999999999999998E-4</v>
      </c>
      <c r="M1903">
        <v>1276.25</v>
      </c>
      <c r="N1903">
        <v>5.8999999999999997E-2</v>
      </c>
      <c r="O1903">
        <v>0.86899999999999999</v>
      </c>
      <c r="P1903">
        <v>0.1124</v>
      </c>
      <c r="Q1903">
        <v>21529.075000000001</v>
      </c>
      <c r="R1903" t="s">
        <v>923</v>
      </c>
      <c r="S1903" t="s">
        <v>34</v>
      </c>
      <c r="T1903" t="s">
        <v>63</v>
      </c>
      <c r="V1903" t="s">
        <v>121</v>
      </c>
      <c r="W1903" t="s">
        <v>51</v>
      </c>
      <c r="Y1903" t="s">
        <v>47</v>
      </c>
    </row>
    <row r="1904" spans="1:25" x14ac:dyDescent="0.45">
      <c r="A1904" t="s">
        <v>203</v>
      </c>
      <c r="B1904" t="s">
        <v>242</v>
      </c>
      <c r="C1904">
        <v>1626</v>
      </c>
      <c r="D1904">
        <v>1</v>
      </c>
      <c r="F1904">
        <v>2009</v>
      </c>
      <c r="G1904">
        <v>7197</v>
      </c>
      <c r="H1904">
        <v>7167.38</v>
      </c>
      <c r="I1904">
        <v>395730.52</v>
      </c>
      <c r="K1904">
        <v>1491.1679999999999</v>
      </c>
      <c r="L1904">
        <v>0.86209999999999998</v>
      </c>
      <c r="M1904">
        <v>427016.17700000003</v>
      </c>
      <c r="N1904">
        <v>0.10290000000000001</v>
      </c>
      <c r="O1904">
        <v>273.43700000000001</v>
      </c>
      <c r="P1904">
        <v>0.13150000000000001</v>
      </c>
      <c r="Q1904">
        <v>4161979.5150000001</v>
      </c>
      <c r="R1904" t="s">
        <v>82</v>
      </c>
      <c r="S1904" t="s">
        <v>45</v>
      </c>
      <c r="T1904" t="s">
        <v>63</v>
      </c>
      <c r="V1904" t="s">
        <v>243</v>
      </c>
      <c r="W1904" t="s">
        <v>51</v>
      </c>
      <c r="Y1904" t="s">
        <v>35</v>
      </c>
    </row>
    <row r="1905" spans="1:25" x14ac:dyDescent="0.45">
      <c r="A1905" t="s">
        <v>203</v>
      </c>
      <c r="B1905" t="s">
        <v>242</v>
      </c>
      <c r="C1905">
        <v>1626</v>
      </c>
      <c r="D1905">
        <v>1</v>
      </c>
      <c r="F1905">
        <v>2010</v>
      </c>
      <c r="G1905">
        <v>6237</v>
      </c>
      <c r="H1905">
        <v>6202.97</v>
      </c>
      <c r="I1905">
        <v>337577.96</v>
      </c>
      <c r="K1905">
        <v>1447.184</v>
      </c>
      <c r="L1905">
        <v>0.83509999999999995</v>
      </c>
      <c r="M1905">
        <v>350084.91100000002</v>
      </c>
      <c r="N1905">
        <v>0.10290000000000001</v>
      </c>
      <c r="O1905">
        <v>279.517</v>
      </c>
      <c r="P1905">
        <v>0.158</v>
      </c>
      <c r="Q1905">
        <v>3412094.9130000002</v>
      </c>
      <c r="R1905" t="s">
        <v>82</v>
      </c>
      <c r="S1905" t="s">
        <v>45</v>
      </c>
      <c r="T1905" t="s">
        <v>63</v>
      </c>
      <c r="V1905" t="s">
        <v>243</v>
      </c>
      <c r="W1905" t="s">
        <v>51</v>
      </c>
      <c r="Y1905" t="s">
        <v>35</v>
      </c>
    </row>
    <row r="1906" spans="1:25" x14ac:dyDescent="0.45">
      <c r="A1906" t="s">
        <v>203</v>
      </c>
      <c r="B1906" t="s">
        <v>242</v>
      </c>
      <c r="C1906">
        <v>1626</v>
      </c>
      <c r="D1906">
        <v>1</v>
      </c>
      <c r="F1906">
        <v>2011</v>
      </c>
      <c r="G1906">
        <v>4235</v>
      </c>
      <c r="H1906">
        <v>4211.82</v>
      </c>
      <c r="I1906">
        <v>163665.23000000001</v>
      </c>
      <c r="K1906">
        <v>893.27099999999996</v>
      </c>
      <c r="L1906">
        <v>0.95979999999999999</v>
      </c>
      <c r="M1906">
        <v>189358.875</v>
      </c>
      <c r="N1906">
        <v>0.10290000000000001</v>
      </c>
      <c r="O1906">
        <v>204.26900000000001</v>
      </c>
      <c r="P1906">
        <v>0.21690000000000001</v>
      </c>
      <c r="Q1906">
        <v>1845628.585</v>
      </c>
      <c r="R1906" t="s">
        <v>82</v>
      </c>
      <c r="S1906" t="s">
        <v>45</v>
      </c>
      <c r="T1906" t="s">
        <v>63</v>
      </c>
      <c r="V1906" t="s">
        <v>243</v>
      </c>
      <c r="W1906" t="s">
        <v>51</v>
      </c>
      <c r="Y1906" t="s">
        <v>35</v>
      </c>
    </row>
    <row r="1907" spans="1:25" x14ac:dyDescent="0.45">
      <c r="A1907" t="s">
        <v>203</v>
      </c>
      <c r="B1907" t="s">
        <v>242</v>
      </c>
      <c r="C1907">
        <v>1626</v>
      </c>
      <c r="D1907">
        <v>1</v>
      </c>
      <c r="F1907">
        <v>2012</v>
      </c>
      <c r="G1907">
        <v>0</v>
      </c>
      <c r="H1907">
        <v>0</v>
      </c>
      <c r="R1907" t="s">
        <v>82</v>
      </c>
      <c r="S1907" t="s">
        <v>45</v>
      </c>
      <c r="T1907" t="s">
        <v>63</v>
      </c>
      <c r="V1907" t="s">
        <v>243</v>
      </c>
      <c r="W1907" t="s">
        <v>51</v>
      </c>
      <c r="Y1907" t="s">
        <v>35</v>
      </c>
    </row>
    <row r="1908" spans="1:25" x14ac:dyDescent="0.45">
      <c r="A1908" t="s">
        <v>203</v>
      </c>
      <c r="B1908" t="s">
        <v>242</v>
      </c>
      <c r="C1908">
        <v>1626</v>
      </c>
      <c r="D1908">
        <v>1</v>
      </c>
      <c r="F1908">
        <v>2013</v>
      </c>
      <c r="G1908">
        <v>0</v>
      </c>
      <c r="H1908">
        <v>0</v>
      </c>
      <c r="R1908" t="s">
        <v>82</v>
      </c>
      <c r="S1908" t="s">
        <v>45</v>
      </c>
      <c r="T1908" t="s">
        <v>63</v>
      </c>
      <c r="V1908" t="s">
        <v>243</v>
      </c>
      <c r="W1908" t="s">
        <v>51</v>
      </c>
      <c r="Y1908" t="s">
        <v>35</v>
      </c>
    </row>
    <row r="1909" spans="1:25" x14ac:dyDescent="0.45">
      <c r="A1909" t="s">
        <v>203</v>
      </c>
      <c r="B1909" t="s">
        <v>242</v>
      </c>
      <c r="C1909">
        <v>1626</v>
      </c>
      <c r="D1909">
        <v>1</v>
      </c>
      <c r="F1909">
        <v>2014</v>
      </c>
      <c r="G1909">
        <v>0</v>
      </c>
      <c r="H1909">
        <v>0</v>
      </c>
      <c r="R1909" t="s">
        <v>82</v>
      </c>
      <c r="S1909" t="s">
        <v>45</v>
      </c>
      <c r="T1909" t="s">
        <v>63</v>
      </c>
      <c r="V1909" t="s">
        <v>243</v>
      </c>
      <c r="W1909" t="s">
        <v>51</v>
      </c>
      <c r="Y1909" t="s">
        <v>35</v>
      </c>
    </row>
    <row r="1910" spans="1:25" x14ac:dyDescent="0.45">
      <c r="A1910" t="s">
        <v>203</v>
      </c>
      <c r="B1910" t="s">
        <v>242</v>
      </c>
      <c r="C1910">
        <v>1626</v>
      </c>
      <c r="D1910">
        <v>2</v>
      </c>
      <c r="F1910">
        <v>2009</v>
      </c>
      <c r="G1910">
        <v>5922</v>
      </c>
      <c r="H1910">
        <v>5879.25</v>
      </c>
      <c r="I1910">
        <v>299339.45</v>
      </c>
      <c r="K1910">
        <v>1142.1790000000001</v>
      </c>
      <c r="L1910">
        <v>1.2017</v>
      </c>
      <c r="M1910">
        <v>318058.533</v>
      </c>
      <c r="N1910">
        <v>0.10290000000000001</v>
      </c>
      <c r="O1910">
        <v>193.471</v>
      </c>
      <c r="P1910">
        <v>0.12089999999999999</v>
      </c>
      <c r="Q1910">
        <v>3100019.7829999998</v>
      </c>
      <c r="R1910" t="s">
        <v>82</v>
      </c>
      <c r="S1910" t="s">
        <v>45</v>
      </c>
      <c r="T1910" t="s">
        <v>63</v>
      </c>
      <c r="V1910" t="s">
        <v>243</v>
      </c>
      <c r="W1910" t="s">
        <v>51</v>
      </c>
      <c r="Y1910" t="s">
        <v>35</v>
      </c>
    </row>
    <row r="1911" spans="1:25" x14ac:dyDescent="0.45">
      <c r="A1911" t="s">
        <v>203</v>
      </c>
      <c r="B1911" t="s">
        <v>242</v>
      </c>
      <c r="C1911">
        <v>1626</v>
      </c>
      <c r="D1911">
        <v>2</v>
      </c>
      <c r="F1911">
        <v>2010</v>
      </c>
      <c r="G1911">
        <v>5379</v>
      </c>
      <c r="H1911">
        <v>5343.06</v>
      </c>
      <c r="I1911">
        <v>300393.12</v>
      </c>
      <c r="K1911">
        <v>1198.761</v>
      </c>
      <c r="L1911">
        <v>0.76910000000000001</v>
      </c>
      <c r="M1911">
        <v>315296.72600000002</v>
      </c>
      <c r="N1911">
        <v>0.10290000000000001</v>
      </c>
      <c r="O1911">
        <v>261.71199999999999</v>
      </c>
      <c r="P1911">
        <v>0.16339999999999999</v>
      </c>
      <c r="Q1911">
        <v>3073063.9780000001</v>
      </c>
      <c r="R1911" t="s">
        <v>82</v>
      </c>
      <c r="S1911" t="s">
        <v>45</v>
      </c>
      <c r="T1911" t="s">
        <v>63</v>
      </c>
      <c r="V1911" t="s">
        <v>243</v>
      </c>
      <c r="W1911" t="s">
        <v>51</v>
      </c>
      <c r="Y1911" t="s">
        <v>35</v>
      </c>
    </row>
    <row r="1912" spans="1:25" x14ac:dyDescent="0.45">
      <c r="A1912" t="s">
        <v>203</v>
      </c>
      <c r="B1912" t="s">
        <v>242</v>
      </c>
      <c r="C1912">
        <v>1626</v>
      </c>
      <c r="D1912">
        <v>2</v>
      </c>
      <c r="F1912">
        <v>2011</v>
      </c>
      <c r="G1912">
        <v>1466</v>
      </c>
      <c r="H1912">
        <v>1428.49</v>
      </c>
      <c r="I1912">
        <v>60151.71</v>
      </c>
      <c r="K1912">
        <v>304.92</v>
      </c>
      <c r="L1912">
        <v>0.92659999999999998</v>
      </c>
      <c r="M1912">
        <v>65881.384000000005</v>
      </c>
      <c r="N1912">
        <v>0.1027</v>
      </c>
      <c r="O1912">
        <v>68.501000000000005</v>
      </c>
      <c r="P1912">
        <v>0.1905</v>
      </c>
      <c r="Q1912">
        <v>642106.87600000005</v>
      </c>
      <c r="R1912" t="s">
        <v>82</v>
      </c>
      <c r="S1912" t="s">
        <v>45</v>
      </c>
      <c r="T1912" t="s">
        <v>63</v>
      </c>
      <c r="V1912" t="s">
        <v>243</v>
      </c>
      <c r="W1912" t="s">
        <v>51</v>
      </c>
      <c r="Y1912" t="s">
        <v>35</v>
      </c>
    </row>
    <row r="1913" spans="1:25" x14ac:dyDescent="0.45">
      <c r="A1913" t="s">
        <v>203</v>
      </c>
      <c r="B1913" t="s">
        <v>242</v>
      </c>
      <c r="C1913">
        <v>1626</v>
      </c>
      <c r="D1913">
        <v>2</v>
      </c>
      <c r="F1913">
        <v>2012</v>
      </c>
      <c r="G1913">
        <v>0</v>
      </c>
      <c r="H1913">
        <v>0</v>
      </c>
      <c r="R1913" t="s">
        <v>82</v>
      </c>
      <c r="S1913" t="s">
        <v>45</v>
      </c>
      <c r="T1913" t="s">
        <v>63</v>
      </c>
      <c r="V1913" t="s">
        <v>243</v>
      </c>
      <c r="W1913" t="s">
        <v>51</v>
      </c>
      <c r="Y1913" t="s">
        <v>35</v>
      </c>
    </row>
    <row r="1914" spans="1:25" x14ac:dyDescent="0.45">
      <c r="A1914" t="s">
        <v>203</v>
      </c>
      <c r="B1914" t="s">
        <v>242</v>
      </c>
      <c r="C1914">
        <v>1626</v>
      </c>
      <c r="D1914">
        <v>2</v>
      </c>
      <c r="F1914">
        <v>2013</v>
      </c>
      <c r="G1914">
        <v>0</v>
      </c>
      <c r="H1914">
        <v>0</v>
      </c>
      <c r="R1914" t="s">
        <v>82</v>
      </c>
      <c r="S1914" t="s">
        <v>45</v>
      </c>
      <c r="T1914" t="s">
        <v>63</v>
      </c>
      <c r="V1914" t="s">
        <v>243</v>
      </c>
      <c r="W1914" t="s">
        <v>51</v>
      </c>
      <c r="Y1914" t="s">
        <v>35</v>
      </c>
    </row>
    <row r="1915" spans="1:25" x14ac:dyDescent="0.45">
      <c r="A1915" t="s">
        <v>203</v>
      </c>
      <c r="B1915" t="s">
        <v>242</v>
      </c>
      <c r="C1915">
        <v>1626</v>
      </c>
      <c r="D1915">
        <v>2</v>
      </c>
      <c r="F1915">
        <v>2014</v>
      </c>
      <c r="G1915">
        <v>0</v>
      </c>
      <c r="H1915">
        <v>0</v>
      </c>
      <c r="R1915" t="s">
        <v>82</v>
      </c>
      <c r="S1915" t="s">
        <v>45</v>
      </c>
      <c r="T1915" t="s">
        <v>63</v>
      </c>
      <c r="V1915" t="s">
        <v>243</v>
      </c>
      <c r="W1915" t="s">
        <v>51</v>
      </c>
      <c r="Y1915" t="s">
        <v>35</v>
      </c>
    </row>
    <row r="1916" spans="1:25" x14ac:dyDescent="0.45">
      <c r="A1916" t="s">
        <v>203</v>
      </c>
      <c r="B1916" t="s">
        <v>242</v>
      </c>
      <c r="C1916">
        <v>1626</v>
      </c>
      <c r="D1916">
        <v>3</v>
      </c>
      <c r="F1916">
        <v>2009</v>
      </c>
      <c r="G1916">
        <v>7137</v>
      </c>
      <c r="H1916">
        <v>7102.14</v>
      </c>
      <c r="I1916">
        <v>716735.09</v>
      </c>
      <c r="K1916">
        <v>2495.3319999999999</v>
      </c>
      <c r="L1916">
        <v>0.70589999999999997</v>
      </c>
      <c r="M1916">
        <v>706847.63699999999</v>
      </c>
      <c r="N1916">
        <v>0.10290000000000001</v>
      </c>
      <c r="O1916">
        <v>476.95100000000002</v>
      </c>
      <c r="P1916">
        <v>0.13200000000000001</v>
      </c>
      <c r="Q1916">
        <v>6889363.1900000004</v>
      </c>
      <c r="R1916" t="s">
        <v>82</v>
      </c>
      <c r="S1916" t="s">
        <v>45</v>
      </c>
      <c r="T1916" t="s">
        <v>63</v>
      </c>
      <c r="V1916" t="s">
        <v>244</v>
      </c>
      <c r="W1916" t="s">
        <v>51</v>
      </c>
      <c r="Y1916" t="s">
        <v>35</v>
      </c>
    </row>
    <row r="1917" spans="1:25" x14ac:dyDescent="0.45">
      <c r="A1917" t="s">
        <v>203</v>
      </c>
      <c r="B1917" t="s">
        <v>242</v>
      </c>
      <c r="C1917">
        <v>1626</v>
      </c>
      <c r="D1917">
        <v>3</v>
      </c>
      <c r="F1917">
        <v>2010</v>
      </c>
      <c r="G1917">
        <v>6680</v>
      </c>
      <c r="H1917">
        <v>6668.29</v>
      </c>
      <c r="I1917">
        <v>747777.81</v>
      </c>
      <c r="K1917">
        <v>2873.6419999999998</v>
      </c>
      <c r="L1917">
        <v>0.80640000000000001</v>
      </c>
      <c r="M1917">
        <v>724503.35800000001</v>
      </c>
      <c r="N1917">
        <v>0.10299999999999999</v>
      </c>
      <c r="O1917">
        <v>642.62699999999995</v>
      </c>
      <c r="P1917">
        <v>0.17730000000000001</v>
      </c>
      <c r="Q1917">
        <v>7061426.9460000005</v>
      </c>
      <c r="R1917" t="s">
        <v>82</v>
      </c>
      <c r="S1917" t="s">
        <v>45</v>
      </c>
      <c r="T1917" t="s">
        <v>63</v>
      </c>
      <c r="V1917" t="s">
        <v>244</v>
      </c>
      <c r="W1917" t="s">
        <v>51</v>
      </c>
      <c r="Y1917" t="s">
        <v>35</v>
      </c>
    </row>
    <row r="1918" spans="1:25" x14ac:dyDescent="0.45">
      <c r="A1918" t="s">
        <v>203</v>
      </c>
      <c r="B1918" t="s">
        <v>242</v>
      </c>
      <c r="C1918">
        <v>1626</v>
      </c>
      <c r="D1918">
        <v>3</v>
      </c>
      <c r="F1918">
        <v>2011</v>
      </c>
      <c r="G1918">
        <v>5502</v>
      </c>
      <c r="H1918">
        <v>5485.43</v>
      </c>
      <c r="I1918">
        <v>430688.59</v>
      </c>
      <c r="K1918">
        <v>2343.761</v>
      </c>
      <c r="L1918">
        <v>1.0539000000000001</v>
      </c>
      <c r="M1918">
        <v>454572.39500000002</v>
      </c>
      <c r="N1918">
        <v>0.10299999999999999</v>
      </c>
      <c r="O1918">
        <v>277.77699999999999</v>
      </c>
      <c r="P1918">
        <v>0.1101</v>
      </c>
      <c r="Q1918">
        <v>4430547.477</v>
      </c>
      <c r="R1918" t="s">
        <v>82</v>
      </c>
      <c r="S1918" t="s">
        <v>45</v>
      </c>
      <c r="T1918" t="s">
        <v>63</v>
      </c>
      <c r="V1918" t="s">
        <v>244</v>
      </c>
      <c r="W1918" t="s">
        <v>51</v>
      </c>
      <c r="Y1918" t="s">
        <v>35</v>
      </c>
    </row>
    <row r="1919" spans="1:25" x14ac:dyDescent="0.45">
      <c r="A1919" t="s">
        <v>203</v>
      </c>
      <c r="B1919" t="s">
        <v>242</v>
      </c>
      <c r="C1919">
        <v>1626</v>
      </c>
      <c r="D1919">
        <v>3</v>
      </c>
      <c r="F1919">
        <v>2012</v>
      </c>
      <c r="G1919">
        <v>4356</v>
      </c>
      <c r="H1919">
        <v>4330.24</v>
      </c>
      <c r="I1919">
        <v>256254.72</v>
      </c>
      <c r="K1919">
        <v>1504.655</v>
      </c>
      <c r="L1919">
        <v>1.0683</v>
      </c>
      <c r="M1919">
        <v>278658.11</v>
      </c>
      <c r="N1919">
        <v>0.10290000000000001</v>
      </c>
      <c r="O1919">
        <v>109.64</v>
      </c>
      <c r="P1919">
        <v>7.5499999999999998E-2</v>
      </c>
      <c r="Q1919">
        <v>2716004.8820000002</v>
      </c>
      <c r="R1919" t="s">
        <v>82</v>
      </c>
      <c r="S1919" t="s">
        <v>45</v>
      </c>
      <c r="T1919" t="s">
        <v>63</v>
      </c>
      <c r="V1919" t="s">
        <v>244</v>
      </c>
      <c r="W1919" t="s">
        <v>51</v>
      </c>
      <c r="Y1919" t="s">
        <v>35</v>
      </c>
    </row>
    <row r="1920" spans="1:25" x14ac:dyDescent="0.45">
      <c r="A1920" t="s">
        <v>203</v>
      </c>
      <c r="B1920" t="s">
        <v>242</v>
      </c>
      <c r="C1920">
        <v>1626</v>
      </c>
      <c r="D1920">
        <v>3</v>
      </c>
      <c r="F1920">
        <v>2013</v>
      </c>
      <c r="G1920">
        <v>3731</v>
      </c>
      <c r="H1920">
        <v>3710</v>
      </c>
      <c r="I1920">
        <v>369105.97</v>
      </c>
      <c r="K1920">
        <v>1945.877</v>
      </c>
      <c r="L1920">
        <v>1.0117</v>
      </c>
      <c r="M1920">
        <v>373907.42099999997</v>
      </c>
      <c r="N1920">
        <v>0.10299999999999999</v>
      </c>
      <c r="O1920">
        <v>260.50099999999998</v>
      </c>
      <c r="P1920">
        <v>0.12959999999999999</v>
      </c>
      <c r="Q1920">
        <v>3644366.2960000001</v>
      </c>
      <c r="R1920" t="s">
        <v>82</v>
      </c>
      <c r="S1920" t="s">
        <v>45</v>
      </c>
      <c r="T1920" t="s">
        <v>63</v>
      </c>
      <c r="V1920" t="s">
        <v>244</v>
      </c>
      <c r="W1920" t="s">
        <v>51</v>
      </c>
      <c r="Y1920" t="s">
        <v>35</v>
      </c>
    </row>
    <row r="1921" spans="1:25" x14ac:dyDescent="0.45">
      <c r="A1921" t="s">
        <v>203</v>
      </c>
      <c r="B1921" t="s">
        <v>242</v>
      </c>
      <c r="C1921">
        <v>1626</v>
      </c>
      <c r="D1921">
        <v>3</v>
      </c>
      <c r="F1921">
        <v>2014</v>
      </c>
      <c r="G1921">
        <v>2430</v>
      </c>
      <c r="H1921">
        <v>2421.87</v>
      </c>
      <c r="I1921">
        <v>247384.71</v>
      </c>
      <c r="K1921">
        <v>1329.329</v>
      </c>
      <c r="L1921">
        <v>1.0706</v>
      </c>
      <c r="M1921">
        <v>249382.63200000001</v>
      </c>
      <c r="N1921">
        <v>0.10299999999999999</v>
      </c>
      <c r="O1921">
        <v>204.1</v>
      </c>
      <c r="P1921">
        <v>0.1593</v>
      </c>
      <c r="Q1921">
        <v>2430664.3629999999</v>
      </c>
      <c r="R1921" t="s">
        <v>82</v>
      </c>
      <c r="S1921" t="s">
        <v>45</v>
      </c>
      <c r="T1921" t="s">
        <v>63</v>
      </c>
      <c r="V1921" t="s">
        <v>244</v>
      </c>
      <c r="W1921" t="s">
        <v>51</v>
      </c>
      <c r="Y1921" t="s">
        <v>35</v>
      </c>
    </row>
    <row r="1922" spans="1:25" x14ac:dyDescent="0.45">
      <c r="A1922" t="s">
        <v>203</v>
      </c>
      <c r="B1922" t="s">
        <v>242</v>
      </c>
      <c r="C1922">
        <v>1626</v>
      </c>
      <c r="D1922">
        <v>4</v>
      </c>
      <c r="F1922">
        <v>2009</v>
      </c>
      <c r="G1922">
        <v>404</v>
      </c>
      <c r="H1922">
        <v>382.33</v>
      </c>
      <c r="I1922">
        <v>25028.98</v>
      </c>
      <c r="K1922">
        <v>93.501999999999995</v>
      </c>
      <c r="L1922">
        <v>0.49890000000000001</v>
      </c>
      <c r="M1922">
        <v>30000.699000000001</v>
      </c>
      <c r="N1922">
        <v>8.0799999999999997E-2</v>
      </c>
      <c r="O1922">
        <v>42.433999999999997</v>
      </c>
      <c r="P1922">
        <v>0.1095</v>
      </c>
      <c r="Q1922">
        <v>370658.34700000001</v>
      </c>
      <c r="R1922" t="s">
        <v>923</v>
      </c>
      <c r="T1922" t="s">
        <v>63</v>
      </c>
      <c r="V1922" t="s">
        <v>121</v>
      </c>
      <c r="W1922" t="s">
        <v>51</v>
      </c>
      <c r="Y1922" t="s">
        <v>35</v>
      </c>
    </row>
    <row r="1923" spans="1:25" x14ac:dyDescent="0.45">
      <c r="A1923" t="s">
        <v>203</v>
      </c>
      <c r="B1923" t="s">
        <v>242</v>
      </c>
      <c r="C1923">
        <v>1626</v>
      </c>
      <c r="D1923">
        <v>4</v>
      </c>
      <c r="F1923">
        <v>2010</v>
      </c>
      <c r="G1923">
        <v>312</v>
      </c>
      <c r="H1923">
        <v>296.58999999999997</v>
      </c>
      <c r="I1923">
        <v>27022.63</v>
      </c>
      <c r="K1923">
        <v>96.647000000000006</v>
      </c>
      <c r="L1923">
        <v>0.47789999999999999</v>
      </c>
      <c r="M1923">
        <v>31409.050999999999</v>
      </c>
      <c r="N1923">
        <v>8.1000000000000003E-2</v>
      </c>
      <c r="O1923">
        <v>40.575000000000003</v>
      </c>
      <c r="P1923">
        <v>0.12379999999999999</v>
      </c>
      <c r="Q1923">
        <v>388051.92200000002</v>
      </c>
      <c r="R1923" t="s">
        <v>923</v>
      </c>
      <c r="T1923" t="s">
        <v>63</v>
      </c>
      <c r="V1923" t="s">
        <v>121</v>
      </c>
      <c r="W1923" t="s">
        <v>51</v>
      </c>
      <c r="Y1923" t="s">
        <v>35</v>
      </c>
    </row>
    <row r="1924" spans="1:25" x14ac:dyDescent="0.45">
      <c r="A1924" t="s">
        <v>203</v>
      </c>
      <c r="B1924" t="s">
        <v>242</v>
      </c>
      <c r="C1924">
        <v>1626</v>
      </c>
      <c r="D1924">
        <v>4</v>
      </c>
      <c r="F1924">
        <v>2011</v>
      </c>
      <c r="G1924">
        <v>276</v>
      </c>
      <c r="H1924">
        <v>259.35000000000002</v>
      </c>
      <c r="I1924">
        <v>12323.54</v>
      </c>
      <c r="K1924">
        <v>69.384</v>
      </c>
      <c r="L1924">
        <v>0.65569999999999995</v>
      </c>
      <c r="M1924">
        <v>15994.905000000001</v>
      </c>
      <c r="N1924">
        <v>7.9500000000000001E-2</v>
      </c>
      <c r="O1924">
        <v>21.318000000000001</v>
      </c>
      <c r="P1924">
        <v>0.09</v>
      </c>
      <c r="Q1924">
        <v>197617.82199999999</v>
      </c>
      <c r="R1924" t="s">
        <v>923</v>
      </c>
      <c r="T1924" t="s">
        <v>63</v>
      </c>
      <c r="V1924" t="s">
        <v>121</v>
      </c>
      <c r="W1924" t="s">
        <v>51</v>
      </c>
      <c r="Y1924" t="s">
        <v>35</v>
      </c>
    </row>
    <row r="1925" spans="1:25" x14ac:dyDescent="0.45">
      <c r="A1925" t="s">
        <v>203</v>
      </c>
      <c r="B1925" t="s">
        <v>242</v>
      </c>
      <c r="C1925">
        <v>1626</v>
      </c>
      <c r="D1925">
        <v>4</v>
      </c>
      <c r="F1925">
        <v>2012</v>
      </c>
      <c r="G1925">
        <v>301</v>
      </c>
      <c r="H1925">
        <v>277.73</v>
      </c>
      <c r="I1925">
        <v>20309.740000000002</v>
      </c>
      <c r="K1925">
        <v>103.236</v>
      </c>
      <c r="L1925">
        <v>0.62139999999999995</v>
      </c>
      <c r="M1925">
        <v>23957.257000000001</v>
      </c>
      <c r="N1925">
        <v>8.1000000000000003E-2</v>
      </c>
      <c r="O1925">
        <v>28.007000000000001</v>
      </c>
      <c r="P1925">
        <v>9.6600000000000005E-2</v>
      </c>
      <c r="Q1925">
        <v>295983.31099999999</v>
      </c>
      <c r="R1925" t="s">
        <v>923</v>
      </c>
      <c r="T1925" t="s">
        <v>63</v>
      </c>
      <c r="V1925" t="s">
        <v>121</v>
      </c>
      <c r="W1925" t="s">
        <v>51</v>
      </c>
      <c r="Y1925" t="s">
        <v>35</v>
      </c>
    </row>
    <row r="1926" spans="1:25" x14ac:dyDescent="0.45">
      <c r="A1926" t="s">
        <v>203</v>
      </c>
      <c r="B1926" t="s">
        <v>242</v>
      </c>
      <c r="C1926">
        <v>1626</v>
      </c>
      <c r="D1926">
        <v>4</v>
      </c>
      <c r="F1926">
        <v>2013</v>
      </c>
      <c r="G1926">
        <v>454</v>
      </c>
      <c r="H1926">
        <v>425.96</v>
      </c>
      <c r="I1926">
        <v>29881.71</v>
      </c>
      <c r="K1926">
        <v>130.435</v>
      </c>
      <c r="L1926">
        <v>0.53439999999999999</v>
      </c>
      <c r="M1926">
        <v>38160.873</v>
      </c>
      <c r="N1926">
        <v>8.0500000000000002E-2</v>
      </c>
      <c r="O1926">
        <v>38.503999999999998</v>
      </c>
      <c r="P1926">
        <v>0.1198</v>
      </c>
      <c r="Q1926">
        <v>471472.77100000001</v>
      </c>
      <c r="R1926" t="s">
        <v>923</v>
      </c>
      <c r="T1926" t="s">
        <v>63</v>
      </c>
      <c r="V1926" t="s">
        <v>121</v>
      </c>
      <c r="W1926" t="s">
        <v>51</v>
      </c>
      <c r="Y1926" t="s">
        <v>35</v>
      </c>
    </row>
    <row r="1927" spans="1:25" x14ac:dyDescent="0.45">
      <c r="A1927" t="s">
        <v>203</v>
      </c>
      <c r="B1927" t="s">
        <v>242</v>
      </c>
      <c r="C1927">
        <v>1626</v>
      </c>
      <c r="D1927">
        <v>4</v>
      </c>
      <c r="F1927">
        <v>2014</v>
      </c>
      <c r="G1927">
        <v>458</v>
      </c>
      <c r="H1927">
        <v>441.42</v>
      </c>
      <c r="I1927">
        <v>48446.34</v>
      </c>
      <c r="K1927">
        <v>169.05</v>
      </c>
      <c r="L1927">
        <v>0.48249999999999998</v>
      </c>
      <c r="M1927">
        <v>54628.665000000001</v>
      </c>
      <c r="N1927">
        <v>8.1000000000000003E-2</v>
      </c>
      <c r="O1927">
        <v>76.257000000000005</v>
      </c>
      <c r="P1927">
        <v>0.14169999999999999</v>
      </c>
      <c r="Q1927">
        <v>674930.84499999997</v>
      </c>
      <c r="R1927" t="s">
        <v>923</v>
      </c>
      <c r="T1927" t="s">
        <v>63</v>
      </c>
      <c r="V1927" t="s">
        <v>121</v>
      </c>
      <c r="W1927" t="s">
        <v>51</v>
      </c>
      <c r="Y1927" t="s">
        <v>35</v>
      </c>
    </row>
    <row r="1928" spans="1:25" x14ac:dyDescent="0.45">
      <c r="A1928" t="s">
        <v>203</v>
      </c>
      <c r="B1928" t="s">
        <v>245</v>
      </c>
      <c r="C1928">
        <v>1631</v>
      </c>
      <c r="D1928">
        <v>10</v>
      </c>
      <c r="F1928">
        <v>2009</v>
      </c>
      <c r="G1928">
        <v>9</v>
      </c>
      <c r="H1928">
        <v>5.55</v>
      </c>
      <c r="I1928">
        <v>80.97</v>
      </c>
      <c r="O1928">
        <v>0.81299999999999994</v>
      </c>
      <c r="P1928">
        <v>1.1997</v>
      </c>
      <c r="Q1928">
        <v>1354.2</v>
      </c>
      <c r="R1928" t="s">
        <v>923</v>
      </c>
      <c r="T1928" t="s">
        <v>28</v>
      </c>
      <c r="Y1928" t="s">
        <v>29</v>
      </c>
    </row>
    <row r="1929" spans="1:25" x14ac:dyDescent="0.45">
      <c r="A1929" t="s">
        <v>203</v>
      </c>
      <c r="B1929" t="s">
        <v>245</v>
      </c>
      <c r="C1929">
        <v>1631</v>
      </c>
      <c r="D1929">
        <v>10</v>
      </c>
      <c r="F1929">
        <v>2010</v>
      </c>
      <c r="G1929">
        <v>73</v>
      </c>
      <c r="H1929">
        <v>46.68</v>
      </c>
      <c r="I1929">
        <v>615.37</v>
      </c>
      <c r="O1929">
        <v>6.8339999999999996</v>
      </c>
      <c r="P1929">
        <v>1.2000999999999999</v>
      </c>
      <c r="Q1929">
        <v>11389.9</v>
      </c>
      <c r="R1929" t="s">
        <v>923</v>
      </c>
      <c r="T1929" t="s">
        <v>28</v>
      </c>
      <c r="Y1929" t="s">
        <v>29</v>
      </c>
    </row>
    <row r="1930" spans="1:25" x14ac:dyDescent="0.45">
      <c r="A1930" t="s">
        <v>203</v>
      </c>
      <c r="B1930" t="s">
        <v>245</v>
      </c>
      <c r="C1930">
        <v>1631</v>
      </c>
      <c r="D1930">
        <v>10</v>
      </c>
      <c r="F1930">
        <v>2011</v>
      </c>
      <c r="G1930">
        <v>18</v>
      </c>
      <c r="H1930">
        <v>10.24</v>
      </c>
      <c r="I1930">
        <v>87.1</v>
      </c>
      <c r="O1930">
        <v>1.4990000000000001</v>
      </c>
      <c r="P1930">
        <v>1.1998</v>
      </c>
      <c r="Q1930">
        <v>2498.6</v>
      </c>
      <c r="R1930" t="s">
        <v>923</v>
      </c>
      <c r="T1930" t="s">
        <v>28</v>
      </c>
      <c r="Y1930" t="s">
        <v>29</v>
      </c>
    </row>
    <row r="1931" spans="1:25" x14ac:dyDescent="0.45">
      <c r="A1931" t="s">
        <v>203</v>
      </c>
      <c r="B1931" t="s">
        <v>245</v>
      </c>
      <c r="C1931">
        <v>1631</v>
      </c>
      <c r="D1931">
        <v>10</v>
      </c>
      <c r="F1931">
        <v>2012</v>
      </c>
      <c r="G1931">
        <v>15</v>
      </c>
      <c r="H1931">
        <v>10.53</v>
      </c>
      <c r="I1931">
        <v>168.85</v>
      </c>
      <c r="O1931">
        <v>1.542</v>
      </c>
      <c r="P1931">
        <v>1.2003999999999999</v>
      </c>
      <c r="Q1931">
        <v>2569.3000000000002</v>
      </c>
      <c r="R1931" t="s">
        <v>923</v>
      </c>
      <c r="T1931" t="s">
        <v>28</v>
      </c>
      <c r="Y1931" t="s">
        <v>29</v>
      </c>
    </row>
    <row r="1932" spans="1:25" x14ac:dyDescent="0.45">
      <c r="A1932" t="s">
        <v>203</v>
      </c>
      <c r="B1932" t="s">
        <v>245</v>
      </c>
      <c r="C1932">
        <v>1631</v>
      </c>
      <c r="D1932">
        <v>10</v>
      </c>
      <c r="F1932">
        <v>2013</v>
      </c>
      <c r="G1932">
        <v>14</v>
      </c>
      <c r="H1932">
        <v>10.15</v>
      </c>
      <c r="I1932">
        <v>140.35</v>
      </c>
      <c r="O1932">
        <v>1.486</v>
      </c>
      <c r="P1932">
        <v>1.1999</v>
      </c>
      <c r="Q1932">
        <v>2476.6</v>
      </c>
      <c r="R1932" t="s">
        <v>923</v>
      </c>
      <c r="T1932" t="s">
        <v>28</v>
      </c>
      <c r="Y1932" t="s">
        <v>29</v>
      </c>
    </row>
    <row r="1933" spans="1:25" x14ac:dyDescent="0.45">
      <c r="A1933" t="s">
        <v>203</v>
      </c>
      <c r="B1933" t="s">
        <v>245</v>
      </c>
      <c r="C1933">
        <v>1631</v>
      </c>
      <c r="D1933">
        <v>10</v>
      </c>
      <c r="F1933">
        <v>2014</v>
      </c>
      <c r="G1933">
        <v>7</v>
      </c>
      <c r="H1933">
        <v>3.57</v>
      </c>
      <c r="I1933">
        <v>43.32</v>
      </c>
      <c r="O1933">
        <v>0.52300000000000002</v>
      </c>
      <c r="P1933">
        <v>1.1996</v>
      </c>
      <c r="Q1933">
        <v>871.1</v>
      </c>
      <c r="R1933" t="s">
        <v>923</v>
      </c>
      <c r="T1933" t="s">
        <v>28</v>
      </c>
      <c r="Y1933" t="s">
        <v>29</v>
      </c>
    </row>
    <row r="1934" spans="1:25" x14ac:dyDescent="0.45">
      <c r="A1934" t="s">
        <v>203</v>
      </c>
      <c r="B1934" t="s">
        <v>245</v>
      </c>
      <c r="C1934">
        <v>1631</v>
      </c>
      <c r="D1934">
        <v>10</v>
      </c>
      <c r="F1934">
        <v>2015</v>
      </c>
      <c r="G1934">
        <v>20</v>
      </c>
      <c r="H1934">
        <v>11.5</v>
      </c>
      <c r="I1934">
        <v>129.72999999999999</v>
      </c>
      <c r="O1934">
        <v>1.6839999999999999</v>
      </c>
      <c r="P1934">
        <v>1.2</v>
      </c>
      <c r="Q1934">
        <v>2806</v>
      </c>
      <c r="R1934" t="s">
        <v>923</v>
      </c>
      <c r="T1934" t="s">
        <v>28</v>
      </c>
      <c r="Y1934" t="s">
        <v>30</v>
      </c>
    </row>
    <row r="1935" spans="1:25" x14ac:dyDescent="0.45">
      <c r="A1935" t="s">
        <v>203</v>
      </c>
      <c r="B1935" t="s">
        <v>245</v>
      </c>
      <c r="C1935">
        <v>1631</v>
      </c>
      <c r="D1935">
        <v>10</v>
      </c>
      <c r="F1935">
        <v>2016</v>
      </c>
      <c r="G1935">
        <v>17</v>
      </c>
      <c r="H1935">
        <v>12.69</v>
      </c>
      <c r="I1935">
        <v>193.53</v>
      </c>
      <c r="O1935">
        <v>1.8580000000000001</v>
      </c>
      <c r="P1935">
        <v>1.2</v>
      </c>
      <c r="Q1935">
        <v>3096.4</v>
      </c>
      <c r="R1935" t="s">
        <v>923</v>
      </c>
      <c r="T1935" t="s">
        <v>28</v>
      </c>
      <c r="Y1935" t="s">
        <v>30</v>
      </c>
    </row>
    <row r="1936" spans="1:25" x14ac:dyDescent="0.45">
      <c r="A1936" t="s">
        <v>203</v>
      </c>
      <c r="B1936" t="s">
        <v>245</v>
      </c>
      <c r="C1936">
        <v>1631</v>
      </c>
      <c r="D1936">
        <v>10</v>
      </c>
      <c r="F1936">
        <v>2017</v>
      </c>
      <c r="G1936">
        <v>19</v>
      </c>
      <c r="H1936">
        <v>11.62</v>
      </c>
      <c r="I1936">
        <v>147.65</v>
      </c>
      <c r="O1936">
        <v>1.7010000000000001</v>
      </c>
      <c r="P1936">
        <v>1.1998</v>
      </c>
      <c r="Q1936">
        <v>2835.3</v>
      </c>
      <c r="R1936" t="s">
        <v>923</v>
      </c>
      <c r="T1936" t="s">
        <v>28</v>
      </c>
      <c r="Y1936" t="s">
        <v>30</v>
      </c>
    </row>
    <row r="1937" spans="1:25" x14ac:dyDescent="0.45">
      <c r="A1937" t="s">
        <v>203</v>
      </c>
      <c r="B1937" t="s">
        <v>245</v>
      </c>
      <c r="C1937">
        <v>1631</v>
      </c>
      <c r="D1937">
        <v>10</v>
      </c>
      <c r="F1937">
        <v>2018</v>
      </c>
      <c r="G1937">
        <v>28</v>
      </c>
      <c r="H1937">
        <v>15.2</v>
      </c>
      <c r="I1937">
        <v>198.35</v>
      </c>
      <c r="O1937">
        <v>2.2250000000000001</v>
      </c>
      <c r="P1937">
        <v>1.2005999999999999</v>
      </c>
      <c r="Q1937">
        <v>3708.6</v>
      </c>
      <c r="R1937" t="s">
        <v>923</v>
      </c>
      <c r="T1937" t="s">
        <v>28</v>
      </c>
      <c r="Y1937" t="s">
        <v>30</v>
      </c>
    </row>
    <row r="1938" spans="1:25" x14ac:dyDescent="0.45">
      <c r="A1938" t="s">
        <v>203</v>
      </c>
      <c r="B1938" t="s">
        <v>245</v>
      </c>
      <c r="C1938">
        <v>1631</v>
      </c>
      <c r="D1938">
        <v>10</v>
      </c>
      <c r="F1938">
        <v>2019</v>
      </c>
      <c r="G1938">
        <v>5</v>
      </c>
      <c r="H1938">
        <v>2.56</v>
      </c>
      <c r="I1938">
        <v>32.56</v>
      </c>
      <c r="O1938">
        <v>0.375</v>
      </c>
      <c r="P1938">
        <v>1.2003999999999999</v>
      </c>
      <c r="Q1938">
        <v>624.6</v>
      </c>
      <c r="R1938" t="s">
        <v>923</v>
      </c>
      <c r="T1938" t="s">
        <v>28</v>
      </c>
      <c r="Y1938" t="s">
        <v>30</v>
      </c>
    </row>
    <row r="1939" spans="1:25" x14ac:dyDescent="0.45">
      <c r="A1939" t="s">
        <v>203</v>
      </c>
      <c r="B1939" t="s">
        <v>245</v>
      </c>
      <c r="C1939">
        <v>1631</v>
      </c>
      <c r="D1939">
        <v>10</v>
      </c>
      <c r="F1939">
        <v>2020</v>
      </c>
      <c r="G1939">
        <v>10</v>
      </c>
      <c r="H1939">
        <v>4.59</v>
      </c>
      <c r="I1939">
        <v>53.57</v>
      </c>
      <c r="O1939">
        <v>0.67200000000000004</v>
      </c>
      <c r="P1939">
        <v>1.2002999999999999</v>
      </c>
      <c r="Q1939">
        <v>1119.9000000000001</v>
      </c>
      <c r="R1939" t="s">
        <v>923</v>
      </c>
      <c r="T1939" t="s">
        <v>28</v>
      </c>
      <c r="Y1939" t="s">
        <v>30</v>
      </c>
    </row>
    <row r="1940" spans="1:25" x14ac:dyDescent="0.45">
      <c r="A1940" t="s">
        <v>203</v>
      </c>
      <c r="B1940" t="s">
        <v>245</v>
      </c>
      <c r="C1940">
        <v>1631</v>
      </c>
      <c r="D1940">
        <v>10</v>
      </c>
      <c r="F1940">
        <v>2021</v>
      </c>
      <c r="G1940">
        <v>5</v>
      </c>
      <c r="H1940">
        <v>2.73</v>
      </c>
      <c r="I1940">
        <v>37.86</v>
      </c>
      <c r="O1940">
        <v>0.4</v>
      </c>
      <c r="P1940">
        <v>1.2012</v>
      </c>
      <c r="Q1940">
        <v>666.1</v>
      </c>
      <c r="R1940" t="s">
        <v>923</v>
      </c>
      <c r="T1940" t="s">
        <v>28</v>
      </c>
      <c r="Y1940" t="s">
        <v>30</v>
      </c>
    </row>
    <row r="1941" spans="1:25" x14ac:dyDescent="0.45">
      <c r="A1941" t="s">
        <v>203</v>
      </c>
      <c r="B1941" t="s">
        <v>245</v>
      </c>
      <c r="C1941">
        <v>1631</v>
      </c>
      <c r="D1941">
        <v>10</v>
      </c>
      <c r="F1941">
        <v>2022</v>
      </c>
      <c r="G1941">
        <v>0</v>
      </c>
      <c r="H1941">
        <v>0</v>
      </c>
      <c r="R1941" t="s">
        <v>923</v>
      </c>
      <c r="T1941" t="s">
        <v>28</v>
      </c>
      <c r="Y1941" t="s">
        <v>30</v>
      </c>
    </row>
    <row r="1942" spans="1:25" x14ac:dyDescent="0.45">
      <c r="A1942" t="s">
        <v>203</v>
      </c>
      <c r="B1942" t="s">
        <v>246</v>
      </c>
      <c r="C1942">
        <v>1642</v>
      </c>
      <c r="D1942">
        <v>10</v>
      </c>
      <c r="F1942">
        <v>2009</v>
      </c>
      <c r="G1942">
        <v>34</v>
      </c>
      <c r="H1942">
        <v>19.3</v>
      </c>
      <c r="I1942">
        <v>236.73</v>
      </c>
      <c r="O1942">
        <v>2.895</v>
      </c>
      <c r="P1942">
        <v>1.2</v>
      </c>
      <c r="Q1942">
        <v>4825</v>
      </c>
      <c r="R1942" t="s">
        <v>923</v>
      </c>
      <c r="T1942" t="s">
        <v>28</v>
      </c>
      <c r="Y1942" t="s">
        <v>29</v>
      </c>
    </row>
    <row r="1943" spans="1:25" x14ac:dyDescent="0.45">
      <c r="A1943" t="s">
        <v>203</v>
      </c>
      <c r="B1943" t="s">
        <v>246</v>
      </c>
      <c r="C1943">
        <v>1642</v>
      </c>
      <c r="D1943">
        <v>10</v>
      </c>
      <c r="F1943">
        <v>2010</v>
      </c>
      <c r="G1943">
        <v>54</v>
      </c>
      <c r="H1943">
        <v>36.11</v>
      </c>
      <c r="I1943">
        <v>474.12</v>
      </c>
      <c r="O1943">
        <v>5.4169999999999998</v>
      </c>
      <c r="P1943">
        <v>1.2</v>
      </c>
      <c r="Q1943">
        <v>9027.5</v>
      </c>
      <c r="R1943" t="s">
        <v>923</v>
      </c>
      <c r="T1943" t="s">
        <v>28</v>
      </c>
      <c r="Y1943" t="s">
        <v>29</v>
      </c>
    </row>
    <row r="1944" spans="1:25" x14ac:dyDescent="0.45">
      <c r="A1944" t="s">
        <v>203</v>
      </c>
      <c r="B1944" t="s">
        <v>246</v>
      </c>
      <c r="C1944">
        <v>1642</v>
      </c>
      <c r="D1944">
        <v>10</v>
      </c>
      <c r="F1944">
        <v>2011</v>
      </c>
      <c r="G1944">
        <v>56</v>
      </c>
      <c r="H1944">
        <v>39.32</v>
      </c>
      <c r="I1944">
        <v>498.91</v>
      </c>
      <c r="O1944">
        <v>5.8979999999999997</v>
      </c>
      <c r="P1944">
        <v>1.2</v>
      </c>
      <c r="Q1944">
        <v>9830</v>
      </c>
      <c r="R1944" t="s">
        <v>923</v>
      </c>
      <c r="T1944" t="s">
        <v>28</v>
      </c>
      <c r="Y1944" t="s">
        <v>29</v>
      </c>
    </row>
    <row r="1945" spans="1:25" x14ac:dyDescent="0.45">
      <c r="A1945" t="s">
        <v>203</v>
      </c>
      <c r="B1945" t="s">
        <v>246</v>
      </c>
      <c r="C1945">
        <v>1642</v>
      </c>
      <c r="D1945">
        <v>10</v>
      </c>
      <c r="F1945">
        <v>2012</v>
      </c>
      <c r="G1945">
        <v>66</v>
      </c>
      <c r="H1945">
        <v>51.19</v>
      </c>
      <c r="I1945">
        <v>707.78</v>
      </c>
      <c r="O1945">
        <v>7.6790000000000003</v>
      </c>
      <c r="P1945">
        <v>1.2</v>
      </c>
      <c r="Q1945">
        <v>12797.5</v>
      </c>
      <c r="R1945" t="s">
        <v>923</v>
      </c>
      <c r="T1945" t="s">
        <v>28</v>
      </c>
      <c r="Y1945" t="s">
        <v>29</v>
      </c>
    </row>
    <row r="1946" spans="1:25" x14ac:dyDescent="0.45">
      <c r="A1946" t="s">
        <v>203</v>
      </c>
      <c r="B1946" t="s">
        <v>246</v>
      </c>
      <c r="C1946">
        <v>1642</v>
      </c>
      <c r="D1946">
        <v>10</v>
      </c>
      <c r="F1946">
        <v>2013</v>
      </c>
      <c r="G1946">
        <v>17</v>
      </c>
      <c r="H1946">
        <v>12.05</v>
      </c>
      <c r="I1946">
        <v>179.09</v>
      </c>
      <c r="O1946">
        <v>1.8080000000000001</v>
      </c>
      <c r="P1946">
        <v>1.2</v>
      </c>
      <c r="Q1946">
        <v>3012.5</v>
      </c>
      <c r="R1946" t="s">
        <v>923</v>
      </c>
      <c r="T1946" t="s">
        <v>28</v>
      </c>
      <c r="Y1946" t="s">
        <v>29</v>
      </c>
    </row>
    <row r="1947" spans="1:25" x14ac:dyDescent="0.45">
      <c r="A1947" t="s">
        <v>203</v>
      </c>
      <c r="B1947" t="s">
        <v>246</v>
      </c>
      <c r="C1947">
        <v>1642</v>
      </c>
      <c r="D1947">
        <v>10</v>
      </c>
      <c r="F1947">
        <v>2014</v>
      </c>
      <c r="G1947">
        <v>8</v>
      </c>
      <c r="H1947">
        <v>5.48</v>
      </c>
      <c r="I1947">
        <v>80.17</v>
      </c>
      <c r="O1947">
        <v>0.82199999999999995</v>
      </c>
      <c r="P1947">
        <v>1.2</v>
      </c>
      <c r="Q1947">
        <v>1370</v>
      </c>
      <c r="R1947" t="s">
        <v>923</v>
      </c>
      <c r="T1947" t="s">
        <v>28</v>
      </c>
      <c r="Y1947" t="s">
        <v>29</v>
      </c>
    </row>
    <row r="1948" spans="1:25" x14ac:dyDescent="0.45">
      <c r="A1948" t="s">
        <v>203</v>
      </c>
      <c r="B1948" t="s">
        <v>246</v>
      </c>
      <c r="C1948">
        <v>1642</v>
      </c>
      <c r="D1948">
        <v>10</v>
      </c>
      <c r="F1948">
        <v>2015</v>
      </c>
      <c r="G1948">
        <v>18</v>
      </c>
      <c r="H1948">
        <v>6.97</v>
      </c>
      <c r="I1948">
        <v>70.91</v>
      </c>
      <c r="O1948">
        <v>1.046</v>
      </c>
      <c r="P1948">
        <v>1.2</v>
      </c>
      <c r="Q1948">
        <v>1742.5</v>
      </c>
      <c r="R1948" t="s">
        <v>923</v>
      </c>
      <c r="T1948" t="s">
        <v>28</v>
      </c>
      <c r="Y1948" t="s">
        <v>30</v>
      </c>
    </row>
    <row r="1949" spans="1:25" x14ac:dyDescent="0.45">
      <c r="A1949" t="s">
        <v>203</v>
      </c>
      <c r="B1949" t="s">
        <v>246</v>
      </c>
      <c r="C1949">
        <v>1642</v>
      </c>
      <c r="D1949">
        <v>10</v>
      </c>
      <c r="F1949">
        <v>2016</v>
      </c>
      <c r="G1949">
        <v>44</v>
      </c>
      <c r="H1949">
        <v>27.06</v>
      </c>
      <c r="I1949">
        <v>381.72</v>
      </c>
      <c r="O1949">
        <v>4.0590000000000002</v>
      </c>
      <c r="P1949">
        <v>1.2</v>
      </c>
      <c r="Q1949">
        <v>6765</v>
      </c>
      <c r="R1949" t="s">
        <v>923</v>
      </c>
      <c r="T1949" t="s">
        <v>28</v>
      </c>
      <c r="Y1949" t="s">
        <v>30</v>
      </c>
    </row>
    <row r="1950" spans="1:25" x14ac:dyDescent="0.45">
      <c r="A1950" t="s">
        <v>203</v>
      </c>
      <c r="B1950" t="s">
        <v>246</v>
      </c>
      <c r="C1950">
        <v>1642</v>
      </c>
      <c r="D1950">
        <v>10</v>
      </c>
      <c r="F1950">
        <v>2017</v>
      </c>
      <c r="G1950">
        <v>15</v>
      </c>
      <c r="H1950">
        <v>10.15</v>
      </c>
      <c r="I1950">
        <v>144.84</v>
      </c>
      <c r="O1950">
        <v>1.5229999999999999</v>
      </c>
      <c r="P1950">
        <v>1.2</v>
      </c>
      <c r="Q1950">
        <v>2537.5</v>
      </c>
      <c r="R1950" t="s">
        <v>923</v>
      </c>
      <c r="T1950" t="s">
        <v>28</v>
      </c>
      <c r="Y1950" t="s">
        <v>30</v>
      </c>
    </row>
    <row r="1951" spans="1:25" x14ac:dyDescent="0.45">
      <c r="A1951" t="s">
        <v>203</v>
      </c>
      <c r="B1951" t="s">
        <v>246</v>
      </c>
      <c r="C1951">
        <v>1642</v>
      </c>
      <c r="D1951">
        <v>10</v>
      </c>
      <c r="F1951">
        <v>2018</v>
      </c>
      <c r="G1951">
        <v>16</v>
      </c>
      <c r="H1951">
        <v>10.64</v>
      </c>
      <c r="I1951">
        <v>142</v>
      </c>
      <c r="O1951">
        <v>1.5960000000000001</v>
      </c>
      <c r="P1951">
        <v>1.2</v>
      </c>
      <c r="Q1951">
        <v>2660</v>
      </c>
      <c r="R1951" t="s">
        <v>923</v>
      </c>
      <c r="T1951" t="s">
        <v>28</v>
      </c>
      <c r="Y1951" t="s">
        <v>30</v>
      </c>
    </row>
    <row r="1952" spans="1:25" x14ac:dyDescent="0.45">
      <c r="A1952" t="s">
        <v>203</v>
      </c>
      <c r="B1952" t="s">
        <v>246</v>
      </c>
      <c r="C1952">
        <v>1642</v>
      </c>
      <c r="D1952">
        <v>10</v>
      </c>
      <c r="F1952">
        <v>2019</v>
      </c>
      <c r="G1952">
        <v>8</v>
      </c>
      <c r="H1952">
        <v>3.91</v>
      </c>
      <c r="I1952">
        <v>57.25</v>
      </c>
      <c r="O1952">
        <v>0.58699999999999997</v>
      </c>
      <c r="P1952">
        <v>1.2</v>
      </c>
      <c r="Q1952">
        <v>977.5</v>
      </c>
      <c r="R1952" t="s">
        <v>923</v>
      </c>
      <c r="T1952" t="s">
        <v>28</v>
      </c>
      <c r="Y1952" t="s">
        <v>30</v>
      </c>
    </row>
    <row r="1953" spans="1:25" x14ac:dyDescent="0.45">
      <c r="A1953" t="s">
        <v>203</v>
      </c>
      <c r="B1953" t="s">
        <v>246</v>
      </c>
      <c r="C1953">
        <v>1642</v>
      </c>
      <c r="D1953">
        <v>10</v>
      </c>
      <c r="F1953">
        <v>2020</v>
      </c>
      <c r="G1953">
        <v>17</v>
      </c>
      <c r="H1953">
        <v>11.22</v>
      </c>
      <c r="I1953">
        <v>150.96</v>
      </c>
      <c r="O1953">
        <v>1.6830000000000001</v>
      </c>
      <c r="P1953">
        <v>1.2</v>
      </c>
      <c r="Q1953">
        <v>2805</v>
      </c>
      <c r="R1953" t="s">
        <v>923</v>
      </c>
      <c r="T1953" t="s">
        <v>28</v>
      </c>
      <c r="Y1953" t="s">
        <v>30</v>
      </c>
    </row>
    <row r="1954" spans="1:25" x14ac:dyDescent="0.45">
      <c r="A1954" t="s">
        <v>203</v>
      </c>
      <c r="B1954" t="s">
        <v>246</v>
      </c>
      <c r="C1954">
        <v>1642</v>
      </c>
      <c r="D1954">
        <v>10</v>
      </c>
      <c r="F1954">
        <v>2021</v>
      </c>
      <c r="G1954">
        <v>20</v>
      </c>
      <c r="H1954">
        <v>11.01</v>
      </c>
      <c r="I1954">
        <v>155.65</v>
      </c>
      <c r="O1954">
        <v>1.6519999999999999</v>
      </c>
      <c r="P1954">
        <v>1.2</v>
      </c>
      <c r="Q1954">
        <v>2752.5</v>
      </c>
      <c r="R1954" t="s">
        <v>923</v>
      </c>
      <c r="T1954" t="s">
        <v>28</v>
      </c>
      <c r="Y1954" t="s">
        <v>30</v>
      </c>
    </row>
    <row r="1955" spans="1:25" x14ac:dyDescent="0.45">
      <c r="A1955" t="s">
        <v>203</v>
      </c>
      <c r="B1955" t="s">
        <v>246</v>
      </c>
      <c r="C1955">
        <v>1642</v>
      </c>
      <c r="D1955">
        <v>10</v>
      </c>
      <c r="F1955">
        <v>2022</v>
      </c>
      <c r="G1955">
        <v>0</v>
      </c>
      <c r="H1955">
        <v>0</v>
      </c>
      <c r="R1955" t="s">
        <v>923</v>
      </c>
      <c r="T1955" t="s">
        <v>28</v>
      </c>
      <c r="Y1955" t="s">
        <v>30</v>
      </c>
    </row>
    <row r="1956" spans="1:25" x14ac:dyDescent="0.45">
      <c r="A1956" t="s">
        <v>203</v>
      </c>
      <c r="B1956" t="s">
        <v>246</v>
      </c>
      <c r="C1956">
        <v>1642</v>
      </c>
      <c r="D1956">
        <v>3</v>
      </c>
      <c r="F1956">
        <v>2009</v>
      </c>
      <c r="G1956">
        <v>1463</v>
      </c>
      <c r="H1956">
        <v>1386</v>
      </c>
      <c r="I1956">
        <v>49216</v>
      </c>
      <c r="K1956">
        <v>288.33600000000001</v>
      </c>
      <c r="L1956">
        <v>0.54600000000000004</v>
      </c>
      <c r="M1956">
        <v>61998.675000000003</v>
      </c>
      <c r="N1956">
        <v>6.9699999999999998E-2</v>
      </c>
      <c r="O1956">
        <v>70.638000000000005</v>
      </c>
      <c r="P1956">
        <v>0.151</v>
      </c>
      <c r="Q1956">
        <v>915803</v>
      </c>
      <c r="R1956" t="s">
        <v>923</v>
      </c>
      <c r="S1956" t="s">
        <v>34</v>
      </c>
      <c r="T1956" t="s">
        <v>46</v>
      </c>
      <c r="Y1956" t="s">
        <v>35</v>
      </c>
    </row>
    <row r="1957" spans="1:25" x14ac:dyDescent="0.45">
      <c r="A1957" t="s">
        <v>203</v>
      </c>
      <c r="B1957" t="s">
        <v>246</v>
      </c>
      <c r="C1957">
        <v>1642</v>
      </c>
      <c r="D1957">
        <v>3</v>
      </c>
      <c r="F1957">
        <v>2010</v>
      </c>
      <c r="G1957">
        <v>2178</v>
      </c>
      <c r="H1957">
        <v>2069</v>
      </c>
      <c r="I1957">
        <v>63793.75</v>
      </c>
      <c r="K1957">
        <v>53.526000000000003</v>
      </c>
      <c r="L1957">
        <v>9.8299999999999998E-2</v>
      </c>
      <c r="M1957">
        <v>49437.974999999999</v>
      </c>
      <c r="N1957">
        <v>6.0499999999999998E-2</v>
      </c>
      <c r="O1957">
        <v>38.628999999999998</v>
      </c>
      <c r="P1957">
        <v>9.74E-2</v>
      </c>
      <c r="Q1957">
        <v>798248.35</v>
      </c>
      <c r="R1957" t="s">
        <v>923</v>
      </c>
      <c r="S1957" t="s">
        <v>34</v>
      </c>
      <c r="T1957" t="s">
        <v>46</v>
      </c>
      <c r="Y1957" t="s">
        <v>35</v>
      </c>
    </row>
    <row r="1958" spans="1:25" x14ac:dyDescent="0.45">
      <c r="A1958" t="s">
        <v>203</v>
      </c>
      <c r="B1958" t="s">
        <v>246</v>
      </c>
      <c r="C1958">
        <v>1642</v>
      </c>
      <c r="D1958">
        <v>3</v>
      </c>
      <c r="F1958">
        <v>2011</v>
      </c>
      <c r="G1958">
        <v>1199</v>
      </c>
      <c r="H1958">
        <v>1139.77</v>
      </c>
      <c r="I1958">
        <v>33314.06</v>
      </c>
      <c r="K1958">
        <v>81.016999999999996</v>
      </c>
      <c r="L1958">
        <v>0.28570000000000001</v>
      </c>
      <c r="M1958">
        <v>27869.011999999999</v>
      </c>
      <c r="N1958">
        <v>6.3899999999999998E-2</v>
      </c>
      <c r="O1958">
        <v>23.347999999999999</v>
      </c>
      <c r="P1958">
        <v>8.6599999999999996E-2</v>
      </c>
      <c r="Q1958">
        <v>426418.82299999997</v>
      </c>
      <c r="R1958" t="s">
        <v>923</v>
      </c>
      <c r="S1958" t="s">
        <v>34</v>
      </c>
      <c r="T1958" t="s">
        <v>46</v>
      </c>
      <c r="Y1958" t="s">
        <v>35</v>
      </c>
    </row>
    <row r="1959" spans="1:25" x14ac:dyDescent="0.45">
      <c r="A1959" t="s">
        <v>203</v>
      </c>
      <c r="B1959" t="s">
        <v>246</v>
      </c>
      <c r="C1959">
        <v>1642</v>
      </c>
      <c r="D1959">
        <v>3</v>
      </c>
      <c r="F1959">
        <v>2012</v>
      </c>
      <c r="G1959">
        <v>1843</v>
      </c>
      <c r="H1959">
        <v>1734.37</v>
      </c>
      <c r="I1959">
        <v>52798.47</v>
      </c>
      <c r="K1959">
        <v>15.949</v>
      </c>
      <c r="L1959">
        <v>4.3400000000000001E-2</v>
      </c>
      <c r="M1959">
        <v>28363.148000000001</v>
      </c>
      <c r="N1959">
        <v>6.0100000000000001E-2</v>
      </c>
      <c r="O1959">
        <v>12.689</v>
      </c>
      <c r="P1959">
        <v>4.5699999999999998E-2</v>
      </c>
      <c r="Q1959">
        <v>469953.28499999997</v>
      </c>
      <c r="R1959" t="s">
        <v>923</v>
      </c>
      <c r="S1959" t="s">
        <v>34</v>
      </c>
      <c r="T1959" t="s">
        <v>46</v>
      </c>
      <c r="Y1959" t="s">
        <v>35</v>
      </c>
    </row>
    <row r="1960" spans="1:25" x14ac:dyDescent="0.45">
      <c r="A1960" t="s">
        <v>203</v>
      </c>
      <c r="B1960" t="s">
        <v>246</v>
      </c>
      <c r="C1960">
        <v>1642</v>
      </c>
      <c r="D1960">
        <v>3</v>
      </c>
      <c r="F1960">
        <v>2013</v>
      </c>
      <c r="G1960">
        <v>756</v>
      </c>
      <c r="H1960">
        <v>700.41</v>
      </c>
      <c r="I1960">
        <v>18603.060000000001</v>
      </c>
      <c r="K1960">
        <v>48.289000000000001</v>
      </c>
      <c r="L1960">
        <v>0.24990000000000001</v>
      </c>
      <c r="M1960">
        <v>21213.636999999999</v>
      </c>
      <c r="N1960">
        <v>6.4699999999999994E-2</v>
      </c>
      <c r="O1960">
        <v>16.742000000000001</v>
      </c>
      <c r="P1960">
        <v>8.3400000000000002E-2</v>
      </c>
      <c r="Q1960">
        <v>321218.61099999998</v>
      </c>
      <c r="R1960" t="s">
        <v>923</v>
      </c>
      <c r="S1960" t="s">
        <v>34</v>
      </c>
      <c r="T1960" t="s">
        <v>46</v>
      </c>
      <c r="Y1960" t="s">
        <v>35</v>
      </c>
    </row>
    <row r="1961" spans="1:25" x14ac:dyDescent="0.45">
      <c r="A1961" t="s">
        <v>203</v>
      </c>
      <c r="B1961" t="s">
        <v>246</v>
      </c>
      <c r="C1961">
        <v>1642</v>
      </c>
      <c r="D1961">
        <v>3</v>
      </c>
      <c r="F1961">
        <v>2014</v>
      </c>
      <c r="G1961">
        <v>383</v>
      </c>
      <c r="H1961">
        <v>358.79</v>
      </c>
      <c r="I1961">
        <v>10263.51</v>
      </c>
      <c r="K1961">
        <v>28.84</v>
      </c>
      <c r="L1961">
        <v>0.21129999999999999</v>
      </c>
      <c r="M1961">
        <v>10594.552</v>
      </c>
      <c r="N1961">
        <v>6.3899999999999998E-2</v>
      </c>
      <c r="O1961">
        <v>8.782</v>
      </c>
      <c r="P1961">
        <v>7.9299999999999995E-2</v>
      </c>
      <c r="Q1961">
        <v>157005.76699999999</v>
      </c>
      <c r="R1961" t="s">
        <v>923</v>
      </c>
      <c r="S1961" t="s">
        <v>34</v>
      </c>
      <c r="T1961" t="s">
        <v>46</v>
      </c>
      <c r="Y1961" t="s">
        <v>35</v>
      </c>
    </row>
    <row r="1962" spans="1:25" x14ac:dyDescent="0.45">
      <c r="A1962" t="s">
        <v>203</v>
      </c>
      <c r="B1962" t="s">
        <v>246</v>
      </c>
      <c r="C1962">
        <v>1642</v>
      </c>
      <c r="D1962">
        <v>3</v>
      </c>
      <c r="F1962">
        <v>2015</v>
      </c>
      <c r="G1962">
        <v>374</v>
      </c>
      <c r="H1962">
        <v>347.6</v>
      </c>
      <c r="I1962">
        <v>12844.01</v>
      </c>
      <c r="K1962">
        <v>4.681</v>
      </c>
      <c r="L1962">
        <v>4.1799999999999997E-2</v>
      </c>
      <c r="M1962">
        <v>11816.543</v>
      </c>
      <c r="N1962">
        <v>6.0199999999999997E-2</v>
      </c>
      <c r="O1962">
        <v>8.0289999999999999</v>
      </c>
      <c r="P1962">
        <v>6.2100000000000002E-2</v>
      </c>
      <c r="Q1962">
        <v>194775</v>
      </c>
      <c r="R1962" t="s">
        <v>923</v>
      </c>
      <c r="S1962" t="s">
        <v>34</v>
      </c>
      <c r="T1962" t="s">
        <v>46</v>
      </c>
      <c r="Y1962" t="s">
        <v>47</v>
      </c>
    </row>
    <row r="1963" spans="1:25" x14ac:dyDescent="0.45">
      <c r="A1963" t="s">
        <v>203</v>
      </c>
      <c r="B1963" t="s">
        <v>246</v>
      </c>
      <c r="C1963">
        <v>1642</v>
      </c>
      <c r="D1963">
        <v>3</v>
      </c>
      <c r="F1963">
        <v>2016</v>
      </c>
      <c r="G1963">
        <v>312</v>
      </c>
      <c r="H1963">
        <v>292.98</v>
      </c>
      <c r="I1963">
        <v>11275.29</v>
      </c>
      <c r="K1963">
        <v>2.0019999999999998</v>
      </c>
      <c r="L1963">
        <v>1.4800000000000001E-2</v>
      </c>
      <c r="M1963">
        <v>10468.698</v>
      </c>
      <c r="N1963">
        <v>5.9400000000000001E-2</v>
      </c>
      <c r="O1963">
        <v>6.78</v>
      </c>
      <c r="P1963">
        <v>6.0400000000000002E-2</v>
      </c>
      <c r="Q1963">
        <v>174791.31</v>
      </c>
      <c r="R1963" t="s">
        <v>923</v>
      </c>
      <c r="S1963" t="s">
        <v>34</v>
      </c>
      <c r="T1963" t="s">
        <v>46</v>
      </c>
      <c r="Y1963" t="s">
        <v>47</v>
      </c>
    </row>
    <row r="1964" spans="1:25" x14ac:dyDescent="0.45">
      <c r="A1964" t="s">
        <v>203</v>
      </c>
      <c r="B1964" t="s">
        <v>246</v>
      </c>
      <c r="C1964">
        <v>1642</v>
      </c>
      <c r="D1964">
        <v>3</v>
      </c>
      <c r="F1964">
        <v>2017</v>
      </c>
      <c r="G1964">
        <v>315</v>
      </c>
      <c r="H1964">
        <v>293.35000000000002</v>
      </c>
      <c r="I1964">
        <v>7571.04</v>
      </c>
      <c r="K1964">
        <v>6.2329999999999997</v>
      </c>
      <c r="L1964">
        <v>9.0300000000000005E-2</v>
      </c>
      <c r="M1964">
        <v>7321.3010000000004</v>
      </c>
      <c r="N1964">
        <v>6.1800000000000001E-2</v>
      </c>
      <c r="O1964">
        <v>4.9489999999999998</v>
      </c>
      <c r="P1964">
        <v>6.5000000000000002E-2</v>
      </c>
      <c r="Q1964">
        <v>115619.425</v>
      </c>
      <c r="R1964" t="s">
        <v>923</v>
      </c>
      <c r="S1964" t="s">
        <v>34</v>
      </c>
      <c r="T1964" t="s">
        <v>46</v>
      </c>
      <c r="Y1964" t="s">
        <v>47</v>
      </c>
    </row>
    <row r="1965" spans="1:25" x14ac:dyDescent="0.45">
      <c r="A1965" t="s">
        <v>203</v>
      </c>
      <c r="B1965" t="s">
        <v>246</v>
      </c>
      <c r="C1965">
        <v>1642</v>
      </c>
      <c r="D1965">
        <v>3</v>
      </c>
      <c r="F1965">
        <v>2018</v>
      </c>
      <c r="G1965">
        <v>123</v>
      </c>
      <c r="H1965">
        <v>110.01</v>
      </c>
      <c r="I1965">
        <v>3227.36</v>
      </c>
      <c r="K1965">
        <v>0.17699999999999999</v>
      </c>
      <c r="L1965">
        <v>0.57520000000000004</v>
      </c>
      <c r="M1965">
        <v>2556.7660000000001</v>
      </c>
      <c r="N1965">
        <v>4.9000000000000002E-2</v>
      </c>
      <c r="O1965">
        <v>1.87</v>
      </c>
      <c r="P1965">
        <v>5.04E-2</v>
      </c>
      <c r="Q1965">
        <v>43145.752999999997</v>
      </c>
      <c r="R1965" t="s">
        <v>923</v>
      </c>
      <c r="S1965" t="s">
        <v>34</v>
      </c>
      <c r="T1965" t="s">
        <v>46</v>
      </c>
      <c r="Y1965" t="s">
        <v>47</v>
      </c>
    </row>
    <row r="1966" spans="1:25" x14ac:dyDescent="0.45">
      <c r="A1966" t="s">
        <v>203</v>
      </c>
      <c r="B1966" t="s">
        <v>246</v>
      </c>
      <c r="C1966">
        <v>1642</v>
      </c>
      <c r="D1966">
        <v>3</v>
      </c>
      <c r="F1966">
        <v>2019</v>
      </c>
      <c r="G1966">
        <v>20</v>
      </c>
      <c r="H1966">
        <v>18.45</v>
      </c>
      <c r="I1966">
        <v>488</v>
      </c>
      <c r="K1966">
        <v>7.0999999999999994E-2</v>
      </c>
      <c r="L1966">
        <v>3.4599999999999999E-2</v>
      </c>
      <c r="M1966">
        <v>398.38799999999998</v>
      </c>
      <c r="N1966">
        <v>5.9200000000000003E-2</v>
      </c>
      <c r="O1966">
        <v>0.23499999999999999</v>
      </c>
      <c r="P1966">
        <v>4.3200000000000002E-2</v>
      </c>
      <c r="Q1966">
        <v>6721.66</v>
      </c>
      <c r="R1966" t="s">
        <v>923</v>
      </c>
      <c r="S1966" t="s">
        <v>34</v>
      </c>
      <c r="T1966" t="s">
        <v>46</v>
      </c>
      <c r="Y1966" t="s">
        <v>47</v>
      </c>
    </row>
    <row r="1967" spans="1:25" x14ac:dyDescent="0.45">
      <c r="A1967" t="s">
        <v>203</v>
      </c>
      <c r="B1967" t="s">
        <v>246</v>
      </c>
      <c r="C1967">
        <v>1642</v>
      </c>
      <c r="D1967">
        <v>3</v>
      </c>
      <c r="F1967">
        <v>2020</v>
      </c>
      <c r="G1967">
        <v>47</v>
      </c>
      <c r="H1967">
        <v>42.47</v>
      </c>
      <c r="I1967">
        <v>911.28</v>
      </c>
      <c r="K1967">
        <v>9.5000000000000001E-2</v>
      </c>
      <c r="L1967">
        <v>0.7329</v>
      </c>
      <c r="M1967">
        <v>774.21299999999997</v>
      </c>
      <c r="N1967">
        <v>4.65E-2</v>
      </c>
      <c r="O1967">
        <v>0.49299999999999999</v>
      </c>
      <c r="P1967">
        <v>3.5799999999999998E-2</v>
      </c>
      <c r="Q1967">
        <v>13066.724</v>
      </c>
      <c r="R1967" t="s">
        <v>923</v>
      </c>
      <c r="S1967" t="s">
        <v>34</v>
      </c>
      <c r="T1967" t="s">
        <v>46</v>
      </c>
      <c r="Y1967" t="s">
        <v>47</v>
      </c>
    </row>
    <row r="1968" spans="1:25" x14ac:dyDescent="0.45">
      <c r="A1968" t="s">
        <v>203</v>
      </c>
      <c r="B1968" t="s">
        <v>246</v>
      </c>
      <c r="C1968">
        <v>1642</v>
      </c>
      <c r="D1968">
        <v>3</v>
      </c>
      <c r="F1968">
        <v>2021</v>
      </c>
      <c r="G1968">
        <v>82</v>
      </c>
      <c r="H1968">
        <v>81.040000000000006</v>
      </c>
      <c r="I1968">
        <v>3508.24</v>
      </c>
      <c r="K1968">
        <v>12.641</v>
      </c>
      <c r="L1968">
        <v>0.48259999999999997</v>
      </c>
      <c r="M1968">
        <v>3797.201</v>
      </c>
      <c r="N1968">
        <v>7.3999999999999996E-2</v>
      </c>
      <c r="O1968">
        <v>2.851</v>
      </c>
      <c r="P1968">
        <v>9.11E-2</v>
      </c>
      <c r="Q1968">
        <v>47507.163</v>
      </c>
      <c r="R1968" t="s">
        <v>923</v>
      </c>
      <c r="S1968" t="s">
        <v>34</v>
      </c>
      <c r="T1968" t="s">
        <v>46</v>
      </c>
      <c r="Y1968" t="s">
        <v>47</v>
      </c>
    </row>
    <row r="1969" spans="1:25" x14ac:dyDescent="0.45">
      <c r="A1969" t="s">
        <v>203</v>
      </c>
      <c r="B1969" t="s">
        <v>246</v>
      </c>
      <c r="C1969">
        <v>1642</v>
      </c>
      <c r="D1969" t="s">
        <v>247</v>
      </c>
      <c r="F1969">
        <v>2009</v>
      </c>
      <c r="G1969">
        <v>1234</v>
      </c>
      <c r="H1969">
        <v>988.5</v>
      </c>
      <c r="I1969">
        <v>31084</v>
      </c>
      <c r="K1969">
        <v>0.246</v>
      </c>
      <c r="L1969">
        <v>1.6999999999999999E-3</v>
      </c>
      <c r="M1969">
        <v>18751.95</v>
      </c>
      <c r="N1969">
        <v>6.3500000000000001E-2</v>
      </c>
      <c r="O1969">
        <v>3.0859999999999999</v>
      </c>
      <c r="P1969">
        <v>5.4300000000000001E-2</v>
      </c>
      <c r="Q1969">
        <v>302132.52500000002</v>
      </c>
      <c r="R1969" t="s">
        <v>333</v>
      </c>
      <c r="S1969" t="s">
        <v>38</v>
      </c>
      <c r="T1969" t="s">
        <v>28</v>
      </c>
      <c r="V1969" t="s">
        <v>40</v>
      </c>
      <c r="Y1969" t="s">
        <v>35</v>
      </c>
    </row>
    <row r="1970" spans="1:25" x14ac:dyDescent="0.45">
      <c r="A1970" t="s">
        <v>203</v>
      </c>
      <c r="B1970" t="s">
        <v>246</v>
      </c>
      <c r="C1970">
        <v>1642</v>
      </c>
      <c r="D1970" t="s">
        <v>247</v>
      </c>
      <c r="F1970">
        <v>2010</v>
      </c>
      <c r="G1970">
        <v>1438</v>
      </c>
      <c r="H1970">
        <v>1204</v>
      </c>
      <c r="I1970">
        <v>37042.25</v>
      </c>
      <c r="K1970">
        <v>0.23699999999999999</v>
      </c>
      <c r="L1970">
        <v>1.5E-3</v>
      </c>
      <c r="M1970">
        <v>23673.625</v>
      </c>
      <c r="N1970">
        <v>6.0999999999999999E-2</v>
      </c>
      <c r="O1970">
        <v>3.84</v>
      </c>
      <c r="P1970">
        <v>5.8900000000000001E-2</v>
      </c>
      <c r="Q1970">
        <v>388515.65</v>
      </c>
      <c r="R1970" t="s">
        <v>333</v>
      </c>
      <c r="S1970" t="s">
        <v>38</v>
      </c>
      <c r="T1970" t="s">
        <v>28</v>
      </c>
      <c r="V1970" t="s">
        <v>40</v>
      </c>
      <c r="Y1970" t="s">
        <v>35</v>
      </c>
    </row>
    <row r="1971" spans="1:25" x14ac:dyDescent="0.45">
      <c r="A1971" t="s">
        <v>203</v>
      </c>
      <c r="B1971" t="s">
        <v>246</v>
      </c>
      <c r="C1971">
        <v>1642</v>
      </c>
      <c r="D1971" t="s">
        <v>247</v>
      </c>
      <c r="F1971">
        <v>2011</v>
      </c>
      <c r="G1971">
        <v>791</v>
      </c>
      <c r="H1971">
        <v>532.97</v>
      </c>
      <c r="I1971">
        <v>17751.3</v>
      </c>
      <c r="K1971">
        <v>0.10100000000000001</v>
      </c>
      <c r="L1971">
        <v>1.5E-3</v>
      </c>
      <c r="M1971">
        <v>11354.116</v>
      </c>
      <c r="N1971">
        <v>6.1199999999999997E-2</v>
      </c>
      <c r="O1971">
        <v>3.2959999999999998</v>
      </c>
      <c r="P1971">
        <v>7.7299999999999994E-2</v>
      </c>
      <c r="Q1971">
        <v>185284.622</v>
      </c>
      <c r="R1971" t="s">
        <v>333</v>
      </c>
      <c r="S1971" t="s">
        <v>38</v>
      </c>
      <c r="T1971" t="s">
        <v>28</v>
      </c>
      <c r="V1971" t="s">
        <v>40</v>
      </c>
      <c r="Y1971" t="s">
        <v>35</v>
      </c>
    </row>
    <row r="1972" spans="1:25" x14ac:dyDescent="0.45">
      <c r="A1972" t="s">
        <v>203</v>
      </c>
      <c r="B1972" t="s">
        <v>246</v>
      </c>
      <c r="C1972">
        <v>1642</v>
      </c>
      <c r="D1972" t="s">
        <v>247</v>
      </c>
      <c r="F1972">
        <v>2012</v>
      </c>
      <c r="G1972">
        <v>841</v>
      </c>
      <c r="H1972">
        <v>649.5</v>
      </c>
      <c r="I1972">
        <v>23543.07</v>
      </c>
      <c r="K1972">
        <v>7.1999999999999995E-2</v>
      </c>
      <c r="L1972">
        <v>1E-3</v>
      </c>
      <c r="M1972">
        <v>14349.295</v>
      </c>
      <c r="N1972">
        <v>5.96E-2</v>
      </c>
      <c r="O1972">
        <v>2.7970000000000002</v>
      </c>
      <c r="P1972">
        <v>0.04</v>
      </c>
      <c r="Q1972">
        <v>240601.264</v>
      </c>
      <c r="R1972" t="s">
        <v>333</v>
      </c>
      <c r="S1972" t="s">
        <v>38</v>
      </c>
      <c r="T1972" t="s">
        <v>28</v>
      </c>
      <c r="V1972" t="s">
        <v>40</v>
      </c>
      <c r="Y1972" t="s">
        <v>35</v>
      </c>
    </row>
    <row r="1973" spans="1:25" x14ac:dyDescent="0.45">
      <c r="A1973" t="s">
        <v>203</v>
      </c>
      <c r="B1973" t="s">
        <v>246</v>
      </c>
      <c r="C1973">
        <v>1642</v>
      </c>
      <c r="D1973" t="s">
        <v>247</v>
      </c>
      <c r="F1973">
        <v>2013</v>
      </c>
      <c r="G1973">
        <v>327</v>
      </c>
      <c r="H1973">
        <v>218.92</v>
      </c>
      <c r="I1973">
        <v>7973.66</v>
      </c>
      <c r="K1973">
        <v>2.5000000000000001E-2</v>
      </c>
      <c r="L1973">
        <v>1E-3</v>
      </c>
      <c r="M1973">
        <v>4969.4809999999998</v>
      </c>
      <c r="N1973">
        <v>6.0900000000000003E-2</v>
      </c>
      <c r="O1973">
        <v>1.4790000000000001</v>
      </c>
      <c r="P1973">
        <v>7.7399999999999997E-2</v>
      </c>
      <c r="Q1973">
        <v>81930.423999999999</v>
      </c>
      <c r="R1973" t="s">
        <v>333</v>
      </c>
      <c r="S1973" t="s">
        <v>38</v>
      </c>
      <c r="T1973" t="s">
        <v>28</v>
      </c>
      <c r="V1973" t="s">
        <v>40</v>
      </c>
      <c r="Y1973" t="s">
        <v>35</v>
      </c>
    </row>
    <row r="1974" spans="1:25" x14ac:dyDescent="0.45">
      <c r="A1974" t="s">
        <v>203</v>
      </c>
      <c r="B1974" t="s">
        <v>246</v>
      </c>
      <c r="C1974">
        <v>1642</v>
      </c>
      <c r="D1974" t="s">
        <v>247</v>
      </c>
      <c r="F1974">
        <v>2014</v>
      </c>
      <c r="G1974">
        <v>664</v>
      </c>
      <c r="H1974">
        <v>446.65</v>
      </c>
      <c r="I1974">
        <v>17135.63</v>
      </c>
      <c r="K1974">
        <v>5.1999999999999998E-2</v>
      </c>
      <c r="L1974">
        <v>1E-3</v>
      </c>
      <c r="M1974">
        <v>10735.017</v>
      </c>
      <c r="N1974">
        <v>6.3899999999999998E-2</v>
      </c>
      <c r="O1974">
        <v>3.7</v>
      </c>
      <c r="P1974">
        <v>9.4799999999999995E-2</v>
      </c>
      <c r="Q1974">
        <v>166110.66500000001</v>
      </c>
      <c r="R1974" t="s">
        <v>333</v>
      </c>
      <c r="S1974" t="s">
        <v>38</v>
      </c>
      <c r="T1974" t="s">
        <v>28</v>
      </c>
      <c r="V1974" t="s">
        <v>40</v>
      </c>
      <c r="Y1974" t="s">
        <v>35</v>
      </c>
    </row>
    <row r="1975" spans="1:25" x14ac:dyDescent="0.45">
      <c r="A1975" t="s">
        <v>203</v>
      </c>
      <c r="B1975" t="s">
        <v>246</v>
      </c>
      <c r="C1975">
        <v>1642</v>
      </c>
      <c r="D1975" t="s">
        <v>247</v>
      </c>
      <c r="F1975">
        <v>2015</v>
      </c>
      <c r="G1975">
        <v>628</v>
      </c>
      <c r="H1975">
        <v>413.04</v>
      </c>
      <c r="I1975">
        <v>15155.46</v>
      </c>
      <c r="K1975">
        <v>4.3999999999999997E-2</v>
      </c>
      <c r="L1975">
        <v>1E-3</v>
      </c>
      <c r="M1975">
        <v>8677.5220000000008</v>
      </c>
      <c r="N1975">
        <v>5.9700000000000003E-2</v>
      </c>
      <c r="O1975">
        <v>2.8639999999999999</v>
      </c>
      <c r="P1975">
        <v>7.2300000000000003E-2</v>
      </c>
      <c r="Q1975">
        <v>144963.05300000001</v>
      </c>
      <c r="R1975" t="s">
        <v>333</v>
      </c>
      <c r="S1975" t="s">
        <v>38</v>
      </c>
      <c r="T1975" t="s">
        <v>28</v>
      </c>
      <c r="V1975" t="s">
        <v>40</v>
      </c>
      <c r="Y1975" t="s">
        <v>36</v>
      </c>
    </row>
    <row r="1976" spans="1:25" x14ac:dyDescent="0.45">
      <c r="A1976" t="s">
        <v>203</v>
      </c>
      <c r="B1976" t="s">
        <v>246</v>
      </c>
      <c r="C1976">
        <v>1642</v>
      </c>
      <c r="D1976" t="s">
        <v>247</v>
      </c>
      <c r="F1976">
        <v>2016</v>
      </c>
      <c r="G1976">
        <v>655</v>
      </c>
      <c r="H1976">
        <v>433.43</v>
      </c>
      <c r="I1976">
        <v>16230.52</v>
      </c>
      <c r="K1976">
        <v>4.8000000000000001E-2</v>
      </c>
      <c r="L1976">
        <v>1E-3</v>
      </c>
      <c r="M1976">
        <v>9440.9950000000008</v>
      </c>
      <c r="N1976">
        <v>6.0499999999999998E-2</v>
      </c>
      <c r="O1976">
        <v>2.6819999999999999</v>
      </c>
      <c r="P1976">
        <v>6.8099999999999994E-2</v>
      </c>
      <c r="Q1976">
        <v>156058.283</v>
      </c>
      <c r="R1976" t="s">
        <v>333</v>
      </c>
      <c r="S1976" t="s">
        <v>38</v>
      </c>
      <c r="T1976" t="s">
        <v>28</v>
      </c>
      <c r="V1976" t="s">
        <v>40</v>
      </c>
      <c r="Y1976" t="s">
        <v>36</v>
      </c>
    </row>
    <row r="1977" spans="1:25" x14ac:dyDescent="0.45">
      <c r="A1977" t="s">
        <v>203</v>
      </c>
      <c r="B1977" t="s">
        <v>246</v>
      </c>
      <c r="C1977">
        <v>1642</v>
      </c>
      <c r="D1977" t="s">
        <v>247</v>
      </c>
      <c r="F1977">
        <v>2017</v>
      </c>
      <c r="G1977">
        <v>522</v>
      </c>
      <c r="H1977">
        <v>349.37</v>
      </c>
      <c r="I1977">
        <v>12909.72</v>
      </c>
      <c r="K1977">
        <v>3.9E-2</v>
      </c>
      <c r="L1977">
        <v>1E-3</v>
      </c>
      <c r="M1977">
        <v>7660.1670000000004</v>
      </c>
      <c r="N1977">
        <v>6.0499999999999998E-2</v>
      </c>
      <c r="O1977">
        <v>1.93</v>
      </c>
      <c r="P1977">
        <v>5.8799999999999998E-2</v>
      </c>
      <c r="Q1977">
        <v>125786.194</v>
      </c>
      <c r="R1977" t="s">
        <v>333</v>
      </c>
      <c r="S1977" t="s">
        <v>38</v>
      </c>
      <c r="T1977" t="s">
        <v>28</v>
      </c>
      <c r="V1977" t="s">
        <v>40</v>
      </c>
      <c r="Y1977" t="s">
        <v>36</v>
      </c>
    </row>
    <row r="1978" spans="1:25" x14ac:dyDescent="0.45">
      <c r="A1978" t="s">
        <v>203</v>
      </c>
      <c r="B1978" t="s">
        <v>246</v>
      </c>
      <c r="C1978">
        <v>1642</v>
      </c>
      <c r="D1978" t="s">
        <v>247</v>
      </c>
      <c r="F1978">
        <v>2018</v>
      </c>
      <c r="G1978">
        <v>325</v>
      </c>
      <c r="H1978">
        <v>225.35</v>
      </c>
      <c r="I1978">
        <v>8190.19</v>
      </c>
      <c r="K1978">
        <v>2.7E-2</v>
      </c>
      <c r="L1978">
        <v>1E-3</v>
      </c>
      <c r="M1978">
        <v>5185.8239999999996</v>
      </c>
      <c r="N1978">
        <v>6.2799999999999995E-2</v>
      </c>
      <c r="O1978">
        <v>1.4370000000000001</v>
      </c>
      <c r="P1978">
        <v>6.8199999999999997E-2</v>
      </c>
      <c r="Q1978">
        <v>81980.165999999997</v>
      </c>
      <c r="R1978" t="s">
        <v>333</v>
      </c>
      <c r="S1978" t="s">
        <v>38</v>
      </c>
      <c r="T1978" t="s">
        <v>28</v>
      </c>
      <c r="V1978" t="s">
        <v>40</v>
      </c>
      <c r="Y1978" t="s">
        <v>36</v>
      </c>
    </row>
    <row r="1979" spans="1:25" x14ac:dyDescent="0.45">
      <c r="A1979" t="s">
        <v>203</v>
      </c>
      <c r="B1979" t="s">
        <v>246</v>
      </c>
      <c r="C1979">
        <v>1642</v>
      </c>
      <c r="D1979" t="s">
        <v>247</v>
      </c>
      <c r="F1979">
        <v>2019</v>
      </c>
      <c r="G1979">
        <v>40</v>
      </c>
      <c r="H1979">
        <v>25.65</v>
      </c>
      <c r="I1979">
        <v>1017.19</v>
      </c>
      <c r="K1979">
        <v>3.0000000000000001E-3</v>
      </c>
      <c r="L1979">
        <v>1E-3</v>
      </c>
      <c r="M1979">
        <v>658.12800000000004</v>
      </c>
      <c r="N1979">
        <v>7.0099999999999996E-2</v>
      </c>
      <c r="O1979">
        <v>0.19</v>
      </c>
      <c r="P1979">
        <v>0.1085</v>
      </c>
      <c r="Q1979">
        <v>9439.7559999999994</v>
      </c>
      <c r="R1979" t="s">
        <v>333</v>
      </c>
      <c r="S1979" t="s">
        <v>38</v>
      </c>
      <c r="T1979" t="s">
        <v>28</v>
      </c>
      <c r="V1979" t="s">
        <v>40</v>
      </c>
      <c r="Y1979" t="s">
        <v>36</v>
      </c>
    </row>
    <row r="1980" spans="1:25" x14ac:dyDescent="0.45">
      <c r="A1980" t="s">
        <v>203</v>
      </c>
      <c r="B1980" t="s">
        <v>246</v>
      </c>
      <c r="C1980">
        <v>1642</v>
      </c>
      <c r="D1980" t="s">
        <v>247</v>
      </c>
      <c r="F1980">
        <v>2020</v>
      </c>
      <c r="G1980">
        <v>35</v>
      </c>
      <c r="H1980">
        <v>19.440000000000001</v>
      </c>
      <c r="I1980">
        <v>648.01</v>
      </c>
      <c r="K1980">
        <v>2E-3</v>
      </c>
      <c r="L1980">
        <v>8.9999999999999998E-4</v>
      </c>
      <c r="M1980">
        <v>397.065</v>
      </c>
      <c r="N1980">
        <v>6.25E-2</v>
      </c>
      <c r="O1980">
        <v>0.27600000000000002</v>
      </c>
      <c r="P1980">
        <v>0.1492</v>
      </c>
      <c r="Q1980">
        <v>6483.5730000000003</v>
      </c>
      <c r="R1980" t="s">
        <v>333</v>
      </c>
      <c r="S1980" t="s">
        <v>38</v>
      </c>
      <c r="T1980" t="s">
        <v>28</v>
      </c>
      <c r="V1980" t="s">
        <v>40</v>
      </c>
      <c r="Y1980" t="s">
        <v>36</v>
      </c>
    </row>
    <row r="1981" spans="1:25" x14ac:dyDescent="0.45">
      <c r="A1981" t="s">
        <v>203</v>
      </c>
      <c r="B1981" t="s">
        <v>246</v>
      </c>
      <c r="C1981">
        <v>1642</v>
      </c>
      <c r="D1981" t="s">
        <v>247</v>
      </c>
      <c r="F1981">
        <v>2021</v>
      </c>
      <c r="G1981">
        <v>59</v>
      </c>
      <c r="H1981">
        <v>35.33</v>
      </c>
      <c r="I1981">
        <v>1179.6199999999999</v>
      </c>
      <c r="K1981">
        <v>4.0000000000000001E-3</v>
      </c>
      <c r="L1981">
        <v>1E-3</v>
      </c>
      <c r="M1981">
        <v>797.28300000000002</v>
      </c>
      <c r="N1981">
        <v>6.5699999999999995E-2</v>
      </c>
      <c r="O1981">
        <v>1.0029999999999999</v>
      </c>
      <c r="P1981">
        <v>0.1925</v>
      </c>
      <c r="Q1981">
        <v>11861.924999999999</v>
      </c>
      <c r="R1981" t="s">
        <v>333</v>
      </c>
      <c r="S1981" t="s">
        <v>38</v>
      </c>
      <c r="T1981" t="s">
        <v>28</v>
      </c>
      <c r="V1981" t="s">
        <v>40</v>
      </c>
      <c r="Y1981" t="s">
        <v>36</v>
      </c>
    </row>
    <row r="1982" spans="1:25" x14ac:dyDescent="0.45">
      <c r="A1982" t="s">
        <v>203</v>
      </c>
      <c r="B1982" t="s">
        <v>246</v>
      </c>
      <c r="C1982">
        <v>1642</v>
      </c>
      <c r="D1982" t="s">
        <v>247</v>
      </c>
      <c r="F1982">
        <v>2022</v>
      </c>
      <c r="G1982">
        <v>20</v>
      </c>
      <c r="H1982">
        <v>14.78</v>
      </c>
      <c r="I1982">
        <v>576.88</v>
      </c>
      <c r="K1982">
        <v>2E-3</v>
      </c>
      <c r="L1982">
        <v>1E-3</v>
      </c>
      <c r="M1982">
        <v>420.89100000000002</v>
      </c>
      <c r="N1982">
        <v>7.7799999999999994E-2</v>
      </c>
      <c r="O1982">
        <v>0.38300000000000001</v>
      </c>
      <c r="P1982">
        <v>0.1709</v>
      </c>
      <c r="Q1982">
        <v>5343.4970000000003</v>
      </c>
      <c r="R1982" t="s">
        <v>333</v>
      </c>
      <c r="S1982" t="s">
        <v>38</v>
      </c>
      <c r="T1982" t="s">
        <v>28</v>
      </c>
      <c r="V1982" t="s">
        <v>40</v>
      </c>
      <c r="Y1982" t="s">
        <v>36</v>
      </c>
    </row>
    <row r="1983" spans="1:25" x14ac:dyDescent="0.45">
      <c r="A1983" t="s">
        <v>203</v>
      </c>
      <c r="B1983" t="s">
        <v>246</v>
      </c>
      <c r="C1983">
        <v>1642</v>
      </c>
      <c r="D1983" t="s">
        <v>248</v>
      </c>
      <c r="F1983">
        <v>2009</v>
      </c>
      <c r="G1983">
        <v>1407</v>
      </c>
      <c r="H1983">
        <v>1170</v>
      </c>
      <c r="I1983">
        <v>38685.5</v>
      </c>
      <c r="K1983">
        <v>0.217</v>
      </c>
      <c r="L1983">
        <v>1.1999999999999999E-3</v>
      </c>
      <c r="M1983">
        <v>25508.3</v>
      </c>
      <c r="N1983">
        <v>6.2199999999999998E-2</v>
      </c>
      <c r="O1983">
        <v>3.867</v>
      </c>
      <c r="P1983">
        <v>4.0899999999999999E-2</v>
      </c>
      <c r="Q1983">
        <v>413264.2</v>
      </c>
      <c r="R1983" t="s">
        <v>333</v>
      </c>
      <c r="S1983" t="s">
        <v>38</v>
      </c>
      <c r="T1983" t="s">
        <v>28</v>
      </c>
      <c r="V1983" t="s">
        <v>40</v>
      </c>
      <c r="Y1983" t="s">
        <v>35</v>
      </c>
    </row>
    <row r="1984" spans="1:25" x14ac:dyDescent="0.45">
      <c r="A1984" t="s">
        <v>203</v>
      </c>
      <c r="B1984" t="s">
        <v>246</v>
      </c>
      <c r="C1984">
        <v>1642</v>
      </c>
      <c r="D1984" t="s">
        <v>248</v>
      </c>
      <c r="F1984">
        <v>2010</v>
      </c>
      <c r="G1984">
        <v>1366</v>
      </c>
      <c r="H1984">
        <v>1103.75</v>
      </c>
      <c r="I1984">
        <v>33335.5</v>
      </c>
      <c r="K1984">
        <v>0.189</v>
      </c>
      <c r="L1984">
        <v>1.2999999999999999E-3</v>
      </c>
      <c r="M1984">
        <v>21429.375</v>
      </c>
      <c r="N1984">
        <v>6.0499999999999998E-2</v>
      </c>
      <c r="O1984">
        <v>23.893999999999998</v>
      </c>
      <c r="P1984">
        <v>0.15679999999999999</v>
      </c>
      <c r="Q1984">
        <v>353838.05</v>
      </c>
      <c r="R1984" t="s">
        <v>333</v>
      </c>
      <c r="S1984" t="s">
        <v>38</v>
      </c>
      <c r="T1984" t="s">
        <v>28</v>
      </c>
      <c r="V1984" t="s">
        <v>40</v>
      </c>
      <c r="Y1984" t="s">
        <v>35</v>
      </c>
    </row>
    <row r="1985" spans="1:25" x14ac:dyDescent="0.45">
      <c r="A1985" t="s">
        <v>203</v>
      </c>
      <c r="B1985" t="s">
        <v>246</v>
      </c>
      <c r="C1985">
        <v>1642</v>
      </c>
      <c r="D1985" t="s">
        <v>248</v>
      </c>
      <c r="F1985">
        <v>2011</v>
      </c>
      <c r="G1985">
        <v>1060</v>
      </c>
      <c r="H1985">
        <v>781.37</v>
      </c>
      <c r="I1985">
        <v>27727.919999999998</v>
      </c>
      <c r="K1985">
        <v>0.115</v>
      </c>
      <c r="L1985">
        <v>1.1999999999999999E-3</v>
      </c>
      <c r="M1985">
        <v>17404.001</v>
      </c>
      <c r="N1985">
        <v>6.0600000000000001E-2</v>
      </c>
      <c r="O1985">
        <v>3.4220000000000002</v>
      </c>
      <c r="P1985">
        <v>5.2400000000000002E-2</v>
      </c>
      <c r="Q1985">
        <v>288561.94900000002</v>
      </c>
      <c r="R1985" t="s">
        <v>333</v>
      </c>
      <c r="S1985" t="s">
        <v>38</v>
      </c>
      <c r="T1985" t="s">
        <v>28</v>
      </c>
      <c r="V1985" t="s">
        <v>40</v>
      </c>
      <c r="Y1985" t="s">
        <v>35</v>
      </c>
    </row>
    <row r="1986" spans="1:25" x14ac:dyDescent="0.45">
      <c r="A1986" t="s">
        <v>203</v>
      </c>
      <c r="B1986" t="s">
        <v>246</v>
      </c>
      <c r="C1986">
        <v>1642</v>
      </c>
      <c r="D1986" t="s">
        <v>248</v>
      </c>
      <c r="F1986">
        <v>2012</v>
      </c>
      <c r="G1986">
        <v>821</v>
      </c>
      <c r="H1986">
        <v>623.03</v>
      </c>
      <c r="I1986">
        <v>22786.07</v>
      </c>
      <c r="K1986">
        <v>7.0999999999999994E-2</v>
      </c>
      <c r="L1986">
        <v>1E-3</v>
      </c>
      <c r="M1986">
        <v>14157.017</v>
      </c>
      <c r="N1986">
        <v>5.9400000000000001E-2</v>
      </c>
      <c r="O1986">
        <v>2.7970000000000002</v>
      </c>
      <c r="P1986">
        <v>3.8899999999999997E-2</v>
      </c>
      <c r="Q1986">
        <v>238006.549</v>
      </c>
      <c r="R1986" t="s">
        <v>333</v>
      </c>
      <c r="S1986" t="s">
        <v>38</v>
      </c>
      <c r="T1986" t="s">
        <v>28</v>
      </c>
      <c r="V1986" t="s">
        <v>40</v>
      </c>
      <c r="Y1986" t="s">
        <v>35</v>
      </c>
    </row>
    <row r="1987" spans="1:25" x14ac:dyDescent="0.45">
      <c r="A1987" t="s">
        <v>203</v>
      </c>
      <c r="B1987" t="s">
        <v>246</v>
      </c>
      <c r="C1987">
        <v>1642</v>
      </c>
      <c r="D1987" t="s">
        <v>248</v>
      </c>
      <c r="F1987">
        <v>2013</v>
      </c>
      <c r="G1987">
        <v>392</v>
      </c>
      <c r="H1987">
        <v>267.97000000000003</v>
      </c>
      <c r="I1987">
        <v>10124.24</v>
      </c>
      <c r="K1987">
        <v>0.03</v>
      </c>
      <c r="L1987">
        <v>1E-3</v>
      </c>
      <c r="M1987">
        <v>6012.46</v>
      </c>
      <c r="N1987">
        <v>6.1100000000000002E-2</v>
      </c>
      <c r="O1987">
        <v>1.696</v>
      </c>
      <c r="P1987">
        <v>6.9599999999999995E-2</v>
      </c>
      <c r="Q1987">
        <v>97915.599000000002</v>
      </c>
      <c r="R1987" t="s">
        <v>333</v>
      </c>
      <c r="S1987" t="s">
        <v>38</v>
      </c>
      <c r="T1987" t="s">
        <v>28</v>
      </c>
      <c r="V1987" t="s">
        <v>40</v>
      </c>
      <c r="Y1987" t="s">
        <v>35</v>
      </c>
    </row>
    <row r="1988" spans="1:25" x14ac:dyDescent="0.45">
      <c r="A1988" t="s">
        <v>203</v>
      </c>
      <c r="B1988" t="s">
        <v>246</v>
      </c>
      <c r="C1988">
        <v>1642</v>
      </c>
      <c r="D1988" t="s">
        <v>248</v>
      </c>
      <c r="F1988">
        <v>2014</v>
      </c>
      <c r="G1988">
        <v>711</v>
      </c>
      <c r="H1988">
        <v>475.04</v>
      </c>
      <c r="I1988">
        <v>18348.59</v>
      </c>
      <c r="K1988">
        <v>5.6000000000000001E-2</v>
      </c>
      <c r="L1988">
        <v>1E-3</v>
      </c>
      <c r="M1988">
        <v>11405.665000000001</v>
      </c>
      <c r="N1988">
        <v>6.3799999999999996E-2</v>
      </c>
      <c r="O1988">
        <v>3.7650000000000001</v>
      </c>
      <c r="P1988">
        <v>8.3799999999999999E-2</v>
      </c>
      <c r="Q1988">
        <v>177290.18100000001</v>
      </c>
      <c r="R1988" t="s">
        <v>333</v>
      </c>
      <c r="S1988" t="s">
        <v>38</v>
      </c>
      <c r="T1988" t="s">
        <v>28</v>
      </c>
      <c r="V1988" t="s">
        <v>40</v>
      </c>
      <c r="Y1988" t="s">
        <v>35</v>
      </c>
    </row>
    <row r="1989" spans="1:25" x14ac:dyDescent="0.45">
      <c r="A1989" t="s">
        <v>203</v>
      </c>
      <c r="B1989" t="s">
        <v>246</v>
      </c>
      <c r="C1989">
        <v>1642</v>
      </c>
      <c r="D1989" t="s">
        <v>248</v>
      </c>
      <c r="F1989">
        <v>2015</v>
      </c>
      <c r="G1989">
        <v>584</v>
      </c>
      <c r="H1989">
        <v>397.32</v>
      </c>
      <c r="I1989">
        <v>14838.51</v>
      </c>
      <c r="K1989">
        <v>4.5999999999999999E-2</v>
      </c>
      <c r="L1989">
        <v>1E-3</v>
      </c>
      <c r="M1989">
        <v>9101.4249999999993</v>
      </c>
      <c r="N1989">
        <v>6.0199999999999997E-2</v>
      </c>
      <c r="O1989">
        <v>2.6960000000000002</v>
      </c>
      <c r="P1989">
        <v>6.5299999999999997E-2</v>
      </c>
      <c r="Q1989">
        <v>151031.54800000001</v>
      </c>
      <c r="R1989" t="s">
        <v>333</v>
      </c>
      <c r="S1989" t="s">
        <v>38</v>
      </c>
      <c r="T1989" t="s">
        <v>28</v>
      </c>
      <c r="V1989" t="s">
        <v>40</v>
      </c>
      <c r="Y1989" t="s">
        <v>36</v>
      </c>
    </row>
    <row r="1990" spans="1:25" x14ac:dyDescent="0.45">
      <c r="A1990" t="s">
        <v>203</v>
      </c>
      <c r="B1990" t="s">
        <v>246</v>
      </c>
      <c r="C1990">
        <v>1642</v>
      </c>
      <c r="D1990" t="s">
        <v>248</v>
      </c>
      <c r="F1990">
        <v>2016</v>
      </c>
      <c r="G1990">
        <v>598</v>
      </c>
      <c r="H1990">
        <v>408.81</v>
      </c>
      <c r="I1990">
        <v>15830.56</v>
      </c>
      <c r="K1990">
        <v>0.05</v>
      </c>
      <c r="L1990">
        <v>1E-3</v>
      </c>
      <c r="M1990">
        <v>10074.118</v>
      </c>
      <c r="N1990">
        <v>6.1400000000000003E-2</v>
      </c>
      <c r="O1990">
        <v>2.8780000000000001</v>
      </c>
      <c r="P1990">
        <v>6.4799999999999996E-2</v>
      </c>
      <c r="Q1990">
        <v>163786.63399999999</v>
      </c>
      <c r="R1990" t="s">
        <v>333</v>
      </c>
      <c r="S1990" t="s">
        <v>38</v>
      </c>
      <c r="T1990" t="s">
        <v>28</v>
      </c>
      <c r="V1990" t="s">
        <v>40</v>
      </c>
      <c r="Y1990" t="s">
        <v>36</v>
      </c>
    </row>
    <row r="1991" spans="1:25" x14ac:dyDescent="0.45">
      <c r="A1991" t="s">
        <v>203</v>
      </c>
      <c r="B1991" t="s">
        <v>246</v>
      </c>
      <c r="C1991">
        <v>1642</v>
      </c>
      <c r="D1991" t="s">
        <v>248</v>
      </c>
      <c r="F1991">
        <v>2017</v>
      </c>
      <c r="G1991">
        <v>476</v>
      </c>
      <c r="H1991">
        <v>331.61</v>
      </c>
      <c r="I1991">
        <v>12869.05</v>
      </c>
      <c r="K1991">
        <v>4.1000000000000002E-2</v>
      </c>
      <c r="L1991">
        <v>1E-3</v>
      </c>
      <c r="M1991">
        <v>8062.4629999999997</v>
      </c>
      <c r="N1991">
        <v>6.0499999999999998E-2</v>
      </c>
      <c r="O1991">
        <v>1.974</v>
      </c>
      <c r="P1991">
        <v>5.4600000000000003E-2</v>
      </c>
      <c r="Q1991">
        <v>132869.95000000001</v>
      </c>
      <c r="R1991" t="s">
        <v>333</v>
      </c>
      <c r="S1991" t="s">
        <v>38</v>
      </c>
      <c r="T1991" t="s">
        <v>28</v>
      </c>
      <c r="V1991" t="s">
        <v>40</v>
      </c>
      <c r="Y1991" t="s">
        <v>36</v>
      </c>
    </row>
    <row r="1992" spans="1:25" x14ac:dyDescent="0.45">
      <c r="A1992" t="s">
        <v>203</v>
      </c>
      <c r="B1992" t="s">
        <v>246</v>
      </c>
      <c r="C1992">
        <v>1642</v>
      </c>
      <c r="D1992" t="s">
        <v>248</v>
      </c>
      <c r="F1992">
        <v>2018</v>
      </c>
      <c r="G1992">
        <v>309</v>
      </c>
      <c r="H1992">
        <v>222.53</v>
      </c>
      <c r="I1992">
        <v>8305.83</v>
      </c>
      <c r="K1992">
        <v>2.7E-2</v>
      </c>
      <c r="L1992">
        <v>1E-3</v>
      </c>
      <c r="M1992">
        <v>5434.4889999999996</v>
      </c>
      <c r="N1992">
        <v>6.3200000000000006E-2</v>
      </c>
      <c r="O1992">
        <v>1.4279999999999999</v>
      </c>
      <c r="P1992">
        <v>6.3600000000000004E-2</v>
      </c>
      <c r="Q1992">
        <v>86309.225000000006</v>
      </c>
      <c r="R1992" t="s">
        <v>333</v>
      </c>
      <c r="S1992" t="s">
        <v>38</v>
      </c>
      <c r="T1992" t="s">
        <v>28</v>
      </c>
      <c r="V1992" t="s">
        <v>40</v>
      </c>
      <c r="Y1992" t="s">
        <v>36</v>
      </c>
    </row>
    <row r="1993" spans="1:25" x14ac:dyDescent="0.45">
      <c r="A1993" t="s">
        <v>203</v>
      </c>
      <c r="B1993" t="s">
        <v>246</v>
      </c>
      <c r="C1993">
        <v>1642</v>
      </c>
      <c r="D1993" t="s">
        <v>248</v>
      </c>
      <c r="F1993">
        <v>2019</v>
      </c>
      <c r="G1993">
        <v>39</v>
      </c>
      <c r="H1993">
        <v>24.09</v>
      </c>
      <c r="I1993">
        <v>952.37</v>
      </c>
      <c r="K1993">
        <v>3.0000000000000001E-3</v>
      </c>
      <c r="L1993">
        <v>1E-3</v>
      </c>
      <c r="M1993">
        <v>669.75</v>
      </c>
      <c r="N1993">
        <v>6.93E-2</v>
      </c>
      <c r="O1993">
        <v>0.23300000000000001</v>
      </c>
      <c r="P1993">
        <v>8.6599999999999996E-2</v>
      </c>
      <c r="Q1993">
        <v>9422.0220000000008</v>
      </c>
      <c r="R1993" t="s">
        <v>333</v>
      </c>
      <c r="S1993" t="s">
        <v>38</v>
      </c>
      <c r="T1993" t="s">
        <v>28</v>
      </c>
      <c r="V1993" t="s">
        <v>40</v>
      </c>
      <c r="Y1993" t="s">
        <v>36</v>
      </c>
    </row>
    <row r="1994" spans="1:25" x14ac:dyDescent="0.45">
      <c r="A1994" t="s">
        <v>203</v>
      </c>
      <c r="B1994" t="s">
        <v>246</v>
      </c>
      <c r="C1994">
        <v>1642</v>
      </c>
      <c r="D1994" t="s">
        <v>248</v>
      </c>
      <c r="F1994">
        <v>2020</v>
      </c>
      <c r="G1994">
        <v>25</v>
      </c>
      <c r="H1994">
        <v>16.11</v>
      </c>
      <c r="I1994">
        <v>587.41999999999996</v>
      </c>
      <c r="K1994">
        <v>2E-3</v>
      </c>
      <c r="L1994">
        <v>1E-3</v>
      </c>
      <c r="M1994">
        <v>369.52100000000002</v>
      </c>
      <c r="N1994">
        <v>6.3600000000000004E-2</v>
      </c>
      <c r="O1994">
        <v>0.46100000000000002</v>
      </c>
      <c r="P1994">
        <v>0.19980000000000001</v>
      </c>
      <c r="Q1994">
        <v>5830.2079999999996</v>
      </c>
      <c r="R1994" t="s">
        <v>333</v>
      </c>
      <c r="S1994" t="s">
        <v>38</v>
      </c>
      <c r="T1994" t="s">
        <v>28</v>
      </c>
      <c r="V1994" t="s">
        <v>40</v>
      </c>
      <c r="Y1994" t="s">
        <v>36</v>
      </c>
    </row>
    <row r="1995" spans="1:25" x14ac:dyDescent="0.45">
      <c r="A1995" t="s">
        <v>203</v>
      </c>
      <c r="B1995" t="s">
        <v>246</v>
      </c>
      <c r="C1995">
        <v>1642</v>
      </c>
      <c r="D1995" t="s">
        <v>248</v>
      </c>
      <c r="F1995">
        <v>2021</v>
      </c>
      <c r="G1995">
        <v>64</v>
      </c>
      <c r="H1995">
        <v>37.75</v>
      </c>
      <c r="I1995">
        <v>1308.5899999999999</v>
      </c>
      <c r="K1995">
        <v>4.0000000000000001E-3</v>
      </c>
      <c r="L1995">
        <v>1E-3</v>
      </c>
      <c r="M1995">
        <v>882.50099999999998</v>
      </c>
      <c r="N1995">
        <v>6.54E-2</v>
      </c>
      <c r="O1995">
        <v>1.1060000000000001</v>
      </c>
      <c r="P1995">
        <v>0.22750000000000001</v>
      </c>
      <c r="Q1995">
        <v>13180.556</v>
      </c>
      <c r="R1995" t="s">
        <v>333</v>
      </c>
      <c r="S1995" t="s">
        <v>38</v>
      </c>
      <c r="T1995" t="s">
        <v>28</v>
      </c>
      <c r="V1995" t="s">
        <v>40</v>
      </c>
      <c r="Y1995" t="s">
        <v>36</v>
      </c>
    </row>
    <row r="1996" spans="1:25" x14ac:dyDescent="0.45">
      <c r="A1996" t="s">
        <v>203</v>
      </c>
      <c r="B1996" t="s">
        <v>246</v>
      </c>
      <c r="C1996">
        <v>1642</v>
      </c>
      <c r="D1996" t="s">
        <v>248</v>
      </c>
      <c r="F1996">
        <v>2022</v>
      </c>
      <c r="G1996">
        <v>23</v>
      </c>
      <c r="H1996">
        <v>13.06</v>
      </c>
      <c r="I1996">
        <v>500.21</v>
      </c>
      <c r="K1996">
        <v>2E-3</v>
      </c>
      <c r="L1996">
        <v>1E-3</v>
      </c>
      <c r="M1996">
        <v>383.488</v>
      </c>
      <c r="N1996">
        <v>7.5300000000000006E-2</v>
      </c>
      <c r="O1996">
        <v>0.88400000000000001</v>
      </c>
      <c r="P1996">
        <v>0.38129999999999997</v>
      </c>
      <c r="Q1996">
        <v>4953.7299999999996</v>
      </c>
      <c r="R1996" t="s">
        <v>333</v>
      </c>
      <c r="S1996" t="s">
        <v>38</v>
      </c>
      <c r="T1996" t="s">
        <v>28</v>
      </c>
      <c r="V1996" t="s">
        <v>40</v>
      </c>
      <c r="Y1996" t="s">
        <v>36</v>
      </c>
    </row>
    <row r="1997" spans="1:25" x14ac:dyDescent="0.45">
      <c r="A1997" t="s">
        <v>203</v>
      </c>
      <c r="B1997" t="s">
        <v>249</v>
      </c>
      <c r="C1997">
        <v>1643</v>
      </c>
      <c r="D1997">
        <v>10</v>
      </c>
      <c r="F1997">
        <v>2009</v>
      </c>
      <c r="G1997">
        <v>7</v>
      </c>
      <c r="H1997">
        <v>3.72</v>
      </c>
      <c r="I1997">
        <v>52.23</v>
      </c>
      <c r="O1997">
        <v>0.54500000000000004</v>
      </c>
      <c r="P1997">
        <v>1.2003999999999999</v>
      </c>
      <c r="Q1997">
        <v>907.7</v>
      </c>
      <c r="R1997" t="s">
        <v>923</v>
      </c>
      <c r="T1997" t="s">
        <v>28</v>
      </c>
      <c r="Y1997" t="s">
        <v>29</v>
      </c>
    </row>
    <row r="1998" spans="1:25" x14ac:dyDescent="0.45">
      <c r="A1998" t="s">
        <v>203</v>
      </c>
      <c r="B1998" t="s">
        <v>249</v>
      </c>
      <c r="C1998">
        <v>1643</v>
      </c>
      <c r="D1998">
        <v>10</v>
      </c>
      <c r="F1998">
        <v>2010</v>
      </c>
      <c r="G1998">
        <v>78</v>
      </c>
      <c r="H1998">
        <v>44.88</v>
      </c>
      <c r="I1998">
        <v>567.26</v>
      </c>
      <c r="O1998">
        <v>6.5709999999999997</v>
      </c>
      <c r="P1998">
        <v>1.2</v>
      </c>
      <c r="Q1998">
        <v>10950.8</v>
      </c>
      <c r="R1998" t="s">
        <v>923</v>
      </c>
      <c r="T1998" t="s">
        <v>28</v>
      </c>
      <c r="Y1998" t="s">
        <v>29</v>
      </c>
    </row>
    <row r="1999" spans="1:25" x14ac:dyDescent="0.45">
      <c r="A1999" t="s">
        <v>203</v>
      </c>
      <c r="B1999" t="s">
        <v>249</v>
      </c>
      <c r="C1999">
        <v>1643</v>
      </c>
      <c r="D1999">
        <v>10</v>
      </c>
      <c r="F1999">
        <v>2011</v>
      </c>
      <c r="G1999">
        <v>13</v>
      </c>
      <c r="H1999">
        <v>7.05</v>
      </c>
      <c r="I1999">
        <v>88.44</v>
      </c>
      <c r="O1999">
        <v>1.032</v>
      </c>
      <c r="P1999">
        <v>1.2001999999999999</v>
      </c>
      <c r="Q1999">
        <v>1720.2</v>
      </c>
      <c r="R1999" t="s">
        <v>923</v>
      </c>
      <c r="T1999" t="s">
        <v>28</v>
      </c>
      <c r="Y1999" t="s">
        <v>29</v>
      </c>
    </row>
    <row r="2000" spans="1:25" x14ac:dyDescent="0.45">
      <c r="A2000" t="s">
        <v>203</v>
      </c>
      <c r="B2000" t="s">
        <v>249</v>
      </c>
      <c r="C2000">
        <v>1643</v>
      </c>
      <c r="D2000">
        <v>10</v>
      </c>
      <c r="F2000">
        <v>2012</v>
      </c>
      <c r="G2000">
        <v>14</v>
      </c>
      <c r="H2000">
        <v>9.25</v>
      </c>
      <c r="I2000">
        <v>111.72</v>
      </c>
      <c r="O2000">
        <v>1.3540000000000001</v>
      </c>
      <c r="P2000">
        <v>1.1999</v>
      </c>
      <c r="Q2000">
        <v>2257.1</v>
      </c>
      <c r="R2000" t="s">
        <v>923</v>
      </c>
      <c r="T2000" t="s">
        <v>28</v>
      </c>
      <c r="Y2000" t="s">
        <v>29</v>
      </c>
    </row>
    <row r="2001" spans="1:25" x14ac:dyDescent="0.45">
      <c r="A2001" t="s">
        <v>203</v>
      </c>
      <c r="B2001" t="s">
        <v>249</v>
      </c>
      <c r="C2001">
        <v>1643</v>
      </c>
      <c r="D2001">
        <v>10</v>
      </c>
      <c r="F2001">
        <v>2013</v>
      </c>
      <c r="G2001">
        <v>17</v>
      </c>
      <c r="H2001">
        <v>13.07</v>
      </c>
      <c r="I2001">
        <v>185.2</v>
      </c>
      <c r="O2001">
        <v>1.9139999999999999</v>
      </c>
      <c r="P2001">
        <v>1.2</v>
      </c>
      <c r="Q2001">
        <v>3189.1</v>
      </c>
      <c r="R2001" t="s">
        <v>923</v>
      </c>
      <c r="T2001" t="s">
        <v>28</v>
      </c>
      <c r="Y2001" t="s">
        <v>29</v>
      </c>
    </row>
    <row r="2002" spans="1:25" x14ac:dyDescent="0.45">
      <c r="A2002" t="s">
        <v>203</v>
      </c>
      <c r="B2002" t="s">
        <v>249</v>
      </c>
      <c r="C2002">
        <v>1643</v>
      </c>
      <c r="D2002">
        <v>10</v>
      </c>
      <c r="F2002">
        <v>2014</v>
      </c>
      <c r="G2002">
        <v>7</v>
      </c>
      <c r="H2002">
        <v>3.55</v>
      </c>
      <c r="I2002">
        <v>47.06</v>
      </c>
      <c r="O2002">
        <v>0.52</v>
      </c>
      <c r="P2002">
        <v>1.2000999999999999</v>
      </c>
      <c r="Q2002">
        <v>866.2</v>
      </c>
      <c r="R2002" t="s">
        <v>923</v>
      </c>
      <c r="T2002" t="s">
        <v>28</v>
      </c>
      <c r="Y2002" t="s">
        <v>29</v>
      </c>
    </row>
    <row r="2003" spans="1:25" x14ac:dyDescent="0.45">
      <c r="A2003" t="s">
        <v>203</v>
      </c>
      <c r="B2003" t="s">
        <v>249</v>
      </c>
      <c r="C2003">
        <v>1643</v>
      </c>
      <c r="D2003">
        <v>10</v>
      </c>
      <c r="F2003">
        <v>2015</v>
      </c>
      <c r="G2003">
        <v>38</v>
      </c>
      <c r="H2003">
        <v>12.89</v>
      </c>
      <c r="I2003">
        <v>134.88</v>
      </c>
      <c r="O2003">
        <v>1.887</v>
      </c>
      <c r="P2003">
        <v>1.2005999999999999</v>
      </c>
      <c r="Q2003">
        <v>3145.2</v>
      </c>
      <c r="R2003" t="s">
        <v>923</v>
      </c>
      <c r="T2003" t="s">
        <v>28</v>
      </c>
      <c r="Y2003" t="s">
        <v>30</v>
      </c>
    </row>
    <row r="2004" spans="1:25" x14ac:dyDescent="0.45">
      <c r="A2004" t="s">
        <v>203</v>
      </c>
      <c r="B2004" t="s">
        <v>249</v>
      </c>
      <c r="C2004">
        <v>1643</v>
      </c>
      <c r="D2004">
        <v>10</v>
      </c>
      <c r="F2004">
        <v>2016</v>
      </c>
      <c r="G2004">
        <v>30</v>
      </c>
      <c r="H2004">
        <v>20.329999999999998</v>
      </c>
      <c r="I2004">
        <v>302.17</v>
      </c>
      <c r="O2004">
        <v>2.976</v>
      </c>
      <c r="P2004">
        <v>1.1998</v>
      </c>
      <c r="Q2004">
        <v>4960.5</v>
      </c>
      <c r="R2004" t="s">
        <v>923</v>
      </c>
      <c r="T2004" t="s">
        <v>28</v>
      </c>
      <c r="Y2004" t="s">
        <v>30</v>
      </c>
    </row>
    <row r="2005" spans="1:25" x14ac:dyDescent="0.45">
      <c r="A2005" t="s">
        <v>203</v>
      </c>
      <c r="B2005" t="s">
        <v>249</v>
      </c>
      <c r="C2005">
        <v>1643</v>
      </c>
      <c r="D2005">
        <v>10</v>
      </c>
      <c r="F2005">
        <v>2017</v>
      </c>
      <c r="G2005">
        <v>25</v>
      </c>
      <c r="H2005">
        <v>21.28</v>
      </c>
      <c r="I2005">
        <v>319.31</v>
      </c>
      <c r="O2005">
        <v>3.1150000000000002</v>
      </c>
      <c r="P2005">
        <v>1.2001999999999999</v>
      </c>
      <c r="Q2005">
        <v>5192.2</v>
      </c>
      <c r="R2005" t="s">
        <v>923</v>
      </c>
      <c r="T2005" t="s">
        <v>28</v>
      </c>
      <c r="Y2005" t="s">
        <v>30</v>
      </c>
    </row>
    <row r="2006" spans="1:25" x14ac:dyDescent="0.45">
      <c r="A2006" t="s">
        <v>203</v>
      </c>
      <c r="B2006" t="s">
        <v>249</v>
      </c>
      <c r="C2006">
        <v>1643</v>
      </c>
      <c r="D2006">
        <v>10</v>
      </c>
      <c r="F2006">
        <v>2018</v>
      </c>
      <c r="G2006">
        <v>21</v>
      </c>
      <c r="H2006">
        <v>12.45</v>
      </c>
      <c r="I2006">
        <v>167.15</v>
      </c>
      <c r="O2006">
        <v>1.823</v>
      </c>
      <c r="P2006">
        <v>1.2002999999999999</v>
      </c>
      <c r="Q2006">
        <v>3037.8</v>
      </c>
      <c r="R2006" t="s">
        <v>923</v>
      </c>
      <c r="T2006" t="s">
        <v>28</v>
      </c>
      <c r="Y2006" t="s">
        <v>30</v>
      </c>
    </row>
    <row r="2007" spans="1:25" x14ac:dyDescent="0.45">
      <c r="A2007" t="s">
        <v>203</v>
      </c>
      <c r="B2007" t="s">
        <v>249</v>
      </c>
      <c r="C2007">
        <v>1643</v>
      </c>
      <c r="D2007">
        <v>10</v>
      </c>
      <c r="F2007">
        <v>2019</v>
      </c>
      <c r="G2007">
        <v>11</v>
      </c>
      <c r="H2007">
        <v>4.05</v>
      </c>
      <c r="I2007">
        <v>39.270000000000003</v>
      </c>
      <c r="O2007">
        <v>0.59299999999999997</v>
      </c>
      <c r="P2007">
        <v>1.2000999999999999</v>
      </c>
      <c r="Q2007">
        <v>988.2</v>
      </c>
      <c r="R2007" t="s">
        <v>923</v>
      </c>
      <c r="T2007" t="s">
        <v>28</v>
      </c>
      <c r="Y2007" t="s">
        <v>30</v>
      </c>
    </row>
    <row r="2008" spans="1:25" x14ac:dyDescent="0.45">
      <c r="A2008" t="s">
        <v>203</v>
      </c>
      <c r="B2008" t="s">
        <v>249</v>
      </c>
      <c r="C2008">
        <v>1643</v>
      </c>
      <c r="D2008">
        <v>10</v>
      </c>
      <c r="F2008">
        <v>2020</v>
      </c>
      <c r="G2008">
        <v>11</v>
      </c>
      <c r="H2008">
        <v>6.43</v>
      </c>
      <c r="I2008">
        <v>98.98</v>
      </c>
      <c r="O2008">
        <v>0.94099999999999995</v>
      </c>
      <c r="P2008">
        <v>1.2002999999999999</v>
      </c>
      <c r="Q2008">
        <v>1568.9</v>
      </c>
      <c r="R2008" t="s">
        <v>923</v>
      </c>
      <c r="T2008" t="s">
        <v>28</v>
      </c>
      <c r="Y2008" t="s">
        <v>30</v>
      </c>
    </row>
    <row r="2009" spans="1:25" x14ac:dyDescent="0.45">
      <c r="A2009" t="s">
        <v>203</v>
      </c>
      <c r="B2009" t="s">
        <v>249</v>
      </c>
      <c r="C2009">
        <v>1643</v>
      </c>
      <c r="D2009">
        <v>10</v>
      </c>
      <c r="F2009">
        <v>2021</v>
      </c>
      <c r="G2009">
        <v>9</v>
      </c>
      <c r="H2009">
        <v>5.38</v>
      </c>
      <c r="I2009">
        <v>70.67</v>
      </c>
      <c r="O2009">
        <v>0.78800000000000003</v>
      </c>
      <c r="P2009">
        <v>1.1998</v>
      </c>
      <c r="Q2009">
        <v>1312.7</v>
      </c>
      <c r="R2009" t="s">
        <v>923</v>
      </c>
      <c r="T2009" t="s">
        <v>28</v>
      </c>
      <c r="Y2009" t="s">
        <v>30</v>
      </c>
    </row>
    <row r="2010" spans="1:25" x14ac:dyDescent="0.45">
      <c r="A2010" t="s">
        <v>203</v>
      </c>
      <c r="B2010" t="s">
        <v>249</v>
      </c>
      <c r="C2010">
        <v>1643</v>
      </c>
      <c r="D2010">
        <v>10</v>
      </c>
      <c r="F2010">
        <v>2022</v>
      </c>
      <c r="G2010">
        <v>0</v>
      </c>
      <c r="H2010">
        <v>0</v>
      </c>
      <c r="R2010" t="s">
        <v>923</v>
      </c>
      <c r="T2010" t="s">
        <v>28</v>
      </c>
      <c r="Y2010" t="s">
        <v>30</v>
      </c>
    </row>
    <row r="2011" spans="1:25" x14ac:dyDescent="0.45">
      <c r="A2011" t="s">
        <v>203</v>
      </c>
      <c r="B2011" t="s">
        <v>250</v>
      </c>
      <c r="C2011">
        <v>1660</v>
      </c>
      <c r="D2011">
        <v>3</v>
      </c>
      <c r="F2011">
        <v>2009</v>
      </c>
      <c r="G2011">
        <v>45</v>
      </c>
      <c r="H2011">
        <v>40.36</v>
      </c>
      <c r="I2011">
        <v>2136.08</v>
      </c>
      <c r="M2011">
        <v>1708.2360000000001</v>
      </c>
      <c r="N2011">
        <v>5.8999999999999997E-2</v>
      </c>
      <c r="O2011">
        <v>3.7789999999999999</v>
      </c>
      <c r="P2011">
        <v>0.33439999999999998</v>
      </c>
      <c r="Q2011">
        <v>28742.992999999999</v>
      </c>
      <c r="R2011" t="s">
        <v>333</v>
      </c>
      <c r="S2011" t="s">
        <v>38</v>
      </c>
      <c r="T2011" t="s">
        <v>89</v>
      </c>
      <c r="V2011" t="s">
        <v>251</v>
      </c>
      <c r="Y2011" t="s">
        <v>69</v>
      </c>
    </row>
    <row r="2012" spans="1:25" x14ac:dyDescent="0.45">
      <c r="A2012" t="s">
        <v>203</v>
      </c>
      <c r="B2012" t="s">
        <v>250</v>
      </c>
      <c r="C2012">
        <v>1660</v>
      </c>
      <c r="D2012">
        <v>3</v>
      </c>
      <c r="F2012">
        <v>2010</v>
      </c>
      <c r="G2012">
        <v>359</v>
      </c>
      <c r="H2012">
        <v>321.58999999999997</v>
      </c>
      <c r="I2012">
        <v>15802.89</v>
      </c>
      <c r="M2012">
        <v>13061.383</v>
      </c>
      <c r="N2012">
        <v>5.8999999999999997E-2</v>
      </c>
      <c r="O2012">
        <v>31.984000000000002</v>
      </c>
      <c r="P2012">
        <v>0.35820000000000002</v>
      </c>
      <c r="Q2012">
        <v>219729.565</v>
      </c>
      <c r="R2012" t="s">
        <v>333</v>
      </c>
      <c r="S2012" t="s">
        <v>38</v>
      </c>
      <c r="T2012" t="s">
        <v>89</v>
      </c>
      <c r="V2012" t="s">
        <v>251</v>
      </c>
      <c r="Y2012" t="s">
        <v>69</v>
      </c>
    </row>
    <row r="2013" spans="1:25" x14ac:dyDescent="0.45">
      <c r="A2013" t="s">
        <v>203</v>
      </c>
      <c r="B2013" t="s">
        <v>250</v>
      </c>
      <c r="C2013">
        <v>1660</v>
      </c>
      <c r="D2013">
        <v>3</v>
      </c>
      <c r="F2013">
        <v>2011</v>
      </c>
      <c r="G2013">
        <v>150</v>
      </c>
      <c r="H2013">
        <v>138.78</v>
      </c>
      <c r="I2013">
        <v>6745.27</v>
      </c>
      <c r="M2013">
        <v>5554.7740000000003</v>
      </c>
      <c r="N2013">
        <v>5.91E-2</v>
      </c>
      <c r="O2013">
        <v>14.04</v>
      </c>
      <c r="P2013">
        <v>0.34810000000000002</v>
      </c>
      <c r="Q2013">
        <v>93447.46</v>
      </c>
      <c r="R2013" t="s">
        <v>333</v>
      </c>
      <c r="S2013" t="s">
        <v>38</v>
      </c>
      <c r="T2013" t="s">
        <v>89</v>
      </c>
      <c r="V2013" t="s">
        <v>251</v>
      </c>
      <c r="Y2013" t="s">
        <v>69</v>
      </c>
    </row>
    <row r="2014" spans="1:25" x14ac:dyDescent="0.45">
      <c r="A2014" t="s">
        <v>203</v>
      </c>
      <c r="B2014" t="s">
        <v>250</v>
      </c>
      <c r="C2014">
        <v>1660</v>
      </c>
      <c r="D2014">
        <v>3</v>
      </c>
      <c r="F2014">
        <v>2012</v>
      </c>
      <c r="G2014">
        <v>162</v>
      </c>
      <c r="H2014">
        <v>143.12</v>
      </c>
      <c r="I2014">
        <v>6616.2</v>
      </c>
      <c r="M2014">
        <v>5551.3810000000003</v>
      </c>
      <c r="N2014">
        <v>5.91E-2</v>
      </c>
      <c r="O2014">
        <v>14.231</v>
      </c>
      <c r="P2014">
        <v>0.3664</v>
      </c>
      <c r="Q2014">
        <v>93414.076000000001</v>
      </c>
      <c r="R2014" t="s">
        <v>333</v>
      </c>
      <c r="S2014" t="s">
        <v>38</v>
      </c>
      <c r="T2014" t="s">
        <v>89</v>
      </c>
      <c r="V2014" t="s">
        <v>251</v>
      </c>
      <c r="Y2014" t="s">
        <v>69</v>
      </c>
    </row>
    <row r="2015" spans="1:25" x14ac:dyDescent="0.45">
      <c r="A2015" t="s">
        <v>203</v>
      </c>
      <c r="B2015" t="s">
        <v>250</v>
      </c>
      <c r="C2015">
        <v>1660</v>
      </c>
      <c r="D2015">
        <v>3</v>
      </c>
      <c r="F2015">
        <v>2013</v>
      </c>
      <c r="G2015">
        <v>356</v>
      </c>
      <c r="H2015">
        <v>320.94</v>
      </c>
      <c r="I2015">
        <v>13084.11</v>
      </c>
      <c r="M2015">
        <v>11547.489</v>
      </c>
      <c r="N2015">
        <v>5.8999999999999997E-2</v>
      </c>
      <c r="O2015">
        <v>42.204000000000001</v>
      </c>
      <c r="P2015">
        <v>0.47649999999999998</v>
      </c>
      <c r="Q2015">
        <v>194292.60399999999</v>
      </c>
      <c r="R2015" t="s">
        <v>333</v>
      </c>
      <c r="S2015" t="s">
        <v>38</v>
      </c>
      <c r="T2015" t="s">
        <v>89</v>
      </c>
      <c r="V2015" t="s">
        <v>251</v>
      </c>
      <c r="Y2015" t="s">
        <v>69</v>
      </c>
    </row>
    <row r="2016" spans="1:25" x14ac:dyDescent="0.45">
      <c r="A2016" t="s">
        <v>203</v>
      </c>
      <c r="B2016" t="s">
        <v>250</v>
      </c>
      <c r="C2016">
        <v>1660</v>
      </c>
      <c r="D2016">
        <v>3</v>
      </c>
      <c r="F2016">
        <v>2014</v>
      </c>
      <c r="G2016">
        <v>116</v>
      </c>
      <c r="H2016">
        <v>100.09</v>
      </c>
      <c r="I2016">
        <v>4555.68</v>
      </c>
      <c r="M2016">
        <v>3838.268</v>
      </c>
      <c r="N2016">
        <v>5.91E-2</v>
      </c>
      <c r="O2016">
        <v>22.606999999999999</v>
      </c>
      <c r="P2016">
        <v>0.7</v>
      </c>
      <c r="Q2016">
        <v>64591.438999999998</v>
      </c>
      <c r="R2016" t="s">
        <v>333</v>
      </c>
      <c r="S2016" t="s">
        <v>38</v>
      </c>
      <c r="T2016" t="s">
        <v>89</v>
      </c>
      <c r="V2016" t="s">
        <v>251</v>
      </c>
      <c r="Y2016" t="s">
        <v>69</v>
      </c>
    </row>
    <row r="2017" spans="1:25" x14ac:dyDescent="0.45">
      <c r="A2017" t="s">
        <v>203</v>
      </c>
      <c r="B2017" t="s">
        <v>250</v>
      </c>
      <c r="C2017">
        <v>1660</v>
      </c>
      <c r="D2017">
        <v>3</v>
      </c>
      <c r="F2017">
        <v>2015</v>
      </c>
      <c r="G2017">
        <v>0</v>
      </c>
      <c r="H2017">
        <v>0</v>
      </c>
      <c r="R2017" t="s">
        <v>333</v>
      </c>
      <c r="S2017" t="s">
        <v>38</v>
      </c>
      <c r="T2017" t="s">
        <v>89</v>
      </c>
      <c r="V2017" t="s">
        <v>251</v>
      </c>
      <c r="Y2017" t="s">
        <v>70</v>
      </c>
    </row>
    <row r="2018" spans="1:25" x14ac:dyDescent="0.45">
      <c r="A2018" t="s">
        <v>203</v>
      </c>
      <c r="B2018" t="s">
        <v>250</v>
      </c>
      <c r="C2018">
        <v>1660</v>
      </c>
      <c r="D2018">
        <v>3</v>
      </c>
      <c r="F2018">
        <v>2016</v>
      </c>
      <c r="G2018">
        <v>158</v>
      </c>
      <c r="H2018">
        <v>135.47</v>
      </c>
      <c r="I2018">
        <v>7910.35</v>
      </c>
      <c r="M2018">
        <v>5332.4269999999997</v>
      </c>
      <c r="N2018">
        <v>5.91E-2</v>
      </c>
      <c r="O2018">
        <v>13.930999999999999</v>
      </c>
      <c r="P2018">
        <v>0.35549999999999998</v>
      </c>
      <c r="Q2018">
        <v>89730.925000000003</v>
      </c>
      <c r="R2018" t="s">
        <v>333</v>
      </c>
      <c r="S2018" t="s">
        <v>38</v>
      </c>
      <c r="T2018" t="s">
        <v>89</v>
      </c>
      <c r="V2018" t="s">
        <v>251</v>
      </c>
      <c r="Y2018" t="s">
        <v>70</v>
      </c>
    </row>
    <row r="2019" spans="1:25" x14ac:dyDescent="0.45">
      <c r="A2019" t="s">
        <v>203</v>
      </c>
      <c r="B2019" t="s">
        <v>250</v>
      </c>
      <c r="C2019">
        <v>1660</v>
      </c>
      <c r="D2019">
        <v>3</v>
      </c>
      <c r="F2019">
        <v>2017</v>
      </c>
      <c r="G2019">
        <v>113</v>
      </c>
      <c r="H2019">
        <v>88.7</v>
      </c>
      <c r="I2019">
        <v>5011.24</v>
      </c>
      <c r="M2019">
        <v>3465.9690000000001</v>
      </c>
      <c r="N2019">
        <v>5.9799999999999999E-2</v>
      </c>
      <c r="O2019">
        <v>8.4670000000000005</v>
      </c>
      <c r="P2019">
        <v>0.32179999999999997</v>
      </c>
      <c r="Q2019">
        <v>58223.366999999998</v>
      </c>
      <c r="R2019" t="s">
        <v>333</v>
      </c>
      <c r="S2019" t="s">
        <v>38</v>
      </c>
      <c r="T2019" t="s">
        <v>89</v>
      </c>
      <c r="V2019" t="s">
        <v>251</v>
      </c>
      <c r="Y2019" t="s">
        <v>70</v>
      </c>
    </row>
    <row r="2020" spans="1:25" x14ac:dyDescent="0.45">
      <c r="A2020" t="s">
        <v>203</v>
      </c>
      <c r="B2020" t="s">
        <v>250</v>
      </c>
      <c r="C2020">
        <v>1660</v>
      </c>
      <c r="D2020">
        <v>3</v>
      </c>
      <c r="F2020">
        <v>2018</v>
      </c>
      <c r="G2020">
        <v>144</v>
      </c>
      <c r="H2020">
        <v>126.96</v>
      </c>
      <c r="I2020">
        <v>7880.78</v>
      </c>
      <c r="M2020">
        <v>5327.6019999999999</v>
      </c>
      <c r="N2020">
        <v>5.9299999999999999E-2</v>
      </c>
      <c r="O2020">
        <v>10.515000000000001</v>
      </c>
      <c r="P2020">
        <v>0.27950000000000003</v>
      </c>
      <c r="Q2020">
        <v>89301.154999999999</v>
      </c>
      <c r="R2020" t="s">
        <v>333</v>
      </c>
      <c r="S2020" t="s">
        <v>38</v>
      </c>
      <c r="T2020" t="s">
        <v>89</v>
      </c>
      <c r="V2020" t="s">
        <v>251</v>
      </c>
      <c r="Y2020" t="s">
        <v>70</v>
      </c>
    </row>
    <row r="2021" spans="1:25" x14ac:dyDescent="0.45">
      <c r="A2021" t="s">
        <v>203</v>
      </c>
      <c r="B2021" t="s">
        <v>250</v>
      </c>
      <c r="C2021">
        <v>1660</v>
      </c>
      <c r="D2021">
        <v>3</v>
      </c>
      <c r="F2021">
        <v>2019</v>
      </c>
      <c r="G2021">
        <v>98</v>
      </c>
      <c r="H2021">
        <v>87.95</v>
      </c>
      <c r="I2021">
        <v>4024.41</v>
      </c>
      <c r="M2021">
        <v>3095.5309999999999</v>
      </c>
      <c r="N2021">
        <v>5.91E-2</v>
      </c>
      <c r="O2021">
        <v>6.95</v>
      </c>
      <c r="P2021">
        <v>0.2878</v>
      </c>
      <c r="Q2021">
        <v>52092.131000000001</v>
      </c>
      <c r="R2021" t="s">
        <v>333</v>
      </c>
      <c r="S2021" t="s">
        <v>38</v>
      </c>
      <c r="T2021" t="s">
        <v>89</v>
      </c>
      <c r="V2021" t="s">
        <v>251</v>
      </c>
      <c r="Y2021" t="s">
        <v>70</v>
      </c>
    </row>
    <row r="2022" spans="1:25" x14ac:dyDescent="0.45">
      <c r="A2022" t="s">
        <v>203</v>
      </c>
      <c r="B2022" t="s">
        <v>250</v>
      </c>
      <c r="C2022">
        <v>1660</v>
      </c>
      <c r="D2022">
        <v>3</v>
      </c>
      <c r="F2022">
        <v>2020</v>
      </c>
      <c r="G2022">
        <v>3</v>
      </c>
      <c r="H2022">
        <v>1.47</v>
      </c>
      <c r="I2022">
        <v>47.9</v>
      </c>
      <c r="M2022">
        <v>45.911999999999999</v>
      </c>
      <c r="N2022">
        <v>5.8999999999999997E-2</v>
      </c>
      <c r="O2022">
        <v>0.155</v>
      </c>
      <c r="P2022">
        <v>0.2737</v>
      </c>
      <c r="Q2022">
        <v>772.39099999999996</v>
      </c>
      <c r="R2022" t="s">
        <v>333</v>
      </c>
      <c r="S2022" t="s">
        <v>38</v>
      </c>
      <c r="T2022" t="s">
        <v>89</v>
      </c>
      <c r="V2022" t="s">
        <v>251</v>
      </c>
      <c r="Y2022" t="s">
        <v>70</v>
      </c>
    </row>
    <row r="2023" spans="1:25" x14ac:dyDescent="0.45">
      <c r="A2023" t="s">
        <v>203</v>
      </c>
      <c r="B2023" t="s">
        <v>250</v>
      </c>
      <c r="C2023">
        <v>1660</v>
      </c>
      <c r="D2023">
        <v>3</v>
      </c>
      <c r="F2023">
        <v>2021</v>
      </c>
      <c r="G2023">
        <v>0</v>
      </c>
      <c r="H2023">
        <v>0</v>
      </c>
      <c r="R2023" t="s">
        <v>333</v>
      </c>
      <c r="S2023" t="s">
        <v>38</v>
      </c>
      <c r="T2023" t="s">
        <v>89</v>
      </c>
      <c r="V2023" t="s">
        <v>251</v>
      </c>
      <c r="Y2023" t="s">
        <v>70</v>
      </c>
    </row>
    <row r="2024" spans="1:25" x14ac:dyDescent="0.45">
      <c r="A2024" t="s">
        <v>203</v>
      </c>
      <c r="B2024" t="s">
        <v>250</v>
      </c>
      <c r="C2024">
        <v>1660</v>
      </c>
      <c r="D2024">
        <v>3</v>
      </c>
      <c r="F2024">
        <v>2022</v>
      </c>
      <c r="G2024">
        <v>0</v>
      </c>
      <c r="H2024">
        <v>0</v>
      </c>
      <c r="R2024" t="s">
        <v>333</v>
      </c>
      <c r="S2024" t="s">
        <v>38</v>
      </c>
      <c r="T2024" t="s">
        <v>89</v>
      </c>
      <c r="V2024" t="s">
        <v>251</v>
      </c>
      <c r="Y2024" t="s">
        <v>70</v>
      </c>
    </row>
    <row r="2025" spans="1:25" x14ac:dyDescent="0.45">
      <c r="A2025" t="s">
        <v>203</v>
      </c>
      <c r="B2025" t="s">
        <v>250</v>
      </c>
      <c r="C2025">
        <v>1660</v>
      </c>
      <c r="D2025">
        <v>3</v>
      </c>
      <c r="F2025">
        <v>2023</v>
      </c>
      <c r="G2025">
        <v>0</v>
      </c>
      <c r="H2025">
        <v>0</v>
      </c>
      <c r="R2025" t="s">
        <v>333</v>
      </c>
      <c r="S2025" t="s">
        <v>38</v>
      </c>
      <c r="T2025" t="s">
        <v>89</v>
      </c>
      <c r="V2025" t="s">
        <v>251</v>
      </c>
      <c r="Y2025" t="s">
        <v>70</v>
      </c>
    </row>
    <row r="2026" spans="1:25" x14ac:dyDescent="0.45">
      <c r="A2026" t="s">
        <v>203</v>
      </c>
      <c r="B2026" t="s">
        <v>250</v>
      </c>
      <c r="C2026">
        <v>1660</v>
      </c>
      <c r="D2026">
        <v>3</v>
      </c>
      <c r="F2026">
        <v>2024</v>
      </c>
      <c r="G2026">
        <v>0</v>
      </c>
      <c r="H2026">
        <v>0</v>
      </c>
      <c r="R2026" t="s">
        <v>333</v>
      </c>
      <c r="S2026" t="s">
        <v>38</v>
      </c>
      <c r="T2026" t="s">
        <v>89</v>
      </c>
      <c r="V2026" t="s">
        <v>251</v>
      </c>
      <c r="Y2026" t="s">
        <v>70</v>
      </c>
    </row>
    <row r="2027" spans="1:25" x14ac:dyDescent="0.45">
      <c r="A2027" t="s">
        <v>203</v>
      </c>
      <c r="B2027" t="s">
        <v>250</v>
      </c>
      <c r="C2027">
        <v>1660</v>
      </c>
      <c r="D2027">
        <v>4</v>
      </c>
      <c r="F2027">
        <v>2009</v>
      </c>
      <c r="G2027">
        <v>323</v>
      </c>
      <c r="H2027">
        <v>250.39</v>
      </c>
      <c r="I2027">
        <v>11110.27</v>
      </c>
      <c r="K2027">
        <v>3.3000000000000002E-2</v>
      </c>
      <c r="L2027">
        <v>1E-3</v>
      </c>
      <c r="M2027">
        <v>6562.1459999999997</v>
      </c>
      <c r="N2027">
        <v>5.96E-2</v>
      </c>
      <c r="O2027">
        <v>1.2589999999999999</v>
      </c>
      <c r="P2027">
        <v>7.1300000000000002E-2</v>
      </c>
      <c r="Q2027">
        <v>110256.02499999999</v>
      </c>
      <c r="R2027" t="s">
        <v>333</v>
      </c>
      <c r="S2027" t="s">
        <v>38</v>
      </c>
      <c r="T2027" t="s">
        <v>252</v>
      </c>
      <c r="V2027" t="s">
        <v>253</v>
      </c>
      <c r="Y2027" t="s">
        <v>35</v>
      </c>
    </row>
    <row r="2028" spans="1:25" x14ac:dyDescent="0.45">
      <c r="A2028" t="s">
        <v>203</v>
      </c>
      <c r="B2028" t="s">
        <v>250</v>
      </c>
      <c r="C2028">
        <v>1660</v>
      </c>
      <c r="D2028">
        <v>4</v>
      </c>
      <c r="F2028">
        <v>2010</v>
      </c>
      <c r="G2028">
        <v>1354</v>
      </c>
      <c r="H2028">
        <v>1089.6199999999999</v>
      </c>
      <c r="I2028">
        <v>50970.68</v>
      </c>
      <c r="K2028">
        <v>0.15</v>
      </c>
      <c r="L2028">
        <v>1E-3</v>
      </c>
      <c r="M2028">
        <v>29664.366000000002</v>
      </c>
      <c r="N2028">
        <v>5.9299999999999999E-2</v>
      </c>
      <c r="O2028">
        <v>3.1440000000000001</v>
      </c>
      <c r="P2028">
        <v>2.29E-2</v>
      </c>
      <c r="Q2028">
        <v>498414.46799999999</v>
      </c>
      <c r="R2028" t="s">
        <v>333</v>
      </c>
      <c r="S2028" t="s">
        <v>38</v>
      </c>
      <c r="T2028" t="s">
        <v>28</v>
      </c>
      <c r="V2028" t="s">
        <v>253</v>
      </c>
      <c r="Y2028" t="s">
        <v>35</v>
      </c>
    </row>
    <row r="2029" spans="1:25" x14ac:dyDescent="0.45">
      <c r="A2029" t="s">
        <v>203</v>
      </c>
      <c r="B2029" t="s">
        <v>250</v>
      </c>
      <c r="C2029">
        <v>1660</v>
      </c>
      <c r="D2029">
        <v>4</v>
      </c>
      <c r="F2029">
        <v>2011</v>
      </c>
      <c r="G2029">
        <v>770</v>
      </c>
      <c r="H2029">
        <v>607.25</v>
      </c>
      <c r="I2029">
        <v>26577.13</v>
      </c>
      <c r="K2029">
        <v>7.8E-2</v>
      </c>
      <c r="L2029">
        <v>1E-3</v>
      </c>
      <c r="M2029">
        <v>15487.446</v>
      </c>
      <c r="N2029">
        <v>5.9299999999999999E-2</v>
      </c>
      <c r="O2029">
        <v>1.8779999999999999</v>
      </c>
      <c r="P2029">
        <v>2.92E-2</v>
      </c>
      <c r="Q2029">
        <v>259941.554</v>
      </c>
      <c r="R2029" t="s">
        <v>333</v>
      </c>
      <c r="S2029" t="s">
        <v>38</v>
      </c>
      <c r="T2029" t="s">
        <v>28</v>
      </c>
      <c r="V2029" t="s">
        <v>253</v>
      </c>
      <c r="Y2029" t="s">
        <v>35</v>
      </c>
    </row>
    <row r="2030" spans="1:25" x14ac:dyDescent="0.45">
      <c r="A2030" t="s">
        <v>203</v>
      </c>
      <c r="B2030" t="s">
        <v>250</v>
      </c>
      <c r="C2030">
        <v>1660</v>
      </c>
      <c r="D2030">
        <v>4</v>
      </c>
      <c r="F2030">
        <v>2012</v>
      </c>
      <c r="G2030">
        <v>842</v>
      </c>
      <c r="H2030">
        <v>654.88</v>
      </c>
      <c r="I2030">
        <v>30374.89</v>
      </c>
      <c r="K2030">
        <v>8.7999999999999995E-2</v>
      </c>
      <c r="L2030">
        <v>1E-3</v>
      </c>
      <c r="M2030">
        <v>17447.957999999999</v>
      </c>
      <c r="N2030">
        <v>5.9200000000000003E-2</v>
      </c>
      <c r="O2030">
        <v>1.825</v>
      </c>
      <c r="P2030">
        <v>2.64E-2</v>
      </c>
      <c r="Q2030">
        <v>293479.60200000001</v>
      </c>
      <c r="R2030" t="s">
        <v>333</v>
      </c>
      <c r="S2030" t="s">
        <v>38</v>
      </c>
      <c r="T2030" t="s">
        <v>28</v>
      </c>
      <c r="V2030" t="s">
        <v>253</v>
      </c>
      <c r="Y2030" t="s">
        <v>35</v>
      </c>
    </row>
    <row r="2031" spans="1:25" x14ac:dyDescent="0.45">
      <c r="A2031" t="s">
        <v>203</v>
      </c>
      <c r="B2031" t="s">
        <v>250</v>
      </c>
      <c r="C2031">
        <v>1660</v>
      </c>
      <c r="D2031">
        <v>4</v>
      </c>
      <c r="F2031">
        <v>2013</v>
      </c>
      <c r="G2031">
        <v>844</v>
      </c>
      <c r="H2031">
        <v>621.61</v>
      </c>
      <c r="I2031">
        <v>27738.02</v>
      </c>
      <c r="K2031">
        <v>9.6000000000000002E-2</v>
      </c>
      <c r="L2031">
        <v>1.1999999999999999E-3</v>
      </c>
      <c r="M2031">
        <v>16534.02</v>
      </c>
      <c r="N2031">
        <v>6.1199999999999997E-2</v>
      </c>
      <c r="O2031">
        <v>1.74</v>
      </c>
      <c r="P2031">
        <v>3.5799999999999998E-2</v>
      </c>
      <c r="Q2031">
        <v>270476.02799999999</v>
      </c>
      <c r="R2031" t="s">
        <v>333</v>
      </c>
      <c r="S2031" t="s">
        <v>38</v>
      </c>
      <c r="T2031" t="s">
        <v>28</v>
      </c>
      <c r="V2031" t="s">
        <v>253</v>
      </c>
      <c r="Y2031" t="s">
        <v>35</v>
      </c>
    </row>
    <row r="2032" spans="1:25" x14ac:dyDescent="0.45">
      <c r="A2032" t="s">
        <v>203</v>
      </c>
      <c r="B2032" t="s">
        <v>250</v>
      </c>
      <c r="C2032">
        <v>1660</v>
      </c>
      <c r="D2032">
        <v>4</v>
      </c>
      <c r="F2032">
        <v>2014</v>
      </c>
      <c r="G2032">
        <v>1023</v>
      </c>
      <c r="H2032">
        <v>797.2</v>
      </c>
      <c r="I2032">
        <v>38578.46</v>
      </c>
      <c r="K2032">
        <v>0.155</v>
      </c>
      <c r="L2032">
        <v>2.0999999999999999E-3</v>
      </c>
      <c r="M2032">
        <v>23664.710999999999</v>
      </c>
      <c r="N2032">
        <v>6.4600000000000005E-2</v>
      </c>
      <c r="O2032">
        <v>2.6139999999999999</v>
      </c>
      <c r="P2032">
        <v>3.9399999999999998E-2</v>
      </c>
      <c r="Q2032">
        <v>364424.37699999998</v>
      </c>
      <c r="R2032" t="s">
        <v>333</v>
      </c>
      <c r="S2032" t="s">
        <v>38</v>
      </c>
      <c r="T2032" t="s">
        <v>28</v>
      </c>
      <c r="V2032" t="s">
        <v>253</v>
      </c>
      <c r="Y2032" t="s">
        <v>35</v>
      </c>
    </row>
    <row r="2033" spans="1:25" x14ac:dyDescent="0.45">
      <c r="A2033" t="s">
        <v>203</v>
      </c>
      <c r="B2033" t="s">
        <v>250</v>
      </c>
      <c r="C2033">
        <v>1660</v>
      </c>
      <c r="D2033">
        <v>4</v>
      </c>
      <c r="F2033">
        <v>2015</v>
      </c>
      <c r="G2033">
        <v>524</v>
      </c>
      <c r="H2033">
        <v>381.34</v>
      </c>
      <c r="I2033">
        <v>17841.86</v>
      </c>
      <c r="K2033">
        <v>6.8000000000000005E-2</v>
      </c>
      <c r="L2033">
        <v>8.8000000000000005E-3</v>
      </c>
      <c r="M2033">
        <v>10412.472</v>
      </c>
      <c r="N2033">
        <v>6.1100000000000002E-2</v>
      </c>
      <c r="O2033">
        <v>1.002</v>
      </c>
      <c r="P2033">
        <v>2.1899999999999999E-2</v>
      </c>
      <c r="Q2033">
        <v>169864.44200000001</v>
      </c>
      <c r="R2033" t="s">
        <v>333</v>
      </c>
      <c r="S2033" t="s">
        <v>38</v>
      </c>
      <c r="T2033" t="s">
        <v>28</v>
      </c>
      <c r="V2033" t="s">
        <v>253</v>
      </c>
      <c r="Y2033" t="s">
        <v>36</v>
      </c>
    </row>
    <row r="2034" spans="1:25" x14ac:dyDescent="0.45">
      <c r="A2034" t="s">
        <v>203</v>
      </c>
      <c r="B2034" t="s">
        <v>250</v>
      </c>
      <c r="C2034">
        <v>1660</v>
      </c>
      <c r="D2034">
        <v>4</v>
      </c>
      <c r="F2034">
        <v>2016</v>
      </c>
      <c r="G2034">
        <v>718</v>
      </c>
      <c r="H2034">
        <v>568.17999999999995</v>
      </c>
      <c r="I2034">
        <v>26318.74</v>
      </c>
      <c r="K2034">
        <v>7.5999999999999998E-2</v>
      </c>
      <c r="L2034">
        <v>1E-3</v>
      </c>
      <c r="M2034">
        <v>15002.24</v>
      </c>
      <c r="N2034">
        <v>5.9299999999999999E-2</v>
      </c>
      <c r="O2034">
        <v>1.9990000000000001</v>
      </c>
      <c r="P2034">
        <v>1.9199999999999998E-2</v>
      </c>
      <c r="Q2034">
        <v>251941.761</v>
      </c>
      <c r="R2034" t="s">
        <v>333</v>
      </c>
      <c r="S2034" t="s">
        <v>38</v>
      </c>
      <c r="T2034" t="s">
        <v>28</v>
      </c>
      <c r="V2034" t="s">
        <v>253</v>
      </c>
      <c r="Y2034" t="s">
        <v>36</v>
      </c>
    </row>
    <row r="2035" spans="1:25" x14ac:dyDescent="0.45">
      <c r="A2035" t="s">
        <v>203</v>
      </c>
      <c r="B2035" t="s">
        <v>250</v>
      </c>
      <c r="C2035">
        <v>1660</v>
      </c>
      <c r="D2035">
        <v>4</v>
      </c>
      <c r="F2035">
        <v>2017</v>
      </c>
      <c r="G2035">
        <v>594</v>
      </c>
      <c r="H2035">
        <v>441.15</v>
      </c>
      <c r="I2035">
        <v>19118.52</v>
      </c>
      <c r="K2035">
        <v>6.0999999999999999E-2</v>
      </c>
      <c r="L2035">
        <v>1E-3</v>
      </c>
      <c r="M2035">
        <v>11961.147999999999</v>
      </c>
      <c r="N2035">
        <v>6.4000000000000001E-2</v>
      </c>
      <c r="O2035">
        <v>1.167</v>
      </c>
      <c r="P2035">
        <v>1.7999999999999999E-2</v>
      </c>
      <c r="Q2035">
        <v>186104.389</v>
      </c>
      <c r="R2035" t="s">
        <v>333</v>
      </c>
      <c r="S2035" t="s">
        <v>38</v>
      </c>
      <c r="T2035" t="s">
        <v>28</v>
      </c>
      <c r="V2035" t="s">
        <v>253</v>
      </c>
      <c r="Y2035" t="s">
        <v>36</v>
      </c>
    </row>
    <row r="2036" spans="1:25" x14ac:dyDescent="0.45">
      <c r="A2036" t="s">
        <v>203</v>
      </c>
      <c r="B2036" t="s">
        <v>250</v>
      </c>
      <c r="C2036">
        <v>1660</v>
      </c>
      <c r="D2036">
        <v>4</v>
      </c>
      <c r="F2036">
        <v>2018</v>
      </c>
      <c r="G2036">
        <v>539</v>
      </c>
      <c r="H2036">
        <v>426.06</v>
      </c>
      <c r="I2036">
        <v>19232.419999999998</v>
      </c>
      <c r="K2036">
        <v>0.06</v>
      </c>
      <c r="L2036">
        <v>1E-3</v>
      </c>
      <c r="M2036">
        <v>11921.227999999999</v>
      </c>
      <c r="N2036">
        <v>6.3399999999999998E-2</v>
      </c>
      <c r="O2036">
        <v>1.1299999999999999</v>
      </c>
      <c r="P2036">
        <v>1.6400000000000001E-2</v>
      </c>
      <c r="Q2036">
        <v>185225.777</v>
      </c>
      <c r="R2036" t="s">
        <v>333</v>
      </c>
      <c r="S2036" t="s">
        <v>38</v>
      </c>
      <c r="T2036" t="s">
        <v>28</v>
      </c>
      <c r="V2036" t="s">
        <v>253</v>
      </c>
      <c r="Y2036" t="s">
        <v>36</v>
      </c>
    </row>
    <row r="2037" spans="1:25" x14ac:dyDescent="0.45">
      <c r="A2037" t="s">
        <v>203</v>
      </c>
      <c r="B2037" t="s">
        <v>250</v>
      </c>
      <c r="C2037">
        <v>1660</v>
      </c>
      <c r="D2037">
        <v>4</v>
      </c>
      <c r="F2037">
        <v>2019</v>
      </c>
      <c r="G2037">
        <v>171</v>
      </c>
      <c r="H2037">
        <v>115.74</v>
      </c>
      <c r="I2037">
        <v>4855.04</v>
      </c>
      <c r="K2037">
        <v>1.4999999999999999E-2</v>
      </c>
      <c r="L2037">
        <v>1E-3</v>
      </c>
      <c r="M2037">
        <v>2941.0940000000001</v>
      </c>
      <c r="N2037">
        <v>6.2100000000000002E-2</v>
      </c>
      <c r="O2037">
        <v>0.313</v>
      </c>
      <c r="P2037">
        <v>1.9199999999999998E-2</v>
      </c>
      <c r="Q2037">
        <v>47501.294999999998</v>
      </c>
      <c r="R2037" t="s">
        <v>333</v>
      </c>
      <c r="S2037" t="s">
        <v>38</v>
      </c>
      <c r="T2037" t="s">
        <v>28</v>
      </c>
      <c r="V2037" t="s">
        <v>253</v>
      </c>
      <c r="Y2037" t="s">
        <v>36</v>
      </c>
    </row>
    <row r="2038" spans="1:25" x14ac:dyDescent="0.45">
      <c r="A2038" t="s">
        <v>203</v>
      </c>
      <c r="B2038" t="s">
        <v>250</v>
      </c>
      <c r="C2038">
        <v>1660</v>
      </c>
      <c r="D2038">
        <v>4</v>
      </c>
      <c r="F2038">
        <v>2020</v>
      </c>
      <c r="G2038">
        <v>298</v>
      </c>
      <c r="H2038">
        <v>225.27</v>
      </c>
      <c r="I2038">
        <v>10289.290000000001</v>
      </c>
      <c r="K2038">
        <v>0.03</v>
      </c>
      <c r="L2038">
        <v>1E-3</v>
      </c>
      <c r="M2038">
        <v>6119.277</v>
      </c>
      <c r="N2038">
        <v>6.1400000000000003E-2</v>
      </c>
      <c r="O2038">
        <v>0.59</v>
      </c>
      <c r="P2038">
        <v>1.7100000000000001E-2</v>
      </c>
      <c r="Q2038">
        <v>99424.187999999995</v>
      </c>
      <c r="R2038" t="s">
        <v>333</v>
      </c>
      <c r="S2038" t="s">
        <v>38</v>
      </c>
      <c r="T2038" t="s">
        <v>28</v>
      </c>
      <c r="V2038" t="s">
        <v>253</v>
      </c>
      <c r="Y2038" t="s">
        <v>36</v>
      </c>
    </row>
    <row r="2039" spans="1:25" x14ac:dyDescent="0.45">
      <c r="A2039" t="s">
        <v>203</v>
      </c>
      <c r="B2039" t="s">
        <v>250</v>
      </c>
      <c r="C2039">
        <v>1660</v>
      </c>
      <c r="D2039">
        <v>4</v>
      </c>
      <c r="F2039">
        <v>2021</v>
      </c>
      <c r="G2039">
        <v>364</v>
      </c>
      <c r="H2039">
        <v>254.98</v>
      </c>
      <c r="I2039">
        <v>11207.52</v>
      </c>
      <c r="K2039">
        <v>3.5000000000000003E-2</v>
      </c>
      <c r="L2039">
        <v>1E-3</v>
      </c>
      <c r="M2039">
        <v>7278.7179999999998</v>
      </c>
      <c r="N2039">
        <v>6.6400000000000001E-2</v>
      </c>
      <c r="O2039">
        <v>0.69199999999999995</v>
      </c>
      <c r="P2039">
        <v>1.89E-2</v>
      </c>
      <c r="Q2039">
        <v>108584.249</v>
      </c>
      <c r="R2039" t="s">
        <v>333</v>
      </c>
      <c r="S2039" t="s">
        <v>38</v>
      </c>
      <c r="T2039" t="s">
        <v>28</v>
      </c>
      <c r="V2039" t="s">
        <v>253</v>
      </c>
      <c r="Y2039" t="s">
        <v>36</v>
      </c>
    </row>
    <row r="2040" spans="1:25" x14ac:dyDescent="0.45">
      <c r="A2040" t="s">
        <v>203</v>
      </c>
      <c r="B2040" t="s">
        <v>250</v>
      </c>
      <c r="C2040">
        <v>1660</v>
      </c>
      <c r="D2040">
        <v>4</v>
      </c>
      <c r="F2040">
        <v>2022</v>
      </c>
      <c r="G2040">
        <v>535</v>
      </c>
      <c r="H2040">
        <v>386.66</v>
      </c>
      <c r="I2040">
        <v>16955.66</v>
      </c>
      <c r="K2040">
        <v>5.1999999999999998E-2</v>
      </c>
      <c r="L2040">
        <v>8.9999999999999998E-4</v>
      </c>
      <c r="M2040">
        <v>11051.375</v>
      </c>
      <c r="N2040">
        <v>6.7199999999999996E-2</v>
      </c>
      <c r="O2040">
        <v>1.1870000000000001</v>
      </c>
      <c r="P2040">
        <v>2.0899999999999998E-2</v>
      </c>
      <c r="Q2040">
        <v>162735.277</v>
      </c>
      <c r="R2040" t="s">
        <v>333</v>
      </c>
      <c r="S2040" t="s">
        <v>38</v>
      </c>
      <c r="T2040" t="s">
        <v>28</v>
      </c>
      <c r="V2040" t="s">
        <v>253</v>
      </c>
      <c r="Y2040" t="s">
        <v>36</v>
      </c>
    </row>
    <row r="2041" spans="1:25" x14ac:dyDescent="0.45">
      <c r="A2041" t="s">
        <v>203</v>
      </c>
      <c r="B2041" t="s">
        <v>250</v>
      </c>
      <c r="C2041">
        <v>1660</v>
      </c>
      <c r="D2041">
        <v>4</v>
      </c>
      <c r="F2041">
        <v>2023</v>
      </c>
      <c r="G2041">
        <v>526</v>
      </c>
      <c r="H2041">
        <v>363.29</v>
      </c>
      <c r="I2041">
        <v>14792.29</v>
      </c>
      <c r="K2041">
        <v>4.5999999999999999E-2</v>
      </c>
      <c r="L2041">
        <v>1E-3</v>
      </c>
      <c r="M2041">
        <v>9065.3770000000004</v>
      </c>
      <c r="N2041">
        <v>6.2E-2</v>
      </c>
      <c r="O2041">
        <v>0.93200000000000005</v>
      </c>
      <c r="P2041">
        <v>1.77E-2</v>
      </c>
      <c r="Q2041">
        <v>146356.511</v>
      </c>
      <c r="R2041" t="s">
        <v>333</v>
      </c>
      <c r="S2041" t="s">
        <v>38</v>
      </c>
      <c r="T2041" t="s">
        <v>28</v>
      </c>
      <c r="V2041" t="s">
        <v>253</v>
      </c>
      <c r="Y2041" t="s">
        <v>36</v>
      </c>
    </row>
    <row r="2042" spans="1:25" x14ac:dyDescent="0.45">
      <c r="A2042" t="s">
        <v>203</v>
      </c>
      <c r="B2042" t="s">
        <v>250</v>
      </c>
      <c r="C2042">
        <v>1660</v>
      </c>
      <c r="D2042">
        <v>4</v>
      </c>
      <c r="F2042">
        <v>2024</v>
      </c>
      <c r="G2042">
        <v>137</v>
      </c>
      <c r="H2042">
        <v>84.98</v>
      </c>
      <c r="I2042">
        <v>3129.83</v>
      </c>
      <c r="K2042">
        <v>0.01</v>
      </c>
      <c r="L2042">
        <v>1E-3</v>
      </c>
      <c r="M2042">
        <v>1946.5830000000001</v>
      </c>
      <c r="N2042">
        <v>6.1600000000000002E-2</v>
      </c>
      <c r="O2042">
        <v>0.252</v>
      </c>
      <c r="P2042">
        <v>2.1000000000000001E-2</v>
      </c>
      <c r="Q2042">
        <v>31737.361000000001</v>
      </c>
      <c r="R2042" t="s">
        <v>333</v>
      </c>
      <c r="S2042" t="s">
        <v>38</v>
      </c>
      <c r="T2042" t="s">
        <v>28</v>
      </c>
      <c r="V2042" t="s">
        <v>253</v>
      </c>
      <c r="Y2042" t="s">
        <v>36</v>
      </c>
    </row>
    <row r="2043" spans="1:25" x14ac:dyDescent="0.45">
      <c r="A2043" t="s">
        <v>203</v>
      </c>
      <c r="B2043" t="s">
        <v>250</v>
      </c>
      <c r="C2043">
        <v>1660</v>
      </c>
      <c r="D2043">
        <v>5</v>
      </c>
      <c r="F2043">
        <v>2009</v>
      </c>
      <c r="G2043">
        <v>336</v>
      </c>
      <c r="H2043">
        <v>248.07</v>
      </c>
      <c r="I2043">
        <v>11214.11</v>
      </c>
      <c r="K2043">
        <v>3.3000000000000002E-2</v>
      </c>
      <c r="L2043">
        <v>1E-3</v>
      </c>
      <c r="M2043">
        <v>6609.8180000000002</v>
      </c>
      <c r="N2043">
        <v>5.9799999999999999E-2</v>
      </c>
      <c r="O2043">
        <v>1.091</v>
      </c>
      <c r="P2043">
        <v>4.6899999999999997E-2</v>
      </c>
      <c r="Q2043">
        <v>111060.923</v>
      </c>
      <c r="R2043" t="s">
        <v>333</v>
      </c>
      <c r="S2043" t="s">
        <v>38</v>
      </c>
      <c r="T2043" t="s">
        <v>254</v>
      </c>
      <c r="V2043" t="s">
        <v>253</v>
      </c>
      <c r="Y2043" t="s">
        <v>35</v>
      </c>
    </row>
    <row r="2044" spans="1:25" x14ac:dyDescent="0.45">
      <c r="A2044" t="s">
        <v>203</v>
      </c>
      <c r="B2044" t="s">
        <v>250</v>
      </c>
      <c r="C2044">
        <v>1660</v>
      </c>
      <c r="D2044">
        <v>5</v>
      </c>
      <c r="F2044">
        <v>2010</v>
      </c>
      <c r="G2044">
        <v>1327</v>
      </c>
      <c r="H2044">
        <v>1082.3800000000001</v>
      </c>
      <c r="I2044">
        <v>51441.62</v>
      </c>
      <c r="K2044">
        <v>0.153</v>
      </c>
      <c r="L2044">
        <v>1E-3</v>
      </c>
      <c r="M2044">
        <v>30142.955999999998</v>
      </c>
      <c r="N2044">
        <v>5.9299999999999999E-2</v>
      </c>
      <c r="O2044">
        <v>3.476</v>
      </c>
      <c r="P2044">
        <v>2.4500000000000001E-2</v>
      </c>
      <c r="Q2044">
        <v>506463.39299999998</v>
      </c>
      <c r="R2044" t="s">
        <v>333</v>
      </c>
      <c r="S2044" t="s">
        <v>38</v>
      </c>
      <c r="T2044" t="s">
        <v>28</v>
      </c>
      <c r="V2044" t="s">
        <v>253</v>
      </c>
      <c r="Y2044" t="s">
        <v>35</v>
      </c>
    </row>
    <row r="2045" spans="1:25" x14ac:dyDescent="0.45">
      <c r="A2045" t="s">
        <v>203</v>
      </c>
      <c r="B2045" t="s">
        <v>250</v>
      </c>
      <c r="C2045">
        <v>1660</v>
      </c>
      <c r="D2045">
        <v>5</v>
      </c>
      <c r="F2045">
        <v>2011</v>
      </c>
      <c r="G2045">
        <v>683</v>
      </c>
      <c r="H2045">
        <v>512.79999999999995</v>
      </c>
      <c r="I2045">
        <v>22595.94</v>
      </c>
      <c r="K2045">
        <v>6.8000000000000005E-2</v>
      </c>
      <c r="L2045">
        <v>1E-3</v>
      </c>
      <c r="M2045">
        <v>13476.153</v>
      </c>
      <c r="N2045">
        <v>5.9299999999999999E-2</v>
      </c>
      <c r="O2045">
        <v>1.399</v>
      </c>
      <c r="P2045">
        <v>3.8199999999999998E-2</v>
      </c>
      <c r="Q2045">
        <v>226121.524</v>
      </c>
      <c r="R2045" t="s">
        <v>333</v>
      </c>
      <c r="S2045" t="s">
        <v>38</v>
      </c>
      <c r="T2045" t="s">
        <v>28</v>
      </c>
      <c r="V2045" t="s">
        <v>253</v>
      </c>
      <c r="Y2045" t="s">
        <v>35</v>
      </c>
    </row>
    <row r="2046" spans="1:25" x14ac:dyDescent="0.45">
      <c r="A2046" t="s">
        <v>203</v>
      </c>
      <c r="B2046" t="s">
        <v>250</v>
      </c>
      <c r="C2046">
        <v>1660</v>
      </c>
      <c r="D2046">
        <v>5</v>
      </c>
      <c r="F2046">
        <v>2012</v>
      </c>
      <c r="G2046">
        <v>866</v>
      </c>
      <c r="H2046">
        <v>688.77</v>
      </c>
      <c r="I2046">
        <v>31970.82</v>
      </c>
      <c r="K2046">
        <v>9.4E-2</v>
      </c>
      <c r="L2046">
        <v>1E-3</v>
      </c>
      <c r="M2046">
        <v>18693.010999999999</v>
      </c>
      <c r="N2046">
        <v>5.8799999999999998E-2</v>
      </c>
      <c r="O2046">
        <v>1.7030000000000001</v>
      </c>
      <c r="P2046">
        <v>1.95E-2</v>
      </c>
      <c r="Q2046">
        <v>314454.26899999997</v>
      </c>
      <c r="R2046" t="s">
        <v>333</v>
      </c>
      <c r="S2046" t="s">
        <v>38</v>
      </c>
      <c r="T2046" t="s">
        <v>28</v>
      </c>
      <c r="V2046" t="s">
        <v>253</v>
      </c>
      <c r="Y2046" t="s">
        <v>35</v>
      </c>
    </row>
    <row r="2047" spans="1:25" x14ac:dyDescent="0.45">
      <c r="A2047" t="s">
        <v>203</v>
      </c>
      <c r="B2047" t="s">
        <v>250</v>
      </c>
      <c r="C2047">
        <v>1660</v>
      </c>
      <c r="D2047">
        <v>5</v>
      </c>
      <c r="F2047">
        <v>2013</v>
      </c>
      <c r="G2047">
        <v>807</v>
      </c>
      <c r="H2047">
        <v>603.35</v>
      </c>
      <c r="I2047">
        <v>26667.34</v>
      </c>
      <c r="K2047">
        <v>8.3000000000000004E-2</v>
      </c>
      <c r="L2047">
        <v>1E-3</v>
      </c>
      <c r="M2047">
        <v>15764.369000000001</v>
      </c>
      <c r="N2047">
        <v>6.0199999999999997E-2</v>
      </c>
      <c r="O2047">
        <v>1.673</v>
      </c>
      <c r="P2047">
        <v>3.5999999999999997E-2</v>
      </c>
      <c r="Q2047">
        <v>262602.93599999999</v>
      </c>
      <c r="R2047" t="s">
        <v>333</v>
      </c>
      <c r="S2047" t="s">
        <v>38</v>
      </c>
      <c r="T2047" t="s">
        <v>28</v>
      </c>
      <c r="V2047" t="s">
        <v>253</v>
      </c>
      <c r="Y2047" t="s">
        <v>35</v>
      </c>
    </row>
    <row r="2048" spans="1:25" x14ac:dyDescent="0.45">
      <c r="A2048" t="s">
        <v>203</v>
      </c>
      <c r="B2048" t="s">
        <v>250</v>
      </c>
      <c r="C2048">
        <v>1660</v>
      </c>
      <c r="D2048">
        <v>5</v>
      </c>
      <c r="F2048">
        <v>2014</v>
      </c>
      <c r="G2048">
        <v>992</v>
      </c>
      <c r="H2048">
        <v>771.42</v>
      </c>
      <c r="I2048">
        <v>37111.56</v>
      </c>
      <c r="K2048">
        <v>0.28199999999999997</v>
      </c>
      <c r="L2048">
        <v>2.7000000000000001E-3</v>
      </c>
      <c r="M2048">
        <v>22978.977999999999</v>
      </c>
      <c r="N2048">
        <v>6.3600000000000004E-2</v>
      </c>
      <c r="O2048">
        <v>2.4830000000000001</v>
      </c>
      <c r="P2048">
        <v>3.15E-2</v>
      </c>
      <c r="Q2048">
        <v>356809.049</v>
      </c>
      <c r="R2048" t="s">
        <v>333</v>
      </c>
      <c r="S2048" t="s">
        <v>38</v>
      </c>
      <c r="T2048" t="s">
        <v>28</v>
      </c>
      <c r="V2048" t="s">
        <v>253</v>
      </c>
      <c r="Y2048" t="s">
        <v>35</v>
      </c>
    </row>
    <row r="2049" spans="1:25" x14ac:dyDescent="0.45">
      <c r="A2049" t="s">
        <v>203</v>
      </c>
      <c r="B2049" t="s">
        <v>250</v>
      </c>
      <c r="C2049">
        <v>1660</v>
      </c>
      <c r="D2049">
        <v>5</v>
      </c>
      <c r="F2049">
        <v>2015</v>
      </c>
      <c r="G2049">
        <v>626</v>
      </c>
      <c r="H2049">
        <v>466.07</v>
      </c>
      <c r="I2049">
        <v>22464.639999999999</v>
      </c>
      <c r="K2049">
        <v>0.214</v>
      </c>
      <c r="L2049">
        <v>4.5999999999999999E-3</v>
      </c>
      <c r="M2049">
        <v>13286.284</v>
      </c>
      <c r="N2049">
        <v>6.0900000000000003E-2</v>
      </c>
      <c r="O2049">
        <v>1.2709999999999999</v>
      </c>
      <c r="P2049">
        <v>3.2199999999999999E-2</v>
      </c>
      <c r="Q2049">
        <v>217183.791</v>
      </c>
      <c r="R2049" t="s">
        <v>333</v>
      </c>
      <c r="S2049" t="s">
        <v>38</v>
      </c>
      <c r="T2049" t="s">
        <v>28</v>
      </c>
      <c r="V2049" t="s">
        <v>253</v>
      </c>
      <c r="Y2049" t="s">
        <v>36</v>
      </c>
    </row>
    <row r="2050" spans="1:25" x14ac:dyDescent="0.45">
      <c r="A2050" t="s">
        <v>203</v>
      </c>
      <c r="B2050" t="s">
        <v>250</v>
      </c>
      <c r="C2050">
        <v>1660</v>
      </c>
      <c r="D2050">
        <v>5</v>
      </c>
      <c r="F2050">
        <v>2016</v>
      </c>
      <c r="G2050">
        <v>711</v>
      </c>
      <c r="H2050">
        <v>551.51</v>
      </c>
      <c r="I2050">
        <v>25650.43</v>
      </c>
      <c r="K2050">
        <v>0.52700000000000002</v>
      </c>
      <c r="L2050">
        <v>3.8E-3</v>
      </c>
      <c r="M2050">
        <v>14837.735000000001</v>
      </c>
      <c r="N2050">
        <v>5.9299999999999999E-2</v>
      </c>
      <c r="O2050">
        <v>4.6760000000000002</v>
      </c>
      <c r="P2050">
        <v>5.4699999999999999E-2</v>
      </c>
      <c r="Q2050">
        <v>248812.965</v>
      </c>
      <c r="R2050" t="s">
        <v>333</v>
      </c>
      <c r="S2050" t="s">
        <v>38</v>
      </c>
      <c r="T2050" t="s">
        <v>28</v>
      </c>
      <c r="V2050" t="s">
        <v>253</v>
      </c>
      <c r="Y2050" t="s">
        <v>36</v>
      </c>
    </row>
    <row r="2051" spans="1:25" x14ac:dyDescent="0.45">
      <c r="A2051" t="s">
        <v>203</v>
      </c>
      <c r="B2051" t="s">
        <v>250</v>
      </c>
      <c r="C2051">
        <v>1660</v>
      </c>
      <c r="D2051">
        <v>5</v>
      </c>
      <c r="F2051">
        <v>2017</v>
      </c>
      <c r="G2051">
        <v>652</v>
      </c>
      <c r="H2051">
        <v>488.09</v>
      </c>
      <c r="I2051">
        <v>21284.22</v>
      </c>
      <c r="K2051">
        <v>6.8000000000000005E-2</v>
      </c>
      <c r="L2051">
        <v>1E-3</v>
      </c>
      <c r="M2051">
        <v>13464.885</v>
      </c>
      <c r="N2051">
        <v>6.4399999999999999E-2</v>
      </c>
      <c r="O2051">
        <v>1.413</v>
      </c>
      <c r="P2051">
        <v>1.89E-2</v>
      </c>
      <c r="Q2051">
        <v>207796.73499999999</v>
      </c>
      <c r="R2051" t="s">
        <v>333</v>
      </c>
      <c r="S2051" t="s">
        <v>38</v>
      </c>
      <c r="T2051" t="s">
        <v>28</v>
      </c>
      <c r="V2051" t="s">
        <v>253</v>
      </c>
      <c r="Y2051" t="s">
        <v>36</v>
      </c>
    </row>
    <row r="2052" spans="1:25" x14ac:dyDescent="0.45">
      <c r="A2052" t="s">
        <v>203</v>
      </c>
      <c r="B2052" t="s">
        <v>250</v>
      </c>
      <c r="C2052">
        <v>1660</v>
      </c>
      <c r="D2052">
        <v>5</v>
      </c>
      <c r="F2052">
        <v>2018</v>
      </c>
      <c r="G2052">
        <v>576</v>
      </c>
      <c r="H2052">
        <v>445.75</v>
      </c>
      <c r="I2052">
        <v>20113.580000000002</v>
      </c>
      <c r="K2052">
        <v>6.3E-2</v>
      </c>
      <c r="L2052">
        <v>1E-3</v>
      </c>
      <c r="M2052">
        <v>12566.574000000001</v>
      </c>
      <c r="N2052">
        <v>6.3700000000000007E-2</v>
      </c>
      <c r="O2052">
        <v>1.242</v>
      </c>
      <c r="P2052">
        <v>1.7299999999999999E-2</v>
      </c>
      <c r="Q2052">
        <v>195177.78099999999</v>
      </c>
      <c r="R2052" t="s">
        <v>333</v>
      </c>
      <c r="S2052" t="s">
        <v>38</v>
      </c>
      <c r="T2052" t="s">
        <v>28</v>
      </c>
      <c r="V2052" t="s">
        <v>253</v>
      </c>
      <c r="Y2052" t="s">
        <v>36</v>
      </c>
    </row>
    <row r="2053" spans="1:25" x14ac:dyDescent="0.45">
      <c r="A2053" t="s">
        <v>203</v>
      </c>
      <c r="B2053" t="s">
        <v>250</v>
      </c>
      <c r="C2053">
        <v>1660</v>
      </c>
      <c r="D2053">
        <v>5</v>
      </c>
      <c r="F2053">
        <v>2019</v>
      </c>
      <c r="G2053">
        <v>221</v>
      </c>
      <c r="H2053">
        <v>149.81</v>
      </c>
      <c r="I2053">
        <v>6202.5</v>
      </c>
      <c r="K2053">
        <v>1.9E-2</v>
      </c>
      <c r="L2053">
        <v>1E-3</v>
      </c>
      <c r="M2053">
        <v>3831.49</v>
      </c>
      <c r="N2053">
        <v>6.2399999999999997E-2</v>
      </c>
      <c r="O2053">
        <v>0.40699999999999997</v>
      </c>
      <c r="P2053">
        <v>1.9300000000000001E-2</v>
      </c>
      <c r="Q2053">
        <v>61372.892999999996</v>
      </c>
      <c r="R2053" t="s">
        <v>333</v>
      </c>
      <c r="S2053" t="s">
        <v>38</v>
      </c>
      <c r="T2053" t="s">
        <v>28</v>
      </c>
      <c r="V2053" t="s">
        <v>253</v>
      </c>
      <c r="Y2053" t="s">
        <v>36</v>
      </c>
    </row>
    <row r="2054" spans="1:25" x14ac:dyDescent="0.45">
      <c r="A2054" t="s">
        <v>203</v>
      </c>
      <c r="B2054" t="s">
        <v>250</v>
      </c>
      <c r="C2054">
        <v>1660</v>
      </c>
      <c r="D2054">
        <v>5</v>
      </c>
      <c r="F2054">
        <v>2020</v>
      </c>
      <c r="G2054">
        <v>307</v>
      </c>
      <c r="H2054">
        <v>227.72</v>
      </c>
      <c r="I2054">
        <v>10526.28</v>
      </c>
      <c r="K2054">
        <v>3.1E-2</v>
      </c>
      <c r="L2054">
        <v>1E-3</v>
      </c>
      <c r="M2054">
        <v>6245.0280000000002</v>
      </c>
      <c r="N2054">
        <v>6.13E-2</v>
      </c>
      <c r="O2054">
        <v>0.60299999999999998</v>
      </c>
      <c r="P2054">
        <v>1.77E-2</v>
      </c>
      <c r="Q2054">
        <v>102133.67</v>
      </c>
      <c r="R2054" t="s">
        <v>333</v>
      </c>
      <c r="S2054" t="s">
        <v>38</v>
      </c>
      <c r="T2054" t="s">
        <v>28</v>
      </c>
      <c r="V2054" t="s">
        <v>253</v>
      </c>
      <c r="Y2054" t="s">
        <v>36</v>
      </c>
    </row>
    <row r="2055" spans="1:25" x14ac:dyDescent="0.45">
      <c r="A2055" t="s">
        <v>203</v>
      </c>
      <c r="B2055" t="s">
        <v>250</v>
      </c>
      <c r="C2055">
        <v>1660</v>
      </c>
      <c r="D2055">
        <v>5</v>
      </c>
      <c r="F2055">
        <v>2021</v>
      </c>
      <c r="G2055">
        <v>384</v>
      </c>
      <c r="H2055">
        <v>266.8</v>
      </c>
      <c r="I2055">
        <v>11697.94</v>
      </c>
      <c r="K2055">
        <v>3.5999999999999997E-2</v>
      </c>
      <c r="L2055">
        <v>1E-3</v>
      </c>
      <c r="M2055">
        <v>7446.6019999999999</v>
      </c>
      <c r="N2055">
        <v>6.59E-2</v>
      </c>
      <c r="O2055">
        <v>0.79</v>
      </c>
      <c r="P2055">
        <v>2.0199999999999999E-2</v>
      </c>
      <c r="Q2055">
        <v>112841.898</v>
      </c>
      <c r="R2055" t="s">
        <v>333</v>
      </c>
      <c r="S2055" t="s">
        <v>38</v>
      </c>
      <c r="T2055" t="s">
        <v>28</v>
      </c>
      <c r="V2055" t="s">
        <v>253</v>
      </c>
      <c r="Y2055" t="s">
        <v>36</v>
      </c>
    </row>
    <row r="2056" spans="1:25" x14ac:dyDescent="0.45">
      <c r="A2056" t="s">
        <v>203</v>
      </c>
      <c r="B2056" t="s">
        <v>250</v>
      </c>
      <c r="C2056">
        <v>1660</v>
      </c>
      <c r="D2056">
        <v>5</v>
      </c>
      <c r="F2056">
        <v>2022</v>
      </c>
      <c r="G2056">
        <v>561</v>
      </c>
      <c r="H2056">
        <v>412.66</v>
      </c>
      <c r="I2056">
        <v>18012.59</v>
      </c>
      <c r="K2056">
        <v>5.5E-2</v>
      </c>
      <c r="L2056">
        <v>8.9999999999999998E-4</v>
      </c>
      <c r="M2056">
        <v>11842.038</v>
      </c>
      <c r="N2056">
        <v>6.7299999999999999E-2</v>
      </c>
      <c r="O2056">
        <v>1.6850000000000001</v>
      </c>
      <c r="P2056">
        <v>2.5700000000000001E-2</v>
      </c>
      <c r="Q2056">
        <v>173072.28200000001</v>
      </c>
      <c r="R2056" t="s">
        <v>333</v>
      </c>
      <c r="S2056" t="s">
        <v>38</v>
      </c>
      <c r="T2056" t="s">
        <v>28</v>
      </c>
      <c r="V2056" t="s">
        <v>253</v>
      </c>
      <c r="Y2056" t="s">
        <v>36</v>
      </c>
    </row>
    <row r="2057" spans="1:25" x14ac:dyDescent="0.45">
      <c r="A2057" t="s">
        <v>203</v>
      </c>
      <c r="B2057" t="s">
        <v>250</v>
      </c>
      <c r="C2057">
        <v>1660</v>
      </c>
      <c r="D2057">
        <v>5</v>
      </c>
      <c r="F2057">
        <v>2023</v>
      </c>
      <c r="G2057">
        <v>647</v>
      </c>
      <c r="H2057">
        <v>442.93</v>
      </c>
      <c r="I2057">
        <v>17691.46</v>
      </c>
      <c r="K2057">
        <v>5.5E-2</v>
      </c>
      <c r="L2057">
        <v>1E-3</v>
      </c>
      <c r="M2057">
        <v>10972.448</v>
      </c>
      <c r="N2057">
        <v>6.1800000000000001E-2</v>
      </c>
      <c r="O2057">
        <v>1.417</v>
      </c>
      <c r="P2057">
        <v>2.1999999999999999E-2</v>
      </c>
      <c r="Q2057">
        <v>176757.378</v>
      </c>
      <c r="R2057" t="s">
        <v>333</v>
      </c>
      <c r="S2057" t="s">
        <v>38</v>
      </c>
      <c r="T2057" t="s">
        <v>28</v>
      </c>
      <c r="V2057" t="s">
        <v>253</v>
      </c>
      <c r="Y2057" t="s">
        <v>36</v>
      </c>
    </row>
    <row r="2058" spans="1:25" x14ac:dyDescent="0.45">
      <c r="A2058" t="s">
        <v>203</v>
      </c>
      <c r="B2058" t="s">
        <v>250</v>
      </c>
      <c r="C2058">
        <v>1660</v>
      </c>
      <c r="D2058">
        <v>5</v>
      </c>
      <c r="F2058">
        <v>2024</v>
      </c>
      <c r="G2058">
        <v>132</v>
      </c>
      <c r="H2058">
        <v>81.760000000000005</v>
      </c>
      <c r="I2058">
        <v>3047.28</v>
      </c>
      <c r="K2058">
        <v>0.01</v>
      </c>
      <c r="L2058">
        <v>1E-3</v>
      </c>
      <c r="M2058">
        <v>1929.8710000000001</v>
      </c>
      <c r="N2058">
        <v>6.2100000000000002E-2</v>
      </c>
      <c r="O2058">
        <v>0.54900000000000004</v>
      </c>
      <c r="P2058">
        <v>3.4799999999999998E-2</v>
      </c>
      <c r="Q2058">
        <v>30876.022000000001</v>
      </c>
      <c r="R2058" t="s">
        <v>333</v>
      </c>
      <c r="S2058" t="s">
        <v>38</v>
      </c>
      <c r="T2058" t="s">
        <v>28</v>
      </c>
      <c r="V2058" t="s">
        <v>253</v>
      </c>
      <c r="Y2058" t="s">
        <v>36</v>
      </c>
    </row>
    <row r="2059" spans="1:25" x14ac:dyDescent="0.45">
      <c r="A2059" t="s">
        <v>203</v>
      </c>
      <c r="B2059" t="s">
        <v>255</v>
      </c>
      <c r="C2059">
        <v>1678</v>
      </c>
      <c r="D2059">
        <v>1</v>
      </c>
      <c r="E2059" t="s">
        <v>256</v>
      </c>
      <c r="F2059">
        <v>2009</v>
      </c>
      <c r="G2059">
        <v>106</v>
      </c>
      <c r="H2059">
        <v>106</v>
      </c>
      <c r="I2059">
        <v>1336</v>
      </c>
      <c r="O2059">
        <v>4.1459999999999999</v>
      </c>
      <c r="P2059">
        <v>0.50549999999999995</v>
      </c>
      <c r="Q2059">
        <v>16232.8</v>
      </c>
      <c r="R2059" t="s">
        <v>333</v>
      </c>
      <c r="S2059" t="s">
        <v>38</v>
      </c>
      <c r="T2059" t="s">
        <v>28</v>
      </c>
      <c r="Y2059" t="s">
        <v>29</v>
      </c>
    </row>
    <row r="2060" spans="1:25" x14ac:dyDescent="0.45">
      <c r="A2060" t="s">
        <v>203</v>
      </c>
      <c r="B2060" t="s">
        <v>255</v>
      </c>
      <c r="C2060">
        <v>1678</v>
      </c>
      <c r="D2060">
        <v>1</v>
      </c>
      <c r="E2060" t="s">
        <v>256</v>
      </c>
      <c r="F2060">
        <v>2010</v>
      </c>
      <c r="G2060">
        <v>403</v>
      </c>
      <c r="H2060">
        <v>403</v>
      </c>
      <c r="I2060">
        <v>5465</v>
      </c>
      <c r="O2060">
        <v>16.439</v>
      </c>
      <c r="P2060">
        <v>0.49359999999999998</v>
      </c>
      <c r="Q2060">
        <v>66278.7</v>
      </c>
      <c r="R2060" t="s">
        <v>333</v>
      </c>
      <c r="S2060" t="s">
        <v>38</v>
      </c>
      <c r="T2060" t="s">
        <v>28</v>
      </c>
      <c r="Y2060" t="s">
        <v>29</v>
      </c>
    </row>
    <row r="2061" spans="1:25" x14ac:dyDescent="0.45">
      <c r="A2061" t="s">
        <v>203</v>
      </c>
      <c r="B2061" t="s">
        <v>255</v>
      </c>
      <c r="C2061">
        <v>1678</v>
      </c>
      <c r="D2061">
        <v>1</v>
      </c>
      <c r="E2061" t="s">
        <v>256</v>
      </c>
      <c r="F2061">
        <v>2011</v>
      </c>
      <c r="G2061">
        <v>271</v>
      </c>
      <c r="H2061">
        <v>271</v>
      </c>
      <c r="I2061">
        <v>3683</v>
      </c>
      <c r="O2061">
        <v>10.791</v>
      </c>
      <c r="P2061">
        <v>0.4748</v>
      </c>
      <c r="Q2061">
        <v>45488.1</v>
      </c>
      <c r="R2061" t="s">
        <v>333</v>
      </c>
      <c r="S2061" t="s">
        <v>38</v>
      </c>
      <c r="T2061" t="s">
        <v>28</v>
      </c>
      <c r="Y2061" t="s">
        <v>29</v>
      </c>
    </row>
    <row r="2062" spans="1:25" x14ac:dyDescent="0.45">
      <c r="A2062" t="s">
        <v>203</v>
      </c>
      <c r="B2062" t="s">
        <v>255</v>
      </c>
      <c r="C2062">
        <v>1678</v>
      </c>
      <c r="D2062">
        <v>1</v>
      </c>
      <c r="E2062" t="s">
        <v>256</v>
      </c>
      <c r="F2062">
        <v>2012</v>
      </c>
      <c r="G2062">
        <v>318</v>
      </c>
      <c r="H2062">
        <v>318</v>
      </c>
      <c r="I2062">
        <v>4293</v>
      </c>
      <c r="O2062">
        <v>12.56</v>
      </c>
      <c r="P2062">
        <v>0.46339999999999998</v>
      </c>
      <c r="Q2062">
        <v>54334.7</v>
      </c>
      <c r="R2062" t="s">
        <v>333</v>
      </c>
      <c r="S2062" t="s">
        <v>38</v>
      </c>
      <c r="T2062" t="s">
        <v>28</v>
      </c>
      <c r="Y2062" t="s">
        <v>29</v>
      </c>
    </row>
    <row r="2063" spans="1:25" x14ac:dyDescent="0.45">
      <c r="A2063" t="s">
        <v>203</v>
      </c>
      <c r="B2063" t="s">
        <v>255</v>
      </c>
      <c r="C2063">
        <v>1678</v>
      </c>
      <c r="D2063">
        <v>1</v>
      </c>
      <c r="E2063" t="s">
        <v>256</v>
      </c>
      <c r="F2063">
        <v>2013</v>
      </c>
      <c r="G2063">
        <v>252</v>
      </c>
      <c r="H2063">
        <v>207.5</v>
      </c>
      <c r="I2063">
        <v>2957.05</v>
      </c>
      <c r="O2063">
        <v>9.1920000000000002</v>
      </c>
      <c r="P2063">
        <v>0.48330000000000001</v>
      </c>
      <c r="Q2063">
        <v>38015.9</v>
      </c>
      <c r="R2063" t="s">
        <v>333</v>
      </c>
      <c r="S2063" t="s">
        <v>38</v>
      </c>
      <c r="T2063" t="s">
        <v>28</v>
      </c>
      <c r="Y2063" t="s">
        <v>29</v>
      </c>
    </row>
    <row r="2064" spans="1:25" x14ac:dyDescent="0.45">
      <c r="A2064" t="s">
        <v>203</v>
      </c>
      <c r="B2064" t="s">
        <v>255</v>
      </c>
      <c r="C2064">
        <v>1678</v>
      </c>
      <c r="D2064">
        <v>1</v>
      </c>
      <c r="E2064" t="s">
        <v>256</v>
      </c>
      <c r="F2064">
        <v>2014</v>
      </c>
      <c r="G2064">
        <v>347</v>
      </c>
      <c r="H2064">
        <v>254.4</v>
      </c>
      <c r="I2064">
        <v>4183.22</v>
      </c>
      <c r="O2064">
        <v>15.877000000000001</v>
      </c>
      <c r="P2064">
        <v>0.59650000000000003</v>
      </c>
      <c r="Q2064">
        <v>53159.8</v>
      </c>
      <c r="R2064" t="s">
        <v>333</v>
      </c>
      <c r="S2064" t="s">
        <v>38</v>
      </c>
      <c r="T2064" t="s">
        <v>28</v>
      </c>
      <c r="Y2064" t="s">
        <v>29</v>
      </c>
    </row>
    <row r="2065" spans="1:25" x14ac:dyDescent="0.45">
      <c r="A2065" t="s">
        <v>203</v>
      </c>
      <c r="B2065" t="s">
        <v>255</v>
      </c>
      <c r="C2065">
        <v>1678</v>
      </c>
      <c r="D2065">
        <v>1</v>
      </c>
      <c r="E2065" t="s">
        <v>256</v>
      </c>
      <c r="F2065">
        <v>2015</v>
      </c>
      <c r="G2065">
        <v>674</v>
      </c>
      <c r="H2065">
        <v>542.5</v>
      </c>
      <c r="I2065">
        <v>8807.4</v>
      </c>
      <c r="O2065">
        <v>28.059000000000001</v>
      </c>
      <c r="P2065">
        <v>0.45329999999999998</v>
      </c>
      <c r="Q2065">
        <v>124477.2</v>
      </c>
      <c r="R2065" t="s">
        <v>333</v>
      </c>
      <c r="S2065" t="s">
        <v>38</v>
      </c>
      <c r="T2065" t="s">
        <v>28</v>
      </c>
      <c r="Y2065" t="s">
        <v>30</v>
      </c>
    </row>
    <row r="2066" spans="1:25" x14ac:dyDescent="0.45">
      <c r="A2066" t="s">
        <v>203</v>
      </c>
      <c r="B2066" t="s">
        <v>255</v>
      </c>
      <c r="C2066">
        <v>1678</v>
      </c>
      <c r="D2066">
        <v>1</v>
      </c>
      <c r="E2066" t="s">
        <v>256</v>
      </c>
      <c r="F2066">
        <v>2016</v>
      </c>
      <c r="G2066">
        <v>401</v>
      </c>
      <c r="H2066">
        <v>342.4</v>
      </c>
      <c r="I2066">
        <v>6092.4</v>
      </c>
      <c r="O2066">
        <v>19.369</v>
      </c>
      <c r="P2066">
        <v>0.44990000000000002</v>
      </c>
      <c r="Q2066">
        <v>86211.199999999997</v>
      </c>
      <c r="R2066" t="s">
        <v>333</v>
      </c>
      <c r="S2066" t="s">
        <v>38</v>
      </c>
      <c r="T2066" t="s">
        <v>28</v>
      </c>
      <c r="Y2066" t="s">
        <v>30</v>
      </c>
    </row>
    <row r="2067" spans="1:25" x14ac:dyDescent="0.45">
      <c r="A2067" t="s">
        <v>203</v>
      </c>
      <c r="B2067" t="s">
        <v>255</v>
      </c>
      <c r="C2067">
        <v>1678</v>
      </c>
      <c r="D2067">
        <v>1</v>
      </c>
      <c r="E2067" t="s">
        <v>256</v>
      </c>
      <c r="F2067">
        <v>2017</v>
      </c>
      <c r="G2067">
        <v>285</v>
      </c>
      <c r="H2067">
        <v>233.8</v>
      </c>
      <c r="I2067">
        <v>3895.98</v>
      </c>
      <c r="O2067">
        <v>11.446999999999999</v>
      </c>
      <c r="P2067">
        <v>0.4672</v>
      </c>
      <c r="Q2067">
        <v>49401.8</v>
      </c>
      <c r="R2067" t="s">
        <v>333</v>
      </c>
      <c r="S2067" t="s">
        <v>38</v>
      </c>
      <c r="T2067" t="s">
        <v>28</v>
      </c>
      <c r="Y2067" t="s">
        <v>30</v>
      </c>
    </row>
    <row r="2068" spans="1:25" x14ac:dyDescent="0.45">
      <c r="A2068" t="s">
        <v>203</v>
      </c>
      <c r="B2068" t="s">
        <v>255</v>
      </c>
      <c r="C2068">
        <v>1678</v>
      </c>
      <c r="D2068">
        <v>1</v>
      </c>
      <c r="E2068" t="s">
        <v>256</v>
      </c>
      <c r="F2068">
        <v>2018</v>
      </c>
      <c r="G2068">
        <v>175</v>
      </c>
      <c r="H2068">
        <v>137.65</v>
      </c>
      <c r="I2068">
        <v>2173.5500000000002</v>
      </c>
      <c r="O2068">
        <v>6.1459999999999999</v>
      </c>
      <c r="P2068">
        <v>0.47439999999999999</v>
      </c>
      <c r="Q2068">
        <v>26462.2</v>
      </c>
      <c r="R2068" t="s">
        <v>333</v>
      </c>
      <c r="S2068" t="s">
        <v>38</v>
      </c>
      <c r="T2068" t="s">
        <v>28</v>
      </c>
      <c r="Y2068" t="s">
        <v>30</v>
      </c>
    </row>
    <row r="2069" spans="1:25" x14ac:dyDescent="0.45">
      <c r="A2069" t="s">
        <v>203</v>
      </c>
      <c r="B2069" t="s">
        <v>255</v>
      </c>
      <c r="C2069">
        <v>1678</v>
      </c>
      <c r="D2069">
        <v>1</v>
      </c>
      <c r="E2069" t="s">
        <v>256</v>
      </c>
      <c r="F2069">
        <v>2019</v>
      </c>
      <c r="G2069">
        <v>97</v>
      </c>
      <c r="H2069">
        <v>66.400000000000006</v>
      </c>
      <c r="I2069">
        <v>969.32</v>
      </c>
      <c r="O2069">
        <v>3.19</v>
      </c>
      <c r="P2069">
        <v>0.5</v>
      </c>
      <c r="Q2069">
        <v>12717.2</v>
      </c>
      <c r="R2069" t="s">
        <v>333</v>
      </c>
      <c r="S2069" t="s">
        <v>38</v>
      </c>
      <c r="T2069" t="s">
        <v>28</v>
      </c>
      <c r="Y2069" t="s">
        <v>30</v>
      </c>
    </row>
    <row r="2070" spans="1:25" x14ac:dyDescent="0.45">
      <c r="A2070" t="s">
        <v>203</v>
      </c>
      <c r="B2070" t="s">
        <v>255</v>
      </c>
      <c r="C2070">
        <v>1678</v>
      </c>
      <c r="D2070">
        <v>1</v>
      </c>
      <c r="E2070" t="s">
        <v>256</v>
      </c>
      <c r="F2070">
        <v>2020</v>
      </c>
      <c r="G2070">
        <v>83</v>
      </c>
      <c r="H2070">
        <v>58.47</v>
      </c>
      <c r="I2070">
        <v>817.33</v>
      </c>
      <c r="O2070">
        <v>2.5979999999999999</v>
      </c>
      <c r="P2070">
        <v>0.51680000000000004</v>
      </c>
      <c r="Q2070">
        <v>10091.9</v>
      </c>
      <c r="R2070" t="s">
        <v>333</v>
      </c>
      <c r="S2070" t="s">
        <v>38</v>
      </c>
      <c r="T2070" t="s">
        <v>28</v>
      </c>
      <c r="Y2070" t="s">
        <v>30</v>
      </c>
    </row>
    <row r="2071" spans="1:25" x14ac:dyDescent="0.45">
      <c r="A2071" t="s">
        <v>203</v>
      </c>
      <c r="B2071" t="s">
        <v>255</v>
      </c>
      <c r="C2071">
        <v>1678</v>
      </c>
      <c r="D2071">
        <v>1</v>
      </c>
      <c r="E2071" t="s">
        <v>256</v>
      </c>
      <c r="F2071">
        <v>2021</v>
      </c>
      <c r="G2071">
        <v>105</v>
      </c>
      <c r="H2071">
        <v>78.42</v>
      </c>
      <c r="I2071">
        <v>1085.23</v>
      </c>
      <c r="O2071">
        <v>2.7879999999999998</v>
      </c>
      <c r="P2071">
        <v>0.40139999999999998</v>
      </c>
      <c r="Q2071">
        <v>14163</v>
      </c>
      <c r="R2071" t="s">
        <v>333</v>
      </c>
      <c r="S2071" t="s">
        <v>38</v>
      </c>
      <c r="T2071" t="s">
        <v>28</v>
      </c>
      <c r="Y2071" t="s">
        <v>30</v>
      </c>
    </row>
    <row r="2072" spans="1:25" x14ac:dyDescent="0.45">
      <c r="A2072" t="s">
        <v>203</v>
      </c>
      <c r="B2072" t="s">
        <v>255</v>
      </c>
      <c r="C2072">
        <v>1678</v>
      </c>
      <c r="D2072">
        <v>1</v>
      </c>
      <c r="E2072" t="s">
        <v>256</v>
      </c>
      <c r="F2072">
        <v>2022</v>
      </c>
      <c r="G2072">
        <v>81</v>
      </c>
      <c r="H2072">
        <v>59.48</v>
      </c>
      <c r="I2072">
        <v>954.18</v>
      </c>
      <c r="O2072">
        <v>2.3290000000000002</v>
      </c>
      <c r="P2072">
        <v>0.41270000000000001</v>
      </c>
      <c r="Q2072">
        <v>11349.8</v>
      </c>
      <c r="R2072" t="s">
        <v>333</v>
      </c>
      <c r="S2072" t="s">
        <v>38</v>
      </c>
      <c r="T2072" t="s">
        <v>28</v>
      </c>
      <c r="Y2072" t="s">
        <v>30</v>
      </c>
    </row>
    <row r="2073" spans="1:25" x14ac:dyDescent="0.45">
      <c r="A2073" t="s">
        <v>203</v>
      </c>
      <c r="B2073" t="s">
        <v>255</v>
      </c>
      <c r="C2073">
        <v>1678</v>
      </c>
      <c r="D2073">
        <v>1</v>
      </c>
      <c r="E2073" t="s">
        <v>256</v>
      </c>
      <c r="F2073">
        <v>2023</v>
      </c>
      <c r="G2073">
        <v>170</v>
      </c>
      <c r="H2073">
        <v>125.85</v>
      </c>
      <c r="I2073">
        <v>2119.79</v>
      </c>
      <c r="O2073">
        <v>4.9409999999999998</v>
      </c>
      <c r="P2073">
        <v>0.36109999999999998</v>
      </c>
      <c r="Q2073">
        <v>27337.4</v>
      </c>
      <c r="R2073" t="s">
        <v>333</v>
      </c>
      <c r="S2073" t="s">
        <v>38</v>
      </c>
      <c r="T2073" t="s">
        <v>28</v>
      </c>
      <c r="Y2073" t="s">
        <v>30</v>
      </c>
    </row>
    <row r="2074" spans="1:25" x14ac:dyDescent="0.45">
      <c r="A2074" t="s">
        <v>203</v>
      </c>
      <c r="B2074" t="s">
        <v>255</v>
      </c>
      <c r="C2074">
        <v>1678</v>
      </c>
      <c r="D2074">
        <v>1</v>
      </c>
      <c r="E2074" t="s">
        <v>256</v>
      </c>
      <c r="F2074">
        <v>2024</v>
      </c>
      <c r="G2074">
        <v>30</v>
      </c>
      <c r="H2074">
        <v>20.86</v>
      </c>
      <c r="I2074">
        <v>323.61</v>
      </c>
      <c r="O2074">
        <v>0.76200000000000001</v>
      </c>
      <c r="P2074">
        <v>0.37519999999999998</v>
      </c>
      <c r="Q2074">
        <v>4175</v>
      </c>
      <c r="R2074" t="s">
        <v>333</v>
      </c>
      <c r="S2074" t="s">
        <v>38</v>
      </c>
      <c r="T2074" t="s">
        <v>28</v>
      </c>
      <c r="Y2074" t="s">
        <v>30</v>
      </c>
    </row>
    <row r="2075" spans="1:25" x14ac:dyDescent="0.45">
      <c r="A2075" t="s">
        <v>203</v>
      </c>
      <c r="B2075" t="s">
        <v>255</v>
      </c>
      <c r="C2075">
        <v>1678</v>
      </c>
      <c r="D2075">
        <v>2</v>
      </c>
      <c r="E2075" t="s">
        <v>256</v>
      </c>
      <c r="F2075">
        <v>2009</v>
      </c>
      <c r="G2075">
        <v>113</v>
      </c>
      <c r="H2075">
        <v>113</v>
      </c>
      <c r="I2075">
        <v>2687</v>
      </c>
      <c r="M2075">
        <v>2065.9</v>
      </c>
      <c r="N2075">
        <v>6.4600000000000005E-2</v>
      </c>
      <c r="O2075">
        <v>3.1549999999999998</v>
      </c>
      <c r="P2075">
        <v>0.40739999999999998</v>
      </c>
      <c r="Q2075">
        <v>32638.5</v>
      </c>
      <c r="R2075" t="s">
        <v>333</v>
      </c>
      <c r="S2075" t="s">
        <v>38</v>
      </c>
      <c r="T2075" t="s">
        <v>28</v>
      </c>
      <c r="V2075" t="s">
        <v>32</v>
      </c>
      <c r="Y2075" t="s">
        <v>69</v>
      </c>
    </row>
    <row r="2076" spans="1:25" x14ac:dyDescent="0.45">
      <c r="A2076" t="s">
        <v>203</v>
      </c>
      <c r="B2076" t="s">
        <v>255</v>
      </c>
      <c r="C2076">
        <v>1678</v>
      </c>
      <c r="D2076">
        <v>2</v>
      </c>
      <c r="E2076" t="s">
        <v>256</v>
      </c>
      <c r="F2076">
        <v>2010</v>
      </c>
      <c r="G2076">
        <v>544</v>
      </c>
      <c r="H2076">
        <v>544</v>
      </c>
      <c r="I2076">
        <v>13966</v>
      </c>
      <c r="M2076">
        <v>10341.299999999999</v>
      </c>
      <c r="N2076">
        <v>6.1199999999999997E-2</v>
      </c>
      <c r="O2076">
        <v>11.996</v>
      </c>
      <c r="P2076">
        <v>0.2611</v>
      </c>
      <c r="Q2076">
        <v>169388.4</v>
      </c>
      <c r="R2076" t="s">
        <v>333</v>
      </c>
      <c r="S2076" t="s">
        <v>38</v>
      </c>
      <c r="T2076" t="s">
        <v>28</v>
      </c>
      <c r="V2076" t="s">
        <v>32</v>
      </c>
      <c r="Y2076" t="s">
        <v>69</v>
      </c>
    </row>
    <row r="2077" spans="1:25" x14ac:dyDescent="0.45">
      <c r="A2077" t="s">
        <v>203</v>
      </c>
      <c r="B2077" t="s">
        <v>255</v>
      </c>
      <c r="C2077">
        <v>1678</v>
      </c>
      <c r="D2077">
        <v>2</v>
      </c>
      <c r="E2077" t="s">
        <v>256</v>
      </c>
      <c r="F2077">
        <v>2011</v>
      </c>
      <c r="G2077">
        <v>349</v>
      </c>
      <c r="H2077">
        <v>349</v>
      </c>
      <c r="I2077">
        <v>8807</v>
      </c>
      <c r="M2077">
        <v>6655.2</v>
      </c>
      <c r="N2077">
        <v>6.1600000000000002E-2</v>
      </c>
      <c r="O2077">
        <v>10.321999999999999</v>
      </c>
      <c r="P2077">
        <v>0.3271</v>
      </c>
      <c r="Q2077">
        <v>108664.8</v>
      </c>
      <c r="R2077" t="s">
        <v>333</v>
      </c>
      <c r="S2077" t="s">
        <v>38</v>
      </c>
      <c r="T2077" t="s">
        <v>28</v>
      </c>
      <c r="V2077" t="s">
        <v>32</v>
      </c>
      <c r="Y2077" t="s">
        <v>69</v>
      </c>
    </row>
    <row r="2078" spans="1:25" x14ac:dyDescent="0.45">
      <c r="A2078" t="s">
        <v>203</v>
      </c>
      <c r="B2078" t="s">
        <v>255</v>
      </c>
      <c r="C2078">
        <v>1678</v>
      </c>
      <c r="D2078">
        <v>2</v>
      </c>
      <c r="E2078" t="s">
        <v>256</v>
      </c>
      <c r="F2078">
        <v>2012</v>
      </c>
      <c r="G2078">
        <v>349</v>
      </c>
      <c r="H2078">
        <v>349</v>
      </c>
      <c r="I2078">
        <v>8402</v>
      </c>
      <c r="M2078">
        <v>6447.6</v>
      </c>
      <c r="N2078">
        <v>6.0600000000000001E-2</v>
      </c>
      <c r="O2078">
        <v>12.148</v>
      </c>
      <c r="P2078">
        <v>0.35160000000000002</v>
      </c>
      <c r="Q2078">
        <v>106203.1</v>
      </c>
      <c r="R2078" t="s">
        <v>333</v>
      </c>
      <c r="S2078" t="s">
        <v>38</v>
      </c>
      <c r="T2078" t="s">
        <v>28</v>
      </c>
      <c r="V2078" t="s">
        <v>32</v>
      </c>
      <c r="Y2078" t="s">
        <v>69</v>
      </c>
    </row>
    <row r="2079" spans="1:25" x14ac:dyDescent="0.45">
      <c r="A2079" t="s">
        <v>203</v>
      </c>
      <c r="B2079" t="s">
        <v>255</v>
      </c>
      <c r="C2079">
        <v>1678</v>
      </c>
      <c r="D2079">
        <v>2</v>
      </c>
      <c r="E2079" t="s">
        <v>256</v>
      </c>
      <c r="F2079">
        <v>2013</v>
      </c>
      <c r="G2079">
        <v>195</v>
      </c>
      <c r="H2079">
        <v>163.16999999999999</v>
      </c>
      <c r="I2079">
        <v>4287.22</v>
      </c>
      <c r="M2079">
        <v>3455.4</v>
      </c>
      <c r="N2079">
        <v>6.3700000000000007E-2</v>
      </c>
      <c r="O2079">
        <v>6.3849999999999998</v>
      </c>
      <c r="P2079">
        <v>0.3926</v>
      </c>
      <c r="Q2079">
        <v>54972.2</v>
      </c>
      <c r="R2079" t="s">
        <v>333</v>
      </c>
      <c r="S2079" t="s">
        <v>38</v>
      </c>
      <c r="T2079" t="s">
        <v>28</v>
      </c>
      <c r="V2079" t="s">
        <v>32</v>
      </c>
      <c r="Y2079" t="s">
        <v>69</v>
      </c>
    </row>
    <row r="2080" spans="1:25" x14ac:dyDescent="0.45">
      <c r="A2080" t="s">
        <v>203</v>
      </c>
      <c r="B2080" t="s">
        <v>255</v>
      </c>
      <c r="C2080">
        <v>1678</v>
      </c>
      <c r="D2080">
        <v>2</v>
      </c>
      <c r="E2080" t="s">
        <v>256</v>
      </c>
      <c r="F2080">
        <v>2014</v>
      </c>
      <c r="G2080">
        <v>270</v>
      </c>
      <c r="H2080">
        <v>217.51</v>
      </c>
      <c r="I2080">
        <v>6474.36</v>
      </c>
      <c r="M2080">
        <v>5645.8</v>
      </c>
      <c r="N2080">
        <v>6.7699999999999996E-2</v>
      </c>
      <c r="O2080">
        <v>12.417</v>
      </c>
      <c r="P2080">
        <v>0.41760000000000003</v>
      </c>
      <c r="Q2080">
        <v>81886.399999999994</v>
      </c>
      <c r="R2080" t="s">
        <v>333</v>
      </c>
      <c r="S2080" t="s">
        <v>38</v>
      </c>
      <c r="T2080" t="s">
        <v>28</v>
      </c>
      <c r="V2080" t="s">
        <v>32</v>
      </c>
      <c r="Y2080" t="s">
        <v>69</v>
      </c>
    </row>
    <row r="2081" spans="1:25" x14ac:dyDescent="0.45">
      <c r="A2081" t="s">
        <v>203</v>
      </c>
      <c r="B2081" t="s">
        <v>255</v>
      </c>
      <c r="C2081">
        <v>1678</v>
      </c>
      <c r="D2081">
        <v>2</v>
      </c>
      <c r="E2081" t="s">
        <v>256</v>
      </c>
      <c r="F2081">
        <v>2015</v>
      </c>
      <c r="G2081">
        <v>79</v>
      </c>
      <c r="H2081">
        <v>62.91</v>
      </c>
      <c r="I2081">
        <v>1800.31</v>
      </c>
      <c r="M2081">
        <v>1559.1</v>
      </c>
      <c r="N2081">
        <v>6.2300000000000001E-2</v>
      </c>
      <c r="O2081">
        <v>3.3180000000000001</v>
      </c>
      <c r="P2081">
        <v>0.36659999999999998</v>
      </c>
      <c r="Q2081">
        <v>25315.1</v>
      </c>
      <c r="R2081" t="s">
        <v>333</v>
      </c>
      <c r="S2081" t="s">
        <v>38</v>
      </c>
      <c r="T2081" t="s">
        <v>28</v>
      </c>
      <c r="V2081" t="s">
        <v>32</v>
      </c>
      <c r="Y2081" t="s">
        <v>70</v>
      </c>
    </row>
    <row r="2082" spans="1:25" x14ac:dyDescent="0.45">
      <c r="A2082" t="s">
        <v>203</v>
      </c>
      <c r="B2082" t="s">
        <v>255</v>
      </c>
      <c r="C2082">
        <v>1678</v>
      </c>
      <c r="D2082">
        <v>2</v>
      </c>
      <c r="E2082" t="s">
        <v>256</v>
      </c>
      <c r="F2082">
        <v>2016</v>
      </c>
      <c r="G2082">
        <v>7</v>
      </c>
      <c r="H2082">
        <v>3.45</v>
      </c>
      <c r="I2082">
        <v>50.2</v>
      </c>
      <c r="M2082">
        <v>56.8</v>
      </c>
      <c r="N2082">
        <v>8.1299999999999997E-2</v>
      </c>
      <c r="O2082">
        <v>0.42099999999999999</v>
      </c>
      <c r="P2082">
        <v>1.2002999999999999</v>
      </c>
      <c r="Q2082">
        <v>700.8</v>
      </c>
      <c r="R2082" t="s">
        <v>333</v>
      </c>
      <c r="S2082" t="s">
        <v>38</v>
      </c>
      <c r="T2082" t="s">
        <v>28</v>
      </c>
      <c r="V2082" t="s">
        <v>32</v>
      </c>
      <c r="Y2082" t="s">
        <v>70</v>
      </c>
    </row>
    <row r="2083" spans="1:25" x14ac:dyDescent="0.45">
      <c r="A2083" t="s">
        <v>203</v>
      </c>
      <c r="B2083" t="s">
        <v>255</v>
      </c>
      <c r="C2083">
        <v>1678</v>
      </c>
      <c r="D2083">
        <v>2</v>
      </c>
      <c r="E2083" t="s">
        <v>256</v>
      </c>
      <c r="F2083">
        <v>2017</v>
      </c>
      <c r="G2083">
        <v>420</v>
      </c>
      <c r="H2083">
        <v>345.24</v>
      </c>
      <c r="I2083">
        <v>10507.64</v>
      </c>
      <c r="M2083">
        <v>8403.6</v>
      </c>
      <c r="N2083">
        <v>6.3799999999999996E-2</v>
      </c>
      <c r="O2083">
        <v>15.502000000000001</v>
      </c>
      <c r="P2083">
        <v>0.35239999999999999</v>
      </c>
      <c r="Q2083">
        <v>132794.70000000001</v>
      </c>
      <c r="R2083" t="s">
        <v>333</v>
      </c>
      <c r="S2083" t="s">
        <v>38</v>
      </c>
      <c r="T2083" t="s">
        <v>28</v>
      </c>
      <c r="V2083" t="s">
        <v>32</v>
      </c>
      <c r="Y2083" t="s">
        <v>70</v>
      </c>
    </row>
    <row r="2084" spans="1:25" x14ac:dyDescent="0.45">
      <c r="A2084" t="s">
        <v>203</v>
      </c>
      <c r="B2084" t="s">
        <v>255</v>
      </c>
      <c r="C2084">
        <v>1678</v>
      </c>
      <c r="D2084">
        <v>2</v>
      </c>
      <c r="E2084" t="s">
        <v>256</v>
      </c>
      <c r="F2084">
        <v>2018</v>
      </c>
      <c r="G2084">
        <v>122</v>
      </c>
      <c r="H2084">
        <v>90.75</v>
      </c>
      <c r="I2084">
        <v>2586.37</v>
      </c>
      <c r="M2084">
        <v>2064.1999999999998</v>
      </c>
      <c r="N2084">
        <v>6.6500000000000004E-2</v>
      </c>
      <c r="O2084">
        <v>6.9749999999999996</v>
      </c>
      <c r="P2084">
        <v>0.58589999999999998</v>
      </c>
      <c r="Q2084">
        <v>31590.799999999999</v>
      </c>
      <c r="R2084" t="s">
        <v>333</v>
      </c>
      <c r="S2084" t="s">
        <v>38</v>
      </c>
      <c r="T2084" t="s">
        <v>28</v>
      </c>
      <c r="V2084" t="s">
        <v>32</v>
      </c>
      <c r="Y2084" t="s">
        <v>70</v>
      </c>
    </row>
    <row r="2085" spans="1:25" x14ac:dyDescent="0.45">
      <c r="A2085" t="s">
        <v>203</v>
      </c>
      <c r="B2085" t="s">
        <v>255</v>
      </c>
      <c r="C2085">
        <v>1678</v>
      </c>
      <c r="D2085">
        <v>2</v>
      </c>
      <c r="E2085" t="s">
        <v>256</v>
      </c>
      <c r="F2085">
        <v>2019</v>
      </c>
      <c r="G2085">
        <v>78</v>
      </c>
      <c r="H2085">
        <v>49.12</v>
      </c>
      <c r="I2085">
        <v>1204.8</v>
      </c>
      <c r="M2085">
        <v>1022.8</v>
      </c>
      <c r="N2085">
        <v>6.59E-2</v>
      </c>
      <c r="O2085">
        <v>3.2810000000000001</v>
      </c>
      <c r="P2085">
        <v>0.58609999999999995</v>
      </c>
      <c r="Q2085">
        <v>15830.4</v>
      </c>
      <c r="R2085" t="s">
        <v>333</v>
      </c>
      <c r="S2085" t="s">
        <v>38</v>
      </c>
      <c r="T2085" t="s">
        <v>28</v>
      </c>
      <c r="V2085" t="s">
        <v>32</v>
      </c>
      <c r="Y2085" t="s">
        <v>70</v>
      </c>
    </row>
    <row r="2086" spans="1:25" x14ac:dyDescent="0.45">
      <c r="A2086" t="s">
        <v>203</v>
      </c>
      <c r="B2086" t="s">
        <v>255</v>
      </c>
      <c r="C2086">
        <v>1678</v>
      </c>
      <c r="D2086">
        <v>2</v>
      </c>
      <c r="E2086" t="s">
        <v>256</v>
      </c>
      <c r="F2086">
        <v>2020</v>
      </c>
      <c r="G2086">
        <v>130</v>
      </c>
      <c r="H2086">
        <v>95.11</v>
      </c>
      <c r="I2086">
        <v>2724.71</v>
      </c>
      <c r="M2086">
        <v>2143.5</v>
      </c>
      <c r="N2086">
        <v>6.59E-2</v>
      </c>
      <c r="O2086">
        <v>4.5960000000000001</v>
      </c>
      <c r="P2086">
        <v>0.46450000000000002</v>
      </c>
      <c r="Q2086">
        <v>33260.400000000001</v>
      </c>
      <c r="R2086" t="s">
        <v>333</v>
      </c>
      <c r="S2086" t="s">
        <v>38</v>
      </c>
      <c r="T2086" t="s">
        <v>28</v>
      </c>
      <c r="V2086" t="s">
        <v>32</v>
      </c>
      <c r="Y2086" t="s">
        <v>70</v>
      </c>
    </row>
    <row r="2087" spans="1:25" x14ac:dyDescent="0.45">
      <c r="A2087" t="s">
        <v>203</v>
      </c>
      <c r="B2087" t="s">
        <v>255</v>
      </c>
      <c r="C2087">
        <v>1678</v>
      </c>
      <c r="D2087">
        <v>2</v>
      </c>
      <c r="E2087" t="s">
        <v>256</v>
      </c>
      <c r="F2087">
        <v>2021</v>
      </c>
      <c r="G2087">
        <v>117</v>
      </c>
      <c r="H2087">
        <v>78.400000000000006</v>
      </c>
      <c r="I2087">
        <v>2076.46</v>
      </c>
      <c r="M2087">
        <v>1722.2</v>
      </c>
      <c r="N2087">
        <v>6.5799999999999997E-2</v>
      </c>
      <c r="O2087">
        <v>5.7640000000000002</v>
      </c>
      <c r="P2087">
        <v>0.58850000000000002</v>
      </c>
      <c r="Q2087">
        <v>26276.5</v>
      </c>
      <c r="R2087" t="s">
        <v>333</v>
      </c>
      <c r="S2087" t="s">
        <v>38</v>
      </c>
      <c r="T2087" t="s">
        <v>28</v>
      </c>
      <c r="V2087" t="s">
        <v>32</v>
      </c>
      <c r="Y2087" t="s">
        <v>70</v>
      </c>
    </row>
    <row r="2088" spans="1:25" x14ac:dyDescent="0.45">
      <c r="A2088" t="s">
        <v>203</v>
      </c>
      <c r="B2088" t="s">
        <v>255</v>
      </c>
      <c r="C2088">
        <v>1678</v>
      </c>
      <c r="D2088">
        <v>2</v>
      </c>
      <c r="E2088" t="s">
        <v>256</v>
      </c>
      <c r="F2088">
        <v>2022</v>
      </c>
      <c r="G2088">
        <v>228</v>
      </c>
      <c r="H2088">
        <v>179.39</v>
      </c>
      <c r="I2088">
        <v>5346.22</v>
      </c>
      <c r="M2088">
        <v>4040.8</v>
      </c>
      <c r="N2088">
        <v>6.3600000000000004E-2</v>
      </c>
      <c r="O2088">
        <v>7.843</v>
      </c>
      <c r="P2088">
        <v>0.3569</v>
      </c>
      <c r="Q2088">
        <v>64029.7</v>
      </c>
      <c r="R2088" t="s">
        <v>333</v>
      </c>
      <c r="S2088" t="s">
        <v>38</v>
      </c>
      <c r="T2088" t="s">
        <v>28</v>
      </c>
      <c r="V2088" t="s">
        <v>32</v>
      </c>
      <c r="Y2088" t="s">
        <v>70</v>
      </c>
    </row>
    <row r="2089" spans="1:25" x14ac:dyDescent="0.45">
      <c r="A2089" t="s">
        <v>203</v>
      </c>
      <c r="B2089" t="s">
        <v>255</v>
      </c>
      <c r="C2089">
        <v>1678</v>
      </c>
      <c r="D2089">
        <v>2</v>
      </c>
      <c r="E2089" t="s">
        <v>256</v>
      </c>
      <c r="F2089">
        <v>2023</v>
      </c>
      <c r="G2089">
        <v>109</v>
      </c>
      <c r="H2089">
        <v>74.489999999999995</v>
      </c>
      <c r="I2089">
        <v>2191.19</v>
      </c>
      <c r="M2089">
        <v>1924.1</v>
      </c>
      <c r="N2089">
        <v>7.1499999999999994E-2</v>
      </c>
      <c r="O2089">
        <v>6.3739999999999997</v>
      </c>
      <c r="P2089">
        <v>0.69630000000000003</v>
      </c>
      <c r="Q2089">
        <v>27420</v>
      </c>
      <c r="R2089" t="s">
        <v>333</v>
      </c>
      <c r="S2089" t="s">
        <v>38</v>
      </c>
      <c r="T2089" t="s">
        <v>28</v>
      </c>
      <c r="V2089" t="s">
        <v>32</v>
      </c>
      <c r="Y2089" t="s">
        <v>70</v>
      </c>
    </row>
    <row r="2090" spans="1:25" x14ac:dyDescent="0.45">
      <c r="A2090" t="s">
        <v>203</v>
      </c>
      <c r="B2090" t="s">
        <v>255</v>
      </c>
      <c r="C2090">
        <v>1678</v>
      </c>
      <c r="D2090">
        <v>2</v>
      </c>
      <c r="E2090" t="s">
        <v>256</v>
      </c>
      <c r="F2090">
        <v>2024</v>
      </c>
      <c r="G2090">
        <v>30</v>
      </c>
      <c r="H2090">
        <v>20.84</v>
      </c>
      <c r="I2090">
        <v>589.49</v>
      </c>
      <c r="M2090">
        <v>451.6</v>
      </c>
      <c r="N2090">
        <v>6.2899999999999998E-2</v>
      </c>
      <c r="O2090">
        <v>2.7509999999999999</v>
      </c>
      <c r="P2090">
        <v>0.78939999999999999</v>
      </c>
      <c r="Q2090">
        <v>7429.9</v>
      </c>
      <c r="R2090" t="s">
        <v>333</v>
      </c>
      <c r="S2090" t="s">
        <v>38</v>
      </c>
      <c r="T2090" t="s">
        <v>28</v>
      </c>
      <c r="V2090" t="s">
        <v>32</v>
      </c>
      <c r="Y2090" t="s">
        <v>70</v>
      </c>
    </row>
    <row r="2091" spans="1:25" x14ac:dyDescent="0.45">
      <c r="A2091" t="s">
        <v>203</v>
      </c>
      <c r="B2091" t="s">
        <v>257</v>
      </c>
      <c r="C2091">
        <v>1682</v>
      </c>
      <c r="D2091">
        <v>8</v>
      </c>
      <c r="F2091">
        <v>2009</v>
      </c>
      <c r="G2091">
        <v>87</v>
      </c>
      <c r="H2091">
        <v>79.58</v>
      </c>
      <c r="I2091">
        <v>1322.18</v>
      </c>
      <c r="K2091">
        <v>6.7009999999999996</v>
      </c>
      <c r="L2091">
        <v>0.72809999999999997</v>
      </c>
      <c r="M2091">
        <v>1332.8130000000001</v>
      </c>
      <c r="N2091">
        <v>7.51E-2</v>
      </c>
      <c r="O2091">
        <v>2.1429999999999998</v>
      </c>
      <c r="P2091">
        <v>0.24510000000000001</v>
      </c>
      <c r="Q2091">
        <v>16469.282999999999</v>
      </c>
      <c r="R2091" t="s">
        <v>923</v>
      </c>
      <c r="S2091" t="s">
        <v>38</v>
      </c>
      <c r="T2091" t="s">
        <v>63</v>
      </c>
      <c r="V2091" t="s">
        <v>121</v>
      </c>
      <c r="Y2091" t="s">
        <v>35</v>
      </c>
    </row>
    <row r="2092" spans="1:25" x14ac:dyDescent="0.45">
      <c r="A2092" t="s">
        <v>203</v>
      </c>
      <c r="B2092" t="s">
        <v>257</v>
      </c>
      <c r="C2092">
        <v>1682</v>
      </c>
      <c r="D2092">
        <v>8</v>
      </c>
      <c r="F2092">
        <v>2010</v>
      </c>
      <c r="G2092">
        <v>372</v>
      </c>
      <c r="H2092">
        <v>347.76</v>
      </c>
      <c r="I2092">
        <v>5045.38</v>
      </c>
      <c r="K2092">
        <v>30.954000000000001</v>
      </c>
      <c r="L2092">
        <v>0.80310000000000004</v>
      </c>
      <c r="M2092">
        <v>6091.3469999999998</v>
      </c>
      <c r="N2092">
        <v>8.0500000000000002E-2</v>
      </c>
      <c r="O2092">
        <v>9.7910000000000004</v>
      </c>
      <c r="P2092">
        <v>0.25209999999999999</v>
      </c>
      <c r="Q2092">
        <v>75247.745999999999</v>
      </c>
      <c r="R2092" t="s">
        <v>923</v>
      </c>
      <c r="S2092" t="s">
        <v>38</v>
      </c>
      <c r="T2092" t="s">
        <v>63</v>
      </c>
      <c r="V2092" t="s">
        <v>121</v>
      </c>
      <c r="Y2092" t="s">
        <v>35</v>
      </c>
    </row>
    <row r="2093" spans="1:25" x14ac:dyDescent="0.45">
      <c r="A2093" t="s">
        <v>203</v>
      </c>
      <c r="B2093" t="s">
        <v>257</v>
      </c>
      <c r="C2093">
        <v>1682</v>
      </c>
      <c r="D2093">
        <v>8</v>
      </c>
      <c r="F2093">
        <v>2011</v>
      </c>
      <c r="G2093">
        <v>280</v>
      </c>
      <c r="H2093">
        <v>255.94</v>
      </c>
      <c r="I2093">
        <v>3308.31</v>
      </c>
      <c r="K2093">
        <v>21.814</v>
      </c>
      <c r="L2093">
        <v>0.80720000000000003</v>
      </c>
      <c r="M2093">
        <v>4103.6229999999996</v>
      </c>
      <c r="N2093">
        <v>8.0699999999999994E-2</v>
      </c>
      <c r="O2093">
        <v>6.6749999999999998</v>
      </c>
      <c r="P2093">
        <v>0.25480000000000003</v>
      </c>
      <c r="Q2093">
        <v>50694.826000000001</v>
      </c>
      <c r="R2093" t="s">
        <v>923</v>
      </c>
      <c r="S2093" t="s">
        <v>38</v>
      </c>
      <c r="T2093" t="s">
        <v>63</v>
      </c>
      <c r="V2093" t="s">
        <v>121</v>
      </c>
      <c r="Y2093" t="s">
        <v>35</v>
      </c>
    </row>
    <row r="2094" spans="1:25" x14ac:dyDescent="0.45">
      <c r="A2094" t="s">
        <v>203</v>
      </c>
      <c r="B2094" t="s">
        <v>257</v>
      </c>
      <c r="C2094">
        <v>1682</v>
      </c>
      <c r="D2094">
        <v>8</v>
      </c>
      <c r="F2094">
        <v>2012</v>
      </c>
      <c r="G2094">
        <v>138</v>
      </c>
      <c r="H2094">
        <v>127.98</v>
      </c>
      <c r="I2094">
        <v>1319.77</v>
      </c>
      <c r="K2094">
        <v>9.0510000000000002</v>
      </c>
      <c r="L2094">
        <v>0.82520000000000004</v>
      </c>
      <c r="M2094">
        <v>1727.296</v>
      </c>
      <c r="N2094">
        <v>8.0399999999999999E-2</v>
      </c>
      <c r="O2094">
        <v>2.7709999999999999</v>
      </c>
      <c r="P2094">
        <v>0.24890000000000001</v>
      </c>
      <c r="Q2094">
        <v>21339.092000000001</v>
      </c>
      <c r="R2094" t="s">
        <v>923</v>
      </c>
      <c r="S2094" t="s">
        <v>38</v>
      </c>
      <c r="T2094" t="s">
        <v>63</v>
      </c>
      <c r="V2094" t="s">
        <v>121</v>
      </c>
      <c r="Y2094" t="s">
        <v>35</v>
      </c>
    </row>
    <row r="2095" spans="1:25" x14ac:dyDescent="0.45">
      <c r="A2095" t="s">
        <v>203</v>
      </c>
      <c r="B2095" t="s">
        <v>257</v>
      </c>
      <c r="C2095">
        <v>1682</v>
      </c>
      <c r="D2095">
        <v>8</v>
      </c>
      <c r="F2095">
        <v>2013</v>
      </c>
      <c r="G2095">
        <v>484</v>
      </c>
      <c r="H2095">
        <v>460.39</v>
      </c>
      <c r="I2095">
        <v>9249.9500000000007</v>
      </c>
      <c r="K2095">
        <v>59.365000000000002</v>
      </c>
      <c r="L2095">
        <v>0.86919999999999997</v>
      </c>
      <c r="M2095">
        <v>10938.504999999999</v>
      </c>
      <c r="N2095">
        <v>8.09E-2</v>
      </c>
      <c r="O2095">
        <v>18.094999999999999</v>
      </c>
      <c r="P2095">
        <v>0.26500000000000001</v>
      </c>
      <c r="Q2095">
        <v>135152.492</v>
      </c>
      <c r="R2095" t="s">
        <v>923</v>
      </c>
      <c r="S2095" t="s">
        <v>38</v>
      </c>
      <c r="T2095" t="s">
        <v>63</v>
      </c>
      <c r="V2095" t="s">
        <v>121</v>
      </c>
      <c r="Y2095" t="s">
        <v>35</v>
      </c>
    </row>
    <row r="2096" spans="1:25" x14ac:dyDescent="0.45">
      <c r="A2096" t="s">
        <v>203</v>
      </c>
      <c r="B2096" t="s">
        <v>257</v>
      </c>
      <c r="C2096">
        <v>1682</v>
      </c>
      <c r="D2096">
        <v>8</v>
      </c>
      <c r="F2096">
        <v>2014</v>
      </c>
      <c r="G2096">
        <v>266</v>
      </c>
      <c r="H2096">
        <v>250.93</v>
      </c>
      <c r="I2096">
        <v>5147.3599999999997</v>
      </c>
      <c r="K2096">
        <v>25.866</v>
      </c>
      <c r="L2096">
        <v>0.65049999999999997</v>
      </c>
      <c r="M2096">
        <v>6267.0469999999996</v>
      </c>
      <c r="N2096">
        <v>8.0799999999999997E-2</v>
      </c>
      <c r="O2096">
        <v>10.31</v>
      </c>
      <c r="P2096">
        <v>0.25900000000000001</v>
      </c>
      <c r="Q2096">
        <v>77422.316999999995</v>
      </c>
      <c r="R2096" t="s">
        <v>923</v>
      </c>
      <c r="S2096" t="s">
        <v>38</v>
      </c>
      <c r="T2096" t="s">
        <v>63</v>
      </c>
      <c r="V2096" t="s">
        <v>121</v>
      </c>
      <c r="Y2096" t="s">
        <v>35</v>
      </c>
    </row>
    <row r="2097" spans="1:25" x14ac:dyDescent="0.45">
      <c r="A2097" t="s">
        <v>203</v>
      </c>
      <c r="B2097" t="s">
        <v>257</v>
      </c>
      <c r="C2097">
        <v>1682</v>
      </c>
      <c r="D2097">
        <v>8</v>
      </c>
      <c r="F2097">
        <v>2015</v>
      </c>
      <c r="G2097">
        <v>100</v>
      </c>
      <c r="H2097">
        <v>92.65</v>
      </c>
      <c r="I2097">
        <v>1085.4100000000001</v>
      </c>
      <c r="K2097">
        <v>4.649</v>
      </c>
      <c r="L2097">
        <v>0.53080000000000005</v>
      </c>
      <c r="M2097">
        <v>1361.0340000000001</v>
      </c>
      <c r="N2097">
        <v>7.9399999999999998E-2</v>
      </c>
      <c r="O2097">
        <v>2.198</v>
      </c>
      <c r="P2097">
        <v>0.25609999999999999</v>
      </c>
      <c r="Q2097">
        <v>16815.724999999999</v>
      </c>
      <c r="R2097" t="s">
        <v>923</v>
      </c>
      <c r="S2097" t="s">
        <v>38</v>
      </c>
      <c r="T2097" t="s">
        <v>63</v>
      </c>
      <c r="V2097" t="s">
        <v>121</v>
      </c>
      <c r="Y2097" t="s">
        <v>47</v>
      </c>
    </row>
    <row r="2098" spans="1:25" x14ac:dyDescent="0.45">
      <c r="A2098" t="s">
        <v>203</v>
      </c>
      <c r="B2098" t="s">
        <v>257</v>
      </c>
      <c r="C2098">
        <v>1682</v>
      </c>
      <c r="D2098">
        <v>8</v>
      </c>
      <c r="F2098">
        <v>2016</v>
      </c>
      <c r="G2098">
        <v>95</v>
      </c>
      <c r="H2098">
        <v>84.91</v>
      </c>
      <c r="I2098">
        <v>1032.67</v>
      </c>
      <c r="K2098">
        <v>4.2069999999999999</v>
      </c>
      <c r="L2098">
        <v>0.50649999999999995</v>
      </c>
      <c r="M2098">
        <v>1313.692</v>
      </c>
      <c r="N2098">
        <v>7.9200000000000007E-2</v>
      </c>
      <c r="O2098">
        <v>2.0739999999999998</v>
      </c>
      <c r="P2098">
        <v>0.23810000000000001</v>
      </c>
      <c r="Q2098">
        <v>16235.882</v>
      </c>
      <c r="R2098" t="s">
        <v>923</v>
      </c>
      <c r="S2098" t="s">
        <v>38</v>
      </c>
      <c r="T2098" t="s">
        <v>63</v>
      </c>
      <c r="V2098" t="s">
        <v>121</v>
      </c>
      <c r="Y2098" t="s">
        <v>47</v>
      </c>
    </row>
    <row r="2099" spans="1:25" x14ac:dyDescent="0.45">
      <c r="A2099" t="s">
        <v>203</v>
      </c>
      <c r="B2099" t="s">
        <v>257</v>
      </c>
      <c r="C2099">
        <v>1682</v>
      </c>
      <c r="D2099">
        <v>8</v>
      </c>
      <c r="F2099">
        <v>2017</v>
      </c>
      <c r="G2099">
        <v>115</v>
      </c>
      <c r="H2099">
        <v>104.61</v>
      </c>
      <c r="I2099">
        <v>1925.17</v>
      </c>
      <c r="K2099">
        <v>7.5030000000000001</v>
      </c>
      <c r="L2099">
        <v>0.68379999999999996</v>
      </c>
      <c r="M2099">
        <v>2324.8519999999999</v>
      </c>
      <c r="N2099">
        <v>7.8299999999999995E-2</v>
      </c>
      <c r="O2099">
        <v>3.59</v>
      </c>
      <c r="P2099">
        <v>0.2334</v>
      </c>
      <c r="Q2099">
        <v>28714.385999999999</v>
      </c>
      <c r="R2099" t="s">
        <v>923</v>
      </c>
      <c r="S2099" t="s">
        <v>38</v>
      </c>
      <c r="T2099" t="s">
        <v>63</v>
      </c>
      <c r="V2099" t="s">
        <v>121</v>
      </c>
      <c r="Y2099" t="s">
        <v>47</v>
      </c>
    </row>
    <row r="2100" spans="1:25" x14ac:dyDescent="0.45">
      <c r="A2100" t="s">
        <v>203</v>
      </c>
      <c r="B2100" t="s">
        <v>257</v>
      </c>
      <c r="C2100">
        <v>1682</v>
      </c>
      <c r="D2100">
        <v>8</v>
      </c>
      <c r="F2100">
        <v>2018</v>
      </c>
      <c r="G2100">
        <v>163</v>
      </c>
      <c r="H2100">
        <v>148.36000000000001</v>
      </c>
      <c r="I2100">
        <v>2380.94</v>
      </c>
      <c r="K2100">
        <v>9.0139999999999993</v>
      </c>
      <c r="L2100">
        <v>0.49120000000000003</v>
      </c>
      <c r="M2100">
        <v>2876.0810000000001</v>
      </c>
      <c r="N2100">
        <v>0.08</v>
      </c>
      <c r="O2100">
        <v>4.5910000000000002</v>
      </c>
      <c r="P2100">
        <v>0.23830000000000001</v>
      </c>
      <c r="Q2100">
        <v>35544.682999999997</v>
      </c>
      <c r="R2100" t="s">
        <v>923</v>
      </c>
      <c r="S2100" t="s">
        <v>38</v>
      </c>
      <c r="T2100" t="s">
        <v>63</v>
      </c>
      <c r="V2100" t="s">
        <v>121</v>
      </c>
      <c r="Y2100" t="s">
        <v>47</v>
      </c>
    </row>
    <row r="2101" spans="1:25" x14ac:dyDescent="0.45">
      <c r="A2101" t="s">
        <v>203</v>
      </c>
      <c r="B2101" t="s">
        <v>257</v>
      </c>
      <c r="C2101">
        <v>1682</v>
      </c>
      <c r="D2101">
        <v>8</v>
      </c>
      <c r="F2101">
        <v>2019</v>
      </c>
      <c r="G2101">
        <v>20</v>
      </c>
      <c r="H2101">
        <v>18.18</v>
      </c>
      <c r="I2101">
        <v>247.01</v>
      </c>
      <c r="K2101">
        <v>0.97199999999999998</v>
      </c>
      <c r="L2101">
        <v>0.48230000000000001</v>
      </c>
      <c r="M2101">
        <v>303.77199999999999</v>
      </c>
      <c r="N2101">
        <v>7.6799999999999993E-2</v>
      </c>
      <c r="O2101">
        <v>0.5</v>
      </c>
      <c r="P2101">
        <v>0.23849999999999999</v>
      </c>
      <c r="Q2101">
        <v>3753.3220000000001</v>
      </c>
      <c r="R2101" t="s">
        <v>923</v>
      </c>
      <c r="S2101" t="s">
        <v>38</v>
      </c>
      <c r="T2101" t="s">
        <v>63</v>
      </c>
      <c r="V2101" t="s">
        <v>121</v>
      </c>
      <c r="Y2101" t="s">
        <v>47</v>
      </c>
    </row>
    <row r="2102" spans="1:25" x14ac:dyDescent="0.45">
      <c r="A2102" t="s">
        <v>203</v>
      </c>
      <c r="B2102" t="s">
        <v>257</v>
      </c>
      <c r="C2102">
        <v>1682</v>
      </c>
      <c r="D2102">
        <v>8</v>
      </c>
      <c r="F2102">
        <v>2020</v>
      </c>
      <c r="G2102">
        <v>0</v>
      </c>
      <c r="H2102">
        <v>0</v>
      </c>
      <c r="R2102" t="s">
        <v>923</v>
      </c>
      <c r="S2102" t="s">
        <v>38</v>
      </c>
      <c r="T2102" t="s">
        <v>63</v>
      </c>
      <c r="V2102" t="s">
        <v>121</v>
      </c>
      <c r="Y2102" t="s">
        <v>47</v>
      </c>
    </row>
    <row r="2103" spans="1:25" x14ac:dyDescent="0.45">
      <c r="A2103" t="s">
        <v>203</v>
      </c>
      <c r="B2103" t="s">
        <v>257</v>
      </c>
      <c r="C2103">
        <v>1682</v>
      </c>
      <c r="D2103">
        <v>9</v>
      </c>
      <c r="F2103">
        <v>2009</v>
      </c>
      <c r="G2103">
        <v>446</v>
      </c>
      <c r="H2103">
        <v>421.26</v>
      </c>
      <c r="I2103">
        <v>29946.79</v>
      </c>
      <c r="K2103">
        <v>36.985999999999997</v>
      </c>
      <c r="L2103">
        <v>0.18679999999999999</v>
      </c>
      <c r="M2103">
        <v>20192.36</v>
      </c>
      <c r="N2103">
        <v>6.3200000000000006E-2</v>
      </c>
      <c r="O2103">
        <v>27.542999999999999</v>
      </c>
      <c r="P2103">
        <v>0.15609999999999999</v>
      </c>
      <c r="Q2103">
        <v>313978.20899999997</v>
      </c>
      <c r="R2103" t="s">
        <v>333</v>
      </c>
      <c r="S2103" t="s">
        <v>83</v>
      </c>
      <c r="T2103" t="s">
        <v>96</v>
      </c>
      <c r="V2103" t="s">
        <v>109</v>
      </c>
      <c r="Y2103" t="s">
        <v>35</v>
      </c>
    </row>
    <row r="2104" spans="1:25" x14ac:dyDescent="0.45">
      <c r="A2104" t="s">
        <v>203</v>
      </c>
      <c r="B2104" t="s">
        <v>257</v>
      </c>
      <c r="C2104">
        <v>1682</v>
      </c>
      <c r="D2104">
        <v>9</v>
      </c>
      <c r="F2104">
        <v>2010</v>
      </c>
      <c r="G2104">
        <v>1389</v>
      </c>
      <c r="H2104">
        <v>1286.6500000000001</v>
      </c>
      <c r="I2104">
        <v>87084.33</v>
      </c>
      <c r="K2104">
        <v>44.415999999999997</v>
      </c>
      <c r="L2104">
        <v>8.6599999999999996E-2</v>
      </c>
      <c r="M2104">
        <v>58183.79</v>
      </c>
      <c r="N2104">
        <v>6.1100000000000002E-2</v>
      </c>
      <c r="O2104">
        <v>79.394999999999996</v>
      </c>
      <c r="P2104">
        <v>0.1512</v>
      </c>
      <c r="Q2104">
        <v>947503.15</v>
      </c>
      <c r="R2104" t="s">
        <v>333</v>
      </c>
      <c r="S2104" t="s">
        <v>83</v>
      </c>
      <c r="T2104" t="s">
        <v>96</v>
      </c>
      <c r="V2104" t="s">
        <v>109</v>
      </c>
      <c r="Y2104" t="s">
        <v>35</v>
      </c>
    </row>
    <row r="2105" spans="1:25" x14ac:dyDescent="0.45">
      <c r="A2105" t="s">
        <v>203</v>
      </c>
      <c r="B2105" t="s">
        <v>257</v>
      </c>
      <c r="C2105">
        <v>1682</v>
      </c>
      <c r="D2105">
        <v>9</v>
      </c>
      <c r="F2105">
        <v>2011</v>
      </c>
      <c r="G2105">
        <v>975</v>
      </c>
      <c r="H2105">
        <v>893.07</v>
      </c>
      <c r="I2105">
        <v>56955.17</v>
      </c>
      <c r="K2105">
        <v>4.5750000000000002</v>
      </c>
      <c r="L2105">
        <v>1.5299999999999999E-2</v>
      </c>
      <c r="M2105">
        <v>36157.286</v>
      </c>
      <c r="N2105">
        <v>5.9200000000000003E-2</v>
      </c>
      <c r="O2105">
        <v>46.247999999999998</v>
      </c>
      <c r="P2105">
        <v>0.1333</v>
      </c>
      <c r="Q2105">
        <v>605031.55000000005</v>
      </c>
      <c r="R2105" t="s">
        <v>333</v>
      </c>
      <c r="S2105" t="s">
        <v>83</v>
      </c>
      <c r="T2105" t="s">
        <v>96</v>
      </c>
      <c r="V2105" t="s">
        <v>109</v>
      </c>
      <c r="Y2105" t="s">
        <v>35</v>
      </c>
    </row>
    <row r="2106" spans="1:25" x14ac:dyDescent="0.45">
      <c r="A2106" t="s">
        <v>203</v>
      </c>
      <c r="B2106" t="s">
        <v>257</v>
      </c>
      <c r="C2106">
        <v>1682</v>
      </c>
      <c r="D2106">
        <v>9</v>
      </c>
      <c r="F2106">
        <v>2012</v>
      </c>
      <c r="G2106">
        <v>1319</v>
      </c>
      <c r="H2106">
        <v>1205.29</v>
      </c>
      <c r="I2106">
        <v>86943.07</v>
      </c>
      <c r="K2106">
        <v>2.84</v>
      </c>
      <c r="L2106">
        <v>6.7999999999999996E-3</v>
      </c>
      <c r="M2106">
        <v>54190.985000000001</v>
      </c>
      <c r="N2106">
        <v>5.9299999999999999E-2</v>
      </c>
      <c r="O2106">
        <v>68.417000000000002</v>
      </c>
      <c r="P2106">
        <v>0.13589999999999999</v>
      </c>
      <c r="Q2106">
        <v>909918.60600000003</v>
      </c>
      <c r="R2106" t="s">
        <v>333</v>
      </c>
      <c r="S2106" t="s">
        <v>83</v>
      </c>
      <c r="T2106" t="s">
        <v>96</v>
      </c>
      <c r="V2106" t="s">
        <v>109</v>
      </c>
      <c r="Y2106" t="s">
        <v>35</v>
      </c>
    </row>
    <row r="2107" spans="1:25" x14ac:dyDescent="0.45">
      <c r="A2107" t="s">
        <v>203</v>
      </c>
      <c r="B2107" t="s">
        <v>257</v>
      </c>
      <c r="C2107">
        <v>1682</v>
      </c>
      <c r="D2107">
        <v>9</v>
      </c>
      <c r="F2107">
        <v>2013</v>
      </c>
      <c r="G2107">
        <v>1393</v>
      </c>
      <c r="H2107">
        <v>1286.8399999999999</v>
      </c>
      <c r="I2107">
        <v>73229.38</v>
      </c>
      <c r="K2107">
        <v>20.972999999999999</v>
      </c>
      <c r="L2107">
        <v>4.5100000000000001E-2</v>
      </c>
      <c r="M2107">
        <v>48825.07</v>
      </c>
      <c r="N2107">
        <v>6.0400000000000002E-2</v>
      </c>
      <c r="O2107">
        <v>59.069000000000003</v>
      </c>
      <c r="P2107">
        <v>0.1211</v>
      </c>
      <c r="Q2107">
        <v>803943.75199999998</v>
      </c>
      <c r="R2107" t="s">
        <v>333</v>
      </c>
      <c r="S2107" t="s">
        <v>83</v>
      </c>
      <c r="T2107" t="s">
        <v>96</v>
      </c>
      <c r="V2107" t="s">
        <v>109</v>
      </c>
      <c r="Y2107" t="s">
        <v>35</v>
      </c>
    </row>
    <row r="2108" spans="1:25" x14ac:dyDescent="0.45">
      <c r="A2108" t="s">
        <v>203</v>
      </c>
      <c r="B2108" t="s">
        <v>257</v>
      </c>
      <c r="C2108">
        <v>1682</v>
      </c>
      <c r="D2108">
        <v>9</v>
      </c>
      <c r="F2108">
        <v>2014</v>
      </c>
      <c r="G2108">
        <v>2419</v>
      </c>
      <c r="H2108">
        <v>2211.19</v>
      </c>
      <c r="I2108">
        <v>145130.13</v>
      </c>
      <c r="K2108">
        <v>3.7650000000000001</v>
      </c>
      <c r="L2108">
        <v>5.8999999999999999E-3</v>
      </c>
      <c r="M2108">
        <v>93314.205000000002</v>
      </c>
      <c r="N2108">
        <v>6.0100000000000001E-2</v>
      </c>
      <c r="O2108">
        <v>108.749</v>
      </c>
      <c r="P2108">
        <v>0.1232</v>
      </c>
      <c r="Q2108">
        <v>1548629.9890000001</v>
      </c>
      <c r="R2108" t="s">
        <v>333</v>
      </c>
      <c r="S2108" t="s">
        <v>38</v>
      </c>
      <c r="T2108" t="s">
        <v>96</v>
      </c>
      <c r="V2108" t="s">
        <v>109</v>
      </c>
      <c r="Y2108" t="s">
        <v>35</v>
      </c>
    </row>
    <row r="2109" spans="1:25" x14ac:dyDescent="0.45">
      <c r="A2109" t="s">
        <v>203</v>
      </c>
      <c r="B2109" t="s">
        <v>257</v>
      </c>
      <c r="C2109">
        <v>1682</v>
      </c>
      <c r="D2109">
        <v>9</v>
      </c>
      <c r="F2109">
        <v>2015</v>
      </c>
      <c r="G2109">
        <v>2819</v>
      </c>
      <c r="H2109">
        <v>2594.9499999999998</v>
      </c>
      <c r="I2109">
        <v>178987.69</v>
      </c>
      <c r="K2109">
        <v>0.90400000000000003</v>
      </c>
      <c r="L2109">
        <v>1.6999999999999999E-3</v>
      </c>
      <c r="M2109">
        <v>111375.124</v>
      </c>
      <c r="N2109">
        <v>5.9200000000000003E-2</v>
      </c>
      <c r="O2109">
        <v>141.27799999999999</v>
      </c>
      <c r="P2109">
        <v>0.1353</v>
      </c>
      <c r="Q2109">
        <v>1872001.638</v>
      </c>
      <c r="R2109" t="s">
        <v>333</v>
      </c>
      <c r="S2109" t="s">
        <v>38</v>
      </c>
      <c r="T2109" t="s">
        <v>96</v>
      </c>
      <c r="V2109" t="s">
        <v>109</v>
      </c>
      <c r="Y2109" t="s">
        <v>36</v>
      </c>
    </row>
    <row r="2110" spans="1:25" x14ac:dyDescent="0.45">
      <c r="A2110" t="s">
        <v>203</v>
      </c>
      <c r="B2110" t="s">
        <v>257</v>
      </c>
      <c r="C2110">
        <v>1682</v>
      </c>
      <c r="D2110">
        <v>9</v>
      </c>
      <c r="F2110">
        <v>2016</v>
      </c>
      <c r="G2110">
        <v>1457</v>
      </c>
      <c r="H2110">
        <v>1336.28</v>
      </c>
      <c r="I2110">
        <v>84007.09</v>
      </c>
      <c r="K2110">
        <v>0.48399999999999999</v>
      </c>
      <c r="L2110">
        <v>1.4E-3</v>
      </c>
      <c r="M2110">
        <v>53342.845000000001</v>
      </c>
      <c r="N2110">
        <v>5.9200000000000003E-2</v>
      </c>
      <c r="O2110">
        <v>68.632000000000005</v>
      </c>
      <c r="P2110">
        <v>0.13650000000000001</v>
      </c>
      <c r="Q2110">
        <v>896285.86100000003</v>
      </c>
      <c r="R2110" t="s">
        <v>333</v>
      </c>
      <c r="S2110" t="s">
        <v>38</v>
      </c>
      <c r="T2110" t="s">
        <v>96</v>
      </c>
      <c r="V2110" t="s">
        <v>109</v>
      </c>
      <c r="Y2110" t="s">
        <v>36</v>
      </c>
    </row>
    <row r="2111" spans="1:25" x14ac:dyDescent="0.45">
      <c r="A2111" t="s">
        <v>203</v>
      </c>
      <c r="B2111" t="s">
        <v>257</v>
      </c>
      <c r="C2111">
        <v>1682</v>
      </c>
      <c r="D2111">
        <v>9</v>
      </c>
      <c r="F2111">
        <v>2017</v>
      </c>
      <c r="G2111">
        <v>1084</v>
      </c>
      <c r="H2111">
        <v>989.88</v>
      </c>
      <c r="I2111">
        <v>59147.39</v>
      </c>
      <c r="K2111">
        <v>1.0549999999999999</v>
      </c>
      <c r="L2111">
        <v>3.5000000000000001E-3</v>
      </c>
      <c r="M2111">
        <v>38164.258999999998</v>
      </c>
      <c r="N2111">
        <v>6.0100000000000001E-2</v>
      </c>
      <c r="O2111">
        <v>51.686</v>
      </c>
      <c r="P2111">
        <v>0.1472</v>
      </c>
      <c r="Q2111">
        <v>629616.22199999995</v>
      </c>
      <c r="R2111" t="s">
        <v>333</v>
      </c>
      <c r="S2111" t="s">
        <v>38</v>
      </c>
      <c r="T2111" t="s">
        <v>96</v>
      </c>
      <c r="V2111" t="s">
        <v>109</v>
      </c>
      <c r="Y2111" t="s">
        <v>36</v>
      </c>
    </row>
    <row r="2112" spans="1:25" x14ac:dyDescent="0.45">
      <c r="A2112" t="s">
        <v>203</v>
      </c>
      <c r="B2112" t="s">
        <v>257</v>
      </c>
      <c r="C2112">
        <v>1682</v>
      </c>
      <c r="D2112">
        <v>9</v>
      </c>
      <c r="F2112">
        <v>2018</v>
      </c>
      <c r="G2112">
        <v>1373</v>
      </c>
      <c r="H2112">
        <v>1249.9000000000001</v>
      </c>
      <c r="I2112">
        <v>79102.149999999994</v>
      </c>
      <c r="K2112">
        <v>1.51</v>
      </c>
      <c r="L2112">
        <v>3.8E-3</v>
      </c>
      <c r="M2112">
        <v>51507.932000000001</v>
      </c>
      <c r="N2112">
        <v>6.0400000000000002E-2</v>
      </c>
      <c r="O2112">
        <v>66.635000000000005</v>
      </c>
      <c r="P2112">
        <v>0.1439</v>
      </c>
      <c r="Q2112">
        <v>848236.56700000004</v>
      </c>
      <c r="R2112" t="s">
        <v>333</v>
      </c>
      <c r="S2112" t="s">
        <v>38</v>
      </c>
      <c r="T2112" t="s">
        <v>96</v>
      </c>
      <c r="V2112" t="s">
        <v>109</v>
      </c>
      <c r="Y2112" t="s">
        <v>36</v>
      </c>
    </row>
    <row r="2113" spans="1:25" x14ac:dyDescent="0.45">
      <c r="A2113" t="s">
        <v>203</v>
      </c>
      <c r="B2113" t="s">
        <v>257</v>
      </c>
      <c r="C2113">
        <v>1682</v>
      </c>
      <c r="D2113">
        <v>9</v>
      </c>
      <c r="F2113">
        <v>2019</v>
      </c>
      <c r="G2113">
        <v>726</v>
      </c>
      <c r="H2113">
        <v>655.34</v>
      </c>
      <c r="I2113">
        <v>35250.620000000003</v>
      </c>
      <c r="K2113">
        <v>0.249</v>
      </c>
      <c r="L2113">
        <v>1.6000000000000001E-3</v>
      </c>
      <c r="M2113">
        <v>23371.621999999999</v>
      </c>
      <c r="N2113">
        <v>5.96E-2</v>
      </c>
      <c r="O2113">
        <v>30.817</v>
      </c>
      <c r="P2113">
        <v>0.13789999999999999</v>
      </c>
      <c r="Q2113">
        <v>390006.20199999999</v>
      </c>
      <c r="R2113" t="s">
        <v>333</v>
      </c>
      <c r="S2113" t="s">
        <v>38</v>
      </c>
      <c r="T2113" t="s">
        <v>96</v>
      </c>
      <c r="V2113" t="s">
        <v>109</v>
      </c>
      <c r="Y2113" t="s">
        <v>36</v>
      </c>
    </row>
    <row r="2114" spans="1:25" x14ac:dyDescent="0.45">
      <c r="A2114" t="s">
        <v>203</v>
      </c>
      <c r="B2114" t="s">
        <v>257</v>
      </c>
      <c r="C2114">
        <v>1682</v>
      </c>
      <c r="D2114">
        <v>9</v>
      </c>
      <c r="F2114">
        <v>2020</v>
      </c>
      <c r="G2114">
        <v>952</v>
      </c>
      <c r="H2114">
        <v>863.12</v>
      </c>
      <c r="I2114">
        <v>51574.35</v>
      </c>
      <c r="K2114">
        <v>0.20799999999999999</v>
      </c>
      <c r="L2114">
        <v>1.1000000000000001E-3</v>
      </c>
      <c r="M2114">
        <v>33339.974000000002</v>
      </c>
      <c r="N2114">
        <v>5.9200000000000003E-2</v>
      </c>
      <c r="O2114">
        <v>46.042999999999999</v>
      </c>
      <c r="P2114">
        <v>0.14599999999999999</v>
      </c>
      <c r="Q2114">
        <v>560039.61899999995</v>
      </c>
      <c r="R2114" t="s">
        <v>333</v>
      </c>
      <c r="S2114" t="s">
        <v>38</v>
      </c>
      <c r="T2114" t="s">
        <v>96</v>
      </c>
      <c r="V2114" t="s">
        <v>109</v>
      </c>
      <c r="Y2114" t="s">
        <v>36</v>
      </c>
    </row>
    <row r="2115" spans="1:25" x14ac:dyDescent="0.45">
      <c r="A2115" t="s">
        <v>203</v>
      </c>
      <c r="B2115" t="s">
        <v>257</v>
      </c>
      <c r="C2115">
        <v>1682</v>
      </c>
      <c r="D2115">
        <v>9</v>
      </c>
      <c r="F2115">
        <v>2021</v>
      </c>
      <c r="G2115">
        <v>287</v>
      </c>
      <c r="H2115">
        <v>247.97</v>
      </c>
      <c r="I2115">
        <v>10133.700000000001</v>
      </c>
      <c r="K2115">
        <v>8.4000000000000005E-2</v>
      </c>
      <c r="L2115">
        <v>1.4E-3</v>
      </c>
      <c r="M2115">
        <v>7311.3370000000004</v>
      </c>
      <c r="N2115">
        <v>5.96E-2</v>
      </c>
      <c r="O2115">
        <v>8.8160000000000007</v>
      </c>
      <c r="P2115">
        <v>0.1174</v>
      </c>
      <c r="Q2115">
        <v>121813.61900000001</v>
      </c>
      <c r="R2115" t="s">
        <v>333</v>
      </c>
      <c r="S2115" t="s">
        <v>38</v>
      </c>
      <c r="T2115" t="s">
        <v>96</v>
      </c>
      <c r="V2115" t="s">
        <v>109</v>
      </c>
      <c r="Y2115" t="s">
        <v>36</v>
      </c>
    </row>
    <row r="2116" spans="1:25" x14ac:dyDescent="0.45">
      <c r="A2116" t="s">
        <v>203</v>
      </c>
      <c r="B2116" t="s">
        <v>257</v>
      </c>
      <c r="C2116">
        <v>1682</v>
      </c>
      <c r="D2116">
        <v>9</v>
      </c>
      <c r="F2116">
        <v>2022</v>
      </c>
      <c r="G2116">
        <v>487</v>
      </c>
      <c r="H2116">
        <v>440.58</v>
      </c>
      <c r="I2116">
        <v>26062.82</v>
      </c>
      <c r="K2116">
        <v>0.25700000000000001</v>
      </c>
      <c r="L2116">
        <v>2.5999999999999999E-3</v>
      </c>
      <c r="M2116">
        <v>16972.29</v>
      </c>
      <c r="N2116">
        <v>6.0600000000000001E-2</v>
      </c>
      <c r="O2116">
        <v>20.867999999999999</v>
      </c>
      <c r="P2116">
        <v>0.1346</v>
      </c>
      <c r="Q2116">
        <v>280764.57699999999</v>
      </c>
      <c r="R2116" t="s">
        <v>333</v>
      </c>
      <c r="S2116" t="s">
        <v>38</v>
      </c>
      <c r="T2116" t="s">
        <v>96</v>
      </c>
      <c r="V2116" t="s">
        <v>109</v>
      </c>
      <c r="Y2116" t="s">
        <v>36</v>
      </c>
    </row>
    <row r="2117" spans="1:25" x14ac:dyDescent="0.45">
      <c r="A2117" t="s">
        <v>203</v>
      </c>
      <c r="B2117" t="s">
        <v>257</v>
      </c>
      <c r="C2117">
        <v>1682</v>
      </c>
      <c r="D2117">
        <v>9</v>
      </c>
      <c r="F2117">
        <v>2023</v>
      </c>
      <c r="G2117">
        <v>1020</v>
      </c>
      <c r="H2117">
        <v>902.34</v>
      </c>
      <c r="I2117">
        <v>52713.74</v>
      </c>
      <c r="K2117">
        <v>0.38200000000000001</v>
      </c>
      <c r="L2117">
        <v>1.9E-3</v>
      </c>
      <c r="M2117">
        <v>33940.177000000003</v>
      </c>
      <c r="N2117">
        <v>6.0299999999999999E-2</v>
      </c>
      <c r="O2117">
        <v>45.314</v>
      </c>
      <c r="P2117">
        <v>0.14280000000000001</v>
      </c>
      <c r="Q2117">
        <v>561871.23600000003</v>
      </c>
      <c r="R2117" t="s">
        <v>333</v>
      </c>
      <c r="S2117" t="s">
        <v>38</v>
      </c>
      <c r="T2117" t="s">
        <v>96</v>
      </c>
      <c r="V2117" t="s">
        <v>109</v>
      </c>
      <c r="Y2117" t="s">
        <v>36</v>
      </c>
    </row>
    <row r="2118" spans="1:25" x14ac:dyDescent="0.45">
      <c r="A2118" t="s">
        <v>203</v>
      </c>
      <c r="B2118" t="s">
        <v>257</v>
      </c>
      <c r="C2118">
        <v>1682</v>
      </c>
      <c r="D2118">
        <v>9</v>
      </c>
      <c r="F2118">
        <v>2024</v>
      </c>
      <c r="G2118">
        <v>545</v>
      </c>
      <c r="H2118">
        <v>489.08</v>
      </c>
      <c r="I2118">
        <v>29581.43</v>
      </c>
      <c r="K2118">
        <v>9.4E-2</v>
      </c>
      <c r="L2118">
        <v>1E-3</v>
      </c>
      <c r="M2118">
        <v>18612.238000000001</v>
      </c>
      <c r="N2118">
        <v>5.91E-2</v>
      </c>
      <c r="O2118">
        <v>27.213999999999999</v>
      </c>
      <c r="P2118">
        <v>0.154</v>
      </c>
      <c r="Q2118">
        <v>313183.64799999999</v>
      </c>
      <c r="R2118" t="s">
        <v>333</v>
      </c>
      <c r="S2118" t="s">
        <v>38</v>
      </c>
      <c r="T2118" t="s">
        <v>96</v>
      </c>
      <c r="V2118" t="s">
        <v>109</v>
      </c>
      <c r="Y2118" t="s">
        <v>36</v>
      </c>
    </row>
    <row r="2119" spans="1:25" x14ac:dyDescent="0.45">
      <c r="A2119" t="s">
        <v>258</v>
      </c>
      <c r="B2119" t="s">
        <v>259</v>
      </c>
      <c r="C2119">
        <v>2362</v>
      </c>
      <c r="D2119" t="s">
        <v>158</v>
      </c>
      <c r="F2119">
        <v>2009</v>
      </c>
      <c r="G2119">
        <v>7</v>
      </c>
      <c r="H2119">
        <v>7</v>
      </c>
      <c r="I2119">
        <v>56</v>
      </c>
      <c r="O2119">
        <v>0.55100000000000005</v>
      </c>
      <c r="P2119">
        <v>0.60499999999999998</v>
      </c>
      <c r="Q2119">
        <v>1820</v>
      </c>
      <c r="R2119" t="s">
        <v>923</v>
      </c>
      <c r="T2119" t="s">
        <v>28</v>
      </c>
      <c r="Y2119" t="s">
        <v>260</v>
      </c>
    </row>
    <row r="2120" spans="1:25" x14ac:dyDescent="0.45">
      <c r="A2120" t="s">
        <v>258</v>
      </c>
      <c r="B2120" t="s">
        <v>259</v>
      </c>
      <c r="C2120">
        <v>2362</v>
      </c>
      <c r="D2120" t="s">
        <v>158</v>
      </c>
      <c r="F2120">
        <v>2010</v>
      </c>
      <c r="G2120">
        <v>19</v>
      </c>
      <c r="H2120">
        <v>19</v>
      </c>
      <c r="I2120">
        <v>151</v>
      </c>
      <c r="O2120">
        <v>1.4079999999999999</v>
      </c>
      <c r="P2120">
        <v>0.56999999999999995</v>
      </c>
      <c r="Q2120">
        <v>4940</v>
      </c>
      <c r="R2120" t="s">
        <v>923</v>
      </c>
      <c r="T2120" t="s">
        <v>28</v>
      </c>
      <c r="Y2120" t="s">
        <v>260</v>
      </c>
    </row>
    <row r="2121" spans="1:25" x14ac:dyDescent="0.45">
      <c r="A2121" t="s">
        <v>258</v>
      </c>
      <c r="B2121" t="s">
        <v>259</v>
      </c>
      <c r="C2121">
        <v>2362</v>
      </c>
      <c r="D2121" t="s">
        <v>158</v>
      </c>
      <c r="F2121">
        <v>2011</v>
      </c>
      <c r="G2121">
        <v>8</v>
      </c>
      <c r="H2121">
        <v>8</v>
      </c>
      <c r="I2121">
        <v>72</v>
      </c>
      <c r="O2121">
        <v>0.59299999999999997</v>
      </c>
      <c r="P2121">
        <v>0.56999999999999995</v>
      </c>
      <c r="Q2121">
        <v>2080</v>
      </c>
      <c r="R2121" t="s">
        <v>923</v>
      </c>
      <c r="T2121" t="s">
        <v>28</v>
      </c>
      <c r="Y2121" t="s">
        <v>260</v>
      </c>
    </row>
    <row r="2122" spans="1:25" x14ac:dyDescent="0.45">
      <c r="A2122" t="s">
        <v>258</v>
      </c>
      <c r="B2122" t="s">
        <v>259</v>
      </c>
      <c r="C2122">
        <v>2362</v>
      </c>
      <c r="D2122" t="s">
        <v>158</v>
      </c>
      <c r="F2122">
        <v>2012</v>
      </c>
      <c r="G2122">
        <v>20</v>
      </c>
      <c r="H2122">
        <v>20</v>
      </c>
      <c r="I2122">
        <v>40</v>
      </c>
      <c r="O2122">
        <v>1.482</v>
      </c>
      <c r="P2122">
        <v>0.56999999999999995</v>
      </c>
      <c r="Q2122">
        <v>5200</v>
      </c>
      <c r="R2122" t="s">
        <v>923</v>
      </c>
      <c r="T2122" t="s">
        <v>28</v>
      </c>
      <c r="Y2122" t="s">
        <v>260</v>
      </c>
    </row>
    <row r="2123" spans="1:25" x14ac:dyDescent="0.45">
      <c r="A2123" t="s">
        <v>258</v>
      </c>
      <c r="B2123" t="s">
        <v>259</v>
      </c>
      <c r="C2123">
        <v>2362</v>
      </c>
      <c r="D2123" t="s">
        <v>158</v>
      </c>
      <c r="F2123">
        <v>2013</v>
      </c>
      <c r="G2123">
        <v>13</v>
      </c>
      <c r="H2123">
        <v>13</v>
      </c>
      <c r="I2123">
        <v>100</v>
      </c>
      <c r="O2123">
        <v>0.96299999999999997</v>
      </c>
      <c r="P2123">
        <v>0.56999999999999995</v>
      </c>
      <c r="Q2123">
        <v>3380</v>
      </c>
      <c r="R2123" t="s">
        <v>923</v>
      </c>
      <c r="T2123" t="s">
        <v>28</v>
      </c>
      <c r="Y2123" t="s">
        <v>260</v>
      </c>
    </row>
    <row r="2124" spans="1:25" x14ac:dyDescent="0.45">
      <c r="A2124" t="s">
        <v>258</v>
      </c>
      <c r="B2124" t="s">
        <v>259</v>
      </c>
      <c r="C2124">
        <v>2362</v>
      </c>
      <c r="D2124" t="s">
        <v>158</v>
      </c>
      <c r="F2124">
        <v>2014</v>
      </c>
      <c r="G2124">
        <v>9</v>
      </c>
      <c r="H2124">
        <v>9</v>
      </c>
      <c r="I2124">
        <v>73</v>
      </c>
      <c r="O2124">
        <v>0.66700000000000004</v>
      </c>
      <c r="P2124">
        <v>0.56999999999999995</v>
      </c>
      <c r="Q2124">
        <v>2340</v>
      </c>
      <c r="R2124" t="s">
        <v>923</v>
      </c>
      <c r="T2124" t="s">
        <v>28</v>
      </c>
      <c r="Y2124" t="s">
        <v>260</v>
      </c>
    </row>
    <row r="2125" spans="1:25" x14ac:dyDescent="0.45">
      <c r="A2125" t="s">
        <v>258</v>
      </c>
      <c r="B2125" t="s">
        <v>259</v>
      </c>
      <c r="C2125">
        <v>2362</v>
      </c>
      <c r="D2125" t="s">
        <v>158</v>
      </c>
      <c r="F2125">
        <v>2015</v>
      </c>
      <c r="G2125">
        <v>31</v>
      </c>
      <c r="H2125">
        <v>31</v>
      </c>
      <c r="I2125">
        <v>230</v>
      </c>
      <c r="O2125">
        <v>2.5840000000000001</v>
      </c>
      <c r="P2125">
        <v>0.64100000000000001</v>
      </c>
      <c r="Q2125">
        <v>8060</v>
      </c>
      <c r="R2125" t="s">
        <v>923</v>
      </c>
      <c r="T2125" t="s">
        <v>28</v>
      </c>
      <c r="Y2125" t="s">
        <v>260</v>
      </c>
    </row>
    <row r="2126" spans="1:25" x14ac:dyDescent="0.45">
      <c r="A2126" t="s">
        <v>258</v>
      </c>
      <c r="B2126" t="s">
        <v>259</v>
      </c>
      <c r="C2126">
        <v>2362</v>
      </c>
      <c r="D2126" t="s">
        <v>158</v>
      </c>
      <c r="F2126">
        <v>2016</v>
      </c>
      <c r="G2126">
        <v>43</v>
      </c>
      <c r="H2126">
        <v>43</v>
      </c>
      <c r="I2126">
        <v>402</v>
      </c>
      <c r="O2126">
        <v>3.5840000000000001</v>
      </c>
      <c r="P2126">
        <v>0.64100000000000001</v>
      </c>
      <c r="Q2126">
        <v>11180</v>
      </c>
      <c r="R2126" t="s">
        <v>923</v>
      </c>
      <c r="T2126" t="s">
        <v>28</v>
      </c>
      <c r="Y2126" t="s">
        <v>260</v>
      </c>
    </row>
    <row r="2127" spans="1:25" x14ac:dyDescent="0.45">
      <c r="A2127" t="s">
        <v>258</v>
      </c>
      <c r="B2127" t="s">
        <v>259</v>
      </c>
      <c r="C2127">
        <v>2362</v>
      </c>
      <c r="D2127" t="s">
        <v>158</v>
      </c>
      <c r="F2127">
        <v>2017</v>
      </c>
      <c r="G2127">
        <v>59</v>
      </c>
      <c r="H2127">
        <v>59</v>
      </c>
      <c r="I2127">
        <v>361</v>
      </c>
      <c r="O2127">
        <v>4.9180000000000001</v>
      </c>
      <c r="P2127">
        <v>0.64100000000000001</v>
      </c>
      <c r="Q2127">
        <v>15340</v>
      </c>
      <c r="R2127" t="s">
        <v>923</v>
      </c>
      <c r="T2127" t="s">
        <v>28</v>
      </c>
      <c r="Y2127" t="s">
        <v>260</v>
      </c>
    </row>
    <row r="2128" spans="1:25" x14ac:dyDescent="0.45">
      <c r="A2128" t="s">
        <v>258</v>
      </c>
      <c r="B2128" t="s">
        <v>259</v>
      </c>
      <c r="C2128">
        <v>2362</v>
      </c>
      <c r="D2128" t="s">
        <v>158</v>
      </c>
      <c r="F2128">
        <v>2018</v>
      </c>
      <c r="G2128">
        <v>44</v>
      </c>
      <c r="H2128">
        <v>44</v>
      </c>
      <c r="I2128">
        <v>337</v>
      </c>
      <c r="O2128">
        <v>3.6669999999999998</v>
      </c>
      <c r="P2128">
        <v>0.64100000000000001</v>
      </c>
      <c r="Q2128">
        <v>11440</v>
      </c>
      <c r="R2128" t="s">
        <v>923</v>
      </c>
      <c r="T2128" t="s">
        <v>28</v>
      </c>
      <c r="Y2128" t="s">
        <v>260</v>
      </c>
    </row>
    <row r="2129" spans="1:25" x14ac:dyDescent="0.45">
      <c r="A2129" t="s">
        <v>258</v>
      </c>
      <c r="B2129" t="s">
        <v>259</v>
      </c>
      <c r="C2129">
        <v>2362</v>
      </c>
      <c r="D2129" t="s">
        <v>158</v>
      </c>
      <c r="F2129">
        <v>2019</v>
      </c>
      <c r="G2129">
        <v>17</v>
      </c>
      <c r="H2129">
        <v>17</v>
      </c>
      <c r="I2129">
        <v>126</v>
      </c>
      <c r="O2129">
        <v>1.417</v>
      </c>
      <c r="P2129">
        <v>0.64100000000000001</v>
      </c>
      <c r="Q2129">
        <v>4420</v>
      </c>
      <c r="R2129" t="s">
        <v>923</v>
      </c>
      <c r="T2129" t="s">
        <v>28</v>
      </c>
      <c r="Y2129" t="s">
        <v>260</v>
      </c>
    </row>
    <row r="2130" spans="1:25" x14ac:dyDescent="0.45">
      <c r="A2130" t="s">
        <v>258</v>
      </c>
      <c r="B2130" t="s">
        <v>259</v>
      </c>
      <c r="C2130">
        <v>2362</v>
      </c>
      <c r="D2130" t="s">
        <v>158</v>
      </c>
      <c r="F2130">
        <v>2020</v>
      </c>
      <c r="G2130">
        <v>53</v>
      </c>
      <c r="H2130">
        <v>53</v>
      </c>
      <c r="I2130">
        <v>407</v>
      </c>
      <c r="O2130">
        <v>4.2030000000000003</v>
      </c>
      <c r="P2130">
        <v>0.61</v>
      </c>
      <c r="Q2130">
        <v>13780</v>
      </c>
      <c r="R2130" t="s">
        <v>923</v>
      </c>
      <c r="T2130" t="s">
        <v>28</v>
      </c>
      <c r="Y2130" t="s">
        <v>260</v>
      </c>
    </row>
    <row r="2131" spans="1:25" x14ac:dyDescent="0.45">
      <c r="A2131" t="s">
        <v>258</v>
      </c>
      <c r="B2131" t="s">
        <v>259</v>
      </c>
      <c r="C2131">
        <v>2362</v>
      </c>
      <c r="D2131" t="s">
        <v>158</v>
      </c>
      <c r="F2131">
        <v>2021</v>
      </c>
      <c r="G2131">
        <v>23</v>
      </c>
      <c r="H2131">
        <v>23</v>
      </c>
      <c r="I2131">
        <v>136</v>
      </c>
      <c r="O2131">
        <v>1.8240000000000001</v>
      </c>
      <c r="P2131">
        <v>0.61</v>
      </c>
      <c r="Q2131">
        <v>5980</v>
      </c>
      <c r="R2131" t="s">
        <v>923</v>
      </c>
      <c r="T2131" t="s">
        <v>28</v>
      </c>
      <c r="Y2131" t="s">
        <v>260</v>
      </c>
    </row>
    <row r="2132" spans="1:25" x14ac:dyDescent="0.45">
      <c r="A2132" t="s">
        <v>258</v>
      </c>
      <c r="B2132" t="s">
        <v>259</v>
      </c>
      <c r="C2132">
        <v>2362</v>
      </c>
      <c r="D2132" t="s">
        <v>158</v>
      </c>
      <c r="F2132">
        <v>2022</v>
      </c>
      <c r="G2132">
        <v>30</v>
      </c>
      <c r="H2132">
        <v>30</v>
      </c>
      <c r="I2132">
        <v>250</v>
      </c>
      <c r="O2132">
        <v>2.379</v>
      </c>
      <c r="P2132">
        <v>0.61</v>
      </c>
      <c r="Q2132">
        <v>7800</v>
      </c>
      <c r="R2132" t="s">
        <v>923</v>
      </c>
      <c r="T2132" t="s">
        <v>28</v>
      </c>
      <c r="Y2132" t="s">
        <v>260</v>
      </c>
    </row>
    <row r="2133" spans="1:25" x14ac:dyDescent="0.45">
      <c r="A2133" t="s">
        <v>258</v>
      </c>
      <c r="B2133" t="s">
        <v>259</v>
      </c>
      <c r="C2133">
        <v>2362</v>
      </c>
      <c r="D2133" t="s">
        <v>158</v>
      </c>
      <c r="F2133">
        <v>2023</v>
      </c>
      <c r="G2133">
        <v>23</v>
      </c>
      <c r="H2133">
        <v>23</v>
      </c>
      <c r="I2133">
        <v>188</v>
      </c>
      <c r="O2133">
        <v>1.8240000000000001</v>
      </c>
      <c r="P2133">
        <v>0.61</v>
      </c>
      <c r="Q2133">
        <v>5980</v>
      </c>
      <c r="R2133" t="s">
        <v>923</v>
      </c>
      <c r="T2133" t="s">
        <v>28</v>
      </c>
      <c r="Y2133" t="s">
        <v>260</v>
      </c>
    </row>
    <row r="2134" spans="1:25" x14ac:dyDescent="0.45">
      <c r="A2134" t="s">
        <v>258</v>
      </c>
      <c r="B2134" t="s">
        <v>259</v>
      </c>
      <c r="C2134">
        <v>2362</v>
      </c>
      <c r="D2134" t="s">
        <v>158</v>
      </c>
      <c r="F2134">
        <v>2024</v>
      </c>
      <c r="G2134">
        <v>5</v>
      </c>
      <c r="H2134">
        <v>5</v>
      </c>
      <c r="I2134">
        <v>44</v>
      </c>
      <c r="O2134">
        <v>0.39700000000000002</v>
      </c>
      <c r="P2134">
        <v>0.61</v>
      </c>
      <c r="Q2134">
        <v>1300</v>
      </c>
      <c r="R2134" t="s">
        <v>923</v>
      </c>
      <c r="T2134" t="s">
        <v>28</v>
      </c>
      <c r="Y2134" t="s">
        <v>260</v>
      </c>
    </row>
    <row r="2135" spans="1:25" x14ac:dyDescent="0.45">
      <c r="A2135" t="s">
        <v>258</v>
      </c>
      <c r="B2135" t="s">
        <v>261</v>
      </c>
      <c r="C2135">
        <v>2364</v>
      </c>
      <c r="D2135">
        <v>1</v>
      </c>
      <c r="F2135">
        <v>2009</v>
      </c>
      <c r="G2135">
        <v>8295</v>
      </c>
      <c r="H2135">
        <v>8272.5499999999993</v>
      </c>
      <c r="I2135">
        <v>901288.7</v>
      </c>
      <c r="K2135">
        <v>11006.231</v>
      </c>
      <c r="L2135">
        <v>2.4403999999999999</v>
      </c>
      <c r="M2135">
        <v>922440.10600000003</v>
      </c>
      <c r="N2135">
        <v>0.10299999999999999</v>
      </c>
      <c r="O2135">
        <v>832.34100000000001</v>
      </c>
      <c r="P2135">
        <v>0.19089999999999999</v>
      </c>
      <c r="Q2135">
        <v>8990654.2100000009</v>
      </c>
      <c r="R2135" t="s">
        <v>82</v>
      </c>
      <c r="T2135" t="s">
        <v>65</v>
      </c>
      <c r="V2135" t="s">
        <v>211</v>
      </c>
      <c r="W2135" t="s">
        <v>51</v>
      </c>
      <c r="Y2135" t="s">
        <v>262</v>
      </c>
    </row>
    <row r="2136" spans="1:25" x14ac:dyDescent="0.45">
      <c r="A2136" t="s">
        <v>258</v>
      </c>
      <c r="B2136" t="s">
        <v>261</v>
      </c>
      <c r="C2136">
        <v>2364</v>
      </c>
      <c r="D2136">
        <v>1</v>
      </c>
      <c r="F2136">
        <v>2010</v>
      </c>
      <c r="G2136">
        <v>6759</v>
      </c>
      <c r="H2136">
        <v>6740.58</v>
      </c>
      <c r="I2136">
        <v>730369.13</v>
      </c>
      <c r="K2136">
        <v>10074.751</v>
      </c>
      <c r="L2136">
        <v>2.6755</v>
      </c>
      <c r="M2136">
        <v>776119.07299999997</v>
      </c>
      <c r="N2136">
        <v>0.10299999999999999</v>
      </c>
      <c r="O2136">
        <v>1071.4079999999999</v>
      </c>
      <c r="P2136">
        <v>0.2878</v>
      </c>
      <c r="Q2136">
        <v>7564343.8509999998</v>
      </c>
      <c r="R2136" t="s">
        <v>82</v>
      </c>
      <c r="T2136" t="s">
        <v>65</v>
      </c>
      <c r="V2136" t="s">
        <v>211</v>
      </c>
      <c r="W2136" t="s">
        <v>51</v>
      </c>
      <c r="Y2136" t="s">
        <v>262</v>
      </c>
    </row>
    <row r="2137" spans="1:25" x14ac:dyDescent="0.45">
      <c r="A2137" t="s">
        <v>258</v>
      </c>
      <c r="B2137" t="s">
        <v>261</v>
      </c>
      <c r="C2137">
        <v>2364</v>
      </c>
      <c r="D2137">
        <v>1</v>
      </c>
      <c r="E2137" t="s">
        <v>263</v>
      </c>
      <c r="F2137">
        <v>2011</v>
      </c>
      <c r="G2137">
        <v>6040</v>
      </c>
      <c r="H2137">
        <v>6016.84</v>
      </c>
      <c r="I2137">
        <v>637009.25</v>
      </c>
      <c r="K2137">
        <v>8129.7060000000001</v>
      </c>
      <c r="L2137">
        <v>2.3895</v>
      </c>
      <c r="M2137">
        <v>692673.05900000001</v>
      </c>
      <c r="N2137">
        <v>0.10299999999999999</v>
      </c>
      <c r="O2137">
        <v>1018.582</v>
      </c>
      <c r="P2137">
        <v>0.30320000000000003</v>
      </c>
      <c r="Q2137">
        <v>6751198.0460000001</v>
      </c>
      <c r="R2137" t="s">
        <v>82</v>
      </c>
      <c r="T2137" t="s">
        <v>65</v>
      </c>
      <c r="U2137" t="s">
        <v>264</v>
      </c>
      <c r="V2137" t="s">
        <v>211</v>
      </c>
      <c r="W2137" t="s">
        <v>51</v>
      </c>
      <c r="Y2137" t="s">
        <v>262</v>
      </c>
    </row>
    <row r="2138" spans="1:25" x14ac:dyDescent="0.45">
      <c r="A2138" t="s">
        <v>258</v>
      </c>
      <c r="B2138" t="s">
        <v>261</v>
      </c>
      <c r="C2138">
        <v>2364</v>
      </c>
      <c r="D2138">
        <v>1</v>
      </c>
      <c r="E2138" t="s">
        <v>263</v>
      </c>
      <c r="F2138">
        <v>2012</v>
      </c>
      <c r="G2138">
        <v>3721</v>
      </c>
      <c r="H2138">
        <v>3703.92</v>
      </c>
      <c r="I2138">
        <v>394722.05</v>
      </c>
      <c r="K2138">
        <v>390.49599999999998</v>
      </c>
      <c r="L2138">
        <v>0.23619999999999999</v>
      </c>
      <c r="M2138">
        <v>421548.93099999998</v>
      </c>
      <c r="N2138">
        <v>0.10299999999999999</v>
      </c>
      <c r="O2138">
        <v>593.95600000000002</v>
      </c>
      <c r="P2138">
        <v>0.29549999999999998</v>
      </c>
      <c r="Q2138">
        <v>4108662.5469999998</v>
      </c>
      <c r="R2138" t="s">
        <v>82</v>
      </c>
      <c r="T2138" t="s">
        <v>65</v>
      </c>
      <c r="U2138" t="s">
        <v>127</v>
      </c>
      <c r="V2138" t="s">
        <v>211</v>
      </c>
      <c r="W2138" t="s">
        <v>51</v>
      </c>
      <c r="Y2138" t="s">
        <v>262</v>
      </c>
    </row>
    <row r="2139" spans="1:25" x14ac:dyDescent="0.45">
      <c r="A2139" t="s">
        <v>258</v>
      </c>
      <c r="B2139" t="s">
        <v>261</v>
      </c>
      <c r="C2139">
        <v>2364</v>
      </c>
      <c r="D2139">
        <v>1</v>
      </c>
      <c r="E2139" t="s">
        <v>263</v>
      </c>
      <c r="F2139">
        <v>2013</v>
      </c>
      <c r="G2139">
        <v>3816</v>
      </c>
      <c r="H2139">
        <v>3791.84</v>
      </c>
      <c r="I2139">
        <v>404936.68</v>
      </c>
      <c r="K2139">
        <v>364.09199999999998</v>
      </c>
      <c r="L2139">
        <v>0.1676</v>
      </c>
      <c r="M2139">
        <v>418425.59999999998</v>
      </c>
      <c r="N2139">
        <v>0.10299999999999999</v>
      </c>
      <c r="O2139">
        <v>584.54499999999996</v>
      </c>
      <c r="P2139">
        <v>0.29620000000000002</v>
      </c>
      <c r="Q2139">
        <v>4078239.6669999999</v>
      </c>
      <c r="R2139" t="s">
        <v>82</v>
      </c>
      <c r="T2139" t="s">
        <v>65</v>
      </c>
      <c r="U2139" t="s">
        <v>127</v>
      </c>
      <c r="V2139" t="s">
        <v>211</v>
      </c>
      <c r="W2139" t="s">
        <v>51</v>
      </c>
      <c r="Y2139" t="s">
        <v>262</v>
      </c>
    </row>
    <row r="2140" spans="1:25" x14ac:dyDescent="0.45">
      <c r="A2140" t="s">
        <v>258</v>
      </c>
      <c r="B2140" t="s">
        <v>261</v>
      </c>
      <c r="C2140">
        <v>2364</v>
      </c>
      <c r="D2140">
        <v>1</v>
      </c>
      <c r="E2140" t="s">
        <v>263</v>
      </c>
      <c r="F2140">
        <v>2014</v>
      </c>
      <c r="G2140">
        <v>3755</v>
      </c>
      <c r="H2140">
        <v>3700.52</v>
      </c>
      <c r="I2140">
        <v>384603.72</v>
      </c>
      <c r="K2140">
        <v>293.41899999999998</v>
      </c>
      <c r="L2140">
        <v>0.15310000000000001</v>
      </c>
      <c r="M2140">
        <v>368591.28899999999</v>
      </c>
      <c r="N2140">
        <v>0.10299999999999999</v>
      </c>
      <c r="O2140">
        <v>530.07799999999997</v>
      </c>
      <c r="P2140">
        <v>0.3135</v>
      </c>
      <c r="Q2140">
        <v>3592489.395</v>
      </c>
      <c r="R2140" t="s">
        <v>82</v>
      </c>
      <c r="T2140" t="s">
        <v>65</v>
      </c>
      <c r="U2140" t="s">
        <v>127</v>
      </c>
      <c r="V2140" t="s">
        <v>211</v>
      </c>
      <c r="W2140" t="s">
        <v>51</v>
      </c>
      <c r="Y2140" t="s">
        <v>262</v>
      </c>
    </row>
    <row r="2141" spans="1:25" x14ac:dyDescent="0.45">
      <c r="A2141" t="s">
        <v>258</v>
      </c>
      <c r="B2141" t="s">
        <v>261</v>
      </c>
      <c r="C2141">
        <v>2364</v>
      </c>
      <c r="D2141">
        <v>1</v>
      </c>
      <c r="E2141" t="s">
        <v>263</v>
      </c>
      <c r="F2141">
        <v>2015</v>
      </c>
      <c r="G2141">
        <v>2498</v>
      </c>
      <c r="H2141">
        <v>2452.79</v>
      </c>
      <c r="I2141">
        <v>255588.81</v>
      </c>
      <c r="K2141">
        <v>177.364</v>
      </c>
      <c r="L2141">
        <v>0.12720000000000001</v>
      </c>
      <c r="M2141">
        <v>264837.76000000001</v>
      </c>
      <c r="N2141">
        <v>0.10299999999999999</v>
      </c>
      <c r="O2141">
        <v>394.55599999999998</v>
      </c>
      <c r="P2141">
        <v>0.32779999999999998</v>
      </c>
      <c r="Q2141">
        <v>2579344.9190000002</v>
      </c>
      <c r="R2141" t="s">
        <v>82</v>
      </c>
      <c r="T2141" t="s">
        <v>65</v>
      </c>
      <c r="U2141" t="s">
        <v>127</v>
      </c>
      <c r="V2141" t="s">
        <v>211</v>
      </c>
      <c r="W2141" t="s">
        <v>51</v>
      </c>
      <c r="Y2141" t="s">
        <v>265</v>
      </c>
    </row>
    <row r="2142" spans="1:25" x14ac:dyDescent="0.45">
      <c r="A2142" t="s">
        <v>258</v>
      </c>
      <c r="B2142" t="s">
        <v>261</v>
      </c>
      <c r="C2142">
        <v>2364</v>
      </c>
      <c r="D2142">
        <v>1</v>
      </c>
      <c r="E2142" t="s">
        <v>263</v>
      </c>
      <c r="F2142">
        <v>2016</v>
      </c>
      <c r="G2142">
        <v>1636</v>
      </c>
      <c r="H2142">
        <v>1604.65</v>
      </c>
      <c r="I2142">
        <v>152199.16</v>
      </c>
      <c r="K2142">
        <v>72.921999999999997</v>
      </c>
      <c r="L2142">
        <v>9.0399999999999994E-2</v>
      </c>
      <c r="M2142">
        <v>150361.49</v>
      </c>
      <c r="N2142">
        <v>0.10299999999999999</v>
      </c>
      <c r="O2142">
        <v>224.55500000000001</v>
      </c>
      <c r="P2142">
        <v>0.33650000000000002</v>
      </c>
      <c r="Q2142">
        <v>1464822.0249999999</v>
      </c>
      <c r="R2142" t="s">
        <v>82</v>
      </c>
      <c r="T2142" t="s">
        <v>65</v>
      </c>
      <c r="U2142" t="s">
        <v>127</v>
      </c>
      <c r="V2142" t="s">
        <v>211</v>
      </c>
      <c r="W2142" t="s">
        <v>51</v>
      </c>
      <c r="Y2142" t="s">
        <v>265</v>
      </c>
    </row>
    <row r="2143" spans="1:25" x14ac:dyDescent="0.45">
      <c r="A2143" t="s">
        <v>258</v>
      </c>
      <c r="B2143" t="s">
        <v>261</v>
      </c>
      <c r="C2143">
        <v>2364</v>
      </c>
      <c r="D2143">
        <v>1</v>
      </c>
      <c r="E2143" t="s">
        <v>266</v>
      </c>
      <c r="F2143">
        <v>2017</v>
      </c>
      <c r="G2143">
        <v>1113</v>
      </c>
      <c r="H2143">
        <v>1087.08</v>
      </c>
      <c r="I2143">
        <v>104338.88</v>
      </c>
      <c r="K2143">
        <v>43.994</v>
      </c>
      <c r="L2143">
        <v>7.1999999999999995E-2</v>
      </c>
      <c r="M2143">
        <v>108118.19</v>
      </c>
      <c r="N2143">
        <v>0.10299999999999999</v>
      </c>
      <c r="O2143">
        <v>162.96299999999999</v>
      </c>
      <c r="P2143">
        <v>0.34250000000000003</v>
      </c>
      <c r="Q2143">
        <v>1053779.7990000001</v>
      </c>
      <c r="R2143" t="s">
        <v>82</v>
      </c>
      <c r="T2143" t="s">
        <v>65</v>
      </c>
      <c r="U2143" t="s">
        <v>127</v>
      </c>
      <c r="V2143" t="s">
        <v>211</v>
      </c>
      <c r="W2143" t="s">
        <v>51</v>
      </c>
      <c r="Y2143" t="s">
        <v>265</v>
      </c>
    </row>
    <row r="2144" spans="1:25" x14ac:dyDescent="0.45">
      <c r="A2144" t="s">
        <v>258</v>
      </c>
      <c r="B2144" t="s">
        <v>261</v>
      </c>
      <c r="C2144">
        <v>2364</v>
      </c>
      <c r="D2144">
        <v>1</v>
      </c>
      <c r="E2144" t="s">
        <v>266</v>
      </c>
      <c r="F2144">
        <v>2018</v>
      </c>
      <c r="G2144">
        <v>2342</v>
      </c>
      <c r="H2144">
        <v>2303.1999999999998</v>
      </c>
      <c r="I2144">
        <v>229719.85</v>
      </c>
      <c r="K2144">
        <v>132.43299999999999</v>
      </c>
      <c r="L2144">
        <v>0.1061</v>
      </c>
      <c r="M2144">
        <v>239458.01300000001</v>
      </c>
      <c r="N2144">
        <v>0.10299999999999999</v>
      </c>
      <c r="O2144">
        <v>322.72199999999998</v>
      </c>
      <c r="P2144">
        <v>0.29870000000000002</v>
      </c>
      <c r="Q2144">
        <v>2333903.338</v>
      </c>
      <c r="R2144" t="s">
        <v>82</v>
      </c>
      <c r="T2144" t="s">
        <v>65</v>
      </c>
      <c r="U2144" t="s">
        <v>127</v>
      </c>
      <c r="V2144" t="s">
        <v>211</v>
      </c>
      <c r="W2144" t="s">
        <v>51</v>
      </c>
      <c r="Y2144" t="s">
        <v>265</v>
      </c>
    </row>
    <row r="2145" spans="1:25" x14ac:dyDescent="0.45">
      <c r="A2145" t="s">
        <v>258</v>
      </c>
      <c r="B2145" t="s">
        <v>261</v>
      </c>
      <c r="C2145">
        <v>2364</v>
      </c>
      <c r="D2145">
        <v>1</v>
      </c>
      <c r="E2145" t="s">
        <v>266</v>
      </c>
      <c r="F2145">
        <v>2019</v>
      </c>
      <c r="G2145">
        <v>904</v>
      </c>
      <c r="H2145">
        <v>869.55</v>
      </c>
      <c r="I2145">
        <v>77579.56</v>
      </c>
      <c r="K2145">
        <v>47.908999999999999</v>
      </c>
      <c r="L2145">
        <v>0.1008</v>
      </c>
      <c r="M2145">
        <v>84822.467000000004</v>
      </c>
      <c r="N2145">
        <v>0.10299999999999999</v>
      </c>
      <c r="O2145">
        <v>94.412999999999997</v>
      </c>
      <c r="P2145">
        <v>0.29310000000000003</v>
      </c>
      <c r="Q2145">
        <v>826732.42200000002</v>
      </c>
      <c r="R2145" t="s">
        <v>82</v>
      </c>
      <c r="T2145" t="s">
        <v>65</v>
      </c>
      <c r="U2145" t="s">
        <v>127</v>
      </c>
      <c r="V2145" t="s">
        <v>211</v>
      </c>
      <c r="W2145" t="s">
        <v>51</v>
      </c>
      <c r="Y2145" t="s">
        <v>265</v>
      </c>
    </row>
    <row r="2146" spans="1:25" x14ac:dyDescent="0.45">
      <c r="A2146" t="s">
        <v>258</v>
      </c>
      <c r="B2146" t="s">
        <v>261</v>
      </c>
      <c r="C2146">
        <v>2364</v>
      </c>
      <c r="D2146">
        <v>1</v>
      </c>
      <c r="E2146" t="s">
        <v>266</v>
      </c>
      <c r="F2146">
        <v>2020</v>
      </c>
      <c r="G2146">
        <v>547</v>
      </c>
      <c r="H2146">
        <v>507.83</v>
      </c>
      <c r="I2146">
        <v>41883.949999999997</v>
      </c>
      <c r="K2146">
        <v>24.31</v>
      </c>
      <c r="L2146">
        <v>0.1085</v>
      </c>
      <c r="M2146">
        <v>42109.542999999998</v>
      </c>
      <c r="N2146">
        <v>0.10290000000000001</v>
      </c>
      <c r="O2146">
        <v>52.201999999999998</v>
      </c>
      <c r="P2146">
        <v>0.33479999999999999</v>
      </c>
      <c r="Q2146">
        <v>410432.47499999998</v>
      </c>
      <c r="R2146" t="s">
        <v>82</v>
      </c>
      <c r="T2146" t="s">
        <v>65</v>
      </c>
      <c r="U2146" t="s">
        <v>127</v>
      </c>
      <c r="V2146" t="s">
        <v>211</v>
      </c>
      <c r="W2146" t="s">
        <v>51</v>
      </c>
      <c r="Y2146" t="s">
        <v>265</v>
      </c>
    </row>
    <row r="2147" spans="1:25" x14ac:dyDescent="0.45">
      <c r="A2147" t="s">
        <v>258</v>
      </c>
      <c r="B2147" t="s">
        <v>261</v>
      </c>
      <c r="C2147">
        <v>2364</v>
      </c>
      <c r="D2147">
        <v>1</v>
      </c>
      <c r="E2147" t="s">
        <v>266</v>
      </c>
      <c r="F2147">
        <v>2021</v>
      </c>
      <c r="G2147">
        <v>1397</v>
      </c>
      <c r="H2147">
        <v>1337.83</v>
      </c>
      <c r="I2147">
        <v>129909.59</v>
      </c>
      <c r="K2147">
        <v>69.323999999999998</v>
      </c>
      <c r="L2147">
        <v>9.0999999999999998E-2</v>
      </c>
      <c r="M2147">
        <v>139380.50899999999</v>
      </c>
      <c r="N2147">
        <v>0.1028</v>
      </c>
      <c r="O2147">
        <v>147.64500000000001</v>
      </c>
      <c r="P2147">
        <v>0.25519999999999998</v>
      </c>
      <c r="Q2147">
        <v>1358471.8030000001</v>
      </c>
      <c r="R2147" t="s">
        <v>82</v>
      </c>
      <c r="T2147" t="s">
        <v>65</v>
      </c>
      <c r="U2147" t="s">
        <v>127</v>
      </c>
      <c r="V2147" t="s">
        <v>211</v>
      </c>
      <c r="W2147" t="s">
        <v>51</v>
      </c>
      <c r="Y2147" t="s">
        <v>265</v>
      </c>
    </row>
    <row r="2148" spans="1:25" x14ac:dyDescent="0.45">
      <c r="A2148" t="s">
        <v>258</v>
      </c>
      <c r="B2148" t="s">
        <v>261</v>
      </c>
      <c r="C2148">
        <v>2364</v>
      </c>
      <c r="D2148">
        <v>1</v>
      </c>
      <c r="E2148" t="s">
        <v>266</v>
      </c>
      <c r="F2148">
        <v>2022</v>
      </c>
      <c r="G2148">
        <v>1396</v>
      </c>
      <c r="H2148">
        <v>1359.18</v>
      </c>
      <c r="I2148">
        <v>143167.85999999999</v>
      </c>
      <c r="K2148">
        <v>45.564</v>
      </c>
      <c r="L2148">
        <v>6.7900000000000002E-2</v>
      </c>
      <c r="M2148">
        <v>150719.13800000001</v>
      </c>
      <c r="N2148">
        <v>0.10299999999999999</v>
      </c>
      <c r="O2148">
        <v>158.989</v>
      </c>
      <c r="P2148">
        <v>0.24790000000000001</v>
      </c>
      <c r="Q2148">
        <v>1468998.3689999999</v>
      </c>
      <c r="R2148" t="s">
        <v>82</v>
      </c>
      <c r="T2148" t="s">
        <v>65</v>
      </c>
      <c r="U2148" t="s">
        <v>127</v>
      </c>
      <c r="V2148" t="s">
        <v>211</v>
      </c>
      <c r="W2148" t="s">
        <v>51</v>
      </c>
      <c r="Y2148" t="s">
        <v>265</v>
      </c>
    </row>
    <row r="2149" spans="1:25" x14ac:dyDescent="0.45">
      <c r="A2149" t="s">
        <v>258</v>
      </c>
      <c r="B2149" t="s">
        <v>261</v>
      </c>
      <c r="C2149">
        <v>2364</v>
      </c>
      <c r="D2149">
        <v>1</v>
      </c>
      <c r="E2149" t="s">
        <v>266</v>
      </c>
      <c r="F2149">
        <v>2023</v>
      </c>
      <c r="G2149">
        <v>483</v>
      </c>
      <c r="H2149">
        <v>462.34</v>
      </c>
      <c r="I2149">
        <v>39884.79</v>
      </c>
      <c r="K2149">
        <v>29.684000000000001</v>
      </c>
      <c r="L2149">
        <v>0.14949999999999999</v>
      </c>
      <c r="M2149">
        <v>42281.94</v>
      </c>
      <c r="N2149">
        <v>0.10299999999999999</v>
      </c>
      <c r="O2149">
        <v>49.744999999999997</v>
      </c>
      <c r="P2149">
        <v>0.2838</v>
      </c>
      <c r="Q2149">
        <v>412099.78200000001</v>
      </c>
      <c r="R2149" t="s">
        <v>82</v>
      </c>
      <c r="T2149" t="s">
        <v>65</v>
      </c>
      <c r="U2149" t="s">
        <v>127</v>
      </c>
      <c r="V2149" t="s">
        <v>211</v>
      </c>
      <c r="W2149" t="s">
        <v>51</v>
      </c>
      <c r="Y2149" t="s">
        <v>265</v>
      </c>
    </row>
    <row r="2150" spans="1:25" x14ac:dyDescent="0.45">
      <c r="A2150" t="s">
        <v>258</v>
      </c>
      <c r="B2150" t="s">
        <v>261</v>
      </c>
      <c r="C2150">
        <v>2364</v>
      </c>
      <c r="D2150">
        <v>1</v>
      </c>
      <c r="E2150" t="s">
        <v>266</v>
      </c>
      <c r="F2150">
        <v>2024</v>
      </c>
      <c r="G2150">
        <v>45</v>
      </c>
      <c r="H2150">
        <v>38.659999999999997</v>
      </c>
      <c r="I2150">
        <v>2964.4</v>
      </c>
      <c r="K2150">
        <v>1.3959999999999999</v>
      </c>
      <c r="L2150">
        <v>9.3200000000000005E-2</v>
      </c>
      <c r="M2150">
        <v>3007.8069999999998</v>
      </c>
      <c r="N2150">
        <v>0.10299999999999999</v>
      </c>
      <c r="O2150">
        <v>4.1769999999999996</v>
      </c>
      <c r="P2150">
        <v>0.35020000000000001</v>
      </c>
      <c r="Q2150">
        <v>29316.428</v>
      </c>
      <c r="R2150" t="s">
        <v>82</v>
      </c>
      <c r="T2150" t="s">
        <v>65</v>
      </c>
      <c r="U2150" t="s">
        <v>127</v>
      </c>
      <c r="V2150" t="s">
        <v>211</v>
      </c>
      <c r="W2150" t="s">
        <v>51</v>
      </c>
      <c r="Y2150" t="s">
        <v>265</v>
      </c>
    </row>
    <row r="2151" spans="1:25" x14ac:dyDescent="0.45">
      <c r="A2151" t="s">
        <v>258</v>
      </c>
      <c r="B2151" t="s">
        <v>261</v>
      </c>
      <c r="C2151">
        <v>2364</v>
      </c>
      <c r="D2151">
        <v>2</v>
      </c>
      <c r="F2151">
        <v>2009</v>
      </c>
      <c r="G2151">
        <v>5231</v>
      </c>
      <c r="H2151">
        <v>5217.97</v>
      </c>
      <c r="I2151">
        <v>1646268.43</v>
      </c>
      <c r="K2151">
        <v>17836.362000000001</v>
      </c>
      <c r="L2151">
        <v>2.2311999999999999</v>
      </c>
      <c r="M2151">
        <v>1675354.642</v>
      </c>
      <c r="N2151">
        <v>0.10299999999999999</v>
      </c>
      <c r="O2151">
        <v>1471.144</v>
      </c>
      <c r="P2151">
        <v>0.1915</v>
      </c>
      <c r="Q2151">
        <v>16328997.66</v>
      </c>
      <c r="R2151" t="s">
        <v>82</v>
      </c>
      <c r="T2151" t="s">
        <v>65</v>
      </c>
      <c r="V2151" t="s">
        <v>211</v>
      </c>
      <c r="W2151" t="s">
        <v>51</v>
      </c>
      <c r="Y2151" t="s">
        <v>262</v>
      </c>
    </row>
    <row r="2152" spans="1:25" x14ac:dyDescent="0.45">
      <c r="A2152" t="s">
        <v>258</v>
      </c>
      <c r="B2152" t="s">
        <v>261</v>
      </c>
      <c r="C2152">
        <v>2364</v>
      </c>
      <c r="D2152">
        <v>2</v>
      </c>
      <c r="F2152">
        <v>2010</v>
      </c>
      <c r="G2152">
        <v>6867</v>
      </c>
      <c r="H2152">
        <v>6854.25</v>
      </c>
      <c r="I2152">
        <v>2088203.52</v>
      </c>
      <c r="K2152">
        <v>23173.307000000001</v>
      </c>
      <c r="L2152">
        <v>2.3479000000000001</v>
      </c>
      <c r="M2152">
        <v>2038920.5049999999</v>
      </c>
      <c r="N2152">
        <v>0.10299999999999999</v>
      </c>
      <c r="O2152">
        <v>2342.634</v>
      </c>
      <c r="P2152">
        <v>0.2419</v>
      </c>
      <c r="Q2152">
        <v>19870941.090999998</v>
      </c>
      <c r="R2152" t="s">
        <v>82</v>
      </c>
      <c r="T2152" t="s">
        <v>65</v>
      </c>
      <c r="V2152" t="s">
        <v>211</v>
      </c>
      <c r="W2152" t="s">
        <v>51</v>
      </c>
      <c r="Y2152" t="s">
        <v>262</v>
      </c>
    </row>
    <row r="2153" spans="1:25" x14ac:dyDescent="0.45">
      <c r="A2153" t="s">
        <v>258</v>
      </c>
      <c r="B2153" t="s">
        <v>261</v>
      </c>
      <c r="C2153">
        <v>2364</v>
      </c>
      <c r="D2153">
        <v>2</v>
      </c>
      <c r="E2153" t="s">
        <v>266</v>
      </c>
      <c r="F2153">
        <v>2011</v>
      </c>
      <c r="G2153">
        <v>5081</v>
      </c>
      <c r="H2153">
        <v>5073.2</v>
      </c>
      <c r="I2153">
        <v>1478888.28</v>
      </c>
      <c r="K2153">
        <v>14289.837</v>
      </c>
      <c r="L2153">
        <v>1.9483999999999999</v>
      </c>
      <c r="M2153">
        <v>1523636.4240000001</v>
      </c>
      <c r="N2153">
        <v>0.10299999999999999</v>
      </c>
      <c r="O2153">
        <v>1978.796</v>
      </c>
      <c r="P2153">
        <v>0.27279999999999999</v>
      </c>
      <c r="Q2153">
        <v>14850261.764</v>
      </c>
      <c r="R2153" t="s">
        <v>82</v>
      </c>
      <c r="T2153" t="s">
        <v>65</v>
      </c>
      <c r="U2153" t="s">
        <v>267</v>
      </c>
      <c r="V2153" t="s">
        <v>211</v>
      </c>
      <c r="W2153" t="s">
        <v>51</v>
      </c>
      <c r="Y2153" t="s">
        <v>262</v>
      </c>
    </row>
    <row r="2154" spans="1:25" x14ac:dyDescent="0.45">
      <c r="A2154" t="s">
        <v>258</v>
      </c>
      <c r="B2154" t="s">
        <v>261</v>
      </c>
      <c r="C2154">
        <v>2364</v>
      </c>
      <c r="D2154">
        <v>2</v>
      </c>
      <c r="E2154" t="s">
        <v>266</v>
      </c>
      <c r="F2154">
        <v>2012</v>
      </c>
      <c r="G2154">
        <v>3045</v>
      </c>
      <c r="H2154">
        <v>3036.45</v>
      </c>
      <c r="I2154">
        <v>899035.01</v>
      </c>
      <c r="K2154">
        <v>613.73699999999997</v>
      </c>
      <c r="L2154">
        <v>0.12770000000000001</v>
      </c>
      <c r="M2154">
        <v>974093.30799999996</v>
      </c>
      <c r="N2154">
        <v>0.10299999999999999</v>
      </c>
      <c r="O2154">
        <v>1239.6600000000001</v>
      </c>
      <c r="P2154">
        <v>0.27439999999999998</v>
      </c>
      <c r="Q2154">
        <v>9494092.3389999997</v>
      </c>
      <c r="R2154" t="s">
        <v>82</v>
      </c>
      <c r="T2154" t="s">
        <v>65</v>
      </c>
      <c r="U2154" t="s">
        <v>127</v>
      </c>
      <c r="V2154" t="s">
        <v>211</v>
      </c>
      <c r="W2154" t="s">
        <v>51</v>
      </c>
      <c r="Y2154" t="s">
        <v>262</v>
      </c>
    </row>
    <row r="2155" spans="1:25" x14ac:dyDescent="0.45">
      <c r="A2155" t="s">
        <v>258</v>
      </c>
      <c r="B2155" t="s">
        <v>261</v>
      </c>
      <c r="C2155">
        <v>2364</v>
      </c>
      <c r="D2155">
        <v>2</v>
      </c>
      <c r="E2155" t="s">
        <v>266</v>
      </c>
      <c r="F2155">
        <v>2013</v>
      </c>
      <c r="G2155">
        <v>3394</v>
      </c>
      <c r="H2155">
        <v>3384.37</v>
      </c>
      <c r="I2155">
        <v>1032003.16</v>
      </c>
      <c r="K2155">
        <v>1036.442</v>
      </c>
      <c r="L2155">
        <v>0.19059999999999999</v>
      </c>
      <c r="M2155">
        <v>1086049.4680000001</v>
      </c>
      <c r="N2155">
        <v>0.10299999999999999</v>
      </c>
      <c r="O2155">
        <v>1359.0440000000001</v>
      </c>
      <c r="P2155">
        <v>0.27610000000000001</v>
      </c>
      <c r="Q2155">
        <v>10585287.710000001</v>
      </c>
      <c r="R2155" t="s">
        <v>82</v>
      </c>
      <c r="T2155" t="s">
        <v>65</v>
      </c>
      <c r="U2155" t="s">
        <v>127</v>
      </c>
      <c r="V2155" t="s">
        <v>211</v>
      </c>
      <c r="W2155" t="s">
        <v>51</v>
      </c>
      <c r="Y2155" t="s">
        <v>262</v>
      </c>
    </row>
    <row r="2156" spans="1:25" x14ac:dyDescent="0.45">
      <c r="A2156" t="s">
        <v>258</v>
      </c>
      <c r="B2156" t="s">
        <v>261</v>
      </c>
      <c r="C2156">
        <v>2364</v>
      </c>
      <c r="D2156">
        <v>2</v>
      </c>
      <c r="E2156" t="s">
        <v>266</v>
      </c>
      <c r="F2156">
        <v>2014</v>
      </c>
      <c r="G2156">
        <v>2971</v>
      </c>
      <c r="H2156">
        <v>2957.13</v>
      </c>
      <c r="I2156">
        <v>875256.46</v>
      </c>
      <c r="K2156">
        <v>750.59299999999996</v>
      </c>
      <c r="L2156">
        <v>0.18410000000000001</v>
      </c>
      <c r="M2156">
        <v>829005.79399999999</v>
      </c>
      <c r="N2156">
        <v>0.10299999999999999</v>
      </c>
      <c r="O2156">
        <v>1145.174</v>
      </c>
      <c r="P2156">
        <v>0.3246</v>
      </c>
      <c r="Q2156">
        <v>8079995.5659999996</v>
      </c>
      <c r="R2156" t="s">
        <v>82</v>
      </c>
      <c r="T2156" t="s">
        <v>65</v>
      </c>
      <c r="U2156" t="s">
        <v>127</v>
      </c>
      <c r="V2156" t="s">
        <v>211</v>
      </c>
      <c r="W2156" t="s">
        <v>51</v>
      </c>
      <c r="Y2156" t="s">
        <v>262</v>
      </c>
    </row>
    <row r="2157" spans="1:25" x14ac:dyDescent="0.45">
      <c r="A2157" t="s">
        <v>258</v>
      </c>
      <c r="B2157" t="s">
        <v>261</v>
      </c>
      <c r="C2157">
        <v>2364</v>
      </c>
      <c r="D2157">
        <v>2</v>
      </c>
      <c r="E2157" t="s">
        <v>266</v>
      </c>
      <c r="F2157">
        <v>2015</v>
      </c>
      <c r="G2157">
        <v>2032</v>
      </c>
      <c r="H2157">
        <v>2023.48</v>
      </c>
      <c r="I2157">
        <v>608065.47</v>
      </c>
      <c r="K2157">
        <v>458.32299999999998</v>
      </c>
      <c r="L2157">
        <v>0.1472</v>
      </c>
      <c r="M2157">
        <v>608182.85</v>
      </c>
      <c r="N2157">
        <v>0.10299999999999999</v>
      </c>
      <c r="O2157">
        <v>770.197</v>
      </c>
      <c r="P2157">
        <v>0.2828</v>
      </c>
      <c r="Q2157">
        <v>5927693.9950000001</v>
      </c>
      <c r="R2157" t="s">
        <v>82</v>
      </c>
      <c r="T2157" t="s">
        <v>65</v>
      </c>
      <c r="U2157" t="s">
        <v>127</v>
      </c>
      <c r="V2157" t="s">
        <v>211</v>
      </c>
      <c r="W2157" t="s">
        <v>51</v>
      </c>
      <c r="Y2157" t="s">
        <v>265</v>
      </c>
    </row>
    <row r="2158" spans="1:25" x14ac:dyDescent="0.45">
      <c r="A2158" t="s">
        <v>258</v>
      </c>
      <c r="B2158" t="s">
        <v>261</v>
      </c>
      <c r="C2158">
        <v>2364</v>
      </c>
      <c r="D2158">
        <v>2</v>
      </c>
      <c r="E2158" t="s">
        <v>266</v>
      </c>
      <c r="F2158">
        <v>2016</v>
      </c>
      <c r="G2158">
        <v>1110</v>
      </c>
      <c r="H2158">
        <v>1093.02</v>
      </c>
      <c r="I2158">
        <v>249865.91</v>
      </c>
      <c r="K2158">
        <v>155.303</v>
      </c>
      <c r="L2158">
        <v>0.1192</v>
      </c>
      <c r="M2158">
        <v>245954.93400000001</v>
      </c>
      <c r="N2158">
        <v>0.1027</v>
      </c>
      <c r="O2158">
        <v>320.755</v>
      </c>
      <c r="P2158">
        <v>0.3029</v>
      </c>
      <c r="Q2158">
        <v>2397220.534</v>
      </c>
      <c r="R2158" t="s">
        <v>82</v>
      </c>
      <c r="T2158" t="s">
        <v>65</v>
      </c>
      <c r="U2158" t="s">
        <v>127</v>
      </c>
      <c r="V2158" t="s">
        <v>211</v>
      </c>
      <c r="W2158" t="s">
        <v>51</v>
      </c>
      <c r="Y2158" t="s">
        <v>265</v>
      </c>
    </row>
    <row r="2159" spans="1:25" x14ac:dyDescent="0.45">
      <c r="A2159" t="s">
        <v>258</v>
      </c>
      <c r="B2159" t="s">
        <v>261</v>
      </c>
      <c r="C2159">
        <v>2364</v>
      </c>
      <c r="D2159">
        <v>2</v>
      </c>
      <c r="E2159" t="s">
        <v>266</v>
      </c>
      <c r="F2159">
        <v>2017</v>
      </c>
      <c r="G2159">
        <v>720</v>
      </c>
      <c r="H2159">
        <v>711.71</v>
      </c>
      <c r="I2159">
        <v>164088.73000000001</v>
      </c>
      <c r="K2159">
        <v>99.593999999999994</v>
      </c>
      <c r="L2159">
        <v>0.1032</v>
      </c>
      <c r="M2159">
        <v>173083.43</v>
      </c>
      <c r="N2159">
        <v>0.10299999999999999</v>
      </c>
      <c r="O2159">
        <v>243.15199999999999</v>
      </c>
      <c r="P2159">
        <v>0.33689999999999998</v>
      </c>
      <c r="Q2159">
        <v>1686969.757</v>
      </c>
      <c r="R2159" t="s">
        <v>82</v>
      </c>
      <c r="T2159" t="s">
        <v>65</v>
      </c>
      <c r="U2159" t="s">
        <v>127</v>
      </c>
      <c r="V2159" t="s">
        <v>211</v>
      </c>
      <c r="W2159" t="s">
        <v>51</v>
      </c>
      <c r="Y2159" t="s">
        <v>265</v>
      </c>
    </row>
    <row r="2160" spans="1:25" x14ac:dyDescent="0.45">
      <c r="A2160" t="s">
        <v>258</v>
      </c>
      <c r="B2160" t="s">
        <v>261</v>
      </c>
      <c r="C2160">
        <v>2364</v>
      </c>
      <c r="D2160">
        <v>2</v>
      </c>
      <c r="E2160" t="s">
        <v>266</v>
      </c>
      <c r="F2160">
        <v>2018</v>
      </c>
      <c r="G2160">
        <v>1853</v>
      </c>
      <c r="H2160">
        <v>1826.74</v>
      </c>
      <c r="I2160">
        <v>474616.75</v>
      </c>
      <c r="K2160">
        <v>298.80900000000003</v>
      </c>
      <c r="L2160">
        <v>0.1198</v>
      </c>
      <c r="M2160">
        <v>483167.69699999999</v>
      </c>
      <c r="N2160">
        <v>0.10299999999999999</v>
      </c>
      <c r="O2160">
        <v>557.82000000000005</v>
      </c>
      <c r="P2160">
        <v>0.29599999999999999</v>
      </c>
      <c r="Q2160">
        <v>4709238.2259999998</v>
      </c>
      <c r="R2160" t="s">
        <v>82</v>
      </c>
      <c r="T2160" t="s">
        <v>65</v>
      </c>
      <c r="U2160" t="s">
        <v>127</v>
      </c>
      <c r="V2160" t="s">
        <v>211</v>
      </c>
      <c r="W2160" t="s">
        <v>51</v>
      </c>
      <c r="Y2160" t="s">
        <v>265</v>
      </c>
    </row>
    <row r="2161" spans="1:25" x14ac:dyDescent="0.45">
      <c r="A2161" t="s">
        <v>258</v>
      </c>
      <c r="B2161" t="s">
        <v>261</v>
      </c>
      <c r="C2161">
        <v>2364</v>
      </c>
      <c r="D2161">
        <v>2</v>
      </c>
      <c r="E2161" t="s">
        <v>266</v>
      </c>
      <c r="F2161">
        <v>2019</v>
      </c>
      <c r="G2161">
        <v>1190</v>
      </c>
      <c r="H2161">
        <v>1168.47</v>
      </c>
      <c r="I2161">
        <v>260216.94</v>
      </c>
      <c r="K2161">
        <v>151.904</v>
      </c>
      <c r="L2161">
        <v>9.6299999999999997E-2</v>
      </c>
      <c r="M2161">
        <v>277537.96899999998</v>
      </c>
      <c r="N2161">
        <v>0.10290000000000001</v>
      </c>
      <c r="O2161">
        <v>330.09800000000001</v>
      </c>
      <c r="P2161">
        <v>0.31359999999999999</v>
      </c>
      <c r="Q2161">
        <v>2705054.1349999998</v>
      </c>
      <c r="R2161" t="s">
        <v>82</v>
      </c>
      <c r="T2161" t="s">
        <v>65</v>
      </c>
      <c r="U2161" t="s">
        <v>127</v>
      </c>
      <c r="V2161" t="s">
        <v>211</v>
      </c>
      <c r="W2161" t="s">
        <v>51</v>
      </c>
      <c r="Y2161" t="s">
        <v>265</v>
      </c>
    </row>
    <row r="2162" spans="1:25" x14ac:dyDescent="0.45">
      <c r="A2162" t="s">
        <v>258</v>
      </c>
      <c r="B2162" t="s">
        <v>261</v>
      </c>
      <c r="C2162">
        <v>2364</v>
      </c>
      <c r="D2162">
        <v>2</v>
      </c>
      <c r="E2162" t="s">
        <v>266</v>
      </c>
      <c r="F2162">
        <v>2020</v>
      </c>
      <c r="G2162">
        <v>463</v>
      </c>
      <c r="H2162">
        <v>454.4</v>
      </c>
      <c r="I2162">
        <v>100813.97</v>
      </c>
      <c r="K2162">
        <v>71.77</v>
      </c>
      <c r="L2162">
        <v>0.1182</v>
      </c>
      <c r="M2162">
        <v>102564.811</v>
      </c>
      <c r="N2162">
        <v>0.10299999999999999</v>
      </c>
      <c r="O2162">
        <v>112.181</v>
      </c>
      <c r="P2162">
        <v>0.2989</v>
      </c>
      <c r="Q2162">
        <v>999660.45499999996</v>
      </c>
      <c r="R2162" t="s">
        <v>82</v>
      </c>
      <c r="T2162" t="s">
        <v>65</v>
      </c>
      <c r="U2162" t="s">
        <v>127</v>
      </c>
      <c r="V2162" t="s">
        <v>211</v>
      </c>
      <c r="W2162" t="s">
        <v>51</v>
      </c>
      <c r="Y2162" t="s">
        <v>265</v>
      </c>
    </row>
    <row r="2163" spans="1:25" x14ac:dyDescent="0.45">
      <c r="A2163" t="s">
        <v>258</v>
      </c>
      <c r="B2163" t="s">
        <v>261</v>
      </c>
      <c r="C2163">
        <v>2364</v>
      </c>
      <c r="D2163">
        <v>2</v>
      </c>
      <c r="E2163" t="s">
        <v>266</v>
      </c>
      <c r="F2163">
        <v>2021</v>
      </c>
      <c r="G2163">
        <v>758</v>
      </c>
      <c r="H2163">
        <v>743.87</v>
      </c>
      <c r="I2163">
        <v>189342.83</v>
      </c>
      <c r="K2163">
        <v>128.755</v>
      </c>
      <c r="L2163">
        <v>0.12989999999999999</v>
      </c>
      <c r="M2163">
        <v>186616.823</v>
      </c>
      <c r="N2163">
        <v>0.10299999999999999</v>
      </c>
      <c r="O2163">
        <v>197.804</v>
      </c>
      <c r="P2163">
        <v>0.30530000000000002</v>
      </c>
      <c r="Q2163">
        <v>1818872.176</v>
      </c>
      <c r="R2163" t="s">
        <v>82</v>
      </c>
      <c r="T2163" t="s">
        <v>65</v>
      </c>
      <c r="U2163" t="s">
        <v>127</v>
      </c>
      <c r="V2163" t="s">
        <v>211</v>
      </c>
      <c r="W2163" t="s">
        <v>51</v>
      </c>
      <c r="Y2163" t="s">
        <v>265</v>
      </c>
    </row>
    <row r="2164" spans="1:25" x14ac:dyDescent="0.45">
      <c r="A2164" t="s">
        <v>258</v>
      </c>
      <c r="B2164" t="s">
        <v>261</v>
      </c>
      <c r="C2164">
        <v>2364</v>
      </c>
      <c r="D2164">
        <v>2</v>
      </c>
      <c r="E2164" t="s">
        <v>266</v>
      </c>
      <c r="F2164">
        <v>2022</v>
      </c>
      <c r="G2164">
        <v>887</v>
      </c>
      <c r="H2164">
        <v>869.38</v>
      </c>
      <c r="I2164">
        <v>202594.28</v>
      </c>
      <c r="K2164">
        <v>64.861999999999995</v>
      </c>
      <c r="L2164">
        <v>5.9299999999999999E-2</v>
      </c>
      <c r="M2164">
        <v>212738.14199999999</v>
      </c>
      <c r="N2164">
        <v>0.10290000000000001</v>
      </c>
      <c r="O2164">
        <v>258.53399999999999</v>
      </c>
      <c r="P2164">
        <v>0.33069999999999999</v>
      </c>
      <c r="Q2164">
        <v>2073469.6129999999</v>
      </c>
      <c r="R2164" t="s">
        <v>82</v>
      </c>
      <c r="T2164" t="s">
        <v>65</v>
      </c>
      <c r="U2164" t="s">
        <v>127</v>
      </c>
      <c r="V2164" t="s">
        <v>211</v>
      </c>
      <c r="W2164" t="s">
        <v>51</v>
      </c>
      <c r="Y2164" t="s">
        <v>265</v>
      </c>
    </row>
    <row r="2165" spans="1:25" x14ac:dyDescent="0.45">
      <c r="A2165" t="s">
        <v>258</v>
      </c>
      <c r="B2165" t="s">
        <v>261</v>
      </c>
      <c r="C2165">
        <v>2364</v>
      </c>
      <c r="D2165">
        <v>2</v>
      </c>
      <c r="E2165" t="s">
        <v>266</v>
      </c>
      <c r="F2165">
        <v>2023</v>
      </c>
      <c r="G2165">
        <v>721</v>
      </c>
      <c r="H2165">
        <v>708.31</v>
      </c>
      <c r="I2165">
        <v>140333.63</v>
      </c>
      <c r="K2165">
        <v>69.804000000000002</v>
      </c>
      <c r="L2165">
        <v>8.9300000000000004E-2</v>
      </c>
      <c r="M2165">
        <v>143698.68</v>
      </c>
      <c r="N2165">
        <v>0.10299999999999999</v>
      </c>
      <c r="O2165">
        <v>225.97200000000001</v>
      </c>
      <c r="P2165">
        <v>0.39589999999999997</v>
      </c>
      <c r="Q2165">
        <v>1400554.98</v>
      </c>
      <c r="R2165" t="s">
        <v>82</v>
      </c>
      <c r="T2165" t="s">
        <v>65</v>
      </c>
      <c r="U2165" t="s">
        <v>127</v>
      </c>
      <c r="V2165" t="s">
        <v>211</v>
      </c>
      <c r="W2165" t="s">
        <v>51</v>
      </c>
      <c r="Y2165" t="s">
        <v>265</v>
      </c>
    </row>
    <row r="2166" spans="1:25" x14ac:dyDescent="0.45">
      <c r="A2166" t="s">
        <v>258</v>
      </c>
      <c r="B2166" t="s">
        <v>261</v>
      </c>
      <c r="C2166">
        <v>2364</v>
      </c>
      <c r="D2166">
        <v>2</v>
      </c>
      <c r="E2166" t="s">
        <v>266</v>
      </c>
      <c r="F2166">
        <v>2024</v>
      </c>
      <c r="G2166">
        <v>175</v>
      </c>
      <c r="H2166">
        <v>169.16</v>
      </c>
      <c r="I2166">
        <v>34951.47</v>
      </c>
      <c r="K2166">
        <v>12.538</v>
      </c>
      <c r="L2166">
        <v>5.2400000000000002E-2</v>
      </c>
      <c r="M2166">
        <v>39234.209000000003</v>
      </c>
      <c r="N2166">
        <v>0.10299999999999999</v>
      </c>
      <c r="O2166">
        <v>67.400999999999996</v>
      </c>
      <c r="P2166">
        <v>0.47270000000000001</v>
      </c>
      <c r="Q2166">
        <v>382398.79800000001</v>
      </c>
      <c r="R2166" t="s">
        <v>82</v>
      </c>
      <c r="T2166" t="s">
        <v>65</v>
      </c>
      <c r="U2166" t="s">
        <v>127</v>
      </c>
      <c r="V2166" t="s">
        <v>211</v>
      </c>
      <c r="W2166" t="s">
        <v>51</v>
      </c>
      <c r="Y2166" t="s">
        <v>265</v>
      </c>
    </row>
    <row r="2167" spans="1:25" x14ac:dyDescent="0.45">
      <c r="A2167" t="s">
        <v>258</v>
      </c>
      <c r="B2167" t="s">
        <v>261</v>
      </c>
      <c r="C2167">
        <v>2364</v>
      </c>
      <c r="D2167" t="s">
        <v>158</v>
      </c>
      <c r="F2167">
        <v>2009</v>
      </c>
      <c r="G2167">
        <v>19</v>
      </c>
      <c r="H2167">
        <v>19</v>
      </c>
      <c r="I2167">
        <v>106</v>
      </c>
      <c r="O2167">
        <v>1.911</v>
      </c>
      <c r="P2167">
        <v>0.84</v>
      </c>
      <c r="Q2167">
        <v>4550.5</v>
      </c>
      <c r="R2167" t="s">
        <v>923</v>
      </c>
      <c r="T2167" t="s">
        <v>28</v>
      </c>
      <c r="Y2167" t="s">
        <v>260</v>
      </c>
    </row>
    <row r="2168" spans="1:25" x14ac:dyDescent="0.45">
      <c r="A2168" t="s">
        <v>258</v>
      </c>
      <c r="B2168" t="s">
        <v>261</v>
      </c>
      <c r="C2168">
        <v>2364</v>
      </c>
      <c r="D2168" t="s">
        <v>158</v>
      </c>
      <c r="F2168">
        <v>2010</v>
      </c>
      <c r="G2168">
        <v>20</v>
      </c>
      <c r="H2168">
        <v>20</v>
      </c>
      <c r="I2168">
        <v>164</v>
      </c>
      <c r="O2168">
        <v>1.9159999999999999</v>
      </c>
      <c r="P2168">
        <v>0.8</v>
      </c>
      <c r="Q2168">
        <v>4790</v>
      </c>
      <c r="R2168" t="s">
        <v>923</v>
      </c>
      <c r="T2168" t="s">
        <v>28</v>
      </c>
      <c r="Y2168" t="s">
        <v>260</v>
      </c>
    </row>
    <row r="2169" spans="1:25" x14ac:dyDescent="0.45">
      <c r="A2169" t="s">
        <v>258</v>
      </c>
      <c r="B2169" t="s">
        <v>261</v>
      </c>
      <c r="C2169">
        <v>2364</v>
      </c>
      <c r="D2169" t="s">
        <v>158</v>
      </c>
      <c r="F2169">
        <v>2011</v>
      </c>
      <c r="G2169">
        <v>9</v>
      </c>
      <c r="H2169">
        <v>9</v>
      </c>
      <c r="I2169">
        <v>54</v>
      </c>
      <c r="O2169">
        <v>0.86199999999999999</v>
      </c>
      <c r="P2169">
        <v>0.8</v>
      </c>
      <c r="Q2169">
        <v>2155.5</v>
      </c>
      <c r="R2169" t="s">
        <v>923</v>
      </c>
      <c r="T2169" t="s">
        <v>28</v>
      </c>
      <c r="Y2169" t="s">
        <v>260</v>
      </c>
    </row>
    <row r="2170" spans="1:25" x14ac:dyDescent="0.45">
      <c r="A2170" t="s">
        <v>258</v>
      </c>
      <c r="B2170" t="s">
        <v>261</v>
      </c>
      <c r="C2170">
        <v>2364</v>
      </c>
      <c r="D2170" t="s">
        <v>158</v>
      </c>
      <c r="F2170">
        <v>2012</v>
      </c>
      <c r="G2170">
        <v>9</v>
      </c>
      <c r="H2170">
        <v>9</v>
      </c>
      <c r="I2170">
        <v>48</v>
      </c>
      <c r="O2170">
        <v>0.86199999999999999</v>
      </c>
      <c r="P2170">
        <v>0.8</v>
      </c>
      <c r="Q2170">
        <v>2155.5</v>
      </c>
      <c r="R2170" t="s">
        <v>923</v>
      </c>
      <c r="T2170" t="s">
        <v>28</v>
      </c>
      <c r="Y2170" t="s">
        <v>260</v>
      </c>
    </row>
    <row r="2171" spans="1:25" x14ac:dyDescent="0.45">
      <c r="A2171" t="s">
        <v>258</v>
      </c>
      <c r="B2171" t="s">
        <v>261</v>
      </c>
      <c r="C2171">
        <v>2364</v>
      </c>
      <c r="D2171" t="s">
        <v>158</v>
      </c>
      <c r="F2171">
        <v>2013</v>
      </c>
      <c r="G2171">
        <v>45</v>
      </c>
      <c r="H2171">
        <v>45</v>
      </c>
      <c r="I2171">
        <v>351</v>
      </c>
      <c r="O2171">
        <v>3.6160000000000001</v>
      </c>
      <c r="P2171">
        <v>0.67100000000000004</v>
      </c>
      <c r="Q2171">
        <v>10777.5</v>
      </c>
      <c r="R2171" t="s">
        <v>923</v>
      </c>
      <c r="T2171" t="s">
        <v>28</v>
      </c>
      <c r="Y2171" t="s">
        <v>260</v>
      </c>
    </row>
    <row r="2172" spans="1:25" x14ac:dyDescent="0.45">
      <c r="A2172" t="s">
        <v>258</v>
      </c>
      <c r="B2172" t="s">
        <v>261</v>
      </c>
      <c r="C2172">
        <v>2364</v>
      </c>
      <c r="D2172" t="s">
        <v>158</v>
      </c>
      <c r="F2172">
        <v>2014</v>
      </c>
      <c r="G2172">
        <v>25</v>
      </c>
      <c r="H2172">
        <v>25</v>
      </c>
      <c r="I2172">
        <v>118</v>
      </c>
      <c r="O2172">
        <v>2.0089999999999999</v>
      </c>
      <c r="P2172">
        <v>0.67100000000000004</v>
      </c>
      <c r="Q2172">
        <v>5987.5</v>
      </c>
      <c r="R2172" t="s">
        <v>923</v>
      </c>
      <c r="T2172" t="s">
        <v>28</v>
      </c>
      <c r="Y2172" t="s">
        <v>260</v>
      </c>
    </row>
    <row r="2173" spans="1:25" x14ac:dyDescent="0.45">
      <c r="A2173" t="s">
        <v>258</v>
      </c>
      <c r="B2173" t="s">
        <v>261</v>
      </c>
      <c r="C2173">
        <v>2364</v>
      </c>
      <c r="D2173" t="s">
        <v>158</v>
      </c>
      <c r="F2173">
        <v>2015</v>
      </c>
      <c r="G2173">
        <v>19</v>
      </c>
      <c r="H2173">
        <v>19</v>
      </c>
      <c r="I2173">
        <v>155</v>
      </c>
      <c r="O2173">
        <v>1.5269999999999999</v>
      </c>
      <c r="P2173">
        <v>0.67100000000000004</v>
      </c>
      <c r="Q2173">
        <v>4550.5</v>
      </c>
      <c r="R2173" t="s">
        <v>923</v>
      </c>
      <c r="T2173" t="s">
        <v>28</v>
      </c>
      <c r="Y2173" t="s">
        <v>260</v>
      </c>
    </row>
    <row r="2174" spans="1:25" x14ac:dyDescent="0.45">
      <c r="A2174" t="s">
        <v>258</v>
      </c>
      <c r="B2174" t="s">
        <v>261</v>
      </c>
      <c r="C2174">
        <v>2364</v>
      </c>
      <c r="D2174" t="s">
        <v>158</v>
      </c>
      <c r="F2174">
        <v>2016</v>
      </c>
      <c r="G2174">
        <v>17</v>
      </c>
      <c r="H2174">
        <v>17</v>
      </c>
      <c r="I2174">
        <v>203</v>
      </c>
      <c r="O2174">
        <v>1.6459999999999999</v>
      </c>
      <c r="P2174">
        <v>0.80859999999999999</v>
      </c>
      <c r="Q2174">
        <v>4071.5</v>
      </c>
      <c r="R2174" t="s">
        <v>923</v>
      </c>
      <c r="T2174" t="s">
        <v>28</v>
      </c>
      <c r="Y2174" t="s">
        <v>260</v>
      </c>
    </row>
    <row r="2175" spans="1:25" x14ac:dyDescent="0.45">
      <c r="A2175" t="s">
        <v>258</v>
      </c>
      <c r="B2175" t="s">
        <v>261</v>
      </c>
      <c r="C2175">
        <v>2364</v>
      </c>
      <c r="D2175" t="s">
        <v>158</v>
      </c>
      <c r="F2175">
        <v>2017</v>
      </c>
      <c r="G2175">
        <v>20</v>
      </c>
      <c r="H2175">
        <v>20</v>
      </c>
      <c r="I2175">
        <v>198</v>
      </c>
      <c r="O2175">
        <v>1.9810000000000001</v>
      </c>
      <c r="P2175">
        <v>0.82699999999999996</v>
      </c>
      <c r="Q2175">
        <v>4790</v>
      </c>
      <c r="R2175" t="s">
        <v>923</v>
      </c>
      <c r="T2175" t="s">
        <v>28</v>
      </c>
      <c r="Y2175" t="s">
        <v>260</v>
      </c>
    </row>
    <row r="2176" spans="1:25" x14ac:dyDescent="0.45">
      <c r="A2176" t="s">
        <v>258</v>
      </c>
      <c r="B2176" t="s">
        <v>261</v>
      </c>
      <c r="C2176">
        <v>2364</v>
      </c>
      <c r="D2176" t="s">
        <v>158</v>
      </c>
      <c r="F2176">
        <v>2018</v>
      </c>
      <c r="G2176">
        <v>25</v>
      </c>
      <c r="H2176">
        <v>25</v>
      </c>
      <c r="I2176">
        <v>215</v>
      </c>
      <c r="O2176">
        <v>2.476</v>
      </c>
      <c r="P2176">
        <v>0.82699999999999996</v>
      </c>
      <c r="Q2176">
        <v>5987.5</v>
      </c>
      <c r="R2176" t="s">
        <v>923</v>
      </c>
      <c r="T2176" t="s">
        <v>28</v>
      </c>
      <c r="Y2176" t="s">
        <v>260</v>
      </c>
    </row>
    <row r="2177" spans="1:25" x14ac:dyDescent="0.45">
      <c r="A2177" t="s">
        <v>258</v>
      </c>
      <c r="B2177" t="s">
        <v>261</v>
      </c>
      <c r="C2177">
        <v>2364</v>
      </c>
      <c r="D2177" t="s">
        <v>158</v>
      </c>
      <c r="F2177">
        <v>2019</v>
      </c>
      <c r="G2177">
        <v>13</v>
      </c>
      <c r="H2177">
        <v>13</v>
      </c>
      <c r="I2177">
        <v>127</v>
      </c>
      <c r="O2177">
        <v>1.2430000000000001</v>
      </c>
      <c r="P2177">
        <v>0.79820000000000002</v>
      </c>
      <c r="Q2177">
        <v>3113.5</v>
      </c>
      <c r="R2177" t="s">
        <v>923</v>
      </c>
      <c r="T2177" t="s">
        <v>28</v>
      </c>
      <c r="Y2177" t="s">
        <v>260</v>
      </c>
    </row>
    <row r="2178" spans="1:25" x14ac:dyDescent="0.45">
      <c r="A2178" t="s">
        <v>258</v>
      </c>
      <c r="B2178" t="s">
        <v>261</v>
      </c>
      <c r="C2178">
        <v>2364</v>
      </c>
      <c r="D2178" t="s">
        <v>158</v>
      </c>
      <c r="F2178">
        <v>2020</v>
      </c>
      <c r="G2178">
        <v>56</v>
      </c>
      <c r="H2178">
        <v>56</v>
      </c>
      <c r="I2178">
        <v>420</v>
      </c>
      <c r="O2178">
        <v>5.3170000000000002</v>
      </c>
      <c r="P2178">
        <v>0.79300000000000004</v>
      </c>
      <c r="Q2178">
        <v>13412</v>
      </c>
      <c r="R2178" t="s">
        <v>923</v>
      </c>
      <c r="T2178" t="s">
        <v>28</v>
      </c>
      <c r="Y2178" t="s">
        <v>260</v>
      </c>
    </row>
    <row r="2179" spans="1:25" x14ac:dyDescent="0.45">
      <c r="A2179" t="s">
        <v>258</v>
      </c>
      <c r="B2179" t="s">
        <v>261</v>
      </c>
      <c r="C2179">
        <v>2364</v>
      </c>
      <c r="D2179" t="s">
        <v>158</v>
      </c>
      <c r="F2179">
        <v>2021</v>
      </c>
      <c r="G2179">
        <v>20</v>
      </c>
      <c r="H2179">
        <v>20</v>
      </c>
      <c r="I2179">
        <v>182</v>
      </c>
      <c r="O2179">
        <v>1.899</v>
      </c>
      <c r="P2179">
        <v>0.79300000000000004</v>
      </c>
      <c r="Q2179">
        <v>4790</v>
      </c>
      <c r="R2179" t="s">
        <v>923</v>
      </c>
      <c r="T2179" t="s">
        <v>28</v>
      </c>
      <c r="Y2179" t="s">
        <v>260</v>
      </c>
    </row>
    <row r="2180" spans="1:25" x14ac:dyDescent="0.45">
      <c r="A2180" t="s">
        <v>258</v>
      </c>
      <c r="B2180" t="s">
        <v>261</v>
      </c>
      <c r="C2180">
        <v>2364</v>
      </c>
      <c r="D2180" t="s">
        <v>158</v>
      </c>
      <c r="F2180">
        <v>2022</v>
      </c>
      <c r="G2180">
        <v>21</v>
      </c>
      <c r="H2180">
        <v>21</v>
      </c>
      <c r="I2180">
        <v>162</v>
      </c>
      <c r="O2180">
        <v>2.044</v>
      </c>
      <c r="P2180">
        <v>0.81299999999999994</v>
      </c>
      <c r="Q2180">
        <v>5029.5</v>
      </c>
      <c r="R2180" t="s">
        <v>923</v>
      </c>
      <c r="T2180" t="s">
        <v>28</v>
      </c>
      <c r="Y2180" t="s">
        <v>260</v>
      </c>
    </row>
    <row r="2181" spans="1:25" x14ac:dyDescent="0.45">
      <c r="A2181" t="s">
        <v>258</v>
      </c>
      <c r="B2181" t="s">
        <v>261</v>
      </c>
      <c r="C2181">
        <v>2364</v>
      </c>
      <c r="D2181" t="s">
        <v>158</v>
      </c>
      <c r="F2181">
        <v>2023</v>
      </c>
      <c r="G2181">
        <v>48</v>
      </c>
      <c r="H2181">
        <v>48</v>
      </c>
      <c r="I2181">
        <v>342</v>
      </c>
      <c r="O2181">
        <v>4.9029999999999996</v>
      </c>
      <c r="P2181">
        <v>0.85299999999999998</v>
      </c>
      <c r="Q2181">
        <v>11496</v>
      </c>
      <c r="R2181" t="s">
        <v>923</v>
      </c>
      <c r="T2181" t="s">
        <v>28</v>
      </c>
      <c r="Y2181" t="s">
        <v>260</v>
      </c>
    </row>
    <row r="2182" spans="1:25" x14ac:dyDescent="0.45">
      <c r="A2182" t="s">
        <v>258</v>
      </c>
      <c r="B2182" t="s">
        <v>261</v>
      </c>
      <c r="C2182">
        <v>2364</v>
      </c>
      <c r="D2182" t="s">
        <v>158</v>
      </c>
      <c r="F2182">
        <v>2024</v>
      </c>
      <c r="G2182">
        <v>11</v>
      </c>
      <c r="H2182">
        <v>11</v>
      </c>
      <c r="I2182">
        <v>94</v>
      </c>
      <c r="O2182">
        <v>1.1240000000000001</v>
      </c>
      <c r="P2182">
        <v>0.85299999999999998</v>
      </c>
      <c r="Q2182">
        <v>2634.5</v>
      </c>
      <c r="R2182" t="s">
        <v>923</v>
      </c>
      <c r="T2182" t="s">
        <v>28</v>
      </c>
      <c r="Y2182" t="s">
        <v>260</v>
      </c>
    </row>
    <row r="2183" spans="1:25" x14ac:dyDescent="0.45">
      <c r="A2183" t="s">
        <v>258</v>
      </c>
      <c r="B2183" t="s">
        <v>261</v>
      </c>
      <c r="C2183">
        <v>2364</v>
      </c>
      <c r="D2183" t="s">
        <v>162</v>
      </c>
      <c r="F2183">
        <v>2009</v>
      </c>
      <c r="G2183">
        <v>12</v>
      </c>
      <c r="H2183">
        <v>12</v>
      </c>
      <c r="I2183">
        <v>64</v>
      </c>
      <c r="O2183">
        <v>1.0629999999999999</v>
      </c>
      <c r="P2183">
        <v>0.74299999999999999</v>
      </c>
      <c r="Q2183">
        <v>2859.6</v>
      </c>
      <c r="R2183" t="s">
        <v>923</v>
      </c>
      <c r="T2183" t="s">
        <v>28</v>
      </c>
      <c r="Y2183" t="s">
        <v>260</v>
      </c>
    </row>
    <row r="2184" spans="1:25" x14ac:dyDescent="0.45">
      <c r="A2184" t="s">
        <v>258</v>
      </c>
      <c r="B2184" t="s">
        <v>261</v>
      </c>
      <c r="C2184">
        <v>2364</v>
      </c>
      <c r="D2184" t="s">
        <v>162</v>
      </c>
      <c r="F2184">
        <v>2010</v>
      </c>
      <c r="G2184">
        <v>14</v>
      </c>
      <c r="H2184">
        <v>14</v>
      </c>
      <c r="I2184">
        <v>103</v>
      </c>
      <c r="O2184">
        <v>1.4339999999999999</v>
      </c>
      <c r="P2184">
        <v>0.86</v>
      </c>
      <c r="Q2184">
        <v>3336.2</v>
      </c>
      <c r="R2184" t="s">
        <v>923</v>
      </c>
      <c r="T2184" t="s">
        <v>28</v>
      </c>
      <c r="Y2184" t="s">
        <v>260</v>
      </c>
    </row>
    <row r="2185" spans="1:25" x14ac:dyDescent="0.45">
      <c r="A2185" t="s">
        <v>258</v>
      </c>
      <c r="B2185" t="s">
        <v>261</v>
      </c>
      <c r="C2185">
        <v>2364</v>
      </c>
      <c r="D2185" t="s">
        <v>162</v>
      </c>
      <c r="F2185">
        <v>2011</v>
      </c>
      <c r="G2185">
        <v>8</v>
      </c>
      <c r="H2185">
        <v>8</v>
      </c>
      <c r="I2185">
        <v>31</v>
      </c>
      <c r="O2185">
        <v>0.82</v>
      </c>
      <c r="P2185">
        <v>0.86</v>
      </c>
      <c r="Q2185">
        <v>1906.4</v>
      </c>
      <c r="R2185" t="s">
        <v>923</v>
      </c>
      <c r="T2185" t="s">
        <v>28</v>
      </c>
      <c r="Y2185" t="s">
        <v>260</v>
      </c>
    </row>
    <row r="2186" spans="1:25" x14ac:dyDescent="0.45">
      <c r="A2186" t="s">
        <v>258</v>
      </c>
      <c r="B2186" t="s">
        <v>261</v>
      </c>
      <c r="C2186">
        <v>2364</v>
      </c>
      <c r="D2186" t="s">
        <v>162</v>
      </c>
      <c r="F2186">
        <v>2012</v>
      </c>
      <c r="G2186">
        <v>11</v>
      </c>
      <c r="H2186">
        <v>11</v>
      </c>
      <c r="I2186">
        <v>36</v>
      </c>
      <c r="O2186">
        <v>1.127</v>
      </c>
      <c r="P2186">
        <v>0.86</v>
      </c>
      <c r="Q2186">
        <v>2621.3000000000002</v>
      </c>
      <c r="R2186" t="s">
        <v>923</v>
      </c>
      <c r="T2186" t="s">
        <v>28</v>
      </c>
      <c r="Y2186" t="s">
        <v>260</v>
      </c>
    </row>
    <row r="2187" spans="1:25" x14ac:dyDescent="0.45">
      <c r="A2187" t="s">
        <v>258</v>
      </c>
      <c r="B2187" t="s">
        <v>261</v>
      </c>
      <c r="C2187">
        <v>2364</v>
      </c>
      <c r="D2187" t="s">
        <v>162</v>
      </c>
      <c r="F2187">
        <v>2013</v>
      </c>
      <c r="G2187">
        <v>36</v>
      </c>
      <c r="H2187">
        <v>36</v>
      </c>
      <c r="I2187">
        <v>273</v>
      </c>
      <c r="O2187">
        <v>2.8530000000000002</v>
      </c>
      <c r="P2187">
        <v>0.66500000000000004</v>
      </c>
      <c r="Q2187">
        <v>8578.7999999999993</v>
      </c>
      <c r="R2187" t="s">
        <v>923</v>
      </c>
      <c r="T2187" t="s">
        <v>28</v>
      </c>
      <c r="Y2187" t="s">
        <v>260</v>
      </c>
    </row>
    <row r="2188" spans="1:25" x14ac:dyDescent="0.45">
      <c r="A2188" t="s">
        <v>258</v>
      </c>
      <c r="B2188" t="s">
        <v>261</v>
      </c>
      <c r="C2188">
        <v>2364</v>
      </c>
      <c r="D2188" t="s">
        <v>162</v>
      </c>
      <c r="F2188">
        <v>2014</v>
      </c>
      <c r="G2188">
        <v>12</v>
      </c>
      <c r="H2188">
        <v>12</v>
      </c>
      <c r="I2188">
        <v>82</v>
      </c>
      <c r="O2188">
        <v>0.95099999999999996</v>
      </c>
      <c r="P2188">
        <v>0.66500000000000004</v>
      </c>
      <c r="Q2188">
        <v>2859.6</v>
      </c>
      <c r="R2188" t="s">
        <v>923</v>
      </c>
      <c r="T2188" t="s">
        <v>28</v>
      </c>
      <c r="Y2188" t="s">
        <v>260</v>
      </c>
    </row>
    <row r="2189" spans="1:25" x14ac:dyDescent="0.45">
      <c r="A2189" t="s">
        <v>258</v>
      </c>
      <c r="B2189" t="s">
        <v>261</v>
      </c>
      <c r="C2189">
        <v>2364</v>
      </c>
      <c r="D2189" t="s">
        <v>162</v>
      </c>
      <c r="F2189">
        <v>2015</v>
      </c>
      <c r="G2189">
        <v>16</v>
      </c>
      <c r="H2189">
        <v>16</v>
      </c>
      <c r="I2189">
        <v>118</v>
      </c>
      <c r="O2189">
        <v>1.268</v>
      </c>
      <c r="P2189">
        <v>0.66500000000000004</v>
      </c>
      <c r="Q2189">
        <v>3812.8</v>
      </c>
      <c r="R2189" t="s">
        <v>923</v>
      </c>
      <c r="T2189" t="s">
        <v>28</v>
      </c>
      <c r="Y2189" t="s">
        <v>260</v>
      </c>
    </row>
    <row r="2190" spans="1:25" x14ac:dyDescent="0.45">
      <c r="A2190" t="s">
        <v>258</v>
      </c>
      <c r="B2190" t="s">
        <v>261</v>
      </c>
      <c r="C2190">
        <v>2364</v>
      </c>
      <c r="D2190" t="s">
        <v>162</v>
      </c>
      <c r="F2190">
        <v>2016</v>
      </c>
      <c r="G2190">
        <v>13</v>
      </c>
      <c r="H2190">
        <v>13</v>
      </c>
      <c r="I2190">
        <v>126</v>
      </c>
      <c r="O2190">
        <v>1.304</v>
      </c>
      <c r="P2190">
        <v>0.84219999999999995</v>
      </c>
      <c r="Q2190">
        <v>3097.9</v>
      </c>
      <c r="R2190" t="s">
        <v>923</v>
      </c>
      <c r="T2190" t="s">
        <v>28</v>
      </c>
      <c r="Y2190" t="s">
        <v>260</v>
      </c>
    </row>
    <row r="2191" spans="1:25" x14ac:dyDescent="0.45">
      <c r="A2191" t="s">
        <v>258</v>
      </c>
      <c r="B2191" t="s">
        <v>261</v>
      </c>
      <c r="C2191">
        <v>2364</v>
      </c>
      <c r="D2191" t="s">
        <v>162</v>
      </c>
      <c r="F2191">
        <v>2017</v>
      </c>
      <c r="G2191">
        <v>10</v>
      </c>
      <c r="H2191">
        <v>10</v>
      </c>
      <c r="I2191">
        <v>98</v>
      </c>
      <c r="O2191">
        <v>1.0209999999999999</v>
      </c>
      <c r="P2191">
        <v>0.85699999999999998</v>
      </c>
      <c r="Q2191">
        <v>2383</v>
      </c>
      <c r="R2191" t="s">
        <v>923</v>
      </c>
      <c r="T2191" t="s">
        <v>28</v>
      </c>
      <c r="Y2191" t="s">
        <v>260</v>
      </c>
    </row>
    <row r="2192" spans="1:25" x14ac:dyDescent="0.45">
      <c r="A2192" t="s">
        <v>258</v>
      </c>
      <c r="B2192" t="s">
        <v>261</v>
      </c>
      <c r="C2192">
        <v>2364</v>
      </c>
      <c r="D2192" t="s">
        <v>162</v>
      </c>
      <c r="F2192">
        <v>2018</v>
      </c>
      <c r="G2192">
        <v>27</v>
      </c>
      <c r="H2192">
        <v>27</v>
      </c>
      <c r="I2192">
        <v>220</v>
      </c>
      <c r="O2192">
        <v>2.7570000000000001</v>
      </c>
      <c r="P2192">
        <v>0.85699999999999998</v>
      </c>
      <c r="Q2192">
        <v>6434.1</v>
      </c>
      <c r="R2192" t="s">
        <v>923</v>
      </c>
      <c r="T2192" t="s">
        <v>28</v>
      </c>
      <c r="Y2192" t="s">
        <v>260</v>
      </c>
    </row>
    <row r="2193" spans="1:25" x14ac:dyDescent="0.45">
      <c r="A2193" t="s">
        <v>258</v>
      </c>
      <c r="B2193" t="s">
        <v>261</v>
      </c>
      <c r="C2193">
        <v>2364</v>
      </c>
      <c r="D2193" t="s">
        <v>162</v>
      </c>
      <c r="F2193">
        <v>2019</v>
      </c>
      <c r="G2193">
        <v>10</v>
      </c>
      <c r="H2193">
        <v>10</v>
      </c>
      <c r="I2193">
        <v>90</v>
      </c>
      <c r="O2193">
        <v>1.0269999999999999</v>
      </c>
      <c r="P2193">
        <v>0.86180000000000001</v>
      </c>
      <c r="Q2193">
        <v>2383</v>
      </c>
      <c r="R2193" t="s">
        <v>923</v>
      </c>
      <c r="T2193" t="s">
        <v>28</v>
      </c>
      <c r="Y2193" t="s">
        <v>260</v>
      </c>
    </row>
    <row r="2194" spans="1:25" x14ac:dyDescent="0.45">
      <c r="A2194" t="s">
        <v>258</v>
      </c>
      <c r="B2194" t="s">
        <v>261</v>
      </c>
      <c r="C2194">
        <v>2364</v>
      </c>
      <c r="D2194" t="s">
        <v>162</v>
      </c>
      <c r="F2194">
        <v>2020</v>
      </c>
      <c r="G2194">
        <v>39</v>
      </c>
      <c r="H2194">
        <v>39</v>
      </c>
      <c r="I2194">
        <v>285</v>
      </c>
      <c r="O2194">
        <v>4.0110000000000001</v>
      </c>
      <c r="P2194">
        <v>0.86299999999999999</v>
      </c>
      <c r="Q2194">
        <v>9293.7000000000007</v>
      </c>
      <c r="R2194" t="s">
        <v>923</v>
      </c>
      <c r="T2194" t="s">
        <v>28</v>
      </c>
      <c r="Y2194" t="s">
        <v>260</v>
      </c>
    </row>
    <row r="2195" spans="1:25" x14ac:dyDescent="0.45">
      <c r="A2195" t="s">
        <v>258</v>
      </c>
      <c r="B2195" t="s">
        <v>261</v>
      </c>
      <c r="C2195">
        <v>2364</v>
      </c>
      <c r="D2195" t="s">
        <v>162</v>
      </c>
      <c r="F2195">
        <v>2021</v>
      </c>
      <c r="G2195">
        <v>42</v>
      </c>
      <c r="H2195">
        <v>42</v>
      </c>
      <c r="I2195">
        <v>330</v>
      </c>
      <c r="O2195">
        <v>4.32</v>
      </c>
      <c r="P2195">
        <v>0.86299999999999999</v>
      </c>
      <c r="Q2195">
        <v>10008.6</v>
      </c>
      <c r="R2195" t="s">
        <v>923</v>
      </c>
      <c r="T2195" t="s">
        <v>28</v>
      </c>
      <c r="Y2195" t="s">
        <v>260</v>
      </c>
    </row>
    <row r="2196" spans="1:25" x14ac:dyDescent="0.45">
      <c r="A2196" t="s">
        <v>258</v>
      </c>
      <c r="B2196" t="s">
        <v>261</v>
      </c>
      <c r="C2196">
        <v>2364</v>
      </c>
      <c r="D2196" t="s">
        <v>162</v>
      </c>
      <c r="F2196">
        <v>2022</v>
      </c>
      <c r="G2196">
        <v>16</v>
      </c>
      <c r="H2196">
        <v>16</v>
      </c>
      <c r="I2196">
        <v>137</v>
      </c>
      <c r="O2196">
        <v>1.575</v>
      </c>
      <c r="P2196">
        <v>0.82630000000000003</v>
      </c>
      <c r="Q2196">
        <v>3812.8</v>
      </c>
      <c r="R2196" t="s">
        <v>923</v>
      </c>
      <c r="T2196" t="s">
        <v>28</v>
      </c>
      <c r="Y2196" t="s">
        <v>260</v>
      </c>
    </row>
    <row r="2197" spans="1:25" x14ac:dyDescent="0.45">
      <c r="A2197" t="s">
        <v>258</v>
      </c>
      <c r="B2197" t="s">
        <v>261</v>
      </c>
      <c r="C2197">
        <v>2364</v>
      </c>
      <c r="D2197" t="s">
        <v>162</v>
      </c>
      <c r="F2197">
        <v>2023</v>
      </c>
      <c r="G2197">
        <v>40</v>
      </c>
      <c r="H2197">
        <v>40</v>
      </c>
      <c r="I2197">
        <v>304</v>
      </c>
      <c r="O2197">
        <v>3.7120000000000002</v>
      </c>
      <c r="P2197">
        <v>0.77900000000000003</v>
      </c>
      <c r="Q2197">
        <v>9532</v>
      </c>
      <c r="R2197" t="s">
        <v>923</v>
      </c>
      <c r="T2197" t="s">
        <v>28</v>
      </c>
      <c r="Y2197" t="s">
        <v>260</v>
      </c>
    </row>
    <row r="2198" spans="1:25" x14ac:dyDescent="0.45">
      <c r="A2198" t="s">
        <v>258</v>
      </c>
      <c r="B2198" t="s">
        <v>261</v>
      </c>
      <c r="C2198">
        <v>2364</v>
      </c>
      <c r="D2198" t="s">
        <v>162</v>
      </c>
      <c r="F2198">
        <v>2024</v>
      </c>
      <c r="G2198">
        <v>9</v>
      </c>
      <c r="H2198">
        <v>9</v>
      </c>
      <c r="I2198">
        <v>81</v>
      </c>
      <c r="O2198">
        <v>0.83499999999999996</v>
      </c>
      <c r="P2198">
        <v>0.77900000000000003</v>
      </c>
      <c r="Q2198">
        <v>2144.6999999999998</v>
      </c>
      <c r="R2198" t="s">
        <v>923</v>
      </c>
      <c r="T2198" t="s">
        <v>28</v>
      </c>
      <c r="Y2198" t="s">
        <v>260</v>
      </c>
    </row>
    <row r="2199" spans="1:25" x14ac:dyDescent="0.45">
      <c r="A2199" t="s">
        <v>258</v>
      </c>
      <c r="B2199" t="s">
        <v>268</v>
      </c>
      <c r="C2199">
        <v>2367</v>
      </c>
      <c r="D2199">
        <v>4</v>
      </c>
      <c r="F2199">
        <v>2009</v>
      </c>
      <c r="G2199">
        <v>7308</v>
      </c>
      <c r="H2199">
        <v>7293.02</v>
      </c>
      <c r="I2199">
        <v>270057.59999999998</v>
      </c>
      <c r="K2199">
        <v>1828.3230000000001</v>
      </c>
      <c r="L2199">
        <v>1.1316999999999999</v>
      </c>
      <c r="M2199">
        <v>328567.18199999997</v>
      </c>
      <c r="N2199">
        <v>0.10249999999999999</v>
      </c>
      <c r="O2199">
        <v>428.47</v>
      </c>
      <c r="P2199">
        <v>0.26729999999999998</v>
      </c>
      <c r="Q2199">
        <v>3207815.6719999998</v>
      </c>
      <c r="R2199" t="s">
        <v>82</v>
      </c>
      <c r="S2199" t="s">
        <v>45</v>
      </c>
      <c r="T2199" t="s">
        <v>63</v>
      </c>
      <c r="V2199" t="s">
        <v>244</v>
      </c>
      <c r="W2199" t="s">
        <v>51</v>
      </c>
      <c r="Y2199" t="s">
        <v>262</v>
      </c>
    </row>
    <row r="2200" spans="1:25" x14ac:dyDescent="0.45">
      <c r="A2200" t="s">
        <v>258</v>
      </c>
      <c r="B2200" t="s">
        <v>268</v>
      </c>
      <c r="C2200">
        <v>2367</v>
      </c>
      <c r="D2200">
        <v>4</v>
      </c>
      <c r="F2200">
        <v>2010</v>
      </c>
      <c r="G2200">
        <v>7269</v>
      </c>
      <c r="H2200">
        <v>7212.7</v>
      </c>
      <c r="I2200">
        <v>248400.22</v>
      </c>
      <c r="K2200">
        <v>1646.202</v>
      </c>
      <c r="L2200">
        <v>1.1342000000000001</v>
      </c>
      <c r="M2200">
        <v>294581.46899999998</v>
      </c>
      <c r="N2200">
        <v>0.1016</v>
      </c>
      <c r="O2200">
        <v>415.60599999999999</v>
      </c>
      <c r="P2200">
        <v>0.28789999999999999</v>
      </c>
      <c r="Q2200">
        <v>2878000.966</v>
      </c>
      <c r="R2200" t="s">
        <v>82</v>
      </c>
      <c r="S2200" t="s">
        <v>45</v>
      </c>
      <c r="T2200" t="s">
        <v>63</v>
      </c>
      <c r="V2200" t="s">
        <v>244</v>
      </c>
      <c r="W2200" t="s">
        <v>51</v>
      </c>
      <c r="Y2200" t="s">
        <v>262</v>
      </c>
    </row>
    <row r="2201" spans="1:25" x14ac:dyDescent="0.45">
      <c r="A2201" t="s">
        <v>258</v>
      </c>
      <c r="B2201" t="s">
        <v>268</v>
      </c>
      <c r="C2201">
        <v>2367</v>
      </c>
      <c r="D2201">
        <v>4</v>
      </c>
      <c r="F2201">
        <v>2011</v>
      </c>
      <c r="G2201">
        <v>4005</v>
      </c>
      <c r="H2201">
        <v>3940.33</v>
      </c>
      <c r="I2201">
        <v>134430.09</v>
      </c>
      <c r="K2201">
        <v>877.93</v>
      </c>
      <c r="L2201">
        <v>1.0931</v>
      </c>
      <c r="M2201">
        <v>162099.16800000001</v>
      </c>
      <c r="N2201">
        <v>0.1011</v>
      </c>
      <c r="O2201">
        <v>233.536</v>
      </c>
      <c r="P2201">
        <v>0.28889999999999999</v>
      </c>
      <c r="Q2201">
        <v>1587853.173</v>
      </c>
      <c r="R2201" t="s">
        <v>82</v>
      </c>
      <c r="S2201" t="s">
        <v>45</v>
      </c>
      <c r="T2201" t="s">
        <v>63</v>
      </c>
      <c r="V2201" t="s">
        <v>244</v>
      </c>
      <c r="W2201" t="s">
        <v>51</v>
      </c>
      <c r="Y2201" t="s">
        <v>262</v>
      </c>
    </row>
    <row r="2202" spans="1:25" x14ac:dyDescent="0.45">
      <c r="A2202" t="s">
        <v>258</v>
      </c>
      <c r="B2202" t="s">
        <v>268</v>
      </c>
      <c r="C2202">
        <v>2367</v>
      </c>
      <c r="D2202">
        <v>4</v>
      </c>
      <c r="F2202">
        <v>2012</v>
      </c>
      <c r="G2202">
        <v>1853</v>
      </c>
      <c r="H2202">
        <v>1789.3</v>
      </c>
      <c r="I2202">
        <v>52608.97</v>
      </c>
      <c r="K2202">
        <v>369.572</v>
      </c>
      <c r="L2202">
        <v>1.1180000000000001</v>
      </c>
      <c r="M2202">
        <v>64554.413999999997</v>
      </c>
      <c r="N2202">
        <v>9.8000000000000004E-2</v>
      </c>
      <c r="O2202">
        <v>87.873999999999995</v>
      </c>
      <c r="P2202">
        <v>0.2611</v>
      </c>
      <c r="Q2202">
        <v>636824.33600000001</v>
      </c>
      <c r="R2202" t="s">
        <v>82</v>
      </c>
      <c r="S2202" t="s">
        <v>45</v>
      </c>
      <c r="T2202" t="s">
        <v>63</v>
      </c>
      <c r="V2202" t="s">
        <v>244</v>
      </c>
      <c r="W2202" t="s">
        <v>51</v>
      </c>
      <c r="Y2202" t="s">
        <v>262</v>
      </c>
    </row>
    <row r="2203" spans="1:25" x14ac:dyDescent="0.45">
      <c r="A2203" t="s">
        <v>258</v>
      </c>
      <c r="B2203" t="s">
        <v>268</v>
      </c>
      <c r="C2203">
        <v>2367</v>
      </c>
      <c r="D2203">
        <v>4</v>
      </c>
      <c r="F2203">
        <v>2013</v>
      </c>
      <c r="G2203">
        <v>3117</v>
      </c>
      <c r="H2203">
        <v>3040.65</v>
      </c>
      <c r="I2203">
        <v>104241.63</v>
      </c>
      <c r="K2203">
        <v>804.20600000000002</v>
      </c>
      <c r="L2203">
        <v>1.2706999999999999</v>
      </c>
      <c r="M2203">
        <v>125589.291</v>
      </c>
      <c r="N2203">
        <v>9.8900000000000002E-2</v>
      </c>
      <c r="O2203">
        <v>165.21799999999999</v>
      </c>
      <c r="P2203">
        <v>0.2477</v>
      </c>
      <c r="Q2203">
        <v>1233099.9580000001</v>
      </c>
      <c r="R2203" t="s">
        <v>82</v>
      </c>
      <c r="S2203" t="s">
        <v>45</v>
      </c>
      <c r="T2203" t="s">
        <v>63</v>
      </c>
      <c r="V2203" t="s">
        <v>244</v>
      </c>
      <c r="W2203" t="s">
        <v>51</v>
      </c>
      <c r="Y2203" t="s">
        <v>262</v>
      </c>
    </row>
    <row r="2204" spans="1:25" x14ac:dyDescent="0.45">
      <c r="A2204" t="s">
        <v>258</v>
      </c>
      <c r="B2204" t="s">
        <v>268</v>
      </c>
      <c r="C2204">
        <v>2367</v>
      </c>
      <c r="D2204">
        <v>4</v>
      </c>
      <c r="F2204">
        <v>2014</v>
      </c>
      <c r="G2204">
        <v>3223</v>
      </c>
      <c r="H2204">
        <v>3148.81</v>
      </c>
      <c r="I2204">
        <v>104936.24</v>
      </c>
      <c r="K2204">
        <v>664.55399999999997</v>
      </c>
      <c r="L2204">
        <v>1.0116000000000001</v>
      </c>
      <c r="M2204">
        <v>129472.417</v>
      </c>
      <c r="N2204">
        <v>9.8000000000000004E-2</v>
      </c>
      <c r="O2204">
        <v>180.834</v>
      </c>
      <c r="P2204">
        <v>0.25819999999999999</v>
      </c>
      <c r="Q2204">
        <v>1273727.2169999999</v>
      </c>
      <c r="R2204" t="s">
        <v>82</v>
      </c>
      <c r="S2204" t="s">
        <v>45</v>
      </c>
      <c r="T2204" t="s">
        <v>63</v>
      </c>
      <c r="V2204" t="s">
        <v>244</v>
      </c>
      <c r="W2204" t="s">
        <v>51</v>
      </c>
      <c r="Y2204" t="s">
        <v>262</v>
      </c>
    </row>
    <row r="2205" spans="1:25" x14ac:dyDescent="0.45">
      <c r="A2205" t="s">
        <v>258</v>
      </c>
      <c r="B2205" t="s">
        <v>268</v>
      </c>
      <c r="C2205">
        <v>2367</v>
      </c>
      <c r="D2205">
        <v>4</v>
      </c>
      <c r="F2205">
        <v>2015</v>
      </c>
      <c r="G2205">
        <v>3103</v>
      </c>
      <c r="H2205">
        <v>3010.85</v>
      </c>
      <c r="I2205">
        <v>90375.14</v>
      </c>
      <c r="K2205">
        <v>444.512</v>
      </c>
      <c r="L2205">
        <v>0.73699999999999999</v>
      </c>
      <c r="M2205">
        <v>115715.55499999999</v>
      </c>
      <c r="N2205">
        <v>9.7100000000000006E-2</v>
      </c>
      <c r="O2205">
        <v>142.87299999999999</v>
      </c>
      <c r="P2205">
        <v>0.2316</v>
      </c>
      <c r="Q2205">
        <v>1140165.5660000001</v>
      </c>
      <c r="R2205" t="s">
        <v>82</v>
      </c>
      <c r="S2205" t="s">
        <v>45</v>
      </c>
      <c r="T2205" t="s">
        <v>63</v>
      </c>
      <c r="V2205" t="s">
        <v>244</v>
      </c>
      <c r="W2205" t="s">
        <v>51</v>
      </c>
      <c r="Y2205" t="s">
        <v>265</v>
      </c>
    </row>
    <row r="2206" spans="1:25" x14ac:dyDescent="0.45">
      <c r="A2206" t="s">
        <v>258</v>
      </c>
      <c r="B2206" t="s">
        <v>268</v>
      </c>
      <c r="C2206">
        <v>2367</v>
      </c>
      <c r="D2206">
        <v>4</v>
      </c>
      <c r="F2206">
        <v>2016</v>
      </c>
      <c r="G2206">
        <v>2196</v>
      </c>
      <c r="H2206">
        <v>2129.5500000000002</v>
      </c>
      <c r="I2206">
        <v>41655.589999999997</v>
      </c>
      <c r="K2206">
        <v>144.28100000000001</v>
      </c>
      <c r="L2206">
        <v>0.50219999999999998</v>
      </c>
      <c r="M2206">
        <v>55823.487000000001</v>
      </c>
      <c r="N2206">
        <v>9.2100000000000001E-2</v>
      </c>
      <c r="O2206">
        <v>62.1</v>
      </c>
      <c r="P2206">
        <v>0.1837</v>
      </c>
      <c r="Q2206">
        <v>557986.728</v>
      </c>
      <c r="R2206" t="s">
        <v>82</v>
      </c>
      <c r="S2206" t="s">
        <v>45</v>
      </c>
      <c r="T2206" t="s">
        <v>63</v>
      </c>
      <c r="V2206" t="s">
        <v>244</v>
      </c>
      <c r="W2206" t="s">
        <v>51</v>
      </c>
      <c r="X2206" t="s">
        <v>269</v>
      </c>
      <c r="Y2206" t="s">
        <v>265</v>
      </c>
    </row>
    <row r="2207" spans="1:25" x14ac:dyDescent="0.45">
      <c r="A2207" t="s">
        <v>258</v>
      </c>
      <c r="B2207" t="s">
        <v>268</v>
      </c>
      <c r="C2207">
        <v>2367</v>
      </c>
      <c r="D2207">
        <v>4</v>
      </c>
      <c r="F2207">
        <v>2017</v>
      </c>
      <c r="G2207">
        <v>2367</v>
      </c>
      <c r="H2207">
        <v>2276.65</v>
      </c>
      <c r="I2207">
        <v>38779.69</v>
      </c>
      <c r="K2207">
        <v>144.125</v>
      </c>
      <c r="L2207">
        <v>0.4899</v>
      </c>
      <c r="M2207">
        <v>53479.546999999999</v>
      </c>
      <c r="N2207">
        <v>9.0200000000000002E-2</v>
      </c>
      <c r="O2207">
        <v>62.594999999999999</v>
      </c>
      <c r="P2207">
        <v>0.18179999999999999</v>
      </c>
      <c r="Q2207">
        <v>540950.89199999999</v>
      </c>
      <c r="R2207" t="s">
        <v>82</v>
      </c>
      <c r="S2207" t="s">
        <v>45</v>
      </c>
      <c r="T2207" t="s">
        <v>63</v>
      </c>
      <c r="V2207" t="s">
        <v>244</v>
      </c>
      <c r="W2207" t="s">
        <v>51</v>
      </c>
      <c r="X2207" t="s">
        <v>270</v>
      </c>
      <c r="Y2207" t="s">
        <v>265</v>
      </c>
    </row>
    <row r="2208" spans="1:25" x14ac:dyDescent="0.45">
      <c r="A2208" t="s">
        <v>258</v>
      </c>
      <c r="B2208" t="s">
        <v>268</v>
      </c>
      <c r="C2208">
        <v>2367</v>
      </c>
      <c r="D2208">
        <v>4</v>
      </c>
      <c r="F2208">
        <v>2018</v>
      </c>
      <c r="G2208">
        <v>1637</v>
      </c>
      <c r="H2208">
        <v>1584.48</v>
      </c>
      <c r="I2208">
        <v>51110.22</v>
      </c>
      <c r="K2208">
        <v>202.89699999999999</v>
      </c>
      <c r="L2208">
        <v>0.58140000000000003</v>
      </c>
      <c r="M2208">
        <v>64071.695</v>
      </c>
      <c r="N2208">
        <v>9.5699999999999993E-2</v>
      </c>
      <c r="O2208">
        <v>76.606999999999999</v>
      </c>
      <c r="P2208">
        <v>0.22639999999999999</v>
      </c>
      <c r="Q2208">
        <v>647576.25300000003</v>
      </c>
      <c r="R2208" t="s">
        <v>82</v>
      </c>
      <c r="S2208" t="s">
        <v>45</v>
      </c>
      <c r="T2208" t="s">
        <v>63</v>
      </c>
      <c r="V2208" t="s">
        <v>244</v>
      </c>
      <c r="W2208" t="s">
        <v>51</v>
      </c>
      <c r="X2208" t="s">
        <v>270</v>
      </c>
      <c r="Y2208" t="s">
        <v>265</v>
      </c>
    </row>
    <row r="2209" spans="1:25" x14ac:dyDescent="0.45">
      <c r="A2209" t="s">
        <v>258</v>
      </c>
      <c r="B2209" t="s">
        <v>268</v>
      </c>
      <c r="C2209">
        <v>2367</v>
      </c>
      <c r="D2209">
        <v>4</v>
      </c>
      <c r="F2209">
        <v>2019</v>
      </c>
      <c r="G2209">
        <v>1508</v>
      </c>
      <c r="H2209">
        <v>1418.58</v>
      </c>
      <c r="I2209">
        <v>28828.76</v>
      </c>
      <c r="K2209">
        <v>94.022000000000006</v>
      </c>
      <c r="L2209">
        <v>0.43319999999999997</v>
      </c>
      <c r="M2209">
        <v>40094.851000000002</v>
      </c>
      <c r="N2209">
        <v>9.2399999999999996E-2</v>
      </c>
      <c r="O2209">
        <v>39.58</v>
      </c>
      <c r="P2209">
        <v>0.1759</v>
      </c>
      <c r="Q2209">
        <v>404240.266</v>
      </c>
      <c r="R2209" t="s">
        <v>82</v>
      </c>
      <c r="S2209" t="s">
        <v>45</v>
      </c>
      <c r="T2209" t="s">
        <v>63</v>
      </c>
      <c r="V2209" t="s">
        <v>244</v>
      </c>
      <c r="W2209" t="s">
        <v>51</v>
      </c>
      <c r="X2209" t="s">
        <v>270</v>
      </c>
      <c r="Y2209" t="s">
        <v>265</v>
      </c>
    </row>
    <row r="2210" spans="1:25" x14ac:dyDescent="0.45">
      <c r="A2210" t="s">
        <v>258</v>
      </c>
      <c r="B2210" t="s">
        <v>268</v>
      </c>
      <c r="C2210">
        <v>2367</v>
      </c>
      <c r="D2210">
        <v>4</v>
      </c>
      <c r="F2210">
        <v>2020</v>
      </c>
      <c r="G2210">
        <v>35</v>
      </c>
      <c r="H2210">
        <v>32.090000000000003</v>
      </c>
      <c r="I2210">
        <v>666.57</v>
      </c>
      <c r="K2210">
        <v>3.2410000000000001</v>
      </c>
      <c r="L2210">
        <v>0.51739999999999997</v>
      </c>
      <c r="M2210">
        <v>1000.371</v>
      </c>
      <c r="N2210">
        <v>9.1200000000000003E-2</v>
      </c>
      <c r="O2210">
        <v>0.80500000000000005</v>
      </c>
      <c r="P2210">
        <v>0.1464</v>
      </c>
      <c r="Q2210">
        <v>10118.271000000001</v>
      </c>
      <c r="R2210" t="s">
        <v>82</v>
      </c>
      <c r="S2210" t="s">
        <v>45</v>
      </c>
      <c r="T2210" t="s">
        <v>63</v>
      </c>
      <c r="V2210" t="s">
        <v>244</v>
      </c>
      <c r="W2210" t="s">
        <v>51</v>
      </c>
      <c r="X2210" t="s">
        <v>270</v>
      </c>
      <c r="Y2210" t="s">
        <v>265</v>
      </c>
    </row>
    <row r="2211" spans="1:25" x14ac:dyDescent="0.45">
      <c r="A2211" t="s">
        <v>258</v>
      </c>
      <c r="B2211" t="s">
        <v>268</v>
      </c>
      <c r="C2211">
        <v>2367</v>
      </c>
      <c r="D2211">
        <v>4</v>
      </c>
      <c r="F2211">
        <v>2021</v>
      </c>
      <c r="G2211">
        <v>0</v>
      </c>
      <c r="H2211">
        <v>0</v>
      </c>
      <c r="R2211" t="s">
        <v>82</v>
      </c>
      <c r="S2211" t="s">
        <v>45</v>
      </c>
      <c r="T2211" t="s">
        <v>63</v>
      </c>
      <c r="V2211" t="s">
        <v>244</v>
      </c>
      <c r="W2211" t="s">
        <v>51</v>
      </c>
      <c r="X2211" t="s">
        <v>270</v>
      </c>
      <c r="Y2211" t="s">
        <v>265</v>
      </c>
    </row>
    <row r="2212" spans="1:25" x14ac:dyDescent="0.45">
      <c r="A2212" t="s">
        <v>258</v>
      </c>
      <c r="B2212" t="s">
        <v>268</v>
      </c>
      <c r="C2212">
        <v>2367</v>
      </c>
      <c r="D2212">
        <v>4</v>
      </c>
      <c r="F2212">
        <v>2022</v>
      </c>
      <c r="G2212">
        <v>0</v>
      </c>
      <c r="H2212">
        <v>0</v>
      </c>
      <c r="R2212" t="s">
        <v>82</v>
      </c>
      <c r="S2212" t="s">
        <v>45</v>
      </c>
      <c r="T2212" t="s">
        <v>63</v>
      </c>
      <c r="V2212" t="s">
        <v>244</v>
      </c>
      <c r="W2212" t="s">
        <v>51</v>
      </c>
      <c r="X2212" t="s">
        <v>270</v>
      </c>
      <c r="Y2212" t="s">
        <v>265</v>
      </c>
    </row>
    <row r="2213" spans="1:25" x14ac:dyDescent="0.45">
      <c r="A2213" t="s">
        <v>258</v>
      </c>
      <c r="B2213" t="s">
        <v>268</v>
      </c>
      <c r="C2213">
        <v>2367</v>
      </c>
      <c r="D2213">
        <v>4</v>
      </c>
      <c r="F2213">
        <v>2023</v>
      </c>
      <c r="G2213">
        <v>0</v>
      </c>
      <c r="H2213">
        <v>0</v>
      </c>
      <c r="R2213" t="s">
        <v>82</v>
      </c>
      <c r="S2213" t="s">
        <v>45</v>
      </c>
      <c r="T2213" t="s">
        <v>63</v>
      </c>
      <c r="V2213" t="s">
        <v>244</v>
      </c>
      <c r="W2213" t="s">
        <v>51</v>
      </c>
      <c r="X2213" t="s">
        <v>270</v>
      </c>
      <c r="Y2213" t="s">
        <v>265</v>
      </c>
    </row>
    <row r="2214" spans="1:25" x14ac:dyDescent="0.45">
      <c r="A2214" t="s">
        <v>258</v>
      </c>
      <c r="B2214" t="s">
        <v>268</v>
      </c>
      <c r="C2214">
        <v>2367</v>
      </c>
      <c r="D2214">
        <v>4</v>
      </c>
      <c r="F2214">
        <v>2024</v>
      </c>
      <c r="G2214">
        <v>0</v>
      </c>
      <c r="H2214">
        <v>0</v>
      </c>
      <c r="R2214" t="s">
        <v>82</v>
      </c>
      <c r="S2214" t="s">
        <v>45</v>
      </c>
      <c r="T2214" t="s">
        <v>63</v>
      </c>
      <c r="V2214" t="s">
        <v>244</v>
      </c>
      <c r="W2214" t="s">
        <v>51</v>
      </c>
      <c r="X2214" t="s">
        <v>270</v>
      </c>
      <c r="Y2214" t="s">
        <v>265</v>
      </c>
    </row>
    <row r="2215" spans="1:25" x14ac:dyDescent="0.45">
      <c r="A2215" t="s">
        <v>258</v>
      </c>
      <c r="B2215" t="s">
        <v>268</v>
      </c>
      <c r="C2215">
        <v>2367</v>
      </c>
      <c r="D2215">
        <v>5</v>
      </c>
      <c r="F2215">
        <v>2009</v>
      </c>
      <c r="G2215">
        <v>7872</v>
      </c>
      <c r="H2215">
        <v>7846.74</v>
      </c>
      <c r="I2215">
        <v>355120.05</v>
      </c>
      <c r="K2215">
        <v>1.4870000000000001</v>
      </c>
      <c r="L2215">
        <v>1.2999999999999999E-3</v>
      </c>
      <c r="M2215">
        <v>567175.32200000004</v>
      </c>
      <c r="N2215">
        <v>0.1033</v>
      </c>
      <c r="O2215">
        <v>187.267</v>
      </c>
      <c r="P2215">
        <v>6.9400000000000003E-2</v>
      </c>
      <c r="Q2215">
        <v>5441430.2439999999</v>
      </c>
      <c r="R2215" t="s">
        <v>97</v>
      </c>
      <c r="S2215" t="s">
        <v>108</v>
      </c>
      <c r="T2215" t="s">
        <v>271</v>
      </c>
      <c r="U2215" t="s">
        <v>272</v>
      </c>
      <c r="V2215" t="s">
        <v>50</v>
      </c>
      <c r="W2215" t="s">
        <v>140</v>
      </c>
      <c r="Y2215" t="s">
        <v>262</v>
      </c>
    </row>
    <row r="2216" spans="1:25" x14ac:dyDescent="0.45">
      <c r="A2216" t="s">
        <v>258</v>
      </c>
      <c r="B2216" t="s">
        <v>268</v>
      </c>
      <c r="C2216">
        <v>2367</v>
      </c>
      <c r="D2216">
        <v>5</v>
      </c>
      <c r="F2216">
        <v>2010</v>
      </c>
      <c r="G2216">
        <v>7827</v>
      </c>
      <c r="H2216">
        <v>7810.81</v>
      </c>
      <c r="I2216">
        <v>352747.31</v>
      </c>
      <c r="K2216">
        <v>1.659</v>
      </c>
      <c r="L2216">
        <v>1.6000000000000001E-3</v>
      </c>
      <c r="M2216">
        <v>520855.88099999999</v>
      </c>
      <c r="N2216">
        <v>0.1033</v>
      </c>
      <c r="O2216">
        <v>166.11099999999999</v>
      </c>
      <c r="P2216">
        <v>6.6100000000000006E-2</v>
      </c>
      <c r="Q2216">
        <v>4995472.0379999997</v>
      </c>
      <c r="R2216" t="s">
        <v>97</v>
      </c>
      <c r="S2216" t="s">
        <v>108</v>
      </c>
      <c r="T2216" t="s">
        <v>271</v>
      </c>
      <c r="U2216" t="s">
        <v>272</v>
      </c>
      <c r="V2216" t="s">
        <v>50</v>
      </c>
      <c r="W2216" t="s">
        <v>140</v>
      </c>
      <c r="Y2216" t="s">
        <v>262</v>
      </c>
    </row>
    <row r="2217" spans="1:25" x14ac:dyDescent="0.45">
      <c r="A2217" t="s">
        <v>258</v>
      </c>
      <c r="B2217" t="s">
        <v>268</v>
      </c>
      <c r="C2217">
        <v>2367</v>
      </c>
      <c r="D2217">
        <v>5</v>
      </c>
      <c r="F2217">
        <v>2011</v>
      </c>
      <c r="G2217">
        <v>7464</v>
      </c>
      <c r="H2217">
        <v>7435.44</v>
      </c>
      <c r="I2217">
        <v>331993.46999999997</v>
      </c>
      <c r="K2217">
        <v>2.0720000000000001</v>
      </c>
      <c r="L2217">
        <v>1.9E-3</v>
      </c>
      <c r="M2217">
        <v>471164.84</v>
      </c>
      <c r="N2217">
        <v>0.1033</v>
      </c>
      <c r="O2217">
        <v>149.36199999999999</v>
      </c>
      <c r="P2217">
        <v>6.6199999999999995E-2</v>
      </c>
      <c r="Q2217">
        <v>4519570.7290000003</v>
      </c>
      <c r="R2217" t="s">
        <v>97</v>
      </c>
      <c r="S2217" t="s">
        <v>108</v>
      </c>
      <c r="T2217" t="s">
        <v>271</v>
      </c>
      <c r="U2217" t="s">
        <v>272</v>
      </c>
      <c r="V2217" t="s">
        <v>50</v>
      </c>
      <c r="W2217" t="s">
        <v>140</v>
      </c>
      <c r="Y2217" t="s">
        <v>262</v>
      </c>
    </row>
    <row r="2218" spans="1:25" x14ac:dyDescent="0.45">
      <c r="A2218" t="s">
        <v>258</v>
      </c>
      <c r="B2218" t="s">
        <v>268</v>
      </c>
      <c r="C2218">
        <v>2367</v>
      </c>
      <c r="D2218">
        <v>5</v>
      </c>
      <c r="F2218">
        <v>2012</v>
      </c>
      <c r="G2218">
        <v>8150</v>
      </c>
      <c r="H2218">
        <v>8134.3</v>
      </c>
      <c r="I2218">
        <v>375285.87</v>
      </c>
      <c r="K2218">
        <v>1.2390000000000001</v>
      </c>
      <c r="L2218">
        <v>8.9999999999999998E-4</v>
      </c>
      <c r="M2218">
        <v>537703.82499999995</v>
      </c>
      <c r="N2218">
        <v>0.1037</v>
      </c>
      <c r="O2218">
        <v>164.03700000000001</v>
      </c>
      <c r="P2218">
        <v>6.3799999999999996E-2</v>
      </c>
      <c r="Q2218">
        <v>5156484.6050000004</v>
      </c>
      <c r="R2218" t="s">
        <v>97</v>
      </c>
      <c r="S2218" t="s">
        <v>108</v>
      </c>
      <c r="T2218" t="s">
        <v>271</v>
      </c>
      <c r="U2218" t="s">
        <v>272</v>
      </c>
      <c r="V2218" t="s">
        <v>50</v>
      </c>
      <c r="W2218" t="s">
        <v>140</v>
      </c>
      <c r="Y2218" t="s">
        <v>262</v>
      </c>
    </row>
    <row r="2219" spans="1:25" x14ac:dyDescent="0.45">
      <c r="A2219" t="s">
        <v>258</v>
      </c>
      <c r="B2219" t="s">
        <v>268</v>
      </c>
      <c r="C2219">
        <v>2367</v>
      </c>
      <c r="D2219">
        <v>5</v>
      </c>
      <c r="F2219">
        <v>2013</v>
      </c>
      <c r="G2219">
        <v>8138</v>
      </c>
      <c r="H2219">
        <v>8124.22</v>
      </c>
      <c r="I2219">
        <v>370028.23</v>
      </c>
      <c r="K2219">
        <v>2.0960000000000001</v>
      </c>
      <c r="L2219">
        <v>1.5E-3</v>
      </c>
      <c r="M2219">
        <v>553195.36199999996</v>
      </c>
      <c r="N2219">
        <v>0.1037</v>
      </c>
      <c r="O2219">
        <v>177.49199999999999</v>
      </c>
      <c r="P2219">
        <v>6.7000000000000004E-2</v>
      </c>
      <c r="Q2219">
        <v>5305054.3049999997</v>
      </c>
      <c r="R2219" t="s">
        <v>97</v>
      </c>
      <c r="S2219" t="s">
        <v>108</v>
      </c>
      <c r="T2219" t="s">
        <v>271</v>
      </c>
      <c r="U2219" t="s">
        <v>272</v>
      </c>
      <c r="V2219" t="s">
        <v>50</v>
      </c>
      <c r="W2219" t="s">
        <v>140</v>
      </c>
      <c r="Y2219" t="s">
        <v>262</v>
      </c>
    </row>
    <row r="2220" spans="1:25" x14ac:dyDescent="0.45">
      <c r="A2220" t="s">
        <v>258</v>
      </c>
      <c r="B2220" t="s">
        <v>268</v>
      </c>
      <c r="C2220">
        <v>2367</v>
      </c>
      <c r="D2220">
        <v>5</v>
      </c>
      <c r="F2220">
        <v>2014</v>
      </c>
      <c r="G2220">
        <v>7785</v>
      </c>
      <c r="H2220">
        <v>7776.36</v>
      </c>
      <c r="I2220">
        <v>349143.5</v>
      </c>
      <c r="K2220">
        <v>1.2809999999999999</v>
      </c>
      <c r="L2220">
        <v>5.9999999999999995E-4</v>
      </c>
      <c r="M2220">
        <v>508162.92300000001</v>
      </c>
      <c r="N2220">
        <v>0.1036</v>
      </c>
      <c r="O2220">
        <v>167.37299999999999</v>
      </c>
      <c r="P2220">
        <v>6.8599999999999994E-2</v>
      </c>
      <c r="Q2220">
        <v>4873058.4539999999</v>
      </c>
      <c r="R2220" t="s">
        <v>97</v>
      </c>
      <c r="S2220" t="s">
        <v>108</v>
      </c>
      <c r="T2220" t="s">
        <v>271</v>
      </c>
      <c r="U2220" t="s">
        <v>272</v>
      </c>
      <c r="V2220" t="s">
        <v>50</v>
      </c>
      <c r="W2220" t="s">
        <v>140</v>
      </c>
      <c r="Y2220" t="s">
        <v>262</v>
      </c>
    </row>
    <row r="2221" spans="1:25" x14ac:dyDescent="0.45">
      <c r="A2221" t="s">
        <v>258</v>
      </c>
      <c r="B2221" t="s">
        <v>268</v>
      </c>
      <c r="C2221">
        <v>2367</v>
      </c>
      <c r="D2221">
        <v>5</v>
      </c>
      <c r="F2221">
        <v>2015</v>
      </c>
      <c r="G2221">
        <v>7737</v>
      </c>
      <c r="H2221">
        <v>7717.75</v>
      </c>
      <c r="I2221">
        <v>349996.79999999999</v>
      </c>
      <c r="K2221">
        <v>1.4930000000000001</v>
      </c>
      <c r="L2221">
        <v>1.1999999999999999E-3</v>
      </c>
      <c r="M2221">
        <v>508511.86200000002</v>
      </c>
      <c r="N2221">
        <v>0.10340000000000001</v>
      </c>
      <c r="O2221">
        <v>169.08500000000001</v>
      </c>
      <c r="P2221">
        <v>6.93E-2</v>
      </c>
      <c r="Q2221">
        <v>4877762.784</v>
      </c>
      <c r="R2221" t="s">
        <v>97</v>
      </c>
      <c r="S2221" t="s">
        <v>108</v>
      </c>
      <c r="T2221" t="s">
        <v>271</v>
      </c>
      <c r="U2221" t="s">
        <v>272</v>
      </c>
      <c r="V2221" t="s">
        <v>50</v>
      </c>
      <c r="W2221" t="s">
        <v>140</v>
      </c>
      <c r="Y2221" t="s">
        <v>262</v>
      </c>
    </row>
    <row r="2222" spans="1:25" x14ac:dyDescent="0.45">
      <c r="A2222" t="s">
        <v>258</v>
      </c>
      <c r="B2222" t="s">
        <v>268</v>
      </c>
      <c r="C2222">
        <v>2367</v>
      </c>
      <c r="D2222">
        <v>5</v>
      </c>
      <c r="F2222">
        <v>2016</v>
      </c>
      <c r="G2222">
        <v>7553</v>
      </c>
      <c r="H2222">
        <v>7542.77</v>
      </c>
      <c r="I2222">
        <v>341715.89</v>
      </c>
      <c r="K2222">
        <v>1.113</v>
      </c>
      <c r="L2222">
        <v>6.9999999999999999E-4</v>
      </c>
      <c r="M2222">
        <v>505037.27600000001</v>
      </c>
      <c r="N2222">
        <v>0.1037</v>
      </c>
      <c r="O2222">
        <v>166.946</v>
      </c>
      <c r="P2222">
        <v>6.9099999999999995E-2</v>
      </c>
      <c r="Q2222">
        <v>4842555.4380000001</v>
      </c>
      <c r="R2222" t="s">
        <v>97</v>
      </c>
      <c r="S2222" t="s">
        <v>108</v>
      </c>
      <c r="T2222" t="s">
        <v>271</v>
      </c>
      <c r="U2222" t="s">
        <v>272</v>
      </c>
      <c r="V2222" t="s">
        <v>50</v>
      </c>
      <c r="W2222" t="s">
        <v>140</v>
      </c>
      <c r="Y2222" t="s">
        <v>262</v>
      </c>
    </row>
    <row r="2223" spans="1:25" x14ac:dyDescent="0.45">
      <c r="A2223" t="s">
        <v>258</v>
      </c>
      <c r="B2223" t="s">
        <v>268</v>
      </c>
      <c r="C2223">
        <v>2367</v>
      </c>
      <c r="D2223">
        <v>5</v>
      </c>
      <c r="F2223">
        <v>2017</v>
      </c>
      <c r="G2223">
        <v>7476</v>
      </c>
      <c r="H2223">
        <v>7446.63</v>
      </c>
      <c r="I2223">
        <v>323271.99</v>
      </c>
      <c r="K2223">
        <v>1.391</v>
      </c>
      <c r="L2223">
        <v>1.1999999999999999E-3</v>
      </c>
      <c r="M2223">
        <v>501570.446</v>
      </c>
      <c r="N2223">
        <v>0.10299999999999999</v>
      </c>
      <c r="O2223">
        <v>162.642</v>
      </c>
      <c r="P2223">
        <v>6.7699999999999996E-2</v>
      </c>
      <c r="Q2223">
        <v>4812817.8140000002</v>
      </c>
      <c r="R2223" t="s">
        <v>97</v>
      </c>
      <c r="S2223" t="s">
        <v>108</v>
      </c>
      <c r="T2223" t="s">
        <v>271</v>
      </c>
      <c r="U2223" t="s">
        <v>272</v>
      </c>
      <c r="V2223" t="s">
        <v>50</v>
      </c>
      <c r="W2223" t="s">
        <v>140</v>
      </c>
      <c r="Y2223" t="s">
        <v>262</v>
      </c>
    </row>
    <row r="2224" spans="1:25" x14ac:dyDescent="0.45">
      <c r="A2224" t="s">
        <v>258</v>
      </c>
      <c r="B2224" t="s">
        <v>268</v>
      </c>
      <c r="C2224">
        <v>2367</v>
      </c>
      <c r="D2224">
        <v>5</v>
      </c>
      <c r="F2224">
        <v>2018</v>
      </c>
      <c r="G2224">
        <v>6805</v>
      </c>
      <c r="H2224">
        <v>6778.25</v>
      </c>
      <c r="I2224">
        <v>276997.58</v>
      </c>
      <c r="K2224">
        <v>1.5920000000000001</v>
      </c>
      <c r="L2224">
        <v>1.5E-3</v>
      </c>
      <c r="M2224">
        <v>453850.14399999997</v>
      </c>
      <c r="N2224">
        <v>0.10299999999999999</v>
      </c>
      <c r="O2224">
        <v>141.57300000000001</v>
      </c>
      <c r="P2224">
        <v>6.5100000000000005E-2</v>
      </c>
      <c r="Q2224">
        <v>4355738.2170000002</v>
      </c>
      <c r="R2224" t="s">
        <v>97</v>
      </c>
      <c r="S2224" t="s">
        <v>108</v>
      </c>
      <c r="T2224" t="s">
        <v>271</v>
      </c>
      <c r="U2224" t="s">
        <v>272</v>
      </c>
      <c r="V2224" t="s">
        <v>50</v>
      </c>
      <c r="W2224" t="s">
        <v>140</v>
      </c>
      <c r="Y2224" t="s">
        <v>262</v>
      </c>
    </row>
    <row r="2225" spans="1:25" x14ac:dyDescent="0.45">
      <c r="A2225" t="s">
        <v>258</v>
      </c>
      <c r="B2225" t="s">
        <v>268</v>
      </c>
      <c r="C2225">
        <v>2367</v>
      </c>
      <c r="D2225">
        <v>5</v>
      </c>
      <c r="F2225">
        <v>2019</v>
      </c>
      <c r="G2225">
        <v>6286</v>
      </c>
      <c r="H2225">
        <v>6259.58</v>
      </c>
      <c r="I2225">
        <v>239486.97</v>
      </c>
      <c r="K2225">
        <v>1.393</v>
      </c>
      <c r="L2225">
        <v>1.6999999999999999E-3</v>
      </c>
      <c r="M2225">
        <v>425553.16200000001</v>
      </c>
      <c r="N2225">
        <v>0.1026</v>
      </c>
      <c r="O2225">
        <v>136.63300000000001</v>
      </c>
      <c r="P2225">
        <v>6.6799999999999998E-2</v>
      </c>
      <c r="Q2225">
        <v>4084609.7310000001</v>
      </c>
      <c r="R2225" t="s">
        <v>97</v>
      </c>
      <c r="S2225" t="s">
        <v>108</v>
      </c>
      <c r="T2225" t="s">
        <v>271</v>
      </c>
      <c r="U2225" t="s">
        <v>272</v>
      </c>
      <c r="V2225" t="s">
        <v>50</v>
      </c>
      <c r="W2225" t="s">
        <v>140</v>
      </c>
      <c r="Y2225" t="s">
        <v>262</v>
      </c>
    </row>
    <row r="2226" spans="1:25" x14ac:dyDescent="0.45">
      <c r="A2226" t="s">
        <v>258</v>
      </c>
      <c r="B2226" t="s">
        <v>268</v>
      </c>
      <c r="C2226">
        <v>2367</v>
      </c>
      <c r="D2226">
        <v>5</v>
      </c>
      <c r="F2226">
        <v>2020</v>
      </c>
      <c r="G2226">
        <v>700</v>
      </c>
      <c r="H2226">
        <v>687.71</v>
      </c>
      <c r="I2226">
        <v>23925.34</v>
      </c>
      <c r="K2226">
        <v>0.114</v>
      </c>
      <c r="L2226">
        <v>9.4000000000000004E-3</v>
      </c>
      <c r="M2226">
        <v>43700.576000000001</v>
      </c>
      <c r="N2226">
        <v>0.10009999999999999</v>
      </c>
      <c r="O2226">
        <v>14.073</v>
      </c>
      <c r="P2226">
        <v>6.6100000000000006E-2</v>
      </c>
      <c r="Q2226">
        <v>420388.52299999999</v>
      </c>
      <c r="R2226" t="s">
        <v>97</v>
      </c>
      <c r="S2226" t="s">
        <v>108</v>
      </c>
      <c r="T2226" t="s">
        <v>271</v>
      </c>
      <c r="U2226" t="s">
        <v>272</v>
      </c>
      <c r="V2226" t="s">
        <v>50</v>
      </c>
      <c r="W2226" t="s">
        <v>140</v>
      </c>
      <c r="Y2226" t="s">
        <v>262</v>
      </c>
    </row>
    <row r="2227" spans="1:25" x14ac:dyDescent="0.45">
      <c r="A2227" t="s">
        <v>258</v>
      </c>
      <c r="B2227" t="s">
        <v>268</v>
      </c>
      <c r="C2227">
        <v>2367</v>
      </c>
      <c r="D2227">
        <v>5</v>
      </c>
      <c r="F2227">
        <v>2021</v>
      </c>
      <c r="G2227">
        <v>0</v>
      </c>
      <c r="H2227">
        <v>0</v>
      </c>
      <c r="R2227" t="s">
        <v>97</v>
      </c>
      <c r="S2227" t="s">
        <v>108</v>
      </c>
      <c r="T2227" t="s">
        <v>271</v>
      </c>
      <c r="U2227" t="s">
        <v>272</v>
      </c>
      <c r="V2227" t="s">
        <v>50</v>
      </c>
      <c r="W2227" t="s">
        <v>140</v>
      </c>
      <c r="Y2227" t="s">
        <v>262</v>
      </c>
    </row>
    <row r="2228" spans="1:25" x14ac:dyDescent="0.45">
      <c r="A2228" t="s">
        <v>258</v>
      </c>
      <c r="B2228" t="s">
        <v>268</v>
      </c>
      <c r="C2228">
        <v>2367</v>
      </c>
      <c r="D2228">
        <v>5</v>
      </c>
      <c r="F2228">
        <v>2022</v>
      </c>
      <c r="G2228">
        <v>0</v>
      </c>
      <c r="H2228">
        <v>0</v>
      </c>
      <c r="R2228" t="s">
        <v>97</v>
      </c>
      <c r="S2228" t="s">
        <v>108</v>
      </c>
      <c r="T2228" t="s">
        <v>271</v>
      </c>
      <c r="U2228" t="s">
        <v>272</v>
      </c>
      <c r="V2228" t="s">
        <v>50</v>
      </c>
      <c r="W2228" t="s">
        <v>140</v>
      </c>
      <c r="Y2228" t="s">
        <v>262</v>
      </c>
    </row>
    <row r="2229" spans="1:25" x14ac:dyDescent="0.45">
      <c r="A2229" t="s">
        <v>258</v>
      </c>
      <c r="B2229" t="s">
        <v>268</v>
      </c>
      <c r="C2229">
        <v>2367</v>
      </c>
      <c r="D2229">
        <v>5</v>
      </c>
      <c r="F2229">
        <v>2023</v>
      </c>
      <c r="G2229">
        <v>0</v>
      </c>
      <c r="H2229">
        <v>0</v>
      </c>
      <c r="R2229" t="s">
        <v>97</v>
      </c>
      <c r="S2229" t="s">
        <v>108</v>
      </c>
      <c r="T2229" t="s">
        <v>271</v>
      </c>
      <c r="U2229" t="s">
        <v>272</v>
      </c>
      <c r="V2229" t="s">
        <v>50</v>
      </c>
      <c r="W2229" t="s">
        <v>140</v>
      </c>
      <c r="Y2229" t="s">
        <v>262</v>
      </c>
    </row>
    <row r="2230" spans="1:25" x14ac:dyDescent="0.45">
      <c r="A2230" t="s">
        <v>258</v>
      </c>
      <c r="B2230" t="s">
        <v>268</v>
      </c>
      <c r="C2230">
        <v>2367</v>
      </c>
      <c r="D2230">
        <v>5</v>
      </c>
      <c r="F2230">
        <v>2024</v>
      </c>
      <c r="G2230">
        <v>0</v>
      </c>
      <c r="H2230">
        <v>0</v>
      </c>
      <c r="R2230" t="s">
        <v>97</v>
      </c>
      <c r="S2230" t="s">
        <v>108</v>
      </c>
      <c r="T2230" t="s">
        <v>271</v>
      </c>
      <c r="U2230" t="s">
        <v>272</v>
      </c>
      <c r="V2230" t="s">
        <v>50</v>
      </c>
      <c r="W2230" t="s">
        <v>140</v>
      </c>
      <c r="Y2230" t="s">
        <v>262</v>
      </c>
    </row>
    <row r="2231" spans="1:25" x14ac:dyDescent="0.45">
      <c r="A2231" t="s">
        <v>258</v>
      </c>
      <c r="B2231" t="s">
        <v>268</v>
      </c>
      <c r="C2231">
        <v>2367</v>
      </c>
      <c r="D2231">
        <v>6</v>
      </c>
      <c r="F2231">
        <v>2009</v>
      </c>
      <c r="G2231">
        <v>6870</v>
      </c>
      <c r="H2231">
        <v>6853.26</v>
      </c>
      <c r="I2231">
        <v>258558.81</v>
      </c>
      <c r="K2231">
        <v>1720.3409999999999</v>
      </c>
      <c r="L2231">
        <v>1.1535</v>
      </c>
      <c r="M2231">
        <v>304311.24300000002</v>
      </c>
      <c r="N2231">
        <v>0.10199999999999999</v>
      </c>
      <c r="O2231">
        <v>413.25</v>
      </c>
      <c r="P2231">
        <v>0.2797</v>
      </c>
      <c r="Q2231">
        <v>2980059.2689999999</v>
      </c>
      <c r="R2231" t="s">
        <v>82</v>
      </c>
      <c r="S2231" t="s">
        <v>45</v>
      </c>
      <c r="T2231" t="s">
        <v>63</v>
      </c>
      <c r="V2231" t="s">
        <v>244</v>
      </c>
      <c r="W2231" t="s">
        <v>51</v>
      </c>
      <c r="Y2231" t="s">
        <v>262</v>
      </c>
    </row>
    <row r="2232" spans="1:25" x14ac:dyDescent="0.45">
      <c r="A2232" t="s">
        <v>258</v>
      </c>
      <c r="B2232" t="s">
        <v>268</v>
      </c>
      <c r="C2232">
        <v>2367</v>
      </c>
      <c r="D2232">
        <v>6</v>
      </c>
      <c r="F2232">
        <v>2010</v>
      </c>
      <c r="G2232">
        <v>6917</v>
      </c>
      <c r="H2232">
        <v>6892.25</v>
      </c>
      <c r="I2232">
        <v>241049.05</v>
      </c>
      <c r="K2232">
        <v>1608.124</v>
      </c>
      <c r="L2232">
        <v>1.1427</v>
      </c>
      <c r="M2232">
        <v>286882.65299999999</v>
      </c>
      <c r="N2232">
        <v>0.1022</v>
      </c>
      <c r="O2232">
        <v>409.56700000000001</v>
      </c>
      <c r="P2232">
        <v>0.29620000000000002</v>
      </c>
      <c r="Q2232">
        <v>2802883.46</v>
      </c>
      <c r="R2232" t="s">
        <v>82</v>
      </c>
      <c r="S2232" t="s">
        <v>45</v>
      </c>
      <c r="T2232" t="s">
        <v>63</v>
      </c>
      <c r="V2232" t="s">
        <v>244</v>
      </c>
      <c r="W2232" t="s">
        <v>51</v>
      </c>
      <c r="Y2232" t="s">
        <v>262</v>
      </c>
    </row>
    <row r="2233" spans="1:25" x14ac:dyDescent="0.45">
      <c r="A2233" t="s">
        <v>258</v>
      </c>
      <c r="B2233" t="s">
        <v>268</v>
      </c>
      <c r="C2233">
        <v>2367</v>
      </c>
      <c r="D2233">
        <v>6</v>
      </c>
      <c r="F2233">
        <v>2011</v>
      </c>
      <c r="G2233">
        <v>3614</v>
      </c>
      <c r="H2233">
        <v>3565.01</v>
      </c>
      <c r="I2233">
        <v>126973.48</v>
      </c>
      <c r="K2233">
        <v>826.69899999999996</v>
      </c>
      <c r="L2233">
        <v>1.1066</v>
      </c>
      <c r="M2233">
        <v>150880.79699999999</v>
      </c>
      <c r="N2233">
        <v>0.1013</v>
      </c>
      <c r="O2233">
        <v>218.34100000000001</v>
      </c>
      <c r="P2233">
        <v>0.2913</v>
      </c>
      <c r="Q2233">
        <v>1476261.7549999999</v>
      </c>
      <c r="R2233" t="s">
        <v>82</v>
      </c>
      <c r="S2233" t="s">
        <v>45</v>
      </c>
      <c r="T2233" t="s">
        <v>63</v>
      </c>
      <c r="V2233" t="s">
        <v>244</v>
      </c>
      <c r="W2233" t="s">
        <v>51</v>
      </c>
      <c r="Y2233" t="s">
        <v>262</v>
      </c>
    </row>
    <row r="2234" spans="1:25" x14ac:dyDescent="0.45">
      <c r="A2234" t="s">
        <v>258</v>
      </c>
      <c r="B2234" t="s">
        <v>268</v>
      </c>
      <c r="C2234">
        <v>2367</v>
      </c>
      <c r="D2234">
        <v>6</v>
      </c>
      <c r="F2234">
        <v>2012</v>
      </c>
      <c r="G2234">
        <v>1994</v>
      </c>
      <c r="H2234">
        <v>1936.08</v>
      </c>
      <c r="I2234">
        <v>53495.97</v>
      </c>
      <c r="K2234">
        <v>365.649</v>
      </c>
      <c r="L2234">
        <v>1.0751999999999999</v>
      </c>
      <c r="M2234">
        <v>65894.48</v>
      </c>
      <c r="N2234">
        <v>9.7500000000000003E-2</v>
      </c>
      <c r="O2234">
        <v>92.641999999999996</v>
      </c>
      <c r="P2234">
        <v>0.26400000000000001</v>
      </c>
      <c r="Q2234">
        <v>650385.02399999998</v>
      </c>
      <c r="R2234" t="s">
        <v>82</v>
      </c>
      <c r="S2234" t="s">
        <v>45</v>
      </c>
      <c r="T2234" t="s">
        <v>63</v>
      </c>
      <c r="V2234" t="s">
        <v>244</v>
      </c>
      <c r="W2234" t="s">
        <v>51</v>
      </c>
      <c r="Y2234" t="s">
        <v>262</v>
      </c>
    </row>
    <row r="2235" spans="1:25" x14ac:dyDescent="0.45">
      <c r="A2235" t="s">
        <v>258</v>
      </c>
      <c r="B2235" t="s">
        <v>268</v>
      </c>
      <c r="C2235">
        <v>2367</v>
      </c>
      <c r="D2235">
        <v>6</v>
      </c>
      <c r="F2235">
        <v>2013</v>
      </c>
      <c r="G2235">
        <v>2472</v>
      </c>
      <c r="H2235">
        <v>2417.66</v>
      </c>
      <c r="I2235">
        <v>89974.75</v>
      </c>
      <c r="K2235">
        <v>621.125</v>
      </c>
      <c r="L2235">
        <v>1.1700999999999999</v>
      </c>
      <c r="M2235">
        <v>108787.74099999999</v>
      </c>
      <c r="N2235">
        <v>0.10009999999999999</v>
      </c>
      <c r="O2235">
        <v>143.31200000000001</v>
      </c>
      <c r="P2235">
        <v>0.2601</v>
      </c>
      <c r="Q2235">
        <v>1066810.673</v>
      </c>
      <c r="R2235" t="s">
        <v>82</v>
      </c>
      <c r="S2235" t="s">
        <v>45</v>
      </c>
      <c r="T2235" t="s">
        <v>63</v>
      </c>
      <c r="V2235" t="s">
        <v>244</v>
      </c>
      <c r="W2235" t="s">
        <v>51</v>
      </c>
      <c r="Y2235" t="s">
        <v>262</v>
      </c>
    </row>
    <row r="2236" spans="1:25" x14ac:dyDescent="0.45">
      <c r="A2236" t="s">
        <v>258</v>
      </c>
      <c r="B2236" t="s">
        <v>268</v>
      </c>
      <c r="C2236">
        <v>2367</v>
      </c>
      <c r="D2236">
        <v>6</v>
      </c>
      <c r="F2236">
        <v>2014</v>
      </c>
      <c r="G2236">
        <v>2729</v>
      </c>
      <c r="H2236">
        <v>2686.47</v>
      </c>
      <c r="I2236">
        <v>100085.68</v>
      </c>
      <c r="K2236">
        <v>576.14499999999998</v>
      </c>
      <c r="L2236">
        <v>0.9839</v>
      </c>
      <c r="M2236">
        <v>119531.89200000001</v>
      </c>
      <c r="N2236">
        <v>0.1002</v>
      </c>
      <c r="O2236">
        <v>163.096</v>
      </c>
      <c r="P2236">
        <v>0.26379999999999998</v>
      </c>
      <c r="Q2236">
        <v>1170447.1410000001</v>
      </c>
      <c r="R2236" t="s">
        <v>82</v>
      </c>
      <c r="S2236" t="s">
        <v>45</v>
      </c>
      <c r="T2236" t="s">
        <v>63</v>
      </c>
      <c r="V2236" t="s">
        <v>244</v>
      </c>
      <c r="W2236" t="s">
        <v>51</v>
      </c>
      <c r="Y2236" t="s">
        <v>262</v>
      </c>
    </row>
    <row r="2237" spans="1:25" x14ac:dyDescent="0.45">
      <c r="A2237" t="s">
        <v>258</v>
      </c>
      <c r="B2237" t="s">
        <v>268</v>
      </c>
      <c r="C2237">
        <v>2367</v>
      </c>
      <c r="D2237">
        <v>6</v>
      </c>
      <c r="F2237">
        <v>2015</v>
      </c>
      <c r="G2237">
        <v>2744</v>
      </c>
      <c r="H2237">
        <v>2696.62</v>
      </c>
      <c r="I2237">
        <v>85385.55</v>
      </c>
      <c r="K2237">
        <v>410.82299999999998</v>
      </c>
      <c r="L2237">
        <v>0.75209999999999999</v>
      </c>
      <c r="M2237">
        <v>104016.522</v>
      </c>
      <c r="N2237">
        <v>9.7799999999999998E-2</v>
      </c>
      <c r="O2237">
        <v>110.292</v>
      </c>
      <c r="P2237">
        <v>0.20530000000000001</v>
      </c>
      <c r="Q2237">
        <v>1022096.298</v>
      </c>
      <c r="R2237" t="s">
        <v>82</v>
      </c>
      <c r="S2237" t="s">
        <v>45</v>
      </c>
      <c r="T2237" t="s">
        <v>63</v>
      </c>
      <c r="V2237" t="s">
        <v>244</v>
      </c>
      <c r="W2237" t="s">
        <v>51</v>
      </c>
      <c r="Y2237" t="s">
        <v>265</v>
      </c>
    </row>
    <row r="2238" spans="1:25" x14ac:dyDescent="0.45">
      <c r="A2238" t="s">
        <v>258</v>
      </c>
      <c r="B2238" t="s">
        <v>268</v>
      </c>
      <c r="C2238">
        <v>2367</v>
      </c>
      <c r="D2238">
        <v>6</v>
      </c>
      <c r="F2238">
        <v>2016</v>
      </c>
      <c r="G2238">
        <v>1196</v>
      </c>
      <c r="H2238">
        <v>1138.06</v>
      </c>
      <c r="I2238">
        <v>36961.089999999997</v>
      </c>
      <c r="K2238">
        <v>126.898</v>
      </c>
      <c r="L2238">
        <v>0.53659999999999997</v>
      </c>
      <c r="M2238">
        <v>45619.163999999997</v>
      </c>
      <c r="N2238">
        <v>9.7500000000000003E-2</v>
      </c>
      <c r="O2238">
        <v>44.298999999999999</v>
      </c>
      <c r="P2238">
        <v>0.1953</v>
      </c>
      <c r="Q2238">
        <v>450759.69500000001</v>
      </c>
      <c r="R2238" t="s">
        <v>82</v>
      </c>
      <c r="S2238" t="s">
        <v>45</v>
      </c>
      <c r="T2238" t="s">
        <v>63</v>
      </c>
      <c r="V2238" t="s">
        <v>244</v>
      </c>
      <c r="W2238" t="s">
        <v>51</v>
      </c>
      <c r="X2238" t="s">
        <v>269</v>
      </c>
      <c r="Y2238" t="s">
        <v>265</v>
      </c>
    </row>
    <row r="2239" spans="1:25" x14ac:dyDescent="0.45">
      <c r="A2239" t="s">
        <v>258</v>
      </c>
      <c r="B2239" t="s">
        <v>268</v>
      </c>
      <c r="C2239">
        <v>2367</v>
      </c>
      <c r="D2239">
        <v>6</v>
      </c>
      <c r="F2239">
        <v>2017</v>
      </c>
      <c r="G2239">
        <v>1246</v>
      </c>
      <c r="H2239">
        <v>1179.1600000000001</v>
      </c>
      <c r="I2239">
        <v>31988.58</v>
      </c>
      <c r="K2239">
        <v>117.06</v>
      </c>
      <c r="L2239">
        <v>0.72019999999999995</v>
      </c>
      <c r="M2239">
        <v>40096.608999999997</v>
      </c>
      <c r="N2239">
        <v>9.4500000000000001E-2</v>
      </c>
      <c r="O2239">
        <v>40.75</v>
      </c>
      <c r="P2239">
        <v>0.19420000000000001</v>
      </c>
      <c r="Q2239">
        <v>400281.55099999998</v>
      </c>
      <c r="R2239" t="s">
        <v>82</v>
      </c>
      <c r="S2239" t="s">
        <v>45</v>
      </c>
      <c r="T2239" t="s">
        <v>63</v>
      </c>
      <c r="V2239" t="s">
        <v>244</v>
      </c>
      <c r="W2239" t="s">
        <v>51</v>
      </c>
      <c r="X2239" t="s">
        <v>270</v>
      </c>
      <c r="Y2239" t="s">
        <v>265</v>
      </c>
    </row>
    <row r="2240" spans="1:25" x14ac:dyDescent="0.45">
      <c r="A2240" t="s">
        <v>258</v>
      </c>
      <c r="B2240" t="s">
        <v>268</v>
      </c>
      <c r="C2240">
        <v>2367</v>
      </c>
      <c r="D2240">
        <v>6</v>
      </c>
      <c r="F2240">
        <v>2018</v>
      </c>
      <c r="G2240">
        <v>2995</v>
      </c>
      <c r="H2240">
        <v>2821.24</v>
      </c>
      <c r="I2240">
        <v>71858.69</v>
      </c>
      <c r="K2240">
        <v>291.40800000000002</v>
      </c>
      <c r="L2240">
        <v>0.57179999999999997</v>
      </c>
      <c r="M2240">
        <v>90651.648000000001</v>
      </c>
      <c r="N2240">
        <v>9.4E-2</v>
      </c>
      <c r="O2240">
        <v>93.762</v>
      </c>
      <c r="P2240">
        <v>0.1958</v>
      </c>
      <c r="Q2240">
        <v>907489.30900000001</v>
      </c>
      <c r="R2240" t="s">
        <v>82</v>
      </c>
      <c r="S2240" t="s">
        <v>45</v>
      </c>
      <c r="T2240" t="s">
        <v>63</v>
      </c>
      <c r="V2240" t="s">
        <v>244</v>
      </c>
      <c r="W2240" t="s">
        <v>51</v>
      </c>
      <c r="X2240" t="s">
        <v>270</v>
      </c>
      <c r="Y2240" t="s">
        <v>265</v>
      </c>
    </row>
    <row r="2241" spans="1:25" x14ac:dyDescent="0.45">
      <c r="A2241" t="s">
        <v>258</v>
      </c>
      <c r="B2241" t="s">
        <v>268</v>
      </c>
      <c r="C2241">
        <v>2367</v>
      </c>
      <c r="D2241">
        <v>6</v>
      </c>
      <c r="F2241">
        <v>2019</v>
      </c>
      <c r="G2241">
        <v>1464</v>
      </c>
      <c r="H2241">
        <v>1394.77</v>
      </c>
      <c r="I2241">
        <v>30287.69</v>
      </c>
      <c r="K2241">
        <v>88.954999999999998</v>
      </c>
      <c r="L2241">
        <v>0.42399999999999999</v>
      </c>
      <c r="M2241">
        <v>39636.67</v>
      </c>
      <c r="N2241">
        <v>9.2899999999999996E-2</v>
      </c>
      <c r="O2241">
        <v>36.463999999999999</v>
      </c>
      <c r="P2241">
        <v>0.17979999999999999</v>
      </c>
      <c r="Q2241">
        <v>400339.26</v>
      </c>
      <c r="R2241" t="s">
        <v>82</v>
      </c>
      <c r="S2241" t="s">
        <v>45</v>
      </c>
      <c r="T2241" t="s">
        <v>63</v>
      </c>
      <c r="V2241" t="s">
        <v>244</v>
      </c>
      <c r="W2241" t="s">
        <v>51</v>
      </c>
      <c r="X2241" t="s">
        <v>270</v>
      </c>
      <c r="Y2241" t="s">
        <v>265</v>
      </c>
    </row>
    <row r="2242" spans="1:25" x14ac:dyDescent="0.45">
      <c r="A2242" t="s">
        <v>258</v>
      </c>
      <c r="B2242" t="s">
        <v>268</v>
      </c>
      <c r="C2242">
        <v>2367</v>
      </c>
      <c r="D2242">
        <v>6</v>
      </c>
      <c r="F2242">
        <v>2020</v>
      </c>
      <c r="G2242">
        <v>1547</v>
      </c>
      <c r="H2242">
        <v>1399.02</v>
      </c>
      <c r="I2242">
        <v>1463.94</v>
      </c>
      <c r="K2242">
        <v>18.617000000000001</v>
      </c>
      <c r="L2242">
        <v>0.50549999999999995</v>
      </c>
      <c r="M2242">
        <v>6242.9970000000003</v>
      </c>
      <c r="N2242">
        <v>8.3500000000000005E-2</v>
      </c>
      <c r="O2242">
        <v>5.5579999999999998</v>
      </c>
      <c r="P2242">
        <v>0.1444</v>
      </c>
      <c r="Q2242">
        <v>71514.206999999995</v>
      </c>
      <c r="R2242" t="s">
        <v>82</v>
      </c>
      <c r="S2242" t="s">
        <v>45</v>
      </c>
      <c r="T2242" t="s">
        <v>63</v>
      </c>
      <c r="V2242" t="s">
        <v>244</v>
      </c>
      <c r="W2242" t="s">
        <v>51</v>
      </c>
      <c r="X2242" t="s">
        <v>270</v>
      </c>
      <c r="Y2242" t="s">
        <v>265</v>
      </c>
    </row>
    <row r="2243" spans="1:25" x14ac:dyDescent="0.45">
      <c r="A2243" t="s">
        <v>258</v>
      </c>
      <c r="B2243" t="s">
        <v>268</v>
      </c>
      <c r="C2243">
        <v>2367</v>
      </c>
      <c r="D2243">
        <v>6</v>
      </c>
      <c r="F2243">
        <v>2021</v>
      </c>
      <c r="G2243">
        <v>0</v>
      </c>
      <c r="H2243">
        <v>0</v>
      </c>
      <c r="R2243" t="s">
        <v>82</v>
      </c>
      <c r="S2243" t="s">
        <v>45</v>
      </c>
      <c r="T2243" t="s">
        <v>63</v>
      </c>
      <c r="V2243" t="s">
        <v>244</v>
      </c>
      <c r="W2243" t="s">
        <v>51</v>
      </c>
      <c r="X2243" t="s">
        <v>270</v>
      </c>
      <c r="Y2243" t="s">
        <v>265</v>
      </c>
    </row>
    <row r="2244" spans="1:25" x14ac:dyDescent="0.45">
      <c r="A2244" t="s">
        <v>258</v>
      </c>
      <c r="B2244" t="s">
        <v>268</v>
      </c>
      <c r="C2244">
        <v>2367</v>
      </c>
      <c r="D2244">
        <v>6</v>
      </c>
      <c r="F2244">
        <v>2022</v>
      </c>
      <c r="G2244">
        <v>0</v>
      </c>
      <c r="H2244">
        <v>0</v>
      </c>
      <c r="R2244" t="s">
        <v>82</v>
      </c>
      <c r="S2244" t="s">
        <v>45</v>
      </c>
      <c r="T2244" t="s">
        <v>63</v>
      </c>
      <c r="V2244" t="s">
        <v>244</v>
      </c>
      <c r="W2244" t="s">
        <v>51</v>
      </c>
      <c r="X2244" t="s">
        <v>270</v>
      </c>
      <c r="Y2244" t="s">
        <v>265</v>
      </c>
    </row>
    <row r="2245" spans="1:25" x14ac:dyDescent="0.45">
      <c r="A2245" t="s">
        <v>258</v>
      </c>
      <c r="B2245" t="s">
        <v>268</v>
      </c>
      <c r="C2245">
        <v>2367</v>
      </c>
      <c r="D2245">
        <v>6</v>
      </c>
      <c r="F2245">
        <v>2023</v>
      </c>
      <c r="G2245">
        <v>0</v>
      </c>
      <c r="H2245">
        <v>0</v>
      </c>
      <c r="R2245" t="s">
        <v>82</v>
      </c>
      <c r="S2245" t="s">
        <v>45</v>
      </c>
      <c r="T2245" t="s">
        <v>63</v>
      </c>
      <c r="V2245" t="s">
        <v>244</v>
      </c>
      <c r="W2245" t="s">
        <v>51</v>
      </c>
      <c r="X2245" t="s">
        <v>270</v>
      </c>
      <c r="Y2245" t="s">
        <v>265</v>
      </c>
    </row>
    <row r="2246" spans="1:25" x14ac:dyDescent="0.45">
      <c r="A2246" t="s">
        <v>258</v>
      </c>
      <c r="B2246" t="s">
        <v>268</v>
      </c>
      <c r="C2246">
        <v>2367</v>
      </c>
      <c r="D2246">
        <v>6</v>
      </c>
      <c r="F2246">
        <v>2024</v>
      </c>
      <c r="G2246">
        <v>0</v>
      </c>
      <c r="H2246">
        <v>0</v>
      </c>
      <c r="R2246" t="s">
        <v>82</v>
      </c>
      <c r="S2246" t="s">
        <v>45</v>
      </c>
      <c r="T2246" t="s">
        <v>63</v>
      </c>
      <c r="V2246" t="s">
        <v>244</v>
      </c>
      <c r="W2246" t="s">
        <v>51</v>
      </c>
      <c r="X2246" t="s">
        <v>270</v>
      </c>
      <c r="Y2246" t="s">
        <v>265</v>
      </c>
    </row>
    <row r="2247" spans="1:25" x14ac:dyDescent="0.45">
      <c r="A2247" t="s">
        <v>258</v>
      </c>
      <c r="B2247" t="s">
        <v>268</v>
      </c>
      <c r="C2247">
        <v>2367</v>
      </c>
      <c r="D2247" t="s">
        <v>158</v>
      </c>
      <c r="F2247">
        <v>2009</v>
      </c>
      <c r="G2247">
        <v>17</v>
      </c>
      <c r="H2247">
        <v>17</v>
      </c>
      <c r="I2247">
        <v>154</v>
      </c>
      <c r="O2247">
        <v>2.077</v>
      </c>
      <c r="P2247">
        <v>0.86499999999999999</v>
      </c>
      <c r="Q2247">
        <v>4804.2</v>
      </c>
      <c r="R2247" t="s">
        <v>923</v>
      </c>
      <c r="T2247" t="s">
        <v>28</v>
      </c>
      <c r="Y2247" t="s">
        <v>260</v>
      </c>
    </row>
    <row r="2248" spans="1:25" x14ac:dyDescent="0.45">
      <c r="A2248" t="s">
        <v>258</v>
      </c>
      <c r="B2248" t="s">
        <v>268</v>
      </c>
      <c r="C2248">
        <v>2367</v>
      </c>
      <c r="D2248" t="s">
        <v>158</v>
      </c>
      <c r="F2248">
        <v>2010</v>
      </c>
      <c r="G2248">
        <v>28</v>
      </c>
      <c r="H2248">
        <v>28</v>
      </c>
      <c r="I2248">
        <v>239</v>
      </c>
      <c r="O2248">
        <v>3.56</v>
      </c>
      <c r="P2248">
        <v>0.9</v>
      </c>
      <c r="Q2248">
        <v>7912.8</v>
      </c>
      <c r="R2248" t="s">
        <v>923</v>
      </c>
      <c r="T2248" t="s">
        <v>28</v>
      </c>
      <c r="Y2248" t="s">
        <v>260</v>
      </c>
    </row>
    <row r="2249" spans="1:25" x14ac:dyDescent="0.45">
      <c r="A2249" t="s">
        <v>258</v>
      </c>
      <c r="B2249" t="s">
        <v>268</v>
      </c>
      <c r="C2249">
        <v>2367</v>
      </c>
      <c r="D2249" t="s">
        <v>158</v>
      </c>
      <c r="F2249">
        <v>2011</v>
      </c>
      <c r="G2249">
        <v>11</v>
      </c>
      <c r="H2249">
        <v>11</v>
      </c>
      <c r="I2249">
        <v>95</v>
      </c>
      <c r="O2249">
        <v>1.399</v>
      </c>
      <c r="P2249">
        <v>0.9</v>
      </c>
      <c r="Q2249">
        <v>3108.6</v>
      </c>
      <c r="R2249" t="s">
        <v>923</v>
      </c>
      <c r="T2249" t="s">
        <v>28</v>
      </c>
      <c r="Y2249" t="s">
        <v>260</v>
      </c>
    </row>
    <row r="2250" spans="1:25" x14ac:dyDescent="0.45">
      <c r="A2250" t="s">
        <v>258</v>
      </c>
      <c r="B2250" t="s">
        <v>268</v>
      </c>
      <c r="C2250">
        <v>2367</v>
      </c>
      <c r="D2250" t="s">
        <v>158</v>
      </c>
      <c r="F2250">
        <v>2012</v>
      </c>
      <c r="G2250">
        <v>6</v>
      </c>
      <c r="H2250">
        <v>6</v>
      </c>
      <c r="I2250">
        <v>39</v>
      </c>
      <c r="O2250">
        <v>0.76300000000000001</v>
      </c>
      <c r="P2250">
        <v>0.9</v>
      </c>
      <c r="Q2250">
        <v>1695.6</v>
      </c>
      <c r="R2250" t="s">
        <v>923</v>
      </c>
      <c r="T2250" t="s">
        <v>28</v>
      </c>
      <c r="Y2250" t="s">
        <v>260</v>
      </c>
    </row>
    <row r="2251" spans="1:25" x14ac:dyDescent="0.45">
      <c r="A2251" t="s">
        <v>258</v>
      </c>
      <c r="B2251" t="s">
        <v>268</v>
      </c>
      <c r="C2251">
        <v>2367</v>
      </c>
      <c r="D2251" t="s">
        <v>158</v>
      </c>
      <c r="F2251">
        <v>2013</v>
      </c>
      <c r="G2251">
        <v>18</v>
      </c>
      <c r="H2251">
        <v>18</v>
      </c>
      <c r="I2251">
        <v>135</v>
      </c>
      <c r="O2251">
        <v>1.984</v>
      </c>
      <c r="P2251">
        <v>0.78</v>
      </c>
      <c r="Q2251">
        <v>5086.8</v>
      </c>
      <c r="R2251" t="s">
        <v>923</v>
      </c>
      <c r="T2251" t="s">
        <v>28</v>
      </c>
      <c r="Y2251" t="s">
        <v>260</v>
      </c>
    </row>
    <row r="2252" spans="1:25" x14ac:dyDescent="0.45">
      <c r="A2252" t="s">
        <v>258</v>
      </c>
      <c r="B2252" t="s">
        <v>268</v>
      </c>
      <c r="C2252">
        <v>2367</v>
      </c>
      <c r="D2252" t="s">
        <v>158</v>
      </c>
      <c r="F2252">
        <v>2014</v>
      </c>
      <c r="G2252">
        <v>0</v>
      </c>
      <c r="H2252">
        <v>0</v>
      </c>
      <c r="R2252" t="s">
        <v>923</v>
      </c>
      <c r="T2252" t="s">
        <v>28</v>
      </c>
      <c r="Y2252" t="s">
        <v>260</v>
      </c>
    </row>
    <row r="2253" spans="1:25" x14ac:dyDescent="0.45">
      <c r="A2253" t="s">
        <v>258</v>
      </c>
      <c r="B2253" t="s">
        <v>268</v>
      </c>
      <c r="C2253">
        <v>2367</v>
      </c>
      <c r="D2253" t="s">
        <v>158</v>
      </c>
      <c r="F2253">
        <v>2015</v>
      </c>
      <c r="G2253">
        <v>12</v>
      </c>
      <c r="H2253">
        <v>12</v>
      </c>
      <c r="I2253">
        <v>107</v>
      </c>
      <c r="O2253">
        <v>1.3220000000000001</v>
      </c>
      <c r="P2253">
        <v>0.78</v>
      </c>
      <c r="Q2253">
        <v>3391.2</v>
      </c>
      <c r="R2253" t="s">
        <v>923</v>
      </c>
      <c r="T2253" t="s">
        <v>28</v>
      </c>
      <c r="Y2253" t="s">
        <v>260</v>
      </c>
    </row>
    <row r="2254" spans="1:25" x14ac:dyDescent="0.45">
      <c r="A2254" t="s">
        <v>258</v>
      </c>
      <c r="B2254" t="s">
        <v>268</v>
      </c>
      <c r="C2254">
        <v>2367</v>
      </c>
      <c r="D2254" t="s">
        <v>158</v>
      </c>
      <c r="F2254">
        <v>2016</v>
      </c>
      <c r="G2254">
        <v>18</v>
      </c>
      <c r="H2254">
        <v>18</v>
      </c>
      <c r="I2254">
        <v>167</v>
      </c>
      <c r="O2254">
        <v>2.024</v>
      </c>
      <c r="P2254">
        <v>0.79559999999999997</v>
      </c>
      <c r="Q2254">
        <v>5086.8</v>
      </c>
      <c r="R2254" t="s">
        <v>923</v>
      </c>
      <c r="T2254" t="s">
        <v>28</v>
      </c>
      <c r="Y2254" t="s">
        <v>260</v>
      </c>
    </row>
    <row r="2255" spans="1:25" x14ac:dyDescent="0.45">
      <c r="A2255" t="s">
        <v>258</v>
      </c>
      <c r="B2255" t="s">
        <v>268</v>
      </c>
      <c r="C2255">
        <v>2367</v>
      </c>
      <c r="D2255" t="s">
        <v>158</v>
      </c>
      <c r="F2255">
        <v>2017</v>
      </c>
      <c r="G2255">
        <v>14</v>
      </c>
      <c r="H2255">
        <v>14</v>
      </c>
      <c r="I2255">
        <v>107</v>
      </c>
      <c r="O2255">
        <v>1.583</v>
      </c>
      <c r="P2255">
        <v>0.8</v>
      </c>
      <c r="Q2255">
        <v>3956.4</v>
      </c>
      <c r="R2255" t="s">
        <v>923</v>
      </c>
      <c r="T2255" t="s">
        <v>28</v>
      </c>
      <c r="Y2255" t="s">
        <v>260</v>
      </c>
    </row>
    <row r="2256" spans="1:25" x14ac:dyDescent="0.45">
      <c r="A2256" t="s">
        <v>258</v>
      </c>
      <c r="B2256" t="s">
        <v>268</v>
      </c>
      <c r="C2256">
        <v>2367</v>
      </c>
      <c r="D2256" t="s">
        <v>158</v>
      </c>
      <c r="F2256">
        <v>2018</v>
      </c>
      <c r="G2256">
        <v>12</v>
      </c>
      <c r="H2256">
        <v>12</v>
      </c>
      <c r="I2256">
        <v>97</v>
      </c>
      <c r="O2256">
        <v>1.357</v>
      </c>
      <c r="P2256">
        <v>0.8</v>
      </c>
      <c r="Q2256">
        <v>3391.2</v>
      </c>
      <c r="R2256" t="s">
        <v>923</v>
      </c>
      <c r="T2256" t="s">
        <v>28</v>
      </c>
      <c r="Y2256" t="s">
        <v>260</v>
      </c>
    </row>
    <row r="2257" spans="1:25" x14ac:dyDescent="0.45">
      <c r="A2257" t="s">
        <v>258</v>
      </c>
      <c r="B2257" t="s">
        <v>268</v>
      </c>
      <c r="C2257">
        <v>2367</v>
      </c>
      <c r="D2257" t="s">
        <v>158</v>
      </c>
      <c r="F2257">
        <v>2019</v>
      </c>
      <c r="G2257">
        <v>12</v>
      </c>
      <c r="H2257">
        <v>12</v>
      </c>
      <c r="I2257">
        <v>144</v>
      </c>
      <c r="O2257">
        <v>1.248</v>
      </c>
      <c r="P2257">
        <v>0.73580000000000001</v>
      </c>
      <c r="Q2257">
        <v>3391.2</v>
      </c>
      <c r="R2257" t="s">
        <v>923</v>
      </c>
      <c r="T2257" t="s">
        <v>28</v>
      </c>
      <c r="Y2257" t="s">
        <v>260</v>
      </c>
    </row>
    <row r="2258" spans="1:25" x14ac:dyDescent="0.45">
      <c r="A2258" t="s">
        <v>258</v>
      </c>
      <c r="B2258" t="s">
        <v>268</v>
      </c>
      <c r="C2258">
        <v>2367</v>
      </c>
      <c r="D2258" t="s">
        <v>158</v>
      </c>
      <c r="F2258">
        <v>2020</v>
      </c>
      <c r="G2258">
        <v>51</v>
      </c>
      <c r="H2258">
        <v>51</v>
      </c>
      <c r="I2258">
        <v>423</v>
      </c>
      <c r="O2258">
        <v>5.2610000000000001</v>
      </c>
      <c r="P2258">
        <v>0.73</v>
      </c>
      <c r="Q2258">
        <v>14412.6</v>
      </c>
      <c r="R2258" t="s">
        <v>923</v>
      </c>
      <c r="T2258" t="s">
        <v>28</v>
      </c>
      <c r="Y2258" t="s">
        <v>260</v>
      </c>
    </row>
    <row r="2259" spans="1:25" x14ac:dyDescent="0.45">
      <c r="A2259" t="s">
        <v>258</v>
      </c>
      <c r="B2259" t="s">
        <v>268</v>
      </c>
      <c r="C2259">
        <v>2367</v>
      </c>
      <c r="D2259" t="s">
        <v>158</v>
      </c>
      <c r="F2259">
        <v>2021</v>
      </c>
      <c r="G2259">
        <v>37</v>
      </c>
      <c r="H2259">
        <v>37</v>
      </c>
      <c r="I2259">
        <v>282</v>
      </c>
      <c r="O2259">
        <v>3.8170000000000002</v>
      </c>
      <c r="P2259">
        <v>0.73</v>
      </c>
      <c r="Q2259">
        <v>10456.200000000001</v>
      </c>
      <c r="R2259" t="s">
        <v>923</v>
      </c>
      <c r="T2259" t="s">
        <v>28</v>
      </c>
      <c r="Y2259" t="s">
        <v>260</v>
      </c>
    </row>
    <row r="2260" spans="1:25" x14ac:dyDescent="0.45">
      <c r="A2260" t="s">
        <v>258</v>
      </c>
      <c r="B2260" t="s">
        <v>268</v>
      </c>
      <c r="C2260">
        <v>2367</v>
      </c>
      <c r="D2260" t="s">
        <v>158</v>
      </c>
      <c r="F2260">
        <v>2022</v>
      </c>
      <c r="G2260">
        <v>11</v>
      </c>
      <c r="H2260">
        <v>11</v>
      </c>
      <c r="I2260">
        <v>114</v>
      </c>
      <c r="O2260">
        <v>1.2250000000000001</v>
      </c>
      <c r="P2260">
        <v>0.78820000000000001</v>
      </c>
      <c r="Q2260">
        <v>3108.6</v>
      </c>
      <c r="R2260" t="s">
        <v>923</v>
      </c>
      <c r="T2260" t="s">
        <v>28</v>
      </c>
      <c r="Y2260" t="s">
        <v>260</v>
      </c>
    </row>
    <row r="2261" spans="1:25" x14ac:dyDescent="0.45">
      <c r="A2261" t="s">
        <v>258</v>
      </c>
      <c r="B2261" t="s">
        <v>268</v>
      </c>
      <c r="C2261">
        <v>2367</v>
      </c>
      <c r="D2261" t="s">
        <v>158</v>
      </c>
      <c r="F2261">
        <v>2023</v>
      </c>
      <c r="G2261">
        <v>22</v>
      </c>
      <c r="H2261">
        <v>22</v>
      </c>
      <c r="I2261">
        <v>172</v>
      </c>
      <c r="O2261">
        <v>2.5179999999999998</v>
      </c>
      <c r="P2261">
        <v>0.81</v>
      </c>
      <c r="Q2261">
        <v>6217.2</v>
      </c>
      <c r="R2261" t="s">
        <v>923</v>
      </c>
      <c r="T2261" t="s">
        <v>28</v>
      </c>
      <c r="Y2261" t="s">
        <v>260</v>
      </c>
    </row>
    <row r="2262" spans="1:25" x14ac:dyDescent="0.45">
      <c r="A2262" t="s">
        <v>258</v>
      </c>
      <c r="B2262" t="s">
        <v>268</v>
      </c>
      <c r="C2262">
        <v>2367</v>
      </c>
      <c r="D2262" t="s">
        <v>158</v>
      </c>
      <c r="F2262">
        <v>2024</v>
      </c>
      <c r="G2262">
        <v>7</v>
      </c>
      <c r="H2262">
        <v>7</v>
      </c>
      <c r="I2262">
        <v>53</v>
      </c>
      <c r="O2262">
        <v>0.80100000000000005</v>
      </c>
      <c r="P2262">
        <v>0.81</v>
      </c>
      <c r="Q2262">
        <v>1978.2</v>
      </c>
      <c r="R2262" t="s">
        <v>923</v>
      </c>
      <c r="T2262" t="s">
        <v>28</v>
      </c>
      <c r="Y2262" t="s">
        <v>260</v>
      </c>
    </row>
    <row r="2263" spans="1:25" x14ac:dyDescent="0.45">
      <c r="A2263" t="s">
        <v>258</v>
      </c>
      <c r="B2263" t="s">
        <v>273</v>
      </c>
      <c r="C2263">
        <v>2369</v>
      </c>
      <c r="D2263" t="s">
        <v>158</v>
      </c>
      <c r="F2263">
        <v>2009</v>
      </c>
      <c r="G2263">
        <v>6</v>
      </c>
      <c r="H2263">
        <v>6</v>
      </c>
      <c r="I2263">
        <v>73</v>
      </c>
      <c r="O2263">
        <v>0.52100000000000002</v>
      </c>
      <c r="P2263">
        <v>0.72099999999999997</v>
      </c>
      <c r="Q2263">
        <v>1445.4</v>
      </c>
      <c r="R2263" t="s">
        <v>923</v>
      </c>
      <c r="T2263" t="s">
        <v>28</v>
      </c>
      <c r="Y2263" t="s">
        <v>260</v>
      </c>
    </row>
    <row r="2264" spans="1:25" x14ac:dyDescent="0.45">
      <c r="A2264" t="s">
        <v>258</v>
      </c>
      <c r="B2264" t="s">
        <v>273</v>
      </c>
      <c r="C2264">
        <v>2369</v>
      </c>
      <c r="D2264" t="s">
        <v>158</v>
      </c>
      <c r="F2264">
        <v>2010</v>
      </c>
      <c r="G2264">
        <v>23</v>
      </c>
      <c r="H2264">
        <v>23</v>
      </c>
      <c r="I2264">
        <v>189</v>
      </c>
      <c r="O2264">
        <v>1.911</v>
      </c>
      <c r="P2264">
        <v>0.69</v>
      </c>
      <c r="Q2264">
        <v>5540.7</v>
      </c>
      <c r="R2264" t="s">
        <v>923</v>
      </c>
      <c r="T2264" t="s">
        <v>28</v>
      </c>
      <c r="Y2264" t="s">
        <v>260</v>
      </c>
    </row>
    <row r="2265" spans="1:25" x14ac:dyDescent="0.45">
      <c r="A2265" t="s">
        <v>258</v>
      </c>
      <c r="B2265" t="s">
        <v>273</v>
      </c>
      <c r="C2265">
        <v>2369</v>
      </c>
      <c r="D2265" t="s">
        <v>158</v>
      </c>
      <c r="F2265">
        <v>2011</v>
      </c>
      <c r="G2265">
        <v>9</v>
      </c>
      <c r="H2265">
        <v>9</v>
      </c>
      <c r="I2265">
        <v>83</v>
      </c>
      <c r="O2265">
        <v>0.748</v>
      </c>
      <c r="P2265">
        <v>0.69</v>
      </c>
      <c r="Q2265">
        <v>2168.1</v>
      </c>
      <c r="R2265" t="s">
        <v>923</v>
      </c>
      <c r="T2265" t="s">
        <v>28</v>
      </c>
      <c r="Y2265" t="s">
        <v>260</v>
      </c>
    </row>
    <row r="2266" spans="1:25" x14ac:dyDescent="0.45">
      <c r="A2266" t="s">
        <v>258</v>
      </c>
      <c r="B2266" t="s">
        <v>273</v>
      </c>
      <c r="C2266">
        <v>2369</v>
      </c>
      <c r="D2266" t="s">
        <v>158</v>
      </c>
      <c r="F2266">
        <v>2012</v>
      </c>
      <c r="G2266">
        <v>8</v>
      </c>
      <c r="H2266">
        <v>8</v>
      </c>
      <c r="I2266">
        <v>62</v>
      </c>
      <c r="O2266">
        <v>0.66500000000000004</v>
      </c>
      <c r="P2266">
        <v>0.69</v>
      </c>
      <c r="Q2266">
        <v>1927.2</v>
      </c>
      <c r="R2266" t="s">
        <v>923</v>
      </c>
      <c r="T2266" t="s">
        <v>28</v>
      </c>
      <c r="Y2266" t="s">
        <v>260</v>
      </c>
    </row>
    <row r="2267" spans="1:25" x14ac:dyDescent="0.45">
      <c r="A2267" t="s">
        <v>258</v>
      </c>
      <c r="B2267" t="s">
        <v>273</v>
      </c>
      <c r="C2267">
        <v>2369</v>
      </c>
      <c r="D2267" t="s">
        <v>158</v>
      </c>
      <c r="F2267">
        <v>2013</v>
      </c>
      <c r="G2267">
        <v>19</v>
      </c>
      <c r="H2267">
        <v>19</v>
      </c>
      <c r="I2267">
        <v>165</v>
      </c>
      <c r="O2267">
        <v>1.579</v>
      </c>
      <c r="P2267">
        <v>0.69</v>
      </c>
      <c r="Q2267">
        <v>4577.1000000000004</v>
      </c>
      <c r="R2267" t="s">
        <v>923</v>
      </c>
      <c r="T2267" t="s">
        <v>28</v>
      </c>
      <c r="Y2267" t="s">
        <v>260</v>
      </c>
    </row>
    <row r="2268" spans="1:25" x14ac:dyDescent="0.45">
      <c r="A2268" t="s">
        <v>258</v>
      </c>
      <c r="B2268" t="s">
        <v>273</v>
      </c>
      <c r="C2268">
        <v>2369</v>
      </c>
      <c r="D2268" t="s">
        <v>158</v>
      </c>
      <c r="F2268">
        <v>2014</v>
      </c>
      <c r="G2268">
        <v>5</v>
      </c>
      <c r="H2268">
        <v>5</v>
      </c>
      <c r="I2268">
        <v>40</v>
      </c>
      <c r="O2268">
        <v>0.41599999999999998</v>
      </c>
      <c r="P2268">
        <v>0.69</v>
      </c>
      <c r="Q2268">
        <v>1204.5</v>
      </c>
      <c r="R2268" t="s">
        <v>923</v>
      </c>
      <c r="T2268" t="s">
        <v>28</v>
      </c>
      <c r="Y2268" t="s">
        <v>260</v>
      </c>
    </row>
    <row r="2269" spans="1:25" x14ac:dyDescent="0.45">
      <c r="A2269" t="s">
        <v>258</v>
      </c>
      <c r="B2269" t="s">
        <v>273</v>
      </c>
      <c r="C2269">
        <v>2369</v>
      </c>
      <c r="D2269" t="s">
        <v>158</v>
      </c>
      <c r="F2269">
        <v>2015</v>
      </c>
      <c r="G2269">
        <v>14</v>
      </c>
      <c r="H2269">
        <v>14</v>
      </c>
      <c r="I2269">
        <v>109</v>
      </c>
      <c r="O2269">
        <v>1.083</v>
      </c>
      <c r="P2269">
        <v>0.64200000000000002</v>
      </c>
      <c r="Q2269">
        <v>3372.6</v>
      </c>
      <c r="R2269" t="s">
        <v>923</v>
      </c>
      <c r="T2269" t="s">
        <v>28</v>
      </c>
      <c r="Y2269" t="s">
        <v>260</v>
      </c>
    </row>
    <row r="2270" spans="1:25" x14ac:dyDescent="0.45">
      <c r="A2270" t="s">
        <v>258</v>
      </c>
      <c r="B2270" t="s">
        <v>273</v>
      </c>
      <c r="C2270">
        <v>2369</v>
      </c>
      <c r="D2270" t="s">
        <v>158</v>
      </c>
      <c r="F2270">
        <v>2016</v>
      </c>
      <c r="G2270">
        <v>18</v>
      </c>
      <c r="H2270">
        <v>18</v>
      </c>
      <c r="I2270">
        <v>158</v>
      </c>
      <c r="O2270">
        <v>1.3919999999999999</v>
      </c>
      <c r="P2270">
        <v>0.64200000000000002</v>
      </c>
      <c r="Q2270">
        <v>4336.2</v>
      </c>
      <c r="R2270" t="s">
        <v>923</v>
      </c>
      <c r="T2270" t="s">
        <v>28</v>
      </c>
      <c r="Y2270" t="s">
        <v>260</v>
      </c>
    </row>
    <row r="2271" spans="1:25" x14ac:dyDescent="0.45">
      <c r="A2271" t="s">
        <v>258</v>
      </c>
      <c r="B2271" t="s">
        <v>273</v>
      </c>
      <c r="C2271">
        <v>2369</v>
      </c>
      <c r="D2271" t="s">
        <v>158</v>
      </c>
      <c r="F2271">
        <v>2017</v>
      </c>
      <c r="G2271">
        <v>12</v>
      </c>
      <c r="H2271">
        <v>12</v>
      </c>
      <c r="I2271">
        <v>102</v>
      </c>
      <c r="O2271">
        <v>0.92800000000000005</v>
      </c>
      <c r="P2271">
        <v>0.64200000000000002</v>
      </c>
      <c r="Q2271">
        <v>2890.8</v>
      </c>
      <c r="R2271" t="s">
        <v>923</v>
      </c>
      <c r="T2271" t="s">
        <v>28</v>
      </c>
      <c r="Y2271" t="s">
        <v>260</v>
      </c>
    </row>
    <row r="2272" spans="1:25" x14ac:dyDescent="0.45">
      <c r="A2272" t="s">
        <v>258</v>
      </c>
      <c r="B2272" t="s">
        <v>273</v>
      </c>
      <c r="C2272">
        <v>2369</v>
      </c>
      <c r="D2272" t="s">
        <v>158</v>
      </c>
      <c r="F2272">
        <v>2018</v>
      </c>
      <c r="G2272">
        <v>41</v>
      </c>
      <c r="H2272">
        <v>41</v>
      </c>
      <c r="I2272">
        <v>315</v>
      </c>
      <c r="O2272">
        <v>3.1709999999999998</v>
      </c>
      <c r="P2272">
        <v>0.64200000000000002</v>
      </c>
      <c r="Q2272">
        <v>9876.9</v>
      </c>
      <c r="R2272" t="s">
        <v>923</v>
      </c>
      <c r="T2272" t="s">
        <v>28</v>
      </c>
      <c r="Y2272" t="s">
        <v>260</v>
      </c>
    </row>
    <row r="2273" spans="1:25" x14ac:dyDescent="0.45">
      <c r="A2273" t="s">
        <v>258</v>
      </c>
      <c r="B2273" t="s">
        <v>273</v>
      </c>
      <c r="C2273">
        <v>2369</v>
      </c>
      <c r="D2273" t="s">
        <v>158</v>
      </c>
      <c r="F2273">
        <v>2019</v>
      </c>
      <c r="G2273">
        <v>6</v>
      </c>
      <c r="H2273">
        <v>6</v>
      </c>
      <c r="I2273">
        <v>45</v>
      </c>
      <c r="O2273">
        <v>0.46400000000000002</v>
      </c>
      <c r="P2273">
        <v>0.64200000000000002</v>
      </c>
      <c r="Q2273">
        <v>1445.4</v>
      </c>
      <c r="R2273" t="s">
        <v>923</v>
      </c>
      <c r="T2273" t="s">
        <v>28</v>
      </c>
      <c r="Y2273" t="s">
        <v>260</v>
      </c>
    </row>
    <row r="2274" spans="1:25" x14ac:dyDescent="0.45">
      <c r="A2274" t="s">
        <v>258</v>
      </c>
      <c r="B2274" t="s">
        <v>273</v>
      </c>
      <c r="C2274">
        <v>2369</v>
      </c>
      <c r="D2274" t="s">
        <v>158</v>
      </c>
      <c r="F2274">
        <v>2020</v>
      </c>
      <c r="G2274">
        <v>60</v>
      </c>
      <c r="H2274">
        <v>60</v>
      </c>
      <c r="I2274">
        <v>472</v>
      </c>
      <c r="O2274">
        <v>5.8529999999999998</v>
      </c>
      <c r="P2274">
        <v>0.81</v>
      </c>
      <c r="Q2274">
        <v>14454</v>
      </c>
      <c r="R2274" t="s">
        <v>923</v>
      </c>
      <c r="T2274" t="s">
        <v>28</v>
      </c>
      <c r="Y2274" t="s">
        <v>260</v>
      </c>
    </row>
    <row r="2275" spans="1:25" x14ac:dyDescent="0.45">
      <c r="A2275" t="s">
        <v>258</v>
      </c>
      <c r="B2275" t="s">
        <v>273</v>
      </c>
      <c r="C2275">
        <v>2369</v>
      </c>
      <c r="D2275" t="s">
        <v>158</v>
      </c>
      <c r="F2275">
        <v>2021</v>
      </c>
      <c r="G2275">
        <v>50</v>
      </c>
      <c r="H2275">
        <v>50</v>
      </c>
      <c r="I2275">
        <v>393</v>
      </c>
      <c r="O2275">
        <v>4.8780000000000001</v>
      </c>
      <c r="P2275">
        <v>0.81</v>
      </c>
      <c r="Q2275">
        <v>12045</v>
      </c>
      <c r="R2275" t="s">
        <v>923</v>
      </c>
      <c r="T2275" t="s">
        <v>28</v>
      </c>
      <c r="Y2275" t="s">
        <v>260</v>
      </c>
    </row>
    <row r="2276" spans="1:25" x14ac:dyDescent="0.45">
      <c r="A2276" t="s">
        <v>258</v>
      </c>
      <c r="B2276" t="s">
        <v>273</v>
      </c>
      <c r="C2276">
        <v>2369</v>
      </c>
      <c r="D2276" t="s">
        <v>158</v>
      </c>
      <c r="F2276">
        <v>2022</v>
      </c>
      <c r="G2276">
        <v>37</v>
      </c>
      <c r="H2276">
        <v>37</v>
      </c>
      <c r="I2276">
        <v>265</v>
      </c>
      <c r="O2276">
        <v>3.609</v>
      </c>
      <c r="P2276">
        <v>0.81</v>
      </c>
      <c r="Q2276">
        <v>8913.2999999999993</v>
      </c>
      <c r="R2276" t="s">
        <v>923</v>
      </c>
      <c r="T2276" t="s">
        <v>28</v>
      </c>
      <c r="Y2276" t="s">
        <v>260</v>
      </c>
    </row>
    <row r="2277" spans="1:25" x14ac:dyDescent="0.45">
      <c r="A2277" t="s">
        <v>258</v>
      </c>
      <c r="B2277" t="s">
        <v>273</v>
      </c>
      <c r="C2277">
        <v>2369</v>
      </c>
      <c r="D2277" t="s">
        <v>158</v>
      </c>
      <c r="F2277">
        <v>2023</v>
      </c>
      <c r="G2277">
        <v>32</v>
      </c>
      <c r="H2277">
        <v>32</v>
      </c>
      <c r="I2277">
        <v>239</v>
      </c>
      <c r="O2277">
        <v>3.1219999999999999</v>
      </c>
      <c r="P2277">
        <v>0.81</v>
      </c>
      <c r="Q2277">
        <v>7708.8</v>
      </c>
      <c r="R2277" t="s">
        <v>923</v>
      </c>
      <c r="T2277" t="s">
        <v>28</v>
      </c>
      <c r="Y2277" t="s">
        <v>260</v>
      </c>
    </row>
    <row r="2278" spans="1:25" x14ac:dyDescent="0.45">
      <c r="A2278" t="s">
        <v>258</v>
      </c>
      <c r="B2278" t="s">
        <v>273</v>
      </c>
      <c r="C2278">
        <v>2369</v>
      </c>
      <c r="D2278" t="s">
        <v>158</v>
      </c>
      <c r="F2278">
        <v>2024</v>
      </c>
      <c r="G2278">
        <v>13</v>
      </c>
      <c r="H2278">
        <v>13</v>
      </c>
      <c r="I2278">
        <v>109</v>
      </c>
      <c r="O2278">
        <v>1.268</v>
      </c>
      <c r="P2278">
        <v>0.81</v>
      </c>
      <c r="Q2278">
        <v>3131.7</v>
      </c>
      <c r="R2278" t="s">
        <v>923</v>
      </c>
      <c r="T2278" t="s">
        <v>28</v>
      </c>
      <c r="Y2278" t="s">
        <v>260</v>
      </c>
    </row>
    <row r="2279" spans="1:25" x14ac:dyDescent="0.45">
      <c r="A2279" t="s">
        <v>274</v>
      </c>
      <c r="B2279" t="s">
        <v>275</v>
      </c>
      <c r="C2279">
        <v>2378</v>
      </c>
      <c r="D2279">
        <v>1</v>
      </c>
      <c r="F2279">
        <v>2009</v>
      </c>
      <c r="G2279">
        <v>945</v>
      </c>
      <c r="H2279">
        <v>934.4</v>
      </c>
      <c r="I2279">
        <v>76403.62</v>
      </c>
      <c r="K2279">
        <v>1154.009</v>
      </c>
      <c r="L2279">
        <v>2.4807999999999999</v>
      </c>
      <c r="M2279">
        <v>90620.865999999995</v>
      </c>
      <c r="N2279">
        <v>0.1028</v>
      </c>
      <c r="O2279">
        <v>193.964</v>
      </c>
      <c r="P2279">
        <v>0.43840000000000001</v>
      </c>
      <c r="Q2279">
        <v>882651.85699999996</v>
      </c>
      <c r="R2279" t="s">
        <v>82</v>
      </c>
      <c r="S2279" t="s">
        <v>45</v>
      </c>
      <c r="T2279" t="s">
        <v>65</v>
      </c>
      <c r="V2279" t="s">
        <v>276</v>
      </c>
      <c r="W2279" t="s">
        <v>51</v>
      </c>
      <c r="Y2279" t="s">
        <v>107</v>
      </c>
    </row>
    <row r="2280" spans="1:25" x14ac:dyDescent="0.45">
      <c r="A2280" t="s">
        <v>274</v>
      </c>
      <c r="B2280" t="s">
        <v>275</v>
      </c>
      <c r="C2280">
        <v>2378</v>
      </c>
      <c r="D2280">
        <v>1</v>
      </c>
      <c r="F2280">
        <v>2010</v>
      </c>
      <c r="G2280">
        <v>1346</v>
      </c>
      <c r="H2280">
        <v>1329.24</v>
      </c>
      <c r="I2280">
        <v>115524.86</v>
      </c>
      <c r="K2280">
        <v>1553.279</v>
      </c>
      <c r="L2280">
        <v>2.3315000000000001</v>
      </c>
      <c r="M2280">
        <v>130048.97900000001</v>
      </c>
      <c r="N2280">
        <v>0.1026</v>
      </c>
      <c r="O2280">
        <v>253.95</v>
      </c>
      <c r="P2280">
        <v>0.3962</v>
      </c>
      <c r="Q2280">
        <v>1266775.0109999999</v>
      </c>
      <c r="R2280" t="s">
        <v>82</v>
      </c>
      <c r="S2280" t="s">
        <v>45</v>
      </c>
      <c r="T2280" t="s">
        <v>65</v>
      </c>
      <c r="V2280" t="s">
        <v>276</v>
      </c>
      <c r="W2280" t="s">
        <v>51</v>
      </c>
      <c r="Y2280" t="s">
        <v>107</v>
      </c>
    </row>
    <row r="2281" spans="1:25" x14ac:dyDescent="0.45">
      <c r="A2281" t="s">
        <v>274</v>
      </c>
      <c r="B2281" t="s">
        <v>275</v>
      </c>
      <c r="C2281">
        <v>2378</v>
      </c>
      <c r="D2281">
        <v>1</v>
      </c>
      <c r="F2281">
        <v>2011</v>
      </c>
      <c r="G2281">
        <v>946</v>
      </c>
      <c r="H2281">
        <v>934.87</v>
      </c>
      <c r="I2281">
        <v>74304.75</v>
      </c>
      <c r="K2281">
        <v>1030.1389999999999</v>
      </c>
      <c r="L2281">
        <v>2.1879</v>
      </c>
      <c r="M2281">
        <v>87063.354999999996</v>
      </c>
      <c r="N2281">
        <v>0.1028</v>
      </c>
      <c r="O2281">
        <v>173.85599999999999</v>
      </c>
      <c r="P2281">
        <v>0.3967</v>
      </c>
      <c r="Q2281">
        <v>848137.59499999997</v>
      </c>
      <c r="R2281" t="s">
        <v>82</v>
      </c>
      <c r="S2281" t="s">
        <v>45</v>
      </c>
      <c r="T2281" t="s">
        <v>65</v>
      </c>
      <c r="V2281" t="s">
        <v>276</v>
      </c>
      <c r="W2281" t="s">
        <v>51</v>
      </c>
      <c r="Y2281" t="s">
        <v>107</v>
      </c>
    </row>
    <row r="2282" spans="1:25" x14ac:dyDescent="0.45">
      <c r="A2282" t="s">
        <v>274</v>
      </c>
      <c r="B2282" t="s">
        <v>275</v>
      </c>
      <c r="C2282">
        <v>2378</v>
      </c>
      <c r="D2282">
        <v>1</v>
      </c>
      <c r="F2282">
        <v>2012</v>
      </c>
      <c r="G2282">
        <v>976</v>
      </c>
      <c r="H2282">
        <v>960.14</v>
      </c>
      <c r="I2282">
        <v>73167.83</v>
      </c>
      <c r="K2282">
        <v>933.88699999999994</v>
      </c>
      <c r="L2282">
        <v>2.0145</v>
      </c>
      <c r="M2282">
        <v>85993.191999999995</v>
      </c>
      <c r="N2282">
        <v>0.1028</v>
      </c>
      <c r="O2282">
        <v>163.00800000000001</v>
      </c>
      <c r="P2282">
        <v>0.3805</v>
      </c>
      <c r="Q2282">
        <v>837955.505</v>
      </c>
      <c r="R2282" t="s">
        <v>82</v>
      </c>
      <c r="S2282" t="s">
        <v>45</v>
      </c>
      <c r="T2282" t="s">
        <v>65</v>
      </c>
      <c r="V2282" t="s">
        <v>276</v>
      </c>
      <c r="W2282" t="s">
        <v>51</v>
      </c>
      <c r="Y2282" t="s">
        <v>277</v>
      </c>
    </row>
    <row r="2283" spans="1:25" x14ac:dyDescent="0.45">
      <c r="A2283" t="s">
        <v>274</v>
      </c>
      <c r="B2283" t="s">
        <v>275</v>
      </c>
      <c r="C2283">
        <v>2378</v>
      </c>
      <c r="D2283">
        <v>1</v>
      </c>
      <c r="F2283">
        <v>2013</v>
      </c>
      <c r="G2283">
        <v>623</v>
      </c>
      <c r="H2283">
        <v>612.41</v>
      </c>
      <c r="I2283">
        <v>48480.480000000003</v>
      </c>
      <c r="K2283">
        <v>560.30899999999997</v>
      </c>
      <c r="L2283">
        <v>1.9098999999999999</v>
      </c>
      <c r="M2283">
        <v>52943.277999999998</v>
      </c>
      <c r="N2283">
        <v>0.1022</v>
      </c>
      <c r="O2283">
        <v>103.754</v>
      </c>
      <c r="P2283">
        <v>0.38490000000000002</v>
      </c>
      <c r="Q2283">
        <v>515745.51</v>
      </c>
      <c r="R2283" t="s">
        <v>82</v>
      </c>
      <c r="S2283" t="s">
        <v>45</v>
      </c>
      <c r="T2283" t="s">
        <v>65</v>
      </c>
      <c r="V2283" t="s">
        <v>276</v>
      </c>
      <c r="W2283" t="s">
        <v>51</v>
      </c>
      <c r="Y2283" t="s">
        <v>277</v>
      </c>
    </row>
    <row r="2284" spans="1:25" x14ac:dyDescent="0.45">
      <c r="A2284" t="s">
        <v>274</v>
      </c>
      <c r="B2284" t="s">
        <v>275</v>
      </c>
      <c r="C2284">
        <v>2378</v>
      </c>
      <c r="D2284">
        <v>1</v>
      </c>
      <c r="F2284">
        <v>2014</v>
      </c>
      <c r="G2284">
        <v>0</v>
      </c>
      <c r="H2284">
        <v>0</v>
      </c>
      <c r="R2284" t="s">
        <v>82</v>
      </c>
      <c r="S2284" t="s">
        <v>45</v>
      </c>
      <c r="T2284" t="s">
        <v>65</v>
      </c>
      <c r="V2284" t="s">
        <v>276</v>
      </c>
      <c r="W2284" t="s">
        <v>51</v>
      </c>
      <c r="Y2284" t="s">
        <v>278</v>
      </c>
    </row>
    <row r="2285" spans="1:25" x14ac:dyDescent="0.45">
      <c r="A2285" t="s">
        <v>274</v>
      </c>
      <c r="B2285" t="s">
        <v>275</v>
      </c>
      <c r="C2285">
        <v>2378</v>
      </c>
      <c r="D2285">
        <v>2</v>
      </c>
      <c r="F2285">
        <v>2009</v>
      </c>
      <c r="G2285">
        <v>3454</v>
      </c>
      <c r="H2285">
        <v>3424.01</v>
      </c>
      <c r="I2285">
        <v>420033.84</v>
      </c>
      <c r="K2285">
        <v>349.452</v>
      </c>
      <c r="L2285">
        <v>0.17449999999999999</v>
      </c>
      <c r="M2285">
        <v>408121.79499999998</v>
      </c>
      <c r="N2285">
        <v>0.1028</v>
      </c>
      <c r="O2285">
        <v>892.779</v>
      </c>
      <c r="P2285">
        <v>0.44740000000000002</v>
      </c>
      <c r="Q2285">
        <v>3975952.0129999998</v>
      </c>
      <c r="R2285" t="s">
        <v>82</v>
      </c>
      <c r="S2285" t="s">
        <v>45</v>
      </c>
      <c r="T2285" t="s">
        <v>65</v>
      </c>
      <c r="U2285" t="s">
        <v>132</v>
      </c>
      <c r="V2285" t="s">
        <v>276</v>
      </c>
      <c r="W2285" t="s">
        <v>51</v>
      </c>
      <c r="X2285" t="s">
        <v>143</v>
      </c>
      <c r="Y2285" t="s">
        <v>107</v>
      </c>
    </row>
    <row r="2286" spans="1:25" x14ac:dyDescent="0.45">
      <c r="A2286" t="s">
        <v>274</v>
      </c>
      <c r="B2286" t="s">
        <v>275</v>
      </c>
      <c r="C2286">
        <v>2378</v>
      </c>
      <c r="D2286">
        <v>2</v>
      </c>
      <c r="F2286">
        <v>2010</v>
      </c>
      <c r="G2286">
        <v>4121</v>
      </c>
      <c r="H2286">
        <v>4094.5</v>
      </c>
      <c r="I2286">
        <v>519339.56</v>
      </c>
      <c r="K2286">
        <v>314.68599999999998</v>
      </c>
      <c r="L2286">
        <v>0.12690000000000001</v>
      </c>
      <c r="M2286">
        <v>518041.11099999998</v>
      </c>
      <c r="N2286">
        <v>0.1021</v>
      </c>
      <c r="O2286">
        <v>1060.115</v>
      </c>
      <c r="P2286">
        <v>0.40889999999999999</v>
      </c>
      <c r="Q2286">
        <v>5047620.3150000004</v>
      </c>
      <c r="R2286" t="s">
        <v>82</v>
      </c>
      <c r="S2286" t="s">
        <v>45</v>
      </c>
      <c r="T2286" t="s">
        <v>65</v>
      </c>
      <c r="U2286" t="s">
        <v>132</v>
      </c>
      <c r="V2286" t="s">
        <v>276</v>
      </c>
      <c r="W2286" t="s">
        <v>51</v>
      </c>
      <c r="X2286" t="s">
        <v>143</v>
      </c>
      <c r="Y2286" t="s">
        <v>107</v>
      </c>
    </row>
    <row r="2287" spans="1:25" x14ac:dyDescent="0.45">
      <c r="A2287" t="s">
        <v>274</v>
      </c>
      <c r="B2287" t="s">
        <v>275</v>
      </c>
      <c r="C2287">
        <v>2378</v>
      </c>
      <c r="D2287">
        <v>2</v>
      </c>
      <c r="F2287">
        <v>2011</v>
      </c>
      <c r="G2287">
        <v>1688</v>
      </c>
      <c r="H2287">
        <v>1662.74</v>
      </c>
      <c r="I2287">
        <v>181835.21</v>
      </c>
      <c r="K2287">
        <v>119.795</v>
      </c>
      <c r="L2287">
        <v>0.15129999999999999</v>
      </c>
      <c r="M2287">
        <v>186828.18900000001</v>
      </c>
      <c r="N2287">
        <v>0.1026</v>
      </c>
      <c r="O2287">
        <v>378.69900000000001</v>
      </c>
      <c r="P2287">
        <v>0.38919999999999999</v>
      </c>
      <c r="Q2287">
        <v>1821536.1910000001</v>
      </c>
      <c r="R2287" t="s">
        <v>82</v>
      </c>
      <c r="S2287" t="s">
        <v>45</v>
      </c>
      <c r="T2287" t="s">
        <v>65</v>
      </c>
      <c r="U2287" t="s">
        <v>132</v>
      </c>
      <c r="V2287" t="s">
        <v>276</v>
      </c>
      <c r="W2287" t="s">
        <v>51</v>
      </c>
      <c r="X2287" t="s">
        <v>143</v>
      </c>
      <c r="Y2287" t="s">
        <v>107</v>
      </c>
    </row>
    <row r="2288" spans="1:25" x14ac:dyDescent="0.45">
      <c r="A2288" t="s">
        <v>274</v>
      </c>
      <c r="B2288" t="s">
        <v>275</v>
      </c>
      <c r="C2288">
        <v>2378</v>
      </c>
      <c r="D2288">
        <v>2</v>
      </c>
      <c r="F2288">
        <v>2012</v>
      </c>
      <c r="G2288">
        <v>1606</v>
      </c>
      <c r="H2288">
        <v>1577.33</v>
      </c>
      <c r="I2288">
        <v>112601.5</v>
      </c>
      <c r="K2288">
        <v>71.075999999999993</v>
      </c>
      <c r="L2288">
        <v>0.1103</v>
      </c>
      <c r="M2288">
        <v>117030.327</v>
      </c>
      <c r="N2288">
        <v>8.8999999999999996E-2</v>
      </c>
      <c r="O2288">
        <v>227.14099999999999</v>
      </c>
      <c r="P2288">
        <v>0.31840000000000002</v>
      </c>
      <c r="Q2288">
        <v>1140728.966</v>
      </c>
      <c r="R2288" t="s">
        <v>82</v>
      </c>
      <c r="S2288" t="s">
        <v>45</v>
      </c>
      <c r="T2288" t="s">
        <v>65</v>
      </c>
      <c r="U2288" t="s">
        <v>132</v>
      </c>
      <c r="V2288" t="s">
        <v>276</v>
      </c>
      <c r="W2288" t="s">
        <v>51</v>
      </c>
      <c r="X2288" t="s">
        <v>143</v>
      </c>
      <c r="Y2288" t="s">
        <v>277</v>
      </c>
    </row>
    <row r="2289" spans="1:25" x14ac:dyDescent="0.45">
      <c r="A2289" t="s">
        <v>274</v>
      </c>
      <c r="B2289" t="s">
        <v>275</v>
      </c>
      <c r="C2289">
        <v>2378</v>
      </c>
      <c r="D2289">
        <v>2</v>
      </c>
      <c r="F2289">
        <v>2013</v>
      </c>
      <c r="G2289">
        <v>1442</v>
      </c>
      <c r="H2289">
        <v>1418.41</v>
      </c>
      <c r="I2289">
        <v>139690.9</v>
      </c>
      <c r="K2289">
        <v>81.146000000000001</v>
      </c>
      <c r="L2289">
        <v>0.13539999999999999</v>
      </c>
      <c r="M2289">
        <v>143208.55600000001</v>
      </c>
      <c r="N2289">
        <v>0.1031</v>
      </c>
      <c r="O2289">
        <v>284.20800000000003</v>
      </c>
      <c r="P2289">
        <v>0.37130000000000002</v>
      </c>
      <c r="Q2289">
        <v>1394738.2180000001</v>
      </c>
      <c r="R2289" t="s">
        <v>82</v>
      </c>
      <c r="S2289" t="s">
        <v>45</v>
      </c>
      <c r="T2289" t="s">
        <v>65</v>
      </c>
      <c r="U2289" t="s">
        <v>132</v>
      </c>
      <c r="V2289" t="s">
        <v>276</v>
      </c>
      <c r="W2289" t="s">
        <v>51</v>
      </c>
      <c r="X2289" t="s">
        <v>143</v>
      </c>
      <c r="Y2289" t="s">
        <v>277</v>
      </c>
    </row>
    <row r="2290" spans="1:25" x14ac:dyDescent="0.45">
      <c r="A2290" t="s">
        <v>274</v>
      </c>
      <c r="B2290" t="s">
        <v>275</v>
      </c>
      <c r="C2290">
        <v>2378</v>
      </c>
      <c r="D2290">
        <v>2</v>
      </c>
      <c r="F2290">
        <v>2014</v>
      </c>
      <c r="G2290">
        <v>2196</v>
      </c>
      <c r="H2290">
        <v>2170.52</v>
      </c>
      <c r="I2290">
        <v>245777.09</v>
      </c>
      <c r="K2290">
        <v>220.495</v>
      </c>
      <c r="L2290">
        <v>0.29010000000000002</v>
      </c>
      <c r="M2290">
        <v>260214.00599999999</v>
      </c>
      <c r="N2290">
        <v>0.1028</v>
      </c>
      <c r="O2290">
        <v>502.26100000000002</v>
      </c>
      <c r="P2290">
        <v>0.37590000000000001</v>
      </c>
      <c r="Q2290">
        <v>2535018.9900000002</v>
      </c>
      <c r="R2290" t="s">
        <v>82</v>
      </c>
      <c r="S2290" t="s">
        <v>45</v>
      </c>
      <c r="T2290" t="s">
        <v>65</v>
      </c>
      <c r="U2290" t="s">
        <v>132</v>
      </c>
      <c r="V2290" t="s">
        <v>276</v>
      </c>
      <c r="W2290" t="s">
        <v>51</v>
      </c>
      <c r="X2290" t="s">
        <v>143</v>
      </c>
      <c r="Y2290" t="s">
        <v>277</v>
      </c>
    </row>
    <row r="2291" spans="1:25" x14ac:dyDescent="0.45">
      <c r="A2291" t="s">
        <v>274</v>
      </c>
      <c r="B2291" t="s">
        <v>275</v>
      </c>
      <c r="C2291">
        <v>2378</v>
      </c>
      <c r="D2291">
        <v>2</v>
      </c>
      <c r="F2291">
        <v>2015</v>
      </c>
      <c r="G2291">
        <v>1424</v>
      </c>
      <c r="H2291">
        <v>1399.24</v>
      </c>
      <c r="I2291">
        <v>149950.48000000001</v>
      </c>
      <c r="K2291">
        <v>206.11</v>
      </c>
      <c r="L2291">
        <v>0.48280000000000001</v>
      </c>
      <c r="M2291">
        <v>156598.247</v>
      </c>
      <c r="N2291">
        <v>0.1026</v>
      </c>
      <c r="O2291">
        <v>303.702</v>
      </c>
      <c r="P2291">
        <v>0.36720000000000003</v>
      </c>
      <c r="Q2291">
        <v>1526514.504</v>
      </c>
      <c r="R2291" t="s">
        <v>82</v>
      </c>
      <c r="S2291" t="s">
        <v>45</v>
      </c>
      <c r="T2291" t="s">
        <v>65</v>
      </c>
      <c r="U2291" t="s">
        <v>132</v>
      </c>
      <c r="V2291" t="s">
        <v>276</v>
      </c>
      <c r="W2291" t="s">
        <v>51</v>
      </c>
      <c r="X2291" t="s">
        <v>143</v>
      </c>
      <c r="Y2291" t="s">
        <v>279</v>
      </c>
    </row>
    <row r="2292" spans="1:25" x14ac:dyDescent="0.45">
      <c r="A2292" t="s">
        <v>274</v>
      </c>
      <c r="B2292" t="s">
        <v>275</v>
      </c>
      <c r="C2292">
        <v>2378</v>
      </c>
      <c r="D2292">
        <v>2</v>
      </c>
      <c r="F2292">
        <v>2016</v>
      </c>
      <c r="G2292">
        <v>1051</v>
      </c>
      <c r="H2292">
        <v>1023.18</v>
      </c>
      <c r="I2292">
        <v>97100.64</v>
      </c>
      <c r="K2292">
        <v>113.654</v>
      </c>
      <c r="L2292">
        <v>0.60650000000000004</v>
      </c>
      <c r="M2292">
        <v>101961.697</v>
      </c>
      <c r="N2292">
        <v>0.10299999999999999</v>
      </c>
      <c r="O2292">
        <v>199.82599999999999</v>
      </c>
      <c r="P2292">
        <v>0.37130000000000002</v>
      </c>
      <c r="Q2292">
        <v>993538.98499999999</v>
      </c>
      <c r="R2292" t="s">
        <v>82</v>
      </c>
      <c r="S2292" t="s">
        <v>45</v>
      </c>
      <c r="T2292" t="s">
        <v>65</v>
      </c>
      <c r="U2292" t="s">
        <v>132</v>
      </c>
      <c r="V2292" t="s">
        <v>276</v>
      </c>
      <c r="W2292" t="s">
        <v>51</v>
      </c>
      <c r="X2292" t="s">
        <v>143</v>
      </c>
      <c r="Y2292" t="s">
        <v>279</v>
      </c>
    </row>
    <row r="2293" spans="1:25" x14ac:dyDescent="0.45">
      <c r="A2293" t="s">
        <v>274</v>
      </c>
      <c r="B2293" t="s">
        <v>275</v>
      </c>
      <c r="C2293">
        <v>2378</v>
      </c>
      <c r="D2293">
        <v>2</v>
      </c>
      <c r="F2293">
        <v>2017</v>
      </c>
      <c r="G2293">
        <v>233</v>
      </c>
      <c r="H2293">
        <v>225.7</v>
      </c>
      <c r="I2293">
        <v>24037.75</v>
      </c>
      <c r="K2293">
        <v>26.196999999999999</v>
      </c>
      <c r="L2293">
        <v>0.74770000000000003</v>
      </c>
      <c r="M2293">
        <v>24977.438999999998</v>
      </c>
      <c r="N2293">
        <v>0.1022</v>
      </c>
      <c r="O2293">
        <v>48.252000000000002</v>
      </c>
      <c r="P2293">
        <v>0.36199999999999999</v>
      </c>
      <c r="Q2293">
        <v>243688.37299999999</v>
      </c>
      <c r="R2293" t="s">
        <v>82</v>
      </c>
      <c r="S2293" t="s">
        <v>45</v>
      </c>
      <c r="T2293" t="s">
        <v>65</v>
      </c>
      <c r="U2293" t="s">
        <v>132</v>
      </c>
      <c r="V2293" t="s">
        <v>276</v>
      </c>
      <c r="W2293" t="s">
        <v>51</v>
      </c>
      <c r="X2293" t="s">
        <v>143</v>
      </c>
      <c r="Y2293" t="s">
        <v>280</v>
      </c>
    </row>
    <row r="2294" spans="1:25" x14ac:dyDescent="0.45">
      <c r="A2294" t="s">
        <v>274</v>
      </c>
      <c r="B2294" t="s">
        <v>275</v>
      </c>
      <c r="C2294">
        <v>2378</v>
      </c>
      <c r="D2294">
        <v>2</v>
      </c>
      <c r="F2294">
        <v>2018</v>
      </c>
      <c r="G2294">
        <v>193</v>
      </c>
      <c r="H2294">
        <v>182.72</v>
      </c>
      <c r="I2294">
        <v>15668.62</v>
      </c>
      <c r="K2294">
        <v>19.324999999999999</v>
      </c>
      <c r="L2294">
        <v>0.37290000000000001</v>
      </c>
      <c r="M2294">
        <v>17648.355</v>
      </c>
      <c r="N2294">
        <v>0.104</v>
      </c>
      <c r="O2294">
        <v>34.267000000000003</v>
      </c>
      <c r="P2294">
        <v>0.3679</v>
      </c>
      <c r="Q2294">
        <v>172105.13099999999</v>
      </c>
      <c r="R2294" t="s">
        <v>82</v>
      </c>
      <c r="S2294" t="s">
        <v>45</v>
      </c>
      <c r="T2294" t="s">
        <v>65</v>
      </c>
      <c r="U2294" t="s">
        <v>132</v>
      </c>
      <c r="V2294" t="s">
        <v>276</v>
      </c>
      <c r="W2294" t="s">
        <v>51</v>
      </c>
      <c r="X2294" t="s">
        <v>143</v>
      </c>
      <c r="Y2294" t="s">
        <v>280</v>
      </c>
    </row>
    <row r="2295" spans="1:25" x14ac:dyDescent="0.45">
      <c r="A2295" t="s">
        <v>274</v>
      </c>
      <c r="B2295" t="s">
        <v>275</v>
      </c>
      <c r="C2295">
        <v>2378</v>
      </c>
      <c r="D2295">
        <v>2</v>
      </c>
      <c r="F2295">
        <v>2019</v>
      </c>
      <c r="G2295">
        <v>0</v>
      </c>
      <c r="H2295">
        <v>0</v>
      </c>
      <c r="R2295" t="s">
        <v>82</v>
      </c>
      <c r="S2295" t="s">
        <v>45</v>
      </c>
      <c r="T2295" t="s">
        <v>65</v>
      </c>
      <c r="U2295" t="s">
        <v>132</v>
      </c>
      <c r="V2295" t="s">
        <v>276</v>
      </c>
      <c r="W2295" t="s">
        <v>51</v>
      </c>
      <c r="X2295" t="s">
        <v>143</v>
      </c>
      <c r="Y2295" t="s">
        <v>281</v>
      </c>
    </row>
    <row r="2296" spans="1:25" x14ac:dyDescent="0.45">
      <c r="A2296" t="s">
        <v>274</v>
      </c>
      <c r="B2296" t="s">
        <v>275</v>
      </c>
      <c r="C2296">
        <v>2378</v>
      </c>
      <c r="D2296">
        <v>3</v>
      </c>
      <c r="F2296">
        <v>2009</v>
      </c>
      <c r="G2296">
        <v>194</v>
      </c>
      <c r="H2296">
        <v>184.77</v>
      </c>
      <c r="I2296">
        <v>13607.8</v>
      </c>
      <c r="K2296">
        <v>88.03</v>
      </c>
      <c r="L2296">
        <v>0.86629999999999996</v>
      </c>
      <c r="M2296">
        <v>15023.29</v>
      </c>
      <c r="N2296">
        <v>8.1799999999999998E-2</v>
      </c>
      <c r="O2296">
        <v>18.346</v>
      </c>
      <c r="P2296">
        <v>0.19939999999999999</v>
      </c>
      <c r="Q2296">
        <v>185549.079</v>
      </c>
      <c r="R2296" t="s">
        <v>923</v>
      </c>
      <c r="T2296" t="s">
        <v>63</v>
      </c>
      <c r="V2296" t="s">
        <v>50</v>
      </c>
      <c r="W2296" t="s">
        <v>110</v>
      </c>
      <c r="Y2296" t="s">
        <v>107</v>
      </c>
    </row>
    <row r="2297" spans="1:25" x14ac:dyDescent="0.45">
      <c r="A2297" t="s">
        <v>274</v>
      </c>
      <c r="B2297" t="s">
        <v>275</v>
      </c>
      <c r="C2297">
        <v>2378</v>
      </c>
      <c r="D2297">
        <v>3</v>
      </c>
      <c r="F2297">
        <v>2010</v>
      </c>
      <c r="G2297">
        <v>235</v>
      </c>
      <c r="H2297">
        <v>228.24</v>
      </c>
      <c r="I2297">
        <v>12505.55</v>
      </c>
      <c r="K2297">
        <v>68.674999999999997</v>
      </c>
      <c r="L2297">
        <v>0.81230000000000002</v>
      </c>
      <c r="M2297">
        <v>12087.222</v>
      </c>
      <c r="N2297">
        <v>8.1000000000000003E-2</v>
      </c>
      <c r="O2297">
        <v>14.252000000000001</v>
      </c>
      <c r="P2297">
        <v>0.19109999999999999</v>
      </c>
      <c r="Q2297">
        <v>149312.90599999999</v>
      </c>
      <c r="R2297" t="s">
        <v>923</v>
      </c>
      <c r="T2297" t="s">
        <v>63</v>
      </c>
      <c r="V2297" t="s">
        <v>50</v>
      </c>
      <c r="W2297" t="s">
        <v>110</v>
      </c>
      <c r="Y2297" t="s">
        <v>107</v>
      </c>
    </row>
    <row r="2298" spans="1:25" x14ac:dyDescent="0.45">
      <c r="A2298" t="s">
        <v>274</v>
      </c>
      <c r="B2298" t="s">
        <v>275</v>
      </c>
      <c r="C2298">
        <v>2378</v>
      </c>
      <c r="D2298">
        <v>3</v>
      </c>
      <c r="F2298">
        <v>2011</v>
      </c>
      <c r="G2298">
        <v>354</v>
      </c>
      <c r="H2298">
        <v>345.34</v>
      </c>
      <c r="I2298">
        <v>21821.41</v>
      </c>
      <c r="K2298">
        <v>121.197</v>
      </c>
      <c r="L2298">
        <v>1.1114999999999999</v>
      </c>
      <c r="M2298">
        <v>20824.78</v>
      </c>
      <c r="N2298">
        <v>8.1199999999999994E-2</v>
      </c>
      <c r="O2298">
        <v>24.01</v>
      </c>
      <c r="P2298">
        <v>0.19320000000000001</v>
      </c>
      <c r="Q2298">
        <v>257043.068</v>
      </c>
      <c r="R2298" t="s">
        <v>923</v>
      </c>
      <c r="T2298" t="s">
        <v>63</v>
      </c>
      <c r="V2298" t="s">
        <v>50</v>
      </c>
      <c r="W2298" t="s">
        <v>110</v>
      </c>
      <c r="Y2298" t="s">
        <v>107</v>
      </c>
    </row>
    <row r="2299" spans="1:25" x14ac:dyDescent="0.45">
      <c r="A2299" t="s">
        <v>274</v>
      </c>
      <c r="B2299" t="s">
        <v>275</v>
      </c>
      <c r="C2299">
        <v>2378</v>
      </c>
      <c r="D2299">
        <v>3</v>
      </c>
      <c r="F2299">
        <v>2012</v>
      </c>
      <c r="G2299">
        <v>257</v>
      </c>
      <c r="H2299">
        <v>246.11</v>
      </c>
      <c r="I2299">
        <v>6743.89</v>
      </c>
      <c r="K2299">
        <v>37.927</v>
      </c>
      <c r="L2299">
        <v>0.63139999999999996</v>
      </c>
      <c r="M2299">
        <v>6466.3130000000001</v>
      </c>
      <c r="N2299">
        <v>7.5700000000000003E-2</v>
      </c>
      <c r="O2299">
        <v>8.2200000000000006</v>
      </c>
      <c r="P2299">
        <v>0.2034</v>
      </c>
      <c r="Q2299">
        <v>79977.900999999998</v>
      </c>
      <c r="R2299" t="s">
        <v>923</v>
      </c>
      <c r="T2299" t="s">
        <v>63</v>
      </c>
      <c r="V2299" t="s">
        <v>50</v>
      </c>
      <c r="W2299" t="s">
        <v>110</v>
      </c>
      <c r="Y2299" t="s">
        <v>277</v>
      </c>
    </row>
    <row r="2300" spans="1:25" x14ac:dyDescent="0.45">
      <c r="A2300" t="s">
        <v>274</v>
      </c>
      <c r="B2300" t="s">
        <v>275</v>
      </c>
      <c r="C2300">
        <v>2378</v>
      </c>
      <c r="D2300">
        <v>3</v>
      </c>
      <c r="F2300">
        <v>2013</v>
      </c>
      <c r="G2300">
        <v>136</v>
      </c>
      <c r="H2300">
        <v>126.6</v>
      </c>
      <c r="I2300">
        <v>8222.2999999999993</v>
      </c>
      <c r="K2300">
        <v>48.317</v>
      </c>
      <c r="L2300">
        <v>2.3315999999999999</v>
      </c>
      <c r="M2300">
        <v>7879.3149999999996</v>
      </c>
      <c r="N2300">
        <v>8.1500000000000003E-2</v>
      </c>
      <c r="O2300">
        <v>9.76</v>
      </c>
      <c r="P2300">
        <v>0.23130000000000001</v>
      </c>
      <c r="Q2300">
        <v>97331.05</v>
      </c>
      <c r="R2300" t="s">
        <v>923</v>
      </c>
      <c r="T2300" t="s">
        <v>63</v>
      </c>
      <c r="V2300" t="s">
        <v>50</v>
      </c>
      <c r="W2300" t="s">
        <v>110</v>
      </c>
      <c r="Y2300" t="s">
        <v>277</v>
      </c>
    </row>
    <row r="2301" spans="1:25" x14ac:dyDescent="0.45">
      <c r="A2301" t="s">
        <v>274</v>
      </c>
      <c r="B2301" t="s">
        <v>275</v>
      </c>
      <c r="C2301">
        <v>2378</v>
      </c>
      <c r="D2301">
        <v>3</v>
      </c>
      <c r="F2301">
        <v>2014</v>
      </c>
      <c r="G2301">
        <v>263</v>
      </c>
      <c r="H2301">
        <v>250.43</v>
      </c>
      <c r="I2301">
        <v>11032.02</v>
      </c>
      <c r="K2301">
        <v>66.203000000000003</v>
      </c>
      <c r="L2301">
        <v>0.54800000000000004</v>
      </c>
      <c r="M2301">
        <v>14850.174000000001</v>
      </c>
      <c r="N2301">
        <v>8.09E-2</v>
      </c>
      <c r="O2301">
        <v>31.459</v>
      </c>
      <c r="P2301">
        <v>0.26500000000000001</v>
      </c>
      <c r="Q2301">
        <v>183265.071</v>
      </c>
      <c r="R2301" t="s">
        <v>923</v>
      </c>
      <c r="T2301" t="s">
        <v>63</v>
      </c>
      <c r="V2301" t="s">
        <v>50</v>
      </c>
      <c r="W2301" t="s">
        <v>110</v>
      </c>
      <c r="Y2301" t="s">
        <v>277</v>
      </c>
    </row>
    <row r="2302" spans="1:25" x14ac:dyDescent="0.45">
      <c r="A2302" t="s">
        <v>274</v>
      </c>
      <c r="B2302" t="s">
        <v>275</v>
      </c>
      <c r="C2302">
        <v>2378</v>
      </c>
      <c r="D2302">
        <v>3</v>
      </c>
      <c r="F2302">
        <v>2015</v>
      </c>
      <c r="G2302">
        <v>144</v>
      </c>
      <c r="H2302">
        <v>141.83000000000001</v>
      </c>
      <c r="I2302">
        <v>12197.52</v>
      </c>
      <c r="K2302">
        <v>43.627000000000002</v>
      </c>
      <c r="L2302">
        <v>0.61950000000000005</v>
      </c>
      <c r="M2302">
        <v>11213.444</v>
      </c>
      <c r="N2302">
        <v>8.1000000000000003E-2</v>
      </c>
      <c r="O2302">
        <v>15.43</v>
      </c>
      <c r="P2302">
        <v>0.22720000000000001</v>
      </c>
      <c r="Q2302">
        <v>138464.016</v>
      </c>
      <c r="R2302" t="s">
        <v>923</v>
      </c>
      <c r="T2302" t="s">
        <v>63</v>
      </c>
      <c r="V2302" t="s">
        <v>50</v>
      </c>
      <c r="W2302" t="s">
        <v>110</v>
      </c>
      <c r="Y2302" t="s">
        <v>279</v>
      </c>
    </row>
    <row r="2303" spans="1:25" x14ac:dyDescent="0.45">
      <c r="A2303" t="s">
        <v>274</v>
      </c>
      <c r="B2303" t="s">
        <v>275</v>
      </c>
      <c r="C2303">
        <v>2378</v>
      </c>
      <c r="D2303">
        <v>3</v>
      </c>
      <c r="F2303">
        <v>2016</v>
      </c>
      <c r="G2303">
        <v>36</v>
      </c>
      <c r="H2303">
        <v>35.04</v>
      </c>
      <c r="I2303">
        <v>2244.14</v>
      </c>
      <c r="K2303">
        <v>8.94</v>
      </c>
      <c r="L2303">
        <v>0.51570000000000005</v>
      </c>
      <c r="M2303">
        <v>2150.4699999999998</v>
      </c>
      <c r="N2303">
        <v>8.1100000000000005E-2</v>
      </c>
      <c r="O2303">
        <v>2.2839999999999998</v>
      </c>
      <c r="P2303">
        <v>0.1726</v>
      </c>
      <c r="Q2303">
        <v>26533.763999999999</v>
      </c>
      <c r="R2303" t="s">
        <v>923</v>
      </c>
      <c r="T2303" t="s">
        <v>63</v>
      </c>
      <c r="V2303" t="s">
        <v>50</v>
      </c>
      <c r="W2303" t="s">
        <v>110</v>
      </c>
      <c r="Y2303" t="s">
        <v>279</v>
      </c>
    </row>
    <row r="2304" spans="1:25" x14ac:dyDescent="0.45">
      <c r="A2304" t="s">
        <v>274</v>
      </c>
      <c r="B2304" t="s">
        <v>275</v>
      </c>
      <c r="C2304">
        <v>2378</v>
      </c>
      <c r="D2304">
        <v>3</v>
      </c>
      <c r="F2304">
        <v>2017</v>
      </c>
      <c r="G2304">
        <v>0</v>
      </c>
      <c r="H2304">
        <v>0</v>
      </c>
      <c r="R2304" t="s">
        <v>923</v>
      </c>
      <c r="T2304" t="s">
        <v>63</v>
      </c>
      <c r="V2304" t="s">
        <v>50</v>
      </c>
      <c r="W2304" t="s">
        <v>110</v>
      </c>
      <c r="Y2304" t="s">
        <v>280</v>
      </c>
    </row>
    <row r="2305" spans="1:25" x14ac:dyDescent="0.45">
      <c r="A2305" t="s">
        <v>274</v>
      </c>
      <c r="B2305" t="s">
        <v>275</v>
      </c>
      <c r="C2305">
        <v>2378</v>
      </c>
      <c r="D2305">
        <v>3</v>
      </c>
      <c r="F2305">
        <v>2018</v>
      </c>
      <c r="G2305">
        <v>0</v>
      </c>
      <c r="H2305">
        <v>0</v>
      </c>
      <c r="R2305" t="s">
        <v>923</v>
      </c>
      <c r="T2305" t="s">
        <v>63</v>
      </c>
      <c r="V2305" t="s">
        <v>50</v>
      </c>
      <c r="W2305" t="s">
        <v>110</v>
      </c>
      <c r="Y2305" t="s">
        <v>280</v>
      </c>
    </row>
    <row r="2306" spans="1:25" x14ac:dyDescent="0.45">
      <c r="A2306" t="s">
        <v>274</v>
      </c>
      <c r="B2306" t="s">
        <v>275</v>
      </c>
      <c r="C2306">
        <v>2378</v>
      </c>
      <c r="D2306">
        <v>3</v>
      </c>
      <c r="F2306">
        <v>2019</v>
      </c>
      <c r="G2306">
        <v>0</v>
      </c>
      <c r="H2306">
        <v>0</v>
      </c>
      <c r="R2306" t="s">
        <v>923</v>
      </c>
      <c r="T2306" t="s">
        <v>63</v>
      </c>
      <c r="V2306" t="s">
        <v>50</v>
      </c>
      <c r="W2306" t="s">
        <v>110</v>
      </c>
      <c r="Y2306" t="s">
        <v>281</v>
      </c>
    </row>
    <row r="2307" spans="1:25" x14ac:dyDescent="0.45">
      <c r="A2307" t="s">
        <v>274</v>
      </c>
      <c r="B2307" t="s">
        <v>282</v>
      </c>
      <c r="C2307">
        <v>2379</v>
      </c>
      <c r="D2307">
        <v>2001</v>
      </c>
      <c r="F2307">
        <v>2009</v>
      </c>
      <c r="G2307">
        <v>48</v>
      </c>
      <c r="H2307">
        <v>48</v>
      </c>
      <c r="I2307">
        <v>1156</v>
      </c>
      <c r="K2307">
        <v>0.247</v>
      </c>
      <c r="L2307">
        <v>1.54E-2</v>
      </c>
      <c r="M2307">
        <v>2346.9</v>
      </c>
      <c r="N2307">
        <v>7.4099999999999999E-2</v>
      </c>
      <c r="O2307">
        <v>16.542000000000002</v>
      </c>
      <c r="P2307">
        <v>1.0438000000000001</v>
      </c>
      <c r="Q2307">
        <v>31351.8</v>
      </c>
      <c r="R2307" t="s">
        <v>333</v>
      </c>
      <c r="S2307" t="s">
        <v>38</v>
      </c>
      <c r="T2307" t="s">
        <v>28</v>
      </c>
      <c r="V2307" t="s">
        <v>32</v>
      </c>
      <c r="Y2307" t="s">
        <v>103</v>
      </c>
    </row>
    <row r="2308" spans="1:25" x14ac:dyDescent="0.45">
      <c r="A2308" t="s">
        <v>274</v>
      </c>
      <c r="B2308" t="s">
        <v>282</v>
      </c>
      <c r="C2308">
        <v>2379</v>
      </c>
      <c r="D2308">
        <v>2001</v>
      </c>
      <c r="F2308">
        <v>2010</v>
      </c>
      <c r="G2308">
        <v>136</v>
      </c>
      <c r="H2308">
        <v>136</v>
      </c>
      <c r="I2308">
        <v>3484</v>
      </c>
      <c r="K2308">
        <v>0.155</v>
      </c>
      <c r="L2308">
        <v>3.8E-3</v>
      </c>
      <c r="M2308">
        <v>5222.6000000000004</v>
      </c>
      <c r="N2308">
        <v>6.1899999999999997E-2</v>
      </c>
      <c r="O2308">
        <v>32.271999999999998</v>
      </c>
      <c r="P2308">
        <v>0.76619999999999999</v>
      </c>
      <c r="Q2308">
        <v>83530</v>
      </c>
      <c r="R2308" t="s">
        <v>333</v>
      </c>
      <c r="S2308" t="s">
        <v>38</v>
      </c>
      <c r="T2308" t="s">
        <v>28</v>
      </c>
      <c r="V2308" t="s">
        <v>32</v>
      </c>
      <c r="Y2308" t="s">
        <v>103</v>
      </c>
    </row>
    <row r="2309" spans="1:25" x14ac:dyDescent="0.45">
      <c r="A2309" t="s">
        <v>274</v>
      </c>
      <c r="B2309" t="s">
        <v>282</v>
      </c>
      <c r="C2309">
        <v>2379</v>
      </c>
      <c r="D2309">
        <v>2001</v>
      </c>
      <c r="F2309">
        <v>2011</v>
      </c>
      <c r="G2309">
        <v>275</v>
      </c>
      <c r="H2309">
        <v>275</v>
      </c>
      <c r="I2309">
        <v>7569</v>
      </c>
      <c r="K2309">
        <v>0.19400000000000001</v>
      </c>
      <c r="L2309">
        <v>2.5000000000000001E-3</v>
      </c>
      <c r="M2309">
        <v>10250.5</v>
      </c>
      <c r="N2309">
        <v>6.0600000000000001E-2</v>
      </c>
      <c r="O2309">
        <v>62.085000000000001</v>
      </c>
      <c r="P2309">
        <v>0.73640000000000005</v>
      </c>
      <c r="Q2309">
        <v>167751.5</v>
      </c>
      <c r="R2309" t="s">
        <v>333</v>
      </c>
      <c r="S2309" t="s">
        <v>38</v>
      </c>
      <c r="T2309" t="s">
        <v>28</v>
      </c>
      <c r="V2309" t="s">
        <v>32</v>
      </c>
      <c r="Y2309" t="s">
        <v>103</v>
      </c>
    </row>
    <row r="2310" spans="1:25" x14ac:dyDescent="0.45">
      <c r="A2310" t="s">
        <v>274</v>
      </c>
      <c r="B2310" t="s">
        <v>282</v>
      </c>
      <c r="C2310">
        <v>2379</v>
      </c>
      <c r="D2310">
        <v>2001</v>
      </c>
      <c r="F2310">
        <v>2012</v>
      </c>
      <c r="G2310">
        <v>493</v>
      </c>
      <c r="H2310">
        <v>493</v>
      </c>
      <c r="I2310">
        <v>14381</v>
      </c>
      <c r="K2310">
        <v>0.23400000000000001</v>
      </c>
      <c r="L2310">
        <v>1.9E-3</v>
      </c>
      <c r="M2310">
        <v>18076.7</v>
      </c>
      <c r="N2310">
        <v>5.9900000000000002E-2</v>
      </c>
      <c r="O2310">
        <v>108.235</v>
      </c>
      <c r="P2310">
        <v>0.72030000000000005</v>
      </c>
      <c r="Q2310">
        <v>299619.7</v>
      </c>
      <c r="R2310" t="s">
        <v>333</v>
      </c>
      <c r="S2310" t="s">
        <v>38</v>
      </c>
      <c r="T2310" t="s">
        <v>28</v>
      </c>
      <c r="V2310" t="s">
        <v>32</v>
      </c>
      <c r="Y2310" t="s">
        <v>283</v>
      </c>
    </row>
    <row r="2311" spans="1:25" x14ac:dyDescent="0.45">
      <c r="A2311" t="s">
        <v>274</v>
      </c>
      <c r="B2311" t="s">
        <v>282</v>
      </c>
      <c r="C2311">
        <v>2379</v>
      </c>
      <c r="D2311">
        <v>2001</v>
      </c>
      <c r="F2311">
        <v>2013</v>
      </c>
      <c r="G2311">
        <v>462</v>
      </c>
      <c r="H2311">
        <v>462</v>
      </c>
      <c r="I2311">
        <v>11583</v>
      </c>
      <c r="K2311">
        <v>8.4000000000000005E-2</v>
      </c>
      <c r="L2311">
        <v>1E-3</v>
      </c>
      <c r="M2311">
        <v>16585.8</v>
      </c>
      <c r="N2311">
        <v>5.8999999999999997E-2</v>
      </c>
      <c r="O2311">
        <v>97.805000000000007</v>
      </c>
      <c r="P2311">
        <v>0.7</v>
      </c>
      <c r="Q2311">
        <v>279463.8</v>
      </c>
      <c r="R2311" t="s">
        <v>333</v>
      </c>
      <c r="S2311" t="s">
        <v>38</v>
      </c>
      <c r="T2311" t="s">
        <v>28</v>
      </c>
      <c r="V2311" t="s">
        <v>32</v>
      </c>
      <c r="Y2311" t="s">
        <v>283</v>
      </c>
    </row>
    <row r="2312" spans="1:25" x14ac:dyDescent="0.45">
      <c r="A2312" t="s">
        <v>274</v>
      </c>
      <c r="B2312" t="s">
        <v>282</v>
      </c>
      <c r="C2312">
        <v>2379</v>
      </c>
      <c r="D2312">
        <v>2001</v>
      </c>
      <c r="F2312">
        <v>2014</v>
      </c>
      <c r="G2312">
        <v>489</v>
      </c>
      <c r="H2312">
        <v>489</v>
      </c>
      <c r="I2312">
        <v>11879</v>
      </c>
      <c r="K2312">
        <v>0.219</v>
      </c>
      <c r="L2312">
        <v>1.8E-3</v>
      </c>
      <c r="M2312">
        <v>17895.3</v>
      </c>
      <c r="N2312">
        <v>5.9799999999999999E-2</v>
      </c>
      <c r="O2312">
        <v>107.002</v>
      </c>
      <c r="P2312">
        <v>0.71840000000000004</v>
      </c>
      <c r="Q2312">
        <v>297059.7</v>
      </c>
      <c r="R2312" t="s">
        <v>333</v>
      </c>
      <c r="S2312" t="s">
        <v>38</v>
      </c>
      <c r="T2312" t="s">
        <v>28</v>
      </c>
      <c r="V2312" t="s">
        <v>32</v>
      </c>
      <c r="Y2312" t="s">
        <v>283</v>
      </c>
    </row>
    <row r="2313" spans="1:25" x14ac:dyDescent="0.45">
      <c r="A2313" t="s">
        <v>274</v>
      </c>
      <c r="B2313" t="s">
        <v>282</v>
      </c>
      <c r="C2313">
        <v>2379</v>
      </c>
      <c r="D2313">
        <v>2001</v>
      </c>
      <c r="F2313">
        <v>2015</v>
      </c>
      <c r="G2313">
        <v>326</v>
      </c>
      <c r="H2313">
        <v>326</v>
      </c>
      <c r="I2313">
        <v>8371</v>
      </c>
      <c r="K2313">
        <v>0.52100000000000002</v>
      </c>
      <c r="L2313">
        <v>5.1000000000000004E-3</v>
      </c>
      <c r="M2313">
        <v>12913</v>
      </c>
      <c r="N2313">
        <v>6.3299999999999995E-2</v>
      </c>
      <c r="O2313">
        <v>81.388999999999996</v>
      </c>
      <c r="P2313">
        <v>0.79820000000000002</v>
      </c>
      <c r="Q2313">
        <v>201690.2</v>
      </c>
      <c r="R2313" t="s">
        <v>333</v>
      </c>
      <c r="S2313" t="s">
        <v>38</v>
      </c>
      <c r="T2313" t="s">
        <v>28</v>
      </c>
      <c r="V2313" t="s">
        <v>32</v>
      </c>
      <c r="Y2313" t="s">
        <v>284</v>
      </c>
    </row>
    <row r="2314" spans="1:25" x14ac:dyDescent="0.45">
      <c r="A2314" t="s">
        <v>274</v>
      </c>
      <c r="B2314" t="s">
        <v>282</v>
      </c>
      <c r="C2314">
        <v>2379</v>
      </c>
      <c r="D2314">
        <v>2001</v>
      </c>
      <c r="F2314">
        <v>2016</v>
      </c>
      <c r="G2314">
        <v>319</v>
      </c>
      <c r="H2314">
        <v>319</v>
      </c>
      <c r="I2314">
        <v>7810</v>
      </c>
      <c r="K2314">
        <v>9.4E-2</v>
      </c>
      <c r="L2314">
        <v>1.2999999999999999E-3</v>
      </c>
      <c r="M2314">
        <v>11546.6</v>
      </c>
      <c r="N2314">
        <v>5.9299999999999999E-2</v>
      </c>
      <c r="O2314">
        <v>68.498999999999995</v>
      </c>
      <c r="P2314">
        <v>0.70779999999999998</v>
      </c>
      <c r="Q2314">
        <v>193314.1</v>
      </c>
      <c r="R2314" t="s">
        <v>333</v>
      </c>
      <c r="S2314" t="s">
        <v>38</v>
      </c>
      <c r="T2314" t="s">
        <v>28</v>
      </c>
      <c r="V2314" t="s">
        <v>32</v>
      </c>
      <c r="Y2314" t="s">
        <v>284</v>
      </c>
    </row>
    <row r="2315" spans="1:25" x14ac:dyDescent="0.45">
      <c r="A2315" t="s">
        <v>274</v>
      </c>
      <c r="B2315" t="s">
        <v>282</v>
      </c>
      <c r="C2315">
        <v>2379</v>
      </c>
      <c r="D2315">
        <v>2001</v>
      </c>
      <c r="F2315">
        <v>2017</v>
      </c>
      <c r="G2315">
        <v>215</v>
      </c>
      <c r="H2315">
        <v>215</v>
      </c>
      <c r="I2315">
        <v>5416</v>
      </c>
      <c r="K2315">
        <v>0.126</v>
      </c>
      <c r="L2315">
        <v>2.2000000000000001E-3</v>
      </c>
      <c r="M2315">
        <v>7945.3</v>
      </c>
      <c r="N2315">
        <v>6.0199999999999997E-2</v>
      </c>
      <c r="O2315">
        <v>47.835999999999999</v>
      </c>
      <c r="P2315">
        <v>0.72789999999999999</v>
      </c>
      <c r="Q2315">
        <v>130895.9</v>
      </c>
      <c r="R2315" t="s">
        <v>333</v>
      </c>
      <c r="S2315" t="s">
        <v>38</v>
      </c>
      <c r="T2315" t="s">
        <v>28</v>
      </c>
      <c r="V2315" t="s">
        <v>32</v>
      </c>
      <c r="Y2315" t="s">
        <v>285</v>
      </c>
    </row>
    <row r="2316" spans="1:25" x14ac:dyDescent="0.45">
      <c r="A2316" t="s">
        <v>274</v>
      </c>
      <c r="B2316" t="s">
        <v>282</v>
      </c>
      <c r="C2316">
        <v>2379</v>
      </c>
      <c r="D2316">
        <v>2001</v>
      </c>
      <c r="F2316">
        <v>2018</v>
      </c>
      <c r="G2316">
        <v>429</v>
      </c>
      <c r="H2316">
        <v>429</v>
      </c>
      <c r="I2316">
        <v>11687</v>
      </c>
      <c r="K2316">
        <v>0.44600000000000001</v>
      </c>
      <c r="L2316">
        <v>3.5000000000000001E-3</v>
      </c>
      <c r="M2316">
        <v>16365</v>
      </c>
      <c r="N2316">
        <v>6.1600000000000002E-2</v>
      </c>
      <c r="O2316">
        <v>100.68</v>
      </c>
      <c r="P2316">
        <v>0.75939999999999996</v>
      </c>
      <c r="Q2316">
        <v>263082.3</v>
      </c>
      <c r="R2316" t="s">
        <v>333</v>
      </c>
      <c r="S2316" t="s">
        <v>38</v>
      </c>
      <c r="T2316" t="s">
        <v>28</v>
      </c>
      <c r="V2316" t="s">
        <v>32</v>
      </c>
      <c r="Y2316" t="s">
        <v>285</v>
      </c>
    </row>
    <row r="2317" spans="1:25" x14ac:dyDescent="0.45">
      <c r="A2317" t="s">
        <v>274</v>
      </c>
      <c r="B2317" t="s">
        <v>282</v>
      </c>
      <c r="C2317">
        <v>2379</v>
      </c>
      <c r="D2317">
        <v>2001</v>
      </c>
      <c r="F2317">
        <v>2019</v>
      </c>
      <c r="G2317">
        <v>110</v>
      </c>
      <c r="H2317">
        <v>110</v>
      </c>
      <c r="I2317">
        <v>2605</v>
      </c>
      <c r="K2317">
        <v>4.2000000000000003E-2</v>
      </c>
      <c r="L2317">
        <v>1.6000000000000001E-3</v>
      </c>
      <c r="M2317">
        <v>4005.7</v>
      </c>
      <c r="N2317">
        <v>5.96E-2</v>
      </c>
      <c r="O2317">
        <v>23.867000000000001</v>
      </c>
      <c r="P2317">
        <v>0.71360000000000001</v>
      </c>
      <c r="Q2317">
        <v>66749.600000000006</v>
      </c>
      <c r="R2317" t="s">
        <v>333</v>
      </c>
      <c r="S2317" t="s">
        <v>38</v>
      </c>
      <c r="T2317" t="s">
        <v>28</v>
      </c>
      <c r="V2317" t="s">
        <v>32</v>
      </c>
      <c r="Y2317" t="s">
        <v>285</v>
      </c>
    </row>
    <row r="2318" spans="1:25" x14ac:dyDescent="0.45">
      <c r="A2318" t="s">
        <v>274</v>
      </c>
      <c r="B2318" t="s">
        <v>282</v>
      </c>
      <c r="C2318">
        <v>2379</v>
      </c>
      <c r="D2318">
        <v>2001</v>
      </c>
      <c r="F2318">
        <v>2020</v>
      </c>
      <c r="G2318">
        <v>195</v>
      </c>
      <c r="H2318">
        <v>195</v>
      </c>
      <c r="I2318">
        <v>4549</v>
      </c>
      <c r="K2318">
        <v>0.187</v>
      </c>
      <c r="L2318">
        <v>3.3E-3</v>
      </c>
      <c r="M2318">
        <v>7397.4</v>
      </c>
      <c r="N2318">
        <v>6.1400000000000003E-2</v>
      </c>
      <c r="O2318">
        <v>45.341999999999999</v>
      </c>
      <c r="P2318">
        <v>0.75380000000000003</v>
      </c>
      <c r="Q2318">
        <v>119429.7</v>
      </c>
      <c r="R2318" t="s">
        <v>333</v>
      </c>
      <c r="S2318" t="s">
        <v>38</v>
      </c>
      <c r="T2318" t="s">
        <v>28</v>
      </c>
      <c r="V2318" t="s">
        <v>32</v>
      </c>
      <c r="Y2318" t="s">
        <v>160</v>
      </c>
    </row>
    <row r="2319" spans="1:25" x14ac:dyDescent="0.45">
      <c r="A2319" t="s">
        <v>274</v>
      </c>
      <c r="B2319" t="s">
        <v>282</v>
      </c>
      <c r="C2319">
        <v>2379</v>
      </c>
      <c r="D2319">
        <v>2001</v>
      </c>
      <c r="F2319">
        <v>2021</v>
      </c>
      <c r="G2319">
        <v>97</v>
      </c>
      <c r="H2319">
        <v>97</v>
      </c>
      <c r="I2319">
        <v>2240</v>
      </c>
      <c r="K2319">
        <v>1.7999999999999999E-2</v>
      </c>
      <c r="L2319">
        <v>1E-3</v>
      </c>
      <c r="M2319">
        <v>3482.3</v>
      </c>
      <c r="N2319">
        <v>5.8999999999999997E-2</v>
      </c>
      <c r="O2319">
        <v>20.535</v>
      </c>
      <c r="P2319">
        <v>0.7</v>
      </c>
      <c r="Q2319">
        <v>58675.3</v>
      </c>
      <c r="R2319" t="s">
        <v>333</v>
      </c>
      <c r="S2319" t="s">
        <v>38</v>
      </c>
      <c r="T2319" t="s">
        <v>28</v>
      </c>
      <c r="V2319" t="s">
        <v>32</v>
      </c>
      <c r="Y2319" t="s">
        <v>161</v>
      </c>
    </row>
    <row r="2320" spans="1:25" x14ac:dyDescent="0.45">
      <c r="A2320" t="s">
        <v>274</v>
      </c>
      <c r="B2320" t="s">
        <v>282</v>
      </c>
      <c r="C2320">
        <v>2379</v>
      </c>
      <c r="D2320">
        <v>2001</v>
      </c>
      <c r="F2320">
        <v>2022</v>
      </c>
      <c r="G2320">
        <v>153</v>
      </c>
      <c r="H2320">
        <v>130.22</v>
      </c>
      <c r="I2320">
        <v>3442.77</v>
      </c>
      <c r="K2320">
        <v>0.86699999999999999</v>
      </c>
      <c r="L2320">
        <v>3.39E-2</v>
      </c>
      <c r="M2320">
        <v>4172.1000000000004</v>
      </c>
      <c r="N2320">
        <v>6.0199999999999997E-2</v>
      </c>
      <c r="O2320">
        <v>13.098000000000001</v>
      </c>
      <c r="P2320">
        <v>0.35099999999999998</v>
      </c>
      <c r="Q2320">
        <v>68592.2</v>
      </c>
      <c r="R2320" t="s">
        <v>333</v>
      </c>
      <c r="S2320" t="s">
        <v>38</v>
      </c>
      <c r="T2320" t="s">
        <v>28</v>
      </c>
      <c r="V2320" t="s">
        <v>32</v>
      </c>
      <c r="Y2320" t="s">
        <v>161</v>
      </c>
    </row>
    <row r="2321" spans="1:25" x14ac:dyDescent="0.45">
      <c r="A2321" t="s">
        <v>274</v>
      </c>
      <c r="B2321" t="s">
        <v>282</v>
      </c>
      <c r="C2321">
        <v>2379</v>
      </c>
      <c r="D2321">
        <v>2001</v>
      </c>
      <c r="F2321">
        <v>2023</v>
      </c>
      <c r="G2321">
        <v>118</v>
      </c>
      <c r="H2321">
        <v>93.91</v>
      </c>
      <c r="I2321">
        <v>2622.53</v>
      </c>
      <c r="K2321">
        <v>0.10299999999999999</v>
      </c>
      <c r="L2321">
        <v>9.2999999999999992E-3</v>
      </c>
      <c r="M2321">
        <v>2851</v>
      </c>
      <c r="N2321">
        <v>5.96E-2</v>
      </c>
      <c r="O2321">
        <v>3.802</v>
      </c>
      <c r="P2321">
        <v>0.1678</v>
      </c>
      <c r="Q2321">
        <v>48177.4</v>
      </c>
      <c r="R2321" t="s">
        <v>333</v>
      </c>
      <c r="S2321" t="s">
        <v>38</v>
      </c>
      <c r="T2321" t="s">
        <v>28</v>
      </c>
      <c r="V2321" t="s">
        <v>32</v>
      </c>
      <c r="Y2321" t="s">
        <v>161</v>
      </c>
    </row>
    <row r="2322" spans="1:25" x14ac:dyDescent="0.45">
      <c r="A2322" t="s">
        <v>274</v>
      </c>
      <c r="B2322" t="s">
        <v>282</v>
      </c>
      <c r="C2322">
        <v>2379</v>
      </c>
      <c r="D2322">
        <v>2001</v>
      </c>
      <c r="F2322">
        <v>2024</v>
      </c>
      <c r="G2322">
        <v>28</v>
      </c>
      <c r="H2322">
        <v>26.23</v>
      </c>
      <c r="I2322">
        <v>1059.81</v>
      </c>
      <c r="K2322">
        <v>6.7000000000000004E-2</v>
      </c>
      <c r="L2322">
        <v>0.46750000000000003</v>
      </c>
      <c r="M2322">
        <v>43.7</v>
      </c>
      <c r="N2322">
        <v>7.9699999999999993E-2</v>
      </c>
      <c r="O2322">
        <v>0.188</v>
      </c>
      <c r="P2322">
        <v>1.1237999999999999</v>
      </c>
      <c r="Q2322">
        <v>639.29999999999995</v>
      </c>
      <c r="R2322" t="s">
        <v>333</v>
      </c>
      <c r="S2322" t="s">
        <v>38</v>
      </c>
      <c r="T2322" t="s">
        <v>28</v>
      </c>
      <c r="V2322" t="s">
        <v>32</v>
      </c>
      <c r="Y2322" t="s">
        <v>161</v>
      </c>
    </row>
    <row r="2323" spans="1:25" x14ac:dyDescent="0.45">
      <c r="A2323" t="s">
        <v>274</v>
      </c>
      <c r="B2323" t="s">
        <v>282</v>
      </c>
      <c r="C2323">
        <v>2379</v>
      </c>
      <c r="D2323">
        <v>3001</v>
      </c>
      <c r="F2323">
        <v>2009</v>
      </c>
      <c r="G2323">
        <v>17</v>
      </c>
      <c r="H2323">
        <v>17</v>
      </c>
      <c r="I2323">
        <v>220</v>
      </c>
      <c r="K2323">
        <v>4.7E-2</v>
      </c>
      <c r="L2323">
        <v>8.3999999999999995E-3</v>
      </c>
      <c r="M2323">
        <v>751.2</v>
      </c>
      <c r="N2323">
        <v>6.6799999999999998E-2</v>
      </c>
      <c r="O2323">
        <v>4.9169999999999998</v>
      </c>
      <c r="P2323">
        <v>0.87649999999999995</v>
      </c>
      <c r="Q2323">
        <v>11154.4</v>
      </c>
      <c r="R2323" t="s">
        <v>333</v>
      </c>
      <c r="S2323" t="s">
        <v>38</v>
      </c>
      <c r="T2323" t="s">
        <v>28</v>
      </c>
      <c r="V2323" t="s">
        <v>32</v>
      </c>
      <c r="Y2323" t="s">
        <v>103</v>
      </c>
    </row>
    <row r="2324" spans="1:25" x14ac:dyDescent="0.45">
      <c r="A2324" t="s">
        <v>274</v>
      </c>
      <c r="B2324" t="s">
        <v>282</v>
      </c>
      <c r="C2324">
        <v>2379</v>
      </c>
      <c r="D2324">
        <v>3001</v>
      </c>
      <c r="F2324">
        <v>2010</v>
      </c>
      <c r="G2324">
        <v>95</v>
      </c>
      <c r="H2324">
        <v>95</v>
      </c>
      <c r="I2324">
        <v>2097</v>
      </c>
      <c r="K2324">
        <v>0.23499999999999999</v>
      </c>
      <c r="L2324">
        <v>7.6E-3</v>
      </c>
      <c r="M2324">
        <v>4140</v>
      </c>
      <c r="N2324">
        <v>6.59E-2</v>
      </c>
      <c r="O2324">
        <v>26.844999999999999</v>
      </c>
      <c r="P2324">
        <v>0.8579</v>
      </c>
      <c r="Q2324">
        <v>62230</v>
      </c>
      <c r="R2324" t="s">
        <v>333</v>
      </c>
      <c r="S2324" t="s">
        <v>38</v>
      </c>
      <c r="T2324" t="s">
        <v>28</v>
      </c>
      <c r="V2324" t="s">
        <v>32</v>
      </c>
      <c r="Y2324" t="s">
        <v>103</v>
      </c>
    </row>
    <row r="2325" spans="1:25" x14ac:dyDescent="0.45">
      <c r="A2325" t="s">
        <v>274</v>
      </c>
      <c r="B2325" t="s">
        <v>282</v>
      </c>
      <c r="C2325">
        <v>2379</v>
      </c>
      <c r="D2325">
        <v>3001</v>
      </c>
      <c r="F2325">
        <v>2011</v>
      </c>
      <c r="G2325">
        <v>256</v>
      </c>
      <c r="H2325">
        <v>256</v>
      </c>
      <c r="I2325">
        <v>6979</v>
      </c>
      <c r="K2325">
        <v>0.38800000000000001</v>
      </c>
      <c r="L2325">
        <v>4.8999999999999998E-3</v>
      </c>
      <c r="M2325">
        <v>10601.2</v>
      </c>
      <c r="N2325">
        <v>6.3E-2</v>
      </c>
      <c r="O2325">
        <v>66.281999999999996</v>
      </c>
      <c r="P2325">
        <v>0.79179999999999995</v>
      </c>
      <c r="Q2325">
        <v>166701.9</v>
      </c>
      <c r="R2325" t="s">
        <v>333</v>
      </c>
      <c r="S2325" t="s">
        <v>38</v>
      </c>
      <c r="T2325" t="s">
        <v>28</v>
      </c>
      <c r="V2325" t="s">
        <v>32</v>
      </c>
      <c r="Y2325" t="s">
        <v>103</v>
      </c>
    </row>
    <row r="2326" spans="1:25" x14ac:dyDescent="0.45">
      <c r="A2326" t="s">
        <v>274</v>
      </c>
      <c r="B2326" t="s">
        <v>282</v>
      </c>
      <c r="C2326">
        <v>2379</v>
      </c>
      <c r="D2326">
        <v>3001</v>
      </c>
      <c r="F2326">
        <v>2012</v>
      </c>
      <c r="G2326">
        <v>351</v>
      </c>
      <c r="H2326">
        <v>351</v>
      </c>
      <c r="I2326">
        <v>9566</v>
      </c>
      <c r="K2326">
        <v>0.19800000000000001</v>
      </c>
      <c r="L2326">
        <v>2.0999999999999999E-3</v>
      </c>
      <c r="M2326">
        <v>13773.6</v>
      </c>
      <c r="N2326">
        <v>6.0100000000000001E-2</v>
      </c>
      <c r="O2326">
        <v>82.566000000000003</v>
      </c>
      <c r="P2326">
        <v>0.72560000000000002</v>
      </c>
      <c r="Q2326">
        <v>227203.20000000001</v>
      </c>
      <c r="R2326" t="s">
        <v>333</v>
      </c>
      <c r="S2326" t="s">
        <v>38</v>
      </c>
      <c r="T2326" t="s">
        <v>28</v>
      </c>
      <c r="V2326" t="s">
        <v>32</v>
      </c>
      <c r="Y2326" t="s">
        <v>283</v>
      </c>
    </row>
    <row r="2327" spans="1:25" x14ac:dyDescent="0.45">
      <c r="A2327" t="s">
        <v>274</v>
      </c>
      <c r="B2327" t="s">
        <v>282</v>
      </c>
      <c r="C2327">
        <v>2379</v>
      </c>
      <c r="D2327">
        <v>3001</v>
      </c>
      <c r="F2327">
        <v>2013</v>
      </c>
      <c r="G2327">
        <v>406</v>
      </c>
      <c r="H2327">
        <v>406</v>
      </c>
      <c r="I2327">
        <v>10397</v>
      </c>
      <c r="K2327">
        <v>0.115</v>
      </c>
      <c r="L2327">
        <v>1.2999999999999999E-3</v>
      </c>
      <c r="M2327">
        <v>15672.4</v>
      </c>
      <c r="N2327">
        <v>5.9299999999999999E-2</v>
      </c>
      <c r="O2327">
        <v>92.671000000000006</v>
      </c>
      <c r="P2327">
        <v>0.70620000000000005</v>
      </c>
      <c r="Q2327">
        <v>262341.3</v>
      </c>
      <c r="R2327" t="s">
        <v>333</v>
      </c>
      <c r="S2327" t="s">
        <v>38</v>
      </c>
      <c r="T2327" t="s">
        <v>28</v>
      </c>
      <c r="V2327" t="s">
        <v>32</v>
      </c>
      <c r="Y2327" t="s">
        <v>283</v>
      </c>
    </row>
    <row r="2328" spans="1:25" x14ac:dyDescent="0.45">
      <c r="A2328" t="s">
        <v>274</v>
      </c>
      <c r="B2328" t="s">
        <v>282</v>
      </c>
      <c r="C2328">
        <v>2379</v>
      </c>
      <c r="D2328">
        <v>3001</v>
      </c>
      <c r="F2328">
        <v>2014</v>
      </c>
      <c r="G2328">
        <v>549</v>
      </c>
      <c r="H2328">
        <v>549</v>
      </c>
      <c r="I2328">
        <v>14738</v>
      </c>
      <c r="K2328">
        <v>0.28699999999999998</v>
      </c>
      <c r="L2328">
        <v>2E-3</v>
      </c>
      <c r="M2328">
        <v>21491.599999999999</v>
      </c>
      <c r="N2328">
        <v>0.06</v>
      </c>
      <c r="O2328">
        <v>128.57599999999999</v>
      </c>
      <c r="P2328">
        <v>0.7228</v>
      </c>
      <c r="Q2328">
        <v>355276.7</v>
      </c>
      <c r="R2328" t="s">
        <v>333</v>
      </c>
      <c r="S2328" t="s">
        <v>38</v>
      </c>
      <c r="T2328" t="s">
        <v>28</v>
      </c>
      <c r="V2328" t="s">
        <v>32</v>
      </c>
      <c r="Y2328" t="s">
        <v>283</v>
      </c>
    </row>
    <row r="2329" spans="1:25" x14ac:dyDescent="0.45">
      <c r="A2329" t="s">
        <v>274</v>
      </c>
      <c r="B2329" t="s">
        <v>282</v>
      </c>
      <c r="C2329">
        <v>2379</v>
      </c>
      <c r="D2329">
        <v>3001</v>
      </c>
      <c r="F2329">
        <v>2015</v>
      </c>
      <c r="G2329">
        <v>294</v>
      </c>
      <c r="H2329">
        <v>294</v>
      </c>
      <c r="I2329">
        <v>7727</v>
      </c>
      <c r="K2329">
        <v>0.46100000000000002</v>
      </c>
      <c r="L2329">
        <v>5.0000000000000001E-3</v>
      </c>
      <c r="M2329">
        <v>12208</v>
      </c>
      <c r="N2329">
        <v>6.3200000000000006E-2</v>
      </c>
      <c r="O2329">
        <v>76.483000000000004</v>
      </c>
      <c r="P2329">
        <v>0.79520000000000002</v>
      </c>
      <c r="Q2329">
        <v>191506</v>
      </c>
      <c r="R2329" t="s">
        <v>333</v>
      </c>
      <c r="S2329" t="s">
        <v>38</v>
      </c>
      <c r="T2329" t="s">
        <v>28</v>
      </c>
      <c r="V2329" t="s">
        <v>32</v>
      </c>
      <c r="Y2329" t="s">
        <v>284</v>
      </c>
    </row>
    <row r="2330" spans="1:25" x14ac:dyDescent="0.45">
      <c r="A2330" t="s">
        <v>274</v>
      </c>
      <c r="B2330" t="s">
        <v>282</v>
      </c>
      <c r="C2330">
        <v>2379</v>
      </c>
      <c r="D2330">
        <v>3001</v>
      </c>
      <c r="F2330">
        <v>2016</v>
      </c>
      <c r="G2330">
        <v>450</v>
      </c>
      <c r="H2330">
        <v>450</v>
      </c>
      <c r="I2330">
        <v>11518</v>
      </c>
      <c r="K2330">
        <v>0.13100000000000001</v>
      </c>
      <c r="L2330">
        <v>1.2999999999999999E-3</v>
      </c>
      <c r="M2330">
        <v>17378.400000000001</v>
      </c>
      <c r="N2330">
        <v>5.9299999999999999E-2</v>
      </c>
      <c r="O2330">
        <v>102.797</v>
      </c>
      <c r="P2330">
        <v>0.70669999999999999</v>
      </c>
      <c r="Q2330">
        <v>290785.8</v>
      </c>
      <c r="R2330" t="s">
        <v>333</v>
      </c>
      <c r="S2330" t="s">
        <v>38</v>
      </c>
      <c r="T2330" t="s">
        <v>28</v>
      </c>
      <c r="V2330" t="s">
        <v>32</v>
      </c>
      <c r="Y2330" t="s">
        <v>284</v>
      </c>
    </row>
    <row r="2331" spans="1:25" x14ac:dyDescent="0.45">
      <c r="A2331" t="s">
        <v>274</v>
      </c>
      <c r="B2331" t="s">
        <v>282</v>
      </c>
      <c r="C2331">
        <v>2379</v>
      </c>
      <c r="D2331">
        <v>3001</v>
      </c>
      <c r="F2331">
        <v>2017</v>
      </c>
      <c r="G2331">
        <v>159</v>
      </c>
      <c r="H2331">
        <v>159</v>
      </c>
      <c r="I2331">
        <v>3912</v>
      </c>
      <c r="K2331">
        <v>0.11700000000000001</v>
      </c>
      <c r="L2331">
        <v>2.5999999999999999E-3</v>
      </c>
      <c r="M2331">
        <v>6302.4</v>
      </c>
      <c r="N2331">
        <v>6.0699999999999997E-2</v>
      </c>
      <c r="O2331">
        <v>38.090000000000003</v>
      </c>
      <c r="P2331">
        <v>0.73770000000000002</v>
      </c>
      <c r="Q2331">
        <v>103033.8</v>
      </c>
      <c r="R2331" t="s">
        <v>333</v>
      </c>
      <c r="S2331" t="s">
        <v>38</v>
      </c>
      <c r="T2331" t="s">
        <v>28</v>
      </c>
      <c r="V2331" t="s">
        <v>32</v>
      </c>
      <c r="Y2331" t="s">
        <v>285</v>
      </c>
    </row>
    <row r="2332" spans="1:25" x14ac:dyDescent="0.45">
      <c r="A2332" t="s">
        <v>274</v>
      </c>
      <c r="B2332" t="s">
        <v>282</v>
      </c>
      <c r="C2332">
        <v>2379</v>
      </c>
      <c r="D2332">
        <v>3001</v>
      </c>
      <c r="F2332">
        <v>2018</v>
      </c>
      <c r="G2332">
        <v>7</v>
      </c>
      <c r="H2332">
        <v>7</v>
      </c>
      <c r="I2332">
        <v>149</v>
      </c>
      <c r="K2332">
        <v>8.9999999999999993E-3</v>
      </c>
      <c r="L2332">
        <v>4.0000000000000001E-3</v>
      </c>
      <c r="M2332">
        <v>285.2</v>
      </c>
      <c r="N2332">
        <v>6.2100000000000002E-2</v>
      </c>
      <c r="O2332">
        <v>1.7609999999999999</v>
      </c>
      <c r="P2332">
        <v>0.77139999999999997</v>
      </c>
      <c r="Q2332">
        <v>4549.8999999999996</v>
      </c>
      <c r="R2332" t="s">
        <v>333</v>
      </c>
      <c r="S2332" t="s">
        <v>38</v>
      </c>
      <c r="T2332" t="s">
        <v>28</v>
      </c>
      <c r="V2332" t="s">
        <v>32</v>
      </c>
      <c r="Y2332" t="s">
        <v>285</v>
      </c>
    </row>
    <row r="2333" spans="1:25" x14ac:dyDescent="0.45">
      <c r="A2333" t="s">
        <v>274</v>
      </c>
      <c r="B2333" t="s">
        <v>282</v>
      </c>
      <c r="C2333">
        <v>2379</v>
      </c>
      <c r="D2333">
        <v>3001</v>
      </c>
      <c r="F2333">
        <v>2019</v>
      </c>
      <c r="G2333">
        <v>142</v>
      </c>
      <c r="H2333">
        <v>142</v>
      </c>
      <c r="I2333">
        <v>3475</v>
      </c>
      <c r="K2333">
        <v>7.8E-2</v>
      </c>
      <c r="L2333">
        <v>2E-3</v>
      </c>
      <c r="M2333">
        <v>5567.6</v>
      </c>
      <c r="N2333">
        <v>6.0100000000000001E-2</v>
      </c>
      <c r="O2333">
        <v>33.351999999999997</v>
      </c>
      <c r="P2333">
        <v>0.72460000000000002</v>
      </c>
      <c r="Q2333">
        <v>91908.7</v>
      </c>
      <c r="R2333" t="s">
        <v>333</v>
      </c>
      <c r="S2333" t="s">
        <v>38</v>
      </c>
      <c r="T2333" t="s">
        <v>28</v>
      </c>
      <c r="V2333" t="s">
        <v>32</v>
      </c>
      <c r="Y2333" t="s">
        <v>285</v>
      </c>
    </row>
    <row r="2334" spans="1:25" x14ac:dyDescent="0.45">
      <c r="A2334" t="s">
        <v>274</v>
      </c>
      <c r="B2334" t="s">
        <v>282</v>
      </c>
      <c r="C2334">
        <v>2379</v>
      </c>
      <c r="D2334">
        <v>3001</v>
      </c>
      <c r="F2334">
        <v>2020</v>
      </c>
      <c r="G2334">
        <v>179</v>
      </c>
      <c r="H2334">
        <v>179</v>
      </c>
      <c r="I2334">
        <v>4387</v>
      </c>
      <c r="K2334">
        <v>0.17899999999999999</v>
      </c>
      <c r="L2334">
        <v>3.3E-3</v>
      </c>
      <c r="M2334">
        <v>7201.6</v>
      </c>
      <c r="N2334">
        <v>6.1499999999999999E-2</v>
      </c>
      <c r="O2334">
        <v>44.042999999999999</v>
      </c>
      <c r="P2334">
        <v>0.75590000000000002</v>
      </c>
      <c r="Q2334">
        <v>116184.2</v>
      </c>
      <c r="R2334" t="s">
        <v>333</v>
      </c>
      <c r="S2334" t="s">
        <v>38</v>
      </c>
      <c r="T2334" t="s">
        <v>28</v>
      </c>
      <c r="V2334" t="s">
        <v>32</v>
      </c>
      <c r="Y2334" t="s">
        <v>160</v>
      </c>
    </row>
    <row r="2335" spans="1:25" x14ac:dyDescent="0.45">
      <c r="A2335" t="s">
        <v>274</v>
      </c>
      <c r="B2335" t="s">
        <v>282</v>
      </c>
      <c r="C2335">
        <v>2379</v>
      </c>
      <c r="D2335">
        <v>3001</v>
      </c>
      <c r="F2335">
        <v>2021</v>
      </c>
      <c r="G2335">
        <v>126</v>
      </c>
      <c r="H2335">
        <v>126</v>
      </c>
      <c r="I2335">
        <v>2897</v>
      </c>
      <c r="K2335">
        <v>2.4E-2</v>
      </c>
      <c r="L2335">
        <v>1E-3</v>
      </c>
      <c r="M2335">
        <v>4838.3999999999996</v>
      </c>
      <c r="N2335">
        <v>5.8999999999999997E-2</v>
      </c>
      <c r="O2335">
        <v>28.481999999999999</v>
      </c>
      <c r="P2335">
        <v>0.7</v>
      </c>
      <c r="Q2335">
        <v>81370.8</v>
      </c>
      <c r="R2335" t="s">
        <v>333</v>
      </c>
      <c r="S2335" t="s">
        <v>38</v>
      </c>
      <c r="T2335" t="s">
        <v>28</v>
      </c>
      <c r="V2335" t="s">
        <v>32</v>
      </c>
      <c r="Y2335" t="s">
        <v>161</v>
      </c>
    </row>
    <row r="2336" spans="1:25" x14ac:dyDescent="0.45">
      <c r="A2336" t="s">
        <v>274</v>
      </c>
      <c r="B2336" t="s">
        <v>282</v>
      </c>
      <c r="C2336">
        <v>2379</v>
      </c>
      <c r="D2336">
        <v>3001</v>
      </c>
      <c r="F2336">
        <v>2022</v>
      </c>
      <c r="G2336">
        <v>187</v>
      </c>
      <c r="H2336">
        <v>158.25</v>
      </c>
      <c r="I2336">
        <v>4311.5200000000004</v>
      </c>
      <c r="K2336">
        <v>1.782</v>
      </c>
      <c r="L2336">
        <v>7.3099999999999998E-2</v>
      </c>
      <c r="M2336">
        <v>4410.3999999999996</v>
      </c>
      <c r="N2336">
        <v>6.2100000000000002E-2</v>
      </c>
      <c r="O2336">
        <v>15.958</v>
      </c>
      <c r="P2336">
        <v>0.4158</v>
      </c>
      <c r="Q2336">
        <v>71475.100000000006</v>
      </c>
      <c r="R2336" t="s">
        <v>333</v>
      </c>
      <c r="S2336" t="s">
        <v>38</v>
      </c>
      <c r="T2336" t="s">
        <v>28</v>
      </c>
      <c r="V2336" t="s">
        <v>32</v>
      </c>
      <c r="Y2336" t="s">
        <v>161</v>
      </c>
    </row>
    <row r="2337" spans="1:25" x14ac:dyDescent="0.45">
      <c r="A2337" t="s">
        <v>274</v>
      </c>
      <c r="B2337" t="s">
        <v>282</v>
      </c>
      <c r="C2337">
        <v>2379</v>
      </c>
      <c r="D2337">
        <v>3001</v>
      </c>
      <c r="F2337">
        <v>2023</v>
      </c>
      <c r="G2337">
        <v>73</v>
      </c>
      <c r="H2337">
        <v>57.86</v>
      </c>
      <c r="I2337">
        <v>1594.76</v>
      </c>
      <c r="K2337">
        <v>0.104</v>
      </c>
      <c r="L2337">
        <v>7.7000000000000002E-3</v>
      </c>
      <c r="M2337">
        <v>1687</v>
      </c>
      <c r="N2337">
        <v>5.9200000000000003E-2</v>
      </c>
      <c r="O2337">
        <v>2.3359999999999999</v>
      </c>
      <c r="P2337">
        <v>0.1641</v>
      </c>
      <c r="Q2337">
        <v>28455.599999999999</v>
      </c>
      <c r="R2337" t="s">
        <v>333</v>
      </c>
      <c r="S2337" t="s">
        <v>38</v>
      </c>
      <c r="T2337" t="s">
        <v>28</v>
      </c>
      <c r="V2337" t="s">
        <v>32</v>
      </c>
      <c r="Y2337" t="s">
        <v>161</v>
      </c>
    </row>
    <row r="2338" spans="1:25" x14ac:dyDescent="0.45">
      <c r="A2338" t="s">
        <v>274</v>
      </c>
      <c r="B2338" t="s">
        <v>282</v>
      </c>
      <c r="C2338">
        <v>2379</v>
      </c>
      <c r="D2338">
        <v>3001</v>
      </c>
      <c r="F2338">
        <v>2024</v>
      </c>
      <c r="G2338">
        <v>45</v>
      </c>
      <c r="H2338">
        <v>33.86</v>
      </c>
      <c r="I2338">
        <v>1028.01</v>
      </c>
      <c r="K2338">
        <v>0.69899999999999995</v>
      </c>
      <c r="L2338">
        <v>0.11550000000000001</v>
      </c>
      <c r="M2338">
        <v>875.7</v>
      </c>
      <c r="N2338">
        <v>6.1600000000000002E-2</v>
      </c>
      <c r="O2338">
        <v>2.4969999999999999</v>
      </c>
      <c r="P2338">
        <v>0.38550000000000001</v>
      </c>
      <c r="Q2338">
        <v>13805.2</v>
      </c>
      <c r="R2338" t="s">
        <v>333</v>
      </c>
      <c r="S2338" t="s">
        <v>38</v>
      </c>
      <c r="T2338" t="s">
        <v>28</v>
      </c>
      <c r="V2338" t="s">
        <v>32</v>
      </c>
      <c r="Y2338" t="s">
        <v>161</v>
      </c>
    </row>
    <row r="2339" spans="1:25" x14ac:dyDescent="0.45">
      <c r="A2339" t="s">
        <v>274</v>
      </c>
      <c r="B2339" t="s">
        <v>286</v>
      </c>
      <c r="C2339">
        <v>2380</v>
      </c>
      <c r="D2339">
        <v>2001</v>
      </c>
      <c r="F2339">
        <v>2009</v>
      </c>
      <c r="G2339">
        <v>69</v>
      </c>
      <c r="H2339">
        <v>69</v>
      </c>
      <c r="I2339">
        <v>290</v>
      </c>
      <c r="K2339">
        <v>0.255</v>
      </c>
      <c r="L2339">
        <v>2.1999999999999999E-2</v>
      </c>
      <c r="M2339">
        <v>1891.5</v>
      </c>
      <c r="N2339">
        <v>8.1000000000000003E-2</v>
      </c>
      <c r="O2339">
        <v>12.239000000000001</v>
      </c>
      <c r="P2339">
        <v>0.95020000000000004</v>
      </c>
      <c r="Q2339">
        <v>23335.8</v>
      </c>
      <c r="R2339" t="s">
        <v>923</v>
      </c>
      <c r="T2339" t="s">
        <v>28</v>
      </c>
      <c r="V2339" t="s">
        <v>32</v>
      </c>
      <c r="Y2339" t="s">
        <v>103</v>
      </c>
    </row>
    <row r="2340" spans="1:25" x14ac:dyDescent="0.45">
      <c r="A2340" t="s">
        <v>274</v>
      </c>
      <c r="B2340" t="s">
        <v>286</v>
      </c>
      <c r="C2340">
        <v>2380</v>
      </c>
      <c r="D2340">
        <v>2001</v>
      </c>
      <c r="F2340">
        <v>2010</v>
      </c>
      <c r="G2340">
        <v>61</v>
      </c>
      <c r="H2340">
        <v>61</v>
      </c>
      <c r="I2340">
        <v>905</v>
      </c>
      <c r="K2340">
        <v>0.25900000000000001</v>
      </c>
      <c r="L2340">
        <v>2.1999999999999999E-2</v>
      </c>
      <c r="M2340">
        <v>1921.5</v>
      </c>
      <c r="N2340">
        <v>8.1000000000000003E-2</v>
      </c>
      <c r="O2340">
        <v>14.225</v>
      </c>
      <c r="P2340">
        <v>1.2</v>
      </c>
      <c r="Q2340">
        <v>23710.7</v>
      </c>
      <c r="R2340" t="s">
        <v>923</v>
      </c>
      <c r="T2340" t="s">
        <v>28</v>
      </c>
      <c r="V2340" t="s">
        <v>32</v>
      </c>
      <c r="Y2340" t="s">
        <v>103</v>
      </c>
    </row>
    <row r="2341" spans="1:25" x14ac:dyDescent="0.45">
      <c r="A2341" t="s">
        <v>274</v>
      </c>
      <c r="B2341" t="s">
        <v>286</v>
      </c>
      <c r="C2341">
        <v>2380</v>
      </c>
      <c r="D2341">
        <v>2001</v>
      </c>
      <c r="F2341">
        <v>2011</v>
      </c>
      <c r="G2341">
        <v>58</v>
      </c>
      <c r="H2341">
        <v>58</v>
      </c>
      <c r="I2341">
        <v>633</v>
      </c>
      <c r="K2341">
        <v>0.247</v>
      </c>
      <c r="L2341">
        <v>2.1999999999999999E-2</v>
      </c>
      <c r="M2341">
        <v>1827</v>
      </c>
      <c r="N2341">
        <v>8.1000000000000003E-2</v>
      </c>
      <c r="O2341">
        <v>13.526</v>
      </c>
      <c r="P2341">
        <v>1.2</v>
      </c>
      <c r="Q2341">
        <v>22544.6</v>
      </c>
      <c r="R2341" t="s">
        <v>923</v>
      </c>
      <c r="T2341" t="s">
        <v>28</v>
      </c>
      <c r="V2341" t="s">
        <v>32</v>
      </c>
      <c r="Y2341" t="s">
        <v>103</v>
      </c>
    </row>
    <row r="2342" spans="1:25" x14ac:dyDescent="0.45">
      <c r="A2342" t="s">
        <v>274</v>
      </c>
      <c r="B2342" t="s">
        <v>286</v>
      </c>
      <c r="C2342">
        <v>2380</v>
      </c>
      <c r="D2342">
        <v>2001</v>
      </c>
      <c r="F2342">
        <v>2012</v>
      </c>
      <c r="G2342">
        <v>48</v>
      </c>
      <c r="H2342">
        <v>48</v>
      </c>
      <c r="I2342">
        <v>665</v>
      </c>
      <c r="K2342">
        <v>0.20399999999999999</v>
      </c>
      <c r="L2342">
        <v>2.1999999999999999E-2</v>
      </c>
      <c r="M2342">
        <v>1512</v>
      </c>
      <c r="N2342">
        <v>8.1000000000000003E-2</v>
      </c>
      <c r="O2342">
        <v>11.194000000000001</v>
      </c>
      <c r="P2342">
        <v>1.2</v>
      </c>
      <c r="Q2342">
        <v>18657.599999999999</v>
      </c>
      <c r="R2342" t="s">
        <v>923</v>
      </c>
      <c r="T2342" t="s">
        <v>28</v>
      </c>
      <c r="V2342" t="s">
        <v>32</v>
      </c>
      <c r="Y2342" t="s">
        <v>283</v>
      </c>
    </row>
    <row r="2343" spans="1:25" x14ac:dyDescent="0.45">
      <c r="A2343" t="s">
        <v>274</v>
      </c>
      <c r="B2343" t="s">
        <v>286</v>
      </c>
      <c r="C2343">
        <v>2380</v>
      </c>
      <c r="D2343">
        <v>2001</v>
      </c>
      <c r="F2343">
        <v>2013</v>
      </c>
      <c r="G2343">
        <v>141</v>
      </c>
      <c r="H2343">
        <v>141</v>
      </c>
      <c r="I2343">
        <v>2279</v>
      </c>
      <c r="K2343">
        <v>0.59899999999999998</v>
      </c>
      <c r="L2343">
        <v>2.1999999999999999E-2</v>
      </c>
      <c r="M2343">
        <v>4441.5</v>
      </c>
      <c r="N2343">
        <v>8.1000000000000003E-2</v>
      </c>
      <c r="O2343">
        <v>32.881</v>
      </c>
      <c r="P2343">
        <v>1.2</v>
      </c>
      <c r="Q2343">
        <v>54806.7</v>
      </c>
      <c r="R2343" t="s">
        <v>923</v>
      </c>
      <c r="T2343" t="s">
        <v>28</v>
      </c>
      <c r="V2343" t="s">
        <v>32</v>
      </c>
      <c r="Y2343" t="s">
        <v>283</v>
      </c>
    </row>
    <row r="2344" spans="1:25" x14ac:dyDescent="0.45">
      <c r="A2344" t="s">
        <v>274</v>
      </c>
      <c r="B2344" t="s">
        <v>286</v>
      </c>
      <c r="C2344">
        <v>2380</v>
      </c>
      <c r="D2344">
        <v>2001</v>
      </c>
      <c r="F2344">
        <v>2014</v>
      </c>
      <c r="G2344">
        <v>54</v>
      </c>
      <c r="H2344">
        <v>54</v>
      </c>
      <c r="I2344">
        <v>850</v>
      </c>
      <c r="K2344">
        <v>0.23</v>
      </c>
      <c r="L2344">
        <v>2.1999999999999999E-2</v>
      </c>
      <c r="M2344">
        <v>1701</v>
      </c>
      <c r="N2344">
        <v>8.1000000000000003E-2</v>
      </c>
      <c r="O2344">
        <v>12.593</v>
      </c>
      <c r="P2344">
        <v>1.2</v>
      </c>
      <c r="Q2344">
        <v>20989.8</v>
      </c>
      <c r="R2344" t="s">
        <v>923</v>
      </c>
      <c r="T2344" t="s">
        <v>28</v>
      </c>
      <c r="V2344" t="s">
        <v>32</v>
      </c>
      <c r="Y2344" t="s">
        <v>283</v>
      </c>
    </row>
    <row r="2345" spans="1:25" x14ac:dyDescent="0.45">
      <c r="A2345" t="s">
        <v>274</v>
      </c>
      <c r="B2345" t="s">
        <v>286</v>
      </c>
      <c r="C2345">
        <v>2380</v>
      </c>
      <c r="D2345">
        <v>2001</v>
      </c>
      <c r="F2345">
        <v>2015</v>
      </c>
      <c r="G2345">
        <v>2</v>
      </c>
      <c r="H2345">
        <v>2</v>
      </c>
      <c r="I2345">
        <v>42</v>
      </c>
      <c r="K2345">
        <v>8.9999999999999993E-3</v>
      </c>
      <c r="L2345">
        <v>2.1999999999999999E-2</v>
      </c>
      <c r="M2345">
        <v>63</v>
      </c>
      <c r="N2345">
        <v>8.1000000000000003E-2</v>
      </c>
      <c r="O2345">
        <v>0.46600000000000003</v>
      </c>
      <c r="P2345">
        <v>1.2</v>
      </c>
      <c r="Q2345">
        <v>777.4</v>
      </c>
      <c r="R2345" t="s">
        <v>923</v>
      </c>
      <c r="T2345" t="s">
        <v>28</v>
      </c>
      <c r="V2345" t="s">
        <v>32</v>
      </c>
      <c r="Y2345" t="s">
        <v>287</v>
      </c>
    </row>
    <row r="2346" spans="1:25" x14ac:dyDescent="0.45">
      <c r="A2346" t="s">
        <v>274</v>
      </c>
      <c r="B2346" t="s">
        <v>286</v>
      </c>
      <c r="C2346">
        <v>2380</v>
      </c>
      <c r="D2346">
        <v>3001</v>
      </c>
      <c r="F2346">
        <v>2009</v>
      </c>
      <c r="G2346">
        <v>69</v>
      </c>
      <c r="H2346">
        <v>69</v>
      </c>
      <c r="I2346">
        <v>290</v>
      </c>
      <c r="K2346">
        <v>0.255</v>
      </c>
      <c r="L2346">
        <v>2.1999999999999999E-2</v>
      </c>
      <c r="M2346">
        <v>1891.5</v>
      </c>
      <c r="N2346">
        <v>8.1000000000000003E-2</v>
      </c>
      <c r="O2346">
        <v>12.272</v>
      </c>
      <c r="P2346">
        <v>0.95660000000000001</v>
      </c>
      <c r="Q2346">
        <v>23335.8</v>
      </c>
      <c r="R2346" t="s">
        <v>923</v>
      </c>
      <c r="T2346" t="s">
        <v>28</v>
      </c>
      <c r="V2346" t="s">
        <v>32</v>
      </c>
      <c r="Y2346" t="s">
        <v>103</v>
      </c>
    </row>
    <row r="2347" spans="1:25" x14ac:dyDescent="0.45">
      <c r="A2347" t="s">
        <v>274</v>
      </c>
      <c r="B2347" t="s">
        <v>286</v>
      </c>
      <c r="C2347">
        <v>2380</v>
      </c>
      <c r="D2347">
        <v>3001</v>
      </c>
      <c r="F2347">
        <v>2010</v>
      </c>
      <c r="G2347">
        <v>61</v>
      </c>
      <c r="H2347">
        <v>61</v>
      </c>
      <c r="I2347">
        <v>905</v>
      </c>
      <c r="K2347">
        <v>0.25900000000000001</v>
      </c>
      <c r="L2347">
        <v>2.1999999999999999E-2</v>
      </c>
      <c r="M2347">
        <v>1921.5</v>
      </c>
      <c r="N2347">
        <v>8.1000000000000003E-2</v>
      </c>
      <c r="O2347">
        <v>14.225</v>
      </c>
      <c r="P2347">
        <v>1.2</v>
      </c>
      <c r="Q2347">
        <v>23710.7</v>
      </c>
      <c r="R2347" t="s">
        <v>923</v>
      </c>
      <c r="T2347" t="s">
        <v>28</v>
      </c>
      <c r="V2347" t="s">
        <v>32</v>
      </c>
      <c r="Y2347" t="s">
        <v>103</v>
      </c>
    </row>
    <row r="2348" spans="1:25" x14ac:dyDescent="0.45">
      <c r="A2348" t="s">
        <v>274</v>
      </c>
      <c r="B2348" t="s">
        <v>286</v>
      </c>
      <c r="C2348">
        <v>2380</v>
      </c>
      <c r="D2348">
        <v>3001</v>
      </c>
      <c r="F2348">
        <v>2011</v>
      </c>
      <c r="G2348">
        <v>58</v>
      </c>
      <c r="H2348">
        <v>58</v>
      </c>
      <c r="I2348">
        <v>633</v>
      </c>
      <c r="K2348">
        <v>0.247</v>
      </c>
      <c r="L2348">
        <v>2.1999999999999999E-2</v>
      </c>
      <c r="M2348">
        <v>1827</v>
      </c>
      <c r="N2348">
        <v>8.1000000000000003E-2</v>
      </c>
      <c r="O2348">
        <v>13.526</v>
      </c>
      <c r="P2348">
        <v>1.2</v>
      </c>
      <c r="Q2348">
        <v>22544.6</v>
      </c>
      <c r="R2348" t="s">
        <v>923</v>
      </c>
      <c r="T2348" t="s">
        <v>28</v>
      </c>
      <c r="V2348" t="s">
        <v>32</v>
      </c>
      <c r="Y2348" t="s">
        <v>103</v>
      </c>
    </row>
    <row r="2349" spans="1:25" x14ac:dyDescent="0.45">
      <c r="A2349" t="s">
        <v>274</v>
      </c>
      <c r="B2349" t="s">
        <v>286</v>
      </c>
      <c r="C2349">
        <v>2380</v>
      </c>
      <c r="D2349">
        <v>3001</v>
      </c>
      <c r="F2349">
        <v>2012</v>
      </c>
      <c r="G2349">
        <v>48</v>
      </c>
      <c r="H2349">
        <v>48</v>
      </c>
      <c r="I2349">
        <v>665</v>
      </c>
      <c r="K2349">
        <v>0.20399999999999999</v>
      </c>
      <c r="L2349">
        <v>2.1999999999999999E-2</v>
      </c>
      <c r="M2349">
        <v>1512</v>
      </c>
      <c r="N2349">
        <v>8.1000000000000003E-2</v>
      </c>
      <c r="O2349">
        <v>11.194000000000001</v>
      </c>
      <c r="P2349">
        <v>1.2</v>
      </c>
      <c r="Q2349">
        <v>18657.599999999999</v>
      </c>
      <c r="R2349" t="s">
        <v>923</v>
      </c>
      <c r="T2349" t="s">
        <v>28</v>
      </c>
      <c r="V2349" t="s">
        <v>32</v>
      </c>
      <c r="Y2349" t="s">
        <v>283</v>
      </c>
    </row>
    <row r="2350" spans="1:25" x14ac:dyDescent="0.45">
      <c r="A2350" t="s">
        <v>274</v>
      </c>
      <c r="B2350" t="s">
        <v>286</v>
      </c>
      <c r="C2350">
        <v>2380</v>
      </c>
      <c r="D2350">
        <v>3001</v>
      </c>
      <c r="F2350">
        <v>2013</v>
      </c>
      <c r="G2350">
        <v>141</v>
      </c>
      <c r="H2350">
        <v>141</v>
      </c>
      <c r="I2350">
        <v>2279</v>
      </c>
      <c r="K2350">
        <v>0.59899999999999998</v>
      </c>
      <c r="L2350">
        <v>2.1999999999999999E-2</v>
      </c>
      <c r="M2350">
        <v>4441.5</v>
      </c>
      <c r="N2350">
        <v>8.1000000000000003E-2</v>
      </c>
      <c r="O2350">
        <v>32.881</v>
      </c>
      <c r="P2350">
        <v>1.2</v>
      </c>
      <c r="Q2350">
        <v>54806.7</v>
      </c>
      <c r="R2350" t="s">
        <v>923</v>
      </c>
      <c r="T2350" t="s">
        <v>28</v>
      </c>
      <c r="V2350" t="s">
        <v>32</v>
      </c>
      <c r="Y2350" t="s">
        <v>283</v>
      </c>
    </row>
    <row r="2351" spans="1:25" x14ac:dyDescent="0.45">
      <c r="A2351" t="s">
        <v>274</v>
      </c>
      <c r="B2351" t="s">
        <v>286</v>
      </c>
      <c r="C2351">
        <v>2380</v>
      </c>
      <c r="D2351">
        <v>3001</v>
      </c>
      <c r="F2351">
        <v>2014</v>
      </c>
      <c r="G2351">
        <v>54</v>
      </c>
      <c r="H2351">
        <v>54</v>
      </c>
      <c r="I2351">
        <v>850</v>
      </c>
      <c r="K2351">
        <v>0.23</v>
      </c>
      <c r="L2351">
        <v>2.1999999999999999E-2</v>
      </c>
      <c r="M2351">
        <v>1701</v>
      </c>
      <c r="N2351">
        <v>8.1000000000000003E-2</v>
      </c>
      <c r="O2351">
        <v>12.593</v>
      </c>
      <c r="P2351">
        <v>1.2</v>
      </c>
      <c r="Q2351">
        <v>20989.8</v>
      </c>
      <c r="R2351" t="s">
        <v>923</v>
      </c>
      <c r="T2351" t="s">
        <v>28</v>
      </c>
      <c r="V2351" t="s">
        <v>32</v>
      </c>
      <c r="Y2351" t="s">
        <v>283</v>
      </c>
    </row>
    <row r="2352" spans="1:25" x14ac:dyDescent="0.45">
      <c r="A2352" t="s">
        <v>274</v>
      </c>
      <c r="B2352" t="s">
        <v>286</v>
      </c>
      <c r="C2352">
        <v>2380</v>
      </c>
      <c r="D2352">
        <v>3001</v>
      </c>
      <c r="F2352">
        <v>2015</v>
      </c>
      <c r="G2352">
        <v>2</v>
      </c>
      <c r="H2352">
        <v>2</v>
      </c>
      <c r="I2352">
        <v>42</v>
      </c>
      <c r="K2352">
        <v>8.9999999999999993E-3</v>
      </c>
      <c r="L2352">
        <v>2.1999999999999999E-2</v>
      </c>
      <c r="M2352">
        <v>63</v>
      </c>
      <c r="N2352">
        <v>8.1000000000000003E-2</v>
      </c>
      <c r="O2352">
        <v>0.46600000000000003</v>
      </c>
      <c r="P2352">
        <v>1.2</v>
      </c>
      <c r="Q2352">
        <v>777.4</v>
      </c>
      <c r="R2352" t="s">
        <v>923</v>
      </c>
      <c r="T2352" t="s">
        <v>28</v>
      </c>
      <c r="V2352" t="s">
        <v>32</v>
      </c>
      <c r="Y2352" t="s">
        <v>287</v>
      </c>
    </row>
    <row r="2353" spans="1:25" x14ac:dyDescent="0.45">
      <c r="A2353" t="s">
        <v>274</v>
      </c>
      <c r="B2353" t="s">
        <v>286</v>
      </c>
      <c r="C2353">
        <v>2380</v>
      </c>
      <c r="D2353">
        <v>4001</v>
      </c>
      <c r="F2353">
        <v>2009</v>
      </c>
      <c r="G2353">
        <v>135</v>
      </c>
      <c r="H2353">
        <v>135</v>
      </c>
      <c r="I2353">
        <v>1430</v>
      </c>
      <c r="K2353">
        <v>0.436</v>
      </c>
      <c r="L2353">
        <v>2.1999999999999999E-2</v>
      </c>
      <c r="M2353">
        <v>3231.8</v>
      </c>
      <c r="N2353">
        <v>8.1000000000000003E-2</v>
      </c>
      <c r="O2353">
        <v>14.24</v>
      </c>
      <c r="P2353">
        <v>0.60009999999999997</v>
      </c>
      <c r="Q2353">
        <v>39848</v>
      </c>
      <c r="R2353" t="s">
        <v>923</v>
      </c>
      <c r="T2353" t="s">
        <v>28</v>
      </c>
      <c r="V2353" t="s">
        <v>32</v>
      </c>
      <c r="Y2353" t="s">
        <v>103</v>
      </c>
    </row>
    <row r="2354" spans="1:25" x14ac:dyDescent="0.45">
      <c r="A2354" t="s">
        <v>274</v>
      </c>
      <c r="B2354" t="s">
        <v>286</v>
      </c>
      <c r="C2354">
        <v>2380</v>
      </c>
      <c r="D2354">
        <v>4001</v>
      </c>
      <c r="F2354">
        <v>2010</v>
      </c>
      <c r="G2354">
        <v>52</v>
      </c>
      <c r="H2354">
        <v>52</v>
      </c>
      <c r="I2354">
        <v>843</v>
      </c>
      <c r="K2354">
        <v>0.221</v>
      </c>
      <c r="L2354">
        <v>2.1999999999999999E-2</v>
      </c>
      <c r="M2354">
        <v>1638</v>
      </c>
      <c r="N2354">
        <v>8.1000000000000003E-2</v>
      </c>
      <c r="O2354">
        <v>12.125999999999999</v>
      </c>
      <c r="P2354">
        <v>1.2</v>
      </c>
      <c r="Q2354">
        <v>20212.400000000001</v>
      </c>
      <c r="R2354" t="s">
        <v>923</v>
      </c>
      <c r="T2354" t="s">
        <v>28</v>
      </c>
      <c r="V2354" t="s">
        <v>32</v>
      </c>
      <c r="Y2354" t="s">
        <v>103</v>
      </c>
    </row>
    <row r="2355" spans="1:25" x14ac:dyDescent="0.45">
      <c r="A2355" t="s">
        <v>274</v>
      </c>
      <c r="B2355" t="s">
        <v>286</v>
      </c>
      <c r="C2355">
        <v>2380</v>
      </c>
      <c r="D2355">
        <v>4001</v>
      </c>
      <c r="F2355">
        <v>2011</v>
      </c>
      <c r="G2355">
        <v>42</v>
      </c>
      <c r="H2355">
        <v>42</v>
      </c>
      <c r="I2355">
        <v>587</v>
      </c>
      <c r="K2355">
        <v>0.17899999999999999</v>
      </c>
      <c r="L2355">
        <v>2.1999999999999999E-2</v>
      </c>
      <c r="M2355">
        <v>1323</v>
      </c>
      <c r="N2355">
        <v>8.1000000000000003E-2</v>
      </c>
      <c r="O2355">
        <v>9.7940000000000005</v>
      </c>
      <c r="P2355">
        <v>1.2</v>
      </c>
      <c r="Q2355">
        <v>16325.4</v>
      </c>
      <c r="R2355" t="s">
        <v>923</v>
      </c>
      <c r="T2355" t="s">
        <v>28</v>
      </c>
      <c r="V2355" t="s">
        <v>32</v>
      </c>
      <c r="Y2355" t="s">
        <v>103</v>
      </c>
    </row>
    <row r="2356" spans="1:25" x14ac:dyDescent="0.45">
      <c r="A2356" t="s">
        <v>274</v>
      </c>
      <c r="B2356" t="s">
        <v>286</v>
      </c>
      <c r="C2356">
        <v>2380</v>
      </c>
      <c r="D2356">
        <v>4001</v>
      </c>
      <c r="F2356">
        <v>2012</v>
      </c>
      <c r="G2356">
        <v>41</v>
      </c>
      <c r="H2356">
        <v>41</v>
      </c>
      <c r="I2356">
        <v>498</v>
      </c>
      <c r="K2356">
        <v>0.17399999999999999</v>
      </c>
      <c r="L2356">
        <v>2.1999999999999999E-2</v>
      </c>
      <c r="M2356">
        <v>1291.5</v>
      </c>
      <c r="N2356">
        <v>8.1000000000000003E-2</v>
      </c>
      <c r="O2356">
        <v>9.5609999999999999</v>
      </c>
      <c r="P2356">
        <v>1.2</v>
      </c>
      <c r="Q2356">
        <v>15936.7</v>
      </c>
      <c r="R2356" t="s">
        <v>923</v>
      </c>
      <c r="T2356" t="s">
        <v>28</v>
      </c>
      <c r="V2356" t="s">
        <v>32</v>
      </c>
      <c r="Y2356" t="s">
        <v>283</v>
      </c>
    </row>
    <row r="2357" spans="1:25" x14ac:dyDescent="0.45">
      <c r="A2357" t="s">
        <v>274</v>
      </c>
      <c r="B2357" t="s">
        <v>286</v>
      </c>
      <c r="C2357">
        <v>2380</v>
      </c>
      <c r="D2357">
        <v>4001</v>
      </c>
      <c r="F2357">
        <v>2013</v>
      </c>
      <c r="G2357">
        <v>261</v>
      </c>
      <c r="H2357">
        <v>261</v>
      </c>
      <c r="I2357">
        <v>5159</v>
      </c>
      <c r="K2357">
        <v>1.109</v>
      </c>
      <c r="L2357">
        <v>2.1999999999999999E-2</v>
      </c>
      <c r="M2357">
        <v>8221.5</v>
      </c>
      <c r="N2357">
        <v>8.1000000000000003E-2</v>
      </c>
      <c r="O2357">
        <v>60.865000000000002</v>
      </c>
      <c r="P2357">
        <v>1.2</v>
      </c>
      <c r="Q2357">
        <v>101450.7</v>
      </c>
      <c r="R2357" t="s">
        <v>923</v>
      </c>
      <c r="T2357" t="s">
        <v>28</v>
      </c>
      <c r="V2357" t="s">
        <v>32</v>
      </c>
      <c r="Y2357" t="s">
        <v>283</v>
      </c>
    </row>
    <row r="2358" spans="1:25" x14ac:dyDescent="0.45">
      <c r="A2358" t="s">
        <v>274</v>
      </c>
      <c r="B2358" t="s">
        <v>286</v>
      </c>
      <c r="C2358">
        <v>2380</v>
      </c>
      <c r="D2358">
        <v>4001</v>
      </c>
      <c r="F2358">
        <v>2014</v>
      </c>
      <c r="G2358">
        <v>65</v>
      </c>
      <c r="H2358">
        <v>65</v>
      </c>
      <c r="I2358">
        <v>892</v>
      </c>
      <c r="K2358">
        <v>0.27600000000000002</v>
      </c>
      <c r="L2358">
        <v>2.1999999999999999E-2</v>
      </c>
      <c r="M2358">
        <v>2047.5</v>
      </c>
      <c r="N2358">
        <v>8.1000000000000003E-2</v>
      </c>
      <c r="O2358">
        <v>15.157999999999999</v>
      </c>
      <c r="P2358">
        <v>1.2</v>
      </c>
      <c r="Q2358">
        <v>25265.5</v>
      </c>
      <c r="R2358" t="s">
        <v>923</v>
      </c>
      <c r="T2358" t="s">
        <v>28</v>
      </c>
      <c r="V2358" t="s">
        <v>32</v>
      </c>
      <c r="Y2358" t="s">
        <v>283</v>
      </c>
    </row>
    <row r="2359" spans="1:25" x14ac:dyDescent="0.45">
      <c r="A2359" t="s">
        <v>274</v>
      </c>
      <c r="B2359" t="s">
        <v>286</v>
      </c>
      <c r="C2359">
        <v>2380</v>
      </c>
      <c r="D2359">
        <v>4001</v>
      </c>
      <c r="F2359">
        <v>2015</v>
      </c>
      <c r="G2359">
        <v>2</v>
      </c>
      <c r="H2359">
        <v>2</v>
      </c>
      <c r="I2359">
        <v>0</v>
      </c>
      <c r="K2359">
        <v>8.9999999999999993E-3</v>
      </c>
      <c r="L2359">
        <v>2.1999999999999999E-2</v>
      </c>
      <c r="M2359">
        <v>63</v>
      </c>
      <c r="N2359">
        <v>8.1000000000000003E-2</v>
      </c>
      <c r="O2359">
        <v>0.46600000000000003</v>
      </c>
      <c r="P2359">
        <v>1.2</v>
      </c>
      <c r="Q2359">
        <v>777.4</v>
      </c>
      <c r="R2359" t="s">
        <v>923</v>
      </c>
      <c r="T2359" t="s">
        <v>28</v>
      </c>
      <c r="V2359" t="s">
        <v>32</v>
      </c>
      <c r="Y2359" t="s">
        <v>287</v>
      </c>
    </row>
    <row r="2360" spans="1:25" x14ac:dyDescent="0.45">
      <c r="A2360" t="s">
        <v>274</v>
      </c>
      <c r="B2360" t="s">
        <v>288</v>
      </c>
      <c r="C2360">
        <v>2382</v>
      </c>
      <c r="D2360">
        <v>3001</v>
      </c>
      <c r="F2360">
        <v>2009</v>
      </c>
      <c r="G2360">
        <v>2</v>
      </c>
      <c r="H2360">
        <v>1.4</v>
      </c>
      <c r="I2360">
        <v>18.8</v>
      </c>
      <c r="O2360">
        <v>2.7E-2</v>
      </c>
      <c r="P2360">
        <v>0.21049999999999999</v>
      </c>
      <c r="Q2360">
        <v>258</v>
      </c>
      <c r="R2360" t="s">
        <v>923</v>
      </c>
      <c r="T2360" t="s">
        <v>28</v>
      </c>
      <c r="V2360" t="s">
        <v>32</v>
      </c>
      <c r="Y2360" t="s">
        <v>30</v>
      </c>
    </row>
    <row r="2361" spans="1:25" x14ac:dyDescent="0.45">
      <c r="A2361" t="s">
        <v>274</v>
      </c>
      <c r="B2361" t="s">
        <v>288</v>
      </c>
      <c r="C2361">
        <v>2382</v>
      </c>
      <c r="D2361">
        <v>3001</v>
      </c>
      <c r="F2361">
        <v>2010</v>
      </c>
      <c r="G2361">
        <v>30</v>
      </c>
      <c r="H2361">
        <v>29.6</v>
      </c>
      <c r="I2361">
        <v>515</v>
      </c>
      <c r="O2361">
        <v>0.76800000000000002</v>
      </c>
      <c r="P2361">
        <v>0.21</v>
      </c>
      <c r="Q2361">
        <v>7318.9</v>
      </c>
      <c r="R2361" t="s">
        <v>923</v>
      </c>
      <c r="T2361" t="s">
        <v>28</v>
      </c>
      <c r="V2361" t="s">
        <v>32</v>
      </c>
      <c r="Y2361" t="s">
        <v>30</v>
      </c>
    </row>
    <row r="2362" spans="1:25" x14ac:dyDescent="0.45">
      <c r="A2362" t="s">
        <v>274</v>
      </c>
      <c r="B2362" t="s">
        <v>288</v>
      </c>
      <c r="C2362">
        <v>2382</v>
      </c>
      <c r="D2362">
        <v>3001</v>
      </c>
      <c r="F2362">
        <v>2011</v>
      </c>
      <c r="G2362">
        <v>50</v>
      </c>
      <c r="H2362">
        <v>50</v>
      </c>
      <c r="I2362">
        <v>706</v>
      </c>
      <c r="O2362">
        <v>5.3570000000000002</v>
      </c>
      <c r="P2362">
        <v>1.0219</v>
      </c>
      <c r="Q2362">
        <v>10331.799999999999</v>
      </c>
      <c r="R2362" t="s">
        <v>923</v>
      </c>
      <c r="T2362" t="s">
        <v>28</v>
      </c>
      <c r="V2362" t="s">
        <v>32</v>
      </c>
      <c r="Y2362" t="s">
        <v>30</v>
      </c>
    </row>
    <row r="2363" spans="1:25" x14ac:dyDescent="0.45">
      <c r="A2363" t="s">
        <v>274</v>
      </c>
      <c r="B2363" t="s">
        <v>288</v>
      </c>
      <c r="C2363">
        <v>2382</v>
      </c>
      <c r="D2363">
        <v>3001</v>
      </c>
      <c r="F2363">
        <v>2012</v>
      </c>
      <c r="G2363">
        <v>8</v>
      </c>
      <c r="H2363">
        <v>8</v>
      </c>
      <c r="I2363">
        <v>95</v>
      </c>
      <c r="O2363">
        <v>0.79900000000000004</v>
      </c>
      <c r="P2363">
        <v>1.2</v>
      </c>
      <c r="Q2363">
        <v>1331.1</v>
      </c>
      <c r="R2363" t="s">
        <v>923</v>
      </c>
      <c r="T2363" t="s">
        <v>28</v>
      </c>
      <c r="V2363" t="s">
        <v>32</v>
      </c>
      <c r="Y2363" t="s">
        <v>30</v>
      </c>
    </row>
    <row r="2364" spans="1:25" x14ac:dyDescent="0.45">
      <c r="A2364" t="s">
        <v>274</v>
      </c>
      <c r="B2364" t="s">
        <v>288</v>
      </c>
      <c r="C2364">
        <v>2382</v>
      </c>
      <c r="D2364">
        <v>3001</v>
      </c>
      <c r="F2364">
        <v>2013</v>
      </c>
      <c r="G2364">
        <v>14</v>
      </c>
      <c r="H2364">
        <v>8.76</v>
      </c>
      <c r="I2364">
        <v>123.72</v>
      </c>
      <c r="O2364">
        <v>1.1719999999999999</v>
      </c>
      <c r="P2364">
        <v>1.1996</v>
      </c>
      <c r="Q2364">
        <v>1953</v>
      </c>
      <c r="R2364" t="s">
        <v>923</v>
      </c>
      <c r="T2364" t="s">
        <v>28</v>
      </c>
      <c r="V2364" t="s">
        <v>32</v>
      </c>
      <c r="Y2364" t="s">
        <v>30</v>
      </c>
    </row>
    <row r="2365" spans="1:25" x14ac:dyDescent="0.45">
      <c r="A2365" t="s">
        <v>274</v>
      </c>
      <c r="B2365" t="s">
        <v>288</v>
      </c>
      <c r="C2365">
        <v>2382</v>
      </c>
      <c r="D2365">
        <v>3001</v>
      </c>
      <c r="F2365">
        <v>2014</v>
      </c>
      <c r="G2365">
        <v>5</v>
      </c>
      <c r="H2365">
        <v>2.2799999999999998</v>
      </c>
      <c r="I2365">
        <v>35.92</v>
      </c>
      <c r="O2365">
        <v>0.313</v>
      </c>
      <c r="P2365">
        <v>1.2098</v>
      </c>
      <c r="Q2365">
        <v>521</v>
      </c>
      <c r="R2365" t="s">
        <v>923</v>
      </c>
      <c r="T2365" t="s">
        <v>28</v>
      </c>
      <c r="V2365" t="s">
        <v>32</v>
      </c>
      <c r="Y2365" t="s">
        <v>30</v>
      </c>
    </row>
    <row r="2366" spans="1:25" x14ac:dyDescent="0.45">
      <c r="A2366" t="s">
        <v>274</v>
      </c>
      <c r="B2366" t="s">
        <v>288</v>
      </c>
      <c r="C2366">
        <v>2382</v>
      </c>
      <c r="D2366">
        <v>4001</v>
      </c>
      <c r="F2366">
        <v>2009</v>
      </c>
      <c r="G2366">
        <v>2</v>
      </c>
      <c r="H2366">
        <v>1.4</v>
      </c>
      <c r="I2366">
        <v>18.8</v>
      </c>
      <c r="O2366">
        <v>3.5999999999999997E-2</v>
      </c>
      <c r="P2366">
        <v>0.28050000000000003</v>
      </c>
      <c r="Q2366">
        <v>258</v>
      </c>
      <c r="R2366" t="s">
        <v>923</v>
      </c>
      <c r="T2366" t="s">
        <v>28</v>
      </c>
      <c r="V2366" t="s">
        <v>32</v>
      </c>
      <c r="Y2366" t="s">
        <v>30</v>
      </c>
    </row>
    <row r="2367" spans="1:25" x14ac:dyDescent="0.45">
      <c r="A2367" t="s">
        <v>274</v>
      </c>
      <c r="B2367" t="s">
        <v>288</v>
      </c>
      <c r="C2367">
        <v>2382</v>
      </c>
      <c r="D2367">
        <v>4001</v>
      </c>
      <c r="F2367">
        <v>2010</v>
      </c>
      <c r="G2367">
        <v>111</v>
      </c>
      <c r="H2367">
        <v>109.9</v>
      </c>
      <c r="I2367">
        <v>1914.3</v>
      </c>
      <c r="O2367">
        <v>3.8220000000000001</v>
      </c>
      <c r="P2367">
        <v>0.28000000000000003</v>
      </c>
      <c r="Q2367">
        <v>27294.5</v>
      </c>
      <c r="R2367" t="s">
        <v>923</v>
      </c>
      <c r="T2367" t="s">
        <v>28</v>
      </c>
      <c r="V2367" t="s">
        <v>32</v>
      </c>
      <c r="Y2367" t="s">
        <v>30</v>
      </c>
    </row>
    <row r="2368" spans="1:25" x14ac:dyDescent="0.45">
      <c r="A2368" t="s">
        <v>274</v>
      </c>
      <c r="B2368" t="s">
        <v>288</v>
      </c>
      <c r="C2368">
        <v>2382</v>
      </c>
      <c r="D2368">
        <v>4001</v>
      </c>
      <c r="F2368">
        <v>2011</v>
      </c>
      <c r="G2368">
        <v>67</v>
      </c>
      <c r="H2368">
        <v>67</v>
      </c>
      <c r="I2368">
        <v>910</v>
      </c>
      <c r="O2368">
        <v>6.3869999999999996</v>
      </c>
      <c r="P2368">
        <v>0.92510000000000003</v>
      </c>
      <c r="Q2368">
        <v>14021.8</v>
      </c>
      <c r="R2368" t="s">
        <v>923</v>
      </c>
      <c r="T2368" t="s">
        <v>28</v>
      </c>
      <c r="V2368" t="s">
        <v>32</v>
      </c>
      <c r="Y2368" t="s">
        <v>30</v>
      </c>
    </row>
    <row r="2369" spans="1:25" x14ac:dyDescent="0.45">
      <c r="A2369" t="s">
        <v>274</v>
      </c>
      <c r="B2369" t="s">
        <v>288</v>
      </c>
      <c r="C2369">
        <v>2382</v>
      </c>
      <c r="D2369">
        <v>4001</v>
      </c>
      <c r="F2369">
        <v>2012</v>
      </c>
      <c r="G2369">
        <v>17</v>
      </c>
      <c r="H2369">
        <v>17</v>
      </c>
      <c r="I2369">
        <v>224</v>
      </c>
      <c r="O2369">
        <v>1.929</v>
      </c>
      <c r="P2369">
        <v>1.2000999999999999</v>
      </c>
      <c r="Q2369">
        <v>3214.8</v>
      </c>
      <c r="R2369" t="s">
        <v>923</v>
      </c>
      <c r="T2369" t="s">
        <v>28</v>
      </c>
      <c r="V2369" t="s">
        <v>32</v>
      </c>
      <c r="Y2369" t="s">
        <v>30</v>
      </c>
    </row>
    <row r="2370" spans="1:25" x14ac:dyDescent="0.45">
      <c r="A2370" t="s">
        <v>274</v>
      </c>
      <c r="B2370" t="s">
        <v>288</v>
      </c>
      <c r="C2370">
        <v>2382</v>
      </c>
      <c r="D2370">
        <v>4001</v>
      </c>
      <c r="F2370">
        <v>2013</v>
      </c>
      <c r="G2370">
        <v>12</v>
      </c>
      <c r="H2370">
        <v>7.45</v>
      </c>
      <c r="I2370">
        <v>113.41</v>
      </c>
      <c r="O2370">
        <v>1.113</v>
      </c>
      <c r="P2370">
        <v>1.2013</v>
      </c>
      <c r="Q2370">
        <v>1854.3</v>
      </c>
      <c r="R2370" t="s">
        <v>923</v>
      </c>
      <c r="T2370" t="s">
        <v>28</v>
      </c>
      <c r="V2370" t="s">
        <v>32</v>
      </c>
      <c r="Y2370" t="s">
        <v>30</v>
      </c>
    </row>
    <row r="2371" spans="1:25" x14ac:dyDescent="0.45">
      <c r="A2371" t="s">
        <v>274</v>
      </c>
      <c r="B2371" t="s">
        <v>288</v>
      </c>
      <c r="C2371">
        <v>2382</v>
      </c>
      <c r="D2371">
        <v>4001</v>
      </c>
      <c r="F2371">
        <v>2014</v>
      </c>
      <c r="G2371">
        <v>6</v>
      </c>
      <c r="H2371">
        <v>3.17</v>
      </c>
      <c r="I2371">
        <v>51.02</v>
      </c>
      <c r="O2371">
        <v>0.42699999999999999</v>
      </c>
      <c r="P2371">
        <v>1.1953</v>
      </c>
      <c r="Q2371">
        <v>711</v>
      </c>
      <c r="R2371" t="s">
        <v>923</v>
      </c>
      <c r="T2371" t="s">
        <v>28</v>
      </c>
      <c r="V2371" t="s">
        <v>32</v>
      </c>
      <c r="Y2371" t="s">
        <v>30</v>
      </c>
    </row>
    <row r="2372" spans="1:25" x14ac:dyDescent="0.45">
      <c r="A2372" t="s">
        <v>274</v>
      </c>
      <c r="B2372" t="s">
        <v>288</v>
      </c>
      <c r="C2372">
        <v>2382</v>
      </c>
      <c r="D2372">
        <v>5001</v>
      </c>
      <c r="F2372">
        <v>2009</v>
      </c>
      <c r="G2372">
        <v>6</v>
      </c>
      <c r="H2372">
        <v>4.8</v>
      </c>
      <c r="I2372">
        <v>121.6</v>
      </c>
      <c r="K2372">
        <v>0.38200000000000001</v>
      </c>
      <c r="L2372">
        <v>0.50029999999999997</v>
      </c>
      <c r="M2372">
        <v>123.8</v>
      </c>
      <c r="N2372">
        <v>8.1000000000000003E-2</v>
      </c>
      <c r="O2372">
        <v>0.191</v>
      </c>
      <c r="P2372">
        <v>0.25</v>
      </c>
      <c r="Q2372">
        <v>1527.8</v>
      </c>
      <c r="R2372" t="s">
        <v>923</v>
      </c>
      <c r="T2372" t="s">
        <v>28</v>
      </c>
      <c r="V2372" t="s">
        <v>32</v>
      </c>
      <c r="Y2372" t="s">
        <v>103</v>
      </c>
    </row>
    <row r="2373" spans="1:25" x14ac:dyDescent="0.45">
      <c r="A2373" t="s">
        <v>274</v>
      </c>
      <c r="B2373" t="s">
        <v>288</v>
      </c>
      <c r="C2373">
        <v>2382</v>
      </c>
      <c r="D2373">
        <v>5001</v>
      </c>
      <c r="F2373">
        <v>2010</v>
      </c>
      <c r="G2373">
        <v>7</v>
      </c>
      <c r="H2373">
        <v>5.35</v>
      </c>
      <c r="I2373">
        <v>114.25</v>
      </c>
      <c r="K2373">
        <v>0.38500000000000001</v>
      </c>
      <c r="L2373">
        <v>0.50039999999999996</v>
      </c>
      <c r="M2373">
        <v>124.9</v>
      </c>
      <c r="N2373">
        <v>8.1299999999999997E-2</v>
      </c>
      <c r="O2373">
        <v>0.193</v>
      </c>
      <c r="P2373">
        <v>0.25009999999999999</v>
      </c>
      <c r="Q2373">
        <v>1540.9</v>
      </c>
      <c r="R2373" t="s">
        <v>923</v>
      </c>
      <c r="T2373" t="s">
        <v>28</v>
      </c>
      <c r="V2373" t="s">
        <v>32</v>
      </c>
      <c r="Y2373" t="s">
        <v>103</v>
      </c>
    </row>
    <row r="2374" spans="1:25" x14ac:dyDescent="0.45">
      <c r="A2374" t="s">
        <v>274</v>
      </c>
      <c r="B2374" t="s">
        <v>288</v>
      </c>
      <c r="C2374">
        <v>2382</v>
      </c>
      <c r="D2374">
        <v>5001</v>
      </c>
      <c r="F2374">
        <v>2011</v>
      </c>
      <c r="G2374">
        <v>32</v>
      </c>
      <c r="H2374">
        <v>32</v>
      </c>
      <c r="I2374">
        <v>572</v>
      </c>
      <c r="K2374">
        <v>2.3359999999999999</v>
      </c>
      <c r="L2374">
        <v>0.50049999999999994</v>
      </c>
      <c r="M2374">
        <v>757.2</v>
      </c>
      <c r="N2374">
        <v>8.1100000000000005E-2</v>
      </c>
      <c r="O2374">
        <v>5.6059999999999999</v>
      </c>
      <c r="P2374">
        <v>1.2</v>
      </c>
      <c r="Q2374">
        <v>9343.1</v>
      </c>
      <c r="R2374" t="s">
        <v>923</v>
      </c>
      <c r="T2374" t="s">
        <v>28</v>
      </c>
      <c r="V2374" t="s">
        <v>32</v>
      </c>
      <c r="Y2374" t="s">
        <v>103</v>
      </c>
    </row>
    <row r="2375" spans="1:25" x14ac:dyDescent="0.45">
      <c r="A2375" t="s">
        <v>274</v>
      </c>
      <c r="B2375" t="s">
        <v>288</v>
      </c>
      <c r="C2375">
        <v>2382</v>
      </c>
      <c r="D2375">
        <v>5001</v>
      </c>
      <c r="F2375">
        <v>2012</v>
      </c>
      <c r="G2375">
        <v>9</v>
      </c>
      <c r="H2375">
        <v>8.5</v>
      </c>
      <c r="I2375">
        <v>212.5</v>
      </c>
      <c r="K2375">
        <v>0.53300000000000003</v>
      </c>
      <c r="L2375">
        <v>0.50009999999999999</v>
      </c>
      <c r="M2375">
        <v>172.5</v>
      </c>
      <c r="N2375">
        <v>8.1000000000000003E-2</v>
      </c>
      <c r="O2375">
        <v>1.2789999999999999</v>
      </c>
      <c r="P2375">
        <v>1.2</v>
      </c>
      <c r="Q2375">
        <v>2130.9</v>
      </c>
      <c r="R2375" t="s">
        <v>923</v>
      </c>
      <c r="T2375" t="s">
        <v>28</v>
      </c>
      <c r="V2375" t="s">
        <v>32</v>
      </c>
      <c r="Y2375" t="s">
        <v>283</v>
      </c>
    </row>
    <row r="2376" spans="1:25" x14ac:dyDescent="0.45">
      <c r="A2376" t="s">
        <v>274</v>
      </c>
      <c r="B2376" t="s">
        <v>288</v>
      </c>
      <c r="C2376">
        <v>2382</v>
      </c>
      <c r="D2376">
        <v>5001</v>
      </c>
      <c r="F2376">
        <v>2013</v>
      </c>
      <c r="G2376">
        <v>29</v>
      </c>
      <c r="H2376">
        <v>12.08</v>
      </c>
      <c r="I2376">
        <v>256.08999999999997</v>
      </c>
      <c r="K2376">
        <v>1.081</v>
      </c>
      <c r="L2376">
        <v>0.50029999999999997</v>
      </c>
      <c r="M2376">
        <v>350.2</v>
      </c>
      <c r="N2376">
        <v>8.1900000000000001E-2</v>
      </c>
      <c r="O2376">
        <v>2.5939999999999999</v>
      </c>
      <c r="P2376">
        <v>1.2</v>
      </c>
      <c r="Q2376">
        <v>4323.3999999999996</v>
      </c>
      <c r="R2376" t="s">
        <v>923</v>
      </c>
      <c r="T2376" t="s">
        <v>28</v>
      </c>
      <c r="V2376" t="s">
        <v>32</v>
      </c>
      <c r="Y2376" t="s">
        <v>283</v>
      </c>
    </row>
    <row r="2377" spans="1:25" x14ac:dyDescent="0.45">
      <c r="A2377" t="s">
        <v>274</v>
      </c>
      <c r="B2377" t="s">
        <v>288</v>
      </c>
      <c r="C2377">
        <v>2382</v>
      </c>
      <c r="D2377">
        <v>5001</v>
      </c>
      <c r="F2377">
        <v>2014</v>
      </c>
      <c r="G2377">
        <v>43</v>
      </c>
      <c r="H2377">
        <v>26.19</v>
      </c>
      <c r="I2377">
        <v>875.62</v>
      </c>
      <c r="K2377">
        <v>3.4380000000000002</v>
      </c>
      <c r="L2377">
        <v>0.50190000000000001</v>
      </c>
      <c r="M2377">
        <v>1113.4000000000001</v>
      </c>
      <c r="N2377">
        <v>8.0600000000000005E-2</v>
      </c>
      <c r="O2377">
        <v>8.2509999999999994</v>
      </c>
      <c r="P2377">
        <v>1.2011000000000001</v>
      </c>
      <c r="Q2377">
        <v>13751.5</v>
      </c>
      <c r="R2377" t="s">
        <v>923</v>
      </c>
      <c r="T2377" t="s">
        <v>28</v>
      </c>
      <c r="V2377" t="s">
        <v>32</v>
      </c>
      <c r="Y2377" t="s">
        <v>283</v>
      </c>
    </row>
    <row r="2378" spans="1:25" x14ac:dyDescent="0.45">
      <c r="A2378" t="s">
        <v>274</v>
      </c>
      <c r="B2378" t="s">
        <v>288</v>
      </c>
      <c r="C2378">
        <v>2382</v>
      </c>
      <c r="D2378">
        <v>5001</v>
      </c>
      <c r="F2378">
        <v>2015</v>
      </c>
      <c r="G2378">
        <v>2</v>
      </c>
      <c r="H2378">
        <v>1.07</v>
      </c>
      <c r="I2378">
        <v>19.29</v>
      </c>
      <c r="K2378">
        <v>0.14299999999999999</v>
      </c>
      <c r="L2378">
        <v>0.5</v>
      </c>
      <c r="M2378">
        <v>46.4</v>
      </c>
      <c r="N2378">
        <v>8.1000000000000003E-2</v>
      </c>
      <c r="O2378">
        <v>0.34399999999999997</v>
      </c>
      <c r="P2378">
        <v>1.2</v>
      </c>
      <c r="Q2378">
        <v>573</v>
      </c>
      <c r="R2378" t="s">
        <v>923</v>
      </c>
      <c r="T2378" t="s">
        <v>28</v>
      </c>
      <c r="V2378" t="s">
        <v>32</v>
      </c>
      <c r="Y2378" t="s">
        <v>287</v>
      </c>
    </row>
    <row r="2379" spans="1:25" x14ac:dyDescent="0.45">
      <c r="A2379" t="s">
        <v>274</v>
      </c>
      <c r="B2379" t="s">
        <v>289</v>
      </c>
      <c r="C2379">
        <v>2383</v>
      </c>
      <c r="D2379">
        <v>10001</v>
      </c>
      <c r="F2379">
        <v>2009</v>
      </c>
      <c r="G2379">
        <v>2</v>
      </c>
      <c r="H2379">
        <v>1.3</v>
      </c>
      <c r="I2379">
        <v>19.5</v>
      </c>
      <c r="O2379">
        <v>1.2E-2</v>
      </c>
      <c r="P2379">
        <v>0.2205</v>
      </c>
      <c r="Q2379">
        <v>112</v>
      </c>
      <c r="R2379" t="s">
        <v>923</v>
      </c>
      <c r="T2379" t="s">
        <v>28</v>
      </c>
      <c r="V2379" t="s">
        <v>32</v>
      </c>
      <c r="Y2379" t="s">
        <v>30</v>
      </c>
    </row>
    <row r="2380" spans="1:25" x14ac:dyDescent="0.45">
      <c r="A2380" t="s">
        <v>274</v>
      </c>
      <c r="B2380" t="s">
        <v>289</v>
      </c>
      <c r="C2380">
        <v>2383</v>
      </c>
      <c r="D2380">
        <v>10001</v>
      </c>
      <c r="F2380">
        <v>2010</v>
      </c>
      <c r="G2380">
        <v>20</v>
      </c>
      <c r="H2380">
        <v>18.5</v>
      </c>
      <c r="I2380">
        <v>242.3</v>
      </c>
      <c r="O2380">
        <v>0.437</v>
      </c>
      <c r="P2380">
        <v>0.22</v>
      </c>
      <c r="Q2380">
        <v>3975.5</v>
      </c>
      <c r="R2380" t="s">
        <v>923</v>
      </c>
      <c r="T2380" t="s">
        <v>28</v>
      </c>
      <c r="V2380" t="s">
        <v>32</v>
      </c>
      <c r="Y2380" t="s">
        <v>30</v>
      </c>
    </row>
    <row r="2381" spans="1:25" x14ac:dyDescent="0.45">
      <c r="A2381" t="s">
        <v>274</v>
      </c>
      <c r="B2381" t="s">
        <v>289</v>
      </c>
      <c r="C2381">
        <v>2383</v>
      </c>
      <c r="D2381">
        <v>10001</v>
      </c>
      <c r="F2381">
        <v>2011</v>
      </c>
      <c r="G2381">
        <v>27</v>
      </c>
      <c r="H2381">
        <v>27</v>
      </c>
      <c r="I2381">
        <v>317</v>
      </c>
      <c r="O2381">
        <v>3.2090000000000001</v>
      </c>
      <c r="P2381">
        <v>1.2000999999999999</v>
      </c>
      <c r="Q2381">
        <v>5348.4</v>
      </c>
      <c r="R2381" t="s">
        <v>923</v>
      </c>
      <c r="T2381" t="s">
        <v>28</v>
      </c>
      <c r="V2381" t="s">
        <v>32</v>
      </c>
      <c r="Y2381" t="s">
        <v>30</v>
      </c>
    </row>
    <row r="2382" spans="1:25" x14ac:dyDescent="0.45">
      <c r="A2382" t="s">
        <v>274</v>
      </c>
      <c r="B2382" t="s">
        <v>289</v>
      </c>
      <c r="C2382">
        <v>2383</v>
      </c>
      <c r="D2382">
        <v>10001</v>
      </c>
      <c r="F2382">
        <v>2012</v>
      </c>
      <c r="G2382">
        <v>17</v>
      </c>
      <c r="H2382">
        <v>10.31</v>
      </c>
      <c r="I2382">
        <v>77.2</v>
      </c>
      <c r="O2382">
        <v>1.0369999999999999</v>
      </c>
      <c r="P2382">
        <v>1.2018</v>
      </c>
      <c r="Q2382">
        <v>1728.1</v>
      </c>
      <c r="R2382" t="s">
        <v>923</v>
      </c>
      <c r="T2382" t="s">
        <v>28</v>
      </c>
      <c r="V2382" t="s">
        <v>32</v>
      </c>
      <c r="Y2382" t="s">
        <v>30</v>
      </c>
    </row>
    <row r="2383" spans="1:25" x14ac:dyDescent="0.45">
      <c r="A2383" t="s">
        <v>274</v>
      </c>
      <c r="B2383" t="s">
        <v>289</v>
      </c>
      <c r="C2383">
        <v>2383</v>
      </c>
      <c r="D2383">
        <v>10001</v>
      </c>
      <c r="F2383">
        <v>2013</v>
      </c>
      <c r="G2383">
        <v>25</v>
      </c>
      <c r="H2383">
        <v>16.87</v>
      </c>
      <c r="I2383">
        <v>263.54000000000002</v>
      </c>
      <c r="O2383">
        <v>2.5680000000000001</v>
      </c>
      <c r="P2383">
        <v>1.2029000000000001</v>
      </c>
      <c r="Q2383">
        <v>4280.3</v>
      </c>
      <c r="R2383" t="s">
        <v>923</v>
      </c>
      <c r="T2383" t="s">
        <v>28</v>
      </c>
      <c r="V2383" t="s">
        <v>32</v>
      </c>
      <c r="Y2383" t="s">
        <v>30</v>
      </c>
    </row>
    <row r="2384" spans="1:25" x14ac:dyDescent="0.45">
      <c r="A2384" t="s">
        <v>274</v>
      </c>
      <c r="B2384" t="s">
        <v>289</v>
      </c>
      <c r="C2384">
        <v>2383</v>
      </c>
      <c r="D2384">
        <v>10001</v>
      </c>
      <c r="F2384">
        <v>2014</v>
      </c>
      <c r="G2384">
        <v>5</v>
      </c>
      <c r="H2384">
        <v>1.68</v>
      </c>
      <c r="I2384">
        <v>18.96</v>
      </c>
      <c r="O2384">
        <v>0.23200000000000001</v>
      </c>
      <c r="P2384">
        <v>1.1992</v>
      </c>
      <c r="Q2384">
        <v>386</v>
      </c>
      <c r="R2384" t="s">
        <v>923</v>
      </c>
      <c r="T2384" t="s">
        <v>28</v>
      </c>
      <c r="V2384" t="s">
        <v>32</v>
      </c>
      <c r="Y2384" t="s">
        <v>30</v>
      </c>
    </row>
    <row r="2385" spans="1:25" x14ac:dyDescent="0.45">
      <c r="A2385" t="s">
        <v>274</v>
      </c>
      <c r="B2385" t="s">
        <v>289</v>
      </c>
      <c r="C2385">
        <v>2383</v>
      </c>
      <c r="D2385">
        <v>11001</v>
      </c>
      <c r="F2385">
        <v>2009</v>
      </c>
      <c r="G2385">
        <v>2</v>
      </c>
      <c r="H2385">
        <v>1.3</v>
      </c>
      <c r="I2385">
        <v>19.8</v>
      </c>
      <c r="O2385">
        <v>1.6E-2</v>
      </c>
      <c r="P2385">
        <v>0.28149999999999997</v>
      </c>
      <c r="Q2385">
        <v>117</v>
      </c>
      <c r="R2385" t="s">
        <v>923</v>
      </c>
      <c r="T2385" t="s">
        <v>28</v>
      </c>
      <c r="V2385" t="s">
        <v>32</v>
      </c>
      <c r="Y2385" t="s">
        <v>30</v>
      </c>
    </row>
    <row r="2386" spans="1:25" x14ac:dyDescent="0.45">
      <c r="A2386" t="s">
        <v>274</v>
      </c>
      <c r="B2386" t="s">
        <v>289</v>
      </c>
      <c r="C2386">
        <v>2383</v>
      </c>
      <c r="D2386">
        <v>11001</v>
      </c>
      <c r="F2386">
        <v>2010</v>
      </c>
      <c r="G2386">
        <v>52</v>
      </c>
      <c r="H2386">
        <v>51.4</v>
      </c>
      <c r="I2386">
        <v>560.79999999999995</v>
      </c>
      <c r="O2386">
        <v>1.3220000000000001</v>
      </c>
      <c r="P2386">
        <v>0.28000000000000003</v>
      </c>
      <c r="Q2386">
        <v>9442.1</v>
      </c>
      <c r="R2386" t="s">
        <v>923</v>
      </c>
      <c r="T2386" t="s">
        <v>28</v>
      </c>
      <c r="V2386" t="s">
        <v>32</v>
      </c>
      <c r="Y2386" t="s">
        <v>30</v>
      </c>
    </row>
    <row r="2387" spans="1:25" x14ac:dyDescent="0.45">
      <c r="A2387" t="s">
        <v>274</v>
      </c>
      <c r="B2387" t="s">
        <v>289</v>
      </c>
      <c r="C2387">
        <v>2383</v>
      </c>
      <c r="D2387">
        <v>11001</v>
      </c>
      <c r="F2387">
        <v>2011</v>
      </c>
      <c r="G2387">
        <v>34</v>
      </c>
      <c r="H2387">
        <v>34</v>
      </c>
      <c r="I2387">
        <v>425</v>
      </c>
      <c r="O2387">
        <v>3.9540000000000002</v>
      </c>
      <c r="P2387">
        <v>1.1999</v>
      </c>
      <c r="Q2387">
        <v>6589.6</v>
      </c>
      <c r="R2387" t="s">
        <v>923</v>
      </c>
      <c r="T2387" t="s">
        <v>28</v>
      </c>
      <c r="V2387" t="s">
        <v>32</v>
      </c>
      <c r="Y2387" t="s">
        <v>30</v>
      </c>
    </row>
    <row r="2388" spans="1:25" x14ac:dyDescent="0.45">
      <c r="A2388" t="s">
        <v>274</v>
      </c>
      <c r="B2388" t="s">
        <v>289</v>
      </c>
      <c r="C2388">
        <v>2383</v>
      </c>
      <c r="D2388">
        <v>11001</v>
      </c>
      <c r="F2388">
        <v>2012</v>
      </c>
      <c r="G2388">
        <v>15</v>
      </c>
      <c r="H2388">
        <v>14.3</v>
      </c>
      <c r="I2388">
        <v>159.80000000000001</v>
      </c>
      <c r="O2388">
        <v>1.877</v>
      </c>
      <c r="P2388">
        <v>1.1998</v>
      </c>
      <c r="Q2388">
        <v>3127.9</v>
      </c>
      <c r="R2388" t="s">
        <v>923</v>
      </c>
      <c r="T2388" t="s">
        <v>28</v>
      </c>
      <c r="V2388" t="s">
        <v>32</v>
      </c>
      <c r="Y2388" t="s">
        <v>30</v>
      </c>
    </row>
    <row r="2389" spans="1:25" x14ac:dyDescent="0.45">
      <c r="A2389" t="s">
        <v>274</v>
      </c>
      <c r="B2389" t="s">
        <v>289</v>
      </c>
      <c r="C2389">
        <v>2383</v>
      </c>
      <c r="D2389">
        <v>11001</v>
      </c>
      <c r="F2389">
        <v>2013</v>
      </c>
      <c r="G2389">
        <v>26</v>
      </c>
      <c r="H2389">
        <v>17.329999999999998</v>
      </c>
      <c r="I2389">
        <v>253.64</v>
      </c>
      <c r="O2389">
        <v>2.3879999999999999</v>
      </c>
      <c r="P2389">
        <v>1.2001999999999999</v>
      </c>
      <c r="Q2389">
        <v>3980.1</v>
      </c>
      <c r="R2389" t="s">
        <v>923</v>
      </c>
      <c r="T2389" t="s">
        <v>28</v>
      </c>
      <c r="V2389" t="s">
        <v>32</v>
      </c>
      <c r="Y2389" t="s">
        <v>30</v>
      </c>
    </row>
    <row r="2390" spans="1:25" x14ac:dyDescent="0.45">
      <c r="A2390" t="s">
        <v>274</v>
      </c>
      <c r="B2390" t="s">
        <v>289</v>
      </c>
      <c r="C2390">
        <v>2383</v>
      </c>
      <c r="D2390">
        <v>11001</v>
      </c>
      <c r="F2390">
        <v>2014</v>
      </c>
      <c r="G2390">
        <v>8</v>
      </c>
      <c r="H2390">
        <v>5.12</v>
      </c>
      <c r="I2390">
        <v>75.430000000000007</v>
      </c>
      <c r="O2390">
        <v>0.85799999999999998</v>
      </c>
      <c r="P2390">
        <v>1.1996</v>
      </c>
      <c r="Q2390">
        <v>1430</v>
      </c>
      <c r="R2390" t="s">
        <v>923</v>
      </c>
      <c r="T2390" t="s">
        <v>28</v>
      </c>
      <c r="V2390" t="s">
        <v>32</v>
      </c>
      <c r="Y2390" t="s">
        <v>30</v>
      </c>
    </row>
    <row r="2391" spans="1:25" x14ac:dyDescent="0.45">
      <c r="A2391" t="s">
        <v>274</v>
      </c>
      <c r="B2391" t="s">
        <v>289</v>
      </c>
      <c r="C2391">
        <v>2383</v>
      </c>
      <c r="D2391">
        <v>12001</v>
      </c>
      <c r="F2391">
        <v>2009</v>
      </c>
      <c r="G2391">
        <v>3</v>
      </c>
      <c r="H2391">
        <v>2.2999999999999998</v>
      </c>
      <c r="I2391">
        <v>24.2</v>
      </c>
      <c r="O2391">
        <v>0.182</v>
      </c>
      <c r="P2391">
        <v>0.55269999999999997</v>
      </c>
      <c r="Q2391">
        <v>393.7</v>
      </c>
      <c r="R2391" t="s">
        <v>923</v>
      </c>
      <c r="T2391" t="s">
        <v>28</v>
      </c>
      <c r="V2391" t="s">
        <v>32</v>
      </c>
      <c r="Y2391" t="s">
        <v>30</v>
      </c>
    </row>
    <row r="2392" spans="1:25" x14ac:dyDescent="0.45">
      <c r="A2392" t="s">
        <v>274</v>
      </c>
      <c r="B2392" t="s">
        <v>289</v>
      </c>
      <c r="C2392">
        <v>2383</v>
      </c>
      <c r="D2392">
        <v>12001</v>
      </c>
      <c r="F2392">
        <v>2010</v>
      </c>
      <c r="G2392">
        <v>32</v>
      </c>
      <c r="H2392">
        <v>31</v>
      </c>
      <c r="I2392">
        <v>521.9</v>
      </c>
      <c r="O2392">
        <v>0.879</v>
      </c>
      <c r="P2392">
        <v>0.2301</v>
      </c>
      <c r="Q2392">
        <v>7643.8</v>
      </c>
      <c r="R2392" t="s">
        <v>923</v>
      </c>
      <c r="T2392" t="s">
        <v>28</v>
      </c>
      <c r="V2392" t="s">
        <v>32</v>
      </c>
      <c r="Y2392" t="s">
        <v>30</v>
      </c>
    </row>
    <row r="2393" spans="1:25" x14ac:dyDescent="0.45">
      <c r="A2393" t="s">
        <v>274</v>
      </c>
      <c r="B2393" t="s">
        <v>289</v>
      </c>
      <c r="C2393">
        <v>2383</v>
      </c>
      <c r="D2393">
        <v>12001</v>
      </c>
      <c r="F2393">
        <v>2011</v>
      </c>
      <c r="G2393">
        <v>39</v>
      </c>
      <c r="H2393">
        <v>39</v>
      </c>
      <c r="I2393">
        <v>509</v>
      </c>
      <c r="O2393">
        <v>4.5199999999999996</v>
      </c>
      <c r="P2393">
        <v>1.1999</v>
      </c>
      <c r="Q2393">
        <v>7532.8</v>
      </c>
      <c r="R2393" t="s">
        <v>923</v>
      </c>
      <c r="T2393" t="s">
        <v>28</v>
      </c>
      <c r="V2393" t="s">
        <v>32</v>
      </c>
      <c r="Y2393" t="s">
        <v>30</v>
      </c>
    </row>
    <row r="2394" spans="1:25" x14ac:dyDescent="0.45">
      <c r="A2394" t="s">
        <v>274</v>
      </c>
      <c r="B2394" t="s">
        <v>289</v>
      </c>
      <c r="C2394">
        <v>2383</v>
      </c>
      <c r="D2394">
        <v>12001</v>
      </c>
      <c r="F2394">
        <v>2012</v>
      </c>
      <c r="G2394">
        <v>31</v>
      </c>
      <c r="H2394">
        <v>28.11</v>
      </c>
      <c r="I2394">
        <v>480.55</v>
      </c>
      <c r="O2394">
        <v>4.2939999999999996</v>
      </c>
      <c r="P2394">
        <v>1.2</v>
      </c>
      <c r="Q2394">
        <v>7156.4</v>
      </c>
      <c r="R2394" t="s">
        <v>923</v>
      </c>
      <c r="T2394" t="s">
        <v>28</v>
      </c>
      <c r="V2394" t="s">
        <v>32</v>
      </c>
      <c r="Y2394" t="s">
        <v>30</v>
      </c>
    </row>
    <row r="2395" spans="1:25" x14ac:dyDescent="0.45">
      <c r="A2395" t="s">
        <v>274</v>
      </c>
      <c r="B2395" t="s">
        <v>289</v>
      </c>
      <c r="C2395">
        <v>2383</v>
      </c>
      <c r="D2395">
        <v>12001</v>
      </c>
      <c r="F2395">
        <v>2013</v>
      </c>
      <c r="G2395">
        <v>33</v>
      </c>
      <c r="H2395">
        <v>19.739999999999998</v>
      </c>
      <c r="I2395">
        <v>267.13</v>
      </c>
      <c r="O2395">
        <v>2.5990000000000002</v>
      </c>
      <c r="P2395">
        <v>1.2018</v>
      </c>
      <c r="Q2395">
        <v>4331.7</v>
      </c>
      <c r="R2395" t="s">
        <v>923</v>
      </c>
      <c r="T2395" t="s">
        <v>28</v>
      </c>
      <c r="V2395" t="s">
        <v>32</v>
      </c>
      <c r="Y2395" t="s">
        <v>30</v>
      </c>
    </row>
    <row r="2396" spans="1:25" x14ac:dyDescent="0.45">
      <c r="A2396" t="s">
        <v>274</v>
      </c>
      <c r="B2396" t="s">
        <v>289</v>
      </c>
      <c r="C2396">
        <v>2383</v>
      </c>
      <c r="D2396">
        <v>12001</v>
      </c>
      <c r="F2396">
        <v>2014</v>
      </c>
      <c r="G2396">
        <v>3</v>
      </c>
      <c r="H2396">
        <v>1.59</v>
      </c>
      <c r="I2396">
        <v>21.45</v>
      </c>
      <c r="O2396">
        <v>0.19800000000000001</v>
      </c>
      <c r="P2396">
        <v>1.2013</v>
      </c>
      <c r="Q2396">
        <v>329.9</v>
      </c>
      <c r="R2396" t="s">
        <v>923</v>
      </c>
      <c r="T2396" t="s">
        <v>28</v>
      </c>
      <c r="V2396" t="s">
        <v>32</v>
      </c>
      <c r="Y2396" t="s">
        <v>30</v>
      </c>
    </row>
    <row r="2397" spans="1:25" x14ac:dyDescent="0.45">
      <c r="A2397" t="s">
        <v>274</v>
      </c>
      <c r="B2397" t="s">
        <v>290</v>
      </c>
      <c r="C2397">
        <v>2384</v>
      </c>
      <c r="D2397">
        <v>1</v>
      </c>
      <c r="F2397">
        <v>2009</v>
      </c>
      <c r="G2397">
        <v>74</v>
      </c>
      <c r="H2397">
        <v>68.87</v>
      </c>
      <c r="I2397">
        <v>2652.24</v>
      </c>
      <c r="K2397">
        <v>8.9999999999999993E-3</v>
      </c>
      <c r="L2397">
        <v>2.7000000000000001E-3</v>
      </c>
      <c r="M2397">
        <v>26.684000000000001</v>
      </c>
      <c r="N2397">
        <v>1.6999999999999999E-3</v>
      </c>
      <c r="O2397">
        <v>4.1609999999999996</v>
      </c>
      <c r="P2397">
        <v>0.1757</v>
      </c>
      <c r="Q2397">
        <v>34466.697</v>
      </c>
      <c r="R2397" t="s">
        <v>333</v>
      </c>
      <c r="S2397" t="s">
        <v>45</v>
      </c>
      <c r="T2397" t="s">
        <v>65</v>
      </c>
      <c r="Y2397" t="s">
        <v>107</v>
      </c>
    </row>
    <row r="2398" spans="1:25" x14ac:dyDescent="0.45">
      <c r="A2398" t="s">
        <v>274</v>
      </c>
      <c r="B2398" t="s">
        <v>290</v>
      </c>
      <c r="C2398">
        <v>2384</v>
      </c>
      <c r="D2398">
        <v>1</v>
      </c>
      <c r="F2398">
        <v>2010</v>
      </c>
      <c r="G2398">
        <v>305</v>
      </c>
      <c r="H2398">
        <v>290.29000000000002</v>
      </c>
      <c r="I2398">
        <v>11770.88</v>
      </c>
      <c r="K2398">
        <v>4.1000000000000002E-2</v>
      </c>
      <c r="L2398">
        <v>1E-3</v>
      </c>
      <c r="M2398">
        <v>103.46</v>
      </c>
      <c r="N2398">
        <v>2E-3</v>
      </c>
      <c r="O2398">
        <v>42.588000000000001</v>
      </c>
      <c r="P2398">
        <v>0.60040000000000004</v>
      </c>
      <c r="Q2398">
        <v>135793.527</v>
      </c>
      <c r="R2398" t="s">
        <v>333</v>
      </c>
      <c r="S2398" t="s">
        <v>45</v>
      </c>
      <c r="T2398" t="s">
        <v>65</v>
      </c>
      <c r="Y2398" t="s">
        <v>107</v>
      </c>
    </row>
    <row r="2399" spans="1:25" x14ac:dyDescent="0.45">
      <c r="A2399" t="s">
        <v>274</v>
      </c>
      <c r="B2399" t="s">
        <v>290</v>
      </c>
      <c r="C2399">
        <v>2384</v>
      </c>
      <c r="D2399">
        <v>1</v>
      </c>
      <c r="F2399">
        <v>2011</v>
      </c>
      <c r="G2399">
        <v>466</v>
      </c>
      <c r="H2399">
        <v>452.92</v>
      </c>
      <c r="I2399">
        <v>20903.54</v>
      </c>
      <c r="K2399">
        <v>6.9000000000000006E-2</v>
      </c>
      <c r="L2399">
        <v>1E-3</v>
      </c>
      <c r="M2399">
        <v>177.97200000000001</v>
      </c>
      <c r="N2399">
        <v>1E-3</v>
      </c>
      <c r="O2399">
        <v>33.069000000000003</v>
      </c>
      <c r="P2399">
        <v>0.25080000000000002</v>
      </c>
      <c r="Q2399">
        <v>228793.815</v>
      </c>
      <c r="R2399" t="s">
        <v>333</v>
      </c>
      <c r="S2399" t="s">
        <v>45</v>
      </c>
      <c r="T2399" t="s">
        <v>65</v>
      </c>
      <c r="Y2399" t="s">
        <v>107</v>
      </c>
    </row>
    <row r="2400" spans="1:25" x14ac:dyDescent="0.45">
      <c r="A2400" t="s">
        <v>274</v>
      </c>
      <c r="B2400" t="s">
        <v>290</v>
      </c>
      <c r="C2400">
        <v>2384</v>
      </c>
      <c r="D2400">
        <v>1</v>
      </c>
      <c r="F2400">
        <v>2012</v>
      </c>
      <c r="G2400">
        <v>763</v>
      </c>
      <c r="H2400">
        <v>752.41</v>
      </c>
      <c r="I2400">
        <v>32162.84</v>
      </c>
      <c r="K2400">
        <v>0.107</v>
      </c>
      <c r="L2400">
        <v>1E-3</v>
      </c>
      <c r="M2400">
        <v>283.65100000000001</v>
      </c>
      <c r="N2400">
        <v>1.1000000000000001E-3</v>
      </c>
      <c r="O2400">
        <v>45.671999999999997</v>
      </c>
      <c r="P2400">
        <v>0.21659999999999999</v>
      </c>
      <c r="Q2400">
        <v>356901.93800000002</v>
      </c>
      <c r="R2400" t="s">
        <v>333</v>
      </c>
      <c r="S2400" t="s">
        <v>45</v>
      </c>
      <c r="T2400" t="s">
        <v>65</v>
      </c>
      <c r="Y2400" t="s">
        <v>277</v>
      </c>
    </row>
    <row r="2401" spans="1:25" x14ac:dyDescent="0.45">
      <c r="A2401" t="s">
        <v>274</v>
      </c>
      <c r="B2401" t="s">
        <v>290</v>
      </c>
      <c r="C2401">
        <v>2384</v>
      </c>
      <c r="D2401">
        <v>1</v>
      </c>
      <c r="F2401">
        <v>2013</v>
      </c>
      <c r="G2401">
        <v>63</v>
      </c>
      <c r="H2401">
        <v>56.73</v>
      </c>
      <c r="I2401">
        <v>830.5</v>
      </c>
      <c r="K2401">
        <v>4.0000000000000001E-3</v>
      </c>
      <c r="L2401">
        <v>1E-3</v>
      </c>
      <c r="M2401">
        <v>10.707000000000001</v>
      </c>
      <c r="N2401">
        <v>1E-3</v>
      </c>
      <c r="O2401">
        <v>1.131</v>
      </c>
      <c r="P2401">
        <v>0.1033</v>
      </c>
      <c r="Q2401">
        <v>13888.972</v>
      </c>
      <c r="R2401" t="s">
        <v>333</v>
      </c>
      <c r="S2401" t="s">
        <v>45</v>
      </c>
      <c r="T2401" t="s">
        <v>65</v>
      </c>
      <c r="Y2401" t="s">
        <v>277</v>
      </c>
    </row>
    <row r="2402" spans="1:25" x14ac:dyDescent="0.45">
      <c r="A2402" t="s">
        <v>274</v>
      </c>
      <c r="B2402" t="s">
        <v>290</v>
      </c>
      <c r="C2402">
        <v>2384</v>
      </c>
      <c r="D2402">
        <v>1</v>
      </c>
      <c r="F2402">
        <v>2014</v>
      </c>
      <c r="G2402">
        <v>10</v>
      </c>
      <c r="H2402">
        <v>8.74</v>
      </c>
      <c r="I2402">
        <v>0</v>
      </c>
      <c r="K2402">
        <v>0</v>
      </c>
      <c r="L2402">
        <v>1E-3</v>
      </c>
      <c r="M2402">
        <v>0</v>
      </c>
      <c r="N2402">
        <v>0</v>
      </c>
      <c r="O2402">
        <v>6.0000000000000001E-3</v>
      </c>
      <c r="P2402">
        <v>2.1299999999999999E-2</v>
      </c>
      <c r="Q2402">
        <v>523.33100000000002</v>
      </c>
      <c r="R2402" t="s">
        <v>333</v>
      </c>
      <c r="S2402" t="s">
        <v>45</v>
      </c>
      <c r="T2402" t="s">
        <v>65</v>
      </c>
      <c r="Y2402" t="s">
        <v>277</v>
      </c>
    </row>
    <row r="2403" spans="1:25" x14ac:dyDescent="0.45">
      <c r="A2403" t="s">
        <v>274</v>
      </c>
      <c r="B2403" t="s">
        <v>290</v>
      </c>
      <c r="C2403">
        <v>2384</v>
      </c>
      <c r="D2403">
        <v>8</v>
      </c>
      <c r="F2403">
        <v>2009</v>
      </c>
      <c r="G2403">
        <v>1547</v>
      </c>
      <c r="H2403">
        <v>1515.86</v>
      </c>
      <c r="I2403">
        <v>80124.850000000006</v>
      </c>
      <c r="K2403">
        <v>385.38</v>
      </c>
      <c r="L2403">
        <v>1.0235000000000001</v>
      </c>
      <c r="M2403">
        <v>73761.218999999997</v>
      </c>
      <c r="N2403">
        <v>0.13919999999999999</v>
      </c>
      <c r="O2403">
        <v>143.036</v>
      </c>
      <c r="P2403">
        <v>0.34139999999999998</v>
      </c>
      <c r="Q2403">
        <v>717862.571</v>
      </c>
      <c r="R2403" t="s">
        <v>82</v>
      </c>
      <c r="S2403" t="s">
        <v>45</v>
      </c>
      <c r="T2403" t="s">
        <v>63</v>
      </c>
      <c r="V2403" t="s">
        <v>109</v>
      </c>
      <c r="W2403" t="s">
        <v>140</v>
      </c>
      <c r="Y2403" t="s">
        <v>107</v>
      </c>
    </row>
    <row r="2404" spans="1:25" x14ac:dyDescent="0.45">
      <c r="A2404" t="s">
        <v>274</v>
      </c>
      <c r="B2404" t="s">
        <v>290</v>
      </c>
      <c r="C2404">
        <v>2384</v>
      </c>
      <c r="D2404">
        <v>8</v>
      </c>
      <c r="F2404">
        <v>2010</v>
      </c>
      <c r="G2404">
        <v>3314</v>
      </c>
      <c r="H2404">
        <v>3285.56</v>
      </c>
      <c r="I2404">
        <v>196230.51</v>
      </c>
      <c r="K2404">
        <v>694.19799999999998</v>
      </c>
      <c r="L2404">
        <v>0.7389</v>
      </c>
      <c r="M2404">
        <v>177427.33900000001</v>
      </c>
      <c r="N2404">
        <v>0.1109</v>
      </c>
      <c r="O2404">
        <v>320.58800000000002</v>
      </c>
      <c r="P2404">
        <v>0.34060000000000001</v>
      </c>
      <c r="Q2404">
        <v>1741440.257</v>
      </c>
      <c r="R2404" t="s">
        <v>82</v>
      </c>
      <c r="S2404" t="s">
        <v>45</v>
      </c>
      <c r="T2404" t="s">
        <v>63</v>
      </c>
      <c r="V2404" t="s">
        <v>109</v>
      </c>
      <c r="W2404" t="s">
        <v>140</v>
      </c>
      <c r="Y2404" t="s">
        <v>107</v>
      </c>
    </row>
    <row r="2405" spans="1:25" x14ac:dyDescent="0.45">
      <c r="A2405" t="s">
        <v>274</v>
      </c>
      <c r="B2405" t="s">
        <v>290</v>
      </c>
      <c r="C2405">
        <v>2384</v>
      </c>
      <c r="D2405">
        <v>8</v>
      </c>
      <c r="F2405">
        <v>2011</v>
      </c>
      <c r="G2405">
        <v>637</v>
      </c>
      <c r="H2405">
        <v>627.27</v>
      </c>
      <c r="I2405">
        <v>33092.910000000003</v>
      </c>
      <c r="K2405">
        <v>6.5000000000000002E-2</v>
      </c>
      <c r="L2405">
        <v>3.7000000000000002E-3</v>
      </c>
      <c r="M2405">
        <v>17655.653999999999</v>
      </c>
      <c r="N2405">
        <v>5.9299999999999999E-2</v>
      </c>
      <c r="O2405">
        <v>34.066000000000003</v>
      </c>
      <c r="P2405">
        <v>0.20019999999999999</v>
      </c>
      <c r="Q2405">
        <v>297750.36700000003</v>
      </c>
      <c r="R2405" t="s">
        <v>333</v>
      </c>
      <c r="S2405" t="s">
        <v>45</v>
      </c>
      <c r="T2405" t="s">
        <v>63</v>
      </c>
      <c r="V2405" t="s">
        <v>109</v>
      </c>
      <c r="W2405" t="s">
        <v>291</v>
      </c>
      <c r="Y2405" t="s">
        <v>107</v>
      </c>
    </row>
    <row r="2406" spans="1:25" x14ac:dyDescent="0.45">
      <c r="A2406" t="s">
        <v>274</v>
      </c>
      <c r="B2406" t="s">
        <v>290</v>
      </c>
      <c r="C2406">
        <v>2384</v>
      </c>
      <c r="D2406">
        <v>8</v>
      </c>
      <c r="F2406">
        <v>2012</v>
      </c>
      <c r="G2406">
        <v>1617</v>
      </c>
      <c r="H2406">
        <v>1598.74</v>
      </c>
      <c r="I2406">
        <v>80418.710000000006</v>
      </c>
      <c r="K2406">
        <v>2.3E-2</v>
      </c>
      <c r="L2406">
        <v>2.0000000000000001E-4</v>
      </c>
      <c r="M2406">
        <v>48324.029000000002</v>
      </c>
      <c r="N2406">
        <v>6.3100000000000003E-2</v>
      </c>
      <c r="O2406">
        <v>84.959000000000003</v>
      </c>
      <c r="P2406">
        <v>0.19009999999999999</v>
      </c>
      <c r="Q2406">
        <v>814830.24800000002</v>
      </c>
      <c r="R2406" t="s">
        <v>333</v>
      </c>
      <c r="S2406" t="s">
        <v>45</v>
      </c>
      <c r="T2406" t="s">
        <v>63</v>
      </c>
      <c r="V2406" t="s">
        <v>109</v>
      </c>
      <c r="Y2406" t="s">
        <v>277</v>
      </c>
    </row>
    <row r="2407" spans="1:25" x14ac:dyDescent="0.45">
      <c r="A2407" t="s">
        <v>274</v>
      </c>
      <c r="B2407" t="s">
        <v>290</v>
      </c>
      <c r="C2407">
        <v>2384</v>
      </c>
      <c r="D2407">
        <v>8</v>
      </c>
      <c r="F2407">
        <v>2013</v>
      </c>
      <c r="G2407">
        <v>701</v>
      </c>
      <c r="H2407">
        <v>684.71</v>
      </c>
      <c r="I2407">
        <v>35152.17</v>
      </c>
      <c r="K2407">
        <v>0.28000000000000003</v>
      </c>
      <c r="L2407">
        <v>8.9999999999999998E-4</v>
      </c>
      <c r="M2407">
        <v>21090.52</v>
      </c>
      <c r="N2407">
        <v>6.9900000000000004E-2</v>
      </c>
      <c r="O2407">
        <v>38.432000000000002</v>
      </c>
      <c r="P2407">
        <v>0.19159999999999999</v>
      </c>
      <c r="Q2407">
        <v>355604.16399999999</v>
      </c>
      <c r="R2407" t="s">
        <v>333</v>
      </c>
      <c r="S2407" t="s">
        <v>45</v>
      </c>
      <c r="T2407" t="s">
        <v>63</v>
      </c>
      <c r="V2407" t="s">
        <v>109</v>
      </c>
      <c r="Y2407" t="s">
        <v>277</v>
      </c>
    </row>
    <row r="2408" spans="1:25" x14ac:dyDescent="0.45">
      <c r="A2408" t="s">
        <v>274</v>
      </c>
      <c r="B2408" t="s">
        <v>290</v>
      </c>
      <c r="C2408">
        <v>2384</v>
      </c>
      <c r="D2408">
        <v>8</v>
      </c>
      <c r="F2408">
        <v>2014</v>
      </c>
      <c r="G2408">
        <v>42</v>
      </c>
      <c r="H2408">
        <v>39.83</v>
      </c>
      <c r="I2408">
        <v>753.91</v>
      </c>
      <c r="K2408">
        <v>0</v>
      </c>
      <c r="L2408">
        <v>2E-3</v>
      </c>
      <c r="M2408">
        <v>571.35900000000004</v>
      </c>
      <c r="N2408">
        <v>5.9400000000000001E-2</v>
      </c>
      <c r="O2408">
        <v>0.85</v>
      </c>
      <c r="P2408">
        <v>0.11360000000000001</v>
      </c>
      <c r="Q2408">
        <v>9630.9770000000008</v>
      </c>
      <c r="R2408" t="s">
        <v>333</v>
      </c>
      <c r="S2408" t="s">
        <v>45</v>
      </c>
      <c r="T2408" t="s">
        <v>63</v>
      </c>
      <c r="V2408" t="s">
        <v>109</v>
      </c>
      <c r="Y2408" t="s">
        <v>277</v>
      </c>
    </row>
    <row r="2409" spans="1:25" x14ac:dyDescent="0.45">
      <c r="A2409" t="s">
        <v>274</v>
      </c>
      <c r="B2409" t="s">
        <v>292</v>
      </c>
      <c r="C2409">
        <v>2385</v>
      </c>
      <c r="D2409">
        <v>9001</v>
      </c>
      <c r="F2409">
        <v>2009</v>
      </c>
      <c r="G2409">
        <v>17</v>
      </c>
      <c r="H2409">
        <v>17</v>
      </c>
      <c r="I2409">
        <v>494</v>
      </c>
      <c r="K2409">
        <v>0.83899999999999997</v>
      </c>
      <c r="L2409">
        <v>0.2019</v>
      </c>
      <c r="M2409">
        <v>672.8</v>
      </c>
      <c r="N2409">
        <v>8.09E-2</v>
      </c>
      <c r="O2409">
        <v>1.4079999999999999</v>
      </c>
      <c r="P2409">
        <v>0.33879999999999999</v>
      </c>
      <c r="Q2409">
        <v>8305</v>
      </c>
      <c r="R2409" t="s">
        <v>923</v>
      </c>
      <c r="T2409" t="s">
        <v>28</v>
      </c>
      <c r="V2409" t="s">
        <v>32</v>
      </c>
      <c r="Y2409" t="s">
        <v>103</v>
      </c>
    </row>
    <row r="2410" spans="1:25" x14ac:dyDescent="0.45">
      <c r="A2410" t="s">
        <v>274</v>
      </c>
      <c r="B2410" t="s">
        <v>292</v>
      </c>
      <c r="C2410">
        <v>2385</v>
      </c>
      <c r="D2410">
        <v>9001</v>
      </c>
      <c r="F2410">
        <v>2010</v>
      </c>
      <c r="G2410">
        <v>35</v>
      </c>
      <c r="H2410">
        <v>35</v>
      </c>
      <c r="I2410">
        <v>1104</v>
      </c>
      <c r="K2410">
        <v>1.863</v>
      </c>
      <c r="L2410">
        <v>0.2019</v>
      </c>
      <c r="M2410">
        <v>1494.3</v>
      </c>
      <c r="N2410">
        <v>8.1100000000000005E-2</v>
      </c>
      <c r="O2410">
        <v>3.1259999999999999</v>
      </c>
      <c r="P2410">
        <v>0.33889999999999998</v>
      </c>
      <c r="Q2410">
        <v>18444.8</v>
      </c>
      <c r="R2410" t="s">
        <v>923</v>
      </c>
      <c r="T2410" t="s">
        <v>28</v>
      </c>
      <c r="V2410" t="s">
        <v>32</v>
      </c>
      <c r="Y2410" t="s">
        <v>103</v>
      </c>
    </row>
    <row r="2411" spans="1:25" x14ac:dyDescent="0.45">
      <c r="A2411" t="s">
        <v>274</v>
      </c>
      <c r="B2411" t="s">
        <v>292</v>
      </c>
      <c r="C2411">
        <v>2385</v>
      </c>
      <c r="D2411">
        <v>9001</v>
      </c>
      <c r="F2411">
        <v>2011</v>
      </c>
      <c r="G2411">
        <v>73</v>
      </c>
      <c r="H2411">
        <v>73</v>
      </c>
      <c r="I2411">
        <v>3168</v>
      </c>
      <c r="K2411">
        <v>4.6710000000000003</v>
      </c>
      <c r="L2411">
        <v>0.20200000000000001</v>
      </c>
      <c r="M2411">
        <v>3746.2</v>
      </c>
      <c r="N2411">
        <v>8.1000000000000003E-2</v>
      </c>
      <c r="O2411">
        <v>7.8559999999999999</v>
      </c>
      <c r="P2411">
        <v>0.3397</v>
      </c>
      <c r="Q2411">
        <v>46250.5</v>
      </c>
      <c r="R2411" t="s">
        <v>923</v>
      </c>
      <c r="T2411" t="s">
        <v>28</v>
      </c>
      <c r="V2411" t="s">
        <v>32</v>
      </c>
      <c r="Y2411" t="s">
        <v>103</v>
      </c>
    </row>
    <row r="2412" spans="1:25" x14ac:dyDescent="0.45">
      <c r="A2412" t="s">
        <v>274</v>
      </c>
      <c r="B2412" t="s">
        <v>292</v>
      </c>
      <c r="C2412">
        <v>2385</v>
      </c>
      <c r="D2412">
        <v>9001</v>
      </c>
      <c r="F2412">
        <v>2012</v>
      </c>
      <c r="G2412">
        <v>11</v>
      </c>
      <c r="H2412">
        <v>11</v>
      </c>
      <c r="I2412">
        <v>295</v>
      </c>
      <c r="K2412">
        <v>0.51900000000000002</v>
      </c>
      <c r="L2412">
        <v>0.2019</v>
      </c>
      <c r="M2412">
        <v>416.1</v>
      </c>
      <c r="N2412">
        <v>8.1000000000000003E-2</v>
      </c>
      <c r="O2412">
        <v>0.89600000000000002</v>
      </c>
      <c r="P2412">
        <v>0.34360000000000002</v>
      </c>
      <c r="Q2412">
        <v>5136.1000000000004</v>
      </c>
      <c r="R2412" t="s">
        <v>923</v>
      </c>
      <c r="T2412" t="s">
        <v>28</v>
      </c>
      <c r="V2412" t="s">
        <v>32</v>
      </c>
      <c r="Y2412" t="s">
        <v>283</v>
      </c>
    </row>
    <row r="2413" spans="1:25" x14ac:dyDescent="0.45">
      <c r="A2413" t="s">
        <v>274</v>
      </c>
      <c r="B2413" t="s">
        <v>292</v>
      </c>
      <c r="C2413">
        <v>2385</v>
      </c>
      <c r="D2413">
        <v>9001</v>
      </c>
      <c r="F2413">
        <v>2013</v>
      </c>
      <c r="G2413">
        <v>8</v>
      </c>
      <c r="H2413">
        <v>8</v>
      </c>
      <c r="I2413">
        <v>323</v>
      </c>
      <c r="K2413">
        <v>0.69199999999999995</v>
      </c>
      <c r="L2413">
        <v>0.2021</v>
      </c>
      <c r="M2413">
        <v>554.6</v>
      </c>
      <c r="N2413">
        <v>8.09E-2</v>
      </c>
      <c r="O2413">
        <v>1.1879999999999999</v>
      </c>
      <c r="P2413">
        <v>0.34549999999999997</v>
      </c>
      <c r="Q2413">
        <v>6846.9</v>
      </c>
      <c r="R2413" t="s">
        <v>923</v>
      </c>
      <c r="T2413" t="s">
        <v>28</v>
      </c>
      <c r="V2413" t="s">
        <v>32</v>
      </c>
      <c r="Y2413" t="s">
        <v>283</v>
      </c>
    </row>
    <row r="2414" spans="1:25" x14ac:dyDescent="0.45">
      <c r="A2414" t="s">
        <v>274</v>
      </c>
      <c r="B2414" t="s">
        <v>292</v>
      </c>
      <c r="C2414">
        <v>2385</v>
      </c>
      <c r="D2414">
        <v>9001</v>
      </c>
      <c r="F2414">
        <v>2014</v>
      </c>
      <c r="G2414">
        <v>18</v>
      </c>
      <c r="H2414">
        <v>8.18</v>
      </c>
      <c r="I2414">
        <v>267.29000000000002</v>
      </c>
      <c r="K2414">
        <v>0.501</v>
      </c>
      <c r="L2414">
        <v>0.20219999999999999</v>
      </c>
      <c r="M2414">
        <v>401.8</v>
      </c>
      <c r="N2414">
        <v>8.0799999999999997E-2</v>
      </c>
      <c r="O2414">
        <v>0.6</v>
      </c>
      <c r="P2414">
        <v>0.23630000000000001</v>
      </c>
      <c r="Q2414">
        <v>4961.1000000000004</v>
      </c>
      <c r="R2414" t="s">
        <v>923</v>
      </c>
      <c r="T2414" t="s">
        <v>28</v>
      </c>
      <c r="V2414" t="s">
        <v>32</v>
      </c>
      <c r="Y2414" t="s">
        <v>283</v>
      </c>
    </row>
    <row r="2415" spans="1:25" x14ac:dyDescent="0.45">
      <c r="A2415" t="s">
        <v>274</v>
      </c>
      <c r="B2415" t="s">
        <v>292</v>
      </c>
      <c r="C2415">
        <v>2385</v>
      </c>
      <c r="D2415">
        <v>9001</v>
      </c>
      <c r="F2415">
        <v>2015</v>
      </c>
      <c r="G2415">
        <v>4</v>
      </c>
      <c r="H2415">
        <v>0.5</v>
      </c>
      <c r="I2415">
        <v>0</v>
      </c>
      <c r="K2415">
        <v>0.01</v>
      </c>
      <c r="L2415">
        <v>0.20080000000000001</v>
      </c>
      <c r="M2415">
        <v>8.1</v>
      </c>
      <c r="N2415">
        <v>7.9799999999999996E-2</v>
      </c>
      <c r="O2415">
        <v>1.2E-2</v>
      </c>
      <c r="P2415">
        <v>0.23180000000000001</v>
      </c>
      <c r="Q2415">
        <v>100</v>
      </c>
      <c r="R2415" t="s">
        <v>923</v>
      </c>
      <c r="T2415" t="s">
        <v>28</v>
      </c>
      <c r="V2415" t="s">
        <v>32</v>
      </c>
      <c r="Y2415" t="s">
        <v>284</v>
      </c>
    </row>
    <row r="2416" spans="1:25" x14ac:dyDescent="0.45">
      <c r="A2416" t="s">
        <v>274</v>
      </c>
      <c r="B2416" t="s">
        <v>292</v>
      </c>
      <c r="C2416">
        <v>2385</v>
      </c>
      <c r="D2416">
        <v>10001</v>
      </c>
      <c r="F2416">
        <v>2009</v>
      </c>
      <c r="G2416">
        <v>23</v>
      </c>
      <c r="H2416">
        <v>23</v>
      </c>
      <c r="I2416">
        <v>713</v>
      </c>
      <c r="K2416">
        <v>1.1220000000000001</v>
      </c>
      <c r="L2416">
        <v>0.20180000000000001</v>
      </c>
      <c r="M2416">
        <v>899.9</v>
      </c>
      <c r="N2416">
        <v>8.1199999999999994E-2</v>
      </c>
      <c r="O2416">
        <v>1.883</v>
      </c>
      <c r="P2416">
        <v>0.33910000000000001</v>
      </c>
      <c r="Q2416">
        <v>11106.2</v>
      </c>
      <c r="R2416" t="s">
        <v>923</v>
      </c>
      <c r="T2416" t="s">
        <v>28</v>
      </c>
      <c r="V2416" t="s">
        <v>32</v>
      </c>
      <c r="Y2416" t="s">
        <v>103</v>
      </c>
    </row>
    <row r="2417" spans="1:25" x14ac:dyDescent="0.45">
      <c r="A2417" t="s">
        <v>274</v>
      </c>
      <c r="B2417" t="s">
        <v>292</v>
      </c>
      <c r="C2417">
        <v>2385</v>
      </c>
      <c r="D2417">
        <v>10001</v>
      </c>
      <c r="F2417">
        <v>2010</v>
      </c>
      <c r="G2417">
        <v>48</v>
      </c>
      <c r="H2417">
        <v>48</v>
      </c>
      <c r="I2417">
        <v>1849</v>
      </c>
      <c r="K2417">
        <v>2.95</v>
      </c>
      <c r="L2417">
        <v>0.20200000000000001</v>
      </c>
      <c r="M2417">
        <v>2366.4</v>
      </c>
      <c r="N2417">
        <v>8.1000000000000003E-2</v>
      </c>
      <c r="O2417">
        <v>4.9509999999999996</v>
      </c>
      <c r="P2417">
        <v>0.33900000000000002</v>
      </c>
      <c r="Q2417">
        <v>29208.2</v>
      </c>
      <c r="R2417" t="s">
        <v>923</v>
      </c>
      <c r="T2417" t="s">
        <v>28</v>
      </c>
      <c r="V2417" t="s">
        <v>32</v>
      </c>
      <c r="Y2417" t="s">
        <v>103</v>
      </c>
    </row>
    <row r="2418" spans="1:25" x14ac:dyDescent="0.45">
      <c r="A2418" t="s">
        <v>274</v>
      </c>
      <c r="B2418" t="s">
        <v>292</v>
      </c>
      <c r="C2418">
        <v>2385</v>
      </c>
      <c r="D2418">
        <v>10001</v>
      </c>
      <c r="F2418">
        <v>2011</v>
      </c>
      <c r="G2418">
        <v>56</v>
      </c>
      <c r="H2418">
        <v>56</v>
      </c>
      <c r="I2418">
        <v>2345</v>
      </c>
      <c r="K2418">
        <v>3.609</v>
      </c>
      <c r="L2418">
        <v>0.20200000000000001</v>
      </c>
      <c r="M2418">
        <v>2895.2</v>
      </c>
      <c r="N2418">
        <v>8.1000000000000003E-2</v>
      </c>
      <c r="O2418">
        <v>6.0570000000000004</v>
      </c>
      <c r="P2418">
        <v>0.33900000000000002</v>
      </c>
      <c r="Q2418">
        <v>35735.9</v>
      </c>
      <c r="R2418" t="s">
        <v>923</v>
      </c>
      <c r="T2418" t="s">
        <v>28</v>
      </c>
      <c r="V2418" t="s">
        <v>32</v>
      </c>
      <c r="Y2418" t="s">
        <v>103</v>
      </c>
    </row>
    <row r="2419" spans="1:25" x14ac:dyDescent="0.45">
      <c r="A2419" t="s">
        <v>274</v>
      </c>
      <c r="B2419" t="s">
        <v>292</v>
      </c>
      <c r="C2419">
        <v>2385</v>
      </c>
      <c r="D2419">
        <v>10001</v>
      </c>
      <c r="F2419">
        <v>2012</v>
      </c>
      <c r="G2419">
        <v>7</v>
      </c>
      <c r="H2419">
        <v>7</v>
      </c>
      <c r="I2419">
        <v>294</v>
      </c>
      <c r="K2419">
        <v>0.45600000000000002</v>
      </c>
      <c r="L2419">
        <v>0.20200000000000001</v>
      </c>
      <c r="M2419">
        <v>365.9</v>
      </c>
      <c r="N2419">
        <v>8.1000000000000003E-2</v>
      </c>
      <c r="O2419">
        <v>0.78200000000000003</v>
      </c>
      <c r="P2419">
        <v>0.3463</v>
      </c>
      <c r="Q2419">
        <v>4518.1000000000004</v>
      </c>
      <c r="R2419" t="s">
        <v>923</v>
      </c>
      <c r="T2419" t="s">
        <v>28</v>
      </c>
      <c r="V2419" t="s">
        <v>32</v>
      </c>
      <c r="Y2419" t="s">
        <v>283</v>
      </c>
    </row>
    <row r="2420" spans="1:25" x14ac:dyDescent="0.45">
      <c r="A2420" t="s">
        <v>274</v>
      </c>
      <c r="B2420" t="s">
        <v>292</v>
      </c>
      <c r="C2420">
        <v>2385</v>
      </c>
      <c r="D2420">
        <v>10001</v>
      </c>
      <c r="F2420">
        <v>2013</v>
      </c>
      <c r="G2420">
        <v>6</v>
      </c>
      <c r="H2420">
        <v>6</v>
      </c>
      <c r="I2420">
        <v>313</v>
      </c>
      <c r="K2420">
        <v>0.47899999999999998</v>
      </c>
      <c r="L2420">
        <v>0.20200000000000001</v>
      </c>
      <c r="M2420">
        <v>383.9</v>
      </c>
      <c r="N2420">
        <v>8.1000000000000003E-2</v>
      </c>
      <c r="O2420">
        <v>0.82799999999999996</v>
      </c>
      <c r="P2420">
        <v>0.34749999999999998</v>
      </c>
      <c r="Q2420">
        <v>4739</v>
      </c>
      <c r="R2420" t="s">
        <v>923</v>
      </c>
      <c r="T2420" t="s">
        <v>28</v>
      </c>
      <c r="V2420" t="s">
        <v>32</v>
      </c>
      <c r="Y2420" t="s">
        <v>283</v>
      </c>
    </row>
    <row r="2421" spans="1:25" x14ac:dyDescent="0.45">
      <c r="A2421" t="s">
        <v>274</v>
      </c>
      <c r="B2421" t="s">
        <v>292</v>
      </c>
      <c r="C2421">
        <v>2385</v>
      </c>
      <c r="D2421">
        <v>10001</v>
      </c>
      <c r="F2421">
        <v>2014</v>
      </c>
      <c r="G2421">
        <v>25</v>
      </c>
      <c r="H2421">
        <v>17.25</v>
      </c>
      <c r="I2421">
        <v>916.38</v>
      </c>
      <c r="K2421">
        <v>1.4339999999999999</v>
      </c>
      <c r="L2421">
        <v>0.20200000000000001</v>
      </c>
      <c r="M2421">
        <v>1150.3</v>
      </c>
      <c r="N2421">
        <v>8.1100000000000005E-2</v>
      </c>
      <c r="O2421">
        <v>1.68</v>
      </c>
      <c r="P2421">
        <v>0.23480000000000001</v>
      </c>
      <c r="Q2421">
        <v>14199</v>
      </c>
      <c r="R2421" t="s">
        <v>923</v>
      </c>
      <c r="T2421" t="s">
        <v>28</v>
      </c>
      <c r="V2421" t="s">
        <v>32</v>
      </c>
      <c r="Y2421" t="s">
        <v>283</v>
      </c>
    </row>
    <row r="2422" spans="1:25" x14ac:dyDescent="0.45">
      <c r="A2422" t="s">
        <v>274</v>
      </c>
      <c r="B2422" t="s">
        <v>292</v>
      </c>
      <c r="C2422">
        <v>2385</v>
      </c>
      <c r="D2422">
        <v>10001</v>
      </c>
      <c r="F2422">
        <v>2015</v>
      </c>
      <c r="G2422">
        <v>4</v>
      </c>
      <c r="H2422">
        <v>0.6</v>
      </c>
      <c r="I2422">
        <v>0</v>
      </c>
      <c r="K2422">
        <v>1.0999999999999999E-2</v>
      </c>
      <c r="L2422">
        <v>0.20580000000000001</v>
      </c>
      <c r="M2422">
        <v>8.4</v>
      </c>
      <c r="N2422">
        <v>0.08</v>
      </c>
      <c r="O2422">
        <v>1.2E-2</v>
      </c>
      <c r="P2422">
        <v>0.23100000000000001</v>
      </c>
      <c r="Q2422">
        <v>104</v>
      </c>
      <c r="R2422" t="s">
        <v>923</v>
      </c>
      <c r="T2422" t="s">
        <v>28</v>
      </c>
      <c r="V2422" t="s">
        <v>32</v>
      </c>
      <c r="Y2422" t="s">
        <v>284</v>
      </c>
    </row>
    <row r="2423" spans="1:25" x14ac:dyDescent="0.45">
      <c r="A2423" t="s">
        <v>274</v>
      </c>
      <c r="B2423" t="s">
        <v>292</v>
      </c>
      <c r="C2423">
        <v>2385</v>
      </c>
      <c r="D2423">
        <v>11001</v>
      </c>
      <c r="F2423">
        <v>2009</v>
      </c>
      <c r="G2423">
        <v>15</v>
      </c>
      <c r="H2423">
        <v>15</v>
      </c>
      <c r="I2423">
        <v>543</v>
      </c>
      <c r="K2423">
        <v>0.92</v>
      </c>
      <c r="L2423">
        <v>0.20200000000000001</v>
      </c>
      <c r="M2423">
        <v>737.4</v>
      </c>
      <c r="N2423">
        <v>8.09E-2</v>
      </c>
      <c r="O2423">
        <v>1.5429999999999999</v>
      </c>
      <c r="P2423">
        <v>0.33889999999999998</v>
      </c>
      <c r="Q2423">
        <v>9104</v>
      </c>
      <c r="R2423" t="s">
        <v>923</v>
      </c>
      <c r="T2423" t="s">
        <v>28</v>
      </c>
      <c r="V2423" t="s">
        <v>32</v>
      </c>
      <c r="Y2423" t="s">
        <v>103</v>
      </c>
    </row>
    <row r="2424" spans="1:25" x14ac:dyDescent="0.45">
      <c r="A2424" t="s">
        <v>274</v>
      </c>
      <c r="B2424" t="s">
        <v>292</v>
      </c>
      <c r="C2424">
        <v>2385</v>
      </c>
      <c r="D2424">
        <v>11001</v>
      </c>
      <c r="F2424">
        <v>2010</v>
      </c>
      <c r="G2424">
        <v>25</v>
      </c>
      <c r="H2424">
        <v>25</v>
      </c>
      <c r="I2424">
        <v>808</v>
      </c>
      <c r="K2424">
        <v>1.3580000000000001</v>
      </c>
      <c r="L2424">
        <v>0.20200000000000001</v>
      </c>
      <c r="M2424">
        <v>1088.7</v>
      </c>
      <c r="N2424">
        <v>8.1000000000000003E-2</v>
      </c>
      <c r="O2424">
        <v>2.2789999999999999</v>
      </c>
      <c r="P2424">
        <v>0.33900000000000002</v>
      </c>
      <c r="Q2424">
        <v>13442.9</v>
      </c>
      <c r="R2424" t="s">
        <v>923</v>
      </c>
      <c r="T2424" t="s">
        <v>28</v>
      </c>
      <c r="V2424" t="s">
        <v>32</v>
      </c>
      <c r="Y2424" t="s">
        <v>103</v>
      </c>
    </row>
    <row r="2425" spans="1:25" x14ac:dyDescent="0.45">
      <c r="A2425" t="s">
        <v>274</v>
      </c>
      <c r="B2425" t="s">
        <v>292</v>
      </c>
      <c r="C2425">
        <v>2385</v>
      </c>
      <c r="D2425">
        <v>11001</v>
      </c>
      <c r="F2425">
        <v>2011</v>
      </c>
      <c r="G2425">
        <v>39</v>
      </c>
      <c r="H2425">
        <v>39</v>
      </c>
      <c r="I2425">
        <v>1415</v>
      </c>
      <c r="K2425">
        <v>2.206</v>
      </c>
      <c r="L2425">
        <v>0.20200000000000001</v>
      </c>
      <c r="M2425">
        <v>1769.2</v>
      </c>
      <c r="N2425">
        <v>8.09E-2</v>
      </c>
      <c r="O2425">
        <v>3.718</v>
      </c>
      <c r="P2425">
        <v>0.3402</v>
      </c>
      <c r="Q2425">
        <v>21841.1</v>
      </c>
      <c r="R2425" t="s">
        <v>923</v>
      </c>
      <c r="T2425" t="s">
        <v>28</v>
      </c>
      <c r="V2425" t="s">
        <v>32</v>
      </c>
      <c r="Y2425" t="s">
        <v>103</v>
      </c>
    </row>
    <row r="2426" spans="1:25" x14ac:dyDescent="0.45">
      <c r="A2426" t="s">
        <v>274</v>
      </c>
      <c r="B2426" t="s">
        <v>292</v>
      </c>
      <c r="C2426">
        <v>2385</v>
      </c>
      <c r="D2426">
        <v>11001</v>
      </c>
      <c r="F2426">
        <v>2012</v>
      </c>
      <c r="G2426">
        <v>12</v>
      </c>
      <c r="H2426">
        <v>12</v>
      </c>
      <c r="I2426">
        <v>407</v>
      </c>
      <c r="K2426">
        <v>0.66700000000000004</v>
      </c>
      <c r="L2426">
        <v>0.20200000000000001</v>
      </c>
      <c r="M2426">
        <v>535.1</v>
      </c>
      <c r="N2426">
        <v>8.1000000000000003E-2</v>
      </c>
      <c r="O2426">
        <v>1.143</v>
      </c>
      <c r="P2426">
        <v>0.34329999999999999</v>
      </c>
      <c r="Q2426">
        <v>6606.1</v>
      </c>
      <c r="R2426" t="s">
        <v>923</v>
      </c>
      <c r="T2426" t="s">
        <v>28</v>
      </c>
      <c r="V2426" t="s">
        <v>32</v>
      </c>
      <c r="Y2426" t="s">
        <v>283</v>
      </c>
    </row>
    <row r="2427" spans="1:25" x14ac:dyDescent="0.45">
      <c r="A2427" t="s">
        <v>274</v>
      </c>
      <c r="B2427" t="s">
        <v>292</v>
      </c>
      <c r="C2427">
        <v>2385</v>
      </c>
      <c r="D2427">
        <v>11001</v>
      </c>
      <c r="F2427">
        <v>2013</v>
      </c>
      <c r="G2427">
        <v>2</v>
      </c>
      <c r="H2427">
        <v>2</v>
      </c>
      <c r="I2427">
        <v>114</v>
      </c>
      <c r="K2427">
        <v>0.183</v>
      </c>
      <c r="L2427">
        <v>0.20200000000000001</v>
      </c>
      <c r="M2427">
        <v>146.9</v>
      </c>
      <c r="N2427">
        <v>8.1000000000000003E-2</v>
      </c>
      <c r="O2427">
        <v>0.21099999999999999</v>
      </c>
      <c r="P2427">
        <v>0.23300000000000001</v>
      </c>
      <c r="Q2427">
        <v>1813</v>
      </c>
      <c r="R2427" t="s">
        <v>923</v>
      </c>
      <c r="T2427" t="s">
        <v>28</v>
      </c>
      <c r="V2427" t="s">
        <v>32</v>
      </c>
      <c r="Y2427" t="s">
        <v>283</v>
      </c>
    </row>
    <row r="2428" spans="1:25" x14ac:dyDescent="0.45">
      <c r="A2428" t="s">
        <v>274</v>
      </c>
      <c r="B2428" t="s">
        <v>292</v>
      </c>
      <c r="C2428">
        <v>2385</v>
      </c>
      <c r="D2428">
        <v>11001</v>
      </c>
      <c r="F2428">
        <v>2014</v>
      </c>
      <c r="G2428">
        <v>39</v>
      </c>
      <c r="H2428">
        <v>12.18</v>
      </c>
      <c r="I2428">
        <v>341.74</v>
      </c>
      <c r="K2428">
        <v>0.70699999999999996</v>
      </c>
      <c r="L2428">
        <v>0.20180000000000001</v>
      </c>
      <c r="M2428">
        <v>567</v>
      </c>
      <c r="N2428">
        <v>8.1199999999999994E-2</v>
      </c>
      <c r="O2428">
        <v>0.83799999999999997</v>
      </c>
      <c r="P2428">
        <v>0.2359</v>
      </c>
      <c r="Q2428">
        <v>6998.9</v>
      </c>
      <c r="R2428" t="s">
        <v>923</v>
      </c>
      <c r="T2428" t="s">
        <v>28</v>
      </c>
      <c r="V2428" t="s">
        <v>32</v>
      </c>
      <c r="Y2428" t="s">
        <v>283</v>
      </c>
    </row>
    <row r="2429" spans="1:25" x14ac:dyDescent="0.45">
      <c r="A2429" t="s">
        <v>274</v>
      </c>
      <c r="B2429" t="s">
        <v>292</v>
      </c>
      <c r="C2429">
        <v>2385</v>
      </c>
      <c r="D2429">
        <v>11001</v>
      </c>
      <c r="F2429">
        <v>2015</v>
      </c>
      <c r="G2429">
        <v>6</v>
      </c>
      <c r="H2429">
        <v>0.6</v>
      </c>
      <c r="I2429">
        <v>0</v>
      </c>
      <c r="K2429">
        <v>0.01</v>
      </c>
      <c r="L2429">
        <v>0.20069999999999999</v>
      </c>
      <c r="M2429">
        <v>8.4</v>
      </c>
      <c r="N2429">
        <v>8.1000000000000003E-2</v>
      </c>
      <c r="O2429">
        <v>1.2E-2</v>
      </c>
      <c r="P2429">
        <v>0.23319999999999999</v>
      </c>
      <c r="Q2429">
        <v>103.1</v>
      </c>
      <c r="R2429" t="s">
        <v>923</v>
      </c>
      <c r="T2429" t="s">
        <v>28</v>
      </c>
      <c r="V2429" t="s">
        <v>32</v>
      </c>
      <c r="Y2429" t="s">
        <v>284</v>
      </c>
    </row>
    <row r="2430" spans="1:25" x14ac:dyDescent="0.45">
      <c r="A2430" t="s">
        <v>274</v>
      </c>
      <c r="B2430" t="s">
        <v>292</v>
      </c>
      <c r="C2430">
        <v>2385</v>
      </c>
      <c r="D2430">
        <v>12001</v>
      </c>
      <c r="F2430">
        <v>2009</v>
      </c>
      <c r="G2430">
        <v>10</v>
      </c>
      <c r="H2430">
        <v>10</v>
      </c>
      <c r="I2430">
        <v>338</v>
      </c>
      <c r="K2430">
        <v>0.70399999999999996</v>
      </c>
      <c r="L2430">
        <v>0.20180000000000001</v>
      </c>
      <c r="M2430">
        <v>564.70000000000005</v>
      </c>
      <c r="N2430">
        <v>8.0799999999999997E-2</v>
      </c>
      <c r="O2430">
        <v>1.1819999999999999</v>
      </c>
      <c r="P2430">
        <v>0.3387</v>
      </c>
      <c r="Q2430">
        <v>6975.1</v>
      </c>
      <c r="R2430" t="s">
        <v>923</v>
      </c>
      <c r="T2430" t="s">
        <v>28</v>
      </c>
      <c r="V2430" t="s">
        <v>32</v>
      </c>
      <c r="Y2430" t="s">
        <v>103</v>
      </c>
    </row>
    <row r="2431" spans="1:25" x14ac:dyDescent="0.45">
      <c r="A2431" t="s">
        <v>274</v>
      </c>
      <c r="B2431" t="s">
        <v>292</v>
      </c>
      <c r="C2431">
        <v>2385</v>
      </c>
      <c r="D2431">
        <v>12001</v>
      </c>
      <c r="F2431">
        <v>2010</v>
      </c>
      <c r="G2431">
        <v>35</v>
      </c>
      <c r="H2431">
        <v>34.5</v>
      </c>
      <c r="I2431">
        <v>1187</v>
      </c>
      <c r="K2431">
        <v>1.925</v>
      </c>
      <c r="L2431">
        <v>0.2019</v>
      </c>
      <c r="M2431">
        <v>1543.7</v>
      </c>
      <c r="N2431">
        <v>8.1000000000000003E-2</v>
      </c>
      <c r="O2431">
        <v>3.23</v>
      </c>
      <c r="P2431">
        <v>0.33900000000000002</v>
      </c>
      <c r="Q2431">
        <v>19057.2</v>
      </c>
      <c r="R2431" t="s">
        <v>923</v>
      </c>
      <c r="T2431" t="s">
        <v>28</v>
      </c>
      <c r="V2431" t="s">
        <v>32</v>
      </c>
      <c r="Y2431" t="s">
        <v>103</v>
      </c>
    </row>
    <row r="2432" spans="1:25" x14ac:dyDescent="0.45">
      <c r="A2432" t="s">
        <v>274</v>
      </c>
      <c r="B2432" t="s">
        <v>292</v>
      </c>
      <c r="C2432">
        <v>2385</v>
      </c>
      <c r="D2432">
        <v>12001</v>
      </c>
      <c r="F2432">
        <v>2011</v>
      </c>
      <c r="G2432">
        <v>66</v>
      </c>
      <c r="H2432">
        <v>65.25</v>
      </c>
      <c r="I2432">
        <v>2589.25</v>
      </c>
      <c r="K2432">
        <v>3.996</v>
      </c>
      <c r="L2432">
        <v>0.2021</v>
      </c>
      <c r="M2432">
        <v>3204.4</v>
      </c>
      <c r="N2432">
        <v>8.1000000000000003E-2</v>
      </c>
      <c r="O2432">
        <v>6.7279999999999998</v>
      </c>
      <c r="P2432">
        <v>0.3397</v>
      </c>
      <c r="Q2432">
        <v>39568.300000000003</v>
      </c>
      <c r="R2432" t="s">
        <v>923</v>
      </c>
      <c r="T2432" t="s">
        <v>28</v>
      </c>
      <c r="V2432" t="s">
        <v>32</v>
      </c>
      <c r="Y2432" t="s">
        <v>103</v>
      </c>
    </row>
    <row r="2433" spans="1:25" x14ac:dyDescent="0.45">
      <c r="A2433" t="s">
        <v>274</v>
      </c>
      <c r="B2433" t="s">
        <v>292</v>
      </c>
      <c r="C2433">
        <v>2385</v>
      </c>
      <c r="D2433">
        <v>12001</v>
      </c>
      <c r="F2433">
        <v>2012</v>
      </c>
      <c r="G2433">
        <v>11</v>
      </c>
      <c r="H2433">
        <v>11</v>
      </c>
      <c r="I2433">
        <v>339</v>
      </c>
      <c r="K2433">
        <v>0.59299999999999997</v>
      </c>
      <c r="L2433">
        <v>0.20200000000000001</v>
      </c>
      <c r="M2433">
        <v>475.9</v>
      </c>
      <c r="N2433">
        <v>8.1000000000000003E-2</v>
      </c>
      <c r="O2433">
        <v>1.0109999999999999</v>
      </c>
      <c r="P2433">
        <v>0.34379999999999999</v>
      </c>
      <c r="Q2433">
        <v>5874.8</v>
      </c>
      <c r="R2433" t="s">
        <v>923</v>
      </c>
      <c r="T2433" t="s">
        <v>28</v>
      </c>
      <c r="V2433" t="s">
        <v>32</v>
      </c>
      <c r="Y2433" t="s">
        <v>283</v>
      </c>
    </row>
    <row r="2434" spans="1:25" x14ac:dyDescent="0.45">
      <c r="A2434" t="s">
        <v>274</v>
      </c>
      <c r="B2434" t="s">
        <v>292</v>
      </c>
      <c r="C2434">
        <v>2385</v>
      </c>
      <c r="D2434">
        <v>12001</v>
      </c>
      <c r="F2434">
        <v>2013</v>
      </c>
      <c r="G2434">
        <v>8</v>
      </c>
      <c r="H2434">
        <v>8</v>
      </c>
      <c r="I2434">
        <v>272</v>
      </c>
      <c r="K2434">
        <v>0.51300000000000001</v>
      </c>
      <c r="L2434">
        <v>0.20200000000000001</v>
      </c>
      <c r="M2434">
        <v>411.3</v>
      </c>
      <c r="N2434">
        <v>8.1100000000000005E-2</v>
      </c>
      <c r="O2434">
        <v>0.59199999999999997</v>
      </c>
      <c r="P2434">
        <v>0.23300000000000001</v>
      </c>
      <c r="Q2434">
        <v>5077.1000000000004</v>
      </c>
      <c r="R2434" t="s">
        <v>923</v>
      </c>
      <c r="T2434" t="s">
        <v>28</v>
      </c>
      <c r="V2434" t="s">
        <v>32</v>
      </c>
      <c r="Y2434" t="s">
        <v>283</v>
      </c>
    </row>
    <row r="2435" spans="1:25" x14ac:dyDescent="0.45">
      <c r="A2435" t="s">
        <v>274</v>
      </c>
      <c r="B2435" t="s">
        <v>292</v>
      </c>
      <c r="C2435">
        <v>2385</v>
      </c>
      <c r="D2435">
        <v>12001</v>
      </c>
      <c r="F2435">
        <v>2014</v>
      </c>
      <c r="G2435">
        <v>38</v>
      </c>
      <c r="H2435">
        <v>15.86</v>
      </c>
      <c r="I2435">
        <v>431.74</v>
      </c>
      <c r="K2435">
        <v>0.84199999999999997</v>
      </c>
      <c r="L2435">
        <v>0.2019</v>
      </c>
      <c r="M2435">
        <v>675.4</v>
      </c>
      <c r="N2435">
        <v>8.0600000000000005E-2</v>
      </c>
      <c r="O2435">
        <v>0.995</v>
      </c>
      <c r="P2435">
        <v>0.2359</v>
      </c>
      <c r="Q2435">
        <v>8339.9</v>
      </c>
      <c r="R2435" t="s">
        <v>923</v>
      </c>
      <c r="T2435" t="s">
        <v>28</v>
      </c>
      <c r="V2435" t="s">
        <v>32</v>
      </c>
      <c r="Y2435" t="s">
        <v>283</v>
      </c>
    </row>
    <row r="2436" spans="1:25" x14ac:dyDescent="0.45">
      <c r="A2436" t="s">
        <v>274</v>
      </c>
      <c r="B2436" t="s">
        <v>292</v>
      </c>
      <c r="C2436">
        <v>2385</v>
      </c>
      <c r="D2436">
        <v>12001</v>
      </c>
      <c r="F2436">
        <v>2015</v>
      </c>
      <c r="G2436">
        <v>4</v>
      </c>
      <c r="H2436">
        <v>0.56999999999999995</v>
      </c>
      <c r="I2436">
        <v>0</v>
      </c>
      <c r="K2436">
        <v>1.0999999999999999E-2</v>
      </c>
      <c r="L2436">
        <v>0.20080000000000001</v>
      </c>
      <c r="M2436">
        <v>8.6999999999999993</v>
      </c>
      <c r="N2436">
        <v>8.1000000000000003E-2</v>
      </c>
      <c r="O2436">
        <v>1.2999999999999999E-2</v>
      </c>
      <c r="P2436">
        <v>0.23230000000000001</v>
      </c>
      <c r="Q2436">
        <v>108</v>
      </c>
      <c r="R2436" t="s">
        <v>923</v>
      </c>
      <c r="T2436" t="s">
        <v>28</v>
      </c>
      <c r="V2436" t="s">
        <v>32</v>
      </c>
      <c r="Y2436" t="s">
        <v>284</v>
      </c>
    </row>
    <row r="2437" spans="1:25" x14ac:dyDescent="0.45">
      <c r="A2437" t="s">
        <v>274</v>
      </c>
      <c r="B2437" t="s">
        <v>293</v>
      </c>
      <c r="C2437">
        <v>2390</v>
      </c>
      <c r="D2437">
        <v>12001</v>
      </c>
      <c r="F2437">
        <v>2009</v>
      </c>
      <c r="G2437">
        <v>17</v>
      </c>
      <c r="H2437">
        <v>17</v>
      </c>
      <c r="I2437">
        <v>685</v>
      </c>
      <c r="K2437">
        <v>0.64</v>
      </c>
      <c r="L2437">
        <v>9.5399999999999999E-2</v>
      </c>
      <c r="M2437">
        <v>800.1</v>
      </c>
      <c r="N2437">
        <v>6.9400000000000003E-2</v>
      </c>
      <c r="O2437">
        <v>1.2769999999999999</v>
      </c>
      <c r="P2437">
        <v>0.24879999999999999</v>
      </c>
      <c r="Q2437">
        <v>11202.7</v>
      </c>
      <c r="R2437" t="s">
        <v>333</v>
      </c>
      <c r="S2437" t="s">
        <v>38</v>
      </c>
      <c r="T2437" t="s">
        <v>28</v>
      </c>
      <c r="V2437" t="s">
        <v>32</v>
      </c>
      <c r="Y2437" t="s">
        <v>103</v>
      </c>
    </row>
    <row r="2438" spans="1:25" x14ac:dyDescent="0.45">
      <c r="A2438" t="s">
        <v>274</v>
      </c>
      <c r="B2438" t="s">
        <v>293</v>
      </c>
      <c r="C2438">
        <v>2390</v>
      </c>
      <c r="D2438">
        <v>12001</v>
      </c>
      <c r="F2438">
        <v>2010</v>
      </c>
      <c r="G2438">
        <v>29</v>
      </c>
      <c r="H2438">
        <v>29</v>
      </c>
      <c r="I2438">
        <v>944</v>
      </c>
      <c r="K2438">
        <v>1.04</v>
      </c>
      <c r="L2438">
        <v>0.1396</v>
      </c>
      <c r="M2438">
        <v>1212.7</v>
      </c>
      <c r="N2438">
        <v>7.4200000000000002E-2</v>
      </c>
      <c r="O2438">
        <v>1.944</v>
      </c>
      <c r="P2438">
        <v>0.2404</v>
      </c>
      <c r="Q2438">
        <v>16717.8</v>
      </c>
      <c r="R2438" t="s">
        <v>333</v>
      </c>
      <c r="S2438" t="s">
        <v>38</v>
      </c>
      <c r="T2438" t="s">
        <v>28</v>
      </c>
      <c r="V2438" t="s">
        <v>32</v>
      </c>
      <c r="Y2438" t="s">
        <v>103</v>
      </c>
    </row>
    <row r="2439" spans="1:25" x14ac:dyDescent="0.45">
      <c r="A2439" t="s">
        <v>274</v>
      </c>
      <c r="B2439" t="s">
        <v>293</v>
      </c>
      <c r="C2439">
        <v>2390</v>
      </c>
      <c r="D2439">
        <v>12001</v>
      </c>
      <c r="F2439">
        <v>2011</v>
      </c>
      <c r="G2439">
        <v>45</v>
      </c>
      <c r="H2439">
        <v>45</v>
      </c>
      <c r="I2439">
        <v>1585</v>
      </c>
      <c r="K2439">
        <v>0.81499999999999995</v>
      </c>
      <c r="L2439">
        <v>7.2400000000000006E-2</v>
      </c>
      <c r="M2439">
        <v>1812</v>
      </c>
      <c r="N2439">
        <v>6.6799999999999998E-2</v>
      </c>
      <c r="O2439">
        <v>2.722</v>
      </c>
      <c r="P2439">
        <v>0.2009</v>
      </c>
      <c r="Q2439">
        <v>27722.1</v>
      </c>
      <c r="R2439" t="s">
        <v>333</v>
      </c>
      <c r="S2439" t="s">
        <v>38</v>
      </c>
      <c r="T2439" t="s">
        <v>28</v>
      </c>
      <c r="V2439" t="s">
        <v>32</v>
      </c>
      <c r="Y2439" t="s">
        <v>103</v>
      </c>
    </row>
    <row r="2440" spans="1:25" x14ac:dyDescent="0.45">
      <c r="A2440" t="s">
        <v>274</v>
      </c>
      <c r="B2440" t="s">
        <v>293</v>
      </c>
      <c r="C2440">
        <v>2390</v>
      </c>
      <c r="D2440">
        <v>12001</v>
      </c>
      <c r="F2440">
        <v>2012</v>
      </c>
      <c r="G2440">
        <v>25</v>
      </c>
      <c r="H2440">
        <v>25</v>
      </c>
      <c r="I2440">
        <v>925</v>
      </c>
      <c r="K2440">
        <v>5.0000000000000001E-3</v>
      </c>
      <c r="L2440">
        <v>1E-3</v>
      </c>
      <c r="M2440">
        <v>1013.4</v>
      </c>
      <c r="N2440">
        <v>5.8999999999999997E-2</v>
      </c>
      <c r="O2440">
        <v>1.5069999999999999</v>
      </c>
      <c r="P2440">
        <v>0.17499999999999999</v>
      </c>
      <c r="Q2440">
        <v>17177.8</v>
      </c>
      <c r="R2440" t="s">
        <v>333</v>
      </c>
      <c r="S2440" t="s">
        <v>38</v>
      </c>
      <c r="T2440" t="s">
        <v>28</v>
      </c>
      <c r="V2440" t="s">
        <v>32</v>
      </c>
      <c r="Y2440" t="s">
        <v>283</v>
      </c>
    </row>
    <row r="2441" spans="1:25" x14ac:dyDescent="0.45">
      <c r="A2441" t="s">
        <v>274</v>
      </c>
      <c r="B2441" t="s">
        <v>293</v>
      </c>
      <c r="C2441">
        <v>2390</v>
      </c>
      <c r="D2441">
        <v>12001</v>
      </c>
      <c r="F2441">
        <v>2013</v>
      </c>
      <c r="G2441">
        <v>0</v>
      </c>
      <c r="H2441">
        <v>0</v>
      </c>
      <c r="R2441" t="s">
        <v>333</v>
      </c>
      <c r="S2441" t="s">
        <v>38</v>
      </c>
      <c r="T2441" t="s">
        <v>28</v>
      </c>
      <c r="V2441" t="s">
        <v>32</v>
      </c>
      <c r="Y2441" t="s">
        <v>283</v>
      </c>
    </row>
    <row r="2442" spans="1:25" x14ac:dyDescent="0.45">
      <c r="A2442" t="s">
        <v>274</v>
      </c>
      <c r="B2442" t="s">
        <v>293</v>
      </c>
      <c r="C2442">
        <v>2390</v>
      </c>
      <c r="D2442">
        <v>12001</v>
      </c>
      <c r="F2442">
        <v>2014</v>
      </c>
      <c r="G2442">
        <v>21</v>
      </c>
      <c r="H2442">
        <v>6.19</v>
      </c>
      <c r="I2442">
        <v>116.23</v>
      </c>
      <c r="K2442">
        <v>0.28000000000000003</v>
      </c>
      <c r="L2442">
        <v>0.20480000000000001</v>
      </c>
      <c r="M2442">
        <v>224.8</v>
      </c>
      <c r="N2442">
        <v>8.2900000000000001E-2</v>
      </c>
      <c r="O2442">
        <v>0.34399999999999997</v>
      </c>
      <c r="P2442">
        <v>0.24709999999999999</v>
      </c>
      <c r="Q2442">
        <v>2773.8</v>
      </c>
      <c r="R2442" t="s">
        <v>333</v>
      </c>
      <c r="S2442" t="s">
        <v>38</v>
      </c>
      <c r="T2442" t="s">
        <v>28</v>
      </c>
      <c r="V2442" t="s">
        <v>32</v>
      </c>
      <c r="Y2442" t="s">
        <v>283</v>
      </c>
    </row>
    <row r="2443" spans="1:25" x14ac:dyDescent="0.45">
      <c r="A2443" t="s">
        <v>274</v>
      </c>
      <c r="B2443" t="s">
        <v>293</v>
      </c>
      <c r="C2443">
        <v>2390</v>
      </c>
      <c r="D2443">
        <v>12001</v>
      </c>
      <c r="F2443">
        <v>2015</v>
      </c>
      <c r="G2443">
        <v>102</v>
      </c>
      <c r="H2443">
        <v>86.01</v>
      </c>
      <c r="I2443">
        <v>3241.1</v>
      </c>
      <c r="K2443">
        <v>4.319</v>
      </c>
      <c r="L2443">
        <v>0.1623</v>
      </c>
      <c r="M2443">
        <v>4126.5</v>
      </c>
      <c r="N2443">
        <v>7.6600000000000001E-2</v>
      </c>
      <c r="O2443">
        <v>5.56</v>
      </c>
      <c r="P2443">
        <v>0.2074</v>
      </c>
      <c r="Q2443">
        <v>54006</v>
      </c>
      <c r="R2443" t="s">
        <v>333</v>
      </c>
      <c r="S2443" t="s">
        <v>38</v>
      </c>
      <c r="T2443" t="s">
        <v>28</v>
      </c>
      <c r="V2443" t="s">
        <v>40</v>
      </c>
      <c r="Y2443" t="s">
        <v>284</v>
      </c>
    </row>
    <row r="2444" spans="1:25" x14ac:dyDescent="0.45">
      <c r="A2444" t="s">
        <v>274</v>
      </c>
      <c r="B2444" t="s">
        <v>293</v>
      </c>
      <c r="C2444">
        <v>2390</v>
      </c>
      <c r="D2444">
        <v>12001</v>
      </c>
      <c r="F2444">
        <v>2016</v>
      </c>
      <c r="G2444">
        <v>40</v>
      </c>
      <c r="H2444">
        <v>26.3</v>
      </c>
      <c r="I2444">
        <v>739.82</v>
      </c>
      <c r="K2444">
        <v>0.38</v>
      </c>
      <c r="L2444">
        <v>3.4299999999999997E-2</v>
      </c>
      <c r="M2444">
        <v>956.6</v>
      </c>
      <c r="N2444">
        <v>6.2399999999999997E-2</v>
      </c>
      <c r="O2444">
        <v>1.1120000000000001</v>
      </c>
      <c r="P2444">
        <v>0.1502</v>
      </c>
      <c r="Q2444">
        <v>14823.2</v>
      </c>
      <c r="R2444" t="s">
        <v>333</v>
      </c>
      <c r="S2444" t="s">
        <v>38</v>
      </c>
      <c r="T2444" t="s">
        <v>28</v>
      </c>
      <c r="V2444" t="s">
        <v>40</v>
      </c>
      <c r="Y2444" t="s">
        <v>284</v>
      </c>
    </row>
    <row r="2445" spans="1:25" x14ac:dyDescent="0.45">
      <c r="A2445" t="s">
        <v>274</v>
      </c>
      <c r="B2445" t="s">
        <v>293</v>
      </c>
      <c r="C2445">
        <v>2390</v>
      </c>
      <c r="D2445">
        <v>12001</v>
      </c>
      <c r="F2445">
        <v>2017</v>
      </c>
      <c r="G2445">
        <v>25</v>
      </c>
      <c r="H2445">
        <v>13.2</v>
      </c>
      <c r="I2445">
        <v>274.13</v>
      </c>
      <c r="K2445">
        <v>0.26600000000000001</v>
      </c>
      <c r="L2445">
        <v>0.1326</v>
      </c>
      <c r="M2445">
        <v>473.5</v>
      </c>
      <c r="N2445">
        <v>7.3200000000000001E-2</v>
      </c>
      <c r="O2445">
        <v>0.52800000000000002</v>
      </c>
      <c r="P2445">
        <v>0.15010000000000001</v>
      </c>
      <c r="Q2445">
        <v>7047.1</v>
      </c>
      <c r="R2445" t="s">
        <v>333</v>
      </c>
      <c r="S2445" t="s">
        <v>38</v>
      </c>
      <c r="T2445" t="s">
        <v>28</v>
      </c>
      <c r="V2445" t="s">
        <v>40</v>
      </c>
      <c r="Y2445" t="s">
        <v>285</v>
      </c>
    </row>
    <row r="2446" spans="1:25" x14ac:dyDescent="0.45">
      <c r="A2446" t="s">
        <v>274</v>
      </c>
      <c r="B2446" t="s">
        <v>293</v>
      </c>
      <c r="C2446">
        <v>2390</v>
      </c>
      <c r="D2446">
        <v>12001</v>
      </c>
      <c r="F2446">
        <v>2018</v>
      </c>
      <c r="G2446">
        <v>32</v>
      </c>
      <c r="H2446">
        <v>19.43</v>
      </c>
      <c r="I2446">
        <v>684.91</v>
      </c>
      <c r="K2446">
        <v>0.52300000000000002</v>
      </c>
      <c r="L2446">
        <v>6.4299999999999996E-2</v>
      </c>
      <c r="M2446">
        <v>819.1</v>
      </c>
      <c r="N2446">
        <v>6.59E-2</v>
      </c>
      <c r="O2446">
        <v>0.89700000000000002</v>
      </c>
      <c r="P2446">
        <v>0.14990000000000001</v>
      </c>
      <c r="Q2446">
        <v>11959</v>
      </c>
      <c r="R2446" t="s">
        <v>333</v>
      </c>
      <c r="S2446" t="s">
        <v>38</v>
      </c>
      <c r="T2446" t="s">
        <v>28</v>
      </c>
      <c r="V2446" t="s">
        <v>40</v>
      </c>
      <c r="Y2446" t="s">
        <v>285</v>
      </c>
    </row>
    <row r="2447" spans="1:25" x14ac:dyDescent="0.45">
      <c r="A2447" t="s">
        <v>274</v>
      </c>
      <c r="B2447" t="s">
        <v>293</v>
      </c>
      <c r="C2447">
        <v>2390</v>
      </c>
      <c r="D2447">
        <v>12001</v>
      </c>
      <c r="F2447">
        <v>2019</v>
      </c>
      <c r="G2447">
        <v>41</v>
      </c>
      <c r="H2447">
        <v>16.39</v>
      </c>
      <c r="I2447">
        <v>311.49</v>
      </c>
      <c r="K2447">
        <v>0.192</v>
      </c>
      <c r="L2447">
        <v>0.129</v>
      </c>
      <c r="M2447">
        <v>417.4</v>
      </c>
      <c r="N2447">
        <v>7.3400000000000007E-2</v>
      </c>
      <c r="O2447">
        <v>0.47799999999999998</v>
      </c>
      <c r="P2447">
        <v>0.1502</v>
      </c>
      <c r="Q2447">
        <v>6370.1</v>
      </c>
      <c r="R2447" t="s">
        <v>333</v>
      </c>
      <c r="S2447" t="s">
        <v>38</v>
      </c>
      <c r="T2447" t="s">
        <v>28</v>
      </c>
      <c r="V2447" t="s">
        <v>40</v>
      </c>
      <c r="Y2447" t="s">
        <v>285</v>
      </c>
    </row>
    <row r="2448" spans="1:25" x14ac:dyDescent="0.45">
      <c r="A2448" t="s">
        <v>274</v>
      </c>
      <c r="B2448" t="s">
        <v>293</v>
      </c>
      <c r="C2448">
        <v>2390</v>
      </c>
      <c r="D2448">
        <v>12001</v>
      </c>
      <c r="F2448">
        <v>2020</v>
      </c>
      <c r="G2448">
        <v>25</v>
      </c>
      <c r="H2448">
        <v>11.37</v>
      </c>
      <c r="I2448">
        <v>246.95</v>
      </c>
      <c r="K2448">
        <v>0.35099999999999998</v>
      </c>
      <c r="L2448">
        <v>0.16839999999999999</v>
      </c>
      <c r="M2448">
        <v>324.89999999999998</v>
      </c>
      <c r="N2448">
        <v>7.7299999999999994E-2</v>
      </c>
      <c r="O2448">
        <v>0.316</v>
      </c>
      <c r="P2448">
        <v>0.14979999999999999</v>
      </c>
      <c r="Q2448">
        <v>4211</v>
      </c>
      <c r="R2448" t="s">
        <v>333</v>
      </c>
      <c r="S2448" t="s">
        <v>38</v>
      </c>
      <c r="T2448" t="s">
        <v>28</v>
      </c>
      <c r="V2448" t="s">
        <v>40</v>
      </c>
      <c r="Y2448" t="s">
        <v>160</v>
      </c>
    </row>
    <row r="2449" spans="1:25" x14ac:dyDescent="0.45">
      <c r="A2449" t="s">
        <v>274</v>
      </c>
      <c r="B2449" t="s">
        <v>293</v>
      </c>
      <c r="C2449">
        <v>2390</v>
      </c>
      <c r="D2449">
        <v>12001</v>
      </c>
      <c r="F2449">
        <v>2021</v>
      </c>
      <c r="G2449">
        <v>25</v>
      </c>
      <c r="H2449">
        <v>12.75</v>
      </c>
      <c r="I2449">
        <v>323.63</v>
      </c>
      <c r="K2449">
        <v>8.0000000000000002E-3</v>
      </c>
      <c r="L2449">
        <v>1.9599999999999999E-2</v>
      </c>
      <c r="M2449">
        <v>390.4</v>
      </c>
      <c r="N2449">
        <v>6.1100000000000002E-2</v>
      </c>
      <c r="O2449">
        <v>0.495</v>
      </c>
      <c r="P2449">
        <v>0.15010000000000001</v>
      </c>
      <c r="Q2449">
        <v>6594.2</v>
      </c>
      <c r="R2449" t="s">
        <v>333</v>
      </c>
      <c r="S2449" t="s">
        <v>38</v>
      </c>
      <c r="T2449" t="s">
        <v>28</v>
      </c>
      <c r="V2449" t="s">
        <v>40</v>
      </c>
      <c r="Y2449" t="s">
        <v>161</v>
      </c>
    </row>
    <row r="2450" spans="1:25" x14ac:dyDescent="0.45">
      <c r="A2450" t="s">
        <v>274</v>
      </c>
      <c r="B2450" t="s">
        <v>293</v>
      </c>
      <c r="C2450">
        <v>2390</v>
      </c>
      <c r="D2450">
        <v>12001</v>
      </c>
      <c r="F2450">
        <v>2022</v>
      </c>
      <c r="G2450">
        <v>36</v>
      </c>
      <c r="H2450">
        <v>22.3</v>
      </c>
      <c r="I2450">
        <v>491.51</v>
      </c>
      <c r="K2450">
        <v>8.9999999999999993E-3</v>
      </c>
      <c r="L2450">
        <v>3.32E-2</v>
      </c>
      <c r="M2450">
        <v>580</v>
      </c>
      <c r="N2450">
        <v>6.3200000000000006E-2</v>
      </c>
      <c r="O2450">
        <v>0.73499999999999999</v>
      </c>
      <c r="P2450">
        <v>0.14849999999999999</v>
      </c>
      <c r="Q2450">
        <v>9803.2000000000007</v>
      </c>
      <c r="R2450" t="s">
        <v>333</v>
      </c>
      <c r="S2450" t="s">
        <v>38</v>
      </c>
      <c r="T2450" t="s">
        <v>28</v>
      </c>
      <c r="V2450" t="s">
        <v>40</v>
      </c>
      <c r="Y2450" t="s">
        <v>161</v>
      </c>
    </row>
    <row r="2451" spans="1:25" x14ac:dyDescent="0.45">
      <c r="A2451" t="s">
        <v>274</v>
      </c>
      <c r="B2451" t="s">
        <v>293</v>
      </c>
      <c r="C2451">
        <v>2390</v>
      </c>
      <c r="D2451">
        <v>12001</v>
      </c>
      <c r="F2451">
        <v>2023</v>
      </c>
      <c r="G2451">
        <v>25</v>
      </c>
      <c r="H2451">
        <v>10.01</v>
      </c>
      <c r="I2451">
        <v>149.16999999999999</v>
      </c>
      <c r="K2451">
        <v>0.32300000000000001</v>
      </c>
      <c r="L2451">
        <v>0.20200000000000001</v>
      </c>
      <c r="M2451">
        <v>259.10000000000002</v>
      </c>
      <c r="N2451">
        <v>8.1000000000000003E-2</v>
      </c>
      <c r="O2451">
        <v>0.24</v>
      </c>
      <c r="P2451">
        <v>0.15</v>
      </c>
      <c r="Q2451">
        <v>3200.9</v>
      </c>
      <c r="R2451" t="s">
        <v>333</v>
      </c>
      <c r="S2451" t="s">
        <v>38</v>
      </c>
      <c r="T2451" t="s">
        <v>28</v>
      </c>
      <c r="V2451" t="s">
        <v>40</v>
      </c>
      <c r="Y2451" t="s">
        <v>161</v>
      </c>
    </row>
    <row r="2452" spans="1:25" x14ac:dyDescent="0.45">
      <c r="A2452" t="s">
        <v>274</v>
      </c>
      <c r="B2452" t="s">
        <v>293</v>
      </c>
      <c r="C2452">
        <v>2390</v>
      </c>
      <c r="D2452">
        <v>12001</v>
      </c>
      <c r="F2452">
        <v>2024</v>
      </c>
      <c r="G2452">
        <v>3</v>
      </c>
      <c r="H2452">
        <v>1.29</v>
      </c>
      <c r="I2452">
        <v>1.29</v>
      </c>
      <c r="K2452">
        <v>3.1E-2</v>
      </c>
      <c r="L2452">
        <v>6.8000000000000005E-2</v>
      </c>
      <c r="M2452">
        <v>73</v>
      </c>
      <c r="N2452">
        <v>6.6299999999999998E-2</v>
      </c>
      <c r="O2452">
        <v>0.47</v>
      </c>
      <c r="P2452">
        <v>0.86670000000000003</v>
      </c>
      <c r="Q2452">
        <v>1124</v>
      </c>
      <c r="R2452" t="s">
        <v>333</v>
      </c>
      <c r="S2452" t="s">
        <v>38</v>
      </c>
      <c r="T2452" t="s">
        <v>28</v>
      </c>
      <c r="V2452" t="s">
        <v>40</v>
      </c>
      <c r="Y2452" t="s">
        <v>161</v>
      </c>
    </row>
    <row r="2453" spans="1:25" x14ac:dyDescent="0.45">
      <c r="A2453" t="s">
        <v>274</v>
      </c>
      <c r="B2453" t="s">
        <v>293</v>
      </c>
      <c r="C2453">
        <v>2390</v>
      </c>
      <c r="D2453">
        <v>14001</v>
      </c>
      <c r="F2453">
        <v>2009</v>
      </c>
      <c r="G2453">
        <v>10</v>
      </c>
      <c r="H2453">
        <v>10</v>
      </c>
      <c r="I2453">
        <v>279</v>
      </c>
      <c r="K2453">
        <v>0.188</v>
      </c>
      <c r="L2453">
        <v>6.0999999999999999E-2</v>
      </c>
      <c r="M2453">
        <v>310</v>
      </c>
      <c r="N2453">
        <v>6.5699999999999995E-2</v>
      </c>
      <c r="O2453">
        <v>0.83499999999999996</v>
      </c>
      <c r="P2453">
        <v>0.4123</v>
      </c>
      <c r="Q2453">
        <v>4560.8999999999996</v>
      </c>
      <c r="R2453" t="s">
        <v>333</v>
      </c>
      <c r="S2453" t="s">
        <v>38</v>
      </c>
      <c r="T2453" t="s">
        <v>28</v>
      </c>
      <c r="V2453" t="s">
        <v>32</v>
      </c>
      <c r="Y2453" t="s">
        <v>103</v>
      </c>
    </row>
    <row r="2454" spans="1:25" x14ac:dyDescent="0.45">
      <c r="A2454" t="s">
        <v>274</v>
      </c>
      <c r="B2454" t="s">
        <v>293</v>
      </c>
      <c r="C2454">
        <v>2390</v>
      </c>
      <c r="D2454">
        <v>14001</v>
      </c>
      <c r="F2454">
        <v>2010</v>
      </c>
      <c r="G2454">
        <v>38</v>
      </c>
      <c r="H2454">
        <v>38</v>
      </c>
      <c r="I2454">
        <v>1276</v>
      </c>
      <c r="K2454">
        <v>0.42499999999999999</v>
      </c>
      <c r="L2454">
        <v>4.8599999999999997E-2</v>
      </c>
      <c r="M2454">
        <v>1364</v>
      </c>
      <c r="N2454">
        <v>6.4299999999999996E-2</v>
      </c>
      <c r="O2454">
        <v>2.0299999999999998</v>
      </c>
      <c r="P2454">
        <v>0.1928</v>
      </c>
      <c r="Q2454">
        <v>21569.7</v>
      </c>
      <c r="R2454" t="s">
        <v>333</v>
      </c>
      <c r="S2454" t="s">
        <v>38</v>
      </c>
      <c r="T2454" t="s">
        <v>28</v>
      </c>
      <c r="V2454" t="s">
        <v>32</v>
      </c>
      <c r="Y2454" t="s">
        <v>103</v>
      </c>
    </row>
    <row r="2455" spans="1:25" x14ac:dyDescent="0.45">
      <c r="A2455" t="s">
        <v>274</v>
      </c>
      <c r="B2455" t="s">
        <v>293</v>
      </c>
      <c r="C2455">
        <v>2390</v>
      </c>
      <c r="D2455">
        <v>14001</v>
      </c>
      <c r="F2455">
        <v>2011</v>
      </c>
      <c r="G2455">
        <v>3</v>
      </c>
      <c r="H2455">
        <v>3</v>
      </c>
      <c r="I2455">
        <v>105</v>
      </c>
      <c r="K2455">
        <v>1E-3</v>
      </c>
      <c r="L2455">
        <v>6.9999999999999999E-4</v>
      </c>
      <c r="M2455">
        <v>104.4</v>
      </c>
      <c r="N2455">
        <v>5.8999999999999997E-2</v>
      </c>
      <c r="O2455">
        <v>0.154</v>
      </c>
      <c r="P2455">
        <v>0.17399999999999999</v>
      </c>
      <c r="Q2455">
        <v>1769</v>
      </c>
      <c r="R2455" t="s">
        <v>333</v>
      </c>
      <c r="S2455" t="s">
        <v>38</v>
      </c>
      <c r="T2455" t="s">
        <v>28</v>
      </c>
      <c r="V2455" t="s">
        <v>32</v>
      </c>
      <c r="Y2455" t="s">
        <v>103</v>
      </c>
    </row>
    <row r="2456" spans="1:25" x14ac:dyDescent="0.45">
      <c r="A2456" t="s">
        <v>274</v>
      </c>
      <c r="B2456" t="s">
        <v>293</v>
      </c>
      <c r="C2456">
        <v>2390</v>
      </c>
      <c r="D2456">
        <v>14001</v>
      </c>
      <c r="F2456">
        <v>2012</v>
      </c>
      <c r="G2456">
        <v>28</v>
      </c>
      <c r="H2456">
        <v>28</v>
      </c>
      <c r="I2456">
        <v>1023</v>
      </c>
      <c r="K2456">
        <v>5.0000000000000001E-3</v>
      </c>
      <c r="L2456">
        <v>8.0000000000000004E-4</v>
      </c>
      <c r="M2456">
        <v>973.3</v>
      </c>
      <c r="N2456">
        <v>5.8999999999999997E-2</v>
      </c>
      <c r="O2456">
        <v>1.4470000000000001</v>
      </c>
      <c r="P2456">
        <v>0.1749</v>
      </c>
      <c r="Q2456">
        <v>16498</v>
      </c>
      <c r="R2456" t="s">
        <v>333</v>
      </c>
      <c r="S2456" t="s">
        <v>38</v>
      </c>
      <c r="T2456" t="s">
        <v>28</v>
      </c>
      <c r="V2456" t="s">
        <v>32</v>
      </c>
      <c r="Y2456" t="s">
        <v>283</v>
      </c>
    </row>
    <row r="2457" spans="1:25" x14ac:dyDescent="0.45">
      <c r="A2457" t="s">
        <v>274</v>
      </c>
      <c r="B2457" t="s">
        <v>293</v>
      </c>
      <c r="C2457">
        <v>2390</v>
      </c>
      <c r="D2457">
        <v>14001</v>
      </c>
      <c r="F2457">
        <v>2013</v>
      </c>
      <c r="G2457">
        <v>0</v>
      </c>
      <c r="H2457">
        <v>0</v>
      </c>
      <c r="R2457" t="s">
        <v>333</v>
      </c>
      <c r="S2457" t="s">
        <v>38</v>
      </c>
      <c r="T2457" t="s">
        <v>28</v>
      </c>
      <c r="V2457" t="s">
        <v>32</v>
      </c>
      <c r="Y2457" t="s">
        <v>283</v>
      </c>
    </row>
    <row r="2458" spans="1:25" x14ac:dyDescent="0.45">
      <c r="A2458" t="s">
        <v>274</v>
      </c>
      <c r="B2458" t="s">
        <v>293</v>
      </c>
      <c r="C2458">
        <v>2390</v>
      </c>
      <c r="D2458">
        <v>14001</v>
      </c>
      <c r="F2458">
        <v>2014</v>
      </c>
      <c r="G2458">
        <v>56</v>
      </c>
      <c r="H2458">
        <v>21.64</v>
      </c>
      <c r="I2458">
        <v>453.93</v>
      </c>
      <c r="K2458">
        <v>0.61199999999999999</v>
      </c>
      <c r="L2458">
        <v>0.1358</v>
      </c>
      <c r="M2458">
        <v>731.4</v>
      </c>
      <c r="N2458">
        <v>7.4300000000000005E-2</v>
      </c>
      <c r="O2458">
        <v>1.1060000000000001</v>
      </c>
      <c r="P2458">
        <v>0.22140000000000001</v>
      </c>
      <c r="Q2458">
        <v>10139.1</v>
      </c>
      <c r="R2458" t="s">
        <v>333</v>
      </c>
      <c r="S2458" t="s">
        <v>38</v>
      </c>
      <c r="T2458" t="s">
        <v>28</v>
      </c>
      <c r="V2458" t="s">
        <v>32</v>
      </c>
      <c r="Y2458" t="s">
        <v>283</v>
      </c>
    </row>
    <row r="2459" spans="1:25" x14ac:dyDescent="0.45">
      <c r="A2459" t="s">
        <v>274</v>
      </c>
      <c r="B2459" t="s">
        <v>293</v>
      </c>
      <c r="C2459">
        <v>2390</v>
      </c>
      <c r="D2459">
        <v>14001</v>
      </c>
      <c r="F2459">
        <v>2015</v>
      </c>
      <c r="G2459">
        <v>61</v>
      </c>
      <c r="H2459">
        <v>48.15</v>
      </c>
      <c r="I2459">
        <v>1777.04</v>
      </c>
      <c r="K2459">
        <v>2.0510000000000002</v>
      </c>
      <c r="L2459">
        <v>0.14410000000000001</v>
      </c>
      <c r="M2459">
        <v>2204</v>
      </c>
      <c r="N2459">
        <v>7.4800000000000005E-2</v>
      </c>
      <c r="O2459">
        <v>3.3380000000000001</v>
      </c>
      <c r="P2459">
        <v>0.22470000000000001</v>
      </c>
      <c r="Q2459">
        <v>29792.1</v>
      </c>
      <c r="R2459" t="s">
        <v>333</v>
      </c>
      <c r="S2459" t="s">
        <v>38</v>
      </c>
      <c r="T2459" t="s">
        <v>28</v>
      </c>
      <c r="V2459" t="s">
        <v>294</v>
      </c>
      <c r="Y2459" t="s">
        <v>284</v>
      </c>
    </row>
    <row r="2460" spans="1:25" x14ac:dyDescent="0.45">
      <c r="A2460" t="s">
        <v>274</v>
      </c>
      <c r="B2460" t="s">
        <v>293</v>
      </c>
      <c r="C2460">
        <v>2390</v>
      </c>
      <c r="D2460">
        <v>14001</v>
      </c>
      <c r="F2460">
        <v>2016</v>
      </c>
      <c r="G2460">
        <v>60</v>
      </c>
      <c r="H2460">
        <v>43.93</v>
      </c>
      <c r="I2460">
        <v>1543.33</v>
      </c>
      <c r="K2460">
        <v>0.38100000000000001</v>
      </c>
      <c r="L2460">
        <v>2.4400000000000002E-2</v>
      </c>
      <c r="M2460">
        <v>1702.2</v>
      </c>
      <c r="N2460">
        <v>6.25E-2</v>
      </c>
      <c r="O2460">
        <v>2.06</v>
      </c>
      <c r="P2460">
        <v>0.1497</v>
      </c>
      <c r="Q2460">
        <v>27472.1</v>
      </c>
      <c r="R2460" t="s">
        <v>333</v>
      </c>
      <c r="S2460" t="s">
        <v>38</v>
      </c>
      <c r="T2460" t="s">
        <v>28</v>
      </c>
      <c r="V2460" t="s">
        <v>40</v>
      </c>
      <c r="Y2460" t="s">
        <v>284</v>
      </c>
    </row>
    <row r="2461" spans="1:25" x14ac:dyDescent="0.45">
      <c r="A2461" t="s">
        <v>274</v>
      </c>
      <c r="B2461" t="s">
        <v>293</v>
      </c>
      <c r="C2461">
        <v>2390</v>
      </c>
      <c r="D2461">
        <v>14001</v>
      </c>
      <c r="F2461">
        <v>2017</v>
      </c>
      <c r="G2461">
        <v>25</v>
      </c>
      <c r="H2461">
        <v>11.08</v>
      </c>
      <c r="I2461">
        <v>252.47</v>
      </c>
      <c r="K2461">
        <v>0.182</v>
      </c>
      <c r="L2461">
        <v>8.5999999999999993E-2</v>
      </c>
      <c r="M2461">
        <v>357.3</v>
      </c>
      <c r="N2461">
        <v>6.8900000000000003E-2</v>
      </c>
      <c r="O2461">
        <v>0.40400000000000003</v>
      </c>
      <c r="P2461">
        <v>0.1482</v>
      </c>
      <c r="Q2461">
        <v>5388.9</v>
      </c>
      <c r="R2461" t="s">
        <v>333</v>
      </c>
      <c r="S2461" t="s">
        <v>38</v>
      </c>
      <c r="T2461" t="s">
        <v>28</v>
      </c>
      <c r="V2461" t="s">
        <v>40</v>
      </c>
      <c r="Y2461" t="s">
        <v>285</v>
      </c>
    </row>
    <row r="2462" spans="1:25" x14ac:dyDescent="0.45">
      <c r="A2462" t="s">
        <v>274</v>
      </c>
      <c r="B2462" t="s">
        <v>293</v>
      </c>
      <c r="C2462">
        <v>2390</v>
      </c>
      <c r="D2462">
        <v>14001</v>
      </c>
      <c r="F2462">
        <v>2018</v>
      </c>
      <c r="G2462">
        <v>45</v>
      </c>
      <c r="H2462">
        <v>23.3</v>
      </c>
      <c r="I2462">
        <v>730.7</v>
      </c>
      <c r="K2462">
        <v>0.98</v>
      </c>
      <c r="L2462">
        <v>0.1434</v>
      </c>
      <c r="M2462">
        <v>960.1</v>
      </c>
      <c r="N2462">
        <v>7.4800000000000005E-2</v>
      </c>
      <c r="O2462">
        <v>0.94899999999999995</v>
      </c>
      <c r="P2462">
        <v>0.15010000000000001</v>
      </c>
      <c r="Q2462">
        <v>12658.9</v>
      </c>
      <c r="R2462" t="s">
        <v>333</v>
      </c>
      <c r="S2462" t="s">
        <v>38</v>
      </c>
      <c r="T2462" t="s">
        <v>28</v>
      </c>
      <c r="V2462" t="s">
        <v>40</v>
      </c>
      <c r="Y2462" t="s">
        <v>285</v>
      </c>
    </row>
    <row r="2463" spans="1:25" x14ac:dyDescent="0.45">
      <c r="A2463" t="s">
        <v>274</v>
      </c>
      <c r="B2463" t="s">
        <v>293</v>
      </c>
      <c r="C2463">
        <v>2390</v>
      </c>
      <c r="D2463">
        <v>14001</v>
      </c>
      <c r="F2463">
        <v>2019</v>
      </c>
      <c r="G2463">
        <v>19</v>
      </c>
      <c r="H2463">
        <v>7.89</v>
      </c>
      <c r="I2463">
        <v>145.4</v>
      </c>
      <c r="K2463">
        <v>3.4000000000000002E-2</v>
      </c>
      <c r="L2463">
        <v>0.1152</v>
      </c>
      <c r="M2463">
        <v>206.3</v>
      </c>
      <c r="N2463">
        <v>7.1900000000000006E-2</v>
      </c>
      <c r="O2463">
        <v>0.253</v>
      </c>
      <c r="P2463">
        <v>0.15029999999999999</v>
      </c>
      <c r="Q2463">
        <v>3374</v>
      </c>
      <c r="R2463" t="s">
        <v>333</v>
      </c>
      <c r="S2463" t="s">
        <v>38</v>
      </c>
      <c r="T2463" t="s">
        <v>28</v>
      </c>
      <c r="V2463" t="s">
        <v>40</v>
      </c>
      <c r="Y2463" t="s">
        <v>285</v>
      </c>
    </row>
    <row r="2464" spans="1:25" x14ac:dyDescent="0.45">
      <c r="A2464" t="s">
        <v>274</v>
      </c>
      <c r="B2464" t="s">
        <v>293</v>
      </c>
      <c r="C2464">
        <v>2390</v>
      </c>
      <c r="D2464">
        <v>14001</v>
      </c>
      <c r="F2464">
        <v>2020</v>
      </c>
      <c r="G2464">
        <v>6</v>
      </c>
      <c r="H2464">
        <v>1.97</v>
      </c>
      <c r="I2464">
        <v>0.56999999999999995</v>
      </c>
      <c r="K2464">
        <v>8.9999999999999993E-3</v>
      </c>
      <c r="L2464">
        <v>0.1353</v>
      </c>
      <c r="M2464">
        <v>22.4</v>
      </c>
      <c r="N2464">
        <v>7.3300000000000004E-2</v>
      </c>
      <c r="O2464">
        <v>2.5999999999999999E-2</v>
      </c>
      <c r="P2464">
        <v>0.15</v>
      </c>
      <c r="Q2464">
        <v>347</v>
      </c>
      <c r="R2464" t="s">
        <v>333</v>
      </c>
      <c r="S2464" t="s">
        <v>38</v>
      </c>
      <c r="T2464" t="s">
        <v>28</v>
      </c>
      <c r="V2464" t="s">
        <v>40</v>
      </c>
      <c r="Y2464" t="s">
        <v>160</v>
      </c>
    </row>
    <row r="2465" spans="1:25" x14ac:dyDescent="0.45">
      <c r="A2465" t="s">
        <v>274</v>
      </c>
      <c r="B2465" t="s">
        <v>293</v>
      </c>
      <c r="C2465">
        <v>2390</v>
      </c>
      <c r="D2465">
        <v>14001</v>
      </c>
      <c r="F2465">
        <v>2021</v>
      </c>
      <c r="G2465">
        <v>20</v>
      </c>
      <c r="H2465">
        <v>11.69</v>
      </c>
      <c r="I2465">
        <v>384.43</v>
      </c>
      <c r="K2465">
        <v>0.64600000000000002</v>
      </c>
      <c r="L2465">
        <v>0.20169999999999999</v>
      </c>
      <c r="M2465">
        <v>518.29999999999995</v>
      </c>
      <c r="N2465">
        <v>8.0799999999999997E-2</v>
      </c>
      <c r="O2465">
        <v>0.48</v>
      </c>
      <c r="P2465">
        <v>0.1497</v>
      </c>
      <c r="Q2465">
        <v>6399.1</v>
      </c>
      <c r="R2465" t="s">
        <v>333</v>
      </c>
      <c r="S2465" t="s">
        <v>38</v>
      </c>
      <c r="T2465" t="s">
        <v>28</v>
      </c>
      <c r="V2465" t="s">
        <v>40</v>
      </c>
      <c r="Y2465" t="s">
        <v>161</v>
      </c>
    </row>
    <row r="2466" spans="1:25" x14ac:dyDescent="0.45">
      <c r="A2466" t="s">
        <v>274</v>
      </c>
      <c r="B2466" t="s">
        <v>293</v>
      </c>
      <c r="C2466">
        <v>2390</v>
      </c>
      <c r="D2466">
        <v>14001</v>
      </c>
      <c r="F2466">
        <v>2022</v>
      </c>
      <c r="G2466">
        <v>67</v>
      </c>
      <c r="H2466">
        <v>40.61</v>
      </c>
      <c r="I2466">
        <v>1276.73</v>
      </c>
      <c r="K2466">
        <v>2.0649999999999999</v>
      </c>
      <c r="L2466">
        <v>0.1893</v>
      </c>
      <c r="M2466">
        <v>1726.9</v>
      </c>
      <c r="N2466">
        <v>7.9399999999999998E-2</v>
      </c>
      <c r="O2466">
        <v>1.623</v>
      </c>
      <c r="P2466">
        <v>0.1502</v>
      </c>
      <c r="Q2466">
        <v>21640.3</v>
      </c>
      <c r="R2466" t="s">
        <v>333</v>
      </c>
      <c r="S2466" t="s">
        <v>38</v>
      </c>
      <c r="T2466" t="s">
        <v>28</v>
      </c>
      <c r="V2466" t="s">
        <v>40</v>
      </c>
      <c r="Y2466" t="s">
        <v>161</v>
      </c>
    </row>
    <row r="2467" spans="1:25" x14ac:dyDescent="0.45">
      <c r="A2467" t="s">
        <v>274</v>
      </c>
      <c r="B2467" t="s">
        <v>293</v>
      </c>
      <c r="C2467">
        <v>2390</v>
      </c>
      <c r="D2467">
        <v>14001</v>
      </c>
      <c r="F2467">
        <v>2023</v>
      </c>
      <c r="G2467">
        <v>21</v>
      </c>
      <c r="H2467">
        <v>11.4</v>
      </c>
      <c r="I2467">
        <v>266.58999999999997</v>
      </c>
      <c r="K2467">
        <v>0.42599999999999999</v>
      </c>
      <c r="L2467">
        <v>0.15179999999999999</v>
      </c>
      <c r="M2467">
        <v>427.7</v>
      </c>
      <c r="N2467">
        <v>7.5600000000000001E-2</v>
      </c>
      <c r="O2467">
        <v>0.42599999999999999</v>
      </c>
      <c r="P2467">
        <v>0.1522</v>
      </c>
      <c r="Q2467">
        <v>5679.1</v>
      </c>
      <c r="R2467" t="s">
        <v>333</v>
      </c>
      <c r="S2467" t="s">
        <v>38</v>
      </c>
      <c r="T2467" t="s">
        <v>28</v>
      </c>
      <c r="V2467" t="s">
        <v>40</v>
      </c>
      <c r="Y2467" t="s">
        <v>161</v>
      </c>
    </row>
    <row r="2468" spans="1:25" x14ac:dyDescent="0.45">
      <c r="A2468" t="s">
        <v>274</v>
      </c>
      <c r="B2468" t="s">
        <v>293</v>
      </c>
      <c r="C2468">
        <v>2390</v>
      </c>
      <c r="D2468">
        <v>14001</v>
      </c>
      <c r="F2468">
        <v>2024</v>
      </c>
      <c r="G2468">
        <v>5</v>
      </c>
      <c r="H2468">
        <v>1.17</v>
      </c>
      <c r="I2468">
        <v>1.17</v>
      </c>
      <c r="K2468">
        <v>0.01</v>
      </c>
      <c r="L2468">
        <v>8.0600000000000005E-2</v>
      </c>
      <c r="M2468">
        <v>16.399999999999999</v>
      </c>
      <c r="N2468">
        <v>6.7799999999999999E-2</v>
      </c>
      <c r="O2468">
        <v>0.109</v>
      </c>
      <c r="P2468">
        <v>0.9002</v>
      </c>
      <c r="Q2468">
        <v>242</v>
      </c>
      <c r="R2468" t="s">
        <v>333</v>
      </c>
      <c r="S2468" t="s">
        <v>38</v>
      </c>
      <c r="T2468" t="s">
        <v>28</v>
      </c>
      <c r="V2468" t="s">
        <v>40</v>
      </c>
      <c r="Y2468" t="s">
        <v>161</v>
      </c>
    </row>
    <row r="2469" spans="1:25" x14ac:dyDescent="0.45">
      <c r="A2469" t="s">
        <v>274</v>
      </c>
      <c r="B2469" t="s">
        <v>293</v>
      </c>
      <c r="C2469">
        <v>2390</v>
      </c>
      <c r="D2469">
        <v>15001</v>
      </c>
      <c r="F2469">
        <v>2009</v>
      </c>
      <c r="G2469">
        <v>33</v>
      </c>
      <c r="H2469">
        <v>33</v>
      </c>
      <c r="I2469">
        <v>1448</v>
      </c>
      <c r="K2469">
        <v>1.746</v>
      </c>
      <c r="L2469">
        <v>0.1391</v>
      </c>
      <c r="M2469">
        <v>1701.9</v>
      </c>
      <c r="N2469">
        <v>7.4200000000000002E-2</v>
      </c>
      <c r="O2469">
        <v>2.7930000000000001</v>
      </c>
      <c r="P2469">
        <v>0.24079999999999999</v>
      </c>
      <c r="Q2469">
        <v>22407.1</v>
      </c>
      <c r="R2469" t="s">
        <v>333</v>
      </c>
      <c r="S2469" t="s">
        <v>38</v>
      </c>
      <c r="T2469" t="s">
        <v>28</v>
      </c>
      <c r="V2469" t="s">
        <v>32</v>
      </c>
      <c r="Y2469" t="s">
        <v>103</v>
      </c>
    </row>
    <row r="2470" spans="1:25" x14ac:dyDescent="0.45">
      <c r="A2470" t="s">
        <v>274</v>
      </c>
      <c r="B2470" t="s">
        <v>293</v>
      </c>
      <c r="C2470">
        <v>2390</v>
      </c>
      <c r="D2470">
        <v>15001</v>
      </c>
      <c r="F2470">
        <v>2010</v>
      </c>
      <c r="G2470">
        <v>49</v>
      </c>
      <c r="H2470">
        <v>49</v>
      </c>
      <c r="I2470">
        <v>1832</v>
      </c>
      <c r="K2470">
        <v>0.99099999999999999</v>
      </c>
      <c r="L2470">
        <v>8.7099999999999997E-2</v>
      </c>
      <c r="M2470">
        <v>1784.8</v>
      </c>
      <c r="N2470">
        <v>6.8400000000000002E-2</v>
      </c>
      <c r="O2470">
        <v>2.7469999999999999</v>
      </c>
      <c r="P2470">
        <v>0.21290000000000001</v>
      </c>
      <c r="Q2470">
        <v>26607.1</v>
      </c>
      <c r="R2470" t="s">
        <v>333</v>
      </c>
      <c r="S2470" t="s">
        <v>38</v>
      </c>
      <c r="T2470" t="s">
        <v>28</v>
      </c>
      <c r="V2470" t="s">
        <v>32</v>
      </c>
      <c r="Y2470" t="s">
        <v>103</v>
      </c>
    </row>
    <row r="2471" spans="1:25" x14ac:dyDescent="0.45">
      <c r="A2471" t="s">
        <v>274</v>
      </c>
      <c r="B2471" t="s">
        <v>293</v>
      </c>
      <c r="C2471">
        <v>2390</v>
      </c>
      <c r="D2471">
        <v>15001</v>
      </c>
      <c r="F2471">
        <v>2011</v>
      </c>
      <c r="G2471">
        <v>52</v>
      </c>
      <c r="H2471">
        <v>51.25</v>
      </c>
      <c r="I2471">
        <v>1952.25</v>
      </c>
      <c r="K2471">
        <v>1.4970000000000001</v>
      </c>
      <c r="L2471">
        <v>9.7500000000000003E-2</v>
      </c>
      <c r="M2471">
        <v>1888.4</v>
      </c>
      <c r="N2471">
        <v>6.9599999999999995E-2</v>
      </c>
      <c r="O2471">
        <v>2.8519999999999999</v>
      </c>
      <c r="P2471">
        <v>0.20960000000000001</v>
      </c>
      <c r="Q2471">
        <v>26494.2</v>
      </c>
      <c r="R2471" t="s">
        <v>333</v>
      </c>
      <c r="S2471" t="s">
        <v>38</v>
      </c>
      <c r="T2471" t="s">
        <v>28</v>
      </c>
      <c r="V2471" t="s">
        <v>32</v>
      </c>
      <c r="Y2471" t="s">
        <v>103</v>
      </c>
    </row>
    <row r="2472" spans="1:25" x14ac:dyDescent="0.45">
      <c r="A2472" t="s">
        <v>274</v>
      </c>
      <c r="B2472" t="s">
        <v>293</v>
      </c>
      <c r="C2472">
        <v>2390</v>
      </c>
      <c r="D2472">
        <v>15001</v>
      </c>
      <c r="F2472">
        <v>2012</v>
      </c>
      <c r="G2472">
        <v>34</v>
      </c>
      <c r="H2472">
        <v>34</v>
      </c>
      <c r="I2472">
        <v>1329</v>
      </c>
      <c r="K2472">
        <v>0.32200000000000001</v>
      </c>
      <c r="L2472">
        <v>3.0499999999999999E-2</v>
      </c>
      <c r="M2472">
        <v>1332.4</v>
      </c>
      <c r="N2472">
        <v>6.2199999999999998E-2</v>
      </c>
      <c r="O2472">
        <v>1.9910000000000001</v>
      </c>
      <c r="P2472">
        <v>0.18559999999999999</v>
      </c>
      <c r="Q2472">
        <v>21413.200000000001</v>
      </c>
      <c r="R2472" t="s">
        <v>333</v>
      </c>
      <c r="S2472" t="s">
        <v>38</v>
      </c>
      <c r="T2472" t="s">
        <v>28</v>
      </c>
      <c r="V2472" t="s">
        <v>32</v>
      </c>
      <c r="Y2472" t="s">
        <v>283</v>
      </c>
    </row>
    <row r="2473" spans="1:25" x14ac:dyDescent="0.45">
      <c r="A2473" t="s">
        <v>274</v>
      </c>
      <c r="B2473" t="s">
        <v>293</v>
      </c>
      <c r="C2473">
        <v>2390</v>
      </c>
      <c r="D2473">
        <v>15001</v>
      </c>
      <c r="F2473">
        <v>2013</v>
      </c>
      <c r="G2473">
        <v>0</v>
      </c>
      <c r="H2473">
        <v>0</v>
      </c>
      <c r="R2473" t="s">
        <v>333</v>
      </c>
      <c r="S2473" t="s">
        <v>38</v>
      </c>
      <c r="T2473" t="s">
        <v>28</v>
      </c>
      <c r="V2473" t="s">
        <v>32</v>
      </c>
      <c r="Y2473" t="s">
        <v>283</v>
      </c>
    </row>
    <row r="2474" spans="1:25" x14ac:dyDescent="0.45">
      <c r="A2474" t="s">
        <v>274</v>
      </c>
      <c r="B2474" t="s">
        <v>293</v>
      </c>
      <c r="C2474">
        <v>2390</v>
      </c>
      <c r="D2474">
        <v>15001</v>
      </c>
      <c r="F2474">
        <v>2014</v>
      </c>
      <c r="G2474">
        <v>52</v>
      </c>
      <c r="H2474">
        <v>24.85</v>
      </c>
      <c r="I2474">
        <v>719.23</v>
      </c>
      <c r="K2474">
        <v>0.71799999999999997</v>
      </c>
      <c r="L2474">
        <v>9.6799999999999997E-2</v>
      </c>
      <c r="M2474">
        <v>954.4</v>
      </c>
      <c r="N2474">
        <v>6.93E-2</v>
      </c>
      <c r="O2474">
        <v>1.44</v>
      </c>
      <c r="P2474">
        <v>0.2092</v>
      </c>
      <c r="Q2474">
        <v>13534</v>
      </c>
      <c r="R2474" t="s">
        <v>333</v>
      </c>
      <c r="S2474" t="s">
        <v>38</v>
      </c>
      <c r="T2474" t="s">
        <v>28</v>
      </c>
      <c r="V2474" t="s">
        <v>32</v>
      </c>
      <c r="Y2474" t="s">
        <v>283</v>
      </c>
    </row>
    <row r="2475" spans="1:25" x14ac:dyDescent="0.45">
      <c r="A2475" t="s">
        <v>274</v>
      </c>
      <c r="B2475" t="s">
        <v>293</v>
      </c>
      <c r="C2475">
        <v>2390</v>
      </c>
      <c r="D2475">
        <v>15001</v>
      </c>
      <c r="F2475">
        <v>2015</v>
      </c>
      <c r="G2475">
        <v>81</v>
      </c>
      <c r="H2475">
        <v>54.47</v>
      </c>
      <c r="I2475">
        <v>1871.57</v>
      </c>
      <c r="K2475">
        <v>2.0150000000000001</v>
      </c>
      <c r="L2475">
        <v>0.13519999999999999</v>
      </c>
      <c r="M2475">
        <v>2306.5</v>
      </c>
      <c r="N2475">
        <v>7.3499999999999996E-2</v>
      </c>
      <c r="O2475">
        <v>3.5230000000000001</v>
      </c>
      <c r="P2475">
        <v>0.21410000000000001</v>
      </c>
      <c r="Q2475">
        <v>31675</v>
      </c>
      <c r="R2475" t="s">
        <v>333</v>
      </c>
      <c r="S2475" t="s">
        <v>38</v>
      </c>
      <c r="T2475" t="s">
        <v>28</v>
      </c>
      <c r="V2475" t="s">
        <v>294</v>
      </c>
      <c r="Y2475" t="s">
        <v>284</v>
      </c>
    </row>
    <row r="2476" spans="1:25" x14ac:dyDescent="0.45">
      <c r="A2476" t="s">
        <v>274</v>
      </c>
      <c r="B2476" t="s">
        <v>293</v>
      </c>
      <c r="C2476">
        <v>2390</v>
      </c>
      <c r="D2476">
        <v>15001</v>
      </c>
      <c r="F2476">
        <v>2016</v>
      </c>
      <c r="G2476">
        <v>68</v>
      </c>
      <c r="H2476">
        <v>48.52</v>
      </c>
      <c r="I2476">
        <v>1592.8</v>
      </c>
      <c r="K2476">
        <v>0.17399999999999999</v>
      </c>
      <c r="L2476">
        <v>1.2999999999999999E-2</v>
      </c>
      <c r="M2476">
        <v>1787</v>
      </c>
      <c r="N2476">
        <v>6.0400000000000002E-2</v>
      </c>
      <c r="O2476">
        <v>2.2250000000000001</v>
      </c>
      <c r="P2476">
        <v>0.15010000000000001</v>
      </c>
      <c r="Q2476">
        <v>29666.5</v>
      </c>
      <c r="R2476" t="s">
        <v>333</v>
      </c>
      <c r="S2476" t="s">
        <v>38</v>
      </c>
      <c r="T2476" t="s">
        <v>28</v>
      </c>
      <c r="V2476" t="s">
        <v>40</v>
      </c>
      <c r="Y2476" t="s">
        <v>284</v>
      </c>
    </row>
    <row r="2477" spans="1:25" x14ac:dyDescent="0.45">
      <c r="A2477" t="s">
        <v>274</v>
      </c>
      <c r="B2477" t="s">
        <v>293</v>
      </c>
      <c r="C2477">
        <v>2390</v>
      </c>
      <c r="D2477">
        <v>15001</v>
      </c>
      <c r="F2477">
        <v>2017</v>
      </c>
      <c r="G2477">
        <v>26</v>
      </c>
      <c r="H2477">
        <v>13.38</v>
      </c>
      <c r="I2477">
        <v>342.96</v>
      </c>
      <c r="K2477">
        <v>0.20300000000000001</v>
      </c>
      <c r="L2477">
        <v>6.7799999999999999E-2</v>
      </c>
      <c r="M2477">
        <v>464</v>
      </c>
      <c r="N2477">
        <v>6.5799999999999997E-2</v>
      </c>
      <c r="O2477">
        <v>0.53400000000000003</v>
      </c>
      <c r="P2477">
        <v>0.15010000000000001</v>
      </c>
      <c r="Q2477">
        <v>7125</v>
      </c>
      <c r="R2477" t="s">
        <v>333</v>
      </c>
      <c r="S2477" t="s">
        <v>38</v>
      </c>
      <c r="T2477" t="s">
        <v>28</v>
      </c>
      <c r="V2477" t="s">
        <v>40</v>
      </c>
      <c r="Y2477" t="s">
        <v>285</v>
      </c>
    </row>
    <row r="2478" spans="1:25" x14ac:dyDescent="0.45">
      <c r="A2478" t="s">
        <v>274</v>
      </c>
      <c r="B2478" t="s">
        <v>293</v>
      </c>
      <c r="C2478">
        <v>2390</v>
      </c>
      <c r="D2478">
        <v>15001</v>
      </c>
      <c r="F2478">
        <v>2018</v>
      </c>
      <c r="G2478">
        <v>49</v>
      </c>
      <c r="H2478">
        <v>30.57</v>
      </c>
      <c r="I2478">
        <v>1572.71</v>
      </c>
      <c r="K2478">
        <v>1.897</v>
      </c>
      <c r="L2478">
        <v>0.15509999999999999</v>
      </c>
      <c r="M2478">
        <v>1732.6</v>
      </c>
      <c r="N2478">
        <v>7.6600000000000001E-2</v>
      </c>
      <c r="O2478">
        <v>1.677</v>
      </c>
      <c r="P2478">
        <v>0.15</v>
      </c>
      <c r="Q2478">
        <v>22360.2</v>
      </c>
      <c r="R2478" t="s">
        <v>333</v>
      </c>
      <c r="S2478" t="s">
        <v>38</v>
      </c>
      <c r="T2478" t="s">
        <v>28</v>
      </c>
      <c r="V2478" t="s">
        <v>40</v>
      </c>
      <c r="Y2478" t="s">
        <v>285</v>
      </c>
    </row>
    <row r="2479" spans="1:25" x14ac:dyDescent="0.45">
      <c r="A2479" t="s">
        <v>274</v>
      </c>
      <c r="B2479" t="s">
        <v>293</v>
      </c>
      <c r="C2479">
        <v>2390</v>
      </c>
      <c r="D2479">
        <v>15001</v>
      </c>
      <c r="F2479">
        <v>2019</v>
      </c>
      <c r="G2479">
        <v>30</v>
      </c>
      <c r="H2479">
        <v>12.46</v>
      </c>
      <c r="I2479">
        <v>349.48</v>
      </c>
      <c r="K2479">
        <v>0.104</v>
      </c>
      <c r="L2479">
        <v>8.6999999999999994E-2</v>
      </c>
      <c r="M2479">
        <v>463.4</v>
      </c>
      <c r="N2479">
        <v>6.8599999999999994E-2</v>
      </c>
      <c r="O2479">
        <v>0.56100000000000005</v>
      </c>
      <c r="P2479">
        <v>0.14990000000000001</v>
      </c>
      <c r="Q2479">
        <v>7479</v>
      </c>
      <c r="R2479" t="s">
        <v>333</v>
      </c>
      <c r="S2479" t="s">
        <v>38</v>
      </c>
      <c r="T2479" t="s">
        <v>28</v>
      </c>
      <c r="V2479" t="s">
        <v>40</v>
      </c>
      <c r="Y2479" t="s">
        <v>285</v>
      </c>
    </row>
    <row r="2480" spans="1:25" x14ac:dyDescent="0.45">
      <c r="A2480" t="s">
        <v>274</v>
      </c>
      <c r="B2480" t="s">
        <v>293</v>
      </c>
      <c r="C2480">
        <v>2390</v>
      </c>
      <c r="D2480">
        <v>15001</v>
      </c>
      <c r="F2480">
        <v>2020</v>
      </c>
      <c r="G2480">
        <v>27</v>
      </c>
      <c r="H2480">
        <v>11.08</v>
      </c>
      <c r="I2480">
        <v>250.62</v>
      </c>
      <c r="K2480">
        <v>6.8000000000000005E-2</v>
      </c>
      <c r="L2480">
        <v>3.4299999999999997E-2</v>
      </c>
      <c r="M2480">
        <v>418.5</v>
      </c>
      <c r="N2480">
        <v>6.6100000000000006E-2</v>
      </c>
      <c r="O2480">
        <v>0.51400000000000001</v>
      </c>
      <c r="P2480">
        <v>0.15429999999999999</v>
      </c>
      <c r="Q2480">
        <v>6849.1</v>
      </c>
      <c r="R2480" t="s">
        <v>333</v>
      </c>
      <c r="S2480" t="s">
        <v>38</v>
      </c>
      <c r="T2480" t="s">
        <v>28</v>
      </c>
      <c r="V2480" t="s">
        <v>40</v>
      </c>
      <c r="Y2480" t="s">
        <v>160</v>
      </c>
    </row>
    <row r="2481" spans="1:25" x14ac:dyDescent="0.45">
      <c r="A2481" t="s">
        <v>274</v>
      </c>
      <c r="B2481" t="s">
        <v>293</v>
      </c>
      <c r="C2481">
        <v>2390</v>
      </c>
      <c r="D2481">
        <v>15001</v>
      </c>
      <c r="F2481">
        <v>2021</v>
      </c>
      <c r="G2481">
        <v>27</v>
      </c>
      <c r="H2481">
        <v>15.17</v>
      </c>
      <c r="I2481">
        <v>396.54</v>
      </c>
      <c r="K2481">
        <v>0.30499999999999999</v>
      </c>
      <c r="L2481">
        <v>0.1017</v>
      </c>
      <c r="M2481">
        <v>498.7</v>
      </c>
      <c r="N2481">
        <v>7.0999999999999994E-2</v>
      </c>
      <c r="O2481">
        <v>0.55000000000000004</v>
      </c>
      <c r="P2481">
        <v>0.15110000000000001</v>
      </c>
      <c r="Q2481">
        <v>7328.7</v>
      </c>
      <c r="R2481" t="s">
        <v>333</v>
      </c>
      <c r="S2481" t="s">
        <v>38</v>
      </c>
      <c r="T2481" t="s">
        <v>28</v>
      </c>
      <c r="V2481" t="s">
        <v>40</v>
      </c>
      <c r="Y2481" t="s">
        <v>161</v>
      </c>
    </row>
    <row r="2482" spans="1:25" x14ac:dyDescent="0.45">
      <c r="A2482" t="s">
        <v>274</v>
      </c>
      <c r="B2482" t="s">
        <v>293</v>
      </c>
      <c r="C2482">
        <v>2390</v>
      </c>
      <c r="D2482">
        <v>15001</v>
      </c>
      <c r="F2482">
        <v>2022</v>
      </c>
      <c r="G2482">
        <v>64</v>
      </c>
      <c r="H2482">
        <v>45.43</v>
      </c>
      <c r="I2482">
        <v>1846.5</v>
      </c>
      <c r="K2482">
        <v>2.5299999999999998</v>
      </c>
      <c r="L2482">
        <v>0.1565</v>
      </c>
      <c r="M2482">
        <v>2257.6</v>
      </c>
      <c r="N2482">
        <v>7.6300000000000007E-2</v>
      </c>
      <c r="O2482">
        <v>2.6549999999999998</v>
      </c>
      <c r="P2482">
        <v>0.20930000000000001</v>
      </c>
      <c r="Q2482">
        <v>28916.799999999999</v>
      </c>
      <c r="R2482" t="s">
        <v>333</v>
      </c>
      <c r="S2482" t="s">
        <v>38</v>
      </c>
      <c r="T2482" t="s">
        <v>28</v>
      </c>
      <c r="V2482" t="s">
        <v>40</v>
      </c>
      <c r="Y2482" t="s">
        <v>161</v>
      </c>
    </row>
    <row r="2483" spans="1:25" x14ac:dyDescent="0.45">
      <c r="A2483" t="s">
        <v>274</v>
      </c>
      <c r="B2483" t="s">
        <v>293</v>
      </c>
      <c r="C2483">
        <v>2390</v>
      </c>
      <c r="D2483">
        <v>15001</v>
      </c>
      <c r="F2483">
        <v>2023</v>
      </c>
      <c r="G2483">
        <v>6</v>
      </c>
      <c r="H2483">
        <v>3.83</v>
      </c>
      <c r="I2483">
        <v>103</v>
      </c>
      <c r="K2483">
        <v>1E-3</v>
      </c>
      <c r="L2483">
        <v>1E-3</v>
      </c>
      <c r="M2483">
        <v>119.5</v>
      </c>
      <c r="N2483">
        <v>5.8999999999999997E-2</v>
      </c>
      <c r="O2483">
        <v>0.152</v>
      </c>
      <c r="P2483">
        <v>0.15</v>
      </c>
      <c r="Q2483">
        <v>2022.9</v>
      </c>
      <c r="R2483" t="s">
        <v>333</v>
      </c>
      <c r="S2483" t="s">
        <v>38</v>
      </c>
      <c r="T2483" t="s">
        <v>28</v>
      </c>
      <c r="V2483" t="s">
        <v>40</v>
      </c>
      <c r="Y2483" t="s">
        <v>161</v>
      </c>
    </row>
    <row r="2484" spans="1:25" x14ac:dyDescent="0.45">
      <c r="A2484" t="s">
        <v>274</v>
      </c>
      <c r="B2484" t="s">
        <v>293</v>
      </c>
      <c r="C2484">
        <v>2390</v>
      </c>
      <c r="D2484">
        <v>15001</v>
      </c>
      <c r="F2484">
        <v>2024</v>
      </c>
      <c r="G2484">
        <v>4</v>
      </c>
      <c r="H2484">
        <v>1.44</v>
      </c>
      <c r="I2484">
        <v>1.44</v>
      </c>
      <c r="K2484">
        <v>2.5999999999999999E-2</v>
      </c>
      <c r="L2484">
        <v>0.15179999999999999</v>
      </c>
      <c r="M2484">
        <v>28</v>
      </c>
      <c r="N2484">
        <v>7.5800000000000006E-2</v>
      </c>
      <c r="O2484">
        <v>0.19600000000000001</v>
      </c>
      <c r="P2484">
        <v>1.0748</v>
      </c>
      <c r="Q2484">
        <v>380</v>
      </c>
      <c r="R2484" t="s">
        <v>333</v>
      </c>
      <c r="S2484" t="s">
        <v>38</v>
      </c>
      <c r="T2484" t="s">
        <v>28</v>
      </c>
      <c r="V2484" t="s">
        <v>40</v>
      </c>
      <c r="Y2484" t="s">
        <v>161</v>
      </c>
    </row>
    <row r="2485" spans="1:25" x14ac:dyDescent="0.45">
      <c r="A2485" t="s">
        <v>274</v>
      </c>
      <c r="B2485" t="s">
        <v>293</v>
      </c>
      <c r="C2485">
        <v>2390</v>
      </c>
      <c r="D2485">
        <v>16001</v>
      </c>
      <c r="F2485">
        <v>2009</v>
      </c>
      <c r="G2485">
        <v>27</v>
      </c>
      <c r="H2485">
        <v>27</v>
      </c>
      <c r="I2485">
        <v>1101</v>
      </c>
      <c r="K2485">
        <v>1.3160000000000001</v>
      </c>
      <c r="L2485">
        <v>0.14779999999999999</v>
      </c>
      <c r="M2485">
        <v>1210.9000000000001</v>
      </c>
      <c r="N2485">
        <v>7.51E-2</v>
      </c>
      <c r="O2485">
        <v>2</v>
      </c>
      <c r="P2485">
        <v>0.24490000000000001</v>
      </c>
      <c r="Q2485">
        <v>15667.9</v>
      </c>
      <c r="R2485" t="s">
        <v>333</v>
      </c>
      <c r="S2485" t="s">
        <v>38</v>
      </c>
      <c r="T2485" t="s">
        <v>28</v>
      </c>
      <c r="V2485" t="s">
        <v>32</v>
      </c>
      <c r="Y2485" t="s">
        <v>103</v>
      </c>
    </row>
    <row r="2486" spans="1:25" x14ac:dyDescent="0.45">
      <c r="A2486" t="s">
        <v>274</v>
      </c>
      <c r="B2486" t="s">
        <v>293</v>
      </c>
      <c r="C2486">
        <v>2390</v>
      </c>
      <c r="D2486">
        <v>16001</v>
      </c>
      <c r="F2486">
        <v>2010</v>
      </c>
      <c r="G2486">
        <v>74</v>
      </c>
      <c r="H2486">
        <v>74</v>
      </c>
      <c r="I2486">
        <v>3229</v>
      </c>
      <c r="K2486">
        <v>2.6259999999999999</v>
      </c>
      <c r="L2486">
        <v>0.1096</v>
      </c>
      <c r="M2486">
        <v>3438.8</v>
      </c>
      <c r="N2486">
        <v>7.0900000000000005E-2</v>
      </c>
      <c r="O2486">
        <v>5.4459999999999997</v>
      </c>
      <c r="P2486">
        <v>0.22470000000000001</v>
      </c>
      <c r="Q2486">
        <v>48623.8</v>
      </c>
      <c r="R2486" t="s">
        <v>333</v>
      </c>
      <c r="S2486" t="s">
        <v>38</v>
      </c>
      <c r="T2486" t="s">
        <v>28</v>
      </c>
      <c r="V2486" t="s">
        <v>32</v>
      </c>
      <c r="Y2486" t="s">
        <v>103</v>
      </c>
    </row>
    <row r="2487" spans="1:25" x14ac:dyDescent="0.45">
      <c r="A2487" t="s">
        <v>274</v>
      </c>
      <c r="B2487" t="s">
        <v>293</v>
      </c>
      <c r="C2487">
        <v>2390</v>
      </c>
      <c r="D2487">
        <v>16001</v>
      </c>
      <c r="F2487">
        <v>2011</v>
      </c>
      <c r="G2487">
        <v>61</v>
      </c>
      <c r="H2487">
        <v>60.25</v>
      </c>
      <c r="I2487">
        <v>2578.25</v>
      </c>
      <c r="K2487">
        <v>2.09</v>
      </c>
      <c r="L2487">
        <v>9.3200000000000005E-2</v>
      </c>
      <c r="M2487">
        <v>3066</v>
      </c>
      <c r="N2487">
        <v>6.9099999999999995E-2</v>
      </c>
      <c r="O2487">
        <v>4.6150000000000002</v>
      </c>
      <c r="P2487">
        <v>0.20799999999999999</v>
      </c>
      <c r="Q2487">
        <v>44275.3</v>
      </c>
      <c r="R2487" t="s">
        <v>333</v>
      </c>
      <c r="S2487" t="s">
        <v>38</v>
      </c>
      <c r="T2487" t="s">
        <v>28</v>
      </c>
      <c r="V2487" t="s">
        <v>32</v>
      </c>
      <c r="Y2487" t="s">
        <v>103</v>
      </c>
    </row>
    <row r="2488" spans="1:25" x14ac:dyDescent="0.45">
      <c r="A2488" t="s">
        <v>274</v>
      </c>
      <c r="B2488" t="s">
        <v>293</v>
      </c>
      <c r="C2488">
        <v>2390</v>
      </c>
      <c r="D2488">
        <v>16001</v>
      </c>
      <c r="F2488">
        <v>2012</v>
      </c>
      <c r="G2488">
        <v>55</v>
      </c>
      <c r="H2488">
        <v>55</v>
      </c>
      <c r="I2488">
        <v>2356</v>
      </c>
      <c r="K2488">
        <v>1.4910000000000001</v>
      </c>
      <c r="L2488">
        <v>8.14E-2</v>
      </c>
      <c r="M2488">
        <v>2406.1</v>
      </c>
      <c r="N2488">
        <v>6.7799999999999999E-2</v>
      </c>
      <c r="O2488">
        <v>3.6259999999999999</v>
      </c>
      <c r="P2488">
        <v>0.20399999999999999</v>
      </c>
      <c r="Q2488">
        <v>35296.6</v>
      </c>
      <c r="R2488" t="s">
        <v>333</v>
      </c>
      <c r="S2488" t="s">
        <v>38</v>
      </c>
      <c r="T2488" t="s">
        <v>28</v>
      </c>
      <c r="V2488" t="s">
        <v>32</v>
      </c>
      <c r="Y2488" t="s">
        <v>283</v>
      </c>
    </row>
    <row r="2489" spans="1:25" x14ac:dyDescent="0.45">
      <c r="A2489" t="s">
        <v>274</v>
      </c>
      <c r="B2489" t="s">
        <v>293</v>
      </c>
      <c r="C2489">
        <v>2390</v>
      </c>
      <c r="D2489">
        <v>16001</v>
      </c>
      <c r="F2489">
        <v>2013</v>
      </c>
      <c r="G2489">
        <v>0</v>
      </c>
      <c r="H2489">
        <v>0</v>
      </c>
      <c r="R2489" t="s">
        <v>333</v>
      </c>
      <c r="S2489" t="s">
        <v>38</v>
      </c>
      <c r="T2489" t="s">
        <v>28</v>
      </c>
      <c r="V2489" t="s">
        <v>32</v>
      </c>
      <c r="Y2489" t="s">
        <v>283</v>
      </c>
    </row>
    <row r="2490" spans="1:25" x14ac:dyDescent="0.45">
      <c r="A2490" t="s">
        <v>274</v>
      </c>
      <c r="B2490" t="s">
        <v>293</v>
      </c>
      <c r="C2490">
        <v>2390</v>
      </c>
      <c r="D2490">
        <v>16001</v>
      </c>
      <c r="F2490">
        <v>2014</v>
      </c>
      <c r="G2490">
        <v>48</v>
      </c>
      <c r="H2490">
        <v>29.97</v>
      </c>
      <c r="I2490">
        <v>997.35</v>
      </c>
      <c r="K2490">
        <v>1.4650000000000001</v>
      </c>
      <c r="L2490">
        <v>0.1694</v>
      </c>
      <c r="M2490">
        <v>1310.3</v>
      </c>
      <c r="N2490">
        <v>7.7499999999999999E-2</v>
      </c>
      <c r="O2490">
        <v>2.0190000000000001</v>
      </c>
      <c r="P2490">
        <v>0.2369</v>
      </c>
      <c r="Q2490">
        <v>16798.599999999999</v>
      </c>
      <c r="R2490" t="s">
        <v>333</v>
      </c>
      <c r="S2490" t="s">
        <v>38</v>
      </c>
      <c r="T2490" t="s">
        <v>28</v>
      </c>
      <c r="V2490" t="s">
        <v>32</v>
      </c>
      <c r="Y2490" t="s">
        <v>283</v>
      </c>
    </row>
    <row r="2491" spans="1:25" x14ac:dyDescent="0.45">
      <c r="A2491" t="s">
        <v>274</v>
      </c>
      <c r="B2491" t="s">
        <v>293</v>
      </c>
      <c r="C2491">
        <v>2390</v>
      </c>
      <c r="D2491">
        <v>16001</v>
      </c>
      <c r="F2491">
        <v>2015</v>
      </c>
      <c r="G2491">
        <v>87</v>
      </c>
      <c r="H2491">
        <v>64.88</v>
      </c>
      <c r="I2491">
        <v>2687.76</v>
      </c>
      <c r="K2491">
        <v>3.3639999999999999</v>
      </c>
      <c r="L2491">
        <v>0.15670000000000001</v>
      </c>
      <c r="M2491">
        <v>3286.9</v>
      </c>
      <c r="N2491">
        <v>7.6100000000000001E-2</v>
      </c>
      <c r="O2491">
        <v>5.0330000000000004</v>
      </c>
      <c r="P2491">
        <v>0.23</v>
      </c>
      <c r="Q2491">
        <v>43301.8</v>
      </c>
      <c r="R2491" t="s">
        <v>333</v>
      </c>
      <c r="S2491" t="s">
        <v>38</v>
      </c>
      <c r="T2491" t="s">
        <v>28</v>
      </c>
      <c r="V2491" t="s">
        <v>294</v>
      </c>
      <c r="Y2491" t="s">
        <v>284</v>
      </c>
    </row>
    <row r="2492" spans="1:25" x14ac:dyDescent="0.45">
      <c r="A2492" t="s">
        <v>274</v>
      </c>
      <c r="B2492" t="s">
        <v>293</v>
      </c>
      <c r="C2492">
        <v>2390</v>
      </c>
      <c r="D2492">
        <v>16001</v>
      </c>
      <c r="F2492">
        <v>2016</v>
      </c>
      <c r="G2492">
        <v>67</v>
      </c>
      <c r="H2492">
        <v>47.93</v>
      </c>
      <c r="I2492">
        <v>1593.41</v>
      </c>
      <c r="K2492">
        <v>0.39100000000000001</v>
      </c>
      <c r="L2492">
        <v>2.8500000000000001E-2</v>
      </c>
      <c r="M2492">
        <v>1759.7</v>
      </c>
      <c r="N2492">
        <v>6.3E-2</v>
      </c>
      <c r="O2492">
        <v>2.1309999999999998</v>
      </c>
      <c r="P2492">
        <v>0.1492</v>
      </c>
      <c r="Q2492">
        <v>28419.8</v>
      </c>
      <c r="R2492" t="s">
        <v>333</v>
      </c>
      <c r="S2492" t="s">
        <v>38</v>
      </c>
      <c r="T2492" t="s">
        <v>28</v>
      </c>
      <c r="V2492" t="s">
        <v>40</v>
      </c>
      <c r="Y2492" t="s">
        <v>284</v>
      </c>
    </row>
    <row r="2493" spans="1:25" x14ac:dyDescent="0.45">
      <c r="A2493" t="s">
        <v>274</v>
      </c>
      <c r="B2493" t="s">
        <v>293</v>
      </c>
      <c r="C2493">
        <v>2390</v>
      </c>
      <c r="D2493">
        <v>16001</v>
      </c>
      <c r="F2493">
        <v>2017</v>
      </c>
      <c r="G2493">
        <v>25</v>
      </c>
      <c r="H2493">
        <v>11.2</v>
      </c>
      <c r="I2493">
        <v>263.18</v>
      </c>
      <c r="K2493">
        <v>0.23599999999999999</v>
      </c>
      <c r="L2493">
        <v>7.8E-2</v>
      </c>
      <c r="M2493">
        <v>388.3</v>
      </c>
      <c r="N2493">
        <v>6.7500000000000004E-2</v>
      </c>
      <c r="O2493">
        <v>0.42799999999999999</v>
      </c>
      <c r="P2493">
        <v>0.15040000000000001</v>
      </c>
      <c r="Q2493">
        <v>5710.1</v>
      </c>
      <c r="R2493" t="s">
        <v>333</v>
      </c>
      <c r="S2493" t="s">
        <v>38</v>
      </c>
      <c r="T2493" t="s">
        <v>28</v>
      </c>
      <c r="V2493" t="s">
        <v>40</v>
      </c>
      <c r="Y2493" t="s">
        <v>285</v>
      </c>
    </row>
    <row r="2494" spans="1:25" x14ac:dyDescent="0.45">
      <c r="A2494" t="s">
        <v>274</v>
      </c>
      <c r="B2494" t="s">
        <v>293</v>
      </c>
      <c r="C2494">
        <v>2390</v>
      </c>
      <c r="D2494">
        <v>16001</v>
      </c>
      <c r="F2494">
        <v>2018</v>
      </c>
      <c r="G2494">
        <v>30</v>
      </c>
      <c r="H2494">
        <v>16.34</v>
      </c>
      <c r="I2494">
        <v>666.06</v>
      </c>
      <c r="K2494">
        <v>0.72599999999999998</v>
      </c>
      <c r="L2494">
        <v>0.13089999999999999</v>
      </c>
      <c r="M2494">
        <v>786.3</v>
      </c>
      <c r="N2494">
        <v>7.3300000000000004E-2</v>
      </c>
      <c r="O2494">
        <v>0.79900000000000004</v>
      </c>
      <c r="P2494">
        <v>0.15010000000000001</v>
      </c>
      <c r="Q2494">
        <v>10652.3</v>
      </c>
      <c r="R2494" t="s">
        <v>333</v>
      </c>
      <c r="S2494" t="s">
        <v>38</v>
      </c>
      <c r="T2494" t="s">
        <v>28</v>
      </c>
      <c r="V2494" t="s">
        <v>40</v>
      </c>
      <c r="Y2494" t="s">
        <v>285</v>
      </c>
    </row>
    <row r="2495" spans="1:25" x14ac:dyDescent="0.45">
      <c r="A2495" t="s">
        <v>274</v>
      </c>
      <c r="B2495" t="s">
        <v>293</v>
      </c>
      <c r="C2495">
        <v>2390</v>
      </c>
      <c r="D2495">
        <v>16001</v>
      </c>
      <c r="F2495">
        <v>2019</v>
      </c>
      <c r="G2495">
        <v>18</v>
      </c>
      <c r="H2495">
        <v>8.68</v>
      </c>
      <c r="I2495">
        <v>170.87</v>
      </c>
      <c r="K2495">
        <v>4.8000000000000001E-2</v>
      </c>
      <c r="L2495">
        <v>0.1244</v>
      </c>
      <c r="M2495">
        <v>259.89999999999998</v>
      </c>
      <c r="N2495">
        <v>7.2300000000000003E-2</v>
      </c>
      <c r="O2495">
        <v>0.317</v>
      </c>
      <c r="P2495">
        <v>0.14990000000000001</v>
      </c>
      <c r="Q2495">
        <v>4230</v>
      </c>
      <c r="R2495" t="s">
        <v>333</v>
      </c>
      <c r="S2495" t="s">
        <v>38</v>
      </c>
      <c r="T2495" t="s">
        <v>28</v>
      </c>
      <c r="V2495" t="s">
        <v>40</v>
      </c>
      <c r="Y2495" t="s">
        <v>285</v>
      </c>
    </row>
    <row r="2496" spans="1:25" x14ac:dyDescent="0.45">
      <c r="A2496" t="s">
        <v>274</v>
      </c>
      <c r="B2496" t="s">
        <v>293</v>
      </c>
      <c r="C2496">
        <v>2390</v>
      </c>
      <c r="D2496">
        <v>16001</v>
      </c>
      <c r="F2496">
        <v>2020</v>
      </c>
      <c r="G2496">
        <v>29</v>
      </c>
      <c r="H2496">
        <v>18.59</v>
      </c>
      <c r="I2496">
        <v>533.54999999999995</v>
      </c>
      <c r="K2496">
        <v>0.98799999999999999</v>
      </c>
      <c r="L2496">
        <v>0.20200000000000001</v>
      </c>
      <c r="M2496">
        <v>792.3</v>
      </c>
      <c r="N2496">
        <v>8.1100000000000005E-2</v>
      </c>
      <c r="O2496">
        <v>0.73399999999999999</v>
      </c>
      <c r="P2496">
        <v>0.15</v>
      </c>
      <c r="Q2496">
        <v>9783.7000000000007</v>
      </c>
      <c r="R2496" t="s">
        <v>333</v>
      </c>
      <c r="S2496" t="s">
        <v>38</v>
      </c>
      <c r="T2496" t="s">
        <v>28</v>
      </c>
      <c r="V2496" t="s">
        <v>40</v>
      </c>
      <c r="Y2496" t="s">
        <v>160</v>
      </c>
    </row>
    <row r="2497" spans="1:25" x14ac:dyDescent="0.45">
      <c r="A2497" t="s">
        <v>274</v>
      </c>
      <c r="B2497" t="s">
        <v>293</v>
      </c>
      <c r="C2497">
        <v>2390</v>
      </c>
      <c r="D2497">
        <v>16001</v>
      </c>
      <c r="F2497">
        <v>2021</v>
      </c>
      <c r="G2497">
        <v>17</v>
      </c>
      <c r="H2497">
        <v>10.71</v>
      </c>
      <c r="I2497">
        <v>301.45999999999998</v>
      </c>
      <c r="K2497">
        <v>2E-3</v>
      </c>
      <c r="L2497">
        <v>8.0000000000000004E-4</v>
      </c>
      <c r="M2497">
        <v>332</v>
      </c>
      <c r="N2497">
        <v>5.8700000000000002E-2</v>
      </c>
      <c r="O2497">
        <v>0.42199999999999999</v>
      </c>
      <c r="P2497">
        <v>0.14979999999999999</v>
      </c>
      <c r="Q2497">
        <v>5629</v>
      </c>
      <c r="R2497" t="s">
        <v>333</v>
      </c>
      <c r="S2497" t="s">
        <v>38</v>
      </c>
      <c r="T2497" t="s">
        <v>28</v>
      </c>
      <c r="V2497" t="s">
        <v>40</v>
      </c>
      <c r="Y2497" t="s">
        <v>161</v>
      </c>
    </row>
    <row r="2498" spans="1:25" x14ac:dyDescent="0.45">
      <c r="A2498" t="s">
        <v>274</v>
      </c>
      <c r="B2498" t="s">
        <v>293</v>
      </c>
      <c r="C2498">
        <v>2390</v>
      </c>
      <c r="D2498">
        <v>16001</v>
      </c>
      <c r="F2498">
        <v>2022</v>
      </c>
      <c r="G2498">
        <v>44</v>
      </c>
      <c r="H2498">
        <v>30.19</v>
      </c>
      <c r="I2498">
        <v>1013.55</v>
      </c>
      <c r="K2498">
        <v>1.42</v>
      </c>
      <c r="L2498">
        <v>0.1416</v>
      </c>
      <c r="M2498">
        <v>1449</v>
      </c>
      <c r="N2498">
        <v>7.4399999999999994E-2</v>
      </c>
      <c r="O2498">
        <v>1.4490000000000001</v>
      </c>
      <c r="P2498">
        <v>0.15</v>
      </c>
      <c r="Q2498">
        <v>19314.900000000001</v>
      </c>
      <c r="R2498" t="s">
        <v>333</v>
      </c>
      <c r="S2498" t="s">
        <v>38</v>
      </c>
      <c r="T2498" t="s">
        <v>28</v>
      </c>
      <c r="V2498" t="s">
        <v>40</v>
      </c>
      <c r="Y2498" t="s">
        <v>161</v>
      </c>
    </row>
    <row r="2499" spans="1:25" x14ac:dyDescent="0.45">
      <c r="A2499" t="s">
        <v>274</v>
      </c>
      <c r="B2499" t="s">
        <v>293</v>
      </c>
      <c r="C2499">
        <v>2390</v>
      </c>
      <c r="D2499">
        <v>16001</v>
      </c>
      <c r="F2499">
        <v>2023</v>
      </c>
      <c r="G2499">
        <v>19</v>
      </c>
      <c r="H2499">
        <v>9.43</v>
      </c>
      <c r="I2499">
        <v>187</v>
      </c>
      <c r="K2499">
        <v>0.34</v>
      </c>
      <c r="L2499">
        <v>0.1246</v>
      </c>
      <c r="M2499">
        <v>402</v>
      </c>
      <c r="N2499">
        <v>7.2700000000000001E-2</v>
      </c>
      <c r="O2499">
        <v>0.41699999999999998</v>
      </c>
      <c r="P2499">
        <v>0.15</v>
      </c>
      <c r="Q2499">
        <v>5559</v>
      </c>
      <c r="R2499" t="s">
        <v>333</v>
      </c>
      <c r="S2499" t="s">
        <v>38</v>
      </c>
      <c r="T2499" t="s">
        <v>28</v>
      </c>
      <c r="V2499" t="s">
        <v>40</v>
      </c>
      <c r="Y2499" t="s">
        <v>161</v>
      </c>
    </row>
    <row r="2500" spans="1:25" x14ac:dyDescent="0.45">
      <c r="A2500" t="s">
        <v>274</v>
      </c>
      <c r="B2500" t="s">
        <v>293</v>
      </c>
      <c r="C2500">
        <v>2390</v>
      </c>
      <c r="D2500">
        <v>16001</v>
      </c>
      <c r="F2500">
        <v>2024</v>
      </c>
      <c r="G2500">
        <v>3</v>
      </c>
      <c r="H2500">
        <v>0.61</v>
      </c>
      <c r="I2500">
        <v>0.61</v>
      </c>
      <c r="K2500">
        <v>0.01</v>
      </c>
      <c r="L2500">
        <v>0.13600000000000001</v>
      </c>
      <c r="M2500">
        <v>9.8000000000000007</v>
      </c>
      <c r="N2500">
        <v>7.3300000000000004E-2</v>
      </c>
      <c r="O2500">
        <v>6.9000000000000006E-2</v>
      </c>
      <c r="P2500">
        <v>1.0353000000000001</v>
      </c>
      <c r="Q2500">
        <v>128.9</v>
      </c>
      <c r="R2500" t="s">
        <v>333</v>
      </c>
      <c r="S2500" t="s">
        <v>38</v>
      </c>
      <c r="T2500" t="s">
        <v>28</v>
      </c>
      <c r="V2500" t="s">
        <v>40</v>
      </c>
      <c r="Y2500" t="s">
        <v>161</v>
      </c>
    </row>
    <row r="2501" spans="1:25" x14ac:dyDescent="0.45">
      <c r="A2501" t="s">
        <v>274</v>
      </c>
      <c r="B2501" t="s">
        <v>295</v>
      </c>
      <c r="C2501">
        <v>2393</v>
      </c>
      <c r="D2501">
        <v>4</v>
      </c>
      <c r="F2501">
        <v>2009</v>
      </c>
      <c r="G2501">
        <v>45</v>
      </c>
      <c r="H2501">
        <v>41.67</v>
      </c>
      <c r="I2501">
        <v>2069.15</v>
      </c>
      <c r="K2501">
        <v>8.9999999999999993E-3</v>
      </c>
      <c r="L2501">
        <v>1E-3</v>
      </c>
      <c r="M2501">
        <v>1752.519</v>
      </c>
      <c r="N2501">
        <v>5.91E-2</v>
      </c>
      <c r="O2501">
        <v>1.931</v>
      </c>
      <c r="P2501">
        <v>0.12989999999999999</v>
      </c>
      <c r="Q2501">
        <v>29484.995999999999</v>
      </c>
      <c r="R2501" t="s">
        <v>333</v>
      </c>
      <c r="S2501" t="s">
        <v>38</v>
      </c>
      <c r="T2501" t="s">
        <v>89</v>
      </c>
      <c r="V2501" t="s">
        <v>32</v>
      </c>
      <c r="Y2501" t="s">
        <v>107</v>
      </c>
    </row>
    <row r="2502" spans="1:25" x14ac:dyDescent="0.45">
      <c r="A2502" t="s">
        <v>274</v>
      </c>
      <c r="B2502" t="s">
        <v>295</v>
      </c>
      <c r="C2502">
        <v>2393</v>
      </c>
      <c r="D2502">
        <v>4</v>
      </c>
      <c r="F2502">
        <v>2010</v>
      </c>
      <c r="G2502">
        <v>69</v>
      </c>
      <c r="H2502">
        <v>62.9</v>
      </c>
      <c r="I2502">
        <v>2993.77</v>
      </c>
      <c r="K2502">
        <v>1.4999999999999999E-2</v>
      </c>
      <c r="L2502">
        <v>1.6000000000000001E-3</v>
      </c>
      <c r="M2502">
        <v>2526.6109999999999</v>
      </c>
      <c r="N2502">
        <v>5.9700000000000003E-2</v>
      </c>
      <c r="O2502">
        <v>2.7869999999999999</v>
      </c>
      <c r="P2502">
        <v>0.12989999999999999</v>
      </c>
      <c r="Q2502">
        <v>42437.529000000002</v>
      </c>
      <c r="R2502" t="s">
        <v>333</v>
      </c>
      <c r="S2502" t="s">
        <v>38</v>
      </c>
      <c r="T2502" t="s">
        <v>89</v>
      </c>
      <c r="V2502" t="s">
        <v>32</v>
      </c>
      <c r="Y2502" t="s">
        <v>107</v>
      </c>
    </row>
    <row r="2503" spans="1:25" x14ac:dyDescent="0.45">
      <c r="A2503" t="s">
        <v>274</v>
      </c>
      <c r="B2503" t="s">
        <v>295</v>
      </c>
      <c r="C2503">
        <v>2393</v>
      </c>
      <c r="D2503">
        <v>4</v>
      </c>
      <c r="F2503">
        <v>2011</v>
      </c>
      <c r="G2503">
        <v>145</v>
      </c>
      <c r="H2503">
        <v>129.47999999999999</v>
      </c>
      <c r="I2503">
        <v>5857.36</v>
      </c>
      <c r="K2503">
        <v>2.5000000000000001E-2</v>
      </c>
      <c r="L2503">
        <v>1E-3</v>
      </c>
      <c r="M2503">
        <v>5022.3590000000004</v>
      </c>
      <c r="N2503">
        <v>5.91E-2</v>
      </c>
      <c r="O2503">
        <v>5.7009999999999996</v>
      </c>
      <c r="P2503">
        <v>0.13020000000000001</v>
      </c>
      <c r="Q2503">
        <v>84517.721999999994</v>
      </c>
      <c r="R2503" t="s">
        <v>333</v>
      </c>
      <c r="S2503" t="s">
        <v>38</v>
      </c>
      <c r="T2503" t="s">
        <v>89</v>
      </c>
      <c r="V2503" t="s">
        <v>32</v>
      </c>
      <c r="Y2503" t="s">
        <v>107</v>
      </c>
    </row>
    <row r="2504" spans="1:25" x14ac:dyDescent="0.45">
      <c r="A2504" t="s">
        <v>274</v>
      </c>
      <c r="B2504" t="s">
        <v>295</v>
      </c>
      <c r="C2504">
        <v>2393</v>
      </c>
      <c r="D2504">
        <v>4</v>
      </c>
      <c r="F2504">
        <v>2012</v>
      </c>
      <c r="G2504">
        <v>211</v>
      </c>
      <c r="H2504">
        <v>190.99</v>
      </c>
      <c r="I2504">
        <v>8556.7999999999993</v>
      </c>
      <c r="K2504">
        <v>3.6999999999999998E-2</v>
      </c>
      <c r="L2504">
        <v>1E-3</v>
      </c>
      <c r="M2504">
        <v>7387.5209999999997</v>
      </c>
      <c r="N2504">
        <v>5.8999999999999997E-2</v>
      </c>
      <c r="O2504">
        <v>8.2409999999999997</v>
      </c>
      <c r="P2504">
        <v>0.12959999999999999</v>
      </c>
      <c r="Q2504">
        <v>124319.753</v>
      </c>
      <c r="R2504" t="s">
        <v>333</v>
      </c>
      <c r="S2504" t="s">
        <v>38</v>
      </c>
      <c r="T2504" t="s">
        <v>89</v>
      </c>
      <c r="V2504" t="s">
        <v>32</v>
      </c>
      <c r="Y2504" t="s">
        <v>277</v>
      </c>
    </row>
    <row r="2505" spans="1:25" x14ac:dyDescent="0.45">
      <c r="A2505" t="s">
        <v>274</v>
      </c>
      <c r="B2505" t="s">
        <v>295</v>
      </c>
      <c r="C2505">
        <v>2393</v>
      </c>
      <c r="D2505">
        <v>4</v>
      </c>
      <c r="F2505">
        <v>2013</v>
      </c>
      <c r="G2505">
        <v>142</v>
      </c>
      <c r="H2505">
        <v>127.73</v>
      </c>
      <c r="I2505">
        <v>5741.83</v>
      </c>
      <c r="K2505">
        <v>3.7999999999999999E-2</v>
      </c>
      <c r="L2505">
        <v>1.4E-3</v>
      </c>
      <c r="M2505">
        <v>4927.8469999999998</v>
      </c>
      <c r="N2505">
        <v>5.9499999999999997E-2</v>
      </c>
      <c r="O2505">
        <v>5.548</v>
      </c>
      <c r="P2505">
        <v>0.13250000000000001</v>
      </c>
      <c r="Q2505">
        <v>82467.009999999995</v>
      </c>
      <c r="R2505" t="s">
        <v>333</v>
      </c>
      <c r="S2505" t="s">
        <v>38</v>
      </c>
      <c r="T2505" t="s">
        <v>89</v>
      </c>
      <c r="V2505" t="s">
        <v>32</v>
      </c>
      <c r="Y2505" t="s">
        <v>277</v>
      </c>
    </row>
    <row r="2506" spans="1:25" x14ac:dyDescent="0.45">
      <c r="A2506" t="s">
        <v>274</v>
      </c>
      <c r="B2506" t="s">
        <v>295</v>
      </c>
      <c r="C2506">
        <v>2393</v>
      </c>
      <c r="D2506">
        <v>4</v>
      </c>
      <c r="F2506">
        <v>2014</v>
      </c>
      <c r="G2506">
        <v>324</v>
      </c>
      <c r="H2506">
        <v>295.17</v>
      </c>
      <c r="I2506">
        <v>16182.57</v>
      </c>
      <c r="K2506">
        <v>0.69799999999999995</v>
      </c>
      <c r="L2506">
        <v>6.8999999999999999E-3</v>
      </c>
      <c r="M2506">
        <v>14411.302</v>
      </c>
      <c r="N2506">
        <v>6.7000000000000004E-2</v>
      </c>
      <c r="O2506">
        <v>16.097999999999999</v>
      </c>
      <c r="P2506">
        <v>0.14810000000000001</v>
      </c>
      <c r="Q2506">
        <v>214884.125</v>
      </c>
      <c r="R2506" t="s">
        <v>333</v>
      </c>
      <c r="S2506" t="s">
        <v>38</v>
      </c>
      <c r="T2506" t="s">
        <v>89</v>
      </c>
      <c r="V2506" t="s">
        <v>32</v>
      </c>
      <c r="Y2506" t="s">
        <v>277</v>
      </c>
    </row>
    <row r="2507" spans="1:25" x14ac:dyDescent="0.45">
      <c r="A2507" t="s">
        <v>274</v>
      </c>
      <c r="B2507" t="s">
        <v>295</v>
      </c>
      <c r="C2507">
        <v>2393</v>
      </c>
      <c r="D2507">
        <v>4</v>
      </c>
      <c r="F2507">
        <v>2015</v>
      </c>
      <c r="G2507">
        <v>196</v>
      </c>
      <c r="H2507">
        <v>170.35</v>
      </c>
      <c r="I2507">
        <v>7642</v>
      </c>
      <c r="K2507">
        <v>3.1E-2</v>
      </c>
      <c r="L2507">
        <v>1E-3</v>
      </c>
      <c r="M2507">
        <v>6133.3040000000001</v>
      </c>
      <c r="N2507">
        <v>5.91E-2</v>
      </c>
      <c r="O2507">
        <v>1.7270000000000001</v>
      </c>
      <c r="P2507">
        <v>4.7E-2</v>
      </c>
      <c r="Q2507">
        <v>103193.726</v>
      </c>
      <c r="R2507" t="s">
        <v>333</v>
      </c>
      <c r="T2507" t="s">
        <v>89</v>
      </c>
      <c r="V2507" t="s">
        <v>296</v>
      </c>
      <c r="Y2507" t="s">
        <v>297</v>
      </c>
    </row>
    <row r="2508" spans="1:25" x14ac:dyDescent="0.45">
      <c r="A2508" t="s">
        <v>274</v>
      </c>
      <c r="B2508" t="s">
        <v>295</v>
      </c>
      <c r="C2508">
        <v>2393</v>
      </c>
      <c r="D2508">
        <v>4</v>
      </c>
      <c r="F2508">
        <v>2016</v>
      </c>
      <c r="G2508">
        <v>255</v>
      </c>
      <c r="H2508">
        <v>229.84</v>
      </c>
      <c r="I2508">
        <v>10604.7</v>
      </c>
      <c r="K2508">
        <v>4.2999999999999997E-2</v>
      </c>
      <c r="L2508">
        <v>1E-3</v>
      </c>
      <c r="M2508">
        <v>8432.7189999999991</v>
      </c>
      <c r="N2508">
        <v>5.91E-2</v>
      </c>
      <c r="O2508">
        <v>2.161</v>
      </c>
      <c r="P2508">
        <v>4.24E-2</v>
      </c>
      <c r="Q2508">
        <v>141886.21599999999</v>
      </c>
      <c r="R2508" t="s">
        <v>333</v>
      </c>
      <c r="T2508" t="s">
        <v>89</v>
      </c>
      <c r="V2508" t="s">
        <v>298</v>
      </c>
      <c r="Y2508" t="s">
        <v>297</v>
      </c>
    </row>
    <row r="2509" spans="1:25" x14ac:dyDescent="0.45">
      <c r="A2509" t="s">
        <v>274</v>
      </c>
      <c r="B2509" t="s">
        <v>295</v>
      </c>
      <c r="C2509">
        <v>2393</v>
      </c>
      <c r="D2509">
        <v>4</v>
      </c>
      <c r="F2509">
        <v>2017</v>
      </c>
      <c r="G2509">
        <v>77</v>
      </c>
      <c r="H2509">
        <v>66.03</v>
      </c>
      <c r="I2509">
        <v>2972.31</v>
      </c>
      <c r="K2509">
        <v>1.2E-2</v>
      </c>
      <c r="L2509">
        <v>1E-3</v>
      </c>
      <c r="M2509">
        <v>2361.7840000000001</v>
      </c>
      <c r="N2509">
        <v>5.91E-2</v>
      </c>
      <c r="O2509">
        <v>0.60799999999999998</v>
      </c>
      <c r="P2509">
        <v>4.6199999999999998E-2</v>
      </c>
      <c r="Q2509">
        <v>39744.67</v>
      </c>
      <c r="R2509" t="s">
        <v>333</v>
      </c>
      <c r="T2509" t="s">
        <v>89</v>
      </c>
      <c r="V2509" t="s">
        <v>298</v>
      </c>
      <c r="Y2509" t="s">
        <v>299</v>
      </c>
    </row>
    <row r="2510" spans="1:25" x14ac:dyDescent="0.45">
      <c r="A2510" t="s">
        <v>274</v>
      </c>
      <c r="B2510" t="s">
        <v>295</v>
      </c>
      <c r="C2510">
        <v>2393</v>
      </c>
      <c r="D2510">
        <v>4</v>
      </c>
      <c r="F2510">
        <v>2018</v>
      </c>
      <c r="G2510">
        <v>34</v>
      </c>
      <c r="H2510">
        <v>26.27</v>
      </c>
      <c r="I2510">
        <v>1094.4000000000001</v>
      </c>
      <c r="K2510">
        <v>5.0000000000000001E-3</v>
      </c>
      <c r="L2510">
        <v>1E-3</v>
      </c>
      <c r="M2510">
        <v>892.81299999999999</v>
      </c>
      <c r="N2510">
        <v>5.91E-2</v>
      </c>
      <c r="O2510">
        <v>0.28100000000000003</v>
      </c>
      <c r="P2510">
        <v>5.4100000000000002E-2</v>
      </c>
      <c r="Q2510">
        <v>15021.273999999999</v>
      </c>
      <c r="R2510" t="s">
        <v>333</v>
      </c>
      <c r="T2510" t="s">
        <v>89</v>
      </c>
      <c r="V2510" t="s">
        <v>298</v>
      </c>
      <c r="Y2510" t="s">
        <v>299</v>
      </c>
    </row>
    <row r="2511" spans="1:25" x14ac:dyDescent="0.45">
      <c r="A2511" t="s">
        <v>274</v>
      </c>
      <c r="B2511" t="s">
        <v>295</v>
      </c>
      <c r="C2511">
        <v>2393</v>
      </c>
      <c r="D2511">
        <v>4</v>
      </c>
      <c r="F2511">
        <v>2019</v>
      </c>
      <c r="G2511">
        <v>53</v>
      </c>
      <c r="H2511">
        <v>45.35</v>
      </c>
      <c r="I2511">
        <v>2126.9299999999998</v>
      </c>
      <c r="K2511">
        <v>8.0000000000000002E-3</v>
      </c>
      <c r="L2511">
        <v>1E-3</v>
      </c>
      <c r="M2511">
        <v>1677.952</v>
      </c>
      <c r="N2511">
        <v>5.91E-2</v>
      </c>
      <c r="O2511">
        <v>0.54500000000000004</v>
      </c>
      <c r="P2511">
        <v>5.0500000000000003E-2</v>
      </c>
      <c r="Q2511">
        <v>28242.71</v>
      </c>
      <c r="R2511" t="s">
        <v>333</v>
      </c>
      <c r="T2511" t="s">
        <v>89</v>
      </c>
      <c r="V2511" t="s">
        <v>298</v>
      </c>
      <c r="Y2511" t="s">
        <v>299</v>
      </c>
    </row>
    <row r="2512" spans="1:25" x14ac:dyDescent="0.45">
      <c r="A2512" t="s">
        <v>274</v>
      </c>
      <c r="B2512" t="s">
        <v>295</v>
      </c>
      <c r="C2512">
        <v>2393</v>
      </c>
      <c r="D2512">
        <v>4</v>
      </c>
      <c r="F2512">
        <v>2020</v>
      </c>
      <c r="G2512">
        <v>63</v>
      </c>
      <c r="H2512">
        <v>53.8</v>
      </c>
      <c r="I2512">
        <v>2330.0700000000002</v>
      </c>
      <c r="K2512">
        <v>0.01</v>
      </c>
      <c r="L2512">
        <v>1E-3</v>
      </c>
      <c r="M2512">
        <v>1884.518</v>
      </c>
      <c r="N2512">
        <v>5.91E-2</v>
      </c>
      <c r="O2512">
        <v>0.59099999999999997</v>
      </c>
      <c r="P2512">
        <v>5.11E-2</v>
      </c>
      <c r="Q2512">
        <v>31710.327000000001</v>
      </c>
      <c r="R2512" t="s">
        <v>333</v>
      </c>
      <c r="T2512" t="s">
        <v>89</v>
      </c>
      <c r="V2512" t="s">
        <v>298</v>
      </c>
      <c r="Y2512" t="s">
        <v>147</v>
      </c>
    </row>
    <row r="2513" spans="1:25" x14ac:dyDescent="0.45">
      <c r="A2513" t="s">
        <v>274</v>
      </c>
      <c r="B2513" t="s">
        <v>295</v>
      </c>
      <c r="C2513">
        <v>2393</v>
      </c>
      <c r="D2513">
        <v>4</v>
      </c>
      <c r="F2513">
        <v>2021</v>
      </c>
      <c r="G2513">
        <v>292</v>
      </c>
      <c r="H2513">
        <v>260.69</v>
      </c>
      <c r="I2513">
        <v>12110.21</v>
      </c>
      <c r="K2513">
        <v>4.8000000000000001E-2</v>
      </c>
      <c r="L2513">
        <v>1E-3</v>
      </c>
      <c r="M2513">
        <v>9590.8649999999998</v>
      </c>
      <c r="N2513">
        <v>5.91E-2</v>
      </c>
      <c r="O2513">
        <v>2.077</v>
      </c>
      <c r="P2513">
        <v>3.78E-2</v>
      </c>
      <c r="Q2513">
        <v>161393.32999999999</v>
      </c>
      <c r="R2513" t="s">
        <v>333</v>
      </c>
      <c r="T2513" t="s">
        <v>89</v>
      </c>
      <c r="V2513" t="s">
        <v>298</v>
      </c>
      <c r="Y2513" t="s">
        <v>152</v>
      </c>
    </row>
    <row r="2514" spans="1:25" x14ac:dyDescent="0.45">
      <c r="A2514" t="s">
        <v>274</v>
      </c>
      <c r="B2514" t="s">
        <v>295</v>
      </c>
      <c r="C2514">
        <v>2393</v>
      </c>
      <c r="D2514">
        <v>4</v>
      </c>
      <c r="F2514">
        <v>2022</v>
      </c>
      <c r="G2514">
        <v>385</v>
      </c>
      <c r="H2514">
        <v>333.25</v>
      </c>
      <c r="I2514">
        <v>15039.98</v>
      </c>
      <c r="K2514">
        <v>6.0999999999999999E-2</v>
      </c>
      <c r="L2514">
        <v>1E-3</v>
      </c>
      <c r="M2514">
        <v>12005.239</v>
      </c>
      <c r="N2514">
        <v>5.91E-2</v>
      </c>
      <c r="O2514">
        <v>2.6059999999999999</v>
      </c>
      <c r="P2514">
        <v>4.1000000000000002E-2</v>
      </c>
      <c r="Q2514">
        <v>202002.36</v>
      </c>
      <c r="R2514" t="s">
        <v>333</v>
      </c>
      <c r="T2514" t="s">
        <v>89</v>
      </c>
      <c r="V2514" t="s">
        <v>298</v>
      </c>
      <c r="Y2514" t="s">
        <v>152</v>
      </c>
    </row>
    <row r="2515" spans="1:25" x14ac:dyDescent="0.45">
      <c r="A2515" t="s">
        <v>274</v>
      </c>
      <c r="B2515" t="s">
        <v>295</v>
      </c>
      <c r="C2515">
        <v>2393</v>
      </c>
      <c r="D2515">
        <v>4</v>
      </c>
      <c r="F2515">
        <v>2023</v>
      </c>
      <c r="G2515">
        <v>139</v>
      </c>
      <c r="H2515">
        <v>115.99</v>
      </c>
      <c r="I2515">
        <v>5246.42</v>
      </c>
      <c r="K2515">
        <v>2.1000000000000001E-2</v>
      </c>
      <c r="L2515">
        <v>1E-3</v>
      </c>
      <c r="M2515">
        <v>4147.1400000000003</v>
      </c>
      <c r="N2515">
        <v>5.91E-2</v>
      </c>
      <c r="O2515">
        <v>1.093</v>
      </c>
      <c r="P2515">
        <v>4.7500000000000001E-2</v>
      </c>
      <c r="Q2515">
        <v>69771.611999999994</v>
      </c>
      <c r="R2515" t="s">
        <v>333</v>
      </c>
      <c r="T2515" t="s">
        <v>89</v>
      </c>
      <c r="V2515" t="s">
        <v>298</v>
      </c>
      <c r="Y2515" t="s">
        <v>152</v>
      </c>
    </row>
    <row r="2516" spans="1:25" x14ac:dyDescent="0.45">
      <c r="A2516" t="s">
        <v>274</v>
      </c>
      <c r="B2516" t="s">
        <v>295</v>
      </c>
      <c r="C2516">
        <v>2393</v>
      </c>
      <c r="D2516">
        <v>4</v>
      </c>
      <c r="F2516">
        <v>2024</v>
      </c>
      <c r="G2516">
        <v>31</v>
      </c>
      <c r="H2516">
        <v>24.23</v>
      </c>
      <c r="I2516">
        <v>1123.45</v>
      </c>
      <c r="K2516">
        <v>4.0000000000000001E-3</v>
      </c>
      <c r="L2516">
        <v>1E-3</v>
      </c>
      <c r="M2516">
        <v>882.26900000000001</v>
      </c>
      <c r="N2516">
        <v>5.91E-2</v>
      </c>
      <c r="O2516">
        <v>0.372</v>
      </c>
      <c r="P2516">
        <v>7.3800000000000004E-2</v>
      </c>
      <c r="Q2516">
        <v>14846.253000000001</v>
      </c>
      <c r="R2516" t="s">
        <v>333</v>
      </c>
      <c r="T2516" t="s">
        <v>89</v>
      </c>
      <c r="V2516" t="s">
        <v>298</v>
      </c>
      <c r="Y2516" t="s">
        <v>152</v>
      </c>
    </row>
    <row r="2517" spans="1:25" x14ac:dyDescent="0.45">
      <c r="A2517" t="s">
        <v>274</v>
      </c>
      <c r="B2517" t="s">
        <v>295</v>
      </c>
      <c r="C2517">
        <v>2393</v>
      </c>
      <c r="D2517">
        <v>5</v>
      </c>
      <c r="F2517">
        <v>2009</v>
      </c>
      <c r="G2517">
        <v>38</v>
      </c>
      <c r="H2517">
        <v>33.51</v>
      </c>
      <c r="I2517">
        <v>1634.84</v>
      </c>
      <c r="K2517">
        <v>7.0000000000000001E-3</v>
      </c>
      <c r="L2517">
        <v>1E-3</v>
      </c>
      <c r="M2517">
        <v>1372.0630000000001</v>
      </c>
      <c r="N2517">
        <v>5.91E-2</v>
      </c>
      <c r="O2517">
        <v>1.4730000000000001</v>
      </c>
      <c r="P2517">
        <v>0.1242</v>
      </c>
      <c r="Q2517">
        <v>23088.05</v>
      </c>
      <c r="R2517" t="s">
        <v>333</v>
      </c>
      <c r="S2517" t="s">
        <v>38</v>
      </c>
      <c r="T2517" t="s">
        <v>89</v>
      </c>
      <c r="V2517" t="s">
        <v>32</v>
      </c>
      <c r="Y2517" t="s">
        <v>107</v>
      </c>
    </row>
    <row r="2518" spans="1:25" x14ac:dyDescent="0.45">
      <c r="A2518" t="s">
        <v>274</v>
      </c>
      <c r="B2518" t="s">
        <v>295</v>
      </c>
      <c r="C2518">
        <v>2393</v>
      </c>
      <c r="D2518">
        <v>5</v>
      </c>
      <c r="F2518">
        <v>2010</v>
      </c>
      <c r="G2518">
        <v>70</v>
      </c>
      <c r="H2518">
        <v>62.04</v>
      </c>
      <c r="I2518">
        <v>2939.51</v>
      </c>
      <c r="K2518">
        <v>1.2999999999999999E-2</v>
      </c>
      <c r="L2518">
        <v>1.2999999999999999E-3</v>
      </c>
      <c r="M2518">
        <v>2477.904</v>
      </c>
      <c r="N2518">
        <v>5.9400000000000001E-2</v>
      </c>
      <c r="O2518">
        <v>2.64</v>
      </c>
      <c r="P2518">
        <v>0.121</v>
      </c>
      <c r="Q2518">
        <v>41692.012999999999</v>
      </c>
      <c r="R2518" t="s">
        <v>333</v>
      </c>
      <c r="S2518" t="s">
        <v>38</v>
      </c>
      <c r="T2518" t="s">
        <v>89</v>
      </c>
      <c r="V2518" t="s">
        <v>32</v>
      </c>
      <c r="Y2518" t="s">
        <v>107</v>
      </c>
    </row>
    <row r="2519" spans="1:25" x14ac:dyDescent="0.45">
      <c r="A2519" t="s">
        <v>274</v>
      </c>
      <c r="B2519" t="s">
        <v>295</v>
      </c>
      <c r="C2519">
        <v>2393</v>
      </c>
      <c r="D2519">
        <v>5</v>
      </c>
      <c r="F2519">
        <v>2011</v>
      </c>
      <c r="G2519">
        <v>148</v>
      </c>
      <c r="H2519">
        <v>129.63</v>
      </c>
      <c r="I2519">
        <v>5986.03</v>
      </c>
      <c r="K2519">
        <v>2.5999999999999999E-2</v>
      </c>
      <c r="L2519">
        <v>1E-3</v>
      </c>
      <c r="M2519">
        <v>5064.7299999999996</v>
      </c>
      <c r="N2519">
        <v>5.8999999999999997E-2</v>
      </c>
      <c r="O2519">
        <v>5.4770000000000003</v>
      </c>
      <c r="P2519">
        <v>0.12280000000000001</v>
      </c>
      <c r="Q2519">
        <v>85226.236000000004</v>
      </c>
      <c r="R2519" t="s">
        <v>333</v>
      </c>
      <c r="S2519" t="s">
        <v>38</v>
      </c>
      <c r="T2519" t="s">
        <v>89</v>
      </c>
      <c r="V2519" t="s">
        <v>32</v>
      </c>
      <c r="Y2519" t="s">
        <v>107</v>
      </c>
    </row>
    <row r="2520" spans="1:25" x14ac:dyDescent="0.45">
      <c r="A2520" t="s">
        <v>274</v>
      </c>
      <c r="B2520" t="s">
        <v>295</v>
      </c>
      <c r="C2520">
        <v>2393</v>
      </c>
      <c r="D2520">
        <v>5</v>
      </c>
      <c r="F2520">
        <v>2012</v>
      </c>
      <c r="G2520">
        <v>291</v>
      </c>
      <c r="H2520">
        <v>263.47000000000003</v>
      </c>
      <c r="I2520">
        <v>12246.11</v>
      </c>
      <c r="K2520">
        <v>5.2999999999999999E-2</v>
      </c>
      <c r="L2520">
        <v>1E-3</v>
      </c>
      <c r="M2520">
        <v>10394.317999999999</v>
      </c>
      <c r="N2520">
        <v>5.91E-2</v>
      </c>
      <c r="O2520">
        <v>11.465999999999999</v>
      </c>
      <c r="P2520">
        <v>0.12870000000000001</v>
      </c>
      <c r="Q2520">
        <v>174879.986</v>
      </c>
      <c r="R2520" t="s">
        <v>333</v>
      </c>
      <c r="S2520" t="s">
        <v>38</v>
      </c>
      <c r="T2520" t="s">
        <v>89</v>
      </c>
      <c r="V2520" t="s">
        <v>32</v>
      </c>
      <c r="Y2520" t="s">
        <v>277</v>
      </c>
    </row>
    <row r="2521" spans="1:25" x14ac:dyDescent="0.45">
      <c r="A2521" t="s">
        <v>274</v>
      </c>
      <c r="B2521" t="s">
        <v>295</v>
      </c>
      <c r="C2521">
        <v>2393</v>
      </c>
      <c r="D2521">
        <v>5</v>
      </c>
      <c r="F2521">
        <v>2013</v>
      </c>
      <c r="G2521">
        <v>121</v>
      </c>
      <c r="H2521">
        <v>110.17</v>
      </c>
      <c r="I2521">
        <v>4763.93</v>
      </c>
      <c r="K2521">
        <v>3.4000000000000002E-2</v>
      </c>
      <c r="L2521">
        <v>1.5E-3</v>
      </c>
      <c r="M2521">
        <v>4147.835</v>
      </c>
      <c r="N2521">
        <v>5.96E-2</v>
      </c>
      <c r="O2521">
        <v>4.5449999999999999</v>
      </c>
      <c r="P2521">
        <v>0.12770000000000001</v>
      </c>
      <c r="Q2521">
        <v>69329.968999999997</v>
      </c>
      <c r="R2521" t="s">
        <v>333</v>
      </c>
      <c r="S2521" t="s">
        <v>38</v>
      </c>
      <c r="T2521" t="s">
        <v>89</v>
      </c>
      <c r="V2521" t="s">
        <v>32</v>
      </c>
      <c r="Y2521" t="s">
        <v>277</v>
      </c>
    </row>
    <row r="2522" spans="1:25" x14ac:dyDescent="0.45">
      <c r="A2522" t="s">
        <v>274</v>
      </c>
      <c r="B2522" t="s">
        <v>295</v>
      </c>
      <c r="C2522">
        <v>2393</v>
      </c>
      <c r="D2522">
        <v>5</v>
      </c>
      <c r="F2522">
        <v>2014</v>
      </c>
      <c r="G2522">
        <v>261</v>
      </c>
      <c r="H2522">
        <v>231.67</v>
      </c>
      <c r="I2522">
        <v>4105.8500000000004</v>
      </c>
      <c r="K2522">
        <v>0.156</v>
      </c>
      <c r="L2522">
        <v>3.5000000000000001E-3</v>
      </c>
      <c r="M2522">
        <v>9887.82</v>
      </c>
      <c r="N2522">
        <v>6.1600000000000002E-2</v>
      </c>
      <c r="O2522">
        <v>9.9429999999999996</v>
      </c>
      <c r="P2522">
        <v>0.1201</v>
      </c>
      <c r="Q2522">
        <v>162823.93700000001</v>
      </c>
      <c r="R2522" t="s">
        <v>333</v>
      </c>
      <c r="S2522" t="s">
        <v>38</v>
      </c>
      <c r="T2522" t="s">
        <v>89</v>
      </c>
      <c r="V2522" t="s">
        <v>300</v>
      </c>
      <c r="Y2522" t="s">
        <v>277</v>
      </c>
    </row>
    <row r="2523" spans="1:25" x14ac:dyDescent="0.45">
      <c r="A2523" t="s">
        <v>274</v>
      </c>
      <c r="B2523" t="s">
        <v>295</v>
      </c>
      <c r="C2523">
        <v>2393</v>
      </c>
      <c r="D2523">
        <v>5</v>
      </c>
      <c r="F2523">
        <v>2015</v>
      </c>
      <c r="G2523">
        <v>171</v>
      </c>
      <c r="H2523">
        <v>152.25</v>
      </c>
      <c r="I2523">
        <v>7090.44</v>
      </c>
      <c r="K2523">
        <v>2.8000000000000001E-2</v>
      </c>
      <c r="L2523">
        <v>1E-3</v>
      </c>
      <c r="M2523">
        <v>5576.2610000000004</v>
      </c>
      <c r="N2523">
        <v>5.91E-2</v>
      </c>
      <c r="O2523">
        <v>1.1259999999999999</v>
      </c>
      <c r="P2523">
        <v>3.3000000000000002E-2</v>
      </c>
      <c r="Q2523">
        <v>93829.195000000007</v>
      </c>
      <c r="R2523" t="s">
        <v>333</v>
      </c>
      <c r="T2523" t="s">
        <v>89</v>
      </c>
      <c r="V2523" t="s">
        <v>298</v>
      </c>
      <c r="Y2523" t="s">
        <v>297</v>
      </c>
    </row>
    <row r="2524" spans="1:25" x14ac:dyDescent="0.45">
      <c r="A2524" t="s">
        <v>274</v>
      </c>
      <c r="B2524" t="s">
        <v>295</v>
      </c>
      <c r="C2524">
        <v>2393</v>
      </c>
      <c r="D2524">
        <v>5</v>
      </c>
      <c r="F2524">
        <v>2016</v>
      </c>
      <c r="G2524">
        <v>251</v>
      </c>
      <c r="H2524">
        <v>222.34</v>
      </c>
      <c r="I2524">
        <v>10506.81</v>
      </c>
      <c r="K2524">
        <v>4.1000000000000002E-2</v>
      </c>
      <c r="L2524">
        <v>1E-3</v>
      </c>
      <c r="M2524">
        <v>8213.6839999999993</v>
      </c>
      <c r="N2524">
        <v>5.91E-2</v>
      </c>
      <c r="O2524">
        <v>1.6679999999999999</v>
      </c>
      <c r="P2524">
        <v>3.6600000000000001E-2</v>
      </c>
      <c r="Q2524">
        <v>138205.26199999999</v>
      </c>
      <c r="R2524" t="s">
        <v>333</v>
      </c>
      <c r="T2524" t="s">
        <v>89</v>
      </c>
      <c r="V2524" t="s">
        <v>298</v>
      </c>
      <c r="Y2524" t="s">
        <v>297</v>
      </c>
    </row>
    <row r="2525" spans="1:25" x14ac:dyDescent="0.45">
      <c r="A2525" t="s">
        <v>274</v>
      </c>
      <c r="B2525" t="s">
        <v>295</v>
      </c>
      <c r="C2525">
        <v>2393</v>
      </c>
      <c r="D2525">
        <v>5</v>
      </c>
      <c r="F2525">
        <v>2017</v>
      </c>
      <c r="G2525">
        <v>79</v>
      </c>
      <c r="H2525">
        <v>68.099999999999994</v>
      </c>
      <c r="I2525">
        <v>3139.21</v>
      </c>
      <c r="K2525">
        <v>1.2E-2</v>
      </c>
      <c r="L2525">
        <v>1E-3</v>
      </c>
      <c r="M2525">
        <v>2450.4609999999998</v>
      </c>
      <c r="N2525">
        <v>5.91E-2</v>
      </c>
      <c r="O2525">
        <v>0.5</v>
      </c>
      <c r="P2525">
        <v>3.6200000000000003E-2</v>
      </c>
      <c r="Q2525">
        <v>41238.561999999998</v>
      </c>
      <c r="R2525" t="s">
        <v>333</v>
      </c>
      <c r="T2525" t="s">
        <v>89</v>
      </c>
      <c r="V2525" t="s">
        <v>298</v>
      </c>
      <c r="Y2525" t="s">
        <v>299</v>
      </c>
    </row>
    <row r="2526" spans="1:25" x14ac:dyDescent="0.45">
      <c r="A2526" t="s">
        <v>274</v>
      </c>
      <c r="B2526" t="s">
        <v>295</v>
      </c>
      <c r="C2526">
        <v>2393</v>
      </c>
      <c r="D2526">
        <v>5</v>
      </c>
      <c r="F2526">
        <v>2018</v>
      </c>
      <c r="G2526">
        <v>34</v>
      </c>
      <c r="H2526">
        <v>26.59</v>
      </c>
      <c r="I2526">
        <v>1146.54</v>
      </c>
      <c r="K2526">
        <v>5.0000000000000001E-3</v>
      </c>
      <c r="L2526">
        <v>1E-3</v>
      </c>
      <c r="M2526">
        <v>907.84199999999998</v>
      </c>
      <c r="N2526">
        <v>5.9200000000000003E-2</v>
      </c>
      <c r="O2526">
        <v>0.222</v>
      </c>
      <c r="P2526">
        <v>4.3799999999999999E-2</v>
      </c>
      <c r="Q2526">
        <v>15274.517</v>
      </c>
      <c r="R2526" t="s">
        <v>333</v>
      </c>
      <c r="T2526" t="s">
        <v>89</v>
      </c>
      <c r="V2526" t="s">
        <v>298</v>
      </c>
      <c r="Y2526" t="s">
        <v>299</v>
      </c>
    </row>
    <row r="2527" spans="1:25" x14ac:dyDescent="0.45">
      <c r="A2527" t="s">
        <v>274</v>
      </c>
      <c r="B2527" t="s">
        <v>295</v>
      </c>
      <c r="C2527">
        <v>2393</v>
      </c>
      <c r="D2527">
        <v>5</v>
      </c>
      <c r="F2527">
        <v>2019</v>
      </c>
      <c r="G2527">
        <v>27</v>
      </c>
      <c r="H2527">
        <v>20.309999999999999</v>
      </c>
      <c r="I2527">
        <v>885.04</v>
      </c>
      <c r="K2527">
        <v>4.0000000000000001E-3</v>
      </c>
      <c r="L2527">
        <v>1E-3</v>
      </c>
      <c r="M2527">
        <v>704.01499999999999</v>
      </c>
      <c r="N2527">
        <v>5.91E-2</v>
      </c>
      <c r="O2527">
        <v>0.20599999999999999</v>
      </c>
      <c r="P2527">
        <v>4.8899999999999999E-2</v>
      </c>
      <c r="Q2527">
        <v>11849.343999999999</v>
      </c>
      <c r="R2527" t="s">
        <v>333</v>
      </c>
      <c r="T2527" t="s">
        <v>89</v>
      </c>
      <c r="V2527" t="s">
        <v>298</v>
      </c>
      <c r="Y2527" t="s">
        <v>299</v>
      </c>
    </row>
    <row r="2528" spans="1:25" x14ac:dyDescent="0.45">
      <c r="A2528" t="s">
        <v>274</v>
      </c>
      <c r="B2528" t="s">
        <v>295</v>
      </c>
      <c r="C2528">
        <v>2393</v>
      </c>
      <c r="D2528">
        <v>5</v>
      </c>
      <c r="F2528">
        <v>2020</v>
      </c>
      <c r="G2528">
        <v>63</v>
      </c>
      <c r="H2528">
        <v>53.17</v>
      </c>
      <c r="I2528">
        <v>2414.15</v>
      </c>
      <c r="K2528">
        <v>0.01</v>
      </c>
      <c r="L2528">
        <v>1E-3</v>
      </c>
      <c r="M2528">
        <v>1894.9639999999999</v>
      </c>
      <c r="N2528">
        <v>5.91E-2</v>
      </c>
      <c r="O2528">
        <v>0.51800000000000002</v>
      </c>
      <c r="P2528">
        <v>4.3400000000000001E-2</v>
      </c>
      <c r="Q2528">
        <v>31888.121999999999</v>
      </c>
      <c r="R2528" t="s">
        <v>333</v>
      </c>
      <c r="T2528" t="s">
        <v>89</v>
      </c>
      <c r="V2528" t="s">
        <v>298</v>
      </c>
      <c r="Y2528" t="s">
        <v>147</v>
      </c>
    </row>
    <row r="2529" spans="1:25" x14ac:dyDescent="0.45">
      <c r="A2529" t="s">
        <v>274</v>
      </c>
      <c r="B2529" t="s">
        <v>295</v>
      </c>
      <c r="C2529">
        <v>2393</v>
      </c>
      <c r="D2529">
        <v>5</v>
      </c>
      <c r="F2529">
        <v>2021</v>
      </c>
      <c r="G2529">
        <v>242</v>
      </c>
      <c r="H2529">
        <v>211.63</v>
      </c>
      <c r="I2529">
        <v>9975.4599999999991</v>
      </c>
      <c r="K2529">
        <v>3.9E-2</v>
      </c>
      <c r="L2529">
        <v>1E-3</v>
      </c>
      <c r="M2529">
        <v>7749.4719999999998</v>
      </c>
      <c r="N2529">
        <v>5.91E-2</v>
      </c>
      <c r="O2529">
        <v>1.6579999999999999</v>
      </c>
      <c r="P2529">
        <v>3.4299999999999997E-2</v>
      </c>
      <c r="Q2529">
        <v>130394.944</v>
      </c>
      <c r="R2529" t="s">
        <v>333</v>
      </c>
      <c r="T2529" t="s">
        <v>89</v>
      </c>
      <c r="V2529" t="s">
        <v>298</v>
      </c>
      <c r="Y2529" t="s">
        <v>152</v>
      </c>
    </row>
    <row r="2530" spans="1:25" x14ac:dyDescent="0.45">
      <c r="A2530" t="s">
        <v>274</v>
      </c>
      <c r="B2530" t="s">
        <v>295</v>
      </c>
      <c r="C2530">
        <v>2393</v>
      </c>
      <c r="D2530">
        <v>5</v>
      </c>
      <c r="F2530">
        <v>2022</v>
      </c>
      <c r="G2530">
        <v>480</v>
      </c>
      <c r="H2530">
        <v>423.12</v>
      </c>
      <c r="I2530">
        <v>20131.36</v>
      </c>
      <c r="K2530">
        <v>7.9000000000000001E-2</v>
      </c>
      <c r="L2530">
        <v>1E-3</v>
      </c>
      <c r="M2530">
        <v>15611.682000000001</v>
      </c>
      <c r="N2530">
        <v>5.91E-2</v>
      </c>
      <c r="O2530">
        <v>3.6040000000000001</v>
      </c>
      <c r="P2530">
        <v>3.8399999999999997E-2</v>
      </c>
      <c r="Q2530">
        <v>262701.47600000002</v>
      </c>
      <c r="R2530" t="s">
        <v>333</v>
      </c>
      <c r="T2530" t="s">
        <v>89</v>
      </c>
      <c r="V2530" t="s">
        <v>298</v>
      </c>
      <c r="Y2530" t="s">
        <v>152</v>
      </c>
    </row>
    <row r="2531" spans="1:25" x14ac:dyDescent="0.45">
      <c r="A2531" t="s">
        <v>274</v>
      </c>
      <c r="B2531" t="s">
        <v>295</v>
      </c>
      <c r="C2531">
        <v>2393</v>
      </c>
      <c r="D2531">
        <v>5</v>
      </c>
      <c r="F2531">
        <v>2023</v>
      </c>
      <c r="G2531">
        <v>132</v>
      </c>
      <c r="H2531">
        <v>111.98</v>
      </c>
      <c r="I2531">
        <v>5212.8900000000003</v>
      </c>
      <c r="K2531">
        <v>2.1000000000000001E-2</v>
      </c>
      <c r="L2531">
        <v>1E-3</v>
      </c>
      <c r="M2531">
        <v>4075.8319999999999</v>
      </c>
      <c r="N2531">
        <v>5.91E-2</v>
      </c>
      <c r="O2531">
        <v>0.95299999999999996</v>
      </c>
      <c r="P2531">
        <v>4.0500000000000001E-2</v>
      </c>
      <c r="Q2531">
        <v>68586.683000000005</v>
      </c>
      <c r="R2531" t="s">
        <v>333</v>
      </c>
      <c r="T2531" t="s">
        <v>89</v>
      </c>
      <c r="V2531" t="s">
        <v>298</v>
      </c>
      <c r="Y2531" t="s">
        <v>152</v>
      </c>
    </row>
    <row r="2532" spans="1:25" x14ac:dyDescent="0.45">
      <c r="A2532" t="s">
        <v>274</v>
      </c>
      <c r="B2532" t="s">
        <v>295</v>
      </c>
      <c r="C2532">
        <v>2393</v>
      </c>
      <c r="D2532">
        <v>5</v>
      </c>
      <c r="F2532">
        <v>2024</v>
      </c>
      <c r="G2532">
        <v>30</v>
      </c>
      <c r="H2532">
        <v>25.89</v>
      </c>
      <c r="I2532">
        <v>1165.95</v>
      </c>
      <c r="K2532">
        <v>5.0000000000000001E-3</v>
      </c>
      <c r="L2532">
        <v>1E-3</v>
      </c>
      <c r="M2532">
        <v>920.18200000000002</v>
      </c>
      <c r="N2532">
        <v>5.9200000000000003E-2</v>
      </c>
      <c r="O2532">
        <v>0.25</v>
      </c>
      <c r="P2532">
        <v>4.7699999999999999E-2</v>
      </c>
      <c r="Q2532">
        <v>15478.084000000001</v>
      </c>
      <c r="R2532" t="s">
        <v>333</v>
      </c>
      <c r="T2532" t="s">
        <v>89</v>
      </c>
      <c r="V2532" t="s">
        <v>298</v>
      </c>
      <c r="Y2532" t="s">
        <v>152</v>
      </c>
    </row>
    <row r="2533" spans="1:25" x14ac:dyDescent="0.45">
      <c r="A2533" t="s">
        <v>274</v>
      </c>
      <c r="B2533" t="s">
        <v>295</v>
      </c>
      <c r="C2533">
        <v>2393</v>
      </c>
      <c r="D2533">
        <v>6</v>
      </c>
      <c r="F2533">
        <v>2009</v>
      </c>
      <c r="G2533">
        <v>35</v>
      </c>
      <c r="H2533">
        <v>28.94</v>
      </c>
      <c r="I2533">
        <v>1388.72</v>
      </c>
      <c r="K2533">
        <v>6.0000000000000001E-3</v>
      </c>
      <c r="L2533">
        <v>1E-3</v>
      </c>
      <c r="M2533">
        <v>1176.056</v>
      </c>
      <c r="N2533">
        <v>5.91E-2</v>
      </c>
      <c r="O2533">
        <v>1.347</v>
      </c>
      <c r="P2533">
        <v>0.12909999999999999</v>
      </c>
      <c r="Q2533">
        <v>19794.507000000001</v>
      </c>
      <c r="R2533" t="s">
        <v>333</v>
      </c>
      <c r="S2533" t="s">
        <v>38</v>
      </c>
      <c r="T2533" t="s">
        <v>89</v>
      </c>
      <c r="V2533" t="s">
        <v>32</v>
      </c>
      <c r="Y2533" t="s">
        <v>107</v>
      </c>
    </row>
    <row r="2534" spans="1:25" x14ac:dyDescent="0.45">
      <c r="A2534" t="s">
        <v>274</v>
      </c>
      <c r="B2534" t="s">
        <v>295</v>
      </c>
      <c r="C2534">
        <v>2393</v>
      </c>
      <c r="D2534">
        <v>6</v>
      </c>
      <c r="F2534">
        <v>2010</v>
      </c>
      <c r="G2534">
        <v>68</v>
      </c>
      <c r="H2534">
        <v>61.61</v>
      </c>
      <c r="I2534">
        <v>3100.48</v>
      </c>
      <c r="K2534">
        <v>1.6E-2</v>
      </c>
      <c r="L2534">
        <v>1.6000000000000001E-3</v>
      </c>
      <c r="M2534">
        <v>2548.451</v>
      </c>
      <c r="N2534">
        <v>5.9700000000000003E-2</v>
      </c>
      <c r="O2534">
        <v>2.7959999999999998</v>
      </c>
      <c r="P2534">
        <v>0.1298</v>
      </c>
      <c r="Q2534">
        <v>42786.487000000001</v>
      </c>
      <c r="R2534" t="s">
        <v>333</v>
      </c>
      <c r="S2534" t="s">
        <v>38</v>
      </c>
      <c r="T2534" t="s">
        <v>89</v>
      </c>
      <c r="V2534" t="s">
        <v>32</v>
      </c>
      <c r="Y2534" t="s">
        <v>107</v>
      </c>
    </row>
    <row r="2535" spans="1:25" x14ac:dyDescent="0.45">
      <c r="A2535" t="s">
        <v>274</v>
      </c>
      <c r="B2535" t="s">
        <v>295</v>
      </c>
      <c r="C2535">
        <v>2393</v>
      </c>
      <c r="D2535">
        <v>6</v>
      </c>
      <c r="F2535">
        <v>2011</v>
      </c>
      <c r="G2535">
        <v>145</v>
      </c>
      <c r="H2535">
        <v>127.43</v>
      </c>
      <c r="I2535">
        <v>6109.67</v>
      </c>
      <c r="K2535">
        <v>2.5999999999999999E-2</v>
      </c>
      <c r="L2535">
        <v>1E-3</v>
      </c>
      <c r="M2535">
        <v>5092.027</v>
      </c>
      <c r="N2535">
        <v>5.8999999999999997E-2</v>
      </c>
      <c r="O2535">
        <v>5.5439999999999996</v>
      </c>
      <c r="P2535">
        <v>0.12429999999999999</v>
      </c>
      <c r="Q2535">
        <v>85686.298999999999</v>
      </c>
      <c r="R2535" t="s">
        <v>333</v>
      </c>
      <c r="S2535" t="s">
        <v>38</v>
      </c>
      <c r="T2535" t="s">
        <v>89</v>
      </c>
      <c r="V2535" t="s">
        <v>32</v>
      </c>
      <c r="Y2535" t="s">
        <v>107</v>
      </c>
    </row>
    <row r="2536" spans="1:25" x14ac:dyDescent="0.45">
      <c r="A2536" t="s">
        <v>274</v>
      </c>
      <c r="B2536" t="s">
        <v>295</v>
      </c>
      <c r="C2536">
        <v>2393</v>
      </c>
      <c r="D2536">
        <v>6</v>
      </c>
      <c r="F2536">
        <v>2012</v>
      </c>
      <c r="G2536">
        <v>295</v>
      </c>
      <c r="H2536">
        <v>249.12</v>
      </c>
      <c r="I2536">
        <v>12019.55</v>
      </c>
      <c r="K2536">
        <v>5.8000000000000003E-2</v>
      </c>
      <c r="L2536">
        <v>1.6999999999999999E-3</v>
      </c>
      <c r="M2536">
        <v>9985.2219999999998</v>
      </c>
      <c r="N2536">
        <v>5.9900000000000002E-2</v>
      </c>
      <c r="O2536">
        <v>10.935</v>
      </c>
      <c r="P2536">
        <v>0.1275</v>
      </c>
      <c r="Q2536">
        <v>167760.76800000001</v>
      </c>
      <c r="R2536" t="s">
        <v>333</v>
      </c>
      <c r="S2536" t="s">
        <v>38</v>
      </c>
      <c r="T2536" t="s">
        <v>89</v>
      </c>
      <c r="V2536" t="s">
        <v>32</v>
      </c>
      <c r="Y2536" t="s">
        <v>277</v>
      </c>
    </row>
    <row r="2537" spans="1:25" x14ac:dyDescent="0.45">
      <c r="A2537" t="s">
        <v>274</v>
      </c>
      <c r="B2537" t="s">
        <v>295</v>
      </c>
      <c r="C2537">
        <v>2393</v>
      </c>
      <c r="D2537">
        <v>6</v>
      </c>
      <c r="F2537">
        <v>2013</v>
      </c>
      <c r="G2537">
        <v>117</v>
      </c>
      <c r="H2537">
        <v>96.76</v>
      </c>
      <c r="I2537">
        <v>4766.04</v>
      </c>
      <c r="K2537">
        <v>3.2000000000000001E-2</v>
      </c>
      <c r="L2537">
        <v>1.4E-3</v>
      </c>
      <c r="M2537">
        <v>3966.02</v>
      </c>
      <c r="N2537">
        <v>5.9499999999999997E-2</v>
      </c>
      <c r="O2537">
        <v>4.1909999999999998</v>
      </c>
      <c r="P2537">
        <v>0.1195</v>
      </c>
      <c r="Q2537">
        <v>66317</v>
      </c>
      <c r="R2537" t="s">
        <v>333</v>
      </c>
      <c r="S2537" t="s">
        <v>38</v>
      </c>
      <c r="T2537" t="s">
        <v>89</v>
      </c>
      <c r="V2537" t="s">
        <v>32</v>
      </c>
      <c r="Y2537" t="s">
        <v>277</v>
      </c>
    </row>
    <row r="2538" spans="1:25" x14ac:dyDescent="0.45">
      <c r="A2538" t="s">
        <v>274</v>
      </c>
      <c r="B2538" t="s">
        <v>295</v>
      </c>
      <c r="C2538">
        <v>2393</v>
      </c>
      <c r="D2538">
        <v>6</v>
      </c>
      <c r="F2538">
        <v>2014</v>
      </c>
      <c r="G2538">
        <v>384</v>
      </c>
      <c r="H2538">
        <v>348.7</v>
      </c>
      <c r="I2538">
        <v>21659.25</v>
      </c>
      <c r="K2538">
        <v>0.85599999999999998</v>
      </c>
      <c r="L2538">
        <v>6.0000000000000001E-3</v>
      </c>
      <c r="M2538">
        <v>18324.477999999999</v>
      </c>
      <c r="N2538">
        <v>6.5699999999999995E-2</v>
      </c>
      <c r="O2538">
        <v>16.529</v>
      </c>
      <c r="P2538">
        <v>0.1123</v>
      </c>
      <c r="Q2538">
        <v>275472.39399999997</v>
      </c>
      <c r="R2538" t="s">
        <v>333</v>
      </c>
      <c r="S2538" t="s">
        <v>38</v>
      </c>
      <c r="T2538" t="s">
        <v>89</v>
      </c>
      <c r="V2538" t="s">
        <v>301</v>
      </c>
      <c r="Y2538" t="s">
        <v>277</v>
      </c>
    </row>
    <row r="2539" spans="1:25" x14ac:dyDescent="0.45">
      <c r="A2539" t="s">
        <v>274</v>
      </c>
      <c r="B2539" t="s">
        <v>295</v>
      </c>
      <c r="C2539">
        <v>2393</v>
      </c>
      <c r="D2539">
        <v>6</v>
      </c>
      <c r="F2539">
        <v>2015</v>
      </c>
      <c r="G2539">
        <v>199</v>
      </c>
      <c r="H2539">
        <v>179.85</v>
      </c>
      <c r="I2539">
        <v>8595.73</v>
      </c>
      <c r="K2539">
        <v>3.4000000000000002E-2</v>
      </c>
      <c r="L2539">
        <v>1E-3</v>
      </c>
      <c r="M2539">
        <v>6742.107</v>
      </c>
      <c r="N2539">
        <v>5.91E-2</v>
      </c>
      <c r="O2539">
        <v>1.1579999999999999</v>
      </c>
      <c r="P2539">
        <v>0.03</v>
      </c>
      <c r="Q2539">
        <v>113448.58100000001</v>
      </c>
      <c r="R2539" t="s">
        <v>333</v>
      </c>
      <c r="T2539" t="s">
        <v>89</v>
      </c>
      <c r="V2539" t="s">
        <v>298</v>
      </c>
      <c r="Y2539" t="s">
        <v>297</v>
      </c>
    </row>
    <row r="2540" spans="1:25" x14ac:dyDescent="0.45">
      <c r="A2540" t="s">
        <v>274</v>
      </c>
      <c r="B2540" t="s">
        <v>295</v>
      </c>
      <c r="C2540">
        <v>2393</v>
      </c>
      <c r="D2540">
        <v>6</v>
      </c>
      <c r="F2540">
        <v>2016</v>
      </c>
      <c r="G2540">
        <v>288</v>
      </c>
      <c r="H2540">
        <v>260.19</v>
      </c>
      <c r="I2540">
        <v>12472.59</v>
      </c>
      <c r="K2540">
        <v>4.9000000000000002E-2</v>
      </c>
      <c r="L2540">
        <v>1E-3</v>
      </c>
      <c r="M2540">
        <v>9737.8590000000004</v>
      </c>
      <c r="N2540">
        <v>5.91E-2</v>
      </c>
      <c r="O2540">
        <v>1.5589999999999999</v>
      </c>
      <c r="P2540">
        <v>2.9899999999999999E-2</v>
      </c>
      <c r="Q2540">
        <v>163857.80799999999</v>
      </c>
      <c r="R2540" t="s">
        <v>333</v>
      </c>
      <c r="T2540" t="s">
        <v>89</v>
      </c>
      <c r="V2540" t="s">
        <v>298</v>
      </c>
      <c r="Y2540" t="s">
        <v>297</v>
      </c>
    </row>
    <row r="2541" spans="1:25" x14ac:dyDescent="0.45">
      <c r="A2541" t="s">
        <v>274</v>
      </c>
      <c r="B2541" t="s">
        <v>295</v>
      </c>
      <c r="C2541">
        <v>2393</v>
      </c>
      <c r="D2541">
        <v>6</v>
      </c>
      <c r="F2541">
        <v>2017</v>
      </c>
      <c r="G2541">
        <v>95</v>
      </c>
      <c r="H2541">
        <v>87.72</v>
      </c>
      <c r="I2541">
        <v>4211.68</v>
      </c>
      <c r="K2541">
        <v>1.6E-2</v>
      </c>
      <c r="L2541">
        <v>1E-3</v>
      </c>
      <c r="M2541">
        <v>3264.6179999999999</v>
      </c>
      <c r="N2541">
        <v>5.91E-2</v>
      </c>
      <c r="O2541">
        <v>0.54700000000000004</v>
      </c>
      <c r="P2541">
        <v>2.9399999999999999E-2</v>
      </c>
      <c r="Q2541">
        <v>54927.061000000002</v>
      </c>
      <c r="R2541" t="s">
        <v>333</v>
      </c>
      <c r="T2541" t="s">
        <v>89</v>
      </c>
      <c r="V2541" t="s">
        <v>298</v>
      </c>
      <c r="Y2541" t="s">
        <v>299</v>
      </c>
    </row>
    <row r="2542" spans="1:25" x14ac:dyDescent="0.45">
      <c r="A2542" t="s">
        <v>274</v>
      </c>
      <c r="B2542" t="s">
        <v>295</v>
      </c>
      <c r="C2542">
        <v>2393</v>
      </c>
      <c r="D2542">
        <v>6</v>
      </c>
      <c r="F2542">
        <v>2018</v>
      </c>
      <c r="G2542">
        <v>36</v>
      </c>
      <c r="H2542">
        <v>31.41</v>
      </c>
      <c r="I2542">
        <v>1441.13</v>
      </c>
      <c r="K2542">
        <v>6.0000000000000001E-3</v>
      </c>
      <c r="L2542">
        <v>1E-3</v>
      </c>
      <c r="M2542">
        <v>1133.528</v>
      </c>
      <c r="N2542">
        <v>5.91E-2</v>
      </c>
      <c r="O2542">
        <v>0.214</v>
      </c>
      <c r="P2542">
        <v>3.56E-2</v>
      </c>
      <c r="Q2542">
        <v>19072.55</v>
      </c>
      <c r="R2542" t="s">
        <v>333</v>
      </c>
      <c r="T2542" t="s">
        <v>89</v>
      </c>
      <c r="V2542" t="s">
        <v>298</v>
      </c>
      <c r="Y2542" t="s">
        <v>299</v>
      </c>
    </row>
    <row r="2543" spans="1:25" x14ac:dyDescent="0.45">
      <c r="A2543" t="s">
        <v>274</v>
      </c>
      <c r="B2543" t="s">
        <v>295</v>
      </c>
      <c r="C2543">
        <v>2393</v>
      </c>
      <c r="D2543">
        <v>6</v>
      </c>
      <c r="F2543">
        <v>2019</v>
      </c>
      <c r="G2543">
        <v>27</v>
      </c>
      <c r="H2543">
        <v>21.59</v>
      </c>
      <c r="I2543">
        <v>973.79</v>
      </c>
      <c r="K2543">
        <v>4.0000000000000001E-3</v>
      </c>
      <c r="L2543">
        <v>1E-3</v>
      </c>
      <c r="M2543">
        <v>768.47900000000004</v>
      </c>
      <c r="N2543">
        <v>5.8999999999999997E-2</v>
      </c>
      <c r="O2543">
        <v>0.16300000000000001</v>
      </c>
      <c r="P2543">
        <v>4.4299999999999999E-2</v>
      </c>
      <c r="Q2543">
        <v>12934.401</v>
      </c>
      <c r="R2543" t="s">
        <v>333</v>
      </c>
      <c r="T2543" t="s">
        <v>89</v>
      </c>
      <c r="V2543" t="s">
        <v>298</v>
      </c>
      <c r="Y2543" t="s">
        <v>299</v>
      </c>
    </row>
    <row r="2544" spans="1:25" x14ac:dyDescent="0.45">
      <c r="A2544" t="s">
        <v>274</v>
      </c>
      <c r="B2544" t="s">
        <v>295</v>
      </c>
      <c r="C2544">
        <v>2393</v>
      </c>
      <c r="D2544">
        <v>6</v>
      </c>
      <c r="F2544">
        <v>2020</v>
      </c>
      <c r="G2544">
        <v>72</v>
      </c>
      <c r="H2544">
        <v>65.290000000000006</v>
      </c>
      <c r="I2544">
        <v>3105.9</v>
      </c>
      <c r="K2544">
        <v>1.2E-2</v>
      </c>
      <c r="L2544">
        <v>1E-3</v>
      </c>
      <c r="M2544">
        <v>2421.7539999999999</v>
      </c>
      <c r="N2544">
        <v>5.91E-2</v>
      </c>
      <c r="O2544">
        <v>0.47199999999999998</v>
      </c>
      <c r="P2544">
        <v>3.4599999999999999E-2</v>
      </c>
      <c r="Q2544">
        <v>40752.561000000002</v>
      </c>
      <c r="R2544" t="s">
        <v>333</v>
      </c>
      <c r="T2544" t="s">
        <v>89</v>
      </c>
      <c r="V2544" t="s">
        <v>298</v>
      </c>
      <c r="Y2544" t="s">
        <v>147</v>
      </c>
    </row>
    <row r="2545" spans="1:25" x14ac:dyDescent="0.45">
      <c r="A2545" t="s">
        <v>274</v>
      </c>
      <c r="B2545" t="s">
        <v>295</v>
      </c>
      <c r="C2545">
        <v>2393</v>
      </c>
      <c r="D2545">
        <v>6</v>
      </c>
      <c r="F2545">
        <v>2021</v>
      </c>
      <c r="G2545">
        <v>322</v>
      </c>
      <c r="H2545">
        <v>289.97000000000003</v>
      </c>
      <c r="I2545">
        <v>14083.58</v>
      </c>
      <c r="K2545">
        <v>5.5E-2</v>
      </c>
      <c r="L2545">
        <v>1E-3</v>
      </c>
      <c r="M2545">
        <v>10946.800999999999</v>
      </c>
      <c r="N2545">
        <v>5.91E-2</v>
      </c>
      <c r="O2545">
        <v>1.6619999999999999</v>
      </c>
      <c r="P2545">
        <v>2.69E-2</v>
      </c>
      <c r="Q2545">
        <v>184195.443</v>
      </c>
      <c r="R2545" t="s">
        <v>333</v>
      </c>
      <c r="T2545" t="s">
        <v>89</v>
      </c>
      <c r="V2545" t="s">
        <v>298</v>
      </c>
      <c r="Y2545" t="s">
        <v>152</v>
      </c>
    </row>
    <row r="2546" spans="1:25" x14ac:dyDescent="0.45">
      <c r="A2546" t="s">
        <v>274</v>
      </c>
      <c r="B2546" t="s">
        <v>295</v>
      </c>
      <c r="C2546">
        <v>2393</v>
      </c>
      <c r="D2546">
        <v>6</v>
      </c>
      <c r="F2546">
        <v>2022</v>
      </c>
      <c r="G2546">
        <v>451</v>
      </c>
      <c r="H2546">
        <v>397.1</v>
      </c>
      <c r="I2546">
        <v>19198.05</v>
      </c>
      <c r="K2546">
        <v>7.4999999999999997E-2</v>
      </c>
      <c r="L2546">
        <v>1E-3</v>
      </c>
      <c r="M2546">
        <v>14884.403</v>
      </c>
      <c r="N2546">
        <v>5.91E-2</v>
      </c>
      <c r="O2546">
        <v>2.3679999999999999</v>
      </c>
      <c r="P2546">
        <v>3.1E-2</v>
      </c>
      <c r="Q2546">
        <v>250461.33499999999</v>
      </c>
      <c r="R2546" t="s">
        <v>333</v>
      </c>
      <c r="T2546" t="s">
        <v>89</v>
      </c>
      <c r="V2546" t="s">
        <v>298</v>
      </c>
      <c r="Y2546" t="s">
        <v>152</v>
      </c>
    </row>
    <row r="2547" spans="1:25" x14ac:dyDescent="0.45">
      <c r="A2547" t="s">
        <v>274</v>
      </c>
      <c r="B2547" t="s">
        <v>295</v>
      </c>
      <c r="C2547">
        <v>2393</v>
      </c>
      <c r="D2547">
        <v>6</v>
      </c>
      <c r="F2547">
        <v>2023</v>
      </c>
      <c r="G2547">
        <v>142</v>
      </c>
      <c r="H2547">
        <v>122.89</v>
      </c>
      <c r="I2547">
        <v>5839.14</v>
      </c>
      <c r="K2547">
        <v>2.3E-2</v>
      </c>
      <c r="L2547">
        <v>1E-3</v>
      </c>
      <c r="M2547">
        <v>4561.3959999999997</v>
      </c>
      <c r="N2547">
        <v>5.91E-2</v>
      </c>
      <c r="O2547">
        <v>0.77800000000000002</v>
      </c>
      <c r="P2547">
        <v>3.5099999999999999E-2</v>
      </c>
      <c r="Q2547">
        <v>76752.475999999995</v>
      </c>
      <c r="R2547" t="s">
        <v>333</v>
      </c>
      <c r="T2547" t="s">
        <v>89</v>
      </c>
      <c r="V2547" t="s">
        <v>298</v>
      </c>
      <c r="Y2547" t="s">
        <v>152</v>
      </c>
    </row>
    <row r="2548" spans="1:25" x14ac:dyDescent="0.45">
      <c r="A2548" t="s">
        <v>274</v>
      </c>
      <c r="B2548" t="s">
        <v>295</v>
      </c>
      <c r="C2548">
        <v>2393</v>
      </c>
      <c r="D2548">
        <v>6</v>
      </c>
      <c r="F2548">
        <v>2024</v>
      </c>
      <c r="G2548">
        <v>36</v>
      </c>
      <c r="H2548">
        <v>31.28</v>
      </c>
      <c r="I2548">
        <v>1493.69</v>
      </c>
      <c r="K2548">
        <v>6.0000000000000001E-3</v>
      </c>
      <c r="L2548">
        <v>1E-3</v>
      </c>
      <c r="M2548">
        <v>1166.405</v>
      </c>
      <c r="N2548">
        <v>5.91E-2</v>
      </c>
      <c r="O2548">
        <v>0.20699999999999999</v>
      </c>
      <c r="P2548">
        <v>3.5000000000000003E-2</v>
      </c>
      <c r="Q2548">
        <v>19626.797999999999</v>
      </c>
      <c r="R2548" t="s">
        <v>333</v>
      </c>
      <c r="T2548" t="s">
        <v>89</v>
      </c>
      <c r="V2548" t="s">
        <v>298</v>
      </c>
      <c r="Y2548" t="s">
        <v>152</v>
      </c>
    </row>
    <row r="2549" spans="1:25" x14ac:dyDescent="0.45">
      <c r="A2549" t="s">
        <v>274</v>
      </c>
      <c r="B2549" t="s">
        <v>295</v>
      </c>
      <c r="C2549">
        <v>2393</v>
      </c>
      <c r="D2549">
        <v>7</v>
      </c>
      <c r="F2549">
        <v>2009</v>
      </c>
      <c r="G2549">
        <v>35</v>
      </c>
      <c r="H2549">
        <v>28.74</v>
      </c>
      <c r="I2549">
        <v>1419.59</v>
      </c>
      <c r="K2549">
        <v>6.0000000000000001E-3</v>
      </c>
      <c r="L2549">
        <v>1E-3</v>
      </c>
      <c r="M2549">
        <v>1194.52</v>
      </c>
      <c r="N2549">
        <v>5.91E-2</v>
      </c>
      <c r="O2549">
        <v>1.244</v>
      </c>
      <c r="P2549">
        <v>0.1188</v>
      </c>
      <c r="Q2549">
        <v>20100.23</v>
      </c>
      <c r="R2549" t="s">
        <v>333</v>
      </c>
      <c r="S2549" t="s">
        <v>38</v>
      </c>
      <c r="T2549" t="s">
        <v>89</v>
      </c>
      <c r="V2549" t="s">
        <v>32</v>
      </c>
      <c r="Y2549" t="s">
        <v>107</v>
      </c>
    </row>
    <row r="2550" spans="1:25" x14ac:dyDescent="0.45">
      <c r="A2550" t="s">
        <v>274</v>
      </c>
      <c r="B2550" t="s">
        <v>295</v>
      </c>
      <c r="C2550">
        <v>2393</v>
      </c>
      <c r="D2550">
        <v>7</v>
      </c>
      <c r="F2550">
        <v>2010</v>
      </c>
      <c r="G2550">
        <v>42</v>
      </c>
      <c r="H2550">
        <v>36.22</v>
      </c>
      <c r="I2550">
        <v>1888.91</v>
      </c>
      <c r="K2550">
        <v>1.0999999999999999E-2</v>
      </c>
      <c r="L2550">
        <v>2E-3</v>
      </c>
      <c r="M2550">
        <v>1539.2670000000001</v>
      </c>
      <c r="N2550">
        <v>6.0199999999999997E-2</v>
      </c>
      <c r="O2550">
        <v>1.7090000000000001</v>
      </c>
      <c r="P2550">
        <v>0.126</v>
      </c>
      <c r="Q2550">
        <v>25793.865000000002</v>
      </c>
      <c r="R2550" t="s">
        <v>333</v>
      </c>
      <c r="S2550" t="s">
        <v>38</v>
      </c>
      <c r="T2550" t="s">
        <v>89</v>
      </c>
      <c r="V2550" t="s">
        <v>32</v>
      </c>
      <c r="Y2550" t="s">
        <v>107</v>
      </c>
    </row>
    <row r="2551" spans="1:25" x14ac:dyDescent="0.45">
      <c r="A2551" t="s">
        <v>274</v>
      </c>
      <c r="B2551" t="s">
        <v>295</v>
      </c>
      <c r="C2551">
        <v>2393</v>
      </c>
      <c r="D2551">
        <v>7</v>
      </c>
      <c r="F2551">
        <v>2011</v>
      </c>
      <c r="G2551">
        <v>127</v>
      </c>
      <c r="H2551">
        <v>115.36</v>
      </c>
      <c r="I2551">
        <v>5611.08</v>
      </c>
      <c r="K2551">
        <v>2.4E-2</v>
      </c>
      <c r="L2551">
        <v>1E-3</v>
      </c>
      <c r="M2551">
        <v>4695.0240000000003</v>
      </c>
      <c r="N2551">
        <v>5.8999999999999997E-2</v>
      </c>
      <c r="O2551">
        <v>4.9000000000000004</v>
      </c>
      <c r="P2551">
        <v>0.1205</v>
      </c>
      <c r="Q2551">
        <v>79002.721999999994</v>
      </c>
      <c r="R2551" t="s">
        <v>333</v>
      </c>
      <c r="S2551" t="s">
        <v>38</v>
      </c>
      <c r="T2551" t="s">
        <v>89</v>
      </c>
      <c r="V2551" t="s">
        <v>32</v>
      </c>
      <c r="Y2551" t="s">
        <v>107</v>
      </c>
    </row>
    <row r="2552" spans="1:25" x14ac:dyDescent="0.45">
      <c r="A2552" t="s">
        <v>274</v>
      </c>
      <c r="B2552" t="s">
        <v>295</v>
      </c>
      <c r="C2552">
        <v>2393</v>
      </c>
      <c r="D2552">
        <v>7</v>
      </c>
      <c r="F2552">
        <v>2012</v>
      </c>
      <c r="G2552">
        <v>186</v>
      </c>
      <c r="H2552">
        <v>168.25</v>
      </c>
      <c r="I2552">
        <v>8198.32</v>
      </c>
      <c r="K2552">
        <v>3.5000000000000003E-2</v>
      </c>
      <c r="L2552">
        <v>1E-3</v>
      </c>
      <c r="M2552">
        <v>6860.5789999999997</v>
      </c>
      <c r="N2552">
        <v>5.8999999999999997E-2</v>
      </c>
      <c r="O2552">
        <v>7.2350000000000003</v>
      </c>
      <c r="P2552">
        <v>0.1227</v>
      </c>
      <c r="Q2552">
        <v>115443.576</v>
      </c>
      <c r="R2552" t="s">
        <v>333</v>
      </c>
      <c r="S2552" t="s">
        <v>38</v>
      </c>
      <c r="T2552" t="s">
        <v>89</v>
      </c>
      <c r="V2552" t="s">
        <v>32</v>
      </c>
      <c r="Y2552" t="s">
        <v>277</v>
      </c>
    </row>
    <row r="2553" spans="1:25" x14ac:dyDescent="0.45">
      <c r="A2553" t="s">
        <v>274</v>
      </c>
      <c r="B2553" t="s">
        <v>295</v>
      </c>
      <c r="C2553">
        <v>2393</v>
      </c>
      <c r="D2553">
        <v>7</v>
      </c>
      <c r="F2553">
        <v>2013</v>
      </c>
      <c r="G2553">
        <v>136</v>
      </c>
      <c r="H2553">
        <v>121.31</v>
      </c>
      <c r="I2553">
        <v>6126</v>
      </c>
      <c r="K2553">
        <v>3.5999999999999997E-2</v>
      </c>
      <c r="L2553">
        <v>1.4E-3</v>
      </c>
      <c r="M2553">
        <v>5039.9390000000003</v>
      </c>
      <c r="N2553">
        <v>5.9499999999999997E-2</v>
      </c>
      <c r="O2553">
        <v>4.88</v>
      </c>
      <c r="P2553">
        <v>0.11169999999999999</v>
      </c>
      <c r="Q2553">
        <v>84437.237999999998</v>
      </c>
      <c r="R2553" t="s">
        <v>333</v>
      </c>
      <c r="S2553" t="s">
        <v>38</v>
      </c>
      <c r="T2553" t="s">
        <v>89</v>
      </c>
      <c r="V2553" t="s">
        <v>32</v>
      </c>
      <c r="Y2553" t="s">
        <v>277</v>
      </c>
    </row>
    <row r="2554" spans="1:25" x14ac:dyDescent="0.45">
      <c r="A2554" t="s">
        <v>274</v>
      </c>
      <c r="B2554" t="s">
        <v>295</v>
      </c>
      <c r="C2554">
        <v>2393</v>
      </c>
      <c r="D2554">
        <v>7</v>
      </c>
      <c r="F2554">
        <v>2014</v>
      </c>
      <c r="G2554">
        <v>289</v>
      </c>
      <c r="H2554">
        <v>251.1</v>
      </c>
      <c r="I2554">
        <v>15033.17</v>
      </c>
      <c r="K2554">
        <v>0.67800000000000005</v>
      </c>
      <c r="L2554">
        <v>6.7999999999999996E-3</v>
      </c>
      <c r="M2554">
        <v>12900.538</v>
      </c>
      <c r="N2554">
        <v>6.6100000000000006E-2</v>
      </c>
      <c r="O2554">
        <v>13.493</v>
      </c>
      <c r="P2554">
        <v>0.13350000000000001</v>
      </c>
      <c r="Q2554">
        <v>193272.51</v>
      </c>
      <c r="R2554" t="s">
        <v>333</v>
      </c>
      <c r="S2554" t="s">
        <v>38</v>
      </c>
      <c r="T2554" t="s">
        <v>89</v>
      </c>
      <c r="V2554" t="s">
        <v>300</v>
      </c>
      <c r="Y2554" t="s">
        <v>277</v>
      </c>
    </row>
    <row r="2555" spans="1:25" x14ac:dyDescent="0.45">
      <c r="A2555" t="s">
        <v>274</v>
      </c>
      <c r="B2555" t="s">
        <v>295</v>
      </c>
      <c r="C2555">
        <v>2393</v>
      </c>
      <c r="D2555">
        <v>7</v>
      </c>
      <c r="F2555">
        <v>2015</v>
      </c>
      <c r="G2555">
        <v>164</v>
      </c>
      <c r="H2555">
        <v>144.34</v>
      </c>
      <c r="I2555">
        <v>6889.18</v>
      </c>
      <c r="K2555">
        <v>2.7E-2</v>
      </c>
      <c r="L2555">
        <v>1E-3</v>
      </c>
      <c r="M2555">
        <v>5347.43</v>
      </c>
      <c r="N2555">
        <v>5.91E-2</v>
      </c>
      <c r="O2555">
        <v>1.47</v>
      </c>
      <c r="P2555">
        <v>4.5499999999999999E-2</v>
      </c>
      <c r="Q2555">
        <v>89982.182000000001</v>
      </c>
      <c r="R2555" t="s">
        <v>333</v>
      </c>
      <c r="T2555" t="s">
        <v>89</v>
      </c>
      <c r="V2555" t="s">
        <v>298</v>
      </c>
      <c r="Y2555" t="s">
        <v>297</v>
      </c>
    </row>
    <row r="2556" spans="1:25" x14ac:dyDescent="0.45">
      <c r="A2556" t="s">
        <v>274</v>
      </c>
      <c r="B2556" t="s">
        <v>295</v>
      </c>
      <c r="C2556">
        <v>2393</v>
      </c>
      <c r="D2556">
        <v>7</v>
      </c>
      <c r="F2556">
        <v>2016</v>
      </c>
      <c r="G2556">
        <v>260</v>
      </c>
      <c r="H2556">
        <v>226.49</v>
      </c>
      <c r="I2556">
        <v>10925.83</v>
      </c>
      <c r="K2556">
        <v>4.2999999999999997E-2</v>
      </c>
      <c r="L2556">
        <v>1E-3</v>
      </c>
      <c r="M2556">
        <v>8461.32</v>
      </c>
      <c r="N2556">
        <v>5.91E-2</v>
      </c>
      <c r="O2556">
        <v>2.048</v>
      </c>
      <c r="P2556">
        <v>4.0300000000000002E-2</v>
      </c>
      <c r="Q2556">
        <v>142376.15299999999</v>
      </c>
      <c r="R2556" t="s">
        <v>333</v>
      </c>
      <c r="T2556" t="s">
        <v>89</v>
      </c>
      <c r="V2556" t="s">
        <v>298</v>
      </c>
      <c r="Y2556" t="s">
        <v>297</v>
      </c>
    </row>
    <row r="2557" spans="1:25" x14ac:dyDescent="0.45">
      <c r="A2557" t="s">
        <v>274</v>
      </c>
      <c r="B2557" t="s">
        <v>295</v>
      </c>
      <c r="C2557">
        <v>2393</v>
      </c>
      <c r="D2557">
        <v>7</v>
      </c>
      <c r="F2557">
        <v>2017</v>
      </c>
      <c r="G2557">
        <v>94</v>
      </c>
      <c r="H2557">
        <v>79.13</v>
      </c>
      <c r="I2557">
        <v>3693.97</v>
      </c>
      <c r="K2557">
        <v>1.4999999999999999E-2</v>
      </c>
      <c r="L2557">
        <v>1E-3</v>
      </c>
      <c r="M2557">
        <v>2873.181</v>
      </c>
      <c r="N2557">
        <v>5.91E-2</v>
      </c>
      <c r="O2557">
        <v>0.73299999999999998</v>
      </c>
      <c r="P2557">
        <v>4.2900000000000001E-2</v>
      </c>
      <c r="Q2557">
        <v>48354.705000000002</v>
      </c>
      <c r="R2557" t="s">
        <v>333</v>
      </c>
      <c r="T2557" t="s">
        <v>89</v>
      </c>
      <c r="V2557" t="s">
        <v>298</v>
      </c>
      <c r="Y2557" t="s">
        <v>299</v>
      </c>
    </row>
    <row r="2558" spans="1:25" x14ac:dyDescent="0.45">
      <c r="A2558" t="s">
        <v>274</v>
      </c>
      <c r="B2558" t="s">
        <v>295</v>
      </c>
      <c r="C2558">
        <v>2393</v>
      </c>
      <c r="D2558">
        <v>7</v>
      </c>
      <c r="F2558">
        <v>2018</v>
      </c>
      <c r="G2558">
        <v>37</v>
      </c>
      <c r="H2558">
        <v>30.39</v>
      </c>
      <c r="I2558">
        <v>1362.89</v>
      </c>
      <c r="K2558">
        <v>5.0000000000000001E-3</v>
      </c>
      <c r="L2558">
        <v>1E-3</v>
      </c>
      <c r="M2558">
        <v>1068.9449999999999</v>
      </c>
      <c r="N2558">
        <v>5.9200000000000003E-2</v>
      </c>
      <c r="O2558">
        <v>0.28999999999999998</v>
      </c>
      <c r="P2558">
        <v>4.53E-2</v>
      </c>
      <c r="Q2558">
        <v>17986.518</v>
      </c>
      <c r="R2558" t="s">
        <v>333</v>
      </c>
      <c r="T2558" t="s">
        <v>89</v>
      </c>
      <c r="V2558" t="s">
        <v>298</v>
      </c>
      <c r="Y2558" t="s">
        <v>299</v>
      </c>
    </row>
    <row r="2559" spans="1:25" x14ac:dyDescent="0.45">
      <c r="A2559" t="s">
        <v>274</v>
      </c>
      <c r="B2559" t="s">
        <v>295</v>
      </c>
      <c r="C2559">
        <v>2393</v>
      </c>
      <c r="D2559">
        <v>7</v>
      </c>
      <c r="F2559">
        <v>2019</v>
      </c>
      <c r="G2559">
        <v>24</v>
      </c>
      <c r="H2559">
        <v>18.309999999999999</v>
      </c>
      <c r="I2559">
        <v>810.72</v>
      </c>
      <c r="K2559">
        <v>3.0000000000000001E-3</v>
      </c>
      <c r="L2559">
        <v>1E-3</v>
      </c>
      <c r="M2559">
        <v>639.47699999999998</v>
      </c>
      <c r="N2559">
        <v>5.9200000000000003E-2</v>
      </c>
      <c r="O2559">
        <v>0.20399999999999999</v>
      </c>
      <c r="P2559">
        <v>6.08E-2</v>
      </c>
      <c r="Q2559">
        <v>10759.875</v>
      </c>
      <c r="R2559" t="s">
        <v>333</v>
      </c>
      <c r="T2559" t="s">
        <v>89</v>
      </c>
      <c r="V2559" t="s">
        <v>298</v>
      </c>
      <c r="Y2559" t="s">
        <v>299</v>
      </c>
    </row>
    <row r="2560" spans="1:25" x14ac:dyDescent="0.45">
      <c r="A2560" t="s">
        <v>274</v>
      </c>
      <c r="B2560" t="s">
        <v>295</v>
      </c>
      <c r="C2560">
        <v>2393</v>
      </c>
      <c r="D2560">
        <v>7</v>
      </c>
      <c r="F2560">
        <v>2020</v>
      </c>
      <c r="G2560">
        <v>66</v>
      </c>
      <c r="H2560">
        <v>58.28</v>
      </c>
      <c r="I2560">
        <v>2731.47</v>
      </c>
      <c r="K2560">
        <v>1.0999999999999999E-2</v>
      </c>
      <c r="L2560">
        <v>1E-3</v>
      </c>
      <c r="M2560">
        <v>2117.027</v>
      </c>
      <c r="N2560">
        <v>5.8999999999999997E-2</v>
      </c>
      <c r="O2560">
        <v>0.64600000000000002</v>
      </c>
      <c r="P2560">
        <v>4.7800000000000002E-2</v>
      </c>
      <c r="Q2560">
        <v>35621.514000000003</v>
      </c>
      <c r="R2560" t="s">
        <v>333</v>
      </c>
      <c r="T2560" t="s">
        <v>89</v>
      </c>
      <c r="V2560" t="s">
        <v>298</v>
      </c>
      <c r="Y2560" t="s">
        <v>147</v>
      </c>
    </row>
    <row r="2561" spans="1:25" x14ac:dyDescent="0.45">
      <c r="A2561" t="s">
        <v>274</v>
      </c>
      <c r="B2561" t="s">
        <v>295</v>
      </c>
      <c r="C2561">
        <v>2393</v>
      </c>
      <c r="D2561">
        <v>7</v>
      </c>
      <c r="F2561">
        <v>2021</v>
      </c>
      <c r="G2561">
        <v>294</v>
      </c>
      <c r="H2561">
        <v>265.14999999999998</v>
      </c>
      <c r="I2561">
        <v>12926.74</v>
      </c>
      <c r="K2561">
        <v>0.05</v>
      </c>
      <c r="L2561">
        <v>1E-3</v>
      </c>
      <c r="M2561">
        <v>9969.152</v>
      </c>
      <c r="N2561">
        <v>5.91E-2</v>
      </c>
      <c r="O2561">
        <v>2.29</v>
      </c>
      <c r="P2561">
        <v>3.6400000000000002E-2</v>
      </c>
      <c r="Q2561">
        <v>167761.19099999999</v>
      </c>
      <c r="R2561" t="s">
        <v>333</v>
      </c>
      <c r="T2561" t="s">
        <v>89</v>
      </c>
      <c r="V2561" t="s">
        <v>298</v>
      </c>
      <c r="Y2561" t="s">
        <v>152</v>
      </c>
    </row>
    <row r="2562" spans="1:25" x14ac:dyDescent="0.45">
      <c r="A2562" t="s">
        <v>274</v>
      </c>
      <c r="B2562" t="s">
        <v>295</v>
      </c>
      <c r="C2562">
        <v>2393</v>
      </c>
      <c r="D2562">
        <v>7</v>
      </c>
      <c r="F2562">
        <v>2022</v>
      </c>
      <c r="G2562">
        <v>429</v>
      </c>
      <c r="H2562">
        <v>381.64</v>
      </c>
      <c r="I2562">
        <v>18583.04</v>
      </c>
      <c r="K2562">
        <v>7.1999999999999995E-2</v>
      </c>
      <c r="L2562">
        <v>1E-3</v>
      </c>
      <c r="M2562">
        <v>14322.689</v>
      </c>
      <c r="N2562">
        <v>5.91E-2</v>
      </c>
      <c r="O2562">
        <v>3.359</v>
      </c>
      <c r="P2562">
        <v>3.9699999999999999E-2</v>
      </c>
      <c r="Q2562">
        <v>241000.83900000001</v>
      </c>
      <c r="R2562" t="s">
        <v>333</v>
      </c>
      <c r="T2562" t="s">
        <v>89</v>
      </c>
      <c r="V2562" t="s">
        <v>298</v>
      </c>
      <c r="Y2562" t="s">
        <v>152</v>
      </c>
    </row>
    <row r="2563" spans="1:25" x14ac:dyDescent="0.45">
      <c r="A2563" t="s">
        <v>274</v>
      </c>
      <c r="B2563" t="s">
        <v>295</v>
      </c>
      <c r="C2563">
        <v>2393</v>
      </c>
      <c r="D2563">
        <v>7</v>
      </c>
      <c r="F2563">
        <v>2023</v>
      </c>
      <c r="G2563">
        <v>148</v>
      </c>
      <c r="H2563">
        <v>132.91999999999999</v>
      </c>
      <c r="I2563">
        <v>6345.5</v>
      </c>
      <c r="K2563">
        <v>2.5000000000000001E-2</v>
      </c>
      <c r="L2563">
        <v>1E-3</v>
      </c>
      <c r="M2563">
        <v>4932.6229999999996</v>
      </c>
      <c r="N2563">
        <v>5.91E-2</v>
      </c>
      <c r="O2563">
        <v>1.1819999999999999</v>
      </c>
      <c r="P2563">
        <v>4.1700000000000001E-2</v>
      </c>
      <c r="Q2563">
        <v>82995.591</v>
      </c>
      <c r="R2563" t="s">
        <v>333</v>
      </c>
      <c r="T2563" t="s">
        <v>89</v>
      </c>
      <c r="V2563" t="s">
        <v>298</v>
      </c>
      <c r="Y2563" t="s">
        <v>152</v>
      </c>
    </row>
    <row r="2564" spans="1:25" x14ac:dyDescent="0.45">
      <c r="A2564" t="s">
        <v>274</v>
      </c>
      <c r="B2564" t="s">
        <v>295</v>
      </c>
      <c r="C2564">
        <v>2393</v>
      </c>
      <c r="D2564">
        <v>7</v>
      </c>
      <c r="F2564">
        <v>2024</v>
      </c>
      <c r="G2564">
        <v>39</v>
      </c>
      <c r="H2564">
        <v>31.37</v>
      </c>
      <c r="I2564">
        <v>1425.79</v>
      </c>
      <c r="K2564">
        <v>6.0000000000000001E-3</v>
      </c>
      <c r="L2564">
        <v>1E-3</v>
      </c>
      <c r="M2564">
        <v>1121.127</v>
      </c>
      <c r="N2564">
        <v>5.91E-2</v>
      </c>
      <c r="O2564">
        <v>0.38900000000000001</v>
      </c>
      <c r="P2564">
        <v>5.8099999999999999E-2</v>
      </c>
      <c r="Q2564">
        <v>18860.808000000001</v>
      </c>
      <c r="R2564" t="s">
        <v>333</v>
      </c>
      <c r="T2564" t="s">
        <v>89</v>
      </c>
      <c r="V2564" t="s">
        <v>298</v>
      </c>
      <c r="Y2564" t="s">
        <v>152</v>
      </c>
    </row>
    <row r="2565" spans="1:25" x14ac:dyDescent="0.45">
      <c r="A2565" t="s">
        <v>274</v>
      </c>
      <c r="B2565" t="s">
        <v>295</v>
      </c>
      <c r="C2565">
        <v>2393</v>
      </c>
      <c r="D2565">
        <v>9</v>
      </c>
      <c r="F2565">
        <v>2009</v>
      </c>
      <c r="G2565">
        <v>78</v>
      </c>
      <c r="H2565">
        <v>66.31</v>
      </c>
      <c r="I2565">
        <v>8595.83</v>
      </c>
      <c r="K2565">
        <v>0.626</v>
      </c>
      <c r="L2565">
        <v>1.2E-2</v>
      </c>
      <c r="M2565">
        <v>6848.4669999999996</v>
      </c>
      <c r="N2565">
        <v>7.1199999999999999E-2</v>
      </c>
      <c r="O2565">
        <v>4.5359999999999996</v>
      </c>
      <c r="P2565">
        <v>0.13320000000000001</v>
      </c>
      <c r="Q2565">
        <v>93524.4</v>
      </c>
      <c r="R2565" t="s">
        <v>333</v>
      </c>
      <c r="S2565" t="s">
        <v>38</v>
      </c>
      <c r="T2565" t="s">
        <v>28</v>
      </c>
      <c r="V2565" t="s">
        <v>302</v>
      </c>
      <c r="Y2565" t="s">
        <v>107</v>
      </c>
    </row>
    <row r="2566" spans="1:25" x14ac:dyDescent="0.45">
      <c r="A2566" t="s">
        <v>274</v>
      </c>
      <c r="B2566" t="s">
        <v>295</v>
      </c>
      <c r="C2566">
        <v>2393</v>
      </c>
      <c r="D2566">
        <v>9</v>
      </c>
      <c r="F2566">
        <v>2010</v>
      </c>
      <c r="G2566">
        <v>41</v>
      </c>
      <c r="H2566">
        <v>34.659999999999997</v>
      </c>
      <c r="I2566">
        <v>4287.7299999999996</v>
      </c>
      <c r="K2566">
        <v>0.38500000000000001</v>
      </c>
      <c r="L2566">
        <v>1.5100000000000001E-2</v>
      </c>
      <c r="M2566">
        <v>3701.14</v>
      </c>
      <c r="N2566">
        <v>7.46E-2</v>
      </c>
      <c r="O2566">
        <v>2.5859999999999999</v>
      </c>
      <c r="P2566">
        <v>0.12720000000000001</v>
      </c>
      <c r="Q2566">
        <v>48827.137000000002</v>
      </c>
      <c r="R2566" t="s">
        <v>333</v>
      </c>
      <c r="S2566" t="s">
        <v>38</v>
      </c>
      <c r="T2566" t="s">
        <v>28</v>
      </c>
      <c r="V2566" t="s">
        <v>302</v>
      </c>
      <c r="Y2566" t="s">
        <v>107</v>
      </c>
    </row>
    <row r="2567" spans="1:25" x14ac:dyDescent="0.45">
      <c r="A2567" t="s">
        <v>274</v>
      </c>
      <c r="B2567" t="s">
        <v>295</v>
      </c>
      <c r="C2567">
        <v>2393</v>
      </c>
      <c r="D2567">
        <v>9</v>
      </c>
      <c r="F2567">
        <v>2011</v>
      </c>
      <c r="G2567">
        <v>21</v>
      </c>
      <c r="H2567">
        <v>14.66</v>
      </c>
      <c r="I2567">
        <v>1730.61</v>
      </c>
      <c r="K2567">
        <v>0.20799999999999999</v>
      </c>
      <c r="L2567">
        <v>2.1000000000000001E-2</v>
      </c>
      <c r="M2567">
        <v>1627.7260000000001</v>
      </c>
      <c r="N2567">
        <v>8.1000000000000003E-2</v>
      </c>
      <c r="O2567">
        <v>1.0940000000000001</v>
      </c>
      <c r="P2567">
        <v>0.13689999999999999</v>
      </c>
      <c r="Q2567">
        <v>20059.421999999999</v>
      </c>
      <c r="R2567" t="s">
        <v>333</v>
      </c>
      <c r="S2567" t="s">
        <v>38</v>
      </c>
      <c r="T2567" t="s">
        <v>28</v>
      </c>
      <c r="V2567" t="s">
        <v>302</v>
      </c>
      <c r="Y2567" t="s">
        <v>107</v>
      </c>
    </row>
    <row r="2568" spans="1:25" x14ac:dyDescent="0.45">
      <c r="A2568" t="s">
        <v>274</v>
      </c>
      <c r="B2568" t="s">
        <v>295</v>
      </c>
      <c r="C2568">
        <v>2393</v>
      </c>
      <c r="D2568">
        <v>9</v>
      </c>
      <c r="F2568">
        <v>2012</v>
      </c>
      <c r="G2568">
        <v>15</v>
      </c>
      <c r="H2568">
        <v>10.71</v>
      </c>
      <c r="I2568">
        <v>1292.76</v>
      </c>
      <c r="K2568">
        <v>0.155</v>
      </c>
      <c r="L2568">
        <v>2.1000000000000001E-2</v>
      </c>
      <c r="M2568">
        <v>1216.1189999999999</v>
      </c>
      <c r="N2568">
        <v>8.1000000000000003E-2</v>
      </c>
      <c r="O2568">
        <v>0.83699999999999997</v>
      </c>
      <c r="P2568">
        <v>0.1343</v>
      </c>
      <c r="Q2568">
        <v>14986.731</v>
      </c>
      <c r="R2568" t="s">
        <v>333</v>
      </c>
      <c r="S2568" t="s">
        <v>38</v>
      </c>
      <c r="T2568" t="s">
        <v>28</v>
      </c>
      <c r="V2568" t="s">
        <v>302</v>
      </c>
      <c r="Y2568" t="s">
        <v>277</v>
      </c>
    </row>
    <row r="2569" spans="1:25" x14ac:dyDescent="0.45">
      <c r="A2569" t="s">
        <v>274</v>
      </c>
      <c r="B2569" t="s">
        <v>295</v>
      </c>
      <c r="C2569">
        <v>2393</v>
      </c>
      <c r="D2569">
        <v>9</v>
      </c>
      <c r="F2569">
        <v>2013</v>
      </c>
      <c r="G2569">
        <v>38</v>
      </c>
      <c r="H2569">
        <v>28.64</v>
      </c>
      <c r="I2569">
        <v>3623.25</v>
      </c>
      <c r="K2569">
        <v>0.41099999999999998</v>
      </c>
      <c r="L2569">
        <v>1.89E-2</v>
      </c>
      <c r="M2569">
        <v>3294.7550000000001</v>
      </c>
      <c r="N2569">
        <v>7.8700000000000006E-2</v>
      </c>
      <c r="O2569">
        <v>3.37</v>
      </c>
      <c r="P2569">
        <v>0.24179999999999999</v>
      </c>
      <c r="Q2569">
        <v>40982.366000000002</v>
      </c>
      <c r="R2569" t="s">
        <v>333</v>
      </c>
      <c r="S2569" t="s">
        <v>38</v>
      </c>
      <c r="T2569" t="s">
        <v>28</v>
      </c>
      <c r="V2569" t="s">
        <v>302</v>
      </c>
      <c r="Y2569" t="s">
        <v>277</v>
      </c>
    </row>
    <row r="2570" spans="1:25" x14ac:dyDescent="0.45">
      <c r="A2570" t="s">
        <v>274</v>
      </c>
      <c r="B2570" t="s">
        <v>295</v>
      </c>
      <c r="C2570">
        <v>2393</v>
      </c>
      <c r="D2570">
        <v>9</v>
      </c>
      <c r="F2570">
        <v>2014</v>
      </c>
      <c r="G2570">
        <v>25</v>
      </c>
      <c r="H2570">
        <v>11.96</v>
      </c>
      <c r="I2570">
        <v>1237.8599999999999</v>
      </c>
      <c r="K2570">
        <v>0.08</v>
      </c>
      <c r="L2570">
        <v>1.12E-2</v>
      </c>
      <c r="M2570">
        <v>1225.9490000000001</v>
      </c>
      <c r="N2570">
        <v>7.8299999999999995E-2</v>
      </c>
      <c r="O2570">
        <v>1.0680000000000001</v>
      </c>
      <c r="P2570">
        <v>0.39250000000000002</v>
      </c>
      <c r="Q2570">
        <v>15138.803</v>
      </c>
      <c r="R2570" t="s">
        <v>333</v>
      </c>
      <c r="S2570" t="s">
        <v>38</v>
      </c>
      <c r="T2570" t="s">
        <v>28</v>
      </c>
      <c r="V2570" t="s">
        <v>302</v>
      </c>
      <c r="Y2570" t="s">
        <v>277</v>
      </c>
    </row>
    <row r="2571" spans="1:25" x14ac:dyDescent="0.45">
      <c r="A2571" t="s">
        <v>274</v>
      </c>
      <c r="B2571" t="s">
        <v>295</v>
      </c>
      <c r="C2571">
        <v>2393</v>
      </c>
      <c r="D2571">
        <v>9</v>
      </c>
      <c r="F2571">
        <v>2015</v>
      </c>
      <c r="G2571">
        <v>113</v>
      </c>
      <c r="H2571">
        <v>79.73</v>
      </c>
      <c r="I2571">
        <v>8463.69</v>
      </c>
      <c r="K2571">
        <v>0.14099999999999999</v>
      </c>
      <c r="L2571">
        <v>3.0999999999999999E-3</v>
      </c>
      <c r="M2571">
        <v>8476.0259999999998</v>
      </c>
      <c r="N2571">
        <v>6.4100000000000004E-2</v>
      </c>
      <c r="O2571">
        <v>7.3140000000000001</v>
      </c>
      <c r="P2571">
        <v>0.3085</v>
      </c>
      <c r="Q2571">
        <v>135043.71</v>
      </c>
      <c r="R2571" t="s">
        <v>333</v>
      </c>
      <c r="S2571" t="s">
        <v>38</v>
      </c>
      <c r="T2571" t="s">
        <v>28</v>
      </c>
      <c r="V2571" t="s">
        <v>302</v>
      </c>
      <c r="Y2571" t="s">
        <v>297</v>
      </c>
    </row>
    <row r="2572" spans="1:25" x14ac:dyDescent="0.45">
      <c r="A2572" t="s">
        <v>274</v>
      </c>
      <c r="B2572" t="s">
        <v>295</v>
      </c>
      <c r="C2572">
        <v>2393</v>
      </c>
      <c r="D2572">
        <v>9</v>
      </c>
      <c r="F2572">
        <v>2016</v>
      </c>
      <c r="G2572">
        <v>94</v>
      </c>
      <c r="H2572">
        <v>70.819999999999993</v>
      </c>
      <c r="I2572">
        <v>7872.98</v>
      </c>
      <c r="K2572">
        <v>6.8000000000000005E-2</v>
      </c>
      <c r="L2572">
        <v>2.0999999999999999E-3</v>
      </c>
      <c r="M2572">
        <v>5319.5060000000003</v>
      </c>
      <c r="N2572">
        <v>6.1899999999999997E-2</v>
      </c>
      <c r="O2572">
        <v>4.4589999999999996</v>
      </c>
      <c r="P2572">
        <v>0.19089999999999999</v>
      </c>
      <c r="Q2572">
        <v>86348.963000000003</v>
      </c>
      <c r="R2572" t="s">
        <v>333</v>
      </c>
      <c r="S2572" t="s">
        <v>38</v>
      </c>
      <c r="T2572" t="s">
        <v>28</v>
      </c>
      <c r="V2572" t="s">
        <v>302</v>
      </c>
      <c r="Y2572" t="s">
        <v>297</v>
      </c>
    </row>
    <row r="2573" spans="1:25" x14ac:dyDescent="0.45">
      <c r="A2573" t="s">
        <v>274</v>
      </c>
      <c r="B2573" t="s">
        <v>295</v>
      </c>
      <c r="C2573">
        <v>2393</v>
      </c>
      <c r="D2573">
        <v>9</v>
      </c>
      <c r="F2573">
        <v>2017</v>
      </c>
      <c r="G2573">
        <v>31</v>
      </c>
      <c r="H2573">
        <v>19.84</v>
      </c>
      <c r="I2573">
        <v>2065.08</v>
      </c>
      <c r="K2573">
        <v>7.8E-2</v>
      </c>
      <c r="L2573">
        <v>6.4999999999999997E-3</v>
      </c>
      <c r="M2573">
        <v>1734.31</v>
      </c>
      <c r="N2573">
        <v>7.2499999999999995E-2</v>
      </c>
      <c r="O2573">
        <v>1.482</v>
      </c>
      <c r="P2573">
        <v>0.3085</v>
      </c>
      <c r="Q2573">
        <v>23793.992999999999</v>
      </c>
      <c r="R2573" t="s">
        <v>333</v>
      </c>
      <c r="S2573" t="s">
        <v>38</v>
      </c>
      <c r="T2573" t="s">
        <v>28</v>
      </c>
      <c r="V2573" t="s">
        <v>302</v>
      </c>
      <c r="Y2573" t="s">
        <v>299</v>
      </c>
    </row>
    <row r="2574" spans="1:25" x14ac:dyDescent="0.45">
      <c r="A2574" t="s">
        <v>274</v>
      </c>
      <c r="B2574" t="s">
        <v>295</v>
      </c>
      <c r="C2574">
        <v>2393</v>
      </c>
      <c r="D2574">
        <v>9</v>
      </c>
      <c r="F2574">
        <v>2018</v>
      </c>
      <c r="G2574">
        <v>107</v>
      </c>
      <c r="H2574">
        <v>77.849999999999994</v>
      </c>
      <c r="I2574">
        <v>6503.27</v>
      </c>
      <c r="K2574">
        <v>0.29899999999999999</v>
      </c>
      <c r="L2574">
        <v>6.3E-3</v>
      </c>
      <c r="M2574">
        <v>6073.0879999999997</v>
      </c>
      <c r="N2574">
        <v>7.1999999999999995E-2</v>
      </c>
      <c r="O2574">
        <v>5.3369999999999997</v>
      </c>
      <c r="P2574">
        <v>0.30590000000000001</v>
      </c>
      <c r="Q2574">
        <v>81318.289000000004</v>
      </c>
      <c r="R2574" t="s">
        <v>333</v>
      </c>
      <c r="S2574" t="s">
        <v>38</v>
      </c>
      <c r="T2574" t="s">
        <v>28</v>
      </c>
      <c r="V2574" t="s">
        <v>302</v>
      </c>
      <c r="Y2574" t="s">
        <v>299</v>
      </c>
    </row>
    <row r="2575" spans="1:25" x14ac:dyDescent="0.45">
      <c r="A2575" t="s">
        <v>274</v>
      </c>
      <c r="B2575" t="s">
        <v>295</v>
      </c>
      <c r="C2575">
        <v>2393</v>
      </c>
      <c r="D2575">
        <v>9</v>
      </c>
      <c r="F2575">
        <v>2019</v>
      </c>
      <c r="G2575">
        <v>152</v>
      </c>
      <c r="H2575">
        <v>110.69</v>
      </c>
      <c r="I2575">
        <v>9036.6299999999992</v>
      </c>
      <c r="K2575">
        <v>0.56999999999999995</v>
      </c>
      <c r="L2575">
        <v>8.6E-3</v>
      </c>
      <c r="M2575">
        <v>9105.0339999999997</v>
      </c>
      <c r="N2575">
        <v>7.4499999999999997E-2</v>
      </c>
      <c r="O2575">
        <v>7.68</v>
      </c>
      <c r="P2575">
        <v>0.28560000000000002</v>
      </c>
      <c r="Q2575">
        <v>120282.622</v>
      </c>
      <c r="R2575" t="s">
        <v>333</v>
      </c>
      <c r="S2575" t="s">
        <v>38</v>
      </c>
      <c r="T2575" t="s">
        <v>28</v>
      </c>
      <c r="V2575" t="s">
        <v>302</v>
      </c>
      <c r="Y2575" t="s">
        <v>299</v>
      </c>
    </row>
    <row r="2576" spans="1:25" x14ac:dyDescent="0.45">
      <c r="A2576" t="s">
        <v>274</v>
      </c>
      <c r="B2576" t="s">
        <v>295</v>
      </c>
      <c r="C2576">
        <v>2393</v>
      </c>
      <c r="D2576">
        <v>9</v>
      </c>
      <c r="F2576">
        <v>2020</v>
      </c>
      <c r="G2576">
        <v>93</v>
      </c>
      <c r="H2576">
        <v>72.69</v>
      </c>
      <c r="I2576">
        <v>8701.25</v>
      </c>
      <c r="K2576">
        <v>0.379</v>
      </c>
      <c r="L2576">
        <v>7.0000000000000001E-3</v>
      </c>
      <c r="M2576">
        <v>6450.0450000000001</v>
      </c>
      <c r="N2576">
        <v>6.5600000000000006E-2</v>
      </c>
      <c r="O2576">
        <v>6.0650000000000004</v>
      </c>
      <c r="P2576">
        <v>0.31109999999999999</v>
      </c>
      <c r="Q2576">
        <v>95786.203999999998</v>
      </c>
      <c r="R2576" t="s">
        <v>333</v>
      </c>
      <c r="S2576" t="s">
        <v>38</v>
      </c>
      <c r="T2576" t="s">
        <v>28</v>
      </c>
      <c r="V2576" t="s">
        <v>302</v>
      </c>
      <c r="Y2576" t="s">
        <v>147</v>
      </c>
    </row>
    <row r="2577" spans="1:25" x14ac:dyDescent="0.45">
      <c r="A2577" t="s">
        <v>274</v>
      </c>
      <c r="B2577" t="s">
        <v>295</v>
      </c>
      <c r="C2577">
        <v>2393</v>
      </c>
      <c r="D2577">
        <v>9</v>
      </c>
      <c r="F2577">
        <v>2021</v>
      </c>
      <c r="G2577">
        <v>160</v>
      </c>
      <c r="H2577">
        <v>131.04</v>
      </c>
      <c r="I2577">
        <v>15355.45</v>
      </c>
      <c r="K2577">
        <v>0.14799999999999999</v>
      </c>
      <c r="L2577">
        <v>2.0999999999999999E-3</v>
      </c>
      <c r="M2577">
        <v>10261.736999999999</v>
      </c>
      <c r="N2577">
        <v>6.0299999999999999E-2</v>
      </c>
      <c r="O2577">
        <v>7.7549999999999999</v>
      </c>
      <c r="P2577">
        <v>0.1817</v>
      </c>
      <c r="Q2577">
        <v>169128.351</v>
      </c>
      <c r="R2577" t="s">
        <v>333</v>
      </c>
      <c r="S2577" t="s">
        <v>38</v>
      </c>
      <c r="T2577" t="s">
        <v>28</v>
      </c>
      <c r="V2577" t="s">
        <v>302</v>
      </c>
      <c r="Y2577" t="s">
        <v>152</v>
      </c>
    </row>
    <row r="2578" spans="1:25" x14ac:dyDescent="0.45">
      <c r="A2578" t="s">
        <v>274</v>
      </c>
      <c r="B2578" t="s">
        <v>295</v>
      </c>
      <c r="C2578">
        <v>2393</v>
      </c>
      <c r="D2578">
        <v>9</v>
      </c>
      <c r="F2578">
        <v>2022</v>
      </c>
      <c r="G2578">
        <v>136</v>
      </c>
      <c r="H2578">
        <v>108.92</v>
      </c>
      <c r="I2578">
        <v>13518.98</v>
      </c>
      <c r="K2578">
        <v>0.152</v>
      </c>
      <c r="L2578">
        <v>2.5000000000000001E-3</v>
      </c>
      <c r="M2578">
        <v>8953.4490000000005</v>
      </c>
      <c r="N2578">
        <v>6.0699999999999997E-2</v>
      </c>
      <c r="O2578">
        <v>6.7469999999999999</v>
      </c>
      <c r="P2578">
        <v>0.16059999999999999</v>
      </c>
      <c r="Q2578">
        <v>146763.09899999999</v>
      </c>
      <c r="R2578" t="s">
        <v>333</v>
      </c>
      <c r="S2578" t="s">
        <v>38</v>
      </c>
      <c r="T2578" t="s">
        <v>28</v>
      </c>
      <c r="V2578" t="s">
        <v>302</v>
      </c>
      <c r="Y2578" t="s">
        <v>152</v>
      </c>
    </row>
    <row r="2579" spans="1:25" x14ac:dyDescent="0.45">
      <c r="A2579" t="s">
        <v>274</v>
      </c>
      <c r="B2579" t="s">
        <v>295</v>
      </c>
      <c r="C2579">
        <v>2393</v>
      </c>
      <c r="D2579">
        <v>9</v>
      </c>
      <c r="F2579">
        <v>2023</v>
      </c>
      <c r="G2579">
        <v>97</v>
      </c>
      <c r="H2579">
        <v>77.22</v>
      </c>
      <c r="I2579">
        <v>9089.17</v>
      </c>
      <c r="K2579">
        <v>3.2000000000000001E-2</v>
      </c>
      <c r="L2579">
        <v>1.6000000000000001E-3</v>
      </c>
      <c r="M2579">
        <v>5747.0910000000003</v>
      </c>
      <c r="N2579">
        <v>6.1699999999999998E-2</v>
      </c>
      <c r="O2579">
        <v>4.5270000000000001</v>
      </c>
      <c r="P2579">
        <v>0.18310000000000001</v>
      </c>
      <c r="Q2579">
        <v>96663.726999999999</v>
      </c>
      <c r="R2579" t="s">
        <v>333</v>
      </c>
      <c r="S2579" t="s">
        <v>38</v>
      </c>
      <c r="T2579" t="s">
        <v>28</v>
      </c>
      <c r="V2579" t="s">
        <v>302</v>
      </c>
      <c r="Y2579" t="s">
        <v>152</v>
      </c>
    </row>
    <row r="2580" spans="1:25" x14ac:dyDescent="0.45">
      <c r="A2580" t="s">
        <v>274</v>
      </c>
      <c r="B2580" t="s">
        <v>295</v>
      </c>
      <c r="C2580">
        <v>2393</v>
      </c>
      <c r="D2580">
        <v>9</v>
      </c>
      <c r="F2580">
        <v>2024</v>
      </c>
      <c r="G2580">
        <v>73</v>
      </c>
      <c r="H2580">
        <v>53.38</v>
      </c>
      <c r="I2580">
        <v>6323.83</v>
      </c>
      <c r="K2580">
        <v>2.1999999999999999E-2</v>
      </c>
      <c r="L2580">
        <v>1E-3</v>
      </c>
      <c r="M2580">
        <v>4015.723</v>
      </c>
      <c r="N2580">
        <v>5.91E-2</v>
      </c>
      <c r="O2580">
        <v>3.1619999999999999</v>
      </c>
      <c r="P2580">
        <v>0.29149999999999998</v>
      </c>
      <c r="Q2580">
        <v>67565.218999999997</v>
      </c>
      <c r="R2580" t="s">
        <v>333</v>
      </c>
      <c r="S2580" t="s">
        <v>38</v>
      </c>
      <c r="T2580" t="s">
        <v>28</v>
      </c>
      <c r="V2580" t="s">
        <v>302</v>
      </c>
      <c r="Y2580" t="s">
        <v>152</v>
      </c>
    </row>
    <row r="2581" spans="1:25" x14ac:dyDescent="0.45">
      <c r="A2581" t="s">
        <v>274</v>
      </c>
      <c r="B2581" t="s">
        <v>303</v>
      </c>
      <c r="C2581">
        <v>2398</v>
      </c>
      <c r="D2581">
        <v>1101</v>
      </c>
      <c r="F2581">
        <v>2009</v>
      </c>
      <c r="G2581">
        <v>6660</v>
      </c>
      <c r="H2581">
        <v>6452.36</v>
      </c>
      <c r="I2581">
        <v>445833.11</v>
      </c>
      <c r="K2581">
        <v>1.8939999999999999</v>
      </c>
      <c r="L2581">
        <v>1.1000000000000001E-3</v>
      </c>
      <c r="M2581">
        <v>302579.99300000002</v>
      </c>
      <c r="N2581">
        <v>5.9200000000000003E-2</v>
      </c>
      <c r="O2581">
        <v>81.516999999999996</v>
      </c>
      <c r="P2581">
        <v>3.5700000000000003E-2</v>
      </c>
      <c r="Q2581">
        <v>5071225.5029999996</v>
      </c>
      <c r="R2581" t="s">
        <v>333</v>
      </c>
      <c r="S2581" t="s">
        <v>38</v>
      </c>
      <c r="T2581" t="s">
        <v>89</v>
      </c>
      <c r="V2581" t="s">
        <v>302</v>
      </c>
      <c r="Y2581" t="s">
        <v>107</v>
      </c>
    </row>
    <row r="2582" spans="1:25" x14ac:dyDescent="0.45">
      <c r="A2582" t="s">
        <v>274</v>
      </c>
      <c r="B2582" t="s">
        <v>303</v>
      </c>
      <c r="C2582">
        <v>2398</v>
      </c>
      <c r="D2582">
        <v>1101</v>
      </c>
      <c r="F2582">
        <v>2010</v>
      </c>
      <c r="G2582">
        <v>7129</v>
      </c>
      <c r="H2582">
        <v>7050.51</v>
      </c>
      <c r="I2582">
        <v>481177.06</v>
      </c>
      <c r="K2582">
        <v>1.8180000000000001</v>
      </c>
      <c r="L2582">
        <v>1.1000000000000001E-3</v>
      </c>
      <c r="M2582">
        <v>327409.22100000002</v>
      </c>
      <c r="N2582">
        <v>5.91E-2</v>
      </c>
      <c r="O2582">
        <v>76.664000000000001</v>
      </c>
      <c r="P2582">
        <v>2.92E-2</v>
      </c>
      <c r="Q2582">
        <v>5500806.2699999996</v>
      </c>
      <c r="R2582" t="s">
        <v>333</v>
      </c>
      <c r="S2582" t="s">
        <v>38</v>
      </c>
      <c r="T2582" t="s">
        <v>89</v>
      </c>
      <c r="V2582" t="s">
        <v>302</v>
      </c>
      <c r="Y2582" t="s">
        <v>107</v>
      </c>
    </row>
    <row r="2583" spans="1:25" x14ac:dyDescent="0.45">
      <c r="A2583" t="s">
        <v>274</v>
      </c>
      <c r="B2583" t="s">
        <v>303</v>
      </c>
      <c r="C2583">
        <v>2398</v>
      </c>
      <c r="D2583">
        <v>1101</v>
      </c>
      <c r="F2583">
        <v>2011</v>
      </c>
      <c r="G2583">
        <v>7280</v>
      </c>
      <c r="H2583">
        <v>7238.06</v>
      </c>
      <c r="I2583">
        <v>532390.37</v>
      </c>
      <c r="K2583">
        <v>1.7769999999999999</v>
      </c>
      <c r="L2583">
        <v>1E-3</v>
      </c>
      <c r="M2583">
        <v>352001.70299999998</v>
      </c>
      <c r="N2583">
        <v>5.8999999999999997E-2</v>
      </c>
      <c r="O2583">
        <v>72.084999999999994</v>
      </c>
      <c r="P2583">
        <v>2.4899999999999999E-2</v>
      </c>
      <c r="Q2583">
        <v>5923157.659</v>
      </c>
      <c r="R2583" t="s">
        <v>333</v>
      </c>
      <c r="S2583" t="s">
        <v>38</v>
      </c>
      <c r="T2583" t="s">
        <v>89</v>
      </c>
      <c r="V2583" t="s">
        <v>302</v>
      </c>
      <c r="Y2583" t="s">
        <v>107</v>
      </c>
    </row>
    <row r="2584" spans="1:25" x14ac:dyDescent="0.45">
      <c r="A2584" t="s">
        <v>274</v>
      </c>
      <c r="B2584" t="s">
        <v>303</v>
      </c>
      <c r="C2584">
        <v>2398</v>
      </c>
      <c r="D2584">
        <v>1101</v>
      </c>
      <c r="F2584">
        <v>2012</v>
      </c>
      <c r="G2584">
        <v>7096</v>
      </c>
      <c r="H2584">
        <v>7000.91</v>
      </c>
      <c r="I2584">
        <v>495936.22</v>
      </c>
      <c r="K2584">
        <v>1.6719999999999999</v>
      </c>
      <c r="L2584">
        <v>1E-3</v>
      </c>
      <c r="M2584">
        <v>331084.56599999999</v>
      </c>
      <c r="N2584">
        <v>5.8999999999999997E-2</v>
      </c>
      <c r="O2584">
        <v>74.882000000000005</v>
      </c>
      <c r="P2584">
        <v>2.8500000000000001E-2</v>
      </c>
      <c r="Q2584">
        <v>5571160.6150000002</v>
      </c>
      <c r="R2584" t="s">
        <v>333</v>
      </c>
      <c r="S2584" t="s">
        <v>38</v>
      </c>
      <c r="T2584" t="s">
        <v>89</v>
      </c>
      <c r="V2584" t="s">
        <v>302</v>
      </c>
      <c r="Y2584" t="s">
        <v>277</v>
      </c>
    </row>
    <row r="2585" spans="1:25" x14ac:dyDescent="0.45">
      <c r="A2585" t="s">
        <v>274</v>
      </c>
      <c r="B2585" t="s">
        <v>303</v>
      </c>
      <c r="C2585">
        <v>2398</v>
      </c>
      <c r="D2585">
        <v>1101</v>
      </c>
      <c r="F2585">
        <v>2013</v>
      </c>
      <c r="G2585">
        <v>6219</v>
      </c>
      <c r="H2585">
        <v>6147.24</v>
      </c>
      <c r="I2585">
        <v>472308.44</v>
      </c>
      <c r="K2585">
        <v>2.2360000000000002</v>
      </c>
      <c r="L2585">
        <v>1.1999999999999999E-3</v>
      </c>
      <c r="M2585">
        <v>308825.02600000001</v>
      </c>
      <c r="N2585">
        <v>5.9400000000000001E-2</v>
      </c>
      <c r="O2585">
        <v>70.504000000000005</v>
      </c>
      <c r="P2585">
        <v>2.8000000000000001E-2</v>
      </c>
      <c r="Q2585">
        <v>5152640.5240000002</v>
      </c>
      <c r="R2585" t="s">
        <v>333</v>
      </c>
      <c r="S2585" t="s">
        <v>38</v>
      </c>
      <c r="T2585" t="s">
        <v>89</v>
      </c>
      <c r="V2585" t="s">
        <v>302</v>
      </c>
      <c r="Y2585" t="s">
        <v>277</v>
      </c>
    </row>
    <row r="2586" spans="1:25" x14ac:dyDescent="0.45">
      <c r="A2586" t="s">
        <v>274</v>
      </c>
      <c r="B2586" t="s">
        <v>303</v>
      </c>
      <c r="C2586">
        <v>2398</v>
      </c>
      <c r="D2586">
        <v>1101</v>
      </c>
      <c r="F2586">
        <v>2014</v>
      </c>
      <c r="G2586">
        <v>7619</v>
      </c>
      <c r="H2586">
        <v>7553.42</v>
      </c>
      <c r="I2586">
        <v>547807.89</v>
      </c>
      <c r="K2586">
        <v>2.411</v>
      </c>
      <c r="L2586">
        <v>1.1000000000000001E-3</v>
      </c>
      <c r="M2586">
        <v>382794.13</v>
      </c>
      <c r="N2586">
        <v>5.96E-2</v>
      </c>
      <c r="O2586">
        <v>101.437</v>
      </c>
      <c r="P2586">
        <v>3.2399999999999998E-2</v>
      </c>
      <c r="Q2586">
        <v>6360293.3210000005</v>
      </c>
      <c r="R2586" t="s">
        <v>333</v>
      </c>
      <c r="S2586" t="s">
        <v>38</v>
      </c>
      <c r="T2586" t="s">
        <v>89</v>
      </c>
      <c r="V2586" t="s">
        <v>302</v>
      </c>
      <c r="Y2586" t="s">
        <v>277</v>
      </c>
    </row>
    <row r="2587" spans="1:25" x14ac:dyDescent="0.45">
      <c r="A2587" t="s">
        <v>274</v>
      </c>
      <c r="B2587" t="s">
        <v>303</v>
      </c>
      <c r="C2587">
        <v>2398</v>
      </c>
      <c r="D2587">
        <v>1101</v>
      </c>
      <c r="F2587">
        <v>2015</v>
      </c>
      <c r="G2587">
        <v>6671</v>
      </c>
      <c r="H2587">
        <v>6595.14</v>
      </c>
      <c r="I2587">
        <v>485820.22</v>
      </c>
      <c r="K2587">
        <v>3.1379999999999999</v>
      </c>
      <c r="L2587">
        <v>1.2999999999999999E-3</v>
      </c>
      <c r="M2587">
        <v>387484.609</v>
      </c>
      <c r="N2587">
        <v>5.96E-2</v>
      </c>
      <c r="O2587">
        <v>107.99</v>
      </c>
      <c r="P2587">
        <v>3.4200000000000001E-2</v>
      </c>
      <c r="Q2587">
        <v>6443299.9139999999</v>
      </c>
      <c r="R2587" t="s">
        <v>333</v>
      </c>
      <c r="S2587" t="s">
        <v>38</v>
      </c>
      <c r="T2587" t="s">
        <v>89</v>
      </c>
      <c r="V2587" t="s">
        <v>302</v>
      </c>
      <c r="Y2587" t="s">
        <v>297</v>
      </c>
    </row>
    <row r="2588" spans="1:25" x14ac:dyDescent="0.45">
      <c r="A2588" t="s">
        <v>274</v>
      </c>
      <c r="B2588" t="s">
        <v>303</v>
      </c>
      <c r="C2588">
        <v>2398</v>
      </c>
      <c r="D2588">
        <v>1101</v>
      </c>
      <c r="F2588">
        <v>2016</v>
      </c>
      <c r="G2588">
        <v>4209</v>
      </c>
      <c r="H2588">
        <v>4107.74</v>
      </c>
      <c r="I2588">
        <v>301203.21000000002</v>
      </c>
      <c r="K2588">
        <v>1.214</v>
      </c>
      <c r="L2588">
        <v>1E-3</v>
      </c>
      <c r="M2588">
        <v>239806.989</v>
      </c>
      <c r="N2588">
        <v>5.9200000000000003E-2</v>
      </c>
      <c r="O2588">
        <v>69.417000000000002</v>
      </c>
      <c r="P2588">
        <v>3.6499999999999998E-2</v>
      </c>
      <c r="Q2588">
        <v>4020754.7250000001</v>
      </c>
      <c r="R2588" t="s">
        <v>333</v>
      </c>
      <c r="S2588" t="s">
        <v>38</v>
      </c>
      <c r="T2588" t="s">
        <v>89</v>
      </c>
      <c r="V2588" t="s">
        <v>302</v>
      </c>
      <c r="Y2588" t="s">
        <v>297</v>
      </c>
    </row>
    <row r="2589" spans="1:25" x14ac:dyDescent="0.45">
      <c r="A2589" t="s">
        <v>274</v>
      </c>
      <c r="B2589" t="s">
        <v>303</v>
      </c>
      <c r="C2589">
        <v>2398</v>
      </c>
      <c r="D2589">
        <v>1101</v>
      </c>
      <c r="F2589">
        <v>2017</v>
      </c>
      <c r="G2589">
        <v>2710</v>
      </c>
      <c r="H2589">
        <v>2607.64</v>
      </c>
      <c r="I2589">
        <v>195191.72</v>
      </c>
      <c r="K2589">
        <v>0.78700000000000003</v>
      </c>
      <c r="L2589">
        <v>1E-3</v>
      </c>
      <c r="M2589">
        <v>151594.52900000001</v>
      </c>
      <c r="N2589">
        <v>5.9299999999999999E-2</v>
      </c>
      <c r="O2589">
        <v>47.430999999999997</v>
      </c>
      <c r="P2589">
        <v>4.0099999999999997E-2</v>
      </c>
      <c r="Q2589">
        <v>2536166.2179999999</v>
      </c>
      <c r="R2589" t="s">
        <v>333</v>
      </c>
      <c r="S2589" t="s">
        <v>38</v>
      </c>
      <c r="T2589" t="s">
        <v>89</v>
      </c>
      <c r="V2589" t="s">
        <v>302</v>
      </c>
      <c r="Y2589" t="s">
        <v>299</v>
      </c>
    </row>
    <row r="2590" spans="1:25" x14ac:dyDescent="0.45">
      <c r="A2590" t="s">
        <v>274</v>
      </c>
      <c r="B2590" t="s">
        <v>303</v>
      </c>
      <c r="C2590">
        <v>2398</v>
      </c>
      <c r="D2590">
        <v>1101</v>
      </c>
      <c r="F2590">
        <v>2018</v>
      </c>
      <c r="G2590">
        <v>3573</v>
      </c>
      <c r="H2590">
        <v>3423.57</v>
      </c>
      <c r="I2590">
        <v>251707.55</v>
      </c>
      <c r="K2590">
        <v>0.995</v>
      </c>
      <c r="L2590">
        <v>1E-3</v>
      </c>
      <c r="M2590">
        <v>196122.18599999999</v>
      </c>
      <c r="N2590">
        <v>5.9799999999999999E-2</v>
      </c>
      <c r="O2590">
        <v>60.973999999999997</v>
      </c>
      <c r="P2590">
        <v>4.02E-2</v>
      </c>
      <c r="Q2590">
        <v>3255123.93</v>
      </c>
      <c r="R2590" t="s">
        <v>333</v>
      </c>
      <c r="S2590" t="s">
        <v>38</v>
      </c>
      <c r="T2590" t="s">
        <v>89</v>
      </c>
      <c r="V2590" t="s">
        <v>302</v>
      </c>
      <c r="Y2590" t="s">
        <v>299</v>
      </c>
    </row>
    <row r="2591" spans="1:25" x14ac:dyDescent="0.45">
      <c r="A2591" t="s">
        <v>274</v>
      </c>
      <c r="B2591" t="s">
        <v>303</v>
      </c>
      <c r="C2591">
        <v>2398</v>
      </c>
      <c r="D2591">
        <v>1101</v>
      </c>
      <c r="F2591">
        <v>2019</v>
      </c>
      <c r="G2591">
        <v>2594</v>
      </c>
      <c r="H2591">
        <v>2471.73</v>
      </c>
      <c r="I2591">
        <v>179654.32</v>
      </c>
      <c r="K2591">
        <v>0.69299999999999995</v>
      </c>
      <c r="L2591">
        <v>1E-3</v>
      </c>
      <c r="M2591">
        <v>137692.71</v>
      </c>
      <c r="N2591">
        <v>5.9200000000000003E-2</v>
      </c>
      <c r="O2591">
        <v>39.768000000000001</v>
      </c>
      <c r="P2591">
        <v>3.7400000000000003E-2</v>
      </c>
      <c r="Q2591">
        <v>2307477.8569999998</v>
      </c>
      <c r="R2591" t="s">
        <v>333</v>
      </c>
      <c r="S2591" t="s">
        <v>38</v>
      </c>
      <c r="T2591" t="s">
        <v>89</v>
      </c>
      <c r="V2591" t="s">
        <v>302</v>
      </c>
      <c r="Y2591" t="s">
        <v>299</v>
      </c>
    </row>
    <row r="2592" spans="1:25" x14ac:dyDescent="0.45">
      <c r="A2592" t="s">
        <v>274</v>
      </c>
      <c r="B2592" t="s">
        <v>303</v>
      </c>
      <c r="C2592">
        <v>2398</v>
      </c>
      <c r="D2592">
        <v>1101</v>
      </c>
      <c r="F2592">
        <v>2020</v>
      </c>
      <c r="G2592">
        <v>1551</v>
      </c>
      <c r="H2592">
        <v>1481.92</v>
      </c>
      <c r="I2592">
        <v>105733.7</v>
      </c>
      <c r="K2592">
        <v>0.40899999999999997</v>
      </c>
      <c r="L2592">
        <v>1E-3</v>
      </c>
      <c r="M2592">
        <v>81114.385999999999</v>
      </c>
      <c r="N2592">
        <v>5.8999999999999997E-2</v>
      </c>
      <c r="O2592">
        <v>25.571999999999999</v>
      </c>
      <c r="P2592">
        <v>3.9399999999999998E-2</v>
      </c>
      <c r="Q2592">
        <v>1364669.5330000001</v>
      </c>
      <c r="R2592" t="s">
        <v>333</v>
      </c>
      <c r="S2592" t="s">
        <v>38</v>
      </c>
      <c r="T2592" t="s">
        <v>89</v>
      </c>
      <c r="V2592" t="s">
        <v>302</v>
      </c>
      <c r="Y2592" t="s">
        <v>147</v>
      </c>
    </row>
    <row r="2593" spans="1:25" x14ac:dyDescent="0.45">
      <c r="A2593" t="s">
        <v>274</v>
      </c>
      <c r="B2593" t="s">
        <v>303</v>
      </c>
      <c r="C2593">
        <v>2398</v>
      </c>
      <c r="D2593">
        <v>1101</v>
      </c>
      <c r="F2593">
        <v>2021</v>
      </c>
      <c r="G2593">
        <v>1102</v>
      </c>
      <c r="H2593">
        <v>997.53</v>
      </c>
      <c r="I2593">
        <v>70473.08</v>
      </c>
      <c r="K2593">
        <v>0.27400000000000002</v>
      </c>
      <c r="L2593">
        <v>1E-3</v>
      </c>
      <c r="M2593">
        <v>54248.41</v>
      </c>
      <c r="N2593">
        <v>5.8799999999999998E-2</v>
      </c>
      <c r="O2593">
        <v>20.257000000000001</v>
      </c>
      <c r="P2593">
        <v>4.6300000000000001E-2</v>
      </c>
      <c r="Q2593">
        <v>912818.89300000004</v>
      </c>
      <c r="R2593" t="s">
        <v>333</v>
      </c>
      <c r="S2593" t="s">
        <v>38</v>
      </c>
      <c r="T2593" t="s">
        <v>89</v>
      </c>
      <c r="V2593" t="s">
        <v>302</v>
      </c>
      <c r="Y2593" t="s">
        <v>152</v>
      </c>
    </row>
    <row r="2594" spans="1:25" x14ac:dyDescent="0.45">
      <c r="A2594" t="s">
        <v>274</v>
      </c>
      <c r="B2594" t="s">
        <v>303</v>
      </c>
      <c r="C2594">
        <v>2398</v>
      </c>
      <c r="D2594">
        <v>1101</v>
      </c>
      <c r="F2594">
        <v>2022</v>
      </c>
      <c r="G2594">
        <v>1572</v>
      </c>
      <c r="H2594">
        <v>1443.58</v>
      </c>
      <c r="I2594">
        <v>117995.96</v>
      </c>
      <c r="K2594">
        <v>0.41599999999999998</v>
      </c>
      <c r="L2594">
        <v>1E-3</v>
      </c>
      <c r="M2594">
        <v>82806.509999999995</v>
      </c>
      <c r="N2594">
        <v>5.9799999999999999E-2</v>
      </c>
      <c r="O2594">
        <v>33.375</v>
      </c>
      <c r="P2594">
        <v>5.2699999999999997E-2</v>
      </c>
      <c r="Q2594">
        <v>1373926.3559999999</v>
      </c>
      <c r="R2594" t="s">
        <v>333</v>
      </c>
      <c r="S2594" t="s">
        <v>38</v>
      </c>
      <c r="T2594" t="s">
        <v>89</v>
      </c>
      <c r="V2594" t="s">
        <v>302</v>
      </c>
      <c r="Y2594" t="s">
        <v>152</v>
      </c>
    </row>
    <row r="2595" spans="1:25" x14ac:dyDescent="0.45">
      <c r="A2595" t="s">
        <v>274</v>
      </c>
      <c r="B2595" t="s">
        <v>303</v>
      </c>
      <c r="C2595">
        <v>2398</v>
      </c>
      <c r="D2595">
        <v>1101</v>
      </c>
      <c r="F2595">
        <v>2023</v>
      </c>
      <c r="G2595">
        <v>1157</v>
      </c>
      <c r="H2595">
        <v>1056.78</v>
      </c>
      <c r="I2595">
        <v>117512.26</v>
      </c>
      <c r="K2595">
        <v>0.29599999999999999</v>
      </c>
      <c r="L2595">
        <v>1E-3</v>
      </c>
      <c r="M2595">
        <v>58633.565000000002</v>
      </c>
      <c r="N2595">
        <v>5.91E-2</v>
      </c>
      <c r="O2595">
        <v>16.655999999999999</v>
      </c>
      <c r="P2595">
        <v>4.0899999999999999E-2</v>
      </c>
      <c r="Q2595">
        <v>986021.06599999999</v>
      </c>
      <c r="R2595" t="s">
        <v>333</v>
      </c>
      <c r="S2595" t="s">
        <v>38</v>
      </c>
      <c r="T2595" t="s">
        <v>89</v>
      </c>
      <c r="V2595" t="s">
        <v>302</v>
      </c>
      <c r="Y2595" t="s">
        <v>152</v>
      </c>
    </row>
    <row r="2596" spans="1:25" x14ac:dyDescent="0.45">
      <c r="A2596" t="s">
        <v>274</v>
      </c>
      <c r="B2596" t="s">
        <v>303</v>
      </c>
      <c r="C2596">
        <v>2398</v>
      </c>
      <c r="D2596">
        <v>1101</v>
      </c>
      <c r="F2596">
        <v>2024</v>
      </c>
      <c r="G2596">
        <v>527</v>
      </c>
      <c r="H2596">
        <v>478.1</v>
      </c>
      <c r="I2596">
        <v>53933.03</v>
      </c>
      <c r="K2596">
        <v>0.13700000000000001</v>
      </c>
      <c r="L2596">
        <v>1E-3</v>
      </c>
      <c r="M2596">
        <v>27110.822</v>
      </c>
      <c r="N2596">
        <v>5.9200000000000003E-2</v>
      </c>
      <c r="O2596">
        <v>7.7539999999999996</v>
      </c>
      <c r="P2596">
        <v>4.2700000000000002E-2</v>
      </c>
      <c r="Q2596">
        <v>455284.58199999999</v>
      </c>
      <c r="R2596" t="s">
        <v>333</v>
      </c>
      <c r="S2596" t="s">
        <v>38</v>
      </c>
      <c r="T2596" t="s">
        <v>89</v>
      </c>
      <c r="V2596" t="s">
        <v>302</v>
      </c>
      <c r="Y2596" t="s">
        <v>152</v>
      </c>
    </row>
    <row r="2597" spans="1:25" x14ac:dyDescent="0.45">
      <c r="A2597" t="s">
        <v>274</v>
      </c>
      <c r="B2597" t="s">
        <v>303</v>
      </c>
      <c r="C2597">
        <v>2398</v>
      </c>
      <c r="D2597">
        <v>1201</v>
      </c>
      <c r="F2597">
        <v>2009</v>
      </c>
      <c r="G2597">
        <v>7253</v>
      </c>
      <c r="H2597">
        <v>7147.72</v>
      </c>
      <c r="I2597">
        <v>552370.87</v>
      </c>
      <c r="K2597">
        <v>1.8049999999999999</v>
      </c>
      <c r="L2597">
        <v>1E-3</v>
      </c>
      <c r="M2597">
        <v>357595.05099999998</v>
      </c>
      <c r="N2597">
        <v>5.8999999999999997E-2</v>
      </c>
      <c r="O2597">
        <v>94.525999999999996</v>
      </c>
      <c r="P2597">
        <v>3.3300000000000003E-2</v>
      </c>
      <c r="Q2597">
        <v>6017176.8530000001</v>
      </c>
      <c r="R2597" t="s">
        <v>333</v>
      </c>
      <c r="S2597" t="s">
        <v>38</v>
      </c>
      <c r="T2597" t="s">
        <v>89</v>
      </c>
      <c r="V2597" t="s">
        <v>302</v>
      </c>
      <c r="Y2597" t="s">
        <v>107</v>
      </c>
    </row>
    <row r="2598" spans="1:25" x14ac:dyDescent="0.45">
      <c r="A2598" t="s">
        <v>274</v>
      </c>
      <c r="B2598" t="s">
        <v>303</v>
      </c>
      <c r="C2598">
        <v>2398</v>
      </c>
      <c r="D2598">
        <v>1201</v>
      </c>
      <c r="F2598">
        <v>2010</v>
      </c>
      <c r="G2598">
        <v>7837</v>
      </c>
      <c r="H2598">
        <v>7760.44</v>
      </c>
      <c r="I2598">
        <v>595008.31000000006</v>
      </c>
      <c r="K2598">
        <v>2.1070000000000002</v>
      </c>
      <c r="L2598">
        <v>1E-3</v>
      </c>
      <c r="M2598">
        <v>387066.83</v>
      </c>
      <c r="N2598">
        <v>5.8999999999999997E-2</v>
      </c>
      <c r="O2598">
        <v>99.668999999999997</v>
      </c>
      <c r="P2598">
        <v>3.1600000000000003E-2</v>
      </c>
      <c r="Q2598">
        <v>6508310.9519999996</v>
      </c>
      <c r="R2598" t="s">
        <v>333</v>
      </c>
      <c r="S2598" t="s">
        <v>38</v>
      </c>
      <c r="T2598" t="s">
        <v>89</v>
      </c>
      <c r="V2598" t="s">
        <v>302</v>
      </c>
      <c r="Y2598" t="s">
        <v>107</v>
      </c>
    </row>
    <row r="2599" spans="1:25" x14ac:dyDescent="0.45">
      <c r="A2599" t="s">
        <v>274</v>
      </c>
      <c r="B2599" t="s">
        <v>303</v>
      </c>
      <c r="C2599">
        <v>2398</v>
      </c>
      <c r="D2599">
        <v>1201</v>
      </c>
      <c r="F2599">
        <v>2011</v>
      </c>
      <c r="G2599">
        <v>6662</v>
      </c>
      <c r="H2599">
        <v>6593.45</v>
      </c>
      <c r="I2599">
        <v>525595.11</v>
      </c>
      <c r="K2599">
        <v>1.976</v>
      </c>
      <c r="L2599">
        <v>1.1000000000000001E-3</v>
      </c>
      <c r="M2599">
        <v>341373.38400000002</v>
      </c>
      <c r="N2599">
        <v>5.91E-2</v>
      </c>
      <c r="O2599">
        <v>91.350999999999999</v>
      </c>
      <c r="P2599">
        <v>3.2800000000000003E-2</v>
      </c>
      <c r="Q2599">
        <v>5730219.5379999997</v>
      </c>
      <c r="R2599" t="s">
        <v>333</v>
      </c>
      <c r="S2599" t="s">
        <v>38</v>
      </c>
      <c r="T2599" t="s">
        <v>89</v>
      </c>
      <c r="V2599" t="s">
        <v>302</v>
      </c>
      <c r="Y2599" t="s">
        <v>107</v>
      </c>
    </row>
    <row r="2600" spans="1:25" x14ac:dyDescent="0.45">
      <c r="A2600" t="s">
        <v>274</v>
      </c>
      <c r="B2600" t="s">
        <v>303</v>
      </c>
      <c r="C2600">
        <v>2398</v>
      </c>
      <c r="D2600">
        <v>1201</v>
      </c>
      <c r="F2600">
        <v>2012</v>
      </c>
      <c r="G2600">
        <v>7357</v>
      </c>
      <c r="H2600">
        <v>7279.57</v>
      </c>
      <c r="I2600">
        <v>606308.43999999994</v>
      </c>
      <c r="K2600">
        <v>1.9790000000000001</v>
      </c>
      <c r="L2600">
        <v>1E-3</v>
      </c>
      <c r="M2600">
        <v>392064.87699999998</v>
      </c>
      <c r="N2600">
        <v>5.8999999999999997E-2</v>
      </c>
      <c r="O2600">
        <v>110.229</v>
      </c>
      <c r="P2600">
        <v>3.4000000000000002E-2</v>
      </c>
      <c r="Q2600">
        <v>6597251.5010000002</v>
      </c>
      <c r="R2600" t="s">
        <v>333</v>
      </c>
      <c r="S2600" t="s">
        <v>38</v>
      </c>
      <c r="T2600" t="s">
        <v>89</v>
      </c>
      <c r="V2600" t="s">
        <v>302</v>
      </c>
      <c r="Y2600" t="s">
        <v>277</v>
      </c>
    </row>
    <row r="2601" spans="1:25" x14ac:dyDescent="0.45">
      <c r="A2601" t="s">
        <v>274</v>
      </c>
      <c r="B2601" t="s">
        <v>303</v>
      </c>
      <c r="C2601">
        <v>2398</v>
      </c>
      <c r="D2601">
        <v>1201</v>
      </c>
      <c r="F2601">
        <v>2013</v>
      </c>
      <c r="G2601">
        <v>7237</v>
      </c>
      <c r="H2601">
        <v>7138.24</v>
      </c>
      <c r="I2601">
        <v>577332.81999999995</v>
      </c>
      <c r="K2601">
        <v>2.6240000000000001</v>
      </c>
      <c r="L2601">
        <v>1.1999999999999999E-3</v>
      </c>
      <c r="M2601">
        <v>377233.65899999999</v>
      </c>
      <c r="N2601">
        <v>5.9400000000000001E-2</v>
      </c>
      <c r="O2601">
        <v>97.47</v>
      </c>
      <c r="P2601">
        <v>3.1899999999999998E-2</v>
      </c>
      <c r="Q2601">
        <v>6301536.8779999996</v>
      </c>
      <c r="R2601" t="s">
        <v>333</v>
      </c>
      <c r="S2601" t="s">
        <v>38</v>
      </c>
      <c r="T2601" t="s">
        <v>89</v>
      </c>
      <c r="V2601" t="s">
        <v>302</v>
      </c>
      <c r="Y2601" t="s">
        <v>277</v>
      </c>
    </row>
    <row r="2602" spans="1:25" x14ac:dyDescent="0.45">
      <c r="A2602" t="s">
        <v>274</v>
      </c>
      <c r="B2602" t="s">
        <v>303</v>
      </c>
      <c r="C2602">
        <v>2398</v>
      </c>
      <c r="D2602">
        <v>1201</v>
      </c>
      <c r="F2602">
        <v>2014</v>
      </c>
      <c r="G2602">
        <v>7200</v>
      </c>
      <c r="H2602">
        <v>7119.77</v>
      </c>
      <c r="I2602">
        <v>594216.75</v>
      </c>
      <c r="K2602">
        <v>2.4220000000000002</v>
      </c>
      <c r="L2602">
        <v>1.1000000000000001E-3</v>
      </c>
      <c r="M2602">
        <v>390574.42200000002</v>
      </c>
      <c r="N2602">
        <v>5.96E-2</v>
      </c>
      <c r="O2602">
        <v>108.657</v>
      </c>
      <c r="P2602">
        <v>3.4099999999999998E-2</v>
      </c>
      <c r="Q2602">
        <v>6495461.5839999998</v>
      </c>
      <c r="R2602" t="s">
        <v>333</v>
      </c>
      <c r="S2602" t="s">
        <v>38</v>
      </c>
      <c r="T2602" t="s">
        <v>89</v>
      </c>
      <c r="V2602" t="s">
        <v>302</v>
      </c>
      <c r="Y2602" t="s">
        <v>277</v>
      </c>
    </row>
    <row r="2603" spans="1:25" x14ac:dyDescent="0.45">
      <c r="A2603" t="s">
        <v>274</v>
      </c>
      <c r="B2603" t="s">
        <v>303</v>
      </c>
      <c r="C2603">
        <v>2398</v>
      </c>
      <c r="D2603">
        <v>1201</v>
      </c>
      <c r="F2603">
        <v>2015</v>
      </c>
      <c r="G2603">
        <v>7252</v>
      </c>
      <c r="H2603">
        <v>7212.53</v>
      </c>
      <c r="I2603">
        <v>611284.32999999996</v>
      </c>
      <c r="K2603">
        <v>3.2010000000000001</v>
      </c>
      <c r="L2603">
        <v>1.1999999999999999E-3</v>
      </c>
      <c r="M2603">
        <v>467628.31699999998</v>
      </c>
      <c r="N2603">
        <v>5.9400000000000001E-2</v>
      </c>
      <c r="O2603">
        <v>115.60299999999999</v>
      </c>
      <c r="P2603">
        <v>3.0099999999999998E-2</v>
      </c>
      <c r="Q2603">
        <v>7814037.6380000003</v>
      </c>
      <c r="R2603" t="s">
        <v>333</v>
      </c>
      <c r="S2603" t="s">
        <v>38</v>
      </c>
      <c r="T2603" t="s">
        <v>89</v>
      </c>
      <c r="V2603" t="s">
        <v>302</v>
      </c>
      <c r="Y2603" t="s">
        <v>297</v>
      </c>
    </row>
    <row r="2604" spans="1:25" x14ac:dyDescent="0.45">
      <c r="A2604" t="s">
        <v>274</v>
      </c>
      <c r="B2604" t="s">
        <v>303</v>
      </c>
      <c r="C2604">
        <v>2398</v>
      </c>
      <c r="D2604">
        <v>1201</v>
      </c>
      <c r="F2604">
        <v>2016</v>
      </c>
      <c r="G2604">
        <v>5007</v>
      </c>
      <c r="H2604">
        <v>4947.53</v>
      </c>
      <c r="I2604">
        <v>426036.58</v>
      </c>
      <c r="K2604">
        <v>1.633</v>
      </c>
      <c r="L2604">
        <v>1E-3</v>
      </c>
      <c r="M2604">
        <v>323458.33600000001</v>
      </c>
      <c r="N2604">
        <v>5.8999999999999997E-2</v>
      </c>
      <c r="O2604">
        <v>81.269000000000005</v>
      </c>
      <c r="P2604">
        <v>3.1E-2</v>
      </c>
      <c r="Q2604">
        <v>5442468.3150000004</v>
      </c>
      <c r="R2604" t="s">
        <v>333</v>
      </c>
      <c r="S2604" t="s">
        <v>38</v>
      </c>
      <c r="T2604" t="s">
        <v>89</v>
      </c>
      <c r="V2604" t="s">
        <v>302</v>
      </c>
      <c r="Y2604" t="s">
        <v>297</v>
      </c>
    </row>
    <row r="2605" spans="1:25" x14ac:dyDescent="0.45">
      <c r="A2605" t="s">
        <v>274</v>
      </c>
      <c r="B2605" t="s">
        <v>303</v>
      </c>
      <c r="C2605">
        <v>2398</v>
      </c>
      <c r="D2605">
        <v>1201</v>
      </c>
      <c r="F2605">
        <v>2017</v>
      </c>
      <c r="G2605">
        <v>2278</v>
      </c>
      <c r="H2605">
        <v>2192.6999999999998</v>
      </c>
      <c r="I2605">
        <v>188786.64</v>
      </c>
      <c r="K2605">
        <v>0.71299999999999997</v>
      </c>
      <c r="L2605">
        <v>1E-3</v>
      </c>
      <c r="M2605">
        <v>137329.967</v>
      </c>
      <c r="N2605">
        <v>5.9400000000000001E-2</v>
      </c>
      <c r="O2605">
        <v>34.613999999999997</v>
      </c>
      <c r="P2605">
        <v>3.3700000000000001E-2</v>
      </c>
      <c r="Q2605">
        <v>2297543.3620000002</v>
      </c>
      <c r="R2605" t="s">
        <v>333</v>
      </c>
      <c r="S2605" t="s">
        <v>38</v>
      </c>
      <c r="T2605" t="s">
        <v>89</v>
      </c>
      <c r="V2605" t="s">
        <v>302</v>
      </c>
      <c r="Y2605" t="s">
        <v>299</v>
      </c>
    </row>
    <row r="2606" spans="1:25" x14ac:dyDescent="0.45">
      <c r="A2606" t="s">
        <v>274</v>
      </c>
      <c r="B2606" t="s">
        <v>303</v>
      </c>
      <c r="C2606">
        <v>2398</v>
      </c>
      <c r="D2606">
        <v>1201</v>
      </c>
      <c r="F2606">
        <v>2018</v>
      </c>
      <c r="G2606">
        <v>2953</v>
      </c>
      <c r="H2606">
        <v>2805.36</v>
      </c>
      <c r="I2606">
        <v>243034</v>
      </c>
      <c r="K2606">
        <v>0.90400000000000003</v>
      </c>
      <c r="L2606">
        <v>1E-3</v>
      </c>
      <c r="M2606">
        <v>178076.505</v>
      </c>
      <c r="N2606">
        <v>5.9900000000000002E-2</v>
      </c>
      <c r="O2606">
        <v>50.313000000000002</v>
      </c>
      <c r="P2606">
        <v>3.85E-2</v>
      </c>
      <c r="Q2606">
        <v>2950317.7560000001</v>
      </c>
      <c r="R2606" t="s">
        <v>333</v>
      </c>
      <c r="S2606" t="s">
        <v>38</v>
      </c>
      <c r="T2606" t="s">
        <v>89</v>
      </c>
      <c r="V2606" t="s">
        <v>302</v>
      </c>
      <c r="Y2606" t="s">
        <v>299</v>
      </c>
    </row>
    <row r="2607" spans="1:25" x14ac:dyDescent="0.45">
      <c r="A2607" t="s">
        <v>274</v>
      </c>
      <c r="B2607" t="s">
        <v>303</v>
      </c>
      <c r="C2607">
        <v>2398</v>
      </c>
      <c r="D2607">
        <v>1201</v>
      </c>
      <c r="F2607">
        <v>2019</v>
      </c>
      <c r="G2607">
        <v>2100</v>
      </c>
      <c r="H2607">
        <v>1987.62</v>
      </c>
      <c r="I2607">
        <v>160874.18</v>
      </c>
      <c r="K2607">
        <v>0.59</v>
      </c>
      <c r="L2607">
        <v>1E-3</v>
      </c>
      <c r="M2607">
        <v>117266.091</v>
      </c>
      <c r="N2607">
        <v>5.9200000000000003E-2</v>
      </c>
      <c r="O2607">
        <v>35.01</v>
      </c>
      <c r="P2607">
        <v>4.0800000000000003E-2</v>
      </c>
      <c r="Q2607">
        <v>1966918.071</v>
      </c>
      <c r="R2607" t="s">
        <v>333</v>
      </c>
      <c r="S2607" t="s">
        <v>38</v>
      </c>
      <c r="T2607" t="s">
        <v>89</v>
      </c>
      <c r="V2607" t="s">
        <v>302</v>
      </c>
      <c r="Y2607" t="s">
        <v>299</v>
      </c>
    </row>
    <row r="2608" spans="1:25" x14ac:dyDescent="0.45">
      <c r="A2608" t="s">
        <v>274</v>
      </c>
      <c r="B2608" t="s">
        <v>303</v>
      </c>
      <c r="C2608">
        <v>2398</v>
      </c>
      <c r="D2608">
        <v>1201</v>
      </c>
      <c r="F2608">
        <v>2020</v>
      </c>
      <c r="G2608">
        <v>1357</v>
      </c>
      <c r="H2608">
        <v>1272.32</v>
      </c>
      <c r="I2608">
        <v>101691.07</v>
      </c>
      <c r="K2608">
        <v>0.374</v>
      </c>
      <c r="L2608">
        <v>1E-3</v>
      </c>
      <c r="M2608">
        <v>74096.717000000004</v>
      </c>
      <c r="N2608">
        <v>5.8999999999999997E-2</v>
      </c>
      <c r="O2608">
        <v>24.391999999999999</v>
      </c>
      <c r="P2608">
        <v>4.2500000000000003E-2</v>
      </c>
      <c r="Q2608">
        <v>1246625.067</v>
      </c>
      <c r="R2608" t="s">
        <v>333</v>
      </c>
      <c r="S2608" t="s">
        <v>38</v>
      </c>
      <c r="T2608" t="s">
        <v>89</v>
      </c>
      <c r="V2608" t="s">
        <v>302</v>
      </c>
      <c r="Y2608" t="s">
        <v>147</v>
      </c>
    </row>
    <row r="2609" spans="1:25" x14ac:dyDescent="0.45">
      <c r="A2609" t="s">
        <v>274</v>
      </c>
      <c r="B2609" t="s">
        <v>303</v>
      </c>
      <c r="C2609">
        <v>2398</v>
      </c>
      <c r="D2609">
        <v>1201</v>
      </c>
      <c r="F2609">
        <v>2021</v>
      </c>
      <c r="G2609">
        <v>912</v>
      </c>
      <c r="H2609">
        <v>834.63</v>
      </c>
      <c r="I2609">
        <v>63990.96</v>
      </c>
      <c r="K2609">
        <v>0.24</v>
      </c>
      <c r="L2609">
        <v>1E-3</v>
      </c>
      <c r="M2609">
        <v>47526.209000000003</v>
      </c>
      <c r="N2609">
        <v>5.8999999999999997E-2</v>
      </c>
      <c r="O2609">
        <v>18.437999999999999</v>
      </c>
      <c r="P2609">
        <v>4.8399999999999999E-2</v>
      </c>
      <c r="Q2609">
        <v>799704.01899999997</v>
      </c>
      <c r="R2609" t="s">
        <v>333</v>
      </c>
      <c r="S2609" t="s">
        <v>38</v>
      </c>
      <c r="T2609" t="s">
        <v>89</v>
      </c>
      <c r="V2609" t="s">
        <v>302</v>
      </c>
      <c r="Y2609" t="s">
        <v>152</v>
      </c>
    </row>
    <row r="2610" spans="1:25" x14ac:dyDescent="0.45">
      <c r="A2610" t="s">
        <v>274</v>
      </c>
      <c r="B2610" t="s">
        <v>303</v>
      </c>
      <c r="C2610">
        <v>2398</v>
      </c>
      <c r="D2610">
        <v>1201</v>
      </c>
      <c r="F2610">
        <v>2022</v>
      </c>
      <c r="G2610">
        <v>1358</v>
      </c>
      <c r="H2610">
        <v>1232.67</v>
      </c>
      <c r="I2610">
        <v>107303.03</v>
      </c>
      <c r="K2610">
        <v>0.36499999999999999</v>
      </c>
      <c r="L2610">
        <v>1E-3</v>
      </c>
      <c r="M2610">
        <v>72392.638000000006</v>
      </c>
      <c r="N2610">
        <v>5.9299999999999999E-2</v>
      </c>
      <c r="O2610">
        <v>25.178999999999998</v>
      </c>
      <c r="P2610">
        <v>5.0500000000000003E-2</v>
      </c>
      <c r="Q2610">
        <v>1214326.345</v>
      </c>
      <c r="R2610" t="s">
        <v>333</v>
      </c>
      <c r="S2610" t="s">
        <v>38</v>
      </c>
      <c r="T2610" t="s">
        <v>89</v>
      </c>
      <c r="V2610" t="s">
        <v>302</v>
      </c>
      <c r="Y2610" t="s">
        <v>152</v>
      </c>
    </row>
    <row r="2611" spans="1:25" x14ac:dyDescent="0.45">
      <c r="A2611" t="s">
        <v>274</v>
      </c>
      <c r="B2611" t="s">
        <v>303</v>
      </c>
      <c r="C2611">
        <v>2398</v>
      </c>
      <c r="D2611">
        <v>1201</v>
      </c>
      <c r="F2611">
        <v>2023</v>
      </c>
      <c r="G2611">
        <v>1842</v>
      </c>
      <c r="H2611">
        <v>1698.5</v>
      </c>
      <c r="I2611">
        <v>200203.57</v>
      </c>
      <c r="K2611">
        <v>0.49299999999999999</v>
      </c>
      <c r="L2611">
        <v>1E-3</v>
      </c>
      <c r="M2611">
        <v>97643.623999999996</v>
      </c>
      <c r="N2611">
        <v>5.91E-2</v>
      </c>
      <c r="O2611">
        <v>27.052</v>
      </c>
      <c r="P2611">
        <v>3.9600000000000003E-2</v>
      </c>
      <c r="Q2611">
        <v>1641839.247</v>
      </c>
      <c r="R2611" t="s">
        <v>333</v>
      </c>
      <c r="S2611" t="s">
        <v>38</v>
      </c>
      <c r="T2611" t="s">
        <v>89</v>
      </c>
      <c r="V2611" t="s">
        <v>302</v>
      </c>
      <c r="Y2611" t="s">
        <v>152</v>
      </c>
    </row>
    <row r="2612" spans="1:25" x14ac:dyDescent="0.45">
      <c r="A2612" t="s">
        <v>274</v>
      </c>
      <c r="B2612" t="s">
        <v>303</v>
      </c>
      <c r="C2612">
        <v>2398</v>
      </c>
      <c r="D2612">
        <v>1201</v>
      </c>
      <c r="F2612">
        <v>2024</v>
      </c>
      <c r="G2612">
        <v>160</v>
      </c>
      <c r="H2612">
        <v>131.56</v>
      </c>
      <c r="I2612">
        <v>15271.36</v>
      </c>
      <c r="K2612">
        <v>3.7999999999999999E-2</v>
      </c>
      <c r="L2612">
        <v>1E-3</v>
      </c>
      <c r="M2612">
        <v>7603.6030000000001</v>
      </c>
      <c r="N2612">
        <v>0.06</v>
      </c>
      <c r="O2612">
        <v>2.5470000000000002</v>
      </c>
      <c r="P2612">
        <v>5.8000000000000003E-2</v>
      </c>
      <c r="Q2612">
        <v>126725.599</v>
      </c>
      <c r="R2612" t="s">
        <v>333</v>
      </c>
      <c r="S2612" t="s">
        <v>38</v>
      </c>
      <c r="T2612" t="s">
        <v>89</v>
      </c>
      <c r="V2612" t="s">
        <v>302</v>
      </c>
      <c r="Y2612" t="s">
        <v>152</v>
      </c>
    </row>
    <row r="2613" spans="1:25" x14ac:dyDescent="0.45">
      <c r="A2613" t="s">
        <v>274</v>
      </c>
      <c r="B2613" t="s">
        <v>303</v>
      </c>
      <c r="C2613">
        <v>2398</v>
      </c>
      <c r="D2613">
        <v>1301</v>
      </c>
      <c r="F2613">
        <v>2009</v>
      </c>
      <c r="G2613">
        <v>7021</v>
      </c>
      <c r="H2613">
        <v>6888.27</v>
      </c>
      <c r="I2613">
        <v>511722.79</v>
      </c>
      <c r="K2613">
        <v>2.0249999999999999</v>
      </c>
      <c r="L2613">
        <v>1E-3</v>
      </c>
      <c r="M2613">
        <v>382193.94099999999</v>
      </c>
      <c r="N2613">
        <v>5.91E-2</v>
      </c>
      <c r="O2613">
        <v>105.11</v>
      </c>
      <c r="P2613">
        <v>3.49E-2</v>
      </c>
      <c r="Q2613">
        <v>6426461.3839999996</v>
      </c>
      <c r="R2613" t="s">
        <v>333</v>
      </c>
      <c r="S2613" t="s">
        <v>38</v>
      </c>
      <c r="T2613" t="s">
        <v>89</v>
      </c>
      <c r="V2613" t="s">
        <v>302</v>
      </c>
      <c r="Y2613" t="s">
        <v>107</v>
      </c>
    </row>
    <row r="2614" spans="1:25" x14ac:dyDescent="0.45">
      <c r="A2614" t="s">
        <v>274</v>
      </c>
      <c r="B2614" t="s">
        <v>303</v>
      </c>
      <c r="C2614">
        <v>2398</v>
      </c>
      <c r="D2614">
        <v>1301</v>
      </c>
      <c r="F2614">
        <v>2010</v>
      </c>
      <c r="G2614">
        <v>7912</v>
      </c>
      <c r="H2614">
        <v>7854.93</v>
      </c>
      <c r="I2614">
        <v>616650.46</v>
      </c>
      <c r="K2614">
        <v>2.4809999999999999</v>
      </c>
      <c r="L2614">
        <v>1E-3</v>
      </c>
      <c r="M2614">
        <v>455874.25400000002</v>
      </c>
      <c r="N2614">
        <v>5.8999999999999997E-2</v>
      </c>
      <c r="O2614">
        <v>115.938</v>
      </c>
      <c r="P2614">
        <v>3.1E-2</v>
      </c>
      <c r="Q2614">
        <v>7665337.8909999998</v>
      </c>
      <c r="R2614" t="s">
        <v>333</v>
      </c>
      <c r="S2614" t="s">
        <v>38</v>
      </c>
      <c r="T2614" t="s">
        <v>89</v>
      </c>
      <c r="V2614" t="s">
        <v>302</v>
      </c>
      <c r="Y2614" t="s">
        <v>107</v>
      </c>
    </row>
    <row r="2615" spans="1:25" x14ac:dyDescent="0.45">
      <c r="A2615" t="s">
        <v>274</v>
      </c>
      <c r="B2615" t="s">
        <v>303</v>
      </c>
      <c r="C2615">
        <v>2398</v>
      </c>
      <c r="D2615">
        <v>1301</v>
      </c>
      <c r="F2615">
        <v>2011</v>
      </c>
      <c r="G2615">
        <v>7226</v>
      </c>
      <c r="H2615">
        <v>7121.82</v>
      </c>
      <c r="I2615">
        <v>541429.93000000005</v>
      </c>
      <c r="K2615">
        <v>2.4790000000000001</v>
      </c>
      <c r="L2615">
        <v>1.1000000000000001E-3</v>
      </c>
      <c r="M2615">
        <v>408753.76500000001</v>
      </c>
      <c r="N2615">
        <v>5.9200000000000003E-2</v>
      </c>
      <c r="O2615">
        <v>105.607</v>
      </c>
      <c r="P2615">
        <v>3.2199999999999999E-2</v>
      </c>
      <c r="Q2615">
        <v>6855142.6909999996</v>
      </c>
      <c r="R2615" t="s">
        <v>333</v>
      </c>
      <c r="S2615" t="s">
        <v>38</v>
      </c>
      <c r="T2615" t="s">
        <v>89</v>
      </c>
      <c r="V2615" t="s">
        <v>302</v>
      </c>
      <c r="Y2615" t="s">
        <v>107</v>
      </c>
    </row>
    <row r="2616" spans="1:25" x14ac:dyDescent="0.45">
      <c r="A2616" t="s">
        <v>274</v>
      </c>
      <c r="B2616" t="s">
        <v>303</v>
      </c>
      <c r="C2616">
        <v>2398</v>
      </c>
      <c r="D2616">
        <v>1301</v>
      </c>
      <c r="F2616">
        <v>2012</v>
      </c>
      <c r="G2616">
        <v>6282</v>
      </c>
      <c r="H2616">
        <v>6176.83</v>
      </c>
      <c r="I2616">
        <v>496806.38</v>
      </c>
      <c r="K2616">
        <v>1.8360000000000001</v>
      </c>
      <c r="L2616">
        <v>1E-3</v>
      </c>
      <c r="M2616">
        <v>363694.85100000002</v>
      </c>
      <c r="N2616">
        <v>5.8999999999999997E-2</v>
      </c>
      <c r="O2616">
        <v>106.31399999999999</v>
      </c>
      <c r="P2616">
        <v>3.61E-2</v>
      </c>
      <c r="Q2616">
        <v>6119898.108</v>
      </c>
      <c r="R2616" t="s">
        <v>333</v>
      </c>
      <c r="S2616" t="s">
        <v>38</v>
      </c>
      <c r="T2616" t="s">
        <v>89</v>
      </c>
      <c r="V2616" t="s">
        <v>302</v>
      </c>
      <c r="Y2616" t="s">
        <v>277</v>
      </c>
    </row>
    <row r="2617" spans="1:25" x14ac:dyDescent="0.45">
      <c r="A2617" t="s">
        <v>274</v>
      </c>
      <c r="B2617" t="s">
        <v>303</v>
      </c>
      <c r="C2617">
        <v>2398</v>
      </c>
      <c r="D2617">
        <v>1301</v>
      </c>
      <c r="F2617">
        <v>2013</v>
      </c>
      <c r="G2617">
        <v>7723</v>
      </c>
      <c r="H2617">
        <v>7664.42</v>
      </c>
      <c r="I2617">
        <v>630248.35</v>
      </c>
      <c r="K2617">
        <v>2.302</v>
      </c>
      <c r="L2617">
        <v>1E-3</v>
      </c>
      <c r="M2617">
        <v>455904.10700000002</v>
      </c>
      <c r="N2617">
        <v>5.8999999999999997E-2</v>
      </c>
      <c r="O2617">
        <v>105.492</v>
      </c>
      <c r="P2617">
        <v>2.8000000000000001E-2</v>
      </c>
      <c r="Q2617">
        <v>7671446.727</v>
      </c>
      <c r="R2617" t="s">
        <v>333</v>
      </c>
      <c r="S2617" t="s">
        <v>38</v>
      </c>
      <c r="T2617" t="s">
        <v>89</v>
      </c>
      <c r="V2617" t="s">
        <v>302</v>
      </c>
      <c r="Y2617" t="s">
        <v>277</v>
      </c>
    </row>
    <row r="2618" spans="1:25" x14ac:dyDescent="0.45">
      <c r="A2618" t="s">
        <v>274</v>
      </c>
      <c r="B2618" t="s">
        <v>303</v>
      </c>
      <c r="C2618">
        <v>2398</v>
      </c>
      <c r="D2618">
        <v>1301</v>
      </c>
      <c r="F2618">
        <v>2014</v>
      </c>
      <c r="G2618">
        <v>7384</v>
      </c>
      <c r="H2618">
        <v>7313.31</v>
      </c>
      <c r="I2618">
        <v>570842.34</v>
      </c>
      <c r="K2618">
        <v>2.0059999999999998</v>
      </c>
      <c r="L2618">
        <v>1E-3</v>
      </c>
      <c r="M2618">
        <v>393538.60800000001</v>
      </c>
      <c r="N2618">
        <v>5.8999999999999997E-2</v>
      </c>
      <c r="O2618">
        <v>105.753</v>
      </c>
      <c r="P2618">
        <v>3.3099999999999997E-2</v>
      </c>
      <c r="Q2618">
        <v>6620740.1579999998</v>
      </c>
      <c r="R2618" t="s">
        <v>333</v>
      </c>
      <c r="S2618" t="s">
        <v>38</v>
      </c>
      <c r="T2618" t="s">
        <v>89</v>
      </c>
      <c r="V2618" t="s">
        <v>302</v>
      </c>
      <c r="Y2618" t="s">
        <v>277</v>
      </c>
    </row>
    <row r="2619" spans="1:25" x14ac:dyDescent="0.45">
      <c r="A2619" t="s">
        <v>274</v>
      </c>
      <c r="B2619" t="s">
        <v>303</v>
      </c>
      <c r="C2619">
        <v>2398</v>
      </c>
      <c r="D2619">
        <v>1301</v>
      </c>
      <c r="F2619">
        <v>2015</v>
      </c>
      <c r="G2619">
        <v>7193</v>
      </c>
      <c r="H2619">
        <v>7128.05</v>
      </c>
      <c r="I2619">
        <v>533273.36</v>
      </c>
      <c r="K2619">
        <v>2.327</v>
      </c>
      <c r="L2619">
        <v>1.1000000000000001E-3</v>
      </c>
      <c r="M2619">
        <v>407470.07900000003</v>
      </c>
      <c r="N2619">
        <v>5.91E-2</v>
      </c>
      <c r="O2619">
        <v>101.669</v>
      </c>
      <c r="P2619">
        <v>3.0499999999999999E-2</v>
      </c>
      <c r="Q2619">
        <v>6838897.0379999997</v>
      </c>
      <c r="R2619" t="s">
        <v>333</v>
      </c>
      <c r="S2619" t="s">
        <v>38</v>
      </c>
      <c r="T2619" t="s">
        <v>89</v>
      </c>
      <c r="V2619" t="s">
        <v>302</v>
      </c>
      <c r="Y2619" t="s">
        <v>297</v>
      </c>
    </row>
    <row r="2620" spans="1:25" x14ac:dyDescent="0.45">
      <c r="A2620" t="s">
        <v>274</v>
      </c>
      <c r="B2620" t="s">
        <v>303</v>
      </c>
      <c r="C2620">
        <v>2398</v>
      </c>
      <c r="D2620">
        <v>1301</v>
      </c>
      <c r="F2620">
        <v>2016</v>
      </c>
      <c r="G2620">
        <v>3199</v>
      </c>
      <c r="H2620">
        <v>3127.29</v>
      </c>
      <c r="I2620">
        <v>230178.29</v>
      </c>
      <c r="K2620">
        <v>0.88600000000000001</v>
      </c>
      <c r="L2620">
        <v>1E-3</v>
      </c>
      <c r="M2620">
        <v>175592.946</v>
      </c>
      <c r="N2620">
        <v>5.8999999999999997E-2</v>
      </c>
      <c r="O2620">
        <v>41.112000000000002</v>
      </c>
      <c r="P2620">
        <v>0.03</v>
      </c>
      <c r="Q2620">
        <v>2954706.372</v>
      </c>
      <c r="R2620" t="s">
        <v>333</v>
      </c>
      <c r="S2620" t="s">
        <v>38</v>
      </c>
      <c r="T2620" t="s">
        <v>89</v>
      </c>
      <c r="V2620" t="s">
        <v>302</v>
      </c>
      <c r="Y2620" t="s">
        <v>297</v>
      </c>
    </row>
    <row r="2621" spans="1:25" x14ac:dyDescent="0.45">
      <c r="A2621" t="s">
        <v>274</v>
      </c>
      <c r="B2621" t="s">
        <v>303</v>
      </c>
      <c r="C2621">
        <v>2398</v>
      </c>
      <c r="D2621">
        <v>1301</v>
      </c>
      <c r="F2621">
        <v>2017</v>
      </c>
      <c r="G2621">
        <v>2808</v>
      </c>
      <c r="H2621">
        <v>2700.08</v>
      </c>
      <c r="I2621">
        <v>200127.82</v>
      </c>
      <c r="K2621">
        <v>0.74399999999999999</v>
      </c>
      <c r="L2621">
        <v>1E-3</v>
      </c>
      <c r="M2621">
        <v>147062.63500000001</v>
      </c>
      <c r="N2621">
        <v>5.91E-2</v>
      </c>
      <c r="O2621">
        <v>42.686</v>
      </c>
      <c r="P2621">
        <v>3.7900000000000003E-2</v>
      </c>
      <c r="Q2621">
        <v>2473907.4360000002</v>
      </c>
      <c r="R2621" t="s">
        <v>333</v>
      </c>
      <c r="S2621" t="s">
        <v>38</v>
      </c>
      <c r="T2621" t="s">
        <v>89</v>
      </c>
      <c r="V2621" t="s">
        <v>302</v>
      </c>
      <c r="Y2621" t="s">
        <v>299</v>
      </c>
    </row>
    <row r="2622" spans="1:25" x14ac:dyDescent="0.45">
      <c r="A2622" t="s">
        <v>274</v>
      </c>
      <c r="B2622" t="s">
        <v>303</v>
      </c>
      <c r="C2622">
        <v>2398</v>
      </c>
      <c r="D2622">
        <v>1301</v>
      </c>
      <c r="F2622">
        <v>2018</v>
      </c>
      <c r="G2622">
        <v>3675</v>
      </c>
      <c r="H2622">
        <v>3553.46</v>
      </c>
      <c r="I2622">
        <v>271297.7</v>
      </c>
      <c r="K2622">
        <v>1.0209999999999999</v>
      </c>
      <c r="L2622">
        <v>1E-3</v>
      </c>
      <c r="M2622">
        <v>200879.321</v>
      </c>
      <c r="N2622">
        <v>5.9900000000000002E-2</v>
      </c>
      <c r="O2622">
        <v>57.936</v>
      </c>
      <c r="P2622">
        <v>3.4799999999999998E-2</v>
      </c>
      <c r="Q2622">
        <v>3319852.31</v>
      </c>
      <c r="R2622" t="s">
        <v>333</v>
      </c>
      <c r="S2622" t="s">
        <v>38</v>
      </c>
      <c r="T2622" t="s">
        <v>89</v>
      </c>
      <c r="V2622" t="s">
        <v>302</v>
      </c>
      <c r="Y2622" t="s">
        <v>299</v>
      </c>
    </row>
    <row r="2623" spans="1:25" x14ac:dyDescent="0.45">
      <c r="A2623" t="s">
        <v>274</v>
      </c>
      <c r="B2623" t="s">
        <v>303</v>
      </c>
      <c r="C2623">
        <v>2398</v>
      </c>
      <c r="D2623">
        <v>1301</v>
      </c>
      <c r="F2623">
        <v>2019</v>
      </c>
      <c r="G2623">
        <v>2813</v>
      </c>
      <c r="H2623">
        <v>2732.09</v>
      </c>
      <c r="I2623">
        <v>202047.02</v>
      </c>
      <c r="K2623">
        <v>0.73599999999999999</v>
      </c>
      <c r="L2623">
        <v>1E-3</v>
      </c>
      <c r="M2623">
        <v>146501.092</v>
      </c>
      <c r="N2623">
        <v>5.9200000000000003E-2</v>
      </c>
      <c r="O2623">
        <v>43.561999999999998</v>
      </c>
      <c r="P2623">
        <v>3.5900000000000001E-2</v>
      </c>
      <c r="Q2623">
        <v>2453026.7749999999</v>
      </c>
      <c r="R2623" t="s">
        <v>333</v>
      </c>
      <c r="S2623" t="s">
        <v>38</v>
      </c>
      <c r="T2623" t="s">
        <v>89</v>
      </c>
      <c r="V2623" t="s">
        <v>302</v>
      </c>
      <c r="Y2623" t="s">
        <v>299</v>
      </c>
    </row>
    <row r="2624" spans="1:25" x14ac:dyDescent="0.45">
      <c r="A2624" t="s">
        <v>274</v>
      </c>
      <c r="B2624" t="s">
        <v>303</v>
      </c>
      <c r="C2624">
        <v>2398</v>
      </c>
      <c r="D2624">
        <v>1301</v>
      </c>
      <c r="F2624">
        <v>2020</v>
      </c>
      <c r="G2624">
        <v>1367</v>
      </c>
      <c r="H2624">
        <v>1275.3800000000001</v>
      </c>
      <c r="I2624">
        <v>94261.92</v>
      </c>
      <c r="K2624">
        <v>0.34399999999999997</v>
      </c>
      <c r="L2624">
        <v>1E-3</v>
      </c>
      <c r="M2624">
        <v>68211.178</v>
      </c>
      <c r="N2624">
        <v>5.8999999999999997E-2</v>
      </c>
      <c r="O2624">
        <v>21.956</v>
      </c>
      <c r="P2624">
        <v>3.85E-2</v>
      </c>
      <c r="Q2624">
        <v>1147649.68</v>
      </c>
      <c r="R2624" t="s">
        <v>333</v>
      </c>
      <c r="S2624" t="s">
        <v>38</v>
      </c>
      <c r="T2624" t="s">
        <v>89</v>
      </c>
      <c r="V2624" t="s">
        <v>302</v>
      </c>
      <c r="Y2624" t="s">
        <v>147</v>
      </c>
    </row>
    <row r="2625" spans="1:25" x14ac:dyDescent="0.45">
      <c r="A2625" t="s">
        <v>274</v>
      </c>
      <c r="B2625" t="s">
        <v>303</v>
      </c>
      <c r="C2625">
        <v>2398</v>
      </c>
      <c r="D2625">
        <v>1301</v>
      </c>
      <c r="F2625">
        <v>2021</v>
      </c>
      <c r="G2625">
        <v>1158</v>
      </c>
      <c r="H2625">
        <v>1082.3800000000001</v>
      </c>
      <c r="I2625">
        <v>82851.03</v>
      </c>
      <c r="K2625">
        <v>0.32</v>
      </c>
      <c r="L2625">
        <v>1.9E-3</v>
      </c>
      <c r="M2625">
        <v>59245.521000000001</v>
      </c>
      <c r="N2625">
        <v>5.8999999999999997E-2</v>
      </c>
      <c r="O2625">
        <v>18.827999999999999</v>
      </c>
      <c r="P2625">
        <v>3.8600000000000002E-2</v>
      </c>
      <c r="Q2625">
        <v>996888.34100000001</v>
      </c>
      <c r="R2625" t="s">
        <v>333</v>
      </c>
      <c r="S2625" t="s">
        <v>38</v>
      </c>
      <c r="T2625" t="s">
        <v>89</v>
      </c>
      <c r="V2625" t="s">
        <v>302</v>
      </c>
      <c r="Y2625" t="s">
        <v>152</v>
      </c>
    </row>
    <row r="2626" spans="1:25" x14ac:dyDescent="0.45">
      <c r="A2626" t="s">
        <v>274</v>
      </c>
      <c r="B2626" t="s">
        <v>303</v>
      </c>
      <c r="C2626">
        <v>2398</v>
      </c>
      <c r="D2626">
        <v>1301</v>
      </c>
      <c r="F2626">
        <v>2022</v>
      </c>
      <c r="G2626">
        <v>1764</v>
      </c>
      <c r="H2626">
        <v>1660.45</v>
      </c>
      <c r="I2626">
        <v>154000.24</v>
      </c>
      <c r="K2626">
        <v>0.48099999999999998</v>
      </c>
      <c r="L2626">
        <v>1E-3</v>
      </c>
      <c r="M2626">
        <v>96036.77</v>
      </c>
      <c r="N2626">
        <v>5.9799999999999999E-2</v>
      </c>
      <c r="O2626">
        <v>31.094999999999999</v>
      </c>
      <c r="P2626">
        <v>0.04</v>
      </c>
      <c r="Q2626">
        <v>1592350.267</v>
      </c>
      <c r="R2626" t="s">
        <v>333</v>
      </c>
      <c r="S2626" t="s">
        <v>38</v>
      </c>
      <c r="T2626" t="s">
        <v>89</v>
      </c>
      <c r="V2626" t="s">
        <v>302</v>
      </c>
      <c r="Y2626" t="s">
        <v>152</v>
      </c>
    </row>
    <row r="2627" spans="1:25" x14ac:dyDescent="0.45">
      <c r="A2627" t="s">
        <v>274</v>
      </c>
      <c r="B2627" t="s">
        <v>303</v>
      </c>
      <c r="C2627">
        <v>2398</v>
      </c>
      <c r="D2627">
        <v>1301</v>
      </c>
      <c r="F2627">
        <v>2023</v>
      </c>
      <c r="G2627">
        <v>2621</v>
      </c>
      <c r="H2627">
        <v>2525.3200000000002</v>
      </c>
      <c r="I2627">
        <v>291904.25</v>
      </c>
      <c r="K2627">
        <v>0.71099999999999997</v>
      </c>
      <c r="L2627">
        <v>1E-3</v>
      </c>
      <c r="M2627">
        <v>140869.10999999999</v>
      </c>
      <c r="N2627">
        <v>5.8999999999999997E-2</v>
      </c>
      <c r="O2627">
        <v>29.954999999999998</v>
      </c>
      <c r="P2627">
        <v>2.7E-2</v>
      </c>
      <c r="Q2627">
        <v>2369696.395</v>
      </c>
      <c r="R2627" t="s">
        <v>333</v>
      </c>
      <c r="S2627" t="s">
        <v>38</v>
      </c>
      <c r="T2627" t="s">
        <v>89</v>
      </c>
      <c r="V2627" t="s">
        <v>302</v>
      </c>
      <c r="Y2627" t="s">
        <v>152</v>
      </c>
    </row>
    <row r="2628" spans="1:25" x14ac:dyDescent="0.45">
      <c r="A2628" t="s">
        <v>274</v>
      </c>
      <c r="B2628" t="s">
        <v>303</v>
      </c>
      <c r="C2628">
        <v>2398</v>
      </c>
      <c r="D2628">
        <v>1301</v>
      </c>
      <c r="F2628">
        <v>2024</v>
      </c>
      <c r="G2628">
        <v>965</v>
      </c>
      <c r="H2628">
        <v>931.2</v>
      </c>
      <c r="I2628">
        <v>109948.59</v>
      </c>
      <c r="K2628">
        <v>0.27600000000000002</v>
      </c>
      <c r="L2628">
        <v>1E-3</v>
      </c>
      <c r="M2628">
        <v>54718.161</v>
      </c>
      <c r="N2628">
        <v>5.91E-2</v>
      </c>
      <c r="O2628">
        <v>12.942</v>
      </c>
      <c r="P2628">
        <v>3.1699999999999999E-2</v>
      </c>
      <c r="Q2628">
        <v>919605.174</v>
      </c>
      <c r="R2628" t="s">
        <v>333</v>
      </c>
      <c r="S2628" t="s">
        <v>38</v>
      </c>
      <c r="T2628" t="s">
        <v>89</v>
      </c>
      <c r="V2628" t="s">
        <v>302</v>
      </c>
      <c r="Y2628" t="s">
        <v>152</v>
      </c>
    </row>
    <row r="2629" spans="1:25" x14ac:dyDescent="0.45">
      <c r="A2629" t="s">
        <v>274</v>
      </c>
      <c r="B2629" t="s">
        <v>303</v>
      </c>
      <c r="C2629">
        <v>2398</v>
      </c>
      <c r="D2629">
        <v>1401</v>
      </c>
      <c r="F2629">
        <v>2009</v>
      </c>
      <c r="G2629">
        <v>6135</v>
      </c>
      <c r="H2629">
        <v>5941.62</v>
      </c>
      <c r="I2629">
        <v>438185.53</v>
      </c>
      <c r="K2629">
        <v>2.044</v>
      </c>
      <c r="L2629">
        <v>1.1000000000000001E-3</v>
      </c>
      <c r="M2629">
        <v>329560.71899999998</v>
      </c>
      <c r="N2629">
        <v>5.9200000000000003E-2</v>
      </c>
      <c r="O2629">
        <v>98.534999999999997</v>
      </c>
      <c r="P2629">
        <v>3.95E-2</v>
      </c>
      <c r="Q2629">
        <v>5523339.5719999997</v>
      </c>
      <c r="R2629" t="s">
        <v>333</v>
      </c>
      <c r="S2629" t="s">
        <v>38</v>
      </c>
      <c r="T2629" t="s">
        <v>89</v>
      </c>
      <c r="V2629" t="s">
        <v>302</v>
      </c>
      <c r="Y2629" t="s">
        <v>107</v>
      </c>
    </row>
    <row r="2630" spans="1:25" x14ac:dyDescent="0.45">
      <c r="A2630" t="s">
        <v>274</v>
      </c>
      <c r="B2630" t="s">
        <v>303</v>
      </c>
      <c r="C2630">
        <v>2398</v>
      </c>
      <c r="D2630">
        <v>1401</v>
      </c>
      <c r="F2630">
        <v>2010</v>
      </c>
      <c r="G2630">
        <v>7284</v>
      </c>
      <c r="H2630">
        <v>7170.25</v>
      </c>
      <c r="I2630">
        <v>560586.85</v>
      </c>
      <c r="K2630">
        <v>2.0819999999999999</v>
      </c>
      <c r="L2630">
        <v>1E-3</v>
      </c>
      <c r="M2630">
        <v>412477.79599999997</v>
      </c>
      <c r="N2630">
        <v>5.8999999999999997E-2</v>
      </c>
      <c r="O2630">
        <v>101.027</v>
      </c>
      <c r="P2630">
        <v>3.1199999999999999E-2</v>
      </c>
      <c r="Q2630">
        <v>6940740.5120000001</v>
      </c>
      <c r="R2630" t="s">
        <v>333</v>
      </c>
      <c r="S2630" t="s">
        <v>38</v>
      </c>
      <c r="T2630" t="s">
        <v>89</v>
      </c>
      <c r="V2630" t="s">
        <v>302</v>
      </c>
      <c r="Y2630" t="s">
        <v>107</v>
      </c>
    </row>
    <row r="2631" spans="1:25" x14ac:dyDescent="0.45">
      <c r="A2631" t="s">
        <v>274</v>
      </c>
      <c r="B2631" t="s">
        <v>303</v>
      </c>
      <c r="C2631">
        <v>2398</v>
      </c>
      <c r="D2631">
        <v>1401</v>
      </c>
      <c r="F2631">
        <v>2011</v>
      </c>
      <c r="G2631">
        <v>7354</v>
      </c>
      <c r="H2631">
        <v>7289.32</v>
      </c>
      <c r="I2631">
        <v>552080.46</v>
      </c>
      <c r="K2631">
        <v>2.0619999999999998</v>
      </c>
      <c r="L2631">
        <v>1E-3</v>
      </c>
      <c r="M2631">
        <v>408507.90299999999</v>
      </c>
      <c r="N2631">
        <v>5.8999999999999997E-2</v>
      </c>
      <c r="O2631">
        <v>106.89400000000001</v>
      </c>
      <c r="P2631">
        <v>3.2399999999999998E-2</v>
      </c>
      <c r="Q2631">
        <v>6873969.9450000003</v>
      </c>
      <c r="R2631" t="s">
        <v>333</v>
      </c>
      <c r="S2631" t="s">
        <v>38</v>
      </c>
      <c r="T2631" t="s">
        <v>89</v>
      </c>
      <c r="V2631" t="s">
        <v>302</v>
      </c>
      <c r="Y2631" t="s">
        <v>107</v>
      </c>
    </row>
    <row r="2632" spans="1:25" x14ac:dyDescent="0.45">
      <c r="A2632" t="s">
        <v>274</v>
      </c>
      <c r="B2632" t="s">
        <v>303</v>
      </c>
      <c r="C2632">
        <v>2398</v>
      </c>
      <c r="D2632">
        <v>1401</v>
      </c>
      <c r="F2632">
        <v>2012</v>
      </c>
      <c r="G2632">
        <v>6763</v>
      </c>
      <c r="H2632">
        <v>6653.46</v>
      </c>
      <c r="I2632">
        <v>539593.72</v>
      </c>
      <c r="K2632">
        <v>1.9650000000000001</v>
      </c>
      <c r="L2632">
        <v>1E-3</v>
      </c>
      <c r="M2632">
        <v>389135.25799999997</v>
      </c>
      <c r="N2632">
        <v>5.8999999999999997E-2</v>
      </c>
      <c r="O2632">
        <v>112.76900000000001</v>
      </c>
      <c r="P2632">
        <v>3.6499999999999998E-2</v>
      </c>
      <c r="Q2632">
        <v>6547975.5829999996</v>
      </c>
      <c r="R2632" t="s">
        <v>333</v>
      </c>
      <c r="S2632" t="s">
        <v>38</v>
      </c>
      <c r="T2632" t="s">
        <v>89</v>
      </c>
      <c r="V2632" t="s">
        <v>302</v>
      </c>
      <c r="Y2632" t="s">
        <v>277</v>
      </c>
    </row>
    <row r="2633" spans="1:25" x14ac:dyDescent="0.45">
      <c r="A2633" t="s">
        <v>274</v>
      </c>
      <c r="B2633" t="s">
        <v>303</v>
      </c>
      <c r="C2633">
        <v>2398</v>
      </c>
      <c r="D2633">
        <v>1401</v>
      </c>
      <c r="F2633">
        <v>2013</v>
      </c>
      <c r="G2633">
        <v>6332</v>
      </c>
      <c r="H2633">
        <v>6246.02</v>
      </c>
      <c r="I2633">
        <v>518146.79</v>
      </c>
      <c r="K2633">
        <v>1.89</v>
      </c>
      <c r="L2633">
        <v>1E-3</v>
      </c>
      <c r="M2633">
        <v>374293.04100000003</v>
      </c>
      <c r="N2633">
        <v>5.8999999999999997E-2</v>
      </c>
      <c r="O2633">
        <v>101.01600000000001</v>
      </c>
      <c r="P2633">
        <v>3.3300000000000003E-2</v>
      </c>
      <c r="Q2633">
        <v>6298231.8660000004</v>
      </c>
      <c r="R2633" t="s">
        <v>333</v>
      </c>
      <c r="S2633" t="s">
        <v>38</v>
      </c>
      <c r="T2633" t="s">
        <v>89</v>
      </c>
      <c r="V2633" t="s">
        <v>302</v>
      </c>
      <c r="Y2633" t="s">
        <v>277</v>
      </c>
    </row>
    <row r="2634" spans="1:25" x14ac:dyDescent="0.45">
      <c r="A2634" t="s">
        <v>274</v>
      </c>
      <c r="B2634" t="s">
        <v>303</v>
      </c>
      <c r="C2634">
        <v>2398</v>
      </c>
      <c r="D2634">
        <v>1401</v>
      </c>
      <c r="F2634">
        <v>2014</v>
      </c>
      <c r="G2634">
        <v>7036</v>
      </c>
      <c r="H2634">
        <v>6952.71</v>
      </c>
      <c r="I2634">
        <v>605755.17000000004</v>
      </c>
      <c r="K2634">
        <v>2.1909999999999998</v>
      </c>
      <c r="L2634">
        <v>1E-3</v>
      </c>
      <c r="M2634">
        <v>429863.31099999999</v>
      </c>
      <c r="N2634">
        <v>5.8999999999999997E-2</v>
      </c>
      <c r="O2634">
        <v>115.53700000000001</v>
      </c>
      <c r="P2634">
        <v>3.3700000000000001E-2</v>
      </c>
      <c r="Q2634">
        <v>7231949.0760000004</v>
      </c>
      <c r="R2634" t="s">
        <v>333</v>
      </c>
      <c r="S2634" t="s">
        <v>38</v>
      </c>
      <c r="T2634" t="s">
        <v>89</v>
      </c>
      <c r="V2634" t="s">
        <v>302</v>
      </c>
      <c r="Y2634" t="s">
        <v>277</v>
      </c>
    </row>
    <row r="2635" spans="1:25" x14ac:dyDescent="0.45">
      <c r="A2635" t="s">
        <v>274</v>
      </c>
      <c r="B2635" t="s">
        <v>303</v>
      </c>
      <c r="C2635">
        <v>2398</v>
      </c>
      <c r="D2635">
        <v>1401</v>
      </c>
      <c r="F2635">
        <v>2015</v>
      </c>
      <c r="G2635">
        <v>7008</v>
      </c>
      <c r="H2635">
        <v>6940.78</v>
      </c>
      <c r="I2635">
        <v>574051.32999999996</v>
      </c>
      <c r="K2635">
        <v>2.9260000000000002</v>
      </c>
      <c r="L2635">
        <v>1.1999999999999999E-3</v>
      </c>
      <c r="M2635">
        <v>436582.26799999998</v>
      </c>
      <c r="N2635">
        <v>5.9400000000000001E-2</v>
      </c>
      <c r="O2635">
        <v>98.244</v>
      </c>
      <c r="P2635">
        <v>2.7799999999999998E-2</v>
      </c>
      <c r="Q2635">
        <v>7299359.6349999998</v>
      </c>
      <c r="R2635" t="s">
        <v>333</v>
      </c>
      <c r="S2635" t="s">
        <v>38</v>
      </c>
      <c r="T2635" t="s">
        <v>89</v>
      </c>
      <c r="V2635" t="s">
        <v>302</v>
      </c>
      <c r="Y2635" t="s">
        <v>297</v>
      </c>
    </row>
    <row r="2636" spans="1:25" x14ac:dyDescent="0.45">
      <c r="A2636" t="s">
        <v>274</v>
      </c>
      <c r="B2636" t="s">
        <v>303</v>
      </c>
      <c r="C2636">
        <v>2398</v>
      </c>
      <c r="D2636">
        <v>1401</v>
      </c>
      <c r="F2636">
        <v>2016</v>
      </c>
      <c r="G2636">
        <v>4082</v>
      </c>
      <c r="H2636">
        <v>4010.82</v>
      </c>
      <c r="I2636">
        <v>329780.71000000002</v>
      </c>
      <c r="K2636">
        <v>1.2270000000000001</v>
      </c>
      <c r="L2636">
        <v>1E-3</v>
      </c>
      <c r="M2636">
        <v>242824.61799999999</v>
      </c>
      <c r="N2636">
        <v>5.91E-2</v>
      </c>
      <c r="O2636">
        <v>56.447000000000003</v>
      </c>
      <c r="P2636">
        <v>2.92E-2</v>
      </c>
      <c r="Q2636">
        <v>4083544.8229999999</v>
      </c>
      <c r="R2636" t="s">
        <v>333</v>
      </c>
      <c r="S2636" t="s">
        <v>38</v>
      </c>
      <c r="T2636" t="s">
        <v>89</v>
      </c>
      <c r="V2636" t="s">
        <v>302</v>
      </c>
      <c r="Y2636" t="s">
        <v>297</v>
      </c>
    </row>
    <row r="2637" spans="1:25" x14ac:dyDescent="0.45">
      <c r="A2637" t="s">
        <v>274</v>
      </c>
      <c r="B2637" t="s">
        <v>303</v>
      </c>
      <c r="C2637">
        <v>2398</v>
      </c>
      <c r="D2637">
        <v>1401</v>
      </c>
      <c r="F2637">
        <v>2017</v>
      </c>
      <c r="G2637">
        <v>1473</v>
      </c>
      <c r="H2637">
        <v>1377.8</v>
      </c>
      <c r="I2637">
        <v>114990.19</v>
      </c>
      <c r="K2637">
        <v>0.45700000000000002</v>
      </c>
      <c r="L2637">
        <v>1E-3</v>
      </c>
      <c r="M2637">
        <v>84216.914999999994</v>
      </c>
      <c r="N2637">
        <v>5.9700000000000003E-2</v>
      </c>
      <c r="O2637">
        <v>31.588999999999999</v>
      </c>
      <c r="P2637">
        <v>4.9700000000000001E-2</v>
      </c>
      <c r="Q2637">
        <v>1396078.152</v>
      </c>
      <c r="R2637" t="s">
        <v>333</v>
      </c>
      <c r="S2637" t="s">
        <v>38</v>
      </c>
      <c r="T2637" t="s">
        <v>89</v>
      </c>
      <c r="V2637" t="s">
        <v>302</v>
      </c>
      <c r="Y2637" t="s">
        <v>299</v>
      </c>
    </row>
    <row r="2638" spans="1:25" x14ac:dyDescent="0.45">
      <c r="A2638" t="s">
        <v>274</v>
      </c>
      <c r="B2638" t="s">
        <v>303</v>
      </c>
      <c r="C2638">
        <v>2398</v>
      </c>
      <c r="D2638">
        <v>1401</v>
      </c>
      <c r="F2638">
        <v>2018</v>
      </c>
      <c r="G2638">
        <v>2598</v>
      </c>
      <c r="H2638">
        <v>2503.2399999999998</v>
      </c>
      <c r="I2638">
        <v>206491.14</v>
      </c>
      <c r="K2638">
        <v>0.77200000000000002</v>
      </c>
      <c r="L2638">
        <v>1E-3</v>
      </c>
      <c r="M2638">
        <v>151690.31</v>
      </c>
      <c r="N2638">
        <v>6.0199999999999997E-2</v>
      </c>
      <c r="O2638">
        <v>51.143000000000001</v>
      </c>
      <c r="P2638">
        <v>4.24E-2</v>
      </c>
      <c r="Q2638">
        <v>2491488.0499999998</v>
      </c>
      <c r="R2638" t="s">
        <v>333</v>
      </c>
      <c r="S2638" t="s">
        <v>38</v>
      </c>
      <c r="T2638" t="s">
        <v>89</v>
      </c>
      <c r="V2638" t="s">
        <v>302</v>
      </c>
      <c r="Y2638" t="s">
        <v>299</v>
      </c>
    </row>
    <row r="2639" spans="1:25" x14ac:dyDescent="0.45">
      <c r="A2639" t="s">
        <v>274</v>
      </c>
      <c r="B2639" t="s">
        <v>303</v>
      </c>
      <c r="C2639">
        <v>2398</v>
      </c>
      <c r="D2639">
        <v>1401</v>
      </c>
      <c r="F2639">
        <v>2019</v>
      </c>
      <c r="G2639">
        <v>2430</v>
      </c>
      <c r="H2639">
        <v>2308.67</v>
      </c>
      <c r="I2639">
        <v>210646.42</v>
      </c>
      <c r="K2639">
        <v>0.73699999999999999</v>
      </c>
      <c r="L2639">
        <v>1E-3</v>
      </c>
      <c r="M2639">
        <v>146114.755</v>
      </c>
      <c r="N2639">
        <v>5.91E-2</v>
      </c>
      <c r="O2639">
        <v>39.899000000000001</v>
      </c>
      <c r="P2639">
        <v>3.5000000000000003E-2</v>
      </c>
      <c r="Q2639">
        <v>2455696.42</v>
      </c>
      <c r="R2639" t="s">
        <v>333</v>
      </c>
      <c r="S2639" t="s">
        <v>38</v>
      </c>
      <c r="T2639" t="s">
        <v>89</v>
      </c>
      <c r="V2639" t="s">
        <v>302</v>
      </c>
      <c r="Y2639" t="s">
        <v>299</v>
      </c>
    </row>
    <row r="2640" spans="1:25" x14ac:dyDescent="0.45">
      <c r="A2640" t="s">
        <v>274</v>
      </c>
      <c r="B2640" t="s">
        <v>303</v>
      </c>
      <c r="C2640">
        <v>2398</v>
      </c>
      <c r="D2640">
        <v>1401</v>
      </c>
      <c r="F2640">
        <v>2020</v>
      </c>
      <c r="G2640">
        <v>1664</v>
      </c>
      <c r="H2640">
        <v>1590.4</v>
      </c>
      <c r="I2640">
        <v>144105.62</v>
      </c>
      <c r="K2640">
        <v>0.505</v>
      </c>
      <c r="L2640">
        <v>1E-3</v>
      </c>
      <c r="M2640">
        <v>99948.017000000007</v>
      </c>
      <c r="N2640">
        <v>5.8999999999999997E-2</v>
      </c>
      <c r="O2640">
        <v>28.334</v>
      </c>
      <c r="P2640">
        <v>3.4500000000000003E-2</v>
      </c>
      <c r="Q2640">
        <v>1681754.5859999999</v>
      </c>
      <c r="R2640" t="s">
        <v>333</v>
      </c>
      <c r="S2640" t="s">
        <v>38</v>
      </c>
      <c r="T2640" t="s">
        <v>89</v>
      </c>
      <c r="V2640" t="s">
        <v>302</v>
      </c>
      <c r="Y2640" t="s">
        <v>147</v>
      </c>
    </row>
    <row r="2641" spans="1:25" x14ac:dyDescent="0.45">
      <c r="A2641" t="s">
        <v>274</v>
      </c>
      <c r="B2641" t="s">
        <v>303</v>
      </c>
      <c r="C2641">
        <v>2398</v>
      </c>
      <c r="D2641">
        <v>1401</v>
      </c>
      <c r="F2641">
        <v>2021</v>
      </c>
      <c r="G2641">
        <v>1866</v>
      </c>
      <c r="H2641">
        <v>1827.72</v>
      </c>
      <c r="I2641">
        <v>155020.04999999999</v>
      </c>
      <c r="K2641">
        <v>0.55300000000000005</v>
      </c>
      <c r="L2641">
        <v>1E-3</v>
      </c>
      <c r="M2641">
        <v>109466.68700000001</v>
      </c>
      <c r="N2641">
        <v>5.8999999999999997E-2</v>
      </c>
      <c r="O2641">
        <v>30.263999999999999</v>
      </c>
      <c r="P2641">
        <v>3.2500000000000001E-2</v>
      </c>
      <c r="Q2641">
        <v>1841938.7760000001</v>
      </c>
      <c r="R2641" t="s">
        <v>333</v>
      </c>
      <c r="S2641" t="s">
        <v>38</v>
      </c>
      <c r="T2641" t="s">
        <v>89</v>
      </c>
      <c r="V2641" t="s">
        <v>302</v>
      </c>
      <c r="Y2641" t="s">
        <v>152</v>
      </c>
    </row>
    <row r="2642" spans="1:25" x14ac:dyDescent="0.45">
      <c r="A2642" t="s">
        <v>274</v>
      </c>
      <c r="B2642" t="s">
        <v>303</v>
      </c>
      <c r="C2642">
        <v>2398</v>
      </c>
      <c r="D2642">
        <v>1401</v>
      </c>
      <c r="F2642">
        <v>2022</v>
      </c>
      <c r="G2642">
        <v>2398</v>
      </c>
      <c r="H2642">
        <v>2340.2800000000002</v>
      </c>
      <c r="I2642">
        <v>220009.44</v>
      </c>
      <c r="K2642">
        <v>0.73699999999999999</v>
      </c>
      <c r="L2642">
        <v>1E-3</v>
      </c>
      <c r="M2642">
        <v>146776.55499999999</v>
      </c>
      <c r="N2642">
        <v>5.96E-2</v>
      </c>
      <c r="O2642">
        <v>41.533000000000001</v>
      </c>
      <c r="P2642">
        <v>3.4500000000000003E-2</v>
      </c>
      <c r="Q2642">
        <v>2443672.5460000001</v>
      </c>
      <c r="R2642" t="s">
        <v>333</v>
      </c>
      <c r="S2642" t="s">
        <v>38</v>
      </c>
      <c r="T2642" t="s">
        <v>89</v>
      </c>
      <c r="V2642" t="s">
        <v>302</v>
      </c>
      <c r="Y2642" t="s">
        <v>152</v>
      </c>
    </row>
    <row r="2643" spans="1:25" x14ac:dyDescent="0.45">
      <c r="A2643" t="s">
        <v>274</v>
      </c>
      <c r="B2643" t="s">
        <v>303</v>
      </c>
      <c r="C2643">
        <v>2398</v>
      </c>
      <c r="D2643">
        <v>1401</v>
      </c>
      <c r="F2643">
        <v>2023</v>
      </c>
      <c r="G2643">
        <v>2427</v>
      </c>
      <c r="H2643">
        <v>2330.11</v>
      </c>
      <c r="I2643">
        <v>299494.90999999997</v>
      </c>
      <c r="K2643">
        <v>0.73</v>
      </c>
      <c r="L2643">
        <v>1E-3</v>
      </c>
      <c r="M2643">
        <v>145078.818</v>
      </c>
      <c r="N2643">
        <v>5.9200000000000003E-2</v>
      </c>
      <c r="O2643">
        <v>42.018999999999998</v>
      </c>
      <c r="P2643">
        <v>3.6400000000000002E-2</v>
      </c>
      <c r="Q2643">
        <v>2434544.6710000001</v>
      </c>
      <c r="R2643" t="s">
        <v>333</v>
      </c>
      <c r="S2643" t="s">
        <v>38</v>
      </c>
      <c r="T2643" t="s">
        <v>89</v>
      </c>
      <c r="V2643" t="s">
        <v>302</v>
      </c>
      <c r="Y2643" t="s">
        <v>152</v>
      </c>
    </row>
    <row r="2644" spans="1:25" x14ac:dyDescent="0.45">
      <c r="A2644" t="s">
        <v>274</v>
      </c>
      <c r="B2644" t="s">
        <v>303</v>
      </c>
      <c r="C2644">
        <v>2398</v>
      </c>
      <c r="D2644">
        <v>1401</v>
      </c>
      <c r="F2644">
        <v>2024</v>
      </c>
      <c r="G2644">
        <v>247</v>
      </c>
      <c r="H2644">
        <v>212.99</v>
      </c>
      <c r="I2644">
        <v>26837.07</v>
      </c>
      <c r="K2644">
        <v>6.7000000000000004E-2</v>
      </c>
      <c r="L2644">
        <v>1E-3</v>
      </c>
      <c r="M2644">
        <v>13256.547</v>
      </c>
      <c r="N2644">
        <v>5.9400000000000001E-2</v>
      </c>
      <c r="O2644">
        <v>4.125</v>
      </c>
      <c r="P2644">
        <v>4.7E-2</v>
      </c>
      <c r="Q2644">
        <v>221784.83300000001</v>
      </c>
      <c r="R2644" t="s">
        <v>333</v>
      </c>
      <c r="S2644" t="s">
        <v>38</v>
      </c>
      <c r="T2644" t="s">
        <v>89</v>
      </c>
      <c r="V2644" t="s">
        <v>302</v>
      </c>
      <c r="Y2644" t="s">
        <v>152</v>
      </c>
    </row>
    <row r="2645" spans="1:25" x14ac:dyDescent="0.45">
      <c r="A2645" t="s">
        <v>274</v>
      </c>
      <c r="B2645" t="s">
        <v>303</v>
      </c>
      <c r="C2645">
        <v>2398</v>
      </c>
      <c r="D2645">
        <v>2101</v>
      </c>
      <c r="F2645">
        <v>2009</v>
      </c>
      <c r="G2645">
        <v>6058</v>
      </c>
      <c r="H2645">
        <v>5899.74</v>
      </c>
      <c r="I2645">
        <v>631978.23999999999</v>
      </c>
      <c r="K2645">
        <v>2.3119999999999998</v>
      </c>
      <c r="L2645">
        <v>1E-3</v>
      </c>
      <c r="M2645">
        <v>445354.78899999999</v>
      </c>
      <c r="N2645">
        <v>5.8999999999999997E-2</v>
      </c>
      <c r="O2645">
        <v>42.121000000000002</v>
      </c>
      <c r="P2645">
        <v>1.8100000000000002E-2</v>
      </c>
      <c r="Q2645">
        <v>7489905.5099999998</v>
      </c>
      <c r="R2645" t="s">
        <v>333</v>
      </c>
      <c r="S2645" t="s">
        <v>38</v>
      </c>
      <c r="T2645" t="s">
        <v>89</v>
      </c>
      <c r="V2645" t="s">
        <v>88</v>
      </c>
      <c r="Y2645" t="s">
        <v>107</v>
      </c>
    </row>
    <row r="2646" spans="1:25" x14ac:dyDescent="0.45">
      <c r="A2646" t="s">
        <v>274</v>
      </c>
      <c r="B2646" t="s">
        <v>303</v>
      </c>
      <c r="C2646">
        <v>2398</v>
      </c>
      <c r="D2646">
        <v>2101</v>
      </c>
      <c r="F2646">
        <v>2010</v>
      </c>
      <c r="G2646">
        <v>6933</v>
      </c>
      <c r="H2646">
        <v>6845.34</v>
      </c>
      <c r="I2646">
        <v>838691.69</v>
      </c>
      <c r="K2646">
        <v>2.907</v>
      </c>
      <c r="L2646">
        <v>1E-3</v>
      </c>
      <c r="M2646">
        <v>575802.53399999999</v>
      </c>
      <c r="N2646">
        <v>5.8999999999999997E-2</v>
      </c>
      <c r="O2646">
        <v>34.203000000000003</v>
      </c>
      <c r="P2646">
        <v>0.01</v>
      </c>
      <c r="Q2646">
        <v>9688967.2630000003</v>
      </c>
      <c r="R2646" t="s">
        <v>333</v>
      </c>
      <c r="S2646" t="s">
        <v>38</v>
      </c>
      <c r="T2646" t="s">
        <v>89</v>
      </c>
      <c r="V2646" t="s">
        <v>88</v>
      </c>
      <c r="Y2646" t="s">
        <v>107</v>
      </c>
    </row>
    <row r="2647" spans="1:25" x14ac:dyDescent="0.45">
      <c r="A2647" t="s">
        <v>274</v>
      </c>
      <c r="B2647" t="s">
        <v>303</v>
      </c>
      <c r="C2647">
        <v>2398</v>
      </c>
      <c r="D2647">
        <v>2101</v>
      </c>
      <c r="F2647">
        <v>2011</v>
      </c>
      <c r="G2647">
        <v>6899</v>
      </c>
      <c r="H2647">
        <v>6833.73</v>
      </c>
      <c r="I2647">
        <v>854000.11</v>
      </c>
      <c r="K2647">
        <v>2.9380000000000002</v>
      </c>
      <c r="L2647">
        <v>1E-3</v>
      </c>
      <c r="M2647">
        <v>582034.34100000001</v>
      </c>
      <c r="N2647">
        <v>5.8999999999999997E-2</v>
      </c>
      <c r="O2647">
        <v>30.172999999999998</v>
      </c>
      <c r="P2647">
        <v>8.2000000000000007E-3</v>
      </c>
      <c r="Q2647">
        <v>9793839.8489999995</v>
      </c>
      <c r="R2647" t="s">
        <v>333</v>
      </c>
      <c r="S2647" t="s">
        <v>38</v>
      </c>
      <c r="T2647" t="s">
        <v>89</v>
      </c>
      <c r="V2647" t="s">
        <v>88</v>
      </c>
      <c r="Y2647" t="s">
        <v>107</v>
      </c>
    </row>
    <row r="2648" spans="1:25" x14ac:dyDescent="0.45">
      <c r="A2648" t="s">
        <v>274</v>
      </c>
      <c r="B2648" t="s">
        <v>303</v>
      </c>
      <c r="C2648">
        <v>2398</v>
      </c>
      <c r="D2648">
        <v>2101</v>
      </c>
      <c r="F2648">
        <v>2012</v>
      </c>
      <c r="G2648">
        <v>7570</v>
      </c>
      <c r="H2648">
        <v>7475.91</v>
      </c>
      <c r="I2648">
        <v>870532.74</v>
      </c>
      <c r="K2648">
        <v>3.0649999999999999</v>
      </c>
      <c r="L2648">
        <v>1E-3</v>
      </c>
      <c r="M2648">
        <v>607202.51</v>
      </c>
      <c r="N2648">
        <v>5.8999999999999997E-2</v>
      </c>
      <c r="O2648">
        <v>29.277999999999999</v>
      </c>
      <c r="P2648">
        <v>8.2000000000000007E-3</v>
      </c>
      <c r="Q2648">
        <v>10217323.358999999</v>
      </c>
      <c r="R2648" t="s">
        <v>333</v>
      </c>
      <c r="S2648" t="s">
        <v>38</v>
      </c>
      <c r="T2648" t="s">
        <v>89</v>
      </c>
      <c r="V2648" t="s">
        <v>88</v>
      </c>
      <c r="Y2648" t="s">
        <v>277</v>
      </c>
    </row>
    <row r="2649" spans="1:25" x14ac:dyDescent="0.45">
      <c r="A2649" t="s">
        <v>274</v>
      </c>
      <c r="B2649" t="s">
        <v>303</v>
      </c>
      <c r="C2649">
        <v>2398</v>
      </c>
      <c r="D2649">
        <v>2101</v>
      </c>
      <c r="F2649">
        <v>2013</v>
      </c>
      <c r="G2649">
        <v>7402</v>
      </c>
      <c r="H2649">
        <v>7318.74</v>
      </c>
      <c r="I2649">
        <v>849814.19</v>
      </c>
      <c r="K2649">
        <v>3.0449999999999999</v>
      </c>
      <c r="L2649">
        <v>1E-3</v>
      </c>
      <c r="M2649">
        <v>603168.82900000003</v>
      </c>
      <c r="N2649">
        <v>5.8999999999999997E-2</v>
      </c>
      <c r="O2649">
        <v>29.099</v>
      </c>
      <c r="P2649">
        <v>8.2000000000000007E-3</v>
      </c>
      <c r="Q2649">
        <v>10149539.058</v>
      </c>
      <c r="R2649" t="s">
        <v>333</v>
      </c>
      <c r="S2649" t="s">
        <v>38</v>
      </c>
      <c r="T2649" t="s">
        <v>89</v>
      </c>
      <c r="V2649" t="s">
        <v>88</v>
      </c>
      <c r="Y2649" t="s">
        <v>277</v>
      </c>
    </row>
    <row r="2650" spans="1:25" x14ac:dyDescent="0.45">
      <c r="A2650" t="s">
        <v>274</v>
      </c>
      <c r="B2650" t="s">
        <v>303</v>
      </c>
      <c r="C2650">
        <v>2398</v>
      </c>
      <c r="D2650">
        <v>2101</v>
      </c>
      <c r="F2650">
        <v>2014</v>
      </c>
      <c r="G2650">
        <v>7841</v>
      </c>
      <c r="H2650">
        <v>7811.91</v>
      </c>
      <c r="I2650">
        <v>915112.94</v>
      </c>
      <c r="K2650">
        <v>3.306</v>
      </c>
      <c r="L2650">
        <v>1E-3</v>
      </c>
      <c r="M2650">
        <v>654799.67500000005</v>
      </c>
      <c r="N2650">
        <v>5.8999999999999997E-2</v>
      </c>
      <c r="O2650">
        <v>27.306000000000001</v>
      </c>
      <c r="P2650">
        <v>5.7999999999999996E-3</v>
      </c>
      <c r="Q2650">
        <v>11018270.870999999</v>
      </c>
      <c r="R2650" t="s">
        <v>333</v>
      </c>
      <c r="S2650" t="s">
        <v>38</v>
      </c>
      <c r="T2650" t="s">
        <v>89</v>
      </c>
      <c r="V2650" t="s">
        <v>88</v>
      </c>
      <c r="Y2650" t="s">
        <v>277</v>
      </c>
    </row>
    <row r="2651" spans="1:25" x14ac:dyDescent="0.45">
      <c r="A2651" t="s">
        <v>274</v>
      </c>
      <c r="B2651" t="s">
        <v>303</v>
      </c>
      <c r="C2651">
        <v>2398</v>
      </c>
      <c r="D2651">
        <v>2101</v>
      </c>
      <c r="F2651">
        <v>2015</v>
      </c>
      <c r="G2651">
        <v>6152</v>
      </c>
      <c r="H2651">
        <v>6103.09</v>
      </c>
      <c r="I2651">
        <v>761142.84</v>
      </c>
      <c r="K2651">
        <v>2.718</v>
      </c>
      <c r="L2651">
        <v>1E-3</v>
      </c>
      <c r="M2651">
        <v>535999.92500000005</v>
      </c>
      <c r="N2651">
        <v>5.8999999999999997E-2</v>
      </c>
      <c r="O2651">
        <v>22.802</v>
      </c>
      <c r="P2651">
        <v>7.1999999999999998E-3</v>
      </c>
      <c r="Q2651">
        <v>9018393.5390000008</v>
      </c>
      <c r="R2651" t="s">
        <v>333</v>
      </c>
      <c r="S2651" t="s">
        <v>38</v>
      </c>
      <c r="T2651" t="s">
        <v>89</v>
      </c>
      <c r="V2651" t="s">
        <v>88</v>
      </c>
      <c r="Y2651" t="s">
        <v>297</v>
      </c>
    </row>
    <row r="2652" spans="1:25" x14ac:dyDescent="0.45">
      <c r="A2652" t="s">
        <v>274</v>
      </c>
      <c r="B2652" t="s">
        <v>303</v>
      </c>
      <c r="C2652">
        <v>2398</v>
      </c>
      <c r="D2652">
        <v>2101</v>
      </c>
      <c r="F2652">
        <v>2016</v>
      </c>
      <c r="G2652">
        <v>7102</v>
      </c>
      <c r="H2652">
        <v>7044.56</v>
      </c>
      <c r="I2652">
        <v>932196.16</v>
      </c>
      <c r="K2652">
        <v>3.194</v>
      </c>
      <c r="L2652">
        <v>1E-3</v>
      </c>
      <c r="M2652">
        <v>632347.94200000004</v>
      </c>
      <c r="N2652">
        <v>5.91E-2</v>
      </c>
      <c r="O2652">
        <v>25.547999999999998</v>
      </c>
      <c r="P2652">
        <v>6.4000000000000003E-3</v>
      </c>
      <c r="Q2652">
        <v>10634624.981000001</v>
      </c>
      <c r="R2652" t="s">
        <v>333</v>
      </c>
      <c r="S2652" t="s">
        <v>38</v>
      </c>
      <c r="T2652" t="s">
        <v>89</v>
      </c>
      <c r="V2652" t="s">
        <v>88</v>
      </c>
      <c r="Y2652" t="s">
        <v>297</v>
      </c>
    </row>
    <row r="2653" spans="1:25" x14ac:dyDescent="0.45">
      <c r="A2653" t="s">
        <v>274</v>
      </c>
      <c r="B2653" t="s">
        <v>303</v>
      </c>
      <c r="C2653">
        <v>2398</v>
      </c>
      <c r="D2653">
        <v>2101</v>
      </c>
      <c r="F2653">
        <v>2017</v>
      </c>
      <c r="G2653">
        <v>5189</v>
      </c>
      <c r="H2653">
        <v>5107.13</v>
      </c>
      <c r="I2653">
        <v>689225.13</v>
      </c>
      <c r="K2653">
        <v>2.363</v>
      </c>
      <c r="L2653">
        <v>1E-3</v>
      </c>
      <c r="M2653">
        <v>468109.27899999998</v>
      </c>
      <c r="N2653">
        <v>5.8999999999999997E-2</v>
      </c>
      <c r="O2653">
        <v>24.893999999999998</v>
      </c>
      <c r="P2653">
        <v>9.7999999999999997E-3</v>
      </c>
      <c r="Q2653">
        <v>7876831.8779999996</v>
      </c>
      <c r="R2653" t="s">
        <v>333</v>
      </c>
      <c r="S2653" t="s">
        <v>38</v>
      </c>
      <c r="T2653" t="s">
        <v>89</v>
      </c>
      <c r="V2653" t="s">
        <v>88</v>
      </c>
      <c r="Y2653" t="s">
        <v>299</v>
      </c>
    </row>
    <row r="2654" spans="1:25" x14ac:dyDescent="0.45">
      <c r="A2654" t="s">
        <v>274</v>
      </c>
      <c r="B2654" t="s">
        <v>303</v>
      </c>
      <c r="C2654">
        <v>2398</v>
      </c>
      <c r="D2654">
        <v>2101</v>
      </c>
      <c r="F2654">
        <v>2018</v>
      </c>
      <c r="G2654">
        <v>6686</v>
      </c>
      <c r="H2654">
        <v>6618.51</v>
      </c>
      <c r="I2654">
        <v>864513.21</v>
      </c>
      <c r="K2654">
        <v>2.976</v>
      </c>
      <c r="L2654">
        <v>1E-3</v>
      </c>
      <c r="M2654">
        <v>589567.41</v>
      </c>
      <c r="N2654">
        <v>5.8999999999999997E-2</v>
      </c>
      <c r="O2654">
        <v>27.824000000000002</v>
      </c>
      <c r="P2654">
        <v>8.0000000000000002E-3</v>
      </c>
      <c r="Q2654">
        <v>9920559.7359999996</v>
      </c>
      <c r="R2654" t="s">
        <v>333</v>
      </c>
      <c r="S2654" t="s">
        <v>38</v>
      </c>
      <c r="T2654" t="s">
        <v>89</v>
      </c>
      <c r="V2654" t="s">
        <v>88</v>
      </c>
      <c r="Y2654" t="s">
        <v>299</v>
      </c>
    </row>
    <row r="2655" spans="1:25" x14ac:dyDescent="0.45">
      <c r="A2655" t="s">
        <v>274</v>
      </c>
      <c r="B2655" t="s">
        <v>303</v>
      </c>
      <c r="C2655">
        <v>2398</v>
      </c>
      <c r="D2655">
        <v>2101</v>
      </c>
      <c r="F2655">
        <v>2019</v>
      </c>
      <c r="G2655">
        <v>5150</v>
      </c>
      <c r="H2655">
        <v>4994.8100000000004</v>
      </c>
      <c r="I2655">
        <v>610143.21</v>
      </c>
      <c r="K2655">
        <v>2.141</v>
      </c>
      <c r="L2655">
        <v>1E-3</v>
      </c>
      <c r="M2655">
        <v>424013.25900000002</v>
      </c>
      <c r="N2655">
        <v>5.8999999999999997E-2</v>
      </c>
      <c r="O2655">
        <v>33.279000000000003</v>
      </c>
      <c r="P2655">
        <v>1.67E-2</v>
      </c>
      <c r="Q2655">
        <v>7134922.602</v>
      </c>
      <c r="R2655" t="s">
        <v>333</v>
      </c>
      <c r="S2655" t="s">
        <v>38</v>
      </c>
      <c r="T2655" t="s">
        <v>89</v>
      </c>
      <c r="V2655" t="s">
        <v>88</v>
      </c>
      <c r="Y2655" t="s">
        <v>299</v>
      </c>
    </row>
    <row r="2656" spans="1:25" x14ac:dyDescent="0.45">
      <c r="A2656" t="s">
        <v>274</v>
      </c>
      <c r="B2656" t="s">
        <v>303</v>
      </c>
      <c r="C2656">
        <v>2398</v>
      </c>
      <c r="D2656">
        <v>2101</v>
      </c>
      <c r="F2656">
        <v>2020</v>
      </c>
      <c r="G2656">
        <v>2547</v>
      </c>
      <c r="H2656">
        <v>2400.3200000000002</v>
      </c>
      <c r="I2656">
        <v>307315.88</v>
      </c>
      <c r="K2656">
        <v>1.081</v>
      </c>
      <c r="L2656">
        <v>1E-3</v>
      </c>
      <c r="M2656">
        <v>214203.649</v>
      </c>
      <c r="N2656">
        <v>5.8999999999999997E-2</v>
      </c>
      <c r="O2656">
        <v>18.952000000000002</v>
      </c>
      <c r="P2656">
        <v>1.9300000000000001E-2</v>
      </c>
      <c r="Q2656">
        <v>3604398.74</v>
      </c>
      <c r="R2656" t="s">
        <v>333</v>
      </c>
      <c r="S2656" t="s">
        <v>38</v>
      </c>
      <c r="T2656" t="s">
        <v>89</v>
      </c>
      <c r="V2656" t="s">
        <v>88</v>
      </c>
      <c r="Y2656" t="s">
        <v>147</v>
      </c>
    </row>
    <row r="2657" spans="1:25" x14ac:dyDescent="0.45">
      <c r="A2657" t="s">
        <v>274</v>
      </c>
      <c r="B2657" t="s">
        <v>303</v>
      </c>
      <c r="C2657">
        <v>2398</v>
      </c>
      <c r="D2657">
        <v>2101</v>
      </c>
      <c r="F2657">
        <v>2021</v>
      </c>
      <c r="G2657">
        <v>3152</v>
      </c>
      <c r="H2657">
        <v>3073.39</v>
      </c>
      <c r="I2657">
        <v>379695.57</v>
      </c>
      <c r="K2657">
        <v>1.3149999999999999</v>
      </c>
      <c r="L2657">
        <v>1E-3</v>
      </c>
      <c r="M2657">
        <v>260526.92600000001</v>
      </c>
      <c r="N2657">
        <v>5.8999999999999997E-2</v>
      </c>
      <c r="O2657">
        <v>16.898</v>
      </c>
      <c r="P2657">
        <v>1.1599999999999999E-2</v>
      </c>
      <c r="Q2657">
        <v>4383837.375</v>
      </c>
      <c r="R2657" t="s">
        <v>333</v>
      </c>
      <c r="S2657" t="s">
        <v>38</v>
      </c>
      <c r="T2657" t="s">
        <v>89</v>
      </c>
      <c r="V2657" t="s">
        <v>88</v>
      </c>
      <c r="Y2657" t="s">
        <v>152</v>
      </c>
    </row>
    <row r="2658" spans="1:25" x14ac:dyDescent="0.45">
      <c r="A2658" t="s">
        <v>274</v>
      </c>
      <c r="B2658" t="s">
        <v>303</v>
      </c>
      <c r="C2658">
        <v>2398</v>
      </c>
      <c r="D2658">
        <v>2101</v>
      </c>
      <c r="F2658">
        <v>2022</v>
      </c>
      <c r="G2658">
        <v>3239</v>
      </c>
      <c r="H2658">
        <v>3099.72</v>
      </c>
      <c r="I2658">
        <v>368971.1</v>
      </c>
      <c r="K2658">
        <v>1.292</v>
      </c>
      <c r="L2658">
        <v>1E-3</v>
      </c>
      <c r="M2658">
        <v>255829.68599999999</v>
      </c>
      <c r="N2658">
        <v>5.8999999999999997E-2</v>
      </c>
      <c r="O2658">
        <v>21.300999999999998</v>
      </c>
      <c r="P2658">
        <v>1.8200000000000001E-2</v>
      </c>
      <c r="Q2658">
        <v>4304756.38</v>
      </c>
      <c r="R2658" t="s">
        <v>333</v>
      </c>
      <c r="S2658" t="s">
        <v>38</v>
      </c>
      <c r="T2658" t="s">
        <v>89</v>
      </c>
      <c r="V2658" t="s">
        <v>88</v>
      </c>
      <c r="Y2658" t="s">
        <v>152</v>
      </c>
    </row>
    <row r="2659" spans="1:25" x14ac:dyDescent="0.45">
      <c r="A2659" t="s">
        <v>274</v>
      </c>
      <c r="B2659" t="s">
        <v>303</v>
      </c>
      <c r="C2659">
        <v>2398</v>
      </c>
      <c r="D2659">
        <v>2101</v>
      </c>
      <c r="F2659">
        <v>2023</v>
      </c>
      <c r="G2659">
        <v>4448</v>
      </c>
      <c r="H2659">
        <v>4273.2299999999996</v>
      </c>
      <c r="I2659">
        <v>871536.84</v>
      </c>
      <c r="K2659">
        <v>1.865</v>
      </c>
      <c r="L2659">
        <v>1E-3</v>
      </c>
      <c r="M2659">
        <v>370354.60800000001</v>
      </c>
      <c r="N2659">
        <v>5.9200000000000003E-2</v>
      </c>
      <c r="O2659">
        <v>29.016999999999999</v>
      </c>
      <c r="P2659">
        <v>1.8100000000000002E-2</v>
      </c>
      <c r="Q2659">
        <v>6219116.4550000001</v>
      </c>
      <c r="R2659" t="s">
        <v>333</v>
      </c>
      <c r="S2659" t="s">
        <v>38</v>
      </c>
      <c r="T2659" t="s">
        <v>89</v>
      </c>
      <c r="V2659" t="s">
        <v>88</v>
      </c>
      <c r="Y2659" t="s">
        <v>152</v>
      </c>
    </row>
    <row r="2660" spans="1:25" x14ac:dyDescent="0.45">
      <c r="A2660" t="s">
        <v>274</v>
      </c>
      <c r="B2660" t="s">
        <v>303</v>
      </c>
      <c r="C2660">
        <v>2398</v>
      </c>
      <c r="D2660">
        <v>2101</v>
      </c>
      <c r="F2660">
        <v>2024</v>
      </c>
      <c r="G2660">
        <v>1710</v>
      </c>
      <c r="H2660">
        <v>1640.7</v>
      </c>
      <c r="I2660">
        <v>312635.94</v>
      </c>
      <c r="K2660">
        <v>0.67800000000000005</v>
      </c>
      <c r="L2660">
        <v>1E-3</v>
      </c>
      <c r="M2660">
        <v>134286.04500000001</v>
      </c>
      <c r="N2660">
        <v>5.91E-2</v>
      </c>
      <c r="O2660">
        <v>12.276</v>
      </c>
      <c r="P2660">
        <v>2.0199999999999999E-2</v>
      </c>
      <c r="Q2660">
        <v>2258654.6800000002</v>
      </c>
      <c r="R2660" t="s">
        <v>333</v>
      </c>
      <c r="S2660" t="s">
        <v>38</v>
      </c>
      <c r="T2660" t="s">
        <v>89</v>
      </c>
      <c r="V2660" t="s">
        <v>88</v>
      </c>
      <c r="Y2660" t="s">
        <v>152</v>
      </c>
    </row>
    <row r="2661" spans="1:25" x14ac:dyDescent="0.45">
      <c r="A2661" t="s">
        <v>274</v>
      </c>
      <c r="B2661" t="s">
        <v>303</v>
      </c>
      <c r="C2661">
        <v>2398</v>
      </c>
      <c r="D2661">
        <v>2201</v>
      </c>
      <c r="F2661">
        <v>2009</v>
      </c>
      <c r="G2661">
        <v>6224</v>
      </c>
      <c r="H2661">
        <v>6084.78</v>
      </c>
      <c r="I2661">
        <v>692462.69</v>
      </c>
      <c r="K2661">
        <v>2.9969999999999999</v>
      </c>
      <c r="L2661">
        <v>1.1000000000000001E-3</v>
      </c>
      <c r="M2661">
        <v>485935.32400000002</v>
      </c>
      <c r="N2661">
        <v>5.9200000000000003E-2</v>
      </c>
      <c r="O2661">
        <v>34.807000000000002</v>
      </c>
      <c r="P2661">
        <v>1.35E-2</v>
      </c>
      <c r="Q2661">
        <v>8143476.4759999998</v>
      </c>
      <c r="R2661" t="s">
        <v>333</v>
      </c>
      <c r="S2661" t="s">
        <v>38</v>
      </c>
      <c r="T2661" t="s">
        <v>89</v>
      </c>
      <c r="V2661" t="s">
        <v>88</v>
      </c>
      <c r="Y2661" t="s">
        <v>107</v>
      </c>
    </row>
    <row r="2662" spans="1:25" x14ac:dyDescent="0.45">
      <c r="A2662" t="s">
        <v>274</v>
      </c>
      <c r="B2662" t="s">
        <v>303</v>
      </c>
      <c r="C2662">
        <v>2398</v>
      </c>
      <c r="D2662">
        <v>2201</v>
      </c>
      <c r="F2662">
        <v>2010</v>
      </c>
      <c r="G2662">
        <v>7289</v>
      </c>
      <c r="H2662">
        <v>7216.97</v>
      </c>
      <c r="I2662">
        <v>946769.68</v>
      </c>
      <c r="K2662">
        <v>3.2250000000000001</v>
      </c>
      <c r="L2662">
        <v>1E-3</v>
      </c>
      <c r="M2662">
        <v>638910.29500000004</v>
      </c>
      <c r="N2662">
        <v>5.8999999999999997E-2</v>
      </c>
      <c r="O2662">
        <v>35.896999999999998</v>
      </c>
      <c r="P2662">
        <v>9.1999999999999998E-3</v>
      </c>
      <c r="Q2662">
        <v>10750942.911</v>
      </c>
      <c r="R2662" t="s">
        <v>333</v>
      </c>
      <c r="S2662" t="s">
        <v>38</v>
      </c>
      <c r="T2662" t="s">
        <v>89</v>
      </c>
      <c r="V2662" t="s">
        <v>88</v>
      </c>
      <c r="Y2662" t="s">
        <v>107</v>
      </c>
    </row>
    <row r="2663" spans="1:25" x14ac:dyDescent="0.45">
      <c r="A2663" t="s">
        <v>274</v>
      </c>
      <c r="B2663" t="s">
        <v>303</v>
      </c>
      <c r="C2663">
        <v>2398</v>
      </c>
      <c r="D2663">
        <v>2201</v>
      </c>
      <c r="F2663">
        <v>2011</v>
      </c>
      <c r="G2663">
        <v>6914</v>
      </c>
      <c r="H2663">
        <v>6847.87</v>
      </c>
      <c r="I2663">
        <v>894742.15</v>
      </c>
      <c r="K2663">
        <v>2.9769999999999999</v>
      </c>
      <c r="L2663">
        <v>1E-3</v>
      </c>
      <c r="M2663">
        <v>589612.89099999995</v>
      </c>
      <c r="N2663">
        <v>5.8999999999999997E-2</v>
      </c>
      <c r="O2663">
        <v>31.53</v>
      </c>
      <c r="P2663">
        <v>8.6999999999999994E-3</v>
      </c>
      <c r="Q2663">
        <v>9921308.3300000001</v>
      </c>
      <c r="R2663" t="s">
        <v>333</v>
      </c>
      <c r="S2663" t="s">
        <v>38</v>
      </c>
      <c r="T2663" t="s">
        <v>89</v>
      </c>
      <c r="V2663" t="s">
        <v>88</v>
      </c>
      <c r="Y2663" t="s">
        <v>107</v>
      </c>
    </row>
    <row r="2664" spans="1:25" x14ac:dyDescent="0.45">
      <c r="A2664" t="s">
        <v>274</v>
      </c>
      <c r="B2664" t="s">
        <v>303</v>
      </c>
      <c r="C2664">
        <v>2398</v>
      </c>
      <c r="D2664">
        <v>2201</v>
      </c>
      <c r="F2664">
        <v>2012</v>
      </c>
      <c r="G2664">
        <v>7560</v>
      </c>
      <c r="H2664">
        <v>7465.26</v>
      </c>
      <c r="I2664">
        <v>954662.68</v>
      </c>
      <c r="K2664">
        <v>3.181</v>
      </c>
      <c r="L2664">
        <v>1E-3</v>
      </c>
      <c r="M2664">
        <v>630140.70400000003</v>
      </c>
      <c r="N2664">
        <v>5.8999999999999997E-2</v>
      </c>
      <c r="O2664">
        <v>31.890999999999998</v>
      </c>
      <c r="P2664">
        <v>8.8000000000000005E-3</v>
      </c>
      <c r="Q2664">
        <v>10603355.873</v>
      </c>
      <c r="R2664" t="s">
        <v>333</v>
      </c>
      <c r="S2664" t="s">
        <v>38</v>
      </c>
      <c r="T2664" t="s">
        <v>89</v>
      </c>
      <c r="V2664" t="s">
        <v>88</v>
      </c>
      <c r="Y2664" t="s">
        <v>277</v>
      </c>
    </row>
    <row r="2665" spans="1:25" x14ac:dyDescent="0.45">
      <c r="A2665" t="s">
        <v>274</v>
      </c>
      <c r="B2665" t="s">
        <v>303</v>
      </c>
      <c r="C2665">
        <v>2398</v>
      </c>
      <c r="D2665">
        <v>2201</v>
      </c>
      <c r="F2665">
        <v>2013</v>
      </c>
      <c r="G2665">
        <v>7448</v>
      </c>
      <c r="H2665">
        <v>7403.78</v>
      </c>
      <c r="I2665">
        <v>949797.59</v>
      </c>
      <c r="K2665">
        <v>3.1589999999999998</v>
      </c>
      <c r="L2665">
        <v>1E-3</v>
      </c>
      <c r="M2665">
        <v>625777.26599999995</v>
      </c>
      <c r="N2665">
        <v>5.8999999999999997E-2</v>
      </c>
      <c r="O2665">
        <v>24.995999999999999</v>
      </c>
      <c r="P2665">
        <v>6.0000000000000001E-3</v>
      </c>
      <c r="Q2665">
        <v>10529936.084000001</v>
      </c>
      <c r="R2665" t="s">
        <v>333</v>
      </c>
      <c r="S2665" t="s">
        <v>38</v>
      </c>
      <c r="T2665" t="s">
        <v>89</v>
      </c>
      <c r="V2665" t="s">
        <v>88</v>
      </c>
      <c r="Y2665" t="s">
        <v>277</v>
      </c>
    </row>
    <row r="2666" spans="1:25" x14ac:dyDescent="0.45">
      <c r="A2666" t="s">
        <v>274</v>
      </c>
      <c r="B2666" t="s">
        <v>303</v>
      </c>
      <c r="C2666">
        <v>2398</v>
      </c>
      <c r="D2666">
        <v>2201</v>
      </c>
      <c r="F2666">
        <v>2014</v>
      </c>
      <c r="G2666">
        <v>7624</v>
      </c>
      <c r="H2666">
        <v>7586.49</v>
      </c>
      <c r="I2666">
        <v>924254.87</v>
      </c>
      <c r="K2666">
        <v>3.16</v>
      </c>
      <c r="L2666">
        <v>1E-3</v>
      </c>
      <c r="M2666">
        <v>625998.69299999997</v>
      </c>
      <c r="N2666">
        <v>5.8999999999999997E-2</v>
      </c>
      <c r="O2666">
        <v>27.29</v>
      </c>
      <c r="P2666">
        <v>6.4000000000000003E-3</v>
      </c>
      <c r="Q2666">
        <v>10533631.486</v>
      </c>
      <c r="R2666" t="s">
        <v>333</v>
      </c>
      <c r="S2666" t="s">
        <v>38</v>
      </c>
      <c r="T2666" t="s">
        <v>89</v>
      </c>
      <c r="V2666" t="s">
        <v>88</v>
      </c>
      <c r="Y2666" t="s">
        <v>277</v>
      </c>
    </row>
    <row r="2667" spans="1:25" x14ac:dyDescent="0.45">
      <c r="A2667" t="s">
        <v>274</v>
      </c>
      <c r="B2667" t="s">
        <v>303</v>
      </c>
      <c r="C2667">
        <v>2398</v>
      </c>
      <c r="D2667">
        <v>2201</v>
      </c>
      <c r="F2667">
        <v>2015</v>
      </c>
      <c r="G2667">
        <v>5906</v>
      </c>
      <c r="H2667">
        <v>5838.95</v>
      </c>
      <c r="I2667">
        <v>745136.09</v>
      </c>
      <c r="K2667">
        <v>2.5550000000000002</v>
      </c>
      <c r="L2667">
        <v>1E-3</v>
      </c>
      <c r="M2667">
        <v>506053.37900000002</v>
      </c>
      <c r="N2667">
        <v>5.8999999999999997E-2</v>
      </c>
      <c r="O2667">
        <v>22.783000000000001</v>
      </c>
      <c r="P2667">
        <v>7.9000000000000008E-3</v>
      </c>
      <c r="Q2667">
        <v>8515284.2880000006</v>
      </c>
      <c r="R2667" t="s">
        <v>333</v>
      </c>
      <c r="S2667" t="s">
        <v>38</v>
      </c>
      <c r="T2667" t="s">
        <v>89</v>
      </c>
      <c r="V2667" t="s">
        <v>88</v>
      </c>
      <c r="Y2667" t="s">
        <v>297</v>
      </c>
    </row>
    <row r="2668" spans="1:25" x14ac:dyDescent="0.45">
      <c r="A2668" t="s">
        <v>274</v>
      </c>
      <c r="B2668" t="s">
        <v>303</v>
      </c>
      <c r="C2668">
        <v>2398</v>
      </c>
      <c r="D2668">
        <v>2201</v>
      </c>
      <c r="F2668">
        <v>2016</v>
      </c>
      <c r="G2668">
        <v>7002</v>
      </c>
      <c r="H2668">
        <v>6932.54</v>
      </c>
      <c r="I2668">
        <v>931291.19</v>
      </c>
      <c r="K2668">
        <v>3.1640000000000001</v>
      </c>
      <c r="L2668">
        <v>1E-3</v>
      </c>
      <c r="M2668">
        <v>626755.17500000005</v>
      </c>
      <c r="N2668">
        <v>5.8999999999999997E-2</v>
      </c>
      <c r="O2668">
        <v>25.940999999999999</v>
      </c>
      <c r="P2668">
        <v>7.0000000000000001E-3</v>
      </c>
      <c r="Q2668">
        <v>10546315.416999999</v>
      </c>
      <c r="R2668" t="s">
        <v>333</v>
      </c>
      <c r="S2668" t="s">
        <v>38</v>
      </c>
      <c r="T2668" t="s">
        <v>89</v>
      </c>
      <c r="V2668" t="s">
        <v>88</v>
      </c>
      <c r="Y2668" t="s">
        <v>297</v>
      </c>
    </row>
    <row r="2669" spans="1:25" x14ac:dyDescent="0.45">
      <c r="A2669" t="s">
        <v>274</v>
      </c>
      <c r="B2669" t="s">
        <v>303</v>
      </c>
      <c r="C2669">
        <v>2398</v>
      </c>
      <c r="D2669">
        <v>2201</v>
      </c>
      <c r="F2669">
        <v>2017</v>
      </c>
      <c r="G2669">
        <v>6174</v>
      </c>
      <c r="H2669">
        <v>6082.66</v>
      </c>
      <c r="I2669">
        <v>870308.33</v>
      </c>
      <c r="K2669">
        <v>2.927</v>
      </c>
      <c r="L2669">
        <v>1E-3</v>
      </c>
      <c r="M2669">
        <v>579877.82200000004</v>
      </c>
      <c r="N2669">
        <v>5.8999999999999997E-2</v>
      </c>
      <c r="O2669">
        <v>33.210999999999999</v>
      </c>
      <c r="P2669">
        <v>1.11E-2</v>
      </c>
      <c r="Q2669">
        <v>9757550.1730000004</v>
      </c>
      <c r="R2669" t="s">
        <v>333</v>
      </c>
      <c r="S2669" t="s">
        <v>38</v>
      </c>
      <c r="T2669" t="s">
        <v>89</v>
      </c>
      <c r="V2669" t="s">
        <v>88</v>
      </c>
      <c r="Y2669" t="s">
        <v>299</v>
      </c>
    </row>
    <row r="2670" spans="1:25" x14ac:dyDescent="0.45">
      <c r="A2670" t="s">
        <v>274</v>
      </c>
      <c r="B2670" t="s">
        <v>303</v>
      </c>
      <c r="C2670">
        <v>2398</v>
      </c>
      <c r="D2670">
        <v>2201</v>
      </c>
      <c r="F2670">
        <v>2018</v>
      </c>
      <c r="G2670">
        <v>5695</v>
      </c>
      <c r="H2670">
        <v>5500.76</v>
      </c>
      <c r="I2670">
        <v>738051.85</v>
      </c>
      <c r="K2670">
        <v>2.528</v>
      </c>
      <c r="L2670">
        <v>1E-3</v>
      </c>
      <c r="M2670">
        <v>500788.46500000003</v>
      </c>
      <c r="N2670">
        <v>5.8999999999999997E-2</v>
      </c>
      <c r="O2670">
        <v>33.783000000000001</v>
      </c>
      <c r="P2670">
        <v>1.49E-2</v>
      </c>
      <c r="Q2670">
        <v>8426755.3129999992</v>
      </c>
      <c r="R2670" t="s">
        <v>333</v>
      </c>
      <c r="S2670" t="s">
        <v>38</v>
      </c>
      <c r="T2670" t="s">
        <v>89</v>
      </c>
      <c r="V2670" t="s">
        <v>88</v>
      </c>
      <c r="Y2670" t="s">
        <v>299</v>
      </c>
    </row>
    <row r="2671" spans="1:25" x14ac:dyDescent="0.45">
      <c r="A2671" t="s">
        <v>274</v>
      </c>
      <c r="B2671" t="s">
        <v>303</v>
      </c>
      <c r="C2671">
        <v>2398</v>
      </c>
      <c r="D2671">
        <v>2201</v>
      </c>
      <c r="F2671">
        <v>2019</v>
      </c>
      <c r="G2671">
        <v>4681</v>
      </c>
      <c r="H2671">
        <v>4501.5200000000004</v>
      </c>
      <c r="I2671">
        <v>556247.17000000004</v>
      </c>
      <c r="K2671">
        <v>1.9350000000000001</v>
      </c>
      <c r="L2671">
        <v>1E-3</v>
      </c>
      <c r="M2671">
        <v>383228.245</v>
      </c>
      <c r="N2671">
        <v>5.8999999999999997E-2</v>
      </c>
      <c r="O2671">
        <v>35.381999999999998</v>
      </c>
      <c r="P2671">
        <v>1.9800000000000002E-2</v>
      </c>
      <c r="Q2671">
        <v>6448622.699</v>
      </c>
      <c r="R2671" t="s">
        <v>333</v>
      </c>
      <c r="S2671" t="s">
        <v>38</v>
      </c>
      <c r="T2671" t="s">
        <v>89</v>
      </c>
      <c r="V2671" t="s">
        <v>88</v>
      </c>
      <c r="Y2671" t="s">
        <v>299</v>
      </c>
    </row>
    <row r="2672" spans="1:25" x14ac:dyDescent="0.45">
      <c r="A2672" t="s">
        <v>274</v>
      </c>
      <c r="B2672" t="s">
        <v>303</v>
      </c>
      <c r="C2672">
        <v>2398</v>
      </c>
      <c r="D2672">
        <v>2201</v>
      </c>
      <c r="F2672">
        <v>2020</v>
      </c>
      <c r="G2672">
        <v>2863</v>
      </c>
      <c r="H2672">
        <v>2779.04</v>
      </c>
      <c r="I2672">
        <v>364852.08</v>
      </c>
      <c r="K2672">
        <v>1.262</v>
      </c>
      <c r="L2672">
        <v>1E-3</v>
      </c>
      <c r="M2672">
        <v>249986.30499999999</v>
      </c>
      <c r="N2672">
        <v>5.8999999999999997E-2</v>
      </c>
      <c r="O2672">
        <v>15.776</v>
      </c>
      <c r="P2672">
        <v>1.34E-2</v>
      </c>
      <c r="Q2672">
        <v>4206482.051</v>
      </c>
      <c r="R2672" t="s">
        <v>333</v>
      </c>
      <c r="S2672" t="s">
        <v>38</v>
      </c>
      <c r="T2672" t="s">
        <v>89</v>
      </c>
      <c r="V2672" t="s">
        <v>88</v>
      </c>
      <c r="Y2672" t="s">
        <v>147</v>
      </c>
    </row>
    <row r="2673" spans="1:25" x14ac:dyDescent="0.45">
      <c r="A2673" t="s">
        <v>274</v>
      </c>
      <c r="B2673" t="s">
        <v>303</v>
      </c>
      <c r="C2673">
        <v>2398</v>
      </c>
      <c r="D2673">
        <v>2201</v>
      </c>
      <c r="F2673">
        <v>2021</v>
      </c>
      <c r="G2673">
        <v>3301</v>
      </c>
      <c r="H2673">
        <v>3182.24</v>
      </c>
      <c r="I2673">
        <v>407629.21</v>
      </c>
      <c r="K2673">
        <v>1.389</v>
      </c>
      <c r="L2673">
        <v>1E-3</v>
      </c>
      <c r="M2673">
        <v>275057.57699999999</v>
      </c>
      <c r="N2673">
        <v>5.8999999999999997E-2</v>
      </c>
      <c r="O2673">
        <v>21.716999999999999</v>
      </c>
      <c r="P2673">
        <v>1.7000000000000001E-2</v>
      </c>
      <c r="Q2673">
        <v>4628356.1100000003</v>
      </c>
      <c r="R2673" t="s">
        <v>333</v>
      </c>
      <c r="S2673" t="s">
        <v>38</v>
      </c>
      <c r="T2673" t="s">
        <v>89</v>
      </c>
      <c r="V2673" t="s">
        <v>88</v>
      </c>
      <c r="Y2673" t="s">
        <v>152</v>
      </c>
    </row>
    <row r="2674" spans="1:25" x14ac:dyDescent="0.45">
      <c r="A2674" t="s">
        <v>274</v>
      </c>
      <c r="B2674" t="s">
        <v>303</v>
      </c>
      <c r="C2674">
        <v>2398</v>
      </c>
      <c r="D2674">
        <v>2201</v>
      </c>
      <c r="F2674">
        <v>2022</v>
      </c>
      <c r="G2674">
        <v>3824</v>
      </c>
      <c r="H2674">
        <v>3706.29</v>
      </c>
      <c r="I2674">
        <v>469309.11</v>
      </c>
      <c r="K2674">
        <v>1.619</v>
      </c>
      <c r="L2674">
        <v>1E-3</v>
      </c>
      <c r="M2674">
        <v>320644.39600000001</v>
      </c>
      <c r="N2674">
        <v>5.8999999999999997E-2</v>
      </c>
      <c r="O2674">
        <v>24.608000000000001</v>
      </c>
      <c r="P2674">
        <v>1.6400000000000001E-2</v>
      </c>
      <c r="Q2674">
        <v>5395500.7989999996</v>
      </c>
      <c r="R2674" t="s">
        <v>333</v>
      </c>
      <c r="S2674" t="s">
        <v>38</v>
      </c>
      <c r="T2674" t="s">
        <v>89</v>
      </c>
      <c r="V2674" t="s">
        <v>88</v>
      </c>
      <c r="Y2674" t="s">
        <v>152</v>
      </c>
    </row>
    <row r="2675" spans="1:25" x14ac:dyDescent="0.45">
      <c r="A2675" t="s">
        <v>274</v>
      </c>
      <c r="B2675" t="s">
        <v>303</v>
      </c>
      <c r="C2675">
        <v>2398</v>
      </c>
      <c r="D2675">
        <v>2201</v>
      </c>
      <c r="F2675">
        <v>2023</v>
      </c>
      <c r="G2675">
        <v>4658</v>
      </c>
      <c r="H2675">
        <v>4529.76</v>
      </c>
      <c r="I2675">
        <v>966313.47</v>
      </c>
      <c r="K2675">
        <v>2.052</v>
      </c>
      <c r="L2675">
        <v>1E-3</v>
      </c>
      <c r="M2675">
        <v>406502.25699999998</v>
      </c>
      <c r="N2675">
        <v>5.8999999999999997E-2</v>
      </c>
      <c r="O2675">
        <v>27.556999999999999</v>
      </c>
      <c r="P2675">
        <v>1.4800000000000001E-2</v>
      </c>
      <c r="Q2675">
        <v>6839481.909</v>
      </c>
      <c r="R2675" t="s">
        <v>333</v>
      </c>
      <c r="S2675" t="s">
        <v>38</v>
      </c>
      <c r="T2675" t="s">
        <v>89</v>
      </c>
      <c r="V2675" t="s">
        <v>88</v>
      </c>
      <c r="Y2675" t="s">
        <v>152</v>
      </c>
    </row>
    <row r="2676" spans="1:25" x14ac:dyDescent="0.45">
      <c r="A2676" t="s">
        <v>274</v>
      </c>
      <c r="B2676" t="s">
        <v>303</v>
      </c>
      <c r="C2676">
        <v>2398</v>
      </c>
      <c r="D2676">
        <v>2201</v>
      </c>
      <c r="F2676">
        <v>2024</v>
      </c>
      <c r="G2676">
        <v>1680</v>
      </c>
      <c r="H2676">
        <v>1593.87</v>
      </c>
      <c r="I2676">
        <v>317250.46000000002</v>
      </c>
      <c r="K2676">
        <v>0.67800000000000005</v>
      </c>
      <c r="L2676">
        <v>1E-3</v>
      </c>
      <c r="M2676">
        <v>134495.42199999999</v>
      </c>
      <c r="N2676">
        <v>5.9200000000000003E-2</v>
      </c>
      <c r="O2676">
        <v>14.212999999999999</v>
      </c>
      <c r="P2676">
        <v>2.4899999999999999E-2</v>
      </c>
      <c r="Q2676">
        <v>2258949.69</v>
      </c>
      <c r="R2676" t="s">
        <v>333</v>
      </c>
      <c r="S2676" t="s">
        <v>38</v>
      </c>
      <c r="T2676" t="s">
        <v>89</v>
      </c>
      <c r="V2676" t="s">
        <v>88</v>
      </c>
      <c r="Y2676" t="s">
        <v>152</v>
      </c>
    </row>
    <row r="2677" spans="1:25" x14ac:dyDescent="0.45">
      <c r="A2677" t="s">
        <v>274</v>
      </c>
      <c r="B2677" t="s">
        <v>303</v>
      </c>
      <c r="C2677">
        <v>2398</v>
      </c>
      <c r="D2677">
        <v>3001</v>
      </c>
      <c r="F2677">
        <v>2009</v>
      </c>
      <c r="G2677">
        <v>4</v>
      </c>
      <c r="H2677">
        <v>4</v>
      </c>
      <c r="I2677">
        <v>41</v>
      </c>
      <c r="O2677">
        <v>0.23699999999999999</v>
      </c>
      <c r="P2677">
        <v>0.70079999999999998</v>
      </c>
      <c r="Q2677">
        <v>676</v>
      </c>
      <c r="R2677" t="s">
        <v>333</v>
      </c>
      <c r="T2677" t="s">
        <v>28</v>
      </c>
      <c r="Y2677" t="s">
        <v>30</v>
      </c>
    </row>
    <row r="2678" spans="1:25" x14ac:dyDescent="0.45">
      <c r="A2678" t="s">
        <v>274</v>
      </c>
      <c r="B2678" t="s">
        <v>303</v>
      </c>
      <c r="C2678">
        <v>2398</v>
      </c>
      <c r="D2678">
        <v>3001</v>
      </c>
      <c r="F2678">
        <v>2010</v>
      </c>
      <c r="G2678">
        <v>24</v>
      </c>
      <c r="H2678">
        <v>24</v>
      </c>
      <c r="I2678">
        <v>286</v>
      </c>
      <c r="O2678">
        <v>1.5920000000000001</v>
      </c>
      <c r="P2678">
        <v>0.69989999999999997</v>
      </c>
      <c r="Q2678">
        <v>4547.3999999999996</v>
      </c>
      <c r="R2678" t="s">
        <v>333</v>
      </c>
      <c r="T2678" t="s">
        <v>28</v>
      </c>
      <c r="Y2678" t="s">
        <v>30</v>
      </c>
    </row>
    <row r="2679" spans="1:25" x14ac:dyDescent="0.45">
      <c r="A2679" t="s">
        <v>274</v>
      </c>
      <c r="B2679" t="s">
        <v>303</v>
      </c>
      <c r="C2679">
        <v>2398</v>
      </c>
      <c r="D2679">
        <v>3001</v>
      </c>
      <c r="F2679">
        <v>2011</v>
      </c>
      <c r="G2679">
        <v>28</v>
      </c>
      <c r="H2679">
        <v>28</v>
      </c>
      <c r="I2679">
        <v>351</v>
      </c>
      <c r="O2679">
        <v>2.1</v>
      </c>
      <c r="P2679">
        <v>0.70009999999999994</v>
      </c>
      <c r="Q2679">
        <v>5998.1</v>
      </c>
      <c r="R2679" t="s">
        <v>333</v>
      </c>
      <c r="T2679" t="s">
        <v>28</v>
      </c>
      <c r="Y2679" t="s">
        <v>30</v>
      </c>
    </row>
    <row r="2680" spans="1:25" x14ac:dyDescent="0.45">
      <c r="A2680" t="s">
        <v>274</v>
      </c>
      <c r="B2680" t="s">
        <v>303</v>
      </c>
      <c r="C2680">
        <v>2398</v>
      </c>
      <c r="D2680">
        <v>3001</v>
      </c>
      <c r="F2680">
        <v>2012</v>
      </c>
      <c r="G2680">
        <v>40</v>
      </c>
      <c r="H2680">
        <v>40</v>
      </c>
      <c r="I2680">
        <v>498</v>
      </c>
      <c r="O2680">
        <v>2.3069999999999999</v>
      </c>
      <c r="P2680">
        <v>0.7</v>
      </c>
      <c r="Q2680">
        <v>6589.3</v>
      </c>
      <c r="R2680" t="s">
        <v>333</v>
      </c>
      <c r="T2680" t="s">
        <v>28</v>
      </c>
      <c r="Y2680" t="s">
        <v>30</v>
      </c>
    </row>
    <row r="2681" spans="1:25" x14ac:dyDescent="0.45">
      <c r="A2681" t="s">
        <v>274</v>
      </c>
      <c r="B2681" t="s">
        <v>303</v>
      </c>
      <c r="C2681">
        <v>2398</v>
      </c>
      <c r="D2681">
        <v>3001</v>
      </c>
      <c r="F2681">
        <v>2013</v>
      </c>
      <c r="G2681">
        <v>34</v>
      </c>
      <c r="H2681">
        <v>34</v>
      </c>
      <c r="I2681">
        <v>395</v>
      </c>
      <c r="O2681">
        <v>2.3199999999999998</v>
      </c>
      <c r="P2681">
        <v>0.70009999999999994</v>
      </c>
      <c r="Q2681">
        <v>6627.4</v>
      </c>
      <c r="R2681" t="s">
        <v>333</v>
      </c>
      <c r="T2681" t="s">
        <v>28</v>
      </c>
      <c r="Y2681" t="s">
        <v>30</v>
      </c>
    </row>
    <row r="2682" spans="1:25" x14ac:dyDescent="0.45">
      <c r="A2682" t="s">
        <v>274</v>
      </c>
      <c r="B2682" t="s">
        <v>303</v>
      </c>
      <c r="C2682">
        <v>2398</v>
      </c>
      <c r="D2682">
        <v>3001</v>
      </c>
      <c r="F2682">
        <v>2014</v>
      </c>
      <c r="G2682">
        <v>13</v>
      </c>
      <c r="H2682">
        <v>13</v>
      </c>
      <c r="I2682">
        <v>155</v>
      </c>
      <c r="O2682">
        <v>0.872</v>
      </c>
      <c r="P2682">
        <v>0.7</v>
      </c>
      <c r="Q2682">
        <v>2491</v>
      </c>
      <c r="R2682" t="s">
        <v>333</v>
      </c>
      <c r="T2682" t="s">
        <v>28</v>
      </c>
      <c r="Y2682" t="s">
        <v>30</v>
      </c>
    </row>
    <row r="2683" spans="1:25" x14ac:dyDescent="0.45">
      <c r="A2683" t="s">
        <v>274</v>
      </c>
      <c r="B2683" t="s">
        <v>303</v>
      </c>
      <c r="C2683">
        <v>2398</v>
      </c>
      <c r="D2683">
        <v>3001</v>
      </c>
      <c r="F2683">
        <v>2015</v>
      </c>
      <c r="G2683">
        <v>69</v>
      </c>
      <c r="H2683">
        <v>69</v>
      </c>
      <c r="I2683">
        <v>1059</v>
      </c>
      <c r="O2683">
        <v>5.9480000000000004</v>
      </c>
      <c r="P2683">
        <v>0.7</v>
      </c>
      <c r="Q2683">
        <v>16993.400000000001</v>
      </c>
      <c r="R2683" t="s">
        <v>333</v>
      </c>
      <c r="T2683" t="s">
        <v>28</v>
      </c>
      <c r="Y2683" t="s">
        <v>30</v>
      </c>
    </row>
    <row r="2684" spans="1:25" x14ac:dyDescent="0.45">
      <c r="A2684" t="s">
        <v>274</v>
      </c>
      <c r="B2684" t="s">
        <v>304</v>
      </c>
      <c r="C2684">
        <v>2399</v>
      </c>
      <c r="D2684">
        <v>12001</v>
      </c>
      <c r="E2684" t="s">
        <v>305</v>
      </c>
      <c r="F2684">
        <v>2009</v>
      </c>
      <c r="G2684">
        <v>4</v>
      </c>
      <c r="H2684">
        <v>4</v>
      </c>
      <c r="I2684">
        <v>101</v>
      </c>
      <c r="K2684">
        <v>0.156</v>
      </c>
      <c r="L2684">
        <v>0.20200000000000001</v>
      </c>
      <c r="M2684">
        <v>124.7</v>
      </c>
      <c r="N2684">
        <v>8.1000000000000003E-2</v>
      </c>
      <c r="O2684">
        <v>0.59499999999999997</v>
      </c>
      <c r="P2684">
        <v>0.77300000000000002</v>
      </c>
      <c r="Q2684">
        <v>1539.8</v>
      </c>
      <c r="R2684" t="s">
        <v>923</v>
      </c>
      <c r="T2684" t="s">
        <v>28</v>
      </c>
      <c r="Y2684" t="s">
        <v>103</v>
      </c>
    </row>
    <row r="2685" spans="1:25" x14ac:dyDescent="0.45">
      <c r="A2685" t="s">
        <v>274</v>
      </c>
      <c r="B2685" t="s">
        <v>304</v>
      </c>
      <c r="C2685">
        <v>2399</v>
      </c>
      <c r="D2685">
        <v>12001</v>
      </c>
      <c r="E2685" t="s">
        <v>305</v>
      </c>
      <c r="F2685">
        <v>2010</v>
      </c>
      <c r="G2685">
        <v>48</v>
      </c>
      <c r="H2685">
        <v>48</v>
      </c>
      <c r="I2685">
        <v>1233</v>
      </c>
      <c r="K2685">
        <v>1.8620000000000001</v>
      </c>
      <c r="L2685">
        <v>0.2021</v>
      </c>
      <c r="M2685">
        <v>1493.2</v>
      </c>
      <c r="N2685">
        <v>8.1000000000000003E-2</v>
      </c>
      <c r="O2685">
        <v>7.1609999999999996</v>
      </c>
      <c r="P2685">
        <v>0.77549999999999997</v>
      </c>
      <c r="Q2685">
        <v>18427.7</v>
      </c>
      <c r="R2685" t="s">
        <v>923</v>
      </c>
      <c r="T2685" t="s">
        <v>28</v>
      </c>
      <c r="Y2685" t="s">
        <v>103</v>
      </c>
    </row>
    <row r="2686" spans="1:25" x14ac:dyDescent="0.45">
      <c r="A2686" t="s">
        <v>274</v>
      </c>
      <c r="B2686" t="s">
        <v>304</v>
      </c>
      <c r="C2686">
        <v>2399</v>
      </c>
      <c r="D2686">
        <v>12001</v>
      </c>
      <c r="E2686" t="s">
        <v>305</v>
      </c>
      <c r="F2686">
        <v>2011</v>
      </c>
      <c r="G2686">
        <v>30</v>
      </c>
      <c r="H2686">
        <v>30</v>
      </c>
      <c r="I2686">
        <v>587</v>
      </c>
      <c r="K2686">
        <v>0.872</v>
      </c>
      <c r="L2686">
        <v>0.20200000000000001</v>
      </c>
      <c r="M2686">
        <v>699.3</v>
      </c>
      <c r="N2686">
        <v>8.1000000000000003E-2</v>
      </c>
      <c r="O2686">
        <v>2.6150000000000002</v>
      </c>
      <c r="P2686">
        <v>0.60219999999999996</v>
      </c>
      <c r="Q2686">
        <v>8632</v>
      </c>
      <c r="R2686" t="s">
        <v>923</v>
      </c>
      <c r="T2686" t="s">
        <v>28</v>
      </c>
      <c r="Y2686" t="s">
        <v>103</v>
      </c>
    </row>
    <row r="2687" spans="1:25" x14ac:dyDescent="0.45">
      <c r="A2687" t="s">
        <v>274</v>
      </c>
      <c r="B2687" t="s">
        <v>304</v>
      </c>
      <c r="C2687">
        <v>2399</v>
      </c>
      <c r="D2687">
        <v>12001</v>
      </c>
      <c r="E2687" t="s">
        <v>305</v>
      </c>
      <c r="F2687">
        <v>2012</v>
      </c>
      <c r="G2687">
        <v>12</v>
      </c>
      <c r="H2687">
        <v>12</v>
      </c>
      <c r="I2687">
        <v>194</v>
      </c>
      <c r="K2687">
        <v>0.33100000000000002</v>
      </c>
      <c r="L2687">
        <v>0.20180000000000001</v>
      </c>
      <c r="M2687">
        <v>265.2</v>
      </c>
      <c r="N2687">
        <v>8.1100000000000005E-2</v>
      </c>
      <c r="O2687">
        <v>0.88400000000000001</v>
      </c>
      <c r="P2687">
        <v>0.54010000000000002</v>
      </c>
      <c r="Q2687">
        <v>3274.8</v>
      </c>
      <c r="R2687" t="s">
        <v>923</v>
      </c>
      <c r="T2687" t="s">
        <v>28</v>
      </c>
      <c r="Y2687" t="s">
        <v>283</v>
      </c>
    </row>
    <row r="2688" spans="1:25" x14ac:dyDescent="0.45">
      <c r="A2688" t="s">
        <v>274</v>
      </c>
      <c r="B2688" t="s">
        <v>304</v>
      </c>
      <c r="C2688">
        <v>2399</v>
      </c>
      <c r="D2688">
        <v>12001</v>
      </c>
      <c r="E2688" t="s">
        <v>305</v>
      </c>
      <c r="F2688">
        <v>2013</v>
      </c>
      <c r="G2688">
        <v>25</v>
      </c>
      <c r="H2688">
        <v>25</v>
      </c>
      <c r="I2688">
        <v>742</v>
      </c>
      <c r="K2688">
        <v>1.1639999999999999</v>
      </c>
      <c r="L2688">
        <v>0.2021</v>
      </c>
      <c r="M2688">
        <v>934</v>
      </c>
      <c r="N2688">
        <v>8.1000000000000003E-2</v>
      </c>
      <c r="O2688">
        <v>3.2829999999999999</v>
      </c>
      <c r="P2688">
        <v>0.59279999999999999</v>
      </c>
      <c r="Q2688">
        <v>11530</v>
      </c>
      <c r="R2688" t="s">
        <v>923</v>
      </c>
      <c r="T2688" t="s">
        <v>28</v>
      </c>
      <c r="Y2688" t="s">
        <v>283</v>
      </c>
    </row>
    <row r="2689" spans="1:25" x14ac:dyDescent="0.45">
      <c r="A2689" t="s">
        <v>274</v>
      </c>
      <c r="B2689" t="s">
        <v>304</v>
      </c>
      <c r="C2689">
        <v>2399</v>
      </c>
      <c r="D2689">
        <v>12001</v>
      </c>
      <c r="E2689" t="s">
        <v>305</v>
      </c>
      <c r="F2689">
        <v>2014</v>
      </c>
      <c r="G2689">
        <v>58</v>
      </c>
      <c r="H2689">
        <v>58</v>
      </c>
      <c r="I2689">
        <v>1736</v>
      </c>
      <c r="K2689">
        <v>2.3519999999999999</v>
      </c>
      <c r="L2689">
        <v>0.20200000000000001</v>
      </c>
      <c r="M2689">
        <v>1886.3</v>
      </c>
      <c r="N2689">
        <v>8.1000000000000003E-2</v>
      </c>
      <c r="O2689">
        <v>13.972</v>
      </c>
      <c r="P2689">
        <v>1.2</v>
      </c>
      <c r="Q2689">
        <v>23286.6</v>
      </c>
      <c r="R2689" t="s">
        <v>923</v>
      </c>
      <c r="T2689" t="s">
        <v>28</v>
      </c>
      <c r="Y2689" t="s">
        <v>283</v>
      </c>
    </row>
    <row r="2690" spans="1:25" x14ac:dyDescent="0.45">
      <c r="A2690" t="s">
        <v>274</v>
      </c>
      <c r="B2690" t="s">
        <v>304</v>
      </c>
      <c r="C2690">
        <v>2399</v>
      </c>
      <c r="D2690">
        <v>121</v>
      </c>
      <c r="F2690">
        <v>2009</v>
      </c>
      <c r="G2690">
        <v>762</v>
      </c>
      <c r="H2690">
        <v>451.81</v>
      </c>
      <c r="I2690">
        <v>17700.13</v>
      </c>
      <c r="K2690">
        <v>0.114</v>
      </c>
      <c r="L2690">
        <v>1.6999999999999999E-3</v>
      </c>
      <c r="M2690">
        <v>9787.6200000000008</v>
      </c>
      <c r="N2690">
        <v>0.06</v>
      </c>
      <c r="O2690">
        <v>8.0229999999999997</v>
      </c>
      <c r="P2690">
        <v>0.1326</v>
      </c>
      <c r="Q2690">
        <v>162355.397</v>
      </c>
      <c r="R2690" t="s">
        <v>333</v>
      </c>
      <c r="S2690" t="s">
        <v>38</v>
      </c>
      <c r="T2690" t="s">
        <v>28</v>
      </c>
      <c r="V2690" t="s">
        <v>32</v>
      </c>
      <c r="Y2690" t="s">
        <v>107</v>
      </c>
    </row>
    <row r="2691" spans="1:25" x14ac:dyDescent="0.45">
      <c r="A2691" t="s">
        <v>274</v>
      </c>
      <c r="B2691" t="s">
        <v>304</v>
      </c>
      <c r="C2691">
        <v>2399</v>
      </c>
      <c r="D2691">
        <v>121</v>
      </c>
      <c r="F2691">
        <v>2010</v>
      </c>
      <c r="G2691">
        <v>1365</v>
      </c>
      <c r="H2691">
        <v>882.09</v>
      </c>
      <c r="I2691">
        <v>34632.629999999997</v>
      </c>
      <c r="K2691">
        <v>0.26600000000000001</v>
      </c>
      <c r="L2691">
        <v>1.6999999999999999E-3</v>
      </c>
      <c r="M2691">
        <v>19612.971000000001</v>
      </c>
      <c r="N2691">
        <v>6.0199999999999997E-2</v>
      </c>
      <c r="O2691">
        <v>15.117000000000001</v>
      </c>
      <c r="P2691">
        <v>0.1285</v>
      </c>
      <c r="Q2691">
        <v>323175.43699999998</v>
      </c>
      <c r="R2691" t="s">
        <v>333</v>
      </c>
      <c r="S2691" t="s">
        <v>38</v>
      </c>
      <c r="T2691" t="s">
        <v>28</v>
      </c>
      <c r="V2691" t="s">
        <v>32</v>
      </c>
      <c r="Y2691" t="s">
        <v>107</v>
      </c>
    </row>
    <row r="2692" spans="1:25" x14ac:dyDescent="0.45">
      <c r="A2692" t="s">
        <v>274</v>
      </c>
      <c r="B2692" t="s">
        <v>304</v>
      </c>
      <c r="C2692">
        <v>2399</v>
      </c>
      <c r="D2692">
        <v>121</v>
      </c>
      <c r="F2692">
        <v>2011</v>
      </c>
      <c r="G2692">
        <v>940</v>
      </c>
      <c r="H2692">
        <v>519.64</v>
      </c>
      <c r="I2692">
        <v>20191.75</v>
      </c>
      <c r="K2692">
        <v>6.2E-2</v>
      </c>
      <c r="L2692">
        <v>1.1000000000000001E-3</v>
      </c>
      <c r="M2692">
        <v>11847.790999999999</v>
      </c>
      <c r="N2692">
        <v>5.9499999999999997E-2</v>
      </c>
      <c r="O2692">
        <v>8.5649999999999995</v>
      </c>
      <c r="P2692">
        <v>0.14949999999999999</v>
      </c>
      <c r="Q2692">
        <v>199247.33199999999</v>
      </c>
      <c r="R2692" t="s">
        <v>333</v>
      </c>
      <c r="S2692" t="s">
        <v>38</v>
      </c>
      <c r="T2692" t="s">
        <v>28</v>
      </c>
      <c r="V2692" t="s">
        <v>32</v>
      </c>
      <c r="Y2692" t="s">
        <v>107</v>
      </c>
    </row>
    <row r="2693" spans="1:25" x14ac:dyDescent="0.45">
      <c r="A2693" t="s">
        <v>274</v>
      </c>
      <c r="B2693" t="s">
        <v>304</v>
      </c>
      <c r="C2693">
        <v>2399</v>
      </c>
      <c r="D2693">
        <v>121</v>
      </c>
      <c r="F2693">
        <v>2012</v>
      </c>
      <c r="G2693">
        <v>1059</v>
      </c>
      <c r="H2693">
        <v>689.47</v>
      </c>
      <c r="I2693">
        <v>27209.11</v>
      </c>
      <c r="K2693">
        <v>7.8E-2</v>
      </c>
      <c r="L2693">
        <v>1E-3</v>
      </c>
      <c r="M2693">
        <v>15437.674000000001</v>
      </c>
      <c r="N2693">
        <v>5.9299999999999999E-2</v>
      </c>
      <c r="O2693">
        <v>11.052</v>
      </c>
      <c r="P2693">
        <v>0.1273</v>
      </c>
      <c r="Q2693">
        <v>259776.77900000001</v>
      </c>
      <c r="R2693" t="s">
        <v>333</v>
      </c>
      <c r="S2693" t="s">
        <v>38</v>
      </c>
      <c r="T2693" t="s">
        <v>28</v>
      </c>
      <c r="V2693" t="s">
        <v>32</v>
      </c>
      <c r="Y2693" t="s">
        <v>277</v>
      </c>
    </row>
    <row r="2694" spans="1:25" x14ac:dyDescent="0.45">
      <c r="A2694" t="s">
        <v>274</v>
      </c>
      <c r="B2694" t="s">
        <v>304</v>
      </c>
      <c r="C2694">
        <v>2399</v>
      </c>
      <c r="D2694">
        <v>121</v>
      </c>
      <c r="F2694">
        <v>2013</v>
      </c>
      <c r="G2694">
        <v>661</v>
      </c>
      <c r="H2694">
        <v>475.32</v>
      </c>
      <c r="I2694">
        <v>18674.78</v>
      </c>
      <c r="K2694">
        <v>5.3999999999999999E-2</v>
      </c>
      <c r="L2694">
        <v>1E-3</v>
      </c>
      <c r="M2694">
        <v>10710.245999999999</v>
      </c>
      <c r="N2694">
        <v>5.9299999999999999E-2</v>
      </c>
      <c r="O2694">
        <v>7.8570000000000002</v>
      </c>
      <c r="P2694">
        <v>0.1166</v>
      </c>
      <c r="Q2694">
        <v>180205.86199999999</v>
      </c>
      <c r="R2694" t="s">
        <v>333</v>
      </c>
      <c r="S2694" t="s">
        <v>38</v>
      </c>
      <c r="T2694" t="s">
        <v>28</v>
      </c>
      <c r="V2694" t="s">
        <v>32</v>
      </c>
      <c r="Y2694" t="s">
        <v>277</v>
      </c>
    </row>
    <row r="2695" spans="1:25" x14ac:dyDescent="0.45">
      <c r="A2695" t="s">
        <v>274</v>
      </c>
      <c r="B2695" t="s">
        <v>304</v>
      </c>
      <c r="C2695">
        <v>2399</v>
      </c>
      <c r="D2695">
        <v>121</v>
      </c>
      <c r="F2695">
        <v>2014</v>
      </c>
      <c r="G2695">
        <v>975</v>
      </c>
      <c r="H2695">
        <v>650.15</v>
      </c>
      <c r="I2695">
        <v>25983.360000000001</v>
      </c>
      <c r="K2695">
        <v>0.28699999999999998</v>
      </c>
      <c r="L2695">
        <v>2.2000000000000001E-3</v>
      </c>
      <c r="M2695">
        <v>14931.093999999999</v>
      </c>
      <c r="N2695">
        <v>6.0999999999999999E-2</v>
      </c>
      <c r="O2695">
        <v>12.294</v>
      </c>
      <c r="P2695">
        <v>0.1376</v>
      </c>
      <c r="Q2695">
        <v>241159.76500000001</v>
      </c>
      <c r="R2695" t="s">
        <v>333</v>
      </c>
      <c r="S2695" t="s">
        <v>38</v>
      </c>
      <c r="T2695" t="s">
        <v>28</v>
      </c>
      <c r="V2695" t="s">
        <v>32</v>
      </c>
      <c r="Y2695" t="s">
        <v>277</v>
      </c>
    </row>
    <row r="2696" spans="1:25" x14ac:dyDescent="0.45">
      <c r="A2696" t="s">
        <v>274</v>
      </c>
      <c r="B2696" t="s">
        <v>304</v>
      </c>
      <c r="C2696">
        <v>2399</v>
      </c>
      <c r="D2696">
        <v>121</v>
      </c>
      <c r="F2696">
        <v>2015</v>
      </c>
      <c r="G2696">
        <v>640</v>
      </c>
      <c r="H2696">
        <v>344.88</v>
      </c>
      <c r="I2696">
        <v>12945.54</v>
      </c>
      <c r="K2696">
        <v>0.08</v>
      </c>
      <c r="L2696">
        <v>1.5E-3</v>
      </c>
      <c r="M2696">
        <v>9445.2669999999998</v>
      </c>
      <c r="N2696">
        <v>6.0199999999999997E-2</v>
      </c>
      <c r="O2696">
        <v>8.6210000000000004</v>
      </c>
      <c r="P2696">
        <v>0.1668</v>
      </c>
      <c r="Q2696">
        <v>157350.54399999999</v>
      </c>
      <c r="R2696" t="s">
        <v>333</v>
      </c>
      <c r="S2696" t="s">
        <v>38</v>
      </c>
      <c r="T2696" t="s">
        <v>28</v>
      </c>
      <c r="V2696" t="s">
        <v>32</v>
      </c>
      <c r="Y2696" t="s">
        <v>297</v>
      </c>
    </row>
    <row r="2697" spans="1:25" x14ac:dyDescent="0.45">
      <c r="A2697" t="s">
        <v>274</v>
      </c>
      <c r="B2697" t="s">
        <v>304</v>
      </c>
      <c r="C2697">
        <v>2399</v>
      </c>
      <c r="D2697">
        <v>121</v>
      </c>
      <c r="F2697">
        <v>2016</v>
      </c>
      <c r="G2697">
        <v>837</v>
      </c>
      <c r="H2697">
        <v>465.8</v>
      </c>
      <c r="I2697">
        <v>17166.650000000001</v>
      </c>
      <c r="K2697">
        <v>5.2999999999999999E-2</v>
      </c>
      <c r="L2697">
        <v>1E-3</v>
      </c>
      <c r="M2697">
        <v>10328.804</v>
      </c>
      <c r="N2697">
        <v>5.96E-2</v>
      </c>
      <c r="O2697">
        <v>7.8019999999999996</v>
      </c>
      <c r="P2697">
        <v>0.1517</v>
      </c>
      <c r="Q2697">
        <v>173527.29</v>
      </c>
      <c r="R2697" t="s">
        <v>333</v>
      </c>
      <c r="S2697" t="s">
        <v>38</v>
      </c>
      <c r="T2697" t="s">
        <v>28</v>
      </c>
      <c r="V2697" t="s">
        <v>32</v>
      </c>
      <c r="Y2697" t="s">
        <v>297</v>
      </c>
    </row>
    <row r="2698" spans="1:25" x14ac:dyDescent="0.45">
      <c r="A2698" t="s">
        <v>274</v>
      </c>
      <c r="B2698" t="s">
        <v>304</v>
      </c>
      <c r="C2698">
        <v>2399</v>
      </c>
      <c r="D2698">
        <v>121</v>
      </c>
      <c r="F2698">
        <v>2017</v>
      </c>
      <c r="G2698">
        <v>473</v>
      </c>
      <c r="H2698">
        <v>143.96</v>
      </c>
      <c r="I2698">
        <v>4089.42</v>
      </c>
      <c r="K2698">
        <v>1.6E-2</v>
      </c>
      <c r="L2698">
        <v>1E-3</v>
      </c>
      <c r="M2698">
        <v>2604.558</v>
      </c>
      <c r="N2698">
        <v>5.9900000000000002E-2</v>
      </c>
      <c r="O2698">
        <v>2.4340000000000002</v>
      </c>
      <c r="P2698">
        <v>0.2155</v>
      </c>
      <c r="Q2698">
        <v>42221.127</v>
      </c>
      <c r="R2698" t="s">
        <v>333</v>
      </c>
      <c r="S2698" t="s">
        <v>38</v>
      </c>
      <c r="T2698" t="s">
        <v>28</v>
      </c>
      <c r="V2698" t="s">
        <v>32</v>
      </c>
      <c r="Y2698" t="s">
        <v>299</v>
      </c>
    </row>
    <row r="2699" spans="1:25" x14ac:dyDescent="0.45">
      <c r="A2699" t="s">
        <v>274</v>
      </c>
      <c r="B2699" t="s">
        <v>304</v>
      </c>
      <c r="C2699">
        <v>2399</v>
      </c>
      <c r="D2699">
        <v>121</v>
      </c>
      <c r="F2699">
        <v>2018</v>
      </c>
      <c r="G2699">
        <v>607</v>
      </c>
      <c r="H2699">
        <v>336.82</v>
      </c>
      <c r="I2699">
        <v>13036.04</v>
      </c>
      <c r="K2699">
        <v>7.4999999999999997E-2</v>
      </c>
      <c r="L2699">
        <v>1.1999999999999999E-3</v>
      </c>
      <c r="M2699">
        <v>8762.1209999999992</v>
      </c>
      <c r="N2699">
        <v>6.3299999999999995E-2</v>
      </c>
      <c r="O2699">
        <v>7.3949999999999996</v>
      </c>
      <c r="P2699">
        <v>0.1724</v>
      </c>
      <c r="Q2699">
        <v>130837.02800000001</v>
      </c>
      <c r="R2699" t="s">
        <v>333</v>
      </c>
      <c r="S2699" t="s">
        <v>38</v>
      </c>
      <c r="T2699" t="s">
        <v>28</v>
      </c>
      <c r="V2699" t="s">
        <v>32</v>
      </c>
      <c r="Y2699" t="s">
        <v>299</v>
      </c>
    </row>
    <row r="2700" spans="1:25" x14ac:dyDescent="0.45">
      <c r="A2700" t="s">
        <v>274</v>
      </c>
      <c r="B2700" t="s">
        <v>304</v>
      </c>
      <c r="C2700">
        <v>2399</v>
      </c>
      <c r="D2700">
        <v>121</v>
      </c>
      <c r="F2700">
        <v>2019</v>
      </c>
      <c r="G2700">
        <v>383</v>
      </c>
      <c r="H2700">
        <v>125.12</v>
      </c>
      <c r="I2700">
        <v>3765.08</v>
      </c>
      <c r="K2700">
        <v>1.6E-2</v>
      </c>
      <c r="L2700">
        <v>1.1000000000000001E-3</v>
      </c>
      <c r="M2700">
        <v>2371.2220000000002</v>
      </c>
      <c r="N2700">
        <v>0.06</v>
      </c>
      <c r="O2700">
        <v>2.0459999999999998</v>
      </c>
      <c r="P2700">
        <v>0.2009</v>
      </c>
      <c r="Q2700">
        <v>38997.544000000002</v>
      </c>
      <c r="R2700" t="s">
        <v>333</v>
      </c>
      <c r="S2700" t="s">
        <v>38</v>
      </c>
      <c r="T2700" t="s">
        <v>28</v>
      </c>
      <c r="V2700" t="s">
        <v>32</v>
      </c>
      <c r="Y2700" t="s">
        <v>299</v>
      </c>
    </row>
    <row r="2701" spans="1:25" x14ac:dyDescent="0.45">
      <c r="A2701" t="s">
        <v>274</v>
      </c>
      <c r="B2701" t="s">
        <v>304</v>
      </c>
      <c r="C2701">
        <v>2399</v>
      </c>
      <c r="D2701">
        <v>121</v>
      </c>
      <c r="F2701">
        <v>2020</v>
      </c>
      <c r="G2701">
        <v>256</v>
      </c>
      <c r="H2701">
        <v>113.56</v>
      </c>
      <c r="I2701">
        <v>3943.23</v>
      </c>
      <c r="K2701">
        <v>1.2E-2</v>
      </c>
      <c r="L2701">
        <v>1E-3</v>
      </c>
      <c r="M2701">
        <v>2257.73</v>
      </c>
      <c r="N2701">
        <v>5.9499999999999997E-2</v>
      </c>
      <c r="O2701">
        <v>1.7889999999999999</v>
      </c>
      <c r="P2701">
        <v>0.15609999999999999</v>
      </c>
      <c r="Q2701">
        <v>37929.716</v>
      </c>
      <c r="R2701" t="s">
        <v>333</v>
      </c>
      <c r="S2701" t="s">
        <v>38</v>
      </c>
      <c r="T2701" t="s">
        <v>28</v>
      </c>
      <c r="V2701" t="s">
        <v>32</v>
      </c>
      <c r="Y2701" t="s">
        <v>147</v>
      </c>
    </row>
    <row r="2702" spans="1:25" x14ac:dyDescent="0.45">
      <c r="A2702" t="s">
        <v>274</v>
      </c>
      <c r="B2702" t="s">
        <v>304</v>
      </c>
      <c r="C2702">
        <v>2399</v>
      </c>
      <c r="D2702">
        <v>121</v>
      </c>
      <c r="F2702">
        <v>2021</v>
      </c>
      <c r="G2702">
        <v>228</v>
      </c>
      <c r="H2702">
        <v>127.75</v>
      </c>
      <c r="I2702">
        <v>4750.97</v>
      </c>
      <c r="K2702">
        <v>1.4E-2</v>
      </c>
      <c r="L2702">
        <v>1E-3</v>
      </c>
      <c r="M2702">
        <v>2687.3910000000001</v>
      </c>
      <c r="N2702">
        <v>5.9400000000000001E-2</v>
      </c>
      <c r="O2702">
        <v>2.145</v>
      </c>
      <c r="P2702">
        <v>0.14680000000000001</v>
      </c>
      <c r="Q2702">
        <v>45194.345999999998</v>
      </c>
      <c r="R2702" t="s">
        <v>333</v>
      </c>
      <c r="S2702" t="s">
        <v>38</v>
      </c>
      <c r="T2702" t="s">
        <v>28</v>
      </c>
      <c r="V2702" t="s">
        <v>32</v>
      </c>
      <c r="Y2702" t="s">
        <v>152</v>
      </c>
    </row>
    <row r="2703" spans="1:25" x14ac:dyDescent="0.45">
      <c r="A2703" t="s">
        <v>274</v>
      </c>
      <c r="B2703" t="s">
        <v>304</v>
      </c>
      <c r="C2703">
        <v>2399</v>
      </c>
      <c r="D2703">
        <v>121</v>
      </c>
      <c r="F2703">
        <v>2022</v>
      </c>
      <c r="G2703">
        <v>703</v>
      </c>
      <c r="H2703">
        <v>405.27</v>
      </c>
      <c r="I2703">
        <v>14665.73</v>
      </c>
      <c r="K2703">
        <v>5.2999999999999999E-2</v>
      </c>
      <c r="L2703">
        <v>1.1000000000000001E-3</v>
      </c>
      <c r="M2703">
        <v>8807.1630000000005</v>
      </c>
      <c r="N2703">
        <v>6.0699999999999997E-2</v>
      </c>
      <c r="O2703">
        <v>7.2839999999999998</v>
      </c>
      <c r="P2703">
        <v>0.15459999999999999</v>
      </c>
      <c r="Q2703">
        <v>142842.997</v>
      </c>
      <c r="R2703" t="s">
        <v>333</v>
      </c>
      <c r="S2703" t="s">
        <v>38</v>
      </c>
      <c r="T2703" t="s">
        <v>28</v>
      </c>
      <c r="V2703" t="s">
        <v>32</v>
      </c>
      <c r="Y2703" t="s">
        <v>152</v>
      </c>
    </row>
    <row r="2704" spans="1:25" x14ac:dyDescent="0.45">
      <c r="A2704" t="s">
        <v>274</v>
      </c>
      <c r="B2704" t="s">
        <v>304</v>
      </c>
      <c r="C2704">
        <v>2399</v>
      </c>
      <c r="D2704">
        <v>121</v>
      </c>
      <c r="F2704">
        <v>2023</v>
      </c>
      <c r="G2704">
        <v>316</v>
      </c>
      <c r="H2704">
        <v>186.07</v>
      </c>
      <c r="I2704">
        <v>6873.39</v>
      </c>
      <c r="K2704">
        <v>0.02</v>
      </c>
      <c r="L2704">
        <v>1E-3</v>
      </c>
      <c r="M2704">
        <v>3918.7820000000002</v>
      </c>
      <c r="N2704">
        <v>5.9700000000000003E-2</v>
      </c>
      <c r="O2704">
        <v>3.2570000000000001</v>
      </c>
      <c r="P2704">
        <v>0.14899999999999999</v>
      </c>
      <c r="Q2704">
        <v>65462.485000000001</v>
      </c>
      <c r="R2704" t="s">
        <v>333</v>
      </c>
      <c r="S2704" t="s">
        <v>38</v>
      </c>
      <c r="T2704" t="s">
        <v>28</v>
      </c>
      <c r="V2704" t="s">
        <v>32</v>
      </c>
      <c r="Y2704" t="s">
        <v>152</v>
      </c>
    </row>
    <row r="2705" spans="1:25" x14ac:dyDescent="0.45">
      <c r="A2705" t="s">
        <v>274</v>
      </c>
      <c r="B2705" t="s">
        <v>304</v>
      </c>
      <c r="C2705">
        <v>2399</v>
      </c>
      <c r="D2705">
        <v>121</v>
      </c>
      <c r="F2705">
        <v>2024</v>
      </c>
      <c r="G2705">
        <v>246</v>
      </c>
      <c r="H2705">
        <v>178.13</v>
      </c>
      <c r="I2705">
        <v>7173.18</v>
      </c>
      <c r="K2705">
        <v>2.1999999999999999E-2</v>
      </c>
      <c r="L2705">
        <v>1E-3</v>
      </c>
      <c r="M2705">
        <v>4408.5600000000004</v>
      </c>
      <c r="N2705">
        <v>5.9299999999999999E-2</v>
      </c>
      <c r="O2705">
        <v>3.351</v>
      </c>
      <c r="P2705">
        <v>0.1111</v>
      </c>
      <c r="Q2705">
        <v>74172.618000000002</v>
      </c>
      <c r="R2705" t="s">
        <v>333</v>
      </c>
      <c r="S2705" t="s">
        <v>38</v>
      </c>
      <c r="T2705" t="s">
        <v>28</v>
      </c>
      <c r="V2705" t="s">
        <v>32</v>
      </c>
      <c r="Y2705" t="s">
        <v>152</v>
      </c>
    </row>
    <row r="2706" spans="1:25" x14ac:dyDescent="0.45">
      <c r="A2706" t="s">
        <v>274</v>
      </c>
      <c r="B2706" t="s">
        <v>304</v>
      </c>
      <c r="C2706">
        <v>2399</v>
      </c>
      <c r="D2706">
        <v>122</v>
      </c>
      <c r="F2706">
        <v>2009</v>
      </c>
      <c r="G2706">
        <v>749</v>
      </c>
      <c r="H2706">
        <v>456.32</v>
      </c>
      <c r="I2706">
        <v>17654.63</v>
      </c>
      <c r="K2706">
        <v>0.11</v>
      </c>
      <c r="L2706">
        <v>1.6000000000000001E-3</v>
      </c>
      <c r="M2706">
        <v>9834.5159999999996</v>
      </c>
      <c r="N2706">
        <v>0.06</v>
      </c>
      <c r="O2706">
        <v>8.0570000000000004</v>
      </c>
      <c r="P2706">
        <v>0.1331</v>
      </c>
      <c r="Q2706">
        <v>163314.38099999999</v>
      </c>
      <c r="R2706" t="s">
        <v>333</v>
      </c>
      <c r="S2706" t="s">
        <v>38</v>
      </c>
      <c r="T2706" t="s">
        <v>28</v>
      </c>
      <c r="V2706" t="s">
        <v>32</v>
      </c>
      <c r="Y2706" t="s">
        <v>107</v>
      </c>
    </row>
    <row r="2707" spans="1:25" x14ac:dyDescent="0.45">
      <c r="A2707" t="s">
        <v>274</v>
      </c>
      <c r="B2707" t="s">
        <v>304</v>
      </c>
      <c r="C2707">
        <v>2399</v>
      </c>
      <c r="D2707">
        <v>122</v>
      </c>
      <c r="F2707">
        <v>2010</v>
      </c>
      <c r="G2707">
        <v>1335</v>
      </c>
      <c r="H2707">
        <v>857.45</v>
      </c>
      <c r="I2707">
        <v>33023.35</v>
      </c>
      <c r="K2707">
        <v>0.23799999999999999</v>
      </c>
      <c r="L2707">
        <v>1.6999999999999999E-3</v>
      </c>
      <c r="M2707">
        <v>18989.545999999998</v>
      </c>
      <c r="N2707">
        <v>6.0100000000000001E-2</v>
      </c>
      <c r="O2707">
        <v>14.369</v>
      </c>
      <c r="P2707">
        <v>0.125</v>
      </c>
      <c r="Q2707">
        <v>313902.04300000001</v>
      </c>
      <c r="R2707" t="s">
        <v>333</v>
      </c>
      <c r="S2707" t="s">
        <v>38</v>
      </c>
      <c r="T2707" t="s">
        <v>28</v>
      </c>
      <c r="V2707" t="s">
        <v>32</v>
      </c>
      <c r="Y2707" t="s">
        <v>107</v>
      </c>
    </row>
    <row r="2708" spans="1:25" x14ac:dyDescent="0.45">
      <c r="A2708" t="s">
        <v>274</v>
      </c>
      <c r="B2708" t="s">
        <v>304</v>
      </c>
      <c r="C2708">
        <v>2399</v>
      </c>
      <c r="D2708">
        <v>122</v>
      </c>
      <c r="F2708">
        <v>2011</v>
      </c>
      <c r="G2708">
        <v>976</v>
      </c>
      <c r="H2708">
        <v>561.69000000000005</v>
      </c>
      <c r="I2708">
        <v>21596.75</v>
      </c>
      <c r="K2708">
        <v>0.10299999999999999</v>
      </c>
      <c r="L2708">
        <v>1.2999999999999999E-3</v>
      </c>
      <c r="M2708">
        <v>13121.472</v>
      </c>
      <c r="N2708">
        <v>5.9799999999999999E-2</v>
      </c>
      <c r="O2708">
        <v>9.7050000000000001</v>
      </c>
      <c r="P2708">
        <v>0.14560000000000001</v>
      </c>
      <c r="Q2708">
        <v>219014.35800000001</v>
      </c>
      <c r="R2708" t="s">
        <v>333</v>
      </c>
      <c r="S2708" t="s">
        <v>38</v>
      </c>
      <c r="T2708" t="s">
        <v>28</v>
      </c>
      <c r="V2708" t="s">
        <v>32</v>
      </c>
      <c r="Y2708" t="s">
        <v>107</v>
      </c>
    </row>
    <row r="2709" spans="1:25" x14ac:dyDescent="0.45">
      <c r="A2709" t="s">
        <v>274</v>
      </c>
      <c r="B2709" t="s">
        <v>304</v>
      </c>
      <c r="C2709">
        <v>2399</v>
      </c>
      <c r="D2709">
        <v>122</v>
      </c>
      <c r="F2709">
        <v>2012</v>
      </c>
      <c r="G2709">
        <v>994</v>
      </c>
      <c r="H2709">
        <v>685.2</v>
      </c>
      <c r="I2709">
        <v>27529.22</v>
      </c>
      <c r="K2709">
        <v>8.3000000000000004E-2</v>
      </c>
      <c r="L2709">
        <v>1E-3</v>
      </c>
      <c r="M2709">
        <v>16338.492</v>
      </c>
      <c r="N2709">
        <v>5.9299999999999999E-2</v>
      </c>
      <c r="O2709">
        <v>12.287000000000001</v>
      </c>
      <c r="P2709">
        <v>0.12720000000000001</v>
      </c>
      <c r="Q2709">
        <v>274922.147</v>
      </c>
      <c r="R2709" t="s">
        <v>333</v>
      </c>
      <c r="S2709" t="s">
        <v>38</v>
      </c>
      <c r="T2709" t="s">
        <v>28</v>
      </c>
      <c r="V2709" t="s">
        <v>32</v>
      </c>
      <c r="Y2709" t="s">
        <v>277</v>
      </c>
    </row>
    <row r="2710" spans="1:25" x14ac:dyDescent="0.45">
      <c r="A2710" t="s">
        <v>274</v>
      </c>
      <c r="B2710" t="s">
        <v>304</v>
      </c>
      <c r="C2710">
        <v>2399</v>
      </c>
      <c r="D2710">
        <v>122</v>
      </c>
      <c r="F2710">
        <v>2013</v>
      </c>
      <c r="G2710">
        <v>671</v>
      </c>
      <c r="H2710">
        <v>482.64</v>
      </c>
      <c r="I2710">
        <v>18663.349999999999</v>
      </c>
      <c r="K2710">
        <v>5.5E-2</v>
      </c>
      <c r="L2710">
        <v>1E-3</v>
      </c>
      <c r="M2710">
        <v>10854.644</v>
      </c>
      <c r="N2710">
        <v>5.9299999999999999E-2</v>
      </c>
      <c r="O2710">
        <v>8.0519999999999996</v>
      </c>
      <c r="P2710">
        <v>0.12640000000000001</v>
      </c>
      <c r="Q2710">
        <v>182673.15599999999</v>
      </c>
      <c r="R2710" t="s">
        <v>333</v>
      </c>
      <c r="S2710" t="s">
        <v>38</v>
      </c>
      <c r="T2710" t="s">
        <v>28</v>
      </c>
      <c r="V2710" t="s">
        <v>32</v>
      </c>
      <c r="Y2710" t="s">
        <v>277</v>
      </c>
    </row>
    <row r="2711" spans="1:25" x14ac:dyDescent="0.45">
      <c r="A2711" t="s">
        <v>274</v>
      </c>
      <c r="B2711" t="s">
        <v>304</v>
      </c>
      <c r="C2711">
        <v>2399</v>
      </c>
      <c r="D2711">
        <v>122</v>
      </c>
      <c r="F2711">
        <v>2014</v>
      </c>
      <c r="G2711">
        <v>968</v>
      </c>
      <c r="H2711">
        <v>650.77</v>
      </c>
      <c r="I2711">
        <v>26421.46</v>
      </c>
      <c r="K2711">
        <v>0.23899999999999999</v>
      </c>
      <c r="L2711">
        <v>2E-3</v>
      </c>
      <c r="M2711">
        <v>16220.008</v>
      </c>
      <c r="N2711">
        <v>6.0699999999999997E-2</v>
      </c>
      <c r="O2711">
        <v>12.444000000000001</v>
      </c>
      <c r="P2711">
        <v>0.14030000000000001</v>
      </c>
      <c r="Q2711">
        <v>265388.95799999998</v>
      </c>
      <c r="R2711" t="s">
        <v>333</v>
      </c>
      <c r="S2711" t="s">
        <v>38</v>
      </c>
      <c r="T2711" t="s">
        <v>28</v>
      </c>
      <c r="V2711" t="s">
        <v>32</v>
      </c>
      <c r="Y2711" t="s">
        <v>277</v>
      </c>
    </row>
    <row r="2712" spans="1:25" x14ac:dyDescent="0.45">
      <c r="A2712" t="s">
        <v>274</v>
      </c>
      <c r="B2712" t="s">
        <v>304</v>
      </c>
      <c r="C2712">
        <v>2399</v>
      </c>
      <c r="D2712">
        <v>122</v>
      </c>
      <c r="F2712">
        <v>2015</v>
      </c>
      <c r="G2712">
        <v>659</v>
      </c>
      <c r="H2712">
        <v>352.23</v>
      </c>
      <c r="I2712">
        <v>13179.46</v>
      </c>
      <c r="K2712">
        <v>7.6999999999999999E-2</v>
      </c>
      <c r="L2712">
        <v>1.9E-3</v>
      </c>
      <c r="M2712">
        <v>7418.5240000000003</v>
      </c>
      <c r="N2712">
        <v>6.0699999999999997E-2</v>
      </c>
      <c r="O2712">
        <v>5.8819999999999997</v>
      </c>
      <c r="P2712">
        <v>0.17419999999999999</v>
      </c>
      <c r="Q2712">
        <v>122915.844</v>
      </c>
      <c r="R2712" t="s">
        <v>333</v>
      </c>
      <c r="S2712" t="s">
        <v>38</v>
      </c>
      <c r="T2712" t="s">
        <v>28</v>
      </c>
      <c r="V2712" t="s">
        <v>32</v>
      </c>
      <c r="Y2712" t="s">
        <v>297</v>
      </c>
    </row>
    <row r="2713" spans="1:25" x14ac:dyDescent="0.45">
      <c r="A2713" t="s">
        <v>274</v>
      </c>
      <c r="B2713" t="s">
        <v>304</v>
      </c>
      <c r="C2713">
        <v>2399</v>
      </c>
      <c r="D2713">
        <v>122</v>
      </c>
      <c r="F2713">
        <v>2016</v>
      </c>
      <c r="G2713">
        <v>768</v>
      </c>
      <c r="H2713">
        <v>442.87</v>
      </c>
      <c r="I2713">
        <v>17071.45</v>
      </c>
      <c r="K2713">
        <v>4.8000000000000001E-2</v>
      </c>
      <c r="L2713">
        <v>1E-3</v>
      </c>
      <c r="M2713">
        <v>9490.11</v>
      </c>
      <c r="N2713">
        <v>5.9499999999999997E-2</v>
      </c>
      <c r="O2713">
        <v>7.2009999999999996</v>
      </c>
      <c r="P2713">
        <v>0.1623</v>
      </c>
      <c r="Q2713">
        <v>159431.99900000001</v>
      </c>
      <c r="R2713" t="s">
        <v>333</v>
      </c>
      <c r="S2713" t="s">
        <v>38</v>
      </c>
      <c r="T2713" t="s">
        <v>28</v>
      </c>
      <c r="V2713" t="s">
        <v>32</v>
      </c>
      <c r="Y2713" t="s">
        <v>297</v>
      </c>
    </row>
    <row r="2714" spans="1:25" x14ac:dyDescent="0.45">
      <c r="A2714" t="s">
        <v>274</v>
      </c>
      <c r="B2714" t="s">
        <v>304</v>
      </c>
      <c r="C2714">
        <v>2399</v>
      </c>
      <c r="D2714">
        <v>122</v>
      </c>
      <c r="F2714">
        <v>2017</v>
      </c>
      <c r="G2714">
        <v>472</v>
      </c>
      <c r="H2714">
        <v>138.30000000000001</v>
      </c>
      <c r="I2714">
        <v>3783.14</v>
      </c>
      <c r="K2714">
        <v>1.4999999999999999E-2</v>
      </c>
      <c r="L2714">
        <v>1E-3</v>
      </c>
      <c r="M2714">
        <v>2584.625</v>
      </c>
      <c r="N2714">
        <v>5.9799999999999999E-2</v>
      </c>
      <c r="O2714">
        <v>2.33</v>
      </c>
      <c r="P2714">
        <v>0.2079</v>
      </c>
      <c r="Q2714">
        <v>42370.648999999998</v>
      </c>
      <c r="R2714" t="s">
        <v>333</v>
      </c>
      <c r="S2714" t="s">
        <v>38</v>
      </c>
      <c r="T2714" t="s">
        <v>28</v>
      </c>
      <c r="V2714" t="s">
        <v>32</v>
      </c>
      <c r="Y2714" t="s">
        <v>299</v>
      </c>
    </row>
    <row r="2715" spans="1:25" x14ac:dyDescent="0.45">
      <c r="A2715" t="s">
        <v>274</v>
      </c>
      <c r="B2715" t="s">
        <v>304</v>
      </c>
      <c r="C2715">
        <v>2399</v>
      </c>
      <c r="D2715">
        <v>122</v>
      </c>
      <c r="F2715">
        <v>2018</v>
      </c>
      <c r="G2715">
        <v>527</v>
      </c>
      <c r="H2715">
        <v>304.24</v>
      </c>
      <c r="I2715">
        <v>11545.41</v>
      </c>
      <c r="K2715">
        <v>5.6000000000000001E-2</v>
      </c>
      <c r="L2715">
        <v>1.1000000000000001E-3</v>
      </c>
      <c r="M2715">
        <v>7495.8760000000002</v>
      </c>
      <c r="N2715">
        <v>6.2600000000000003E-2</v>
      </c>
      <c r="O2715">
        <v>5.6790000000000003</v>
      </c>
      <c r="P2715">
        <v>0.1585</v>
      </c>
      <c r="Q2715">
        <v>116230.55899999999</v>
      </c>
      <c r="R2715" t="s">
        <v>333</v>
      </c>
      <c r="S2715" t="s">
        <v>38</v>
      </c>
      <c r="T2715" t="s">
        <v>28</v>
      </c>
      <c r="V2715" t="s">
        <v>32</v>
      </c>
      <c r="Y2715" t="s">
        <v>299</v>
      </c>
    </row>
    <row r="2716" spans="1:25" x14ac:dyDescent="0.45">
      <c r="A2716" t="s">
        <v>274</v>
      </c>
      <c r="B2716" t="s">
        <v>304</v>
      </c>
      <c r="C2716">
        <v>2399</v>
      </c>
      <c r="D2716">
        <v>122</v>
      </c>
      <c r="F2716">
        <v>2019</v>
      </c>
      <c r="G2716">
        <v>361</v>
      </c>
      <c r="H2716">
        <v>108.47</v>
      </c>
      <c r="I2716">
        <v>3129.34</v>
      </c>
      <c r="K2716">
        <v>1.2E-2</v>
      </c>
      <c r="L2716">
        <v>1E-3</v>
      </c>
      <c r="M2716">
        <v>2005.297</v>
      </c>
      <c r="N2716">
        <v>5.9799999999999999E-2</v>
      </c>
      <c r="O2716">
        <v>1.76</v>
      </c>
      <c r="P2716">
        <v>0.20669999999999999</v>
      </c>
      <c r="Q2716">
        <v>33048.370000000003</v>
      </c>
      <c r="R2716" t="s">
        <v>333</v>
      </c>
      <c r="S2716" t="s">
        <v>38</v>
      </c>
      <c r="T2716" t="s">
        <v>28</v>
      </c>
      <c r="V2716" t="s">
        <v>32</v>
      </c>
      <c r="Y2716" t="s">
        <v>299</v>
      </c>
    </row>
    <row r="2717" spans="1:25" x14ac:dyDescent="0.45">
      <c r="A2717" t="s">
        <v>274</v>
      </c>
      <c r="B2717" t="s">
        <v>304</v>
      </c>
      <c r="C2717">
        <v>2399</v>
      </c>
      <c r="D2717">
        <v>122</v>
      </c>
      <c r="F2717">
        <v>2020</v>
      </c>
      <c r="G2717">
        <v>231</v>
      </c>
      <c r="H2717">
        <v>102.49</v>
      </c>
      <c r="I2717">
        <v>3649.12</v>
      </c>
      <c r="K2717">
        <v>1.0999999999999999E-2</v>
      </c>
      <c r="L2717">
        <v>1E-3</v>
      </c>
      <c r="M2717">
        <v>2081.5540000000001</v>
      </c>
      <c r="N2717">
        <v>5.96E-2</v>
      </c>
      <c r="O2717">
        <v>1.6339999999999999</v>
      </c>
      <c r="P2717">
        <v>0.1643</v>
      </c>
      <c r="Q2717">
        <v>34978.504000000001</v>
      </c>
      <c r="R2717" t="s">
        <v>333</v>
      </c>
      <c r="S2717" t="s">
        <v>38</v>
      </c>
      <c r="T2717" t="s">
        <v>28</v>
      </c>
      <c r="V2717" t="s">
        <v>32</v>
      </c>
      <c r="Y2717" t="s">
        <v>147</v>
      </c>
    </row>
    <row r="2718" spans="1:25" x14ac:dyDescent="0.45">
      <c r="A2718" t="s">
        <v>274</v>
      </c>
      <c r="B2718" t="s">
        <v>304</v>
      </c>
      <c r="C2718">
        <v>2399</v>
      </c>
      <c r="D2718">
        <v>122</v>
      </c>
      <c r="F2718">
        <v>2021</v>
      </c>
      <c r="G2718">
        <v>221</v>
      </c>
      <c r="H2718">
        <v>119.72</v>
      </c>
      <c r="I2718">
        <v>4535.37</v>
      </c>
      <c r="K2718">
        <v>1.2999999999999999E-2</v>
      </c>
      <c r="L2718">
        <v>1E-3</v>
      </c>
      <c r="M2718">
        <v>2648.0830000000001</v>
      </c>
      <c r="N2718">
        <v>5.9400000000000001E-2</v>
      </c>
      <c r="O2718">
        <v>2.0920000000000001</v>
      </c>
      <c r="P2718">
        <v>0.152</v>
      </c>
      <c r="Q2718">
        <v>44528.716</v>
      </c>
      <c r="R2718" t="s">
        <v>333</v>
      </c>
      <c r="S2718" t="s">
        <v>38</v>
      </c>
      <c r="T2718" t="s">
        <v>28</v>
      </c>
      <c r="V2718" t="s">
        <v>32</v>
      </c>
      <c r="Y2718" t="s">
        <v>152</v>
      </c>
    </row>
    <row r="2719" spans="1:25" x14ac:dyDescent="0.45">
      <c r="A2719" t="s">
        <v>274</v>
      </c>
      <c r="B2719" t="s">
        <v>304</v>
      </c>
      <c r="C2719">
        <v>2399</v>
      </c>
      <c r="D2719">
        <v>122</v>
      </c>
      <c r="F2719">
        <v>2022</v>
      </c>
      <c r="G2719">
        <v>689</v>
      </c>
      <c r="H2719">
        <v>389.43</v>
      </c>
      <c r="I2719">
        <v>15093.04</v>
      </c>
      <c r="K2719">
        <v>5.2999999999999999E-2</v>
      </c>
      <c r="L2719">
        <v>1.1000000000000001E-3</v>
      </c>
      <c r="M2719">
        <v>8710.9369999999999</v>
      </c>
      <c r="N2719">
        <v>6.0999999999999999E-2</v>
      </c>
      <c r="O2719">
        <v>6.8250000000000002</v>
      </c>
      <c r="P2719">
        <v>0.1565</v>
      </c>
      <c r="Q2719">
        <v>141250.106</v>
      </c>
      <c r="R2719" t="s">
        <v>333</v>
      </c>
      <c r="S2719" t="s">
        <v>38</v>
      </c>
      <c r="T2719" t="s">
        <v>28</v>
      </c>
      <c r="V2719" t="s">
        <v>32</v>
      </c>
      <c r="Y2719" t="s">
        <v>152</v>
      </c>
    </row>
    <row r="2720" spans="1:25" x14ac:dyDescent="0.45">
      <c r="A2720" t="s">
        <v>274</v>
      </c>
      <c r="B2720" t="s">
        <v>304</v>
      </c>
      <c r="C2720">
        <v>2399</v>
      </c>
      <c r="D2720">
        <v>122</v>
      </c>
      <c r="F2720">
        <v>2023</v>
      </c>
      <c r="G2720">
        <v>295</v>
      </c>
      <c r="H2720">
        <v>179.38</v>
      </c>
      <c r="I2720">
        <v>6789.08</v>
      </c>
      <c r="K2720">
        <v>0.02</v>
      </c>
      <c r="L2720">
        <v>1E-3</v>
      </c>
      <c r="M2720">
        <v>3852.732</v>
      </c>
      <c r="N2720">
        <v>5.9799999999999999E-2</v>
      </c>
      <c r="O2720">
        <v>3.024</v>
      </c>
      <c r="P2720">
        <v>0.1384</v>
      </c>
      <c r="Q2720">
        <v>64346.822999999997</v>
      </c>
      <c r="R2720" t="s">
        <v>333</v>
      </c>
      <c r="S2720" t="s">
        <v>38</v>
      </c>
      <c r="T2720" t="s">
        <v>28</v>
      </c>
      <c r="V2720" t="s">
        <v>32</v>
      </c>
      <c r="Y2720" t="s">
        <v>152</v>
      </c>
    </row>
    <row r="2721" spans="1:25" x14ac:dyDescent="0.45">
      <c r="A2721" t="s">
        <v>274</v>
      </c>
      <c r="B2721" t="s">
        <v>304</v>
      </c>
      <c r="C2721">
        <v>2399</v>
      </c>
      <c r="D2721">
        <v>122</v>
      </c>
      <c r="F2721">
        <v>2024</v>
      </c>
      <c r="G2721">
        <v>253</v>
      </c>
      <c r="H2721">
        <v>186.28</v>
      </c>
      <c r="I2721">
        <v>7580.91</v>
      </c>
      <c r="K2721">
        <v>2.1999999999999999E-2</v>
      </c>
      <c r="L2721">
        <v>1E-3</v>
      </c>
      <c r="M2721">
        <v>4441.8580000000002</v>
      </c>
      <c r="N2721">
        <v>5.9299999999999999E-2</v>
      </c>
      <c r="O2721">
        <v>3.3039999999999998</v>
      </c>
      <c r="P2721">
        <v>0.109</v>
      </c>
      <c r="Q2721">
        <v>74733.014999999999</v>
      </c>
      <c r="R2721" t="s">
        <v>333</v>
      </c>
      <c r="S2721" t="s">
        <v>38</v>
      </c>
      <c r="T2721" t="s">
        <v>28</v>
      </c>
      <c r="V2721" t="s">
        <v>32</v>
      </c>
      <c r="Y2721" t="s">
        <v>152</v>
      </c>
    </row>
    <row r="2722" spans="1:25" x14ac:dyDescent="0.45">
      <c r="A2722" t="s">
        <v>274</v>
      </c>
      <c r="B2722" t="s">
        <v>304</v>
      </c>
      <c r="C2722">
        <v>2399</v>
      </c>
      <c r="D2722">
        <v>123</v>
      </c>
      <c r="F2722">
        <v>2009</v>
      </c>
      <c r="G2722">
        <v>718</v>
      </c>
      <c r="H2722">
        <v>422.15</v>
      </c>
      <c r="I2722">
        <v>16091.38</v>
      </c>
      <c r="K2722">
        <v>0.08</v>
      </c>
      <c r="L2722">
        <v>1.6000000000000001E-3</v>
      </c>
      <c r="M2722">
        <v>8723.0740000000005</v>
      </c>
      <c r="N2722">
        <v>0.06</v>
      </c>
      <c r="O2722">
        <v>7.2060000000000004</v>
      </c>
      <c r="P2722">
        <v>0.13769999999999999</v>
      </c>
      <c r="Q2722">
        <v>145511.96400000001</v>
      </c>
      <c r="R2722" t="s">
        <v>333</v>
      </c>
      <c r="S2722" t="s">
        <v>38</v>
      </c>
      <c r="T2722" t="s">
        <v>28</v>
      </c>
      <c r="V2722" t="s">
        <v>32</v>
      </c>
      <c r="Y2722" t="s">
        <v>107</v>
      </c>
    </row>
    <row r="2723" spans="1:25" x14ac:dyDescent="0.45">
      <c r="A2723" t="s">
        <v>274</v>
      </c>
      <c r="B2723" t="s">
        <v>304</v>
      </c>
      <c r="C2723">
        <v>2399</v>
      </c>
      <c r="D2723">
        <v>123</v>
      </c>
      <c r="F2723">
        <v>2010</v>
      </c>
      <c r="G2723">
        <v>1382</v>
      </c>
      <c r="H2723">
        <v>925.76</v>
      </c>
      <c r="I2723">
        <v>34640.629999999997</v>
      </c>
      <c r="K2723">
        <v>0.17799999999999999</v>
      </c>
      <c r="L2723">
        <v>1.4E-3</v>
      </c>
      <c r="M2723">
        <v>19389.508999999998</v>
      </c>
      <c r="N2723">
        <v>0.06</v>
      </c>
      <c r="O2723">
        <v>14.629</v>
      </c>
      <c r="P2723">
        <v>0.122</v>
      </c>
      <c r="Q2723">
        <v>322461.48300000001</v>
      </c>
      <c r="R2723" t="s">
        <v>333</v>
      </c>
      <c r="S2723" t="s">
        <v>38</v>
      </c>
      <c r="T2723" t="s">
        <v>28</v>
      </c>
      <c r="V2723" t="s">
        <v>32</v>
      </c>
      <c r="Y2723" t="s">
        <v>107</v>
      </c>
    </row>
    <row r="2724" spans="1:25" x14ac:dyDescent="0.45">
      <c r="A2724" t="s">
        <v>274</v>
      </c>
      <c r="B2724" t="s">
        <v>304</v>
      </c>
      <c r="C2724">
        <v>2399</v>
      </c>
      <c r="D2724">
        <v>123</v>
      </c>
      <c r="F2724">
        <v>2011</v>
      </c>
      <c r="G2724">
        <v>1001</v>
      </c>
      <c r="H2724">
        <v>579.01</v>
      </c>
      <c r="I2724">
        <v>21648.82</v>
      </c>
      <c r="K2724">
        <v>7.6999999999999999E-2</v>
      </c>
      <c r="L2724">
        <v>1.2999999999999999E-3</v>
      </c>
      <c r="M2724">
        <v>12739.370999999999</v>
      </c>
      <c r="N2724">
        <v>5.9700000000000003E-2</v>
      </c>
      <c r="O2724">
        <v>9.2530000000000001</v>
      </c>
      <c r="P2724">
        <v>0.1462</v>
      </c>
      <c r="Q2724">
        <v>213757.93100000001</v>
      </c>
      <c r="R2724" t="s">
        <v>333</v>
      </c>
      <c r="S2724" t="s">
        <v>38</v>
      </c>
      <c r="T2724" t="s">
        <v>28</v>
      </c>
      <c r="V2724" t="s">
        <v>32</v>
      </c>
      <c r="Y2724" t="s">
        <v>107</v>
      </c>
    </row>
    <row r="2725" spans="1:25" x14ac:dyDescent="0.45">
      <c r="A2725" t="s">
        <v>274</v>
      </c>
      <c r="B2725" t="s">
        <v>304</v>
      </c>
      <c r="C2725">
        <v>2399</v>
      </c>
      <c r="D2725">
        <v>123</v>
      </c>
      <c r="F2725">
        <v>2012</v>
      </c>
      <c r="G2725">
        <v>1049</v>
      </c>
      <c r="H2725">
        <v>660.16</v>
      </c>
      <c r="I2725">
        <v>25785.759999999998</v>
      </c>
      <c r="K2725">
        <v>7.6999999999999999E-2</v>
      </c>
      <c r="L2725">
        <v>1E-3</v>
      </c>
      <c r="M2725">
        <v>15149.15</v>
      </c>
      <c r="N2725">
        <v>5.9299999999999999E-2</v>
      </c>
      <c r="O2725">
        <v>11.202999999999999</v>
      </c>
      <c r="P2725">
        <v>0.14219999999999999</v>
      </c>
      <c r="Q2725">
        <v>254887.80799999999</v>
      </c>
      <c r="R2725" t="s">
        <v>333</v>
      </c>
      <c r="S2725" t="s">
        <v>38</v>
      </c>
      <c r="T2725" t="s">
        <v>28</v>
      </c>
      <c r="V2725" t="s">
        <v>32</v>
      </c>
      <c r="Y2725" t="s">
        <v>277</v>
      </c>
    </row>
    <row r="2726" spans="1:25" x14ac:dyDescent="0.45">
      <c r="A2726" t="s">
        <v>274</v>
      </c>
      <c r="B2726" t="s">
        <v>304</v>
      </c>
      <c r="C2726">
        <v>2399</v>
      </c>
      <c r="D2726">
        <v>123</v>
      </c>
      <c r="F2726">
        <v>2013</v>
      </c>
      <c r="G2726">
        <v>700</v>
      </c>
      <c r="H2726">
        <v>493.03</v>
      </c>
      <c r="I2726">
        <v>18766.96</v>
      </c>
      <c r="K2726">
        <v>6.0999999999999999E-2</v>
      </c>
      <c r="L2726">
        <v>1.2999999999999999E-3</v>
      </c>
      <c r="M2726">
        <v>10696.807000000001</v>
      </c>
      <c r="N2726">
        <v>5.9700000000000003E-2</v>
      </c>
      <c r="O2726">
        <v>8.1630000000000003</v>
      </c>
      <c r="P2726">
        <v>0.13700000000000001</v>
      </c>
      <c r="Q2726">
        <v>179670.255</v>
      </c>
      <c r="R2726" t="s">
        <v>333</v>
      </c>
      <c r="S2726" t="s">
        <v>38</v>
      </c>
      <c r="T2726" t="s">
        <v>28</v>
      </c>
      <c r="V2726" t="s">
        <v>32</v>
      </c>
      <c r="Y2726" t="s">
        <v>277</v>
      </c>
    </row>
    <row r="2727" spans="1:25" x14ac:dyDescent="0.45">
      <c r="A2727" t="s">
        <v>274</v>
      </c>
      <c r="B2727" t="s">
        <v>304</v>
      </c>
      <c r="C2727">
        <v>2399</v>
      </c>
      <c r="D2727">
        <v>123</v>
      </c>
      <c r="F2727">
        <v>2014</v>
      </c>
      <c r="G2727">
        <v>974</v>
      </c>
      <c r="H2727">
        <v>661.52</v>
      </c>
      <c r="I2727">
        <v>26835.919999999998</v>
      </c>
      <c r="K2727">
        <v>0.22</v>
      </c>
      <c r="L2727">
        <v>2E-3</v>
      </c>
      <c r="M2727">
        <v>15333.933000000001</v>
      </c>
      <c r="N2727">
        <v>6.0699999999999997E-2</v>
      </c>
      <c r="O2727">
        <v>12.260999999999999</v>
      </c>
      <c r="P2727">
        <v>0.13869999999999999</v>
      </c>
      <c r="Q2727">
        <v>251207.87899999999</v>
      </c>
      <c r="R2727" t="s">
        <v>333</v>
      </c>
      <c r="S2727" t="s">
        <v>38</v>
      </c>
      <c r="T2727" t="s">
        <v>28</v>
      </c>
      <c r="V2727" t="s">
        <v>32</v>
      </c>
      <c r="Y2727" t="s">
        <v>277</v>
      </c>
    </row>
    <row r="2728" spans="1:25" x14ac:dyDescent="0.45">
      <c r="A2728" t="s">
        <v>274</v>
      </c>
      <c r="B2728" t="s">
        <v>304</v>
      </c>
      <c r="C2728">
        <v>2399</v>
      </c>
      <c r="D2728">
        <v>123</v>
      </c>
      <c r="F2728">
        <v>2015</v>
      </c>
      <c r="G2728">
        <v>560</v>
      </c>
      <c r="H2728">
        <v>314.56</v>
      </c>
      <c r="I2728">
        <v>11938.88</v>
      </c>
      <c r="K2728">
        <v>6.3E-2</v>
      </c>
      <c r="L2728">
        <v>1.9E-3</v>
      </c>
      <c r="M2728">
        <v>6524.2479999999996</v>
      </c>
      <c r="N2728">
        <v>5.9299999999999999E-2</v>
      </c>
      <c r="O2728">
        <v>5.0999999999999996</v>
      </c>
      <c r="P2728">
        <v>0.16400000000000001</v>
      </c>
      <c r="Q2728">
        <v>108352.458</v>
      </c>
      <c r="R2728" t="s">
        <v>333</v>
      </c>
      <c r="S2728" t="s">
        <v>38</v>
      </c>
      <c r="T2728" t="s">
        <v>28</v>
      </c>
      <c r="V2728" t="s">
        <v>32</v>
      </c>
      <c r="Y2728" t="s">
        <v>297</v>
      </c>
    </row>
    <row r="2729" spans="1:25" x14ac:dyDescent="0.45">
      <c r="A2729" t="s">
        <v>274</v>
      </c>
      <c r="B2729" t="s">
        <v>304</v>
      </c>
      <c r="C2729">
        <v>2399</v>
      </c>
      <c r="D2729">
        <v>123</v>
      </c>
      <c r="F2729">
        <v>2016</v>
      </c>
      <c r="G2729">
        <v>752</v>
      </c>
      <c r="H2729">
        <v>395.39</v>
      </c>
      <c r="I2729">
        <v>14681.33</v>
      </c>
      <c r="K2729">
        <v>4.3999999999999997E-2</v>
      </c>
      <c r="L2729">
        <v>1E-3</v>
      </c>
      <c r="M2729">
        <v>8657.8050000000003</v>
      </c>
      <c r="N2729">
        <v>5.91E-2</v>
      </c>
      <c r="O2729">
        <v>6.6970000000000001</v>
      </c>
      <c r="P2729">
        <v>0.1734</v>
      </c>
      <c r="Q2729">
        <v>145362.13099999999</v>
      </c>
      <c r="R2729" t="s">
        <v>333</v>
      </c>
      <c r="S2729" t="s">
        <v>38</v>
      </c>
      <c r="T2729" t="s">
        <v>28</v>
      </c>
      <c r="V2729" t="s">
        <v>32</v>
      </c>
      <c r="Y2729" t="s">
        <v>297</v>
      </c>
    </row>
    <row r="2730" spans="1:25" x14ac:dyDescent="0.45">
      <c r="A2730" t="s">
        <v>274</v>
      </c>
      <c r="B2730" t="s">
        <v>304</v>
      </c>
      <c r="C2730">
        <v>2399</v>
      </c>
      <c r="D2730">
        <v>123</v>
      </c>
      <c r="F2730">
        <v>2017</v>
      </c>
      <c r="G2730">
        <v>476</v>
      </c>
      <c r="H2730">
        <v>133.35</v>
      </c>
      <c r="I2730">
        <v>3517.83</v>
      </c>
      <c r="K2730">
        <v>1.4E-2</v>
      </c>
      <c r="L2730">
        <v>1E-3</v>
      </c>
      <c r="M2730">
        <v>2444.3009999999999</v>
      </c>
      <c r="N2730">
        <v>5.9700000000000003E-2</v>
      </c>
      <c r="O2730">
        <v>2.238</v>
      </c>
      <c r="P2730">
        <v>0.2213</v>
      </c>
      <c r="Q2730">
        <v>40221.968999999997</v>
      </c>
      <c r="R2730" t="s">
        <v>333</v>
      </c>
      <c r="S2730" t="s">
        <v>38</v>
      </c>
      <c r="T2730" t="s">
        <v>28</v>
      </c>
      <c r="V2730" t="s">
        <v>32</v>
      </c>
      <c r="Y2730" t="s">
        <v>299</v>
      </c>
    </row>
    <row r="2731" spans="1:25" x14ac:dyDescent="0.45">
      <c r="A2731" t="s">
        <v>274</v>
      </c>
      <c r="B2731" t="s">
        <v>304</v>
      </c>
      <c r="C2731">
        <v>2399</v>
      </c>
      <c r="D2731">
        <v>123</v>
      </c>
      <c r="F2731">
        <v>2018</v>
      </c>
      <c r="G2731">
        <v>543</v>
      </c>
      <c r="H2731">
        <v>327.47000000000003</v>
      </c>
      <c r="I2731">
        <v>12946.88</v>
      </c>
      <c r="K2731">
        <v>6.7000000000000004E-2</v>
      </c>
      <c r="L2731">
        <v>1.1999999999999999E-3</v>
      </c>
      <c r="M2731">
        <v>8024.58</v>
      </c>
      <c r="N2731">
        <v>6.3600000000000004E-2</v>
      </c>
      <c r="O2731">
        <v>6.6349999999999998</v>
      </c>
      <c r="P2731">
        <v>0.15809999999999999</v>
      </c>
      <c r="Q2731">
        <v>120208.039</v>
      </c>
      <c r="R2731" t="s">
        <v>333</v>
      </c>
      <c r="S2731" t="s">
        <v>38</v>
      </c>
      <c r="T2731" t="s">
        <v>28</v>
      </c>
      <c r="V2731" t="s">
        <v>32</v>
      </c>
      <c r="Y2731" t="s">
        <v>299</v>
      </c>
    </row>
    <row r="2732" spans="1:25" x14ac:dyDescent="0.45">
      <c r="A2732" t="s">
        <v>274</v>
      </c>
      <c r="B2732" t="s">
        <v>304</v>
      </c>
      <c r="C2732">
        <v>2399</v>
      </c>
      <c r="D2732">
        <v>123</v>
      </c>
      <c r="F2732">
        <v>2019</v>
      </c>
      <c r="G2732">
        <v>358</v>
      </c>
      <c r="H2732">
        <v>106.43</v>
      </c>
      <c r="I2732">
        <v>2970.69</v>
      </c>
      <c r="K2732">
        <v>8.9999999999999993E-3</v>
      </c>
      <c r="L2732">
        <v>1E-3</v>
      </c>
      <c r="M2732">
        <v>1792.2619999999999</v>
      </c>
      <c r="N2732">
        <v>5.9499999999999997E-2</v>
      </c>
      <c r="O2732">
        <v>1.5640000000000001</v>
      </c>
      <c r="P2732">
        <v>0.21379999999999999</v>
      </c>
      <c r="Q2732">
        <v>30093.813999999998</v>
      </c>
      <c r="R2732" t="s">
        <v>333</v>
      </c>
      <c r="S2732" t="s">
        <v>38</v>
      </c>
      <c r="T2732" t="s">
        <v>28</v>
      </c>
      <c r="V2732" t="s">
        <v>32</v>
      </c>
      <c r="Y2732" t="s">
        <v>299</v>
      </c>
    </row>
    <row r="2733" spans="1:25" x14ac:dyDescent="0.45">
      <c r="A2733" t="s">
        <v>274</v>
      </c>
      <c r="B2733" t="s">
        <v>304</v>
      </c>
      <c r="C2733">
        <v>2399</v>
      </c>
      <c r="D2733">
        <v>123</v>
      </c>
      <c r="F2733">
        <v>2020</v>
      </c>
      <c r="G2733">
        <v>227</v>
      </c>
      <c r="H2733">
        <v>100.26</v>
      </c>
      <c r="I2733">
        <v>3529.44</v>
      </c>
      <c r="K2733">
        <v>0.01</v>
      </c>
      <c r="L2733">
        <v>1E-3</v>
      </c>
      <c r="M2733">
        <v>1995.752</v>
      </c>
      <c r="N2733">
        <v>5.9499999999999997E-2</v>
      </c>
      <c r="O2733">
        <v>1.65</v>
      </c>
      <c r="P2733">
        <v>0.1696</v>
      </c>
      <c r="Q2733">
        <v>33546.578000000001</v>
      </c>
      <c r="R2733" t="s">
        <v>333</v>
      </c>
      <c r="S2733" t="s">
        <v>38</v>
      </c>
      <c r="T2733" t="s">
        <v>28</v>
      </c>
      <c r="V2733" t="s">
        <v>32</v>
      </c>
      <c r="Y2733" t="s">
        <v>147</v>
      </c>
    </row>
    <row r="2734" spans="1:25" x14ac:dyDescent="0.45">
      <c r="A2734" t="s">
        <v>274</v>
      </c>
      <c r="B2734" t="s">
        <v>304</v>
      </c>
      <c r="C2734">
        <v>2399</v>
      </c>
      <c r="D2734">
        <v>123</v>
      </c>
      <c r="F2734">
        <v>2021</v>
      </c>
      <c r="G2734">
        <v>205</v>
      </c>
      <c r="H2734">
        <v>116.99</v>
      </c>
      <c r="I2734">
        <v>4443.18</v>
      </c>
      <c r="K2734">
        <v>1.2999999999999999E-2</v>
      </c>
      <c r="L2734">
        <v>1E-3</v>
      </c>
      <c r="M2734">
        <v>2472.4639999999999</v>
      </c>
      <c r="N2734">
        <v>5.9400000000000001E-2</v>
      </c>
      <c r="O2734">
        <v>1.96</v>
      </c>
      <c r="P2734">
        <v>0.14979999999999999</v>
      </c>
      <c r="Q2734">
        <v>41569.692999999999</v>
      </c>
      <c r="R2734" t="s">
        <v>333</v>
      </c>
      <c r="S2734" t="s">
        <v>38</v>
      </c>
      <c r="T2734" t="s">
        <v>28</v>
      </c>
      <c r="V2734" t="s">
        <v>32</v>
      </c>
      <c r="Y2734" t="s">
        <v>152</v>
      </c>
    </row>
    <row r="2735" spans="1:25" x14ac:dyDescent="0.45">
      <c r="A2735" t="s">
        <v>274</v>
      </c>
      <c r="B2735" t="s">
        <v>304</v>
      </c>
      <c r="C2735">
        <v>2399</v>
      </c>
      <c r="D2735">
        <v>123</v>
      </c>
      <c r="F2735">
        <v>2022</v>
      </c>
      <c r="G2735">
        <v>636</v>
      </c>
      <c r="H2735">
        <v>359.53</v>
      </c>
      <c r="I2735">
        <v>13948.62</v>
      </c>
      <c r="K2735">
        <v>4.7E-2</v>
      </c>
      <c r="L2735">
        <v>1E-3</v>
      </c>
      <c r="M2735">
        <v>7969.0389999999998</v>
      </c>
      <c r="N2735">
        <v>6.0299999999999999E-2</v>
      </c>
      <c r="O2735">
        <v>6.4249999999999998</v>
      </c>
      <c r="P2735">
        <v>0.15959999999999999</v>
      </c>
      <c r="Q2735">
        <v>130694.378</v>
      </c>
      <c r="R2735" t="s">
        <v>333</v>
      </c>
      <c r="S2735" t="s">
        <v>38</v>
      </c>
      <c r="T2735" t="s">
        <v>28</v>
      </c>
      <c r="V2735" t="s">
        <v>32</v>
      </c>
      <c r="Y2735" t="s">
        <v>152</v>
      </c>
    </row>
    <row r="2736" spans="1:25" x14ac:dyDescent="0.45">
      <c r="A2736" t="s">
        <v>274</v>
      </c>
      <c r="B2736" t="s">
        <v>304</v>
      </c>
      <c r="C2736">
        <v>2399</v>
      </c>
      <c r="D2736">
        <v>123</v>
      </c>
      <c r="F2736">
        <v>2023</v>
      </c>
      <c r="G2736">
        <v>316</v>
      </c>
      <c r="H2736">
        <v>179.6</v>
      </c>
      <c r="I2736">
        <v>6789.21</v>
      </c>
      <c r="K2736">
        <v>0.02</v>
      </c>
      <c r="L2736">
        <v>1E-3</v>
      </c>
      <c r="M2736">
        <v>3766.4789999999998</v>
      </c>
      <c r="N2736">
        <v>5.9700000000000003E-2</v>
      </c>
      <c r="O2736">
        <v>3.0640000000000001</v>
      </c>
      <c r="P2736">
        <v>0.14860000000000001</v>
      </c>
      <c r="Q2736">
        <v>62857.78</v>
      </c>
      <c r="R2736" t="s">
        <v>333</v>
      </c>
      <c r="S2736" t="s">
        <v>38</v>
      </c>
      <c r="T2736" t="s">
        <v>28</v>
      </c>
      <c r="V2736" t="s">
        <v>32</v>
      </c>
      <c r="Y2736" t="s">
        <v>152</v>
      </c>
    </row>
    <row r="2737" spans="1:25" x14ac:dyDescent="0.45">
      <c r="A2737" t="s">
        <v>274</v>
      </c>
      <c r="B2737" t="s">
        <v>304</v>
      </c>
      <c r="C2737">
        <v>2399</v>
      </c>
      <c r="D2737">
        <v>123</v>
      </c>
      <c r="F2737">
        <v>2024</v>
      </c>
      <c r="G2737">
        <v>288</v>
      </c>
      <c r="H2737">
        <v>213.88</v>
      </c>
      <c r="I2737">
        <v>8679.5300000000007</v>
      </c>
      <c r="K2737">
        <v>2.5999999999999999E-2</v>
      </c>
      <c r="L2737">
        <v>1E-3</v>
      </c>
      <c r="M2737">
        <v>5163.1049999999996</v>
      </c>
      <c r="N2737">
        <v>5.9400000000000001E-2</v>
      </c>
      <c r="O2737">
        <v>3.927</v>
      </c>
      <c r="P2737">
        <v>0.1144</v>
      </c>
      <c r="Q2737">
        <v>86815.107000000004</v>
      </c>
      <c r="R2737" t="s">
        <v>333</v>
      </c>
      <c r="S2737" t="s">
        <v>38</v>
      </c>
      <c r="T2737" t="s">
        <v>28</v>
      </c>
      <c r="V2737" t="s">
        <v>32</v>
      </c>
      <c r="Y2737" t="s">
        <v>152</v>
      </c>
    </row>
    <row r="2738" spans="1:25" x14ac:dyDescent="0.45">
      <c r="A2738" t="s">
        <v>274</v>
      </c>
      <c r="B2738" t="s">
        <v>304</v>
      </c>
      <c r="C2738">
        <v>2399</v>
      </c>
      <c r="D2738">
        <v>124</v>
      </c>
      <c r="F2738">
        <v>2009</v>
      </c>
      <c r="G2738">
        <v>772</v>
      </c>
      <c r="H2738">
        <v>462.22</v>
      </c>
      <c r="I2738">
        <v>17519.5</v>
      </c>
      <c r="K2738">
        <v>8.1000000000000003E-2</v>
      </c>
      <c r="L2738">
        <v>1.5E-3</v>
      </c>
      <c r="M2738">
        <v>9883.2459999999992</v>
      </c>
      <c r="N2738">
        <v>5.9900000000000002E-2</v>
      </c>
      <c r="O2738">
        <v>8.2899999999999991</v>
      </c>
      <c r="P2738">
        <v>0.1429</v>
      </c>
      <c r="Q2738">
        <v>165176.62700000001</v>
      </c>
      <c r="R2738" t="s">
        <v>333</v>
      </c>
      <c r="S2738" t="s">
        <v>38</v>
      </c>
      <c r="T2738" t="s">
        <v>28</v>
      </c>
      <c r="V2738" t="s">
        <v>32</v>
      </c>
      <c r="Y2738" t="s">
        <v>107</v>
      </c>
    </row>
    <row r="2739" spans="1:25" x14ac:dyDescent="0.45">
      <c r="A2739" t="s">
        <v>274</v>
      </c>
      <c r="B2739" t="s">
        <v>304</v>
      </c>
      <c r="C2739">
        <v>2399</v>
      </c>
      <c r="D2739">
        <v>124</v>
      </c>
      <c r="F2739">
        <v>2010</v>
      </c>
      <c r="G2739">
        <v>1449</v>
      </c>
      <c r="H2739">
        <v>944.34</v>
      </c>
      <c r="I2739">
        <v>35829.33</v>
      </c>
      <c r="K2739">
        <v>0.26500000000000001</v>
      </c>
      <c r="L2739">
        <v>1.8E-3</v>
      </c>
      <c r="M2739">
        <v>20703.012999999999</v>
      </c>
      <c r="N2739">
        <v>6.0299999999999999E-2</v>
      </c>
      <c r="O2739">
        <v>15.67</v>
      </c>
      <c r="P2739">
        <v>0.1232</v>
      </c>
      <c r="Q2739">
        <v>341919.66899999999</v>
      </c>
      <c r="R2739" t="s">
        <v>333</v>
      </c>
      <c r="S2739" t="s">
        <v>38</v>
      </c>
      <c r="T2739" t="s">
        <v>28</v>
      </c>
      <c r="V2739" t="s">
        <v>32</v>
      </c>
      <c r="Y2739" t="s">
        <v>107</v>
      </c>
    </row>
    <row r="2740" spans="1:25" x14ac:dyDescent="0.45">
      <c r="A2740" t="s">
        <v>274</v>
      </c>
      <c r="B2740" t="s">
        <v>304</v>
      </c>
      <c r="C2740">
        <v>2399</v>
      </c>
      <c r="D2740">
        <v>124</v>
      </c>
      <c r="F2740">
        <v>2011</v>
      </c>
      <c r="G2740">
        <v>888</v>
      </c>
      <c r="H2740">
        <v>505.67</v>
      </c>
      <c r="I2740">
        <v>19181.080000000002</v>
      </c>
      <c r="K2740">
        <v>8.8999999999999996E-2</v>
      </c>
      <c r="L2740">
        <v>1.2999999999999999E-3</v>
      </c>
      <c r="M2740">
        <v>11884.263999999999</v>
      </c>
      <c r="N2740">
        <v>5.9700000000000003E-2</v>
      </c>
      <c r="O2740">
        <v>8.9390000000000001</v>
      </c>
      <c r="P2740">
        <v>0.15440000000000001</v>
      </c>
      <c r="Q2740">
        <v>198585.21299999999</v>
      </c>
      <c r="R2740" t="s">
        <v>333</v>
      </c>
      <c r="S2740" t="s">
        <v>38</v>
      </c>
      <c r="T2740" t="s">
        <v>28</v>
      </c>
      <c r="V2740" t="s">
        <v>32</v>
      </c>
      <c r="Y2740" t="s">
        <v>107</v>
      </c>
    </row>
    <row r="2741" spans="1:25" x14ac:dyDescent="0.45">
      <c r="A2741" t="s">
        <v>274</v>
      </c>
      <c r="B2741" t="s">
        <v>304</v>
      </c>
      <c r="C2741">
        <v>2399</v>
      </c>
      <c r="D2741">
        <v>124</v>
      </c>
      <c r="F2741">
        <v>2012</v>
      </c>
      <c r="G2741">
        <v>1072</v>
      </c>
      <c r="H2741">
        <v>747.68</v>
      </c>
      <c r="I2741">
        <v>24522.59</v>
      </c>
      <c r="K2741">
        <v>9.0999999999999998E-2</v>
      </c>
      <c r="L2741">
        <v>1E-3</v>
      </c>
      <c r="M2741">
        <v>17981.008000000002</v>
      </c>
      <c r="N2741">
        <v>5.9299999999999999E-2</v>
      </c>
      <c r="O2741">
        <v>13.086</v>
      </c>
      <c r="P2741">
        <v>0.12540000000000001</v>
      </c>
      <c r="Q2741">
        <v>302579.73</v>
      </c>
      <c r="R2741" t="s">
        <v>333</v>
      </c>
      <c r="S2741" t="s">
        <v>38</v>
      </c>
      <c r="T2741" t="s">
        <v>28</v>
      </c>
      <c r="V2741" t="s">
        <v>32</v>
      </c>
      <c r="Y2741" t="s">
        <v>277</v>
      </c>
    </row>
    <row r="2742" spans="1:25" x14ac:dyDescent="0.45">
      <c r="A2742" t="s">
        <v>274</v>
      </c>
      <c r="B2742" t="s">
        <v>304</v>
      </c>
      <c r="C2742">
        <v>2399</v>
      </c>
      <c r="D2742">
        <v>124</v>
      </c>
      <c r="F2742">
        <v>2013</v>
      </c>
      <c r="G2742">
        <v>610</v>
      </c>
      <c r="H2742">
        <v>416.79</v>
      </c>
      <c r="I2742">
        <v>16053.17</v>
      </c>
      <c r="K2742">
        <v>5.2999999999999999E-2</v>
      </c>
      <c r="L2742">
        <v>1.2999999999999999E-3</v>
      </c>
      <c r="M2742">
        <v>9043.8439999999991</v>
      </c>
      <c r="N2742">
        <v>5.9799999999999999E-2</v>
      </c>
      <c r="O2742">
        <v>6.7030000000000003</v>
      </c>
      <c r="P2742">
        <v>0.13519999999999999</v>
      </c>
      <c r="Q2742">
        <v>151818.15100000001</v>
      </c>
      <c r="R2742" t="s">
        <v>333</v>
      </c>
      <c r="S2742" t="s">
        <v>38</v>
      </c>
      <c r="T2742" t="s">
        <v>28</v>
      </c>
      <c r="V2742" t="s">
        <v>32</v>
      </c>
      <c r="Y2742" t="s">
        <v>277</v>
      </c>
    </row>
    <row r="2743" spans="1:25" x14ac:dyDescent="0.45">
      <c r="A2743" t="s">
        <v>274</v>
      </c>
      <c r="B2743" t="s">
        <v>304</v>
      </c>
      <c r="C2743">
        <v>2399</v>
      </c>
      <c r="D2743">
        <v>124</v>
      </c>
      <c r="F2743">
        <v>2014</v>
      </c>
      <c r="G2743">
        <v>855</v>
      </c>
      <c r="H2743">
        <v>584.38</v>
      </c>
      <c r="I2743">
        <v>23805.32</v>
      </c>
      <c r="K2743">
        <v>0.20699999999999999</v>
      </c>
      <c r="L2743">
        <v>2.3E-3</v>
      </c>
      <c r="M2743">
        <v>13824.897000000001</v>
      </c>
      <c r="N2743">
        <v>6.1199999999999997E-2</v>
      </c>
      <c r="O2743">
        <v>10.493</v>
      </c>
      <c r="P2743">
        <v>0.12709999999999999</v>
      </c>
      <c r="Q2743">
        <v>226057.353</v>
      </c>
      <c r="R2743" t="s">
        <v>333</v>
      </c>
      <c r="S2743" t="s">
        <v>38</v>
      </c>
      <c r="T2743" t="s">
        <v>28</v>
      </c>
      <c r="V2743" t="s">
        <v>32</v>
      </c>
      <c r="Y2743" t="s">
        <v>277</v>
      </c>
    </row>
    <row r="2744" spans="1:25" x14ac:dyDescent="0.45">
      <c r="A2744" t="s">
        <v>274</v>
      </c>
      <c r="B2744" t="s">
        <v>304</v>
      </c>
      <c r="C2744">
        <v>2399</v>
      </c>
      <c r="D2744">
        <v>124</v>
      </c>
      <c r="F2744">
        <v>2015</v>
      </c>
      <c r="G2744">
        <v>593</v>
      </c>
      <c r="H2744">
        <v>335.35</v>
      </c>
      <c r="I2744">
        <v>12812.11</v>
      </c>
      <c r="K2744">
        <v>8.1000000000000003E-2</v>
      </c>
      <c r="L2744">
        <v>1.9E-3</v>
      </c>
      <c r="M2744">
        <v>7060.5280000000002</v>
      </c>
      <c r="N2744">
        <v>6.0600000000000001E-2</v>
      </c>
      <c r="O2744">
        <v>5.556</v>
      </c>
      <c r="P2744">
        <v>0.16009999999999999</v>
      </c>
      <c r="Q2744">
        <v>116661.622</v>
      </c>
      <c r="R2744" t="s">
        <v>333</v>
      </c>
      <c r="S2744" t="s">
        <v>38</v>
      </c>
      <c r="T2744" t="s">
        <v>28</v>
      </c>
      <c r="V2744" t="s">
        <v>32</v>
      </c>
      <c r="Y2744" t="s">
        <v>297</v>
      </c>
    </row>
    <row r="2745" spans="1:25" x14ac:dyDescent="0.45">
      <c r="A2745" t="s">
        <v>274</v>
      </c>
      <c r="B2745" t="s">
        <v>304</v>
      </c>
      <c r="C2745">
        <v>2399</v>
      </c>
      <c r="D2745">
        <v>124</v>
      </c>
      <c r="F2745">
        <v>2016</v>
      </c>
      <c r="G2745">
        <v>789</v>
      </c>
      <c r="H2745">
        <v>444.42</v>
      </c>
      <c r="I2745">
        <v>16287.32</v>
      </c>
      <c r="K2745">
        <v>4.5999999999999999E-2</v>
      </c>
      <c r="L2745">
        <v>1E-3</v>
      </c>
      <c r="M2745">
        <v>8991.5310000000009</v>
      </c>
      <c r="N2745">
        <v>5.96E-2</v>
      </c>
      <c r="O2745">
        <v>6.7590000000000003</v>
      </c>
      <c r="P2745">
        <v>0.16889999999999999</v>
      </c>
      <c r="Q2745">
        <v>151171.12299999999</v>
      </c>
      <c r="R2745" t="s">
        <v>333</v>
      </c>
      <c r="S2745" t="s">
        <v>38</v>
      </c>
      <c r="T2745" t="s">
        <v>28</v>
      </c>
      <c r="V2745" t="s">
        <v>32</v>
      </c>
      <c r="Y2745" t="s">
        <v>297</v>
      </c>
    </row>
    <row r="2746" spans="1:25" x14ac:dyDescent="0.45">
      <c r="A2746" t="s">
        <v>274</v>
      </c>
      <c r="B2746" t="s">
        <v>304</v>
      </c>
      <c r="C2746">
        <v>2399</v>
      </c>
      <c r="D2746">
        <v>124</v>
      </c>
      <c r="F2746">
        <v>2017</v>
      </c>
      <c r="G2746">
        <v>453</v>
      </c>
      <c r="H2746">
        <v>136.71</v>
      </c>
      <c r="I2746">
        <v>3743.41</v>
      </c>
      <c r="K2746">
        <v>1.4E-2</v>
      </c>
      <c r="L2746">
        <v>1E-3</v>
      </c>
      <c r="M2746">
        <v>2371.4290000000001</v>
      </c>
      <c r="N2746">
        <v>6.0100000000000001E-2</v>
      </c>
      <c r="O2746">
        <v>2.3210000000000002</v>
      </c>
      <c r="P2746">
        <v>0.2399</v>
      </c>
      <c r="Q2746">
        <v>38492.764999999999</v>
      </c>
      <c r="R2746" t="s">
        <v>333</v>
      </c>
      <c r="S2746" t="s">
        <v>38</v>
      </c>
      <c r="T2746" t="s">
        <v>28</v>
      </c>
      <c r="V2746" t="s">
        <v>32</v>
      </c>
      <c r="Y2746" t="s">
        <v>299</v>
      </c>
    </row>
    <row r="2747" spans="1:25" x14ac:dyDescent="0.45">
      <c r="A2747" t="s">
        <v>274</v>
      </c>
      <c r="B2747" t="s">
        <v>304</v>
      </c>
      <c r="C2747">
        <v>2399</v>
      </c>
      <c r="D2747">
        <v>124</v>
      </c>
      <c r="F2747">
        <v>2018</v>
      </c>
      <c r="G2747">
        <v>538</v>
      </c>
      <c r="H2747">
        <v>304.88</v>
      </c>
      <c r="I2747">
        <v>11637.36</v>
      </c>
      <c r="K2747">
        <v>5.7000000000000002E-2</v>
      </c>
      <c r="L2747">
        <v>1.1000000000000001E-3</v>
      </c>
      <c r="M2747">
        <v>7207.0219999999999</v>
      </c>
      <c r="N2747">
        <v>6.1699999999999998E-2</v>
      </c>
      <c r="O2747">
        <v>6.2839999999999998</v>
      </c>
      <c r="P2747">
        <v>0.1764</v>
      </c>
      <c r="Q2747">
        <v>109704.83500000001</v>
      </c>
      <c r="R2747" t="s">
        <v>333</v>
      </c>
      <c r="S2747" t="s">
        <v>38</v>
      </c>
      <c r="T2747" t="s">
        <v>28</v>
      </c>
      <c r="V2747" t="s">
        <v>32</v>
      </c>
      <c r="Y2747" t="s">
        <v>299</v>
      </c>
    </row>
    <row r="2748" spans="1:25" x14ac:dyDescent="0.45">
      <c r="A2748" t="s">
        <v>274</v>
      </c>
      <c r="B2748" t="s">
        <v>304</v>
      </c>
      <c r="C2748">
        <v>2399</v>
      </c>
      <c r="D2748">
        <v>124</v>
      </c>
      <c r="F2748">
        <v>2019</v>
      </c>
      <c r="G2748">
        <v>346</v>
      </c>
      <c r="H2748">
        <v>111.17</v>
      </c>
      <c r="I2748">
        <v>3263.49</v>
      </c>
      <c r="K2748">
        <v>1.2E-2</v>
      </c>
      <c r="L2748">
        <v>1E-3</v>
      </c>
      <c r="M2748">
        <v>2105.2260000000001</v>
      </c>
      <c r="N2748">
        <v>5.9700000000000003E-2</v>
      </c>
      <c r="O2748">
        <v>1.913</v>
      </c>
      <c r="P2748">
        <v>0.221</v>
      </c>
      <c r="Q2748">
        <v>34856.144</v>
      </c>
      <c r="R2748" t="s">
        <v>333</v>
      </c>
      <c r="S2748" t="s">
        <v>38</v>
      </c>
      <c r="T2748" t="s">
        <v>28</v>
      </c>
      <c r="V2748" t="s">
        <v>32</v>
      </c>
      <c r="Y2748" t="s">
        <v>299</v>
      </c>
    </row>
    <row r="2749" spans="1:25" x14ac:dyDescent="0.45">
      <c r="A2749" t="s">
        <v>274</v>
      </c>
      <c r="B2749" t="s">
        <v>304</v>
      </c>
      <c r="C2749">
        <v>2399</v>
      </c>
      <c r="D2749">
        <v>124</v>
      </c>
      <c r="F2749">
        <v>2020</v>
      </c>
      <c r="G2749">
        <v>214</v>
      </c>
      <c r="H2749">
        <v>89.51</v>
      </c>
      <c r="I2749">
        <v>3130.46</v>
      </c>
      <c r="K2749">
        <v>0.01</v>
      </c>
      <c r="L2749">
        <v>1E-3</v>
      </c>
      <c r="M2749">
        <v>1917.4929999999999</v>
      </c>
      <c r="N2749">
        <v>5.96E-2</v>
      </c>
      <c r="O2749">
        <v>1.5880000000000001</v>
      </c>
      <c r="P2749">
        <v>0.1724</v>
      </c>
      <c r="Q2749">
        <v>32218.989000000001</v>
      </c>
      <c r="R2749" t="s">
        <v>333</v>
      </c>
      <c r="S2749" t="s">
        <v>38</v>
      </c>
      <c r="T2749" t="s">
        <v>28</v>
      </c>
      <c r="V2749" t="s">
        <v>32</v>
      </c>
      <c r="Y2749" t="s">
        <v>147</v>
      </c>
    </row>
    <row r="2750" spans="1:25" x14ac:dyDescent="0.45">
      <c r="A2750" t="s">
        <v>274</v>
      </c>
      <c r="B2750" t="s">
        <v>304</v>
      </c>
      <c r="C2750">
        <v>2399</v>
      </c>
      <c r="D2750">
        <v>124</v>
      </c>
      <c r="F2750">
        <v>2021</v>
      </c>
      <c r="G2750">
        <v>192</v>
      </c>
      <c r="H2750">
        <v>113.99</v>
      </c>
      <c r="I2750">
        <v>4333.16</v>
      </c>
      <c r="K2750">
        <v>1.2999999999999999E-2</v>
      </c>
      <c r="L2750">
        <v>1E-3</v>
      </c>
      <c r="M2750">
        <v>2573.413</v>
      </c>
      <c r="N2750">
        <v>5.9400000000000001E-2</v>
      </c>
      <c r="O2750">
        <v>1.996</v>
      </c>
      <c r="P2750">
        <v>0.1444</v>
      </c>
      <c r="Q2750">
        <v>43287.544000000002</v>
      </c>
      <c r="R2750" t="s">
        <v>333</v>
      </c>
      <c r="S2750" t="s">
        <v>38</v>
      </c>
      <c r="T2750" t="s">
        <v>28</v>
      </c>
      <c r="V2750" t="s">
        <v>32</v>
      </c>
      <c r="Y2750" t="s">
        <v>152</v>
      </c>
    </row>
    <row r="2751" spans="1:25" x14ac:dyDescent="0.45">
      <c r="A2751" t="s">
        <v>274</v>
      </c>
      <c r="B2751" t="s">
        <v>304</v>
      </c>
      <c r="C2751">
        <v>2399</v>
      </c>
      <c r="D2751">
        <v>124</v>
      </c>
      <c r="F2751">
        <v>2022</v>
      </c>
      <c r="G2751">
        <v>674</v>
      </c>
      <c r="H2751">
        <v>381.27</v>
      </c>
      <c r="I2751">
        <v>14175.3</v>
      </c>
      <c r="K2751">
        <v>5.2999999999999999E-2</v>
      </c>
      <c r="L2751">
        <v>1E-3</v>
      </c>
      <c r="M2751">
        <v>8989.2980000000007</v>
      </c>
      <c r="N2751">
        <v>6.0499999999999998E-2</v>
      </c>
      <c r="O2751">
        <v>7.4169999999999998</v>
      </c>
      <c r="P2751">
        <v>0.15740000000000001</v>
      </c>
      <c r="Q2751">
        <v>146921.90299999999</v>
      </c>
      <c r="R2751" t="s">
        <v>333</v>
      </c>
      <c r="S2751" t="s">
        <v>38</v>
      </c>
      <c r="T2751" t="s">
        <v>28</v>
      </c>
      <c r="V2751" t="s">
        <v>32</v>
      </c>
      <c r="Y2751" t="s">
        <v>152</v>
      </c>
    </row>
    <row r="2752" spans="1:25" x14ac:dyDescent="0.45">
      <c r="A2752" t="s">
        <v>274</v>
      </c>
      <c r="B2752" t="s">
        <v>304</v>
      </c>
      <c r="C2752">
        <v>2399</v>
      </c>
      <c r="D2752">
        <v>124</v>
      </c>
      <c r="F2752">
        <v>2023</v>
      </c>
      <c r="G2752">
        <v>334</v>
      </c>
      <c r="H2752">
        <v>193.79</v>
      </c>
      <c r="I2752">
        <v>7125.27</v>
      </c>
      <c r="K2752">
        <v>2.1999999999999999E-2</v>
      </c>
      <c r="L2752">
        <v>1E-3</v>
      </c>
      <c r="M2752">
        <v>4250.4769999999999</v>
      </c>
      <c r="N2752">
        <v>5.9799999999999999E-2</v>
      </c>
      <c r="O2752">
        <v>3.4580000000000002</v>
      </c>
      <c r="P2752">
        <v>0.1515</v>
      </c>
      <c r="Q2752">
        <v>71178.661999999997</v>
      </c>
      <c r="R2752" t="s">
        <v>333</v>
      </c>
      <c r="S2752" t="s">
        <v>38</v>
      </c>
      <c r="T2752" t="s">
        <v>28</v>
      </c>
      <c r="V2752" t="s">
        <v>32</v>
      </c>
      <c r="Y2752" t="s">
        <v>152</v>
      </c>
    </row>
    <row r="2753" spans="1:25" x14ac:dyDescent="0.45">
      <c r="A2753" t="s">
        <v>274</v>
      </c>
      <c r="B2753" t="s">
        <v>304</v>
      </c>
      <c r="C2753">
        <v>2399</v>
      </c>
      <c r="D2753">
        <v>124</v>
      </c>
      <c r="F2753">
        <v>2024</v>
      </c>
      <c r="G2753">
        <v>281</v>
      </c>
      <c r="H2753">
        <v>212.04</v>
      </c>
      <c r="I2753">
        <v>8603.4599999999991</v>
      </c>
      <c r="K2753">
        <v>2.5000000000000001E-2</v>
      </c>
      <c r="L2753">
        <v>1E-3</v>
      </c>
      <c r="M2753">
        <v>5029.9719999999998</v>
      </c>
      <c r="N2753">
        <v>5.9299999999999999E-2</v>
      </c>
      <c r="O2753">
        <v>3.9020000000000001</v>
      </c>
      <c r="P2753">
        <v>0.11260000000000001</v>
      </c>
      <c r="Q2753">
        <v>84636.516000000003</v>
      </c>
      <c r="R2753" t="s">
        <v>333</v>
      </c>
      <c r="S2753" t="s">
        <v>38</v>
      </c>
      <c r="T2753" t="s">
        <v>28</v>
      </c>
      <c r="V2753" t="s">
        <v>32</v>
      </c>
      <c r="Y2753" t="s">
        <v>152</v>
      </c>
    </row>
    <row r="2754" spans="1:25" x14ac:dyDescent="0.45">
      <c r="A2754" t="s">
        <v>274</v>
      </c>
      <c r="B2754" t="s">
        <v>304</v>
      </c>
      <c r="C2754">
        <v>2399</v>
      </c>
      <c r="D2754">
        <v>14001</v>
      </c>
      <c r="E2754" t="s">
        <v>305</v>
      </c>
      <c r="F2754">
        <v>2009</v>
      </c>
      <c r="G2754">
        <v>14</v>
      </c>
      <c r="H2754">
        <v>14</v>
      </c>
      <c r="I2754">
        <v>208</v>
      </c>
      <c r="K2754">
        <v>0.315</v>
      </c>
      <c r="L2754">
        <v>0.20230000000000001</v>
      </c>
      <c r="M2754">
        <v>252.5</v>
      </c>
      <c r="N2754">
        <v>8.09E-2</v>
      </c>
      <c r="O2754">
        <v>1.244</v>
      </c>
      <c r="P2754">
        <v>0.78169999999999995</v>
      </c>
      <c r="Q2754">
        <v>3119.8</v>
      </c>
      <c r="R2754" t="s">
        <v>923</v>
      </c>
      <c r="T2754" t="s">
        <v>28</v>
      </c>
      <c r="Y2754" t="s">
        <v>103</v>
      </c>
    </row>
    <row r="2755" spans="1:25" x14ac:dyDescent="0.45">
      <c r="A2755" t="s">
        <v>274</v>
      </c>
      <c r="B2755" t="s">
        <v>304</v>
      </c>
      <c r="C2755">
        <v>2399</v>
      </c>
      <c r="D2755">
        <v>14001</v>
      </c>
      <c r="E2755" t="s">
        <v>305</v>
      </c>
      <c r="F2755">
        <v>2010</v>
      </c>
      <c r="G2755">
        <v>23</v>
      </c>
      <c r="H2755">
        <v>23</v>
      </c>
      <c r="I2755">
        <v>397</v>
      </c>
      <c r="K2755">
        <v>0.60799999999999998</v>
      </c>
      <c r="L2755">
        <v>0.20219999999999999</v>
      </c>
      <c r="M2755">
        <v>487.6</v>
      </c>
      <c r="N2755">
        <v>8.1100000000000005E-2</v>
      </c>
      <c r="O2755">
        <v>2.4049999999999998</v>
      </c>
      <c r="P2755">
        <v>0.78320000000000001</v>
      </c>
      <c r="Q2755">
        <v>6016.6</v>
      </c>
      <c r="R2755" t="s">
        <v>923</v>
      </c>
      <c r="T2755" t="s">
        <v>28</v>
      </c>
      <c r="Y2755" t="s">
        <v>103</v>
      </c>
    </row>
    <row r="2756" spans="1:25" x14ac:dyDescent="0.45">
      <c r="A2756" t="s">
        <v>274</v>
      </c>
      <c r="B2756" t="s">
        <v>304</v>
      </c>
      <c r="C2756">
        <v>2399</v>
      </c>
      <c r="D2756">
        <v>14001</v>
      </c>
      <c r="E2756" t="s">
        <v>305</v>
      </c>
      <c r="F2756">
        <v>2011</v>
      </c>
      <c r="G2756">
        <v>20</v>
      </c>
      <c r="H2756">
        <v>20</v>
      </c>
      <c r="I2756">
        <v>568</v>
      </c>
      <c r="K2756">
        <v>0.84</v>
      </c>
      <c r="L2756">
        <v>0.20200000000000001</v>
      </c>
      <c r="M2756">
        <v>674.2</v>
      </c>
      <c r="N2756">
        <v>8.1000000000000003E-2</v>
      </c>
      <c r="O2756">
        <v>2.4740000000000002</v>
      </c>
      <c r="P2756">
        <v>0.6099</v>
      </c>
      <c r="Q2756">
        <v>8320.4</v>
      </c>
      <c r="R2756" t="s">
        <v>923</v>
      </c>
      <c r="T2756" t="s">
        <v>28</v>
      </c>
      <c r="Y2756" t="s">
        <v>103</v>
      </c>
    </row>
    <row r="2757" spans="1:25" x14ac:dyDescent="0.45">
      <c r="A2757" t="s">
        <v>274</v>
      </c>
      <c r="B2757" t="s">
        <v>304</v>
      </c>
      <c r="C2757">
        <v>2399</v>
      </c>
      <c r="D2757">
        <v>14001</v>
      </c>
      <c r="E2757" t="s">
        <v>305</v>
      </c>
      <c r="F2757">
        <v>2012</v>
      </c>
      <c r="G2757">
        <v>4</v>
      </c>
      <c r="H2757">
        <v>4</v>
      </c>
      <c r="I2757">
        <v>101</v>
      </c>
      <c r="K2757">
        <v>0.17299999999999999</v>
      </c>
      <c r="L2757">
        <v>0.20200000000000001</v>
      </c>
      <c r="M2757">
        <v>138.5</v>
      </c>
      <c r="N2757">
        <v>8.1000000000000003E-2</v>
      </c>
      <c r="O2757">
        <v>0.46200000000000002</v>
      </c>
      <c r="P2757">
        <v>0.54</v>
      </c>
      <c r="Q2757">
        <v>1710.4</v>
      </c>
      <c r="R2757" t="s">
        <v>923</v>
      </c>
      <c r="T2757" t="s">
        <v>28</v>
      </c>
      <c r="Y2757" t="s">
        <v>283</v>
      </c>
    </row>
    <row r="2758" spans="1:25" x14ac:dyDescent="0.45">
      <c r="A2758" t="s">
        <v>274</v>
      </c>
      <c r="B2758" t="s">
        <v>304</v>
      </c>
      <c r="C2758">
        <v>2399</v>
      </c>
      <c r="D2758">
        <v>14001</v>
      </c>
      <c r="E2758" t="s">
        <v>305</v>
      </c>
      <c r="F2758">
        <v>2013</v>
      </c>
      <c r="G2758">
        <v>16</v>
      </c>
      <c r="H2758">
        <v>16</v>
      </c>
      <c r="I2758">
        <v>334</v>
      </c>
      <c r="K2758">
        <v>0.52500000000000002</v>
      </c>
      <c r="L2758">
        <v>0.20230000000000001</v>
      </c>
      <c r="M2758">
        <v>421</v>
      </c>
      <c r="N2758">
        <v>8.1299999999999997E-2</v>
      </c>
      <c r="O2758">
        <v>1.403</v>
      </c>
      <c r="P2758">
        <v>0.54020000000000001</v>
      </c>
      <c r="Q2758">
        <v>5197.3999999999996</v>
      </c>
      <c r="R2758" t="s">
        <v>923</v>
      </c>
      <c r="T2758" t="s">
        <v>28</v>
      </c>
      <c r="Y2758" t="s">
        <v>283</v>
      </c>
    </row>
    <row r="2759" spans="1:25" x14ac:dyDescent="0.45">
      <c r="A2759" t="s">
        <v>274</v>
      </c>
      <c r="B2759" t="s">
        <v>304</v>
      </c>
      <c r="C2759">
        <v>2399</v>
      </c>
      <c r="D2759">
        <v>14001</v>
      </c>
      <c r="E2759" t="s">
        <v>305</v>
      </c>
      <c r="F2759">
        <v>2014</v>
      </c>
      <c r="G2759">
        <v>54</v>
      </c>
      <c r="H2759">
        <v>54</v>
      </c>
      <c r="I2759">
        <v>1419</v>
      </c>
      <c r="K2759">
        <v>1.9219999999999999</v>
      </c>
      <c r="L2759">
        <v>0.20200000000000001</v>
      </c>
      <c r="M2759">
        <v>1541.2</v>
      </c>
      <c r="N2759">
        <v>8.1000000000000003E-2</v>
      </c>
      <c r="O2759">
        <v>11.420999999999999</v>
      </c>
      <c r="P2759">
        <v>1.2</v>
      </c>
      <c r="Q2759">
        <v>19034.599999999999</v>
      </c>
      <c r="R2759" t="s">
        <v>923</v>
      </c>
      <c r="T2759" t="s">
        <v>28</v>
      </c>
      <c r="Y2759" t="s">
        <v>283</v>
      </c>
    </row>
    <row r="2760" spans="1:25" x14ac:dyDescent="0.45">
      <c r="A2760" t="s">
        <v>274</v>
      </c>
      <c r="B2760" t="s">
        <v>304</v>
      </c>
      <c r="C2760">
        <v>2399</v>
      </c>
      <c r="D2760">
        <v>16001</v>
      </c>
      <c r="E2760" t="s">
        <v>305</v>
      </c>
      <c r="F2760">
        <v>2009</v>
      </c>
      <c r="G2760">
        <v>16</v>
      </c>
      <c r="H2760">
        <v>16</v>
      </c>
      <c r="I2760">
        <v>225</v>
      </c>
      <c r="K2760">
        <v>0.34200000000000003</v>
      </c>
      <c r="L2760">
        <v>0.20180000000000001</v>
      </c>
      <c r="M2760">
        <v>274.2</v>
      </c>
      <c r="N2760">
        <v>8.1100000000000005E-2</v>
      </c>
      <c r="O2760">
        <v>1.35</v>
      </c>
      <c r="P2760">
        <v>0.78039999999999998</v>
      </c>
      <c r="Q2760">
        <v>3387.5</v>
      </c>
      <c r="R2760" t="s">
        <v>923</v>
      </c>
      <c r="T2760" t="s">
        <v>28</v>
      </c>
      <c r="Y2760" t="s">
        <v>103</v>
      </c>
    </row>
    <row r="2761" spans="1:25" x14ac:dyDescent="0.45">
      <c r="A2761" t="s">
        <v>274</v>
      </c>
      <c r="B2761" t="s">
        <v>304</v>
      </c>
      <c r="C2761">
        <v>2399</v>
      </c>
      <c r="D2761">
        <v>16001</v>
      </c>
      <c r="E2761" t="s">
        <v>305</v>
      </c>
      <c r="F2761">
        <v>2010</v>
      </c>
      <c r="G2761">
        <v>29</v>
      </c>
      <c r="H2761">
        <v>29</v>
      </c>
      <c r="I2761">
        <v>469</v>
      </c>
      <c r="K2761">
        <v>0.71099999999999997</v>
      </c>
      <c r="L2761">
        <v>0.20200000000000001</v>
      </c>
      <c r="M2761">
        <v>570.20000000000005</v>
      </c>
      <c r="N2761">
        <v>8.1000000000000003E-2</v>
      </c>
      <c r="O2761">
        <v>2.762</v>
      </c>
      <c r="P2761">
        <v>0.77710000000000001</v>
      </c>
      <c r="Q2761">
        <v>7039.3</v>
      </c>
      <c r="R2761" t="s">
        <v>923</v>
      </c>
      <c r="T2761" t="s">
        <v>28</v>
      </c>
      <c r="Y2761" t="s">
        <v>103</v>
      </c>
    </row>
    <row r="2762" spans="1:25" x14ac:dyDescent="0.45">
      <c r="A2762" t="s">
        <v>274</v>
      </c>
      <c r="B2762" t="s">
        <v>304</v>
      </c>
      <c r="C2762">
        <v>2399</v>
      </c>
      <c r="D2762">
        <v>16001</v>
      </c>
      <c r="E2762" t="s">
        <v>305</v>
      </c>
      <c r="F2762">
        <v>2011</v>
      </c>
      <c r="G2762">
        <v>22</v>
      </c>
      <c r="H2762">
        <v>22</v>
      </c>
      <c r="I2762">
        <v>502</v>
      </c>
      <c r="K2762">
        <v>0.749</v>
      </c>
      <c r="L2762">
        <v>0.20219999999999999</v>
      </c>
      <c r="M2762">
        <v>600.6</v>
      </c>
      <c r="N2762">
        <v>8.1000000000000003E-2</v>
      </c>
      <c r="O2762">
        <v>2.2549999999999999</v>
      </c>
      <c r="P2762">
        <v>0.62450000000000006</v>
      </c>
      <c r="Q2762">
        <v>7417.6</v>
      </c>
      <c r="R2762" t="s">
        <v>923</v>
      </c>
      <c r="T2762" t="s">
        <v>28</v>
      </c>
      <c r="Y2762" t="s">
        <v>103</v>
      </c>
    </row>
    <row r="2763" spans="1:25" x14ac:dyDescent="0.45">
      <c r="A2763" t="s">
        <v>274</v>
      </c>
      <c r="B2763" t="s">
        <v>304</v>
      </c>
      <c r="C2763">
        <v>2399</v>
      </c>
      <c r="D2763">
        <v>16001</v>
      </c>
      <c r="E2763" t="s">
        <v>305</v>
      </c>
      <c r="F2763">
        <v>2012</v>
      </c>
      <c r="G2763">
        <v>12</v>
      </c>
      <c r="H2763">
        <v>12</v>
      </c>
      <c r="I2763">
        <v>224</v>
      </c>
      <c r="K2763">
        <v>0.38300000000000001</v>
      </c>
      <c r="L2763">
        <v>0.20169999999999999</v>
      </c>
      <c r="M2763">
        <v>307.2</v>
      </c>
      <c r="N2763">
        <v>8.1199999999999994E-2</v>
      </c>
      <c r="O2763">
        <v>1.024</v>
      </c>
      <c r="P2763">
        <v>0.54020000000000001</v>
      </c>
      <c r="Q2763">
        <v>3791.7</v>
      </c>
      <c r="R2763" t="s">
        <v>923</v>
      </c>
      <c r="T2763" t="s">
        <v>28</v>
      </c>
      <c r="Y2763" t="s">
        <v>283</v>
      </c>
    </row>
    <row r="2764" spans="1:25" x14ac:dyDescent="0.45">
      <c r="A2764" t="s">
        <v>274</v>
      </c>
      <c r="B2764" t="s">
        <v>304</v>
      </c>
      <c r="C2764">
        <v>2399</v>
      </c>
      <c r="D2764">
        <v>16001</v>
      </c>
      <c r="E2764" t="s">
        <v>305</v>
      </c>
      <c r="F2764">
        <v>2013</v>
      </c>
      <c r="G2764">
        <v>19</v>
      </c>
      <c r="H2764">
        <v>19</v>
      </c>
      <c r="I2764">
        <v>518</v>
      </c>
      <c r="K2764">
        <v>0.81599999999999995</v>
      </c>
      <c r="L2764">
        <v>0.2019</v>
      </c>
      <c r="M2764">
        <v>654.4</v>
      </c>
      <c r="N2764">
        <v>8.1000000000000003E-2</v>
      </c>
      <c r="O2764">
        <v>2.1819999999999999</v>
      </c>
      <c r="P2764">
        <v>0.54</v>
      </c>
      <c r="Q2764">
        <v>8081.7</v>
      </c>
      <c r="R2764" t="s">
        <v>923</v>
      </c>
      <c r="T2764" t="s">
        <v>28</v>
      </c>
      <c r="Y2764" t="s">
        <v>283</v>
      </c>
    </row>
    <row r="2765" spans="1:25" x14ac:dyDescent="0.45">
      <c r="A2765" t="s">
        <v>274</v>
      </c>
      <c r="B2765" t="s">
        <v>304</v>
      </c>
      <c r="C2765">
        <v>2399</v>
      </c>
      <c r="D2765">
        <v>16001</v>
      </c>
      <c r="E2765" t="s">
        <v>305</v>
      </c>
      <c r="F2765">
        <v>2014</v>
      </c>
      <c r="G2765">
        <v>50</v>
      </c>
      <c r="H2765">
        <v>50</v>
      </c>
      <c r="I2765">
        <v>1372</v>
      </c>
      <c r="K2765">
        <v>1.859</v>
      </c>
      <c r="L2765">
        <v>0.2019</v>
      </c>
      <c r="M2765">
        <v>1491.8</v>
      </c>
      <c r="N2765">
        <v>8.1100000000000005E-2</v>
      </c>
      <c r="O2765">
        <v>11.042999999999999</v>
      </c>
      <c r="P2765">
        <v>1.2</v>
      </c>
      <c r="Q2765">
        <v>18404.900000000001</v>
      </c>
      <c r="R2765" t="s">
        <v>923</v>
      </c>
      <c r="T2765" t="s">
        <v>28</v>
      </c>
      <c r="Y2765" t="s">
        <v>283</v>
      </c>
    </row>
    <row r="2766" spans="1:25" x14ac:dyDescent="0.45">
      <c r="A2766" t="s">
        <v>274</v>
      </c>
      <c r="B2766" t="s">
        <v>304</v>
      </c>
      <c r="C2766">
        <v>2399</v>
      </c>
      <c r="D2766">
        <v>18001</v>
      </c>
      <c r="E2766" t="s">
        <v>305</v>
      </c>
      <c r="F2766">
        <v>2009</v>
      </c>
      <c r="G2766">
        <v>45</v>
      </c>
      <c r="H2766">
        <v>45</v>
      </c>
      <c r="I2766">
        <v>1242</v>
      </c>
      <c r="K2766">
        <v>1.897</v>
      </c>
      <c r="L2766">
        <v>0.20200000000000001</v>
      </c>
      <c r="M2766">
        <v>1521.4</v>
      </c>
      <c r="N2766">
        <v>8.1000000000000003E-2</v>
      </c>
      <c r="O2766">
        <v>7.258</v>
      </c>
      <c r="P2766">
        <v>0.77300000000000002</v>
      </c>
      <c r="Q2766">
        <v>18780.2</v>
      </c>
      <c r="R2766" t="s">
        <v>923</v>
      </c>
      <c r="T2766" t="s">
        <v>28</v>
      </c>
      <c r="Y2766" t="s">
        <v>103</v>
      </c>
    </row>
    <row r="2767" spans="1:25" x14ac:dyDescent="0.45">
      <c r="A2767" t="s">
        <v>274</v>
      </c>
      <c r="B2767" t="s">
        <v>304</v>
      </c>
      <c r="C2767">
        <v>2399</v>
      </c>
      <c r="D2767">
        <v>18001</v>
      </c>
      <c r="E2767" t="s">
        <v>305</v>
      </c>
      <c r="F2767">
        <v>2010</v>
      </c>
      <c r="G2767">
        <v>44</v>
      </c>
      <c r="H2767">
        <v>44</v>
      </c>
      <c r="I2767">
        <v>882</v>
      </c>
      <c r="K2767">
        <v>1.331</v>
      </c>
      <c r="L2767">
        <v>0.2021</v>
      </c>
      <c r="M2767">
        <v>1067.5999999999999</v>
      </c>
      <c r="N2767">
        <v>8.1000000000000003E-2</v>
      </c>
      <c r="O2767">
        <v>5.1360000000000001</v>
      </c>
      <c r="P2767">
        <v>0.77580000000000005</v>
      </c>
      <c r="Q2767">
        <v>13177.3</v>
      </c>
      <c r="R2767" t="s">
        <v>923</v>
      </c>
      <c r="T2767" t="s">
        <v>28</v>
      </c>
      <c r="Y2767" t="s">
        <v>103</v>
      </c>
    </row>
    <row r="2768" spans="1:25" x14ac:dyDescent="0.45">
      <c r="A2768" t="s">
        <v>274</v>
      </c>
      <c r="B2768" t="s">
        <v>304</v>
      </c>
      <c r="C2768">
        <v>2399</v>
      </c>
      <c r="D2768">
        <v>18001</v>
      </c>
      <c r="E2768" t="s">
        <v>305</v>
      </c>
      <c r="F2768">
        <v>2011</v>
      </c>
      <c r="G2768">
        <v>26</v>
      </c>
      <c r="H2768">
        <v>26</v>
      </c>
      <c r="I2768">
        <v>708</v>
      </c>
      <c r="K2768">
        <v>1.0469999999999999</v>
      </c>
      <c r="L2768">
        <v>0.20200000000000001</v>
      </c>
      <c r="M2768">
        <v>839.9</v>
      </c>
      <c r="N2768">
        <v>8.1000000000000003E-2</v>
      </c>
      <c r="O2768">
        <v>3.2040000000000002</v>
      </c>
      <c r="P2768">
        <v>0.62960000000000005</v>
      </c>
      <c r="Q2768">
        <v>10366.200000000001</v>
      </c>
      <c r="R2768" t="s">
        <v>923</v>
      </c>
      <c r="T2768" t="s">
        <v>28</v>
      </c>
      <c r="Y2768" t="s">
        <v>103</v>
      </c>
    </row>
    <row r="2769" spans="1:25" x14ac:dyDescent="0.45">
      <c r="A2769" t="s">
        <v>274</v>
      </c>
      <c r="B2769" t="s">
        <v>304</v>
      </c>
      <c r="C2769">
        <v>2399</v>
      </c>
      <c r="D2769">
        <v>18001</v>
      </c>
      <c r="E2769" t="s">
        <v>305</v>
      </c>
      <c r="F2769">
        <v>2012</v>
      </c>
      <c r="G2769">
        <v>18</v>
      </c>
      <c r="H2769">
        <v>18</v>
      </c>
      <c r="I2769">
        <v>384</v>
      </c>
      <c r="K2769">
        <v>0.629</v>
      </c>
      <c r="L2769">
        <v>0.20169999999999999</v>
      </c>
      <c r="M2769">
        <v>504.8</v>
      </c>
      <c r="N2769">
        <v>8.1199999999999994E-2</v>
      </c>
      <c r="O2769">
        <v>1.6830000000000001</v>
      </c>
      <c r="P2769">
        <v>0.54020000000000001</v>
      </c>
      <c r="Q2769">
        <v>6232.4</v>
      </c>
      <c r="R2769" t="s">
        <v>923</v>
      </c>
      <c r="T2769" t="s">
        <v>28</v>
      </c>
      <c r="Y2769" t="s">
        <v>283</v>
      </c>
    </row>
    <row r="2770" spans="1:25" x14ac:dyDescent="0.45">
      <c r="A2770" t="s">
        <v>274</v>
      </c>
      <c r="B2770" t="s">
        <v>304</v>
      </c>
      <c r="C2770">
        <v>2399</v>
      </c>
      <c r="D2770">
        <v>18001</v>
      </c>
      <c r="E2770" t="s">
        <v>305</v>
      </c>
      <c r="F2770">
        <v>2013</v>
      </c>
      <c r="G2770">
        <v>9</v>
      </c>
      <c r="H2770">
        <v>9</v>
      </c>
      <c r="I2770">
        <v>188</v>
      </c>
      <c r="K2770">
        <v>0.29399999999999998</v>
      </c>
      <c r="L2770">
        <v>0.20169999999999999</v>
      </c>
      <c r="M2770">
        <v>235.4</v>
      </c>
      <c r="N2770">
        <v>8.1199999999999994E-2</v>
      </c>
      <c r="O2770">
        <v>0.78500000000000003</v>
      </c>
      <c r="P2770">
        <v>0.54020000000000001</v>
      </c>
      <c r="Q2770">
        <v>2907.2</v>
      </c>
      <c r="R2770" t="s">
        <v>923</v>
      </c>
      <c r="T2770" t="s">
        <v>28</v>
      </c>
      <c r="Y2770" t="s">
        <v>283</v>
      </c>
    </row>
    <row r="2771" spans="1:25" x14ac:dyDescent="0.45">
      <c r="A2771" t="s">
        <v>274</v>
      </c>
      <c r="B2771" t="s">
        <v>304</v>
      </c>
      <c r="C2771">
        <v>2399</v>
      </c>
      <c r="D2771">
        <v>18001</v>
      </c>
      <c r="E2771" t="s">
        <v>305</v>
      </c>
      <c r="F2771">
        <v>2014</v>
      </c>
      <c r="G2771">
        <v>0</v>
      </c>
      <c r="H2771">
        <v>0</v>
      </c>
      <c r="R2771" t="s">
        <v>923</v>
      </c>
      <c r="T2771" t="s">
        <v>28</v>
      </c>
      <c r="Y2771" t="s">
        <v>283</v>
      </c>
    </row>
    <row r="2772" spans="1:25" x14ac:dyDescent="0.45">
      <c r="A2772" t="s">
        <v>274</v>
      </c>
      <c r="B2772" t="s">
        <v>304</v>
      </c>
      <c r="C2772">
        <v>2399</v>
      </c>
      <c r="D2772">
        <v>28001</v>
      </c>
      <c r="E2772" t="s">
        <v>305</v>
      </c>
      <c r="F2772">
        <v>2009</v>
      </c>
      <c r="G2772">
        <v>16</v>
      </c>
      <c r="H2772">
        <v>16</v>
      </c>
      <c r="I2772">
        <v>327</v>
      </c>
      <c r="K2772">
        <v>0.495</v>
      </c>
      <c r="L2772">
        <v>0.20200000000000001</v>
      </c>
      <c r="M2772">
        <v>396.8</v>
      </c>
      <c r="N2772">
        <v>8.09E-2</v>
      </c>
      <c r="O2772">
        <v>1.8939999999999999</v>
      </c>
      <c r="P2772">
        <v>0.77310000000000001</v>
      </c>
      <c r="Q2772">
        <v>4899.3999999999996</v>
      </c>
      <c r="R2772" t="s">
        <v>923</v>
      </c>
      <c r="T2772" t="s">
        <v>28</v>
      </c>
      <c r="Y2772" t="s">
        <v>103</v>
      </c>
    </row>
    <row r="2773" spans="1:25" x14ac:dyDescent="0.45">
      <c r="A2773" t="s">
        <v>274</v>
      </c>
      <c r="B2773" t="s">
        <v>304</v>
      </c>
      <c r="C2773">
        <v>2399</v>
      </c>
      <c r="D2773">
        <v>28001</v>
      </c>
      <c r="E2773" t="s">
        <v>305</v>
      </c>
      <c r="F2773">
        <v>2010</v>
      </c>
      <c r="G2773">
        <v>50</v>
      </c>
      <c r="H2773">
        <v>50</v>
      </c>
      <c r="I2773">
        <v>1146</v>
      </c>
      <c r="K2773">
        <v>1.734</v>
      </c>
      <c r="L2773">
        <v>0.20219999999999999</v>
      </c>
      <c r="M2773">
        <v>1392</v>
      </c>
      <c r="N2773">
        <v>8.1199999999999994E-2</v>
      </c>
      <c r="O2773">
        <v>6.7210000000000001</v>
      </c>
      <c r="P2773">
        <v>0.77769999999999995</v>
      </c>
      <c r="Q2773">
        <v>17170.900000000001</v>
      </c>
      <c r="R2773" t="s">
        <v>923</v>
      </c>
      <c r="T2773" t="s">
        <v>28</v>
      </c>
      <c r="Y2773" t="s">
        <v>103</v>
      </c>
    </row>
    <row r="2774" spans="1:25" x14ac:dyDescent="0.45">
      <c r="A2774" t="s">
        <v>274</v>
      </c>
      <c r="B2774" t="s">
        <v>304</v>
      </c>
      <c r="C2774">
        <v>2399</v>
      </c>
      <c r="D2774">
        <v>28001</v>
      </c>
      <c r="E2774" t="s">
        <v>305</v>
      </c>
      <c r="F2774">
        <v>2011</v>
      </c>
      <c r="G2774">
        <v>36</v>
      </c>
      <c r="H2774">
        <v>36</v>
      </c>
      <c r="I2774">
        <v>833</v>
      </c>
      <c r="K2774">
        <v>1.232</v>
      </c>
      <c r="L2774">
        <v>0.20200000000000001</v>
      </c>
      <c r="M2774">
        <v>988.4</v>
      </c>
      <c r="N2774">
        <v>8.1000000000000003E-2</v>
      </c>
      <c r="O2774">
        <v>3.6850000000000001</v>
      </c>
      <c r="P2774">
        <v>0.62409999999999999</v>
      </c>
      <c r="Q2774">
        <v>12200</v>
      </c>
      <c r="R2774" t="s">
        <v>923</v>
      </c>
      <c r="T2774" t="s">
        <v>28</v>
      </c>
      <c r="Y2774" t="s">
        <v>103</v>
      </c>
    </row>
    <row r="2775" spans="1:25" x14ac:dyDescent="0.45">
      <c r="A2775" t="s">
        <v>274</v>
      </c>
      <c r="B2775" t="s">
        <v>304</v>
      </c>
      <c r="C2775">
        <v>2399</v>
      </c>
      <c r="D2775">
        <v>28001</v>
      </c>
      <c r="E2775" t="s">
        <v>305</v>
      </c>
      <c r="F2775">
        <v>2012</v>
      </c>
      <c r="G2775">
        <v>8</v>
      </c>
      <c r="H2775">
        <v>8</v>
      </c>
      <c r="I2775">
        <v>227</v>
      </c>
      <c r="K2775">
        <v>0.38900000000000001</v>
      </c>
      <c r="L2775">
        <v>0.20180000000000001</v>
      </c>
      <c r="M2775">
        <v>311.7</v>
      </c>
      <c r="N2775">
        <v>8.1100000000000005E-2</v>
      </c>
      <c r="O2775">
        <v>1.0389999999999999</v>
      </c>
      <c r="P2775">
        <v>0.54010000000000002</v>
      </c>
      <c r="Q2775">
        <v>3847.9</v>
      </c>
      <c r="R2775" t="s">
        <v>923</v>
      </c>
      <c r="T2775" t="s">
        <v>28</v>
      </c>
      <c r="Y2775" t="s">
        <v>283</v>
      </c>
    </row>
    <row r="2776" spans="1:25" x14ac:dyDescent="0.45">
      <c r="A2776" t="s">
        <v>274</v>
      </c>
      <c r="B2776" t="s">
        <v>304</v>
      </c>
      <c r="C2776">
        <v>2399</v>
      </c>
      <c r="D2776">
        <v>28001</v>
      </c>
      <c r="E2776" t="s">
        <v>305</v>
      </c>
      <c r="F2776">
        <v>2013</v>
      </c>
      <c r="G2776">
        <v>18</v>
      </c>
      <c r="H2776">
        <v>18</v>
      </c>
      <c r="I2776">
        <v>334</v>
      </c>
      <c r="K2776">
        <v>0.53</v>
      </c>
      <c r="L2776">
        <v>0.2019</v>
      </c>
      <c r="M2776">
        <v>425</v>
      </c>
      <c r="N2776">
        <v>8.1199999999999994E-2</v>
      </c>
      <c r="O2776">
        <v>1.417</v>
      </c>
      <c r="P2776">
        <v>0.54010000000000002</v>
      </c>
      <c r="Q2776">
        <v>5247.9</v>
      </c>
      <c r="R2776" t="s">
        <v>923</v>
      </c>
      <c r="T2776" t="s">
        <v>28</v>
      </c>
      <c r="Y2776" t="s">
        <v>283</v>
      </c>
    </row>
    <row r="2777" spans="1:25" x14ac:dyDescent="0.45">
      <c r="A2777" t="s">
        <v>274</v>
      </c>
      <c r="B2777" t="s">
        <v>304</v>
      </c>
      <c r="C2777">
        <v>2399</v>
      </c>
      <c r="D2777">
        <v>28001</v>
      </c>
      <c r="E2777" t="s">
        <v>305</v>
      </c>
      <c r="F2777">
        <v>2014</v>
      </c>
      <c r="G2777">
        <v>17</v>
      </c>
      <c r="H2777">
        <v>17</v>
      </c>
      <c r="I2777">
        <v>220</v>
      </c>
      <c r="K2777">
        <v>0.32800000000000001</v>
      </c>
      <c r="L2777">
        <v>0.20169999999999999</v>
      </c>
      <c r="M2777">
        <v>263</v>
      </c>
      <c r="N2777">
        <v>8.1199999999999994E-2</v>
      </c>
      <c r="O2777">
        <v>1.948</v>
      </c>
      <c r="P2777">
        <v>1.2000999999999999</v>
      </c>
      <c r="Q2777">
        <v>3246.8</v>
      </c>
      <c r="R2777" t="s">
        <v>923</v>
      </c>
      <c r="T2777" t="s">
        <v>28</v>
      </c>
      <c r="Y2777" t="s">
        <v>283</v>
      </c>
    </row>
    <row r="2778" spans="1:25" x14ac:dyDescent="0.45">
      <c r="A2778" t="s">
        <v>274</v>
      </c>
      <c r="B2778" t="s">
        <v>304</v>
      </c>
      <c r="C2778">
        <v>2399</v>
      </c>
      <c r="D2778">
        <v>28001</v>
      </c>
      <c r="E2778" t="s">
        <v>305</v>
      </c>
      <c r="F2778">
        <v>2015</v>
      </c>
      <c r="G2778">
        <v>15</v>
      </c>
      <c r="H2778">
        <v>15</v>
      </c>
      <c r="I2778">
        <v>464</v>
      </c>
      <c r="K2778">
        <v>0.871</v>
      </c>
      <c r="L2778">
        <v>0.2021</v>
      </c>
      <c r="M2778">
        <v>698.5</v>
      </c>
      <c r="N2778">
        <v>8.1000000000000003E-2</v>
      </c>
      <c r="O2778">
        <v>5.173</v>
      </c>
      <c r="P2778">
        <v>1.1999</v>
      </c>
      <c r="Q2778">
        <v>8622.2000000000007</v>
      </c>
      <c r="R2778" t="s">
        <v>923</v>
      </c>
      <c r="T2778" t="s">
        <v>28</v>
      </c>
      <c r="Y2778" t="s">
        <v>284</v>
      </c>
    </row>
    <row r="2779" spans="1:25" x14ac:dyDescent="0.45">
      <c r="A2779" t="s">
        <v>274</v>
      </c>
      <c r="B2779" t="s">
        <v>304</v>
      </c>
      <c r="C2779">
        <v>2399</v>
      </c>
      <c r="D2779">
        <v>30001</v>
      </c>
      <c r="E2779" t="s">
        <v>305</v>
      </c>
      <c r="F2779">
        <v>2009</v>
      </c>
      <c r="G2779">
        <v>19</v>
      </c>
      <c r="H2779">
        <v>19</v>
      </c>
      <c r="I2779">
        <v>331</v>
      </c>
      <c r="K2779">
        <v>0.505</v>
      </c>
      <c r="L2779">
        <v>0.20180000000000001</v>
      </c>
      <c r="M2779">
        <v>404.8</v>
      </c>
      <c r="N2779">
        <v>8.09E-2</v>
      </c>
      <c r="O2779">
        <v>1.9319999999999999</v>
      </c>
      <c r="P2779">
        <v>0.77270000000000005</v>
      </c>
      <c r="Q2779">
        <v>4998.8999999999996</v>
      </c>
      <c r="R2779" t="s">
        <v>923</v>
      </c>
      <c r="T2779" t="s">
        <v>28</v>
      </c>
      <c r="Y2779" t="s">
        <v>103</v>
      </c>
    </row>
    <row r="2780" spans="1:25" x14ac:dyDescent="0.45">
      <c r="A2780" t="s">
        <v>274</v>
      </c>
      <c r="B2780" t="s">
        <v>304</v>
      </c>
      <c r="C2780">
        <v>2399</v>
      </c>
      <c r="D2780">
        <v>30001</v>
      </c>
      <c r="E2780" t="s">
        <v>305</v>
      </c>
      <c r="F2780">
        <v>2010</v>
      </c>
      <c r="G2780">
        <v>48</v>
      </c>
      <c r="H2780">
        <v>48</v>
      </c>
      <c r="I2780">
        <v>1125</v>
      </c>
      <c r="K2780">
        <v>1.7010000000000001</v>
      </c>
      <c r="L2780">
        <v>0.20200000000000001</v>
      </c>
      <c r="M2780">
        <v>1364.9</v>
      </c>
      <c r="N2780">
        <v>8.1000000000000003E-2</v>
      </c>
      <c r="O2780">
        <v>6.55</v>
      </c>
      <c r="P2780">
        <v>0.77539999999999998</v>
      </c>
      <c r="Q2780">
        <v>16843.400000000001</v>
      </c>
      <c r="R2780" t="s">
        <v>923</v>
      </c>
      <c r="T2780" t="s">
        <v>28</v>
      </c>
      <c r="Y2780" t="s">
        <v>103</v>
      </c>
    </row>
    <row r="2781" spans="1:25" x14ac:dyDescent="0.45">
      <c r="A2781" t="s">
        <v>274</v>
      </c>
      <c r="B2781" t="s">
        <v>304</v>
      </c>
      <c r="C2781">
        <v>2399</v>
      </c>
      <c r="D2781">
        <v>30001</v>
      </c>
      <c r="E2781" t="s">
        <v>305</v>
      </c>
      <c r="F2781">
        <v>2011</v>
      </c>
      <c r="G2781">
        <v>32</v>
      </c>
      <c r="H2781">
        <v>32</v>
      </c>
      <c r="I2781">
        <v>811</v>
      </c>
      <c r="K2781">
        <v>1.1990000000000001</v>
      </c>
      <c r="L2781">
        <v>0.2019</v>
      </c>
      <c r="M2781">
        <v>961.9</v>
      </c>
      <c r="N2781">
        <v>8.1100000000000005E-2</v>
      </c>
      <c r="O2781">
        <v>3.6949999999999998</v>
      </c>
      <c r="P2781">
        <v>0.63470000000000004</v>
      </c>
      <c r="Q2781">
        <v>11873.3</v>
      </c>
      <c r="R2781" t="s">
        <v>923</v>
      </c>
      <c r="T2781" t="s">
        <v>28</v>
      </c>
      <c r="Y2781" t="s">
        <v>103</v>
      </c>
    </row>
    <row r="2782" spans="1:25" x14ac:dyDescent="0.45">
      <c r="A2782" t="s">
        <v>274</v>
      </c>
      <c r="B2782" t="s">
        <v>304</v>
      </c>
      <c r="C2782">
        <v>2399</v>
      </c>
      <c r="D2782">
        <v>30001</v>
      </c>
      <c r="E2782" t="s">
        <v>305</v>
      </c>
      <c r="F2782">
        <v>2012</v>
      </c>
      <c r="G2782">
        <v>7</v>
      </c>
      <c r="H2782">
        <v>7</v>
      </c>
      <c r="I2782">
        <v>239</v>
      </c>
      <c r="K2782">
        <v>0.40899999999999997</v>
      </c>
      <c r="L2782">
        <v>0.20200000000000001</v>
      </c>
      <c r="M2782">
        <v>328.2</v>
      </c>
      <c r="N2782">
        <v>8.1000000000000003E-2</v>
      </c>
      <c r="O2782">
        <v>1.0940000000000001</v>
      </c>
      <c r="P2782">
        <v>0.54</v>
      </c>
      <c r="Q2782">
        <v>4051.3</v>
      </c>
      <c r="R2782" t="s">
        <v>923</v>
      </c>
      <c r="T2782" t="s">
        <v>28</v>
      </c>
      <c r="Y2782" t="s">
        <v>283</v>
      </c>
    </row>
    <row r="2783" spans="1:25" x14ac:dyDescent="0.45">
      <c r="A2783" t="s">
        <v>274</v>
      </c>
      <c r="B2783" t="s">
        <v>304</v>
      </c>
      <c r="C2783">
        <v>2399</v>
      </c>
      <c r="D2783">
        <v>30001</v>
      </c>
      <c r="E2783" t="s">
        <v>305</v>
      </c>
      <c r="F2783">
        <v>2013</v>
      </c>
      <c r="G2783">
        <v>28</v>
      </c>
      <c r="H2783">
        <v>28</v>
      </c>
      <c r="I2783">
        <v>693</v>
      </c>
      <c r="K2783">
        <v>1.0960000000000001</v>
      </c>
      <c r="L2783">
        <v>0.2019</v>
      </c>
      <c r="M2783">
        <v>878.6</v>
      </c>
      <c r="N2783">
        <v>8.1000000000000003E-2</v>
      </c>
      <c r="O2783">
        <v>2.9289999999999998</v>
      </c>
      <c r="P2783">
        <v>0.54</v>
      </c>
      <c r="Q2783">
        <v>10848.9</v>
      </c>
      <c r="R2783" t="s">
        <v>923</v>
      </c>
      <c r="T2783" t="s">
        <v>28</v>
      </c>
      <c r="Y2783" t="s">
        <v>283</v>
      </c>
    </row>
    <row r="2784" spans="1:25" x14ac:dyDescent="0.45">
      <c r="A2784" t="s">
        <v>274</v>
      </c>
      <c r="B2784" t="s">
        <v>304</v>
      </c>
      <c r="C2784">
        <v>2399</v>
      </c>
      <c r="D2784">
        <v>30001</v>
      </c>
      <c r="E2784" t="s">
        <v>305</v>
      </c>
      <c r="F2784">
        <v>2014</v>
      </c>
      <c r="G2784">
        <v>95</v>
      </c>
      <c r="H2784">
        <v>95</v>
      </c>
      <c r="I2784">
        <v>3244</v>
      </c>
      <c r="K2784">
        <v>4.4109999999999996</v>
      </c>
      <c r="L2784">
        <v>0.2019</v>
      </c>
      <c r="M2784">
        <v>3537.7</v>
      </c>
      <c r="N2784">
        <v>8.1000000000000003E-2</v>
      </c>
      <c r="O2784">
        <v>26.196999999999999</v>
      </c>
      <c r="P2784">
        <v>1.2</v>
      </c>
      <c r="Q2784">
        <v>43661</v>
      </c>
      <c r="R2784" t="s">
        <v>923</v>
      </c>
      <c r="T2784" t="s">
        <v>28</v>
      </c>
      <c r="Y2784" t="s">
        <v>283</v>
      </c>
    </row>
    <row r="2785" spans="1:25" x14ac:dyDescent="0.45">
      <c r="A2785" t="s">
        <v>274</v>
      </c>
      <c r="B2785" t="s">
        <v>304</v>
      </c>
      <c r="C2785">
        <v>2399</v>
      </c>
      <c r="D2785">
        <v>30001</v>
      </c>
      <c r="E2785" t="s">
        <v>305</v>
      </c>
      <c r="F2785">
        <v>2015</v>
      </c>
      <c r="G2785">
        <v>17</v>
      </c>
      <c r="H2785">
        <v>17</v>
      </c>
      <c r="I2785">
        <v>433</v>
      </c>
      <c r="K2785">
        <v>0.81299999999999994</v>
      </c>
      <c r="L2785">
        <v>0.2021</v>
      </c>
      <c r="M2785">
        <v>651.6</v>
      </c>
      <c r="N2785">
        <v>8.1000000000000003E-2</v>
      </c>
      <c r="O2785">
        <v>4.8280000000000003</v>
      </c>
      <c r="P2785">
        <v>1.1999</v>
      </c>
      <c r="Q2785">
        <v>8046.3</v>
      </c>
      <c r="R2785" t="s">
        <v>923</v>
      </c>
      <c r="T2785" t="s">
        <v>28</v>
      </c>
      <c r="Y2785" t="s">
        <v>284</v>
      </c>
    </row>
    <row r="2786" spans="1:25" x14ac:dyDescent="0.45">
      <c r="A2786" t="s">
        <v>274</v>
      </c>
      <c r="B2786" t="s">
        <v>304</v>
      </c>
      <c r="C2786">
        <v>2399</v>
      </c>
      <c r="D2786">
        <v>32001</v>
      </c>
      <c r="E2786" t="s">
        <v>305</v>
      </c>
      <c r="F2786">
        <v>2009</v>
      </c>
      <c r="G2786">
        <v>15</v>
      </c>
      <c r="H2786">
        <v>15</v>
      </c>
      <c r="I2786">
        <v>270</v>
      </c>
      <c r="K2786">
        <v>0.40899999999999997</v>
      </c>
      <c r="L2786">
        <v>0.2021</v>
      </c>
      <c r="M2786">
        <v>327.7</v>
      </c>
      <c r="N2786">
        <v>8.1100000000000005E-2</v>
      </c>
      <c r="O2786">
        <v>1.5649999999999999</v>
      </c>
      <c r="P2786">
        <v>0.77310000000000001</v>
      </c>
      <c r="Q2786">
        <v>4048</v>
      </c>
      <c r="R2786" t="s">
        <v>923</v>
      </c>
      <c r="T2786" t="s">
        <v>28</v>
      </c>
      <c r="Y2786" t="s">
        <v>103</v>
      </c>
    </row>
    <row r="2787" spans="1:25" x14ac:dyDescent="0.45">
      <c r="A2787" t="s">
        <v>274</v>
      </c>
      <c r="B2787" t="s">
        <v>304</v>
      </c>
      <c r="C2787">
        <v>2399</v>
      </c>
      <c r="D2787">
        <v>32001</v>
      </c>
      <c r="E2787" t="s">
        <v>305</v>
      </c>
      <c r="F2787">
        <v>2010</v>
      </c>
      <c r="G2787">
        <v>32</v>
      </c>
      <c r="H2787">
        <v>32</v>
      </c>
      <c r="I2787">
        <v>729</v>
      </c>
      <c r="K2787">
        <v>1.113</v>
      </c>
      <c r="L2787">
        <v>0.20200000000000001</v>
      </c>
      <c r="M2787">
        <v>892.5</v>
      </c>
      <c r="N2787">
        <v>8.1000000000000003E-2</v>
      </c>
      <c r="O2787">
        <v>4.2939999999999996</v>
      </c>
      <c r="P2787">
        <v>0.77669999999999995</v>
      </c>
      <c r="Q2787">
        <v>11014.4</v>
      </c>
      <c r="R2787" t="s">
        <v>923</v>
      </c>
      <c r="T2787" t="s">
        <v>28</v>
      </c>
      <c r="Y2787" t="s">
        <v>103</v>
      </c>
    </row>
    <row r="2788" spans="1:25" x14ac:dyDescent="0.45">
      <c r="A2788" t="s">
        <v>274</v>
      </c>
      <c r="B2788" t="s">
        <v>304</v>
      </c>
      <c r="C2788">
        <v>2399</v>
      </c>
      <c r="D2788">
        <v>32001</v>
      </c>
      <c r="E2788" t="s">
        <v>305</v>
      </c>
      <c r="F2788">
        <v>2011</v>
      </c>
      <c r="G2788">
        <v>21</v>
      </c>
      <c r="H2788">
        <v>21</v>
      </c>
      <c r="I2788">
        <v>479</v>
      </c>
      <c r="K2788">
        <v>0.70799999999999996</v>
      </c>
      <c r="L2788">
        <v>0.2021</v>
      </c>
      <c r="M2788">
        <v>568</v>
      </c>
      <c r="N2788">
        <v>8.1000000000000003E-2</v>
      </c>
      <c r="O2788">
        <v>2.2080000000000002</v>
      </c>
      <c r="P2788">
        <v>0.62860000000000005</v>
      </c>
      <c r="Q2788">
        <v>7011.8</v>
      </c>
      <c r="R2788" t="s">
        <v>923</v>
      </c>
      <c r="T2788" t="s">
        <v>28</v>
      </c>
      <c r="Y2788" t="s">
        <v>103</v>
      </c>
    </row>
    <row r="2789" spans="1:25" x14ac:dyDescent="0.45">
      <c r="A2789" t="s">
        <v>274</v>
      </c>
      <c r="B2789" t="s">
        <v>304</v>
      </c>
      <c r="C2789">
        <v>2399</v>
      </c>
      <c r="D2789">
        <v>32001</v>
      </c>
      <c r="E2789" t="s">
        <v>305</v>
      </c>
      <c r="F2789">
        <v>2012</v>
      </c>
      <c r="G2789">
        <v>4</v>
      </c>
      <c r="H2789">
        <v>4</v>
      </c>
      <c r="I2789">
        <v>96</v>
      </c>
      <c r="K2789">
        <v>0.16400000000000001</v>
      </c>
      <c r="L2789">
        <v>0.20200000000000001</v>
      </c>
      <c r="M2789">
        <v>131.6</v>
      </c>
      <c r="N2789">
        <v>8.1000000000000003E-2</v>
      </c>
      <c r="O2789">
        <v>0.439</v>
      </c>
      <c r="P2789">
        <v>0.54</v>
      </c>
      <c r="Q2789">
        <v>1624.7</v>
      </c>
      <c r="R2789" t="s">
        <v>923</v>
      </c>
      <c r="T2789" t="s">
        <v>28</v>
      </c>
      <c r="Y2789" t="s">
        <v>283</v>
      </c>
    </row>
    <row r="2790" spans="1:25" x14ac:dyDescent="0.45">
      <c r="A2790" t="s">
        <v>274</v>
      </c>
      <c r="B2790" t="s">
        <v>304</v>
      </c>
      <c r="C2790">
        <v>2399</v>
      </c>
      <c r="D2790">
        <v>32001</v>
      </c>
      <c r="E2790" t="s">
        <v>305</v>
      </c>
      <c r="F2790">
        <v>2013</v>
      </c>
      <c r="G2790">
        <v>23</v>
      </c>
      <c r="H2790">
        <v>23</v>
      </c>
      <c r="I2790">
        <v>494</v>
      </c>
      <c r="K2790">
        <v>0.77700000000000002</v>
      </c>
      <c r="L2790">
        <v>0.20200000000000001</v>
      </c>
      <c r="M2790">
        <v>622.9</v>
      </c>
      <c r="N2790">
        <v>8.1100000000000005E-2</v>
      </c>
      <c r="O2790">
        <v>2.077</v>
      </c>
      <c r="P2790">
        <v>0.54</v>
      </c>
      <c r="Q2790">
        <v>7691.5</v>
      </c>
      <c r="R2790" t="s">
        <v>923</v>
      </c>
      <c r="T2790" t="s">
        <v>28</v>
      </c>
      <c r="Y2790" t="s">
        <v>283</v>
      </c>
    </row>
    <row r="2791" spans="1:25" x14ac:dyDescent="0.45">
      <c r="A2791" t="s">
        <v>274</v>
      </c>
      <c r="B2791" t="s">
        <v>304</v>
      </c>
      <c r="C2791">
        <v>2399</v>
      </c>
      <c r="D2791">
        <v>32001</v>
      </c>
      <c r="E2791" t="s">
        <v>305</v>
      </c>
      <c r="F2791">
        <v>2014</v>
      </c>
      <c r="G2791">
        <v>79</v>
      </c>
      <c r="H2791">
        <v>79</v>
      </c>
      <c r="I2791">
        <v>2794</v>
      </c>
      <c r="K2791">
        <v>3.802</v>
      </c>
      <c r="L2791">
        <v>0.20200000000000001</v>
      </c>
      <c r="M2791">
        <v>3049.3</v>
      </c>
      <c r="N2791">
        <v>8.1000000000000003E-2</v>
      </c>
      <c r="O2791">
        <v>22.585000000000001</v>
      </c>
      <c r="P2791">
        <v>1.2</v>
      </c>
      <c r="Q2791">
        <v>37641.1</v>
      </c>
      <c r="R2791" t="s">
        <v>923</v>
      </c>
      <c r="T2791" t="s">
        <v>28</v>
      </c>
      <c r="Y2791" t="s">
        <v>283</v>
      </c>
    </row>
    <row r="2792" spans="1:25" x14ac:dyDescent="0.45">
      <c r="A2792" t="s">
        <v>274</v>
      </c>
      <c r="B2792" t="s">
        <v>304</v>
      </c>
      <c r="C2792">
        <v>2399</v>
      </c>
      <c r="D2792">
        <v>32001</v>
      </c>
      <c r="E2792" t="s">
        <v>305</v>
      </c>
      <c r="F2792">
        <v>2015</v>
      </c>
      <c r="G2792">
        <v>11</v>
      </c>
      <c r="H2792">
        <v>11</v>
      </c>
      <c r="I2792">
        <v>235</v>
      </c>
      <c r="K2792">
        <v>0.441</v>
      </c>
      <c r="L2792">
        <v>0.20200000000000001</v>
      </c>
      <c r="M2792">
        <v>353.7</v>
      </c>
      <c r="N2792">
        <v>8.1000000000000003E-2</v>
      </c>
      <c r="O2792">
        <v>2.62</v>
      </c>
      <c r="P2792">
        <v>1.1998</v>
      </c>
      <c r="Q2792">
        <v>4366.8999999999996</v>
      </c>
      <c r="R2792" t="s">
        <v>923</v>
      </c>
      <c r="T2792" t="s">
        <v>28</v>
      </c>
      <c r="Y2792" t="s">
        <v>284</v>
      </c>
    </row>
    <row r="2793" spans="1:25" x14ac:dyDescent="0.45">
      <c r="A2793" t="s">
        <v>274</v>
      </c>
      <c r="B2793" t="s">
        <v>304</v>
      </c>
      <c r="C2793">
        <v>2399</v>
      </c>
      <c r="D2793">
        <v>34001</v>
      </c>
      <c r="E2793" t="s">
        <v>305</v>
      </c>
      <c r="F2793">
        <v>2009</v>
      </c>
      <c r="G2793">
        <v>15</v>
      </c>
      <c r="H2793">
        <v>15</v>
      </c>
      <c r="I2793">
        <v>216</v>
      </c>
      <c r="K2793">
        <v>0.33100000000000002</v>
      </c>
      <c r="L2793">
        <v>0.2021</v>
      </c>
      <c r="M2793">
        <v>265</v>
      </c>
      <c r="N2793">
        <v>8.1299999999999997E-2</v>
      </c>
      <c r="O2793">
        <v>1.2649999999999999</v>
      </c>
      <c r="P2793">
        <v>0.77259999999999995</v>
      </c>
      <c r="Q2793">
        <v>3272.3</v>
      </c>
      <c r="R2793" t="s">
        <v>923</v>
      </c>
      <c r="T2793" t="s">
        <v>28</v>
      </c>
      <c r="Y2793" t="s">
        <v>103</v>
      </c>
    </row>
    <row r="2794" spans="1:25" x14ac:dyDescent="0.45">
      <c r="A2794" t="s">
        <v>274</v>
      </c>
      <c r="B2794" t="s">
        <v>304</v>
      </c>
      <c r="C2794">
        <v>2399</v>
      </c>
      <c r="D2794">
        <v>34001</v>
      </c>
      <c r="E2794" t="s">
        <v>305</v>
      </c>
      <c r="F2794">
        <v>2010</v>
      </c>
      <c r="G2794">
        <v>62</v>
      </c>
      <c r="H2794">
        <v>62</v>
      </c>
      <c r="I2794">
        <v>1523</v>
      </c>
      <c r="K2794">
        <v>2.3439999999999999</v>
      </c>
      <c r="L2794">
        <v>0.2021</v>
      </c>
      <c r="M2794">
        <v>1879.8</v>
      </c>
      <c r="N2794">
        <v>8.1000000000000003E-2</v>
      </c>
      <c r="O2794">
        <v>9.0069999999999997</v>
      </c>
      <c r="P2794">
        <v>0.77480000000000004</v>
      </c>
      <c r="Q2794">
        <v>23203.4</v>
      </c>
      <c r="R2794" t="s">
        <v>923</v>
      </c>
      <c r="T2794" t="s">
        <v>28</v>
      </c>
      <c r="Y2794" t="s">
        <v>103</v>
      </c>
    </row>
    <row r="2795" spans="1:25" x14ac:dyDescent="0.45">
      <c r="A2795" t="s">
        <v>274</v>
      </c>
      <c r="B2795" t="s">
        <v>304</v>
      </c>
      <c r="C2795">
        <v>2399</v>
      </c>
      <c r="D2795">
        <v>34001</v>
      </c>
      <c r="E2795" t="s">
        <v>305</v>
      </c>
      <c r="F2795">
        <v>2011</v>
      </c>
      <c r="G2795">
        <v>31</v>
      </c>
      <c r="H2795">
        <v>31</v>
      </c>
      <c r="I2795">
        <v>714</v>
      </c>
      <c r="K2795">
        <v>1.056</v>
      </c>
      <c r="L2795">
        <v>0.20200000000000001</v>
      </c>
      <c r="M2795">
        <v>846.4</v>
      </c>
      <c r="N2795">
        <v>8.1000000000000003E-2</v>
      </c>
      <c r="O2795">
        <v>3.2679999999999998</v>
      </c>
      <c r="P2795">
        <v>0.63019999999999998</v>
      </c>
      <c r="Q2795">
        <v>10453</v>
      </c>
      <c r="R2795" t="s">
        <v>923</v>
      </c>
      <c r="T2795" t="s">
        <v>28</v>
      </c>
      <c r="Y2795" t="s">
        <v>103</v>
      </c>
    </row>
    <row r="2796" spans="1:25" x14ac:dyDescent="0.45">
      <c r="A2796" t="s">
        <v>274</v>
      </c>
      <c r="B2796" t="s">
        <v>304</v>
      </c>
      <c r="C2796">
        <v>2399</v>
      </c>
      <c r="D2796">
        <v>34001</v>
      </c>
      <c r="E2796" t="s">
        <v>305</v>
      </c>
      <c r="F2796">
        <v>2012</v>
      </c>
      <c r="G2796">
        <v>8</v>
      </c>
      <c r="H2796">
        <v>8</v>
      </c>
      <c r="I2796">
        <v>221</v>
      </c>
      <c r="K2796">
        <v>0.378</v>
      </c>
      <c r="L2796">
        <v>0.20180000000000001</v>
      </c>
      <c r="M2796">
        <v>303.5</v>
      </c>
      <c r="N2796">
        <v>8.1100000000000005E-2</v>
      </c>
      <c r="O2796">
        <v>1.012</v>
      </c>
      <c r="P2796">
        <v>0.54010000000000002</v>
      </c>
      <c r="Q2796">
        <v>3746.3</v>
      </c>
      <c r="R2796" t="s">
        <v>923</v>
      </c>
      <c r="T2796" t="s">
        <v>28</v>
      </c>
      <c r="Y2796" t="s">
        <v>283</v>
      </c>
    </row>
    <row r="2797" spans="1:25" x14ac:dyDescent="0.45">
      <c r="A2797" t="s">
        <v>274</v>
      </c>
      <c r="B2797" t="s">
        <v>304</v>
      </c>
      <c r="C2797">
        <v>2399</v>
      </c>
      <c r="D2797">
        <v>34001</v>
      </c>
      <c r="E2797" t="s">
        <v>305</v>
      </c>
      <c r="F2797">
        <v>2013</v>
      </c>
      <c r="G2797">
        <v>25</v>
      </c>
      <c r="H2797">
        <v>25</v>
      </c>
      <c r="I2797">
        <v>638</v>
      </c>
      <c r="K2797">
        <v>1.0129999999999999</v>
      </c>
      <c r="L2797">
        <v>0.20200000000000001</v>
      </c>
      <c r="M2797">
        <v>812.1</v>
      </c>
      <c r="N2797">
        <v>8.1100000000000005E-2</v>
      </c>
      <c r="O2797">
        <v>2.7080000000000002</v>
      </c>
      <c r="P2797">
        <v>0.54</v>
      </c>
      <c r="Q2797">
        <v>10028.6</v>
      </c>
      <c r="R2797" t="s">
        <v>923</v>
      </c>
      <c r="T2797" t="s">
        <v>28</v>
      </c>
      <c r="Y2797" t="s">
        <v>283</v>
      </c>
    </row>
    <row r="2798" spans="1:25" x14ac:dyDescent="0.45">
      <c r="A2798" t="s">
        <v>274</v>
      </c>
      <c r="B2798" t="s">
        <v>304</v>
      </c>
      <c r="C2798">
        <v>2399</v>
      </c>
      <c r="D2798">
        <v>34001</v>
      </c>
      <c r="E2798" t="s">
        <v>305</v>
      </c>
      <c r="F2798">
        <v>2014</v>
      </c>
      <c r="G2798">
        <v>65</v>
      </c>
      <c r="H2798">
        <v>65</v>
      </c>
      <c r="I2798">
        <v>1572</v>
      </c>
      <c r="K2798">
        <v>2.1539999999999999</v>
      </c>
      <c r="L2798">
        <v>0.2019</v>
      </c>
      <c r="M2798">
        <v>1728.9</v>
      </c>
      <c r="N2798">
        <v>8.1000000000000003E-2</v>
      </c>
      <c r="O2798">
        <v>12.798</v>
      </c>
      <c r="P2798">
        <v>1.2</v>
      </c>
      <c r="Q2798">
        <v>21331.200000000001</v>
      </c>
      <c r="R2798" t="s">
        <v>923</v>
      </c>
      <c r="T2798" t="s">
        <v>28</v>
      </c>
      <c r="Y2798" t="s">
        <v>283</v>
      </c>
    </row>
    <row r="2799" spans="1:25" x14ac:dyDescent="0.45">
      <c r="A2799" t="s">
        <v>274</v>
      </c>
      <c r="B2799" t="s">
        <v>304</v>
      </c>
      <c r="C2799">
        <v>2399</v>
      </c>
      <c r="D2799">
        <v>34001</v>
      </c>
      <c r="E2799" t="s">
        <v>305</v>
      </c>
      <c r="F2799">
        <v>2015</v>
      </c>
      <c r="G2799">
        <v>9</v>
      </c>
      <c r="H2799">
        <v>9</v>
      </c>
      <c r="I2799">
        <v>134</v>
      </c>
      <c r="K2799">
        <v>0.251</v>
      </c>
      <c r="L2799">
        <v>0.20200000000000001</v>
      </c>
      <c r="M2799">
        <v>201.6</v>
      </c>
      <c r="N2799">
        <v>8.1000000000000003E-2</v>
      </c>
      <c r="O2799">
        <v>1.494</v>
      </c>
      <c r="P2799">
        <v>1.1998</v>
      </c>
      <c r="Q2799">
        <v>2490.3000000000002</v>
      </c>
      <c r="R2799" t="s">
        <v>923</v>
      </c>
      <c r="T2799" t="s">
        <v>28</v>
      </c>
      <c r="Y2799" t="s">
        <v>284</v>
      </c>
    </row>
    <row r="2800" spans="1:25" x14ac:dyDescent="0.45">
      <c r="A2800" t="s">
        <v>274</v>
      </c>
      <c r="B2800" t="s">
        <v>304</v>
      </c>
      <c r="C2800">
        <v>2399</v>
      </c>
      <c r="D2800">
        <v>4001</v>
      </c>
      <c r="E2800" t="s">
        <v>305</v>
      </c>
      <c r="F2800">
        <v>2009</v>
      </c>
      <c r="G2800">
        <v>2</v>
      </c>
      <c r="H2800">
        <v>2</v>
      </c>
      <c r="I2800">
        <v>30</v>
      </c>
      <c r="O2800">
        <v>0.27100000000000002</v>
      </c>
      <c r="P2800">
        <v>1.2</v>
      </c>
      <c r="Q2800">
        <v>451.8</v>
      </c>
      <c r="R2800" t="s">
        <v>923</v>
      </c>
      <c r="T2800" t="s">
        <v>28</v>
      </c>
      <c r="Y2800" t="s">
        <v>30</v>
      </c>
    </row>
    <row r="2801" spans="1:25" x14ac:dyDescent="0.45">
      <c r="A2801" t="s">
        <v>274</v>
      </c>
      <c r="B2801" t="s">
        <v>304</v>
      </c>
      <c r="C2801">
        <v>2399</v>
      </c>
      <c r="D2801">
        <v>4001</v>
      </c>
      <c r="E2801" t="s">
        <v>305</v>
      </c>
      <c r="F2801">
        <v>2010</v>
      </c>
      <c r="G2801">
        <v>0</v>
      </c>
      <c r="H2801">
        <v>0</v>
      </c>
      <c r="R2801" t="s">
        <v>923</v>
      </c>
      <c r="T2801" t="s">
        <v>28</v>
      </c>
      <c r="Y2801" t="s">
        <v>30</v>
      </c>
    </row>
    <row r="2802" spans="1:25" x14ac:dyDescent="0.45">
      <c r="A2802" t="s">
        <v>274</v>
      </c>
      <c r="B2802" t="s">
        <v>304</v>
      </c>
      <c r="C2802">
        <v>2399</v>
      </c>
      <c r="D2802">
        <v>4001</v>
      </c>
      <c r="E2802" t="s">
        <v>305</v>
      </c>
      <c r="F2802">
        <v>2011</v>
      </c>
      <c r="G2802">
        <v>6</v>
      </c>
      <c r="H2802">
        <v>6</v>
      </c>
      <c r="I2802">
        <v>60</v>
      </c>
      <c r="O2802">
        <v>0.52800000000000002</v>
      </c>
      <c r="P2802">
        <v>1.2</v>
      </c>
      <c r="Q2802">
        <v>880</v>
      </c>
      <c r="R2802" t="s">
        <v>923</v>
      </c>
      <c r="T2802" t="s">
        <v>28</v>
      </c>
      <c r="Y2802" t="s">
        <v>30</v>
      </c>
    </row>
    <row r="2803" spans="1:25" x14ac:dyDescent="0.45">
      <c r="A2803" t="s">
        <v>274</v>
      </c>
      <c r="B2803" t="s">
        <v>304</v>
      </c>
      <c r="C2803">
        <v>2399</v>
      </c>
      <c r="D2803">
        <v>4001</v>
      </c>
      <c r="E2803" t="s">
        <v>305</v>
      </c>
      <c r="F2803">
        <v>2012</v>
      </c>
      <c r="G2803">
        <v>8</v>
      </c>
      <c r="H2803">
        <v>8</v>
      </c>
      <c r="I2803">
        <v>46</v>
      </c>
      <c r="O2803">
        <v>0.46800000000000003</v>
      </c>
      <c r="P2803">
        <v>1.2</v>
      </c>
      <c r="Q2803">
        <v>780</v>
      </c>
      <c r="R2803" t="s">
        <v>923</v>
      </c>
      <c r="T2803" t="s">
        <v>28</v>
      </c>
      <c r="Y2803" t="s">
        <v>30</v>
      </c>
    </row>
    <row r="2804" spans="1:25" x14ac:dyDescent="0.45">
      <c r="A2804" t="s">
        <v>274</v>
      </c>
      <c r="B2804" t="s">
        <v>304</v>
      </c>
      <c r="C2804">
        <v>2399</v>
      </c>
      <c r="D2804">
        <v>4001</v>
      </c>
      <c r="E2804" t="s">
        <v>305</v>
      </c>
      <c r="F2804">
        <v>2013</v>
      </c>
      <c r="G2804">
        <v>7</v>
      </c>
      <c r="H2804">
        <v>7</v>
      </c>
      <c r="I2804">
        <v>90</v>
      </c>
      <c r="O2804">
        <v>0.85</v>
      </c>
      <c r="P2804">
        <v>1.2</v>
      </c>
      <c r="Q2804">
        <v>1416.3</v>
      </c>
      <c r="R2804" t="s">
        <v>923</v>
      </c>
      <c r="T2804" t="s">
        <v>28</v>
      </c>
      <c r="Y2804" t="s">
        <v>30</v>
      </c>
    </row>
    <row r="2805" spans="1:25" x14ac:dyDescent="0.45">
      <c r="A2805" t="s">
        <v>274</v>
      </c>
      <c r="B2805" t="s">
        <v>304</v>
      </c>
      <c r="C2805">
        <v>2399</v>
      </c>
      <c r="D2805">
        <v>4001</v>
      </c>
      <c r="E2805" t="s">
        <v>305</v>
      </c>
      <c r="F2805">
        <v>2014</v>
      </c>
      <c r="G2805">
        <v>10</v>
      </c>
      <c r="H2805">
        <v>10</v>
      </c>
      <c r="I2805">
        <v>152</v>
      </c>
      <c r="O2805">
        <v>1.3089999999999999</v>
      </c>
      <c r="P2805">
        <v>1.2</v>
      </c>
      <c r="Q2805">
        <v>2181</v>
      </c>
      <c r="R2805" t="s">
        <v>923</v>
      </c>
      <c r="T2805" t="s">
        <v>28</v>
      </c>
      <c r="Y2805" t="s">
        <v>30</v>
      </c>
    </row>
    <row r="2806" spans="1:25" x14ac:dyDescent="0.45">
      <c r="A2806" t="s">
        <v>274</v>
      </c>
      <c r="B2806" t="s">
        <v>304</v>
      </c>
      <c r="C2806">
        <v>2399</v>
      </c>
      <c r="D2806">
        <v>4001</v>
      </c>
      <c r="E2806" t="s">
        <v>305</v>
      </c>
      <c r="F2806">
        <v>2015</v>
      </c>
      <c r="G2806">
        <v>0</v>
      </c>
      <c r="H2806">
        <v>0</v>
      </c>
      <c r="R2806" t="s">
        <v>923</v>
      </c>
      <c r="T2806" t="s">
        <v>28</v>
      </c>
      <c r="Y2806" t="s">
        <v>30</v>
      </c>
    </row>
    <row r="2807" spans="1:25" x14ac:dyDescent="0.45">
      <c r="A2807" t="s">
        <v>274</v>
      </c>
      <c r="B2807" t="s">
        <v>306</v>
      </c>
      <c r="C2807">
        <v>2400</v>
      </c>
      <c r="D2807">
        <v>1001</v>
      </c>
      <c r="E2807" t="s">
        <v>305</v>
      </c>
      <c r="F2807">
        <v>2009</v>
      </c>
      <c r="G2807">
        <v>237</v>
      </c>
      <c r="H2807">
        <v>237</v>
      </c>
      <c r="I2807">
        <v>5302</v>
      </c>
      <c r="K2807">
        <v>0.11700000000000001</v>
      </c>
      <c r="L2807">
        <v>7.6E-3</v>
      </c>
      <c r="M2807">
        <v>4655</v>
      </c>
      <c r="N2807">
        <v>5.9799999999999999E-2</v>
      </c>
      <c r="O2807">
        <v>10.632</v>
      </c>
      <c r="P2807">
        <v>0.27410000000000001</v>
      </c>
      <c r="Q2807">
        <v>78526.2</v>
      </c>
      <c r="R2807" t="s">
        <v>333</v>
      </c>
      <c r="S2807" t="s">
        <v>38</v>
      </c>
      <c r="T2807" t="s">
        <v>28</v>
      </c>
      <c r="V2807" t="s">
        <v>32</v>
      </c>
      <c r="Y2807" t="s">
        <v>103</v>
      </c>
    </row>
    <row r="2808" spans="1:25" x14ac:dyDescent="0.45">
      <c r="A2808" t="s">
        <v>274</v>
      </c>
      <c r="B2808" t="s">
        <v>306</v>
      </c>
      <c r="C2808">
        <v>2400</v>
      </c>
      <c r="D2808">
        <v>1001</v>
      </c>
      <c r="E2808" t="s">
        <v>305</v>
      </c>
      <c r="F2808">
        <v>2010</v>
      </c>
      <c r="G2808">
        <v>409</v>
      </c>
      <c r="H2808">
        <v>409</v>
      </c>
      <c r="I2808">
        <v>10316</v>
      </c>
      <c r="K2808">
        <v>0.48499999999999999</v>
      </c>
      <c r="L2808">
        <v>1.0699999999999999E-2</v>
      </c>
      <c r="M2808">
        <v>9143.1</v>
      </c>
      <c r="N2808">
        <v>6.0100000000000001E-2</v>
      </c>
      <c r="O2808">
        <v>16.791</v>
      </c>
      <c r="P2808">
        <v>0.22439999999999999</v>
      </c>
      <c r="Q2808">
        <v>153398.6</v>
      </c>
      <c r="R2808" t="s">
        <v>333</v>
      </c>
      <c r="S2808" t="s">
        <v>38</v>
      </c>
      <c r="T2808" t="s">
        <v>28</v>
      </c>
      <c r="V2808" t="s">
        <v>32</v>
      </c>
      <c r="Y2808" t="s">
        <v>103</v>
      </c>
    </row>
    <row r="2809" spans="1:25" x14ac:dyDescent="0.45">
      <c r="A2809" t="s">
        <v>274</v>
      </c>
      <c r="B2809" t="s">
        <v>306</v>
      </c>
      <c r="C2809">
        <v>2400</v>
      </c>
      <c r="D2809">
        <v>1001</v>
      </c>
      <c r="E2809" t="s">
        <v>305</v>
      </c>
      <c r="F2809">
        <v>2011</v>
      </c>
      <c r="G2809">
        <v>255</v>
      </c>
      <c r="H2809">
        <v>255</v>
      </c>
      <c r="I2809">
        <v>5954</v>
      </c>
      <c r="K2809">
        <v>0.113</v>
      </c>
      <c r="L2809">
        <v>5.4999999999999997E-3</v>
      </c>
      <c r="M2809">
        <v>5241.2</v>
      </c>
      <c r="N2809">
        <v>5.96E-2</v>
      </c>
      <c r="O2809">
        <v>16.593</v>
      </c>
      <c r="P2809">
        <v>0.36730000000000002</v>
      </c>
      <c r="Q2809">
        <v>88482.9</v>
      </c>
      <c r="R2809" t="s">
        <v>333</v>
      </c>
      <c r="S2809" t="s">
        <v>38</v>
      </c>
      <c r="T2809" t="s">
        <v>28</v>
      </c>
      <c r="V2809" t="s">
        <v>32</v>
      </c>
      <c r="Y2809" t="s">
        <v>103</v>
      </c>
    </row>
    <row r="2810" spans="1:25" x14ac:dyDescent="0.45">
      <c r="A2810" t="s">
        <v>274</v>
      </c>
      <c r="B2810" t="s">
        <v>306</v>
      </c>
      <c r="C2810">
        <v>2400</v>
      </c>
      <c r="D2810">
        <v>1001</v>
      </c>
      <c r="E2810" t="s">
        <v>305</v>
      </c>
      <c r="F2810">
        <v>2012</v>
      </c>
      <c r="G2810">
        <v>133</v>
      </c>
      <c r="H2810">
        <v>133</v>
      </c>
      <c r="I2810">
        <v>3171</v>
      </c>
      <c r="K2810">
        <v>1.4E-2</v>
      </c>
      <c r="L2810">
        <v>8.9999999999999998E-4</v>
      </c>
      <c r="M2810">
        <v>2844.5</v>
      </c>
      <c r="N2810">
        <v>5.8999999999999997E-2</v>
      </c>
      <c r="O2810">
        <v>10.121</v>
      </c>
      <c r="P2810">
        <v>0.42</v>
      </c>
      <c r="Q2810">
        <v>48194.5</v>
      </c>
      <c r="R2810" t="s">
        <v>333</v>
      </c>
      <c r="S2810" t="s">
        <v>38</v>
      </c>
      <c r="T2810" t="s">
        <v>28</v>
      </c>
      <c r="V2810" t="s">
        <v>32</v>
      </c>
      <c r="Y2810" t="s">
        <v>283</v>
      </c>
    </row>
    <row r="2811" spans="1:25" x14ac:dyDescent="0.45">
      <c r="A2811" t="s">
        <v>274</v>
      </c>
      <c r="B2811" t="s">
        <v>306</v>
      </c>
      <c r="C2811">
        <v>2400</v>
      </c>
      <c r="D2811">
        <v>1001</v>
      </c>
      <c r="E2811" t="s">
        <v>305</v>
      </c>
      <c r="F2811">
        <v>2013</v>
      </c>
      <c r="G2811">
        <v>104</v>
      </c>
      <c r="H2811">
        <v>104</v>
      </c>
      <c r="I2811">
        <v>2623</v>
      </c>
      <c r="K2811">
        <v>1.2E-2</v>
      </c>
      <c r="L2811">
        <v>8.9999999999999998E-4</v>
      </c>
      <c r="M2811">
        <v>2292.6</v>
      </c>
      <c r="N2811">
        <v>5.8999999999999997E-2</v>
      </c>
      <c r="O2811">
        <v>9.0359999999999996</v>
      </c>
      <c r="P2811">
        <v>0.46310000000000001</v>
      </c>
      <c r="Q2811">
        <v>38825.1</v>
      </c>
      <c r="R2811" t="s">
        <v>333</v>
      </c>
      <c r="S2811" t="s">
        <v>38</v>
      </c>
      <c r="T2811" t="s">
        <v>28</v>
      </c>
      <c r="V2811" t="s">
        <v>32</v>
      </c>
      <c r="Y2811" t="s">
        <v>283</v>
      </c>
    </row>
    <row r="2812" spans="1:25" x14ac:dyDescent="0.45">
      <c r="A2812" t="s">
        <v>274</v>
      </c>
      <c r="B2812" t="s">
        <v>306</v>
      </c>
      <c r="C2812">
        <v>2400</v>
      </c>
      <c r="D2812">
        <v>1001</v>
      </c>
      <c r="E2812" t="s">
        <v>305</v>
      </c>
      <c r="F2812">
        <v>2014</v>
      </c>
      <c r="G2812">
        <v>135</v>
      </c>
      <c r="H2812">
        <v>135</v>
      </c>
      <c r="I2812">
        <v>3555</v>
      </c>
      <c r="K2812">
        <v>1.6E-2</v>
      </c>
      <c r="L2812">
        <v>8.0000000000000004E-4</v>
      </c>
      <c r="M2812">
        <v>3065</v>
      </c>
      <c r="N2812">
        <v>5.8999999999999997E-2</v>
      </c>
      <c r="O2812">
        <v>18.18</v>
      </c>
      <c r="P2812">
        <v>0.7</v>
      </c>
      <c r="Q2812">
        <v>51940.9</v>
      </c>
      <c r="R2812" t="s">
        <v>333</v>
      </c>
      <c r="S2812" t="s">
        <v>38</v>
      </c>
      <c r="T2812" t="s">
        <v>28</v>
      </c>
      <c r="V2812" t="s">
        <v>32</v>
      </c>
      <c r="Y2812" t="s">
        <v>283</v>
      </c>
    </row>
    <row r="2813" spans="1:25" x14ac:dyDescent="0.45">
      <c r="A2813" t="s">
        <v>274</v>
      </c>
      <c r="B2813" t="s">
        <v>306</v>
      </c>
      <c r="C2813">
        <v>2400</v>
      </c>
      <c r="D2813">
        <v>1001</v>
      </c>
      <c r="E2813" t="s">
        <v>305</v>
      </c>
      <c r="F2813">
        <v>2015</v>
      </c>
      <c r="G2813">
        <v>15</v>
      </c>
      <c r="H2813">
        <v>15</v>
      </c>
      <c r="I2813">
        <v>338</v>
      </c>
      <c r="K2813">
        <v>2E-3</v>
      </c>
      <c r="L2813">
        <v>5.9999999999999995E-4</v>
      </c>
      <c r="M2813">
        <v>307.2</v>
      </c>
      <c r="N2813">
        <v>5.8700000000000002E-2</v>
      </c>
      <c r="O2813">
        <v>1.8220000000000001</v>
      </c>
      <c r="P2813">
        <v>0.69989999999999997</v>
      </c>
      <c r="Q2813">
        <v>5206.2</v>
      </c>
      <c r="R2813" t="s">
        <v>333</v>
      </c>
      <c r="S2813" t="s">
        <v>38</v>
      </c>
      <c r="T2813" t="s">
        <v>28</v>
      </c>
      <c r="V2813" t="s">
        <v>32</v>
      </c>
      <c r="Y2813" t="s">
        <v>284</v>
      </c>
    </row>
    <row r="2814" spans="1:25" x14ac:dyDescent="0.45">
      <c r="A2814" t="s">
        <v>274</v>
      </c>
      <c r="B2814" t="s">
        <v>306</v>
      </c>
      <c r="C2814">
        <v>2400</v>
      </c>
      <c r="D2814">
        <v>11001</v>
      </c>
      <c r="E2814" t="s">
        <v>305</v>
      </c>
      <c r="F2814">
        <v>2009</v>
      </c>
      <c r="G2814">
        <v>182</v>
      </c>
      <c r="H2814">
        <v>182</v>
      </c>
      <c r="I2814">
        <v>4082</v>
      </c>
      <c r="K2814">
        <v>1.9E-2</v>
      </c>
      <c r="L2814">
        <v>1.9E-3</v>
      </c>
      <c r="M2814">
        <v>3578.5</v>
      </c>
      <c r="N2814">
        <v>5.9200000000000003E-2</v>
      </c>
      <c r="O2814">
        <v>8.0809999999999995</v>
      </c>
      <c r="P2814">
        <v>0.26889999999999997</v>
      </c>
      <c r="Q2814">
        <v>60646.1</v>
      </c>
      <c r="R2814" t="s">
        <v>333</v>
      </c>
      <c r="S2814" t="s">
        <v>38</v>
      </c>
      <c r="T2814" t="s">
        <v>28</v>
      </c>
      <c r="V2814" t="s">
        <v>32</v>
      </c>
      <c r="Y2814" t="s">
        <v>103</v>
      </c>
    </row>
    <row r="2815" spans="1:25" x14ac:dyDescent="0.45">
      <c r="A2815" t="s">
        <v>274</v>
      </c>
      <c r="B2815" t="s">
        <v>306</v>
      </c>
      <c r="C2815">
        <v>2400</v>
      </c>
      <c r="D2815">
        <v>11001</v>
      </c>
      <c r="E2815" t="s">
        <v>305</v>
      </c>
      <c r="F2815">
        <v>2010</v>
      </c>
      <c r="G2815">
        <v>433</v>
      </c>
      <c r="H2815">
        <v>433</v>
      </c>
      <c r="I2815">
        <v>11335</v>
      </c>
      <c r="K2815">
        <v>0.64</v>
      </c>
      <c r="L2815">
        <v>8.6999999999999994E-3</v>
      </c>
      <c r="M2815">
        <v>10056.5</v>
      </c>
      <c r="N2815">
        <v>5.9900000000000002E-2</v>
      </c>
      <c r="O2815">
        <v>18.577999999999999</v>
      </c>
      <c r="P2815">
        <v>0.22239999999999999</v>
      </c>
      <c r="Q2815">
        <v>168346.3</v>
      </c>
      <c r="R2815" t="s">
        <v>333</v>
      </c>
      <c r="S2815" t="s">
        <v>38</v>
      </c>
      <c r="T2815" t="s">
        <v>28</v>
      </c>
      <c r="V2815" t="s">
        <v>32</v>
      </c>
      <c r="Y2815" t="s">
        <v>103</v>
      </c>
    </row>
    <row r="2816" spans="1:25" x14ac:dyDescent="0.45">
      <c r="A2816" t="s">
        <v>274</v>
      </c>
      <c r="B2816" t="s">
        <v>306</v>
      </c>
      <c r="C2816">
        <v>2400</v>
      </c>
      <c r="D2816">
        <v>11001</v>
      </c>
      <c r="E2816" t="s">
        <v>305</v>
      </c>
      <c r="F2816">
        <v>2011</v>
      </c>
      <c r="G2816">
        <v>242</v>
      </c>
      <c r="H2816">
        <v>242</v>
      </c>
      <c r="I2816">
        <v>5786</v>
      </c>
      <c r="K2816">
        <v>0.18099999999999999</v>
      </c>
      <c r="L2816">
        <v>9.1000000000000004E-3</v>
      </c>
      <c r="M2816">
        <v>5070.6000000000004</v>
      </c>
      <c r="N2816">
        <v>0.06</v>
      </c>
      <c r="O2816">
        <v>14.48</v>
      </c>
      <c r="P2816">
        <v>0.34429999999999999</v>
      </c>
      <c r="Q2816">
        <v>85353.7</v>
      </c>
      <c r="R2816" t="s">
        <v>333</v>
      </c>
      <c r="S2816" t="s">
        <v>38</v>
      </c>
      <c r="T2816" t="s">
        <v>28</v>
      </c>
      <c r="V2816" t="s">
        <v>32</v>
      </c>
      <c r="Y2816" t="s">
        <v>103</v>
      </c>
    </row>
    <row r="2817" spans="1:25" x14ac:dyDescent="0.45">
      <c r="A2817" t="s">
        <v>274</v>
      </c>
      <c r="B2817" t="s">
        <v>306</v>
      </c>
      <c r="C2817">
        <v>2400</v>
      </c>
      <c r="D2817">
        <v>11001</v>
      </c>
      <c r="E2817" t="s">
        <v>305</v>
      </c>
      <c r="F2817">
        <v>2012</v>
      </c>
      <c r="G2817">
        <v>132</v>
      </c>
      <c r="H2817">
        <v>132</v>
      </c>
      <c r="I2817">
        <v>2898</v>
      </c>
      <c r="K2817">
        <v>1.4E-2</v>
      </c>
      <c r="L2817">
        <v>8.0000000000000004E-4</v>
      </c>
      <c r="M2817">
        <v>2591.9</v>
      </c>
      <c r="N2817">
        <v>5.8999999999999997E-2</v>
      </c>
      <c r="O2817">
        <v>9.2230000000000008</v>
      </c>
      <c r="P2817">
        <v>0.42</v>
      </c>
      <c r="Q2817">
        <v>43921.599999999999</v>
      </c>
      <c r="R2817" t="s">
        <v>333</v>
      </c>
      <c r="S2817" t="s">
        <v>38</v>
      </c>
      <c r="T2817" t="s">
        <v>28</v>
      </c>
      <c r="V2817" t="s">
        <v>32</v>
      </c>
      <c r="Y2817" t="s">
        <v>283</v>
      </c>
    </row>
    <row r="2818" spans="1:25" x14ac:dyDescent="0.45">
      <c r="A2818" t="s">
        <v>274</v>
      </c>
      <c r="B2818" t="s">
        <v>306</v>
      </c>
      <c r="C2818">
        <v>2400</v>
      </c>
      <c r="D2818">
        <v>11001</v>
      </c>
      <c r="E2818" t="s">
        <v>305</v>
      </c>
      <c r="F2818">
        <v>2013</v>
      </c>
      <c r="G2818">
        <v>107</v>
      </c>
      <c r="H2818">
        <v>107</v>
      </c>
      <c r="I2818">
        <v>2715</v>
      </c>
      <c r="K2818">
        <v>1.2E-2</v>
      </c>
      <c r="L2818">
        <v>8.0000000000000004E-4</v>
      </c>
      <c r="M2818">
        <v>2383.1</v>
      </c>
      <c r="N2818">
        <v>5.8999999999999997E-2</v>
      </c>
      <c r="O2818">
        <v>9.2050000000000001</v>
      </c>
      <c r="P2818">
        <v>0.45669999999999999</v>
      </c>
      <c r="Q2818">
        <v>40357.5</v>
      </c>
      <c r="R2818" t="s">
        <v>333</v>
      </c>
      <c r="S2818" t="s">
        <v>38</v>
      </c>
      <c r="T2818" t="s">
        <v>28</v>
      </c>
      <c r="V2818" t="s">
        <v>32</v>
      </c>
      <c r="Y2818" t="s">
        <v>283</v>
      </c>
    </row>
    <row r="2819" spans="1:25" x14ac:dyDescent="0.45">
      <c r="A2819" t="s">
        <v>274</v>
      </c>
      <c r="B2819" t="s">
        <v>306</v>
      </c>
      <c r="C2819">
        <v>2400</v>
      </c>
      <c r="D2819">
        <v>11001</v>
      </c>
      <c r="E2819" t="s">
        <v>305</v>
      </c>
      <c r="F2819">
        <v>2014</v>
      </c>
      <c r="G2819">
        <v>137</v>
      </c>
      <c r="H2819">
        <v>137</v>
      </c>
      <c r="I2819">
        <v>3645</v>
      </c>
      <c r="K2819">
        <v>1.6E-2</v>
      </c>
      <c r="L2819">
        <v>8.9999999999999998E-4</v>
      </c>
      <c r="M2819">
        <v>3140.6</v>
      </c>
      <c r="N2819">
        <v>5.8999999999999997E-2</v>
      </c>
      <c r="O2819">
        <v>18.632000000000001</v>
      </c>
      <c r="P2819">
        <v>0.7</v>
      </c>
      <c r="Q2819">
        <v>53233.8</v>
      </c>
      <c r="R2819" t="s">
        <v>333</v>
      </c>
      <c r="S2819" t="s">
        <v>38</v>
      </c>
      <c r="T2819" t="s">
        <v>28</v>
      </c>
      <c r="V2819" t="s">
        <v>32</v>
      </c>
      <c r="Y2819" t="s">
        <v>283</v>
      </c>
    </row>
    <row r="2820" spans="1:25" x14ac:dyDescent="0.45">
      <c r="A2820" t="s">
        <v>274</v>
      </c>
      <c r="B2820" t="s">
        <v>306</v>
      </c>
      <c r="C2820">
        <v>2400</v>
      </c>
      <c r="D2820">
        <v>11001</v>
      </c>
      <c r="E2820" t="s">
        <v>305</v>
      </c>
      <c r="F2820">
        <v>2015</v>
      </c>
      <c r="G2820">
        <v>16</v>
      </c>
      <c r="H2820">
        <v>16</v>
      </c>
      <c r="I2820">
        <v>401</v>
      </c>
      <c r="K2820">
        <v>2E-3</v>
      </c>
      <c r="L2820">
        <v>8.0000000000000004E-4</v>
      </c>
      <c r="M2820">
        <v>357.7</v>
      </c>
      <c r="N2820">
        <v>5.8900000000000001E-2</v>
      </c>
      <c r="O2820">
        <v>2.1219999999999999</v>
      </c>
      <c r="P2820">
        <v>0.69989999999999997</v>
      </c>
      <c r="Q2820">
        <v>6063.7</v>
      </c>
      <c r="R2820" t="s">
        <v>333</v>
      </c>
      <c r="S2820" t="s">
        <v>38</v>
      </c>
      <c r="T2820" t="s">
        <v>28</v>
      </c>
      <c r="V2820" t="s">
        <v>32</v>
      </c>
      <c r="Y2820" t="s">
        <v>284</v>
      </c>
    </row>
    <row r="2821" spans="1:25" x14ac:dyDescent="0.45">
      <c r="A2821" t="s">
        <v>274</v>
      </c>
      <c r="B2821" t="s">
        <v>306</v>
      </c>
      <c r="C2821">
        <v>2400</v>
      </c>
      <c r="D2821">
        <v>13001</v>
      </c>
      <c r="E2821" t="s">
        <v>305</v>
      </c>
      <c r="F2821">
        <v>2009</v>
      </c>
      <c r="G2821">
        <v>141</v>
      </c>
      <c r="H2821">
        <v>141</v>
      </c>
      <c r="I2821">
        <v>3284</v>
      </c>
      <c r="K2821">
        <v>0.20799999999999999</v>
      </c>
      <c r="L2821">
        <v>6.4999999999999997E-3</v>
      </c>
      <c r="M2821">
        <v>2920.2</v>
      </c>
      <c r="N2821">
        <v>5.9700000000000003E-2</v>
      </c>
      <c r="O2821">
        <v>6.6559999999999997</v>
      </c>
      <c r="P2821">
        <v>0.27360000000000001</v>
      </c>
      <c r="Q2821">
        <v>48770</v>
      </c>
      <c r="R2821" t="s">
        <v>333</v>
      </c>
      <c r="S2821" t="s">
        <v>38</v>
      </c>
      <c r="T2821" t="s">
        <v>28</v>
      </c>
      <c r="V2821" t="s">
        <v>32</v>
      </c>
      <c r="Y2821" t="s">
        <v>103</v>
      </c>
    </row>
    <row r="2822" spans="1:25" x14ac:dyDescent="0.45">
      <c r="A2822" t="s">
        <v>274</v>
      </c>
      <c r="B2822" t="s">
        <v>306</v>
      </c>
      <c r="C2822">
        <v>2400</v>
      </c>
      <c r="D2822">
        <v>13001</v>
      </c>
      <c r="E2822" t="s">
        <v>305</v>
      </c>
      <c r="F2822">
        <v>2010</v>
      </c>
      <c r="G2822">
        <v>325</v>
      </c>
      <c r="H2822">
        <v>325</v>
      </c>
      <c r="I2822">
        <v>8890</v>
      </c>
      <c r="K2822">
        <v>0.44500000000000001</v>
      </c>
      <c r="L2822">
        <v>8.3000000000000001E-3</v>
      </c>
      <c r="M2822">
        <v>7906.4</v>
      </c>
      <c r="N2822">
        <v>5.9799999999999999E-2</v>
      </c>
      <c r="O2822">
        <v>14.547000000000001</v>
      </c>
      <c r="P2822">
        <v>0.22289999999999999</v>
      </c>
      <c r="Q2822">
        <v>132533.29999999999</v>
      </c>
      <c r="R2822" t="s">
        <v>333</v>
      </c>
      <c r="S2822" t="s">
        <v>38</v>
      </c>
      <c r="T2822" t="s">
        <v>28</v>
      </c>
      <c r="V2822" t="s">
        <v>32</v>
      </c>
      <c r="Y2822" t="s">
        <v>103</v>
      </c>
    </row>
    <row r="2823" spans="1:25" x14ac:dyDescent="0.45">
      <c r="A2823" t="s">
        <v>274</v>
      </c>
      <c r="B2823" t="s">
        <v>306</v>
      </c>
      <c r="C2823">
        <v>2400</v>
      </c>
      <c r="D2823">
        <v>13001</v>
      </c>
      <c r="E2823" t="s">
        <v>305</v>
      </c>
      <c r="F2823">
        <v>2011</v>
      </c>
      <c r="G2823">
        <v>183</v>
      </c>
      <c r="H2823">
        <v>183</v>
      </c>
      <c r="I2823">
        <v>4420</v>
      </c>
      <c r="K2823">
        <v>0.27200000000000002</v>
      </c>
      <c r="L2823">
        <v>8.5000000000000006E-3</v>
      </c>
      <c r="M2823">
        <v>3898.9</v>
      </c>
      <c r="N2823">
        <v>5.9900000000000002E-2</v>
      </c>
      <c r="O2823">
        <v>11.673</v>
      </c>
      <c r="P2823">
        <v>0.3518</v>
      </c>
      <c r="Q2823">
        <v>65128.1</v>
      </c>
      <c r="R2823" t="s">
        <v>333</v>
      </c>
      <c r="S2823" t="s">
        <v>38</v>
      </c>
      <c r="T2823" t="s">
        <v>28</v>
      </c>
      <c r="V2823" t="s">
        <v>32</v>
      </c>
      <c r="Y2823" t="s">
        <v>103</v>
      </c>
    </row>
    <row r="2824" spans="1:25" x14ac:dyDescent="0.45">
      <c r="A2824" t="s">
        <v>274</v>
      </c>
      <c r="B2824" t="s">
        <v>306</v>
      </c>
      <c r="C2824">
        <v>2400</v>
      </c>
      <c r="D2824">
        <v>13001</v>
      </c>
      <c r="E2824" t="s">
        <v>305</v>
      </c>
      <c r="F2824">
        <v>2012</v>
      </c>
      <c r="G2824">
        <v>130</v>
      </c>
      <c r="H2824">
        <v>130</v>
      </c>
      <c r="I2824">
        <v>3372</v>
      </c>
      <c r="K2824">
        <v>1.4999999999999999E-2</v>
      </c>
      <c r="L2824">
        <v>8.9999999999999998E-4</v>
      </c>
      <c r="M2824">
        <v>3026.8</v>
      </c>
      <c r="N2824">
        <v>5.8999999999999997E-2</v>
      </c>
      <c r="O2824">
        <v>10.769</v>
      </c>
      <c r="P2824">
        <v>0.42</v>
      </c>
      <c r="Q2824">
        <v>51282.8</v>
      </c>
      <c r="R2824" t="s">
        <v>333</v>
      </c>
      <c r="S2824" t="s">
        <v>38</v>
      </c>
      <c r="T2824" t="s">
        <v>28</v>
      </c>
      <c r="V2824" t="s">
        <v>32</v>
      </c>
      <c r="Y2824" t="s">
        <v>283</v>
      </c>
    </row>
    <row r="2825" spans="1:25" x14ac:dyDescent="0.45">
      <c r="A2825" t="s">
        <v>274</v>
      </c>
      <c r="B2825" t="s">
        <v>306</v>
      </c>
      <c r="C2825">
        <v>2400</v>
      </c>
      <c r="D2825">
        <v>13001</v>
      </c>
      <c r="E2825" t="s">
        <v>305</v>
      </c>
      <c r="F2825">
        <v>2013</v>
      </c>
      <c r="G2825">
        <v>89</v>
      </c>
      <c r="H2825">
        <v>89</v>
      </c>
      <c r="I2825">
        <v>2344</v>
      </c>
      <c r="K2825">
        <v>0.01</v>
      </c>
      <c r="L2825">
        <v>8.0000000000000004E-4</v>
      </c>
      <c r="M2825">
        <v>2052.4</v>
      </c>
      <c r="N2825">
        <v>5.8999999999999997E-2</v>
      </c>
      <c r="O2825">
        <v>7.8540000000000001</v>
      </c>
      <c r="P2825">
        <v>0.46089999999999998</v>
      </c>
      <c r="Q2825">
        <v>34759.800000000003</v>
      </c>
      <c r="R2825" t="s">
        <v>333</v>
      </c>
      <c r="S2825" t="s">
        <v>38</v>
      </c>
      <c r="T2825" t="s">
        <v>28</v>
      </c>
      <c r="V2825" t="s">
        <v>32</v>
      </c>
      <c r="Y2825" t="s">
        <v>283</v>
      </c>
    </row>
    <row r="2826" spans="1:25" x14ac:dyDescent="0.45">
      <c r="A2826" t="s">
        <v>274</v>
      </c>
      <c r="B2826" t="s">
        <v>306</v>
      </c>
      <c r="C2826">
        <v>2400</v>
      </c>
      <c r="D2826">
        <v>13001</v>
      </c>
      <c r="E2826" t="s">
        <v>305</v>
      </c>
      <c r="F2826">
        <v>2014</v>
      </c>
      <c r="G2826">
        <v>105</v>
      </c>
      <c r="H2826">
        <v>105</v>
      </c>
      <c r="I2826">
        <v>2787</v>
      </c>
      <c r="K2826">
        <v>1.2E-2</v>
      </c>
      <c r="L2826">
        <v>8.9999999999999998E-4</v>
      </c>
      <c r="M2826">
        <v>2405</v>
      </c>
      <c r="N2826">
        <v>5.8999999999999997E-2</v>
      </c>
      <c r="O2826">
        <v>14.266999999999999</v>
      </c>
      <c r="P2826">
        <v>0.7</v>
      </c>
      <c r="Q2826">
        <v>40762.6</v>
      </c>
      <c r="R2826" t="s">
        <v>333</v>
      </c>
      <c r="S2826" t="s">
        <v>38</v>
      </c>
      <c r="T2826" t="s">
        <v>28</v>
      </c>
      <c r="V2826" t="s">
        <v>32</v>
      </c>
      <c r="Y2826" t="s">
        <v>283</v>
      </c>
    </row>
    <row r="2827" spans="1:25" x14ac:dyDescent="0.45">
      <c r="A2827" t="s">
        <v>274</v>
      </c>
      <c r="B2827" t="s">
        <v>306</v>
      </c>
      <c r="C2827">
        <v>2400</v>
      </c>
      <c r="D2827">
        <v>13001</v>
      </c>
      <c r="E2827" t="s">
        <v>305</v>
      </c>
      <c r="F2827">
        <v>2015</v>
      </c>
      <c r="G2827">
        <v>8</v>
      </c>
      <c r="H2827">
        <v>8</v>
      </c>
      <c r="I2827">
        <v>224</v>
      </c>
      <c r="K2827">
        <v>1E-3</v>
      </c>
      <c r="L2827">
        <v>8.9999999999999998E-4</v>
      </c>
      <c r="M2827">
        <v>194</v>
      </c>
      <c r="N2827">
        <v>5.8999999999999997E-2</v>
      </c>
      <c r="O2827">
        <v>1.1499999999999999</v>
      </c>
      <c r="P2827">
        <v>0.70009999999999994</v>
      </c>
      <c r="Q2827">
        <v>3286.5</v>
      </c>
      <c r="R2827" t="s">
        <v>333</v>
      </c>
      <c r="S2827" t="s">
        <v>38</v>
      </c>
      <c r="T2827" t="s">
        <v>28</v>
      </c>
      <c r="V2827" t="s">
        <v>32</v>
      </c>
      <c r="Y2827" t="s">
        <v>284</v>
      </c>
    </row>
    <row r="2828" spans="1:25" x14ac:dyDescent="0.45">
      <c r="A2828" t="s">
        <v>274</v>
      </c>
      <c r="B2828" t="s">
        <v>306</v>
      </c>
      <c r="C2828">
        <v>2400</v>
      </c>
      <c r="D2828">
        <v>15001</v>
      </c>
      <c r="E2828" t="s">
        <v>305</v>
      </c>
      <c r="F2828">
        <v>2009</v>
      </c>
      <c r="G2828">
        <v>108</v>
      </c>
      <c r="H2828">
        <v>108</v>
      </c>
      <c r="I2828">
        <v>2897</v>
      </c>
      <c r="K2828">
        <v>0.70499999999999996</v>
      </c>
      <c r="L2828">
        <v>2.69E-2</v>
      </c>
      <c r="M2828">
        <v>2676.3</v>
      </c>
      <c r="N2828">
        <v>6.1800000000000001E-2</v>
      </c>
      <c r="O2828">
        <v>8.3559999999999999</v>
      </c>
      <c r="P2828">
        <v>0.36670000000000003</v>
      </c>
      <c r="Q2828">
        <v>42795.9</v>
      </c>
      <c r="R2828" t="s">
        <v>333</v>
      </c>
      <c r="S2828" t="s">
        <v>38</v>
      </c>
      <c r="T2828" t="s">
        <v>28</v>
      </c>
      <c r="V2828" t="s">
        <v>32</v>
      </c>
      <c r="Y2828" t="s">
        <v>103</v>
      </c>
    </row>
    <row r="2829" spans="1:25" x14ac:dyDescent="0.45">
      <c r="A2829" t="s">
        <v>274</v>
      </c>
      <c r="B2829" t="s">
        <v>306</v>
      </c>
      <c r="C2829">
        <v>2400</v>
      </c>
      <c r="D2829">
        <v>15001</v>
      </c>
      <c r="E2829" t="s">
        <v>305</v>
      </c>
      <c r="F2829">
        <v>2010</v>
      </c>
      <c r="G2829">
        <v>273</v>
      </c>
      <c r="H2829">
        <v>273</v>
      </c>
      <c r="I2829">
        <v>7476</v>
      </c>
      <c r="K2829">
        <v>0.505</v>
      </c>
      <c r="L2829">
        <v>8.2000000000000007E-3</v>
      </c>
      <c r="M2829">
        <v>6661.2</v>
      </c>
      <c r="N2829">
        <v>5.9799999999999999E-2</v>
      </c>
      <c r="O2829">
        <v>13.65</v>
      </c>
      <c r="P2829">
        <v>0.24179999999999999</v>
      </c>
      <c r="Q2829">
        <v>111223.7</v>
      </c>
      <c r="R2829" t="s">
        <v>333</v>
      </c>
      <c r="S2829" t="s">
        <v>38</v>
      </c>
      <c r="T2829" t="s">
        <v>28</v>
      </c>
      <c r="V2829" t="s">
        <v>32</v>
      </c>
      <c r="Y2829" t="s">
        <v>103</v>
      </c>
    </row>
    <row r="2830" spans="1:25" x14ac:dyDescent="0.45">
      <c r="A2830" t="s">
        <v>274</v>
      </c>
      <c r="B2830" t="s">
        <v>306</v>
      </c>
      <c r="C2830">
        <v>2400</v>
      </c>
      <c r="D2830">
        <v>15001</v>
      </c>
      <c r="E2830" t="s">
        <v>305</v>
      </c>
      <c r="F2830">
        <v>2011</v>
      </c>
      <c r="G2830">
        <v>173</v>
      </c>
      <c r="H2830">
        <v>173</v>
      </c>
      <c r="I2830">
        <v>4293</v>
      </c>
      <c r="K2830">
        <v>0.23699999999999999</v>
      </c>
      <c r="L2830">
        <v>7.7999999999999996E-3</v>
      </c>
      <c r="M2830">
        <v>3788.1</v>
      </c>
      <c r="N2830">
        <v>5.9799999999999999E-2</v>
      </c>
      <c r="O2830">
        <v>11.254</v>
      </c>
      <c r="P2830">
        <v>0.35120000000000001</v>
      </c>
      <c r="Q2830">
        <v>63375.8</v>
      </c>
      <c r="R2830" t="s">
        <v>333</v>
      </c>
      <c r="S2830" t="s">
        <v>38</v>
      </c>
      <c r="T2830" t="s">
        <v>28</v>
      </c>
      <c r="V2830" t="s">
        <v>32</v>
      </c>
      <c r="Y2830" t="s">
        <v>103</v>
      </c>
    </row>
    <row r="2831" spans="1:25" x14ac:dyDescent="0.45">
      <c r="A2831" t="s">
        <v>274</v>
      </c>
      <c r="B2831" t="s">
        <v>306</v>
      </c>
      <c r="C2831">
        <v>2400</v>
      </c>
      <c r="D2831">
        <v>15001</v>
      </c>
      <c r="E2831" t="s">
        <v>305</v>
      </c>
      <c r="F2831">
        <v>2012</v>
      </c>
      <c r="G2831">
        <v>110</v>
      </c>
      <c r="H2831">
        <v>110</v>
      </c>
      <c r="I2831">
        <v>2987</v>
      </c>
      <c r="K2831">
        <v>1.4E-2</v>
      </c>
      <c r="L2831">
        <v>8.9999999999999998E-4</v>
      </c>
      <c r="M2831">
        <v>2686.5</v>
      </c>
      <c r="N2831">
        <v>5.8999999999999997E-2</v>
      </c>
      <c r="O2831">
        <v>9.5589999999999993</v>
      </c>
      <c r="P2831">
        <v>0.42</v>
      </c>
      <c r="Q2831">
        <v>45516.9</v>
      </c>
      <c r="R2831" t="s">
        <v>333</v>
      </c>
      <c r="S2831" t="s">
        <v>38</v>
      </c>
      <c r="T2831" t="s">
        <v>28</v>
      </c>
      <c r="V2831" t="s">
        <v>32</v>
      </c>
      <c r="Y2831" t="s">
        <v>283</v>
      </c>
    </row>
    <row r="2832" spans="1:25" x14ac:dyDescent="0.45">
      <c r="A2832" t="s">
        <v>274</v>
      </c>
      <c r="B2832" t="s">
        <v>306</v>
      </c>
      <c r="C2832">
        <v>2400</v>
      </c>
      <c r="D2832">
        <v>15001</v>
      </c>
      <c r="E2832" t="s">
        <v>305</v>
      </c>
      <c r="F2832">
        <v>2013</v>
      </c>
      <c r="G2832">
        <v>84</v>
      </c>
      <c r="H2832">
        <v>84</v>
      </c>
      <c r="I2832">
        <v>2234</v>
      </c>
      <c r="K2832">
        <v>0.01</v>
      </c>
      <c r="L2832">
        <v>8.9999999999999998E-4</v>
      </c>
      <c r="M2832">
        <v>1945.3</v>
      </c>
      <c r="N2832">
        <v>5.8999999999999997E-2</v>
      </c>
      <c r="O2832">
        <v>7.5670000000000002</v>
      </c>
      <c r="P2832">
        <v>0.4667</v>
      </c>
      <c r="Q2832">
        <v>32950</v>
      </c>
      <c r="R2832" t="s">
        <v>333</v>
      </c>
      <c r="S2832" t="s">
        <v>38</v>
      </c>
      <c r="T2832" t="s">
        <v>28</v>
      </c>
      <c r="V2832" t="s">
        <v>32</v>
      </c>
      <c r="Y2832" t="s">
        <v>283</v>
      </c>
    </row>
    <row r="2833" spans="1:25" x14ac:dyDescent="0.45">
      <c r="A2833" t="s">
        <v>274</v>
      </c>
      <c r="B2833" t="s">
        <v>306</v>
      </c>
      <c r="C2833">
        <v>2400</v>
      </c>
      <c r="D2833">
        <v>15001</v>
      </c>
      <c r="E2833" t="s">
        <v>305</v>
      </c>
      <c r="F2833">
        <v>2014</v>
      </c>
      <c r="G2833">
        <v>114</v>
      </c>
      <c r="H2833">
        <v>114</v>
      </c>
      <c r="I2833">
        <v>3352</v>
      </c>
      <c r="K2833">
        <v>1.4999999999999999E-2</v>
      </c>
      <c r="L2833">
        <v>8.9999999999999998E-4</v>
      </c>
      <c r="M2833">
        <v>2909</v>
      </c>
      <c r="N2833">
        <v>5.8999999999999997E-2</v>
      </c>
      <c r="O2833">
        <v>17.254000000000001</v>
      </c>
      <c r="P2833">
        <v>0.7</v>
      </c>
      <c r="Q2833">
        <v>49296.3</v>
      </c>
      <c r="R2833" t="s">
        <v>333</v>
      </c>
      <c r="S2833" t="s">
        <v>38</v>
      </c>
      <c r="T2833" t="s">
        <v>28</v>
      </c>
      <c r="V2833" t="s">
        <v>32</v>
      </c>
      <c r="Y2833" t="s">
        <v>283</v>
      </c>
    </row>
    <row r="2834" spans="1:25" x14ac:dyDescent="0.45">
      <c r="A2834" t="s">
        <v>274</v>
      </c>
      <c r="B2834" t="s">
        <v>306</v>
      </c>
      <c r="C2834">
        <v>2400</v>
      </c>
      <c r="D2834">
        <v>15001</v>
      </c>
      <c r="E2834" t="s">
        <v>305</v>
      </c>
      <c r="F2834">
        <v>2015</v>
      </c>
      <c r="G2834">
        <v>5</v>
      </c>
      <c r="H2834">
        <v>5</v>
      </c>
      <c r="I2834">
        <v>116</v>
      </c>
      <c r="K2834">
        <v>1E-3</v>
      </c>
      <c r="L2834">
        <v>8.0000000000000004E-4</v>
      </c>
      <c r="M2834">
        <v>102.3</v>
      </c>
      <c r="N2834">
        <v>5.8799999999999998E-2</v>
      </c>
      <c r="O2834">
        <v>0.60699999999999998</v>
      </c>
      <c r="P2834">
        <v>0.7</v>
      </c>
      <c r="Q2834">
        <v>1734.7</v>
      </c>
      <c r="R2834" t="s">
        <v>333</v>
      </c>
      <c r="S2834" t="s">
        <v>38</v>
      </c>
      <c r="T2834" t="s">
        <v>28</v>
      </c>
      <c r="V2834" t="s">
        <v>32</v>
      </c>
      <c r="Y2834" t="s">
        <v>284</v>
      </c>
    </row>
    <row r="2835" spans="1:25" x14ac:dyDescent="0.45">
      <c r="A2835" t="s">
        <v>274</v>
      </c>
      <c r="B2835" t="s">
        <v>306</v>
      </c>
      <c r="C2835">
        <v>2400</v>
      </c>
      <c r="D2835">
        <v>17001</v>
      </c>
      <c r="E2835" t="s">
        <v>305</v>
      </c>
      <c r="F2835">
        <v>2009</v>
      </c>
      <c r="G2835">
        <v>153</v>
      </c>
      <c r="H2835">
        <v>153</v>
      </c>
      <c r="I2835">
        <v>2703</v>
      </c>
      <c r="K2835">
        <v>5.8000000000000003E-2</v>
      </c>
      <c r="L2835">
        <v>7.3000000000000001E-3</v>
      </c>
      <c r="M2835">
        <v>2377.4</v>
      </c>
      <c r="N2835">
        <v>5.9700000000000003E-2</v>
      </c>
      <c r="O2835">
        <v>5.3339999999999996</v>
      </c>
      <c r="P2835">
        <v>0.27160000000000001</v>
      </c>
      <c r="Q2835">
        <v>40113.800000000003</v>
      </c>
      <c r="R2835" t="s">
        <v>333</v>
      </c>
      <c r="S2835" t="s">
        <v>38</v>
      </c>
      <c r="T2835" t="s">
        <v>28</v>
      </c>
      <c r="V2835" t="s">
        <v>32</v>
      </c>
      <c r="Y2835" t="s">
        <v>103</v>
      </c>
    </row>
    <row r="2836" spans="1:25" x14ac:dyDescent="0.45">
      <c r="A2836" t="s">
        <v>274</v>
      </c>
      <c r="B2836" t="s">
        <v>306</v>
      </c>
      <c r="C2836">
        <v>2400</v>
      </c>
      <c r="D2836">
        <v>17001</v>
      </c>
      <c r="E2836" t="s">
        <v>305</v>
      </c>
      <c r="F2836">
        <v>2010</v>
      </c>
      <c r="G2836">
        <v>339</v>
      </c>
      <c r="H2836">
        <v>339</v>
      </c>
      <c r="I2836">
        <v>8619</v>
      </c>
      <c r="K2836">
        <v>0.56399999999999995</v>
      </c>
      <c r="L2836">
        <v>1.03E-2</v>
      </c>
      <c r="M2836">
        <v>7653.2</v>
      </c>
      <c r="N2836">
        <v>6.0100000000000001E-2</v>
      </c>
      <c r="O2836">
        <v>14.430999999999999</v>
      </c>
      <c r="P2836">
        <v>0.23230000000000001</v>
      </c>
      <c r="Q2836">
        <v>127837.3</v>
      </c>
      <c r="R2836" t="s">
        <v>333</v>
      </c>
      <c r="S2836" t="s">
        <v>38</v>
      </c>
      <c r="T2836" t="s">
        <v>28</v>
      </c>
      <c r="V2836" t="s">
        <v>32</v>
      </c>
      <c r="Y2836" t="s">
        <v>103</v>
      </c>
    </row>
    <row r="2837" spans="1:25" x14ac:dyDescent="0.45">
      <c r="A2837" t="s">
        <v>274</v>
      </c>
      <c r="B2837" t="s">
        <v>306</v>
      </c>
      <c r="C2837">
        <v>2400</v>
      </c>
      <c r="D2837">
        <v>17001</v>
      </c>
      <c r="E2837" t="s">
        <v>305</v>
      </c>
      <c r="F2837">
        <v>2011</v>
      </c>
      <c r="G2837">
        <v>233</v>
      </c>
      <c r="H2837">
        <v>233</v>
      </c>
      <c r="I2837">
        <v>5603</v>
      </c>
      <c r="K2837">
        <v>0.105</v>
      </c>
      <c r="L2837">
        <v>6.8999999999999999E-3</v>
      </c>
      <c r="M2837">
        <v>4899.3999999999996</v>
      </c>
      <c r="N2837">
        <v>5.9700000000000003E-2</v>
      </c>
      <c r="O2837">
        <v>14.12</v>
      </c>
      <c r="P2837">
        <v>0.34870000000000001</v>
      </c>
      <c r="Q2837">
        <v>82718.7</v>
      </c>
      <c r="R2837" t="s">
        <v>333</v>
      </c>
      <c r="S2837" t="s">
        <v>38</v>
      </c>
      <c r="T2837" t="s">
        <v>28</v>
      </c>
      <c r="V2837" t="s">
        <v>32</v>
      </c>
      <c r="Y2837" t="s">
        <v>103</v>
      </c>
    </row>
    <row r="2838" spans="1:25" x14ac:dyDescent="0.45">
      <c r="A2838" t="s">
        <v>274</v>
      </c>
      <c r="B2838" t="s">
        <v>306</v>
      </c>
      <c r="C2838">
        <v>2400</v>
      </c>
      <c r="D2838">
        <v>17001</v>
      </c>
      <c r="E2838" t="s">
        <v>305</v>
      </c>
      <c r="F2838">
        <v>2012</v>
      </c>
      <c r="G2838">
        <v>133</v>
      </c>
      <c r="H2838">
        <v>133</v>
      </c>
      <c r="I2838">
        <v>3328</v>
      </c>
      <c r="K2838">
        <v>1.6E-2</v>
      </c>
      <c r="L2838">
        <v>8.9999999999999998E-4</v>
      </c>
      <c r="M2838">
        <v>2989.6</v>
      </c>
      <c r="N2838">
        <v>5.8999999999999997E-2</v>
      </c>
      <c r="O2838">
        <v>10.638999999999999</v>
      </c>
      <c r="P2838">
        <v>0.42</v>
      </c>
      <c r="Q2838">
        <v>50661.5</v>
      </c>
      <c r="R2838" t="s">
        <v>333</v>
      </c>
      <c r="S2838" t="s">
        <v>38</v>
      </c>
      <c r="T2838" t="s">
        <v>28</v>
      </c>
      <c r="V2838" t="s">
        <v>32</v>
      </c>
      <c r="Y2838" t="s">
        <v>283</v>
      </c>
    </row>
    <row r="2839" spans="1:25" x14ac:dyDescent="0.45">
      <c r="A2839" t="s">
        <v>274</v>
      </c>
      <c r="B2839" t="s">
        <v>306</v>
      </c>
      <c r="C2839">
        <v>2400</v>
      </c>
      <c r="D2839">
        <v>17001</v>
      </c>
      <c r="E2839" t="s">
        <v>305</v>
      </c>
      <c r="F2839">
        <v>2013</v>
      </c>
      <c r="G2839">
        <v>102</v>
      </c>
      <c r="H2839">
        <v>102</v>
      </c>
      <c r="I2839">
        <v>2585</v>
      </c>
      <c r="K2839">
        <v>1.0999999999999999E-2</v>
      </c>
      <c r="L2839">
        <v>8.9999999999999998E-4</v>
      </c>
      <c r="M2839">
        <v>2240.6999999999998</v>
      </c>
      <c r="N2839">
        <v>5.8999999999999997E-2</v>
      </c>
      <c r="O2839">
        <v>8.8320000000000007</v>
      </c>
      <c r="P2839">
        <v>0.46389999999999998</v>
      </c>
      <c r="Q2839">
        <v>37956.300000000003</v>
      </c>
      <c r="R2839" t="s">
        <v>333</v>
      </c>
      <c r="S2839" t="s">
        <v>38</v>
      </c>
      <c r="T2839" t="s">
        <v>28</v>
      </c>
      <c r="V2839" t="s">
        <v>32</v>
      </c>
      <c r="Y2839" t="s">
        <v>283</v>
      </c>
    </row>
    <row r="2840" spans="1:25" x14ac:dyDescent="0.45">
      <c r="A2840" t="s">
        <v>274</v>
      </c>
      <c r="B2840" t="s">
        <v>306</v>
      </c>
      <c r="C2840">
        <v>2400</v>
      </c>
      <c r="D2840">
        <v>17001</v>
      </c>
      <c r="E2840" t="s">
        <v>305</v>
      </c>
      <c r="F2840">
        <v>2014</v>
      </c>
      <c r="G2840">
        <v>149</v>
      </c>
      <c r="H2840">
        <v>149</v>
      </c>
      <c r="I2840">
        <v>4156</v>
      </c>
      <c r="K2840">
        <v>1.9E-2</v>
      </c>
      <c r="L2840">
        <v>8.9999999999999998E-4</v>
      </c>
      <c r="M2840">
        <v>3578.3</v>
      </c>
      <c r="N2840">
        <v>5.8999999999999997E-2</v>
      </c>
      <c r="O2840">
        <v>21.225000000000001</v>
      </c>
      <c r="P2840">
        <v>0.69989999999999997</v>
      </c>
      <c r="Q2840">
        <v>60640.7</v>
      </c>
      <c r="R2840" t="s">
        <v>333</v>
      </c>
      <c r="S2840" t="s">
        <v>38</v>
      </c>
      <c r="T2840" t="s">
        <v>28</v>
      </c>
      <c r="V2840" t="s">
        <v>32</v>
      </c>
      <c r="Y2840" t="s">
        <v>283</v>
      </c>
    </row>
    <row r="2841" spans="1:25" x14ac:dyDescent="0.45">
      <c r="A2841" t="s">
        <v>274</v>
      </c>
      <c r="B2841" t="s">
        <v>306</v>
      </c>
      <c r="C2841">
        <v>2400</v>
      </c>
      <c r="D2841">
        <v>17001</v>
      </c>
      <c r="E2841" t="s">
        <v>305</v>
      </c>
      <c r="F2841">
        <v>2015</v>
      </c>
      <c r="G2841">
        <v>16</v>
      </c>
      <c r="H2841">
        <v>16</v>
      </c>
      <c r="I2841">
        <v>481</v>
      </c>
      <c r="K2841">
        <v>2E-3</v>
      </c>
      <c r="L2841">
        <v>8.9999999999999998E-4</v>
      </c>
      <c r="M2841">
        <v>425.2</v>
      </c>
      <c r="N2841">
        <v>5.8999999999999997E-2</v>
      </c>
      <c r="O2841">
        <v>2.5230000000000001</v>
      </c>
      <c r="P2841">
        <v>0.70009999999999994</v>
      </c>
      <c r="Q2841">
        <v>7206.9</v>
      </c>
      <c r="R2841" t="s">
        <v>333</v>
      </c>
      <c r="S2841" t="s">
        <v>38</v>
      </c>
      <c r="T2841" t="s">
        <v>28</v>
      </c>
      <c r="V2841" t="s">
        <v>32</v>
      </c>
      <c r="Y2841" t="s">
        <v>284</v>
      </c>
    </row>
    <row r="2842" spans="1:25" x14ac:dyDescent="0.45">
      <c r="A2842" t="s">
        <v>274</v>
      </c>
      <c r="B2842" t="s">
        <v>306</v>
      </c>
      <c r="C2842">
        <v>2400</v>
      </c>
      <c r="D2842">
        <v>19001</v>
      </c>
      <c r="E2842" t="s">
        <v>305</v>
      </c>
      <c r="F2842">
        <v>2009</v>
      </c>
      <c r="G2842">
        <v>203</v>
      </c>
      <c r="H2842">
        <v>203</v>
      </c>
      <c r="I2842">
        <v>3573</v>
      </c>
      <c r="K2842">
        <v>0.26600000000000001</v>
      </c>
      <c r="L2842">
        <v>1.0500000000000001E-2</v>
      </c>
      <c r="M2842">
        <v>3180.8</v>
      </c>
      <c r="N2842">
        <v>6.0100000000000001E-2</v>
      </c>
      <c r="O2842">
        <v>7.165</v>
      </c>
      <c r="P2842">
        <v>0.2727</v>
      </c>
      <c r="Q2842">
        <v>52996.5</v>
      </c>
      <c r="R2842" t="s">
        <v>333</v>
      </c>
      <c r="S2842" t="s">
        <v>38</v>
      </c>
      <c r="T2842" t="s">
        <v>28</v>
      </c>
      <c r="V2842" t="s">
        <v>32</v>
      </c>
      <c r="Y2842" t="s">
        <v>103</v>
      </c>
    </row>
    <row r="2843" spans="1:25" x14ac:dyDescent="0.45">
      <c r="A2843" t="s">
        <v>274</v>
      </c>
      <c r="B2843" t="s">
        <v>306</v>
      </c>
      <c r="C2843">
        <v>2400</v>
      </c>
      <c r="D2843">
        <v>19001</v>
      </c>
      <c r="E2843" t="s">
        <v>305</v>
      </c>
      <c r="F2843">
        <v>2010</v>
      </c>
      <c r="G2843">
        <v>360</v>
      </c>
      <c r="H2843">
        <v>360</v>
      </c>
      <c r="I2843">
        <v>8971</v>
      </c>
      <c r="K2843">
        <v>0.63500000000000001</v>
      </c>
      <c r="L2843">
        <v>1.09E-2</v>
      </c>
      <c r="M2843">
        <v>7960</v>
      </c>
      <c r="N2843">
        <v>6.0100000000000001E-2</v>
      </c>
      <c r="O2843">
        <v>14.835000000000001</v>
      </c>
      <c r="P2843">
        <v>0.2253</v>
      </c>
      <c r="Q2843">
        <v>132786.1</v>
      </c>
      <c r="R2843" t="s">
        <v>333</v>
      </c>
      <c r="S2843" t="s">
        <v>38</v>
      </c>
      <c r="T2843" t="s">
        <v>28</v>
      </c>
      <c r="V2843" t="s">
        <v>32</v>
      </c>
      <c r="Y2843" t="s">
        <v>103</v>
      </c>
    </row>
    <row r="2844" spans="1:25" x14ac:dyDescent="0.45">
      <c r="A2844" t="s">
        <v>274</v>
      </c>
      <c r="B2844" t="s">
        <v>306</v>
      </c>
      <c r="C2844">
        <v>2400</v>
      </c>
      <c r="D2844">
        <v>19001</v>
      </c>
      <c r="E2844" t="s">
        <v>305</v>
      </c>
      <c r="F2844">
        <v>2011</v>
      </c>
      <c r="G2844">
        <v>245</v>
      </c>
      <c r="H2844">
        <v>245</v>
      </c>
      <c r="I2844">
        <v>5968</v>
      </c>
      <c r="K2844">
        <v>0.123</v>
      </c>
      <c r="L2844">
        <v>5.7999999999999996E-3</v>
      </c>
      <c r="M2844">
        <v>5222</v>
      </c>
      <c r="N2844">
        <v>5.96E-2</v>
      </c>
      <c r="O2844">
        <v>15.157999999999999</v>
      </c>
      <c r="P2844">
        <v>0.34310000000000002</v>
      </c>
      <c r="Q2844">
        <v>88132</v>
      </c>
      <c r="R2844" t="s">
        <v>333</v>
      </c>
      <c r="S2844" t="s">
        <v>38</v>
      </c>
      <c r="T2844" t="s">
        <v>28</v>
      </c>
      <c r="V2844" t="s">
        <v>32</v>
      </c>
      <c r="Y2844" t="s">
        <v>103</v>
      </c>
    </row>
    <row r="2845" spans="1:25" x14ac:dyDescent="0.45">
      <c r="A2845" t="s">
        <v>274</v>
      </c>
      <c r="B2845" t="s">
        <v>306</v>
      </c>
      <c r="C2845">
        <v>2400</v>
      </c>
      <c r="D2845">
        <v>19001</v>
      </c>
      <c r="E2845" t="s">
        <v>305</v>
      </c>
      <c r="F2845">
        <v>2012</v>
      </c>
      <c r="G2845">
        <v>139</v>
      </c>
      <c r="H2845">
        <v>139</v>
      </c>
      <c r="I2845">
        <v>3485</v>
      </c>
      <c r="K2845">
        <v>1.6E-2</v>
      </c>
      <c r="L2845">
        <v>8.9999999999999998E-4</v>
      </c>
      <c r="M2845">
        <v>3135.6</v>
      </c>
      <c r="N2845">
        <v>5.8999999999999997E-2</v>
      </c>
      <c r="O2845">
        <v>11.157999999999999</v>
      </c>
      <c r="P2845">
        <v>0.42</v>
      </c>
      <c r="Q2845">
        <v>53132.2</v>
      </c>
      <c r="R2845" t="s">
        <v>333</v>
      </c>
      <c r="S2845" t="s">
        <v>38</v>
      </c>
      <c r="T2845" t="s">
        <v>28</v>
      </c>
      <c r="V2845" t="s">
        <v>32</v>
      </c>
      <c r="Y2845" t="s">
        <v>283</v>
      </c>
    </row>
    <row r="2846" spans="1:25" x14ac:dyDescent="0.45">
      <c r="A2846" t="s">
        <v>274</v>
      </c>
      <c r="B2846" t="s">
        <v>306</v>
      </c>
      <c r="C2846">
        <v>2400</v>
      </c>
      <c r="D2846">
        <v>19001</v>
      </c>
      <c r="E2846" t="s">
        <v>305</v>
      </c>
      <c r="F2846">
        <v>2013</v>
      </c>
      <c r="G2846">
        <v>103</v>
      </c>
      <c r="H2846">
        <v>103</v>
      </c>
      <c r="I2846">
        <v>2527</v>
      </c>
      <c r="K2846">
        <v>1.0999999999999999E-2</v>
      </c>
      <c r="L2846">
        <v>8.0000000000000004E-4</v>
      </c>
      <c r="M2846">
        <v>2189.6</v>
      </c>
      <c r="N2846">
        <v>5.8999999999999997E-2</v>
      </c>
      <c r="O2846">
        <v>8.6449999999999996</v>
      </c>
      <c r="P2846">
        <v>0.46350000000000002</v>
      </c>
      <c r="Q2846">
        <v>37080.6</v>
      </c>
      <c r="R2846" t="s">
        <v>333</v>
      </c>
      <c r="S2846" t="s">
        <v>38</v>
      </c>
      <c r="T2846" t="s">
        <v>28</v>
      </c>
      <c r="V2846" t="s">
        <v>32</v>
      </c>
      <c r="Y2846" t="s">
        <v>283</v>
      </c>
    </row>
    <row r="2847" spans="1:25" x14ac:dyDescent="0.45">
      <c r="A2847" t="s">
        <v>274</v>
      </c>
      <c r="B2847" t="s">
        <v>306</v>
      </c>
      <c r="C2847">
        <v>2400</v>
      </c>
      <c r="D2847">
        <v>19001</v>
      </c>
      <c r="E2847" t="s">
        <v>305</v>
      </c>
      <c r="F2847">
        <v>2014</v>
      </c>
      <c r="G2847">
        <v>144</v>
      </c>
      <c r="H2847">
        <v>144</v>
      </c>
      <c r="I2847">
        <v>3963</v>
      </c>
      <c r="K2847">
        <v>1.7999999999999999E-2</v>
      </c>
      <c r="L2847">
        <v>8.0000000000000004E-4</v>
      </c>
      <c r="M2847">
        <v>3413.6</v>
      </c>
      <c r="N2847">
        <v>5.8999999999999997E-2</v>
      </c>
      <c r="O2847">
        <v>20.248000000000001</v>
      </c>
      <c r="P2847">
        <v>0.7</v>
      </c>
      <c r="Q2847">
        <v>57849.4</v>
      </c>
      <c r="R2847" t="s">
        <v>333</v>
      </c>
      <c r="S2847" t="s">
        <v>38</v>
      </c>
      <c r="T2847" t="s">
        <v>28</v>
      </c>
      <c r="V2847" t="s">
        <v>32</v>
      </c>
      <c r="Y2847" t="s">
        <v>283</v>
      </c>
    </row>
    <row r="2848" spans="1:25" x14ac:dyDescent="0.45">
      <c r="A2848" t="s">
        <v>274</v>
      </c>
      <c r="B2848" t="s">
        <v>306</v>
      </c>
      <c r="C2848">
        <v>2400</v>
      </c>
      <c r="D2848">
        <v>19001</v>
      </c>
      <c r="E2848" t="s">
        <v>305</v>
      </c>
      <c r="F2848">
        <v>2015</v>
      </c>
      <c r="G2848">
        <v>18</v>
      </c>
      <c r="H2848">
        <v>18</v>
      </c>
      <c r="I2848">
        <v>499</v>
      </c>
      <c r="K2848">
        <v>2E-3</v>
      </c>
      <c r="L2848">
        <v>8.0000000000000004E-4</v>
      </c>
      <c r="M2848">
        <v>441.8</v>
      </c>
      <c r="N2848">
        <v>5.8900000000000001E-2</v>
      </c>
      <c r="O2848">
        <v>2.621</v>
      </c>
      <c r="P2848">
        <v>0.70009999999999994</v>
      </c>
      <c r="Q2848">
        <v>7488.2</v>
      </c>
      <c r="R2848" t="s">
        <v>333</v>
      </c>
      <c r="S2848" t="s">
        <v>38</v>
      </c>
      <c r="T2848" t="s">
        <v>28</v>
      </c>
      <c r="V2848" t="s">
        <v>32</v>
      </c>
      <c r="Y2848" t="s">
        <v>284</v>
      </c>
    </row>
    <row r="2849" spans="1:25" x14ac:dyDescent="0.45">
      <c r="A2849" t="s">
        <v>274</v>
      </c>
      <c r="B2849" t="s">
        <v>306</v>
      </c>
      <c r="C2849">
        <v>2400</v>
      </c>
      <c r="D2849">
        <v>21001</v>
      </c>
      <c r="E2849" t="s">
        <v>305</v>
      </c>
      <c r="F2849">
        <v>2009</v>
      </c>
      <c r="G2849">
        <v>192</v>
      </c>
      <c r="H2849">
        <v>192</v>
      </c>
      <c r="I2849">
        <v>4356</v>
      </c>
      <c r="K2849">
        <v>0.436</v>
      </c>
      <c r="L2849">
        <v>1.6500000000000001E-2</v>
      </c>
      <c r="M2849">
        <v>3898.4</v>
      </c>
      <c r="N2849">
        <v>6.0699999999999997E-2</v>
      </c>
      <c r="O2849">
        <v>8.6999999999999993</v>
      </c>
      <c r="P2849">
        <v>0.27210000000000001</v>
      </c>
      <c r="Q2849">
        <v>64525.1</v>
      </c>
      <c r="R2849" t="s">
        <v>333</v>
      </c>
      <c r="S2849" t="s">
        <v>38</v>
      </c>
      <c r="T2849" t="s">
        <v>28</v>
      </c>
      <c r="V2849" t="s">
        <v>32</v>
      </c>
      <c r="Y2849" t="s">
        <v>103</v>
      </c>
    </row>
    <row r="2850" spans="1:25" x14ac:dyDescent="0.45">
      <c r="A2850" t="s">
        <v>274</v>
      </c>
      <c r="B2850" t="s">
        <v>306</v>
      </c>
      <c r="C2850">
        <v>2400</v>
      </c>
      <c r="D2850">
        <v>21001</v>
      </c>
      <c r="E2850" t="s">
        <v>305</v>
      </c>
      <c r="F2850">
        <v>2010</v>
      </c>
      <c r="G2850">
        <v>340</v>
      </c>
      <c r="H2850">
        <v>340</v>
      </c>
      <c r="I2850">
        <v>8880</v>
      </c>
      <c r="K2850">
        <v>0.59699999999999998</v>
      </c>
      <c r="L2850">
        <v>1.3299999999999999E-2</v>
      </c>
      <c r="M2850">
        <v>7911.2</v>
      </c>
      <c r="N2850">
        <v>6.0400000000000002E-2</v>
      </c>
      <c r="O2850">
        <v>15.194000000000001</v>
      </c>
      <c r="P2850">
        <v>0.2382</v>
      </c>
      <c r="Q2850">
        <v>132073.60000000001</v>
      </c>
      <c r="R2850" t="s">
        <v>333</v>
      </c>
      <c r="S2850" t="s">
        <v>38</v>
      </c>
      <c r="T2850" t="s">
        <v>28</v>
      </c>
      <c r="V2850" t="s">
        <v>32</v>
      </c>
      <c r="Y2850" t="s">
        <v>103</v>
      </c>
    </row>
    <row r="2851" spans="1:25" x14ac:dyDescent="0.45">
      <c r="A2851" t="s">
        <v>274</v>
      </c>
      <c r="B2851" t="s">
        <v>306</v>
      </c>
      <c r="C2851">
        <v>2400</v>
      </c>
      <c r="D2851">
        <v>21001</v>
      </c>
      <c r="E2851" t="s">
        <v>305</v>
      </c>
      <c r="F2851">
        <v>2011</v>
      </c>
      <c r="G2851">
        <v>209</v>
      </c>
      <c r="H2851">
        <v>209</v>
      </c>
      <c r="I2851">
        <v>5199</v>
      </c>
      <c r="K2851">
        <v>0.28699999999999998</v>
      </c>
      <c r="L2851">
        <v>1.04E-2</v>
      </c>
      <c r="M2851">
        <v>4573.8</v>
      </c>
      <c r="N2851">
        <v>6.0100000000000001E-2</v>
      </c>
      <c r="O2851">
        <v>13.551</v>
      </c>
      <c r="P2851">
        <v>0.35570000000000002</v>
      </c>
      <c r="Q2851">
        <v>76514.7</v>
      </c>
      <c r="R2851" t="s">
        <v>333</v>
      </c>
      <c r="S2851" t="s">
        <v>38</v>
      </c>
      <c r="T2851" t="s">
        <v>28</v>
      </c>
      <c r="V2851" t="s">
        <v>32</v>
      </c>
      <c r="Y2851" t="s">
        <v>103</v>
      </c>
    </row>
    <row r="2852" spans="1:25" x14ac:dyDescent="0.45">
      <c r="A2852" t="s">
        <v>274</v>
      </c>
      <c r="B2852" t="s">
        <v>306</v>
      </c>
      <c r="C2852">
        <v>2400</v>
      </c>
      <c r="D2852">
        <v>21001</v>
      </c>
      <c r="E2852" t="s">
        <v>305</v>
      </c>
      <c r="F2852">
        <v>2012</v>
      </c>
      <c r="G2852">
        <v>99</v>
      </c>
      <c r="H2852">
        <v>99</v>
      </c>
      <c r="I2852">
        <v>2602</v>
      </c>
      <c r="K2852">
        <v>1.2999999999999999E-2</v>
      </c>
      <c r="L2852">
        <v>8.9999999999999998E-4</v>
      </c>
      <c r="M2852">
        <v>2333.9</v>
      </c>
      <c r="N2852">
        <v>5.8999999999999997E-2</v>
      </c>
      <c r="O2852">
        <v>8.3049999999999997</v>
      </c>
      <c r="P2852">
        <v>0.42</v>
      </c>
      <c r="Q2852">
        <v>39549.4</v>
      </c>
      <c r="R2852" t="s">
        <v>333</v>
      </c>
      <c r="S2852" t="s">
        <v>38</v>
      </c>
      <c r="T2852" t="s">
        <v>28</v>
      </c>
      <c r="V2852" t="s">
        <v>32</v>
      </c>
      <c r="Y2852" t="s">
        <v>283</v>
      </c>
    </row>
    <row r="2853" spans="1:25" x14ac:dyDescent="0.45">
      <c r="A2853" t="s">
        <v>274</v>
      </c>
      <c r="B2853" t="s">
        <v>306</v>
      </c>
      <c r="C2853">
        <v>2400</v>
      </c>
      <c r="D2853">
        <v>21001</v>
      </c>
      <c r="E2853" t="s">
        <v>305</v>
      </c>
      <c r="F2853">
        <v>2013</v>
      </c>
      <c r="G2853">
        <v>120</v>
      </c>
      <c r="H2853">
        <v>120</v>
      </c>
      <c r="I2853">
        <v>3170</v>
      </c>
      <c r="K2853">
        <v>1.4E-2</v>
      </c>
      <c r="L2853">
        <v>8.9999999999999998E-4</v>
      </c>
      <c r="M2853">
        <v>2767.5</v>
      </c>
      <c r="N2853">
        <v>5.8999999999999997E-2</v>
      </c>
      <c r="O2853">
        <v>10.82</v>
      </c>
      <c r="P2853">
        <v>0.46899999999999997</v>
      </c>
      <c r="Q2853">
        <v>46873.7</v>
      </c>
      <c r="R2853" t="s">
        <v>333</v>
      </c>
      <c r="S2853" t="s">
        <v>38</v>
      </c>
      <c r="T2853" t="s">
        <v>28</v>
      </c>
      <c r="V2853" t="s">
        <v>32</v>
      </c>
      <c r="Y2853" t="s">
        <v>283</v>
      </c>
    </row>
    <row r="2854" spans="1:25" x14ac:dyDescent="0.45">
      <c r="A2854" t="s">
        <v>274</v>
      </c>
      <c r="B2854" t="s">
        <v>306</v>
      </c>
      <c r="C2854">
        <v>2400</v>
      </c>
      <c r="D2854">
        <v>21001</v>
      </c>
      <c r="E2854" t="s">
        <v>305</v>
      </c>
      <c r="F2854">
        <v>2014</v>
      </c>
      <c r="G2854">
        <v>129</v>
      </c>
      <c r="H2854">
        <v>129</v>
      </c>
      <c r="I2854">
        <v>3805</v>
      </c>
      <c r="K2854">
        <v>1.7000000000000001E-2</v>
      </c>
      <c r="L2854">
        <v>8.9999999999999998E-4</v>
      </c>
      <c r="M2854">
        <v>3264.1</v>
      </c>
      <c r="N2854">
        <v>5.8999999999999997E-2</v>
      </c>
      <c r="O2854">
        <v>19.36</v>
      </c>
      <c r="P2854">
        <v>0.70009999999999994</v>
      </c>
      <c r="Q2854">
        <v>55312.3</v>
      </c>
      <c r="R2854" t="s">
        <v>333</v>
      </c>
      <c r="S2854" t="s">
        <v>38</v>
      </c>
      <c r="T2854" t="s">
        <v>28</v>
      </c>
      <c r="V2854" t="s">
        <v>32</v>
      </c>
      <c r="Y2854" t="s">
        <v>283</v>
      </c>
    </row>
    <row r="2855" spans="1:25" x14ac:dyDescent="0.45">
      <c r="A2855" t="s">
        <v>274</v>
      </c>
      <c r="B2855" t="s">
        <v>306</v>
      </c>
      <c r="C2855">
        <v>2400</v>
      </c>
      <c r="D2855">
        <v>21001</v>
      </c>
      <c r="E2855" t="s">
        <v>305</v>
      </c>
      <c r="F2855">
        <v>2015</v>
      </c>
      <c r="G2855">
        <v>8</v>
      </c>
      <c r="H2855">
        <v>8</v>
      </c>
      <c r="I2855">
        <v>187</v>
      </c>
      <c r="K2855">
        <v>1E-3</v>
      </c>
      <c r="L2855">
        <v>8.0000000000000004E-4</v>
      </c>
      <c r="M2855">
        <v>167.3</v>
      </c>
      <c r="N2855">
        <v>5.8999999999999997E-2</v>
      </c>
      <c r="O2855">
        <v>0.99299999999999999</v>
      </c>
      <c r="P2855">
        <v>0.7</v>
      </c>
      <c r="Q2855">
        <v>2838</v>
      </c>
      <c r="R2855" t="s">
        <v>333</v>
      </c>
      <c r="S2855" t="s">
        <v>38</v>
      </c>
      <c r="T2855" t="s">
        <v>28</v>
      </c>
      <c r="V2855" t="s">
        <v>32</v>
      </c>
      <c r="Y2855" t="s">
        <v>284</v>
      </c>
    </row>
    <row r="2856" spans="1:25" x14ac:dyDescent="0.45">
      <c r="A2856" t="s">
        <v>274</v>
      </c>
      <c r="B2856" t="s">
        <v>306</v>
      </c>
      <c r="C2856">
        <v>2400</v>
      </c>
      <c r="D2856">
        <v>23001</v>
      </c>
      <c r="E2856" t="s">
        <v>305</v>
      </c>
      <c r="F2856">
        <v>2009</v>
      </c>
      <c r="G2856">
        <v>112</v>
      </c>
      <c r="H2856">
        <v>112</v>
      </c>
      <c r="I2856">
        <v>2410</v>
      </c>
      <c r="K2856">
        <v>1.9E-2</v>
      </c>
      <c r="L2856">
        <v>2.5999999999999999E-3</v>
      </c>
      <c r="M2856">
        <v>2115.6999999999998</v>
      </c>
      <c r="N2856">
        <v>5.9200000000000003E-2</v>
      </c>
      <c r="O2856">
        <v>4.7350000000000003</v>
      </c>
      <c r="P2856">
        <v>0.26529999999999998</v>
      </c>
      <c r="Q2856">
        <v>35816.1</v>
      </c>
      <c r="R2856" t="s">
        <v>333</v>
      </c>
      <c r="S2856" t="s">
        <v>38</v>
      </c>
      <c r="T2856" t="s">
        <v>28</v>
      </c>
      <c r="V2856" t="s">
        <v>32</v>
      </c>
      <c r="Y2856" t="s">
        <v>103</v>
      </c>
    </row>
    <row r="2857" spans="1:25" x14ac:dyDescent="0.45">
      <c r="A2857" t="s">
        <v>274</v>
      </c>
      <c r="B2857" t="s">
        <v>306</v>
      </c>
      <c r="C2857">
        <v>2400</v>
      </c>
      <c r="D2857">
        <v>23001</v>
      </c>
      <c r="E2857" t="s">
        <v>305</v>
      </c>
      <c r="F2857">
        <v>2010</v>
      </c>
      <c r="G2857">
        <v>304</v>
      </c>
      <c r="H2857">
        <v>304</v>
      </c>
      <c r="I2857">
        <v>8280</v>
      </c>
      <c r="K2857">
        <v>0.68</v>
      </c>
      <c r="L2857">
        <v>1.4800000000000001E-2</v>
      </c>
      <c r="M2857">
        <v>7416.1</v>
      </c>
      <c r="N2857">
        <v>6.0499999999999998E-2</v>
      </c>
      <c r="O2857">
        <v>14.324</v>
      </c>
      <c r="P2857">
        <v>0.24260000000000001</v>
      </c>
      <c r="Q2857">
        <v>123353.1</v>
      </c>
      <c r="R2857" t="s">
        <v>333</v>
      </c>
      <c r="S2857" t="s">
        <v>38</v>
      </c>
      <c r="T2857" t="s">
        <v>28</v>
      </c>
      <c r="V2857" t="s">
        <v>32</v>
      </c>
      <c r="Y2857" t="s">
        <v>103</v>
      </c>
    </row>
    <row r="2858" spans="1:25" x14ac:dyDescent="0.45">
      <c r="A2858" t="s">
        <v>274</v>
      </c>
      <c r="B2858" t="s">
        <v>306</v>
      </c>
      <c r="C2858">
        <v>2400</v>
      </c>
      <c r="D2858">
        <v>23001</v>
      </c>
      <c r="E2858" t="s">
        <v>305</v>
      </c>
      <c r="F2858">
        <v>2011</v>
      </c>
      <c r="G2858">
        <v>155</v>
      </c>
      <c r="H2858">
        <v>155</v>
      </c>
      <c r="I2858">
        <v>3856</v>
      </c>
      <c r="K2858">
        <v>0.27800000000000002</v>
      </c>
      <c r="L2858">
        <v>9.9000000000000008E-3</v>
      </c>
      <c r="M2858">
        <v>3413.8</v>
      </c>
      <c r="N2858">
        <v>0.06</v>
      </c>
      <c r="O2858">
        <v>9.5190000000000001</v>
      </c>
      <c r="P2858">
        <v>0.33989999999999998</v>
      </c>
      <c r="Q2858">
        <v>56874.6</v>
      </c>
      <c r="R2858" t="s">
        <v>333</v>
      </c>
      <c r="S2858" t="s">
        <v>38</v>
      </c>
      <c r="T2858" t="s">
        <v>28</v>
      </c>
      <c r="V2858" t="s">
        <v>32</v>
      </c>
      <c r="Y2858" t="s">
        <v>103</v>
      </c>
    </row>
    <row r="2859" spans="1:25" x14ac:dyDescent="0.45">
      <c r="A2859" t="s">
        <v>274</v>
      </c>
      <c r="B2859" t="s">
        <v>306</v>
      </c>
      <c r="C2859">
        <v>2400</v>
      </c>
      <c r="D2859">
        <v>23001</v>
      </c>
      <c r="E2859" t="s">
        <v>305</v>
      </c>
      <c r="F2859">
        <v>2012</v>
      </c>
      <c r="G2859">
        <v>91</v>
      </c>
      <c r="H2859">
        <v>91</v>
      </c>
      <c r="I2859">
        <v>2103</v>
      </c>
      <c r="K2859">
        <v>0.01</v>
      </c>
      <c r="L2859">
        <v>8.0000000000000004E-4</v>
      </c>
      <c r="M2859">
        <v>1895.5</v>
      </c>
      <c r="N2859">
        <v>5.91E-2</v>
      </c>
      <c r="O2859">
        <v>6.7450000000000001</v>
      </c>
      <c r="P2859">
        <v>0.42</v>
      </c>
      <c r="Q2859">
        <v>32117.7</v>
      </c>
      <c r="R2859" t="s">
        <v>333</v>
      </c>
      <c r="S2859" t="s">
        <v>38</v>
      </c>
      <c r="T2859" t="s">
        <v>28</v>
      </c>
      <c r="V2859" t="s">
        <v>32</v>
      </c>
      <c r="Y2859" t="s">
        <v>283</v>
      </c>
    </row>
    <row r="2860" spans="1:25" x14ac:dyDescent="0.45">
      <c r="A2860" t="s">
        <v>274</v>
      </c>
      <c r="B2860" t="s">
        <v>306</v>
      </c>
      <c r="C2860">
        <v>2400</v>
      </c>
      <c r="D2860">
        <v>23001</v>
      </c>
      <c r="E2860" t="s">
        <v>305</v>
      </c>
      <c r="F2860">
        <v>2013</v>
      </c>
      <c r="G2860">
        <v>84</v>
      </c>
      <c r="H2860">
        <v>84</v>
      </c>
      <c r="I2860">
        <v>2094</v>
      </c>
      <c r="K2860">
        <v>8.9999999999999993E-3</v>
      </c>
      <c r="L2860">
        <v>8.0000000000000004E-4</v>
      </c>
      <c r="M2860">
        <v>1823.2</v>
      </c>
      <c r="N2860">
        <v>5.8999999999999997E-2</v>
      </c>
      <c r="O2860">
        <v>7.2389999999999999</v>
      </c>
      <c r="P2860">
        <v>0.47</v>
      </c>
      <c r="Q2860">
        <v>30878.7</v>
      </c>
      <c r="R2860" t="s">
        <v>333</v>
      </c>
      <c r="S2860" t="s">
        <v>38</v>
      </c>
      <c r="T2860" t="s">
        <v>28</v>
      </c>
      <c r="V2860" t="s">
        <v>32</v>
      </c>
      <c r="Y2860" t="s">
        <v>283</v>
      </c>
    </row>
    <row r="2861" spans="1:25" x14ac:dyDescent="0.45">
      <c r="A2861" t="s">
        <v>274</v>
      </c>
      <c r="B2861" t="s">
        <v>306</v>
      </c>
      <c r="C2861">
        <v>2400</v>
      </c>
      <c r="D2861">
        <v>23001</v>
      </c>
      <c r="E2861" t="s">
        <v>305</v>
      </c>
      <c r="F2861">
        <v>2014</v>
      </c>
      <c r="G2861">
        <v>122</v>
      </c>
      <c r="H2861">
        <v>122</v>
      </c>
      <c r="I2861">
        <v>3397</v>
      </c>
      <c r="K2861">
        <v>1.4999999999999999E-2</v>
      </c>
      <c r="L2861">
        <v>8.0000000000000004E-4</v>
      </c>
      <c r="M2861">
        <v>2919.6</v>
      </c>
      <c r="N2861">
        <v>5.91E-2</v>
      </c>
      <c r="O2861">
        <v>17.315999999999999</v>
      </c>
      <c r="P2861">
        <v>0.7</v>
      </c>
      <c r="Q2861">
        <v>49473.2</v>
      </c>
      <c r="R2861" t="s">
        <v>333</v>
      </c>
      <c r="S2861" t="s">
        <v>38</v>
      </c>
      <c r="T2861" t="s">
        <v>28</v>
      </c>
      <c r="V2861" t="s">
        <v>32</v>
      </c>
      <c r="Y2861" t="s">
        <v>283</v>
      </c>
    </row>
    <row r="2862" spans="1:25" x14ac:dyDescent="0.45">
      <c r="A2862" t="s">
        <v>274</v>
      </c>
      <c r="B2862" t="s">
        <v>306</v>
      </c>
      <c r="C2862">
        <v>2400</v>
      </c>
      <c r="D2862">
        <v>23001</v>
      </c>
      <c r="E2862" t="s">
        <v>305</v>
      </c>
      <c r="F2862">
        <v>2015</v>
      </c>
      <c r="G2862">
        <v>6</v>
      </c>
      <c r="H2862">
        <v>6</v>
      </c>
      <c r="I2862">
        <v>147</v>
      </c>
      <c r="K2862">
        <v>1E-3</v>
      </c>
      <c r="L2862">
        <v>8.0000000000000004E-4</v>
      </c>
      <c r="M2862">
        <v>130.6</v>
      </c>
      <c r="N2862">
        <v>5.8999999999999997E-2</v>
      </c>
      <c r="O2862">
        <v>0.77400000000000002</v>
      </c>
      <c r="P2862">
        <v>0.7</v>
      </c>
      <c r="Q2862">
        <v>2211.3000000000002</v>
      </c>
      <c r="R2862" t="s">
        <v>333</v>
      </c>
      <c r="S2862" t="s">
        <v>38</v>
      </c>
      <c r="T2862" t="s">
        <v>28</v>
      </c>
      <c r="V2862" t="s">
        <v>32</v>
      </c>
      <c r="Y2862" t="s">
        <v>284</v>
      </c>
    </row>
    <row r="2863" spans="1:25" x14ac:dyDescent="0.45">
      <c r="A2863" t="s">
        <v>274</v>
      </c>
      <c r="B2863" t="s">
        <v>306</v>
      </c>
      <c r="C2863">
        <v>2400</v>
      </c>
      <c r="D2863">
        <v>3001</v>
      </c>
      <c r="E2863" t="s">
        <v>305</v>
      </c>
      <c r="F2863">
        <v>2009</v>
      </c>
      <c r="G2863">
        <v>266</v>
      </c>
      <c r="H2863">
        <v>266</v>
      </c>
      <c r="I2863">
        <v>6038</v>
      </c>
      <c r="K2863">
        <v>0.10100000000000001</v>
      </c>
      <c r="L2863">
        <v>6.8999999999999999E-3</v>
      </c>
      <c r="M2863">
        <v>5283.8</v>
      </c>
      <c r="N2863">
        <v>5.9700000000000003E-2</v>
      </c>
      <c r="O2863">
        <v>11.962</v>
      </c>
      <c r="P2863">
        <v>0.27289999999999998</v>
      </c>
      <c r="Q2863">
        <v>89281</v>
      </c>
      <c r="R2863" t="s">
        <v>333</v>
      </c>
      <c r="S2863" t="s">
        <v>38</v>
      </c>
      <c r="T2863" t="s">
        <v>28</v>
      </c>
      <c r="V2863" t="s">
        <v>32</v>
      </c>
      <c r="Y2863" t="s">
        <v>103</v>
      </c>
    </row>
    <row r="2864" spans="1:25" x14ac:dyDescent="0.45">
      <c r="A2864" t="s">
        <v>274</v>
      </c>
      <c r="B2864" t="s">
        <v>306</v>
      </c>
      <c r="C2864">
        <v>2400</v>
      </c>
      <c r="D2864">
        <v>3001</v>
      </c>
      <c r="E2864" t="s">
        <v>305</v>
      </c>
      <c r="F2864">
        <v>2010</v>
      </c>
      <c r="G2864">
        <v>428</v>
      </c>
      <c r="H2864">
        <v>428</v>
      </c>
      <c r="I2864">
        <v>10806</v>
      </c>
      <c r="K2864">
        <v>0.72499999999999998</v>
      </c>
      <c r="L2864">
        <v>1.0200000000000001E-2</v>
      </c>
      <c r="M2864">
        <v>9596.2000000000007</v>
      </c>
      <c r="N2864">
        <v>0.06</v>
      </c>
      <c r="O2864">
        <v>18.315000000000001</v>
      </c>
      <c r="P2864">
        <v>0.23649999999999999</v>
      </c>
      <c r="Q2864">
        <v>160213.29999999999</v>
      </c>
      <c r="R2864" t="s">
        <v>333</v>
      </c>
      <c r="S2864" t="s">
        <v>38</v>
      </c>
      <c r="T2864" t="s">
        <v>28</v>
      </c>
      <c r="V2864" t="s">
        <v>32</v>
      </c>
      <c r="Y2864" t="s">
        <v>103</v>
      </c>
    </row>
    <row r="2865" spans="1:25" x14ac:dyDescent="0.45">
      <c r="A2865" t="s">
        <v>274</v>
      </c>
      <c r="B2865" t="s">
        <v>306</v>
      </c>
      <c r="C2865">
        <v>2400</v>
      </c>
      <c r="D2865">
        <v>3001</v>
      </c>
      <c r="E2865" t="s">
        <v>305</v>
      </c>
      <c r="F2865">
        <v>2011</v>
      </c>
      <c r="G2865">
        <v>240</v>
      </c>
      <c r="H2865">
        <v>240</v>
      </c>
      <c r="I2865">
        <v>5581</v>
      </c>
      <c r="K2865">
        <v>2.5999999999999999E-2</v>
      </c>
      <c r="L2865">
        <v>1.6000000000000001E-3</v>
      </c>
      <c r="M2865">
        <v>4868.3</v>
      </c>
      <c r="N2865">
        <v>5.9200000000000003E-2</v>
      </c>
      <c r="O2865">
        <v>14.321</v>
      </c>
      <c r="P2865">
        <v>0.3488</v>
      </c>
      <c r="Q2865">
        <v>82479.899999999994</v>
      </c>
      <c r="R2865" t="s">
        <v>333</v>
      </c>
      <c r="S2865" t="s">
        <v>38</v>
      </c>
      <c r="T2865" t="s">
        <v>28</v>
      </c>
      <c r="V2865" t="s">
        <v>32</v>
      </c>
      <c r="Y2865" t="s">
        <v>103</v>
      </c>
    </row>
    <row r="2866" spans="1:25" x14ac:dyDescent="0.45">
      <c r="A2866" t="s">
        <v>274</v>
      </c>
      <c r="B2866" t="s">
        <v>306</v>
      </c>
      <c r="C2866">
        <v>2400</v>
      </c>
      <c r="D2866">
        <v>3001</v>
      </c>
      <c r="E2866" t="s">
        <v>305</v>
      </c>
      <c r="F2866">
        <v>2012</v>
      </c>
      <c r="G2866">
        <v>135</v>
      </c>
      <c r="H2866">
        <v>135</v>
      </c>
      <c r="I2866">
        <v>2912</v>
      </c>
      <c r="K2866">
        <v>1.4E-2</v>
      </c>
      <c r="L2866">
        <v>8.0000000000000004E-4</v>
      </c>
      <c r="M2866">
        <v>2613.4</v>
      </c>
      <c r="N2866">
        <v>5.8999999999999997E-2</v>
      </c>
      <c r="O2866">
        <v>9.3010000000000002</v>
      </c>
      <c r="P2866">
        <v>0.42</v>
      </c>
      <c r="Q2866">
        <v>44289.3</v>
      </c>
      <c r="R2866" t="s">
        <v>333</v>
      </c>
      <c r="S2866" t="s">
        <v>38</v>
      </c>
      <c r="T2866" t="s">
        <v>28</v>
      </c>
      <c r="V2866" t="s">
        <v>32</v>
      </c>
      <c r="Y2866" t="s">
        <v>283</v>
      </c>
    </row>
    <row r="2867" spans="1:25" x14ac:dyDescent="0.45">
      <c r="A2867" t="s">
        <v>274</v>
      </c>
      <c r="B2867" t="s">
        <v>306</v>
      </c>
      <c r="C2867">
        <v>2400</v>
      </c>
      <c r="D2867">
        <v>3001</v>
      </c>
      <c r="E2867" t="s">
        <v>305</v>
      </c>
      <c r="F2867">
        <v>2013</v>
      </c>
      <c r="G2867">
        <v>118</v>
      </c>
      <c r="H2867">
        <v>118</v>
      </c>
      <c r="I2867">
        <v>2928</v>
      </c>
      <c r="K2867">
        <v>1.2E-2</v>
      </c>
      <c r="L2867">
        <v>8.0000000000000004E-4</v>
      </c>
      <c r="M2867">
        <v>2433.8000000000002</v>
      </c>
      <c r="N2867">
        <v>5.8900000000000001E-2</v>
      </c>
      <c r="O2867">
        <v>9.4640000000000004</v>
      </c>
      <c r="P2867">
        <v>0.46260000000000001</v>
      </c>
      <c r="Q2867">
        <v>41219.599999999999</v>
      </c>
      <c r="R2867" t="s">
        <v>333</v>
      </c>
      <c r="S2867" t="s">
        <v>38</v>
      </c>
      <c r="T2867" t="s">
        <v>28</v>
      </c>
      <c r="V2867" t="s">
        <v>32</v>
      </c>
      <c r="Y2867" t="s">
        <v>283</v>
      </c>
    </row>
    <row r="2868" spans="1:25" x14ac:dyDescent="0.45">
      <c r="A2868" t="s">
        <v>274</v>
      </c>
      <c r="B2868" t="s">
        <v>306</v>
      </c>
      <c r="C2868">
        <v>2400</v>
      </c>
      <c r="D2868">
        <v>3001</v>
      </c>
      <c r="E2868" t="s">
        <v>305</v>
      </c>
      <c r="F2868">
        <v>2014</v>
      </c>
      <c r="G2868">
        <v>138</v>
      </c>
      <c r="H2868">
        <v>138</v>
      </c>
      <c r="I2868">
        <v>3574</v>
      </c>
      <c r="K2868">
        <v>1.6E-2</v>
      </c>
      <c r="L2868">
        <v>8.0000000000000004E-4</v>
      </c>
      <c r="M2868">
        <v>3072.8</v>
      </c>
      <c r="N2868">
        <v>5.8999999999999997E-2</v>
      </c>
      <c r="O2868">
        <v>18.231000000000002</v>
      </c>
      <c r="P2868">
        <v>0.7</v>
      </c>
      <c r="Q2868">
        <v>52085.2</v>
      </c>
      <c r="R2868" t="s">
        <v>333</v>
      </c>
      <c r="S2868" t="s">
        <v>38</v>
      </c>
      <c r="T2868" t="s">
        <v>28</v>
      </c>
      <c r="V2868" t="s">
        <v>32</v>
      </c>
      <c r="Y2868" t="s">
        <v>283</v>
      </c>
    </row>
    <row r="2869" spans="1:25" x14ac:dyDescent="0.45">
      <c r="A2869" t="s">
        <v>274</v>
      </c>
      <c r="B2869" t="s">
        <v>306</v>
      </c>
      <c r="C2869">
        <v>2400</v>
      </c>
      <c r="D2869">
        <v>3001</v>
      </c>
      <c r="E2869" t="s">
        <v>305</v>
      </c>
      <c r="F2869">
        <v>2015</v>
      </c>
      <c r="G2869">
        <v>14</v>
      </c>
      <c r="H2869">
        <v>14</v>
      </c>
      <c r="I2869">
        <v>356</v>
      </c>
      <c r="K2869">
        <v>2E-3</v>
      </c>
      <c r="L2869">
        <v>8.0000000000000004E-4</v>
      </c>
      <c r="M2869">
        <v>323.2</v>
      </c>
      <c r="N2869">
        <v>5.8900000000000001E-2</v>
      </c>
      <c r="O2869">
        <v>1.917</v>
      </c>
      <c r="P2869">
        <v>0.69989999999999997</v>
      </c>
      <c r="Q2869">
        <v>5477.4</v>
      </c>
      <c r="R2869" t="s">
        <v>333</v>
      </c>
      <c r="S2869" t="s">
        <v>38</v>
      </c>
      <c r="T2869" t="s">
        <v>28</v>
      </c>
      <c r="V2869" t="s">
        <v>32</v>
      </c>
      <c r="Y2869" t="s">
        <v>284</v>
      </c>
    </row>
    <row r="2870" spans="1:25" x14ac:dyDescent="0.45">
      <c r="A2870" t="s">
        <v>274</v>
      </c>
      <c r="B2870" t="s">
        <v>306</v>
      </c>
      <c r="C2870">
        <v>2400</v>
      </c>
      <c r="D2870">
        <v>5001</v>
      </c>
      <c r="E2870" t="s">
        <v>305</v>
      </c>
      <c r="F2870">
        <v>2009</v>
      </c>
      <c r="G2870">
        <v>160</v>
      </c>
      <c r="H2870">
        <v>160</v>
      </c>
      <c r="I2870">
        <v>2897</v>
      </c>
      <c r="K2870">
        <v>0.20699999999999999</v>
      </c>
      <c r="L2870">
        <v>1.84E-2</v>
      </c>
      <c r="M2870">
        <v>2577.1</v>
      </c>
      <c r="N2870">
        <v>6.0900000000000003E-2</v>
      </c>
      <c r="O2870">
        <v>5.7930000000000001</v>
      </c>
      <c r="P2870">
        <v>0.2777</v>
      </c>
      <c r="Q2870">
        <v>42959.8</v>
      </c>
      <c r="R2870" t="s">
        <v>333</v>
      </c>
      <c r="S2870" t="s">
        <v>38</v>
      </c>
      <c r="T2870" t="s">
        <v>28</v>
      </c>
      <c r="V2870" t="s">
        <v>32</v>
      </c>
      <c r="Y2870" t="s">
        <v>103</v>
      </c>
    </row>
    <row r="2871" spans="1:25" x14ac:dyDescent="0.45">
      <c r="A2871" t="s">
        <v>274</v>
      </c>
      <c r="B2871" t="s">
        <v>306</v>
      </c>
      <c r="C2871">
        <v>2400</v>
      </c>
      <c r="D2871">
        <v>5001</v>
      </c>
      <c r="E2871" t="s">
        <v>305</v>
      </c>
      <c r="F2871">
        <v>2010</v>
      </c>
      <c r="G2871">
        <v>269</v>
      </c>
      <c r="H2871">
        <v>269</v>
      </c>
      <c r="I2871">
        <v>6502</v>
      </c>
      <c r="K2871">
        <v>0.182</v>
      </c>
      <c r="L2871">
        <v>7.6E-3</v>
      </c>
      <c r="M2871">
        <v>5759.8</v>
      </c>
      <c r="N2871">
        <v>5.9799999999999999E-2</v>
      </c>
      <c r="O2871">
        <v>10.345000000000001</v>
      </c>
      <c r="P2871">
        <v>0.21659999999999999</v>
      </c>
      <c r="Q2871">
        <v>97122.2</v>
      </c>
      <c r="R2871" t="s">
        <v>333</v>
      </c>
      <c r="S2871" t="s">
        <v>38</v>
      </c>
      <c r="T2871" t="s">
        <v>28</v>
      </c>
      <c r="V2871" t="s">
        <v>32</v>
      </c>
      <c r="Y2871" t="s">
        <v>103</v>
      </c>
    </row>
    <row r="2872" spans="1:25" x14ac:dyDescent="0.45">
      <c r="A2872" t="s">
        <v>274</v>
      </c>
      <c r="B2872" t="s">
        <v>306</v>
      </c>
      <c r="C2872">
        <v>2400</v>
      </c>
      <c r="D2872">
        <v>5001</v>
      </c>
      <c r="E2872" t="s">
        <v>305</v>
      </c>
      <c r="F2872">
        <v>2011</v>
      </c>
      <c r="G2872">
        <v>140</v>
      </c>
      <c r="H2872">
        <v>140</v>
      </c>
      <c r="I2872">
        <v>3306</v>
      </c>
      <c r="K2872">
        <v>2.3E-2</v>
      </c>
      <c r="L2872">
        <v>2.2000000000000001E-3</v>
      </c>
      <c r="M2872">
        <v>2902.8</v>
      </c>
      <c r="N2872">
        <v>5.9200000000000003E-2</v>
      </c>
      <c r="O2872">
        <v>8.8249999999999993</v>
      </c>
      <c r="P2872">
        <v>0.35249999999999998</v>
      </c>
      <c r="Q2872">
        <v>49158.400000000001</v>
      </c>
      <c r="R2872" t="s">
        <v>333</v>
      </c>
      <c r="S2872" t="s">
        <v>38</v>
      </c>
      <c r="T2872" t="s">
        <v>28</v>
      </c>
      <c r="V2872" t="s">
        <v>32</v>
      </c>
      <c r="Y2872" t="s">
        <v>103</v>
      </c>
    </row>
    <row r="2873" spans="1:25" x14ac:dyDescent="0.45">
      <c r="A2873" t="s">
        <v>274</v>
      </c>
      <c r="B2873" t="s">
        <v>306</v>
      </c>
      <c r="C2873">
        <v>2400</v>
      </c>
      <c r="D2873">
        <v>5001</v>
      </c>
      <c r="E2873" t="s">
        <v>305</v>
      </c>
      <c r="F2873">
        <v>2012</v>
      </c>
      <c r="G2873">
        <v>112</v>
      </c>
      <c r="H2873">
        <v>112</v>
      </c>
      <c r="I2873">
        <v>2681</v>
      </c>
      <c r="K2873">
        <v>1.2999999999999999E-2</v>
      </c>
      <c r="L2873">
        <v>8.9999999999999998E-4</v>
      </c>
      <c r="M2873">
        <v>2414.3000000000002</v>
      </c>
      <c r="N2873">
        <v>5.8999999999999997E-2</v>
      </c>
      <c r="O2873">
        <v>8.5920000000000005</v>
      </c>
      <c r="P2873">
        <v>0.42</v>
      </c>
      <c r="Q2873">
        <v>40916.400000000001</v>
      </c>
      <c r="R2873" t="s">
        <v>333</v>
      </c>
      <c r="S2873" t="s">
        <v>38</v>
      </c>
      <c r="T2873" t="s">
        <v>28</v>
      </c>
      <c r="V2873" t="s">
        <v>32</v>
      </c>
      <c r="Y2873" t="s">
        <v>283</v>
      </c>
    </row>
    <row r="2874" spans="1:25" x14ac:dyDescent="0.45">
      <c r="A2874" t="s">
        <v>274</v>
      </c>
      <c r="B2874" t="s">
        <v>306</v>
      </c>
      <c r="C2874">
        <v>2400</v>
      </c>
      <c r="D2874">
        <v>5001</v>
      </c>
      <c r="E2874" t="s">
        <v>305</v>
      </c>
      <c r="F2874">
        <v>2013</v>
      </c>
      <c r="G2874">
        <v>110</v>
      </c>
      <c r="H2874">
        <v>110</v>
      </c>
      <c r="I2874">
        <v>2532</v>
      </c>
      <c r="K2874">
        <v>1.0999999999999999E-2</v>
      </c>
      <c r="L2874">
        <v>6.9999999999999999E-4</v>
      </c>
      <c r="M2874">
        <v>2217.8000000000002</v>
      </c>
      <c r="N2874">
        <v>5.8999999999999997E-2</v>
      </c>
      <c r="O2874">
        <v>8.609</v>
      </c>
      <c r="P2874">
        <v>0.46589999999999998</v>
      </c>
      <c r="Q2874">
        <v>37570.800000000003</v>
      </c>
      <c r="R2874" t="s">
        <v>333</v>
      </c>
      <c r="S2874" t="s">
        <v>38</v>
      </c>
      <c r="T2874" t="s">
        <v>28</v>
      </c>
      <c r="V2874" t="s">
        <v>32</v>
      </c>
      <c r="Y2874" t="s">
        <v>283</v>
      </c>
    </row>
    <row r="2875" spans="1:25" x14ac:dyDescent="0.45">
      <c r="A2875" t="s">
        <v>274</v>
      </c>
      <c r="B2875" t="s">
        <v>306</v>
      </c>
      <c r="C2875">
        <v>2400</v>
      </c>
      <c r="D2875">
        <v>5001</v>
      </c>
      <c r="E2875" t="s">
        <v>305</v>
      </c>
      <c r="F2875">
        <v>2014</v>
      </c>
      <c r="G2875">
        <v>132</v>
      </c>
      <c r="H2875">
        <v>132</v>
      </c>
      <c r="I2875">
        <v>3515</v>
      </c>
      <c r="K2875">
        <v>1.6E-2</v>
      </c>
      <c r="L2875">
        <v>8.0000000000000004E-4</v>
      </c>
      <c r="M2875">
        <v>2986.4</v>
      </c>
      <c r="N2875">
        <v>5.8999999999999997E-2</v>
      </c>
      <c r="O2875">
        <v>17.716999999999999</v>
      </c>
      <c r="P2875">
        <v>0.7</v>
      </c>
      <c r="Q2875">
        <v>50618.5</v>
      </c>
      <c r="R2875" t="s">
        <v>333</v>
      </c>
      <c r="S2875" t="s">
        <v>38</v>
      </c>
      <c r="T2875" t="s">
        <v>28</v>
      </c>
      <c r="V2875" t="s">
        <v>32</v>
      </c>
      <c r="Y2875" t="s">
        <v>283</v>
      </c>
    </row>
    <row r="2876" spans="1:25" x14ac:dyDescent="0.45">
      <c r="A2876" t="s">
        <v>274</v>
      </c>
      <c r="B2876" t="s">
        <v>306</v>
      </c>
      <c r="C2876">
        <v>2400</v>
      </c>
      <c r="D2876">
        <v>5001</v>
      </c>
      <c r="E2876" t="s">
        <v>305</v>
      </c>
      <c r="F2876">
        <v>2015</v>
      </c>
      <c r="G2876">
        <v>6</v>
      </c>
      <c r="H2876">
        <v>6</v>
      </c>
      <c r="I2876">
        <v>115</v>
      </c>
      <c r="K2876">
        <v>1E-3</v>
      </c>
      <c r="L2876">
        <v>6.9999999999999999E-4</v>
      </c>
      <c r="M2876">
        <v>106.1</v>
      </c>
      <c r="N2876">
        <v>5.9200000000000003E-2</v>
      </c>
      <c r="O2876">
        <v>0.629</v>
      </c>
      <c r="P2876">
        <v>0.7</v>
      </c>
      <c r="Q2876">
        <v>1797.7</v>
      </c>
      <c r="R2876" t="s">
        <v>333</v>
      </c>
      <c r="S2876" t="s">
        <v>38</v>
      </c>
      <c r="T2876" t="s">
        <v>28</v>
      </c>
      <c r="V2876" t="s">
        <v>32</v>
      </c>
      <c r="Y2876" t="s">
        <v>284</v>
      </c>
    </row>
    <row r="2877" spans="1:25" x14ac:dyDescent="0.45">
      <c r="A2877" t="s">
        <v>274</v>
      </c>
      <c r="B2877" t="s">
        <v>306</v>
      </c>
      <c r="C2877">
        <v>2400</v>
      </c>
      <c r="D2877">
        <v>7001</v>
      </c>
      <c r="E2877" t="s">
        <v>305</v>
      </c>
      <c r="F2877">
        <v>2009</v>
      </c>
      <c r="G2877">
        <v>186</v>
      </c>
      <c r="H2877">
        <v>186</v>
      </c>
      <c r="I2877">
        <v>4229</v>
      </c>
      <c r="K2877">
        <v>0.111</v>
      </c>
      <c r="L2877">
        <v>9.4999999999999998E-3</v>
      </c>
      <c r="M2877">
        <v>3707.6</v>
      </c>
      <c r="N2877">
        <v>5.9900000000000002E-2</v>
      </c>
      <c r="O2877">
        <v>8.2289999999999992</v>
      </c>
      <c r="P2877">
        <v>0.2681</v>
      </c>
      <c r="Q2877">
        <v>62478.8</v>
      </c>
      <c r="R2877" t="s">
        <v>333</v>
      </c>
      <c r="S2877" t="s">
        <v>38</v>
      </c>
      <c r="T2877" t="s">
        <v>28</v>
      </c>
      <c r="V2877" t="s">
        <v>32</v>
      </c>
      <c r="Y2877" t="s">
        <v>103</v>
      </c>
    </row>
    <row r="2878" spans="1:25" x14ac:dyDescent="0.45">
      <c r="A2878" t="s">
        <v>274</v>
      </c>
      <c r="B2878" t="s">
        <v>306</v>
      </c>
      <c r="C2878">
        <v>2400</v>
      </c>
      <c r="D2878">
        <v>7001</v>
      </c>
      <c r="E2878" t="s">
        <v>305</v>
      </c>
      <c r="F2878">
        <v>2010</v>
      </c>
      <c r="G2878">
        <v>214</v>
      </c>
      <c r="H2878">
        <v>214</v>
      </c>
      <c r="I2878">
        <v>5682</v>
      </c>
      <c r="K2878">
        <v>0.183</v>
      </c>
      <c r="L2878">
        <v>7.4000000000000003E-3</v>
      </c>
      <c r="M2878">
        <v>5057.3999999999996</v>
      </c>
      <c r="N2878">
        <v>5.9799999999999999E-2</v>
      </c>
      <c r="O2878">
        <v>9.0950000000000006</v>
      </c>
      <c r="P2878">
        <v>0.2165</v>
      </c>
      <c r="Q2878">
        <v>85149.7</v>
      </c>
      <c r="R2878" t="s">
        <v>333</v>
      </c>
      <c r="S2878" t="s">
        <v>38</v>
      </c>
      <c r="T2878" t="s">
        <v>28</v>
      </c>
      <c r="V2878" t="s">
        <v>32</v>
      </c>
      <c r="Y2878" t="s">
        <v>103</v>
      </c>
    </row>
    <row r="2879" spans="1:25" x14ac:dyDescent="0.45">
      <c r="A2879" t="s">
        <v>274</v>
      </c>
      <c r="B2879" t="s">
        <v>306</v>
      </c>
      <c r="C2879">
        <v>2400</v>
      </c>
      <c r="D2879">
        <v>7001</v>
      </c>
      <c r="E2879" t="s">
        <v>305</v>
      </c>
      <c r="F2879">
        <v>2011</v>
      </c>
      <c r="G2879">
        <v>132</v>
      </c>
      <c r="H2879">
        <v>132</v>
      </c>
      <c r="I2879">
        <v>3460</v>
      </c>
      <c r="K2879">
        <v>1.4999999999999999E-2</v>
      </c>
      <c r="L2879">
        <v>8.0000000000000004E-4</v>
      </c>
      <c r="M2879">
        <v>3048.4</v>
      </c>
      <c r="N2879">
        <v>5.8999999999999997E-2</v>
      </c>
      <c r="O2879">
        <v>8.9410000000000007</v>
      </c>
      <c r="P2879">
        <v>0.35320000000000001</v>
      </c>
      <c r="Q2879">
        <v>51648.3</v>
      </c>
      <c r="R2879" t="s">
        <v>333</v>
      </c>
      <c r="S2879" t="s">
        <v>38</v>
      </c>
      <c r="T2879" t="s">
        <v>28</v>
      </c>
      <c r="V2879" t="s">
        <v>32</v>
      </c>
      <c r="Y2879" t="s">
        <v>103</v>
      </c>
    </row>
    <row r="2880" spans="1:25" x14ac:dyDescent="0.45">
      <c r="A2880" t="s">
        <v>274</v>
      </c>
      <c r="B2880" t="s">
        <v>306</v>
      </c>
      <c r="C2880">
        <v>2400</v>
      </c>
      <c r="D2880">
        <v>7001</v>
      </c>
      <c r="E2880" t="s">
        <v>305</v>
      </c>
      <c r="F2880">
        <v>2012</v>
      </c>
      <c r="G2880">
        <v>109</v>
      </c>
      <c r="H2880">
        <v>109</v>
      </c>
      <c r="I2880">
        <v>2928</v>
      </c>
      <c r="K2880">
        <v>1.2999999999999999E-2</v>
      </c>
      <c r="L2880">
        <v>8.9999999999999998E-4</v>
      </c>
      <c r="M2880">
        <v>2636.7</v>
      </c>
      <c r="N2880">
        <v>5.8999999999999997E-2</v>
      </c>
      <c r="O2880">
        <v>9.3819999999999997</v>
      </c>
      <c r="P2880">
        <v>0.42</v>
      </c>
      <c r="Q2880">
        <v>44677.599999999999</v>
      </c>
      <c r="R2880" t="s">
        <v>333</v>
      </c>
      <c r="S2880" t="s">
        <v>38</v>
      </c>
      <c r="T2880" t="s">
        <v>28</v>
      </c>
      <c r="V2880" t="s">
        <v>32</v>
      </c>
      <c r="Y2880" t="s">
        <v>283</v>
      </c>
    </row>
    <row r="2881" spans="1:25" x14ac:dyDescent="0.45">
      <c r="A2881" t="s">
        <v>274</v>
      </c>
      <c r="B2881" t="s">
        <v>306</v>
      </c>
      <c r="C2881">
        <v>2400</v>
      </c>
      <c r="D2881">
        <v>7001</v>
      </c>
      <c r="E2881" t="s">
        <v>305</v>
      </c>
      <c r="F2881">
        <v>2013</v>
      </c>
      <c r="G2881">
        <v>83</v>
      </c>
      <c r="H2881">
        <v>83</v>
      </c>
      <c r="I2881">
        <v>2030</v>
      </c>
      <c r="K2881">
        <v>8.9999999999999993E-3</v>
      </c>
      <c r="L2881">
        <v>6.9999999999999999E-4</v>
      </c>
      <c r="M2881">
        <v>1761.4</v>
      </c>
      <c r="N2881">
        <v>5.8999999999999997E-2</v>
      </c>
      <c r="O2881">
        <v>6.944</v>
      </c>
      <c r="P2881">
        <v>0.4672</v>
      </c>
      <c r="Q2881">
        <v>29843.7</v>
      </c>
      <c r="R2881" t="s">
        <v>333</v>
      </c>
      <c r="S2881" t="s">
        <v>38</v>
      </c>
      <c r="T2881" t="s">
        <v>28</v>
      </c>
      <c r="V2881" t="s">
        <v>32</v>
      </c>
      <c r="Y2881" t="s">
        <v>283</v>
      </c>
    </row>
    <row r="2882" spans="1:25" x14ac:dyDescent="0.45">
      <c r="A2882" t="s">
        <v>274</v>
      </c>
      <c r="B2882" t="s">
        <v>306</v>
      </c>
      <c r="C2882">
        <v>2400</v>
      </c>
      <c r="D2882">
        <v>7001</v>
      </c>
      <c r="E2882" t="s">
        <v>305</v>
      </c>
      <c r="F2882">
        <v>2014</v>
      </c>
      <c r="G2882">
        <v>100</v>
      </c>
      <c r="H2882">
        <v>100</v>
      </c>
      <c r="I2882">
        <v>2552</v>
      </c>
      <c r="K2882">
        <v>1.0999999999999999E-2</v>
      </c>
      <c r="L2882">
        <v>8.9999999999999998E-4</v>
      </c>
      <c r="M2882">
        <v>2200.4</v>
      </c>
      <c r="N2882">
        <v>5.91E-2</v>
      </c>
      <c r="O2882">
        <v>13.054</v>
      </c>
      <c r="P2882">
        <v>0.70009999999999994</v>
      </c>
      <c r="Q2882">
        <v>37296.199999999997</v>
      </c>
      <c r="R2882" t="s">
        <v>333</v>
      </c>
      <c r="S2882" t="s">
        <v>38</v>
      </c>
      <c r="T2882" t="s">
        <v>28</v>
      </c>
      <c r="V2882" t="s">
        <v>32</v>
      </c>
      <c r="Y2882" t="s">
        <v>283</v>
      </c>
    </row>
    <row r="2883" spans="1:25" x14ac:dyDescent="0.45">
      <c r="A2883" t="s">
        <v>274</v>
      </c>
      <c r="B2883" t="s">
        <v>306</v>
      </c>
      <c r="C2883">
        <v>2400</v>
      </c>
      <c r="D2883">
        <v>7001</v>
      </c>
      <c r="E2883" t="s">
        <v>305</v>
      </c>
      <c r="F2883">
        <v>2015</v>
      </c>
      <c r="G2883">
        <v>3</v>
      </c>
      <c r="H2883">
        <v>3</v>
      </c>
      <c r="I2883">
        <v>70</v>
      </c>
      <c r="K2883">
        <v>0</v>
      </c>
      <c r="L2883">
        <v>6.9999999999999999E-4</v>
      </c>
      <c r="M2883">
        <v>64.599999999999994</v>
      </c>
      <c r="N2883">
        <v>5.8999999999999997E-2</v>
      </c>
      <c r="O2883">
        <v>0.38300000000000001</v>
      </c>
      <c r="P2883">
        <v>0.7</v>
      </c>
      <c r="Q2883">
        <v>1094.3</v>
      </c>
      <c r="R2883" t="s">
        <v>333</v>
      </c>
      <c r="S2883" t="s">
        <v>38</v>
      </c>
      <c r="T2883" t="s">
        <v>28</v>
      </c>
      <c r="V2883" t="s">
        <v>32</v>
      </c>
      <c r="Y2883" t="s">
        <v>284</v>
      </c>
    </row>
    <row r="2884" spans="1:25" x14ac:dyDescent="0.45">
      <c r="A2884" t="s">
        <v>274</v>
      </c>
      <c r="B2884" t="s">
        <v>306</v>
      </c>
      <c r="C2884">
        <v>2400</v>
      </c>
      <c r="D2884">
        <v>9001</v>
      </c>
      <c r="E2884" t="s">
        <v>305</v>
      </c>
      <c r="F2884">
        <v>2009</v>
      </c>
      <c r="G2884">
        <v>144</v>
      </c>
      <c r="H2884">
        <v>144</v>
      </c>
      <c r="I2884">
        <v>3097</v>
      </c>
      <c r="K2884">
        <v>0.17599999999999999</v>
      </c>
      <c r="L2884">
        <v>5.0000000000000001E-3</v>
      </c>
      <c r="M2884">
        <v>2745.9</v>
      </c>
      <c r="N2884">
        <v>5.9499999999999997E-2</v>
      </c>
      <c r="O2884">
        <v>6.3369999999999997</v>
      </c>
      <c r="P2884">
        <v>0.27389999999999998</v>
      </c>
      <c r="Q2884">
        <v>45939.4</v>
      </c>
      <c r="R2884" t="s">
        <v>333</v>
      </c>
      <c r="S2884" t="s">
        <v>38</v>
      </c>
      <c r="T2884" t="s">
        <v>28</v>
      </c>
      <c r="V2884" t="s">
        <v>32</v>
      </c>
      <c r="Y2884" t="s">
        <v>103</v>
      </c>
    </row>
    <row r="2885" spans="1:25" x14ac:dyDescent="0.45">
      <c r="A2885" t="s">
        <v>274</v>
      </c>
      <c r="B2885" t="s">
        <v>306</v>
      </c>
      <c r="C2885">
        <v>2400</v>
      </c>
      <c r="D2885">
        <v>9001</v>
      </c>
      <c r="E2885" t="s">
        <v>305</v>
      </c>
      <c r="F2885">
        <v>2010</v>
      </c>
      <c r="G2885">
        <v>407</v>
      </c>
      <c r="H2885">
        <v>407</v>
      </c>
      <c r="I2885">
        <v>10607</v>
      </c>
      <c r="K2885">
        <v>0.93300000000000005</v>
      </c>
      <c r="L2885">
        <v>1.17E-2</v>
      </c>
      <c r="M2885">
        <v>9476</v>
      </c>
      <c r="N2885">
        <v>6.0199999999999997E-2</v>
      </c>
      <c r="O2885">
        <v>17.765000000000001</v>
      </c>
      <c r="P2885">
        <v>0.22869999999999999</v>
      </c>
      <c r="Q2885">
        <v>157412.5</v>
      </c>
      <c r="R2885" t="s">
        <v>333</v>
      </c>
      <c r="S2885" t="s">
        <v>38</v>
      </c>
      <c r="T2885" t="s">
        <v>28</v>
      </c>
      <c r="V2885" t="s">
        <v>32</v>
      </c>
      <c r="Y2885" t="s">
        <v>103</v>
      </c>
    </row>
    <row r="2886" spans="1:25" x14ac:dyDescent="0.45">
      <c r="A2886" t="s">
        <v>274</v>
      </c>
      <c r="B2886" t="s">
        <v>306</v>
      </c>
      <c r="C2886">
        <v>2400</v>
      </c>
      <c r="D2886">
        <v>9001</v>
      </c>
      <c r="E2886" t="s">
        <v>305</v>
      </c>
      <c r="F2886">
        <v>2011</v>
      </c>
      <c r="G2886">
        <v>254</v>
      </c>
      <c r="H2886">
        <v>254</v>
      </c>
      <c r="I2886">
        <v>6329</v>
      </c>
      <c r="K2886">
        <v>0.32</v>
      </c>
      <c r="L2886">
        <v>8.8000000000000005E-3</v>
      </c>
      <c r="M2886">
        <v>5541.5</v>
      </c>
      <c r="N2886">
        <v>5.9900000000000002E-2</v>
      </c>
      <c r="O2886">
        <v>16.946999999999999</v>
      </c>
      <c r="P2886">
        <v>0.36659999999999998</v>
      </c>
      <c r="Q2886">
        <v>92808</v>
      </c>
      <c r="R2886" t="s">
        <v>333</v>
      </c>
      <c r="S2886" t="s">
        <v>38</v>
      </c>
      <c r="T2886" t="s">
        <v>28</v>
      </c>
      <c r="V2886" t="s">
        <v>32</v>
      </c>
      <c r="Y2886" t="s">
        <v>103</v>
      </c>
    </row>
    <row r="2887" spans="1:25" x14ac:dyDescent="0.45">
      <c r="A2887" t="s">
        <v>274</v>
      </c>
      <c r="B2887" t="s">
        <v>306</v>
      </c>
      <c r="C2887">
        <v>2400</v>
      </c>
      <c r="D2887">
        <v>9001</v>
      </c>
      <c r="E2887" t="s">
        <v>305</v>
      </c>
      <c r="F2887">
        <v>2012</v>
      </c>
      <c r="G2887">
        <v>134</v>
      </c>
      <c r="H2887">
        <v>134</v>
      </c>
      <c r="I2887">
        <v>3213</v>
      </c>
      <c r="K2887">
        <v>1.4999999999999999E-2</v>
      </c>
      <c r="L2887">
        <v>8.9999999999999998E-4</v>
      </c>
      <c r="M2887">
        <v>2889.7</v>
      </c>
      <c r="N2887">
        <v>5.8999999999999997E-2</v>
      </c>
      <c r="O2887">
        <v>10.282</v>
      </c>
      <c r="P2887">
        <v>0.42</v>
      </c>
      <c r="Q2887">
        <v>48961.2</v>
      </c>
      <c r="R2887" t="s">
        <v>333</v>
      </c>
      <c r="S2887" t="s">
        <v>38</v>
      </c>
      <c r="T2887" t="s">
        <v>28</v>
      </c>
      <c r="V2887" t="s">
        <v>32</v>
      </c>
      <c r="Y2887" t="s">
        <v>283</v>
      </c>
    </row>
    <row r="2888" spans="1:25" x14ac:dyDescent="0.45">
      <c r="A2888" t="s">
        <v>274</v>
      </c>
      <c r="B2888" t="s">
        <v>306</v>
      </c>
      <c r="C2888">
        <v>2400</v>
      </c>
      <c r="D2888">
        <v>9001</v>
      </c>
      <c r="E2888" t="s">
        <v>305</v>
      </c>
      <c r="F2888">
        <v>2013</v>
      </c>
      <c r="G2888">
        <v>101</v>
      </c>
      <c r="H2888">
        <v>101</v>
      </c>
      <c r="I2888">
        <v>2510</v>
      </c>
      <c r="K2888">
        <v>1.0999999999999999E-2</v>
      </c>
      <c r="L2888">
        <v>8.9999999999999998E-4</v>
      </c>
      <c r="M2888">
        <v>2200.6</v>
      </c>
      <c r="N2888">
        <v>5.8999999999999997E-2</v>
      </c>
      <c r="O2888">
        <v>8.5239999999999991</v>
      </c>
      <c r="P2888">
        <v>0.45879999999999999</v>
      </c>
      <c r="Q2888">
        <v>37273.9</v>
      </c>
      <c r="R2888" t="s">
        <v>333</v>
      </c>
      <c r="S2888" t="s">
        <v>38</v>
      </c>
      <c r="T2888" t="s">
        <v>28</v>
      </c>
      <c r="V2888" t="s">
        <v>32</v>
      </c>
      <c r="Y2888" t="s">
        <v>283</v>
      </c>
    </row>
    <row r="2889" spans="1:25" x14ac:dyDescent="0.45">
      <c r="A2889" t="s">
        <v>274</v>
      </c>
      <c r="B2889" t="s">
        <v>306</v>
      </c>
      <c r="C2889">
        <v>2400</v>
      </c>
      <c r="D2889">
        <v>9001</v>
      </c>
      <c r="E2889" t="s">
        <v>305</v>
      </c>
      <c r="F2889">
        <v>2014</v>
      </c>
      <c r="G2889">
        <v>139</v>
      </c>
      <c r="H2889">
        <v>139</v>
      </c>
      <c r="I2889">
        <v>3555</v>
      </c>
      <c r="K2889">
        <v>1.6E-2</v>
      </c>
      <c r="L2889">
        <v>8.0000000000000004E-4</v>
      </c>
      <c r="M2889">
        <v>3071.3</v>
      </c>
      <c r="N2889">
        <v>5.8999999999999997E-2</v>
      </c>
      <c r="O2889">
        <v>18.216999999999999</v>
      </c>
      <c r="P2889">
        <v>0.7</v>
      </c>
      <c r="Q2889">
        <v>52047.199999999997</v>
      </c>
      <c r="R2889" t="s">
        <v>333</v>
      </c>
      <c r="S2889" t="s">
        <v>38</v>
      </c>
      <c r="T2889" t="s">
        <v>28</v>
      </c>
      <c r="V2889" t="s">
        <v>32</v>
      </c>
      <c r="Y2889" t="s">
        <v>283</v>
      </c>
    </row>
    <row r="2890" spans="1:25" x14ac:dyDescent="0.45">
      <c r="A2890" t="s">
        <v>274</v>
      </c>
      <c r="B2890" t="s">
        <v>306</v>
      </c>
      <c r="C2890">
        <v>2400</v>
      </c>
      <c r="D2890">
        <v>9001</v>
      </c>
      <c r="E2890" t="s">
        <v>305</v>
      </c>
      <c r="F2890">
        <v>2015</v>
      </c>
      <c r="G2890">
        <v>13</v>
      </c>
      <c r="H2890">
        <v>13</v>
      </c>
      <c r="I2890">
        <v>205</v>
      </c>
      <c r="K2890">
        <v>1E-3</v>
      </c>
      <c r="L2890">
        <v>6.9999999999999999E-4</v>
      </c>
      <c r="M2890">
        <v>186.6</v>
      </c>
      <c r="N2890">
        <v>5.8999999999999997E-2</v>
      </c>
      <c r="O2890">
        <v>1.107</v>
      </c>
      <c r="P2890">
        <v>0.69979999999999998</v>
      </c>
      <c r="Q2890">
        <v>3164</v>
      </c>
      <c r="R2890" t="s">
        <v>333</v>
      </c>
      <c r="S2890" t="s">
        <v>38</v>
      </c>
      <c r="T2890" t="s">
        <v>28</v>
      </c>
      <c r="V2890" t="s">
        <v>32</v>
      </c>
      <c r="Y2890" t="s">
        <v>284</v>
      </c>
    </row>
    <row r="2891" spans="1:25" x14ac:dyDescent="0.45">
      <c r="A2891" t="s">
        <v>274</v>
      </c>
      <c r="B2891" t="s">
        <v>307</v>
      </c>
      <c r="C2891">
        <v>2401</v>
      </c>
      <c r="D2891">
        <v>10001</v>
      </c>
      <c r="E2891" t="s">
        <v>305</v>
      </c>
      <c r="F2891">
        <v>2009</v>
      </c>
      <c r="G2891">
        <v>406</v>
      </c>
      <c r="H2891">
        <v>406</v>
      </c>
      <c r="I2891">
        <v>8381</v>
      </c>
      <c r="K2891">
        <v>1.306</v>
      </c>
      <c r="L2891">
        <v>2.3599999999999999E-2</v>
      </c>
      <c r="M2891">
        <v>7721.4</v>
      </c>
      <c r="N2891">
        <v>6.1499999999999999E-2</v>
      </c>
      <c r="O2891">
        <v>44.442999999999998</v>
      </c>
      <c r="P2891">
        <v>0.7127</v>
      </c>
      <c r="Q2891">
        <v>126143.7</v>
      </c>
      <c r="R2891" t="s">
        <v>333</v>
      </c>
      <c r="S2891" t="s">
        <v>38</v>
      </c>
      <c r="T2891" t="s">
        <v>28</v>
      </c>
      <c r="Y2891" t="s">
        <v>103</v>
      </c>
    </row>
    <row r="2892" spans="1:25" x14ac:dyDescent="0.45">
      <c r="A2892" t="s">
        <v>274</v>
      </c>
      <c r="B2892" t="s">
        <v>307</v>
      </c>
      <c r="C2892">
        <v>2401</v>
      </c>
      <c r="D2892">
        <v>10001</v>
      </c>
      <c r="E2892" t="s">
        <v>305</v>
      </c>
      <c r="F2892">
        <v>2010</v>
      </c>
      <c r="G2892">
        <v>624</v>
      </c>
      <c r="H2892">
        <v>624</v>
      </c>
      <c r="I2892">
        <v>14591</v>
      </c>
      <c r="K2892">
        <v>0.79900000000000004</v>
      </c>
      <c r="L2892">
        <v>1.0800000000000001E-2</v>
      </c>
      <c r="M2892">
        <v>13119.7</v>
      </c>
      <c r="N2892">
        <v>6.0100000000000001E-2</v>
      </c>
      <c r="O2892">
        <v>51.628</v>
      </c>
      <c r="P2892">
        <v>0.47489999999999999</v>
      </c>
      <c r="Q2892">
        <v>219824</v>
      </c>
      <c r="R2892" t="s">
        <v>333</v>
      </c>
      <c r="S2892" t="s">
        <v>38</v>
      </c>
      <c r="T2892" t="s">
        <v>28</v>
      </c>
      <c r="Y2892" t="s">
        <v>103</v>
      </c>
    </row>
    <row r="2893" spans="1:25" x14ac:dyDescent="0.45">
      <c r="A2893" t="s">
        <v>274</v>
      </c>
      <c r="B2893" t="s">
        <v>307</v>
      </c>
      <c r="C2893">
        <v>2401</v>
      </c>
      <c r="D2893">
        <v>10001</v>
      </c>
      <c r="E2893" t="s">
        <v>305</v>
      </c>
      <c r="F2893">
        <v>2011</v>
      </c>
      <c r="G2893">
        <v>355</v>
      </c>
      <c r="H2893">
        <v>355</v>
      </c>
      <c r="I2893">
        <v>8262</v>
      </c>
      <c r="K2893">
        <v>0.32600000000000001</v>
      </c>
      <c r="L2893">
        <v>4.1999999999999997E-3</v>
      </c>
      <c r="M2893">
        <v>7625</v>
      </c>
      <c r="N2893">
        <v>5.9299999999999999E-2</v>
      </c>
      <c r="O2893">
        <v>29.88</v>
      </c>
      <c r="P2893">
        <v>0.46439999999999998</v>
      </c>
      <c r="Q2893">
        <v>128216.4</v>
      </c>
      <c r="R2893" t="s">
        <v>333</v>
      </c>
      <c r="S2893" t="s">
        <v>38</v>
      </c>
      <c r="T2893" t="s">
        <v>28</v>
      </c>
      <c r="Y2893" t="s">
        <v>103</v>
      </c>
    </row>
    <row r="2894" spans="1:25" x14ac:dyDescent="0.45">
      <c r="A2894" t="s">
        <v>274</v>
      </c>
      <c r="B2894" t="s">
        <v>307</v>
      </c>
      <c r="C2894">
        <v>2401</v>
      </c>
      <c r="D2894">
        <v>10001</v>
      </c>
      <c r="E2894" t="s">
        <v>305</v>
      </c>
      <c r="F2894">
        <v>2012</v>
      </c>
      <c r="G2894">
        <v>160</v>
      </c>
      <c r="H2894">
        <v>160</v>
      </c>
      <c r="I2894">
        <v>3625</v>
      </c>
      <c r="K2894">
        <v>1.7000000000000001E-2</v>
      </c>
      <c r="L2894">
        <v>8.0000000000000004E-4</v>
      </c>
      <c r="M2894">
        <v>3457</v>
      </c>
      <c r="N2894">
        <v>5.91E-2</v>
      </c>
      <c r="O2894">
        <v>13.603</v>
      </c>
      <c r="P2894">
        <v>0.46650000000000003</v>
      </c>
      <c r="Q2894">
        <v>58602.2</v>
      </c>
      <c r="R2894" t="s">
        <v>333</v>
      </c>
      <c r="S2894" t="s">
        <v>38</v>
      </c>
      <c r="T2894" t="s">
        <v>28</v>
      </c>
      <c r="Y2894" t="s">
        <v>283</v>
      </c>
    </row>
    <row r="2895" spans="1:25" x14ac:dyDescent="0.45">
      <c r="A2895" t="s">
        <v>274</v>
      </c>
      <c r="B2895" t="s">
        <v>307</v>
      </c>
      <c r="C2895">
        <v>2401</v>
      </c>
      <c r="D2895">
        <v>10001</v>
      </c>
      <c r="E2895" t="s">
        <v>305</v>
      </c>
      <c r="F2895">
        <v>2013</v>
      </c>
      <c r="G2895">
        <v>199</v>
      </c>
      <c r="H2895">
        <v>199</v>
      </c>
      <c r="I2895">
        <v>4255</v>
      </c>
      <c r="K2895">
        <v>1.9E-2</v>
      </c>
      <c r="L2895">
        <v>6.9999999999999999E-4</v>
      </c>
      <c r="M2895">
        <v>3743.8</v>
      </c>
      <c r="N2895">
        <v>5.8999999999999997E-2</v>
      </c>
      <c r="O2895">
        <v>18.673999999999999</v>
      </c>
      <c r="P2895">
        <v>0.60550000000000004</v>
      </c>
      <c r="Q2895">
        <v>63459.5</v>
      </c>
      <c r="R2895" t="s">
        <v>333</v>
      </c>
      <c r="S2895" t="s">
        <v>38</v>
      </c>
      <c r="T2895" t="s">
        <v>28</v>
      </c>
      <c r="Y2895" t="s">
        <v>283</v>
      </c>
    </row>
    <row r="2896" spans="1:25" x14ac:dyDescent="0.45">
      <c r="A2896" t="s">
        <v>274</v>
      </c>
      <c r="B2896" t="s">
        <v>307</v>
      </c>
      <c r="C2896">
        <v>2401</v>
      </c>
      <c r="D2896">
        <v>10001</v>
      </c>
      <c r="E2896" t="s">
        <v>305</v>
      </c>
      <c r="F2896">
        <v>2014</v>
      </c>
      <c r="G2896">
        <v>362</v>
      </c>
      <c r="H2896">
        <v>362</v>
      </c>
      <c r="I2896">
        <v>9687</v>
      </c>
      <c r="K2896">
        <v>4.7030000000000003</v>
      </c>
      <c r="L2896">
        <v>7.8600000000000003E-2</v>
      </c>
      <c r="M2896">
        <v>8270.1</v>
      </c>
      <c r="N2896">
        <v>6.7500000000000004E-2</v>
      </c>
      <c r="O2896">
        <v>54.591999999999999</v>
      </c>
      <c r="P2896">
        <v>0.89339999999999997</v>
      </c>
      <c r="Q2896">
        <v>122882.3</v>
      </c>
      <c r="R2896" t="s">
        <v>333</v>
      </c>
      <c r="S2896" t="s">
        <v>38</v>
      </c>
      <c r="T2896" t="s">
        <v>28</v>
      </c>
      <c r="Y2896" t="s">
        <v>283</v>
      </c>
    </row>
    <row r="2897" spans="1:25" x14ac:dyDescent="0.45">
      <c r="A2897" t="s">
        <v>274</v>
      </c>
      <c r="B2897" t="s">
        <v>307</v>
      </c>
      <c r="C2897">
        <v>2401</v>
      </c>
      <c r="D2897">
        <v>10001</v>
      </c>
      <c r="E2897" t="s">
        <v>305</v>
      </c>
      <c r="F2897">
        <v>2015</v>
      </c>
      <c r="G2897">
        <v>90</v>
      </c>
      <c r="H2897">
        <v>90</v>
      </c>
      <c r="I2897">
        <v>2468</v>
      </c>
      <c r="K2897">
        <v>0.68899999999999995</v>
      </c>
      <c r="L2897">
        <v>5.2200000000000003E-2</v>
      </c>
      <c r="M2897">
        <v>2144.4</v>
      </c>
      <c r="N2897">
        <v>6.4699999999999994E-2</v>
      </c>
      <c r="O2897">
        <v>13.522</v>
      </c>
      <c r="P2897">
        <v>0.82779999999999998</v>
      </c>
      <c r="Q2897">
        <v>33819.199999999997</v>
      </c>
      <c r="R2897" t="s">
        <v>333</v>
      </c>
      <c r="S2897" t="s">
        <v>38</v>
      </c>
      <c r="T2897" t="s">
        <v>28</v>
      </c>
      <c r="Y2897" t="s">
        <v>284</v>
      </c>
    </row>
    <row r="2898" spans="1:25" x14ac:dyDescent="0.45">
      <c r="A2898" t="s">
        <v>274</v>
      </c>
      <c r="B2898" t="s">
        <v>307</v>
      </c>
      <c r="C2898">
        <v>2401</v>
      </c>
      <c r="D2898">
        <v>12001</v>
      </c>
      <c r="E2898" t="s">
        <v>305</v>
      </c>
      <c r="F2898">
        <v>2009</v>
      </c>
      <c r="G2898">
        <v>336</v>
      </c>
      <c r="H2898">
        <v>336</v>
      </c>
      <c r="I2898">
        <v>7248</v>
      </c>
      <c r="K2898">
        <v>0.59199999999999997</v>
      </c>
      <c r="L2898">
        <v>1.2200000000000001E-2</v>
      </c>
      <c r="M2898">
        <v>6553.6</v>
      </c>
      <c r="N2898">
        <v>6.0299999999999999E-2</v>
      </c>
      <c r="O2898">
        <v>36.838000000000001</v>
      </c>
      <c r="P2898">
        <v>0.68240000000000001</v>
      </c>
      <c r="Q2898">
        <v>108988.2</v>
      </c>
      <c r="R2898" t="s">
        <v>333</v>
      </c>
      <c r="S2898" t="s">
        <v>38</v>
      </c>
      <c r="T2898" t="s">
        <v>28</v>
      </c>
      <c r="Y2898" t="s">
        <v>103</v>
      </c>
    </row>
    <row r="2899" spans="1:25" x14ac:dyDescent="0.45">
      <c r="A2899" t="s">
        <v>274</v>
      </c>
      <c r="B2899" t="s">
        <v>307</v>
      </c>
      <c r="C2899">
        <v>2401</v>
      </c>
      <c r="D2899">
        <v>12001</v>
      </c>
      <c r="E2899" t="s">
        <v>305</v>
      </c>
      <c r="F2899">
        <v>2010</v>
      </c>
      <c r="G2899">
        <v>625</v>
      </c>
      <c r="H2899">
        <v>625</v>
      </c>
      <c r="I2899">
        <v>15240</v>
      </c>
      <c r="K2899">
        <v>2.238</v>
      </c>
      <c r="L2899">
        <v>2.0500000000000001E-2</v>
      </c>
      <c r="M2899">
        <v>13936.7</v>
      </c>
      <c r="N2899">
        <v>6.1199999999999997E-2</v>
      </c>
      <c r="O2899">
        <v>55.838999999999999</v>
      </c>
      <c r="P2899">
        <v>0.49009999999999998</v>
      </c>
      <c r="Q2899">
        <v>228350.3</v>
      </c>
      <c r="R2899" t="s">
        <v>333</v>
      </c>
      <c r="S2899" t="s">
        <v>38</v>
      </c>
      <c r="T2899" t="s">
        <v>28</v>
      </c>
      <c r="Y2899" t="s">
        <v>103</v>
      </c>
    </row>
    <row r="2900" spans="1:25" x14ac:dyDescent="0.45">
      <c r="A2900" t="s">
        <v>274</v>
      </c>
      <c r="B2900" t="s">
        <v>307</v>
      </c>
      <c r="C2900">
        <v>2401</v>
      </c>
      <c r="D2900">
        <v>12001</v>
      </c>
      <c r="E2900" t="s">
        <v>305</v>
      </c>
      <c r="F2900">
        <v>2011</v>
      </c>
      <c r="G2900">
        <v>373</v>
      </c>
      <c r="H2900">
        <v>373</v>
      </c>
      <c r="I2900">
        <v>8901</v>
      </c>
      <c r="K2900">
        <v>0.32900000000000001</v>
      </c>
      <c r="L2900">
        <v>4.0000000000000001E-3</v>
      </c>
      <c r="M2900">
        <v>8214.6</v>
      </c>
      <c r="N2900">
        <v>5.9299999999999999E-2</v>
      </c>
      <c r="O2900">
        <v>32.177999999999997</v>
      </c>
      <c r="P2900">
        <v>0.46410000000000001</v>
      </c>
      <c r="Q2900">
        <v>138229.79999999999</v>
      </c>
      <c r="R2900" t="s">
        <v>333</v>
      </c>
      <c r="S2900" t="s">
        <v>38</v>
      </c>
      <c r="T2900" t="s">
        <v>28</v>
      </c>
      <c r="Y2900" t="s">
        <v>103</v>
      </c>
    </row>
    <row r="2901" spans="1:25" x14ac:dyDescent="0.45">
      <c r="A2901" t="s">
        <v>274</v>
      </c>
      <c r="B2901" t="s">
        <v>307</v>
      </c>
      <c r="C2901">
        <v>2401</v>
      </c>
      <c r="D2901">
        <v>12001</v>
      </c>
      <c r="E2901" t="s">
        <v>305</v>
      </c>
      <c r="F2901">
        <v>2012</v>
      </c>
      <c r="G2901">
        <v>165</v>
      </c>
      <c r="H2901">
        <v>165</v>
      </c>
      <c r="I2901">
        <v>3360</v>
      </c>
      <c r="K2901">
        <v>1.6E-2</v>
      </c>
      <c r="L2901">
        <v>8.0000000000000004E-4</v>
      </c>
      <c r="M2901">
        <v>3210.3</v>
      </c>
      <c r="N2901">
        <v>5.91E-2</v>
      </c>
      <c r="O2901">
        <v>12.569000000000001</v>
      </c>
      <c r="P2901">
        <v>0.46329999999999999</v>
      </c>
      <c r="Q2901">
        <v>54414.3</v>
      </c>
      <c r="R2901" t="s">
        <v>333</v>
      </c>
      <c r="S2901" t="s">
        <v>38</v>
      </c>
      <c r="T2901" t="s">
        <v>28</v>
      </c>
      <c r="Y2901" t="s">
        <v>283</v>
      </c>
    </row>
    <row r="2902" spans="1:25" x14ac:dyDescent="0.45">
      <c r="A2902" t="s">
        <v>274</v>
      </c>
      <c r="B2902" t="s">
        <v>307</v>
      </c>
      <c r="C2902">
        <v>2401</v>
      </c>
      <c r="D2902">
        <v>12001</v>
      </c>
      <c r="E2902" t="s">
        <v>305</v>
      </c>
      <c r="F2902">
        <v>2013</v>
      </c>
      <c r="G2902">
        <v>232</v>
      </c>
      <c r="H2902">
        <v>232</v>
      </c>
      <c r="I2902">
        <v>5656</v>
      </c>
      <c r="K2902">
        <v>2.5000000000000001E-2</v>
      </c>
      <c r="L2902">
        <v>8.0000000000000004E-4</v>
      </c>
      <c r="M2902">
        <v>5051.7</v>
      </c>
      <c r="N2902">
        <v>5.8999999999999997E-2</v>
      </c>
      <c r="O2902">
        <v>26.914999999999999</v>
      </c>
      <c r="P2902">
        <v>0.62319999999999998</v>
      </c>
      <c r="Q2902">
        <v>85619</v>
      </c>
      <c r="R2902" t="s">
        <v>333</v>
      </c>
      <c r="S2902" t="s">
        <v>38</v>
      </c>
      <c r="T2902" t="s">
        <v>28</v>
      </c>
      <c r="Y2902" t="s">
        <v>283</v>
      </c>
    </row>
    <row r="2903" spans="1:25" x14ac:dyDescent="0.45">
      <c r="A2903" t="s">
        <v>274</v>
      </c>
      <c r="B2903" t="s">
        <v>307</v>
      </c>
      <c r="C2903">
        <v>2401</v>
      </c>
      <c r="D2903">
        <v>12001</v>
      </c>
      <c r="E2903" t="s">
        <v>305</v>
      </c>
      <c r="F2903">
        <v>2014</v>
      </c>
      <c r="G2903">
        <v>398</v>
      </c>
      <c r="H2903">
        <v>398</v>
      </c>
      <c r="I2903">
        <v>11461</v>
      </c>
      <c r="K2903">
        <v>6.6639999999999997</v>
      </c>
      <c r="L2903">
        <v>8.72E-2</v>
      </c>
      <c r="M2903">
        <v>9943.7999999999993</v>
      </c>
      <c r="N2903">
        <v>6.8400000000000002E-2</v>
      </c>
      <c r="O2903">
        <v>66.84</v>
      </c>
      <c r="P2903">
        <v>0.91479999999999995</v>
      </c>
      <c r="Q2903">
        <v>144010</v>
      </c>
      <c r="R2903" t="s">
        <v>333</v>
      </c>
      <c r="S2903" t="s">
        <v>38</v>
      </c>
      <c r="T2903" t="s">
        <v>28</v>
      </c>
      <c r="Y2903" t="s">
        <v>283</v>
      </c>
    </row>
    <row r="2904" spans="1:25" x14ac:dyDescent="0.45">
      <c r="A2904" t="s">
        <v>274</v>
      </c>
      <c r="B2904" t="s">
        <v>307</v>
      </c>
      <c r="C2904">
        <v>2401</v>
      </c>
      <c r="D2904">
        <v>12001</v>
      </c>
      <c r="E2904" t="s">
        <v>305</v>
      </c>
      <c r="F2904">
        <v>2015</v>
      </c>
      <c r="G2904">
        <v>95</v>
      </c>
      <c r="H2904">
        <v>95</v>
      </c>
      <c r="I2904">
        <v>2765</v>
      </c>
      <c r="K2904">
        <v>1.246</v>
      </c>
      <c r="L2904">
        <v>6.2199999999999998E-2</v>
      </c>
      <c r="M2904">
        <v>2507.3000000000002</v>
      </c>
      <c r="N2904">
        <v>6.5699999999999995E-2</v>
      </c>
      <c r="O2904">
        <v>16.335999999999999</v>
      </c>
      <c r="P2904">
        <v>0.85260000000000002</v>
      </c>
      <c r="Q2904">
        <v>37920.199999999997</v>
      </c>
      <c r="R2904" t="s">
        <v>333</v>
      </c>
      <c r="S2904" t="s">
        <v>38</v>
      </c>
      <c r="T2904" t="s">
        <v>28</v>
      </c>
      <c r="Y2904" t="s">
        <v>284</v>
      </c>
    </row>
    <row r="2905" spans="1:25" x14ac:dyDescent="0.45">
      <c r="A2905" t="s">
        <v>274</v>
      </c>
      <c r="B2905" t="s">
        <v>307</v>
      </c>
      <c r="C2905">
        <v>2401</v>
      </c>
      <c r="D2905">
        <v>14001</v>
      </c>
      <c r="E2905" t="s">
        <v>305</v>
      </c>
      <c r="F2905">
        <v>2009</v>
      </c>
      <c r="G2905">
        <v>307</v>
      </c>
      <c r="H2905">
        <v>307</v>
      </c>
      <c r="I2905">
        <v>7123</v>
      </c>
      <c r="K2905">
        <v>0.13200000000000001</v>
      </c>
      <c r="L2905">
        <v>5.4000000000000003E-3</v>
      </c>
      <c r="M2905">
        <v>6351.7</v>
      </c>
      <c r="N2905">
        <v>5.96E-2</v>
      </c>
      <c r="O2905">
        <v>23.78</v>
      </c>
      <c r="P2905">
        <v>0.44750000000000001</v>
      </c>
      <c r="Q2905">
        <v>107265.3</v>
      </c>
      <c r="R2905" t="s">
        <v>333</v>
      </c>
      <c r="S2905" t="s">
        <v>38</v>
      </c>
      <c r="T2905" t="s">
        <v>28</v>
      </c>
      <c r="Y2905" t="s">
        <v>103</v>
      </c>
    </row>
    <row r="2906" spans="1:25" x14ac:dyDescent="0.45">
      <c r="A2906" t="s">
        <v>274</v>
      </c>
      <c r="B2906" t="s">
        <v>307</v>
      </c>
      <c r="C2906">
        <v>2401</v>
      </c>
      <c r="D2906">
        <v>14001</v>
      </c>
      <c r="E2906" t="s">
        <v>305</v>
      </c>
      <c r="F2906">
        <v>2010</v>
      </c>
      <c r="G2906">
        <v>537</v>
      </c>
      <c r="H2906">
        <v>537</v>
      </c>
      <c r="I2906">
        <v>14359</v>
      </c>
      <c r="K2906">
        <v>0.77600000000000002</v>
      </c>
      <c r="L2906">
        <v>1.0999999999999999E-2</v>
      </c>
      <c r="M2906">
        <v>12937.5</v>
      </c>
      <c r="N2906">
        <v>6.0100000000000001E-2</v>
      </c>
      <c r="O2906">
        <v>48.823</v>
      </c>
      <c r="P2906">
        <v>0.45610000000000001</v>
      </c>
      <c r="Q2906">
        <v>216765</v>
      </c>
      <c r="R2906" t="s">
        <v>333</v>
      </c>
      <c r="S2906" t="s">
        <v>38</v>
      </c>
      <c r="T2906" t="s">
        <v>28</v>
      </c>
      <c r="Y2906" t="s">
        <v>103</v>
      </c>
    </row>
    <row r="2907" spans="1:25" x14ac:dyDescent="0.45">
      <c r="A2907" t="s">
        <v>274</v>
      </c>
      <c r="B2907" t="s">
        <v>307</v>
      </c>
      <c r="C2907">
        <v>2401</v>
      </c>
      <c r="D2907">
        <v>14001</v>
      </c>
      <c r="E2907" t="s">
        <v>305</v>
      </c>
      <c r="F2907">
        <v>2011</v>
      </c>
      <c r="G2907">
        <v>315</v>
      </c>
      <c r="H2907">
        <v>315</v>
      </c>
      <c r="I2907">
        <v>9245</v>
      </c>
      <c r="K2907">
        <v>0.249</v>
      </c>
      <c r="L2907">
        <v>4.7000000000000002E-3</v>
      </c>
      <c r="M2907">
        <v>8499.2999999999993</v>
      </c>
      <c r="N2907">
        <v>5.9400000000000001E-2</v>
      </c>
      <c r="O2907">
        <v>41.134</v>
      </c>
      <c r="P2907">
        <v>0.57489999999999997</v>
      </c>
      <c r="Q2907">
        <v>143314.6</v>
      </c>
      <c r="R2907" t="s">
        <v>333</v>
      </c>
      <c r="S2907" t="s">
        <v>38</v>
      </c>
      <c r="T2907" t="s">
        <v>28</v>
      </c>
      <c r="Y2907" t="s">
        <v>103</v>
      </c>
    </row>
    <row r="2908" spans="1:25" x14ac:dyDescent="0.45">
      <c r="A2908" t="s">
        <v>274</v>
      </c>
      <c r="B2908" t="s">
        <v>307</v>
      </c>
      <c r="C2908">
        <v>2401</v>
      </c>
      <c r="D2908">
        <v>14001</v>
      </c>
      <c r="E2908" t="s">
        <v>305</v>
      </c>
      <c r="F2908">
        <v>2012</v>
      </c>
      <c r="G2908">
        <v>160</v>
      </c>
      <c r="H2908">
        <v>160</v>
      </c>
      <c r="I2908">
        <v>4608</v>
      </c>
      <c r="K2908">
        <v>2.1999999999999999E-2</v>
      </c>
      <c r="L2908">
        <v>8.9999999999999998E-4</v>
      </c>
      <c r="M2908">
        <v>4339.3</v>
      </c>
      <c r="N2908">
        <v>5.8999999999999997E-2</v>
      </c>
      <c r="O2908">
        <v>25.734999999999999</v>
      </c>
      <c r="P2908">
        <v>0.7</v>
      </c>
      <c r="Q2908">
        <v>73528</v>
      </c>
      <c r="R2908" t="s">
        <v>333</v>
      </c>
      <c r="S2908" t="s">
        <v>38</v>
      </c>
      <c r="T2908" t="s">
        <v>28</v>
      </c>
      <c r="Y2908" t="s">
        <v>283</v>
      </c>
    </row>
    <row r="2909" spans="1:25" x14ac:dyDescent="0.45">
      <c r="A2909" t="s">
        <v>274</v>
      </c>
      <c r="B2909" t="s">
        <v>307</v>
      </c>
      <c r="C2909">
        <v>2401</v>
      </c>
      <c r="D2909">
        <v>14001</v>
      </c>
      <c r="E2909" t="s">
        <v>305</v>
      </c>
      <c r="F2909">
        <v>2013</v>
      </c>
      <c r="G2909">
        <v>0</v>
      </c>
      <c r="H2909">
        <v>0</v>
      </c>
      <c r="R2909" t="s">
        <v>333</v>
      </c>
      <c r="S2909" t="s">
        <v>38</v>
      </c>
      <c r="T2909" t="s">
        <v>28</v>
      </c>
      <c r="Y2909" t="s">
        <v>283</v>
      </c>
    </row>
    <row r="2910" spans="1:25" x14ac:dyDescent="0.45">
      <c r="A2910" t="s">
        <v>274</v>
      </c>
      <c r="B2910" t="s">
        <v>307</v>
      </c>
      <c r="C2910">
        <v>2401</v>
      </c>
      <c r="D2910">
        <v>14001</v>
      </c>
      <c r="E2910" t="s">
        <v>305</v>
      </c>
      <c r="F2910">
        <v>2014</v>
      </c>
      <c r="G2910">
        <v>115</v>
      </c>
      <c r="H2910">
        <v>115</v>
      </c>
      <c r="I2910">
        <v>2546</v>
      </c>
      <c r="K2910">
        <v>0.01</v>
      </c>
      <c r="L2910">
        <v>6.9999999999999999E-4</v>
      </c>
      <c r="M2910">
        <v>1974.9</v>
      </c>
      <c r="N2910">
        <v>5.8999999999999997E-2</v>
      </c>
      <c r="O2910">
        <v>11.712999999999999</v>
      </c>
      <c r="P2910">
        <v>0.70009999999999994</v>
      </c>
      <c r="Q2910">
        <v>33466.5</v>
      </c>
      <c r="R2910" t="s">
        <v>333</v>
      </c>
      <c r="S2910" t="s">
        <v>38</v>
      </c>
      <c r="T2910" t="s">
        <v>28</v>
      </c>
      <c r="Y2910" t="s">
        <v>283</v>
      </c>
    </row>
    <row r="2911" spans="1:25" x14ac:dyDescent="0.45">
      <c r="A2911" t="s">
        <v>274</v>
      </c>
      <c r="B2911" t="s">
        <v>307</v>
      </c>
      <c r="C2911">
        <v>2401</v>
      </c>
      <c r="D2911">
        <v>14001</v>
      </c>
      <c r="E2911" t="s">
        <v>305</v>
      </c>
      <c r="F2911">
        <v>2015</v>
      </c>
      <c r="G2911">
        <v>9</v>
      </c>
      <c r="H2911">
        <v>9</v>
      </c>
      <c r="I2911">
        <v>197</v>
      </c>
      <c r="K2911">
        <v>1E-3</v>
      </c>
      <c r="L2911">
        <v>5.9999999999999995E-4</v>
      </c>
      <c r="M2911">
        <v>161.5</v>
      </c>
      <c r="N2911">
        <v>5.8799999999999998E-2</v>
      </c>
      <c r="O2911">
        <v>0.95799999999999996</v>
      </c>
      <c r="P2911">
        <v>0.69989999999999997</v>
      </c>
      <c r="Q2911">
        <v>2737.3</v>
      </c>
      <c r="R2911" t="s">
        <v>333</v>
      </c>
      <c r="S2911" t="s">
        <v>38</v>
      </c>
      <c r="T2911" t="s">
        <v>28</v>
      </c>
      <c r="Y2911" t="s">
        <v>284</v>
      </c>
    </row>
    <row r="2912" spans="1:25" x14ac:dyDescent="0.45">
      <c r="A2912" t="s">
        <v>274</v>
      </c>
      <c r="B2912" t="s">
        <v>307</v>
      </c>
      <c r="C2912">
        <v>2401</v>
      </c>
      <c r="D2912">
        <v>16001</v>
      </c>
      <c r="E2912" t="s">
        <v>305</v>
      </c>
      <c r="F2912">
        <v>2009</v>
      </c>
      <c r="G2912">
        <v>307</v>
      </c>
      <c r="H2912">
        <v>307</v>
      </c>
      <c r="I2912">
        <v>7283</v>
      </c>
      <c r="K2912">
        <v>0.222</v>
      </c>
      <c r="L2912">
        <v>6.7000000000000002E-3</v>
      </c>
      <c r="M2912">
        <v>6512.7</v>
      </c>
      <c r="N2912">
        <v>5.9700000000000003E-2</v>
      </c>
      <c r="O2912">
        <v>24.451000000000001</v>
      </c>
      <c r="P2912">
        <v>0.4496</v>
      </c>
      <c r="Q2912">
        <v>109657.60000000001</v>
      </c>
      <c r="R2912" t="s">
        <v>333</v>
      </c>
      <c r="S2912" t="s">
        <v>38</v>
      </c>
      <c r="T2912" t="s">
        <v>28</v>
      </c>
      <c r="Y2912" t="s">
        <v>103</v>
      </c>
    </row>
    <row r="2913" spans="1:25" x14ac:dyDescent="0.45">
      <c r="A2913" t="s">
        <v>274</v>
      </c>
      <c r="B2913" t="s">
        <v>307</v>
      </c>
      <c r="C2913">
        <v>2401</v>
      </c>
      <c r="D2913">
        <v>16001</v>
      </c>
      <c r="E2913" t="s">
        <v>305</v>
      </c>
      <c r="F2913">
        <v>2010</v>
      </c>
      <c r="G2913">
        <v>511</v>
      </c>
      <c r="H2913">
        <v>511</v>
      </c>
      <c r="I2913">
        <v>14119</v>
      </c>
      <c r="K2913">
        <v>0.6</v>
      </c>
      <c r="L2913">
        <v>9.1000000000000004E-3</v>
      </c>
      <c r="M2913">
        <v>12686.8</v>
      </c>
      <c r="N2913">
        <v>5.9900000000000002E-2</v>
      </c>
      <c r="O2913">
        <v>47.771000000000001</v>
      </c>
      <c r="P2913">
        <v>0.45329999999999998</v>
      </c>
      <c r="Q2913">
        <v>213164.6</v>
      </c>
      <c r="R2913" t="s">
        <v>333</v>
      </c>
      <c r="S2913" t="s">
        <v>38</v>
      </c>
      <c r="T2913" t="s">
        <v>28</v>
      </c>
      <c r="Y2913" t="s">
        <v>103</v>
      </c>
    </row>
    <row r="2914" spans="1:25" x14ac:dyDescent="0.45">
      <c r="A2914" t="s">
        <v>274</v>
      </c>
      <c r="B2914" t="s">
        <v>307</v>
      </c>
      <c r="C2914">
        <v>2401</v>
      </c>
      <c r="D2914">
        <v>16001</v>
      </c>
      <c r="E2914" t="s">
        <v>305</v>
      </c>
      <c r="F2914">
        <v>2011</v>
      </c>
      <c r="G2914">
        <v>297</v>
      </c>
      <c r="H2914">
        <v>297</v>
      </c>
      <c r="I2914">
        <v>8840</v>
      </c>
      <c r="K2914">
        <v>0.37</v>
      </c>
      <c r="L2914">
        <v>5.5999999999999999E-3</v>
      </c>
      <c r="M2914">
        <v>8159.7</v>
      </c>
      <c r="N2914">
        <v>5.9499999999999997E-2</v>
      </c>
      <c r="O2914">
        <v>39.75</v>
      </c>
      <c r="P2914">
        <v>0.57799999999999996</v>
      </c>
      <c r="Q2914">
        <v>137095</v>
      </c>
      <c r="R2914" t="s">
        <v>333</v>
      </c>
      <c r="S2914" t="s">
        <v>38</v>
      </c>
      <c r="T2914" t="s">
        <v>28</v>
      </c>
      <c r="Y2914" t="s">
        <v>103</v>
      </c>
    </row>
    <row r="2915" spans="1:25" x14ac:dyDescent="0.45">
      <c r="A2915" t="s">
        <v>274</v>
      </c>
      <c r="B2915" t="s">
        <v>307</v>
      </c>
      <c r="C2915">
        <v>2401</v>
      </c>
      <c r="D2915">
        <v>16001</v>
      </c>
      <c r="E2915" t="s">
        <v>305</v>
      </c>
      <c r="F2915">
        <v>2012</v>
      </c>
      <c r="G2915">
        <v>155</v>
      </c>
      <c r="H2915">
        <v>155</v>
      </c>
      <c r="I2915">
        <v>4252</v>
      </c>
      <c r="K2915">
        <v>0.02</v>
      </c>
      <c r="L2915">
        <v>8.9999999999999998E-4</v>
      </c>
      <c r="M2915">
        <v>4003.8</v>
      </c>
      <c r="N2915">
        <v>5.8999999999999997E-2</v>
      </c>
      <c r="O2915">
        <v>23.748999999999999</v>
      </c>
      <c r="P2915">
        <v>0.7</v>
      </c>
      <c r="Q2915">
        <v>67855.399999999994</v>
      </c>
      <c r="R2915" t="s">
        <v>333</v>
      </c>
      <c r="S2915" t="s">
        <v>38</v>
      </c>
      <c r="T2915" t="s">
        <v>28</v>
      </c>
      <c r="Y2915" t="s">
        <v>283</v>
      </c>
    </row>
    <row r="2916" spans="1:25" x14ac:dyDescent="0.45">
      <c r="A2916" t="s">
        <v>274</v>
      </c>
      <c r="B2916" t="s">
        <v>307</v>
      </c>
      <c r="C2916">
        <v>2401</v>
      </c>
      <c r="D2916">
        <v>16001</v>
      </c>
      <c r="E2916" t="s">
        <v>305</v>
      </c>
      <c r="F2916">
        <v>2013</v>
      </c>
      <c r="G2916">
        <v>0</v>
      </c>
      <c r="H2916">
        <v>0</v>
      </c>
      <c r="R2916" t="s">
        <v>333</v>
      </c>
      <c r="S2916" t="s">
        <v>38</v>
      </c>
      <c r="T2916" t="s">
        <v>28</v>
      </c>
      <c r="Y2916" t="s">
        <v>283</v>
      </c>
    </row>
    <row r="2917" spans="1:25" x14ac:dyDescent="0.45">
      <c r="A2917" t="s">
        <v>274</v>
      </c>
      <c r="B2917" t="s">
        <v>307</v>
      </c>
      <c r="C2917">
        <v>2401</v>
      </c>
      <c r="D2917">
        <v>16001</v>
      </c>
      <c r="E2917" t="s">
        <v>305</v>
      </c>
      <c r="F2917">
        <v>2014</v>
      </c>
      <c r="G2917">
        <v>87</v>
      </c>
      <c r="H2917">
        <v>87</v>
      </c>
      <c r="I2917">
        <v>2030</v>
      </c>
      <c r="K2917">
        <v>0.01</v>
      </c>
      <c r="L2917">
        <v>8.9999999999999998E-4</v>
      </c>
      <c r="M2917">
        <v>1884.3</v>
      </c>
      <c r="N2917">
        <v>5.8999999999999997E-2</v>
      </c>
      <c r="O2917">
        <v>11.176</v>
      </c>
      <c r="P2917">
        <v>0.7</v>
      </c>
      <c r="Q2917">
        <v>31929.7</v>
      </c>
      <c r="R2917" t="s">
        <v>333</v>
      </c>
      <c r="S2917" t="s">
        <v>38</v>
      </c>
      <c r="T2917" t="s">
        <v>28</v>
      </c>
      <c r="Y2917" t="s">
        <v>283</v>
      </c>
    </row>
    <row r="2918" spans="1:25" x14ac:dyDescent="0.45">
      <c r="A2918" t="s">
        <v>274</v>
      </c>
      <c r="B2918" t="s">
        <v>307</v>
      </c>
      <c r="C2918">
        <v>2401</v>
      </c>
      <c r="D2918">
        <v>16001</v>
      </c>
      <c r="E2918" t="s">
        <v>305</v>
      </c>
      <c r="F2918">
        <v>2015</v>
      </c>
      <c r="G2918">
        <v>4</v>
      </c>
      <c r="H2918">
        <v>4</v>
      </c>
      <c r="I2918">
        <v>88</v>
      </c>
      <c r="K2918">
        <v>0</v>
      </c>
      <c r="L2918">
        <v>5.0000000000000001E-4</v>
      </c>
      <c r="M2918">
        <v>72.2</v>
      </c>
      <c r="N2918">
        <v>5.8500000000000003E-2</v>
      </c>
      <c r="O2918">
        <v>0.42799999999999999</v>
      </c>
      <c r="P2918">
        <v>0.69899999999999995</v>
      </c>
      <c r="Q2918">
        <v>1222.8</v>
      </c>
      <c r="R2918" t="s">
        <v>333</v>
      </c>
      <c r="S2918" t="s">
        <v>38</v>
      </c>
      <c r="T2918" t="s">
        <v>28</v>
      </c>
      <c r="Y2918" t="s">
        <v>284</v>
      </c>
    </row>
    <row r="2919" spans="1:25" x14ac:dyDescent="0.45">
      <c r="A2919" t="s">
        <v>274</v>
      </c>
      <c r="B2919" t="s">
        <v>307</v>
      </c>
      <c r="C2919">
        <v>2401</v>
      </c>
      <c r="D2919">
        <v>18001</v>
      </c>
      <c r="E2919" t="s">
        <v>305</v>
      </c>
      <c r="F2919">
        <v>2009</v>
      </c>
      <c r="G2919">
        <v>301</v>
      </c>
      <c r="H2919">
        <v>301</v>
      </c>
      <c r="I2919">
        <v>6283</v>
      </c>
      <c r="K2919">
        <v>0.19400000000000001</v>
      </c>
      <c r="L2919">
        <v>6.1000000000000004E-3</v>
      </c>
      <c r="M2919">
        <v>5620.7</v>
      </c>
      <c r="N2919">
        <v>5.96E-2</v>
      </c>
      <c r="O2919">
        <v>21.081</v>
      </c>
      <c r="P2919">
        <v>0.44850000000000001</v>
      </c>
      <c r="Q2919">
        <v>94621.9</v>
      </c>
      <c r="R2919" t="s">
        <v>333</v>
      </c>
      <c r="S2919" t="s">
        <v>38</v>
      </c>
      <c r="T2919" t="s">
        <v>28</v>
      </c>
      <c r="Y2919" t="s">
        <v>103</v>
      </c>
    </row>
    <row r="2920" spans="1:25" x14ac:dyDescent="0.45">
      <c r="A2920" t="s">
        <v>274</v>
      </c>
      <c r="B2920" t="s">
        <v>307</v>
      </c>
      <c r="C2920">
        <v>2401</v>
      </c>
      <c r="D2920">
        <v>18001</v>
      </c>
      <c r="E2920" t="s">
        <v>305</v>
      </c>
      <c r="F2920">
        <v>2010</v>
      </c>
      <c r="G2920">
        <v>487</v>
      </c>
      <c r="H2920">
        <v>487</v>
      </c>
      <c r="I2920">
        <v>12674</v>
      </c>
      <c r="K2920">
        <v>0.78800000000000003</v>
      </c>
      <c r="L2920">
        <v>1.12E-2</v>
      </c>
      <c r="M2920">
        <v>11452.3</v>
      </c>
      <c r="N2920">
        <v>6.0100000000000001E-2</v>
      </c>
      <c r="O2920">
        <v>43.34</v>
      </c>
      <c r="P2920">
        <v>0.45679999999999998</v>
      </c>
      <c r="Q2920">
        <v>191513.4</v>
      </c>
      <c r="R2920" t="s">
        <v>333</v>
      </c>
      <c r="S2920" t="s">
        <v>38</v>
      </c>
      <c r="T2920" t="s">
        <v>28</v>
      </c>
      <c r="Y2920" t="s">
        <v>103</v>
      </c>
    </row>
    <row r="2921" spans="1:25" x14ac:dyDescent="0.45">
      <c r="A2921" t="s">
        <v>274</v>
      </c>
      <c r="B2921" t="s">
        <v>307</v>
      </c>
      <c r="C2921">
        <v>2401</v>
      </c>
      <c r="D2921">
        <v>18001</v>
      </c>
      <c r="E2921" t="s">
        <v>305</v>
      </c>
      <c r="F2921">
        <v>2011</v>
      </c>
      <c r="G2921">
        <v>309</v>
      </c>
      <c r="H2921">
        <v>309</v>
      </c>
      <c r="I2921">
        <v>8775</v>
      </c>
      <c r="K2921">
        <v>0.27300000000000002</v>
      </c>
      <c r="L2921">
        <v>4.1000000000000003E-3</v>
      </c>
      <c r="M2921">
        <v>8085.3</v>
      </c>
      <c r="N2921">
        <v>5.9299999999999999E-2</v>
      </c>
      <c r="O2921">
        <v>39.814</v>
      </c>
      <c r="P2921">
        <v>0.58069999999999999</v>
      </c>
      <c r="Q2921">
        <v>136176.20000000001</v>
      </c>
      <c r="R2921" t="s">
        <v>333</v>
      </c>
      <c r="S2921" t="s">
        <v>38</v>
      </c>
      <c r="T2921" t="s">
        <v>28</v>
      </c>
      <c r="Y2921" t="s">
        <v>103</v>
      </c>
    </row>
    <row r="2922" spans="1:25" x14ac:dyDescent="0.45">
      <c r="A2922" t="s">
        <v>274</v>
      </c>
      <c r="B2922" t="s">
        <v>307</v>
      </c>
      <c r="C2922">
        <v>2401</v>
      </c>
      <c r="D2922">
        <v>18001</v>
      </c>
      <c r="E2922" t="s">
        <v>305</v>
      </c>
      <c r="F2922">
        <v>2012</v>
      </c>
      <c r="G2922">
        <v>160</v>
      </c>
      <c r="H2922">
        <v>160</v>
      </c>
      <c r="I2922">
        <v>4509</v>
      </c>
      <c r="K2922">
        <v>2.1999999999999999E-2</v>
      </c>
      <c r="L2922">
        <v>8.9999999999999998E-4</v>
      </c>
      <c r="M2922">
        <v>4274.7</v>
      </c>
      <c r="N2922">
        <v>5.8999999999999997E-2</v>
      </c>
      <c r="O2922">
        <v>25.358000000000001</v>
      </c>
      <c r="P2922">
        <v>0.69989999999999997</v>
      </c>
      <c r="Q2922">
        <v>72449.899999999994</v>
      </c>
      <c r="R2922" t="s">
        <v>333</v>
      </c>
      <c r="S2922" t="s">
        <v>38</v>
      </c>
      <c r="T2922" t="s">
        <v>28</v>
      </c>
      <c r="Y2922" t="s">
        <v>283</v>
      </c>
    </row>
    <row r="2923" spans="1:25" x14ac:dyDescent="0.45">
      <c r="A2923" t="s">
        <v>274</v>
      </c>
      <c r="B2923" t="s">
        <v>307</v>
      </c>
      <c r="C2923">
        <v>2401</v>
      </c>
      <c r="D2923">
        <v>18001</v>
      </c>
      <c r="E2923" t="s">
        <v>305</v>
      </c>
      <c r="F2923">
        <v>2013</v>
      </c>
      <c r="G2923">
        <v>0</v>
      </c>
      <c r="H2923">
        <v>0</v>
      </c>
      <c r="R2923" t="s">
        <v>333</v>
      </c>
      <c r="S2923" t="s">
        <v>38</v>
      </c>
      <c r="T2923" t="s">
        <v>28</v>
      </c>
      <c r="Y2923" t="s">
        <v>283</v>
      </c>
    </row>
    <row r="2924" spans="1:25" x14ac:dyDescent="0.45">
      <c r="A2924" t="s">
        <v>274</v>
      </c>
      <c r="B2924" t="s">
        <v>307</v>
      </c>
      <c r="C2924">
        <v>2401</v>
      </c>
      <c r="D2924">
        <v>18001</v>
      </c>
      <c r="E2924" t="s">
        <v>305</v>
      </c>
      <c r="F2924">
        <v>2014</v>
      </c>
      <c r="G2924">
        <v>95</v>
      </c>
      <c r="H2924">
        <v>95</v>
      </c>
      <c r="I2924">
        <v>2158</v>
      </c>
      <c r="K2924">
        <v>0.01</v>
      </c>
      <c r="L2924">
        <v>8.0000000000000004E-4</v>
      </c>
      <c r="M2924">
        <v>1996</v>
      </c>
      <c r="N2924">
        <v>5.8900000000000001E-2</v>
      </c>
      <c r="O2924">
        <v>11.837999999999999</v>
      </c>
      <c r="P2924">
        <v>0.7</v>
      </c>
      <c r="Q2924">
        <v>33822.400000000001</v>
      </c>
      <c r="R2924" t="s">
        <v>333</v>
      </c>
      <c r="S2924" t="s">
        <v>38</v>
      </c>
      <c r="T2924" t="s">
        <v>28</v>
      </c>
      <c r="Y2924" t="s">
        <v>283</v>
      </c>
    </row>
    <row r="2925" spans="1:25" x14ac:dyDescent="0.45">
      <c r="A2925" t="s">
        <v>274</v>
      </c>
      <c r="B2925" t="s">
        <v>307</v>
      </c>
      <c r="C2925">
        <v>2401</v>
      </c>
      <c r="D2925">
        <v>18001</v>
      </c>
      <c r="E2925" t="s">
        <v>305</v>
      </c>
      <c r="F2925">
        <v>2015</v>
      </c>
      <c r="G2925">
        <v>5</v>
      </c>
      <c r="H2925">
        <v>5</v>
      </c>
      <c r="I2925">
        <v>188</v>
      </c>
      <c r="K2925">
        <v>1E-3</v>
      </c>
      <c r="L2925">
        <v>1E-3</v>
      </c>
      <c r="M2925">
        <v>154.19999999999999</v>
      </c>
      <c r="N2925">
        <v>5.8999999999999997E-2</v>
      </c>
      <c r="O2925">
        <v>0.91400000000000003</v>
      </c>
      <c r="P2925">
        <v>0.7</v>
      </c>
      <c r="Q2925">
        <v>2612.3000000000002</v>
      </c>
      <c r="R2925" t="s">
        <v>333</v>
      </c>
      <c r="S2925" t="s">
        <v>38</v>
      </c>
      <c r="T2925" t="s">
        <v>28</v>
      </c>
      <c r="Y2925" t="s">
        <v>284</v>
      </c>
    </row>
    <row r="2926" spans="1:25" x14ac:dyDescent="0.45">
      <c r="A2926" t="s">
        <v>274</v>
      </c>
      <c r="B2926" t="s">
        <v>307</v>
      </c>
      <c r="C2926">
        <v>2401</v>
      </c>
      <c r="D2926">
        <v>20001</v>
      </c>
      <c r="E2926" t="s">
        <v>305</v>
      </c>
      <c r="F2926">
        <v>2009</v>
      </c>
      <c r="G2926">
        <v>274</v>
      </c>
      <c r="H2926">
        <v>274</v>
      </c>
      <c r="I2926">
        <v>6084</v>
      </c>
      <c r="K2926">
        <v>0.16600000000000001</v>
      </c>
      <c r="L2926">
        <v>5.1999999999999998E-3</v>
      </c>
      <c r="M2926">
        <v>5455.8</v>
      </c>
      <c r="N2926">
        <v>5.9499999999999997E-2</v>
      </c>
      <c r="O2926">
        <v>20.472000000000001</v>
      </c>
      <c r="P2926">
        <v>0.44729999999999998</v>
      </c>
      <c r="Q2926">
        <v>91940.1</v>
      </c>
      <c r="R2926" t="s">
        <v>333</v>
      </c>
      <c r="S2926" t="s">
        <v>38</v>
      </c>
      <c r="T2926" t="s">
        <v>28</v>
      </c>
      <c r="Y2926" t="s">
        <v>103</v>
      </c>
    </row>
    <row r="2927" spans="1:25" x14ac:dyDescent="0.45">
      <c r="A2927" t="s">
        <v>274</v>
      </c>
      <c r="B2927" t="s">
        <v>307</v>
      </c>
      <c r="C2927">
        <v>2401</v>
      </c>
      <c r="D2927">
        <v>20001</v>
      </c>
      <c r="E2927" t="s">
        <v>305</v>
      </c>
      <c r="F2927">
        <v>2010</v>
      </c>
      <c r="G2927">
        <v>520</v>
      </c>
      <c r="H2927">
        <v>520</v>
      </c>
      <c r="I2927">
        <v>14322</v>
      </c>
      <c r="K2927">
        <v>1.2909999999999999</v>
      </c>
      <c r="L2927">
        <v>1.1299999999999999E-2</v>
      </c>
      <c r="M2927">
        <v>13007.9</v>
      </c>
      <c r="N2927">
        <v>6.0100000000000001E-2</v>
      </c>
      <c r="O2927">
        <v>49.500999999999998</v>
      </c>
      <c r="P2927">
        <v>0.45679999999999998</v>
      </c>
      <c r="Q2927">
        <v>216013.8</v>
      </c>
      <c r="R2927" t="s">
        <v>333</v>
      </c>
      <c r="S2927" t="s">
        <v>38</v>
      </c>
      <c r="T2927" t="s">
        <v>28</v>
      </c>
      <c r="Y2927" t="s">
        <v>103</v>
      </c>
    </row>
    <row r="2928" spans="1:25" x14ac:dyDescent="0.45">
      <c r="A2928" t="s">
        <v>274</v>
      </c>
      <c r="B2928" t="s">
        <v>307</v>
      </c>
      <c r="C2928">
        <v>2401</v>
      </c>
      <c r="D2928">
        <v>20001</v>
      </c>
      <c r="E2928" t="s">
        <v>305</v>
      </c>
      <c r="F2928">
        <v>2011</v>
      </c>
      <c r="G2928">
        <v>291</v>
      </c>
      <c r="H2928">
        <v>291</v>
      </c>
      <c r="I2928">
        <v>6820</v>
      </c>
      <c r="K2928">
        <v>0.1</v>
      </c>
      <c r="L2928">
        <v>2.8999999999999998E-3</v>
      </c>
      <c r="M2928">
        <v>6254.3</v>
      </c>
      <c r="N2928">
        <v>5.9200000000000003E-2</v>
      </c>
      <c r="O2928">
        <v>30.186</v>
      </c>
      <c r="P2928">
        <v>0.57110000000000005</v>
      </c>
      <c r="Q2928">
        <v>105755.4</v>
      </c>
      <c r="R2928" t="s">
        <v>333</v>
      </c>
      <c r="S2928" t="s">
        <v>38</v>
      </c>
      <c r="T2928" t="s">
        <v>28</v>
      </c>
      <c r="Y2928" t="s">
        <v>103</v>
      </c>
    </row>
    <row r="2929" spans="1:25" x14ac:dyDescent="0.45">
      <c r="A2929" t="s">
        <v>274</v>
      </c>
      <c r="B2929" t="s">
        <v>307</v>
      </c>
      <c r="C2929">
        <v>2401</v>
      </c>
      <c r="D2929">
        <v>20001</v>
      </c>
      <c r="E2929" t="s">
        <v>305</v>
      </c>
      <c r="F2929">
        <v>2012</v>
      </c>
      <c r="G2929">
        <v>135</v>
      </c>
      <c r="H2929">
        <v>135</v>
      </c>
      <c r="I2929">
        <v>3767</v>
      </c>
      <c r="K2929">
        <v>1.7999999999999999E-2</v>
      </c>
      <c r="L2929">
        <v>8.9999999999999998E-4</v>
      </c>
      <c r="M2929">
        <v>3547.4</v>
      </c>
      <c r="N2929">
        <v>5.91E-2</v>
      </c>
      <c r="O2929">
        <v>21.042000000000002</v>
      </c>
      <c r="P2929">
        <v>0.69989999999999997</v>
      </c>
      <c r="Q2929">
        <v>60120.800000000003</v>
      </c>
      <c r="R2929" t="s">
        <v>333</v>
      </c>
      <c r="S2929" t="s">
        <v>38</v>
      </c>
      <c r="T2929" t="s">
        <v>28</v>
      </c>
      <c r="Y2929" t="s">
        <v>283</v>
      </c>
    </row>
    <row r="2930" spans="1:25" x14ac:dyDescent="0.45">
      <c r="A2930" t="s">
        <v>274</v>
      </c>
      <c r="B2930" t="s">
        <v>307</v>
      </c>
      <c r="C2930">
        <v>2401</v>
      </c>
      <c r="D2930">
        <v>20001</v>
      </c>
      <c r="E2930" t="s">
        <v>305</v>
      </c>
      <c r="F2930">
        <v>2013</v>
      </c>
      <c r="G2930">
        <v>0</v>
      </c>
      <c r="H2930">
        <v>0</v>
      </c>
      <c r="R2930" t="s">
        <v>333</v>
      </c>
      <c r="S2930" t="s">
        <v>38</v>
      </c>
      <c r="T2930" t="s">
        <v>28</v>
      </c>
      <c r="Y2930" t="s">
        <v>283</v>
      </c>
    </row>
    <row r="2931" spans="1:25" x14ac:dyDescent="0.45">
      <c r="A2931" t="s">
        <v>274</v>
      </c>
      <c r="B2931" t="s">
        <v>307</v>
      </c>
      <c r="C2931">
        <v>2401</v>
      </c>
      <c r="D2931">
        <v>20001</v>
      </c>
      <c r="E2931" t="s">
        <v>305</v>
      </c>
      <c r="F2931">
        <v>2014</v>
      </c>
      <c r="G2931">
        <v>97</v>
      </c>
      <c r="H2931">
        <v>97</v>
      </c>
      <c r="I2931">
        <v>2163</v>
      </c>
      <c r="K2931">
        <v>0.01</v>
      </c>
      <c r="L2931">
        <v>6.9999999999999999E-4</v>
      </c>
      <c r="M2931">
        <v>1998.7</v>
      </c>
      <c r="N2931">
        <v>5.8999999999999997E-2</v>
      </c>
      <c r="O2931">
        <v>11.853999999999999</v>
      </c>
      <c r="P2931">
        <v>0.70009999999999994</v>
      </c>
      <c r="Q2931">
        <v>33865.4</v>
      </c>
      <c r="R2931" t="s">
        <v>333</v>
      </c>
      <c r="S2931" t="s">
        <v>38</v>
      </c>
      <c r="T2931" t="s">
        <v>28</v>
      </c>
      <c r="Y2931" t="s">
        <v>283</v>
      </c>
    </row>
    <row r="2932" spans="1:25" x14ac:dyDescent="0.45">
      <c r="A2932" t="s">
        <v>274</v>
      </c>
      <c r="B2932" t="s">
        <v>307</v>
      </c>
      <c r="C2932">
        <v>2401</v>
      </c>
      <c r="D2932">
        <v>20001</v>
      </c>
      <c r="E2932" t="s">
        <v>305</v>
      </c>
      <c r="F2932">
        <v>2015</v>
      </c>
      <c r="G2932">
        <v>2</v>
      </c>
      <c r="H2932">
        <v>2</v>
      </c>
      <c r="I2932">
        <v>34</v>
      </c>
      <c r="K2932">
        <v>0</v>
      </c>
      <c r="L2932">
        <v>5.0000000000000001E-4</v>
      </c>
      <c r="M2932">
        <v>27.9</v>
      </c>
      <c r="N2932">
        <v>5.9499999999999997E-2</v>
      </c>
      <c r="O2932">
        <v>0.16500000000000001</v>
      </c>
      <c r="P2932">
        <v>0.7</v>
      </c>
      <c r="Q2932">
        <v>472.4</v>
      </c>
      <c r="R2932" t="s">
        <v>333</v>
      </c>
      <c r="S2932" t="s">
        <v>38</v>
      </c>
      <c r="T2932" t="s">
        <v>28</v>
      </c>
      <c r="Y2932" t="s">
        <v>284</v>
      </c>
    </row>
    <row r="2933" spans="1:25" x14ac:dyDescent="0.45">
      <c r="A2933" t="s">
        <v>274</v>
      </c>
      <c r="B2933" t="s">
        <v>307</v>
      </c>
      <c r="C2933">
        <v>2401</v>
      </c>
      <c r="D2933">
        <v>2001</v>
      </c>
      <c r="E2933" t="s">
        <v>305</v>
      </c>
      <c r="F2933">
        <v>2009</v>
      </c>
      <c r="G2933">
        <v>344</v>
      </c>
      <c r="H2933">
        <v>344</v>
      </c>
      <c r="I2933">
        <v>7386</v>
      </c>
      <c r="K2933">
        <v>0.64300000000000002</v>
      </c>
      <c r="L2933">
        <v>1.0699999999999999E-2</v>
      </c>
      <c r="M2933">
        <v>6701.9</v>
      </c>
      <c r="N2933">
        <v>6.0100000000000001E-2</v>
      </c>
      <c r="O2933">
        <v>37.521999999999998</v>
      </c>
      <c r="P2933">
        <v>0.67849999999999999</v>
      </c>
      <c r="Q2933">
        <v>111314.5</v>
      </c>
      <c r="R2933" t="s">
        <v>333</v>
      </c>
      <c r="S2933" t="s">
        <v>38</v>
      </c>
      <c r="T2933" t="s">
        <v>28</v>
      </c>
      <c r="Y2933" t="s">
        <v>103</v>
      </c>
    </row>
    <row r="2934" spans="1:25" x14ac:dyDescent="0.45">
      <c r="A2934" t="s">
        <v>274</v>
      </c>
      <c r="B2934" t="s">
        <v>307</v>
      </c>
      <c r="C2934">
        <v>2401</v>
      </c>
      <c r="D2934">
        <v>2001</v>
      </c>
      <c r="E2934" t="s">
        <v>305</v>
      </c>
      <c r="F2934">
        <v>2010</v>
      </c>
      <c r="G2934">
        <v>663</v>
      </c>
      <c r="H2934">
        <v>663</v>
      </c>
      <c r="I2934">
        <v>17026</v>
      </c>
      <c r="K2934">
        <v>1.448</v>
      </c>
      <c r="L2934">
        <v>1.15E-2</v>
      </c>
      <c r="M2934">
        <v>15393</v>
      </c>
      <c r="N2934">
        <v>6.0100000000000001E-2</v>
      </c>
      <c r="O2934">
        <v>60.915999999999997</v>
      </c>
      <c r="P2934">
        <v>0.4758</v>
      </c>
      <c r="Q2934">
        <v>255963.6</v>
      </c>
      <c r="R2934" t="s">
        <v>333</v>
      </c>
      <c r="S2934" t="s">
        <v>38</v>
      </c>
      <c r="T2934" t="s">
        <v>28</v>
      </c>
      <c r="Y2934" t="s">
        <v>103</v>
      </c>
    </row>
    <row r="2935" spans="1:25" x14ac:dyDescent="0.45">
      <c r="A2935" t="s">
        <v>274</v>
      </c>
      <c r="B2935" t="s">
        <v>307</v>
      </c>
      <c r="C2935">
        <v>2401</v>
      </c>
      <c r="D2935">
        <v>2001</v>
      </c>
      <c r="E2935" t="s">
        <v>305</v>
      </c>
      <c r="F2935">
        <v>2011</v>
      </c>
      <c r="G2935">
        <v>402</v>
      </c>
      <c r="H2935">
        <v>402</v>
      </c>
      <c r="I2935">
        <v>9761</v>
      </c>
      <c r="K2935">
        <v>0.186</v>
      </c>
      <c r="L2935">
        <v>3.8999999999999998E-3</v>
      </c>
      <c r="M2935">
        <v>8978.2000000000007</v>
      </c>
      <c r="N2935">
        <v>5.9299999999999999E-2</v>
      </c>
      <c r="O2935">
        <v>35.027999999999999</v>
      </c>
      <c r="P2935">
        <v>0.46379999999999999</v>
      </c>
      <c r="Q2935">
        <v>151650.4</v>
      </c>
      <c r="R2935" t="s">
        <v>333</v>
      </c>
      <c r="S2935" t="s">
        <v>38</v>
      </c>
      <c r="T2935" t="s">
        <v>28</v>
      </c>
      <c r="Y2935" t="s">
        <v>103</v>
      </c>
    </row>
    <row r="2936" spans="1:25" x14ac:dyDescent="0.45">
      <c r="A2936" t="s">
        <v>274</v>
      </c>
      <c r="B2936" t="s">
        <v>307</v>
      </c>
      <c r="C2936">
        <v>2401</v>
      </c>
      <c r="D2936">
        <v>2001</v>
      </c>
      <c r="E2936" t="s">
        <v>305</v>
      </c>
      <c r="F2936">
        <v>2012</v>
      </c>
      <c r="G2936">
        <v>192</v>
      </c>
      <c r="H2936">
        <v>192</v>
      </c>
      <c r="I2936">
        <v>4750</v>
      </c>
      <c r="K2936">
        <v>2.3E-2</v>
      </c>
      <c r="L2936">
        <v>8.9999999999999998E-4</v>
      </c>
      <c r="M2936">
        <v>4533.8</v>
      </c>
      <c r="N2936">
        <v>5.91E-2</v>
      </c>
      <c r="O2936">
        <v>17.724</v>
      </c>
      <c r="P2936">
        <v>0.4627</v>
      </c>
      <c r="Q2936">
        <v>76846.5</v>
      </c>
      <c r="R2936" t="s">
        <v>333</v>
      </c>
      <c r="S2936" t="s">
        <v>38</v>
      </c>
      <c r="T2936" t="s">
        <v>28</v>
      </c>
      <c r="Y2936" t="s">
        <v>283</v>
      </c>
    </row>
    <row r="2937" spans="1:25" x14ac:dyDescent="0.45">
      <c r="A2937" t="s">
        <v>274</v>
      </c>
      <c r="B2937" t="s">
        <v>307</v>
      </c>
      <c r="C2937">
        <v>2401</v>
      </c>
      <c r="D2937">
        <v>2001</v>
      </c>
      <c r="E2937" t="s">
        <v>305</v>
      </c>
      <c r="F2937">
        <v>2013</v>
      </c>
      <c r="G2937">
        <v>238</v>
      </c>
      <c r="H2937">
        <v>238</v>
      </c>
      <c r="I2937">
        <v>6410</v>
      </c>
      <c r="K2937">
        <v>2.9000000000000001E-2</v>
      </c>
      <c r="L2937">
        <v>8.9999999999999998E-4</v>
      </c>
      <c r="M2937">
        <v>5710.3</v>
      </c>
      <c r="N2937">
        <v>5.8999999999999997E-2</v>
      </c>
      <c r="O2937">
        <v>30.4</v>
      </c>
      <c r="P2937">
        <v>0.62409999999999999</v>
      </c>
      <c r="Q2937">
        <v>96780.7</v>
      </c>
      <c r="R2937" t="s">
        <v>333</v>
      </c>
      <c r="S2937" t="s">
        <v>38</v>
      </c>
      <c r="T2937" t="s">
        <v>28</v>
      </c>
      <c r="Y2937" t="s">
        <v>283</v>
      </c>
    </row>
    <row r="2938" spans="1:25" x14ac:dyDescent="0.45">
      <c r="A2938" t="s">
        <v>274</v>
      </c>
      <c r="B2938" t="s">
        <v>307</v>
      </c>
      <c r="C2938">
        <v>2401</v>
      </c>
      <c r="D2938">
        <v>2001</v>
      </c>
      <c r="E2938" t="s">
        <v>305</v>
      </c>
      <c r="F2938">
        <v>2014</v>
      </c>
      <c r="G2938">
        <v>427</v>
      </c>
      <c r="H2938">
        <v>427</v>
      </c>
      <c r="I2938">
        <v>12743</v>
      </c>
      <c r="K2938">
        <v>7.3360000000000003</v>
      </c>
      <c r="L2938">
        <v>8.6499999999999994E-2</v>
      </c>
      <c r="M2938">
        <v>11077.8</v>
      </c>
      <c r="N2938">
        <v>6.8400000000000002E-2</v>
      </c>
      <c r="O2938">
        <v>74.367000000000004</v>
      </c>
      <c r="P2938">
        <v>0.91310000000000002</v>
      </c>
      <c r="Q2938">
        <v>160788.1</v>
      </c>
      <c r="R2938" t="s">
        <v>333</v>
      </c>
      <c r="S2938" t="s">
        <v>38</v>
      </c>
      <c r="T2938" t="s">
        <v>28</v>
      </c>
      <c r="Y2938" t="s">
        <v>283</v>
      </c>
    </row>
    <row r="2939" spans="1:25" x14ac:dyDescent="0.45">
      <c r="A2939" t="s">
        <v>274</v>
      </c>
      <c r="B2939" t="s">
        <v>307</v>
      </c>
      <c r="C2939">
        <v>2401</v>
      </c>
      <c r="D2939">
        <v>2001</v>
      </c>
      <c r="E2939" t="s">
        <v>305</v>
      </c>
      <c r="F2939">
        <v>2015</v>
      </c>
      <c r="G2939">
        <v>109</v>
      </c>
      <c r="H2939">
        <v>109</v>
      </c>
      <c r="I2939">
        <v>3278</v>
      </c>
      <c r="K2939">
        <v>1.133</v>
      </c>
      <c r="L2939">
        <v>5.62E-2</v>
      </c>
      <c r="M2939">
        <v>2903.1</v>
      </c>
      <c r="N2939">
        <v>6.5000000000000002E-2</v>
      </c>
      <c r="O2939">
        <v>18.552</v>
      </c>
      <c r="P2939">
        <v>0.8377</v>
      </c>
      <c r="Q2939">
        <v>45064.7</v>
      </c>
      <c r="R2939" t="s">
        <v>333</v>
      </c>
      <c r="S2939" t="s">
        <v>38</v>
      </c>
      <c r="T2939" t="s">
        <v>28</v>
      </c>
      <c r="Y2939" t="s">
        <v>284</v>
      </c>
    </row>
    <row r="2940" spans="1:25" x14ac:dyDescent="0.45">
      <c r="A2940" t="s">
        <v>274</v>
      </c>
      <c r="B2940" t="s">
        <v>307</v>
      </c>
      <c r="C2940">
        <v>2401</v>
      </c>
      <c r="D2940">
        <v>22001</v>
      </c>
      <c r="E2940" t="s">
        <v>305</v>
      </c>
      <c r="F2940">
        <v>2009</v>
      </c>
      <c r="G2940">
        <v>257</v>
      </c>
      <c r="H2940">
        <v>257</v>
      </c>
      <c r="I2940">
        <v>5804</v>
      </c>
      <c r="K2940">
        <v>0.39700000000000002</v>
      </c>
      <c r="L2940">
        <v>1.17E-2</v>
      </c>
      <c r="M2940">
        <v>5220.1000000000004</v>
      </c>
      <c r="N2940">
        <v>6.0199999999999997E-2</v>
      </c>
      <c r="O2940">
        <v>19.753</v>
      </c>
      <c r="P2940">
        <v>0.45750000000000002</v>
      </c>
      <c r="Q2940">
        <v>87098.1</v>
      </c>
      <c r="R2940" t="s">
        <v>333</v>
      </c>
      <c r="S2940" t="s">
        <v>38</v>
      </c>
      <c r="T2940" t="s">
        <v>28</v>
      </c>
      <c r="Y2940" t="s">
        <v>103</v>
      </c>
    </row>
    <row r="2941" spans="1:25" x14ac:dyDescent="0.45">
      <c r="A2941" t="s">
        <v>274</v>
      </c>
      <c r="B2941" t="s">
        <v>307</v>
      </c>
      <c r="C2941">
        <v>2401</v>
      </c>
      <c r="D2941">
        <v>22001</v>
      </c>
      <c r="E2941" t="s">
        <v>305</v>
      </c>
      <c r="F2941">
        <v>2010</v>
      </c>
      <c r="G2941">
        <v>488</v>
      </c>
      <c r="H2941">
        <v>488</v>
      </c>
      <c r="I2941">
        <v>13061</v>
      </c>
      <c r="K2941">
        <v>0.72099999999999997</v>
      </c>
      <c r="L2941">
        <v>1.0699999999999999E-2</v>
      </c>
      <c r="M2941">
        <v>11634.4</v>
      </c>
      <c r="N2941">
        <v>6.0100000000000001E-2</v>
      </c>
      <c r="O2941">
        <v>43.918999999999997</v>
      </c>
      <c r="P2941">
        <v>0.45569999999999999</v>
      </c>
      <c r="Q2941">
        <v>194824.1</v>
      </c>
      <c r="R2941" t="s">
        <v>333</v>
      </c>
      <c r="S2941" t="s">
        <v>38</v>
      </c>
      <c r="T2941" t="s">
        <v>28</v>
      </c>
      <c r="Y2941" t="s">
        <v>103</v>
      </c>
    </row>
    <row r="2942" spans="1:25" x14ac:dyDescent="0.45">
      <c r="A2942" t="s">
        <v>274</v>
      </c>
      <c r="B2942" t="s">
        <v>307</v>
      </c>
      <c r="C2942">
        <v>2401</v>
      </c>
      <c r="D2942">
        <v>22001</v>
      </c>
      <c r="E2942" t="s">
        <v>305</v>
      </c>
      <c r="F2942">
        <v>2011</v>
      </c>
      <c r="G2942">
        <v>271</v>
      </c>
      <c r="H2942">
        <v>271</v>
      </c>
      <c r="I2942">
        <v>7322</v>
      </c>
      <c r="K2942">
        <v>7.4999999999999997E-2</v>
      </c>
      <c r="L2942">
        <v>2.3E-3</v>
      </c>
      <c r="M2942">
        <v>6705.5</v>
      </c>
      <c r="N2942">
        <v>5.91E-2</v>
      </c>
      <c r="O2942">
        <v>32.545999999999999</v>
      </c>
      <c r="P2942">
        <v>0.57669999999999999</v>
      </c>
      <c r="Q2942">
        <v>113508.6</v>
      </c>
      <c r="R2942" t="s">
        <v>333</v>
      </c>
      <c r="S2942" t="s">
        <v>38</v>
      </c>
      <c r="T2942" t="s">
        <v>28</v>
      </c>
      <c r="Y2942" t="s">
        <v>103</v>
      </c>
    </row>
    <row r="2943" spans="1:25" x14ac:dyDescent="0.45">
      <c r="A2943" t="s">
        <v>274</v>
      </c>
      <c r="B2943" t="s">
        <v>307</v>
      </c>
      <c r="C2943">
        <v>2401</v>
      </c>
      <c r="D2943">
        <v>22001</v>
      </c>
      <c r="E2943" t="s">
        <v>305</v>
      </c>
      <c r="F2943">
        <v>2012</v>
      </c>
      <c r="G2943">
        <v>135</v>
      </c>
      <c r="H2943">
        <v>135</v>
      </c>
      <c r="I2943">
        <v>3357</v>
      </c>
      <c r="K2943">
        <v>1.6E-2</v>
      </c>
      <c r="L2943">
        <v>8.9999999999999998E-4</v>
      </c>
      <c r="M2943">
        <v>3181.7</v>
      </c>
      <c r="N2943">
        <v>5.91E-2</v>
      </c>
      <c r="O2943">
        <v>18.876000000000001</v>
      </c>
      <c r="P2943">
        <v>0.7</v>
      </c>
      <c r="Q2943">
        <v>53928.7</v>
      </c>
      <c r="R2943" t="s">
        <v>333</v>
      </c>
      <c r="S2943" t="s">
        <v>38</v>
      </c>
      <c r="T2943" t="s">
        <v>28</v>
      </c>
      <c r="Y2943" t="s">
        <v>283</v>
      </c>
    </row>
    <row r="2944" spans="1:25" x14ac:dyDescent="0.45">
      <c r="A2944" t="s">
        <v>274</v>
      </c>
      <c r="B2944" t="s">
        <v>307</v>
      </c>
      <c r="C2944">
        <v>2401</v>
      </c>
      <c r="D2944">
        <v>22001</v>
      </c>
      <c r="E2944" t="s">
        <v>305</v>
      </c>
      <c r="F2944">
        <v>2013</v>
      </c>
      <c r="G2944">
        <v>0</v>
      </c>
      <c r="H2944">
        <v>0</v>
      </c>
      <c r="R2944" t="s">
        <v>333</v>
      </c>
      <c r="S2944" t="s">
        <v>38</v>
      </c>
      <c r="T2944" t="s">
        <v>28</v>
      </c>
      <c r="Y2944" t="s">
        <v>283</v>
      </c>
    </row>
    <row r="2945" spans="1:25" x14ac:dyDescent="0.45">
      <c r="A2945" t="s">
        <v>274</v>
      </c>
      <c r="B2945" t="s">
        <v>307</v>
      </c>
      <c r="C2945">
        <v>2401</v>
      </c>
      <c r="D2945">
        <v>22001</v>
      </c>
      <c r="E2945" t="s">
        <v>305</v>
      </c>
      <c r="F2945">
        <v>2014</v>
      </c>
      <c r="G2945">
        <v>106</v>
      </c>
      <c r="H2945">
        <v>106</v>
      </c>
      <c r="I2945">
        <v>2701</v>
      </c>
      <c r="K2945">
        <v>0.01</v>
      </c>
      <c r="L2945">
        <v>8.0000000000000004E-4</v>
      </c>
      <c r="M2945">
        <v>2041.3</v>
      </c>
      <c r="N2945">
        <v>5.8999999999999997E-2</v>
      </c>
      <c r="O2945">
        <v>12.11</v>
      </c>
      <c r="P2945">
        <v>0.70009999999999994</v>
      </c>
      <c r="Q2945">
        <v>34599</v>
      </c>
      <c r="R2945" t="s">
        <v>333</v>
      </c>
      <c r="S2945" t="s">
        <v>38</v>
      </c>
      <c r="T2945" t="s">
        <v>28</v>
      </c>
      <c r="Y2945" t="s">
        <v>283</v>
      </c>
    </row>
    <row r="2946" spans="1:25" x14ac:dyDescent="0.45">
      <c r="A2946" t="s">
        <v>274</v>
      </c>
      <c r="B2946" t="s">
        <v>307</v>
      </c>
      <c r="C2946">
        <v>2401</v>
      </c>
      <c r="D2946">
        <v>22001</v>
      </c>
      <c r="E2946" t="s">
        <v>305</v>
      </c>
      <c r="F2946">
        <v>2015</v>
      </c>
      <c r="G2946">
        <v>22</v>
      </c>
      <c r="H2946">
        <v>22</v>
      </c>
      <c r="I2946">
        <v>813</v>
      </c>
      <c r="K2946">
        <v>4.0000000000000001E-3</v>
      </c>
      <c r="L2946">
        <v>8.9999999999999998E-4</v>
      </c>
      <c r="M2946">
        <v>667</v>
      </c>
      <c r="N2946">
        <v>5.8999999999999997E-2</v>
      </c>
      <c r="O2946">
        <v>3.9540000000000002</v>
      </c>
      <c r="P2946">
        <v>0.69989999999999997</v>
      </c>
      <c r="Q2946">
        <v>11297</v>
      </c>
      <c r="R2946" t="s">
        <v>333</v>
      </c>
      <c r="S2946" t="s">
        <v>38</v>
      </c>
      <c r="T2946" t="s">
        <v>28</v>
      </c>
      <c r="Y2946" t="s">
        <v>284</v>
      </c>
    </row>
    <row r="2947" spans="1:25" x14ac:dyDescent="0.45">
      <c r="A2947" t="s">
        <v>274</v>
      </c>
      <c r="B2947" t="s">
        <v>307</v>
      </c>
      <c r="C2947">
        <v>2401</v>
      </c>
      <c r="D2947">
        <v>24001</v>
      </c>
      <c r="E2947" t="s">
        <v>305</v>
      </c>
      <c r="F2947">
        <v>2009</v>
      </c>
      <c r="G2947">
        <v>250</v>
      </c>
      <c r="H2947">
        <v>250</v>
      </c>
      <c r="I2947">
        <v>6122</v>
      </c>
      <c r="K2947">
        <v>0.161</v>
      </c>
      <c r="L2947">
        <v>6.4000000000000003E-3</v>
      </c>
      <c r="M2947">
        <v>5455.1</v>
      </c>
      <c r="N2947">
        <v>5.9700000000000003E-2</v>
      </c>
      <c r="O2947">
        <v>20.443000000000001</v>
      </c>
      <c r="P2947">
        <v>0.44900000000000001</v>
      </c>
      <c r="Q2947">
        <v>91961.600000000006</v>
      </c>
      <c r="R2947" t="s">
        <v>333</v>
      </c>
      <c r="S2947" t="s">
        <v>38</v>
      </c>
      <c r="T2947" t="s">
        <v>28</v>
      </c>
      <c r="Y2947" t="s">
        <v>103</v>
      </c>
    </row>
    <row r="2948" spans="1:25" x14ac:dyDescent="0.45">
      <c r="A2948" t="s">
        <v>274</v>
      </c>
      <c r="B2948" t="s">
        <v>307</v>
      </c>
      <c r="C2948">
        <v>2401</v>
      </c>
      <c r="D2948">
        <v>24001</v>
      </c>
      <c r="E2948" t="s">
        <v>305</v>
      </c>
      <c r="F2948">
        <v>2010</v>
      </c>
      <c r="G2948">
        <v>494</v>
      </c>
      <c r="H2948">
        <v>494</v>
      </c>
      <c r="I2948">
        <v>13625</v>
      </c>
      <c r="K2948">
        <v>0.79700000000000004</v>
      </c>
      <c r="L2948">
        <v>9.7999999999999997E-3</v>
      </c>
      <c r="M2948">
        <v>12091.2</v>
      </c>
      <c r="N2948">
        <v>0.06</v>
      </c>
      <c r="O2948">
        <v>45.703000000000003</v>
      </c>
      <c r="P2948">
        <v>0.45440000000000003</v>
      </c>
      <c r="Q2948">
        <v>202287.6</v>
      </c>
      <c r="R2948" t="s">
        <v>333</v>
      </c>
      <c r="S2948" t="s">
        <v>38</v>
      </c>
      <c r="T2948" t="s">
        <v>28</v>
      </c>
      <c r="Y2948" t="s">
        <v>103</v>
      </c>
    </row>
    <row r="2949" spans="1:25" x14ac:dyDescent="0.45">
      <c r="A2949" t="s">
        <v>274</v>
      </c>
      <c r="B2949" t="s">
        <v>307</v>
      </c>
      <c r="C2949">
        <v>2401</v>
      </c>
      <c r="D2949">
        <v>24001</v>
      </c>
      <c r="E2949" t="s">
        <v>305</v>
      </c>
      <c r="F2949">
        <v>2011</v>
      </c>
      <c r="G2949">
        <v>265</v>
      </c>
      <c r="H2949">
        <v>265</v>
      </c>
      <c r="I2949">
        <v>7045</v>
      </c>
      <c r="K2949">
        <v>7.0000000000000007E-2</v>
      </c>
      <c r="L2949">
        <v>1.6000000000000001E-3</v>
      </c>
      <c r="M2949">
        <v>6451.1</v>
      </c>
      <c r="N2949">
        <v>5.91E-2</v>
      </c>
      <c r="O2949">
        <v>31.504999999999999</v>
      </c>
      <c r="P2949">
        <v>0.5766</v>
      </c>
      <c r="Q2949">
        <v>109214.7</v>
      </c>
      <c r="R2949" t="s">
        <v>333</v>
      </c>
      <c r="S2949" t="s">
        <v>38</v>
      </c>
      <c r="T2949" t="s">
        <v>28</v>
      </c>
      <c r="Y2949" t="s">
        <v>103</v>
      </c>
    </row>
    <row r="2950" spans="1:25" x14ac:dyDescent="0.45">
      <c r="A2950" t="s">
        <v>274</v>
      </c>
      <c r="B2950" t="s">
        <v>307</v>
      </c>
      <c r="C2950">
        <v>2401</v>
      </c>
      <c r="D2950">
        <v>24001</v>
      </c>
      <c r="E2950" t="s">
        <v>305</v>
      </c>
      <c r="F2950">
        <v>2012</v>
      </c>
      <c r="G2950">
        <v>136</v>
      </c>
      <c r="H2950">
        <v>136</v>
      </c>
      <c r="I2950">
        <v>3199</v>
      </c>
      <c r="K2950">
        <v>1.4999999999999999E-2</v>
      </c>
      <c r="L2950">
        <v>8.0000000000000004E-4</v>
      </c>
      <c r="M2950">
        <v>3024.5</v>
      </c>
      <c r="N2950">
        <v>5.8999999999999997E-2</v>
      </c>
      <c r="O2950">
        <v>17.937000000000001</v>
      </c>
      <c r="P2950">
        <v>0.7</v>
      </c>
      <c r="Q2950">
        <v>51248.3</v>
      </c>
      <c r="R2950" t="s">
        <v>333</v>
      </c>
      <c r="S2950" t="s">
        <v>38</v>
      </c>
      <c r="T2950" t="s">
        <v>28</v>
      </c>
      <c r="Y2950" t="s">
        <v>283</v>
      </c>
    </row>
    <row r="2951" spans="1:25" x14ac:dyDescent="0.45">
      <c r="A2951" t="s">
        <v>274</v>
      </c>
      <c r="B2951" t="s">
        <v>307</v>
      </c>
      <c r="C2951">
        <v>2401</v>
      </c>
      <c r="D2951">
        <v>24001</v>
      </c>
      <c r="E2951" t="s">
        <v>305</v>
      </c>
      <c r="F2951">
        <v>2013</v>
      </c>
      <c r="G2951">
        <v>0</v>
      </c>
      <c r="H2951">
        <v>0</v>
      </c>
      <c r="R2951" t="s">
        <v>333</v>
      </c>
      <c r="S2951" t="s">
        <v>38</v>
      </c>
      <c r="T2951" t="s">
        <v>28</v>
      </c>
      <c r="Y2951" t="s">
        <v>283</v>
      </c>
    </row>
    <row r="2952" spans="1:25" x14ac:dyDescent="0.45">
      <c r="A2952" t="s">
        <v>274</v>
      </c>
      <c r="B2952" t="s">
        <v>307</v>
      </c>
      <c r="C2952">
        <v>2401</v>
      </c>
      <c r="D2952">
        <v>24001</v>
      </c>
      <c r="E2952" t="s">
        <v>305</v>
      </c>
      <c r="F2952">
        <v>2014</v>
      </c>
      <c r="G2952">
        <v>97</v>
      </c>
      <c r="H2952">
        <v>97</v>
      </c>
      <c r="I2952">
        <v>2674</v>
      </c>
      <c r="K2952">
        <v>0.01</v>
      </c>
      <c r="L2952">
        <v>8.0000000000000004E-4</v>
      </c>
      <c r="M2952">
        <v>2026.2</v>
      </c>
      <c r="N2952">
        <v>5.8999999999999997E-2</v>
      </c>
      <c r="O2952">
        <v>12.022</v>
      </c>
      <c r="P2952">
        <v>0.7</v>
      </c>
      <c r="Q2952">
        <v>34348.199999999997</v>
      </c>
      <c r="R2952" t="s">
        <v>333</v>
      </c>
      <c r="S2952" t="s">
        <v>38</v>
      </c>
      <c r="T2952" t="s">
        <v>28</v>
      </c>
      <c r="Y2952" t="s">
        <v>283</v>
      </c>
    </row>
    <row r="2953" spans="1:25" x14ac:dyDescent="0.45">
      <c r="A2953" t="s">
        <v>274</v>
      </c>
      <c r="B2953" t="s">
        <v>307</v>
      </c>
      <c r="C2953">
        <v>2401</v>
      </c>
      <c r="D2953">
        <v>24001</v>
      </c>
      <c r="E2953" t="s">
        <v>305</v>
      </c>
      <c r="F2953">
        <v>2015</v>
      </c>
      <c r="G2953">
        <v>25</v>
      </c>
      <c r="H2953">
        <v>25</v>
      </c>
      <c r="I2953">
        <v>844</v>
      </c>
      <c r="K2953">
        <v>4.0000000000000001E-3</v>
      </c>
      <c r="L2953">
        <v>8.9999999999999998E-4</v>
      </c>
      <c r="M2953">
        <v>692.4</v>
      </c>
      <c r="N2953">
        <v>5.8900000000000001E-2</v>
      </c>
      <c r="O2953">
        <v>4.1050000000000004</v>
      </c>
      <c r="P2953">
        <v>0.7</v>
      </c>
      <c r="Q2953">
        <v>11727.6</v>
      </c>
      <c r="R2953" t="s">
        <v>333</v>
      </c>
      <c r="S2953" t="s">
        <v>38</v>
      </c>
      <c r="T2953" t="s">
        <v>28</v>
      </c>
      <c r="Y2953" t="s">
        <v>284</v>
      </c>
    </row>
    <row r="2954" spans="1:25" x14ac:dyDescent="0.45">
      <c r="A2954" t="s">
        <v>274</v>
      </c>
      <c r="B2954" t="s">
        <v>307</v>
      </c>
      <c r="C2954">
        <v>2401</v>
      </c>
      <c r="D2954">
        <v>26001</v>
      </c>
      <c r="E2954" t="s">
        <v>305</v>
      </c>
      <c r="F2954">
        <v>2009</v>
      </c>
      <c r="G2954">
        <v>260</v>
      </c>
      <c r="H2954">
        <v>260</v>
      </c>
      <c r="I2954">
        <v>6033</v>
      </c>
      <c r="K2954">
        <v>0.13</v>
      </c>
      <c r="L2954">
        <v>6.1999999999999998E-3</v>
      </c>
      <c r="M2954">
        <v>5379.3</v>
      </c>
      <c r="N2954">
        <v>5.9700000000000003E-2</v>
      </c>
      <c r="O2954">
        <v>20.138000000000002</v>
      </c>
      <c r="P2954">
        <v>0.44869999999999999</v>
      </c>
      <c r="Q2954">
        <v>90783.1</v>
      </c>
      <c r="R2954" t="s">
        <v>333</v>
      </c>
      <c r="S2954" t="s">
        <v>38</v>
      </c>
      <c r="T2954" t="s">
        <v>28</v>
      </c>
      <c r="Y2954" t="s">
        <v>103</v>
      </c>
    </row>
    <row r="2955" spans="1:25" x14ac:dyDescent="0.45">
      <c r="A2955" t="s">
        <v>274</v>
      </c>
      <c r="B2955" t="s">
        <v>307</v>
      </c>
      <c r="C2955">
        <v>2401</v>
      </c>
      <c r="D2955">
        <v>26001</v>
      </c>
      <c r="E2955" t="s">
        <v>305</v>
      </c>
      <c r="F2955">
        <v>2010</v>
      </c>
      <c r="G2955">
        <v>498</v>
      </c>
      <c r="H2955">
        <v>498</v>
      </c>
      <c r="I2955">
        <v>12729</v>
      </c>
      <c r="K2955">
        <v>0.70599999999999996</v>
      </c>
      <c r="L2955">
        <v>1.2200000000000001E-2</v>
      </c>
      <c r="M2955">
        <v>11351.2</v>
      </c>
      <c r="N2955">
        <v>6.0199999999999997E-2</v>
      </c>
      <c r="O2955">
        <v>42.850999999999999</v>
      </c>
      <c r="P2955">
        <v>0.45800000000000002</v>
      </c>
      <c r="Q2955">
        <v>190073.60000000001</v>
      </c>
      <c r="R2955" t="s">
        <v>333</v>
      </c>
      <c r="S2955" t="s">
        <v>38</v>
      </c>
      <c r="T2955" t="s">
        <v>28</v>
      </c>
      <c r="Y2955" t="s">
        <v>103</v>
      </c>
    </row>
    <row r="2956" spans="1:25" x14ac:dyDescent="0.45">
      <c r="A2956" t="s">
        <v>274</v>
      </c>
      <c r="B2956" t="s">
        <v>307</v>
      </c>
      <c r="C2956">
        <v>2401</v>
      </c>
      <c r="D2956">
        <v>26001</v>
      </c>
      <c r="E2956" t="s">
        <v>305</v>
      </c>
      <c r="F2956">
        <v>2011</v>
      </c>
      <c r="G2956">
        <v>274</v>
      </c>
      <c r="H2956">
        <v>274</v>
      </c>
      <c r="I2956">
        <v>7111</v>
      </c>
      <c r="K2956">
        <v>3.7999999999999999E-2</v>
      </c>
      <c r="L2956">
        <v>1.6000000000000001E-3</v>
      </c>
      <c r="M2956">
        <v>6509.4</v>
      </c>
      <c r="N2956">
        <v>5.8999999999999997E-2</v>
      </c>
      <c r="O2956">
        <v>32.652000000000001</v>
      </c>
      <c r="P2956">
        <v>0.57599999999999996</v>
      </c>
      <c r="Q2956">
        <v>110330.8</v>
      </c>
      <c r="R2956" t="s">
        <v>333</v>
      </c>
      <c r="S2956" t="s">
        <v>38</v>
      </c>
      <c r="T2956" t="s">
        <v>28</v>
      </c>
      <c r="Y2956" t="s">
        <v>103</v>
      </c>
    </row>
    <row r="2957" spans="1:25" x14ac:dyDescent="0.45">
      <c r="A2957" t="s">
        <v>274</v>
      </c>
      <c r="B2957" t="s">
        <v>307</v>
      </c>
      <c r="C2957">
        <v>2401</v>
      </c>
      <c r="D2957">
        <v>26001</v>
      </c>
      <c r="E2957" t="s">
        <v>305</v>
      </c>
      <c r="F2957">
        <v>2012</v>
      </c>
      <c r="G2957">
        <v>149</v>
      </c>
      <c r="H2957">
        <v>149</v>
      </c>
      <c r="I2957">
        <v>3881</v>
      </c>
      <c r="K2957">
        <v>1.7999999999999999E-2</v>
      </c>
      <c r="L2957">
        <v>8.0000000000000004E-4</v>
      </c>
      <c r="M2957">
        <v>3664.5</v>
      </c>
      <c r="N2957">
        <v>5.8999999999999997E-2</v>
      </c>
      <c r="O2957">
        <v>21.742000000000001</v>
      </c>
      <c r="P2957">
        <v>0.7</v>
      </c>
      <c r="Q2957">
        <v>62118.5</v>
      </c>
      <c r="R2957" t="s">
        <v>333</v>
      </c>
      <c r="S2957" t="s">
        <v>38</v>
      </c>
      <c r="T2957" t="s">
        <v>28</v>
      </c>
      <c r="Y2957" t="s">
        <v>283</v>
      </c>
    </row>
    <row r="2958" spans="1:25" x14ac:dyDescent="0.45">
      <c r="A2958" t="s">
        <v>274</v>
      </c>
      <c r="B2958" t="s">
        <v>307</v>
      </c>
      <c r="C2958">
        <v>2401</v>
      </c>
      <c r="D2958">
        <v>26001</v>
      </c>
      <c r="E2958" t="s">
        <v>305</v>
      </c>
      <c r="F2958">
        <v>2013</v>
      </c>
      <c r="G2958">
        <v>0</v>
      </c>
      <c r="H2958">
        <v>0</v>
      </c>
      <c r="R2958" t="s">
        <v>333</v>
      </c>
      <c r="S2958" t="s">
        <v>38</v>
      </c>
      <c r="T2958" t="s">
        <v>28</v>
      </c>
      <c r="Y2958" t="s">
        <v>283</v>
      </c>
    </row>
    <row r="2959" spans="1:25" x14ac:dyDescent="0.45">
      <c r="A2959" t="s">
        <v>274</v>
      </c>
      <c r="B2959" t="s">
        <v>307</v>
      </c>
      <c r="C2959">
        <v>2401</v>
      </c>
      <c r="D2959">
        <v>26001</v>
      </c>
      <c r="E2959" t="s">
        <v>305</v>
      </c>
      <c r="F2959">
        <v>2014</v>
      </c>
      <c r="G2959">
        <v>80</v>
      </c>
      <c r="H2959">
        <v>80</v>
      </c>
      <c r="I2959">
        <v>1867</v>
      </c>
      <c r="K2959">
        <v>8.9999999999999993E-3</v>
      </c>
      <c r="L2959">
        <v>8.0000000000000004E-4</v>
      </c>
      <c r="M2959">
        <v>1740.6</v>
      </c>
      <c r="N2959">
        <v>5.8999999999999997E-2</v>
      </c>
      <c r="O2959">
        <v>10.324</v>
      </c>
      <c r="P2959">
        <v>0.70009999999999994</v>
      </c>
      <c r="Q2959">
        <v>29495.1</v>
      </c>
      <c r="R2959" t="s">
        <v>333</v>
      </c>
      <c r="S2959" t="s">
        <v>38</v>
      </c>
      <c r="T2959" t="s">
        <v>28</v>
      </c>
      <c r="Y2959" t="s">
        <v>283</v>
      </c>
    </row>
    <row r="2960" spans="1:25" x14ac:dyDescent="0.45">
      <c r="A2960" t="s">
        <v>274</v>
      </c>
      <c r="B2960" t="s">
        <v>307</v>
      </c>
      <c r="C2960">
        <v>2401</v>
      </c>
      <c r="D2960">
        <v>26001</v>
      </c>
      <c r="E2960" t="s">
        <v>305</v>
      </c>
      <c r="F2960">
        <v>2015</v>
      </c>
      <c r="G2960">
        <v>22</v>
      </c>
      <c r="H2960">
        <v>22</v>
      </c>
      <c r="I2960">
        <v>745</v>
      </c>
      <c r="K2960">
        <v>3.0000000000000001E-3</v>
      </c>
      <c r="L2960">
        <v>8.9999999999999998E-4</v>
      </c>
      <c r="M2960">
        <v>610.6</v>
      </c>
      <c r="N2960">
        <v>5.8900000000000001E-2</v>
      </c>
      <c r="O2960">
        <v>3.6230000000000002</v>
      </c>
      <c r="P2960">
        <v>0.7</v>
      </c>
      <c r="Q2960">
        <v>10351.799999999999</v>
      </c>
      <c r="R2960" t="s">
        <v>333</v>
      </c>
      <c r="S2960" t="s">
        <v>38</v>
      </c>
      <c r="T2960" t="s">
        <v>28</v>
      </c>
      <c r="Y2960" t="s">
        <v>284</v>
      </c>
    </row>
    <row r="2961" spans="1:25" x14ac:dyDescent="0.45">
      <c r="A2961" t="s">
        <v>274</v>
      </c>
      <c r="B2961" t="s">
        <v>307</v>
      </c>
      <c r="C2961">
        <v>2401</v>
      </c>
      <c r="D2961">
        <v>28001</v>
      </c>
      <c r="E2961" t="s">
        <v>305</v>
      </c>
      <c r="F2961">
        <v>2009</v>
      </c>
      <c r="G2961">
        <v>258</v>
      </c>
      <c r="H2961">
        <v>258</v>
      </c>
      <c r="I2961">
        <v>6263</v>
      </c>
      <c r="K2961">
        <v>0.54400000000000004</v>
      </c>
      <c r="L2961">
        <v>1.17E-2</v>
      </c>
      <c r="M2961">
        <v>5658.1</v>
      </c>
      <c r="N2961">
        <v>6.0199999999999997E-2</v>
      </c>
      <c r="O2961">
        <v>21.498000000000001</v>
      </c>
      <c r="P2961">
        <v>0.45739999999999997</v>
      </c>
      <c r="Q2961">
        <v>93984.3</v>
      </c>
      <c r="R2961" t="s">
        <v>333</v>
      </c>
      <c r="S2961" t="s">
        <v>38</v>
      </c>
      <c r="T2961" t="s">
        <v>28</v>
      </c>
      <c r="Y2961" t="s">
        <v>103</v>
      </c>
    </row>
    <row r="2962" spans="1:25" x14ac:dyDescent="0.45">
      <c r="A2962" t="s">
        <v>274</v>
      </c>
      <c r="B2962" t="s">
        <v>307</v>
      </c>
      <c r="C2962">
        <v>2401</v>
      </c>
      <c r="D2962">
        <v>28001</v>
      </c>
      <c r="E2962" t="s">
        <v>305</v>
      </c>
      <c r="F2962">
        <v>2010</v>
      </c>
      <c r="G2962">
        <v>461</v>
      </c>
      <c r="H2962">
        <v>461</v>
      </c>
      <c r="I2962">
        <v>12148</v>
      </c>
      <c r="K2962">
        <v>0.59899999999999998</v>
      </c>
      <c r="L2962">
        <v>7.3000000000000001E-3</v>
      </c>
      <c r="M2962">
        <v>10845.5</v>
      </c>
      <c r="N2962">
        <v>5.9700000000000003E-2</v>
      </c>
      <c r="O2962">
        <v>40.911000000000001</v>
      </c>
      <c r="P2962">
        <v>0.4506</v>
      </c>
      <c r="Q2962">
        <v>181913.60000000001</v>
      </c>
      <c r="R2962" t="s">
        <v>333</v>
      </c>
      <c r="S2962" t="s">
        <v>38</v>
      </c>
      <c r="T2962" t="s">
        <v>28</v>
      </c>
      <c r="Y2962" t="s">
        <v>103</v>
      </c>
    </row>
    <row r="2963" spans="1:25" x14ac:dyDescent="0.45">
      <c r="A2963" t="s">
        <v>274</v>
      </c>
      <c r="B2963" t="s">
        <v>307</v>
      </c>
      <c r="C2963">
        <v>2401</v>
      </c>
      <c r="D2963">
        <v>28001</v>
      </c>
      <c r="E2963" t="s">
        <v>305</v>
      </c>
      <c r="F2963">
        <v>2011</v>
      </c>
      <c r="G2963">
        <v>257</v>
      </c>
      <c r="H2963">
        <v>257</v>
      </c>
      <c r="I2963">
        <v>6817</v>
      </c>
      <c r="K2963">
        <v>3.2000000000000001E-2</v>
      </c>
      <c r="L2963">
        <v>8.0000000000000004E-4</v>
      </c>
      <c r="M2963">
        <v>6232.9</v>
      </c>
      <c r="N2963">
        <v>5.8999999999999997E-2</v>
      </c>
      <c r="O2963">
        <v>30.356999999999999</v>
      </c>
      <c r="P2963">
        <v>0.5726</v>
      </c>
      <c r="Q2963">
        <v>105653.2</v>
      </c>
      <c r="R2963" t="s">
        <v>333</v>
      </c>
      <c r="S2963" t="s">
        <v>38</v>
      </c>
      <c r="T2963" t="s">
        <v>28</v>
      </c>
      <c r="Y2963" t="s">
        <v>103</v>
      </c>
    </row>
    <row r="2964" spans="1:25" x14ac:dyDescent="0.45">
      <c r="A2964" t="s">
        <v>274</v>
      </c>
      <c r="B2964" t="s">
        <v>307</v>
      </c>
      <c r="C2964">
        <v>2401</v>
      </c>
      <c r="D2964">
        <v>28001</v>
      </c>
      <c r="E2964" t="s">
        <v>305</v>
      </c>
      <c r="F2964">
        <v>2012</v>
      </c>
      <c r="G2964">
        <v>164</v>
      </c>
      <c r="H2964">
        <v>164</v>
      </c>
      <c r="I2964">
        <v>4745</v>
      </c>
      <c r="K2964">
        <v>2.3E-2</v>
      </c>
      <c r="L2964">
        <v>8.9999999999999998E-4</v>
      </c>
      <c r="M2964">
        <v>4486.1000000000004</v>
      </c>
      <c r="N2964">
        <v>5.8999999999999997E-2</v>
      </c>
      <c r="O2964">
        <v>26.611000000000001</v>
      </c>
      <c r="P2964">
        <v>0.7</v>
      </c>
      <c r="Q2964">
        <v>76030.5</v>
      </c>
      <c r="R2964" t="s">
        <v>333</v>
      </c>
      <c r="S2964" t="s">
        <v>38</v>
      </c>
      <c r="T2964" t="s">
        <v>28</v>
      </c>
      <c r="Y2964" t="s">
        <v>283</v>
      </c>
    </row>
    <row r="2965" spans="1:25" x14ac:dyDescent="0.45">
      <c r="A2965" t="s">
        <v>274</v>
      </c>
      <c r="B2965" t="s">
        <v>307</v>
      </c>
      <c r="C2965">
        <v>2401</v>
      </c>
      <c r="D2965">
        <v>28001</v>
      </c>
      <c r="E2965" t="s">
        <v>305</v>
      </c>
      <c r="F2965">
        <v>2013</v>
      </c>
      <c r="G2965">
        <v>0</v>
      </c>
      <c r="H2965">
        <v>0</v>
      </c>
      <c r="R2965" t="s">
        <v>333</v>
      </c>
      <c r="S2965" t="s">
        <v>38</v>
      </c>
      <c r="T2965" t="s">
        <v>28</v>
      </c>
      <c r="Y2965" t="s">
        <v>283</v>
      </c>
    </row>
    <row r="2966" spans="1:25" x14ac:dyDescent="0.45">
      <c r="A2966" t="s">
        <v>274</v>
      </c>
      <c r="B2966" t="s">
        <v>307</v>
      </c>
      <c r="C2966">
        <v>2401</v>
      </c>
      <c r="D2966">
        <v>28001</v>
      </c>
      <c r="E2966" t="s">
        <v>305</v>
      </c>
      <c r="F2966">
        <v>2014</v>
      </c>
      <c r="G2966">
        <v>62</v>
      </c>
      <c r="H2966">
        <v>62</v>
      </c>
      <c r="I2966">
        <v>1580</v>
      </c>
      <c r="K2966">
        <v>7.0000000000000001E-3</v>
      </c>
      <c r="L2966">
        <v>8.0000000000000004E-4</v>
      </c>
      <c r="M2966">
        <v>1455.5</v>
      </c>
      <c r="N2966">
        <v>5.8999999999999997E-2</v>
      </c>
      <c r="O2966">
        <v>8.6329999999999991</v>
      </c>
      <c r="P2966">
        <v>0.7</v>
      </c>
      <c r="Q2966">
        <v>24665.599999999999</v>
      </c>
      <c r="R2966" t="s">
        <v>333</v>
      </c>
      <c r="S2966" t="s">
        <v>38</v>
      </c>
      <c r="T2966" t="s">
        <v>28</v>
      </c>
      <c r="Y2966" t="s">
        <v>283</v>
      </c>
    </row>
    <row r="2967" spans="1:25" x14ac:dyDescent="0.45">
      <c r="A2967" t="s">
        <v>274</v>
      </c>
      <c r="B2967" t="s">
        <v>307</v>
      </c>
      <c r="C2967">
        <v>2401</v>
      </c>
      <c r="D2967">
        <v>28001</v>
      </c>
      <c r="E2967" t="s">
        <v>305</v>
      </c>
      <c r="F2967">
        <v>2015</v>
      </c>
      <c r="G2967">
        <v>22</v>
      </c>
      <c r="H2967">
        <v>22</v>
      </c>
      <c r="I2967">
        <v>784</v>
      </c>
      <c r="K2967">
        <v>4.0000000000000001E-3</v>
      </c>
      <c r="L2967">
        <v>8.9999999999999998E-4</v>
      </c>
      <c r="M2967">
        <v>643.1</v>
      </c>
      <c r="N2967">
        <v>5.8900000000000001E-2</v>
      </c>
      <c r="O2967">
        <v>3.8130000000000002</v>
      </c>
      <c r="P2967">
        <v>0.7</v>
      </c>
      <c r="Q2967">
        <v>10893.9</v>
      </c>
      <c r="R2967" t="s">
        <v>333</v>
      </c>
      <c r="S2967" t="s">
        <v>38</v>
      </c>
      <c r="T2967" t="s">
        <v>28</v>
      </c>
      <c r="Y2967" t="s">
        <v>284</v>
      </c>
    </row>
    <row r="2968" spans="1:25" x14ac:dyDescent="0.45">
      <c r="A2968" t="s">
        <v>274</v>
      </c>
      <c r="B2968" t="s">
        <v>307</v>
      </c>
      <c r="C2968">
        <v>2401</v>
      </c>
      <c r="D2968">
        <v>35001</v>
      </c>
      <c r="F2968">
        <v>2009</v>
      </c>
      <c r="G2968">
        <v>283</v>
      </c>
      <c r="H2968">
        <v>228.17</v>
      </c>
      <c r="I2968">
        <v>17480.05</v>
      </c>
      <c r="K2968">
        <v>0.192</v>
      </c>
      <c r="L2968">
        <v>2.2000000000000001E-3</v>
      </c>
      <c r="M2968">
        <v>10642.671</v>
      </c>
      <c r="N2968">
        <v>6.0699999999999997E-2</v>
      </c>
      <c r="O2968">
        <v>7.22</v>
      </c>
      <c r="P2968">
        <v>8.3099999999999993E-2</v>
      </c>
      <c r="Q2968">
        <v>172951.05</v>
      </c>
      <c r="R2968" t="s">
        <v>333</v>
      </c>
      <c r="S2968" t="s">
        <v>38</v>
      </c>
      <c r="T2968" t="s">
        <v>28</v>
      </c>
      <c r="V2968" t="s">
        <v>308</v>
      </c>
      <c r="Y2968" t="s">
        <v>103</v>
      </c>
    </row>
    <row r="2969" spans="1:25" x14ac:dyDescent="0.45">
      <c r="A2969" t="s">
        <v>274</v>
      </c>
      <c r="B2969" t="s">
        <v>307</v>
      </c>
      <c r="C2969">
        <v>2401</v>
      </c>
      <c r="D2969">
        <v>35001</v>
      </c>
      <c r="F2969">
        <v>2010</v>
      </c>
      <c r="G2969">
        <v>509</v>
      </c>
      <c r="H2969">
        <v>432.13</v>
      </c>
      <c r="I2969">
        <v>32020.54</v>
      </c>
      <c r="K2969">
        <v>0.17799999999999999</v>
      </c>
      <c r="L2969">
        <v>1.4E-3</v>
      </c>
      <c r="M2969">
        <v>19025.420999999998</v>
      </c>
      <c r="N2969">
        <v>5.9700000000000003E-2</v>
      </c>
      <c r="O2969">
        <v>12.279</v>
      </c>
      <c r="P2969">
        <v>7.8700000000000006E-2</v>
      </c>
      <c r="Q2969">
        <v>315278.55</v>
      </c>
      <c r="R2969" t="s">
        <v>333</v>
      </c>
      <c r="S2969" t="s">
        <v>38</v>
      </c>
      <c r="T2969" t="s">
        <v>28</v>
      </c>
      <c r="V2969" t="s">
        <v>308</v>
      </c>
      <c r="Y2969" t="s">
        <v>103</v>
      </c>
    </row>
    <row r="2970" spans="1:25" x14ac:dyDescent="0.45">
      <c r="A2970" t="s">
        <v>274</v>
      </c>
      <c r="B2970" t="s">
        <v>307</v>
      </c>
      <c r="C2970">
        <v>2401</v>
      </c>
      <c r="D2970">
        <v>35001</v>
      </c>
      <c r="F2970">
        <v>2011</v>
      </c>
      <c r="G2970">
        <v>341</v>
      </c>
      <c r="H2970">
        <v>286.92</v>
      </c>
      <c r="I2970">
        <v>21235.69</v>
      </c>
      <c r="K2970">
        <v>8.6999999999999994E-2</v>
      </c>
      <c r="L2970">
        <v>1.1999999999999999E-3</v>
      </c>
      <c r="M2970">
        <v>12382.055</v>
      </c>
      <c r="N2970">
        <v>5.9400000000000001E-2</v>
      </c>
      <c r="O2970">
        <v>7.1680000000000001</v>
      </c>
      <c r="P2970">
        <v>7.0099999999999996E-2</v>
      </c>
      <c r="Q2970">
        <v>206922.08300000001</v>
      </c>
      <c r="R2970" t="s">
        <v>333</v>
      </c>
      <c r="S2970" t="s">
        <v>38</v>
      </c>
      <c r="T2970" t="s">
        <v>28</v>
      </c>
      <c r="V2970" t="s">
        <v>308</v>
      </c>
      <c r="Y2970" t="s">
        <v>103</v>
      </c>
    </row>
    <row r="2971" spans="1:25" x14ac:dyDescent="0.45">
      <c r="A2971" t="s">
        <v>274</v>
      </c>
      <c r="B2971" t="s">
        <v>307</v>
      </c>
      <c r="C2971">
        <v>2401</v>
      </c>
      <c r="D2971">
        <v>35001</v>
      </c>
      <c r="F2971">
        <v>2012</v>
      </c>
      <c r="G2971">
        <v>216</v>
      </c>
      <c r="H2971">
        <v>185.55</v>
      </c>
      <c r="I2971">
        <v>13071.91</v>
      </c>
      <c r="K2971">
        <v>3.7999999999999999E-2</v>
      </c>
      <c r="L2971">
        <v>1E-3</v>
      </c>
      <c r="M2971">
        <v>7602.6570000000002</v>
      </c>
      <c r="N2971">
        <v>5.8999999999999997E-2</v>
      </c>
      <c r="O2971">
        <v>4.83</v>
      </c>
      <c r="P2971">
        <v>7.9000000000000001E-2</v>
      </c>
      <c r="Q2971">
        <v>127932.852</v>
      </c>
      <c r="R2971" t="s">
        <v>333</v>
      </c>
      <c r="S2971" t="s">
        <v>38</v>
      </c>
      <c r="T2971" t="s">
        <v>28</v>
      </c>
      <c r="V2971" t="s">
        <v>308</v>
      </c>
      <c r="Y2971" t="s">
        <v>283</v>
      </c>
    </row>
    <row r="2972" spans="1:25" x14ac:dyDescent="0.45">
      <c r="A2972" t="s">
        <v>274</v>
      </c>
      <c r="B2972" t="s">
        <v>307</v>
      </c>
      <c r="C2972">
        <v>2401</v>
      </c>
      <c r="D2972">
        <v>35001</v>
      </c>
      <c r="F2972">
        <v>2013</v>
      </c>
      <c r="G2972">
        <v>228</v>
      </c>
      <c r="H2972">
        <v>172.58</v>
      </c>
      <c r="I2972">
        <v>11922.66</v>
      </c>
      <c r="K2972">
        <v>3.4000000000000002E-2</v>
      </c>
      <c r="L2972">
        <v>1E-3</v>
      </c>
      <c r="M2972">
        <v>6736.6189999999997</v>
      </c>
      <c r="N2972">
        <v>5.91E-2</v>
      </c>
      <c r="O2972">
        <v>4.4820000000000002</v>
      </c>
      <c r="P2972">
        <v>8.4199999999999997E-2</v>
      </c>
      <c r="Q2972">
        <v>113335.617</v>
      </c>
      <c r="R2972" t="s">
        <v>333</v>
      </c>
      <c r="S2972" t="s">
        <v>38</v>
      </c>
      <c r="T2972" t="s">
        <v>28</v>
      </c>
      <c r="V2972" t="s">
        <v>308</v>
      </c>
      <c r="Y2972" t="s">
        <v>283</v>
      </c>
    </row>
    <row r="2973" spans="1:25" x14ac:dyDescent="0.45">
      <c r="A2973" t="s">
        <v>274</v>
      </c>
      <c r="B2973" t="s">
        <v>307</v>
      </c>
      <c r="C2973">
        <v>2401</v>
      </c>
      <c r="D2973">
        <v>35001</v>
      </c>
      <c r="F2973">
        <v>2014</v>
      </c>
      <c r="G2973">
        <v>265</v>
      </c>
      <c r="H2973">
        <v>209.44</v>
      </c>
      <c r="I2973">
        <v>15298.83</v>
      </c>
      <c r="K2973">
        <v>0.435</v>
      </c>
      <c r="L2973">
        <v>4.4000000000000003E-3</v>
      </c>
      <c r="M2973">
        <v>11377.657999999999</v>
      </c>
      <c r="N2973">
        <v>6.5299999999999997E-2</v>
      </c>
      <c r="O2973">
        <v>8.8040000000000003</v>
      </c>
      <c r="P2973">
        <v>0.1082</v>
      </c>
      <c r="Q2973">
        <v>169185.20499999999</v>
      </c>
      <c r="R2973" t="s">
        <v>333</v>
      </c>
      <c r="S2973" t="s">
        <v>38</v>
      </c>
      <c r="T2973" t="s">
        <v>28</v>
      </c>
      <c r="V2973" t="s">
        <v>308</v>
      </c>
      <c r="Y2973" t="s">
        <v>283</v>
      </c>
    </row>
    <row r="2974" spans="1:25" x14ac:dyDescent="0.45">
      <c r="A2974" t="s">
        <v>274</v>
      </c>
      <c r="B2974" t="s">
        <v>307</v>
      </c>
      <c r="C2974">
        <v>2401</v>
      </c>
      <c r="D2974">
        <v>35001</v>
      </c>
      <c r="F2974">
        <v>2015</v>
      </c>
      <c r="G2974">
        <v>217</v>
      </c>
      <c r="H2974">
        <v>175.13</v>
      </c>
      <c r="I2974">
        <v>12277.29</v>
      </c>
      <c r="K2974">
        <v>0.189</v>
      </c>
      <c r="L2974">
        <v>2.8E-3</v>
      </c>
      <c r="M2974">
        <v>7992.5739999999996</v>
      </c>
      <c r="N2974">
        <v>6.2399999999999997E-2</v>
      </c>
      <c r="O2974">
        <v>6.25</v>
      </c>
      <c r="P2974">
        <v>9.8599999999999993E-2</v>
      </c>
      <c r="Q2974">
        <v>125730.7</v>
      </c>
      <c r="R2974" t="s">
        <v>333</v>
      </c>
      <c r="S2974" t="s">
        <v>38</v>
      </c>
      <c r="T2974" t="s">
        <v>28</v>
      </c>
      <c r="V2974" t="s">
        <v>308</v>
      </c>
      <c r="Y2974" t="s">
        <v>284</v>
      </c>
    </row>
    <row r="2975" spans="1:25" x14ac:dyDescent="0.45">
      <c r="A2975" t="s">
        <v>274</v>
      </c>
      <c r="B2975" t="s">
        <v>307</v>
      </c>
      <c r="C2975">
        <v>2401</v>
      </c>
      <c r="D2975">
        <v>35001</v>
      </c>
      <c r="F2975">
        <v>2016</v>
      </c>
      <c r="G2975">
        <v>413</v>
      </c>
      <c r="H2975">
        <v>319.89</v>
      </c>
      <c r="I2975">
        <v>21345.55</v>
      </c>
      <c r="K2975">
        <v>6.9000000000000006E-2</v>
      </c>
      <c r="L2975">
        <v>1.1999999999999999E-3</v>
      </c>
      <c r="M2975">
        <v>12633.85</v>
      </c>
      <c r="N2975">
        <v>5.96E-2</v>
      </c>
      <c r="O2975">
        <v>8.8230000000000004</v>
      </c>
      <c r="P2975">
        <v>9.6199999999999994E-2</v>
      </c>
      <c r="Q2975">
        <v>212223.58799999999</v>
      </c>
      <c r="R2975" t="s">
        <v>333</v>
      </c>
      <c r="S2975" t="s">
        <v>38</v>
      </c>
      <c r="T2975" t="s">
        <v>28</v>
      </c>
      <c r="V2975" t="s">
        <v>308</v>
      </c>
      <c r="Y2975" t="s">
        <v>284</v>
      </c>
    </row>
    <row r="2976" spans="1:25" x14ac:dyDescent="0.45">
      <c r="A2976" t="s">
        <v>274</v>
      </c>
      <c r="B2976" t="s">
        <v>307</v>
      </c>
      <c r="C2976">
        <v>2401</v>
      </c>
      <c r="D2976">
        <v>35001</v>
      </c>
      <c r="F2976">
        <v>2017</v>
      </c>
      <c r="G2976">
        <v>144</v>
      </c>
      <c r="H2976">
        <v>98.83</v>
      </c>
      <c r="I2976">
        <v>6378.69</v>
      </c>
      <c r="K2976">
        <v>3.1E-2</v>
      </c>
      <c r="L2976">
        <v>1.5E-3</v>
      </c>
      <c r="M2976">
        <v>3883.46</v>
      </c>
      <c r="N2976">
        <v>6.0199999999999997E-2</v>
      </c>
      <c r="O2976">
        <v>2.7250000000000001</v>
      </c>
      <c r="P2976">
        <v>9.3899999999999997E-2</v>
      </c>
      <c r="Q2976">
        <v>64509.137000000002</v>
      </c>
      <c r="R2976" t="s">
        <v>333</v>
      </c>
      <c r="S2976" t="s">
        <v>38</v>
      </c>
      <c r="T2976" t="s">
        <v>28</v>
      </c>
      <c r="V2976" t="s">
        <v>308</v>
      </c>
      <c r="Y2976" t="s">
        <v>285</v>
      </c>
    </row>
    <row r="2977" spans="1:25" x14ac:dyDescent="0.45">
      <c r="A2977" t="s">
        <v>274</v>
      </c>
      <c r="B2977" t="s">
        <v>307</v>
      </c>
      <c r="C2977">
        <v>2401</v>
      </c>
      <c r="D2977">
        <v>35001</v>
      </c>
      <c r="F2977">
        <v>2018</v>
      </c>
      <c r="G2977">
        <v>97</v>
      </c>
      <c r="H2977">
        <v>33.96</v>
      </c>
      <c r="I2977">
        <v>1541.87</v>
      </c>
      <c r="K2977">
        <v>7.0000000000000001E-3</v>
      </c>
      <c r="L2977">
        <v>1.5E-3</v>
      </c>
      <c r="M2977">
        <v>1004.9930000000001</v>
      </c>
      <c r="N2977">
        <v>6.0600000000000001E-2</v>
      </c>
      <c r="O2977">
        <v>0.77200000000000002</v>
      </c>
      <c r="P2977">
        <v>0.10299999999999999</v>
      </c>
      <c r="Q2977">
        <v>16744.094000000001</v>
      </c>
      <c r="R2977" t="s">
        <v>333</v>
      </c>
      <c r="S2977" t="s">
        <v>38</v>
      </c>
      <c r="T2977" t="s">
        <v>28</v>
      </c>
      <c r="V2977" t="s">
        <v>308</v>
      </c>
      <c r="Y2977" t="s">
        <v>285</v>
      </c>
    </row>
    <row r="2978" spans="1:25" x14ac:dyDescent="0.45">
      <c r="A2978" t="s">
        <v>274</v>
      </c>
      <c r="B2978" t="s">
        <v>307</v>
      </c>
      <c r="C2978">
        <v>2401</v>
      </c>
      <c r="D2978">
        <v>35001</v>
      </c>
      <c r="F2978">
        <v>2019</v>
      </c>
      <c r="G2978">
        <v>91</v>
      </c>
      <c r="H2978">
        <v>40.229999999999997</v>
      </c>
      <c r="I2978">
        <v>1623.44</v>
      </c>
      <c r="K2978">
        <v>1.0999999999999999E-2</v>
      </c>
      <c r="L2978">
        <v>1.6000000000000001E-3</v>
      </c>
      <c r="M2978">
        <v>1473.3430000000001</v>
      </c>
      <c r="N2978">
        <v>6.0900000000000003E-2</v>
      </c>
      <c r="O2978">
        <v>1.341</v>
      </c>
      <c r="P2978">
        <v>0.1206</v>
      </c>
      <c r="Q2978">
        <v>24404.297999999999</v>
      </c>
      <c r="R2978" t="s">
        <v>333</v>
      </c>
      <c r="S2978" t="s">
        <v>38</v>
      </c>
      <c r="T2978" t="s">
        <v>28</v>
      </c>
      <c r="V2978" t="s">
        <v>308</v>
      </c>
      <c r="Y2978" t="s">
        <v>285</v>
      </c>
    </row>
    <row r="2979" spans="1:25" x14ac:dyDescent="0.45">
      <c r="A2979" t="s">
        <v>274</v>
      </c>
      <c r="B2979" t="s">
        <v>307</v>
      </c>
      <c r="C2979">
        <v>2401</v>
      </c>
      <c r="D2979">
        <v>35001</v>
      </c>
      <c r="F2979">
        <v>2020</v>
      </c>
      <c r="G2979">
        <v>69</v>
      </c>
      <c r="H2979">
        <v>24.05</v>
      </c>
      <c r="I2979">
        <v>1007.11</v>
      </c>
      <c r="K2979">
        <v>8.0000000000000002E-3</v>
      </c>
      <c r="L2979">
        <v>1.5E-3</v>
      </c>
      <c r="M2979">
        <v>910.64700000000005</v>
      </c>
      <c r="N2979">
        <v>5.9900000000000002E-2</v>
      </c>
      <c r="O2979">
        <v>0.83299999999999996</v>
      </c>
      <c r="P2979">
        <v>0.1245</v>
      </c>
      <c r="Q2979">
        <v>15184.005999999999</v>
      </c>
      <c r="R2979" t="s">
        <v>333</v>
      </c>
      <c r="S2979" t="s">
        <v>38</v>
      </c>
      <c r="T2979" t="s">
        <v>28</v>
      </c>
      <c r="V2979" t="s">
        <v>308</v>
      </c>
      <c r="Y2979" t="s">
        <v>160</v>
      </c>
    </row>
    <row r="2980" spans="1:25" x14ac:dyDescent="0.45">
      <c r="A2980" t="s">
        <v>274</v>
      </c>
      <c r="B2980" t="s">
        <v>307</v>
      </c>
      <c r="C2980">
        <v>2401</v>
      </c>
      <c r="D2980">
        <v>35001</v>
      </c>
      <c r="F2980">
        <v>2021</v>
      </c>
      <c r="G2980">
        <v>109</v>
      </c>
      <c r="H2980">
        <v>63.59</v>
      </c>
      <c r="I2980">
        <v>3747.35</v>
      </c>
      <c r="K2980">
        <v>1.7999999999999999E-2</v>
      </c>
      <c r="L2980">
        <v>1.6000000000000001E-3</v>
      </c>
      <c r="M2980">
        <v>3133.1990000000001</v>
      </c>
      <c r="N2980">
        <v>6.0499999999999998E-2</v>
      </c>
      <c r="O2980">
        <v>5.2110000000000003</v>
      </c>
      <c r="P2980">
        <v>0.16420000000000001</v>
      </c>
      <c r="Q2980">
        <v>52654.317000000003</v>
      </c>
      <c r="R2980" t="s">
        <v>333</v>
      </c>
      <c r="S2980" t="s">
        <v>38</v>
      </c>
      <c r="T2980" t="s">
        <v>28</v>
      </c>
      <c r="V2980" t="s">
        <v>308</v>
      </c>
      <c r="Y2980" t="s">
        <v>161</v>
      </c>
    </row>
    <row r="2981" spans="1:25" x14ac:dyDescent="0.45">
      <c r="A2981" t="s">
        <v>274</v>
      </c>
      <c r="B2981" t="s">
        <v>307</v>
      </c>
      <c r="C2981">
        <v>2401</v>
      </c>
      <c r="D2981">
        <v>35001</v>
      </c>
      <c r="F2981">
        <v>2022</v>
      </c>
      <c r="G2981">
        <v>24</v>
      </c>
      <c r="H2981">
        <v>13.69</v>
      </c>
      <c r="I2981">
        <v>861.89</v>
      </c>
      <c r="K2981">
        <v>4.0000000000000001E-3</v>
      </c>
      <c r="L2981">
        <v>1E-3</v>
      </c>
      <c r="M2981">
        <v>700.88400000000001</v>
      </c>
      <c r="N2981">
        <v>5.8999999999999997E-2</v>
      </c>
      <c r="O2981">
        <v>0.64400000000000002</v>
      </c>
      <c r="P2981">
        <v>0.1188</v>
      </c>
      <c r="Q2981">
        <v>11795.017</v>
      </c>
      <c r="R2981" t="s">
        <v>333</v>
      </c>
      <c r="S2981" t="s">
        <v>38</v>
      </c>
      <c r="T2981" t="s">
        <v>28</v>
      </c>
      <c r="V2981" t="s">
        <v>308</v>
      </c>
      <c r="Y2981" t="s">
        <v>161</v>
      </c>
    </row>
    <row r="2982" spans="1:25" x14ac:dyDescent="0.45">
      <c r="A2982" t="s">
        <v>274</v>
      </c>
      <c r="B2982" t="s">
        <v>307</v>
      </c>
      <c r="C2982">
        <v>2401</v>
      </c>
      <c r="D2982">
        <v>4001</v>
      </c>
      <c r="E2982" t="s">
        <v>305</v>
      </c>
      <c r="F2982">
        <v>2009</v>
      </c>
      <c r="G2982">
        <v>349</v>
      </c>
      <c r="H2982">
        <v>349</v>
      </c>
      <c r="I2982">
        <v>7522</v>
      </c>
      <c r="K2982">
        <v>0.61599999999999999</v>
      </c>
      <c r="L2982">
        <v>1.12E-2</v>
      </c>
      <c r="M2982">
        <v>6803.6</v>
      </c>
      <c r="N2982">
        <v>6.0199999999999997E-2</v>
      </c>
      <c r="O2982">
        <v>38.426000000000002</v>
      </c>
      <c r="P2982">
        <v>0.68230000000000002</v>
      </c>
      <c r="Q2982">
        <v>113137.5</v>
      </c>
      <c r="R2982" t="s">
        <v>333</v>
      </c>
      <c r="S2982" t="s">
        <v>38</v>
      </c>
      <c r="T2982" t="s">
        <v>28</v>
      </c>
      <c r="Y2982" t="s">
        <v>103</v>
      </c>
    </row>
    <row r="2983" spans="1:25" x14ac:dyDescent="0.45">
      <c r="A2983" t="s">
        <v>274</v>
      </c>
      <c r="B2983" t="s">
        <v>307</v>
      </c>
      <c r="C2983">
        <v>2401</v>
      </c>
      <c r="D2983">
        <v>4001</v>
      </c>
      <c r="E2983" t="s">
        <v>305</v>
      </c>
      <c r="F2983">
        <v>2010</v>
      </c>
      <c r="G2983">
        <v>670</v>
      </c>
      <c r="H2983">
        <v>670</v>
      </c>
      <c r="I2983">
        <v>15762</v>
      </c>
      <c r="K2983">
        <v>1.5429999999999999</v>
      </c>
      <c r="L2983">
        <v>1.1900000000000001E-2</v>
      </c>
      <c r="M2983">
        <v>14264.3</v>
      </c>
      <c r="N2983">
        <v>6.0199999999999997E-2</v>
      </c>
      <c r="O2983">
        <v>56.601999999999997</v>
      </c>
      <c r="P2983">
        <v>0.47660000000000002</v>
      </c>
      <c r="Q2983">
        <v>236499.5</v>
      </c>
      <c r="R2983" t="s">
        <v>333</v>
      </c>
      <c r="S2983" t="s">
        <v>38</v>
      </c>
      <c r="T2983" t="s">
        <v>28</v>
      </c>
      <c r="Y2983" t="s">
        <v>103</v>
      </c>
    </row>
    <row r="2984" spans="1:25" x14ac:dyDescent="0.45">
      <c r="A2984" t="s">
        <v>274</v>
      </c>
      <c r="B2984" t="s">
        <v>307</v>
      </c>
      <c r="C2984">
        <v>2401</v>
      </c>
      <c r="D2984">
        <v>4001</v>
      </c>
      <c r="E2984" t="s">
        <v>305</v>
      </c>
      <c r="F2984">
        <v>2011</v>
      </c>
      <c r="G2984">
        <v>367</v>
      </c>
      <c r="H2984">
        <v>367</v>
      </c>
      <c r="I2984">
        <v>8192</v>
      </c>
      <c r="K2984">
        <v>0.18</v>
      </c>
      <c r="L2984">
        <v>4.1000000000000003E-3</v>
      </c>
      <c r="M2984">
        <v>7540.9</v>
      </c>
      <c r="N2984">
        <v>5.9299999999999999E-2</v>
      </c>
      <c r="O2984">
        <v>29.442</v>
      </c>
      <c r="P2984">
        <v>0.4642</v>
      </c>
      <c r="Q2984">
        <v>127311.2</v>
      </c>
      <c r="R2984" t="s">
        <v>333</v>
      </c>
      <c r="S2984" t="s">
        <v>38</v>
      </c>
      <c r="T2984" t="s">
        <v>28</v>
      </c>
      <c r="Y2984" t="s">
        <v>103</v>
      </c>
    </row>
    <row r="2985" spans="1:25" x14ac:dyDescent="0.45">
      <c r="A2985" t="s">
        <v>274</v>
      </c>
      <c r="B2985" t="s">
        <v>307</v>
      </c>
      <c r="C2985">
        <v>2401</v>
      </c>
      <c r="D2985">
        <v>4001</v>
      </c>
      <c r="E2985" t="s">
        <v>305</v>
      </c>
      <c r="F2985">
        <v>2012</v>
      </c>
      <c r="G2985">
        <v>188</v>
      </c>
      <c r="H2985">
        <v>188</v>
      </c>
      <c r="I2985">
        <v>4213</v>
      </c>
      <c r="K2985">
        <v>2.1000000000000001E-2</v>
      </c>
      <c r="L2985">
        <v>8.9999999999999998E-4</v>
      </c>
      <c r="M2985">
        <v>3994.5</v>
      </c>
      <c r="N2985">
        <v>5.91E-2</v>
      </c>
      <c r="O2985">
        <v>15.670999999999999</v>
      </c>
      <c r="P2985">
        <v>0.46410000000000001</v>
      </c>
      <c r="Q2985">
        <v>67711.600000000006</v>
      </c>
      <c r="R2985" t="s">
        <v>333</v>
      </c>
      <c r="S2985" t="s">
        <v>38</v>
      </c>
      <c r="T2985" t="s">
        <v>28</v>
      </c>
      <c r="Y2985" t="s">
        <v>283</v>
      </c>
    </row>
    <row r="2986" spans="1:25" x14ac:dyDescent="0.45">
      <c r="A2986" t="s">
        <v>274</v>
      </c>
      <c r="B2986" t="s">
        <v>307</v>
      </c>
      <c r="C2986">
        <v>2401</v>
      </c>
      <c r="D2986">
        <v>4001</v>
      </c>
      <c r="E2986" t="s">
        <v>305</v>
      </c>
      <c r="F2986">
        <v>2013</v>
      </c>
      <c r="G2986">
        <v>234</v>
      </c>
      <c r="H2986">
        <v>234</v>
      </c>
      <c r="I2986">
        <v>5197</v>
      </c>
      <c r="K2986">
        <v>2.4E-2</v>
      </c>
      <c r="L2986">
        <v>8.0000000000000004E-4</v>
      </c>
      <c r="M2986">
        <v>4613.5</v>
      </c>
      <c r="N2986">
        <v>5.8999999999999997E-2</v>
      </c>
      <c r="O2986">
        <v>24.48</v>
      </c>
      <c r="P2986">
        <v>0.61970000000000003</v>
      </c>
      <c r="Q2986">
        <v>78189.3</v>
      </c>
      <c r="R2986" t="s">
        <v>333</v>
      </c>
      <c r="S2986" t="s">
        <v>38</v>
      </c>
      <c r="T2986" t="s">
        <v>28</v>
      </c>
      <c r="Y2986" t="s">
        <v>283</v>
      </c>
    </row>
    <row r="2987" spans="1:25" x14ac:dyDescent="0.45">
      <c r="A2987" t="s">
        <v>274</v>
      </c>
      <c r="B2987" t="s">
        <v>307</v>
      </c>
      <c r="C2987">
        <v>2401</v>
      </c>
      <c r="D2987">
        <v>4001</v>
      </c>
      <c r="E2987" t="s">
        <v>305</v>
      </c>
      <c r="F2987">
        <v>2014</v>
      </c>
      <c r="G2987">
        <v>387</v>
      </c>
      <c r="H2987">
        <v>387</v>
      </c>
      <c r="I2987">
        <v>10382</v>
      </c>
      <c r="K2987">
        <v>5.9859999999999998</v>
      </c>
      <c r="L2987">
        <v>8.3400000000000002E-2</v>
      </c>
      <c r="M2987">
        <v>9172.4</v>
      </c>
      <c r="N2987">
        <v>6.8000000000000005E-2</v>
      </c>
      <c r="O2987">
        <v>61.454999999999998</v>
      </c>
      <c r="P2987">
        <v>0.90539999999999998</v>
      </c>
      <c r="Q2987">
        <v>133413.29999999999</v>
      </c>
      <c r="R2987" t="s">
        <v>333</v>
      </c>
      <c r="S2987" t="s">
        <v>38</v>
      </c>
      <c r="T2987" t="s">
        <v>28</v>
      </c>
      <c r="Y2987" t="s">
        <v>283</v>
      </c>
    </row>
    <row r="2988" spans="1:25" x14ac:dyDescent="0.45">
      <c r="A2988" t="s">
        <v>274</v>
      </c>
      <c r="B2988" t="s">
        <v>307</v>
      </c>
      <c r="C2988">
        <v>2401</v>
      </c>
      <c r="D2988">
        <v>4001</v>
      </c>
      <c r="E2988" t="s">
        <v>305</v>
      </c>
      <c r="F2988">
        <v>2015</v>
      </c>
      <c r="G2988">
        <v>94</v>
      </c>
      <c r="H2988">
        <v>94</v>
      </c>
      <c r="I2988">
        <v>2497</v>
      </c>
      <c r="K2988">
        <v>0.75600000000000001</v>
      </c>
      <c r="L2988">
        <v>5.0099999999999999E-2</v>
      </c>
      <c r="M2988">
        <v>2182.6999999999998</v>
      </c>
      <c r="N2988">
        <v>6.4399999999999999E-2</v>
      </c>
      <c r="O2988">
        <v>13.833</v>
      </c>
      <c r="P2988">
        <v>0.82230000000000003</v>
      </c>
      <c r="Q2988">
        <v>34231.599999999999</v>
      </c>
      <c r="R2988" t="s">
        <v>333</v>
      </c>
      <c r="S2988" t="s">
        <v>38</v>
      </c>
      <c r="T2988" t="s">
        <v>28</v>
      </c>
      <c r="Y2988" t="s">
        <v>284</v>
      </c>
    </row>
    <row r="2989" spans="1:25" x14ac:dyDescent="0.45">
      <c r="A2989" t="s">
        <v>274</v>
      </c>
      <c r="B2989" t="s">
        <v>309</v>
      </c>
      <c r="C2989">
        <v>2403</v>
      </c>
      <c r="D2989">
        <v>1</v>
      </c>
      <c r="F2989">
        <v>2009</v>
      </c>
      <c r="G2989">
        <v>153</v>
      </c>
      <c r="H2989">
        <v>141.13</v>
      </c>
      <c r="I2989">
        <v>12965.68</v>
      </c>
      <c r="K2989">
        <v>0.88800000000000001</v>
      </c>
      <c r="L2989">
        <v>0.02</v>
      </c>
      <c r="M2989">
        <v>12023.832</v>
      </c>
      <c r="N2989">
        <v>7.5800000000000006E-2</v>
      </c>
      <c r="O2989">
        <v>16.36</v>
      </c>
      <c r="P2989">
        <v>0.1371</v>
      </c>
      <c r="Q2989">
        <v>196451.788</v>
      </c>
      <c r="R2989" t="s">
        <v>333</v>
      </c>
      <c r="S2989" t="s">
        <v>45</v>
      </c>
      <c r="T2989" t="s">
        <v>65</v>
      </c>
      <c r="V2989" t="s">
        <v>32</v>
      </c>
      <c r="Y2989" t="s">
        <v>107</v>
      </c>
    </row>
    <row r="2990" spans="1:25" x14ac:dyDescent="0.45">
      <c r="A2990" t="s">
        <v>274</v>
      </c>
      <c r="B2990" t="s">
        <v>309</v>
      </c>
      <c r="C2990">
        <v>2403</v>
      </c>
      <c r="D2990">
        <v>1</v>
      </c>
      <c r="F2990">
        <v>2010</v>
      </c>
      <c r="G2990">
        <v>596</v>
      </c>
      <c r="H2990">
        <v>587.62</v>
      </c>
      <c r="I2990">
        <v>98489.76</v>
      </c>
      <c r="K2990">
        <v>0.45</v>
      </c>
      <c r="L2990">
        <v>1.1000000000000001E-3</v>
      </c>
      <c r="M2990">
        <v>85539.623000000007</v>
      </c>
      <c r="N2990">
        <v>6.0999999999999999E-2</v>
      </c>
      <c r="O2990">
        <v>135.32300000000001</v>
      </c>
      <c r="P2990">
        <v>0.18609999999999999</v>
      </c>
      <c r="Q2990">
        <v>1432361.405</v>
      </c>
      <c r="R2990" t="s">
        <v>333</v>
      </c>
      <c r="S2990" t="s">
        <v>45</v>
      </c>
      <c r="T2990" t="s">
        <v>65</v>
      </c>
      <c r="V2990" t="s">
        <v>32</v>
      </c>
      <c r="Y2990" t="s">
        <v>107</v>
      </c>
    </row>
    <row r="2991" spans="1:25" x14ac:dyDescent="0.45">
      <c r="A2991" t="s">
        <v>274</v>
      </c>
      <c r="B2991" t="s">
        <v>309</v>
      </c>
      <c r="C2991">
        <v>2403</v>
      </c>
      <c r="D2991">
        <v>1</v>
      </c>
      <c r="F2991">
        <v>2011</v>
      </c>
      <c r="G2991">
        <v>140</v>
      </c>
      <c r="H2991">
        <v>136.34</v>
      </c>
      <c r="I2991">
        <v>12334.9</v>
      </c>
      <c r="K2991">
        <v>0.11799999999999999</v>
      </c>
      <c r="L2991">
        <v>1.9E-3</v>
      </c>
      <c r="M2991">
        <v>13956.462</v>
      </c>
      <c r="N2991">
        <v>6.83E-2</v>
      </c>
      <c r="O2991">
        <v>16.962</v>
      </c>
      <c r="P2991">
        <v>0.14530000000000001</v>
      </c>
      <c r="Q2991">
        <v>212441.59700000001</v>
      </c>
      <c r="R2991" t="s">
        <v>333</v>
      </c>
      <c r="S2991" t="s">
        <v>45</v>
      </c>
      <c r="T2991" t="s">
        <v>65</v>
      </c>
      <c r="V2991" t="s">
        <v>32</v>
      </c>
      <c r="Y2991" t="s">
        <v>107</v>
      </c>
    </row>
    <row r="2992" spans="1:25" x14ac:dyDescent="0.45">
      <c r="A2992" t="s">
        <v>274</v>
      </c>
      <c r="B2992" t="s">
        <v>309</v>
      </c>
      <c r="C2992">
        <v>2403</v>
      </c>
      <c r="D2992">
        <v>2</v>
      </c>
      <c r="F2992">
        <v>2009</v>
      </c>
      <c r="G2992">
        <v>4003</v>
      </c>
      <c r="H2992">
        <v>3988.67</v>
      </c>
      <c r="I2992">
        <v>1566671.3</v>
      </c>
      <c r="K2992">
        <v>1454.8009999999999</v>
      </c>
      <c r="L2992">
        <v>0.15670000000000001</v>
      </c>
      <c r="M2992">
        <v>1858605.6259999999</v>
      </c>
      <c r="N2992">
        <v>0.1011</v>
      </c>
      <c r="O2992">
        <v>1872.8430000000001</v>
      </c>
      <c r="P2992">
        <v>0.20280000000000001</v>
      </c>
      <c r="Q2992">
        <v>17841249.642999999</v>
      </c>
      <c r="R2992" t="s">
        <v>82</v>
      </c>
      <c r="S2992" t="s">
        <v>34</v>
      </c>
      <c r="T2992" t="s">
        <v>63</v>
      </c>
      <c r="V2992" t="s">
        <v>112</v>
      </c>
      <c r="W2992" t="s">
        <v>51</v>
      </c>
      <c r="Y2992" t="s">
        <v>107</v>
      </c>
    </row>
    <row r="2993" spans="1:25" x14ac:dyDescent="0.45">
      <c r="A2993" t="s">
        <v>274</v>
      </c>
      <c r="B2993" t="s">
        <v>309</v>
      </c>
      <c r="C2993">
        <v>2403</v>
      </c>
      <c r="D2993">
        <v>2</v>
      </c>
      <c r="F2993">
        <v>2010</v>
      </c>
      <c r="G2993">
        <v>5247</v>
      </c>
      <c r="H2993">
        <v>5221.8100000000004</v>
      </c>
      <c r="I2993">
        <v>2286972.42</v>
      </c>
      <c r="K2993">
        <v>1727.0550000000001</v>
      </c>
      <c r="L2993">
        <v>0.1479</v>
      </c>
      <c r="M2993">
        <v>2301874.02</v>
      </c>
      <c r="N2993">
        <v>0.1004</v>
      </c>
      <c r="O2993">
        <v>2071.3780000000002</v>
      </c>
      <c r="P2993">
        <v>0.17749999999999999</v>
      </c>
      <c r="Q2993">
        <v>22432484.739</v>
      </c>
      <c r="R2993" t="s">
        <v>82</v>
      </c>
      <c r="S2993" t="s">
        <v>34</v>
      </c>
      <c r="T2993" t="s">
        <v>63</v>
      </c>
      <c r="U2993" t="s">
        <v>310</v>
      </c>
      <c r="V2993" t="s">
        <v>311</v>
      </c>
      <c r="W2993" t="s">
        <v>51</v>
      </c>
      <c r="Y2993" t="s">
        <v>107</v>
      </c>
    </row>
    <row r="2994" spans="1:25" x14ac:dyDescent="0.45">
      <c r="A2994" t="s">
        <v>274</v>
      </c>
      <c r="B2994" t="s">
        <v>309</v>
      </c>
      <c r="C2994">
        <v>2403</v>
      </c>
      <c r="D2994">
        <v>2</v>
      </c>
      <c r="F2994">
        <v>2011</v>
      </c>
      <c r="G2994">
        <v>4684</v>
      </c>
      <c r="H2994">
        <v>4663.38</v>
      </c>
      <c r="I2994">
        <v>1986644.51</v>
      </c>
      <c r="K2994">
        <v>987.19</v>
      </c>
      <c r="L2994">
        <v>9.6699999999999994E-2</v>
      </c>
      <c r="M2994">
        <v>1953338.2409999999</v>
      </c>
      <c r="N2994">
        <v>9.69E-2</v>
      </c>
      <c r="O2994">
        <v>751.71299999999997</v>
      </c>
      <c r="P2994">
        <v>7.5399999999999995E-2</v>
      </c>
      <c r="Q2994">
        <v>19752787.921999998</v>
      </c>
      <c r="R2994" t="s">
        <v>82</v>
      </c>
      <c r="S2994" t="s">
        <v>34</v>
      </c>
      <c r="T2994" t="s">
        <v>63</v>
      </c>
      <c r="U2994" t="s">
        <v>116</v>
      </c>
      <c r="V2994" t="s">
        <v>312</v>
      </c>
      <c r="W2994" t="s">
        <v>51</v>
      </c>
      <c r="Y2994" t="s">
        <v>107</v>
      </c>
    </row>
    <row r="2995" spans="1:25" x14ac:dyDescent="0.45">
      <c r="A2995" t="s">
        <v>274</v>
      </c>
      <c r="B2995" t="s">
        <v>309</v>
      </c>
      <c r="C2995">
        <v>2403</v>
      </c>
      <c r="D2995">
        <v>2</v>
      </c>
      <c r="F2995">
        <v>2012</v>
      </c>
      <c r="G2995">
        <v>2808</v>
      </c>
      <c r="H2995">
        <v>2776.28</v>
      </c>
      <c r="I2995">
        <v>962998.35</v>
      </c>
      <c r="K2995">
        <v>138.88</v>
      </c>
      <c r="L2995">
        <v>2.3900000000000001E-2</v>
      </c>
      <c r="M2995">
        <v>663637.30799999996</v>
      </c>
      <c r="N2995">
        <v>6.6400000000000001E-2</v>
      </c>
      <c r="O2995">
        <v>372.827</v>
      </c>
      <c r="P2995">
        <v>7.6399999999999996E-2</v>
      </c>
      <c r="Q2995">
        <v>9651734.8859999999</v>
      </c>
      <c r="R2995" t="s">
        <v>82</v>
      </c>
      <c r="S2995" t="s">
        <v>34</v>
      </c>
      <c r="T2995" t="s">
        <v>63</v>
      </c>
      <c r="U2995" t="s">
        <v>116</v>
      </c>
      <c r="V2995" t="s">
        <v>125</v>
      </c>
      <c r="W2995" t="s">
        <v>51</v>
      </c>
      <c r="Y2995" t="s">
        <v>277</v>
      </c>
    </row>
    <row r="2996" spans="1:25" x14ac:dyDescent="0.45">
      <c r="A2996" t="s">
        <v>274</v>
      </c>
      <c r="B2996" t="s">
        <v>309</v>
      </c>
      <c r="C2996">
        <v>2403</v>
      </c>
      <c r="D2996">
        <v>2</v>
      </c>
      <c r="F2996">
        <v>2013</v>
      </c>
      <c r="G2996">
        <v>3482</v>
      </c>
      <c r="H2996">
        <v>3449.37</v>
      </c>
      <c r="I2996">
        <v>1137418.92</v>
      </c>
      <c r="K2996">
        <v>133.21199999999999</v>
      </c>
      <c r="L2996">
        <v>1.8599999999999998E-2</v>
      </c>
      <c r="M2996">
        <v>771667.40700000001</v>
      </c>
      <c r="N2996">
        <v>6.5199999999999994E-2</v>
      </c>
      <c r="O2996">
        <v>478.21800000000002</v>
      </c>
      <c r="P2996">
        <v>7.9799999999999996E-2</v>
      </c>
      <c r="Q2996">
        <v>12012446.162</v>
      </c>
      <c r="R2996" t="s">
        <v>82</v>
      </c>
      <c r="S2996" t="s">
        <v>34</v>
      </c>
      <c r="T2996" t="s">
        <v>63</v>
      </c>
      <c r="U2996" t="s">
        <v>116</v>
      </c>
      <c r="V2996" t="s">
        <v>125</v>
      </c>
      <c r="W2996" t="s">
        <v>51</v>
      </c>
      <c r="Y2996" t="s">
        <v>277</v>
      </c>
    </row>
    <row r="2997" spans="1:25" x14ac:dyDescent="0.45">
      <c r="A2997" t="s">
        <v>274</v>
      </c>
      <c r="B2997" t="s">
        <v>309</v>
      </c>
      <c r="C2997">
        <v>2403</v>
      </c>
      <c r="D2997">
        <v>2</v>
      </c>
      <c r="F2997">
        <v>2014</v>
      </c>
      <c r="G2997">
        <v>3520</v>
      </c>
      <c r="H2997">
        <v>3503.34</v>
      </c>
      <c r="I2997">
        <v>1193417.19</v>
      </c>
      <c r="K2997">
        <v>191.69399999999999</v>
      </c>
      <c r="L2997">
        <v>2.64E-2</v>
      </c>
      <c r="M2997">
        <v>842743.48400000005</v>
      </c>
      <c r="N2997">
        <v>6.3500000000000001E-2</v>
      </c>
      <c r="O2997">
        <v>524.91200000000003</v>
      </c>
      <c r="P2997">
        <v>7.8899999999999998E-2</v>
      </c>
      <c r="Q2997">
        <v>13100969.444</v>
      </c>
      <c r="R2997" t="s">
        <v>82</v>
      </c>
      <c r="S2997" t="s">
        <v>34</v>
      </c>
      <c r="T2997" t="s">
        <v>63</v>
      </c>
      <c r="U2997" t="s">
        <v>116</v>
      </c>
      <c r="V2997" t="s">
        <v>125</v>
      </c>
      <c r="W2997" t="s">
        <v>51</v>
      </c>
      <c r="Y2997" t="s">
        <v>277</v>
      </c>
    </row>
    <row r="2998" spans="1:25" x14ac:dyDescent="0.45">
      <c r="A2998" t="s">
        <v>274</v>
      </c>
      <c r="B2998" t="s">
        <v>309</v>
      </c>
      <c r="C2998">
        <v>2403</v>
      </c>
      <c r="D2998">
        <v>2</v>
      </c>
      <c r="F2998">
        <v>2015</v>
      </c>
      <c r="G2998">
        <v>1505</v>
      </c>
      <c r="H2998">
        <v>1480.4</v>
      </c>
      <c r="I2998">
        <v>429964.96</v>
      </c>
      <c r="K2998">
        <v>76.203999999999994</v>
      </c>
      <c r="L2998">
        <v>2.4E-2</v>
      </c>
      <c r="M2998">
        <v>340240.429</v>
      </c>
      <c r="N2998">
        <v>6.6100000000000006E-2</v>
      </c>
      <c r="O2998">
        <v>168.143</v>
      </c>
      <c r="P2998">
        <v>6.88E-2</v>
      </c>
      <c r="Q2998">
        <v>4975703.1950000003</v>
      </c>
      <c r="R2998" t="s">
        <v>82</v>
      </c>
      <c r="S2998" t="s">
        <v>34</v>
      </c>
      <c r="T2998" t="s">
        <v>63</v>
      </c>
      <c r="U2998" t="s">
        <v>116</v>
      </c>
      <c r="V2998" t="s">
        <v>125</v>
      </c>
      <c r="W2998" t="s">
        <v>51</v>
      </c>
      <c r="Y2998" t="s">
        <v>279</v>
      </c>
    </row>
    <row r="2999" spans="1:25" x14ac:dyDescent="0.45">
      <c r="A2999" t="s">
        <v>274</v>
      </c>
      <c r="B2999" t="s">
        <v>309</v>
      </c>
      <c r="C2999">
        <v>2403</v>
      </c>
      <c r="D2999">
        <v>2</v>
      </c>
      <c r="F2999">
        <v>2016</v>
      </c>
      <c r="G2999">
        <v>1075</v>
      </c>
      <c r="H2999">
        <v>1064.3</v>
      </c>
      <c r="I2999">
        <v>360962.56</v>
      </c>
      <c r="K2999">
        <v>18.459</v>
      </c>
      <c r="L2999">
        <v>1.0999999999999999E-2</v>
      </c>
      <c r="M2999">
        <v>239829.51</v>
      </c>
      <c r="N2999">
        <v>5.7799999999999997E-2</v>
      </c>
      <c r="O2999">
        <v>175.268</v>
      </c>
      <c r="P2999">
        <v>8.3400000000000002E-2</v>
      </c>
      <c r="Q2999">
        <v>4152233.3870000001</v>
      </c>
      <c r="R2999" t="s">
        <v>82</v>
      </c>
      <c r="S2999" t="s">
        <v>34</v>
      </c>
      <c r="T2999" t="s">
        <v>63</v>
      </c>
      <c r="U2999" t="s">
        <v>116</v>
      </c>
      <c r="V2999" t="s">
        <v>125</v>
      </c>
      <c r="W2999" t="s">
        <v>51</v>
      </c>
      <c r="Y2999" t="s">
        <v>279</v>
      </c>
    </row>
    <row r="3000" spans="1:25" x14ac:dyDescent="0.45">
      <c r="A3000" t="s">
        <v>274</v>
      </c>
      <c r="B3000" t="s">
        <v>309</v>
      </c>
      <c r="C3000">
        <v>2403</v>
      </c>
      <c r="D3000">
        <v>2</v>
      </c>
      <c r="F3000">
        <v>2017</v>
      </c>
      <c r="G3000">
        <v>75</v>
      </c>
      <c r="H3000">
        <v>72.84</v>
      </c>
      <c r="I3000">
        <v>19902.32</v>
      </c>
      <c r="K3000">
        <v>0.77800000000000002</v>
      </c>
      <c r="L3000">
        <v>9.9000000000000008E-3</v>
      </c>
      <c r="M3000">
        <v>13818.902</v>
      </c>
      <c r="N3000">
        <v>5.6399999999999999E-2</v>
      </c>
      <c r="O3000">
        <v>10.382</v>
      </c>
      <c r="P3000">
        <v>8.5000000000000006E-2</v>
      </c>
      <c r="Q3000">
        <v>246043.008</v>
      </c>
      <c r="R3000" t="s">
        <v>82</v>
      </c>
      <c r="S3000" t="s">
        <v>34</v>
      </c>
      <c r="T3000" t="s">
        <v>63</v>
      </c>
      <c r="U3000" t="s">
        <v>116</v>
      </c>
      <c r="V3000" t="s">
        <v>125</v>
      </c>
      <c r="W3000" t="s">
        <v>51</v>
      </c>
      <c r="Y3000" t="s">
        <v>280</v>
      </c>
    </row>
    <row r="3001" spans="1:25" x14ac:dyDescent="0.45">
      <c r="A3001" t="s">
        <v>274</v>
      </c>
      <c r="B3001" t="s">
        <v>313</v>
      </c>
      <c r="C3001">
        <v>2404</v>
      </c>
      <c r="D3001">
        <v>121</v>
      </c>
      <c r="F3001">
        <v>2009</v>
      </c>
      <c r="G3001">
        <v>818</v>
      </c>
      <c r="H3001">
        <v>479.9</v>
      </c>
      <c r="I3001">
        <v>19553.39</v>
      </c>
      <c r="K3001">
        <v>8.7999999999999995E-2</v>
      </c>
      <c r="L3001">
        <v>1.2999999999999999E-3</v>
      </c>
      <c r="M3001">
        <v>10668.496999999999</v>
      </c>
      <c r="N3001">
        <v>5.9700000000000003E-2</v>
      </c>
      <c r="O3001">
        <v>8.2829999999999995</v>
      </c>
      <c r="P3001">
        <v>0.1421</v>
      </c>
      <c r="Q3001">
        <v>178239.34099999999</v>
      </c>
      <c r="R3001" t="s">
        <v>333</v>
      </c>
      <c r="S3001" t="s">
        <v>38</v>
      </c>
      <c r="T3001" t="s">
        <v>28</v>
      </c>
      <c r="V3001" t="s">
        <v>32</v>
      </c>
      <c r="Y3001" t="s">
        <v>107</v>
      </c>
    </row>
    <row r="3002" spans="1:25" x14ac:dyDescent="0.45">
      <c r="A3002" t="s">
        <v>274</v>
      </c>
      <c r="B3002" t="s">
        <v>313</v>
      </c>
      <c r="C3002">
        <v>2404</v>
      </c>
      <c r="D3002">
        <v>121</v>
      </c>
      <c r="F3002">
        <v>2010</v>
      </c>
      <c r="G3002">
        <v>1609</v>
      </c>
      <c r="H3002">
        <v>1006.33</v>
      </c>
      <c r="I3002">
        <v>40787.39</v>
      </c>
      <c r="K3002">
        <v>0.159</v>
      </c>
      <c r="L3002">
        <v>1.1999999999999999E-3</v>
      </c>
      <c r="M3002">
        <v>21877.132000000001</v>
      </c>
      <c r="N3002">
        <v>6.0199999999999997E-2</v>
      </c>
      <c r="O3002">
        <v>16.594000000000001</v>
      </c>
      <c r="P3002">
        <v>0.1353</v>
      </c>
      <c r="Q3002">
        <v>362362.31900000002</v>
      </c>
      <c r="R3002" t="s">
        <v>333</v>
      </c>
      <c r="S3002" t="s">
        <v>38</v>
      </c>
      <c r="T3002" t="s">
        <v>28</v>
      </c>
      <c r="V3002" t="s">
        <v>32</v>
      </c>
      <c r="Y3002" t="s">
        <v>107</v>
      </c>
    </row>
    <row r="3003" spans="1:25" x14ac:dyDescent="0.45">
      <c r="A3003" t="s">
        <v>274</v>
      </c>
      <c r="B3003" t="s">
        <v>313</v>
      </c>
      <c r="C3003">
        <v>2404</v>
      </c>
      <c r="D3003">
        <v>121</v>
      </c>
      <c r="F3003">
        <v>2011</v>
      </c>
      <c r="G3003">
        <v>919</v>
      </c>
      <c r="H3003">
        <v>507.64</v>
      </c>
      <c r="I3003">
        <v>19401.84</v>
      </c>
      <c r="K3003">
        <v>7.0000000000000007E-2</v>
      </c>
      <c r="L3003">
        <v>1.1999999999999999E-3</v>
      </c>
      <c r="M3003">
        <v>10978.941999999999</v>
      </c>
      <c r="N3003">
        <v>0.06</v>
      </c>
      <c r="O3003">
        <v>8.4670000000000005</v>
      </c>
      <c r="P3003">
        <v>0.14510000000000001</v>
      </c>
      <c r="Q3003">
        <v>183068.764</v>
      </c>
      <c r="R3003" t="s">
        <v>333</v>
      </c>
      <c r="S3003" t="s">
        <v>38</v>
      </c>
      <c r="T3003" t="s">
        <v>28</v>
      </c>
      <c r="V3003" t="s">
        <v>32</v>
      </c>
      <c r="Y3003" t="s">
        <v>107</v>
      </c>
    </row>
    <row r="3004" spans="1:25" x14ac:dyDescent="0.45">
      <c r="A3004" t="s">
        <v>274</v>
      </c>
      <c r="B3004" t="s">
        <v>313</v>
      </c>
      <c r="C3004">
        <v>2404</v>
      </c>
      <c r="D3004">
        <v>121</v>
      </c>
      <c r="F3004">
        <v>2012</v>
      </c>
      <c r="G3004">
        <v>1078</v>
      </c>
      <c r="H3004">
        <v>714.34</v>
      </c>
      <c r="I3004">
        <v>27998.51</v>
      </c>
      <c r="K3004">
        <v>8.2000000000000003E-2</v>
      </c>
      <c r="L3004">
        <v>1E-3</v>
      </c>
      <c r="M3004">
        <v>16306.852000000001</v>
      </c>
      <c r="N3004">
        <v>5.9400000000000001E-2</v>
      </c>
      <c r="O3004">
        <v>11.712999999999999</v>
      </c>
      <c r="P3004">
        <v>0.1295</v>
      </c>
      <c r="Q3004">
        <v>274477.29499999998</v>
      </c>
      <c r="R3004" t="s">
        <v>333</v>
      </c>
      <c r="S3004" t="s">
        <v>38</v>
      </c>
      <c r="T3004" t="s">
        <v>28</v>
      </c>
      <c r="V3004" t="s">
        <v>32</v>
      </c>
      <c r="Y3004" t="s">
        <v>277</v>
      </c>
    </row>
    <row r="3005" spans="1:25" x14ac:dyDescent="0.45">
      <c r="A3005" t="s">
        <v>274</v>
      </c>
      <c r="B3005" t="s">
        <v>313</v>
      </c>
      <c r="C3005">
        <v>2404</v>
      </c>
      <c r="D3005">
        <v>121</v>
      </c>
      <c r="F3005">
        <v>2013</v>
      </c>
      <c r="G3005">
        <v>1096</v>
      </c>
      <c r="H3005">
        <v>838.44</v>
      </c>
      <c r="I3005">
        <v>34062.03</v>
      </c>
      <c r="K3005">
        <v>9.8000000000000004E-2</v>
      </c>
      <c r="L3005">
        <v>1E-3</v>
      </c>
      <c r="M3005">
        <v>19331.178</v>
      </c>
      <c r="N3005">
        <v>5.9299999999999999E-2</v>
      </c>
      <c r="O3005">
        <v>15.057</v>
      </c>
      <c r="P3005">
        <v>0.1149</v>
      </c>
      <c r="Q3005">
        <v>325219.04700000002</v>
      </c>
      <c r="R3005" t="s">
        <v>333</v>
      </c>
      <c r="S3005" t="s">
        <v>38</v>
      </c>
      <c r="T3005" t="s">
        <v>28</v>
      </c>
      <c r="V3005" t="s">
        <v>32</v>
      </c>
      <c r="Y3005" t="s">
        <v>277</v>
      </c>
    </row>
    <row r="3006" spans="1:25" x14ac:dyDescent="0.45">
      <c r="A3006" t="s">
        <v>274</v>
      </c>
      <c r="B3006" t="s">
        <v>313</v>
      </c>
      <c r="C3006">
        <v>2404</v>
      </c>
      <c r="D3006">
        <v>121</v>
      </c>
      <c r="F3006">
        <v>2014</v>
      </c>
      <c r="G3006">
        <v>1528</v>
      </c>
      <c r="H3006">
        <v>1170.32</v>
      </c>
      <c r="I3006">
        <v>49421.77</v>
      </c>
      <c r="K3006">
        <v>0.16200000000000001</v>
      </c>
      <c r="L3006">
        <v>1.1000000000000001E-3</v>
      </c>
      <c r="M3006">
        <v>29028.714</v>
      </c>
      <c r="N3006">
        <v>5.9700000000000003E-2</v>
      </c>
      <c r="O3006">
        <v>22.722999999999999</v>
      </c>
      <c r="P3006">
        <v>0.1211</v>
      </c>
      <c r="Q3006">
        <v>486655.84299999999</v>
      </c>
      <c r="R3006" t="s">
        <v>333</v>
      </c>
      <c r="S3006" t="s">
        <v>38</v>
      </c>
      <c r="T3006" t="s">
        <v>28</v>
      </c>
      <c r="V3006" t="s">
        <v>32</v>
      </c>
      <c r="Y3006" t="s">
        <v>277</v>
      </c>
    </row>
    <row r="3007" spans="1:25" x14ac:dyDescent="0.45">
      <c r="A3007" t="s">
        <v>274</v>
      </c>
      <c r="B3007" t="s">
        <v>313</v>
      </c>
      <c r="C3007">
        <v>2404</v>
      </c>
      <c r="D3007">
        <v>121</v>
      </c>
      <c r="F3007">
        <v>2015</v>
      </c>
      <c r="G3007">
        <v>1393</v>
      </c>
      <c r="H3007">
        <v>1077.4000000000001</v>
      </c>
      <c r="I3007">
        <v>45120.58</v>
      </c>
      <c r="K3007">
        <v>0.14399999999999999</v>
      </c>
      <c r="L3007">
        <v>1.1000000000000001E-3</v>
      </c>
      <c r="M3007">
        <v>24799.485000000001</v>
      </c>
      <c r="N3007">
        <v>5.96E-2</v>
      </c>
      <c r="O3007">
        <v>19.331</v>
      </c>
      <c r="P3007">
        <v>0.12540000000000001</v>
      </c>
      <c r="Q3007">
        <v>415088.18</v>
      </c>
      <c r="R3007" t="s">
        <v>333</v>
      </c>
      <c r="S3007" t="s">
        <v>38</v>
      </c>
      <c r="T3007" t="s">
        <v>28</v>
      </c>
      <c r="V3007" t="s">
        <v>32</v>
      </c>
      <c r="Y3007" t="s">
        <v>297</v>
      </c>
    </row>
    <row r="3008" spans="1:25" x14ac:dyDescent="0.45">
      <c r="A3008" t="s">
        <v>274</v>
      </c>
      <c r="B3008" t="s">
        <v>313</v>
      </c>
      <c r="C3008">
        <v>2404</v>
      </c>
      <c r="D3008">
        <v>121</v>
      </c>
      <c r="F3008">
        <v>2016</v>
      </c>
      <c r="G3008">
        <v>1263</v>
      </c>
      <c r="H3008">
        <v>902.9</v>
      </c>
      <c r="I3008">
        <v>38925.33</v>
      </c>
      <c r="K3008">
        <v>0.14399999999999999</v>
      </c>
      <c r="L3008">
        <v>1.1000000000000001E-3</v>
      </c>
      <c r="M3008">
        <v>21815.117999999999</v>
      </c>
      <c r="N3008">
        <v>5.96E-2</v>
      </c>
      <c r="O3008">
        <v>17.513000000000002</v>
      </c>
      <c r="P3008">
        <v>0.14119999999999999</v>
      </c>
      <c r="Q3008">
        <v>364866.81099999999</v>
      </c>
      <c r="R3008" t="s">
        <v>333</v>
      </c>
      <c r="S3008" t="s">
        <v>38</v>
      </c>
      <c r="T3008" t="s">
        <v>28</v>
      </c>
      <c r="V3008" t="s">
        <v>32</v>
      </c>
      <c r="Y3008" t="s">
        <v>297</v>
      </c>
    </row>
    <row r="3009" spans="1:25" x14ac:dyDescent="0.45">
      <c r="A3009" t="s">
        <v>274</v>
      </c>
      <c r="B3009" t="s">
        <v>313</v>
      </c>
      <c r="C3009">
        <v>2404</v>
      </c>
      <c r="D3009">
        <v>121</v>
      </c>
      <c r="F3009">
        <v>2017</v>
      </c>
      <c r="G3009">
        <v>873</v>
      </c>
      <c r="H3009">
        <v>462</v>
      </c>
      <c r="I3009">
        <v>17903.28</v>
      </c>
      <c r="K3009">
        <v>0.08</v>
      </c>
      <c r="L3009">
        <v>1.2999999999999999E-3</v>
      </c>
      <c r="M3009">
        <v>11083.648999999999</v>
      </c>
      <c r="N3009">
        <v>5.9799999999999999E-2</v>
      </c>
      <c r="O3009">
        <v>9.1310000000000002</v>
      </c>
      <c r="P3009">
        <v>0.17</v>
      </c>
      <c r="Q3009">
        <v>185407.85699999999</v>
      </c>
      <c r="R3009" t="s">
        <v>333</v>
      </c>
      <c r="S3009" t="s">
        <v>38</v>
      </c>
      <c r="T3009" t="s">
        <v>28</v>
      </c>
      <c r="V3009" t="s">
        <v>32</v>
      </c>
      <c r="Y3009" t="s">
        <v>299</v>
      </c>
    </row>
    <row r="3010" spans="1:25" x14ac:dyDescent="0.45">
      <c r="A3010" t="s">
        <v>274</v>
      </c>
      <c r="B3010" t="s">
        <v>313</v>
      </c>
      <c r="C3010">
        <v>2404</v>
      </c>
      <c r="D3010">
        <v>121</v>
      </c>
      <c r="F3010">
        <v>2018</v>
      </c>
      <c r="G3010">
        <v>953</v>
      </c>
      <c r="H3010">
        <v>699.12</v>
      </c>
      <c r="I3010">
        <v>27090.3</v>
      </c>
      <c r="K3010">
        <v>0.16400000000000001</v>
      </c>
      <c r="L3010">
        <v>1.4E-3</v>
      </c>
      <c r="M3010">
        <v>17007.376</v>
      </c>
      <c r="N3010">
        <v>6.0600000000000001E-2</v>
      </c>
      <c r="O3010">
        <v>13.212999999999999</v>
      </c>
      <c r="P3010">
        <v>0.12130000000000001</v>
      </c>
      <c r="Q3010">
        <v>274292.10100000002</v>
      </c>
      <c r="R3010" t="s">
        <v>333</v>
      </c>
      <c r="S3010" t="s">
        <v>38</v>
      </c>
      <c r="T3010" t="s">
        <v>28</v>
      </c>
      <c r="V3010" t="s">
        <v>32</v>
      </c>
      <c r="Y3010" t="s">
        <v>299</v>
      </c>
    </row>
    <row r="3011" spans="1:25" x14ac:dyDescent="0.45">
      <c r="A3011" t="s">
        <v>274</v>
      </c>
      <c r="B3011" t="s">
        <v>313</v>
      </c>
      <c r="C3011">
        <v>2404</v>
      </c>
      <c r="D3011">
        <v>121</v>
      </c>
      <c r="F3011">
        <v>2019</v>
      </c>
      <c r="G3011">
        <v>613</v>
      </c>
      <c r="H3011">
        <v>289.95999999999998</v>
      </c>
      <c r="I3011">
        <v>10135.77</v>
      </c>
      <c r="K3011">
        <v>3.3000000000000002E-2</v>
      </c>
      <c r="L3011">
        <v>1E-3</v>
      </c>
      <c r="M3011">
        <v>6556.01</v>
      </c>
      <c r="N3011">
        <v>6.0100000000000001E-2</v>
      </c>
      <c r="O3011">
        <v>5.5019999999999998</v>
      </c>
      <c r="P3011">
        <v>0.17929999999999999</v>
      </c>
      <c r="Q3011">
        <v>108047.321</v>
      </c>
      <c r="R3011" t="s">
        <v>333</v>
      </c>
      <c r="S3011" t="s">
        <v>38</v>
      </c>
      <c r="T3011" t="s">
        <v>28</v>
      </c>
      <c r="V3011" t="s">
        <v>32</v>
      </c>
      <c r="Y3011" t="s">
        <v>299</v>
      </c>
    </row>
    <row r="3012" spans="1:25" x14ac:dyDescent="0.45">
      <c r="A3012" t="s">
        <v>274</v>
      </c>
      <c r="B3012" t="s">
        <v>313</v>
      </c>
      <c r="C3012">
        <v>2404</v>
      </c>
      <c r="D3012">
        <v>121</v>
      </c>
      <c r="F3012">
        <v>2020</v>
      </c>
      <c r="G3012">
        <v>685</v>
      </c>
      <c r="H3012">
        <v>278.77999999999997</v>
      </c>
      <c r="I3012">
        <v>9160.98</v>
      </c>
      <c r="K3012">
        <v>0.03</v>
      </c>
      <c r="L3012">
        <v>1E-3</v>
      </c>
      <c r="M3012">
        <v>5914.326</v>
      </c>
      <c r="N3012">
        <v>5.9400000000000001E-2</v>
      </c>
      <c r="O3012">
        <v>4.9290000000000003</v>
      </c>
      <c r="P3012">
        <v>0.17849999999999999</v>
      </c>
      <c r="Q3012">
        <v>99449.964999999997</v>
      </c>
      <c r="R3012" t="s">
        <v>333</v>
      </c>
      <c r="S3012" t="s">
        <v>38</v>
      </c>
      <c r="T3012" t="s">
        <v>28</v>
      </c>
      <c r="V3012" t="s">
        <v>32</v>
      </c>
      <c r="Y3012" t="s">
        <v>147</v>
      </c>
    </row>
    <row r="3013" spans="1:25" x14ac:dyDescent="0.45">
      <c r="A3013" t="s">
        <v>274</v>
      </c>
      <c r="B3013" t="s">
        <v>313</v>
      </c>
      <c r="C3013">
        <v>2404</v>
      </c>
      <c r="D3013">
        <v>121</v>
      </c>
      <c r="F3013">
        <v>2021</v>
      </c>
      <c r="G3013">
        <v>503</v>
      </c>
      <c r="H3013">
        <v>268.87</v>
      </c>
      <c r="I3013">
        <v>9602.59</v>
      </c>
      <c r="K3013">
        <v>3.1E-2</v>
      </c>
      <c r="L3013">
        <v>1E-3</v>
      </c>
      <c r="M3013">
        <v>6129.5919999999996</v>
      </c>
      <c r="N3013">
        <v>5.96E-2</v>
      </c>
      <c r="O3013">
        <v>4.88</v>
      </c>
      <c r="P3013">
        <v>0.15210000000000001</v>
      </c>
      <c r="Q3013">
        <v>102234.25</v>
      </c>
      <c r="R3013" t="s">
        <v>333</v>
      </c>
      <c r="S3013" t="s">
        <v>38</v>
      </c>
      <c r="T3013" t="s">
        <v>28</v>
      </c>
      <c r="V3013" t="s">
        <v>32</v>
      </c>
      <c r="Y3013" t="s">
        <v>152</v>
      </c>
    </row>
    <row r="3014" spans="1:25" x14ac:dyDescent="0.45">
      <c r="A3014" t="s">
        <v>274</v>
      </c>
      <c r="B3014" t="s">
        <v>313</v>
      </c>
      <c r="C3014">
        <v>2404</v>
      </c>
      <c r="D3014">
        <v>121</v>
      </c>
      <c r="F3014">
        <v>2022</v>
      </c>
      <c r="G3014">
        <v>835</v>
      </c>
      <c r="H3014">
        <v>591.59</v>
      </c>
      <c r="I3014">
        <v>18514.79</v>
      </c>
      <c r="K3014">
        <v>6.0999999999999999E-2</v>
      </c>
      <c r="L3014">
        <v>1E-3</v>
      </c>
      <c r="M3014">
        <v>12005.927</v>
      </c>
      <c r="N3014">
        <v>5.9700000000000003E-2</v>
      </c>
      <c r="O3014">
        <v>8.2539999999999996</v>
      </c>
      <c r="P3014">
        <v>0.1051</v>
      </c>
      <c r="Q3014">
        <v>200557.397</v>
      </c>
      <c r="R3014" t="s">
        <v>333</v>
      </c>
      <c r="S3014" t="s">
        <v>38</v>
      </c>
      <c r="T3014" t="s">
        <v>28</v>
      </c>
      <c r="V3014" t="s">
        <v>32</v>
      </c>
      <c r="Y3014" t="s">
        <v>152</v>
      </c>
    </row>
    <row r="3015" spans="1:25" x14ac:dyDescent="0.45">
      <c r="A3015" t="s">
        <v>274</v>
      </c>
      <c r="B3015" t="s">
        <v>313</v>
      </c>
      <c r="C3015">
        <v>2404</v>
      </c>
      <c r="D3015">
        <v>121</v>
      </c>
      <c r="F3015">
        <v>2023</v>
      </c>
      <c r="G3015">
        <v>702</v>
      </c>
      <c r="H3015">
        <v>506.66</v>
      </c>
      <c r="I3015">
        <v>13972.35</v>
      </c>
      <c r="K3015">
        <v>4.7E-2</v>
      </c>
      <c r="L3015">
        <v>1E-3</v>
      </c>
      <c r="M3015">
        <v>9342.9259999999995</v>
      </c>
      <c r="N3015">
        <v>5.9400000000000001E-2</v>
      </c>
      <c r="O3015">
        <v>7.0490000000000004</v>
      </c>
      <c r="P3015">
        <v>0.1169</v>
      </c>
      <c r="Q3015">
        <v>156909.44099999999</v>
      </c>
      <c r="R3015" t="s">
        <v>333</v>
      </c>
      <c r="S3015" t="s">
        <v>38</v>
      </c>
      <c r="T3015" t="s">
        <v>28</v>
      </c>
      <c r="V3015" t="s">
        <v>32</v>
      </c>
      <c r="Y3015" t="s">
        <v>152</v>
      </c>
    </row>
    <row r="3016" spans="1:25" x14ac:dyDescent="0.45">
      <c r="A3016" t="s">
        <v>274</v>
      </c>
      <c r="B3016" t="s">
        <v>313</v>
      </c>
      <c r="C3016">
        <v>2404</v>
      </c>
      <c r="D3016">
        <v>121</v>
      </c>
      <c r="F3016">
        <v>2024</v>
      </c>
      <c r="G3016">
        <v>76</v>
      </c>
      <c r="H3016">
        <v>46.2</v>
      </c>
      <c r="I3016">
        <v>1236.4000000000001</v>
      </c>
      <c r="K3016">
        <v>4.0000000000000001E-3</v>
      </c>
      <c r="L3016">
        <v>1E-3</v>
      </c>
      <c r="M3016">
        <v>827.41600000000005</v>
      </c>
      <c r="N3016">
        <v>5.9200000000000003E-2</v>
      </c>
      <c r="O3016">
        <v>0.65100000000000002</v>
      </c>
      <c r="P3016">
        <v>0.12959999999999999</v>
      </c>
      <c r="Q3016">
        <v>13922.721</v>
      </c>
      <c r="R3016" t="s">
        <v>333</v>
      </c>
      <c r="S3016" t="s">
        <v>38</v>
      </c>
      <c r="T3016" t="s">
        <v>28</v>
      </c>
      <c r="V3016" t="s">
        <v>32</v>
      </c>
      <c r="Y3016" t="s">
        <v>152</v>
      </c>
    </row>
    <row r="3017" spans="1:25" x14ac:dyDescent="0.45">
      <c r="A3017" t="s">
        <v>274</v>
      </c>
      <c r="B3017" t="s">
        <v>313</v>
      </c>
      <c r="C3017">
        <v>2404</v>
      </c>
      <c r="D3017">
        <v>122</v>
      </c>
      <c r="F3017">
        <v>2009</v>
      </c>
      <c r="G3017">
        <v>843</v>
      </c>
      <c r="H3017">
        <v>505.48</v>
      </c>
      <c r="I3017">
        <v>18983.740000000002</v>
      </c>
      <c r="K3017">
        <v>7.3999999999999996E-2</v>
      </c>
      <c r="L3017">
        <v>1.1999999999999999E-3</v>
      </c>
      <c r="M3017">
        <v>11122.388000000001</v>
      </c>
      <c r="N3017">
        <v>5.96E-2</v>
      </c>
      <c r="O3017">
        <v>8.6170000000000009</v>
      </c>
      <c r="P3017">
        <v>0.1323</v>
      </c>
      <c r="Q3017">
        <v>186477.77499999999</v>
      </c>
      <c r="R3017" t="s">
        <v>333</v>
      </c>
      <c r="S3017" t="s">
        <v>38</v>
      </c>
      <c r="T3017" t="s">
        <v>28</v>
      </c>
      <c r="V3017" t="s">
        <v>32</v>
      </c>
      <c r="Y3017" t="s">
        <v>107</v>
      </c>
    </row>
    <row r="3018" spans="1:25" x14ac:dyDescent="0.45">
      <c r="A3018" t="s">
        <v>274</v>
      </c>
      <c r="B3018" t="s">
        <v>313</v>
      </c>
      <c r="C3018">
        <v>2404</v>
      </c>
      <c r="D3018">
        <v>122</v>
      </c>
      <c r="F3018">
        <v>2010</v>
      </c>
      <c r="G3018">
        <v>1668</v>
      </c>
      <c r="H3018">
        <v>1069.77</v>
      </c>
      <c r="I3018">
        <v>42427.28</v>
      </c>
      <c r="K3018">
        <v>0.19500000000000001</v>
      </c>
      <c r="L3018">
        <v>1.1999999999999999E-3</v>
      </c>
      <c r="M3018">
        <v>25342.407999999999</v>
      </c>
      <c r="N3018">
        <v>6.0199999999999997E-2</v>
      </c>
      <c r="O3018">
        <v>19.5</v>
      </c>
      <c r="P3018">
        <v>0.1308</v>
      </c>
      <c r="Q3018">
        <v>418723.76799999998</v>
      </c>
      <c r="R3018" t="s">
        <v>333</v>
      </c>
      <c r="S3018" t="s">
        <v>38</v>
      </c>
      <c r="T3018" t="s">
        <v>28</v>
      </c>
      <c r="V3018" t="s">
        <v>32</v>
      </c>
      <c r="Y3018" t="s">
        <v>107</v>
      </c>
    </row>
    <row r="3019" spans="1:25" x14ac:dyDescent="0.45">
      <c r="A3019" t="s">
        <v>274</v>
      </c>
      <c r="B3019" t="s">
        <v>313</v>
      </c>
      <c r="C3019">
        <v>2404</v>
      </c>
      <c r="D3019">
        <v>122</v>
      </c>
      <c r="F3019">
        <v>2011</v>
      </c>
      <c r="G3019">
        <v>858</v>
      </c>
      <c r="H3019">
        <v>494.67</v>
      </c>
      <c r="I3019">
        <v>18270.310000000001</v>
      </c>
      <c r="K3019">
        <v>8.4000000000000005E-2</v>
      </c>
      <c r="L3019">
        <v>1.1999999999999999E-3</v>
      </c>
      <c r="M3019">
        <v>12986.119000000001</v>
      </c>
      <c r="N3019">
        <v>0.06</v>
      </c>
      <c r="O3019">
        <v>9.8439999999999994</v>
      </c>
      <c r="P3019">
        <v>0.14199999999999999</v>
      </c>
      <c r="Q3019">
        <v>216376.90400000001</v>
      </c>
      <c r="R3019" t="s">
        <v>333</v>
      </c>
      <c r="S3019" t="s">
        <v>38</v>
      </c>
      <c r="T3019" t="s">
        <v>28</v>
      </c>
      <c r="V3019" t="s">
        <v>32</v>
      </c>
      <c r="Y3019" t="s">
        <v>107</v>
      </c>
    </row>
    <row r="3020" spans="1:25" x14ac:dyDescent="0.45">
      <c r="A3020" t="s">
        <v>274</v>
      </c>
      <c r="B3020" t="s">
        <v>313</v>
      </c>
      <c r="C3020">
        <v>2404</v>
      </c>
      <c r="D3020">
        <v>122</v>
      </c>
      <c r="F3020">
        <v>2012</v>
      </c>
      <c r="G3020">
        <v>958</v>
      </c>
      <c r="H3020">
        <v>643.5</v>
      </c>
      <c r="I3020">
        <v>25078.31</v>
      </c>
      <c r="K3020">
        <v>8.6999999999999994E-2</v>
      </c>
      <c r="L3020">
        <v>1E-3</v>
      </c>
      <c r="M3020">
        <v>17205.688999999998</v>
      </c>
      <c r="N3020">
        <v>5.9299999999999999E-2</v>
      </c>
      <c r="O3020">
        <v>12.099</v>
      </c>
      <c r="P3020">
        <v>0.12239999999999999</v>
      </c>
      <c r="Q3020">
        <v>289338.70699999999</v>
      </c>
      <c r="R3020" t="s">
        <v>333</v>
      </c>
      <c r="S3020" t="s">
        <v>38</v>
      </c>
      <c r="T3020" t="s">
        <v>28</v>
      </c>
      <c r="V3020" t="s">
        <v>32</v>
      </c>
      <c r="Y3020" t="s">
        <v>277</v>
      </c>
    </row>
    <row r="3021" spans="1:25" x14ac:dyDescent="0.45">
      <c r="A3021" t="s">
        <v>274</v>
      </c>
      <c r="B3021" t="s">
        <v>313</v>
      </c>
      <c r="C3021">
        <v>2404</v>
      </c>
      <c r="D3021">
        <v>122</v>
      </c>
      <c r="F3021">
        <v>2013</v>
      </c>
      <c r="G3021">
        <v>1145</v>
      </c>
      <c r="H3021">
        <v>876.85</v>
      </c>
      <c r="I3021">
        <v>35653.360000000001</v>
      </c>
      <c r="K3021">
        <v>0.112</v>
      </c>
      <c r="L3021">
        <v>1E-3</v>
      </c>
      <c r="M3021">
        <v>22255.687999999998</v>
      </c>
      <c r="N3021">
        <v>5.9200000000000003E-2</v>
      </c>
      <c r="O3021">
        <v>16.425000000000001</v>
      </c>
      <c r="P3021">
        <v>0.10979999999999999</v>
      </c>
      <c r="Q3021">
        <v>374499.609</v>
      </c>
      <c r="R3021" t="s">
        <v>333</v>
      </c>
      <c r="S3021" t="s">
        <v>38</v>
      </c>
      <c r="T3021" t="s">
        <v>28</v>
      </c>
      <c r="V3021" t="s">
        <v>32</v>
      </c>
      <c r="Y3021" t="s">
        <v>277</v>
      </c>
    </row>
    <row r="3022" spans="1:25" x14ac:dyDescent="0.45">
      <c r="A3022" t="s">
        <v>274</v>
      </c>
      <c r="B3022" t="s">
        <v>313</v>
      </c>
      <c r="C3022">
        <v>2404</v>
      </c>
      <c r="D3022">
        <v>122</v>
      </c>
      <c r="F3022">
        <v>2014</v>
      </c>
      <c r="G3022">
        <v>1535</v>
      </c>
      <c r="H3022">
        <v>1205.67</v>
      </c>
      <c r="I3022">
        <v>52895.51</v>
      </c>
      <c r="K3022">
        <v>0.29199999999999998</v>
      </c>
      <c r="L3022">
        <v>1.5E-3</v>
      </c>
      <c r="M3022">
        <v>30053.848000000002</v>
      </c>
      <c r="N3022">
        <v>6.1100000000000002E-2</v>
      </c>
      <c r="O3022">
        <v>23.257000000000001</v>
      </c>
      <c r="P3022">
        <v>0.1159</v>
      </c>
      <c r="Q3022">
        <v>489368.886</v>
      </c>
      <c r="R3022" t="s">
        <v>333</v>
      </c>
      <c r="S3022" t="s">
        <v>38</v>
      </c>
      <c r="T3022" t="s">
        <v>28</v>
      </c>
      <c r="V3022" t="s">
        <v>32</v>
      </c>
      <c r="Y3022" t="s">
        <v>277</v>
      </c>
    </row>
    <row r="3023" spans="1:25" x14ac:dyDescent="0.45">
      <c r="A3023" t="s">
        <v>274</v>
      </c>
      <c r="B3023" t="s">
        <v>313</v>
      </c>
      <c r="C3023">
        <v>2404</v>
      </c>
      <c r="D3023">
        <v>122</v>
      </c>
      <c r="F3023">
        <v>2015</v>
      </c>
      <c r="G3023">
        <v>1365</v>
      </c>
      <c r="H3023">
        <v>1060.31</v>
      </c>
      <c r="I3023">
        <v>45127.49</v>
      </c>
      <c r="K3023">
        <v>0.13100000000000001</v>
      </c>
      <c r="L3023">
        <v>1.1000000000000001E-3</v>
      </c>
      <c r="M3023">
        <v>24396.170999999998</v>
      </c>
      <c r="N3023">
        <v>5.9499999999999997E-2</v>
      </c>
      <c r="O3023">
        <v>17.701000000000001</v>
      </c>
      <c r="P3023">
        <v>0.11650000000000001</v>
      </c>
      <c r="Q3023">
        <v>409540.43199999997</v>
      </c>
      <c r="R3023" t="s">
        <v>333</v>
      </c>
      <c r="S3023" t="s">
        <v>38</v>
      </c>
      <c r="T3023" t="s">
        <v>28</v>
      </c>
      <c r="V3023" t="s">
        <v>32</v>
      </c>
      <c r="Y3023" t="s">
        <v>297</v>
      </c>
    </row>
    <row r="3024" spans="1:25" x14ac:dyDescent="0.45">
      <c r="A3024" t="s">
        <v>274</v>
      </c>
      <c r="B3024" t="s">
        <v>313</v>
      </c>
      <c r="C3024">
        <v>2404</v>
      </c>
      <c r="D3024">
        <v>122</v>
      </c>
      <c r="F3024">
        <v>2016</v>
      </c>
      <c r="G3024">
        <v>1384</v>
      </c>
      <c r="H3024">
        <v>1047.28</v>
      </c>
      <c r="I3024">
        <v>44689.5</v>
      </c>
      <c r="K3024">
        <v>0.13500000000000001</v>
      </c>
      <c r="L3024">
        <v>1.1000000000000001E-3</v>
      </c>
      <c r="M3024">
        <v>24460.277999999998</v>
      </c>
      <c r="N3024">
        <v>5.9499999999999997E-2</v>
      </c>
      <c r="O3024">
        <v>18.024999999999999</v>
      </c>
      <c r="P3024">
        <v>0.1202</v>
      </c>
      <c r="Q3024">
        <v>410143.386</v>
      </c>
      <c r="R3024" t="s">
        <v>333</v>
      </c>
      <c r="S3024" t="s">
        <v>38</v>
      </c>
      <c r="T3024" t="s">
        <v>28</v>
      </c>
      <c r="V3024" t="s">
        <v>32</v>
      </c>
      <c r="Y3024" t="s">
        <v>297</v>
      </c>
    </row>
    <row r="3025" spans="1:25" x14ac:dyDescent="0.45">
      <c r="A3025" t="s">
        <v>274</v>
      </c>
      <c r="B3025" t="s">
        <v>313</v>
      </c>
      <c r="C3025">
        <v>2404</v>
      </c>
      <c r="D3025">
        <v>122</v>
      </c>
      <c r="F3025">
        <v>2017</v>
      </c>
      <c r="G3025">
        <v>884</v>
      </c>
      <c r="H3025">
        <v>489.3</v>
      </c>
      <c r="I3025">
        <v>18373.07</v>
      </c>
      <c r="K3025">
        <v>0.105</v>
      </c>
      <c r="L3025">
        <v>1.2999999999999999E-3</v>
      </c>
      <c r="M3025">
        <v>10742.207</v>
      </c>
      <c r="N3025">
        <v>5.9700000000000003E-2</v>
      </c>
      <c r="O3025">
        <v>8.1270000000000007</v>
      </c>
      <c r="P3025">
        <v>0.15920000000000001</v>
      </c>
      <c r="Q3025">
        <v>178969.50200000001</v>
      </c>
      <c r="R3025" t="s">
        <v>333</v>
      </c>
      <c r="S3025" t="s">
        <v>38</v>
      </c>
      <c r="T3025" t="s">
        <v>28</v>
      </c>
      <c r="V3025" t="s">
        <v>32</v>
      </c>
      <c r="Y3025" t="s">
        <v>299</v>
      </c>
    </row>
    <row r="3026" spans="1:25" x14ac:dyDescent="0.45">
      <c r="A3026" t="s">
        <v>274</v>
      </c>
      <c r="B3026" t="s">
        <v>313</v>
      </c>
      <c r="C3026">
        <v>2404</v>
      </c>
      <c r="D3026">
        <v>122</v>
      </c>
      <c r="F3026">
        <v>2018</v>
      </c>
      <c r="G3026">
        <v>940</v>
      </c>
      <c r="H3026">
        <v>680.22</v>
      </c>
      <c r="I3026">
        <v>27457.83</v>
      </c>
      <c r="K3026">
        <v>0.17599999999999999</v>
      </c>
      <c r="L3026">
        <v>1.5E-3</v>
      </c>
      <c r="M3026">
        <v>17149.102999999999</v>
      </c>
      <c r="N3026">
        <v>6.13E-2</v>
      </c>
      <c r="O3026">
        <v>13.403</v>
      </c>
      <c r="P3026">
        <v>0.124</v>
      </c>
      <c r="Q3026">
        <v>275054.408</v>
      </c>
      <c r="R3026" t="s">
        <v>333</v>
      </c>
      <c r="S3026" t="s">
        <v>38</v>
      </c>
      <c r="T3026" t="s">
        <v>28</v>
      </c>
      <c r="V3026" t="s">
        <v>32</v>
      </c>
      <c r="Y3026" t="s">
        <v>299</v>
      </c>
    </row>
    <row r="3027" spans="1:25" x14ac:dyDescent="0.45">
      <c r="A3027" t="s">
        <v>274</v>
      </c>
      <c r="B3027" t="s">
        <v>313</v>
      </c>
      <c r="C3027">
        <v>2404</v>
      </c>
      <c r="D3027">
        <v>122</v>
      </c>
      <c r="F3027">
        <v>2019</v>
      </c>
      <c r="G3027">
        <v>624</v>
      </c>
      <c r="H3027">
        <v>287.93</v>
      </c>
      <c r="I3027">
        <v>10317.43</v>
      </c>
      <c r="K3027">
        <v>3.5000000000000003E-2</v>
      </c>
      <c r="L3027">
        <v>1E-3</v>
      </c>
      <c r="M3027">
        <v>6876.2349999999997</v>
      </c>
      <c r="N3027">
        <v>0.06</v>
      </c>
      <c r="O3027">
        <v>5.7439999999999998</v>
      </c>
      <c r="P3027">
        <v>0.18770000000000001</v>
      </c>
      <c r="Q3027">
        <v>113261.111</v>
      </c>
      <c r="R3027" t="s">
        <v>333</v>
      </c>
      <c r="S3027" t="s">
        <v>38</v>
      </c>
      <c r="T3027" t="s">
        <v>28</v>
      </c>
      <c r="V3027" t="s">
        <v>32</v>
      </c>
      <c r="Y3027" t="s">
        <v>299</v>
      </c>
    </row>
    <row r="3028" spans="1:25" x14ac:dyDescent="0.45">
      <c r="A3028" t="s">
        <v>274</v>
      </c>
      <c r="B3028" t="s">
        <v>313</v>
      </c>
      <c r="C3028">
        <v>2404</v>
      </c>
      <c r="D3028">
        <v>122</v>
      </c>
      <c r="F3028">
        <v>2020</v>
      </c>
      <c r="G3028">
        <v>682</v>
      </c>
      <c r="H3028">
        <v>269.29000000000002</v>
      </c>
      <c r="I3028">
        <v>8983.7099999999991</v>
      </c>
      <c r="K3028">
        <v>2.9000000000000001E-2</v>
      </c>
      <c r="L3028">
        <v>1E-3</v>
      </c>
      <c r="M3028">
        <v>5729.1289999999999</v>
      </c>
      <c r="N3028">
        <v>5.9299999999999999E-2</v>
      </c>
      <c r="O3028">
        <v>4.7050000000000001</v>
      </c>
      <c r="P3028">
        <v>0.18990000000000001</v>
      </c>
      <c r="Q3028">
        <v>96349.161999999997</v>
      </c>
      <c r="R3028" t="s">
        <v>333</v>
      </c>
      <c r="S3028" t="s">
        <v>38</v>
      </c>
      <c r="T3028" t="s">
        <v>28</v>
      </c>
      <c r="V3028" t="s">
        <v>32</v>
      </c>
      <c r="Y3028" t="s">
        <v>147</v>
      </c>
    </row>
    <row r="3029" spans="1:25" x14ac:dyDescent="0.45">
      <c r="A3029" t="s">
        <v>274</v>
      </c>
      <c r="B3029" t="s">
        <v>313</v>
      </c>
      <c r="C3029">
        <v>2404</v>
      </c>
      <c r="D3029">
        <v>122</v>
      </c>
      <c r="F3029">
        <v>2021</v>
      </c>
      <c r="G3029">
        <v>452</v>
      </c>
      <c r="H3029">
        <v>238.44</v>
      </c>
      <c r="I3029">
        <v>8645.84</v>
      </c>
      <c r="K3029">
        <v>2.8000000000000001E-2</v>
      </c>
      <c r="L3029">
        <v>1E-3</v>
      </c>
      <c r="M3029">
        <v>5411.442</v>
      </c>
      <c r="N3029">
        <v>5.9700000000000003E-2</v>
      </c>
      <c r="O3029">
        <v>4.2640000000000002</v>
      </c>
      <c r="P3029">
        <v>0.15659999999999999</v>
      </c>
      <c r="Q3029">
        <v>90155.945999999996</v>
      </c>
      <c r="R3029" t="s">
        <v>333</v>
      </c>
      <c r="S3029" t="s">
        <v>38</v>
      </c>
      <c r="T3029" t="s">
        <v>28</v>
      </c>
      <c r="V3029" t="s">
        <v>32</v>
      </c>
      <c r="Y3029" t="s">
        <v>152</v>
      </c>
    </row>
    <row r="3030" spans="1:25" x14ac:dyDescent="0.45">
      <c r="A3030" t="s">
        <v>274</v>
      </c>
      <c r="B3030" t="s">
        <v>313</v>
      </c>
      <c r="C3030">
        <v>2404</v>
      </c>
      <c r="D3030">
        <v>122</v>
      </c>
      <c r="F3030">
        <v>2022</v>
      </c>
      <c r="G3030">
        <v>782</v>
      </c>
      <c r="H3030">
        <v>539.08000000000004</v>
      </c>
      <c r="I3030">
        <v>16401.740000000002</v>
      </c>
      <c r="K3030">
        <v>5.5E-2</v>
      </c>
      <c r="L3030">
        <v>1E-3</v>
      </c>
      <c r="M3030">
        <v>10788.392</v>
      </c>
      <c r="N3030">
        <v>5.9799999999999999E-2</v>
      </c>
      <c r="O3030">
        <v>7.6369999999999996</v>
      </c>
      <c r="P3030">
        <v>0.11409999999999999</v>
      </c>
      <c r="Q3030">
        <v>179940.05300000001</v>
      </c>
      <c r="R3030" t="s">
        <v>333</v>
      </c>
      <c r="S3030" t="s">
        <v>38</v>
      </c>
      <c r="T3030" t="s">
        <v>28</v>
      </c>
      <c r="V3030" t="s">
        <v>32</v>
      </c>
      <c r="Y3030" t="s">
        <v>152</v>
      </c>
    </row>
    <row r="3031" spans="1:25" x14ac:dyDescent="0.45">
      <c r="A3031" t="s">
        <v>274</v>
      </c>
      <c r="B3031" t="s">
        <v>313</v>
      </c>
      <c r="C3031">
        <v>2404</v>
      </c>
      <c r="D3031">
        <v>122</v>
      </c>
      <c r="F3031">
        <v>2023</v>
      </c>
      <c r="G3031">
        <v>396</v>
      </c>
      <c r="H3031">
        <v>223.14</v>
      </c>
      <c r="I3031">
        <v>6343.81</v>
      </c>
      <c r="K3031">
        <v>2.1000000000000001E-2</v>
      </c>
      <c r="L3031">
        <v>1E-3</v>
      </c>
      <c r="M3031">
        <v>4205.759</v>
      </c>
      <c r="N3031">
        <v>5.9499999999999997E-2</v>
      </c>
      <c r="O3031">
        <v>3.1280000000000001</v>
      </c>
      <c r="P3031">
        <v>0.1386</v>
      </c>
      <c r="Q3031">
        <v>70570.164999999994</v>
      </c>
      <c r="R3031" t="s">
        <v>333</v>
      </c>
      <c r="S3031" t="s">
        <v>38</v>
      </c>
      <c r="T3031" t="s">
        <v>28</v>
      </c>
      <c r="V3031" t="s">
        <v>32</v>
      </c>
      <c r="Y3031" t="s">
        <v>152</v>
      </c>
    </row>
    <row r="3032" spans="1:25" x14ac:dyDescent="0.45">
      <c r="A3032" t="s">
        <v>274</v>
      </c>
      <c r="B3032" t="s">
        <v>313</v>
      </c>
      <c r="C3032">
        <v>2404</v>
      </c>
      <c r="D3032">
        <v>122</v>
      </c>
      <c r="F3032">
        <v>2024</v>
      </c>
      <c r="G3032">
        <v>88</v>
      </c>
      <c r="H3032">
        <v>54.65</v>
      </c>
      <c r="I3032">
        <v>1422</v>
      </c>
      <c r="K3032">
        <v>5.0000000000000001E-3</v>
      </c>
      <c r="L3032">
        <v>1E-3</v>
      </c>
      <c r="M3032">
        <v>971.45500000000004</v>
      </c>
      <c r="N3032">
        <v>5.9400000000000001E-2</v>
      </c>
      <c r="O3032">
        <v>0.72699999999999998</v>
      </c>
      <c r="P3032">
        <v>0.1308</v>
      </c>
      <c r="Q3032">
        <v>16342.587</v>
      </c>
      <c r="R3032" t="s">
        <v>333</v>
      </c>
      <c r="S3032" t="s">
        <v>38</v>
      </c>
      <c r="T3032" t="s">
        <v>28</v>
      </c>
      <c r="V3032" t="s">
        <v>32</v>
      </c>
      <c r="Y3032" t="s">
        <v>152</v>
      </c>
    </row>
    <row r="3033" spans="1:25" x14ac:dyDescent="0.45">
      <c r="A3033" t="s">
        <v>274</v>
      </c>
      <c r="B3033" t="s">
        <v>313</v>
      </c>
      <c r="C3033">
        <v>2404</v>
      </c>
      <c r="D3033">
        <v>123</v>
      </c>
      <c r="F3033">
        <v>2009</v>
      </c>
      <c r="G3033">
        <v>821</v>
      </c>
      <c r="H3033">
        <v>488.07</v>
      </c>
      <c r="I3033">
        <v>17708.39</v>
      </c>
      <c r="K3033">
        <v>9.1999999999999998E-2</v>
      </c>
      <c r="L3033">
        <v>1.4E-3</v>
      </c>
      <c r="M3033">
        <v>10264.575000000001</v>
      </c>
      <c r="N3033">
        <v>5.9700000000000003E-2</v>
      </c>
      <c r="O3033">
        <v>7.6420000000000003</v>
      </c>
      <c r="P3033">
        <v>0.12670000000000001</v>
      </c>
      <c r="Q3033">
        <v>171204.35800000001</v>
      </c>
      <c r="R3033" t="s">
        <v>333</v>
      </c>
      <c r="S3033" t="s">
        <v>38</v>
      </c>
      <c r="T3033" t="s">
        <v>28</v>
      </c>
      <c r="V3033" t="s">
        <v>32</v>
      </c>
      <c r="Y3033" t="s">
        <v>107</v>
      </c>
    </row>
    <row r="3034" spans="1:25" x14ac:dyDescent="0.45">
      <c r="A3034" t="s">
        <v>274</v>
      </c>
      <c r="B3034" t="s">
        <v>313</v>
      </c>
      <c r="C3034">
        <v>2404</v>
      </c>
      <c r="D3034">
        <v>123</v>
      </c>
      <c r="F3034">
        <v>2010</v>
      </c>
      <c r="G3034">
        <v>1629</v>
      </c>
      <c r="H3034">
        <v>1029.67</v>
      </c>
      <c r="I3034">
        <v>37427.730000000003</v>
      </c>
      <c r="K3034">
        <v>0.17599999999999999</v>
      </c>
      <c r="L3034">
        <v>1.2999999999999999E-3</v>
      </c>
      <c r="M3034">
        <v>20825.154999999999</v>
      </c>
      <c r="N3034">
        <v>6.0400000000000002E-2</v>
      </c>
      <c r="O3034">
        <v>15.449</v>
      </c>
      <c r="P3034">
        <v>0.12690000000000001</v>
      </c>
      <c r="Q3034">
        <v>342148.43099999998</v>
      </c>
      <c r="R3034" t="s">
        <v>333</v>
      </c>
      <c r="S3034" t="s">
        <v>38</v>
      </c>
      <c r="T3034" t="s">
        <v>28</v>
      </c>
      <c r="V3034" t="s">
        <v>32</v>
      </c>
      <c r="Y3034" t="s">
        <v>107</v>
      </c>
    </row>
    <row r="3035" spans="1:25" x14ac:dyDescent="0.45">
      <c r="A3035" t="s">
        <v>274</v>
      </c>
      <c r="B3035" t="s">
        <v>313</v>
      </c>
      <c r="C3035">
        <v>2404</v>
      </c>
      <c r="D3035">
        <v>123</v>
      </c>
      <c r="F3035">
        <v>2011</v>
      </c>
      <c r="G3035">
        <v>884</v>
      </c>
      <c r="H3035">
        <v>506.7</v>
      </c>
      <c r="I3035">
        <v>20186.669999999998</v>
      </c>
      <c r="K3035">
        <v>0.08</v>
      </c>
      <c r="L3035">
        <v>1.1999999999999999E-3</v>
      </c>
      <c r="M3035">
        <v>11531.933999999999</v>
      </c>
      <c r="N3035">
        <v>6.0299999999999999E-2</v>
      </c>
      <c r="O3035">
        <v>8.7349999999999994</v>
      </c>
      <c r="P3035">
        <v>0.14879999999999999</v>
      </c>
      <c r="Q3035">
        <v>191530.891</v>
      </c>
      <c r="R3035" t="s">
        <v>333</v>
      </c>
      <c r="S3035" t="s">
        <v>38</v>
      </c>
      <c r="T3035" t="s">
        <v>28</v>
      </c>
      <c r="V3035" t="s">
        <v>32</v>
      </c>
      <c r="Y3035" t="s">
        <v>107</v>
      </c>
    </row>
    <row r="3036" spans="1:25" x14ac:dyDescent="0.45">
      <c r="A3036" t="s">
        <v>274</v>
      </c>
      <c r="B3036" t="s">
        <v>313</v>
      </c>
      <c r="C3036">
        <v>2404</v>
      </c>
      <c r="D3036">
        <v>123</v>
      </c>
      <c r="F3036">
        <v>2012</v>
      </c>
      <c r="G3036">
        <v>1074</v>
      </c>
      <c r="H3036">
        <v>687.17</v>
      </c>
      <c r="I3036">
        <v>26852.04</v>
      </c>
      <c r="K3036">
        <v>7.9000000000000001E-2</v>
      </c>
      <c r="L3036">
        <v>1E-3</v>
      </c>
      <c r="M3036">
        <v>15599.383</v>
      </c>
      <c r="N3036">
        <v>5.9299999999999999E-2</v>
      </c>
      <c r="O3036">
        <v>10.499000000000001</v>
      </c>
      <c r="P3036">
        <v>0.13239999999999999</v>
      </c>
      <c r="Q3036">
        <v>262425.478</v>
      </c>
      <c r="R3036" t="s">
        <v>333</v>
      </c>
      <c r="S3036" t="s">
        <v>38</v>
      </c>
      <c r="T3036" t="s">
        <v>28</v>
      </c>
      <c r="V3036" t="s">
        <v>32</v>
      </c>
      <c r="Y3036" t="s">
        <v>277</v>
      </c>
    </row>
    <row r="3037" spans="1:25" x14ac:dyDescent="0.45">
      <c r="A3037" t="s">
        <v>274</v>
      </c>
      <c r="B3037" t="s">
        <v>313</v>
      </c>
      <c r="C3037">
        <v>2404</v>
      </c>
      <c r="D3037">
        <v>123</v>
      </c>
      <c r="F3037">
        <v>2013</v>
      </c>
      <c r="G3037">
        <v>1124</v>
      </c>
      <c r="H3037">
        <v>865.74</v>
      </c>
      <c r="I3037">
        <v>34698.92</v>
      </c>
      <c r="K3037">
        <v>0.105</v>
      </c>
      <c r="L3037">
        <v>1E-3</v>
      </c>
      <c r="M3037">
        <v>20708.951000000001</v>
      </c>
      <c r="N3037">
        <v>5.9200000000000003E-2</v>
      </c>
      <c r="O3037">
        <v>15.1</v>
      </c>
      <c r="P3037">
        <v>0.1124</v>
      </c>
      <c r="Q3037">
        <v>348464.51</v>
      </c>
      <c r="R3037" t="s">
        <v>333</v>
      </c>
      <c r="S3037" t="s">
        <v>38</v>
      </c>
      <c r="T3037" t="s">
        <v>28</v>
      </c>
      <c r="V3037" t="s">
        <v>32</v>
      </c>
      <c r="Y3037" t="s">
        <v>277</v>
      </c>
    </row>
    <row r="3038" spans="1:25" x14ac:dyDescent="0.45">
      <c r="A3038" t="s">
        <v>274</v>
      </c>
      <c r="B3038" t="s">
        <v>313</v>
      </c>
      <c r="C3038">
        <v>2404</v>
      </c>
      <c r="D3038">
        <v>123</v>
      </c>
      <c r="F3038">
        <v>2014</v>
      </c>
      <c r="G3038">
        <v>1625</v>
      </c>
      <c r="H3038">
        <v>1282.0999999999999</v>
      </c>
      <c r="I3038">
        <v>55029.61</v>
      </c>
      <c r="K3038">
        <v>0.314</v>
      </c>
      <c r="L3038">
        <v>1.5E-3</v>
      </c>
      <c r="M3038">
        <v>32723.291000000001</v>
      </c>
      <c r="N3038">
        <v>6.0999999999999999E-2</v>
      </c>
      <c r="O3038">
        <v>23.85</v>
      </c>
      <c r="P3038">
        <v>0.10979999999999999</v>
      </c>
      <c r="Q3038">
        <v>533240.47</v>
      </c>
      <c r="R3038" t="s">
        <v>333</v>
      </c>
      <c r="S3038" t="s">
        <v>38</v>
      </c>
      <c r="T3038" t="s">
        <v>28</v>
      </c>
      <c r="V3038" t="s">
        <v>32</v>
      </c>
      <c r="Y3038" t="s">
        <v>277</v>
      </c>
    </row>
    <row r="3039" spans="1:25" x14ac:dyDescent="0.45">
      <c r="A3039" t="s">
        <v>274</v>
      </c>
      <c r="B3039" t="s">
        <v>313</v>
      </c>
      <c r="C3039">
        <v>2404</v>
      </c>
      <c r="D3039">
        <v>123</v>
      </c>
      <c r="F3039">
        <v>2015</v>
      </c>
      <c r="G3039">
        <v>1203</v>
      </c>
      <c r="H3039">
        <v>914.16</v>
      </c>
      <c r="I3039">
        <v>38570.370000000003</v>
      </c>
      <c r="K3039">
        <v>0.13100000000000001</v>
      </c>
      <c r="L3039">
        <v>1.1000000000000001E-3</v>
      </c>
      <c r="M3039">
        <v>22594.435000000001</v>
      </c>
      <c r="N3039">
        <v>5.9499999999999997E-2</v>
      </c>
      <c r="O3039">
        <v>15.9</v>
      </c>
      <c r="P3039">
        <v>0.1152</v>
      </c>
      <c r="Q3039">
        <v>378236.141</v>
      </c>
      <c r="R3039" t="s">
        <v>333</v>
      </c>
      <c r="S3039" t="s">
        <v>38</v>
      </c>
      <c r="T3039" t="s">
        <v>28</v>
      </c>
      <c r="V3039" t="s">
        <v>32</v>
      </c>
      <c r="Y3039" t="s">
        <v>297</v>
      </c>
    </row>
    <row r="3040" spans="1:25" x14ac:dyDescent="0.45">
      <c r="A3040" t="s">
        <v>274</v>
      </c>
      <c r="B3040" t="s">
        <v>313</v>
      </c>
      <c r="C3040">
        <v>2404</v>
      </c>
      <c r="D3040">
        <v>123</v>
      </c>
      <c r="F3040">
        <v>2016</v>
      </c>
      <c r="G3040">
        <v>1253</v>
      </c>
      <c r="H3040">
        <v>875.71</v>
      </c>
      <c r="I3040">
        <v>36268</v>
      </c>
      <c r="K3040">
        <v>0.123</v>
      </c>
      <c r="L3040">
        <v>1.1000000000000001E-3</v>
      </c>
      <c r="M3040">
        <v>21957.618999999999</v>
      </c>
      <c r="N3040">
        <v>5.9499999999999997E-2</v>
      </c>
      <c r="O3040">
        <v>16.89</v>
      </c>
      <c r="P3040">
        <v>0.12989999999999999</v>
      </c>
      <c r="Q3040">
        <v>368141.60200000001</v>
      </c>
      <c r="R3040" t="s">
        <v>333</v>
      </c>
      <c r="S3040" t="s">
        <v>38</v>
      </c>
      <c r="T3040" t="s">
        <v>28</v>
      </c>
      <c r="V3040" t="s">
        <v>32</v>
      </c>
      <c r="Y3040" t="s">
        <v>297</v>
      </c>
    </row>
    <row r="3041" spans="1:25" x14ac:dyDescent="0.45">
      <c r="A3041" t="s">
        <v>274</v>
      </c>
      <c r="B3041" t="s">
        <v>313</v>
      </c>
      <c r="C3041">
        <v>2404</v>
      </c>
      <c r="D3041">
        <v>123</v>
      </c>
      <c r="F3041">
        <v>2017</v>
      </c>
      <c r="G3041">
        <v>820</v>
      </c>
      <c r="H3041">
        <v>436.95</v>
      </c>
      <c r="I3041">
        <v>16725.23</v>
      </c>
      <c r="K3041">
        <v>0.129</v>
      </c>
      <c r="L3041">
        <v>1.5E-3</v>
      </c>
      <c r="M3041">
        <v>10466.427</v>
      </c>
      <c r="N3041">
        <v>6.0100000000000001E-2</v>
      </c>
      <c r="O3041">
        <v>8.26</v>
      </c>
      <c r="P3041">
        <v>0.15809999999999999</v>
      </c>
      <c r="Q3041">
        <v>173038.524</v>
      </c>
      <c r="R3041" t="s">
        <v>333</v>
      </c>
      <c r="S3041" t="s">
        <v>38</v>
      </c>
      <c r="T3041" t="s">
        <v>28</v>
      </c>
      <c r="V3041" t="s">
        <v>32</v>
      </c>
      <c r="Y3041" t="s">
        <v>299</v>
      </c>
    </row>
    <row r="3042" spans="1:25" x14ac:dyDescent="0.45">
      <c r="A3042" t="s">
        <v>274</v>
      </c>
      <c r="B3042" t="s">
        <v>313</v>
      </c>
      <c r="C3042">
        <v>2404</v>
      </c>
      <c r="D3042">
        <v>123</v>
      </c>
      <c r="F3042">
        <v>2018</v>
      </c>
      <c r="G3042">
        <v>950</v>
      </c>
      <c r="H3042">
        <v>693.95</v>
      </c>
      <c r="I3042">
        <v>27811.29</v>
      </c>
      <c r="K3042">
        <v>0.18099999999999999</v>
      </c>
      <c r="L3042">
        <v>1.5E-3</v>
      </c>
      <c r="M3042">
        <v>17205.378000000001</v>
      </c>
      <c r="N3042">
        <v>6.1400000000000003E-2</v>
      </c>
      <c r="O3042">
        <v>12.738</v>
      </c>
      <c r="P3042">
        <v>0.1158</v>
      </c>
      <c r="Q3042">
        <v>275565.63</v>
      </c>
      <c r="R3042" t="s">
        <v>333</v>
      </c>
      <c r="S3042" t="s">
        <v>38</v>
      </c>
      <c r="T3042" t="s">
        <v>28</v>
      </c>
      <c r="V3042" t="s">
        <v>32</v>
      </c>
      <c r="Y3042" t="s">
        <v>299</v>
      </c>
    </row>
    <row r="3043" spans="1:25" x14ac:dyDescent="0.45">
      <c r="A3043" t="s">
        <v>274</v>
      </c>
      <c r="B3043" t="s">
        <v>313</v>
      </c>
      <c r="C3043">
        <v>2404</v>
      </c>
      <c r="D3043">
        <v>123</v>
      </c>
      <c r="F3043">
        <v>2019</v>
      </c>
      <c r="G3043">
        <v>632</v>
      </c>
      <c r="H3043">
        <v>294.43</v>
      </c>
      <c r="I3043">
        <v>10293.9</v>
      </c>
      <c r="K3043">
        <v>3.3000000000000002E-2</v>
      </c>
      <c r="L3043">
        <v>1E-3</v>
      </c>
      <c r="M3043">
        <v>6588.1760000000004</v>
      </c>
      <c r="N3043">
        <v>6.0100000000000001E-2</v>
      </c>
      <c r="O3043">
        <v>5.4409999999999998</v>
      </c>
      <c r="P3043">
        <v>0.16600000000000001</v>
      </c>
      <c r="Q3043">
        <v>108428.54300000001</v>
      </c>
      <c r="R3043" t="s">
        <v>333</v>
      </c>
      <c r="S3043" t="s">
        <v>38</v>
      </c>
      <c r="T3043" t="s">
        <v>28</v>
      </c>
      <c r="V3043" t="s">
        <v>32</v>
      </c>
      <c r="Y3043" t="s">
        <v>299</v>
      </c>
    </row>
    <row r="3044" spans="1:25" x14ac:dyDescent="0.45">
      <c r="A3044" t="s">
        <v>274</v>
      </c>
      <c r="B3044" t="s">
        <v>313</v>
      </c>
      <c r="C3044">
        <v>2404</v>
      </c>
      <c r="D3044">
        <v>123</v>
      </c>
      <c r="F3044">
        <v>2020</v>
      </c>
      <c r="G3044">
        <v>635</v>
      </c>
      <c r="H3044">
        <v>258.2</v>
      </c>
      <c r="I3044">
        <v>8498.42</v>
      </c>
      <c r="K3044">
        <v>2.7E-2</v>
      </c>
      <c r="L3044">
        <v>1E-3</v>
      </c>
      <c r="M3044">
        <v>5414.2219999999998</v>
      </c>
      <c r="N3044">
        <v>5.9400000000000001E-2</v>
      </c>
      <c r="O3044">
        <v>4.2770000000000001</v>
      </c>
      <c r="P3044">
        <v>0.16830000000000001</v>
      </c>
      <c r="Q3044">
        <v>90974.554000000004</v>
      </c>
      <c r="R3044" t="s">
        <v>333</v>
      </c>
      <c r="S3044" t="s">
        <v>38</v>
      </c>
      <c r="T3044" t="s">
        <v>28</v>
      </c>
      <c r="V3044" t="s">
        <v>32</v>
      </c>
      <c r="Y3044" t="s">
        <v>147</v>
      </c>
    </row>
    <row r="3045" spans="1:25" x14ac:dyDescent="0.45">
      <c r="A3045" t="s">
        <v>274</v>
      </c>
      <c r="B3045" t="s">
        <v>313</v>
      </c>
      <c r="C3045">
        <v>2404</v>
      </c>
      <c r="D3045">
        <v>123</v>
      </c>
      <c r="F3045">
        <v>2021</v>
      </c>
      <c r="G3045">
        <v>433</v>
      </c>
      <c r="H3045">
        <v>250.2</v>
      </c>
      <c r="I3045">
        <v>9105.08</v>
      </c>
      <c r="K3045">
        <v>2.9000000000000001E-2</v>
      </c>
      <c r="L3045">
        <v>1E-3</v>
      </c>
      <c r="M3045">
        <v>5658.0630000000001</v>
      </c>
      <c r="N3045">
        <v>5.9799999999999999E-2</v>
      </c>
      <c r="O3045">
        <v>4.4969999999999999</v>
      </c>
      <c r="P3045">
        <v>0.14660000000000001</v>
      </c>
      <c r="Q3045">
        <v>94223.167000000001</v>
      </c>
      <c r="R3045" t="s">
        <v>333</v>
      </c>
      <c r="S3045" t="s">
        <v>38</v>
      </c>
      <c r="T3045" t="s">
        <v>28</v>
      </c>
      <c r="V3045" t="s">
        <v>32</v>
      </c>
      <c r="Y3045" t="s">
        <v>152</v>
      </c>
    </row>
    <row r="3046" spans="1:25" x14ac:dyDescent="0.45">
      <c r="A3046" t="s">
        <v>274</v>
      </c>
      <c r="B3046" t="s">
        <v>313</v>
      </c>
      <c r="C3046">
        <v>2404</v>
      </c>
      <c r="D3046">
        <v>123</v>
      </c>
      <c r="F3046">
        <v>2022</v>
      </c>
      <c r="G3046">
        <v>983</v>
      </c>
      <c r="H3046">
        <v>700.61</v>
      </c>
      <c r="I3046">
        <v>27253.75</v>
      </c>
      <c r="K3046">
        <v>8.6999999999999994E-2</v>
      </c>
      <c r="L3046">
        <v>1E-3</v>
      </c>
      <c r="M3046">
        <v>17001.463</v>
      </c>
      <c r="N3046">
        <v>5.9700000000000003E-2</v>
      </c>
      <c r="O3046">
        <v>13.547000000000001</v>
      </c>
      <c r="P3046">
        <v>0.1221</v>
      </c>
      <c r="Q3046">
        <v>284326.61499999999</v>
      </c>
      <c r="R3046" t="s">
        <v>333</v>
      </c>
      <c r="S3046" t="s">
        <v>38</v>
      </c>
      <c r="T3046" t="s">
        <v>28</v>
      </c>
      <c r="V3046" t="s">
        <v>32</v>
      </c>
      <c r="Y3046" t="s">
        <v>152</v>
      </c>
    </row>
    <row r="3047" spans="1:25" x14ac:dyDescent="0.45">
      <c r="A3047" t="s">
        <v>274</v>
      </c>
      <c r="B3047" t="s">
        <v>313</v>
      </c>
      <c r="C3047">
        <v>2404</v>
      </c>
      <c r="D3047">
        <v>123</v>
      </c>
      <c r="F3047">
        <v>2023</v>
      </c>
      <c r="G3047">
        <v>690</v>
      </c>
      <c r="H3047">
        <v>502.72</v>
      </c>
      <c r="I3047">
        <v>13794.83</v>
      </c>
      <c r="K3047">
        <v>4.9000000000000002E-2</v>
      </c>
      <c r="L3047">
        <v>1E-3</v>
      </c>
      <c r="M3047">
        <v>9711.8140000000003</v>
      </c>
      <c r="N3047">
        <v>5.9400000000000001E-2</v>
      </c>
      <c r="O3047">
        <v>7.093</v>
      </c>
      <c r="P3047">
        <v>0.1081</v>
      </c>
      <c r="Q3047">
        <v>163154.31</v>
      </c>
      <c r="R3047" t="s">
        <v>333</v>
      </c>
      <c r="S3047" t="s">
        <v>38</v>
      </c>
      <c r="T3047" t="s">
        <v>28</v>
      </c>
      <c r="V3047" t="s">
        <v>32</v>
      </c>
      <c r="Y3047" t="s">
        <v>152</v>
      </c>
    </row>
    <row r="3048" spans="1:25" x14ac:dyDescent="0.45">
      <c r="A3048" t="s">
        <v>274</v>
      </c>
      <c r="B3048" t="s">
        <v>313</v>
      </c>
      <c r="C3048">
        <v>2404</v>
      </c>
      <c r="D3048">
        <v>123</v>
      </c>
      <c r="F3048">
        <v>2024</v>
      </c>
      <c r="G3048">
        <v>78</v>
      </c>
      <c r="H3048">
        <v>47.29</v>
      </c>
      <c r="I3048">
        <v>1237.81</v>
      </c>
      <c r="K3048">
        <v>4.0000000000000001E-3</v>
      </c>
      <c r="L3048">
        <v>1E-3</v>
      </c>
      <c r="M3048">
        <v>868.16099999999994</v>
      </c>
      <c r="N3048">
        <v>5.9299999999999999E-2</v>
      </c>
      <c r="O3048">
        <v>0.65800000000000003</v>
      </c>
      <c r="P3048">
        <v>0.12659999999999999</v>
      </c>
      <c r="Q3048">
        <v>14608.42</v>
      </c>
      <c r="R3048" t="s">
        <v>333</v>
      </c>
      <c r="S3048" t="s">
        <v>38</v>
      </c>
      <c r="T3048" t="s">
        <v>28</v>
      </c>
      <c r="V3048" t="s">
        <v>32</v>
      </c>
      <c r="Y3048" t="s">
        <v>152</v>
      </c>
    </row>
    <row r="3049" spans="1:25" x14ac:dyDescent="0.45">
      <c r="A3049" t="s">
        <v>274</v>
      </c>
      <c r="B3049" t="s">
        <v>313</v>
      </c>
      <c r="C3049">
        <v>2404</v>
      </c>
      <c r="D3049">
        <v>124</v>
      </c>
      <c r="F3049">
        <v>2009</v>
      </c>
      <c r="G3049">
        <v>848</v>
      </c>
      <c r="H3049">
        <v>477.79</v>
      </c>
      <c r="I3049">
        <v>18208.23</v>
      </c>
      <c r="K3049">
        <v>7.9000000000000001E-2</v>
      </c>
      <c r="L3049">
        <v>1.1999999999999999E-3</v>
      </c>
      <c r="M3049">
        <v>10849.127</v>
      </c>
      <c r="N3049">
        <v>5.96E-2</v>
      </c>
      <c r="O3049">
        <v>8.1669999999999998</v>
      </c>
      <c r="P3049">
        <v>0.13200000000000001</v>
      </c>
      <c r="Q3049">
        <v>181641.739</v>
      </c>
      <c r="R3049" t="s">
        <v>333</v>
      </c>
      <c r="S3049" t="s">
        <v>38</v>
      </c>
      <c r="T3049" t="s">
        <v>28</v>
      </c>
      <c r="V3049" t="s">
        <v>32</v>
      </c>
      <c r="Y3049" t="s">
        <v>107</v>
      </c>
    </row>
    <row r="3050" spans="1:25" x14ac:dyDescent="0.45">
      <c r="A3050" t="s">
        <v>274</v>
      </c>
      <c r="B3050" t="s">
        <v>313</v>
      </c>
      <c r="C3050">
        <v>2404</v>
      </c>
      <c r="D3050">
        <v>124</v>
      </c>
      <c r="F3050">
        <v>2010</v>
      </c>
      <c r="G3050">
        <v>1617</v>
      </c>
      <c r="H3050">
        <v>1048.78</v>
      </c>
      <c r="I3050">
        <v>41729.29</v>
      </c>
      <c r="K3050">
        <v>0.19800000000000001</v>
      </c>
      <c r="L3050">
        <v>1.2999999999999999E-3</v>
      </c>
      <c r="M3050">
        <v>27457.047999999999</v>
      </c>
      <c r="N3050">
        <v>6.0199999999999997E-2</v>
      </c>
      <c r="O3050">
        <v>19.93</v>
      </c>
      <c r="P3050">
        <v>0.1234</v>
      </c>
      <c r="Q3050">
        <v>455137.59</v>
      </c>
      <c r="R3050" t="s">
        <v>333</v>
      </c>
      <c r="S3050" t="s">
        <v>38</v>
      </c>
      <c r="T3050" t="s">
        <v>28</v>
      </c>
      <c r="V3050" t="s">
        <v>32</v>
      </c>
      <c r="Y3050" t="s">
        <v>107</v>
      </c>
    </row>
    <row r="3051" spans="1:25" x14ac:dyDescent="0.45">
      <c r="A3051" t="s">
        <v>274</v>
      </c>
      <c r="B3051" t="s">
        <v>313</v>
      </c>
      <c r="C3051">
        <v>2404</v>
      </c>
      <c r="D3051">
        <v>124</v>
      </c>
      <c r="F3051">
        <v>2011</v>
      </c>
      <c r="G3051">
        <v>885</v>
      </c>
      <c r="H3051">
        <v>488.9</v>
      </c>
      <c r="I3051">
        <v>18807.98</v>
      </c>
      <c r="K3051">
        <v>7.1999999999999995E-2</v>
      </c>
      <c r="L3051">
        <v>1.1000000000000001E-3</v>
      </c>
      <c r="M3051">
        <v>11586.909</v>
      </c>
      <c r="N3051">
        <v>5.9900000000000002E-2</v>
      </c>
      <c r="O3051">
        <v>9.0549999999999997</v>
      </c>
      <c r="P3051">
        <v>0.154</v>
      </c>
      <c r="Q3051">
        <v>193416.86900000001</v>
      </c>
      <c r="R3051" t="s">
        <v>333</v>
      </c>
      <c r="S3051" t="s">
        <v>38</v>
      </c>
      <c r="T3051" t="s">
        <v>28</v>
      </c>
      <c r="V3051" t="s">
        <v>32</v>
      </c>
      <c r="Y3051" t="s">
        <v>107</v>
      </c>
    </row>
    <row r="3052" spans="1:25" x14ac:dyDescent="0.45">
      <c r="A3052" t="s">
        <v>274</v>
      </c>
      <c r="B3052" t="s">
        <v>313</v>
      </c>
      <c r="C3052">
        <v>2404</v>
      </c>
      <c r="D3052">
        <v>124</v>
      </c>
      <c r="F3052">
        <v>2012</v>
      </c>
      <c r="G3052">
        <v>1060</v>
      </c>
      <c r="H3052">
        <v>706.06</v>
      </c>
      <c r="I3052">
        <v>28360.42</v>
      </c>
      <c r="K3052">
        <v>8.6999999999999994E-2</v>
      </c>
      <c r="L3052">
        <v>1E-3</v>
      </c>
      <c r="M3052">
        <v>17243.934000000001</v>
      </c>
      <c r="N3052">
        <v>5.9299999999999999E-2</v>
      </c>
      <c r="O3052">
        <v>12.352</v>
      </c>
      <c r="P3052">
        <v>0.1424</v>
      </c>
      <c r="Q3052">
        <v>290113.90500000003</v>
      </c>
      <c r="R3052" t="s">
        <v>333</v>
      </c>
      <c r="S3052" t="s">
        <v>38</v>
      </c>
      <c r="T3052" t="s">
        <v>28</v>
      </c>
      <c r="V3052" t="s">
        <v>32</v>
      </c>
      <c r="Y3052" t="s">
        <v>277</v>
      </c>
    </row>
    <row r="3053" spans="1:25" x14ac:dyDescent="0.45">
      <c r="A3053" t="s">
        <v>274</v>
      </c>
      <c r="B3053" t="s">
        <v>313</v>
      </c>
      <c r="C3053">
        <v>2404</v>
      </c>
      <c r="D3053">
        <v>124</v>
      </c>
      <c r="F3053">
        <v>2013</v>
      </c>
      <c r="G3053">
        <v>1111</v>
      </c>
      <c r="H3053">
        <v>855.24</v>
      </c>
      <c r="I3053">
        <v>35708.730000000003</v>
      </c>
      <c r="K3053">
        <v>0.104</v>
      </c>
      <c r="L3053">
        <v>1E-3</v>
      </c>
      <c r="M3053">
        <v>20685.148000000001</v>
      </c>
      <c r="N3053">
        <v>5.9200000000000003E-2</v>
      </c>
      <c r="O3053">
        <v>15.558</v>
      </c>
      <c r="P3053">
        <v>0.1159</v>
      </c>
      <c r="Q3053">
        <v>348083.73800000001</v>
      </c>
      <c r="R3053" t="s">
        <v>333</v>
      </c>
      <c r="S3053" t="s">
        <v>38</v>
      </c>
      <c r="T3053" t="s">
        <v>28</v>
      </c>
      <c r="V3053" t="s">
        <v>32</v>
      </c>
      <c r="Y3053" t="s">
        <v>277</v>
      </c>
    </row>
    <row r="3054" spans="1:25" x14ac:dyDescent="0.45">
      <c r="A3054" t="s">
        <v>274</v>
      </c>
      <c r="B3054" t="s">
        <v>313</v>
      </c>
      <c r="C3054">
        <v>2404</v>
      </c>
      <c r="D3054">
        <v>124</v>
      </c>
      <c r="F3054">
        <v>2014</v>
      </c>
      <c r="G3054">
        <v>1645</v>
      </c>
      <c r="H3054">
        <v>1297.5</v>
      </c>
      <c r="I3054">
        <v>57243.46</v>
      </c>
      <c r="K3054">
        <v>0.308</v>
      </c>
      <c r="L3054">
        <v>1.4E-3</v>
      </c>
      <c r="M3054">
        <v>33845.538</v>
      </c>
      <c r="N3054">
        <v>6.08E-2</v>
      </c>
      <c r="O3054">
        <v>24.693999999999999</v>
      </c>
      <c r="P3054">
        <v>0.1104</v>
      </c>
      <c r="Q3054">
        <v>553427.05099999998</v>
      </c>
      <c r="R3054" t="s">
        <v>333</v>
      </c>
      <c r="S3054" t="s">
        <v>38</v>
      </c>
      <c r="T3054" t="s">
        <v>28</v>
      </c>
      <c r="V3054" t="s">
        <v>32</v>
      </c>
      <c r="Y3054" t="s">
        <v>277</v>
      </c>
    </row>
    <row r="3055" spans="1:25" x14ac:dyDescent="0.45">
      <c r="A3055" t="s">
        <v>274</v>
      </c>
      <c r="B3055" t="s">
        <v>313</v>
      </c>
      <c r="C3055">
        <v>2404</v>
      </c>
      <c r="D3055">
        <v>124</v>
      </c>
      <c r="F3055">
        <v>2015</v>
      </c>
      <c r="G3055">
        <v>1095</v>
      </c>
      <c r="H3055">
        <v>835.36</v>
      </c>
      <c r="I3055">
        <v>34497.64</v>
      </c>
      <c r="K3055">
        <v>0.121</v>
      </c>
      <c r="L3055">
        <v>1.1000000000000001E-3</v>
      </c>
      <c r="M3055">
        <v>20751.196</v>
      </c>
      <c r="N3055">
        <v>5.96E-2</v>
      </c>
      <c r="O3055">
        <v>14.563000000000001</v>
      </c>
      <c r="P3055">
        <v>0.1188</v>
      </c>
      <c r="Q3055">
        <v>347274.62099999998</v>
      </c>
      <c r="R3055" t="s">
        <v>333</v>
      </c>
      <c r="S3055" t="s">
        <v>38</v>
      </c>
      <c r="T3055" t="s">
        <v>28</v>
      </c>
      <c r="V3055" t="s">
        <v>32</v>
      </c>
      <c r="Y3055" t="s">
        <v>297</v>
      </c>
    </row>
    <row r="3056" spans="1:25" x14ac:dyDescent="0.45">
      <c r="A3056" t="s">
        <v>274</v>
      </c>
      <c r="B3056" t="s">
        <v>313</v>
      </c>
      <c r="C3056">
        <v>2404</v>
      </c>
      <c r="D3056">
        <v>124</v>
      </c>
      <c r="F3056">
        <v>2016</v>
      </c>
      <c r="G3056">
        <v>1459</v>
      </c>
      <c r="H3056">
        <v>1101.3399999999999</v>
      </c>
      <c r="I3056">
        <v>45555.88</v>
      </c>
      <c r="K3056">
        <v>0.153</v>
      </c>
      <c r="L3056">
        <v>1.1000000000000001E-3</v>
      </c>
      <c r="M3056">
        <v>26730.087</v>
      </c>
      <c r="N3056">
        <v>5.9499999999999997E-2</v>
      </c>
      <c r="O3056">
        <v>19.97</v>
      </c>
      <c r="P3056">
        <v>0.1239</v>
      </c>
      <c r="Q3056">
        <v>448229.74699999997</v>
      </c>
      <c r="R3056" t="s">
        <v>333</v>
      </c>
      <c r="S3056" t="s">
        <v>38</v>
      </c>
      <c r="T3056" t="s">
        <v>28</v>
      </c>
      <c r="V3056" t="s">
        <v>32</v>
      </c>
      <c r="Y3056" t="s">
        <v>297</v>
      </c>
    </row>
    <row r="3057" spans="1:25" x14ac:dyDescent="0.45">
      <c r="A3057" t="s">
        <v>274</v>
      </c>
      <c r="B3057" t="s">
        <v>313</v>
      </c>
      <c r="C3057">
        <v>2404</v>
      </c>
      <c r="D3057">
        <v>124</v>
      </c>
      <c r="F3057">
        <v>2017</v>
      </c>
      <c r="G3057">
        <v>857</v>
      </c>
      <c r="H3057">
        <v>472.36</v>
      </c>
      <c r="I3057">
        <v>17461.650000000001</v>
      </c>
      <c r="K3057">
        <v>9.6000000000000002E-2</v>
      </c>
      <c r="L3057">
        <v>1.2999999999999999E-3</v>
      </c>
      <c r="M3057">
        <v>10890.954</v>
      </c>
      <c r="N3057">
        <v>5.9799999999999999E-2</v>
      </c>
      <c r="O3057">
        <v>8.4350000000000005</v>
      </c>
      <c r="P3057">
        <v>0.161</v>
      </c>
      <c r="Q3057">
        <v>181563.628</v>
      </c>
      <c r="R3057" t="s">
        <v>333</v>
      </c>
      <c r="S3057" t="s">
        <v>38</v>
      </c>
      <c r="T3057" t="s">
        <v>28</v>
      </c>
      <c r="V3057" t="s">
        <v>32</v>
      </c>
      <c r="Y3057" t="s">
        <v>299</v>
      </c>
    </row>
    <row r="3058" spans="1:25" x14ac:dyDescent="0.45">
      <c r="A3058" t="s">
        <v>274</v>
      </c>
      <c r="B3058" t="s">
        <v>313</v>
      </c>
      <c r="C3058">
        <v>2404</v>
      </c>
      <c r="D3058">
        <v>124</v>
      </c>
      <c r="F3058">
        <v>2018</v>
      </c>
      <c r="G3058">
        <v>954</v>
      </c>
      <c r="H3058">
        <v>717.67</v>
      </c>
      <c r="I3058">
        <v>28300.89</v>
      </c>
      <c r="K3058">
        <v>0.17699999999999999</v>
      </c>
      <c r="L3058">
        <v>1.4E-3</v>
      </c>
      <c r="M3058">
        <v>17938.164000000001</v>
      </c>
      <c r="N3058">
        <v>6.1199999999999997E-2</v>
      </c>
      <c r="O3058">
        <v>13.24</v>
      </c>
      <c r="P3058">
        <v>0.11559999999999999</v>
      </c>
      <c r="Q3058">
        <v>288641.76</v>
      </c>
      <c r="R3058" t="s">
        <v>333</v>
      </c>
      <c r="S3058" t="s">
        <v>38</v>
      </c>
      <c r="T3058" t="s">
        <v>28</v>
      </c>
      <c r="V3058" t="s">
        <v>32</v>
      </c>
      <c r="Y3058" t="s">
        <v>299</v>
      </c>
    </row>
    <row r="3059" spans="1:25" x14ac:dyDescent="0.45">
      <c r="A3059" t="s">
        <v>274</v>
      </c>
      <c r="B3059" t="s">
        <v>313</v>
      </c>
      <c r="C3059">
        <v>2404</v>
      </c>
      <c r="D3059">
        <v>124</v>
      </c>
      <c r="F3059">
        <v>2019</v>
      </c>
      <c r="G3059">
        <v>614</v>
      </c>
      <c r="H3059">
        <v>286.33999999999997</v>
      </c>
      <c r="I3059">
        <v>10026.719999999999</v>
      </c>
      <c r="K3059">
        <v>3.3000000000000002E-2</v>
      </c>
      <c r="L3059">
        <v>1E-3</v>
      </c>
      <c r="M3059">
        <v>6458.0069999999996</v>
      </c>
      <c r="N3059">
        <v>5.9499999999999997E-2</v>
      </c>
      <c r="O3059">
        <v>4.8769999999999998</v>
      </c>
      <c r="P3059">
        <v>0.1774</v>
      </c>
      <c r="Q3059">
        <v>108570.598</v>
      </c>
      <c r="R3059" t="s">
        <v>333</v>
      </c>
      <c r="S3059" t="s">
        <v>38</v>
      </c>
      <c r="T3059" t="s">
        <v>28</v>
      </c>
      <c r="V3059" t="s">
        <v>32</v>
      </c>
      <c r="Y3059" t="s">
        <v>299</v>
      </c>
    </row>
    <row r="3060" spans="1:25" x14ac:dyDescent="0.45">
      <c r="A3060" t="s">
        <v>274</v>
      </c>
      <c r="B3060" t="s">
        <v>313</v>
      </c>
      <c r="C3060">
        <v>2404</v>
      </c>
      <c r="D3060">
        <v>124</v>
      </c>
      <c r="F3060">
        <v>2020</v>
      </c>
      <c r="G3060">
        <v>605</v>
      </c>
      <c r="H3060">
        <v>238.97</v>
      </c>
      <c r="I3060">
        <v>7857.18</v>
      </c>
      <c r="K3060">
        <v>2.7E-2</v>
      </c>
      <c r="L3060">
        <v>1E-3</v>
      </c>
      <c r="M3060">
        <v>5262.732</v>
      </c>
      <c r="N3060">
        <v>5.9499999999999997E-2</v>
      </c>
      <c r="O3060">
        <v>4.1180000000000003</v>
      </c>
      <c r="P3060">
        <v>0.19040000000000001</v>
      </c>
      <c r="Q3060">
        <v>88417.260999999999</v>
      </c>
      <c r="R3060" t="s">
        <v>333</v>
      </c>
      <c r="S3060" t="s">
        <v>38</v>
      </c>
      <c r="T3060" t="s">
        <v>28</v>
      </c>
      <c r="V3060" t="s">
        <v>32</v>
      </c>
      <c r="Y3060" t="s">
        <v>147</v>
      </c>
    </row>
    <row r="3061" spans="1:25" x14ac:dyDescent="0.45">
      <c r="A3061" t="s">
        <v>274</v>
      </c>
      <c r="B3061" t="s">
        <v>313</v>
      </c>
      <c r="C3061">
        <v>2404</v>
      </c>
      <c r="D3061">
        <v>124</v>
      </c>
      <c r="F3061">
        <v>2021</v>
      </c>
      <c r="G3061">
        <v>432</v>
      </c>
      <c r="H3061">
        <v>244.49</v>
      </c>
      <c r="I3061">
        <v>8961.91</v>
      </c>
      <c r="K3061">
        <v>0.03</v>
      </c>
      <c r="L3061">
        <v>1E-3</v>
      </c>
      <c r="M3061">
        <v>5788.76</v>
      </c>
      <c r="N3061">
        <v>5.9700000000000003E-2</v>
      </c>
      <c r="O3061">
        <v>4.1470000000000002</v>
      </c>
      <c r="P3061">
        <v>0.1472</v>
      </c>
      <c r="Q3061">
        <v>96535.013000000006</v>
      </c>
      <c r="R3061" t="s">
        <v>333</v>
      </c>
      <c r="S3061" t="s">
        <v>38</v>
      </c>
      <c r="T3061" t="s">
        <v>28</v>
      </c>
      <c r="V3061" t="s">
        <v>32</v>
      </c>
      <c r="Y3061" t="s">
        <v>152</v>
      </c>
    </row>
    <row r="3062" spans="1:25" x14ac:dyDescent="0.45">
      <c r="A3062" t="s">
        <v>274</v>
      </c>
      <c r="B3062" t="s">
        <v>313</v>
      </c>
      <c r="C3062">
        <v>2404</v>
      </c>
      <c r="D3062">
        <v>124</v>
      </c>
      <c r="F3062">
        <v>2022</v>
      </c>
      <c r="G3062">
        <v>950</v>
      </c>
      <c r="H3062">
        <v>672.75</v>
      </c>
      <c r="I3062">
        <v>20097.740000000002</v>
      </c>
      <c r="K3062">
        <v>6.7000000000000004E-2</v>
      </c>
      <c r="L3062">
        <v>1E-3</v>
      </c>
      <c r="M3062">
        <v>13083.616</v>
      </c>
      <c r="N3062">
        <v>5.9700000000000003E-2</v>
      </c>
      <c r="O3062">
        <v>10.051</v>
      </c>
      <c r="P3062">
        <v>0.1217</v>
      </c>
      <c r="Q3062">
        <v>218826.18400000001</v>
      </c>
      <c r="R3062" t="s">
        <v>333</v>
      </c>
      <c r="S3062" t="s">
        <v>38</v>
      </c>
      <c r="T3062" t="s">
        <v>28</v>
      </c>
      <c r="V3062" t="s">
        <v>32</v>
      </c>
      <c r="Y3062" t="s">
        <v>152</v>
      </c>
    </row>
    <row r="3063" spans="1:25" x14ac:dyDescent="0.45">
      <c r="A3063" t="s">
        <v>274</v>
      </c>
      <c r="B3063" t="s">
        <v>313</v>
      </c>
      <c r="C3063">
        <v>2404</v>
      </c>
      <c r="D3063">
        <v>124</v>
      </c>
      <c r="F3063">
        <v>2023</v>
      </c>
      <c r="G3063">
        <v>682</v>
      </c>
      <c r="H3063">
        <v>501.47</v>
      </c>
      <c r="I3063">
        <v>13702.33</v>
      </c>
      <c r="K3063">
        <v>0.10100000000000001</v>
      </c>
      <c r="L3063">
        <v>2.3999999999999998E-3</v>
      </c>
      <c r="M3063">
        <v>9076.4570000000003</v>
      </c>
      <c r="N3063">
        <v>5.9299999999999999E-2</v>
      </c>
      <c r="O3063">
        <v>6.8289999999999997</v>
      </c>
      <c r="P3063">
        <v>0.11409999999999999</v>
      </c>
      <c r="Q3063">
        <v>152689.391</v>
      </c>
      <c r="R3063" t="s">
        <v>333</v>
      </c>
      <c r="S3063" t="s">
        <v>38</v>
      </c>
      <c r="T3063" t="s">
        <v>28</v>
      </c>
      <c r="V3063" t="s">
        <v>32</v>
      </c>
      <c r="Y3063" t="s">
        <v>152</v>
      </c>
    </row>
    <row r="3064" spans="1:25" x14ac:dyDescent="0.45">
      <c r="A3064" t="s">
        <v>274</v>
      </c>
      <c r="B3064" t="s">
        <v>313</v>
      </c>
      <c r="C3064">
        <v>2404</v>
      </c>
      <c r="D3064">
        <v>124</v>
      </c>
      <c r="F3064">
        <v>2024</v>
      </c>
      <c r="G3064">
        <v>102</v>
      </c>
      <c r="H3064">
        <v>70.5</v>
      </c>
      <c r="I3064">
        <v>1841.39</v>
      </c>
      <c r="K3064">
        <v>6.0000000000000001E-3</v>
      </c>
      <c r="L3064">
        <v>1E-3</v>
      </c>
      <c r="M3064">
        <v>1214.963</v>
      </c>
      <c r="N3064">
        <v>5.9700000000000003E-2</v>
      </c>
      <c r="O3064">
        <v>0.90700000000000003</v>
      </c>
      <c r="P3064">
        <v>0.124</v>
      </c>
      <c r="Q3064">
        <v>20385.277999999998</v>
      </c>
      <c r="R3064" t="s">
        <v>333</v>
      </c>
      <c r="S3064" t="s">
        <v>38</v>
      </c>
      <c r="T3064" t="s">
        <v>28</v>
      </c>
      <c r="V3064" t="s">
        <v>32</v>
      </c>
      <c r="Y3064" t="s">
        <v>152</v>
      </c>
    </row>
    <row r="3065" spans="1:25" x14ac:dyDescent="0.45">
      <c r="A3065" t="s">
        <v>274</v>
      </c>
      <c r="B3065" t="s">
        <v>313</v>
      </c>
      <c r="C3065">
        <v>2404</v>
      </c>
      <c r="D3065">
        <v>131</v>
      </c>
      <c r="F3065">
        <v>2012</v>
      </c>
      <c r="G3065">
        <v>214</v>
      </c>
      <c r="H3065">
        <v>167.54</v>
      </c>
      <c r="I3065">
        <v>7179.07</v>
      </c>
      <c r="K3065">
        <v>2.1000000000000001E-2</v>
      </c>
      <c r="L3065">
        <v>1E-3</v>
      </c>
      <c r="M3065">
        <v>4189.3230000000003</v>
      </c>
      <c r="N3065">
        <v>5.91E-2</v>
      </c>
      <c r="O3065">
        <v>7.9390000000000001</v>
      </c>
      <c r="P3065">
        <v>0.2235</v>
      </c>
      <c r="Q3065">
        <v>70498.554999999993</v>
      </c>
      <c r="R3065" t="s">
        <v>333</v>
      </c>
      <c r="T3065" t="s">
        <v>314</v>
      </c>
      <c r="V3065" t="s">
        <v>40</v>
      </c>
      <c r="Y3065" t="s">
        <v>277</v>
      </c>
    </row>
    <row r="3066" spans="1:25" x14ac:dyDescent="0.45">
      <c r="A3066" t="s">
        <v>274</v>
      </c>
      <c r="B3066" t="s">
        <v>313</v>
      </c>
      <c r="C3066">
        <v>2404</v>
      </c>
      <c r="D3066">
        <v>131</v>
      </c>
      <c r="F3066">
        <v>2013</v>
      </c>
      <c r="G3066">
        <v>1247</v>
      </c>
      <c r="H3066">
        <v>973.48</v>
      </c>
      <c r="I3066">
        <v>42353.29</v>
      </c>
      <c r="K3066">
        <v>0.127</v>
      </c>
      <c r="L3066">
        <v>1E-3</v>
      </c>
      <c r="M3066">
        <v>25119.300999999999</v>
      </c>
      <c r="N3066">
        <v>5.9200000000000003E-2</v>
      </c>
      <c r="O3066">
        <v>2.0049999999999999</v>
      </c>
      <c r="P3066">
        <v>3.49E-2</v>
      </c>
      <c r="Q3066">
        <v>422675.49400000001</v>
      </c>
      <c r="R3066" t="s">
        <v>333</v>
      </c>
      <c r="T3066" t="s">
        <v>28</v>
      </c>
      <c r="V3066" t="s">
        <v>40</v>
      </c>
      <c r="Y3066" t="s">
        <v>277</v>
      </c>
    </row>
    <row r="3067" spans="1:25" x14ac:dyDescent="0.45">
      <c r="A3067" t="s">
        <v>274</v>
      </c>
      <c r="B3067" t="s">
        <v>313</v>
      </c>
      <c r="C3067">
        <v>2404</v>
      </c>
      <c r="D3067">
        <v>131</v>
      </c>
      <c r="F3067">
        <v>2014</v>
      </c>
      <c r="G3067">
        <v>1846</v>
      </c>
      <c r="H3067">
        <v>1463.55</v>
      </c>
      <c r="I3067">
        <v>63484.62</v>
      </c>
      <c r="K3067">
        <v>0.192</v>
      </c>
      <c r="L3067">
        <v>1E-3</v>
      </c>
      <c r="M3067">
        <v>38095.432000000001</v>
      </c>
      <c r="N3067">
        <v>5.9200000000000003E-2</v>
      </c>
      <c r="O3067">
        <v>3.3839999999999999</v>
      </c>
      <c r="P3067">
        <v>2.35E-2</v>
      </c>
      <c r="Q3067">
        <v>641024.99600000004</v>
      </c>
      <c r="R3067" t="s">
        <v>333</v>
      </c>
      <c r="T3067" t="s">
        <v>28</v>
      </c>
      <c r="V3067" t="s">
        <v>40</v>
      </c>
      <c r="Y3067" t="s">
        <v>277</v>
      </c>
    </row>
    <row r="3068" spans="1:25" x14ac:dyDescent="0.45">
      <c r="A3068" t="s">
        <v>274</v>
      </c>
      <c r="B3068" t="s">
        <v>313</v>
      </c>
      <c r="C3068">
        <v>2404</v>
      </c>
      <c r="D3068">
        <v>131</v>
      </c>
      <c r="F3068">
        <v>2015</v>
      </c>
      <c r="G3068">
        <v>2460</v>
      </c>
      <c r="H3068">
        <v>2078.21</v>
      </c>
      <c r="I3068">
        <v>92729.12</v>
      </c>
      <c r="K3068">
        <v>0.27600000000000002</v>
      </c>
      <c r="L3068">
        <v>1E-3</v>
      </c>
      <c r="M3068">
        <v>54730.125</v>
      </c>
      <c r="N3068">
        <v>5.9200000000000003E-2</v>
      </c>
      <c r="O3068">
        <v>4.0519999999999996</v>
      </c>
      <c r="P3068">
        <v>1.47E-2</v>
      </c>
      <c r="Q3068">
        <v>920933.80700000003</v>
      </c>
      <c r="R3068" t="s">
        <v>333</v>
      </c>
      <c r="T3068" t="s">
        <v>28</v>
      </c>
      <c r="V3068" t="s">
        <v>40</v>
      </c>
      <c r="Y3068" t="s">
        <v>297</v>
      </c>
    </row>
    <row r="3069" spans="1:25" x14ac:dyDescent="0.45">
      <c r="A3069" t="s">
        <v>274</v>
      </c>
      <c r="B3069" t="s">
        <v>313</v>
      </c>
      <c r="C3069">
        <v>2404</v>
      </c>
      <c r="D3069">
        <v>131</v>
      </c>
      <c r="F3069">
        <v>2016</v>
      </c>
      <c r="G3069">
        <v>1718</v>
      </c>
      <c r="H3069">
        <v>1379.73</v>
      </c>
      <c r="I3069">
        <v>58223.59</v>
      </c>
      <c r="K3069">
        <v>0.17699999999999999</v>
      </c>
      <c r="L3069">
        <v>1E-3</v>
      </c>
      <c r="M3069">
        <v>34985.599999999999</v>
      </c>
      <c r="N3069">
        <v>5.9200000000000003E-2</v>
      </c>
      <c r="O3069">
        <v>2.5030000000000001</v>
      </c>
      <c r="P3069">
        <v>1.89E-2</v>
      </c>
      <c r="Q3069">
        <v>588725.60699999996</v>
      </c>
      <c r="R3069" t="s">
        <v>333</v>
      </c>
      <c r="T3069" t="s">
        <v>28</v>
      </c>
      <c r="V3069" t="s">
        <v>40</v>
      </c>
      <c r="Y3069" t="s">
        <v>297</v>
      </c>
    </row>
    <row r="3070" spans="1:25" x14ac:dyDescent="0.45">
      <c r="A3070" t="s">
        <v>274</v>
      </c>
      <c r="B3070" t="s">
        <v>313</v>
      </c>
      <c r="C3070">
        <v>2404</v>
      </c>
      <c r="D3070">
        <v>131</v>
      </c>
      <c r="F3070">
        <v>2017</v>
      </c>
      <c r="G3070">
        <v>1029</v>
      </c>
      <c r="H3070">
        <v>604.71</v>
      </c>
      <c r="I3070">
        <v>22913.43</v>
      </c>
      <c r="K3070">
        <v>7.1999999999999995E-2</v>
      </c>
      <c r="L3070">
        <v>1E-3</v>
      </c>
      <c r="M3070">
        <v>14194.164000000001</v>
      </c>
      <c r="N3070">
        <v>5.9299999999999999E-2</v>
      </c>
      <c r="O3070">
        <v>1.3029999999999999</v>
      </c>
      <c r="P3070">
        <v>4.4200000000000003E-2</v>
      </c>
      <c r="Q3070">
        <v>238855.04199999999</v>
      </c>
      <c r="R3070" t="s">
        <v>333</v>
      </c>
      <c r="T3070" t="s">
        <v>28</v>
      </c>
      <c r="V3070" t="s">
        <v>40</v>
      </c>
      <c r="Y3070" t="s">
        <v>299</v>
      </c>
    </row>
    <row r="3071" spans="1:25" x14ac:dyDescent="0.45">
      <c r="A3071" t="s">
        <v>274</v>
      </c>
      <c r="B3071" t="s">
        <v>313</v>
      </c>
      <c r="C3071">
        <v>2404</v>
      </c>
      <c r="D3071">
        <v>131</v>
      </c>
      <c r="F3071">
        <v>2018</v>
      </c>
      <c r="G3071">
        <v>1132</v>
      </c>
      <c r="H3071">
        <v>840.52</v>
      </c>
      <c r="I3071">
        <v>31075.62</v>
      </c>
      <c r="K3071">
        <v>9.8000000000000004E-2</v>
      </c>
      <c r="L3071">
        <v>1E-3</v>
      </c>
      <c r="M3071">
        <v>19508.053</v>
      </c>
      <c r="N3071">
        <v>5.91E-2</v>
      </c>
      <c r="O3071">
        <v>1.3580000000000001</v>
      </c>
      <c r="P3071">
        <v>2.3699999999999999E-2</v>
      </c>
      <c r="Q3071">
        <v>328269.65899999999</v>
      </c>
      <c r="R3071" t="s">
        <v>333</v>
      </c>
      <c r="T3071" t="s">
        <v>28</v>
      </c>
      <c r="V3071" t="s">
        <v>40</v>
      </c>
      <c r="Y3071" t="s">
        <v>299</v>
      </c>
    </row>
    <row r="3072" spans="1:25" x14ac:dyDescent="0.45">
      <c r="A3072" t="s">
        <v>274</v>
      </c>
      <c r="B3072" t="s">
        <v>313</v>
      </c>
      <c r="C3072">
        <v>2404</v>
      </c>
      <c r="D3072">
        <v>131</v>
      </c>
      <c r="F3072">
        <v>2019</v>
      </c>
      <c r="G3072">
        <v>453</v>
      </c>
      <c r="H3072">
        <v>229.96</v>
      </c>
      <c r="I3072">
        <v>8498.7199999999993</v>
      </c>
      <c r="K3072">
        <v>2.7E-2</v>
      </c>
      <c r="L3072">
        <v>1E-3</v>
      </c>
      <c r="M3072">
        <v>5380.1189999999997</v>
      </c>
      <c r="N3072">
        <v>5.9299999999999999E-2</v>
      </c>
      <c r="O3072">
        <v>0.51600000000000001</v>
      </c>
      <c r="P3072">
        <v>3.9899999999999998E-2</v>
      </c>
      <c r="Q3072">
        <v>90534.044999999998</v>
      </c>
      <c r="R3072" t="s">
        <v>333</v>
      </c>
      <c r="T3072" t="s">
        <v>28</v>
      </c>
      <c r="V3072" t="s">
        <v>40</v>
      </c>
      <c r="Y3072" t="s">
        <v>299</v>
      </c>
    </row>
    <row r="3073" spans="1:25" x14ac:dyDescent="0.45">
      <c r="A3073" t="s">
        <v>274</v>
      </c>
      <c r="B3073" t="s">
        <v>313</v>
      </c>
      <c r="C3073">
        <v>2404</v>
      </c>
      <c r="D3073">
        <v>131</v>
      </c>
      <c r="F3073">
        <v>2020</v>
      </c>
      <c r="G3073">
        <v>778</v>
      </c>
      <c r="H3073">
        <v>320.04000000000002</v>
      </c>
      <c r="I3073">
        <v>8660.8799999999992</v>
      </c>
      <c r="K3073">
        <v>0.03</v>
      </c>
      <c r="L3073">
        <v>1E-3</v>
      </c>
      <c r="M3073">
        <v>5942.3360000000002</v>
      </c>
      <c r="N3073">
        <v>5.9299999999999999E-2</v>
      </c>
      <c r="O3073">
        <v>0.51400000000000001</v>
      </c>
      <c r="P3073">
        <v>3.1399999999999997E-2</v>
      </c>
      <c r="Q3073">
        <v>99994.403000000006</v>
      </c>
      <c r="R3073" t="s">
        <v>333</v>
      </c>
      <c r="T3073" t="s">
        <v>28</v>
      </c>
      <c r="V3073" t="s">
        <v>40</v>
      </c>
      <c r="Y3073" t="s">
        <v>147</v>
      </c>
    </row>
    <row r="3074" spans="1:25" x14ac:dyDescent="0.45">
      <c r="A3074" t="s">
        <v>274</v>
      </c>
      <c r="B3074" t="s">
        <v>313</v>
      </c>
      <c r="C3074">
        <v>2404</v>
      </c>
      <c r="D3074">
        <v>131</v>
      </c>
      <c r="F3074">
        <v>2021</v>
      </c>
      <c r="G3074">
        <v>880</v>
      </c>
      <c r="H3074">
        <v>520.79</v>
      </c>
      <c r="I3074">
        <v>15771.75</v>
      </c>
      <c r="K3074">
        <v>5.1999999999999998E-2</v>
      </c>
      <c r="L3074">
        <v>1E-3</v>
      </c>
      <c r="M3074">
        <v>10296.986000000001</v>
      </c>
      <c r="N3074">
        <v>5.9299999999999999E-2</v>
      </c>
      <c r="O3074">
        <v>0.746</v>
      </c>
      <c r="P3074">
        <v>2.2499999999999999E-2</v>
      </c>
      <c r="Q3074">
        <v>173284.99400000001</v>
      </c>
      <c r="R3074" t="s">
        <v>333</v>
      </c>
      <c r="T3074" t="s">
        <v>28</v>
      </c>
      <c r="V3074" t="s">
        <v>40</v>
      </c>
      <c r="Y3074" t="s">
        <v>152</v>
      </c>
    </row>
    <row r="3075" spans="1:25" x14ac:dyDescent="0.45">
      <c r="A3075" t="s">
        <v>274</v>
      </c>
      <c r="B3075" t="s">
        <v>313</v>
      </c>
      <c r="C3075">
        <v>2404</v>
      </c>
      <c r="D3075">
        <v>131</v>
      </c>
      <c r="F3075">
        <v>2022</v>
      </c>
      <c r="G3075">
        <v>1343</v>
      </c>
      <c r="H3075">
        <v>1023.2</v>
      </c>
      <c r="I3075">
        <v>33177.89</v>
      </c>
      <c r="K3075">
        <v>0.107</v>
      </c>
      <c r="L3075">
        <v>1E-3</v>
      </c>
      <c r="M3075">
        <v>21185.212</v>
      </c>
      <c r="N3075">
        <v>5.9299999999999999E-2</v>
      </c>
      <c r="O3075">
        <v>1.4330000000000001</v>
      </c>
      <c r="P3075">
        <v>1.3899999999999999E-2</v>
      </c>
      <c r="Q3075">
        <v>356465.71899999998</v>
      </c>
      <c r="R3075" t="s">
        <v>333</v>
      </c>
      <c r="T3075" t="s">
        <v>28</v>
      </c>
      <c r="V3075" t="s">
        <v>40</v>
      </c>
      <c r="Y3075" t="s">
        <v>152</v>
      </c>
    </row>
    <row r="3076" spans="1:25" x14ac:dyDescent="0.45">
      <c r="A3076" t="s">
        <v>274</v>
      </c>
      <c r="B3076" t="s">
        <v>313</v>
      </c>
      <c r="C3076">
        <v>2404</v>
      </c>
      <c r="D3076">
        <v>131</v>
      </c>
      <c r="F3076">
        <v>2023</v>
      </c>
      <c r="G3076">
        <v>521</v>
      </c>
      <c r="H3076">
        <v>337.31</v>
      </c>
      <c r="I3076">
        <v>10396.19</v>
      </c>
      <c r="K3076">
        <v>3.4000000000000002E-2</v>
      </c>
      <c r="L3076">
        <v>1E-3</v>
      </c>
      <c r="M3076">
        <v>6770.0010000000002</v>
      </c>
      <c r="N3076">
        <v>5.9299999999999999E-2</v>
      </c>
      <c r="O3076">
        <v>0.55000000000000004</v>
      </c>
      <c r="P3076">
        <v>2.4400000000000002E-2</v>
      </c>
      <c r="Q3076">
        <v>113913.46400000001</v>
      </c>
      <c r="R3076" t="s">
        <v>333</v>
      </c>
      <c r="T3076" t="s">
        <v>28</v>
      </c>
      <c r="V3076" t="s">
        <v>40</v>
      </c>
      <c r="Y3076" t="s">
        <v>152</v>
      </c>
    </row>
    <row r="3077" spans="1:25" x14ac:dyDescent="0.45">
      <c r="A3077" t="s">
        <v>274</v>
      </c>
      <c r="B3077" t="s">
        <v>313</v>
      </c>
      <c r="C3077">
        <v>2404</v>
      </c>
      <c r="D3077">
        <v>131</v>
      </c>
      <c r="F3077">
        <v>2024</v>
      </c>
      <c r="G3077">
        <v>123</v>
      </c>
      <c r="H3077">
        <v>74.61</v>
      </c>
      <c r="I3077">
        <v>1881.75</v>
      </c>
      <c r="K3077">
        <v>7.0000000000000001E-3</v>
      </c>
      <c r="L3077">
        <v>1E-3</v>
      </c>
      <c r="M3077">
        <v>1304.758</v>
      </c>
      <c r="N3077">
        <v>5.9299999999999999E-2</v>
      </c>
      <c r="O3077">
        <v>0.11899999999999999</v>
      </c>
      <c r="P3077">
        <v>2.7099999999999999E-2</v>
      </c>
      <c r="Q3077">
        <v>21951.065999999999</v>
      </c>
      <c r="R3077" t="s">
        <v>333</v>
      </c>
      <c r="T3077" t="s">
        <v>28</v>
      </c>
      <c r="V3077" t="s">
        <v>40</v>
      </c>
      <c r="Y3077" t="s">
        <v>152</v>
      </c>
    </row>
    <row r="3078" spans="1:25" x14ac:dyDescent="0.45">
      <c r="A3078" t="s">
        <v>274</v>
      </c>
      <c r="B3078" t="s">
        <v>313</v>
      </c>
      <c r="C3078">
        <v>2404</v>
      </c>
      <c r="D3078">
        <v>132</v>
      </c>
      <c r="F3078">
        <v>2012</v>
      </c>
      <c r="G3078">
        <v>233</v>
      </c>
      <c r="H3078">
        <v>182.64</v>
      </c>
      <c r="I3078">
        <v>7760.97</v>
      </c>
      <c r="K3078">
        <v>2.3E-2</v>
      </c>
      <c r="L3078">
        <v>1E-3</v>
      </c>
      <c r="M3078">
        <v>4548.7079999999996</v>
      </c>
      <c r="N3078">
        <v>5.9200000000000003E-2</v>
      </c>
      <c r="O3078">
        <v>0.56399999999999995</v>
      </c>
      <c r="P3078">
        <v>3.6600000000000001E-2</v>
      </c>
      <c r="Q3078">
        <v>76540.869000000006</v>
      </c>
      <c r="R3078" t="s">
        <v>333</v>
      </c>
      <c r="T3078" t="s">
        <v>315</v>
      </c>
      <c r="V3078" t="s">
        <v>40</v>
      </c>
      <c r="Y3078" t="s">
        <v>277</v>
      </c>
    </row>
    <row r="3079" spans="1:25" x14ac:dyDescent="0.45">
      <c r="A3079" t="s">
        <v>274</v>
      </c>
      <c r="B3079" t="s">
        <v>313</v>
      </c>
      <c r="C3079">
        <v>2404</v>
      </c>
      <c r="D3079">
        <v>132</v>
      </c>
      <c r="F3079">
        <v>2013</v>
      </c>
      <c r="G3079">
        <v>1276</v>
      </c>
      <c r="H3079">
        <v>991.95</v>
      </c>
      <c r="I3079">
        <v>43975.61</v>
      </c>
      <c r="K3079">
        <v>0.13100000000000001</v>
      </c>
      <c r="L3079">
        <v>1E-3</v>
      </c>
      <c r="M3079">
        <v>25995.159</v>
      </c>
      <c r="N3079">
        <v>5.9200000000000003E-2</v>
      </c>
      <c r="O3079">
        <v>1.9790000000000001</v>
      </c>
      <c r="P3079">
        <v>4.0099999999999997E-2</v>
      </c>
      <c r="Q3079">
        <v>437425.60800000001</v>
      </c>
      <c r="R3079" t="s">
        <v>333</v>
      </c>
      <c r="T3079" t="s">
        <v>28</v>
      </c>
      <c r="V3079" t="s">
        <v>40</v>
      </c>
      <c r="Y3079" t="s">
        <v>277</v>
      </c>
    </row>
    <row r="3080" spans="1:25" x14ac:dyDescent="0.45">
      <c r="A3080" t="s">
        <v>274</v>
      </c>
      <c r="B3080" t="s">
        <v>313</v>
      </c>
      <c r="C3080">
        <v>2404</v>
      </c>
      <c r="D3080">
        <v>132</v>
      </c>
      <c r="F3080">
        <v>2014</v>
      </c>
      <c r="G3080">
        <v>1548</v>
      </c>
      <c r="H3080">
        <v>1198.1500000000001</v>
      </c>
      <c r="I3080">
        <v>52206.07</v>
      </c>
      <c r="K3080">
        <v>0.159</v>
      </c>
      <c r="L3080">
        <v>1E-3</v>
      </c>
      <c r="M3080">
        <v>31405.293000000001</v>
      </c>
      <c r="N3080">
        <v>5.9200000000000003E-2</v>
      </c>
      <c r="O3080">
        <v>2.6019999999999999</v>
      </c>
      <c r="P3080">
        <v>1.9699999999999999E-2</v>
      </c>
      <c r="Q3080">
        <v>528450.37</v>
      </c>
      <c r="R3080" t="s">
        <v>333</v>
      </c>
      <c r="T3080" t="s">
        <v>28</v>
      </c>
      <c r="V3080" t="s">
        <v>40</v>
      </c>
      <c r="Y3080" t="s">
        <v>277</v>
      </c>
    </row>
    <row r="3081" spans="1:25" x14ac:dyDescent="0.45">
      <c r="A3081" t="s">
        <v>274</v>
      </c>
      <c r="B3081" t="s">
        <v>313</v>
      </c>
      <c r="C3081">
        <v>2404</v>
      </c>
      <c r="D3081">
        <v>132</v>
      </c>
      <c r="F3081">
        <v>2015</v>
      </c>
      <c r="G3081">
        <v>2513</v>
      </c>
      <c r="H3081">
        <v>2112.91</v>
      </c>
      <c r="I3081">
        <v>94813.96</v>
      </c>
      <c r="K3081">
        <v>0.28499999999999998</v>
      </c>
      <c r="L3081">
        <v>1E-3</v>
      </c>
      <c r="M3081">
        <v>56379.904999999999</v>
      </c>
      <c r="N3081">
        <v>5.9200000000000003E-2</v>
      </c>
      <c r="O3081">
        <v>4.2869999999999999</v>
      </c>
      <c r="P3081">
        <v>1.2699999999999999E-2</v>
      </c>
      <c r="Q3081">
        <v>948717.47</v>
      </c>
      <c r="R3081" t="s">
        <v>333</v>
      </c>
      <c r="T3081" t="s">
        <v>28</v>
      </c>
      <c r="V3081" t="s">
        <v>40</v>
      </c>
      <c r="Y3081" t="s">
        <v>297</v>
      </c>
    </row>
    <row r="3082" spans="1:25" x14ac:dyDescent="0.45">
      <c r="A3082" t="s">
        <v>274</v>
      </c>
      <c r="B3082" t="s">
        <v>313</v>
      </c>
      <c r="C3082">
        <v>2404</v>
      </c>
      <c r="D3082">
        <v>132</v>
      </c>
      <c r="F3082">
        <v>2016</v>
      </c>
      <c r="G3082">
        <v>1796</v>
      </c>
      <c r="H3082">
        <v>1432.09</v>
      </c>
      <c r="I3082">
        <v>62454.89</v>
      </c>
      <c r="K3082">
        <v>0.187</v>
      </c>
      <c r="L3082">
        <v>1E-3</v>
      </c>
      <c r="M3082">
        <v>37035.665000000001</v>
      </c>
      <c r="N3082">
        <v>5.9200000000000003E-2</v>
      </c>
      <c r="O3082">
        <v>2.6120000000000001</v>
      </c>
      <c r="P3082">
        <v>1.6199999999999999E-2</v>
      </c>
      <c r="Q3082">
        <v>623221.96299999999</v>
      </c>
      <c r="R3082" t="s">
        <v>333</v>
      </c>
      <c r="T3082" t="s">
        <v>28</v>
      </c>
      <c r="V3082" t="s">
        <v>40</v>
      </c>
      <c r="Y3082" t="s">
        <v>297</v>
      </c>
    </row>
    <row r="3083" spans="1:25" x14ac:dyDescent="0.45">
      <c r="A3083" t="s">
        <v>274</v>
      </c>
      <c r="B3083" t="s">
        <v>313</v>
      </c>
      <c r="C3083">
        <v>2404</v>
      </c>
      <c r="D3083">
        <v>132</v>
      </c>
      <c r="F3083">
        <v>2017</v>
      </c>
      <c r="G3083">
        <v>910</v>
      </c>
      <c r="H3083">
        <v>537.03</v>
      </c>
      <c r="I3083">
        <v>20812.39</v>
      </c>
      <c r="K3083">
        <v>6.4000000000000001E-2</v>
      </c>
      <c r="L3083">
        <v>1E-3</v>
      </c>
      <c r="M3083">
        <v>12727.894</v>
      </c>
      <c r="N3083">
        <v>5.9299999999999999E-2</v>
      </c>
      <c r="O3083">
        <v>1.0189999999999999</v>
      </c>
      <c r="P3083">
        <v>2.41E-2</v>
      </c>
      <c r="Q3083">
        <v>214178.677</v>
      </c>
      <c r="R3083" t="s">
        <v>333</v>
      </c>
      <c r="T3083" t="s">
        <v>28</v>
      </c>
      <c r="V3083" t="s">
        <v>40</v>
      </c>
      <c r="Y3083" t="s">
        <v>299</v>
      </c>
    </row>
    <row r="3084" spans="1:25" x14ac:dyDescent="0.45">
      <c r="A3084" t="s">
        <v>274</v>
      </c>
      <c r="B3084" t="s">
        <v>313</v>
      </c>
      <c r="C3084">
        <v>2404</v>
      </c>
      <c r="D3084">
        <v>132</v>
      </c>
      <c r="F3084">
        <v>2018</v>
      </c>
      <c r="G3084">
        <v>1173</v>
      </c>
      <c r="H3084">
        <v>868.8</v>
      </c>
      <c r="I3084">
        <v>32132.87</v>
      </c>
      <c r="K3084">
        <v>0.10100000000000001</v>
      </c>
      <c r="L3084">
        <v>1E-3</v>
      </c>
      <c r="M3084">
        <v>19915.681</v>
      </c>
      <c r="N3084">
        <v>5.9299999999999999E-2</v>
      </c>
      <c r="O3084">
        <v>1.2629999999999999</v>
      </c>
      <c r="P3084">
        <v>1.46E-2</v>
      </c>
      <c r="Q3084">
        <v>335114.24900000001</v>
      </c>
      <c r="R3084" t="s">
        <v>333</v>
      </c>
      <c r="T3084" t="s">
        <v>28</v>
      </c>
      <c r="V3084" t="s">
        <v>40</v>
      </c>
      <c r="Y3084" t="s">
        <v>299</v>
      </c>
    </row>
    <row r="3085" spans="1:25" x14ac:dyDescent="0.45">
      <c r="A3085" t="s">
        <v>274</v>
      </c>
      <c r="B3085" t="s">
        <v>313</v>
      </c>
      <c r="C3085">
        <v>2404</v>
      </c>
      <c r="D3085">
        <v>132</v>
      </c>
      <c r="F3085">
        <v>2019</v>
      </c>
      <c r="G3085">
        <v>370</v>
      </c>
      <c r="H3085">
        <v>187.88</v>
      </c>
      <c r="I3085">
        <v>6893.02</v>
      </c>
      <c r="K3085">
        <v>2.1999999999999999E-2</v>
      </c>
      <c r="L3085">
        <v>1E-3</v>
      </c>
      <c r="M3085">
        <v>4306.2120000000004</v>
      </c>
      <c r="N3085">
        <v>5.9299999999999999E-2</v>
      </c>
      <c r="O3085">
        <v>0.33800000000000002</v>
      </c>
      <c r="P3085">
        <v>2.3099999999999999E-2</v>
      </c>
      <c r="Q3085">
        <v>72456.221999999994</v>
      </c>
      <c r="R3085" t="s">
        <v>333</v>
      </c>
      <c r="T3085" t="s">
        <v>28</v>
      </c>
      <c r="V3085" t="s">
        <v>40</v>
      </c>
      <c r="Y3085" t="s">
        <v>299</v>
      </c>
    </row>
    <row r="3086" spans="1:25" x14ac:dyDescent="0.45">
      <c r="A3086" t="s">
        <v>274</v>
      </c>
      <c r="B3086" t="s">
        <v>313</v>
      </c>
      <c r="C3086">
        <v>2404</v>
      </c>
      <c r="D3086">
        <v>132</v>
      </c>
      <c r="F3086">
        <v>2020</v>
      </c>
      <c r="G3086">
        <v>786</v>
      </c>
      <c r="H3086">
        <v>331.44</v>
      </c>
      <c r="I3086">
        <v>8868.7800000000007</v>
      </c>
      <c r="K3086">
        <v>3.1E-2</v>
      </c>
      <c r="L3086">
        <v>1E-3</v>
      </c>
      <c r="M3086">
        <v>6051.5450000000001</v>
      </c>
      <c r="N3086">
        <v>5.9299999999999999E-2</v>
      </c>
      <c r="O3086">
        <v>0.49099999999999999</v>
      </c>
      <c r="P3086">
        <v>2.2100000000000002E-2</v>
      </c>
      <c r="Q3086">
        <v>101833.61199999999</v>
      </c>
      <c r="R3086" t="s">
        <v>333</v>
      </c>
      <c r="T3086" t="s">
        <v>28</v>
      </c>
      <c r="V3086" t="s">
        <v>40</v>
      </c>
      <c r="Y3086" t="s">
        <v>147</v>
      </c>
    </row>
    <row r="3087" spans="1:25" x14ac:dyDescent="0.45">
      <c r="A3087" t="s">
        <v>274</v>
      </c>
      <c r="B3087" t="s">
        <v>313</v>
      </c>
      <c r="C3087">
        <v>2404</v>
      </c>
      <c r="D3087">
        <v>132</v>
      </c>
      <c r="F3087">
        <v>2021</v>
      </c>
      <c r="G3087">
        <v>823</v>
      </c>
      <c r="H3087">
        <v>447.91</v>
      </c>
      <c r="I3087">
        <v>12651.12</v>
      </c>
      <c r="K3087">
        <v>4.2999999999999997E-2</v>
      </c>
      <c r="L3087">
        <v>1E-3</v>
      </c>
      <c r="M3087">
        <v>8447.1949999999997</v>
      </c>
      <c r="N3087">
        <v>5.9299999999999999E-2</v>
      </c>
      <c r="O3087">
        <v>0.65100000000000002</v>
      </c>
      <c r="P3087">
        <v>1.89E-2</v>
      </c>
      <c r="Q3087">
        <v>142141.098</v>
      </c>
      <c r="R3087" t="s">
        <v>333</v>
      </c>
      <c r="T3087" t="s">
        <v>28</v>
      </c>
      <c r="V3087" t="s">
        <v>40</v>
      </c>
      <c r="Y3087" t="s">
        <v>152</v>
      </c>
    </row>
    <row r="3088" spans="1:25" x14ac:dyDescent="0.45">
      <c r="A3088" t="s">
        <v>274</v>
      </c>
      <c r="B3088" t="s">
        <v>313</v>
      </c>
      <c r="C3088">
        <v>2404</v>
      </c>
      <c r="D3088">
        <v>132</v>
      </c>
      <c r="F3088">
        <v>2022</v>
      </c>
      <c r="G3088">
        <v>1357</v>
      </c>
      <c r="H3088">
        <v>1032.7</v>
      </c>
      <c r="I3088">
        <v>33788.86</v>
      </c>
      <c r="K3088">
        <v>0.109</v>
      </c>
      <c r="L3088">
        <v>1E-3</v>
      </c>
      <c r="M3088">
        <v>21524.054</v>
      </c>
      <c r="N3088">
        <v>5.9299999999999999E-2</v>
      </c>
      <c r="O3088">
        <v>1.528</v>
      </c>
      <c r="P3088">
        <v>1.21E-2</v>
      </c>
      <c r="Q3088">
        <v>362207.96500000003</v>
      </c>
      <c r="R3088" t="s">
        <v>333</v>
      </c>
      <c r="T3088" t="s">
        <v>28</v>
      </c>
      <c r="V3088" t="s">
        <v>40</v>
      </c>
      <c r="Y3088" t="s">
        <v>152</v>
      </c>
    </row>
    <row r="3089" spans="1:25" x14ac:dyDescent="0.45">
      <c r="A3089" t="s">
        <v>274</v>
      </c>
      <c r="B3089" t="s">
        <v>313</v>
      </c>
      <c r="C3089">
        <v>2404</v>
      </c>
      <c r="D3089">
        <v>132</v>
      </c>
      <c r="F3089">
        <v>2023</v>
      </c>
      <c r="G3089">
        <v>379</v>
      </c>
      <c r="H3089">
        <v>213.09</v>
      </c>
      <c r="I3089">
        <v>6170.57</v>
      </c>
      <c r="K3089">
        <v>2.1000000000000001E-2</v>
      </c>
      <c r="L3089">
        <v>1E-3</v>
      </c>
      <c r="M3089">
        <v>4103.9560000000001</v>
      </c>
      <c r="N3089">
        <v>5.9299999999999999E-2</v>
      </c>
      <c r="O3089">
        <v>0.39500000000000002</v>
      </c>
      <c r="P3089">
        <v>3.0800000000000001E-2</v>
      </c>
      <c r="Q3089">
        <v>69053.354000000007</v>
      </c>
      <c r="R3089" t="s">
        <v>333</v>
      </c>
      <c r="T3089" t="s">
        <v>28</v>
      </c>
      <c r="V3089" t="s">
        <v>40</v>
      </c>
      <c r="Y3089" t="s">
        <v>152</v>
      </c>
    </row>
    <row r="3090" spans="1:25" x14ac:dyDescent="0.45">
      <c r="A3090" t="s">
        <v>274</v>
      </c>
      <c r="B3090" t="s">
        <v>313</v>
      </c>
      <c r="C3090">
        <v>2404</v>
      </c>
      <c r="D3090">
        <v>132</v>
      </c>
      <c r="F3090">
        <v>2024</v>
      </c>
      <c r="G3090">
        <v>121</v>
      </c>
      <c r="H3090">
        <v>66.62</v>
      </c>
      <c r="I3090">
        <v>1570.63</v>
      </c>
      <c r="K3090">
        <v>6.0000000000000001E-3</v>
      </c>
      <c r="L3090">
        <v>1E-3</v>
      </c>
      <c r="M3090">
        <v>1128.259</v>
      </c>
      <c r="N3090">
        <v>5.9400000000000001E-2</v>
      </c>
      <c r="O3090">
        <v>9.2999999999999999E-2</v>
      </c>
      <c r="P3090">
        <v>2.5899999999999999E-2</v>
      </c>
      <c r="Q3090">
        <v>18982.135999999999</v>
      </c>
      <c r="R3090" t="s">
        <v>333</v>
      </c>
      <c r="T3090" t="s">
        <v>28</v>
      </c>
      <c r="V3090" t="s">
        <v>40</v>
      </c>
      <c r="Y3090" t="s">
        <v>152</v>
      </c>
    </row>
    <row r="3091" spans="1:25" x14ac:dyDescent="0.45">
      <c r="A3091" t="s">
        <v>274</v>
      </c>
      <c r="B3091" t="s">
        <v>313</v>
      </c>
      <c r="C3091">
        <v>2404</v>
      </c>
      <c r="D3091">
        <v>133</v>
      </c>
      <c r="F3091">
        <v>2012</v>
      </c>
      <c r="G3091">
        <v>251</v>
      </c>
      <c r="H3091">
        <v>205.64</v>
      </c>
      <c r="I3091">
        <v>8957.02</v>
      </c>
      <c r="K3091">
        <v>2.5000000000000001E-2</v>
      </c>
      <c r="L3091">
        <v>1E-3</v>
      </c>
      <c r="M3091">
        <v>5049.9889999999996</v>
      </c>
      <c r="N3091">
        <v>5.9200000000000003E-2</v>
      </c>
      <c r="O3091">
        <v>0.42099999999999999</v>
      </c>
      <c r="P3091">
        <v>2.24E-2</v>
      </c>
      <c r="Q3091">
        <v>84985.638000000006</v>
      </c>
      <c r="R3091" t="s">
        <v>333</v>
      </c>
      <c r="T3091" t="s">
        <v>316</v>
      </c>
      <c r="V3091" t="s">
        <v>40</v>
      </c>
      <c r="Y3091" t="s">
        <v>277</v>
      </c>
    </row>
    <row r="3092" spans="1:25" x14ac:dyDescent="0.45">
      <c r="A3092" t="s">
        <v>274</v>
      </c>
      <c r="B3092" t="s">
        <v>313</v>
      </c>
      <c r="C3092">
        <v>2404</v>
      </c>
      <c r="D3092">
        <v>133</v>
      </c>
      <c r="F3092">
        <v>2013</v>
      </c>
      <c r="G3092">
        <v>1166</v>
      </c>
      <c r="H3092">
        <v>895.66</v>
      </c>
      <c r="I3092">
        <v>38899.19</v>
      </c>
      <c r="K3092">
        <v>0.112</v>
      </c>
      <c r="L3092">
        <v>1E-3</v>
      </c>
      <c r="M3092">
        <v>22263.647000000001</v>
      </c>
      <c r="N3092">
        <v>5.9200000000000003E-2</v>
      </c>
      <c r="O3092">
        <v>1.704</v>
      </c>
      <c r="P3092">
        <v>3.3500000000000002E-2</v>
      </c>
      <c r="Q3092">
        <v>374653.61800000002</v>
      </c>
      <c r="R3092" t="s">
        <v>333</v>
      </c>
      <c r="T3092" t="s">
        <v>28</v>
      </c>
      <c r="V3092" t="s">
        <v>40</v>
      </c>
      <c r="Y3092" t="s">
        <v>277</v>
      </c>
    </row>
    <row r="3093" spans="1:25" x14ac:dyDescent="0.45">
      <c r="A3093" t="s">
        <v>274</v>
      </c>
      <c r="B3093" t="s">
        <v>313</v>
      </c>
      <c r="C3093">
        <v>2404</v>
      </c>
      <c r="D3093">
        <v>133</v>
      </c>
      <c r="F3093">
        <v>2014</v>
      </c>
      <c r="G3093">
        <v>1836</v>
      </c>
      <c r="H3093">
        <v>1459.19</v>
      </c>
      <c r="I3093">
        <v>63674.28</v>
      </c>
      <c r="K3093">
        <v>0.185</v>
      </c>
      <c r="L3093">
        <v>1E-3</v>
      </c>
      <c r="M3093">
        <v>36695.095000000001</v>
      </c>
      <c r="N3093">
        <v>5.9200000000000003E-2</v>
      </c>
      <c r="O3093">
        <v>2.5739999999999998</v>
      </c>
      <c r="P3093">
        <v>1.3100000000000001E-2</v>
      </c>
      <c r="Q3093">
        <v>617495.70200000005</v>
      </c>
      <c r="R3093" t="s">
        <v>333</v>
      </c>
      <c r="T3093" t="s">
        <v>28</v>
      </c>
      <c r="V3093" t="s">
        <v>40</v>
      </c>
      <c r="Y3093" t="s">
        <v>277</v>
      </c>
    </row>
    <row r="3094" spans="1:25" x14ac:dyDescent="0.45">
      <c r="A3094" t="s">
        <v>274</v>
      </c>
      <c r="B3094" t="s">
        <v>313</v>
      </c>
      <c r="C3094">
        <v>2404</v>
      </c>
      <c r="D3094">
        <v>133</v>
      </c>
      <c r="F3094">
        <v>2015</v>
      </c>
      <c r="G3094">
        <v>2398</v>
      </c>
      <c r="H3094">
        <v>2034.07</v>
      </c>
      <c r="I3094">
        <v>89877.06</v>
      </c>
      <c r="K3094">
        <v>0.26</v>
      </c>
      <c r="L3094">
        <v>1E-3</v>
      </c>
      <c r="M3094">
        <v>51557.063000000002</v>
      </c>
      <c r="N3094">
        <v>5.9200000000000003E-2</v>
      </c>
      <c r="O3094">
        <v>3.2370000000000001</v>
      </c>
      <c r="P3094">
        <v>1.04E-2</v>
      </c>
      <c r="Q3094">
        <v>867572.77599999995</v>
      </c>
      <c r="R3094" t="s">
        <v>333</v>
      </c>
      <c r="T3094" t="s">
        <v>28</v>
      </c>
      <c r="V3094" t="s">
        <v>40</v>
      </c>
      <c r="Y3094" t="s">
        <v>297</v>
      </c>
    </row>
    <row r="3095" spans="1:25" x14ac:dyDescent="0.45">
      <c r="A3095" t="s">
        <v>274</v>
      </c>
      <c r="B3095" t="s">
        <v>313</v>
      </c>
      <c r="C3095">
        <v>2404</v>
      </c>
      <c r="D3095">
        <v>133</v>
      </c>
      <c r="F3095">
        <v>2016</v>
      </c>
      <c r="G3095">
        <v>1802</v>
      </c>
      <c r="H3095">
        <v>1446.68</v>
      </c>
      <c r="I3095">
        <v>60971.16</v>
      </c>
      <c r="K3095">
        <v>0.17899999999999999</v>
      </c>
      <c r="L3095">
        <v>1E-3</v>
      </c>
      <c r="M3095">
        <v>35541.144999999997</v>
      </c>
      <c r="N3095">
        <v>5.91E-2</v>
      </c>
      <c r="O3095">
        <v>2.4420000000000002</v>
      </c>
      <c r="P3095">
        <v>1.2500000000000001E-2</v>
      </c>
      <c r="Q3095">
        <v>598070.34600000002</v>
      </c>
      <c r="R3095" t="s">
        <v>333</v>
      </c>
      <c r="T3095" t="s">
        <v>28</v>
      </c>
      <c r="V3095" t="s">
        <v>40</v>
      </c>
      <c r="Y3095" t="s">
        <v>297</v>
      </c>
    </row>
    <row r="3096" spans="1:25" x14ac:dyDescent="0.45">
      <c r="A3096" t="s">
        <v>274</v>
      </c>
      <c r="B3096" t="s">
        <v>313</v>
      </c>
      <c r="C3096">
        <v>2404</v>
      </c>
      <c r="D3096">
        <v>133</v>
      </c>
      <c r="F3096">
        <v>2017</v>
      </c>
      <c r="G3096">
        <v>915</v>
      </c>
      <c r="H3096">
        <v>546.04999999999995</v>
      </c>
      <c r="I3096">
        <v>20913.66</v>
      </c>
      <c r="K3096">
        <v>6.4000000000000001E-2</v>
      </c>
      <c r="L3096">
        <v>1E-3</v>
      </c>
      <c r="M3096">
        <v>12619.763999999999</v>
      </c>
      <c r="N3096">
        <v>5.9299999999999999E-2</v>
      </c>
      <c r="O3096">
        <v>0.95199999999999996</v>
      </c>
      <c r="P3096">
        <v>1.8499999999999999E-2</v>
      </c>
      <c r="Q3096">
        <v>212348.64199999999</v>
      </c>
      <c r="R3096" t="s">
        <v>333</v>
      </c>
      <c r="T3096" t="s">
        <v>28</v>
      </c>
      <c r="V3096" t="s">
        <v>40</v>
      </c>
      <c r="Y3096" t="s">
        <v>299</v>
      </c>
    </row>
    <row r="3097" spans="1:25" x14ac:dyDescent="0.45">
      <c r="A3097" t="s">
        <v>274</v>
      </c>
      <c r="B3097" t="s">
        <v>313</v>
      </c>
      <c r="C3097">
        <v>2404</v>
      </c>
      <c r="D3097">
        <v>133</v>
      </c>
      <c r="F3097">
        <v>2018</v>
      </c>
      <c r="G3097">
        <v>1181</v>
      </c>
      <c r="H3097">
        <v>888.4</v>
      </c>
      <c r="I3097">
        <v>33242.639999999999</v>
      </c>
      <c r="K3097">
        <v>0.10100000000000001</v>
      </c>
      <c r="L3097">
        <v>1E-3</v>
      </c>
      <c r="M3097">
        <v>19953.794999999998</v>
      </c>
      <c r="N3097">
        <v>5.91E-2</v>
      </c>
      <c r="O3097">
        <v>1.2689999999999999</v>
      </c>
      <c r="P3097">
        <v>1.15E-2</v>
      </c>
      <c r="Q3097">
        <v>335759.40399999998</v>
      </c>
      <c r="R3097" t="s">
        <v>333</v>
      </c>
      <c r="T3097" t="s">
        <v>28</v>
      </c>
      <c r="V3097" t="s">
        <v>40</v>
      </c>
      <c r="Y3097" t="s">
        <v>299</v>
      </c>
    </row>
    <row r="3098" spans="1:25" x14ac:dyDescent="0.45">
      <c r="A3098" t="s">
        <v>274</v>
      </c>
      <c r="B3098" t="s">
        <v>313</v>
      </c>
      <c r="C3098">
        <v>2404</v>
      </c>
      <c r="D3098">
        <v>133</v>
      </c>
      <c r="F3098">
        <v>2019</v>
      </c>
      <c r="G3098">
        <v>320</v>
      </c>
      <c r="H3098">
        <v>141.13999999999999</v>
      </c>
      <c r="I3098">
        <v>4887.2</v>
      </c>
      <c r="K3098">
        <v>1.4999999999999999E-2</v>
      </c>
      <c r="L3098">
        <v>1E-3</v>
      </c>
      <c r="M3098">
        <v>3018.3220000000001</v>
      </c>
      <c r="N3098">
        <v>5.9299999999999999E-2</v>
      </c>
      <c r="O3098">
        <v>0.29599999999999999</v>
      </c>
      <c r="P3098">
        <v>2.6100000000000002E-2</v>
      </c>
      <c r="Q3098">
        <v>50783.027000000002</v>
      </c>
      <c r="R3098" t="s">
        <v>333</v>
      </c>
      <c r="T3098" t="s">
        <v>28</v>
      </c>
      <c r="V3098" t="s">
        <v>40</v>
      </c>
      <c r="Y3098" t="s">
        <v>299</v>
      </c>
    </row>
    <row r="3099" spans="1:25" x14ac:dyDescent="0.45">
      <c r="A3099" t="s">
        <v>274</v>
      </c>
      <c r="B3099" t="s">
        <v>313</v>
      </c>
      <c r="C3099">
        <v>2404</v>
      </c>
      <c r="D3099">
        <v>133</v>
      </c>
      <c r="F3099">
        <v>2020</v>
      </c>
      <c r="G3099">
        <v>686</v>
      </c>
      <c r="H3099">
        <v>306.32</v>
      </c>
      <c r="I3099">
        <v>8129.36</v>
      </c>
      <c r="K3099">
        <v>2.7E-2</v>
      </c>
      <c r="L3099">
        <v>1E-3</v>
      </c>
      <c r="M3099">
        <v>5436.3950000000004</v>
      </c>
      <c r="N3099">
        <v>5.9299999999999999E-2</v>
      </c>
      <c r="O3099">
        <v>0.35</v>
      </c>
      <c r="P3099">
        <v>1.8599999999999998E-2</v>
      </c>
      <c r="Q3099">
        <v>91477.512000000002</v>
      </c>
      <c r="R3099" t="s">
        <v>333</v>
      </c>
      <c r="T3099" t="s">
        <v>28</v>
      </c>
      <c r="V3099" t="s">
        <v>40</v>
      </c>
      <c r="Y3099" t="s">
        <v>147</v>
      </c>
    </row>
    <row r="3100" spans="1:25" x14ac:dyDescent="0.45">
      <c r="A3100" t="s">
        <v>274</v>
      </c>
      <c r="B3100" t="s">
        <v>313</v>
      </c>
      <c r="C3100">
        <v>2404</v>
      </c>
      <c r="D3100">
        <v>133</v>
      </c>
      <c r="F3100">
        <v>2021</v>
      </c>
      <c r="G3100">
        <v>1065</v>
      </c>
      <c r="H3100">
        <v>618.48</v>
      </c>
      <c r="I3100">
        <v>17492.18</v>
      </c>
      <c r="K3100">
        <v>5.8000000000000003E-2</v>
      </c>
      <c r="L3100">
        <v>1E-3</v>
      </c>
      <c r="M3100">
        <v>11471.492</v>
      </c>
      <c r="N3100">
        <v>5.9299999999999999E-2</v>
      </c>
      <c r="O3100">
        <v>0.67200000000000004</v>
      </c>
      <c r="P3100">
        <v>1.5100000000000001E-2</v>
      </c>
      <c r="Q3100">
        <v>193054.68900000001</v>
      </c>
      <c r="R3100" t="s">
        <v>333</v>
      </c>
      <c r="T3100" t="s">
        <v>28</v>
      </c>
      <c r="V3100" t="s">
        <v>40</v>
      </c>
      <c r="Y3100" t="s">
        <v>152</v>
      </c>
    </row>
    <row r="3101" spans="1:25" x14ac:dyDescent="0.45">
      <c r="A3101" t="s">
        <v>274</v>
      </c>
      <c r="B3101" t="s">
        <v>313</v>
      </c>
      <c r="C3101">
        <v>2404</v>
      </c>
      <c r="D3101">
        <v>133</v>
      </c>
      <c r="F3101">
        <v>2022</v>
      </c>
      <c r="G3101">
        <v>1325</v>
      </c>
      <c r="H3101">
        <v>1018.86</v>
      </c>
      <c r="I3101">
        <v>32036.63</v>
      </c>
      <c r="K3101">
        <v>0.10299999999999999</v>
      </c>
      <c r="L3101">
        <v>1E-3</v>
      </c>
      <c r="M3101">
        <v>20338.259999999998</v>
      </c>
      <c r="N3101">
        <v>5.9299999999999999E-2</v>
      </c>
      <c r="O3101">
        <v>1.177</v>
      </c>
      <c r="P3101">
        <v>0.01</v>
      </c>
      <c r="Q3101">
        <v>342247.435</v>
      </c>
      <c r="R3101" t="s">
        <v>333</v>
      </c>
      <c r="T3101" t="s">
        <v>28</v>
      </c>
      <c r="V3101" t="s">
        <v>40</v>
      </c>
      <c r="Y3101" t="s">
        <v>152</v>
      </c>
    </row>
    <row r="3102" spans="1:25" x14ac:dyDescent="0.45">
      <c r="A3102" t="s">
        <v>274</v>
      </c>
      <c r="B3102" t="s">
        <v>313</v>
      </c>
      <c r="C3102">
        <v>2404</v>
      </c>
      <c r="D3102">
        <v>133</v>
      </c>
      <c r="F3102">
        <v>2023</v>
      </c>
      <c r="G3102">
        <v>541</v>
      </c>
      <c r="H3102">
        <v>352.12</v>
      </c>
      <c r="I3102">
        <v>10891.18</v>
      </c>
      <c r="K3102">
        <v>3.5000000000000003E-2</v>
      </c>
      <c r="L3102">
        <v>1E-3</v>
      </c>
      <c r="M3102">
        <v>6931.5569999999998</v>
      </c>
      <c r="N3102">
        <v>5.9299999999999999E-2</v>
      </c>
      <c r="O3102">
        <v>0.44800000000000001</v>
      </c>
      <c r="P3102">
        <v>1.4800000000000001E-2</v>
      </c>
      <c r="Q3102">
        <v>116628.44</v>
      </c>
      <c r="R3102" t="s">
        <v>333</v>
      </c>
      <c r="T3102" t="s">
        <v>28</v>
      </c>
      <c r="V3102" t="s">
        <v>40</v>
      </c>
      <c r="Y3102" t="s">
        <v>152</v>
      </c>
    </row>
    <row r="3103" spans="1:25" x14ac:dyDescent="0.45">
      <c r="A3103" t="s">
        <v>274</v>
      </c>
      <c r="B3103" t="s">
        <v>313</v>
      </c>
      <c r="C3103">
        <v>2404</v>
      </c>
      <c r="D3103">
        <v>133</v>
      </c>
      <c r="F3103">
        <v>2024</v>
      </c>
      <c r="G3103">
        <v>112</v>
      </c>
      <c r="H3103">
        <v>74.39</v>
      </c>
      <c r="I3103">
        <v>1861.93</v>
      </c>
      <c r="K3103">
        <v>6.0000000000000001E-3</v>
      </c>
      <c r="L3103">
        <v>1E-3</v>
      </c>
      <c r="M3103">
        <v>1268.548</v>
      </c>
      <c r="N3103">
        <v>5.9400000000000001E-2</v>
      </c>
      <c r="O3103">
        <v>8.5999999999999993E-2</v>
      </c>
      <c r="P3103">
        <v>1.4200000000000001E-2</v>
      </c>
      <c r="Q3103">
        <v>21341.237000000001</v>
      </c>
      <c r="R3103" t="s">
        <v>333</v>
      </c>
      <c r="T3103" t="s">
        <v>28</v>
      </c>
      <c r="V3103" t="s">
        <v>40</v>
      </c>
      <c r="Y3103" t="s">
        <v>152</v>
      </c>
    </row>
    <row r="3104" spans="1:25" x14ac:dyDescent="0.45">
      <c r="A3104" t="s">
        <v>274</v>
      </c>
      <c r="B3104" t="s">
        <v>313</v>
      </c>
      <c r="C3104">
        <v>2404</v>
      </c>
      <c r="D3104">
        <v>134</v>
      </c>
      <c r="F3104">
        <v>2012</v>
      </c>
      <c r="G3104">
        <v>220</v>
      </c>
      <c r="H3104">
        <v>178.63</v>
      </c>
      <c r="I3104">
        <v>7790.67</v>
      </c>
      <c r="K3104">
        <v>2.1999999999999999E-2</v>
      </c>
      <c r="L3104">
        <v>1E-3</v>
      </c>
      <c r="M3104">
        <v>4446.585</v>
      </c>
      <c r="N3104">
        <v>5.9200000000000003E-2</v>
      </c>
      <c r="O3104">
        <v>7.4610000000000003</v>
      </c>
      <c r="P3104">
        <v>0.19500000000000001</v>
      </c>
      <c r="Q3104">
        <v>74823.827000000005</v>
      </c>
      <c r="R3104" t="s">
        <v>333</v>
      </c>
      <c r="T3104" t="s">
        <v>317</v>
      </c>
      <c r="V3104" t="s">
        <v>40</v>
      </c>
      <c r="Y3104" t="s">
        <v>277</v>
      </c>
    </row>
    <row r="3105" spans="1:25" x14ac:dyDescent="0.45">
      <c r="A3105" t="s">
        <v>274</v>
      </c>
      <c r="B3105" t="s">
        <v>313</v>
      </c>
      <c r="C3105">
        <v>2404</v>
      </c>
      <c r="D3105">
        <v>134</v>
      </c>
      <c r="F3105">
        <v>2013</v>
      </c>
      <c r="G3105">
        <v>1172</v>
      </c>
      <c r="H3105">
        <v>919.88</v>
      </c>
      <c r="I3105">
        <v>39884.93</v>
      </c>
      <c r="K3105">
        <v>0.11799999999999999</v>
      </c>
      <c r="L3105">
        <v>1E-3</v>
      </c>
      <c r="M3105">
        <v>23312.868999999999</v>
      </c>
      <c r="N3105">
        <v>5.9200000000000003E-2</v>
      </c>
      <c r="O3105">
        <v>1.96</v>
      </c>
      <c r="P3105">
        <v>3.27E-2</v>
      </c>
      <c r="Q3105">
        <v>392282.56300000002</v>
      </c>
      <c r="R3105" t="s">
        <v>333</v>
      </c>
      <c r="T3105" t="s">
        <v>28</v>
      </c>
      <c r="V3105" t="s">
        <v>40</v>
      </c>
      <c r="Y3105" t="s">
        <v>277</v>
      </c>
    </row>
    <row r="3106" spans="1:25" x14ac:dyDescent="0.45">
      <c r="A3106" t="s">
        <v>274</v>
      </c>
      <c r="B3106" t="s">
        <v>313</v>
      </c>
      <c r="C3106">
        <v>2404</v>
      </c>
      <c r="D3106">
        <v>134</v>
      </c>
      <c r="F3106">
        <v>2014</v>
      </c>
      <c r="G3106">
        <v>1850</v>
      </c>
      <c r="H3106">
        <v>1479.63</v>
      </c>
      <c r="I3106">
        <v>64538.37</v>
      </c>
      <c r="K3106">
        <v>0.191</v>
      </c>
      <c r="L3106">
        <v>1E-3</v>
      </c>
      <c r="M3106">
        <v>37791.71</v>
      </c>
      <c r="N3106">
        <v>5.9200000000000003E-2</v>
      </c>
      <c r="O3106">
        <v>2.218</v>
      </c>
      <c r="P3106">
        <v>1.24E-2</v>
      </c>
      <c r="Q3106">
        <v>635900.86800000002</v>
      </c>
      <c r="R3106" t="s">
        <v>333</v>
      </c>
      <c r="T3106" t="s">
        <v>28</v>
      </c>
      <c r="V3106" t="s">
        <v>40</v>
      </c>
      <c r="Y3106" t="s">
        <v>277</v>
      </c>
    </row>
    <row r="3107" spans="1:25" x14ac:dyDescent="0.45">
      <c r="A3107" t="s">
        <v>274</v>
      </c>
      <c r="B3107" t="s">
        <v>313</v>
      </c>
      <c r="C3107">
        <v>2404</v>
      </c>
      <c r="D3107">
        <v>134</v>
      </c>
      <c r="F3107">
        <v>2015</v>
      </c>
      <c r="G3107">
        <v>2410</v>
      </c>
      <c r="H3107">
        <v>2031.65</v>
      </c>
      <c r="I3107">
        <v>88894.53</v>
      </c>
      <c r="K3107">
        <v>0.26300000000000001</v>
      </c>
      <c r="L3107">
        <v>1E-3</v>
      </c>
      <c r="M3107">
        <v>52004.659</v>
      </c>
      <c r="N3107">
        <v>5.9200000000000003E-2</v>
      </c>
      <c r="O3107">
        <v>2.68</v>
      </c>
      <c r="P3107">
        <v>1.01E-2</v>
      </c>
      <c r="Q3107">
        <v>875119.61</v>
      </c>
      <c r="R3107" t="s">
        <v>333</v>
      </c>
      <c r="T3107" t="s">
        <v>28</v>
      </c>
      <c r="V3107" t="s">
        <v>40</v>
      </c>
      <c r="Y3107" t="s">
        <v>297</v>
      </c>
    </row>
    <row r="3108" spans="1:25" x14ac:dyDescent="0.45">
      <c r="A3108" t="s">
        <v>274</v>
      </c>
      <c r="B3108" t="s">
        <v>313</v>
      </c>
      <c r="C3108">
        <v>2404</v>
      </c>
      <c r="D3108">
        <v>134</v>
      </c>
      <c r="F3108">
        <v>2016</v>
      </c>
      <c r="G3108">
        <v>1805</v>
      </c>
      <c r="H3108">
        <v>1450.13</v>
      </c>
      <c r="I3108">
        <v>62370.38</v>
      </c>
      <c r="K3108">
        <v>0.184</v>
      </c>
      <c r="L3108">
        <v>1E-3</v>
      </c>
      <c r="M3108">
        <v>36433.919999999998</v>
      </c>
      <c r="N3108">
        <v>5.9200000000000003E-2</v>
      </c>
      <c r="O3108">
        <v>2.2549999999999999</v>
      </c>
      <c r="P3108">
        <v>1.21E-2</v>
      </c>
      <c r="Q3108">
        <v>613062.35400000005</v>
      </c>
      <c r="R3108" t="s">
        <v>333</v>
      </c>
      <c r="T3108" t="s">
        <v>28</v>
      </c>
      <c r="V3108" t="s">
        <v>40</v>
      </c>
      <c r="Y3108" t="s">
        <v>297</v>
      </c>
    </row>
    <row r="3109" spans="1:25" x14ac:dyDescent="0.45">
      <c r="A3109" t="s">
        <v>274</v>
      </c>
      <c r="B3109" t="s">
        <v>313</v>
      </c>
      <c r="C3109">
        <v>2404</v>
      </c>
      <c r="D3109">
        <v>134</v>
      </c>
      <c r="F3109">
        <v>2017</v>
      </c>
      <c r="G3109">
        <v>953</v>
      </c>
      <c r="H3109">
        <v>549.57000000000005</v>
      </c>
      <c r="I3109">
        <v>20773.310000000001</v>
      </c>
      <c r="K3109">
        <v>6.3E-2</v>
      </c>
      <c r="L3109">
        <v>1E-3</v>
      </c>
      <c r="M3109">
        <v>12533.437</v>
      </c>
      <c r="N3109">
        <v>5.9299999999999999E-2</v>
      </c>
      <c r="O3109">
        <v>0.93</v>
      </c>
      <c r="P3109">
        <v>2.24E-2</v>
      </c>
      <c r="Q3109">
        <v>210904.29500000001</v>
      </c>
      <c r="R3109" t="s">
        <v>333</v>
      </c>
      <c r="T3109" t="s">
        <v>28</v>
      </c>
      <c r="V3109" t="s">
        <v>40</v>
      </c>
      <c r="Y3109" t="s">
        <v>299</v>
      </c>
    </row>
    <row r="3110" spans="1:25" x14ac:dyDescent="0.45">
      <c r="A3110" t="s">
        <v>274</v>
      </c>
      <c r="B3110" t="s">
        <v>313</v>
      </c>
      <c r="C3110">
        <v>2404</v>
      </c>
      <c r="D3110">
        <v>134</v>
      </c>
      <c r="F3110">
        <v>2018</v>
      </c>
      <c r="G3110">
        <v>1117</v>
      </c>
      <c r="H3110">
        <v>824.44</v>
      </c>
      <c r="I3110">
        <v>29919.22</v>
      </c>
      <c r="K3110">
        <v>9.1999999999999998E-2</v>
      </c>
      <c r="L3110">
        <v>1E-3</v>
      </c>
      <c r="M3110">
        <v>18139.71</v>
      </c>
      <c r="N3110">
        <v>5.9299999999999999E-2</v>
      </c>
      <c r="O3110">
        <v>1.1080000000000001</v>
      </c>
      <c r="P3110">
        <v>1.37E-2</v>
      </c>
      <c r="Q3110">
        <v>305235.83799999999</v>
      </c>
      <c r="R3110" t="s">
        <v>333</v>
      </c>
      <c r="T3110" t="s">
        <v>28</v>
      </c>
      <c r="V3110" t="s">
        <v>40</v>
      </c>
      <c r="Y3110" t="s">
        <v>299</v>
      </c>
    </row>
    <row r="3111" spans="1:25" x14ac:dyDescent="0.45">
      <c r="A3111" t="s">
        <v>274</v>
      </c>
      <c r="B3111" t="s">
        <v>313</v>
      </c>
      <c r="C3111">
        <v>2404</v>
      </c>
      <c r="D3111">
        <v>134</v>
      </c>
      <c r="F3111">
        <v>2019</v>
      </c>
      <c r="G3111">
        <v>397</v>
      </c>
      <c r="H3111">
        <v>193.7</v>
      </c>
      <c r="I3111">
        <v>6825.01</v>
      </c>
      <c r="K3111">
        <v>2.1000000000000001E-2</v>
      </c>
      <c r="L3111">
        <v>1E-3</v>
      </c>
      <c r="M3111">
        <v>4218.5429999999997</v>
      </c>
      <c r="N3111">
        <v>5.9299999999999999E-2</v>
      </c>
      <c r="O3111">
        <v>0.33</v>
      </c>
      <c r="P3111">
        <v>2.81E-2</v>
      </c>
      <c r="Q3111">
        <v>70992.395999999993</v>
      </c>
      <c r="R3111" t="s">
        <v>333</v>
      </c>
      <c r="T3111" t="s">
        <v>28</v>
      </c>
      <c r="V3111" t="s">
        <v>40</v>
      </c>
      <c r="Y3111" t="s">
        <v>299</v>
      </c>
    </row>
    <row r="3112" spans="1:25" x14ac:dyDescent="0.45">
      <c r="A3112" t="s">
        <v>274</v>
      </c>
      <c r="B3112" t="s">
        <v>313</v>
      </c>
      <c r="C3112">
        <v>2404</v>
      </c>
      <c r="D3112">
        <v>134</v>
      </c>
      <c r="F3112">
        <v>2020</v>
      </c>
      <c r="G3112">
        <v>684</v>
      </c>
      <c r="H3112">
        <v>304.69</v>
      </c>
      <c r="I3112">
        <v>8073.85</v>
      </c>
      <c r="K3112">
        <v>2.7E-2</v>
      </c>
      <c r="L3112">
        <v>1E-3</v>
      </c>
      <c r="M3112">
        <v>5356.6279999999997</v>
      </c>
      <c r="N3112">
        <v>5.9299999999999999E-2</v>
      </c>
      <c r="O3112">
        <v>0.39900000000000002</v>
      </c>
      <c r="P3112">
        <v>2.6200000000000001E-2</v>
      </c>
      <c r="Q3112">
        <v>90151.120999999999</v>
      </c>
      <c r="R3112" t="s">
        <v>333</v>
      </c>
      <c r="T3112" t="s">
        <v>28</v>
      </c>
      <c r="V3112" t="s">
        <v>40</v>
      </c>
      <c r="Y3112" t="s">
        <v>147</v>
      </c>
    </row>
    <row r="3113" spans="1:25" x14ac:dyDescent="0.45">
      <c r="A3113" t="s">
        <v>274</v>
      </c>
      <c r="B3113" t="s">
        <v>313</v>
      </c>
      <c r="C3113">
        <v>2404</v>
      </c>
      <c r="D3113">
        <v>134</v>
      </c>
      <c r="F3113">
        <v>2021</v>
      </c>
      <c r="G3113">
        <v>1074</v>
      </c>
      <c r="H3113">
        <v>634.54999999999995</v>
      </c>
      <c r="I3113">
        <v>17980.62</v>
      </c>
      <c r="K3113">
        <v>5.8999999999999997E-2</v>
      </c>
      <c r="L3113">
        <v>1E-3</v>
      </c>
      <c r="M3113">
        <v>11693.733</v>
      </c>
      <c r="N3113">
        <v>5.9299999999999999E-2</v>
      </c>
      <c r="O3113">
        <v>0.86699999999999999</v>
      </c>
      <c r="P3113">
        <v>1.8499999999999999E-2</v>
      </c>
      <c r="Q3113">
        <v>196780.49299999999</v>
      </c>
      <c r="R3113" t="s">
        <v>333</v>
      </c>
      <c r="T3113" t="s">
        <v>28</v>
      </c>
      <c r="V3113" t="s">
        <v>40</v>
      </c>
      <c r="Y3113" t="s">
        <v>152</v>
      </c>
    </row>
    <row r="3114" spans="1:25" x14ac:dyDescent="0.45">
      <c r="A3114" t="s">
        <v>274</v>
      </c>
      <c r="B3114" t="s">
        <v>313</v>
      </c>
      <c r="C3114">
        <v>2404</v>
      </c>
      <c r="D3114">
        <v>134</v>
      </c>
      <c r="F3114">
        <v>2022</v>
      </c>
      <c r="G3114">
        <v>1123</v>
      </c>
      <c r="H3114">
        <v>869.87</v>
      </c>
      <c r="I3114">
        <v>28355.06</v>
      </c>
      <c r="K3114">
        <v>8.8999999999999996E-2</v>
      </c>
      <c r="L3114">
        <v>1E-3</v>
      </c>
      <c r="M3114">
        <v>17633.351999999999</v>
      </c>
      <c r="N3114">
        <v>5.8500000000000003E-2</v>
      </c>
      <c r="O3114">
        <v>1.25</v>
      </c>
      <c r="P3114">
        <v>1.55E-2</v>
      </c>
      <c r="Q3114">
        <v>296700.86900000001</v>
      </c>
      <c r="R3114" t="s">
        <v>333</v>
      </c>
      <c r="T3114" t="s">
        <v>28</v>
      </c>
      <c r="V3114" t="s">
        <v>40</v>
      </c>
      <c r="Y3114" t="s">
        <v>152</v>
      </c>
    </row>
    <row r="3115" spans="1:25" x14ac:dyDescent="0.45">
      <c r="A3115" t="s">
        <v>274</v>
      </c>
      <c r="B3115" t="s">
        <v>313</v>
      </c>
      <c r="C3115">
        <v>2404</v>
      </c>
      <c r="D3115">
        <v>134</v>
      </c>
      <c r="F3115">
        <v>2023</v>
      </c>
      <c r="G3115">
        <v>440</v>
      </c>
      <c r="H3115">
        <v>276.08</v>
      </c>
      <c r="I3115">
        <v>8574.27</v>
      </c>
      <c r="K3115">
        <v>2.5000000000000001E-2</v>
      </c>
      <c r="L3115">
        <v>8.9999999999999998E-4</v>
      </c>
      <c r="M3115">
        <v>5017.2809999999999</v>
      </c>
      <c r="N3115">
        <v>5.3800000000000001E-2</v>
      </c>
      <c r="O3115">
        <v>0.44900000000000001</v>
      </c>
      <c r="P3115">
        <v>2.86E-2</v>
      </c>
      <c r="Q3115">
        <v>84423.520999999993</v>
      </c>
      <c r="R3115" t="s">
        <v>333</v>
      </c>
      <c r="T3115" t="s">
        <v>28</v>
      </c>
      <c r="V3115" t="s">
        <v>40</v>
      </c>
      <c r="Y3115" t="s">
        <v>152</v>
      </c>
    </row>
    <row r="3116" spans="1:25" x14ac:dyDescent="0.45">
      <c r="A3116" t="s">
        <v>274</v>
      </c>
      <c r="B3116" t="s">
        <v>313</v>
      </c>
      <c r="C3116">
        <v>2404</v>
      </c>
      <c r="D3116">
        <v>134</v>
      </c>
      <c r="F3116">
        <v>2024</v>
      </c>
      <c r="G3116">
        <v>98</v>
      </c>
      <c r="H3116">
        <v>56.65</v>
      </c>
      <c r="I3116">
        <v>1414.7</v>
      </c>
      <c r="K3116">
        <v>5.0000000000000001E-3</v>
      </c>
      <c r="L3116">
        <v>1E-3</v>
      </c>
      <c r="M3116">
        <v>961.36599999999999</v>
      </c>
      <c r="N3116">
        <v>5.9299999999999999E-2</v>
      </c>
      <c r="O3116">
        <v>9.0999999999999998E-2</v>
      </c>
      <c r="P3116">
        <v>2.7699999999999999E-2</v>
      </c>
      <c r="Q3116">
        <v>16180.498</v>
      </c>
      <c r="R3116" t="s">
        <v>333</v>
      </c>
      <c r="T3116" t="s">
        <v>28</v>
      </c>
      <c r="V3116" t="s">
        <v>40</v>
      </c>
      <c r="Y3116" t="s">
        <v>152</v>
      </c>
    </row>
    <row r="3117" spans="1:25" x14ac:dyDescent="0.45">
      <c r="A3117" t="s">
        <v>274</v>
      </c>
      <c r="B3117" t="s">
        <v>313</v>
      </c>
      <c r="C3117">
        <v>2404</v>
      </c>
      <c r="D3117">
        <v>141</v>
      </c>
      <c r="F3117">
        <v>2012</v>
      </c>
      <c r="G3117">
        <v>346</v>
      </c>
      <c r="H3117">
        <v>277.04000000000002</v>
      </c>
      <c r="I3117">
        <v>11826.52</v>
      </c>
      <c r="K3117">
        <v>3.5000000000000003E-2</v>
      </c>
      <c r="L3117">
        <v>1E-3</v>
      </c>
      <c r="M3117">
        <v>6912.7560000000003</v>
      </c>
      <c r="N3117">
        <v>5.9200000000000003E-2</v>
      </c>
      <c r="O3117">
        <v>0.51700000000000002</v>
      </c>
      <c r="P3117">
        <v>1.5599999999999999E-2</v>
      </c>
      <c r="Q3117">
        <v>116310.011</v>
      </c>
      <c r="R3117" t="s">
        <v>333</v>
      </c>
      <c r="T3117" t="s">
        <v>318</v>
      </c>
      <c r="V3117" t="s">
        <v>40</v>
      </c>
      <c r="Y3117" t="s">
        <v>277</v>
      </c>
    </row>
    <row r="3118" spans="1:25" x14ac:dyDescent="0.45">
      <c r="A3118" t="s">
        <v>274</v>
      </c>
      <c r="B3118" t="s">
        <v>313</v>
      </c>
      <c r="C3118">
        <v>2404</v>
      </c>
      <c r="D3118">
        <v>141</v>
      </c>
      <c r="F3118">
        <v>2013</v>
      </c>
      <c r="G3118">
        <v>1086</v>
      </c>
      <c r="H3118">
        <v>891.06</v>
      </c>
      <c r="I3118">
        <v>38960.26</v>
      </c>
      <c r="K3118">
        <v>0.115</v>
      </c>
      <c r="L3118">
        <v>1E-3</v>
      </c>
      <c r="M3118">
        <v>22858.065999999999</v>
      </c>
      <c r="N3118">
        <v>5.9200000000000003E-2</v>
      </c>
      <c r="O3118">
        <v>1.2390000000000001</v>
      </c>
      <c r="P3118">
        <v>1.01E-2</v>
      </c>
      <c r="Q3118">
        <v>384642.03899999999</v>
      </c>
      <c r="R3118" t="s">
        <v>333</v>
      </c>
      <c r="T3118" t="s">
        <v>28</v>
      </c>
      <c r="V3118" t="s">
        <v>40</v>
      </c>
      <c r="Y3118" t="s">
        <v>277</v>
      </c>
    </row>
    <row r="3119" spans="1:25" x14ac:dyDescent="0.45">
      <c r="A3119" t="s">
        <v>274</v>
      </c>
      <c r="B3119" t="s">
        <v>313</v>
      </c>
      <c r="C3119">
        <v>2404</v>
      </c>
      <c r="D3119">
        <v>141</v>
      </c>
      <c r="F3119">
        <v>2014</v>
      </c>
      <c r="G3119">
        <v>1845</v>
      </c>
      <c r="H3119">
        <v>1525.37</v>
      </c>
      <c r="I3119">
        <v>67387.14</v>
      </c>
      <c r="K3119">
        <v>0.20100000000000001</v>
      </c>
      <c r="L3119">
        <v>1E-3</v>
      </c>
      <c r="M3119">
        <v>39794.576000000001</v>
      </c>
      <c r="N3119">
        <v>5.9200000000000003E-2</v>
      </c>
      <c r="O3119">
        <v>2.7549999999999999</v>
      </c>
      <c r="P3119">
        <v>1.0999999999999999E-2</v>
      </c>
      <c r="Q3119">
        <v>669602.47199999995</v>
      </c>
      <c r="R3119" t="s">
        <v>333</v>
      </c>
      <c r="T3119" t="s">
        <v>28</v>
      </c>
      <c r="V3119" t="s">
        <v>40</v>
      </c>
      <c r="Y3119" t="s">
        <v>277</v>
      </c>
    </row>
    <row r="3120" spans="1:25" x14ac:dyDescent="0.45">
      <c r="A3120" t="s">
        <v>274</v>
      </c>
      <c r="B3120" t="s">
        <v>313</v>
      </c>
      <c r="C3120">
        <v>2404</v>
      </c>
      <c r="D3120">
        <v>141</v>
      </c>
      <c r="F3120">
        <v>2015</v>
      </c>
      <c r="G3120">
        <v>2544</v>
      </c>
      <c r="H3120">
        <v>2243.5100000000002</v>
      </c>
      <c r="I3120">
        <v>100537.26</v>
      </c>
      <c r="K3120">
        <v>0.29699999999999999</v>
      </c>
      <c r="L3120">
        <v>1E-3</v>
      </c>
      <c r="M3120">
        <v>58813.379000000001</v>
      </c>
      <c r="N3120">
        <v>5.9200000000000003E-2</v>
      </c>
      <c r="O3120">
        <v>3.7320000000000002</v>
      </c>
      <c r="P3120">
        <v>8.8999999999999999E-3</v>
      </c>
      <c r="Q3120">
        <v>989657.10499999998</v>
      </c>
      <c r="R3120" t="s">
        <v>333</v>
      </c>
      <c r="T3120" t="s">
        <v>28</v>
      </c>
      <c r="V3120" t="s">
        <v>40</v>
      </c>
      <c r="Y3120" t="s">
        <v>297</v>
      </c>
    </row>
    <row r="3121" spans="1:25" x14ac:dyDescent="0.45">
      <c r="A3121" t="s">
        <v>274</v>
      </c>
      <c r="B3121" t="s">
        <v>313</v>
      </c>
      <c r="C3121">
        <v>2404</v>
      </c>
      <c r="D3121">
        <v>141</v>
      </c>
      <c r="F3121">
        <v>2016</v>
      </c>
      <c r="G3121">
        <v>2073</v>
      </c>
      <c r="H3121">
        <v>1807.94</v>
      </c>
      <c r="I3121">
        <v>78786.740000000005</v>
      </c>
      <c r="K3121">
        <v>0.23200000000000001</v>
      </c>
      <c r="L3121">
        <v>1E-3</v>
      </c>
      <c r="M3121">
        <v>45984.13</v>
      </c>
      <c r="N3121">
        <v>5.9200000000000003E-2</v>
      </c>
      <c r="O3121">
        <v>3.024</v>
      </c>
      <c r="P3121">
        <v>9.1000000000000004E-3</v>
      </c>
      <c r="Q3121">
        <v>773766.304</v>
      </c>
      <c r="R3121" t="s">
        <v>333</v>
      </c>
      <c r="T3121" t="s">
        <v>28</v>
      </c>
      <c r="V3121" t="s">
        <v>40</v>
      </c>
      <c r="Y3121" t="s">
        <v>297</v>
      </c>
    </row>
    <row r="3122" spans="1:25" x14ac:dyDescent="0.45">
      <c r="A3122" t="s">
        <v>274</v>
      </c>
      <c r="B3122" t="s">
        <v>313</v>
      </c>
      <c r="C3122">
        <v>2404</v>
      </c>
      <c r="D3122">
        <v>141</v>
      </c>
      <c r="F3122">
        <v>2017</v>
      </c>
      <c r="G3122">
        <v>1398</v>
      </c>
      <c r="H3122">
        <v>1114.57</v>
      </c>
      <c r="I3122">
        <v>47893.18</v>
      </c>
      <c r="K3122">
        <v>0.14299999999999999</v>
      </c>
      <c r="L3122">
        <v>1E-3</v>
      </c>
      <c r="M3122">
        <v>28332.045999999998</v>
      </c>
      <c r="N3122">
        <v>5.9200000000000003E-2</v>
      </c>
      <c r="O3122">
        <v>2.129</v>
      </c>
      <c r="P3122">
        <v>1.14E-2</v>
      </c>
      <c r="Q3122">
        <v>476715.07799999998</v>
      </c>
      <c r="R3122" t="s">
        <v>333</v>
      </c>
      <c r="T3122" t="s">
        <v>28</v>
      </c>
      <c r="V3122" t="s">
        <v>40</v>
      </c>
      <c r="Y3122" t="s">
        <v>299</v>
      </c>
    </row>
    <row r="3123" spans="1:25" x14ac:dyDescent="0.45">
      <c r="A3123" t="s">
        <v>274</v>
      </c>
      <c r="B3123" t="s">
        <v>313</v>
      </c>
      <c r="C3123">
        <v>2404</v>
      </c>
      <c r="D3123">
        <v>141</v>
      </c>
      <c r="F3123">
        <v>2018</v>
      </c>
      <c r="G3123">
        <v>1222</v>
      </c>
      <c r="H3123">
        <v>969.03</v>
      </c>
      <c r="I3123">
        <v>36734.44</v>
      </c>
      <c r="K3123">
        <v>0.113</v>
      </c>
      <c r="L3123">
        <v>1E-3</v>
      </c>
      <c r="M3123">
        <v>22299.269</v>
      </c>
      <c r="N3123">
        <v>5.9200000000000003E-2</v>
      </c>
      <c r="O3123">
        <v>1.411</v>
      </c>
      <c r="P3123">
        <v>1.0500000000000001E-2</v>
      </c>
      <c r="Q3123">
        <v>375225.01299999998</v>
      </c>
      <c r="R3123" t="s">
        <v>333</v>
      </c>
      <c r="T3123" t="s">
        <v>28</v>
      </c>
      <c r="V3123" t="s">
        <v>40</v>
      </c>
      <c r="Y3123" t="s">
        <v>299</v>
      </c>
    </row>
    <row r="3124" spans="1:25" x14ac:dyDescent="0.45">
      <c r="A3124" t="s">
        <v>274</v>
      </c>
      <c r="B3124" t="s">
        <v>313</v>
      </c>
      <c r="C3124">
        <v>2404</v>
      </c>
      <c r="D3124">
        <v>141</v>
      </c>
      <c r="F3124">
        <v>2019</v>
      </c>
      <c r="G3124">
        <v>578</v>
      </c>
      <c r="H3124">
        <v>402.72</v>
      </c>
      <c r="I3124">
        <v>16446.759999999998</v>
      </c>
      <c r="K3124">
        <v>0.05</v>
      </c>
      <c r="L3124">
        <v>1E-3</v>
      </c>
      <c r="M3124">
        <v>9937.4150000000009</v>
      </c>
      <c r="N3124">
        <v>5.9200000000000003E-2</v>
      </c>
      <c r="O3124">
        <v>0.753</v>
      </c>
      <c r="P3124">
        <v>1.6400000000000001E-2</v>
      </c>
      <c r="Q3124">
        <v>167234.579</v>
      </c>
      <c r="R3124" t="s">
        <v>333</v>
      </c>
      <c r="T3124" t="s">
        <v>28</v>
      </c>
      <c r="V3124" t="s">
        <v>40</v>
      </c>
      <c r="Y3124" t="s">
        <v>299</v>
      </c>
    </row>
    <row r="3125" spans="1:25" x14ac:dyDescent="0.45">
      <c r="A3125" t="s">
        <v>274</v>
      </c>
      <c r="B3125" t="s">
        <v>313</v>
      </c>
      <c r="C3125">
        <v>2404</v>
      </c>
      <c r="D3125">
        <v>141</v>
      </c>
      <c r="F3125">
        <v>2020</v>
      </c>
      <c r="G3125">
        <v>773</v>
      </c>
      <c r="H3125">
        <v>535.85</v>
      </c>
      <c r="I3125">
        <v>17075.12</v>
      </c>
      <c r="K3125">
        <v>5.5E-2</v>
      </c>
      <c r="L3125">
        <v>1E-3</v>
      </c>
      <c r="M3125">
        <v>10922.071</v>
      </c>
      <c r="N3125">
        <v>5.9299999999999999E-2</v>
      </c>
      <c r="O3125">
        <v>0.69</v>
      </c>
      <c r="P3125">
        <v>1.06E-2</v>
      </c>
      <c r="Q3125">
        <v>183777.90700000001</v>
      </c>
      <c r="R3125" t="s">
        <v>333</v>
      </c>
      <c r="T3125" t="s">
        <v>28</v>
      </c>
      <c r="V3125" t="s">
        <v>40</v>
      </c>
      <c r="Y3125" t="s">
        <v>147</v>
      </c>
    </row>
    <row r="3126" spans="1:25" x14ac:dyDescent="0.45">
      <c r="A3126" t="s">
        <v>274</v>
      </c>
      <c r="B3126" t="s">
        <v>313</v>
      </c>
      <c r="C3126">
        <v>2404</v>
      </c>
      <c r="D3126">
        <v>141</v>
      </c>
      <c r="F3126">
        <v>2021</v>
      </c>
      <c r="G3126">
        <v>932</v>
      </c>
      <c r="H3126">
        <v>719.6</v>
      </c>
      <c r="I3126">
        <v>22566.59</v>
      </c>
      <c r="K3126">
        <v>7.2999999999999995E-2</v>
      </c>
      <c r="L3126">
        <v>1E-3</v>
      </c>
      <c r="M3126">
        <v>14499.525</v>
      </c>
      <c r="N3126">
        <v>5.9299999999999999E-2</v>
      </c>
      <c r="O3126">
        <v>0.90200000000000002</v>
      </c>
      <c r="P3126">
        <v>1.01E-2</v>
      </c>
      <c r="Q3126">
        <v>243980.921</v>
      </c>
      <c r="R3126" t="s">
        <v>333</v>
      </c>
      <c r="T3126" t="s">
        <v>28</v>
      </c>
      <c r="V3126" t="s">
        <v>40</v>
      </c>
      <c r="Y3126" t="s">
        <v>152</v>
      </c>
    </row>
    <row r="3127" spans="1:25" x14ac:dyDescent="0.45">
      <c r="A3127" t="s">
        <v>274</v>
      </c>
      <c r="B3127" t="s">
        <v>313</v>
      </c>
      <c r="C3127">
        <v>2404</v>
      </c>
      <c r="D3127">
        <v>141</v>
      </c>
      <c r="F3127">
        <v>2022</v>
      </c>
      <c r="G3127">
        <v>1108</v>
      </c>
      <c r="H3127">
        <v>870.56</v>
      </c>
      <c r="I3127">
        <v>27803.95</v>
      </c>
      <c r="K3127">
        <v>0.09</v>
      </c>
      <c r="L3127">
        <v>1E-3</v>
      </c>
      <c r="M3127">
        <v>17855.262999999999</v>
      </c>
      <c r="N3127">
        <v>5.9299999999999999E-2</v>
      </c>
      <c r="O3127">
        <v>1.0389999999999999</v>
      </c>
      <c r="P3127">
        <v>9.1999999999999998E-3</v>
      </c>
      <c r="Q3127">
        <v>300441.97899999999</v>
      </c>
      <c r="R3127" t="s">
        <v>333</v>
      </c>
      <c r="T3127" t="s">
        <v>28</v>
      </c>
      <c r="V3127" t="s">
        <v>40</v>
      </c>
      <c r="Y3127" t="s">
        <v>152</v>
      </c>
    </row>
    <row r="3128" spans="1:25" x14ac:dyDescent="0.45">
      <c r="A3128" t="s">
        <v>274</v>
      </c>
      <c r="B3128" t="s">
        <v>313</v>
      </c>
      <c r="C3128">
        <v>2404</v>
      </c>
      <c r="D3128">
        <v>141</v>
      </c>
      <c r="F3128">
        <v>2023</v>
      </c>
      <c r="G3128">
        <v>1295</v>
      </c>
      <c r="H3128">
        <v>1036.8599999999999</v>
      </c>
      <c r="I3128">
        <v>30861.89</v>
      </c>
      <c r="K3128">
        <v>0.10199999999999999</v>
      </c>
      <c r="L3128">
        <v>1E-3</v>
      </c>
      <c r="M3128">
        <v>20278.645</v>
      </c>
      <c r="N3128">
        <v>5.9299999999999999E-2</v>
      </c>
      <c r="O3128">
        <v>1.2010000000000001</v>
      </c>
      <c r="P3128">
        <v>9.1000000000000004E-3</v>
      </c>
      <c r="Q3128">
        <v>341216.92800000001</v>
      </c>
      <c r="R3128" t="s">
        <v>333</v>
      </c>
      <c r="T3128" t="s">
        <v>28</v>
      </c>
      <c r="V3128" t="s">
        <v>40</v>
      </c>
      <c r="Y3128" t="s">
        <v>152</v>
      </c>
    </row>
    <row r="3129" spans="1:25" x14ac:dyDescent="0.45">
      <c r="A3129" t="s">
        <v>274</v>
      </c>
      <c r="B3129" t="s">
        <v>313</v>
      </c>
      <c r="C3129">
        <v>2404</v>
      </c>
      <c r="D3129">
        <v>141</v>
      </c>
      <c r="F3129">
        <v>2024</v>
      </c>
      <c r="G3129">
        <v>862</v>
      </c>
      <c r="H3129">
        <v>696.01</v>
      </c>
      <c r="I3129">
        <v>18116.45</v>
      </c>
      <c r="K3129">
        <v>6.3E-2</v>
      </c>
      <c r="L3129">
        <v>1E-3</v>
      </c>
      <c r="M3129">
        <v>12492.706</v>
      </c>
      <c r="N3129">
        <v>5.9299999999999999E-2</v>
      </c>
      <c r="O3129">
        <v>0.749</v>
      </c>
      <c r="P3129">
        <v>9.4999999999999998E-3</v>
      </c>
      <c r="Q3129">
        <v>210241.68700000001</v>
      </c>
      <c r="R3129" t="s">
        <v>333</v>
      </c>
      <c r="T3129" t="s">
        <v>28</v>
      </c>
      <c r="V3129" t="s">
        <v>40</v>
      </c>
      <c r="Y3129" t="s">
        <v>152</v>
      </c>
    </row>
    <row r="3130" spans="1:25" x14ac:dyDescent="0.45">
      <c r="A3130" t="s">
        <v>274</v>
      </c>
      <c r="B3130" t="s">
        <v>313</v>
      </c>
      <c r="C3130">
        <v>2404</v>
      </c>
      <c r="D3130">
        <v>142</v>
      </c>
      <c r="F3130">
        <v>2012</v>
      </c>
      <c r="G3130">
        <v>361</v>
      </c>
      <c r="H3130">
        <v>298.01</v>
      </c>
      <c r="I3130">
        <v>12850.26</v>
      </c>
      <c r="K3130">
        <v>3.6999999999999998E-2</v>
      </c>
      <c r="L3130">
        <v>1E-3</v>
      </c>
      <c r="M3130">
        <v>7404.2709999999997</v>
      </c>
      <c r="N3130">
        <v>5.9200000000000003E-2</v>
      </c>
      <c r="O3130">
        <v>0.55000000000000004</v>
      </c>
      <c r="P3130">
        <v>1.2999999999999999E-2</v>
      </c>
      <c r="Q3130">
        <v>124598.50199999999</v>
      </c>
      <c r="R3130" t="s">
        <v>333</v>
      </c>
      <c r="T3130" t="s">
        <v>319</v>
      </c>
      <c r="V3130" t="s">
        <v>40</v>
      </c>
      <c r="Y3130" t="s">
        <v>277</v>
      </c>
    </row>
    <row r="3131" spans="1:25" x14ac:dyDescent="0.45">
      <c r="A3131" t="s">
        <v>274</v>
      </c>
      <c r="B3131" t="s">
        <v>313</v>
      </c>
      <c r="C3131">
        <v>2404</v>
      </c>
      <c r="D3131">
        <v>142</v>
      </c>
      <c r="F3131">
        <v>2013</v>
      </c>
      <c r="G3131">
        <v>1126</v>
      </c>
      <c r="H3131">
        <v>931.21</v>
      </c>
      <c r="I3131">
        <v>41120.53</v>
      </c>
      <c r="K3131">
        <v>0.12</v>
      </c>
      <c r="L3131">
        <v>1E-3</v>
      </c>
      <c r="M3131">
        <v>23859.482</v>
      </c>
      <c r="N3131">
        <v>5.9200000000000003E-2</v>
      </c>
      <c r="O3131">
        <v>1.3089999999999999</v>
      </c>
      <c r="P3131">
        <v>1.32E-2</v>
      </c>
      <c r="Q3131">
        <v>401478.55699999997</v>
      </c>
      <c r="R3131" t="s">
        <v>333</v>
      </c>
      <c r="T3131" t="s">
        <v>28</v>
      </c>
      <c r="V3131" t="s">
        <v>40</v>
      </c>
      <c r="Y3131" t="s">
        <v>277</v>
      </c>
    </row>
    <row r="3132" spans="1:25" x14ac:dyDescent="0.45">
      <c r="A3132" t="s">
        <v>274</v>
      </c>
      <c r="B3132" t="s">
        <v>313</v>
      </c>
      <c r="C3132">
        <v>2404</v>
      </c>
      <c r="D3132">
        <v>142</v>
      </c>
      <c r="F3132">
        <v>2014</v>
      </c>
      <c r="G3132">
        <v>1836</v>
      </c>
      <c r="H3132">
        <v>1529.81</v>
      </c>
      <c r="I3132">
        <v>68139.19</v>
      </c>
      <c r="K3132">
        <v>0.20200000000000001</v>
      </c>
      <c r="L3132">
        <v>1E-3</v>
      </c>
      <c r="M3132">
        <v>40103.99</v>
      </c>
      <c r="N3132">
        <v>5.9200000000000003E-2</v>
      </c>
      <c r="O3132">
        <v>2.641</v>
      </c>
      <c r="P3132">
        <v>1.06E-2</v>
      </c>
      <c r="Q3132">
        <v>674831.70400000003</v>
      </c>
      <c r="R3132" t="s">
        <v>333</v>
      </c>
      <c r="T3132" t="s">
        <v>28</v>
      </c>
      <c r="V3132" t="s">
        <v>40</v>
      </c>
      <c r="Y3132" t="s">
        <v>277</v>
      </c>
    </row>
    <row r="3133" spans="1:25" x14ac:dyDescent="0.45">
      <c r="A3133" t="s">
        <v>274</v>
      </c>
      <c r="B3133" t="s">
        <v>313</v>
      </c>
      <c r="C3133">
        <v>2404</v>
      </c>
      <c r="D3133">
        <v>142</v>
      </c>
      <c r="F3133">
        <v>2015</v>
      </c>
      <c r="G3133">
        <v>2597</v>
      </c>
      <c r="H3133">
        <v>2298.4299999999998</v>
      </c>
      <c r="I3133">
        <v>104158.81</v>
      </c>
      <c r="K3133">
        <v>0.307</v>
      </c>
      <c r="L3133">
        <v>1E-3</v>
      </c>
      <c r="M3133">
        <v>60779.517999999996</v>
      </c>
      <c r="N3133">
        <v>5.9200000000000003E-2</v>
      </c>
      <c r="O3133">
        <v>3.7120000000000002</v>
      </c>
      <c r="P3133">
        <v>8.5000000000000006E-3</v>
      </c>
      <c r="Q3133">
        <v>1022707.831</v>
      </c>
      <c r="R3133" t="s">
        <v>333</v>
      </c>
      <c r="T3133" t="s">
        <v>28</v>
      </c>
      <c r="V3133" t="s">
        <v>40</v>
      </c>
      <c r="Y3133" t="s">
        <v>297</v>
      </c>
    </row>
    <row r="3134" spans="1:25" x14ac:dyDescent="0.45">
      <c r="A3134" t="s">
        <v>274</v>
      </c>
      <c r="B3134" t="s">
        <v>313</v>
      </c>
      <c r="C3134">
        <v>2404</v>
      </c>
      <c r="D3134">
        <v>142</v>
      </c>
      <c r="F3134">
        <v>2016</v>
      </c>
      <c r="G3134">
        <v>2072</v>
      </c>
      <c r="H3134">
        <v>1822.35</v>
      </c>
      <c r="I3134">
        <v>80998.429999999993</v>
      </c>
      <c r="K3134">
        <v>0.23899999999999999</v>
      </c>
      <c r="L3134">
        <v>1E-3</v>
      </c>
      <c r="M3134">
        <v>47423.675999999999</v>
      </c>
      <c r="N3134">
        <v>5.9200000000000003E-2</v>
      </c>
      <c r="O3134">
        <v>3.2010000000000001</v>
      </c>
      <c r="P3134">
        <v>8.9999999999999993E-3</v>
      </c>
      <c r="Q3134">
        <v>798012.973</v>
      </c>
      <c r="R3134" t="s">
        <v>333</v>
      </c>
      <c r="T3134" t="s">
        <v>28</v>
      </c>
      <c r="V3134" t="s">
        <v>40</v>
      </c>
      <c r="Y3134" t="s">
        <v>297</v>
      </c>
    </row>
    <row r="3135" spans="1:25" x14ac:dyDescent="0.45">
      <c r="A3135" t="s">
        <v>274</v>
      </c>
      <c r="B3135" t="s">
        <v>313</v>
      </c>
      <c r="C3135">
        <v>2404</v>
      </c>
      <c r="D3135">
        <v>142</v>
      </c>
      <c r="F3135">
        <v>2017</v>
      </c>
      <c r="G3135">
        <v>1380</v>
      </c>
      <c r="H3135">
        <v>1101.45</v>
      </c>
      <c r="I3135">
        <v>47659.74</v>
      </c>
      <c r="K3135">
        <v>0.14299999999999999</v>
      </c>
      <c r="L3135">
        <v>1E-3</v>
      </c>
      <c r="M3135">
        <v>28283.044999999998</v>
      </c>
      <c r="N3135">
        <v>5.9200000000000003E-2</v>
      </c>
      <c r="O3135">
        <v>1.976</v>
      </c>
      <c r="P3135">
        <v>1.0200000000000001E-2</v>
      </c>
      <c r="Q3135">
        <v>475927.87400000001</v>
      </c>
      <c r="R3135" t="s">
        <v>333</v>
      </c>
      <c r="T3135" t="s">
        <v>28</v>
      </c>
      <c r="V3135" t="s">
        <v>40</v>
      </c>
      <c r="Y3135" t="s">
        <v>299</v>
      </c>
    </row>
    <row r="3136" spans="1:25" x14ac:dyDescent="0.45">
      <c r="A3136" t="s">
        <v>274</v>
      </c>
      <c r="B3136" t="s">
        <v>313</v>
      </c>
      <c r="C3136">
        <v>2404</v>
      </c>
      <c r="D3136">
        <v>142</v>
      </c>
      <c r="F3136">
        <v>2018</v>
      </c>
      <c r="G3136">
        <v>1225</v>
      </c>
      <c r="H3136">
        <v>973.1</v>
      </c>
      <c r="I3136">
        <v>37393.21</v>
      </c>
      <c r="K3136">
        <v>0.114</v>
      </c>
      <c r="L3136">
        <v>1E-3</v>
      </c>
      <c r="M3136">
        <v>22630.672999999999</v>
      </c>
      <c r="N3136">
        <v>5.9299999999999999E-2</v>
      </c>
      <c r="O3136">
        <v>1.337</v>
      </c>
      <c r="P3136">
        <v>9.1999999999999998E-3</v>
      </c>
      <c r="Q3136">
        <v>380794.51400000002</v>
      </c>
      <c r="R3136" t="s">
        <v>333</v>
      </c>
      <c r="T3136" t="s">
        <v>28</v>
      </c>
      <c r="V3136" t="s">
        <v>40</v>
      </c>
      <c r="Y3136" t="s">
        <v>299</v>
      </c>
    </row>
    <row r="3137" spans="1:25" x14ac:dyDescent="0.45">
      <c r="A3137" t="s">
        <v>274</v>
      </c>
      <c r="B3137" t="s">
        <v>313</v>
      </c>
      <c r="C3137">
        <v>2404</v>
      </c>
      <c r="D3137">
        <v>142</v>
      </c>
      <c r="F3137">
        <v>2019</v>
      </c>
      <c r="G3137">
        <v>547</v>
      </c>
      <c r="H3137">
        <v>387.45</v>
      </c>
      <c r="I3137">
        <v>16205.82</v>
      </c>
      <c r="K3137">
        <v>4.9000000000000002E-2</v>
      </c>
      <c r="L3137">
        <v>1E-3</v>
      </c>
      <c r="M3137">
        <v>9674.5920000000006</v>
      </c>
      <c r="N3137">
        <v>5.9299999999999999E-2</v>
      </c>
      <c r="O3137">
        <v>0.65500000000000003</v>
      </c>
      <c r="P3137">
        <v>1.41E-2</v>
      </c>
      <c r="Q3137">
        <v>162781.85699999999</v>
      </c>
      <c r="R3137" t="s">
        <v>333</v>
      </c>
      <c r="T3137" t="s">
        <v>28</v>
      </c>
      <c r="V3137" t="s">
        <v>40</v>
      </c>
      <c r="Y3137" t="s">
        <v>299</v>
      </c>
    </row>
    <row r="3138" spans="1:25" x14ac:dyDescent="0.45">
      <c r="A3138" t="s">
        <v>274</v>
      </c>
      <c r="B3138" t="s">
        <v>313</v>
      </c>
      <c r="C3138">
        <v>2404</v>
      </c>
      <c r="D3138">
        <v>142</v>
      </c>
      <c r="F3138">
        <v>2020</v>
      </c>
      <c r="G3138">
        <v>819</v>
      </c>
      <c r="H3138">
        <v>582.11</v>
      </c>
      <c r="I3138">
        <v>18757.54</v>
      </c>
      <c r="K3138">
        <v>0.06</v>
      </c>
      <c r="L3138">
        <v>1E-3</v>
      </c>
      <c r="M3138">
        <v>11856.138000000001</v>
      </c>
      <c r="N3138">
        <v>5.9299999999999999E-2</v>
      </c>
      <c r="O3138">
        <v>0.72299999999999998</v>
      </c>
      <c r="P3138">
        <v>1.0699999999999999E-2</v>
      </c>
      <c r="Q3138">
        <v>199484.427</v>
      </c>
      <c r="R3138" t="s">
        <v>333</v>
      </c>
      <c r="T3138" t="s">
        <v>28</v>
      </c>
      <c r="V3138" t="s">
        <v>40</v>
      </c>
      <c r="Y3138" t="s">
        <v>147</v>
      </c>
    </row>
    <row r="3139" spans="1:25" x14ac:dyDescent="0.45">
      <c r="A3139" t="s">
        <v>274</v>
      </c>
      <c r="B3139" t="s">
        <v>313</v>
      </c>
      <c r="C3139">
        <v>2404</v>
      </c>
      <c r="D3139">
        <v>142</v>
      </c>
      <c r="F3139">
        <v>2021</v>
      </c>
      <c r="G3139">
        <v>923</v>
      </c>
      <c r="H3139">
        <v>717.72</v>
      </c>
      <c r="I3139">
        <v>22500.43</v>
      </c>
      <c r="K3139">
        <v>7.1999999999999995E-2</v>
      </c>
      <c r="L3139">
        <v>1E-3</v>
      </c>
      <c r="M3139">
        <v>14268.694</v>
      </c>
      <c r="N3139">
        <v>5.9299999999999999E-2</v>
      </c>
      <c r="O3139">
        <v>0.82899999999999996</v>
      </c>
      <c r="P3139">
        <v>9.4999999999999998E-3</v>
      </c>
      <c r="Q3139">
        <v>240102.94899999999</v>
      </c>
      <c r="R3139" t="s">
        <v>333</v>
      </c>
      <c r="T3139" t="s">
        <v>28</v>
      </c>
      <c r="V3139" t="s">
        <v>40</v>
      </c>
      <c r="Y3139" t="s">
        <v>152</v>
      </c>
    </row>
    <row r="3140" spans="1:25" x14ac:dyDescent="0.45">
      <c r="A3140" t="s">
        <v>274</v>
      </c>
      <c r="B3140" t="s">
        <v>313</v>
      </c>
      <c r="C3140">
        <v>2404</v>
      </c>
      <c r="D3140">
        <v>142</v>
      </c>
      <c r="F3140">
        <v>2022</v>
      </c>
      <c r="G3140">
        <v>580</v>
      </c>
      <c r="H3140">
        <v>454.93</v>
      </c>
      <c r="I3140">
        <v>14847.09</v>
      </c>
      <c r="K3140">
        <v>4.7E-2</v>
      </c>
      <c r="L3140">
        <v>1E-3</v>
      </c>
      <c r="M3140">
        <v>9327.4869999999992</v>
      </c>
      <c r="N3140">
        <v>5.9299999999999999E-2</v>
      </c>
      <c r="O3140">
        <v>0.56999999999999995</v>
      </c>
      <c r="P3140">
        <v>1.0200000000000001E-2</v>
      </c>
      <c r="Q3140">
        <v>156962.43900000001</v>
      </c>
      <c r="R3140" t="s">
        <v>333</v>
      </c>
      <c r="T3140" t="s">
        <v>28</v>
      </c>
      <c r="V3140" t="s">
        <v>40</v>
      </c>
      <c r="Y3140" t="s">
        <v>152</v>
      </c>
    </row>
    <row r="3141" spans="1:25" x14ac:dyDescent="0.45">
      <c r="A3141" t="s">
        <v>274</v>
      </c>
      <c r="B3141" t="s">
        <v>313</v>
      </c>
      <c r="C3141">
        <v>2404</v>
      </c>
      <c r="D3141">
        <v>142</v>
      </c>
      <c r="F3141">
        <v>2023</v>
      </c>
      <c r="G3141">
        <v>1196</v>
      </c>
      <c r="H3141">
        <v>967.52</v>
      </c>
      <c r="I3141">
        <v>29595.88</v>
      </c>
      <c r="K3141">
        <v>9.2999999999999999E-2</v>
      </c>
      <c r="L3141">
        <v>1E-3</v>
      </c>
      <c r="M3141">
        <v>18404.535</v>
      </c>
      <c r="N3141">
        <v>5.79E-2</v>
      </c>
      <c r="O3141">
        <v>1.19</v>
      </c>
      <c r="P3141">
        <v>1.04E-2</v>
      </c>
      <c r="Q3141">
        <v>309708.05900000001</v>
      </c>
      <c r="R3141" t="s">
        <v>333</v>
      </c>
      <c r="T3141" t="s">
        <v>28</v>
      </c>
      <c r="V3141" t="s">
        <v>40</v>
      </c>
      <c r="Y3141" t="s">
        <v>152</v>
      </c>
    </row>
    <row r="3142" spans="1:25" x14ac:dyDescent="0.45">
      <c r="A3142" t="s">
        <v>274</v>
      </c>
      <c r="B3142" t="s">
        <v>313</v>
      </c>
      <c r="C3142">
        <v>2404</v>
      </c>
      <c r="D3142">
        <v>142</v>
      </c>
      <c r="F3142">
        <v>2024</v>
      </c>
      <c r="G3142">
        <v>796</v>
      </c>
      <c r="H3142">
        <v>647.41</v>
      </c>
      <c r="I3142">
        <v>16934.25</v>
      </c>
      <c r="K3142">
        <v>5.7000000000000002E-2</v>
      </c>
      <c r="L3142">
        <v>1E-3</v>
      </c>
      <c r="M3142">
        <v>11284.01</v>
      </c>
      <c r="N3142">
        <v>5.9299999999999999E-2</v>
      </c>
      <c r="O3142">
        <v>0.73399999999999999</v>
      </c>
      <c r="P3142">
        <v>0.01</v>
      </c>
      <c r="Q3142">
        <v>189897.00399999999</v>
      </c>
      <c r="R3142" t="s">
        <v>333</v>
      </c>
      <c r="T3142" t="s">
        <v>28</v>
      </c>
      <c r="V3142" t="s">
        <v>40</v>
      </c>
      <c r="Y3142" t="s">
        <v>152</v>
      </c>
    </row>
    <row r="3143" spans="1:25" x14ac:dyDescent="0.45">
      <c r="A3143" t="s">
        <v>274</v>
      </c>
      <c r="B3143" t="s">
        <v>313</v>
      </c>
      <c r="C3143">
        <v>2404</v>
      </c>
      <c r="D3143">
        <v>15001</v>
      </c>
      <c r="E3143" t="s">
        <v>305</v>
      </c>
      <c r="F3143">
        <v>2009</v>
      </c>
      <c r="G3143">
        <v>18</v>
      </c>
      <c r="H3143">
        <v>18</v>
      </c>
      <c r="I3143">
        <v>186</v>
      </c>
      <c r="O3143">
        <v>1.1830000000000001</v>
      </c>
      <c r="P3143">
        <v>0.7</v>
      </c>
      <c r="Q3143">
        <v>3378.9</v>
      </c>
      <c r="R3143" t="s">
        <v>333</v>
      </c>
      <c r="T3143" t="s">
        <v>28</v>
      </c>
      <c r="Y3143" t="s">
        <v>30</v>
      </c>
    </row>
    <row r="3144" spans="1:25" x14ac:dyDescent="0.45">
      <c r="A3144" t="s">
        <v>274</v>
      </c>
      <c r="B3144" t="s">
        <v>313</v>
      </c>
      <c r="C3144">
        <v>2404</v>
      </c>
      <c r="D3144">
        <v>15001</v>
      </c>
      <c r="E3144" t="s">
        <v>305</v>
      </c>
      <c r="F3144">
        <v>2010</v>
      </c>
      <c r="G3144">
        <v>97</v>
      </c>
      <c r="H3144">
        <v>97</v>
      </c>
      <c r="I3144">
        <v>1163</v>
      </c>
      <c r="O3144">
        <v>7.1689999999999996</v>
      </c>
      <c r="P3144">
        <v>0.70030000000000003</v>
      </c>
      <c r="Q3144">
        <v>20479.2</v>
      </c>
      <c r="R3144" t="s">
        <v>333</v>
      </c>
      <c r="T3144" t="s">
        <v>28</v>
      </c>
      <c r="Y3144" t="s">
        <v>30</v>
      </c>
    </row>
    <row r="3145" spans="1:25" x14ac:dyDescent="0.45">
      <c r="A3145" t="s">
        <v>274</v>
      </c>
      <c r="B3145" t="s">
        <v>313</v>
      </c>
      <c r="C3145">
        <v>2404</v>
      </c>
      <c r="D3145">
        <v>15001</v>
      </c>
      <c r="E3145" t="s">
        <v>305</v>
      </c>
      <c r="F3145">
        <v>2011</v>
      </c>
      <c r="G3145">
        <v>49</v>
      </c>
      <c r="H3145">
        <v>49</v>
      </c>
      <c r="I3145">
        <v>599</v>
      </c>
      <c r="O3145">
        <v>3.68</v>
      </c>
      <c r="P3145">
        <v>0.7</v>
      </c>
      <c r="Q3145">
        <v>10514.6</v>
      </c>
      <c r="R3145" t="s">
        <v>333</v>
      </c>
      <c r="T3145" t="s">
        <v>28</v>
      </c>
      <c r="Y3145" t="s">
        <v>30</v>
      </c>
    </row>
    <row r="3146" spans="1:25" x14ac:dyDescent="0.45">
      <c r="A3146" t="s">
        <v>274</v>
      </c>
      <c r="B3146" t="s">
        <v>313</v>
      </c>
      <c r="C3146">
        <v>2404</v>
      </c>
      <c r="D3146">
        <v>15001</v>
      </c>
      <c r="E3146" t="s">
        <v>305</v>
      </c>
      <c r="F3146">
        <v>2012</v>
      </c>
      <c r="G3146">
        <v>42</v>
      </c>
      <c r="H3146">
        <v>42</v>
      </c>
      <c r="I3146">
        <v>467</v>
      </c>
      <c r="O3146">
        <v>2.7869999999999999</v>
      </c>
      <c r="P3146">
        <v>0.7</v>
      </c>
      <c r="Q3146">
        <v>7961.5</v>
      </c>
      <c r="R3146" t="s">
        <v>333</v>
      </c>
      <c r="T3146" t="s">
        <v>28</v>
      </c>
      <c r="Y3146" t="s">
        <v>30</v>
      </c>
    </row>
    <row r="3147" spans="1:25" x14ac:dyDescent="0.45">
      <c r="A3147" t="s">
        <v>274</v>
      </c>
      <c r="B3147" t="s">
        <v>313</v>
      </c>
      <c r="C3147">
        <v>2404</v>
      </c>
      <c r="D3147">
        <v>15001</v>
      </c>
      <c r="E3147" t="s">
        <v>305</v>
      </c>
      <c r="F3147">
        <v>2013</v>
      </c>
      <c r="G3147">
        <v>0</v>
      </c>
      <c r="H3147">
        <v>0</v>
      </c>
      <c r="R3147" t="s">
        <v>333</v>
      </c>
      <c r="T3147" t="s">
        <v>28</v>
      </c>
      <c r="Y3147" t="s">
        <v>30</v>
      </c>
    </row>
    <row r="3148" spans="1:25" x14ac:dyDescent="0.45">
      <c r="A3148" t="s">
        <v>274</v>
      </c>
      <c r="B3148" t="s">
        <v>313</v>
      </c>
      <c r="C3148">
        <v>2404</v>
      </c>
      <c r="D3148">
        <v>15001</v>
      </c>
      <c r="E3148" t="s">
        <v>305</v>
      </c>
      <c r="F3148">
        <v>2014</v>
      </c>
      <c r="G3148">
        <v>0</v>
      </c>
      <c r="H3148">
        <v>0</v>
      </c>
      <c r="R3148" t="s">
        <v>333</v>
      </c>
      <c r="T3148" t="s">
        <v>28</v>
      </c>
      <c r="Y3148" t="s">
        <v>30</v>
      </c>
    </row>
    <row r="3149" spans="1:25" x14ac:dyDescent="0.45">
      <c r="A3149" t="s">
        <v>274</v>
      </c>
      <c r="B3149" t="s">
        <v>313</v>
      </c>
      <c r="C3149">
        <v>2404</v>
      </c>
      <c r="D3149">
        <v>16001</v>
      </c>
      <c r="E3149" t="s">
        <v>305</v>
      </c>
      <c r="F3149">
        <v>2009</v>
      </c>
      <c r="G3149">
        <v>17</v>
      </c>
      <c r="H3149">
        <v>17</v>
      </c>
      <c r="I3149">
        <v>1002</v>
      </c>
      <c r="K3149">
        <v>5.0000000000000001E-3</v>
      </c>
      <c r="L3149">
        <v>8.9999999999999998E-4</v>
      </c>
      <c r="M3149">
        <v>1068.3</v>
      </c>
      <c r="N3149">
        <v>5.91E-2</v>
      </c>
      <c r="O3149">
        <v>6.3380000000000001</v>
      </c>
      <c r="P3149">
        <v>0.70009999999999994</v>
      </c>
      <c r="Q3149">
        <v>18108.400000000001</v>
      </c>
      <c r="R3149" t="s">
        <v>333</v>
      </c>
      <c r="S3149" t="s">
        <v>38</v>
      </c>
      <c r="T3149" t="s">
        <v>28</v>
      </c>
      <c r="Y3149" t="s">
        <v>103</v>
      </c>
    </row>
    <row r="3150" spans="1:25" x14ac:dyDescent="0.45">
      <c r="A3150" t="s">
        <v>274</v>
      </c>
      <c r="B3150" t="s">
        <v>313</v>
      </c>
      <c r="C3150">
        <v>2404</v>
      </c>
      <c r="D3150">
        <v>16001</v>
      </c>
      <c r="E3150" t="s">
        <v>305</v>
      </c>
      <c r="F3150">
        <v>2010</v>
      </c>
      <c r="G3150">
        <v>61</v>
      </c>
      <c r="H3150">
        <v>61</v>
      </c>
      <c r="I3150">
        <v>3954</v>
      </c>
      <c r="K3150">
        <v>2.1000000000000001E-2</v>
      </c>
      <c r="L3150">
        <v>8.9999999999999998E-4</v>
      </c>
      <c r="M3150">
        <v>4150.1000000000004</v>
      </c>
      <c r="N3150">
        <v>5.8999999999999997E-2</v>
      </c>
      <c r="O3150">
        <v>24.617999999999999</v>
      </c>
      <c r="P3150">
        <v>0.7</v>
      </c>
      <c r="Q3150">
        <v>70337.2</v>
      </c>
      <c r="R3150" t="s">
        <v>333</v>
      </c>
      <c r="S3150" t="s">
        <v>38</v>
      </c>
      <c r="T3150" t="s">
        <v>28</v>
      </c>
      <c r="Y3150" t="s">
        <v>103</v>
      </c>
    </row>
    <row r="3151" spans="1:25" x14ac:dyDescent="0.45">
      <c r="A3151" t="s">
        <v>274</v>
      </c>
      <c r="B3151" t="s">
        <v>313</v>
      </c>
      <c r="C3151">
        <v>2404</v>
      </c>
      <c r="D3151">
        <v>16001</v>
      </c>
      <c r="E3151" t="s">
        <v>305</v>
      </c>
      <c r="F3151">
        <v>2011</v>
      </c>
      <c r="G3151">
        <v>50</v>
      </c>
      <c r="H3151">
        <v>50</v>
      </c>
      <c r="I3151">
        <v>2845</v>
      </c>
      <c r="K3151">
        <v>1.4999999999999999E-2</v>
      </c>
      <c r="L3151">
        <v>8.9999999999999998E-4</v>
      </c>
      <c r="M3151">
        <v>2962.5</v>
      </c>
      <c r="N3151">
        <v>5.8999999999999997E-2</v>
      </c>
      <c r="O3151">
        <v>17.574999999999999</v>
      </c>
      <c r="P3151">
        <v>0.7</v>
      </c>
      <c r="Q3151">
        <v>50212.4</v>
      </c>
      <c r="R3151" t="s">
        <v>333</v>
      </c>
      <c r="S3151" t="s">
        <v>38</v>
      </c>
      <c r="T3151" t="s">
        <v>28</v>
      </c>
      <c r="Y3151" t="s">
        <v>103</v>
      </c>
    </row>
    <row r="3152" spans="1:25" x14ac:dyDescent="0.45">
      <c r="A3152" t="s">
        <v>274</v>
      </c>
      <c r="B3152" t="s">
        <v>313</v>
      </c>
      <c r="C3152">
        <v>2404</v>
      </c>
      <c r="D3152">
        <v>16001</v>
      </c>
      <c r="E3152" t="s">
        <v>305</v>
      </c>
      <c r="F3152">
        <v>2012</v>
      </c>
      <c r="G3152">
        <v>1</v>
      </c>
      <c r="H3152">
        <v>1</v>
      </c>
      <c r="I3152">
        <v>9</v>
      </c>
      <c r="K3152">
        <v>0</v>
      </c>
      <c r="L3152">
        <v>1E-3</v>
      </c>
      <c r="M3152">
        <v>9.5</v>
      </c>
      <c r="N3152">
        <v>5.8999999999999997E-2</v>
      </c>
      <c r="O3152">
        <v>5.7000000000000002E-2</v>
      </c>
      <c r="P3152">
        <v>0.7</v>
      </c>
      <c r="Q3152">
        <v>161.6</v>
      </c>
      <c r="R3152" t="s">
        <v>333</v>
      </c>
      <c r="S3152" t="s">
        <v>38</v>
      </c>
      <c r="T3152" t="s">
        <v>28</v>
      </c>
      <c r="Y3152" t="s">
        <v>283</v>
      </c>
    </row>
    <row r="3153" spans="1:25" x14ac:dyDescent="0.45">
      <c r="A3153" t="s">
        <v>274</v>
      </c>
      <c r="B3153" t="s">
        <v>313</v>
      </c>
      <c r="C3153">
        <v>2404</v>
      </c>
      <c r="D3153">
        <v>17001</v>
      </c>
      <c r="E3153" t="s">
        <v>305</v>
      </c>
      <c r="F3153">
        <v>2009</v>
      </c>
      <c r="G3153">
        <v>28</v>
      </c>
      <c r="H3153">
        <v>28</v>
      </c>
      <c r="I3153">
        <v>1816</v>
      </c>
      <c r="K3153">
        <v>0.01</v>
      </c>
      <c r="L3153">
        <v>8.9999999999999998E-4</v>
      </c>
      <c r="M3153">
        <v>1882.5</v>
      </c>
      <c r="N3153">
        <v>5.8999999999999997E-2</v>
      </c>
      <c r="O3153">
        <v>11.167</v>
      </c>
      <c r="P3153">
        <v>0.7</v>
      </c>
      <c r="Q3153">
        <v>31904.5</v>
      </c>
      <c r="R3153" t="s">
        <v>333</v>
      </c>
      <c r="S3153" t="s">
        <v>38</v>
      </c>
      <c r="T3153" t="s">
        <v>28</v>
      </c>
      <c r="Y3153" t="s">
        <v>103</v>
      </c>
    </row>
    <row r="3154" spans="1:25" x14ac:dyDescent="0.45">
      <c r="A3154" t="s">
        <v>274</v>
      </c>
      <c r="B3154" t="s">
        <v>313</v>
      </c>
      <c r="C3154">
        <v>2404</v>
      </c>
      <c r="D3154">
        <v>17001</v>
      </c>
      <c r="E3154" t="s">
        <v>305</v>
      </c>
      <c r="F3154">
        <v>2010</v>
      </c>
      <c r="G3154">
        <v>66</v>
      </c>
      <c r="H3154">
        <v>66</v>
      </c>
      <c r="I3154">
        <v>3496</v>
      </c>
      <c r="K3154">
        <v>1.9E-2</v>
      </c>
      <c r="L3154">
        <v>8.0000000000000004E-4</v>
      </c>
      <c r="M3154">
        <v>3657.8</v>
      </c>
      <c r="N3154">
        <v>5.8999999999999997E-2</v>
      </c>
      <c r="O3154">
        <v>21.702000000000002</v>
      </c>
      <c r="P3154">
        <v>0.70009999999999994</v>
      </c>
      <c r="Q3154">
        <v>62003.3</v>
      </c>
      <c r="R3154" t="s">
        <v>333</v>
      </c>
      <c r="S3154" t="s">
        <v>38</v>
      </c>
      <c r="T3154" t="s">
        <v>28</v>
      </c>
      <c r="Y3154" t="s">
        <v>103</v>
      </c>
    </row>
    <row r="3155" spans="1:25" x14ac:dyDescent="0.45">
      <c r="A3155" t="s">
        <v>274</v>
      </c>
      <c r="B3155" t="s">
        <v>313</v>
      </c>
      <c r="C3155">
        <v>2404</v>
      </c>
      <c r="D3155">
        <v>17001</v>
      </c>
      <c r="E3155" t="s">
        <v>305</v>
      </c>
      <c r="F3155">
        <v>2011</v>
      </c>
      <c r="G3155">
        <v>62</v>
      </c>
      <c r="H3155">
        <v>62</v>
      </c>
      <c r="I3155">
        <v>3774</v>
      </c>
      <c r="K3155">
        <v>0.02</v>
      </c>
      <c r="L3155">
        <v>8.9999999999999998E-4</v>
      </c>
      <c r="M3155">
        <v>3910.5</v>
      </c>
      <c r="N3155">
        <v>5.8999999999999997E-2</v>
      </c>
      <c r="O3155">
        <v>23.201000000000001</v>
      </c>
      <c r="P3155">
        <v>0.7</v>
      </c>
      <c r="Q3155">
        <v>66288.800000000003</v>
      </c>
      <c r="R3155" t="s">
        <v>333</v>
      </c>
      <c r="S3155" t="s">
        <v>38</v>
      </c>
      <c r="T3155" t="s">
        <v>28</v>
      </c>
      <c r="Y3155" t="s">
        <v>103</v>
      </c>
    </row>
    <row r="3156" spans="1:25" x14ac:dyDescent="0.45">
      <c r="A3156" t="s">
        <v>274</v>
      </c>
      <c r="B3156" t="s">
        <v>313</v>
      </c>
      <c r="C3156">
        <v>2404</v>
      </c>
      <c r="D3156">
        <v>17001</v>
      </c>
      <c r="E3156" t="s">
        <v>305</v>
      </c>
      <c r="F3156">
        <v>2012</v>
      </c>
      <c r="G3156">
        <v>10</v>
      </c>
      <c r="H3156">
        <v>10</v>
      </c>
      <c r="I3156">
        <v>480</v>
      </c>
      <c r="K3156">
        <v>3.0000000000000001E-3</v>
      </c>
      <c r="L3156">
        <v>8.9999999999999998E-4</v>
      </c>
      <c r="M3156">
        <v>508.6</v>
      </c>
      <c r="N3156">
        <v>5.8999999999999997E-2</v>
      </c>
      <c r="O3156">
        <v>3.0169999999999999</v>
      </c>
      <c r="P3156">
        <v>0.69989999999999997</v>
      </c>
      <c r="Q3156">
        <v>8619.6</v>
      </c>
      <c r="R3156" t="s">
        <v>333</v>
      </c>
      <c r="S3156" t="s">
        <v>38</v>
      </c>
      <c r="T3156" t="s">
        <v>28</v>
      </c>
      <c r="Y3156" t="s">
        <v>283</v>
      </c>
    </row>
    <row r="3157" spans="1:25" x14ac:dyDescent="0.45">
      <c r="A3157" t="s">
        <v>274</v>
      </c>
      <c r="B3157" t="s">
        <v>320</v>
      </c>
      <c r="C3157">
        <v>2406</v>
      </c>
      <c r="D3157">
        <v>1101</v>
      </c>
      <c r="F3157">
        <v>2009</v>
      </c>
      <c r="G3157">
        <v>5562</v>
      </c>
      <c r="H3157">
        <v>5388.78</v>
      </c>
      <c r="I3157">
        <v>706426.38</v>
      </c>
      <c r="K3157">
        <v>3.6589999999999998</v>
      </c>
      <c r="L3157">
        <v>1.2999999999999999E-3</v>
      </c>
      <c r="M3157">
        <v>472824.02600000001</v>
      </c>
      <c r="N3157">
        <v>5.9400000000000001E-2</v>
      </c>
      <c r="O3157">
        <v>40.707999999999998</v>
      </c>
      <c r="P3157">
        <v>1.8200000000000001E-2</v>
      </c>
      <c r="Q3157">
        <v>7908035.716</v>
      </c>
      <c r="R3157" t="s">
        <v>333</v>
      </c>
      <c r="S3157" t="s">
        <v>38</v>
      </c>
      <c r="T3157" t="s">
        <v>89</v>
      </c>
      <c r="V3157" t="s">
        <v>88</v>
      </c>
      <c r="Y3157" t="s">
        <v>107</v>
      </c>
    </row>
    <row r="3158" spans="1:25" x14ac:dyDescent="0.45">
      <c r="A3158" t="s">
        <v>274</v>
      </c>
      <c r="B3158" t="s">
        <v>320</v>
      </c>
      <c r="C3158">
        <v>2406</v>
      </c>
      <c r="D3158">
        <v>1101</v>
      </c>
      <c r="F3158">
        <v>2010</v>
      </c>
      <c r="G3158">
        <v>6044</v>
      </c>
      <c r="H3158">
        <v>5863.59</v>
      </c>
      <c r="I3158">
        <v>833255.5</v>
      </c>
      <c r="K3158">
        <v>2.7370000000000001</v>
      </c>
      <c r="L3158">
        <v>1E-3</v>
      </c>
      <c r="M3158">
        <v>542196.66200000001</v>
      </c>
      <c r="N3158">
        <v>5.8999999999999997E-2</v>
      </c>
      <c r="O3158">
        <v>40.029000000000003</v>
      </c>
      <c r="P3158">
        <v>1.6199999999999999E-2</v>
      </c>
      <c r="Q3158">
        <v>9123486.7540000007</v>
      </c>
      <c r="R3158" t="s">
        <v>333</v>
      </c>
      <c r="S3158" t="s">
        <v>38</v>
      </c>
      <c r="T3158" t="s">
        <v>89</v>
      </c>
      <c r="V3158" t="s">
        <v>88</v>
      </c>
      <c r="Y3158" t="s">
        <v>107</v>
      </c>
    </row>
    <row r="3159" spans="1:25" x14ac:dyDescent="0.45">
      <c r="A3159" t="s">
        <v>274</v>
      </c>
      <c r="B3159" t="s">
        <v>320</v>
      </c>
      <c r="C3159">
        <v>2406</v>
      </c>
      <c r="D3159">
        <v>1101</v>
      </c>
      <c r="F3159">
        <v>2011</v>
      </c>
      <c r="G3159">
        <v>6992</v>
      </c>
      <c r="H3159">
        <v>6800.25</v>
      </c>
      <c r="I3159">
        <v>936085.71</v>
      </c>
      <c r="K3159">
        <v>3.0950000000000002</v>
      </c>
      <c r="L3159">
        <v>1E-3</v>
      </c>
      <c r="M3159">
        <v>613063.34299999999</v>
      </c>
      <c r="N3159">
        <v>5.8999999999999997E-2</v>
      </c>
      <c r="O3159">
        <v>42.11</v>
      </c>
      <c r="P3159">
        <v>1.43E-2</v>
      </c>
      <c r="Q3159">
        <v>10315997.24</v>
      </c>
      <c r="R3159" t="s">
        <v>333</v>
      </c>
      <c r="S3159" t="s">
        <v>38</v>
      </c>
      <c r="T3159" t="s">
        <v>89</v>
      </c>
      <c r="V3159" t="s">
        <v>88</v>
      </c>
      <c r="Y3159" t="s">
        <v>107</v>
      </c>
    </row>
    <row r="3160" spans="1:25" x14ac:dyDescent="0.45">
      <c r="A3160" t="s">
        <v>274</v>
      </c>
      <c r="B3160" t="s">
        <v>320</v>
      </c>
      <c r="C3160">
        <v>2406</v>
      </c>
      <c r="D3160">
        <v>1101</v>
      </c>
      <c r="F3160">
        <v>2012</v>
      </c>
      <c r="G3160">
        <v>6534</v>
      </c>
      <c r="H3160">
        <v>6444.02</v>
      </c>
      <c r="I3160">
        <v>934967.7</v>
      </c>
      <c r="K3160">
        <v>3.0960000000000001</v>
      </c>
      <c r="L3160">
        <v>1E-3</v>
      </c>
      <c r="M3160">
        <v>613218.91899999999</v>
      </c>
      <c r="N3160">
        <v>5.8999999999999997E-2</v>
      </c>
      <c r="O3160">
        <v>28.56</v>
      </c>
      <c r="P3160">
        <v>8.2000000000000007E-3</v>
      </c>
      <c r="Q3160">
        <v>10318608.884</v>
      </c>
      <c r="R3160" t="s">
        <v>333</v>
      </c>
      <c r="S3160" t="s">
        <v>38</v>
      </c>
      <c r="T3160" t="s">
        <v>89</v>
      </c>
      <c r="V3160" t="s">
        <v>88</v>
      </c>
      <c r="Y3160" t="s">
        <v>277</v>
      </c>
    </row>
    <row r="3161" spans="1:25" x14ac:dyDescent="0.45">
      <c r="A3161" t="s">
        <v>274</v>
      </c>
      <c r="B3161" t="s">
        <v>320</v>
      </c>
      <c r="C3161">
        <v>2406</v>
      </c>
      <c r="D3161">
        <v>1101</v>
      </c>
      <c r="F3161">
        <v>2013</v>
      </c>
      <c r="G3161">
        <v>6849</v>
      </c>
      <c r="H3161">
        <v>6796.89</v>
      </c>
      <c r="I3161">
        <v>1177467.29</v>
      </c>
      <c r="K3161">
        <v>3.1139999999999999</v>
      </c>
      <c r="L3161">
        <v>1E-3</v>
      </c>
      <c r="M3161">
        <v>616766.13100000005</v>
      </c>
      <c r="N3161">
        <v>5.8999999999999997E-2</v>
      </c>
      <c r="O3161">
        <v>25.991</v>
      </c>
      <c r="P3161">
        <v>6.7999999999999996E-3</v>
      </c>
      <c r="Q3161">
        <v>10378209.592</v>
      </c>
      <c r="R3161" t="s">
        <v>333</v>
      </c>
      <c r="S3161" t="s">
        <v>38</v>
      </c>
      <c r="T3161" t="s">
        <v>89</v>
      </c>
      <c r="V3161" t="s">
        <v>88</v>
      </c>
      <c r="Y3161" t="s">
        <v>277</v>
      </c>
    </row>
    <row r="3162" spans="1:25" x14ac:dyDescent="0.45">
      <c r="A3162" t="s">
        <v>274</v>
      </c>
      <c r="B3162" t="s">
        <v>320</v>
      </c>
      <c r="C3162">
        <v>2406</v>
      </c>
      <c r="D3162">
        <v>1101</v>
      </c>
      <c r="F3162">
        <v>2014</v>
      </c>
      <c r="G3162">
        <v>6845</v>
      </c>
      <c r="H3162">
        <v>6822.18</v>
      </c>
      <c r="I3162">
        <v>1507804.55</v>
      </c>
      <c r="K3162">
        <v>3.2029999999999998</v>
      </c>
      <c r="L3162">
        <v>1E-3</v>
      </c>
      <c r="M3162">
        <v>634462.12300000002</v>
      </c>
      <c r="N3162">
        <v>5.8999999999999997E-2</v>
      </c>
      <c r="O3162">
        <v>23.788</v>
      </c>
      <c r="P3162">
        <v>5.4000000000000003E-3</v>
      </c>
      <c r="Q3162">
        <v>10676053.067</v>
      </c>
      <c r="R3162" t="s">
        <v>333</v>
      </c>
      <c r="S3162" t="s">
        <v>38</v>
      </c>
      <c r="T3162" t="s">
        <v>89</v>
      </c>
      <c r="V3162" t="s">
        <v>88</v>
      </c>
      <c r="Y3162" t="s">
        <v>277</v>
      </c>
    </row>
    <row r="3163" spans="1:25" x14ac:dyDescent="0.45">
      <c r="A3163" t="s">
        <v>274</v>
      </c>
      <c r="B3163" t="s">
        <v>320</v>
      </c>
      <c r="C3163">
        <v>2406</v>
      </c>
      <c r="D3163">
        <v>1101</v>
      </c>
      <c r="F3163">
        <v>2015</v>
      </c>
      <c r="G3163">
        <v>7780</v>
      </c>
      <c r="H3163">
        <v>7738.54</v>
      </c>
      <c r="I3163">
        <v>1989459.29</v>
      </c>
      <c r="K3163">
        <v>4.2590000000000003</v>
      </c>
      <c r="L3163">
        <v>1E-3</v>
      </c>
      <c r="M3163">
        <v>843639.46200000006</v>
      </c>
      <c r="N3163">
        <v>5.8999999999999997E-2</v>
      </c>
      <c r="O3163">
        <v>32.112000000000002</v>
      </c>
      <c r="P3163">
        <v>5.7999999999999996E-3</v>
      </c>
      <c r="Q3163">
        <v>14195831.802999999</v>
      </c>
      <c r="R3163" t="s">
        <v>333</v>
      </c>
      <c r="S3163" t="s">
        <v>38</v>
      </c>
      <c r="T3163" t="s">
        <v>89</v>
      </c>
      <c r="V3163" t="s">
        <v>88</v>
      </c>
      <c r="Y3163" t="s">
        <v>297</v>
      </c>
    </row>
    <row r="3164" spans="1:25" x14ac:dyDescent="0.45">
      <c r="A3164" t="s">
        <v>274</v>
      </c>
      <c r="B3164" t="s">
        <v>320</v>
      </c>
      <c r="C3164">
        <v>2406</v>
      </c>
      <c r="D3164">
        <v>1101</v>
      </c>
      <c r="F3164">
        <v>2016</v>
      </c>
      <c r="G3164">
        <v>7390</v>
      </c>
      <c r="H3164">
        <v>7366.82</v>
      </c>
      <c r="I3164">
        <v>1784546.09</v>
      </c>
      <c r="K3164">
        <v>3.8210000000000002</v>
      </c>
      <c r="L3164">
        <v>1E-3</v>
      </c>
      <c r="M3164">
        <v>756796.67799999996</v>
      </c>
      <c r="N3164">
        <v>5.8999999999999997E-2</v>
      </c>
      <c r="O3164">
        <v>29.035</v>
      </c>
      <c r="P3164">
        <v>5.7999999999999996E-3</v>
      </c>
      <c r="Q3164">
        <v>12734608.517999999</v>
      </c>
      <c r="R3164" t="s">
        <v>333</v>
      </c>
      <c r="S3164" t="s">
        <v>38</v>
      </c>
      <c r="T3164" t="s">
        <v>89</v>
      </c>
      <c r="V3164" t="s">
        <v>88</v>
      </c>
      <c r="Y3164" t="s">
        <v>297</v>
      </c>
    </row>
    <row r="3165" spans="1:25" x14ac:dyDescent="0.45">
      <c r="A3165" t="s">
        <v>274</v>
      </c>
      <c r="B3165" t="s">
        <v>320</v>
      </c>
      <c r="C3165">
        <v>2406</v>
      </c>
      <c r="D3165">
        <v>1101</v>
      </c>
      <c r="F3165">
        <v>2017</v>
      </c>
      <c r="G3165">
        <v>5481</v>
      </c>
      <c r="H3165">
        <v>5365.07</v>
      </c>
      <c r="I3165">
        <v>1155258.76</v>
      </c>
      <c r="K3165">
        <v>2.5070000000000001</v>
      </c>
      <c r="L3165">
        <v>1E-3</v>
      </c>
      <c r="M3165">
        <v>496644.54800000001</v>
      </c>
      <c r="N3165">
        <v>5.8999999999999997E-2</v>
      </c>
      <c r="O3165">
        <v>30.934000000000001</v>
      </c>
      <c r="P3165">
        <v>1.2999999999999999E-2</v>
      </c>
      <c r="Q3165">
        <v>8355977.1140000001</v>
      </c>
      <c r="R3165" t="s">
        <v>333</v>
      </c>
      <c r="S3165" t="s">
        <v>38</v>
      </c>
      <c r="T3165" t="s">
        <v>89</v>
      </c>
      <c r="V3165" t="s">
        <v>88</v>
      </c>
      <c r="Y3165" t="s">
        <v>299</v>
      </c>
    </row>
    <row r="3166" spans="1:25" x14ac:dyDescent="0.45">
      <c r="A3166" t="s">
        <v>274</v>
      </c>
      <c r="B3166" t="s">
        <v>320</v>
      </c>
      <c r="C3166">
        <v>2406</v>
      </c>
      <c r="D3166">
        <v>1101</v>
      </c>
      <c r="F3166">
        <v>2018</v>
      </c>
      <c r="G3166">
        <v>5649</v>
      </c>
      <c r="H3166">
        <v>5551.37</v>
      </c>
      <c r="I3166">
        <v>1313507.72</v>
      </c>
      <c r="K3166">
        <v>2.8220000000000001</v>
      </c>
      <c r="L3166">
        <v>1E-3</v>
      </c>
      <c r="M3166">
        <v>560452.00300000003</v>
      </c>
      <c r="N3166">
        <v>5.9200000000000003E-2</v>
      </c>
      <c r="O3166">
        <v>29.611000000000001</v>
      </c>
      <c r="P3166">
        <v>1.0699999999999999E-2</v>
      </c>
      <c r="Q3166">
        <v>9405466.0869999994</v>
      </c>
      <c r="R3166" t="s">
        <v>333</v>
      </c>
      <c r="S3166" t="s">
        <v>38</v>
      </c>
      <c r="T3166" t="s">
        <v>89</v>
      </c>
      <c r="V3166" t="s">
        <v>88</v>
      </c>
      <c r="Y3166" t="s">
        <v>299</v>
      </c>
    </row>
    <row r="3167" spans="1:25" x14ac:dyDescent="0.45">
      <c r="A3167" t="s">
        <v>274</v>
      </c>
      <c r="B3167" t="s">
        <v>320</v>
      </c>
      <c r="C3167">
        <v>2406</v>
      </c>
      <c r="D3167">
        <v>1101</v>
      </c>
      <c r="F3167">
        <v>2019</v>
      </c>
      <c r="G3167">
        <v>6497</v>
      </c>
      <c r="H3167">
        <v>6289.55</v>
      </c>
      <c r="I3167">
        <v>1404611.78</v>
      </c>
      <c r="K3167">
        <v>3.05</v>
      </c>
      <c r="L3167">
        <v>1E-3</v>
      </c>
      <c r="M3167">
        <v>604133.51899999997</v>
      </c>
      <c r="N3167">
        <v>5.8999999999999997E-2</v>
      </c>
      <c r="O3167">
        <v>40.865000000000002</v>
      </c>
      <c r="P3167">
        <v>1.5299999999999999E-2</v>
      </c>
      <c r="Q3167">
        <v>10165741.244999999</v>
      </c>
      <c r="R3167" t="s">
        <v>333</v>
      </c>
      <c r="S3167" t="s">
        <v>38</v>
      </c>
      <c r="T3167" t="s">
        <v>89</v>
      </c>
      <c r="V3167" t="s">
        <v>88</v>
      </c>
      <c r="Y3167" t="s">
        <v>299</v>
      </c>
    </row>
    <row r="3168" spans="1:25" x14ac:dyDescent="0.45">
      <c r="A3168" t="s">
        <v>274</v>
      </c>
      <c r="B3168" t="s">
        <v>320</v>
      </c>
      <c r="C3168">
        <v>2406</v>
      </c>
      <c r="D3168">
        <v>1101</v>
      </c>
      <c r="F3168">
        <v>2020</v>
      </c>
      <c r="G3168">
        <v>4304</v>
      </c>
      <c r="H3168">
        <v>4164.55</v>
      </c>
      <c r="I3168">
        <v>917946.17</v>
      </c>
      <c r="K3168">
        <v>2.024</v>
      </c>
      <c r="L3168">
        <v>1E-3</v>
      </c>
      <c r="M3168">
        <v>400995.788</v>
      </c>
      <c r="N3168">
        <v>5.8999999999999997E-2</v>
      </c>
      <c r="O3168">
        <v>28.442</v>
      </c>
      <c r="P3168">
        <v>1.6400000000000001E-2</v>
      </c>
      <c r="Q3168">
        <v>6747505.8760000002</v>
      </c>
      <c r="R3168" t="s">
        <v>333</v>
      </c>
      <c r="S3168" t="s">
        <v>38</v>
      </c>
      <c r="T3168" t="s">
        <v>89</v>
      </c>
      <c r="V3168" t="s">
        <v>88</v>
      </c>
      <c r="Y3168" t="s">
        <v>147</v>
      </c>
    </row>
    <row r="3169" spans="1:25" x14ac:dyDescent="0.45">
      <c r="A3169" t="s">
        <v>274</v>
      </c>
      <c r="B3169" t="s">
        <v>320</v>
      </c>
      <c r="C3169">
        <v>2406</v>
      </c>
      <c r="D3169">
        <v>1101</v>
      </c>
      <c r="F3169">
        <v>2021</v>
      </c>
      <c r="G3169">
        <v>5719</v>
      </c>
      <c r="H3169">
        <v>5549.02</v>
      </c>
      <c r="I3169">
        <v>1187030.05</v>
      </c>
      <c r="K3169">
        <v>2.5830000000000002</v>
      </c>
      <c r="L3169">
        <v>1E-3</v>
      </c>
      <c r="M3169">
        <v>511689.66200000001</v>
      </c>
      <c r="N3169">
        <v>5.8999999999999997E-2</v>
      </c>
      <c r="O3169">
        <v>34.664000000000001</v>
      </c>
      <c r="P3169">
        <v>1.43E-2</v>
      </c>
      <c r="Q3169">
        <v>8610115.9560000002</v>
      </c>
      <c r="R3169" t="s">
        <v>333</v>
      </c>
      <c r="S3169" t="s">
        <v>38</v>
      </c>
      <c r="T3169" t="s">
        <v>89</v>
      </c>
      <c r="V3169" t="s">
        <v>88</v>
      </c>
      <c r="Y3169" t="s">
        <v>152</v>
      </c>
    </row>
    <row r="3170" spans="1:25" x14ac:dyDescent="0.45">
      <c r="A3170" t="s">
        <v>274</v>
      </c>
      <c r="B3170" t="s">
        <v>320</v>
      </c>
      <c r="C3170">
        <v>2406</v>
      </c>
      <c r="D3170">
        <v>1101</v>
      </c>
      <c r="F3170">
        <v>2022</v>
      </c>
      <c r="G3170">
        <v>6028</v>
      </c>
      <c r="H3170">
        <v>5841.03</v>
      </c>
      <c r="I3170">
        <v>1309821.49</v>
      </c>
      <c r="K3170">
        <v>2.8319999999999999</v>
      </c>
      <c r="L3170">
        <v>1E-3</v>
      </c>
      <c r="M3170">
        <v>557071.56499999994</v>
      </c>
      <c r="N3170">
        <v>5.9299999999999999E-2</v>
      </c>
      <c r="O3170">
        <v>40.118000000000002</v>
      </c>
      <c r="P3170">
        <v>1.5800000000000002E-2</v>
      </c>
      <c r="Q3170">
        <v>9338786.1569999997</v>
      </c>
      <c r="R3170" t="s">
        <v>333</v>
      </c>
      <c r="S3170" t="s">
        <v>38</v>
      </c>
      <c r="T3170" t="s">
        <v>89</v>
      </c>
      <c r="V3170" t="s">
        <v>88</v>
      </c>
      <c r="Y3170" t="s">
        <v>152</v>
      </c>
    </row>
    <row r="3171" spans="1:25" x14ac:dyDescent="0.45">
      <c r="A3171" t="s">
        <v>274</v>
      </c>
      <c r="B3171" t="s">
        <v>320</v>
      </c>
      <c r="C3171">
        <v>2406</v>
      </c>
      <c r="D3171">
        <v>1101</v>
      </c>
      <c r="F3171">
        <v>2023</v>
      </c>
      <c r="G3171">
        <v>4779</v>
      </c>
      <c r="H3171">
        <v>4690.92</v>
      </c>
      <c r="I3171">
        <v>1034364.31</v>
      </c>
      <c r="K3171">
        <v>2.2250000000000001</v>
      </c>
      <c r="L3171">
        <v>1E-3</v>
      </c>
      <c r="M3171">
        <v>438986.22100000002</v>
      </c>
      <c r="N3171">
        <v>5.9200000000000003E-2</v>
      </c>
      <c r="O3171">
        <v>27.113</v>
      </c>
      <c r="P3171">
        <v>1.2500000000000001E-2</v>
      </c>
      <c r="Q3171">
        <v>7370763.3609999996</v>
      </c>
      <c r="R3171" t="s">
        <v>333</v>
      </c>
      <c r="S3171" t="s">
        <v>38</v>
      </c>
      <c r="T3171" t="s">
        <v>89</v>
      </c>
      <c r="V3171" t="s">
        <v>88</v>
      </c>
      <c r="Y3171" t="s">
        <v>152</v>
      </c>
    </row>
    <row r="3172" spans="1:25" x14ac:dyDescent="0.45">
      <c r="A3172" t="s">
        <v>274</v>
      </c>
      <c r="B3172" t="s">
        <v>320</v>
      </c>
      <c r="C3172">
        <v>2406</v>
      </c>
      <c r="D3172">
        <v>1101</v>
      </c>
      <c r="F3172">
        <v>2024</v>
      </c>
      <c r="G3172">
        <v>2578</v>
      </c>
      <c r="H3172">
        <v>2527.75</v>
      </c>
      <c r="I3172">
        <v>549534.41</v>
      </c>
      <c r="K3172">
        <v>1.1859999999999999</v>
      </c>
      <c r="L3172">
        <v>1E-3</v>
      </c>
      <c r="M3172">
        <v>234870.573</v>
      </c>
      <c r="N3172">
        <v>5.8999999999999997E-2</v>
      </c>
      <c r="O3172">
        <v>14.144</v>
      </c>
      <c r="P3172">
        <v>1.23E-2</v>
      </c>
      <c r="Q3172">
        <v>3952185.048</v>
      </c>
      <c r="R3172" t="s">
        <v>333</v>
      </c>
      <c r="S3172" t="s">
        <v>38</v>
      </c>
      <c r="T3172" t="s">
        <v>89</v>
      </c>
      <c r="V3172" t="s">
        <v>88</v>
      </c>
      <c r="Y3172" t="s">
        <v>152</v>
      </c>
    </row>
    <row r="3173" spans="1:25" x14ac:dyDescent="0.45">
      <c r="A3173" t="s">
        <v>274</v>
      </c>
      <c r="B3173" t="s">
        <v>320</v>
      </c>
      <c r="C3173">
        <v>2406</v>
      </c>
      <c r="D3173">
        <v>1201</v>
      </c>
      <c r="F3173">
        <v>2009</v>
      </c>
      <c r="G3173">
        <v>5204</v>
      </c>
      <c r="H3173">
        <v>4990.13</v>
      </c>
      <c r="I3173">
        <v>651088.06999999995</v>
      </c>
      <c r="K3173">
        <v>3.5049999999999999</v>
      </c>
      <c r="L3173">
        <v>1.4E-3</v>
      </c>
      <c r="M3173">
        <v>439805.90899999999</v>
      </c>
      <c r="N3173">
        <v>5.9400000000000001E-2</v>
      </c>
      <c r="O3173">
        <v>38.499000000000002</v>
      </c>
      <c r="P3173">
        <v>1.9699999999999999E-2</v>
      </c>
      <c r="Q3173">
        <v>7351972.676</v>
      </c>
      <c r="R3173" t="s">
        <v>333</v>
      </c>
      <c r="S3173" t="s">
        <v>38</v>
      </c>
      <c r="T3173" t="s">
        <v>89</v>
      </c>
      <c r="V3173" t="s">
        <v>88</v>
      </c>
      <c r="Y3173" t="s">
        <v>107</v>
      </c>
    </row>
    <row r="3174" spans="1:25" x14ac:dyDescent="0.45">
      <c r="A3174" t="s">
        <v>274</v>
      </c>
      <c r="B3174" t="s">
        <v>320</v>
      </c>
      <c r="C3174">
        <v>2406</v>
      </c>
      <c r="D3174">
        <v>1201</v>
      </c>
      <c r="F3174">
        <v>2010</v>
      </c>
      <c r="G3174">
        <v>6074</v>
      </c>
      <c r="H3174">
        <v>5885.12</v>
      </c>
      <c r="I3174">
        <v>830948.2</v>
      </c>
      <c r="K3174">
        <v>2.738</v>
      </c>
      <c r="L3174">
        <v>1E-3</v>
      </c>
      <c r="M3174">
        <v>539525.74199999997</v>
      </c>
      <c r="N3174">
        <v>5.91E-2</v>
      </c>
      <c r="O3174">
        <v>38.094999999999999</v>
      </c>
      <c r="P3174">
        <v>1.61E-2</v>
      </c>
      <c r="Q3174">
        <v>9073804.0170000009</v>
      </c>
      <c r="R3174" t="s">
        <v>333</v>
      </c>
      <c r="S3174" t="s">
        <v>38</v>
      </c>
      <c r="T3174" t="s">
        <v>89</v>
      </c>
      <c r="V3174" t="s">
        <v>88</v>
      </c>
      <c r="Y3174" t="s">
        <v>107</v>
      </c>
    </row>
    <row r="3175" spans="1:25" x14ac:dyDescent="0.45">
      <c r="A3175" t="s">
        <v>274</v>
      </c>
      <c r="B3175" t="s">
        <v>320</v>
      </c>
      <c r="C3175">
        <v>2406</v>
      </c>
      <c r="D3175">
        <v>1201</v>
      </c>
      <c r="F3175">
        <v>2011</v>
      </c>
      <c r="G3175">
        <v>7009</v>
      </c>
      <c r="H3175">
        <v>6829.07</v>
      </c>
      <c r="I3175">
        <v>940655.02</v>
      </c>
      <c r="K3175">
        <v>3.2629999999999999</v>
      </c>
      <c r="L3175">
        <v>1E-3</v>
      </c>
      <c r="M3175">
        <v>612759.23899999994</v>
      </c>
      <c r="N3175">
        <v>5.91E-2</v>
      </c>
      <c r="O3175">
        <v>38.798999999999999</v>
      </c>
      <c r="P3175">
        <v>1.3299999999999999E-2</v>
      </c>
      <c r="Q3175">
        <v>10302725.484999999</v>
      </c>
      <c r="R3175" t="s">
        <v>333</v>
      </c>
      <c r="S3175" t="s">
        <v>38</v>
      </c>
      <c r="T3175" t="s">
        <v>89</v>
      </c>
      <c r="V3175" t="s">
        <v>88</v>
      </c>
      <c r="Y3175" t="s">
        <v>107</v>
      </c>
    </row>
    <row r="3176" spans="1:25" x14ac:dyDescent="0.45">
      <c r="A3176" t="s">
        <v>274</v>
      </c>
      <c r="B3176" t="s">
        <v>320</v>
      </c>
      <c r="C3176">
        <v>2406</v>
      </c>
      <c r="D3176">
        <v>1201</v>
      </c>
      <c r="F3176">
        <v>2012</v>
      </c>
      <c r="G3176">
        <v>6430</v>
      </c>
      <c r="H3176">
        <v>6352.34</v>
      </c>
      <c r="I3176">
        <v>913520.82</v>
      </c>
      <c r="K3176">
        <v>3.0230000000000001</v>
      </c>
      <c r="L3176">
        <v>1E-3</v>
      </c>
      <c r="M3176">
        <v>598795.29599999997</v>
      </c>
      <c r="N3176">
        <v>5.8999999999999997E-2</v>
      </c>
      <c r="O3176">
        <v>25.64</v>
      </c>
      <c r="P3176">
        <v>7.3000000000000001E-3</v>
      </c>
      <c r="Q3176">
        <v>10075898.155999999</v>
      </c>
      <c r="R3176" t="s">
        <v>333</v>
      </c>
      <c r="S3176" t="s">
        <v>38</v>
      </c>
      <c r="T3176" t="s">
        <v>89</v>
      </c>
      <c r="V3176" t="s">
        <v>88</v>
      </c>
      <c r="Y3176" t="s">
        <v>277</v>
      </c>
    </row>
    <row r="3177" spans="1:25" x14ac:dyDescent="0.45">
      <c r="A3177" t="s">
        <v>274</v>
      </c>
      <c r="B3177" t="s">
        <v>320</v>
      </c>
      <c r="C3177">
        <v>2406</v>
      </c>
      <c r="D3177">
        <v>1201</v>
      </c>
      <c r="F3177">
        <v>2013</v>
      </c>
      <c r="G3177">
        <v>7683</v>
      </c>
      <c r="H3177">
        <v>7640.71</v>
      </c>
      <c r="I3177">
        <v>1327529.19</v>
      </c>
      <c r="K3177">
        <v>3.718</v>
      </c>
      <c r="L3177">
        <v>1.1000000000000001E-3</v>
      </c>
      <c r="M3177">
        <v>678967.70600000001</v>
      </c>
      <c r="N3177">
        <v>5.91E-2</v>
      </c>
      <c r="O3177">
        <v>27.053999999999998</v>
      </c>
      <c r="P3177">
        <v>6.0000000000000001E-3</v>
      </c>
      <c r="Q3177">
        <v>11411087.134</v>
      </c>
      <c r="R3177" t="s">
        <v>333</v>
      </c>
      <c r="S3177" t="s">
        <v>38</v>
      </c>
      <c r="T3177" t="s">
        <v>89</v>
      </c>
      <c r="V3177" t="s">
        <v>88</v>
      </c>
      <c r="Y3177" t="s">
        <v>277</v>
      </c>
    </row>
    <row r="3178" spans="1:25" x14ac:dyDescent="0.45">
      <c r="A3178" t="s">
        <v>274</v>
      </c>
      <c r="B3178" t="s">
        <v>320</v>
      </c>
      <c r="C3178">
        <v>2406</v>
      </c>
      <c r="D3178">
        <v>1201</v>
      </c>
      <c r="F3178">
        <v>2014</v>
      </c>
      <c r="G3178">
        <v>7348</v>
      </c>
      <c r="H3178">
        <v>7299.81</v>
      </c>
      <c r="I3178">
        <v>1595757.42</v>
      </c>
      <c r="K3178">
        <v>5.6829999999999998</v>
      </c>
      <c r="L3178">
        <v>1.4E-3</v>
      </c>
      <c r="M3178">
        <v>683144.73699999996</v>
      </c>
      <c r="N3178">
        <v>5.9499999999999997E-2</v>
      </c>
      <c r="O3178">
        <v>29.221</v>
      </c>
      <c r="P3178">
        <v>6.6E-3</v>
      </c>
      <c r="Q3178">
        <v>11388652.469000001</v>
      </c>
      <c r="R3178" t="s">
        <v>333</v>
      </c>
      <c r="S3178" t="s">
        <v>38</v>
      </c>
      <c r="T3178" t="s">
        <v>89</v>
      </c>
      <c r="V3178" t="s">
        <v>88</v>
      </c>
      <c r="Y3178" t="s">
        <v>277</v>
      </c>
    </row>
    <row r="3179" spans="1:25" x14ac:dyDescent="0.45">
      <c r="A3179" t="s">
        <v>274</v>
      </c>
      <c r="B3179" t="s">
        <v>320</v>
      </c>
      <c r="C3179">
        <v>2406</v>
      </c>
      <c r="D3179">
        <v>1201</v>
      </c>
      <c r="F3179">
        <v>2015</v>
      </c>
      <c r="G3179">
        <v>7791</v>
      </c>
      <c r="H3179">
        <v>7724.24</v>
      </c>
      <c r="I3179">
        <v>1977673.25</v>
      </c>
      <c r="K3179">
        <v>5.9320000000000004</v>
      </c>
      <c r="L3179">
        <v>1.2999999999999999E-3</v>
      </c>
      <c r="M3179">
        <v>839661.71400000004</v>
      </c>
      <c r="N3179">
        <v>5.9400000000000001E-2</v>
      </c>
      <c r="O3179">
        <v>35.575000000000003</v>
      </c>
      <c r="P3179">
        <v>7.0000000000000001E-3</v>
      </c>
      <c r="Q3179">
        <v>14048215.247</v>
      </c>
      <c r="R3179" t="s">
        <v>333</v>
      </c>
      <c r="S3179" t="s">
        <v>38</v>
      </c>
      <c r="T3179" t="s">
        <v>89</v>
      </c>
      <c r="V3179" t="s">
        <v>88</v>
      </c>
      <c r="Y3179" t="s">
        <v>297</v>
      </c>
    </row>
    <row r="3180" spans="1:25" x14ac:dyDescent="0.45">
      <c r="A3180" t="s">
        <v>274</v>
      </c>
      <c r="B3180" t="s">
        <v>320</v>
      </c>
      <c r="C3180">
        <v>2406</v>
      </c>
      <c r="D3180">
        <v>1201</v>
      </c>
      <c r="F3180">
        <v>2016</v>
      </c>
      <c r="G3180">
        <v>6411</v>
      </c>
      <c r="H3180">
        <v>6318.46</v>
      </c>
      <c r="I3180">
        <v>1541011.2</v>
      </c>
      <c r="K3180">
        <v>3.3</v>
      </c>
      <c r="L3180">
        <v>1E-3</v>
      </c>
      <c r="M3180">
        <v>650147.02</v>
      </c>
      <c r="N3180">
        <v>5.91E-2</v>
      </c>
      <c r="O3180">
        <v>30.568000000000001</v>
      </c>
      <c r="P3180">
        <v>8.8999999999999999E-3</v>
      </c>
      <c r="Q3180">
        <v>10918277.198000001</v>
      </c>
      <c r="R3180" t="s">
        <v>333</v>
      </c>
      <c r="S3180" t="s">
        <v>38</v>
      </c>
      <c r="T3180" t="s">
        <v>89</v>
      </c>
      <c r="V3180" t="s">
        <v>88</v>
      </c>
      <c r="Y3180" t="s">
        <v>297</v>
      </c>
    </row>
    <row r="3181" spans="1:25" x14ac:dyDescent="0.45">
      <c r="A3181" t="s">
        <v>274</v>
      </c>
      <c r="B3181" t="s">
        <v>320</v>
      </c>
      <c r="C3181">
        <v>2406</v>
      </c>
      <c r="D3181">
        <v>1201</v>
      </c>
      <c r="F3181">
        <v>2017</v>
      </c>
      <c r="G3181">
        <v>4860</v>
      </c>
      <c r="H3181">
        <v>4744.8100000000004</v>
      </c>
      <c r="I3181">
        <v>1027679.32</v>
      </c>
      <c r="K3181">
        <v>2.2120000000000002</v>
      </c>
      <c r="L3181">
        <v>1E-3</v>
      </c>
      <c r="M3181">
        <v>438425.71899999998</v>
      </c>
      <c r="N3181">
        <v>5.91E-2</v>
      </c>
      <c r="O3181">
        <v>26.852</v>
      </c>
      <c r="P3181">
        <v>1.29E-2</v>
      </c>
      <c r="Q3181">
        <v>7374362.3720000004</v>
      </c>
      <c r="R3181" t="s">
        <v>333</v>
      </c>
      <c r="S3181" t="s">
        <v>38</v>
      </c>
      <c r="T3181" t="s">
        <v>89</v>
      </c>
      <c r="V3181" t="s">
        <v>88</v>
      </c>
      <c r="Y3181" t="s">
        <v>299</v>
      </c>
    </row>
    <row r="3182" spans="1:25" x14ac:dyDescent="0.45">
      <c r="A3182" t="s">
        <v>274</v>
      </c>
      <c r="B3182" t="s">
        <v>320</v>
      </c>
      <c r="C3182">
        <v>2406</v>
      </c>
      <c r="D3182">
        <v>1201</v>
      </c>
      <c r="F3182">
        <v>2018</v>
      </c>
      <c r="G3182">
        <v>4200</v>
      </c>
      <c r="H3182">
        <v>4046.65</v>
      </c>
      <c r="I3182">
        <v>968050.63</v>
      </c>
      <c r="K3182">
        <v>2.073</v>
      </c>
      <c r="L3182">
        <v>1E-3</v>
      </c>
      <c r="M3182">
        <v>410889.68699999998</v>
      </c>
      <c r="N3182">
        <v>5.91E-2</v>
      </c>
      <c r="O3182">
        <v>26.323</v>
      </c>
      <c r="P3182">
        <v>1.5100000000000001E-2</v>
      </c>
      <c r="Q3182">
        <v>6911215.9960000003</v>
      </c>
      <c r="R3182" t="s">
        <v>333</v>
      </c>
      <c r="S3182" t="s">
        <v>38</v>
      </c>
      <c r="T3182" t="s">
        <v>89</v>
      </c>
      <c r="V3182" t="s">
        <v>88</v>
      </c>
      <c r="Y3182" t="s">
        <v>299</v>
      </c>
    </row>
    <row r="3183" spans="1:25" x14ac:dyDescent="0.45">
      <c r="A3183" t="s">
        <v>274</v>
      </c>
      <c r="B3183" t="s">
        <v>320</v>
      </c>
      <c r="C3183">
        <v>2406</v>
      </c>
      <c r="D3183">
        <v>1201</v>
      </c>
      <c r="F3183">
        <v>2019</v>
      </c>
      <c r="G3183">
        <v>6077</v>
      </c>
      <c r="H3183">
        <v>5870.91</v>
      </c>
      <c r="I3183">
        <v>1320957.29</v>
      </c>
      <c r="K3183">
        <v>2.8809999999999998</v>
      </c>
      <c r="L3183">
        <v>1E-3</v>
      </c>
      <c r="M3183">
        <v>569683.01699999999</v>
      </c>
      <c r="N3183">
        <v>5.91E-2</v>
      </c>
      <c r="O3183">
        <v>38.404000000000003</v>
      </c>
      <c r="P3183">
        <v>1.49E-2</v>
      </c>
      <c r="Q3183">
        <v>9576781.3670000006</v>
      </c>
      <c r="R3183" t="s">
        <v>333</v>
      </c>
      <c r="S3183" t="s">
        <v>38</v>
      </c>
      <c r="T3183" t="s">
        <v>89</v>
      </c>
      <c r="V3183" t="s">
        <v>88</v>
      </c>
      <c r="Y3183" t="s">
        <v>299</v>
      </c>
    </row>
    <row r="3184" spans="1:25" x14ac:dyDescent="0.45">
      <c r="A3184" t="s">
        <v>274</v>
      </c>
      <c r="B3184" t="s">
        <v>320</v>
      </c>
      <c r="C3184">
        <v>2406</v>
      </c>
      <c r="D3184">
        <v>1201</v>
      </c>
      <c r="F3184">
        <v>2020</v>
      </c>
      <c r="G3184">
        <v>3750</v>
      </c>
      <c r="H3184">
        <v>3551.85</v>
      </c>
      <c r="I3184">
        <v>784960.54</v>
      </c>
      <c r="K3184">
        <v>1.7370000000000001</v>
      </c>
      <c r="L3184">
        <v>1E-3</v>
      </c>
      <c r="M3184">
        <v>344025.66200000001</v>
      </c>
      <c r="N3184">
        <v>5.91E-2</v>
      </c>
      <c r="O3184">
        <v>31.393999999999998</v>
      </c>
      <c r="P3184">
        <v>2.2499999999999999E-2</v>
      </c>
      <c r="Q3184">
        <v>5788736.8770000003</v>
      </c>
      <c r="R3184" t="s">
        <v>333</v>
      </c>
      <c r="S3184" t="s">
        <v>38</v>
      </c>
      <c r="T3184" t="s">
        <v>89</v>
      </c>
      <c r="V3184" t="s">
        <v>88</v>
      </c>
      <c r="Y3184" t="s">
        <v>147</v>
      </c>
    </row>
    <row r="3185" spans="1:25" x14ac:dyDescent="0.45">
      <c r="A3185" t="s">
        <v>274</v>
      </c>
      <c r="B3185" t="s">
        <v>320</v>
      </c>
      <c r="C3185">
        <v>2406</v>
      </c>
      <c r="D3185">
        <v>1201</v>
      </c>
      <c r="F3185">
        <v>2021</v>
      </c>
      <c r="G3185">
        <v>5280</v>
      </c>
      <c r="H3185">
        <v>5098.5200000000004</v>
      </c>
      <c r="I3185">
        <v>1098078.5900000001</v>
      </c>
      <c r="K3185">
        <v>2.4079999999999999</v>
      </c>
      <c r="L3185">
        <v>1E-3</v>
      </c>
      <c r="M3185">
        <v>476806.33199999999</v>
      </c>
      <c r="N3185">
        <v>5.8999999999999997E-2</v>
      </c>
      <c r="O3185">
        <v>35.868000000000002</v>
      </c>
      <c r="P3185">
        <v>1.6500000000000001E-2</v>
      </c>
      <c r="Q3185">
        <v>8022044.7520000003</v>
      </c>
      <c r="R3185" t="s">
        <v>333</v>
      </c>
      <c r="S3185" t="s">
        <v>38</v>
      </c>
      <c r="T3185" t="s">
        <v>89</v>
      </c>
      <c r="V3185" t="s">
        <v>88</v>
      </c>
      <c r="Y3185" t="s">
        <v>152</v>
      </c>
    </row>
    <row r="3186" spans="1:25" x14ac:dyDescent="0.45">
      <c r="A3186" t="s">
        <v>274</v>
      </c>
      <c r="B3186" t="s">
        <v>320</v>
      </c>
      <c r="C3186">
        <v>2406</v>
      </c>
      <c r="D3186">
        <v>1201</v>
      </c>
      <c r="F3186">
        <v>2022</v>
      </c>
      <c r="G3186">
        <v>6373</v>
      </c>
      <c r="H3186">
        <v>6220.77</v>
      </c>
      <c r="I3186">
        <v>1394568.64</v>
      </c>
      <c r="K3186">
        <v>3.0649999999999999</v>
      </c>
      <c r="L3186">
        <v>1E-3</v>
      </c>
      <c r="M3186">
        <v>603083.87899999996</v>
      </c>
      <c r="N3186">
        <v>5.9299999999999999E-2</v>
      </c>
      <c r="O3186">
        <v>37.875999999999998</v>
      </c>
      <c r="P3186">
        <v>1.34E-2</v>
      </c>
      <c r="Q3186">
        <v>10111430.714</v>
      </c>
      <c r="R3186" t="s">
        <v>333</v>
      </c>
      <c r="S3186" t="s">
        <v>38</v>
      </c>
      <c r="T3186" t="s">
        <v>89</v>
      </c>
      <c r="V3186" t="s">
        <v>88</v>
      </c>
      <c r="Y3186" t="s">
        <v>152</v>
      </c>
    </row>
    <row r="3187" spans="1:25" x14ac:dyDescent="0.45">
      <c r="A3187" t="s">
        <v>274</v>
      </c>
      <c r="B3187" t="s">
        <v>320</v>
      </c>
      <c r="C3187">
        <v>2406</v>
      </c>
      <c r="D3187">
        <v>1201</v>
      </c>
      <c r="F3187">
        <v>2023</v>
      </c>
      <c r="G3187">
        <v>4607</v>
      </c>
      <c r="H3187">
        <v>4518.4799999999996</v>
      </c>
      <c r="I3187">
        <v>1009464.83</v>
      </c>
      <c r="K3187">
        <v>2.19</v>
      </c>
      <c r="L3187">
        <v>1E-3</v>
      </c>
      <c r="M3187">
        <v>433546.22700000001</v>
      </c>
      <c r="N3187">
        <v>5.91E-2</v>
      </c>
      <c r="O3187">
        <v>23.611000000000001</v>
      </c>
      <c r="P3187">
        <v>1.11E-2</v>
      </c>
      <c r="Q3187">
        <v>7292761.5350000001</v>
      </c>
      <c r="R3187" t="s">
        <v>333</v>
      </c>
      <c r="S3187" t="s">
        <v>38</v>
      </c>
      <c r="T3187" t="s">
        <v>89</v>
      </c>
      <c r="V3187" t="s">
        <v>88</v>
      </c>
      <c r="Y3187" t="s">
        <v>152</v>
      </c>
    </row>
    <row r="3188" spans="1:25" x14ac:dyDescent="0.45">
      <c r="A3188" t="s">
        <v>274</v>
      </c>
      <c r="B3188" t="s">
        <v>320</v>
      </c>
      <c r="C3188">
        <v>2406</v>
      </c>
      <c r="D3188">
        <v>1201</v>
      </c>
      <c r="F3188">
        <v>2024</v>
      </c>
      <c r="G3188">
        <v>2577</v>
      </c>
      <c r="H3188">
        <v>2540.88</v>
      </c>
      <c r="I3188">
        <v>569493.06000000006</v>
      </c>
      <c r="K3188">
        <v>1.2430000000000001</v>
      </c>
      <c r="L3188">
        <v>1E-3</v>
      </c>
      <c r="M3188">
        <v>246251.073</v>
      </c>
      <c r="N3188">
        <v>5.8999999999999997E-2</v>
      </c>
      <c r="O3188">
        <v>13.183</v>
      </c>
      <c r="P3188">
        <v>9.7000000000000003E-3</v>
      </c>
      <c r="Q3188">
        <v>4143637.5890000002</v>
      </c>
      <c r="R3188" t="s">
        <v>333</v>
      </c>
      <c r="S3188" t="s">
        <v>38</v>
      </c>
      <c r="T3188" t="s">
        <v>89</v>
      </c>
      <c r="V3188" t="s">
        <v>88</v>
      </c>
      <c r="Y3188" t="s">
        <v>152</v>
      </c>
    </row>
    <row r="3189" spans="1:25" x14ac:dyDescent="0.45">
      <c r="A3189" t="s">
        <v>274</v>
      </c>
      <c r="B3189" t="s">
        <v>320</v>
      </c>
      <c r="C3189">
        <v>2406</v>
      </c>
      <c r="D3189">
        <v>2101</v>
      </c>
      <c r="F3189">
        <v>2009</v>
      </c>
      <c r="G3189">
        <v>5231</v>
      </c>
      <c r="H3189">
        <v>5060.6000000000004</v>
      </c>
      <c r="I3189">
        <v>639301.89</v>
      </c>
      <c r="K3189">
        <v>3.4649999999999999</v>
      </c>
      <c r="L3189">
        <v>1.4E-3</v>
      </c>
      <c r="M3189">
        <v>416924.65700000001</v>
      </c>
      <c r="N3189">
        <v>5.9400000000000001E-2</v>
      </c>
      <c r="O3189">
        <v>31.79</v>
      </c>
      <c r="P3189">
        <v>1.66E-2</v>
      </c>
      <c r="Q3189">
        <v>6964126.7949999999</v>
      </c>
      <c r="R3189" t="s">
        <v>333</v>
      </c>
      <c r="S3189" t="s">
        <v>38</v>
      </c>
      <c r="T3189" t="s">
        <v>89</v>
      </c>
      <c r="V3189" t="s">
        <v>88</v>
      </c>
      <c r="Y3189" t="s">
        <v>107</v>
      </c>
    </row>
    <row r="3190" spans="1:25" x14ac:dyDescent="0.45">
      <c r="A3190" t="s">
        <v>274</v>
      </c>
      <c r="B3190" t="s">
        <v>320</v>
      </c>
      <c r="C3190">
        <v>2406</v>
      </c>
      <c r="D3190">
        <v>2101</v>
      </c>
      <c r="F3190">
        <v>2010</v>
      </c>
      <c r="G3190">
        <v>5993</v>
      </c>
      <c r="H3190">
        <v>5801.39</v>
      </c>
      <c r="I3190">
        <v>790568</v>
      </c>
      <c r="K3190">
        <v>2.4500000000000002</v>
      </c>
      <c r="L3190">
        <v>1E-3</v>
      </c>
      <c r="M3190">
        <v>481054.57500000001</v>
      </c>
      <c r="N3190">
        <v>5.91E-2</v>
      </c>
      <c r="O3190">
        <v>32.72</v>
      </c>
      <c r="P3190">
        <v>1.52E-2</v>
      </c>
      <c r="Q3190">
        <v>8087889.1840000004</v>
      </c>
      <c r="R3190" t="s">
        <v>333</v>
      </c>
      <c r="S3190" t="s">
        <v>38</v>
      </c>
      <c r="T3190" t="s">
        <v>89</v>
      </c>
      <c r="V3190" t="s">
        <v>88</v>
      </c>
      <c r="Y3190" t="s">
        <v>107</v>
      </c>
    </row>
    <row r="3191" spans="1:25" x14ac:dyDescent="0.45">
      <c r="A3191" t="s">
        <v>274</v>
      </c>
      <c r="B3191" t="s">
        <v>320</v>
      </c>
      <c r="C3191">
        <v>2406</v>
      </c>
      <c r="D3191">
        <v>2101</v>
      </c>
      <c r="F3191">
        <v>2011</v>
      </c>
      <c r="G3191">
        <v>6194</v>
      </c>
      <c r="H3191">
        <v>6010.06</v>
      </c>
      <c r="I3191">
        <v>816446.59</v>
      </c>
      <c r="K3191">
        <v>2.4569999999999999</v>
      </c>
      <c r="L3191">
        <v>1E-3</v>
      </c>
      <c r="M3191">
        <v>486063.04</v>
      </c>
      <c r="N3191">
        <v>5.8999999999999997E-2</v>
      </c>
      <c r="O3191">
        <v>31.614999999999998</v>
      </c>
      <c r="P3191">
        <v>1.4E-2</v>
      </c>
      <c r="Q3191">
        <v>8178743.699</v>
      </c>
      <c r="R3191" t="s">
        <v>333</v>
      </c>
      <c r="S3191" t="s">
        <v>38</v>
      </c>
      <c r="T3191" t="s">
        <v>89</v>
      </c>
      <c r="V3191" t="s">
        <v>88</v>
      </c>
      <c r="Y3191" t="s">
        <v>107</v>
      </c>
    </row>
    <row r="3192" spans="1:25" x14ac:dyDescent="0.45">
      <c r="A3192" t="s">
        <v>274</v>
      </c>
      <c r="B3192" t="s">
        <v>320</v>
      </c>
      <c r="C3192">
        <v>2406</v>
      </c>
      <c r="D3192">
        <v>2101</v>
      </c>
      <c r="F3192">
        <v>2012</v>
      </c>
      <c r="G3192">
        <v>6185</v>
      </c>
      <c r="H3192">
        <v>6104.73</v>
      </c>
      <c r="I3192">
        <v>852826.84</v>
      </c>
      <c r="K3192">
        <v>2.7360000000000002</v>
      </c>
      <c r="L3192">
        <v>1E-3</v>
      </c>
      <c r="M3192">
        <v>541961.076</v>
      </c>
      <c r="N3192">
        <v>5.8999999999999997E-2</v>
      </c>
      <c r="O3192">
        <v>25.687000000000001</v>
      </c>
      <c r="P3192">
        <v>8.5000000000000006E-3</v>
      </c>
      <c r="Q3192">
        <v>9119472.9059999995</v>
      </c>
      <c r="R3192" t="s">
        <v>333</v>
      </c>
      <c r="S3192" t="s">
        <v>38</v>
      </c>
      <c r="T3192" t="s">
        <v>89</v>
      </c>
      <c r="V3192" t="s">
        <v>88</v>
      </c>
      <c r="Y3192" t="s">
        <v>277</v>
      </c>
    </row>
    <row r="3193" spans="1:25" x14ac:dyDescent="0.45">
      <c r="A3193" t="s">
        <v>274</v>
      </c>
      <c r="B3193" t="s">
        <v>320</v>
      </c>
      <c r="C3193">
        <v>2406</v>
      </c>
      <c r="D3193">
        <v>2101</v>
      </c>
      <c r="F3193">
        <v>2013</v>
      </c>
      <c r="G3193">
        <v>7615</v>
      </c>
      <c r="H3193">
        <v>7574.52</v>
      </c>
      <c r="I3193">
        <v>1275367.26</v>
      </c>
      <c r="K3193">
        <v>3.786</v>
      </c>
      <c r="L3193">
        <v>1.1000000000000001E-3</v>
      </c>
      <c r="M3193">
        <v>668184.326</v>
      </c>
      <c r="N3193">
        <v>5.91E-2</v>
      </c>
      <c r="O3193">
        <v>26.829000000000001</v>
      </c>
      <c r="P3193">
        <v>6.1000000000000004E-3</v>
      </c>
      <c r="Q3193">
        <v>11223837.768999999</v>
      </c>
      <c r="R3193" t="s">
        <v>333</v>
      </c>
      <c r="S3193" t="s">
        <v>38</v>
      </c>
      <c r="T3193" t="s">
        <v>89</v>
      </c>
      <c r="V3193" t="s">
        <v>88</v>
      </c>
      <c r="Y3193" t="s">
        <v>277</v>
      </c>
    </row>
    <row r="3194" spans="1:25" x14ac:dyDescent="0.45">
      <c r="A3194" t="s">
        <v>274</v>
      </c>
      <c r="B3194" t="s">
        <v>320</v>
      </c>
      <c r="C3194">
        <v>2406</v>
      </c>
      <c r="D3194">
        <v>2101</v>
      </c>
      <c r="F3194">
        <v>2014</v>
      </c>
      <c r="G3194">
        <v>6206</v>
      </c>
      <c r="H3194">
        <v>6160.53</v>
      </c>
      <c r="I3194">
        <v>1312024.79</v>
      </c>
      <c r="K3194">
        <v>4.3760000000000003</v>
      </c>
      <c r="L3194">
        <v>1.2999999999999999E-3</v>
      </c>
      <c r="M3194">
        <v>559946.12300000002</v>
      </c>
      <c r="N3194">
        <v>5.9499999999999997E-2</v>
      </c>
      <c r="O3194">
        <v>25.189</v>
      </c>
      <c r="P3194">
        <v>7.3000000000000001E-3</v>
      </c>
      <c r="Q3194">
        <v>9348188.2760000005</v>
      </c>
      <c r="R3194" t="s">
        <v>333</v>
      </c>
      <c r="S3194" t="s">
        <v>38</v>
      </c>
      <c r="T3194" t="s">
        <v>89</v>
      </c>
      <c r="V3194" t="s">
        <v>88</v>
      </c>
      <c r="Y3194" t="s">
        <v>277</v>
      </c>
    </row>
    <row r="3195" spans="1:25" x14ac:dyDescent="0.45">
      <c r="A3195" t="s">
        <v>274</v>
      </c>
      <c r="B3195" t="s">
        <v>320</v>
      </c>
      <c r="C3195">
        <v>2406</v>
      </c>
      <c r="D3195">
        <v>2101</v>
      </c>
      <c r="F3195">
        <v>2015</v>
      </c>
      <c r="G3195">
        <v>7413</v>
      </c>
      <c r="H3195">
        <v>7347.85</v>
      </c>
      <c r="I3195">
        <v>1828057.13</v>
      </c>
      <c r="K3195">
        <v>6.266</v>
      </c>
      <c r="L3195">
        <v>1.4E-3</v>
      </c>
      <c r="M3195">
        <v>761544.23499999999</v>
      </c>
      <c r="N3195">
        <v>5.96E-2</v>
      </c>
      <c r="O3195">
        <v>32.354999999999997</v>
      </c>
      <c r="P3195">
        <v>6.7999999999999996E-3</v>
      </c>
      <c r="Q3195">
        <v>12699018.232000001</v>
      </c>
      <c r="R3195" t="s">
        <v>333</v>
      </c>
      <c r="S3195" t="s">
        <v>38</v>
      </c>
      <c r="T3195" t="s">
        <v>89</v>
      </c>
      <c r="V3195" t="s">
        <v>88</v>
      </c>
      <c r="Y3195" t="s">
        <v>297</v>
      </c>
    </row>
    <row r="3196" spans="1:25" x14ac:dyDescent="0.45">
      <c r="A3196" t="s">
        <v>274</v>
      </c>
      <c r="B3196" t="s">
        <v>320</v>
      </c>
      <c r="C3196">
        <v>2406</v>
      </c>
      <c r="D3196">
        <v>2101</v>
      </c>
      <c r="F3196">
        <v>2016</v>
      </c>
      <c r="G3196">
        <v>6172</v>
      </c>
      <c r="H3196">
        <v>6094.97</v>
      </c>
      <c r="I3196">
        <v>1516715.19</v>
      </c>
      <c r="K3196">
        <v>3.1819999999999999</v>
      </c>
      <c r="L3196">
        <v>1E-3</v>
      </c>
      <c r="M3196">
        <v>625239.59100000001</v>
      </c>
      <c r="N3196">
        <v>5.9200000000000003E-2</v>
      </c>
      <c r="O3196">
        <v>28.663</v>
      </c>
      <c r="P3196">
        <v>8.3999999999999995E-3</v>
      </c>
      <c r="Q3196">
        <v>10490094.59</v>
      </c>
      <c r="R3196" t="s">
        <v>333</v>
      </c>
      <c r="S3196" t="s">
        <v>38</v>
      </c>
      <c r="T3196" t="s">
        <v>89</v>
      </c>
      <c r="V3196" t="s">
        <v>88</v>
      </c>
      <c r="Y3196" t="s">
        <v>297</v>
      </c>
    </row>
    <row r="3197" spans="1:25" x14ac:dyDescent="0.45">
      <c r="A3197" t="s">
        <v>274</v>
      </c>
      <c r="B3197" t="s">
        <v>320</v>
      </c>
      <c r="C3197">
        <v>2406</v>
      </c>
      <c r="D3197">
        <v>2101</v>
      </c>
      <c r="F3197">
        <v>2017</v>
      </c>
      <c r="G3197">
        <v>5912</v>
      </c>
      <c r="H3197">
        <v>5771.56</v>
      </c>
      <c r="I3197">
        <v>1347097.11</v>
      </c>
      <c r="K3197">
        <v>2.8359999999999999</v>
      </c>
      <c r="L3197">
        <v>1E-3</v>
      </c>
      <c r="M3197">
        <v>562011.48400000005</v>
      </c>
      <c r="N3197">
        <v>5.91E-2</v>
      </c>
      <c r="O3197">
        <v>31.07</v>
      </c>
      <c r="P3197">
        <v>1.15E-2</v>
      </c>
      <c r="Q3197">
        <v>9451909.8609999996</v>
      </c>
      <c r="R3197" t="s">
        <v>333</v>
      </c>
      <c r="S3197" t="s">
        <v>38</v>
      </c>
      <c r="T3197" t="s">
        <v>89</v>
      </c>
      <c r="V3197" t="s">
        <v>88</v>
      </c>
      <c r="Y3197" t="s">
        <v>299</v>
      </c>
    </row>
    <row r="3198" spans="1:25" x14ac:dyDescent="0.45">
      <c r="A3198" t="s">
        <v>274</v>
      </c>
      <c r="B3198" t="s">
        <v>320</v>
      </c>
      <c r="C3198">
        <v>2406</v>
      </c>
      <c r="D3198">
        <v>2101</v>
      </c>
      <c r="F3198">
        <v>2018</v>
      </c>
      <c r="G3198">
        <v>6816</v>
      </c>
      <c r="H3198">
        <v>6734.02</v>
      </c>
      <c r="I3198">
        <v>1597184.31</v>
      </c>
      <c r="K3198">
        <v>3.3610000000000002</v>
      </c>
      <c r="L3198">
        <v>1E-3</v>
      </c>
      <c r="M3198">
        <v>669329.027</v>
      </c>
      <c r="N3198">
        <v>5.9400000000000001E-2</v>
      </c>
      <c r="O3198">
        <v>33.637</v>
      </c>
      <c r="P3198">
        <v>9.4000000000000004E-3</v>
      </c>
      <c r="Q3198">
        <v>11197488.494999999</v>
      </c>
      <c r="R3198" t="s">
        <v>333</v>
      </c>
      <c r="S3198" t="s">
        <v>38</v>
      </c>
      <c r="T3198" t="s">
        <v>89</v>
      </c>
      <c r="V3198" t="s">
        <v>88</v>
      </c>
      <c r="Y3198" t="s">
        <v>299</v>
      </c>
    </row>
    <row r="3199" spans="1:25" x14ac:dyDescent="0.45">
      <c r="A3199" t="s">
        <v>274</v>
      </c>
      <c r="B3199" t="s">
        <v>320</v>
      </c>
      <c r="C3199">
        <v>2406</v>
      </c>
      <c r="D3199">
        <v>2101</v>
      </c>
      <c r="F3199">
        <v>2019</v>
      </c>
      <c r="G3199">
        <v>6186</v>
      </c>
      <c r="H3199">
        <v>6009.61</v>
      </c>
      <c r="I3199">
        <v>1345959.78</v>
      </c>
      <c r="K3199">
        <v>2.8980000000000001</v>
      </c>
      <c r="L3199">
        <v>1E-3</v>
      </c>
      <c r="M3199">
        <v>573224.696</v>
      </c>
      <c r="N3199">
        <v>5.91E-2</v>
      </c>
      <c r="O3199">
        <v>36.951000000000001</v>
      </c>
      <c r="P3199">
        <v>1.41E-2</v>
      </c>
      <c r="Q3199">
        <v>9637389.6129999999</v>
      </c>
      <c r="R3199" t="s">
        <v>333</v>
      </c>
      <c r="S3199" t="s">
        <v>38</v>
      </c>
      <c r="T3199" t="s">
        <v>89</v>
      </c>
      <c r="V3199" t="s">
        <v>88</v>
      </c>
      <c r="Y3199" t="s">
        <v>299</v>
      </c>
    </row>
    <row r="3200" spans="1:25" x14ac:dyDescent="0.45">
      <c r="A3200" t="s">
        <v>274</v>
      </c>
      <c r="B3200" t="s">
        <v>320</v>
      </c>
      <c r="C3200">
        <v>2406</v>
      </c>
      <c r="D3200">
        <v>2101</v>
      </c>
      <c r="F3200">
        <v>2020</v>
      </c>
      <c r="G3200">
        <v>3557</v>
      </c>
      <c r="H3200">
        <v>3412.25</v>
      </c>
      <c r="I3200">
        <v>799729.32</v>
      </c>
      <c r="K3200">
        <v>1.742</v>
      </c>
      <c r="L3200">
        <v>1E-3</v>
      </c>
      <c r="M3200">
        <v>345038.64500000002</v>
      </c>
      <c r="N3200">
        <v>5.8999999999999997E-2</v>
      </c>
      <c r="O3200">
        <v>25.81</v>
      </c>
      <c r="P3200">
        <v>1.7899999999999999E-2</v>
      </c>
      <c r="Q3200">
        <v>5805679.1030000001</v>
      </c>
      <c r="R3200" t="s">
        <v>333</v>
      </c>
      <c r="S3200" t="s">
        <v>38</v>
      </c>
      <c r="T3200" t="s">
        <v>89</v>
      </c>
      <c r="V3200" t="s">
        <v>88</v>
      </c>
      <c r="Y3200" t="s">
        <v>147</v>
      </c>
    </row>
    <row r="3201" spans="1:25" x14ac:dyDescent="0.45">
      <c r="A3201" t="s">
        <v>274</v>
      </c>
      <c r="B3201" t="s">
        <v>320</v>
      </c>
      <c r="C3201">
        <v>2406</v>
      </c>
      <c r="D3201">
        <v>2101</v>
      </c>
      <c r="F3201">
        <v>2021</v>
      </c>
      <c r="G3201">
        <v>3298</v>
      </c>
      <c r="H3201">
        <v>3162.61</v>
      </c>
      <c r="I3201">
        <v>683814.25</v>
      </c>
      <c r="K3201">
        <v>1.4770000000000001</v>
      </c>
      <c r="L3201">
        <v>1E-3</v>
      </c>
      <c r="M3201">
        <v>292637.40700000001</v>
      </c>
      <c r="N3201">
        <v>5.91E-2</v>
      </c>
      <c r="O3201">
        <v>23.315999999999999</v>
      </c>
      <c r="P3201">
        <v>1.8599999999999998E-2</v>
      </c>
      <c r="Q3201">
        <v>4923966.63</v>
      </c>
      <c r="R3201" t="s">
        <v>333</v>
      </c>
      <c r="S3201" t="s">
        <v>38</v>
      </c>
      <c r="T3201" t="s">
        <v>89</v>
      </c>
      <c r="V3201" t="s">
        <v>88</v>
      </c>
      <c r="Y3201" t="s">
        <v>152</v>
      </c>
    </row>
    <row r="3202" spans="1:25" x14ac:dyDescent="0.45">
      <c r="A3202" t="s">
        <v>274</v>
      </c>
      <c r="B3202" t="s">
        <v>320</v>
      </c>
      <c r="C3202">
        <v>2406</v>
      </c>
      <c r="D3202">
        <v>2101</v>
      </c>
      <c r="F3202">
        <v>2022</v>
      </c>
      <c r="G3202">
        <v>5340</v>
      </c>
      <c r="H3202">
        <v>5135.37</v>
      </c>
      <c r="I3202">
        <v>1134176.04</v>
      </c>
      <c r="K3202">
        <v>4.9850000000000003</v>
      </c>
      <c r="L3202">
        <v>2.8E-3</v>
      </c>
      <c r="M3202">
        <v>480374.16399999999</v>
      </c>
      <c r="N3202">
        <v>5.9400000000000001E-2</v>
      </c>
      <c r="O3202">
        <v>39.046999999999997</v>
      </c>
      <c r="P3202">
        <v>1.8499999999999999E-2</v>
      </c>
      <c r="Q3202">
        <v>8039980.5839999998</v>
      </c>
      <c r="R3202" t="s">
        <v>333</v>
      </c>
      <c r="S3202" t="s">
        <v>38</v>
      </c>
      <c r="T3202" t="s">
        <v>89</v>
      </c>
      <c r="V3202" t="s">
        <v>88</v>
      </c>
      <c r="Y3202" t="s">
        <v>152</v>
      </c>
    </row>
    <row r="3203" spans="1:25" x14ac:dyDescent="0.45">
      <c r="A3203" t="s">
        <v>274</v>
      </c>
      <c r="B3203" t="s">
        <v>320</v>
      </c>
      <c r="C3203">
        <v>2406</v>
      </c>
      <c r="D3203">
        <v>2101</v>
      </c>
      <c r="F3203">
        <v>2023</v>
      </c>
      <c r="G3203">
        <v>6197</v>
      </c>
      <c r="H3203">
        <v>6032.97</v>
      </c>
      <c r="I3203">
        <v>1389213.65</v>
      </c>
      <c r="K3203">
        <v>3.7040000000000002</v>
      </c>
      <c r="L3203">
        <v>2.0999999999999999E-3</v>
      </c>
      <c r="M3203">
        <v>587717.41200000001</v>
      </c>
      <c r="N3203">
        <v>5.91E-2</v>
      </c>
      <c r="O3203">
        <v>36.719000000000001</v>
      </c>
      <c r="P3203">
        <v>1.3100000000000001E-2</v>
      </c>
      <c r="Q3203">
        <v>9875491.8920000009</v>
      </c>
      <c r="R3203" t="s">
        <v>333</v>
      </c>
      <c r="S3203" t="s">
        <v>38</v>
      </c>
      <c r="T3203" t="s">
        <v>89</v>
      </c>
      <c r="V3203" t="s">
        <v>88</v>
      </c>
      <c r="Y3203" t="s">
        <v>152</v>
      </c>
    </row>
    <row r="3204" spans="1:25" x14ac:dyDescent="0.45">
      <c r="A3204" t="s">
        <v>274</v>
      </c>
      <c r="B3204" t="s">
        <v>320</v>
      </c>
      <c r="C3204">
        <v>2406</v>
      </c>
      <c r="D3204">
        <v>2101</v>
      </c>
      <c r="F3204">
        <v>2024</v>
      </c>
      <c r="G3204">
        <v>3154</v>
      </c>
      <c r="H3204">
        <v>3075.13</v>
      </c>
      <c r="I3204">
        <v>716601.9</v>
      </c>
      <c r="K3204">
        <v>1.544</v>
      </c>
      <c r="L3204">
        <v>1E-3</v>
      </c>
      <c r="M3204">
        <v>305740.277</v>
      </c>
      <c r="N3204">
        <v>5.8999999999999997E-2</v>
      </c>
      <c r="O3204">
        <v>19.32</v>
      </c>
      <c r="P3204">
        <v>1.34E-2</v>
      </c>
      <c r="Q3204">
        <v>5143896.1629999997</v>
      </c>
      <c r="R3204" t="s">
        <v>333</v>
      </c>
      <c r="S3204" t="s">
        <v>38</v>
      </c>
      <c r="T3204" t="s">
        <v>89</v>
      </c>
      <c r="V3204" t="s">
        <v>88</v>
      </c>
      <c r="Y3204" t="s">
        <v>152</v>
      </c>
    </row>
    <row r="3205" spans="1:25" x14ac:dyDescent="0.45">
      <c r="A3205" t="s">
        <v>274</v>
      </c>
      <c r="B3205" t="s">
        <v>320</v>
      </c>
      <c r="C3205">
        <v>2406</v>
      </c>
      <c r="D3205">
        <v>2201</v>
      </c>
      <c r="F3205">
        <v>2009</v>
      </c>
      <c r="G3205">
        <v>5310</v>
      </c>
      <c r="H3205">
        <v>5150.0200000000004</v>
      </c>
      <c r="I3205">
        <v>681560.96</v>
      </c>
      <c r="K3205">
        <v>3.05</v>
      </c>
      <c r="L3205">
        <v>1.1999999999999999E-3</v>
      </c>
      <c r="M3205">
        <v>454437.89199999999</v>
      </c>
      <c r="N3205">
        <v>5.9299999999999999E-2</v>
      </c>
      <c r="O3205">
        <v>36.981000000000002</v>
      </c>
      <c r="P3205">
        <v>1.7500000000000002E-2</v>
      </c>
      <c r="Q3205">
        <v>7618221.5089999996</v>
      </c>
      <c r="R3205" t="s">
        <v>333</v>
      </c>
      <c r="S3205" t="s">
        <v>38</v>
      </c>
      <c r="T3205" t="s">
        <v>89</v>
      </c>
      <c r="V3205" t="s">
        <v>88</v>
      </c>
      <c r="Y3205" t="s">
        <v>107</v>
      </c>
    </row>
    <row r="3206" spans="1:25" x14ac:dyDescent="0.45">
      <c r="A3206" t="s">
        <v>274</v>
      </c>
      <c r="B3206" t="s">
        <v>320</v>
      </c>
      <c r="C3206">
        <v>2406</v>
      </c>
      <c r="D3206">
        <v>2201</v>
      </c>
      <c r="F3206">
        <v>2010</v>
      </c>
      <c r="G3206">
        <v>6018</v>
      </c>
      <c r="H3206">
        <v>5850.57</v>
      </c>
      <c r="I3206">
        <v>815015.11</v>
      </c>
      <c r="K3206">
        <v>2.7130000000000001</v>
      </c>
      <c r="L3206">
        <v>1E-3</v>
      </c>
      <c r="M3206">
        <v>537436.20299999998</v>
      </c>
      <c r="N3206">
        <v>5.8999999999999997E-2</v>
      </c>
      <c r="O3206">
        <v>38.844000000000001</v>
      </c>
      <c r="P3206">
        <v>1.55E-2</v>
      </c>
      <c r="Q3206">
        <v>9043434.5409999993</v>
      </c>
      <c r="R3206" t="s">
        <v>333</v>
      </c>
      <c r="S3206" t="s">
        <v>38</v>
      </c>
      <c r="T3206" t="s">
        <v>89</v>
      </c>
      <c r="V3206" t="s">
        <v>88</v>
      </c>
      <c r="Y3206" t="s">
        <v>107</v>
      </c>
    </row>
    <row r="3207" spans="1:25" x14ac:dyDescent="0.45">
      <c r="A3207" t="s">
        <v>274</v>
      </c>
      <c r="B3207" t="s">
        <v>320</v>
      </c>
      <c r="C3207">
        <v>2406</v>
      </c>
      <c r="D3207">
        <v>2201</v>
      </c>
      <c r="F3207">
        <v>2011</v>
      </c>
      <c r="G3207">
        <v>6301</v>
      </c>
      <c r="H3207">
        <v>6115.31</v>
      </c>
      <c r="I3207">
        <v>839962.13</v>
      </c>
      <c r="K3207">
        <v>2.77</v>
      </c>
      <c r="L3207">
        <v>1E-3</v>
      </c>
      <c r="M3207">
        <v>548773.47100000002</v>
      </c>
      <c r="N3207">
        <v>5.8999999999999997E-2</v>
      </c>
      <c r="O3207">
        <v>39.500999999999998</v>
      </c>
      <c r="P3207">
        <v>1.55E-2</v>
      </c>
      <c r="Q3207">
        <v>9234106.1319999993</v>
      </c>
      <c r="R3207" t="s">
        <v>333</v>
      </c>
      <c r="S3207" t="s">
        <v>38</v>
      </c>
      <c r="T3207" t="s">
        <v>89</v>
      </c>
      <c r="V3207" t="s">
        <v>88</v>
      </c>
      <c r="Y3207" t="s">
        <v>107</v>
      </c>
    </row>
    <row r="3208" spans="1:25" x14ac:dyDescent="0.45">
      <c r="A3208" t="s">
        <v>274</v>
      </c>
      <c r="B3208" t="s">
        <v>320</v>
      </c>
      <c r="C3208">
        <v>2406</v>
      </c>
      <c r="D3208">
        <v>2201</v>
      </c>
      <c r="F3208">
        <v>2012</v>
      </c>
      <c r="G3208">
        <v>6169</v>
      </c>
      <c r="H3208">
        <v>6091.18</v>
      </c>
      <c r="I3208">
        <v>878633.43</v>
      </c>
      <c r="K3208">
        <v>2.903</v>
      </c>
      <c r="L3208">
        <v>1E-3</v>
      </c>
      <c r="M3208">
        <v>575115.52099999995</v>
      </c>
      <c r="N3208">
        <v>5.8999999999999997E-2</v>
      </c>
      <c r="O3208">
        <v>26.913</v>
      </c>
      <c r="P3208">
        <v>8.5000000000000006E-3</v>
      </c>
      <c r="Q3208">
        <v>9677402.6140000001</v>
      </c>
      <c r="R3208" t="s">
        <v>333</v>
      </c>
      <c r="S3208" t="s">
        <v>38</v>
      </c>
      <c r="T3208" t="s">
        <v>89</v>
      </c>
      <c r="V3208" t="s">
        <v>88</v>
      </c>
      <c r="Y3208" t="s">
        <v>277</v>
      </c>
    </row>
    <row r="3209" spans="1:25" x14ac:dyDescent="0.45">
      <c r="A3209" t="s">
        <v>274</v>
      </c>
      <c r="B3209" t="s">
        <v>320</v>
      </c>
      <c r="C3209">
        <v>2406</v>
      </c>
      <c r="D3209">
        <v>2201</v>
      </c>
      <c r="F3209">
        <v>2013</v>
      </c>
      <c r="G3209">
        <v>7577</v>
      </c>
      <c r="H3209">
        <v>7533.43</v>
      </c>
      <c r="I3209">
        <v>1321315.43</v>
      </c>
      <c r="K3209">
        <v>3.3530000000000002</v>
      </c>
      <c r="L3209">
        <v>1E-3</v>
      </c>
      <c r="M3209">
        <v>664084.47600000002</v>
      </c>
      <c r="N3209">
        <v>5.8999999999999997E-2</v>
      </c>
      <c r="O3209">
        <v>26.538</v>
      </c>
      <c r="P3209">
        <v>6.1999999999999998E-3</v>
      </c>
      <c r="Q3209">
        <v>11174485.748</v>
      </c>
      <c r="R3209" t="s">
        <v>333</v>
      </c>
      <c r="S3209" t="s">
        <v>38</v>
      </c>
      <c r="T3209" t="s">
        <v>89</v>
      </c>
      <c r="V3209" t="s">
        <v>88</v>
      </c>
      <c r="Y3209" t="s">
        <v>277</v>
      </c>
    </row>
    <row r="3210" spans="1:25" x14ac:dyDescent="0.45">
      <c r="A3210" t="s">
        <v>274</v>
      </c>
      <c r="B3210" t="s">
        <v>320</v>
      </c>
      <c r="C3210">
        <v>2406</v>
      </c>
      <c r="D3210">
        <v>2201</v>
      </c>
      <c r="F3210">
        <v>2014</v>
      </c>
      <c r="G3210">
        <v>6183</v>
      </c>
      <c r="H3210">
        <v>6147.98</v>
      </c>
      <c r="I3210">
        <v>1355768.16</v>
      </c>
      <c r="K3210">
        <v>2.7970000000000002</v>
      </c>
      <c r="L3210">
        <v>1E-3</v>
      </c>
      <c r="M3210">
        <v>554091.02099999995</v>
      </c>
      <c r="N3210">
        <v>5.8999999999999997E-2</v>
      </c>
      <c r="O3210">
        <v>21.937999999999999</v>
      </c>
      <c r="P3210">
        <v>5.7999999999999996E-3</v>
      </c>
      <c r="Q3210">
        <v>9323676.6510000005</v>
      </c>
      <c r="R3210" t="s">
        <v>333</v>
      </c>
      <c r="S3210" t="s">
        <v>38</v>
      </c>
      <c r="T3210" t="s">
        <v>89</v>
      </c>
      <c r="V3210" t="s">
        <v>88</v>
      </c>
      <c r="Y3210" t="s">
        <v>277</v>
      </c>
    </row>
    <row r="3211" spans="1:25" x14ac:dyDescent="0.45">
      <c r="A3211" t="s">
        <v>274</v>
      </c>
      <c r="B3211" t="s">
        <v>320</v>
      </c>
      <c r="C3211">
        <v>2406</v>
      </c>
      <c r="D3211">
        <v>2201</v>
      </c>
      <c r="F3211">
        <v>2015</v>
      </c>
      <c r="G3211">
        <v>7519</v>
      </c>
      <c r="H3211">
        <v>7467.28</v>
      </c>
      <c r="I3211">
        <v>1856685.44</v>
      </c>
      <c r="K3211">
        <v>3.9159999999999999</v>
      </c>
      <c r="L3211">
        <v>1E-3</v>
      </c>
      <c r="M3211">
        <v>770208.64199999999</v>
      </c>
      <c r="N3211">
        <v>5.8999999999999997E-2</v>
      </c>
      <c r="O3211">
        <v>31.138999999999999</v>
      </c>
      <c r="P3211">
        <v>6.7999999999999996E-3</v>
      </c>
      <c r="Q3211">
        <v>12958909.858999999</v>
      </c>
      <c r="R3211" t="s">
        <v>333</v>
      </c>
      <c r="S3211" t="s">
        <v>38</v>
      </c>
      <c r="T3211" t="s">
        <v>89</v>
      </c>
      <c r="V3211" t="s">
        <v>88</v>
      </c>
      <c r="Y3211" t="s">
        <v>297</v>
      </c>
    </row>
    <row r="3212" spans="1:25" x14ac:dyDescent="0.45">
      <c r="A3212" t="s">
        <v>274</v>
      </c>
      <c r="B3212" t="s">
        <v>320</v>
      </c>
      <c r="C3212">
        <v>2406</v>
      </c>
      <c r="D3212">
        <v>2201</v>
      </c>
      <c r="F3212">
        <v>2016</v>
      </c>
      <c r="G3212">
        <v>6622</v>
      </c>
      <c r="H3212">
        <v>6562.76</v>
      </c>
      <c r="I3212">
        <v>1616419.7</v>
      </c>
      <c r="K3212">
        <v>3.3820000000000001</v>
      </c>
      <c r="L3212">
        <v>1E-3</v>
      </c>
      <c r="M3212">
        <v>669503.93599999999</v>
      </c>
      <c r="N3212">
        <v>5.8999999999999997E-2</v>
      </c>
      <c r="O3212">
        <v>29.401</v>
      </c>
      <c r="P3212">
        <v>7.9000000000000008E-3</v>
      </c>
      <c r="Q3212">
        <v>11262798.744999999</v>
      </c>
      <c r="R3212" t="s">
        <v>333</v>
      </c>
      <c r="S3212" t="s">
        <v>38</v>
      </c>
      <c r="T3212" t="s">
        <v>89</v>
      </c>
      <c r="V3212" t="s">
        <v>88</v>
      </c>
      <c r="Y3212" t="s">
        <v>297</v>
      </c>
    </row>
    <row r="3213" spans="1:25" x14ac:dyDescent="0.45">
      <c r="A3213" t="s">
        <v>274</v>
      </c>
      <c r="B3213" t="s">
        <v>320</v>
      </c>
      <c r="C3213">
        <v>2406</v>
      </c>
      <c r="D3213">
        <v>2201</v>
      </c>
      <c r="F3213">
        <v>2017</v>
      </c>
      <c r="G3213">
        <v>6517</v>
      </c>
      <c r="H3213">
        <v>6435.52</v>
      </c>
      <c r="I3213">
        <v>1480321.73</v>
      </c>
      <c r="K3213">
        <v>3.1320000000000001</v>
      </c>
      <c r="L3213">
        <v>1E-3</v>
      </c>
      <c r="M3213">
        <v>620738.03899999999</v>
      </c>
      <c r="N3213">
        <v>5.91E-2</v>
      </c>
      <c r="O3213">
        <v>30.888999999999999</v>
      </c>
      <c r="P3213">
        <v>9.4000000000000004E-3</v>
      </c>
      <c r="Q3213">
        <v>10438370.447000001</v>
      </c>
      <c r="R3213" t="s">
        <v>333</v>
      </c>
      <c r="S3213" t="s">
        <v>38</v>
      </c>
      <c r="T3213" t="s">
        <v>89</v>
      </c>
      <c r="V3213" t="s">
        <v>88</v>
      </c>
      <c r="Y3213" t="s">
        <v>299</v>
      </c>
    </row>
    <row r="3214" spans="1:25" x14ac:dyDescent="0.45">
      <c r="A3214" t="s">
        <v>274</v>
      </c>
      <c r="B3214" t="s">
        <v>320</v>
      </c>
      <c r="C3214">
        <v>2406</v>
      </c>
      <c r="D3214">
        <v>2201</v>
      </c>
      <c r="F3214">
        <v>2018</v>
      </c>
      <c r="G3214">
        <v>6313</v>
      </c>
      <c r="H3214">
        <v>6165.11</v>
      </c>
      <c r="I3214">
        <v>1464364.66</v>
      </c>
      <c r="K3214">
        <v>3.085</v>
      </c>
      <c r="L3214">
        <v>1E-3</v>
      </c>
      <c r="M3214">
        <v>615236.076</v>
      </c>
      <c r="N3214">
        <v>5.9400000000000001E-2</v>
      </c>
      <c r="O3214">
        <v>37.116</v>
      </c>
      <c r="P3214">
        <v>1.2999999999999999E-2</v>
      </c>
      <c r="Q3214">
        <v>10281086.513</v>
      </c>
      <c r="R3214" t="s">
        <v>333</v>
      </c>
      <c r="S3214" t="s">
        <v>38</v>
      </c>
      <c r="T3214" t="s">
        <v>89</v>
      </c>
      <c r="V3214" t="s">
        <v>88</v>
      </c>
      <c r="Y3214" t="s">
        <v>299</v>
      </c>
    </row>
    <row r="3215" spans="1:25" x14ac:dyDescent="0.45">
      <c r="A3215" t="s">
        <v>274</v>
      </c>
      <c r="B3215" t="s">
        <v>320</v>
      </c>
      <c r="C3215">
        <v>2406</v>
      </c>
      <c r="D3215">
        <v>2201</v>
      </c>
      <c r="F3215">
        <v>2019</v>
      </c>
      <c r="G3215">
        <v>6241</v>
      </c>
      <c r="H3215">
        <v>6063.79</v>
      </c>
      <c r="I3215">
        <v>1351980.8</v>
      </c>
      <c r="K3215">
        <v>2.9140000000000001</v>
      </c>
      <c r="L3215">
        <v>1E-3</v>
      </c>
      <c r="M3215">
        <v>577172.53599999996</v>
      </c>
      <c r="N3215">
        <v>5.8999999999999997E-2</v>
      </c>
      <c r="O3215">
        <v>36.853999999999999</v>
      </c>
      <c r="P3215">
        <v>1.4200000000000001E-2</v>
      </c>
      <c r="Q3215">
        <v>9711485.4829999991</v>
      </c>
      <c r="R3215" t="s">
        <v>333</v>
      </c>
      <c r="S3215" t="s">
        <v>38</v>
      </c>
      <c r="T3215" t="s">
        <v>89</v>
      </c>
      <c r="V3215" t="s">
        <v>88</v>
      </c>
      <c r="Y3215" t="s">
        <v>299</v>
      </c>
    </row>
    <row r="3216" spans="1:25" x14ac:dyDescent="0.45">
      <c r="A3216" t="s">
        <v>274</v>
      </c>
      <c r="B3216" t="s">
        <v>320</v>
      </c>
      <c r="C3216">
        <v>2406</v>
      </c>
      <c r="D3216">
        <v>2201</v>
      </c>
      <c r="F3216">
        <v>2020</v>
      </c>
      <c r="G3216">
        <v>3797</v>
      </c>
      <c r="H3216">
        <v>3667.87</v>
      </c>
      <c r="I3216">
        <v>856428.64</v>
      </c>
      <c r="K3216">
        <v>1.861</v>
      </c>
      <c r="L3216">
        <v>1E-3</v>
      </c>
      <c r="M3216">
        <v>368565.28700000001</v>
      </c>
      <c r="N3216">
        <v>5.8999999999999997E-2</v>
      </c>
      <c r="O3216">
        <v>25.812999999999999</v>
      </c>
      <c r="P3216">
        <v>1.6299999999999999E-2</v>
      </c>
      <c r="Q3216">
        <v>6201777.5870000003</v>
      </c>
      <c r="R3216" t="s">
        <v>333</v>
      </c>
      <c r="S3216" t="s">
        <v>38</v>
      </c>
      <c r="T3216" t="s">
        <v>89</v>
      </c>
      <c r="V3216" t="s">
        <v>88</v>
      </c>
      <c r="Y3216" t="s">
        <v>147</v>
      </c>
    </row>
    <row r="3217" spans="1:25" x14ac:dyDescent="0.45">
      <c r="A3217" t="s">
        <v>274</v>
      </c>
      <c r="B3217" t="s">
        <v>320</v>
      </c>
      <c r="C3217">
        <v>2406</v>
      </c>
      <c r="D3217">
        <v>2201</v>
      </c>
      <c r="F3217">
        <v>2021</v>
      </c>
      <c r="G3217">
        <v>3207</v>
      </c>
      <c r="H3217">
        <v>3060.91</v>
      </c>
      <c r="I3217">
        <v>664185.02</v>
      </c>
      <c r="K3217">
        <v>1.4390000000000001</v>
      </c>
      <c r="L3217">
        <v>1E-3</v>
      </c>
      <c r="M3217">
        <v>285009.88299999997</v>
      </c>
      <c r="N3217">
        <v>5.91E-2</v>
      </c>
      <c r="O3217">
        <v>25.25</v>
      </c>
      <c r="P3217">
        <v>2.1399999999999999E-2</v>
      </c>
      <c r="Q3217">
        <v>4794953.3720000004</v>
      </c>
      <c r="R3217" t="s">
        <v>333</v>
      </c>
      <c r="S3217" t="s">
        <v>38</v>
      </c>
      <c r="T3217" t="s">
        <v>89</v>
      </c>
      <c r="V3217" t="s">
        <v>88</v>
      </c>
      <c r="Y3217" t="s">
        <v>152</v>
      </c>
    </row>
    <row r="3218" spans="1:25" x14ac:dyDescent="0.45">
      <c r="A3218" t="s">
        <v>274</v>
      </c>
      <c r="B3218" t="s">
        <v>320</v>
      </c>
      <c r="C3218">
        <v>2406</v>
      </c>
      <c r="D3218">
        <v>2201</v>
      </c>
      <c r="F3218">
        <v>2022</v>
      </c>
      <c r="G3218">
        <v>5777</v>
      </c>
      <c r="H3218">
        <v>5594.46</v>
      </c>
      <c r="I3218">
        <v>1240117.73</v>
      </c>
      <c r="K3218">
        <v>2.6360000000000001</v>
      </c>
      <c r="L3218">
        <v>1E-3</v>
      </c>
      <c r="M3218">
        <v>522107.91600000003</v>
      </c>
      <c r="N3218">
        <v>5.91E-2</v>
      </c>
      <c r="O3218">
        <v>40.527000000000001</v>
      </c>
      <c r="P3218">
        <v>1.77E-2</v>
      </c>
      <c r="Q3218">
        <v>8784646.8959999997</v>
      </c>
      <c r="R3218" t="s">
        <v>333</v>
      </c>
      <c r="S3218" t="s">
        <v>38</v>
      </c>
      <c r="T3218" t="s">
        <v>89</v>
      </c>
      <c r="V3218" t="s">
        <v>88</v>
      </c>
      <c r="Y3218" t="s">
        <v>152</v>
      </c>
    </row>
    <row r="3219" spans="1:25" x14ac:dyDescent="0.45">
      <c r="A3219" t="s">
        <v>274</v>
      </c>
      <c r="B3219" t="s">
        <v>320</v>
      </c>
      <c r="C3219">
        <v>2406</v>
      </c>
      <c r="D3219">
        <v>2201</v>
      </c>
      <c r="F3219">
        <v>2023</v>
      </c>
      <c r="G3219">
        <v>6008</v>
      </c>
      <c r="H3219">
        <v>5868.03</v>
      </c>
      <c r="I3219">
        <v>1351909.71</v>
      </c>
      <c r="K3219">
        <v>2.88</v>
      </c>
      <c r="L3219">
        <v>1E-3</v>
      </c>
      <c r="M3219">
        <v>570560.90300000005</v>
      </c>
      <c r="N3219">
        <v>5.8999999999999997E-2</v>
      </c>
      <c r="O3219">
        <v>32.856999999999999</v>
      </c>
      <c r="P3219">
        <v>1.1900000000000001E-2</v>
      </c>
      <c r="Q3219">
        <v>9600748.6370000001</v>
      </c>
      <c r="R3219" t="s">
        <v>333</v>
      </c>
      <c r="S3219" t="s">
        <v>38</v>
      </c>
      <c r="T3219" t="s">
        <v>89</v>
      </c>
      <c r="V3219" t="s">
        <v>88</v>
      </c>
      <c r="Y3219" t="s">
        <v>152</v>
      </c>
    </row>
    <row r="3220" spans="1:25" x14ac:dyDescent="0.45">
      <c r="A3220" t="s">
        <v>274</v>
      </c>
      <c r="B3220" t="s">
        <v>320</v>
      </c>
      <c r="C3220">
        <v>2406</v>
      </c>
      <c r="D3220">
        <v>2201</v>
      </c>
      <c r="F3220">
        <v>2024</v>
      </c>
      <c r="G3220">
        <v>2911</v>
      </c>
      <c r="H3220">
        <v>2848</v>
      </c>
      <c r="I3220">
        <v>643457.5</v>
      </c>
      <c r="K3220">
        <v>1.3859999999999999</v>
      </c>
      <c r="L3220">
        <v>1E-3</v>
      </c>
      <c r="M3220">
        <v>274528.16700000002</v>
      </c>
      <c r="N3220">
        <v>5.91E-2</v>
      </c>
      <c r="O3220">
        <v>15.654</v>
      </c>
      <c r="P3220">
        <v>1.17E-2</v>
      </c>
      <c r="Q3220">
        <v>4618605.9960000003</v>
      </c>
      <c r="R3220" t="s">
        <v>333</v>
      </c>
      <c r="S3220" t="s">
        <v>38</v>
      </c>
      <c r="T3220" t="s">
        <v>89</v>
      </c>
      <c r="V3220" t="s">
        <v>88</v>
      </c>
      <c r="Y3220" t="s">
        <v>152</v>
      </c>
    </row>
    <row r="3221" spans="1:25" x14ac:dyDescent="0.45">
      <c r="A3221" t="s">
        <v>274</v>
      </c>
      <c r="B3221" t="s">
        <v>320</v>
      </c>
      <c r="C3221">
        <v>2406</v>
      </c>
      <c r="D3221">
        <v>5</v>
      </c>
      <c r="F3221">
        <v>2009</v>
      </c>
      <c r="G3221">
        <v>337</v>
      </c>
      <c r="H3221">
        <v>276.79000000000002</v>
      </c>
      <c r="I3221">
        <v>21270.639999999999</v>
      </c>
      <c r="K3221">
        <v>0.41799999999999998</v>
      </c>
      <c r="L3221">
        <v>3.5999999999999999E-3</v>
      </c>
      <c r="M3221">
        <v>15695.65</v>
      </c>
      <c r="N3221">
        <v>6.1699999999999998E-2</v>
      </c>
      <c r="O3221">
        <v>7.6239999999999997</v>
      </c>
      <c r="P3221">
        <v>7.0499999999999993E-2</v>
      </c>
      <c r="Q3221">
        <v>253007.18100000001</v>
      </c>
      <c r="R3221" t="s">
        <v>333</v>
      </c>
      <c r="S3221" t="s">
        <v>38</v>
      </c>
      <c r="T3221" t="s">
        <v>28</v>
      </c>
      <c r="V3221" t="s">
        <v>302</v>
      </c>
      <c r="Y3221" t="s">
        <v>107</v>
      </c>
    </row>
    <row r="3222" spans="1:25" x14ac:dyDescent="0.45">
      <c r="A3222" t="s">
        <v>274</v>
      </c>
      <c r="B3222" t="s">
        <v>320</v>
      </c>
      <c r="C3222">
        <v>2406</v>
      </c>
      <c r="D3222">
        <v>5</v>
      </c>
      <c r="F3222">
        <v>2010</v>
      </c>
      <c r="G3222">
        <v>621</v>
      </c>
      <c r="H3222">
        <v>523.66999999999996</v>
      </c>
      <c r="I3222">
        <v>37809.71</v>
      </c>
      <c r="K3222">
        <v>0.32600000000000001</v>
      </c>
      <c r="L3222">
        <v>1.9E-3</v>
      </c>
      <c r="M3222">
        <v>26547.058000000001</v>
      </c>
      <c r="N3222">
        <v>6.0199999999999997E-2</v>
      </c>
      <c r="O3222">
        <v>8.2029999999999994</v>
      </c>
      <c r="P3222">
        <v>4.7100000000000003E-2</v>
      </c>
      <c r="Q3222">
        <v>438760.57299999997</v>
      </c>
      <c r="R3222" t="s">
        <v>333</v>
      </c>
      <c r="S3222" t="s">
        <v>38</v>
      </c>
      <c r="T3222" t="s">
        <v>28</v>
      </c>
      <c r="V3222" t="s">
        <v>302</v>
      </c>
      <c r="Y3222" t="s">
        <v>107</v>
      </c>
    </row>
    <row r="3223" spans="1:25" x14ac:dyDescent="0.45">
      <c r="A3223" t="s">
        <v>274</v>
      </c>
      <c r="B3223" t="s">
        <v>320</v>
      </c>
      <c r="C3223">
        <v>2406</v>
      </c>
      <c r="D3223">
        <v>5</v>
      </c>
      <c r="F3223">
        <v>2011</v>
      </c>
      <c r="G3223">
        <v>382</v>
      </c>
      <c r="H3223">
        <v>315.91000000000003</v>
      </c>
      <c r="I3223">
        <v>22469.49</v>
      </c>
      <c r="K3223">
        <v>0.17599999999999999</v>
      </c>
      <c r="L3223">
        <v>1.9E-3</v>
      </c>
      <c r="M3223">
        <v>13436.290999999999</v>
      </c>
      <c r="N3223">
        <v>6.0400000000000002E-2</v>
      </c>
      <c r="O3223">
        <v>5.524</v>
      </c>
      <c r="P3223">
        <v>5.7099999999999998E-2</v>
      </c>
      <c r="Q3223">
        <v>220932.79800000001</v>
      </c>
      <c r="R3223" t="s">
        <v>333</v>
      </c>
      <c r="S3223" t="s">
        <v>38</v>
      </c>
      <c r="T3223" t="s">
        <v>28</v>
      </c>
      <c r="V3223" t="s">
        <v>302</v>
      </c>
      <c r="Y3223" t="s">
        <v>107</v>
      </c>
    </row>
    <row r="3224" spans="1:25" x14ac:dyDescent="0.45">
      <c r="A3224" t="s">
        <v>274</v>
      </c>
      <c r="B3224" t="s">
        <v>320</v>
      </c>
      <c r="C3224">
        <v>2406</v>
      </c>
      <c r="D3224">
        <v>5</v>
      </c>
      <c r="F3224">
        <v>2012</v>
      </c>
      <c r="G3224">
        <v>336</v>
      </c>
      <c r="H3224">
        <v>274.19</v>
      </c>
      <c r="I3224">
        <v>19075.740000000002</v>
      </c>
      <c r="K3224">
        <v>6.4000000000000001E-2</v>
      </c>
      <c r="L3224">
        <v>1E-3</v>
      </c>
      <c r="M3224">
        <v>12595.94</v>
      </c>
      <c r="N3224">
        <v>5.91E-2</v>
      </c>
      <c r="O3224">
        <v>4.51</v>
      </c>
      <c r="P3224">
        <v>5.3699999999999998E-2</v>
      </c>
      <c r="Q3224">
        <v>211938.26199999999</v>
      </c>
      <c r="R3224" t="s">
        <v>333</v>
      </c>
      <c r="S3224" t="s">
        <v>38</v>
      </c>
      <c r="T3224" t="s">
        <v>28</v>
      </c>
      <c r="V3224" t="s">
        <v>302</v>
      </c>
      <c r="Y3224" t="s">
        <v>277</v>
      </c>
    </row>
    <row r="3225" spans="1:25" x14ac:dyDescent="0.45">
      <c r="A3225" t="s">
        <v>274</v>
      </c>
      <c r="B3225" t="s">
        <v>320</v>
      </c>
      <c r="C3225">
        <v>2406</v>
      </c>
      <c r="D3225">
        <v>5</v>
      </c>
      <c r="F3225">
        <v>2013</v>
      </c>
      <c r="G3225">
        <v>299</v>
      </c>
      <c r="H3225">
        <v>246.96</v>
      </c>
      <c r="I3225">
        <v>17528.71</v>
      </c>
      <c r="K3225">
        <v>5.8000000000000003E-2</v>
      </c>
      <c r="L3225">
        <v>1.1000000000000001E-3</v>
      </c>
      <c r="M3225">
        <v>11493</v>
      </c>
      <c r="N3225">
        <v>5.91E-2</v>
      </c>
      <c r="O3225">
        <v>3.8839999999999999</v>
      </c>
      <c r="P3225">
        <v>4.9799999999999997E-2</v>
      </c>
      <c r="Q3225">
        <v>193387.769</v>
      </c>
      <c r="R3225" t="s">
        <v>333</v>
      </c>
      <c r="S3225" t="s">
        <v>38</v>
      </c>
      <c r="T3225" t="s">
        <v>28</v>
      </c>
      <c r="V3225" t="s">
        <v>302</v>
      </c>
      <c r="Y3225" t="s">
        <v>277</v>
      </c>
    </row>
    <row r="3226" spans="1:25" x14ac:dyDescent="0.45">
      <c r="A3226" t="s">
        <v>274</v>
      </c>
      <c r="B3226" t="s">
        <v>320</v>
      </c>
      <c r="C3226">
        <v>2406</v>
      </c>
      <c r="D3226">
        <v>5</v>
      </c>
      <c r="F3226">
        <v>2014</v>
      </c>
      <c r="G3226">
        <v>314</v>
      </c>
      <c r="H3226">
        <v>240.5</v>
      </c>
      <c r="I3226">
        <v>16507.5</v>
      </c>
      <c r="K3226">
        <v>0.22600000000000001</v>
      </c>
      <c r="L3226">
        <v>3.7000000000000002E-3</v>
      </c>
      <c r="M3226">
        <v>12627.088</v>
      </c>
      <c r="N3226">
        <v>6.2799999999999995E-2</v>
      </c>
      <c r="O3226">
        <v>6.3419999999999996</v>
      </c>
      <c r="P3226">
        <v>8.5099999999999995E-2</v>
      </c>
      <c r="Q3226">
        <v>204962.446</v>
      </c>
      <c r="R3226" t="s">
        <v>333</v>
      </c>
      <c r="S3226" t="s">
        <v>38</v>
      </c>
      <c r="T3226" t="s">
        <v>28</v>
      </c>
      <c r="V3226" t="s">
        <v>302</v>
      </c>
      <c r="Y3226" t="s">
        <v>277</v>
      </c>
    </row>
    <row r="3227" spans="1:25" x14ac:dyDescent="0.45">
      <c r="A3227" t="s">
        <v>274</v>
      </c>
      <c r="B3227" t="s">
        <v>320</v>
      </c>
      <c r="C3227">
        <v>2406</v>
      </c>
      <c r="D3227">
        <v>5</v>
      </c>
      <c r="F3227">
        <v>2015</v>
      </c>
      <c r="G3227">
        <v>316</v>
      </c>
      <c r="H3227">
        <v>269.33</v>
      </c>
      <c r="I3227">
        <v>18296.11</v>
      </c>
      <c r="K3227">
        <v>0.29499999999999998</v>
      </c>
      <c r="L3227">
        <v>2.8999999999999998E-3</v>
      </c>
      <c r="M3227">
        <v>15308.411</v>
      </c>
      <c r="N3227">
        <v>6.1899999999999997E-2</v>
      </c>
      <c r="O3227">
        <v>7.3579999999999997</v>
      </c>
      <c r="P3227">
        <v>6.9400000000000003E-2</v>
      </c>
      <c r="Q3227">
        <v>247157.36900000001</v>
      </c>
      <c r="R3227" t="s">
        <v>333</v>
      </c>
      <c r="S3227" t="s">
        <v>38</v>
      </c>
      <c r="T3227" t="s">
        <v>28</v>
      </c>
      <c r="V3227" t="s">
        <v>302</v>
      </c>
      <c r="Y3227" t="s">
        <v>297</v>
      </c>
    </row>
    <row r="3228" spans="1:25" x14ac:dyDescent="0.45">
      <c r="A3228" t="s">
        <v>274</v>
      </c>
      <c r="B3228" t="s">
        <v>320</v>
      </c>
      <c r="C3228">
        <v>2406</v>
      </c>
      <c r="D3228">
        <v>5</v>
      </c>
      <c r="F3228">
        <v>2016</v>
      </c>
      <c r="G3228">
        <v>317</v>
      </c>
      <c r="H3228">
        <v>253.9</v>
      </c>
      <c r="I3228">
        <v>17936.93</v>
      </c>
      <c r="K3228">
        <v>6.2E-2</v>
      </c>
      <c r="L3228">
        <v>1E-3</v>
      </c>
      <c r="M3228">
        <v>11937.725</v>
      </c>
      <c r="N3228">
        <v>5.9900000000000002E-2</v>
      </c>
      <c r="O3228">
        <v>3.9220000000000002</v>
      </c>
      <c r="P3228">
        <v>5.4699999999999999E-2</v>
      </c>
      <c r="Q3228">
        <v>198866.10200000001</v>
      </c>
      <c r="R3228" t="s">
        <v>333</v>
      </c>
      <c r="S3228" t="s">
        <v>38</v>
      </c>
      <c r="T3228" t="s">
        <v>28</v>
      </c>
      <c r="V3228" t="s">
        <v>302</v>
      </c>
      <c r="Y3228" t="s">
        <v>297</v>
      </c>
    </row>
    <row r="3229" spans="1:25" x14ac:dyDescent="0.45">
      <c r="A3229" t="s">
        <v>274</v>
      </c>
      <c r="B3229" t="s">
        <v>320</v>
      </c>
      <c r="C3229">
        <v>2406</v>
      </c>
      <c r="D3229">
        <v>5</v>
      </c>
      <c r="F3229">
        <v>2017</v>
      </c>
      <c r="G3229">
        <v>205</v>
      </c>
      <c r="H3229">
        <v>145.06</v>
      </c>
      <c r="I3229">
        <v>9402.15</v>
      </c>
      <c r="K3229">
        <v>3.1E-2</v>
      </c>
      <c r="L3229">
        <v>1E-3</v>
      </c>
      <c r="M3229">
        <v>6192.4040000000005</v>
      </c>
      <c r="N3229">
        <v>5.8799999999999998E-2</v>
      </c>
      <c r="O3229">
        <v>1.98</v>
      </c>
      <c r="P3229">
        <v>5.5899999999999998E-2</v>
      </c>
      <c r="Q3229">
        <v>104210.95699999999</v>
      </c>
      <c r="R3229" t="s">
        <v>333</v>
      </c>
      <c r="S3229" t="s">
        <v>38</v>
      </c>
      <c r="T3229" t="s">
        <v>28</v>
      </c>
      <c r="V3229" t="s">
        <v>302</v>
      </c>
      <c r="Y3229" t="s">
        <v>299</v>
      </c>
    </row>
    <row r="3230" spans="1:25" x14ac:dyDescent="0.45">
      <c r="A3230" t="s">
        <v>274</v>
      </c>
      <c r="B3230" t="s">
        <v>320</v>
      </c>
      <c r="C3230">
        <v>2406</v>
      </c>
      <c r="D3230">
        <v>5</v>
      </c>
      <c r="F3230">
        <v>2018</v>
      </c>
      <c r="G3230">
        <v>179</v>
      </c>
      <c r="H3230">
        <v>111.33</v>
      </c>
      <c r="I3230">
        <v>6857</v>
      </c>
      <c r="K3230">
        <v>2.3E-2</v>
      </c>
      <c r="L3230">
        <v>1E-3</v>
      </c>
      <c r="M3230">
        <v>4586.5079999999998</v>
      </c>
      <c r="N3230">
        <v>5.9700000000000003E-2</v>
      </c>
      <c r="O3230">
        <v>1.333</v>
      </c>
      <c r="P3230">
        <v>5.6599999999999998E-2</v>
      </c>
      <c r="Q3230">
        <v>77158.445999999996</v>
      </c>
      <c r="R3230" t="s">
        <v>333</v>
      </c>
      <c r="S3230" t="s">
        <v>38</v>
      </c>
      <c r="T3230" t="s">
        <v>28</v>
      </c>
      <c r="V3230" t="s">
        <v>302</v>
      </c>
      <c r="Y3230" t="s">
        <v>299</v>
      </c>
    </row>
    <row r="3231" spans="1:25" x14ac:dyDescent="0.45">
      <c r="A3231" t="s">
        <v>274</v>
      </c>
      <c r="B3231" t="s">
        <v>320</v>
      </c>
      <c r="C3231">
        <v>2406</v>
      </c>
      <c r="D3231">
        <v>5</v>
      </c>
      <c r="F3231">
        <v>2019</v>
      </c>
      <c r="G3231">
        <v>138</v>
      </c>
      <c r="H3231">
        <v>69.7</v>
      </c>
      <c r="I3231">
        <v>3899.28</v>
      </c>
      <c r="K3231">
        <v>1.7999999999999999E-2</v>
      </c>
      <c r="L3231">
        <v>1E-3</v>
      </c>
      <c r="M3231">
        <v>2918.855</v>
      </c>
      <c r="N3231">
        <v>6.1699999999999998E-2</v>
      </c>
      <c r="O3231">
        <v>1.494</v>
      </c>
      <c r="P3231">
        <v>8.6300000000000002E-2</v>
      </c>
      <c r="Q3231">
        <v>45694.124000000003</v>
      </c>
      <c r="R3231" t="s">
        <v>333</v>
      </c>
      <c r="S3231" t="s">
        <v>38</v>
      </c>
      <c r="T3231" t="s">
        <v>28</v>
      </c>
      <c r="V3231" t="s">
        <v>302</v>
      </c>
      <c r="Y3231" t="s">
        <v>299</v>
      </c>
    </row>
    <row r="3232" spans="1:25" x14ac:dyDescent="0.45">
      <c r="A3232" t="s">
        <v>274</v>
      </c>
      <c r="B3232" t="s">
        <v>320</v>
      </c>
      <c r="C3232">
        <v>2406</v>
      </c>
      <c r="D3232">
        <v>5</v>
      </c>
      <c r="F3232">
        <v>2020</v>
      </c>
      <c r="G3232">
        <v>108</v>
      </c>
      <c r="H3232">
        <v>50.51</v>
      </c>
      <c r="I3232">
        <v>2483.4699999999998</v>
      </c>
      <c r="K3232">
        <v>0.01</v>
      </c>
      <c r="L3232">
        <v>1E-3</v>
      </c>
      <c r="M3232">
        <v>1836.6590000000001</v>
      </c>
      <c r="N3232">
        <v>6.0100000000000001E-2</v>
      </c>
      <c r="O3232">
        <v>0.77</v>
      </c>
      <c r="P3232">
        <v>8.0500000000000002E-2</v>
      </c>
      <c r="Q3232">
        <v>30287.616000000002</v>
      </c>
      <c r="R3232" t="s">
        <v>333</v>
      </c>
      <c r="S3232" t="s">
        <v>38</v>
      </c>
      <c r="T3232" t="s">
        <v>28</v>
      </c>
      <c r="V3232" t="s">
        <v>302</v>
      </c>
      <c r="Y3232" t="s">
        <v>147</v>
      </c>
    </row>
    <row r="3233" spans="1:25" x14ac:dyDescent="0.45">
      <c r="A3233" t="s">
        <v>274</v>
      </c>
      <c r="B3233" t="s">
        <v>320</v>
      </c>
      <c r="C3233">
        <v>2406</v>
      </c>
      <c r="D3233">
        <v>5</v>
      </c>
      <c r="F3233">
        <v>2021</v>
      </c>
      <c r="G3233">
        <v>192</v>
      </c>
      <c r="H3233">
        <v>123.55</v>
      </c>
      <c r="I3233">
        <v>7379.72</v>
      </c>
      <c r="K3233">
        <v>2.5999999999999999E-2</v>
      </c>
      <c r="L3233">
        <v>1E-3</v>
      </c>
      <c r="M3233">
        <v>5019.7250000000004</v>
      </c>
      <c r="N3233">
        <v>5.8099999999999999E-2</v>
      </c>
      <c r="O3233">
        <v>1.444</v>
      </c>
      <c r="P3233">
        <v>5.6599999999999998E-2</v>
      </c>
      <c r="Q3233">
        <v>84236.437000000005</v>
      </c>
      <c r="R3233" t="s">
        <v>333</v>
      </c>
      <c r="S3233" t="s">
        <v>38</v>
      </c>
      <c r="T3233" t="s">
        <v>28</v>
      </c>
      <c r="V3233" t="s">
        <v>302</v>
      </c>
      <c r="Y3233" t="s">
        <v>152</v>
      </c>
    </row>
    <row r="3234" spans="1:25" x14ac:dyDescent="0.45">
      <c r="A3234" t="s">
        <v>274</v>
      </c>
      <c r="B3234" t="s">
        <v>320</v>
      </c>
      <c r="C3234">
        <v>2406</v>
      </c>
      <c r="D3234">
        <v>5</v>
      </c>
      <c r="F3234">
        <v>2022</v>
      </c>
      <c r="G3234">
        <v>330</v>
      </c>
      <c r="H3234">
        <v>258.64999999999998</v>
      </c>
      <c r="I3234">
        <v>17969.12</v>
      </c>
      <c r="K3234">
        <v>8.2000000000000003E-2</v>
      </c>
      <c r="L3234">
        <v>1E-3</v>
      </c>
      <c r="M3234">
        <v>13164.564</v>
      </c>
      <c r="N3234">
        <v>6.2600000000000003E-2</v>
      </c>
      <c r="O3234">
        <v>5.8369999999999997</v>
      </c>
      <c r="P3234">
        <v>6.3799999999999996E-2</v>
      </c>
      <c r="Q3234">
        <v>202827.79699999999</v>
      </c>
      <c r="R3234" t="s">
        <v>333</v>
      </c>
      <c r="S3234" t="s">
        <v>38</v>
      </c>
      <c r="T3234" t="s">
        <v>28</v>
      </c>
      <c r="V3234" t="s">
        <v>302</v>
      </c>
      <c r="Y3234" t="s">
        <v>152</v>
      </c>
    </row>
    <row r="3235" spans="1:25" x14ac:dyDescent="0.45">
      <c r="A3235" t="s">
        <v>274</v>
      </c>
      <c r="B3235" t="s">
        <v>320</v>
      </c>
      <c r="C3235">
        <v>2406</v>
      </c>
      <c r="D3235">
        <v>5</v>
      </c>
      <c r="F3235">
        <v>2023</v>
      </c>
      <c r="G3235">
        <v>114</v>
      </c>
      <c r="H3235">
        <v>82.25</v>
      </c>
      <c r="I3235">
        <v>5134.17</v>
      </c>
      <c r="K3235">
        <v>1.7999999999999999E-2</v>
      </c>
      <c r="L3235">
        <v>1E-3</v>
      </c>
      <c r="M3235">
        <v>3608.0509999999999</v>
      </c>
      <c r="N3235">
        <v>5.8200000000000002E-2</v>
      </c>
      <c r="O3235">
        <v>1.371</v>
      </c>
      <c r="P3235">
        <v>6.1600000000000002E-2</v>
      </c>
      <c r="Q3235">
        <v>60447.909</v>
      </c>
      <c r="R3235" t="s">
        <v>333</v>
      </c>
      <c r="S3235" t="s">
        <v>38</v>
      </c>
      <c r="T3235" t="s">
        <v>28</v>
      </c>
      <c r="V3235" t="s">
        <v>302</v>
      </c>
      <c r="Y3235" t="s">
        <v>152</v>
      </c>
    </row>
    <row r="3236" spans="1:25" x14ac:dyDescent="0.45">
      <c r="A3236" t="s">
        <v>274</v>
      </c>
      <c r="B3236" t="s">
        <v>320</v>
      </c>
      <c r="C3236">
        <v>2406</v>
      </c>
      <c r="D3236">
        <v>5</v>
      </c>
      <c r="F3236">
        <v>2024</v>
      </c>
      <c r="G3236">
        <v>78</v>
      </c>
      <c r="H3236">
        <v>50.78</v>
      </c>
      <c r="I3236">
        <v>2993.02</v>
      </c>
      <c r="K3236">
        <v>1.2E-2</v>
      </c>
      <c r="L3236">
        <v>8.9999999999999998E-4</v>
      </c>
      <c r="M3236">
        <v>2293.3159999999998</v>
      </c>
      <c r="N3236">
        <v>5.7500000000000002E-2</v>
      </c>
      <c r="O3236">
        <v>0.84799999999999998</v>
      </c>
      <c r="P3236">
        <v>5.7500000000000002E-2</v>
      </c>
      <c r="Q3236">
        <v>38002.803</v>
      </c>
      <c r="R3236" t="s">
        <v>333</v>
      </c>
      <c r="S3236" t="s">
        <v>38</v>
      </c>
      <c r="T3236" t="s">
        <v>28</v>
      </c>
      <c r="V3236" t="s">
        <v>302</v>
      </c>
      <c r="Y3236" t="s">
        <v>152</v>
      </c>
    </row>
    <row r="3237" spans="1:25" x14ac:dyDescent="0.45">
      <c r="A3237" t="s">
        <v>274</v>
      </c>
      <c r="B3237" t="s">
        <v>320</v>
      </c>
      <c r="C3237">
        <v>2406</v>
      </c>
      <c r="D3237">
        <v>6</v>
      </c>
      <c r="F3237">
        <v>2009</v>
      </c>
      <c r="G3237">
        <v>274</v>
      </c>
      <c r="H3237">
        <v>226.05</v>
      </c>
      <c r="I3237">
        <v>17682.490000000002</v>
      </c>
      <c r="K3237">
        <v>0.27200000000000002</v>
      </c>
      <c r="L3237">
        <v>2.5999999999999999E-3</v>
      </c>
      <c r="M3237">
        <v>13443.349</v>
      </c>
      <c r="N3237">
        <v>6.0600000000000001E-2</v>
      </c>
      <c r="O3237">
        <v>5.4749999999999996</v>
      </c>
      <c r="P3237">
        <v>5.8400000000000001E-2</v>
      </c>
      <c r="Q3237">
        <v>219530.98199999999</v>
      </c>
      <c r="R3237" t="s">
        <v>333</v>
      </c>
      <c r="S3237" t="s">
        <v>38</v>
      </c>
      <c r="T3237" t="s">
        <v>28</v>
      </c>
      <c r="V3237" t="s">
        <v>302</v>
      </c>
      <c r="Y3237" t="s">
        <v>107</v>
      </c>
    </row>
    <row r="3238" spans="1:25" x14ac:dyDescent="0.45">
      <c r="A3238" t="s">
        <v>274</v>
      </c>
      <c r="B3238" t="s">
        <v>320</v>
      </c>
      <c r="C3238">
        <v>2406</v>
      </c>
      <c r="D3238">
        <v>6</v>
      </c>
      <c r="F3238">
        <v>2010</v>
      </c>
      <c r="G3238">
        <v>609</v>
      </c>
      <c r="H3238">
        <v>515.69000000000005</v>
      </c>
      <c r="I3238">
        <v>38633.86</v>
      </c>
      <c r="K3238">
        <v>0.32600000000000001</v>
      </c>
      <c r="L3238">
        <v>1.8E-3</v>
      </c>
      <c r="M3238">
        <v>29189.986000000001</v>
      </c>
      <c r="N3238">
        <v>6.0100000000000001E-2</v>
      </c>
      <c r="O3238">
        <v>8.8780000000000001</v>
      </c>
      <c r="P3238">
        <v>4.6699999999999998E-2</v>
      </c>
      <c r="Q3238">
        <v>483891.53</v>
      </c>
      <c r="R3238" t="s">
        <v>333</v>
      </c>
      <c r="S3238" t="s">
        <v>38</v>
      </c>
      <c r="T3238" t="s">
        <v>28</v>
      </c>
      <c r="V3238" t="s">
        <v>302</v>
      </c>
      <c r="Y3238" t="s">
        <v>107</v>
      </c>
    </row>
    <row r="3239" spans="1:25" x14ac:dyDescent="0.45">
      <c r="A3239" t="s">
        <v>274</v>
      </c>
      <c r="B3239" t="s">
        <v>320</v>
      </c>
      <c r="C3239">
        <v>2406</v>
      </c>
      <c r="D3239">
        <v>6</v>
      </c>
      <c r="F3239">
        <v>2011</v>
      </c>
      <c r="G3239">
        <v>369</v>
      </c>
      <c r="H3239">
        <v>306.07</v>
      </c>
      <c r="I3239">
        <v>22174.82</v>
      </c>
      <c r="K3239">
        <v>0.20100000000000001</v>
      </c>
      <c r="L3239">
        <v>1.9E-3</v>
      </c>
      <c r="M3239">
        <v>17863.758000000002</v>
      </c>
      <c r="N3239">
        <v>6.0299999999999999E-2</v>
      </c>
      <c r="O3239">
        <v>5.9329999999999998</v>
      </c>
      <c r="P3239">
        <v>5.2699999999999997E-2</v>
      </c>
      <c r="Q3239">
        <v>295309.99099999998</v>
      </c>
      <c r="R3239" t="s">
        <v>333</v>
      </c>
      <c r="S3239" t="s">
        <v>38</v>
      </c>
      <c r="T3239" t="s">
        <v>28</v>
      </c>
      <c r="V3239" t="s">
        <v>302</v>
      </c>
      <c r="Y3239" t="s">
        <v>107</v>
      </c>
    </row>
    <row r="3240" spans="1:25" x14ac:dyDescent="0.45">
      <c r="A3240" t="s">
        <v>274</v>
      </c>
      <c r="B3240" t="s">
        <v>320</v>
      </c>
      <c r="C3240">
        <v>2406</v>
      </c>
      <c r="D3240">
        <v>6</v>
      </c>
      <c r="F3240">
        <v>2012</v>
      </c>
      <c r="G3240">
        <v>282</v>
      </c>
      <c r="H3240">
        <v>232.56</v>
      </c>
      <c r="I3240">
        <v>16622.36</v>
      </c>
      <c r="K3240">
        <v>6.2E-2</v>
      </c>
      <c r="L3240">
        <v>1E-3</v>
      </c>
      <c r="M3240">
        <v>12302.156000000001</v>
      </c>
      <c r="N3240">
        <v>5.8999999999999997E-2</v>
      </c>
      <c r="O3240">
        <v>3.84</v>
      </c>
      <c r="P3240">
        <v>4.7899999999999998E-2</v>
      </c>
      <c r="Q3240">
        <v>207011.10500000001</v>
      </c>
      <c r="R3240" t="s">
        <v>333</v>
      </c>
      <c r="S3240" t="s">
        <v>38</v>
      </c>
      <c r="T3240" t="s">
        <v>28</v>
      </c>
      <c r="V3240" t="s">
        <v>302</v>
      </c>
      <c r="Y3240" t="s">
        <v>277</v>
      </c>
    </row>
    <row r="3241" spans="1:25" x14ac:dyDescent="0.45">
      <c r="A3241" t="s">
        <v>274</v>
      </c>
      <c r="B3241" t="s">
        <v>320</v>
      </c>
      <c r="C3241">
        <v>2406</v>
      </c>
      <c r="D3241">
        <v>6</v>
      </c>
      <c r="F3241">
        <v>2013</v>
      </c>
      <c r="G3241">
        <v>258</v>
      </c>
      <c r="H3241">
        <v>210.99</v>
      </c>
      <c r="I3241">
        <v>15002.67</v>
      </c>
      <c r="K3241">
        <v>5.6000000000000001E-2</v>
      </c>
      <c r="L3241">
        <v>1E-3</v>
      </c>
      <c r="M3241">
        <v>11046.357</v>
      </c>
      <c r="N3241">
        <v>5.91E-2</v>
      </c>
      <c r="O3241">
        <v>3.48</v>
      </c>
      <c r="P3241">
        <v>4.8300000000000003E-2</v>
      </c>
      <c r="Q3241">
        <v>185882.45600000001</v>
      </c>
      <c r="R3241" t="s">
        <v>333</v>
      </c>
      <c r="S3241" t="s">
        <v>38</v>
      </c>
      <c r="T3241" t="s">
        <v>28</v>
      </c>
      <c r="V3241" t="s">
        <v>302</v>
      </c>
      <c r="Y3241" t="s">
        <v>277</v>
      </c>
    </row>
    <row r="3242" spans="1:25" x14ac:dyDescent="0.45">
      <c r="A3242" t="s">
        <v>274</v>
      </c>
      <c r="B3242" t="s">
        <v>320</v>
      </c>
      <c r="C3242">
        <v>2406</v>
      </c>
      <c r="D3242">
        <v>6</v>
      </c>
      <c r="F3242">
        <v>2014</v>
      </c>
      <c r="G3242">
        <v>398</v>
      </c>
      <c r="H3242">
        <v>321.16000000000003</v>
      </c>
      <c r="I3242">
        <v>26008.34</v>
      </c>
      <c r="K3242">
        <v>0.83699999999999997</v>
      </c>
      <c r="L3242">
        <v>5.4000000000000003E-3</v>
      </c>
      <c r="M3242">
        <v>20174.922999999999</v>
      </c>
      <c r="N3242">
        <v>6.5500000000000003E-2</v>
      </c>
      <c r="O3242">
        <v>11.798999999999999</v>
      </c>
      <c r="P3242">
        <v>8.9300000000000004E-2</v>
      </c>
      <c r="Q3242">
        <v>304440.89</v>
      </c>
      <c r="R3242" t="s">
        <v>333</v>
      </c>
      <c r="S3242" t="s">
        <v>38</v>
      </c>
      <c r="T3242" t="s">
        <v>28</v>
      </c>
      <c r="V3242" t="s">
        <v>302</v>
      </c>
      <c r="Y3242" t="s">
        <v>277</v>
      </c>
    </row>
    <row r="3243" spans="1:25" x14ac:dyDescent="0.45">
      <c r="A3243" t="s">
        <v>274</v>
      </c>
      <c r="B3243" t="s">
        <v>320</v>
      </c>
      <c r="C3243">
        <v>2406</v>
      </c>
      <c r="D3243">
        <v>6</v>
      </c>
      <c r="F3243">
        <v>2015</v>
      </c>
      <c r="G3243">
        <v>309</v>
      </c>
      <c r="H3243">
        <v>247.02</v>
      </c>
      <c r="I3243">
        <v>17541.59</v>
      </c>
      <c r="K3243">
        <v>0.128</v>
      </c>
      <c r="L3243">
        <v>2E-3</v>
      </c>
      <c r="M3243">
        <v>13118.986000000001</v>
      </c>
      <c r="N3243">
        <v>6.0499999999999998E-2</v>
      </c>
      <c r="O3243">
        <v>5.1890000000000001</v>
      </c>
      <c r="P3243">
        <v>6.6699999999999995E-2</v>
      </c>
      <c r="Q3243">
        <v>217789.50700000001</v>
      </c>
      <c r="R3243" t="s">
        <v>333</v>
      </c>
      <c r="S3243" t="s">
        <v>38</v>
      </c>
      <c r="T3243" t="s">
        <v>28</v>
      </c>
      <c r="V3243" t="s">
        <v>302</v>
      </c>
      <c r="Y3243" t="s">
        <v>297</v>
      </c>
    </row>
    <row r="3244" spans="1:25" x14ac:dyDescent="0.45">
      <c r="A3244" t="s">
        <v>274</v>
      </c>
      <c r="B3244" t="s">
        <v>320</v>
      </c>
      <c r="C3244">
        <v>2406</v>
      </c>
      <c r="D3244">
        <v>6</v>
      </c>
      <c r="F3244">
        <v>2016</v>
      </c>
      <c r="G3244">
        <v>445</v>
      </c>
      <c r="H3244">
        <v>369.98</v>
      </c>
      <c r="I3244">
        <v>26444.98</v>
      </c>
      <c r="K3244">
        <v>9.9000000000000005E-2</v>
      </c>
      <c r="L3244">
        <v>1E-3</v>
      </c>
      <c r="M3244">
        <v>19453.508999999998</v>
      </c>
      <c r="N3244">
        <v>5.9400000000000001E-2</v>
      </c>
      <c r="O3244">
        <v>7.1189999999999998</v>
      </c>
      <c r="P3244">
        <v>5.4699999999999999E-2</v>
      </c>
      <c r="Q3244">
        <v>326027.17</v>
      </c>
      <c r="R3244" t="s">
        <v>333</v>
      </c>
      <c r="S3244" t="s">
        <v>38</v>
      </c>
      <c r="T3244" t="s">
        <v>28</v>
      </c>
      <c r="V3244" t="s">
        <v>302</v>
      </c>
      <c r="Y3244" t="s">
        <v>297</v>
      </c>
    </row>
    <row r="3245" spans="1:25" x14ac:dyDescent="0.45">
      <c r="A3245" t="s">
        <v>274</v>
      </c>
      <c r="B3245" t="s">
        <v>320</v>
      </c>
      <c r="C3245">
        <v>2406</v>
      </c>
      <c r="D3245">
        <v>6</v>
      </c>
      <c r="F3245">
        <v>2017</v>
      </c>
      <c r="G3245">
        <v>206</v>
      </c>
      <c r="H3245">
        <v>144.72</v>
      </c>
      <c r="I3245">
        <v>9365.82</v>
      </c>
      <c r="K3245">
        <v>3.5999999999999997E-2</v>
      </c>
      <c r="L3245">
        <v>1E-3</v>
      </c>
      <c r="M3245">
        <v>7027.826</v>
      </c>
      <c r="N3245">
        <v>5.9499999999999997E-2</v>
      </c>
      <c r="O3245">
        <v>2.823</v>
      </c>
      <c r="P3245">
        <v>6.3200000000000006E-2</v>
      </c>
      <c r="Q3245">
        <v>118016.476</v>
      </c>
      <c r="R3245" t="s">
        <v>333</v>
      </c>
      <c r="S3245" t="s">
        <v>38</v>
      </c>
      <c r="T3245" t="s">
        <v>28</v>
      </c>
      <c r="V3245" t="s">
        <v>302</v>
      </c>
      <c r="Y3245" t="s">
        <v>299</v>
      </c>
    </row>
    <row r="3246" spans="1:25" x14ac:dyDescent="0.45">
      <c r="A3246" t="s">
        <v>274</v>
      </c>
      <c r="B3246" t="s">
        <v>320</v>
      </c>
      <c r="C3246">
        <v>2406</v>
      </c>
      <c r="D3246">
        <v>6</v>
      </c>
      <c r="F3246">
        <v>2018</v>
      </c>
      <c r="G3246">
        <v>338</v>
      </c>
      <c r="H3246">
        <v>246.79</v>
      </c>
      <c r="I3246">
        <v>17940.669999999998</v>
      </c>
      <c r="K3246">
        <v>9.5000000000000001E-2</v>
      </c>
      <c r="L3246">
        <v>1.1000000000000001E-3</v>
      </c>
      <c r="M3246">
        <v>14297.665999999999</v>
      </c>
      <c r="N3246">
        <v>6.3399999999999998E-2</v>
      </c>
      <c r="O3246">
        <v>7.6689999999999996</v>
      </c>
      <c r="P3246">
        <v>7.6799999999999993E-2</v>
      </c>
      <c r="Q3246">
        <v>217236.35699999999</v>
      </c>
      <c r="R3246" t="s">
        <v>333</v>
      </c>
      <c r="S3246" t="s">
        <v>38</v>
      </c>
      <c r="T3246" t="s">
        <v>28</v>
      </c>
      <c r="V3246" t="s">
        <v>302</v>
      </c>
      <c r="Y3246" t="s">
        <v>299</v>
      </c>
    </row>
    <row r="3247" spans="1:25" x14ac:dyDescent="0.45">
      <c r="A3247" t="s">
        <v>274</v>
      </c>
      <c r="B3247" t="s">
        <v>320</v>
      </c>
      <c r="C3247">
        <v>2406</v>
      </c>
      <c r="D3247">
        <v>6</v>
      </c>
      <c r="F3247">
        <v>2019</v>
      </c>
      <c r="G3247">
        <v>132</v>
      </c>
      <c r="H3247">
        <v>58.41</v>
      </c>
      <c r="I3247">
        <v>3438.55</v>
      </c>
      <c r="K3247">
        <v>1.4999999999999999E-2</v>
      </c>
      <c r="L3247">
        <v>1E-3</v>
      </c>
      <c r="M3247">
        <v>2616.0929999999998</v>
      </c>
      <c r="N3247">
        <v>6.0999999999999999E-2</v>
      </c>
      <c r="O3247">
        <v>1.65</v>
      </c>
      <c r="P3247">
        <v>9.7900000000000001E-2</v>
      </c>
      <c r="Q3247">
        <v>42555.398999999998</v>
      </c>
      <c r="R3247" t="s">
        <v>333</v>
      </c>
      <c r="S3247" t="s">
        <v>38</v>
      </c>
      <c r="T3247" t="s">
        <v>28</v>
      </c>
      <c r="V3247" t="s">
        <v>302</v>
      </c>
      <c r="Y3247" t="s">
        <v>299</v>
      </c>
    </row>
    <row r="3248" spans="1:25" x14ac:dyDescent="0.45">
      <c r="A3248" t="s">
        <v>274</v>
      </c>
      <c r="B3248" t="s">
        <v>320</v>
      </c>
      <c r="C3248">
        <v>2406</v>
      </c>
      <c r="D3248">
        <v>6</v>
      </c>
      <c r="F3248">
        <v>2020</v>
      </c>
      <c r="G3248">
        <v>108</v>
      </c>
      <c r="H3248">
        <v>44.8</v>
      </c>
      <c r="I3248">
        <v>2542.9699999999998</v>
      </c>
      <c r="K3248">
        <v>8.9999999999999993E-3</v>
      </c>
      <c r="L3248">
        <v>1E-3</v>
      </c>
      <c r="M3248">
        <v>1835.376</v>
      </c>
      <c r="N3248">
        <v>0.06</v>
      </c>
      <c r="O3248">
        <v>0.78500000000000003</v>
      </c>
      <c r="P3248">
        <v>8.7499999999999994E-2</v>
      </c>
      <c r="Q3248">
        <v>30715.597000000002</v>
      </c>
      <c r="R3248" t="s">
        <v>333</v>
      </c>
      <c r="S3248" t="s">
        <v>38</v>
      </c>
      <c r="T3248" t="s">
        <v>28</v>
      </c>
      <c r="V3248" t="s">
        <v>302</v>
      </c>
      <c r="Y3248" t="s">
        <v>147</v>
      </c>
    </row>
    <row r="3249" spans="1:25" x14ac:dyDescent="0.45">
      <c r="A3249" t="s">
        <v>274</v>
      </c>
      <c r="B3249" t="s">
        <v>320</v>
      </c>
      <c r="C3249">
        <v>2406</v>
      </c>
      <c r="D3249">
        <v>6</v>
      </c>
      <c r="F3249">
        <v>2021</v>
      </c>
      <c r="G3249">
        <v>176</v>
      </c>
      <c r="H3249">
        <v>107.2</v>
      </c>
      <c r="I3249">
        <v>7075.51</v>
      </c>
      <c r="K3249">
        <v>2.5000000000000001E-2</v>
      </c>
      <c r="L3249">
        <v>1E-3</v>
      </c>
      <c r="M3249">
        <v>4908.9139999999998</v>
      </c>
      <c r="N3249">
        <v>5.9299999999999999E-2</v>
      </c>
      <c r="O3249">
        <v>1.851</v>
      </c>
      <c r="P3249">
        <v>7.22E-2</v>
      </c>
      <c r="Q3249">
        <v>82304.994000000006</v>
      </c>
      <c r="R3249" t="s">
        <v>333</v>
      </c>
      <c r="S3249" t="s">
        <v>38</v>
      </c>
      <c r="T3249" t="s">
        <v>28</v>
      </c>
      <c r="V3249" t="s">
        <v>302</v>
      </c>
      <c r="Y3249" t="s">
        <v>152</v>
      </c>
    </row>
    <row r="3250" spans="1:25" x14ac:dyDescent="0.45">
      <c r="A3250" t="s">
        <v>274</v>
      </c>
      <c r="B3250" t="s">
        <v>320</v>
      </c>
      <c r="C3250">
        <v>2406</v>
      </c>
      <c r="D3250">
        <v>6</v>
      </c>
      <c r="F3250">
        <v>2022</v>
      </c>
      <c r="G3250">
        <v>336</v>
      </c>
      <c r="H3250">
        <v>240.13</v>
      </c>
      <c r="I3250">
        <v>17186.75</v>
      </c>
      <c r="K3250">
        <v>7.0999999999999994E-2</v>
      </c>
      <c r="L3250">
        <v>1E-3</v>
      </c>
      <c r="M3250">
        <v>12327.205</v>
      </c>
      <c r="N3250">
        <v>6.1899999999999997E-2</v>
      </c>
      <c r="O3250">
        <v>5.5860000000000003</v>
      </c>
      <c r="P3250">
        <v>7.4200000000000002E-2</v>
      </c>
      <c r="Q3250">
        <v>196321.85800000001</v>
      </c>
      <c r="R3250" t="s">
        <v>333</v>
      </c>
      <c r="S3250" t="s">
        <v>38</v>
      </c>
      <c r="T3250" t="s">
        <v>28</v>
      </c>
      <c r="V3250" t="s">
        <v>302</v>
      </c>
      <c r="Y3250" t="s">
        <v>152</v>
      </c>
    </row>
    <row r="3251" spans="1:25" x14ac:dyDescent="0.45">
      <c r="A3251" t="s">
        <v>274</v>
      </c>
      <c r="B3251" t="s">
        <v>320</v>
      </c>
      <c r="C3251">
        <v>2406</v>
      </c>
      <c r="D3251">
        <v>6</v>
      </c>
      <c r="F3251">
        <v>2023</v>
      </c>
      <c r="G3251">
        <v>103</v>
      </c>
      <c r="H3251">
        <v>75.13</v>
      </c>
      <c r="I3251">
        <v>5175.7700000000004</v>
      </c>
      <c r="K3251">
        <v>1.7999999999999999E-2</v>
      </c>
      <c r="L3251">
        <v>1E-3</v>
      </c>
      <c r="M3251">
        <v>3539.2849999999999</v>
      </c>
      <c r="N3251">
        <v>5.9900000000000002E-2</v>
      </c>
      <c r="O3251">
        <v>1.44</v>
      </c>
      <c r="P3251">
        <v>6.7400000000000002E-2</v>
      </c>
      <c r="Q3251">
        <v>59033.552000000003</v>
      </c>
      <c r="R3251" t="s">
        <v>333</v>
      </c>
      <c r="S3251" t="s">
        <v>38</v>
      </c>
      <c r="T3251" t="s">
        <v>28</v>
      </c>
      <c r="V3251" t="s">
        <v>302</v>
      </c>
      <c r="Y3251" t="s">
        <v>152</v>
      </c>
    </row>
    <row r="3252" spans="1:25" x14ac:dyDescent="0.45">
      <c r="A3252" t="s">
        <v>274</v>
      </c>
      <c r="B3252" t="s">
        <v>320</v>
      </c>
      <c r="C3252">
        <v>2406</v>
      </c>
      <c r="D3252">
        <v>6</v>
      </c>
      <c r="F3252">
        <v>2024</v>
      </c>
      <c r="G3252">
        <v>67</v>
      </c>
      <c r="H3252">
        <v>48.59</v>
      </c>
      <c r="I3252">
        <v>3123.31</v>
      </c>
      <c r="K3252">
        <v>1.2E-2</v>
      </c>
      <c r="L3252">
        <v>1E-3</v>
      </c>
      <c r="M3252">
        <v>2357.5050000000001</v>
      </c>
      <c r="N3252">
        <v>5.96E-2</v>
      </c>
      <c r="O3252">
        <v>1.2130000000000001</v>
      </c>
      <c r="P3252">
        <v>7.8200000000000006E-2</v>
      </c>
      <c r="Q3252">
        <v>39042.89</v>
      </c>
      <c r="R3252" t="s">
        <v>333</v>
      </c>
      <c r="S3252" t="s">
        <v>38</v>
      </c>
      <c r="T3252" t="s">
        <v>28</v>
      </c>
      <c r="V3252" t="s">
        <v>302</v>
      </c>
      <c r="Y3252" t="s">
        <v>152</v>
      </c>
    </row>
    <row r="3253" spans="1:25" x14ac:dyDescent="0.45">
      <c r="A3253" t="s">
        <v>274</v>
      </c>
      <c r="B3253" t="s">
        <v>320</v>
      </c>
      <c r="C3253">
        <v>2406</v>
      </c>
      <c r="D3253">
        <v>7</v>
      </c>
      <c r="F3253">
        <v>2009</v>
      </c>
      <c r="G3253">
        <v>227</v>
      </c>
      <c r="H3253">
        <v>175.55</v>
      </c>
      <c r="I3253">
        <v>12729.05</v>
      </c>
      <c r="K3253">
        <v>0.14399999999999999</v>
      </c>
      <c r="L3253">
        <v>2.0999999999999999E-3</v>
      </c>
      <c r="M3253">
        <v>9272.8289999999997</v>
      </c>
      <c r="N3253">
        <v>6.0299999999999999E-2</v>
      </c>
      <c r="O3253">
        <v>4.5039999999999996</v>
      </c>
      <c r="P3253">
        <v>6.8900000000000003E-2</v>
      </c>
      <c r="Q3253">
        <v>152801.93</v>
      </c>
      <c r="R3253" t="s">
        <v>333</v>
      </c>
      <c r="S3253" t="s">
        <v>38</v>
      </c>
      <c r="T3253" t="s">
        <v>28</v>
      </c>
      <c r="V3253" t="s">
        <v>302</v>
      </c>
      <c r="Y3253" t="s">
        <v>107</v>
      </c>
    </row>
    <row r="3254" spans="1:25" x14ac:dyDescent="0.45">
      <c r="A3254" t="s">
        <v>274</v>
      </c>
      <c r="B3254" t="s">
        <v>320</v>
      </c>
      <c r="C3254">
        <v>2406</v>
      </c>
      <c r="D3254">
        <v>7</v>
      </c>
      <c r="F3254">
        <v>2010</v>
      </c>
      <c r="G3254">
        <v>587</v>
      </c>
      <c r="H3254">
        <v>494.98</v>
      </c>
      <c r="I3254">
        <v>34443.94</v>
      </c>
      <c r="K3254">
        <v>0.23400000000000001</v>
      </c>
      <c r="L3254">
        <v>1.6999999999999999E-3</v>
      </c>
      <c r="M3254">
        <v>22927.147000000001</v>
      </c>
      <c r="N3254">
        <v>0.06</v>
      </c>
      <c r="O3254">
        <v>8.5359999999999996</v>
      </c>
      <c r="P3254">
        <v>5.6399999999999999E-2</v>
      </c>
      <c r="Q3254">
        <v>381068.984</v>
      </c>
      <c r="R3254" t="s">
        <v>333</v>
      </c>
      <c r="S3254" t="s">
        <v>38</v>
      </c>
      <c r="T3254" t="s">
        <v>28</v>
      </c>
      <c r="V3254" t="s">
        <v>302</v>
      </c>
      <c r="Y3254" t="s">
        <v>107</v>
      </c>
    </row>
    <row r="3255" spans="1:25" x14ac:dyDescent="0.45">
      <c r="A3255" t="s">
        <v>274</v>
      </c>
      <c r="B3255" t="s">
        <v>320</v>
      </c>
      <c r="C3255">
        <v>2406</v>
      </c>
      <c r="D3255">
        <v>7</v>
      </c>
      <c r="F3255">
        <v>2011</v>
      </c>
      <c r="G3255">
        <v>362</v>
      </c>
      <c r="H3255">
        <v>297.14999999999998</v>
      </c>
      <c r="I3255">
        <v>20431.169999999998</v>
      </c>
      <c r="K3255">
        <v>0.17199999999999999</v>
      </c>
      <c r="L3255">
        <v>1.6999999999999999E-3</v>
      </c>
      <c r="M3255">
        <v>14874.861999999999</v>
      </c>
      <c r="N3255">
        <v>0.06</v>
      </c>
      <c r="O3255">
        <v>5.4589999999999996</v>
      </c>
      <c r="P3255">
        <v>5.3499999999999999E-2</v>
      </c>
      <c r="Q3255">
        <v>245686.014</v>
      </c>
      <c r="R3255" t="s">
        <v>333</v>
      </c>
      <c r="S3255" t="s">
        <v>38</v>
      </c>
      <c r="T3255" t="s">
        <v>28</v>
      </c>
      <c r="V3255" t="s">
        <v>302</v>
      </c>
      <c r="Y3255" t="s">
        <v>107</v>
      </c>
    </row>
    <row r="3256" spans="1:25" x14ac:dyDescent="0.45">
      <c r="A3256" t="s">
        <v>274</v>
      </c>
      <c r="B3256" t="s">
        <v>320</v>
      </c>
      <c r="C3256">
        <v>2406</v>
      </c>
      <c r="D3256">
        <v>7</v>
      </c>
      <c r="F3256">
        <v>2012</v>
      </c>
      <c r="G3256">
        <v>302</v>
      </c>
      <c r="H3256">
        <v>247.53</v>
      </c>
      <c r="I3256">
        <v>17300.72</v>
      </c>
      <c r="K3256">
        <v>6.0999999999999999E-2</v>
      </c>
      <c r="L3256">
        <v>1E-3</v>
      </c>
      <c r="M3256">
        <v>12087.62</v>
      </c>
      <c r="N3256">
        <v>5.8999999999999997E-2</v>
      </c>
      <c r="O3256">
        <v>4.4550000000000001</v>
      </c>
      <c r="P3256">
        <v>5.6099999999999997E-2</v>
      </c>
      <c r="Q3256">
        <v>203387.85399999999</v>
      </c>
      <c r="R3256" t="s">
        <v>333</v>
      </c>
      <c r="S3256" t="s">
        <v>38</v>
      </c>
      <c r="T3256" t="s">
        <v>28</v>
      </c>
      <c r="V3256" t="s">
        <v>302</v>
      </c>
      <c r="Y3256" t="s">
        <v>277</v>
      </c>
    </row>
    <row r="3257" spans="1:25" x14ac:dyDescent="0.45">
      <c r="A3257" t="s">
        <v>274</v>
      </c>
      <c r="B3257" t="s">
        <v>320</v>
      </c>
      <c r="C3257">
        <v>2406</v>
      </c>
      <c r="D3257">
        <v>7</v>
      </c>
      <c r="F3257">
        <v>2013</v>
      </c>
      <c r="G3257">
        <v>261</v>
      </c>
      <c r="H3257">
        <v>201.79</v>
      </c>
      <c r="I3257">
        <v>13566.76</v>
      </c>
      <c r="K3257">
        <v>5.3999999999999999E-2</v>
      </c>
      <c r="L3257">
        <v>1.4E-3</v>
      </c>
      <c r="M3257">
        <v>10234.351000000001</v>
      </c>
      <c r="N3257">
        <v>5.96E-2</v>
      </c>
      <c r="O3257">
        <v>3.5550000000000002</v>
      </c>
      <c r="P3257">
        <v>5.7299999999999997E-2</v>
      </c>
      <c r="Q3257">
        <v>172104.296</v>
      </c>
      <c r="R3257" t="s">
        <v>333</v>
      </c>
      <c r="S3257" t="s">
        <v>38</v>
      </c>
      <c r="T3257" t="s">
        <v>28</v>
      </c>
      <c r="V3257" t="s">
        <v>302</v>
      </c>
      <c r="Y3257" t="s">
        <v>277</v>
      </c>
    </row>
    <row r="3258" spans="1:25" x14ac:dyDescent="0.45">
      <c r="A3258" t="s">
        <v>274</v>
      </c>
      <c r="B3258" t="s">
        <v>320</v>
      </c>
      <c r="C3258">
        <v>2406</v>
      </c>
      <c r="D3258">
        <v>7</v>
      </c>
      <c r="F3258">
        <v>2014</v>
      </c>
      <c r="G3258">
        <v>341</v>
      </c>
      <c r="H3258">
        <v>246</v>
      </c>
      <c r="I3258">
        <v>17562.03</v>
      </c>
      <c r="K3258">
        <v>0.84799999999999998</v>
      </c>
      <c r="L3258">
        <v>7.0000000000000001E-3</v>
      </c>
      <c r="M3258">
        <v>14633.942999999999</v>
      </c>
      <c r="N3258">
        <v>6.7900000000000002E-2</v>
      </c>
      <c r="O3258">
        <v>11.37</v>
      </c>
      <c r="P3258">
        <v>0.11559999999999999</v>
      </c>
      <c r="Q3258">
        <v>209346.821</v>
      </c>
      <c r="R3258" t="s">
        <v>333</v>
      </c>
      <c r="S3258" t="s">
        <v>38</v>
      </c>
      <c r="T3258" t="s">
        <v>28</v>
      </c>
      <c r="V3258" t="s">
        <v>302</v>
      </c>
      <c r="Y3258" t="s">
        <v>277</v>
      </c>
    </row>
    <row r="3259" spans="1:25" x14ac:dyDescent="0.45">
      <c r="A3259" t="s">
        <v>274</v>
      </c>
      <c r="B3259" t="s">
        <v>320</v>
      </c>
      <c r="C3259">
        <v>2406</v>
      </c>
      <c r="D3259">
        <v>7</v>
      </c>
      <c r="F3259">
        <v>2015</v>
      </c>
      <c r="G3259">
        <v>364</v>
      </c>
      <c r="H3259">
        <v>259.86</v>
      </c>
      <c r="I3259">
        <v>16688.98</v>
      </c>
      <c r="K3259">
        <v>0.11</v>
      </c>
      <c r="L3259">
        <v>2.5000000000000001E-3</v>
      </c>
      <c r="M3259">
        <v>13075.778</v>
      </c>
      <c r="N3259">
        <v>6.1400000000000003E-2</v>
      </c>
      <c r="O3259">
        <v>5.7009999999999996</v>
      </c>
      <c r="P3259">
        <v>8.0299999999999996E-2</v>
      </c>
      <c r="Q3259">
        <v>217896.391</v>
      </c>
      <c r="R3259" t="s">
        <v>333</v>
      </c>
      <c r="S3259" t="s">
        <v>38</v>
      </c>
      <c r="T3259" t="s">
        <v>28</v>
      </c>
      <c r="V3259" t="s">
        <v>302</v>
      </c>
      <c r="Y3259" t="s">
        <v>297</v>
      </c>
    </row>
    <row r="3260" spans="1:25" x14ac:dyDescent="0.45">
      <c r="A3260" t="s">
        <v>274</v>
      </c>
      <c r="B3260" t="s">
        <v>320</v>
      </c>
      <c r="C3260">
        <v>2406</v>
      </c>
      <c r="D3260">
        <v>7</v>
      </c>
      <c r="F3260">
        <v>2016</v>
      </c>
      <c r="G3260">
        <v>313</v>
      </c>
      <c r="H3260">
        <v>245.35</v>
      </c>
      <c r="I3260">
        <v>16238.71</v>
      </c>
      <c r="K3260">
        <v>6.6000000000000003E-2</v>
      </c>
      <c r="L3260">
        <v>1E-3</v>
      </c>
      <c r="M3260">
        <v>12738.842000000001</v>
      </c>
      <c r="N3260">
        <v>5.9700000000000003E-2</v>
      </c>
      <c r="O3260">
        <v>5.5650000000000004</v>
      </c>
      <c r="P3260">
        <v>6.4000000000000001E-2</v>
      </c>
      <c r="Q3260">
        <v>212347.948</v>
      </c>
      <c r="R3260" t="s">
        <v>333</v>
      </c>
      <c r="S3260" t="s">
        <v>38</v>
      </c>
      <c r="T3260" t="s">
        <v>28</v>
      </c>
      <c r="V3260" t="s">
        <v>302</v>
      </c>
      <c r="Y3260" t="s">
        <v>297</v>
      </c>
    </row>
    <row r="3261" spans="1:25" x14ac:dyDescent="0.45">
      <c r="A3261" t="s">
        <v>274</v>
      </c>
      <c r="B3261" t="s">
        <v>320</v>
      </c>
      <c r="C3261">
        <v>2406</v>
      </c>
      <c r="D3261">
        <v>7</v>
      </c>
      <c r="F3261">
        <v>2017</v>
      </c>
      <c r="G3261">
        <v>110</v>
      </c>
      <c r="H3261">
        <v>74.39</v>
      </c>
      <c r="I3261">
        <v>4636.1000000000004</v>
      </c>
      <c r="K3261">
        <v>1.7000000000000001E-2</v>
      </c>
      <c r="L3261">
        <v>1E-3</v>
      </c>
      <c r="M3261">
        <v>3424.7370000000001</v>
      </c>
      <c r="N3261">
        <v>5.91E-2</v>
      </c>
      <c r="O3261">
        <v>1.3520000000000001</v>
      </c>
      <c r="P3261">
        <v>6.6199999999999995E-2</v>
      </c>
      <c r="Q3261">
        <v>57623.855000000003</v>
      </c>
      <c r="R3261" t="s">
        <v>333</v>
      </c>
      <c r="S3261" t="s">
        <v>38</v>
      </c>
      <c r="T3261" t="s">
        <v>28</v>
      </c>
      <c r="V3261" t="s">
        <v>302</v>
      </c>
      <c r="Y3261" t="s">
        <v>299</v>
      </c>
    </row>
    <row r="3262" spans="1:25" x14ac:dyDescent="0.45">
      <c r="A3262" t="s">
        <v>274</v>
      </c>
      <c r="B3262" t="s">
        <v>320</v>
      </c>
      <c r="C3262">
        <v>2406</v>
      </c>
      <c r="D3262">
        <v>7</v>
      </c>
      <c r="F3262">
        <v>2018</v>
      </c>
      <c r="G3262">
        <v>305</v>
      </c>
      <c r="H3262">
        <v>213.92</v>
      </c>
      <c r="I3262">
        <v>14164.97</v>
      </c>
      <c r="K3262">
        <v>7.1999999999999995E-2</v>
      </c>
      <c r="L3262">
        <v>1E-3</v>
      </c>
      <c r="M3262">
        <v>11424.566000000001</v>
      </c>
      <c r="N3262">
        <v>6.2700000000000006E-2</v>
      </c>
      <c r="O3262">
        <v>6.6550000000000002</v>
      </c>
      <c r="P3262">
        <v>8.48E-2</v>
      </c>
      <c r="Q3262">
        <v>176870.802</v>
      </c>
      <c r="R3262" t="s">
        <v>333</v>
      </c>
      <c r="S3262" t="s">
        <v>38</v>
      </c>
      <c r="T3262" t="s">
        <v>28</v>
      </c>
      <c r="V3262" t="s">
        <v>302</v>
      </c>
      <c r="Y3262" t="s">
        <v>299</v>
      </c>
    </row>
    <row r="3263" spans="1:25" x14ac:dyDescent="0.45">
      <c r="A3263" t="s">
        <v>274</v>
      </c>
      <c r="B3263" t="s">
        <v>320</v>
      </c>
      <c r="C3263">
        <v>2406</v>
      </c>
      <c r="D3263">
        <v>7</v>
      </c>
      <c r="F3263">
        <v>2019</v>
      </c>
      <c r="G3263">
        <v>112</v>
      </c>
      <c r="H3263">
        <v>54.35</v>
      </c>
      <c r="I3263">
        <v>2933.22</v>
      </c>
      <c r="K3263">
        <v>1.6E-2</v>
      </c>
      <c r="L3263">
        <v>1E-3</v>
      </c>
      <c r="M3263">
        <v>2310.9630000000002</v>
      </c>
      <c r="N3263">
        <v>6.2300000000000001E-2</v>
      </c>
      <c r="O3263">
        <v>1.7969999999999999</v>
      </c>
      <c r="P3263">
        <v>0.1032</v>
      </c>
      <c r="Q3263">
        <v>34722.349000000002</v>
      </c>
      <c r="R3263" t="s">
        <v>333</v>
      </c>
      <c r="S3263" t="s">
        <v>38</v>
      </c>
      <c r="T3263" t="s">
        <v>28</v>
      </c>
      <c r="V3263" t="s">
        <v>302</v>
      </c>
      <c r="Y3263" t="s">
        <v>299</v>
      </c>
    </row>
    <row r="3264" spans="1:25" x14ac:dyDescent="0.45">
      <c r="A3264" t="s">
        <v>274</v>
      </c>
      <c r="B3264" t="s">
        <v>320</v>
      </c>
      <c r="C3264">
        <v>2406</v>
      </c>
      <c r="D3264">
        <v>7</v>
      </c>
      <c r="F3264">
        <v>2020</v>
      </c>
      <c r="G3264">
        <v>118</v>
      </c>
      <c r="H3264">
        <v>55.55</v>
      </c>
      <c r="I3264">
        <v>2960.35</v>
      </c>
      <c r="K3264">
        <v>1.2E-2</v>
      </c>
      <c r="L3264">
        <v>1E-3</v>
      </c>
      <c r="M3264">
        <v>2294.13</v>
      </c>
      <c r="N3264">
        <v>5.9499999999999997E-2</v>
      </c>
      <c r="O3264">
        <v>1.1240000000000001</v>
      </c>
      <c r="P3264">
        <v>8.8599999999999998E-2</v>
      </c>
      <c r="Q3264">
        <v>38413.728999999999</v>
      </c>
      <c r="R3264" t="s">
        <v>333</v>
      </c>
      <c r="S3264" t="s">
        <v>38</v>
      </c>
      <c r="T3264" t="s">
        <v>28</v>
      </c>
      <c r="V3264" t="s">
        <v>302</v>
      </c>
      <c r="Y3264" t="s">
        <v>147</v>
      </c>
    </row>
    <row r="3265" spans="1:25" x14ac:dyDescent="0.45">
      <c r="A3265" t="s">
        <v>274</v>
      </c>
      <c r="B3265" t="s">
        <v>320</v>
      </c>
      <c r="C3265">
        <v>2406</v>
      </c>
      <c r="D3265">
        <v>7</v>
      </c>
      <c r="F3265">
        <v>2021</v>
      </c>
      <c r="G3265">
        <v>190</v>
      </c>
      <c r="H3265">
        <v>118.19</v>
      </c>
      <c r="I3265">
        <v>6980.08</v>
      </c>
      <c r="K3265">
        <v>2.7E-2</v>
      </c>
      <c r="L3265">
        <v>1E-3</v>
      </c>
      <c r="M3265">
        <v>5239.1899999999996</v>
      </c>
      <c r="N3265">
        <v>5.9299999999999999E-2</v>
      </c>
      <c r="O3265">
        <v>1.9350000000000001</v>
      </c>
      <c r="P3265">
        <v>6.7400000000000002E-2</v>
      </c>
      <c r="Q3265">
        <v>87990.154999999999</v>
      </c>
      <c r="R3265" t="s">
        <v>333</v>
      </c>
      <c r="S3265" t="s">
        <v>38</v>
      </c>
      <c r="T3265" t="s">
        <v>28</v>
      </c>
      <c r="V3265" t="s">
        <v>302</v>
      </c>
      <c r="Y3265" t="s">
        <v>152</v>
      </c>
    </row>
    <row r="3266" spans="1:25" x14ac:dyDescent="0.45">
      <c r="A3266" t="s">
        <v>274</v>
      </c>
      <c r="B3266" t="s">
        <v>320</v>
      </c>
      <c r="C3266">
        <v>2406</v>
      </c>
      <c r="D3266">
        <v>7</v>
      </c>
      <c r="F3266">
        <v>2022</v>
      </c>
      <c r="G3266">
        <v>353</v>
      </c>
      <c r="H3266">
        <v>263.64</v>
      </c>
      <c r="I3266">
        <v>16901.3</v>
      </c>
      <c r="K3266">
        <v>7.4999999999999997E-2</v>
      </c>
      <c r="L3266">
        <v>1E-3</v>
      </c>
      <c r="M3266">
        <v>13060.022000000001</v>
      </c>
      <c r="N3266">
        <v>6.1699999999999998E-2</v>
      </c>
      <c r="O3266">
        <v>6.1029999999999998</v>
      </c>
      <c r="P3266">
        <v>7.1599999999999997E-2</v>
      </c>
      <c r="Q3266">
        <v>208592.476</v>
      </c>
      <c r="R3266" t="s">
        <v>333</v>
      </c>
      <c r="S3266" t="s">
        <v>38</v>
      </c>
      <c r="T3266" t="s">
        <v>28</v>
      </c>
      <c r="V3266" t="s">
        <v>302</v>
      </c>
      <c r="Y3266" t="s">
        <v>152</v>
      </c>
    </row>
    <row r="3267" spans="1:25" x14ac:dyDescent="0.45">
      <c r="A3267" t="s">
        <v>274</v>
      </c>
      <c r="B3267" t="s">
        <v>320</v>
      </c>
      <c r="C3267">
        <v>2406</v>
      </c>
      <c r="D3267">
        <v>7</v>
      </c>
      <c r="F3267">
        <v>2023</v>
      </c>
      <c r="G3267">
        <v>147</v>
      </c>
      <c r="H3267">
        <v>114.89</v>
      </c>
      <c r="I3267">
        <v>7320.32</v>
      </c>
      <c r="K3267">
        <v>2.7E-2</v>
      </c>
      <c r="L3267">
        <v>1E-3</v>
      </c>
      <c r="M3267">
        <v>5208.5730000000003</v>
      </c>
      <c r="N3267">
        <v>5.96E-2</v>
      </c>
      <c r="O3267">
        <v>2.1030000000000002</v>
      </c>
      <c r="P3267">
        <v>6.25E-2</v>
      </c>
      <c r="Q3267">
        <v>87191.573999999993</v>
      </c>
      <c r="R3267" t="s">
        <v>333</v>
      </c>
      <c r="S3267" t="s">
        <v>38</v>
      </c>
      <c r="T3267" t="s">
        <v>28</v>
      </c>
      <c r="V3267" t="s">
        <v>302</v>
      </c>
      <c r="Y3267" t="s">
        <v>152</v>
      </c>
    </row>
    <row r="3268" spans="1:25" x14ac:dyDescent="0.45">
      <c r="A3268" t="s">
        <v>274</v>
      </c>
      <c r="B3268" t="s">
        <v>320</v>
      </c>
      <c r="C3268">
        <v>2406</v>
      </c>
      <c r="D3268">
        <v>7</v>
      </c>
      <c r="F3268">
        <v>2024</v>
      </c>
      <c r="G3268">
        <v>72</v>
      </c>
      <c r="H3268">
        <v>55.11</v>
      </c>
      <c r="I3268">
        <v>3541.51</v>
      </c>
      <c r="K3268">
        <v>1.4E-2</v>
      </c>
      <c r="L3268">
        <v>1E-3</v>
      </c>
      <c r="M3268">
        <v>2589.404</v>
      </c>
      <c r="N3268">
        <v>5.9900000000000002E-2</v>
      </c>
      <c r="O3268">
        <v>0.99099999999999999</v>
      </c>
      <c r="P3268">
        <v>5.67E-2</v>
      </c>
      <c r="Q3268">
        <v>43026.764000000003</v>
      </c>
      <c r="R3268" t="s">
        <v>333</v>
      </c>
      <c r="S3268" t="s">
        <v>38</v>
      </c>
      <c r="T3268" t="s">
        <v>28</v>
      </c>
      <c r="V3268" t="s">
        <v>302</v>
      </c>
      <c r="Y3268" t="s">
        <v>152</v>
      </c>
    </row>
    <row r="3269" spans="1:25" x14ac:dyDescent="0.45">
      <c r="A3269" t="s">
        <v>274</v>
      </c>
      <c r="B3269" t="s">
        <v>320</v>
      </c>
      <c r="C3269">
        <v>2406</v>
      </c>
      <c r="D3269">
        <v>8</v>
      </c>
      <c r="F3269">
        <v>2009</v>
      </c>
      <c r="G3269">
        <v>203</v>
      </c>
      <c r="H3269">
        <v>158.11000000000001</v>
      </c>
      <c r="I3269">
        <v>11712.69</v>
      </c>
      <c r="K3269">
        <v>0.26900000000000002</v>
      </c>
      <c r="L3269">
        <v>4.1999999999999997E-3</v>
      </c>
      <c r="M3269">
        <v>8628.3670000000002</v>
      </c>
      <c r="N3269">
        <v>6.2300000000000001E-2</v>
      </c>
      <c r="O3269">
        <v>4.3879999999999999</v>
      </c>
      <c r="P3269">
        <v>7.5999999999999998E-2</v>
      </c>
      <c r="Q3269">
        <v>137789.527</v>
      </c>
      <c r="R3269" t="s">
        <v>333</v>
      </c>
      <c r="S3269" t="s">
        <v>38</v>
      </c>
      <c r="T3269" t="s">
        <v>28</v>
      </c>
      <c r="V3269" t="s">
        <v>302</v>
      </c>
      <c r="Y3269" t="s">
        <v>107</v>
      </c>
    </row>
    <row r="3270" spans="1:25" x14ac:dyDescent="0.45">
      <c r="A3270" t="s">
        <v>274</v>
      </c>
      <c r="B3270" t="s">
        <v>320</v>
      </c>
      <c r="C3270">
        <v>2406</v>
      </c>
      <c r="D3270">
        <v>8</v>
      </c>
      <c r="F3270">
        <v>2010</v>
      </c>
      <c r="G3270">
        <v>486</v>
      </c>
      <c r="H3270">
        <v>395.64</v>
      </c>
      <c r="I3270">
        <v>27657.97</v>
      </c>
      <c r="K3270">
        <v>0.185</v>
      </c>
      <c r="L3270">
        <v>1.9E-3</v>
      </c>
      <c r="M3270">
        <v>19643.173999999999</v>
      </c>
      <c r="N3270">
        <v>6.0299999999999999E-2</v>
      </c>
      <c r="O3270">
        <v>8.1010000000000009</v>
      </c>
      <c r="P3270">
        <v>6.4899999999999999E-2</v>
      </c>
      <c r="Q3270">
        <v>326541.62699999998</v>
      </c>
      <c r="R3270" t="s">
        <v>333</v>
      </c>
      <c r="S3270" t="s">
        <v>38</v>
      </c>
      <c r="T3270" t="s">
        <v>28</v>
      </c>
      <c r="V3270" t="s">
        <v>302</v>
      </c>
      <c r="Y3270" t="s">
        <v>107</v>
      </c>
    </row>
    <row r="3271" spans="1:25" x14ac:dyDescent="0.45">
      <c r="A3271" t="s">
        <v>274</v>
      </c>
      <c r="B3271" t="s">
        <v>320</v>
      </c>
      <c r="C3271">
        <v>2406</v>
      </c>
      <c r="D3271">
        <v>8</v>
      </c>
      <c r="F3271">
        <v>2011</v>
      </c>
      <c r="G3271">
        <v>304</v>
      </c>
      <c r="H3271">
        <v>253.92</v>
      </c>
      <c r="I3271">
        <v>17747.66</v>
      </c>
      <c r="K3271">
        <v>0.161</v>
      </c>
      <c r="L3271">
        <v>1.8E-3</v>
      </c>
      <c r="M3271">
        <v>12648.335999999999</v>
      </c>
      <c r="N3271">
        <v>6.0199999999999997E-2</v>
      </c>
      <c r="O3271">
        <v>4.4930000000000003</v>
      </c>
      <c r="P3271">
        <v>5.2999999999999999E-2</v>
      </c>
      <c r="Q3271">
        <v>208167.274</v>
      </c>
      <c r="R3271" t="s">
        <v>333</v>
      </c>
      <c r="S3271" t="s">
        <v>38</v>
      </c>
      <c r="T3271" t="s">
        <v>28</v>
      </c>
      <c r="V3271" t="s">
        <v>302</v>
      </c>
      <c r="Y3271" t="s">
        <v>107</v>
      </c>
    </row>
    <row r="3272" spans="1:25" x14ac:dyDescent="0.45">
      <c r="A3272" t="s">
        <v>274</v>
      </c>
      <c r="B3272" t="s">
        <v>320</v>
      </c>
      <c r="C3272">
        <v>2406</v>
      </c>
      <c r="D3272">
        <v>8</v>
      </c>
      <c r="F3272">
        <v>2012</v>
      </c>
      <c r="G3272">
        <v>277</v>
      </c>
      <c r="H3272">
        <v>224.93</v>
      </c>
      <c r="I3272">
        <v>14864.75</v>
      </c>
      <c r="K3272">
        <v>5.0999999999999997E-2</v>
      </c>
      <c r="L3272">
        <v>1E-3</v>
      </c>
      <c r="M3272">
        <v>10174.588</v>
      </c>
      <c r="N3272">
        <v>5.91E-2</v>
      </c>
      <c r="O3272">
        <v>3.351</v>
      </c>
      <c r="P3272">
        <v>5.4600000000000003E-2</v>
      </c>
      <c r="Q3272">
        <v>171215.75399999999</v>
      </c>
      <c r="R3272" t="s">
        <v>333</v>
      </c>
      <c r="S3272" t="s">
        <v>38</v>
      </c>
      <c r="T3272" t="s">
        <v>28</v>
      </c>
      <c r="V3272" t="s">
        <v>302</v>
      </c>
      <c r="Y3272" t="s">
        <v>277</v>
      </c>
    </row>
    <row r="3273" spans="1:25" x14ac:dyDescent="0.45">
      <c r="A3273" t="s">
        <v>274</v>
      </c>
      <c r="B3273" t="s">
        <v>320</v>
      </c>
      <c r="C3273">
        <v>2406</v>
      </c>
      <c r="D3273">
        <v>8</v>
      </c>
      <c r="F3273">
        <v>2013</v>
      </c>
      <c r="G3273">
        <v>262</v>
      </c>
      <c r="H3273">
        <v>209.5</v>
      </c>
      <c r="I3273">
        <v>14283.44</v>
      </c>
      <c r="K3273">
        <v>6.7000000000000004E-2</v>
      </c>
      <c r="L3273">
        <v>1.6999999999999999E-3</v>
      </c>
      <c r="M3273">
        <v>10013.691000000001</v>
      </c>
      <c r="N3273">
        <v>0.06</v>
      </c>
      <c r="O3273">
        <v>3.4950000000000001</v>
      </c>
      <c r="P3273">
        <v>5.9200000000000003E-2</v>
      </c>
      <c r="Q3273">
        <v>167733.01699999999</v>
      </c>
      <c r="R3273" t="s">
        <v>333</v>
      </c>
      <c r="S3273" t="s">
        <v>38</v>
      </c>
      <c r="T3273" t="s">
        <v>28</v>
      </c>
      <c r="V3273" t="s">
        <v>302</v>
      </c>
      <c r="Y3273" t="s">
        <v>277</v>
      </c>
    </row>
    <row r="3274" spans="1:25" x14ac:dyDescent="0.45">
      <c r="A3274" t="s">
        <v>274</v>
      </c>
      <c r="B3274" t="s">
        <v>320</v>
      </c>
      <c r="C3274">
        <v>2406</v>
      </c>
      <c r="D3274">
        <v>8</v>
      </c>
      <c r="F3274">
        <v>2014</v>
      </c>
      <c r="G3274">
        <v>511</v>
      </c>
      <c r="H3274">
        <v>417.41</v>
      </c>
      <c r="I3274">
        <v>31226.62</v>
      </c>
      <c r="K3274">
        <v>1.3109999999999999</v>
      </c>
      <c r="L3274">
        <v>6.3E-3</v>
      </c>
      <c r="M3274">
        <v>24441.755000000001</v>
      </c>
      <c r="N3274">
        <v>6.6799999999999998E-2</v>
      </c>
      <c r="O3274">
        <v>16.417999999999999</v>
      </c>
      <c r="P3274">
        <v>9.4200000000000006E-2</v>
      </c>
      <c r="Q3274">
        <v>354648.32400000002</v>
      </c>
      <c r="R3274" t="s">
        <v>333</v>
      </c>
      <c r="S3274" t="s">
        <v>38</v>
      </c>
      <c r="T3274" t="s">
        <v>28</v>
      </c>
      <c r="V3274" t="s">
        <v>302</v>
      </c>
      <c r="Y3274" t="s">
        <v>277</v>
      </c>
    </row>
    <row r="3275" spans="1:25" x14ac:dyDescent="0.45">
      <c r="A3275" t="s">
        <v>274</v>
      </c>
      <c r="B3275" t="s">
        <v>320</v>
      </c>
      <c r="C3275">
        <v>2406</v>
      </c>
      <c r="D3275">
        <v>8</v>
      </c>
      <c r="F3275">
        <v>2015</v>
      </c>
      <c r="G3275">
        <v>309</v>
      </c>
      <c r="H3275">
        <v>234.82</v>
      </c>
      <c r="I3275">
        <v>15546.7</v>
      </c>
      <c r="K3275">
        <v>0.25800000000000001</v>
      </c>
      <c r="L3275">
        <v>3.0999999999999999E-3</v>
      </c>
      <c r="M3275">
        <v>12324.371999999999</v>
      </c>
      <c r="N3275">
        <v>6.2100000000000002E-2</v>
      </c>
      <c r="O3275">
        <v>5.8129999999999997</v>
      </c>
      <c r="P3275">
        <v>7.3499999999999996E-2</v>
      </c>
      <c r="Q3275">
        <v>198057.73</v>
      </c>
      <c r="R3275" t="s">
        <v>333</v>
      </c>
      <c r="S3275" t="s">
        <v>38</v>
      </c>
      <c r="T3275" t="s">
        <v>28</v>
      </c>
      <c r="V3275" t="s">
        <v>302</v>
      </c>
      <c r="Y3275" t="s">
        <v>297</v>
      </c>
    </row>
    <row r="3276" spans="1:25" x14ac:dyDescent="0.45">
      <c r="A3276" t="s">
        <v>274</v>
      </c>
      <c r="B3276" t="s">
        <v>320</v>
      </c>
      <c r="C3276">
        <v>2406</v>
      </c>
      <c r="D3276">
        <v>8</v>
      </c>
      <c r="F3276">
        <v>2016</v>
      </c>
      <c r="G3276">
        <v>315</v>
      </c>
      <c r="H3276">
        <v>250.41</v>
      </c>
      <c r="I3276">
        <v>16366.78</v>
      </c>
      <c r="K3276">
        <v>6.4000000000000001E-2</v>
      </c>
      <c r="L3276">
        <v>1E-3</v>
      </c>
      <c r="M3276">
        <v>12355.125</v>
      </c>
      <c r="N3276">
        <v>5.9799999999999999E-2</v>
      </c>
      <c r="O3276">
        <v>4.5119999999999996</v>
      </c>
      <c r="P3276">
        <v>5.9299999999999999E-2</v>
      </c>
      <c r="Q3276">
        <v>206294.247</v>
      </c>
      <c r="R3276" t="s">
        <v>333</v>
      </c>
      <c r="S3276" t="s">
        <v>38</v>
      </c>
      <c r="T3276" t="s">
        <v>28</v>
      </c>
      <c r="V3276" t="s">
        <v>302</v>
      </c>
      <c r="Y3276" t="s">
        <v>297</v>
      </c>
    </row>
    <row r="3277" spans="1:25" x14ac:dyDescent="0.45">
      <c r="A3277" t="s">
        <v>274</v>
      </c>
      <c r="B3277" t="s">
        <v>320</v>
      </c>
      <c r="C3277">
        <v>2406</v>
      </c>
      <c r="D3277">
        <v>8</v>
      </c>
      <c r="F3277">
        <v>2017</v>
      </c>
      <c r="G3277">
        <v>122</v>
      </c>
      <c r="H3277">
        <v>83.29</v>
      </c>
      <c r="I3277">
        <v>5322.77</v>
      </c>
      <c r="K3277">
        <v>2.4E-2</v>
      </c>
      <c r="L3277">
        <v>1E-3</v>
      </c>
      <c r="M3277">
        <v>4793.9489999999996</v>
      </c>
      <c r="N3277">
        <v>5.9200000000000003E-2</v>
      </c>
      <c r="O3277">
        <v>1.637</v>
      </c>
      <c r="P3277">
        <v>5.8900000000000001E-2</v>
      </c>
      <c r="Q3277">
        <v>80494.192999999999</v>
      </c>
      <c r="R3277" t="s">
        <v>333</v>
      </c>
      <c r="S3277" t="s">
        <v>38</v>
      </c>
      <c r="T3277" t="s">
        <v>28</v>
      </c>
      <c r="V3277" t="s">
        <v>302</v>
      </c>
      <c r="Y3277" t="s">
        <v>299</v>
      </c>
    </row>
    <row r="3278" spans="1:25" x14ac:dyDescent="0.45">
      <c r="A3278" t="s">
        <v>274</v>
      </c>
      <c r="B3278" t="s">
        <v>320</v>
      </c>
      <c r="C3278">
        <v>2406</v>
      </c>
      <c r="D3278">
        <v>8</v>
      </c>
      <c r="F3278">
        <v>2018</v>
      </c>
      <c r="G3278">
        <v>244</v>
      </c>
      <c r="H3278">
        <v>160.94999999999999</v>
      </c>
      <c r="I3278">
        <v>10391.709999999999</v>
      </c>
      <c r="K3278">
        <v>5.6000000000000001E-2</v>
      </c>
      <c r="L3278">
        <v>1.1000000000000001E-3</v>
      </c>
      <c r="M3278">
        <v>8602.509</v>
      </c>
      <c r="N3278">
        <v>6.3600000000000004E-2</v>
      </c>
      <c r="O3278">
        <v>5.0410000000000004</v>
      </c>
      <c r="P3278">
        <v>8.8900000000000007E-2</v>
      </c>
      <c r="Q3278">
        <v>131558.33900000001</v>
      </c>
      <c r="R3278" t="s">
        <v>333</v>
      </c>
      <c r="S3278" t="s">
        <v>38</v>
      </c>
      <c r="T3278" t="s">
        <v>28</v>
      </c>
      <c r="V3278" t="s">
        <v>302</v>
      </c>
      <c r="Y3278" t="s">
        <v>299</v>
      </c>
    </row>
    <row r="3279" spans="1:25" x14ac:dyDescent="0.45">
      <c r="A3279" t="s">
        <v>274</v>
      </c>
      <c r="B3279" t="s">
        <v>320</v>
      </c>
      <c r="C3279">
        <v>2406</v>
      </c>
      <c r="D3279">
        <v>8</v>
      </c>
      <c r="F3279">
        <v>2019</v>
      </c>
      <c r="G3279">
        <v>131</v>
      </c>
      <c r="H3279">
        <v>60.84</v>
      </c>
      <c r="I3279">
        <v>3200.44</v>
      </c>
      <c r="K3279">
        <v>1.7000000000000001E-2</v>
      </c>
      <c r="L3279">
        <v>1E-3</v>
      </c>
      <c r="M3279">
        <v>2722.3629999999998</v>
      </c>
      <c r="N3279">
        <v>6.2600000000000003E-2</v>
      </c>
      <c r="O3279">
        <v>2.0190000000000001</v>
      </c>
      <c r="P3279">
        <v>0.108</v>
      </c>
      <c r="Q3279">
        <v>41919.942999999999</v>
      </c>
      <c r="R3279" t="s">
        <v>333</v>
      </c>
      <c r="S3279" t="s">
        <v>38</v>
      </c>
      <c r="T3279" t="s">
        <v>28</v>
      </c>
      <c r="V3279" t="s">
        <v>302</v>
      </c>
      <c r="Y3279" t="s">
        <v>299</v>
      </c>
    </row>
    <row r="3280" spans="1:25" x14ac:dyDescent="0.45">
      <c r="A3280" t="s">
        <v>274</v>
      </c>
      <c r="B3280" t="s">
        <v>320</v>
      </c>
      <c r="C3280">
        <v>2406</v>
      </c>
      <c r="D3280">
        <v>8</v>
      </c>
      <c r="F3280">
        <v>2020</v>
      </c>
      <c r="G3280">
        <v>91</v>
      </c>
      <c r="H3280">
        <v>36.22</v>
      </c>
      <c r="I3280">
        <v>1540.8</v>
      </c>
      <c r="K3280">
        <v>7.0000000000000001E-3</v>
      </c>
      <c r="L3280">
        <v>1E-3</v>
      </c>
      <c r="M3280">
        <v>1304.662</v>
      </c>
      <c r="N3280">
        <v>5.9700000000000003E-2</v>
      </c>
      <c r="O3280">
        <v>0.64300000000000002</v>
      </c>
      <c r="P3280">
        <v>8.5800000000000001E-2</v>
      </c>
      <c r="Q3280">
        <v>21767.152999999998</v>
      </c>
      <c r="R3280" t="s">
        <v>333</v>
      </c>
      <c r="S3280" t="s">
        <v>38</v>
      </c>
      <c r="T3280" t="s">
        <v>28</v>
      </c>
      <c r="V3280" t="s">
        <v>302</v>
      </c>
      <c r="Y3280" t="s">
        <v>147</v>
      </c>
    </row>
    <row r="3281" spans="1:25" x14ac:dyDescent="0.45">
      <c r="A3281" t="s">
        <v>274</v>
      </c>
      <c r="B3281" t="s">
        <v>320</v>
      </c>
      <c r="C3281">
        <v>2406</v>
      </c>
      <c r="D3281">
        <v>8</v>
      </c>
      <c r="F3281">
        <v>2021</v>
      </c>
      <c r="G3281">
        <v>188</v>
      </c>
      <c r="H3281">
        <v>119.05</v>
      </c>
      <c r="I3281">
        <v>6988.55</v>
      </c>
      <c r="K3281">
        <v>0.03</v>
      </c>
      <c r="L3281">
        <v>1E-3</v>
      </c>
      <c r="M3281">
        <v>5461.0190000000002</v>
      </c>
      <c r="N3281">
        <v>6.0100000000000001E-2</v>
      </c>
      <c r="O3281">
        <v>2.1549999999999998</v>
      </c>
      <c r="P3281">
        <v>6.9099999999999995E-2</v>
      </c>
      <c r="Q3281">
        <v>89572.479000000007</v>
      </c>
      <c r="R3281" t="s">
        <v>333</v>
      </c>
      <c r="S3281" t="s">
        <v>38</v>
      </c>
      <c r="T3281" t="s">
        <v>28</v>
      </c>
      <c r="V3281" t="s">
        <v>302</v>
      </c>
      <c r="Y3281" t="s">
        <v>152</v>
      </c>
    </row>
    <row r="3282" spans="1:25" x14ac:dyDescent="0.45">
      <c r="A3282" t="s">
        <v>274</v>
      </c>
      <c r="B3282" t="s">
        <v>320</v>
      </c>
      <c r="C3282">
        <v>2406</v>
      </c>
      <c r="D3282">
        <v>8</v>
      </c>
      <c r="F3282">
        <v>2022</v>
      </c>
      <c r="G3282">
        <v>366</v>
      </c>
      <c r="H3282">
        <v>266.29000000000002</v>
      </c>
      <c r="I3282">
        <v>17346.43</v>
      </c>
      <c r="K3282">
        <v>8.8999999999999996E-2</v>
      </c>
      <c r="L3282">
        <v>1E-3</v>
      </c>
      <c r="M3282">
        <v>14225.848</v>
      </c>
      <c r="N3282">
        <v>6.2899999999999998E-2</v>
      </c>
      <c r="O3282">
        <v>6.7309999999999999</v>
      </c>
      <c r="P3282">
        <v>7.1900000000000006E-2</v>
      </c>
      <c r="Q3282">
        <v>219854.413</v>
      </c>
      <c r="R3282" t="s">
        <v>333</v>
      </c>
      <c r="S3282" t="s">
        <v>38</v>
      </c>
      <c r="T3282" t="s">
        <v>28</v>
      </c>
      <c r="V3282" t="s">
        <v>302</v>
      </c>
      <c r="Y3282" t="s">
        <v>152</v>
      </c>
    </row>
    <row r="3283" spans="1:25" x14ac:dyDescent="0.45">
      <c r="A3283" t="s">
        <v>274</v>
      </c>
      <c r="B3283" t="s">
        <v>320</v>
      </c>
      <c r="C3283">
        <v>2406</v>
      </c>
      <c r="D3283">
        <v>8</v>
      </c>
      <c r="F3283">
        <v>2023</v>
      </c>
      <c r="G3283">
        <v>134</v>
      </c>
      <c r="H3283">
        <v>94.72</v>
      </c>
      <c r="I3283">
        <v>5917.64</v>
      </c>
      <c r="K3283">
        <v>2.1999999999999999E-2</v>
      </c>
      <c r="L3283">
        <v>1E-3</v>
      </c>
      <c r="M3283">
        <v>4325.3950000000004</v>
      </c>
      <c r="N3283">
        <v>5.8799999999999998E-2</v>
      </c>
      <c r="O3283">
        <v>1.7150000000000001</v>
      </c>
      <c r="P3283">
        <v>6.7699999999999996E-2</v>
      </c>
      <c r="Q3283">
        <v>72438.217000000004</v>
      </c>
      <c r="R3283" t="s">
        <v>333</v>
      </c>
      <c r="S3283" t="s">
        <v>38</v>
      </c>
      <c r="T3283" t="s">
        <v>28</v>
      </c>
      <c r="V3283" t="s">
        <v>302</v>
      </c>
      <c r="Y3283" t="s">
        <v>152</v>
      </c>
    </row>
    <row r="3284" spans="1:25" x14ac:dyDescent="0.45">
      <c r="A3284" t="s">
        <v>274</v>
      </c>
      <c r="B3284" t="s">
        <v>320</v>
      </c>
      <c r="C3284">
        <v>2406</v>
      </c>
      <c r="D3284">
        <v>8</v>
      </c>
      <c r="F3284">
        <v>2024</v>
      </c>
      <c r="G3284">
        <v>61</v>
      </c>
      <c r="H3284">
        <v>45.04</v>
      </c>
      <c r="I3284">
        <v>2768.53</v>
      </c>
      <c r="K3284">
        <v>1.0999999999999999E-2</v>
      </c>
      <c r="L3284">
        <v>1E-3</v>
      </c>
      <c r="M3284">
        <v>2165.4699999999998</v>
      </c>
      <c r="N3284">
        <v>5.9799999999999999E-2</v>
      </c>
      <c r="O3284">
        <v>0.86399999999999999</v>
      </c>
      <c r="P3284">
        <v>5.8700000000000002E-2</v>
      </c>
      <c r="Q3284">
        <v>35921.970999999998</v>
      </c>
      <c r="R3284" t="s">
        <v>333</v>
      </c>
      <c r="S3284" t="s">
        <v>38</v>
      </c>
      <c r="T3284" t="s">
        <v>28</v>
      </c>
      <c r="V3284" t="s">
        <v>302</v>
      </c>
      <c r="Y3284" t="s">
        <v>152</v>
      </c>
    </row>
    <row r="3285" spans="1:25" x14ac:dyDescent="0.45">
      <c r="A3285" t="s">
        <v>274</v>
      </c>
      <c r="B3285" t="s">
        <v>321</v>
      </c>
      <c r="C3285">
        <v>2408</v>
      </c>
      <c r="D3285">
        <v>1</v>
      </c>
      <c r="F3285">
        <v>2009</v>
      </c>
      <c r="G3285">
        <v>3785</v>
      </c>
      <c r="H3285">
        <v>3770.79</v>
      </c>
      <c r="I3285">
        <v>749754.29</v>
      </c>
      <c r="K3285">
        <v>3318.22</v>
      </c>
      <c r="L3285">
        <v>0.8679</v>
      </c>
      <c r="M3285">
        <v>726332.62699999998</v>
      </c>
      <c r="N3285">
        <v>9.9500000000000005E-2</v>
      </c>
      <c r="O3285">
        <v>301.42200000000003</v>
      </c>
      <c r="P3285">
        <v>8.43E-2</v>
      </c>
      <c r="Q3285">
        <v>7168752.0020000003</v>
      </c>
      <c r="R3285" t="s">
        <v>82</v>
      </c>
      <c r="S3285" t="s">
        <v>34</v>
      </c>
      <c r="T3285" t="s">
        <v>322</v>
      </c>
      <c r="V3285" t="s">
        <v>323</v>
      </c>
      <c r="W3285" t="s">
        <v>172</v>
      </c>
      <c r="Y3285" t="s">
        <v>107</v>
      </c>
    </row>
    <row r="3286" spans="1:25" x14ac:dyDescent="0.45">
      <c r="A3286" t="s">
        <v>274</v>
      </c>
      <c r="B3286" t="s">
        <v>321</v>
      </c>
      <c r="C3286">
        <v>2408</v>
      </c>
      <c r="D3286">
        <v>1</v>
      </c>
      <c r="F3286">
        <v>2010</v>
      </c>
      <c r="G3286">
        <v>5127</v>
      </c>
      <c r="H3286">
        <v>5109.84</v>
      </c>
      <c r="I3286">
        <v>1125062.54</v>
      </c>
      <c r="K3286">
        <v>4738.0659999999998</v>
      </c>
      <c r="L3286">
        <v>0.74980000000000002</v>
      </c>
      <c r="M3286">
        <v>1195678.797</v>
      </c>
      <c r="N3286">
        <v>0.1012</v>
      </c>
      <c r="O3286">
        <v>480.04500000000002</v>
      </c>
      <c r="P3286">
        <v>8.2299999999999998E-2</v>
      </c>
      <c r="Q3286">
        <v>11628949.038000001</v>
      </c>
      <c r="R3286" t="s">
        <v>82</v>
      </c>
      <c r="S3286" t="s">
        <v>34</v>
      </c>
      <c r="T3286" t="s">
        <v>322</v>
      </c>
      <c r="U3286" t="s">
        <v>324</v>
      </c>
      <c r="V3286" t="s">
        <v>325</v>
      </c>
      <c r="W3286" t="s">
        <v>172</v>
      </c>
      <c r="Y3286" t="s">
        <v>107</v>
      </c>
    </row>
    <row r="3287" spans="1:25" x14ac:dyDescent="0.45">
      <c r="A3287" t="s">
        <v>274</v>
      </c>
      <c r="B3287" t="s">
        <v>321</v>
      </c>
      <c r="C3287">
        <v>2408</v>
      </c>
      <c r="D3287">
        <v>1</v>
      </c>
      <c r="F3287">
        <v>2011</v>
      </c>
      <c r="G3287">
        <v>2166</v>
      </c>
      <c r="H3287">
        <v>2147.38</v>
      </c>
      <c r="I3287">
        <v>473325.9</v>
      </c>
      <c r="K3287">
        <v>311.67200000000003</v>
      </c>
      <c r="L3287">
        <v>0.1109</v>
      </c>
      <c r="M3287">
        <v>527794.80500000005</v>
      </c>
      <c r="N3287">
        <v>9.5799999999999996E-2</v>
      </c>
      <c r="O3287">
        <v>227.3</v>
      </c>
      <c r="P3287">
        <v>8.4900000000000003E-2</v>
      </c>
      <c r="Q3287">
        <v>5314491.7460000003</v>
      </c>
      <c r="R3287" t="s">
        <v>82</v>
      </c>
      <c r="S3287" t="s">
        <v>34</v>
      </c>
      <c r="T3287" t="s">
        <v>322</v>
      </c>
      <c r="U3287" t="s">
        <v>116</v>
      </c>
      <c r="V3287" t="s">
        <v>211</v>
      </c>
      <c r="W3287" t="s">
        <v>172</v>
      </c>
      <c r="Y3287" t="s">
        <v>107</v>
      </c>
    </row>
    <row r="3288" spans="1:25" x14ac:dyDescent="0.45">
      <c r="A3288" t="s">
        <v>274</v>
      </c>
      <c r="B3288" t="s">
        <v>321</v>
      </c>
      <c r="C3288">
        <v>2408</v>
      </c>
      <c r="D3288">
        <v>1</v>
      </c>
      <c r="F3288">
        <v>2012</v>
      </c>
      <c r="G3288">
        <v>1534</v>
      </c>
      <c r="H3288">
        <v>1516.51</v>
      </c>
      <c r="I3288">
        <v>238770.02</v>
      </c>
      <c r="K3288">
        <v>104.496</v>
      </c>
      <c r="L3288">
        <v>8.3299999999999999E-2</v>
      </c>
      <c r="M3288">
        <v>245583.745</v>
      </c>
      <c r="N3288">
        <v>9.4799999999999995E-2</v>
      </c>
      <c r="O3288">
        <v>119.143</v>
      </c>
      <c r="P3288">
        <v>8.4199999999999997E-2</v>
      </c>
      <c r="Q3288">
        <v>2843743.057</v>
      </c>
      <c r="R3288" t="s">
        <v>82</v>
      </c>
      <c r="S3288" t="s">
        <v>34</v>
      </c>
      <c r="T3288" t="s">
        <v>322</v>
      </c>
      <c r="U3288" t="s">
        <v>116</v>
      </c>
      <c r="V3288" t="s">
        <v>211</v>
      </c>
      <c r="W3288" t="s">
        <v>172</v>
      </c>
      <c r="Y3288" t="s">
        <v>277</v>
      </c>
    </row>
    <row r="3289" spans="1:25" x14ac:dyDescent="0.45">
      <c r="A3289" t="s">
        <v>274</v>
      </c>
      <c r="B3289" t="s">
        <v>321</v>
      </c>
      <c r="C3289">
        <v>2408</v>
      </c>
      <c r="D3289">
        <v>1</v>
      </c>
      <c r="F3289">
        <v>2013</v>
      </c>
      <c r="G3289">
        <v>1080</v>
      </c>
      <c r="H3289">
        <v>1065.04</v>
      </c>
      <c r="I3289">
        <v>145950.95000000001</v>
      </c>
      <c r="K3289">
        <v>29.734999999999999</v>
      </c>
      <c r="L3289">
        <v>4.3799999999999999E-2</v>
      </c>
      <c r="M3289">
        <v>114365.664</v>
      </c>
      <c r="N3289">
        <v>6.88E-2</v>
      </c>
      <c r="O3289">
        <v>70.328000000000003</v>
      </c>
      <c r="P3289">
        <v>8.3299999999999999E-2</v>
      </c>
      <c r="Q3289">
        <v>1659705.108</v>
      </c>
      <c r="R3289" t="s">
        <v>82</v>
      </c>
      <c r="S3289" t="s">
        <v>34</v>
      </c>
      <c r="T3289" t="s">
        <v>322</v>
      </c>
      <c r="U3289" t="s">
        <v>116</v>
      </c>
      <c r="V3289" t="s">
        <v>211</v>
      </c>
      <c r="W3289" t="s">
        <v>172</v>
      </c>
      <c r="Y3289" t="s">
        <v>277</v>
      </c>
    </row>
    <row r="3290" spans="1:25" x14ac:dyDescent="0.45">
      <c r="A3290" t="s">
        <v>274</v>
      </c>
      <c r="B3290" t="s">
        <v>321</v>
      </c>
      <c r="C3290">
        <v>2408</v>
      </c>
      <c r="D3290">
        <v>1</v>
      </c>
      <c r="F3290">
        <v>2014</v>
      </c>
      <c r="G3290">
        <v>1495</v>
      </c>
      <c r="H3290">
        <v>1485.68</v>
      </c>
      <c r="I3290">
        <v>201300.89</v>
      </c>
      <c r="K3290">
        <v>50.542999999999999</v>
      </c>
      <c r="L3290">
        <v>3.73E-2</v>
      </c>
      <c r="M3290">
        <v>196922.61499999999</v>
      </c>
      <c r="N3290">
        <v>8.4400000000000003E-2</v>
      </c>
      <c r="O3290">
        <v>78.091999999999999</v>
      </c>
      <c r="P3290">
        <v>7.0699999999999999E-2</v>
      </c>
      <c r="Q3290">
        <v>2213220.41</v>
      </c>
      <c r="R3290" t="s">
        <v>82</v>
      </c>
      <c r="S3290" t="s">
        <v>34</v>
      </c>
      <c r="T3290" t="s">
        <v>322</v>
      </c>
      <c r="U3290" t="s">
        <v>116</v>
      </c>
      <c r="V3290" t="s">
        <v>211</v>
      </c>
      <c r="W3290" t="s">
        <v>172</v>
      </c>
      <c r="Y3290" t="s">
        <v>277</v>
      </c>
    </row>
    <row r="3291" spans="1:25" x14ac:dyDescent="0.45">
      <c r="A3291" t="s">
        <v>274</v>
      </c>
      <c r="B3291" t="s">
        <v>321</v>
      </c>
      <c r="C3291">
        <v>2408</v>
      </c>
      <c r="D3291">
        <v>1</v>
      </c>
      <c r="F3291">
        <v>2015</v>
      </c>
      <c r="G3291">
        <v>1002</v>
      </c>
      <c r="H3291">
        <v>992.32</v>
      </c>
      <c r="I3291">
        <v>175012.94</v>
      </c>
      <c r="K3291">
        <v>19.898</v>
      </c>
      <c r="L3291">
        <v>4.4999999999999998E-2</v>
      </c>
      <c r="M3291">
        <v>170238.166</v>
      </c>
      <c r="N3291">
        <v>9.8199999999999996E-2</v>
      </c>
      <c r="O3291">
        <v>74.953999999999994</v>
      </c>
      <c r="P3291">
        <v>7.7399999999999997E-2</v>
      </c>
      <c r="Q3291">
        <v>1893853.1629999999</v>
      </c>
      <c r="R3291" t="s">
        <v>82</v>
      </c>
      <c r="S3291" t="s">
        <v>34</v>
      </c>
      <c r="T3291" t="s">
        <v>322</v>
      </c>
      <c r="U3291" t="s">
        <v>116</v>
      </c>
      <c r="V3291" t="s">
        <v>211</v>
      </c>
      <c r="W3291" t="s">
        <v>172</v>
      </c>
      <c r="Y3291" t="s">
        <v>279</v>
      </c>
    </row>
    <row r="3292" spans="1:25" x14ac:dyDescent="0.45">
      <c r="A3292" t="s">
        <v>274</v>
      </c>
      <c r="B3292" t="s">
        <v>321</v>
      </c>
      <c r="C3292">
        <v>2408</v>
      </c>
      <c r="D3292">
        <v>1</v>
      </c>
      <c r="F3292">
        <v>2016</v>
      </c>
      <c r="G3292">
        <v>249</v>
      </c>
      <c r="H3292">
        <v>240.36</v>
      </c>
      <c r="I3292">
        <v>20886.009999999998</v>
      </c>
      <c r="K3292">
        <v>1.448</v>
      </c>
      <c r="L3292">
        <v>5.4300000000000001E-2</v>
      </c>
      <c r="M3292">
        <v>17893.03</v>
      </c>
      <c r="N3292">
        <v>0.1424</v>
      </c>
      <c r="O3292">
        <v>6.7549999999999999</v>
      </c>
      <c r="P3292">
        <v>4.0899999999999999E-2</v>
      </c>
      <c r="Q3292">
        <v>291449.92300000001</v>
      </c>
      <c r="R3292" t="s">
        <v>82</v>
      </c>
      <c r="S3292" t="s">
        <v>34</v>
      </c>
      <c r="T3292" t="s">
        <v>322</v>
      </c>
      <c r="U3292" t="s">
        <v>116</v>
      </c>
      <c r="V3292" t="s">
        <v>211</v>
      </c>
      <c r="W3292" t="s">
        <v>172</v>
      </c>
      <c r="Y3292" t="s">
        <v>279</v>
      </c>
    </row>
    <row r="3293" spans="1:25" x14ac:dyDescent="0.45">
      <c r="A3293" t="s">
        <v>274</v>
      </c>
      <c r="B3293" t="s">
        <v>321</v>
      </c>
      <c r="C3293">
        <v>2408</v>
      </c>
      <c r="D3293">
        <v>1</v>
      </c>
      <c r="F3293">
        <v>2017</v>
      </c>
      <c r="G3293">
        <v>0</v>
      </c>
      <c r="H3293">
        <v>0</v>
      </c>
      <c r="R3293" t="s">
        <v>82</v>
      </c>
      <c r="S3293" t="s">
        <v>34</v>
      </c>
      <c r="T3293" t="s">
        <v>322</v>
      </c>
      <c r="U3293" t="s">
        <v>116</v>
      </c>
      <c r="V3293" t="s">
        <v>211</v>
      </c>
      <c r="W3293" t="s">
        <v>172</v>
      </c>
      <c r="Y3293" t="s">
        <v>280</v>
      </c>
    </row>
    <row r="3294" spans="1:25" x14ac:dyDescent="0.45">
      <c r="A3294" t="s">
        <v>274</v>
      </c>
      <c r="B3294" t="s">
        <v>321</v>
      </c>
      <c r="C3294">
        <v>2408</v>
      </c>
      <c r="D3294">
        <v>2</v>
      </c>
      <c r="F3294">
        <v>2009</v>
      </c>
      <c r="G3294">
        <v>4468</v>
      </c>
      <c r="H3294">
        <v>4454.51</v>
      </c>
      <c r="I3294">
        <v>848200.43</v>
      </c>
      <c r="K3294">
        <v>4022.4949999999999</v>
      </c>
      <c r="L3294">
        <v>0.91159999999999997</v>
      </c>
      <c r="M3294">
        <v>871662.49399999995</v>
      </c>
      <c r="N3294">
        <v>0.1009</v>
      </c>
      <c r="O3294">
        <v>356.596</v>
      </c>
      <c r="P3294">
        <v>8.3599999999999994E-2</v>
      </c>
      <c r="Q3294">
        <v>8580108.6089999992</v>
      </c>
      <c r="R3294" t="s">
        <v>82</v>
      </c>
      <c r="S3294" t="s">
        <v>34</v>
      </c>
      <c r="T3294" t="s">
        <v>322</v>
      </c>
      <c r="V3294" t="s">
        <v>323</v>
      </c>
      <c r="W3294" t="s">
        <v>172</v>
      </c>
      <c r="Y3294" t="s">
        <v>107</v>
      </c>
    </row>
    <row r="3295" spans="1:25" x14ac:dyDescent="0.45">
      <c r="A3295" t="s">
        <v>274</v>
      </c>
      <c r="B3295" t="s">
        <v>321</v>
      </c>
      <c r="C3295">
        <v>2408</v>
      </c>
      <c r="D3295">
        <v>2</v>
      </c>
      <c r="F3295">
        <v>2010</v>
      </c>
      <c r="G3295">
        <v>4368</v>
      </c>
      <c r="H3295">
        <v>4343.96</v>
      </c>
      <c r="I3295">
        <v>951677.27</v>
      </c>
      <c r="K3295">
        <v>3825.7429999999999</v>
      </c>
      <c r="L3295">
        <v>0.75</v>
      </c>
      <c r="M3295">
        <v>936193.21299999999</v>
      </c>
      <c r="N3295">
        <v>0.1</v>
      </c>
      <c r="O3295">
        <v>412.28800000000001</v>
      </c>
      <c r="P3295">
        <v>8.8999999999999996E-2</v>
      </c>
      <c r="Q3295">
        <v>9206852.9360000007</v>
      </c>
      <c r="R3295" t="s">
        <v>82</v>
      </c>
      <c r="S3295" t="s">
        <v>34</v>
      </c>
      <c r="T3295" t="s">
        <v>322</v>
      </c>
      <c r="U3295" t="s">
        <v>324</v>
      </c>
      <c r="V3295" t="s">
        <v>325</v>
      </c>
      <c r="W3295" t="s">
        <v>172</v>
      </c>
      <c r="Y3295" t="s">
        <v>107</v>
      </c>
    </row>
    <row r="3296" spans="1:25" x14ac:dyDescent="0.45">
      <c r="A3296" t="s">
        <v>274</v>
      </c>
      <c r="B3296" t="s">
        <v>321</v>
      </c>
      <c r="C3296">
        <v>2408</v>
      </c>
      <c r="D3296">
        <v>2</v>
      </c>
      <c r="F3296">
        <v>2011</v>
      </c>
      <c r="G3296">
        <v>2127</v>
      </c>
      <c r="H3296">
        <v>2111.2800000000002</v>
      </c>
      <c r="I3296">
        <v>451154.16</v>
      </c>
      <c r="K3296">
        <v>259.82499999999999</v>
      </c>
      <c r="L3296">
        <v>0.11020000000000001</v>
      </c>
      <c r="M3296">
        <v>450052.94500000001</v>
      </c>
      <c r="N3296">
        <v>9.5399999999999999E-2</v>
      </c>
      <c r="O3296">
        <v>196.91</v>
      </c>
      <c r="P3296">
        <v>8.4199999999999997E-2</v>
      </c>
      <c r="Q3296">
        <v>4606209.4630000005</v>
      </c>
      <c r="R3296" t="s">
        <v>82</v>
      </c>
      <c r="S3296" t="s">
        <v>34</v>
      </c>
      <c r="T3296" t="s">
        <v>322</v>
      </c>
      <c r="U3296" t="s">
        <v>116</v>
      </c>
      <c r="V3296" t="s">
        <v>211</v>
      </c>
      <c r="W3296" t="s">
        <v>172</v>
      </c>
      <c r="Y3296" t="s">
        <v>107</v>
      </c>
    </row>
    <row r="3297" spans="1:25" x14ac:dyDescent="0.45">
      <c r="A3297" t="s">
        <v>274</v>
      </c>
      <c r="B3297" t="s">
        <v>321</v>
      </c>
      <c r="C3297">
        <v>2408</v>
      </c>
      <c r="D3297">
        <v>2</v>
      </c>
      <c r="F3297">
        <v>2012</v>
      </c>
      <c r="G3297">
        <v>1279</v>
      </c>
      <c r="H3297">
        <v>1261.42</v>
      </c>
      <c r="I3297">
        <v>200118.94</v>
      </c>
      <c r="K3297">
        <v>54.116999999999997</v>
      </c>
      <c r="L3297">
        <v>4.4400000000000002E-2</v>
      </c>
      <c r="M3297">
        <v>205100.96</v>
      </c>
      <c r="N3297">
        <v>8.2199999999999995E-2</v>
      </c>
      <c r="O3297">
        <v>104.77200000000001</v>
      </c>
      <c r="P3297">
        <v>8.9499999999999996E-2</v>
      </c>
      <c r="Q3297">
        <v>2326391.4900000002</v>
      </c>
      <c r="R3297" t="s">
        <v>82</v>
      </c>
      <c r="S3297" t="s">
        <v>34</v>
      </c>
      <c r="T3297" t="s">
        <v>322</v>
      </c>
      <c r="U3297" t="s">
        <v>116</v>
      </c>
      <c r="V3297" t="s">
        <v>211</v>
      </c>
      <c r="W3297" t="s">
        <v>172</v>
      </c>
      <c r="Y3297" t="s">
        <v>277</v>
      </c>
    </row>
    <row r="3298" spans="1:25" x14ac:dyDescent="0.45">
      <c r="A3298" t="s">
        <v>274</v>
      </c>
      <c r="B3298" t="s">
        <v>321</v>
      </c>
      <c r="C3298">
        <v>2408</v>
      </c>
      <c r="D3298">
        <v>2</v>
      </c>
      <c r="F3298">
        <v>2013</v>
      </c>
      <c r="G3298">
        <v>1251</v>
      </c>
      <c r="H3298">
        <v>1230.77</v>
      </c>
      <c r="I3298">
        <v>159294.89000000001</v>
      </c>
      <c r="K3298">
        <v>40.503</v>
      </c>
      <c r="L3298">
        <v>4.8899999999999999E-2</v>
      </c>
      <c r="M3298">
        <v>149344.70600000001</v>
      </c>
      <c r="N3298">
        <v>8.2000000000000003E-2</v>
      </c>
      <c r="O3298">
        <v>79.597999999999999</v>
      </c>
      <c r="P3298">
        <v>8.1500000000000003E-2</v>
      </c>
      <c r="Q3298">
        <v>1950459.9539999999</v>
      </c>
      <c r="R3298" t="s">
        <v>82</v>
      </c>
      <c r="S3298" t="s">
        <v>34</v>
      </c>
      <c r="T3298" t="s">
        <v>322</v>
      </c>
      <c r="U3298" t="s">
        <v>116</v>
      </c>
      <c r="V3298" t="s">
        <v>211</v>
      </c>
      <c r="W3298" t="s">
        <v>172</v>
      </c>
      <c r="Y3298" t="s">
        <v>277</v>
      </c>
    </row>
    <row r="3299" spans="1:25" x14ac:dyDescent="0.45">
      <c r="A3299" t="s">
        <v>274</v>
      </c>
      <c r="B3299" t="s">
        <v>321</v>
      </c>
      <c r="C3299">
        <v>2408</v>
      </c>
      <c r="D3299">
        <v>2</v>
      </c>
      <c r="F3299">
        <v>2014</v>
      </c>
      <c r="G3299">
        <v>2061</v>
      </c>
      <c r="H3299">
        <v>2043.63</v>
      </c>
      <c r="I3299">
        <v>372534.85</v>
      </c>
      <c r="K3299">
        <v>87.596999999999994</v>
      </c>
      <c r="L3299">
        <v>4.2900000000000001E-2</v>
      </c>
      <c r="M3299">
        <v>365412.70500000002</v>
      </c>
      <c r="N3299">
        <v>9.2200000000000004E-2</v>
      </c>
      <c r="O3299">
        <v>152.364</v>
      </c>
      <c r="P3299">
        <v>7.7299999999999994E-2</v>
      </c>
      <c r="Q3299">
        <v>3920061.679</v>
      </c>
      <c r="R3299" t="s">
        <v>82</v>
      </c>
      <c r="S3299" t="s">
        <v>34</v>
      </c>
      <c r="T3299" t="s">
        <v>322</v>
      </c>
      <c r="U3299" t="s">
        <v>116</v>
      </c>
      <c r="V3299" t="s">
        <v>211</v>
      </c>
      <c r="W3299" t="s">
        <v>172</v>
      </c>
      <c r="Y3299" t="s">
        <v>277</v>
      </c>
    </row>
    <row r="3300" spans="1:25" x14ac:dyDescent="0.45">
      <c r="A3300" t="s">
        <v>274</v>
      </c>
      <c r="B3300" t="s">
        <v>321</v>
      </c>
      <c r="C3300">
        <v>2408</v>
      </c>
      <c r="D3300">
        <v>2</v>
      </c>
      <c r="F3300">
        <v>2015</v>
      </c>
      <c r="G3300">
        <v>1020</v>
      </c>
      <c r="H3300">
        <v>1008.33</v>
      </c>
      <c r="I3300">
        <v>165850.38</v>
      </c>
      <c r="K3300">
        <v>33.866</v>
      </c>
      <c r="L3300">
        <v>3.7600000000000001E-2</v>
      </c>
      <c r="M3300">
        <v>182183.658</v>
      </c>
      <c r="N3300">
        <v>0.10290000000000001</v>
      </c>
      <c r="O3300">
        <v>80.084000000000003</v>
      </c>
      <c r="P3300">
        <v>8.0399999999999999E-2</v>
      </c>
      <c r="Q3300">
        <v>1960781.7439999999</v>
      </c>
      <c r="R3300" t="s">
        <v>82</v>
      </c>
      <c r="S3300" t="s">
        <v>34</v>
      </c>
      <c r="T3300" t="s">
        <v>322</v>
      </c>
      <c r="U3300" t="s">
        <v>116</v>
      </c>
      <c r="V3300" t="s">
        <v>211</v>
      </c>
      <c r="W3300" t="s">
        <v>172</v>
      </c>
      <c r="Y3300" t="s">
        <v>279</v>
      </c>
    </row>
    <row r="3301" spans="1:25" x14ac:dyDescent="0.45">
      <c r="A3301" t="s">
        <v>274</v>
      </c>
      <c r="B3301" t="s">
        <v>321</v>
      </c>
      <c r="C3301">
        <v>2408</v>
      </c>
      <c r="D3301">
        <v>2</v>
      </c>
      <c r="F3301">
        <v>2016</v>
      </c>
      <c r="G3301">
        <v>435</v>
      </c>
      <c r="H3301">
        <v>422.96</v>
      </c>
      <c r="I3301">
        <v>37179.5</v>
      </c>
      <c r="K3301">
        <v>2.2280000000000002</v>
      </c>
      <c r="L3301">
        <v>1.2500000000000001E-2</v>
      </c>
      <c r="M3301">
        <v>40024.857000000004</v>
      </c>
      <c r="N3301">
        <v>6.2799999999999995E-2</v>
      </c>
      <c r="O3301">
        <v>19.434999999999999</v>
      </c>
      <c r="P3301">
        <v>5.4600000000000003E-2</v>
      </c>
      <c r="Q3301">
        <v>597743.28</v>
      </c>
      <c r="R3301" t="s">
        <v>82</v>
      </c>
      <c r="S3301" t="s">
        <v>34</v>
      </c>
      <c r="T3301" t="s">
        <v>322</v>
      </c>
      <c r="U3301" t="s">
        <v>116</v>
      </c>
      <c r="V3301" t="s">
        <v>211</v>
      </c>
      <c r="W3301" t="s">
        <v>172</v>
      </c>
      <c r="Y3301" t="s">
        <v>279</v>
      </c>
    </row>
    <row r="3302" spans="1:25" x14ac:dyDescent="0.45">
      <c r="A3302" t="s">
        <v>274</v>
      </c>
      <c r="B3302" t="s">
        <v>321</v>
      </c>
      <c r="C3302">
        <v>2408</v>
      </c>
      <c r="D3302">
        <v>2</v>
      </c>
      <c r="F3302">
        <v>2017</v>
      </c>
      <c r="G3302">
        <v>0</v>
      </c>
      <c r="H3302">
        <v>0</v>
      </c>
      <c r="R3302" t="s">
        <v>82</v>
      </c>
      <c r="S3302" t="s">
        <v>34</v>
      </c>
      <c r="T3302" t="s">
        <v>322</v>
      </c>
      <c r="U3302" t="s">
        <v>116</v>
      </c>
      <c r="V3302" t="s">
        <v>211</v>
      </c>
      <c r="W3302" t="s">
        <v>172</v>
      </c>
      <c r="Y3302" t="s">
        <v>280</v>
      </c>
    </row>
    <row r="3303" spans="1:25" x14ac:dyDescent="0.45">
      <c r="A3303" t="s">
        <v>274</v>
      </c>
      <c r="B3303" t="s">
        <v>321</v>
      </c>
      <c r="C3303">
        <v>2408</v>
      </c>
      <c r="D3303">
        <v>7001</v>
      </c>
      <c r="F3303">
        <v>2009</v>
      </c>
      <c r="G3303">
        <v>6</v>
      </c>
      <c r="H3303">
        <v>6</v>
      </c>
      <c r="I3303">
        <v>323</v>
      </c>
      <c r="K3303">
        <v>0.55500000000000005</v>
      </c>
      <c r="L3303">
        <v>0.20200000000000001</v>
      </c>
      <c r="M3303">
        <v>444.9</v>
      </c>
      <c r="N3303">
        <v>8.1000000000000003E-2</v>
      </c>
      <c r="O3303">
        <v>3.2959999999999998</v>
      </c>
      <c r="P3303">
        <v>1.2</v>
      </c>
      <c r="Q3303">
        <v>5494</v>
      </c>
      <c r="R3303" t="s">
        <v>923</v>
      </c>
      <c r="T3303" t="s">
        <v>28</v>
      </c>
      <c r="Y3303" t="s">
        <v>103</v>
      </c>
    </row>
    <row r="3304" spans="1:25" x14ac:dyDescent="0.45">
      <c r="A3304" t="s">
        <v>274</v>
      </c>
      <c r="B3304" t="s">
        <v>321</v>
      </c>
      <c r="C3304">
        <v>2408</v>
      </c>
      <c r="D3304">
        <v>7001</v>
      </c>
      <c r="F3304">
        <v>2010</v>
      </c>
      <c r="G3304">
        <v>0</v>
      </c>
      <c r="H3304">
        <v>0</v>
      </c>
      <c r="R3304" t="s">
        <v>923</v>
      </c>
      <c r="T3304" t="s">
        <v>28</v>
      </c>
      <c r="Y3304" t="s">
        <v>103</v>
      </c>
    </row>
    <row r="3305" spans="1:25" x14ac:dyDescent="0.45">
      <c r="A3305" t="s">
        <v>274</v>
      </c>
      <c r="B3305" t="s">
        <v>321</v>
      </c>
      <c r="C3305">
        <v>2408</v>
      </c>
      <c r="D3305">
        <v>7001</v>
      </c>
      <c r="F3305">
        <v>2011</v>
      </c>
      <c r="G3305">
        <v>7</v>
      </c>
      <c r="H3305">
        <v>7</v>
      </c>
      <c r="I3305">
        <v>347</v>
      </c>
      <c r="K3305">
        <v>0.63300000000000001</v>
      </c>
      <c r="L3305">
        <v>0.2019</v>
      </c>
      <c r="M3305">
        <v>507.2</v>
      </c>
      <c r="N3305">
        <v>8.0699999999999994E-2</v>
      </c>
      <c r="O3305">
        <v>3.758</v>
      </c>
      <c r="P3305">
        <v>1.1997</v>
      </c>
      <c r="Q3305">
        <v>6263</v>
      </c>
      <c r="R3305" t="s">
        <v>923</v>
      </c>
      <c r="T3305" t="s">
        <v>28</v>
      </c>
      <c r="Y3305" t="s">
        <v>103</v>
      </c>
    </row>
    <row r="3306" spans="1:25" x14ac:dyDescent="0.45">
      <c r="A3306" t="s">
        <v>274</v>
      </c>
      <c r="B3306" t="s">
        <v>321</v>
      </c>
      <c r="C3306">
        <v>2408</v>
      </c>
      <c r="D3306">
        <v>7001</v>
      </c>
      <c r="F3306">
        <v>2012</v>
      </c>
      <c r="G3306">
        <v>3</v>
      </c>
      <c r="H3306">
        <v>3</v>
      </c>
      <c r="I3306">
        <v>170</v>
      </c>
      <c r="K3306">
        <v>0.33800000000000002</v>
      </c>
      <c r="L3306">
        <v>0.20200000000000001</v>
      </c>
      <c r="M3306">
        <v>270.7</v>
      </c>
      <c r="N3306">
        <v>8.1000000000000003E-2</v>
      </c>
      <c r="O3306">
        <v>2.0059999999999998</v>
      </c>
      <c r="P3306">
        <v>1.2</v>
      </c>
      <c r="Q3306">
        <v>3343</v>
      </c>
      <c r="R3306" t="s">
        <v>923</v>
      </c>
      <c r="T3306" t="s">
        <v>28</v>
      </c>
      <c r="Y3306" t="s">
        <v>283</v>
      </c>
    </row>
    <row r="3307" spans="1:25" x14ac:dyDescent="0.45">
      <c r="A3307" t="s">
        <v>274</v>
      </c>
      <c r="B3307" t="s">
        <v>321</v>
      </c>
      <c r="C3307">
        <v>2408</v>
      </c>
      <c r="D3307">
        <v>7001</v>
      </c>
      <c r="F3307">
        <v>2013</v>
      </c>
      <c r="G3307">
        <v>3</v>
      </c>
      <c r="H3307">
        <v>3</v>
      </c>
      <c r="I3307">
        <v>244</v>
      </c>
      <c r="K3307">
        <v>0.44800000000000001</v>
      </c>
      <c r="L3307">
        <v>0.20200000000000001</v>
      </c>
      <c r="M3307">
        <v>359.1</v>
      </c>
      <c r="N3307">
        <v>8.1000000000000003E-2</v>
      </c>
      <c r="O3307">
        <v>2.6589999999999998</v>
      </c>
      <c r="P3307">
        <v>1.2</v>
      </c>
      <c r="Q3307">
        <v>4431.8999999999996</v>
      </c>
      <c r="R3307" t="s">
        <v>923</v>
      </c>
      <c r="T3307" t="s">
        <v>28</v>
      </c>
      <c r="Y3307" t="s">
        <v>283</v>
      </c>
    </row>
    <row r="3308" spans="1:25" x14ac:dyDescent="0.45">
      <c r="A3308" t="s">
        <v>274</v>
      </c>
      <c r="B3308" t="s">
        <v>321</v>
      </c>
      <c r="C3308">
        <v>2408</v>
      </c>
      <c r="D3308">
        <v>7001</v>
      </c>
      <c r="F3308">
        <v>2014</v>
      </c>
      <c r="G3308">
        <v>5</v>
      </c>
      <c r="H3308">
        <v>5</v>
      </c>
      <c r="I3308">
        <v>327</v>
      </c>
      <c r="K3308">
        <v>0.60699999999999998</v>
      </c>
      <c r="L3308">
        <v>0.20200000000000001</v>
      </c>
      <c r="M3308">
        <v>487.1</v>
      </c>
      <c r="N3308">
        <v>8.1000000000000003E-2</v>
      </c>
      <c r="O3308">
        <v>3.6080000000000001</v>
      </c>
      <c r="P3308">
        <v>1.2</v>
      </c>
      <c r="Q3308">
        <v>6014</v>
      </c>
      <c r="R3308" t="s">
        <v>923</v>
      </c>
      <c r="T3308" t="s">
        <v>28</v>
      </c>
      <c r="Y3308" t="s">
        <v>283</v>
      </c>
    </row>
    <row r="3309" spans="1:25" x14ac:dyDescent="0.45">
      <c r="A3309" t="s">
        <v>274</v>
      </c>
      <c r="B3309" t="s">
        <v>321</v>
      </c>
      <c r="C3309">
        <v>2408</v>
      </c>
      <c r="D3309">
        <v>7001</v>
      </c>
      <c r="F3309">
        <v>2015</v>
      </c>
      <c r="G3309">
        <v>0</v>
      </c>
      <c r="H3309">
        <v>0</v>
      </c>
      <c r="R3309" t="s">
        <v>923</v>
      </c>
      <c r="T3309" t="s">
        <v>28</v>
      </c>
      <c r="Y3309" t="s">
        <v>284</v>
      </c>
    </row>
    <row r="3310" spans="1:25" x14ac:dyDescent="0.45">
      <c r="A3310" t="s">
        <v>274</v>
      </c>
      <c r="B3310" t="s">
        <v>326</v>
      </c>
      <c r="C3310">
        <v>2409</v>
      </c>
      <c r="D3310">
        <v>1001</v>
      </c>
      <c r="F3310">
        <v>2009</v>
      </c>
      <c r="G3310">
        <v>4</v>
      </c>
      <c r="H3310">
        <v>4</v>
      </c>
      <c r="I3310">
        <v>29</v>
      </c>
      <c r="O3310">
        <v>0.504</v>
      </c>
      <c r="P3310">
        <v>1.2</v>
      </c>
      <c r="Q3310">
        <v>840</v>
      </c>
      <c r="R3310" t="s">
        <v>923</v>
      </c>
      <c r="T3310" t="s">
        <v>28</v>
      </c>
      <c r="Y3310" t="s">
        <v>30</v>
      </c>
    </row>
    <row r="3311" spans="1:25" x14ac:dyDescent="0.45">
      <c r="A3311" t="s">
        <v>274</v>
      </c>
      <c r="B3311" t="s">
        <v>326</v>
      </c>
      <c r="C3311">
        <v>2409</v>
      </c>
      <c r="D3311">
        <v>1001</v>
      </c>
      <c r="F3311">
        <v>2010</v>
      </c>
      <c r="G3311">
        <v>0</v>
      </c>
      <c r="H3311">
        <v>0</v>
      </c>
      <c r="R3311" t="s">
        <v>923</v>
      </c>
      <c r="T3311" t="s">
        <v>28</v>
      </c>
      <c r="Y3311" t="s">
        <v>30</v>
      </c>
    </row>
    <row r="3312" spans="1:25" x14ac:dyDescent="0.45">
      <c r="A3312" t="s">
        <v>274</v>
      </c>
      <c r="B3312" t="s">
        <v>326</v>
      </c>
      <c r="C3312">
        <v>2409</v>
      </c>
      <c r="D3312">
        <v>1001</v>
      </c>
      <c r="F3312">
        <v>2011</v>
      </c>
      <c r="G3312">
        <v>5</v>
      </c>
      <c r="H3312">
        <v>5</v>
      </c>
      <c r="I3312">
        <v>57</v>
      </c>
      <c r="O3312">
        <v>1.163</v>
      </c>
      <c r="P3312">
        <v>1.2</v>
      </c>
      <c r="Q3312">
        <v>1938</v>
      </c>
      <c r="R3312" t="s">
        <v>923</v>
      </c>
      <c r="T3312" t="s">
        <v>28</v>
      </c>
      <c r="Y3312" t="s">
        <v>30</v>
      </c>
    </row>
    <row r="3313" spans="1:25" x14ac:dyDescent="0.45">
      <c r="A3313" t="s">
        <v>274</v>
      </c>
      <c r="B3313" t="s">
        <v>326</v>
      </c>
      <c r="C3313">
        <v>2409</v>
      </c>
      <c r="D3313">
        <v>1001</v>
      </c>
      <c r="F3313">
        <v>2012</v>
      </c>
      <c r="G3313">
        <v>3</v>
      </c>
      <c r="H3313">
        <v>3</v>
      </c>
      <c r="I3313">
        <v>31</v>
      </c>
      <c r="O3313">
        <v>0.29799999999999999</v>
      </c>
      <c r="P3313">
        <v>1.2</v>
      </c>
      <c r="Q3313">
        <v>496</v>
      </c>
      <c r="R3313" t="s">
        <v>923</v>
      </c>
      <c r="T3313" t="s">
        <v>28</v>
      </c>
      <c r="Y3313" t="s">
        <v>30</v>
      </c>
    </row>
    <row r="3314" spans="1:25" x14ac:dyDescent="0.45">
      <c r="A3314" t="s">
        <v>274</v>
      </c>
      <c r="B3314" t="s">
        <v>326</v>
      </c>
      <c r="C3314">
        <v>2409</v>
      </c>
      <c r="D3314">
        <v>1001</v>
      </c>
      <c r="F3314">
        <v>2013</v>
      </c>
      <c r="G3314">
        <v>4</v>
      </c>
      <c r="H3314">
        <v>4</v>
      </c>
      <c r="I3314">
        <v>39</v>
      </c>
      <c r="O3314">
        <v>0.70899999999999996</v>
      </c>
      <c r="P3314">
        <v>1.2004999999999999</v>
      </c>
      <c r="Q3314">
        <v>1181.9000000000001</v>
      </c>
      <c r="R3314" t="s">
        <v>923</v>
      </c>
      <c r="T3314" t="s">
        <v>28</v>
      </c>
      <c r="Y3314" t="s">
        <v>30</v>
      </c>
    </row>
    <row r="3315" spans="1:25" x14ac:dyDescent="0.45">
      <c r="A3315" t="s">
        <v>274</v>
      </c>
      <c r="B3315" t="s">
        <v>326</v>
      </c>
      <c r="C3315">
        <v>2409</v>
      </c>
      <c r="D3315">
        <v>1001</v>
      </c>
      <c r="F3315">
        <v>2014</v>
      </c>
      <c r="G3315">
        <v>4</v>
      </c>
      <c r="H3315">
        <v>4</v>
      </c>
      <c r="I3315">
        <v>47</v>
      </c>
      <c r="O3315">
        <v>0.45700000000000002</v>
      </c>
      <c r="P3315">
        <v>1.1998</v>
      </c>
      <c r="Q3315">
        <v>762</v>
      </c>
      <c r="R3315" t="s">
        <v>923</v>
      </c>
      <c r="T3315" t="s">
        <v>28</v>
      </c>
      <c r="Y3315" t="s">
        <v>30</v>
      </c>
    </row>
    <row r="3316" spans="1:25" x14ac:dyDescent="0.45">
      <c r="A3316" t="s">
        <v>274</v>
      </c>
      <c r="B3316" t="s">
        <v>326</v>
      </c>
      <c r="C3316">
        <v>2409</v>
      </c>
      <c r="D3316">
        <v>1001</v>
      </c>
      <c r="F3316">
        <v>2015</v>
      </c>
      <c r="G3316">
        <v>0</v>
      </c>
      <c r="H3316">
        <v>0</v>
      </c>
      <c r="R3316" t="s">
        <v>923</v>
      </c>
      <c r="T3316" t="s">
        <v>28</v>
      </c>
      <c r="Y3316" t="s">
        <v>30</v>
      </c>
    </row>
    <row r="3317" spans="1:25" x14ac:dyDescent="0.45">
      <c r="A3317" t="s">
        <v>274</v>
      </c>
      <c r="B3317" t="s">
        <v>327</v>
      </c>
      <c r="C3317">
        <v>2410</v>
      </c>
      <c r="D3317">
        <v>2001</v>
      </c>
      <c r="F3317">
        <v>2009</v>
      </c>
      <c r="G3317">
        <v>19</v>
      </c>
      <c r="H3317">
        <v>19</v>
      </c>
      <c r="I3317">
        <v>248</v>
      </c>
      <c r="K3317">
        <v>0.64700000000000002</v>
      </c>
      <c r="L3317">
        <v>0.30309999999999998</v>
      </c>
      <c r="M3317">
        <v>345.4</v>
      </c>
      <c r="N3317">
        <v>8.1100000000000005E-2</v>
      </c>
      <c r="O3317">
        <v>2.56</v>
      </c>
      <c r="P3317">
        <v>1.2001999999999999</v>
      </c>
      <c r="Q3317">
        <v>4267.1000000000004</v>
      </c>
      <c r="R3317" t="s">
        <v>923</v>
      </c>
      <c r="T3317" t="s">
        <v>28</v>
      </c>
      <c r="Y3317" t="s">
        <v>103</v>
      </c>
    </row>
    <row r="3318" spans="1:25" x14ac:dyDescent="0.45">
      <c r="A3318" t="s">
        <v>274</v>
      </c>
      <c r="B3318" t="s">
        <v>327</v>
      </c>
      <c r="C3318">
        <v>2410</v>
      </c>
      <c r="D3318">
        <v>2001</v>
      </c>
      <c r="F3318">
        <v>2010</v>
      </c>
      <c r="G3318">
        <v>34</v>
      </c>
      <c r="H3318">
        <v>34</v>
      </c>
      <c r="I3318">
        <v>601</v>
      </c>
      <c r="K3318">
        <v>1.3660000000000001</v>
      </c>
      <c r="L3318">
        <v>0.30299999999999999</v>
      </c>
      <c r="M3318">
        <v>730.2</v>
      </c>
      <c r="N3318">
        <v>8.1000000000000003E-2</v>
      </c>
      <c r="O3318">
        <v>5.41</v>
      </c>
      <c r="P3318">
        <v>1.2</v>
      </c>
      <c r="Q3318">
        <v>9016.2999999999993</v>
      </c>
      <c r="R3318" t="s">
        <v>923</v>
      </c>
      <c r="T3318" t="s">
        <v>28</v>
      </c>
      <c r="Y3318" t="s">
        <v>103</v>
      </c>
    </row>
    <row r="3319" spans="1:25" x14ac:dyDescent="0.45">
      <c r="A3319" t="s">
        <v>274</v>
      </c>
      <c r="B3319" t="s">
        <v>327</v>
      </c>
      <c r="C3319">
        <v>2410</v>
      </c>
      <c r="D3319">
        <v>2001</v>
      </c>
      <c r="F3319">
        <v>2011</v>
      </c>
      <c r="G3319">
        <v>29</v>
      </c>
      <c r="H3319">
        <v>29</v>
      </c>
      <c r="I3319">
        <v>296</v>
      </c>
      <c r="K3319">
        <v>0.748</v>
      </c>
      <c r="L3319">
        <v>0.30309999999999998</v>
      </c>
      <c r="M3319">
        <v>400.1</v>
      </c>
      <c r="N3319">
        <v>8.1000000000000003E-2</v>
      </c>
      <c r="O3319">
        <v>2.9620000000000002</v>
      </c>
      <c r="P3319">
        <v>1.2</v>
      </c>
      <c r="Q3319">
        <v>4936.8</v>
      </c>
      <c r="R3319" t="s">
        <v>923</v>
      </c>
      <c r="T3319" t="s">
        <v>28</v>
      </c>
      <c r="Y3319" t="s">
        <v>103</v>
      </c>
    </row>
    <row r="3320" spans="1:25" x14ac:dyDescent="0.45">
      <c r="A3320" t="s">
        <v>274</v>
      </c>
      <c r="B3320" t="s">
        <v>327</v>
      </c>
      <c r="C3320">
        <v>2410</v>
      </c>
      <c r="D3320">
        <v>2001</v>
      </c>
      <c r="F3320">
        <v>2012</v>
      </c>
      <c r="G3320">
        <v>14</v>
      </c>
      <c r="H3320">
        <v>14</v>
      </c>
      <c r="I3320">
        <v>175</v>
      </c>
      <c r="K3320">
        <v>0.56299999999999994</v>
      </c>
      <c r="L3320">
        <v>0.3029</v>
      </c>
      <c r="M3320">
        <v>300.8</v>
      </c>
      <c r="N3320">
        <v>8.1000000000000003E-2</v>
      </c>
      <c r="O3320">
        <v>2.2269999999999999</v>
      </c>
      <c r="P3320">
        <v>1.2</v>
      </c>
      <c r="Q3320">
        <v>3712</v>
      </c>
      <c r="R3320" t="s">
        <v>923</v>
      </c>
      <c r="T3320" t="s">
        <v>28</v>
      </c>
      <c r="Y3320" t="s">
        <v>283</v>
      </c>
    </row>
    <row r="3321" spans="1:25" x14ac:dyDescent="0.45">
      <c r="A3321" t="s">
        <v>274</v>
      </c>
      <c r="B3321" t="s">
        <v>327</v>
      </c>
      <c r="C3321">
        <v>2410</v>
      </c>
      <c r="D3321">
        <v>2001</v>
      </c>
      <c r="F3321">
        <v>2013</v>
      </c>
      <c r="G3321">
        <v>36</v>
      </c>
      <c r="H3321">
        <v>36</v>
      </c>
      <c r="I3321">
        <v>630</v>
      </c>
      <c r="K3321">
        <v>1.41</v>
      </c>
      <c r="L3321">
        <v>0.30299999999999999</v>
      </c>
      <c r="M3321">
        <v>753.5</v>
      </c>
      <c r="N3321">
        <v>8.09E-2</v>
      </c>
      <c r="O3321">
        <v>5.5830000000000002</v>
      </c>
      <c r="P3321">
        <v>1.1999</v>
      </c>
      <c r="Q3321">
        <v>9304.1</v>
      </c>
      <c r="R3321" t="s">
        <v>923</v>
      </c>
      <c r="T3321" t="s">
        <v>28</v>
      </c>
      <c r="Y3321" t="s">
        <v>283</v>
      </c>
    </row>
    <row r="3322" spans="1:25" x14ac:dyDescent="0.45">
      <c r="A3322" t="s">
        <v>274</v>
      </c>
      <c r="B3322" t="s">
        <v>327</v>
      </c>
      <c r="C3322">
        <v>2410</v>
      </c>
      <c r="D3322">
        <v>2001</v>
      </c>
      <c r="F3322">
        <v>2014</v>
      </c>
      <c r="G3322">
        <v>74</v>
      </c>
      <c r="H3322">
        <v>74</v>
      </c>
      <c r="I3322">
        <v>918</v>
      </c>
      <c r="K3322">
        <v>2.0950000000000002</v>
      </c>
      <c r="L3322">
        <v>0.30320000000000003</v>
      </c>
      <c r="M3322">
        <v>1119.0999999999999</v>
      </c>
      <c r="N3322">
        <v>8.1100000000000005E-2</v>
      </c>
      <c r="O3322">
        <v>8.2949999999999999</v>
      </c>
      <c r="P3322">
        <v>1.1999</v>
      </c>
      <c r="Q3322">
        <v>13824.8</v>
      </c>
      <c r="R3322" t="s">
        <v>923</v>
      </c>
      <c r="T3322" t="s">
        <v>28</v>
      </c>
      <c r="Y3322" t="s">
        <v>283</v>
      </c>
    </row>
    <row r="3323" spans="1:25" x14ac:dyDescent="0.45">
      <c r="A3323" t="s">
        <v>274</v>
      </c>
      <c r="B3323" t="s">
        <v>327</v>
      </c>
      <c r="C3323">
        <v>2410</v>
      </c>
      <c r="D3323">
        <v>2001</v>
      </c>
      <c r="F3323">
        <v>2015</v>
      </c>
      <c r="G3323">
        <v>16</v>
      </c>
      <c r="H3323">
        <v>16</v>
      </c>
      <c r="I3323">
        <v>121</v>
      </c>
      <c r="K3323">
        <v>0.438</v>
      </c>
      <c r="L3323">
        <v>0.30280000000000001</v>
      </c>
      <c r="M3323">
        <v>234.7</v>
      </c>
      <c r="N3323">
        <v>8.09E-2</v>
      </c>
      <c r="O3323">
        <v>1.736</v>
      </c>
      <c r="P3323">
        <v>1.2002999999999999</v>
      </c>
      <c r="Q3323">
        <v>2893.9</v>
      </c>
      <c r="R3323" t="s">
        <v>923</v>
      </c>
      <c r="T3323" t="s">
        <v>28</v>
      </c>
      <c r="Y3323" t="s">
        <v>284</v>
      </c>
    </row>
    <row r="3324" spans="1:25" x14ac:dyDescent="0.45">
      <c r="A3324" t="s">
        <v>274</v>
      </c>
      <c r="B3324" t="s">
        <v>327</v>
      </c>
      <c r="C3324">
        <v>2410</v>
      </c>
      <c r="D3324">
        <v>2001</v>
      </c>
      <c r="F3324">
        <v>2016</v>
      </c>
      <c r="G3324">
        <v>12</v>
      </c>
      <c r="H3324">
        <v>12</v>
      </c>
      <c r="I3324">
        <v>56</v>
      </c>
      <c r="K3324">
        <v>0.29399999999999998</v>
      </c>
      <c r="L3324">
        <v>0.3029</v>
      </c>
      <c r="M3324">
        <v>157.30000000000001</v>
      </c>
      <c r="N3324">
        <v>8.1000000000000003E-2</v>
      </c>
      <c r="O3324">
        <v>1.163</v>
      </c>
      <c r="P3324">
        <v>1.2</v>
      </c>
      <c r="Q3324">
        <v>1938</v>
      </c>
      <c r="R3324" t="s">
        <v>923</v>
      </c>
      <c r="T3324" t="s">
        <v>28</v>
      </c>
      <c r="Y3324" t="s">
        <v>284</v>
      </c>
    </row>
    <row r="3325" spans="1:25" x14ac:dyDescent="0.45">
      <c r="A3325" t="s">
        <v>274</v>
      </c>
      <c r="B3325" t="s">
        <v>327</v>
      </c>
      <c r="C3325">
        <v>2410</v>
      </c>
      <c r="D3325">
        <v>2001</v>
      </c>
      <c r="F3325">
        <v>2017</v>
      </c>
      <c r="G3325">
        <v>11</v>
      </c>
      <c r="H3325">
        <v>11</v>
      </c>
      <c r="I3325">
        <v>62</v>
      </c>
      <c r="K3325">
        <v>0.30099999999999999</v>
      </c>
      <c r="L3325">
        <v>0.30309999999999998</v>
      </c>
      <c r="M3325">
        <v>161</v>
      </c>
      <c r="N3325">
        <v>8.1000000000000003E-2</v>
      </c>
      <c r="O3325">
        <v>1.1919999999999999</v>
      </c>
      <c r="P3325">
        <v>1.2</v>
      </c>
      <c r="Q3325">
        <v>1987</v>
      </c>
      <c r="R3325" t="s">
        <v>923</v>
      </c>
      <c r="T3325" t="s">
        <v>28</v>
      </c>
      <c r="Y3325" t="s">
        <v>285</v>
      </c>
    </row>
    <row r="3326" spans="1:25" x14ac:dyDescent="0.45">
      <c r="A3326" t="s">
        <v>274</v>
      </c>
      <c r="B3326" t="s">
        <v>327</v>
      </c>
      <c r="C3326">
        <v>2410</v>
      </c>
      <c r="D3326">
        <v>2001</v>
      </c>
      <c r="F3326">
        <v>2018</v>
      </c>
      <c r="G3326">
        <v>7</v>
      </c>
      <c r="H3326">
        <v>7</v>
      </c>
      <c r="I3326">
        <v>52</v>
      </c>
      <c r="K3326">
        <v>0.20100000000000001</v>
      </c>
      <c r="L3326">
        <v>0.3029</v>
      </c>
      <c r="M3326">
        <v>107.7</v>
      </c>
      <c r="N3326">
        <v>8.1100000000000005E-2</v>
      </c>
      <c r="O3326">
        <v>0.79700000000000004</v>
      </c>
      <c r="P3326">
        <v>1.1997</v>
      </c>
      <c r="Q3326">
        <v>1329</v>
      </c>
      <c r="R3326" t="s">
        <v>923</v>
      </c>
      <c r="T3326" t="s">
        <v>28</v>
      </c>
      <c r="Y3326" t="s">
        <v>285</v>
      </c>
    </row>
    <row r="3327" spans="1:25" x14ac:dyDescent="0.45">
      <c r="A3327" t="s">
        <v>274</v>
      </c>
      <c r="B3327" t="s">
        <v>327</v>
      </c>
      <c r="C3327">
        <v>2410</v>
      </c>
      <c r="D3327">
        <v>2001</v>
      </c>
      <c r="F3327">
        <v>2019</v>
      </c>
      <c r="G3327">
        <v>6</v>
      </c>
      <c r="H3327">
        <v>6</v>
      </c>
      <c r="I3327">
        <v>24</v>
      </c>
      <c r="K3327">
        <v>0.13</v>
      </c>
      <c r="L3327">
        <v>0.30330000000000001</v>
      </c>
      <c r="M3327">
        <v>69.8</v>
      </c>
      <c r="N3327">
        <v>8.1199999999999994E-2</v>
      </c>
      <c r="O3327">
        <v>0.51700000000000002</v>
      </c>
      <c r="P3327">
        <v>1.2</v>
      </c>
      <c r="Q3327">
        <v>861</v>
      </c>
      <c r="R3327" t="s">
        <v>923</v>
      </c>
      <c r="T3327" t="s">
        <v>28</v>
      </c>
      <c r="Y3327" t="s">
        <v>285</v>
      </c>
    </row>
    <row r="3328" spans="1:25" x14ac:dyDescent="0.45">
      <c r="A3328" t="s">
        <v>274</v>
      </c>
      <c r="B3328" t="s">
        <v>327</v>
      </c>
      <c r="C3328">
        <v>2410</v>
      </c>
      <c r="D3328">
        <v>2001</v>
      </c>
      <c r="F3328">
        <v>2020</v>
      </c>
      <c r="G3328">
        <v>3</v>
      </c>
      <c r="H3328">
        <v>3</v>
      </c>
      <c r="I3328">
        <v>13</v>
      </c>
      <c r="K3328">
        <v>5.8000000000000003E-2</v>
      </c>
      <c r="L3328">
        <v>0.30299999999999999</v>
      </c>
      <c r="M3328">
        <v>31</v>
      </c>
      <c r="N3328">
        <v>8.0699999999999994E-2</v>
      </c>
      <c r="O3328">
        <v>0.23</v>
      </c>
      <c r="P3328">
        <v>1.2007000000000001</v>
      </c>
      <c r="Q3328">
        <v>383.1</v>
      </c>
      <c r="R3328" t="s">
        <v>923</v>
      </c>
      <c r="T3328" t="s">
        <v>28</v>
      </c>
      <c r="Y3328" t="s">
        <v>285</v>
      </c>
    </row>
    <row r="3329" spans="1:25" x14ac:dyDescent="0.45">
      <c r="A3329" t="s">
        <v>274</v>
      </c>
      <c r="B3329" t="s">
        <v>327</v>
      </c>
      <c r="C3329">
        <v>2410</v>
      </c>
      <c r="D3329">
        <v>2001</v>
      </c>
      <c r="F3329">
        <v>2021</v>
      </c>
      <c r="G3329">
        <v>0</v>
      </c>
      <c r="H3329">
        <v>0</v>
      </c>
      <c r="R3329" t="s">
        <v>923</v>
      </c>
      <c r="T3329" t="s">
        <v>28</v>
      </c>
      <c r="Y3329" t="s">
        <v>328</v>
      </c>
    </row>
    <row r="3330" spans="1:25" x14ac:dyDescent="0.45">
      <c r="A3330" t="s">
        <v>274</v>
      </c>
      <c r="B3330" t="s">
        <v>327</v>
      </c>
      <c r="C3330">
        <v>2410</v>
      </c>
      <c r="D3330">
        <v>2001</v>
      </c>
      <c r="F3330">
        <v>2022</v>
      </c>
      <c r="G3330">
        <v>0</v>
      </c>
      <c r="H3330">
        <v>0</v>
      </c>
      <c r="R3330" t="s">
        <v>923</v>
      </c>
      <c r="T3330" t="s">
        <v>28</v>
      </c>
      <c r="Y3330" t="s">
        <v>328</v>
      </c>
    </row>
    <row r="3331" spans="1:25" x14ac:dyDescent="0.45">
      <c r="A3331" t="s">
        <v>274</v>
      </c>
      <c r="B3331" t="s">
        <v>327</v>
      </c>
      <c r="C3331">
        <v>2410</v>
      </c>
      <c r="D3331">
        <v>2001</v>
      </c>
      <c r="F3331">
        <v>2023</v>
      </c>
      <c r="G3331">
        <v>0</v>
      </c>
      <c r="H3331">
        <v>0</v>
      </c>
      <c r="R3331" t="s">
        <v>923</v>
      </c>
      <c r="T3331" t="s">
        <v>28</v>
      </c>
      <c r="Y3331" t="s">
        <v>328</v>
      </c>
    </row>
    <row r="3332" spans="1:25" x14ac:dyDescent="0.45">
      <c r="A3332" t="s">
        <v>274</v>
      </c>
      <c r="B3332" t="s">
        <v>327</v>
      </c>
      <c r="C3332">
        <v>2410</v>
      </c>
      <c r="D3332">
        <v>2001</v>
      </c>
      <c r="F3332">
        <v>2024</v>
      </c>
      <c r="G3332">
        <v>0</v>
      </c>
      <c r="H3332">
        <v>0</v>
      </c>
      <c r="R3332" t="s">
        <v>923</v>
      </c>
      <c r="T3332" t="s">
        <v>28</v>
      </c>
      <c r="Y3332" t="s">
        <v>328</v>
      </c>
    </row>
    <row r="3333" spans="1:25" x14ac:dyDescent="0.45">
      <c r="A3333" t="s">
        <v>274</v>
      </c>
      <c r="B3333" t="s">
        <v>329</v>
      </c>
      <c r="C3333">
        <v>2411</v>
      </c>
      <c r="D3333">
        <v>1</v>
      </c>
      <c r="F3333">
        <v>2009</v>
      </c>
      <c r="G3333">
        <v>268</v>
      </c>
      <c r="H3333">
        <v>247.95</v>
      </c>
      <c r="I3333">
        <v>8985.15</v>
      </c>
      <c r="K3333">
        <v>8.5860000000000003</v>
      </c>
      <c r="L3333">
        <v>9.9099999999999994E-2</v>
      </c>
      <c r="M3333">
        <v>7738.7030000000004</v>
      </c>
      <c r="N3333">
        <v>6.6100000000000006E-2</v>
      </c>
      <c r="O3333">
        <v>6.4569999999999999</v>
      </c>
      <c r="P3333">
        <v>8.8700000000000001E-2</v>
      </c>
      <c r="Q3333">
        <v>110204.908</v>
      </c>
      <c r="R3333" t="s">
        <v>923</v>
      </c>
      <c r="S3333" t="s">
        <v>34</v>
      </c>
      <c r="T3333" t="s">
        <v>46</v>
      </c>
      <c r="Y3333" t="s">
        <v>107</v>
      </c>
    </row>
    <row r="3334" spans="1:25" x14ac:dyDescent="0.45">
      <c r="A3334" t="s">
        <v>274</v>
      </c>
      <c r="B3334" t="s">
        <v>329</v>
      </c>
      <c r="C3334">
        <v>2411</v>
      </c>
      <c r="D3334">
        <v>1</v>
      </c>
      <c r="F3334">
        <v>2010</v>
      </c>
      <c r="G3334">
        <v>835</v>
      </c>
      <c r="H3334">
        <v>805.69</v>
      </c>
      <c r="I3334">
        <v>31503.32</v>
      </c>
      <c r="K3334">
        <v>4.0229999999999997</v>
      </c>
      <c r="L3334">
        <v>2.5499999999999998E-2</v>
      </c>
      <c r="M3334">
        <v>24033.313999999998</v>
      </c>
      <c r="N3334">
        <v>6.1100000000000002E-2</v>
      </c>
      <c r="O3334">
        <v>14.004</v>
      </c>
      <c r="P3334">
        <v>6.5799999999999997E-2</v>
      </c>
      <c r="Q3334">
        <v>394207.94</v>
      </c>
      <c r="R3334" t="s">
        <v>923</v>
      </c>
      <c r="S3334" t="s">
        <v>34</v>
      </c>
      <c r="T3334" t="s">
        <v>46</v>
      </c>
      <c r="Y3334" t="s">
        <v>107</v>
      </c>
    </row>
    <row r="3335" spans="1:25" x14ac:dyDescent="0.45">
      <c r="A3335" t="s">
        <v>274</v>
      </c>
      <c r="B3335" t="s">
        <v>329</v>
      </c>
      <c r="C3335">
        <v>2411</v>
      </c>
      <c r="D3335">
        <v>1</v>
      </c>
      <c r="F3335">
        <v>2011</v>
      </c>
      <c r="G3335">
        <v>1128</v>
      </c>
      <c r="H3335">
        <v>1099.71</v>
      </c>
      <c r="I3335">
        <v>37091.089999999997</v>
      </c>
      <c r="K3335">
        <v>0.14599999999999999</v>
      </c>
      <c r="L3335">
        <v>1E-3</v>
      </c>
      <c r="M3335">
        <v>28948.226999999999</v>
      </c>
      <c r="N3335">
        <v>5.9200000000000003E-2</v>
      </c>
      <c r="O3335">
        <v>14.007999999999999</v>
      </c>
      <c r="P3335">
        <v>5.1799999999999999E-2</v>
      </c>
      <c r="Q3335">
        <v>487092.33799999999</v>
      </c>
      <c r="R3335" t="s">
        <v>923</v>
      </c>
      <c r="S3335" t="s">
        <v>34</v>
      </c>
      <c r="T3335" t="s">
        <v>46</v>
      </c>
      <c r="Y3335" t="s">
        <v>107</v>
      </c>
    </row>
    <row r="3336" spans="1:25" x14ac:dyDescent="0.45">
      <c r="A3336" t="s">
        <v>274</v>
      </c>
      <c r="B3336" t="s">
        <v>329</v>
      </c>
      <c r="C3336">
        <v>2411</v>
      </c>
      <c r="D3336">
        <v>1</v>
      </c>
      <c r="F3336">
        <v>2012</v>
      </c>
      <c r="G3336">
        <v>1151</v>
      </c>
      <c r="H3336">
        <v>1132.3</v>
      </c>
      <c r="I3336">
        <v>36649.040000000001</v>
      </c>
      <c r="K3336">
        <v>2.036</v>
      </c>
      <c r="L3336">
        <v>2.41E-2</v>
      </c>
      <c r="M3336">
        <v>28179.174999999999</v>
      </c>
      <c r="N3336">
        <v>5.9400000000000001E-2</v>
      </c>
      <c r="O3336">
        <v>13.278</v>
      </c>
      <c r="P3336">
        <v>5.1700000000000003E-2</v>
      </c>
      <c r="Q3336">
        <v>473776.00099999999</v>
      </c>
      <c r="R3336" t="s">
        <v>923</v>
      </c>
      <c r="S3336" t="s">
        <v>34</v>
      </c>
      <c r="T3336" t="s">
        <v>46</v>
      </c>
      <c r="Y3336" t="s">
        <v>277</v>
      </c>
    </row>
    <row r="3337" spans="1:25" x14ac:dyDescent="0.45">
      <c r="A3337" t="s">
        <v>274</v>
      </c>
      <c r="B3337" t="s">
        <v>329</v>
      </c>
      <c r="C3337">
        <v>2411</v>
      </c>
      <c r="D3337">
        <v>1</v>
      </c>
      <c r="F3337">
        <v>2013</v>
      </c>
      <c r="G3337">
        <v>290</v>
      </c>
      <c r="H3337">
        <v>276.74</v>
      </c>
      <c r="I3337">
        <v>13200.25</v>
      </c>
      <c r="K3337">
        <v>4.8000000000000001E-2</v>
      </c>
      <c r="L3337">
        <v>1E-3</v>
      </c>
      <c r="M3337">
        <v>9439.3019999999997</v>
      </c>
      <c r="N3337">
        <v>5.9200000000000003E-2</v>
      </c>
      <c r="O3337">
        <v>5.0369999999999999</v>
      </c>
      <c r="P3337">
        <v>5.62E-2</v>
      </c>
      <c r="Q3337">
        <v>158838.125</v>
      </c>
      <c r="R3337" t="s">
        <v>923</v>
      </c>
      <c r="S3337" t="s">
        <v>34</v>
      </c>
      <c r="T3337" t="s">
        <v>46</v>
      </c>
      <c r="Y3337" t="s">
        <v>277</v>
      </c>
    </row>
    <row r="3338" spans="1:25" x14ac:dyDescent="0.45">
      <c r="A3338" t="s">
        <v>274</v>
      </c>
      <c r="B3338" t="s">
        <v>329</v>
      </c>
      <c r="C3338">
        <v>2411</v>
      </c>
      <c r="D3338">
        <v>1</v>
      </c>
      <c r="F3338">
        <v>2014</v>
      </c>
      <c r="G3338">
        <v>465</v>
      </c>
      <c r="H3338">
        <v>447.2</v>
      </c>
      <c r="I3338">
        <v>13693.7</v>
      </c>
      <c r="K3338">
        <v>0.06</v>
      </c>
      <c r="L3338">
        <v>1E-3</v>
      </c>
      <c r="M3338">
        <v>11973.77</v>
      </c>
      <c r="N3338">
        <v>5.9200000000000003E-2</v>
      </c>
      <c r="O3338">
        <v>6.4749999999999996</v>
      </c>
      <c r="P3338">
        <v>5.4600000000000003E-2</v>
      </c>
      <c r="Q3338">
        <v>201477.122</v>
      </c>
      <c r="R3338" t="s">
        <v>333</v>
      </c>
      <c r="T3338" t="s">
        <v>46</v>
      </c>
      <c r="Y3338" t="s">
        <v>277</v>
      </c>
    </row>
    <row r="3339" spans="1:25" x14ac:dyDescent="0.45">
      <c r="A3339" t="s">
        <v>274</v>
      </c>
      <c r="B3339" t="s">
        <v>329</v>
      </c>
      <c r="C3339">
        <v>2411</v>
      </c>
      <c r="D3339">
        <v>1</v>
      </c>
      <c r="F3339">
        <v>2015</v>
      </c>
      <c r="G3339">
        <v>122</v>
      </c>
      <c r="H3339">
        <v>113.42</v>
      </c>
      <c r="I3339">
        <v>3130.09</v>
      </c>
      <c r="K3339">
        <v>1.2E-2</v>
      </c>
      <c r="L3339">
        <v>1E-3</v>
      </c>
      <c r="M3339">
        <v>2377.846</v>
      </c>
      <c r="N3339">
        <v>5.9299999999999999E-2</v>
      </c>
      <c r="O3339">
        <v>8.2880000000000003</v>
      </c>
      <c r="P3339">
        <v>0.39360000000000001</v>
      </c>
      <c r="Q3339">
        <v>40009.057999999997</v>
      </c>
      <c r="R3339" t="s">
        <v>333</v>
      </c>
      <c r="T3339" t="s">
        <v>46</v>
      </c>
      <c r="Y3339" t="s">
        <v>297</v>
      </c>
    </row>
    <row r="3340" spans="1:25" x14ac:dyDescent="0.45">
      <c r="A3340" t="s">
        <v>274</v>
      </c>
      <c r="B3340" t="s">
        <v>329</v>
      </c>
      <c r="C3340">
        <v>2411</v>
      </c>
      <c r="D3340">
        <v>1</v>
      </c>
      <c r="F3340">
        <v>2016</v>
      </c>
      <c r="G3340">
        <v>536</v>
      </c>
      <c r="H3340">
        <v>512.05999999999995</v>
      </c>
      <c r="I3340">
        <v>21517.61</v>
      </c>
      <c r="K3340">
        <v>7.6999999999999999E-2</v>
      </c>
      <c r="L3340">
        <v>1E-3</v>
      </c>
      <c r="M3340">
        <v>15336.188</v>
      </c>
      <c r="N3340">
        <v>5.9200000000000003E-2</v>
      </c>
      <c r="O3340">
        <v>90.320999999999998</v>
      </c>
      <c r="P3340">
        <v>0.7</v>
      </c>
      <c r="Q3340">
        <v>258060.927</v>
      </c>
      <c r="R3340" t="s">
        <v>333</v>
      </c>
      <c r="T3340" t="s">
        <v>46</v>
      </c>
      <c r="Y3340" t="s">
        <v>297</v>
      </c>
    </row>
    <row r="3341" spans="1:25" x14ac:dyDescent="0.45">
      <c r="A3341" t="s">
        <v>274</v>
      </c>
      <c r="B3341" t="s">
        <v>329</v>
      </c>
      <c r="C3341">
        <v>2411</v>
      </c>
      <c r="D3341">
        <v>1</v>
      </c>
      <c r="F3341">
        <v>2017</v>
      </c>
      <c r="G3341">
        <v>217</v>
      </c>
      <c r="H3341">
        <v>200.17</v>
      </c>
      <c r="I3341">
        <v>8535.66</v>
      </c>
      <c r="K3341">
        <v>3.1E-2</v>
      </c>
      <c r="L3341">
        <v>1E-3</v>
      </c>
      <c r="M3341">
        <v>6080.9380000000001</v>
      </c>
      <c r="N3341">
        <v>5.9200000000000003E-2</v>
      </c>
      <c r="O3341">
        <v>35.814</v>
      </c>
      <c r="P3341">
        <v>0.7</v>
      </c>
      <c r="Q3341">
        <v>102327.493</v>
      </c>
      <c r="R3341" t="s">
        <v>333</v>
      </c>
      <c r="T3341" t="s">
        <v>46</v>
      </c>
      <c r="Y3341" t="s">
        <v>299</v>
      </c>
    </row>
    <row r="3342" spans="1:25" x14ac:dyDescent="0.45">
      <c r="A3342" t="s">
        <v>274</v>
      </c>
      <c r="B3342" t="s">
        <v>329</v>
      </c>
      <c r="C3342">
        <v>2411</v>
      </c>
      <c r="D3342">
        <v>1</v>
      </c>
      <c r="F3342">
        <v>2018</v>
      </c>
      <c r="G3342">
        <v>0</v>
      </c>
      <c r="H3342">
        <v>0</v>
      </c>
      <c r="R3342" t="s">
        <v>333</v>
      </c>
      <c r="T3342" t="s">
        <v>46</v>
      </c>
      <c r="Y3342" t="s">
        <v>299</v>
      </c>
    </row>
    <row r="3343" spans="1:25" x14ac:dyDescent="0.45">
      <c r="A3343" t="s">
        <v>274</v>
      </c>
      <c r="B3343" t="s">
        <v>329</v>
      </c>
      <c r="C3343">
        <v>2411</v>
      </c>
      <c r="D3343">
        <v>12001</v>
      </c>
      <c r="F3343">
        <v>2009</v>
      </c>
      <c r="G3343">
        <v>5</v>
      </c>
      <c r="H3343">
        <v>5</v>
      </c>
      <c r="I3343">
        <v>165</v>
      </c>
      <c r="K3343">
        <v>0.26600000000000001</v>
      </c>
      <c r="L3343">
        <v>0.20200000000000001</v>
      </c>
      <c r="M3343">
        <v>213.3</v>
      </c>
      <c r="N3343">
        <v>8.1199999999999994E-2</v>
      </c>
      <c r="O3343">
        <v>1.579</v>
      </c>
      <c r="P3343">
        <v>1.2001999999999999</v>
      </c>
      <c r="Q3343">
        <v>2632</v>
      </c>
      <c r="R3343" t="s">
        <v>923</v>
      </c>
      <c r="T3343" t="s">
        <v>28</v>
      </c>
      <c r="Y3343" t="s">
        <v>103</v>
      </c>
    </row>
    <row r="3344" spans="1:25" x14ac:dyDescent="0.45">
      <c r="A3344" t="s">
        <v>274</v>
      </c>
      <c r="B3344" t="s">
        <v>329</v>
      </c>
      <c r="C3344">
        <v>2411</v>
      </c>
      <c r="D3344">
        <v>12001</v>
      </c>
      <c r="F3344">
        <v>2010</v>
      </c>
      <c r="G3344">
        <v>0</v>
      </c>
      <c r="H3344">
        <v>0</v>
      </c>
      <c r="R3344" t="s">
        <v>923</v>
      </c>
      <c r="T3344" t="s">
        <v>28</v>
      </c>
      <c r="Y3344" t="s">
        <v>103</v>
      </c>
    </row>
    <row r="3345" spans="1:25" x14ac:dyDescent="0.45">
      <c r="A3345" t="s">
        <v>274</v>
      </c>
      <c r="B3345" t="s">
        <v>329</v>
      </c>
      <c r="C3345">
        <v>2411</v>
      </c>
      <c r="D3345">
        <v>12001</v>
      </c>
      <c r="F3345">
        <v>2011</v>
      </c>
      <c r="G3345">
        <v>11</v>
      </c>
      <c r="H3345">
        <v>11</v>
      </c>
      <c r="I3345">
        <v>586</v>
      </c>
      <c r="K3345">
        <v>1.1419999999999999</v>
      </c>
      <c r="L3345">
        <v>0.2019</v>
      </c>
      <c r="M3345">
        <v>916</v>
      </c>
      <c r="N3345">
        <v>8.1100000000000005E-2</v>
      </c>
      <c r="O3345">
        <v>6.7850000000000001</v>
      </c>
      <c r="P3345">
        <v>1.1999</v>
      </c>
      <c r="Q3345">
        <v>11308</v>
      </c>
      <c r="R3345" t="s">
        <v>923</v>
      </c>
      <c r="T3345" t="s">
        <v>28</v>
      </c>
      <c r="Y3345" t="s">
        <v>103</v>
      </c>
    </row>
    <row r="3346" spans="1:25" x14ac:dyDescent="0.45">
      <c r="A3346" t="s">
        <v>274</v>
      </c>
      <c r="B3346" t="s">
        <v>329</v>
      </c>
      <c r="C3346">
        <v>2411</v>
      </c>
      <c r="D3346">
        <v>12001</v>
      </c>
      <c r="F3346">
        <v>2012</v>
      </c>
      <c r="G3346">
        <v>3</v>
      </c>
      <c r="H3346">
        <v>3</v>
      </c>
      <c r="I3346">
        <v>146</v>
      </c>
      <c r="K3346">
        <v>0.33500000000000002</v>
      </c>
      <c r="L3346">
        <v>0.20200000000000001</v>
      </c>
      <c r="M3346">
        <v>268.5</v>
      </c>
      <c r="N3346">
        <v>8.1000000000000003E-2</v>
      </c>
      <c r="O3346">
        <v>1.9890000000000001</v>
      </c>
      <c r="P3346">
        <v>1.2</v>
      </c>
      <c r="Q3346">
        <v>3315</v>
      </c>
      <c r="R3346" t="s">
        <v>923</v>
      </c>
      <c r="T3346" t="s">
        <v>28</v>
      </c>
      <c r="Y3346" t="s">
        <v>283</v>
      </c>
    </row>
    <row r="3347" spans="1:25" x14ac:dyDescent="0.45">
      <c r="A3347" t="s">
        <v>274</v>
      </c>
      <c r="B3347" t="s">
        <v>329</v>
      </c>
      <c r="C3347">
        <v>2411</v>
      </c>
      <c r="D3347">
        <v>12001</v>
      </c>
      <c r="F3347">
        <v>2013</v>
      </c>
      <c r="G3347">
        <v>8</v>
      </c>
      <c r="H3347">
        <v>8</v>
      </c>
      <c r="I3347">
        <v>221</v>
      </c>
      <c r="K3347">
        <v>0.45600000000000002</v>
      </c>
      <c r="L3347">
        <v>0.20150000000000001</v>
      </c>
      <c r="M3347">
        <v>365.8</v>
      </c>
      <c r="N3347">
        <v>8.2000000000000003E-2</v>
      </c>
      <c r="O3347">
        <v>2.7080000000000002</v>
      </c>
      <c r="P3347">
        <v>1.2004999999999999</v>
      </c>
      <c r="Q3347">
        <v>4513.8999999999996</v>
      </c>
      <c r="R3347" t="s">
        <v>923</v>
      </c>
      <c r="T3347" t="s">
        <v>28</v>
      </c>
      <c r="Y3347" t="s">
        <v>283</v>
      </c>
    </row>
    <row r="3348" spans="1:25" x14ac:dyDescent="0.45">
      <c r="A3348" t="s">
        <v>274</v>
      </c>
      <c r="B3348" t="s">
        <v>329</v>
      </c>
      <c r="C3348">
        <v>2411</v>
      </c>
      <c r="D3348">
        <v>12001</v>
      </c>
      <c r="F3348">
        <v>2014</v>
      </c>
      <c r="G3348">
        <v>38</v>
      </c>
      <c r="H3348">
        <v>38</v>
      </c>
      <c r="I3348">
        <v>920</v>
      </c>
      <c r="K3348">
        <v>1.671</v>
      </c>
      <c r="L3348">
        <v>0.20200000000000001</v>
      </c>
      <c r="M3348">
        <v>1340</v>
      </c>
      <c r="N3348">
        <v>8.1100000000000005E-2</v>
      </c>
      <c r="O3348">
        <v>9.9250000000000007</v>
      </c>
      <c r="P3348">
        <v>1.2001999999999999</v>
      </c>
      <c r="Q3348">
        <v>16542.099999999999</v>
      </c>
      <c r="R3348" t="s">
        <v>923</v>
      </c>
      <c r="T3348" t="s">
        <v>28</v>
      </c>
      <c r="Y3348" t="s">
        <v>283</v>
      </c>
    </row>
    <row r="3349" spans="1:25" x14ac:dyDescent="0.45">
      <c r="A3349" t="s">
        <v>274</v>
      </c>
      <c r="B3349" t="s">
        <v>329</v>
      </c>
      <c r="C3349">
        <v>2411</v>
      </c>
      <c r="D3349">
        <v>12001</v>
      </c>
      <c r="F3349">
        <v>2015</v>
      </c>
      <c r="G3349">
        <v>0</v>
      </c>
      <c r="H3349">
        <v>0</v>
      </c>
      <c r="R3349" t="s">
        <v>923</v>
      </c>
      <c r="T3349" t="s">
        <v>28</v>
      </c>
      <c r="Y3349" t="s">
        <v>284</v>
      </c>
    </row>
    <row r="3350" spans="1:25" x14ac:dyDescent="0.45">
      <c r="A3350" t="s">
        <v>274</v>
      </c>
      <c r="B3350" t="s">
        <v>329</v>
      </c>
      <c r="C3350">
        <v>2411</v>
      </c>
      <c r="D3350">
        <v>2</v>
      </c>
      <c r="F3350">
        <v>2009</v>
      </c>
      <c r="G3350">
        <v>242</v>
      </c>
      <c r="H3350">
        <v>231.92</v>
      </c>
      <c r="I3350">
        <v>9232.0499999999993</v>
      </c>
      <c r="K3350">
        <v>9.968</v>
      </c>
      <c r="L3350">
        <v>0.1211</v>
      </c>
      <c r="M3350">
        <v>7868.3609999999999</v>
      </c>
      <c r="N3350">
        <v>6.7599999999999993E-2</v>
      </c>
      <c r="O3350">
        <v>8.7550000000000008</v>
      </c>
      <c r="P3350">
        <v>0.11509999999999999</v>
      </c>
      <c r="Q3350">
        <v>109125.605</v>
      </c>
      <c r="R3350" t="s">
        <v>923</v>
      </c>
      <c r="S3350" t="s">
        <v>34</v>
      </c>
      <c r="T3350" t="s">
        <v>46</v>
      </c>
      <c r="Y3350" t="s">
        <v>107</v>
      </c>
    </row>
    <row r="3351" spans="1:25" x14ac:dyDescent="0.45">
      <c r="A3351" t="s">
        <v>274</v>
      </c>
      <c r="B3351" t="s">
        <v>329</v>
      </c>
      <c r="C3351">
        <v>2411</v>
      </c>
      <c r="D3351">
        <v>2</v>
      </c>
      <c r="F3351">
        <v>2010</v>
      </c>
      <c r="G3351">
        <v>552</v>
      </c>
      <c r="H3351">
        <v>536</v>
      </c>
      <c r="I3351">
        <v>23022.83</v>
      </c>
      <c r="K3351">
        <v>0.223</v>
      </c>
      <c r="L3351">
        <v>2.5999999999999999E-3</v>
      </c>
      <c r="M3351">
        <v>17263.951000000001</v>
      </c>
      <c r="N3351">
        <v>5.9299999999999999E-2</v>
      </c>
      <c r="O3351">
        <v>9.6460000000000008</v>
      </c>
      <c r="P3351">
        <v>5.1999999999999998E-2</v>
      </c>
      <c r="Q3351">
        <v>290149.342</v>
      </c>
      <c r="R3351" t="s">
        <v>923</v>
      </c>
      <c r="S3351" t="s">
        <v>34</v>
      </c>
      <c r="T3351" t="s">
        <v>46</v>
      </c>
      <c r="Y3351" t="s">
        <v>107</v>
      </c>
    </row>
    <row r="3352" spans="1:25" x14ac:dyDescent="0.45">
      <c r="A3352" t="s">
        <v>274</v>
      </c>
      <c r="B3352" t="s">
        <v>329</v>
      </c>
      <c r="C3352">
        <v>2411</v>
      </c>
      <c r="D3352">
        <v>2</v>
      </c>
      <c r="F3352">
        <v>2011</v>
      </c>
      <c r="G3352">
        <v>535</v>
      </c>
      <c r="H3352">
        <v>521.34</v>
      </c>
      <c r="I3352">
        <v>21947.82</v>
      </c>
      <c r="K3352">
        <v>0.09</v>
      </c>
      <c r="L3352">
        <v>1E-3</v>
      </c>
      <c r="M3352">
        <v>17742.851999999999</v>
      </c>
      <c r="N3352">
        <v>5.9200000000000003E-2</v>
      </c>
      <c r="O3352">
        <v>10.029999999999999</v>
      </c>
      <c r="P3352">
        <v>5.3800000000000001E-2</v>
      </c>
      <c r="Q3352">
        <v>298550.701</v>
      </c>
      <c r="R3352" t="s">
        <v>923</v>
      </c>
      <c r="S3352" t="s">
        <v>34</v>
      </c>
      <c r="T3352" t="s">
        <v>46</v>
      </c>
      <c r="Y3352" t="s">
        <v>107</v>
      </c>
    </row>
    <row r="3353" spans="1:25" x14ac:dyDescent="0.45">
      <c r="A3353" t="s">
        <v>274</v>
      </c>
      <c r="B3353" t="s">
        <v>329</v>
      </c>
      <c r="C3353">
        <v>2411</v>
      </c>
      <c r="D3353">
        <v>2</v>
      </c>
      <c r="F3353">
        <v>2012</v>
      </c>
      <c r="G3353">
        <v>602</v>
      </c>
      <c r="H3353">
        <v>583.21</v>
      </c>
      <c r="I3353">
        <v>20348.759999999998</v>
      </c>
      <c r="K3353">
        <v>0.08</v>
      </c>
      <c r="L3353">
        <v>1E-3</v>
      </c>
      <c r="M3353">
        <v>15917.213</v>
      </c>
      <c r="N3353">
        <v>5.9299999999999999E-2</v>
      </c>
      <c r="O3353">
        <v>8.0190000000000001</v>
      </c>
      <c r="P3353">
        <v>4.6199999999999998E-2</v>
      </c>
      <c r="Q3353">
        <v>267833.89</v>
      </c>
      <c r="R3353" t="s">
        <v>923</v>
      </c>
      <c r="S3353" t="s">
        <v>34</v>
      </c>
      <c r="T3353" t="s">
        <v>46</v>
      </c>
      <c r="Y3353" t="s">
        <v>277</v>
      </c>
    </row>
    <row r="3354" spans="1:25" x14ac:dyDescent="0.45">
      <c r="A3354" t="s">
        <v>274</v>
      </c>
      <c r="B3354" t="s">
        <v>329</v>
      </c>
      <c r="C3354">
        <v>2411</v>
      </c>
      <c r="D3354">
        <v>2</v>
      </c>
      <c r="F3354">
        <v>2013</v>
      </c>
      <c r="G3354">
        <v>233</v>
      </c>
      <c r="H3354">
        <v>223.46</v>
      </c>
      <c r="I3354">
        <v>11924.46</v>
      </c>
      <c r="K3354">
        <v>0.04</v>
      </c>
      <c r="L3354">
        <v>1E-3</v>
      </c>
      <c r="M3354">
        <v>7837.1459999999997</v>
      </c>
      <c r="N3354">
        <v>5.9200000000000003E-2</v>
      </c>
      <c r="O3354">
        <v>4.4039999999999999</v>
      </c>
      <c r="P3354">
        <v>5.5399999999999998E-2</v>
      </c>
      <c r="Q3354">
        <v>131866.29</v>
      </c>
      <c r="R3354" t="s">
        <v>923</v>
      </c>
      <c r="S3354" t="s">
        <v>34</v>
      </c>
      <c r="T3354" t="s">
        <v>46</v>
      </c>
      <c r="Y3354" t="s">
        <v>277</v>
      </c>
    </row>
    <row r="3355" spans="1:25" x14ac:dyDescent="0.45">
      <c r="A3355" t="s">
        <v>274</v>
      </c>
      <c r="B3355" t="s">
        <v>329</v>
      </c>
      <c r="C3355">
        <v>2411</v>
      </c>
      <c r="D3355">
        <v>2</v>
      </c>
      <c r="F3355">
        <v>2014</v>
      </c>
      <c r="G3355">
        <v>593</v>
      </c>
      <c r="H3355">
        <v>576.13</v>
      </c>
      <c r="I3355">
        <v>19398.21</v>
      </c>
      <c r="K3355">
        <v>7.2999999999999995E-2</v>
      </c>
      <c r="L3355">
        <v>1E-3</v>
      </c>
      <c r="M3355">
        <v>14494.615</v>
      </c>
      <c r="N3355">
        <v>5.9299999999999999E-2</v>
      </c>
      <c r="O3355">
        <v>11.706</v>
      </c>
      <c r="P3355">
        <v>9.6000000000000002E-2</v>
      </c>
      <c r="Q3355">
        <v>243881.788</v>
      </c>
      <c r="R3355" t="s">
        <v>333</v>
      </c>
      <c r="T3355" t="s">
        <v>46</v>
      </c>
      <c r="Y3355" t="s">
        <v>277</v>
      </c>
    </row>
    <row r="3356" spans="1:25" x14ac:dyDescent="0.45">
      <c r="A3356" t="s">
        <v>274</v>
      </c>
      <c r="B3356" t="s">
        <v>329</v>
      </c>
      <c r="C3356">
        <v>2411</v>
      </c>
      <c r="D3356">
        <v>2</v>
      </c>
      <c r="F3356">
        <v>2015</v>
      </c>
      <c r="G3356">
        <v>170</v>
      </c>
      <c r="H3356">
        <v>154.94999999999999</v>
      </c>
      <c r="I3356">
        <v>4360.24</v>
      </c>
      <c r="K3356">
        <v>1.7000000000000001E-2</v>
      </c>
      <c r="L3356">
        <v>1E-3</v>
      </c>
      <c r="M3356">
        <v>3271.5839999999998</v>
      </c>
      <c r="N3356">
        <v>5.9200000000000003E-2</v>
      </c>
      <c r="O3356">
        <v>14.443</v>
      </c>
      <c r="P3356">
        <v>0.47620000000000001</v>
      </c>
      <c r="Q3356">
        <v>55053.06</v>
      </c>
      <c r="R3356" t="s">
        <v>333</v>
      </c>
      <c r="T3356" t="s">
        <v>46</v>
      </c>
      <c r="Y3356" t="s">
        <v>297</v>
      </c>
    </row>
    <row r="3357" spans="1:25" x14ac:dyDescent="0.45">
      <c r="A3357" t="s">
        <v>274</v>
      </c>
      <c r="B3357" t="s">
        <v>329</v>
      </c>
      <c r="C3357">
        <v>2411</v>
      </c>
      <c r="D3357">
        <v>2</v>
      </c>
      <c r="F3357">
        <v>2016</v>
      </c>
      <c r="G3357">
        <v>575</v>
      </c>
      <c r="H3357">
        <v>559.79</v>
      </c>
      <c r="I3357">
        <v>30096.400000000001</v>
      </c>
      <c r="K3357">
        <v>0.10299999999999999</v>
      </c>
      <c r="L3357">
        <v>1E-3</v>
      </c>
      <c r="M3357">
        <v>20497.909</v>
      </c>
      <c r="N3357">
        <v>5.9200000000000003E-2</v>
      </c>
      <c r="O3357">
        <v>120.726</v>
      </c>
      <c r="P3357">
        <v>0.7</v>
      </c>
      <c r="Q3357">
        <v>344935.41700000002</v>
      </c>
      <c r="R3357" t="s">
        <v>333</v>
      </c>
      <c r="T3357" t="s">
        <v>46</v>
      </c>
      <c r="Y3357" t="s">
        <v>297</v>
      </c>
    </row>
    <row r="3358" spans="1:25" x14ac:dyDescent="0.45">
      <c r="A3358" t="s">
        <v>274</v>
      </c>
      <c r="B3358" t="s">
        <v>329</v>
      </c>
      <c r="C3358">
        <v>2411</v>
      </c>
      <c r="D3358">
        <v>2</v>
      </c>
      <c r="F3358">
        <v>2017</v>
      </c>
      <c r="G3358">
        <v>218</v>
      </c>
      <c r="H3358">
        <v>207.33</v>
      </c>
      <c r="I3358">
        <v>9149.24</v>
      </c>
      <c r="K3358">
        <v>3.3000000000000002E-2</v>
      </c>
      <c r="L3358">
        <v>1E-3</v>
      </c>
      <c r="M3358">
        <v>6528.9359999999997</v>
      </c>
      <c r="N3358">
        <v>5.9200000000000003E-2</v>
      </c>
      <c r="O3358">
        <v>38.451999999999998</v>
      </c>
      <c r="P3358">
        <v>0.7</v>
      </c>
      <c r="Q3358">
        <v>109863.39200000001</v>
      </c>
      <c r="R3358" t="s">
        <v>333</v>
      </c>
      <c r="T3358" t="s">
        <v>46</v>
      </c>
      <c r="Y3358" t="s">
        <v>299</v>
      </c>
    </row>
    <row r="3359" spans="1:25" x14ac:dyDescent="0.45">
      <c r="A3359" t="s">
        <v>274</v>
      </c>
      <c r="B3359" t="s">
        <v>329</v>
      </c>
      <c r="C3359">
        <v>2411</v>
      </c>
      <c r="D3359">
        <v>2</v>
      </c>
      <c r="F3359">
        <v>2018</v>
      </c>
      <c r="G3359">
        <v>0</v>
      </c>
      <c r="H3359">
        <v>0</v>
      </c>
      <c r="R3359" t="s">
        <v>333</v>
      </c>
      <c r="T3359" t="s">
        <v>46</v>
      </c>
      <c r="Y3359" t="s">
        <v>299</v>
      </c>
    </row>
    <row r="3360" spans="1:25" x14ac:dyDescent="0.45">
      <c r="A3360" t="s">
        <v>274</v>
      </c>
      <c r="B3360" t="s">
        <v>329</v>
      </c>
      <c r="C3360">
        <v>2411</v>
      </c>
      <c r="D3360">
        <v>3</v>
      </c>
      <c r="F3360">
        <v>2009</v>
      </c>
      <c r="G3360">
        <v>376</v>
      </c>
      <c r="H3360">
        <v>353.9</v>
      </c>
      <c r="I3360">
        <v>13696.07</v>
      </c>
      <c r="K3360">
        <v>11.954000000000001</v>
      </c>
      <c r="L3360">
        <v>9.2200000000000004E-2</v>
      </c>
      <c r="M3360">
        <v>12675.437</v>
      </c>
      <c r="N3360">
        <v>6.6299999999999998E-2</v>
      </c>
      <c r="O3360">
        <v>13.96</v>
      </c>
      <c r="P3360">
        <v>0.1143</v>
      </c>
      <c r="Q3360">
        <v>184111.644</v>
      </c>
      <c r="R3360" t="s">
        <v>923</v>
      </c>
      <c r="S3360" t="s">
        <v>34</v>
      </c>
      <c r="T3360" t="s">
        <v>46</v>
      </c>
      <c r="Y3360" t="s">
        <v>107</v>
      </c>
    </row>
    <row r="3361" spans="1:25" x14ac:dyDescent="0.45">
      <c r="A3361" t="s">
        <v>274</v>
      </c>
      <c r="B3361" t="s">
        <v>329</v>
      </c>
      <c r="C3361">
        <v>2411</v>
      </c>
      <c r="D3361">
        <v>3</v>
      </c>
      <c r="F3361">
        <v>2010</v>
      </c>
      <c r="G3361">
        <v>749</v>
      </c>
      <c r="H3361">
        <v>705.32</v>
      </c>
      <c r="I3361">
        <v>32501.96</v>
      </c>
      <c r="K3361">
        <v>16.902999999999999</v>
      </c>
      <c r="L3361">
        <v>8.3099999999999993E-2</v>
      </c>
      <c r="M3361">
        <v>24785.91</v>
      </c>
      <c r="N3361">
        <v>6.3899999999999998E-2</v>
      </c>
      <c r="O3361">
        <v>24.57</v>
      </c>
      <c r="P3361">
        <v>0.105</v>
      </c>
      <c r="Q3361">
        <v>403202.685</v>
      </c>
      <c r="R3361" t="s">
        <v>923</v>
      </c>
      <c r="S3361" t="s">
        <v>34</v>
      </c>
      <c r="T3361" t="s">
        <v>46</v>
      </c>
      <c r="Y3361" t="s">
        <v>107</v>
      </c>
    </row>
    <row r="3362" spans="1:25" x14ac:dyDescent="0.45">
      <c r="A3362" t="s">
        <v>274</v>
      </c>
      <c r="B3362" t="s">
        <v>329</v>
      </c>
      <c r="C3362">
        <v>2411</v>
      </c>
      <c r="D3362">
        <v>3</v>
      </c>
      <c r="F3362">
        <v>2011</v>
      </c>
      <c r="G3362">
        <v>481</v>
      </c>
      <c r="H3362">
        <v>450.9</v>
      </c>
      <c r="I3362">
        <v>23246.49</v>
      </c>
      <c r="K3362">
        <v>0.109</v>
      </c>
      <c r="L3362">
        <v>4.0000000000000001E-3</v>
      </c>
      <c r="M3362">
        <v>16628.5</v>
      </c>
      <c r="N3362">
        <v>6.0499999999999998E-2</v>
      </c>
      <c r="O3362">
        <v>9.67</v>
      </c>
      <c r="P3362">
        <v>6.2799999999999995E-2</v>
      </c>
      <c r="Q3362">
        <v>277003.86099999998</v>
      </c>
      <c r="R3362" t="s">
        <v>923</v>
      </c>
      <c r="S3362" t="s">
        <v>34</v>
      </c>
      <c r="T3362" t="s">
        <v>46</v>
      </c>
      <c r="Y3362" t="s">
        <v>107</v>
      </c>
    </row>
    <row r="3363" spans="1:25" x14ac:dyDescent="0.45">
      <c r="A3363" t="s">
        <v>274</v>
      </c>
      <c r="B3363" t="s">
        <v>329</v>
      </c>
      <c r="C3363">
        <v>2411</v>
      </c>
      <c r="D3363">
        <v>3</v>
      </c>
      <c r="F3363">
        <v>2012</v>
      </c>
      <c r="G3363">
        <v>291</v>
      </c>
      <c r="H3363">
        <v>272.23</v>
      </c>
      <c r="I3363">
        <v>8806.68</v>
      </c>
      <c r="K3363">
        <v>0.04</v>
      </c>
      <c r="L3363">
        <v>6.9999999999999999E-4</v>
      </c>
      <c r="M3363">
        <v>7971.1239999999998</v>
      </c>
      <c r="N3363">
        <v>6.3899999999999998E-2</v>
      </c>
      <c r="O3363">
        <v>4.4720000000000004</v>
      </c>
      <c r="P3363">
        <v>5.5100000000000003E-2</v>
      </c>
      <c r="Q3363">
        <v>132196.25</v>
      </c>
      <c r="R3363" t="s">
        <v>923</v>
      </c>
      <c r="S3363" t="s">
        <v>34</v>
      </c>
      <c r="T3363" t="s">
        <v>46</v>
      </c>
      <c r="Y3363" t="s">
        <v>277</v>
      </c>
    </row>
    <row r="3364" spans="1:25" x14ac:dyDescent="0.45">
      <c r="A3364" t="s">
        <v>274</v>
      </c>
      <c r="B3364" t="s">
        <v>329</v>
      </c>
      <c r="C3364">
        <v>2411</v>
      </c>
      <c r="D3364">
        <v>3</v>
      </c>
      <c r="F3364">
        <v>2013</v>
      </c>
      <c r="G3364">
        <v>90</v>
      </c>
      <c r="H3364">
        <v>77.91</v>
      </c>
      <c r="I3364">
        <v>2794.73</v>
      </c>
      <c r="K3364">
        <v>1.2E-2</v>
      </c>
      <c r="L3364">
        <v>8.0000000000000004E-4</v>
      </c>
      <c r="M3364">
        <v>2287.491</v>
      </c>
      <c r="N3364">
        <v>5.0799999999999998E-2</v>
      </c>
      <c r="O3364">
        <v>1.353</v>
      </c>
      <c r="P3364">
        <v>5.0099999999999999E-2</v>
      </c>
      <c r="Q3364">
        <v>39594.78</v>
      </c>
      <c r="R3364" t="s">
        <v>923</v>
      </c>
      <c r="S3364" t="s">
        <v>34</v>
      </c>
      <c r="T3364" t="s">
        <v>46</v>
      </c>
      <c r="Y3364" t="s">
        <v>277</v>
      </c>
    </row>
    <row r="3365" spans="1:25" x14ac:dyDescent="0.45">
      <c r="A3365" t="s">
        <v>274</v>
      </c>
      <c r="B3365" t="s">
        <v>329</v>
      </c>
      <c r="C3365">
        <v>2411</v>
      </c>
      <c r="D3365">
        <v>3</v>
      </c>
      <c r="F3365">
        <v>2014</v>
      </c>
      <c r="G3365">
        <v>212</v>
      </c>
      <c r="H3365">
        <v>197.87</v>
      </c>
      <c r="I3365">
        <v>6482.33</v>
      </c>
      <c r="K3365">
        <v>0.495</v>
      </c>
      <c r="L3365">
        <v>0.1236</v>
      </c>
      <c r="M3365">
        <v>5237.7129999999997</v>
      </c>
      <c r="N3365">
        <v>5.3900000000000003E-2</v>
      </c>
      <c r="O3365">
        <v>2.39</v>
      </c>
      <c r="P3365">
        <v>3.73E-2</v>
      </c>
      <c r="Q3365">
        <v>89986.6</v>
      </c>
      <c r="R3365" t="s">
        <v>333</v>
      </c>
      <c r="T3365" t="s">
        <v>46</v>
      </c>
      <c r="Y3365" t="s">
        <v>277</v>
      </c>
    </row>
    <row r="3366" spans="1:25" x14ac:dyDescent="0.45">
      <c r="A3366" t="s">
        <v>274</v>
      </c>
      <c r="B3366" t="s">
        <v>329</v>
      </c>
      <c r="C3366">
        <v>2411</v>
      </c>
      <c r="D3366">
        <v>3</v>
      </c>
      <c r="F3366">
        <v>2015</v>
      </c>
      <c r="G3366">
        <v>94</v>
      </c>
      <c r="H3366">
        <v>85.31</v>
      </c>
      <c r="I3366">
        <v>2608.08</v>
      </c>
      <c r="K3366">
        <v>8.9999999999999993E-3</v>
      </c>
      <c r="L3366">
        <v>5.0000000000000001E-4</v>
      </c>
      <c r="M3366">
        <v>2004.52</v>
      </c>
      <c r="N3366">
        <v>6.3500000000000001E-2</v>
      </c>
      <c r="O3366">
        <v>0.82799999999999996</v>
      </c>
      <c r="P3366">
        <v>3.4299999999999997E-2</v>
      </c>
      <c r="Q3366">
        <v>32579.435000000001</v>
      </c>
      <c r="R3366" t="s">
        <v>333</v>
      </c>
      <c r="T3366" t="s">
        <v>46</v>
      </c>
      <c r="Y3366" t="s">
        <v>297</v>
      </c>
    </row>
    <row r="3367" spans="1:25" x14ac:dyDescent="0.45">
      <c r="A3367" t="s">
        <v>274</v>
      </c>
      <c r="B3367" t="s">
        <v>329</v>
      </c>
      <c r="C3367">
        <v>2411</v>
      </c>
      <c r="D3367">
        <v>3</v>
      </c>
      <c r="F3367">
        <v>2016</v>
      </c>
      <c r="G3367">
        <v>405</v>
      </c>
      <c r="H3367">
        <v>370.6</v>
      </c>
      <c r="I3367">
        <v>19459.86</v>
      </c>
      <c r="K3367">
        <v>6.8000000000000005E-2</v>
      </c>
      <c r="L3367">
        <v>6.9999999999999999E-4</v>
      </c>
      <c r="M3367">
        <v>13357.067999999999</v>
      </c>
      <c r="N3367">
        <v>7.3999999999999996E-2</v>
      </c>
      <c r="O3367">
        <v>5.82</v>
      </c>
      <c r="P3367">
        <v>4.1099999999999998E-2</v>
      </c>
      <c r="Q3367">
        <v>226362.576</v>
      </c>
      <c r="R3367" t="s">
        <v>333</v>
      </c>
      <c r="T3367" t="s">
        <v>46</v>
      </c>
      <c r="Y3367" t="s">
        <v>297</v>
      </c>
    </row>
    <row r="3368" spans="1:25" x14ac:dyDescent="0.45">
      <c r="A3368" t="s">
        <v>274</v>
      </c>
      <c r="B3368" t="s">
        <v>329</v>
      </c>
      <c r="C3368">
        <v>2411</v>
      </c>
      <c r="D3368">
        <v>3</v>
      </c>
      <c r="F3368">
        <v>2017</v>
      </c>
      <c r="G3368">
        <v>237</v>
      </c>
      <c r="H3368">
        <v>224.41</v>
      </c>
      <c r="I3368">
        <v>10260.18</v>
      </c>
      <c r="K3368">
        <v>0.04</v>
      </c>
      <c r="L3368">
        <v>8.0000000000000004E-4</v>
      </c>
      <c r="M3368">
        <v>7643.8419999999996</v>
      </c>
      <c r="N3368">
        <v>6.0600000000000001E-2</v>
      </c>
      <c r="O3368">
        <v>3.0819999999999999</v>
      </c>
      <c r="P3368">
        <v>3.78E-2</v>
      </c>
      <c r="Q3368">
        <v>132916.70199999999</v>
      </c>
      <c r="R3368" t="s">
        <v>333</v>
      </c>
      <c r="T3368" t="s">
        <v>46</v>
      </c>
      <c r="Y3368" t="s">
        <v>299</v>
      </c>
    </row>
    <row r="3369" spans="1:25" x14ac:dyDescent="0.45">
      <c r="A3369" t="s">
        <v>274</v>
      </c>
      <c r="B3369" t="s">
        <v>329</v>
      </c>
      <c r="C3369">
        <v>2411</v>
      </c>
      <c r="D3369">
        <v>3</v>
      </c>
      <c r="F3369">
        <v>2018</v>
      </c>
      <c r="G3369">
        <v>0</v>
      </c>
      <c r="H3369">
        <v>0</v>
      </c>
      <c r="R3369" t="s">
        <v>333</v>
      </c>
      <c r="T3369" t="s">
        <v>46</v>
      </c>
      <c r="Y3369" t="s">
        <v>299</v>
      </c>
    </row>
    <row r="3370" spans="1:25" x14ac:dyDescent="0.45">
      <c r="A3370" t="s">
        <v>274</v>
      </c>
      <c r="B3370" t="s">
        <v>329</v>
      </c>
      <c r="C3370">
        <v>2411</v>
      </c>
      <c r="D3370">
        <v>4</v>
      </c>
      <c r="F3370">
        <v>2009</v>
      </c>
      <c r="G3370">
        <v>552</v>
      </c>
      <c r="H3370">
        <v>526.15</v>
      </c>
      <c r="I3370">
        <v>15167.81</v>
      </c>
      <c r="K3370">
        <v>16.096</v>
      </c>
      <c r="L3370">
        <v>7.7799999999999994E-2</v>
      </c>
      <c r="M3370">
        <v>14052.775</v>
      </c>
      <c r="N3370">
        <v>6.6400000000000001E-2</v>
      </c>
      <c r="O3370">
        <v>14.503</v>
      </c>
      <c r="P3370">
        <v>8.7499999999999994E-2</v>
      </c>
      <c r="Q3370">
        <v>207191.18400000001</v>
      </c>
      <c r="R3370" t="s">
        <v>923</v>
      </c>
      <c r="S3370" t="s">
        <v>34</v>
      </c>
      <c r="T3370" t="s">
        <v>46</v>
      </c>
      <c r="Y3370" t="s">
        <v>107</v>
      </c>
    </row>
    <row r="3371" spans="1:25" x14ac:dyDescent="0.45">
      <c r="A3371" t="s">
        <v>274</v>
      </c>
      <c r="B3371" t="s">
        <v>329</v>
      </c>
      <c r="C3371">
        <v>2411</v>
      </c>
      <c r="D3371">
        <v>4</v>
      </c>
      <c r="F3371">
        <v>2010</v>
      </c>
      <c r="G3371">
        <v>539</v>
      </c>
      <c r="H3371">
        <v>504.74</v>
      </c>
      <c r="I3371">
        <v>21285.38</v>
      </c>
      <c r="K3371">
        <v>14.846</v>
      </c>
      <c r="L3371">
        <v>0.28149999999999997</v>
      </c>
      <c r="M3371">
        <v>18192.171999999999</v>
      </c>
      <c r="N3371">
        <v>6.9500000000000006E-2</v>
      </c>
      <c r="O3371">
        <v>20.675000000000001</v>
      </c>
      <c r="P3371">
        <v>0.1056</v>
      </c>
      <c r="Q3371">
        <v>299956.44900000002</v>
      </c>
      <c r="R3371" t="s">
        <v>923</v>
      </c>
      <c r="S3371" t="s">
        <v>34</v>
      </c>
      <c r="T3371" t="s">
        <v>46</v>
      </c>
      <c r="Y3371" t="s">
        <v>107</v>
      </c>
    </row>
    <row r="3372" spans="1:25" x14ac:dyDescent="0.45">
      <c r="A3372" t="s">
        <v>274</v>
      </c>
      <c r="B3372" t="s">
        <v>329</v>
      </c>
      <c r="C3372">
        <v>2411</v>
      </c>
      <c r="D3372">
        <v>4</v>
      </c>
      <c r="F3372">
        <v>2011</v>
      </c>
      <c r="G3372">
        <v>480</v>
      </c>
      <c r="H3372">
        <v>452.69</v>
      </c>
      <c r="I3372">
        <v>21126.75</v>
      </c>
      <c r="K3372">
        <v>0.71199999999999997</v>
      </c>
      <c r="L3372">
        <v>1.4262999999999999</v>
      </c>
      <c r="M3372">
        <v>15194.495000000001</v>
      </c>
      <c r="N3372">
        <v>7.1599999999999997E-2</v>
      </c>
      <c r="O3372">
        <v>11.689</v>
      </c>
      <c r="P3372">
        <v>6.3E-2</v>
      </c>
      <c r="Q3372">
        <v>265047.12900000002</v>
      </c>
      <c r="R3372" t="s">
        <v>923</v>
      </c>
      <c r="S3372" t="s">
        <v>34</v>
      </c>
      <c r="T3372" t="s">
        <v>46</v>
      </c>
      <c r="Y3372" t="s">
        <v>107</v>
      </c>
    </row>
    <row r="3373" spans="1:25" x14ac:dyDescent="0.45">
      <c r="A3373" t="s">
        <v>274</v>
      </c>
      <c r="B3373" t="s">
        <v>329</v>
      </c>
      <c r="C3373">
        <v>2411</v>
      </c>
      <c r="D3373">
        <v>4</v>
      </c>
      <c r="F3373">
        <v>2012</v>
      </c>
      <c r="G3373">
        <v>657</v>
      </c>
      <c r="H3373">
        <v>631.63</v>
      </c>
      <c r="I3373">
        <v>22840.97</v>
      </c>
      <c r="K3373">
        <v>0.26700000000000002</v>
      </c>
      <c r="L3373">
        <v>1.4E-3</v>
      </c>
      <c r="M3373">
        <v>19206.575000000001</v>
      </c>
      <c r="N3373">
        <v>5.3499999999999999E-2</v>
      </c>
      <c r="O3373">
        <v>14.794</v>
      </c>
      <c r="P3373">
        <v>6.0999999999999999E-2</v>
      </c>
      <c r="Q3373">
        <v>343393.78600000002</v>
      </c>
      <c r="R3373" t="s">
        <v>923</v>
      </c>
      <c r="S3373" t="s">
        <v>34</v>
      </c>
      <c r="T3373" t="s">
        <v>46</v>
      </c>
      <c r="Y3373" t="s">
        <v>277</v>
      </c>
    </row>
    <row r="3374" spans="1:25" x14ac:dyDescent="0.45">
      <c r="A3374" t="s">
        <v>274</v>
      </c>
      <c r="B3374" t="s">
        <v>329</v>
      </c>
      <c r="C3374">
        <v>2411</v>
      </c>
      <c r="D3374">
        <v>4</v>
      </c>
      <c r="F3374">
        <v>2013</v>
      </c>
      <c r="G3374">
        <v>44</v>
      </c>
      <c r="H3374">
        <v>35.270000000000003</v>
      </c>
      <c r="I3374">
        <v>1124.51</v>
      </c>
      <c r="K3374">
        <v>0.12</v>
      </c>
      <c r="L3374">
        <v>6.7836999999999996</v>
      </c>
      <c r="M3374">
        <v>954.38499999999999</v>
      </c>
      <c r="N3374">
        <v>0.27429999999999999</v>
      </c>
      <c r="O3374">
        <v>0.73299999999999998</v>
      </c>
      <c r="P3374">
        <v>5.1200000000000002E-2</v>
      </c>
      <c r="Q3374">
        <v>15473.75</v>
      </c>
      <c r="R3374" t="s">
        <v>923</v>
      </c>
      <c r="S3374" t="s">
        <v>34</v>
      </c>
      <c r="T3374" t="s">
        <v>46</v>
      </c>
      <c r="Y3374" t="s">
        <v>277</v>
      </c>
    </row>
    <row r="3375" spans="1:25" x14ac:dyDescent="0.45">
      <c r="A3375" t="s">
        <v>274</v>
      </c>
      <c r="B3375" t="s">
        <v>329</v>
      </c>
      <c r="C3375">
        <v>2411</v>
      </c>
      <c r="D3375">
        <v>4</v>
      </c>
      <c r="F3375">
        <v>2014</v>
      </c>
      <c r="G3375">
        <v>254</v>
      </c>
      <c r="H3375">
        <v>236.49</v>
      </c>
      <c r="I3375">
        <v>8831.83</v>
      </c>
      <c r="K3375">
        <v>1.415</v>
      </c>
      <c r="L3375">
        <v>0.13389999999999999</v>
      </c>
      <c r="M3375">
        <v>7722.973</v>
      </c>
      <c r="N3375">
        <v>5.96E-2</v>
      </c>
      <c r="O3375">
        <v>5.2119999999999997</v>
      </c>
      <c r="P3375">
        <v>5.7299999999999997E-2</v>
      </c>
      <c r="Q3375">
        <v>130851.577</v>
      </c>
      <c r="R3375" t="s">
        <v>333</v>
      </c>
      <c r="T3375" t="s">
        <v>46</v>
      </c>
      <c r="Y3375" t="s">
        <v>277</v>
      </c>
    </row>
    <row r="3376" spans="1:25" x14ac:dyDescent="0.45">
      <c r="A3376" t="s">
        <v>274</v>
      </c>
      <c r="B3376" t="s">
        <v>329</v>
      </c>
      <c r="C3376">
        <v>2411</v>
      </c>
      <c r="D3376">
        <v>4</v>
      </c>
      <c r="F3376">
        <v>2015</v>
      </c>
      <c r="G3376">
        <v>123</v>
      </c>
      <c r="H3376">
        <v>115.01</v>
      </c>
      <c r="I3376">
        <v>3762.96</v>
      </c>
      <c r="K3376">
        <v>1.7999999999999999E-2</v>
      </c>
      <c r="L3376">
        <v>8.0000000000000004E-4</v>
      </c>
      <c r="M3376">
        <v>3308.442</v>
      </c>
      <c r="N3376">
        <v>9.2200000000000004E-2</v>
      </c>
      <c r="O3376">
        <v>1.641</v>
      </c>
      <c r="P3376">
        <v>4.2599999999999999E-2</v>
      </c>
      <c r="Q3376">
        <v>56231.665999999997</v>
      </c>
      <c r="R3376" t="s">
        <v>333</v>
      </c>
      <c r="T3376" t="s">
        <v>46</v>
      </c>
      <c r="Y3376" t="s">
        <v>297</v>
      </c>
    </row>
    <row r="3377" spans="1:25" x14ac:dyDescent="0.45">
      <c r="A3377" t="s">
        <v>274</v>
      </c>
      <c r="B3377" t="s">
        <v>329</v>
      </c>
      <c r="C3377">
        <v>2411</v>
      </c>
      <c r="D3377">
        <v>4</v>
      </c>
      <c r="F3377">
        <v>2016</v>
      </c>
      <c r="G3377">
        <v>424</v>
      </c>
      <c r="H3377">
        <v>400.79</v>
      </c>
      <c r="I3377">
        <v>17409.68</v>
      </c>
      <c r="K3377">
        <v>7.4999999999999997E-2</v>
      </c>
      <c r="L3377">
        <v>8.0000000000000004E-4</v>
      </c>
      <c r="M3377">
        <v>14134.092000000001</v>
      </c>
      <c r="N3377">
        <v>8.2600000000000007E-2</v>
      </c>
      <c r="O3377">
        <v>6.7409999999999997</v>
      </c>
      <c r="P3377">
        <v>0.04</v>
      </c>
      <c r="Q3377">
        <v>248784.17300000001</v>
      </c>
      <c r="R3377" t="s">
        <v>333</v>
      </c>
      <c r="T3377" t="s">
        <v>46</v>
      </c>
      <c r="Y3377" t="s">
        <v>297</v>
      </c>
    </row>
    <row r="3378" spans="1:25" x14ac:dyDescent="0.45">
      <c r="A3378" t="s">
        <v>274</v>
      </c>
      <c r="B3378" t="s">
        <v>329</v>
      </c>
      <c r="C3378">
        <v>2411</v>
      </c>
      <c r="D3378">
        <v>4</v>
      </c>
      <c r="F3378">
        <v>2017</v>
      </c>
      <c r="G3378">
        <v>237</v>
      </c>
      <c r="H3378">
        <v>226.97</v>
      </c>
      <c r="I3378">
        <v>8330.64</v>
      </c>
      <c r="K3378">
        <v>3.5999999999999997E-2</v>
      </c>
      <c r="L3378">
        <v>8.0000000000000004E-4</v>
      </c>
      <c r="M3378">
        <v>6654.7139999999999</v>
      </c>
      <c r="N3378">
        <v>5.7599999999999998E-2</v>
      </c>
      <c r="O3378">
        <v>2.7679999999999998</v>
      </c>
      <c r="P3378">
        <v>3.6900000000000002E-2</v>
      </c>
      <c r="Q3378">
        <v>117622.033</v>
      </c>
      <c r="R3378" t="s">
        <v>333</v>
      </c>
      <c r="T3378" t="s">
        <v>46</v>
      </c>
      <c r="Y3378" t="s">
        <v>299</v>
      </c>
    </row>
    <row r="3379" spans="1:25" x14ac:dyDescent="0.45">
      <c r="A3379" t="s">
        <v>274</v>
      </c>
      <c r="B3379" t="s">
        <v>329</v>
      </c>
      <c r="C3379">
        <v>2411</v>
      </c>
      <c r="D3379">
        <v>4</v>
      </c>
      <c r="F3379">
        <v>2018</v>
      </c>
      <c r="G3379">
        <v>0</v>
      </c>
      <c r="H3379">
        <v>0</v>
      </c>
      <c r="R3379" t="s">
        <v>333</v>
      </c>
      <c r="T3379" t="s">
        <v>46</v>
      </c>
      <c r="Y3379" t="s">
        <v>299</v>
      </c>
    </row>
    <row r="3380" spans="1:25" x14ac:dyDescent="0.45">
      <c r="A3380" t="s">
        <v>274</v>
      </c>
      <c r="B3380" t="s">
        <v>329</v>
      </c>
      <c r="C3380">
        <v>2411</v>
      </c>
      <c r="D3380">
        <v>7</v>
      </c>
      <c r="F3380">
        <v>2018</v>
      </c>
      <c r="G3380">
        <v>3862</v>
      </c>
      <c r="H3380">
        <v>3853.77</v>
      </c>
      <c r="I3380">
        <v>1811312.85</v>
      </c>
      <c r="K3380">
        <v>3.1539999999999999</v>
      </c>
      <c r="L3380">
        <v>1E-3</v>
      </c>
      <c r="M3380">
        <v>624761.34499999997</v>
      </c>
      <c r="N3380">
        <v>5.8999999999999997E-2</v>
      </c>
      <c r="O3380">
        <v>30.446999999999999</v>
      </c>
      <c r="P3380">
        <v>5.8999999999999999E-3</v>
      </c>
      <c r="Q3380">
        <v>10512851.098999999</v>
      </c>
      <c r="R3380" t="s">
        <v>333</v>
      </c>
      <c r="S3380" t="s">
        <v>38</v>
      </c>
      <c r="T3380" t="s">
        <v>330</v>
      </c>
      <c r="V3380" t="s">
        <v>228</v>
      </c>
      <c r="Y3380" t="s">
        <v>299</v>
      </c>
    </row>
    <row r="3381" spans="1:25" x14ac:dyDescent="0.45">
      <c r="A3381" t="s">
        <v>274</v>
      </c>
      <c r="B3381" t="s">
        <v>329</v>
      </c>
      <c r="C3381">
        <v>2411</v>
      </c>
      <c r="D3381">
        <v>7</v>
      </c>
      <c r="F3381">
        <v>2019</v>
      </c>
      <c r="G3381">
        <v>7594</v>
      </c>
      <c r="H3381">
        <v>7567.76</v>
      </c>
      <c r="I3381">
        <v>3423193.86</v>
      </c>
      <c r="K3381">
        <v>6.8150000000000004</v>
      </c>
      <c r="L3381">
        <v>1E-3</v>
      </c>
      <c r="M3381">
        <v>1349945.0630000001</v>
      </c>
      <c r="N3381">
        <v>5.91E-2</v>
      </c>
      <c r="O3381">
        <v>73.046999999999997</v>
      </c>
      <c r="P3381">
        <v>6.7999999999999996E-3</v>
      </c>
      <c r="Q3381">
        <v>22679368.995000001</v>
      </c>
      <c r="R3381" t="s">
        <v>333</v>
      </c>
      <c r="S3381" t="s">
        <v>38</v>
      </c>
      <c r="T3381" t="s">
        <v>89</v>
      </c>
      <c r="V3381" t="s">
        <v>228</v>
      </c>
      <c r="Y3381" t="s">
        <v>299</v>
      </c>
    </row>
    <row r="3382" spans="1:25" x14ac:dyDescent="0.45">
      <c r="A3382" t="s">
        <v>274</v>
      </c>
      <c r="B3382" t="s">
        <v>329</v>
      </c>
      <c r="C3382">
        <v>2411</v>
      </c>
      <c r="D3382">
        <v>7</v>
      </c>
      <c r="F3382">
        <v>2020</v>
      </c>
      <c r="G3382">
        <v>8146</v>
      </c>
      <c r="H3382">
        <v>8139.09</v>
      </c>
      <c r="I3382">
        <v>3786335.13</v>
      </c>
      <c r="K3382">
        <v>7.5010000000000003</v>
      </c>
      <c r="L3382">
        <v>1E-3</v>
      </c>
      <c r="M3382">
        <v>1485966.328</v>
      </c>
      <c r="N3382">
        <v>5.91E-2</v>
      </c>
      <c r="O3382">
        <v>77.132000000000005</v>
      </c>
      <c r="P3382">
        <v>6.1999999999999998E-3</v>
      </c>
      <c r="Q3382">
        <v>24978556.541999999</v>
      </c>
      <c r="R3382" t="s">
        <v>333</v>
      </c>
      <c r="S3382" t="s">
        <v>38</v>
      </c>
      <c r="T3382" t="s">
        <v>89</v>
      </c>
      <c r="V3382" t="s">
        <v>228</v>
      </c>
      <c r="Y3382" t="s">
        <v>147</v>
      </c>
    </row>
    <row r="3383" spans="1:25" x14ac:dyDescent="0.45">
      <c r="A3383" t="s">
        <v>274</v>
      </c>
      <c r="B3383" t="s">
        <v>329</v>
      </c>
      <c r="C3383">
        <v>2411</v>
      </c>
      <c r="D3383">
        <v>7</v>
      </c>
      <c r="F3383">
        <v>2021</v>
      </c>
      <c r="G3383">
        <v>7999</v>
      </c>
      <c r="H3383">
        <v>7985.07</v>
      </c>
      <c r="I3383">
        <v>3449404.02</v>
      </c>
      <c r="K3383">
        <v>6.907</v>
      </c>
      <c r="L3383">
        <v>1E-3</v>
      </c>
      <c r="M3383">
        <v>1368205.08</v>
      </c>
      <c r="N3383">
        <v>5.8999999999999997E-2</v>
      </c>
      <c r="O3383">
        <v>70.215999999999994</v>
      </c>
      <c r="P3383">
        <v>6.1999999999999998E-3</v>
      </c>
      <c r="Q3383">
        <v>23022601.300999999</v>
      </c>
      <c r="R3383" t="s">
        <v>333</v>
      </c>
      <c r="S3383" t="s">
        <v>38</v>
      </c>
      <c r="T3383" t="s">
        <v>89</v>
      </c>
      <c r="V3383" t="s">
        <v>228</v>
      </c>
      <c r="Y3383" t="s">
        <v>152</v>
      </c>
    </row>
    <row r="3384" spans="1:25" x14ac:dyDescent="0.45">
      <c r="A3384" t="s">
        <v>274</v>
      </c>
      <c r="B3384" t="s">
        <v>329</v>
      </c>
      <c r="C3384">
        <v>2411</v>
      </c>
      <c r="D3384">
        <v>7</v>
      </c>
      <c r="F3384">
        <v>2022</v>
      </c>
      <c r="G3384">
        <v>6539</v>
      </c>
      <c r="H3384">
        <v>6510.05</v>
      </c>
      <c r="I3384">
        <v>2792525.33</v>
      </c>
      <c r="K3384">
        <v>5.5389999999999997</v>
      </c>
      <c r="L3384">
        <v>1E-3</v>
      </c>
      <c r="M3384">
        <v>1097215.9369999999</v>
      </c>
      <c r="N3384">
        <v>5.8999999999999997E-2</v>
      </c>
      <c r="O3384">
        <v>57.469000000000001</v>
      </c>
      <c r="P3384">
        <v>6.4999999999999997E-3</v>
      </c>
      <c r="Q3384">
        <v>18451195.874000002</v>
      </c>
      <c r="R3384" t="s">
        <v>333</v>
      </c>
      <c r="S3384" t="s">
        <v>38</v>
      </c>
      <c r="T3384" t="s">
        <v>89</v>
      </c>
      <c r="V3384" t="s">
        <v>228</v>
      </c>
      <c r="Y3384" t="s">
        <v>152</v>
      </c>
    </row>
    <row r="3385" spans="1:25" x14ac:dyDescent="0.45">
      <c r="A3385" t="s">
        <v>274</v>
      </c>
      <c r="B3385" t="s">
        <v>329</v>
      </c>
      <c r="C3385">
        <v>2411</v>
      </c>
      <c r="D3385">
        <v>7</v>
      </c>
      <c r="F3385">
        <v>2023</v>
      </c>
      <c r="G3385">
        <v>7734</v>
      </c>
      <c r="H3385">
        <v>7716.19</v>
      </c>
      <c r="I3385">
        <v>3351747.81</v>
      </c>
      <c r="K3385">
        <v>6.673</v>
      </c>
      <c r="L3385">
        <v>1E-3</v>
      </c>
      <c r="M3385">
        <v>1321921.1140000001</v>
      </c>
      <c r="N3385">
        <v>5.91E-2</v>
      </c>
      <c r="O3385">
        <v>68.662000000000006</v>
      </c>
      <c r="P3385">
        <v>6.3E-3</v>
      </c>
      <c r="Q3385">
        <v>22225226.030999999</v>
      </c>
      <c r="R3385" t="s">
        <v>333</v>
      </c>
      <c r="S3385" t="s">
        <v>38</v>
      </c>
      <c r="T3385" t="s">
        <v>89</v>
      </c>
      <c r="V3385" t="s">
        <v>228</v>
      </c>
      <c r="Y3385" t="s">
        <v>152</v>
      </c>
    </row>
    <row r="3386" spans="1:25" x14ac:dyDescent="0.45">
      <c r="A3386" t="s">
        <v>274</v>
      </c>
      <c r="B3386" t="s">
        <v>329</v>
      </c>
      <c r="C3386">
        <v>2411</v>
      </c>
      <c r="D3386">
        <v>7</v>
      </c>
      <c r="F3386">
        <v>2024</v>
      </c>
      <c r="G3386">
        <v>3009</v>
      </c>
      <c r="H3386">
        <v>3002.68</v>
      </c>
      <c r="I3386">
        <v>1212967.3500000001</v>
      </c>
      <c r="K3386">
        <v>2.4409999999999998</v>
      </c>
      <c r="L3386">
        <v>1E-3</v>
      </c>
      <c r="M3386">
        <v>483457.91700000002</v>
      </c>
      <c r="N3386">
        <v>5.8999999999999997E-2</v>
      </c>
      <c r="O3386">
        <v>25.667000000000002</v>
      </c>
      <c r="P3386">
        <v>6.4000000000000003E-3</v>
      </c>
      <c r="Q3386">
        <v>8133904.9970000004</v>
      </c>
      <c r="R3386" t="s">
        <v>333</v>
      </c>
      <c r="S3386" t="s">
        <v>38</v>
      </c>
      <c r="T3386" t="s">
        <v>89</v>
      </c>
      <c r="V3386" t="s">
        <v>228</v>
      </c>
      <c r="Y3386" t="s">
        <v>152</v>
      </c>
    </row>
    <row r="3387" spans="1:25" x14ac:dyDescent="0.45">
      <c r="A3387" t="s">
        <v>274</v>
      </c>
      <c r="B3387" t="s">
        <v>331</v>
      </c>
      <c r="C3387">
        <v>2434</v>
      </c>
      <c r="D3387">
        <v>5001</v>
      </c>
      <c r="F3387">
        <v>2009</v>
      </c>
      <c r="G3387">
        <v>257</v>
      </c>
      <c r="H3387">
        <v>248.57</v>
      </c>
      <c r="I3387">
        <v>2422.98</v>
      </c>
      <c r="O3387">
        <v>6.9169999999999998</v>
      </c>
      <c r="P3387">
        <v>0.23830000000000001</v>
      </c>
      <c r="Q3387">
        <v>50621.194000000003</v>
      </c>
      <c r="R3387" t="s">
        <v>923</v>
      </c>
      <c r="S3387" t="s">
        <v>38</v>
      </c>
      <c r="T3387" t="s">
        <v>63</v>
      </c>
      <c r="V3387" t="s">
        <v>109</v>
      </c>
      <c r="Y3387" t="s">
        <v>30</v>
      </c>
    </row>
    <row r="3388" spans="1:25" x14ac:dyDescent="0.45">
      <c r="A3388" t="s">
        <v>274</v>
      </c>
      <c r="B3388" t="s">
        <v>331</v>
      </c>
      <c r="C3388">
        <v>2434</v>
      </c>
      <c r="D3388">
        <v>5001</v>
      </c>
      <c r="F3388">
        <v>2010</v>
      </c>
      <c r="G3388">
        <v>77</v>
      </c>
      <c r="H3388">
        <v>76.349999999999994</v>
      </c>
      <c r="I3388">
        <v>451.4</v>
      </c>
      <c r="O3388">
        <v>1.3660000000000001</v>
      </c>
      <c r="P3388">
        <v>0.20880000000000001</v>
      </c>
      <c r="Q3388">
        <v>10911.396000000001</v>
      </c>
      <c r="R3388" t="s">
        <v>923</v>
      </c>
      <c r="S3388" t="s">
        <v>38</v>
      </c>
      <c r="T3388" t="s">
        <v>63</v>
      </c>
      <c r="V3388" t="s">
        <v>109</v>
      </c>
      <c r="Y3388" t="s">
        <v>30</v>
      </c>
    </row>
    <row r="3389" spans="1:25" x14ac:dyDescent="0.45">
      <c r="A3389" t="s">
        <v>274</v>
      </c>
      <c r="B3389" t="s">
        <v>331</v>
      </c>
      <c r="C3389">
        <v>2434</v>
      </c>
      <c r="D3389">
        <v>5001</v>
      </c>
      <c r="F3389">
        <v>2011</v>
      </c>
      <c r="G3389">
        <v>0</v>
      </c>
      <c r="H3389">
        <v>0</v>
      </c>
      <c r="R3389" t="s">
        <v>923</v>
      </c>
      <c r="S3389" t="s">
        <v>38</v>
      </c>
      <c r="T3389" t="s">
        <v>63</v>
      </c>
      <c r="V3389" t="s">
        <v>109</v>
      </c>
    </row>
    <row r="3390" spans="1:25" x14ac:dyDescent="0.45">
      <c r="A3390" t="s">
        <v>274</v>
      </c>
      <c r="B3390" t="s">
        <v>331</v>
      </c>
      <c r="C3390">
        <v>2434</v>
      </c>
      <c r="D3390">
        <v>6001</v>
      </c>
      <c r="F3390">
        <v>2009</v>
      </c>
      <c r="G3390">
        <v>1002</v>
      </c>
      <c r="H3390">
        <v>999.91</v>
      </c>
      <c r="I3390">
        <v>13902.84</v>
      </c>
      <c r="M3390">
        <v>19564.816999999999</v>
      </c>
      <c r="N3390">
        <v>0.1082</v>
      </c>
      <c r="O3390">
        <v>39.633000000000003</v>
      </c>
      <c r="P3390">
        <v>0.38990000000000002</v>
      </c>
      <c r="Q3390">
        <v>191516.02</v>
      </c>
      <c r="R3390" t="s">
        <v>82</v>
      </c>
      <c r="S3390" t="s">
        <v>83</v>
      </c>
      <c r="T3390" t="s">
        <v>63</v>
      </c>
      <c r="V3390" t="s">
        <v>109</v>
      </c>
      <c r="W3390" t="s">
        <v>97</v>
      </c>
      <c r="Y3390" t="s">
        <v>70</v>
      </c>
    </row>
    <row r="3391" spans="1:25" x14ac:dyDescent="0.45">
      <c r="A3391" t="s">
        <v>274</v>
      </c>
      <c r="B3391" t="s">
        <v>331</v>
      </c>
      <c r="C3391">
        <v>2434</v>
      </c>
      <c r="D3391">
        <v>6001</v>
      </c>
      <c r="F3391">
        <v>2010</v>
      </c>
      <c r="G3391">
        <v>262</v>
      </c>
      <c r="H3391">
        <v>252.73</v>
      </c>
      <c r="I3391">
        <v>3653.14</v>
      </c>
      <c r="M3391">
        <v>5220.5379999999996</v>
      </c>
      <c r="N3391">
        <v>0.13589999999999999</v>
      </c>
      <c r="O3391">
        <v>15.417999999999999</v>
      </c>
      <c r="P3391">
        <v>0.42499999999999999</v>
      </c>
      <c r="Q3391">
        <v>62266.383000000002</v>
      </c>
      <c r="R3391" t="s">
        <v>82</v>
      </c>
      <c r="S3391" t="s">
        <v>83</v>
      </c>
      <c r="T3391" t="s">
        <v>63</v>
      </c>
      <c r="V3391" t="s">
        <v>109</v>
      </c>
      <c r="W3391" t="s">
        <v>97</v>
      </c>
      <c r="Y3391" t="s">
        <v>70</v>
      </c>
    </row>
    <row r="3392" spans="1:25" x14ac:dyDescent="0.45">
      <c r="A3392" t="s">
        <v>274</v>
      </c>
      <c r="B3392" t="s">
        <v>331</v>
      </c>
      <c r="C3392">
        <v>2434</v>
      </c>
      <c r="D3392">
        <v>6001</v>
      </c>
      <c r="F3392">
        <v>2011</v>
      </c>
      <c r="G3392">
        <v>189</v>
      </c>
      <c r="H3392">
        <v>187.2</v>
      </c>
      <c r="I3392">
        <v>2428.2800000000002</v>
      </c>
      <c r="M3392">
        <v>3569.7420000000002</v>
      </c>
      <c r="N3392">
        <v>8.1199999999999994E-2</v>
      </c>
      <c r="O3392">
        <v>4.907</v>
      </c>
      <c r="P3392">
        <v>0.2261</v>
      </c>
      <c r="Q3392">
        <v>43957.118000000002</v>
      </c>
      <c r="R3392" t="s">
        <v>923</v>
      </c>
      <c r="S3392" t="s">
        <v>38</v>
      </c>
      <c r="T3392" t="s">
        <v>63</v>
      </c>
      <c r="V3392" t="s">
        <v>109</v>
      </c>
      <c r="W3392" t="s">
        <v>97</v>
      </c>
      <c r="Y3392" t="s">
        <v>70</v>
      </c>
    </row>
    <row r="3393" spans="1:25" x14ac:dyDescent="0.45">
      <c r="A3393" t="s">
        <v>274</v>
      </c>
      <c r="B3393" t="s">
        <v>331</v>
      </c>
      <c r="C3393">
        <v>2434</v>
      </c>
      <c r="D3393">
        <v>6001</v>
      </c>
      <c r="F3393">
        <v>2012</v>
      </c>
      <c r="G3393">
        <v>140</v>
      </c>
      <c r="H3393">
        <v>137.77000000000001</v>
      </c>
      <c r="I3393">
        <v>1456.58</v>
      </c>
      <c r="M3393">
        <v>1755.4359999999999</v>
      </c>
      <c r="N3393">
        <v>8.09E-2</v>
      </c>
      <c r="O3393">
        <v>2.5369999999999999</v>
      </c>
      <c r="P3393">
        <v>0.18859999999999999</v>
      </c>
      <c r="Q3393">
        <v>21640.18</v>
      </c>
      <c r="R3393" t="s">
        <v>923</v>
      </c>
      <c r="S3393" t="s">
        <v>38</v>
      </c>
      <c r="T3393" t="s">
        <v>63</v>
      </c>
      <c r="V3393" t="s">
        <v>109</v>
      </c>
      <c r="W3393" t="s">
        <v>97</v>
      </c>
      <c r="Y3393" t="s">
        <v>30</v>
      </c>
    </row>
    <row r="3394" spans="1:25" x14ac:dyDescent="0.45">
      <c r="A3394" t="s">
        <v>274</v>
      </c>
      <c r="B3394" t="s">
        <v>331</v>
      </c>
      <c r="C3394">
        <v>2434</v>
      </c>
      <c r="D3394" t="s">
        <v>332</v>
      </c>
      <c r="F3394">
        <v>2012</v>
      </c>
      <c r="G3394">
        <v>511</v>
      </c>
      <c r="H3394">
        <v>458.37</v>
      </c>
      <c r="I3394">
        <v>26566.7</v>
      </c>
      <c r="K3394">
        <v>7.9000000000000001E-2</v>
      </c>
      <c r="L3394">
        <v>1E-3</v>
      </c>
      <c r="M3394">
        <v>14926.142</v>
      </c>
      <c r="N3394">
        <v>5.91E-2</v>
      </c>
      <c r="O3394">
        <v>1.6040000000000001</v>
      </c>
      <c r="P3394">
        <v>2.18E-2</v>
      </c>
      <c r="Q3394">
        <v>251172.77299999999</v>
      </c>
      <c r="R3394" t="s">
        <v>333</v>
      </c>
      <c r="S3394" t="s">
        <v>38</v>
      </c>
      <c r="T3394" t="s">
        <v>334</v>
      </c>
      <c r="V3394" t="s">
        <v>40</v>
      </c>
      <c r="Y3394" t="s">
        <v>277</v>
      </c>
    </row>
    <row r="3395" spans="1:25" x14ac:dyDescent="0.45">
      <c r="A3395" t="s">
        <v>274</v>
      </c>
      <c r="B3395" t="s">
        <v>331</v>
      </c>
      <c r="C3395">
        <v>2434</v>
      </c>
      <c r="D3395" t="s">
        <v>332</v>
      </c>
      <c r="F3395">
        <v>2013</v>
      </c>
      <c r="G3395">
        <v>812</v>
      </c>
      <c r="H3395">
        <v>674.51</v>
      </c>
      <c r="I3395">
        <v>38299.46</v>
      </c>
      <c r="K3395">
        <v>0.11</v>
      </c>
      <c r="L3395">
        <v>1E-3</v>
      </c>
      <c r="M3395">
        <v>21850.864000000001</v>
      </c>
      <c r="N3395">
        <v>5.9200000000000003E-2</v>
      </c>
      <c r="O3395">
        <v>3.0960000000000001</v>
      </c>
      <c r="P3395">
        <v>4.1599999999999998E-2</v>
      </c>
      <c r="Q3395">
        <v>367647.30300000001</v>
      </c>
      <c r="R3395" t="s">
        <v>333</v>
      </c>
      <c r="S3395" t="s">
        <v>38</v>
      </c>
      <c r="T3395" t="s">
        <v>28</v>
      </c>
      <c r="V3395" t="s">
        <v>40</v>
      </c>
      <c r="Y3395" t="s">
        <v>277</v>
      </c>
    </row>
    <row r="3396" spans="1:25" x14ac:dyDescent="0.45">
      <c r="A3396" t="s">
        <v>274</v>
      </c>
      <c r="B3396" t="s">
        <v>331</v>
      </c>
      <c r="C3396">
        <v>2434</v>
      </c>
      <c r="D3396" t="s">
        <v>332</v>
      </c>
      <c r="F3396">
        <v>2014</v>
      </c>
      <c r="G3396">
        <v>1504</v>
      </c>
      <c r="H3396">
        <v>1299.49</v>
      </c>
      <c r="I3396">
        <v>76107.45</v>
      </c>
      <c r="K3396">
        <v>0.218</v>
      </c>
      <c r="L3396">
        <v>1E-3</v>
      </c>
      <c r="M3396">
        <v>43186.89</v>
      </c>
      <c r="N3396">
        <v>5.91E-2</v>
      </c>
      <c r="O3396">
        <v>5.9089999999999998</v>
      </c>
      <c r="P3396">
        <v>3.4000000000000002E-2</v>
      </c>
      <c r="Q3396">
        <v>726704.87199999997</v>
      </c>
      <c r="R3396" t="s">
        <v>333</v>
      </c>
      <c r="S3396" t="s">
        <v>38</v>
      </c>
      <c r="T3396" t="s">
        <v>28</v>
      </c>
      <c r="V3396" t="s">
        <v>40</v>
      </c>
      <c r="Y3396" t="s">
        <v>277</v>
      </c>
    </row>
    <row r="3397" spans="1:25" x14ac:dyDescent="0.45">
      <c r="A3397" t="s">
        <v>274</v>
      </c>
      <c r="B3397" t="s">
        <v>331</v>
      </c>
      <c r="C3397">
        <v>2434</v>
      </c>
      <c r="D3397" t="s">
        <v>332</v>
      </c>
      <c r="F3397">
        <v>2015</v>
      </c>
      <c r="G3397">
        <v>1527</v>
      </c>
      <c r="H3397">
        <v>1337.22</v>
      </c>
      <c r="I3397">
        <v>80884.070000000007</v>
      </c>
      <c r="K3397">
        <v>0.24</v>
      </c>
      <c r="L3397">
        <v>1E-3</v>
      </c>
      <c r="M3397">
        <v>45495.548999999999</v>
      </c>
      <c r="N3397">
        <v>0.06</v>
      </c>
      <c r="O3397">
        <v>6.55</v>
      </c>
      <c r="P3397">
        <v>3.44E-2</v>
      </c>
      <c r="Q3397">
        <v>755485.45700000005</v>
      </c>
      <c r="R3397" t="s">
        <v>333</v>
      </c>
      <c r="S3397" t="s">
        <v>38</v>
      </c>
      <c r="T3397" t="s">
        <v>28</v>
      </c>
      <c r="V3397" t="s">
        <v>40</v>
      </c>
      <c r="Y3397" t="s">
        <v>297</v>
      </c>
    </row>
    <row r="3398" spans="1:25" x14ac:dyDescent="0.45">
      <c r="A3398" t="s">
        <v>274</v>
      </c>
      <c r="B3398" t="s">
        <v>331</v>
      </c>
      <c r="C3398">
        <v>2434</v>
      </c>
      <c r="D3398" t="s">
        <v>332</v>
      </c>
      <c r="F3398">
        <v>2016</v>
      </c>
      <c r="G3398">
        <v>2769</v>
      </c>
      <c r="H3398">
        <v>2512.2600000000002</v>
      </c>
      <c r="I3398">
        <v>147672.09</v>
      </c>
      <c r="K3398">
        <v>0.42199999999999999</v>
      </c>
      <c r="L3398">
        <v>1E-3</v>
      </c>
      <c r="M3398">
        <v>83656.195000000007</v>
      </c>
      <c r="N3398">
        <v>5.91E-2</v>
      </c>
      <c r="O3398">
        <v>8.8529999999999998</v>
      </c>
      <c r="P3398">
        <v>2.3099999999999999E-2</v>
      </c>
      <c r="Q3398">
        <v>1407615.335</v>
      </c>
      <c r="R3398" t="s">
        <v>333</v>
      </c>
      <c r="S3398" t="s">
        <v>38</v>
      </c>
      <c r="T3398" t="s">
        <v>28</v>
      </c>
      <c r="V3398" t="s">
        <v>40</v>
      </c>
      <c r="Y3398" t="s">
        <v>297</v>
      </c>
    </row>
    <row r="3399" spans="1:25" x14ac:dyDescent="0.45">
      <c r="A3399" t="s">
        <v>274</v>
      </c>
      <c r="B3399" t="s">
        <v>331</v>
      </c>
      <c r="C3399">
        <v>2434</v>
      </c>
      <c r="D3399" t="s">
        <v>332</v>
      </c>
      <c r="F3399">
        <v>2017</v>
      </c>
      <c r="G3399">
        <v>2237</v>
      </c>
      <c r="H3399">
        <v>1951.77</v>
      </c>
      <c r="I3399">
        <v>114133.23</v>
      </c>
      <c r="K3399">
        <v>0.32700000000000001</v>
      </c>
      <c r="L3399">
        <v>1E-3</v>
      </c>
      <c r="M3399">
        <v>64791.432000000001</v>
      </c>
      <c r="N3399">
        <v>5.8999999999999997E-2</v>
      </c>
      <c r="O3399">
        <v>9.3390000000000004</v>
      </c>
      <c r="P3399">
        <v>3.0499999999999999E-2</v>
      </c>
      <c r="Q3399">
        <v>1089978.7</v>
      </c>
      <c r="R3399" t="s">
        <v>333</v>
      </c>
      <c r="S3399" t="s">
        <v>38</v>
      </c>
      <c r="T3399" t="s">
        <v>28</v>
      </c>
      <c r="V3399" t="s">
        <v>40</v>
      </c>
      <c r="Y3399" t="s">
        <v>299</v>
      </c>
    </row>
    <row r="3400" spans="1:25" x14ac:dyDescent="0.45">
      <c r="A3400" t="s">
        <v>274</v>
      </c>
      <c r="B3400" t="s">
        <v>331</v>
      </c>
      <c r="C3400">
        <v>2434</v>
      </c>
      <c r="D3400" t="s">
        <v>332</v>
      </c>
      <c r="F3400">
        <v>2018</v>
      </c>
      <c r="G3400">
        <v>1659</v>
      </c>
      <c r="H3400">
        <v>1439.68</v>
      </c>
      <c r="I3400">
        <v>82123.19</v>
      </c>
      <c r="K3400">
        <v>0.249</v>
      </c>
      <c r="L3400">
        <v>1E-3</v>
      </c>
      <c r="M3400">
        <v>48027.682000000001</v>
      </c>
      <c r="N3400">
        <v>5.9700000000000003E-2</v>
      </c>
      <c r="O3400">
        <v>6.2169999999999996</v>
      </c>
      <c r="P3400">
        <v>2.9100000000000001E-2</v>
      </c>
      <c r="Q3400">
        <v>800882.66899999999</v>
      </c>
      <c r="R3400" t="s">
        <v>333</v>
      </c>
      <c r="S3400" t="s">
        <v>38</v>
      </c>
      <c r="T3400" t="s">
        <v>28</v>
      </c>
      <c r="V3400" t="s">
        <v>40</v>
      </c>
      <c r="Y3400" t="s">
        <v>299</v>
      </c>
    </row>
    <row r="3401" spans="1:25" x14ac:dyDescent="0.45">
      <c r="A3401" t="s">
        <v>274</v>
      </c>
      <c r="B3401" t="s">
        <v>331</v>
      </c>
      <c r="C3401">
        <v>2434</v>
      </c>
      <c r="D3401" t="s">
        <v>332</v>
      </c>
      <c r="F3401">
        <v>2019</v>
      </c>
      <c r="G3401">
        <v>1647</v>
      </c>
      <c r="H3401">
        <v>1422.2</v>
      </c>
      <c r="I3401">
        <v>83384.06</v>
      </c>
      <c r="K3401">
        <v>0.247</v>
      </c>
      <c r="L3401">
        <v>1E-3</v>
      </c>
      <c r="M3401">
        <v>48006.917000000001</v>
      </c>
      <c r="N3401">
        <v>5.9499999999999997E-2</v>
      </c>
      <c r="O3401">
        <v>6.5490000000000004</v>
      </c>
      <c r="P3401">
        <v>3.04E-2</v>
      </c>
      <c r="Q3401">
        <v>802776.68200000003</v>
      </c>
      <c r="R3401" t="s">
        <v>333</v>
      </c>
      <c r="S3401" t="s">
        <v>38</v>
      </c>
      <c r="T3401" t="s">
        <v>28</v>
      </c>
      <c r="V3401" t="s">
        <v>40</v>
      </c>
      <c r="Y3401" t="s">
        <v>299</v>
      </c>
    </row>
    <row r="3402" spans="1:25" x14ac:dyDescent="0.45">
      <c r="A3402" t="s">
        <v>274</v>
      </c>
      <c r="B3402" t="s">
        <v>331</v>
      </c>
      <c r="C3402">
        <v>2434</v>
      </c>
      <c r="D3402" t="s">
        <v>332</v>
      </c>
      <c r="F3402">
        <v>2020</v>
      </c>
      <c r="G3402">
        <v>1366</v>
      </c>
      <c r="H3402">
        <v>1171.07</v>
      </c>
      <c r="I3402">
        <v>67313.33</v>
      </c>
      <c r="K3402">
        <v>0.19400000000000001</v>
      </c>
      <c r="L3402">
        <v>1E-3</v>
      </c>
      <c r="M3402">
        <v>38415.629999999997</v>
      </c>
      <c r="N3402">
        <v>5.91E-2</v>
      </c>
      <c r="O3402">
        <v>4.5890000000000004</v>
      </c>
      <c r="P3402">
        <v>2.58E-2</v>
      </c>
      <c r="Q3402">
        <v>646348.79299999995</v>
      </c>
      <c r="R3402" t="s">
        <v>333</v>
      </c>
      <c r="S3402" t="s">
        <v>38</v>
      </c>
      <c r="T3402" t="s">
        <v>28</v>
      </c>
      <c r="V3402" t="s">
        <v>40</v>
      </c>
      <c r="Y3402" t="s">
        <v>147</v>
      </c>
    </row>
    <row r="3403" spans="1:25" x14ac:dyDescent="0.45">
      <c r="A3403" t="s">
        <v>274</v>
      </c>
      <c r="B3403" t="s">
        <v>331</v>
      </c>
      <c r="C3403">
        <v>2434</v>
      </c>
      <c r="D3403" t="s">
        <v>332</v>
      </c>
      <c r="F3403">
        <v>2021</v>
      </c>
      <c r="G3403">
        <v>954</v>
      </c>
      <c r="H3403">
        <v>810.82</v>
      </c>
      <c r="I3403">
        <v>44902.06</v>
      </c>
      <c r="K3403">
        <v>0.13200000000000001</v>
      </c>
      <c r="L3403">
        <v>1E-3</v>
      </c>
      <c r="M3403">
        <v>26170.952000000001</v>
      </c>
      <c r="N3403">
        <v>5.91E-2</v>
      </c>
      <c r="O3403">
        <v>4.3680000000000003</v>
      </c>
      <c r="P3403">
        <v>3.4000000000000002E-2</v>
      </c>
      <c r="Q3403">
        <v>440403.23300000001</v>
      </c>
      <c r="R3403" t="s">
        <v>333</v>
      </c>
      <c r="S3403" t="s">
        <v>38</v>
      </c>
      <c r="T3403" t="s">
        <v>28</v>
      </c>
      <c r="V3403" t="s">
        <v>40</v>
      </c>
      <c r="Y3403" t="s">
        <v>152</v>
      </c>
    </row>
    <row r="3404" spans="1:25" x14ac:dyDescent="0.45">
      <c r="A3404" t="s">
        <v>274</v>
      </c>
      <c r="B3404" t="s">
        <v>331</v>
      </c>
      <c r="C3404">
        <v>2434</v>
      </c>
      <c r="D3404" t="s">
        <v>332</v>
      </c>
      <c r="F3404">
        <v>2022</v>
      </c>
      <c r="G3404">
        <v>1473</v>
      </c>
      <c r="H3404">
        <v>1243.01</v>
      </c>
      <c r="I3404">
        <v>69994.259999999995</v>
      </c>
      <c r="K3404">
        <v>0.20799999999999999</v>
      </c>
      <c r="L3404">
        <v>1E-3</v>
      </c>
      <c r="M3404">
        <v>41191.839</v>
      </c>
      <c r="N3404">
        <v>5.91E-2</v>
      </c>
      <c r="O3404">
        <v>8.9329999999999998</v>
      </c>
      <c r="P3404">
        <v>4.3799999999999999E-2</v>
      </c>
      <c r="Q3404">
        <v>693145.51199999999</v>
      </c>
      <c r="R3404" t="s">
        <v>333</v>
      </c>
      <c r="S3404" t="s">
        <v>38</v>
      </c>
      <c r="T3404" t="s">
        <v>28</v>
      </c>
      <c r="V3404" t="s">
        <v>40</v>
      </c>
      <c r="Y3404" t="s">
        <v>152</v>
      </c>
    </row>
    <row r="3405" spans="1:25" x14ac:dyDescent="0.45">
      <c r="A3405" t="s">
        <v>274</v>
      </c>
      <c r="B3405" t="s">
        <v>331</v>
      </c>
      <c r="C3405">
        <v>2434</v>
      </c>
      <c r="D3405" t="s">
        <v>332</v>
      </c>
      <c r="F3405">
        <v>2023</v>
      </c>
      <c r="G3405">
        <v>1464</v>
      </c>
      <c r="H3405">
        <v>1276.5899999999999</v>
      </c>
      <c r="I3405">
        <v>71422.25</v>
      </c>
      <c r="K3405">
        <v>0.21</v>
      </c>
      <c r="L3405">
        <v>1E-3</v>
      </c>
      <c r="M3405">
        <v>41615.553999999996</v>
      </c>
      <c r="N3405">
        <v>5.9200000000000003E-2</v>
      </c>
      <c r="O3405">
        <v>9.2370000000000001</v>
      </c>
      <c r="P3405">
        <v>4.2999999999999997E-2</v>
      </c>
      <c r="Q3405">
        <v>699870.10499999998</v>
      </c>
      <c r="R3405" t="s">
        <v>333</v>
      </c>
      <c r="S3405" t="s">
        <v>38</v>
      </c>
      <c r="T3405" t="s">
        <v>28</v>
      </c>
      <c r="V3405" t="s">
        <v>40</v>
      </c>
      <c r="Y3405" t="s">
        <v>152</v>
      </c>
    </row>
    <row r="3406" spans="1:25" x14ac:dyDescent="0.45">
      <c r="A3406" t="s">
        <v>274</v>
      </c>
      <c r="B3406" t="s">
        <v>331</v>
      </c>
      <c r="C3406">
        <v>2434</v>
      </c>
      <c r="D3406" t="s">
        <v>332</v>
      </c>
      <c r="F3406">
        <v>2024</v>
      </c>
      <c r="G3406">
        <v>1006</v>
      </c>
      <c r="H3406">
        <v>884.21</v>
      </c>
      <c r="I3406">
        <v>49572.1</v>
      </c>
      <c r="K3406">
        <v>0.14599999999999999</v>
      </c>
      <c r="L3406">
        <v>1E-3</v>
      </c>
      <c r="M3406">
        <v>28839.603999999999</v>
      </c>
      <c r="N3406">
        <v>5.91E-2</v>
      </c>
      <c r="O3406">
        <v>6.6539999999999999</v>
      </c>
      <c r="P3406">
        <v>4.0899999999999999E-2</v>
      </c>
      <c r="Q3406">
        <v>485269.13799999998</v>
      </c>
      <c r="R3406" t="s">
        <v>333</v>
      </c>
      <c r="S3406" t="s">
        <v>38</v>
      </c>
      <c r="T3406" t="s">
        <v>28</v>
      </c>
      <c r="V3406" t="s">
        <v>40</v>
      </c>
      <c r="Y3406" t="s">
        <v>152</v>
      </c>
    </row>
    <row r="3407" spans="1:25" x14ac:dyDescent="0.45">
      <c r="A3407" t="s">
        <v>335</v>
      </c>
      <c r="B3407" t="s">
        <v>336</v>
      </c>
      <c r="C3407">
        <v>2480</v>
      </c>
      <c r="D3407">
        <v>1</v>
      </c>
      <c r="F3407">
        <v>2009</v>
      </c>
      <c r="G3407">
        <v>266</v>
      </c>
      <c r="H3407">
        <v>243.32</v>
      </c>
      <c r="I3407">
        <v>13314.69</v>
      </c>
      <c r="K3407">
        <v>84.402000000000001</v>
      </c>
      <c r="L3407">
        <v>0.64800000000000002</v>
      </c>
      <c r="M3407">
        <v>17156.541000000001</v>
      </c>
      <c r="N3407">
        <v>6.7799999999999999E-2</v>
      </c>
      <c r="O3407">
        <v>27.088000000000001</v>
      </c>
      <c r="P3407">
        <v>0.22989999999999999</v>
      </c>
      <c r="Q3407">
        <v>221334.41</v>
      </c>
      <c r="R3407" t="s">
        <v>923</v>
      </c>
      <c r="S3407" t="s">
        <v>34</v>
      </c>
      <c r="T3407" t="s">
        <v>46</v>
      </c>
      <c r="Y3407" t="s">
        <v>107</v>
      </c>
    </row>
    <row r="3408" spans="1:25" x14ac:dyDescent="0.45">
      <c r="A3408" t="s">
        <v>335</v>
      </c>
      <c r="B3408" t="s">
        <v>336</v>
      </c>
      <c r="C3408">
        <v>2480</v>
      </c>
      <c r="D3408">
        <v>1</v>
      </c>
      <c r="F3408">
        <v>2010</v>
      </c>
      <c r="G3408">
        <v>131</v>
      </c>
      <c r="H3408">
        <v>118.14</v>
      </c>
      <c r="I3408">
        <v>3192.98</v>
      </c>
      <c r="K3408">
        <v>15.260999999999999</v>
      </c>
      <c r="L3408">
        <v>0.66410000000000002</v>
      </c>
      <c r="M3408">
        <v>3946.1350000000002</v>
      </c>
      <c r="N3408">
        <v>7.2400000000000006E-2</v>
      </c>
      <c r="O3408">
        <v>6.7450000000000001</v>
      </c>
      <c r="P3408">
        <v>0.20039999999999999</v>
      </c>
      <c r="Q3408">
        <v>54513.716</v>
      </c>
      <c r="R3408" t="s">
        <v>923</v>
      </c>
      <c r="S3408" t="s">
        <v>34</v>
      </c>
      <c r="T3408" t="s">
        <v>46</v>
      </c>
      <c r="Y3408" t="s">
        <v>107</v>
      </c>
    </row>
    <row r="3409" spans="1:25" x14ac:dyDescent="0.45">
      <c r="A3409" t="s">
        <v>335</v>
      </c>
      <c r="B3409" t="s">
        <v>336</v>
      </c>
      <c r="C3409">
        <v>2480</v>
      </c>
      <c r="D3409">
        <v>1</v>
      </c>
      <c r="F3409">
        <v>2011</v>
      </c>
      <c r="G3409">
        <v>199</v>
      </c>
      <c r="H3409">
        <v>187.57</v>
      </c>
      <c r="I3409">
        <v>6826.72</v>
      </c>
      <c r="K3409">
        <v>25.963999999999999</v>
      </c>
      <c r="L3409">
        <v>0.36070000000000002</v>
      </c>
      <c r="M3409">
        <v>7587.241</v>
      </c>
      <c r="N3409">
        <v>6.7500000000000004E-2</v>
      </c>
      <c r="O3409">
        <v>12.205</v>
      </c>
      <c r="P3409">
        <v>0.1779</v>
      </c>
      <c r="Q3409">
        <v>109372.833</v>
      </c>
      <c r="R3409" t="s">
        <v>923</v>
      </c>
      <c r="S3409" t="s">
        <v>34</v>
      </c>
      <c r="T3409" t="s">
        <v>46</v>
      </c>
      <c r="Y3409" t="s">
        <v>107</v>
      </c>
    </row>
    <row r="3410" spans="1:25" x14ac:dyDescent="0.45">
      <c r="A3410" t="s">
        <v>335</v>
      </c>
      <c r="B3410" t="s">
        <v>336</v>
      </c>
      <c r="C3410">
        <v>2480</v>
      </c>
      <c r="D3410">
        <v>1</v>
      </c>
      <c r="F3410">
        <v>2012</v>
      </c>
      <c r="G3410">
        <v>177</v>
      </c>
      <c r="H3410">
        <v>165.71</v>
      </c>
      <c r="I3410">
        <v>4876.0200000000004</v>
      </c>
      <c r="K3410">
        <v>2.7E-2</v>
      </c>
      <c r="L3410">
        <v>6.9999999999999999E-4</v>
      </c>
      <c r="M3410">
        <v>5472.0550000000003</v>
      </c>
      <c r="N3410">
        <v>5.91E-2</v>
      </c>
      <c r="O3410">
        <v>12.823</v>
      </c>
      <c r="P3410">
        <v>0.1389</v>
      </c>
      <c r="Q3410">
        <v>92314.463000000003</v>
      </c>
      <c r="R3410" t="s">
        <v>923</v>
      </c>
      <c r="S3410" t="s">
        <v>34</v>
      </c>
      <c r="T3410" t="s">
        <v>46</v>
      </c>
      <c r="Y3410" t="s">
        <v>107</v>
      </c>
    </row>
    <row r="3411" spans="1:25" x14ac:dyDescent="0.45">
      <c r="A3411" t="s">
        <v>335</v>
      </c>
      <c r="B3411" t="s">
        <v>336</v>
      </c>
      <c r="C3411">
        <v>2480</v>
      </c>
      <c r="D3411">
        <v>1</v>
      </c>
      <c r="F3411">
        <v>2013</v>
      </c>
      <c r="G3411">
        <v>0</v>
      </c>
      <c r="H3411">
        <v>0</v>
      </c>
      <c r="R3411" t="s">
        <v>923</v>
      </c>
      <c r="S3411" t="s">
        <v>34</v>
      </c>
      <c r="T3411" t="s">
        <v>46</v>
      </c>
      <c r="Y3411" t="s">
        <v>277</v>
      </c>
    </row>
    <row r="3412" spans="1:25" x14ac:dyDescent="0.45">
      <c r="A3412" t="s">
        <v>335</v>
      </c>
      <c r="B3412" t="s">
        <v>336</v>
      </c>
      <c r="C3412">
        <v>2480</v>
      </c>
      <c r="D3412">
        <v>1</v>
      </c>
      <c r="F3412">
        <v>2014</v>
      </c>
      <c r="G3412">
        <v>35</v>
      </c>
      <c r="H3412">
        <v>32.04</v>
      </c>
      <c r="I3412">
        <v>303.14</v>
      </c>
      <c r="K3412">
        <v>1.6E-2</v>
      </c>
      <c r="L3412">
        <v>1E-3</v>
      </c>
      <c r="M3412">
        <v>3139.92</v>
      </c>
      <c r="N3412">
        <v>5.8999999999999997E-2</v>
      </c>
      <c r="O3412">
        <v>12.183</v>
      </c>
      <c r="P3412">
        <v>0.46</v>
      </c>
      <c r="Q3412">
        <v>52968.527999999998</v>
      </c>
      <c r="R3412" t="s">
        <v>923</v>
      </c>
      <c r="S3412" t="s">
        <v>106</v>
      </c>
      <c r="T3412" t="s">
        <v>46</v>
      </c>
      <c r="Y3412" t="s">
        <v>107</v>
      </c>
    </row>
    <row r="3413" spans="1:25" x14ac:dyDescent="0.45">
      <c r="A3413" t="s">
        <v>335</v>
      </c>
      <c r="B3413" t="s">
        <v>336</v>
      </c>
      <c r="C3413">
        <v>2480</v>
      </c>
      <c r="D3413">
        <v>1</v>
      </c>
      <c r="F3413">
        <v>2015</v>
      </c>
      <c r="G3413">
        <v>71</v>
      </c>
      <c r="H3413">
        <v>66.569999999999993</v>
      </c>
      <c r="I3413">
        <v>1441.13</v>
      </c>
      <c r="K3413">
        <v>0.91</v>
      </c>
      <c r="L3413">
        <v>5.67E-2</v>
      </c>
      <c r="M3413">
        <v>6221.3379999999997</v>
      </c>
      <c r="N3413">
        <v>5.96E-2</v>
      </c>
      <c r="O3413">
        <v>23.675999999999998</v>
      </c>
      <c r="P3413">
        <v>0.43940000000000001</v>
      </c>
      <c r="Q3413">
        <v>104623.91899999999</v>
      </c>
      <c r="R3413" t="s">
        <v>333</v>
      </c>
      <c r="S3413" t="s">
        <v>45</v>
      </c>
      <c r="T3413" t="s">
        <v>46</v>
      </c>
      <c r="Y3413" t="s">
        <v>146</v>
      </c>
    </row>
    <row r="3414" spans="1:25" x14ac:dyDescent="0.45">
      <c r="A3414" t="s">
        <v>335</v>
      </c>
      <c r="B3414" t="s">
        <v>336</v>
      </c>
      <c r="C3414">
        <v>2480</v>
      </c>
      <c r="D3414">
        <v>1</v>
      </c>
      <c r="F3414">
        <v>2016</v>
      </c>
      <c r="G3414">
        <v>161</v>
      </c>
      <c r="H3414">
        <v>150.63</v>
      </c>
      <c r="I3414">
        <v>3043.83</v>
      </c>
      <c r="K3414">
        <v>7.1429999999999998</v>
      </c>
      <c r="L3414">
        <v>0.26379999999999998</v>
      </c>
      <c r="M3414">
        <v>2854.9569999999999</v>
      </c>
      <c r="N3414">
        <v>6.2600000000000003E-2</v>
      </c>
      <c r="O3414">
        <v>2.5409999999999999</v>
      </c>
      <c r="P3414">
        <v>9.0499999999999997E-2</v>
      </c>
      <c r="Q3414">
        <v>44920.110999999997</v>
      </c>
      <c r="R3414" t="s">
        <v>333</v>
      </c>
      <c r="S3414" t="s">
        <v>45</v>
      </c>
      <c r="T3414" t="s">
        <v>46</v>
      </c>
      <c r="Y3414" t="s">
        <v>146</v>
      </c>
    </row>
    <row r="3415" spans="1:25" x14ac:dyDescent="0.45">
      <c r="A3415" t="s">
        <v>335</v>
      </c>
      <c r="B3415" t="s">
        <v>336</v>
      </c>
      <c r="C3415">
        <v>2480</v>
      </c>
      <c r="D3415">
        <v>1</v>
      </c>
      <c r="F3415">
        <v>2017</v>
      </c>
      <c r="G3415">
        <v>47</v>
      </c>
      <c r="H3415">
        <v>38.47</v>
      </c>
      <c r="I3415">
        <v>994.96</v>
      </c>
      <c r="K3415">
        <v>4.0000000000000001E-3</v>
      </c>
      <c r="L3415">
        <v>5.9999999999999995E-4</v>
      </c>
      <c r="M3415">
        <v>811.81899999999996</v>
      </c>
      <c r="N3415">
        <v>5.9299999999999999E-2</v>
      </c>
      <c r="O3415">
        <v>0.74399999999999999</v>
      </c>
      <c r="P3415">
        <v>7.2999999999999995E-2</v>
      </c>
      <c r="Q3415">
        <v>13690.742</v>
      </c>
      <c r="R3415" t="s">
        <v>333</v>
      </c>
      <c r="S3415" t="s">
        <v>45</v>
      </c>
      <c r="T3415" t="s">
        <v>46</v>
      </c>
      <c r="Y3415" t="s">
        <v>147</v>
      </c>
    </row>
    <row r="3416" spans="1:25" x14ac:dyDescent="0.45">
      <c r="A3416" t="s">
        <v>335</v>
      </c>
      <c r="B3416" t="s">
        <v>336</v>
      </c>
      <c r="C3416">
        <v>2480</v>
      </c>
      <c r="D3416">
        <v>1</v>
      </c>
      <c r="F3416">
        <v>2018</v>
      </c>
      <c r="G3416">
        <v>132</v>
      </c>
      <c r="H3416">
        <v>120.62</v>
      </c>
      <c r="I3416">
        <v>2844.85</v>
      </c>
      <c r="K3416">
        <v>2.1920000000000002</v>
      </c>
      <c r="L3416">
        <v>4.3900000000000002E-2</v>
      </c>
      <c r="M3416">
        <v>3422.9180000000001</v>
      </c>
      <c r="N3416">
        <v>5.9900000000000002E-2</v>
      </c>
      <c r="O3416">
        <v>2.105</v>
      </c>
      <c r="P3416">
        <v>5.8599999999999999E-2</v>
      </c>
      <c r="Q3416">
        <v>56267.868999999999</v>
      </c>
      <c r="R3416" t="s">
        <v>333</v>
      </c>
      <c r="S3416" t="s">
        <v>45</v>
      </c>
      <c r="T3416" t="s">
        <v>46</v>
      </c>
      <c r="Y3416" t="s">
        <v>147</v>
      </c>
    </row>
    <row r="3417" spans="1:25" x14ac:dyDescent="0.45">
      <c r="A3417" t="s">
        <v>335</v>
      </c>
      <c r="B3417" t="s">
        <v>336</v>
      </c>
      <c r="C3417">
        <v>2480</v>
      </c>
      <c r="D3417">
        <v>1</v>
      </c>
      <c r="F3417">
        <v>2019</v>
      </c>
      <c r="G3417">
        <v>53</v>
      </c>
      <c r="H3417">
        <v>48.84</v>
      </c>
      <c r="I3417">
        <v>1320.96</v>
      </c>
      <c r="K3417">
        <v>6.0000000000000001E-3</v>
      </c>
      <c r="L3417">
        <v>6.9999999999999999E-4</v>
      </c>
      <c r="M3417">
        <v>1191.9880000000001</v>
      </c>
      <c r="N3417">
        <v>5.8999999999999997E-2</v>
      </c>
      <c r="O3417">
        <v>1.0289999999999999</v>
      </c>
      <c r="P3417">
        <v>7.4300000000000005E-2</v>
      </c>
      <c r="Q3417">
        <v>20107.064999999999</v>
      </c>
      <c r="R3417" t="s">
        <v>333</v>
      </c>
      <c r="S3417" t="s">
        <v>45</v>
      </c>
      <c r="T3417" t="s">
        <v>46</v>
      </c>
      <c r="Y3417" t="s">
        <v>147</v>
      </c>
    </row>
    <row r="3418" spans="1:25" x14ac:dyDescent="0.45">
      <c r="A3418" t="s">
        <v>335</v>
      </c>
      <c r="B3418" t="s">
        <v>336</v>
      </c>
      <c r="C3418">
        <v>2480</v>
      </c>
      <c r="D3418">
        <v>1</v>
      </c>
      <c r="F3418">
        <v>2020</v>
      </c>
      <c r="G3418">
        <v>46</v>
      </c>
      <c r="H3418">
        <v>42.26</v>
      </c>
      <c r="I3418">
        <v>1202.78</v>
      </c>
      <c r="K3418">
        <v>5.0000000000000001E-3</v>
      </c>
      <c r="L3418">
        <v>8.9999999999999998E-4</v>
      </c>
      <c r="M3418">
        <v>1031.047</v>
      </c>
      <c r="N3418">
        <v>5.91E-2</v>
      </c>
      <c r="O3418">
        <v>0.90500000000000003</v>
      </c>
      <c r="P3418">
        <v>7.0800000000000002E-2</v>
      </c>
      <c r="Q3418">
        <v>17395.153999999999</v>
      </c>
      <c r="R3418" t="s">
        <v>333</v>
      </c>
      <c r="S3418" t="s">
        <v>45</v>
      </c>
      <c r="T3418" t="s">
        <v>46</v>
      </c>
      <c r="Y3418" t="s">
        <v>147</v>
      </c>
    </row>
    <row r="3419" spans="1:25" x14ac:dyDescent="0.45">
      <c r="A3419" t="s">
        <v>335</v>
      </c>
      <c r="B3419" t="s">
        <v>336</v>
      </c>
      <c r="C3419">
        <v>2480</v>
      </c>
      <c r="D3419">
        <v>1</v>
      </c>
      <c r="F3419">
        <v>2021</v>
      </c>
      <c r="G3419">
        <v>54</v>
      </c>
      <c r="H3419">
        <v>50.39</v>
      </c>
      <c r="I3419">
        <v>1670.6</v>
      </c>
      <c r="K3419">
        <v>1.4E-2</v>
      </c>
      <c r="L3419">
        <v>0.22819999999999999</v>
      </c>
      <c r="M3419">
        <v>1343.962</v>
      </c>
      <c r="N3419">
        <v>5.9499999999999997E-2</v>
      </c>
      <c r="O3419">
        <v>1.079</v>
      </c>
      <c r="P3419">
        <v>6.83E-2</v>
      </c>
      <c r="Q3419">
        <v>22676.617999999999</v>
      </c>
      <c r="R3419" t="s">
        <v>333</v>
      </c>
      <c r="S3419" t="s">
        <v>45</v>
      </c>
      <c r="T3419" t="s">
        <v>46</v>
      </c>
      <c r="Y3419" t="s">
        <v>152</v>
      </c>
    </row>
    <row r="3420" spans="1:25" x14ac:dyDescent="0.45">
      <c r="A3420" t="s">
        <v>335</v>
      </c>
      <c r="B3420" t="s">
        <v>336</v>
      </c>
      <c r="C3420">
        <v>2480</v>
      </c>
      <c r="D3420">
        <v>1</v>
      </c>
      <c r="F3420">
        <v>2022</v>
      </c>
      <c r="G3420">
        <v>44</v>
      </c>
      <c r="H3420">
        <v>40.700000000000003</v>
      </c>
      <c r="I3420">
        <v>1225.46</v>
      </c>
      <c r="K3420">
        <v>5.0000000000000001E-3</v>
      </c>
      <c r="L3420">
        <v>8.9999999999999998E-4</v>
      </c>
      <c r="M3420">
        <v>1041.8720000000001</v>
      </c>
      <c r="N3420">
        <v>5.91E-2</v>
      </c>
      <c r="O3420">
        <v>0.74199999999999999</v>
      </c>
      <c r="P3420">
        <v>6.4399999999999999E-2</v>
      </c>
      <c r="Q3420">
        <v>17569.146000000001</v>
      </c>
      <c r="R3420" t="s">
        <v>333</v>
      </c>
      <c r="S3420" t="s">
        <v>45</v>
      </c>
      <c r="T3420" t="s">
        <v>46</v>
      </c>
      <c r="Y3420" t="s">
        <v>152</v>
      </c>
    </row>
    <row r="3421" spans="1:25" x14ac:dyDescent="0.45">
      <c r="A3421" t="s">
        <v>335</v>
      </c>
      <c r="B3421" t="s">
        <v>336</v>
      </c>
      <c r="C3421">
        <v>2480</v>
      </c>
      <c r="D3421">
        <v>1</v>
      </c>
      <c r="F3421">
        <v>2023</v>
      </c>
      <c r="G3421">
        <v>72</v>
      </c>
      <c r="H3421">
        <v>67.14</v>
      </c>
      <c r="I3421">
        <v>1582.16</v>
      </c>
      <c r="K3421">
        <v>7.0000000000000001E-3</v>
      </c>
      <c r="L3421">
        <v>8.0000000000000004E-4</v>
      </c>
      <c r="M3421">
        <v>1375.56</v>
      </c>
      <c r="N3421">
        <v>5.91E-2</v>
      </c>
      <c r="O3421">
        <v>0.94299999999999995</v>
      </c>
      <c r="P3421">
        <v>5.6300000000000003E-2</v>
      </c>
      <c r="Q3421">
        <v>23203.441999999999</v>
      </c>
      <c r="R3421" t="s">
        <v>333</v>
      </c>
      <c r="S3421" t="s">
        <v>45</v>
      </c>
      <c r="T3421" t="s">
        <v>46</v>
      </c>
      <c r="Y3421" t="s">
        <v>152</v>
      </c>
    </row>
    <row r="3422" spans="1:25" x14ac:dyDescent="0.45">
      <c r="A3422" t="s">
        <v>335</v>
      </c>
      <c r="B3422" t="s">
        <v>336</v>
      </c>
      <c r="C3422">
        <v>2480</v>
      </c>
      <c r="D3422">
        <v>1</v>
      </c>
      <c r="F3422">
        <v>2024</v>
      </c>
      <c r="G3422">
        <v>0</v>
      </c>
      <c r="H3422">
        <v>0</v>
      </c>
      <c r="R3422" t="s">
        <v>333</v>
      </c>
      <c r="T3422" t="s">
        <v>46</v>
      </c>
      <c r="Y3422" t="s">
        <v>152</v>
      </c>
    </row>
    <row r="3423" spans="1:25" x14ac:dyDescent="0.45">
      <c r="A3423" t="s">
        <v>335</v>
      </c>
      <c r="B3423" t="s">
        <v>336</v>
      </c>
      <c r="C3423">
        <v>2480</v>
      </c>
      <c r="D3423">
        <v>2</v>
      </c>
      <c r="F3423">
        <v>2009</v>
      </c>
      <c r="G3423">
        <v>283</v>
      </c>
      <c r="H3423">
        <v>267.02999999999997</v>
      </c>
      <c r="I3423">
        <v>11437.61</v>
      </c>
      <c r="K3423">
        <v>49.652000000000001</v>
      </c>
      <c r="L3423">
        <v>0.59670000000000001</v>
      </c>
      <c r="M3423">
        <v>10867.998</v>
      </c>
      <c r="N3423">
        <v>7.3800000000000004E-2</v>
      </c>
      <c r="O3423">
        <v>15.627000000000001</v>
      </c>
      <c r="P3423">
        <v>0.19370000000000001</v>
      </c>
      <c r="Q3423">
        <v>142576.011</v>
      </c>
      <c r="R3423" t="s">
        <v>923</v>
      </c>
      <c r="S3423" t="s">
        <v>34</v>
      </c>
      <c r="T3423" t="s">
        <v>46</v>
      </c>
      <c r="Y3423" t="s">
        <v>107</v>
      </c>
    </row>
    <row r="3424" spans="1:25" x14ac:dyDescent="0.45">
      <c r="A3424" t="s">
        <v>335</v>
      </c>
      <c r="B3424" t="s">
        <v>336</v>
      </c>
      <c r="C3424">
        <v>2480</v>
      </c>
      <c r="D3424">
        <v>2</v>
      </c>
      <c r="F3424">
        <v>2010</v>
      </c>
      <c r="G3424">
        <v>161</v>
      </c>
      <c r="H3424">
        <v>152.46</v>
      </c>
      <c r="I3424">
        <v>4728.8599999999997</v>
      </c>
      <c r="K3424">
        <v>24.381</v>
      </c>
      <c r="L3424">
        <v>0.71340000000000003</v>
      </c>
      <c r="M3424">
        <v>4850.1329999999998</v>
      </c>
      <c r="N3424">
        <v>7.3999999999999996E-2</v>
      </c>
      <c r="O3424">
        <v>6.8209999999999997</v>
      </c>
      <c r="P3424">
        <v>0.1812</v>
      </c>
      <c r="Q3424">
        <v>64366.396000000001</v>
      </c>
      <c r="R3424" t="s">
        <v>923</v>
      </c>
      <c r="S3424" t="s">
        <v>34</v>
      </c>
      <c r="T3424" t="s">
        <v>46</v>
      </c>
      <c r="Y3424" t="s">
        <v>107</v>
      </c>
    </row>
    <row r="3425" spans="1:25" x14ac:dyDescent="0.45">
      <c r="A3425" t="s">
        <v>335</v>
      </c>
      <c r="B3425" t="s">
        <v>336</v>
      </c>
      <c r="C3425">
        <v>2480</v>
      </c>
      <c r="D3425">
        <v>2</v>
      </c>
      <c r="F3425">
        <v>2011</v>
      </c>
      <c r="G3425">
        <v>264</v>
      </c>
      <c r="H3425">
        <v>245.52</v>
      </c>
      <c r="I3425">
        <v>7441.87</v>
      </c>
      <c r="K3425">
        <v>35.415999999999997</v>
      </c>
      <c r="L3425">
        <v>0.59699999999999998</v>
      </c>
      <c r="M3425">
        <v>8373.5079999999998</v>
      </c>
      <c r="N3425">
        <v>6.8699999999999997E-2</v>
      </c>
      <c r="O3425">
        <v>10.738</v>
      </c>
      <c r="P3425">
        <v>0.1585</v>
      </c>
      <c r="Q3425">
        <v>118028.66800000001</v>
      </c>
      <c r="R3425" t="s">
        <v>923</v>
      </c>
      <c r="S3425" t="s">
        <v>34</v>
      </c>
      <c r="T3425" t="s">
        <v>46</v>
      </c>
      <c r="Y3425" t="s">
        <v>107</v>
      </c>
    </row>
    <row r="3426" spans="1:25" x14ac:dyDescent="0.45">
      <c r="A3426" t="s">
        <v>335</v>
      </c>
      <c r="B3426" t="s">
        <v>336</v>
      </c>
      <c r="C3426">
        <v>2480</v>
      </c>
      <c r="D3426">
        <v>2</v>
      </c>
      <c r="F3426">
        <v>2012</v>
      </c>
      <c r="G3426">
        <v>164</v>
      </c>
      <c r="H3426">
        <v>156.5</v>
      </c>
      <c r="I3426">
        <v>4820.0600000000004</v>
      </c>
      <c r="K3426">
        <v>0.02</v>
      </c>
      <c r="L3426">
        <v>8.0000000000000004E-4</v>
      </c>
      <c r="M3426">
        <v>3921.393</v>
      </c>
      <c r="N3426">
        <v>5.7000000000000002E-2</v>
      </c>
      <c r="O3426">
        <v>5.2089999999999996</v>
      </c>
      <c r="P3426">
        <v>0.1173</v>
      </c>
      <c r="Q3426">
        <v>66155.820999999996</v>
      </c>
      <c r="R3426" t="s">
        <v>923</v>
      </c>
      <c r="S3426" t="s">
        <v>34</v>
      </c>
      <c r="T3426" t="s">
        <v>46</v>
      </c>
      <c r="Y3426" t="s">
        <v>107</v>
      </c>
    </row>
    <row r="3427" spans="1:25" x14ac:dyDescent="0.45">
      <c r="A3427" t="s">
        <v>335</v>
      </c>
      <c r="B3427" t="s">
        <v>336</v>
      </c>
      <c r="C3427">
        <v>2480</v>
      </c>
      <c r="D3427">
        <v>2</v>
      </c>
      <c r="F3427">
        <v>2013</v>
      </c>
      <c r="G3427">
        <v>0</v>
      </c>
      <c r="H3427">
        <v>0</v>
      </c>
      <c r="R3427" t="s">
        <v>923</v>
      </c>
      <c r="S3427" t="s">
        <v>34</v>
      </c>
      <c r="T3427" t="s">
        <v>46</v>
      </c>
      <c r="Y3427" t="s">
        <v>277</v>
      </c>
    </row>
    <row r="3428" spans="1:25" x14ac:dyDescent="0.45">
      <c r="A3428" t="s">
        <v>335</v>
      </c>
      <c r="B3428" t="s">
        <v>336</v>
      </c>
      <c r="C3428">
        <v>2480</v>
      </c>
      <c r="D3428">
        <v>2</v>
      </c>
      <c r="F3428">
        <v>2014</v>
      </c>
      <c r="G3428">
        <v>35</v>
      </c>
      <c r="H3428">
        <v>32.979999999999997</v>
      </c>
      <c r="I3428">
        <v>562.44000000000005</v>
      </c>
      <c r="K3428">
        <v>1.2E-2</v>
      </c>
      <c r="L3428">
        <v>1E-3</v>
      </c>
      <c r="M3428">
        <v>2321.7919999999999</v>
      </c>
      <c r="N3428">
        <v>5.8999999999999997E-2</v>
      </c>
      <c r="O3428">
        <v>9.0039999999999996</v>
      </c>
      <c r="P3428">
        <v>0.46</v>
      </c>
      <c r="Q3428">
        <v>39143.962</v>
      </c>
      <c r="R3428" t="s">
        <v>923</v>
      </c>
      <c r="S3428" t="s">
        <v>106</v>
      </c>
      <c r="T3428" t="s">
        <v>46</v>
      </c>
      <c r="Y3428" t="s">
        <v>107</v>
      </c>
    </row>
    <row r="3429" spans="1:25" x14ac:dyDescent="0.45">
      <c r="A3429" t="s">
        <v>335</v>
      </c>
      <c r="B3429" t="s">
        <v>336</v>
      </c>
      <c r="C3429">
        <v>2480</v>
      </c>
      <c r="D3429">
        <v>2</v>
      </c>
      <c r="F3429">
        <v>2015</v>
      </c>
      <c r="G3429">
        <v>142</v>
      </c>
      <c r="H3429">
        <v>129.26</v>
      </c>
      <c r="I3429">
        <v>3579.05</v>
      </c>
      <c r="K3429">
        <v>2.7109999999999999</v>
      </c>
      <c r="L3429">
        <v>4.4200000000000003E-2</v>
      </c>
      <c r="M3429">
        <v>9314.3439999999991</v>
      </c>
      <c r="N3429">
        <v>5.9799999999999999E-2</v>
      </c>
      <c r="O3429">
        <v>35.469000000000001</v>
      </c>
      <c r="P3429">
        <v>0.45269999999999999</v>
      </c>
      <c r="Q3429">
        <v>155449.13399999999</v>
      </c>
      <c r="R3429" t="s">
        <v>333</v>
      </c>
      <c r="S3429" t="s">
        <v>45</v>
      </c>
      <c r="T3429" t="s">
        <v>46</v>
      </c>
      <c r="Y3429" t="s">
        <v>146</v>
      </c>
    </row>
    <row r="3430" spans="1:25" x14ac:dyDescent="0.45">
      <c r="A3430" t="s">
        <v>335</v>
      </c>
      <c r="B3430" t="s">
        <v>336</v>
      </c>
      <c r="C3430">
        <v>2480</v>
      </c>
      <c r="D3430">
        <v>2</v>
      </c>
      <c r="F3430">
        <v>2016</v>
      </c>
      <c r="G3430">
        <v>137</v>
      </c>
      <c r="H3430">
        <v>128.85</v>
      </c>
      <c r="I3430">
        <v>2523.62</v>
      </c>
      <c r="K3430">
        <v>5.0330000000000004</v>
      </c>
      <c r="L3430">
        <v>0.26290000000000002</v>
      </c>
      <c r="M3430">
        <v>1986.0129999999999</v>
      </c>
      <c r="N3430">
        <v>4.8899999999999999E-2</v>
      </c>
      <c r="O3430">
        <v>2.6989999999999998</v>
      </c>
      <c r="P3430">
        <v>0.11210000000000001</v>
      </c>
      <c r="Q3430">
        <v>31697.433000000001</v>
      </c>
      <c r="R3430" t="s">
        <v>333</v>
      </c>
      <c r="S3430" t="s">
        <v>45</v>
      </c>
      <c r="T3430" t="s">
        <v>46</v>
      </c>
      <c r="Y3430" t="s">
        <v>146</v>
      </c>
    </row>
    <row r="3431" spans="1:25" x14ac:dyDescent="0.45">
      <c r="A3431" t="s">
        <v>335</v>
      </c>
      <c r="B3431" t="s">
        <v>336</v>
      </c>
      <c r="C3431">
        <v>2480</v>
      </c>
      <c r="D3431">
        <v>2</v>
      </c>
      <c r="F3431">
        <v>2017</v>
      </c>
      <c r="G3431">
        <v>49</v>
      </c>
      <c r="H3431">
        <v>40.08</v>
      </c>
      <c r="I3431">
        <v>956.12</v>
      </c>
      <c r="K3431">
        <v>5.0000000000000001E-3</v>
      </c>
      <c r="L3431">
        <v>8.0000000000000004E-4</v>
      </c>
      <c r="M3431">
        <v>902.38</v>
      </c>
      <c r="N3431">
        <v>5.91E-2</v>
      </c>
      <c r="O3431">
        <v>0.68</v>
      </c>
      <c r="P3431">
        <v>6.5299999999999997E-2</v>
      </c>
      <c r="Q3431">
        <v>15221.656999999999</v>
      </c>
      <c r="R3431" t="s">
        <v>333</v>
      </c>
      <c r="S3431" t="s">
        <v>45</v>
      </c>
      <c r="T3431" t="s">
        <v>46</v>
      </c>
      <c r="Y3431" t="s">
        <v>147</v>
      </c>
    </row>
    <row r="3432" spans="1:25" x14ac:dyDescent="0.45">
      <c r="A3432" t="s">
        <v>335</v>
      </c>
      <c r="B3432" t="s">
        <v>336</v>
      </c>
      <c r="C3432">
        <v>2480</v>
      </c>
      <c r="D3432">
        <v>2</v>
      </c>
      <c r="F3432">
        <v>2018</v>
      </c>
      <c r="G3432">
        <v>141</v>
      </c>
      <c r="H3432">
        <v>132.47</v>
      </c>
      <c r="I3432">
        <v>2826.34</v>
      </c>
      <c r="K3432">
        <v>1.2E-2</v>
      </c>
      <c r="L3432">
        <v>5.9999999999999995E-4</v>
      </c>
      <c r="M3432">
        <v>2501.2739999999999</v>
      </c>
      <c r="N3432">
        <v>5.79E-2</v>
      </c>
      <c r="O3432">
        <v>2.665</v>
      </c>
      <c r="P3432">
        <v>8.7099999999999997E-2</v>
      </c>
      <c r="Q3432">
        <v>42191.006000000001</v>
      </c>
      <c r="R3432" t="s">
        <v>333</v>
      </c>
      <c r="S3432" t="s">
        <v>45</v>
      </c>
      <c r="T3432" t="s">
        <v>46</v>
      </c>
      <c r="Y3432" t="s">
        <v>147</v>
      </c>
    </row>
    <row r="3433" spans="1:25" x14ac:dyDescent="0.45">
      <c r="A3433" t="s">
        <v>335</v>
      </c>
      <c r="B3433" t="s">
        <v>336</v>
      </c>
      <c r="C3433">
        <v>2480</v>
      </c>
      <c r="D3433">
        <v>2</v>
      </c>
      <c r="F3433">
        <v>2019</v>
      </c>
      <c r="G3433">
        <v>50</v>
      </c>
      <c r="H3433">
        <v>44.92</v>
      </c>
      <c r="I3433">
        <v>1316.2</v>
      </c>
      <c r="K3433">
        <v>5.0000000000000001E-3</v>
      </c>
      <c r="L3433">
        <v>5.0000000000000001E-4</v>
      </c>
      <c r="M3433">
        <v>1065.7249999999999</v>
      </c>
      <c r="N3433">
        <v>5.4399999999999997E-2</v>
      </c>
      <c r="O3433">
        <v>1.0029999999999999</v>
      </c>
      <c r="P3433">
        <v>7.3800000000000004E-2</v>
      </c>
      <c r="Q3433">
        <v>17982.235000000001</v>
      </c>
      <c r="R3433" t="s">
        <v>333</v>
      </c>
      <c r="S3433" t="s">
        <v>45</v>
      </c>
      <c r="T3433" t="s">
        <v>46</v>
      </c>
      <c r="Y3433" t="s">
        <v>147</v>
      </c>
    </row>
    <row r="3434" spans="1:25" x14ac:dyDescent="0.45">
      <c r="A3434" t="s">
        <v>335</v>
      </c>
      <c r="B3434" t="s">
        <v>336</v>
      </c>
      <c r="C3434">
        <v>2480</v>
      </c>
      <c r="D3434">
        <v>2</v>
      </c>
      <c r="F3434">
        <v>2020</v>
      </c>
      <c r="G3434">
        <v>46</v>
      </c>
      <c r="H3434">
        <v>43.29</v>
      </c>
      <c r="I3434">
        <v>1248</v>
      </c>
      <c r="K3434">
        <v>7.0000000000000001E-3</v>
      </c>
      <c r="L3434">
        <v>1E-3</v>
      </c>
      <c r="M3434">
        <v>1241.308</v>
      </c>
      <c r="N3434">
        <v>5.91E-2</v>
      </c>
      <c r="O3434">
        <v>1.0109999999999999</v>
      </c>
      <c r="P3434">
        <v>7.3999999999999996E-2</v>
      </c>
      <c r="Q3434">
        <v>20936.763999999999</v>
      </c>
      <c r="R3434" t="s">
        <v>333</v>
      </c>
      <c r="S3434" t="s">
        <v>45</v>
      </c>
      <c r="T3434" t="s">
        <v>46</v>
      </c>
      <c r="Y3434" t="s">
        <v>147</v>
      </c>
    </row>
    <row r="3435" spans="1:25" x14ac:dyDescent="0.45">
      <c r="A3435" t="s">
        <v>335</v>
      </c>
      <c r="B3435" t="s">
        <v>336</v>
      </c>
      <c r="C3435">
        <v>2480</v>
      </c>
      <c r="D3435">
        <v>2</v>
      </c>
      <c r="F3435">
        <v>2021</v>
      </c>
      <c r="G3435">
        <v>49</v>
      </c>
      <c r="H3435">
        <v>45.63</v>
      </c>
      <c r="I3435">
        <v>1360</v>
      </c>
      <c r="K3435">
        <v>7.0000000000000001E-3</v>
      </c>
      <c r="L3435">
        <v>8.9999999999999998E-4</v>
      </c>
      <c r="M3435">
        <v>1333.018</v>
      </c>
      <c r="N3435">
        <v>5.91E-2</v>
      </c>
      <c r="O3435">
        <v>1.2370000000000001</v>
      </c>
      <c r="P3435">
        <v>8.3000000000000004E-2</v>
      </c>
      <c r="Q3435">
        <v>22486.922999999999</v>
      </c>
      <c r="R3435" t="s">
        <v>333</v>
      </c>
      <c r="S3435" t="s">
        <v>45</v>
      </c>
      <c r="T3435" t="s">
        <v>46</v>
      </c>
      <c r="Y3435" t="s">
        <v>152</v>
      </c>
    </row>
    <row r="3436" spans="1:25" x14ac:dyDescent="0.45">
      <c r="A3436" t="s">
        <v>335</v>
      </c>
      <c r="B3436" t="s">
        <v>336</v>
      </c>
      <c r="C3436">
        <v>2480</v>
      </c>
      <c r="D3436">
        <v>2</v>
      </c>
      <c r="F3436">
        <v>2022</v>
      </c>
      <c r="G3436">
        <v>50</v>
      </c>
      <c r="H3436">
        <v>45.96</v>
      </c>
      <c r="I3436">
        <v>1283.4000000000001</v>
      </c>
      <c r="K3436">
        <v>5.0000000000000001E-3</v>
      </c>
      <c r="L3436">
        <v>6.9999999999999999E-4</v>
      </c>
      <c r="M3436">
        <v>1004.662</v>
      </c>
      <c r="N3436">
        <v>5.91E-2</v>
      </c>
      <c r="O3436">
        <v>0.91700000000000004</v>
      </c>
      <c r="P3436">
        <v>7.8299999999999995E-2</v>
      </c>
      <c r="Q3436">
        <v>16951.636999999999</v>
      </c>
      <c r="R3436" t="s">
        <v>333</v>
      </c>
      <c r="S3436" t="s">
        <v>45</v>
      </c>
      <c r="T3436" t="s">
        <v>46</v>
      </c>
      <c r="Y3436" t="s">
        <v>152</v>
      </c>
    </row>
    <row r="3437" spans="1:25" x14ac:dyDescent="0.45">
      <c r="A3437" t="s">
        <v>335</v>
      </c>
      <c r="B3437" t="s">
        <v>336</v>
      </c>
      <c r="C3437">
        <v>2480</v>
      </c>
      <c r="D3437">
        <v>2</v>
      </c>
      <c r="F3437">
        <v>2023</v>
      </c>
      <c r="G3437">
        <v>53</v>
      </c>
      <c r="H3437">
        <v>47.05</v>
      </c>
      <c r="I3437">
        <v>1404.42</v>
      </c>
      <c r="K3437">
        <v>6.0000000000000001E-3</v>
      </c>
      <c r="L3437">
        <v>8.0000000000000004E-4</v>
      </c>
      <c r="M3437">
        <v>1089.1780000000001</v>
      </c>
      <c r="N3437">
        <v>5.91E-2</v>
      </c>
      <c r="O3437">
        <v>0.81699999999999995</v>
      </c>
      <c r="P3437">
        <v>6.9800000000000001E-2</v>
      </c>
      <c r="Q3437">
        <v>18378.244999999999</v>
      </c>
      <c r="R3437" t="s">
        <v>333</v>
      </c>
      <c r="S3437" t="s">
        <v>45</v>
      </c>
      <c r="T3437" t="s">
        <v>46</v>
      </c>
      <c r="Y3437" t="s">
        <v>152</v>
      </c>
    </row>
    <row r="3438" spans="1:25" x14ac:dyDescent="0.45">
      <c r="A3438" t="s">
        <v>335</v>
      </c>
      <c r="B3438" t="s">
        <v>336</v>
      </c>
      <c r="C3438">
        <v>2480</v>
      </c>
      <c r="D3438">
        <v>2</v>
      </c>
      <c r="F3438">
        <v>2024</v>
      </c>
      <c r="G3438">
        <v>24</v>
      </c>
      <c r="H3438">
        <v>22.12</v>
      </c>
      <c r="I3438">
        <v>653</v>
      </c>
      <c r="K3438">
        <v>2E-3</v>
      </c>
      <c r="L3438">
        <v>6.9999999999999999E-4</v>
      </c>
      <c r="M3438">
        <v>484.51799999999997</v>
      </c>
      <c r="N3438">
        <v>5.9200000000000003E-2</v>
      </c>
      <c r="O3438">
        <v>0.44500000000000001</v>
      </c>
      <c r="P3438">
        <v>7.8600000000000003E-2</v>
      </c>
      <c r="Q3438">
        <v>8172.2730000000001</v>
      </c>
      <c r="R3438" t="s">
        <v>333</v>
      </c>
      <c r="T3438" t="s">
        <v>46</v>
      </c>
      <c r="Y3438" t="s">
        <v>152</v>
      </c>
    </row>
    <row r="3439" spans="1:25" x14ac:dyDescent="0.45">
      <c r="A3439" t="s">
        <v>335</v>
      </c>
      <c r="B3439" t="s">
        <v>336</v>
      </c>
      <c r="C3439">
        <v>2480</v>
      </c>
      <c r="D3439">
        <v>3</v>
      </c>
      <c r="F3439">
        <v>2009</v>
      </c>
      <c r="G3439">
        <v>7137</v>
      </c>
      <c r="H3439">
        <v>7128.63</v>
      </c>
      <c r="I3439">
        <v>816459.54</v>
      </c>
      <c r="K3439">
        <v>3778.5859999999998</v>
      </c>
      <c r="L3439">
        <v>0.93910000000000005</v>
      </c>
      <c r="M3439">
        <v>813472.90700000001</v>
      </c>
      <c r="N3439">
        <v>0.1024</v>
      </c>
      <c r="O3439">
        <v>917.37199999999996</v>
      </c>
      <c r="P3439">
        <v>0.2271</v>
      </c>
      <c r="Q3439">
        <v>7936341.7000000002</v>
      </c>
      <c r="R3439" t="s">
        <v>82</v>
      </c>
      <c r="S3439" t="s">
        <v>34</v>
      </c>
      <c r="T3439" t="s">
        <v>46</v>
      </c>
      <c r="V3439" t="s">
        <v>84</v>
      </c>
      <c r="W3439" t="s">
        <v>51</v>
      </c>
      <c r="Y3439" t="s">
        <v>107</v>
      </c>
    </row>
    <row r="3440" spans="1:25" x14ac:dyDescent="0.45">
      <c r="A3440" t="s">
        <v>335</v>
      </c>
      <c r="B3440" t="s">
        <v>336</v>
      </c>
      <c r="C3440">
        <v>2480</v>
      </c>
      <c r="D3440">
        <v>3</v>
      </c>
      <c r="F3440">
        <v>2010</v>
      </c>
      <c r="G3440">
        <v>6244</v>
      </c>
      <c r="H3440">
        <v>6215.69</v>
      </c>
      <c r="I3440">
        <v>712826.56</v>
      </c>
      <c r="K3440">
        <v>3328.1410000000001</v>
      </c>
      <c r="L3440">
        <v>0.9163</v>
      </c>
      <c r="M3440">
        <v>708179.51100000006</v>
      </c>
      <c r="N3440">
        <v>0.10059999999999999</v>
      </c>
      <c r="O3440">
        <v>862.00800000000004</v>
      </c>
      <c r="P3440">
        <v>0.23930000000000001</v>
      </c>
      <c r="Q3440">
        <v>6938470.7209999999</v>
      </c>
      <c r="R3440" t="s">
        <v>82</v>
      </c>
      <c r="S3440" t="s">
        <v>34</v>
      </c>
      <c r="T3440" t="s">
        <v>46</v>
      </c>
      <c r="V3440" t="s">
        <v>84</v>
      </c>
      <c r="W3440" t="s">
        <v>51</v>
      </c>
      <c r="Y3440" t="s">
        <v>107</v>
      </c>
    </row>
    <row r="3441" spans="1:25" x14ac:dyDescent="0.45">
      <c r="A3441" t="s">
        <v>335</v>
      </c>
      <c r="B3441" t="s">
        <v>336</v>
      </c>
      <c r="C3441">
        <v>2480</v>
      </c>
      <c r="D3441">
        <v>3</v>
      </c>
      <c r="F3441">
        <v>2011</v>
      </c>
      <c r="G3441">
        <v>3666</v>
      </c>
      <c r="H3441">
        <v>3628</v>
      </c>
      <c r="I3441">
        <v>348819.53</v>
      </c>
      <c r="K3441">
        <v>1657.683</v>
      </c>
      <c r="L3441">
        <v>0.81759999999999999</v>
      </c>
      <c r="M3441">
        <v>349809.179</v>
      </c>
      <c r="N3441">
        <v>9.6000000000000002E-2</v>
      </c>
      <c r="O3441">
        <v>424.25099999999998</v>
      </c>
      <c r="P3441">
        <v>0.21560000000000001</v>
      </c>
      <c r="Q3441">
        <v>3432199.3130000001</v>
      </c>
      <c r="R3441" t="s">
        <v>82</v>
      </c>
      <c r="S3441" t="s">
        <v>34</v>
      </c>
      <c r="T3441" t="s">
        <v>46</v>
      </c>
      <c r="V3441" t="s">
        <v>84</v>
      </c>
      <c r="W3441" t="s">
        <v>51</v>
      </c>
      <c r="Y3441" t="s">
        <v>107</v>
      </c>
    </row>
    <row r="3442" spans="1:25" x14ac:dyDescent="0.45">
      <c r="A3442" t="s">
        <v>335</v>
      </c>
      <c r="B3442" t="s">
        <v>336</v>
      </c>
      <c r="C3442">
        <v>2480</v>
      </c>
      <c r="D3442">
        <v>3</v>
      </c>
      <c r="F3442">
        <v>2012</v>
      </c>
      <c r="G3442">
        <v>1456</v>
      </c>
      <c r="H3442">
        <v>1435.87</v>
      </c>
      <c r="I3442">
        <v>99347.16</v>
      </c>
      <c r="K3442">
        <v>484.541</v>
      </c>
      <c r="L3442">
        <v>0.67330000000000001</v>
      </c>
      <c r="M3442">
        <v>110483.421</v>
      </c>
      <c r="N3442">
        <v>9.0800000000000006E-2</v>
      </c>
      <c r="O3442">
        <v>138.321</v>
      </c>
      <c r="P3442">
        <v>0.19700000000000001</v>
      </c>
      <c r="Q3442">
        <v>1110497.8</v>
      </c>
      <c r="R3442" t="s">
        <v>82</v>
      </c>
      <c r="S3442" t="s">
        <v>34</v>
      </c>
      <c r="T3442" t="s">
        <v>46</v>
      </c>
      <c r="V3442" t="s">
        <v>84</v>
      </c>
      <c r="W3442" t="s">
        <v>51</v>
      </c>
      <c r="Y3442" t="s">
        <v>107</v>
      </c>
    </row>
    <row r="3443" spans="1:25" x14ac:dyDescent="0.45">
      <c r="A3443" t="s">
        <v>335</v>
      </c>
      <c r="B3443" t="s">
        <v>336</v>
      </c>
      <c r="C3443">
        <v>2480</v>
      </c>
      <c r="D3443">
        <v>3</v>
      </c>
      <c r="F3443">
        <v>2013</v>
      </c>
      <c r="G3443">
        <v>0</v>
      </c>
      <c r="H3443">
        <v>0</v>
      </c>
      <c r="R3443" t="s">
        <v>82</v>
      </c>
      <c r="S3443" t="s">
        <v>34</v>
      </c>
      <c r="T3443" t="s">
        <v>46</v>
      </c>
      <c r="V3443" t="s">
        <v>84</v>
      </c>
      <c r="W3443" t="s">
        <v>51</v>
      </c>
      <c r="Y3443" t="s">
        <v>277</v>
      </c>
    </row>
    <row r="3444" spans="1:25" x14ac:dyDescent="0.45">
      <c r="A3444" t="s">
        <v>335</v>
      </c>
      <c r="B3444" t="s">
        <v>336</v>
      </c>
      <c r="C3444">
        <v>2480</v>
      </c>
      <c r="D3444">
        <v>3</v>
      </c>
      <c r="F3444">
        <v>2014</v>
      </c>
      <c r="G3444">
        <v>46</v>
      </c>
      <c r="H3444">
        <v>42.4</v>
      </c>
      <c r="I3444">
        <v>1383.2</v>
      </c>
      <c r="K3444">
        <v>11.065</v>
      </c>
      <c r="L3444">
        <v>0.36599999999999999</v>
      </c>
      <c r="M3444">
        <v>3307.2</v>
      </c>
      <c r="N3444">
        <v>5.8999999999999997E-2</v>
      </c>
      <c r="O3444">
        <v>6.47</v>
      </c>
      <c r="P3444">
        <v>0.23200000000000001</v>
      </c>
      <c r="Q3444">
        <v>55785.68</v>
      </c>
      <c r="R3444" t="s">
        <v>82</v>
      </c>
      <c r="S3444" t="s">
        <v>34</v>
      </c>
      <c r="T3444" t="s">
        <v>46</v>
      </c>
      <c r="V3444" t="s">
        <v>84</v>
      </c>
      <c r="W3444" t="s">
        <v>51</v>
      </c>
      <c r="Y3444" t="s">
        <v>277</v>
      </c>
    </row>
    <row r="3445" spans="1:25" x14ac:dyDescent="0.45">
      <c r="A3445" t="s">
        <v>335</v>
      </c>
      <c r="B3445" t="s">
        <v>336</v>
      </c>
      <c r="C3445">
        <v>2480</v>
      </c>
      <c r="D3445">
        <v>3</v>
      </c>
      <c r="F3445">
        <v>2015</v>
      </c>
      <c r="G3445">
        <v>290</v>
      </c>
      <c r="H3445">
        <v>280.76</v>
      </c>
      <c r="I3445">
        <v>18360.57</v>
      </c>
      <c r="K3445">
        <v>6.8000000000000005E-2</v>
      </c>
      <c r="L3445">
        <v>8.9999999999999998E-4</v>
      </c>
      <c r="M3445">
        <v>13205.098</v>
      </c>
      <c r="N3445">
        <v>5.8999999999999997E-2</v>
      </c>
      <c r="O3445">
        <v>12.878</v>
      </c>
      <c r="P3445">
        <v>9.06E-2</v>
      </c>
      <c r="Q3445">
        <v>222765.796</v>
      </c>
      <c r="R3445" t="s">
        <v>333</v>
      </c>
      <c r="T3445" t="s">
        <v>46</v>
      </c>
      <c r="V3445" t="s">
        <v>84</v>
      </c>
      <c r="W3445" t="s">
        <v>51</v>
      </c>
      <c r="Y3445" t="s">
        <v>146</v>
      </c>
    </row>
    <row r="3446" spans="1:25" x14ac:dyDescent="0.45">
      <c r="A3446" t="s">
        <v>335</v>
      </c>
      <c r="B3446" t="s">
        <v>336</v>
      </c>
      <c r="C3446">
        <v>2480</v>
      </c>
      <c r="D3446">
        <v>3</v>
      </c>
      <c r="F3446">
        <v>2016</v>
      </c>
      <c r="G3446">
        <v>219</v>
      </c>
      <c r="H3446">
        <v>208.93</v>
      </c>
      <c r="I3446">
        <v>8407.6200000000008</v>
      </c>
      <c r="K3446">
        <v>2.8000000000000001E-2</v>
      </c>
      <c r="L3446">
        <v>8.9999999999999998E-4</v>
      </c>
      <c r="M3446">
        <v>5506.7070000000003</v>
      </c>
      <c r="N3446">
        <v>5.91E-2</v>
      </c>
      <c r="O3446">
        <v>2.621</v>
      </c>
      <c r="P3446">
        <v>4.4400000000000002E-2</v>
      </c>
      <c r="Q3446">
        <v>92904.508000000002</v>
      </c>
      <c r="R3446" t="s">
        <v>333</v>
      </c>
      <c r="T3446" t="s">
        <v>46</v>
      </c>
      <c r="V3446" t="s">
        <v>84</v>
      </c>
      <c r="W3446" t="s">
        <v>51</v>
      </c>
      <c r="Y3446" t="s">
        <v>146</v>
      </c>
    </row>
    <row r="3447" spans="1:25" x14ac:dyDescent="0.45">
      <c r="A3447" t="s">
        <v>335</v>
      </c>
      <c r="B3447" t="s">
        <v>336</v>
      </c>
      <c r="C3447">
        <v>2480</v>
      </c>
      <c r="D3447">
        <v>3</v>
      </c>
      <c r="F3447">
        <v>2017</v>
      </c>
      <c r="G3447">
        <v>57</v>
      </c>
      <c r="H3447">
        <v>49.46</v>
      </c>
      <c r="I3447">
        <v>2205</v>
      </c>
      <c r="K3447">
        <v>6.0000000000000001E-3</v>
      </c>
      <c r="L3447">
        <v>5.0000000000000001E-4</v>
      </c>
      <c r="M3447">
        <v>1321.3979999999999</v>
      </c>
      <c r="N3447">
        <v>5.5100000000000003E-2</v>
      </c>
      <c r="O3447">
        <v>0.94799999999999995</v>
      </c>
      <c r="P3447">
        <v>5.4100000000000002E-2</v>
      </c>
      <c r="Q3447">
        <v>22294.721000000001</v>
      </c>
      <c r="R3447" t="s">
        <v>333</v>
      </c>
      <c r="T3447" t="s">
        <v>46</v>
      </c>
      <c r="V3447" t="s">
        <v>84</v>
      </c>
      <c r="W3447" t="s">
        <v>51</v>
      </c>
      <c r="Y3447" t="s">
        <v>147</v>
      </c>
    </row>
    <row r="3448" spans="1:25" x14ac:dyDescent="0.45">
      <c r="A3448" t="s">
        <v>335</v>
      </c>
      <c r="B3448" t="s">
        <v>336</v>
      </c>
      <c r="C3448">
        <v>2480</v>
      </c>
      <c r="D3448">
        <v>3</v>
      </c>
      <c r="F3448">
        <v>2018</v>
      </c>
      <c r="G3448">
        <v>298</v>
      </c>
      <c r="H3448">
        <v>291.77</v>
      </c>
      <c r="I3448">
        <v>15395.62</v>
      </c>
      <c r="K3448">
        <v>7.1999999999999995E-2</v>
      </c>
      <c r="L3448">
        <v>8.9999999999999998E-4</v>
      </c>
      <c r="M3448">
        <v>13968.698</v>
      </c>
      <c r="N3448">
        <v>5.8999999999999997E-2</v>
      </c>
      <c r="O3448">
        <v>22.117000000000001</v>
      </c>
      <c r="P3448">
        <v>0.17050000000000001</v>
      </c>
      <c r="Q3448">
        <v>235658.32</v>
      </c>
      <c r="R3448" t="s">
        <v>333</v>
      </c>
      <c r="T3448" t="s">
        <v>46</v>
      </c>
      <c r="V3448" t="s">
        <v>84</v>
      </c>
      <c r="W3448" t="s">
        <v>51</v>
      </c>
      <c r="Y3448" t="s">
        <v>147</v>
      </c>
    </row>
    <row r="3449" spans="1:25" x14ac:dyDescent="0.45">
      <c r="A3449" t="s">
        <v>335</v>
      </c>
      <c r="B3449" t="s">
        <v>336</v>
      </c>
      <c r="C3449">
        <v>2480</v>
      </c>
      <c r="D3449">
        <v>3</v>
      </c>
      <c r="F3449">
        <v>2019</v>
      </c>
      <c r="G3449">
        <v>52</v>
      </c>
      <c r="H3449">
        <v>48.36</v>
      </c>
      <c r="I3449">
        <v>2958.42</v>
      </c>
      <c r="K3449">
        <v>0.01</v>
      </c>
      <c r="L3449">
        <v>8.9999999999999998E-4</v>
      </c>
      <c r="M3449">
        <v>1910.1949999999999</v>
      </c>
      <c r="N3449">
        <v>5.8099999999999999E-2</v>
      </c>
      <c r="O3449">
        <v>1.45</v>
      </c>
      <c r="P3449">
        <v>6.3100000000000003E-2</v>
      </c>
      <c r="Q3449">
        <v>32221.203000000001</v>
      </c>
      <c r="R3449" t="s">
        <v>333</v>
      </c>
      <c r="T3449" t="s">
        <v>46</v>
      </c>
      <c r="V3449" t="s">
        <v>84</v>
      </c>
      <c r="W3449" t="s">
        <v>51</v>
      </c>
      <c r="Y3449" t="s">
        <v>147</v>
      </c>
    </row>
    <row r="3450" spans="1:25" x14ac:dyDescent="0.45">
      <c r="A3450" t="s">
        <v>335</v>
      </c>
      <c r="B3450" t="s">
        <v>336</v>
      </c>
      <c r="C3450">
        <v>2480</v>
      </c>
      <c r="D3450">
        <v>3</v>
      </c>
      <c r="F3450">
        <v>2020</v>
      </c>
      <c r="G3450">
        <v>49</v>
      </c>
      <c r="H3450">
        <v>46.98</v>
      </c>
      <c r="I3450">
        <v>2727.68</v>
      </c>
      <c r="K3450">
        <v>8.9999999999999993E-3</v>
      </c>
      <c r="L3450">
        <v>8.9999999999999998E-4</v>
      </c>
      <c r="M3450">
        <v>1763.568</v>
      </c>
      <c r="N3450">
        <v>5.91E-2</v>
      </c>
      <c r="O3450">
        <v>1.1160000000000001</v>
      </c>
      <c r="P3450">
        <v>5.9700000000000003E-2</v>
      </c>
      <c r="Q3450">
        <v>29748.256000000001</v>
      </c>
      <c r="R3450" t="s">
        <v>333</v>
      </c>
      <c r="T3450" t="s">
        <v>46</v>
      </c>
      <c r="V3450" t="s">
        <v>84</v>
      </c>
      <c r="W3450" t="s">
        <v>51</v>
      </c>
      <c r="Y3450" t="s">
        <v>147</v>
      </c>
    </row>
    <row r="3451" spans="1:25" x14ac:dyDescent="0.45">
      <c r="A3451" t="s">
        <v>335</v>
      </c>
      <c r="B3451" t="s">
        <v>336</v>
      </c>
      <c r="C3451">
        <v>2480</v>
      </c>
      <c r="D3451">
        <v>3</v>
      </c>
      <c r="F3451">
        <v>2021</v>
      </c>
      <c r="G3451">
        <v>51</v>
      </c>
      <c r="H3451">
        <v>48.72</v>
      </c>
      <c r="I3451">
        <v>2952.17</v>
      </c>
      <c r="K3451">
        <v>8.9999999999999993E-3</v>
      </c>
      <c r="L3451">
        <v>1E-3</v>
      </c>
      <c r="M3451">
        <v>1798.5309999999999</v>
      </c>
      <c r="N3451">
        <v>5.9200000000000003E-2</v>
      </c>
      <c r="O3451">
        <v>1.236</v>
      </c>
      <c r="P3451">
        <v>5.8299999999999998E-2</v>
      </c>
      <c r="Q3451">
        <v>30333.165000000001</v>
      </c>
      <c r="R3451" t="s">
        <v>333</v>
      </c>
      <c r="T3451" t="s">
        <v>46</v>
      </c>
      <c r="V3451" t="s">
        <v>84</v>
      </c>
      <c r="W3451" t="s">
        <v>51</v>
      </c>
      <c r="Y3451" t="s">
        <v>152</v>
      </c>
    </row>
    <row r="3452" spans="1:25" x14ac:dyDescent="0.45">
      <c r="A3452" t="s">
        <v>335</v>
      </c>
      <c r="B3452" t="s">
        <v>336</v>
      </c>
      <c r="C3452">
        <v>2480</v>
      </c>
      <c r="D3452">
        <v>3</v>
      </c>
      <c r="F3452">
        <v>2022</v>
      </c>
      <c r="G3452">
        <v>129</v>
      </c>
      <c r="H3452">
        <v>120.99</v>
      </c>
      <c r="I3452">
        <v>5854.09</v>
      </c>
      <c r="K3452">
        <v>1.9E-2</v>
      </c>
      <c r="L3452">
        <v>8.0000000000000004E-4</v>
      </c>
      <c r="M3452">
        <v>3724.8519999999999</v>
      </c>
      <c r="N3452">
        <v>5.8700000000000002E-2</v>
      </c>
      <c r="O3452">
        <v>2.6219999999999999</v>
      </c>
      <c r="P3452">
        <v>6.1800000000000001E-2</v>
      </c>
      <c r="Q3452">
        <v>62836.720999999998</v>
      </c>
      <c r="R3452" t="s">
        <v>333</v>
      </c>
      <c r="T3452" t="s">
        <v>46</v>
      </c>
      <c r="V3452" t="s">
        <v>84</v>
      </c>
      <c r="W3452" t="s">
        <v>51</v>
      </c>
      <c r="Y3452" t="s">
        <v>152</v>
      </c>
    </row>
    <row r="3453" spans="1:25" x14ac:dyDescent="0.45">
      <c r="A3453" t="s">
        <v>335</v>
      </c>
      <c r="B3453" t="s">
        <v>336</v>
      </c>
      <c r="C3453">
        <v>2480</v>
      </c>
      <c r="D3453">
        <v>3</v>
      </c>
      <c r="F3453">
        <v>2023</v>
      </c>
      <c r="G3453">
        <v>99</v>
      </c>
      <c r="H3453">
        <v>95.68</v>
      </c>
      <c r="I3453">
        <v>4826.24</v>
      </c>
      <c r="K3453">
        <v>1.4999999999999999E-2</v>
      </c>
      <c r="L3453">
        <v>8.0000000000000004E-4</v>
      </c>
      <c r="M3453">
        <v>2872.6039999999998</v>
      </c>
      <c r="N3453">
        <v>5.91E-2</v>
      </c>
      <c r="O3453">
        <v>1.9770000000000001</v>
      </c>
      <c r="P3453">
        <v>6.2100000000000002E-2</v>
      </c>
      <c r="Q3453">
        <v>48459.489000000001</v>
      </c>
      <c r="R3453" t="s">
        <v>333</v>
      </c>
      <c r="T3453" t="s">
        <v>46</v>
      </c>
      <c r="V3453" t="s">
        <v>84</v>
      </c>
      <c r="W3453" t="s">
        <v>51</v>
      </c>
      <c r="Y3453" t="s">
        <v>152</v>
      </c>
    </row>
    <row r="3454" spans="1:25" x14ac:dyDescent="0.45">
      <c r="A3454" t="s">
        <v>335</v>
      </c>
      <c r="B3454" t="s">
        <v>336</v>
      </c>
      <c r="C3454">
        <v>2480</v>
      </c>
      <c r="D3454">
        <v>3</v>
      </c>
      <c r="F3454">
        <v>2024</v>
      </c>
      <c r="G3454">
        <v>29</v>
      </c>
      <c r="H3454">
        <v>28.1</v>
      </c>
      <c r="I3454">
        <v>1736</v>
      </c>
      <c r="K3454">
        <v>5.0000000000000001E-3</v>
      </c>
      <c r="L3454">
        <v>6.9999999999999999E-4</v>
      </c>
      <c r="M3454">
        <v>989.96</v>
      </c>
      <c r="N3454">
        <v>5.91E-2</v>
      </c>
      <c r="O3454">
        <v>0.63500000000000001</v>
      </c>
      <c r="P3454">
        <v>5.7000000000000002E-2</v>
      </c>
      <c r="Q3454">
        <v>16700.982</v>
      </c>
      <c r="R3454" t="s">
        <v>333</v>
      </c>
      <c r="T3454" t="s">
        <v>46</v>
      </c>
      <c r="V3454" t="s">
        <v>84</v>
      </c>
      <c r="W3454" t="s">
        <v>51</v>
      </c>
      <c r="Y3454" t="s">
        <v>152</v>
      </c>
    </row>
    <row r="3455" spans="1:25" x14ac:dyDescent="0.45">
      <c r="A3455" t="s">
        <v>335</v>
      </c>
      <c r="B3455" t="s">
        <v>336</v>
      </c>
      <c r="C3455">
        <v>2480</v>
      </c>
      <c r="D3455">
        <v>4</v>
      </c>
      <c r="F3455">
        <v>2009</v>
      </c>
      <c r="G3455">
        <v>7222</v>
      </c>
      <c r="H3455">
        <v>7195.28</v>
      </c>
      <c r="I3455">
        <v>1331455.28</v>
      </c>
      <c r="K3455">
        <v>5935.6019999999999</v>
      </c>
      <c r="L3455">
        <v>0.9345</v>
      </c>
      <c r="M3455">
        <v>1288838.9350000001</v>
      </c>
      <c r="N3455">
        <v>0.10249999999999999</v>
      </c>
      <c r="O3455">
        <v>1707.3889999999999</v>
      </c>
      <c r="P3455">
        <v>0.26350000000000001</v>
      </c>
      <c r="Q3455">
        <v>12576757.181</v>
      </c>
      <c r="R3455" t="s">
        <v>82</v>
      </c>
      <c r="S3455" t="s">
        <v>34</v>
      </c>
      <c r="T3455" t="s">
        <v>46</v>
      </c>
      <c r="V3455" t="s">
        <v>84</v>
      </c>
      <c r="W3455" t="s">
        <v>51</v>
      </c>
      <c r="Y3455" t="s">
        <v>107</v>
      </c>
    </row>
    <row r="3456" spans="1:25" x14ac:dyDescent="0.45">
      <c r="A3456" t="s">
        <v>335</v>
      </c>
      <c r="B3456" t="s">
        <v>336</v>
      </c>
      <c r="C3456">
        <v>2480</v>
      </c>
      <c r="D3456">
        <v>4</v>
      </c>
      <c r="F3456">
        <v>2010</v>
      </c>
      <c r="G3456">
        <v>6434</v>
      </c>
      <c r="H3456">
        <v>6388.71</v>
      </c>
      <c r="I3456">
        <v>1098389.81</v>
      </c>
      <c r="K3456">
        <v>5003.9390000000003</v>
      </c>
      <c r="L3456">
        <v>0.90010000000000001</v>
      </c>
      <c r="M3456">
        <v>1058888.855</v>
      </c>
      <c r="N3456">
        <v>9.9500000000000005E-2</v>
      </c>
      <c r="O3456">
        <v>1293.636</v>
      </c>
      <c r="P3456">
        <v>0.23380000000000001</v>
      </c>
      <c r="Q3456">
        <v>10354382.363</v>
      </c>
      <c r="R3456" t="s">
        <v>82</v>
      </c>
      <c r="S3456" t="s">
        <v>34</v>
      </c>
      <c r="T3456" t="s">
        <v>46</v>
      </c>
      <c r="V3456" t="s">
        <v>84</v>
      </c>
      <c r="W3456" t="s">
        <v>51</v>
      </c>
      <c r="Y3456" t="s">
        <v>107</v>
      </c>
    </row>
    <row r="3457" spans="1:25" x14ac:dyDescent="0.45">
      <c r="A3457" t="s">
        <v>335</v>
      </c>
      <c r="B3457" t="s">
        <v>336</v>
      </c>
      <c r="C3457">
        <v>2480</v>
      </c>
      <c r="D3457">
        <v>4</v>
      </c>
      <c r="F3457">
        <v>2011</v>
      </c>
      <c r="G3457">
        <v>4336</v>
      </c>
      <c r="H3457">
        <v>4291.17</v>
      </c>
      <c r="I3457">
        <v>610661.69999999995</v>
      </c>
      <c r="K3457">
        <v>2902.33</v>
      </c>
      <c r="L3457">
        <v>0.81320000000000003</v>
      </c>
      <c r="M3457">
        <v>603537.25300000003</v>
      </c>
      <c r="N3457">
        <v>9.4799999999999995E-2</v>
      </c>
      <c r="O3457">
        <v>781.07100000000003</v>
      </c>
      <c r="P3457">
        <v>0.22109999999999999</v>
      </c>
      <c r="Q3457">
        <v>5912299.949</v>
      </c>
      <c r="R3457" t="s">
        <v>82</v>
      </c>
      <c r="S3457" t="s">
        <v>34</v>
      </c>
      <c r="T3457" t="s">
        <v>46</v>
      </c>
      <c r="V3457" t="s">
        <v>84</v>
      </c>
      <c r="W3457" t="s">
        <v>51</v>
      </c>
      <c r="Y3457" t="s">
        <v>107</v>
      </c>
    </row>
    <row r="3458" spans="1:25" x14ac:dyDescent="0.45">
      <c r="A3458" t="s">
        <v>335</v>
      </c>
      <c r="B3458" t="s">
        <v>336</v>
      </c>
      <c r="C3458">
        <v>2480</v>
      </c>
      <c r="D3458">
        <v>4</v>
      </c>
      <c r="F3458">
        <v>2012</v>
      </c>
      <c r="G3458">
        <v>1915</v>
      </c>
      <c r="H3458">
        <v>1853.69</v>
      </c>
      <c r="I3458">
        <v>194226.12</v>
      </c>
      <c r="K3458">
        <v>940.57399999999996</v>
      </c>
      <c r="L3458">
        <v>0.65239999999999998</v>
      </c>
      <c r="M3458">
        <v>212105.685</v>
      </c>
      <c r="N3458">
        <v>9.1200000000000003E-2</v>
      </c>
      <c r="O3458">
        <v>273.25299999999999</v>
      </c>
      <c r="P3458">
        <v>0.1953</v>
      </c>
      <c r="Q3458">
        <v>2096727.0260000001</v>
      </c>
      <c r="R3458" t="s">
        <v>82</v>
      </c>
      <c r="S3458" t="s">
        <v>34</v>
      </c>
      <c r="T3458" t="s">
        <v>46</v>
      </c>
      <c r="V3458" t="s">
        <v>84</v>
      </c>
      <c r="W3458" t="s">
        <v>51</v>
      </c>
      <c r="Y3458" t="s">
        <v>107</v>
      </c>
    </row>
    <row r="3459" spans="1:25" x14ac:dyDescent="0.45">
      <c r="A3459" t="s">
        <v>335</v>
      </c>
      <c r="B3459" t="s">
        <v>336</v>
      </c>
      <c r="C3459">
        <v>2480</v>
      </c>
      <c r="D3459">
        <v>4</v>
      </c>
      <c r="F3459">
        <v>2013</v>
      </c>
      <c r="G3459">
        <v>0</v>
      </c>
      <c r="H3459">
        <v>0</v>
      </c>
      <c r="R3459" t="s">
        <v>82</v>
      </c>
      <c r="S3459" t="s">
        <v>34</v>
      </c>
      <c r="T3459" t="s">
        <v>46</v>
      </c>
      <c r="V3459" t="s">
        <v>84</v>
      </c>
      <c r="W3459" t="s">
        <v>51</v>
      </c>
      <c r="Y3459" t="s">
        <v>277</v>
      </c>
    </row>
    <row r="3460" spans="1:25" x14ac:dyDescent="0.45">
      <c r="A3460" t="s">
        <v>335</v>
      </c>
      <c r="B3460" t="s">
        <v>336</v>
      </c>
      <c r="C3460">
        <v>2480</v>
      </c>
      <c r="D3460">
        <v>4</v>
      </c>
      <c r="F3460">
        <v>2014</v>
      </c>
      <c r="G3460">
        <v>54</v>
      </c>
      <c r="H3460">
        <v>50.69</v>
      </c>
      <c r="I3460">
        <v>3301.14</v>
      </c>
      <c r="K3460">
        <v>6.9710000000000001</v>
      </c>
      <c r="L3460">
        <v>0.15509999999999999</v>
      </c>
      <c r="M3460">
        <v>8799.7839999999997</v>
      </c>
      <c r="N3460">
        <v>6.3100000000000003E-2</v>
      </c>
      <c r="O3460">
        <v>16.367999999999999</v>
      </c>
      <c r="P3460">
        <v>0.23</v>
      </c>
      <c r="Q3460">
        <v>142338.21599999999</v>
      </c>
      <c r="R3460" t="s">
        <v>82</v>
      </c>
      <c r="S3460" t="s">
        <v>34</v>
      </c>
      <c r="T3460" t="s">
        <v>46</v>
      </c>
      <c r="V3460" t="s">
        <v>84</v>
      </c>
      <c r="W3460" t="s">
        <v>51</v>
      </c>
      <c r="Y3460" t="s">
        <v>277</v>
      </c>
    </row>
    <row r="3461" spans="1:25" x14ac:dyDescent="0.45">
      <c r="A3461" t="s">
        <v>335</v>
      </c>
      <c r="B3461" t="s">
        <v>336</v>
      </c>
      <c r="C3461">
        <v>2480</v>
      </c>
      <c r="D3461">
        <v>4</v>
      </c>
      <c r="F3461">
        <v>2015</v>
      </c>
      <c r="G3461">
        <v>227</v>
      </c>
      <c r="H3461">
        <v>216.49</v>
      </c>
      <c r="I3461">
        <v>13768.93</v>
      </c>
      <c r="K3461">
        <v>20.170000000000002</v>
      </c>
      <c r="L3461">
        <v>6.6900000000000001E-2</v>
      </c>
      <c r="M3461">
        <v>41570.873</v>
      </c>
      <c r="N3461">
        <v>6.0499999999999998E-2</v>
      </c>
      <c r="O3461">
        <v>76.138999999999996</v>
      </c>
      <c r="P3461">
        <v>0.1933</v>
      </c>
      <c r="Q3461">
        <v>683757</v>
      </c>
      <c r="R3461" t="s">
        <v>333</v>
      </c>
      <c r="T3461" t="s">
        <v>46</v>
      </c>
      <c r="V3461" t="s">
        <v>84</v>
      </c>
      <c r="W3461" t="s">
        <v>51</v>
      </c>
      <c r="Y3461" t="s">
        <v>146</v>
      </c>
    </row>
    <row r="3462" spans="1:25" x14ac:dyDescent="0.45">
      <c r="A3462" t="s">
        <v>335</v>
      </c>
      <c r="B3462" t="s">
        <v>336</v>
      </c>
      <c r="C3462">
        <v>2480</v>
      </c>
      <c r="D3462">
        <v>4</v>
      </c>
      <c r="F3462">
        <v>2016</v>
      </c>
      <c r="G3462">
        <v>149</v>
      </c>
      <c r="H3462">
        <v>144.1</v>
      </c>
      <c r="I3462">
        <v>11146.37</v>
      </c>
      <c r="K3462">
        <v>3.2000000000000001E-2</v>
      </c>
      <c r="L3462">
        <v>8.9999999999999998E-4</v>
      </c>
      <c r="M3462">
        <v>6216.2640000000001</v>
      </c>
      <c r="N3462">
        <v>5.91E-2</v>
      </c>
      <c r="O3462">
        <v>3.6850000000000001</v>
      </c>
      <c r="P3462">
        <v>5.21E-2</v>
      </c>
      <c r="Q3462">
        <v>104857.281</v>
      </c>
      <c r="R3462" t="s">
        <v>333</v>
      </c>
      <c r="T3462" t="s">
        <v>46</v>
      </c>
      <c r="V3462" t="s">
        <v>84</v>
      </c>
      <c r="W3462" t="s">
        <v>51</v>
      </c>
      <c r="Y3462" t="s">
        <v>146</v>
      </c>
    </row>
    <row r="3463" spans="1:25" x14ac:dyDescent="0.45">
      <c r="A3463" t="s">
        <v>335</v>
      </c>
      <c r="B3463" t="s">
        <v>336</v>
      </c>
      <c r="C3463">
        <v>2480</v>
      </c>
      <c r="D3463">
        <v>4</v>
      </c>
      <c r="F3463">
        <v>2017</v>
      </c>
      <c r="G3463">
        <v>81</v>
      </c>
      <c r="H3463">
        <v>75.459999999999994</v>
      </c>
      <c r="I3463">
        <v>5383.61</v>
      </c>
      <c r="K3463">
        <v>1.4999999999999999E-2</v>
      </c>
      <c r="L3463">
        <v>8.0000000000000004E-4</v>
      </c>
      <c r="M3463">
        <v>2918.8539999999998</v>
      </c>
      <c r="N3463">
        <v>5.8599999999999999E-2</v>
      </c>
      <c r="O3463">
        <v>1.9890000000000001</v>
      </c>
      <c r="P3463">
        <v>4.8099999999999997E-2</v>
      </c>
      <c r="Q3463">
        <v>49229.381000000001</v>
      </c>
      <c r="R3463" t="s">
        <v>333</v>
      </c>
      <c r="T3463" t="s">
        <v>46</v>
      </c>
      <c r="V3463" t="s">
        <v>84</v>
      </c>
      <c r="W3463" t="s">
        <v>51</v>
      </c>
      <c r="Y3463" t="s">
        <v>147</v>
      </c>
    </row>
    <row r="3464" spans="1:25" x14ac:dyDescent="0.45">
      <c r="A3464" t="s">
        <v>335</v>
      </c>
      <c r="B3464" t="s">
        <v>336</v>
      </c>
      <c r="C3464">
        <v>2480</v>
      </c>
      <c r="D3464">
        <v>4</v>
      </c>
      <c r="F3464">
        <v>2018</v>
      </c>
      <c r="G3464">
        <v>136</v>
      </c>
      <c r="H3464">
        <v>130.65</v>
      </c>
      <c r="I3464">
        <v>11670.23</v>
      </c>
      <c r="K3464">
        <v>3.2000000000000001E-2</v>
      </c>
      <c r="L3464">
        <v>8.9999999999999998E-4</v>
      </c>
      <c r="M3464">
        <v>6285.5370000000003</v>
      </c>
      <c r="N3464">
        <v>5.91E-2</v>
      </c>
      <c r="O3464">
        <v>4.6349999999999998</v>
      </c>
      <c r="P3464">
        <v>6.8000000000000005E-2</v>
      </c>
      <c r="Q3464">
        <v>106037.79700000001</v>
      </c>
      <c r="R3464" t="s">
        <v>333</v>
      </c>
      <c r="T3464" t="s">
        <v>46</v>
      </c>
      <c r="V3464" t="s">
        <v>84</v>
      </c>
      <c r="W3464" t="s">
        <v>51</v>
      </c>
      <c r="Y3464" t="s">
        <v>147</v>
      </c>
    </row>
    <row r="3465" spans="1:25" x14ac:dyDescent="0.45">
      <c r="A3465" t="s">
        <v>335</v>
      </c>
      <c r="B3465" t="s">
        <v>336</v>
      </c>
      <c r="C3465">
        <v>2480</v>
      </c>
      <c r="D3465">
        <v>4</v>
      </c>
      <c r="F3465">
        <v>2019</v>
      </c>
      <c r="G3465">
        <v>53</v>
      </c>
      <c r="H3465">
        <v>49.23</v>
      </c>
      <c r="I3465">
        <v>3956.8</v>
      </c>
      <c r="K3465">
        <v>1.2E-2</v>
      </c>
      <c r="L3465">
        <v>8.9999999999999998E-4</v>
      </c>
      <c r="M3465">
        <v>2265.7939999999999</v>
      </c>
      <c r="N3465">
        <v>5.8000000000000003E-2</v>
      </c>
      <c r="O3465">
        <v>1.9550000000000001</v>
      </c>
      <c r="P3465">
        <v>6.3299999999999995E-2</v>
      </c>
      <c r="Q3465">
        <v>38219.042000000001</v>
      </c>
      <c r="R3465" t="s">
        <v>333</v>
      </c>
      <c r="T3465" t="s">
        <v>46</v>
      </c>
      <c r="V3465" t="s">
        <v>84</v>
      </c>
      <c r="W3465" t="s">
        <v>51</v>
      </c>
      <c r="Y3465" t="s">
        <v>147</v>
      </c>
    </row>
    <row r="3466" spans="1:25" x14ac:dyDescent="0.45">
      <c r="A3466" t="s">
        <v>335</v>
      </c>
      <c r="B3466" t="s">
        <v>336</v>
      </c>
      <c r="C3466">
        <v>2480</v>
      </c>
      <c r="D3466">
        <v>4</v>
      </c>
      <c r="F3466">
        <v>2020</v>
      </c>
      <c r="G3466">
        <v>98</v>
      </c>
      <c r="H3466">
        <v>95.38</v>
      </c>
      <c r="I3466">
        <v>7469.58</v>
      </c>
      <c r="K3466">
        <v>2.3E-2</v>
      </c>
      <c r="L3466">
        <v>8.9999999999999998E-4</v>
      </c>
      <c r="M3466">
        <v>4450.8720000000003</v>
      </c>
      <c r="N3466">
        <v>5.91E-2</v>
      </c>
      <c r="O3466">
        <v>3.3340000000000001</v>
      </c>
      <c r="P3466">
        <v>6.8099999999999994E-2</v>
      </c>
      <c r="Q3466">
        <v>75081.717000000004</v>
      </c>
      <c r="R3466" t="s">
        <v>333</v>
      </c>
      <c r="T3466" t="s">
        <v>46</v>
      </c>
      <c r="V3466" t="s">
        <v>84</v>
      </c>
      <c r="W3466" t="s">
        <v>51</v>
      </c>
      <c r="Y3466" t="s">
        <v>147</v>
      </c>
    </row>
    <row r="3467" spans="1:25" x14ac:dyDescent="0.45">
      <c r="A3467" t="s">
        <v>335</v>
      </c>
      <c r="B3467" t="s">
        <v>336</v>
      </c>
      <c r="C3467">
        <v>2480</v>
      </c>
      <c r="D3467">
        <v>4</v>
      </c>
      <c r="F3467">
        <v>2021</v>
      </c>
      <c r="G3467">
        <v>97</v>
      </c>
      <c r="H3467">
        <v>95.25</v>
      </c>
      <c r="I3467">
        <v>7346.24</v>
      </c>
      <c r="K3467">
        <v>2.1999999999999999E-2</v>
      </c>
      <c r="L3467">
        <v>1E-3</v>
      </c>
      <c r="M3467">
        <v>4297.567</v>
      </c>
      <c r="N3467">
        <v>5.91E-2</v>
      </c>
      <c r="O3467">
        <v>3.677</v>
      </c>
      <c r="P3467">
        <v>7.5999999999999998E-2</v>
      </c>
      <c r="Q3467">
        <v>72488.748999999996</v>
      </c>
      <c r="R3467" t="s">
        <v>333</v>
      </c>
      <c r="T3467" t="s">
        <v>46</v>
      </c>
      <c r="V3467" t="s">
        <v>84</v>
      </c>
      <c r="W3467" t="s">
        <v>51</v>
      </c>
      <c r="Y3467" t="s">
        <v>152</v>
      </c>
    </row>
    <row r="3468" spans="1:25" x14ac:dyDescent="0.45">
      <c r="A3468" t="s">
        <v>335</v>
      </c>
      <c r="B3468" t="s">
        <v>336</v>
      </c>
      <c r="C3468">
        <v>2480</v>
      </c>
      <c r="D3468">
        <v>4</v>
      </c>
      <c r="F3468">
        <v>2022</v>
      </c>
      <c r="G3468">
        <v>155</v>
      </c>
      <c r="H3468">
        <v>145.1</v>
      </c>
      <c r="I3468">
        <v>7914.91</v>
      </c>
      <c r="K3468">
        <v>2.5999999999999999E-2</v>
      </c>
      <c r="L3468">
        <v>8.9999999999999998E-4</v>
      </c>
      <c r="M3468">
        <v>5071.8239999999996</v>
      </c>
      <c r="N3468">
        <v>5.8000000000000003E-2</v>
      </c>
      <c r="O3468">
        <v>3.125</v>
      </c>
      <c r="P3468">
        <v>5.2600000000000001E-2</v>
      </c>
      <c r="Q3468">
        <v>85556.345000000001</v>
      </c>
      <c r="R3468" t="s">
        <v>333</v>
      </c>
      <c r="T3468" t="s">
        <v>46</v>
      </c>
      <c r="V3468" t="s">
        <v>84</v>
      </c>
      <c r="W3468" t="s">
        <v>51</v>
      </c>
      <c r="Y3468" t="s">
        <v>152</v>
      </c>
    </row>
    <row r="3469" spans="1:25" x14ac:dyDescent="0.45">
      <c r="A3469" t="s">
        <v>335</v>
      </c>
      <c r="B3469" t="s">
        <v>336</v>
      </c>
      <c r="C3469">
        <v>2480</v>
      </c>
      <c r="D3469">
        <v>4</v>
      </c>
      <c r="F3469">
        <v>2023</v>
      </c>
      <c r="G3469">
        <v>201</v>
      </c>
      <c r="H3469">
        <v>195.17</v>
      </c>
      <c r="I3469">
        <v>12189.06</v>
      </c>
      <c r="K3469">
        <v>3.9E-2</v>
      </c>
      <c r="L3469">
        <v>8.9999999999999998E-4</v>
      </c>
      <c r="M3469">
        <v>7522.67</v>
      </c>
      <c r="N3469">
        <v>5.8799999999999998E-2</v>
      </c>
      <c r="O3469">
        <v>4.1609999999999996</v>
      </c>
      <c r="P3469">
        <v>5.4399999999999997E-2</v>
      </c>
      <c r="Q3469">
        <v>126906.986</v>
      </c>
      <c r="R3469" t="s">
        <v>333</v>
      </c>
      <c r="T3469" t="s">
        <v>46</v>
      </c>
      <c r="V3469" t="s">
        <v>84</v>
      </c>
      <c r="W3469" t="s">
        <v>51</v>
      </c>
      <c r="Y3469" t="s">
        <v>152</v>
      </c>
    </row>
    <row r="3470" spans="1:25" x14ac:dyDescent="0.45">
      <c r="A3470" t="s">
        <v>335</v>
      </c>
      <c r="B3470" t="s">
        <v>336</v>
      </c>
      <c r="C3470">
        <v>2480</v>
      </c>
      <c r="D3470">
        <v>4</v>
      </c>
      <c r="F3470">
        <v>2024</v>
      </c>
      <c r="G3470">
        <v>83</v>
      </c>
      <c r="H3470">
        <v>81.45</v>
      </c>
      <c r="I3470">
        <v>4674.4399999999996</v>
      </c>
      <c r="K3470">
        <v>1.4E-2</v>
      </c>
      <c r="L3470">
        <v>8.9999999999999998E-4</v>
      </c>
      <c r="M3470">
        <v>2841.98</v>
      </c>
      <c r="N3470">
        <v>5.8999999999999997E-2</v>
      </c>
      <c r="O3470">
        <v>1.3859999999999999</v>
      </c>
      <c r="P3470">
        <v>4.2299999999999997E-2</v>
      </c>
      <c r="Q3470">
        <v>47946.534</v>
      </c>
      <c r="R3470" t="s">
        <v>333</v>
      </c>
      <c r="T3470" t="s">
        <v>46</v>
      </c>
      <c r="V3470" t="s">
        <v>84</v>
      </c>
      <c r="W3470" t="s">
        <v>51</v>
      </c>
      <c r="Y3470" t="s">
        <v>152</v>
      </c>
    </row>
    <row r="3471" spans="1:25" x14ac:dyDescent="0.45">
      <c r="A3471" t="s">
        <v>335</v>
      </c>
      <c r="B3471" t="s">
        <v>337</v>
      </c>
      <c r="C3471">
        <v>2490</v>
      </c>
      <c r="D3471">
        <v>20</v>
      </c>
      <c r="E3471" t="s">
        <v>338</v>
      </c>
      <c r="F3471">
        <v>2009</v>
      </c>
      <c r="G3471">
        <v>4639</v>
      </c>
      <c r="H3471">
        <v>4622.75</v>
      </c>
      <c r="I3471">
        <v>522001</v>
      </c>
      <c r="K3471">
        <v>1.601</v>
      </c>
      <c r="L3471">
        <v>1E-3</v>
      </c>
      <c r="M3471">
        <v>317310.59999999998</v>
      </c>
      <c r="N3471">
        <v>5.8999999999999997E-2</v>
      </c>
      <c r="O3471">
        <v>205.41200000000001</v>
      </c>
      <c r="P3471">
        <v>7.4700000000000003E-2</v>
      </c>
      <c r="Q3471">
        <v>5337776.55</v>
      </c>
      <c r="R3471" t="s">
        <v>333</v>
      </c>
      <c r="T3471" t="s">
        <v>63</v>
      </c>
      <c r="Y3471" t="s">
        <v>107</v>
      </c>
    </row>
    <row r="3472" spans="1:25" x14ac:dyDescent="0.45">
      <c r="A3472" t="s">
        <v>335</v>
      </c>
      <c r="B3472" t="s">
        <v>337</v>
      </c>
      <c r="C3472">
        <v>2490</v>
      </c>
      <c r="D3472">
        <v>20</v>
      </c>
      <c r="E3472" t="s">
        <v>338</v>
      </c>
      <c r="F3472">
        <v>2010</v>
      </c>
      <c r="G3472">
        <v>4686</v>
      </c>
      <c r="H3472">
        <v>4670.5</v>
      </c>
      <c r="I3472">
        <v>588418.5</v>
      </c>
      <c r="K3472">
        <v>1.8129999999999999</v>
      </c>
      <c r="L3472">
        <v>1E-3</v>
      </c>
      <c r="M3472">
        <v>359104.6</v>
      </c>
      <c r="N3472">
        <v>5.91E-2</v>
      </c>
      <c r="O3472">
        <v>259.03699999999998</v>
      </c>
      <c r="P3472">
        <v>7.6100000000000001E-2</v>
      </c>
      <c r="Q3472">
        <v>6042045.1749999998</v>
      </c>
      <c r="R3472" t="s">
        <v>333</v>
      </c>
      <c r="T3472" t="s">
        <v>63</v>
      </c>
      <c r="Y3472" t="s">
        <v>107</v>
      </c>
    </row>
    <row r="3473" spans="1:25" x14ac:dyDescent="0.45">
      <c r="A3473" t="s">
        <v>335</v>
      </c>
      <c r="B3473" t="s">
        <v>337</v>
      </c>
      <c r="C3473">
        <v>2490</v>
      </c>
      <c r="D3473">
        <v>20</v>
      </c>
      <c r="E3473" t="s">
        <v>338</v>
      </c>
      <c r="F3473">
        <v>2011</v>
      </c>
      <c r="G3473">
        <v>7878</v>
      </c>
      <c r="H3473">
        <v>7869</v>
      </c>
      <c r="I3473">
        <v>1026523</v>
      </c>
      <c r="K3473">
        <v>3.242</v>
      </c>
      <c r="L3473">
        <v>1E-3</v>
      </c>
      <c r="M3473">
        <v>642301.375</v>
      </c>
      <c r="N3473">
        <v>5.8999999999999997E-2</v>
      </c>
      <c r="O3473">
        <v>497.79399999999998</v>
      </c>
      <c r="P3473">
        <v>8.5699999999999998E-2</v>
      </c>
      <c r="Q3473">
        <v>10806563.225</v>
      </c>
      <c r="R3473" t="s">
        <v>333</v>
      </c>
      <c r="T3473" t="s">
        <v>63</v>
      </c>
      <c r="Y3473" t="s">
        <v>107</v>
      </c>
    </row>
    <row r="3474" spans="1:25" x14ac:dyDescent="0.45">
      <c r="A3474" t="s">
        <v>335</v>
      </c>
      <c r="B3474" t="s">
        <v>337</v>
      </c>
      <c r="C3474">
        <v>2490</v>
      </c>
      <c r="D3474">
        <v>20</v>
      </c>
      <c r="E3474" t="s">
        <v>338</v>
      </c>
      <c r="F3474">
        <v>2012</v>
      </c>
      <c r="G3474">
        <v>7709</v>
      </c>
      <c r="H3474">
        <v>7701.75</v>
      </c>
      <c r="I3474">
        <v>1126598.75</v>
      </c>
      <c r="K3474">
        <v>3.5510000000000002</v>
      </c>
      <c r="L3474">
        <v>1E-3</v>
      </c>
      <c r="M3474">
        <v>703488.07499999995</v>
      </c>
      <c r="N3474">
        <v>5.8999999999999997E-2</v>
      </c>
      <c r="O3474">
        <v>496.483</v>
      </c>
      <c r="P3474">
        <v>7.8700000000000006E-2</v>
      </c>
      <c r="Q3474">
        <v>11836962.75</v>
      </c>
      <c r="R3474" t="s">
        <v>333</v>
      </c>
      <c r="T3474" t="s">
        <v>63</v>
      </c>
      <c r="Y3474" t="s">
        <v>107</v>
      </c>
    </row>
    <row r="3475" spans="1:25" x14ac:dyDescent="0.45">
      <c r="A3475" t="s">
        <v>335</v>
      </c>
      <c r="B3475" t="s">
        <v>337</v>
      </c>
      <c r="C3475">
        <v>2490</v>
      </c>
      <c r="D3475">
        <v>20</v>
      </c>
      <c r="E3475" t="s">
        <v>338</v>
      </c>
      <c r="F3475">
        <v>2013</v>
      </c>
      <c r="G3475">
        <v>5547</v>
      </c>
      <c r="H3475">
        <v>5536.75</v>
      </c>
      <c r="I3475">
        <v>740888.25</v>
      </c>
      <c r="K3475">
        <v>2.2429999999999999</v>
      </c>
      <c r="L3475">
        <v>1E-3</v>
      </c>
      <c r="M3475">
        <v>444622.1</v>
      </c>
      <c r="N3475">
        <v>5.8999999999999997E-2</v>
      </c>
      <c r="O3475">
        <v>293.673</v>
      </c>
      <c r="P3475">
        <v>7.5700000000000003E-2</v>
      </c>
      <c r="Q3475">
        <v>7481569.6749999998</v>
      </c>
      <c r="R3475" t="s">
        <v>333</v>
      </c>
      <c r="T3475" t="s">
        <v>63</v>
      </c>
      <c r="Y3475" t="s">
        <v>107</v>
      </c>
    </row>
    <row r="3476" spans="1:25" x14ac:dyDescent="0.45">
      <c r="A3476" t="s">
        <v>335</v>
      </c>
      <c r="B3476" t="s">
        <v>337</v>
      </c>
      <c r="C3476">
        <v>2490</v>
      </c>
      <c r="D3476">
        <v>20</v>
      </c>
      <c r="E3476" t="s">
        <v>338</v>
      </c>
      <c r="F3476">
        <v>2014</v>
      </c>
      <c r="G3476">
        <v>6344</v>
      </c>
      <c r="H3476">
        <v>6304.97</v>
      </c>
      <c r="I3476">
        <v>863684.27</v>
      </c>
      <c r="K3476">
        <v>2.629</v>
      </c>
      <c r="L3476">
        <v>1E-3</v>
      </c>
      <c r="M3476">
        <v>520750.82500000001</v>
      </c>
      <c r="N3476">
        <v>5.8999999999999997E-2</v>
      </c>
      <c r="O3476">
        <v>345.339</v>
      </c>
      <c r="P3476">
        <v>7.2099999999999997E-2</v>
      </c>
      <c r="Q3476">
        <v>8762706.7689999994</v>
      </c>
      <c r="R3476" t="s">
        <v>333</v>
      </c>
      <c r="T3476" t="s">
        <v>63</v>
      </c>
      <c r="Y3476" t="s">
        <v>107</v>
      </c>
    </row>
    <row r="3477" spans="1:25" x14ac:dyDescent="0.45">
      <c r="A3477" t="s">
        <v>335</v>
      </c>
      <c r="B3477" t="s">
        <v>337</v>
      </c>
      <c r="C3477">
        <v>2490</v>
      </c>
      <c r="D3477">
        <v>20</v>
      </c>
      <c r="E3477" t="s">
        <v>338</v>
      </c>
      <c r="F3477">
        <v>2015</v>
      </c>
      <c r="G3477">
        <v>5673</v>
      </c>
      <c r="H3477">
        <v>5651.08</v>
      </c>
      <c r="I3477">
        <v>785199.11</v>
      </c>
      <c r="K3477">
        <v>2.3809999999999998</v>
      </c>
      <c r="L3477">
        <v>1E-3</v>
      </c>
      <c r="M3477">
        <v>471708.413</v>
      </c>
      <c r="N3477">
        <v>5.8999999999999997E-2</v>
      </c>
      <c r="O3477">
        <v>262.26299999999998</v>
      </c>
      <c r="P3477">
        <v>5.8500000000000003E-2</v>
      </c>
      <c r="Q3477">
        <v>7937412.3930000002</v>
      </c>
      <c r="R3477" t="s">
        <v>333</v>
      </c>
      <c r="T3477" t="s">
        <v>63</v>
      </c>
      <c r="Y3477" t="s">
        <v>146</v>
      </c>
    </row>
    <row r="3478" spans="1:25" x14ac:dyDescent="0.45">
      <c r="A3478" t="s">
        <v>335</v>
      </c>
      <c r="B3478" t="s">
        <v>337</v>
      </c>
      <c r="C3478">
        <v>2490</v>
      </c>
      <c r="D3478">
        <v>20</v>
      </c>
      <c r="E3478" t="s">
        <v>338</v>
      </c>
      <c r="F3478">
        <v>2016</v>
      </c>
      <c r="G3478">
        <v>5219</v>
      </c>
      <c r="H3478">
        <v>5197.1000000000004</v>
      </c>
      <c r="I3478">
        <v>716102.23</v>
      </c>
      <c r="K3478">
        <v>2.1800000000000002</v>
      </c>
      <c r="L3478">
        <v>1E-3</v>
      </c>
      <c r="M3478">
        <v>431918.66700000002</v>
      </c>
      <c r="N3478">
        <v>5.8999999999999997E-2</v>
      </c>
      <c r="O3478">
        <v>242.09700000000001</v>
      </c>
      <c r="P3478">
        <v>5.8700000000000002E-2</v>
      </c>
      <c r="Q3478">
        <v>7267905.8370000003</v>
      </c>
      <c r="R3478" t="s">
        <v>333</v>
      </c>
      <c r="T3478" t="s">
        <v>63</v>
      </c>
      <c r="Y3478" t="s">
        <v>146</v>
      </c>
    </row>
    <row r="3479" spans="1:25" x14ac:dyDescent="0.45">
      <c r="A3479" t="s">
        <v>335</v>
      </c>
      <c r="B3479" t="s">
        <v>337</v>
      </c>
      <c r="C3479">
        <v>2490</v>
      </c>
      <c r="D3479">
        <v>20</v>
      </c>
      <c r="E3479" t="s">
        <v>338</v>
      </c>
      <c r="F3479">
        <v>2017</v>
      </c>
      <c r="G3479">
        <v>5181</v>
      </c>
      <c r="H3479">
        <v>5138.58</v>
      </c>
      <c r="I3479">
        <v>613502.80000000005</v>
      </c>
      <c r="K3479">
        <v>1.923</v>
      </c>
      <c r="L3479">
        <v>1E-3</v>
      </c>
      <c r="M3479">
        <v>380924.223</v>
      </c>
      <c r="N3479">
        <v>5.8999999999999997E-2</v>
      </c>
      <c r="O3479">
        <v>185.124</v>
      </c>
      <c r="P3479">
        <v>5.2600000000000001E-2</v>
      </c>
      <c r="Q3479">
        <v>6409792.1770000001</v>
      </c>
      <c r="R3479" t="s">
        <v>333</v>
      </c>
      <c r="T3479" t="s">
        <v>63</v>
      </c>
      <c r="Y3479" t="s">
        <v>147</v>
      </c>
    </row>
    <row r="3480" spans="1:25" x14ac:dyDescent="0.45">
      <c r="A3480" t="s">
        <v>335</v>
      </c>
      <c r="B3480" t="s">
        <v>337</v>
      </c>
      <c r="C3480">
        <v>2490</v>
      </c>
      <c r="D3480">
        <v>20</v>
      </c>
      <c r="E3480" t="s">
        <v>338</v>
      </c>
      <c r="F3480">
        <v>2018</v>
      </c>
      <c r="G3480">
        <v>4141</v>
      </c>
      <c r="H3480">
        <v>4079.62</v>
      </c>
      <c r="I3480">
        <v>512132.27</v>
      </c>
      <c r="K3480">
        <v>1.617</v>
      </c>
      <c r="L3480">
        <v>1E-3</v>
      </c>
      <c r="M3480">
        <v>320240.75400000002</v>
      </c>
      <c r="N3480">
        <v>5.8999999999999997E-2</v>
      </c>
      <c r="O3480">
        <v>170.46700000000001</v>
      </c>
      <c r="P3480">
        <v>5.7000000000000002E-2</v>
      </c>
      <c r="Q3480">
        <v>5388720.1749999998</v>
      </c>
      <c r="R3480" t="s">
        <v>333</v>
      </c>
      <c r="T3480" t="s">
        <v>63</v>
      </c>
      <c r="Y3480" t="s">
        <v>147</v>
      </c>
    </row>
    <row r="3481" spans="1:25" x14ac:dyDescent="0.45">
      <c r="A3481" t="s">
        <v>335</v>
      </c>
      <c r="B3481" t="s">
        <v>337</v>
      </c>
      <c r="C3481">
        <v>2490</v>
      </c>
      <c r="D3481">
        <v>20</v>
      </c>
      <c r="E3481" t="s">
        <v>338</v>
      </c>
      <c r="F3481">
        <v>2019</v>
      </c>
      <c r="G3481">
        <v>6524</v>
      </c>
      <c r="H3481">
        <v>6501.17</v>
      </c>
      <c r="I3481">
        <v>756429.21</v>
      </c>
      <c r="K3481">
        <v>2.456</v>
      </c>
      <c r="L3481">
        <v>1E-3</v>
      </c>
      <c r="M3481">
        <v>486492.81800000003</v>
      </c>
      <c r="N3481">
        <v>5.8999999999999997E-2</v>
      </c>
      <c r="O3481">
        <v>231.26</v>
      </c>
      <c r="P3481">
        <v>5.0299999999999997E-2</v>
      </c>
      <c r="Q3481">
        <v>8186363.3870000001</v>
      </c>
      <c r="R3481" t="s">
        <v>333</v>
      </c>
      <c r="T3481" t="s">
        <v>63</v>
      </c>
      <c r="Y3481" t="s">
        <v>147</v>
      </c>
    </row>
    <row r="3482" spans="1:25" x14ac:dyDescent="0.45">
      <c r="A3482" t="s">
        <v>335</v>
      </c>
      <c r="B3482" t="s">
        <v>337</v>
      </c>
      <c r="C3482">
        <v>2490</v>
      </c>
      <c r="D3482">
        <v>20</v>
      </c>
      <c r="E3482" t="s">
        <v>338</v>
      </c>
      <c r="F3482">
        <v>2020</v>
      </c>
      <c r="G3482">
        <v>4315</v>
      </c>
      <c r="H3482">
        <v>4300.8</v>
      </c>
      <c r="I3482">
        <v>542989.99</v>
      </c>
      <c r="K3482">
        <v>1.724</v>
      </c>
      <c r="L3482">
        <v>1E-3</v>
      </c>
      <c r="M3482">
        <v>341469.42200000002</v>
      </c>
      <c r="N3482">
        <v>5.8999999999999997E-2</v>
      </c>
      <c r="O3482">
        <v>174.52</v>
      </c>
      <c r="P3482">
        <v>5.33E-2</v>
      </c>
      <c r="Q3482">
        <v>5745830.7470000004</v>
      </c>
      <c r="R3482" t="s">
        <v>333</v>
      </c>
      <c r="T3482" t="s">
        <v>63</v>
      </c>
      <c r="Y3482" t="s">
        <v>147</v>
      </c>
    </row>
    <row r="3483" spans="1:25" x14ac:dyDescent="0.45">
      <c r="A3483" t="s">
        <v>335</v>
      </c>
      <c r="B3483" t="s">
        <v>337</v>
      </c>
      <c r="C3483">
        <v>2490</v>
      </c>
      <c r="D3483">
        <v>20</v>
      </c>
      <c r="E3483" t="s">
        <v>338</v>
      </c>
      <c r="F3483">
        <v>2021</v>
      </c>
      <c r="G3483">
        <v>5594</v>
      </c>
      <c r="H3483">
        <v>5574.43</v>
      </c>
      <c r="I3483">
        <v>768070.99</v>
      </c>
      <c r="K3483">
        <v>2.3849999999999998</v>
      </c>
      <c r="L3483">
        <v>1E-3</v>
      </c>
      <c r="M3483">
        <v>472345.065</v>
      </c>
      <c r="N3483">
        <v>5.8999999999999997E-2</v>
      </c>
      <c r="O3483">
        <v>276.173</v>
      </c>
      <c r="P3483">
        <v>6.1699999999999998E-2</v>
      </c>
      <c r="Q3483">
        <v>7948068.9639999997</v>
      </c>
      <c r="R3483" t="s">
        <v>333</v>
      </c>
      <c r="T3483" t="s">
        <v>63</v>
      </c>
      <c r="Y3483" t="s">
        <v>152</v>
      </c>
    </row>
    <row r="3484" spans="1:25" x14ac:dyDescent="0.45">
      <c r="A3484" t="s">
        <v>335</v>
      </c>
      <c r="B3484" t="s">
        <v>337</v>
      </c>
      <c r="C3484">
        <v>2490</v>
      </c>
      <c r="D3484">
        <v>20</v>
      </c>
      <c r="E3484" t="s">
        <v>338</v>
      </c>
      <c r="F3484">
        <v>2022</v>
      </c>
      <c r="G3484">
        <v>5571</v>
      </c>
      <c r="H3484">
        <v>5551.12</v>
      </c>
      <c r="I3484">
        <v>718428.43</v>
      </c>
      <c r="K3484">
        <v>2.2829999999999999</v>
      </c>
      <c r="L3484">
        <v>1E-3</v>
      </c>
      <c r="M3484">
        <v>452211.58500000002</v>
      </c>
      <c r="N3484">
        <v>5.8999999999999997E-2</v>
      </c>
      <c r="O3484">
        <v>286.80099999999999</v>
      </c>
      <c r="P3484">
        <v>6.6900000000000001E-2</v>
      </c>
      <c r="Q3484">
        <v>7609291.8099999996</v>
      </c>
      <c r="R3484" t="s">
        <v>333</v>
      </c>
      <c r="T3484" t="s">
        <v>63</v>
      </c>
      <c r="Y3484" t="s">
        <v>152</v>
      </c>
    </row>
    <row r="3485" spans="1:25" x14ac:dyDescent="0.45">
      <c r="A3485" t="s">
        <v>335</v>
      </c>
      <c r="B3485" t="s">
        <v>337</v>
      </c>
      <c r="C3485">
        <v>2490</v>
      </c>
      <c r="D3485">
        <v>20</v>
      </c>
      <c r="E3485" t="s">
        <v>338</v>
      </c>
      <c r="F3485">
        <v>2023</v>
      </c>
      <c r="G3485">
        <v>6438</v>
      </c>
      <c r="H3485">
        <v>6415.99</v>
      </c>
      <c r="I3485">
        <v>869132.14</v>
      </c>
      <c r="K3485">
        <v>2.7189999999999999</v>
      </c>
      <c r="L3485">
        <v>1E-3</v>
      </c>
      <c r="M3485">
        <v>538586.83600000001</v>
      </c>
      <c r="N3485">
        <v>5.8999999999999997E-2</v>
      </c>
      <c r="O3485">
        <v>300.99400000000003</v>
      </c>
      <c r="P3485">
        <v>6.0999999999999999E-2</v>
      </c>
      <c r="Q3485">
        <v>9062772.443</v>
      </c>
      <c r="R3485" t="s">
        <v>333</v>
      </c>
      <c r="T3485" t="s">
        <v>63</v>
      </c>
      <c r="Y3485" t="s">
        <v>152</v>
      </c>
    </row>
    <row r="3486" spans="1:25" x14ac:dyDescent="0.45">
      <c r="A3486" t="s">
        <v>335</v>
      </c>
      <c r="B3486" t="s">
        <v>337</v>
      </c>
      <c r="C3486">
        <v>2490</v>
      </c>
      <c r="D3486">
        <v>20</v>
      </c>
      <c r="E3486" t="s">
        <v>338</v>
      </c>
      <c r="F3486">
        <v>2024</v>
      </c>
      <c r="G3486">
        <v>2536</v>
      </c>
      <c r="H3486">
        <v>2532</v>
      </c>
      <c r="I3486">
        <v>295742.34000000003</v>
      </c>
      <c r="K3486">
        <v>0.94099999999999995</v>
      </c>
      <c r="L3486">
        <v>1E-3</v>
      </c>
      <c r="M3486">
        <v>186389.226</v>
      </c>
      <c r="N3486">
        <v>5.8999999999999997E-2</v>
      </c>
      <c r="O3486">
        <v>97.147999999999996</v>
      </c>
      <c r="P3486">
        <v>5.8999999999999997E-2</v>
      </c>
      <c r="Q3486">
        <v>3136378.3259999999</v>
      </c>
      <c r="R3486" t="s">
        <v>333</v>
      </c>
      <c r="T3486" t="s">
        <v>63</v>
      </c>
      <c r="Y3486" t="s">
        <v>152</v>
      </c>
    </row>
    <row r="3487" spans="1:25" x14ac:dyDescent="0.45">
      <c r="A3487" t="s">
        <v>335</v>
      </c>
      <c r="B3487" t="s">
        <v>337</v>
      </c>
      <c r="C3487">
        <v>2490</v>
      </c>
      <c r="D3487">
        <v>30</v>
      </c>
      <c r="E3487" t="s">
        <v>338</v>
      </c>
      <c r="F3487">
        <v>2009</v>
      </c>
      <c r="G3487">
        <v>3079</v>
      </c>
      <c r="H3487">
        <v>3062</v>
      </c>
      <c r="I3487">
        <v>478776.5</v>
      </c>
      <c r="K3487">
        <v>1.591</v>
      </c>
      <c r="L3487">
        <v>1E-3</v>
      </c>
      <c r="M3487">
        <v>315244</v>
      </c>
      <c r="N3487">
        <v>5.8999999999999997E-2</v>
      </c>
      <c r="O3487">
        <v>257.661</v>
      </c>
      <c r="P3487">
        <v>9.3600000000000003E-2</v>
      </c>
      <c r="Q3487">
        <v>5304210.5999999996</v>
      </c>
      <c r="R3487" t="s">
        <v>333</v>
      </c>
      <c r="T3487" t="s">
        <v>46</v>
      </c>
      <c r="Y3487" t="s">
        <v>107</v>
      </c>
    </row>
    <row r="3488" spans="1:25" x14ac:dyDescent="0.45">
      <c r="A3488" t="s">
        <v>335</v>
      </c>
      <c r="B3488" t="s">
        <v>337</v>
      </c>
      <c r="C3488">
        <v>2490</v>
      </c>
      <c r="D3488">
        <v>30</v>
      </c>
      <c r="E3488" t="s">
        <v>338</v>
      </c>
      <c r="F3488">
        <v>2010</v>
      </c>
      <c r="G3488">
        <v>2492</v>
      </c>
      <c r="H3488">
        <v>2468.25</v>
      </c>
      <c r="I3488">
        <v>430916</v>
      </c>
      <c r="K3488">
        <v>1.353</v>
      </c>
      <c r="L3488">
        <v>1E-3</v>
      </c>
      <c r="M3488">
        <v>268077.95</v>
      </c>
      <c r="N3488">
        <v>5.8999999999999997E-2</v>
      </c>
      <c r="O3488">
        <v>213.685</v>
      </c>
      <c r="P3488">
        <v>8.5099999999999995E-2</v>
      </c>
      <c r="Q3488">
        <v>4510564.2</v>
      </c>
      <c r="R3488" t="s">
        <v>333</v>
      </c>
      <c r="T3488" t="s">
        <v>46</v>
      </c>
      <c r="Y3488" t="s">
        <v>107</v>
      </c>
    </row>
    <row r="3489" spans="1:25" x14ac:dyDescent="0.45">
      <c r="A3489" t="s">
        <v>335</v>
      </c>
      <c r="B3489" t="s">
        <v>337</v>
      </c>
      <c r="C3489">
        <v>2490</v>
      </c>
      <c r="D3489">
        <v>30</v>
      </c>
      <c r="E3489" t="s">
        <v>338</v>
      </c>
      <c r="F3489">
        <v>2011</v>
      </c>
      <c r="G3489">
        <v>3445</v>
      </c>
      <c r="H3489">
        <v>3422</v>
      </c>
      <c r="I3489">
        <v>667892.5</v>
      </c>
      <c r="K3489">
        <v>2.097</v>
      </c>
      <c r="L3489">
        <v>1E-3</v>
      </c>
      <c r="M3489">
        <v>415534.17499999999</v>
      </c>
      <c r="N3489">
        <v>5.8999999999999997E-2</v>
      </c>
      <c r="O3489">
        <v>330.96</v>
      </c>
      <c r="P3489">
        <v>9.0899999999999995E-2</v>
      </c>
      <c r="Q3489">
        <v>6991820.125</v>
      </c>
      <c r="R3489" t="s">
        <v>333</v>
      </c>
      <c r="T3489" t="s">
        <v>46</v>
      </c>
      <c r="Y3489" t="s">
        <v>107</v>
      </c>
    </row>
    <row r="3490" spans="1:25" x14ac:dyDescent="0.45">
      <c r="A3490" t="s">
        <v>335</v>
      </c>
      <c r="B3490" t="s">
        <v>337</v>
      </c>
      <c r="C3490">
        <v>2490</v>
      </c>
      <c r="D3490">
        <v>30</v>
      </c>
      <c r="E3490" t="s">
        <v>338</v>
      </c>
      <c r="F3490">
        <v>2012</v>
      </c>
      <c r="G3490">
        <v>2866</v>
      </c>
      <c r="H3490">
        <v>2850</v>
      </c>
      <c r="I3490">
        <v>617906</v>
      </c>
      <c r="K3490">
        <v>1.8720000000000001</v>
      </c>
      <c r="L3490">
        <v>1E-3</v>
      </c>
      <c r="M3490">
        <v>370791.3</v>
      </c>
      <c r="N3490">
        <v>5.8999999999999997E-2</v>
      </c>
      <c r="O3490">
        <v>276.69200000000001</v>
      </c>
      <c r="P3490">
        <v>8.5699999999999998E-2</v>
      </c>
      <c r="Q3490">
        <v>6239326.25</v>
      </c>
      <c r="R3490" t="s">
        <v>333</v>
      </c>
      <c r="T3490" t="s">
        <v>46</v>
      </c>
      <c r="Y3490" t="s">
        <v>107</v>
      </c>
    </row>
    <row r="3491" spans="1:25" x14ac:dyDescent="0.45">
      <c r="A3491" t="s">
        <v>335</v>
      </c>
      <c r="B3491" t="s">
        <v>337</v>
      </c>
      <c r="C3491">
        <v>2490</v>
      </c>
      <c r="D3491">
        <v>30</v>
      </c>
      <c r="E3491" t="s">
        <v>338</v>
      </c>
      <c r="F3491">
        <v>2013</v>
      </c>
      <c r="G3491">
        <v>3543</v>
      </c>
      <c r="H3491">
        <v>3527</v>
      </c>
      <c r="I3491">
        <v>748637.25</v>
      </c>
      <c r="K3491">
        <v>2.1640000000000001</v>
      </c>
      <c r="L3491">
        <v>1E-3</v>
      </c>
      <c r="M3491">
        <v>428873</v>
      </c>
      <c r="N3491">
        <v>5.8999999999999997E-2</v>
      </c>
      <c r="O3491">
        <v>326.44600000000003</v>
      </c>
      <c r="P3491">
        <v>8.7800000000000003E-2</v>
      </c>
      <c r="Q3491">
        <v>7216610.4500000002</v>
      </c>
      <c r="R3491" t="s">
        <v>333</v>
      </c>
      <c r="T3491" t="s">
        <v>46</v>
      </c>
      <c r="Y3491" t="s">
        <v>107</v>
      </c>
    </row>
    <row r="3492" spans="1:25" x14ac:dyDescent="0.45">
      <c r="A3492" t="s">
        <v>335</v>
      </c>
      <c r="B3492" t="s">
        <v>337</v>
      </c>
      <c r="C3492">
        <v>2490</v>
      </c>
      <c r="D3492">
        <v>30</v>
      </c>
      <c r="E3492" t="s">
        <v>338</v>
      </c>
      <c r="F3492">
        <v>2014</v>
      </c>
      <c r="G3492">
        <v>1831</v>
      </c>
      <c r="H3492">
        <v>1804.4</v>
      </c>
      <c r="I3492">
        <v>353106.19</v>
      </c>
      <c r="K3492">
        <v>1.0649999999999999</v>
      </c>
      <c r="L3492">
        <v>1E-3</v>
      </c>
      <c r="M3492">
        <v>210943.052</v>
      </c>
      <c r="N3492">
        <v>5.8999999999999997E-2</v>
      </c>
      <c r="O3492">
        <v>157.28800000000001</v>
      </c>
      <c r="P3492">
        <v>8.0399999999999999E-2</v>
      </c>
      <c r="Q3492">
        <v>3549474.4840000002</v>
      </c>
      <c r="R3492" t="s">
        <v>333</v>
      </c>
      <c r="T3492" t="s">
        <v>46</v>
      </c>
      <c r="Y3492" t="s">
        <v>107</v>
      </c>
    </row>
    <row r="3493" spans="1:25" x14ac:dyDescent="0.45">
      <c r="A3493" t="s">
        <v>335</v>
      </c>
      <c r="B3493" t="s">
        <v>337</v>
      </c>
      <c r="C3493">
        <v>2490</v>
      </c>
      <c r="D3493">
        <v>30</v>
      </c>
      <c r="E3493" t="s">
        <v>338</v>
      </c>
      <c r="F3493">
        <v>2015</v>
      </c>
      <c r="G3493">
        <v>2072</v>
      </c>
      <c r="H3493">
        <v>2042.87</v>
      </c>
      <c r="I3493">
        <v>375578.37</v>
      </c>
      <c r="K3493">
        <v>1.149</v>
      </c>
      <c r="L3493">
        <v>1E-3</v>
      </c>
      <c r="M3493">
        <v>227557.75700000001</v>
      </c>
      <c r="N3493">
        <v>5.91E-2</v>
      </c>
      <c r="O3493">
        <v>147.74700000000001</v>
      </c>
      <c r="P3493">
        <v>6.83E-2</v>
      </c>
      <c r="Q3493">
        <v>3829115.3369999998</v>
      </c>
      <c r="R3493" t="s">
        <v>333</v>
      </c>
      <c r="T3493" t="s">
        <v>46</v>
      </c>
      <c r="Y3493" t="s">
        <v>146</v>
      </c>
    </row>
    <row r="3494" spans="1:25" x14ac:dyDescent="0.45">
      <c r="A3494" t="s">
        <v>335</v>
      </c>
      <c r="B3494" t="s">
        <v>337</v>
      </c>
      <c r="C3494">
        <v>2490</v>
      </c>
      <c r="D3494">
        <v>30</v>
      </c>
      <c r="E3494" t="s">
        <v>338</v>
      </c>
      <c r="F3494">
        <v>2016</v>
      </c>
      <c r="G3494">
        <v>2552</v>
      </c>
      <c r="H3494">
        <v>2531.38</v>
      </c>
      <c r="I3494">
        <v>486438.9</v>
      </c>
      <c r="K3494">
        <v>1.526</v>
      </c>
      <c r="L3494">
        <v>1E-3</v>
      </c>
      <c r="M3494">
        <v>302295.88500000001</v>
      </c>
      <c r="N3494">
        <v>5.8999999999999997E-2</v>
      </c>
      <c r="O3494">
        <v>199.596</v>
      </c>
      <c r="P3494">
        <v>6.9900000000000004E-2</v>
      </c>
      <c r="Q3494">
        <v>5086696.0429999996</v>
      </c>
      <c r="R3494" t="s">
        <v>333</v>
      </c>
      <c r="T3494" t="s">
        <v>46</v>
      </c>
      <c r="Y3494" t="s">
        <v>146</v>
      </c>
    </row>
    <row r="3495" spans="1:25" x14ac:dyDescent="0.45">
      <c r="A3495" t="s">
        <v>335</v>
      </c>
      <c r="B3495" t="s">
        <v>337</v>
      </c>
      <c r="C3495">
        <v>2490</v>
      </c>
      <c r="D3495">
        <v>30</v>
      </c>
      <c r="E3495" t="s">
        <v>338</v>
      </c>
      <c r="F3495">
        <v>2017</v>
      </c>
      <c r="G3495">
        <v>1740</v>
      </c>
      <c r="H3495">
        <v>1723.94</v>
      </c>
      <c r="I3495">
        <v>282992.75</v>
      </c>
      <c r="K3495">
        <v>0.89600000000000002</v>
      </c>
      <c r="L3495">
        <v>1E-3</v>
      </c>
      <c r="M3495">
        <v>177387.16500000001</v>
      </c>
      <c r="N3495">
        <v>5.91E-2</v>
      </c>
      <c r="O3495">
        <v>116.35899999999999</v>
      </c>
      <c r="P3495">
        <v>7.0400000000000004E-2</v>
      </c>
      <c r="Q3495">
        <v>2984874.5789999999</v>
      </c>
      <c r="R3495" t="s">
        <v>333</v>
      </c>
      <c r="T3495" t="s">
        <v>46</v>
      </c>
      <c r="Y3495" t="s">
        <v>147</v>
      </c>
    </row>
    <row r="3496" spans="1:25" x14ac:dyDescent="0.45">
      <c r="A3496" t="s">
        <v>335</v>
      </c>
      <c r="B3496" t="s">
        <v>337</v>
      </c>
      <c r="C3496">
        <v>2490</v>
      </c>
      <c r="D3496">
        <v>30</v>
      </c>
      <c r="E3496" t="s">
        <v>338</v>
      </c>
      <c r="F3496">
        <v>2018</v>
      </c>
      <c r="G3496">
        <v>3297</v>
      </c>
      <c r="H3496">
        <v>3264.75</v>
      </c>
      <c r="I3496">
        <v>568725.4</v>
      </c>
      <c r="K3496">
        <v>1.8540000000000001</v>
      </c>
      <c r="L3496">
        <v>1E-3</v>
      </c>
      <c r="M3496">
        <v>367346.67599999998</v>
      </c>
      <c r="N3496">
        <v>5.8999999999999997E-2</v>
      </c>
      <c r="O3496">
        <v>220.86699999999999</v>
      </c>
      <c r="P3496">
        <v>6.6400000000000001E-2</v>
      </c>
      <c r="Q3496">
        <v>6181273.2939999998</v>
      </c>
      <c r="R3496" t="s">
        <v>333</v>
      </c>
      <c r="T3496" t="s">
        <v>46</v>
      </c>
      <c r="Y3496" t="s">
        <v>147</v>
      </c>
    </row>
    <row r="3497" spans="1:25" x14ac:dyDescent="0.45">
      <c r="A3497" t="s">
        <v>335</v>
      </c>
      <c r="B3497" t="s">
        <v>337</v>
      </c>
      <c r="C3497">
        <v>2490</v>
      </c>
      <c r="D3497">
        <v>30</v>
      </c>
      <c r="E3497" t="s">
        <v>338</v>
      </c>
      <c r="F3497">
        <v>2019</v>
      </c>
      <c r="G3497">
        <v>1300</v>
      </c>
      <c r="H3497">
        <v>1274.04</v>
      </c>
      <c r="I3497">
        <v>201520.82</v>
      </c>
      <c r="K3497">
        <v>0.66500000000000004</v>
      </c>
      <c r="L3497">
        <v>1E-3</v>
      </c>
      <c r="M3497">
        <v>131808.93799999999</v>
      </c>
      <c r="N3497">
        <v>5.91E-2</v>
      </c>
      <c r="O3497">
        <v>75.674999999999997</v>
      </c>
      <c r="P3497">
        <v>5.9900000000000002E-2</v>
      </c>
      <c r="Q3497">
        <v>2217931.523</v>
      </c>
      <c r="R3497" t="s">
        <v>333</v>
      </c>
      <c r="T3497" t="s">
        <v>46</v>
      </c>
      <c r="Y3497" t="s">
        <v>147</v>
      </c>
    </row>
    <row r="3498" spans="1:25" x14ac:dyDescent="0.45">
      <c r="A3498" t="s">
        <v>335</v>
      </c>
      <c r="B3498" t="s">
        <v>337</v>
      </c>
      <c r="C3498">
        <v>2490</v>
      </c>
      <c r="D3498">
        <v>30</v>
      </c>
      <c r="E3498" t="s">
        <v>338</v>
      </c>
      <c r="F3498">
        <v>2020</v>
      </c>
      <c r="G3498">
        <v>2466</v>
      </c>
      <c r="H3498">
        <v>2443.94</v>
      </c>
      <c r="I3498">
        <v>393890.22</v>
      </c>
      <c r="K3498">
        <v>1.3140000000000001</v>
      </c>
      <c r="L3498">
        <v>1E-3</v>
      </c>
      <c r="M3498">
        <v>260376.58799999999</v>
      </c>
      <c r="N3498">
        <v>5.8999999999999997E-2</v>
      </c>
      <c r="O3498">
        <v>149.28200000000001</v>
      </c>
      <c r="P3498">
        <v>6.2199999999999998E-2</v>
      </c>
      <c r="Q3498">
        <v>4381367.34</v>
      </c>
      <c r="R3498" t="s">
        <v>333</v>
      </c>
      <c r="T3498" t="s">
        <v>46</v>
      </c>
      <c r="Y3498" t="s">
        <v>147</v>
      </c>
    </row>
    <row r="3499" spans="1:25" x14ac:dyDescent="0.45">
      <c r="A3499" t="s">
        <v>335</v>
      </c>
      <c r="B3499" t="s">
        <v>337</v>
      </c>
      <c r="C3499">
        <v>2490</v>
      </c>
      <c r="D3499">
        <v>30</v>
      </c>
      <c r="E3499" t="s">
        <v>338</v>
      </c>
      <c r="F3499">
        <v>2021</v>
      </c>
      <c r="G3499">
        <v>978</v>
      </c>
      <c r="H3499">
        <v>947.55</v>
      </c>
      <c r="I3499">
        <v>173386.43</v>
      </c>
      <c r="K3499">
        <v>0.54500000000000004</v>
      </c>
      <c r="L3499">
        <v>1E-3</v>
      </c>
      <c r="M3499">
        <v>107918.198</v>
      </c>
      <c r="N3499">
        <v>5.91E-2</v>
      </c>
      <c r="O3499">
        <v>66.488</v>
      </c>
      <c r="P3499">
        <v>6.6699999999999995E-2</v>
      </c>
      <c r="Q3499">
        <v>1815954.7830000001</v>
      </c>
      <c r="R3499" t="s">
        <v>333</v>
      </c>
      <c r="T3499" t="s">
        <v>46</v>
      </c>
      <c r="Y3499" t="s">
        <v>152</v>
      </c>
    </row>
    <row r="3500" spans="1:25" x14ac:dyDescent="0.45">
      <c r="A3500" t="s">
        <v>335</v>
      </c>
      <c r="B3500" t="s">
        <v>337</v>
      </c>
      <c r="C3500">
        <v>2490</v>
      </c>
      <c r="D3500">
        <v>30</v>
      </c>
      <c r="E3500" t="s">
        <v>338</v>
      </c>
      <c r="F3500">
        <v>2022</v>
      </c>
      <c r="G3500">
        <v>1617</v>
      </c>
      <c r="H3500">
        <v>1600.71</v>
      </c>
      <c r="I3500">
        <v>315930.17</v>
      </c>
      <c r="K3500">
        <v>0.98599999999999999</v>
      </c>
      <c r="L3500">
        <v>1E-3</v>
      </c>
      <c r="M3500">
        <v>195258.62599999999</v>
      </c>
      <c r="N3500">
        <v>5.91E-2</v>
      </c>
      <c r="O3500">
        <v>140.393</v>
      </c>
      <c r="P3500">
        <v>7.4200000000000002E-2</v>
      </c>
      <c r="Q3500">
        <v>3285610.09</v>
      </c>
      <c r="R3500" t="s">
        <v>333</v>
      </c>
      <c r="T3500" t="s">
        <v>46</v>
      </c>
      <c r="Y3500" t="s">
        <v>152</v>
      </c>
    </row>
    <row r="3501" spans="1:25" x14ac:dyDescent="0.45">
      <c r="A3501" t="s">
        <v>335</v>
      </c>
      <c r="B3501" t="s">
        <v>337</v>
      </c>
      <c r="C3501">
        <v>2490</v>
      </c>
      <c r="D3501">
        <v>30</v>
      </c>
      <c r="E3501" t="s">
        <v>338</v>
      </c>
      <c r="F3501">
        <v>2023</v>
      </c>
      <c r="G3501">
        <v>1385</v>
      </c>
      <c r="H3501">
        <v>1368.2</v>
      </c>
      <c r="I3501">
        <v>248256.59</v>
      </c>
      <c r="K3501">
        <v>0.80700000000000005</v>
      </c>
      <c r="L3501">
        <v>1E-3</v>
      </c>
      <c r="M3501">
        <v>159931.1</v>
      </c>
      <c r="N3501">
        <v>5.91E-2</v>
      </c>
      <c r="O3501">
        <v>107.328</v>
      </c>
      <c r="P3501">
        <v>7.0999999999999994E-2</v>
      </c>
      <c r="Q3501">
        <v>2691165.023</v>
      </c>
      <c r="R3501" t="s">
        <v>333</v>
      </c>
      <c r="T3501" t="s">
        <v>46</v>
      </c>
      <c r="Y3501" t="s">
        <v>152</v>
      </c>
    </row>
    <row r="3502" spans="1:25" x14ac:dyDescent="0.45">
      <c r="A3502" t="s">
        <v>335</v>
      </c>
      <c r="B3502" t="s">
        <v>337</v>
      </c>
      <c r="C3502">
        <v>2490</v>
      </c>
      <c r="D3502">
        <v>30</v>
      </c>
      <c r="E3502" t="s">
        <v>338</v>
      </c>
      <c r="F3502">
        <v>2024</v>
      </c>
      <c r="G3502">
        <v>968</v>
      </c>
      <c r="H3502">
        <v>959.05</v>
      </c>
      <c r="I3502">
        <v>186263.23</v>
      </c>
      <c r="K3502">
        <v>0.60599999999999998</v>
      </c>
      <c r="L3502">
        <v>1E-3</v>
      </c>
      <c r="M3502">
        <v>119993.128</v>
      </c>
      <c r="N3502">
        <v>5.91E-2</v>
      </c>
      <c r="O3502">
        <v>88.466999999999999</v>
      </c>
      <c r="P3502">
        <v>7.8200000000000006E-2</v>
      </c>
      <c r="Q3502">
        <v>2019021.423</v>
      </c>
      <c r="R3502" t="s">
        <v>333</v>
      </c>
      <c r="T3502" t="s">
        <v>46</v>
      </c>
      <c r="Y3502" t="s">
        <v>152</v>
      </c>
    </row>
    <row r="3503" spans="1:25" x14ac:dyDescent="0.45">
      <c r="A3503" t="s">
        <v>335</v>
      </c>
      <c r="B3503" t="s">
        <v>337</v>
      </c>
      <c r="C3503">
        <v>2490</v>
      </c>
      <c r="D3503" t="s">
        <v>339</v>
      </c>
      <c r="F3503">
        <v>2009</v>
      </c>
      <c r="G3503">
        <v>49</v>
      </c>
      <c r="H3503">
        <v>49</v>
      </c>
      <c r="I3503">
        <v>735</v>
      </c>
      <c r="O3503">
        <v>1.97</v>
      </c>
      <c r="P3503">
        <v>0.34200000000000003</v>
      </c>
      <c r="Q3503">
        <v>11515</v>
      </c>
      <c r="R3503" t="s">
        <v>333</v>
      </c>
      <c r="T3503" t="s">
        <v>28</v>
      </c>
      <c r="Y3503" t="s">
        <v>29</v>
      </c>
    </row>
    <row r="3504" spans="1:25" x14ac:dyDescent="0.45">
      <c r="A3504" t="s">
        <v>335</v>
      </c>
      <c r="B3504" t="s">
        <v>337</v>
      </c>
      <c r="C3504">
        <v>2490</v>
      </c>
      <c r="D3504" t="s">
        <v>339</v>
      </c>
      <c r="F3504">
        <v>2010</v>
      </c>
      <c r="G3504">
        <v>72</v>
      </c>
      <c r="H3504">
        <v>59</v>
      </c>
      <c r="I3504">
        <v>885</v>
      </c>
      <c r="O3504">
        <v>2.3719999999999999</v>
      </c>
      <c r="P3504">
        <v>0.34200000000000003</v>
      </c>
      <c r="Q3504">
        <v>13865.9</v>
      </c>
      <c r="R3504" t="s">
        <v>333</v>
      </c>
      <c r="T3504" t="s">
        <v>28</v>
      </c>
      <c r="Y3504" t="s">
        <v>29</v>
      </c>
    </row>
    <row r="3505" spans="1:25" x14ac:dyDescent="0.45">
      <c r="A3505" t="s">
        <v>335</v>
      </c>
      <c r="B3505" t="s">
        <v>337</v>
      </c>
      <c r="C3505">
        <v>2490</v>
      </c>
      <c r="D3505" t="s">
        <v>339</v>
      </c>
      <c r="F3505">
        <v>2011</v>
      </c>
      <c r="G3505">
        <v>82</v>
      </c>
      <c r="H3505">
        <v>66.25</v>
      </c>
      <c r="I3505">
        <v>993.75</v>
      </c>
      <c r="O3505">
        <v>3.38</v>
      </c>
      <c r="P3505">
        <v>0.43540000000000001</v>
      </c>
      <c r="Q3505">
        <v>15569.6</v>
      </c>
      <c r="R3505" t="s">
        <v>333</v>
      </c>
      <c r="T3505" t="s">
        <v>28</v>
      </c>
      <c r="Y3505" t="s">
        <v>29</v>
      </c>
    </row>
    <row r="3506" spans="1:25" x14ac:dyDescent="0.45">
      <c r="A3506" t="s">
        <v>335</v>
      </c>
      <c r="B3506" t="s">
        <v>337</v>
      </c>
      <c r="C3506">
        <v>2490</v>
      </c>
      <c r="D3506" t="s">
        <v>339</v>
      </c>
      <c r="F3506">
        <v>2012</v>
      </c>
      <c r="G3506">
        <v>70</v>
      </c>
      <c r="H3506">
        <v>52.5</v>
      </c>
      <c r="I3506">
        <v>787.5</v>
      </c>
      <c r="O3506">
        <v>1.5860000000000001</v>
      </c>
      <c r="P3506">
        <v>0.25700000000000001</v>
      </c>
      <c r="Q3506">
        <v>12338.6</v>
      </c>
      <c r="R3506" t="s">
        <v>333</v>
      </c>
      <c r="T3506" t="s">
        <v>28</v>
      </c>
      <c r="Y3506" t="s">
        <v>29</v>
      </c>
    </row>
    <row r="3507" spans="1:25" x14ac:dyDescent="0.45">
      <c r="A3507" t="s">
        <v>335</v>
      </c>
      <c r="B3507" t="s">
        <v>337</v>
      </c>
      <c r="C3507">
        <v>2490</v>
      </c>
      <c r="D3507" t="s">
        <v>339</v>
      </c>
      <c r="F3507">
        <v>2013</v>
      </c>
      <c r="G3507">
        <v>63</v>
      </c>
      <c r="H3507">
        <v>50.75</v>
      </c>
      <c r="I3507">
        <v>761.25</v>
      </c>
      <c r="O3507">
        <v>1.5329999999999999</v>
      </c>
      <c r="P3507">
        <v>0.25700000000000001</v>
      </c>
      <c r="Q3507">
        <v>11927</v>
      </c>
      <c r="R3507" t="s">
        <v>333</v>
      </c>
      <c r="T3507" t="s">
        <v>28</v>
      </c>
      <c r="Y3507" t="s">
        <v>29</v>
      </c>
    </row>
    <row r="3508" spans="1:25" x14ac:dyDescent="0.45">
      <c r="A3508" t="s">
        <v>335</v>
      </c>
      <c r="B3508" t="s">
        <v>337</v>
      </c>
      <c r="C3508">
        <v>2490</v>
      </c>
      <c r="D3508" t="s">
        <v>339</v>
      </c>
      <c r="F3508">
        <v>2014</v>
      </c>
      <c r="G3508">
        <v>17</v>
      </c>
      <c r="H3508">
        <v>10</v>
      </c>
      <c r="I3508">
        <v>142.5</v>
      </c>
      <c r="O3508">
        <v>0.30199999999999999</v>
      </c>
      <c r="P3508">
        <v>0.25700000000000001</v>
      </c>
      <c r="Q3508">
        <v>2350.4</v>
      </c>
      <c r="R3508" t="s">
        <v>333</v>
      </c>
      <c r="T3508" t="s">
        <v>28</v>
      </c>
      <c r="Y3508" t="s">
        <v>29</v>
      </c>
    </row>
    <row r="3509" spans="1:25" x14ac:dyDescent="0.45">
      <c r="A3509" t="s">
        <v>335</v>
      </c>
      <c r="B3509" t="s">
        <v>337</v>
      </c>
      <c r="C3509">
        <v>2490</v>
      </c>
      <c r="D3509" t="s">
        <v>339</v>
      </c>
      <c r="F3509">
        <v>2015</v>
      </c>
      <c r="G3509">
        <v>34</v>
      </c>
      <c r="H3509">
        <v>31.75</v>
      </c>
      <c r="I3509">
        <v>476.25</v>
      </c>
      <c r="O3509">
        <v>0.95899999999999996</v>
      </c>
      <c r="P3509">
        <v>0.25700000000000001</v>
      </c>
      <c r="Q3509">
        <v>7461.5</v>
      </c>
      <c r="R3509" t="s">
        <v>333</v>
      </c>
      <c r="T3509" t="s">
        <v>28</v>
      </c>
      <c r="Y3509" t="s">
        <v>30</v>
      </c>
    </row>
    <row r="3510" spans="1:25" x14ac:dyDescent="0.45">
      <c r="A3510" t="s">
        <v>335</v>
      </c>
      <c r="B3510" t="s">
        <v>337</v>
      </c>
      <c r="C3510">
        <v>2490</v>
      </c>
      <c r="D3510" t="s">
        <v>339</v>
      </c>
      <c r="F3510">
        <v>2016</v>
      </c>
      <c r="G3510">
        <v>33</v>
      </c>
      <c r="H3510">
        <v>27.25</v>
      </c>
      <c r="I3510">
        <v>408.75</v>
      </c>
      <c r="O3510">
        <v>1.016</v>
      </c>
      <c r="P3510">
        <v>0.31530000000000002</v>
      </c>
      <c r="Q3510">
        <v>6404.2</v>
      </c>
      <c r="R3510" t="s">
        <v>333</v>
      </c>
      <c r="T3510" t="s">
        <v>28</v>
      </c>
      <c r="Y3510" t="s">
        <v>30</v>
      </c>
    </row>
    <row r="3511" spans="1:25" x14ac:dyDescent="0.45">
      <c r="A3511" t="s">
        <v>335</v>
      </c>
      <c r="B3511" t="s">
        <v>337</v>
      </c>
      <c r="C3511">
        <v>2490</v>
      </c>
      <c r="D3511" t="s">
        <v>339</v>
      </c>
      <c r="F3511">
        <v>2017</v>
      </c>
      <c r="G3511">
        <v>20</v>
      </c>
      <c r="H3511">
        <v>16.25</v>
      </c>
      <c r="I3511">
        <v>243.75</v>
      </c>
      <c r="O3511">
        <v>0.61699999999999999</v>
      </c>
      <c r="P3511">
        <v>0.32300000000000001</v>
      </c>
      <c r="Q3511">
        <v>3819</v>
      </c>
      <c r="R3511" t="s">
        <v>333</v>
      </c>
      <c r="T3511" t="s">
        <v>28</v>
      </c>
      <c r="Y3511" t="s">
        <v>30</v>
      </c>
    </row>
    <row r="3512" spans="1:25" x14ac:dyDescent="0.45">
      <c r="A3512" t="s">
        <v>335</v>
      </c>
      <c r="B3512" t="s">
        <v>337</v>
      </c>
      <c r="C3512">
        <v>2490</v>
      </c>
      <c r="D3512" t="s">
        <v>339</v>
      </c>
      <c r="F3512">
        <v>2018</v>
      </c>
      <c r="G3512">
        <v>58</v>
      </c>
      <c r="H3512">
        <v>50.75</v>
      </c>
      <c r="I3512">
        <v>761.25</v>
      </c>
      <c r="O3512">
        <v>1.9259999999999999</v>
      </c>
      <c r="P3512">
        <v>0.32300000000000001</v>
      </c>
      <c r="Q3512">
        <v>11926.7</v>
      </c>
      <c r="R3512" t="s">
        <v>333</v>
      </c>
      <c r="T3512" t="s">
        <v>28</v>
      </c>
      <c r="Y3512" t="s">
        <v>30</v>
      </c>
    </row>
    <row r="3513" spans="1:25" x14ac:dyDescent="0.45">
      <c r="A3513" t="s">
        <v>335</v>
      </c>
      <c r="B3513" t="s">
        <v>337</v>
      </c>
      <c r="C3513">
        <v>2490</v>
      </c>
      <c r="D3513" t="s">
        <v>339</v>
      </c>
      <c r="F3513">
        <v>2019</v>
      </c>
      <c r="G3513">
        <v>38</v>
      </c>
      <c r="H3513">
        <v>27.68</v>
      </c>
      <c r="I3513">
        <v>415.2</v>
      </c>
      <c r="O3513">
        <v>1.0509999999999999</v>
      </c>
      <c r="P3513">
        <v>0.32300000000000001</v>
      </c>
      <c r="Q3513">
        <v>6505.4</v>
      </c>
      <c r="R3513" t="s">
        <v>333</v>
      </c>
      <c r="T3513" t="s">
        <v>28</v>
      </c>
      <c r="Y3513" t="s">
        <v>30</v>
      </c>
    </row>
    <row r="3514" spans="1:25" x14ac:dyDescent="0.45">
      <c r="A3514" t="s">
        <v>335</v>
      </c>
      <c r="B3514" t="s">
        <v>337</v>
      </c>
      <c r="C3514">
        <v>2490</v>
      </c>
      <c r="D3514" t="s">
        <v>339</v>
      </c>
      <c r="F3514">
        <v>2020</v>
      </c>
      <c r="G3514">
        <v>12</v>
      </c>
      <c r="H3514">
        <v>9.58</v>
      </c>
      <c r="I3514">
        <v>143.69999999999999</v>
      </c>
      <c r="O3514">
        <v>0.36399999999999999</v>
      </c>
      <c r="P3514">
        <v>0.32300000000000001</v>
      </c>
      <c r="Q3514">
        <v>2251.5</v>
      </c>
      <c r="R3514" t="s">
        <v>333</v>
      </c>
      <c r="T3514" t="s">
        <v>28</v>
      </c>
      <c r="Y3514" t="s">
        <v>30</v>
      </c>
    </row>
    <row r="3515" spans="1:25" x14ac:dyDescent="0.45">
      <c r="A3515" t="s">
        <v>335</v>
      </c>
      <c r="B3515" t="s">
        <v>337</v>
      </c>
      <c r="C3515">
        <v>2490</v>
      </c>
      <c r="D3515" t="s">
        <v>339</v>
      </c>
      <c r="F3515">
        <v>2021</v>
      </c>
      <c r="G3515">
        <v>91</v>
      </c>
      <c r="H3515">
        <v>75.88</v>
      </c>
      <c r="I3515">
        <v>1108.55</v>
      </c>
      <c r="M3515">
        <v>1054.7</v>
      </c>
      <c r="N3515">
        <v>5.9200000000000003E-2</v>
      </c>
      <c r="O3515">
        <v>2.89</v>
      </c>
      <c r="P3515">
        <v>0.32400000000000001</v>
      </c>
      <c r="Q3515">
        <v>17832.8</v>
      </c>
      <c r="R3515" t="s">
        <v>333</v>
      </c>
      <c r="T3515" t="s">
        <v>28</v>
      </c>
      <c r="Y3515" t="s">
        <v>70</v>
      </c>
    </row>
    <row r="3516" spans="1:25" x14ac:dyDescent="0.45">
      <c r="A3516" t="s">
        <v>335</v>
      </c>
      <c r="B3516" t="s">
        <v>337</v>
      </c>
      <c r="C3516">
        <v>2490</v>
      </c>
      <c r="D3516" t="s">
        <v>339</v>
      </c>
      <c r="F3516">
        <v>2022</v>
      </c>
      <c r="G3516">
        <v>177</v>
      </c>
      <c r="H3516">
        <v>131.47</v>
      </c>
      <c r="I3516">
        <v>1566.76</v>
      </c>
      <c r="M3516">
        <v>1826.6</v>
      </c>
      <c r="N3516">
        <v>5.91E-2</v>
      </c>
      <c r="O3516">
        <v>5.0220000000000002</v>
      </c>
      <c r="P3516">
        <v>0.32490000000000002</v>
      </c>
      <c r="Q3516">
        <v>30898</v>
      </c>
      <c r="R3516" t="s">
        <v>333</v>
      </c>
      <c r="T3516" t="s">
        <v>28</v>
      </c>
      <c r="Y3516" t="s">
        <v>70</v>
      </c>
    </row>
    <row r="3517" spans="1:25" x14ac:dyDescent="0.45">
      <c r="A3517" t="s">
        <v>335</v>
      </c>
      <c r="B3517" t="s">
        <v>337</v>
      </c>
      <c r="C3517">
        <v>2490</v>
      </c>
      <c r="D3517" t="s">
        <v>339</v>
      </c>
      <c r="F3517">
        <v>2023</v>
      </c>
      <c r="G3517">
        <v>83</v>
      </c>
      <c r="H3517">
        <v>59.39</v>
      </c>
      <c r="I3517">
        <v>619.34</v>
      </c>
      <c r="M3517">
        <v>825.4</v>
      </c>
      <c r="N3517">
        <v>5.9200000000000003E-2</v>
      </c>
      <c r="O3517">
        <v>2.2690000000000001</v>
      </c>
      <c r="P3517">
        <v>0.32500000000000001</v>
      </c>
      <c r="Q3517">
        <v>13957.7</v>
      </c>
      <c r="R3517" t="s">
        <v>333</v>
      </c>
      <c r="T3517" t="s">
        <v>28</v>
      </c>
      <c r="Y3517" t="s">
        <v>70</v>
      </c>
    </row>
    <row r="3518" spans="1:25" x14ac:dyDescent="0.45">
      <c r="A3518" t="s">
        <v>335</v>
      </c>
      <c r="B3518" t="s">
        <v>337</v>
      </c>
      <c r="C3518">
        <v>2490</v>
      </c>
      <c r="D3518" t="s">
        <v>339</v>
      </c>
      <c r="F3518">
        <v>2024</v>
      </c>
      <c r="G3518">
        <v>41</v>
      </c>
      <c r="H3518">
        <v>32.67</v>
      </c>
      <c r="I3518">
        <v>275.14999999999998</v>
      </c>
      <c r="M3518">
        <v>454</v>
      </c>
      <c r="N3518">
        <v>5.91E-2</v>
      </c>
      <c r="O3518">
        <v>1.248</v>
      </c>
      <c r="P3518">
        <v>0.32490000000000002</v>
      </c>
      <c r="Q3518">
        <v>7677.9</v>
      </c>
      <c r="R3518" t="s">
        <v>333</v>
      </c>
      <c r="T3518" t="s">
        <v>28</v>
      </c>
      <c r="Y3518" t="s">
        <v>70</v>
      </c>
    </row>
    <row r="3519" spans="1:25" x14ac:dyDescent="0.45">
      <c r="A3519" t="s">
        <v>335</v>
      </c>
      <c r="B3519" t="s">
        <v>340</v>
      </c>
      <c r="C3519">
        <v>2491</v>
      </c>
      <c r="D3519">
        <v>1</v>
      </c>
      <c r="F3519">
        <v>2009</v>
      </c>
      <c r="G3519">
        <v>6435</v>
      </c>
      <c r="H3519">
        <v>6415.51</v>
      </c>
      <c r="I3519">
        <v>1611331.47</v>
      </c>
      <c r="K3519">
        <v>220.459</v>
      </c>
      <c r="L3519">
        <v>3.09E-2</v>
      </c>
      <c r="M3519">
        <v>1070700.2220000001</v>
      </c>
      <c r="N3519">
        <v>6.13E-2</v>
      </c>
      <c r="O3519">
        <v>1121.576</v>
      </c>
      <c r="P3519">
        <v>0.1255</v>
      </c>
      <c r="Q3519">
        <v>17470172.541999999</v>
      </c>
      <c r="R3519" t="s">
        <v>923</v>
      </c>
      <c r="S3519" t="s">
        <v>34</v>
      </c>
      <c r="T3519" t="s">
        <v>63</v>
      </c>
      <c r="V3519" t="s">
        <v>109</v>
      </c>
      <c r="Y3519" t="s">
        <v>107</v>
      </c>
    </row>
    <row r="3520" spans="1:25" x14ac:dyDescent="0.45">
      <c r="A3520" t="s">
        <v>335</v>
      </c>
      <c r="B3520" t="s">
        <v>340</v>
      </c>
      <c r="C3520">
        <v>2491</v>
      </c>
      <c r="D3520">
        <v>1</v>
      </c>
      <c r="F3520">
        <v>2010</v>
      </c>
      <c r="G3520">
        <v>743</v>
      </c>
      <c r="H3520">
        <v>741.55</v>
      </c>
      <c r="I3520">
        <v>118882.4</v>
      </c>
      <c r="K3520">
        <v>65.305999999999997</v>
      </c>
      <c r="L3520">
        <v>8.5400000000000004E-2</v>
      </c>
      <c r="M3520">
        <v>96999.85</v>
      </c>
      <c r="N3520">
        <v>6.5600000000000006E-2</v>
      </c>
      <c r="O3520">
        <v>119.157</v>
      </c>
      <c r="P3520">
        <v>0.16220000000000001</v>
      </c>
      <c r="Q3520">
        <v>1467500.2830000001</v>
      </c>
      <c r="R3520" t="s">
        <v>923</v>
      </c>
      <c r="S3520" t="s">
        <v>34</v>
      </c>
      <c r="T3520" t="s">
        <v>63</v>
      </c>
      <c r="V3520" t="s">
        <v>109</v>
      </c>
      <c r="Y3520" t="s">
        <v>341</v>
      </c>
    </row>
    <row r="3521" spans="1:25" x14ac:dyDescent="0.45">
      <c r="A3521" t="s">
        <v>335</v>
      </c>
      <c r="B3521" t="s">
        <v>342</v>
      </c>
      <c r="C3521">
        <v>2493</v>
      </c>
      <c r="D3521">
        <v>1</v>
      </c>
      <c r="F3521">
        <v>2009</v>
      </c>
      <c r="G3521">
        <v>6368</v>
      </c>
      <c r="H3521">
        <v>6346</v>
      </c>
      <c r="I3521">
        <v>963044.5</v>
      </c>
      <c r="K3521">
        <v>3.1560000000000001</v>
      </c>
      <c r="L3521">
        <v>1E-3</v>
      </c>
      <c r="M3521">
        <v>625106.1</v>
      </c>
      <c r="N3521">
        <v>5.8999999999999997E-2</v>
      </c>
      <c r="O3521">
        <v>38.557000000000002</v>
      </c>
      <c r="P3521">
        <v>7.4000000000000003E-3</v>
      </c>
      <c r="Q3521">
        <v>10518626.775</v>
      </c>
      <c r="R3521" t="s">
        <v>333</v>
      </c>
      <c r="T3521" t="s">
        <v>89</v>
      </c>
      <c r="V3521" t="s">
        <v>343</v>
      </c>
      <c r="Y3521" t="s">
        <v>107</v>
      </c>
    </row>
    <row r="3522" spans="1:25" x14ac:dyDescent="0.45">
      <c r="A3522" t="s">
        <v>335</v>
      </c>
      <c r="B3522" t="s">
        <v>342</v>
      </c>
      <c r="C3522">
        <v>2493</v>
      </c>
      <c r="D3522">
        <v>1</v>
      </c>
      <c r="F3522">
        <v>2010</v>
      </c>
      <c r="G3522">
        <v>7923</v>
      </c>
      <c r="H3522">
        <v>7910.25</v>
      </c>
      <c r="I3522">
        <v>1251228.5</v>
      </c>
      <c r="K3522">
        <v>4.0510000000000002</v>
      </c>
      <c r="L3522">
        <v>1E-3</v>
      </c>
      <c r="M3522">
        <v>802558.95</v>
      </c>
      <c r="N3522">
        <v>5.8999999999999997E-2</v>
      </c>
      <c r="O3522">
        <v>51.137999999999998</v>
      </c>
      <c r="P3522">
        <v>7.4999999999999997E-3</v>
      </c>
      <c r="Q3522">
        <v>13504646.5</v>
      </c>
      <c r="R3522" t="s">
        <v>333</v>
      </c>
      <c r="T3522" t="s">
        <v>89</v>
      </c>
      <c r="V3522" t="s">
        <v>343</v>
      </c>
      <c r="Y3522" t="s">
        <v>107</v>
      </c>
    </row>
    <row r="3523" spans="1:25" x14ac:dyDescent="0.45">
      <c r="A3523" t="s">
        <v>335</v>
      </c>
      <c r="B3523" t="s">
        <v>342</v>
      </c>
      <c r="C3523">
        <v>2493</v>
      </c>
      <c r="D3523">
        <v>1</v>
      </c>
      <c r="F3523">
        <v>2011</v>
      </c>
      <c r="G3523">
        <v>6487</v>
      </c>
      <c r="H3523">
        <v>6472</v>
      </c>
      <c r="I3523">
        <v>1051574</v>
      </c>
      <c r="K3523">
        <v>3.3809999999999998</v>
      </c>
      <c r="L3523">
        <v>1E-3</v>
      </c>
      <c r="M3523">
        <v>669846.19999999995</v>
      </c>
      <c r="N3523">
        <v>5.8999999999999997E-2</v>
      </c>
      <c r="O3523">
        <v>47.319000000000003</v>
      </c>
      <c r="P3523">
        <v>8.6E-3</v>
      </c>
      <c r="Q3523">
        <v>11271443.975</v>
      </c>
      <c r="R3523" t="s">
        <v>333</v>
      </c>
      <c r="T3523" t="s">
        <v>89</v>
      </c>
      <c r="V3523" t="s">
        <v>343</v>
      </c>
      <c r="Y3523" t="s">
        <v>107</v>
      </c>
    </row>
    <row r="3524" spans="1:25" x14ac:dyDescent="0.45">
      <c r="A3524" t="s">
        <v>335</v>
      </c>
      <c r="B3524" t="s">
        <v>342</v>
      </c>
      <c r="C3524">
        <v>2493</v>
      </c>
      <c r="D3524">
        <v>1</v>
      </c>
      <c r="F3524">
        <v>2012</v>
      </c>
      <c r="G3524">
        <v>7804</v>
      </c>
      <c r="H3524">
        <v>7792</v>
      </c>
      <c r="I3524">
        <v>1232211.5</v>
      </c>
      <c r="K3524">
        <v>3.948</v>
      </c>
      <c r="L3524">
        <v>1E-3</v>
      </c>
      <c r="M3524">
        <v>782019.25</v>
      </c>
      <c r="N3524">
        <v>5.8999999999999997E-2</v>
      </c>
      <c r="O3524">
        <v>52.095999999999997</v>
      </c>
      <c r="P3524">
        <v>8.0999999999999996E-3</v>
      </c>
      <c r="Q3524">
        <v>13158992.699999999</v>
      </c>
      <c r="R3524" t="s">
        <v>333</v>
      </c>
      <c r="T3524" t="s">
        <v>89</v>
      </c>
      <c r="V3524" t="s">
        <v>343</v>
      </c>
      <c r="Y3524" t="s">
        <v>107</v>
      </c>
    </row>
    <row r="3525" spans="1:25" x14ac:dyDescent="0.45">
      <c r="A3525" t="s">
        <v>335</v>
      </c>
      <c r="B3525" t="s">
        <v>342</v>
      </c>
      <c r="C3525">
        <v>2493</v>
      </c>
      <c r="D3525">
        <v>1</v>
      </c>
      <c r="F3525">
        <v>2013</v>
      </c>
      <c r="G3525">
        <v>7971</v>
      </c>
      <c r="H3525">
        <v>7961.75</v>
      </c>
      <c r="I3525">
        <v>1290643.25</v>
      </c>
      <c r="K3525">
        <v>4.1050000000000004</v>
      </c>
      <c r="L3525">
        <v>1E-3</v>
      </c>
      <c r="M3525">
        <v>813634.3</v>
      </c>
      <c r="N3525">
        <v>5.8999999999999997E-2</v>
      </c>
      <c r="O3525">
        <v>52.838999999999999</v>
      </c>
      <c r="P3525">
        <v>7.7000000000000002E-3</v>
      </c>
      <c r="Q3525">
        <v>13690953.5</v>
      </c>
      <c r="R3525" t="s">
        <v>333</v>
      </c>
      <c r="T3525" t="s">
        <v>89</v>
      </c>
      <c r="V3525" t="s">
        <v>343</v>
      </c>
      <c r="Y3525" t="s">
        <v>107</v>
      </c>
    </row>
    <row r="3526" spans="1:25" x14ac:dyDescent="0.45">
      <c r="A3526" t="s">
        <v>335</v>
      </c>
      <c r="B3526" t="s">
        <v>342</v>
      </c>
      <c r="C3526">
        <v>2493</v>
      </c>
      <c r="D3526">
        <v>1</v>
      </c>
      <c r="F3526">
        <v>2014</v>
      </c>
      <c r="G3526">
        <v>7019</v>
      </c>
      <c r="H3526">
        <v>7005.5</v>
      </c>
      <c r="I3526">
        <v>1121396.25</v>
      </c>
      <c r="K3526">
        <v>3.7989999999999999</v>
      </c>
      <c r="L3526">
        <v>1.1000000000000001E-3</v>
      </c>
      <c r="M3526">
        <v>704502.15</v>
      </c>
      <c r="N3526">
        <v>5.8999999999999997E-2</v>
      </c>
      <c r="O3526">
        <v>43.7</v>
      </c>
      <c r="P3526">
        <v>7.9000000000000008E-3</v>
      </c>
      <c r="Q3526">
        <v>11847367.5</v>
      </c>
      <c r="R3526" t="s">
        <v>333</v>
      </c>
      <c r="T3526" t="s">
        <v>89</v>
      </c>
      <c r="V3526" t="s">
        <v>343</v>
      </c>
      <c r="Y3526" t="s">
        <v>107</v>
      </c>
    </row>
    <row r="3527" spans="1:25" x14ac:dyDescent="0.45">
      <c r="A3527" t="s">
        <v>335</v>
      </c>
      <c r="B3527" t="s">
        <v>342</v>
      </c>
      <c r="C3527">
        <v>2493</v>
      </c>
      <c r="D3527">
        <v>1</v>
      </c>
      <c r="F3527">
        <v>2015</v>
      </c>
      <c r="G3527">
        <v>7820</v>
      </c>
      <c r="H3527">
        <v>7803.75</v>
      </c>
      <c r="I3527">
        <v>1231405</v>
      </c>
      <c r="K3527">
        <v>3.9180000000000001</v>
      </c>
      <c r="L3527">
        <v>1E-3</v>
      </c>
      <c r="M3527">
        <v>776187.22499999998</v>
      </c>
      <c r="N3527">
        <v>5.8999999999999997E-2</v>
      </c>
      <c r="O3527">
        <v>45.143999999999998</v>
      </c>
      <c r="P3527">
        <v>7.1000000000000004E-3</v>
      </c>
      <c r="Q3527">
        <v>13060740.425000001</v>
      </c>
      <c r="R3527" t="s">
        <v>333</v>
      </c>
      <c r="T3527" t="s">
        <v>89</v>
      </c>
      <c r="V3527" t="s">
        <v>343</v>
      </c>
      <c r="Y3527" t="s">
        <v>146</v>
      </c>
    </row>
    <row r="3528" spans="1:25" x14ac:dyDescent="0.45">
      <c r="A3528" t="s">
        <v>335</v>
      </c>
      <c r="B3528" t="s">
        <v>342</v>
      </c>
      <c r="C3528">
        <v>2493</v>
      </c>
      <c r="D3528">
        <v>1</v>
      </c>
      <c r="F3528">
        <v>2016</v>
      </c>
      <c r="G3528">
        <v>7318</v>
      </c>
      <c r="H3528">
        <v>7309.75</v>
      </c>
      <c r="I3528">
        <v>1182277</v>
      </c>
      <c r="K3528">
        <v>3.7240000000000002</v>
      </c>
      <c r="L3528">
        <v>1E-3</v>
      </c>
      <c r="M3528">
        <v>737756.4</v>
      </c>
      <c r="N3528">
        <v>5.8999999999999997E-2</v>
      </c>
      <c r="O3528">
        <v>44.570999999999998</v>
      </c>
      <c r="P3528">
        <v>7.3000000000000001E-3</v>
      </c>
      <c r="Q3528">
        <v>12414217.699999999</v>
      </c>
      <c r="R3528" t="s">
        <v>333</v>
      </c>
      <c r="T3528" t="s">
        <v>89</v>
      </c>
      <c r="V3528" t="s">
        <v>343</v>
      </c>
      <c r="Y3528" t="s">
        <v>146</v>
      </c>
    </row>
    <row r="3529" spans="1:25" x14ac:dyDescent="0.45">
      <c r="A3529" t="s">
        <v>335</v>
      </c>
      <c r="B3529" t="s">
        <v>342</v>
      </c>
      <c r="C3529">
        <v>2493</v>
      </c>
      <c r="D3529">
        <v>1</v>
      </c>
      <c r="F3529">
        <v>2017</v>
      </c>
      <c r="G3529">
        <v>7786</v>
      </c>
      <c r="H3529">
        <v>7777.25</v>
      </c>
      <c r="I3529">
        <v>1268411.5</v>
      </c>
      <c r="K3529">
        <v>3.972</v>
      </c>
      <c r="L3529">
        <v>1E-3</v>
      </c>
      <c r="M3529">
        <v>786819.15</v>
      </c>
      <c r="N3529">
        <v>5.8999999999999997E-2</v>
      </c>
      <c r="O3529">
        <v>48.213999999999999</v>
      </c>
      <c r="P3529">
        <v>7.3000000000000001E-3</v>
      </c>
      <c r="Q3529">
        <v>13239882.925000001</v>
      </c>
      <c r="R3529" t="s">
        <v>333</v>
      </c>
      <c r="T3529" t="s">
        <v>89</v>
      </c>
      <c r="V3529" t="s">
        <v>343</v>
      </c>
      <c r="Y3529" t="s">
        <v>147</v>
      </c>
    </row>
    <row r="3530" spans="1:25" x14ac:dyDescent="0.45">
      <c r="A3530" t="s">
        <v>335</v>
      </c>
      <c r="B3530" t="s">
        <v>342</v>
      </c>
      <c r="C3530">
        <v>2493</v>
      </c>
      <c r="D3530">
        <v>1</v>
      </c>
      <c r="F3530">
        <v>2018</v>
      </c>
      <c r="G3530">
        <v>7171</v>
      </c>
      <c r="H3530">
        <v>7161.5</v>
      </c>
      <c r="I3530">
        <v>1219265.25</v>
      </c>
      <c r="K3530">
        <v>3.7639999999999998</v>
      </c>
      <c r="L3530">
        <v>1E-3</v>
      </c>
      <c r="M3530">
        <v>745675.17500000005</v>
      </c>
      <c r="N3530">
        <v>5.8999999999999997E-2</v>
      </c>
      <c r="O3530">
        <v>46.16</v>
      </c>
      <c r="P3530">
        <v>7.4999999999999997E-3</v>
      </c>
      <c r="Q3530">
        <v>12548128.85</v>
      </c>
      <c r="R3530" t="s">
        <v>333</v>
      </c>
      <c r="T3530" t="s">
        <v>89</v>
      </c>
      <c r="V3530" t="s">
        <v>343</v>
      </c>
      <c r="Y3530" t="s">
        <v>147</v>
      </c>
    </row>
    <row r="3531" spans="1:25" x14ac:dyDescent="0.45">
      <c r="A3531" t="s">
        <v>335</v>
      </c>
      <c r="B3531" t="s">
        <v>342</v>
      </c>
      <c r="C3531">
        <v>2493</v>
      </c>
      <c r="D3531">
        <v>1</v>
      </c>
      <c r="F3531">
        <v>2019</v>
      </c>
      <c r="G3531">
        <v>7913</v>
      </c>
      <c r="H3531">
        <v>7902.5</v>
      </c>
      <c r="I3531">
        <v>1293232</v>
      </c>
      <c r="K3531">
        <v>4.3499999999999996</v>
      </c>
      <c r="L3531">
        <v>1.1000000000000001E-3</v>
      </c>
      <c r="M3531">
        <v>802360.95</v>
      </c>
      <c r="N3531">
        <v>5.8999999999999997E-2</v>
      </c>
      <c r="O3531">
        <v>51.002000000000002</v>
      </c>
      <c r="P3531">
        <v>7.7999999999999996E-3</v>
      </c>
      <c r="Q3531">
        <v>13494121.625</v>
      </c>
      <c r="R3531" t="s">
        <v>333</v>
      </c>
      <c r="T3531" t="s">
        <v>89</v>
      </c>
      <c r="V3531" t="s">
        <v>343</v>
      </c>
      <c r="Y3531" t="s">
        <v>147</v>
      </c>
    </row>
    <row r="3532" spans="1:25" x14ac:dyDescent="0.45">
      <c r="A3532" t="s">
        <v>335</v>
      </c>
      <c r="B3532" t="s">
        <v>342</v>
      </c>
      <c r="C3532">
        <v>2493</v>
      </c>
      <c r="D3532">
        <v>1</v>
      </c>
      <c r="F3532">
        <v>2020</v>
      </c>
      <c r="G3532">
        <v>8103</v>
      </c>
      <c r="H3532">
        <v>8095.5</v>
      </c>
      <c r="I3532">
        <v>1304060.5</v>
      </c>
      <c r="K3532">
        <v>4.1139999999999999</v>
      </c>
      <c r="L3532">
        <v>1E-3</v>
      </c>
      <c r="M3532">
        <v>814922.9</v>
      </c>
      <c r="N3532">
        <v>5.8999999999999997E-2</v>
      </c>
      <c r="O3532">
        <v>49.817</v>
      </c>
      <c r="P3532">
        <v>7.3000000000000001E-3</v>
      </c>
      <c r="Q3532">
        <v>13712686.175000001</v>
      </c>
      <c r="R3532" t="s">
        <v>333</v>
      </c>
      <c r="T3532" t="s">
        <v>89</v>
      </c>
      <c r="V3532" t="s">
        <v>343</v>
      </c>
      <c r="Y3532" t="s">
        <v>147</v>
      </c>
    </row>
    <row r="3533" spans="1:25" x14ac:dyDescent="0.45">
      <c r="A3533" t="s">
        <v>335</v>
      </c>
      <c r="B3533" t="s">
        <v>342</v>
      </c>
      <c r="C3533">
        <v>2493</v>
      </c>
      <c r="D3533">
        <v>1</v>
      </c>
      <c r="F3533">
        <v>2021</v>
      </c>
      <c r="G3533">
        <v>7750</v>
      </c>
      <c r="H3533">
        <v>7744.5</v>
      </c>
      <c r="I3533">
        <v>1243742.75</v>
      </c>
      <c r="K3533">
        <v>3.9329999999999998</v>
      </c>
      <c r="L3533">
        <v>1E-3</v>
      </c>
      <c r="M3533">
        <v>779084.82499999995</v>
      </c>
      <c r="N3533">
        <v>5.8999999999999997E-2</v>
      </c>
      <c r="O3533">
        <v>46.453000000000003</v>
      </c>
      <c r="P3533">
        <v>7.1999999999999998E-3</v>
      </c>
      <c r="Q3533">
        <v>13109622.824999999</v>
      </c>
      <c r="R3533" t="s">
        <v>333</v>
      </c>
      <c r="T3533" t="s">
        <v>89</v>
      </c>
      <c r="V3533" t="s">
        <v>343</v>
      </c>
      <c r="Y3533" t="s">
        <v>152</v>
      </c>
    </row>
    <row r="3534" spans="1:25" x14ac:dyDescent="0.45">
      <c r="A3534" t="s">
        <v>335</v>
      </c>
      <c r="B3534" t="s">
        <v>342</v>
      </c>
      <c r="C3534">
        <v>2493</v>
      </c>
      <c r="D3534">
        <v>1</v>
      </c>
      <c r="F3534">
        <v>2022</v>
      </c>
      <c r="G3534">
        <v>7092</v>
      </c>
      <c r="H3534">
        <v>7082.25</v>
      </c>
      <c r="I3534">
        <v>1126527</v>
      </c>
      <c r="K3534">
        <v>3.569</v>
      </c>
      <c r="L3534">
        <v>1E-3</v>
      </c>
      <c r="M3534">
        <v>707030.25</v>
      </c>
      <c r="N3534">
        <v>5.8999999999999997E-2</v>
      </c>
      <c r="O3534">
        <v>42.722000000000001</v>
      </c>
      <c r="P3534">
        <v>7.3000000000000001E-3</v>
      </c>
      <c r="Q3534">
        <v>11897235.050000001</v>
      </c>
      <c r="R3534" t="s">
        <v>333</v>
      </c>
      <c r="T3534" t="s">
        <v>89</v>
      </c>
      <c r="V3534" t="s">
        <v>343</v>
      </c>
      <c r="Y3534" t="s">
        <v>152</v>
      </c>
    </row>
    <row r="3535" spans="1:25" x14ac:dyDescent="0.45">
      <c r="A3535" t="s">
        <v>335</v>
      </c>
      <c r="B3535" t="s">
        <v>342</v>
      </c>
      <c r="C3535">
        <v>2493</v>
      </c>
      <c r="D3535">
        <v>1</v>
      </c>
      <c r="F3535">
        <v>2023</v>
      </c>
      <c r="G3535">
        <v>7373</v>
      </c>
      <c r="H3535">
        <v>7356.25</v>
      </c>
      <c r="I3535">
        <v>1087150</v>
      </c>
      <c r="K3535">
        <v>3.556</v>
      </c>
      <c r="L3535">
        <v>1E-3</v>
      </c>
      <c r="M3535">
        <v>694026.85</v>
      </c>
      <c r="N3535">
        <v>5.8999999999999997E-2</v>
      </c>
      <c r="O3535">
        <v>40.265000000000001</v>
      </c>
      <c r="P3535">
        <v>7.1000000000000004E-3</v>
      </c>
      <c r="Q3535">
        <v>11676993</v>
      </c>
      <c r="R3535" t="s">
        <v>333</v>
      </c>
      <c r="T3535" t="s">
        <v>89</v>
      </c>
      <c r="V3535" t="s">
        <v>343</v>
      </c>
      <c r="Y3535" t="s">
        <v>152</v>
      </c>
    </row>
    <row r="3536" spans="1:25" x14ac:dyDescent="0.45">
      <c r="A3536" t="s">
        <v>335</v>
      </c>
      <c r="B3536" t="s">
        <v>342</v>
      </c>
      <c r="C3536">
        <v>2493</v>
      </c>
      <c r="D3536">
        <v>1</v>
      </c>
      <c r="F3536">
        <v>2024</v>
      </c>
      <c r="G3536">
        <v>3642</v>
      </c>
      <c r="H3536">
        <v>3640</v>
      </c>
      <c r="I3536">
        <v>572191.5</v>
      </c>
      <c r="K3536">
        <v>1.831</v>
      </c>
      <c r="L3536">
        <v>1E-3</v>
      </c>
      <c r="M3536">
        <v>362797.7</v>
      </c>
      <c r="N3536">
        <v>5.8999999999999997E-2</v>
      </c>
      <c r="O3536">
        <v>20.579000000000001</v>
      </c>
      <c r="P3536">
        <v>6.7000000000000002E-3</v>
      </c>
      <c r="Q3536">
        <v>6104699.375</v>
      </c>
      <c r="R3536" t="s">
        <v>333</v>
      </c>
      <c r="T3536" t="s">
        <v>89</v>
      </c>
      <c r="V3536" t="s">
        <v>343</v>
      </c>
      <c r="Y3536" t="s">
        <v>152</v>
      </c>
    </row>
    <row r="3537" spans="1:25" x14ac:dyDescent="0.45">
      <c r="A3537" t="s">
        <v>335</v>
      </c>
      <c r="B3537" t="s">
        <v>342</v>
      </c>
      <c r="C3537">
        <v>2493</v>
      </c>
      <c r="D3537">
        <v>2</v>
      </c>
      <c r="F3537">
        <v>2009</v>
      </c>
      <c r="G3537">
        <v>6178</v>
      </c>
      <c r="H3537">
        <v>6161.5</v>
      </c>
      <c r="I3537">
        <v>946915.5</v>
      </c>
      <c r="K3537">
        <v>3.0979999999999999</v>
      </c>
      <c r="L3537">
        <v>1E-3</v>
      </c>
      <c r="M3537">
        <v>613596.47499999998</v>
      </c>
      <c r="N3537">
        <v>5.8999999999999997E-2</v>
      </c>
      <c r="O3537">
        <v>37.584000000000003</v>
      </c>
      <c r="P3537">
        <v>7.3000000000000001E-3</v>
      </c>
      <c r="Q3537">
        <v>10324988.125</v>
      </c>
      <c r="R3537" t="s">
        <v>333</v>
      </c>
      <c r="T3537" t="s">
        <v>89</v>
      </c>
      <c r="V3537" t="s">
        <v>343</v>
      </c>
      <c r="Y3537" t="s">
        <v>107</v>
      </c>
    </row>
    <row r="3538" spans="1:25" x14ac:dyDescent="0.45">
      <c r="A3538" t="s">
        <v>335</v>
      </c>
      <c r="B3538" t="s">
        <v>342</v>
      </c>
      <c r="C3538">
        <v>2493</v>
      </c>
      <c r="D3538">
        <v>2</v>
      </c>
      <c r="F3538">
        <v>2010</v>
      </c>
      <c r="G3538">
        <v>7874</v>
      </c>
      <c r="H3538">
        <v>7861.5</v>
      </c>
      <c r="I3538">
        <v>1245035.5</v>
      </c>
      <c r="K3538">
        <v>4.0330000000000004</v>
      </c>
      <c r="L3538">
        <v>1E-3</v>
      </c>
      <c r="M3538">
        <v>798954.85</v>
      </c>
      <c r="N3538">
        <v>5.8999999999999997E-2</v>
      </c>
      <c r="O3538">
        <v>52.603999999999999</v>
      </c>
      <c r="P3538">
        <v>7.7999999999999996E-3</v>
      </c>
      <c r="Q3538">
        <v>13443972.525</v>
      </c>
      <c r="R3538" t="s">
        <v>333</v>
      </c>
      <c r="T3538" t="s">
        <v>89</v>
      </c>
      <c r="V3538" t="s">
        <v>343</v>
      </c>
      <c r="Y3538" t="s">
        <v>107</v>
      </c>
    </row>
    <row r="3539" spans="1:25" x14ac:dyDescent="0.45">
      <c r="A3539" t="s">
        <v>335</v>
      </c>
      <c r="B3539" t="s">
        <v>342</v>
      </c>
      <c r="C3539">
        <v>2493</v>
      </c>
      <c r="D3539">
        <v>2</v>
      </c>
      <c r="F3539">
        <v>2011</v>
      </c>
      <c r="G3539">
        <v>6945</v>
      </c>
      <c r="H3539">
        <v>6933.25</v>
      </c>
      <c r="I3539">
        <v>1117098.75</v>
      </c>
      <c r="K3539">
        <v>3.6230000000000002</v>
      </c>
      <c r="L3539">
        <v>1E-3</v>
      </c>
      <c r="M3539">
        <v>717717.85</v>
      </c>
      <c r="N3539">
        <v>5.8999999999999997E-2</v>
      </c>
      <c r="O3539">
        <v>50.703000000000003</v>
      </c>
      <c r="P3539">
        <v>8.6E-3</v>
      </c>
      <c r="Q3539">
        <v>12077003.550000001</v>
      </c>
      <c r="R3539" t="s">
        <v>333</v>
      </c>
      <c r="T3539" t="s">
        <v>89</v>
      </c>
      <c r="V3539" t="s">
        <v>343</v>
      </c>
      <c r="Y3539" t="s">
        <v>107</v>
      </c>
    </row>
    <row r="3540" spans="1:25" x14ac:dyDescent="0.45">
      <c r="A3540" t="s">
        <v>335</v>
      </c>
      <c r="B3540" t="s">
        <v>342</v>
      </c>
      <c r="C3540">
        <v>2493</v>
      </c>
      <c r="D3540">
        <v>2</v>
      </c>
      <c r="F3540">
        <v>2012</v>
      </c>
      <c r="G3540">
        <v>7903</v>
      </c>
      <c r="H3540">
        <v>7890</v>
      </c>
      <c r="I3540">
        <v>1270951.5</v>
      </c>
      <c r="K3540">
        <v>4.0679999999999996</v>
      </c>
      <c r="L3540">
        <v>1E-3</v>
      </c>
      <c r="M3540">
        <v>805929.875</v>
      </c>
      <c r="N3540">
        <v>5.8999999999999997E-2</v>
      </c>
      <c r="O3540">
        <v>51.552</v>
      </c>
      <c r="P3540">
        <v>7.6E-3</v>
      </c>
      <c r="Q3540">
        <v>13561360.125</v>
      </c>
      <c r="R3540" t="s">
        <v>333</v>
      </c>
      <c r="T3540" t="s">
        <v>89</v>
      </c>
      <c r="V3540" t="s">
        <v>343</v>
      </c>
      <c r="Y3540" t="s">
        <v>107</v>
      </c>
    </row>
    <row r="3541" spans="1:25" x14ac:dyDescent="0.45">
      <c r="A3541" t="s">
        <v>335</v>
      </c>
      <c r="B3541" t="s">
        <v>342</v>
      </c>
      <c r="C3541">
        <v>2493</v>
      </c>
      <c r="D3541">
        <v>2</v>
      </c>
      <c r="F3541">
        <v>2013</v>
      </c>
      <c r="G3541">
        <v>8151</v>
      </c>
      <c r="H3541">
        <v>8139</v>
      </c>
      <c r="I3541">
        <v>1311742</v>
      </c>
      <c r="K3541">
        <v>4.1779999999999999</v>
      </c>
      <c r="L3541">
        <v>1E-3</v>
      </c>
      <c r="M3541">
        <v>828111</v>
      </c>
      <c r="N3541">
        <v>5.8999999999999997E-2</v>
      </c>
      <c r="O3541">
        <v>51.366</v>
      </c>
      <c r="P3541">
        <v>7.4999999999999997E-3</v>
      </c>
      <c r="Q3541">
        <v>13934600</v>
      </c>
      <c r="R3541" t="s">
        <v>333</v>
      </c>
      <c r="T3541" t="s">
        <v>89</v>
      </c>
      <c r="V3541" t="s">
        <v>343</v>
      </c>
      <c r="Y3541" t="s">
        <v>107</v>
      </c>
    </row>
    <row r="3542" spans="1:25" x14ac:dyDescent="0.45">
      <c r="A3542" t="s">
        <v>335</v>
      </c>
      <c r="B3542" t="s">
        <v>342</v>
      </c>
      <c r="C3542">
        <v>2493</v>
      </c>
      <c r="D3542">
        <v>2</v>
      </c>
      <c r="F3542">
        <v>2014</v>
      </c>
      <c r="G3542">
        <v>7769</v>
      </c>
      <c r="H3542">
        <v>7756.75</v>
      </c>
      <c r="I3542">
        <v>1221483.25</v>
      </c>
      <c r="K3542">
        <v>3.8820000000000001</v>
      </c>
      <c r="L3542">
        <v>1E-3</v>
      </c>
      <c r="M3542">
        <v>768656.125</v>
      </c>
      <c r="N3542">
        <v>5.8999999999999997E-2</v>
      </c>
      <c r="O3542">
        <v>46.506999999999998</v>
      </c>
      <c r="P3542">
        <v>7.3000000000000001E-3</v>
      </c>
      <c r="Q3542">
        <v>12935713.85</v>
      </c>
      <c r="R3542" t="s">
        <v>333</v>
      </c>
      <c r="T3542" t="s">
        <v>89</v>
      </c>
      <c r="V3542" t="s">
        <v>343</v>
      </c>
      <c r="Y3542" t="s">
        <v>107</v>
      </c>
    </row>
    <row r="3543" spans="1:25" x14ac:dyDescent="0.45">
      <c r="A3543" t="s">
        <v>335</v>
      </c>
      <c r="B3543" t="s">
        <v>342</v>
      </c>
      <c r="C3543">
        <v>2493</v>
      </c>
      <c r="D3543">
        <v>2</v>
      </c>
      <c r="F3543">
        <v>2015</v>
      </c>
      <c r="G3543">
        <v>7034</v>
      </c>
      <c r="H3543">
        <v>7017.75</v>
      </c>
      <c r="I3543">
        <v>1118538</v>
      </c>
      <c r="K3543">
        <v>3.5670000000000002</v>
      </c>
      <c r="L3543">
        <v>1E-3</v>
      </c>
      <c r="M3543">
        <v>706366.57499999995</v>
      </c>
      <c r="N3543">
        <v>5.8999999999999997E-2</v>
      </c>
      <c r="O3543">
        <v>43.314</v>
      </c>
      <c r="P3543">
        <v>7.6E-3</v>
      </c>
      <c r="Q3543">
        <v>11885494.175000001</v>
      </c>
      <c r="R3543" t="s">
        <v>333</v>
      </c>
      <c r="T3543" t="s">
        <v>89</v>
      </c>
      <c r="V3543" t="s">
        <v>343</v>
      </c>
      <c r="Y3543" t="s">
        <v>146</v>
      </c>
    </row>
    <row r="3544" spans="1:25" x14ac:dyDescent="0.45">
      <c r="A3544" t="s">
        <v>335</v>
      </c>
      <c r="B3544" t="s">
        <v>342</v>
      </c>
      <c r="C3544">
        <v>2493</v>
      </c>
      <c r="D3544">
        <v>2</v>
      </c>
      <c r="F3544">
        <v>2016</v>
      </c>
      <c r="G3544">
        <v>7755</v>
      </c>
      <c r="H3544">
        <v>7740.25</v>
      </c>
      <c r="I3544">
        <v>1255988.25</v>
      </c>
      <c r="K3544">
        <v>4.0179999999999998</v>
      </c>
      <c r="L3544">
        <v>1.1000000000000001E-3</v>
      </c>
      <c r="M3544">
        <v>781628</v>
      </c>
      <c r="N3544">
        <v>5.91E-2</v>
      </c>
      <c r="O3544">
        <v>48.927999999999997</v>
      </c>
      <c r="P3544">
        <v>8.2000000000000007E-3</v>
      </c>
      <c r="Q3544">
        <v>13150665.65</v>
      </c>
      <c r="R3544" t="s">
        <v>333</v>
      </c>
      <c r="T3544" t="s">
        <v>89</v>
      </c>
      <c r="V3544" t="s">
        <v>343</v>
      </c>
      <c r="Y3544" t="s">
        <v>146</v>
      </c>
    </row>
    <row r="3545" spans="1:25" x14ac:dyDescent="0.45">
      <c r="A3545" t="s">
        <v>335</v>
      </c>
      <c r="B3545" t="s">
        <v>342</v>
      </c>
      <c r="C3545">
        <v>2493</v>
      </c>
      <c r="D3545">
        <v>2</v>
      </c>
      <c r="F3545">
        <v>2017</v>
      </c>
      <c r="G3545">
        <v>8118</v>
      </c>
      <c r="H3545">
        <v>8109.5</v>
      </c>
      <c r="I3545">
        <v>1312287.25</v>
      </c>
      <c r="K3545">
        <v>4.1070000000000002</v>
      </c>
      <c r="L3545">
        <v>1E-3</v>
      </c>
      <c r="M3545">
        <v>807268.15</v>
      </c>
      <c r="N3545">
        <v>5.8999999999999997E-2</v>
      </c>
      <c r="O3545">
        <v>50.338000000000001</v>
      </c>
      <c r="P3545">
        <v>7.7000000000000002E-3</v>
      </c>
      <c r="Q3545">
        <v>13583175.025</v>
      </c>
      <c r="R3545" t="s">
        <v>333</v>
      </c>
      <c r="T3545" t="s">
        <v>89</v>
      </c>
      <c r="V3545" t="s">
        <v>343</v>
      </c>
      <c r="Y3545" t="s">
        <v>147</v>
      </c>
    </row>
    <row r="3546" spans="1:25" x14ac:dyDescent="0.45">
      <c r="A3546" t="s">
        <v>335</v>
      </c>
      <c r="B3546" t="s">
        <v>342</v>
      </c>
      <c r="C3546">
        <v>2493</v>
      </c>
      <c r="D3546">
        <v>2</v>
      </c>
      <c r="F3546">
        <v>2018</v>
      </c>
      <c r="G3546">
        <v>6922</v>
      </c>
      <c r="H3546">
        <v>6914.5</v>
      </c>
      <c r="I3546">
        <v>1156121.25</v>
      </c>
      <c r="K3546">
        <v>3.552</v>
      </c>
      <c r="L3546">
        <v>1E-3</v>
      </c>
      <c r="M3546">
        <v>703717.65</v>
      </c>
      <c r="N3546">
        <v>5.8999999999999997E-2</v>
      </c>
      <c r="O3546">
        <v>44.256</v>
      </c>
      <c r="P3546">
        <v>7.4999999999999997E-3</v>
      </c>
      <c r="Q3546">
        <v>11841466.35</v>
      </c>
      <c r="R3546" t="s">
        <v>333</v>
      </c>
      <c r="T3546" t="s">
        <v>89</v>
      </c>
      <c r="V3546" t="s">
        <v>343</v>
      </c>
      <c r="Y3546" t="s">
        <v>147</v>
      </c>
    </row>
    <row r="3547" spans="1:25" x14ac:dyDescent="0.45">
      <c r="A3547" t="s">
        <v>335</v>
      </c>
      <c r="B3547" t="s">
        <v>342</v>
      </c>
      <c r="C3547">
        <v>2493</v>
      </c>
      <c r="D3547">
        <v>2</v>
      </c>
      <c r="F3547">
        <v>2019</v>
      </c>
      <c r="G3547">
        <v>6653</v>
      </c>
      <c r="H3547">
        <v>6633.5</v>
      </c>
      <c r="I3547">
        <v>1054034.25</v>
      </c>
      <c r="K3547">
        <v>3.7930000000000001</v>
      </c>
      <c r="L3547">
        <v>1.1000000000000001E-3</v>
      </c>
      <c r="M3547">
        <v>656021.1</v>
      </c>
      <c r="N3547">
        <v>5.91E-2</v>
      </c>
      <c r="O3547">
        <v>44.439</v>
      </c>
      <c r="P3547">
        <v>9.5999999999999992E-3</v>
      </c>
      <c r="Q3547">
        <v>11027007.475</v>
      </c>
      <c r="R3547" t="s">
        <v>333</v>
      </c>
      <c r="T3547" t="s">
        <v>89</v>
      </c>
      <c r="V3547" t="s">
        <v>343</v>
      </c>
      <c r="Y3547" t="s">
        <v>147</v>
      </c>
    </row>
    <row r="3548" spans="1:25" x14ac:dyDescent="0.45">
      <c r="A3548" t="s">
        <v>335</v>
      </c>
      <c r="B3548" t="s">
        <v>342</v>
      </c>
      <c r="C3548">
        <v>2493</v>
      </c>
      <c r="D3548">
        <v>2</v>
      </c>
      <c r="F3548">
        <v>2020</v>
      </c>
      <c r="G3548">
        <v>7922</v>
      </c>
      <c r="H3548">
        <v>7913.5</v>
      </c>
      <c r="I3548">
        <v>1288479</v>
      </c>
      <c r="K3548">
        <v>4.0060000000000002</v>
      </c>
      <c r="L3548">
        <v>1E-3</v>
      </c>
      <c r="M3548">
        <v>793481.15</v>
      </c>
      <c r="N3548">
        <v>5.8999999999999997E-2</v>
      </c>
      <c r="O3548">
        <v>48.543999999999997</v>
      </c>
      <c r="P3548">
        <v>7.3000000000000001E-3</v>
      </c>
      <c r="Q3548">
        <v>13351399.925000001</v>
      </c>
      <c r="R3548" t="s">
        <v>333</v>
      </c>
      <c r="T3548" t="s">
        <v>89</v>
      </c>
      <c r="V3548" t="s">
        <v>343</v>
      </c>
      <c r="Y3548" t="s">
        <v>147</v>
      </c>
    </row>
    <row r="3549" spans="1:25" x14ac:dyDescent="0.45">
      <c r="A3549" t="s">
        <v>335</v>
      </c>
      <c r="B3549" t="s">
        <v>342</v>
      </c>
      <c r="C3549">
        <v>2493</v>
      </c>
      <c r="D3549">
        <v>2</v>
      </c>
      <c r="F3549">
        <v>2021</v>
      </c>
      <c r="G3549">
        <v>7991</v>
      </c>
      <c r="H3549">
        <v>7982.25</v>
      </c>
      <c r="I3549">
        <v>1294152</v>
      </c>
      <c r="K3549">
        <v>4.0179999999999998</v>
      </c>
      <c r="L3549">
        <v>1E-3</v>
      </c>
      <c r="M3549">
        <v>796009.5</v>
      </c>
      <c r="N3549">
        <v>5.8999999999999997E-2</v>
      </c>
      <c r="O3549">
        <v>49.531999999999996</v>
      </c>
      <c r="P3549">
        <v>7.4999999999999997E-3</v>
      </c>
      <c r="Q3549">
        <v>13394356.65</v>
      </c>
      <c r="R3549" t="s">
        <v>333</v>
      </c>
      <c r="T3549" t="s">
        <v>89</v>
      </c>
      <c r="V3549" t="s">
        <v>343</v>
      </c>
      <c r="Y3549" t="s">
        <v>152</v>
      </c>
    </row>
    <row r="3550" spans="1:25" x14ac:dyDescent="0.45">
      <c r="A3550" t="s">
        <v>335</v>
      </c>
      <c r="B3550" t="s">
        <v>342</v>
      </c>
      <c r="C3550">
        <v>2493</v>
      </c>
      <c r="D3550">
        <v>2</v>
      </c>
      <c r="F3550">
        <v>2022</v>
      </c>
      <c r="G3550">
        <v>7528</v>
      </c>
      <c r="H3550">
        <v>7523.5</v>
      </c>
      <c r="I3550">
        <v>1173517</v>
      </c>
      <c r="K3550">
        <v>3.6880000000000002</v>
      </c>
      <c r="L3550">
        <v>1E-3</v>
      </c>
      <c r="M3550">
        <v>730447.25</v>
      </c>
      <c r="N3550">
        <v>5.8999999999999997E-2</v>
      </c>
      <c r="O3550">
        <v>45.737000000000002</v>
      </c>
      <c r="P3550">
        <v>7.4999999999999997E-3</v>
      </c>
      <c r="Q3550">
        <v>12291197.725</v>
      </c>
      <c r="R3550" t="s">
        <v>333</v>
      </c>
      <c r="T3550" t="s">
        <v>89</v>
      </c>
      <c r="V3550" t="s">
        <v>343</v>
      </c>
      <c r="Y3550" t="s">
        <v>152</v>
      </c>
    </row>
    <row r="3551" spans="1:25" x14ac:dyDescent="0.45">
      <c r="A3551" t="s">
        <v>335</v>
      </c>
      <c r="B3551" t="s">
        <v>342</v>
      </c>
      <c r="C3551">
        <v>2493</v>
      </c>
      <c r="D3551">
        <v>2</v>
      </c>
      <c r="F3551">
        <v>2023</v>
      </c>
      <c r="G3551">
        <v>7033</v>
      </c>
      <c r="H3551">
        <v>7023.25</v>
      </c>
      <c r="I3551">
        <v>1045461</v>
      </c>
      <c r="K3551">
        <v>3.3490000000000002</v>
      </c>
      <c r="L3551">
        <v>1E-3</v>
      </c>
      <c r="M3551">
        <v>655700.44999999995</v>
      </c>
      <c r="N3551">
        <v>5.8999999999999997E-2</v>
      </c>
      <c r="O3551">
        <v>40.040999999999997</v>
      </c>
      <c r="P3551">
        <v>7.9000000000000008E-3</v>
      </c>
      <c r="Q3551">
        <v>11032476.324999999</v>
      </c>
      <c r="R3551" t="s">
        <v>333</v>
      </c>
      <c r="T3551" t="s">
        <v>89</v>
      </c>
      <c r="V3551" t="s">
        <v>343</v>
      </c>
      <c r="Y3551" t="s">
        <v>152</v>
      </c>
    </row>
    <row r="3552" spans="1:25" x14ac:dyDescent="0.45">
      <c r="A3552" t="s">
        <v>335</v>
      </c>
      <c r="B3552" t="s">
        <v>342</v>
      </c>
      <c r="C3552">
        <v>2493</v>
      </c>
      <c r="D3552">
        <v>2</v>
      </c>
      <c r="F3552">
        <v>2024</v>
      </c>
      <c r="G3552">
        <v>3746</v>
      </c>
      <c r="H3552">
        <v>3743.75</v>
      </c>
      <c r="I3552">
        <v>581364.25</v>
      </c>
      <c r="K3552">
        <v>1.8240000000000001</v>
      </c>
      <c r="L3552">
        <v>1E-3</v>
      </c>
      <c r="M3552">
        <v>361367.5</v>
      </c>
      <c r="N3552">
        <v>5.8999999999999997E-2</v>
      </c>
      <c r="O3552">
        <v>21.675000000000001</v>
      </c>
      <c r="P3552">
        <v>7.1999999999999998E-3</v>
      </c>
      <c r="Q3552">
        <v>6080669.2000000002</v>
      </c>
      <c r="R3552" t="s">
        <v>333</v>
      </c>
      <c r="T3552" t="s">
        <v>89</v>
      </c>
      <c r="V3552" t="s">
        <v>343</v>
      </c>
      <c r="Y3552" t="s">
        <v>152</v>
      </c>
    </row>
    <row r="3553" spans="1:25" x14ac:dyDescent="0.45">
      <c r="A3553" t="s">
        <v>335</v>
      </c>
      <c r="B3553" t="s">
        <v>342</v>
      </c>
      <c r="C3553">
        <v>2493</v>
      </c>
      <c r="D3553">
        <v>60</v>
      </c>
      <c r="F3553">
        <v>2009</v>
      </c>
      <c r="G3553">
        <v>5599</v>
      </c>
      <c r="H3553">
        <v>5576</v>
      </c>
      <c r="J3553">
        <v>3652514.5</v>
      </c>
      <c r="K3553">
        <v>42.555</v>
      </c>
      <c r="L3553">
        <v>1.5699999999999999E-2</v>
      </c>
      <c r="M3553">
        <v>316311.22499999998</v>
      </c>
      <c r="N3553">
        <v>6.0400000000000002E-2</v>
      </c>
      <c r="O3553">
        <v>345.41899999999998</v>
      </c>
      <c r="P3553">
        <v>0.12720000000000001</v>
      </c>
      <c r="Q3553">
        <v>5202421.5999999996</v>
      </c>
      <c r="R3553" t="s">
        <v>923</v>
      </c>
      <c r="S3553" t="s">
        <v>34</v>
      </c>
      <c r="T3553" t="s">
        <v>63</v>
      </c>
      <c r="Y3553" t="s">
        <v>107</v>
      </c>
    </row>
    <row r="3554" spans="1:25" x14ac:dyDescent="0.45">
      <c r="A3554" t="s">
        <v>335</v>
      </c>
      <c r="B3554" t="s">
        <v>342</v>
      </c>
      <c r="C3554">
        <v>2493</v>
      </c>
      <c r="D3554">
        <v>60</v>
      </c>
      <c r="F3554">
        <v>2010</v>
      </c>
      <c r="G3554">
        <v>6571</v>
      </c>
      <c r="H3554">
        <v>6548.75</v>
      </c>
      <c r="J3554">
        <v>4582804</v>
      </c>
      <c r="K3554">
        <v>25.992000000000001</v>
      </c>
      <c r="L3554">
        <v>8.2000000000000007E-3</v>
      </c>
      <c r="M3554">
        <v>380801.42499999999</v>
      </c>
      <c r="N3554">
        <v>5.96E-2</v>
      </c>
      <c r="O3554">
        <v>424.25799999999998</v>
      </c>
      <c r="P3554">
        <v>0.12989999999999999</v>
      </c>
      <c r="Q3554">
        <v>6349651.4749999996</v>
      </c>
      <c r="R3554" t="s">
        <v>923</v>
      </c>
      <c r="S3554" t="s">
        <v>34</v>
      </c>
      <c r="T3554" t="s">
        <v>63</v>
      </c>
      <c r="Y3554" t="s">
        <v>107</v>
      </c>
    </row>
    <row r="3555" spans="1:25" x14ac:dyDescent="0.45">
      <c r="A3555" t="s">
        <v>335</v>
      </c>
      <c r="B3555" t="s">
        <v>342</v>
      </c>
      <c r="C3555">
        <v>2493</v>
      </c>
      <c r="D3555">
        <v>60</v>
      </c>
      <c r="F3555">
        <v>2011</v>
      </c>
      <c r="G3555">
        <v>7626</v>
      </c>
      <c r="H3555">
        <v>7609</v>
      </c>
      <c r="J3555">
        <v>5832615.5</v>
      </c>
      <c r="K3555">
        <v>18.937000000000001</v>
      </c>
      <c r="L3555">
        <v>4.7000000000000002E-3</v>
      </c>
      <c r="M3555">
        <v>466590.67499999999</v>
      </c>
      <c r="N3555">
        <v>5.9299999999999999E-2</v>
      </c>
      <c r="O3555">
        <v>514.66</v>
      </c>
      <c r="P3555">
        <v>0.1275</v>
      </c>
      <c r="Q3555">
        <v>7811531.9500000002</v>
      </c>
      <c r="R3555" t="s">
        <v>923</v>
      </c>
      <c r="S3555" t="s">
        <v>34</v>
      </c>
      <c r="T3555" t="s">
        <v>63</v>
      </c>
      <c r="Y3555" t="s">
        <v>107</v>
      </c>
    </row>
    <row r="3556" spans="1:25" x14ac:dyDescent="0.45">
      <c r="A3556" t="s">
        <v>335</v>
      </c>
      <c r="B3556" t="s">
        <v>342</v>
      </c>
      <c r="C3556">
        <v>2493</v>
      </c>
      <c r="D3556">
        <v>60</v>
      </c>
      <c r="F3556">
        <v>2012</v>
      </c>
      <c r="G3556">
        <v>6685</v>
      </c>
      <c r="H3556">
        <v>6679.5</v>
      </c>
      <c r="J3556">
        <v>5390628.75</v>
      </c>
      <c r="K3556">
        <v>15.366</v>
      </c>
      <c r="L3556">
        <v>4.0000000000000001E-3</v>
      </c>
      <c r="M3556">
        <v>433647.47499999998</v>
      </c>
      <c r="N3556">
        <v>5.9299999999999999E-2</v>
      </c>
      <c r="O3556">
        <v>455.57799999999997</v>
      </c>
      <c r="P3556">
        <v>0.1208</v>
      </c>
      <c r="Q3556">
        <v>7265420.6749999998</v>
      </c>
      <c r="R3556" t="s">
        <v>923</v>
      </c>
      <c r="S3556" t="s">
        <v>34</v>
      </c>
      <c r="T3556" t="s">
        <v>63</v>
      </c>
      <c r="Y3556" t="s">
        <v>107</v>
      </c>
    </row>
    <row r="3557" spans="1:25" x14ac:dyDescent="0.45">
      <c r="A3557" t="s">
        <v>335</v>
      </c>
      <c r="B3557" t="s">
        <v>342</v>
      </c>
      <c r="C3557">
        <v>2493</v>
      </c>
      <c r="D3557">
        <v>60</v>
      </c>
      <c r="F3557">
        <v>2013</v>
      </c>
      <c r="G3557">
        <v>7138</v>
      </c>
      <c r="H3557">
        <v>7125.25</v>
      </c>
      <c r="J3557">
        <v>5737956.25</v>
      </c>
      <c r="K3557">
        <v>34.356999999999999</v>
      </c>
      <c r="L3557">
        <v>8.3000000000000001E-3</v>
      </c>
      <c r="M3557">
        <v>459129.42499999999</v>
      </c>
      <c r="N3557">
        <v>5.96E-2</v>
      </c>
      <c r="O3557">
        <v>569.22699999999998</v>
      </c>
      <c r="P3557">
        <v>0.14019999999999999</v>
      </c>
      <c r="Q3557">
        <v>7649027.5999999996</v>
      </c>
      <c r="R3557" t="s">
        <v>923</v>
      </c>
      <c r="S3557" t="s">
        <v>34</v>
      </c>
      <c r="T3557" t="s">
        <v>63</v>
      </c>
      <c r="Y3557" t="s">
        <v>107</v>
      </c>
    </row>
    <row r="3558" spans="1:25" x14ac:dyDescent="0.45">
      <c r="A3558" t="s">
        <v>335</v>
      </c>
      <c r="B3558" t="s">
        <v>342</v>
      </c>
      <c r="C3558">
        <v>2493</v>
      </c>
      <c r="D3558">
        <v>60</v>
      </c>
      <c r="F3558">
        <v>2014</v>
      </c>
      <c r="G3558">
        <v>6236</v>
      </c>
      <c r="H3558">
        <v>6223.75</v>
      </c>
      <c r="J3558">
        <v>5336140.5</v>
      </c>
      <c r="K3558">
        <v>68.718000000000004</v>
      </c>
      <c r="L3558">
        <v>1.8800000000000001E-2</v>
      </c>
      <c r="M3558">
        <v>392991.82500000001</v>
      </c>
      <c r="N3558">
        <v>6.0400000000000002E-2</v>
      </c>
      <c r="O3558">
        <v>451.02300000000002</v>
      </c>
      <c r="P3558">
        <v>0.13289999999999999</v>
      </c>
      <c r="Q3558">
        <v>6446764.5</v>
      </c>
      <c r="R3558" t="s">
        <v>923</v>
      </c>
      <c r="S3558" t="s">
        <v>34</v>
      </c>
      <c r="T3558" t="s">
        <v>63</v>
      </c>
      <c r="Y3558" t="s">
        <v>107</v>
      </c>
    </row>
    <row r="3559" spans="1:25" x14ac:dyDescent="0.45">
      <c r="A3559" t="s">
        <v>335</v>
      </c>
      <c r="B3559" t="s">
        <v>342</v>
      </c>
      <c r="C3559">
        <v>2493</v>
      </c>
      <c r="D3559">
        <v>60</v>
      </c>
      <c r="F3559">
        <v>2015</v>
      </c>
      <c r="G3559">
        <v>7784</v>
      </c>
      <c r="H3559">
        <v>7774.75</v>
      </c>
      <c r="J3559">
        <v>6241614.25</v>
      </c>
      <c r="K3559">
        <v>77.834999999999994</v>
      </c>
      <c r="L3559">
        <v>1.5599999999999999E-2</v>
      </c>
      <c r="M3559">
        <v>516634.125</v>
      </c>
      <c r="N3559">
        <v>6.0100000000000001E-2</v>
      </c>
      <c r="O3559">
        <v>549.99</v>
      </c>
      <c r="P3559">
        <v>0.1245</v>
      </c>
      <c r="Q3559">
        <v>8511951.5749999993</v>
      </c>
      <c r="R3559" t="s">
        <v>923</v>
      </c>
      <c r="S3559" t="s">
        <v>34</v>
      </c>
      <c r="T3559" t="s">
        <v>63</v>
      </c>
      <c r="Y3559" t="s">
        <v>129</v>
      </c>
    </row>
    <row r="3560" spans="1:25" x14ac:dyDescent="0.45">
      <c r="A3560" t="s">
        <v>335</v>
      </c>
      <c r="B3560" t="s">
        <v>342</v>
      </c>
      <c r="C3560">
        <v>2493</v>
      </c>
      <c r="D3560">
        <v>60</v>
      </c>
      <c r="F3560">
        <v>2016</v>
      </c>
      <c r="G3560">
        <v>5941</v>
      </c>
      <c r="H3560">
        <v>5931.75</v>
      </c>
      <c r="J3560">
        <v>4374965.5</v>
      </c>
      <c r="K3560">
        <v>38.081000000000003</v>
      </c>
      <c r="L3560">
        <v>1.1599999999999999E-2</v>
      </c>
      <c r="M3560">
        <v>360835.92499999999</v>
      </c>
      <c r="N3560">
        <v>5.9799999999999999E-2</v>
      </c>
      <c r="O3560">
        <v>386.53100000000001</v>
      </c>
      <c r="P3560">
        <v>0.124</v>
      </c>
      <c r="Q3560">
        <v>5984256.6500000004</v>
      </c>
      <c r="R3560" t="s">
        <v>923</v>
      </c>
      <c r="S3560" t="s">
        <v>106</v>
      </c>
      <c r="T3560" t="s">
        <v>63</v>
      </c>
      <c r="Y3560" t="s">
        <v>129</v>
      </c>
    </row>
    <row r="3561" spans="1:25" x14ac:dyDescent="0.45">
      <c r="A3561" t="s">
        <v>335</v>
      </c>
      <c r="B3561" t="s">
        <v>342</v>
      </c>
      <c r="C3561">
        <v>2493</v>
      </c>
      <c r="D3561">
        <v>60</v>
      </c>
      <c r="F3561">
        <v>2017</v>
      </c>
      <c r="G3561">
        <v>6739</v>
      </c>
      <c r="H3561">
        <v>6730</v>
      </c>
      <c r="J3561">
        <v>5327259.25</v>
      </c>
      <c r="K3561">
        <v>46.860999999999997</v>
      </c>
      <c r="L3561">
        <v>1.03E-2</v>
      </c>
      <c r="M3561">
        <v>427239.7</v>
      </c>
      <c r="N3561">
        <v>5.9700000000000003E-2</v>
      </c>
      <c r="O3561">
        <v>422.02800000000002</v>
      </c>
      <c r="P3561">
        <v>0.1149</v>
      </c>
      <c r="Q3561">
        <v>7081366.4249999998</v>
      </c>
      <c r="R3561" t="s">
        <v>333</v>
      </c>
      <c r="S3561" t="s">
        <v>45</v>
      </c>
      <c r="T3561" t="s">
        <v>63</v>
      </c>
      <c r="Y3561" t="s">
        <v>130</v>
      </c>
    </row>
    <row r="3562" spans="1:25" x14ac:dyDescent="0.45">
      <c r="A3562" t="s">
        <v>335</v>
      </c>
      <c r="B3562" t="s">
        <v>342</v>
      </c>
      <c r="C3562">
        <v>2493</v>
      </c>
      <c r="D3562">
        <v>60</v>
      </c>
      <c r="F3562">
        <v>2018</v>
      </c>
      <c r="G3562">
        <v>7159</v>
      </c>
      <c r="H3562">
        <v>7136</v>
      </c>
      <c r="J3562">
        <v>6226673.5</v>
      </c>
      <c r="K3562">
        <v>51.033000000000001</v>
      </c>
      <c r="L3562">
        <v>1.09E-2</v>
      </c>
      <c r="M3562">
        <v>458886.15</v>
      </c>
      <c r="N3562">
        <v>5.9799999999999999E-2</v>
      </c>
      <c r="O3562">
        <v>472.07499999999999</v>
      </c>
      <c r="P3562">
        <v>0.1181</v>
      </c>
      <c r="Q3562">
        <v>7602081.4749999996</v>
      </c>
      <c r="R3562" t="s">
        <v>333</v>
      </c>
      <c r="S3562" t="s">
        <v>45</v>
      </c>
      <c r="T3562" t="s">
        <v>63</v>
      </c>
      <c r="Y3562" t="s">
        <v>130</v>
      </c>
    </row>
    <row r="3563" spans="1:25" x14ac:dyDescent="0.45">
      <c r="A3563" t="s">
        <v>335</v>
      </c>
      <c r="B3563" t="s">
        <v>342</v>
      </c>
      <c r="C3563">
        <v>2493</v>
      </c>
      <c r="D3563">
        <v>60</v>
      </c>
      <c r="F3563">
        <v>2019</v>
      </c>
      <c r="G3563">
        <v>6272</v>
      </c>
      <c r="H3563">
        <v>6258.75</v>
      </c>
      <c r="J3563">
        <v>5156454.25</v>
      </c>
      <c r="K3563">
        <v>17.757000000000001</v>
      </c>
      <c r="L3563">
        <v>4.8999999999999998E-3</v>
      </c>
      <c r="M3563">
        <v>397614.97499999998</v>
      </c>
      <c r="N3563">
        <v>5.9299999999999999E-2</v>
      </c>
      <c r="O3563">
        <v>437.44</v>
      </c>
      <c r="P3563">
        <v>0.125</v>
      </c>
      <c r="Q3563">
        <v>6652228</v>
      </c>
      <c r="R3563" t="s">
        <v>333</v>
      </c>
      <c r="S3563" t="s">
        <v>45</v>
      </c>
      <c r="T3563" t="s">
        <v>63</v>
      </c>
      <c r="Y3563" t="s">
        <v>130</v>
      </c>
    </row>
    <row r="3564" spans="1:25" x14ac:dyDescent="0.45">
      <c r="A3564" t="s">
        <v>335</v>
      </c>
      <c r="B3564" t="s">
        <v>342</v>
      </c>
      <c r="C3564">
        <v>2493</v>
      </c>
      <c r="D3564">
        <v>60</v>
      </c>
      <c r="F3564">
        <v>2020</v>
      </c>
      <c r="G3564">
        <v>7922</v>
      </c>
      <c r="H3564">
        <v>7906</v>
      </c>
      <c r="J3564">
        <v>5315455.75</v>
      </c>
      <c r="K3564">
        <v>5.5339999999999998</v>
      </c>
      <c r="L3564">
        <v>1.6999999999999999E-3</v>
      </c>
      <c r="M3564">
        <v>485116.02500000002</v>
      </c>
      <c r="N3564">
        <v>5.91E-2</v>
      </c>
      <c r="O3564">
        <v>542.67200000000003</v>
      </c>
      <c r="P3564">
        <v>0.12909999999999999</v>
      </c>
      <c r="Q3564">
        <v>8155466.0499999998</v>
      </c>
      <c r="R3564" t="s">
        <v>333</v>
      </c>
      <c r="S3564" t="s">
        <v>45</v>
      </c>
      <c r="T3564" t="s">
        <v>63</v>
      </c>
      <c r="Y3564" t="s">
        <v>130</v>
      </c>
    </row>
    <row r="3565" spans="1:25" x14ac:dyDescent="0.45">
      <c r="A3565" t="s">
        <v>335</v>
      </c>
      <c r="B3565" t="s">
        <v>342</v>
      </c>
      <c r="C3565">
        <v>2493</v>
      </c>
      <c r="D3565">
        <v>60</v>
      </c>
      <c r="F3565">
        <v>2021</v>
      </c>
      <c r="G3565">
        <v>7106</v>
      </c>
      <c r="H3565">
        <v>7091.75</v>
      </c>
      <c r="J3565">
        <v>5429966</v>
      </c>
      <c r="K3565">
        <v>5.9569999999999999</v>
      </c>
      <c r="L3565">
        <v>1.9E-3</v>
      </c>
      <c r="M3565">
        <v>434319.82500000001</v>
      </c>
      <c r="N3565">
        <v>5.91E-2</v>
      </c>
      <c r="O3565">
        <v>508.76100000000002</v>
      </c>
      <c r="P3565">
        <v>0.13539999999999999</v>
      </c>
      <c r="Q3565">
        <v>7299111</v>
      </c>
      <c r="R3565" t="s">
        <v>333</v>
      </c>
      <c r="S3565" t="s">
        <v>45</v>
      </c>
      <c r="T3565" t="s">
        <v>63</v>
      </c>
      <c r="Y3565" t="s">
        <v>131</v>
      </c>
    </row>
    <row r="3566" spans="1:25" x14ac:dyDescent="0.45">
      <c r="A3566" t="s">
        <v>335</v>
      </c>
      <c r="B3566" t="s">
        <v>342</v>
      </c>
      <c r="C3566">
        <v>2493</v>
      </c>
      <c r="D3566">
        <v>60</v>
      </c>
      <c r="F3566">
        <v>2022</v>
      </c>
      <c r="G3566">
        <v>6175</v>
      </c>
      <c r="H3566">
        <v>6167</v>
      </c>
      <c r="J3566">
        <v>4920974.75</v>
      </c>
      <c r="K3566">
        <v>17.908000000000001</v>
      </c>
      <c r="L3566">
        <v>5.0000000000000001E-3</v>
      </c>
      <c r="M3566">
        <v>391817.25</v>
      </c>
      <c r="N3566">
        <v>5.9299999999999999E-2</v>
      </c>
      <c r="O3566">
        <v>451.88200000000001</v>
      </c>
      <c r="P3566">
        <v>0.1308</v>
      </c>
      <c r="Q3566">
        <v>6555222.875</v>
      </c>
      <c r="R3566" t="s">
        <v>333</v>
      </c>
      <c r="S3566" t="s">
        <v>45</v>
      </c>
      <c r="T3566" t="s">
        <v>63</v>
      </c>
      <c r="Y3566" t="s">
        <v>131</v>
      </c>
    </row>
    <row r="3567" spans="1:25" x14ac:dyDescent="0.45">
      <c r="A3567" t="s">
        <v>335</v>
      </c>
      <c r="B3567" t="s">
        <v>342</v>
      </c>
      <c r="C3567">
        <v>2493</v>
      </c>
      <c r="D3567">
        <v>60</v>
      </c>
      <c r="F3567">
        <v>2023</v>
      </c>
      <c r="G3567">
        <v>5587</v>
      </c>
      <c r="H3567">
        <v>5577.5</v>
      </c>
      <c r="J3567">
        <v>4675727.75</v>
      </c>
      <c r="K3567">
        <v>10.291</v>
      </c>
      <c r="L3567">
        <v>3.3999999999999998E-3</v>
      </c>
      <c r="M3567">
        <v>399722.72499999998</v>
      </c>
      <c r="N3567">
        <v>5.9200000000000003E-2</v>
      </c>
      <c r="O3567">
        <v>446.54300000000001</v>
      </c>
      <c r="P3567">
        <v>0.12659999999999999</v>
      </c>
      <c r="Q3567">
        <v>6706140.25</v>
      </c>
      <c r="R3567" t="s">
        <v>333</v>
      </c>
      <c r="S3567" t="s">
        <v>45</v>
      </c>
      <c r="T3567" t="s">
        <v>63</v>
      </c>
      <c r="Y3567" t="s">
        <v>131</v>
      </c>
    </row>
    <row r="3568" spans="1:25" x14ac:dyDescent="0.45">
      <c r="A3568" t="s">
        <v>335</v>
      </c>
      <c r="B3568" t="s">
        <v>342</v>
      </c>
      <c r="C3568">
        <v>2493</v>
      </c>
      <c r="D3568">
        <v>60</v>
      </c>
      <c r="F3568">
        <v>2024</v>
      </c>
      <c r="G3568">
        <v>3516</v>
      </c>
      <c r="H3568">
        <v>3513.25</v>
      </c>
      <c r="J3568">
        <v>2616063.75</v>
      </c>
      <c r="K3568">
        <v>1.0509999999999999</v>
      </c>
      <c r="L3568">
        <v>1E-3</v>
      </c>
      <c r="M3568">
        <v>208171.47500000001</v>
      </c>
      <c r="N3568">
        <v>5.8999999999999997E-2</v>
      </c>
      <c r="O3568">
        <v>227.66900000000001</v>
      </c>
      <c r="P3568">
        <v>0.12709999999999999</v>
      </c>
      <c r="Q3568">
        <v>3502903.4</v>
      </c>
      <c r="R3568" t="s">
        <v>333</v>
      </c>
      <c r="S3568" t="s">
        <v>45</v>
      </c>
      <c r="T3568" t="s">
        <v>63</v>
      </c>
      <c r="Y3568" t="s">
        <v>131</v>
      </c>
    </row>
    <row r="3569" spans="1:25" x14ac:dyDescent="0.45">
      <c r="A3569" t="s">
        <v>335</v>
      </c>
      <c r="B3569" t="s">
        <v>342</v>
      </c>
      <c r="C3569">
        <v>2493</v>
      </c>
      <c r="D3569">
        <v>70</v>
      </c>
      <c r="F3569">
        <v>2009</v>
      </c>
      <c r="G3569">
        <v>4987</v>
      </c>
      <c r="H3569">
        <v>4967</v>
      </c>
      <c r="J3569">
        <v>2632876.5</v>
      </c>
      <c r="K3569">
        <v>41.075000000000003</v>
      </c>
      <c r="L3569">
        <v>1.83E-2</v>
      </c>
      <c r="M3569">
        <v>241051.95</v>
      </c>
      <c r="N3569">
        <v>6.0699999999999997E-2</v>
      </c>
      <c r="O3569">
        <v>301.68799999999999</v>
      </c>
      <c r="P3569">
        <v>0.1457</v>
      </c>
      <c r="Q3569">
        <v>3935222.7</v>
      </c>
      <c r="R3569" t="s">
        <v>333</v>
      </c>
      <c r="S3569" t="s">
        <v>45</v>
      </c>
      <c r="T3569" t="s">
        <v>63</v>
      </c>
      <c r="Y3569" t="s">
        <v>107</v>
      </c>
    </row>
    <row r="3570" spans="1:25" x14ac:dyDescent="0.45">
      <c r="A3570" t="s">
        <v>335</v>
      </c>
      <c r="B3570" t="s">
        <v>342</v>
      </c>
      <c r="C3570">
        <v>2493</v>
      </c>
      <c r="D3570">
        <v>70</v>
      </c>
      <c r="F3570">
        <v>2010</v>
      </c>
      <c r="G3570">
        <v>7856</v>
      </c>
      <c r="H3570">
        <v>7844.5</v>
      </c>
      <c r="J3570">
        <v>4937778.5</v>
      </c>
      <c r="K3570">
        <v>54.399000000000001</v>
      </c>
      <c r="L3570">
        <v>1.4E-2</v>
      </c>
      <c r="M3570">
        <v>438078.42499999999</v>
      </c>
      <c r="N3570">
        <v>6.0100000000000001E-2</v>
      </c>
      <c r="O3570">
        <v>545.22699999999998</v>
      </c>
      <c r="P3570">
        <v>0.1472</v>
      </c>
      <c r="Q3570">
        <v>7234176.0499999998</v>
      </c>
      <c r="R3570" t="s">
        <v>333</v>
      </c>
      <c r="S3570" t="s">
        <v>45</v>
      </c>
      <c r="T3570" t="s">
        <v>63</v>
      </c>
      <c r="Y3570" t="s">
        <v>107</v>
      </c>
    </row>
    <row r="3571" spans="1:25" x14ac:dyDescent="0.45">
      <c r="A3571" t="s">
        <v>335</v>
      </c>
      <c r="B3571" t="s">
        <v>342</v>
      </c>
      <c r="C3571">
        <v>2493</v>
      </c>
      <c r="D3571">
        <v>70</v>
      </c>
      <c r="F3571">
        <v>2011</v>
      </c>
      <c r="G3571">
        <v>4662</v>
      </c>
      <c r="H3571">
        <v>4646.75</v>
      </c>
      <c r="J3571">
        <v>2641482.25</v>
      </c>
      <c r="K3571">
        <v>20.718</v>
      </c>
      <c r="L3571">
        <v>9.4000000000000004E-3</v>
      </c>
      <c r="M3571">
        <v>244501.95</v>
      </c>
      <c r="N3571">
        <v>5.9700000000000003E-2</v>
      </c>
      <c r="O3571">
        <v>334.858</v>
      </c>
      <c r="P3571">
        <v>0.15459999999999999</v>
      </c>
      <c r="Q3571">
        <v>4067408.5249999999</v>
      </c>
      <c r="R3571" t="s">
        <v>333</v>
      </c>
      <c r="S3571" t="s">
        <v>45</v>
      </c>
      <c r="T3571" t="s">
        <v>63</v>
      </c>
      <c r="Y3571" t="s">
        <v>107</v>
      </c>
    </row>
    <row r="3572" spans="1:25" x14ac:dyDescent="0.45">
      <c r="A3572" t="s">
        <v>335</v>
      </c>
      <c r="B3572" t="s">
        <v>342</v>
      </c>
      <c r="C3572">
        <v>2493</v>
      </c>
      <c r="D3572">
        <v>70</v>
      </c>
      <c r="F3572">
        <v>2012</v>
      </c>
      <c r="G3572">
        <v>4713</v>
      </c>
      <c r="H3572">
        <v>4703.75</v>
      </c>
      <c r="J3572">
        <v>3337033.25</v>
      </c>
      <c r="K3572">
        <v>15.326000000000001</v>
      </c>
      <c r="L3572">
        <v>5.7999999999999996E-3</v>
      </c>
      <c r="M3572">
        <v>285285.5</v>
      </c>
      <c r="N3572">
        <v>5.9400000000000001E-2</v>
      </c>
      <c r="O3572">
        <v>295.73399999999998</v>
      </c>
      <c r="P3572">
        <v>0.12609999999999999</v>
      </c>
      <c r="Q3572">
        <v>4767223.05</v>
      </c>
      <c r="R3572" t="s">
        <v>333</v>
      </c>
      <c r="S3572" t="s">
        <v>45</v>
      </c>
      <c r="T3572" t="s">
        <v>63</v>
      </c>
      <c r="Y3572" t="s">
        <v>107</v>
      </c>
    </row>
    <row r="3573" spans="1:25" x14ac:dyDescent="0.45">
      <c r="A3573" t="s">
        <v>335</v>
      </c>
      <c r="B3573" t="s">
        <v>342</v>
      </c>
      <c r="C3573">
        <v>2493</v>
      </c>
      <c r="D3573">
        <v>70</v>
      </c>
      <c r="F3573">
        <v>2013</v>
      </c>
      <c r="G3573">
        <v>4993</v>
      </c>
      <c r="H3573">
        <v>4976</v>
      </c>
      <c r="J3573">
        <v>3362653.75</v>
      </c>
      <c r="K3573">
        <v>26.11</v>
      </c>
      <c r="L3573">
        <v>8.8000000000000005E-3</v>
      </c>
      <c r="M3573">
        <v>301688.8</v>
      </c>
      <c r="N3573">
        <v>5.96E-2</v>
      </c>
      <c r="O3573">
        <v>340.61599999999999</v>
      </c>
      <c r="P3573">
        <v>0.13289999999999999</v>
      </c>
      <c r="Q3573">
        <v>5017615</v>
      </c>
      <c r="R3573" t="s">
        <v>333</v>
      </c>
      <c r="S3573" t="s">
        <v>45</v>
      </c>
      <c r="T3573" t="s">
        <v>63</v>
      </c>
      <c r="Y3573" t="s">
        <v>107</v>
      </c>
    </row>
    <row r="3574" spans="1:25" x14ac:dyDescent="0.45">
      <c r="A3574" t="s">
        <v>335</v>
      </c>
      <c r="B3574" t="s">
        <v>342</v>
      </c>
      <c r="C3574">
        <v>2493</v>
      </c>
      <c r="D3574">
        <v>70</v>
      </c>
      <c r="F3574">
        <v>2014</v>
      </c>
      <c r="G3574">
        <v>4218</v>
      </c>
      <c r="H3574">
        <v>4202</v>
      </c>
      <c r="J3574">
        <v>2528300.25</v>
      </c>
      <c r="K3574">
        <v>62.566000000000003</v>
      </c>
      <c r="L3574">
        <v>2.81E-2</v>
      </c>
      <c r="M3574">
        <v>226350.7</v>
      </c>
      <c r="N3574">
        <v>6.1100000000000002E-2</v>
      </c>
      <c r="O3574">
        <v>234.65199999999999</v>
      </c>
      <c r="P3574">
        <v>0.1202</v>
      </c>
      <c r="Q3574">
        <v>3655934.3</v>
      </c>
      <c r="R3574" t="s">
        <v>333</v>
      </c>
      <c r="S3574" t="s">
        <v>45</v>
      </c>
      <c r="T3574" t="s">
        <v>63</v>
      </c>
      <c r="Y3574" t="s">
        <v>107</v>
      </c>
    </row>
    <row r="3575" spans="1:25" x14ac:dyDescent="0.45">
      <c r="A3575" t="s">
        <v>335</v>
      </c>
      <c r="B3575" t="s">
        <v>342</v>
      </c>
      <c r="C3575">
        <v>2493</v>
      </c>
      <c r="D3575">
        <v>70</v>
      </c>
      <c r="F3575">
        <v>2015</v>
      </c>
      <c r="G3575">
        <v>3923</v>
      </c>
      <c r="H3575">
        <v>3901.75</v>
      </c>
      <c r="J3575">
        <v>2578382</v>
      </c>
      <c r="K3575">
        <v>33.36</v>
      </c>
      <c r="L3575">
        <v>1.8100000000000002E-2</v>
      </c>
      <c r="M3575">
        <v>215868.55</v>
      </c>
      <c r="N3575">
        <v>6.0299999999999999E-2</v>
      </c>
      <c r="O3575">
        <v>214.786</v>
      </c>
      <c r="P3575">
        <v>0.1164</v>
      </c>
      <c r="Q3575">
        <v>3554522.7</v>
      </c>
      <c r="R3575" t="s">
        <v>333</v>
      </c>
      <c r="S3575" t="s">
        <v>45</v>
      </c>
      <c r="T3575" t="s">
        <v>63</v>
      </c>
      <c r="Y3575" t="s">
        <v>129</v>
      </c>
    </row>
    <row r="3576" spans="1:25" x14ac:dyDescent="0.45">
      <c r="A3576" t="s">
        <v>335</v>
      </c>
      <c r="B3576" t="s">
        <v>342</v>
      </c>
      <c r="C3576">
        <v>2493</v>
      </c>
      <c r="D3576">
        <v>70</v>
      </c>
      <c r="F3576">
        <v>2016</v>
      </c>
      <c r="G3576">
        <v>5439</v>
      </c>
      <c r="H3576">
        <v>5417</v>
      </c>
      <c r="J3576">
        <v>3896362</v>
      </c>
      <c r="K3576">
        <v>22.626999999999999</v>
      </c>
      <c r="L3576">
        <v>7.6E-3</v>
      </c>
      <c r="M3576">
        <v>335934.57500000001</v>
      </c>
      <c r="N3576">
        <v>5.9499999999999997E-2</v>
      </c>
      <c r="O3576">
        <v>297.53899999999999</v>
      </c>
      <c r="P3576">
        <v>0.10150000000000001</v>
      </c>
      <c r="Q3576">
        <v>5600565.7750000004</v>
      </c>
      <c r="R3576" t="s">
        <v>333</v>
      </c>
      <c r="S3576" t="s">
        <v>45</v>
      </c>
      <c r="T3576" t="s">
        <v>63</v>
      </c>
      <c r="Y3576" t="s">
        <v>129</v>
      </c>
    </row>
    <row r="3577" spans="1:25" x14ac:dyDescent="0.45">
      <c r="A3577" t="s">
        <v>335</v>
      </c>
      <c r="B3577" t="s">
        <v>342</v>
      </c>
      <c r="C3577">
        <v>2493</v>
      </c>
      <c r="D3577">
        <v>70</v>
      </c>
      <c r="F3577">
        <v>2017</v>
      </c>
      <c r="G3577">
        <v>3610</v>
      </c>
      <c r="H3577">
        <v>3589</v>
      </c>
      <c r="J3577">
        <v>2140126</v>
      </c>
      <c r="K3577">
        <v>20.096</v>
      </c>
      <c r="L3577">
        <v>1.06E-2</v>
      </c>
      <c r="M3577">
        <v>189446.47500000001</v>
      </c>
      <c r="N3577">
        <v>5.9799999999999999E-2</v>
      </c>
      <c r="O3577">
        <v>164.46299999999999</v>
      </c>
      <c r="P3577">
        <v>0.1002</v>
      </c>
      <c r="Q3577">
        <v>3140053.55</v>
      </c>
      <c r="R3577" t="s">
        <v>333</v>
      </c>
      <c r="S3577" t="s">
        <v>45</v>
      </c>
      <c r="T3577" t="s">
        <v>63</v>
      </c>
      <c r="Y3577" t="s">
        <v>130</v>
      </c>
    </row>
    <row r="3578" spans="1:25" x14ac:dyDescent="0.45">
      <c r="A3578" t="s">
        <v>335</v>
      </c>
      <c r="B3578" t="s">
        <v>342</v>
      </c>
      <c r="C3578">
        <v>2493</v>
      </c>
      <c r="D3578">
        <v>70</v>
      </c>
      <c r="F3578">
        <v>2018</v>
      </c>
      <c r="G3578">
        <v>4067</v>
      </c>
      <c r="H3578">
        <v>4049.75</v>
      </c>
      <c r="J3578">
        <v>2532375.5</v>
      </c>
      <c r="K3578">
        <v>28.858000000000001</v>
      </c>
      <c r="L3578">
        <v>1.32E-2</v>
      </c>
      <c r="M3578">
        <v>224724.4</v>
      </c>
      <c r="N3578">
        <v>0.06</v>
      </c>
      <c r="O3578">
        <v>198.97</v>
      </c>
      <c r="P3578">
        <v>0.1027</v>
      </c>
      <c r="Q3578">
        <v>3713386.2</v>
      </c>
      <c r="R3578" t="s">
        <v>333</v>
      </c>
      <c r="S3578" t="s">
        <v>45</v>
      </c>
      <c r="T3578" t="s">
        <v>63</v>
      </c>
      <c r="Y3578" t="s">
        <v>130</v>
      </c>
    </row>
    <row r="3579" spans="1:25" x14ac:dyDescent="0.45">
      <c r="A3579" t="s">
        <v>335</v>
      </c>
      <c r="B3579" t="s">
        <v>342</v>
      </c>
      <c r="C3579">
        <v>2493</v>
      </c>
      <c r="D3579">
        <v>70</v>
      </c>
      <c r="F3579">
        <v>2019</v>
      </c>
      <c r="G3579">
        <v>4180</v>
      </c>
      <c r="H3579">
        <v>4163</v>
      </c>
      <c r="J3579">
        <v>2657727.25</v>
      </c>
      <c r="K3579">
        <v>16.943999999999999</v>
      </c>
      <c r="L3579">
        <v>7.6E-3</v>
      </c>
      <c r="M3579">
        <v>234534.9</v>
      </c>
      <c r="N3579">
        <v>5.9499999999999997E-2</v>
      </c>
      <c r="O3579">
        <v>207.13800000000001</v>
      </c>
      <c r="P3579">
        <v>0.10299999999999999</v>
      </c>
      <c r="Q3579">
        <v>3908059.875</v>
      </c>
      <c r="R3579" t="s">
        <v>333</v>
      </c>
      <c r="S3579" t="s">
        <v>45</v>
      </c>
      <c r="T3579" t="s">
        <v>63</v>
      </c>
      <c r="Y3579" t="s">
        <v>130</v>
      </c>
    </row>
    <row r="3580" spans="1:25" x14ac:dyDescent="0.45">
      <c r="A3580" t="s">
        <v>335</v>
      </c>
      <c r="B3580" t="s">
        <v>342</v>
      </c>
      <c r="C3580">
        <v>2493</v>
      </c>
      <c r="D3580">
        <v>70</v>
      </c>
      <c r="F3580">
        <v>2020</v>
      </c>
      <c r="G3580">
        <v>1572</v>
      </c>
      <c r="H3580">
        <v>1560.5</v>
      </c>
      <c r="J3580">
        <v>916401.75</v>
      </c>
      <c r="K3580">
        <v>3.1930000000000001</v>
      </c>
      <c r="L3580">
        <v>4.3E-3</v>
      </c>
      <c r="M3580">
        <v>80348.100000000006</v>
      </c>
      <c r="N3580">
        <v>5.9299999999999999E-2</v>
      </c>
      <c r="O3580">
        <v>69.683999999999997</v>
      </c>
      <c r="P3580">
        <v>9.9699999999999997E-2</v>
      </c>
      <c r="Q3580">
        <v>1345190.175</v>
      </c>
      <c r="R3580" t="s">
        <v>333</v>
      </c>
      <c r="S3580" t="s">
        <v>45</v>
      </c>
      <c r="T3580" t="s">
        <v>63</v>
      </c>
      <c r="Y3580" t="s">
        <v>130</v>
      </c>
    </row>
    <row r="3581" spans="1:25" x14ac:dyDescent="0.45">
      <c r="A3581" t="s">
        <v>335</v>
      </c>
      <c r="B3581" t="s">
        <v>342</v>
      </c>
      <c r="C3581">
        <v>2493</v>
      </c>
      <c r="D3581">
        <v>70</v>
      </c>
      <c r="F3581">
        <v>2021</v>
      </c>
      <c r="G3581">
        <v>3664</v>
      </c>
      <c r="H3581">
        <v>3654.5</v>
      </c>
      <c r="J3581">
        <v>2384708.5</v>
      </c>
      <c r="K3581">
        <v>1.1020000000000001</v>
      </c>
      <c r="L3581">
        <v>1E-3</v>
      </c>
      <c r="M3581">
        <v>208567.1</v>
      </c>
      <c r="N3581">
        <v>5.8999999999999997E-2</v>
      </c>
      <c r="O3581">
        <v>192.881</v>
      </c>
      <c r="P3581">
        <v>0.1069</v>
      </c>
      <c r="Q3581">
        <v>3509402.4750000001</v>
      </c>
      <c r="R3581" t="s">
        <v>333</v>
      </c>
      <c r="S3581" t="s">
        <v>45</v>
      </c>
      <c r="T3581" t="s">
        <v>63</v>
      </c>
      <c r="Y3581" t="s">
        <v>131</v>
      </c>
    </row>
    <row r="3582" spans="1:25" x14ac:dyDescent="0.45">
      <c r="A3582" t="s">
        <v>335</v>
      </c>
      <c r="B3582" t="s">
        <v>342</v>
      </c>
      <c r="C3582">
        <v>2493</v>
      </c>
      <c r="D3582">
        <v>70</v>
      </c>
      <c r="F3582">
        <v>2022</v>
      </c>
      <c r="G3582">
        <v>5395</v>
      </c>
      <c r="H3582">
        <v>5388.5</v>
      </c>
      <c r="J3582">
        <v>3500041.5</v>
      </c>
      <c r="K3582">
        <v>34.368000000000002</v>
      </c>
      <c r="L3582">
        <v>1.2999999999999999E-2</v>
      </c>
      <c r="M3582">
        <v>313506.72499999998</v>
      </c>
      <c r="N3582">
        <v>5.9900000000000002E-2</v>
      </c>
      <c r="O3582">
        <v>301.60700000000003</v>
      </c>
      <c r="P3582">
        <v>0.1128</v>
      </c>
      <c r="Q3582">
        <v>5197399.4000000004</v>
      </c>
      <c r="R3582" t="s">
        <v>333</v>
      </c>
      <c r="S3582" t="s">
        <v>45</v>
      </c>
      <c r="T3582" t="s">
        <v>63</v>
      </c>
      <c r="Y3582" t="s">
        <v>131</v>
      </c>
    </row>
    <row r="3583" spans="1:25" x14ac:dyDescent="0.45">
      <c r="A3583" t="s">
        <v>335</v>
      </c>
      <c r="B3583" t="s">
        <v>342</v>
      </c>
      <c r="C3583">
        <v>2493</v>
      </c>
      <c r="D3583">
        <v>70</v>
      </c>
      <c r="F3583">
        <v>2023</v>
      </c>
      <c r="G3583">
        <v>5609</v>
      </c>
      <c r="H3583">
        <v>5604.25</v>
      </c>
      <c r="J3583">
        <v>4745934</v>
      </c>
      <c r="K3583">
        <v>11.538</v>
      </c>
      <c r="L3583">
        <v>3.8999999999999998E-3</v>
      </c>
      <c r="M3583">
        <v>412754.27500000002</v>
      </c>
      <c r="N3583">
        <v>5.9200000000000003E-2</v>
      </c>
      <c r="O3583">
        <v>399.17700000000002</v>
      </c>
      <c r="P3583">
        <v>0.1129</v>
      </c>
      <c r="Q3583">
        <v>6922906.3250000002</v>
      </c>
      <c r="R3583" t="s">
        <v>333</v>
      </c>
      <c r="S3583" t="s">
        <v>45</v>
      </c>
      <c r="T3583" t="s">
        <v>63</v>
      </c>
      <c r="Y3583" t="s">
        <v>131</v>
      </c>
    </row>
    <row r="3584" spans="1:25" x14ac:dyDescent="0.45">
      <c r="A3584" t="s">
        <v>335</v>
      </c>
      <c r="B3584" t="s">
        <v>342</v>
      </c>
      <c r="C3584">
        <v>2493</v>
      </c>
      <c r="D3584">
        <v>70</v>
      </c>
      <c r="F3584">
        <v>2024</v>
      </c>
      <c r="G3584">
        <v>1556</v>
      </c>
      <c r="H3584">
        <v>1547.5</v>
      </c>
      <c r="J3584">
        <v>951614.25</v>
      </c>
      <c r="K3584">
        <v>1.7709999999999999</v>
      </c>
      <c r="L3584">
        <v>2.8E-3</v>
      </c>
      <c r="M3584">
        <v>83266.100000000006</v>
      </c>
      <c r="N3584">
        <v>5.9200000000000003E-2</v>
      </c>
      <c r="O3584">
        <v>80.162000000000006</v>
      </c>
      <c r="P3584">
        <v>0.10929999999999999</v>
      </c>
      <c r="Q3584">
        <v>1397897.85</v>
      </c>
      <c r="R3584" t="s">
        <v>333</v>
      </c>
      <c r="S3584" t="s">
        <v>45</v>
      </c>
      <c r="T3584" t="s">
        <v>63</v>
      </c>
      <c r="Y3584" t="s">
        <v>131</v>
      </c>
    </row>
    <row r="3585" spans="1:25" x14ac:dyDescent="0.45">
      <c r="A3585" t="s">
        <v>335</v>
      </c>
      <c r="B3585" t="s">
        <v>344</v>
      </c>
      <c r="C3585">
        <v>2494</v>
      </c>
      <c r="D3585" t="s">
        <v>345</v>
      </c>
      <c r="E3585" t="s">
        <v>305</v>
      </c>
      <c r="F3585">
        <v>2009</v>
      </c>
      <c r="G3585">
        <v>7</v>
      </c>
      <c r="H3585">
        <v>7</v>
      </c>
      <c r="I3585">
        <v>112</v>
      </c>
      <c r="O3585">
        <v>0.38600000000000001</v>
      </c>
      <c r="P3585">
        <v>0.68600000000000005</v>
      </c>
      <c r="Q3585">
        <v>1125.7</v>
      </c>
      <c r="R3585" t="s">
        <v>923</v>
      </c>
      <c r="T3585" t="s">
        <v>28</v>
      </c>
      <c r="Y3585" t="s">
        <v>29</v>
      </c>
    </row>
    <row r="3586" spans="1:25" x14ac:dyDescent="0.45">
      <c r="A3586" t="s">
        <v>335</v>
      </c>
      <c r="B3586" t="s">
        <v>344</v>
      </c>
      <c r="C3586">
        <v>2494</v>
      </c>
      <c r="D3586" t="s">
        <v>345</v>
      </c>
      <c r="E3586" t="s">
        <v>305</v>
      </c>
      <c r="F3586">
        <v>2010</v>
      </c>
      <c r="G3586">
        <v>20</v>
      </c>
      <c r="H3586">
        <v>20</v>
      </c>
      <c r="I3586">
        <v>320</v>
      </c>
      <c r="O3586">
        <v>1.7250000000000001</v>
      </c>
      <c r="P3586">
        <v>0.82399999999999995</v>
      </c>
      <c r="Q3586">
        <v>4184.8</v>
      </c>
      <c r="R3586" t="s">
        <v>923</v>
      </c>
      <c r="T3586" t="s">
        <v>28</v>
      </c>
      <c r="Y3586" t="s">
        <v>29</v>
      </c>
    </row>
    <row r="3587" spans="1:25" x14ac:dyDescent="0.45">
      <c r="A3587" t="s">
        <v>335</v>
      </c>
      <c r="B3587" t="s">
        <v>344</v>
      </c>
      <c r="C3587">
        <v>2494</v>
      </c>
      <c r="D3587" t="s">
        <v>345</v>
      </c>
      <c r="E3587" t="s">
        <v>305</v>
      </c>
      <c r="F3587">
        <v>2011</v>
      </c>
      <c r="G3587">
        <v>22</v>
      </c>
      <c r="H3587">
        <v>22</v>
      </c>
      <c r="I3587">
        <v>352</v>
      </c>
      <c r="O3587">
        <v>1.8560000000000001</v>
      </c>
      <c r="P3587">
        <v>0.82399999999999995</v>
      </c>
      <c r="Q3587">
        <v>4503.3999999999996</v>
      </c>
      <c r="R3587" t="s">
        <v>923</v>
      </c>
      <c r="T3587" t="s">
        <v>28</v>
      </c>
      <c r="Y3587" t="s">
        <v>29</v>
      </c>
    </row>
    <row r="3588" spans="1:25" x14ac:dyDescent="0.45">
      <c r="A3588" t="s">
        <v>335</v>
      </c>
      <c r="B3588" t="s">
        <v>344</v>
      </c>
      <c r="C3588">
        <v>2494</v>
      </c>
      <c r="D3588" t="s">
        <v>345</v>
      </c>
      <c r="E3588" t="s">
        <v>305</v>
      </c>
      <c r="F3588">
        <v>2012</v>
      </c>
      <c r="G3588">
        <v>24</v>
      </c>
      <c r="H3588">
        <v>24</v>
      </c>
      <c r="I3588">
        <v>384</v>
      </c>
      <c r="O3588">
        <v>3.2530000000000001</v>
      </c>
      <c r="P3588">
        <v>1.2</v>
      </c>
      <c r="Q3588">
        <v>5421.6</v>
      </c>
      <c r="R3588" t="s">
        <v>923</v>
      </c>
      <c r="T3588" t="s">
        <v>28</v>
      </c>
      <c r="Y3588" t="s">
        <v>29</v>
      </c>
    </row>
    <row r="3589" spans="1:25" x14ac:dyDescent="0.45">
      <c r="A3589" t="s">
        <v>335</v>
      </c>
      <c r="B3589" t="s">
        <v>344</v>
      </c>
      <c r="C3589">
        <v>2494</v>
      </c>
      <c r="D3589" t="s">
        <v>345</v>
      </c>
      <c r="E3589" t="s">
        <v>305</v>
      </c>
      <c r="F3589">
        <v>2013</v>
      </c>
      <c r="G3589">
        <v>67</v>
      </c>
      <c r="H3589">
        <v>67</v>
      </c>
      <c r="I3589">
        <v>1072</v>
      </c>
      <c r="O3589">
        <v>6.3179999999999996</v>
      </c>
      <c r="P3589">
        <v>0.74</v>
      </c>
      <c r="Q3589">
        <v>17071.599999999999</v>
      </c>
      <c r="R3589" t="s">
        <v>923</v>
      </c>
      <c r="T3589" t="s">
        <v>28</v>
      </c>
      <c r="Y3589" t="s">
        <v>29</v>
      </c>
    </row>
    <row r="3590" spans="1:25" x14ac:dyDescent="0.45">
      <c r="A3590" t="s">
        <v>335</v>
      </c>
      <c r="B3590" t="s">
        <v>344</v>
      </c>
      <c r="C3590">
        <v>2494</v>
      </c>
      <c r="D3590" t="s">
        <v>345</v>
      </c>
      <c r="E3590" t="s">
        <v>305</v>
      </c>
      <c r="F3590">
        <v>2014</v>
      </c>
      <c r="G3590">
        <v>3</v>
      </c>
      <c r="H3590">
        <v>1.7</v>
      </c>
      <c r="I3590">
        <v>27.2</v>
      </c>
      <c r="O3590">
        <v>0.11899999999999999</v>
      </c>
      <c r="P3590">
        <v>0.73970000000000002</v>
      </c>
      <c r="Q3590">
        <v>322</v>
      </c>
      <c r="R3590" t="s">
        <v>923</v>
      </c>
      <c r="T3590" t="s">
        <v>28</v>
      </c>
      <c r="Y3590" t="s">
        <v>29</v>
      </c>
    </row>
    <row r="3591" spans="1:25" x14ac:dyDescent="0.45">
      <c r="A3591" t="s">
        <v>335</v>
      </c>
      <c r="B3591" t="s">
        <v>344</v>
      </c>
      <c r="C3591">
        <v>2494</v>
      </c>
      <c r="D3591" t="s">
        <v>345</v>
      </c>
      <c r="E3591" t="s">
        <v>305</v>
      </c>
      <c r="F3591">
        <v>2015</v>
      </c>
      <c r="G3591">
        <v>5</v>
      </c>
      <c r="H3591">
        <v>2.9</v>
      </c>
      <c r="I3591">
        <v>46.4</v>
      </c>
      <c r="O3591">
        <v>0.26500000000000001</v>
      </c>
      <c r="P3591">
        <v>0.74019999999999997</v>
      </c>
      <c r="Q3591">
        <v>715.7</v>
      </c>
      <c r="R3591" t="s">
        <v>923</v>
      </c>
      <c r="T3591" t="s">
        <v>28</v>
      </c>
      <c r="Y3591" t="s">
        <v>30</v>
      </c>
    </row>
    <row r="3592" spans="1:25" x14ac:dyDescent="0.45">
      <c r="A3592" t="s">
        <v>335</v>
      </c>
      <c r="B3592" t="s">
        <v>344</v>
      </c>
      <c r="C3592">
        <v>2494</v>
      </c>
      <c r="D3592" t="s">
        <v>345</v>
      </c>
      <c r="E3592" t="s">
        <v>305</v>
      </c>
      <c r="F3592">
        <v>2016</v>
      </c>
      <c r="G3592">
        <v>8</v>
      </c>
      <c r="H3592">
        <v>5.5</v>
      </c>
      <c r="I3592">
        <v>88</v>
      </c>
      <c r="O3592">
        <v>0.45900000000000002</v>
      </c>
      <c r="P3592">
        <v>0.74039999999999995</v>
      </c>
      <c r="Q3592">
        <v>1239.8</v>
      </c>
      <c r="R3592" t="s">
        <v>923</v>
      </c>
      <c r="T3592" t="s">
        <v>28</v>
      </c>
      <c r="Y3592" t="s">
        <v>30</v>
      </c>
    </row>
    <row r="3593" spans="1:25" x14ac:dyDescent="0.45">
      <c r="A3593" t="s">
        <v>335</v>
      </c>
      <c r="B3593" t="s">
        <v>344</v>
      </c>
      <c r="C3593">
        <v>2494</v>
      </c>
      <c r="D3593" t="s">
        <v>345</v>
      </c>
      <c r="E3593" t="s">
        <v>305</v>
      </c>
      <c r="F3593">
        <v>2017</v>
      </c>
      <c r="G3593">
        <v>3</v>
      </c>
      <c r="H3593">
        <v>1.8</v>
      </c>
      <c r="I3593">
        <v>28.8</v>
      </c>
      <c r="O3593">
        <v>0.16300000000000001</v>
      </c>
      <c r="P3593">
        <v>0.74029999999999996</v>
      </c>
      <c r="Q3593">
        <v>441.1</v>
      </c>
      <c r="R3593" t="s">
        <v>923</v>
      </c>
      <c r="T3593" t="s">
        <v>28</v>
      </c>
      <c r="Y3593" t="s">
        <v>30</v>
      </c>
    </row>
    <row r="3594" spans="1:25" x14ac:dyDescent="0.45">
      <c r="A3594" t="s">
        <v>335</v>
      </c>
      <c r="B3594" t="s">
        <v>344</v>
      </c>
      <c r="C3594">
        <v>2494</v>
      </c>
      <c r="D3594" t="s">
        <v>345</v>
      </c>
      <c r="E3594" t="s">
        <v>305</v>
      </c>
      <c r="F3594">
        <v>2018</v>
      </c>
      <c r="G3594">
        <v>6</v>
      </c>
      <c r="H3594">
        <v>3.6</v>
      </c>
      <c r="I3594">
        <v>57.6</v>
      </c>
      <c r="O3594">
        <v>0.26500000000000001</v>
      </c>
      <c r="P3594">
        <v>0.57179999999999997</v>
      </c>
      <c r="Q3594">
        <v>925.9</v>
      </c>
      <c r="R3594" t="s">
        <v>923</v>
      </c>
      <c r="T3594" t="s">
        <v>28</v>
      </c>
      <c r="Y3594" t="s">
        <v>30</v>
      </c>
    </row>
    <row r="3595" spans="1:25" x14ac:dyDescent="0.45">
      <c r="A3595" t="s">
        <v>335</v>
      </c>
      <c r="B3595" t="s">
        <v>344</v>
      </c>
      <c r="C3595">
        <v>2494</v>
      </c>
      <c r="D3595" t="s">
        <v>345</v>
      </c>
      <c r="E3595" t="s">
        <v>305</v>
      </c>
      <c r="F3595">
        <v>2019</v>
      </c>
      <c r="G3595">
        <v>5</v>
      </c>
      <c r="H3595">
        <v>3.7</v>
      </c>
      <c r="I3595">
        <v>59.2</v>
      </c>
      <c r="O3595">
        <v>0.26500000000000001</v>
      </c>
      <c r="P3595">
        <v>0.57199999999999995</v>
      </c>
      <c r="Q3595">
        <v>925.3</v>
      </c>
      <c r="R3595" t="s">
        <v>923</v>
      </c>
      <c r="T3595" t="s">
        <v>28</v>
      </c>
      <c r="Y3595" t="s">
        <v>30</v>
      </c>
    </row>
    <row r="3596" spans="1:25" x14ac:dyDescent="0.45">
      <c r="A3596" t="s">
        <v>335</v>
      </c>
      <c r="B3596" t="s">
        <v>344</v>
      </c>
      <c r="C3596">
        <v>2494</v>
      </c>
      <c r="D3596" t="s">
        <v>345</v>
      </c>
      <c r="E3596" t="s">
        <v>305</v>
      </c>
      <c r="F3596">
        <v>2020</v>
      </c>
      <c r="G3596">
        <v>9</v>
      </c>
      <c r="H3596">
        <v>5.8</v>
      </c>
      <c r="I3596">
        <v>92.8</v>
      </c>
      <c r="O3596">
        <v>0.439</v>
      </c>
      <c r="P3596">
        <v>0.57220000000000004</v>
      </c>
      <c r="Q3596">
        <v>1535.2</v>
      </c>
      <c r="R3596" t="s">
        <v>923</v>
      </c>
      <c r="T3596" t="s">
        <v>28</v>
      </c>
      <c r="Y3596" t="s">
        <v>30</v>
      </c>
    </row>
    <row r="3597" spans="1:25" x14ac:dyDescent="0.45">
      <c r="A3597" t="s">
        <v>335</v>
      </c>
      <c r="B3597" t="s">
        <v>344</v>
      </c>
      <c r="C3597">
        <v>2494</v>
      </c>
      <c r="D3597" t="s">
        <v>345</v>
      </c>
      <c r="E3597" t="s">
        <v>305</v>
      </c>
      <c r="F3597">
        <v>2021</v>
      </c>
      <c r="G3597">
        <v>14</v>
      </c>
      <c r="H3597">
        <v>8.6</v>
      </c>
      <c r="I3597">
        <v>177.2</v>
      </c>
      <c r="M3597">
        <v>222.1</v>
      </c>
      <c r="N3597">
        <v>8.1100000000000005E-2</v>
      </c>
      <c r="O3597">
        <v>0.78500000000000003</v>
      </c>
      <c r="P3597">
        <v>0.57169999999999999</v>
      </c>
      <c r="Q3597">
        <v>2743.5</v>
      </c>
      <c r="R3597" t="s">
        <v>923</v>
      </c>
      <c r="T3597" t="s">
        <v>28</v>
      </c>
      <c r="Y3597" t="s">
        <v>70</v>
      </c>
    </row>
    <row r="3598" spans="1:25" x14ac:dyDescent="0.45">
      <c r="A3598" t="s">
        <v>335</v>
      </c>
      <c r="B3598" t="s">
        <v>344</v>
      </c>
      <c r="C3598">
        <v>2494</v>
      </c>
      <c r="D3598" t="s">
        <v>345</v>
      </c>
      <c r="E3598" t="s">
        <v>305</v>
      </c>
      <c r="F3598">
        <v>2022</v>
      </c>
      <c r="G3598">
        <v>7</v>
      </c>
      <c r="H3598">
        <v>4.4000000000000004</v>
      </c>
      <c r="I3598">
        <v>92.8</v>
      </c>
      <c r="M3598">
        <v>104.7</v>
      </c>
      <c r="N3598">
        <v>8.1100000000000005E-2</v>
      </c>
      <c r="O3598">
        <v>0.37</v>
      </c>
      <c r="P3598">
        <v>0.57210000000000005</v>
      </c>
      <c r="Q3598">
        <v>1293.0999999999999</v>
      </c>
      <c r="R3598" t="s">
        <v>923</v>
      </c>
      <c r="T3598" t="s">
        <v>28</v>
      </c>
      <c r="Y3598" t="s">
        <v>70</v>
      </c>
    </row>
    <row r="3599" spans="1:25" x14ac:dyDescent="0.45">
      <c r="A3599" t="s">
        <v>335</v>
      </c>
      <c r="B3599" t="s">
        <v>344</v>
      </c>
      <c r="C3599">
        <v>2494</v>
      </c>
      <c r="D3599" t="s">
        <v>345</v>
      </c>
      <c r="E3599" t="s">
        <v>305</v>
      </c>
      <c r="F3599">
        <v>2023</v>
      </c>
      <c r="G3599">
        <v>0</v>
      </c>
      <c r="H3599">
        <v>0</v>
      </c>
      <c r="R3599" t="s">
        <v>923</v>
      </c>
      <c r="T3599" t="s">
        <v>28</v>
      </c>
      <c r="Y3599" t="s">
        <v>70</v>
      </c>
    </row>
    <row r="3600" spans="1:25" x14ac:dyDescent="0.45">
      <c r="A3600" t="s">
        <v>335</v>
      </c>
      <c r="B3600" t="s">
        <v>344</v>
      </c>
      <c r="C3600">
        <v>2494</v>
      </c>
      <c r="D3600" t="s">
        <v>345</v>
      </c>
      <c r="E3600" t="s">
        <v>305</v>
      </c>
      <c r="F3600">
        <v>2024</v>
      </c>
      <c r="G3600">
        <v>0</v>
      </c>
      <c r="H3600">
        <v>0</v>
      </c>
      <c r="R3600" t="s">
        <v>923</v>
      </c>
      <c r="T3600" t="s">
        <v>28</v>
      </c>
      <c r="Y3600" t="s">
        <v>70</v>
      </c>
    </row>
    <row r="3601" spans="1:25" x14ac:dyDescent="0.45">
      <c r="A3601" t="s">
        <v>335</v>
      </c>
      <c r="B3601" t="s">
        <v>344</v>
      </c>
      <c r="C3601">
        <v>2494</v>
      </c>
      <c r="D3601" t="s">
        <v>346</v>
      </c>
      <c r="E3601" t="s">
        <v>305</v>
      </c>
      <c r="F3601">
        <v>2009</v>
      </c>
      <c r="G3601">
        <v>8</v>
      </c>
      <c r="H3601">
        <v>8</v>
      </c>
      <c r="I3601">
        <v>128</v>
      </c>
      <c r="O3601">
        <v>0.23300000000000001</v>
      </c>
      <c r="P3601">
        <v>0.68600000000000005</v>
      </c>
      <c r="Q3601">
        <v>678.9</v>
      </c>
      <c r="R3601" t="s">
        <v>923</v>
      </c>
      <c r="T3601" t="s">
        <v>28</v>
      </c>
      <c r="Y3601" t="s">
        <v>29</v>
      </c>
    </row>
    <row r="3602" spans="1:25" x14ac:dyDescent="0.45">
      <c r="A3602" t="s">
        <v>335</v>
      </c>
      <c r="B3602" t="s">
        <v>344</v>
      </c>
      <c r="C3602">
        <v>2494</v>
      </c>
      <c r="D3602" t="s">
        <v>346</v>
      </c>
      <c r="E3602" t="s">
        <v>305</v>
      </c>
      <c r="F3602">
        <v>2010</v>
      </c>
      <c r="G3602">
        <v>27</v>
      </c>
      <c r="H3602">
        <v>27</v>
      </c>
      <c r="I3602">
        <v>432</v>
      </c>
      <c r="O3602">
        <v>2.331</v>
      </c>
      <c r="P3602">
        <v>0.82399999999999995</v>
      </c>
      <c r="Q3602">
        <v>5656.5</v>
      </c>
      <c r="R3602" t="s">
        <v>923</v>
      </c>
      <c r="T3602" t="s">
        <v>28</v>
      </c>
      <c r="Y3602" t="s">
        <v>29</v>
      </c>
    </row>
    <row r="3603" spans="1:25" x14ac:dyDescent="0.45">
      <c r="A3603" t="s">
        <v>335</v>
      </c>
      <c r="B3603" t="s">
        <v>344</v>
      </c>
      <c r="C3603">
        <v>2494</v>
      </c>
      <c r="D3603" t="s">
        <v>346</v>
      </c>
      <c r="E3603" t="s">
        <v>305</v>
      </c>
      <c r="F3603">
        <v>2011</v>
      </c>
      <c r="G3603">
        <v>26</v>
      </c>
      <c r="H3603">
        <v>26</v>
      </c>
      <c r="I3603">
        <v>416</v>
      </c>
      <c r="O3603">
        <v>2.2149999999999999</v>
      </c>
      <c r="P3603">
        <v>0.82399999999999995</v>
      </c>
      <c r="Q3603">
        <v>5374.7</v>
      </c>
      <c r="R3603" t="s">
        <v>923</v>
      </c>
      <c r="T3603" t="s">
        <v>28</v>
      </c>
      <c r="Y3603" t="s">
        <v>29</v>
      </c>
    </row>
    <row r="3604" spans="1:25" x14ac:dyDescent="0.45">
      <c r="A3604" t="s">
        <v>335</v>
      </c>
      <c r="B3604" t="s">
        <v>344</v>
      </c>
      <c r="C3604">
        <v>2494</v>
      </c>
      <c r="D3604" t="s">
        <v>346</v>
      </c>
      <c r="E3604" t="s">
        <v>305</v>
      </c>
      <c r="F3604">
        <v>2012</v>
      </c>
      <c r="G3604">
        <v>27</v>
      </c>
      <c r="H3604">
        <v>27</v>
      </c>
      <c r="I3604">
        <v>432</v>
      </c>
      <c r="O3604">
        <v>3.6320000000000001</v>
      </c>
      <c r="P3604">
        <v>1.2</v>
      </c>
      <c r="Q3604">
        <v>6052.8</v>
      </c>
      <c r="R3604" t="s">
        <v>923</v>
      </c>
      <c r="T3604" t="s">
        <v>28</v>
      </c>
      <c r="Y3604" t="s">
        <v>29</v>
      </c>
    </row>
    <row r="3605" spans="1:25" x14ac:dyDescent="0.45">
      <c r="A3605" t="s">
        <v>335</v>
      </c>
      <c r="B3605" t="s">
        <v>344</v>
      </c>
      <c r="C3605">
        <v>2494</v>
      </c>
      <c r="D3605" t="s">
        <v>346</v>
      </c>
      <c r="E3605" t="s">
        <v>305</v>
      </c>
      <c r="F3605">
        <v>2013</v>
      </c>
      <c r="G3605">
        <v>60</v>
      </c>
      <c r="H3605">
        <v>60</v>
      </c>
      <c r="I3605">
        <v>960</v>
      </c>
      <c r="O3605">
        <v>5.6580000000000004</v>
      </c>
      <c r="P3605">
        <v>0.74</v>
      </c>
      <c r="Q3605">
        <v>15288</v>
      </c>
      <c r="R3605" t="s">
        <v>923</v>
      </c>
      <c r="T3605" t="s">
        <v>28</v>
      </c>
      <c r="Y3605" t="s">
        <v>29</v>
      </c>
    </row>
    <row r="3606" spans="1:25" x14ac:dyDescent="0.45">
      <c r="A3606" t="s">
        <v>335</v>
      </c>
      <c r="B3606" t="s">
        <v>344</v>
      </c>
      <c r="C3606">
        <v>2494</v>
      </c>
      <c r="D3606" t="s">
        <v>346</v>
      </c>
      <c r="E3606" t="s">
        <v>305</v>
      </c>
      <c r="F3606">
        <v>2014</v>
      </c>
      <c r="G3606">
        <v>3</v>
      </c>
      <c r="H3606">
        <v>1.7</v>
      </c>
      <c r="I3606">
        <v>27.2</v>
      </c>
      <c r="O3606">
        <v>0.11899999999999999</v>
      </c>
      <c r="P3606">
        <v>0.73970000000000002</v>
      </c>
      <c r="Q3606">
        <v>322</v>
      </c>
      <c r="R3606" t="s">
        <v>923</v>
      </c>
      <c r="T3606" t="s">
        <v>28</v>
      </c>
      <c r="Y3606" t="s">
        <v>29</v>
      </c>
    </row>
    <row r="3607" spans="1:25" x14ac:dyDescent="0.45">
      <c r="A3607" t="s">
        <v>335</v>
      </c>
      <c r="B3607" t="s">
        <v>344</v>
      </c>
      <c r="C3607">
        <v>2494</v>
      </c>
      <c r="D3607" t="s">
        <v>346</v>
      </c>
      <c r="E3607" t="s">
        <v>305</v>
      </c>
      <c r="F3607">
        <v>2015</v>
      </c>
      <c r="G3607">
        <v>9</v>
      </c>
      <c r="H3607">
        <v>5.4</v>
      </c>
      <c r="I3607">
        <v>86.4</v>
      </c>
      <c r="O3607">
        <v>0.48499999999999999</v>
      </c>
      <c r="P3607">
        <v>0.74029999999999996</v>
      </c>
      <c r="Q3607">
        <v>1311.2</v>
      </c>
      <c r="R3607" t="s">
        <v>923</v>
      </c>
      <c r="T3607" t="s">
        <v>28</v>
      </c>
      <c r="Y3607" t="s">
        <v>30</v>
      </c>
    </row>
    <row r="3608" spans="1:25" x14ac:dyDescent="0.45">
      <c r="A3608" t="s">
        <v>335</v>
      </c>
      <c r="B3608" t="s">
        <v>344</v>
      </c>
      <c r="C3608">
        <v>2494</v>
      </c>
      <c r="D3608" t="s">
        <v>346</v>
      </c>
      <c r="E3608" t="s">
        <v>305</v>
      </c>
      <c r="F3608">
        <v>2016</v>
      </c>
      <c r="G3608">
        <v>14</v>
      </c>
      <c r="H3608">
        <v>9.4</v>
      </c>
      <c r="I3608">
        <v>150.4</v>
      </c>
      <c r="O3608">
        <v>0.83899999999999997</v>
      </c>
      <c r="P3608">
        <v>0.74009999999999998</v>
      </c>
      <c r="Q3608">
        <v>2266.4</v>
      </c>
      <c r="R3608" t="s">
        <v>923</v>
      </c>
      <c r="T3608" t="s">
        <v>28</v>
      </c>
      <c r="Y3608" t="s">
        <v>30</v>
      </c>
    </row>
    <row r="3609" spans="1:25" x14ac:dyDescent="0.45">
      <c r="A3609" t="s">
        <v>335</v>
      </c>
      <c r="B3609" t="s">
        <v>344</v>
      </c>
      <c r="C3609">
        <v>2494</v>
      </c>
      <c r="D3609" t="s">
        <v>346</v>
      </c>
      <c r="E3609" t="s">
        <v>305</v>
      </c>
      <c r="F3609">
        <v>2017</v>
      </c>
      <c r="G3609">
        <v>3</v>
      </c>
      <c r="H3609">
        <v>1.7</v>
      </c>
      <c r="I3609">
        <v>27.2</v>
      </c>
      <c r="O3609">
        <v>0.154</v>
      </c>
      <c r="P3609">
        <v>0.74029999999999996</v>
      </c>
      <c r="Q3609">
        <v>416.6</v>
      </c>
      <c r="R3609" t="s">
        <v>923</v>
      </c>
      <c r="T3609" t="s">
        <v>28</v>
      </c>
      <c r="Y3609" t="s">
        <v>30</v>
      </c>
    </row>
    <row r="3610" spans="1:25" x14ac:dyDescent="0.45">
      <c r="A3610" t="s">
        <v>335</v>
      </c>
      <c r="B3610" t="s">
        <v>344</v>
      </c>
      <c r="C3610">
        <v>2494</v>
      </c>
      <c r="D3610" t="s">
        <v>346</v>
      </c>
      <c r="E3610" t="s">
        <v>305</v>
      </c>
      <c r="F3610">
        <v>2018</v>
      </c>
      <c r="G3610">
        <v>11</v>
      </c>
      <c r="H3610">
        <v>5.8</v>
      </c>
      <c r="I3610">
        <v>92.8</v>
      </c>
      <c r="O3610">
        <v>0.42699999999999999</v>
      </c>
      <c r="P3610">
        <v>0.57140000000000002</v>
      </c>
      <c r="Q3610">
        <v>1492.3</v>
      </c>
      <c r="R3610" t="s">
        <v>923</v>
      </c>
      <c r="T3610" t="s">
        <v>28</v>
      </c>
      <c r="Y3610" t="s">
        <v>30</v>
      </c>
    </row>
    <row r="3611" spans="1:25" x14ac:dyDescent="0.45">
      <c r="A3611" t="s">
        <v>335</v>
      </c>
      <c r="B3611" t="s">
        <v>344</v>
      </c>
      <c r="C3611">
        <v>2494</v>
      </c>
      <c r="D3611" t="s">
        <v>346</v>
      </c>
      <c r="E3611" t="s">
        <v>305</v>
      </c>
      <c r="F3611">
        <v>2019</v>
      </c>
      <c r="G3611">
        <v>3</v>
      </c>
      <c r="H3611">
        <v>1.8</v>
      </c>
      <c r="I3611">
        <v>28.8</v>
      </c>
      <c r="O3611">
        <v>0.129</v>
      </c>
      <c r="P3611">
        <v>0.57199999999999995</v>
      </c>
      <c r="Q3611">
        <v>450.1</v>
      </c>
      <c r="R3611" t="s">
        <v>923</v>
      </c>
      <c r="T3611" t="s">
        <v>28</v>
      </c>
      <c r="Y3611" t="s">
        <v>30</v>
      </c>
    </row>
    <row r="3612" spans="1:25" x14ac:dyDescent="0.45">
      <c r="A3612" t="s">
        <v>335</v>
      </c>
      <c r="B3612" t="s">
        <v>344</v>
      </c>
      <c r="C3612">
        <v>2494</v>
      </c>
      <c r="D3612" t="s">
        <v>346</v>
      </c>
      <c r="E3612" t="s">
        <v>305</v>
      </c>
      <c r="F3612">
        <v>2020</v>
      </c>
      <c r="G3612">
        <v>3</v>
      </c>
      <c r="H3612">
        <v>2</v>
      </c>
      <c r="I3612">
        <v>32</v>
      </c>
      <c r="O3612">
        <v>0.151</v>
      </c>
      <c r="P3612">
        <v>0.57230000000000003</v>
      </c>
      <c r="Q3612">
        <v>529.4</v>
      </c>
      <c r="R3612" t="s">
        <v>923</v>
      </c>
      <c r="T3612" t="s">
        <v>28</v>
      </c>
      <c r="Y3612" t="s">
        <v>30</v>
      </c>
    </row>
    <row r="3613" spans="1:25" x14ac:dyDescent="0.45">
      <c r="A3613" t="s">
        <v>335</v>
      </c>
      <c r="B3613" t="s">
        <v>344</v>
      </c>
      <c r="C3613">
        <v>2494</v>
      </c>
      <c r="D3613" t="s">
        <v>346</v>
      </c>
      <c r="E3613" t="s">
        <v>305</v>
      </c>
      <c r="F3613">
        <v>2021</v>
      </c>
      <c r="G3613">
        <v>14</v>
      </c>
      <c r="H3613">
        <v>8</v>
      </c>
      <c r="I3613">
        <v>164.9</v>
      </c>
      <c r="M3613">
        <v>207.3</v>
      </c>
      <c r="N3613">
        <v>8.1100000000000005E-2</v>
      </c>
      <c r="O3613">
        <v>0.73099999999999998</v>
      </c>
      <c r="P3613">
        <v>0.57179999999999997</v>
      </c>
      <c r="Q3613">
        <v>2556.6999999999998</v>
      </c>
      <c r="R3613" t="s">
        <v>923</v>
      </c>
      <c r="T3613" t="s">
        <v>28</v>
      </c>
      <c r="Y3613" t="s">
        <v>70</v>
      </c>
    </row>
    <row r="3614" spans="1:25" x14ac:dyDescent="0.45">
      <c r="A3614" t="s">
        <v>335</v>
      </c>
      <c r="B3614" t="s">
        <v>344</v>
      </c>
      <c r="C3614">
        <v>2494</v>
      </c>
      <c r="D3614" t="s">
        <v>346</v>
      </c>
      <c r="E3614" t="s">
        <v>305</v>
      </c>
      <c r="F3614">
        <v>2022</v>
      </c>
      <c r="G3614">
        <v>5</v>
      </c>
      <c r="H3614">
        <v>2.4</v>
      </c>
      <c r="I3614">
        <v>48</v>
      </c>
      <c r="M3614">
        <v>60.3</v>
      </c>
      <c r="N3614">
        <v>8.1199999999999994E-2</v>
      </c>
      <c r="O3614">
        <v>0.21299999999999999</v>
      </c>
      <c r="P3614">
        <v>0.57240000000000002</v>
      </c>
      <c r="Q3614">
        <v>744</v>
      </c>
      <c r="R3614" t="s">
        <v>923</v>
      </c>
      <c r="T3614" t="s">
        <v>28</v>
      </c>
      <c r="Y3614" t="s">
        <v>70</v>
      </c>
    </row>
    <row r="3615" spans="1:25" x14ac:dyDescent="0.45">
      <c r="A3615" t="s">
        <v>335</v>
      </c>
      <c r="B3615" t="s">
        <v>344</v>
      </c>
      <c r="C3615">
        <v>2494</v>
      </c>
      <c r="D3615" t="s">
        <v>346</v>
      </c>
      <c r="E3615" t="s">
        <v>305</v>
      </c>
      <c r="F3615">
        <v>2023</v>
      </c>
      <c r="G3615">
        <v>0</v>
      </c>
      <c r="H3615">
        <v>0</v>
      </c>
      <c r="R3615" t="s">
        <v>923</v>
      </c>
      <c r="T3615" t="s">
        <v>28</v>
      </c>
      <c r="Y3615" t="s">
        <v>70</v>
      </c>
    </row>
    <row r="3616" spans="1:25" x14ac:dyDescent="0.45">
      <c r="A3616" t="s">
        <v>335</v>
      </c>
      <c r="B3616" t="s">
        <v>344</v>
      </c>
      <c r="C3616">
        <v>2494</v>
      </c>
      <c r="D3616" t="s">
        <v>346</v>
      </c>
      <c r="E3616" t="s">
        <v>305</v>
      </c>
      <c r="F3616">
        <v>2024</v>
      </c>
      <c r="G3616">
        <v>0</v>
      </c>
      <c r="H3616">
        <v>0</v>
      </c>
      <c r="R3616" t="s">
        <v>923</v>
      </c>
      <c r="T3616" t="s">
        <v>28</v>
      </c>
      <c r="Y3616" t="s">
        <v>70</v>
      </c>
    </row>
    <row r="3617" spans="1:25" x14ac:dyDescent="0.45">
      <c r="A3617" t="s">
        <v>335</v>
      </c>
      <c r="B3617" t="s">
        <v>344</v>
      </c>
      <c r="C3617">
        <v>2494</v>
      </c>
      <c r="D3617" t="s">
        <v>347</v>
      </c>
      <c r="E3617" t="s">
        <v>305</v>
      </c>
      <c r="F3617">
        <v>2009</v>
      </c>
      <c r="G3617">
        <v>6</v>
      </c>
      <c r="H3617">
        <v>6</v>
      </c>
      <c r="I3617">
        <v>96</v>
      </c>
      <c r="O3617">
        <v>0.23300000000000001</v>
      </c>
      <c r="P3617">
        <v>0.68600000000000005</v>
      </c>
      <c r="Q3617">
        <v>678.9</v>
      </c>
      <c r="R3617" t="s">
        <v>923</v>
      </c>
      <c r="T3617" t="s">
        <v>28</v>
      </c>
      <c r="Y3617" t="s">
        <v>29</v>
      </c>
    </row>
    <row r="3618" spans="1:25" x14ac:dyDescent="0.45">
      <c r="A3618" t="s">
        <v>335</v>
      </c>
      <c r="B3618" t="s">
        <v>344</v>
      </c>
      <c r="C3618">
        <v>2494</v>
      </c>
      <c r="D3618" t="s">
        <v>347</v>
      </c>
      <c r="E3618" t="s">
        <v>305</v>
      </c>
      <c r="F3618">
        <v>2010</v>
      </c>
      <c r="G3618">
        <v>20</v>
      </c>
      <c r="H3618">
        <v>20</v>
      </c>
      <c r="I3618">
        <v>320</v>
      </c>
      <c r="O3618">
        <v>1.7270000000000001</v>
      </c>
      <c r="P3618">
        <v>0.82399999999999995</v>
      </c>
      <c r="Q3618">
        <v>4190.2</v>
      </c>
      <c r="R3618" t="s">
        <v>923</v>
      </c>
      <c r="T3618" t="s">
        <v>28</v>
      </c>
      <c r="Y3618" t="s">
        <v>29</v>
      </c>
    </row>
    <row r="3619" spans="1:25" x14ac:dyDescent="0.45">
      <c r="A3619" t="s">
        <v>335</v>
      </c>
      <c r="B3619" t="s">
        <v>344</v>
      </c>
      <c r="C3619">
        <v>2494</v>
      </c>
      <c r="D3619" t="s">
        <v>347</v>
      </c>
      <c r="E3619" t="s">
        <v>305</v>
      </c>
      <c r="F3619">
        <v>2011</v>
      </c>
      <c r="G3619">
        <v>24</v>
      </c>
      <c r="H3619">
        <v>24</v>
      </c>
      <c r="I3619">
        <v>354</v>
      </c>
      <c r="O3619">
        <v>1.8859999999999999</v>
      </c>
      <c r="P3619">
        <v>0.82379999999999998</v>
      </c>
      <c r="Q3619">
        <v>4577.5</v>
      </c>
      <c r="R3619" t="s">
        <v>923</v>
      </c>
      <c r="T3619" t="s">
        <v>28</v>
      </c>
      <c r="Y3619" t="s">
        <v>29</v>
      </c>
    </row>
    <row r="3620" spans="1:25" x14ac:dyDescent="0.45">
      <c r="A3620" t="s">
        <v>335</v>
      </c>
      <c r="B3620" t="s">
        <v>344</v>
      </c>
      <c r="C3620">
        <v>2494</v>
      </c>
      <c r="D3620" t="s">
        <v>347</v>
      </c>
      <c r="E3620" t="s">
        <v>305</v>
      </c>
      <c r="F3620">
        <v>2012</v>
      </c>
      <c r="G3620">
        <v>27</v>
      </c>
      <c r="H3620">
        <v>27</v>
      </c>
      <c r="I3620">
        <v>432</v>
      </c>
      <c r="O3620">
        <v>3.6320000000000001</v>
      </c>
      <c r="P3620">
        <v>1.2</v>
      </c>
      <c r="Q3620">
        <v>6052.8</v>
      </c>
      <c r="R3620" t="s">
        <v>923</v>
      </c>
      <c r="T3620" t="s">
        <v>28</v>
      </c>
      <c r="Y3620" t="s">
        <v>29</v>
      </c>
    </row>
    <row r="3621" spans="1:25" x14ac:dyDescent="0.45">
      <c r="A3621" t="s">
        <v>335</v>
      </c>
      <c r="B3621" t="s">
        <v>344</v>
      </c>
      <c r="C3621">
        <v>2494</v>
      </c>
      <c r="D3621" t="s">
        <v>347</v>
      </c>
      <c r="E3621" t="s">
        <v>305</v>
      </c>
      <c r="F3621">
        <v>2013</v>
      </c>
      <c r="G3621">
        <v>56</v>
      </c>
      <c r="H3621">
        <v>56</v>
      </c>
      <c r="I3621">
        <v>896</v>
      </c>
      <c r="O3621">
        <v>5.2809999999999997</v>
      </c>
      <c r="P3621">
        <v>0.74</v>
      </c>
      <c r="Q3621">
        <v>14268.8</v>
      </c>
      <c r="R3621" t="s">
        <v>923</v>
      </c>
      <c r="T3621" t="s">
        <v>28</v>
      </c>
      <c r="Y3621" t="s">
        <v>29</v>
      </c>
    </row>
    <row r="3622" spans="1:25" x14ac:dyDescent="0.45">
      <c r="A3622" t="s">
        <v>335</v>
      </c>
      <c r="B3622" t="s">
        <v>344</v>
      </c>
      <c r="C3622">
        <v>2494</v>
      </c>
      <c r="D3622" t="s">
        <v>347</v>
      </c>
      <c r="E3622" t="s">
        <v>305</v>
      </c>
      <c r="F3622">
        <v>2014</v>
      </c>
      <c r="G3622">
        <v>3</v>
      </c>
      <c r="H3622">
        <v>1.7</v>
      </c>
      <c r="I3622">
        <v>27.2</v>
      </c>
      <c r="O3622">
        <v>0.11899999999999999</v>
      </c>
      <c r="P3622">
        <v>0.74029999999999996</v>
      </c>
      <c r="Q3622">
        <v>322</v>
      </c>
      <c r="R3622" t="s">
        <v>923</v>
      </c>
      <c r="T3622" t="s">
        <v>28</v>
      </c>
      <c r="Y3622" t="s">
        <v>29</v>
      </c>
    </row>
    <row r="3623" spans="1:25" x14ac:dyDescent="0.45">
      <c r="A3623" t="s">
        <v>335</v>
      </c>
      <c r="B3623" t="s">
        <v>344</v>
      </c>
      <c r="C3623">
        <v>2494</v>
      </c>
      <c r="D3623" t="s">
        <v>347</v>
      </c>
      <c r="E3623" t="s">
        <v>305</v>
      </c>
      <c r="F3623">
        <v>2015</v>
      </c>
      <c r="G3623">
        <v>5</v>
      </c>
      <c r="H3623">
        <v>2.9</v>
      </c>
      <c r="I3623">
        <v>46.4</v>
      </c>
      <c r="O3623">
        <v>0.26400000000000001</v>
      </c>
      <c r="P3623">
        <v>0.74</v>
      </c>
      <c r="Q3623">
        <v>714.7</v>
      </c>
      <c r="R3623" t="s">
        <v>923</v>
      </c>
      <c r="T3623" t="s">
        <v>28</v>
      </c>
      <c r="Y3623" t="s">
        <v>30</v>
      </c>
    </row>
    <row r="3624" spans="1:25" x14ac:dyDescent="0.45">
      <c r="A3624" t="s">
        <v>335</v>
      </c>
      <c r="B3624" t="s">
        <v>344</v>
      </c>
      <c r="C3624">
        <v>2494</v>
      </c>
      <c r="D3624" t="s">
        <v>347</v>
      </c>
      <c r="E3624" t="s">
        <v>305</v>
      </c>
      <c r="F3624">
        <v>2016</v>
      </c>
      <c r="G3624">
        <v>10</v>
      </c>
      <c r="H3624">
        <v>6.7</v>
      </c>
      <c r="I3624">
        <v>107.2</v>
      </c>
      <c r="O3624">
        <v>0.58899999999999997</v>
      </c>
      <c r="P3624">
        <v>0.7399</v>
      </c>
      <c r="Q3624">
        <v>1592.9</v>
      </c>
      <c r="R3624" t="s">
        <v>923</v>
      </c>
      <c r="T3624" t="s">
        <v>28</v>
      </c>
      <c r="Y3624" t="s">
        <v>30</v>
      </c>
    </row>
    <row r="3625" spans="1:25" x14ac:dyDescent="0.45">
      <c r="A3625" t="s">
        <v>335</v>
      </c>
      <c r="B3625" t="s">
        <v>344</v>
      </c>
      <c r="C3625">
        <v>2494</v>
      </c>
      <c r="D3625" t="s">
        <v>347</v>
      </c>
      <c r="E3625" t="s">
        <v>305</v>
      </c>
      <c r="F3625">
        <v>2017</v>
      </c>
      <c r="G3625">
        <v>4</v>
      </c>
      <c r="H3625">
        <v>2.5</v>
      </c>
      <c r="I3625">
        <v>40</v>
      </c>
      <c r="O3625">
        <v>0.22700000000000001</v>
      </c>
      <c r="P3625">
        <v>0.74029999999999996</v>
      </c>
      <c r="Q3625">
        <v>612.70000000000005</v>
      </c>
      <c r="R3625" t="s">
        <v>923</v>
      </c>
      <c r="T3625" t="s">
        <v>28</v>
      </c>
      <c r="Y3625" t="s">
        <v>30</v>
      </c>
    </row>
    <row r="3626" spans="1:25" x14ac:dyDescent="0.45">
      <c r="A3626" t="s">
        <v>335</v>
      </c>
      <c r="B3626" t="s">
        <v>344</v>
      </c>
      <c r="C3626">
        <v>2494</v>
      </c>
      <c r="D3626" t="s">
        <v>347</v>
      </c>
      <c r="E3626" t="s">
        <v>305</v>
      </c>
      <c r="F3626">
        <v>2018</v>
      </c>
      <c r="G3626">
        <v>3</v>
      </c>
      <c r="H3626">
        <v>2</v>
      </c>
      <c r="I3626">
        <v>32</v>
      </c>
      <c r="O3626">
        <v>0.14199999999999999</v>
      </c>
      <c r="P3626">
        <v>0.57199999999999995</v>
      </c>
      <c r="Q3626">
        <v>494.7</v>
      </c>
      <c r="R3626" t="s">
        <v>923</v>
      </c>
      <c r="T3626" t="s">
        <v>28</v>
      </c>
      <c r="Y3626" t="s">
        <v>30</v>
      </c>
    </row>
    <row r="3627" spans="1:25" x14ac:dyDescent="0.45">
      <c r="A3627" t="s">
        <v>335</v>
      </c>
      <c r="B3627" t="s">
        <v>344</v>
      </c>
      <c r="C3627">
        <v>2494</v>
      </c>
      <c r="D3627" t="s">
        <v>347</v>
      </c>
      <c r="E3627" t="s">
        <v>305</v>
      </c>
      <c r="F3627">
        <v>2019</v>
      </c>
      <c r="G3627">
        <v>3</v>
      </c>
      <c r="H3627">
        <v>2</v>
      </c>
      <c r="I3627">
        <v>32</v>
      </c>
      <c r="O3627">
        <v>0.14299999999999999</v>
      </c>
      <c r="P3627">
        <v>0.57199999999999995</v>
      </c>
      <c r="Q3627">
        <v>500.2</v>
      </c>
      <c r="R3627" t="s">
        <v>923</v>
      </c>
      <c r="T3627" t="s">
        <v>28</v>
      </c>
      <c r="Y3627" t="s">
        <v>30</v>
      </c>
    </row>
    <row r="3628" spans="1:25" x14ac:dyDescent="0.45">
      <c r="A3628" t="s">
        <v>335</v>
      </c>
      <c r="B3628" t="s">
        <v>344</v>
      </c>
      <c r="C3628">
        <v>2494</v>
      </c>
      <c r="D3628" t="s">
        <v>347</v>
      </c>
      <c r="E3628" t="s">
        <v>305</v>
      </c>
      <c r="F3628">
        <v>2020</v>
      </c>
      <c r="G3628">
        <v>9</v>
      </c>
      <c r="H3628">
        <v>4.9000000000000004</v>
      </c>
      <c r="I3628">
        <v>78.400000000000006</v>
      </c>
      <c r="O3628">
        <v>0.371</v>
      </c>
      <c r="P3628">
        <v>0.57269999999999999</v>
      </c>
      <c r="Q3628">
        <v>1297</v>
      </c>
      <c r="R3628" t="s">
        <v>923</v>
      </c>
      <c r="T3628" t="s">
        <v>28</v>
      </c>
      <c r="Y3628" t="s">
        <v>30</v>
      </c>
    </row>
    <row r="3629" spans="1:25" x14ac:dyDescent="0.45">
      <c r="A3629" t="s">
        <v>335</v>
      </c>
      <c r="B3629" t="s">
        <v>344</v>
      </c>
      <c r="C3629">
        <v>2494</v>
      </c>
      <c r="D3629" t="s">
        <v>347</v>
      </c>
      <c r="E3629" t="s">
        <v>305</v>
      </c>
      <c r="F3629">
        <v>2021</v>
      </c>
      <c r="G3629">
        <v>11</v>
      </c>
      <c r="H3629">
        <v>7.2</v>
      </c>
      <c r="I3629">
        <v>116.1</v>
      </c>
      <c r="M3629">
        <v>144.80000000000001</v>
      </c>
      <c r="N3629">
        <v>8.1000000000000003E-2</v>
      </c>
      <c r="O3629">
        <v>0.51100000000000001</v>
      </c>
      <c r="P3629">
        <v>0.57189999999999996</v>
      </c>
      <c r="Q3629">
        <v>1787.7</v>
      </c>
      <c r="R3629" t="s">
        <v>923</v>
      </c>
      <c r="T3629" t="s">
        <v>28</v>
      </c>
      <c r="Y3629" t="s">
        <v>70</v>
      </c>
    </row>
    <row r="3630" spans="1:25" x14ac:dyDescent="0.45">
      <c r="A3630" t="s">
        <v>335</v>
      </c>
      <c r="B3630" t="s">
        <v>344</v>
      </c>
      <c r="C3630">
        <v>2494</v>
      </c>
      <c r="D3630" t="s">
        <v>347</v>
      </c>
      <c r="E3630" t="s">
        <v>305</v>
      </c>
      <c r="F3630">
        <v>2022</v>
      </c>
      <c r="G3630">
        <v>13</v>
      </c>
      <c r="H3630">
        <v>9.1999999999999993</v>
      </c>
      <c r="I3630">
        <v>159.1</v>
      </c>
      <c r="M3630">
        <v>167.7</v>
      </c>
      <c r="N3630">
        <v>8.09E-2</v>
      </c>
      <c r="O3630">
        <v>0.59199999999999997</v>
      </c>
      <c r="P3630">
        <v>0.57179999999999997</v>
      </c>
      <c r="Q3630">
        <v>2070.8000000000002</v>
      </c>
      <c r="R3630" t="s">
        <v>923</v>
      </c>
      <c r="T3630" t="s">
        <v>28</v>
      </c>
      <c r="Y3630" t="s">
        <v>70</v>
      </c>
    </row>
    <row r="3631" spans="1:25" x14ac:dyDescent="0.45">
      <c r="A3631" t="s">
        <v>335</v>
      </c>
      <c r="B3631" t="s">
        <v>344</v>
      </c>
      <c r="C3631">
        <v>2494</v>
      </c>
      <c r="D3631" t="s">
        <v>347</v>
      </c>
      <c r="E3631" t="s">
        <v>305</v>
      </c>
      <c r="F3631">
        <v>2023</v>
      </c>
      <c r="G3631">
        <v>0</v>
      </c>
      <c r="H3631">
        <v>0</v>
      </c>
      <c r="R3631" t="s">
        <v>923</v>
      </c>
      <c r="T3631" t="s">
        <v>28</v>
      </c>
      <c r="Y3631" t="s">
        <v>70</v>
      </c>
    </row>
    <row r="3632" spans="1:25" x14ac:dyDescent="0.45">
      <c r="A3632" t="s">
        <v>335</v>
      </c>
      <c r="B3632" t="s">
        <v>344</v>
      </c>
      <c r="C3632">
        <v>2494</v>
      </c>
      <c r="D3632" t="s">
        <v>347</v>
      </c>
      <c r="E3632" t="s">
        <v>305</v>
      </c>
      <c r="F3632">
        <v>2024</v>
      </c>
      <c r="G3632">
        <v>0</v>
      </c>
      <c r="H3632">
        <v>0</v>
      </c>
      <c r="R3632" t="s">
        <v>923</v>
      </c>
      <c r="T3632" t="s">
        <v>28</v>
      </c>
      <c r="Y3632" t="s">
        <v>70</v>
      </c>
    </row>
    <row r="3633" spans="1:25" x14ac:dyDescent="0.45">
      <c r="A3633" t="s">
        <v>335</v>
      </c>
      <c r="B3633" t="s">
        <v>344</v>
      </c>
      <c r="C3633">
        <v>2494</v>
      </c>
      <c r="D3633" t="s">
        <v>348</v>
      </c>
      <c r="E3633" t="s">
        <v>305</v>
      </c>
      <c r="F3633">
        <v>2009</v>
      </c>
      <c r="G3633">
        <v>6</v>
      </c>
      <c r="H3633">
        <v>6</v>
      </c>
      <c r="I3633">
        <v>96</v>
      </c>
      <c r="O3633">
        <v>0.23300000000000001</v>
      </c>
      <c r="P3633">
        <v>0.68600000000000005</v>
      </c>
      <c r="Q3633">
        <v>678.9</v>
      </c>
      <c r="R3633" t="s">
        <v>923</v>
      </c>
      <c r="T3633" t="s">
        <v>28</v>
      </c>
      <c r="Y3633" t="s">
        <v>29</v>
      </c>
    </row>
    <row r="3634" spans="1:25" x14ac:dyDescent="0.45">
      <c r="A3634" t="s">
        <v>335</v>
      </c>
      <c r="B3634" t="s">
        <v>344</v>
      </c>
      <c r="C3634">
        <v>2494</v>
      </c>
      <c r="D3634" t="s">
        <v>348</v>
      </c>
      <c r="E3634" t="s">
        <v>305</v>
      </c>
      <c r="F3634">
        <v>2010</v>
      </c>
      <c r="G3634">
        <v>30</v>
      </c>
      <c r="H3634">
        <v>30</v>
      </c>
      <c r="I3634">
        <v>480</v>
      </c>
      <c r="O3634">
        <v>2.5910000000000002</v>
      </c>
      <c r="P3634">
        <v>0.82399999999999995</v>
      </c>
      <c r="Q3634">
        <v>6288</v>
      </c>
      <c r="R3634" t="s">
        <v>923</v>
      </c>
      <c r="T3634" t="s">
        <v>28</v>
      </c>
      <c r="Y3634" t="s">
        <v>29</v>
      </c>
    </row>
    <row r="3635" spans="1:25" x14ac:dyDescent="0.45">
      <c r="A3635" t="s">
        <v>335</v>
      </c>
      <c r="B3635" t="s">
        <v>344</v>
      </c>
      <c r="C3635">
        <v>2494</v>
      </c>
      <c r="D3635" t="s">
        <v>348</v>
      </c>
      <c r="E3635" t="s">
        <v>305</v>
      </c>
      <c r="F3635">
        <v>2011</v>
      </c>
      <c r="G3635">
        <v>26</v>
      </c>
      <c r="H3635">
        <v>26</v>
      </c>
      <c r="I3635">
        <v>416</v>
      </c>
      <c r="O3635">
        <v>2.2149999999999999</v>
      </c>
      <c r="P3635">
        <v>0.82399999999999995</v>
      </c>
      <c r="Q3635">
        <v>5374.7</v>
      </c>
      <c r="R3635" t="s">
        <v>923</v>
      </c>
      <c r="T3635" t="s">
        <v>28</v>
      </c>
      <c r="Y3635" t="s">
        <v>29</v>
      </c>
    </row>
    <row r="3636" spans="1:25" x14ac:dyDescent="0.45">
      <c r="A3636" t="s">
        <v>335</v>
      </c>
      <c r="B3636" t="s">
        <v>344</v>
      </c>
      <c r="C3636">
        <v>2494</v>
      </c>
      <c r="D3636" t="s">
        <v>348</v>
      </c>
      <c r="E3636" t="s">
        <v>305</v>
      </c>
      <c r="F3636">
        <v>2012</v>
      </c>
      <c r="G3636">
        <v>24</v>
      </c>
      <c r="H3636">
        <v>24</v>
      </c>
      <c r="I3636">
        <v>384</v>
      </c>
      <c r="O3636">
        <v>3.1190000000000002</v>
      </c>
      <c r="P3636">
        <v>1.2</v>
      </c>
      <c r="Q3636">
        <v>5198.3999999999996</v>
      </c>
      <c r="R3636" t="s">
        <v>923</v>
      </c>
      <c r="T3636" t="s">
        <v>28</v>
      </c>
      <c r="Y3636" t="s">
        <v>29</v>
      </c>
    </row>
    <row r="3637" spans="1:25" x14ac:dyDescent="0.45">
      <c r="A3637" t="s">
        <v>335</v>
      </c>
      <c r="B3637" t="s">
        <v>344</v>
      </c>
      <c r="C3637">
        <v>2494</v>
      </c>
      <c r="D3637" t="s">
        <v>348</v>
      </c>
      <c r="E3637" t="s">
        <v>305</v>
      </c>
      <c r="F3637">
        <v>2013</v>
      </c>
      <c r="G3637">
        <v>39</v>
      </c>
      <c r="H3637">
        <v>39</v>
      </c>
      <c r="I3637">
        <v>624</v>
      </c>
      <c r="O3637">
        <v>3.6779999999999999</v>
      </c>
      <c r="P3637">
        <v>0.74</v>
      </c>
      <c r="Q3637">
        <v>9937.2000000000007</v>
      </c>
      <c r="R3637" t="s">
        <v>923</v>
      </c>
      <c r="T3637" t="s">
        <v>28</v>
      </c>
      <c r="Y3637" t="s">
        <v>29</v>
      </c>
    </row>
    <row r="3638" spans="1:25" x14ac:dyDescent="0.45">
      <c r="A3638" t="s">
        <v>335</v>
      </c>
      <c r="B3638" t="s">
        <v>344</v>
      </c>
      <c r="C3638">
        <v>2494</v>
      </c>
      <c r="D3638" t="s">
        <v>348</v>
      </c>
      <c r="E3638" t="s">
        <v>305</v>
      </c>
      <c r="F3638">
        <v>2014</v>
      </c>
      <c r="G3638">
        <v>3</v>
      </c>
      <c r="H3638">
        <v>1.8</v>
      </c>
      <c r="I3638">
        <v>28.8</v>
      </c>
      <c r="O3638">
        <v>0.126</v>
      </c>
      <c r="P3638">
        <v>0.74029999999999996</v>
      </c>
      <c r="Q3638">
        <v>341</v>
      </c>
      <c r="R3638" t="s">
        <v>923</v>
      </c>
      <c r="T3638" t="s">
        <v>28</v>
      </c>
      <c r="Y3638" t="s">
        <v>29</v>
      </c>
    </row>
    <row r="3639" spans="1:25" x14ac:dyDescent="0.45">
      <c r="A3639" t="s">
        <v>335</v>
      </c>
      <c r="B3639" t="s">
        <v>344</v>
      </c>
      <c r="C3639">
        <v>2494</v>
      </c>
      <c r="D3639" t="s">
        <v>348</v>
      </c>
      <c r="E3639" t="s">
        <v>305</v>
      </c>
      <c r="F3639">
        <v>2015</v>
      </c>
      <c r="G3639">
        <v>5</v>
      </c>
      <c r="H3639">
        <v>2.6</v>
      </c>
      <c r="I3639">
        <v>41.6</v>
      </c>
      <c r="O3639">
        <v>0.23699999999999999</v>
      </c>
      <c r="P3639">
        <v>0.74</v>
      </c>
      <c r="Q3639">
        <v>639.29999999999995</v>
      </c>
      <c r="R3639" t="s">
        <v>923</v>
      </c>
      <c r="T3639" t="s">
        <v>28</v>
      </c>
      <c r="Y3639" t="s">
        <v>30</v>
      </c>
    </row>
    <row r="3640" spans="1:25" x14ac:dyDescent="0.45">
      <c r="A3640" t="s">
        <v>335</v>
      </c>
      <c r="B3640" t="s">
        <v>344</v>
      </c>
      <c r="C3640">
        <v>2494</v>
      </c>
      <c r="D3640" t="s">
        <v>348</v>
      </c>
      <c r="E3640" t="s">
        <v>305</v>
      </c>
      <c r="F3640">
        <v>2016</v>
      </c>
      <c r="G3640">
        <v>7</v>
      </c>
      <c r="H3640">
        <v>3.9</v>
      </c>
      <c r="I3640">
        <v>62.4</v>
      </c>
      <c r="O3640">
        <v>0.32500000000000001</v>
      </c>
      <c r="P3640">
        <v>0.74029999999999996</v>
      </c>
      <c r="Q3640">
        <v>879.1</v>
      </c>
      <c r="R3640" t="s">
        <v>923</v>
      </c>
      <c r="T3640" t="s">
        <v>28</v>
      </c>
      <c r="Y3640" t="s">
        <v>30</v>
      </c>
    </row>
    <row r="3641" spans="1:25" x14ac:dyDescent="0.45">
      <c r="A3641" t="s">
        <v>335</v>
      </c>
      <c r="B3641" t="s">
        <v>344</v>
      </c>
      <c r="C3641">
        <v>2494</v>
      </c>
      <c r="D3641" t="s">
        <v>348</v>
      </c>
      <c r="E3641" t="s">
        <v>305</v>
      </c>
      <c r="F3641">
        <v>2017</v>
      </c>
      <c r="G3641">
        <v>3</v>
      </c>
      <c r="H3641">
        <v>2.2999999999999998</v>
      </c>
      <c r="I3641">
        <v>36.799999999999997</v>
      </c>
      <c r="O3641">
        <v>0.20899999999999999</v>
      </c>
      <c r="P3641">
        <v>0.74</v>
      </c>
      <c r="Q3641">
        <v>563.70000000000005</v>
      </c>
      <c r="R3641" t="s">
        <v>923</v>
      </c>
      <c r="T3641" t="s">
        <v>28</v>
      </c>
      <c r="Y3641" t="s">
        <v>30</v>
      </c>
    </row>
    <row r="3642" spans="1:25" x14ac:dyDescent="0.45">
      <c r="A3642" t="s">
        <v>335</v>
      </c>
      <c r="B3642" t="s">
        <v>344</v>
      </c>
      <c r="C3642">
        <v>2494</v>
      </c>
      <c r="D3642" t="s">
        <v>348</v>
      </c>
      <c r="E3642" t="s">
        <v>305</v>
      </c>
      <c r="F3642">
        <v>2018</v>
      </c>
      <c r="G3642">
        <v>3</v>
      </c>
      <c r="H3642">
        <v>2.1</v>
      </c>
      <c r="I3642">
        <v>33.6</v>
      </c>
      <c r="O3642">
        <v>0.14899999999999999</v>
      </c>
      <c r="P3642">
        <v>0.57199999999999995</v>
      </c>
      <c r="Q3642">
        <v>519.4</v>
      </c>
      <c r="R3642" t="s">
        <v>923</v>
      </c>
      <c r="T3642" t="s">
        <v>28</v>
      </c>
      <c r="Y3642" t="s">
        <v>30</v>
      </c>
    </row>
    <row r="3643" spans="1:25" x14ac:dyDescent="0.45">
      <c r="A3643" t="s">
        <v>335</v>
      </c>
      <c r="B3643" t="s">
        <v>344</v>
      </c>
      <c r="C3643">
        <v>2494</v>
      </c>
      <c r="D3643" t="s">
        <v>348</v>
      </c>
      <c r="E3643" t="s">
        <v>305</v>
      </c>
      <c r="F3643">
        <v>2019</v>
      </c>
      <c r="G3643">
        <v>9</v>
      </c>
      <c r="H3643">
        <v>5.2</v>
      </c>
      <c r="I3643">
        <v>83.2</v>
      </c>
      <c r="O3643">
        <v>0.372</v>
      </c>
      <c r="P3643">
        <v>0.57199999999999995</v>
      </c>
      <c r="Q3643">
        <v>1300.3</v>
      </c>
      <c r="R3643" t="s">
        <v>923</v>
      </c>
      <c r="T3643" t="s">
        <v>28</v>
      </c>
      <c r="Y3643" t="s">
        <v>30</v>
      </c>
    </row>
    <row r="3644" spans="1:25" x14ac:dyDescent="0.45">
      <c r="A3644" t="s">
        <v>335</v>
      </c>
      <c r="B3644" t="s">
        <v>344</v>
      </c>
      <c r="C3644">
        <v>2494</v>
      </c>
      <c r="D3644" t="s">
        <v>348</v>
      </c>
      <c r="E3644" t="s">
        <v>305</v>
      </c>
      <c r="F3644">
        <v>2020</v>
      </c>
      <c r="G3644">
        <v>3</v>
      </c>
      <c r="H3644">
        <v>2</v>
      </c>
      <c r="I3644">
        <v>32</v>
      </c>
      <c r="O3644">
        <v>0.151</v>
      </c>
      <c r="P3644">
        <v>0.57199999999999995</v>
      </c>
      <c r="Q3644">
        <v>529.4</v>
      </c>
      <c r="R3644" t="s">
        <v>923</v>
      </c>
      <c r="T3644" t="s">
        <v>28</v>
      </c>
      <c r="Y3644" t="s">
        <v>30</v>
      </c>
    </row>
    <row r="3645" spans="1:25" x14ac:dyDescent="0.45">
      <c r="A3645" t="s">
        <v>335</v>
      </c>
      <c r="B3645" t="s">
        <v>344</v>
      </c>
      <c r="C3645">
        <v>2494</v>
      </c>
      <c r="D3645" t="s">
        <v>348</v>
      </c>
      <c r="E3645" t="s">
        <v>305</v>
      </c>
      <c r="F3645">
        <v>2021</v>
      </c>
      <c r="G3645">
        <v>11</v>
      </c>
      <c r="H3645">
        <v>7.6</v>
      </c>
      <c r="I3645">
        <v>132.6</v>
      </c>
      <c r="M3645">
        <v>169.3</v>
      </c>
      <c r="N3645">
        <v>8.09E-2</v>
      </c>
      <c r="O3645">
        <v>0.59799999999999998</v>
      </c>
      <c r="P3645">
        <v>0.57189999999999996</v>
      </c>
      <c r="Q3645">
        <v>2090.9</v>
      </c>
      <c r="R3645" t="s">
        <v>923</v>
      </c>
      <c r="T3645" t="s">
        <v>28</v>
      </c>
      <c r="Y3645" t="s">
        <v>70</v>
      </c>
    </row>
    <row r="3646" spans="1:25" x14ac:dyDescent="0.45">
      <c r="A3646" t="s">
        <v>335</v>
      </c>
      <c r="B3646" t="s">
        <v>344</v>
      </c>
      <c r="C3646">
        <v>2494</v>
      </c>
      <c r="D3646" t="s">
        <v>348</v>
      </c>
      <c r="E3646" t="s">
        <v>305</v>
      </c>
      <c r="F3646">
        <v>2022</v>
      </c>
      <c r="G3646">
        <v>13</v>
      </c>
      <c r="H3646">
        <v>10</v>
      </c>
      <c r="I3646">
        <v>172.3</v>
      </c>
      <c r="M3646">
        <v>183.7</v>
      </c>
      <c r="N3646">
        <v>8.0799999999999997E-2</v>
      </c>
      <c r="O3646">
        <v>0.64900000000000002</v>
      </c>
      <c r="P3646">
        <v>0.57210000000000005</v>
      </c>
      <c r="Q3646">
        <v>2268.5</v>
      </c>
      <c r="R3646" t="s">
        <v>923</v>
      </c>
      <c r="T3646" t="s">
        <v>28</v>
      </c>
      <c r="Y3646" t="s">
        <v>70</v>
      </c>
    </row>
    <row r="3647" spans="1:25" x14ac:dyDescent="0.45">
      <c r="A3647" t="s">
        <v>335</v>
      </c>
      <c r="B3647" t="s">
        <v>344</v>
      </c>
      <c r="C3647">
        <v>2494</v>
      </c>
      <c r="D3647" t="s">
        <v>348</v>
      </c>
      <c r="E3647" t="s">
        <v>305</v>
      </c>
      <c r="F3647">
        <v>2023</v>
      </c>
      <c r="G3647">
        <v>0</v>
      </c>
      <c r="H3647">
        <v>0</v>
      </c>
      <c r="R3647" t="s">
        <v>923</v>
      </c>
      <c r="T3647" t="s">
        <v>28</v>
      </c>
      <c r="Y3647" t="s">
        <v>70</v>
      </c>
    </row>
    <row r="3648" spans="1:25" x14ac:dyDescent="0.45">
      <c r="A3648" t="s">
        <v>335</v>
      </c>
      <c r="B3648" t="s">
        <v>344</v>
      </c>
      <c r="C3648">
        <v>2494</v>
      </c>
      <c r="D3648" t="s">
        <v>348</v>
      </c>
      <c r="E3648" t="s">
        <v>305</v>
      </c>
      <c r="F3648">
        <v>2024</v>
      </c>
      <c r="G3648">
        <v>0</v>
      </c>
      <c r="H3648">
        <v>0</v>
      </c>
      <c r="R3648" t="s">
        <v>923</v>
      </c>
      <c r="T3648" t="s">
        <v>28</v>
      </c>
      <c r="Y3648" t="s">
        <v>70</v>
      </c>
    </row>
    <row r="3649" spans="1:25" x14ac:dyDescent="0.45">
      <c r="A3649" t="s">
        <v>335</v>
      </c>
      <c r="B3649" t="s">
        <v>344</v>
      </c>
      <c r="C3649">
        <v>2494</v>
      </c>
      <c r="D3649" t="s">
        <v>349</v>
      </c>
      <c r="E3649" t="s">
        <v>305</v>
      </c>
      <c r="F3649">
        <v>2009</v>
      </c>
      <c r="G3649">
        <v>6</v>
      </c>
      <c r="H3649">
        <v>6</v>
      </c>
      <c r="I3649">
        <v>96</v>
      </c>
      <c r="O3649">
        <v>0.23300000000000001</v>
      </c>
      <c r="P3649">
        <v>0.68600000000000005</v>
      </c>
      <c r="Q3649">
        <v>678.9</v>
      </c>
      <c r="R3649" t="s">
        <v>923</v>
      </c>
      <c r="T3649" t="s">
        <v>28</v>
      </c>
      <c r="Y3649" t="s">
        <v>29</v>
      </c>
    </row>
    <row r="3650" spans="1:25" x14ac:dyDescent="0.45">
      <c r="A3650" t="s">
        <v>335</v>
      </c>
      <c r="B3650" t="s">
        <v>344</v>
      </c>
      <c r="C3650">
        <v>2494</v>
      </c>
      <c r="D3650" t="s">
        <v>349</v>
      </c>
      <c r="E3650" t="s">
        <v>305</v>
      </c>
      <c r="F3650">
        <v>2010</v>
      </c>
      <c r="G3650">
        <v>27</v>
      </c>
      <c r="H3650">
        <v>27</v>
      </c>
      <c r="I3650">
        <v>432</v>
      </c>
      <c r="O3650">
        <v>2.3290000000000002</v>
      </c>
      <c r="P3650">
        <v>0.82399999999999995</v>
      </c>
      <c r="Q3650">
        <v>5651.1</v>
      </c>
      <c r="R3650" t="s">
        <v>923</v>
      </c>
      <c r="T3650" t="s">
        <v>28</v>
      </c>
      <c r="Y3650" t="s">
        <v>29</v>
      </c>
    </row>
    <row r="3651" spans="1:25" x14ac:dyDescent="0.45">
      <c r="A3651" t="s">
        <v>335</v>
      </c>
      <c r="B3651" t="s">
        <v>344</v>
      </c>
      <c r="C3651">
        <v>2494</v>
      </c>
      <c r="D3651" t="s">
        <v>349</v>
      </c>
      <c r="E3651" t="s">
        <v>305</v>
      </c>
      <c r="F3651">
        <v>2011</v>
      </c>
      <c r="G3651">
        <v>34</v>
      </c>
      <c r="H3651">
        <v>34</v>
      </c>
      <c r="I3651">
        <v>544</v>
      </c>
      <c r="O3651">
        <v>2.9260000000000002</v>
      </c>
      <c r="P3651">
        <v>0.82399999999999995</v>
      </c>
      <c r="Q3651">
        <v>7100.8</v>
      </c>
      <c r="R3651" t="s">
        <v>923</v>
      </c>
      <c r="T3651" t="s">
        <v>28</v>
      </c>
      <c r="Y3651" t="s">
        <v>29</v>
      </c>
    </row>
    <row r="3652" spans="1:25" x14ac:dyDescent="0.45">
      <c r="A3652" t="s">
        <v>335</v>
      </c>
      <c r="B3652" t="s">
        <v>344</v>
      </c>
      <c r="C3652">
        <v>2494</v>
      </c>
      <c r="D3652" t="s">
        <v>349</v>
      </c>
      <c r="E3652" t="s">
        <v>305</v>
      </c>
      <c r="F3652">
        <v>2012</v>
      </c>
      <c r="G3652">
        <v>25</v>
      </c>
      <c r="H3652">
        <v>25</v>
      </c>
      <c r="I3652">
        <v>400</v>
      </c>
      <c r="O3652">
        <v>3.379</v>
      </c>
      <c r="P3652">
        <v>1.2</v>
      </c>
      <c r="Q3652">
        <v>5632</v>
      </c>
      <c r="R3652" t="s">
        <v>923</v>
      </c>
      <c r="T3652" t="s">
        <v>28</v>
      </c>
      <c r="Y3652" t="s">
        <v>29</v>
      </c>
    </row>
    <row r="3653" spans="1:25" x14ac:dyDescent="0.45">
      <c r="A3653" t="s">
        <v>335</v>
      </c>
      <c r="B3653" t="s">
        <v>344</v>
      </c>
      <c r="C3653">
        <v>2494</v>
      </c>
      <c r="D3653" t="s">
        <v>349</v>
      </c>
      <c r="E3653" t="s">
        <v>305</v>
      </c>
      <c r="F3653">
        <v>2013</v>
      </c>
      <c r="G3653">
        <v>27</v>
      </c>
      <c r="H3653">
        <v>27</v>
      </c>
      <c r="I3653">
        <v>432</v>
      </c>
      <c r="O3653">
        <v>2.5459999999999998</v>
      </c>
      <c r="P3653">
        <v>0.74</v>
      </c>
      <c r="Q3653">
        <v>6879.6</v>
      </c>
      <c r="R3653" t="s">
        <v>923</v>
      </c>
      <c r="T3653" t="s">
        <v>28</v>
      </c>
      <c r="Y3653" t="s">
        <v>29</v>
      </c>
    </row>
    <row r="3654" spans="1:25" x14ac:dyDescent="0.45">
      <c r="A3654" t="s">
        <v>335</v>
      </c>
      <c r="B3654" t="s">
        <v>344</v>
      </c>
      <c r="C3654">
        <v>2494</v>
      </c>
      <c r="D3654" t="s">
        <v>349</v>
      </c>
      <c r="E3654" t="s">
        <v>305</v>
      </c>
      <c r="F3654">
        <v>2014</v>
      </c>
      <c r="G3654">
        <v>3</v>
      </c>
      <c r="H3654">
        <v>2</v>
      </c>
      <c r="I3654">
        <v>32</v>
      </c>
      <c r="O3654">
        <v>0.14000000000000001</v>
      </c>
      <c r="P3654">
        <v>0.74</v>
      </c>
      <c r="Q3654">
        <v>378.8</v>
      </c>
      <c r="R3654" t="s">
        <v>923</v>
      </c>
      <c r="T3654" t="s">
        <v>28</v>
      </c>
      <c r="Y3654" t="s">
        <v>29</v>
      </c>
    </row>
    <row r="3655" spans="1:25" x14ac:dyDescent="0.45">
      <c r="A3655" t="s">
        <v>335</v>
      </c>
      <c r="B3655" t="s">
        <v>344</v>
      </c>
      <c r="C3655">
        <v>2494</v>
      </c>
      <c r="D3655" t="s">
        <v>349</v>
      </c>
      <c r="E3655" t="s">
        <v>305</v>
      </c>
      <c r="F3655">
        <v>2015</v>
      </c>
      <c r="G3655">
        <v>7</v>
      </c>
      <c r="H3655">
        <v>4.0999999999999996</v>
      </c>
      <c r="I3655">
        <v>65.599999999999994</v>
      </c>
      <c r="O3655">
        <v>0.373</v>
      </c>
      <c r="P3655">
        <v>0.74009999999999998</v>
      </c>
      <c r="Q3655">
        <v>1007</v>
      </c>
      <c r="R3655" t="s">
        <v>923</v>
      </c>
      <c r="T3655" t="s">
        <v>28</v>
      </c>
      <c r="Y3655" t="s">
        <v>30</v>
      </c>
    </row>
    <row r="3656" spans="1:25" x14ac:dyDescent="0.45">
      <c r="A3656" t="s">
        <v>335</v>
      </c>
      <c r="B3656" t="s">
        <v>344</v>
      </c>
      <c r="C3656">
        <v>2494</v>
      </c>
      <c r="D3656" t="s">
        <v>349</v>
      </c>
      <c r="E3656" t="s">
        <v>305</v>
      </c>
      <c r="F3656">
        <v>2016</v>
      </c>
      <c r="G3656">
        <v>8</v>
      </c>
      <c r="H3656">
        <v>6</v>
      </c>
      <c r="I3656">
        <v>96</v>
      </c>
      <c r="O3656">
        <v>0.5</v>
      </c>
      <c r="P3656">
        <v>0.7399</v>
      </c>
      <c r="Q3656">
        <v>1352.5</v>
      </c>
      <c r="R3656" t="s">
        <v>923</v>
      </c>
      <c r="T3656" t="s">
        <v>28</v>
      </c>
      <c r="Y3656" t="s">
        <v>30</v>
      </c>
    </row>
    <row r="3657" spans="1:25" x14ac:dyDescent="0.45">
      <c r="A3657" t="s">
        <v>335</v>
      </c>
      <c r="B3657" t="s">
        <v>344</v>
      </c>
      <c r="C3657">
        <v>2494</v>
      </c>
      <c r="D3657" t="s">
        <v>349</v>
      </c>
      <c r="E3657" t="s">
        <v>305</v>
      </c>
      <c r="F3657">
        <v>2017</v>
      </c>
      <c r="G3657">
        <v>5</v>
      </c>
      <c r="H3657">
        <v>4.2</v>
      </c>
      <c r="I3657">
        <v>67.2</v>
      </c>
      <c r="O3657">
        <v>0.38100000000000001</v>
      </c>
      <c r="P3657">
        <v>0.74</v>
      </c>
      <c r="Q3657">
        <v>1029.4000000000001</v>
      </c>
      <c r="R3657" t="s">
        <v>923</v>
      </c>
      <c r="T3657" t="s">
        <v>28</v>
      </c>
      <c r="Y3657" t="s">
        <v>30</v>
      </c>
    </row>
    <row r="3658" spans="1:25" x14ac:dyDescent="0.45">
      <c r="A3658" t="s">
        <v>335</v>
      </c>
      <c r="B3658" t="s">
        <v>344</v>
      </c>
      <c r="C3658">
        <v>2494</v>
      </c>
      <c r="D3658" t="s">
        <v>349</v>
      </c>
      <c r="E3658" t="s">
        <v>305</v>
      </c>
      <c r="F3658">
        <v>2018</v>
      </c>
      <c r="G3658">
        <v>3</v>
      </c>
      <c r="H3658">
        <v>1.9</v>
      </c>
      <c r="I3658">
        <v>30.4</v>
      </c>
      <c r="O3658">
        <v>0.13400000000000001</v>
      </c>
      <c r="P3658">
        <v>0.57199999999999995</v>
      </c>
      <c r="Q3658">
        <v>469.9</v>
      </c>
      <c r="R3658" t="s">
        <v>923</v>
      </c>
      <c r="T3658" t="s">
        <v>28</v>
      </c>
      <c r="Y3658" t="s">
        <v>30</v>
      </c>
    </row>
    <row r="3659" spans="1:25" x14ac:dyDescent="0.45">
      <c r="A3659" t="s">
        <v>335</v>
      </c>
      <c r="B3659" t="s">
        <v>344</v>
      </c>
      <c r="C3659">
        <v>2494</v>
      </c>
      <c r="D3659" t="s">
        <v>349</v>
      </c>
      <c r="E3659" t="s">
        <v>305</v>
      </c>
      <c r="F3659">
        <v>2019</v>
      </c>
      <c r="G3659">
        <v>3</v>
      </c>
      <c r="H3659">
        <v>1.9</v>
      </c>
      <c r="I3659">
        <v>30.4</v>
      </c>
      <c r="O3659">
        <v>0.13600000000000001</v>
      </c>
      <c r="P3659">
        <v>0.57199999999999995</v>
      </c>
      <c r="Q3659">
        <v>475.1</v>
      </c>
      <c r="R3659" t="s">
        <v>923</v>
      </c>
      <c r="T3659" t="s">
        <v>28</v>
      </c>
      <c r="Y3659" t="s">
        <v>30</v>
      </c>
    </row>
    <row r="3660" spans="1:25" x14ac:dyDescent="0.45">
      <c r="A3660" t="s">
        <v>335</v>
      </c>
      <c r="B3660" t="s">
        <v>344</v>
      </c>
      <c r="C3660">
        <v>2494</v>
      </c>
      <c r="D3660" t="s">
        <v>349</v>
      </c>
      <c r="E3660" t="s">
        <v>305</v>
      </c>
      <c r="F3660">
        <v>2020</v>
      </c>
      <c r="G3660">
        <v>3</v>
      </c>
      <c r="H3660">
        <v>1.9</v>
      </c>
      <c r="I3660">
        <v>30.4</v>
      </c>
      <c r="O3660">
        <v>0.14399999999999999</v>
      </c>
      <c r="P3660">
        <v>0.57199999999999995</v>
      </c>
      <c r="Q3660">
        <v>502.9</v>
      </c>
      <c r="R3660" t="s">
        <v>923</v>
      </c>
      <c r="T3660" t="s">
        <v>28</v>
      </c>
      <c r="Y3660" t="s">
        <v>30</v>
      </c>
    </row>
    <row r="3661" spans="1:25" x14ac:dyDescent="0.45">
      <c r="A3661" t="s">
        <v>335</v>
      </c>
      <c r="B3661" t="s">
        <v>344</v>
      </c>
      <c r="C3661">
        <v>2494</v>
      </c>
      <c r="D3661" t="s">
        <v>349</v>
      </c>
      <c r="E3661" t="s">
        <v>305</v>
      </c>
      <c r="F3661">
        <v>2021</v>
      </c>
      <c r="G3661">
        <v>21</v>
      </c>
      <c r="H3661">
        <v>13.5</v>
      </c>
      <c r="I3661">
        <v>175.3</v>
      </c>
      <c r="M3661">
        <v>234.1</v>
      </c>
      <c r="N3661">
        <v>8.1299999999999997E-2</v>
      </c>
      <c r="O3661">
        <v>0.82599999999999996</v>
      </c>
      <c r="P3661">
        <v>0.57320000000000004</v>
      </c>
      <c r="Q3661">
        <v>2888.6</v>
      </c>
      <c r="R3661" t="s">
        <v>923</v>
      </c>
      <c r="T3661" t="s">
        <v>28</v>
      </c>
      <c r="Y3661" t="s">
        <v>70</v>
      </c>
    </row>
    <row r="3662" spans="1:25" x14ac:dyDescent="0.45">
      <c r="A3662" t="s">
        <v>335</v>
      </c>
      <c r="B3662" t="s">
        <v>344</v>
      </c>
      <c r="C3662">
        <v>2494</v>
      </c>
      <c r="D3662" t="s">
        <v>349</v>
      </c>
      <c r="E3662" t="s">
        <v>305</v>
      </c>
      <c r="F3662">
        <v>2022</v>
      </c>
      <c r="G3662">
        <v>6</v>
      </c>
      <c r="H3662">
        <v>4</v>
      </c>
      <c r="I3662">
        <v>79.5</v>
      </c>
      <c r="M3662">
        <v>90.7</v>
      </c>
      <c r="N3662">
        <v>8.1199999999999994E-2</v>
      </c>
      <c r="O3662">
        <v>0.32</v>
      </c>
      <c r="P3662">
        <v>0.57169999999999999</v>
      </c>
      <c r="Q3662">
        <v>1120.2</v>
      </c>
      <c r="R3662" t="s">
        <v>923</v>
      </c>
      <c r="T3662" t="s">
        <v>28</v>
      </c>
      <c r="Y3662" t="s">
        <v>70</v>
      </c>
    </row>
    <row r="3663" spans="1:25" x14ac:dyDescent="0.45">
      <c r="A3663" t="s">
        <v>335</v>
      </c>
      <c r="B3663" t="s">
        <v>344</v>
      </c>
      <c r="C3663">
        <v>2494</v>
      </c>
      <c r="D3663" t="s">
        <v>349</v>
      </c>
      <c r="E3663" t="s">
        <v>305</v>
      </c>
      <c r="F3663">
        <v>2023</v>
      </c>
      <c r="G3663">
        <v>0</v>
      </c>
      <c r="H3663">
        <v>0</v>
      </c>
      <c r="R3663" t="s">
        <v>923</v>
      </c>
      <c r="T3663" t="s">
        <v>28</v>
      </c>
      <c r="Y3663" t="s">
        <v>70</v>
      </c>
    </row>
    <row r="3664" spans="1:25" x14ac:dyDescent="0.45">
      <c r="A3664" t="s">
        <v>335</v>
      </c>
      <c r="B3664" t="s">
        <v>344</v>
      </c>
      <c r="C3664">
        <v>2494</v>
      </c>
      <c r="D3664" t="s">
        <v>349</v>
      </c>
      <c r="E3664" t="s">
        <v>305</v>
      </c>
      <c r="F3664">
        <v>2024</v>
      </c>
      <c r="G3664">
        <v>0</v>
      </c>
      <c r="H3664">
        <v>0</v>
      </c>
      <c r="R3664" t="s">
        <v>923</v>
      </c>
      <c r="T3664" t="s">
        <v>28</v>
      </c>
      <c r="Y3664" t="s">
        <v>70</v>
      </c>
    </row>
    <row r="3665" spans="1:25" x14ac:dyDescent="0.45">
      <c r="A3665" t="s">
        <v>335</v>
      </c>
      <c r="B3665" t="s">
        <v>344</v>
      </c>
      <c r="C3665">
        <v>2494</v>
      </c>
      <c r="D3665" t="s">
        <v>350</v>
      </c>
      <c r="E3665" t="s">
        <v>305</v>
      </c>
      <c r="F3665">
        <v>2009</v>
      </c>
      <c r="G3665">
        <v>7</v>
      </c>
      <c r="H3665">
        <v>7</v>
      </c>
      <c r="I3665">
        <v>112</v>
      </c>
      <c r="O3665">
        <v>0.31</v>
      </c>
      <c r="P3665">
        <v>0.68600000000000005</v>
      </c>
      <c r="Q3665">
        <v>905.2</v>
      </c>
      <c r="R3665" t="s">
        <v>923</v>
      </c>
      <c r="T3665" t="s">
        <v>28</v>
      </c>
      <c r="Y3665" t="s">
        <v>29</v>
      </c>
    </row>
    <row r="3666" spans="1:25" x14ac:dyDescent="0.45">
      <c r="A3666" t="s">
        <v>335</v>
      </c>
      <c r="B3666" t="s">
        <v>344</v>
      </c>
      <c r="C3666">
        <v>2494</v>
      </c>
      <c r="D3666" t="s">
        <v>350</v>
      </c>
      <c r="E3666" t="s">
        <v>305</v>
      </c>
      <c r="F3666">
        <v>2010</v>
      </c>
      <c r="G3666">
        <v>34</v>
      </c>
      <c r="H3666">
        <v>34</v>
      </c>
      <c r="I3666">
        <v>544</v>
      </c>
      <c r="O3666">
        <v>2.9340000000000002</v>
      </c>
      <c r="P3666">
        <v>0.82399999999999995</v>
      </c>
      <c r="Q3666">
        <v>7119.2</v>
      </c>
      <c r="R3666" t="s">
        <v>923</v>
      </c>
      <c r="T3666" t="s">
        <v>28</v>
      </c>
      <c r="Y3666" t="s">
        <v>29</v>
      </c>
    </row>
    <row r="3667" spans="1:25" x14ac:dyDescent="0.45">
      <c r="A3667" t="s">
        <v>335</v>
      </c>
      <c r="B3667" t="s">
        <v>344</v>
      </c>
      <c r="C3667">
        <v>2494</v>
      </c>
      <c r="D3667" t="s">
        <v>350</v>
      </c>
      <c r="E3667" t="s">
        <v>305</v>
      </c>
      <c r="F3667">
        <v>2011</v>
      </c>
      <c r="G3667">
        <v>22</v>
      </c>
      <c r="H3667">
        <v>22</v>
      </c>
      <c r="I3667">
        <v>352</v>
      </c>
      <c r="O3667">
        <v>1.91</v>
      </c>
      <c r="P3667">
        <v>0.82399999999999995</v>
      </c>
      <c r="Q3667">
        <v>4635.3999999999996</v>
      </c>
      <c r="R3667" t="s">
        <v>923</v>
      </c>
      <c r="T3667" t="s">
        <v>28</v>
      </c>
      <c r="Y3667" t="s">
        <v>29</v>
      </c>
    </row>
    <row r="3668" spans="1:25" x14ac:dyDescent="0.45">
      <c r="A3668" t="s">
        <v>335</v>
      </c>
      <c r="B3668" t="s">
        <v>344</v>
      </c>
      <c r="C3668">
        <v>2494</v>
      </c>
      <c r="D3668" t="s">
        <v>350</v>
      </c>
      <c r="E3668" t="s">
        <v>305</v>
      </c>
      <c r="F3668">
        <v>2012</v>
      </c>
      <c r="G3668">
        <v>21</v>
      </c>
      <c r="H3668">
        <v>21</v>
      </c>
      <c r="I3668">
        <v>336</v>
      </c>
      <c r="O3668">
        <v>2.859</v>
      </c>
      <c r="P3668">
        <v>1.2</v>
      </c>
      <c r="Q3668">
        <v>4765.6000000000004</v>
      </c>
      <c r="R3668" t="s">
        <v>923</v>
      </c>
      <c r="T3668" t="s">
        <v>28</v>
      </c>
      <c r="Y3668" t="s">
        <v>29</v>
      </c>
    </row>
    <row r="3669" spans="1:25" x14ac:dyDescent="0.45">
      <c r="A3669" t="s">
        <v>335</v>
      </c>
      <c r="B3669" t="s">
        <v>344</v>
      </c>
      <c r="C3669">
        <v>2494</v>
      </c>
      <c r="D3669" t="s">
        <v>350</v>
      </c>
      <c r="E3669" t="s">
        <v>305</v>
      </c>
      <c r="F3669">
        <v>2013</v>
      </c>
      <c r="G3669">
        <v>39</v>
      </c>
      <c r="H3669">
        <v>39</v>
      </c>
      <c r="I3669">
        <v>624</v>
      </c>
      <c r="O3669">
        <v>3.6779999999999999</v>
      </c>
      <c r="P3669">
        <v>0.74</v>
      </c>
      <c r="Q3669">
        <v>9937.2000000000007</v>
      </c>
      <c r="R3669" t="s">
        <v>923</v>
      </c>
      <c r="T3669" t="s">
        <v>28</v>
      </c>
      <c r="Y3669" t="s">
        <v>29</v>
      </c>
    </row>
    <row r="3670" spans="1:25" x14ac:dyDescent="0.45">
      <c r="A3670" t="s">
        <v>335</v>
      </c>
      <c r="B3670" t="s">
        <v>344</v>
      </c>
      <c r="C3670">
        <v>2494</v>
      </c>
      <c r="D3670" t="s">
        <v>350</v>
      </c>
      <c r="E3670" t="s">
        <v>305</v>
      </c>
      <c r="F3670">
        <v>2014</v>
      </c>
      <c r="G3670">
        <v>3</v>
      </c>
      <c r="H3670">
        <v>1.8</v>
      </c>
      <c r="I3670">
        <v>28.8</v>
      </c>
      <c r="O3670">
        <v>0.126</v>
      </c>
      <c r="P3670">
        <v>0.73970000000000002</v>
      </c>
      <c r="Q3670">
        <v>341</v>
      </c>
      <c r="R3670" t="s">
        <v>923</v>
      </c>
      <c r="T3670" t="s">
        <v>28</v>
      </c>
      <c r="Y3670" t="s">
        <v>29</v>
      </c>
    </row>
    <row r="3671" spans="1:25" x14ac:dyDescent="0.45">
      <c r="A3671" t="s">
        <v>335</v>
      </c>
      <c r="B3671" t="s">
        <v>344</v>
      </c>
      <c r="C3671">
        <v>2494</v>
      </c>
      <c r="D3671" t="s">
        <v>350</v>
      </c>
      <c r="E3671" t="s">
        <v>305</v>
      </c>
      <c r="F3671">
        <v>2015</v>
      </c>
      <c r="G3671">
        <v>4</v>
      </c>
      <c r="H3671">
        <v>2.2000000000000002</v>
      </c>
      <c r="I3671">
        <v>35.200000000000003</v>
      </c>
      <c r="O3671">
        <v>0.19900000000000001</v>
      </c>
      <c r="P3671">
        <v>0.74029999999999996</v>
      </c>
      <c r="Q3671">
        <v>536.9</v>
      </c>
      <c r="R3671" t="s">
        <v>923</v>
      </c>
      <c r="T3671" t="s">
        <v>28</v>
      </c>
      <c r="Y3671" t="s">
        <v>30</v>
      </c>
    </row>
    <row r="3672" spans="1:25" x14ac:dyDescent="0.45">
      <c r="A3672" t="s">
        <v>335</v>
      </c>
      <c r="B3672" t="s">
        <v>344</v>
      </c>
      <c r="C3672">
        <v>2494</v>
      </c>
      <c r="D3672" t="s">
        <v>350</v>
      </c>
      <c r="E3672" t="s">
        <v>305</v>
      </c>
      <c r="F3672">
        <v>2016</v>
      </c>
      <c r="G3672">
        <v>13</v>
      </c>
      <c r="H3672">
        <v>8.6999999999999993</v>
      </c>
      <c r="I3672">
        <v>139.19999999999999</v>
      </c>
      <c r="O3672">
        <v>0.80100000000000005</v>
      </c>
      <c r="P3672">
        <v>0.74</v>
      </c>
      <c r="Q3672">
        <v>2166.3000000000002</v>
      </c>
      <c r="R3672" t="s">
        <v>923</v>
      </c>
      <c r="T3672" t="s">
        <v>28</v>
      </c>
      <c r="Y3672" t="s">
        <v>30</v>
      </c>
    </row>
    <row r="3673" spans="1:25" x14ac:dyDescent="0.45">
      <c r="A3673" t="s">
        <v>335</v>
      </c>
      <c r="B3673" t="s">
        <v>344</v>
      </c>
      <c r="C3673">
        <v>2494</v>
      </c>
      <c r="D3673" t="s">
        <v>350</v>
      </c>
      <c r="E3673" t="s">
        <v>305</v>
      </c>
      <c r="F3673">
        <v>2017</v>
      </c>
      <c r="G3673">
        <v>3</v>
      </c>
      <c r="H3673">
        <v>2</v>
      </c>
      <c r="I3673">
        <v>32</v>
      </c>
      <c r="O3673">
        <v>0.18099999999999999</v>
      </c>
      <c r="P3673">
        <v>0.74029999999999996</v>
      </c>
      <c r="Q3673">
        <v>490.2</v>
      </c>
      <c r="R3673" t="s">
        <v>923</v>
      </c>
      <c r="T3673" t="s">
        <v>28</v>
      </c>
      <c r="Y3673" t="s">
        <v>30</v>
      </c>
    </row>
    <row r="3674" spans="1:25" x14ac:dyDescent="0.45">
      <c r="A3674" t="s">
        <v>335</v>
      </c>
      <c r="B3674" t="s">
        <v>344</v>
      </c>
      <c r="C3674">
        <v>2494</v>
      </c>
      <c r="D3674" t="s">
        <v>350</v>
      </c>
      <c r="E3674" t="s">
        <v>305</v>
      </c>
      <c r="F3674">
        <v>2018</v>
      </c>
      <c r="G3674">
        <v>3</v>
      </c>
      <c r="H3674">
        <v>1.9</v>
      </c>
      <c r="I3674">
        <v>30.4</v>
      </c>
      <c r="O3674">
        <v>0.13400000000000001</v>
      </c>
      <c r="P3674">
        <v>0.57199999999999995</v>
      </c>
      <c r="Q3674">
        <v>469.9</v>
      </c>
      <c r="R3674" t="s">
        <v>923</v>
      </c>
      <c r="T3674" t="s">
        <v>28</v>
      </c>
      <c r="Y3674" t="s">
        <v>30</v>
      </c>
    </row>
    <row r="3675" spans="1:25" x14ac:dyDescent="0.45">
      <c r="A3675" t="s">
        <v>335</v>
      </c>
      <c r="B3675" t="s">
        <v>344</v>
      </c>
      <c r="C3675">
        <v>2494</v>
      </c>
      <c r="D3675" t="s">
        <v>350</v>
      </c>
      <c r="E3675" t="s">
        <v>305</v>
      </c>
      <c r="F3675">
        <v>2019</v>
      </c>
      <c r="G3675">
        <v>3</v>
      </c>
      <c r="H3675">
        <v>1.9</v>
      </c>
      <c r="I3675">
        <v>30.4</v>
      </c>
      <c r="O3675">
        <v>0.13600000000000001</v>
      </c>
      <c r="P3675">
        <v>0.57199999999999995</v>
      </c>
      <c r="Q3675">
        <v>475.1</v>
      </c>
      <c r="R3675" t="s">
        <v>923</v>
      </c>
      <c r="T3675" t="s">
        <v>28</v>
      </c>
      <c r="Y3675" t="s">
        <v>30</v>
      </c>
    </row>
    <row r="3676" spans="1:25" x14ac:dyDescent="0.45">
      <c r="A3676" t="s">
        <v>335</v>
      </c>
      <c r="B3676" t="s">
        <v>344</v>
      </c>
      <c r="C3676">
        <v>2494</v>
      </c>
      <c r="D3676" t="s">
        <v>350</v>
      </c>
      <c r="E3676" t="s">
        <v>305</v>
      </c>
      <c r="F3676">
        <v>2020</v>
      </c>
      <c r="G3676">
        <v>3</v>
      </c>
      <c r="H3676">
        <v>1.9</v>
      </c>
      <c r="I3676">
        <v>30.4</v>
      </c>
      <c r="O3676">
        <v>0.14399999999999999</v>
      </c>
      <c r="P3676">
        <v>0.57230000000000003</v>
      </c>
      <c r="Q3676">
        <v>502.9</v>
      </c>
      <c r="R3676" t="s">
        <v>923</v>
      </c>
      <c r="T3676" t="s">
        <v>28</v>
      </c>
      <c r="Y3676" t="s">
        <v>30</v>
      </c>
    </row>
    <row r="3677" spans="1:25" x14ac:dyDescent="0.45">
      <c r="A3677" t="s">
        <v>335</v>
      </c>
      <c r="B3677" t="s">
        <v>344</v>
      </c>
      <c r="C3677">
        <v>2494</v>
      </c>
      <c r="D3677" t="s">
        <v>350</v>
      </c>
      <c r="E3677" t="s">
        <v>305</v>
      </c>
      <c r="F3677">
        <v>2021</v>
      </c>
      <c r="G3677">
        <v>12</v>
      </c>
      <c r="H3677">
        <v>7.7</v>
      </c>
      <c r="I3677">
        <v>135.9</v>
      </c>
      <c r="M3677">
        <v>172.6</v>
      </c>
      <c r="N3677">
        <v>8.1100000000000005E-2</v>
      </c>
      <c r="O3677">
        <v>0.60899999999999999</v>
      </c>
      <c r="P3677">
        <v>0.57189999999999996</v>
      </c>
      <c r="Q3677">
        <v>2129.5</v>
      </c>
      <c r="R3677" t="s">
        <v>923</v>
      </c>
      <c r="T3677" t="s">
        <v>28</v>
      </c>
      <c r="Y3677" t="s">
        <v>70</v>
      </c>
    </row>
    <row r="3678" spans="1:25" x14ac:dyDescent="0.45">
      <c r="A3678" t="s">
        <v>335</v>
      </c>
      <c r="B3678" t="s">
        <v>344</v>
      </c>
      <c r="C3678">
        <v>2494</v>
      </c>
      <c r="D3678" t="s">
        <v>350</v>
      </c>
      <c r="E3678" t="s">
        <v>305</v>
      </c>
      <c r="F3678">
        <v>2022</v>
      </c>
      <c r="G3678">
        <v>14</v>
      </c>
      <c r="H3678">
        <v>10.9</v>
      </c>
      <c r="I3678">
        <v>196</v>
      </c>
      <c r="M3678">
        <v>211.9</v>
      </c>
      <c r="N3678">
        <v>8.09E-2</v>
      </c>
      <c r="O3678">
        <v>0.749</v>
      </c>
      <c r="P3678">
        <v>0.57189999999999996</v>
      </c>
      <c r="Q3678">
        <v>2618.3000000000002</v>
      </c>
      <c r="R3678" t="s">
        <v>923</v>
      </c>
      <c r="T3678" t="s">
        <v>28</v>
      </c>
      <c r="Y3678" t="s">
        <v>70</v>
      </c>
    </row>
    <row r="3679" spans="1:25" x14ac:dyDescent="0.45">
      <c r="A3679" t="s">
        <v>335</v>
      </c>
      <c r="B3679" t="s">
        <v>344</v>
      </c>
      <c r="C3679">
        <v>2494</v>
      </c>
      <c r="D3679" t="s">
        <v>350</v>
      </c>
      <c r="E3679" t="s">
        <v>305</v>
      </c>
      <c r="F3679">
        <v>2023</v>
      </c>
      <c r="G3679">
        <v>0</v>
      </c>
      <c r="H3679">
        <v>0</v>
      </c>
      <c r="R3679" t="s">
        <v>923</v>
      </c>
      <c r="T3679" t="s">
        <v>28</v>
      </c>
      <c r="Y3679" t="s">
        <v>70</v>
      </c>
    </row>
    <row r="3680" spans="1:25" x14ac:dyDescent="0.45">
      <c r="A3680" t="s">
        <v>335</v>
      </c>
      <c r="B3680" t="s">
        <v>344</v>
      </c>
      <c r="C3680">
        <v>2494</v>
      </c>
      <c r="D3680" t="s">
        <v>350</v>
      </c>
      <c r="E3680" t="s">
        <v>305</v>
      </c>
      <c r="F3680">
        <v>2024</v>
      </c>
      <c r="G3680">
        <v>0</v>
      </c>
      <c r="H3680">
        <v>0</v>
      </c>
      <c r="R3680" t="s">
        <v>923</v>
      </c>
      <c r="T3680" t="s">
        <v>28</v>
      </c>
      <c r="Y3680" t="s">
        <v>70</v>
      </c>
    </row>
    <row r="3681" spans="1:25" x14ac:dyDescent="0.45">
      <c r="A3681" t="s">
        <v>335</v>
      </c>
      <c r="B3681" t="s">
        <v>344</v>
      </c>
      <c r="C3681">
        <v>2494</v>
      </c>
      <c r="D3681" t="s">
        <v>351</v>
      </c>
      <c r="E3681" t="s">
        <v>305</v>
      </c>
      <c r="F3681">
        <v>2009</v>
      </c>
      <c r="G3681">
        <v>7</v>
      </c>
      <c r="H3681">
        <v>7</v>
      </c>
      <c r="I3681">
        <v>112</v>
      </c>
      <c r="O3681">
        <v>0.31</v>
      </c>
      <c r="P3681">
        <v>0.68600000000000005</v>
      </c>
      <c r="Q3681">
        <v>905.2</v>
      </c>
      <c r="R3681" t="s">
        <v>923</v>
      </c>
      <c r="T3681" t="s">
        <v>28</v>
      </c>
      <c r="Y3681" t="s">
        <v>29</v>
      </c>
    </row>
    <row r="3682" spans="1:25" x14ac:dyDescent="0.45">
      <c r="A3682" t="s">
        <v>335</v>
      </c>
      <c r="B3682" t="s">
        <v>344</v>
      </c>
      <c r="C3682">
        <v>2494</v>
      </c>
      <c r="D3682" t="s">
        <v>351</v>
      </c>
      <c r="E3682" t="s">
        <v>305</v>
      </c>
      <c r="F3682">
        <v>2010</v>
      </c>
      <c r="G3682">
        <v>31</v>
      </c>
      <c r="H3682">
        <v>31</v>
      </c>
      <c r="I3682">
        <v>496</v>
      </c>
      <c r="O3682">
        <v>2.677</v>
      </c>
      <c r="P3682">
        <v>0.82399999999999995</v>
      </c>
      <c r="Q3682">
        <v>6496.7</v>
      </c>
      <c r="R3682" t="s">
        <v>923</v>
      </c>
      <c r="T3682" t="s">
        <v>28</v>
      </c>
      <c r="Y3682" t="s">
        <v>29</v>
      </c>
    </row>
    <row r="3683" spans="1:25" x14ac:dyDescent="0.45">
      <c r="A3683" t="s">
        <v>335</v>
      </c>
      <c r="B3683" t="s">
        <v>344</v>
      </c>
      <c r="C3683">
        <v>2494</v>
      </c>
      <c r="D3683" t="s">
        <v>351</v>
      </c>
      <c r="E3683" t="s">
        <v>305</v>
      </c>
      <c r="F3683">
        <v>2011</v>
      </c>
      <c r="G3683">
        <v>23</v>
      </c>
      <c r="H3683">
        <v>23</v>
      </c>
      <c r="I3683">
        <v>368</v>
      </c>
      <c r="O3683">
        <v>1.95</v>
      </c>
      <c r="P3683">
        <v>0.82399999999999995</v>
      </c>
      <c r="Q3683">
        <v>4733.6000000000004</v>
      </c>
      <c r="R3683" t="s">
        <v>923</v>
      </c>
      <c r="T3683" t="s">
        <v>28</v>
      </c>
      <c r="Y3683" t="s">
        <v>29</v>
      </c>
    </row>
    <row r="3684" spans="1:25" x14ac:dyDescent="0.45">
      <c r="A3684" t="s">
        <v>335</v>
      </c>
      <c r="B3684" t="s">
        <v>344</v>
      </c>
      <c r="C3684">
        <v>2494</v>
      </c>
      <c r="D3684" t="s">
        <v>351</v>
      </c>
      <c r="E3684" t="s">
        <v>305</v>
      </c>
      <c r="F3684">
        <v>2012</v>
      </c>
      <c r="G3684">
        <v>23</v>
      </c>
      <c r="H3684">
        <v>23</v>
      </c>
      <c r="I3684">
        <v>368</v>
      </c>
      <c r="O3684">
        <v>3.1120000000000001</v>
      </c>
      <c r="P3684">
        <v>1.2</v>
      </c>
      <c r="Q3684">
        <v>5186.3999999999996</v>
      </c>
      <c r="R3684" t="s">
        <v>923</v>
      </c>
      <c r="T3684" t="s">
        <v>28</v>
      </c>
      <c r="Y3684" t="s">
        <v>29</v>
      </c>
    </row>
    <row r="3685" spans="1:25" x14ac:dyDescent="0.45">
      <c r="A3685" t="s">
        <v>335</v>
      </c>
      <c r="B3685" t="s">
        <v>344</v>
      </c>
      <c r="C3685">
        <v>2494</v>
      </c>
      <c r="D3685" t="s">
        <v>351</v>
      </c>
      <c r="E3685" t="s">
        <v>305</v>
      </c>
      <c r="F3685">
        <v>2013</v>
      </c>
      <c r="G3685">
        <v>39</v>
      </c>
      <c r="H3685">
        <v>39</v>
      </c>
      <c r="I3685">
        <v>624</v>
      </c>
      <c r="O3685">
        <v>3.6779999999999999</v>
      </c>
      <c r="P3685">
        <v>0.74</v>
      </c>
      <c r="Q3685">
        <v>9937.2000000000007</v>
      </c>
      <c r="R3685" t="s">
        <v>923</v>
      </c>
      <c r="T3685" t="s">
        <v>28</v>
      </c>
      <c r="Y3685" t="s">
        <v>29</v>
      </c>
    </row>
    <row r="3686" spans="1:25" x14ac:dyDescent="0.45">
      <c r="A3686" t="s">
        <v>335</v>
      </c>
      <c r="B3686" t="s">
        <v>344</v>
      </c>
      <c r="C3686">
        <v>2494</v>
      </c>
      <c r="D3686" t="s">
        <v>351</v>
      </c>
      <c r="E3686" t="s">
        <v>305</v>
      </c>
      <c r="F3686">
        <v>2014</v>
      </c>
      <c r="G3686">
        <v>10</v>
      </c>
      <c r="H3686">
        <v>6.4</v>
      </c>
      <c r="I3686">
        <v>102.4</v>
      </c>
      <c r="O3686">
        <v>0.44900000000000001</v>
      </c>
      <c r="P3686">
        <v>0.74</v>
      </c>
      <c r="Q3686">
        <v>1212.4000000000001</v>
      </c>
      <c r="R3686" t="s">
        <v>923</v>
      </c>
      <c r="T3686" t="s">
        <v>28</v>
      </c>
      <c r="Y3686" t="s">
        <v>29</v>
      </c>
    </row>
    <row r="3687" spans="1:25" x14ac:dyDescent="0.45">
      <c r="A3687" t="s">
        <v>335</v>
      </c>
      <c r="B3687" t="s">
        <v>344</v>
      </c>
      <c r="C3687">
        <v>2494</v>
      </c>
      <c r="D3687" t="s">
        <v>351</v>
      </c>
      <c r="E3687" t="s">
        <v>305</v>
      </c>
      <c r="F3687">
        <v>2015</v>
      </c>
      <c r="G3687">
        <v>8</v>
      </c>
      <c r="H3687">
        <v>5.0999999999999996</v>
      </c>
      <c r="I3687">
        <v>81.599999999999994</v>
      </c>
      <c r="O3687">
        <v>0.46300000000000002</v>
      </c>
      <c r="P3687">
        <v>0.74029999999999996</v>
      </c>
      <c r="Q3687">
        <v>1249.9000000000001</v>
      </c>
      <c r="R3687" t="s">
        <v>923</v>
      </c>
      <c r="T3687" t="s">
        <v>28</v>
      </c>
      <c r="Y3687" t="s">
        <v>30</v>
      </c>
    </row>
    <row r="3688" spans="1:25" x14ac:dyDescent="0.45">
      <c r="A3688" t="s">
        <v>335</v>
      </c>
      <c r="B3688" t="s">
        <v>344</v>
      </c>
      <c r="C3688">
        <v>2494</v>
      </c>
      <c r="D3688" t="s">
        <v>351</v>
      </c>
      <c r="E3688" t="s">
        <v>305</v>
      </c>
      <c r="F3688">
        <v>2016</v>
      </c>
      <c r="G3688">
        <v>5</v>
      </c>
      <c r="H3688">
        <v>3.5</v>
      </c>
      <c r="I3688">
        <v>56</v>
      </c>
      <c r="O3688">
        <v>0.29199999999999998</v>
      </c>
      <c r="P3688">
        <v>0.74</v>
      </c>
      <c r="Q3688">
        <v>788.9</v>
      </c>
      <c r="R3688" t="s">
        <v>923</v>
      </c>
      <c r="T3688" t="s">
        <v>28</v>
      </c>
      <c r="Y3688" t="s">
        <v>30</v>
      </c>
    </row>
    <row r="3689" spans="1:25" x14ac:dyDescent="0.45">
      <c r="A3689" t="s">
        <v>335</v>
      </c>
      <c r="B3689" t="s">
        <v>344</v>
      </c>
      <c r="C3689">
        <v>2494</v>
      </c>
      <c r="D3689" t="s">
        <v>351</v>
      </c>
      <c r="E3689" t="s">
        <v>305</v>
      </c>
      <c r="F3689">
        <v>2017</v>
      </c>
      <c r="G3689">
        <v>27</v>
      </c>
      <c r="H3689">
        <v>23</v>
      </c>
      <c r="I3689">
        <v>368</v>
      </c>
      <c r="O3689">
        <v>1.984</v>
      </c>
      <c r="P3689">
        <v>0.74009999999999998</v>
      </c>
      <c r="Q3689">
        <v>5361.2</v>
      </c>
      <c r="R3689" t="s">
        <v>923</v>
      </c>
      <c r="T3689" t="s">
        <v>28</v>
      </c>
      <c r="Y3689" t="s">
        <v>30</v>
      </c>
    </row>
    <row r="3690" spans="1:25" x14ac:dyDescent="0.45">
      <c r="A3690" t="s">
        <v>335</v>
      </c>
      <c r="B3690" t="s">
        <v>344</v>
      </c>
      <c r="C3690">
        <v>2494</v>
      </c>
      <c r="D3690" t="s">
        <v>351</v>
      </c>
      <c r="E3690" t="s">
        <v>305</v>
      </c>
      <c r="F3690">
        <v>2018</v>
      </c>
      <c r="G3690">
        <v>5</v>
      </c>
      <c r="H3690">
        <v>3.3</v>
      </c>
      <c r="I3690">
        <v>52.8</v>
      </c>
      <c r="O3690">
        <v>0.24199999999999999</v>
      </c>
      <c r="P3690">
        <v>0.57199999999999995</v>
      </c>
      <c r="Q3690">
        <v>845.1</v>
      </c>
      <c r="R3690" t="s">
        <v>923</v>
      </c>
      <c r="T3690" t="s">
        <v>28</v>
      </c>
      <c r="Y3690" t="s">
        <v>30</v>
      </c>
    </row>
    <row r="3691" spans="1:25" x14ac:dyDescent="0.45">
      <c r="A3691" t="s">
        <v>335</v>
      </c>
      <c r="B3691" t="s">
        <v>344</v>
      </c>
      <c r="C3691">
        <v>2494</v>
      </c>
      <c r="D3691" t="s">
        <v>351</v>
      </c>
      <c r="E3691" t="s">
        <v>305</v>
      </c>
      <c r="F3691">
        <v>2019</v>
      </c>
      <c r="G3691">
        <v>3</v>
      </c>
      <c r="H3691">
        <v>1.9</v>
      </c>
      <c r="I3691">
        <v>30.4</v>
      </c>
      <c r="O3691">
        <v>0.13600000000000001</v>
      </c>
      <c r="P3691">
        <v>0.57199999999999995</v>
      </c>
      <c r="Q3691">
        <v>475.1</v>
      </c>
      <c r="R3691" t="s">
        <v>923</v>
      </c>
      <c r="T3691" t="s">
        <v>28</v>
      </c>
      <c r="Y3691" t="s">
        <v>30</v>
      </c>
    </row>
    <row r="3692" spans="1:25" x14ac:dyDescent="0.45">
      <c r="A3692" t="s">
        <v>335</v>
      </c>
      <c r="B3692" t="s">
        <v>344</v>
      </c>
      <c r="C3692">
        <v>2494</v>
      </c>
      <c r="D3692" t="s">
        <v>351</v>
      </c>
      <c r="E3692" t="s">
        <v>305</v>
      </c>
      <c r="F3692">
        <v>2020</v>
      </c>
      <c r="G3692">
        <v>3</v>
      </c>
      <c r="H3692">
        <v>2.1</v>
      </c>
      <c r="I3692">
        <v>33.6</v>
      </c>
      <c r="O3692">
        <v>0.159</v>
      </c>
      <c r="P3692">
        <v>0.57230000000000003</v>
      </c>
      <c r="Q3692">
        <v>555.79999999999995</v>
      </c>
      <c r="R3692" t="s">
        <v>923</v>
      </c>
      <c r="T3692" t="s">
        <v>28</v>
      </c>
      <c r="Y3692" t="s">
        <v>30</v>
      </c>
    </row>
    <row r="3693" spans="1:25" x14ac:dyDescent="0.45">
      <c r="A3693" t="s">
        <v>335</v>
      </c>
      <c r="B3693" t="s">
        <v>344</v>
      </c>
      <c r="C3693">
        <v>2494</v>
      </c>
      <c r="D3693" t="s">
        <v>351</v>
      </c>
      <c r="E3693" t="s">
        <v>305</v>
      </c>
      <c r="F3693">
        <v>2021</v>
      </c>
      <c r="G3693">
        <v>12</v>
      </c>
      <c r="H3693">
        <v>7.5</v>
      </c>
      <c r="I3693">
        <v>142.19999999999999</v>
      </c>
      <c r="M3693">
        <v>176.1</v>
      </c>
      <c r="N3693">
        <v>8.1100000000000005E-2</v>
      </c>
      <c r="O3693">
        <v>0.622</v>
      </c>
      <c r="P3693">
        <v>0.57199999999999995</v>
      </c>
      <c r="Q3693">
        <v>2173.9</v>
      </c>
      <c r="R3693" t="s">
        <v>923</v>
      </c>
      <c r="T3693" t="s">
        <v>28</v>
      </c>
      <c r="Y3693" t="s">
        <v>70</v>
      </c>
    </row>
    <row r="3694" spans="1:25" x14ac:dyDescent="0.45">
      <c r="A3694" t="s">
        <v>335</v>
      </c>
      <c r="B3694" t="s">
        <v>344</v>
      </c>
      <c r="C3694">
        <v>2494</v>
      </c>
      <c r="D3694" t="s">
        <v>351</v>
      </c>
      <c r="E3694" t="s">
        <v>305</v>
      </c>
      <c r="F3694">
        <v>2022</v>
      </c>
      <c r="G3694">
        <v>17</v>
      </c>
      <c r="H3694">
        <v>12.4</v>
      </c>
      <c r="I3694">
        <v>226.2</v>
      </c>
      <c r="M3694">
        <v>247.6</v>
      </c>
      <c r="N3694">
        <v>8.09E-2</v>
      </c>
      <c r="O3694">
        <v>0.875</v>
      </c>
      <c r="P3694">
        <v>0.57210000000000005</v>
      </c>
      <c r="Q3694">
        <v>3057.9</v>
      </c>
      <c r="R3694" t="s">
        <v>923</v>
      </c>
      <c r="T3694" t="s">
        <v>28</v>
      </c>
      <c r="Y3694" t="s">
        <v>70</v>
      </c>
    </row>
    <row r="3695" spans="1:25" x14ac:dyDescent="0.45">
      <c r="A3695" t="s">
        <v>335</v>
      </c>
      <c r="B3695" t="s">
        <v>344</v>
      </c>
      <c r="C3695">
        <v>2494</v>
      </c>
      <c r="D3695" t="s">
        <v>351</v>
      </c>
      <c r="E3695" t="s">
        <v>305</v>
      </c>
      <c r="F3695">
        <v>2023</v>
      </c>
      <c r="G3695">
        <v>0</v>
      </c>
      <c r="H3695">
        <v>0</v>
      </c>
      <c r="R3695" t="s">
        <v>923</v>
      </c>
      <c r="T3695" t="s">
        <v>28</v>
      </c>
      <c r="Y3695" t="s">
        <v>70</v>
      </c>
    </row>
    <row r="3696" spans="1:25" x14ac:dyDescent="0.45">
      <c r="A3696" t="s">
        <v>335</v>
      </c>
      <c r="B3696" t="s">
        <v>344</v>
      </c>
      <c r="C3696">
        <v>2494</v>
      </c>
      <c r="D3696" t="s">
        <v>351</v>
      </c>
      <c r="E3696" t="s">
        <v>305</v>
      </c>
      <c r="F3696">
        <v>2024</v>
      </c>
      <c r="G3696">
        <v>0</v>
      </c>
      <c r="H3696">
        <v>0</v>
      </c>
      <c r="R3696" t="s">
        <v>923</v>
      </c>
      <c r="T3696" t="s">
        <v>28</v>
      </c>
      <c r="Y3696" t="s">
        <v>70</v>
      </c>
    </row>
    <row r="3697" spans="1:25" x14ac:dyDescent="0.45">
      <c r="A3697" t="s">
        <v>335</v>
      </c>
      <c r="B3697" t="s">
        <v>344</v>
      </c>
      <c r="C3697">
        <v>2494</v>
      </c>
      <c r="D3697" t="s">
        <v>352</v>
      </c>
      <c r="E3697" t="s">
        <v>305</v>
      </c>
      <c r="F3697">
        <v>2009</v>
      </c>
      <c r="G3697">
        <v>6</v>
      </c>
      <c r="H3697">
        <v>6</v>
      </c>
      <c r="I3697">
        <v>96</v>
      </c>
      <c r="O3697">
        <v>0.23300000000000001</v>
      </c>
      <c r="P3697">
        <v>0.68600000000000005</v>
      </c>
      <c r="Q3697">
        <v>678.9</v>
      </c>
      <c r="R3697" t="s">
        <v>923</v>
      </c>
      <c r="T3697" t="s">
        <v>28</v>
      </c>
      <c r="Y3697" t="s">
        <v>29</v>
      </c>
    </row>
    <row r="3698" spans="1:25" x14ac:dyDescent="0.45">
      <c r="A3698" t="s">
        <v>335</v>
      </c>
      <c r="B3698" t="s">
        <v>344</v>
      </c>
      <c r="C3698">
        <v>2494</v>
      </c>
      <c r="D3698" t="s">
        <v>352</v>
      </c>
      <c r="E3698" t="s">
        <v>305</v>
      </c>
      <c r="F3698">
        <v>2010</v>
      </c>
      <c r="G3698">
        <v>27</v>
      </c>
      <c r="H3698">
        <v>27</v>
      </c>
      <c r="I3698">
        <v>432</v>
      </c>
      <c r="O3698">
        <v>2.33</v>
      </c>
      <c r="P3698">
        <v>0.82399999999999995</v>
      </c>
      <c r="Q3698">
        <v>5652.9</v>
      </c>
      <c r="R3698" t="s">
        <v>923</v>
      </c>
      <c r="T3698" t="s">
        <v>28</v>
      </c>
      <c r="Y3698" t="s">
        <v>29</v>
      </c>
    </row>
    <row r="3699" spans="1:25" x14ac:dyDescent="0.45">
      <c r="A3699" t="s">
        <v>335</v>
      </c>
      <c r="B3699" t="s">
        <v>344</v>
      </c>
      <c r="C3699">
        <v>2494</v>
      </c>
      <c r="D3699" t="s">
        <v>352</v>
      </c>
      <c r="E3699" t="s">
        <v>305</v>
      </c>
      <c r="F3699">
        <v>2011</v>
      </c>
      <c r="G3699">
        <v>31</v>
      </c>
      <c r="H3699">
        <v>31</v>
      </c>
      <c r="I3699">
        <v>496</v>
      </c>
      <c r="O3699">
        <v>2.6619999999999999</v>
      </c>
      <c r="P3699">
        <v>0.82399999999999995</v>
      </c>
      <c r="Q3699">
        <v>6459.7</v>
      </c>
      <c r="R3699" t="s">
        <v>923</v>
      </c>
      <c r="T3699" t="s">
        <v>28</v>
      </c>
      <c r="Y3699" t="s">
        <v>29</v>
      </c>
    </row>
    <row r="3700" spans="1:25" x14ac:dyDescent="0.45">
      <c r="A3700" t="s">
        <v>335</v>
      </c>
      <c r="B3700" t="s">
        <v>344</v>
      </c>
      <c r="C3700">
        <v>2494</v>
      </c>
      <c r="D3700" t="s">
        <v>352</v>
      </c>
      <c r="E3700" t="s">
        <v>305</v>
      </c>
      <c r="F3700">
        <v>2012</v>
      </c>
      <c r="G3700">
        <v>32</v>
      </c>
      <c r="H3700">
        <v>32</v>
      </c>
      <c r="I3700">
        <v>512</v>
      </c>
      <c r="O3700">
        <v>4.2629999999999999</v>
      </c>
      <c r="P3700">
        <v>1.2</v>
      </c>
      <c r="Q3700">
        <v>7104.8</v>
      </c>
      <c r="R3700" t="s">
        <v>923</v>
      </c>
      <c r="T3700" t="s">
        <v>28</v>
      </c>
      <c r="Y3700" t="s">
        <v>29</v>
      </c>
    </row>
    <row r="3701" spans="1:25" x14ac:dyDescent="0.45">
      <c r="A3701" t="s">
        <v>335</v>
      </c>
      <c r="B3701" t="s">
        <v>344</v>
      </c>
      <c r="C3701">
        <v>2494</v>
      </c>
      <c r="D3701" t="s">
        <v>352</v>
      </c>
      <c r="E3701" t="s">
        <v>305</v>
      </c>
      <c r="F3701">
        <v>2013</v>
      </c>
      <c r="G3701">
        <v>29</v>
      </c>
      <c r="H3701">
        <v>29</v>
      </c>
      <c r="I3701">
        <v>464</v>
      </c>
      <c r="O3701">
        <v>2.7349999999999999</v>
      </c>
      <c r="P3701">
        <v>0.74</v>
      </c>
      <c r="Q3701">
        <v>7389.2</v>
      </c>
      <c r="R3701" t="s">
        <v>923</v>
      </c>
      <c r="T3701" t="s">
        <v>28</v>
      </c>
      <c r="Y3701" t="s">
        <v>29</v>
      </c>
    </row>
    <row r="3702" spans="1:25" x14ac:dyDescent="0.45">
      <c r="A3702" t="s">
        <v>335</v>
      </c>
      <c r="B3702" t="s">
        <v>344</v>
      </c>
      <c r="C3702">
        <v>2494</v>
      </c>
      <c r="D3702" t="s">
        <v>352</v>
      </c>
      <c r="E3702" t="s">
        <v>305</v>
      </c>
      <c r="F3702">
        <v>2014</v>
      </c>
      <c r="G3702">
        <v>11</v>
      </c>
      <c r="H3702">
        <v>6.3</v>
      </c>
      <c r="I3702">
        <v>100.8</v>
      </c>
      <c r="O3702">
        <v>0.52600000000000002</v>
      </c>
      <c r="P3702">
        <v>0.74009999999999998</v>
      </c>
      <c r="Q3702">
        <v>1421.5</v>
      </c>
      <c r="R3702" t="s">
        <v>923</v>
      </c>
      <c r="T3702" t="s">
        <v>28</v>
      </c>
      <c r="Y3702" t="s">
        <v>29</v>
      </c>
    </row>
    <row r="3703" spans="1:25" x14ac:dyDescent="0.45">
      <c r="A3703" t="s">
        <v>335</v>
      </c>
      <c r="B3703" t="s">
        <v>344</v>
      </c>
      <c r="C3703">
        <v>2494</v>
      </c>
      <c r="D3703" t="s">
        <v>352</v>
      </c>
      <c r="E3703" t="s">
        <v>305</v>
      </c>
      <c r="F3703">
        <v>2015</v>
      </c>
      <c r="G3703">
        <v>5</v>
      </c>
      <c r="H3703">
        <v>3</v>
      </c>
      <c r="I3703">
        <v>48</v>
      </c>
      <c r="O3703">
        <v>0.27300000000000002</v>
      </c>
      <c r="P3703">
        <v>0.74019999999999997</v>
      </c>
      <c r="Q3703">
        <v>738.3</v>
      </c>
      <c r="R3703" t="s">
        <v>923</v>
      </c>
      <c r="T3703" t="s">
        <v>28</v>
      </c>
      <c r="Y3703" t="s">
        <v>30</v>
      </c>
    </row>
    <row r="3704" spans="1:25" x14ac:dyDescent="0.45">
      <c r="A3704" t="s">
        <v>335</v>
      </c>
      <c r="B3704" t="s">
        <v>344</v>
      </c>
      <c r="C3704">
        <v>2494</v>
      </c>
      <c r="D3704" t="s">
        <v>352</v>
      </c>
      <c r="E3704" t="s">
        <v>305</v>
      </c>
      <c r="F3704">
        <v>2016</v>
      </c>
      <c r="G3704">
        <v>13</v>
      </c>
      <c r="H3704">
        <v>8.1999999999999993</v>
      </c>
      <c r="I3704">
        <v>131.19999999999999</v>
      </c>
      <c r="O3704">
        <v>0.754</v>
      </c>
      <c r="P3704">
        <v>0.74009999999999998</v>
      </c>
      <c r="Q3704">
        <v>2038.9</v>
      </c>
      <c r="R3704" t="s">
        <v>923</v>
      </c>
      <c r="T3704" t="s">
        <v>28</v>
      </c>
      <c r="Y3704" t="s">
        <v>30</v>
      </c>
    </row>
    <row r="3705" spans="1:25" x14ac:dyDescent="0.45">
      <c r="A3705" t="s">
        <v>335</v>
      </c>
      <c r="B3705" t="s">
        <v>344</v>
      </c>
      <c r="C3705">
        <v>2494</v>
      </c>
      <c r="D3705" t="s">
        <v>352</v>
      </c>
      <c r="E3705" t="s">
        <v>305</v>
      </c>
      <c r="F3705">
        <v>2017</v>
      </c>
      <c r="G3705">
        <v>6</v>
      </c>
      <c r="H3705">
        <v>4.5</v>
      </c>
      <c r="I3705">
        <v>72</v>
      </c>
      <c r="O3705">
        <v>0.40799999999999997</v>
      </c>
      <c r="P3705">
        <v>0.74019999999999997</v>
      </c>
      <c r="Q3705">
        <v>1102.9000000000001</v>
      </c>
      <c r="R3705" t="s">
        <v>923</v>
      </c>
      <c r="T3705" t="s">
        <v>28</v>
      </c>
      <c r="Y3705" t="s">
        <v>30</v>
      </c>
    </row>
    <row r="3706" spans="1:25" x14ac:dyDescent="0.45">
      <c r="A3706" t="s">
        <v>335</v>
      </c>
      <c r="B3706" t="s">
        <v>344</v>
      </c>
      <c r="C3706">
        <v>2494</v>
      </c>
      <c r="D3706" t="s">
        <v>352</v>
      </c>
      <c r="E3706" t="s">
        <v>305</v>
      </c>
      <c r="F3706">
        <v>2018</v>
      </c>
      <c r="G3706">
        <v>3</v>
      </c>
      <c r="H3706">
        <v>1.8</v>
      </c>
      <c r="I3706">
        <v>28.8</v>
      </c>
      <c r="O3706">
        <v>0.127</v>
      </c>
      <c r="P3706">
        <v>0.57199999999999995</v>
      </c>
      <c r="Q3706">
        <v>445.2</v>
      </c>
      <c r="R3706" t="s">
        <v>923</v>
      </c>
      <c r="T3706" t="s">
        <v>28</v>
      </c>
      <c r="Y3706" t="s">
        <v>30</v>
      </c>
    </row>
    <row r="3707" spans="1:25" x14ac:dyDescent="0.45">
      <c r="A3707" t="s">
        <v>335</v>
      </c>
      <c r="B3707" t="s">
        <v>344</v>
      </c>
      <c r="C3707">
        <v>2494</v>
      </c>
      <c r="D3707" t="s">
        <v>352</v>
      </c>
      <c r="E3707" t="s">
        <v>305</v>
      </c>
      <c r="F3707">
        <v>2019</v>
      </c>
      <c r="G3707">
        <v>3</v>
      </c>
      <c r="H3707">
        <v>1.8</v>
      </c>
      <c r="I3707">
        <v>28.8</v>
      </c>
      <c r="O3707">
        <v>0.129</v>
      </c>
      <c r="P3707">
        <v>0.57199999999999995</v>
      </c>
      <c r="Q3707">
        <v>450.1</v>
      </c>
      <c r="R3707" t="s">
        <v>923</v>
      </c>
      <c r="T3707" t="s">
        <v>28</v>
      </c>
      <c r="Y3707" t="s">
        <v>30</v>
      </c>
    </row>
    <row r="3708" spans="1:25" x14ac:dyDescent="0.45">
      <c r="A3708" t="s">
        <v>335</v>
      </c>
      <c r="B3708" t="s">
        <v>344</v>
      </c>
      <c r="C3708">
        <v>2494</v>
      </c>
      <c r="D3708" t="s">
        <v>352</v>
      </c>
      <c r="E3708" t="s">
        <v>305</v>
      </c>
      <c r="F3708">
        <v>2020</v>
      </c>
      <c r="G3708">
        <v>3</v>
      </c>
      <c r="H3708">
        <v>2</v>
      </c>
      <c r="I3708">
        <v>32</v>
      </c>
      <c r="O3708">
        <v>0.151</v>
      </c>
      <c r="P3708">
        <v>0.57230000000000003</v>
      </c>
      <c r="Q3708">
        <v>529.4</v>
      </c>
      <c r="R3708" t="s">
        <v>923</v>
      </c>
      <c r="T3708" t="s">
        <v>28</v>
      </c>
      <c r="Y3708" t="s">
        <v>30</v>
      </c>
    </row>
    <row r="3709" spans="1:25" x14ac:dyDescent="0.45">
      <c r="A3709" t="s">
        <v>335</v>
      </c>
      <c r="B3709" t="s">
        <v>344</v>
      </c>
      <c r="C3709">
        <v>2494</v>
      </c>
      <c r="D3709" t="s">
        <v>352</v>
      </c>
      <c r="E3709" t="s">
        <v>305</v>
      </c>
      <c r="F3709">
        <v>2021</v>
      </c>
      <c r="G3709">
        <v>0</v>
      </c>
      <c r="H3709">
        <v>0</v>
      </c>
      <c r="R3709" t="s">
        <v>923</v>
      </c>
      <c r="T3709" t="s">
        <v>28</v>
      </c>
      <c r="Y3709" t="s">
        <v>70</v>
      </c>
    </row>
    <row r="3710" spans="1:25" x14ac:dyDescent="0.45">
      <c r="A3710" t="s">
        <v>335</v>
      </c>
      <c r="B3710" t="s">
        <v>344</v>
      </c>
      <c r="C3710">
        <v>2494</v>
      </c>
      <c r="D3710" t="s">
        <v>352</v>
      </c>
      <c r="E3710" t="s">
        <v>305</v>
      </c>
      <c r="F3710">
        <v>2022</v>
      </c>
      <c r="G3710">
        <v>0</v>
      </c>
      <c r="H3710">
        <v>0</v>
      </c>
      <c r="R3710" t="s">
        <v>923</v>
      </c>
      <c r="T3710" t="s">
        <v>28</v>
      </c>
      <c r="Y3710" t="s">
        <v>70</v>
      </c>
    </row>
    <row r="3711" spans="1:25" x14ac:dyDescent="0.45">
      <c r="A3711" t="s">
        <v>335</v>
      </c>
      <c r="B3711" t="s">
        <v>344</v>
      </c>
      <c r="C3711">
        <v>2494</v>
      </c>
      <c r="D3711" t="s">
        <v>352</v>
      </c>
      <c r="E3711" t="s">
        <v>305</v>
      </c>
      <c r="F3711">
        <v>2023</v>
      </c>
      <c r="G3711">
        <v>0</v>
      </c>
      <c r="H3711">
        <v>0</v>
      </c>
      <c r="R3711" t="s">
        <v>923</v>
      </c>
      <c r="T3711" t="s">
        <v>28</v>
      </c>
      <c r="Y3711" t="s">
        <v>70</v>
      </c>
    </row>
    <row r="3712" spans="1:25" x14ac:dyDescent="0.45">
      <c r="A3712" t="s">
        <v>335</v>
      </c>
      <c r="B3712" t="s">
        <v>344</v>
      </c>
      <c r="C3712">
        <v>2494</v>
      </c>
      <c r="D3712" t="s">
        <v>352</v>
      </c>
      <c r="E3712" t="s">
        <v>305</v>
      </c>
      <c r="F3712">
        <v>2024</v>
      </c>
      <c r="G3712">
        <v>0</v>
      </c>
      <c r="H3712">
        <v>0</v>
      </c>
      <c r="R3712" t="s">
        <v>923</v>
      </c>
      <c r="T3712" t="s">
        <v>28</v>
      </c>
      <c r="Y3712" t="s">
        <v>70</v>
      </c>
    </row>
    <row r="3713" spans="1:25" x14ac:dyDescent="0.45">
      <c r="A3713" t="s">
        <v>335</v>
      </c>
      <c r="B3713" t="s">
        <v>344</v>
      </c>
      <c r="C3713">
        <v>2494</v>
      </c>
      <c r="D3713" t="s">
        <v>353</v>
      </c>
      <c r="E3713" t="s">
        <v>305</v>
      </c>
      <c r="F3713">
        <v>2009</v>
      </c>
      <c r="G3713">
        <v>18</v>
      </c>
      <c r="H3713">
        <v>18</v>
      </c>
      <c r="I3713">
        <v>288</v>
      </c>
      <c r="O3713">
        <v>0.184</v>
      </c>
      <c r="P3713">
        <v>0.32500000000000001</v>
      </c>
      <c r="Q3713">
        <v>1131.5</v>
      </c>
      <c r="R3713" t="s">
        <v>923</v>
      </c>
      <c r="S3713" t="s">
        <v>34</v>
      </c>
      <c r="T3713" t="s">
        <v>28</v>
      </c>
      <c r="Y3713" t="s">
        <v>29</v>
      </c>
    </row>
    <row r="3714" spans="1:25" x14ac:dyDescent="0.45">
      <c r="A3714" t="s">
        <v>335</v>
      </c>
      <c r="B3714" t="s">
        <v>344</v>
      </c>
      <c r="C3714">
        <v>2494</v>
      </c>
      <c r="D3714" t="s">
        <v>353</v>
      </c>
      <c r="E3714" t="s">
        <v>305</v>
      </c>
      <c r="F3714">
        <v>2010</v>
      </c>
      <c r="G3714">
        <v>93</v>
      </c>
      <c r="H3714">
        <v>93</v>
      </c>
      <c r="I3714">
        <v>1488</v>
      </c>
      <c r="O3714">
        <v>3.165</v>
      </c>
      <c r="P3714">
        <v>0.32500000000000001</v>
      </c>
      <c r="Q3714">
        <v>19482.900000000001</v>
      </c>
      <c r="R3714" t="s">
        <v>923</v>
      </c>
      <c r="S3714" t="s">
        <v>34</v>
      </c>
      <c r="T3714" t="s">
        <v>28</v>
      </c>
      <c r="Y3714" t="s">
        <v>29</v>
      </c>
    </row>
    <row r="3715" spans="1:25" x14ac:dyDescent="0.45">
      <c r="A3715" t="s">
        <v>335</v>
      </c>
      <c r="B3715" t="s">
        <v>344</v>
      </c>
      <c r="C3715">
        <v>2494</v>
      </c>
      <c r="D3715" t="s">
        <v>353</v>
      </c>
      <c r="E3715" t="s">
        <v>305</v>
      </c>
      <c r="F3715">
        <v>2011</v>
      </c>
      <c r="G3715">
        <v>154</v>
      </c>
      <c r="H3715">
        <v>154</v>
      </c>
      <c r="I3715">
        <v>2464</v>
      </c>
      <c r="O3715">
        <v>5.7960000000000003</v>
      </c>
      <c r="P3715">
        <v>0.35610000000000003</v>
      </c>
      <c r="Q3715">
        <v>32530.3</v>
      </c>
      <c r="R3715" t="s">
        <v>923</v>
      </c>
      <c r="S3715" t="s">
        <v>34</v>
      </c>
      <c r="T3715" t="s">
        <v>28</v>
      </c>
      <c r="Y3715" t="s">
        <v>29</v>
      </c>
    </row>
    <row r="3716" spans="1:25" x14ac:dyDescent="0.45">
      <c r="A3716" t="s">
        <v>335</v>
      </c>
      <c r="B3716" t="s">
        <v>344</v>
      </c>
      <c r="C3716">
        <v>2494</v>
      </c>
      <c r="D3716" t="s">
        <v>353</v>
      </c>
      <c r="E3716" t="s">
        <v>305</v>
      </c>
      <c r="F3716">
        <v>2012</v>
      </c>
      <c r="G3716">
        <v>121</v>
      </c>
      <c r="H3716">
        <v>121</v>
      </c>
      <c r="I3716">
        <v>1936</v>
      </c>
      <c r="O3716">
        <v>4.2290000000000001</v>
      </c>
      <c r="P3716">
        <v>0.317</v>
      </c>
      <c r="Q3716">
        <v>26673.599999999999</v>
      </c>
      <c r="R3716" t="s">
        <v>923</v>
      </c>
      <c r="S3716" t="s">
        <v>34</v>
      </c>
      <c r="T3716" t="s">
        <v>28</v>
      </c>
      <c r="Y3716" t="s">
        <v>29</v>
      </c>
    </row>
    <row r="3717" spans="1:25" x14ac:dyDescent="0.45">
      <c r="A3717" t="s">
        <v>335</v>
      </c>
      <c r="B3717" t="s">
        <v>344</v>
      </c>
      <c r="C3717">
        <v>2494</v>
      </c>
      <c r="D3717" t="s">
        <v>353</v>
      </c>
      <c r="E3717" t="s">
        <v>305</v>
      </c>
      <c r="F3717">
        <v>2013</v>
      </c>
      <c r="G3717">
        <v>171</v>
      </c>
      <c r="H3717">
        <v>171</v>
      </c>
      <c r="I3717">
        <v>2736</v>
      </c>
      <c r="O3717">
        <v>6.8029999999999999</v>
      </c>
      <c r="P3717">
        <v>0.317</v>
      </c>
      <c r="Q3717">
        <v>42908.4</v>
      </c>
      <c r="R3717" t="s">
        <v>923</v>
      </c>
      <c r="S3717" t="s">
        <v>34</v>
      </c>
      <c r="T3717" t="s">
        <v>28</v>
      </c>
      <c r="Y3717" t="s">
        <v>29</v>
      </c>
    </row>
    <row r="3718" spans="1:25" x14ac:dyDescent="0.45">
      <c r="A3718" t="s">
        <v>335</v>
      </c>
      <c r="B3718" t="s">
        <v>344</v>
      </c>
      <c r="C3718">
        <v>2494</v>
      </c>
      <c r="D3718" t="s">
        <v>353</v>
      </c>
      <c r="E3718" t="s">
        <v>305</v>
      </c>
      <c r="F3718">
        <v>2014</v>
      </c>
      <c r="G3718">
        <v>12</v>
      </c>
      <c r="H3718">
        <v>9.5</v>
      </c>
      <c r="I3718">
        <v>152</v>
      </c>
      <c r="O3718">
        <v>0.38100000000000001</v>
      </c>
      <c r="P3718">
        <v>0.31690000000000002</v>
      </c>
      <c r="Q3718">
        <v>2405.1999999999998</v>
      </c>
      <c r="R3718" t="s">
        <v>923</v>
      </c>
      <c r="S3718" t="s">
        <v>34</v>
      </c>
      <c r="T3718" t="s">
        <v>28</v>
      </c>
      <c r="Y3718" t="s">
        <v>29</v>
      </c>
    </row>
    <row r="3719" spans="1:25" x14ac:dyDescent="0.45">
      <c r="A3719" t="s">
        <v>335</v>
      </c>
      <c r="B3719" t="s">
        <v>344</v>
      </c>
      <c r="C3719">
        <v>2494</v>
      </c>
      <c r="D3719" t="s">
        <v>353</v>
      </c>
      <c r="E3719" t="s">
        <v>305</v>
      </c>
      <c r="F3719">
        <v>2015</v>
      </c>
      <c r="G3719">
        <v>54</v>
      </c>
      <c r="H3719">
        <v>42.9</v>
      </c>
      <c r="I3719">
        <v>686.4</v>
      </c>
      <c r="O3719">
        <v>1.6639999999999999</v>
      </c>
      <c r="P3719">
        <v>0.317</v>
      </c>
      <c r="Q3719">
        <v>10493.1</v>
      </c>
      <c r="R3719" t="s">
        <v>923</v>
      </c>
      <c r="S3719" t="s">
        <v>34</v>
      </c>
      <c r="T3719" t="s">
        <v>28</v>
      </c>
      <c r="Y3719" t="s">
        <v>30</v>
      </c>
    </row>
    <row r="3720" spans="1:25" x14ac:dyDescent="0.45">
      <c r="A3720" t="s">
        <v>335</v>
      </c>
      <c r="B3720" t="s">
        <v>344</v>
      </c>
      <c r="C3720">
        <v>2494</v>
      </c>
      <c r="D3720" t="s">
        <v>353</v>
      </c>
      <c r="E3720" t="s">
        <v>305</v>
      </c>
      <c r="F3720">
        <v>2016</v>
      </c>
      <c r="G3720">
        <v>47</v>
      </c>
      <c r="H3720">
        <v>36</v>
      </c>
      <c r="I3720">
        <v>576</v>
      </c>
      <c r="O3720">
        <v>1.472</v>
      </c>
      <c r="P3720">
        <v>0.31709999999999999</v>
      </c>
      <c r="Q3720">
        <v>9284</v>
      </c>
      <c r="R3720" t="s">
        <v>923</v>
      </c>
      <c r="S3720" t="s">
        <v>34</v>
      </c>
      <c r="T3720" t="s">
        <v>28</v>
      </c>
      <c r="Y3720" t="s">
        <v>30</v>
      </c>
    </row>
    <row r="3721" spans="1:25" x14ac:dyDescent="0.45">
      <c r="A3721" t="s">
        <v>335</v>
      </c>
      <c r="B3721" t="s">
        <v>344</v>
      </c>
      <c r="C3721">
        <v>2494</v>
      </c>
      <c r="D3721" t="s">
        <v>353</v>
      </c>
      <c r="E3721" t="s">
        <v>305</v>
      </c>
      <c r="F3721">
        <v>2017</v>
      </c>
      <c r="G3721">
        <v>34</v>
      </c>
      <c r="H3721">
        <v>21.9</v>
      </c>
      <c r="I3721">
        <v>350.4</v>
      </c>
      <c r="O3721">
        <v>1.0840000000000001</v>
      </c>
      <c r="P3721">
        <v>0.41849999999999998</v>
      </c>
      <c r="Q3721">
        <v>5283.4</v>
      </c>
      <c r="R3721" t="s">
        <v>923</v>
      </c>
      <c r="S3721" t="s">
        <v>34</v>
      </c>
      <c r="T3721" t="s">
        <v>28</v>
      </c>
      <c r="Y3721" t="s">
        <v>30</v>
      </c>
    </row>
    <row r="3722" spans="1:25" x14ac:dyDescent="0.45">
      <c r="A3722" t="s">
        <v>335</v>
      </c>
      <c r="B3722" t="s">
        <v>344</v>
      </c>
      <c r="C3722">
        <v>2494</v>
      </c>
      <c r="D3722" t="s">
        <v>353</v>
      </c>
      <c r="E3722" t="s">
        <v>305</v>
      </c>
      <c r="F3722">
        <v>2018</v>
      </c>
      <c r="G3722">
        <v>144</v>
      </c>
      <c r="H3722">
        <v>115.6</v>
      </c>
      <c r="I3722">
        <v>1849.6</v>
      </c>
      <c r="O3722">
        <v>4.9550000000000001</v>
      </c>
      <c r="P3722">
        <v>0.3211</v>
      </c>
      <c r="Q3722">
        <v>30873.599999999999</v>
      </c>
      <c r="R3722" t="s">
        <v>923</v>
      </c>
      <c r="S3722" t="s">
        <v>34</v>
      </c>
      <c r="T3722" t="s">
        <v>28</v>
      </c>
      <c r="Y3722" t="s">
        <v>30</v>
      </c>
    </row>
    <row r="3723" spans="1:25" x14ac:dyDescent="0.45">
      <c r="A3723" t="s">
        <v>335</v>
      </c>
      <c r="B3723" t="s">
        <v>344</v>
      </c>
      <c r="C3723">
        <v>2494</v>
      </c>
      <c r="D3723" t="s">
        <v>353</v>
      </c>
      <c r="E3723" t="s">
        <v>305</v>
      </c>
      <c r="F3723">
        <v>2019</v>
      </c>
      <c r="G3723">
        <v>38</v>
      </c>
      <c r="H3723">
        <v>26.1</v>
      </c>
      <c r="I3723">
        <v>417.6</v>
      </c>
      <c r="O3723">
        <v>1.0309999999999999</v>
      </c>
      <c r="P3723">
        <v>0.32090000000000002</v>
      </c>
      <c r="Q3723">
        <v>6422.9</v>
      </c>
      <c r="R3723" t="s">
        <v>923</v>
      </c>
      <c r="S3723" t="s">
        <v>34</v>
      </c>
      <c r="T3723" t="s">
        <v>28</v>
      </c>
      <c r="Y3723" t="s">
        <v>30</v>
      </c>
    </row>
    <row r="3724" spans="1:25" x14ac:dyDescent="0.45">
      <c r="A3724" t="s">
        <v>335</v>
      </c>
      <c r="B3724" t="s">
        <v>344</v>
      </c>
      <c r="C3724">
        <v>2494</v>
      </c>
      <c r="D3724" t="s">
        <v>353</v>
      </c>
      <c r="E3724" t="s">
        <v>305</v>
      </c>
      <c r="F3724">
        <v>2020</v>
      </c>
      <c r="G3724">
        <v>85</v>
      </c>
      <c r="H3724">
        <v>61.9</v>
      </c>
      <c r="I3724">
        <v>990.4</v>
      </c>
      <c r="O3724">
        <v>2.6269999999999998</v>
      </c>
      <c r="P3724">
        <v>0.32100000000000001</v>
      </c>
      <c r="Q3724">
        <v>16359.7</v>
      </c>
      <c r="R3724" t="s">
        <v>923</v>
      </c>
      <c r="S3724" t="s">
        <v>34</v>
      </c>
      <c r="T3724" t="s">
        <v>28</v>
      </c>
      <c r="Y3724" t="s">
        <v>30</v>
      </c>
    </row>
    <row r="3725" spans="1:25" x14ac:dyDescent="0.45">
      <c r="A3725" t="s">
        <v>335</v>
      </c>
      <c r="B3725" t="s">
        <v>344</v>
      </c>
      <c r="C3725">
        <v>2494</v>
      </c>
      <c r="D3725" t="s">
        <v>353</v>
      </c>
      <c r="E3725" t="s">
        <v>305</v>
      </c>
      <c r="F3725">
        <v>2021</v>
      </c>
      <c r="G3725">
        <v>112</v>
      </c>
      <c r="H3725">
        <v>82</v>
      </c>
      <c r="I3725">
        <v>1257.7</v>
      </c>
      <c r="M3725">
        <v>1208.7</v>
      </c>
      <c r="N3725">
        <v>5.8799999999999998E-2</v>
      </c>
      <c r="O3725">
        <v>3.29</v>
      </c>
      <c r="P3725">
        <v>0.32119999999999999</v>
      </c>
      <c r="Q3725">
        <v>20496.5</v>
      </c>
      <c r="R3725" t="s">
        <v>923</v>
      </c>
      <c r="S3725" t="s">
        <v>34</v>
      </c>
      <c r="T3725" t="s">
        <v>28</v>
      </c>
      <c r="Y3725" t="s">
        <v>70</v>
      </c>
    </row>
    <row r="3726" spans="1:25" x14ac:dyDescent="0.45">
      <c r="A3726" t="s">
        <v>335</v>
      </c>
      <c r="B3726" t="s">
        <v>344</v>
      </c>
      <c r="C3726">
        <v>2494</v>
      </c>
      <c r="D3726" t="s">
        <v>353</v>
      </c>
      <c r="E3726" t="s">
        <v>305</v>
      </c>
      <c r="F3726">
        <v>2022</v>
      </c>
      <c r="G3726">
        <v>78</v>
      </c>
      <c r="H3726">
        <v>58.2</v>
      </c>
      <c r="I3726">
        <v>931.1</v>
      </c>
      <c r="M3726">
        <v>880.5</v>
      </c>
      <c r="N3726">
        <v>6.0999999999999999E-2</v>
      </c>
      <c r="O3726">
        <v>2.4390000000000001</v>
      </c>
      <c r="P3726">
        <v>0.33760000000000001</v>
      </c>
      <c r="Q3726">
        <v>14394.4</v>
      </c>
      <c r="R3726" t="s">
        <v>923</v>
      </c>
      <c r="S3726" t="s">
        <v>34</v>
      </c>
      <c r="T3726" t="s">
        <v>28</v>
      </c>
      <c r="Y3726" t="s">
        <v>70</v>
      </c>
    </row>
    <row r="3727" spans="1:25" x14ac:dyDescent="0.45">
      <c r="A3727" t="s">
        <v>335</v>
      </c>
      <c r="B3727" t="s">
        <v>344</v>
      </c>
      <c r="C3727">
        <v>2494</v>
      </c>
      <c r="D3727" t="s">
        <v>353</v>
      </c>
      <c r="E3727" t="s">
        <v>305</v>
      </c>
      <c r="F3727">
        <v>2023</v>
      </c>
      <c r="G3727">
        <v>35</v>
      </c>
      <c r="H3727">
        <v>26.1</v>
      </c>
      <c r="I3727">
        <v>392.1</v>
      </c>
      <c r="M3727">
        <v>398.6</v>
      </c>
      <c r="N3727">
        <v>5.8999999999999997E-2</v>
      </c>
      <c r="O3727">
        <v>1.0389999999999999</v>
      </c>
      <c r="P3727">
        <v>0.30769999999999997</v>
      </c>
      <c r="Q3727">
        <v>6765.7</v>
      </c>
      <c r="R3727" t="s">
        <v>923</v>
      </c>
      <c r="S3727" t="s">
        <v>34</v>
      </c>
      <c r="T3727" t="s">
        <v>28</v>
      </c>
      <c r="Y3727" t="s">
        <v>70</v>
      </c>
    </row>
    <row r="3728" spans="1:25" x14ac:dyDescent="0.45">
      <c r="A3728" t="s">
        <v>335</v>
      </c>
      <c r="B3728" t="s">
        <v>344</v>
      </c>
      <c r="C3728">
        <v>2494</v>
      </c>
      <c r="D3728" t="s">
        <v>353</v>
      </c>
      <c r="E3728" t="s">
        <v>305</v>
      </c>
      <c r="F3728">
        <v>2024</v>
      </c>
      <c r="G3728">
        <v>45</v>
      </c>
      <c r="H3728">
        <v>36.700000000000003</v>
      </c>
      <c r="I3728">
        <v>569</v>
      </c>
      <c r="M3728">
        <v>578.1</v>
      </c>
      <c r="N3728">
        <v>5.8999999999999997E-2</v>
      </c>
      <c r="O3728">
        <v>1.494</v>
      </c>
      <c r="P3728">
        <v>0.30499999999999999</v>
      </c>
      <c r="Q3728">
        <v>9797.7000000000007</v>
      </c>
      <c r="R3728" t="s">
        <v>923</v>
      </c>
      <c r="S3728" t="s">
        <v>34</v>
      </c>
      <c r="T3728" t="s">
        <v>28</v>
      </c>
      <c r="Y3728" t="s">
        <v>70</v>
      </c>
    </row>
    <row r="3729" spans="1:25" x14ac:dyDescent="0.45">
      <c r="A3729" t="s">
        <v>335</v>
      </c>
      <c r="B3729" t="s">
        <v>344</v>
      </c>
      <c r="C3729">
        <v>2494</v>
      </c>
      <c r="D3729" t="s">
        <v>354</v>
      </c>
      <c r="E3729" t="s">
        <v>305</v>
      </c>
      <c r="F3729">
        <v>2009</v>
      </c>
      <c r="G3729">
        <v>33</v>
      </c>
      <c r="H3729">
        <v>33</v>
      </c>
      <c r="I3729">
        <v>528</v>
      </c>
      <c r="O3729">
        <v>0.184</v>
      </c>
      <c r="P3729">
        <v>0.32500000000000001</v>
      </c>
      <c r="Q3729">
        <v>1131.5</v>
      </c>
      <c r="R3729" t="s">
        <v>923</v>
      </c>
      <c r="S3729" t="s">
        <v>34</v>
      </c>
      <c r="T3729" t="s">
        <v>28</v>
      </c>
      <c r="Y3729" t="s">
        <v>29</v>
      </c>
    </row>
    <row r="3730" spans="1:25" x14ac:dyDescent="0.45">
      <c r="A3730" t="s">
        <v>335</v>
      </c>
      <c r="B3730" t="s">
        <v>344</v>
      </c>
      <c r="C3730">
        <v>2494</v>
      </c>
      <c r="D3730" t="s">
        <v>354</v>
      </c>
      <c r="E3730" t="s">
        <v>305</v>
      </c>
      <c r="F3730">
        <v>2010</v>
      </c>
      <c r="G3730">
        <v>124</v>
      </c>
      <c r="H3730">
        <v>124</v>
      </c>
      <c r="I3730">
        <v>1984</v>
      </c>
      <c r="O3730">
        <v>4.2169999999999996</v>
      </c>
      <c r="P3730">
        <v>0.32500000000000001</v>
      </c>
      <c r="Q3730">
        <v>25961.599999999999</v>
      </c>
      <c r="R3730" t="s">
        <v>923</v>
      </c>
      <c r="S3730" t="s">
        <v>34</v>
      </c>
      <c r="T3730" t="s">
        <v>28</v>
      </c>
      <c r="Y3730" t="s">
        <v>29</v>
      </c>
    </row>
    <row r="3731" spans="1:25" x14ac:dyDescent="0.45">
      <c r="A3731" t="s">
        <v>335</v>
      </c>
      <c r="B3731" t="s">
        <v>344</v>
      </c>
      <c r="C3731">
        <v>2494</v>
      </c>
      <c r="D3731" t="s">
        <v>354</v>
      </c>
      <c r="E3731" t="s">
        <v>305</v>
      </c>
      <c r="F3731">
        <v>2011</v>
      </c>
      <c r="G3731">
        <v>144</v>
      </c>
      <c r="H3731">
        <v>144</v>
      </c>
      <c r="I3731">
        <v>2304</v>
      </c>
      <c r="O3731">
        <v>5.0149999999999997</v>
      </c>
      <c r="P3731">
        <v>0.3301</v>
      </c>
      <c r="Q3731">
        <v>30393.3</v>
      </c>
      <c r="R3731" t="s">
        <v>923</v>
      </c>
      <c r="S3731" t="s">
        <v>34</v>
      </c>
      <c r="T3731" t="s">
        <v>28</v>
      </c>
      <c r="Y3731" t="s">
        <v>29</v>
      </c>
    </row>
    <row r="3732" spans="1:25" x14ac:dyDescent="0.45">
      <c r="A3732" t="s">
        <v>335</v>
      </c>
      <c r="B3732" t="s">
        <v>344</v>
      </c>
      <c r="C3732">
        <v>2494</v>
      </c>
      <c r="D3732" t="s">
        <v>354</v>
      </c>
      <c r="E3732" t="s">
        <v>305</v>
      </c>
      <c r="F3732">
        <v>2012</v>
      </c>
      <c r="G3732">
        <v>137</v>
      </c>
      <c r="H3732">
        <v>137</v>
      </c>
      <c r="I3732">
        <v>2192</v>
      </c>
      <c r="O3732">
        <v>4.7859999999999996</v>
      </c>
      <c r="P3732">
        <v>0.317</v>
      </c>
      <c r="Q3732">
        <v>30188.799999999999</v>
      </c>
      <c r="R3732" t="s">
        <v>923</v>
      </c>
      <c r="S3732" t="s">
        <v>34</v>
      </c>
      <c r="T3732" t="s">
        <v>28</v>
      </c>
      <c r="Y3732" t="s">
        <v>29</v>
      </c>
    </row>
    <row r="3733" spans="1:25" x14ac:dyDescent="0.45">
      <c r="A3733" t="s">
        <v>335</v>
      </c>
      <c r="B3733" t="s">
        <v>344</v>
      </c>
      <c r="C3733">
        <v>2494</v>
      </c>
      <c r="D3733" t="s">
        <v>354</v>
      </c>
      <c r="E3733" t="s">
        <v>305</v>
      </c>
      <c r="F3733">
        <v>2013</v>
      </c>
      <c r="G3733">
        <v>146</v>
      </c>
      <c r="H3733">
        <v>146</v>
      </c>
      <c r="I3733">
        <v>2336</v>
      </c>
      <c r="O3733">
        <v>5.819</v>
      </c>
      <c r="P3733">
        <v>0.317</v>
      </c>
      <c r="Q3733">
        <v>36704</v>
      </c>
      <c r="R3733" t="s">
        <v>923</v>
      </c>
      <c r="S3733" t="s">
        <v>34</v>
      </c>
      <c r="T3733" t="s">
        <v>28</v>
      </c>
      <c r="Y3733" t="s">
        <v>29</v>
      </c>
    </row>
    <row r="3734" spans="1:25" x14ac:dyDescent="0.45">
      <c r="A3734" t="s">
        <v>335</v>
      </c>
      <c r="B3734" t="s">
        <v>344</v>
      </c>
      <c r="C3734">
        <v>2494</v>
      </c>
      <c r="D3734" t="s">
        <v>354</v>
      </c>
      <c r="E3734" t="s">
        <v>305</v>
      </c>
      <c r="F3734">
        <v>2014</v>
      </c>
      <c r="G3734">
        <v>16</v>
      </c>
      <c r="H3734">
        <v>11.5</v>
      </c>
      <c r="I3734">
        <v>184</v>
      </c>
      <c r="O3734">
        <v>0.47899999999999998</v>
      </c>
      <c r="P3734">
        <v>0.317</v>
      </c>
      <c r="Q3734">
        <v>3021.1</v>
      </c>
      <c r="R3734" t="s">
        <v>923</v>
      </c>
      <c r="S3734" t="s">
        <v>34</v>
      </c>
      <c r="T3734" t="s">
        <v>28</v>
      </c>
      <c r="Y3734" t="s">
        <v>29</v>
      </c>
    </row>
    <row r="3735" spans="1:25" x14ac:dyDescent="0.45">
      <c r="A3735" t="s">
        <v>335</v>
      </c>
      <c r="B3735" t="s">
        <v>344</v>
      </c>
      <c r="C3735">
        <v>2494</v>
      </c>
      <c r="D3735" t="s">
        <v>354</v>
      </c>
      <c r="E3735" t="s">
        <v>305</v>
      </c>
      <c r="F3735">
        <v>2015</v>
      </c>
      <c r="G3735">
        <v>57</v>
      </c>
      <c r="H3735">
        <v>44.8</v>
      </c>
      <c r="I3735">
        <v>716.8</v>
      </c>
      <c r="O3735">
        <v>1.7370000000000001</v>
      </c>
      <c r="P3735">
        <v>0.317</v>
      </c>
      <c r="Q3735">
        <v>10953.9</v>
      </c>
      <c r="R3735" t="s">
        <v>923</v>
      </c>
      <c r="S3735" t="s">
        <v>34</v>
      </c>
      <c r="T3735" t="s">
        <v>28</v>
      </c>
      <c r="Y3735" t="s">
        <v>30</v>
      </c>
    </row>
    <row r="3736" spans="1:25" x14ac:dyDescent="0.45">
      <c r="A3736" t="s">
        <v>335</v>
      </c>
      <c r="B3736" t="s">
        <v>344</v>
      </c>
      <c r="C3736">
        <v>2494</v>
      </c>
      <c r="D3736" t="s">
        <v>354</v>
      </c>
      <c r="E3736" t="s">
        <v>305</v>
      </c>
      <c r="F3736">
        <v>2016</v>
      </c>
      <c r="G3736">
        <v>77</v>
      </c>
      <c r="H3736">
        <v>57.4</v>
      </c>
      <c r="I3736">
        <v>918.4</v>
      </c>
      <c r="O3736">
        <v>2.355</v>
      </c>
      <c r="P3736">
        <v>0.31719999999999998</v>
      </c>
      <c r="Q3736">
        <v>14852.6</v>
      </c>
      <c r="R3736" t="s">
        <v>923</v>
      </c>
      <c r="S3736" t="s">
        <v>34</v>
      </c>
      <c r="T3736" t="s">
        <v>28</v>
      </c>
      <c r="Y3736" t="s">
        <v>30</v>
      </c>
    </row>
    <row r="3737" spans="1:25" x14ac:dyDescent="0.45">
      <c r="A3737" t="s">
        <v>335</v>
      </c>
      <c r="B3737" t="s">
        <v>344</v>
      </c>
      <c r="C3737">
        <v>2494</v>
      </c>
      <c r="D3737" t="s">
        <v>354</v>
      </c>
      <c r="E3737" t="s">
        <v>305</v>
      </c>
      <c r="F3737">
        <v>2017</v>
      </c>
      <c r="G3737">
        <v>17</v>
      </c>
      <c r="H3737">
        <v>10.6</v>
      </c>
      <c r="I3737">
        <v>169.6</v>
      </c>
      <c r="O3737">
        <v>0.49099999999999999</v>
      </c>
      <c r="P3737">
        <v>0.3846</v>
      </c>
      <c r="Q3737">
        <v>2569.4</v>
      </c>
      <c r="R3737" t="s">
        <v>923</v>
      </c>
      <c r="S3737" t="s">
        <v>34</v>
      </c>
      <c r="T3737" t="s">
        <v>28</v>
      </c>
      <c r="Y3737" t="s">
        <v>30</v>
      </c>
    </row>
    <row r="3738" spans="1:25" x14ac:dyDescent="0.45">
      <c r="A3738" t="s">
        <v>335</v>
      </c>
      <c r="B3738" t="s">
        <v>344</v>
      </c>
      <c r="C3738">
        <v>2494</v>
      </c>
      <c r="D3738" t="s">
        <v>354</v>
      </c>
      <c r="E3738" t="s">
        <v>305</v>
      </c>
      <c r="F3738">
        <v>2018</v>
      </c>
      <c r="G3738">
        <v>113</v>
      </c>
      <c r="H3738">
        <v>91.8</v>
      </c>
      <c r="I3738">
        <v>1468.8</v>
      </c>
      <c r="O3738">
        <v>3.9449999999999998</v>
      </c>
      <c r="P3738">
        <v>0.32100000000000001</v>
      </c>
      <c r="Q3738">
        <v>24581.200000000001</v>
      </c>
      <c r="R3738" t="s">
        <v>923</v>
      </c>
      <c r="S3738" t="s">
        <v>34</v>
      </c>
      <c r="T3738" t="s">
        <v>28</v>
      </c>
      <c r="Y3738" t="s">
        <v>30</v>
      </c>
    </row>
    <row r="3739" spans="1:25" x14ac:dyDescent="0.45">
      <c r="A3739" t="s">
        <v>335</v>
      </c>
      <c r="B3739" t="s">
        <v>344</v>
      </c>
      <c r="C3739">
        <v>2494</v>
      </c>
      <c r="D3739" t="s">
        <v>354</v>
      </c>
      <c r="E3739" t="s">
        <v>305</v>
      </c>
      <c r="F3739">
        <v>2019</v>
      </c>
      <c r="G3739">
        <v>43</v>
      </c>
      <c r="H3739">
        <v>28.8</v>
      </c>
      <c r="I3739">
        <v>460.8</v>
      </c>
      <c r="O3739">
        <v>1.1419999999999999</v>
      </c>
      <c r="P3739">
        <v>0.32090000000000002</v>
      </c>
      <c r="Q3739">
        <v>7113</v>
      </c>
      <c r="R3739" t="s">
        <v>923</v>
      </c>
      <c r="S3739" t="s">
        <v>34</v>
      </c>
      <c r="T3739" t="s">
        <v>28</v>
      </c>
      <c r="Y3739" t="s">
        <v>30</v>
      </c>
    </row>
    <row r="3740" spans="1:25" x14ac:dyDescent="0.45">
      <c r="A3740" t="s">
        <v>335</v>
      </c>
      <c r="B3740" t="s">
        <v>344</v>
      </c>
      <c r="C3740">
        <v>2494</v>
      </c>
      <c r="D3740" t="s">
        <v>354</v>
      </c>
      <c r="E3740" t="s">
        <v>305</v>
      </c>
      <c r="F3740">
        <v>2020</v>
      </c>
      <c r="G3740">
        <v>64</v>
      </c>
      <c r="H3740">
        <v>43.8</v>
      </c>
      <c r="I3740">
        <v>700.8</v>
      </c>
      <c r="O3740">
        <v>1.86</v>
      </c>
      <c r="P3740">
        <v>0.32100000000000001</v>
      </c>
      <c r="Q3740">
        <v>11584.6</v>
      </c>
      <c r="R3740" t="s">
        <v>923</v>
      </c>
      <c r="S3740" t="s">
        <v>34</v>
      </c>
      <c r="T3740" t="s">
        <v>28</v>
      </c>
      <c r="Y3740" t="s">
        <v>30</v>
      </c>
    </row>
    <row r="3741" spans="1:25" x14ac:dyDescent="0.45">
      <c r="A3741" t="s">
        <v>335</v>
      </c>
      <c r="B3741" t="s">
        <v>344</v>
      </c>
      <c r="C3741">
        <v>2494</v>
      </c>
      <c r="D3741" t="s">
        <v>354</v>
      </c>
      <c r="E3741" t="s">
        <v>305</v>
      </c>
      <c r="F3741">
        <v>2021</v>
      </c>
      <c r="G3741">
        <v>118</v>
      </c>
      <c r="H3741">
        <v>88</v>
      </c>
      <c r="I3741">
        <v>1339.2</v>
      </c>
      <c r="M3741">
        <v>1334.9</v>
      </c>
      <c r="N3741">
        <v>5.8900000000000001E-2</v>
      </c>
      <c r="O3741">
        <v>3.6349999999999998</v>
      </c>
      <c r="P3741">
        <v>0.32090000000000002</v>
      </c>
      <c r="Q3741">
        <v>22644.400000000001</v>
      </c>
      <c r="R3741" t="s">
        <v>923</v>
      </c>
      <c r="S3741" t="s">
        <v>34</v>
      </c>
      <c r="T3741" t="s">
        <v>28</v>
      </c>
      <c r="Y3741" t="s">
        <v>70</v>
      </c>
    </row>
    <row r="3742" spans="1:25" x14ac:dyDescent="0.45">
      <c r="A3742" t="s">
        <v>335</v>
      </c>
      <c r="B3742" t="s">
        <v>344</v>
      </c>
      <c r="C3742">
        <v>2494</v>
      </c>
      <c r="D3742" t="s">
        <v>354</v>
      </c>
      <c r="E3742" t="s">
        <v>305</v>
      </c>
      <c r="F3742">
        <v>2022</v>
      </c>
      <c r="G3742">
        <v>96</v>
      </c>
      <c r="H3742">
        <v>74.2</v>
      </c>
      <c r="I3742">
        <v>1221.2</v>
      </c>
      <c r="M3742">
        <v>1167.5</v>
      </c>
      <c r="N3742">
        <v>6.0900000000000003E-2</v>
      </c>
      <c r="O3742">
        <v>3.2930000000000001</v>
      </c>
      <c r="P3742">
        <v>0.3417</v>
      </c>
      <c r="Q3742">
        <v>19109.099999999999</v>
      </c>
      <c r="R3742" t="s">
        <v>923</v>
      </c>
      <c r="S3742" t="s">
        <v>34</v>
      </c>
      <c r="T3742" t="s">
        <v>28</v>
      </c>
      <c r="Y3742" t="s">
        <v>70</v>
      </c>
    </row>
    <row r="3743" spans="1:25" x14ac:dyDescent="0.45">
      <c r="A3743" t="s">
        <v>335</v>
      </c>
      <c r="B3743" t="s">
        <v>344</v>
      </c>
      <c r="C3743">
        <v>2494</v>
      </c>
      <c r="D3743" t="s">
        <v>354</v>
      </c>
      <c r="E3743" t="s">
        <v>305</v>
      </c>
      <c r="F3743">
        <v>2023</v>
      </c>
      <c r="G3743">
        <v>61</v>
      </c>
      <c r="H3743">
        <v>48.5</v>
      </c>
      <c r="I3743">
        <v>719.9</v>
      </c>
      <c r="M3743">
        <v>729.3</v>
      </c>
      <c r="N3743">
        <v>5.8999999999999997E-2</v>
      </c>
      <c r="O3743">
        <v>1.911</v>
      </c>
      <c r="P3743">
        <v>0.309</v>
      </c>
      <c r="Q3743">
        <v>12380.1</v>
      </c>
      <c r="R3743" t="s">
        <v>923</v>
      </c>
      <c r="S3743" t="s">
        <v>34</v>
      </c>
      <c r="T3743" t="s">
        <v>28</v>
      </c>
      <c r="Y3743" t="s">
        <v>70</v>
      </c>
    </row>
    <row r="3744" spans="1:25" x14ac:dyDescent="0.45">
      <c r="A3744" t="s">
        <v>335</v>
      </c>
      <c r="B3744" t="s">
        <v>344</v>
      </c>
      <c r="C3744">
        <v>2494</v>
      </c>
      <c r="D3744" t="s">
        <v>354</v>
      </c>
      <c r="E3744" t="s">
        <v>305</v>
      </c>
      <c r="F3744">
        <v>2024</v>
      </c>
      <c r="G3744">
        <v>33</v>
      </c>
      <c r="H3744">
        <v>25.1</v>
      </c>
      <c r="I3744">
        <v>388.7</v>
      </c>
      <c r="M3744">
        <v>391.8</v>
      </c>
      <c r="N3744">
        <v>5.8700000000000002E-2</v>
      </c>
      <c r="O3744">
        <v>1.0129999999999999</v>
      </c>
      <c r="P3744">
        <v>0.3054</v>
      </c>
      <c r="Q3744">
        <v>6642.9</v>
      </c>
      <c r="R3744" t="s">
        <v>923</v>
      </c>
      <c r="S3744" t="s">
        <v>34</v>
      </c>
      <c r="T3744" t="s">
        <v>28</v>
      </c>
      <c r="Y3744" t="s">
        <v>70</v>
      </c>
    </row>
    <row r="3745" spans="1:25" x14ac:dyDescent="0.45">
      <c r="A3745" t="s">
        <v>335</v>
      </c>
      <c r="B3745" t="s">
        <v>344</v>
      </c>
      <c r="C3745">
        <v>2494</v>
      </c>
      <c r="D3745" t="s">
        <v>355</v>
      </c>
      <c r="E3745" t="s">
        <v>305</v>
      </c>
      <c r="F3745">
        <v>2009</v>
      </c>
      <c r="G3745">
        <v>42</v>
      </c>
      <c r="H3745">
        <v>42</v>
      </c>
      <c r="I3745">
        <v>672</v>
      </c>
      <c r="O3745">
        <v>0.184</v>
      </c>
      <c r="P3745">
        <v>0.32500000000000001</v>
      </c>
      <c r="Q3745">
        <v>1131.5</v>
      </c>
      <c r="R3745" t="s">
        <v>923</v>
      </c>
      <c r="S3745" t="s">
        <v>34</v>
      </c>
      <c r="T3745" t="s">
        <v>28</v>
      </c>
      <c r="Y3745" t="s">
        <v>29</v>
      </c>
    </row>
    <row r="3746" spans="1:25" x14ac:dyDescent="0.45">
      <c r="A3746" t="s">
        <v>335</v>
      </c>
      <c r="B3746" t="s">
        <v>344</v>
      </c>
      <c r="C3746">
        <v>2494</v>
      </c>
      <c r="D3746" t="s">
        <v>355</v>
      </c>
      <c r="E3746" t="s">
        <v>305</v>
      </c>
      <c r="F3746">
        <v>2010</v>
      </c>
      <c r="G3746">
        <v>108</v>
      </c>
      <c r="H3746">
        <v>108</v>
      </c>
      <c r="I3746">
        <v>1728</v>
      </c>
      <c r="O3746">
        <v>3.6709999999999998</v>
      </c>
      <c r="P3746">
        <v>0.32500000000000001</v>
      </c>
      <c r="Q3746">
        <v>22597.200000000001</v>
      </c>
      <c r="R3746" t="s">
        <v>923</v>
      </c>
      <c r="S3746" t="s">
        <v>34</v>
      </c>
      <c r="T3746" t="s">
        <v>28</v>
      </c>
      <c r="Y3746" t="s">
        <v>29</v>
      </c>
    </row>
    <row r="3747" spans="1:25" x14ac:dyDescent="0.45">
      <c r="A3747" t="s">
        <v>335</v>
      </c>
      <c r="B3747" t="s">
        <v>344</v>
      </c>
      <c r="C3747">
        <v>2494</v>
      </c>
      <c r="D3747" t="s">
        <v>355</v>
      </c>
      <c r="E3747" t="s">
        <v>305</v>
      </c>
      <c r="F3747">
        <v>2011</v>
      </c>
      <c r="G3747">
        <v>130</v>
      </c>
      <c r="H3747">
        <v>130</v>
      </c>
      <c r="I3747">
        <v>2080</v>
      </c>
      <c r="O3747">
        <v>5.49</v>
      </c>
      <c r="P3747">
        <v>0.39879999999999999</v>
      </c>
      <c r="Q3747">
        <v>27500.5</v>
      </c>
      <c r="R3747" t="s">
        <v>923</v>
      </c>
      <c r="S3747" t="s">
        <v>34</v>
      </c>
      <c r="T3747" t="s">
        <v>28</v>
      </c>
      <c r="Y3747" t="s">
        <v>29</v>
      </c>
    </row>
    <row r="3748" spans="1:25" x14ac:dyDescent="0.45">
      <c r="A3748" t="s">
        <v>335</v>
      </c>
      <c r="B3748" t="s">
        <v>344</v>
      </c>
      <c r="C3748">
        <v>2494</v>
      </c>
      <c r="D3748" t="s">
        <v>355</v>
      </c>
      <c r="E3748" t="s">
        <v>305</v>
      </c>
      <c r="F3748">
        <v>2012</v>
      </c>
      <c r="G3748">
        <v>135</v>
      </c>
      <c r="H3748">
        <v>135</v>
      </c>
      <c r="I3748">
        <v>2160</v>
      </c>
      <c r="O3748">
        <v>4.6920000000000002</v>
      </c>
      <c r="P3748">
        <v>0.317</v>
      </c>
      <c r="Q3748">
        <v>29594.400000000001</v>
      </c>
      <c r="R3748" t="s">
        <v>923</v>
      </c>
      <c r="S3748" t="s">
        <v>34</v>
      </c>
      <c r="T3748" t="s">
        <v>28</v>
      </c>
      <c r="Y3748" t="s">
        <v>29</v>
      </c>
    </row>
    <row r="3749" spans="1:25" x14ac:dyDescent="0.45">
      <c r="A3749" t="s">
        <v>335</v>
      </c>
      <c r="B3749" t="s">
        <v>344</v>
      </c>
      <c r="C3749">
        <v>2494</v>
      </c>
      <c r="D3749" t="s">
        <v>355</v>
      </c>
      <c r="E3749" t="s">
        <v>305</v>
      </c>
      <c r="F3749">
        <v>2013</v>
      </c>
      <c r="G3749">
        <v>136</v>
      </c>
      <c r="H3749">
        <v>136</v>
      </c>
      <c r="I3749">
        <v>2176</v>
      </c>
      <c r="O3749">
        <v>5.4020000000000001</v>
      </c>
      <c r="P3749">
        <v>0.317</v>
      </c>
      <c r="Q3749">
        <v>34073.199999999997</v>
      </c>
      <c r="R3749" t="s">
        <v>923</v>
      </c>
      <c r="S3749" t="s">
        <v>34</v>
      </c>
      <c r="T3749" t="s">
        <v>28</v>
      </c>
      <c r="Y3749" t="s">
        <v>29</v>
      </c>
    </row>
    <row r="3750" spans="1:25" x14ac:dyDescent="0.45">
      <c r="A3750" t="s">
        <v>335</v>
      </c>
      <c r="B3750" t="s">
        <v>344</v>
      </c>
      <c r="C3750">
        <v>2494</v>
      </c>
      <c r="D3750" t="s">
        <v>355</v>
      </c>
      <c r="E3750" t="s">
        <v>305</v>
      </c>
      <c r="F3750">
        <v>2014</v>
      </c>
      <c r="G3750">
        <v>34</v>
      </c>
      <c r="H3750">
        <v>25.4</v>
      </c>
      <c r="I3750">
        <v>406.4</v>
      </c>
      <c r="O3750">
        <v>1.0680000000000001</v>
      </c>
      <c r="P3750">
        <v>0.31709999999999999</v>
      </c>
      <c r="Q3750">
        <v>6733.8</v>
      </c>
      <c r="R3750" t="s">
        <v>923</v>
      </c>
      <c r="S3750" t="s">
        <v>34</v>
      </c>
      <c r="T3750" t="s">
        <v>28</v>
      </c>
      <c r="Y3750" t="s">
        <v>29</v>
      </c>
    </row>
    <row r="3751" spans="1:25" x14ac:dyDescent="0.45">
      <c r="A3751" t="s">
        <v>335</v>
      </c>
      <c r="B3751" t="s">
        <v>344</v>
      </c>
      <c r="C3751">
        <v>2494</v>
      </c>
      <c r="D3751" t="s">
        <v>355</v>
      </c>
      <c r="E3751" t="s">
        <v>305</v>
      </c>
      <c r="F3751">
        <v>2015</v>
      </c>
      <c r="G3751">
        <v>97</v>
      </c>
      <c r="H3751">
        <v>76.2</v>
      </c>
      <c r="I3751">
        <v>1219.2</v>
      </c>
      <c r="O3751">
        <v>2.9529999999999998</v>
      </c>
      <c r="P3751">
        <v>0.317</v>
      </c>
      <c r="Q3751">
        <v>18622.2</v>
      </c>
      <c r="R3751" t="s">
        <v>923</v>
      </c>
      <c r="S3751" t="s">
        <v>34</v>
      </c>
      <c r="T3751" t="s">
        <v>28</v>
      </c>
      <c r="Y3751" t="s">
        <v>30</v>
      </c>
    </row>
    <row r="3752" spans="1:25" x14ac:dyDescent="0.45">
      <c r="A3752" t="s">
        <v>335</v>
      </c>
      <c r="B3752" t="s">
        <v>344</v>
      </c>
      <c r="C3752">
        <v>2494</v>
      </c>
      <c r="D3752" t="s">
        <v>355</v>
      </c>
      <c r="E3752" t="s">
        <v>305</v>
      </c>
      <c r="F3752">
        <v>2016</v>
      </c>
      <c r="G3752">
        <v>71</v>
      </c>
      <c r="H3752">
        <v>52.3</v>
      </c>
      <c r="I3752">
        <v>836.8</v>
      </c>
      <c r="O3752">
        <v>2.1429999999999998</v>
      </c>
      <c r="P3752">
        <v>0.31719999999999998</v>
      </c>
      <c r="Q3752">
        <v>13516</v>
      </c>
      <c r="R3752" t="s">
        <v>923</v>
      </c>
      <c r="S3752" t="s">
        <v>34</v>
      </c>
      <c r="T3752" t="s">
        <v>28</v>
      </c>
      <c r="Y3752" t="s">
        <v>30</v>
      </c>
    </row>
    <row r="3753" spans="1:25" x14ac:dyDescent="0.45">
      <c r="A3753" t="s">
        <v>335</v>
      </c>
      <c r="B3753" t="s">
        <v>344</v>
      </c>
      <c r="C3753">
        <v>2494</v>
      </c>
      <c r="D3753" t="s">
        <v>355</v>
      </c>
      <c r="E3753" t="s">
        <v>305</v>
      </c>
      <c r="F3753">
        <v>2017</v>
      </c>
      <c r="G3753">
        <v>15</v>
      </c>
      <c r="H3753">
        <v>10.199999999999999</v>
      </c>
      <c r="I3753">
        <v>163.19999999999999</v>
      </c>
      <c r="O3753">
        <v>0.47099999999999997</v>
      </c>
      <c r="P3753">
        <v>0.39360000000000001</v>
      </c>
      <c r="Q3753">
        <v>2472.9</v>
      </c>
      <c r="R3753" t="s">
        <v>923</v>
      </c>
      <c r="S3753" t="s">
        <v>34</v>
      </c>
      <c r="T3753" t="s">
        <v>28</v>
      </c>
      <c r="Y3753" t="s">
        <v>30</v>
      </c>
    </row>
    <row r="3754" spans="1:25" x14ac:dyDescent="0.45">
      <c r="A3754" t="s">
        <v>335</v>
      </c>
      <c r="B3754" t="s">
        <v>344</v>
      </c>
      <c r="C3754">
        <v>2494</v>
      </c>
      <c r="D3754" t="s">
        <v>355</v>
      </c>
      <c r="E3754" t="s">
        <v>305</v>
      </c>
      <c r="F3754">
        <v>2018</v>
      </c>
      <c r="G3754">
        <v>96</v>
      </c>
      <c r="H3754">
        <v>79.7</v>
      </c>
      <c r="I3754">
        <v>1275.2</v>
      </c>
      <c r="O3754">
        <v>3.4129999999999998</v>
      </c>
      <c r="P3754">
        <v>0.3211</v>
      </c>
      <c r="Q3754">
        <v>21264.6</v>
      </c>
      <c r="R3754" t="s">
        <v>923</v>
      </c>
      <c r="S3754" t="s">
        <v>34</v>
      </c>
      <c r="T3754" t="s">
        <v>28</v>
      </c>
      <c r="Y3754" t="s">
        <v>30</v>
      </c>
    </row>
    <row r="3755" spans="1:25" x14ac:dyDescent="0.45">
      <c r="A3755" t="s">
        <v>335</v>
      </c>
      <c r="B3755" t="s">
        <v>344</v>
      </c>
      <c r="C3755">
        <v>2494</v>
      </c>
      <c r="D3755" t="s">
        <v>355</v>
      </c>
      <c r="E3755" t="s">
        <v>305</v>
      </c>
      <c r="F3755">
        <v>2019</v>
      </c>
      <c r="G3755">
        <v>18</v>
      </c>
      <c r="H3755">
        <v>12.1</v>
      </c>
      <c r="I3755">
        <v>193.6</v>
      </c>
      <c r="O3755">
        <v>0.48</v>
      </c>
      <c r="P3755">
        <v>0.32100000000000001</v>
      </c>
      <c r="Q3755">
        <v>2988.7</v>
      </c>
      <c r="R3755" t="s">
        <v>923</v>
      </c>
      <c r="S3755" t="s">
        <v>34</v>
      </c>
      <c r="T3755" t="s">
        <v>28</v>
      </c>
      <c r="Y3755" t="s">
        <v>30</v>
      </c>
    </row>
    <row r="3756" spans="1:25" x14ac:dyDescent="0.45">
      <c r="A3756" t="s">
        <v>335</v>
      </c>
      <c r="B3756" t="s">
        <v>344</v>
      </c>
      <c r="C3756">
        <v>2494</v>
      </c>
      <c r="D3756" t="s">
        <v>355</v>
      </c>
      <c r="E3756" t="s">
        <v>305</v>
      </c>
      <c r="F3756">
        <v>2020</v>
      </c>
      <c r="G3756">
        <v>109</v>
      </c>
      <c r="H3756">
        <v>79.599999999999994</v>
      </c>
      <c r="I3756">
        <v>1273.5999999999999</v>
      </c>
      <c r="O3756">
        <v>3.3820000000000001</v>
      </c>
      <c r="P3756">
        <v>0.32100000000000001</v>
      </c>
      <c r="Q3756">
        <v>21060.799999999999</v>
      </c>
      <c r="R3756" t="s">
        <v>923</v>
      </c>
      <c r="S3756" t="s">
        <v>34</v>
      </c>
      <c r="T3756" t="s">
        <v>28</v>
      </c>
      <c r="Y3756" t="s">
        <v>30</v>
      </c>
    </row>
    <row r="3757" spans="1:25" x14ac:dyDescent="0.45">
      <c r="A3757" t="s">
        <v>335</v>
      </c>
      <c r="B3757" t="s">
        <v>344</v>
      </c>
      <c r="C3757">
        <v>2494</v>
      </c>
      <c r="D3757" t="s">
        <v>355</v>
      </c>
      <c r="E3757" t="s">
        <v>305</v>
      </c>
      <c r="F3757">
        <v>2021</v>
      </c>
      <c r="G3757">
        <v>69</v>
      </c>
      <c r="H3757">
        <v>53.2</v>
      </c>
      <c r="I3757">
        <v>942.3</v>
      </c>
      <c r="M3757">
        <v>913</v>
      </c>
      <c r="N3757">
        <v>5.8900000000000001E-2</v>
      </c>
      <c r="O3757">
        <v>2.4830000000000001</v>
      </c>
      <c r="P3757">
        <v>0.32140000000000002</v>
      </c>
      <c r="Q3757">
        <v>15471.3</v>
      </c>
      <c r="R3757" t="s">
        <v>923</v>
      </c>
      <c r="S3757" t="s">
        <v>34</v>
      </c>
      <c r="T3757" t="s">
        <v>28</v>
      </c>
      <c r="Y3757" t="s">
        <v>70</v>
      </c>
    </row>
    <row r="3758" spans="1:25" x14ac:dyDescent="0.45">
      <c r="A3758" t="s">
        <v>335</v>
      </c>
      <c r="B3758" t="s">
        <v>344</v>
      </c>
      <c r="C3758">
        <v>2494</v>
      </c>
      <c r="D3758" t="s">
        <v>355</v>
      </c>
      <c r="E3758" t="s">
        <v>305</v>
      </c>
      <c r="F3758">
        <v>2022</v>
      </c>
      <c r="G3758">
        <v>91</v>
      </c>
      <c r="H3758">
        <v>72.599999999999994</v>
      </c>
      <c r="I3758">
        <v>1251.5</v>
      </c>
      <c r="M3758">
        <v>1194.2</v>
      </c>
      <c r="N3758">
        <v>6.0499999999999998E-2</v>
      </c>
      <c r="O3758">
        <v>3.2930000000000001</v>
      </c>
      <c r="P3758">
        <v>0.33329999999999999</v>
      </c>
      <c r="Q3758">
        <v>19740.3</v>
      </c>
      <c r="R3758" t="s">
        <v>923</v>
      </c>
      <c r="S3758" t="s">
        <v>34</v>
      </c>
      <c r="T3758" t="s">
        <v>28</v>
      </c>
      <c r="Y3758" t="s">
        <v>70</v>
      </c>
    </row>
    <row r="3759" spans="1:25" x14ac:dyDescent="0.45">
      <c r="A3759" t="s">
        <v>335</v>
      </c>
      <c r="B3759" t="s">
        <v>344</v>
      </c>
      <c r="C3759">
        <v>2494</v>
      </c>
      <c r="D3759" t="s">
        <v>355</v>
      </c>
      <c r="E3759" t="s">
        <v>305</v>
      </c>
      <c r="F3759">
        <v>2023</v>
      </c>
      <c r="G3759">
        <v>60</v>
      </c>
      <c r="H3759">
        <v>48.2</v>
      </c>
      <c r="I3759">
        <v>808</v>
      </c>
      <c r="M3759">
        <v>822.5</v>
      </c>
      <c r="N3759">
        <v>5.8999999999999997E-2</v>
      </c>
      <c r="O3759">
        <v>2.1339999999999999</v>
      </c>
      <c r="P3759">
        <v>0.30630000000000002</v>
      </c>
      <c r="Q3759">
        <v>13939.2</v>
      </c>
      <c r="R3759" t="s">
        <v>923</v>
      </c>
      <c r="S3759" t="s">
        <v>34</v>
      </c>
      <c r="T3759" t="s">
        <v>28</v>
      </c>
      <c r="Y3759" t="s">
        <v>70</v>
      </c>
    </row>
    <row r="3760" spans="1:25" x14ac:dyDescent="0.45">
      <c r="A3760" t="s">
        <v>335</v>
      </c>
      <c r="B3760" t="s">
        <v>344</v>
      </c>
      <c r="C3760">
        <v>2494</v>
      </c>
      <c r="D3760" t="s">
        <v>355</v>
      </c>
      <c r="E3760" t="s">
        <v>305</v>
      </c>
      <c r="F3760">
        <v>2024</v>
      </c>
      <c r="G3760">
        <v>48</v>
      </c>
      <c r="H3760">
        <v>39.200000000000003</v>
      </c>
      <c r="I3760">
        <v>656</v>
      </c>
      <c r="M3760">
        <v>665.5</v>
      </c>
      <c r="N3760">
        <v>5.8999999999999997E-2</v>
      </c>
      <c r="O3760">
        <v>1.7230000000000001</v>
      </c>
      <c r="P3760">
        <v>0.30509999999999998</v>
      </c>
      <c r="Q3760">
        <v>11295.2</v>
      </c>
      <c r="R3760" t="s">
        <v>923</v>
      </c>
      <c r="S3760" t="s">
        <v>34</v>
      </c>
      <c r="T3760" t="s">
        <v>28</v>
      </c>
      <c r="Y3760" t="s">
        <v>70</v>
      </c>
    </row>
    <row r="3761" spans="1:25" x14ac:dyDescent="0.45">
      <c r="A3761" t="s">
        <v>335</v>
      </c>
      <c r="B3761" t="s">
        <v>344</v>
      </c>
      <c r="C3761">
        <v>2494</v>
      </c>
      <c r="D3761" t="s">
        <v>356</v>
      </c>
      <c r="E3761" t="s">
        <v>305</v>
      </c>
      <c r="F3761">
        <v>2009</v>
      </c>
      <c r="G3761">
        <v>52</v>
      </c>
      <c r="H3761">
        <v>52</v>
      </c>
      <c r="I3761">
        <v>832</v>
      </c>
      <c r="O3761">
        <v>0.25700000000000001</v>
      </c>
      <c r="P3761">
        <v>0.32500000000000001</v>
      </c>
      <c r="Q3761">
        <v>1584.1</v>
      </c>
      <c r="R3761" t="s">
        <v>923</v>
      </c>
      <c r="S3761" t="s">
        <v>34</v>
      </c>
      <c r="T3761" t="s">
        <v>28</v>
      </c>
      <c r="Y3761" t="s">
        <v>29</v>
      </c>
    </row>
    <row r="3762" spans="1:25" x14ac:dyDescent="0.45">
      <c r="A3762" t="s">
        <v>335</v>
      </c>
      <c r="B3762" t="s">
        <v>344</v>
      </c>
      <c r="C3762">
        <v>2494</v>
      </c>
      <c r="D3762" t="s">
        <v>356</v>
      </c>
      <c r="E3762" t="s">
        <v>305</v>
      </c>
      <c r="F3762">
        <v>2010</v>
      </c>
      <c r="G3762">
        <v>135</v>
      </c>
      <c r="H3762">
        <v>135</v>
      </c>
      <c r="I3762">
        <v>2160</v>
      </c>
      <c r="O3762">
        <v>4.5910000000000002</v>
      </c>
      <c r="P3762">
        <v>0.32500000000000001</v>
      </c>
      <c r="Q3762">
        <v>28260.9</v>
      </c>
      <c r="R3762" t="s">
        <v>923</v>
      </c>
      <c r="S3762" t="s">
        <v>34</v>
      </c>
      <c r="T3762" t="s">
        <v>28</v>
      </c>
      <c r="Y3762" t="s">
        <v>29</v>
      </c>
    </row>
    <row r="3763" spans="1:25" x14ac:dyDescent="0.45">
      <c r="A3763" t="s">
        <v>335</v>
      </c>
      <c r="B3763" t="s">
        <v>344</v>
      </c>
      <c r="C3763">
        <v>2494</v>
      </c>
      <c r="D3763" t="s">
        <v>356</v>
      </c>
      <c r="E3763" t="s">
        <v>305</v>
      </c>
      <c r="F3763">
        <v>2011</v>
      </c>
      <c r="G3763">
        <v>120</v>
      </c>
      <c r="H3763">
        <v>120</v>
      </c>
      <c r="I3763">
        <v>1920</v>
      </c>
      <c r="O3763">
        <v>4.1689999999999996</v>
      </c>
      <c r="P3763">
        <v>0.3281</v>
      </c>
      <c r="Q3763">
        <v>25396.5</v>
      </c>
      <c r="R3763" t="s">
        <v>923</v>
      </c>
      <c r="S3763" t="s">
        <v>34</v>
      </c>
      <c r="T3763" t="s">
        <v>28</v>
      </c>
      <c r="Y3763" t="s">
        <v>29</v>
      </c>
    </row>
    <row r="3764" spans="1:25" x14ac:dyDescent="0.45">
      <c r="A3764" t="s">
        <v>335</v>
      </c>
      <c r="B3764" t="s">
        <v>344</v>
      </c>
      <c r="C3764">
        <v>2494</v>
      </c>
      <c r="D3764" t="s">
        <v>356</v>
      </c>
      <c r="E3764" t="s">
        <v>305</v>
      </c>
      <c r="F3764">
        <v>2012</v>
      </c>
      <c r="G3764">
        <v>140</v>
      </c>
      <c r="H3764">
        <v>140</v>
      </c>
      <c r="I3764">
        <v>2240</v>
      </c>
      <c r="O3764">
        <v>4.87</v>
      </c>
      <c r="P3764">
        <v>0.317</v>
      </c>
      <c r="Q3764">
        <v>30720.799999999999</v>
      </c>
      <c r="R3764" t="s">
        <v>923</v>
      </c>
      <c r="S3764" t="s">
        <v>34</v>
      </c>
      <c r="T3764" t="s">
        <v>28</v>
      </c>
      <c r="Y3764" t="s">
        <v>29</v>
      </c>
    </row>
    <row r="3765" spans="1:25" x14ac:dyDescent="0.45">
      <c r="A3765" t="s">
        <v>335</v>
      </c>
      <c r="B3765" t="s">
        <v>344</v>
      </c>
      <c r="C3765">
        <v>2494</v>
      </c>
      <c r="D3765" t="s">
        <v>356</v>
      </c>
      <c r="E3765" t="s">
        <v>305</v>
      </c>
      <c r="F3765">
        <v>2013</v>
      </c>
      <c r="G3765">
        <v>134</v>
      </c>
      <c r="H3765">
        <v>134</v>
      </c>
      <c r="I3765">
        <v>2144</v>
      </c>
      <c r="O3765">
        <v>5.3479999999999999</v>
      </c>
      <c r="P3765">
        <v>0.317</v>
      </c>
      <c r="Q3765">
        <v>33729.199999999997</v>
      </c>
      <c r="R3765" t="s">
        <v>923</v>
      </c>
      <c r="S3765" t="s">
        <v>34</v>
      </c>
      <c r="T3765" t="s">
        <v>28</v>
      </c>
      <c r="Y3765" t="s">
        <v>29</v>
      </c>
    </row>
    <row r="3766" spans="1:25" x14ac:dyDescent="0.45">
      <c r="A3766" t="s">
        <v>335</v>
      </c>
      <c r="B3766" t="s">
        <v>344</v>
      </c>
      <c r="C3766">
        <v>2494</v>
      </c>
      <c r="D3766" t="s">
        <v>356</v>
      </c>
      <c r="E3766" t="s">
        <v>305</v>
      </c>
      <c r="F3766">
        <v>2014</v>
      </c>
      <c r="G3766">
        <v>16</v>
      </c>
      <c r="H3766">
        <v>12.8</v>
      </c>
      <c r="I3766">
        <v>204.8</v>
      </c>
      <c r="O3766">
        <v>0.53600000000000003</v>
      </c>
      <c r="P3766">
        <v>0.31709999999999999</v>
      </c>
      <c r="Q3766">
        <v>3381.3</v>
      </c>
      <c r="R3766" t="s">
        <v>923</v>
      </c>
      <c r="S3766" t="s">
        <v>34</v>
      </c>
      <c r="T3766" t="s">
        <v>28</v>
      </c>
      <c r="Y3766" t="s">
        <v>29</v>
      </c>
    </row>
    <row r="3767" spans="1:25" x14ac:dyDescent="0.45">
      <c r="A3767" t="s">
        <v>335</v>
      </c>
      <c r="B3767" t="s">
        <v>344</v>
      </c>
      <c r="C3767">
        <v>2494</v>
      </c>
      <c r="D3767" t="s">
        <v>356</v>
      </c>
      <c r="E3767" t="s">
        <v>305</v>
      </c>
      <c r="F3767">
        <v>2015</v>
      </c>
      <c r="G3767">
        <v>72</v>
      </c>
      <c r="H3767">
        <v>53.8</v>
      </c>
      <c r="I3767">
        <v>860.8</v>
      </c>
      <c r="O3767">
        <v>2.085</v>
      </c>
      <c r="P3767">
        <v>0.317</v>
      </c>
      <c r="Q3767">
        <v>13149.7</v>
      </c>
      <c r="R3767" t="s">
        <v>923</v>
      </c>
      <c r="S3767" t="s">
        <v>34</v>
      </c>
      <c r="T3767" t="s">
        <v>28</v>
      </c>
      <c r="Y3767" t="s">
        <v>30</v>
      </c>
    </row>
    <row r="3768" spans="1:25" x14ac:dyDescent="0.45">
      <c r="A3768" t="s">
        <v>335</v>
      </c>
      <c r="B3768" t="s">
        <v>344</v>
      </c>
      <c r="C3768">
        <v>2494</v>
      </c>
      <c r="D3768" t="s">
        <v>356</v>
      </c>
      <c r="E3768" t="s">
        <v>305</v>
      </c>
      <c r="F3768">
        <v>2016</v>
      </c>
      <c r="G3768">
        <v>67</v>
      </c>
      <c r="H3768">
        <v>48.4</v>
      </c>
      <c r="I3768">
        <v>774.4</v>
      </c>
      <c r="O3768">
        <v>1.992</v>
      </c>
      <c r="P3768">
        <v>0.31719999999999998</v>
      </c>
      <c r="Q3768">
        <v>12561</v>
      </c>
      <c r="R3768" t="s">
        <v>923</v>
      </c>
      <c r="S3768" t="s">
        <v>34</v>
      </c>
      <c r="T3768" t="s">
        <v>28</v>
      </c>
      <c r="Y3768" t="s">
        <v>30</v>
      </c>
    </row>
    <row r="3769" spans="1:25" x14ac:dyDescent="0.45">
      <c r="A3769" t="s">
        <v>335</v>
      </c>
      <c r="B3769" t="s">
        <v>344</v>
      </c>
      <c r="C3769">
        <v>2494</v>
      </c>
      <c r="D3769" t="s">
        <v>356</v>
      </c>
      <c r="E3769" t="s">
        <v>305</v>
      </c>
      <c r="F3769">
        <v>2017</v>
      </c>
      <c r="G3769">
        <v>13</v>
      </c>
      <c r="H3769">
        <v>7.9</v>
      </c>
      <c r="I3769">
        <v>126.4</v>
      </c>
      <c r="O3769">
        <v>0.38600000000000001</v>
      </c>
      <c r="P3769">
        <v>0.40560000000000002</v>
      </c>
      <c r="Q3769">
        <v>1907.7</v>
      </c>
      <c r="R3769" t="s">
        <v>923</v>
      </c>
      <c r="S3769" t="s">
        <v>34</v>
      </c>
      <c r="T3769" t="s">
        <v>28</v>
      </c>
      <c r="Y3769" t="s">
        <v>30</v>
      </c>
    </row>
    <row r="3770" spans="1:25" x14ac:dyDescent="0.45">
      <c r="A3770" t="s">
        <v>335</v>
      </c>
      <c r="B3770" t="s">
        <v>344</v>
      </c>
      <c r="C3770">
        <v>2494</v>
      </c>
      <c r="D3770" t="s">
        <v>356</v>
      </c>
      <c r="E3770" t="s">
        <v>305</v>
      </c>
      <c r="F3770">
        <v>2018</v>
      </c>
      <c r="G3770">
        <v>65</v>
      </c>
      <c r="H3770">
        <v>53.7</v>
      </c>
      <c r="I3770">
        <v>859.2</v>
      </c>
      <c r="O3770">
        <v>2.2989999999999999</v>
      </c>
      <c r="P3770">
        <v>0.32100000000000001</v>
      </c>
      <c r="Q3770">
        <v>14324</v>
      </c>
      <c r="R3770" t="s">
        <v>923</v>
      </c>
      <c r="S3770" t="s">
        <v>34</v>
      </c>
      <c r="T3770" t="s">
        <v>28</v>
      </c>
      <c r="Y3770" t="s">
        <v>30</v>
      </c>
    </row>
    <row r="3771" spans="1:25" x14ac:dyDescent="0.45">
      <c r="A3771" t="s">
        <v>335</v>
      </c>
      <c r="B3771" t="s">
        <v>344</v>
      </c>
      <c r="C3771">
        <v>2494</v>
      </c>
      <c r="D3771" t="s">
        <v>356</v>
      </c>
      <c r="E3771" t="s">
        <v>305</v>
      </c>
      <c r="F3771">
        <v>2019</v>
      </c>
      <c r="G3771">
        <v>35</v>
      </c>
      <c r="H3771">
        <v>26.9</v>
      </c>
      <c r="I3771">
        <v>430.4</v>
      </c>
      <c r="O3771">
        <v>1.0740000000000001</v>
      </c>
      <c r="P3771">
        <v>0.32100000000000001</v>
      </c>
      <c r="Q3771">
        <v>6688.7</v>
      </c>
      <c r="R3771" t="s">
        <v>923</v>
      </c>
      <c r="S3771" t="s">
        <v>34</v>
      </c>
      <c r="T3771" t="s">
        <v>28</v>
      </c>
      <c r="Y3771" t="s">
        <v>30</v>
      </c>
    </row>
    <row r="3772" spans="1:25" x14ac:dyDescent="0.45">
      <c r="A3772" t="s">
        <v>335</v>
      </c>
      <c r="B3772" t="s">
        <v>344</v>
      </c>
      <c r="C3772">
        <v>2494</v>
      </c>
      <c r="D3772" t="s">
        <v>356</v>
      </c>
      <c r="E3772" t="s">
        <v>305</v>
      </c>
      <c r="F3772">
        <v>2020</v>
      </c>
      <c r="G3772">
        <v>71</v>
      </c>
      <c r="H3772">
        <v>51</v>
      </c>
      <c r="I3772">
        <v>816</v>
      </c>
      <c r="O3772">
        <v>2.1659999999999999</v>
      </c>
      <c r="P3772">
        <v>0.32100000000000001</v>
      </c>
      <c r="Q3772">
        <v>13490.3</v>
      </c>
      <c r="R3772" t="s">
        <v>923</v>
      </c>
      <c r="S3772" t="s">
        <v>34</v>
      </c>
      <c r="T3772" t="s">
        <v>28</v>
      </c>
      <c r="Y3772" t="s">
        <v>30</v>
      </c>
    </row>
    <row r="3773" spans="1:25" x14ac:dyDescent="0.45">
      <c r="A3773" t="s">
        <v>335</v>
      </c>
      <c r="B3773" t="s">
        <v>344</v>
      </c>
      <c r="C3773">
        <v>2494</v>
      </c>
      <c r="D3773" t="s">
        <v>356</v>
      </c>
      <c r="E3773" t="s">
        <v>305</v>
      </c>
      <c r="F3773">
        <v>2021</v>
      </c>
      <c r="G3773">
        <v>159</v>
      </c>
      <c r="H3773">
        <v>122.9</v>
      </c>
      <c r="I3773">
        <v>1870.2</v>
      </c>
      <c r="M3773">
        <v>1863.3</v>
      </c>
      <c r="N3773">
        <v>5.8900000000000001E-2</v>
      </c>
      <c r="O3773">
        <v>5.0730000000000004</v>
      </c>
      <c r="P3773">
        <v>0.32090000000000002</v>
      </c>
      <c r="Q3773">
        <v>31604.3</v>
      </c>
      <c r="R3773" t="s">
        <v>923</v>
      </c>
      <c r="S3773" t="s">
        <v>34</v>
      </c>
      <c r="T3773" t="s">
        <v>28</v>
      </c>
      <c r="Y3773" t="s">
        <v>70</v>
      </c>
    </row>
    <row r="3774" spans="1:25" x14ac:dyDescent="0.45">
      <c r="A3774" t="s">
        <v>335</v>
      </c>
      <c r="B3774" t="s">
        <v>344</v>
      </c>
      <c r="C3774">
        <v>2494</v>
      </c>
      <c r="D3774" t="s">
        <v>356</v>
      </c>
      <c r="E3774" t="s">
        <v>305</v>
      </c>
      <c r="F3774">
        <v>2022</v>
      </c>
      <c r="G3774">
        <v>88</v>
      </c>
      <c r="H3774">
        <v>65.400000000000006</v>
      </c>
      <c r="I3774">
        <v>1097.0999999999999</v>
      </c>
      <c r="M3774">
        <v>1020.1</v>
      </c>
      <c r="N3774">
        <v>5.8999999999999997E-2</v>
      </c>
      <c r="O3774">
        <v>2.7759999999999998</v>
      </c>
      <c r="P3774">
        <v>0.32100000000000001</v>
      </c>
      <c r="Q3774">
        <v>17300.099999999999</v>
      </c>
      <c r="R3774" t="s">
        <v>923</v>
      </c>
      <c r="S3774" t="s">
        <v>34</v>
      </c>
      <c r="T3774" t="s">
        <v>28</v>
      </c>
      <c r="Y3774" t="s">
        <v>70</v>
      </c>
    </row>
    <row r="3775" spans="1:25" x14ac:dyDescent="0.45">
      <c r="A3775" t="s">
        <v>335</v>
      </c>
      <c r="B3775" t="s">
        <v>344</v>
      </c>
      <c r="C3775">
        <v>2494</v>
      </c>
      <c r="D3775" t="s">
        <v>356</v>
      </c>
      <c r="E3775" t="s">
        <v>305</v>
      </c>
      <c r="F3775">
        <v>2023</v>
      </c>
      <c r="G3775">
        <v>58</v>
      </c>
      <c r="H3775">
        <v>44.3</v>
      </c>
      <c r="I3775">
        <v>622</v>
      </c>
      <c r="M3775">
        <v>633.20000000000005</v>
      </c>
      <c r="N3775">
        <v>5.8999999999999997E-2</v>
      </c>
      <c r="O3775">
        <v>1.645</v>
      </c>
      <c r="P3775">
        <v>0.30620000000000003</v>
      </c>
      <c r="Q3775">
        <v>10729.3</v>
      </c>
      <c r="R3775" t="s">
        <v>923</v>
      </c>
      <c r="S3775" t="s">
        <v>34</v>
      </c>
      <c r="T3775" t="s">
        <v>28</v>
      </c>
      <c r="Y3775" t="s">
        <v>70</v>
      </c>
    </row>
    <row r="3776" spans="1:25" x14ac:dyDescent="0.45">
      <c r="A3776" t="s">
        <v>335</v>
      </c>
      <c r="B3776" t="s">
        <v>344</v>
      </c>
      <c r="C3776">
        <v>2494</v>
      </c>
      <c r="D3776" t="s">
        <v>356</v>
      </c>
      <c r="E3776" t="s">
        <v>305</v>
      </c>
      <c r="F3776">
        <v>2024</v>
      </c>
      <c r="G3776">
        <v>34</v>
      </c>
      <c r="H3776">
        <v>28.8</v>
      </c>
      <c r="I3776">
        <v>448.7</v>
      </c>
      <c r="M3776">
        <v>457.2</v>
      </c>
      <c r="N3776">
        <v>5.8999999999999997E-2</v>
      </c>
      <c r="O3776">
        <v>1.1819999999999999</v>
      </c>
      <c r="P3776">
        <v>0.30499999999999999</v>
      </c>
      <c r="Q3776">
        <v>7748.4</v>
      </c>
      <c r="R3776" t="s">
        <v>923</v>
      </c>
      <c r="S3776" t="s">
        <v>34</v>
      </c>
      <c r="T3776" t="s">
        <v>28</v>
      </c>
      <c r="Y3776" t="s">
        <v>70</v>
      </c>
    </row>
    <row r="3777" spans="1:25" x14ac:dyDescent="0.45">
      <c r="A3777" t="s">
        <v>335</v>
      </c>
      <c r="B3777" t="s">
        <v>344</v>
      </c>
      <c r="C3777">
        <v>2494</v>
      </c>
      <c r="D3777" t="s">
        <v>357</v>
      </c>
      <c r="E3777" t="s">
        <v>305</v>
      </c>
      <c r="F3777">
        <v>2009</v>
      </c>
      <c r="G3777">
        <v>43</v>
      </c>
      <c r="H3777">
        <v>43</v>
      </c>
      <c r="I3777">
        <v>688</v>
      </c>
      <c r="O3777">
        <v>0.25700000000000001</v>
      </c>
      <c r="P3777">
        <v>0.32500000000000001</v>
      </c>
      <c r="Q3777">
        <v>1584.1</v>
      </c>
      <c r="R3777" t="s">
        <v>923</v>
      </c>
      <c r="S3777" t="s">
        <v>34</v>
      </c>
      <c r="T3777" t="s">
        <v>28</v>
      </c>
      <c r="Y3777" t="s">
        <v>29</v>
      </c>
    </row>
    <row r="3778" spans="1:25" x14ac:dyDescent="0.45">
      <c r="A3778" t="s">
        <v>335</v>
      </c>
      <c r="B3778" t="s">
        <v>344</v>
      </c>
      <c r="C3778">
        <v>2494</v>
      </c>
      <c r="D3778" t="s">
        <v>357</v>
      </c>
      <c r="E3778" t="s">
        <v>305</v>
      </c>
      <c r="F3778">
        <v>2010</v>
      </c>
      <c r="G3778">
        <v>139</v>
      </c>
      <c r="H3778">
        <v>139</v>
      </c>
      <c r="I3778">
        <v>2224</v>
      </c>
      <c r="O3778">
        <v>4.7249999999999996</v>
      </c>
      <c r="P3778">
        <v>0.32500000000000001</v>
      </c>
      <c r="Q3778">
        <v>29084.9</v>
      </c>
      <c r="R3778" t="s">
        <v>923</v>
      </c>
      <c r="S3778" t="s">
        <v>34</v>
      </c>
      <c r="T3778" t="s">
        <v>28</v>
      </c>
      <c r="Y3778" t="s">
        <v>29</v>
      </c>
    </row>
    <row r="3779" spans="1:25" x14ac:dyDescent="0.45">
      <c r="A3779" t="s">
        <v>335</v>
      </c>
      <c r="B3779" t="s">
        <v>344</v>
      </c>
      <c r="C3779">
        <v>2494</v>
      </c>
      <c r="D3779" t="s">
        <v>357</v>
      </c>
      <c r="E3779" t="s">
        <v>305</v>
      </c>
      <c r="F3779">
        <v>2011</v>
      </c>
      <c r="G3779">
        <v>109</v>
      </c>
      <c r="H3779">
        <v>109</v>
      </c>
      <c r="I3779">
        <v>1744</v>
      </c>
      <c r="O3779">
        <v>3.8519999999999999</v>
      </c>
      <c r="P3779">
        <v>0.3352</v>
      </c>
      <c r="Q3779">
        <v>22963.3</v>
      </c>
      <c r="R3779" t="s">
        <v>923</v>
      </c>
      <c r="S3779" t="s">
        <v>34</v>
      </c>
      <c r="T3779" t="s">
        <v>28</v>
      </c>
      <c r="Y3779" t="s">
        <v>29</v>
      </c>
    </row>
    <row r="3780" spans="1:25" x14ac:dyDescent="0.45">
      <c r="A3780" t="s">
        <v>335</v>
      </c>
      <c r="B3780" t="s">
        <v>344</v>
      </c>
      <c r="C3780">
        <v>2494</v>
      </c>
      <c r="D3780" t="s">
        <v>357</v>
      </c>
      <c r="E3780" t="s">
        <v>305</v>
      </c>
      <c r="F3780">
        <v>2012</v>
      </c>
      <c r="G3780">
        <v>128</v>
      </c>
      <c r="H3780">
        <v>128</v>
      </c>
      <c r="I3780">
        <v>2048</v>
      </c>
      <c r="O3780">
        <v>4.4429999999999996</v>
      </c>
      <c r="P3780">
        <v>0.317</v>
      </c>
      <c r="Q3780">
        <v>28022.400000000001</v>
      </c>
      <c r="R3780" t="s">
        <v>923</v>
      </c>
      <c r="S3780" t="s">
        <v>34</v>
      </c>
      <c r="T3780" t="s">
        <v>28</v>
      </c>
      <c r="Y3780" t="s">
        <v>29</v>
      </c>
    </row>
    <row r="3781" spans="1:25" x14ac:dyDescent="0.45">
      <c r="A3781" t="s">
        <v>335</v>
      </c>
      <c r="B3781" t="s">
        <v>344</v>
      </c>
      <c r="C3781">
        <v>2494</v>
      </c>
      <c r="D3781" t="s">
        <v>357</v>
      </c>
      <c r="E3781" t="s">
        <v>305</v>
      </c>
      <c r="F3781">
        <v>2013</v>
      </c>
      <c r="G3781">
        <v>127</v>
      </c>
      <c r="H3781">
        <v>127</v>
      </c>
      <c r="I3781">
        <v>2032</v>
      </c>
      <c r="O3781">
        <v>5.0709999999999997</v>
      </c>
      <c r="P3781">
        <v>0.317</v>
      </c>
      <c r="Q3781">
        <v>31987</v>
      </c>
      <c r="R3781" t="s">
        <v>923</v>
      </c>
      <c r="S3781" t="s">
        <v>34</v>
      </c>
      <c r="T3781" t="s">
        <v>28</v>
      </c>
      <c r="Y3781" t="s">
        <v>29</v>
      </c>
    </row>
    <row r="3782" spans="1:25" x14ac:dyDescent="0.45">
      <c r="A3782" t="s">
        <v>335</v>
      </c>
      <c r="B3782" t="s">
        <v>344</v>
      </c>
      <c r="C3782">
        <v>2494</v>
      </c>
      <c r="D3782" t="s">
        <v>357</v>
      </c>
      <c r="E3782" t="s">
        <v>305</v>
      </c>
      <c r="F3782">
        <v>2014</v>
      </c>
      <c r="G3782">
        <v>18</v>
      </c>
      <c r="H3782">
        <v>14.6</v>
      </c>
      <c r="I3782">
        <v>233.6</v>
      </c>
      <c r="O3782">
        <v>0.61399999999999999</v>
      </c>
      <c r="P3782">
        <v>0.317</v>
      </c>
      <c r="Q3782">
        <v>3871.7</v>
      </c>
      <c r="R3782" t="s">
        <v>923</v>
      </c>
      <c r="S3782" t="s">
        <v>34</v>
      </c>
      <c r="T3782" t="s">
        <v>28</v>
      </c>
      <c r="Y3782" t="s">
        <v>29</v>
      </c>
    </row>
    <row r="3783" spans="1:25" x14ac:dyDescent="0.45">
      <c r="A3783" t="s">
        <v>335</v>
      </c>
      <c r="B3783" t="s">
        <v>344</v>
      </c>
      <c r="C3783">
        <v>2494</v>
      </c>
      <c r="D3783" t="s">
        <v>357</v>
      </c>
      <c r="E3783" t="s">
        <v>305</v>
      </c>
      <c r="F3783">
        <v>2015</v>
      </c>
      <c r="G3783">
        <v>68</v>
      </c>
      <c r="H3783">
        <v>51.3</v>
      </c>
      <c r="I3783">
        <v>820.8</v>
      </c>
      <c r="O3783">
        <v>1.9870000000000001</v>
      </c>
      <c r="P3783">
        <v>0.317</v>
      </c>
      <c r="Q3783">
        <v>12532.3</v>
      </c>
      <c r="R3783" t="s">
        <v>923</v>
      </c>
      <c r="S3783" t="s">
        <v>34</v>
      </c>
      <c r="T3783" t="s">
        <v>28</v>
      </c>
      <c r="Y3783" t="s">
        <v>30</v>
      </c>
    </row>
    <row r="3784" spans="1:25" x14ac:dyDescent="0.45">
      <c r="A3784" t="s">
        <v>335</v>
      </c>
      <c r="B3784" t="s">
        <v>344</v>
      </c>
      <c r="C3784">
        <v>2494</v>
      </c>
      <c r="D3784" t="s">
        <v>357</v>
      </c>
      <c r="E3784" t="s">
        <v>305</v>
      </c>
      <c r="F3784">
        <v>2016</v>
      </c>
      <c r="G3784">
        <v>98</v>
      </c>
      <c r="H3784">
        <v>74.569999999999993</v>
      </c>
      <c r="I3784">
        <v>1193.1199999999999</v>
      </c>
      <c r="O3784">
        <v>3.0670000000000002</v>
      </c>
      <c r="P3784">
        <v>0.31719999999999998</v>
      </c>
      <c r="Q3784">
        <v>19341.900000000001</v>
      </c>
      <c r="R3784" t="s">
        <v>923</v>
      </c>
      <c r="S3784" t="s">
        <v>34</v>
      </c>
      <c r="T3784" t="s">
        <v>28</v>
      </c>
      <c r="Y3784" t="s">
        <v>30</v>
      </c>
    </row>
    <row r="3785" spans="1:25" x14ac:dyDescent="0.45">
      <c r="A3785" t="s">
        <v>335</v>
      </c>
      <c r="B3785" t="s">
        <v>344</v>
      </c>
      <c r="C3785">
        <v>2494</v>
      </c>
      <c r="D3785" t="s">
        <v>357</v>
      </c>
      <c r="E3785" t="s">
        <v>305</v>
      </c>
      <c r="F3785">
        <v>2017</v>
      </c>
      <c r="G3785">
        <v>20</v>
      </c>
      <c r="H3785">
        <v>12</v>
      </c>
      <c r="I3785">
        <v>192</v>
      </c>
      <c r="O3785">
        <v>0.76700000000000002</v>
      </c>
      <c r="P3785">
        <v>0.54690000000000005</v>
      </c>
      <c r="Q3785">
        <v>2833.2</v>
      </c>
      <c r="R3785" t="s">
        <v>923</v>
      </c>
      <c r="S3785" t="s">
        <v>34</v>
      </c>
      <c r="T3785" t="s">
        <v>28</v>
      </c>
      <c r="Y3785" t="s">
        <v>30</v>
      </c>
    </row>
    <row r="3786" spans="1:25" x14ac:dyDescent="0.45">
      <c r="A3786" t="s">
        <v>335</v>
      </c>
      <c r="B3786" t="s">
        <v>344</v>
      </c>
      <c r="C3786">
        <v>2494</v>
      </c>
      <c r="D3786" t="s">
        <v>357</v>
      </c>
      <c r="E3786" t="s">
        <v>305</v>
      </c>
      <c r="F3786">
        <v>2018</v>
      </c>
      <c r="G3786">
        <v>51</v>
      </c>
      <c r="H3786">
        <v>42.1</v>
      </c>
      <c r="I3786">
        <v>673.6</v>
      </c>
      <c r="O3786">
        <v>1.802</v>
      </c>
      <c r="P3786">
        <v>0.3211</v>
      </c>
      <c r="Q3786">
        <v>11226.5</v>
      </c>
      <c r="R3786" t="s">
        <v>923</v>
      </c>
      <c r="S3786" t="s">
        <v>34</v>
      </c>
      <c r="T3786" t="s">
        <v>28</v>
      </c>
      <c r="Y3786" t="s">
        <v>30</v>
      </c>
    </row>
    <row r="3787" spans="1:25" x14ac:dyDescent="0.45">
      <c r="A3787" t="s">
        <v>335</v>
      </c>
      <c r="B3787" t="s">
        <v>344</v>
      </c>
      <c r="C3787">
        <v>2494</v>
      </c>
      <c r="D3787" t="s">
        <v>357</v>
      </c>
      <c r="E3787" t="s">
        <v>305</v>
      </c>
      <c r="F3787">
        <v>2019</v>
      </c>
      <c r="G3787">
        <v>20</v>
      </c>
      <c r="H3787">
        <v>13.6</v>
      </c>
      <c r="I3787">
        <v>217.6</v>
      </c>
      <c r="O3787">
        <v>0.53200000000000003</v>
      </c>
      <c r="P3787">
        <v>0.32100000000000001</v>
      </c>
      <c r="Q3787">
        <v>3314.6</v>
      </c>
      <c r="R3787" t="s">
        <v>923</v>
      </c>
      <c r="S3787" t="s">
        <v>34</v>
      </c>
      <c r="T3787" t="s">
        <v>28</v>
      </c>
      <c r="Y3787" t="s">
        <v>30</v>
      </c>
    </row>
    <row r="3788" spans="1:25" x14ac:dyDescent="0.45">
      <c r="A3788" t="s">
        <v>335</v>
      </c>
      <c r="B3788" t="s">
        <v>344</v>
      </c>
      <c r="C3788">
        <v>2494</v>
      </c>
      <c r="D3788" t="s">
        <v>357</v>
      </c>
      <c r="E3788" t="s">
        <v>305</v>
      </c>
      <c r="F3788">
        <v>2020</v>
      </c>
      <c r="G3788">
        <v>95</v>
      </c>
      <c r="H3788">
        <v>67.7</v>
      </c>
      <c r="I3788">
        <v>1083.2</v>
      </c>
      <c r="O3788">
        <v>2.8719999999999999</v>
      </c>
      <c r="P3788">
        <v>0.32100000000000001</v>
      </c>
      <c r="Q3788">
        <v>17889</v>
      </c>
      <c r="R3788" t="s">
        <v>923</v>
      </c>
      <c r="S3788" t="s">
        <v>34</v>
      </c>
      <c r="T3788" t="s">
        <v>28</v>
      </c>
      <c r="Y3788" t="s">
        <v>30</v>
      </c>
    </row>
    <row r="3789" spans="1:25" x14ac:dyDescent="0.45">
      <c r="A3789" t="s">
        <v>335</v>
      </c>
      <c r="B3789" t="s">
        <v>344</v>
      </c>
      <c r="C3789">
        <v>2494</v>
      </c>
      <c r="D3789" t="s">
        <v>357</v>
      </c>
      <c r="E3789" t="s">
        <v>305</v>
      </c>
      <c r="F3789">
        <v>2021</v>
      </c>
      <c r="G3789">
        <v>80</v>
      </c>
      <c r="H3789">
        <v>63</v>
      </c>
      <c r="I3789">
        <v>972.2</v>
      </c>
      <c r="M3789">
        <v>953.5</v>
      </c>
      <c r="N3789">
        <v>5.8900000000000001E-2</v>
      </c>
      <c r="O3789">
        <v>2.5960000000000001</v>
      </c>
      <c r="P3789">
        <v>0.32100000000000001</v>
      </c>
      <c r="Q3789">
        <v>16168.4</v>
      </c>
      <c r="R3789" t="s">
        <v>923</v>
      </c>
      <c r="S3789" t="s">
        <v>34</v>
      </c>
      <c r="T3789" t="s">
        <v>28</v>
      </c>
      <c r="Y3789" t="s">
        <v>70</v>
      </c>
    </row>
    <row r="3790" spans="1:25" x14ac:dyDescent="0.45">
      <c r="A3790" t="s">
        <v>335</v>
      </c>
      <c r="B3790" t="s">
        <v>344</v>
      </c>
      <c r="C3790">
        <v>2494</v>
      </c>
      <c r="D3790" t="s">
        <v>357</v>
      </c>
      <c r="E3790" t="s">
        <v>305</v>
      </c>
      <c r="F3790">
        <v>2022</v>
      </c>
      <c r="G3790">
        <v>94</v>
      </c>
      <c r="H3790">
        <v>72.5</v>
      </c>
      <c r="I3790">
        <v>1174.3</v>
      </c>
      <c r="M3790">
        <v>1083.3</v>
      </c>
      <c r="N3790">
        <v>5.8999999999999997E-2</v>
      </c>
      <c r="O3790">
        <v>2.9470000000000001</v>
      </c>
      <c r="P3790">
        <v>0.32100000000000001</v>
      </c>
      <c r="Q3790">
        <v>18366</v>
      </c>
      <c r="R3790" t="s">
        <v>923</v>
      </c>
      <c r="S3790" t="s">
        <v>34</v>
      </c>
      <c r="T3790" t="s">
        <v>28</v>
      </c>
      <c r="Y3790" t="s">
        <v>70</v>
      </c>
    </row>
    <row r="3791" spans="1:25" x14ac:dyDescent="0.45">
      <c r="A3791" t="s">
        <v>335</v>
      </c>
      <c r="B3791" t="s">
        <v>344</v>
      </c>
      <c r="C3791">
        <v>2494</v>
      </c>
      <c r="D3791" t="s">
        <v>357</v>
      </c>
      <c r="E3791" t="s">
        <v>305</v>
      </c>
      <c r="F3791">
        <v>2023</v>
      </c>
      <c r="G3791">
        <v>78</v>
      </c>
      <c r="H3791">
        <v>60.8</v>
      </c>
      <c r="I3791">
        <v>952.2</v>
      </c>
      <c r="M3791">
        <v>969.9</v>
      </c>
      <c r="N3791">
        <v>5.8999999999999997E-2</v>
      </c>
      <c r="O3791">
        <v>2.536</v>
      </c>
      <c r="P3791">
        <v>0.30859999999999999</v>
      </c>
      <c r="Q3791">
        <v>16424.400000000001</v>
      </c>
      <c r="R3791" t="s">
        <v>923</v>
      </c>
      <c r="S3791" t="s">
        <v>34</v>
      </c>
      <c r="T3791" t="s">
        <v>28</v>
      </c>
      <c r="Y3791" t="s">
        <v>70</v>
      </c>
    </row>
    <row r="3792" spans="1:25" x14ac:dyDescent="0.45">
      <c r="A3792" t="s">
        <v>335</v>
      </c>
      <c r="B3792" t="s">
        <v>344</v>
      </c>
      <c r="C3792">
        <v>2494</v>
      </c>
      <c r="D3792" t="s">
        <v>357</v>
      </c>
      <c r="E3792" t="s">
        <v>305</v>
      </c>
      <c r="F3792">
        <v>2024</v>
      </c>
      <c r="G3792">
        <v>36</v>
      </c>
      <c r="H3792">
        <v>29.3</v>
      </c>
      <c r="I3792">
        <v>458.3</v>
      </c>
      <c r="M3792">
        <v>465.5</v>
      </c>
      <c r="N3792">
        <v>5.8900000000000001E-2</v>
      </c>
      <c r="O3792">
        <v>1.204</v>
      </c>
      <c r="P3792">
        <v>0.30509999999999998</v>
      </c>
      <c r="Q3792">
        <v>7892.2</v>
      </c>
      <c r="R3792" t="s">
        <v>923</v>
      </c>
      <c r="S3792" t="s">
        <v>34</v>
      </c>
      <c r="T3792" t="s">
        <v>28</v>
      </c>
      <c r="Y3792" t="s">
        <v>70</v>
      </c>
    </row>
    <row r="3793" spans="1:25" x14ac:dyDescent="0.45">
      <c r="A3793" t="s">
        <v>335</v>
      </c>
      <c r="B3793" t="s">
        <v>344</v>
      </c>
      <c r="C3793">
        <v>2494</v>
      </c>
      <c r="D3793" t="s">
        <v>358</v>
      </c>
      <c r="E3793" t="s">
        <v>305</v>
      </c>
      <c r="F3793">
        <v>2009</v>
      </c>
      <c r="G3793">
        <v>42</v>
      </c>
      <c r="H3793">
        <v>42</v>
      </c>
      <c r="I3793">
        <v>672</v>
      </c>
      <c r="O3793">
        <v>0.25700000000000001</v>
      </c>
      <c r="P3793">
        <v>0.32500000000000001</v>
      </c>
      <c r="Q3793">
        <v>1584.1</v>
      </c>
      <c r="R3793" t="s">
        <v>923</v>
      </c>
      <c r="S3793" t="s">
        <v>34</v>
      </c>
      <c r="T3793" t="s">
        <v>28</v>
      </c>
      <c r="Y3793" t="s">
        <v>29</v>
      </c>
    </row>
    <row r="3794" spans="1:25" x14ac:dyDescent="0.45">
      <c r="A3794" t="s">
        <v>335</v>
      </c>
      <c r="B3794" t="s">
        <v>344</v>
      </c>
      <c r="C3794">
        <v>2494</v>
      </c>
      <c r="D3794" t="s">
        <v>358</v>
      </c>
      <c r="E3794" t="s">
        <v>305</v>
      </c>
      <c r="F3794">
        <v>2010</v>
      </c>
      <c r="G3794">
        <v>188</v>
      </c>
      <c r="H3794">
        <v>188</v>
      </c>
      <c r="I3794">
        <v>3008</v>
      </c>
      <c r="O3794">
        <v>6.3860000000000001</v>
      </c>
      <c r="P3794">
        <v>0.32500000000000001</v>
      </c>
      <c r="Q3794">
        <v>39311.199999999997</v>
      </c>
      <c r="R3794" t="s">
        <v>923</v>
      </c>
      <c r="S3794" t="s">
        <v>34</v>
      </c>
      <c r="T3794" t="s">
        <v>28</v>
      </c>
      <c r="Y3794" t="s">
        <v>29</v>
      </c>
    </row>
    <row r="3795" spans="1:25" x14ac:dyDescent="0.45">
      <c r="A3795" t="s">
        <v>335</v>
      </c>
      <c r="B3795" t="s">
        <v>344</v>
      </c>
      <c r="C3795">
        <v>2494</v>
      </c>
      <c r="D3795" t="s">
        <v>358</v>
      </c>
      <c r="E3795" t="s">
        <v>305</v>
      </c>
      <c r="F3795">
        <v>2011</v>
      </c>
      <c r="G3795">
        <v>124</v>
      </c>
      <c r="H3795">
        <v>124</v>
      </c>
      <c r="I3795">
        <v>1984</v>
      </c>
      <c r="O3795">
        <v>4.6070000000000002</v>
      </c>
      <c r="P3795">
        <v>0.3518</v>
      </c>
      <c r="Q3795">
        <v>26152.3</v>
      </c>
      <c r="R3795" t="s">
        <v>923</v>
      </c>
      <c r="S3795" t="s">
        <v>34</v>
      </c>
      <c r="T3795" t="s">
        <v>28</v>
      </c>
      <c r="Y3795" t="s">
        <v>29</v>
      </c>
    </row>
    <row r="3796" spans="1:25" x14ac:dyDescent="0.45">
      <c r="A3796" t="s">
        <v>335</v>
      </c>
      <c r="B3796" t="s">
        <v>344</v>
      </c>
      <c r="C3796">
        <v>2494</v>
      </c>
      <c r="D3796" t="s">
        <v>358</v>
      </c>
      <c r="E3796" t="s">
        <v>305</v>
      </c>
      <c r="F3796">
        <v>2012</v>
      </c>
      <c r="G3796">
        <v>158</v>
      </c>
      <c r="H3796">
        <v>158</v>
      </c>
      <c r="I3796">
        <v>2528</v>
      </c>
      <c r="O3796">
        <v>5.4749999999999996</v>
      </c>
      <c r="P3796">
        <v>0.317</v>
      </c>
      <c r="Q3796">
        <v>34532.800000000003</v>
      </c>
      <c r="R3796" t="s">
        <v>923</v>
      </c>
      <c r="S3796" t="s">
        <v>34</v>
      </c>
      <c r="T3796" t="s">
        <v>28</v>
      </c>
      <c r="Y3796" t="s">
        <v>29</v>
      </c>
    </row>
    <row r="3797" spans="1:25" x14ac:dyDescent="0.45">
      <c r="A3797" t="s">
        <v>335</v>
      </c>
      <c r="B3797" t="s">
        <v>344</v>
      </c>
      <c r="C3797">
        <v>2494</v>
      </c>
      <c r="D3797" t="s">
        <v>358</v>
      </c>
      <c r="E3797" t="s">
        <v>305</v>
      </c>
      <c r="F3797">
        <v>2013</v>
      </c>
      <c r="G3797">
        <v>136</v>
      </c>
      <c r="H3797">
        <v>136</v>
      </c>
      <c r="I3797">
        <v>2176</v>
      </c>
      <c r="O3797">
        <v>5.4219999999999997</v>
      </c>
      <c r="P3797">
        <v>0.317</v>
      </c>
      <c r="Q3797">
        <v>34197.4</v>
      </c>
      <c r="R3797" t="s">
        <v>923</v>
      </c>
      <c r="S3797" t="s">
        <v>34</v>
      </c>
      <c r="T3797" t="s">
        <v>28</v>
      </c>
      <c r="Y3797" t="s">
        <v>29</v>
      </c>
    </row>
    <row r="3798" spans="1:25" x14ac:dyDescent="0.45">
      <c r="A3798" t="s">
        <v>335</v>
      </c>
      <c r="B3798" t="s">
        <v>344</v>
      </c>
      <c r="C3798">
        <v>2494</v>
      </c>
      <c r="D3798" t="s">
        <v>358</v>
      </c>
      <c r="E3798" t="s">
        <v>305</v>
      </c>
      <c r="F3798">
        <v>2014</v>
      </c>
      <c r="G3798">
        <v>27</v>
      </c>
      <c r="H3798">
        <v>20.2</v>
      </c>
      <c r="I3798">
        <v>323.2</v>
      </c>
      <c r="O3798">
        <v>0.85299999999999998</v>
      </c>
      <c r="P3798">
        <v>0.31709999999999999</v>
      </c>
      <c r="Q3798">
        <v>5380</v>
      </c>
      <c r="R3798" t="s">
        <v>923</v>
      </c>
      <c r="S3798" t="s">
        <v>34</v>
      </c>
      <c r="T3798" t="s">
        <v>28</v>
      </c>
      <c r="Y3798" t="s">
        <v>29</v>
      </c>
    </row>
    <row r="3799" spans="1:25" x14ac:dyDescent="0.45">
      <c r="A3799" t="s">
        <v>335</v>
      </c>
      <c r="B3799" t="s">
        <v>344</v>
      </c>
      <c r="C3799">
        <v>2494</v>
      </c>
      <c r="D3799" t="s">
        <v>358</v>
      </c>
      <c r="E3799" t="s">
        <v>305</v>
      </c>
      <c r="F3799">
        <v>2015</v>
      </c>
      <c r="G3799">
        <v>89</v>
      </c>
      <c r="H3799">
        <v>69.3</v>
      </c>
      <c r="I3799">
        <v>1108.8</v>
      </c>
      <c r="O3799">
        <v>2.6850000000000001</v>
      </c>
      <c r="P3799">
        <v>0.317</v>
      </c>
      <c r="Q3799">
        <v>16936.400000000001</v>
      </c>
      <c r="R3799" t="s">
        <v>923</v>
      </c>
      <c r="S3799" t="s">
        <v>34</v>
      </c>
      <c r="T3799" t="s">
        <v>28</v>
      </c>
      <c r="Y3799" t="s">
        <v>30</v>
      </c>
    </row>
    <row r="3800" spans="1:25" x14ac:dyDescent="0.45">
      <c r="A3800" t="s">
        <v>335</v>
      </c>
      <c r="B3800" t="s">
        <v>344</v>
      </c>
      <c r="C3800">
        <v>2494</v>
      </c>
      <c r="D3800" t="s">
        <v>358</v>
      </c>
      <c r="E3800" t="s">
        <v>305</v>
      </c>
      <c r="F3800">
        <v>2016</v>
      </c>
      <c r="G3800">
        <v>56</v>
      </c>
      <c r="H3800">
        <v>43.6</v>
      </c>
      <c r="I3800">
        <v>697.6</v>
      </c>
      <c r="O3800">
        <v>1.841</v>
      </c>
      <c r="P3800">
        <v>0.33079999999999998</v>
      </c>
      <c r="Q3800">
        <v>11245.5</v>
      </c>
      <c r="R3800" t="s">
        <v>923</v>
      </c>
      <c r="S3800" t="s">
        <v>34</v>
      </c>
      <c r="T3800" t="s">
        <v>28</v>
      </c>
      <c r="Y3800" t="s">
        <v>30</v>
      </c>
    </row>
    <row r="3801" spans="1:25" x14ac:dyDescent="0.45">
      <c r="A3801" t="s">
        <v>335</v>
      </c>
      <c r="B3801" t="s">
        <v>344</v>
      </c>
      <c r="C3801">
        <v>2494</v>
      </c>
      <c r="D3801" t="s">
        <v>358</v>
      </c>
      <c r="E3801" t="s">
        <v>305</v>
      </c>
      <c r="F3801">
        <v>2017</v>
      </c>
      <c r="G3801">
        <v>19</v>
      </c>
      <c r="H3801">
        <v>11.3</v>
      </c>
      <c r="I3801">
        <v>180.8</v>
      </c>
      <c r="O3801">
        <v>0.56799999999999995</v>
      </c>
      <c r="P3801">
        <v>0.438</v>
      </c>
      <c r="Q3801">
        <v>2723</v>
      </c>
      <c r="R3801" t="s">
        <v>923</v>
      </c>
      <c r="S3801" t="s">
        <v>34</v>
      </c>
      <c r="T3801" t="s">
        <v>28</v>
      </c>
      <c r="Y3801" t="s">
        <v>30</v>
      </c>
    </row>
    <row r="3802" spans="1:25" x14ac:dyDescent="0.45">
      <c r="A3802" t="s">
        <v>335</v>
      </c>
      <c r="B3802" t="s">
        <v>344</v>
      </c>
      <c r="C3802">
        <v>2494</v>
      </c>
      <c r="D3802" t="s">
        <v>358</v>
      </c>
      <c r="E3802" t="s">
        <v>305</v>
      </c>
      <c r="F3802">
        <v>2018</v>
      </c>
      <c r="G3802">
        <v>53</v>
      </c>
      <c r="H3802">
        <v>42.7</v>
      </c>
      <c r="I3802">
        <v>683.2</v>
      </c>
      <c r="O3802">
        <v>1.8240000000000001</v>
      </c>
      <c r="P3802">
        <v>0.32100000000000001</v>
      </c>
      <c r="Q3802">
        <v>11366</v>
      </c>
      <c r="R3802" t="s">
        <v>923</v>
      </c>
      <c r="S3802" t="s">
        <v>34</v>
      </c>
      <c r="T3802" t="s">
        <v>28</v>
      </c>
      <c r="Y3802" t="s">
        <v>30</v>
      </c>
    </row>
    <row r="3803" spans="1:25" x14ac:dyDescent="0.45">
      <c r="A3803" t="s">
        <v>335</v>
      </c>
      <c r="B3803" t="s">
        <v>344</v>
      </c>
      <c r="C3803">
        <v>2494</v>
      </c>
      <c r="D3803" t="s">
        <v>358</v>
      </c>
      <c r="E3803" t="s">
        <v>305</v>
      </c>
      <c r="F3803">
        <v>2019</v>
      </c>
      <c r="G3803">
        <v>36</v>
      </c>
      <c r="H3803">
        <v>27.8</v>
      </c>
      <c r="I3803">
        <v>444.8</v>
      </c>
      <c r="O3803">
        <v>1.1020000000000001</v>
      </c>
      <c r="P3803">
        <v>0.32090000000000002</v>
      </c>
      <c r="Q3803">
        <v>6866.1</v>
      </c>
      <c r="R3803" t="s">
        <v>923</v>
      </c>
      <c r="S3803" t="s">
        <v>34</v>
      </c>
      <c r="T3803" t="s">
        <v>28</v>
      </c>
      <c r="Y3803" t="s">
        <v>30</v>
      </c>
    </row>
    <row r="3804" spans="1:25" x14ac:dyDescent="0.45">
      <c r="A3804" t="s">
        <v>335</v>
      </c>
      <c r="B3804" t="s">
        <v>344</v>
      </c>
      <c r="C3804">
        <v>2494</v>
      </c>
      <c r="D3804" t="s">
        <v>358</v>
      </c>
      <c r="E3804" t="s">
        <v>305</v>
      </c>
      <c r="F3804">
        <v>2020</v>
      </c>
      <c r="G3804">
        <v>77</v>
      </c>
      <c r="H3804">
        <v>56.8</v>
      </c>
      <c r="I3804">
        <v>908.8</v>
      </c>
      <c r="O3804">
        <v>2.4129999999999998</v>
      </c>
      <c r="P3804">
        <v>0.32100000000000001</v>
      </c>
      <c r="Q3804">
        <v>15026.2</v>
      </c>
      <c r="R3804" t="s">
        <v>923</v>
      </c>
      <c r="S3804" t="s">
        <v>34</v>
      </c>
      <c r="T3804" t="s">
        <v>28</v>
      </c>
      <c r="Y3804" t="s">
        <v>30</v>
      </c>
    </row>
    <row r="3805" spans="1:25" x14ac:dyDescent="0.45">
      <c r="A3805" t="s">
        <v>335</v>
      </c>
      <c r="B3805" t="s">
        <v>344</v>
      </c>
      <c r="C3805">
        <v>2494</v>
      </c>
      <c r="D3805" t="s">
        <v>358</v>
      </c>
      <c r="E3805" t="s">
        <v>305</v>
      </c>
      <c r="F3805">
        <v>2021</v>
      </c>
      <c r="G3805">
        <v>66</v>
      </c>
      <c r="H3805">
        <v>50.3</v>
      </c>
      <c r="I3805">
        <v>843.7</v>
      </c>
      <c r="M3805">
        <v>843.9</v>
      </c>
      <c r="N3805">
        <v>5.8799999999999998E-2</v>
      </c>
      <c r="O3805">
        <v>2.2949999999999999</v>
      </c>
      <c r="P3805">
        <v>0.32090000000000002</v>
      </c>
      <c r="Q3805">
        <v>14303</v>
      </c>
      <c r="R3805" t="s">
        <v>923</v>
      </c>
      <c r="S3805" t="s">
        <v>34</v>
      </c>
      <c r="T3805" t="s">
        <v>28</v>
      </c>
      <c r="Y3805" t="s">
        <v>70</v>
      </c>
    </row>
    <row r="3806" spans="1:25" x14ac:dyDescent="0.45">
      <c r="A3806" t="s">
        <v>335</v>
      </c>
      <c r="B3806" t="s">
        <v>344</v>
      </c>
      <c r="C3806">
        <v>2494</v>
      </c>
      <c r="D3806" t="s">
        <v>358</v>
      </c>
      <c r="E3806" t="s">
        <v>305</v>
      </c>
      <c r="F3806">
        <v>2022</v>
      </c>
      <c r="G3806">
        <v>95</v>
      </c>
      <c r="H3806">
        <v>70.5</v>
      </c>
      <c r="I3806">
        <v>1229.5999999999999</v>
      </c>
      <c r="M3806">
        <v>1131.9000000000001</v>
      </c>
      <c r="N3806">
        <v>5.8900000000000001E-2</v>
      </c>
      <c r="O3806">
        <v>3.08</v>
      </c>
      <c r="P3806">
        <v>0.3211</v>
      </c>
      <c r="Q3806">
        <v>19188.599999999999</v>
      </c>
      <c r="R3806" t="s">
        <v>923</v>
      </c>
      <c r="S3806" t="s">
        <v>34</v>
      </c>
      <c r="T3806" t="s">
        <v>28</v>
      </c>
      <c r="Y3806" t="s">
        <v>70</v>
      </c>
    </row>
    <row r="3807" spans="1:25" x14ac:dyDescent="0.45">
      <c r="A3807" t="s">
        <v>335</v>
      </c>
      <c r="B3807" t="s">
        <v>344</v>
      </c>
      <c r="C3807">
        <v>2494</v>
      </c>
      <c r="D3807" t="s">
        <v>358</v>
      </c>
      <c r="E3807" t="s">
        <v>305</v>
      </c>
      <c r="F3807">
        <v>2023</v>
      </c>
      <c r="G3807">
        <v>58</v>
      </c>
      <c r="H3807">
        <v>46.4</v>
      </c>
      <c r="I3807">
        <v>761.5</v>
      </c>
      <c r="M3807">
        <v>775.7</v>
      </c>
      <c r="N3807">
        <v>5.8999999999999997E-2</v>
      </c>
      <c r="O3807">
        <v>2.0129999999999999</v>
      </c>
      <c r="P3807">
        <v>0.30640000000000001</v>
      </c>
      <c r="Q3807">
        <v>13142.4</v>
      </c>
      <c r="R3807" t="s">
        <v>923</v>
      </c>
      <c r="S3807" t="s">
        <v>34</v>
      </c>
      <c r="T3807" t="s">
        <v>28</v>
      </c>
      <c r="Y3807" t="s">
        <v>70</v>
      </c>
    </row>
    <row r="3808" spans="1:25" x14ac:dyDescent="0.45">
      <c r="A3808" t="s">
        <v>335</v>
      </c>
      <c r="B3808" t="s">
        <v>344</v>
      </c>
      <c r="C3808">
        <v>2494</v>
      </c>
      <c r="D3808" t="s">
        <v>358</v>
      </c>
      <c r="E3808" t="s">
        <v>305</v>
      </c>
      <c r="F3808">
        <v>2024</v>
      </c>
      <c r="G3808">
        <v>25</v>
      </c>
      <c r="H3808">
        <v>19.7</v>
      </c>
      <c r="I3808">
        <v>306.39999999999998</v>
      </c>
      <c r="M3808">
        <v>312.10000000000002</v>
      </c>
      <c r="N3808">
        <v>5.8799999999999998E-2</v>
      </c>
      <c r="O3808">
        <v>0.80800000000000005</v>
      </c>
      <c r="P3808">
        <v>0.30509999999999998</v>
      </c>
      <c r="Q3808">
        <v>5295.8</v>
      </c>
      <c r="R3808" t="s">
        <v>923</v>
      </c>
      <c r="S3808" t="s">
        <v>34</v>
      </c>
      <c r="T3808" t="s">
        <v>28</v>
      </c>
      <c r="Y3808" t="s">
        <v>70</v>
      </c>
    </row>
    <row r="3809" spans="1:25" x14ac:dyDescent="0.45">
      <c r="A3809" t="s">
        <v>335</v>
      </c>
      <c r="B3809" t="s">
        <v>344</v>
      </c>
      <c r="C3809">
        <v>2494</v>
      </c>
      <c r="D3809" t="s">
        <v>359</v>
      </c>
      <c r="E3809" t="s">
        <v>305</v>
      </c>
      <c r="F3809">
        <v>2009</v>
      </c>
      <c r="G3809">
        <v>29</v>
      </c>
      <c r="H3809">
        <v>29</v>
      </c>
      <c r="I3809">
        <v>464</v>
      </c>
      <c r="O3809">
        <v>0.25700000000000001</v>
      </c>
      <c r="P3809">
        <v>0.32500000000000001</v>
      </c>
      <c r="Q3809">
        <v>1584.1</v>
      </c>
      <c r="R3809" t="s">
        <v>923</v>
      </c>
      <c r="S3809" t="s">
        <v>34</v>
      </c>
      <c r="T3809" t="s">
        <v>28</v>
      </c>
      <c r="Y3809" t="s">
        <v>29</v>
      </c>
    </row>
    <row r="3810" spans="1:25" x14ac:dyDescent="0.45">
      <c r="A3810" t="s">
        <v>335</v>
      </c>
      <c r="B3810" t="s">
        <v>344</v>
      </c>
      <c r="C3810">
        <v>2494</v>
      </c>
      <c r="D3810" t="s">
        <v>359</v>
      </c>
      <c r="E3810" t="s">
        <v>305</v>
      </c>
      <c r="F3810">
        <v>2010</v>
      </c>
      <c r="G3810">
        <v>162</v>
      </c>
      <c r="H3810">
        <v>162</v>
      </c>
      <c r="I3810">
        <v>2592</v>
      </c>
      <c r="O3810">
        <v>5.5010000000000003</v>
      </c>
      <c r="P3810">
        <v>0.32500000000000001</v>
      </c>
      <c r="Q3810">
        <v>33865.199999999997</v>
      </c>
      <c r="R3810" t="s">
        <v>923</v>
      </c>
      <c r="S3810" t="s">
        <v>34</v>
      </c>
      <c r="T3810" t="s">
        <v>28</v>
      </c>
      <c r="Y3810" t="s">
        <v>29</v>
      </c>
    </row>
    <row r="3811" spans="1:25" x14ac:dyDescent="0.45">
      <c r="A3811" t="s">
        <v>335</v>
      </c>
      <c r="B3811" t="s">
        <v>344</v>
      </c>
      <c r="C3811">
        <v>2494</v>
      </c>
      <c r="D3811" t="s">
        <v>359</v>
      </c>
      <c r="E3811" t="s">
        <v>305</v>
      </c>
      <c r="F3811">
        <v>2011</v>
      </c>
      <c r="G3811">
        <v>108</v>
      </c>
      <c r="H3811">
        <v>108</v>
      </c>
      <c r="I3811">
        <v>1728</v>
      </c>
      <c r="O3811">
        <v>3.98</v>
      </c>
      <c r="P3811">
        <v>0.34889999999999999</v>
      </c>
      <c r="Q3811">
        <v>22782.6</v>
      </c>
      <c r="R3811" t="s">
        <v>923</v>
      </c>
      <c r="S3811" t="s">
        <v>34</v>
      </c>
      <c r="T3811" t="s">
        <v>28</v>
      </c>
      <c r="Y3811" t="s">
        <v>29</v>
      </c>
    </row>
    <row r="3812" spans="1:25" x14ac:dyDescent="0.45">
      <c r="A3812" t="s">
        <v>335</v>
      </c>
      <c r="B3812" t="s">
        <v>344</v>
      </c>
      <c r="C3812">
        <v>2494</v>
      </c>
      <c r="D3812" t="s">
        <v>359</v>
      </c>
      <c r="E3812" t="s">
        <v>305</v>
      </c>
      <c r="F3812">
        <v>2012</v>
      </c>
      <c r="G3812">
        <v>151</v>
      </c>
      <c r="H3812">
        <v>151</v>
      </c>
      <c r="I3812">
        <v>2416</v>
      </c>
      <c r="O3812">
        <v>5.2569999999999997</v>
      </c>
      <c r="P3812">
        <v>0.317</v>
      </c>
      <c r="Q3812">
        <v>33159.199999999997</v>
      </c>
      <c r="R3812" t="s">
        <v>923</v>
      </c>
      <c r="S3812" t="s">
        <v>34</v>
      </c>
      <c r="T3812" t="s">
        <v>28</v>
      </c>
      <c r="Y3812" t="s">
        <v>29</v>
      </c>
    </row>
    <row r="3813" spans="1:25" x14ac:dyDescent="0.45">
      <c r="A3813" t="s">
        <v>335</v>
      </c>
      <c r="B3813" t="s">
        <v>344</v>
      </c>
      <c r="C3813">
        <v>2494</v>
      </c>
      <c r="D3813" t="s">
        <v>359</v>
      </c>
      <c r="E3813" t="s">
        <v>305</v>
      </c>
      <c r="F3813">
        <v>2013</v>
      </c>
      <c r="G3813">
        <v>130</v>
      </c>
      <c r="H3813">
        <v>130</v>
      </c>
      <c r="I3813">
        <v>2080</v>
      </c>
      <c r="O3813">
        <v>5.1790000000000003</v>
      </c>
      <c r="P3813">
        <v>0.317</v>
      </c>
      <c r="Q3813">
        <v>32668.6</v>
      </c>
      <c r="R3813" t="s">
        <v>923</v>
      </c>
      <c r="S3813" t="s">
        <v>34</v>
      </c>
      <c r="T3813" t="s">
        <v>28</v>
      </c>
      <c r="Y3813" t="s">
        <v>29</v>
      </c>
    </row>
    <row r="3814" spans="1:25" x14ac:dyDescent="0.45">
      <c r="A3814" t="s">
        <v>335</v>
      </c>
      <c r="B3814" t="s">
        <v>344</v>
      </c>
      <c r="C3814">
        <v>2494</v>
      </c>
      <c r="D3814" t="s">
        <v>359</v>
      </c>
      <c r="E3814" t="s">
        <v>305</v>
      </c>
      <c r="F3814">
        <v>2014</v>
      </c>
      <c r="G3814">
        <v>30</v>
      </c>
      <c r="H3814">
        <v>21.3</v>
      </c>
      <c r="I3814">
        <v>340.8</v>
      </c>
      <c r="O3814">
        <v>0.88500000000000001</v>
      </c>
      <c r="P3814">
        <v>0.31709999999999999</v>
      </c>
      <c r="Q3814">
        <v>5579.6</v>
      </c>
      <c r="R3814" t="s">
        <v>923</v>
      </c>
      <c r="S3814" t="s">
        <v>34</v>
      </c>
      <c r="T3814" t="s">
        <v>28</v>
      </c>
      <c r="Y3814" t="s">
        <v>29</v>
      </c>
    </row>
    <row r="3815" spans="1:25" x14ac:dyDescent="0.45">
      <c r="A3815" t="s">
        <v>335</v>
      </c>
      <c r="B3815" t="s">
        <v>344</v>
      </c>
      <c r="C3815">
        <v>2494</v>
      </c>
      <c r="D3815" t="s">
        <v>359</v>
      </c>
      <c r="E3815" t="s">
        <v>305</v>
      </c>
      <c r="F3815">
        <v>2015</v>
      </c>
      <c r="G3815">
        <v>72</v>
      </c>
      <c r="H3815">
        <v>57</v>
      </c>
      <c r="I3815">
        <v>912</v>
      </c>
      <c r="O3815">
        <v>2.2109999999999999</v>
      </c>
      <c r="P3815">
        <v>0.317</v>
      </c>
      <c r="Q3815">
        <v>13941.6</v>
      </c>
      <c r="R3815" t="s">
        <v>923</v>
      </c>
      <c r="S3815" t="s">
        <v>34</v>
      </c>
      <c r="T3815" t="s">
        <v>28</v>
      </c>
      <c r="Y3815" t="s">
        <v>30</v>
      </c>
    </row>
    <row r="3816" spans="1:25" x14ac:dyDescent="0.45">
      <c r="A3816" t="s">
        <v>335</v>
      </c>
      <c r="B3816" t="s">
        <v>344</v>
      </c>
      <c r="C3816">
        <v>2494</v>
      </c>
      <c r="D3816" t="s">
        <v>359</v>
      </c>
      <c r="E3816" t="s">
        <v>305</v>
      </c>
      <c r="F3816">
        <v>2016</v>
      </c>
      <c r="G3816">
        <v>120</v>
      </c>
      <c r="H3816">
        <v>90.7</v>
      </c>
      <c r="I3816">
        <v>1451.2</v>
      </c>
      <c r="O3816">
        <v>3.754</v>
      </c>
      <c r="P3816">
        <v>0.31929999999999997</v>
      </c>
      <c r="Q3816">
        <v>23600.1</v>
      </c>
      <c r="R3816" t="s">
        <v>923</v>
      </c>
      <c r="S3816" t="s">
        <v>34</v>
      </c>
      <c r="T3816" t="s">
        <v>28</v>
      </c>
      <c r="Y3816" t="s">
        <v>30</v>
      </c>
    </row>
    <row r="3817" spans="1:25" x14ac:dyDescent="0.45">
      <c r="A3817" t="s">
        <v>335</v>
      </c>
      <c r="B3817" t="s">
        <v>344</v>
      </c>
      <c r="C3817">
        <v>2494</v>
      </c>
      <c r="D3817" t="s">
        <v>359</v>
      </c>
      <c r="E3817" t="s">
        <v>305</v>
      </c>
      <c r="F3817">
        <v>2017</v>
      </c>
      <c r="G3817">
        <v>17</v>
      </c>
      <c r="H3817">
        <v>10</v>
      </c>
      <c r="I3817">
        <v>160</v>
      </c>
      <c r="O3817">
        <v>0.46400000000000002</v>
      </c>
      <c r="P3817">
        <v>0.38469999999999999</v>
      </c>
      <c r="Q3817">
        <v>2423.8000000000002</v>
      </c>
      <c r="R3817" t="s">
        <v>923</v>
      </c>
      <c r="S3817" t="s">
        <v>34</v>
      </c>
      <c r="T3817" t="s">
        <v>28</v>
      </c>
      <c r="Y3817" t="s">
        <v>30</v>
      </c>
    </row>
    <row r="3818" spans="1:25" x14ac:dyDescent="0.45">
      <c r="A3818" t="s">
        <v>335</v>
      </c>
      <c r="B3818" t="s">
        <v>344</v>
      </c>
      <c r="C3818">
        <v>2494</v>
      </c>
      <c r="D3818" t="s">
        <v>359</v>
      </c>
      <c r="E3818" t="s">
        <v>305</v>
      </c>
      <c r="F3818">
        <v>2018</v>
      </c>
      <c r="G3818">
        <v>73</v>
      </c>
      <c r="H3818">
        <v>55.8</v>
      </c>
      <c r="I3818">
        <v>892.8</v>
      </c>
      <c r="O3818">
        <v>2.3879999999999999</v>
      </c>
      <c r="P3818">
        <v>0.3211</v>
      </c>
      <c r="Q3818">
        <v>14877</v>
      </c>
      <c r="R3818" t="s">
        <v>923</v>
      </c>
      <c r="S3818" t="s">
        <v>34</v>
      </c>
      <c r="T3818" t="s">
        <v>28</v>
      </c>
      <c r="Y3818" t="s">
        <v>30</v>
      </c>
    </row>
    <row r="3819" spans="1:25" x14ac:dyDescent="0.45">
      <c r="A3819" t="s">
        <v>335</v>
      </c>
      <c r="B3819" t="s">
        <v>344</v>
      </c>
      <c r="C3819">
        <v>2494</v>
      </c>
      <c r="D3819" t="s">
        <v>359</v>
      </c>
      <c r="E3819" t="s">
        <v>305</v>
      </c>
      <c r="F3819">
        <v>2019</v>
      </c>
      <c r="G3819">
        <v>28</v>
      </c>
      <c r="H3819">
        <v>19.8</v>
      </c>
      <c r="I3819">
        <v>316.8</v>
      </c>
      <c r="O3819">
        <v>0.78900000000000003</v>
      </c>
      <c r="P3819">
        <v>0.32119999999999999</v>
      </c>
      <c r="Q3819">
        <v>4912.8999999999996</v>
      </c>
      <c r="R3819" t="s">
        <v>923</v>
      </c>
      <c r="S3819" t="s">
        <v>34</v>
      </c>
      <c r="T3819" t="s">
        <v>28</v>
      </c>
      <c r="Y3819" t="s">
        <v>30</v>
      </c>
    </row>
    <row r="3820" spans="1:25" x14ac:dyDescent="0.45">
      <c r="A3820" t="s">
        <v>335</v>
      </c>
      <c r="B3820" t="s">
        <v>344</v>
      </c>
      <c r="C3820">
        <v>2494</v>
      </c>
      <c r="D3820" t="s">
        <v>359</v>
      </c>
      <c r="E3820" t="s">
        <v>305</v>
      </c>
      <c r="F3820">
        <v>2020</v>
      </c>
      <c r="G3820">
        <v>114</v>
      </c>
      <c r="H3820">
        <v>85.3</v>
      </c>
      <c r="I3820">
        <v>1364.8</v>
      </c>
      <c r="O3820">
        <v>3.6240000000000001</v>
      </c>
      <c r="P3820">
        <v>0.32100000000000001</v>
      </c>
      <c r="Q3820">
        <v>22569.9</v>
      </c>
      <c r="R3820" t="s">
        <v>923</v>
      </c>
      <c r="S3820" t="s">
        <v>34</v>
      </c>
      <c r="T3820" t="s">
        <v>28</v>
      </c>
      <c r="Y3820" t="s">
        <v>30</v>
      </c>
    </row>
    <row r="3821" spans="1:25" x14ac:dyDescent="0.45">
      <c r="A3821" t="s">
        <v>335</v>
      </c>
      <c r="B3821" t="s">
        <v>344</v>
      </c>
      <c r="C3821">
        <v>2494</v>
      </c>
      <c r="D3821" t="s">
        <v>359</v>
      </c>
      <c r="E3821" t="s">
        <v>305</v>
      </c>
      <c r="F3821">
        <v>2021</v>
      </c>
      <c r="G3821">
        <v>86</v>
      </c>
      <c r="H3821">
        <v>65.900000000000006</v>
      </c>
      <c r="I3821">
        <v>1183.4000000000001</v>
      </c>
      <c r="M3821">
        <v>1130</v>
      </c>
      <c r="N3821">
        <v>5.8799999999999998E-2</v>
      </c>
      <c r="O3821">
        <v>3.073</v>
      </c>
      <c r="P3821">
        <v>0.32119999999999999</v>
      </c>
      <c r="Q3821">
        <v>19148.900000000001</v>
      </c>
      <c r="R3821" t="s">
        <v>923</v>
      </c>
      <c r="S3821" t="s">
        <v>34</v>
      </c>
      <c r="T3821" t="s">
        <v>28</v>
      </c>
      <c r="Y3821" t="s">
        <v>70</v>
      </c>
    </row>
    <row r="3822" spans="1:25" x14ac:dyDescent="0.45">
      <c r="A3822" t="s">
        <v>335</v>
      </c>
      <c r="B3822" t="s">
        <v>344</v>
      </c>
      <c r="C3822">
        <v>2494</v>
      </c>
      <c r="D3822" t="s">
        <v>359</v>
      </c>
      <c r="E3822" t="s">
        <v>305</v>
      </c>
      <c r="F3822">
        <v>2022</v>
      </c>
      <c r="G3822">
        <v>97</v>
      </c>
      <c r="H3822">
        <v>72.599999999999994</v>
      </c>
      <c r="I3822">
        <v>1212.7</v>
      </c>
      <c r="M3822">
        <v>1126.3</v>
      </c>
      <c r="N3822">
        <v>5.9299999999999999E-2</v>
      </c>
      <c r="O3822">
        <v>3.0670000000000002</v>
      </c>
      <c r="P3822">
        <v>0.32519999999999999</v>
      </c>
      <c r="Q3822">
        <v>19099.400000000001</v>
      </c>
      <c r="R3822" t="s">
        <v>923</v>
      </c>
      <c r="S3822" t="s">
        <v>34</v>
      </c>
      <c r="T3822" t="s">
        <v>28</v>
      </c>
      <c r="Y3822" t="s">
        <v>70</v>
      </c>
    </row>
    <row r="3823" spans="1:25" x14ac:dyDescent="0.45">
      <c r="A3823" t="s">
        <v>335</v>
      </c>
      <c r="B3823" t="s">
        <v>344</v>
      </c>
      <c r="C3823">
        <v>2494</v>
      </c>
      <c r="D3823" t="s">
        <v>359</v>
      </c>
      <c r="E3823" t="s">
        <v>305</v>
      </c>
      <c r="F3823">
        <v>2023</v>
      </c>
      <c r="G3823">
        <v>83</v>
      </c>
      <c r="H3823">
        <v>66.8</v>
      </c>
      <c r="I3823">
        <v>1107.5</v>
      </c>
      <c r="M3823">
        <v>1123.3</v>
      </c>
      <c r="N3823">
        <v>5.8999999999999997E-2</v>
      </c>
      <c r="O3823">
        <v>2.948</v>
      </c>
      <c r="P3823">
        <v>0.31019999999999998</v>
      </c>
      <c r="Q3823">
        <v>19024.400000000001</v>
      </c>
      <c r="R3823" t="s">
        <v>923</v>
      </c>
      <c r="S3823" t="s">
        <v>34</v>
      </c>
      <c r="T3823" t="s">
        <v>28</v>
      </c>
      <c r="Y3823" t="s">
        <v>70</v>
      </c>
    </row>
    <row r="3824" spans="1:25" x14ac:dyDescent="0.45">
      <c r="A3824" t="s">
        <v>335</v>
      </c>
      <c r="B3824" t="s">
        <v>344</v>
      </c>
      <c r="C3824">
        <v>2494</v>
      </c>
      <c r="D3824" t="s">
        <v>359</v>
      </c>
      <c r="E3824" t="s">
        <v>305</v>
      </c>
      <c r="F3824">
        <v>2024</v>
      </c>
      <c r="G3824">
        <v>29</v>
      </c>
      <c r="H3824">
        <v>24.9</v>
      </c>
      <c r="I3824">
        <v>406.8</v>
      </c>
      <c r="M3824">
        <v>417.1</v>
      </c>
      <c r="N3824">
        <v>5.8900000000000001E-2</v>
      </c>
      <c r="O3824">
        <v>1.079</v>
      </c>
      <c r="P3824">
        <v>0.30530000000000002</v>
      </c>
      <c r="Q3824">
        <v>7074.3</v>
      </c>
      <c r="R3824" t="s">
        <v>923</v>
      </c>
      <c r="S3824" t="s">
        <v>34</v>
      </c>
      <c r="T3824" t="s">
        <v>28</v>
      </c>
      <c r="Y3824" t="s">
        <v>70</v>
      </c>
    </row>
    <row r="3825" spans="1:25" x14ac:dyDescent="0.45">
      <c r="A3825" t="s">
        <v>335</v>
      </c>
      <c r="B3825" t="s">
        <v>344</v>
      </c>
      <c r="C3825">
        <v>2494</v>
      </c>
      <c r="D3825" t="s">
        <v>360</v>
      </c>
      <c r="E3825" t="s">
        <v>305</v>
      </c>
      <c r="F3825">
        <v>2009</v>
      </c>
      <c r="G3825">
        <v>57</v>
      </c>
      <c r="H3825">
        <v>57</v>
      </c>
      <c r="I3825">
        <v>912</v>
      </c>
      <c r="O3825">
        <v>0.33100000000000002</v>
      </c>
      <c r="P3825">
        <v>0.32500000000000001</v>
      </c>
      <c r="Q3825">
        <v>2036.7</v>
      </c>
      <c r="R3825" t="s">
        <v>923</v>
      </c>
      <c r="S3825" t="s">
        <v>34</v>
      </c>
      <c r="T3825" t="s">
        <v>28</v>
      </c>
      <c r="Y3825" t="s">
        <v>29</v>
      </c>
    </row>
    <row r="3826" spans="1:25" x14ac:dyDescent="0.45">
      <c r="A3826" t="s">
        <v>335</v>
      </c>
      <c r="B3826" t="s">
        <v>344</v>
      </c>
      <c r="C3826">
        <v>2494</v>
      </c>
      <c r="D3826" t="s">
        <v>360</v>
      </c>
      <c r="E3826" t="s">
        <v>305</v>
      </c>
      <c r="F3826">
        <v>2010</v>
      </c>
      <c r="G3826">
        <v>106</v>
      </c>
      <c r="H3826">
        <v>106</v>
      </c>
      <c r="I3826">
        <v>1696</v>
      </c>
      <c r="O3826">
        <v>3.6030000000000002</v>
      </c>
      <c r="P3826">
        <v>0.32500000000000001</v>
      </c>
      <c r="Q3826">
        <v>22178</v>
      </c>
      <c r="R3826" t="s">
        <v>923</v>
      </c>
      <c r="S3826" t="s">
        <v>34</v>
      </c>
      <c r="T3826" t="s">
        <v>28</v>
      </c>
      <c r="Y3826" t="s">
        <v>29</v>
      </c>
    </row>
    <row r="3827" spans="1:25" x14ac:dyDescent="0.45">
      <c r="A3827" t="s">
        <v>335</v>
      </c>
      <c r="B3827" t="s">
        <v>344</v>
      </c>
      <c r="C3827">
        <v>2494</v>
      </c>
      <c r="D3827" t="s">
        <v>360</v>
      </c>
      <c r="E3827" t="s">
        <v>305</v>
      </c>
      <c r="F3827">
        <v>2011</v>
      </c>
      <c r="G3827">
        <v>109</v>
      </c>
      <c r="H3827">
        <v>109</v>
      </c>
      <c r="I3827">
        <v>1744</v>
      </c>
      <c r="O3827">
        <v>4.1390000000000002</v>
      </c>
      <c r="P3827">
        <v>0.3589</v>
      </c>
      <c r="Q3827">
        <v>23029.3</v>
      </c>
      <c r="R3827" t="s">
        <v>923</v>
      </c>
      <c r="S3827" t="s">
        <v>34</v>
      </c>
      <c r="T3827" t="s">
        <v>28</v>
      </c>
      <c r="Y3827" t="s">
        <v>29</v>
      </c>
    </row>
    <row r="3828" spans="1:25" x14ac:dyDescent="0.45">
      <c r="A3828" t="s">
        <v>335</v>
      </c>
      <c r="B3828" t="s">
        <v>344</v>
      </c>
      <c r="C3828">
        <v>2494</v>
      </c>
      <c r="D3828" t="s">
        <v>360</v>
      </c>
      <c r="E3828" t="s">
        <v>305</v>
      </c>
      <c r="F3828">
        <v>2012</v>
      </c>
      <c r="G3828">
        <v>148</v>
      </c>
      <c r="H3828">
        <v>148</v>
      </c>
      <c r="I3828">
        <v>2368</v>
      </c>
      <c r="O3828">
        <v>5.133</v>
      </c>
      <c r="P3828">
        <v>0.317</v>
      </c>
      <c r="Q3828">
        <v>32379.200000000001</v>
      </c>
      <c r="R3828" t="s">
        <v>923</v>
      </c>
      <c r="S3828" t="s">
        <v>34</v>
      </c>
      <c r="T3828" t="s">
        <v>28</v>
      </c>
      <c r="Y3828" t="s">
        <v>29</v>
      </c>
    </row>
    <row r="3829" spans="1:25" x14ac:dyDescent="0.45">
      <c r="A3829" t="s">
        <v>335</v>
      </c>
      <c r="B3829" t="s">
        <v>344</v>
      </c>
      <c r="C3829">
        <v>2494</v>
      </c>
      <c r="D3829" t="s">
        <v>360</v>
      </c>
      <c r="E3829" t="s">
        <v>305</v>
      </c>
      <c r="F3829">
        <v>2013</v>
      </c>
      <c r="G3829">
        <v>117</v>
      </c>
      <c r="H3829">
        <v>117</v>
      </c>
      <c r="I3829">
        <v>1872</v>
      </c>
      <c r="O3829">
        <v>4.6609999999999996</v>
      </c>
      <c r="P3829">
        <v>0.317</v>
      </c>
      <c r="Q3829">
        <v>29397.599999999999</v>
      </c>
      <c r="R3829" t="s">
        <v>923</v>
      </c>
      <c r="S3829" t="s">
        <v>34</v>
      </c>
      <c r="T3829" t="s">
        <v>28</v>
      </c>
      <c r="Y3829" t="s">
        <v>29</v>
      </c>
    </row>
    <row r="3830" spans="1:25" x14ac:dyDescent="0.45">
      <c r="A3830" t="s">
        <v>335</v>
      </c>
      <c r="B3830" t="s">
        <v>344</v>
      </c>
      <c r="C3830">
        <v>2494</v>
      </c>
      <c r="D3830" t="s">
        <v>360</v>
      </c>
      <c r="E3830" t="s">
        <v>305</v>
      </c>
      <c r="F3830">
        <v>2014</v>
      </c>
      <c r="G3830">
        <v>28</v>
      </c>
      <c r="H3830">
        <v>20.9</v>
      </c>
      <c r="I3830">
        <v>334.4</v>
      </c>
      <c r="O3830">
        <v>0.87</v>
      </c>
      <c r="P3830">
        <v>0.317</v>
      </c>
      <c r="Q3830">
        <v>5486.4</v>
      </c>
      <c r="R3830" t="s">
        <v>923</v>
      </c>
      <c r="S3830" t="s">
        <v>34</v>
      </c>
      <c r="T3830" t="s">
        <v>28</v>
      </c>
      <c r="Y3830" t="s">
        <v>29</v>
      </c>
    </row>
    <row r="3831" spans="1:25" x14ac:dyDescent="0.45">
      <c r="A3831" t="s">
        <v>335</v>
      </c>
      <c r="B3831" t="s">
        <v>344</v>
      </c>
      <c r="C3831">
        <v>2494</v>
      </c>
      <c r="D3831" t="s">
        <v>360</v>
      </c>
      <c r="E3831" t="s">
        <v>305</v>
      </c>
      <c r="F3831">
        <v>2015</v>
      </c>
      <c r="G3831">
        <v>73</v>
      </c>
      <c r="H3831">
        <v>52.8</v>
      </c>
      <c r="I3831">
        <v>844.8</v>
      </c>
      <c r="O3831">
        <v>2.0499999999999998</v>
      </c>
      <c r="P3831">
        <v>0.317</v>
      </c>
      <c r="Q3831">
        <v>12927.5</v>
      </c>
      <c r="R3831" t="s">
        <v>923</v>
      </c>
      <c r="S3831" t="s">
        <v>34</v>
      </c>
      <c r="T3831" t="s">
        <v>28</v>
      </c>
      <c r="Y3831" t="s">
        <v>30</v>
      </c>
    </row>
    <row r="3832" spans="1:25" x14ac:dyDescent="0.45">
      <c r="A3832" t="s">
        <v>335</v>
      </c>
      <c r="B3832" t="s">
        <v>344</v>
      </c>
      <c r="C3832">
        <v>2494</v>
      </c>
      <c r="D3832" t="s">
        <v>360</v>
      </c>
      <c r="E3832" t="s">
        <v>305</v>
      </c>
      <c r="F3832">
        <v>2016</v>
      </c>
      <c r="G3832">
        <v>55</v>
      </c>
      <c r="H3832">
        <v>43</v>
      </c>
      <c r="I3832">
        <v>688</v>
      </c>
      <c r="O3832">
        <v>1.7669999999999999</v>
      </c>
      <c r="P3832">
        <v>0.31719999999999998</v>
      </c>
      <c r="Q3832">
        <v>11146.2</v>
      </c>
      <c r="R3832" t="s">
        <v>923</v>
      </c>
      <c r="S3832" t="s">
        <v>34</v>
      </c>
      <c r="T3832" t="s">
        <v>28</v>
      </c>
      <c r="Y3832" t="s">
        <v>30</v>
      </c>
    </row>
    <row r="3833" spans="1:25" x14ac:dyDescent="0.45">
      <c r="A3833" t="s">
        <v>335</v>
      </c>
      <c r="B3833" t="s">
        <v>344</v>
      </c>
      <c r="C3833">
        <v>2494</v>
      </c>
      <c r="D3833" t="s">
        <v>360</v>
      </c>
      <c r="E3833" t="s">
        <v>305</v>
      </c>
      <c r="F3833">
        <v>2017</v>
      </c>
      <c r="G3833">
        <v>12</v>
      </c>
      <c r="H3833">
        <v>7.8</v>
      </c>
      <c r="I3833">
        <v>124.8</v>
      </c>
      <c r="O3833">
        <v>0.45700000000000002</v>
      </c>
      <c r="P3833">
        <v>0.50860000000000005</v>
      </c>
      <c r="Q3833">
        <v>1856.2</v>
      </c>
      <c r="R3833" t="s">
        <v>923</v>
      </c>
      <c r="S3833" t="s">
        <v>34</v>
      </c>
      <c r="T3833" t="s">
        <v>28</v>
      </c>
      <c r="Y3833" t="s">
        <v>30</v>
      </c>
    </row>
    <row r="3834" spans="1:25" x14ac:dyDescent="0.45">
      <c r="A3834" t="s">
        <v>335</v>
      </c>
      <c r="B3834" t="s">
        <v>344</v>
      </c>
      <c r="C3834">
        <v>2494</v>
      </c>
      <c r="D3834" t="s">
        <v>360</v>
      </c>
      <c r="E3834" t="s">
        <v>305</v>
      </c>
      <c r="F3834">
        <v>2018</v>
      </c>
      <c r="G3834">
        <v>33</v>
      </c>
      <c r="H3834">
        <v>23.9</v>
      </c>
      <c r="I3834">
        <v>382.4</v>
      </c>
      <c r="O3834">
        <v>1.0149999999999999</v>
      </c>
      <c r="P3834">
        <v>0.3211</v>
      </c>
      <c r="Q3834">
        <v>6323.9</v>
      </c>
      <c r="R3834" t="s">
        <v>923</v>
      </c>
      <c r="S3834" t="s">
        <v>34</v>
      </c>
      <c r="T3834" t="s">
        <v>28</v>
      </c>
      <c r="Y3834" t="s">
        <v>30</v>
      </c>
    </row>
    <row r="3835" spans="1:25" x14ac:dyDescent="0.45">
      <c r="A3835" t="s">
        <v>335</v>
      </c>
      <c r="B3835" t="s">
        <v>344</v>
      </c>
      <c r="C3835">
        <v>2494</v>
      </c>
      <c r="D3835" t="s">
        <v>360</v>
      </c>
      <c r="E3835" t="s">
        <v>305</v>
      </c>
      <c r="F3835">
        <v>2019</v>
      </c>
      <c r="G3835">
        <v>18</v>
      </c>
      <c r="H3835">
        <v>11.8</v>
      </c>
      <c r="I3835">
        <v>188.8</v>
      </c>
      <c r="O3835">
        <v>0.46700000000000003</v>
      </c>
      <c r="P3835">
        <v>0.32090000000000002</v>
      </c>
      <c r="Q3835">
        <v>2909.1</v>
      </c>
      <c r="R3835" t="s">
        <v>923</v>
      </c>
      <c r="S3835" t="s">
        <v>34</v>
      </c>
      <c r="T3835" t="s">
        <v>28</v>
      </c>
      <c r="Y3835" t="s">
        <v>30</v>
      </c>
    </row>
    <row r="3836" spans="1:25" x14ac:dyDescent="0.45">
      <c r="A3836" t="s">
        <v>335</v>
      </c>
      <c r="B3836" t="s">
        <v>344</v>
      </c>
      <c r="C3836">
        <v>2494</v>
      </c>
      <c r="D3836" t="s">
        <v>360</v>
      </c>
      <c r="E3836" t="s">
        <v>305</v>
      </c>
      <c r="F3836">
        <v>2020</v>
      </c>
      <c r="G3836">
        <v>65</v>
      </c>
      <c r="H3836">
        <v>43.6</v>
      </c>
      <c r="I3836">
        <v>697.6</v>
      </c>
      <c r="O3836">
        <v>1.8520000000000001</v>
      </c>
      <c r="P3836">
        <v>0.32100000000000001</v>
      </c>
      <c r="Q3836">
        <v>11532</v>
      </c>
      <c r="R3836" t="s">
        <v>923</v>
      </c>
      <c r="S3836" t="s">
        <v>34</v>
      </c>
      <c r="T3836" t="s">
        <v>28</v>
      </c>
      <c r="Y3836" t="s">
        <v>30</v>
      </c>
    </row>
    <row r="3837" spans="1:25" x14ac:dyDescent="0.45">
      <c r="A3837" t="s">
        <v>335</v>
      </c>
      <c r="B3837" t="s">
        <v>344</v>
      </c>
      <c r="C3837">
        <v>2494</v>
      </c>
      <c r="D3837" t="s">
        <v>360</v>
      </c>
      <c r="E3837" t="s">
        <v>305</v>
      </c>
      <c r="F3837">
        <v>2021</v>
      </c>
      <c r="G3837">
        <v>47</v>
      </c>
      <c r="H3837">
        <v>36.4</v>
      </c>
      <c r="I3837">
        <v>513.6</v>
      </c>
      <c r="M3837">
        <v>513.9</v>
      </c>
      <c r="N3837">
        <v>5.8900000000000001E-2</v>
      </c>
      <c r="O3837">
        <v>1.399</v>
      </c>
      <c r="P3837">
        <v>0.32129999999999997</v>
      </c>
      <c r="Q3837">
        <v>8712.2000000000007</v>
      </c>
      <c r="R3837" t="s">
        <v>923</v>
      </c>
      <c r="S3837" t="s">
        <v>34</v>
      </c>
      <c r="T3837" t="s">
        <v>28</v>
      </c>
      <c r="Y3837" t="s">
        <v>70</v>
      </c>
    </row>
    <row r="3838" spans="1:25" x14ac:dyDescent="0.45">
      <c r="A3838" t="s">
        <v>335</v>
      </c>
      <c r="B3838" t="s">
        <v>344</v>
      </c>
      <c r="C3838">
        <v>2494</v>
      </c>
      <c r="D3838" t="s">
        <v>360</v>
      </c>
      <c r="E3838" t="s">
        <v>305</v>
      </c>
      <c r="F3838">
        <v>2022</v>
      </c>
      <c r="G3838">
        <v>79</v>
      </c>
      <c r="H3838">
        <v>55.5</v>
      </c>
      <c r="I3838">
        <v>824.4</v>
      </c>
      <c r="M3838">
        <v>772.2</v>
      </c>
      <c r="N3838">
        <v>5.9299999999999999E-2</v>
      </c>
      <c r="O3838">
        <v>2.1</v>
      </c>
      <c r="P3838">
        <v>0.32340000000000002</v>
      </c>
      <c r="Q3838">
        <v>13084.8</v>
      </c>
      <c r="R3838" t="s">
        <v>923</v>
      </c>
      <c r="S3838" t="s">
        <v>34</v>
      </c>
      <c r="T3838" t="s">
        <v>28</v>
      </c>
      <c r="Y3838" t="s">
        <v>70</v>
      </c>
    </row>
    <row r="3839" spans="1:25" x14ac:dyDescent="0.45">
      <c r="A3839" t="s">
        <v>335</v>
      </c>
      <c r="B3839" t="s">
        <v>344</v>
      </c>
      <c r="C3839">
        <v>2494</v>
      </c>
      <c r="D3839" t="s">
        <v>360</v>
      </c>
      <c r="E3839" t="s">
        <v>305</v>
      </c>
      <c r="F3839">
        <v>2023</v>
      </c>
      <c r="G3839">
        <v>75</v>
      </c>
      <c r="H3839">
        <v>57</v>
      </c>
      <c r="I3839">
        <v>814.3</v>
      </c>
      <c r="M3839">
        <v>829.1</v>
      </c>
      <c r="N3839">
        <v>5.8999999999999997E-2</v>
      </c>
      <c r="O3839">
        <v>2.1829999999999998</v>
      </c>
      <c r="P3839">
        <v>0.30940000000000001</v>
      </c>
      <c r="Q3839">
        <v>14056.6</v>
      </c>
      <c r="R3839" t="s">
        <v>923</v>
      </c>
      <c r="S3839" t="s">
        <v>34</v>
      </c>
      <c r="T3839" t="s">
        <v>28</v>
      </c>
      <c r="Y3839" t="s">
        <v>70</v>
      </c>
    </row>
    <row r="3840" spans="1:25" x14ac:dyDescent="0.45">
      <c r="A3840" t="s">
        <v>335</v>
      </c>
      <c r="B3840" t="s">
        <v>344</v>
      </c>
      <c r="C3840">
        <v>2494</v>
      </c>
      <c r="D3840" t="s">
        <v>360</v>
      </c>
      <c r="E3840" t="s">
        <v>305</v>
      </c>
      <c r="F3840">
        <v>2024</v>
      </c>
      <c r="G3840">
        <v>33</v>
      </c>
      <c r="H3840">
        <v>27.7</v>
      </c>
      <c r="I3840">
        <v>424</v>
      </c>
      <c r="M3840">
        <v>433</v>
      </c>
      <c r="N3840">
        <v>5.8900000000000001E-2</v>
      </c>
      <c r="O3840">
        <v>1.1180000000000001</v>
      </c>
      <c r="P3840">
        <v>0.30509999999999998</v>
      </c>
      <c r="Q3840">
        <v>7334.6</v>
      </c>
      <c r="R3840" t="s">
        <v>923</v>
      </c>
      <c r="S3840" t="s">
        <v>34</v>
      </c>
      <c r="T3840" t="s">
        <v>28</v>
      </c>
      <c r="Y3840" t="s">
        <v>70</v>
      </c>
    </row>
    <row r="3841" spans="1:25" x14ac:dyDescent="0.45">
      <c r="A3841" t="s">
        <v>335</v>
      </c>
      <c r="B3841" t="s">
        <v>344</v>
      </c>
      <c r="C3841">
        <v>2494</v>
      </c>
      <c r="D3841" t="s">
        <v>361</v>
      </c>
      <c r="E3841" t="s">
        <v>305</v>
      </c>
      <c r="F3841">
        <v>2009</v>
      </c>
      <c r="G3841">
        <v>74</v>
      </c>
      <c r="H3841">
        <v>74</v>
      </c>
      <c r="I3841">
        <v>1110</v>
      </c>
      <c r="O3841">
        <v>0.31</v>
      </c>
      <c r="P3841">
        <v>0.32500000000000001</v>
      </c>
      <c r="Q3841">
        <v>1908.9</v>
      </c>
      <c r="R3841" t="s">
        <v>923</v>
      </c>
      <c r="S3841" t="s">
        <v>34</v>
      </c>
      <c r="T3841" t="s">
        <v>28</v>
      </c>
      <c r="Y3841" t="s">
        <v>29</v>
      </c>
    </row>
    <row r="3842" spans="1:25" x14ac:dyDescent="0.45">
      <c r="A3842" t="s">
        <v>335</v>
      </c>
      <c r="B3842" t="s">
        <v>344</v>
      </c>
      <c r="C3842">
        <v>2494</v>
      </c>
      <c r="D3842" t="s">
        <v>361</v>
      </c>
      <c r="E3842" t="s">
        <v>305</v>
      </c>
      <c r="F3842">
        <v>2010</v>
      </c>
      <c r="G3842">
        <v>118</v>
      </c>
      <c r="H3842">
        <v>118</v>
      </c>
      <c r="I3842">
        <v>1770</v>
      </c>
      <c r="O3842">
        <v>3.8740000000000001</v>
      </c>
      <c r="P3842">
        <v>0.33439999999999998</v>
      </c>
      <c r="Q3842">
        <v>23180.6</v>
      </c>
      <c r="R3842" t="s">
        <v>923</v>
      </c>
      <c r="S3842" t="s">
        <v>34</v>
      </c>
      <c r="T3842" t="s">
        <v>28</v>
      </c>
      <c r="Y3842" t="s">
        <v>29</v>
      </c>
    </row>
    <row r="3843" spans="1:25" x14ac:dyDescent="0.45">
      <c r="A3843" t="s">
        <v>335</v>
      </c>
      <c r="B3843" t="s">
        <v>344</v>
      </c>
      <c r="C3843">
        <v>2494</v>
      </c>
      <c r="D3843" t="s">
        <v>361</v>
      </c>
      <c r="E3843" t="s">
        <v>305</v>
      </c>
      <c r="F3843">
        <v>2011</v>
      </c>
      <c r="G3843">
        <v>103</v>
      </c>
      <c r="H3843">
        <v>103</v>
      </c>
      <c r="I3843">
        <v>1545</v>
      </c>
      <c r="O3843">
        <v>3.29</v>
      </c>
      <c r="P3843">
        <v>0.32500000000000001</v>
      </c>
      <c r="Q3843">
        <v>20253.7</v>
      </c>
      <c r="R3843" t="s">
        <v>923</v>
      </c>
      <c r="S3843" t="s">
        <v>34</v>
      </c>
      <c r="T3843" t="s">
        <v>28</v>
      </c>
      <c r="Y3843" t="s">
        <v>29</v>
      </c>
    </row>
    <row r="3844" spans="1:25" x14ac:dyDescent="0.45">
      <c r="A3844" t="s">
        <v>335</v>
      </c>
      <c r="B3844" t="s">
        <v>344</v>
      </c>
      <c r="C3844">
        <v>2494</v>
      </c>
      <c r="D3844" t="s">
        <v>361</v>
      </c>
      <c r="E3844" t="s">
        <v>305</v>
      </c>
      <c r="F3844">
        <v>2012</v>
      </c>
      <c r="G3844">
        <v>153</v>
      </c>
      <c r="H3844">
        <v>153</v>
      </c>
      <c r="I3844">
        <v>2295</v>
      </c>
      <c r="O3844">
        <v>5.0529999999999999</v>
      </c>
      <c r="P3844">
        <v>0.32279999999999998</v>
      </c>
      <c r="Q3844">
        <v>31346.9</v>
      </c>
      <c r="R3844" t="s">
        <v>923</v>
      </c>
      <c r="S3844" t="s">
        <v>34</v>
      </c>
      <c r="T3844" t="s">
        <v>28</v>
      </c>
      <c r="Y3844" t="s">
        <v>29</v>
      </c>
    </row>
    <row r="3845" spans="1:25" x14ac:dyDescent="0.45">
      <c r="A3845" t="s">
        <v>335</v>
      </c>
      <c r="B3845" t="s">
        <v>344</v>
      </c>
      <c r="C3845">
        <v>2494</v>
      </c>
      <c r="D3845" t="s">
        <v>361</v>
      </c>
      <c r="E3845" t="s">
        <v>305</v>
      </c>
      <c r="F3845">
        <v>2013</v>
      </c>
      <c r="G3845">
        <v>178</v>
      </c>
      <c r="H3845">
        <v>178</v>
      </c>
      <c r="I3845">
        <v>2670</v>
      </c>
      <c r="O3845">
        <v>6.694</v>
      </c>
      <c r="P3845">
        <v>0.317</v>
      </c>
      <c r="Q3845">
        <v>42252.6</v>
      </c>
      <c r="R3845" t="s">
        <v>923</v>
      </c>
      <c r="S3845" t="s">
        <v>34</v>
      </c>
      <c r="T3845" t="s">
        <v>28</v>
      </c>
      <c r="Y3845" t="s">
        <v>29</v>
      </c>
    </row>
    <row r="3846" spans="1:25" x14ac:dyDescent="0.45">
      <c r="A3846" t="s">
        <v>335</v>
      </c>
      <c r="B3846" t="s">
        <v>344</v>
      </c>
      <c r="C3846">
        <v>2494</v>
      </c>
      <c r="D3846" t="s">
        <v>361</v>
      </c>
      <c r="E3846" t="s">
        <v>305</v>
      </c>
      <c r="F3846">
        <v>2014</v>
      </c>
      <c r="G3846">
        <v>14</v>
      </c>
      <c r="H3846">
        <v>9.6999999999999993</v>
      </c>
      <c r="I3846">
        <v>145.5</v>
      </c>
      <c r="O3846">
        <v>0.375</v>
      </c>
      <c r="P3846">
        <v>0.31690000000000002</v>
      </c>
      <c r="Q3846">
        <v>2364.6</v>
      </c>
      <c r="R3846" t="s">
        <v>923</v>
      </c>
      <c r="S3846" t="s">
        <v>34</v>
      </c>
      <c r="T3846" t="s">
        <v>28</v>
      </c>
      <c r="Y3846" t="s">
        <v>29</v>
      </c>
    </row>
    <row r="3847" spans="1:25" x14ac:dyDescent="0.45">
      <c r="A3847" t="s">
        <v>335</v>
      </c>
      <c r="B3847" t="s">
        <v>344</v>
      </c>
      <c r="C3847">
        <v>2494</v>
      </c>
      <c r="D3847" t="s">
        <v>361</v>
      </c>
      <c r="E3847" t="s">
        <v>305</v>
      </c>
      <c r="F3847">
        <v>2015</v>
      </c>
      <c r="G3847">
        <v>51</v>
      </c>
      <c r="H3847">
        <v>38.9</v>
      </c>
      <c r="I3847">
        <v>583.5</v>
      </c>
      <c r="O3847">
        <v>1.4119999999999999</v>
      </c>
      <c r="P3847">
        <v>0.317</v>
      </c>
      <c r="Q3847">
        <v>8909.4</v>
      </c>
      <c r="R3847" t="s">
        <v>923</v>
      </c>
      <c r="S3847" t="s">
        <v>34</v>
      </c>
      <c r="T3847" t="s">
        <v>28</v>
      </c>
      <c r="Y3847" t="s">
        <v>30</v>
      </c>
    </row>
    <row r="3848" spans="1:25" x14ac:dyDescent="0.45">
      <c r="A3848" t="s">
        <v>335</v>
      </c>
      <c r="B3848" t="s">
        <v>344</v>
      </c>
      <c r="C3848">
        <v>2494</v>
      </c>
      <c r="D3848" t="s">
        <v>361</v>
      </c>
      <c r="E3848" t="s">
        <v>305</v>
      </c>
      <c r="F3848">
        <v>2016</v>
      </c>
      <c r="G3848">
        <v>76</v>
      </c>
      <c r="H3848">
        <v>55.4</v>
      </c>
      <c r="I3848">
        <v>831</v>
      </c>
      <c r="O3848">
        <v>2.12</v>
      </c>
      <c r="P3848">
        <v>0.31709999999999999</v>
      </c>
      <c r="Q3848">
        <v>13374.5</v>
      </c>
      <c r="R3848" t="s">
        <v>923</v>
      </c>
      <c r="S3848" t="s">
        <v>34</v>
      </c>
      <c r="T3848" t="s">
        <v>28</v>
      </c>
      <c r="Y3848" t="s">
        <v>30</v>
      </c>
    </row>
    <row r="3849" spans="1:25" x14ac:dyDescent="0.45">
      <c r="A3849" t="s">
        <v>335</v>
      </c>
      <c r="B3849" t="s">
        <v>344</v>
      </c>
      <c r="C3849">
        <v>2494</v>
      </c>
      <c r="D3849" t="s">
        <v>361</v>
      </c>
      <c r="E3849" t="s">
        <v>305</v>
      </c>
      <c r="F3849">
        <v>2017</v>
      </c>
      <c r="G3849">
        <v>34</v>
      </c>
      <c r="H3849">
        <v>22.1</v>
      </c>
      <c r="I3849">
        <v>331.5</v>
      </c>
      <c r="O3849">
        <v>1.1919999999999999</v>
      </c>
      <c r="P3849">
        <v>0.4859</v>
      </c>
      <c r="Q3849">
        <v>4938</v>
      </c>
      <c r="R3849" t="s">
        <v>923</v>
      </c>
      <c r="S3849" t="s">
        <v>34</v>
      </c>
      <c r="T3849" t="s">
        <v>28</v>
      </c>
      <c r="Y3849" t="s">
        <v>30</v>
      </c>
    </row>
    <row r="3850" spans="1:25" x14ac:dyDescent="0.45">
      <c r="A3850" t="s">
        <v>335</v>
      </c>
      <c r="B3850" t="s">
        <v>344</v>
      </c>
      <c r="C3850">
        <v>2494</v>
      </c>
      <c r="D3850" t="s">
        <v>361</v>
      </c>
      <c r="E3850" t="s">
        <v>305</v>
      </c>
      <c r="F3850">
        <v>2018</v>
      </c>
      <c r="G3850">
        <v>67</v>
      </c>
      <c r="H3850">
        <v>50.5</v>
      </c>
      <c r="I3850">
        <v>757.5</v>
      </c>
      <c r="O3850">
        <v>2.0270000000000001</v>
      </c>
      <c r="P3850">
        <v>0.32090000000000002</v>
      </c>
      <c r="Q3850">
        <v>12632</v>
      </c>
      <c r="R3850" t="s">
        <v>923</v>
      </c>
      <c r="S3850" t="s">
        <v>34</v>
      </c>
      <c r="T3850" t="s">
        <v>28</v>
      </c>
      <c r="Y3850" t="s">
        <v>30</v>
      </c>
    </row>
    <row r="3851" spans="1:25" x14ac:dyDescent="0.45">
      <c r="A3851" t="s">
        <v>335</v>
      </c>
      <c r="B3851" t="s">
        <v>344</v>
      </c>
      <c r="C3851">
        <v>2494</v>
      </c>
      <c r="D3851" t="s">
        <v>361</v>
      </c>
      <c r="E3851" t="s">
        <v>305</v>
      </c>
      <c r="F3851">
        <v>2019</v>
      </c>
      <c r="G3851">
        <v>36</v>
      </c>
      <c r="H3851">
        <v>26.5</v>
      </c>
      <c r="I3851">
        <v>397.5</v>
      </c>
      <c r="O3851">
        <v>0.997</v>
      </c>
      <c r="P3851">
        <v>0.32100000000000001</v>
      </c>
      <c r="Q3851">
        <v>6211.5</v>
      </c>
      <c r="R3851" t="s">
        <v>923</v>
      </c>
      <c r="S3851" t="s">
        <v>34</v>
      </c>
      <c r="T3851" t="s">
        <v>28</v>
      </c>
      <c r="Y3851" t="s">
        <v>30</v>
      </c>
    </row>
    <row r="3852" spans="1:25" x14ac:dyDescent="0.45">
      <c r="A3852" t="s">
        <v>335</v>
      </c>
      <c r="B3852" t="s">
        <v>344</v>
      </c>
      <c r="C3852">
        <v>2494</v>
      </c>
      <c r="D3852" t="s">
        <v>361</v>
      </c>
      <c r="E3852" t="s">
        <v>305</v>
      </c>
      <c r="F3852">
        <v>2020</v>
      </c>
      <c r="G3852">
        <v>73</v>
      </c>
      <c r="H3852">
        <v>53.2</v>
      </c>
      <c r="I3852">
        <v>798</v>
      </c>
      <c r="O3852">
        <v>2.1150000000000002</v>
      </c>
      <c r="P3852">
        <v>0.3211</v>
      </c>
      <c r="Q3852">
        <v>13176.9</v>
      </c>
      <c r="R3852" t="s">
        <v>923</v>
      </c>
      <c r="S3852" t="s">
        <v>34</v>
      </c>
      <c r="T3852" t="s">
        <v>28</v>
      </c>
      <c r="Y3852" t="s">
        <v>30</v>
      </c>
    </row>
    <row r="3853" spans="1:25" x14ac:dyDescent="0.45">
      <c r="A3853" t="s">
        <v>335</v>
      </c>
      <c r="B3853" t="s">
        <v>344</v>
      </c>
      <c r="C3853">
        <v>2494</v>
      </c>
      <c r="D3853" t="s">
        <v>361</v>
      </c>
      <c r="E3853" t="s">
        <v>305</v>
      </c>
      <c r="F3853">
        <v>2021</v>
      </c>
      <c r="G3853">
        <v>64</v>
      </c>
      <c r="H3853">
        <v>46.6</v>
      </c>
      <c r="I3853">
        <v>650.5</v>
      </c>
      <c r="M3853">
        <v>621.5</v>
      </c>
      <c r="N3853">
        <v>5.8799999999999998E-2</v>
      </c>
      <c r="O3853">
        <v>1.69</v>
      </c>
      <c r="P3853">
        <v>0.32079999999999997</v>
      </c>
      <c r="Q3853">
        <v>10527.8</v>
      </c>
      <c r="R3853" t="s">
        <v>923</v>
      </c>
      <c r="S3853" t="s">
        <v>34</v>
      </c>
      <c r="T3853" t="s">
        <v>28</v>
      </c>
      <c r="Y3853" t="s">
        <v>70</v>
      </c>
    </row>
    <row r="3854" spans="1:25" x14ac:dyDescent="0.45">
      <c r="A3854" t="s">
        <v>335</v>
      </c>
      <c r="B3854" t="s">
        <v>344</v>
      </c>
      <c r="C3854">
        <v>2494</v>
      </c>
      <c r="D3854" t="s">
        <v>361</v>
      </c>
      <c r="E3854" t="s">
        <v>305</v>
      </c>
      <c r="F3854">
        <v>2022</v>
      </c>
      <c r="G3854">
        <v>70</v>
      </c>
      <c r="H3854">
        <v>51.6</v>
      </c>
      <c r="I3854">
        <v>808.5</v>
      </c>
      <c r="M3854">
        <v>755</v>
      </c>
      <c r="N3854">
        <v>5.8999999999999997E-2</v>
      </c>
      <c r="O3854">
        <v>2.052</v>
      </c>
      <c r="P3854">
        <v>0.32100000000000001</v>
      </c>
      <c r="Q3854">
        <v>12788</v>
      </c>
      <c r="R3854" t="s">
        <v>923</v>
      </c>
      <c r="S3854" t="s">
        <v>34</v>
      </c>
      <c r="T3854" t="s">
        <v>28</v>
      </c>
      <c r="Y3854" t="s">
        <v>70</v>
      </c>
    </row>
    <row r="3855" spans="1:25" x14ac:dyDescent="0.45">
      <c r="A3855" t="s">
        <v>335</v>
      </c>
      <c r="B3855" t="s">
        <v>344</v>
      </c>
      <c r="C3855">
        <v>2494</v>
      </c>
      <c r="D3855" t="s">
        <v>361</v>
      </c>
      <c r="E3855" t="s">
        <v>305</v>
      </c>
      <c r="F3855">
        <v>2023</v>
      </c>
      <c r="G3855">
        <v>41</v>
      </c>
      <c r="H3855">
        <v>28.7</v>
      </c>
      <c r="I3855">
        <v>420.8</v>
      </c>
      <c r="M3855">
        <v>421.7</v>
      </c>
      <c r="N3855">
        <v>5.8799999999999998E-2</v>
      </c>
      <c r="O3855">
        <v>1.109</v>
      </c>
      <c r="P3855">
        <v>0.31030000000000002</v>
      </c>
      <c r="Q3855">
        <v>7147.7</v>
      </c>
      <c r="R3855" t="s">
        <v>923</v>
      </c>
      <c r="S3855" t="s">
        <v>34</v>
      </c>
      <c r="T3855" t="s">
        <v>28</v>
      </c>
      <c r="Y3855" t="s">
        <v>70</v>
      </c>
    </row>
    <row r="3856" spans="1:25" x14ac:dyDescent="0.45">
      <c r="A3856" t="s">
        <v>335</v>
      </c>
      <c r="B3856" t="s">
        <v>344</v>
      </c>
      <c r="C3856">
        <v>2494</v>
      </c>
      <c r="D3856" t="s">
        <v>361</v>
      </c>
      <c r="E3856" t="s">
        <v>305</v>
      </c>
      <c r="F3856">
        <v>2024</v>
      </c>
      <c r="G3856">
        <v>23</v>
      </c>
      <c r="H3856">
        <v>17.600000000000001</v>
      </c>
      <c r="I3856">
        <v>274.10000000000002</v>
      </c>
      <c r="M3856">
        <v>277.3</v>
      </c>
      <c r="N3856">
        <v>5.91E-2</v>
      </c>
      <c r="O3856">
        <v>0.71699999999999997</v>
      </c>
      <c r="P3856">
        <v>0.30499999999999999</v>
      </c>
      <c r="Q3856">
        <v>4699.6000000000004</v>
      </c>
      <c r="R3856" t="s">
        <v>923</v>
      </c>
      <c r="S3856" t="s">
        <v>34</v>
      </c>
      <c r="T3856" t="s">
        <v>28</v>
      </c>
      <c r="Y3856" t="s">
        <v>70</v>
      </c>
    </row>
    <row r="3857" spans="1:25" x14ac:dyDescent="0.45">
      <c r="A3857" t="s">
        <v>335</v>
      </c>
      <c r="B3857" t="s">
        <v>344</v>
      </c>
      <c r="C3857">
        <v>2494</v>
      </c>
      <c r="D3857" t="s">
        <v>362</v>
      </c>
      <c r="E3857" t="s">
        <v>305</v>
      </c>
      <c r="F3857">
        <v>2009</v>
      </c>
      <c r="G3857">
        <v>58</v>
      </c>
      <c r="H3857">
        <v>58</v>
      </c>
      <c r="I3857">
        <v>870</v>
      </c>
      <c r="O3857">
        <v>0.60399999999999998</v>
      </c>
      <c r="P3857">
        <v>0.4385</v>
      </c>
      <c r="Q3857">
        <v>2757.3</v>
      </c>
      <c r="R3857" t="s">
        <v>923</v>
      </c>
      <c r="S3857" t="s">
        <v>34</v>
      </c>
      <c r="T3857" t="s">
        <v>28</v>
      </c>
      <c r="Y3857" t="s">
        <v>29</v>
      </c>
    </row>
    <row r="3858" spans="1:25" x14ac:dyDescent="0.45">
      <c r="A3858" t="s">
        <v>335</v>
      </c>
      <c r="B3858" t="s">
        <v>344</v>
      </c>
      <c r="C3858">
        <v>2494</v>
      </c>
      <c r="D3858" t="s">
        <v>362</v>
      </c>
      <c r="E3858" t="s">
        <v>305</v>
      </c>
      <c r="F3858">
        <v>2010</v>
      </c>
      <c r="G3858">
        <v>94</v>
      </c>
      <c r="H3858">
        <v>94</v>
      </c>
      <c r="I3858">
        <v>1410</v>
      </c>
      <c r="O3858">
        <v>3.109</v>
      </c>
      <c r="P3858">
        <v>0.33679999999999999</v>
      </c>
      <c r="Q3858">
        <v>18467.8</v>
      </c>
      <c r="R3858" t="s">
        <v>923</v>
      </c>
      <c r="S3858" t="s">
        <v>34</v>
      </c>
      <c r="T3858" t="s">
        <v>28</v>
      </c>
      <c r="Y3858" t="s">
        <v>29</v>
      </c>
    </row>
    <row r="3859" spans="1:25" x14ac:dyDescent="0.45">
      <c r="A3859" t="s">
        <v>335</v>
      </c>
      <c r="B3859" t="s">
        <v>344</v>
      </c>
      <c r="C3859">
        <v>2494</v>
      </c>
      <c r="D3859" t="s">
        <v>362</v>
      </c>
      <c r="E3859" t="s">
        <v>305</v>
      </c>
      <c r="F3859">
        <v>2011</v>
      </c>
      <c r="G3859">
        <v>125</v>
      </c>
      <c r="H3859">
        <v>125</v>
      </c>
      <c r="I3859">
        <v>1875</v>
      </c>
      <c r="O3859">
        <v>4.1219999999999999</v>
      </c>
      <c r="P3859">
        <v>0.33389999999999997</v>
      </c>
      <c r="Q3859">
        <v>24693.5</v>
      </c>
      <c r="R3859" t="s">
        <v>923</v>
      </c>
      <c r="S3859" t="s">
        <v>34</v>
      </c>
      <c r="T3859" t="s">
        <v>28</v>
      </c>
      <c r="Y3859" t="s">
        <v>29</v>
      </c>
    </row>
    <row r="3860" spans="1:25" x14ac:dyDescent="0.45">
      <c r="A3860" t="s">
        <v>335</v>
      </c>
      <c r="B3860" t="s">
        <v>344</v>
      </c>
      <c r="C3860">
        <v>2494</v>
      </c>
      <c r="D3860" t="s">
        <v>362</v>
      </c>
      <c r="E3860" t="s">
        <v>305</v>
      </c>
      <c r="F3860">
        <v>2012</v>
      </c>
      <c r="G3860">
        <v>134</v>
      </c>
      <c r="H3860">
        <v>134</v>
      </c>
      <c r="I3860">
        <v>2010</v>
      </c>
      <c r="O3860">
        <v>4.6230000000000002</v>
      </c>
      <c r="P3860">
        <v>0.33679999999999999</v>
      </c>
      <c r="Q3860">
        <v>27528.6</v>
      </c>
      <c r="R3860" t="s">
        <v>923</v>
      </c>
      <c r="S3860" t="s">
        <v>34</v>
      </c>
      <c r="T3860" t="s">
        <v>28</v>
      </c>
      <c r="Y3860" t="s">
        <v>29</v>
      </c>
    </row>
    <row r="3861" spans="1:25" x14ac:dyDescent="0.45">
      <c r="A3861" t="s">
        <v>335</v>
      </c>
      <c r="B3861" t="s">
        <v>344</v>
      </c>
      <c r="C3861">
        <v>2494</v>
      </c>
      <c r="D3861" t="s">
        <v>362</v>
      </c>
      <c r="E3861" t="s">
        <v>305</v>
      </c>
      <c r="F3861">
        <v>2013</v>
      </c>
      <c r="G3861">
        <v>203</v>
      </c>
      <c r="H3861">
        <v>203</v>
      </c>
      <c r="I3861">
        <v>3045</v>
      </c>
      <c r="O3861">
        <v>7.6280000000000001</v>
      </c>
      <c r="P3861">
        <v>0.317</v>
      </c>
      <c r="Q3861">
        <v>48147.5</v>
      </c>
      <c r="R3861" t="s">
        <v>923</v>
      </c>
      <c r="S3861" t="s">
        <v>34</v>
      </c>
      <c r="T3861" t="s">
        <v>28</v>
      </c>
      <c r="Y3861" t="s">
        <v>29</v>
      </c>
    </row>
    <row r="3862" spans="1:25" x14ac:dyDescent="0.45">
      <c r="A3862" t="s">
        <v>335</v>
      </c>
      <c r="B3862" t="s">
        <v>344</v>
      </c>
      <c r="C3862">
        <v>2494</v>
      </c>
      <c r="D3862" t="s">
        <v>362</v>
      </c>
      <c r="E3862" t="s">
        <v>305</v>
      </c>
      <c r="F3862">
        <v>2014</v>
      </c>
      <c r="G3862">
        <v>16</v>
      </c>
      <c r="H3862">
        <v>11.4</v>
      </c>
      <c r="I3862">
        <v>171</v>
      </c>
      <c r="O3862">
        <v>0.44800000000000001</v>
      </c>
      <c r="P3862">
        <v>0.31709999999999999</v>
      </c>
      <c r="Q3862">
        <v>2823</v>
      </c>
      <c r="R3862" t="s">
        <v>923</v>
      </c>
      <c r="S3862" t="s">
        <v>34</v>
      </c>
      <c r="T3862" t="s">
        <v>28</v>
      </c>
      <c r="Y3862" t="s">
        <v>29</v>
      </c>
    </row>
    <row r="3863" spans="1:25" x14ac:dyDescent="0.45">
      <c r="A3863" t="s">
        <v>335</v>
      </c>
      <c r="B3863" t="s">
        <v>344</v>
      </c>
      <c r="C3863">
        <v>2494</v>
      </c>
      <c r="D3863" t="s">
        <v>362</v>
      </c>
      <c r="E3863" t="s">
        <v>305</v>
      </c>
      <c r="F3863">
        <v>2015</v>
      </c>
      <c r="G3863">
        <v>42</v>
      </c>
      <c r="H3863">
        <v>33.9</v>
      </c>
      <c r="I3863">
        <v>508.5</v>
      </c>
      <c r="O3863">
        <v>1.2350000000000001</v>
      </c>
      <c r="P3863">
        <v>0.317</v>
      </c>
      <c r="Q3863">
        <v>7796.6</v>
      </c>
      <c r="R3863" t="s">
        <v>923</v>
      </c>
      <c r="S3863" t="s">
        <v>34</v>
      </c>
      <c r="T3863" t="s">
        <v>28</v>
      </c>
      <c r="Y3863" t="s">
        <v>30</v>
      </c>
    </row>
    <row r="3864" spans="1:25" x14ac:dyDescent="0.45">
      <c r="A3864" t="s">
        <v>335</v>
      </c>
      <c r="B3864" t="s">
        <v>344</v>
      </c>
      <c r="C3864">
        <v>2494</v>
      </c>
      <c r="D3864" t="s">
        <v>362</v>
      </c>
      <c r="E3864" t="s">
        <v>305</v>
      </c>
      <c r="F3864">
        <v>2016</v>
      </c>
      <c r="G3864">
        <v>102</v>
      </c>
      <c r="H3864">
        <v>79.2</v>
      </c>
      <c r="I3864">
        <v>1188</v>
      </c>
      <c r="O3864">
        <v>3.0529999999999999</v>
      </c>
      <c r="P3864">
        <v>0.317</v>
      </c>
      <c r="Q3864">
        <v>19252.7</v>
      </c>
      <c r="R3864" t="s">
        <v>923</v>
      </c>
      <c r="S3864" t="s">
        <v>34</v>
      </c>
      <c r="T3864" t="s">
        <v>28</v>
      </c>
      <c r="Y3864" t="s">
        <v>30</v>
      </c>
    </row>
    <row r="3865" spans="1:25" x14ac:dyDescent="0.45">
      <c r="A3865" t="s">
        <v>335</v>
      </c>
      <c r="B3865" t="s">
        <v>344</v>
      </c>
      <c r="C3865">
        <v>2494</v>
      </c>
      <c r="D3865" t="s">
        <v>362</v>
      </c>
      <c r="E3865" t="s">
        <v>305</v>
      </c>
      <c r="F3865">
        <v>2017</v>
      </c>
      <c r="G3865">
        <v>17</v>
      </c>
      <c r="H3865">
        <v>11.2</v>
      </c>
      <c r="I3865">
        <v>168</v>
      </c>
      <c r="O3865">
        <v>0.52900000000000003</v>
      </c>
      <c r="P3865">
        <v>0.4521</v>
      </c>
      <c r="Q3865">
        <v>2529.4</v>
      </c>
      <c r="R3865" t="s">
        <v>923</v>
      </c>
      <c r="S3865" t="s">
        <v>34</v>
      </c>
      <c r="T3865" t="s">
        <v>28</v>
      </c>
      <c r="Y3865" t="s">
        <v>30</v>
      </c>
    </row>
    <row r="3866" spans="1:25" x14ac:dyDescent="0.45">
      <c r="A3866" t="s">
        <v>335</v>
      </c>
      <c r="B3866" t="s">
        <v>344</v>
      </c>
      <c r="C3866">
        <v>2494</v>
      </c>
      <c r="D3866" t="s">
        <v>362</v>
      </c>
      <c r="E3866" t="s">
        <v>305</v>
      </c>
      <c r="F3866">
        <v>2018</v>
      </c>
      <c r="G3866">
        <v>40</v>
      </c>
      <c r="H3866">
        <v>31.5</v>
      </c>
      <c r="I3866">
        <v>472.5</v>
      </c>
      <c r="O3866">
        <v>1.26</v>
      </c>
      <c r="P3866">
        <v>0.32090000000000002</v>
      </c>
      <c r="Q3866">
        <v>7851.8</v>
      </c>
      <c r="R3866" t="s">
        <v>923</v>
      </c>
      <c r="S3866" t="s">
        <v>34</v>
      </c>
      <c r="T3866" t="s">
        <v>28</v>
      </c>
      <c r="Y3866" t="s">
        <v>30</v>
      </c>
    </row>
    <row r="3867" spans="1:25" x14ac:dyDescent="0.45">
      <c r="A3867" t="s">
        <v>335</v>
      </c>
      <c r="B3867" t="s">
        <v>344</v>
      </c>
      <c r="C3867">
        <v>2494</v>
      </c>
      <c r="D3867" t="s">
        <v>362</v>
      </c>
      <c r="E3867" t="s">
        <v>305</v>
      </c>
      <c r="F3867">
        <v>2019</v>
      </c>
      <c r="G3867">
        <v>19</v>
      </c>
      <c r="H3867">
        <v>14.2</v>
      </c>
      <c r="I3867">
        <v>213</v>
      </c>
      <c r="O3867">
        <v>0.52900000000000003</v>
      </c>
      <c r="P3867">
        <v>0.3211</v>
      </c>
      <c r="Q3867">
        <v>3296.6</v>
      </c>
      <c r="R3867" t="s">
        <v>923</v>
      </c>
      <c r="S3867" t="s">
        <v>34</v>
      </c>
      <c r="T3867" t="s">
        <v>28</v>
      </c>
      <c r="Y3867" t="s">
        <v>30</v>
      </c>
    </row>
    <row r="3868" spans="1:25" x14ac:dyDescent="0.45">
      <c r="A3868" t="s">
        <v>335</v>
      </c>
      <c r="B3868" t="s">
        <v>344</v>
      </c>
      <c r="C3868">
        <v>2494</v>
      </c>
      <c r="D3868" t="s">
        <v>362</v>
      </c>
      <c r="E3868" t="s">
        <v>305</v>
      </c>
      <c r="F3868">
        <v>2020</v>
      </c>
      <c r="G3868">
        <v>95</v>
      </c>
      <c r="H3868">
        <v>66.900000000000006</v>
      </c>
      <c r="I3868">
        <v>1003.5</v>
      </c>
      <c r="O3868">
        <v>2.6659999999999999</v>
      </c>
      <c r="P3868">
        <v>0.32119999999999999</v>
      </c>
      <c r="Q3868">
        <v>16602.099999999999</v>
      </c>
      <c r="R3868" t="s">
        <v>923</v>
      </c>
      <c r="S3868" t="s">
        <v>34</v>
      </c>
      <c r="T3868" t="s">
        <v>28</v>
      </c>
      <c r="Y3868" t="s">
        <v>30</v>
      </c>
    </row>
    <row r="3869" spans="1:25" x14ac:dyDescent="0.45">
      <c r="A3869" t="s">
        <v>335</v>
      </c>
      <c r="B3869" t="s">
        <v>344</v>
      </c>
      <c r="C3869">
        <v>2494</v>
      </c>
      <c r="D3869" t="s">
        <v>362</v>
      </c>
      <c r="E3869" t="s">
        <v>305</v>
      </c>
      <c r="F3869">
        <v>2021</v>
      </c>
      <c r="G3869">
        <v>67</v>
      </c>
      <c r="H3869">
        <v>47.5</v>
      </c>
      <c r="I3869">
        <v>680.4</v>
      </c>
      <c r="M3869">
        <v>639.9</v>
      </c>
      <c r="N3869">
        <v>5.8900000000000001E-2</v>
      </c>
      <c r="O3869">
        <v>1.7390000000000001</v>
      </c>
      <c r="P3869">
        <v>0.3211</v>
      </c>
      <c r="Q3869">
        <v>10833.6</v>
      </c>
      <c r="R3869" t="s">
        <v>923</v>
      </c>
      <c r="S3869" t="s">
        <v>34</v>
      </c>
      <c r="T3869" t="s">
        <v>28</v>
      </c>
      <c r="Y3869" t="s">
        <v>70</v>
      </c>
    </row>
    <row r="3870" spans="1:25" x14ac:dyDescent="0.45">
      <c r="A3870" t="s">
        <v>335</v>
      </c>
      <c r="B3870" t="s">
        <v>344</v>
      </c>
      <c r="C3870">
        <v>2494</v>
      </c>
      <c r="D3870" t="s">
        <v>362</v>
      </c>
      <c r="E3870" t="s">
        <v>305</v>
      </c>
      <c r="F3870">
        <v>2022</v>
      </c>
      <c r="G3870">
        <v>69</v>
      </c>
      <c r="H3870">
        <v>53.1</v>
      </c>
      <c r="I3870">
        <v>830</v>
      </c>
      <c r="M3870">
        <v>825</v>
      </c>
      <c r="N3870">
        <v>6.13E-2</v>
      </c>
      <c r="O3870">
        <v>2.3039999999999998</v>
      </c>
      <c r="P3870">
        <v>0.34010000000000001</v>
      </c>
      <c r="Q3870">
        <v>13290.6</v>
      </c>
      <c r="R3870" t="s">
        <v>923</v>
      </c>
      <c r="S3870" t="s">
        <v>34</v>
      </c>
      <c r="T3870" t="s">
        <v>28</v>
      </c>
      <c r="Y3870" t="s">
        <v>70</v>
      </c>
    </row>
    <row r="3871" spans="1:25" x14ac:dyDescent="0.45">
      <c r="A3871" t="s">
        <v>335</v>
      </c>
      <c r="B3871" t="s">
        <v>344</v>
      </c>
      <c r="C3871">
        <v>2494</v>
      </c>
      <c r="D3871" t="s">
        <v>362</v>
      </c>
      <c r="E3871" t="s">
        <v>305</v>
      </c>
      <c r="F3871">
        <v>2023</v>
      </c>
      <c r="G3871">
        <v>52</v>
      </c>
      <c r="H3871">
        <v>36.1</v>
      </c>
      <c r="I3871">
        <v>550.4</v>
      </c>
      <c r="M3871">
        <v>554.20000000000005</v>
      </c>
      <c r="N3871">
        <v>5.8999999999999997E-2</v>
      </c>
      <c r="O3871">
        <v>1.4570000000000001</v>
      </c>
      <c r="P3871">
        <v>0.30959999999999999</v>
      </c>
      <c r="Q3871">
        <v>9387.2999999999993</v>
      </c>
      <c r="R3871" t="s">
        <v>923</v>
      </c>
      <c r="S3871" t="s">
        <v>34</v>
      </c>
      <c r="T3871" t="s">
        <v>28</v>
      </c>
      <c r="Y3871" t="s">
        <v>70</v>
      </c>
    </row>
    <row r="3872" spans="1:25" x14ac:dyDescent="0.45">
      <c r="A3872" t="s">
        <v>335</v>
      </c>
      <c r="B3872" t="s">
        <v>344</v>
      </c>
      <c r="C3872">
        <v>2494</v>
      </c>
      <c r="D3872" t="s">
        <v>362</v>
      </c>
      <c r="E3872" t="s">
        <v>305</v>
      </c>
      <c r="F3872">
        <v>2024</v>
      </c>
      <c r="G3872">
        <v>35</v>
      </c>
      <c r="H3872">
        <v>28.4</v>
      </c>
      <c r="I3872">
        <v>441.4</v>
      </c>
      <c r="M3872">
        <v>450.3</v>
      </c>
      <c r="N3872">
        <v>5.8999999999999997E-2</v>
      </c>
      <c r="O3872">
        <v>1.1639999999999999</v>
      </c>
      <c r="P3872">
        <v>0.30499999999999999</v>
      </c>
      <c r="Q3872">
        <v>7632.7</v>
      </c>
      <c r="R3872" t="s">
        <v>923</v>
      </c>
      <c r="S3872" t="s">
        <v>34</v>
      </c>
      <c r="T3872" t="s">
        <v>28</v>
      </c>
      <c r="Y3872" t="s">
        <v>70</v>
      </c>
    </row>
    <row r="3873" spans="1:25" x14ac:dyDescent="0.45">
      <c r="A3873" t="s">
        <v>335</v>
      </c>
      <c r="B3873" t="s">
        <v>344</v>
      </c>
      <c r="C3873">
        <v>2494</v>
      </c>
      <c r="D3873" t="s">
        <v>363</v>
      </c>
      <c r="E3873" t="s">
        <v>305</v>
      </c>
      <c r="F3873">
        <v>2009</v>
      </c>
      <c r="G3873">
        <v>41</v>
      </c>
      <c r="H3873">
        <v>41</v>
      </c>
      <c r="I3873">
        <v>615</v>
      </c>
      <c r="O3873">
        <v>0.46700000000000003</v>
      </c>
      <c r="P3873">
        <v>0.48899999999999999</v>
      </c>
      <c r="Q3873">
        <v>1908.9</v>
      </c>
      <c r="R3873" t="s">
        <v>923</v>
      </c>
      <c r="S3873" t="s">
        <v>34</v>
      </c>
      <c r="T3873" t="s">
        <v>28</v>
      </c>
      <c r="Y3873" t="s">
        <v>29</v>
      </c>
    </row>
    <row r="3874" spans="1:25" x14ac:dyDescent="0.45">
      <c r="A3874" t="s">
        <v>335</v>
      </c>
      <c r="B3874" t="s">
        <v>344</v>
      </c>
      <c r="C3874">
        <v>2494</v>
      </c>
      <c r="D3874" t="s">
        <v>363</v>
      </c>
      <c r="E3874" t="s">
        <v>305</v>
      </c>
      <c r="F3874">
        <v>2010</v>
      </c>
      <c r="G3874">
        <v>152</v>
      </c>
      <c r="H3874">
        <v>152</v>
      </c>
      <c r="I3874">
        <v>2280</v>
      </c>
      <c r="O3874">
        <v>4.9169999999999998</v>
      </c>
      <c r="P3874">
        <v>0.32990000000000003</v>
      </c>
      <c r="Q3874">
        <v>29815.200000000001</v>
      </c>
      <c r="R3874" t="s">
        <v>923</v>
      </c>
      <c r="S3874" t="s">
        <v>34</v>
      </c>
      <c r="T3874" t="s">
        <v>28</v>
      </c>
      <c r="Y3874" t="s">
        <v>29</v>
      </c>
    </row>
    <row r="3875" spans="1:25" x14ac:dyDescent="0.45">
      <c r="A3875" t="s">
        <v>335</v>
      </c>
      <c r="B3875" t="s">
        <v>344</v>
      </c>
      <c r="C3875">
        <v>2494</v>
      </c>
      <c r="D3875" t="s">
        <v>363</v>
      </c>
      <c r="E3875" t="s">
        <v>305</v>
      </c>
      <c r="F3875">
        <v>2011</v>
      </c>
      <c r="G3875">
        <v>89</v>
      </c>
      <c r="H3875">
        <v>89</v>
      </c>
      <c r="I3875">
        <v>1335</v>
      </c>
      <c r="O3875">
        <v>2.9550000000000001</v>
      </c>
      <c r="P3875">
        <v>0.33739999999999998</v>
      </c>
      <c r="Q3875">
        <v>17510.099999999999</v>
      </c>
      <c r="R3875" t="s">
        <v>923</v>
      </c>
      <c r="S3875" t="s">
        <v>34</v>
      </c>
      <c r="T3875" t="s">
        <v>28</v>
      </c>
      <c r="Y3875" t="s">
        <v>29</v>
      </c>
    </row>
    <row r="3876" spans="1:25" x14ac:dyDescent="0.45">
      <c r="A3876" t="s">
        <v>335</v>
      </c>
      <c r="B3876" t="s">
        <v>344</v>
      </c>
      <c r="C3876">
        <v>2494</v>
      </c>
      <c r="D3876" t="s">
        <v>363</v>
      </c>
      <c r="E3876" t="s">
        <v>305</v>
      </c>
      <c r="F3876">
        <v>2012</v>
      </c>
      <c r="G3876">
        <v>137</v>
      </c>
      <c r="H3876">
        <v>137</v>
      </c>
      <c r="I3876">
        <v>2055</v>
      </c>
      <c r="O3876">
        <v>4.4589999999999996</v>
      </c>
      <c r="P3876">
        <v>0.317</v>
      </c>
      <c r="Q3876">
        <v>28143.7</v>
      </c>
      <c r="R3876" t="s">
        <v>923</v>
      </c>
      <c r="S3876" t="s">
        <v>34</v>
      </c>
      <c r="T3876" t="s">
        <v>28</v>
      </c>
      <c r="Y3876" t="s">
        <v>29</v>
      </c>
    </row>
    <row r="3877" spans="1:25" x14ac:dyDescent="0.45">
      <c r="A3877" t="s">
        <v>335</v>
      </c>
      <c r="B3877" t="s">
        <v>344</v>
      </c>
      <c r="C3877">
        <v>2494</v>
      </c>
      <c r="D3877" t="s">
        <v>363</v>
      </c>
      <c r="E3877" t="s">
        <v>305</v>
      </c>
      <c r="F3877">
        <v>2013</v>
      </c>
      <c r="G3877">
        <v>310</v>
      </c>
      <c r="H3877">
        <v>310</v>
      </c>
      <c r="I3877">
        <v>4650</v>
      </c>
      <c r="O3877">
        <v>11.654</v>
      </c>
      <c r="P3877">
        <v>0.317</v>
      </c>
      <c r="Q3877">
        <v>73554.600000000006</v>
      </c>
      <c r="R3877" t="s">
        <v>923</v>
      </c>
      <c r="S3877" t="s">
        <v>34</v>
      </c>
      <c r="T3877" t="s">
        <v>28</v>
      </c>
      <c r="Y3877" t="s">
        <v>29</v>
      </c>
    </row>
    <row r="3878" spans="1:25" x14ac:dyDescent="0.45">
      <c r="A3878" t="s">
        <v>335</v>
      </c>
      <c r="B3878" t="s">
        <v>344</v>
      </c>
      <c r="C3878">
        <v>2494</v>
      </c>
      <c r="D3878" t="s">
        <v>363</v>
      </c>
      <c r="E3878" t="s">
        <v>305</v>
      </c>
      <c r="F3878">
        <v>2014</v>
      </c>
      <c r="G3878">
        <v>14</v>
      </c>
      <c r="H3878">
        <v>9.1999999999999993</v>
      </c>
      <c r="I3878">
        <v>138</v>
      </c>
      <c r="O3878">
        <v>0.35399999999999998</v>
      </c>
      <c r="P3878">
        <v>0.31690000000000002</v>
      </c>
      <c r="Q3878">
        <v>2234.6999999999998</v>
      </c>
      <c r="R3878" t="s">
        <v>923</v>
      </c>
      <c r="S3878" t="s">
        <v>34</v>
      </c>
      <c r="T3878" t="s">
        <v>28</v>
      </c>
      <c r="Y3878" t="s">
        <v>29</v>
      </c>
    </row>
    <row r="3879" spans="1:25" x14ac:dyDescent="0.45">
      <c r="A3879" t="s">
        <v>335</v>
      </c>
      <c r="B3879" t="s">
        <v>344</v>
      </c>
      <c r="C3879">
        <v>2494</v>
      </c>
      <c r="D3879" t="s">
        <v>363</v>
      </c>
      <c r="E3879" t="s">
        <v>305</v>
      </c>
      <c r="F3879">
        <v>2015</v>
      </c>
      <c r="G3879">
        <v>58</v>
      </c>
      <c r="H3879">
        <v>43.6</v>
      </c>
      <c r="I3879">
        <v>654</v>
      </c>
      <c r="O3879">
        <v>1.583</v>
      </c>
      <c r="P3879">
        <v>0.317</v>
      </c>
      <c r="Q3879">
        <v>9993.5</v>
      </c>
      <c r="R3879" t="s">
        <v>923</v>
      </c>
      <c r="S3879" t="s">
        <v>34</v>
      </c>
      <c r="T3879" t="s">
        <v>28</v>
      </c>
      <c r="Y3879" t="s">
        <v>30</v>
      </c>
    </row>
    <row r="3880" spans="1:25" x14ac:dyDescent="0.45">
      <c r="A3880" t="s">
        <v>335</v>
      </c>
      <c r="B3880" t="s">
        <v>344</v>
      </c>
      <c r="C3880">
        <v>2494</v>
      </c>
      <c r="D3880" t="s">
        <v>363</v>
      </c>
      <c r="E3880" t="s">
        <v>305</v>
      </c>
      <c r="F3880">
        <v>2016</v>
      </c>
      <c r="G3880">
        <v>44</v>
      </c>
      <c r="H3880">
        <v>33.1</v>
      </c>
      <c r="I3880">
        <v>496.5</v>
      </c>
      <c r="O3880">
        <v>1.2849999999999999</v>
      </c>
      <c r="P3880">
        <v>0.31709999999999999</v>
      </c>
      <c r="Q3880">
        <v>8102.8</v>
      </c>
      <c r="R3880" t="s">
        <v>923</v>
      </c>
      <c r="S3880" t="s">
        <v>34</v>
      </c>
      <c r="T3880" t="s">
        <v>28</v>
      </c>
      <c r="Y3880" t="s">
        <v>30</v>
      </c>
    </row>
    <row r="3881" spans="1:25" x14ac:dyDescent="0.45">
      <c r="A3881" t="s">
        <v>335</v>
      </c>
      <c r="B3881" t="s">
        <v>344</v>
      </c>
      <c r="C3881">
        <v>2494</v>
      </c>
      <c r="D3881" t="s">
        <v>363</v>
      </c>
      <c r="E3881" t="s">
        <v>305</v>
      </c>
      <c r="F3881">
        <v>2017</v>
      </c>
      <c r="G3881">
        <v>23</v>
      </c>
      <c r="H3881">
        <v>16.399999999999999</v>
      </c>
      <c r="I3881">
        <v>246</v>
      </c>
      <c r="O3881">
        <v>0.85899999999999999</v>
      </c>
      <c r="P3881">
        <v>0.46689999999999998</v>
      </c>
      <c r="Q3881">
        <v>3673.2</v>
      </c>
      <c r="R3881" t="s">
        <v>923</v>
      </c>
      <c r="S3881" t="s">
        <v>34</v>
      </c>
      <c r="T3881" t="s">
        <v>28</v>
      </c>
      <c r="Y3881" t="s">
        <v>30</v>
      </c>
    </row>
    <row r="3882" spans="1:25" x14ac:dyDescent="0.45">
      <c r="A3882" t="s">
        <v>335</v>
      </c>
      <c r="B3882" t="s">
        <v>344</v>
      </c>
      <c r="C3882">
        <v>2494</v>
      </c>
      <c r="D3882" t="s">
        <v>363</v>
      </c>
      <c r="E3882" t="s">
        <v>305</v>
      </c>
      <c r="F3882">
        <v>2018</v>
      </c>
      <c r="G3882">
        <v>55</v>
      </c>
      <c r="H3882">
        <v>43.4</v>
      </c>
      <c r="I3882">
        <v>651</v>
      </c>
      <c r="O3882">
        <v>1.7430000000000001</v>
      </c>
      <c r="P3882">
        <v>0.32090000000000002</v>
      </c>
      <c r="Q3882">
        <v>10859</v>
      </c>
      <c r="R3882" t="s">
        <v>923</v>
      </c>
      <c r="S3882" t="s">
        <v>34</v>
      </c>
      <c r="T3882" t="s">
        <v>28</v>
      </c>
      <c r="Y3882" t="s">
        <v>30</v>
      </c>
    </row>
    <row r="3883" spans="1:25" x14ac:dyDescent="0.45">
      <c r="A3883" t="s">
        <v>335</v>
      </c>
      <c r="B3883" t="s">
        <v>344</v>
      </c>
      <c r="C3883">
        <v>2494</v>
      </c>
      <c r="D3883" t="s">
        <v>363</v>
      </c>
      <c r="E3883" t="s">
        <v>305</v>
      </c>
      <c r="F3883">
        <v>2019</v>
      </c>
      <c r="G3883">
        <v>14</v>
      </c>
      <c r="H3883">
        <v>8.8000000000000007</v>
      </c>
      <c r="I3883">
        <v>132</v>
      </c>
      <c r="O3883">
        <v>0.32600000000000001</v>
      </c>
      <c r="P3883">
        <v>0.3211</v>
      </c>
      <c r="Q3883">
        <v>2029.5</v>
      </c>
      <c r="R3883" t="s">
        <v>923</v>
      </c>
      <c r="S3883" t="s">
        <v>34</v>
      </c>
      <c r="T3883" t="s">
        <v>28</v>
      </c>
      <c r="Y3883" t="s">
        <v>30</v>
      </c>
    </row>
    <row r="3884" spans="1:25" x14ac:dyDescent="0.45">
      <c r="A3884" t="s">
        <v>335</v>
      </c>
      <c r="B3884" t="s">
        <v>344</v>
      </c>
      <c r="C3884">
        <v>2494</v>
      </c>
      <c r="D3884" t="s">
        <v>363</v>
      </c>
      <c r="E3884" t="s">
        <v>305</v>
      </c>
      <c r="F3884">
        <v>2020</v>
      </c>
      <c r="G3884">
        <v>77</v>
      </c>
      <c r="H3884">
        <v>54.1</v>
      </c>
      <c r="I3884">
        <v>811.5</v>
      </c>
      <c r="O3884">
        <v>2.15</v>
      </c>
      <c r="P3884">
        <v>0.32119999999999999</v>
      </c>
      <c r="Q3884">
        <v>13390.7</v>
      </c>
      <c r="R3884" t="s">
        <v>923</v>
      </c>
      <c r="S3884" t="s">
        <v>34</v>
      </c>
      <c r="T3884" t="s">
        <v>28</v>
      </c>
      <c r="Y3884" t="s">
        <v>30</v>
      </c>
    </row>
    <row r="3885" spans="1:25" x14ac:dyDescent="0.45">
      <c r="A3885" t="s">
        <v>335</v>
      </c>
      <c r="B3885" t="s">
        <v>344</v>
      </c>
      <c r="C3885">
        <v>2494</v>
      </c>
      <c r="D3885" t="s">
        <v>363</v>
      </c>
      <c r="E3885" t="s">
        <v>305</v>
      </c>
      <c r="F3885">
        <v>2021</v>
      </c>
      <c r="G3885">
        <v>108</v>
      </c>
      <c r="H3885">
        <v>79.5</v>
      </c>
      <c r="I3885">
        <v>1327.4</v>
      </c>
      <c r="M3885">
        <v>1266.7</v>
      </c>
      <c r="N3885">
        <v>5.91E-2</v>
      </c>
      <c r="O3885">
        <v>3.4470000000000001</v>
      </c>
      <c r="P3885">
        <v>0.32100000000000001</v>
      </c>
      <c r="Q3885">
        <v>21475.7</v>
      </c>
      <c r="R3885" t="s">
        <v>923</v>
      </c>
      <c r="S3885" t="s">
        <v>34</v>
      </c>
      <c r="T3885" t="s">
        <v>28</v>
      </c>
      <c r="Y3885" t="s">
        <v>70</v>
      </c>
    </row>
    <row r="3886" spans="1:25" x14ac:dyDescent="0.45">
      <c r="A3886" t="s">
        <v>335</v>
      </c>
      <c r="B3886" t="s">
        <v>344</v>
      </c>
      <c r="C3886">
        <v>2494</v>
      </c>
      <c r="D3886" t="s">
        <v>363</v>
      </c>
      <c r="E3886" t="s">
        <v>305</v>
      </c>
      <c r="F3886">
        <v>2022</v>
      </c>
      <c r="G3886">
        <v>87</v>
      </c>
      <c r="H3886">
        <v>64.2</v>
      </c>
      <c r="I3886">
        <v>1050.3</v>
      </c>
      <c r="M3886">
        <v>1005.1</v>
      </c>
      <c r="N3886">
        <v>6.0199999999999997E-2</v>
      </c>
      <c r="O3886">
        <v>2.7770000000000001</v>
      </c>
      <c r="P3886">
        <v>0.33169999999999999</v>
      </c>
      <c r="Q3886">
        <v>16557.599999999999</v>
      </c>
      <c r="R3886" t="s">
        <v>923</v>
      </c>
      <c r="S3886" t="s">
        <v>34</v>
      </c>
      <c r="T3886" t="s">
        <v>28</v>
      </c>
      <c r="Y3886" t="s">
        <v>70</v>
      </c>
    </row>
    <row r="3887" spans="1:25" x14ac:dyDescent="0.45">
      <c r="A3887" t="s">
        <v>335</v>
      </c>
      <c r="B3887" t="s">
        <v>344</v>
      </c>
      <c r="C3887">
        <v>2494</v>
      </c>
      <c r="D3887" t="s">
        <v>363</v>
      </c>
      <c r="E3887" t="s">
        <v>305</v>
      </c>
      <c r="F3887">
        <v>2023</v>
      </c>
      <c r="G3887">
        <v>36</v>
      </c>
      <c r="H3887">
        <v>24.1</v>
      </c>
      <c r="I3887">
        <v>403.2</v>
      </c>
      <c r="M3887">
        <v>408.3</v>
      </c>
      <c r="N3887">
        <v>5.8999999999999997E-2</v>
      </c>
      <c r="O3887">
        <v>1.0840000000000001</v>
      </c>
      <c r="P3887">
        <v>0.313</v>
      </c>
      <c r="Q3887">
        <v>6912</v>
      </c>
      <c r="R3887" t="s">
        <v>923</v>
      </c>
      <c r="S3887" t="s">
        <v>34</v>
      </c>
      <c r="T3887" t="s">
        <v>28</v>
      </c>
      <c r="Y3887" t="s">
        <v>70</v>
      </c>
    </row>
    <row r="3888" spans="1:25" x14ac:dyDescent="0.45">
      <c r="A3888" t="s">
        <v>335</v>
      </c>
      <c r="B3888" t="s">
        <v>344</v>
      </c>
      <c r="C3888">
        <v>2494</v>
      </c>
      <c r="D3888" t="s">
        <v>363</v>
      </c>
      <c r="E3888" t="s">
        <v>305</v>
      </c>
      <c r="F3888">
        <v>2024</v>
      </c>
      <c r="G3888">
        <v>36</v>
      </c>
      <c r="H3888">
        <v>30.4</v>
      </c>
      <c r="I3888">
        <v>432</v>
      </c>
      <c r="M3888">
        <v>440.7</v>
      </c>
      <c r="N3888">
        <v>5.8999999999999997E-2</v>
      </c>
      <c r="O3888">
        <v>1.139</v>
      </c>
      <c r="P3888">
        <v>0.30499999999999999</v>
      </c>
      <c r="Q3888">
        <v>7469</v>
      </c>
      <c r="R3888" t="s">
        <v>923</v>
      </c>
      <c r="S3888" t="s">
        <v>34</v>
      </c>
      <c r="T3888" t="s">
        <v>28</v>
      </c>
      <c r="Y3888" t="s">
        <v>70</v>
      </c>
    </row>
    <row r="3889" spans="1:25" x14ac:dyDescent="0.45">
      <c r="A3889" t="s">
        <v>335</v>
      </c>
      <c r="B3889" t="s">
        <v>344</v>
      </c>
      <c r="C3889">
        <v>2494</v>
      </c>
      <c r="D3889" t="s">
        <v>364</v>
      </c>
      <c r="E3889" t="s">
        <v>305</v>
      </c>
      <c r="F3889">
        <v>2009</v>
      </c>
      <c r="G3889">
        <v>44</v>
      </c>
      <c r="H3889">
        <v>44</v>
      </c>
      <c r="I3889">
        <v>660</v>
      </c>
      <c r="O3889">
        <v>0.46700000000000003</v>
      </c>
      <c r="P3889">
        <v>0.48899999999999999</v>
      </c>
      <c r="Q3889">
        <v>1908.9</v>
      </c>
      <c r="R3889" t="s">
        <v>923</v>
      </c>
      <c r="S3889" t="s">
        <v>34</v>
      </c>
      <c r="T3889" t="s">
        <v>28</v>
      </c>
      <c r="Y3889" t="s">
        <v>29</v>
      </c>
    </row>
    <row r="3890" spans="1:25" x14ac:dyDescent="0.45">
      <c r="A3890" t="s">
        <v>335</v>
      </c>
      <c r="B3890" t="s">
        <v>344</v>
      </c>
      <c r="C3890">
        <v>2494</v>
      </c>
      <c r="D3890" t="s">
        <v>364</v>
      </c>
      <c r="E3890" t="s">
        <v>305</v>
      </c>
      <c r="F3890">
        <v>2010</v>
      </c>
      <c r="G3890">
        <v>93</v>
      </c>
      <c r="H3890">
        <v>93</v>
      </c>
      <c r="I3890">
        <v>1395</v>
      </c>
      <c r="O3890">
        <v>3.073</v>
      </c>
      <c r="P3890">
        <v>0.33689999999999998</v>
      </c>
      <c r="Q3890">
        <v>18249.7</v>
      </c>
      <c r="R3890" t="s">
        <v>923</v>
      </c>
      <c r="S3890" t="s">
        <v>34</v>
      </c>
      <c r="T3890" t="s">
        <v>28</v>
      </c>
      <c r="Y3890" t="s">
        <v>29</v>
      </c>
    </row>
    <row r="3891" spans="1:25" x14ac:dyDescent="0.45">
      <c r="A3891" t="s">
        <v>335</v>
      </c>
      <c r="B3891" t="s">
        <v>344</v>
      </c>
      <c r="C3891">
        <v>2494</v>
      </c>
      <c r="D3891" t="s">
        <v>364</v>
      </c>
      <c r="E3891" t="s">
        <v>305</v>
      </c>
      <c r="F3891">
        <v>2011</v>
      </c>
      <c r="G3891">
        <v>82</v>
      </c>
      <c r="H3891">
        <v>82</v>
      </c>
      <c r="I3891">
        <v>1230</v>
      </c>
      <c r="O3891">
        <v>2.6240000000000001</v>
      </c>
      <c r="P3891">
        <v>0.32500000000000001</v>
      </c>
      <c r="Q3891">
        <v>16153.8</v>
      </c>
      <c r="R3891" t="s">
        <v>923</v>
      </c>
      <c r="S3891" t="s">
        <v>34</v>
      </c>
      <c r="T3891" t="s">
        <v>28</v>
      </c>
      <c r="Y3891" t="s">
        <v>29</v>
      </c>
    </row>
    <row r="3892" spans="1:25" x14ac:dyDescent="0.45">
      <c r="A3892" t="s">
        <v>335</v>
      </c>
      <c r="B3892" t="s">
        <v>344</v>
      </c>
      <c r="C3892">
        <v>2494</v>
      </c>
      <c r="D3892" t="s">
        <v>364</v>
      </c>
      <c r="E3892" t="s">
        <v>305</v>
      </c>
      <c r="F3892">
        <v>2012</v>
      </c>
      <c r="G3892">
        <v>131</v>
      </c>
      <c r="H3892">
        <v>131</v>
      </c>
      <c r="I3892">
        <v>1965</v>
      </c>
      <c r="O3892">
        <v>4.6050000000000004</v>
      </c>
      <c r="P3892">
        <v>0.34399999999999997</v>
      </c>
      <c r="Q3892">
        <v>26867.1</v>
      </c>
      <c r="R3892" t="s">
        <v>923</v>
      </c>
      <c r="S3892" t="s">
        <v>34</v>
      </c>
      <c r="T3892" t="s">
        <v>28</v>
      </c>
      <c r="Y3892" t="s">
        <v>29</v>
      </c>
    </row>
    <row r="3893" spans="1:25" x14ac:dyDescent="0.45">
      <c r="A3893" t="s">
        <v>335</v>
      </c>
      <c r="B3893" t="s">
        <v>344</v>
      </c>
      <c r="C3893">
        <v>2494</v>
      </c>
      <c r="D3893" t="s">
        <v>364</v>
      </c>
      <c r="E3893" t="s">
        <v>305</v>
      </c>
      <c r="F3893">
        <v>2013</v>
      </c>
      <c r="G3893">
        <v>247</v>
      </c>
      <c r="H3893">
        <v>247</v>
      </c>
      <c r="I3893">
        <v>3705</v>
      </c>
      <c r="O3893">
        <v>9.2870000000000008</v>
      </c>
      <c r="P3893">
        <v>0.317</v>
      </c>
      <c r="Q3893">
        <v>58620.3</v>
      </c>
      <c r="R3893" t="s">
        <v>923</v>
      </c>
      <c r="S3893" t="s">
        <v>34</v>
      </c>
      <c r="T3893" t="s">
        <v>28</v>
      </c>
      <c r="Y3893" t="s">
        <v>29</v>
      </c>
    </row>
    <row r="3894" spans="1:25" x14ac:dyDescent="0.45">
      <c r="A3894" t="s">
        <v>335</v>
      </c>
      <c r="B3894" t="s">
        <v>344</v>
      </c>
      <c r="C3894">
        <v>2494</v>
      </c>
      <c r="D3894" t="s">
        <v>364</v>
      </c>
      <c r="E3894" t="s">
        <v>305</v>
      </c>
      <c r="F3894">
        <v>2014</v>
      </c>
      <c r="G3894">
        <v>14</v>
      </c>
      <c r="H3894">
        <v>9.6</v>
      </c>
      <c r="I3894">
        <v>144</v>
      </c>
      <c r="O3894">
        <v>0.371</v>
      </c>
      <c r="P3894">
        <v>0.31690000000000002</v>
      </c>
      <c r="Q3894">
        <v>2338.6</v>
      </c>
      <c r="R3894" t="s">
        <v>923</v>
      </c>
      <c r="S3894" t="s">
        <v>34</v>
      </c>
      <c r="T3894" t="s">
        <v>28</v>
      </c>
      <c r="Y3894" t="s">
        <v>29</v>
      </c>
    </row>
    <row r="3895" spans="1:25" x14ac:dyDescent="0.45">
      <c r="A3895" t="s">
        <v>335</v>
      </c>
      <c r="B3895" t="s">
        <v>344</v>
      </c>
      <c r="C3895">
        <v>2494</v>
      </c>
      <c r="D3895" t="s">
        <v>364</v>
      </c>
      <c r="E3895" t="s">
        <v>305</v>
      </c>
      <c r="F3895">
        <v>2015</v>
      </c>
      <c r="G3895">
        <v>44</v>
      </c>
      <c r="H3895">
        <v>32.4</v>
      </c>
      <c r="I3895">
        <v>486</v>
      </c>
      <c r="O3895">
        <v>1.177</v>
      </c>
      <c r="P3895">
        <v>0.317</v>
      </c>
      <c r="Q3895">
        <v>7425.6</v>
      </c>
      <c r="R3895" t="s">
        <v>923</v>
      </c>
      <c r="S3895" t="s">
        <v>34</v>
      </c>
      <c r="T3895" t="s">
        <v>28</v>
      </c>
      <c r="Y3895" t="s">
        <v>30</v>
      </c>
    </row>
    <row r="3896" spans="1:25" x14ac:dyDescent="0.45">
      <c r="A3896" t="s">
        <v>335</v>
      </c>
      <c r="B3896" t="s">
        <v>344</v>
      </c>
      <c r="C3896">
        <v>2494</v>
      </c>
      <c r="D3896" t="s">
        <v>364</v>
      </c>
      <c r="E3896" t="s">
        <v>305</v>
      </c>
      <c r="F3896">
        <v>2016</v>
      </c>
      <c r="G3896">
        <v>54</v>
      </c>
      <c r="H3896">
        <v>40.299999999999997</v>
      </c>
      <c r="I3896">
        <v>604.5</v>
      </c>
      <c r="O3896">
        <v>1.5580000000000001</v>
      </c>
      <c r="P3896">
        <v>0.317</v>
      </c>
      <c r="Q3896">
        <v>9823</v>
      </c>
      <c r="R3896" t="s">
        <v>923</v>
      </c>
      <c r="S3896" t="s">
        <v>34</v>
      </c>
      <c r="T3896" t="s">
        <v>28</v>
      </c>
      <c r="Y3896" t="s">
        <v>30</v>
      </c>
    </row>
    <row r="3897" spans="1:25" x14ac:dyDescent="0.45">
      <c r="A3897" t="s">
        <v>335</v>
      </c>
      <c r="B3897" t="s">
        <v>344</v>
      </c>
      <c r="C3897">
        <v>2494</v>
      </c>
      <c r="D3897" t="s">
        <v>364</v>
      </c>
      <c r="E3897" t="s">
        <v>305</v>
      </c>
      <c r="F3897">
        <v>2017</v>
      </c>
      <c r="G3897">
        <v>34</v>
      </c>
      <c r="H3897">
        <v>23.1</v>
      </c>
      <c r="I3897">
        <v>346.5</v>
      </c>
      <c r="O3897">
        <v>1.1259999999999999</v>
      </c>
      <c r="P3897">
        <v>0.42970000000000003</v>
      </c>
      <c r="Q3897">
        <v>5203.8999999999996</v>
      </c>
      <c r="R3897" t="s">
        <v>923</v>
      </c>
      <c r="S3897" t="s">
        <v>34</v>
      </c>
      <c r="T3897" t="s">
        <v>28</v>
      </c>
      <c r="Y3897" t="s">
        <v>30</v>
      </c>
    </row>
    <row r="3898" spans="1:25" x14ac:dyDescent="0.45">
      <c r="A3898" t="s">
        <v>335</v>
      </c>
      <c r="B3898" t="s">
        <v>344</v>
      </c>
      <c r="C3898">
        <v>2494</v>
      </c>
      <c r="D3898" t="s">
        <v>364</v>
      </c>
      <c r="E3898" t="s">
        <v>305</v>
      </c>
      <c r="F3898">
        <v>2018</v>
      </c>
      <c r="G3898">
        <v>89</v>
      </c>
      <c r="H3898">
        <v>68.2</v>
      </c>
      <c r="I3898">
        <v>1023</v>
      </c>
      <c r="O3898">
        <v>2.7410000000000001</v>
      </c>
      <c r="P3898">
        <v>0.32090000000000002</v>
      </c>
      <c r="Q3898">
        <v>17081.900000000001</v>
      </c>
      <c r="R3898" t="s">
        <v>923</v>
      </c>
      <c r="S3898" t="s">
        <v>34</v>
      </c>
      <c r="T3898" t="s">
        <v>28</v>
      </c>
      <c r="Y3898" t="s">
        <v>30</v>
      </c>
    </row>
    <row r="3899" spans="1:25" x14ac:dyDescent="0.45">
      <c r="A3899" t="s">
        <v>335</v>
      </c>
      <c r="B3899" t="s">
        <v>344</v>
      </c>
      <c r="C3899">
        <v>2494</v>
      </c>
      <c r="D3899" t="s">
        <v>364</v>
      </c>
      <c r="E3899" t="s">
        <v>305</v>
      </c>
      <c r="F3899">
        <v>2019</v>
      </c>
      <c r="G3899">
        <v>11</v>
      </c>
      <c r="H3899">
        <v>6.7</v>
      </c>
      <c r="I3899">
        <v>100.5</v>
      </c>
      <c r="O3899">
        <v>0.247</v>
      </c>
      <c r="P3899">
        <v>0.3211</v>
      </c>
      <c r="Q3899">
        <v>1538.5</v>
      </c>
      <c r="R3899" t="s">
        <v>923</v>
      </c>
      <c r="S3899" t="s">
        <v>34</v>
      </c>
      <c r="T3899" t="s">
        <v>28</v>
      </c>
      <c r="Y3899" t="s">
        <v>30</v>
      </c>
    </row>
    <row r="3900" spans="1:25" x14ac:dyDescent="0.45">
      <c r="A3900" t="s">
        <v>335</v>
      </c>
      <c r="B3900" t="s">
        <v>344</v>
      </c>
      <c r="C3900">
        <v>2494</v>
      </c>
      <c r="D3900" t="s">
        <v>364</v>
      </c>
      <c r="E3900" t="s">
        <v>305</v>
      </c>
      <c r="F3900">
        <v>2020</v>
      </c>
      <c r="G3900">
        <v>63</v>
      </c>
      <c r="H3900">
        <v>41.2</v>
      </c>
      <c r="I3900">
        <v>618</v>
      </c>
      <c r="O3900">
        <v>1.64</v>
      </c>
      <c r="P3900">
        <v>0.32119999999999999</v>
      </c>
      <c r="Q3900">
        <v>10217.1</v>
      </c>
      <c r="R3900" t="s">
        <v>923</v>
      </c>
      <c r="S3900" t="s">
        <v>34</v>
      </c>
      <c r="T3900" t="s">
        <v>28</v>
      </c>
      <c r="Y3900" t="s">
        <v>30</v>
      </c>
    </row>
    <row r="3901" spans="1:25" x14ac:dyDescent="0.45">
      <c r="A3901" t="s">
        <v>335</v>
      </c>
      <c r="B3901" t="s">
        <v>344</v>
      </c>
      <c r="C3901">
        <v>2494</v>
      </c>
      <c r="D3901" t="s">
        <v>364</v>
      </c>
      <c r="E3901" t="s">
        <v>305</v>
      </c>
      <c r="F3901">
        <v>2021</v>
      </c>
      <c r="G3901">
        <v>65</v>
      </c>
      <c r="H3901">
        <v>47.8</v>
      </c>
      <c r="I3901">
        <v>687</v>
      </c>
      <c r="M3901">
        <v>661.2</v>
      </c>
      <c r="N3901">
        <v>5.8900000000000001E-2</v>
      </c>
      <c r="O3901">
        <v>1.8</v>
      </c>
      <c r="P3901">
        <v>0.32119999999999999</v>
      </c>
      <c r="Q3901">
        <v>11213.9</v>
      </c>
      <c r="R3901" t="s">
        <v>923</v>
      </c>
      <c r="S3901" t="s">
        <v>34</v>
      </c>
      <c r="T3901" t="s">
        <v>28</v>
      </c>
      <c r="Y3901" t="s">
        <v>70</v>
      </c>
    </row>
    <row r="3902" spans="1:25" x14ac:dyDescent="0.45">
      <c r="A3902" t="s">
        <v>335</v>
      </c>
      <c r="B3902" t="s">
        <v>344</v>
      </c>
      <c r="C3902">
        <v>2494</v>
      </c>
      <c r="D3902" t="s">
        <v>364</v>
      </c>
      <c r="E3902" t="s">
        <v>305</v>
      </c>
      <c r="F3902">
        <v>2022</v>
      </c>
      <c r="G3902">
        <v>67</v>
      </c>
      <c r="H3902">
        <v>51.3</v>
      </c>
      <c r="I3902">
        <v>812.2</v>
      </c>
      <c r="M3902">
        <v>795.5</v>
      </c>
      <c r="N3902">
        <v>6.13E-2</v>
      </c>
      <c r="O3902">
        <v>2.2229999999999999</v>
      </c>
      <c r="P3902">
        <v>0.34050000000000002</v>
      </c>
      <c r="Q3902">
        <v>12823.1</v>
      </c>
      <c r="R3902" t="s">
        <v>923</v>
      </c>
      <c r="S3902" t="s">
        <v>34</v>
      </c>
      <c r="T3902" t="s">
        <v>28</v>
      </c>
      <c r="Y3902" t="s">
        <v>70</v>
      </c>
    </row>
    <row r="3903" spans="1:25" x14ac:dyDescent="0.45">
      <c r="A3903" t="s">
        <v>335</v>
      </c>
      <c r="B3903" t="s">
        <v>344</v>
      </c>
      <c r="C3903">
        <v>2494</v>
      </c>
      <c r="D3903" t="s">
        <v>364</v>
      </c>
      <c r="E3903" t="s">
        <v>305</v>
      </c>
      <c r="F3903">
        <v>2023</v>
      </c>
      <c r="G3903">
        <v>56</v>
      </c>
      <c r="H3903">
        <v>37.700000000000003</v>
      </c>
      <c r="I3903">
        <v>586</v>
      </c>
      <c r="M3903">
        <v>595.1</v>
      </c>
      <c r="N3903">
        <v>5.8900000000000001E-2</v>
      </c>
      <c r="O3903">
        <v>1.5589999999999999</v>
      </c>
      <c r="P3903">
        <v>0.309</v>
      </c>
      <c r="Q3903">
        <v>10086.5</v>
      </c>
      <c r="R3903" t="s">
        <v>923</v>
      </c>
      <c r="S3903" t="s">
        <v>34</v>
      </c>
      <c r="T3903" t="s">
        <v>28</v>
      </c>
      <c r="Y3903" t="s">
        <v>70</v>
      </c>
    </row>
    <row r="3904" spans="1:25" x14ac:dyDescent="0.45">
      <c r="A3904" t="s">
        <v>335</v>
      </c>
      <c r="B3904" t="s">
        <v>344</v>
      </c>
      <c r="C3904">
        <v>2494</v>
      </c>
      <c r="D3904" t="s">
        <v>364</v>
      </c>
      <c r="E3904" t="s">
        <v>305</v>
      </c>
      <c r="F3904">
        <v>2024</v>
      </c>
      <c r="G3904">
        <v>10</v>
      </c>
      <c r="H3904">
        <v>5.4</v>
      </c>
      <c r="I3904">
        <v>90</v>
      </c>
      <c r="M3904">
        <v>88.3</v>
      </c>
      <c r="N3904">
        <v>5.8999999999999997E-2</v>
      </c>
      <c r="O3904">
        <v>0.22900000000000001</v>
      </c>
      <c r="P3904">
        <v>0.30499999999999999</v>
      </c>
      <c r="Q3904">
        <v>1499.6</v>
      </c>
      <c r="R3904" t="s">
        <v>923</v>
      </c>
      <c r="S3904" t="s">
        <v>34</v>
      </c>
      <c r="T3904" t="s">
        <v>28</v>
      </c>
      <c r="Y3904" t="s">
        <v>70</v>
      </c>
    </row>
    <row r="3905" spans="1:25" x14ac:dyDescent="0.45">
      <c r="A3905" t="s">
        <v>335</v>
      </c>
      <c r="B3905" t="s">
        <v>344</v>
      </c>
      <c r="C3905">
        <v>2494</v>
      </c>
      <c r="D3905" t="s">
        <v>365</v>
      </c>
      <c r="E3905" t="s">
        <v>305</v>
      </c>
      <c r="F3905">
        <v>2009</v>
      </c>
      <c r="G3905">
        <v>63</v>
      </c>
      <c r="H3905">
        <v>63</v>
      </c>
      <c r="I3905">
        <v>945</v>
      </c>
      <c r="O3905">
        <v>0.17199999999999999</v>
      </c>
      <c r="P3905">
        <v>0.32500000000000001</v>
      </c>
      <c r="Q3905">
        <v>1060.5</v>
      </c>
      <c r="R3905" t="s">
        <v>923</v>
      </c>
      <c r="S3905" t="s">
        <v>34</v>
      </c>
      <c r="T3905" t="s">
        <v>28</v>
      </c>
      <c r="Y3905" t="s">
        <v>29</v>
      </c>
    </row>
    <row r="3906" spans="1:25" x14ac:dyDescent="0.45">
      <c r="A3906" t="s">
        <v>335</v>
      </c>
      <c r="B3906" t="s">
        <v>344</v>
      </c>
      <c r="C3906">
        <v>2494</v>
      </c>
      <c r="D3906" t="s">
        <v>365</v>
      </c>
      <c r="E3906" t="s">
        <v>305</v>
      </c>
      <c r="F3906">
        <v>2010</v>
      </c>
      <c r="G3906">
        <v>164</v>
      </c>
      <c r="H3906">
        <v>164</v>
      </c>
      <c r="I3906">
        <v>2460</v>
      </c>
      <c r="O3906">
        <v>5.2610000000000001</v>
      </c>
      <c r="P3906">
        <v>0.32729999999999998</v>
      </c>
      <c r="Q3906">
        <v>32154</v>
      </c>
      <c r="R3906" t="s">
        <v>923</v>
      </c>
      <c r="S3906" t="s">
        <v>34</v>
      </c>
      <c r="T3906" t="s">
        <v>28</v>
      </c>
      <c r="Y3906" t="s">
        <v>29</v>
      </c>
    </row>
    <row r="3907" spans="1:25" x14ac:dyDescent="0.45">
      <c r="A3907" t="s">
        <v>335</v>
      </c>
      <c r="B3907" t="s">
        <v>344</v>
      </c>
      <c r="C3907">
        <v>2494</v>
      </c>
      <c r="D3907" t="s">
        <v>365</v>
      </c>
      <c r="E3907" t="s">
        <v>305</v>
      </c>
      <c r="F3907">
        <v>2011</v>
      </c>
      <c r="G3907">
        <v>91</v>
      </c>
      <c r="H3907">
        <v>91</v>
      </c>
      <c r="I3907">
        <v>1365</v>
      </c>
      <c r="O3907">
        <v>2.9350000000000001</v>
      </c>
      <c r="P3907">
        <v>0.32500000000000001</v>
      </c>
      <c r="Q3907">
        <v>18065.900000000001</v>
      </c>
      <c r="R3907" t="s">
        <v>923</v>
      </c>
      <c r="S3907" t="s">
        <v>34</v>
      </c>
      <c r="T3907" t="s">
        <v>28</v>
      </c>
      <c r="Y3907" t="s">
        <v>29</v>
      </c>
    </row>
    <row r="3908" spans="1:25" x14ac:dyDescent="0.45">
      <c r="A3908" t="s">
        <v>335</v>
      </c>
      <c r="B3908" t="s">
        <v>344</v>
      </c>
      <c r="C3908">
        <v>2494</v>
      </c>
      <c r="D3908" t="s">
        <v>365</v>
      </c>
      <c r="E3908" t="s">
        <v>305</v>
      </c>
      <c r="F3908">
        <v>2012</v>
      </c>
      <c r="G3908">
        <v>139</v>
      </c>
      <c r="H3908">
        <v>139</v>
      </c>
      <c r="I3908">
        <v>2085</v>
      </c>
      <c r="O3908">
        <v>4.5359999999999996</v>
      </c>
      <c r="P3908">
        <v>0.317</v>
      </c>
      <c r="Q3908">
        <v>28631.1</v>
      </c>
      <c r="R3908" t="s">
        <v>923</v>
      </c>
      <c r="S3908" t="s">
        <v>34</v>
      </c>
      <c r="T3908" t="s">
        <v>28</v>
      </c>
      <c r="Y3908" t="s">
        <v>29</v>
      </c>
    </row>
    <row r="3909" spans="1:25" x14ac:dyDescent="0.45">
      <c r="A3909" t="s">
        <v>335</v>
      </c>
      <c r="B3909" t="s">
        <v>344</v>
      </c>
      <c r="C3909">
        <v>2494</v>
      </c>
      <c r="D3909" t="s">
        <v>365</v>
      </c>
      <c r="E3909" t="s">
        <v>305</v>
      </c>
      <c r="F3909">
        <v>2013</v>
      </c>
      <c r="G3909">
        <v>250</v>
      </c>
      <c r="H3909">
        <v>250</v>
      </c>
      <c r="I3909">
        <v>3750</v>
      </c>
      <c r="O3909">
        <v>9.407</v>
      </c>
      <c r="P3909">
        <v>0.317</v>
      </c>
      <c r="Q3909">
        <v>59375.8</v>
      </c>
      <c r="R3909" t="s">
        <v>923</v>
      </c>
      <c r="S3909" t="s">
        <v>34</v>
      </c>
      <c r="T3909" t="s">
        <v>28</v>
      </c>
      <c r="Y3909" t="s">
        <v>29</v>
      </c>
    </row>
    <row r="3910" spans="1:25" x14ac:dyDescent="0.45">
      <c r="A3910" t="s">
        <v>335</v>
      </c>
      <c r="B3910" t="s">
        <v>344</v>
      </c>
      <c r="C3910">
        <v>2494</v>
      </c>
      <c r="D3910" t="s">
        <v>365</v>
      </c>
      <c r="E3910" t="s">
        <v>305</v>
      </c>
      <c r="F3910">
        <v>2014</v>
      </c>
      <c r="G3910">
        <v>23</v>
      </c>
      <c r="H3910">
        <v>14.5</v>
      </c>
      <c r="I3910">
        <v>217.5</v>
      </c>
      <c r="O3910">
        <v>0.57299999999999995</v>
      </c>
      <c r="P3910">
        <v>0.317</v>
      </c>
      <c r="Q3910">
        <v>3612.2</v>
      </c>
      <c r="R3910" t="s">
        <v>923</v>
      </c>
      <c r="S3910" t="s">
        <v>34</v>
      </c>
      <c r="T3910" t="s">
        <v>28</v>
      </c>
      <c r="Y3910" t="s">
        <v>29</v>
      </c>
    </row>
    <row r="3911" spans="1:25" x14ac:dyDescent="0.45">
      <c r="A3911" t="s">
        <v>335</v>
      </c>
      <c r="B3911" t="s">
        <v>344</v>
      </c>
      <c r="C3911">
        <v>2494</v>
      </c>
      <c r="D3911" t="s">
        <v>365</v>
      </c>
      <c r="E3911" t="s">
        <v>305</v>
      </c>
      <c r="F3911">
        <v>2015</v>
      </c>
      <c r="G3911">
        <v>64</v>
      </c>
      <c r="H3911">
        <v>46.9</v>
      </c>
      <c r="I3911">
        <v>703.5</v>
      </c>
      <c r="O3911">
        <v>1.6990000000000001</v>
      </c>
      <c r="P3911">
        <v>0.31690000000000002</v>
      </c>
      <c r="Q3911">
        <v>10724.4</v>
      </c>
      <c r="R3911" t="s">
        <v>923</v>
      </c>
      <c r="S3911" t="s">
        <v>34</v>
      </c>
      <c r="T3911" t="s">
        <v>28</v>
      </c>
      <c r="Y3911" t="s">
        <v>30</v>
      </c>
    </row>
    <row r="3912" spans="1:25" x14ac:dyDescent="0.45">
      <c r="A3912" t="s">
        <v>335</v>
      </c>
      <c r="B3912" t="s">
        <v>344</v>
      </c>
      <c r="C3912">
        <v>2494</v>
      </c>
      <c r="D3912" t="s">
        <v>365</v>
      </c>
      <c r="E3912" t="s">
        <v>305</v>
      </c>
      <c r="F3912">
        <v>2016</v>
      </c>
      <c r="G3912">
        <v>64</v>
      </c>
      <c r="H3912">
        <v>50.3</v>
      </c>
      <c r="I3912">
        <v>754.5</v>
      </c>
      <c r="O3912">
        <v>1.9239999999999999</v>
      </c>
      <c r="P3912">
        <v>0.317</v>
      </c>
      <c r="Q3912">
        <v>12135.2</v>
      </c>
      <c r="R3912" t="s">
        <v>923</v>
      </c>
      <c r="S3912" t="s">
        <v>34</v>
      </c>
      <c r="T3912" t="s">
        <v>28</v>
      </c>
      <c r="Y3912" t="s">
        <v>30</v>
      </c>
    </row>
    <row r="3913" spans="1:25" x14ac:dyDescent="0.45">
      <c r="A3913" t="s">
        <v>335</v>
      </c>
      <c r="B3913" t="s">
        <v>344</v>
      </c>
      <c r="C3913">
        <v>2494</v>
      </c>
      <c r="D3913" t="s">
        <v>365</v>
      </c>
      <c r="E3913" t="s">
        <v>305</v>
      </c>
      <c r="F3913">
        <v>2017</v>
      </c>
      <c r="G3913">
        <v>22</v>
      </c>
      <c r="H3913">
        <v>12.9</v>
      </c>
      <c r="I3913">
        <v>193.5</v>
      </c>
      <c r="O3913">
        <v>0.72399999999999998</v>
      </c>
      <c r="P3913">
        <v>0.52569999999999995</v>
      </c>
      <c r="Q3913">
        <v>2872.2</v>
      </c>
      <c r="R3913" t="s">
        <v>923</v>
      </c>
      <c r="S3913" t="s">
        <v>34</v>
      </c>
      <c r="T3913" t="s">
        <v>28</v>
      </c>
      <c r="Y3913" t="s">
        <v>30</v>
      </c>
    </row>
    <row r="3914" spans="1:25" x14ac:dyDescent="0.45">
      <c r="A3914" t="s">
        <v>335</v>
      </c>
      <c r="B3914" t="s">
        <v>344</v>
      </c>
      <c r="C3914">
        <v>2494</v>
      </c>
      <c r="D3914" t="s">
        <v>365</v>
      </c>
      <c r="E3914" t="s">
        <v>305</v>
      </c>
      <c r="F3914">
        <v>2018</v>
      </c>
      <c r="G3914">
        <v>112</v>
      </c>
      <c r="H3914">
        <v>87.6</v>
      </c>
      <c r="I3914">
        <v>1314</v>
      </c>
      <c r="O3914">
        <v>3.528</v>
      </c>
      <c r="P3914">
        <v>0.32090000000000002</v>
      </c>
      <c r="Q3914">
        <v>21988.7</v>
      </c>
      <c r="R3914" t="s">
        <v>923</v>
      </c>
      <c r="S3914" t="s">
        <v>34</v>
      </c>
      <c r="T3914" t="s">
        <v>28</v>
      </c>
      <c r="Y3914" t="s">
        <v>30</v>
      </c>
    </row>
    <row r="3915" spans="1:25" x14ac:dyDescent="0.45">
      <c r="A3915" t="s">
        <v>335</v>
      </c>
      <c r="B3915" t="s">
        <v>344</v>
      </c>
      <c r="C3915">
        <v>2494</v>
      </c>
      <c r="D3915" t="s">
        <v>365</v>
      </c>
      <c r="E3915" t="s">
        <v>305</v>
      </c>
      <c r="F3915">
        <v>2019</v>
      </c>
      <c r="G3915">
        <v>38</v>
      </c>
      <c r="H3915">
        <v>25.7</v>
      </c>
      <c r="I3915">
        <v>385.5</v>
      </c>
      <c r="O3915">
        <v>0.95</v>
      </c>
      <c r="P3915">
        <v>0.3211</v>
      </c>
      <c r="Q3915">
        <v>5917.2</v>
      </c>
      <c r="R3915" t="s">
        <v>923</v>
      </c>
      <c r="S3915" t="s">
        <v>34</v>
      </c>
      <c r="T3915" t="s">
        <v>28</v>
      </c>
      <c r="Y3915" t="s">
        <v>30</v>
      </c>
    </row>
    <row r="3916" spans="1:25" x14ac:dyDescent="0.45">
      <c r="A3916" t="s">
        <v>335</v>
      </c>
      <c r="B3916" t="s">
        <v>344</v>
      </c>
      <c r="C3916">
        <v>2494</v>
      </c>
      <c r="D3916" t="s">
        <v>365</v>
      </c>
      <c r="E3916" t="s">
        <v>305</v>
      </c>
      <c r="F3916">
        <v>2020</v>
      </c>
      <c r="G3916">
        <v>47</v>
      </c>
      <c r="H3916">
        <v>30</v>
      </c>
      <c r="I3916">
        <v>450</v>
      </c>
      <c r="O3916">
        <v>1.1930000000000001</v>
      </c>
      <c r="P3916">
        <v>0.3211</v>
      </c>
      <c r="Q3916">
        <v>7431.6</v>
      </c>
      <c r="R3916" t="s">
        <v>923</v>
      </c>
      <c r="S3916" t="s">
        <v>34</v>
      </c>
      <c r="T3916" t="s">
        <v>28</v>
      </c>
      <c r="Y3916" t="s">
        <v>30</v>
      </c>
    </row>
    <row r="3917" spans="1:25" x14ac:dyDescent="0.45">
      <c r="A3917" t="s">
        <v>335</v>
      </c>
      <c r="B3917" t="s">
        <v>344</v>
      </c>
      <c r="C3917">
        <v>2494</v>
      </c>
      <c r="D3917" t="s">
        <v>365</v>
      </c>
      <c r="E3917" t="s">
        <v>305</v>
      </c>
      <c r="F3917">
        <v>2021</v>
      </c>
      <c r="G3917">
        <v>60</v>
      </c>
      <c r="H3917">
        <v>43.9</v>
      </c>
      <c r="I3917">
        <v>625.70000000000005</v>
      </c>
      <c r="M3917">
        <v>606.5</v>
      </c>
      <c r="N3917">
        <v>5.8999999999999997E-2</v>
      </c>
      <c r="O3917">
        <v>1.65</v>
      </c>
      <c r="P3917">
        <v>0.32100000000000001</v>
      </c>
      <c r="Q3917">
        <v>10280.799999999999</v>
      </c>
      <c r="R3917" t="s">
        <v>923</v>
      </c>
      <c r="S3917" t="s">
        <v>34</v>
      </c>
      <c r="T3917" t="s">
        <v>28</v>
      </c>
      <c r="Y3917" t="s">
        <v>70</v>
      </c>
    </row>
    <row r="3918" spans="1:25" x14ac:dyDescent="0.45">
      <c r="A3918" t="s">
        <v>335</v>
      </c>
      <c r="B3918" t="s">
        <v>344</v>
      </c>
      <c r="C3918">
        <v>2494</v>
      </c>
      <c r="D3918" t="s">
        <v>365</v>
      </c>
      <c r="E3918" t="s">
        <v>305</v>
      </c>
      <c r="F3918">
        <v>2022</v>
      </c>
      <c r="G3918">
        <v>84</v>
      </c>
      <c r="H3918">
        <v>59</v>
      </c>
      <c r="I3918">
        <v>948.8</v>
      </c>
      <c r="M3918">
        <v>877.3</v>
      </c>
      <c r="N3918">
        <v>5.8999999999999997E-2</v>
      </c>
      <c r="O3918">
        <v>2.387</v>
      </c>
      <c r="P3918">
        <v>0.32090000000000002</v>
      </c>
      <c r="Q3918">
        <v>14877.3</v>
      </c>
      <c r="R3918" t="s">
        <v>923</v>
      </c>
      <c r="S3918" t="s">
        <v>34</v>
      </c>
      <c r="T3918" t="s">
        <v>28</v>
      </c>
      <c r="Y3918" t="s">
        <v>70</v>
      </c>
    </row>
    <row r="3919" spans="1:25" x14ac:dyDescent="0.45">
      <c r="A3919" t="s">
        <v>335</v>
      </c>
      <c r="B3919" t="s">
        <v>344</v>
      </c>
      <c r="C3919">
        <v>2494</v>
      </c>
      <c r="D3919" t="s">
        <v>365</v>
      </c>
      <c r="E3919" t="s">
        <v>305</v>
      </c>
      <c r="F3919">
        <v>2023</v>
      </c>
      <c r="G3919">
        <v>41</v>
      </c>
      <c r="H3919">
        <v>27</v>
      </c>
      <c r="I3919">
        <v>447.6</v>
      </c>
      <c r="M3919">
        <v>455.4</v>
      </c>
      <c r="N3919">
        <v>5.8999999999999997E-2</v>
      </c>
      <c r="O3919">
        <v>1.2030000000000001</v>
      </c>
      <c r="P3919">
        <v>0.31130000000000002</v>
      </c>
      <c r="Q3919">
        <v>7715.5</v>
      </c>
      <c r="R3919" t="s">
        <v>923</v>
      </c>
      <c r="S3919" t="s">
        <v>34</v>
      </c>
      <c r="T3919" t="s">
        <v>28</v>
      </c>
      <c r="Y3919" t="s">
        <v>70</v>
      </c>
    </row>
    <row r="3920" spans="1:25" x14ac:dyDescent="0.45">
      <c r="A3920" t="s">
        <v>335</v>
      </c>
      <c r="B3920" t="s">
        <v>344</v>
      </c>
      <c r="C3920">
        <v>2494</v>
      </c>
      <c r="D3920" t="s">
        <v>365</v>
      </c>
      <c r="E3920" t="s">
        <v>305</v>
      </c>
      <c r="F3920">
        <v>2024</v>
      </c>
      <c r="G3920">
        <v>43</v>
      </c>
      <c r="H3920">
        <v>37.700000000000003</v>
      </c>
      <c r="I3920">
        <v>598.1</v>
      </c>
      <c r="M3920">
        <v>613.29999999999995</v>
      </c>
      <c r="N3920">
        <v>5.8999999999999997E-2</v>
      </c>
      <c r="O3920">
        <v>1.5860000000000001</v>
      </c>
      <c r="P3920">
        <v>0.30499999999999999</v>
      </c>
      <c r="Q3920">
        <v>10397.4</v>
      </c>
      <c r="R3920" t="s">
        <v>923</v>
      </c>
      <c r="S3920" t="s">
        <v>34</v>
      </c>
      <c r="T3920" t="s">
        <v>28</v>
      </c>
      <c r="Y3920" t="s">
        <v>70</v>
      </c>
    </row>
    <row r="3921" spans="1:25" x14ac:dyDescent="0.45">
      <c r="A3921" t="s">
        <v>335</v>
      </c>
      <c r="B3921" t="s">
        <v>344</v>
      </c>
      <c r="C3921">
        <v>2494</v>
      </c>
      <c r="D3921" t="s">
        <v>366</v>
      </c>
      <c r="E3921" t="s">
        <v>305</v>
      </c>
      <c r="F3921">
        <v>2009</v>
      </c>
      <c r="G3921">
        <v>70</v>
      </c>
      <c r="H3921">
        <v>70</v>
      </c>
      <c r="I3921">
        <v>1050</v>
      </c>
      <c r="O3921">
        <v>0.17199999999999999</v>
      </c>
      <c r="P3921">
        <v>0.32500000000000001</v>
      </c>
      <c r="Q3921">
        <v>1060.5</v>
      </c>
      <c r="R3921" t="s">
        <v>923</v>
      </c>
      <c r="S3921" t="s">
        <v>34</v>
      </c>
      <c r="T3921" t="s">
        <v>28</v>
      </c>
      <c r="Y3921" t="s">
        <v>29</v>
      </c>
    </row>
    <row r="3922" spans="1:25" x14ac:dyDescent="0.45">
      <c r="A3922" t="s">
        <v>335</v>
      </c>
      <c r="B3922" t="s">
        <v>344</v>
      </c>
      <c r="C3922">
        <v>2494</v>
      </c>
      <c r="D3922" t="s">
        <v>366</v>
      </c>
      <c r="E3922" t="s">
        <v>305</v>
      </c>
      <c r="F3922">
        <v>2010</v>
      </c>
      <c r="G3922">
        <v>84</v>
      </c>
      <c r="H3922">
        <v>84</v>
      </c>
      <c r="I3922">
        <v>1260</v>
      </c>
      <c r="O3922">
        <v>2.6789999999999998</v>
      </c>
      <c r="P3922">
        <v>0.32500000000000001</v>
      </c>
      <c r="Q3922">
        <v>16491.599999999999</v>
      </c>
      <c r="R3922" t="s">
        <v>923</v>
      </c>
      <c r="S3922" t="s">
        <v>34</v>
      </c>
      <c r="T3922" t="s">
        <v>28</v>
      </c>
      <c r="Y3922" t="s">
        <v>29</v>
      </c>
    </row>
    <row r="3923" spans="1:25" x14ac:dyDescent="0.45">
      <c r="A3923" t="s">
        <v>335</v>
      </c>
      <c r="B3923" t="s">
        <v>344</v>
      </c>
      <c r="C3923">
        <v>2494</v>
      </c>
      <c r="D3923" t="s">
        <v>366</v>
      </c>
      <c r="E3923" t="s">
        <v>305</v>
      </c>
      <c r="F3923">
        <v>2011</v>
      </c>
      <c r="G3923">
        <v>84</v>
      </c>
      <c r="H3923">
        <v>84</v>
      </c>
      <c r="I3923">
        <v>1260</v>
      </c>
      <c r="O3923">
        <v>2.8420000000000001</v>
      </c>
      <c r="P3923">
        <v>0.34260000000000002</v>
      </c>
      <c r="Q3923">
        <v>16585.599999999999</v>
      </c>
      <c r="R3923" t="s">
        <v>923</v>
      </c>
      <c r="S3923" t="s">
        <v>34</v>
      </c>
      <c r="T3923" t="s">
        <v>28</v>
      </c>
      <c r="Y3923" t="s">
        <v>29</v>
      </c>
    </row>
    <row r="3924" spans="1:25" x14ac:dyDescent="0.45">
      <c r="A3924" t="s">
        <v>335</v>
      </c>
      <c r="B3924" t="s">
        <v>344</v>
      </c>
      <c r="C3924">
        <v>2494</v>
      </c>
      <c r="D3924" t="s">
        <v>366</v>
      </c>
      <c r="E3924" t="s">
        <v>305</v>
      </c>
      <c r="F3924">
        <v>2012</v>
      </c>
      <c r="G3924">
        <v>137</v>
      </c>
      <c r="H3924">
        <v>137</v>
      </c>
      <c r="I3924">
        <v>2055</v>
      </c>
      <c r="O3924">
        <v>4.7130000000000001</v>
      </c>
      <c r="P3924">
        <v>0.33629999999999999</v>
      </c>
      <c r="Q3924">
        <v>28097.3</v>
      </c>
      <c r="R3924" t="s">
        <v>923</v>
      </c>
      <c r="S3924" t="s">
        <v>34</v>
      </c>
      <c r="T3924" t="s">
        <v>28</v>
      </c>
      <c r="Y3924" t="s">
        <v>29</v>
      </c>
    </row>
    <row r="3925" spans="1:25" x14ac:dyDescent="0.45">
      <c r="A3925" t="s">
        <v>335</v>
      </c>
      <c r="B3925" t="s">
        <v>344</v>
      </c>
      <c r="C3925">
        <v>2494</v>
      </c>
      <c r="D3925" t="s">
        <v>366</v>
      </c>
      <c r="E3925" t="s">
        <v>305</v>
      </c>
      <c r="F3925">
        <v>2013</v>
      </c>
      <c r="G3925">
        <v>255</v>
      </c>
      <c r="H3925">
        <v>255</v>
      </c>
      <c r="I3925">
        <v>3825</v>
      </c>
      <c r="O3925">
        <v>9.5530000000000008</v>
      </c>
      <c r="P3925">
        <v>0.317</v>
      </c>
      <c r="Q3925">
        <v>60298.7</v>
      </c>
      <c r="R3925" t="s">
        <v>923</v>
      </c>
      <c r="S3925" t="s">
        <v>34</v>
      </c>
      <c r="T3925" t="s">
        <v>28</v>
      </c>
      <c r="Y3925" t="s">
        <v>29</v>
      </c>
    </row>
    <row r="3926" spans="1:25" x14ac:dyDescent="0.45">
      <c r="A3926" t="s">
        <v>335</v>
      </c>
      <c r="B3926" t="s">
        <v>344</v>
      </c>
      <c r="C3926">
        <v>2494</v>
      </c>
      <c r="D3926" t="s">
        <v>366</v>
      </c>
      <c r="E3926" t="s">
        <v>305</v>
      </c>
      <c r="F3926">
        <v>2014</v>
      </c>
      <c r="G3926">
        <v>33</v>
      </c>
      <c r="H3926">
        <v>21.2</v>
      </c>
      <c r="I3926">
        <v>318</v>
      </c>
      <c r="O3926">
        <v>0.81599999999999995</v>
      </c>
      <c r="P3926">
        <v>0.31680000000000003</v>
      </c>
      <c r="Q3926">
        <v>5147.7</v>
      </c>
      <c r="R3926" t="s">
        <v>923</v>
      </c>
      <c r="S3926" t="s">
        <v>34</v>
      </c>
      <c r="T3926" t="s">
        <v>28</v>
      </c>
      <c r="Y3926" t="s">
        <v>29</v>
      </c>
    </row>
    <row r="3927" spans="1:25" x14ac:dyDescent="0.45">
      <c r="A3927" t="s">
        <v>335</v>
      </c>
      <c r="B3927" t="s">
        <v>344</v>
      </c>
      <c r="C3927">
        <v>2494</v>
      </c>
      <c r="D3927" t="s">
        <v>366</v>
      </c>
      <c r="E3927" t="s">
        <v>305</v>
      </c>
      <c r="F3927">
        <v>2015</v>
      </c>
      <c r="G3927">
        <v>36</v>
      </c>
      <c r="H3927">
        <v>29.3</v>
      </c>
      <c r="I3927">
        <v>439.5</v>
      </c>
      <c r="O3927">
        <v>1.0620000000000001</v>
      </c>
      <c r="P3927">
        <v>0.317</v>
      </c>
      <c r="Q3927">
        <v>6703.3</v>
      </c>
      <c r="R3927" t="s">
        <v>923</v>
      </c>
      <c r="S3927" t="s">
        <v>34</v>
      </c>
      <c r="T3927" t="s">
        <v>28</v>
      </c>
      <c r="Y3927" t="s">
        <v>30</v>
      </c>
    </row>
    <row r="3928" spans="1:25" x14ac:dyDescent="0.45">
      <c r="A3928" t="s">
        <v>335</v>
      </c>
      <c r="B3928" t="s">
        <v>344</v>
      </c>
      <c r="C3928">
        <v>2494</v>
      </c>
      <c r="D3928" t="s">
        <v>366</v>
      </c>
      <c r="E3928" t="s">
        <v>305</v>
      </c>
      <c r="F3928">
        <v>2016</v>
      </c>
      <c r="G3928">
        <v>38</v>
      </c>
      <c r="H3928">
        <v>28.2</v>
      </c>
      <c r="I3928">
        <v>423</v>
      </c>
      <c r="O3928">
        <v>1.069</v>
      </c>
      <c r="P3928">
        <v>0.31709999999999999</v>
      </c>
      <c r="Q3928">
        <v>6741</v>
      </c>
      <c r="R3928" t="s">
        <v>923</v>
      </c>
      <c r="S3928" t="s">
        <v>34</v>
      </c>
      <c r="T3928" t="s">
        <v>28</v>
      </c>
      <c r="Y3928" t="s">
        <v>30</v>
      </c>
    </row>
    <row r="3929" spans="1:25" x14ac:dyDescent="0.45">
      <c r="A3929" t="s">
        <v>335</v>
      </c>
      <c r="B3929" t="s">
        <v>344</v>
      </c>
      <c r="C3929">
        <v>2494</v>
      </c>
      <c r="D3929" t="s">
        <v>366</v>
      </c>
      <c r="E3929" t="s">
        <v>305</v>
      </c>
      <c r="F3929">
        <v>2017</v>
      </c>
      <c r="G3929">
        <v>23</v>
      </c>
      <c r="H3929">
        <v>16.3</v>
      </c>
      <c r="I3929">
        <v>244.5</v>
      </c>
      <c r="O3929">
        <v>0.83599999999999997</v>
      </c>
      <c r="P3929">
        <v>0.45019999999999999</v>
      </c>
      <c r="Q3929">
        <v>3657.8</v>
      </c>
      <c r="R3929" t="s">
        <v>923</v>
      </c>
      <c r="S3929" t="s">
        <v>34</v>
      </c>
      <c r="T3929" t="s">
        <v>28</v>
      </c>
      <c r="Y3929" t="s">
        <v>30</v>
      </c>
    </row>
    <row r="3930" spans="1:25" x14ac:dyDescent="0.45">
      <c r="A3930" t="s">
        <v>335</v>
      </c>
      <c r="B3930" t="s">
        <v>344</v>
      </c>
      <c r="C3930">
        <v>2494</v>
      </c>
      <c r="D3930" t="s">
        <v>366</v>
      </c>
      <c r="E3930" t="s">
        <v>305</v>
      </c>
      <c r="F3930">
        <v>2018</v>
      </c>
      <c r="G3930">
        <v>75</v>
      </c>
      <c r="H3930">
        <v>55.5</v>
      </c>
      <c r="I3930">
        <v>832.5</v>
      </c>
      <c r="O3930">
        <v>2.2320000000000002</v>
      </c>
      <c r="P3930">
        <v>0.32090000000000002</v>
      </c>
      <c r="Q3930">
        <v>13910.6</v>
      </c>
      <c r="R3930" t="s">
        <v>923</v>
      </c>
      <c r="S3930" t="s">
        <v>34</v>
      </c>
      <c r="T3930" t="s">
        <v>28</v>
      </c>
      <c r="Y3930" t="s">
        <v>30</v>
      </c>
    </row>
    <row r="3931" spans="1:25" x14ac:dyDescent="0.45">
      <c r="A3931" t="s">
        <v>335</v>
      </c>
      <c r="B3931" t="s">
        <v>344</v>
      </c>
      <c r="C3931">
        <v>2494</v>
      </c>
      <c r="D3931" t="s">
        <v>366</v>
      </c>
      <c r="E3931" t="s">
        <v>305</v>
      </c>
      <c r="F3931">
        <v>2019</v>
      </c>
      <c r="G3931">
        <v>18</v>
      </c>
      <c r="H3931">
        <v>11.4</v>
      </c>
      <c r="I3931">
        <v>171</v>
      </c>
      <c r="O3931">
        <v>0.42099999999999999</v>
      </c>
      <c r="P3931">
        <v>0.3211</v>
      </c>
      <c r="Q3931">
        <v>2621</v>
      </c>
      <c r="R3931" t="s">
        <v>923</v>
      </c>
      <c r="S3931" t="s">
        <v>34</v>
      </c>
      <c r="T3931" t="s">
        <v>28</v>
      </c>
      <c r="Y3931" t="s">
        <v>30</v>
      </c>
    </row>
    <row r="3932" spans="1:25" x14ac:dyDescent="0.45">
      <c r="A3932" t="s">
        <v>335</v>
      </c>
      <c r="B3932" t="s">
        <v>344</v>
      </c>
      <c r="C3932">
        <v>2494</v>
      </c>
      <c r="D3932" t="s">
        <v>366</v>
      </c>
      <c r="E3932" t="s">
        <v>305</v>
      </c>
      <c r="F3932">
        <v>2020</v>
      </c>
      <c r="G3932">
        <v>53</v>
      </c>
      <c r="H3932">
        <v>36.9</v>
      </c>
      <c r="I3932">
        <v>553.5</v>
      </c>
      <c r="O3932">
        <v>1.4690000000000001</v>
      </c>
      <c r="P3932">
        <v>0.32129999999999997</v>
      </c>
      <c r="Q3932">
        <v>9146.4</v>
      </c>
      <c r="R3932" t="s">
        <v>923</v>
      </c>
      <c r="S3932" t="s">
        <v>34</v>
      </c>
      <c r="T3932" t="s">
        <v>28</v>
      </c>
      <c r="Y3932" t="s">
        <v>30</v>
      </c>
    </row>
    <row r="3933" spans="1:25" x14ac:dyDescent="0.45">
      <c r="A3933" t="s">
        <v>335</v>
      </c>
      <c r="B3933" t="s">
        <v>344</v>
      </c>
      <c r="C3933">
        <v>2494</v>
      </c>
      <c r="D3933" t="s">
        <v>366</v>
      </c>
      <c r="E3933" t="s">
        <v>305</v>
      </c>
      <c r="F3933">
        <v>2021</v>
      </c>
      <c r="G3933">
        <v>54</v>
      </c>
      <c r="H3933">
        <v>39.700000000000003</v>
      </c>
      <c r="I3933">
        <v>559.29999999999995</v>
      </c>
      <c r="M3933">
        <v>545.9</v>
      </c>
      <c r="N3933">
        <v>5.8999999999999997E-2</v>
      </c>
      <c r="O3933">
        <v>1.4850000000000001</v>
      </c>
      <c r="P3933">
        <v>0.32129999999999997</v>
      </c>
      <c r="Q3933">
        <v>9252</v>
      </c>
      <c r="R3933" t="s">
        <v>923</v>
      </c>
      <c r="S3933" t="s">
        <v>34</v>
      </c>
      <c r="T3933" t="s">
        <v>28</v>
      </c>
      <c r="Y3933" t="s">
        <v>70</v>
      </c>
    </row>
    <row r="3934" spans="1:25" x14ac:dyDescent="0.45">
      <c r="A3934" t="s">
        <v>335</v>
      </c>
      <c r="B3934" t="s">
        <v>344</v>
      </c>
      <c r="C3934">
        <v>2494</v>
      </c>
      <c r="D3934" t="s">
        <v>366</v>
      </c>
      <c r="E3934" t="s">
        <v>305</v>
      </c>
      <c r="F3934">
        <v>2022</v>
      </c>
      <c r="G3934">
        <v>65</v>
      </c>
      <c r="H3934">
        <v>46.6</v>
      </c>
      <c r="I3934">
        <v>690.8</v>
      </c>
      <c r="M3934">
        <v>638.79999999999995</v>
      </c>
      <c r="N3934">
        <v>5.8900000000000001E-2</v>
      </c>
      <c r="O3934">
        <v>1.738</v>
      </c>
      <c r="P3934">
        <v>0.32100000000000001</v>
      </c>
      <c r="Q3934">
        <v>10830.1</v>
      </c>
      <c r="R3934" t="s">
        <v>923</v>
      </c>
      <c r="S3934" t="s">
        <v>34</v>
      </c>
      <c r="T3934" t="s">
        <v>28</v>
      </c>
      <c r="Y3934" t="s">
        <v>70</v>
      </c>
    </row>
    <row r="3935" spans="1:25" x14ac:dyDescent="0.45">
      <c r="A3935" t="s">
        <v>335</v>
      </c>
      <c r="B3935" t="s">
        <v>344</v>
      </c>
      <c r="C3935">
        <v>2494</v>
      </c>
      <c r="D3935" t="s">
        <v>366</v>
      </c>
      <c r="E3935" t="s">
        <v>305</v>
      </c>
      <c r="F3935">
        <v>2023</v>
      </c>
      <c r="G3935">
        <v>39</v>
      </c>
      <c r="H3935">
        <v>23.8</v>
      </c>
      <c r="I3935">
        <v>357.5</v>
      </c>
      <c r="M3935">
        <v>364.1</v>
      </c>
      <c r="N3935">
        <v>5.8999999999999997E-2</v>
      </c>
      <c r="O3935">
        <v>0.96</v>
      </c>
      <c r="P3935">
        <v>0.31</v>
      </c>
      <c r="Q3935">
        <v>6173.9</v>
      </c>
      <c r="R3935" t="s">
        <v>923</v>
      </c>
      <c r="S3935" t="s">
        <v>34</v>
      </c>
      <c r="T3935" t="s">
        <v>28</v>
      </c>
      <c r="Y3935" t="s">
        <v>70</v>
      </c>
    </row>
    <row r="3936" spans="1:25" x14ac:dyDescent="0.45">
      <c r="A3936" t="s">
        <v>335</v>
      </c>
      <c r="B3936" t="s">
        <v>344</v>
      </c>
      <c r="C3936">
        <v>2494</v>
      </c>
      <c r="D3936" t="s">
        <v>366</v>
      </c>
      <c r="E3936" t="s">
        <v>305</v>
      </c>
      <c r="F3936">
        <v>2024</v>
      </c>
      <c r="G3936">
        <v>17</v>
      </c>
      <c r="H3936">
        <v>13.2</v>
      </c>
      <c r="I3936">
        <v>200.8</v>
      </c>
      <c r="M3936">
        <v>204.4</v>
      </c>
      <c r="N3936">
        <v>5.8900000000000001E-2</v>
      </c>
      <c r="O3936">
        <v>0.52800000000000002</v>
      </c>
      <c r="P3936">
        <v>0.30509999999999998</v>
      </c>
      <c r="Q3936">
        <v>3461.7</v>
      </c>
      <c r="R3936" t="s">
        <v>923</v>
      </c>
      <c r="S3936" t="s">
        <v>34</v>
      </c>
      <c r="T3936" t="s">
        <v>28</v>
      </c>
      <c r="Y3936" t="s">
        <v>70</v>
      </c>
    </row>
    <row r="3937" spans="1:25" x14ac:dyDescent="0.45">
      <c r="A3937" t="s">
        <v>335</v>
      </c>
      <c r="B3937" t="s">
        <v>344</v>
      </c>
      <c r="C3937">
        <v>2494</v>
      </c>
      <c r="D3937" t="s">
        <v>367</v>
      </c>
      <c r="E3937" t="s">
        <v>305</v>
      </c>
      <c r="F3937">
        <v>2009</v>
      </c>
      <c r="G3937">
        <v>79</v>
      </c>
      <c r="H3937">
        <v>79</v>
      </c>
      <c r="I3937">
        <v>1185</v>
      </c>
      <c r="O3937">
        <v>0.17199999999999999</v>
      </c>
      <c r="P3937">
        <v>0.32500000000000001</v>
      </c>
      <c r="Q3937">
        <v>1060.5</v>
      </c>
      <c r="R3937" t="s">
        <v>923</v>
      </c>
      <c r="S3937" t="s">
        <v>34</v>
      </c>
      <c r="T3937" t="s">
        <v>28</v>
      </c>
      <c r="Y3937" t="s">
        <v>29</v>
      </c>
    </row>
    <row r="3938" spans="1:25" x14ac:dyDescent="0.45">
      <c r="A3938" t="s">
        <v>335</v>
      </c>
      <c r="B3938" t="s">
        <v>344</v>
      </c>
      <c r="C3938">
        <v>2494</v>
      </c>
      <c r="D3938" t="s">
        <v>367</v>
      </c>
      <c r="E3938" t="s">
        <v>305</v>
      </c>
      <c r="F3938">
        <v>2010</v>
      </c>
      <c r="G3938">
        <v>91</v>
      </c>
      <c r="H3938">
        <v>91</v>
      </c>
      <c r="I3938">
        <v>1365</v>
      </c>
      <c r="O3938">
        <v>2.9020000000000001</v>
      </c>
      <c r="P3938">
        <v>0.32500000000000001</v>
      </c>
      <c r="Q3938">
        <v>17858.3</v>
      </c>
      <c r="R3938" t="s">
        <v>923</v>
      </c>
      <c r="S3938" t="s">
        <v>34</v>
      </c>
      <c r="T3938" t="s">
        <v>28</v>
      </c>
      <c r="Y3938" t="s">
        <v>29</v>
      </c>
    </row>
    <row r="3939" spans="1:25" x14ac:dyDescent="0.45">
      <c r="A3939" t="s">
        <v>335</v>
      </c>
      <c r="B3939" t="s">
        <v>344</v>
      </c>
      <c r="C3939">
        <v>2494</v>
      </c>
      <c r="D3939" t="s">
        <v>367</v>
      </c>
      <c r="E3939" t="s">
        <v>305</v>
      </c>
      <c r="F3939">
        <v>2011</v>
      </c>
      <c r="G3939">
        <v>128</v>
      </c>
      <c r="H3939">
        <v>128</v>
      </c>
      <c r="I3939">
        <v>1920</v>
      </c>
      <c r="O3939">
        <v>4.4589999999999996</v>
      </c>
      <c r="P3939">
        <v>0.35089999999999999</v>
      </c>
      <c r="Q3939">
        <v>25403.200000000001</v>
      </c>
      <c r="R3939" t="s">
        <v>923</v>
      </c>
      <c r="S3939" t="s">
        <v>34</v>
      </c>
      <c r="T3939" t="s">
        <v>28</v>
      </c>
      <c r="Y3939" t="s">
        <v>29</v>
      </c>
    </row>
    <row r="3940" spans="1:25" x14ac:dyDescent="0.45">
      <c r="A3940" t="s">
        <v>335</v>
      </c>
      <c r="B3940" t="s">
        <v>344</v>
      </c>
      <c r="C3940">
        <v>2494</v>
      </c>
      <c r="D3940" t="s">
        <v>367</v>
      </c>
      <c r="E3940" t="s">
        <v>305</v>
      </c>
      <c r="F3940">
        <v>2012</v>
      </c>
      <c r="G3940">
        <v>157</v>
      </c>
      <c r="H3940">
        <v>157</v>
      </c>
      <c r="I3940">
        <v>2355</v>
      </c>
      <c r="O3940">
        <v>5.5529999999999999</v>
      </c>
      <c r="P3940">
        <v>0.34510000000000002</v>
      </c>
      <c r="Q3940">
        <v>32298.5</v>
      </c>
      <c r="R3940" t="s">
        <v>923</v>
      </c>
      <c r="S3940" t="s">
        <v>34</v>
      </c>
      <c r="T3940" t="s">
        <v>28</v>
      </c>
      <c r="Y3940" t="s">
        <v>29</v>
      </c>
    </row>
    <row r="3941" spans="1:25" x14ac:dyDescent="0.45">
      <c r="A3941" t="s">
        <v>335</v>
      </c>
      <c r="B3941" t="s">
        <v>344</v>
      </c>
      <c r="C3941">
        <v>2494</v>
      </c>
      <c r="D3941" t="s">
        <v>367</v>
      </c>
      <c r="E3941" t="s">
        <v>305</v>
      </c>
      <c r="F3941">
        <v>2013</v>
      </c>
      <c r="G3941">
        <v>233</v>
      </c>
      <c r="H3941">
        <v>233</v>
      </c>
      <c r="I3941">
        <v>3495</v>
      </c>
      <c r="O3941">
        <v>8.7509999999999994</v>
      </c>
      <c r="P3941">
        <v>0.317</v>
      </c>
      <c r="Q3941">
        <v>55236.9</v>
      </c>
      <c r="R3941" t="s">
        <v>923</v>
      </c>
      <c r="S3941" t="s">
        <v>34</v>
      </c>
      <c r="T3941" t="s">
        <v>28</v>
      </c>
      <c r="Y3941" t="s">
        <v>29</v>
      </c>
    </row>
    <row r="3942" spans="1:25" x14ac:dyDescent="0.45">
      <c r="A3942" t="s">
        <v>335</v>
      </c>
      <c r="B3942" t="s">
        <v>344</v>
      </c>
      <c r="C3942">
        <v>2494</v>
      </c>
      <c r="D3942" t="s">
        <v>367</v>
      </c>
      <c r="E3942" t="s">
        <v>305</v>
      </c>
      <c r="F3942">
        <v>2014</v>
      </c>
      <c r="G3942">
        <v>26</v>
      </c>
      <c r="H3942">
        <v>17.3</v>
      </c>
      <c r="I3942">
        <v>259.5</v>
      </c>
      <c r="O3942">
        <v>0.68799999999999994</v>
      </c>
      <c r="P3942">
        <v>0.31690000000000002</v>
      </c>
      <c r="Q3942">
        <v>4339.8999999999996</v>
      </c>
      <c r="R3942" t="s">
        <v>923</v>
      </c>
      <c r="S3942" t="s">
        <v>34</v>
      </c>
      <c r="T3942" t="s">
        <v>28</v>
      </c>
      <c r="Y3942" t="s">
        <v>29</v>
      </c>
    </row>
    <row r="3943" spans="1:25" x14ac:dyDescent="0.45">
      <c r="A3943" t="s">
        <v>335</v>
      </c>
      <c r="B3943" t="s">
        <v>344</v>
      </c>
      <c r="C3943">
        <v>2494</v>
      </c>
      <c r="D3943" t="s">
        <v>367</v>
      </c>
      <c r="E3943" t="s">
        <v>305</v>
      </c>
      <c r="F3943">
        <v>2015</v>
      </c>
      <c r="G3943">
        <v>76</v>
      </c>
      <c r="H3943">
        <v>58.4</v>
      </c>
      <c r="I3943">
        <v>876</v>
      </c>
      <c r="O3943">
        <v>2.1139999999999999</v>
      </c>
      <c r="P3943">
        <v>0.31690000000000002</v>
      </c>
      <c r="Q3943">
        <v>13341.9</v>
      </c>
      <c r="R3943" t="s">
        <v>923</v>
      </c>
      <c r="S3943" t="s">
        <v>34</v>
      </c>
      <c r="T3943" t="s">
        <v>28</v>
      </c>
      <c r="Y3943" t="s">
        <v>30</v>
      </c>
    </row>
    <row r="3944" spans="1:25" x14ac:dyDescent="0.45">
      <c r="A3944" t="s">
        <v>335</v>
      </c>
      <c r="B3944" t="s">
        <v>344</v>
      </c>
      <c r="C3944">
        <v>2494</v>
      </c>
      <c r="D3944" t="s">
        <v>367</v>
      </c>
      <c r="E3944" t="s">
        <v>305</v>
      </c>
      <c r="F3944">
        <v>2016</v>
      </c>
      <c r="G3944">
        <v>65</v>
      </c>
      <c r="H3944">
        <v>50.1</v>
      </c>
      <c r="I3944">
        <v>751.5</v>
      </c>
      <c r="O3944">
        <v>1.927</v>
      </c>
      <c r="P3944">
        <v>0.317</v>
      </c>
      <c r="Q3944">
        <v>12153.4</v>
      </c>
      <c r="R3944" t="s">
        <v>923</v>
      </c>
      <c r="S3944" t="s">
        <v>34</v>
      </c>
      <c r="T3944" t="s">
        <v>28</v>
      </c>
      <c r="Y3944" t="s">
        <v>30</v>
      </c>
    </row>
    <row r="3945" spans="1:25" x14ac:dyDescent="0.45">
      <c r="A3945" t="s">
        <v>335</v>
      </c>
      <c r="B3945" t="s">
        <v>344</v>
      </c>
      <c r="C3945">
        <v>2494</v>
      </c>
      <c r="D3945" t="s">
        <v>367</v>
      </c>
      <c r="E3945" t="s">
        <v>305</v>
      </c>
      <c r="F3945">
        <v>2017</v>
      </c>
      <c r="G3945">
        <v>9</v>
      </c>
      <c r="H3945">
        <v>5.9</v>
      </c>
      <c r="I3945">
        <v>88.5</v>
      </c>
      <c r="O3945">
        <v>0.313</v>
      </c>
      <c r="P3945">
        <v>0.48720000000000002</v>
      </c>
      <c r="Q3945">
        <v>1320.2</v>
      </c>
      <c r="R3945" t="s">
        <v>923</v>
      </c>
      <c r="S3945" t="s">
        <v>34</v>
      </c>
      <c r="T3945" t="s">
        <v>28</v>
      </c>
      <c r="Y3945" t="s">
        <v>30</v>
      </c>
    </row>
    <row r="3946" spans="1:25" x14ac:dyDescent="0.45">
      <c r="A3946" t="s">
        <v>335</v>
      </c>
      <c r="B3946" t="s">
        <v>344</v>
      </c>
      <c r="C3946">
        <v>2494</v>
      </c>
      <c r="D3946" t="s">
        <v>367</v>
      </c>
      <c r="E3946" t="s">
        <v>305</v>
      </c>
      <c r="F3946">
        <v>2018</v>
      </c>
      <c r="G3946">
        <v>32</v>
      </c>
      <c r="H3946">
        <v>23.7</v>
      </c>
      <c r="I3946">
        <v>355.5</v>
      </c>
      <c r="O3946">
        <v>0.94399999999999995</v>
      </c>
      <c r="P3946">
        <v>0.32090000000000002</v>
      </c>
      <c r="Q3946">
        <v>5882.8</v>
      </c>
      <c r="R3946" t="s">
        <v>923</v>
      </c>
      <c r="S3946" t="s">
        <v>34</v>
      </c>
      <c r="T3946" t="s">
        <v>28</v>
      </c>
      <c r="Y3946" t="s">
        <v>30</v>
      </c>
    </row>
    <row r="3947" spans="1:25" x14ac:dyDescent="0.45">
      <c r="A3947" t="s">
        <v>335</v>
      </c>
      <c r="B3947" t="s">
        <v>344</v>
      </c>
      <c r="C3947">
        <v>2494</v>
      </c>
      <c r="D3947" t="s">
        <v>367</v>
      </c>
      <c r="E3947" t="s">
        <v>305</v>
      </c>
      <c r="F3947">
        <v>2019</v>
      </c>
      <c r="G3947">
        <v>19</v>
      </c>
      <c r="H3947">
        <v>14.4</v>
      </c>
      <c r="I3947">
        <v>216</v>
      </c>
      <c r="O3947">
        <v>0.53700000000000003</v>
      </c>
      <c r="P3947">
        <v>0.3211</v>
      </c>
      <c r="Q3947">
        <v>3343.4</v>
      </c>
      <c r="R3947" t="s">
        <v>923</v>
      </c>
      <c r="S3947" t="s">
        <v>34</v>
      </c>
      <c r="T3947" t="s">
        <v>28</v>
      </c>
      <c r="Y3947" t="s">
        <v>30</v>
      </c>
    </row>
    <row r="3948" spans="1:25" x14ac:dyDescent="0.45">
      <c r="A3948" t="s">
        <v>335</v>
      </c>
      <c r="B3948" t="s">
        <v>344</v>
      </c>
      <c r="C3948">
        <v>2494</v>
      </c>
      <c r="D3948" t="s">
        <v>367</v>
      </c>
      <c r="E3948" t="s">
        <v>305</v>
      </c>
      <c r="F3948">
        <v>2020</v>
      </c>
      <c r="G3948">
        <v>73</v>
      </c>
      <c r="H3948">
        <v>52.8</v>
      </c>
      <c r="I3948">
        <v>792</v>
      </c>
      <c r="O3948">
        <v>2.0990000000000002</v>
      </c>
      <c r="P3948">
        <v>0.32119999999999999</v>
      </c>
      <c r="Q3948">
        <v>13075.4</v>
      </c>
      <c r="R3948" t="s">
        <v>923</v>
      </c>
      <c r="S3948" t="s">
        <v>34</v>
      </c>
      <c r="T3948" t="s">
        <v>28</v>
      </c>
      <c r="Y3948" t="s">
        <v>30</v>
      </c>
    </row>
    <row r="3949" spans="1:25" x14ac:dyDescent="0.45">
      <c r="A3949" t="s">
        <v>335</v>
      </c>
      <c r="B3949" t="s">
        <v>344</v>
      </c>
      <c r="C3949">
        <v>2494</v>
      </c>
      <c r="D3949" t="s">
        <v>367</v>
      </c>
      <c r="E3949" t="s">
        <v>305</v>
      </c>
      <c r="F3949">
        <v>2021</v>
      </c>
      <c r="G3949">
        <v>55</v>
      </c>
      <c r="H3949">
        <v>39.700000000000003</v>
      </c>
      <c r="I3949">
        <v>597.1</v>
      </c>
      <c r="M3949">
        <v>576.9</v>
      </c>
      <c r="N3949">
        <v>5.8900000000000001E-2</v>
      </c>
      <c r="O3949">
        <v>1.571</v>
      </c>
      <c r="P3949">
        <v>0.32100000000000001</v>
      </c>
      <c r="Q3949">
        <v>9785.1</v>
      </c>
      <c r="R3949" t="s">
        <v>923</v>
      </c>
      <c r="S3949" t="s">
        <v>34</v>
      </c>
      <c r="T3949" t="s">
        <v>28</v>
      </c>
      <c r="Y3949" t="s">
        <v>70</v>
      </c>
    </row>
    <row r="3950" spans="1:25" x14ac:dyDescent="0.45">
      <c r="A3950" t="s">
        <v>335</v>
      </c>
      <c r="B3950" t="s">
        <v>344</v>
      </c>
      <c r="C3950">
        <v>2494</v>
      </c>
      <c r="D3950" t="s">
        <v>367</v>
      </c>
      <c r="E3950" t="s">
        <v>305</v>
      </c>
      <c r="F3950">
        <v>2022</v>
      </c>
      <c r="G3950">
        <v>56</v>
      </c>
      <c r="H3950">
        <v>43.4</v>
      </c>
      <c r="I3950">
        <v>719.1</v>
      </c>
      <c r="M3950">
        <v>714.2</v>
      </c>
      <c r="N3950">
        <v>6.1699999999999998E-2</v>
      </c>
      <c r="O3950">
        <v>2.0030000000000001</v>
      </c>
      <c r="P3950">
        <v>0.34420000000000001</v>
      </c>
      <c r="Q3950">
        <v>11435.5</v>
      </c>
      <c r="R3950" t="s">
        <v>923</v>
      </c>
      <c r="S3950" t="s">
        <v>34</v>
      </c>
      <c r="T3950" t="s">
        <v>28</v>
      </c>
      <c r="Y3950" t="s">
        <v>70</v>
      </c>
    </row>
    <row r="3951" spans="1:25" x14ac:dyDescent="0.45">
      <c r="A3951" t="s">
        <v>335</v>
      </c>
      <c r="B3951" t="s">
        <v>344</v>
      </c>
      <c r="C3951">
        <v>2494</v>
      </c>
      <c r="D3951" t="s">
        <v>367</v>
      </c>
      <c r="E3951" t="s">
        <v>305</v>
      </c>
      <c r="F3951">
        <v>2023</v>
      </c>
      <c r="G3951">
        <v>48</v>
      </c>
      <c r="H3951">
        <v>35.5</v>
      </c>
      <c r="I3951">
        <v>580.1</v>
      </c>
      <c r="M3951">
        <v>589.1</v>
      </c>
      <c r="N3951">
        <v>5.8999999999999997E-2</v>
      </c>
      <c r="O3951">
        <v>1.548</v>
      </c>
      <c r="P3951">
        <v>0.30990000000000001</v>
      </c>
      <c r="Q3951">
        <v>9976.5</v>
      </c>
      <c r="R3951" t="s">
        <v>923</v>
      </c>
      <c r="S3951" t="s">
        <v>34</v>
      </c>
      <c r="T3951" t="s">
        <v>28</v>
      </c>
      <c r="Y3951" t="s">
        <v>70</v>
      </c>
    </row>
    <row r="3952" spans="1:25" x14ac:dyDescent="0.45">
      <c r="A3952" t="s">
        <v>335</v>
      </c>
      <c r="B3952" t="s">
        <v>344</v>
      </c>
      <c r="C3952">
        <v>2494</v>
      </c>
      <c r="D3952" t="s">
        <v>367</v>
      </c>
      <c r="E3952" t="s">
        <v>305</v>
      </c>
      <c r="F3952">
        <v>2024</v>
      </c>
      <c r="G3952">
        <v>39</v>
      </c>
      <c r="H3952">
        <v>30.3</v>
      </c>
      <c r="I3952">
        <v>493.3</v>
      </c>
      <c r="M3952">
        <v>500.3</v>
      </c>
      <c r="N3952">
        <v>5.8900000000000001E-2</v>
      </c>
      <c r="O3952">
        <v>1.2949999999999999</v>
      </c>
      <c r="P3952">
        <v>0.3049</v>
      </c>
      <c r="Q3952">
        <v>8489.6</v>
      </c>
      <c r="R3952" t="s">
        <v>923</v>
      </c>
      <c r="S3952" t="s">
        <v>34</v>
      </c>
      <c r="T3952" t="s">
        <v>28</v>
      </c>
      <c r="Y3952" t="s">
        <v>70</v>
      </c>
    </row>
    <row r="3953" spans="1:25" x14ac:dyDescent="0.45">
      <c r="A3953" t="s">
        <v>335</v>
      </c>
      <c r="B3953" t="s">
        <v>344</v>
      </c>
      <c r="C3953">
        <v>2494</v>
      </c>
      <c r="D3953" t="s">
        <v>368</v>
      </c>
      <c r="E3953" t="s">
        <v>305</v>
      </c>
      <c r="F3953">
        <v>2009</v>
      </c>
      <c r="G3953">
        <v>66</v>
      </c>
      <c r="H3953">
        <v>66</v>
      </c>
      <c r="I3953">
        <v>990</v>
      </c>
      <c r="O3953">
        <v>0.17199999999999999</v>
      </c>
      <c r="P3953">
        <v>0.32500000000000001</v>
      </c>
      <c r="Q3953">
        <v>1060.5</v>
      </c>
      <c r="R3953" t="s">
        <v>923</v>
      </c>
      <c r="S3953" t="s">
        <v>34</v>
      </c>
      <c r="T3953" t="s">
        <v>28</v>
      </c>
      <c r="Y3953" t="s">
        <v>29</v>
      </c>
    </row>
    <row r="3954" spans="1:25" x14ac:dyDescent="0.45">
      <c r="A3954" t="s">
        <v>335</v>
      </c>
      <c r="B3954" t="s">
        <v>344</v>
      </c>
      <c r="C3954">
        <v>2494</v>
      </c>
      <c r="D3954" t="s">
        <v>368</v>
      </c>
      <c r="E3954" t="s">
        <v>305</v>
      </c>
      <c r="F3954">
        <v>2010</v>
      </c>
      <c r="G3954">
        <v>153</v>
      </c>
      <c r="H3954">
        <v>153</v>
      </c>
      <c r="I3954">
        <v>2295</v>
      </c>
      <c r="O3954">
        <v>4.9779999999999998</v>
      </c>
      <c r="P3954">
        <v>0.3322</v>
      </c>
      <c r="Q3954">
        <v>29972.5</v>
      </c>
      <c r="R3954" t="s">
        <v>923</v>
      </c>
      <c r="S3954" t="s">
        <v>34</v>
      </c>
      <c r="T3954" t="s">
        <v>28</v>
      </c>
      <c r="Y3954" t="s">
        <v>29</v>
      </c>
    </row>
    <row r="3955" spans="1:25" x14ac:dyDescent="0.45">
      <c r="A3955" t="s">
        <v>335</v>
      </c>
      <c r="B3955" t="s">
        <v>344</v>
      </c>
      <c r="C3955">
        <v>2494</v>
      </c>
      <c r="D3955" t="s">
        <v>368</v>
      </c>
      <c r="E3955" t="s">
        <v>305</v>
      </c>
      <c r="F3955">
        <v>2011</v>
      </c>
      <c r="G3955">
        <v>109</v>
      </c>
      <c r="H3955">
        <v>109</v>
      </c>
      <c r="I3955">
        <v>1635</v>
      </c>
      <c r="O3955">
        <v>3.5739999999999998</v>
      </c>
      <c r="P3955">
        <v>0.33179999999999998</v>
      </c>
      <c r="Q3955">
        <v>21549.1</v>
      </c>
      <c r="R3955" t="s">
        <v>923</v>
      </c>
      <c r="S3955" t="s">
        <v>34</v>
      </c>
      <c r="T3955" t="s">
        <v>28</v>
      </c>
      <c r="Y3955" t="s">
        <v>29</v>
      </c>
    </row>
    <row r="3956" spans="1:25" x14ac:dyDescent="0.45">
      <c r="A3956" t="s">
        <v>335</v>
      </c>
      <c r="B3956" t="s">
        <v>344</v>
      </c>
      <c r="C3956">
        <v>2494</v>
      </c>
      <c r="D3956" t="s">
        <v>368</v>
      </c>
      <c r="E3956" t="s">
        <v>305</v>
      </c>
      <c r="F3956">
        <v>2012</v>
      </c>
      <c r="G3956">
        <v>145</v>
      </c>
      <c r="H3956">
        <v>145</v>
      </c>
      <c r="I3956">
        <v>2175</v>
      </c>
      <c r="O3956">
        <v>4.7380000000000004</v>
      </c>
      <c r="P3956">
        <v>0.317</v>
      </c>
      <c r="Q3956">
        <v>29907.7</v>
      </c>
      <c r="R3956" t="s">
        <v>923</v>
      </c>
      <c r="S3956" t="s">
        <v>34</v>
      </c>
      <c r="T3956" t="s">
        <v>28</v>
      </c>
      <c r="Y3956" t="s">
        <v>29</v>
      </c>
    </row>
    <row r="3957" spans="1:25" x14ac:dyDescent="0.45">
      <c r="A3957" t="s">
        <v>335</v>
      </c>
      <c r="B3957" t="s">
        <v>344</v>
      </c>
      <c r="C3957">
        <v>2494</v>
      </c>
      <c r="D3957" t="s">
        <v>368</v>
      </c>
      <c r="E3957" t="s">
        <v>305</v>
      </c>
      <c r="F3957">
        <v>2013</v>
      </c>
      <c r="G3957">
        <v>299</v>
      </c>
      <c r="H3957">
        <v>299</v>
      </c>
      <c r="I3957">
        <v>4485</v>
      </c>
      <c r="O3957">
        <v>11.268000000000001</v>
      </c>
      <c r="P3957">
        <v>0.317</v>
      </c>
      <c r="Q3957">
        <v>71120.7</v>
      </c>
      <c r="R3957" t="s">
        <v>923</v>
      </c>
      <c r="S3957" t="s">
        <v>34</v>
      </c>
      <c r="T3957" t="s">
        <v>28</v>
      </c>
      <c r="Y3957" t="s">
        <v>29</v>
      </c>
    </row>
    <row r="3958" spans="1:25" x14ac:dyDescent="0.45">
      <c r="A3958" t="s">
        <v>335</v>
      </c>
      <c r="B3958" t="s">
        <v>344</v>
      </c>
      <c r="C3958">
        <v>2494</v>
      </c>
      <c r="D3958" t="s">
        <v>368</v>
      </c>
      <c r="E3958" t="s">
        <v>305</v>
      </c>
      <c r="F3958">
        <v>2014</v>
      </c>
      <c r="G3958">
        <v>18</v>
      </c>
      <c r="H3958">
        <v>11.6</v>
      </c>
      <c r="I3958">
        <v>174</v>
      </c>
      <c r="O3958">
        <v>0.45300000000000001</v>
      </c>
      <c r="P3958">
        <v>0.31680000000000003</v>
      </c>
      <c r="Q3958">
        <v>2858.5</v>
      </c>
      <c r="R3958" t="s">
        <v>923</v>
      </c>
      <c r="S3958" t="s">
        <v>34</v>
      </c>
      <c r="T3958" t="s">
        <v>28</v>
      </c>
      <c r="Y3958" t="s">
        <v>29</v>
      </c>
    </row>
    <row r="3959" spans="1:25" x14ac:dyDescent="0.45">
      <c r="A3959" t="s">
        <v>335</v>
      </c>
      <c r="B3959" t="s">
        <v>344</v>
      </c>
      <c r="C3959">
        <v>2494</v>
      </c>
      <c r="D3959" t="s">
        <v>368</v>
      </c>
      <c r="E3959" t="s">
        <v>305</v>
      </c>
      <c r="F3959">
        <v>2015</v>
      </c>
      <c r="G3959">
        <v>50</v>
      </c>
      <c r="H3959">
        <v>37.6</v>
      </c>
      <c r="I3959">
        <v>564</v>
      </c>
      <c r="O3959">
        <v>1.3620000000000001</v>
      </c>
      <c r="P3959">
        <v>0.317</v>
      </c>
      <c r="Q3959">
        <v>8594.2000000000007</v>
      </c>
      <c r="R3959" t="s">
        <v>923</v>
      </c>
      <c r="S3959" t="s">
        <v>34</v>
      </c>
      <c r="T3959" t="s">
        <v>28</v>
      </c>
      <c r="Y3959" t="s">
        <v>30</v>
      </c>
    </row>
    <row r="3960" spans="1:25" x14ac:dyDescent="0.45">
      <c r="A3960" t="s">
        <v>335</v>
      </c>
      <c r="B3960" t="s">
        <v>344</v>
      </c>
      <c r="C3960">
        <v>2494</v>
      </c>
      <c r="D3960" t="s">
        <v>368</v>
      </c>
      <c r="E3960" t="s">
        <v>305</v>
      </c>
      <c r="F3960">
        <v>2016</v>
      </c>
      <c r="G3960">
        <v>60</v>
      </c>
      <c r="H3960">
        <v>43.9</v>
      </c>
      <c r="I3960">
        <v>658.5</v>
      </c>
      <c r="O3960">
        <v>1.6950000000000001</v>
      </c>
      <c r="P3960">
        <v>0.31709999999999999</v>
      </c>
      <c r="Q3960">
        <v>10688.3</v>
      </c>
      <c r="R3960" t="s">
        <v>923</v>
      </c>
      <c r="S3960" t="s">
        <v>34</v>
      </c>
      <c r="T3960" t="s">
        <v>28</v>
      </c>
      <c r="Y3960" t="s">
        <v>30</v>
      </c>
    </row>
    <row r="3961" spans="1:25" x14ac:dyDescent="0.45">
      <c r="A3961" t="s">
        <v>335</v>
      </c>
      <c r="B3961" t="s">
        <v>344</v>
      </c>
      <c r="C3961">
        <v>2494</v>
      </c>
      <c r="D3961" t="s">
        <v>368</v>
      </c>
      <c r="E3961" t="s">
        <v>305</v>
      </c>
      <c r="F3961">
        <v>2017</v>
      </c>
      <c r="G3961">
        <v>9</v>
      </c>
      <c r="H3961">
        <v>5</v>
      </c>
      <c r="I3961">
        <v>75</v>
      </c>
      <c r="O3961">
        <v>0.30299999999999999</v>
      </c>
      <c r="P3961">
        <v>0.57240000000000002</v>
      </c>
      <c r="Q3961">
        <v>1105.0999999999999</v>
      </c>
      <c r="R3961" t="s">
        <v>923</v>
      </c>
      <c r="S3961" t="s">
        <v>34</v>
      </c>
      <c r="T3961" t="s">
        <v>28</v>
      </c>
      <c r="Y3961" t="s">
        <v>30</v>
      </c>
    </row>
    <row r="3962" spans="1:25" x14ac:dyDescent="0.45">
      <c r="A3962" t="s">
        <v>335</v>
      </c>
      <c r="B3962" t="s">
        <v>344</v>
      </c>
      <c r="C3962">
        <v>2494</v>
      </c>
      <c r="D3962" t="s">
        <v>368</v>
      </c>
      <c r="E3962" t="s">
        <v>305</v>
      </c>
      <c r="F3962">
        <v>2018</v>
      </c>
      <c r="G3962">
        <v>33</v>
      </c>
      <c r="H3962">
        <v>25</v>
      </c>
      <c r="I3962">
        <v>375</v>
      </c>
      <c r="O3962">
        <v>1.0049999999999999</v>
      </c>
      <c r="P3962">
        <v>0.32090000000000002</v>
      </c>
      <c r="Q3962">
        <v>6261.3</v>
      </c>
      <c r="R3962" t="s">
        <v>923</v>
      </c>
      <c r="S3962" t="s">
        <v>34</v>
      </c>
      <c r="T3962" t="s">
        <v>28</v>
      </c>
      <c r="Y3962" t="s">
        <v>30</v>
      </c>
    </row>
    <row r="3963" spans="1:25" x14ac:dyDescent="0.45">
      <c r="A3963" t="s">
        <v>335</v>
      </c>
      <c r="B3963" t="s">
        <v>344</v>
      </c>
      <c r="C3963">
        <v>2494</v>
      </c>
      <c r="D3963" t="s">
        <v>368</v>
      </c>
      <c r="E3963" t="s">
        <v>305</v>
      </c>
      <c r="F3963">
        <v>2019</v>
      </c>
      <c r="G3963">
        <v>16</v>
      </c>
      <c r="H3963">
        <v>11.2</v>
      </c>
      <c r="I3963">
        <v>168</v>
      </c>
      <c r="O3963">
        <v>0.41599999999999998</v>
      </c>
      <c r="P3963">
        <v>0.3211</v>
      </c>
      <c r="Q3963">
        <v>2592</v>
      </c>
      <c r="R3963" t="s">
        <v>923</v>
      </c>
      <c r="S3963" t="s">
        <v>34</v>
      </c>
      <c r="T3963" t="s">
        <v>28</v>
      </c>
      <c r="Y3963" t="s">
        <v>30</v>
      </c>
    </row>
    <row r="3964" spans="1:25" x14ac:dyDescent="0.45">
      <c r="A3964" t="s">
        <v>335</v>
      </c>
      <c r="B3964" t="s">
        <v>344</v>
      </c>
      <c r="C3964">
        <v>2494</v>
      </c>
      <c r="D3964" t="s">
        <v>368</v>
      </c>
      <c r="E3964" t="s">
        <v>305</v>
      </c>
      <c r="F3964">
        <v>2020</v>
      </c>
      <c r="G3964">
        <v>78</v>
      </c>
      <c r="H3964">
        <v>53.5</v>
      </c>
      <c r="I3964">
        <v>802.5</v>
      </c>
      <c r="O3964">
        <v>2.1259999999999999</v>
      </c>
      <c r="P3964">
        <v>0.3211</v>
      </c>
      <c r="Q3964">
        <v>13242.2</v>
      </c>
      <c r="R3964" t="s">
        <v>923</v>
      </c>
      <c r="S3964" t="s">
        <v>34</v>
      </c>
      <c r="T3964" t="s">
        <v>28</v>
      </c>
      <c r="Y3964" t="s">
        <v>30</v>
      </c>
    </row>
    <row r="3965" spans="1:25" x14ac:dyDescent="0.45">
      <c r="A3965" t="s">
        <v>335</v>
      </c>
      <c r="B3965" t="s">
        <v>344</v>
      </c>
      <c r="C3965">
        <v>2494</v>
      </c>
      <c r="D3965" t="s">
        <v>368</v>
      </c>
      <c r="E3965" t="s">
        <v>305</v>
      </c>
      <c r="F3965">
        <v>2021</v>
      </c>
      <c r="G3965">
        <v>60</v>
      </c>
      <c r="H3965">
        <v>43.9</v>
      </c>
      <c r="I3965">
        <v>647.70000000000005</v>
      </c>
      <c r="M3965">
        <v>631.5</v>
      </c>
      <c r="N3965">
        <v>5.8799999999999998E-2</v>
      </c>
      <c r="O3965">
        <v>1.718</v>
      </c>
      <c r="P3965">
        <v>0.32079999999999997</v>
      </c>
      <c r="Q3965">
        <v>10704.1</v>
      </c>
      <c r="R3965" t="s">
        <v>923</v>
      </c>
      <c r="S3965" t="s">
        <v>34</v>
      </c>
      <c r="T3965" t="s">
        <v>28</v>
      </c>
      <c r="Y3965" t="s">
        <v>70</v>
      </c>
    </row>
    <row r="3966" spans="1:25" x14ac:dyDescent="0.45">
      <c r="A3966" t="s">
        <v>335</v>
      </c>
      <c r="B3966" t="s">
        <v>344</v>
      </c>
      <c r="C3966">
        <v>2494</v>
      </c>
      <c r="D3966" t="s">
        <v>368</v>
      </c>
      <c r="E3966" t="s">
        <v>305</v>
      </c>
      <c r="F3966">
        <v>2022</v>
      </c>
      <c r="G3966">
        <v>80</v>
      </c>
      <c r="H3966">
        <v>57.8</v>
      </c>
      <c r="I3966">
        <v>911.3</v>
      </c>
      <c r="M3966">
        <v>848.7</v>
      </c>
      <c r="N3966">
        <v>5.9799999999999999E-2</v>
      </c>
      <c r="O3966">
        <v>2.3239999999999998</v>
      </c>
      <c r="P3966">
        <v>0.3281</v>
      </c>
      <c r="Q3966">
        <v>14256</v>
      </c>
      <c r="R3966" t="s">
        <v>923</v>
      </c>
      <c r="S3966" t="s">
        <v>34</v>
      </c>
      <c r="T3966" t="s">
        <v>28</v>
      </c>
      <c r="Y3966" t="s">
        <v>70</v>
      </c>
    </row>
    <row r="3967" spans="1:25" x14ac:dyDescent="0.45">
      <c r="A3967" t="s">
        <v>335</v>
      </c>
      <c r="B3967" t="s">
        <v>344</v>
      </c>
      <c r="C3967">
        <v>2494</v>
      </c>
      <c r="D3967" t="s">
        <v>368</v>
      </c>
      <c r="E3967" t="s">
        <v>305</v>
      </c>
      <c r="F3967">
        <v>2023</v>
      </c>
      <c r="G3967">
        <v>35</v>
      </c>
      <c r="H3967">
        <v>22.7</v>
      </c>
      <c r="I3967">
        <v>367.3</v>
      </c>
      <c r="M3967">
        <v>375.6</v>
      </c>
      <c r="N3967">
        <v>5.91E-2</v>
      </c>
      <c r="O3967">
        <v>0.98899999999999999</v>
      </c>
      <c r="P3967">
        <v>0.31090000000000001</v>
      </c>
      <c r="Q3967">
        <v>6359.5</v>
      </c>
      <c r="R3967" t="s">
        <v>923</v>
      </c>
      <c r="S3967" t="s">
        <v>34</v>
      </c>
      <c r="T3967" t="s">
        <v>28</v>
      </c>
      <c r="Y3967" t="s">
        <v>70</v>
      </c>
    </row>
    <row r="3968" spans="1:25" x14ac:dyDescent="0.45">
      <c r="A3968" t="s">
        <v>335</v>
      </c>
      <c r="B3968" t="s">
        <v>344</v>
      </c>
      <c r="C3968">
        <v>2494</v>
      </c>
      <c r="D3968" t="s">
        <v>368</v>
      </c>
      <c r="E3968" t="s">
        <v>305</v>
      </c>
      <c r="F3968">
        <v>2024</v>
      </c>
      <c r="G3968">
        <v>46</v>
      </c>
      <c r="H3968">
        <v>39.4</v>
      </c>
      <c r="I3968">
        <v>624.70000000000005</v>
      </c>
      <c r="M3968">
        <v>640.70000000000005</v>
      </c>
      <c r="N3968">
        <v>5.8999999999999997E-2</v>
      </c>
      <c r="O3968">
        <v>1.6559999999999999</v>
      </c>
      <c r="P3968">
        <v>0.30499999999999999</v>
      </c>
      <c r="Q3968">
        <v>10859.9</v>
      </c>
      <c r="R3968" t="s">
        <v>923</v>
      </c>
      <c r="S3968" t="s">
        <v>34</v>
      </c>
      <c r="T3968" t="s">
        <v>28</v>
      </c>
      <c r="Y3968" t="s">
        <v>70</v>
      </c>
    </row>
    <row r="3969" spans="1:25" x14ac:dyDescent="0.45">
      <c r="A3969" t="s">
        <v>335</v>
      </c>
      <c r="B3969" t="s">
        <v>344</v>
      </c>
      <c r="C3969">
        <v>2494</v>
      </c>
      <c r="D3969" t="s">
        <v>369</v>
      </c>
      <c r="E3969" t="s">
        <v>305</v>
      </c>
      <c r="F3969">
        <v>2009</v>
      </c>
      <c r="G3969">
        <v>4</v>
      </c>
      <c r="H3969">
        <v>4</v>
      </c>
      <c r="I3969">
        <v>60</v>
      </c>
      <c r="R3969" t="s">
        <v>923</v>
      </c>
      <c r="T3969" t="s">
        <v>28</v>
      </c>
      <c r="Y3969" t="s">
        <v>29</v>
      </c>
    </row>
    <row r="3970" spans="1:25" x14ac:dyDescent="0.45">
      <c r="A3970" t="s">
        <v>335</v>
      </c>
      <c r="B3970" t="s">
        <v>344</v>
      </c>
      <c r="C3970">
        <v>2494</v>
      </c>
      <c r="D3970" t="s">
        <v>369</v>
      </c>
      <c r="E3970" t="s">
        <v>305</v>
      </c>
      <c r="F3970">
        <v>2010</v>
      </c>
      <c r="G3970">
        <v>33</v>
      </c>
      <c r="H3970">
        <v>33</v>
      </c>
      <c r="I3970">
        <v>495</v>
      </c>
      <c r="O3970">
        <v>2.6709999999999998</v>
      </c>
      <c r="P3970">
        <v>0.82399999999999995</v>
      </c>
      <c r="Q3970">
        <v>6480.5</v>
      </c>
      <c r="R3970" t="s">
        <v>923</v>
      </c>
      <c r="T3970" t="s">
        <v>28</v>
      </c>
      <c r="Y3970" t="s">
        <v>29</v>
      </c>
    </row>
    <row r="3971" spans="1:25" x14ac:dyDescent="0.45">
      <c r="A3971" t="s">
        <v>335</v>
      </c>
      <c r="B3971" t="s">
        <v>344</v>
      </c>
      <c r="C3971">
        <v>2494</v>
      </c>
      <c r="D3971" t="s">
        <v>369</v>
      </c>
      <c r="E3971" t="s">
        <v>305</v>
      </c>
      <c r="F3971">
        <v>2011</v>
      </c>
      <c r="G3971">
        <v>23</v>
      </c>
      <c r="H3971">
        <v>23</v>
      </c>
      <c r="I3971">
        <v>345</v>
      </c>
      <c r="O3971">
        <v>1.8420000000000001</v>
      </c>
      <c r="P3971">
        <v>0.82399999999999995</v>
      </c>
      <c r="Q3971">
        <v>4469.7</v>
      </c>
      <c r="R3971" t="s">
        <v>923</v>
      </c>
      <c r="T3971" t="s">
        <v>28</v>
      </c>
      <c r="Y3971" t="s">
        <v>29</v>
      </c>
    </row>
    <row r="3972" spans="1:25" x14ac:dyDescent="0.45">
      <c r="A3972" t="s">
        <v>335</v>
      </c>
      <c r="B3972" t="s">
        <v>344</v>
      </c>
      <c r="C3972">
        <v>2494</v>
      </c>
      <c r="D3972" t="s">
        <v>369</v>
      </c>
      <c r="E3972" t="s">
        <v>305</v>
      </c>
      <c r="F3972">
        <v>2012</v>
      </c>
      <c r="G3972">
        <v>16</v>
      </c>
      <c r="H3972">
        <v>16</v>
      </c>
      <c r="I3972">
        <v>240</v>
      </c>
      <c r="O3972">
        <v>1.992</v>
      </c>
      <c r="P3972">
        <v>1.2</v>
      </c>
      <c r="Q3972">
        <v>3319.2</v>
      </c>
      <c r="R3972" t="s">
        <v>923</v>
      </c>
      <c r="T3972" t="s">
        <v>28</v>
      </c>
      <c r="Y3972" t="s">
        <v>29</v>
      </c>
    </row>
    <row r="3973" spans="1:25" x14ac:dyDescent="0.45">
      <c r="A3973" t="s">
        <v>335</v>
      </c>
      <c r="B3973" t="s">
        <v>344</v>
      </c>
      <c r="C3973">
        <v>2494</v>
      </c>
      <c r="D3973" t="s">
        <v>369</v>
      </c>
      <c r="E3973" t="s">
        <v>305</v>
      </c>
      <c r="F3973">
        <v>2013</v>
      </c>
      <c r="G3973">
        <v>39</v>
      </c>
      <c r="H3973">
        <v>39</v>
      </c>
      <c r="I3973">
        <v>585</v>
      </c>
      <c r="O3973">
        <v>3.448</v>
      </c>
      <c r="P3973">
        <v>0.74</v>
      </c>
      <c r="Q3973">
        <v>9317.1</v>
      </c>
      <c r="R3973" t="s">
        <v>923</v>
      </c>
      <c r="T3973" t="s">
        <v>28</v>
      </c>
      <c r="Y3973" t="s">
        <v>29</v>
      </c>
    </row>
    <row r="3974" spans="1:25" x14ac:dyDescent="0.45">
      <c r="A3974" t="s">
        <v>335</v>
      </c>
      <c r="B3974" t="s">
        <v>344</v>
      </c>
      <c r="C3974">
        <v>2494</v>
      </c>
      <c r="D3974" t="s">
        <v>369</v>
      </c>
      <c r="E3974" t="s">
        <v>305</v>
      </c>
      <c r="F3974">
        <v>2014</v>
      </c>
      <c r="G3974">
        <v>3</v>
      </c>
      <c r="H3974">
        <v>1.4</v>
      </c>
      <c r="I3974">
        <v>21</v>
      </c>
      <c r="O3974">
        <v>9.1999999999999998E-2</v>
      </c>
      <c r="P3974">
        <v>0.74</v>
      </c>
      <c r="Q3974">
        <v>248.7</v>
      </c>
      <c r="R3974" t="s">
        <v>923</v>
      </c>
      <c r="T3974" t="s">
        <v>28</v>
      </c>
      <c r="Y3974" t="s">
        <v>29</v>
      </c>
    </row>
    <row r="3975" spans="1:25" x14ac:dyDescent="0.45">
      <c r="A3975" t="s">
        <v>335</v>
      </c>
      <c r="B3975" t="s">
        <v>344</v>
      </c>
      <c r="C3975">
        <v>2494</v>
      </c>
      <c r="D3975" t="s">
        <v>369</v>
      </c>
      <c r="E3975" t="s">
        <v>305</v>
      </c>
      <c r="F3975">
        <v>2015</v>
      </c>
      <c r="G3975">
        <v>16</v>
      </c>
      <c r="H3975">
        <v>8.6999999999999993</v>
      </c>
      <c r="I3975">
        <v>130.5</v>
      </c>
      <c r="O3975">
        <v>0.74299999999999999</v>
      </c>
      <c r="P3975">
        <v>0.74019999999999997</v>
      </c>
      <c r="Q3975">
        <v>2009.5</v>
      </c>
      <c r="R3975" t="s">
        <v>923</v>
      </c>
      <c r="T3975" t="s">
        <v>28</v>
      </c>
      <c r="Y3975" t="s">
        <v>30</v>
      </c>
    </row>
    <row r="3976" spans="1:25" x14ac:dyDescent="0.45">
      <c r="A3976" t="s">
        <v>335</v>
      </c>
      <c r="B3976" t="s">
        <v>344</v>
      </c>
      <c r="C3976">
        <v>2494</v>
      </c>
      <c r="D3976" t="s">
        <v>369</v>
      </c>
      <c r="E3976" t="s">
        <v>305</v>
      </c>
      <c r="F3976">
        <v>2016</v>
      </c>
      <c r="G3976">
        <v>10</v>
      </c>
      <c r="H3976">
        <v>5.4</v>
      </c>
      <c r="I3976">
        <v>81</v>
      </c>
      <c r="O3976">
        <v>0.44800000000000001</v>
      </c>
      <c r="P3976">
        <v>0.73970000000000002</v>
      </c>
      <c r="Q3976">
        <v>1212</v>
      </c>
      <c r="R3976" t="s">
        <v>923</v>
      </c>
      <c r="T3976" t="s">
        <v>28</v>
      </c>
      <c r="Y3976" t="s">
        <v>30</v>
      </c>
    </row>
    <row r="3977" spans="1:25" x14ac:dyDescent="0.45">
      <c r="A3977" t="s">
        <v>335</v>
      </c>
      <c r="B3977" t="s">
        <v>344</v>
      </c>
      <c r="C3977">
        <v>2494</v>
      </c>
      <c r="D3977" t="s">
        <v>369</v>
      </c>
      <c r="E3977" t="s">
        <v>305</v>
      </c>
      <c r="F3977">
        <v>2017</v>
      </c>
      <c r="G3977">
        <v>3</v>
      </c>
      <c r="H3977">
        <v>2.2000000000000002</v>
      </c>
      <c r="I3977">
        <v>33</v>
      </c>
      <c r="O3977">
        <v>0.187</v>
      </c>
      <c r="P3977">
        <v>0.74029999999999996</v>
      </c>
      <c r="Q3977">
        <v>505.3</v>
      </c>
      <c r="R3977" t="s">
        <v>923</v>
      </c>
      <c r="T3977" t="s">
        <v>28</v>
      </c>
      <c r="Y3977" t="s">
        <v>30</v>
      </c>
    </row>
    <row r="3978" spans="1:25" x14ac:dyDescent="0.45">
      <c r="A3978" t="s">
        <v>335</v>
      </c>
      <c r="B3978" t="s">
        <v>344</v>
      </c>
      <c r="C3978">
        <v>2494</v>
      </c>
      <c r="D3978" t="s">
        <v>369</v>
      </c>
      <c r="E3978" t="s">
        <v>305</v>
      </c>
      <c r="F3978">
        <v>2018</v>
      </c>
      <c r="G3978">
        <v>3</v>
      </c>
      <c r="H3978">
        <v>1.9</v>
      </c>
      <c r="I3978">
        <v>28.5</v>
      </c>
      <c r="O3978">
        <v>0.152</v>
      </c>
      <c r="P3978">
        <v>0.69</v>
      </c>
      <c r="Q3978">
        <v>440.6</v>
      </c>
      <c r="R3978" t="s">
        <v>923</v>
      </c>
      <c r="T3978" t="s">
        <v>28</v>
      </c>
      <c r="Y3978" t="s">
        <v>30</v>
      </c>
    </row>
    <row r="3979" spans="1:25" x14ac:dyDescent="0.45">
      <c r="A3979" t="s">
        <v>335</v>
      </c>
      <c r="B3979" t="s">
        <v>344</v>
      </c>
      <c r="C3979">
        <v>2494</v>
      </c>
      <c r="D3979" t="s">
        <v>369</v>
      </c>
      <c r="E3979" t="s">
        <v>305</v>
      </c>
      <c r="F3979">
        <v>2019</v>
      </c>
      <c r="G3979">
        <v>10</v>
      </c>
      <c r="H3979">
        <v>5.4</v>
      </c>
      <c r="I3979">
        <v>81</v>
      </c>
      <c r="O3979">
        <v>0.437</v>
      </c>
      <c r="P3979">
        <v>0.69030000000000002</v>
      </c>
      <c r="Q3979">
        <v>1266</v>
      </c>
      <c r="R3979" t="s">
        <v>923</v>
      </c>
      <c r="T3979" t="s">
        <v>28</v>
      </c>
      <c r="Y3979" t="s">
        <v>30</v>
      </c>
    </row>
    <row r="3980" spans="1:25" x14ac:dyDescent="0.45">
      <c r="A3980" t="s">
        <v>335</v>
      </c>
      <c r="B3980" t="s">
        <v>344</v>
      </c>
      <c r="C3980">
        <v>2494</v>
      </c>
      <c r="D3980" t="s">
        <v>369</v>
      </c>
      <c r="E3980" t="s">
        <v>305</v>
      </c>
      <c r="F3980">
        <v>2020</v>
      </c>
      <c r="G3980">
        <v>6</v>
      </c>
      <c r="H3980">
        <v>3.1</v>
      </c>
      <c r="I3980">
        <v>46.5</v>
      </c>
      <c r="O3980">
        <v>0.26500000000000001</v>
      </c>
      <c r="P3980">
        <v>0.69</v>
      </c>
      <c r="Q3980">
        <v>769.2</v>
      </c>
      <c r="R3980" t="s">
        <v>923</v>
      </c>
      <c r="T3980" t="s">
        <v>28</v>
      </c>
      <c r="Y3980" t="s">
        <v>30</v>
      </c>
    </row>
    <row r="3981" spans="1:25" x14ac:dyDescent="0.45">
      <c r="A3981" t="s">
        <v>335</v>
      </c>
      <c r="B3981" t="s">
        <v>344</v>
      </c>
      <c r="C3981">
        <v>2494</v>
      </c>
      <c r="D3981" t="s">
        <v>369</v>
      </c>
      <c r="E3981" t="s">
        <v>305</v>
      </c>
      <c r="F3981">
        <v>2021</v>
      </c>
      <c r="G3981">
        <v>16</v>
      </c>
      <c r="H3981">
        <v>8.8000000000000007</v>
      </c>
      <c r="I3981">
        <v>173.8</v>
      </c>
      <c r="M3981">
        <v>217</v>
      </c>
      <c r="N3981">
        <v>8.09E-2</v>
      </c>
      <c r="O3981">
        <v>0.92500000000000004</v>
      </c>
      <c r="P3981">
        <v>0.68979999999999997</v>
      </c>
      <c r="Q3981">
        <v>2680.6</v>
      </c>
      <c r="R3981" t="s">
        <v>923</v>
      </c>
      <c r="T3981" t="s">
        <v>28</v>
      </c>
      <c r="Y3981" t="s">
        <v>70</v>
      </c>
    </row>
    <row r="3982" spans="1:25" x14ac:dyDescent="0.45">
      <c r="A3982" t="s">
        <v>335</v>
      </c>
      <c r="B3982" t="s">
        <v>344</v>
      </c>
      <c r="C3982">
        <v>2494</v>
      </c>
      <c r="D3982" t="s">
        <v>369</v>
      </c>
      <c r="E3982" t="s">
        <v>305</v>
      </c>
      <c r="F3982">
        <v>2022</v>
      </c>
      <c r="G3982">
        <v>8</v>
      </c>
      <c r="H3982">
        <v>5.7</v>
      </c>
      <c r="I3982">
        <v>112.6</v>
      </c>
      <c r="M3982">
        <v>142.6</v>
      </c>
      <c r="N3982">
        <v>8.1100000000000005E-2</v>
      </c>
      <c r="O3982">
        <v>0.60699999999999998</v>
      </c>
      <c r="P3982">
        <v>0.69010000000000005</v>
      </c>
      <c r="Q3982">
        <v>1758.7</v>
      </c>
      <c r="R3982" t="s">
        <v>923</v>
      </c>
      <c r="T3982" t="s">
        <v>28</v>
      </c>
      <c r="Y3982" t="s">
        <v>70</v>
      </c>
    </row>
    <row r="3983" spans="1:25" x14ac:dyDescent="0.45">
      <c r="A3983" t="s">
        <v>335</v>
      </c>
      <c r="B3983" t="s">
        <v>344</v>
      </c>
      <c r="C3983">
        <v>2494</v>
      </c>
      <c r="D3983" t="s">
        <v>369</v>
      </c>
      <c r="E3983" t="s">
        <v>305</v>
      </c>
      <c r="F3983">
        <v>2023</v>
      </c>
      <c r="G3983">
        <v>0</v>
      </c>
      <c r="H3983">
        <v>0</v>
      </c>
      <c r="R3983" t="s">
        <v>923</v>
      </c>
      <c r="T3983" t="s">
        <v>28</v>
      </c>
      <c r="Y3983" t="s">
        <v>70</v>
      </c>
    </row>
    <row r="3984" spans="1:25" x14ac:dyDescent="0.45">
      <c r="A3984" t="s">
        <v>335</v>
      </c>
      <c r="B3984" t="s">
        <v>344</v>
      </c>
      <c r="C3984">
        <v>2494</v>
      </c>
      <c r="D3984" t="s">
        <v>369</v>
      </c>
      <c r="E3984" t="s">
        <v>305</v>
      </c>
      <c r="F3984">
        <v>2024</v>
      </c>
      <c r="G3984">
        <v>0</v>
      </c>
      <c r="H3984">
        <v>0</v>
      </c>
      <c r="R3984" t="s">
        <v>923</v>
      </c>
      <c r="T3984" t="s">
        <v>28</v>
      </c>
      <c r="Y3984" t="s">
        <v>70</v>
      </c>
    </row>
    <row r="3985" spans="1:25" x14ac:dyDescent="0.45">
      <c r="A3985" t="s">
        <v>335</v>
      </c>
      <c r="B3985" t="s">
        <v>344</v>
      </c>
      <c r="C3985">
        <v>2494</v>
      </c>
      <c r="D3985" t="s">
        <v>370</v>
      </c>
      <c r="E3985" t="s">
        <v>305</v>
      </c>
      <c r="F3985">
        <v>2009</v>
      </c>
      <c r="G3985">
        <v>6</v>
      </c>
      <c r="H3985">
        <v>6</v>
      </c>
      <c r="I3985">
        <v>90</v>
      </c>
      <c r="R3985" t="s">
        <v>923</v>
      </c>
      <c r="T3985" t="s">
        <v>28</v>
      </c>
      <c r="Y3985" t="s">
        <v>29</v>
      </c>
    </row>
    <row r="3986" spans="1:25" x14ac:dyDescent="0.45">
      <c r="A3986" t="s">
        <v>335</v>
      </c>
      <c r="B3986" t="s">
        <v>344</v>
      </c>
      <c r="C3986">
        <v>2494</v>
      </c>
      <c r="D3986" t="s">
        <v>370</v>
      </c>
      <c r="E3986" t="s">
        <v>305</v>
      </c>
      <c r="F3986">
        <v>2010</v>
      </c>
      <c r="G3986">
        <v>32</v>
      </c>
      <c r="H3986">
        <v>32</v>
      </c>
      <c r="I3986">
        <v>480</v>
      </c>
      <c r="O3986">
        <v>2.5880000000000001</v>
      </c>
      <c r="P3986">
        <v>0.82399999999999995</v>
      </c>
      <c r="Q3986">
        <v>6280</v>
      </c>
      <c r="R3986" t="s">
        <v>923</v>
      </c>
      <c r="T3986" t="s">
        <v>28</v>
      </c>
      <c r="Y3986" t="s">
        <v>29</v>
      </c>
    </row>
    <row r="3987" spans="1:25" x14ac:dyDescent="0.45">
      <c r="A3987" t="s">
        <v>335</v>
      </c>
      <c r="B3987" t="s">
        <v>344</v>
      </c>
      <c r="C3987">
        <v>2494</v>
      </c>
      <c r="D3987" t="s">
        <v>370</v>
      </c>
      <c r="E3987" t="s">
        <v>305</v>
      </c>
      <c r="F3987">
        <v>2011</v>
      </c>
      <c r="G3987">
        <v>28</v>
      </c>
      <c r="H3987">
        <v>28</v>
      </c>
      <c r="I3987">
        <v>420</v>
      </c>
      <c r="O3987">
        <v>2.254</v>
      </c>
      <c r="P3987">
        <v>0.82399999999999995</v>
      </c>
      <c r="Q3987">
        <v>5471.7</v>
      </c>
      <c r="R3987" t="s">
        <v>923</v>
      </c>
      <c r="T3987" t="s">
        <v>28</v>
      </c>
      <c r="Y3987" t="s">
        <v>29</v>
      </c>
    </row>
    <row r="3988" spans="1:25" x14ac:dyDescent="0.45">
      <c r="A3988" t="s">
        <v>335</v>
      </c>
      <c r="B3988" t="s">
        <v>344</v>
      </c>
      <c r="C3988">
        <v>2494</v>
      </c>
      <c r="D3988" t="s">
        <v>370</v>
      </c>
      <c r="E3988" t="s">
        <v>305</v>
      </c>
      <c r="F3988">
        <v>2012</v>
      </c>
      <c r="G3988">
        <v>21</v>
      </c>
      <c r="H3988">
        <v>21</v>
      </c>
      <c r="I3988">
        <v>315</v>
      </c>
      <c r="O3988">
        <v>2.6389999999999998</v>
      </c>
      <c r="P3988">
        <v>1.2</v>
      </c>
      <c r="Q3988">
        <v>4398.5</v>
      </c>
      <c r="R3988" t="s">
        <v>923</v>
      </c>
      <c r="T3988" t="s">
        <v>28</v>
      </c>
      <c r="Y3988" t="s">
        <v>29</v>
      </c>
    </row>
    <row r="3989" spans="1:25" x14ac:dyDescent="0.45">
      <c r="A3989" t="s">
        <v>335</v>
      </c>
      <c r="B3989" t="s">
        <v>344</v>
      </c>
      <c r="C3989">
        <v>2494</v>
      </c>
      <c r="D3989" t="s">
        <v>370</v>
      </c>
      <c r="E3989" t="s">
        <v>305</v>
      </c>
      <c r="F3989">
        <v>2013</v>
      </c>
      <c r="G3989">
        <v>38</v>
      </c>
      <c r="H3989">
        <v>38</v>
      </c>
      <c r="I3989">
        <v>570</v>
      </c>
      <c r="O3989">
        <v>3.359</v>
      </c>
      <c r="P3989">
        <v>0.74</v>
      </c>
      <c r="Q3989">
        <v>9078.2000000000007</v>
      </c>
      <c r="R3989" t="s">
        <v>923</v>
      </c>
      <c r="T3989" t="s">
        <v>28</v>
      </c>
      <c r="Y3989" t="s">
        <v>29</v>
      </c>
    </row>
    <row r="3990" spans="1:25" x14ac:dyDescent="0.45">
      <c r="A3990" t="s">
        <v>335</v>
      </c>
      <c r="B3990" t="s">
        <v>344</v>
      </c>
      <c r="C3990">
        <v>2494</v>
      </c>
      <c r="D3990" t="s">
        <v>370</v>
      </c>
      <c r="E3990" t="s">
        <v>305</v>
      </c>
      <c r="F3990">
        <v>2014</v>
      </c>
      <c r="G3990">
        <v>3</v>
      </c>
      <c r="H3990">
        <v>1.6</v>
      </c>
      <c r="I3990">
        <v>24</v>
      </c>
      <c r="O3990">
        <v>0.105</v>
      </c>
      <c r="P3990">
        <v>0.74</v>
      </c>
      <c r="Q3990">
        <v>284.2</v>
      </c>
      <c r="R3990" t="s">
        <v>923</v>
      </c>
      <c r="T3990" t="s">
        <v>28</v>
      </c>
      <c r="Y3990" t="s">
        <v>29</v>
      </c>
    </row>
    <row r="3991" spans="1:25" x14ac:dyDescent="0.45">
      <c r="A3991" t="s">
        <v>335</v>
      </c>
      <c r="B3991" t="s">
        <v>344</v>
      </c>
      <c r="C3991">
        <v>2494</v>
      </c>
      <c r="D3991" t="s">
        <v>370</v>
      </c>
      <c r="E3991" t="s">
        <v>305</v>
      </c>
      <c r="F3991">
        <v>2015</v>
      </c>
      <c r="G3991">
        <v>13</v>
      </c>
      <c r="H3991">
        <v>7.8</v>
      </c>
      <c r="I3991">
        <v>117</v>
      </c>
      <c r="O3991">
        <v>0.67100000000000004</v>
      </c>
      <c r="P3991">
        <v>0.74029999999999996</v>
      </c>
      <c r="Q3991">
        <v>1812.2</v>
      </c>
      <c r="R3991" t="s">
        <v>923</v>
      </c>
      <c r="T3991" t="s">
        <v>28</v>
      </c>
      <c r="Y3991" t="s">
        <v>30</v>
      </c>
    </row>
    <row r="3992" spans="1:25" x14ac:dyDescent="0.45">
      <c r="A3992" t="s">
        <v>335</v>
      </c>
      <c r="B3992" t="s">
        <v>344</v>
      </c>
      <c r="C3992">
        <v>2494</v>
      </c>
      <c r="D3992" t="s">
        <v>370</v>
      </c>
      <c r="E3992" t="s">
        <v>305</v>
      </c>
      <c r="F3992">
        <v>2016</v>
      </c>
      <c r="G3992">
        <v>8</v>
      </c>
      <c r="H3992">
        <v>4.2</v>
      </c>
      <c r="I3992">
        <v>63</v>
      </c>
      <c r="O3992">
        <v>0.32800000000000001</v>
      </c>
      <c r="P3992">
        <v>0.7399</v>
      </c>
      <c r="Q3992">
        <v>887.7</v>
      </c>
      <c r="R3992" t="s">
        <v>923</v>
      </c>
      <c r="T3992" t="s">
        <v>28</v>
      </c>
      <c r="Y3992" t="s">
        <v>30</v>
      </c>
    </row>
    <row r="3993" spans="1:25" x14ac:dyDescent="0.45">
      <c r="A3993" t="s">
        <v>335</v>
      </c>
      <c r="B3993" t="s">
        <v>344</v>
      </c>
      <c r="C3993">
        <v>2494</v>
      </c>
      <c r="D3993" t="s">
        <v>370</v>
      </c>
      <c r="E3993" t="s">
        <v>305</v>
      </c>
      <c r="F3993">
        <v>2017</v>
      </c>
      <c r="G3993">
        <v>3</v>
      </c>
      <c r="H3993">
        <v>1.9</v>
      </c>
      <c r="I3993">
        <v>28.5</v>
      </c>
      <c r="O3993">
        <v>0.16200000000000001</v>
      </c>
      <c r="P3993">
        <v>0.74029999999999996</v>
      </c>
      <c r="Q3993">
        <v>436.4</v>
      </c>
      <c r="R3993" t="s">
        <v>923</v>
      </c>
      <c r="T3993" t="s">
        <v>28</v>
      </c>
      <c r="Y3993" t="s">
        <v>30</v>
      </c>
    </row>
    <row r="3994" spans="1:25" x14ac:dyDescent="0.45">
      <c r="A3994" t="s">
        <v>335</v>
      </c>
      <c r="B3994" t="s">
        <v>344</v>
      </c>
      <c r="C3994">
        <v>2494</v>
      </c>
      <c r="D3994" t="s">
        <v>370</v>
      </c>
      <c r="E3994" t="s">
        <v>305</v>
      </c>
      <c r="F3994">
        <v>2018</v>
      </c>
      <c r="G3994">
        <v>6</v>
      </c>
      <c r="H3994">
        <v>2.8</v>
      </c>
      <c r="I3994">
        <v>42</v>
      </c>
      <c r="O3994">
        <v>0.224</v>
      </c>
      <c r="P3994">
        <v>0.69</v>
      </c>
      <c r="Q3994">
        <v>649.4</v>
      </c>
      <c r="R3994" t="s">
        <v>923</v>
      </c>
      <c r="T3994" t="s">
        <v>28</v>
      </c>
      <c r="Y3994" t="s">
        <v>30</v>
      </c>
    </row>
    <row r="3995" spans="1:25" x14ac:dyDescent="0.45">
      <c r="A3995" t="s">
        <v>335</v>
      </c>
      <c r="B3995" t="s">
        <v>344</v>
      </c>
      <c r="C3995">
        <v>2494</v>
      </c>
      <c r="D3995" t="s">
        <v>370</v>
      </c>
      <c r="E3995" t="s">
        <v>305</v>
      </c>
      <c r="F3995">
        <v>2019</v>
      </c>
      <c r="G3995">
        <v>6</v>
      </c>
      <c r="H3995">
        <v>3.8</v>
      </c>
      <c r="I3995">
        <v>57</v>
      </c>
      <c r="O3995">
        <v>0.307</v>
      </c>
      <c r="P3995">
        <v>0.69030000000000002</v>
      </c>
      <c r="Q3995">
        <v>890.8</v>
      </c>
      <c r="R3995" t="s">
        <v>923</v>
      </c>
      <c r="T3995" t="s">
        <v>28</v>
      </c>
      <c r="Y3995" t="s">
        <v>30</v>
      </c>
    </row>
    <row r="3996" spans="1:25" x14ac:dyDescent="0.45">
      <c r="A3996" t="s">
        <v>335</v>
      </c>
      <c r="B3996" t="s">
        <v>344</v>
      </c>
      <c r="C3996">
        <v>2494</v>
      </c>
      <c r="D3996" t="s">
        <v>370</v>
      </c>
      <c r="E3996" t="s">
        <v>305</v>
      </c>
      <c r="F3996">
        <v>2020</v>
      </c>
      <c r="G3996">
        <v>5</v>
      </c>
      <c r="H3996">
        <v>3.3</v>
      </c>
      <c r="I3996">
        <v>49.5</v>
      </c>
      <c r="O3996">
        <v>0.28299999999999997</v>
      </c>
      <c r="P3996">
        <v>0.69</v>
      </c>
      <c r="Q3996">
        <v>818.8</v>
      </c>
      <c r="R3996" t="s">
        <v>923</v>
      </c>
      <c r="T3996" t="s">
        <v>28</v>
      </c>
      <c r="Y3996" t="s">
        <v>30</v>
      </c>
    </row>
    <row r="3997" spans="1:25" x14ac:dyDescent="0.45">
      <c r="A3997" t="s">
        <v>335</v>
      </c>
      <c r="B3997" t="s">
        <v>344</v>
      </c>
      <c r="C3997">
        <v>2494</v>
      </c>
      <c r="D3997" t="s">
        <v>370</v>
      </c>
      <c r="E3997" t="s">
        <v>305</v>
      </c>
      <c r="F3997">
        <v>2021</v>
      </c>
      <c r="G3997">
        <v>13</v>
      </c>
      <c r="H3997">
        <v>8.6999999999999993</v>
      </c>
      <c r="I3997">
        <v>161.5</v>
      </c>
      <c r="M3997">
        <v>207.1</v>
      </c>
      <c r="N3997">
        <v>8.1100000000000005E-2</v>
      </c>
      <c r="O3997">
        <v>0.88200000000000001</v>
      </c>
      <c r="P3997">
        <v>0.69</v>
      </c>
      <c r="Q3997">
        <v>2556.9</v>
      </c>
      <c r="R3997" t="s">
        <v>923</v>
      </c>
      <c r="T3997" t="s">
        <v>28</v>
      </c>
      <c r="Y3997" t="s">
        <v>70</v>
      </c>
    </row>
    <row r="3998" spans="1:25" x14ac:dyDescent="0.45">
      <c r="A3998" t="s">
        <v>335</v>
      </c>
      <c r="B3998" t="s">
        <v>344</v>
      </c>
      <c r="C3998">
        <v>2494</v>
      </c>
      <c r="D3998" t="s">
        <v>370</v>
      </c>
      <c r="E3998" t="s">
        <v>305</v>
      </c>
      <c r="F3998">
        <v>2022</v>
      </c>
      <c r="G3998">
        <v>6</v>
      </c>
      <c r="H3998">
        <v>3.5</v>
      </c>
      <c r="I3998">
        <v>74.900000000000006</v>
      </c>
      <c r="M3998">
        <v>94.8</v>
      </c>
      <c r="N3998">
        <v>8.1199999999999994E-2</v>
      </c>
      <c r="O3998">
        <v>0.40300000000000002</v>
      </c>
      <c r="P3998">
        <v>0.69</v>
      </c>
      <c r="Q3998">
        <v>1169.2</v>
      </c>
      <c r="R3998" t="s">
        <v>923</v>
      </c>
      <c r="T3998" t="s">
        <v>28</v>
      </c>
      <c r="Y3998" t="s">
        <v>70</v>
      </c>
    </row>
    <row r="3999" spans="1:25" x14ac:dyDescent="0.45">
      <c r="A3999" t="s">
        <v>335</v>
      </c>
      <c r="B3999" t="s">
        <v>344</v>
      </c>
      <c r="C3999">
        <v>2494</v>
      </c>
      <c r="D3999" t="s">
        <v>370</v>
      </c>
      <c r="E3999" t="s">
        <v>305</v>
      </c>
      <c r="F3999">
        <v>2023</v>
      </c>
      <c r="G3999">
        <v>0</v>
      </c>
      <c r="H3999">
        <v>0</v>
      </c>
      <c r="R3999" t="s">
        <v>923</v>
      </c>
      <c r="T3999" t="s">
        <v>28</v>
      </c>
      <c r="Y3999" t="s">
        <v>70</v>
      </c>
    </row>
    <row r="4000" spans="1:25" x14ac:dyDescent="0.45">
      <c r="A4000" t="s">
        <v>335</v>
      </c>
      <c r="B4000" t="s">
        <v>344</v>
      </c>
      <c r="C4000">
        <v>2494</v>
      </c>
      <c r="D4000" t="s">
        <v>370</v>
      </c>
      <c r="E4000" t="s">
        <v>305</v>
      </c>
      <c r="F4000">
        <v>2024</v>
      </c>
      <c r="G4000">
        <v>0</v>
      </c>
      <c r="H4000">
        <v>0</v>
      </c>
      <c r="R4000" t="s">
        <v>923</v>
      </c>
      <c r="T4000" t="s">
        <v>28</v>
      </c>
      <c r="Y4000" t="s">
        <v>70</v>
      </c>
    </row>
    <row r="4001" spans="1:25" x14ac:dyDescent="0.45">
      <c r="A4001" t="s">
        <v>335</v>
      </c>
      <c r="B4001" t="s">
        <v>344</v>
      </c>
      <c r="C4001">
        <v>2494</v>
      </c>
      <c r="D4001" t="s">
        <v>371</v>
      </c>
      <c r="E4001" t="s">
        <v>305</v>
      </c>
      <c r="F4001">
        <v>2009</v>
      </c>
      <c r="G4001">
        <v>6</v>
      </c>
      <c r="H4001">
        <v>6</v>
      </c>
      <c r="I4001">
        <v>90</v>
      </c>
      <c r="R4001" t="s">
        <v>923</v>
      </c>
      <c r="T4001" t="s">
        <v>28</v>
      </c>
      <c r="Y4001" t="s">
        <v>29</v>
      </c>
    </row>
    <row r="4002" spans="1:25" x14ac:dyDescent="0.45">
      <c r="A4002" t="s">
        <v>335</v>
      </c>
      <c r="B4002" t="s">
        <v>344</v>
      </c>
      <c r="C4002">
        <v>2494</v>
      </c>
      <c r="D4002" t="s">
        <v>371</v>
      </c>
      <c r="E4002" t="s">
        <v>305</v>
      </c>
      <c r="F4002">
        <v>2010</v>
      </c>
      <c r="G4002">
        <v>33</v>
      </c>
      <c r="H4002">
        <v>33</v>
      </c>
      <c r="I4002">
        <v>495</v>
      </c>
      <c r="O4002">
        <v>2.669</v>
      </c>
      <c r="P4002">
        <v>0.82399999999999995</v>
      </c>
      <c r="Q4002">
        <v>6477.3</v>
      </c>
      <c r="R4002" t="s">
        <v>923</v>
      </c>
      <c r="T4002" t="s">
        <v>28</v>
      </c>
      <c r="Y4002" t="s">
        <v>29</v>
      </c>
    </row>
    <row r="4003" spans="1:25" x14ac:dyDescent="0.45">
      <c r="A4003" t="s">
        <v>335</v>
      </c>
      <c r="B4003" t="s">
        <v>344</v>
      </c>
      <c r="C4003">
        <v>2494</v>
      </c>
      <c r="D4003" t="s">
        <v>371</v>
      </c>
      <c r="E4003" t="s">
        <v>305</v>
      </c>
      <c r="F4003">
        <v>2011</v>
      </c>
      <c r="G4003">
        <v>15</v>
      </c>
      <c r="H4003">
        <v>15</v>
      </c>
      <c r="I4003">
        <v>225</v>
      </c>
      <c r="O4003">
        <v>1.2070000000000001</v>
      </c>
      <c r="P4003">
        <v>0.82399999999999995</v>
      </c>
      <c r="Q4003">
        <v>2928.5</v>
      </c>
      <c r="R4003" t="s">
        <v>923</v>
      </c>
      <c r="T4003" t="s">
        <v>28</v>
      </c>
      <c r="Y4003" t="s">
        <v>29</v>
      </c>
    </row>
    <row r="4004" spans="1:25" x14ac:dyDescent="0.45">
      <c r="A4004" t="s">
        <v>335</v>
      </c>
      <c r="B4004" t="s">
        <v>344</v>
      </c>
      <c r="C4004">
        <v>2494</v>
      </c>
      <c r="D4004" t="s">
        <v>371</v>
      </c>
      <c r="E4004" t="s">
        <v>305</v>
      </c>
      <c r="F4004">
        <v>2012</v>
      </c>
      <c r="G4004">
        <v>20</v>
      </c>
      <c r="H4004">
        <v>20</v>
      </c>
      <c r="I4004">
        <v>300</v>
      </c>
      <c r="O4004">
        <v>2.5209999999999999</v>
      </c>
      <c r="P4004">
        <v>1.2</v>
      </c>
      <c r="Q4004">
        <v>4201.2</v>
      </c>
      <c r="R4004" t="s">
        <v>923</v>
      </c>
      <c r="T4004" t="s">
        <v>28</v>
      </c>
      <c r="Y4004" t="s">
        <v>29</v>
      </c>
    </row>
    <row r="4005" spans="1:25" x14ac:dyDescent="0.45">
      <c r="A4005" t="s">
        <v>335</v>
      </c>
      <c r="B4005" t="s">
        <v>344</v>
      </c>
      <c r="C4005">
        <v>2494</v>
      </c>
      <c r="D4005" t="s">
        <v>371</v>
      </c>
      <c r="E4005" t="s">
        <v>305</v>
      </c>
      <c r="F4005">
        <v>2013</v>
      </c>
      <c r="G4005">
        <v>31</v>
      </c>
      <c r="H4005">
        <v>31</v>
      </c>
      <c r="I4005">
        <v>465</v>
      </c>
      <c r="O4005">
        <v>2.74</v>
      </c>
      <c r="P4005">
        <v>0.74</v>
      </c>
      <c r="Q4005">
        <v>7405.9</v>
      </c>
      <c r="R4005" t="s">
        <v>923</v>
      </c>
      <c r="T4005" t="s">
        <v>28</v>
      </c>
      <c r="Y4005" t="s">
        <v>29</v>
      </c>
    </row>
    <row r="4006" spans="1:25" x14ac:dyDescent="0.45">
      <c r="A4006" t="s">
        <v>335</v>
      </c>
      <c r="B4006" t="s">
        <v>344</v>
      </c>
      <c r="C4006">
        <v>2494</v>
      </c>
      <c r="D4006" t="s">
        <v>371</v>
      </c>
      <c r="E4006" t="s">
        <v>305</v>
      </c>
      <c r="F4006">
        <v>2014</v>
      </c>
      <c r="G4006">
        <v>3</v>
      </c>
      <c r="H4006">
        <v>1.8</v>
      </c>
      <c r="I4006">
        <v>27</v>
      </c>
      <c r="O4006">
        <v>0.11799999999999999</v>
      </c>
      <c r="P4006">
        <v>0.74029999999999996</v>
      </c>
      <c r="Q4006">
        <v>319.60000000000002</v>
      </c>
      <c r="R4006" t="s">
        <v>923</v>
      </c>
      <c r="T4006" t="s">
        <v>28</v>
      </c>
      <c r="Y4006" t="s">
        <v>29</v>
      </c>
    </row>
    <row r="4007" spans="1:25" x14ac:dyDescent="0.45">
      <c r="A4007" t="s">
        <v>335</v>
      </c>
      <c r="B4007" t="s">
        <v>344</v>
      </c>
      <c r="C4007">
        <v>2494</v>
      </c>
      <c r="D4007" t="s">
        <v>371</v>
      </c>
      <c r="E4007" t="s">
        <v>305</v>
      </c>
      <c r="F4007">
        <v>2015</v>
      </c>
      <c r="G4007">
        <v>5</v>
      </c>
      <c r="H4007">
        <v>2.7</v>
      </c>
      <c r="I4007">
        <v>40.5</v>
      </c>
      <c r="O4007">
        <v>0.23599999999999999</v>
      </c>
      <c r="P4007">
        <v>0.74</v>
      </c>
      <c r="Q4007">
        <v>637.20000000000005</v>
      </c>
      <c r="R4007" t="s">
        <v>923</v>
      </c>
      <c r="T4007" t="s">
        <v>28</v>
      </c>
      <c r="Y4007" t="s">
        <v>30</v>
      </c>
    </row>
    <row r="4008" spans="1:25" x14ac:dyDescent="0.45">
      <c r="A4008" t="s">
        <v>335</v>
      </c>
      <c r="B4008" t="s">
        <v>344</v>
      </c>
      <c r="C4008">
        <v>2494</v>
      </c>
      <c r="D4008" t="s">
        <v>371</v>
      </c>
      <c r="E4008" t="s">
        <v>305</v>
      </c>
      <c r="F4008">
        <v>2016</v>
      </c>
      <c r="G4008">
        <v>10</v>
      </c>
      <c r="H4008">
        <v>6.3</v>
      </c>
      <c r="I4008">
        <v>94.5</v>
      </c>
      <c r="O4008">
        <v>0.50800000000000001</v>
      </c>
      <c r="P4008">
        <v>0.73980000000000001</v>
      </c>
      <c r="Q4008">
        <v>1372</v>
      </c>
      <c r="R4008" t="s">
        <v>923</v>
      </c>
      <c r="T4008" t="s">
        <v>28</v>
      </c>
      <c r="Y4008" t="s">
        <v>30</v>
      </c>
    </row>
    <row r="4009" spans="1:25" x14ac:dyDescent="0.45">
      <c r="A4009" t="s">
        <v>335</v>
      </c>
      <c r="B4009" t="s">
        <v>344</v>
      </c>
      <c r="C4009">
        <v>2494</v>
      </c>
      <c r="D4009" t="s">
        <v>371</v>
      </c>
      <c r="E4009" t="s">
        <v>305</v>
      </c>
      <c r="F4009">
        <v>2017</v>
      </c>
      <c r="G4009">
        <v>6</v>
      </c>
      <c r="H4009">
        <v>3.3</v>
      </c>
      <c r="I4009">
        <v>49.5</v>
      </c>
      <c r="O4009">
        <v>0.28100000000000003</v>
      </c>
      <c r="P4009">
        <v>0.74029999999999996</v>
      </c>
      <c r="Q4009">
        <v>757.9</v>
      </c>
      <c r="R4009" t="s">
        <v>923</v>
      </c>
      <c r="T4009" t="s">
        <v>28</v>
      </c>
      <c r="Y4009" t="s">
        <v>30</v>
      </c>
    </row>
    <row r="4010" spans="1:25" x14ac:dyDescent="0.45">
      <c r="A4010" t="s">
        <v>335</v>
      </c>
      <c r="B4010" t="s">
        <v>344</v>
      </c>
      <c r="C4010">
        <v>2494</v>
      </c>
      <c r="D4010" t="s">
        <v>371</v>
      </c>
      <c r="E4010" t="s">
        <v>305</v>
      </c>
      <c r="F4010">
        <v>2018</v>
      </c>
      <c r="G4010">
        <v>9</v>
      </c>
      <c r="H4010">
        <v>5.5</v>
      </c>
      <c r="I4010">
        <v>82.5</v>
      </c>
      <c r="O4010">
        <v>0.46600000000000003</v>
      </c>
      <c r="P4010">
        <v>0.68979999999999997</v>
      </c>
      <c r="Q4010">
        <v>1350.2</v>
      </c>
      <c r="R4010" t="s">
        <v>923</v>
      </c>
      <c r="T4010" t="s">
        <v>28</v>
      </c>
      <c r="Y4010" t="s">
        <v>30</v>
      </c>
    </row>
    <row r="4011" spans="1:25" x14ac:dyDescent="0.45">
      <c r="A4011" t="s">
        <v>335</v>
      </c>
      <c r="B4011" t="s">
        <v>344</v>
      </c>
      <c r="C4011">
        <v>2494</v>
      </c>
      <c r="D4011" t="s">
        <v>371</v>
      </c>
      <c r="E4011" t="s">
        <v>305</v>
      </c>
      <c r="F4011">
        <v>2019</v>
      </c>
      <c r="G4011">
        <v>3</v>
      </c>
      <c r="H4011">
        <v>2.1</v>
      </c>
      <c r="I4011">
        <v>31.5</v>
      </c>
      <c r="O4011">
        <v>0.17</v>
      </c>
      <c r="P4011">
        <v>0.69</v>
      </c>
      <c r="Q4011">
        <v>492.2</v>
      </c>
      <c r="R4011" t="s">
        <v>923</v>
      </c>
      <c r="T4011" t="s">
        <v>28</v>
      </c>
      <c r="Y4011" t="s">
        <v>30</v>
      </c>
    </row>
    <row r="4012" spans="1:25" x14ac:dyDescent="0.45">
      <c r="A4012" t="s">
        <v>335</v>
      </c>
      <c r="B4012" t="s">
        <v>344</v>
      </c>
      <c r="C4012">
        <v>2494</v>
      </c>
      <c r="D4012" t="s">
        <v>371</v>
      </c>
      <c r="E4012" t="s">
        <v>305</v>
      </c>
      <c r="F4012">
        <v>2020</v>
      </c>
      <c r="G4012">
        <v>6</v>
      </c>
      <c r="H4012">
        <v>3.2</v>
      </c>
      <c r="I4012">
        <v>48</v>
      </c>
      <c r="O4012">
        <v>0.27400000000000002</v>
      </c>
      <c r="P4012">
        <v>0.69</v>
      </c>
      <c r="Q4012">
        <v>794.1</v>
      </c>
      <c r="R4012" t="s">
        <v>923</v>
      </c>
      <c r="T4012" t="s">
        <v>28</v>
      </c>
      <c r="Y4012" t="s">
        <v>30</v>
      </c>
    </row>
    <row r="4013" spans="1:25" x14ac:dyDescent="0.45">
      <c r="A4013" t="s">
        <v>335</v>
      </c>
      <c r="B4013" t="s">
        <v>344</v>
      </c>
      <c r="C4013">
        <v>2494</v>
      </c>
      <c r="D4013" t="s">
        <v>371</v>
      </c>
      <c r="E4013" t="s">
        <v>305</v>
      </c>
      <c r="F4013">
        <v>2021</v>
      </c>
      <c r="G4013">
        <v>15</v>
      </c>
      <c r="H4013">
        <v>9.8000000000000007</v>
      </c>
      <c r="I4013">
        <v>161.80000000000001</v>
      </c>
      <c r="M4013">
        <v>204.4</v>
      </c>
      <c r="N4013">
        <v>8.1500000000000003E-2</v>
      </c>
      <c r="O4013">
        <v>0.87</v>
      </c>
      <c r="P4013">
        <v>0.69020000000000004</v>
      </c>
      <c r="Q4013">
        <v>2520.9</v>
      </c>
      <c r="R4013" t="s">
        <v>923</v>
      </c>
      <c r="T4013" t="s">
        <v>28</v>
      </c>
      <c r="Y4013" t="s">
        <v>70</v>
      </c>
    </row>
    <row r="4014" spans="1:25" x14ac:dyDescent="0.45">
      <c r="A4014" t="s">
        <v>335</v>
      </c>
      <c r="B4014" t="s">
        <v>344</v>
      </c>
      <c r="C4014">
        <v>2494</v>
      </c>
      <c r="D4014" t="s">
        <v>371</v>
      </c>
      <c r="E4014" t="s">
        <v>305</v>
      </c>
      <c r="F4014">
        <v>2022</v>
      </c>
      <c r="G4014">
        <v>6</v>
      </c>
      <c r="H4014">
        <v>4.0999999999999996</v>
      </c>
      <c r="I4014">
        <v>82.7</v>
      </c>
      <c r="M4014">
        <v>103.7</v>
      </c>
      <c r="N4014">
        <v>8.1000000000000003E-2</v>
      </c>
      <c r="O4014">
        <v>0.442</v>
      </c>
      <c r="P4014">
        <v>0.69</v>
      </c>
      <c r="Q4014">
        <v>1281.2</v>
      </c>
      <c r="R4014" t="s">
        <v>923</v>
      </c>
      <c r="T4014" t="s">
        <v>28</v>
      </c>
      <c r="Y4014" t="s">
        <v>70</v>
      </c>
    </row>
    <row r="4015" spans="1:25" x14ac:dyDescent="0.45">
      <c r="A4015" t="s">
        <v>335</v>
      </c>
      <c r="B4015" t="s">
        <v>344</v>
      </c>
      <c r="C4015">
        <v>2494</v>
      </c>
      <c r="D4015" t="s">
        <v>371</v>
      </c>
      <c r="E4015" t="s">
        <v>305</v>
      </c>
      <c r="F4015">
        <v>2023</v>
      </c>
      <c r="G4015">
        <v>0</v>
      </c>
      <c r="H4015">
        <v>0</v>
      </c>
      <c r="R4015" t="s">
        <v>923</v>
      </c>
      <c r="T4015" t="s">
        <v>28</v>
      </c>
      <c r="Y4015" t="s">
        <v>70</v>
      </c>
    </row>
    <row r="4016" spans="1:25" x14ac:dyDescent="0.45">
      <c r="A4016" t="s">
        <v>335</v>
      </c>
      <c r="B4016" t="s">
        <v>344</v>
      </c>
      <c r="C4016">
        <v>2494</v>
      </c>
      <c r="D4016" t="s">
        <v>371</v>
      </c>
      <c r="E4016" t="s">
        <v>305</v>
      </c>
      <c r="F4016">
        <v>2024</v>
      </c>
      <c r="G4016">
        <v>0</v>
      </c>
      <c r="H4016">
        <v>0</v>
      </c>
      <c r="R4016" t="s">
        <v>923</v>
      </c>
      <c r="T4016" t="s">
        <v>28</v>
      </c>
      <c r="Y4016" t="s">
        <v>70</v>
      </c>
    </row>
    <row r="4017" spans="1:25" x14ac:dyDescent="0.45">
      <c r="A4017" t="s">
        <v>335</v>
      </c>
      <c r="B4017" t="s">
        <v>344</v>
      </c>
      <c r="C4017">
        <v>2494</v>
      </c>
      <c r="D4017" t="s">
        <v>372</v>
      </c>
      <c r="E4017" t="s">
        <v>305</v>
      </c>
      <c r="F4017">
        <v>2009</v>
      </c>
      <c r="G4017">
        <v>3</v>
      </c>
      <c r="H4017">
        <v>3</v>
      </c>
      <c r="I4017">
        <v>45</v>
      </c>
      <c r="R4017" t="s">
        <v>923</v>
      </c>
      <c r="T4017" t="s">
        <v>28</v>
      </c>
      <c r="Y4017" t="s">
        <v>29</v>
      </c>
    </row>
    <row r="4018" spans="1:25" x14ac:dyDescent="0.45">
      <c r="A4018" t="s">
        <v>335</v>
      </c>
      <c r="B4018" t="s">
        <v>344</v>
      </c>
      <c r="C4018">
        <v>2494</v>
      </c>
      <c r="D4018" t="s">
        <v>372</v>
      </c>
      <c r="E4018" t="s">
        <v>305</v>
      </c>
      <c r="F4018">
        <v>2010</v>
      </c>
      <c r="G4018">
        <v>31</v>
      </c>
      <c r="H4018">
        <v>31</v>
      </c>
      <c r="I4018">
        <v>465</v>
      </c>
      <c r="O4018">
        <v>2.5089999999999999</v>
      </c>
      <c r="P4018">
        <v>0.82399999999999995</v>
      </c>
      <c r="Q4018">
        <v>6087.5</v>
      </c>
      <c r="R4018" t="s">
        <v>923</v>
      </c>
      <c r="T4018" t="s">
        <v>28</v>
      </c>
      <c r="Y4018" t="s">
        <v>29</v>
      </c>
    </row>
    <row r="4019" spans="1:25" x14ac:dyDescent="0.45">
      <c r="A4019" t="s">
        <v>335</v>
      </c>
      <c r="B4019" t="s">
        <v>344</v>
      </c>
      <c r="C4019">
        <v>2494</v>
      </c>
      <c r="D4019" t="s">
        <v>372</v>
      </c>
      <c r="E4019" t="s">
        <v>305</v>
      </c>
      <c r="F4019">
        <v>2011</v>
      </c>
      <c r="G4019">
        <v>17</v>
      </c>
      <c r="H4019">
        <v>17</v>
      </c>
      <c r="I4019">
        <v>255</v>
      </c>
      <c r="O4019">
        <v>1.353</v>
      </c>
      <c r="P4019">
        <v>0.82399999999999995</v>
      </c>
      <c r="Q4019">
        <v>3282.8</v>
      </c>
      <c r="R4019" t="s">
        <v>923</v>
      </c>
      <c r="T4019" t="s">
        <v>28</v>
      </c>
      <c r="Y4019" t="s">
        <v>29</v>
      </c>
    </row>
    <row r="4020" spans="1:25" x14ac:dyDescent="0.45">
      <c r="A4020" t="s">
        <v>335</v>
      </c>
      <c r="B4020" t="s">
        <v>344</v>
      </c>
      <c r="C4020">
        <v>2494</v>
      </c>
      <c r="D4020" t="s">
        <v>372</v>
      </c>
      <c r="E4020" t="s">
        <v>305</v>
      </c>
      <c r="F4020">
        <v>2012</v>
      </c>
      <c r="G4020">
        <v>25</v>
      </c>
      <c r="H4020">
        <v>25</v>
      </c>
      <c r="I4020">
        <v>375</v>
      </c>
      <c r="O4020">
        <v>3.113</v>
      </c>
      <c r="P4020">
        <v>1.2</v>
      </c>
      <c r="Q4020">
        <v>5187.7</v>
      </c>
      <c r="R4020" t="s">
        <v>923</v>
      </c>
      <c r="T4020" t="s">
        <v>28</v>
      </c>
      <c r="Y4020" t="s">
        <v>29</v>
      </c>
    </row>
    <row r="4021" spans="1:25" x14ac:dyDescent="0.45">
      <c r="A4021" t="s">
        <v>335</v>
      </c>
      <c r="B4021" t="s">
        <v>344</v>
      </c>
      <c r="C4021">
        <v>2494</v>
      </c>
      <c r="D4021" t="s">
        <v>372</v>
      </c>
      <c r="E4021" t="s">
        <v>305</v>
      </c>
      <c r="F4021">
        <v>2013</v>
      </c>
      <c r="G4021">
        <v>31</v>
      </c>
      <c r="H4021">
        <v>31</v>
      </c>
      <c r="I4021">
        <v>465</v>
      </c>
      <c r="O4021">
        <v>2.74</v>
      </c>
      <c r="P4021">
        <v>0.74</v>
      </c>
      <c r="Q4021">
        <v>7405.9</v>
      </c>
      <c r="R4021" t="s">
        <v>923</v>
      </c>
      <c r="T4021" t="s">
        <v>28</v>
      </c>
      <c r="Y4021" t="s">
        <v>29</v>
      </c>
    </row>
    <row r="4022" spans="1:25" x14ac:dyDescent="0.45">
      <c r="A4022" t="s">
        <v>335</v>
      </c>
      <c r="B4022" t="s">
        <v>344</v>
      </c>
      <c r="C4022">
        <v>2494</v>
      </c>
      <c r="D4022" t="s">
        <v>372</v>
      </c>
      <c r="E4022" t="s">
        <v>305</v>
      </c>
      <c r="F4022">
        <v>2014</v>
      </c>
      <c r="G4022">
        <v>3</v>
      </c>
      <c r="H4022">
        <v>2.1</v>
      </c>
      <c r="I4022">
        <v>31.5</v>
      </c>
      <c r="O4022">
        <v>0.13800000000000001</v>
      </c>
      <c r="P4022">
        <v>0.74029999999999996</v>
      </c>
      <c r="Q4022">
        <v>372.9</v>
      </c>
      <c r="R4022" t="s">
        <v>923</v>
      </c>
      <c r="T4022" t="s">
        <v>28</v>
      </c>
      <c r="Y4022" t="s">
        <v>29</v>
      </c>
    </row>
    <row r="4023" spans="1:25" x14ac:dyDescent="0.45">
      <c r="A4023" t="s">
        <v>335</v>
      </c>
      <c r="B4023" t="s">
        <v>344</v>
      </c>
      <c r="C4023">
        <v>2494</v>
      </c>
      <c r="D4023" t="s">
        <v>372</v>
      </c>
      <c r="E4023" t="s">
        <v>305</v>
      </c>
      <c r="F4023">
        <v>2015</v>
      </c>
      <c r="G4023">
        <v>7</v>
      </c>
      <c r="H4023">
        <v>4</v>
      </c>
      <c r="I4023">
        <v>60</v>
      </c>
      <c r="O4023">
        <v>0.34399999999999997</v>
      </c>
      <c r="P4023">
        <v>0.74009999999999998</v>
      </c>
      <c r="Q4023">
        <v>930.5</v>
      </c>
      <c r="R4023" t="s">
        <v>923</v>
      </c>
      <c r="T4023" t="s">
        <v>28</v>
      </c>
      <c r="Y4023" t="s">
        <v>30</v>
      </c>
    </row>
    <row r="4024" spans="1:25" x14ac:dyDescent="0.45">
      <c r="A4024" t="s">
        <v>335</v>
      </c>
      <c r="B4024" t="s">
        <v>344</v>
      </c>
      <c r="C4024">
        <v>2494</v>
      </c>
      <c r="D4024" t="s">
        <v>372</v>
      </c>
      <c r="E4024" t="s">
        <v>305</v>
      </c>
      <c r="F4024">
        <v>2016</v>
      </c>
      <c r="G4024">
        <v>6</v>
      </c>
      <c r="H4024">
        <v>3.6</v>
      </c>
      <c r="I4024">
        <v>54</v>
      </c>
      <c r="O4024">
        <v>0.29499999999999998</v>
      </c>
      <c r="P4024">
        <v>0.73980000000000001</v>
      </c>
      <c r="Q4024">
        <v>797.9</v>
      </c>
      <c r="R4024" t="s">
        <v>923</v>
      </c>
      <c r="T4024" t="s">
        <v>28</v>
      </c>
      <c r="Y4024" t="s">
        <v>30</v>
      </c>
    </row>
    <row r="4025" spans="1:25" x14ac:dyDescent="0.45">
      <c r="A4025" t="s">
        <v>335</v>
      </c>
      <c r="B4025" t="s">
        <v>344</v>
      </c>
      <c r="C4025">
        <v>2494</v>
      </c>
      <c r="D4025" t="s">
        <v>372</v>
      </c>
      <c r="E4025" t="s">
        <v>305</v>
      </c>
      <c r="F4025">
        <v>2017</v>
      </c>
      <c r="G4025">
        <v>3</v>
      </c>
      <c r="H4025">
        <v>1.9</v>
      </c>
      <c r="I4025">
        <v>28.5</v>
      </c>
      <c r="O4025">
        <v>0.16200000000000001</v>
      </c>
      <c r="P4025">
        <v>0.74</v>
      </c>
      <c r="Q4025">
        <v>436.4</v>
      </c>
      <c r="R4025" t="s">
        <v>923</v>
      </c>
      <c r="T4025" t="s">
        <v>28</v>
      </c>
      <c r="Y4025" t="s">
        <v>30</v>
      </c>
    </row>
    <row r="4026" spans="1:25" x14ac:dyDescent="0.45">
      <c r="A4026" t="s">
        <v>335</v>
      </c>
      <c r="B4026" t="s">
        <v>344</v>
      </c>
      <c r="C4026">
        <v>2494</v>
      </c>
      <c r="D4026" t="s">
        <v>372</v>
      </c>
      <c r="E4026" t="s">
        <v>305</v>
      </c>
      <c r="F4026">
        <v>2018</v>
      </c>
      <c r="G4026">
        <v>3</v>
      </c>
      <c r="H4026">
        <v>1.9</v>
      </c>
      <c r="I4026">
        <v>28.5</v>
      </c>
      <c r="O4026">
        <v>0.152</v>
      </c>
      <c r="P4026">
        <v>0.69</v>
      </c>
      <c r="Q4026">
        <v>440.6</v>
      </c>
      <c r="R4026" t="s">
        <v>923</v>
      </c>
      <c r="T4026" t="s">
        <v>28</v>
      </c>
      <c r="Y4026" t="s">
        <v>30</v>
      </c>
    </row>
    <row r="4027" spans="1:25" x14ac:dyDescent="0.45">
      <c r="A4027" t="s">
        <v>335</v>
      </c>
      <c r="B4027" t="s">
        <v>344</v>
      </c>
      <c r="C4027">
        <v>2494</v>
      </c>
      <c r="D4027" t="s">
        <v>372</v>
      </c>
      <c r="E4027" t="s">
        <v>305</v>
      </c>
      <c r="F4027">
        <v>2019</v>
      </c>
      <c r="G4027">
        <v>5</v>
      </c>
      <c r="H4027">
        <v>3</v>
      </c>
      <c r="I4027">
        <v>45</v>
      </c>
      <c r="O4027">
        <v>0.24299999999999999</v>
      </c>
      <c r="P4027">
        <v>0.69040000000000001</v>
      </c>
      <c r="Q4027">
        <v>703.3</v>
      </c>
      <c r="R4027" t="s">
        <v>923</v>
      </c>
      <c r="T4027" t="s">
        <v>28</v>
      </c>
      <c r="Y4027" t="s">
        <v>30</v>
      </c>
    </row>
    <row r="4028" spans="1:25" x14ac:dyDescent="0.45">
      <c r="A4028" t="s">
        <v>335</v>
      </c>
      <c r="B4028" t="s">
        <v>344</v>
      </c>
      <c r="C4028">
        <v>2494</v>
      </c>
      <c r="D4028" t="s">
        <v>372</v>
      </c>
      <c r="E4028" t="s">
        <v>305</v>
      </c>
      <c r="F4028">
        <v>2020</v>
      </c>
      <c r="G4028">
        <v>5</v>
      </c>
      <c r="H4028">
        <v>2.9</v>
      </c>
      <c r="I4028">
        <v>43.5</v>
      </c>
      <c r="O4028">
        <v>0.248</v>
      </c>
      <c r="P4028">
        <v>0.69</v>
      </c>
      <c r="Q4028">
        <v>719.6</v>
      </c>
      <c r="R4028" t="s">
        <v>923</v>
      </c>
      <c r="T4028" t="s">
        <v>28</v>
      </c>
      <c r="Y4028" t="s">
        <v>30</v>
      </c>
    </row>
    <row r="4029" spans="1:25" x14ac:dyDescent="0.45">
      <c r="A4029" t="s">
        <v>335</v>
      </c>
      <c r="B4029" t="s">
        <v>344</v>
      </c>
      <c r="C4029">
        <v>2494</v>
      </c>
      <c r="D4029" t="s">
        <v>372</v>
      </c>
      <c r="E4029" t="s">
        <v>305</v>
      </c>
      <c r="F4029">
        <v>2021</v>
      </c>
      <c r="G4029">
        <v>16</v>
      </c>
      <c r="H4029">
        <v>10.199999999999999</v>
      </c>
      <c r="I4029">
        <v>158.19999999999999</v>
      </c>
      <c r="M4029">
        <v>196.5</v>
      </c>
      <c r="N4029">
        <v>8.0299999999999996E-2</v>
      </c>
      <c r="O4029">
        <v>0.83799999999999997</v>
      </c>
      <c r="P4029">
        <v>0.68920000000000003</v>
      </c>
      <c r="Q4029">
        <v>2427.1999999999998</v>
      </c>
      <c r="R4029" t="s">
        <v>923</v>
      </c>
      <c r="T4029" t="s">
        <v>28</v>
      </c>
      <c r="Y4029" t="s">
        <v>70</v>
      </c>
    </row>
    <row r="4030" spans="1:25" x14ac:dyDescent="0.45">
      <c r="A4030" t="s">
        <v>335</v>
      </c>
      <c r="B4030" t="s">
        <v>344</v>
      </c>
      <c r="C4030">
        <v>2494</v>
      </c>
      <c r="D4030" t="s">
        <v>372</v>
      </c>
      <c r="E4030" t="s">
        <v>305</v>
      </c>
      <c r="F4030">
        <v>2022</v>
      </c>
      <c r="G4030">
        <v>6</v>
      </c>
      <c r="H4030">
        <v>3.8</v>
      </c>
      <c r="I4030">
        <v>77.099999999999994</v>
      </c>
      <c r="M4030">
        <v>95.6</v>
      </c>
      <c r="N4030">
        <v>8.1000000000000003E-2</v>
      </c>
      <c r="O4030">
        <v>0.40799999999999997</v>
      </c>
      <c r="P4030">
        <v>0.69</v>
      </c>
      <c r="Q4030">
        <v>1181.2</v>
      </c>
      <c r="R4030" t="s">
        <v>923</v>
      </c>
      <c r="T4030" t="s">
        <v>28</v>
      </c>
      <c r="Y4030" t="s">
        <v>70</v>
      </c>
    </row>
    <row r="4031" spans="1:25" x14ac:dyDescent="0.45">
      <c r="A4031" t="s">
        <v>335</v>
      </c>
      <c r="B4031" t="s">
        <v>344</v>
      </c>
      <c r="C4031">
        <v>2494</v>
      </c>
      <c r="D4031" t="s">
        <v>372</v>
      </c>
      <c r="E4031" t="s">
        <v>305</v>
      </c>
      <c r="F4031">
        <v>2023</v>
      </c>
      <c r="G4031">
        <v>0</v>
      </c>
      <c r="H4031">
        <v>0</v>
      </c>
      <c r="R4031" t="s">
        <v>923</v>
      </c>
      <c r="T4031" t="s">
        <v>28</v>
      </c>
      <c r="Y4031" t="s">
        <v>70</v>
      </c>
    </row>
    <row r="4032" spans="1:25" x14ac:dyDescent="0.45">
      <c r="A4032" t="s">
        <v>335</v>
      </c>
      <c r="B4032" t="s">
        <v>344</v>
      </c>
      <c r="C4032">
        <v>2494</v>
      </c>
      <c r="D4032" t="s">
        <v>372</v>
      </c>
      <c r="E4032" t="s">
        <v>305</v>
      </c>
      <c r="F4032">
        <v>2024</v>
      </c>
      <c r="G4032">
        <v>0</v>
      </c>
      <c r="H4032">
        <v>0</v>
      </c>
      <c r="R4032" t="s">
        <v>923</v>
      </c>
      <c r="T4032" t="s">
        <v>28</v>
      </c>
      <c r="Y4032" t="s">
        <v>70</v>
      </c>
    </row>
    <row r="4033" spans="1:25" x14ac:dyDescent="0.45">
      <c r="A4033" t="s">
        <v>335</v>
      </c>
      <c r="B4033" t="s">
        <v>344</v>
      </c>
      <c r="C4033">
        <v>2494</v>
      </c>
      <c r="D4033" t="s">
        <v>373</v>
      </c>
      <c r="E4033" t="s">
        <v>305</v>
      </c>
      <c r="F4033">
        <v>2009</v>
      </c>
      <c r="G4033">
        <v>6</v>
      </c>
      <c r="H4033">
        <v>6</v>
      </c>
      <c r="I4033">
        <v>90</v>
      </c>
      <c r="R4033" t="s">
        <v>923</v>
      </c>
      <c r="T4033" t="s">
        <v>28</v>
      </c>
      <c r="Y4033" t="s">
        <v>29</v>
      </c>
    </row>
    <row r="4034" spans="1:25" x14ac:dyDescent="0.45">
      <c r="A4034" t="s">
        <v>335</v>
      </c>
      <c r="B4034" t="s">
        <v>344</v>
      </c>
      <c r="C4034">
        <v>2494</v>
      </c>
      <c r="D4034" t="s">
        <v>373</v>
      </c>
      <c r="E4034" t="s">
        <v>305</v>
      </c>
      <c r="F4034">
        <v>2010</v>
      </c>
      <c r="G4034">
        <v>33</v>
      </c>
      <c r="H4034">
        <v>33</v>
      </c>
      <c r="I4034">
        <v>495</v>
      </c>
      <c r="O4034">
        <v>2.6709999999999998</v>
      </c>
      <c r="P4034">
        <v>0.82399999999999995</v>
      </c>
      <c r="Q4034">
        <v>6482.1</v>
      </c>
      <c r="R4034" t="s">
        <v>923</v>
      </c>
      <c r="T4034" t="s">
        <v>28</v>
      </c>
      <c r="Y4034" t="s">
        <v>29</v>
      </c>
    </row>
    <row r="4035" spans="1:25" x14ac:dyDescent="0.45">
      <c r="A4035" t="s">
        <v>335</v>
      </c>
      <c r="B4035" t="s">
        <v>344</v>
      </c>
      <c r="C4035">
        <v>2494</v>
      </c>
      <c r="D4035" t="s">
        <v>373</v>
      </c>
      <c r="E4035" t="s">
        <v>305</v>
      </c>
      <c r="F4035">
        <v>2011</v>
      </c>
      <c r="G4035">
        <v>25</v>
      </c>
      <c r="H4035">
        <v>25</v>
      </c>
      <c r="I4035">
        <v>375</v>
      </c>
      <c r="O4035">
        <v>2.0070000000000001</v>
      </c>
      <c r="P4035">
        <v>0.82399999999999995</v>
      </c>
      <c r="Q4035">
        <v>4870.5</v>
      </c>
      <c r="R4035" t="s">
        <v>923</v>
      </c>
      <c r="T4035" t="s">
        <v>28</v>
      </c>
      <c r="Y4035" t="s">
        <v>29</v>
      </c>
    </row>
    <row r="4036" spans="1:25" x14ac:dyDescent="0.45">
      <c r="A4036" t="s">
        <v>335</v>
      </c>
      <c r="B4036" t="s">
        <v>344</v>
      </c>
      <c r="C4036">
        <v>2494</v>
      </c>
      <c r="D4036" t="s">
        <v>373</v>
      </c>
      <c r="E4036" t="s">
        <v>305</v>
      </c>
      <c r="F4036">
        <v>2012</v>
      </c>
      <c r="G4036">
        <v>20</v>
      </c>
      <c r="H4036">
        <v>20</v>
      </c>
      <c r="I4036">
        <v>300</v>
      </c>
      <c r="O4036">
        <v>2.5209999999999999</v>
      </c>
      <c r="P4036">
        <v>1.2</v>
      </c>
      <c r="Q4036">
        <v>4201.2</v>
      </c>
      <c r="R4036" t="s">
        <v>923</v>
      </c>
      <c r="T4036" t="s">
        <v>28</v>
      </c>
      <c r="Y4036" t="s">
        <v>29</v>
      </c>
    </row>
    <row r="4037" spans="1:25" x14ac:dyDescent="0.45">
      <c r="A4037" t="s">
        <v>335</v>
      </c>
      <c r="B4037" t="s">
        <v>344</v>
      </c>
      <c r="C4037">
        <v>2494</v>
      </c>
      <c r="D4037" t="s">
        <v>373</v>
      </c>
      <c r="E4037" t="s">
        <v>305</v>
      </c>
      <c r="F4037">
        <v>2013</v>
      </c>
      <c r="G4037">
        <v>21</v>
      </c>
      <c r="H4037">
        <v>21</v>
      </c>
      <c r="I4037">
        <v>315</v>
      </c>
      <c r="O4037">
        <v>1.8560000000000001</v>
      </c>
      <c r="P4037">
        <v>0.74</v>
      </c>
      <c r="Q4037">
        <v>5016.8999999999996</v>
      </c>
      <c r="R4037" t="s">
        <v>923</v>
      </c>
      <c r="T4037" t="s">
        <v>28</v>
      </c>
      <c r="Y4037" t="s">
        <v>29</v>
      </c>
    </row>
    <row r="4038" spans="1:25" x14ac:dyDescent="0.45">
      <c r="A4038" t="s">
        <v>335</v>
      </c>
      <c r="B4038" t="s">
        <v>344</v>
      </c>
      <c r="C4038">
        <v>2494</v>
      </c>
      <c r="D4038" t="s">
        <v>373</v>
      </c>
      <c r="E4038" t="s">
        <v>305</v>
      </c>
      <c r="F4038">
        <v>2014</v>
      </c>
      <c r="G4038">
        <v>3</v>
      </c>
      <c r="H4038">
        <v>1.9</v>
      </c>
      <c r="I4038">
        <v>28.5</v>
      </c>
      <c r="O4038">
        <v>0.125</v>
      </c>
      <c r="P4038">
        <v>0.74029999999999996</v>
      </c>
      <c r="Q4038">
        <v>337.4</v>
      </c>
      <c r="R4038" t="s">
        <v>923</v>
      </c>
      <c r="T4038" t="s">
        <v>28</v>
      </c>
      <c r="Y4038" t="s">
        <v>29</v>
      </c>
    </row>
    <row r="4039" spans="1:25" x14ac:dyDescent="0.45">
      <c r="A4039" t="s">
        <v>335</v>
      </c>
      <c r="B4039" t="s">
        <v>344</v>
      </c>
      <c r="C4039">
        <v>2494</v>
      </c>
      <c r="D4039" t="s">
        <v>373</v>
      </c>
      <c r="E4039" t="s">
        <v>305</v>
      </c>
      <c r="F4039">
        <v>2015</v>
      </c>
      <c r="G4039">
        <v>5</v>
      </c>
      <c r="H4039">
        <v>2.7</v>
      </c>
      <c r="I4039">
        <v>40.5</v>
      </c>
      <c r="O4039">
        <v>0.23100000000000001</v>
      </c>
      <c r="P4039">
        <v>0.73960000000000004</v>
      </c>
      <c r="Q4039">
        <v>623.79999999999995</v>
      </c>
      <c r="R4039" t="s">
        <v>923</v>
      </c>
      <c r="T4039" t="s">
        <v>28</v>
      </c>
      <c r="Y4039" t="s">
        <v>30</v>
      </c>
    </row>
    <row r="4040" spans="1:25" x14ac:dyDescent="0.45">
      <c r="A4040" t="s">
        <v>335</v>
      </c>
      <c r="B4040" t="s">
        <v>344</v>
      </c>
      <c r="C4040">
        <v>2494</v>
      </c>
      <c r="D4040" t="s">
        <v>373</v>
      </c>
      <c r="E4040" t="s">
        <v>305</v>
      </c>
      <c r="F4040">
        <v>2016</v>
      </c>
      <c r="G4040">
        <v>16</v>
      </c>
      <c r="H4040">
        <v>8.1999999999999993</v>
      </c>
      <c r="I4040">
        <v>123</v>
      </c>
      <c r="O4040">
        <v>0.69</v>
      </c>
      <c r="P4040">
        <v>0.73980000000000001</v>
      </c>
      <c r="Q4040">
        <v>1864.3</v>
      </c>
      <c r="R4040" t="s">
        <v>923</v>
      </c>
      <c r="T4040" t="s">
        <v>28</v>
      </c>
      <c r="Y4040" t="s">
        <v>30</v>
      </c>
    </row>
    <row r="4041" spans="1:25" x14ac:dyDescent="0.45">
      <c r="A4041" t="s">
        <v>335</v>
      </c>
      <c r="B4041" t="s">
        <v>344</v>
      </c>
      <c r="C4041">
        <v>2494</v>
      </c>
      <c r="D4041" t="s">
        <v>373</v>
      </c>
      <c r="E4041" t="s">
        <v>305</v>
      </c>
      <c r="F4041">
        <v>2017</v>
      </c>
      <c r="G4041">
        <v>3</v>
      </c>
      <c r="H4041">
        <v>1.6</v>
      </c>
      <c r="I4041">
        <v>24</v>
      </c>
      <c r="O4041">
        <v>0.13600000000000001</v>
      </c>
      <c r="P4041">
        <v>0.74029999999999996</v>
      </c>
      <c r="Q4041">
        <v>367.5</v>
      </c>
      <c r="R4041" t="s">
        <v>923</v>
      </c>
      <c r="T4041" t="s">
        <v>28</v>
      </c>
      <c r="Y4041" t="s">
        <v>30</v>
      </c>
    </row>
    <row r="4042" spans="1:25" x14ac:dyDescent="0.45">
      <c r="A4042" t="s">
        <v>335</v>
      </c>
      <c r="B4042" t="s">
        <v>344</v>
      </c>
      <c r="C4042">
        <v>2494</v>
      </c>
      <c r="D4042" t="s">
        <v>373</v>
      </c>
      <c r="E4042" t="s">
        <v>305</v>
      </c>
      <c r="F4042">
        <v>2018</v>
      </c>
      <c r="G4042">
        <v>6</v>
      </c>
      <c r="H4042">
        <v>3.6</v>
      </c>
      <c r="I4042">
        <v>54</v>
      </c>
      <c r="O4042">
        <v>0.30199999999999999</v>
      </c>
      <c r="P4042">
        <v>0.68979999999999997</v>
      </c>
      <c r="Q4042">
        <v>874.3</v>
      </c>
      <c r="R4042" t="s">
        <v>923</v>
      </c>
      <c r="T4042" t="s">
        <v>28</v>
      </c>
      <c r="Y4042" t="s">
        <v>30</v>
      </c>
    </row>
    <row r="4043" spans="1:25" x14ac:dyDescent="0.45">
      <c r="A4043" t="s">
        <v>335</v>
      </c>
      <c r="B4043" t="s">
        <v>344</v>
      </c>
      <c r="C4043">
        <v>2494</v>
      </c>
      <c r="D4043" t="s">
        <v>373</v>
      </c>
      <c r="E4043" t="s">
        <v>305</v>
      </c>
      <c r="F4043">
        <v>2019</v>
      </c>
      <c r="G4043">
        <v>6</v>
      </c>
      <c r="H4043">
        <v>3.9</v>
      </c>
      <c r="I4043">
        <v>58.5</v>
      </c>
      <c r="O4043">
        <v>0.315</v>
      </c>
      <c r="P4043">
        <v>0.69020000000000004</v>
      </c>
      <c r="Q4043">
        <v>914.2</v>
      </c>
      <c r="R4043" t="s">
        <v>923</v>
      </c>
      <c r="T4043" t="s">
        <v>28</v>
      </c>
      <c r="Y4043" t="s">
        <v>30</v>
      </c>
    </row>
    <row r="4044" spans="1:25" x14ac:dyDescent="0.45">
      <c r="A4044" t="s">
        <v>335</v>
      </c>
      <c r="B4044" t="s">
        <v>344</v>
      </c>
      <c r="C4044">
        <v>2494</v>
      </c>
      <c r="D4044" t="s">
        <v>373</v>
      </c>
      <c r="E4044" t="s">
        <v>305</v>
      </c>
      <c r="F4044">
        <v>2020</v>
      </c>
      <c r="G4044">
        <v>5</v>
      </c>
      <c r="H4044">
        <v>2.7</v>
      </c>
      <c r="I4044">
        <v>40.5</v>
      </c>
      <c r="O4044">
        <v>0.23100000000000001</v>
      </c>
      <c r="P4044">
        <v>0.69</v>
      </c>
      <c r="Q4044">
        <v>670</v>
      </c>
      <c r="R4044" t="s">
        <v>923</v>
      </c>
      <c r="T4044" t="s">
        <v>28</v>
      </c>
      <c r="Y4044" t="s">
        <v>30</v>
      </c>
    </row>
    <row r="4045" spans="1:25" x14ac:dyDescent="0.45">
      <c r="A4045" t="s">
        <v>335</v>
      </c>
      <c r="B4045" t="s">
        <v>344</v>
      </c>
      <c r="C4045">
        <v>2494</v>
      </c>
      <c r="D4045" t="s">
        <v>373</v>
      </c>
      <c r="E4045" t="s">
        <v>305</v>
      </c>
      <c r="F4045">
        <v>2021</v>
      </c>
      <c r="G4045">
        <v>12</v>
      </c>
      <c r="H4045">
        <v>7.1</v>
      </c>
      <c r="I4045">
        <v>121.9</v>
      </c>
      <c r="M4045">
        <v>154.69999999999999</v>
      </c>
      <c r="N4045">
        <v>8.09E-2</v>
      </c>
      <c r="O4045">
        <v>0.66</v>
      </c>
      <c r="P4045">
        <v>0.68989999999999996</v>
      </c>
      <c r="Q4045">
        <v>1911.9</v>
      </c>
      <c r="R4045" t="s">
        <v>923</v>
      </c>
      <c r="T4045" t="s">
        <v>28</v>
      </c>
      <c r="Y4045" t="s">
        <v>70</v>
      </c>
    </row>
    <row r="4046" spans="1:25" x14ac:dyDescent="0.45">
      <c r="A4046" t="s">
        <v>335</v>
      </c>
      <c r="B4046" t="s">
        <v>344</v>
      </c>
      <c r="C4046">
        <v>2494</v>
      </c>
      <c r="D4046" t="s">
        <v>373</v>
      </c>
      <c r="E4046" t="s">
        <v>305</v>
      </c>
      <c r="F4046">
        <v>2022</v>
      </c>
      <c r="G4046">
        <v>6</v>
      </c>
      <c r="H4046">
        <v>3.9</v>
      </c>
      <c r="I4046">
        <v>77.3</v>
      </c>
      <c r="M4046">
        <v>96.7</v>
      </c>
      <c r="N4046">
        <v>8.1299999999999997E-2</v>
      </c>
      <c r="O4046">
        <v>0.41199999999999998</v>
      </c>
      <c r="P4046">
        <v>0.69</v>
      </c>
      <c r="Q4046">
        <v>1192.9000000000001</v>
      </c>
      <c r="R4046" t="s">
        <v>923</v>
      </c>
      <c r="T4046" t="s">
        <v>28</v>
      </c>
      <c r="Y4046" t="s">
        <v>70</v>
      </c>
    </row>
    <row r="4047" spans="1:25" x14ac:dyDescent="0.45">
      <c r="A4047" t="s">
        <v>335</v>
      </c>
      <c r="B4047" t="s">
        <v>344</v>
      </c>
      <c r="C4047">
        <v>2494</v>
      </c>
      <c r="D4047" t="s">
        <v>373</v>
      </c>
      <c r="E4047" t="s">
        <v>305</v>
      </c>
      <c r="F4047">
        <v>2023</v>
      </c>
      <c r="G4047">
        <v>0</v>
      </c>
      <c r="H4047">
        <v>0</v>
      </c>
      <c r="R4047" t="s">
        <v>923</v>
      </c>
      <c r="T4047" t="s">
        <v>28</v>
      </c>
      <c r="Y4047" t="s">
        <v>70</v>
      </c>
    </row>
    <row r="4048" spans="1:25" x14ac:dyDescent="0.45">
      <c r="A4048" t="s">
        <v>335</v>
      </c>
      <c r="B4048" t="s">
        <v>344</v>
      </c>
      <c r="C4048">
        <v>2494</v>
      </c>
      <c r="D4048" t="s">
        <v>373</v>
      </c>
      <c r="E4048" t="s">
        <v>305</v>
      </c>
      <c r="F4048">
        <v>2024</v>
      </c>
      <c r="G4048">
        <v>0</v>
      </c>
      <c r="H4048">
        <v>0</v>
      </c>
      <c r="R4048" t="s">
        <v>923</v>
      </c>
      <c r="T4048" t="s">
        <v>28</v>
      </c>
      <c r="Y4048" t="s">
        <v>70</v>
      </c>
    </row>
    <row r="4049" spans="1:25" x14ac:dyDescent="0.45">
      <c r="A4049" t="s">
        <v>335</v>
      </c>
      <c r="B4049" t="s">
        <v>344</v>
      </c>
      <c r="C4049">
        <v>2494</v>
      </c>
      <c r="D4049" t="s">
        <v>374</v>
      </c>
      <c r="E4049" t="s">
        <v>305</v>
      </c>
      <c r="F4049">
        <v>2009</v>
      </c>
      <c r="G4049">
        <v>8</v>
      </c>
      <c r="H4049">
        <v>8</v>
      </c>
      <c r="I4049">
        <v>120</v>
      </c>
      <c r="R4049" t="s">
        <v>923</v>
      </c>
      <c r="T4049" t="s">
        <v>28</v>
      </c>
      <c r="Y4049" t="s">
        <v>29</v>
      </c>
    </row>
    <row r="4050" spans="1:25" x14ac:dyDescent="0.45">
      <c r="A4050" t="s">
        <v>335</v>
      </c>
      <c r="B4050" t="s">
        <v>344</v>
      </c>
      <c r="C4050">
        <v>2494</v>
      </c>
      <c r="D4050" t="s">
        <v>374</v>
      </c>
      <c r="E4050" t="s">
        <v>305</v>
      </c>
      <c r="F4050">
        <v>2010</v>
      </c>
      <c r="G4050">
        <v>24</v>
      </c>
      <c r="H4050">
        <v>24</v>
      </c>
      <c r="I4050">
        <v>360</v>
      </c>
      <c r="O4050">
        <v>1.9419999999999999</v>
      </c>
      <c r="P4050">
        <v>0.82399999999999995</v>
      </c>
      <c r="Q4050">
        <v>4712.8</v>
      </c>
      <c r="R4050" t="s">
        <v>923</v>
      </c>
      <c r="T4050" t="s">
        <v>28</v>
      </c>
      <c r="Y4050" t="s">
        <v>29</v>
      </c>
    </row>
    <row r="4051" spans="1:25" x14ac:dyDescent="0.45">
      <c r="A4051" t="s">
        <v>335</v>
      </c>
      <c r="B4051" t="s">
        <v>344</v>
      </c>
      <c r="C4051">
        <v>2494</v>
      </c>
      <c r="D4051" t="s">
        <v>374</v>
      </c>
      <c r="E4051" t="s">
        <v>305</v>
      </c>
      <c r="F4051">
        <v>2011</v>
      </c>
      <c r="G4051">
        <v>25</v>
      </c>
      <c r="H4051">
        <v>25</v>
      </c>
      <c r="I4051">
        <v>375</v>
      </c>
      <c r="O4051">
        <v>1.994</v>
      </c>
      <c r="P4051">
        <v>0.82399999999999995</v>
      </c>
      <c r="Q4051">
        <v>4839.5</v>
      </c>
      <c r="R4051" t="s">
        <v>923</v>
      </c>
      <c r="T4051" t="s">
        <v>28</v>
      </c>
      <c r="Y4051" t="s">
        <v>29</v>
      </c>
    </row>
    <row r="4052" spans="1:25" x14ac:dyDescent="0.45">
      <c r="A4052" t="s">
        <v>335</v>
      </c>
      <c r="B4052" t="s">
        <v>344</v>
      </c>
      <c r="C4052">
        <v>2494</v>
      </c>
      <c r="D4052" t="s">
        <v>374</v>
      </c>
      <c r="E4052" t="s">
        <v>305</v>
      </c>
      <c r="F4052">
        <v>2012</v>
      </c>
      <c r="G4052">
        <v>19</v>
      </c>
      <c r="H4052">
        <v>19</v>
      </c>
      <c r="I4052">
        <v>285</v>
      </c>
      <c r="O4052">
        <v>2.375</v>
      </c>
      <c r="P4052">
        <v>1.2</v>
      </c>
      <c r="Q4052">
        <v>3957.5</v>
      </c>
      <c r="R4052" t="s">
        <v>923</v>
      </c>
      <c r="T4052" t="s">
        <v>28</v>
      </c>
      <c r="Y4052" t="s">
        <v>29</v>
      </c>
    </row>
    <row r="4053" spans="1:25" x14ac:dyDescent="0.45">
      <c r="A4053" t="s">
        <v>335</v>
      </c>
      <c r="B4053" t="s">
        <v>344</v>
      </c>
      <c r="C4053">
        <v>2494</v>
      </c>
      <c r="D4053" t="s">
        <v>374</v>
      </c>
      <c r="E4053" t="s">
        <v>305</v>
      </c>
      <c r="F4053">
        <v>2013</v>
      </c>
      <c r="G4053">
        <v>5</v>
      </c>
      <c r="H4053">
        <v>5</v>
      </c>
      <c r="I4053">
        <v>75</v>
      </c>
      <c r="O4053">
        <v>0.442</v>
      </c>
      <c r="P4053">
        <v>0.74</v>
      </c>
      <c r="Q4053">
        <v>1194.5</v>
      </c>
      <c r="R4053" t="s">
        <v>923</v>
      </c>
      <c r="T4053" t="s">
        <v>28</v>
      </c>
      <c r="Y4053" t="s">
        <v>29</v>
      </c>
    </row>
    <row r="4054" spans="1:25" x14ac:dyDescent="0.45">
      <c r="A4054" t="s">
        <v>335</v>
      </c>
      <c r="B4054" t="s">
        <v>344</v>
      </c>
      <c r="C4054">
        <v>2494</v>
      </c>
      <c r="D4054" t="s">
        <v>374</v>
      </c>
      <c r="E4054" t="s">
        <v>305</v>
      </c>
      <c r="F4054">
        <v>2014</v>
      </c>
      <c r="G4054">
        <v>9</v>
      </c>
      <c r="H4054">
        <v>4.8</v>
      </c>
      <c r="I4054">
        <v>72</v>
      </c>
      <c r="O4054">
        <v>0.40100000000000002</v>
      </c>
      <c r="P4054">
        <v>0.73929999999999996</v>
      </c>
      <c r="Q4054">
        <v>1082.8</v>
      </c>
      <c r="R4054" t="s">
        <v>923</v>
      </c>
      <c r="T4054" t="s">
        <v>28</v>
      </c>
      <c r="Y4054" t="s">
        <v>29</v>
      </c>
    </row>
    <row r="4055" spans="1:25" x14ac:dyDescent="0.45">
      <c r="A4055" t="s">
        <v>335</v>
      </c>
      <c r="B4055" t="s">
        <v>344</v>
      </c>
      <c r="C4055">
        <v>2494</v>
      </c>
      <c r="D4055" t="s">
        <v>374</v>
      </c>
      <c r="E4055" t="s">
        <v>305</v>
      </c>
      <c r="F4055">
        <v>2015</v>
      </c>
      <c r="G4055">
        <v>11</v>
      </c>
      <c r="H4055">
        <v>6.7</v>
      </c>
      <c r="I4055">
        <v>100.5</v>
      </c>
      <c r="O4055">
        <v>0.57199999999999995</v>
      </c>
      <c r="P4055">
        <v>0.74029999999999996</v>
      </c>
      <c r="Q4055">
        <v>1545.9</v>
      </c>
      <c r="R4055" t="s">
        <v>923</v>
      </c>
      <c r="T4055" t="s">
        <v>28</v>
      </c>
      <c r="Y4055" t="s">
        <v>30</v>
      </c>
    </row>
    <row r="4056" spans="1:25" x14ac:dyDescent="0.45">
      <c r="A4056" t="s">
        <v>335</v>
      </c>
      <c r="B4056" t="s">
        <v>344</v>
      </c>
      <c r="C4056">
        <v>2494</v>
      </c>
      <c r="D4056" t="s">
        <v>374</v>
      </c>
      <c r="E4056" t="s">
        <v>305</v>
      </c>
      <c r="F4056">
        <v>2016</v>
      </c>
      <c r="G4056">
        <v>11</v>
      </c>
      <c r="H4056">
        <v>7.3</v>
      </c>
      <c r="I4056">
        <v>109.5</v>
      </c>
      <c r="O4056">
        <v>0.59899999999999998</v>
      </c>
      <c r="P4056">
        <v>0.73980000000000001</v>
      </c>
      <c r="Q4056">
        <v>1620.4</v>
      </c>
      <c r="R4056" t="s">
        <v>923</v>
      </c>
      <c r="T4056" t="s">
        <v>28</v>
      </c>
      <c r="Y4056" t="s">
        <v>30</v>
      </c>
    </row>
    <row r="4057" spans="1:25" x14ac:dyDescent="0.45">
      <c r="A4057" t="s">
        <v>335</v>
      </c>
      <c r="B4057" t="s">
        <v>344</v>
      </c>
      <c r="C4057">
        <v>2494</v>
      </c>
      <c r="D4057" t="s">
        <v>374</v>
      </c>
      <c r="E4057" t="s">
        <v>305</v>
      </c>
      <c r="F4057">
        <v>2017</v>
      </c>
      <c r="G4057">
        <v>9</v>
      </c>
      <c r="H4057">
        <v>5.6</v>
      </c>
      <c r="I4057">
        <v>84</v>
      </c>
      <c r="O4057">
        <v>0.45700000000000002</v>
      </c>
      <c r="P4057">
        <v>0.74009999999999998</v>
      </c>
      <c r="Q4057">
        <v>1235.8</v>
      </c>
      <c r="R4057" t="s">
        <v>923</v>
      </c>
      <c r="T4057" t="s">
        <v>28</v>
      </c>
      <c r="Y4057" t="s">
        <v>30</v>
      </c>
    </row>
    <row r="4058" spans="1:25" x14ac:dyDescent="0.45">
      <c r="A4058" t="s">
        <v>335</v>
      </c>
      <c r="B4058" t="s">
        <v>344</v>
      </c>
      <c r="C4058">
        <v>2494</v>
      </c>
      <c r="D4058" t="s">
        <v>374</v>
      </c>
      <c r="E4058" t="s">
        <v>305</v>
      </c>
      <c r="F4058">
        <v>2018</v>
      </c>
      <c r="G4058">
        <v>8</v>
      </c>
      <c r="H4058">
        <v>5</v>
      </c>
      <c r="I4058">
        <v>75</v>
      </c>
      <c r="O4058">
        <v>0.41699999999999998</v>
      </c>
      <c r="P4058">
        <v>0.69</v>
      </c>
      <c r="Q4058">
        <v>1207.3</v>
      </c>
      <c r="R4058" t="s">
        <v>923</v>
      </c>
      <c r="T4058" t="s">
        <v>28</v>
      </c>
      <c r="Y4058" t="s">
        <v>30</v>
      </c>
    </row>
    <row r="4059" spans="1:25" x14ac:dyDescent="0.45">
      <c r="A4059" t="s">
        <v>335</v>
      </c>
      <c r="B4059" t="s">
        <v>344</v>
      </c>
      <c r="C4059">
        <v>2494</v>
      </c>
      <c r="D4059" t="s">
        <v>374</v>
      </c>
      <c r="E4059" t="s">
        <v>305</v>
      </c>
      <c r="F4059">
        <v>2019</v>
      </c>
      <c r="G4059">
        <v>6</v>
      </c>
      <c r="H4059">
        <v>3.5</v>
      </c>
      <c r="I4059">
        <v>52.5</v>
      </c>
      <c r="O4059">
        <v>0.28299999999999997</v>
      </c>
      <c r="P4059">
        <v>0.69030000000000002</v>
      </c>
      <c r="Q4059">
        <v>820.5</v>
      </c>
      <c r="R4059" t="s">
        <v>923</v>
      </c>
      <c r="T4059" t="s">
        <v>28</v>
      </c>
      <c r="Y4059" t="s">
        <v>30</v>
      </c>
    </row>
    <row r="4060" spans="1:25" x14ac:dyDescent="0.45">
      <c r="A4060" t="s">
        <v>335</v>
      </c>
      <c r="B4060" t="s">
        <v>344</v>
      </c>
      <c r="C4060">
        <v>2494</v>
      </c>
      <c r="D4060" t="s">
        <v>374</v>
      </c>
      <c r="E4060" t="s">
        <v>305</v>
      </c>
      <c r="F4060">
        <v>2020</v>
      </c>
      <c r="G4060">
        <v>5</v>
      </c>
      <c r="H4060">
        <v>3.6</v>
      </c>
      <c r="I4060">
        <v>54</v>
      </c>
      <c r="O4060">
        <v>0.308</v>
      </c>
      <c r="P4060">
        <v>0.69</v>
      </c>
      <c r="Q4060">
        <v>893.4</v>
      </c>
      <c r="R4060" t="s">
        <v>923</v>
      </c>
      <c r="T4060" t="s">
        <v>28</v>
      </c>
      <c r="Y4060" t="s">
        <v>30</v>
      </c>
    </row>
    <row r="4061" spans="1:25" x14ac:dyDescent="0.45">
      <c r="A4061" t="s">
        <v>335</v>
      </c>
      <c r="B4061" t="s">
        <v>344</v>
      </c>
      <c r="C4061">
        <v>2494</v>
      </c>
      <c r="D4061" t="s">
        <v>374</v>
      </c>
      <c r="E4061" t="s">
        <v>305</v>
      </c>
      <c r="F4061">
        <v>2021</v>
      </c>
      <c r="G4061">
        <v>11</v>
      </c>
      <c r="H4061">
        <v>8.1999999999999993</v>
      </c>
      <c r="I4061">
        <v>158</v>
      </c>
      <c r="M4061">
        <v>200.9</v>
      </c>
      <c r="N4061">
        <v>8.09E-2</v>
      </c>
      <c r="O4061">
        <v>0.85599999999999998</v>
      </c>
      <c r="P4061">
        <v>0.68979999999999997</v>
      </c>
      <c r="Q4061">
        <v>2480.5</v>
      </c>
      <c r="R4061" t="s">
        <v>923</v>
      </c>
      <c r="T4061" t="s">
        <v>28</v>
      </c>
      <c r="Y4061" t="s">
        <v>70</v>
      </c>
    </row>
    <row r="4062" spans="1:25" x14ac:dyDescent="0.45">
      <c r="A4062" t="s">
        <v>335</v>
      </c>
      <c r="B4062" t="s">
        <v>344</v>
      </c>
      <c r="C4062">
        <v>2494</v>
      </c>
      <c r="D4062" t="s">
        <v>374</v>
      </c>
      <c r="E4062" t="s">
        <v>305</v>
      </c>
      <c r="F4062">
        <v>2022</v>
      </c>
      <c r="G4062">
        <v>6</v>
      </c>
      <c r="H4062">
        <v>4.0999999999999996</v>
      </c>
      <c r="I4062">
        <v>84.7</v>
      </c>
      <c r="M4062">
        <v>106.4</v>
      </c>
      <c r="N4062">
        <v>8.1000000000000003E-2</v>
      </c>
      <c r="O4062">
        <v>0.45300000000000001</v>
      </c>
      <c r="P4062">
        <v>0.69</v>
      </c>
      <c r="Q4062">
        <v>1314.2</v>
      </c>
      <c r="R4062" t="s">
        <v>923</v>
      </c>
      <c r="T4062" t="s">
        <v>28</v>
      </c>
      <c r="Y4062" t="s">
        <v>70</v>
      </c>
    </row>
    <row r="4063" spans="1:25" x14ac:dyDescent="0.45">
      <c r="A4063" t="s">
        <v>335</v>
      </c>
      <c r="B4063" t="s">
        <v>344</v>
      </c>
      <c r="C4063">
        <v>2494</v>
      </c>
      <c r="D4063" t="s">
        <v>374</v>
      </c>
      <c r="E4063" t="s">
        <v>305</v>
      </c>
      <c r="F4063">
        <v>2023</v>
      </c>
      <c r="G4063">
        <v>0</v>
      </c>
      <c r="H4063">
        <v>0</v>
      </c>
      <c r="R4063" t="s">
        <v>923</v>
      </c>
      <c r="T4063" t="s">
        <v>28</v>
      </c>
      <c r="Y4063" t="s">
        <v>70</v>
      </c>
    </row>
    <row r="4064" spans="1:25" x14ac:dyDescent="0.45">
      <c r="A4064" t="s">
        <v>335</v>
      </c>
      <c r="B4064" t="s">
        <v>344</v>
      </c>
      <c r="C4064">
        <v>2494</v>
      </c>
      <c r="D4064" t="s">
        <v>374</v>
      </c>
      <c r="E4064" t="s">
        <v>305</v>
      </c>
      <c r="F4064">
        <v>2024</v>
      </c>
      <c r="G4064">
        <v>0</v>
      </c>
      <c r="H4064">
        <v>0</v>
      </c>
      <c r="R4064" t="s">
        <v>923</v>
      </c>
      <c r="T4064" t="s">
        <v>28</v>
      </c>
      <c r="Y4064" t="s">
        <v>70</v>
      </c>
    </row>
    <row r="4065" spans="1:25" x14ac:dyDescent="0.45">
      <c r="A4065" t="s">
        <v>335</v>
      </c>
      <c r="B4065" t="s">
        <v>344</v>
      </c>
      <c r="C4065">
        <v>2494</v>
      </c>
      <c r="D4065" t="s">
        <v>375</v>
      </c>
      <c r="E4065" t="s">
        <v>305</v>
      </c>
      <c r="F4065">
        <v>2009</v>
      </c>
      <c r="G4065">
        <v>12</v>
      </c>
      <c r="H4065">
        <v>12</v>
      </c>
      <c r="I4065">
        <v>180</v>
      </c>
      <c r="R4065" t="s">
        <v>923</v>
      </c>
      <c r="T4065" t="s">
        <v>28</v>
      </c>
      <c r="Y4065" t="s">
        <v>29</v>
      </c>
    </row>
    <row r="4066" spans="1:25" x14ac:dyDescent="0.45">
      <c r="A4066" t="s">
        <v>335</v>
      </c>
      <c r="B4066" t="s">
        <v>344</v>
      </c>
      <c r="C4066">
        <v>2494</v>
      </c>
      <c r="D4066" t="s">
        <v>375</v>
      </c>
      <c r="E4066" t="s">
        <v>305</v>
      </c>
      <c r="F4066">
        <v>2010</v>
      </c>
      <c r="G4066">
        <v>29</v>
      </c>
      <c r="H4066">
        <v>29</v>
      </c>
      <c r="I4066">
        <v>435</v>
      </c>
      <c r="O4066">
        <v>2.3479999999999999</v>
      </c>
      <c r="P4066">
        <v>0.82399999999999995</v>
      </c>
      <c r="Q4066">
        <v>5697.7</v>
      </c>
      <c r="R4066" t="s">
        <v>923</v>
      </c>
      <c r="T4066" t="s">
        <v>28</v>
      </c>
      <c r="Y4066" t="s">
        <v>29</v>
      </c>
    </row>
    <row r="4067" spans="1:25" x14ac:dyDescent="0.45">
      <c r="A4067" t="s">
        <v>335</v>
      </c>
      <c r="B4067" t="s">
        <v>344</v>
      </c>
      <c r="C4067">
        <v>2494</v>
      </c>
      <c r="D4067" t="s">
        <v>375</v>
      </c>
      <c r="E4067" t="s">
        <v>305</v>
      </c>
      <c r="F4067">
        <v>2011</v>
      </c>
      <c r="G4067">
        <v>27</v>
      </c>
      <c r="H4067">
        <v>27</v>
      </c>
      <c r="I4067">
        <v>405</v>
      </c>
      <c r="O4067">
        <v>2.1720000000000002</v>
      </c>
      <c r="P4067">
        <v>0.82399999999999995</v>
      </c>
      <c r="Q4067">
        <v>5271.3</v>
      </c>
      <c r="R4067" t="s">
        <v>923</v>
      </c>
      <c r="T4067" t="s">
        <v>28</v>
      </c>
      <c r="Y4067" t="s">
        <v>29</v>
      </c>
    </row>
    <row r="4068" spans="1:25" x14ac:dyDescent="0.45">
      <c r="A4068" t="s">
        <v>335</v>
      </c>
      <c r="B4068" t="s">
        <v>344</v>
      </c>
      <c r="C4068">
        <v>2494</v>
      </c>
      <c r="D4068" t="s">
        <v>375</v>
      </c>
      <c r="E4068" t="s">
        <v>305</v>
      </c>
      <c r="F4068">
        <v>2012</v>
      </c>
      <c r="G4068">
        <v>17</v>
      </c>
      <c r="H4068">
        <v>17</v>
      </c>
      <c r="I4068">
        <v>255</v>
      </c>
      <c r="O4068">
        <v>2.1659999999999999</v>
      </c>
      <c r="P4068">
        <v>1.2</v>
      </c>
      <c r="Q4068">
        <v>3609.3</v>
      </c>
      <c r="R4068" t="s">
        <v>923</v>
      </c>
      <c r="T4068" t="s">
        <v>28</v>
      </c>
      <c r="Y4068" t="s">
        <v>29</v>
      </c>
    </row>
    <row r="4069" spans="1:25" x14ac:dyDescent="0.45">
      <c r="A4069" t="s">
        <v>335</v>
      </c>
      <c r="B4069" t="s">
        <v>344</v>
      </c>
      <c r="C4069">
        <v>2494</v>
      </c>
      <c r="D4069" t="s">
        <v>375</v>
      </c>
      <c r="E4069" t="s">
        <v>305</v>
      </c>
      <c r="F4069">
        <v>2013</v>
      </c>
      <c r="G4069">
        <v>24</v>
      </c>
      <c r="H4069">
        <v>24</v>
      </c>
      <c r="I4069">
        <v>360</v>
      </c>
      <c r="O4069">
        <v>2.1219999999999999</v>
      </c>
      <c r="P4069">
        <v>0.74</v>
      </c>
      <c r="Q4069">
        <v>5733.6</v>
      </c>
      <c r="R4069" t="s">
        <v>923</v>
      </c>
      <c r="T4069" t="s">
        <v>28</v>
      </c>
      <c r="Y4069" t="s">
        <v>29</v>
      </c>
    </row>
    <row r="4070" spans="1:25" x14ac:dyDescent="0.45">
      <c r="A4070" t="s">
        <v>335</v>
      </c>
      <c r="B4070" t="s">
        <v>344</v>
      </c>
      <c r="C4070">
        <v>2494</v>
      </c>
      <c r="D4070" t="s">
        <v>375</v>
      </c>
      <c r="E4070" t="s">
        <v>305</v>
      </c>
      <c r="F4070">
        <v>2014</v>
      </c>
      <c r="G4070">
        <v>6</v>
      </c>
      <c r="H4070">
        <v>3.3</v>
      </c>
      <c r="I4070">
        <v>49.5</v>
      </c>
      <c r="O4070">
        <v>0.217</v>
      </c>
      <c r="P4070">
        <v>0.74019999999999997</v>
      </c>
      <c r="Q4070">
        <v>586</v>
      </c>
      <c r="R4070" t="s">
        <v>923</v>
      </c>
      <c r="T4070" t="s">
        <v>28</v>
      </c>
      <c r="Y4070" t="s">
        <v>29</v>
      </c>
    </row>
    <row r="4071" spans="1:25" x14ac:dyDescent="0.45">
      <c r="A4071" t="s">
        <v>335</v>
      </c>
      <c r="B4071" t="s">
        <v>344</v>
      </c>
      <c r="C4071">
        <v>2494</v>
      </c>
      <c r="D4071" t="s">
        <v>375</v>
      </c>
      <c r="E4071" t="s">
        <v>305</v>
      </c>
      <c r="F4071">
        <v>2015</v>
      </c>
      <c r="G4071">
        <v>5</v>
      </c>
      <c r="H4071">
        <v>3.2</v>
      </c>
      <c r="I4071">
        <v>48</v>
      </c>
      <c r="O4071">
        <v>0.27400000000000002</v>
      </c>
      <c r="P4071">
        <v>0.74019999999999997</v>
      </c>
      <c r="Q4071">
        <v>740.1</v>
      </c>
      <c r="R4071" t="s">
        <v>923</v>
      </c>
      <c r="T4071" t="s">
        <v>28</v>
      </c>
      <c r="Y4071" t="s">
        <v>30</v>
      </c>
    </row>
    <row r="4072" spans="1:25" x14ac:dyDescent="0.45">
      <c r="A4072" t="s">
        <v>335</v>
      </c>
      <c r="B4072" t="s">
        <v>344</v>
      </c>
      <c r="C4072">
        <v>2494</v>
      </c>
      <c r="D4072" t="s">
        <v>375</v>
      </c>
      <c r="E4072" t="s">
        <v>305</v>
      </c>
      <c r="F4072">
        <v>2016</v>
      </c>
      <c r="G4072">
        <v>8</v>
      </c>
      <c r="H4072">
        <v>5.8</v>
      </c>
      <c r="I4072">
        <v>87</v>
      </c>
      <c r="O4072">
        <v>0.45400000000000001</v>
      </c>
      <c r="P4072">
        <v>0.7399</v>
      </c>
      <c r="Q4072">
        <v>1226</v>
      </c>
      <c r="R4072" t="s">
        <v>923</v>
      </c>
      <c r="T4072" t="s">
        <v>28</v>
      </c>
      <c r="Y4072" t="s">
        <v>30</v>
      </c>
    </row>
    <row r="4073" spans="1:25" x14ac:dyDescent="0.45">
      <c r="A4073" t="s">
        <v>335</v>
      </c>
      <c r="B4073" t="s">
        <v>344</v>
      </c>
      <c r="C4073">
        <v>2494</v>
      </c>
      <c r="D4073" t="s">
        <v>375</v>
      </c>
      <c r="E4073" t="s">
        <v>305</v>
      </c>
      <c r="F4073">
        <v>2017</v>
      </c>
      <c r="G4073">
        <v>3</v>
      </c>
      <c r="H4073">
        <v>1.9</v>
      </c>
      <c r="I4073">
        <v>28.5</v>
      </c>
      <c r="O4073">
        <v>0.16200000000000001</v>
      </c>
      <c r="P4073">
        <v>0.74029999999999996</v>
      </c>
      <c r="Q4073">
        <v>436.4</v>
      </c>
      <c r="R4073" t="s">
        <v>923</v>
      </c>
      <c r="T4073" t="s">
        <v>28</v>
      </c>
      <c r="Y4073" t="s">
        <v>30</v>
      </c>
    </row>
    <row r="4074" spans="1:25" x14ac:dyDescent="0.45">
      <c r="A4074" t="s">
        <v>335</v>
      </c>
      <c r="B4074" t="s">
        <v>344</v>
      </c>
      <c r="C4074">
        <v>2494</v>
      </c>
      <c r="D4074" t="s">
        <v>375</v>
      </c>
      <c r="E4074" t="s">
        <v>305</v>
      </c>
      <c r="F4074">
        <v>2018</v>
      </c>
      <c r="G4074">
        <v>3</v>
      </c>
      <c r="H4074">
        <v>2</v>
      </c>
      <c r="I4074">
        <v>30</v>
      </c>
      <c r="O4074">
        <v>0.16</v>
      </c>
      <c r="P4074">
        <v>0.69</v>
      </c>
      <c r="Q4074">
        <v>463.8</v>
      </c>
      <c r="R4074" t="s">
        <v>923</v>
      </c>
      <c r="T4074" t="s">
        <v>28</v>
      </c>
      <c r="Y4074" t="s">
        <v>30</v>
      </c>
    </row>
    <row r="4075" spans="1:25" x14ac:dyDescent="0.45">
      <c r="A4075" t="s">
        <v>335</v>
      </c>
      <c r="B4075" t="s">
        <v>344</v>
      </c>
      <c r="C4075">
        <v>2494</v>
      </c>
      <c r="D4075" t="s">
        <v>375</v>
      </c>
      <c r="E4075" t="s">
        <v>305</v>
      </c>
      <c r="F4075">
        <v>2019</v>
      </c>
      <c r="G4075">
        <v>5</v>
      </c>
      <c r="H4075">
        <v>2.4</v>
      </c>
      <c r="I4075">
        <v>36</v>
      </c>
      <c r="O4075">
        <v>0.19400000000000001</v>
      </c>
      <c r="P4075">
        <v>0.68959999999999999</v>
      </c>
      <c r="Q4075">
        <v>562.5</v>
      </c>
      <c r="R4075" t="s">
        <v>923</v>
      </c>
      <c r="T4075" t="s">
        <v>28</v>
      </c>
      <c r="Y4075" t="s">
        <v>30</v>
      </c>
    </row>
    <row r="4076" spans="1:25" x14ac:dyDescent="0.45">
      <c r="A4076" t="s">
        <v>335</v>
      </c>
      <c r="B4076" t="s">
        <v>344</v>
      </c>
      <c r="C4076">
        <v>2494</v>
      </c>
      <c r="D4076" t="s">
        <v>375</v>
      </c>
      <c r="E4076" t="s">
        <v>305</v>
      </c>
      <c r="F4076">
        <v>2020</v>
      </c>
      <c r="G4076">
        <v>11</v>
      </c>
      <c r="H4076">
        <v>6.4</v>
      </c>
      <c r="I4076">
        <v>96</v>
      </c>
      <c r="O4076">
        <v>0.54800000000000004</v>
      </c>
      <c r="P4076">
        <v>0.69</v>
      </c>
      <c r="Q4076">
        <v>1588.2</v>
      </c>
      <c r="R4076" t="s">
        <v>923</v>
      </c>
      <c r="T4076" t="s">
        <v>28</v>
      </c>
      <c r="Y4076" t="s">
        <v>30</v>
      </c>
    </row>
    <row r="4077" spans="1:25" x14ac:dyDescent="0.45">
      <c r="A4077" t="s">
        <v>335</v>
      </c>
      <c r="B4077" t="s">
        <v>344</v>
      </c>
      <c r="C4077">
        <v>2494</v>
      </c>
      <c r="D4077" t="s">
        <v>375</v>
      </c>
      <c r="E4077" t="s">
        <v>305</v>
      </c>
      <c r="F4077">
        <v>2021</v>
      </c>
      <c r="G4077">
        <v>21</v>
      </c>
      <c r="H4077">
        <v>13</v>
      </c>
      <c r="I4077">
        <v>233.3</v>
      </c>
      <c r="M4077">
        <v>293.3</v>
      </c>
      <c r="N4077">
        <v>8.0699999999999994E-2</v>
      </c>
      <c r="O4077">
        <v>1.25</v>
      </c>
      <c r="P4077">
        <v>0.69010000000000005</v>
      </c>
      <c r="Q4077">
        <v>3622</v>
      </c>
      <c r="R4077" t="s">
        <v>923</v>
      </c>
      <c r="T4077" t="s">
        <v>28</v>
      </c>
      <c r="Y4077" t="s">
        <v>70</v>
      </c>
    </row>
    <row r="4078" spans="1:25" x14ac:dyDescent="0.45">
      <c r="A4078" t="s">
        <v>335</v>
      </c>
      <c r="B4078" t="s">
        <v>344</v>
      </c>
      <c r="C4078">
        <v>2494</v>
      </c>
      <c r="D4078" t="s">
        <v>375</v>
      </c>
      <c r="E4078" t="s">
        <v>305</v>
      </c>
      <c r="F4078">
        <v>2022</v>
      </c>
      <c r="G4078">
        <v>6</v>
      </c>
      <c r="H4078">
        <v>4.0999999999999996</v>
      </c>
      <c r="I4078">
        <v>85.9</v>
      </c>
      <c r="M4078">
        <v>107.3</v>
      </c>
      <c r="N4078">
        <v>8.1000000000000003E-2</v>
      </c>
      <c r="O4078">
        <v>0.45800000000000002</v>
      </c>
      <c r="P4078">
        <v>0.69</v>
      </c>
      <c r="Q4078">
        <v>1326.1</v>
      </c>
      <c r="R4078" t="s">
        <v>923</v>
      </c>
      <c r="T4078" t="s">
        <v>28</v>
      </c>
      <c r="Y4078" t="s">
        <v>70</v>
      </c>
    </row>
    <row r="4079" spans="1:25" x14ac:dyDescent="0.45">
      <c r="A4079" t="s">
        <v>335</v>
      </c>
      <c r="B4079" t="s">
        <v>344</v>
      </c>
      <c r="C4079">
        <v>2494</v>
      </c>
      <c r="D4079" t="s">
        <v>375</v>
      </c>
      <c r="E4079" t="s">
        <v>305</v>
      </c>
      <c r="F4079">
        <v>2023</v>
      </c>
      <c r="G4079">
        <v>0</v>
      </c>
      <c r="H4079">
        <v>0</v>
      </c>
      <c r="R4079" t="s">
        <v>923</v>
      </c>
      <c r="T4079" t="s">
        <v>28</v>
      </c>
      <c r="Y4079" t="s">
        <v>70</v>
      </c>
    </row>
    <row r="4080" spans="1:25" x14ac:dyDescent="0.45">
      <c r="A4080" t="s">
        <v>335</v>
      </c>
      <c r="B4080" t="s">
        <v>344</v>
      </c>
      <c r="C4080">
        <v>2494</v>
      </c>
      <c r="D4080" t="s">
        <v>375</v>
      </c>
      <c r="E4080" t="s">
        <v>305</v>
      </c>
      <c r="F4080">
        <v>2024</v>
      </c>
      <c r="G4080">
        <v>0</v>
      </c>
      <c r="H4080">
        <v>0</v>
      </c>
      <c r="R4080" t="s">
        <v>923</v>
      </c>
      <c r="T4080" t="s">
        <v>28</v>
      </c>
      <c r="Y4080" t="s">
        <v>70</v>
      </c>
    </row>
    <row r="4081" spans="1:25" x14ac:dyDescent="0.45">
      <c r="A4081" t="s">
        <v>335</v>
      </c>
      <c r="B4081" t="s">
        <v>344</v>
      </c>
      <c r="C4081">
        <v>2494</v>
      </c>
      <c r="D4081" t="s">
        <v>376</v>
      </c>
      <c r="E4081" t="s">
        <v>305</v>
      </c>
      <c r="F4081">
        <v>2009</v>
      </c>
      <c r="G4081">
        <v>8</v>
      </c>
      <c r="H4081">
        <v>8</v>
      </c>
      <c r="I4081">
        <v>120</v>
      </c>
      <c r="R4081" t="s">
        <v>923</v>
      </c>
      <c r="T4081" t="s">
        <v>28</v>
      </c>
      <c r="Y4081" t="s">
        <v>29</v>
      </c>
    </row>
    <row r="4082" spans="1:25" x14ac:dyDescent="0.45">
      <c r="A4082" t="s">
        <v>335</v>
      </c>
      <c r="B4082" t="s">
        <v>344</v>
      </c>
      <c r="C4082">
        <v>2494</v>
      </c>
      <c r="D4082" t="s">
        <v>376</v>
      </c>
      <c r="E4082" t="s">
        <v>305</v>
      </c>
      <c r="F4082">
        <v>2010</v>
      </c>
      <c r="G4082">
        <v>35</v>
      </c>
      <c r="H4082">
        <v>35</v>
      </c>
      <c r="I4082">
        <v>525</v>
      </c>
      <c r="O4082">
        <v>2.8319999999999999</v>
      </c>
      <c r="P4082">
        <v>0.82399999999999995</v>
      </c>
      <c r="Q4082">
        <v>6871.9</v>
      </c>
      <c r="R4082" t="s">
        <v>923</v>
      </c>
      <c r="T4082" t="s">
        <v>28</v>
      </c>
      <c r="Y4082" t="s">
        <v>29</v>
      </c>
    </row>
    <row r="4083" spans="1:25" x14ac:dyDescent="0.45">
      <c r="A4083" t="s">
        <v>335</v>
      </c>
      <c r="B4083" t="s">
        <v>344</v>
      </c>
      <c r="C4083">
        <v>2494</v>
      </c>
      <c r="D4083" t="s">
        <v>376</v>
      </c>
      <c r="E4083" t="s">
        <v>305</v>
      </c>
      <c r="F4083">
        <v>2011</v>
      </c>
      <c r="G4083">
        <v>25</v>
      </c>
      <c r="H4083">
        <v>25</v>
      </c>
      <c r="I4083">
        <v>375</v>
      </c>
      <c r="O4083">
        <v>1.994</v>
      </c>
      <c r="P4083">
        <v>0.82399999999999995</v>
      </c>
      <c r="Q4083">
        <v>4839.5</v>
      </c>
      <c r="R4083" t="s">
        <v>923</v>
      </c>
      <c r="T4083" t="s">
        <v>28</v>
      </c>
      <c r="Y4083" t="s">
        <v>29</v>
      </c>
    </row>
    <row r="4084" spans="1:25" x14ac:dyDescent="0.45">
      <c r="A4084" t="s">
        <v>335</v>
      </c>
      <c r="B4084" t="s">
        <v>344</v>
      </c>
      <c r="C4084">
        <v>2494</v>
      </c>
      <c r="D4084" t="s">
        <v>376</v>
      </c>
      <c r="E4084" t="s">
        <v>305</v>
      </c>
      <c r="F4084">
        <v>2012</v>
      </c>
      <c r="G4084">
        <v>18</v>
      </c>
      <c r="H4084">
        <v>18</v>
      </c>
      <c r="I4084">
        <v>270</v>
      </c>
      <c r="O4084">
        <v>2.242</v>
      </c>
      <c r="P4084">
        <v>1.2</v>
      </c>
      <c r="Q4084">
        <v>3737</v>
      </c>
      <c r="R4084" t="s">
        <v>923</v>
      </c>
      <c r="T4084" t="s">
        <v>28</v>
      </c>
      <c r="Y4084" t="s">
        <v>29</v>
      </c>
    </row>
    <row r="4085" spans="1:25" x14ac:dyDescent="0.45">
      <c r="A4085" t="s">
        <v>335</v>
      </c>
      <c r="B4085" t="s">
        <v>344</v>
      </c>
      <c r="C4085">
        <v>2494</v>
      </c>
      <c r="D4085" t="s">
        <v>376</v>
      </c>
      <c r="E4085" t="s">
        <v>305</v>
      </c>
      <c r="F4085">
        <v>2013</v>
      </c>
      <c r="G4085">
        <v>27</v>
      </c>
      <c r="H4085">
        <v>27</v>
      </c>
      <c r="I4085">
        <v>405</v>
      </c>
      <c r="O4085">
        <v>2.387</v>
      </c>
      <c r="P4085">
        <v>0.74</v>
      </c>
      <c r="Q4085">
        <v>6450.3</v>
      </c>
      <c r="R4085" t="s">
        <v>923</v>
      </c>
      <c r="T4085" t="s">
        <v>28</v>
      </c>
      <c r="Y4085" t="s">
        <v>29</v>
      </c>
    </row>
    <row r="4086" spans="1:25" x14ac:dyDescent="0.45">
      <c r="A4086" t="s">
        <v>335</v>
      </c>
      <c r="B4086" t="s">
        <v>344</v>
      </c>
      <c r="C4086">
        <v>2494</v>
      </c>
      <c r="D4086" t="s">
        <v>376</v>
      </c>
      <c r="E4086" t="s">
        <v>305</v>
      </c>
      <c r="F4086">
        <v>2014</v>
      </c>
      <c r="G4086">
        <v>3</v>
      </c>
      <c r="H4086">
        <v>2</v>
      </c>
      <c r="I4086">
        <v>30</v>
      </c>
      <c r="O4086">
        <v>0.13100000000000001</v>
      </c>
      <c r="P4086">
        <v>0.73970000000000002</v>
      </c>
      <c r="Q4086">
        <v>355.2</v>
      </c>
      <c r="R4086" t="s">
        <v>923</v>
      </c>
      <c r="T4086" t="s">
        <v>28</v>
      </c>
      <c r="Y4086" t="s">
        <v>29</v>
      </c>
    </row>
    <row r="4087" spans="1:25" x14ac:dyDescent="0.45">
      <c r="A4087" t="s">
        <v>335</v>
      </c>
      <c r="B4087" t="s">
        <v>344</v>
      </c>
      <c r="C4087">
        <v>2494</v>
      </c>
      <c r="D4087" t="s">
        <v>376</v>
      </c>
      <c r="E4087" t="s">
        <v>305</v>
      </c>
      <c r="F4087">
        <v>2015</v>
      </c>
      <c r="G4087">
        <v>5</v>
      </c>
      <c r="H4087">
        <v>3.1</v>
      </c>
      <c r="I4087">
        <v>46.5</v>
      </c>
      <c r="O4087">
        <v>0.26500000000000001</v>
      </c>
      <c r="P4087">
        <v>0.74019999999999997</v>
      </c>
      <c r="Q4087">
        <v>716.5</v>
      </c>
      <c r="R4087" t="s">
        <v>923</v>
      </c>
      <c r="T4087" t="s">
        <v>28</v>
      </c>
      <c r="Y4087" t="s">
        <v>30</v>
      </c>
    </row>
    <row r="4088" spans="1:25" x14ac:dyDescent="0.45">
      <c r="A4088" t="s">
        <v>335</v>
      </c>
      <c r="B4088" t="s">
        <v>344</v>
      </c>
      <c r="C4088">
        <v>2494</v>
      </c>
      <c r="D4088" t="s">
        <v>376</v>
      </c>
      <c r="E4088" t="s">
        <v>305</v>
      </c>
      <c r="F4088">
        <v>2016</v>
      </c>
      <c r="G4088">
        <v>8</v>
      </c>
      <c r="H4088">
        <v>4.9000000000000004</v>
      </c>
      <c r="I4088">
        <v>73.5</v>
      </c>
      <c r="O4088">
        <v>0.40799999999999997</v>
      </c>
      <c r="P4088">
        <v>0.74009999999999998</v>
      </c>
      <c r="Q4088">
        <v>1103</v>
      </c>
      <c r="R4088" t="s">
        <v>923</v>
      </c>
      <c r="T4088" t="s">
        <v>28</v>
      </c>
      <c r="Y4088" t="s">
        <v>30</v>
      </c>
    </row>
    <row r="4089" spans="1:25" x14ac:dyDescent="0.45">
      <c r="A4089" t="s">
        <v>335</v>
      </c>
      <c r="B4089" t="s">
        <v>344</v>
      </c>
      <c r="C4089">
        <v>2494</v>
      </c>
      <c r="D4089" t="s">
        <v>376</v>
      </c>
      <c r="E4089" t="s">
        <v>305</v>
      </c>
      <c r="F4089">
        <v>2017</v>
      </c>
      <c r="G4089">
        <v>3</v>
      </c>
      <c r="H4089">
        <v>1.9</v>
      </c>
      <c r="I4089">
        <v>28.5</v>
      </c>
      <c r="O4089">
        <v>0.16200000000000001</v>
      </c>
      <c r="P4089">
        <v>0.74029999999999996</v>
      </c>
      <c r="Q4089">
        <v>436.4</v>
      </c>
      <c r="R4089" t="s">
        <v>923</v>
      </c>
      <c r="T4089" t="s">
        <v>28</v>
      </c>
      <c r="Y4089" t="s">
        <v>30</v>
      </c>
    </row>
    <row r="4090" spans="1:25" x14ac:dyDescent="0.45">
      <c r="A4090" t="s">
        <v>335</v>
      </c>
      <c r="B4090" t="s">
        <v>344</v>
      </c>
      <c r="C4090">
        <v>2494</v>
      </c>
      <c r="D4090" t="s">
        <v>376</v>
      </c>
      <c r="E4090" t="s">
        <v>305</v>
      </c>
      <c r="F4090">
        <v>2018</v>
      </c>
      <c r="G4090">
        <v>3</v>
      </c>
      <c r="H4090">
        <v>2</v>
      </c>
      <c r="I4090">
        <v>30</v>
      </c>
      <c r="O4090">
        <v>0.16</v>
      </c>
      <c r="P4090">
        <v>0.69</v>
      </c>
      <c r="Q4090">
        <v>463.8</v>
      </c>
      <c r="R4090" t="s">
        <v>923</v>
      </c>
      <c r="T4090" t="s">
        <v>28</v>
      </c>
      <c r="Y4090" t="s">
        <v>30</v>
      </c>
    </row>
    <row r="4091" spans="1:25" x14ac:dyDescent="0.45">
      <c r="A4091" t="s">
        <v>335</v>
      </c>
      <c r="B4091" t="s">
        <v>344</v>
      </c>
      <c r="C4091">
        <v>2494</v>
      </c>
      <c r="D4091" t="s">
        <v>376</v>
      </c>
      <c r="E4091" t="s">
        <v>305</v>
      </c>
      <c r="F4091">
        <v>2019</v>
      </c>
      <c r="G4091">
        <v>2</v>
      </c>
      <c r="H4091">
        <v>0.6</v>
      </c>
      <c r="I4091">
        <v>9</v>
      </c>
      <c r="O4091">
        <v>4.9000000000000002E-2</v>
      </c>
      <c r="P4091">
        <v>0.69</v>
      </c>
      <c r="Q4091">
        <v>140.6</v>
      </c>
      <c r="R4091" t="s">
        <v>923</v>
      </c>
      <c r="T4091" t="s">
        <v>28</v>
      </c>
      <c r="Y4091" t="s">
        <v>30</v>
      </c>
    </row>
    <row r="4092" spans="1:25" x14ac:dyDescent="0.45">
      <c r="A4092" t="s">
        <v>335</v>
      </c>
      <c r="B4092" t="s">
        <v>344</v>
      </c>
      <c r="C4092">
        <v>2494</v>
      </c>
      <c r="D4092" t="s">
        <v>376</v>
      </c>
      <c r="E4092" t="s">
        <v>305</v>
      </c>
      <c r="F4092">
        <v>2020</v>
      </c>
      <c r="G4092">
        <v>10</v>
      </c>
      <c r="H4092">
        <v>5.9</v>
      </c>
      <c r="I4092">
        <v>88.5</v>
      </c>
      <c r="O4092">
        <v>0.505</v>
      </c>
      <c r="P4092">
        <v>0.69</v>
      </c>
      <c r="Q4092">
        <v>1464.1</v>
      </c>
      <c r="R4092" t="s">
        <v>923</v>
      </c>
      <c r="T4092" t="s">
        <v>28</v>
      </c>
      <c r="Y4092" t="s">
        <v>30</v>
      </c>
    </row>
    <row r="4093" spans="1:25" x14ac:dyDescent="0.45">
      <c r="A4093" t="s">
        <v>335</v>
      </c>
      <c r="B4093" t="s">
        <v>344</v>
      </c>
      <c r="C4093">
        <v>2494</v>
      </c>
      <c r="D4093" t="s">
        <v>376</v>
      </c>
      <c r="E4093" t="s">
        <v>305</v>
      </c>
      <c r="F4093">
        <v>2021</v>
      </c>
      <c r="G4093">
        <v>15</v>
      </c>
      <c r="H4093">
        <v>8.1</v>
      </c>
      <c r="I4093">
        <v>144.9</v>
      </c>
      <c r="M4093">
        <v>181.1</v>
      </c>
      <c r="N4093">
        <v>8.1100000000000005E-2</v>
      </c>
      <c r="O4093">
        <v>0.77200000000000002</v>
      </c>
      <c r="P4093">
        <v>0.68989999999999996</v>
      </c>
      <c r="Q4093">
        <v>2237.5</v>
      </c>
      <c r="R4093" t="s">
        <v>923</v>
      </c>
      <c r="T4093" t="s">
        <v>28</v>
      </c>
      <c r="Y4093" t="s">
        <v>70</v>
      </c>
    </row>
    <row r="4094" spans="1:25" x14ac:dyDescent="0.45">
      <c r="A4094" t="s">
        <v>335</v>
      </c>
      <c r="B4094" t="s">
        <v>344</v>
      </c>
      <c r="C4094">
        <v>2494</v>
      </c>
      <c r="D4094" t="s">
        <v>376</v>
      </c>
      <c r="E4094" t="s">
        <v>305</v>
      </c>
      <c r="F4094">
        <v>2022</v>
      </c>
      <c r="G4094">
        <v>6</v>
      </c>
      <c r="H4094">
        <v>3.8</v>
      </c>
      <c r="I4094">
        <v>27.1</v>
      </c>
      <c r="M4094">
        <v>35.9</v>
      </c>
      <c r="N4094">
        <v>8.0500000000000002E-2</v>
      </c>
      <c r="O4094">
        <v>0.153</v>
      </c>
      <c r="P4094">
        <v>0.6885</v>
      </c>
      <c r="Q4094">
        <v>444.3</v>
      </c>
      <c r="R4094" t="s">
        <v>923</v>
      </c>
      <c r="T4094" t="s">
        <v>28</v>
      </c>
      <c r="Y4094" t="s">
        <v>70</v>
      </c>
    </row>
    <row r="4095" spans="1:25" x14ac:dyDescent="0.45">
      <c r="A4095" t="s">
        <v>335</v>
      </c>
      <c r="B4095" t="s">
        <v>344</v>
      </c>
      <c r="C4095">
        <v>2494</v>
      </c>
      <c r="D4095" t="s">
        <v>376</v>
      </c>
      <c r="E4095" t="s">
        <v>305</v>
      </c>
      <c r="F4095">
        <v>2023</v>
      </c>
      <c r="G4095">
        <v>0</v>
      </c>
      <c r="H4095">
        <v>0</v>
      </c>
      <c r="R4095" t="s">
        <v>923</v>
      </c>
      <c r="T4095" t="s">
        <v>28</v>
      </c>
      <c r="Y4095" t="s">
        <v>70</v>
      </c>
    </row>
    <row r="4096" spans="1:25" x14ac:dyDescent="0.45">
      <c r="A4096" t="s">
        <v>335</v>
      </c>
      <c r="B4096" t="s">
        <v>344</v>
      </c>
      <c r="C4096">
        <v>2494</v>
      </c>
      <c r="D4096" t="s">
        <v>376</v>
      </c>
      <c r="E4096" t="s">
        <v>305</v>
      </c>
      <c r="F4096">
        <v>2024</v>
      </c>
      <c r="G4096">
        <v>0</v>
      </c>
      <c r="H4096">
        <v>0</v>
      </c>
      <c r="R4096" t="s">
        <v>923</v>
      </c>
      <c r="T4096" t="s">
        <v>28</v>
      </c>
      <c r="Y4096" t="s">
        <v>70</v>
      </c>
    </row>
    <row r="4097" spans="1:25" x14ac:dyDescent="0.45">
      <c r="A4097" t="s">
        <v>335</v>
      </c>
      <c r="B4097" t="s">
        <v>377</v>
      </c>
      <c r="C4097">
        <v>2496</v>
      </c>
      <c r="D4097" t="s">
        <v>378</v>
      </c>
      <c r="E4097" t="s">
        <v>379</v>
      </c>
      <c r="F4097">
        <v>2009</v>
      </c>
      <c r="G4097">
        <v>2509</v>
      </c>
      <c r="H4097">
        <v>2495.5</v>
      </c>
      <c r="J4097">
        <v>453892.5</v>
      </c>
      <c r="O4097">
        <v>77.448999999999998</v>
      </c>
      <c r="P4097">
        <v>0.22570000000000001</v>
      </c>
      <c r="Q4097">
        <v>644966.375</v>
      </c>
      <c r="R4097" t="s">
        <v>923</v>
      </c>
      <c r="T4097" t="s">
        <v>63</v>
      </c>
      <c r="Y4097" t="s">
        <v>29</v>
      </c>
    </row>
    <row r="4098" spans="1:25" x14ac:dyDescent="0.45">
      <c r="A4098" t="s">
        <v>335</v>
      </c>
      <c r="B4098" t="s">
        <v>377</v>
      </c>
      <c r="C4098">
        <v>2496</v>
      </c>
      <c r="D4098" t="s">
        <v>378</v>
      </c>
      <c r="E4098" t="s">
        <v>379</v>
      </c>
      <c r="F4098">
        <v>2010</v>
      </c>
      <c r="G4098">
        <v>702</v>
      </c>
      <c r="H4098">
        <v>694.75</v>
      </c>
      <c r="J4098">
        <v>109076</v>
      </c>
      <c r="O4098">
        <v>14.582000000000001</v>
      </c>
      <c r="P4098">
        <v>0.16919999999999999</v>
      </c>
      <c r="Q4098">
        <v>168649.3</v>
      </c>
      <c r="R4098" t="s">
        <v>923</v>
      </c>
      <c r="T4098" t="s">
        <v>63</v>
      </c>
      <c r="Y4098" t="s">
        <v>29</v>
      </c>
    </row>
    <row r="4099" spans="1:25" x14ac:dyDescent="0.45">
      <c r="A4099" t="s">
        <v>335</v>
      </c>
      <c r="B4099" t="s">
        <v>377</v>
      </c>
      <c r="C4099">
        <v>2496</v>
      </c>
      <c r="D4099" t="s">
        <v>378</v>
      </c>
      <c r="E4099" t="s">
        <v>379</v>
      </c>
      <c r="F4099">
        <v>2011</v>
      </c>
      <c r="G4099">
        <v>0</v>
      </c>
      <c r="H4099">
        <v>0</v>
      </c>
      <c r="R4099" t="s">
        <v>923</v>
      </c>
      <c r="T4099" t="s">
        <v>63</v>
      </c>
    </row>
    <row r="4100" spans="1:25" x14ac:dyDescent="0.45">
      <c r="A4100" t="s">
        <v>335</v>
      </c>
      <c r="B4100" t="s">
        <v>377</v>
      </c>
      <c r="C4100">
        <v>2496</v>
      </c>
      <c r="D4100" t="s">
        <v>380</v>
      </c>
      <c r="E4100" t="s">
        <v>379</v>
      </c>
      <c r="F4100">
        <v>2009</v>
      </c>
      <c r="G4100">
        <v>2182</v>
      </c>
      <c r="H4100">
        <v>2168</v>
      </c>
      <c r="J4100">
        <v>381312.75</v>
      </c>
      <c r="O4100">
        <v>70.724000000000004</v>
      </c>
      <c r="P4100">
        <v>0.23419999999999999</v>
      </c>
      <c r="Q4100">
        <v>581994.625</v>
      </c>
      <c r="R4100" t="s">
        <v>923</v>
      </c>
      <c r="T4100" t="s">
        <v>63</v>
      </c>
      <c r="Y4100" t="s">
        <v>29</v>
      </c>
    </row>
    <row r="4101" spans="1:25" x14ac:dyDescent="0.45">
      <c r="A4101" t="s">
        <v>335</v>
      </c>
      <c r="B4101" t="s">
        <v>377</v>
      </c>
      <c r="C4101">
        <v>2496</v>
      </c>
      <c r="D4101" t="s">
        <v>380</v>
      </c>
      <c r="E4101" t="s">
        <v>379</v>
      </c>
      <c r="F4101">
        <v>2010</v>
      </c>
      <c r="G4101">
        <v>1513</v>
      </c>
      <c r="H4101">
        <v>1499.5</v>
      </c>
      <c r="J4101">
        <v>208636.5</v>
      </c>
      <c r="O4101">
        <v>29.948</v>
      </c>
      <c r="P4101">
        <v>0.1661</v>
      </c>
      <c r="Q4101">
        <v>348909.2</v>
      </c>
      <c r="R4101" t="s">
        <v>923</v>
      </c>
      <c r="T4101" t="s">
        <v>63</v>
      </c>
      <c r="Y4101" t="s">
        <v>29</v>
      </c>
    </row>
    <row r="4102" spans="1:25" x14ac:dyDescent="0.45">
      <c r="A4102" t="s">
        <v>335</v>
      </c>
      <c r="B4102" t="s">
        <v>377</v>
      </c>
      <c r="C4102">
        <v>2496</v>
      </c>
      <c r="D4102" t="s">
        <v>380</v>
      </c>
      <c r="E4102" t="s">
        <v>379</v>
      </c>
      <c r="F4102">
        <v>2011</v>
      </c>
      <c r="G4102">
        <v>579</v>
      </c>
      <c r="H4102">
        <v>578.25</v>
      </c>
      <c r="J4102">
        <v>85547</v>
      </c>
      <c r="O4102">
        <v>7.36</v>
      </c>
      <c r="P4102">
        <v>0.11210000000000001</v>
      </c>
      <c r="Q4102">
        <v>130333.75</v>
      </c>
      <c r="R4102" t="s">
        <v>923</v>
      </c>
      <c r="T4102" t="s">
        <v>63</v>
      </c>
    </row>
    <row r="4103" spans="1:25" x14ac:dyDescent="0.45">
      <c r="A4103" t="s">
        <v>335</v>
      </c>
      <c r="B4103" t="s">
        <v>377</v>
      </c>
      <c r="C4103">
        <v>2496</v>
      </c>
      <c r="D4103" t="s">
        <v>381</v>
      </c>
      <c r="E4103" t="s">
        <v>379</v>
      </c>
      <c r="F4103">
        <v>2009</v>
      </c>
      <c r="G4103">
        <v>3504</v>
      </c>
      <c r="H4103">
        <v>3492.25</v>
      </c>
      <c r="J4103">
        <v>710123.75</v>
      </c>
      <c r="O4103">
        <v>119.51300000000001</v>
      </c>
      <c r="P4103">
        <v>0.2311</v>
      </c>
      <c r="Q4103">
        <v>970274.35</v>
      </c>
      <c r="R4103" t="s">
        <v>923</v>
      </c>
      <c r="T4103" t="s">
        <v>63</v>
      </c>
      <c r="Y4103" t="s">
        <v>29</v>
      </c>
    </row>
    <row r="4104" spans="1:25" x14ac:dyDescent="0.45">
      <c r="A4104" t="s">
        <v>335</v>
      </c>
      <c r="B4104" t="s">
        <v>377</v>
      </c>
      <c r="C4104">
        <v>2496</v>
      </c>
      <c r="D4104" t="s">
        <v>381</v>
      </c>
      <c r="E4104" t="s">
        <v>379</v>
      </c>
      <c r="F4104">
        <v>2010</v>
      </c>
      <c r="G4104">
        <v>1810</v>
      </c>
      <c r="H4104">
        <v>1800.5</v>
      </c>
      <c r="J4104">
        <v>342464.5</v>
      </c>
      <c r="O4104">
        <v>47.795000000000002</v>
      </c>
      <c r="P4104">
        <v>0.19270000000000001</v>
      </c>
      <c r="Q4104">
        <v>466723.625</v>
      </c>
      <c r="R4104" t="s">
        <v>923</v>
      </c>
      <c r="T4104" t="s">
        <v>63</v>
      </c>
      <c r="Y4104" t="s">
        <v>29</v>
      </c>
    </row>
    <row r="4105" spans="1:25" x14ac:dyDescent="0.45">
      <c r="A4105" t="s">
        <v>335</v>
      </c>
      <c r="B4105" t="s">
        <v>377</v>
      </c>
      <c r="C4105">
        <v>2496</v>
      </c>
      <c r="D4105" t="s">
        <v>381</v>
      </c>
      <c r="E4105" t="s">
        <v>379</v>
      </c>
      <c r="F4105">
        <v>2011</v>
      </c>
      <c r="G4105">
        <v>299</v>
      </c>
      <c r="H4105">
        <v>295.75</v>
      </c>
      <c r="J4105">
        <v>49086.5</v>
      </c>
      <c r="O4105">
        <v>5.7009999999999996</v>
      </c>
      <c r="P4105">
        <v>0.15679999999999999</v>
      </c>
      <c r="Q4105">
        <v>72134.8</v>
      </c>
      <c r="R4105" t="s">
        <v>923</v>
      </c>
      <c r="T4105" t="s">
        <v>63</v>
      </c>
    </row>
    <row r="4106" spans="1:25" x14ac:dyDescent="0.45">
      <c r="A4106" t="s">
        <v>335</v>
      </c>
      <c r="B4106" t="s">
        <v>377</v>
      </c>
      <c r="C4106">
        <v>2496</v>
      </c>
      <c r="D4106" t="s">
        <v>382</v>
      </c>
      <c r="E4106" t="s">
        <v>379</v>
      </c>
      <c r="F4106">
        <v>2009</v>
      </c>
      <c r="G4106">
        <v>783</v>
      </c>
      <c r="H4106">
        <v>767.75</v>
      </c>
      <c r="J4106">
        <v>120189.5</v>
      </c>
      <c r="O4106">
        <v>25.361999999999998</v>
      </c>
      <c r="P4106">
        <v>0.28870000000000001</v>
      </c>
      <c r="Q4106">
        <v>162220.70000000001</v>
      </c>
      <c r="R4106" t="s">
        <v>923</v>
      </c>
      <c r="T4106" t="s">
        <v>63</v>
      </c>
      <c r="Y4106" t="s">
        <v>29</v>
      </c>
    </row>
    <row r="4107" spans="1:25" x14ac:dyDescent="0.45">
      <c r="A4107" t="s">
        <v>335</v>
      </c>
      <c r="B4107" t="s">
        <v>377</v>
      </c>
      <c r="C4107">
        <v>2496</v>
      </c>
      <c r="D4107" t="s">
        <v>382</v>
      </c>
      <c r="E4107" t="s">
        <v>379</v>
      </c>
      <c r="F4107">
        <v>2010</v>
      </c>
      <c r="G4107">
        <v>77</v>
      </c>
      <c r="H4107">
        <v>73.75</v>
      </c>
      <c r="J4107">
        <v>8939.75</v>
      </c>
      <c r="O4107">
        <v>2.258</v>
      </c>
      <c r="P4107">
        <v>0.29680000000000001</v>
      </c>
      <c r="Q4107">
        <v>14617.8</v>
      </c>
      <c r="R4107" t="s">
        <v>923</v>
      </c>
      <c r="T4107" t="s">
        <v>63</v>
      </c>
      <c r="Y4107" t="s">
        <v>29</v>
      </c>
    </row>
    <row r="4108" spans="1:25" x14ac:dyDescent="0.45">
      <c r="A4108" t="s">
        <v>335</v>
      </c>
      <c r="B4108" t="s">
        <v>377</v>
      </c>
      <c r="C4108">
        <v>2496</v>
      </c>
      <c r="D4108" t="s">
        <v>382</v>
      </c>
      <c r="E4108" t="s">
        <v>379</v>
      </c>
      <c r="F4108">
        <v>2011</v>
      </c>
      <c r="G4108">
        <v>0</v>
      </c>
      <c r="H4108">
        <v>0</v>
      </c>
      <c r="R4108" t="s">
        <v>923</v>
      </c>
      <c r="T4108" t="s">
        <v>63</v>
      </c>
    </row>
    <row r="4109" spans="1:25" x14ac:dyDescent="0.45">
      <c r="A4109" t="s">
        <v>335</v>
      </c>
      <c r="B4109" t="s">
        <v>377</v>
      </c>
      <c r="C4109">
        <v>2496</v>
      </c>
      <c r="D4109" t="s">
        <v>383</v>
      </c>
      <c r="F4109">
        <v>2009</v>
      </c>
      <c r="G4109">
        <v>10</v>
      </c>
      <c r="H4109">
        <v>7.65</v>
      </c>
      <c r="I4109">
        <v>107.1</v>
      </c>
      <c r="O4109">
        <v>0.46100000000000002</v>
      </c>
      <c r="P4109">
        <v>0.51300000000000001</v>
      </c>
      <c r="Q4109">
        <v>1797.8</v>
      </c>
      <c r="R4109" t="s">
        <v>923</v>
      </c>
      <c r="T4109" t="s">
        <v>28</v>
      </c>
      <c r="Y4109" t="s">
        <v>29</v>
      </c>
    </row>
    <row r="4110" spans="1:25" x14ac:dyDescent="0.45">
      <c r="A4110" t="s">
        <v>335</v>
      </c>
      <c r="B4110" t="s">
        <v>377</v>
      </c>
      <c r="C4110">
        <v>2496</v>
      </c>
      <c r="D4110" t="s">
        <v>383</v>
      </c>
      <c r="F4110">
        <v>2010</v>
      </c>
      <c r="G4110">
        <v>27</v>
      </c>
      <c r="H4110">
        <v>20</v>
      </c>
      <c r="I4110">
        <v>280</v>
      </c>
      <c r="O4110">
        <v>1.206</v>
      </c>
      <c r="P4110">
        <v>0.5131</v>
      </c>
      <c r="Q4110">
        <v>4700</v>
      </c>
      <c r="R4110" t="s">
        <v>923</v>
      </c>
      <c r="T4110" t="s">
        <v>28</v>
      </c>
      <c r="Y4110" t="s">
        <v>29</v>
      </c>
    </row>
    <row r="4111" spans="1:25" x14ac:dyDescent="0.45">
      <c r="A4111" t="s">
        <v>335</v>
      </c>
      <c r="B4111" t="s">
        <v>377</v>
      </c>
      <c r="C4111">
        <v>2496</v>
      </c>
      <c r="D4111" t="s">
        <v>383</v>
      </c>
      <c r="F4111">
        <v>2011</v>
      </c>
      <c r="G4111">
        <v>20</v>
      </c>
      <c r="H4111">
        <v>19.5</v>
      </c>
      <c r="I4111">
        <v>273</v>
      </c>
      <c r="O4111">
        <v>1.1759999999999999</v>
      </c>
      <c r="P4111">
        <v>0.51300000000000001</v>
      </c>
      <c r="Q4111">
        <v>4582.5</v>
      </c>
      <c r="R4111" t="s">
        <v>923</v>
      </c>
      <c r="T4111" t="s">
        <v>28</v>
      </c>
      <c r="Y4111" t="s">
        <v>29</v>
      </c>
    </row>
    <row r="4112" spans="1:25" x14ac:dyDescent="0.45">
      <c r="A4112" t="s">
        <v>335</v>
      </c>
      <c r="B4112" t="s">
        <v>377</v>
      </c>
      <c r="C4112">
        <v>2496</v>
      </c>
      <c r="D4112" t="s">
        <v>383</v>
      </c>
      <c r="F4112">
        <v>2012</v>
      </c>
      <c r="G4112">
        <v>13</v>
      </c>
      <c r="H4112">
        <v>12.48</v>
      </c>
      <c r="I4112">
        <v>174.72</v>
      </c>
      <c r="O4112">
        <v>0.753</v>
      </c>
      <c r="P4112">
        <v>0.51300000000000001</v>
      </c>
      <c r="Q4112">
        <v>2932.8</v>
      </c>
      <c r="R4112" t="s">
        <v>923</v>
      </c>
      <c r="T4112" t="s">
        <v>28</v>
      </c>
      <c r="Y4112" t="s">
        <v>29</v>
      </c>
    </row>
    <row r="4113" spans="1:25" x14ac:dyDescent="0.45">
      <c r="A4113" t="s">
        <v>335</v>
      </c>
      <c r="B4113" t="s">
        <v>377</v>
      </c>
      <c r="C4113">
        <v>2496</v>
      </c>
      <c r="D4113" t="s">
        <v>383</v>
      </c>
      <c r="F4113">
        <v>2013</v>
      </c>
      <c r="G4113">
        <v>25</v>
      </c>
      <c r="H4113">
        <v>25</v>
      </c>
      <c r="I4113">
        <v>350</v>
      </c>
      <c r="O4113">
        <v>1.736</v>
      </c>
      <c r="P4113">
        <v>0.59099999999999997</v>
      </c>
      <c r="Q4113">
        <v>5875</v>
      </c>
      <c r="R4113" t="s">
        <v>923</v>
      </c>
      <c r="T4113" t="s">
        <v>28</v>
      </c>
      <c r="Y4113" t="s">
        <v>29</v>
      </c>
    </row>
    <row r="4114" spans="1:25" x14ac:dyDescent="0.45">
      <c r="A4114" t="s">
        <v>335</v>
      </c>
      <c r="B4114" t="s">
        <v>377</v>
      </c>
      <c r="C4114">
        <v>2496</v>
      </c>
      <c r="D4114" t="s">
        <v>383</v>
      </c>
      <c r="F4114">
        <v>2014</v>
      </c>
      <c r="G4114">
        <v>4</v>
      </c>
      <c r="H4114">
        <v>4</v>
      </c>
      <c r="I4114">
        <v>56</v>
      </c>
      <c r="O4114">
        <v>0.27800000000000002</v>
      </c>
      <c r="P4114">
        <v>0.59099999999999997</v>
      </c>
      <c r="Q4114">
        <v>940</v>
      </c>
      <c r="R4114" t="s">
        <v>923</v>
      </c>
      <c r="T4114" t="s">
        <v>28</v>
      </c>
      <c r="Y4114" t="s">
        <v>29</v>
      </c>
    </row>
    <row r="4115" spans="1:25" x14ac:dyDescent="0.45">
      <c r="A4115" t="s">
        <v>335</v>
      </c>
      <c r="B4115" t="s">
        <v>377</v>
      </c>
      <c r="C4115">
        <v>2496</v>
      </c>
      <c r="D4115" t="s">
        <v>383</v>
      </c>
      <c r="F4115">
        <v>2015</v>
      </c>
      <c r="G4115">
        <v>5</v>
      </c>
      <c r="H4115">
        <v>5</v>
      </c>
      <c r="I4115">
        <v>70</v>
      </c>
      <c r="O4115">
        <v>0.34699999999999998</v>
      </c>
      <c r="P4115">
        <v>0.59099999999999997</v>
      </c>
      <c r="Q4115">
        <v>1175</v>
      </c>
      <c r="R4115" t="s">
        <v>923</v>
      </c>
      <c r="T4115" t="s">
        <v>28</v>
      </c>
      <c r="Y4115" t="s">
        <v>30</v>
      </c>
    </row>
    <row r="4116" spans="1:25" x14ac:dyDescent="0.45">
      <c r="A4116" t="s">
        <v>335</v>
      </c>
      <c r="B4116" t="s">
        <v>377</v>
      </c>
      <c r="C4116">
        <v>2496</v>
      </c>
      <c r="D4116" t="s">
        <v>383</v>
      </c>
      <c r="F4116">
        <v>2016</v>
      </c>
      <c r="G4116">
        <v>30</v>
      </c>
      <c r="H4116">
        <v>27.59</v>
      </c>
      <c r="I4116">
        <v>386.26</v>
      </c>
      <c r="O4116">
        <v>2.94</v>
      </c>
      <c r="P4116">
        <v>0.95509999999999995</v>
      </c>
      <c r="Q4116">
        <v>6483.7</v>
      </c>
      <c r="R4116" t="s">
        <v>923</v>
      </c>
      <c r="T4116" t="s">
        <v>28</v>
      </c>
      <c r="Y4116" t="s">
        <v>30</v>
      </c>
    </row>
    <row r="4117" spans="1:25" x14ac:dyDescent="0.45">
      <c r="A4117" t="s">
        <v>335</v>
      </c>
      <c r="B4117" t="s">
        <v>377</v>
      </c>
      <c r="C4117">
        <v>2496</v>
      </c>
      <c r="D4117" t="s">
        <v>383</v>
      </c>
      <c r="F4117">
        <v>2017</v>
      </c>
      <c r="G4117">
        <v>89</v>
      </c>
      <c r="H4117">
        <v>89</v>
      </c>
      <c r="I4117">
        <v>1246</v>
      </c>
      <c r="O4117">
        <v>15.686</v>
      </c>
      <c r="P4117">
        <v>1.5</v>
      </c>
      <c r="Q4117">
        <v>20915</v>
      </c>
      <c r="R4117" t="s">
        <v>923</v>
      </c>
      <c r="T4117" t="s">
        <v>28</v>
      </c>
      <c r="Y4117" t="s">
        <v>30</v>
      </c>
    </row>
    <row r="4118" spans="1:25" x14ac:dyDescent="0.45">
      <c r="A4118" t="s">
        <v>335</v>
      </c>
      <c r="B4118" t="s">
        <v>377</v>
      </c>
      <c r="C4118">
        <v>2496</v>
      </c>
      <c r="D4118" t="s">
        <v>383</v>
      </c>
      <c r="F4118">
        <v>2018</v>
      </c>
      <c r="G4118">
        <v>22</v>
      </c>
      <c r="H4118">
        <v>22</v>
      </c>
      <c r="I4118">
        <v>308</v>
      </c>
      <c r="O4118">
        <v>3.8780000000000001</v>
      </c>
      <c r="P4118">
        <v>1.5</v>
      </c>
      <c r="Q4118">
        <v>5170</v>
      </c>
      <c r="R4118" t="s">
        <v>923</v>
      </c>
      <c r="T4118" t="s">
        <v>28</v>
      </c>
      <c r="Y4118" t="s">
        <v>30</v>
      </c>
    </row>
    <row r="4119" spans="1:25" x14ac:dyDescent="0.45">
      <c r="A4119" t="s">
        <v>335</v>
      </c>
      <c r="B4119" t="s">
        <v>377</v>
      </c>
      <c r="C4119">
        <v>2496</v>
      </c>
      <c r="D4119" t="s">
        <v>383</v>
      </c>
      <c r="F4119">
        <v>2019</v>
      </c>
      <c r="G4119">
        <v>5</v>
      </c>
      <c r="H4119">
        <v>5</v>
      </c>
      <c r="I4119">
        <v>70</v>
      </c>
      <c r="O4119">
        <v>0.88100000000000001</v>
      </c>
      <c r="P4119">
        <v>1.5</v>
      </c>
      <c r="Q4119">
        <v>1175</v>
      </c>
      <c r="R4119" t="s">
        <v>923</v>
      </c>
      <c r="T4119" t="s">
        <v>28</v>
      </c>
      <c r="Y4119" t="s">
        <v>30</v>
      </c>
    </row>
    <row r="4120" spans="1:25" x14ac:dyDescent="0.45">
      <c r="A4120" t="s">
        <v>335</v>
      </c>
      <c r="B4120" t="s">
        <v>377</v>
      </c>
      <c r="C4120">
        <v>2496</v>
      </c>
      <c r="D4120" t="s">
        <v>383</v>
      </c>
      <c r="F4120">
        <v>2020</v>
      </c>
      <c r="G4120">
        <v>15</v>
      </c>
      <c r="H4120">
        <v>15</v>
      </c>
      <c r="I4120">
        <v>210</v>
      </c>
      <c r="O4120">
        <v>2.6440000000000001</v>
      </c>
      <c r="P4120">
        <v>1.5</v>
      </c>
      <c r="Q4120">
        <v>3525</v>
      </c>
      <c r="R4120" t="s">
        <v>923</v>
      </c>
      <c r="T4120" t="s">
        <v>28</v>
      </c>
      <c r="Y4120" t="s">
        <v>30</v>
      </c>
    </row>
    <row r="4121" spans="1:25" x14ac:dyDescent="0.45">
      <c r="A4121" t="s">
        <v>335</v>
      </c>
      <c r="B4121" t="s">
        <v>377</v>
      </c>
      <c r="C4121">
        <v>2496</v>
      </c>
      <c r="D4121" t="s">
        <v>383</v>
      </c>
      <c r="F4121">
        <v>2021</v>
      </c>
      <c r="G4121">
        <v>35</v>
      </c>
      <c r="H4121">
        <v>28.44</v>
      </c>
      <c r="I4121">
        <v>398.16</v>
      </c>
      <c r="M4121">
        <v>540.79999999999995</v>
      </c>
      <c r="N4121">
        <v>8.1100000000000005E-2</v>
      </c>
      <c r="O4121">
        <v>1.9750000000000001</v>
      </c>
      <c r="P4121">
        <v>0.59079999999999999</v>
      </c>
      <c r="Q4121">
        <v>6683.8</v>
      </c>
      <c r="R4121" t="s">
        <v>923</v>
      </c>
      <c r="T4121" t="s">
        <v>28</v>
      </c>
      <c r="Y4121" t="s">
        <v>70</v>
      </c>
    </row>
    <row r="4122" spans="1:25" x14ac:dyDescent="0.45">
      <c r="A4122" t="s">
        <v>335</v>
      </c>
      <c r="B4122" t="s">
        <v>377</v>
      </c>
      <c r="C4122">
        <v>2496</v>
      </c>
      <c r="D4122" t="s">
        <v>383</v>
      </c>
      <c r="F4122">
        <v>2022</v>
      </c>
      <c r="G4122">
        <v>30</v>
      </c>
      <c r="H4122">
        <v>23.09</v>
      </c>
      <c r="I4122">
        <v>323.26</v>
      </c>
      <c r="M4122">
        <v>439.1</v>
      </c>
      <c r="N4122">
        <v>8.1100000000000005E-2</v>
      </c>
      <c r="O4122">
        <v>3.2559999999999998</v>
      </c>
      <c r="P4122">
        <v>1.2</v>
      </c>
      <c r="Q4122">
        <v>5426.5</v>
      </c>
      <c r="R4122" t="s">
        <v>923</v>
      </c>
      <c r="T4122" t="s">
        <v>28</v>
      </c>
      <c r="Y4122" t="s">
        <v>70</v>
      </c>
    </row>
    <row r="4123" spans="1:25" x14ac:dyDescent="0.45">
      <c r="A4123" t="s">
        <v>335</v>
      </c>
      <c r="B4123" t="s">
        <v>377</v>
      </c>
      <c r="C4123">
        <v>2496</v>
      </c>
      <c r="D4123" t="s">
        <v>383</v>
      </c>
      <c r="F4123">
        <v>2023</v>
      </c>
      <c r="G4123">
        <v>0</v>
      </c>
      <c r="H4123">
        <v>0</v>
      </c>
      <c r="R4123" t="s">
        <v>923</v>
      </c>
      <c r="T4123" t="s">
        <v>28</v>
      </c>
    </row>
    <row r="4124" spans="1:25" x14ac:dyDescent="0.45">
      <c r="A4124" t="s">
        <v>335</v>
      </c>
      <c r="B4124" t="s">
        <v>377</v>
      </c>
      <c r="C4124">
        <v>2496</v>
      </c>
      <c r="D4124" t="s">
        <v>384</v>
      </c>
      <c r="F4124">
        <v>2009</v>
      </c>
      <c r="G4124">
        <v>6</v>
      </c>
      <c r="H4124">
        <v>4.2300000000000004</v>
      </c>
      <c r="I4124">
        <v>59.22</v>
      </c>
      <c r="O4124">
        <v>0.255</v>
      </c>
      <c r="P4124">
        <v>0.51300000000000001</v>
      </c>
      <c r="Q4124">
        <v>994.1</v>
      </c>
      <c r="R4124" t="s">
        <v>923</v>
      </c>
      <c r="T4124" t="s">
        <v>28</v>
      </c>
      <c r="Y4124" t="s">
        <v>29</v>
      </c>
    </row>
    <row r="4125" spans="1:25" x14ac:dyDescent="0.45">
      <c r="A4125" t="s">
        <v>335</v>
      </c>
      <c r="B4125" t="s">
        <v>377</v>
      </c>
      <c r="C4125">
        <v>2496</v>
      </c>
      <c r="D4125" t="s">
        <v>384</v>
      </c>
      <c r="F4125">
        <v>2010</v>
      </c>
      <c r="G4125">
        <v>28</v>
      </c>
      <c r="H4125">
        <v>21.4</v>
      </c>
      <c r="I4125">
        <v>299.60000000000002</v>
      </c>
      <c r="O4125">
        <v>1.29</v>
      </c>
      <c r="P4125">
        <v>0.5131</v>
      </c>
      <c r="Q4125">
        <v>5029</v>
      </c>
      <c r="R4125" t="s">
        <v>923</v>
      </c>
      <c r="T4125" t="s">
        <v>28</v>
      </c>
      <c r="Y4125" t="s">
        <v>29</v>
      </c>
    </row>
    <row r="4126" spans="1:25" x14ac:dyDescent="0.45">
      <c r="A4126" t="s">
        <v>335</v>
      </c>
      <c r="B4126" t="s">
        <v>377</v>
      </c>
      <c r="C4126">
        <v>2496</v>
      </c>
      <c r="D4126" t="s">
        <v>384</v>
      </c>
      <c r="F4126">
        <v>2011</v>
      </c>
      <c r="G4126">
        <v>21</v>
      </c>
      <c r="H4126">
        <v>19.5</v>
      </c>
      <c r="I4126">
        <v>273</v>
      </c>
      <c r="O4126">
        <v>1.1759999999999999</v>
      </c>
      <c r="P4126">
        <v>0.51300000000000001</v>
      </c>
      <c r="Q4126">
        <v>4582.5</v>
      </c>
      <c r="R4126" t="s">
        <v>923</v>
      </c>
      <c r="T4126" t="s">
        <v>28</v>
      </c>
      <c r="Y4126" t="s">
        <v>29</v>
      </c>
    </row>
    <row r="4127" spans="1:25" x14ac:dyDescent="0.45">
      <c r="A4127" t="s">
        <v>335</v>
      </c>
      <c r="B4127" t="s">
        <v>377</v>
      </c>
      <c r="C4127">
        <v>2496</v>
      </c>
      <c r="D4127" t="s">
        <v>384</v>
      </c>
      <c r="F4127">
        <v>2012</v>
      </c>
      <c r="G4127">
        <v>8</v>
      </c>
      <c r="H4127">
        <v>7.23</v>
      </c>
      <c r="I4127">
        <v>101.22</v>
      </c>
      <c r="O4127">
        <v>0.436</v>
      </c>
      <c r="P4127">
        <v>0.5131</v>
      </c>
      <c r="Q4127">
        <v>1699.1</v>
      </c>
      <c r="R4127" t="s">
        <v>923</v>
      </c>
      <c r="T4127" t="s">
        <v>28</v>
      </c>
      <c r="Y4127" t="s">
        <v>29</v>
      </c>
    </row>
    <row r="4128" spans="1:25" x14ac:dyDescent="0.45">
      <c r="A4128" t="s">
        <v>335</v>
      </c>
      <c r="B4128" t="s">
        <v>377</v>
      </c>
      <c r="C4128">
        <v>2496</v>
      </c>
      <c r="D4128" t="s">
        <v>384</v>
      </c>
      <c r="F4128">
        <v>2013</v>
      </c>
      <c r="G4128">
        <v>14</v>
      </c>
      <c r="H4128">
        <v>14</v>
      </c>
      <c r="I4128">
        <v>196</v>
      </c>
      <c r="O4128">
        <v>0.79600000000000004</v>
      </c>
      <c r="P4128">
        <v>0.48399999999999999</v>
      </c>
      <c r="Q4128">
        <v>3290</v>
      </c>
      <c r="R4128" t="s">
        <v>923</v>
      </c>
      <c r="T4128" t="s">
        <v>28</v>
      </c>
      <c r="Y4128" t="s">
        <v>29</v>
      </c>
    </row>
    <row r="4129" spans="1:25" x14ac:dyDescent="0.45">
      <c r="A4129" t="s">
        <v>335</v>
      </c>
      <c r="B4129" t="s">
        <v>377</v>
      </c>
      <c r="C4129">
        <v>2496</v>
      </c>
      <c r="D4129" t="s">
        <v>384</v>
      </c>
      <c r="F4129">
        <v>2014</v>
      </c>
      <c r="G4129">
        <v>10</v>
      </c>
      <c r="H4129">
        <v>10</v>
      </c>
      <c r="I4129">
        <v>140</v>
      </c>
      <c r="O4129">
        <v>0.56899999999999995</v>
      </c>
      <c r="P4129">
        <v>0.48399999999999999</v>
      </c>
      <c r="Q4129">
        <v>2350</v>
      </c>
      <c r="R4129" t="s">
        <v>923</v>
      </c>
      <c r="T4129" t="s">
        <v>28</v>
      </c>
      <c r="Y4129" t="s">
        <v>29</v>
      </c>
    </row>
    <row r="4130" spans="1:25" x14ac:dyDescent="0.45">
      <c r="A4130" t="s">
        <v>335</v>
      </c>
      <c r="B4130" t="s">
        <v>377</v>
      </c>
      <c r="C4130">
        <v>2496</v>
      </c>
      <c r="D4130" t="s">
        <v>384</v>
      </c>
      <c r="F4130">
        <v>2015</v>
      </c>
      <c r="G4130">
        <v>5</v>
      </c>
      <c r="H4130">
        <v>5</v>
      </c>
      <c r="I4130">
        <v>70</v>
      </c>
      <c r="O4130">
        <v>0.28399999999999997</v>
      </c>
      <c r="P4130">
        <v>0.48399999999999999</v>
      </c>
      <c r="Q4130">
        <v>1175</v>
      </c>
      <c r="R4130" t="s">
        <v>923</v>
      </c>
      <c r="T4130" t="s">
        <v>28</v>
      </c>
      <c r="Y4130" t="s">
        <v>30</v>
      </c>
    </row>
    <row r="4131" spans="1:25" x14ac:dyDescent="0.45">
      <c r="A4131" t="s">
        <v>335</v>
      </c>
      <c r="B4131" t="s">
        <v>377</v>
      </c>
      <c r="C4131">
        <v>2496</v>
      </c>
      <c r="D4131" t="s">
        <v>384</v>
      </c>
      <c r="F4131">
        <v>2016</v>
      </c>
      <c r="G4131">
        <v>18</v>
      </c>
      <c r="H4131">
        <v>17.5</v>
      </c>
      <c r="I4131">
        <v>245</v>
      </c>
      <c r="O4131">
        <v>2.0099999999999998</v>
      </c>
      <c r="P4131">
        <v>0.99199999999999999</v>
      </c>
      <c r="Q4131">
        <v>4112.5</v>
      </c>
      <c r="R4131" t="s">
        <v>923</v>
      </c>
      <c r="T4131" t="s">
        <v>28</v>
      </c>
      <c r="Y4131" t="s">
        <v>30</v>
      </c>
    </row>
    <row r="4132" spans="1:25" x14ac:dyDescent="0.45">
      <c r="A4132" t="s">
        <v>335</v>
      </c>
      <c r="B4132" t="s">
        <v>377</v>
      </c>
      <c r="C4132">
        <v>2496</v>
      </c>
      <c r="D4132" t="s">
        <v>384</v>
      </c>
      <c r="F4132">
        <v>2017</v>
      </c>
      <c r="G4132">
        <v>25</v>
      </c>
      <c r="H4132">
        <v>25</v>
      </c>
      <c r="I4132">
        <v>350</v>
      </c>
      <c r="O4132">
        <v>4.4059999999999997</v>
      </c>
      <c r="P4132">
        <v>1.5</v>
      </c>
      <c r="Q4132">
        <v>5875</v>
      </c>
      <c r="R4132" t="s">
        <v>923</v>
      </c>
      <c r="T4132" t="s">
        <v>28</v>
      </c>
      <c r="Y4132" t="s">
        <v>30</v>
      </c>
    </row>
    <row r="4133" spans="1:25" x14ac:dyDescent="0.45">
      <c r="A4133" t="s">
        <v>335</v>
      </c>
      <c r="B4133" t="s">
        <v>377</v>
      </c>
      <c r="C4133">
        <v>2496</v>
      </c>
      <c r="D4133" t="s">
        <v>384</v>
      </c>
      <c r="F4133">
        <v>2018</v>
      </c>
      <c r="G4133">
        <v>0</v>
      </c>
      <c r="H4133">
        <v>0</v>
      </c>
      <c r="R4133" t="s">
        <v>923</v>
      </c>
      <c r="T4133" t="s">
        <v>28</v>
      </c>
      <c r="Y4133" t="s">
        <v>30</v>
      </c>
    </row>
    <row r="4134" spans="1:25" x14ac:dyDescent="0.45">
      <c r="A4134" t="s">
        <v>335</v>
      </c>
      <c r="B4134" t="s">
        <v>377</v>
      </c>
      <c r="C4134">
        <v>2496</v>
      </c>
      <c r="D4134" t="s">
        <v>384</v>
      </c>
      <c r="F4134">
        <v>2019</v>
      </c>
      <c r="G4134">
        <v>0</v>
      </c>
      <c r="H4134">
        <v>0</v>
      </c>
      <c r="R4134" t="s">
        <v>923</v>
      </c>
      <c r="T4134" t="s">
        <v>28</v>
      </c>
      <c r="Y4134" t="s">
        <v>30</v>
      </c>
    </row>
    <row r="4135" spans="1:25" x14ac:dyDescent="0.45">
      <c r="A4135" t="s">
        <v>335</v>
      </c>
      <c r="B4135" t="s">
        <v>377</v>
      </c>
      <c r="C4135">
        <v>2496</v>
      </c>
      <c r="D4135" t="s">
        <v>384</v>
      </c>
      <c r="F4135">
        <v>2020</v>
      </c>
      <c r="G4135">
        <v>0</v>
      </c>
      <c r="H4135">
        <v>0</v>
      </c>
      <c r="R4135" t="s">
        <v>923</v>
      </c>
      <c r="T4135" t="s">
        <v>28</v>
      </c>
    </row>
    <row r="4136" spans="1:25" x14ac:dyDescent="0.45">
      <c r="A4136" t="s">
        <v>335</v>
      </c>
      <c r="B4136" t="s">
        <v>377</v>
      </c>
      <c r="C4136">
        <v>2496</v>
      </c>
      <c r="D4136" t="s">
        <v>384</v>
      </c>
      <c r="F4136">
        <v>2021</v>
      </c>
      <c r="G4136">
        <v>0</v>
      </c>
      <c r="H4136">
        <v>0</v>
      </c>
      <c r="R4136" t="s">
        <v>923</v>
      </c>
      <c r="T4136" t="s">
        <v>28</v>
      </c>
    </row>
    <row r="4137" spans="1:25" x14ac:dyDescent="0.45">
      <c r="A4137" t="s">
        <v>335</v>
      </c>
      <c r="B4137" t="s">
        <v>377</v>
      </c>
      <c r="C4137">
        <v>2496</v>
      </c>
      <c r="D4137" t="s">
        <v>384</v>
      </c>
      <c r="F4137">
        <v>2022</v>
      </c>
      <c r="G4137">
        <v>0</v>
      </c>
      <c r="H4137">
        <v>0</v>
      </c>
      <c r="R4137" t="s">
        <v>923</v>
      </c>
      <c r="T4137" t="s">
        <v>28</v>
      </c>
    </row>
    <row r="4138" spans="1:25" x14ac:dyDescent="0.45">
      <c r="A4138" t="s">
        <v>335</v>
      </c>
      <c r="B4138" t="s">
        <v>377</v>
      </c>
      <c r="C4138">
        <v>2496</v>
      </c>
      <c r="D4138" t="s">
        <v>384</v>
      </c>
      <c r="F4138">
        <v>2023</v>
      </c>
      <c r="G4138">
        <v>0</v>
      </c>
      <c r="H4138">
        <v>0</v>
      </c>
      <c r="R4138" t="s">
        <v>923</v>
      </c>
      <c r="T4138" t="s">
        <v>28</v>
      </c>
    </row>
    <row r="4139" spans="1:25" x14ac:dyDescent="0.45">
      <c r="A4139" t="s">
        <v>335</v>
      </c>
      <c r="B4139" t="s">
        <v>377</v>
      </c>
      <c r="C4139">
        <v>2496</v>
      </c>
      <c r="D4139" t="s">
        <v>385</v>
      </c>
      <c r="F4139">
        <v>2009</v>
      </c>
      <c r="G4139">
        <v>6</v>
      </c>
      <c r="H4139">
        <v>3.93</v>
      </c>
      <c r="I4139">
        <v>55.02</v>
      </c>
      <c r="O4139">
        <v>0.223</v>
      </c>
      <c r="P4139">
        <v>0.48199999999999998</v>
      </c>
      <c r="Q4139">
        <v>923.7</v>
      </c>
      <c r="R4139" t="s">
        <v>923</v>
      </c>
      <c r="T4139" t="s">
        <v>28</v>
      </c>
      <c r="Y4139" t="s">
        <v>29</v>
      </c>
    </row>
    <row r="4140" spans="1:25" x14ac:dyDescent="0.45">
      <c r="A4140" t="s">
        <v>335</v>
      </c>
      <c r="B4140" t="s">
        <v>377</v>
      </c>
      <c r="C4140">
        <v>2496</v>
      </c>
      <c r="D4140" t="s">
        <v>385</v>
      </c>
      <c r="F4140">
        <v>2010</v>
      </c>
      <c r="G4140">
        <v>28</v>
      </c>
      <c r="H4140">
        <v>20.9</v>
      </c>
      <c r="I4140">
        <v>292.60000000000002</v>
      </c>
      <c r="O4140">
        <v>1.1839999999999999</v>
      </c>
      <c r="P4140">
        <v>0.48199999999999998</v>
      </c>
      <c r="Q4140">
        <v>4911.6000000000004</v>
      </c>
      <c r="R4140" t="s">
        <v>923</v>
      </c>
      <c r="T4140" t="s">
        <v>28</v>
      </c>
      <c r="Y4140" t="s">
        <v>29</v>
      </c>
    </row>
    <row r="4141" spans="1:25" x14ac:dyDescent="0.45">
      <c r="A4141" t="s">
        <v>335</v>
      </c>
      <c r="B4141" t="s">
        <v>377</v>
      </c>
      <c r="C4141">
        <v>2496</v>
      </c>
      <c r="D4141" t="s">
        <v>385</v>
      </c>
      <c r="F4141">
        <v>2011</v>
      </c>
      <c r="G4141">
        <v>20</v>
      </c>
      <c r="H4141">
        <v>19</v>
      </c>
      <c r="I4141">
        <v>266</v>
      </c>
      <c r="O4141">
        <v>1.0760000000000001</v>
      </c>
      <c r="P4141">
        <v>0.48199999999999998</v>
      </c>
      <c r="Q4141">
        <v>4465</v>
      </c>
      <c r="R4141" t="s">
        <v>923</v>
      </c>
      <c r="T4141" t="s">
        <v>28</v>
      </c>
      <c r="Y4141" t="s">
        <v>29</v>
      </c>
    </row>
    <row r="4142" spans="1:25" x14ac:dyDescent="0.45">
      <c r="A4142" t="s">
        <v>335</v>
      </c>
      <c r="B4142" t="s">
        <v>377</v>
      </c>
      <c r="C4142">
        <v>2496</v>
      </c>
      <c r="D4142" t="s">
        <v>385</v>
      </c>
      <c r="F4142">
        <v>2012</v>
      </c>
      <c r="G4142">
        <v>32</v>
      </c>
      <c r="H4142">
        <v>31.37</v>
      </c>
      <c r="I4142">
        <v>439.18</v>
      </c>
      <c r="O4142">
        <v>1.7769999999999999</v>
      </c>
      <c r="P4142">
        <v>0.48199999999999998</v>
      </c>
      <c r="Q4142">
        <v>7372</v>
      </c>
      <c r="R4142" t="s">
        <v>923</v>
      </c>
      <c r="T4142" t="s">
        <v>28</v>
      </c>
      <c r="Y4142" t="s">
        <v>29</v>
      </c>
    </row>
    <row r="4143" spans="1:25" x14ac:dyDescent="0.45">
      <c r="A4143" t="s">
        <v>335</v>
      </c>
      <c r="B4143" t="s">
        <v>377</v>
      </c>
      <c r="C4143">
        <v>2496</v>
      </c>
      <c r="D4143" t="s">
        <v>385</v>
      </c>
      <c r="F4143">
        <v>2013</v>
      </c>
      <c r="G4143">
        <v>16</v>
      </c>
      <c r="H4143">
        <v>16</v>
      </c>
      <c r="I4143">
        <v>224</v>
      </c>
      <c r="O4143">
        <v>1.135</v>
      </c>
      <c r="P4143">
        <v>0.60399999999999998</v>
      </c>
      <c r="Q4143">
        <v>3760</v>
      </c>
      <c r="R4143" t="s">
        <v>923</v>
      </c>
      <c r="T4143" t="s">
        <v>28</v>
      </c>
      <c r="Y4143" t="s">
        <v>29</v>
      </c>
    </row>
    <row r="4144" spans="1:25" x14ac:dyDescent="0.45">
      <c r="A4144" t="s">
        <v>335</v>
      </c>
      <c r="B4144" t="s">
        <v>377</v>
      </c>
      <c r="C4144">
        <v>2496</v>
      </c>
      <c r="D4144" t="s">
        <v>385</v>
      </c>
      <c r="F4144">
        <v>2014</v>
      </c>
      <c r="G4144">
        <v>14</v>
      </c>
      <c r="H4144">
        <v>14</v>
      </c>
      <c r="I4144">
        <v>196</v>
      </c>
      <c r="O4144">
        <v>0.99299999999999999</v>
      </c>
      <c r="P4144">
        <v>0.60399999999999998</v>
      </c>
      <c r="Q4144">
        <v>3290</v>
      </c>
      <c r="R4144" t="s">
        <v>923</v>
      </c>
      <c r="T4144" t="s">
        <v>28</v>
      </c>
      <c r="Y4144" t="s">
        <v>29</v>
      </c>
    </row>
    <row r="4145" spans="1:25" x14ac:dyDescent="0.45">
      <c r="A4145" t="s">
        <v>335</v>
      </c>
      <c r="B4145" t="s">
        <v>377</v>
      </c>
      <c r="C4145">
        <v>2496</v>
      </c>
      <c r="D4145" t="s">
        <v>385</v>
      </c>
      <c r="F4145">
        <v>2015</v>
      </c>
      <c r="G4145">
        <v>5</v>
      </c>
      <c r="H4145">
        <v>5</v>
      </c>
      <c r="I4145">
        <v>70</v>
      </c>
      <c r="O4145">
        <v>0.35499999999999998</v>
      </c>
      <c r="P4145">
        <v>0.60399999999999998</v>
      </c>
      <c r="Q4145">
        <v>1175</v>
      </c>
      <c r="R4145" t="s">
        <v>923</v>
      </c>
      <c r="T4145" t="s">
        <v>28</v>
      </c>
      <c r="Y4145" t="s">
        <v>30</v>
      </c>
    </row>
    <row r="4146" spans="1:25" x14ac:dyDescent="0.45">
      <c r="A4146" t="s">
        <v>335</v>
      </c>
      <c r="B4146" t="s">
        <v>377</v>
      </c>
      <c r="C4146">
        <v>2496</v>
      </c>
      <c r="D4146" t="s">
        <v>385</v>
      </c>
      <c r="F4146">
        <v>2016</v>
      </c>
      <c r="G4146">
        <v>18</v>
      </c>
      <c r="H4146">
        <v>17.5</v>
      </c>
      <c r="I4146">
        <v>245</v>
      </c>
      <c r="O4146">
        <v>2.347</v>
      </c>
      <c r="P4146">
        <v>1.1516</v>
      </c>
      <c r="Q4146">
        <v>4112.5</v>
      </c>
      <c r="R4146" t="s">
        <v>923</v>
      </c>
      <c r="T4146" t="s">
        <v>28</v>
      </c>
      <c r="Y4146" t="s">
        <v>30</v>
      </c>
    </row>
    <row r="4147" spans="1:25" x14ac:dyDescent="0.45">
      <c r="A4147" t="s">
        <v>335</v>
      </c>
      <c r="B4147" t="s">
        <v>377</v>
      </c>
      <c r="C4147">
        <v>2496</v>
      </c>
      <c r="D4147" t="s">
        <v>385</v>
      </c>
      <c r="F4147">
        <v>2017</v>
      </c>
      <c r="G4147">
        <v>50</v>
      </c>
      <c r="H4147">
        <v>50</v>
      </c>
      <c r="I4147">
        <v>700</v>
      </c>
      <c r="O4147">
        <v>8.8130000000000006</v>
      </c>
      <c r="P4147">
        <v>1.5</v>
      </c>
      <c r="Q4147">
        <v>11750</v>
      </c>
      <c r="R4147" t="s">
        <v>923</v>
      </c>
      <c r="T4147" t="s">
        <v>28</v>
      </c>
      <c r="Y4147" t="s">
        <v>30</v>
      </c>
    </row>
    <row r="4148" spans="1:25" x14ac:dyDescent="0.45">
      <c r="A4148" t="s">
        <v>335</v>
      </c>
      <c r="B4148" t="s">
        <v>377</v>
      </c>
      <c r="C4148">
        <v>2496</v>
      </c>
      <c r="D4148" t="s">
        <v>385</v>
      </c>
      <c r="F4148">
        <v>2018</v>
      </c>
      <c r="G4148">
        <v>20</v>
      </c>
      <c r="H4148">
        <v>20</v>
      </c>
      <c r="I4148">
        <v>280</v>
      </c>
      <c r="O4148">
        <v>3.5249999999999999</v>
      </c>
      <c r="P4148">
        <v>1.5</v>
      </c>
      <c r="Q4148">
        <v>4700</v>
      </c>
      <c r="R4148" t="s">
        <v>923</v>
      </c>
      <c r="T4148" t="s">
        <v>28</v>
      </c>
      <c r="Y4148" t="s">
        <v>30</v>
      </c>
    </row>
    <row r="4149" spans="1:25" x14ac:dyDescent="0.45">
      <c r="A4149" t="s">
        <v>335</v>
      </c>
      <c r="B4149" t="s">
        <v>377</v>
      </c>
      <c r="C4149">
        <v>2496</v>
      </c>
      <c r="D4149" t="s">
        <v>385</v>
      </c>
      <c r="F4149">
        <v>2019</v>
      </c>
      <c r="G4149">
        <v>40</v>
      </c>
      <c r="H4149">
        <v>40</v>
      </c>
      <c r="I4149">
        <v>560</v>
      </c>
      <c r="O4149">
        <v>7.05</v>
      </c>
      <c r="P4149">
        <v>1.5</v>
      </c>
      <c r="Q4149">
        <v>9400</v>
      </c>
      <c r="R4149" t="s">
        <v>923</v>
      </c>
      <c r="T4149" t="s">
        <v>28</v>
      </c>
      <c r="Y4149" t="s">
        <v>30</v>
      </c>
    </row>
    <row r="4150" spans="1:25" x14ac:dyDescent="0.45">
      <c r="A4150" t="s">
        <v>335</v>
      </c>
      <c r="B4150" t="s">
        <v>377</v>
      </c>
      <c r="C4150">
        <v>2496</v>
      </c>
      <c r="D4150" t="s">
        <v>385</v>
      </c>
      <c r="F4150">
        <v>2020</v>
      </c>
      <c r="G4150">
        <v>7</v>
      </c>
      <c r="H4150">
        <v>7</v>
      </c>
      <c r="I4150">
        <v>98</v>
      </c>
      <c r="O4150">
        <v>1.234</v>
      </c>
      <c r="P4150">
        <v>1.5</v>
      </c>
      <c r="Q4150">
        <v>1645</v>
      </c>
      <c r="R4150" t="s">
        <v>923</v>
      </c>
      <c r="T4150" t="s">
        <v>28</v>
      </c>
      <c r="Y4150" t="s">
        <v>30</v>
      </c>
    </row>
    <row r="4151" spans="1:25" x14ac:dyDescent="0.45">
      <c r="A4151" t="s">
        <v>335</v>
      </c>
      <c r="B4151" t="s">
        <v>377</v>
      </c>
      <c r="C4151">
        <v>2496</v>
      </c>
      <c r="D4151" t="s">
        <v>385</v>
      </c>
      <c r="F4151">
        <v>2021</v>
      </c>
      <c r="G4151">
        <v>15</v>
      </c>
      <c r="H4151">
        <v>10.57</v>
      </c>
      <c r="I4151">
        <v>147.97999999999999</v>
      </c>
      <c r="M4151">
        <v>201</v>
      </c>
      <c r="N4151">
        <v>8.1299999999999997E-2</v>
      </c>
      <c r="O4151">
        <v>1.863</v>
      </c>
      <c r="P4151">
        <v>1.5001</v>
      </c>
      <c r="Q4151">
        <v>2484.1999999999998</v>
      </c>
      <c r="R4151" t="s">
        <v>923</v>
      </c>
      <c r="T4151" t="s">
        <v>28</v>
      </c>
      <c r="Y4151" t="s">
        <v>70</v>
      </c>
    </row>
    <row r="4152" spans="1:25" x14ac:dyDescent="0.45">
      <c r="A4152" t="s">
        <v>335</v>
      </c>
      <c r="B4152" t="s">
        <v>377</v>
      </c>
      <c r="C4152">
        <v>2496</v>
      </c>
      <c r="D4152" t="s">
        <v>385</v>
      </c>
      <c r="F4152">
        <v>2022</v>
      </c>
      <c r="G4152">
        <v>18</v>
      </c>
      <c r="H4152">
        <v>18</v>
      </c>
      <c r="I4152">
        <v>252</v>
      </c>
      <c r="M4152">
        <v>342</v>
      </c>
      <c r="N4152">
        <v>8.1000000000000003E-2</v>
      </c>
      <c r="O4152">
        <v>2.5379999999999998</v>
      </c>
      <c r="P4152">
        <v>1.2</v>
      </c>
      <c r="Q4152">
        <v>4230</v>
      </c>
      <c r="R4152" t="s">
        <v>923</v>
      </c>
      <c r="T4152" t="s">
        <v>28</v>
      </c>
      <c r="Y4152" t="s">
        <v>70</v>
      </c>
    </row>
    <row r="4153" spans="1:25" x14ac:dyDescent="0.45">
      <c r="A4153" t="s">
        <v>335</v>
      </c>
      <c r="B4153" t="s">
        <v>377</v>
      </c>
      <c r="C4153">
        <v>2496</v>
      </c>
      <c r="D4153" t="s">
        <v>385</v>
      </c>
      <c r="F4153">
        <v>2023</v>
      </c>
      <c r="G4153">
        <v>0</v>
      </c>
      <c r="H4153">
        <v>0</v>
      </c>
      <c r="R4153" t="s">
        <v>923</v>
      </c>
      <c r="T4153" t="s">
        <v>28</v>
      </c>
    </row>
    <row r="4154" spans="1:25" x14ac:dyDescent="0.45">
      <c r="A4154" t="s">
        <v>335</v>
      </c>
      <c r="B4154" t="s">
        <v>386</v>
      </c>
      <c r="C4154">
        <v>2499</v>
      </c>
      <c r="D4154" t="s">
        <v>345</v>
      </c>
      <c r="E4154" t="s">
        <v>305</v>
      </c>
      <c r="F4154">
        <v>2009</v>
      </c>
      <c r="G4154">
        <v>76</v>
      </c>
      <c r="H4154">
        <v>76</v>
      </c>
      <c r="I4154">
        <v>1292</v>
      </c>
      <c r="O4154">
        <v>3.754</v>
      </c>
      <c r="P4154">
        <v>0.42249999999999999</v>
      </c>
      <c r="Q4154">
        <v>17746</v>
      </c>
      <c r="R4154" t="s">
        <v>333</v>
      </c>
      <c r="S4154" t="s">
        <v>27</v>
      </c>
      <c r="T4154" t="s">
        <v>28</v>
      </c>
      <c r="Y4154" t="s">
        <v>29</v>
      </c>
    </row>
    <row r="4155" spans="1:25" x14ac:dyDescent="0.45">
      <c r="A4155" t="s">
        <v>335</v>
      </c>
      <c r="B4155" t="s">
        <v>386</v>
      </c>
      <c r="C4155">
        <v>2499</v>
      </c>
      <c r="D4155" t="s">
        <v>345</v>
      </c>
      <c r="E4155" t="s">
        <v>305</v>
      </c>
      <c r="F4155">
        <v>2010</v>
      </c>
      <c r="G4155">
        <v>453</v>
      </c>
      <c r="H4155">
        <v>453</v>
      </c>
      <c r="I4155">
        <v>7701</v>
      </c>
      <c r="O4155">
        <v>22.873000000000001</v>
      </c>
      <c r="P4155">
        <v>0.3901</v>
      </c>
      <c r="Q4155">
        <v>117205.4</v>
      </c>
      <c r="R4155" t="s">
        <v>333</v>
      </c>
      <c r="S4155" t="s">
        <v>27</v>
      </c>
      <c r="T4155" t="s">
        <v>28</v>
      </c>
      <c r="Y4155" t="s">
        <v>29</v>
      </c>
    </row>
    <row r="4156" spans="1:25" x14ac:dyDescent="0.45">
      <c r="A4156" t="s">
        <v>335</v>
      </c>
      <c r="B4156" t="s">
        <v>386</v>
      </c>
      <c r="C4156">
        <v>2499</v>
      </c>
      <c r="D4156" t="s">
        <v>345</v>
      </c>
      <c r="E4156" t="s">
        <v>305</v>
      </c>
      <c r="F4156">
        <v>2011</v>
      </c>
      <c r="G4156">
        <v>292</v>
      </c>
      <c r="H4156">
        <v>292</v>
      </c>
      <c r="I4156">
        <v>4964</v>
      </c>
      <c r="O4156">
        <v>13.617000000000001</v>
      </c>
      <c r="P4156">
        <v>0.38229999999999997</v>
      </c>
      <c r="Q4156">
        <v>71262.399999999994</v>
      </c>
      <c r="R4156" t="s">
        <v>333</v>
      </c>
      <c r="S4156" t="s">
        <v>27</v>
      </c>
      <c r="T4156" t="s">
        <v>28</v>
      </c>
      <c r="Y4156" t="s">
        <v>29</v>
      </c>
    </row>
    <row r="4157" spans="1:25" x14ac:dyDescent="0.45">
      <c r="A4157" t="s">
        <v>335</v>
      </c>
      <c r="B4157" t="s">
        <v>386</v>
      </c>
      <c r="C4157">
        <v>2499</v>
      </c>
      <c r="D4157" t="s">
        <v>345</v>
      </c>
      <c r="E4157" t="s">
        <v>305</v>
      </c>
      <c r="F4157">
        <v>2012</v>
      </c>
      <c r="G4157">
        <v>339</v>
      </c>
      <c r="H4157">
        <v>339</v>
      </c>
      <c r="I4157">
        <v>5763</v>
      </c>
      <c r="O4157">
        <v>18.314</v>
      </c>
      <c r="P4157">
        <v>0.44700000000000001</v>
      </c>
      <c r="Q4157">
        <v>81912.600000000006</v>
      </c>
      <c r="R4157" t="s">
        <v>333</v>
      </c>
      <c r="S4157" t="s">
        <v>37</v>
      </c>
      <c r="T4157" t="s">
        <v>28</v>
      </c>
      <c r="Y4157" t="s">
        <v>29</v>
      </c>
    </row>
    <row r="4158" spans="1:25" x14ac:dyDescent="0.45">
      <c r="A4158" t="s">
        <v>335</v>
      </c>
      <c r="B4158" t="s">
        <v>386</v>
      </c>
      <c r="C4158">
        <v>2499</v>
      </c>
      <c r="D4158" t="s">
        <v>345</v>
      </c>
      <c r="E4158" t="s">
        <v>305</v>
      </c>
      <c r="F4158">
        <v>2013</v>
      </c>
      <c r="G4158">
        <v>347</v>
      </c>
      <c r="H4158">
        <v>347</v>
      </c>
      <c r="I4158">
        <v>5899</v>
      </c>
      <c r="O4158">
        <v>18.928000000000001</v>
      </c>
      <c r="P4158">
        <v>0.44700000000000001</v>
      </c>
      <c r="Q4158">
        <v>84712.7</v>
      </c>
      <c r="R4158" t="s">
        <v>333</v>
      </c>
      <c r="S4158" t="s">
        <v>38</v>
      </c>
      <c r="T4158" t="s">
        <v>28</v>
      </c>
      <c r="Y4158" t="s">
        <v>29</v>
      </c>
    </row>
    <row r="4159" spans="1:25" x14ac:dyDescent="0.45">
      <c r="A4159" t="s">
        <v>335</v>
      </c>
      <c r="B4159" t="s">
        <v>386</v>
      </c>
      <c r="C4159">
        <v>2499</v>
      </c>
      <c r="D4159" t="s">
        <v>345</v>
      </c>
      <c r="E4159" t="s">
        <v>305</v>
      </c>
      <c r="F4159">
        <v>2014</v>
      </c>
      <c r="G4159">
        <v>69</v>
      </c>
      <c r="H4159">
        <v>55.8</v>
      </c>
      <c r="I4159">
        <v>948.6</v>
      </c>
      <c r="O4159">
        <v>3.198</v>
      </c>
      <c r="P4159">
        <v>0.44700000000000001</v>
      </c>
      <c r="Q4159">
        <v>14306.5</v>
      </c>
      <c r="R4159" t="s">
        <v>333</v>
      </c>
      <c r="S4159" t="s">
        <v>38</v>
      </c>
      <c r="T4159" t="s">
        <v>28</v>
      </c>
      <c r="Y4159" t="s">
        <v>29</v>
      </c>
    </row>
    <row r="4160" spans="1:25" x14ac:dyDescent="0.45">
      <c r="A4160" t="s">
        <v>335</v>
      </c>
      <c r="B4160" t="s">
        <v>386</v>
      </c>
      <c r="C4160">
        <v>2499</v>
      </c>
      <c r="D4160" t="s">
        <v>345</v>
      </c>
      <c r="E4160" t="s">
        <v>305</v>
      </c>
      <c r="F4160">
        <v>2015</v>
      </c>
      <c r="G4160">
        <v>280</v>
      </c>
      <c r="H4160">
        <v>232</v>
      </c>
      <c r="I4160">
        <v>3944</v>
      </c>
      <c r="O4160">
        <v>13.936</v>
      </c>
      <c r="P4160">
        <v>0.44700000000000001</v>
      </c>
      <c r="Q4160">
        <v>62360.6</v>
      </c>
      <c r="R4160" t="s">
        <v>333</v>
      </c>
      <c r="S4160" t="s">
        <v>38</v>
      </c>
      <c r="T4160" t="s">
        <v>28</v>
      </c>
      <c r="Y4160" t="s">
        <v>30</v>
      </c>
    </row>
    <row r="4161" spans="1:25" x14ac:dyDescent="0.45">
      <c r="A4161" t="s">
        <v>335</v>
      </c>
      <c r="B4161" t="s">
        <v>386</v>
      </c>
      <c r="C4161">
        <v>2499</v>
      </c>
      <c r="D4161" t="s">
        <v>345</v>
      </c>
      <c r="E4161" t="s">
        <v>305</v>
      </c>
      <c r="F4161">
        <v>2016</v>
      </c>
      <c r="G4161">
        <v>259</v>
      </c>
      <c r="H4161">
        <v>217.3</v>
      </c>
      <c r="I4161">
        <v>3694.1</v>
      </c>
      <c r="O4161">
        <v>9.8339999999999996</v>
      </c>
      <c r="P4161">
        <v>0.33489999999999998</v>
      </c>
      <c r="Q4161">
        <v>58706.3</v>
      </c>
      <c r="R4161" t="s">
        <v>333</v>
      </c>
      <c r="S4161" t="s">
        <v>38</v>
      </c>
      <c r="T4161" t="s">
        <v>28</v>
      </c>
      <c r="Y4161" t="s">
        <v>30</v>
      </c>
    </row>
    <row r="4162" spans="1:25" x14ac:dyDescent="0.45">
      <c r="A4162" t="s">
        <v>335</v>
      </c>
      <c r="B4162" t="s">
        <v>386</v>
      </c>
      <c r="C4162">
        <v>2499</v>
      </c>
      <c r="D4162" t="s">
        <v>345</v>
      </c>
      <c r="E4162" t="s">
        <v>305</v>
      </c>
      <c r="F4162">
        <v>2017</v>
      </c>
      <c r="G4162">
        <v>135</v>
      </c>
      <c r="H4162">
        <v>111.8</v>
      </c>
      <c r="I4162">
        <v>1900.6</v>
      </c>
      <c r="O4162">
        <v>4.9829999999999997</v>
      </c>
      <c r="P4162">
        <v>0.33500000000000002</v>
      </c>
      <c r="Q4162">
        <v>29761.4</v>
      </c>
      <c r="R4162" t="s">
        <v>333</v>
      </c>
      <c r="S4162" t="s">
        <v>38</v>
      </c>
      <c r="T4162" t="s">
        <v>28</v>
      </c>
      <c r="Y4162" t="s">
        <v>30</v>
      </c>
    </row>
    <row r="4163" spans="1:25" x14ac:dyDescent="0.45">
      <c r="A4163" t="s">
        <v>335</v>
      </c>
      <c r="B4163" t="s">
        <v>386</v>
      </c>
      <c r="C4163">
        <v>2499</v>
      </c>
      <c r="D4163" t="s">
        <v>345</v>
      </c>
      <c r="E4163" t="s">
        <v>305</v>
      </c>
      <c r="F4163">
        <v>2018</v>
      </c>
      <c r="G4163">
        <v>408</v>
      </c>
      <c r="H4163">
        <v>369.5</v>
      </c>
      <c r="I4163">
        <v>6281.5</v>
      </c>
      <c r="O4163">
        <v>16.559000000000001</v>
      </c>
      <c r="P4163">
        <v>0.33500000000000002</v>
      </c>
      <c r="Q4163">
        <v>98900</v>
      </c>
      <c r="R4163" t="s">
        <v>333</v>
      </c>
      <c r="S4163" t="s">
        <v>38</v>
      </c>
      <c r="T4163" t="s">
        <v>28</v>
      </c>
      <c r="Y4163" t="s">
        <v>30</v>
      </c>
    </row>
    <row r="4164" spans="1:25" x14ac:dyDescent="0.45">
      <c r="A4164" t="s">
        <v>335</v>
      </c>
      <c r="B4164" t="s">
        <v>386</v>
      </c>
      <c r="C4164">
        <v>2499</v>
      </c>
      <c r="D4164" t="s">
        <v>345</v>
      </c>
      <c r="E4164" t="s">
        <v>305</v>
      </c>
      <c r="F4164">
        <v>2019</v>
      </c>
      <c r="G4164">
        <v>141</v>
      </c>
      <c r="H4164">
        <v>121.4</v>
      </c>
      <c r="I4164">
        <v>2063.8000000000002</v>
      </c>
      <c r="O4164">
        <v>5.4459999999999997</v>
      </c>
      <c r="P4164">
        <v>0.33500000000000002</v>
      </c>
      <c r="Q4164">
        <v>32517.3</v>
      </c>
      <c r="R4164" t="s">
        <v>333</v>
      </c>
      <c r="S4164" t="s">
        <v>38</v>
      </c>
      <c r="T4164" t="s">
        <v>28</v>
      </c>
      <c r="Y4164" t="s">
        <v>30</v>
      </c>
    </row>
    <row r="4165" spans="1:25" x14ac:dyDescent="0.45">
      <c r="A4165" t="s">
        <v>335</v>
      </c>
      <c r="B4165" t="s">
        <v>386</v>
      </c>
      <c r="C4165">
        <v>2499</v>
      </c>
      <c r="D4165" t="s">
        <v>345</v>
      </c>
      <c r="E4165" t="s">
        <v>305</v>
      </c>
      <c r="F4165">
        <v>2020</v>
      </c>
      <c r="G4165">
        <v>218</v>
      </c>
      <c r="H4165">
        <v>176.6</v>
      </c>
      <c r="I4165">
        <v>3002.2</v>
      </c>
      <c r="O4165">
        <v>7.798</v>
      </c>
      <c r="P4165">
        <v>0.33489999999999998</v>
      </c>
      <c r="Q4165">
        <v>46558</v>
      </c>
      <c r="R4165" t="s">
        <v>333</v>
      </c>
      <c r="S4165" t="s">
        <v>38</v>
      </c>
      <c r="T4165" t="s">
        <v>28</v>
      </c>
      <c r="Y4165" t="s">
        <v>30</v>
      </c>
    </row>
    <row r="4166" spans="1:25" x14ac:dyDescent="0.45">
      <c r="A4166" t="s">
        <v>335</v>
      </c>
      <c r="B4166" t="s">
        <v>386</v>
      </c>
      <c r="C4166">
        <v>2499</v>
      </c>
      <c r="D4166" t="s">
        <v>345</v>
      </c>
      <c r="E4166" t="s">
        <v>305</v>
      </c>
      <c r="F4166">
        <v>2021</v>
      </c>
      <c r="G4166">
        <v>182</v>
      </c>
      <c r="H4166">
        <v>153</v>
      </c>
      <c r="I4166">
        <v>2546.1</v>
      </c>
      <c r="M4166">
        <v>2503.1</v>
      </c>
      <c r="N4166">
        <v>5.91E-2</v>
      </c>
      <c r="O4166">
        <v>7.6440000000000001</v>
      </c>
      <c r="P4166">
        <v>0.36</v>
      </c>
      <c r="Q4166">
        <v>42468</v>
      </c>
      <c r="R4166" t="s">
        <v>333</v>
      </c>
      <c r="S4166" t="s">
        <v>38</v>
      </c>
      <c r="T4166" t="s">
        <v>28</v>
      </c>
      <c r="Y4166" t="s">
        <v>70</v>
      </c>
    </row>
    <row r="4167" spans="1:25" x14ac:dyDescent="0.45">
      <c r="A4167" t="s">
        <v>335</v>
      </c>
      <c r="B4167" t="s">
        <v>386</v>
      </c>
      <c r="C4167">
        <v>2499</v>
      </c>
      <c r="D4167" t="s">
        <v>345</v>
      </c>
      <c r="E4167" t="s">
        <v>305</v>
      </c>
      <c r="F4167">
        <v>2022</v>
      </c>
      <c r="G4167">
        <v>207</v>
      </c>
      <c r="H4167">
        <v>174.1</v>
      </c>
      <c r="I4167">
        <v>2941.1</v>
      </c>
      <c r="M4167">
        <v>3573.2</v>
      </c>
      <c r="N4167">
        <v>6.0100000000000001E-2</v>
      </c>
      <c r="O4167">
        <v>10.971</v>
      </c>
      <c r="P4167">
        <v>0.36899999999999999</v>
      </c>
      <c r="Q4167">
        <v>59096.2</v>
      </c>
      <c r="R4167" t="s">
        <v>333</v>
      </c>
      <c r="S4167" t="s">
        <v>38</v>
      </c>
      <c r="T4167" t="s">
        <v>28</v>
      </c>
      <c r="Y4167" t="s">
        <v>70</v>
      </c>
    </row>
    <row r="4168" spans="1:25" x14ac:dyDescent="0.45">
      <c r="A4168" t="s">
        <v>335</v>
      </c>
      <c r="B4168" t="s">
        <v>386</v>
      </c>
      <c r="C4168">
        <v>2499</v>
      </c>
      <c r="D4168" t="s">
        <v>345</v>
      </c>
      <c r="E4168" t="s">
        <v>305</v>
      </c>
      <c r="F4168">
        <v>2023</v>
      </c>
      <c r="G4168">
        <v>145</v>
      </c>
      <c r="H4168">
        <v>124.4</v>
      </c>
      <c r="I4168">
        <v>2051.9</v>
      </c>
      <c r="M4168">
        <v>2078.8000000000002</v>
      </c>
      <c r="N4168">
        <v>5.9200000000000003E-2</v>
      </c>
      <c r="O4168">
        <v>6.3380000000000001</v>
      </c>
      <c r="P4168">
        <v>0.36109999999999998</v>
      </c>
      <c r="Q4168">
        <v>35207.800000000003</v>
      </c>
      <c r="R4168" t="s">
        <v>333</v>
      </c>
      <c r="S4168" t="s">
        <v>38</v>
      </c>
      <c r="T4168" t="s">
        <v>28</v>
      </c>
      <c r="Y4168" t="s">
        <v>70</v>
      </c>
    </row>
    <row r="4169" spans="1:25" x14ac:dyDescent="0.45">
      <c r="A4169" t="s">
        <v>335</v>
      </c>
      <c r="B4169" t="s">
        <v>386</v>
      </c>
      <c r="C4169">
        <v>2499</v>
      </c>
      <c r="D4169" t="s">
        <v>345</v>
      </c>
      <c r="E4169" t="s">
        <v>305</v>
      </c>
      <c r="F4169">
        <v>2024</v>
      </c>
      <c r="G4169">
        <v>60</v>
      </c>
      <c r="H4169">
        <v>48.3</v>
      </c>
      <c r="I4169">
        <v>798.1</v>
      </c>
      <c r="M4169">
        <v>782.8</v>
      </c>
      <c r="N4169">
        <v>5.91E-2</v>
      </c>
      <c r="O4169">
        <v>2.3849999999999998</v>
      </c>
      <c r="P4169">
        <v>0.36</v>
      </c>
      <c r="Q4169">
        <v>13246</v>
      </c>
      <c r="R4169" t="s">
        <v>333</v>
      </c>
      <c r="S4169" t="s">
        <v>38</v>
      </c>
      <c r="T4169" t="s">
        <v>28</v>
      </c>
      <c r="Y4169" t="s">
        <v>70</v>
      </c>
    </row>
    <row r="4170" spans="1:25" x14ac:dyDescent="0.45">
      <c r="A4170" t="s">
        <v>335</v>
      </c>
      <c r="B4170" t="s">
        <v>386</v>
      </c>
      <c r="C4170">
        <v>2499</v>
      </c>
      <c r="D4170" t="s">
        <v>346</v>
      </c>
      <c r="E4170" t="s">
        <v>305</v>
      </c>
      <c r="F4170">
        <v>2009</v>
      </c>
      <c r="G4170">
        <v>74</v>
      </c>
      <c r="H4170">
        <v>74</v>
      </c>
      <c r="I4170">
        <v>1258</v>
      </c>
      <c r="O4170">
        <v>3.6269999999999998</v>
      </c>
      <c r="P4170">
        <v>0.42380000000000001</v>
      </c>
      <c r="Q4170">
        <v>17068.400000000001</v>
      </c>
      <c r="R4170" t="s">
        <v>333</v>
      </c>
      <c r="S4170" t="s">
        <v>27</v>
      </c>
      <c r="T4170" t="s">
        <v>28</v>
      </c>
      <c r="Y4170" t="s">
        <v>29</v>
      </c>
    </row>
    <row r="4171" spans="1:25" x14ac:dyDescent="0.45">
      <c r="A4171" t="s">
        <v>335</v>
      </c>
      <c r="B4171" t="s">
        <v>386</v>
      </c>
      <c r="C4171">
        <v>2499</v>
      </c>
      <c r="D4171" t="s">
        <v>346</v>
      </c>
      <c r="E4171" t="s">
        <v>305</v>
      </c>
      <c r="F4171">
        <v>2010</v>
      </c>
      <c r="G4171">
        <v>382</v>
      </c>
      <c r="H4171">
        <v>382</v>
      </c>
      <c r="I4171">
        <v>6494</v>
      </c>
      <c r="O4171">
        <v>19.244</v>
      </c>
      <c r="P4171">
        <v>0.38890000000000002</v>
      </c>
      <c r="Q4171">
        <v>98922.2</v>
      </c>
      <c r="R4171" t="s">
        <v>333</v>
      </c>
      <c r="S4171" t="s">
        <v>27</v>
      </c>
      <c r="T4171" t="s">
        <v>28</v>
      </c>
      <c r="Y4171" t="s">
        <v>29</v>
      </c>
    </row>
    <row r="4172" spans="1:25" x14ac:dyDescent="0.45">
      <c r="A4172" t="s">
        <v>335</v>
      </c>
      <c r="B4172" t="s">
        <v>386</v>
      </c>
      <c r="C4172">
        <v>2499</v>
      </c>
      <c r="D4172" t="s">
        <v>346</v>
      </c>
      <c r="E4172" t="s">
        <v>305</v>
      </c>
      <c r="F4172">
        <v>2011</v>
      </c>
      <c r="G4172">
        <v>268</v>
      </c>
      <c r="H4172">
        <v>268</v>
      </c>
      <c r="I4172">
        <v>4556</v>
      </c>
      <c r="O4172">
        <v>12.635</v>
      </c>
      <c r="P4172">
        <v>0.38800000000000001</v>
      </c>
      <c r="Q4172">
        <v>65168.800000000003</v>
      </c>
      <c r="R4172" t="s">
        <v>333</v>
      </c>
      <c r="S4172" t="s">
        <v>27</v>
      </c>
      <c r="T4172" t="s">
        <v>28</v>
      </c>
      <c r="Y4172" t="s">
        <v>29</v>
      </c>
    </row>
    <row r="4173" spans="1:25" x14ac:dyDescent="0.45">
      <c r="A4173" t="s">
        <v>335</v>
      </c>
      <c r="B4173" t="s">
        <v>386</v>
      </c>
      <c r="C4173">
        <v>2499</v>
      </c>
      <c r="D4173" t="s">
        <v>346</v>
      </c>
      <c r="E4173" t="s">
        <v>305</v>
      </c>
      <c r="F4173">
        <v>2012</v>
      </c>
      <c r="G4173">
        <v>390</v>
      </c>
      <c r="H4173">
        <v>390</v>
      </c>
      <c r="I4173">
        <v>6630</v>
      </c>
      <c r="O4173">
        <v>21.055</v>
      </c>
      <c r="P4173">
        <v>0.44700000000000001</v>
      </c>
      <c r="Q4173">
        <v>94168.6</v>
      </c>
      <c r="R4173" t="s">
        <v>333</v>
      </c>
      <c r="S4173" t="s">
        <v>37</v>
      </c>
      <c r="T4173" t="s">
        <v>28</v>
      </c>
      <c r="Y4173" t="s">
        <v>29</v>
      </c>
    </row>
    <row r="4174" spans="1:25" x14ac:dyDescent="0.45">
      <c r="A4174" t="s">
        <v>335</v>
      </c>
      <c r="B4174" t="s">
        <v>386</v>
      </c>
      <c r="C4174">
        <v>2499</v>
      </c>
      <c r="D4174" t="s">
        <v>346</v>
      </c>
      <c r="E4174" t="s">
        <v>305</v>
      </c>
      <c r="F4174">
        <v>2013</v>
      </c>
      <c r="G4174">
        <v>363</v>
      </c>
      <c r="H4174">
        <v>363</v>
      </c>
      <c r="I4174">
        <v>6171</v>
      </c>
      <c r="O4174">
        <v>19.821000000000002</v>
      </c>
      <c r="P4174">
        <v>0.44700000000000001</v>
      </c>
      <c r="Q4174">
        <v>88711.6</v>
      </c>
      <c r="R4174" t="s">
        <v>333</v>
      </c>
      <c r="S4174" t="s">
        <v>38</v>
      </c>
      <c r="T4174" t="s">
        <v>28</v>
      </c>
      <c r="Y4174" t="s">
        <v>29</v>
      </c>
    </row>
    <row r="4175" spans="1:25" x14ac:dyDescent="0.45">
      <c r="A4175" t="s">
        <v>335</v>
      </c>
      <c r="B4175" t="s">
        <v>386</v>
      </c>
      <c r="C4175">
        <v>2499</v>
      </c>
      <c r="D4175" t="s">
        <v>346</v>
      </c>
      <c r="E4175" t="s">
        <v>305</v>
      </c>
      <c r="F4175">
        <v>2014</v>
      </c>
      <c r="G4175">
        <v>74</v>
      </c>
      <c r="H4175">
        <v>61.9</v>
      </c>
      <c r="I4175">
        <v>1052.3</v>
      </c>
      <c r="O4175">
        <v>3.5179999999999998</v>
      </c>
      <c r="P4175">
        <v>0.44700000000000001</v>
      </c>
      <c r="Q4175">
        <v>15736.5</v>
      </c>
      <c r="R4175" t="s">
        <v>333</v>
      </c>
      <c r="S4175" t="s">
        <v>38</v>
      </c>
      <c r="T4175" t="s">
        <v>28</v>
      </c>
      <c r="Y4175" t="s">
        <v>29</v>
      </c>
    </row>
    <row r="4176" spans="1:25" x14ac:dyDescent="0.45">
      <c r="A4176" t="s">
        <v>335</v>
      </c>
      <c r="B4176" t="s">
        <v>386</v>
      </c>
      <c r="C4176">
        <v>2499</v>
      </c>
      <c r="D4176" t="s">
        <v>346</v>
      </c>
      <c r="E4176" t="s">
        <v>305</v>
      </c>
      <c r="F4176">
        <v>2015</v>
      </c>
      <c r="G4176">
        <v>281</v>
      </c>
      <c r="H4176">
        <v>238.1</v>
      </c>
      <c r="I4176">
        <v>4047.7</v>
      </c>
      <c r="O4176">
        <v>14.303000000000001</v>
      </c>
      <c r="P4176">
        <v>0.44700000000000001</v>
      </c>
      <c r="Q4176">
        <v>64002.1</v>
      </c>
      <c r="R4176" t="s">
        <v>333</v>
      </c>
      <c r="S4176" t="s">
        <v>38</v>
      </c>
      <c r="T4176" t="s">
        <v>28</v>
      </c>
      <c r="Y4176" t="s">
        <v>30</v>
      </c>
    </row>
    <row r="4177" spans="1:25" x14ac:dyDescent="0.45">
      <c r="A4177" t="s">
        <v>335</v>
      </c>
      <c r="B4177" t="s">
        <v>386</v>
      </c>
      <c r="C4177">
        <v>2499</v>
      </c>
      <c r="D4177" t="s">
        <v>346</v>
      </c>
      <c r="E4177" t="s">
        <v>305</v>
      </c>
      <c r="F4177">
        <v>2016</v>
      </c>
      <c r="G4177">
        <v>353</v>
      </c>
      <c r="H4177">
        <v>307.10000000000002</v>
      </c>
      <c r="I4177">
        <v>5220.7</v>
      </c>
      <c r="O4177">
        <v>13.895</v>
      </c>
      <c r="P4177">
        <v>0.33489999999999998</v>
      </c>
      <c r="Q4177">
        <v>82949.600000000006</v>
      </c>
      <c r="R4177" t="s">
        <v>333</v>
      </c>
      <c r="S4177" t="s">
        <v>38</v>
      </c>
      <c r="T4177" t="s">
        <v>28</v>
      </c>
      <c r="Y4177" t="s">
        <v>30</v>
      </c>
    </row>
    <row r="4178" spans="1:25" x14ac:dyDescent="0.45">
      <c r="A4178" t="s">
        <v>335</v>
      </c>
      <c r="B4178" t="s">
        <v>386</v>
      </c>
      <c r="C4178">
        <v>2499</v>
      </c>
      <c r="D4178" t="s">
        <v>346</v>
      </c>
      <c r="E4178" t="s">
        <v>305</v>
      </c>
      <c r="F4178">
        <v>2017</v>
      </c>
      <c r="G4178">
        <v>93</v>
      </c>
      <c r="H4178">
        <v>75.5</v>
      </c>
      <c r="I4178">
        <v>1283.5</v>
      </c>
      <c r="O4178">
        <v>3.3650000000000002</v>
      </c>
      <c r="P4178">
        <v>0.33500000000000002</v>
      </c>
      <c r="Q4178">
        <v>20098.5</v>
      </c>
      <c r="R4178" t="s">
        <v>333</v>
      </c>
      <c r="S4178" t="s">
        <v>38</v>
      </c>
      <c r="T4178" t="s">
        <v>28</v>
      </c>
      <c r="Y4178" t="s">
        <v>30</v>
      </c>
    </row>
    <row r="4179" spans="1:25" x14ac:dyDescent="0.45">
      <c r="A4179" t="s">
        <v>335</v>
      </c>
      <c r="B4179" t="s">
        <v>386</v>
      </c>
      <c r="C4179">
        <v>2499</v>
      </c>
      <c r="D4179" t="s">
        <v>346</v>
      </c>
      <c r="E4179" t="s">
        <v>305</v>
      </c>
      <c r="F4179">
        <v>2018</v>
      </c>
      <c r="G4179">
        <v>257</v>
      </c>
      <c r="H4179">
        <v>229.9</v>
      </c>
      <c r="I4179">
        <v>3908.3</v>
      </c>
      <c r="O4179">
        <v>10.305</v>
      </c>
      <c r="P4179">
        <v>0.33500000000000002</v>
      </c>
      <c r="Q4179">
        <v>61547.6</v>
      </c>
      <c r="R4179" t="s">
        <v>333</v>
      </c>
      <c r="S4179" t="s">
        <v>38</v>
      </c>
      <c r="T4179" t="s">
        <v>28</v>
      </c>
      <c r="Y4179" t="s">
        <v>30</v>
      </c>
    </row>
    <row r="4180" spans="1:25" x14ac:dyDescent="0.45">
      <c r="A4180" t="s">
        <v>335</v>
      </c>
      <c r="B4180" t="s">
        <v>386</v>
      </c>
      <c r="C4180">
        <v>2499</v>
      </c>
      <c r="D4180" t="s">
        <v>346</v>
      </c>
      <c r="E4180" t="s">
        <v>305</v>
      </c>
      <c r="F4180">
        <v>2019</v>
      </c>
      <c r="G4180">
        <v>100</v>
      </c>
      <c r="H4180">
        <v>85.1</v>
      </c>
      <c r="I4180">
        <v>1446.7</v>
      </c>
      <c r="O4180">
        <v>3.8170000000000002</v>
      </c>
      <c r="P4180">
        <v>0.33510000000000001</v>
      </c>
      <c r="Q4180">
        <v>22789.1</v>
      </c>
      <c r="R4180" t="s">
        <v>333</v>
      </c>
      <c r="S4180" t="s">
        <v>38</v>
      </c>
      <c r="T4180" t="s">
        <v>28</v>
      </c>
      <c r="Y4180" t="s">
        <v>30</v>
      </c>
    </row>
    <row r="4181" spans="1:25" x14ac:dyDescent="0.45">
      <c r="A4181" t="s">
        <v>335</v>
      </c>
      <c r="B4181" t="s">
        <v>386</v>
      </c>
      <c r="C4181">
        <v>2499</v>
      </c>
      <c r="D4181" t="s">
        <v>346</v>
      </c>
      <c r="E4181" t="s">
        <v>305</v>
      </c>
      <c r="F4181">
        <v>2020</v>
      </c>
      <c r="G4181">
        <v>282</v>
      </c>
      <c r="H4181">
        <v>243.3</v>
      </c>
      <c r="I4181">
        <v>4136.1000000000004</v>
      </c>
      <c r="O4181">
        <v>10.76</v>
      </c>
      <c r="P4181">
        <v>0.33500000000000002</v>
      </c>
      <c r="Q4181">
        <v>64239.6</v>
      </c>
      <c r="R4181" t="s">
        <v>333</v>
      </c>
      <c r="S4181" t="s">
        <v>38</v>
      </c>
      <c r="T4181" t="s">
        <v>28</v>
      </c>
      <c r="Y4181" t="s">
        <v>30</v>
      </c>
    </row>
    <row r="4182" spans="1:25" x14ac:dyDescent="0.45">
      <c r="A4182" t="s">
        <v>335</v>
      </c>
      <c r="B4182" t="s">
        <v>386</v>
      </c>
      <c r="C4182">
        <v>2499</v>
      </c>
      <c r="D4182" t="s">
        <v>346</v>
      </c>
      <c r="E4182" t="s">
        <v>305</v>
      </c>
      <c r="F4182">
        <v>2021</v>
      </c>
      <c r="G4182">
        <v>232</v>
      </c>
      <c r="H4182">
        <v>192.6</v>
      </c>
      <c r="I4182">
        <v>2960.4</v>
      </c>
      <c r="M4182">
        <v>2888</v>
      </c>
      <c r="N4182">
        <v>5.9299999999999999E-2</v>
      </c>
      <c r="O4182">
        <v>8.8260000000000005</v>
      </c>
      <c r="P4182">
        <v>0.3614</v>
      </c>
      <c r="Q4182">
        <v>49015.7</v>
      </c>
      <c r="R4182" t="s">
        <v>333</v>
      </c>
      <c r="S4182" t="s">
        <v>38</v>
      </c>
      <c r="T4182" t="s">
        <v>28</v>
      </c>
      <c r="Y4182" t="s">
        <v>70</v>
      </c>
    </row>
    <row r="4183" spans="1:25" x14ac:dyDescent="0.45">
      <c r="A4183" t="s">
        <v>335</v>
      </c>
      <c r="B4183" t="s">
        <v>386</v>
      </c>
      <c r="C4183">
        <v>2499</v>
      </c>
      <c r="D4183" t="s">
        <v>346</v>
      </c>
      <c r="E4183" t="s">
        <v>305</v>
      </c>
      <c r="F4183">
        <v>2022</v>
      </c>
      <c r="G4183">
        <v>184</v>
      </c>
      <c r="H4183">
        <v>154.5</v>
      </c>
      <c r="I4183">
        <v>2438.4</v>
      </c>
      <c r="M4183">
        <v>2960.2</v>
      </c>
      <c r="N4183">
        <v>0.06</v>
      </c>
      <c r="O4183">
        <v>9.1199999999999992</v>
      </c>
      <c r="P4183">
        <v>0.36840000000000001</v>
      </c>
      <c r="Q4183">
        <v>48081</v>
      </c>
      <c r="R4183" t="s">
        <v>333</v>
      </c>
      <c r="S4183" t="s">
        <v>38</v>
      </c>
      <c r="T4183" t="s">
        <v>28</v>
      </c>
      <c r="Y4183" t="s">
        <v>70</v>
      </c>
    </row>
    <row r="4184" spans="1:25" x14ac:dyDescent="0.45">
      <c r="A4184" t="s">
        <v>335</v>
      </c>
      <c r="B4184" t="s">
        <v>386</v>
      </c>
      <c r="C4184">
        <v>2499</v>
      </c>
      <c r="D4184" t="s">
        <v>346</v>
      </c>
      <c r="E4184" t="s">
        <v>305</v>
      </c>
      <c r="F4184">
        <v>2023</v>
      </c>
      <c r="G4184">
        <v>63</v>
      </c>
      <c r="H4184">
        <v>49.7</v>
      </c>
      <c r="I4184">
        <v>754.7</v>
      </c>
      <c r="M4184">
        <v>766.6</v>
      </c>
      <c r="N4184">
        <v>5.9400000000000001E-2</v>
      </c>
      <c r="O4184">
        <v>2.3370000000000002</v>
      </c>
      <c r="P4184">
        <v>0.36270000000000002</v>
      </c>
      <c r="Q4184">
        <v>12979.2</v>
      </c>
      <c r="R4184" t="s">
        <v>333</v>
      </c>
      <c r="S4184" t="s">
        <v>38</v>
      </c>
      <c r="T4184" t="s">
        <v>28</v>
      </c>
      <c r="Y4184" t="s">
        <v>70</v>
      </c>
    </row>
    <row r="4185" spans="1:25" x14ac:dyDescent="0.45">
      <c r="A4185" t="s">
        <v>335</v>
      </c>
      <c r="B4185" t="s">
        <v>386</v>
      </c>
      <c r="C4185">
        <v>2499</v>
      </c>
      <c r="D4185" t="s">
        <v>346</v>
      </c>
      <c r="E4185" t="s">
        <v>305</v>
      </c>
      <c r="F4185">
        <v>2024</v>
      </c>
      <c r="G4185">
        <v>52</v>
      </c>
      <c r="H4185">
        <v>40.799999999999997</v>
      </c>
      <c r="I4185">
        <v>633.5</v>
      </c>
      <c r="M4185">
        <v>622.5</v>
      </c>
      <c r="N4185">
        <v>5.9200000000000003E-2</v>
      </c>
      <c r="O4185">
        <v>1.8979999999999999</v>
      </c>
      <c r="P4185">
        <v>0.3599</v>
      </c>
      <c r="Q4185">
        <v>10540.8</v>
      </c>
      <c r="R4185" t="s">
        <v>333</v>
      </c>
      <c r="S4185" t="s">
        <v>38</v>
      </c>
      <c r="T4185" t="s">
        <v>28</v>
      </c>
      <c r="Y4185" t="s">
        <v>70</v>
      </c>
    </row>
    <row r="4186" spans="1:25" x14ac:dyDescent="0.45">
      <c r="A4186" t="s">
        <v>335</v>
      </c>
      <c r="B4186" t="s">
        <v>386</v>
      </c>
      <c r="C4186">
        <v>2499</v>
      </c>
      <c r="D4186" t="s">
        <v>347</v>
      </c>
      <c r="E4186" t="s">
        <v>305</v>
      </c>
      <c r="F4186">
        <v>2009</v>
      </c>
      <c r="G4186">
        <v>96</v>
      </c>
      <c r="H4186">
        <v>96</v>
      </c>
      <c r="I4186">
        <v>1632</v>
      </c>
      <c r="O4186">
        <v>4.6779999999999999</v>
      </c>
      <c r="P4186">
        <v>0.4168</v>
      </c>
      <c r="Q4186">
        <v>22418.7</v>
      </c>
      <c r="R4186" t="s">
        <v>333</v>
      </c>
      <c r="S4186" t="s">
        <v>27</v>
      </c>
      <c r="T4186" t="s">
        <v>28</v>
      </c>
      <c r="Y4186" t="s">
        <v>29</v>
      </c>
    </row>
    <row r="4187" spans="1:25" x14ac:dyDescent="0.45">
      <c r="A4187" t="s">
        <v>335</v>
      </c>
      <c r="B4187" t="s">
        <v>386</v>
      </c>
      <c r="C4187">
        <v>2499</v>
      </c>
      <c r="D4187" t="s">
        <v>347</v>
      </c>
      <c r="E4187" t="s">
        <v>305</v>
      </c>
      <c r="F4187">
        <v>2010</v>
      </c>
      <c r="G4187">
        <v>468</v>
      </c>
      <c r="H4187">
        <v>468</v>
      </c>
      <c r="I4187">
        <v>7956</v>
      </c>
      <c r="O4187">
        <v>23.297999999999998</v>
      </c>
      <c r="P4187">
        <v>0.38500000000000001</v>
      </c>
      <c r="Q4187">
        <v>120983.2</v>
      </c>
      <c r="R4187" t="s">
        <v>333</v>
      </c>
      <c r="S4187" t="s">
        <v>27</v>
      </c>
      <c r="T4187" t="s">
        <v>28</v>
      </c>
      <c r="Y4187" t="s">
        <v>29</v>
      </c>
    </row>
    <row r="4188" spans="1:25" x14ac:dyDescent="0.45">
      <c r="A4188" t="s">
        <v>335</v>
      </c>
      <c r="B4188" t="s">
        <v>386</v>
      </c>
      <c r="C4188">
        <v>2499</v>
      </c>
      <c r="D4188" t="s">
        <v>347</v>
      </c>
      <c r="E4188" t="s">
        <v>305</v>
      </c>
      <c r="F4188">
        <v>2011</v>
      </c>
      <c r="G4188">
        <v>324</v>
      </c>
      <c r="H4188">
        <v>324</v>
      </c>
      <c r="I4188">
        <v>5508</v>
      </c>
      <c r="O4188">
        <v>15.192</v>
      </c>
      <c r="P4188">
        <v>0.3856</v>
      </c>
      <c r="Q4188">
        <v>78840</v>
      </c>
      <c r="R4188" t="s">
        <v>333</v>
      </c>
      <c r="S4188" t="s">
        <v>27</v>
      </c>
      <c r="T4188" t="s">
        <v>28</v>
      </c>
      <c r="Y4188" t="s">
        <v>29</v>
      </c>
    </row>
    <row r="4189" spans="1:25" x14ac:dyDescent="0.45">
      <c r="A4189" t="s">
        <v>335</v>
      </c>
      <c r="B4189" t="s">
        <v>386</v>
      </c>
      <c r="C4189">
        <v>2499</v>
      </c>
      <c r="D4189" t="s">
        <v>347</v>
      </c>
      <c r="E4189" t="s">
        <v>305</v>
      </c>
      <c r="F4189">
        <v>2012</v>
      </c>
      <c r="G4189">
        <v>406</v>
      </c>
      <c r="H4189">
        <v>406</v>
      </c>
      <c r="I4189">
        <v>6902</v>
      </c>
      <c r="O4189">
        <v>21.919</v>
      </c>
      <c r="P4189">
        <v>0.44700000000000001</v>
      </c>
      <c r="Q4189">
        <v>98033.8</v>
      </c>
      <c r="R4189" t="s">
        <v>333</v>
      </c>
      <c r="S4189" t="s">
        <v>37</v>
      </c>
      <c r="T4189" t="s">
        <v>28</v>
      </c>
      <c r="Y4189" t="s">
        <v>29</v>
      </c>
    </row>
    <row r="4190" spans="1:25" x14ac:dyDescent="0.45">
      <c r="A4190" t="s">
        <v>335</v>
      </c>
      <c r="B4190" t="s">
        <v>386</v>
      </c>
      <c r="C4190">
        <v>2499</v>
      </c>
      <c r="D4190" t="s">
        <v>347</v>
      </c>
      <c r="E4190" t="s">
        <v>305</v>
      </c>
      <c r="F4190">
        <v>2013</v>
      </c>
      <c r="G4190">
        <v>339</v>
      </c>
      <c r="H4190">
        <v>339</v>
      </c>
      <c r="I4190">
        <v>5763</v>
      </c>
      <c r="O4190">
        <v>18.484000000000002</v>
      </c>
      <c r="P4190">
        <v>0.44700000000000001</v>
      </c>
      <c r="Q4190">
        <v>82727.100000000006</v>
      </c>
      <c r="R4190" t="s">
        <v>333</v>
      </c>
      <c r="S4190" t="s">
        <v>38</v>
      </c>
      <c r="T4190" t="s">
        <v>28</v>
      </c>
      <c r="Y4190" t="s">
        <v>29</v>
      </c>
    </row>
    <row r="4191" spans="1:25" x14ac:dyDescent="0.45">
      <c r="A4191" t="s">
        <v>335</v>
      </c>
      <c r="B4191" t="s">
        <v>386</v>
      </c>
      <c r="C4191">
        <v>2499</v>
      </c>
      <c r="D4191" t="s">
        <v>347</v>
      </c>
      <c r="E4191" t="s">
        <v>305</v>
      </c>
      <c r="F4191">
        <v>2014</v>
      </c>
      <c r="G4191">
        <v>67</v>
      </c>
      <c r="H4191">
        <v>54.2</v>
      </c>
      <c r="I4191">
        <v>921.4</v>
      </c>
      <c r="O4191">
        <v>3.165</v>
      </c>
      <c r="P4191">
        <v>0.44690000000000002</v>
      </c>
      <c r="Q4191">
        <v>14156.3</v>
      </c>
      <c r="R4191" t="s">
        <v>333</v>
      </c>
      <c r="S4191" t="s">
        <v>38</v>
      </c>
      <c r="T4191" t="s">
        <v>28</v>
      </c>
      <c r="Y4191" t="s">
        <v>29</v>
      </c>
    </row>
    <row r="4192" spans="1:25" x14ac:dyDescent="0.45">
      <c r="A4192" t="s">
        <v>335</v>
      </c>
      <c r="B4192" t="s">
        <v>386</v>
      </c>
      <c r="C4192">
        <v>2499</v>
      </c>
      <c r="D4192" t="s">
        <v>347</v>
      </c>
      <c r="E4192" t="s">
        <v>305</v>
      </c>
      <c r="F4192">
        <v>2015</v>
      </c>
      <c r="G4192">
        <v>202</v>
      </c>
      <c r="H4192">
        <v>168</v>
      </c>
      <c r="I4192">
        <v>2856</v>
      </c>
      <c r="O4192">
        <v>10.08</v>
      </c>
      <c r="P4192">
        <v>0.44700000000000001</v>
      </c>
      <c r="Q4192">
        <v>45105.3</v>
      </c>
      <c r="R4192" t="s">
        <v>333</v>
      </c>
      <c r="S4192" t="s">
        <v>38</v>
      </c>
      <c r="T4192" t="s">
        <v>28</v>
      </c>
      <c r="Y4192" t="s">
        <v>30</v>
      </c>
    </row>
    <row r="4193" spans="1:25" x14ac:dyDescent="0.45">
      <c r="A4193" t="s">
        <v>335</v>
      </c>
      <c r="B4193" t="s">
        <v>386</v>
      </c>
      <c r="C4193">
        <v>2499</v>
      </c>
      <c r="D4193" t="s">
        <v>347</v>
      </c>
      <c r="E4193" t="s">
        <v>305</v>
      </c>
      <c r="F4193">
        <v>2016</v>
      </c>
      <c r="G4193">
        <v>456</v>
      </c>
      <c r="H4193">
        <v>397.6</v>
      </c>
      <c r="I4193">
        <v>6759.2</v>
      </c>
      <c r="O4193">
        <v>17.992000000000001</v>
      </c>
      <c r="P4193">
        <v>0.33500000000000002</v>
      </c>
      <c r="Q4193">
        <v>107401.7</v>
      </c>
      <c r="R4193" t="s">
        <v>333</v>
      </c>
      <c r="S4193" t="s">
        <v>38</v>
      </c>
      <c r="T4193" t="s">
        <v>28</v>
      </c>
      <c r="Y4193" t="s">
        <v>30</v>
      </c>
    </row>
    <row r="4194" spans="1:25" x14ac:dyDescent="0.45">
      <c r="A4194" t="s">
        <v>335</v>
      </c>
      <c r="B4194" t="s">
        <v>386</v>
      </c>
      <c r="C4194">
        <v>2499</v>
      </c>
      <c r="D4194" t="s">
        <v>347</v>
      </c>
      <c r="E4194" t="s">
        <v>305</v>
      </c>
      <c r="F4194">
        <v>2017</v>
      </c>
      <c r="G4194">
        <v>120</v>
      </c>
      <c r="H4194">
        <v>97.4</v>
      </c>
      <c r="I4194">
        <v>1655.8</v>
      </c>
      <c r="O4194">
        <v>4.3289999999999997</v>
      </c>
      <c r="P4194">
        <v>0.33500000000000002</v>
      </c>
      <c r="Q4194">
        <v>25858.7</v>
      </c>
      <c r="R4194" t="s">
        <v>333</v>
      </c>
      <c r="S4194" t="s">
        <v>38</v>
      </c>
      <c r="T4194" t="s">
        <v>28</v>
      </c>
      <c r="Y4194" t="s">
        <v>30</v>
      </c>
    </row>
    <row r="4195" spans="1:25" x14ac:dyDescent="0.45">
      <c r="A4195" t="s">
        <v>335</v>
      </c>
      <c r="B4195" t="s">
        <v>386</v>
      </c>
      <c r="C4195">
        <v>2499</v>
      </c>
      <c r="D4195" t="s">
        <v>347</v>
      </c>
      <c r="E4195" t="s">
        <v>305</v>
      </c>
      <c r="F4195">
        <v>2018</v>
      </c>
      <c r="G4195">
        <v>224</v>
      </c>
      <c r="H4195">
        <v>193.5</v>
      </c>
      <c r="I4195">
        <v>3289.5</v>
      </c>
      <c r="O4195">
        <v>8.673</v>
      </c>
      <c r="P4195">
        <v>0.33510000000000001</v>
      </c>
      <c r="Q4195">
        <v>51800.9</v>
      </c>
      <c r="R4195" t="s">
        <v>333</v>
      </c>
      <c r="S4195" t="s">
        <v>38</v>
      </c>
      <c r="T4195" t="s">
        <v>28</v>
      </c>
      <c r="Y4195" t="s">
        <v>30</v>
      </c>
    </row>
    <row r="4196" spans="1:25" x14ac:dyDescent="0.45">
      <c r="A4196" t="s">
        <v>335</v>
      </c>
      <c r="B4196" t="s">
        <v>386</v>
      </c>
      <c r="C4196">
        <v>2499</v>
      </c>
      <c r="D4196" t="s">
        <v>347</v>
      </c>
      <c r="E4196" t="s">
        <v>305</v>
      </c>
      <c r="F4196">
        <v>2019</v>
      </c>
      <c r="G4196">
        <v>234</v>
      </c>
      <c r="H4196">
        <v>197.8</v>
      </c>
      <c r="I4196">
        <v>3362.6</v>
      </c>
      <c r="O4196">
        <v>8.8650000000000002</v>
      </c>
      <c r="P4196">
        <v>0.33500000000000002</v>
      </c>
      <c r="Q4196">
        <v>52933.3</v>
      </c>
      <c r="R4196" t="s">
        <v>333</v>
      </c>
      <c r="S4196" t="s">
        <v>38</v>
      </c>
      <c r="T4196" t="s">
        <v>28</v>
      </c>
      <c r="Y4196" t="s">
        <v>30</v>
      </c>
    </row>
    <row r="4197" spans="1:25" x14ac:dyDescent="0.45">
      <c r="A4197" t="s">
        <v>335</v>
      </c>
      <c r="B4197" t="s">
        <v>386</v>
      </c>
      <c r="C4197">
        <v>2499</v>
      </c>
      <c r="D4197" t="s">
        <v>347</v>
      </c>
      <c r="E4197" t="s">
        <v>305</v>
      </c>
      <c r="F4197">
        <v>2020</v>
      </c>
      <c r="G4197">
        <v>329</v>
      </c>
      <c r="H4197">
        <v>283.2</v>
      </c>
      <c r="I4197">
        <v>4814.3999999999996</v>
      </c>
      <c r="O4197">
        <v>12.525</v>
      </c>
      <c r="P4197">
        <v>0.33500000000000002</v>
      </c>
      <c r="Q4197">
        <v>74776.2</v>
      </c>
      <c r="R4197" t="s">
        <v>333</v>
      </c>
      <c r="S4197" t="s">
        <v>38</v>
      </c>
      <c r="T4197" t="s">
        <v>28</v>
      </c>
      <c r="Y4197" t="s">
        <v>30</v>
      </c>
    </row>
    <row r="4198" spans="1:25" x14ac:dyDescent="0.45">
      <c r="A4198" t="s">
        <v>335</v>
      </c>
      <c r="B4198" t="s">
        <v>386</v>
      </c>
      <c r="C4198">
        <v>2499</v>
      </c>
      <c r="D4198" t="s">
        <v>347</v>
      </c>
      <c r="E4198" t="s">
        <v>305</v>
      </c>
      <c r="F4198">
        <v>2021</v>
      </c>
      <c r="G4198">
        <v>161</v>
      </c>
      <c r="H4198">
        <v>133.1</v>
      </c>
      <c r="I4198">
        <v>2137.6999999999998</v>
      </c>
      <c r="M4198">
        <v>2063.8000000000002</v>
      </c>
      <c r="N4198">
        <v>5.91E-2</v>
      </c>
      <c r="O4198">
        <v>6.3070000000000004</v>
      </c>
      <c r="P4198">
        <v>0.36</v>
      </c>
      <c r="Q4198">
        <v>35031.9</v>
      </c>
      <c r="R4198" t="s">
        <v>333</v>
      </c>
      <c r="S4198" t="s">
        <v>38</v>
      </c>
      <c r="T4198" t="s">
        <v>28</v>
      </c>
      <c r="Y4198" t="s">
        <v>70</v>
      </c>
    </row>
    <row r="4199" spans="1:25" x14ac:dyDescent="0.45">
      <c r="A4199" t="s">
        <v>335</v>
      </c>
      <c r="B4199" t="s">
        <v>386</v>
      </c>
      <c r="C4199">
        <v>2499</v>
      </c>
      <c r="D4199" t="s">
        <v>347</v>
      </c>
      <c r="E4199" t="s">
        <v>305</v>
      </c>
      <c r="F4199">
        <v>2022</v>
      </c>
      <c r="G4199">
        <v>167</v>
      </c>
      <c r="H4199">
        <v>139.30000000000001</v>
      </c>
      <c r="I4199">
        <v>2186.4</v>
      </c>
      <c r="M4199">
        <v>2416.6</v>
      </c>
      <c r="N4199">
        <v>6.0100000000000001E-2</v>
      </c>
      <c r="O4199">
        <v>7.4119999999999999</v>
      </c>
      <c r="P4199">
        <v>0.36909999999999998</v>
      </c>
      <c r="Q4199">
        <v>40087.800000000003</v>
      </c>
      <c r="R4199" t="s">
        <v>333</v>
      </c>
      <c r="S4199" t="s">
        <v>38</v>
      </c>
      <c r="T4199" t="s">
        <v>28</v>
      </c>
      <c r="Y4199" t="s">
        <v>70</v>
      </c>
    </row>
    <row r="4200" spans="1:25" x14ac:dyDescent="0.45">
      <c r="A4200" t="s">
        <v>335</v>
      </c>
      <c r="B4200" t="s">
        <v>386</v>
      </c>
      <c r="C4200">
        <v>2499</v>
      </c>
      <c r="D4200" t="s">
        <v>347</v>
      </c>
      <c r="E4200" t="s">
        <v>305</v>
      </c>
      <c r="F4200">
        <v>2023</v>
      </c>
      <c r="G4200">
        <v>89</v>
      </c>
      <c r="H4200">
        <v>77</v>
      </c>
      <c r="I4200">
        <v>1181.0999999999999</v>
      </c>
      <c r="M4200">
        <v>1196</v>
      </c>
      <c r="N4200">
        <v>5.9299999999999999E-2</v>
      </c>
      <c r="O4200">
        <v>3.6459999999999999</v>
      </c>
      <c r="P4200">
        <v>0.3619</v>
      </c>
      <c r="Q4200">
        <v>20248.2</v>
      </c>
      <c r="R4200" t="s">
        <v>333</v>
      </c>
      <c r="S4200" t="s">
        <v>38</v>
      </c>
      <c r="T4200" t="s">
        <v>28</v>
      </c>
      <c r="Y4200" t="s">
        <v>70</v>
      </c>
    </row>
    <row r="4201" spans="1:25" x14ac:dyDescent="0.45">
      <c r="A4201" t="s">
        <v>335</v>
      </c>
      <c r="B4201" t="s">
        <v>386</v>
      </c>
      <c r="C4201">
        <v>2499</v>
      </c>
      <c r="D4201" t="s">
        <v>347</v>
      </c>
      <c r="E4201" t="s">
        <v>305</v>
      </c>
      <c r="F4201">
        <v>2024</v>
      </c>
      <c r="G4201">
        <v>52</v>
      </c>
      <c r="H4201">
        <v>39.5</v>
      </c>
      <c r="I4201">
        <v>621.20000000000005</v>
      </c>
      <c r="M4201">
        <v>609.6</v>
      </c>
      <c r="N4201">
        <v>5.9200000000000003E-2</v>
      </c>
      <c r="O4201">
        <v>1.8580000000000001</v>
      </c>
      <c r="P4201">
        <v>0.36</v>
      </c>
      <c r="Q4201">
        <v>10318.5</v>
      </c>
      <c r="R4201" t="s">
        <v>333</v>
      </c>
      <c r="S4201" t="s">
        <v>38</v>
      </c>
      <c r="T4201" t="s">
        <v>28</v>
      </c>
      <c r="Y4201" t="s">
        <v>70</v>
      </c>
    </row>
    <row r="4202" spans="1:25" x14ac:dyDescent="0.45">
      <c r="A4202" t="s">
        <v>335</v>
      </c>
      <c r="B4202" t="s">
        <v>386</v>
      </c>
      <c r="C4202">
        <v>2499</v>
      </c>
      <c r="D4202" t="s">
        <v>348</v>
      </c>
      <c r="E4202" t="s">
        <v>305</v>
      </c>
      <c r="F4202">
        <v>2009</v>
      </c>
      <c r="G4202">
        <v>97</v>
      </c>
      <c r="H4202">
        <v>97</v>
      </c>
      <c r="I4202">
        <v>1649</v>
      </c>
      <c r="O4202">
        <v>4.883</v>
      </c>
      <c r="P4202">
        <v>0.43290000000000001</v>
      </c>
      <c r="Q4202">
        <v>22501</v>
      </c>
      <c r="R4202" t="s">
        <v>333</v>
      </c>
      <c r="S4202" t="s">
        <v>27</v>
      </c>
      <c r="T4202" t="s">
        <v>28</v>
      </c>
      <c r="Y4202" t="s">
        <v>29</v>
      </c>
    </row>
    <row r="4203" spans="1:25" x14ac:dyDescent="0.45">
      <c r="A4203" t="s">
        <v>335</v>
      </c>
      <c r="B4203" t="s">
        <v>386</v>
      </c>
      <c r="C4203">
        <v>2499</v>
      </c>
      <c r="D4203" t="s">
        <v>348</v>
      </c>
      <c r="E4203" t="s">
        <v>305</v>
      </c>
      <c r="F4203">
        <v>2010</v>
      </c>
      <c r="G4203">
        <v>397</v>
      </c>
      <c r="H4203">
        <v>397</v>
      </c>
      <c r="I4203">
        <v>6749</v>
      </c>
      <c r="O4203">
        <v>19.998000000000001</v>
      </c>
      <c r="P4203">
        <v>0.38950000000000001</v>
      </c>
      <c r="Q4203">
        <v>102618.1</v>
      </c>
      <c r="R4203" t="s">
        <v>333</v>
      </c>
      <c r="S4203" t="s">
        <v>27</v>
      </c>
      <c r="T4203" t="s">
        <v>28</v>
      </c>
      <c r="Y4203" t="s">
        <v>29</v>
      </c>
    </row>
    <row r="4204" spans="1:25" x14ac:dyDescent="0.45">
      <c r="A4204" t="s">
        <v>335</v>
      </c>
      <c r="B4204" t="s">
        <v>386</v>
      </c>
      <c r="C4204">
        <v>2499</v>
      </c>
      <c r="D4204" t="s">
        <v>348</v>
      </c>
      <c r="E4204" t="s">
        <v>305</v>
      </c>
      <c r="F4204">
        <v>2011</v>
      </c>
      <c r="G4204">
        <v>315</v>
      </c>
      <c r="H4204">
        <v>315</v>
      </c>
      <c r="I4204">
        <v>5355</v>
      </c>
      <c r="O4204">
        <v>14.847</v>
      </c>
      <c r="P4204">
        <v>0.38700000000000001</v>
      </c>
      <c r="Q4204">
        <v>76784.399999999994</v>
      </c>
      <c r="R4204" t="s">
        <v>333</v>
      </c>
      <c r="S4204" t="s">
        <v>27</v>
      </c>
      <c r="T4204" t="s">
        <v>28</v>
      </c>
      <c r="Y4204" t="s">
        <v>29</v>
      </c>
    </row>
    <row r="4205" spans="1:25" x14ac:dyDescent="0.45">
      <c r="A4205" t="s">
        <v>335</v>
      </c>
      <c r="B4205" t="s">
        <v>386</v>
      </c>
      <c r="C4205">
        <v>2499</v>
      </c>
      <c r="D4205" t="s">
        <v>348</v>
      </c>
      <c r="E4205" t="s">
        <v>305</v>
      </c>
      <c r="F4205">
        <v>2012</v>
      </c>
      <c r="G4205">
        <v>332</v>
      </c>
      <c r="H4205">
        <v>332</v>
      </c>
      <c r="I4205">
        <v>5644</v>
      </c>
      <c r="O4205">
        <v>17.928000000000001</v>
      </c>
      <c r="P4205">
        <v>0.44700000000000001</v>
      </c>
      <c r="Q4205">
        <v>80186.3</v>
      </c>
      <c r="R4205" t="s">
        <v>333</v>
      </c>
      <c r="S4205" t="s">
        <v>37</v>
      </c>
      <c r="T4205" t="s">
        <v>28</v>
      </c>
      <c r="Y4205" t="s">
        <v>29</v>
      </c>
    </row>
    <row r="4206" spans="1:25" x14ac:dyDescent="0.45">
      <c r="A4206" t="s">
        <v>335</v>
      </c>
      <c r="B4206" t="s">
        <v>386</v>
      </c>
      <c r="C4206">
        <v>2499</v>
      </c>
      <c r="D4206" t="s">
        <v>348</v>
      </c>
      <c r="E4206" t="s">
        <v>305</v>
      </c>
      <c r="F4206">
        <v>2013</v>
      </c>
      <c r="G4206">
        <v>289</v>
      </c>
      <c r="H4206">
        <v>289</v>
      </c>
      <c r="I4206">
        <v>4913</v>
      </c>
      <c r="O4206">
        <v>15.779</v>
      </c>
      <c r="P4206">
        <v>0.44700000000000001</v>
      </c>
      <c r="Q4206">
        <v>70621.8</v>
      </c>
      <c r="R4206" t="s">
        <v>333</v>
      </c>
      <c r="S4206" t="s">
        <v>38</v>
      </c>
      <c r="T4206" t="s">
        <v>28</v>
      </c>
      <c r="Y4206" t="s">
        <v>29</v>
      </c>
    </row>
    <row r="4207" spans="1:25" x14ac:dyDescent="0.45">
      <c r="A4207" t="s">
        <v>335</v>
      </c>
      <c r="B4207" t="s">
        <v>386</v>
      </c>
      <c r="C4207">
        <v>2499</v>
      </c>
      <c r="D4207" t="s">
        <v>348</v>
      </c>
      <c r="E4207" t="s">
        <v>305</v>
      </c>
      <c r="F4207">
        <v>2014</v>
      </c>
      <c r="G4207">
        <v>46</v>
      </c>
      <c r="H4207">
        <v>30.8</v>
      </c>
      <c r="I4207">
        <v>523.6</v>
      </c>
      <c r="O4207">
        <v>1.7290000000000001</v>
      </c>
      <c r="P4207">
        <v>0.44700000000000001</v>
      </c>
      <c r="Q4207">
        <v>7735.7</v>
      </c>
      <c r="R4207" t="s">
        <v>333</v>
      </c>
      <c r="S4207" t="s">
        <v>38</v>
      </c>
      <c r="T4207" t="s">
        <v>28</v>
      </c>
      <c r="Y4207" t="s">
        <v>29</v>
      </c>
    </row>
    <row r="4208" spans="1:25" x14ac:dyDescent="0.45">
      <c r="A4208" t="s">
        <v>335</v>
      </c>
      <c r="B4208" t="s">
        <v>386</v>
      </c>
      <c r="C4208">
        <v>2499</v>
      </c>
      <c r="D4208" t="s">
        <v>348</v>
      </c>
      <c r="E4208" t="s">
        <v>305</v>
      </c>
      <c r="F4208">
        <v>2015</v>
      </c>
      <c r="G4208">
        <v>266</v>
      </c>
      <c r="H4208">
        <v>221.8</v>
      </c>
      <c r="I4208">
        <v>3770.6</v>
      </c>
      <c r="O4208">
        <v>13.32</v>
      </c>
      <c r="P4208">
        <v>0.44700000000000001</v>
      </c>
      <c r="Q4208">
        <v>59606</v>
      </c>
      <c r="R4208" t="s">
        <v>333</v>
      </c>
      <c r="S4208" t="s">
        <v>38</v>
      </c>
      <c r="T4208" t="s">
        <v>28</v>
      </c>
      <c r="Y4208" t="s">
        <v>30</v>
      </c>
    </row>
    <row r="4209" spans="1:25" x14ac:dyDescent="0.45">
      <c r="A4209" t="s">
        <v>335</v>
      </c>
      <c r="B4209" t="s">
        <v>386</v>
      </c>
      <c r="C4209">
        <v>2499</v>
      </c>
      <c r="D4209" t="s">
        <v>348</v>
      </c>
      <c r="E4209" t="s">
        <v>305</v>
      </c>
      <c r="F4209">
        <v>2016</v>
      </c>
      <c r="G4209">
        <v>306</v>
      </c>
      <c r="H4209">
        <v>268.39999999999998</v>
      </c>
      <c r="I4209">
        <v>4562.8</v>
      </c>
      <c r="O4209">
        <v>12.145</v>
      </c>
      <c r="P4209">
        <v>0.33500000000000002</v>
      </c>
      <c r="Q4209">
        <v>72499.600000000006</v>
      </c>
      <c r="R4209" t="s">
        <v>333</v>
      </c>
      <c r="S4209" t="s">
        <v>38</v>
      </c>
      <c r="T4209" t="s">
        <v>28</v>
      </c>
      <c r="Y4209" t="s">
        <v>30</v>
      </c>
    </row>
    <row r="4210" spans="1:25" x14ac:dyDescent="0.45">
      <c r="A4210" t="s">
        <v>335</v>
      </c>
      <c r="B4210" t="s">
        <v>386</v>
      </c>
      <c r="C4210">
        <v>2499</v>
      </c>
      <c r="D4210" t="s">
        <v>348</v>
      </c>
      <c r="E4210" t="s">
        <v>305</v>
      </c>
      <c r="F4210">
        <v>2017</v>
      </c>
      <c r="G4210">
        <v>102</v>
      </c>
      <c r="H4210">
        <v>85.1</v>
      </c>
      <c r="I4210">
        <v>1446.7</v>
      </c>
      <c r="O4210">
        <v>3.7829999999999999</v>
      </c>
      <c r="P4210">
        <v>0.33489999999999998</v>
      </c>
      <c r="Q4210">
        <v>22598.2</v>
      </c>
      <c r="R4210" t="s">
        <v>333</v>
      </c>
      <c r="S4210" t="s">
        <v>38</v>
      </c>
      <c r="T4210" t="s">
        <v>28</v>
      </c>
      <c r="Y4210" t="s">
        <v>30</v>
      </c>
    </row>
    <row r="4211" spans="1:25" x14ac:dyDescent="0.45">
      <c r="A4211" t="s">
        <v>335</v>
      </c>
      <c r="B4211" t="s">
        <v>386</v>
      </c>
      <c r="C4211">
        <v>2499</v>
      </c>
      <c r="D4211" t="s">
        <v>348</v>
      </c>
      <c r="E4211" t="s">
        <v>305</v>
      </c>
      <c r="F4211">
        <v>2018</v>
      </c>
      <c r="G4211">
        <v>169</v>
      </c>
      <c r="H4211">
        <v>146.6</v>
      </c>
      <c r="I4211">
        <v>2492.1999999999998</v>
      </c>
      <c r="O4211">
        <v>6.5709999999999997</v>
      </c>
      <c r="P4211">
        <v>0.33510000000000001</v>
      </c>
      <c r="Q4211">
        <v>39243.800000000003</v>
      </c>
      <c r="R4211" t="s">
        <v>333</v>
      </c>
      <c r="S4211" t="s">
        <v>38</v>
      </c>
      <c r="T4211" t="s">
        <v>28</v>
      </c>
      <c r="Y4211" t="s">
        <v>30</v>
      </c>
    </row>
    <row r="4212" spans="1:25" x14ac:dyDescent="0.45">
      <c r="A4212" t="s">
        <v>335</v>
      </c>
      <c r="B4212" t="s">
        <v>386</v>
      </c>
      <c r="C4212">
        <v>2499</v>
      </c>
      <c r="D4212" t="s">
        <v>348</v>
      </c>
      <c r="E4212" t="s">
        <v>305</v>
      </c>
      <c r="F4212">
        <v>2019</v>
      </c>
      <c r="G4212">
        <v>134</v>
      </c>
      <c r="H4212">
        <v>112.3</v>
      </c>
      <c r="I4212">
        <v>1909.1</v>
      </c>
      <c r="O4212">
        <v>5.0339999999999998</v>
      </c>
      <c r="P4212">
        <v>0.33500000000000002</v>
      </c>
      <c r="Q4212">
        <v>30059.8</v>
      </c>
      <c r="R4212" t="s">
        <v>333</v>
      </c>
      <c r="S4212" t="s">
        <v>38</v>
      </c>
      <c r="T4212" t="s">
        <v>28</v>
      </c>
      <c r="Y4212" t="s">
        <v>30</v>
      </c>
    </row>
    <row r="4213" spans="1:25" x14ac:dyDescent="0.45">
      <c r="A4213" t="s">
        <v>335</v>
      </c>
      <c r="B4213" t="s">
        <v>386</v>
      </c>
      <c r="C4213">
        <v>2499</v>
      </c>
      <c r="D4213" t="s">
        <v>348</v>
      </c>
      <c r="E4213" t="s">
        <v>305</v>
      </c>
      <c r="F4213">
        <v>2020</v>
      </c>
      <c r="G4213">
        <v>215</v>
      </c>
      <c r="H4213">
        <v>181.9</v>
      </c>
      <c r="I4213">
        <v>3092.3</v>
      </c>
      <c r="O4213">
        <v>8.0419999999999998</v>
      </c>
      <c r="P4213">
        <v>0.33500000000000002</v>
      </c>
      <c r="Q4213">
        <v>48014.6</v>
      </c>
      <c r="R4213" t="s">
        <v>333</v>
      </c>
      <c r="S4213" t="s">
        <v>38</v>
      </c>
      <c r="T4213" t="s">
        <v>28</v>
      </c>
      <c r="Y4213" t="s">
        <v>30</v>
      </c>
    </row>
    <row r="4214" spans="1:25" x14ac:dyDescent="0.45">
      <c r="A4214" t="s">
        <v>335</v>
      </c>
      <c r="B4214" t="s">
        <v>386</v>
      </c>
      <c r="C4214">
        <v>2499</v>
      </c>
      <c r="D4214" t="s">
        <v>348</v>
      </c>
      <c r="E4214" t="s">
        <v>305</v>
      </c>
      <c r="F4214">
        <v>2021</v>
      </c>
      <c r="G4214">
        <v>154</v>
      </c>
      <c r="H4214">
        <v>128.9</v>
      </c>
      <c r="I4214">
        <v>2154.4</v>
      </c>
      <c r="M4214">
        <v>2086.6</v>
      </c>
      <c r="N4214">
        <v>5.91E-2</v>
      </c>
      <c r="O4214">
        <v>6.3739999999999997</v>
      </c>
      <c r="P4214">
        <v>0.36</v>
      </c>
      <c r="Q4214">
        <v>35407.300000000003</v>
      </c>
      <c r="R4214" t="s">
        <v>333</v>
      </c>
      <c r="S4214" t="s">
        <v>38</v>
      </c>
      <c r="T4214" t="s">
        <v>28</v>
      </c>
      <c r="Y4214" t="s">
        <v>70</v>
      </c>
    </row>
    <row r="4215" spans="1:25" x14ac:dyDescent="0.45">
      <c r="A4215" t="s">
        <v>335</v>
      </c>
      <c r="B4215" t="s">
        <v>386</v>
      </c>
      <c r="C4215">
        <v>2499</v>
      </c>
      <c r="D4215" t="s">
        <v>348</v>
      </c>
      <c r="E4215" t="s">
        <v>305</v>
      </c>
      <c r="F4215">
        <v>2022</v>
      </c>
      <c r="G4215">
        <v>168</v>
      </c>
      <c r="H4215">
        <v>138.9</v>
      </c>
      <c r="I4215">
        <v>2248.3000000000002</v>
      </c>
      <c r="M4215">
        <v>2530.4</v>
      </c>
      <c r="N4215">
        <v>5.9900000000000002E-2</v>
      </c>
      <c r="O4215">
        <v>7.758</v>
      </c>
      <c r="P4215">
        <v>0.36709999999999998</v>
      </c>
      <c r="Q4215">
        <v>42048.6</v>
      </c>
      <c r="R4215" t="s">
        <v>333</v>
      </c>
      <c r="S4215" t="s">
        <v>38</v>
      </c>
      <c r="T4215" t="s">
        <v>28</v>
      </c>
      <c r="Y4215" t="s">
        <v>70</v>
      </c>
    </row>
    <row r="4216" spans="1:25" x14ac:dyDescent="0.45">
      <c r="A4216" t="s">
        <v>335</v>
      </c>
      <c r="B4216" t="s">
        <v>386</v>
      </c>
      <c r="C4216">
        <v>2499</v>
      </c>
      <c r="D4216" t="s">
        <v>348</v>
      </c>
      <c r="E4216" t="s">
        <v>305</v>
      </c>
      <c r="F4216">
        <v>2023</v>
      </c>
      <c r="G4216">
        <v>130</v>
      </c>
      <c r="H4216">
        <v>109.3</v>
      </c>
      <c r="I4216">
        <v>1781.6</v>
      </c>
      <c r="M4216">
        <v>1803.9</v>
      </c>
      <c r="N4216">
        <v>5.9200000000000003E-2</v>
      </c>
      <c r="O4216">
        <v>5.5</v>
      </c>
      <c r="P4216">
        <v>0.36120000000000002</v>
      </c>
      <c r="Q4216">
        <v>30552.5</v>
      </c>
      <c r="R4216" t="s">
        <v>333</v>
      </c>
      <c r="S4216" t="s">
        <v>38</v>
      </c>
      <c r="T4216" t="s">
        <v>28</v>
      </c>
      <c r="Y4216" t="s">
        <v>70</v>
      </c>
    </row>
    <row r="4217" spans="1:25" x14ac:dyDescent="0.45">
      <c r="A4217" t="s">
        <v>335</v>
      </c>
      <c r="B4217" t="s">
        <v>386</v>
      </c>
      <c r="C4217">
        <v>2499</v>
      </c>
      <c r="D4217" t="s">
        <v>348</v>
      </c>
      <c r="E4217" t="s">
        <v>305</v>
      </c>
      <c r="F4217">
        <v>2024</v>
      </c>
      <c r="G4217">
        <v>64</v>
      </c>
      <c r="H4217">
        <v>52.7</v>
      </c>
      <c r="I4217">
        <v>868.1</v>
      </c>
      <c r="M4217">
        <v>855.9</v>
      </c>
      <c r="N4217">
        <v>5.8999999999999997E-2</v>
      </c>
      <c r="O4217">
        <v>2.6070000000000002</v>
      </c>
      <c r="P4217">
        <v>0.36</v>
      </c>
      <c r="Q4217">
        <v>14483.5</v>
      </c>
      <c r="R4217" t="s">
        <v>333</v>
      </c>
      <c r="S4217" t="s">
        <v>38</v>
      </c>
      <c r="T4217" t="s">
        <v>28</v>
      </c>
      <c r="Y4217" t="s">
        <v>70</v>
      </c>
    </row>
    <row r="4218" spans="1:25" x14ac:dyDescent="0.45">
      <c r="A4218" t="s">
        <v>335</v>
      </c>
      <c r="B4218" t="s">
        <v>386</v>
      </c>
      <c r="C4218">
        <v>2499</v>
      </c>
      <c r="D4218" t="s">
        <v>349</v>
      </c>
      <c r="E4218" t="s">
        <v>305</v>
      </c>
      <c r="F4218">
        <v>2009</v>
      </c>
      <c r="G4218">
        <v>73</v>
      </c>
      <c r="H4218">
        <v>73</v>
      </c>
      <c r="I4218">
        <v>1241</v>
      </c>
      <c r="O4218">
        <v>3.5430000000000001</v>
      </c>
      <c r="P4218">
        <v>0.4244</v>
      </c>
      <c r="Q4218">
        <v>16729.599999999999</v>
      </c>
      <c r="R4218" t="s">
        <v>333</v>
      </c>
      <c r="S4218" t="s">
        <v>27</v>
      </c>
      <c r="T4218" t="s">
        <v>28</v>
      </c>
      <c r="Y4218" t="s">
        <v>29</v>
      </c>
    </row>
    <row r="4219" spans="1:25" x14ac:dyDescent="0.45">
      <c r="A4219" t="s">
        <v>335</v>
      </c>
      <c r="B4219" t="s">
        <v>386</v>
      </c>
      <c r="C4219">
        <v>2499</v>
      </c>
      <c r="D4219" t="s">
        <v>349</v>
      </c>
      <c r="E4219" t="s">
        <v>305</v>
      </c>
      <c r="F4219">
        <v>2010</v>
      </c>
      <c r="G4219">
        <v>326</v>
      </c>
      <c r="H4219">
        <v>326</v>
      </c>
      <c r="I4219">
        <v>5542</v>
      </c>
      <c r="O4219">
        <v>16.294</v>
      </c>
      <c r="P4219">
        <v>0.38679999999999998</v>
      </c>
      <c r="Q4219">
        <v>84216.6</v>
      </c>
      <c r="R4219" t="s">
        <v>333</v>
      </c>
      <c r="S4219" t="s">
        <v>27</v>
      </c>
      <c r="T4219" t="s">
        <v>28</v>
      </c>
      <c r="Y4219" t="s">
        <v>29</v>
      </c>
    </row>
    <row r="4220" spans="1:25" x14ac:dyDescent="0.45">
      <c r="A4220" t="s">
        <v>335</v>
      </c>
      <c r="B4220" t="s">
        <v>386</v>
      </c>
      <c r="C4220">
        <v>2499</v>
      </c>
      <c r="D4220" t="s">
        <v>349</v>
      </c>
      <c r="E4220" t="s">
        <v>305</v>
      </c>
      <c r="F4220">
        <v>2011</v>
      </c>
      <c r="G4220">
        <v>278</v>
      </c>
      <c r="H4220">
        <v>278</v>
      </c>
      <c r="I4220">
        <v>4726</v>
      </c>
      <c r="O4220">
        <v>12.962999999999999</v>
      </c>
      <c r="P4220">
        <v>0.38369999999999999</v>
      </c>
      <c r="Q4220">
        <v>67580</v>
      </c>
      <c r="R4220" t="s">
        <v>333</v>
      </c>
      <c r="S4220" t="s">
        <v>27</v>
      </c>
      <c r="T4220" t="s">
        <v>28</v>
      </c>
      <c r="Y4220" t="s">
        <v>29</v>
      </c>
    </row>
    <row r="4221" spans="1:25" x14ac:dyDescent="0.45">
      <c r="A4221" t="s">
        <v>335</v>
      </c>
      <c r="B4221" t="s">
        <v>386</v>
      </c>
      <c r="C4221">
        <v>2499</v>
      </c>
      <c r="D4221" t="s">
        <v>349</v>
      </c>
      <c r="E4221" t="s">
        <v>305</v>
      </c>
      <c r="F4221">
        <v>2012</v>
      </c>
      <c r="G4221">
        <v>357</v>
      </c>
      <c r="H4221">
        <v>357</v>
      </c>
      <c r="I4221">
        <v>6069</v>
      </c>
      <c r="O4221">
        <v>19.282</v>
      </c>
      <c r="P4221">
        <v>0.44700000000000001</v>
      </c>
      <c r="Q4221">
        <v>86240.2</v>
      </c>
      <c r="R4221" t="s">
        <v>333</v>
      </c>
      <c r="S4221" t="s">
        <v>37</v>
      </c>
      <c r="T4221" t="s">
        <v>28</v>
      </c>
      <c r="Y4221" t="s">
        <v>29</v>
      </c>
    </row>
    <row r="4222" spans="1:25" x14ac:dyDescent="0.45">
      <c r="A4222" t="s">
        <v>335</v>
      </c>
      <c r="B4222" t="s">
        <v>386</v>
      </c>
      <c r="C4222">
        <v>2499</v>
      </c>
      <c r="D4222" t="s">
        <v>349</v>
      </c>
      <c r="E4222" t="s">
        <v>305</v>
      </c>
      <c r="F4222">
        <v>2013</v>
      </c>
      <c r="G4222">
        <v>291</v>
      </c>
      <c r="H4222">
        <v>291</v>
      </c>
      <c r="I4222">
        <v>4947</v>
      </c>
      <c r="O4222">
        <v>15.821999999999999</v>
      </c>
      <c r="P4222">
        <v>0.44700000000000001</v>
      </c>
      <c r="Q4222">
        <v>70813.5</v>
      </c>
      <c r="R4222" t="s">
        <v>333</v>
      </c>
      <c r="S4222" t="s">
        <v>38</v>
      </c>
      <c r="T4222" t="s">
        <v>28</v>
      </c>
      <c r="Y4222" t="s">
        <v>29</v>
      </c>
    </row>
    <row r="4223" spans="1:25" x14ac:dyDescent="0.45">
      <c r="A4223" t="s">
        <v>335</v>
      </c>
      <c r="B4223" t="s">
        <v>386</v>
      </c>
      <c r="C4223">
        <v>2499</v>
      </c>
      <c r="D4223" t="s">
        <v>349</v>
      </c>
      <c r="E4223" t="s">
        <v>305</v>
      </c>
      <c r="F4223">
        <v>2014</v>
      </c>
      <c r="G4223">
        <v>64</v>
      </c>
      <c r="H4223">
        <v>46</v>
      </c>
      <c r="I4223">
        <v>782</v>
      </c>
      <c r="O4223">
        <v>2.6349999999999998</v>
      </c>
      <c r="P4223">
        <v>0.44700000000000001</v>
      </c>
      <c r="Q4223">
        <v>11783.8</v>
      </c>
      <c r="R4223" t="s">
        <v>333</v>
      </c>
      <c r="S4223" t="s">
        <v>38</v>
      </c>
      <c r="T4223" t="s">
        <v>28</v>
      </c>
      <c r="Y4223" t="s">
        <v>29</v>
      </c>
    </row>
    <row r="4224" spans="1:25" x14ac:dyDescent="0.45">
      <c r="A4224" t="s">
        <v>335</v>
      </c>
      <c r="B4224" t="s">
        <v>386</v>
      </c>
      <c r="C4224">
        <v>2499</v>
      </c>
      <c r="D4224" t="s">
        <v>349</v>
      </c>
      <c r="E4224" t="s">
        <v>305</v>
      </c>
      <c r="F4224">
        <v>2015</v>
      </c>
      <c r="G4224">
        <v>308</v>
      </c>
      <c r="H4224">
        <v>251.9</v>
      </c>
      <c r="I4224">
        <v>4282.3</v>
      </c>
      <c r="O4224">
        <v>15.391999999999999</v>
      </c>
      <c r="P4224">
        <v>0.45429999999999998</v>
      </c>
      <c r="Q4224">
        <v>67768</v>
      </c>
      <c r="R4224" t="s">
        <v>333</v>
      </c>
      <c r="S4224" t="s">
        <v>38</v>
      </c>
      <c r="T4224" t="s">
        <v>28</v>
      </c>
      <c r="Y4224" t="s">
        <v>30</v>
      </c>
    </row>
    <row r="4225" spans="1:25" x14ac:dyDescent="0.45">
      <c r="A4225" t="s">
        <v>335</v>
      </c>
      <c r="B4225" t="s">
        <v>386</v>
      </c>
      <c r="C4225">
        <v>2499</v>
      </c>
      <c r="D4225" t="s">
        <v>349</v>
      </c>
      <c r="E4225" t="s">
        <v>305</v>
      </c>
      <c r="F4225">
        <v>2016</v>
      </c>
      <c r="G4225">
        <v>274</v>
      </c>
      <c r="H4225">
        <v>233.3</v>
      </c>
      <c r="I4225">
        <v>3966.1</v>
      </c>
      <c r="O4225">
        <v>10.557</v>
      </c>
      <c r="P4225">
        <v>0.33500000000000002</v>
      </c>
      <c r="Q4225">
        <v>63017.599999999999</v>
      </c>
      <c r="R4225" t="s">
        <v>333</v>
      </c>
      <c r="S4225" t="s">
        <v>38</v>
      </c>
      <c r="T4225" t="s">
        <v>28</v>
      </c>
      <c r="Y4225" t="s">
        <v>30</v>
      </c>
    </row>
    <row r="4226" spans="1:25" x14ac:dyDescent="0.45">
      <c r="A4226" t="s">
        <v>335</v>
      </c>
      <c r="B4226" t="s">
        <v>386</v>
      </c>
      <c r="C4226">
        <v>2499</v>
      </c>
      <c r="D4226" t="s">
        <v>349</v>
      </c>
      <c r="E4226" t="s">
        <v>305</v>
      </c>
      <c r="F4226">
        <v>2017</v>
      </c>
      <c r="G4226">
        <v>99</v>
      </c>
      <c r="H4226">
        <v>79.099999999999994</v>
      </c>
      <c r="I4226">
        <v>1344.7</v>
      </c>
      <c r="O4226">
        <v>3.512</v>
      </c>
      <c r="P4226">
        <v>0.33500000000000002</v>
      </c>
      <c r="Q4226">
        <v>20978.400000000001</v>
      </c>
      <c r="R4226" t="s">
        <v>333</v>
      </c>
      <c r="S4226" t="s">
        <v>38</v>
      </c>
      <c r="T4226" t="s">
        <v>28</v>
      </c>
      <c r="Y4226" t="s">
        <v>30</v>
      </c>
    </row>
    <row r="4227" spans="1:25" x14ac:dyDescent="0.45">
      <c r="A4227" t="s">
        <v>335</v>
      </c>
      <c r="B4227" t="s">
        <v>386</v>
      </c>
      <c r="C4227">
        <v>2499</v>
      </c>
      <c r="D4227" t="s">
        <v>349</v>
      </c>
      <c r="E4227" t="s">
        <v>305</v>
      </c>
      <c r="F4227">
        <v>2018</v>
      </c>
      <c r="G4227">
        <v>192</v>
      </c>
      <c r="H4227">
        <v>167.5</v>
      </c>
      <c r="I4227">
        <v>2847.5</v>
      </c>
      <c r="O4227">
        <v>7.5069999999999997</v>
      </c>
      <c r="P4227">
        <v>0.33510000000000001</v>
      </c>
      <c r="Q4227">
        <v>44837.599999999999</v>
      </c>
      <c r="R4227" t="s">
        <v>333</v>
      </c>
      <c r="S4227" t="s">
        <v>38</v>
      </c>
      <c r="T4227" t="s">
        <v>28</v>
      </c>
      <c r="Y4227" t="s">
        <v>30</v>
      </c>
    </row>
    <row r="4228" spans="1:25" x14ac:dyDescent="0.45">
      <c r="A4228" t="s">
        <v>335</v>
      </c>
      <c r="B4228" t="s">
        <v>386</v>
      </c>
      <c r="C4228">
        <v>2499</v>
      </c>
      <c r="D4228" t="s">
        <v>349</v>
      </c>
      <c r="E4228" t="s">
        <v>305</v>
      </c>
      <c r="F4228">
        <v>2019</v>
      </c>
      <c r="G4228">
        <v>208</v>
      </c>
      <c r="H4228">
        <v>183.9</v>
      </c>
      <c r="I4228">
        <v>3126.3</v>
      </c>
      <c r="O4228">
        <v>8.2420000000000009</v>
      </c>
      <c r="P4228">
        <v>0.33500000000000002</v>
      </c>
      <c r="Q4228">
        <v>49214.6</v>
      </c>
      <c r="R4228" t="s">
        <v>333</v>
      </c>
      <c r="S4228" t="s">
        <v>38</v>
      </c>
      <c r="T4228" t="s">
        <v>28</v>
      </c>
      <c r="Y4228" t="s">
        <v>30</v>
      </c>
    </row>
    <row r="4229" spans="1:25" x14ac:dyDescent="0.45">
      <c r="A4229" t="s">
        <v>335</v>
      </c>
      <c r="B4229" t="s">
        <v>386</v>
      </c>
      <c r="C4229">
        <v>2499</v>
      </c>
      <c r="D4229" t="s">
        <v>349</v>
      </c>
      <c r="E4229" t="s">
        <v>305</v>
      </c>
      <c r="F4229">
        <v>2020</v>
      </c>
      <c r="G4229">
        <v>87</v>
      </c>
      <c r="H4229">
        <v>71.099999999999994</v>
      </c>
      <c r="I4229">
        <v>1208.7</v>
      </c>
      <c r="O4229">
        <v>3.2810000000000001</v>
      </c>
      <c r="P4229">
        <v>0.34889999999999999</v>
      </c>
      <c r="Q4229">
        <v>18661</v>
      </c>
      <c r="R4229" t="s">
        <v>333</v>
      </c>
      <c r="S4229" t="s">
        <v>38</v>
      </c>
      <c r="T4229" t="s">
        <v>28</v>
      </c>
      <c r="Y4229" t="s">
        <v>30</v>
      </c>
    </row>
    <row r="4230" spans="1:25" x14ac:dyDescent="0.45">
      <c r="A4230" t="s">
        <v>335</v>
      </c>
      <c r="B4230" t="s">
        <v>386</v>
      </c>
      <c r="C4230">
        <v>2499</v>
      </c>
      <c r="D4230" t="s">
        <v>349</v>
      </c>
      <c r="E4230" t="s">
        <v>305</v>
      </c>
      <c r="F4230">
        <v>2021</v>
      </c>
      <c r="G4230">
        <v>218</v>
      </c>
      <c r="H4230">
        <v>182.2</v>
      </c>
      <c r="I4230">
        <v>3318.7</v>
      </c>
      <c r="M4230">
        <v>3262.9</v>
      </c>
      <c r="N4230">
        <v>5.91E-2</v>
      </c>
      <c r="O4230">
        <v>9.9510000000000005</v>
      </c>
      <c r="P4230">
        <v>0.3599</v>
      </c>
      <c r="Q4230">
        <v>55297.5</v>
      </c>
      <c r="R4230" t="s">
        <v>333</v>
      </c>
      <c r="S4230" t="s">
        <v>38</v>
      </c>
      <c r="T4230" t="s">
        <v>28</v>
      </c>
      <c r="Y4230" t="s">
        <v>70</v>
      </c>
    </row>
    <row r="4231" spans="1:25" x14ac:dyDescent="0.45">
      <c r="A4231" t="s">
        <v>335</v>
      </c>
      <c r="B4231" t="s">
        <v>386</v>
      </c>
      <c r="C4231">
        <v>2499</v>
      </c>
      <c r="D4231" t="s">
        <v>349</v>
      </c>
      <c r="E4231" t="s">
        <v>305</v>
      </c>
      <c r="F4231">
        <v>2022</v>
      </c>
      <c r="G4231">
        <v>287</v>
      </c>
      <c r="H4231">
        <v>239.8</v>
      </c>
      <c r="I4231">
        <v>4084.4</v>
      </c>
      <c r="M4231">
        <v>4775.2</v>
      </c>
      <c r="N4231">
        <v>6.08E-2</v>
      </c>
      <c r="O4231">
        <v>14.744</v>
      </c>
      <c r="P4231">
        <v>0.37459999999999999</v>
      </c>
      <c r="Q4231">
        <v>77141.7</v>
      </c>
      <c r="R4231" t="s">
        <v>333</v>
      </c>
      <c r="S4231" t="s">
        <v>38</v>
      </c>
      <c r="T4231" t="s">
        <v>28</v>
      </c>
      <c r="Y4231" t="s">
        <v>70</v>
      </c>
    </row>
    <row r="4232" spans="1:25" x14ac:dyDescent="0.45">
      <c r="A4232" t="s">
        <v>335</v>
      </c>
      <c r="B4232" t="s">
        <v>386</v>
      </c>
      <c r="C4232">
        <v>2499</v>
      </c>
      <c r="D4232" t="s">
        <v>349</v>
      </c>
      <c r="E4232" t="s">
        <v>305</v>
      </c>
      <c r="F4232">
        <v>2023</v>
      </c>
      <c r="G4232">
        <v>194</v>
      </c>
      <c r="H4232">
        <v>163.80000000000001</v>
      </c>
      <c r="I4232">
        <v>2763.4</v>
      </c>
      <c r="M4232">
        <v>2804.4</v>
      </c>
      <c r="N4232">
        <v>5.91E-2</v>
      </c>
      <c r="O4232">
        <v>8.5559999999999992</v>
      </c>
      <c r="P4232">
        <v>0.3609</v>
      </c>
      <c r="Q4232">
        <v>47515.4</v>
      </c>
      <c r="R4232" t="s">
        <v>333</v>
      </c>
      <c r="S4232" t="s">
        <v>38</v>
      </c>
      <c r="T4232" t="s">
        <v>28</v>
      </c>
      <c r="Y4232" t="s">
        <v>70</v>
      </c>
    </row>
    <row r="4233" spans="1:25" x14ac:dyDescent="0.45">
      <c r="A4233" t="s">
        <v>335</v>
      </c>
      <c r="B4233" t="s">
        <v>386</v>
      </c>
      <c r="C4233">
        <v>2499</v>
      </c>
      <c r="D4233" t="s">
        <v>349</v>
      </c>
      <c r="E4233" t="s">
        <v>305</v>
      </c>
      <c r="F4233">
        <v>2024</v>
      </c>
      <c r="G4233">
        <v>72</v>
      </c>
      <c r="H4233">
        <v>62.7</v>
      </c>
      <c r="I4233">
        <v>1061.5999999999999</v>
      </c>
      <c r="M4233">
        <v>1047.5999999999999</v>
      </c>
      <c r="N4233">
        <v>5.91E-2</v>
      </c>
      <c r="O4233">
        <v>3.19</v>
      </c>
      <c r="P4233">
        <v>0.36009999999999998</v>
      </c>
      <c r="Q4233">
        <v>17717.599999999999</v>
      </c>
      <c r="R4233" t="s">
        <v>333</v>
      </c>
      <c r="S4233" t="s">
        <v>38</v>
      </c>
      <c r="T4233" t="s">
        <v>28</v>
      </c>
      <c r="Y4233" t="s">
        <v>70</v>
      </c>
    </row>
    <row r="4234" spans="1:25" x14ac:dyDescent="0.45">
      <c r="A4234" t="s">
        <v>335</v>
      </c>
      <c r="B4234" t="s">
        <v>386</v>
      </c>
      <c r="C4234">
        <v>2499</v>
      </c>
      <c r="D4234" t="s">
        <v>350</v>
      </c>
      <c r="E4234" t="s">
        <v>305</v>
      </c>
      <c r="F4234">
        <v>2009</v>
      </c>
      <c r="G4234">
        <v>78</v>
      </c>
      <c r="H4234">
        <v>78</v>
      </c>
      <c r="I4234">
        <v>1326</v>
      </c>
      <c r="O4234">
        <v>4.117</v>
      </c>
      <c r="P4234">
        <v>0.4521</v>
      </c>
      <c r="Q4234">
        <v>18167.099999999999</v>
      </c>
      <c r="R4234" t="s">
        <v>333</v>
      </c>
      <c r="S4234" t="s">
        <v>27</v>
      </c>
      <c r="T4234" t="s">
        <v>28</v>
      </c>
      <c r="Y4234" t="s">
        <v>29</v>
      </c>
    </row>
    <row r="4235" spans="1:25" x14ac:dyDescent="0.45">
      <c r="A4235" t="s">
        <v>335</v>
      </c>
      <c r="B4235" t="s">
        <v>386</v>
      </c>
      <c r="C4235">
        <v>2499</v>
      </c>
      <c r="D4235" t="s">
        <v>350</v>
      </c>
      <c r="E4235" t="s">
        <v>305</v>
      </c>
      <c r="F4235">
        <v>2010</v>
      </c>
      <c r="G4235">
        <v>392</v>
      </c>
      <c r="H4235">
        <v>392</v>
      </c>
      <c r="I4235">
        <v>6664</v>
      </c>
      <c r="O4235">
        <v>19.526</v>
      </c>
      <c r="P4235">
        <v>0.38579999999999998</v>
      </c>
      <c r="Q4235">
        <v>101182.9</v>
      </c>
      <c r="R4235" t="s">
        <v>333</v>
      </c>
      <c r="S4235" t="s">
        <v>27</v>
      </c>
      <c r="T4235" t="s">
        <v>28</v>
      </c>
      <c r="Y4235" t="s">
        <v>29</v>
      </c>
    </row>
    <row r="4236" spans="1:25" x14ac:dyDescent="0.45">
      <c r="A4236" t="s">
        <v>335</v>
      </c>
      <c r="B4236" t="s">
        <v>386</v>
      </c>
      <c r="C4236">
        <v>2499</v>
      </c>
      <c r="D4236" t="s">
        <v>350</v>
      </c>
      <c r="E4236" t="s">
        <v>305</v>
      </c>
      <c r="F4236">
        <v>2011</v>
      </c>
      <c r="G4236">
        <v>319</v>
      </c>
      <c r="H4236">
        <v>319</v>
      </c>
      <c r="I4236">
        <v>5423</v>
      </c>
      <c r="O4236">
        <v>14.85</v>
      </c>
      <c r="P4236">
        <v>0.38219999999999998</v>
      </c>
      <c r="Q4236">
        <v>77753.2</v>
      </c>
      <c r="R4236" t="s">
        <v>333</v>
      </c>
      <c r="S4236" t="s">
        <v>27</v>
      </c>
      <c r="T4236" t="s">
        <v>28</v>
      </c>
      <c r="Y4236" t="s">
        <v>29</v>
      </c>
    </row>
    <row r="4237" spans="1:25" x14ac:dyDescent="0.45">
      <c r="A4237" t="s">
        <v>335</v>
      </c>
      <c r="B4237" t="s">
        <v>386</v>
      </c>
      <c r="C4237">
        <v>2499</v>
      </c>
      <c r="D4237" t="s">
        <v>350</v>
      </c>
      <c r="E4237" t="s">
        <v>305</v>
      </c>
      <c r="F4237">
        <v>2012</v>
      </c>
      <c r="G4237">
        <v>385</v>
      </c>
      <c r="H4237">
        <v>385</v>
      </c>
      <c r="I4237">
        <v>6545</v>
      </c>
      <c r="O4237">
        <v>20.783000000000001</v>
      </c>
      <c r="P4237">
        <v>0.44700000000000001</v>
      </c>
      <c r="Q4237">
        <v>92954.5</v>
      </c>
      <c r="R4237" t="s">
        <v>333</v>
      </c>
      <c r="S4237" t="s">
        <v>37</v>
      </c>
      <c r="T4237" t="s">
        <v>28</v>
      </c>
      <c r="Y4237" t="s">
        <v>29</v>
      </c>
    </row>
    <row r="4238" spans="1:25" x14ac:dyDescent="0.45">
      <c r="A4238" t="s">
        <v>335</v>
      </c>
      <c r="B4238" t="s">
        <v>386</v>
      </c>
      <c r="C4238">
        <v>2499</v>
      </c>
      <c r="D4238" t="s">
        <v>350</v>
      </c>
      <c r="E4238" t="s">
        <v>305</v>
      </c>
      <c r="F4238">
        <v>2013</v>
      </c>
      <c r="G4238">
        <v>289</v>
      </c>
      <c r="H4238">
        <v>289</v>
      </c>
      <c r="I4238">
        <v>4913</v>
      </c>
      <c r="O4238">
        <v>15.798</v>
      </c>
      <c r="P4238">
        <v>0.44700000000000001</v>
      </c>
      <c r="Q4238">
        <v>70704.899999999994</v>
      </c>
      <c r="R4238" t="s">
        <v>333</v>
      </c>
      <c r="S4238" t="s">
        <v>38</v>
      </c>
      <c r="T4238" t="s">
        <v>28</v>
      </c>
      <c r="Y4238" t="s">
        <v>29</v>
      </c>
    </row>
    <row r="4239" spans="1:25" x14ac:dyDescent="0.45">
      <c r="A4239" t="s">
        <v>335</v>
      </c>
      <c r="B4239" t="s">
        <v>386</v>
      </c>
      <c r="C4239">
        <v>2499</v>
      </c>
      <c r="D4239" t="s">
        <v>350</v>
      </c>
      <c r="E4239" t="s">
        <v>305</v>
      </c>
      <c r="F4239">
        <v>2014</v>
      </c>
      <c r="G4239">
        <v>51</v>
      </c>
      <c r="H4239">
        <v>37</v>
      </c>
      <c r="I4239">
        <v>629</v>
      </c>
      <c r="O4239">
        <v>2.1549999999999998</v>
      </c>
      <c r="P4239">
        <v>0.44700000000000001</v>
      </c>
      <c r="Q4239">
        <v>9640.4</v>
      </c>
      <c r="R4239" t="s">
        <v>333</v>
      </c>
      <c r="S4239" t="s">
        <v>38</v>
      </c>
      <c r="T4239" t="s">
        <v>28</v>
      </c>
      <c r="Y4239" t="s">
        <v>29</v>
      </c>
    </row>
    <row r="4240" spans="1:25" x14ac:dyDescent="0.45">
      <c r="A4240" t="s">
        <v>335</v>
      </c>
      <c r="B4240" t="s">
        <v>386</v>
      </c>
      <c r="C4240">
        <v>2499</v>
      </c>
      <c r="D4240" t="s">
        <v>350</v>
      </c>
      <c r="E4240" t="s">
        <v>305</v>
      </c>
      <c r="F4240">
        <v>2015</v>
      </c>
      <c r="G4240">
        <v>302</v>
      </c>
      <c r="H4240">
        <v>255.2</v>
      </c>
      <c r="I4240">
        <v>4338.3999999999996</v>
      </c>
      <c r="O4240">
        <v>15.337999999999999</v>
      </c>
      <c r="P4240">
        <v>0.44700000000000001</v>
      </c>
      <c r="Q4240">
        <v>68636</v>
      </c>
      <c r="R4240" t="s">
        <v>333</v>
      </c>
      <c r="S4240" t="s">
        <v>38</v>
      </c>
      <c r="T4240" t="s">
        <v>28</v>
      </c>
      <c r="Y4240" t="s">
        <v>30</v>
      </c>
    </row>
    <row r="4241" spans="1:25" x14ac:dyDescent="0.45">
      <c r="A4241" t="s">
        <v>335</v>
      </c>
      <c r="B4241" t="s">
        <v>386</v>
      </c>
      <c r="C4241">
        <v>2499</v>
      </c>
      <c r="D4241" t="s">
        <v>350</v>
      </c>
      <c r="E4241" t="s">
        <v>305</v>
      </c>
      <c r="F4241">
        <v>2016</v>
      </c>
      <c r="G4241">
        <v>243</v>
      </c>
      <c r="H4241">
        <v>201.9</v>
      </c>
      <c r="I4241">
        <v>3432.3</v>
      </c>
      <c r="O4241">
        <v>9.141</v>
      </c>
      <c r="P4241">
        <v>0.33500000000000002</v>
      </c>
      <c r="Q4241">
        <v>54567.4</v>
      </c>
      <c r="R4241" t="s">
        <v>333</v>
      </c>
      <c r="S4241" t="s">
        <v>38</v>
      </c>
      <c r="T4241" t="s">
        <v>28</v>
      </c>
      <c r="Y4241" t="s">
        <v>30</v>
      </c>
    </row>
    <row r="4242" spans="1:25" x14ac:dyDescent="0.45">
      <c r="A4242" t="s">
        <v>335</v>
      </c>
      <c r="B4242" t="s">
        <v>386</v>
      </c>
      <c r="C4242">
        <v>2499</v>
      </c>
      <c r="D4242" t="s">
        <v>350</v>
      </c>
      <c r="E4242" t="s">
        <v>305</v>
      </c>
      <c r="F4242">
        <v>2017</v>
      </c>
      <c r="G4242">
        <v>87</v>
      </c>
      <c r="H4242">
        <v>68.8</v>
      </c>
      <c r="I4242">
        <v>1169.5999999999999</v>
      </c>
      <c r="O4242">
        <v>3.056</v>
      </c>
      <c r="P4242">
        <v>0.33500000000000002</v>
      </c>
      <c r="Q4242">
        <v>18249.400000000001</v>
      </c>
      <c r="R4242" t="s">
        <v>333</v>
      </c>
      <c r="S4242" t="s">
        <v>38</v>
      </c>
      <c r="T4242" t="s">
        <v>28</v>
      </c>
      <c r="Y4242" t="s">
        <v>30</v>
      </c>
    </row>
    <row r="4243" spans="1:25" x14ac:dyDescent="0.45">
      <c r="A4243" t="s">
        <v>335</v>
      </c>
      <c r="B4243" t="s">
        <v>386</v>
      </c>
      <c r="C4243">
        <v>2499</v>
      </c>
      <c r="D4243" t="s">
        <v>350</v>
      </c>
      <c r="E4243" t="s">
        <v>305</v>
      </c>
      <c r="F4243">
        <v>2018</v>
      </c>
      <c r="G4243">
        <v>216</v>
      </c>
      <c r="H4243">
        <v>187.7</v>
      </c>
      <c r="I4243">
        <v>3190.9</v>
      </c>
      <c r="O4243">
        <v>8.4130000000000003</v>
      </c>
      <c r="P4243">
        <v>0.33510000000000001</v>
      </c>
      <c r="Q4243">
        <v>50249.599999999999</v>
      </c>
      <c r="R4243" t="s">
        <v>333</v>
      </c>
      <c r="S4243" t="s">
        <v>38</v>
      </c>
      <c r="T4243" t="s">
        <v>28</v>
      </c>
      <c r="Y4243" t="s">
        <v>30</v>
      </c>
    </row>
    <row r="4244" spans="1:25" x14ac:dyDescent="0.45">
      <c r="A4244" t="s">
        <v>335</v>
      </c>
      <c r="B4244" t="s">
        <v>386</v>
      </c>
      <c r="C4244">
        <v>2499</v>
      </c>
      <c r="D4244" t="s">
        <v>350</v>
      </c>
      <c r="E4244" t="s">
        <v>305</v>
      </c>
      <c r="F4244">
        <v>2019</v>
      </c>
      <c r="G4244">
        <v>171</v>
      </c>
      <c r="H4244">
        <v>149.69999999999999</v>
      </c>
      <c r="I4244">
        <v>2544.9</v>
      </c>
      <c r="O4244">
        <v>6.7110000000000003</v>
      </c>
      <c r="P4244">
        <v>0.33500000000000002</v>
      </c>
      <c r="Q4244">
        <v>40068.199999999997</v>
      </c>
      <c r="R4244" t="s">
        <v>333</v>
      </c>
      <c r="S4244" t="s">
        <v>38</v>
      </c>
      <c r="T4244" t="s">
        <v>28</v>
      </c>
      <c r="Y4244" t="s">
        <v>30</v>
      </c>
    </row>
    <row r="4245" spans="1:25" x14ac:dyDescent="0.45">
      <c r="A4245" t="s">
        <v>335</v>
      </c>
      <c r="B4245" t="s">
        <v>386</v>
      </c>
      <c r="C4245">
        <v>2499</v>
      </c>
      <c r="D4245" t="s">
        <v>350</v>
      </c>
      <c r="E4245" t="s">
        <v>305</v>
      </c>
      <c r="F4245">
        <v>2020</v>
      </c>
      <c r="G4245">
        <v>186</v>
      </c>
      <c r="H4245">
        <v>153.19999999999999</v>
      </c>
      <c r="I4245">
        <v>2604.4</v>
      </c>
      <c r="O4245">
        <v>6.9089999999999998</v>
      </c>
      <c r="P4245">
        <v>0.34150000000000003</v>
      </c>
      <c r="Q4245">
        <v>40433.699999999997</v>
      </c>
      <c r="R4245" t="s">
        <v>333</v>
      </c>
      <c r="S4245" t="s">
        <v>38</v>
      </c>
      <c r="T4245" t="s">
        <v>28</v>
      </c>
      <c r="Y4245" t="s">
        <v>30</v>
      </c>
    </row>
    <row r="4246" spans="1:25" x14ac:dyDescent="0.45">
      <c r="A4246" t="s">
        <v>335</v>
      </c>
      <c r="B4246" t="s">
        <v>386</v>
      </c>
      <c r="C4246">
        <v>2499</v>
      </c>
      <c r="D4246" t="s">
        <v>350</v>
      </c>
      <c r="E4246" t="s">
        <v>305</v>
      </c>
      <c r="F4246">
        <v>2021</v>
      </c>
      <c r="G4246">
        <v>121</v>
      </c>
      <c r="H4246">
        <v>99.6</v>
      </c>
      <c r="I4246">
        <v>1404.1</v>
      </c>
      <c r="M4246">
        <v>1385.2</v>
      </c>
      <c r="N4246">
        <v>5.91E-2</v>
      </c>
      <c r="O4246">
        <v>4.2320000000000002</v>
      </c>
      <c r="P4246">
        <v>0.36</v>
      </c>
      <c r="Q4246">
        <v>23515</v>
      </c>
      <c r="R4246" t="s">
        <v>333</v>
      </c>
      <c r="S4246" t="s">
        <v>38</v>
      </c>
      <c r="T4246" t="s">
        <v>28</v>
      </c>
      <c r="Y4246" t="s">
        <v>70</v>
      </c>
    </row>
    <row r="4247" spans="1:25" x14ac:dyDescent="0.45">
      <c r="A4247" t="s">
        <v>335</v>
      </c>
      <c r="B4247" t="s">
        <v>386</v>
      </c>
      <c r="C4247">
        <v>2499</v>
      </c>
      <c r="D4247" t="s">
        <v>350</v>
      </c>
      <c r="E4247" t="s">
        <v>305</v>
      </c>
      <c r="F4247">
        <v>2022</v>
      </c>
      <c r="G4247">
        <v>148</v>
      </c>
      <c r="H4247">
        <v>117.6</v>
      </c>
      <c r="I4247">
        <v>1698.7</v>
      </c>
      <c r="M4247">
        <v>1924.2</v>
      </c>
      <c r="N4247">
        <v>6.0400000000000002E-2</v>
      </c>
      <c r="O4247">
        <v>5.9160000000000004</v>
      </c>
      <c r="P4247">
        <v>0.37169999999999997</v>
      </c>
      <c r="Q4247">
        <v>31495.599999999999</v>
      </c>
      <c r="R4247" t="s">
        <v>333</v>
      </c>
      <c r="S4247" t="s">
        <v>38</v>
      </c>
      <c r="T4247" t="s">
        <v>28</v>
      </c>
      <c r="Y4247" t="s">
        <v>70</v>
      </c>
    </row>
    <row r="4248" spans="1:25" x14ac:dyDescent="0.45">
      <c r="A4248" t="s">
        <v>335</v>
      </c>
      <c r="B4248" t="s">
        <v>386</v>
      </c>
      <c r="C4248">
        <v>2499</v>
      </c>
      <c r="D4248" t="s">
        <v>350</v>
      </c>
      <c r="E4248" t="s">
        <v>305</v>
      </c>
      <c r="F4248">
        <v>2023</v>
      </c>
      <c r="G4248">
        <v>60</v>
      </c>
      <c r="H4248">
        <v>49.6</v>
      </c>
      <c r="I4248">
        <v>690.5</v>
      </c>
      <c r="M4248">
        <v>700.8</v>
      </c>
      <c r="N4248">
        <v>5.9400000000000001E-2</v>
      </c>
      <c r="O4248">
        <v>2.1360000000000001</v>
      </c>
      <c r="P4248">
        <v>0.36280000000000001</v>
      </c>
      <c r="Q4248">
        <v>11860.7</v>
      </c>
      <c r="R4248" t="s">
        <v>333</v>
      </c>
      <c r="S4248" t="s">
        <v>38</v>
      </c>
      <c r="T4248" t="s">
        <v>28</v>
      </c>
      <c r="Y4248" t="s">
        <v>70</v>
      </c>
    </row>
    <row r="4249" spans="1:25" x14ac:dyDescent="0.45">
      <c r="A4249" t="s">
        <v>335</v>
      </c>
      <c r="B4249" t="s">
        <v>386</v>
      </c>
      <c r="C4249">
        <v>2499</v>
      </c>
      <c r="D4249" t="s">
        <v>350</v>
      </c>
      <c r="E4249" t="s">
        <v>305</v>
      </c>
      <c r="F4249">
        <v>2024</v>
      </c>
      <c r="G4249">
        <v>38</v>
      </c>
      <c r="H4249">
        <v>27.5</v>
      </c>
      <c r="I4249">
        <v>423.2</v>
      </c>
      <c r="M4249">
        <v>411.7</v>
      </c>
      <c r="N4249">
        <v>5.9200000000000003E-2</v>
      </c>
      <c r="O4249">
        <v>1.256</v>
      </c>
      <c r="P4249">
        <v>0.3599</v>
      </c>
      <c r="Q4249">
        <v>6975.1</v>
      </c>
      <c r="R4249" t="s">
        <v>333</v>
      </c>
      <c r="S4249" t="s">
        <v>38</v>
      </c>
      <c r="T4249" t="s">
        <v>28</v>
      </c>
      <c r="Y4249" t="s">
        <v>70</v>
      </c>
    </row>
    <row r="4250" spans="1:25" x14ac:dyDescent="0.45">
      <c r="A4250" t="s">
        <v>335</v>
      </c>
      <c r="B4250" t="s">
        <v>386</v>
      </c>
      <c r="C4250">
        <v>2499</v>
      </c>
      <c r="D4250" t="s">
        <v>351</v>
      </c>
      <c r="E4250" t="s">
        <v>305</v>
      </c>
      <c r="F4250">
        <v>2009</v>
      </c>
      <c r="G4250">
        <v>63</v>
      </c>
      <c r="H4250">
        <v>63</v>
      </c>
      <c r="I4250">
        <v>1071</v>
      </c>
      <c r="O4250">
        <v>2.8359999999999999</v>
      </c>
      <c r="P4250">
        <v>0.39410000000000001</v>
      </c>
      <c r="Q4250">
        <v>14367.6</v>
      </c>
      <c r="R4250" t="s">
        <v>333</v>
      </c>
      <c r="S4250" t="s">
        <v>27</v>
      </c>
      <c r="T4250" t="s">
        <v>28</v>
      </c>
      <c r="Y4250" t="s">
        <v>29</v>
      </c>
    </row>
    <row r="4251" spans="1:25" x14ac:dyDescent="0.45">
      <c r="A4251" t="s">
        <v>335</v>
      </c>
      <c r="B4251" t="s">
        <v>386</v>
      </c>
      <c r="C4251">
        <v>2499</v>
      </c>
      <c r="D4251" t="s">
        <v>351</v>
      </c>
      <c r="E4251" t="s">
        <v>305</v>
      </c>
      <c r="F4251">
        <v>2010</v>
      </c>
      <c r="G4251">
        <v>432</v>
      </c>
      <c r="H4251">
        <v>432</v>
      </c>
      <c r="I4251">
        <v>7344</v>
      </c>
      <c r="O4251">
        <v>21.675999999999998</v>
      </c>
      <c r="P4251">
        <v>0.38879999999999998</v>
      </c>
      <c r="Q4251">
        <v>111417.8</v>
      </c>
      <c r="R4251" t="s">
        <v>333</v>
      </c>
      <c r="S4251" t="s">
        <v>27</v>
      </c>
      <c r="T4251" t="s">
        <v>28</v>
      </c>
      <c r="Y4251" t="s">
        <v>29</v>
      </c>
    </row>
    <row r="4252" spans="1:25" x14ac:dyDescent="0.45">
      <c r="A4252" t="s">
        <v>335</v>
      </c>
      <c r="B4252" t="s">
        <v>386</v>
      </c>
      <c r="C4252">
        <v>2499</v>
      </c>
      <c r="D4252" t="s">
        <v>351</v>
      </c>
      <c r="E4252" t="s">
        <v>305</v>
      </c>
      <c r="F4252">
        <v>2011</v>
      </c>
      <c r="G4252">
        <v>289</v>
      </c>
      <c r="H4252">
        <v>289</v>
      </c>
      <c r="I4252">
        <v>4913</v>
      </c>
      <c r="O4252">
        <v>13.502000000000001</v>
      </c>
      <c r="P4252">
        <v>0.3836</v>
      </c>
      <c r="Q4252">
        <v>70433.2</v>
      </c>
      <c r="R4252" t="s">
        <v>333</v>
      </c>
      <c r="S4252" t="s">
        <v>27</v>
      </c>
      <c r="T4252" t="s">
        <v>28</v>
      </c>
      <c r="Y4252" t="s">
        <v>29</v>
      </c>
    </row>
    <row r="4253" spans="1:25" x14ac:dyDescent="0.45">
      <c r="A4253" t="s">
        <v>335</v>
      </c>
      <c r="B4253" t="s">
        <v>386</v>
      </c>
      <c r="C4253">
        <v>2499</v>
      </c>
      <c r="D4253" t="s">
        <v>351</v>
      </c>
      <c r="E4253" t="s">
        <v>305</v>
      </c>
      <c r="F4253">
        <v>2012</v>
      </c>
      <c r="G4253">
        <v>391</v>
      </c>
      <c r="H4253">
        <v>391</v>
      </c>
      <c r="I4253">
        <v>6647</v>
      </c>
      <c r="O4253">
        <v>21.103000000000002</v>
      </c>
      <c r="P4253">
        <v>0.44700000000000001</v>
      </c>
      <c r="Q4253">
        <v>94383.2</v>
      </c>
      <c r="R4253" t="s">
        <v>333</v>
      </c>
      <c r="S4253" t="s">
        <v>37</v>
      </c>
      <c r="T4253" t="s">
        <v>28</v>
      </c>
      <c r="Y4253" t="s">
        <v>29</v>
      </c>
    </row>
    <row r="4254" spans="1:25" x14ac:dyDescent="0.45">
      <c r="A4254" t="s">
        <v>335</v>
      </c>
      <c r="B4254" t="s">
        <v>386</v>
      </c>
      <c r="C4254">
        <v>2499</v>
      </c>
      <c r="D4254" t="s">
        <v>351</v>
      </c>
      <c r="E4254" t="s">
        <v>305</v>
      </c>
      <c r="F4254">
        <v>2013</v>
      </c>
      <c r="G4254">
        <v>311</v>
      </c>
      <c r="H4254">
        <v>311</v>
      </c>
      <c r="I4254">
        <v>5287</v>
      </c>
      <c r="O4254">
        <v>16.925000000000001</v>
      </c>
      <c r="P4254">
        <v>0.44700000000000001</v>
      </c>
      <c r="Q4254">
        <v>75749.8</v>
      </c>
      <c r="R4254" t="s">
        <v>333</v>
      </c>
      <c r="S4254" t="s">
        <v>38</v>
      </c>
      <c r="T4254" t="s">
        <v>28</v>
      </c>
      <c r="Y4254" t="s">
        <v>29</v>
      </c>
    </row>
    <row r="4255" spans="1:25" x14ac:dyDescent="0.45">
      <c r="A4255" t="s">
        <v>335</v>
      </c>
      <c r="B4255" t="s">
        <v>386</v>
      </c>
      <c r="C4255">
        <v>2499</v>
      </c>
      <c r="D4255" t="s">
        <v>351</v>
      </c>
      <c r="E4255" t="s">
        <v>305</v>
      </c>
      <c r="F4255">
        <v>2014</v>
      </c>
      <c r="G4255">
        <v>105</v>
      </c>
      <c r="H4255">
        <v>84.8</v>
      </c>
      <c r="I4255">
        <v>1441.6</v>
      </c>
      <c r="O4255">
        <v>4.9329999999999998</v>
      </c>
      <c r="P4255">
        <v>0.44700000000000001</v>
      </c>
      <c r="Q4255">
        <v>22062.9</v>
      </c>
      <c r="R4255" t="s">
        <v>333</v>
      </c>
      <c r="S4255" t="s">
        <v>38</v>
      </c>
      <c r="T4255" t="s">
        <v>28</v>
      </c>
      <c r="Y4255" t="s">
        <v>29</v>
      </c>
    </row>
    <row r="4256" spans="1:25" x14ac:dyDescent="0.45">
      <c r="A4256" t="s">
        <v>335</v>
      </c>
      <c r="B4256" t="s">
        <v>386</v>
      </c>
      <c r="C4256">
        <v>2499</v>
      </c>
      <c r="D4256" t="s">
        <v>351</v>
      </c>
      <c r="E4256" t="s">
        <v>305</v>
      </c>
      <c r="F4256">
        <v>2015</v>
      </c>
      <c r="G4256">
        <v>287</v>
      </c>
      <c r="H4256">
        <v>241.7</v>
      </c>
      <c r="I4256">
        <v>4108.8999999999996</v>
      </c>
      <c r="O4256">
        <v>14.523</v>
      </c>
      <c r="P4256">
        <v>0.44700000000000001</v>
      </c>
      <c r="Q4256">
        <v>64989.9</v>
      </c>
      <c r="R4256" t="s">
        <v>333</v>
      </c>
      <c r="S4256" t="s">
        <v>38</v>
      </c>
      <c r="T4256" t="s">
        <v>28</v>
      </c>
      <c r="Y4256" t="s">
        <v>30</v>
      </c>
    </row>
    <row r="4257" spans="1:25" x14ac:dyDescent="0.45">
      <c r="A4257" t="s">
        <v>335</v>
      </c>
      <c r="B4257" t="s">
        <v>386</v>
      </c>
      <c r="C4257">
        <v>2499</v>
      </c>
      <c r="D4257" t="s">
        <v>351</v>
      </c>
      <c r="E4257" t="s">
        <v>305</v>
      </c>
      <c r="F4257">
        <v>2016</v>
      </c>
      <c r="G4257">
        <v>203</v>
      </c>
      <c r="H4257">
        <v>169.6</v>
      </c>
      <c r="I4257">
        <v>2883.2</v>
      </c>
      <c r="O4257">
        <v>7.6779999999999999</v>
      </c>
      <c r="P4257">
        <v>0.33500000000000002</v>
      </c>
      <c r="Q4257">
        <v>45831.4</v>
      </c>
      <c r="R4257" t="s">
        <v>333</v>
      </c>
      <c r="S4257" t="s">
        <v>38</v>
      </c>
      <c r="T4257" t="s">
        <v>28</v>
      </c>
      <c r="Y4257" t="s">
        <v>30</v>
      </c>
    </row>
    <row r="4258" spans="1:25" x14ac:dyDescent="0.45">
      <c r="A4258" t="s">
        <v>335</v>
      </c>
      <c r="B4258" t="s">
        <v>386</v>
      </c>
      <c r="C4258">
        <v>2499</v>
      </c>
      <c r="D4258" t="s">
        <v>351</v>
      </c>
      <c r="E4258" t="s">
        <v>305</v>
      </c>
      <c r="F4258">
        <v>2017</v>
      </c>
      <c r="G4258">
        <v>80</v>
      </c>
      <c r="H4258">
        <v>62.2</v>
      </c>
      <c r="I4258">
        <v>1057.4000000000001</v>
      </c>
      <c r="O4258">
        <v>2.762</v>
      </c>
      <c r="P4258">
        <v>0.33500000000000002</v>
      </c>
      <c r="Q4258">
        <v>16495.400000000001</v>
      </c>
      <c r="R4258" t="s">
        <v>333</v>
      </c>
      <c r="S4258" t="s">
        <v>38</v>
      </c>
      <c r="T4258" t="s">
        <v>28</v>
      </c>
      <c r="Y4258" t="s">
        <v>30</v>
      </c>
    </row>
    <row r="4259" spans="1:25" x14ac:dyDescent="0.45">
      <c r="A4259" t="s">
        <v>335</v>
      </c>
      <c r="B4259" t="s">
        <v>386</v>
      </c>
      <c r="C4259">
        <v>2499</v>
      </c>
      <c r="D4259" t="s">
        <v>351</v>
      </c>
      <c r="E4259" t="s">
        <v>305</v>
      </c>
      <c r="F4259">
        <v>2018</v>
      </c>
      <c r="G4259">
        <v>372</v>
      </c>
      <c r="H4259">
        <v>339.1</v>
      </c>
      <c r="I4259">
        <v>5764.7</v>
      </c>
      <c r="O4259">
        <v>15.196999999999999</v>
      </c>
      <c r="P4259">
        <v>0.33510000000000001</v>
      </c>
      <c r="Q4259">
        <v>90768.7</v>
      </c>
      <c r="R4259" t="s">
        <v>333</v>
      </c>
      <c r="S4259" t="s">
        <v>38</v>
      </c>
      <c r="T4259" t="s">
        <v>28</v>
      </c>
      <c r="Y4259" t="s">
        <v>30</v>
      </c>
    </row>
    <row r="4260" spans="1:25" x14ac:dyDescent="0.45">
      <c r="A4260" t="s">
        <v>335</v>
      </c>
      <c r="B4260" t="s">
        <v>386</v>
      </c>
      <c r="C4260">
        <v>2499</v>
      </c>
      <c r="D4260" t="s">
        <v>351</v>
      </c>
      <c r="E4260" t="s">
        <v>305</v>
      </c>
      <c r="F4260">
        <v>2019</v>
      </c>
      <c r="G4260">
        <v>158</v>
      </c>
      <c r="H4260">
        <v>135</v>
      </c>
      <c r="I4260">
        <v>2295</v>
      </c>
      <c r="O4260">
        <v>6.0519999999999996</v>
      </c>
      <c r="P4260">
        <v>0.33500000000000002</v>
      </c>
      <c r="Q4260">
        <v>36138.9</v>
      </c>
      <c r="R4260" t="s">
        <v>333</v>
      </c>
      <c r="S4260" t="s">
        <v>38</v>
      </c>
      <c r="T4260" t="s">
        <v>28</v>
      </c>
      <c r="Y4260" t="s">
        <v>30</v>
      </c>
    </row>
    <row r="4261" spans="1:25" x14ac:dyDescent="0.45">
      <c r="A4261" t="s">
        <v>335</v>
      </c>
      <c r="B4261" t="s">
        <v>386</v>
      </c>
      <c r="C4261">
        <v>2499</v>
      </c>
      <c r="D4261" t="s">
        <v>351</v>
      </c>
      <c r="E4261" t="s">
        <v>305</v>
      </c>
      <c r="F4261">
        <v>2020</v>
      </c>
      <c r="G4261">
        <v>251</v>
      </c>
      <c r="H4261">
        <v>216.1</v>
      </c>
      <c r="I4261">
        <v>3673.7</v>
      </c>
      <c r="O4261">
        <v>9.548</v>
      </c>
      <c r="P4261">
        <v>0.33500000000000002</v>
      </c>
      <c r="Q4261">
        <v>57004.4</v>
      </c>
      <c r="R4261" t="s">
        <v>333</v>
      </c>
      <c r="S4261" t="s">
        <v>38</v>
      </c>
      <c r="T4261" t="s">
        <v>28</v>
      </c>
      <c r="Y4261" t="s">
        <v>30</v>
      </c>
    </row>
    <row r="4262" spans="1:25" x14ac:dyDescent="0.45">
      <c r="A4262" t="s">
        <v>335</v>
      </c>
      <c r="B4262" t="s">
        <v>386</v>
      </c>
      <c r="C4262">
        <v>2499</v>
      </c>
      <c r="D4262" t="s">
        <v>351</v>
      </c>
      <c r="E4262" t="s">
        <v>305</v>
      </c>
      <c r="F4262">
        <v>2021</v>
      </c>
      <c r="G4262">
        <v>132</v>
      </c>
      <c r="H4262">
        <v>110.7</v>
      </c>
      <c r="I4262">
        <v>1831.2</v>
      </c>
      <c r="M4262">
        <v>1807.4</v>
      </c>
      <c r="N4262">
        <v>5.91E-2</v>
      </c>
      <c r="O4262">
        <v>5.5209999999999999</v>
      </c>
      <c r="P4262">
        <v>0.35980000000000001</v>
      </c>
      <c r="Q4262">
        <v>30671.9</v>
      </c>
      <c r="R4262" t="s">
        <v>333</v>
      </c>
      <c r="S4262" t="s">
        <v>38</v>
      </c>
      <c r="T4262" t="s">
        <v>28</v>
      </c>
      <c r="Y4262" t="s">
        <v>70</v>
      </c>
    </row>
    <row r="4263" spans="1:25" x14ac:dyDescent="0.45">
      <c r="A4263" t="s">
        <v>335</v>
      </c>
      <c r="B4263" t="s">
        <v>386</v>
      </c>
      <c r="C4263">
        <v>2499</v>
      </c>
      <c r="D4263" t="s">
        <v>351</v>
      </c>
      <c r="E4263" t="s">
        <v>305</v>
      </c>
      <c r="F4263">
        <v>2022</v>
      </c>
      <c r="G4263">
        <v>216</v>
      </c>
      <c r="H4263">
        <v>184.7</v>
      </c>
      <c r="I4263">
        <v>3034.5</v>
      </c>
      <c r="M4263">
        <v>3237</v>
      </c>
      <c r="N4263">
        <v>5.8999999999999997E-2</v>
      </c>
      <c r="O4263">
        <v>9.8819999999999997</v>
      </c>
      <c r="P4263">
        <v>0.36080000000000001</v>
      </c>
      <c r="Q4263">
        <v>54843.8</v>
      </c>
      <c r="R4263" t="s">
        <v>333</v>
      </c>
      <c r="S4263" t="s">
        <v>38</v>
      </c>
      <c r="T4263" t="s">
        <v>28</v>
      </c>
      <c r="Y4263" t="s">
        <v>70</v>
      </c>
    </row>
    <row r="4264" spans="1:25" x14ac:dyDescent="0.45">
      <c r="A4264" t="s">
        <v>335</v>
      </c>
      <c r="B4264" t="s">
        <v>386</v>
      </c>
      <c r="C4264">
        <v>2499</v>
      </c>
      <c r="D4264" t="s">
        <v>351</v>
      </c>
      <c r="E4264" t="s">
        <v>305</v>
      </c>
      <c r="F4264">
        <v>2023</v>
      </c>
      <c r="G4264">
        <v>125</v>
      </c>
      <c r="H4264">
        <v>105.2</v>
      </c>
      <c r="I4264">
        <v>1744.7</v>
      </c>
      <c r="M4264">
        <v>1770.5</v>
      </c>
      <c r="N4264">
        <v>5.9200000000000003E-2</v>
      </c>
      <c r="O4264">
        <v>5.399</v>
      </c>
      <c r="P4264">
        <v>0.36120000000000002</v>
      </c>
      <c r="Q4264">
        <v>29988.799999999999</v>
      </c>
      <c r="R4264" t="s">
        <v>333</v>
      </c>
      <c r="S4264" t="s">
        <v>38</v>
      </c>
      <c r="T4264" t="s">
        <v>28</v>
      </c>
      <c r="Y4264" t="s">
        <v>70</v>
      </c>
    </row>
    <row r="4265" spans="1:25" x14ac:dyDescent="0.45">
      <c r="A4265" t="s">
        <v>335</v>
      </c>
      <c r="B4265" t="s">
        <v>386</v>
      </c>
      <c r="C4265">
        <v>2499</v>
      </c>
      <c r="D4265" t="s">
        <v>351</v>
      </c>
      <c r="E4265" t="s">
        <v>305</v>
      </c>
      <c r="F4265">
        <v>2024</v>
      </c>
      <c r="G4265">
        <v>73</v>
      </c>
      <c r="H4265">
        <v>61.3</v>
      </c>
      <c r="I4265">
        <v>1022.7</v>
      </c>
      <c r="M4265">
        <v>1012.8</v>
      </c>
      <c r="N4265">
        <v>5.9200000000000003E-2</v>
      </c>
      <c r="O4265">
        <v>3.0840000000000001</v>
      </c>
      <c r="P4265">
        <v>0.36</v>
      </c>
      <c r="Q4265">
        <v>17128.400000000001</v>
      </c>
      <c r="R4265" t="s">
        <v>333</v>
      </c>
      <c r="S4265" t="s">
        <v>38</v>
      </c>
      <c r="T4265" t="s">
        <v>28</v>
      </c>
      <c r="Y4265" t="s">
        <v>70</v>
      </c>
    </row>
    <row r="4266" spans="1:25" x14ac:dyDescent="0.45">
      <c r="A4266" t="s">
        <v>335</v>
      </c>
      <c r="B4266" t="s">
        <v>386</v>
      </c>
      <c r="C4266">
        <v>2499</v>
      </c>
      <c r="D4266" t="s">
        <v>352</v>
      </c>
      <c r="E4266" t="s">
        <v>305</v>
      </c>
      <c r="F4266">
        <v>2009</v>
      </c>
      <c r="G4266">
        <v>79</v>
      </c>
      <c r="H4266">
        <v>79</v>
      </c>
      <c r="I4266">
        <v>1343</v>
      </c>
      <c r="O4266">
        <v>3.6190000000000002</v>
      </c>
      <c r="P4266">
        <v>0.40039999999999998</v>
      </c>
      <c r="Q4266">
        <v>18146.8</v>
      </c>
      <c r="R4266" t="s">
        <v>333</v>
      </c>
      <c r="S4266" t="s">
        <v>27</v>
      </c>
      <c r="T4266" t="s">
        <v>28</v>
      </c>
      <c r="Y4266" t="s">
        <v>29</v>
      </c>
    </row>
    <row r="4267" spans="1:25" x14ac:dyDescent="0.45">
      <c r="A4267" t="s">
        <v>335</v>
      </c>
      <c r="B4267" t="s">
        <v>386</v>
      </c>
      <c r="C4267">
        <v>2499</v>
      </c>
      <c r="D4267" t="s">
        <v>352</v>
      </c>
      <c r="E4267" t="s">
        <v>305</v>
      </c>
      <c r="F4267">
        <v>2010</v>
      </c>
      <c r="G4267">
        <v>420</v>
      </c>
      <c r="H4267">
        <v>420</v>
      </c>
      <c r="I4267">
        <v>7140</v>
      </c>
      <c r="O4267">
        <v>20.905000000000001</v>
      </c>
      <c r="P4267">
        <v>0.38550000000000001</v>
      </c>
      <c r="Q4267">
        <v>108417.4</v>
      </c>
      <c r="R4267" t="s">
        <v>333</v>
      </c>
      <c r="S4267" t="s">
        <v>27</v>
      </c>
      <c r="T4267" t="s">
        <v>28</v>
      </c>
      <c r="Y4267" t="s">
        <v>29</v>
      </c>
    </row>
    <row r="4268" spans="1:25" x14ac:dyDescent="0.45">
      <c r="A4268" t="s">
        <v>335</v>
      </c>
      <c r="B4268" t="s">
        <v>386</v>
      </c>
      <c r="C4268">
        <v>2499</v>
      </c>
      <c r="D4268" t="s">
        <v>352</v>
      </c>
      <c r="E4268" t="s">
        <v>305</v>
      </c>
      <c r="F4268">
        <v>2011</v>
      </c>
      <c r="G4268">
        <v>288</v>
      </c>
      <c r="H4268">
        <v>288</v>
      </c>
      <c r="I4268">
        <v>4896</v>
      </c>
      <c r="O4268">
        <v>13.653</v>
      </c>
      <c r="P4268">
        <v>0.38879999999999998</v>
      </c>
      <c r="Q4268">
        <v>70272</v>
      </c>
      <c r="R4268" t="s">
        <v>333</v>
      </c>
      <c r="S4268" t="s">
        <v>27</v>
      </c>
      <c r="T4268" t="s">
        <v>28</v>
      </c>
      <c r="Y4268" t="s">
        <v>29</v>
      </c>
    </row>
    <row r="4269" spans="1:25" x14ac:dyDescent="0.45">
      <c r="A4269" t="s">
        <v>335</v>
      </c>
      <c r="B4269" t="s">
        <v>386</v>
      </c>
      <c r="C4269">
        <v>2499</v>
      </c>
      <c r="D4269" t="s">
        <v>352</v>
      </c>
      <c r="E4269" t="s">
        <v>305</v>
      </c>
      <c r="F4269">
        <v>2012</v>
      </c>
      <c r="G4269">
        <v>355</v>
      </c>
      <c r="H4269">
        <v>355</v>
      </c>
      <c r="I4269">
        <v>6035</v>
      </c>
      <c r="O4269">
        <v>19.167999999999999</v>
      </c>
      <c r="P4269">
        <v>0.44700000000000001</v>
      </c>
      <c r="Q4269">
        <v>85728</v>
      </c>
      <c r="R4269" t="s">
        <v>333</v>
      </c>
      <c r="S4269" t="s">
        <v>37</v>
      </c>
      <c r="T4269" t="s">
        <v>28</v>
      </c>
      <c r="Y4269" t="s">
        <v>29</v>
      </c>
    </row>
    <row r="4270" spans="1:25" x14ac:dyDescent="0.45">
      <c r="A4270" t="s">
        <v>335</v>
      </c>
      <c r="B4270" t="s">
        <v>386</v>
      </c>
      <c r="C4270">
        <v>2499</v>
      </c>
      <c r="D4270" t="s">
        <v>352</v>
      </c>
      <c r="E4270" t="s">
        <v>305</v>
      </c>
      <c r="F4270">
        <v>2013</v>
      </c>
      <c r="G4270">
        <v>296</v>
      </c>
      <c r="H4270">
        <v>296</v>
      </c>
      <c r="I4270">
        <v>5032</v>
      </c>
      <c r="O4270">
        <v>16.192</v>
      </c>
      <c r="P4270">
        <v>0.44700000000000001</v>
      </c>
      <c r="Q4270">
        <v>72470</v>
      </c>
      <c r="R4270" t="s">
        <v>333</v>
      </c>
      <c r="S4270" t="s">
        <v>38</v>
      </c>
      <c r="T4270" t="s">
        <v>28</v>
      </c>
      <c r="Y4270" t="s">
        <v>29</v>
      </c>
    </row>
    <row r="4271" spans="1:25" x14ac:dyDescent="0.45">
      <c r="A4271" t="s">
        <v>335</v>
      </c>
      <c r="B4271" t="s">
        <v>386</v>
      </c>
      <c r="C4271">
        <v>2499</v>
      </c>
      <c r="D4271" t="s">
        <v>352</v>
      </c>
      <c r="E4271" t="s">
        <v>305</v>
      </c>
      <c r="F4271">
        <v>2014</v>
      </c>
      <c r="G4271">
        <v>54</v>
      </c>
      <c r="H4271">
        <v>40.9</v>
      </c>
      <c r="I4271">
        <v>695.3</v>
      </c>
      <c r="O4271">
        <v>2.4089999999999998</v>
      </c>
      <c r="P4271">
        <v>0.44700000000000001</v>
      </c>
      <c r="Q4271">
        <v>10773.4</v>
      </c>
      <c r="R4271" t="s">
        <v>333</v>
      </c>
      <c r="S4271" t="s">
        <v>38</v>
      </c>
      <c r="T4271" t="s">
        <v>28</v>
      </c>
      <c r="Y4271" t="s">
        <v>29</v>
      </c>
    </row>
    <row r="4272" spans="1:25" x14ac:dyDescent="0.45">
      <c r="A4272" t="s">
        <v>335</v>
      </c>
      <c r="B4272" t="s">
        <v>386</v>
      </c>
      <c r="C4272">
        <v>2499</v>
      </c>
      <c r="D4272" t="s">
        <v>352</v>
      </c>
      <c r="E4272" t="s">
        <v>305</v>
      </c>
      <c r="F4272">
        <v>2015</v>
      </c>
      <c r="G4272">
        <v>263</v>
      </c>
      <c r="H4272">
        <v>219.9</v>
      </c>
      <c r="I4272">
        <v>3738.3</v>
      </c>
      <c r="O4272">
        <v>13.289</v>
      </c>
      <c r="P4272">
        <v>0.44979999999999998</v>
      </c>
      <c r="Q4272">
        <v>59121.7</v>
      </c>
      <c r="R4272" t="s">
        <v>333</v>
      </c>
      <c r="S4272" t="s">
        <v>38</v>
      </c>
      <c r="T4272" t="s">
        <v>28</v>
      </c>
      <c r="Y4272" t="s">
        <v>30</v>
      </c>
    </row>
    <row r="4273" spans="1:25" x14ac:dyDescent="0.45">
      <c r="A4273" t="s">
        <v>335</v>
      </c>
      <c r="B4273" t="s">
        <v>386</v>
      </c>
      <c r="C4273">
        <v>2499</v>
      </c>
      <c r="D4273" t="s">
        <v>352</v>
      </c>
      <c r="E4273" t="s">
        <v>305</v>
      </c>
      <c r="F4273">
        <v>2016</v>
      </c>
      <c r="G4273">
        <v>353</v>
      </c>
      <c r="H4273">
        <v>306.7</v>
      </c>
      <c r="I4273">
        <v>5213.8999999999996</v>
      </c>
      <c r="O4273">
        <v>13.885</v>
      </c>
      <c r="P4273">
        <v>0.33500000000000002</v>
      </c>
      <c r="Q4273">
        <v>82886</v>
      </c>
      <c r="R4273" t="s">
        <v>333</v>
      </c>
      <c r="S4273" t="s">
        <v>38</v>
      </c>
      <c r="T4273" t="s">
        <v>28</v>
      </c>
      <c r="Y4273" t="s">
        <v>30</v>
      </c>
    </row>
    <row r="4274" spans="1:25" x14ac:dyDescent="0.45">
      <c r="A4274" t="s">
        <v>335</v>
      </c>
      <c r="B4274" t="s">
        <v>386</v>
      </c>
      <c r="C4274">
        <v>2499</v>
      </c>
      <c r="D4274" t="s">
        <v>352</v>
      </c>
      <c r="E4274" t="s">
        <v>305</v>
      </c>
      <c r="F4274">
        <v>2017</v>
      </c>
      <c r="G4274">
        <v>124</v>
      </c>
      <c r="H4274">
        <v>104.7</v>
      </c>
      <c r="I4274">
        <v>1779.9</v>
      </c>
      <c r="O4274">
        <v>4.6529999999999996</v>
      </c>
      <c r="P4274">
        <v>0.33500000000000002</v>
      </c>
      <c r="Q4274">
        <v>27791.7</v>
      </c>
      <c r="R4274" t="s">
        <v>333</v>
      </c>
      <c r="S4274" t="s">
        <v>38</v>
      </c>
      <c r="T4274" t="s">
        <v>28</v>
      </c>
      <c r="Y4274" t="s">
        <v>30</v>
      </c>
    </row>
    <row r="4275" spans="1:25" x14ac:dyDescent="0.45">
      <c r="A4275" t="s">
        <v>335</v>
      </c>
      <c r="B4275" t="s">
        <v>386</v>
      </c>
      <c r="C4275">
        <v>2499</v>
      </c>
      <c r="D4275" t="s">
        <v>352</v>
      </c>
      <c r="E4275" t="s">
        <v>305</v>
      </c>
      <c r="F4275">
        <v>2018</v>
      </c>
      <c r="G4275">
        <v>311</v>
      </c>
      <c r="H4275">
        <v>282.2</v>
      </c>
      <c r="I4275">
        <v>4797.3999999999996</v>
      </c>
      <c r="O4275">
        <v>12.646000000000001</v>
      </c>
      <c r="P4275">
        <v>0.33510000000000001</v>
      </c>
      <c r="Q4275">
        <v>75531.3</v>
      </c>
      <c r="R4275" t="s">
        <v>333</v>
      </c>
      <c r="S4275" t="s">
        <v>38</v>
      </c>
      <c r="T4275" t="s">
        <v>28</v>
      </c>
      <c r="Y4275" t="s">
        <v>30</v>
      </c>
    </row>
    <row r="4276" spans="1:25" x14ac:dyDescent="0.45">
      <c r="A4276" t="s">
        <v>335</v>
      </c>
      <c r="B4276" t="s">
        <v>386</v>
      </c>
      <c r="C4276">
        <v>2499</v>
      </c>
      <c r="D4276" t="s">
        <v>352</v>
      </c>
      <c r="E4276" t="s">
        <v>305</v>
      </c>
      <c r="F4276">
        <v>2019</v>
      </c>
      <c r="G4276">
        <v>125</v>
      </c>
      <c r="H4276">
        <v>95.7</v>
      </c>
      <c r="I4276">
        <v>1626.9</v>
      </c>
      <c r="O4276">
        <v>4.2930000000000001</v>
      </c>
      <c r="P4276">
        <v>0.33510000000000001</v>
      </c>
      <c r="Q4276">
        <v>25633.7</v>
      </c>
      <c r="R4276" t="s">
        <v>333</v>
      </c>
      <c r="S4276" t="s">
        <v>38</v>
      </c>
      <c r="T4276" t="s">
        <v>28</v>
      </c>
      <c r="Y4276" t="s">
        <v>30</v>
      </c>
    </row>
    <row r="4277" spans="1:25" x14ac:dyDescent="0.45">
      <c r="A4277" t="s">
        <v>335</v>
      </c>
      <c r="B4277" t="s">
        <v>386</v>
      </c>
      <c r="C4277">
        <v>2499</v>
      </c>
      <c r="D4277" t="s">
        <v>352</v>
      </c>
      <c r="E4277" t="s">
        <v>305</v>
      </c>
      <c r="F4277">
        <v>2020</v>
      </c>
      <c r="G4277">
        <v>169</v>
      </c>
      <c r="H4277">
        <v>139.30000000000001</v>
      </c>
      <c r="I4277">
        <v>2368.1</v>
      </c>
      <c r="O4277">
        <v>6.1580000000000004</v>
      </c>
      <c r="P4277">
        <v>0.33489999999999998</v>
      </c>
      <c r="Q4277">
        <v>36763.9</v>
      </c>
      <c r="R4277" t="s">
        <v>333</v>
      </c>
      <c r="S4277" t="s">
        <v>38</v>
      </c>
      <c r="T4277" t="s">
        <v>28</v>
      </c>
      <c r="Y4277" t="s">
        <v>30</v>
      </c>
    </row>
    <row r="4278" spans="1:25" x14ac:dyDescent="0.45">
      <c r="A4278" t="s">
        <v>335</v>
      </c>
      <c r="B4278" t="s">
        <v>386</v>
      </c>
      <c r="C4278">
        <v>2499</v>
      </c>
      <c r="D4278" t="s">
        <v>352</v>
      </c>
      <c r="E4278" t="s">
        <v>305</v>
      </c>
      <c r="F4278">
        <v>2021</v>
      </c>
      <c r="G4278">
        <v>129</v>
      </c>
      <c r="H4278">
        <v>107.2</v>
      </c>
      <c r="I4278">
        <v>1570.1</v>
      </c>
      <c r="M4278">
        <v>1554.3</v>
      </c>
      <c r="N4278">
        <v>5.91E-2</v>
      </c>
      <c r="O4278">
        <v>4.7510000000000003</v>
      </c>
      <c r="P4278">
        <v>0.36</v>
      </c>
      <c r="Q4278">
        <v>26391.200000000001</v>
      </c>
      <c r="R4278" t="s">
        <v>333</v>
      </c>
      <c r="S4278" t="s">
        <v>38</v>
      </c>
      <c r="T4278" t="s">
        <v>28</v>
      </c>
      <c r="Y4278" t="s">
        <v>70</v>
      </c>
    </row>
    <row r="4279" spans="1:25" x14ac:dyDescent="0.45">
      <c r="A4279" t="s">
        <v>335</v>
      </c>
      <c r="B4279" t="s">
        <v>386</v>
      </c>
      <c r="C4279">
        <v>2499</v>
      </c>
      <c r="D4279" t="s">
        <v>352</v>
      </c>
      <c r="E4279" t="s">
        <v>305</v>
      </c>
      <c r="F4279">
        <v>2022</v>
      </c>
      <c r="G4279">
        <v>156</v>
      </c>
      <c r="H4279">
        <v>127</v>
      </c>
      <c r="I4279">
        <v>1931</v>
      </c>
      <c r="M4279">
        <v>2152.1999999999998</v>
      </c>
      <c r="N4279">
        <v>6.0100000000000001E-2</v>
      </c>
      <c r="O4279">
        <v>6.6020000000000003</v>
      </c>
      <c r="P4279">
        <v>0.36859999999999998</v>
      </c>
      <c r="Q4279">
        <v>35612.1</v>
      </c>
      <c r="R4279" t="s">
        <v>333</v>
      </c>
      <c r="S4279" t="s">
        <v>38</v>
      </c>
      <c r="T4279" t="s">
        <v>28</v>
      </c>
      <c r="Y4279" t="s">
        <v>70</v>
      </c>
    </row>
    <row r="4280" spans="1:25" x14ac:dyDescent="0.45">
      <c r="A4280" t="s">
        <v>335</v>
      </c>
      <c r="B4280" t="s">
        <v>386</v>
      </c>
      <c r="C4280">
        <v>2499</v>
      </c>
      <c r="D4280" t="s">
        <v>352</v>
      </c>
      <c r="E4280" t="s">
        <v>305</v>
      </c>
      <c r="F4280">
        <v>2023</v>
      </c>
      <c r="G4280">
        <v>80</v>
      </c>
      <c r="H4280">
        <v>67.7</v>
      </c>
      <c r="I4280">
        <v>988.7</v>
      </c>
      <c r="M4280">
        <v>1001.5</v>
      </c>
      <c r="N4280">
        <v>5.9299999999999999E-2</v>
      </c>
      <c r="O4280">
        <v>3.0539999999999998</v>
      </c>
      <c r="P4280">
        <v>0.36209999999999998</v>
      </c>
      <c r="Q4280">
        <v>16957.5</v>
      </c>
      <c r="R4280" t="s">
        <v>333</v>
      </c>
      <c r="S4280" t="s">
        <v>38</v>
      </c>
      <c r="T4280" t="s">
        <v>28</v>
      </c>
      <c r="Y4280" t="s">
        <v>70</v>
      </c>
    </row>
    <row r="4281" spans="1:25" x14ac:dyDescent="0.45">
      <c r="A4281" t="s">
        <v>335</v>
      </c>
      <c r="B4281" t="s">
        <v>386</v>
      </c>
      <c r="C4281">
        <v>2499</v>
      </c>
      <c r="D4281" t="s">
        <v>352</v>
      </c>
      <c r="E4281" t="s">
        <v>305</v>
      </c>
      <c r="F4281">
        <v>2024</v>
      </c>
      <c r="G4281">
        <v>39</v>
      </c>
      <c r="H4281">
        <v>28.2</v>
      </c>
      <c r="I4281">
        <v>436.2</v>
      </c>
      <c r="M4281">
        <v>428.9</v>
      </c>
      <c r="N4281">
        <v>5.9200000000000003E-2</v>
      </c>
      <c r="O4281">
        <v>1.3089999999999999</v>
      </c>
      <c r="P4281">
        <v>0.3599</v>
      </c>
      <c r="Q4281">
        <v>7267.7</v>
      </c>
      <c r="R4281" t="s">
        <v>333</v>
      </c>
      <c r="S4281" t="s">
        <v>38</v>
      </c>
      <c r="T4281" t="s">
        <v>28</v>
      </c>
      <c r="Y4281" t="s">
        <v>70</v>
      </c>
    </row>
    <row r="4282" spans="1:25" x14ac:dyDescent="0.45">
      <c r="A4282" t="s">
        <v>335</v>
      </c>
      <c r="B4282" t="s">
        <v>386</v>
      </c>
      <c r="C4282">
        <v>2499</v>
      </c>
      <c r="D4282" t="s">
        <v>353</v>
      </c>
      <c r="E4282" t="s">
        <v>305</v>
      </c>
      <c r="F4282">
        <v>2009</v>
      </c>
      <c r="G4282">
        <v>207</v>
      </c>
      <c r="H4282">
        <v>207</v>
      </c>
      <c r="I4282">
        <v>3519</v>
      </c>
      <c r="O4282">
        <v>9.7769999999999992</v>
      </c>
      <c r="P4282">
        <v>0.4118</v>
      </c>
      <c r="Q4282">
        <v>47610.9</v>
      </c>
      <c r="R4282" t="s">
        <v>333</v>
      </c>
      <c r="S4282" t="s">
        <v>27</v>
      </c>
      <c r="T4282" t="s">
        <v>28</v>
      </c>
      <c r="Y4282" t="s">
        <v>29</v>
      </c>
    </row>
    <row r="4283" spans="1:25" x14ac:dyDescent="0.45">
      <c r="A4283" t="s">
        <v>335</v>
      </c>
      <c r="B4283" t="s">
        <v>386</v>
      </c>
      <c r="C4283">
        <v>2499</v>
      </c>
      <c r="D4283" t="s">
        <v>353</v>
      </c>
      <c r="E4283" t="s">
        <v>305</v>
      </c>
      <c r="F4283">
        <v>2010</v>
      </c>
      <c r="G4283">
        <v>533</v>
      </c>
      <c r="H4283">
        <v>533</v>
      </c>
      <c r="I4283">
        <v>9061</v>
      </c>
      <c r="O4283">
        <v>26.896999999999998</v>
      </c>
      <c r="P4283">
        <v>0.3901</v>
      </c>
      <c r="Q4283">
        <v>137784.4</v>
      </c>
      <c r="R4283" t="s">
        <v>333</v>
      </c>
      <c r="S4283" t="s">
        <v>27</v>
      </c>
      <c r="T4283" t="s">
        <v>28</v>
      </c>
      <c r="Y4283" t="s">
        <v>29</v>
      </c>
    </row>
    <row r="4284" spans="1:25" x14ac:dyDescent="0.45">
      <c r="A4284" t="s">
        <v>335</v>
      </c>
      <c r="B4284" t="s">
        <v>386</v>
      </c>
      <c r="C4284">
        <v>2499</v>
      </c>
      <c r="D4284" t="s">
        <v>353</v>
      </c>
      <c r="E4284" t="s">
        <v>305</v>
      </c>
      <c r="F4284">
        <v>2011</v>
      </c>
      <c r="G4284">
        <v>350</v>
      </c>
      <c r="H4284">
        <v>350</v>
      </c>
      <c r="I4284">
        <v>5950</v>
      </c>
      <c r="O4284">
        <v>16.28</v>
      </c>
      <c r="P4284">
        <v>0.3831</v>
      </c>
      <c r="Q4284">
        <v>84996.800000000003</v>
      </c>
      <c r="R4284" t="s">
        <v>333</v>
      </c>
      <c r="S4284" t="s">
        <v>27</v>
      </c>
      <c r="T4284" t="s">
        <v>28</v>
      </c>
      <c r="Y4284" t="s">
        <v>29</v>
      </c>
    </row>
    <row r="4285" spans="1:25" x14ac:dyDescent="0.45">
      <c r="A4285" t="s">
        <v>335</v>
      </c>
      <c r="B4285" t="s">
        <v>386</v>
      </c>
      <c r="C4285">
        <v>2499</v>
      </c>
      <c r="D4285" t="s">
        <v>353</v>
      </c>
      <c r="E4285" t="s">
        <v>305</v>
      </c>
      <c r="F4285">
        <v>2012</v>
      </c>
      <c r="G4285">
        <v>362</v>
      </c>
      <c r="H4285">
        <v>362</v>
      </c>
      <c r="I4285">
        <v>6154</v>
      </c>
      <c r="O4285">
        <v>19.555</v>
      </c>
      <c r="P4285">
        <v>0.44700000000000001</v>
      </c>
      <c r="Q4285">
        <v>87462.6</v>
      </c>
      <c r="R4285" t="s">
        <v>333</v>
      </c>
      <c r="S4285" t="s">
        <v>37</v>
      </c>
      <c r="T4285" t="s">
        <v>28</v>
      </c>
      <c r="Y4285" t="s">
        <v>29</v>
      </c>
    </row>
    <row r="4286" spans="1:25" x14ac:dyDescent="0.45">
      <c r="A4286" t="s">
        <v>335</v>
      </c>
      <c r="B4286" t="s">
        <v>386</v>
      </c>
      <c r="C4286">
        <v>2499</v>
      </c>
      <c r="D4286" t="s">
        <v>353</v>
      </c>
      <c r="E4286" t="s">
        <v>305</v>
      </c>
      <c r="F4286">
        <v>2013</v>
      </c>
      <c r="G4286">
        <v>438</v>
      </c>
      <c r="H4286">
        <v>438</v>
      </c>
      <c r="I4286">
        <v>7446</v>
      </c>
      <c r="O4286">
        <v>23.992000000000001</v>
      </c>
      <c r="P4286">
        <v>0.44700000000000001</v>
      </c>
      <c r="Q4286">
        <v>107382</v>
      </c>
      <c r="R4286" t="s">
        <v>333</v>
      </c>
      <c r="S4286" t="s">
        <v>38</v>
      </c>
      <c r="T4286" t="s">
        <v>28</v>
      </c>
      <c r="Y4286" t="s">
        <v>29</v>
      </c>
    </row>
    <row r="4287" spans="1:25" x14ac:dyDescent="0.45">
      <c r="A4287" t="s">
        <v>335</v>
      </c>
      <c r="B4287" t="s">
        <v>386</v>
      </c>
      <c r="C4287">
        <v>2499</v>
      </c>
      <c r="D4287" t="s">
        <v>353</v>
      </c>
      <c r="E4287" t="s">
        <v>305</v>
      </c>
      <c r="F4287">
        <v>2014</v>
      </c>
      <c r="G4287">
        <v>65</v>
      </c>
      <c r="H4287">
        <v>49.5</v>
      </c>
      <c r="I4287">
        <v>841.5</v>
      </c>
      <c r="O4287">
        <v>2.871</v>
      </c>
      <c r="P4287">
        <v>0.4471</v>
      </c>
      <c r="Q4287">
        <v>12842.6</v>
      </c>
      <c r="R4287" t="s">
        <v>333</v>
      </c>
      <c r="S4287" t="s">
        <v>38</v>
      </c>
      <c r="T4287" t="s">
        <v>28</v>
      </c>
      <c r="Y4287" t="s">
        <v>29</v>
      </c>
    </row>
    <row r="4288" spans="1:25" x14ac:dyDescent="0.45">
      <c r="A4288" t="s">
        <v>335</v>
      </c>
      <c r="B4288" t="s">
        <v>386</v>
      </c>
      <c r="C4288">
        <v>2499</v>
      </c>
      <c r="D4288" t="s">
        <v>353</v>
      </c>
      <c r="E4288" t="s">
        <v>305</v>
      </c>
      <c r="F4288">
        <v>2015</v>
      </c>
      <c r="G4288">
        <v>344</v>
      </c>
      <c r="H4288">
        <v>287.89999999999998</v>
      </c>
      <c r="I4288">
        <v>4894.3</v>
      </c>
      <c r="O4288">
        <v>17.317</v>
      </c>
      <c r="P4288">
        <v>0.44700000000000001</v>
      </c>
      <c r="Q4288">
        <v>77491.7</v>
      </c>
      <c r="R4288" t="s">
        <v>333</v>
      </c>
      <c r="S4288" t="s">
        <v>38</v>
      </c>
      <c r="T4288" t="s">
        <v>28</v>
      </c>
      <c r="Y4288" t="s">
        <v>30</v>
      </c>
    </row>
    <row r="4289" spans="1:25" x14ac:dyDescent="0.45">
      <c r="A4289" t="s">
        <v>335</v>
      </c>
      <c r="B4289" t="s">
        <v>386</v>
      </c>
      <c r="C4289">
        <v>2499</v>
      </c>
      <c r="D4289" t="s">
        <v>353</v>
      </c>
      <c r="E4289" t="s">
        <v>305</v>
      </c>
      <c r="F4289">
        <v>2016</v>
      </c>
      <c r="G4289">
        <v>252</v>
      </c>
      <c r="H4289">
        <v>212.9</v>
      </c>
      <c r="I4289">
        <v>3619.3</v>
      </c>
      <c r="O4289">
        <v>9.6389999999999993</v>
      </c>
      <c r="P4289">
        <v>0.33500000000000002</v>
      </c>
      <c r="Q4289">
        <v>57538.1</v>
      </c>
      <c r="R4289" t="s">
        <v>333</v>
      </c>
      <c r="S4289" t="s">
        <v>38</v>
      </c>
      <c r="T4289" t="s">
        <v>28</v>
      </c>
      <c r="Y4289" t="s">
        <v>30</v>
      </c>
    </row>
    <row r="4290" spans="1:25" x14ac:dyDescent="0.45">
      <c r="A4290" t="s">
        <v>335</v>
      </c>
      <c r="B4290" t="s">
        <v>386</v>
      </c>
      <c r="C4290">
        <v>2499</v>
      </c>
      <c r="D4290" t="s">
        <v>353</v>
      </c>
      <c r="E4290" t="s">
        <v>305</v>
      </c>
      <c r="F4290">
        <v>2017</v>
      </c>
      <c r="G4290">
        <v>117</v>
      </c>
      <c r="H4290">
        <v>97.5</v>
      </c>
      <c r="I4290">
        <v>1657.5</v>
      </c>
      <c r="O4290">
        <v>4.3369999999999997</v>
      </c>
      <c r="P4290">
        <v>0.33500000000000002</v>
      </c>
      <c r="Q4290">
        <v>25905.4</v>
      </c>
      <c r="R4290" t="s">
        <v>333</v>
      </c>
      <c r="S4290" t="s">
        <v>38</v>
      </c>
      <c r="T4290" t="s">
        <v>28</v>
      </c>
      <c r="Y4290" t="s">
        <v>30</v>
      </c>
    </row>
    <row r="4291" spans="1:25" x14ac:dyDescent="0.45">
      <c r="A4291" t="s">
        <v>335</v>
      </c>
      <c r="B4291" t="s">
        <v>386</v>
      </c>
      <c r="C4291">
        <v>2499</v>
      </c>
      <c r="D4291" t="s">
        <v>353</v>
      </c>
      <c r="E4291" t="s">
        <v>305</v>
      </c>
      <c r="F4291">
        <v>2018</v>
      </c>
      <c r="G4291">
        <v>185</v>
      </c>
      <c r="H4291">
        <v>161.4</v>
      </c>
      <c r="I4291">
        <v>2743.8</v>
      </c>
      <c r="O4291">
        <v>7.2320000000000002</v>
      </c>
      <c r="P4291">
        <v>0.33510000000000001</v>
      </c>
      <c r="Q4291">
        <v>43190.8</v>
      </c>
      <c r="R4291" t="s">
        <v>333</v>
      </c>
      <c r="S4291" t="s">
        <v>38</v>
      </c>
      <c r="T4291" t="s">
        <v>28</v>
      </c>
      <c r="Y4291" t="s">
        <v>30</v>
      </c>
    </row>
    <row r="4292" spans="1:25" x14ac:dyDescent="0.45">
      <c r="A4292" t="s">
        <v>335</v>
      </c>
      <c r="B4292" t="s">
        <v>386</v>
      </c>
      <c r="C4292">
        <v>2499</v>
      </c>
      <c r="D4292" t="s">
        <v>353</v>
      </c>
      <c r="E4292" t="s">
        <v>305</v>
      </c>
      <c r="F4292">
        <v>2019</v>
      </c>
      <c r="G4292">
        <v>169</v>
      </c>
      <c r="H4292">
        <v>147.9</v>
      </c>
      <c r="I4292">
        <v>2514.3000000000002</v>
      </c>
      <c r="O4292">
        <v>6.63</v>
      </c>
      <c r="P4292">
        <v>0.33500000000000002</v>
      </c>
      <c r="Q4292">
        <v>39587.199999999997</v>
      </c>
      <c r="R4292" t="s">
        <v>333</v>
      </c>
      <c r="S4292" t="s">
        <v>38</v>
      </c>
      <c r="T4292" t="s">
        <v>28</v>
      </c>
      <c r="Y4292" t="s">
        <v>30</v>
      </c>
    </row>
    <row r="4293" spans="1:25" x14ac:dyDescent="0.45">
      <c r="A4293" t="s">
        <v>335</v>
      </c>
      <c r="B4293" t="s">
        <v>386</v>
      </c>
      <c r="C4293">
        <v>2499</v>
      </c>
      <c r="D4293" t="s">
        <v>353</v>
      </c>
      <c r="E4293" t="s">
        <v>305</v>
      </c>
      <c r="F4293">
        <v>2020</v>
      </c>
      <c r="G4293">
        <v>280</v>
      </c>
      <c r="H4293">
        <v>244.1</v>
      </c>
      <c r="I4293">
        <v>4149.7</v>
      </c>
      <c r="O4293">
        <v>10.786</v>
      </c>
      <c r="P4293">
        <v>0.33500000000000002</v>
      </c>
      <c r="Q4293">
        <v>64393.3</v>
      </c>
      <c r="R4293" t="s">
        <v>333</v>
      </c>
      <c r="S4293" t="s">
        <v>38</v>
      </c>
      <c r="T4293" t="s">
        <v>28</v>
      </c>
      <c r="Y4293" t="s">
        <v>30</v>
      </c>
    </row>
    <row r="4294" spans="1:25" x14ac:dyDescent="0.45">
      <c r="A4294" t="s">
        <v>335</v>
      </c>
      <c r="B4294" t="s">
        <v>386</v>
      </c>
      <c r="C4294">
        <v>2499</v>
      </c>
      <c r="D4294" t="s">
        <v>353</v>
      </c>
      <c r="E4294" t="s">
        <v>305</v>
      </c>
      <c r="F4294">
        <v>2021</v>
      </c>
      <c r="G4294">
        <v>261</v>
      </c>
      <c r="H4294">
        <v>225.6</v>
      </c>
      <c r="I4294">
        <v>3874.7</v>
      </c>
      <c r="M4294">
        <v>3773.9</v>
      </c>
      <c r="N4294">
        <v>5.91E-2</v>
      </c>
      <c r="O4294">
        <v>11.521000000000001</v>
      </c>
      <c r="P4294">
        <v>0.3599</v>
      </c>
      <c r="Q4294">
        <v>64013.7</v>
      </c>
      <c r="R4294" t="s">
        <v>333</v>
      </c>
      <c r="S4294" t="s">
        <v>38</v>
      </c>
      <c r="T4294" t="s">
        <v>28</v>
      </c>
      <c r="Y4294" t="s">
        <v>70</v>
      </c>
    </row>
    <row r="4295" spans="1:25" x14ac:dyDescent="0.45">
      <c r="A4295" t="s">
        <v>335</v>
      </c>
      <c r="B4295" t="s">
        <v>386</v>
      </c>
      <c r="C4295">
        <v>2499</v>
      </c>
      <c r="D4295" t="s">
        <v>353</v>
      </c>
      <c r="E4295" t="s">
        <v>305</v>
      </c>
      <c r="F4295">
        <v>2022</v>
      </c>
      <c r="G4295">
        <v>242</v>
      </c>
      <c r="H4295">
        <v>203</v>
      </c>
      <c r="I4295">
        <v>3446</v>
      </c>
      <c r="M4295">
        <v>4209.3999999999996</v>
      </c>
      <c r="N4295">
        <v>6.08E-2</v>
      </c>
      <c r="O4295">
        <v>13.004</v>
      </c>
      <c r="P4295">
        <v>0.37459999999999999</v>
      </c>
      <c r="Q4295">
        <v>67819.899999999994</v>
      </c>
      <c r="R4295" t="s">
        <v>333</v>
      </c>
      <c r="S4295" t="s">
        <v>38</v>
      </c>
      <c r="T4295" t="s">
        <v>28</v>
      </c>
      <c r="Y4295" t="s">
        <v>70</v>
      </c>
    </row>
    <row r="4296" spans="1:25" x14ac:dyDescent="0.45">
      <c r="A4296" t="s">
        <v>335</v>
      </c>
      <c r="B4296" t="s">
        <v>386</v>
      </c>
      <c r="C4296">
        <v>2499</v>
      </c>
      <c r="D4296" t="s">
        <v>353</v>
      </c>
      <c r="E4296" t="s">
        <v>305</v>
      </c>
      <c r="F4296">
        <v>2023</v>
      </c>
      <c r="G4296">
        <v>182</v>
      </c>
      <c r="H4296">
        <v>149</v>
      </c>
      <c r="I4296">
        <v>2444.6999999999998</v>
      </c>
      <c r="M4296">
        <v>2496.9</v>
      </c>
      <c r="N4296">
        <v>5.8999999999999997E-2</v>
      </c>
      <c r="O4296">
        <v>7.6139999999999999</v>
      </c>
      <c r="P4296">
        <v>0.3599</v>
      </c>
      <c r="Q4296">
        <v>42296.6</v>
      </c>
      <c r="R4296" t="s">
        <v>333</v>
      </c>
      <c r="S4296" t="s">
        <v>38</v>
      </c>
      <c r="T4296" t="s">
        <v>28</v>
      </c>
      <c r="Y4296" t="s">
        <v>70</v>
      </c>
    </row>
    <row r="4297" spans="1:25" x14ac:dyDescent="0.45">
      <c r="A4297" t="s">
        <v>335</v>
      </c>
      <c r="B4297" t="s">
        <v>386</v>
      </c>
      <c r="C4297">
        <v>2499</v>
      </c>
      <c r="D4297" t="s">
        <v>353</v>
      </c>
      <c r="E4297" t="s">
        <v>305</v>
      </c>
      <c r="F4297">
        <v>2024</v>
      </c>
      <c r="G4297">
        <v>64</v>
      </c>
      <c r="H4297">
        <v>54.3</v>
      </c>
      <c r="I4297">
        <v>912.4</v>
      </c>
      <c r="M4297">
        <v>903.4</v>
      </c>
      <c r="N4297">
        <v>5.91E-2</v>
      </c>
      <c r="O4297">
        <v>2.7509999999999999</v>
      </c>
      <c r="P4297">
        <v>0.36009999999999998</v>
      </c>
      <c r="Q4297">
        <v>15278.1</v>
      </c>
      <c r="R4297" t="s">
        <v>333</v>
      </c>
      <c r="S4297" t="s">
        <v>38</v>
      </c>
      <c r="T4297" t="s">
        <v>28</v>
      </c>
      <c r="Y4297" t="s">
        <v>70</v>
      </c>
    </row>
    <row r="4298" spans="1:25" x14ac:dyDescent="0.45">
      <c r="A4298" t="s">
        <v>335</v>
      </c>
      <c r="B4298" t="s">
        <v>386</v>
      </c>
      <c r="C4298">
        <v>2499</v>
      </c>
      <c r="D4298" t="s">
        <v>354</v>
      </c>
      <c r="E4298" t="s">
        <v>305</v>
      </c>
      <c r="F4298">
        <v>2009</v>
      </c>
      <c r="G4298">
        <v>244</v>
      </c>
      <c r="H4298">
        <v>244</v>
      </c>
      <c r="I4298">
        <v>4148</v>
      </c>
      <c r="O4298">
        <v>11.01</v>
      </c>
      <c r="P4298">
        <v>0.39140000000000003</v>
      </c>
      <c r="Q4298">
        <v>56401.599999999999</v>
      </c>
      <c r="R4298" t="s">
        <v>333</v>
      </c>
      <c r="S4298" t="s">
        <v>27</v>
      </c>
      <c r="T4298" t="s">
        <v>28</v>
      </c>
      <c r="Y4298" t="s">
        <v>29</v>
      </c>
    </row>
    <row r="4299" spans="1:25" x14ac:dyDescent="0.45">
      <c r="A4299" t="s">
        <v>335</v>
      </c>
      <c r="B4299" t="s">
        <v>386</v>
      </c>
      <c r="C4299">
        <v>2499</v>
      </c>
      <c r="D4299" t="s">
        <v>354</v>
      </c>
      <c r="E4299" t="s">
        <v>305</v>
      </c>
      <c r="F4299">
        <v>2010</v>
      </c>
      <c r="G4299">
        <v>490</v>
      </c>
      <c r="H4299">
        <v>490</v>
      </c>
      <c r="I4299">
        <v>8330</v>
      </c>
      <c r="O4299">
        <v>24.585999999999999</v>
      </c>
      <c r="P4299">
        <v>0.38790000000000002</v>
      </c>
      <c r="Q4299">
        <v>126699.3</v>
      </c>
      <c r="R4299" t="s">
        <v>333</v>
      </c>
      <c r="S4299" t="s">
        <v>27</v>
      </c>
      <c r="T4299" t="s">
        <v>28</v>
      </c>
      <c r="Y4299" t="s">
        <v>29</v>
      </c>
    </row>
    <row r="4300" spans="1:25" x14ac:dyDescent="0.45">
      <c r="A4300" t="s">
        <v>335</v>
      </c>
      <c r="B4300" t="s">
        <v>386</v>
      </c>
      <c r="C4300">
        <v>2499</v>
      </c>
      <c r="D4300" t="s">
        <v>354</v>
      </c>
      <c r="E4300" t="s">
        <v>305</v>
      </c>
      <c r="F4300">
        <v>2011</v>
      </c>
      <c r="G4300">
        <v>453</v>
      </c>
      <c r="H4300">
        <v>453</v>
      </c>
      <c r="I4300">
        <v>7701</v>
      </c>
      <c r="O4300">
        <v>21.556000000000001</v>
      </c>
      <c r="P4300">
        <v>0.39090000000000003</v>
      </c>
      <c r="Q4300">
        <v>110326.8</v>
      </c>
      <c r="R4300" t="s">
        <v>333</v>
      </c>
      <c r="S4300" t="s">
        <v>27</v>
      </c>
      <c r="T4300" t="s">
        <v>28</v>
      </c>
      <c r="Y4300" t="s">
        <v>29</v>
      </c>
    </row>
    <row r="4301" spans="1:25" x14ac:dyDescent="0.45">
      <c r="A4301" t="s">
        <v>335</v>
      </c>
      <c r="B4301" t="s">
        <v>386</v>
      </c>
      <c r="C4301">
        <v>2499</v>
      </c>
      <c r="D4301" t="s">
        <v>354</v>
      </c>
      <c r="E4301" t="s">
        <v>305</v>
      </c>
      <c r="F4301">
        <v>2012</v>
      </c>
      <c r="G4301">
        <v>355</v>
      </c>
      <c r="H4301">
        <v>355</v>
      </c>
      <c r="I4301">
        <v>6035</v>
      </c>
      <c r="O4301">
        <v>19.172999999999998</v>
      </c>
      <c r="P4301">
        <v>0.44700000000000001</v>
      </c>
      <c r="Q4301">
        <v>85752.9</v>
      </c>
      <c r="R4301" t="s">
        <v>333</v>
      </c>
      <c r="S4301" t="s">
        <v>37</v>
      </c>
      <c r="T4301" t="s">
        <v>28</v>
      </c>
      <c r="Y4301" t="s">
        <v>29</v>
      </c>
    </row>
    <row r="4302" spans="1:25" x14ac:dyDescent="0.45">
      <c r="A4302" t="s">
        <v>335</v>
      </c>
      <c r="B4302" t="s">
        <v>386</v>
      </c>
      <c r="C4302">
        <v>2499</v>
      </c>
      <c r="D4302" t="s">
        <v>354</v>
      </c>
      <c r="E4302" t="s">
        <v>305</v>
      </c>
      <c r="F4302">
        <v>2013</v>
      </c>
      <c r="G4302">
        <v>459</v>
      </c>
      <c r="H4302">
        <v>459</v>
      </c>
      <c r="I4302">
        <v>7803</v>
      </c>
      <c r="O4302">
        <v>25.23</v>
      </c>
      <c r="P4302">
        <v>0.44700000000000001</v>
      </c>
      <c r="Q4302">
        <v>112926.6</v>
      </c>
      <c r="R4302" t="s">
        <v>333</v>
      </c>
      <c r="S4302" t="s">
        <v>38</v>
      </c>
      <c r="T4302" t="s">
        <v>28</v>
      </c>
      <c r="Y4302" t="s">
        <v>29</v>
      </c>
    </row>
    <row r="4303" spans="1:25" x14ac:dyDescent="0.45">
      <c r="A4303" t="s">
        <v>335</v>
      </c>
      <c r="B4303" t="s">
        <v>386</v>
      </c>
      <c r="C4303">
        <v>2499</v>
      </c>
      <c r="D4303" t="s">
        <v>354</v>
      </c>
      <c r="E4303" t="s">
        <v>305</v>
      </c>
      <c r="F4303">
        <v>2014</v>
      </c>
      <c r="G4303">
        <v>56</v>
      </c>
      <c r="H4303">
        <v>41.5</v>
      </c>
      <c r="I4303">
        <v>705.5</v>
      </c>
      <c r="O4303">
        <v>2.3660000000000001</v>
      </c>
      <c r="P4303">
        <v>0.44700000000000001</v>
      </c>
      <c r="Q4303">
        <v>10580.9</v>
      </c>
      <c r="R4303" t="s">
        <v>333</v>
      </c>
      <c r="S4303" t="s">
        <v>38</v>
      </c>
      <c r="T4303" t="s">
        <v>28</v>
      </c>
      <c r="Y4303" t="s">
        <v>29</v>
      </c>
    </row>
    <row r="4304" spans="1:25" x14ac:dyDescent="0.45">
      <c r="A4304" t="s">
        <v>335</v>
      </c>
      <c r="B4304" t="s">
        <v>386</v>
      </c>
      <c r="C4304">
        <v>2499</v>
      </c>
      <c r="D4304" t="s">
        <v>354</v>
      </c>
      <c r="E4304" t="s">
        <v>305</v>
      </c>
      <c r="F4304">
        <v>2015</v>
      </c>
      <c r="G4304">
        <v>297</v>
      </c>
      <c r="H4304">
        <v>250.8</v>
      </c>
      <c r="I4304">
        <v>4263.6000000000004</v>
      </c>
      <c r="O4304">
        <v>15.087</v>
      </c>
      <c r="P4304">
        <v>0.44700000000000001</v>
      </c>
      <c r="Q4304">
        <v>67514.600000000006</v>
      </c>
      <c r="R4304" t="s">
        <v>333</v>
      </c>
      <c r="S4304" t="s">
        <v>38</v>
      </c>
      <c r="T4304" t="s">
        <v>28</v>
      </c>
      <c r="Y4304" t="s">
        <v>30</v>
      </c>
    </row>
    <row r="4305" spans="1:25" x14ac:dyDescent="0.45">
      <c r="A4305" t="s">
        <v>335</v>
      </c>
      <c r="B4305" t="s">
        <v>386</v>
      </c>
      <c r="C4305">
        <v>2499</v>
      </c>
      <c r="D4305" t="s">
        <v>354</v>
      </c>
      <c r="E4305" t="s">
        <v>305</v>
      </c>
      <c r="F4305">
        <v>2016</v>
      </c>
      <c r="G4305">
        <v>381</v>
      </c>
      <c r="H4305">
        <v>326.7</v>
      </c>
      <c r="I4305">
        <v>5553.9</v>
      </c>
      <c r="O4305">
        <v>14.795999999999999</v>
      </c>
      <c r="P4305">
        <v>0.33500000000000002</v>
      </c>
      <c r="Q4305">
        <v>88321.3</v>
      </c>
      <c r="R4305" t="s">
        <v>333</v>
      </c>
      <c r="S4305" t="s">
        <v>38</v>
      </c>
      <c r="T4305" t="s">
        <v>28</v>
      </c>
      <c r="Y4305" t="s">
        <v>30</v>
      </c>
    </row>
    <row r="4306" spans="1:25" x14ac:dyDescent="0.45">
      <c r="A4306" t="s">
        <v>335</v>
      </c>
      <c r="B4306" t="s">
        <v>386</v>
      </c>
      <c r="C4306">
        <v>2499</v>
      </c>
      <c r="D4306" t="s">
        <v>354</v>
      </c>
      <c r="E4306" t="s">
        <v>305</v>
      </c>
      <c r="F4306">
        <v>2017</v>
      </c>
      <c r="G4306">
        <v>104</v>
      </c>
      <c r="H4306">
        <v>82.9</v>
      </c>
      <c r="I4306">
        <v>1409.3</v>
      </c>
      <c r="O4306">
        <v>3.6850000000000001</v>
      </c>
      <c r="P4306">
        <v>0.33500000000000002</v>
      </c>
      <c r="Q4306">
        <v>22009.4</v>
      </c>
      <c r="R4306" t="s">
        <v>333</v>
      </c>
      <c r="S4306" t="s">
        <v>38</v>
      </c>
      <c r="T4306" t="s">
        <v>28</v>
      </c>
      <c r="Y4306" t="s">
        <v>30</v>
      </c>
    </row>
    <row r="4307" spans="1:25" x14ac:dyDescent="0.45">
      <c r="A4307" t="s">
        <v>335</v>
      </c>
      <c r="B4307" t="s">
        <v>386</v>
      </c>
      <c r="C4307">
        <v>2499</v>
      </c>
      <c r="D4307" t="s">
        <v>354</v>
      </c>
      <c r="E4307" t="s">
        <v>305</v>
      </c>
      <c r="F4307">
        <v>2018</v>
      </c>
      <c r="G4307">
        <v>230</v>
      </c>
      <c r="H4307">
        <v>197.6</v>
      </c>
      <c r="I4307">
        <v>3359.2</v>
      </c>
      <c r="O4307">
        <v>8.8559999999999999</v>
      </c>
      <c r="P4307">
        <v>0.33510000000000001</v>
      </c>
      <c r="Q4307">
        <v>52891.4</v>
      </c>
      <c r="R4307" t="s">
        <v>333</v>
      </c>
      <c r="S4307" t="s">
        <v>38</v>
      </c>
      <c r="T4307" t="s">
        <v>28</v>
      </c>
      <c r="Y4307" t="s">
        <v>30</v>
      </c>
    </row>
    <row r="4308" spans="1:25" x14ac:dyDescent="0.45">
      <c r="A4308" t="s">
        <v>335</v>
      </c>
      <c r="B4308" t="s">
        <v>386</v>
      </c>
      <c r="C4308">
        <v>2499</v>
      </c>
      <c r="D4308" t="s">
        <v>354</v>
      </c>
      <c r="E4308" t="s">
        <v>305</v>
      </c>
      <c r="F4308">
        <v>2019</v>
      </c>
      <c r="G4308">
        <v>121</v>
      </c>
      <c r="H4308">
        <v>103.3</v>
      </c>
      <c r="I4308">
        <v>1756.1</v>
      </c>
      <c r="O4308">
        <v>4.6310000000000002</v>
      </c>
      <c r="P4308">
        <v>0.33500000000000002</v>
      </c>
      <c r="Q4308">
        <v>27652.7</v>
      </c>
      <c r="R4308" t="s">
        <v>333</v>
      </c>
      <c r="S4308" t="s">
        <v>38</v>
      </c>
      <c r="T4308" t="s">
        <v>28</v>
      </c>
      <c r="Y4308" t="s">
        <v>30</v>
      </c>
    </row>
    <row r="4309" spans="1:25" x14ac:dyDescent="0.45">
      <c r="A4309" t="s">
        <v>335</v>
      </c>
      <c r="B4309" t="s">
        <v>386</v>
      </c>
      <c r="C4309">
        <v>2499</v>
      </c>
      <c r="D4309" t="s">
        <v>354</v>
      </c>
      <c r="E4309" t="s">
        <v>305</v>
      </c>
      <c r="F4309">
        <v>2020</v>
      </c>
      <c r="G4309">
        <v>231</v>
      </c>
      <c r="H4309">
        <v>196.7</v>
      </c>
      <c r="I4309">
        <v>3343.9</v>
      </c>
      <c r="O4309">
        <v>8.8249999999999993</v>
      </c>
      <c r="P4309">
        <v>0.33939999999999998</v>
      </c>
      <c r="Q4309">
        <v>51888.800000000003</v>
      </c>
      <c r="R4309" t="s">
        <v>333</v>
      </c>
      <c r="S4309" t="s">
        <v>38</v>
      </c>
      <c r="T4309" t="s">
        <v>28</v>
      </c>
      <c r="Y4309" t="s">
        <v>30</v>
      </c>
    </row>
    <row r="4310" spans="1:25" x14ac:dyDescent="0.45">
      <c r="A4310" t="s">
        <v>335</v>
      </c>
      <c r="B4310" t="s">
        <v>386</v>
      </c>
      <c r="C4310">
        <v>2499</v>
      </c>
      <c r="D4310" t="s">
        <v>354</v>
      </c>
      <c r="E4310" t="s">
        <v>305</v>
      </c>
      <c r="F4310">
        <v>2021</v>
      </c>
      <c r="G4310">
        <v>146</v>
      </c>
      <c r="H4310">
        <v>121.9</v>
      </c>
      <c r="I4310">
        <v>1757.8</v>
      </c>
      <c r="M4310">
        <v>1726.6</v>
      </c>
      <c r="N4310">
        <v>5.91E-2</v>
      </c>
      <c r="O4310">
        <v>5.274</v>
      </c>
      <c r="P4310">
        <v>0.35980000000000001</v>
      </c>
      <c r="Q4310">
        <v>29304.3</v>
      </c>
      <c r="R4310" t="s">
        <v>333</v>
      </c>
      <c r="S4310" t="s">
        <v>38</v>
      </c>
      <c r="T4310" t="s">
        <v>28</v>
      </c>
      <c r="Y4310" t="s">
        <v>70</v>
      </c>
    </row>
    <row r="4311" spans="1:25" x14ac:dyDescent="0.45">
      <c r="A4311" t="s">
        <v>335</v>
      </c>
      <c r="B4311" t="s">
        <v>386</v>
      </c>
      <c r="C4311">
        <v>2499</v>
      </c>
      <c r="D4311" t="s">
        <v>354</v>
      </c>
      <c r="E4311" t="s">
        <v>305</v>
      </c>
      <c r="F4311">
        <v>2022</v>
      </c>
      <c r="G4311">
        <v>140</v>
      </c>
      <c r="H4311">
        <v>113.3</v>
      </c>
      <c r="I4311">
        <v>1640.7</v>
      </c>
      <c r="M4311">
        <v>1806.7</v>
      </c>
      <c r="N4311">
        <v>6.0699999999999997E-2</v>
      </c>
      <c r="O4311">
        <v>5.57</v>
      </c>
      <c r="P4311">
        <v>0.37319999999999998</v>
      </c>
      <c r="Q4311">
        <v>29237.3</v>
      </c>
      <c r="R4311" t="s">
        <v>333</v>
      </c>
      <c r="S4311" t="s">
        <v>38</v>
      </c>
      <c r="T4311" t="s">
        <v>28</v>
      </c>
      <c r="Y4311" t="s">
        <v>70</v>
      </c>
    </row>
    <row r="4312" spans="1:25" x14ac:dyDescent="0.45">
      <c r="A4312" t="s">
        <v>335</v>
      </c>
      <c r="B4312" t="s">
        <v>386</v>
      </c>
      <c r="C4312">
        <v>2499</v>
      </c>
      <c r="D4312" t="s">
        <v>354</v>
      </c>
      <c r="E4312" t="s">
        <v>305</v>
      </c>
      <c r="F4312">
        <v>2023</v>
      </c>
      <c r="G4312">
        <v>111</v>
      </c>
      <c r="H4312">
        <v>90.5</v>
      </c>
      <c r="I4312">
        <v>1337.8</v>
      </c>
      <c r="M4312">
        <v>1370.5</v>
      </c>
      <c r="N4312">
        <v>5.91E-2</v>
      </c>
      <c r="O4312">
        <v>4.1790000000000003</v>
      </c>
      <c r="P4312">
        <v>0.36149999999999999</v>
      </c>
      <c r="Q4312">
        <v>23211.5</v>
      </c>
      <c r="R4312" t="s">
        <v>333</v>
      </c>
      <c r="S4312" t="s">
        <v>38</v>
      </c>
      <c r="T4312" t="s">
        <v>28</v>
      </c>
      <c r="Y4312" t="s">
        <v>70</v>
      </c>
    </row>
    <row r="4313" spans="1:25" x14ac:dyDescent="0.45">
      <c r="A4313" t="s">
        <v>335</v>
      </c>
      <c r="B4313" t="s">
        <v>386</v>
      </c>
      <c r="C4313">
        <v>2499</v>
      </c>
      <c r="D4313" t="s">
        <v>354</v>
      </c>
      <c r="E4313" t="s">
        <v>305</v>
      </c>
      <c r="F4313">
        <v>2024</v>
      </c>
      <c r="G4313">
        <v>35</v>
      </c>
      <c r="H4313">
        <v>28.9</v>
      </c>
      <c r="I4313">
        <v>413.9</v>
      </c>
      <c r="M4313">
        <v>407.5</v>
      </c>
      <c r="N4313">
        <v>5.91E-2</v>
      </c>
      <c r="O4313">
        <v>1.242</v>
      </c>
      <c r="P4313">
        <v>0.36009999999999998</v>
      </c>
      <c r="Q4313">
        <v>6902.6</v>
      </c>
      <c r="R4313" t="s">
        <v>333</v>
      </c>
      <c r="S4313" t="s">
        <v>38</v>
      </c>
      <c r="T4313" t="s">
        <v>28</v>
      </c>
      <c r="Y4313" t="s">
        <v>70</v>
      </c>
    </row>
    <row r="4314" spans="1:25" x14ac:dyDescent="0.45">
      <c r="A4314" t="s">
        <v>335</v>
      </c>
      <c r="B4314" t="s">
        <v>386</v>
      </c>
      <c r="C4314">
        <v>2499</v>
      </c>
      <c r="D4314" t="s">
        <v>355</v>
      </c>
      <c r="E4314" t="s">
        <v>305</v>
      </c>
      <c r="F4314">
        <v>2009</v>
      </c>
      <c r="G4314">
        <v>176</v>
      </c>
      <c r="H4314">
        <v>176</v>
      </c>
      <c r="I4314">
        <v>2992</v>
      </c>
      <c r="O4314">
        <v>8.2750000000000004</v>
      </c>
      <c r="P4314">
        <v>0.40920000000000001</v>
      </c>
      <c r="Q4314">
        <v>40340</v>
      </c>
      <c r="R4314" t="s">
        <v>333</v>
      </c>
      <c r="S4314" t="s">
        <v>27</v>
      </c>
      <c r="T4314" t="s">
        <v>28</v>
      </c>
      <c r="Y4314" t="s">
        <v>29</v>
      </c>
    </row>
    <row r="4315" spans="1:25" x14ac:dyDescent="0.45">
      <c r="A4315" t="s">
        <v>335</v>
      </c>
      <c r="B4315" t="s">
        <v>386</v>
      </c>
      <c r="C4315">
        <v>2499</v>
      </c>
      <c r="D4315" t="s">
        <v>355</v>
      </c>
      <c r="E4315" t="s">
        <v>305</v>
      </c>
      <c r="F4315">
        <v>2010</v>
      </c>
      <c r="G4315">
        <v>212</v>
      </c>
      <c r="H4315">
        <v>212</v>
      </c>
      <c r="I4315">
        <v>3604</v>
      </c>
      <c r="O4315">
        <v>10.398</v>
      </c>
      <c r="P4315">
        <v>0.38100000000000001</v>
      </c>
      <c r="Q4315">
        <v>54575.3</v>
      </c>
      <c r="R4315" t="s">
        <v>333</v>
      </c>
      <c r="S4315" t="s">
        <v>27</v>
      </c>
      <c r="T4315" t="s">
        <v>28</v>
      </c>
      <c r="Y4315" t="s">
        <v>29</v>
      </c>
    </row>
    <row r="4316" spans="1:25" x14ac:dyDescent="0.45">
      <c r="A4316" t="s">
        <v>335</v>
      </c>
      <c r="B4316" t="s">
        <v>386</v>
      </c>
      <c r="C4316">
        <v>2499</v>
      </c>
      <c r="D4316" t="s">
        <v>355</v>
      </c>
      <c r="E4316" t="s">
        <v>305</v>
      </c>
      <c r="F4316">
        <v>2011</v>
      </c>
      <c r="G4316">
        <v>347</v>
      </c>
      <c r="H4316">
        <v>347</v>
      </c>
      <c r="I4316">
        <v>5899</v>
      </c>
      <c r="O4316">
        <v>16.184999999999999</v>
      </c>
      <c r="P4316">
        <v>0.38419999999999999</v>
      </c>
      <c r="Q4316">
        <v>84254</v>
      </c>
      <c r="R4316" t="s">
        <v>333</v>
      </c>
      <c r="S4316" t="s">
        <v>27</v>
      </c>
      <c r="T4316" t="s">
        <v>28</v>
      </c>
      <c r="Y4316" t="s">
        <v>29</v>
      </c>
    </row>
    <row r="4317" spans="1:25" x14ac:dyDescent="0.45">
      <c r="A4317" t="s">
        <v>335</v>
      </c>
      <c r="B4317" t="s">
        <v>386</v>
      </c>
      <c r="C4317">
        <v>2499</v>
      </c>
      <c r="D4317" t="s">
        <v>355</v>
      </c>
      <c r="E4317" t="s">
        <v>305</v>
      </c>
      <c r="F4317">
        <v>2012</v>
      </c>
      <c r="G4317">
        <v>339</v>
      </c>
      <c r="H4317">
        <v>339</v>
      </c>
      <c r="I4317">
        <v>5763</v>
      </c>
      <c r="O4317">
        <v>18.332999999999998</v>
      </c>
      <c r="P4317">
        <v>0.44700000000000001</v>
      </c>
      <c r="Q4317">
        <v>81995.600000000006</v>
      </c>
      <c r="R4317" t="s">
        <v>333</v>
      </c>
      <c r="S4317" t="s">
        <v>37</v>
      </c>
      <c r="T4317" t="s">
        <v>28</v>
      </c>
      <c r="Y4317" t="s">
        <v>29</v>
      </c>
    </row>
    <row r="4318" spans="1:25" x14ac:dyDescent="0.45">
      <c r="A4318" t="s">
        <v>335</v>
      </c>
      <c r="B4318" t="s">
        <v>386</v>
      </c>
      <c r="C4318">
        <v>2499</v>
      </c>
      <c r="D4318" t="s">
        <v>355</v>
      </c>
      <c r="E4318" t="s">
        <v>305</v>
      </c>
      <c r="F4318">
        <v>2013</v>
      </c>
      <c r="G4318">
        <v>463</v>
      </c>
      <c r="H4318">
        <v>463</v>
      </c>
      <c r="I4318">
        <v>7871</v>
      </c>
      <c r="O4318">
        <v>25.434000000000001</v>
      </c>
      <c r="P4318">
        <v>0.44700000000000001</v>
      </c>
      <c r="Q4318">
        <v>113836.3</v>
      </c>
      <c r="R4318" t="s">
        <v>333</v>
      </c>
      <c r="S4318" t="s">
        <v>38</v>
      </c>
      <c r="T4318" t="s">
        <v>28</v>
      </c>
      <c r="Y4318" t="s">
        <v>29</v>
      </c>
    </row>
    <row r="4319" spans="1:25" x14ac:dyDescent="0.45">
      <c r="A4319" t="s">
        <v>335</v>
      </c>
      <c r="B4319" t="s">
        <v>386</v>
      </c>
      <c r="C4319">
        <v>2499</v>
      </c>
      <c r="D4319" t="s">
        <v>355</v>
      </c>
      <c r="E4319" t="s">
        <v>305</v>
      </c>
      <c r="F4319">
        <v>2014</v>
      </c>
      <c r="G4319">
        <v>42</v>
      </c>
      <c r="H4319">
        <v>30.1</v>
      </c>
      <c r="I4319">
        <v>511.7</v>
      </c>
      <c r="O4319">
        <v>1.728</v>
      </c>
      <c r="P4319">
        <v>0.44700000000000001</v>
      </c>
      <c r="Q4319">
        <v>7729</v>
      </c>
      <c r="R4319" t="s">
        <v>333</v>
      </c>
      <c r="S4319" t="s">
        <v>38</v>
      </c>
      <c r="T4319" t="s">
        <v>28</v>
      </c>
      <c r="Y4319" t="s">
        <v>29</v>
      </c>
    </row>
    <row r="4320" spans="1:25" x14ac:dyDescent="0.45">
      <c r="A4320" t="s">
        <v>335</v>
      </c>
      <c r="B4320" t="s">
        <v>386</v>
      </c>
      <c r="C4320">
        <v>2499</v>
      </c>
      <c r="D4320" t="s">
        <v>355</v>
      </c>
      <c r="E4320" t="s">
        <v>305</v>
      </c>
      <c r="F4320">
        <v>2015</v>
      </c>
      <c r="G4320">
        <v>292</v>
      </c>
      <c r="H4320">
        <v>248.6</v>
      </c>
      <c r="I4320">
        <v>4226.2</v>
      </c>
      <c r="O4320">
        <v>14.952999999999999</v>
      </c>
      <c r="P4320">
        <v>0.44700000000000001</v>
      </c>
      <c r="Q4320">
        <v>66914.600000000006</v>
      </c>
      <c r="R4320" t="s">
        <v>333</v>
      </c>
      <c r="S4320" t="s">
        <v>38</v>
      </c>
      <c r="T4320" t="s">
        <v>28</v>
      </c>
      <c r="Y4320" t="s">
        <v>30</v>
      </c>
    </row>
    <row r="4321" spans="1:25" x14ac:dyDescent="0.45">
      <c r="A4321" t="s">
        <v>335</v>
      </c>
      <c r="B4321" t="s">
        <v>386</v>
      </c>
      <c r="C4321">
        <v>2499</v>
      </c>
      <c r="D4321" t="s">
        <v>355</v>
      </c>
      <c r="E4321" t="s">
        <v>305</v>
      </c>
      <c r="F4321">
        <v>2016</v>
      </c>
      <c r="G4321">
        <v>448</v>
      </c>
      <c r="H4321">
        <v>393.9</v>
      </c>
      <c r="I4321">
        <v>6696.3</v>
      </c>
      <c r="O4321">
        <v>17.838000000000001</v>
      </c>
      <c r="P4321">
        <v>0.33500000000000002</v>
      </c>
      <c r="Q4321">
        <v>106479.2</v>
      </c>
      <c r="R4321" t="s">
        <v>333</v>
      </c>
      <c r="S4321" t="s">
        <v>38</v>
      </c>
      <c r="T4321" t="s">
        <v>28</v>
      </c>
      <c r="Y4321" t="s">
        <v>30</v>
      </c>
    </row>
    <row r="4322" spans="1:25" x14ac:dyDescent="0.45">
      <c r="A4322" t="s">
        <v>335</v>
      </c>
      <c r="B4322" t="s">
        <v>386</v>
      </c>
      <c r="C4322">
        <v>2499</v>
      </c>
      <c r="D4322" t="s">
        <v>355</v>
      </c>
      <c r="E4322" t="s">
        <v>305</v>
      </c>
      <c r="F4322">
        <v>2017</v>
      </c>
      <c r="G4322">
        <v>89</v>
      </c>
      <c r="H4322">
        <v>70.2</v>
      </c>
      <c r="I4322">
        <v>1193.4000000000001</v>
      </c>
      <c r="O4322">
        <v>3.1160000000000001</v>
      </c>
      <c r="P4322">
        <v>0.33500000000000002</v>
      </c>
      <c r="Q4322">
        <v>18613.5</v>
      </c>
      <c r="R4322" t="s">
        <v>333</v>
      </c>
      <c r="S4322" t="s">
        <v>38</v>
      </c>
      <c r="T4322" t="s">
        <v>28</v>
      </c>
      <c r="Y4322" t="s">
        <v>30</v>
      </c>
    </row>
    <row r="4323" spans="1:25" x14ac:dyDescent="0.45">
      <c r="A4323" t="s">
        <v>335</v>
      </c>
      <c r="B4323" t="s">
        <v>386</v>
      </c>
      <c r="C4323">
        <v>2499</v>
      </c>
      <c r="D4323" t="s">
        <v>355</v>
      </c>
      <c r="E4323" t="s">
        <v>305</v>
      </c>
      <c r="F4323">
        <v>2018</v>
      </c>
      <c r="G4323">
        <v>219</v>
      </c>
      <c r="H4323">
        <v>189.6</v>
      </c>
      <c r="I4323">
        <v>3223.2</v>
      </c>
      <c r="O4323">
        <v>8.4960000000000004</v>
      </c>
      <c r="P4323">
        <v>0.33510000000000001</v>
      </c>
      <c r="Q4323">
        <v>50742.3</v>
      </c>
      <c r="R4323" t="s">
        <v>333</v>
      </c>
      <c r="S4323" t="s">
        <v>38</v>
      </c>
      <c r="T4323" t="s">
        <v>28</v>
      </c>
      <c r="Y4323" t="s">
        <v>30</v>
      </c>
    </row>
    <row r="4324" spans="1:25" x14ac:dyDescent="0.45">
      <c r="A4324" t="s">
        <v>335</v>
      </c>
      <c r="B4324" t="s">
        <v>386</v>
      </c>
      <c r="C4324">
        <v>2499</v>
      </c>
      <c r="D4324" t="s">
        <v>355</v>
      </c>
      <c r="E4324" t="s">
        <v>305</v>
      </c>
      <c r="F4324">
        <v>2019</v>
      </c>
      <c r="G4324">
        <v>220</v>
      </c>
      <c r="H4324">
        <v>196.8</v>
      </c>
      <c r="I4324">
        <v>3345.6</v>
      </c>
      <c r="O4324">
        <v>8.8209999999999997</v>
      </c>
      <c r="P4324">
        <v>0.33500000000000002</v>
      </c>
      <c r="Q4324">
        <v>52668.6</v>
      </c>
      <c r="R4324" t="s">
        <v>333</v>
      </c>
      <c r="S4324" t="s">
        <v>38</v>
      </c>
      <c r="T4324" t="s">
        <v>28</v>
      </c>
      <c r="Y4324" t="s">
        <v>30</v>
      </c>
    </row>
    <row r="4325" spans="1:25" x14ac:dyDescent="0.45">
      <c r="A4325" t="s">
        <v>335</v>
      </c>
      <c r="B4325" t="s">
        <v>386</v>
      </c>
      <c r="C4325">
        <v>2499</v>
      </c>
      <c r="D4325" t="s">
        <v>355</v>
      </c>
      <c r="E4325" t="s">
        <v>305</v>
      </c>
      <c r="F4325">
        <v>2020</v>
      </c>
      <c r="G4325">
        <v>243</v>
      </c>
      <c r="H4325">
        <v>208.2</v>
      </c>
      <c r="I4325">
        <v>3539.4</v>
      </c>
      <c r="O4325">
        <v>9.3330000000000002</v>
      </c>
      <c r="P4325">
        <v>0.34</v>
      </c>
      <c r="Q4325">
        <v>54890.7</v>
      </c>
      <c r="R4325" t="s">
        <v>333</v>
      </c>
      <c r="S4325" t="s">
        <v>38</v>
      </c>
      <c r="T4325" t="s">
        <v>28</v>
      </c>
      <c r="Y4325" t="s">
        <v>30</v>
      </c>
    </row>
    <row r="4326" spans="1:25" x14ac:dyDescent="0.45">
      <c r="A4326" t="s">
        <v>335</v>
      </c>
      <c r="B4326" t="s">
        <v>386</v>
      </c>
      <c r="C4326">
        <v>2499</v>
      </c>
      <c r="D4326" t="s">
        <v>355</v>
      </c>
      <c r="E4326" t="s">
        <v>305</v>
      </c>
      <c r="F4326">
        <v>2021</v>
      </c>
      <c r="G4326">
        <v>161</v>
      </c>
      <c r="H4326">
        <v>135.69999999999999</v>
      </c>
      <c r="I4326">
        <v>2136.1999999999998</v>
      </c>
      <c r="M4326">
        <v>2062.8000000000002</v>
      </c>
      <c r="N4326">
        <v>5.91E-2</v>
      </c>
      <c r="O4326">
        <v>6.3040000000000003</v>
      </c>
      <c r="P4326">
        <v>0.36</v>
      </c>
      <c r="Q4326">
        <v>35022.5</v>
      </c>
      <c r="R4326" t="s">
        <v>333</v>
      </c>
      <c r="S4326" t="s">
        <v>38</v>
      </c>
      <c r="T4326" t="s">
        <v>28</v>
      </c>
      <c r="Y4326" t="s">
        <v>70</v>
      </c>
    </row>
    <row r="4327" spans="1:25" x14ac:dyDescent="0.45">
      <c r="A4327" t="s">
        <v>335</v>
      </c>
      <c r="B4327" t="s">
        <v>386</v>
      </c>
      <c r="C4327">
        <v>2499</v>
      </c>
      <c r="D4327" t="s">
        <v>355</v>
      </c>
      <c r="E4327" t="s">
        <v>305</v>
      </c>
      <c r="F4327">
        <v>2022</v>
      </c>
      <c r="G4327">
        <v>186</v>
      </c>
      <c r="H4327">
        <v>150.69999999999999</v>
      </c>
      <c r="I4327">
        <v>2332.6999999999998</v>
      </c>
      <c r="M4327">
        <v>2676</v>
      </c>
      <c r="N4327">
        <v>6.0600000000000001E-2</v>
      </c>
      <c r="O4327">
        <v>8.2379999999999995</v>
      </c>
      <c r="P4327">
        <v>0.37269999999999998</v>
      </c>
      <c r="Q4327">
        <v>43635.8</v>
      </c>
      <c r="R4327" t="s">
        <v>333</v>
      </c>
      <c r="S4327" t="s">
        <v>38</v>
      </c>
      <c r="T4327" t="s">
        <v>28</v>
      </c>
      <c r="Y4327" t="s">
        <v>70</v>
      </c>
    </row>
    <row r="4328" spans="1:25" x14ac:dyDescent="0.45">
      <c r="A4328" t="s">
        <v>335</v>
      </c>
      <c r="B4328" t="s">
        <v>386</v>
      </c>
      <c r="C4328">
        <v>2499</v>
      </c>
      <c r="D4328" t="s">
        <v>355</v>
      </c>
      <c r="E4328" t="s">
        <v>305</v>
      </c>
      <c r="F4328">
        <v>2023</v>
      </c>
      <c r="G4328">
        <v>112</v>
      </c>
      <c r="H4328">
        <v>90.8</v>
      </c>
      <c r="I4328">
        <v>1405.2</v>
      </c>
      <c r="M4328">
        <v>1442</v>
      </c>
      <c r="N4328">
        <v>5.8900000000000001E-2</v>
      </c>
      <c r="O4328">
        <v>4.3970000000000002</v>
      </c>
      <c r="P4328">
        <v>0.36</v>
      </c>
      <c r="Q4328">
        <v>24423.8</v>
      </c>
      <c r="R4328" t="s">
        <v>333</v>
      </c>
      <c r="S4328" t="s">
        <v>38</v>
      </c>
      <c r="T4328" t="s">
        <v>28</v>
      </c>
      <c r="Y4328" t="s">
        <v>70</v>
      </c>
    </row>
    <row r="4329" spans="1:25" x14ac:dyDescent="0.45">
      <c r="A4329" t="s">
        <v>335</v>
      </c>
      <c r="B4329" t="s">
        <v>386</v>
      </c>
      <c r="C4329">
        <v>2499</v>
      </c>
      <c r="D4329" t="s">
        <v>355</v>
      </c>
      <c r="E4329" t="s">
        <v>305</v>
      </c>
      <c r="F4329">
        <v>2024</v>
      </c>
      <c r="G4329">
        <v>55</v>
      </c>
      <c r="H4329">
        <v>47.1</v>
      </c>
      <c r="I4329">
        <v>728.2</v>
      </c>
      <c r="M4329">
        <v>718.9</v>
      </c>
      <c r="N4329">
        <v>5.91E-2</v>
      </c>
      <c r="O4329">
        <v>2.1909999999999998</v>
      </c>
      <c r="P4329">
        <v>0.36009999999999998</v>
      </c>
      <c r="Q4329">
        <v>12168.9</v>
      </c>
      <c r="R4329" t="s">
        <v>333</v>
      </c>
      <c r="S4329" t="s">
        <v>38</v>
      </c>
      <c r="T4329" t="s">
        <v>28</v>
      </c>
      <c r="Y4329" t="s">
        <v>70</v>
      </c>
    </row>
    <row r="4330" spans="1:25" x14ac:dyDescent="0.45">
      <c r="A4330" t="s">
        <v>335</v>
      </c>
      <c r="B4330" t="s">
        <v>386</v>
      </c>
      <c r="C4330">
        <v>2499</v>
      </c>
      <c r="D4330" t="s">
        <v>356</v>
      </c>
      <c r="E4330" t="s">
        <v>305</v>
      </c>
      <c r="F4330">
        <v>2009</v>
      </c>
      <c r="G4330">
        <v>114</v>
      </c>
      <c r="H4330">
        <v>114</v>
      </c>
      <c r="I4330">
        <v>1938</v>
      </c>
      <c r="O4330">
        <v>5.15</v>
      </c>
      <c r="P4330">
        <v>0.39610000000000001</v>
      </c>
      <c r="Q4330">
        <v>26054.7</v>
      </c>
      <c r="R4330" t="s">
        <v>333</v>
      </c>
      <c r="S4330" t="s">
        <v>27</v>
      </c>
      <c r="T4330" t="s">
        <v>28</v>
      </c>
      <c r="Y4330" t="s">
        <v>29</v>
      </c>
    </row>
    <row r="4331" spans="1:25" x14ac:dyDescent="0.45">
      <c r="A4331" t="s">
        <v>335</v>
      </c>
      <c r="B4331" t="s">
        <v>386</v>
      </c>
      <c r="C4331">
        <v>2499</v>
      </c>
      <c r="D4331" t="s">
        <v>356</v>
      </c>
      <c r="E4331" t="s">
        <v>305</v>
      </c>
      <c r="F4331">
        <v>2010</v>
      </c>
      <c r="G4331">
        <v>370</v>
      </c>
      <c r="H4331">
        <v>370</v>
      </c>
      <c r="I4331">
        <v>6290</v>
      </c>
      <c r="O4331">
        <v>18.238</v>
      </c>
      <c r="P4331">
        <v>0.38200000000000001</v>
      </c>
      <c r="Q4331">
        <v>95466.8</v>
      </c>
      <c r="R4331" t="s">
        <v>333</v>
      </c>
      <c r="S4331" t="s">
        <v>27</v>
      </c>
      <c r="T4331" t="s">
        <v>28</v>
      </c>
      <c r="Y4331" t="s">
        <v>29</v>
      </c>
    </row>
    <row r="4332" spans="1:25" x14ac:dyDescent="0.45">
      <c r="A4332" t="s">
        <v>335</v>
      </c>
      <c r="B4332" t="s">
        <v>386</v>
      </c>
      <c r="C4332">
        <v>2499</v>
      </c>
      <c r="D4332" t="s">
        <v>356</v>
      </c>
      <c r="E4332" t="s">
        <v>305</v>
      </c>
      <c r="F4332">
        <v>2011</v>
      </c>
      <c r="G4332">
        <v>393</v>
      </c>
      <c r="H4332">
        <v>393</v>
      </c>
      <c r="I4332">
        <v>6681</v>
      </c>
      <c r="O4332">
        <v>18.821000000000002</v>
      </c>
      <c r="P4332">
        <v>0.39529999999999998</v>
      </c>
      <c r="Q4332">
        <v>95384.4</v>
      </c>
      <c r="R4332" t="s">
        <v>333</v>
      </c>
      <c r="S4332" t="s">
        <v>27</v>
      </c>
      <c r="T4332" t="s">
        <v>28</v>
      </c>
      <c r="Y4332" t="s">
        <v>29</v>
      </c>
    </row>
    <row r="4333" spans="1:25" x14ac:dyDescent="0.45">
      <c r="A4333" t="s">
        <v>335</v>
      </c>
      <c r="B4333" t="s">
        <v>386</v>
      </c>
      <c r="C4333">
        <v>2499</v>
      </c>
      <c r="D4333" t="s">
        <v>356</v>
      </c>
      <c r="E4333" t="s">
        <v>305</v>
      </c>
      <c r="F4333">
        <v>2012</v>
      </c>
      <c r="G4333">
        <v>309</v>
      </c>
      <c r="H4333">
        <v>309</v>
      </c>
      <c r="I4333">
        <v>5253</v>
      </c>
      <c r="O4333">
        <v>16.702000000000002</v>
      </c>
      <c r="P4333">
        <v>0.44700000000000001</v>
      </c>
      <c r="Q4333">
        <v>74702.7</v>
      </c>
      <c r="R4333" t="s">
        <v>333</v>
      </c>
      <c r="S4333" t="s">
        <v>37</v>
      </c>
      <c r="T4333" t="s">
        <v>28</v>
      </c>
      <c r="Y4333" t="s">
        <v>29</v>
      </c>
    </row>
    <row r="4334" spans="1:25" x14ac:dyDescent="0.45">
      <c r="A4334" t="s">
        <v>335</v>
      </c>
      <c r="B4334" t="s">
        <v>386</v>
      </c>
      <c r="C4334">
        <v>2499</v>
      </c>
      <c r="D4334" t="s">
        <v>356</v>
      </c>
      <c r="E4334" t="s">
        <v>305</v>
      </c>
      <c r="F4334">
        <v>2013</v>
      </c>
      <c r="G4334">
        <v>336</v>
      </c>
      <c r="H4334">
        <v>336</v>
      </c>
      <c r="I4334">
        <v>5712</v>
      </c>
      <c r="O4334">
        <v>18.459</v>
      </c>
      <c r="P4334">
        <v>0.44700000000000001</v>
      </c>
      <c r="Q4334">
        <v>82619.600000000006</v>
      </c>
      <c r="R4334" t="s">
        <v>333</v>
      </c>
      <c r="S4334" t="s">
        <v>38</v>
      </c>
      <c r="T4334" t="s">
        <v>28</v>
      </c>
      <c r="Y4334" t="s">
        <v>29</v>
      </c>
    </row>
    <row r="4335" spans="1:25" x14ac:dyDescent="0.45">
      <c r="A4335" t="s">
        <v>335</v>
      </c>
      <c r="B4335" t="s">
        <v>386</v>
      </c>
      <c r="C4335">
        <v>2499</v>
      </c>
      <c r="D4335" t="s">
        <v>356</v>
      </c>
      <c r="E4335" t="s">
        <v>305</v>
      </c>
      <c r="F4335">
        <v>2014</v>
      </c>
      <c r="G4335">
        <v>73</v>
      </c>
      <c r="H4335">
        <v>56.4</v>
      </c>
      <c r="I4335">
        <v>958.8</v>
      </c>
      <c r="O4335">
        <v>3.226</v>
      </c>
      <c r="P4335">
        <v>0.44700000000000001</v>
      </c>
      <c r="Q4335">
        <v>14427.7</v>
      </c>
      <c r="R4335" t="s">
        <v>333</v>
      </c>
      <c r="S4335" t="s">
        <v>38</v>
      </c>
      <c r="T4335" t="s">
        <v>28</v>
      </c>
      <c r="Y4335" t="s">
        <v>29</v>
      </c>
    </row>
    <row r="4336" spans="1:25" x14ac:dyDescent="0.45">
      <c r="A4336" t="s">
        <v>335</v>
      </c>
      <c r="B4336" t="s">
        <v>386</v>
      </c>
      <c r="C4336">
        <v>2499</v>
      </c>
      <c r="D4336" t="s">
        <v>356</v>
      </c>
      <c r="E4336" t="s">
        <v>305</v>
      </c>
      <c r="F4336">
        <v>2015</v>
      </c>
      <c r="G4336">
        <v>290</v>
      </c>
      <c r="H4336">
        <v>247.2</v>
      </c>
      <c r="I4336">
        <v>4202.3999999999996</v>
      </c>
      <c r="O4336">
        <v>14.866</v>
      </c>
      <c r="P4336">
        <v>0.44700000000000001</v>
      </c>
      <c r="Q4336">
        <v>66524.100000000006</v>
      </c>
      <c r="R4336" t="s">
        <v>333</v>
      </c>
      <c r="S4336" t="s">
        <v>38</v>
      </c>
      <c r="T4336" t="s">
        <v>28</v>
      </c>
      <c r="Y4336" t="s">
        <v>30</v>
      </c>
    </row>
    <row r="4337" spans="1:25" x14ac:dyDescent="0.45">
      <c r="A4337" t="s">
        <v>335</v>
      </c>
      <c r="B4337" t="s">
        <v>386</v>
      </c>
      <c r="C4337">
        <v>2499</v>
      </c>
      <c r="D4337" t="s">
        <v>356</v>
      </c>
      <c r="E4337" t="s">
        <v>305</v>
      </c>
      <c r="F4337">
        <v>2016</v>
      </c>
      <c r="G4337">
        <v>202</v>
      </c>
      <c r="H4337">
        <v>168.1</v>
      </c>
      <c r="I4337">
        <v>2857.7</v>
      </c>
      <c r="O4337">
        <v>7.6079999999999997</v>
      </c>
      <c r="P4337">
        <v>0.33489999999999998</v>
      </c>
      <c r="Q4337">
        <v>45417.1</v>
      </c>
      <c r="R4337" t="s">
        <v>333</v>
      </c>
      <c r="S4337" t="s">
        <v>38</v>
      </c>
      <c r="T4337" t="s">
        <v>28</v>
      </c>
      <c r="Y4337" t="s">
        <v>30</v>
      </c>
    </row>
    <row r="4338" spans="1:25" x14ac:dyDescent="0.45">
      <c r="A4338" t="s">
        <v>335</v>
      </c>
      <c r="B4338" t="s">
        <v>386</v>
      </c>
      <c r="C4338">
        <v>2499</v>
      </c>
      <c r="D4338" t="s">
        <v>356</v>
      </c>
      <c r="E4338" t="s">
        <v>305</v>
      </c>
      <c r="F4338">
        <v>2017</v>
      </c>
      <c r="G4338">
        <v>104</v>
      </c>
      <c r="H4338">
        <v>85.2</v>
      </c>
      <c r="I4338">
        <v>1448.4</v>
      </c>
      <c r="O4338">
        <v>3.7890000000000001</v>
      </c>
      <c r="P4338">
        <v>0.33500000000000002</v>
      </c>
      <c r="Q4338">
        <v>22632.7</v>
      </c>
      <c r="R4338" t="s">
        <v>333</v>
      </c>
      <c r="S4338" t="s">
        <v>38</v>
      </c>
      <c r="T4338" t="s">
        <v>28</v>
      </c>
      <c r="Y4338" t="s">
        <v>30</v>
      </c>
    </row>
    <row r="4339" spans="1:25" x14ac:dyDescent="0.45">
      <c r="A4339" t="s">
        <v>335</v>
      </c>
      <c r="B4339" t="s">
        <v>386</v>
      </c>
      <c r="C4339">
        <v>2499</v>
      </c>
      <c r="D4339" t="s">
        <v>356</v>
      </c>
      <c r="E4339" t="s">
        <v>305</v>
      </c>
      <c r="F4339">
        <v>2018</v>
      </c>
      <c r="G4339">
        <v>443</v>
      </c>
      <c r="H4339">
        <v>400.5</v>
      </c>
      <c r="I4339">
        <v>6808.5</v>
      </c>
      <c r="O4339">
        <v>17.945</v>
      </c>
      <c r="P4339">
        <v>0.33510000000000001</v>
      </c>
      <c r="Q4339">
        <v>107178.3</v>
      </c>
      <c r="R4339" t="s">
        <v>333</v>
      </c>
      <c r="S4339" t="s">
        <v>38</v>
      </c>
      <c r="T4339" t="s">
        <v>28</v>
      </c>
      <c r="Y4339" t="s">
        <v>30</v>
      </c>
    </row>
    <row r="4340" spans="1:25" x14ac:dyDescent="0.45">
      <c r="A4340" t="s">
        <v>335</v>
      </c>
      <c r="B4340" t="s">
        <v>386</v>
      </c>
      <c r="C4340">
        <v>2499</v>
      </c>
      <c r="D4340" t="s">
        <v>356</v>
      </c>
      <c r="E4340" t="s">
        <v>305</v>
      </c>
      <c r="F4340">
        <v>2019</v>
      </c>
      <c r="G4340">
        <v>201</v>
      </c>
      <c r="H4340">
        <v>174.4</v>
      </c>
      <c r="I4340">
        <v>2964.8</v>
      </c>
      <c r="O4340">
        <v>7.819</v>
      </c>
      <c r="P4340">
        <v>0.33500000000000002</v>
      </c>
      <c r="Q4340">
        <v>46688</v>
      </c>
      <c r="R4340" t="s">
        <v>333</v>
      </c>
      <c r="S4340" t="s">
        <v>38</v>
      </c>
      <c r="T4340" t="s">
        <v>28</v>
      </c>
      <c r="Y4340" t="s">
        <v>30</v>
      </c>
    </row>
    <row r="4341" spans="1:25" x14ac:dyDescent="0.45">
      <c r="A4341" t="s">
        <v>335</v>
      </c>
      <c r="B4341" t="s">
        <v>386</v>
      </c>
      <c r="C4341">
        <v>2499</v>
      </c>
      <c r="D4341" t="s">
        <v>356</v>
      </c>
      <c r="E4341" t="s">
        <v>305</v>
      </c>
      <c r="F4341">
        <v>2020</v>
      </c>
      <c r="G4341">
        <v>70</v>
      </c>
      <c r="H4341">
        <v>56.1</v>
      </c>
      <c r="I4341">
        <v>953.7</v>
      </c>
      <c r="O4341">
        <v>2.61</v>
      </c>
      <c r="P4341">
        <v>0.34939999999999999</v>
      </c>
      <c r="Q4341">
        <v>14815.1</v>
      </c>
      <c r="R4341" t="s">
        <v>333</v>
      </c>
      <c r="S4341" t="s">
        <v>38</v>
      </c>
      <c r="T4341" t="s">
        <v>28</v>
      </c>
      <c r="Y4341" t="s">
        <v>30</v>
      </c>
    </row>
    <row r="4342" spans="1:25" x14ac:dyDescent="0.45">
      <c r="A4342" t="s">
        <v>335</v>
      </c>
      <c r="B4342" t="s">
        <v>386</v>
      </c>
      <c r="C4342">
        <v>2499</v>
      </c>
      <c r="D4342" t="s">
        <v>356</v>
      </c>
      <c r="E4342" t="s">
        <v>305</v>
      </c>
      <c r="F4342">
        <v>2021</v>
      </c>
      <c r="G4342">
        <v>230</v>
      </c>
      <c r="H4342">
        <v>193.7</v>
      </c>
      <c r="I4342">
        <v>3463.6</v>
      </c>
      <c r="M4342">
        <v>3361.9</v>
      </c>
      <c r="N4342">
        <v>6.0100000000000001E-2</v>
      </c>
      <c r="O4342">
        <v>10.294</v>
      </c>
      <c r="P4342">
        <v>0.36799999999999999</v>
      </c>
      <c r="Q4342">
        <v>56237.3</v>
      </c>
      <c r="R4342" t="s">
        <v>333</v>
      </c>
      <c r="S4342" t="s">
        <v>38</v>
      </c>
      <c r="T4342" t="s">
        <v>28</v>
      </c>
      <c r="Y4342" t="s">
        <v>70</v>
      </c>
    </row>
    <row r="4343" spans="1:25" x14ac:dyDescent="0.45">
      <c r="A4343" t="s">
        <v>335</v>
      </c>
      <c r="B4343" t="s">
        <v>386</v>
      </c>
      <c r="C4343">
        <v>2499</v>
      </c>
      <c r="D4343" t="s">
        <v>356</v>
      </c>
      <c r="E4343" t="s">
        <v>305</v>
      </c>
      <c r="F4343">
        <v>2022</v>
      </c>
      <c r="G4343">
        <v>265</v>
      </c>
      <c r="H4343">
        <v>219.4</v>
      </c>
      <c r="I4343">
        <v>3730.4</v>
      </c>
      <c r="M4343">
        <v>4158.5</v>
      </c>
      <c r="N4343">
        <v>6.0100000000000001E-2</v>
      </c>
      <c r="O4343">
        <v>12.775</v>
      </c>
      <c r="P4343">
        <v>0.36890000000000001</v>
      </c>
      <c r="Q4343">
        <v>68608.7</v>
      </c>
      <c r="R4343" t="s">
        <v>333</v>
      </c>
      <c r="S4343" t="s">
        <v>38</v>
      </c>
      <c r="T4343" t="s">
        <v>28</v>
      </c>
      <c r="Y4343" t="s">
        <v>70</v>
      </c>
    </row>
    <row r="4344" spans="1:25" x14ac:dyDescent="0.45">
      <c r="A4344" t="s">
        <v>335</v>
      </c>
      <c r="B4344" t="s">
        <v>386</v>
      </c>
      <c r="C4344">
        <v>2499</v>
      </c>
      <c r="D4344" t="s">
        <v>356</v>
      </c>
      <c r="E4344" t="s">
        <v>305</v>
      </c>
      <c r="F4344">
        <v>2023</v>
      </c>
      <c r="G4344">
        <v>218</v>
      </c>
      <c r="H4344">
        <v>177.8</v>
      </c>
      <c r="I4344">
        <v>2986.8</v>
      </c>
      <c r="M4344">
        <v>3048.5</v>
      </c>
      <c r="N4344">
        <v>5.91E-2</v>
      </c>
      <c r="O4344">
        <v>9.2989999999999995</v>
      </c>
      <c r="P4344">
        <v>0.36070000000000002</v>
      </c>
      <c r="Q4344">
        <v>51649</v>
      </c>
      <c r="R4344" t="s">
        <v>333</v>
      </c>
      <c r="S4344" t="s">
        <v>38</v>
      </c>
      <c r="T4344" t="s">
        <v>28</v>
      </c>
      <c r="Y4344" t="s">
        <v>70</v>
      </c>
    </row>
    <row r="4345" spans="1:25" x14ac:dyDescent="0.45">
      <c r="A4345" t="s">
        <v>335</v>
      </c>
      <c r="B4345" t="s">
        <v>386</v>
      </c>
      <c r="C4345">
        <v>2499</v>
      </c>
      <c r="D4345" t="s">
        <v>356</v>
      </c>
      <c r="E4345" t="s">
        <v>305</v>
      </c>
      <c r="F4345">
        <v>2024</v>
      </c>
      <c r="G4345">
        <v>67</v>
      </c>
      <c r="H4345">
        <v>59.1</v>
      </c>
      <c r="I4345">
        <v>993</v>
      </c>
      <c r="M4345">
        <v>982.1</v>
      </c>
      <c r="N4345">
        <v>5.8999999999999997E-2</v>
      </c>
      <c r="O4345">
        <v>2.9910000000000001</v>
      </c>
      <c r="P4345">
        <v>0.36009999999999998</v>
      </c>
      <c r="Q4345">
        <v>16611.900000000001</v>
      </c>
      <c r="R4345" t="s">
        <v>333</v>
      </c>
      <c r="S4345" t="s">
        <v>38</v>
      </c>
      <c r="T4345" t="s">
        <v>28</v>
      </c>
      <c r="Y4345" t="s">
        <v>70</v>
      </c>
    </row>
    <row r="4346" spans="1:25" x14ac:dyDescent="0.45">
      <c r="A4346" t="s">
        <v>335</v>
      </c>
      <c r="B4346" t="s">
        <v>386</v>
      </c>
      <c r="C4346">
        <v>2499</v>
      </c>
      <c r="D4346" t="s">
        <v>357</v>
      </c>
      <c r="E4346" t="s">
        <v>305</v>
      </c>
      <c r="F4346">
        <v>2009</v>
      </c>
      <c r="G4346">
        <v>170</v>
      </c>
      <c r="H4346">
        <v>170</v>
      </c>
      <c r="I4346">
        <v>2890</v>
      </c>
      <c r="O4346">
        <v>8.1359999999999992</v>
      </c>
      <c r="P4346">
        <v>0.40799999999999997</v>
      </c>
      <c r="Q4346">
        <v>39846.199999999997</v>
      </c>
      <c r="R4346" t="s">
        <v>333</v>
      </c>
      <c r="S4346" t="s">
        <v>27</v>
      </c>
      <c r="T4346" t="s">
        <v>28</v>
      </c>
      <c r="Y4346" t="s">
        <v>29</v>
      </c>
    </row>
    <row r="4347" spans="1:25" x14ac:dyDescent="0.45">
      <c r="A4347" t="s">
        <v>335</v>
      </c>
      <c r="B4347" t="s">
        <v>386</v>
      </c>
      <c r="C4347">
        <v>2499</v>
      </c>
      <c r="D4347" t="s">
        <v>357</v>
      </c>
      <c r="E4347" t="s">
        <v>305</v>
      </c>
      <c r="F4347">
        <v>2010</v>
      </c>
      <c r="G4347">
        <v>441</v>
      </c>
      <c r="H4347">
        <v>441</v>
      </c>
      <c r="I4347">
        <v>7497</v>
      </c>
      <c r="O4347">
        <v>22.077000000000002</v>
      </c>
      <c r="P4347">
        <v>0.38779999999999998</v>
      </c>
      <c r="Q4347">
        <v>113786.4</v>
      </c>
      <c r="R4347" t="s">
        <v>333</v>
      </c>
      <c r="S4347" t="s">
        <v>27</v>
      </c>
      <c r="T4347" t="s">
        <v>28</v>
      </c>
      <c r="Y4347" t="s">
        <v>29</v>
      </c>
    </row>
    <row r="4348" spans="1:25" x14ac:dyDescent="0.45">
      <c r="A4348" t="s">
        <v>335</v>
      </c>
      <c r="B4348" t="s">
        <v>386</v>
      </c>
      <c r="C4348">
        <v>2499</v>
      </c>
      <c r="D4348" t="s">
        <v>357</v>
      </c>
      <c r="E4348" t="s">
        <v>305</v>
      </c>
      <c r="F4348">
        <v>2011</v>
      </c>
      <c r="G4348">
        <v>405</v>
      </c>
      <c r="H4348">
        <v>405</v>
      </c>
      <c r="I4348">
        <v>6885</v>
      </c>
      <c r="O4348">
        <v>19.11</v>
      </c>
      <c r="P4348">
        <v>0.38750000000000001</v>
      </c>
      <c r="Q4348">
        <v>98787.6</v>
      </c>
      <c r="R4348" t="s">
        <v>333</v>
      </c>
      <c r="S4348" t="s">
        <v>27</v>
      </c>
      <c r="T4348" t="s">
        <v>28</v>
      </c>
      <c r="Y4348" t="s">
        <v>29</v>
      </c>
    </row>
    <row r="4349" spans="1:25" x14ac:dyDescent="0.45">
      <c r="A4349" t="s">
        <v>335</v>
      </c>
      <c r="B4349" t="s">
        <v>386</v>
      </c>
      <c r="C4349">
        <v>2499</v>
      </c>
      <c r="D4349" t="s">
        <v>357</v>
      </c>
      <c r="E4349" t="s">
        <v>305</v>
      </c>
      <c r="F4349">
        <v>2012</v>
      </c>
      <c r="G4349">
        <v>252</v>
      </c>
      <c r="H4349">
        <v>252</v>
      </c>
      <c r="I4349">
        <v>4284</v>
      </c>
      <c r="O4349">
        <v>13.638999999999999</v>
      </c>
      <c r="P4349">
        <v>0.44700000000000001</v>
      </c>
      <c r="Q4349">
        <v>61001.4</v>
      </c>
      <c r="R4349" t="s">
        <v>333</v>
      </c>
      <c r="S4349" t="s">
        <v>37</v>
      </c>
      <c r="T4349" t="s">
        <v>28</v>
      </c>
      <c r="Y4349" t="s">
        <v>29</v>
      </c>
    </row>
    <row r="4350" spans="1:25" x14ac:dyDescent="0.45">
      <c r="A4350" t="s">
        <v>335</v>
      </c>
      <c r="B4350" t="s">
        <v>386</v>
      </c>
      <c r="C4350">
        <v>2499</v>
      </c>
      <c r="D4350" t="s">
        <v>357</v>
      </c>
      <c r="E4350" t="s">
        <v>305</v>
      </c>
      <c r="F4350">
        <v>2013</v>
      </c>
      <c r="G4350">
        <v>489</v>
      </c>
      <c r="H4350">
        <v>489</v>
      </c>
      <c r="I4350">
        <v>8313</v>
      </c>
      <c r="O4350">
        <v>26.734000000000002</v>
      </c>
      <c r="P4350">
        <v>0.44700000000000001</v>
      </c>
      <c r="Q4350">
        <v>119652.4</v>
      </c>
      <c r="R4350" t="s">
        <v>333</v>
      </c>
      <c r="S4350" t="s">
        <v>38</v>
      </c>
      <c r="T4350" t="s">
        <v>28</v>
      </c>
      <c r="Y4350" t="s">
        <v>29</v>
      </c>
    </row>
    <row r="4351" spans="1:25" x14ac:dyDescent="0.45">
      <c r="A4351" t="s">
        <v>335</v>
      </c>
      <c r="B4351" t="s">
        <v>386</v>
      </c>
      <c r="C4351">
        <v>2499</v>
      </c>
      <c r="D4351" t="s">
        <v>357</v>
      </c>
      <c r="E4351" t="s">
        <v>305</v>
      </c>
      <c r="F4351">
        <v>2014</v>
      </c>
      <c r="G4351">
        <v>42</v>
      </c>
      <c r="H4351">
        <v>32.6</v>
      </c>
      <c r="I4351">
        <v>554.20000000000005</v>
      </c>
      <c r="O4351">
        <v>1.825</v>
      </c>
      <c r="P4351">
        <v>0.44700000000000001</v>
      </c>
      <c r="Q4351">
        <v>8162.9</v>
      </c>
      <c r="R4351" t="s">
        <v>333</v>
      </c>
      <c r="S4351" t="s">
        <v>38</v>
      </c>
      <c r="T4351" t="s">
        <v>28</v>
      </c>
      <c r="Y4351" t="s">
        <v>29</v>
      </c>
    </row>
    <row r="4352" spans="1:25" x14ac:dyDescent="0.45">
      <c r="A4352" t="s">
        <v>335</v>
      </c>
      <c r="B4352" t="s">
        <v>386</v>
      </c>
      <c r="C4352">
        <v>2499</v>
      </c>
      <c r="D4352" t="s">
        <v>357</v>
      </c>
      <c r="E4352" t="s">
        <v>305</v>
      </c>
      <c r="F4352">
        <v>2015</v>
      </c>
      <c r="G4352">
        <v>198</v>
      </c>
      <c r="H4352">
        <v>159.9</v>
      </c>
      <c r="I4352">
        <v>2718.3</v>
      </c>
      <c r="O4352">
        <v>9.6120000000000001</v>
      </c>
      <c r="P4352">
        <v>0.44700000000000001</v>
      </c>
      <c r="Q4352">
        <v>43009.8</v>
      </c>
      <c r="R4352" t="s">
        <v>333</v>
      </c>
      <c r="S4352" t="s">
        <v>38</v>
      </c>
      <c r="T4352" t="s">
        <v>28</v>
      </c>
      <c r="Y4352" t="s">
        <v>30</v>
      </c>
    </row>
    <row r="4353" spans="1:25" x14ac:dyDescent="0.45">
      <c r="A4353" t="s">
        <v>335</v>
      </c>
      <c r="B4353" t="s">
        <v>386</v>
      </c>
      <c r="C4353">
        <v>2499</v>
      </c>
      <c r="D4353" t="s">
        <v>357</v>
      </c>
      <c r="E4353" t="s">
        <v>305</v>
      </c>
      <c r="F4353">
        <v>2016</v>
      </c>
      <c r="G4353">
        <v>463</v>
      </c>
      <c r="H4353">
        <v>409.7</v>
      </c>
      <c r="I4353">
        <v>6964.9</v>
      </c>
      <c r="O4353">
        <v>18.552</v>
      </c>
      <c r="P4353">
        <v>0.33500000000000002</v>
      </c>
      <c r="Q4353">
        <v>110740.8</v>
      </c>
      <c r="R4353" t="s">
        <v>333</v>
      </c>
      <c r="S4353" t="s">
        <v>38</v>
      </c>
      <c r="T4353" t="s">
        <v>28</v>
      </c>
      <c r="Y4353" t="s">
        <v>30</v>
      </c>
    </row>
    <row r="4354" spans="1:25" x14ac:dyDescent="0.45">
      <c r="A4354" t="s">
        <v>335</v>
      </c>
      <c r="B4354" t="s">
        <v>386</v>
      </c>
      <c r="C4354">
        <v>2499</v>
      </c>
      <c r="D4354" t="s">
        <v>357</v>
      </c>
      <c r="E4354" t="s">
        <v>305</v>
      </c>
      <c r="F4354">
        <v>2017</v>
      </c>
      <c r="G4354">
        <v>92</v>
      </c>
      <c r="H4354">
        <v>74.099999999999994</v>
      </c>
      <c r="I4354">
        <v>1259.7</v>
      </c>
      <c r="O4354">
        <v>3.302</v>
      </c>
      <c r="P4354">
        <v>0.33489999999999998</v>
      </c>
      <c r="Q4354">
        <v>19722.900000000001</v>
      </c>
      <c r="R4354" t="s">
        <v>333</v>
      </c>
      <c r="S4354" t="s">
        <v>38</v>
      </c>
      <c r="T4354" t="s">
        <v>28</v>
      </c>
      <c r="Y4354" t="s">
        <v>30</v>
      </c>
    </row>
    <row r="4355" spans="1:25" x14ac:dyDescent="0.45">
      <c r="A4355" t="s">
        <v>335</v>
      </c>
      <c r="B4355" t="s">
        <v>386</v>
      </c>
      <c r="C4355">
        <v>2499</v>
      </c>
      <c r="D4355" t="s">
        <v>357</v>
      </c>
      <c r="E4355" t="s">
        <v>305</v>
      </c>
      <c r="F4355">
        <v>2018</v>
      </c>
      <c r="G4355">
        <v>318</v>
      </c>
      <c r="H4355">
        <v>276.39999999999998</v>
      </c>
      <c r="I4355">
        <v>4698.8</v>
      </c>
      <c r="O4355">
        <v>12.387</v>
      </c>
      <c r="P4355">
        <v>0.33510000000000001</v>
      </c>
      <c r="Q4355">
        <v>73980.5</v>
      </c>
      <c r="R4355" t="s">
        <v>333</v>
      </c>
      <c r="S4355" t="s">
        <v>38</v>
      </c>
      <c r="T4355" t="s">
        <v>28</v>
      </c>
      <c r="Y4355" t="s">
        <v>30</v>
      </c>
    </row>
    <row r="4356" spans="1:25" x14ac:dyDescent="0.45">
      <c r="A4356" t="s">
        <v>335</v>
      </c>
      <c r="B4356" t="s">
        <v>386</v>
      </c>
      <c r="C4356">
        <v>2499</v>
      </c>
      <c r="D4356" t="s">
        <v>357</v>
      </c>
      <c r="E4356" t="s">
        <v>305</v>
      </c>
      <c r="F4356">
        <v>2019</v>
      </c>
      <c r="G4356">
        <v>111</v>
      </c>
      <c r="H4356">
        <v>91.9</v>
      </c>
      <c r="I4356">
        <v>1562.3</v>
      </c>
      <c r="O4356">
        <v>4.1210000000000004</v>
      </c>
      <c r="P4356">
        <v>0.33500000000000002</v>
      </c>
      <c r="Q4356">
        <v>24603.3</v>
      </c>
      <c r="R4356" t="s">
        <v>333</v>
      </c>
      <c r="S4356" t="s">
        <v>38</v>
      </c>
      <c r="T4356" t="s">
        <v>28</v>
      </c>
      <c r="Y4356" t="s">
        <v>30</v>
      </c>
    </row>
    <row r="4357" spans="1:25" x14ac:dyDescent="0.45">
      <c r="A4357" t="s">
        <v>335</v>
      </c>
      <c r="B4357" t="s">
        <v>386</v>
      </c>
      <c r="C4357">
        <v>2499</v>
      </c>
      <c r="D4357" t="s">
        <v>357</v>
      </c>
      <c r="E4357" t="s">
        <v>305</v>
      </c>
      <c r="F4357">
        <v>2020</v>
      </c>
      <c r="G4357">
        <v>282</v>
      </c>
      <c r="H4357">
        <v>238.2</v>
      </c>
      <c r="I4357">
        <v>4049.4</v>
      </c>
      <c r="O4357">
        <v>10.584</v>
      </c>
      <c r="P4357">
        <v>0.33639999999999998</v>
      </c>
      <c r="Q4357">
        <v>62888.3</v>
      </c>
      <c r="R4357" t="s">
        <v>333</v>
      </c>
      <c r="S4357" t="s">
        <v>38</v>
      </c>
      <c r="T4357" t="s">
        <v>28</v>
      </c>
      <c r="Y4357" t="s">
        <v>30</v>
      </c>
    </row>
    <row r="4358" spans="1:25" x14ac:dyDescent="0.45">
      <c r="A4358" t="s">
        <v>335</v>
      </c>
      <c r="B4358" t="s">
        <v>386</v>
      </c>
      <c r="C4358">
        <v>2499</v>
      </c>
      <c r="D4358" t="s">
        <v>357</v>
      </c>
      <c r="E4358" t="s">
        <v>305</v>
      </c>
      <c r="F4358">
        <v>2021</v>
      </c>
      <c r="G4358">
        <v>260</v>
      </c>
      <c r="H4358">
        <v>219.45</v>
      </c>
      <c r="I4358">
        <v>4070.7</v>
      </c>
      <c r="M4358">
        <v>4025.1</v>
      </c>
      <c r="N4358">
        <v>5.91E-2</v>
      </c>
      <c r="O4358">
        <v>12.275</v>
      </c>
      <c r="P4358">
        <v>0.36</v>
      </c>
      <c r="Q4358">
        <v>68205.8</v>
      </c>
      <c r="R4358" t="s">
        <v>333</v>
      </c>
      <c r="S4358" t="s">
        <v>38</v>
      </c>
      <c r="T4358" t="s">
        <v>28</v>
      </c>
      <c r="Y4358" t="s">
        <v>70</v>
      </c>
    </row>
    <row r="4359" spans="1:25" x14ac:dyDescent="0.45">
      <c r="A4359" t="s">
        <v>335</v>
      </c>
      <c r="B4359" t="s">
        <v>386</v>
      </c>
      <c r="C4359">
        <v>2499</v>
      </c>
      <c r="D4359" t="s">
        <v>357</v>
      </c>
      <c r="E4359" t="s">
        <v>305</v>
      </c>
      <c r="F4359">
        <v>2022</v>
      </c>
      <c r="G4359">
        <v>307</v>
      </c>
      <c r="H4359">
        <v>254.3</v>
      </c>
      <c r="I4359">
        <v>4486.8</v>
      </c>
      <c r="M4359">
        <v>5484.8</v>
      </c>
      <c r="N4359">
        <v>6.13E-2</v>
      </c>
      <c r="O4359">
        <v>16.978000000000002</v>
      </c>
      <c r="P4359">
        <v>0.378</v>
      </c>
      <c r="Q4359">
        <v>87740.4</v>
      </c>
      <c r="R4359" t="s">
        <v>333</v>
      </c>
      <c r="S4359" t="s">
        <v>38</v>
      </c>
      <c r="T4359" t="s">
        <v>28</v>
      </c>
      <c r="Y4359" t="s">
        <v>70</v>
      </c>
    </row>
    <row r="4360" spans="1:25" x14ac:dyDescent="0.45">
      <c r="A4360" t="s">
        <v>335</v>
      </c>
      <c r="B4360" t="s">
        <v>386</v>
      </c>
      <c r="C4360">
        <v>2499</v>
      </c>
      <c r="D4360" t="s">
        <v>357</v>
      </c>
      <c r="E4360" t="s">
        <v>305</v>
      </c>
      <c r="F4360">
        <v>2023</v>
      </c>
      <c r="G4360">
        <v>236</v>
      </c>
      <c r="H4360">
        <v>188.8</v>
      </c>
      <c r="I4360">
        <v>3213.1</v>
      </c>
      <c r="M4360">
        <v>3284.4</v>
      </c>
      <c r="N4360">
        <v>5.8999999999999997E-2</v>
      </c>
      <c r="O4360">
        <v>10.02</v>
      </c>
      <c r="P4360">
        <v>0.3599</v>
      </c>
      <c r="Q4360">
        <v>55655.4</v>
      </c>
      <c r="R4360" t="s">
        <v>333</v>
      </c>
      <c r="S4360" t="s">
        <v>38</v>
      </c>
      <c r="T4360" t="s">
        <v>28</v>
      </c>
      <c r="Y4360" t="s">
        <v>70</v>
      </c>
    </row>
    <row r="4361" spans="1:25" x14ac:dyDescent="0.45">
      <c r="A4361" t="s">
        <v>335</v>
      </c>
      <c r="B4361" t="s">
        <v>386</v>
      </c>
      <c r="C4361">
        <v>2499</v>
      </c>
      <c r="D4361" t="s">
        <v>357</v>
      </c>
      <c r="E4361" t="s">
        <v>305</v>
      </c>
      <c r="F4361">
        <v>2024</v>
      </c>
      <c r="G4361">
        <v>73</v>
      </c>
      <c r="H4361">
        <v>61.3</v>
      </c>
      <c r="I4361">
        <v>1042.0999999999999</v>
      </c>
      <c r="M4361">
        <v>1028</v>
      </c>
      <c r="N4361">
        <v>5.91E-2</v>
      </c>
      <c r="O4361">
        <v>3.1309999999999998</v>
      </c>
      <c r="P4361">
        <v>0.36009999999999998</v>
      </c>
      <c r="Q4361">
        <v>17386.5</v>
      </c>
      <c r="R4361" t="s">
        <v>333</v>
      </c>
      <c r="S4361" t="s">
        <v>38</v>
      </c>
      <c r="T4361" t="s">
        <v>28</v>
      </c>
      <c r="Y4361" t="s">
        <v>70</v>
      </c>
    </row>
    <row r="4362" spans="1:25" x14ac:dyDescent="0.45">
      <c r="A4362" t="s">
        <v>335</v>
      </c>
      <c r="B4362" t="s">
        <v>386</v>
      </c>
      <c r="C4362">
        <v>2499</v>
      </c>
      <c r="D4362" t="s">
        <v>358</v>
      </c>
      <c r="E4362" t="s">
        <v>305</v>
      </c>
      <c r="F4362">
        <v>2009</v>
      </c>
      <c r="G4362">
        <v>158</v>
      </c>
      <c r="H4362">
        <v>158</v>
      </c>
      <c r="I4362">
        <v>2686</v>
      </c>
      <c r="O4362">
        <v>7.0919999999999996</v>
      </c>
      <c r="P4362">
        <v>0.38519999999999999</v>
      </c>
      <c r="Q4362">
        <v>36806.6</v>
      </c>
      <c r="R4362" t="s">
        <v>333</v>
      </c>
      <c r="S4362" t="s">
        <v>27</v>
      </c>
      <c r="T4362" t="s">
        <v>28</v>
      </c>
      <c r="Y4362" t="s">
        <v>29</v>
      </c>
    </row>
    <row r="4363" spans="1:25" x14ac:dyDescent="0.45">
      <c r="A4363" t="s">
        <v>335</v>
      </c>
      <c r="B4363" t="s">
        <v>386</v>
      </c>
      <c r="C4363">
        <v>2499</v>
      </c>
      <c r="D4363" t="s">
        <v>358</v>
      </c>
      <c r="E4363" t="s">
        <v>305</v>
      </c>
      <c r="F4363">
        <v>2010</v>
      </c>
      <c r="G4363">
        <v>473</v>
      </c>
      <c r="H4363">
        <v>473</v>
      </c>
      <c r="I4363">
        <v>8041</v>
      </c>
      <c r="O4363">
        <v>23.274999999999999</v>
      </c>
      <c r="P4363">
        <v>0.38100000000000001</v>
      </c>
      <c r="Q4363">
        <v>122163.6</v>
      </c>
      <c r="R4363" t="s">
        <v>333</v>
      </c>
      <c r="S4363" t="s">
        <v>27</v>
      </c>
      <c r="T4363" t="s">
        <v>28</v>
      </c>
      <c r="Y4363" t="s">
        <v>29</v>
      </c>
    </row>
    <row r="4364" spans="1:25" x14ac:dyDescent="0.45">
      <c r="A4364" t="s">
        <v>335</v>
      </c>
      <c r="B4364" t="s">
        <v>386</v>
      </c>
      <c r="C4364">
        <v>2499</v>
      </c>
      <c r="D4364" t="s">
        <v>358</v>
      </c>
      <c r="E4364" t="s">
        <v>305</v>
      </c>
      <c r="F4364">
        <v>2011</v>
      </c>
      <c r="G4364">
        <v>380</v>
      </c>
      <c r="H4364">
        <v>380</v>
      </c>
      <c r="I4364">
        <v>6460</v>
      </c>
      <c r="O4364">
        <v>17.843</v>
      </c>
      <c r="P4364">
        <v>0.38400000000000001</v>
      </c>
      <c r="Q4364">
        <v>92964.800000000003</v>
      </c>
      <c r="R4364" t="s">
        <v>333</v>
      </c>
      <c r="S4364" t="s">
        <v>27</v>
      </c>
      <c r="T4364" t="s">
        <v>28</v>
      </c>
      <c r="Y4364" t="s">
        <v>29</v>
      </c>
    </row>
    <row r="4365" spans="1:25" x14ac:dyDescent="0.45">
      <c r="A4365" t="s">
        <v>335</v>
      </c>
      <c r="B4365" t="s">
        <v>386</v>
      </c>
      <c r="C4365">
        <v>2499</v>
      </c>
      <c r="D4365" t="s">
        <v>358</v>
      </c>
      <c r="E4365" t="s">
        <v>305</v>
      </c>
      <c r="F4365">
        <v>2012</v>
      </c>
      <c r="G4365">
        <v>294</v>
      </c>
      <c r="H4365">
        <v>294</v>
      </c>
      <c r="I4365">
        <v>4998</v>
      </c>
      <c r="O4365">
        <v>15.875</v>
      </c>
      <c r="P4365">
        <v>0.44700000000000001</v>
      </c>
      <c r="Q4365">
        <v>71002.3</v>
      </c>
      <c r="R4365" t="s">
        <v>333</v>
      </c>
      <c r="S4365" t="s">
        <v>37</v>
      </c>
      <c r="T4365" t="s">
        <v>28</v>
      </c>
      <c r="Y4365" t="s">
        <v>29</v>
      </c>
    </row>
    <row r="4366" spans="1:25" x14ac:dyDescent="0.45">
      <c r="A4366" t="s">
        <v>335</v>
      </c>
      <c r="B4366" t="s">
        <v>386</v>
      </c>
      <c r="C4366">
        <v>2499</v>
      </c>
      <c r="D4366" t="s">
        <v>358</v>
      </c>
      <c r="E4366" t="s">
        <v>305</v>
      </c>
      <c r="F4366">
        <v>2013</v>
      </c>
      <c r="G4366">
        <v>455</v>
      </c>
      <c r="H4366">
        <v>455</v>
      </c>
      <c r="I4366">
        <v>7735</v>
      </c>
      <c r="O4366">
        <v>25.021000000000001</v>
      </c>
      <c r="P4366">
        <v>0.44700000000000001</v>
      </c>
      <c r="Q4366">
        <v>111989.2</v>
      </c>
      <c r="R4366" t="s">
        <v>333</v>
      </c>
      <c r="S4366" t="s">
        <v>38</v>
      </c>
      <c r="T4366" t="s">
        <v>28</v>
      </c>
      <c r="Y4366" t="s">
        <v>29</v>
      </c>
    </row>
    <row r="4367" spans="1:25" x14ac:dyDescent="0.45">
      <c r="A4367" t="s">
        <v>335</v>
      </c>
      <c r="B4367" t="s">
        <v>386</v>
      </c>
      <c r="C4367">
        <v>2499</v>
      </c>
      <c r="D4367" t="s">
        <v>358</v>
      </c>
      <c r="E4367" t="s">
        <v>305</v>
      </c>
      <c r="F4367">
        <v>2014</v>
      </c>
      <c r="G4367">
        <v>43</v>
      </c>
      <c r="H4367">
        <v>33.6</v>
      </c>
      <c r="I4367">
        <v>571.20000000000005</v>
      </c>
      <c r="O4367">
        <v>1.887</v>
      </c>
      <c r="P4367">
        <v>0.44700000000000001</v>
      </c>
      <c r="Q4367">
        <v>8441.7999999999993</v>
      </c>
      <c r="R4367" t="s">
        <v>333</v>
      </c>
      <c r="S4367" t="s">
        <v>38</v>
      </c>
      <c r="T4367" t="s">
        <v>28</v>
      </c>
      <c r="Y4367" t="s">
        <v>29</v>
      </c>
    </row>
    <row r="4368" spans="1:25" x14ac:dyDescent="0.45">
      <c r="A4368" t="s">
        <v>335</v>
      </c>
      <c r="B4368" t="s">
        <v>386</v>
      </c>
      <c r="C4368">
        <v>2499</v>
      </c>
      <c r="D4368" t="s">
        <v>358</v>
      </c>
      <c r="E4368" t="s">
        <v>305</v>
      </c>
      <c r="F4368">
        <v>2015</v>
      </c>
      <c r="G4368">
        <v>190</v>
      </c>
      <c r="H4368">
        <v>159</v>
      </c>
      <c r="I4368">
        <v>2703</v>
      </c>
      <c r="O4368">
        <v>9.56</v>
      </c>
      <c r="P4368">
        <v>0.44700000000000001</v>
      </c>
      <c r="Q4368">
        <v>42779.3</v>
      </c>
      <c r="R4368" t="s">
        <v>333</v>
      </c>
      <c r="S4368" t="s">
        <v>38</v>
      </c>
      <c r="T4368" t="s">
        <v>28</v>
      </c>
      <c r="Y4368" t="s">
        <v>30</v>
      </c>
    </row>
    <row r="4369" spans="1:25" x14ac:dyDescent="0.45">
      <c r="A4369" t="s">
        <v>335</v>
      </c>
      <c r="B4369" t="s">
        <v>386</v>
      </c>
      <c r="C4369">
        <v>2499</v>
      </c>
      <c r="D4369" t="s">
        <v>358</v>
      </c>
      <c r="E4369" t="s">
        <v>305</v>
      </c>
      <c r="F4369">
        <v>2016</v>
      </c>
      <c r="G4369">
        <v>148</v>
      </c>
      <c r="H4369">
        <v>119.3</v>
      </c>
      <c r="I4369">
        <v>2028.1</v>
      </c>
      <c r="O4369">
        <v>5.4</v>
      </c>
      <c r="P4369">
        <v>0.33500000000000002</v>
      </c>
      <c r="Q4369">
        <v>32234.3</v>
      </c>
      <c r="R4369" t="s">
        <v>333</v>
      </c>
      <c r="S4369" t="s">
        <v>38</v>
      </c>
      <c r="T4369" t="s">
        <v>28</v>
      </c>
      <c r="Y4369" t="s">
        <v>30</v>
      </c>
    </row>
    <row r="4370" spans="1:25" x14ac:dyDescent="0.45">
      <c r="A4370" t="s">
        <v>335</v>
      </c>
      <c r="B4370" t="s">
        <v>386</v>
      </c>
      <c r="C4370">
        <v>2499</v>
      </c>
      <c r="D4370" t="s">
        <v>358</v>
      </c>
      <c r="E4370" t="s">
        <v>305</v>
      </c>
      <c r="F4370">
        <v>2017</v>
      </c>
      <c r="G4370">
        <v>160</v>
      </c>
      <c r="H4370">
        <v>135.1</v>
      </c>
      <c r="I4370">
        <v>2296.6999999999998</v>
      </c>
      <c r="O4370">
        <v>6.01</v>
      </c>
      <c r="P4370">
        <v>0.33500000000000002</v>
      </c>
      <c r="Q4370">
        <v>35893.800000000003</v>
      </c>
      <c r="R4370" t="s">
        <v>333</v>
      </c>
      <c r="S4370" t="s">
        <v>38</v>
      </c>
      <c r="T4370" t="s">
        <v>28</v>
      </c>
      <c r="Y4370" t="s">
        <v>30</v>
      </c>
    </row>
    <row r="4371" spans="1:25" x14ac:dyDescent="0.45">
      <c r="A4371" t="s">
        <v>335</v>
      </c>
      <c r="B4371" t="s">
        <v>386</v>
      </c>
      <c r="C4371">
        <v>2499</v>
      </c>
      <c r="D4371" t="s">
        <v>358</v>
      </c>
      <c r="E4371" t="s">
        <v>305</v>
      </c>
      <c r="F4371">
        <v>2018</v>
      </c>
      <c r="G4371">
        <v>166</v>
      </c>
      <c r="H4371">
        <v>139.80000000000001</v>
      </c>
      <c r="I4371">
        <v>2376.6</v>
      </c>
      <c r="O4371">
        <v>6.2649999999999997</v>
      </c>
      <c r="P4371">
        <v>0.33510000000000001</v>
      </c>
      <c r="Q4371">
        <v>37416.699999999997</v>
      </c>
      <c r="R4371" t="s">
        <v>333</v>
      </c>
      <c r="S4371" t="s">
        <v>38</v>
      </c>
      <c r="T4371" t="s">
        <v>28</v>
      </c>
      <c r="Y4371" t="s">
        <v>30</v>
      </c>
    </row>
    <row r="4372" spans="1:25" x14ac:dyDescent="0.45">
      <c r="A4372" t="s">
        <v>335</v>
      </c>
      <c r="B4372" t="s">
        <v>386</v>
      </c>
      <c r="C4372">
        <v>2499</v>
      </c>
      <c r="D4372" t="s">
        <v>358</v>
      </c>
      <c r="E4372" t="s">
        <v>305</v>
      </c>
      <c r="F4372">
        <v>2019</v>
      </c>
      <c r="G4372">
        <v>105</v>
      </c>
      <c r="H4372">
        <v>87.2</v>
      </c>
      <c r="I4372">
        <v>1482.4</v>
      </c>
      <c r="O4372">
        <v>3.91</v>
      </c>
      <c r="P4372">
        <v>0.33500000000000002</v>
      </c>
      <c r="Q4372">
        <v>23345.1</v>
      </c>
      <c r="R4372" t="s">
        <v>333</v>
      </c>
      <c r="S4372" t="s">
        <v>38</v>
      </c>
      <c r="T4372" t="s">
        <v>28</v>
      </c>
      <c r="Y4372" t="s">
        <v>30</v>
      </c>
    </row>
    <row r="4373" spans="1:25" x14ac:dyDescent="0.45">
      <c r="A4373" t="s">
        <v>335</v>
      </c>
      <c r="B4373" t="s">
        <v>386</v>
      </c>
      <c r="C4373">
        <v>2499</v>
      </c>
      <c r="D4373" t="s">
        <v>358</v>
      </c>
      <c r="E4373" t="s">
        <v>305</v>
      </c>
      <c r="F4373">
        <v>2020</v>
      </c>
      <c r="G4373">
        <v>184</v>
      </c>
      <c r="H4373">
        <v>151.69999999999999</v>
      </c>
      <c r="I4373">
        <v>2578.9</v>
      </c>
      <c r="O4373">
        <v>6.6980000000000004</v>
      </c>
      <c r="P4373">
        <v>0.33500000000000002</v>
      </c>
      <c r="Q4373">
        <v>39988.300000000003</v>
      </c>
      <c r="R4373" t="s">
        <v>333</v>
      </c>
      <c r="S4373" t="s">
        <v>38</v>
      </c>
      <c r="T4373" t="s">
        <v>28</v>
      </c>
      <c r="Y4373" t="s">
        <v>30</v>
      </c>
    </row>
    <row r="4374" spans="1:25" x14ac:dyDescent="0.45">
      <c r="A4374" t="s">
        <v>335</v>
      </c>
      <c r="B4374" t="s">
        <v>386</v>
      </c>
      <c r="C4374">
        <v>2499</v>
      </c>
      <c r="D4374" t="s">
        <v>358</v>
      </c>
      <c r="E4374" t="s">
        <v>305</v>
      </c>
      <c r="F4374">
        <v>2021</v>
      </c>
      <c r="G4374">
        <v>124</v>
      </c>
      <c r="H4374">
        <v>106.6</v>
      </c>
      <c r="I4374">
        <v>1438.2</v>
      </c>
      <c r="M4374">
        <v>1421.7</v>
      </c>
      <c r="N4374">
        <v>5.91E-2</v>
      </c>
      <c r="O4374">
        <v>4.3369999999999997</v>
      </c>
      <c r="P4374">
        <v>0.36</v>
      </c>
      <c r="Q4374">
        <v>24095.3</v>
      </c>
      <c r="R4374" t="s">
        <v>333</v>
      </c>
      <c r="S4374" t="s">
        <v>38</v>
      </c>
      <c r="T4374" t="s">
        <v>28</v>
      </c>
      <c r="Y4374" t="s">
        <v>70</v>
      </c>
    </row>
    <row r="4375" spans="1:25" x14ac:dyDescent="0.45">
      <c r="A4375" t="s">
        <v>335</v>
      </c>
      <c r="B4375" t="s">
        <v>386</v>
      </c>
      <c r="C4375">
        <v>2499</v>
      </c>
      <c r="D4375" t="s">
        <v>358</v>
      </c>
      <c r="E4375" t="s">
        <v>305</v>
      </c>
      <c r="F4375">
        <v>2022</v>
      </c>
      <c r="G4375">
        <v>146</v>
      </c>
      <c r="H4375">
        <v>118.1</v>
      </c>
      <c r="I4375">
        <v>1561.4</v>
      </c>
      <c r="M4375">
        <v>1635.1</v>
      </c>
      <c r="N4375">
        <v>5.91E-2</v>
      </c>
      <c r="O4375">
        <v>4.9820000000000002</v>
      </c>
      <c r="P4375">
        <v>0.36099999999999999</v>
      </c>
      <c r="Q4375">
        <v>27671.9</v>
      </c>
      <c r="R4375" t="s">
        <v>333</v>
      </c>
      <c r="S4375" t="s">
        <v>38</v>
      </c>
      <c r="T4375" t="s">
        <v>28</v>
      </c>
      <c r="Y4375" t="s">
        <v>70</v>
      </c>
    </row>
    <row r="4376" spans="1:25" x14ac:dyDescent="0.45">
      <c r="A4376" t="s">
        <v>335</v>
      </c>
      <c r="B4376" t="s">
        <v>386</v>
      </c>
      <c r="C4376">
        <v>2499</v>
      </c>
      <c r="D4376" t="s">
        <v>358</v>
      </c>
      <c r="E4376" t="s">
        <v>305</v>
      </c>
      <c r="F4376">
        <v>2023</v>
      </c>
      <c r="G4376">
        <v>100</v>
      </c>
      <c r="H4376">
        <v>78.099999999999994</v>
      </c>
      <c r="I4376">
        <v>1136.5999999999999</v>
      </c>
      <c r="M4376">
        <v>1167</v>
      </c>
      <c r="N4376">
        <v>5.8999999999999997E-2</v>
      </c>
      <c r="O4376">
        <v>3.5579999999999998</v>
      </c>
      <c r="P4376">
        <v>0.36</v>
      </c>
      <c r="Q4376">
        <v>19763.8</v>
      </c>
      <c r="R4376" t="s">
        <v>333</v>
      </c>
      <c r="S4376" t="s">
        <v>38</v>
      </c>
      <c r="T4376" t="s">
        <v>28</v>
      </c>
      <c r="Y4376" t="s">
        <v>70</v>
      </c>
    </row>
    <row r="4377" spans="1:25" x14ac:dyDescent="0.45">
      <c r="A4377" t="s">
        <v>335</v>
      </c>
      <c r="B4377" t="s">
        <v>386</v>
      </c>
      <c r="C4377">
        <v>2499</v>
      </c>
      <c r="D4377" t="s">
        <v>358</v>
      </c>
      <c r="E4377" t="s">
        <v>305</v>
      </c>
      <c r="F4377">
        <v>2024</v>
      </c>
      <c r="G4377">
        <v>56</v>
      </c>
      <c r="H4377">
        <v>47</v>
      </c>
      <c r="I4377">
        <v>784.6</v>
      </c>
      <c r="M4377">
        <v>780.3</v>
      </c>
      <c r="N4377">
        <v>5.9400000000000001E-2</v>
      </c>
      <c r="O4377">
        <v>2.3759999999999999</v>
      </c>
      <c r="P4377">
        <v>0.3629</v>
      </c>
      <c r="Q4377">
        <v>13187.4</v>
      </c>
      <c r="R4377" t="s">
        <v>333</v>
      </c>
      <c r="S4377" t="s">
        <v>38</v>
      </c>
      <c r="T4377" t="s">
        <v>28</v>
      </c>
      <c r="Y4377" t="s">
        <v>70</v>
      </c>
    </row>
    <row r="4378" spans="1:25" x14ac:dyDescent="0.45">
      <c r="A4378" t="s">
        <v>335</v>
      </c>
      <c r="B4378" t="s">
        <v>386</v>
      </c>
      <c r="C4378">
        <v>2499</v>
      </c>
      <c r="D4378" t="s">
        <v>359</v>
      </c>
      <c r="E4378" t="s">
        <v>305</v>
      </c>
      <c r="F4378">
        <v>2009</v>
      </c>
      <c r="G4378">
        <v>209</v>
      </c>
      <c r="H4378">
        <v>209</v>
      </c>
      <c r="I4378">
        <v>3553</v>
      </c>
      <c r="O4378">
        <v>9.7490000000000006</v>
      </c>
      <c r="P4378">
        <v>0.39989999999999998</v>
      </c>
      <c r="Q4378">
        <v>48698.9</v>
      </c>
      <c r="R4378" t="s">
        <v>333</v>
      </c>
      <c r="S4378" t="s">
        <v>27</v>
      </c>
      <c r="T4378" t="s">
        <v>28</v>
      </c>
      <c r="Y4378" t="s">
        <v>29</v>
      </c>
    </row>
    <row r="4379" spans="1:25" x14ac:dyDescent="0.45">
      <c r="A4379" t="s">
        <v>335</v>
      </c>
      <c r="B4379" t="s">
        <v>386</v>
      </c>
      <c r="C4379">
        <v>2499</v>
      </c>
      <c r="D4379" t="s">
        <v>359</v>
      </c>
      <c r="E4379" t="s">
        <v>305</v>
      </c>
      <c r="F4379">
        <v>2010</v>
      </c>
      <c r="G4379">
        <v>463</v>
      </c>
      <c r="H4379">
        <v>463</v>
      </c>
      <c r="I4379">
        <v>7871</v>
      </c>
      <c r="O4379">
        <v>23.056000000000001</v>
      </c>
      <c r="P4379">
        <v>0.38590000000000002</v>
      </c>
      <c r="Q4379">
        <v>119447.9</v>
      </c>
      <c r="R4379" t="s">
        <v>333</v>
      </c>
      <c r="S4379" t="s">
        <v>27</v>
      </c>
      <c r="T4379" t="s">
        <v>28</v>
      </c>
      <c r="Y4379" t="s">
        <v>29</v>
      </c>
    </row>
    <row r="4380" spans="1:25" x14ac:dyDescent="0.45">
      <c r="A4380" t="s">
        <v>335</v>
      </c>
      <c r="B4380" t="s">
        <v>386</v>
      </c>
      <c r="C4380">
        <v>2499</v>
      </c>
      <c r="D4380" t="s">
        <v>359</v>
      </c>
      <c r="E4380" t="s">
        <v>305</v>
      </c>
      <c r="F4380">
        <v>2011</v>
      </c>
      <c r="G4380">
        <v>232</v>
      </c>
      <c r="H4380">
        <v>232</v>
      </c>
      <c r="I4380">
        <v>3944</v>
      </c>
      <c r="O4380">
        <v>10.707000000000001</v>
      </c>
      <c r="P4380">
        <v>0.3826</v>
      </c>
      <c r="Q4380">
        <v>55996</v>
      </c>
      <c r="R4380" t="s">
        <v>333</v>
      </c>
      <c r="S4380" t="s">
        <v>27</v>
      </c>
      <c r="T4380" t="s">
        <v>28</v>
      </c>
      <c r="Y4380" t="s">
        <v>29</v>
      </c>
    </row>
    <row r="4381" spans="1:25" x14ac:dyDescent="0.45">
      <c r="A4381" t="s">
        <v>335</v>
      </c>
      <c r="B4381" t="s">
        <v>386</v>
      </c>
      <c r="C4381">
        <v>2499</v>
      </c>
      <c r="D4381" t="s">
        <v>359</v>
      </c>
      <c r="E4381" t="s">
        <v>305</v>
      </c>
      <c r="F4381">
        <v>2012</v>
      </c>
      <c r="G4381">
        <v>305</v>
      </c>
      <c r="H4381">
        <v>305</v>
      </c>
      <c r="I4381">
        <v>5185</v>
      </c>
      <c r="O4381">
        <v>16.477</v>
      </c>
      <c r="P4381">
        <v>0.44700000000000001</v>
      </c>
      <c r="Q4381">
        <v>73694.899999999994</v>
      </c>
      <c r="R4381" t="s">
        <v>333</v>
      </c>
      <c r="S4381" t="s">
        <v>37</v>
      </c>
      <c r="T4381" t="s">
        <v>28</v>
      </c>
      <c r="Y4381" t="s">
        <v>29</v>
      </c>
    </row>
    <row r="4382" spans="1:25" x14ac:dyDescent="0.45">
      <c r="A4382" t="s">
        <v>335</v>
      </c>
      <c r="B4382" t="s">
        <v>386</v>
      </c>
      <c r="C4382">
        <v>2499</v>
      </c>
      <c r="D4382" t="s">
        <v>359</v>
      </c>
      <c r="E4382" t="s">
        <v>305</v>
      </c>
      <c r="F4382">
        <v>2013</v>
      </c>
      <c r="G4382">
        <v>509</v>
      </c>
      <c r="H4382">
        <v>509</v>
      </c>
      <c r="I4382">
        <v>8653</v>
      </c>
      <c r="O4382">
        <v>27.952999999999999</v>
      </c>
      <c r="P4382">
        <v>0.44700000000000001</v>
      </c>
      <c r="Q4382">
        <v>125115</v>
      </c>
      <c r="R4382" t="s">
        <v>333</v>
      </c>
      <c r="S4382" t="s">
        <v>38</v>
      </c>
      <c r="T4382" t="s">
        <v>28</v>
      </c>
      <c r="Y4382" t="s">
        <v>29</v>
      </c>
    </row>
    <row r="4383" spans="1:25" x14ac:dyDescent="0.45">
      <c r="A4383" t="s">
        <v>335</v>
      </c>
      <c r="B4383" t="s">
        <v>386</v>
      </c>
      <c r="C4383">
        <v>2499</v>
      </c>
      <c r="D4383" t="s">
        <v>359</v>
      </c>
      <c r="E4383" t="s">
        <v>305</v>
      </c>
      <c r="F4383">
        <v>2014</v>
      </c>
      <c r="G4383">
        <v>41</v>
      </c>
      <c r="H4383">
        <v>33.4</v>
      </c>
      <c r="I4383">
        <v>567.79999999999995</v>
      </c>
      <c r="O4383">
        <v>1.9470000000000001</v>
      </c>
      <c r="P4383">
        <v>0.44700000000000001</v>
      </c>
      <c r="Q4383">
        <v>8708.5</v>
      </c>
      <c r="R4383" t="s">
        <v>333</v>
      </c>
      <c r="S4383" t="s">
        <v>38</v>
      </c>
      <c r="T4383" t="s">
        <v>28</v>
      </c>
      <c r="Y4383" t="s">
        <v>29</v>
      </c>
    </row>
    <row r="4384" spans="1:25" x14ac:dyDescent="0.45">
      <c r="A4384" t="s">
        <v>335</v>
      </c>
      <c r="B4384" t="s">
        <v>386</v>
      </c>
      <c r="C4384">
        <v>2499</v>
      </c>
      <c r="D4384" t="s">
        <v>359</v>
      </c>
      <c r="E4384" t="s">
        <v>305</v>
      </c>
      <c r="F4384">
        <v>2015</v>
      </c>
      <c r="G4384">
        <v>189</v>
      </c>
      <c r="H4384">
        <v>155.69999999999999</v>
      </c>
      <c r="I4384">
        <v>2646.9</v>
      </c>
      <c r="O4384">
        <v>9.3580000000000005</v>
      </c>
      <c r="P4384">
        <v>0.44700000000000001</v>
      </c>
      <c r="Q4384">
        <v>41876.800000000003</v>
      </c>
      <c r="R4384" t="s">
        <v>333</v>
      </c>
      <c r="S4384" t="s">
        <v>38</v>
      </c>
      <c r="T4384" t="s">
        <v>28</v>
      </c>
      <c r="Y4384" t="s">
        <v>30</v>
      </c>
    </row>
    <row r="4385" spans="1:25" x14ac:dyDescent="0.45">
      <c r="A4385" t="s">
        <v>335</v>
      </c>
      <c r="B4385" t="s">
        <v>386</v>
      </c>
      <c r="C4385">
        <v>2499</v>
      </c>
      <c r="D4385" t="s">
        <v>359</v>
      </c>
      <c r="E4385" t="s">
        <v>305</v>
      </c>
      <c r="F4385">
        <v>2016</v>
      </c>
      <c r="G4385">
        <v>548</v>
      </c>
      <c r="H4385">
        <v>485.8</v>
      </c>
      <c r="I4385">
        <v>8258.6</v>
      </c>
      <c r="O4385">
        <v>22.004000000000001</v>
      </c>
      <c r="P4385">
        <v>0.33500000000000002</v>
      </c>
      <c r="Q4385">
        <v>131351.9</v>
      </c>
      <c r="R4385" t="s">
        <v>333</v>
      </c>
      <c r="S4385" t="s">
        <v>38</v>
      </c>
      <c r="T4385" t="s">
        <v>28</v>
      </c>
      <c r="Y4385" t="s">
        <v>30</v>
      </c>
    </row>
    <row r="4386" spans="1:25" x14ac:dyDescent="0.45">
      <c r="A4386" t="s">
        <v>335</v>
      </c>
      <c r="B4386" t="s">
        <v>386</v>
      </c>
      <c r="C4386">
        <v>2499</v>
      </c>
      <c r="D4386" t="s">
        <v>359</v>
      </c>
      <c r="E4386" t="s">
        <v>305</v>
      </c>
      <c r="F4386">
        <v>2017</v>
      </c>
      <c r="G4386">
        <v>160</v>
      </c>
      <c r="H4386">
        <v>139</v>
      </c>
      <c r="I4386">
        <v>2363</v>
      </c>
      <c r="O4386">
        <v>6.1890000000000001</v>
      </c>
      <c r="P4386">
        <v>0.33500000000000002</v>
      </c>
      <c r="Q4386">
        <v>36967.599999999999</v>
      </c>
      <c r="R4386" t="s">
        <v>333</v>
      </c>
      <c r="S4386" t="s">
        <v>38</v>
      </c>
      <c r="T4386" t="s">
        <v>28</v>
      </c>
      <c r="Y4386" t="s">
        <v>30</v>
      </c>
    </row>
    <row r="4387" spans="1:25" x14ac:dyDescent="0.45">
      <c r="A4387" t="s">
        <v>335</v>
      </c>
      <c r="B4387" t="s">
        <v>386</v>
      </c>
      <c r="C4387">
        <v>2499</v>
      </c>
      <c r="D4387" t="s">
        <v>359</v>
      </c>
      <c r="E4387" t="s">
        <v>305</v>
      </c>
      <c r="F4387">
        <v>2018</v>
      </c>
      <c r="G4387">
        <v>382</v>
      </c>
      <c r="H4387">
        <v>339.2</v>
      </c>
      <c r="I4387">
        <v>5766.4</v>
      </c>
      <c r="O4387">
        <v>15.198</v>
      </c>
      <c r="P4387">
        <v>0.33510000000000001</v>
      </c>
      <c r="Q4387">
        <v>90773.1</v>
      </c>
      <c r="R4387" t="s">
        <v>333</v>
      </c>
      <c r="S4387" t="s">
        <v>38</v>
      </c>
      <c r="T4387" t="s">
        <v>28</v>
      </c>
      <c r="Y4387" t="s">
        <v>30</v>
      </c>
    </row>
    <row r="4388" spans="1:25" x14ac:dyDescent="0.45">
      <c r="A4388" t="s">
        <v>335</v>
      </c>
      <c r="B4388" t="s">
        <v>386</v>
      </c>
      <c r="C4388">
        <v>2499</v>
      </c>
      <c r="D4388" t="s">
        <v>359</v>
      </c>
      <c r="E4388" t="s">
        <v>305</v>
      </c>
      <c r="F4388">
        <v>2019</v>
      </c>
      <c r="G4388">
        <v>239</v>
      </c>
      <c r="H4388">
        <v>206.1</v>
      </c>
      <c r="I4388">
        <v>3503.7</v>
      </c>
      <c r="O4388">
        <v>9.2379999999999995</v>
      </c>
      <c r="P4388">
        <v>0.33500000000000002</v>
      </c>
      <c r="Q4388">
        <v>55161.8</v>
      </c>
      <c r="R4388" t="s">
        <v>333</v>
      </c>
      <c r="S4388" t="s">
        <v>38</v>
      </c>
      <c r="T4388" t="s">
        <v>28</v>
      </c>
      <c r="Y4388" t="s">
        <v>30</v>
      </c>
    </row>
    <row r="4389" spans="1:25" x14ac:dyDescent="0.45">
      <c r="A4389" t="s">
        <v>335</v>
      </c>
      <c r="B4389" t="s">
        <v>386</v>
      </c>
      <c r="C4389">
        <v>2499</v>
      </c>
      <c r="D4389" t="s">
        <v>359</v>
      </c>
      <c r="E4389" t="s">
        <v>305</v>
      </c>
      <c r="F4389">
        <v>2020</v>
      </c>
      <c r="G4389">
        <v>368</v>
      </c>
      <c r="H4389">
        <v>318</v>
      </c>
      <c r="I4389">
        <v>5406</v>
      </c>
      <c r="O4389">
        <v>14.052</v>
      </c>
      <c r="P4389">
        <v>0.33500000000000002</v>
      </c>
      <c r="Q4389">
        <v>83894.9</v>
      </c>
      <c r="R4389" t="s">
        <v>333</v>
      </c>
      <c r="S4389" t="s">
        <v>38</v>
      </c>
      <c r="T4389" t="s">
        <v>28</v>
      </c>
      <c r="Y4389" t="s">
        <v>30</v>
      </c>
    </row>
    <row r="4390" spans="1:25" x14ac:dyDescent="0.45">
      <c r="A4390" t="s">
        <v>335</v>
      </c>
      <c r="B4390" t="s">
        <v>386</v>
      </c>
      <c r="C4390">
        <v>2499</v>
      </c>
      <c r="D4390" t="s">
        <v>359</v>
      </c>
      <c r="E4390" t="s">
        <v>305</v>
      </c>
      <c r="F4390">
        <v>2021</v>
      </c>
      <c r="G4390">
        <v>223</v>
      </c>
      <c r="H4390">
        <v>192.9</v>
      </c>
      <c r="I4390">
        <v>3168.2</v>
      </c>
      <c r="M4390">
        <v>3117.8</v>
      </c>
      <c r="N4390">
        <v>5.91E-2</v>
      </c>
      <c r="O4390">
        <v>9.5220000000000002</v>
      </c>
      <c r="P4390">
        <v>0.36</v>
      </c>
      <c r="Q4390">
        <v>52898.1</v>
      </c>
      <c r="R4390" t="s">
        <v>333</v>
      </c>
      <c r="S4390" t="s">
        <v>38</v>
      </c>
      <c r="T4390" t="s">
        <v>28</v>
      </c>
      <c r="Y4390" t="s">
        <v>70</v>
      </c>
    </row>
    <row r="4391" spans="1:25" x14ac:dyDescent="0.45">
      <c r="A4391" t="s">
        <v>335</v>
      </c>
      <c r="B4391" t="s">
        <v>386</v>
      </c>
      <c r="C4391">
        <v>2499</v>
      </c>
      <c r="D4391" t="s">
        <v>359</v>
      </c>
      <c r="E4391" t="s">
        <v>305</v>
      </c>
      <c r="F4391">
        <v>2022</v>
      </c>
      <c r="G4391">
        <v>204</v>
      </c>
      <c r="H4391">
        <v>170.2</v>
      </c>
      <c r="I4391">
        <v>2819</v>
      </c>
      <c r="M4391">
        <v>3457.8</v>
      </c>
      <c r="N4391">
        <v>6.13E-2</v>
      </c>
      <c r="O4391">
        <v>10.699</v>
      </c>
      <c r="P4391">
        <v>0.37830000000000003</v>
      </c>
      <c r="Q4391">
        <v>55295.199999999997</v>
      </c>
      <c r="R4391" t="s">
        <v>333</v>
      </c>
      <c r="S4391" t="s">
        <v>38</v>
      </c>
      <c r="T4391" t="s">
        <v>28</v>
      </c>
      <c r="Y4391" t="s">
        <v>70</v>
      </c>
    </row>
    <row r="4392" spans="1:25" x14ac:dyDescent="0.45">
      <c r="A4392" t="s">
        <v>335</v>
      </c>
      <c r="B4392" t="s">
        <v>386</v>
      </c>
      <c r="C4392">
        <v>2499</v>
      </c>
      <c r="D4392" t="s">
        <v>359</v>
      </c>
      <c r="E4392" t="s">
        <v>305</v>
      </c>
      <c r="F4392">
        <v>2023</v>
      </c>
      <c r="G4392">
        <v>157</v>
      </c>
      <c r="H4392">
        <v>125.4</v>
      </c>
      <c r="I4392">
        <v>2023.9</v>
      </c>
      <c r="M4392">
        <v>2067.4</v>
      </c>
      <c r="N4392">
        <v>5.8999999999999997E-2</v>
      </c>
      <c r="O4392">
        <v>6.3040000000000003</v>
      </c>
      <c r="P4392">
        <v>0.3599</v>
      </c>
      <c r="Q4392">
        <v>35021.1</v>
      </c>
      <c r="R4392" t="s">
        <v>333</v>
      </c>
      <c r="S4392" t="s">
        <v>38</v>
      </c>
      <c r="T4392" t="s">
        <v>28</v>
      </c>
      <c r="Y4392" t="s">
        <v>70</v>
      </c>
    </row>
    <row r="4393" spans="1:25" x14ac:dyDescent="0.45">
      <c r="A4393" t="s">
        <v>335</v>
      </c>
      <c r="B4393" t="s">
        <v>386</v>
      </c>
      <c r="C4393">
        <v>2499</v>
      </c>
      <c r="D4393" t="s">
        <v>359</v>
      </c>
      <c r="E4393" t="s">
        <v>305</v>
      </c>
      <c r="F4393">
        <v>2024</v>
      </c>
      <c r="G4393">
        <v>45</v>
      </c>
      <c r="H4393">
        <v>37.4</v>
      </c>
      <c r="I4393">
        <v>623.1</v>
      </c>
      <c r="M4393">
        <v>619.79999999999995</v>
      </c>
      <c r="N4393">
        <v>5.91E-2</v>
      </c>
      <c r="O4393">
        <v>1.887</v>
      </c>
      <c r="P4393">
        <v>0.36009999999999998</v>
      </c>
      <c r="Q4393">
        <v>10482</v>
      </c>
      <c r="R4393" t="s">
        <v>333</v>
      </c>
      <c r="S4393" t="s">
        <v>38</v>
      </c>
      <c r="T4393" t="s">
        <v>28</v>
      </c>
      <c r="Y4393" t="s">
        <v>70</v>
      </c>
    </row>
    <row r="4394" spans="1:25" x14ac:dyDescent="0.45">
      <c r="A4394" t="s">
        <v>335</v>
      </c>
      <c r="B4394" t="s">
        <v>386</v>
      </c>
      <c r="C4394">
        <v>2499</v>
      </c>
      <c r="D4394" t="s">
        <v>360</v>
      </c>
      <c r="E4394" t="s">
        <v>305</v>
      </c>
      <c r="F4394">
        <v>2009</v>
      </c>
      <c r="G4394">
        <v>174</v>
      </c>
      <c r="H4394">
        <v>174</v>
      </c>
      <c r="I4394">
        <v>2958</v>
      </c>
      <c r="O4394">
        <v>8.0459999999999994</v>
      </c>
      <c r="P4394">
        <v>0.40039999999999998</v>
      </c>
      <c r="Q4394">
        <v>40124.1</v>
      </c>
      <c r="R4394" t="s">
        <v>333</v>
      </c>
      <c r="S4394" t="s">
        <v>27</v>
      </c>
      <c r="T4394" t="s">
        <v>28</v>
      </c>
      <c r="Y4394" t="s">
        <v>29</v>
      </c>
    </row>
    <row r="4395" spans="1:25" x14ac:dyDescent="0.45">
      <c r="A4395" t="s">
        <v>335</v>
      </c>
      <c r="B4395" t="s">
        <v>386</v>
      </c>
      <c r="C4395">
        <v>2499</v>
      </c>
      <c r="D4395" t="s">
        <v>360</v>
      </c>
      <c r="E4395" t="s">
        <v>305</v>
      </c>
      <c r="F4395">
        <v>2010</v>
      </c>
      <c r="G4395">
        <v>385</v>
      </c>
      <c r="H4395">
        <v>385</v>
      </c>
      <c r="I4395">
        <v>6545</v>
      </c>
      <c r="O4395">
        <v>18.927</v>
      </c>
      <c r="P4395">
        <v>0.38100000000000001</v>
      </c>
      <c r="Q4395">
        <v>99344.7</v>
      </c>
      <c r="R4395" t="s">
        <v>333</v>
      </c>
      <c r="S4395" t="s">
        <v>27</v>
      </c>
      <c r="T4395" t="s">
        <v>28</v>
      </c>
      <c r="Y4395" t="s">
        <v>29</v>
      </c>
    </row>
    <row r="4396" spans="1:25" x14ac:dyDescent="0.45">
      <c r="A4396" t="s">
        <v>335</v>
      </c>
      <c r="B4396" t="s">
        <v>386</v>
      </c>
      <c r="C4396">
        <v>2499</v>
      </c>
      <c r="D4396" t="s">
        <v>360</v>
      </c>
      <c r="E4396" t="s">
        <v>305</v>
      </c>
      <c r="F4396">
        <v>2011</v>
      </c>
      <c r="G4396">
        <v>378</v>
      </c>
      <c r="H4396">
        <v>378</v>
      </c>
      <c r="I4396">
        <v>6426</v>
      </c>
      <c r="O4396">
        <v>17.986000000000001</v>
      </c>
      <c r="P4396">
        <v>0.39190000000000003</v>
      </c>
      <c r="Q4396">
        <v>91972.800000000003</v>
      </c>
      <c r="R4396" t="s">
        <v>333</v>
      </c>
      <c r="S4396" t="s">
        <v>27</v>
      </c>
      <c r="T4396" t="s">
        <v>28</v>
      </c>
      <c r="Y4396" t="s">
        <v>29</v>
      </c>
    </row>
    <row r="4397" spans="1:25" x14ac:dyDescent="0.45">
      <c r="A4397" t="s">
        <v>335</v>
      </c>
      <c r="B4397" t="s">
        <v>386</v>
      </c>
      <c r="C4397">
        <v>2499</v>
      </c>
      <c r="D4397" t="s">
        <v>360</v>
      </c>
      <c r="E4397" t="s">
        <v>305</v>
      </c>
      <c r="F4397">
        <v>2012</v>
      </c>
      <c r="G4397">
        <v>227</v>
      </c>
      <c r="H4397">
        <v>227</v>
      </c>
      <c r="I4397">
        <v>3859</v>
      </c>
      <c r="O4397">
        <v>12.256</v>
      </c>
      <c r="P4397">
        <v>0.44700000000000001</v>
      </c>
      <c r="Q4397">
        <v>54814.7</v>
      </c>
      <c r="R4397" t="s">
        <v>333</v>
      </c>
      <c r="S4397" t="s">
        <v>37</v>
      </c>
      <c r="T4397" t="s">
        <v>28</v>
      </c>
      <c r="Y4397" t="s">
        <v>29</v>
      </c>
    </row>
    <row r="4398" spans="1:25" x14ac:dyDescent="0.45">
      <c r="A4398" t="s">
        <v>335</v>
      </c>
      <c r="B4398" t="s">
        <v>386</v>
      </c>
      <c r="C4398">
        <v>2499</v>
      </c>
      <c r="D4398" t="s">
        <v>360</v>
      </c>
      <c r="E4398" t="s">
        <v>305</v>
      </c>
      <c r="F4398">
        <v>2013</v>
      </c>
      <c r="G4398">
        <v>448</v>
      </c>
      <c r="H4398">
        <v>448</v>
      </c>
      <c r="I4398">
        <v>7616</v>
      </c>
      <c r="O4398">
        <v>24.657</v>
      </c>
      <c r="P4398">
        <v>0.44700000000000001</v>
      </c>
      <c r="Q4398">
        <v>110362.6</v>
      </c>
      <c r="R4398" t="s">
        <v>333</v>
      </c>
      <c r="S4398" t="s">
        <v>38</v>
      </c>
      <c r="T4398" t="s">
        <v>28</v>
      </c>
      <c r="Y4398" t="s">
        <v>29</v>
      </c>
    </row>
    <row r="4399" spans="1:25" x14ac:dyDescent="0.45">
      <c r="A4399" t="s">
        <v>335</v>
      </c>
      <c r="B4399" t="s">
        <v>386</v>
      </c>
      <c r="C4399">
        <v>2499</v>
      </c>
      <c r="D4399" t="s">
        <v>360</v>
      </c>
      <c r="E4399" t="s">
        <v>305</v>
      </c>
      <c r="F4399">
        <v>2014</v>
      </c>
      <c r="G4399">
        <v>66</v>
      </c>
      <c r="H4399">
        <v>53.4</v>
      </c>
      <c r="I4399">
        <v>907.8</v>
      </c>
      <c r="O4399">
        <v>3.1269999999999998</v>
      </c>
      <c r="P4399">
        <v>0.44700000000000001</v>
      </c>
      <c r="Q4399">
        <v>13988.2</v>
      </c>
      <c r="R4399" t="s">
        <v>333</v>
      </c>
      <c r="S4399" t="s">
        <v>38</v>
      </c>
      <c r="T4399" t="s">
        <v>28</v>
      </c>
      <c r="Y4399" t="s">
        <v>29</v>
      </c>
    </row>
    <row r="4400" spans="1:25" x14ac:dyDescent="0.45">
      <c r="A4400" t="s">
        <v>335</v>
      </c>
      <c r="B4400" t="s">
        <v>386</v>
      </c>
      <c r="C4400">
        <v>2499</v>
      </c>
      <c r="D4400" t="s">
        <v>360</v>
      </c>
      <c r="E4400" t="s">
        <v>305</v>
      </c>
      <c r="F4400">
        <v>2015</v>
      </c>
      <c r="G4400">
        <v>185</v>
      </c>
      <c r="H4400">
        <v>150.9</v>
      </c>
      <c r="I4400">
        <v>2565.3000000000002</v>
      </c>
      <c r="O4400">
        <v>9.0690000000000008</v>
      </c>
      <c r="P4400">
        <v>0.44700000000000001</v>
      </c>
      <c r="Q4400">
        <v>40584.400000000001</v>
      </c>
      <c r="R4400" t="s">
        <v>333</v>
      </c>
      <c r="S4400" t="s">
        <v>38</v>
      </c>
      <c r="T4400" t="s">
        <v>28</v>
      </c>
      <c r="Y4400" t="s">
        <v>30</v>
      </c>
    </row>
    <row r="4401" spans="1:25" x14ac:dyDescent="0.45">
      <c r="A4401" t="s">
        <v>335</v>
      </c>
      <c r="B4401" t="s">
        <v>386</v>
      </c>
      <c r="C4401">
        <v>2499</v>
      </c>
      <c r="D4401" t="s">
        <v>360</v>
      </c>
      <c r="E4401" t="s">
        <v>305</v>
      </c>
      <c r="F4401">
        <v>2016</v>
      </c>
      <c r="G4401">
        <v>229</v>
      </c>
      <c r="H4401">
        <v>180.3</v>
      </c>
      <c r="I4401">
        <v>3065.1</v>
      </c>
      <c r="O4401">
        <v>8.16</v>
      </c>
      <c r="P4401">
        <v>0.33489999999999998</v>
      </c>
      <c r="Q4401">
        <v>48711.8</v>
      </c>
      <c r="R4401" t="s">
        <v>333</v>
      </c>
      <c r="S4401" t="s">
        <v>38</v>
      </c>
      <c r="T4401" t="s">
        <v>28</v>
      </c>
      <c r="Y4401" t="s">
        <v>30</v>
      </c>
    </row>
    <row r="4402" spans="1:25" x14ac:dyDescent="0.45">
      <c r="A4402" t="s">
        <v>335</v>
      </c>
      <c r="B4402" t="s">
        <v>386</v>
      </c>
      <c r="C4402">
        <v>2499</v>
      </c>
      <c r="D4402" t="s">
        <v>360</v>
      </c>
      <c r="E4402" t="s">
        <v>305</v>
      </c>
      <c r="F4402">
        <v>2017</v>
      </c>
      <c r="G4402">
        <v>149</v>
      </c>
      <c r="H4402">
        <v>127.8</v>
      </c>
      <c r="I4402">
        <v>2172.6</v>
      </c>
      <c r="O4402">
        <v>5.6920000000000002</v>
      </c>
      <c r="P4402">
        <v>0.33500000000000002</v>
      </c>
      <c r="Q4402">
        <v>33999.300000000003</v>
      </c>
      <c r="R4402" t="s">
        <v>333</v>
      </c>
      <c r="S4402" t="s">
        <v>38</v>
      </c>
      <c r="T4402" t="s">
        <v>28</v>
      </c>
      <c r="Y4402" t="s">
        <v>30</v>
      </c>
    </row>
    <row r="4403" spans="1:25" x14ac:dyDescent="0.45">
      <c r="A4403" t="s">
        <v>335</v>
      </c>
      <c r="B4403" t="s">
        <v>386</v>
      </c>
      <c r="C4403">
        <v>2499</v>
      </c>
      <c r="D4403" t="s">
        <v>360</v>
      </c>
      <c r="E4403" t="s">
        <v>305</v>
      </c>
      <c r="F4403">
        <v>2018</v>
      </c>
      <c r="G4403">
        <v>487</v>
      </c>
      <c r="H4403">
        <v>436.9</v>
      </c>
      <c r="I4403">
        <v>7427.3</v>
      </c>
      <c r="O4403">
        <v>19.571000000000002</v>
      </c>
      <c r="P4403">
        <v>0.33510000000000001</v>
      </c>
      <c r="Q4403">
        <v>116890</v>
      </c>
      <c r="R4403" t="s">
        <v>333</v>
      </c>
      <c r="S4403" t="s">
        <v>38</v>
      </c>
      <c r="T4403" t="s">
        <v>28</v>
      </c>
      <c r="Y4403" t="s">
        <v>30</v>
      </c>
    </row>
    <row r="4404" spans="1:25" x14ac:dyDescent="0.45">
      <c r="A4404" t="s">
        <v>335</v>
      </c>
      <c r="B4404" t="s">
        <v>386</v>
      </c>
      <c r="C4404">
        <v>2499</v>
      </c>
      <c r="D4404" t="s">
        <v>360</v>
      </c>
      <c r="E4404" t="s">
        <v>305</v>
      </c>
      <c r="F4404">
        <v>2019</v>
      </c>
      <c r="G4404">
        <v>173</v>
      </c>
      <c r="H4404">
        <v>141.6</v>
      </c>
      <c r="I4404">
        <v>2407.1999999999998</v>
      </c>
      <c r="O4404">
        <v>6.351</v>
      </c>
      <c r="P4404">
        <v>0.33510000000000001</v>
      </c>
      <c r="Q4404">
        <v>37924.199999999997</v>
      </c>
      <c r="R4404" t="s">
        <v>333</v>
      </c>
      <c r="S4404" t="s">
        <v>38</v>
      </c>
      <c r="T4404" t="s">
        <v>28</v>
      </c>
      <c r="Y4404" t="s">
        <v>30</v>
      </c>
    </row>
    <row r="4405" spans="1:25" x14ac:dyDescent="0.45">
      <c r="A4405" t="s">
        <v>335</v>
      </c>
      <c r="B4405" t="s">
        <v>386</v>
      </c>
      <c r="C4405">
        <v>2499</v>
      </c>
      <c r="D4405" t="s">
        <v>360</v>
      </c>
      <c r="E4405" t="s">
        <v>305</v>
      </c>
      <c r="F4405">
        <v>2020</v>
      </c>
      <c r="G4405">
        <v>211</v>
      </c>
      <c r="H4405">
        <v>176.9</v>
      </c>
      <c r="I4405">
        <v>3007.3</v>
      </c>
      <c r="O4405">
        <v>7.8129999999999997</v>
      </c>
      <c r="P4405">
        <v>0.33500000000000002</v>
      </c>
      <c r="Q4405">
        <v>46645.5</v>
      </c>
      <c r="R4405" t="s">
        <v>333</v>
      </c>
      <c r="S4405" t="s">
        <v>38</v>
      </c>
      <c r="T4405" t="s">
        <v>28</v>
      </c>
      <c r="Y4405" t="s">
        <v>30</v>
      </c>
    </row>
    <row r="4406" spans="1:25" x14ac:dyDescent="0.45">
      <c r="A4406" t="s">
        <v>335</v>
      </c>
      <c r="B4406" t="s">
        <v>386</v>
      </c>
      <c r="C4406">
        <v>2499</v>
      </c>
      <c r="D4406" t="s">
        <v>360</v>
      </c>
      <c r="E4406" t="s">
        <v>305</v>
      </c>
      <c r="F4406">
        <v>2021</v>
      </c>
      <c r="G4406">
        <v>151</v>
      </c>
      <c r="H4406">
        <v>130.30000000000001</v>
      </c>
      <c r="I4406">
        <v>1787.4</v>
      </c>
      <c r="M4406">
        <v>1747.2</v>
      </c>
      <c r="N4406">
        <v>5.91E-2</v>
      </c>
      <c r="O4406">
        <v>5.33</v>
      </c>
      <c r="P4406">
        <v>0.36</v>
      </c>
      <c r="Q4406">
        <v>29611.3</v>
      </c>
      <c r="R4406" t="s">
        <v>333</v>
      </c>
      <c r="S4406" t="s">
        <v>38</v>
      </c>
      <c r="T4406" t="s">
        <v>28</v>
      </c>
      <c r="Y4406" t="s">
        <v>70</v>
      </c>
    </row>
    <row r="4407" spans="1:25" x14ac:dyDescent="0.45">
      <c r="A4407" t="s">
        <v>335</v>
      </c>
      <c r="B4407" t="s">
        <v>386</v>
      </c>
      <c r="C4407">
        <v>2499</v>
      </c>
      <c r="D4407" t="s">
        <v>360</v>
      </c>
      <c r="E4407" t="s">
        <v>305</v>
      </c>
      <c r="F4407">
        <v>2022</v>
      </c>
      <c r="G4407">
        <v>147</v>
      </c>
      <c r="H4407">
        <v>119.1</v>
      </c>
      <c r="I4407">
        <v>1616.6</v>
      </c>
      <c r="M4407">
        <v>1689.8</v>
      </c>
      <c r="N4407">
        <v>5.8900000000000001E-2</v>
      </c>
      <c r="O4407">
        <v>5.1509999999999998</v>
      </c>
      <c r="P4407">
        <v>0.36</v>
      </c>
      <c r="Q4407">
        <v>28611.599999999999</v>
      </c>
      <c r="R4407" t="s">
        <v>333</v>
      </c>
      <c r="S4407" t="s">
        <v>38</v>
      </c>
      <c r="T4407" t="s">
        <v>28</v>
      </c>
      <c r="Y4407" t="s">
        <v>70</v>
      </c>
    </row>
    <row r="4408" spans="1:25" x14ac:dyDescent="0.45">
      <c r="A4408" t="s">
        <v>335</v>
      </c>
      <c r="B4408" t="s">
        <v>386</v>
      </c>
      <c r="C4408">
        <v>2499</v>
      </c>
      <c r="D4408" t="s">
        <v>360</v>
      </c>
      <c r="E4408" t="s">
        <v>305</v>
      </c>
      <c r="F4408">
        <v>2023</v>
      </c>
      <c r="G4408">
        <v>94</v>
      </c>
      <c r="H4408">
        <v>71.900000000000006</v>
      </c>
      <c r="I4408">
        <v>1029.2</v>
      </c>
      <c r="M4408">
        <v>1050.5999999999999</v>
      </c>
      <c r="N4408">
        <v>5.8900000000000001E-2</v>
      </c>
      <c r="O4408">
        <v>3.2029999999999998</v>
      </c>
      <c r="P4408">
        <v>0.36120000000000002</v>
      </c>
      <c r="Q4408">
        <v>17791.900000000001</v>
      </c>
      <c r="R4408" t="s">
        <v>333</v>
      </c>
      <c r="S4408" t="s">
        <v>38</v>
      </c>
      <c r="T4408" t="s">
        <v>28</v>
      </c>
      <c r="Y4408" t="s">
        <v>70</v>
      </c>
    </row>
    <row r="4409" spans="1:25" x14ac:dyDescent="0.45">
      <c r="A4409" t="s">
        <v>335</v>
      </c>
      <c r="B4409" t="s">
        <v>386</v>
      </c>
      <c r="C4409">
        <v>2499</v>
      </c>
      <c r="D4409" t="s">
        <v>360</v>
      </c>
      <c r="E4409" t="s">
        <v>305</v>
      </c>
      <c r="F4409">
        <v>2024</v>
      </c>
      <c r="G4409">
        <v>24</v>
      </c>
      <c r="H4409">
        <v>18.7</v>
      </c>
      <c r="I4409">
        <v>279</v>
      </c>
      <c r="M4409">
        <v>277.5</v>
      </c>
      <c r="N4409">
        <v>5.91E-2</v>
      </c>
      <c r="O4409">
        <v>0.84599999999999997</v>
      </c>
      <c r="P4409">
        <v>0.36</v>
      </c>
      <c r="Q4409">
        <v>4699.3</v>
      </c>
      <c r="R4409" t="s">
        <v>333</v>
      </c>
      <c r="S4409" t="s">
        <v>38</v>
      </c>
      <c r="T4409" t="s">
        <v>28</v>
      </c>
      <c r="Y4409" t="s">
        <v>70</v>
      </c>
    </row>
    <row r="4410" spans="1:25" x14ac:dyDescent="0.45">
      <c r="A4410" t="s">
        <v>335</v>
      </c>
      <c r="B4410" t="s">
        <v>387</v>
      </c>
      <c r="C4410">
        <v>2500</v>
      </c>
      <c r="D4410">
        <v>10</v>
      </c>
      <c r="F4410">
        <v>2009</v>
      </c>
      <c r="G4410">
        <v>4475</v>
      </c>
      <c r="H4410">
        <v>4455.75</v>
      </c>
      <c r="I4410">
        <v>680432.75</v>
      </c>
      <c r="K4410">
        <v>74.828000000000003</v>
      </c>
      <c r="L4410">
        <v>1.2999999999999999E-2</v>
      </c>
      <c r="M4410">
        <v>428372.07500000001</v>
      </c>
      <c r="N4410">
        <v>5.9900000000000002E-2</v>
      </c>
      <c r="O4410">
        <v>236.095</v>
      </c>
      <c r="P4410">
        <v>6.5600000000000006E-2</v>
      </c>
      <c r="Q4410">
        <v>7038324.7999999998</v>
      </c>
      <c r="R4410" t="s">
        <v>333</v>
      </c>
      <c r="S4410" t="s">
        <v>45</v>
      </c>
      <c r="T4410" t="s">
        <v>46</v>
      </c>
      <c r="V4410" t="s">
        <v>180</v>
      </c>
      <c r="Y4410" t="s">
        <v>107</v>
      </c>
    </row>
    <row r="4411" spans="1:25" x14ac:dyDescent="0.45">
      <c r="A4411" t="s">
        <v>335</v>
      </c>
      <c r="B4411" t="s">
        <v>387</v>
      </c>
      <c r="C4411">
        <v>2500</v>
      </c>
      <c r="D4411">
        <v>10</v>
      </c>
      <c r="F4411">
        <v>2010</v>
      </c>
      <c r="G4411">
        <v>3630</v>
      </c>
      <c r="H4411">
        <v>3616.5</v>
      </c>
      <c r="I4411">
        <v>673788.5</v>
      </c>
      <c r="K4411">
        <v>37.838000000000001</v>
      </c>
      <c r="L4411">
        <v>7.6E-3</v>
      </c>
      <c r="M4411">
        <v>415734.85</v>
      </c>
      <c r="N4411">
        <v>5.9499999999999997E-2</v>
      </c>
      <c r="O4411">
        <v>212.495</v>
      </c>
      <c r="P4411">
        <v>6.1899999999999997E-2</v>
      </c>
      <c r="Q4411">
        <v>6911990.8250000002</v>
      </c>
      <c r="R4411" t="s">
        <v>333</v>
      </c>
      <c r="S4411" t="s">
        <v>45</v>
      </c>
      <c r="T4411" t="s">
        <v>46</v>
      </c>
      <c r="V4411" t="s">
        <v>180</v>
      </c>
      <c r="Y4411" t="s">
        <v>107</v>
      </c>
    </row>
    <row r="4412" spans="1:25" x14ac:dyDescent="0.45">
      <c r="A4412" t="s">
        <v>335</v>
      </c>
      <c r="B4412" t="s">
        <v>387</v>
      </c>
      <c r="C4412">
        <v>2500</v>
      </c>
      <c r="D4412">
        <v>10</v>
      </c>
      <c r="F4412">
        <v>2011</v>
      </c>
      <c r="G4412">
        <v>3960</v>
      </c>
      <c r="H4412">
        <v>3935.39</v>
      </c>
      <c r="I4412">
        <v>645059.51</v>
      </c>
      <c r="K4412">
        <v>23.376000000000001</v>
      </c>
      <c r="L4412">
        <v>5.0000000000000001E-3</v>
      </c>
      <c r="M4412">
        <v>402721.299</v>
      </c>
      <c r="N4412">
        <v>5.9299999999999999E-2</v>
      </c>
      <c r="O4412">
        <v>214.71100000000001</v>
      </c>
      <c r="P4412">
        <v>6.4199999999999993E-2</v>
      </c>
      <c r="Q4412">
        <v>6726669.6059999997</v>
      </c>
      <c r="R4412" t="s">
        <v>333</v>
      </c>
      <c r="S4412" t="s">
        <v>45</v>
      </c>
      <c r="T4412" t="s">
        <v>46</v>
      </c>
      <c r="V4412" t="s">
        <v>180</v>
      </c>
      <c r="Y4412" t="s">
        <v>107</v>
      </c>
    </row>
    <row r="4413" spans="1:25" x14ac:dyDescent="0.45">
      <c r="A4413" t="s">
        <v>335</v>
      </c>
      <c r="B4413" t="s">
        <v>387</v>
      </c>
      <c r="C4413">
        <v>2500</v>
      </c>
      <c r="D4413">
        <v>10</v>
      </c>
      <c r="F4413">
        <v>2012</v>
      </c>
      <c r="G4413">
        <v>5056</v>
      </c>
      <c r="H4413">
        <v>5039.8</v>
      </c>
      <c r="I4413">
        <v>969225.29</v>
      </c>
      <c r="K4413">
        <v>8.4510000000000005</v>
      </c>
      <c r="L4413">
        <v>1.8E-3</v>
      </c>
      <c r="M4413">
        <v>589483.83600000001</v>
      </c>
      <c r="N4413">
        <v>5.91E-2</v>
      </c>
      <c r="O4413">
        <v>320.13200000000001</v>
      </c>
      <c r="P4413">
        <v>6.6400000000000001E-2</v>
      </c>
      <c r="Q4413">
        <v>9906227.4010000005</v>
      </c>
      <c r="R4413" t="s">
        <v>333</v>
      </c>
      <c r="S4413" t="s">
        <v>45</v>
      </c>
      <c r="T4413" t="s">
        <v>46</v>
      </c>
      <c r="V4413" t="s">
        <v>180</v>
      </c>
      <c r="Y4413" t="s">
        <v>107</v>
      </c>
    </row>
    <row r="4414" spans="1:25" x14ac:dyDescent="0.45">
      <c r="A4414" t="s">
        <v>335</v>
      </c>
      <c r="B4414" t="s">
        <v>387</v>
      </c>
      <c r="C4414">
        <v>2500</v>
      </c>
      <c r="D4414">
        <v>10</v>
      </c>
      <c r="F4414">
        <v>2013</v>
      </c>
      <c r="G4414">
        <v>2891</v>
      </c>
      <c r="H4414">
        <v>2848.52</v>
      </c>
      <c r="I4414">
        <v>452911.6</v>
      </c>
      <c r="K4414">
        <v>40.459000000000003</v>
      </c>
      <c r="L4414">
        <v>1.17E-2</v>
      </c>
      <c r="M4414">
        <v>290445.96899999998</v>
      </c>
      <c r="N4414">
        <v>5.9799999999999999E-2</v>
      </c>
      <c r="O4414">
        <v>176.79599999999999</v>
      </c>
      <c r="P4414">
        <v>7.0800000000000002E-2</v>
      </c>
      <c r="Q4414">
        <v>4794298.4570000004</v>
      </c>
      <c r="R4414" t="s">
        <v>333</v>
      </c>
      <c r="S4414" t="s">
        <v>45</v>
      </c>
      <c r="T4414" t="s">
        <v>46</v>
      </c>
      <c r="V4414" t="s">
        <v>180</v>
      </c>
      <c r="Y4414" t="s">
        <v>107</v>
      </c>
    </row>
    <row r="4415" spans="1:25" x14ac:dyDescent="0.45">
      <c r="A4415" t="s">
        <v>335</v>
      </c>
      <c r="B4415" t="s">
        <v>387</v>
      </c>
      <c r="C4415">
        <v>2500</v>
      </c>
      <c r="D4415">
        <v>10</v>
      </c>
      <c r="F4415">
        <v>2014</v>
      </c>
      <c r="G4415">
        <v>3820</v>
      </c>
      <c r="H4415">
        <v>3802.81</v>
      </c>
      <c r="I4415">
        <v>725381.29</v>
      </c>
      <c r="K4415">
        <v>77.78</v>
      </c>
      <c r="L4415">
        <v>1.5599999999999999E-2</v>
      </c>
      <c r="M4415">
        <v>450505.91600000003</v>
      </c>
      <c r="N4415">
        <v>6.0100000000000001E-2</v>
      </c>
      <c r="O4415">
        <v>268.89400000000001</v>
      </c>
      <c r="P4415">
        <v>7.1099999999999997E-2</v>
      </c>
      <c r="Q4415">
        <v>7403729.6100000003</v>
      </c>
      <c r="R4415" t="s">
        <v>333</v>
      </c>
      <c r="S4415" t="s">
        <v>45</v>
      </c>
      <c r="T4415" t="s">
        <v>46</v>
      </c>
      <c r="V4415" t="s">
        <v>180</v>
      </c>
      <c r="Y4415" t="s">
        <v>107</v>
      </c>
    </row>
    <row r="4416" spans="1:25" x14ac:dyDescent="0.45">
      <c r="A4416" t="s">
        <v>335</v>
      </c>
      <c r="B4416" t="s">
        <v>387</v>
      </c>
      <c r="C4416">
        <v>2500</v>
      </c>
      <c r="D4416">
        <v>10</v>
      </c>
      <c r="F4416">
        <v>2015</v>
      </c>
      <c r="G4416">
        <v>5111</v>
      </c>
      <c r="H4416">
        <v>5097.16</v>
      </c>
      <c r="I4416">
        <v>955341.08</v>
      </c>
      <c r="K4416">
        <v>32.430999999999997</v>
      </c>
      <c r="L4416">
        <v>7.4999999999999997E-3</v>
      </c>
      <c r="M4416">
        <v>585133.51399999997</v>
      </c>
      <c r="N4416">
        <v>5.9499999999999997E-2</v>
      </c>
      <c r="O4416">
        <v>324.21499999999997</v>
      </c>
      <c r="P4416">
        <v>6.8000000000000005E-2</v>
      </c>
      <c r="Q4416">
        <v>9778097.7939999998</v>
      </c>
      <c r="R4416" t="s">
        <v>333</v>
      </c>
      <c r="S4416" t="s">
        <v>45</v>
      </c>
      <c r="T4416" t="s">
        <v>46</v>
      </c>
      <c r="V4416" t="s">
        <v>180</v>
      </c>
      <c r="Y4416" t="s">
        <v>146</v>
      </c>
    </row>
    <row r="4417" spans="1:25" x14ac:dyDescent="0.45">
      <c r="A4417" t="s">
        <v>335</v>
      </c>
      <c r="B4417" t="s">
        <v>387</v>
      </c>
      <c r="C4417">
        <v>2500</v>
      </c>
      <c r="D4417">
        <v>10</v>
      </c>
      <c r="F4417">
        <v>2016</v>
      </c>
      <c r="G4417">
        <v>5404</v>
      </c>
      <c r="H4417">
        <v>5389.03</v>
      </c>
      <c r="I4417">
        <v>990640.07</v>
      </c>
      <c r="K4417">
        <v>17.059000000000001</v>
      </c>
      <c r="L4417">
        <v>3.5000000000000001E-3</v>
      </c>
      <c r="M4417">
        <v>602889.93599999999</v>
      </c>
      <c r="N4417">
        <v>5.9200000000000003E-2</v>
      </c>
      <c r="O4417">
        <v>359.30799999999999</v>
      </c>
      <c r="P4417">
        <v>7.1800000000000003E-2</v>
      </c>
      <c r="Q4417">
        <v>10112269.067</v>
      </c>
      <c r="R4417" t="s">
        <v>333</v>
      </c>
      <c r="S4417" t="s">
        <v>45</v>
      </c>
      <c r="T4417" t="s">
        <v>46</v>
      </c>
      <c r="V4417" t="s">
        <v>180</v>
      </c>
      <c r="Y4417" t="s">
        <v>146</v>
      </c>
    </row>
    <row r="4418" spans="1:25" x14ac:dyDescent="0.45">
      <c r="A4418" t="s">
        <v>335</v>
      </c>
      <c r="B4418" t="s">
        <v>387</v>
      </c>
      <c r="C4418">
        <v>2500</v>
      </c>
      <c r="D4418">
        <v>10</v>
      </c>
      <c r="F4418">
        <v>2017</v>
      </c>
      <c r="G4418">
        <v>4189</v>
      </c>
      <c r="H4418">
        <v>4180.67</v>
      </c>
      <c r="I4418">
        <v>565797.62</v>
      </c>
      <c r="K4418">
        <v>26.696999999999999</v>
      </c>
      <c r="L4418">
        <v>5.5999999999999999E-3</v>
      </c>
      <c r="M4418">
        <v>366716.12099999998</v>
      </c>
      <c r="N4418">
        <v>5.9400000000000001E-2</v>
      </c>
      <c r="O4418">
        <v>222.02600000000001</v>
      </c>
      <c r="P4418">
        <v>7.2900000000000006E-2</v>
      </c>
      <c r="Q4418">
        <v>6108214.6730000004</v>
      </c>
      <c r="R4418" t="s">
        <v>333</v>
      </c>
      <c r="S4418" t="s">
        <v>45</v>
      </c>
      <c r="T4418" t="s">
        <v>46</v>
      </c>
      <c r="V4418" t="s">
        <v>180</v>
      </c>
      <c r="Y4418" t="s">
        <v>147</v>
      </c>
    </row>
    <row r="4419" spans="1:25" x14ac:dyDescent="0.45">
      <c r="A4419" t="s">
        <v>335</v>
      </c>
      <c r="B4419" t="s">
        <v>387</v>
      </c>
      <c r="C4419">
        <v>2500</v>
      </c>
      <c r="D4419">
        <v>10</v>
      </c>
      <c r="F4419">
        <v>2018</v>
      </c>
      <c r="G4419">
        <v>4260</v>
      </c>
      <c r="H4419">
        <v>4246.6099999999997</v>
      </c>
      <c r="I4419">
        <v>533197.66</v>
      </c>
      <c r="K4419">
        <v>95.48</v>
      </c>
      <c r="L4419">
        <v>1.9900000000000001E-2</v>
      </c>
      <c r="M4419">
        <v>411026.217</v>
      </c>
      <c r="N4419">
        <v>6.0400000000000002E-2</v>
      </c>
      <c r="O4419">
        <v>243.15799999999999</v>
      </c>
      <c r="P4419">
        <v>7.1800000000000003E-2</v>
      </c>
      <c r="Q4419">
        <v>6691387.2489999998</v>
      </c>
      <c r="R4419" t="s">
        <v>333</v>
      </c>
      <c r="S4419" t="s">
        <v>45</v>
      </c>
      <c r="T4419" t="s">
        <v>46</v>
      </c>
      <c r="V4419" t="s">
        <v>180</v>
      </c>
      <c r="Y4419" t="s">
        <v>147</v>
      </c>
    </row>
    <row r="4420" spans="1:25" x14ac:dyDescent="0.45">
      <c r="A4420" t="s">
        <v>335</v>
      </c>
      <c r="B4420" t="s">
        <v>387</v>
      </c>
      <c r="C4420">
        <v>2500</v>
      </c>
      <c r="D4420">
        <v>10</v>
      </c>
      <c r="F4420">
        <v>2019</v>
      </c>
      <c r="G4420">
        <v>2190</v>
      </c>
      <c r="H4420">
        <v>2172.4</v>
      </c>
      <c r="I4420">
        <v>265418.62</v>
      </c>
      <c r="K4420">
        <v>9.6289999999999996</v>
      </c>
      <c r="L4420">
        <v>8.0000000000000002E-3</v>
      </c>
      <c r="M4420">
        <v>172816.992</v>
      </c>
      <c r="N4420">
        <v>5.96E-2</v>
      </c>
      <c r="O4420">
        <v>92.662000000000006</v>
      </c>
      <c r="P4420">
        <v>6.4899999999999999E-2</v>
      </c>
      <c r="Q4420">
        <v>2886167.8620000002</v>
      </c>
      <c r="R4420" t="s">
        <v>333</v>
      </c>
      <c r="S4420" t="s">
        <v>45</v>
      </c>
      <c r="T4420" t="s">
        <v>46</v>
      </c>
      <c r="V4420" t="s">
        <v>180</v>
      </c>
      <c r="Y4420" t="s">
        <v>147</v>
      </c>
    </row>
    <row r="4421" spans="1:25" x14ac:dyDescent="0.45">
      <c r="A4421" t="s">
        <v>335</v>
      </c>
      <c r="B4421" t="s">
        <v>387</v>
      </c>
      <c r="C4421">
        <v>2500</v>
      </c>
      <c r="D4421">
        <v>10</v>
      </c>
      <c r="F4421">
        <v>2020</v>
      </c>
      <c r="G4421">
        <v>2392</v>
      </c>
      <c r="H4421">
        <v>2382.17</v>
      </c>
      <c r="I4421">
        <v>322076.3</v>
      </c>
      <c r="K4421">
        <v>1.0369999999999999</v>
      </c>
      <c r="L4421">
        <v>1E-3</v>
      </c>
      <c r="M4421">
        <v>205397</v>
      </c>
      <c r="N4421">
        <v>5.8999999999999997E-2</v>
      </c>
      <c r="O4421">
        <v>114.39700000000001</v>
      </c>
      <c r="P4421">
        <v>7.0000000000000007E-2</v>
      </c>
      <c r="Q4421">
        <v>3456223.0430000001</v>
      </c>
      <c r="R4421" t="s">
        <v>333</v>
      </c>
      <c r="S4421" t="s">
        <v>45</v>
      </c>
      <c r="T4421" t="s">
        <v>46</v>
      </c>
      <c r="V4421" t="s">
        <v>180</v>
      </c>
      <c r="Y4421" t="s">
        <v>147</v>
      </c>
    </row>
    <row r="4422" spans="1:25" x14ac:dyDescent="0.45">
      <c r="A4422" t="s">
        <v>335</v>
      </c>
      <c r="B4422" t="s">
        <v>387</v>
      </c>
      <c r="C4422">
        <v>2500</v>
      </c>
      <c r="D4422">
        <v>10</v>
      </c>
      <c r="F4422">
        <v>2021</v>
      </c>
      <c r="G4422">
        <v>1237</v>
      </c>
      <c r="H4422">
        <v>1223.3900000000001</v>
      </c>
      <c r="I4422">
        <v>154668.66</v>
      </c>
      <c r="K4422">
        <v>0.60499999999999998</v>
      </c>
      <c r="L4422">
        <v>1.1999999999999999E-3</v>
      </c>
      <c r="M4422">
        <v>101192.825</v>
      </c>
      <c r="N4422">
        <v>5.8999999999999997E-2</v>
      </c>
      <c r="O4422">
        <v>52.296999999999997</v>
      </c>
      <c r="P4422">
        <v>5.9900000000000002E-2</v>
      </c>
      <c r="Q4422">
        <v>1702537.236</v>
      </c>
      <c r="R4422" t="s">
        <v>333</v>
      </c>
      <c r="S4422" t="s">
        <v>45</v>
      </c>
      <c r="T4422" t="s">
        <v>46</v>
      </c>
      <c r="V4422" t="s">
        <v>180</v>
      </c>
      <c r="Y4422" t="s">
        <v>152</v>
      </c>
    </row>
    <row r="4423" spans="1:25" x14ac:dyDescent="0.45">
      <c r="A4423" t="s">
        <v>335</v>
      </c>
      <c r="B4423" t="s">
        <v>387</v>
      </c>
      <c r="C4423">
        <v>2500</v>
      </c>
      <c r="D4423">
        <v>10</v>
      </c>
      <c r="F4423">
        <v>2022</v>
      </c>
      <c r="G4423">
        <v>1116</v>
      </c>
      <c r="H4423">
        <v>1105.02</v>
      </c>
      <c r="I4423">
        <v>142552.49</v>
      </c>
      <c r="K4423">
        <v>11.548999999999999</v>
      </c>
      <c r="L4423">
        <v>1.2800000000000001E-2</v>
      </c>
      <c r="M4423">
        <v>93354.466</v>
      </c>
      <c r="N4423">
        <v>0.06</v>
      </c>
      <c r="O4423">
        <v>52.564999999999998</v>
      </c>
      <c r="P4423">
        <v>6.6400000000000001E-2</v>
      </c>
      <c r="Q4423">
        <v>1542827.946</v>
      </c>
      <c r="R4423" t="s">
        <v>333</v>
      </c>
      <c r="S4423" t="s">
        <v>45</v>
      </c>
      <c r="T4423" t="s">
        <v>46</v>
      </c>
      <c r="V4423" t="s">
        <v>180</v>
      </c>
      <c r="Y4423" t="s">
        <v>152</v>
      </c>
    </row>
    <row r="4424" spans="1:25" x14ac:dyDescent="0.45">
      <c r="A4424" t="s">
        <v>335</v>
      </c>
      <c r="B4424" t="s">
        <v>387</v>
      </c>
      <c r="C4424">
        <v>2500</v>
      </c>
      <c r="D4424">
        <v>10</v>
      </c>
      <c r="F4424">
        <v>2023</v>
      </c>
      <c r="G4424">
        <v>1862</v>
      </c>
      <c r="H4424">
        <v>1822.64</v>
      </c>
      <c r="I4424">
        <v>280870.55</v>
      </c>
      <c r="K4424">
        <v>12.696</v>
      </c>
      <c r="L4424">
        <v>7.9000000000000008E-3</v>
      </c>
      <c r="M4424">
        <v>182796.11499999999</v>
      </c>
      <c r="N4424">
        <v>5.96E-2</v>
      </c>
      <c r="O4424">
        <v>123.634</v>
      </c>
      <c r="P4424">
        <v>7.9299999999999995E-2</v>
      </c>
      <c r="Q4424">
        <v>3046114.7050000001</v>
      </c>
      <c r="R4424" t="s">
        <v>333</v>
      </c>
      <c r="S4424" t="s">
        <v>45</v>
      </c>
      <c r="T4424" t="s">
        <v>46</v>
      </c>
      <c r="V4424" t="s">
        <v>180</v>
      </c>
      <c r="Y4424" t="s">
        <v>152</v>
      </c>
    </row>
    <row r="4425" spans="1:25" x14ac:dyDescent="0.45">
      <c r="A4425" t="s">
        <v>335</v>
      </c>
      <c r="B4425" t="s">
        <v>387</v>
      </c>
      <c r="C4425">
        <v>2500</v>
      </c>
      <c r="D4425">
        <v>10</v>
      </c>
      <c r="F4425">
        <v>2024</v>
      </c>
      <c r="G4425">
        <v>210</v>
      </c>
      <c r="H4425">
        <v>206.12</v>
      </c>
      <c r="I4425">
        <v>22758.14</v>
      </c>
      <c r="K4425">
        <v>0.92100000000000004</v>
      </c>
      <c r="L4425">
        <v>5.0000000000000001E-3</v>
      </c>
      <c r="M4425">
        <v>16290.659</v>
      </c>
      <c r="N4425">
        <v>5.9400000000000001E-2</v>
      </c>
      <c r="O4425">
        <v>9.7530000000000001</v>
      </c>
      <c r="P4425">
        <v>6.4199999999999993E-2</v>
      </c>
      <c r="Q4425">
        <v>272003.27500000002</v>
      </c>
      <c r="R4425" t="s">
        <v>333</v>
      </c>
      <c r="S4425" t="s">
        <v>45</v>
      </c>
      <c r="T4425" t="s">
        <v>46</v>
      </c>
      <c r="V4425" t="s">
        <v>180</v>
      </c>
      <c r="Y4425" t="s">
        <v>152</v>
      </c>
    </row>
    <row r="4426" spans="1:25" x14ac:dyDescent="0.45">
      <c r="A4426" t="s">
        <v>335</v>
      </c>
      <c r="B4426" t="s">
        <v>387</v>
      </c>
      <c r="C4426">
        <v>2500</v>
      </c>
      <c r="D4426">
        <v>20</v>
      </c>
      <c r="F4426">
        <v>2009</v>
      </c>
      <c r="G4426">
        <v>1919</v>
      </c>
      <c r="H4426">
        <v>1905.25</v>
      </c>
      <c r="I4426">
        <v>216904.5</v>
      </c>
      <c r="K4426">
        <v>82.759</v>
      </c>
      <c r="L4426">
        <v>5.8500000000000003E-2</v>
      </c>
      <c r="M4426">
        <v>159805.77499999999</v>
      </c>
      <c r="N4426">
        <v>6.3100000000000003E-2</v>
      </c>
      <c r="O4426">
        <v>115.354</v>
      </c>
      <c r="P4426">
        <v>9.01E-2</v>
      </c>
      <c r="Q4426">
        <v>2497670.9</v>
      </c>
      <c r="R4426" t="s">
        <v>923</v>
      </c>
      <c r="S4426" t="s">
        <v>34</v>
      </c>
      <c r="T4426" t="s">
        <v>46</v>
      </c>
      <c r="V4426" t="s">
        <v>180</v>
      </c>
      <c r="Y4426" t="s">
        <v>107</v>
      </c>
    </row>
    <row r="4427" spans="1:25" x14ac:dyDescent="0.45">
      <c r="A4427" t="s">
        <v>335</v>
      </c>
      <c r="B4427" t="s">
        <v>387</v>
      </c>
      <c r="C4427">
        <v>2500</v>
      </c>
      <c r="D4427">
        <v>20</v>
      </c>
      <c r="F4427">
        <v>2010</v>
      </c>
      <c r="G4427">
        <v>3230</v>
      </c>
      <c r="H4427">
        <v>3208.5</v>
      </c>
      <c r="I4427">
        <v>538805.5</v>
      </c>
      <c r="K4427">
        <v>25.89</v>
      </c>
      <c r="L4427">
        <v>7.1000000000000004E-3</v>
      </c>
      <c r="M4427">
        <v>344906.52500000002</v>
      </c>
      <c r="N4427">
        <v>5.9499999999999997E-2</v>
      </c>
      <c r="O4427">
        <v>206.78800000000001</v>
      </c>
      <c r="P4427">
        <v>7.4399999999999994E-2</v>
      </c>
      <c r="Q4427">
        <v>5747330.2999999998</v>
      </c>
      <c r="R4427" t="s">
        <v>923</v>
      </c>
      <c r="S4427" t="s">
        <v>34</v>
      </c>
      <c r="T4427" t="s">
        <v>46</v>
      </c>
      <c r="V4427" t="s">
        <v>180</v>
      </c>
      <c r="Y4427" t="s">
        <v>107</v>
      </c>
    </row>
    <row r="4428" spans="1:25" x14ac:dyDescent="0.45">
      <c r="A4428" t="s">
        <v>335</v>
      </c>
      <c r="B4428" t="s">
        <v>387</v>
      </c>
      <c r="C4428">
        <v>2500</v>
      </c>
      <c r="D4428">
        <v>20</v>
      </c>
      <c r="F4428">
        <v>2011</v>
      </c>
      <c r="G4428">
        <v>2608</v>
      </c>
      <c r="H4428">
        <v>2592.25</v>
      </c>
      <c r="I4428">
        <v>417029.75</v>
      </c>
      <c r="K4428">
        <v>20.367999999999999</v>
      </c>
      <c r="L4428">
        <v>7.1000000000000004E-3</v>
      </c>
      <c r="M4428">
        <v>269302.34999999998</v>
      </c>
      <c r="N4428">
        <v>5.9499999999999997E-2</v>
      </c>
      <c r="O4428">
        <v>144.34100000000001</v>
      </c>
      <c r="P4428">
        <v>6.08E-2</v>
      </c>
      <c r="Q4428">
        <v>4487090.6500000004</v>
      </c>
      <c r="R4428" t="s">
        <v>923</v>
      </c>
      <c r="S4428" t="s">
        <v>34</v>
      </c>
      <c r="T4428" t="s">
        <v>46</v>
      </c>
      <c r="V4428" t="s">
        <v>180</v>
      </c>
      <c r="Y4428" t="s">
        <v>107</v>
      </c>
    </row>
    <row r="4429" spans="1:25" x14ac:dyDescent="0.45">
      <c r="A4429" t="s">
        <v>335</v>
      </c>
      <c r="B4429" t="s">
        <v>387</v>
      </c>
      <c r="C4429">
        <v>2500</v>
      </c>
      <c r="D4429">
        <v>20</v>
      </c>
      <c r="F4429">
        <v>2012</v>
      </c>
      <c r="G4429">
        <v>4900</v>
      </c>
      <c r="H4429">
        <v>4878.6099999999997</v>
      </c>
      <c r="I4429">
        <v>951887.3</v>
      </c>
      <c r="K4429">
        <v>7.1130000000000004</v>
      </c>
      <c r="L4429">
        <v>1.5E-3</v>
      </c>
      <c r="M4429">
        <v>580686.53799999994</v>
      </c>
      <c r="N4429">
        <v>5.91E-2</v>
      </c>
      <c r="O4429">
        <v>323.73700000000002</v>
      </c>
      <c r="P4429">
        <v>6.9099999999999995E-2</v>
      </c>
      <c r="Q4429">
        <v>9761257.6870000008</v>
      </c>
      <c r="R4429" t="s">
        <v>923</v>
      </c>
      <c r="S4429" t="s">
        <v>34</v>
      </c>
      <c r="T4429" t="s">
        <v>46</v>
      </c>
      <c r="V4429" t="s">
        <v>180</v>
      </c>
      <c r="Y4429" t="s">
        <v>107</v>
      </c>
    </row>
    <row r="4430" spans="1:25" x14ac:dyDescent="0.45">
      <c r="A4430" t="s">
        <v>335</v>
      </c>
      <c r="B4430" t="s">
        <v>387</v>
      </c>
      <c r="C4430">
        <v>2500</v>
      </c>
      <c r="D4430">
        <v>20</v>
      </c>
      <c r="F4430">
        <v>2013</v>
      </c>
      <c r="G4430">
        <v>4172</v>
      </c>
      <c r="H4430">
        <v>4149.72</v>
      </c>
      <c r="I4430">
        <v>660296.81999999995</v>
      </c>
      <c r="K4430">
        <v>32.747999999999998</v>
      </c>
      <c r="L4430">
        <v>8.0999999999999996E-3</v>
      </c>
      <c r="M4430">
        <v>409086.59399999998</v>
      </c>
      <c r="N4430">
        <v>5.9499999999999997E-2</v>
      </c>
      <c r="O4430">
        <v>249.07599999999999</v>
      </c>
      <c r="P4430">
        <v>7.7100000000000002E-2</v>
      </c>
      <c r="Q4430">
        <v>6810572.4989999998</v>
      </c>
      <c r="R4430" t="s">
        <v>923</v>
      </c>
      <c r="S4430" t="s">
        <v>34</v>
      </c>
      <c r="T4430" t="s">
        <v>46</v>
      </c>
      <c r="V4430" t="s">
        <v>180</v>
      </c>
      <c r="Y4430" t="s">
        <v>107</v>
      </c>
    </row>
    <row r="4431" spans="1:25" x14ac:dyDescent="0.45">
      <c r="A4431" t="s">
        <v>335</v>
      </c>
      <c r="B4431" t="s">
        <v>387</v>
      </c>
      <c r="C4431">
        <v>2500</v>
      </c>
      <c r="D4431">
        <v>20</v>
      </c>
      <c r="F4431">
        <v>2014</v>
      </c>
      <c r="G4431">
        <v>5739</v>
      </c>
      <c r="H4431">
        <v>5726.3</v>
      </c>
      <c r="I4431">
        <v>1060667.6200000001</v>
      </c>
      <c r="K4431">
        <v>63.62</v>
      </c>
      <c r="L4431">
        <v>8.8999999999999999E-3</v>
      </c>
      <c r="M4431">
        <v>638613.429</v>
      </c>
      <c r="N4431">
        <v>5.96E-2</v>
      </c>
      <c r="O4431">
        <v>371.95499999999998</v>
      </c>
      <c r="P4431">
        <v>7.3999999999999996E-2</v>
      </c>
      <c r="Q4431">
        <v>10603775.676999999</v>
      </c>
      <c r="R4431" t="s">
        <v>923</v>
      </c>
      <c r="S4431" t="s">
        <v>34</v>
      </c>
      <c r="T4431" t="s">
        <v>46</v>
      </c>
      <c r="V4431" t="s">
        <v>180</v>
      </c>
      <c r="Y4431" t="s">
        <v>107</v>
      </c>
    </row>
    <row r="4432" spans="1:25" x14ac:dyDescent="0.45">
      <c r="A4432" t="s">
        <v>335</v>
      </c>
      <c r="B4432" t="s">
        <v>387</v>
      </c>
      <c r="C4432">
        <v>2500</v>
      </c>
      <c r="D4432">
        <v>20</v>
      </c>
      <c r="F4432">
        <v>2015</v>
      </c>
      <c r="G4432">
        <v>5144</v>
      </c>
      <c r="H4432">
        <v>5126.28</v>
      </c>
      <c r="I4432">
        <v>943905.44</v>
      </c>
      <c r="K4432">
        <v>48.411000000000001</v>
      </c>
      <c r="L4432">
        <v>1.21E-2</v>
      </c>
      <c r="M4432">
        <v>567101.85199999996</v>
      </c>
      <c r="N4432">
        <v>5.9799999999999999E-2</v>
      </c>
      <c r="O4432">
        <v>339.36</v>
      </c>
      <c r="P4432">
        <v>7.5800000000000006E-2</v>
      </c>
      <c r="Q4432">
        <v>9435384.1899999995</v>
      </c>
      <c r="R4432" t="s">
        <v>923</v>
      </c>
      <c r="S4432" t="s">
        <v>34</v>
      </c>
      <c r="T4432" t="s">
        <v>46</v>
      </c>
      <c r="V4432" t="s">
        <v>180</v>
      </c>
      <c r="Y4432" t="s">
        <v>129</v>
      </c>
    </row>
    <row r="4433" spans="1:25" x14ac:dyDescent="0.45">
      <c r="A4433" t="s">
        <v>335</v>
      </c>
      <c r="B4433" t="s">
        <v>387</v>
      </c>
      <c r="C4433">
        <v>2500</v>
      </c>
      <c r="D4433">
        <v>20</v>
      </c>
      <c r="F4433">
        <v>2016</v>
      </c>
      <c r="G4433">
        <v>5231</v>
      </c>
      <c r="H4433">
        <v>5214.6499999999996</v>
      </c>
      <c r="I4433">
        <v>945441.86</v>
      </c>
      <c r="K4433">
        <v>24.939</v>
      </c>
      <c r="L4433">
        <v>5.5999999999999999E-3</v>
      </c>
      <c r="M4433">
        <v>566346.87800000003</v>
      </c>
      <c r="N4433">
        <v>5.9299999999999999E-2</v>
      </c>
      <c r="O4433">
        <v>326.90699999999998</v>
      </c>
      <c r="P4433">
        <v>7.4700000000000003E-2</v>
      </c>
      <c r="Q4433">
        <v>9478446.6730000004</v>
      </c>
      <c r="R4433" t="s">
        <v>923</v>
      </c>
      <c r="S4433" t="s">
        <v>34</v>
      </c>
      <c r="T4433" t="s">
        <v>46</v>
      </c>
      <c r="V4433" t="s">
        <v>180</v>
      </c>
      <c r="Y4433" t="s">
        <v>129</v>
      </c>
    </row>
    <row r="4434" spans="1:25" x14ac:dyDescent="0.45">
      <c r="A4434" t="s">
        <v>335</v>
      </c>
      <c r="B4434" t="s">
        <v>387</v>
      </c>
      <c r="C4434">
        <v>2500</v>
      </c>
      <c r="D4434">
        <v>20</v>
      </c>
      <c r="F4434">
        <v>2017</v>
      </c>
      <c r="G4434">
        <v>4578</v>
      </c>
      <c r="H4434">
        <v>4561.01</v>
      </c>
      <c r="I4434">
        <v>647223.76</v>
      </c>
      <c r="K4434">
        <v>21.187999999999999</v>
      </c>
      <c r="L4434">
        <v>4.1999999999999997E-3</v>
      </c>
      <c r="M4434">
        <v>401437.88099999999</v>
      </c>
      <c r="N4434">
        <v>5.9299999999999999E-2</v>
      </c>
      <c r="O4434">
        <v>228.15100000000001</v>
      </c>
      <c r="P4434">
        <v>7.0099999999999996E-2</v>
      </c>
      <c r="Q4434">
        <v>6704761.9050000003</v>
      </c>
      <c r="R4434" t="s">
        <v>923</v>
      </c>
      <c r="S4434" t="s">
        <v>34</v>
      </c>
      <c r="T4434" t="s">
        <v>46</v>
      </c>
      <c r="V4434" t="s">
        <v>180</v>
      </c>
      <c r="Y4434" t="s">
        <v>130</v>
      </c>
    </row>
    <row r="4435" spans="1:25" x14ac:dyDescent="0.45">
      <c r="A4435" t="s">
        <v>335</v>
      </c>
      <c r="B4435" t="s">
        <v>387</v>
      </c>
      <c r="C4435">
        <v>2500</v>
      </c>
      <c r="D4435">
        <v>20</v>
      </c>
      <c r="F4435">
        <v>2018</v>
      </c>
      <c r="G4435">
        <v>4095</v>
      </c>
      <c r="H4435">
        <v>4077.33</v>
      </c>
      <c r="I4435">
        <v>619257.98</v>
      </c>
      <c r="K4435">
        <v>56.122</v>
      </c>
      <c r="L4435">
        <v>1.0699999999999999E-2</v>
      </c>
      <c r="M4435">
        <v>394817.03200000001</v>
      </c>
      <c r="N4435">
        <v>5.9799999999999999E-2</v>
      </c>
      <c r="O4435">
        <v>232.565</v>
      </c>
      <c r="P4435">
        <v>7.17E-2</v>
      </c>
      <c r="Q4435">
        <v>6511612.2170000002</v>
      </c>
      <c r="R4435" t="s">
        <v>923</v>
      </c>
      <c r="S4435" t="s">
        <v>34</v>
      </c>
      <c r="T4435" t="s">
        <v>46</v>
      </c>
      <c r="V4435" t="s">
        <v>180</v>
      </c>
      <c r="Y4435" t="s">
        <v>130</v>
      </c>
    </row>
    <row r="4436" spans="1:25" x14ac:dyDescent="0.45">
      <c r="A4436" t="s">
        <v>335</v>
      </c>
      <c r="B4436" t="s">
        <v>387</v>
      </c>
      <c r="C4436">
        <v>2500</v>
      </c>
      <c r="D4436">
        <v>20</v>
      </c>
      <c r="F4436">
        <v>2019</v>
      </c>
      <c r="G4436">
        <v>3397</v>
      </c>
      <c r="H4436">
        <v>3372.44</v>
      </c>
      <c r="I4436">
        <v>433288.42</v>
      </c>
      <c r="K4436">
        <v>15.835000000000001</v>
      </c>
      <c r="L4436">
        <v>8.8999999999999999E-3</v>
      </c>
      <c r="M4436">
        <v>278048.799</v>
      </c>
      <c r="N4436">
        <v>5.96E-2</v>
      </c>
      <c r="O4436">
        <v>156.06899999999999</v>
      </c>
      <c r="P4436">
        <v>7.0999999999999994E-2</v>
      </c>
      <c r="Q4436">
        <v>4643308.8590000002</v>
      </c>
      <c r="R4436" t="s">
        <v>923</v>
      </c>
      <c r="S4436" t="s">
        <v>34</v>
      </c>
      <c r="T4436" t="s">
        <v>46</v>
      </c>
      <c r="V4436" t="s">
        <v>180</v>
      </c>
      <c r="Y4436" t="s">
        <v>130</v>
      </c>
    </row>
    <row r="4437" spans="1:25" x14ac:dyDescent="0.45">
      <c r="A4437" t="s">
        <v>335</v>
      </c>
      <c r="B4437" t="s">
        <v>387</v>
      </c>
      <c r="C4437">
        <v>2500</v>
      </c>
      <c r="D4437">
        <v>20</v>
      </c>
      <c r="F4437">
        <v>2020</v>
      </c>
      <c r="G4437">
        <v>1853</v>
      </c>
      <c r="H4437">
        <v>1836.83</v>
      </c>
      <c r="I4437">
        <v>216892.24</v>
      </c>
      <c r="K4437">
        <v>0.72799999999999998</v>
      </c>
      <c r="L4437">
        <v>1E-3</v>
      </c>
      <c r="M4437">
        <v>144220.78899999999</v>
      </c>
      <c r="N4437">
        <v>5.8999999999999997E-2</v>
      </c>
      <c r="O4437">
        <v>81.42</v>
      </c>
      <c r="P4437">
        <v>6.9800000000000001E-2</v>
      </c>
      <c r="Q4437">
        <v>2426788.4070000001</v>
      </c>
      <c r="R4437" t="s">
        <v>923</v>
      </c>
      <c r="S4437" t="s">
        <v>34</v>
      </c>
      <c r="T4437" t="s">
        <v>46</v>
      </c>
      <c r="V4437" t="s">
        <v>180</v>
      </c>
      <c r="Y4437" t="s">
        <v>130</v>
      </c>
    </row>
    <row r="4438" spans="1:25" x14ac:dyDescent="0.45">
      <c r="A4438" t="s">
        <v>335</v>
      </c>
      <c r="B4438" t="s">
        <v>387</v>
      </c>
      <c r="C4438">
        <v>2500</v>
      </c>
      <c r="D4438">
        <v>20</v>
      </c>
      <c r="F4438">
        <v>2021</v>
      </c>
      <c r="G4438">
        <v>1968</v>
      </c>
      <c r="H4438">
        <v>1951.31</v>
      </c>
      <c r="I4438">
        <v>256068.55</v>
      </c>
      <c r="K4438">
        <v>9.1449999999999996</v>
      </c>
      <c r="L4438">
        <v>5.1999999999999998E-3</v>
      </c>
      <c r="M4438">
        <v>167314.47099999999</v>
      </c>
      <c r="N4438">
        <v>5.9400000000000001E-2</v>
      </c>
      <c r="O4438">
        <v>102.366</v>
      </c>
      <c r="P4438">
        <v>7.4999999999999997E-2</v>
      </c>
      <c r="Q4438">
        <v>2794375.1409999998</v>
      </c>
      <c r="R4438" t="s">
        <v>333</v>
      </c>
      <c r="S4438" t="s">
        <v>45</v>
      </c>
      <c r="T4438" t="s">
        <v>46</v>
      </c>
      <c r="V4438" t="s">
        <v>180</v>
      </c>
      <c r="Y4438" t="s">
        <v>131</v>
      </c>
    </row>
    <row r="4439" spans="1:25" x14ac:dyDescent="0.45">
      <c r="A4439" t="s">
        <v>335</v>
      </c>
      <c r="B4439" t="s">
        <v>387</v>
      </c>
      <c r="C4439">
        <v>2500</v>
      </c>
      <c r="D4439">
        <v>20</v>
      </c>
      <c r="F4439">
        <v>2022</v>
      </c>
      <c r="G4439">
        <v>1736</v>
      </c>
      <c r="H4439">
        <v>1716.58</v>
      </c>
      <c r="I4439">
        <v>208607.8</v>
      </c>
      <c r="K4439">
        <v>3.3570000000000002</v>
      </c>
      <c r="L4439">
        <v>4.1999999999999997E-3</v>
      </c>
      <c r="M4439">
        <v>137781.97700000001</v>
      </c>
      <c r="N4439">
        <v>5.9299999999999999E-2</v>
      </c>
      <c r="O4439">
        <v>107.342</v>
      </c>
      <c r="P4439">
        <v>9.74E-2</v>
      </c>
      <c r="Q4439">
        <v>2311713.5639999998</v>
      </c>
      <c r="R4439" t="s">
        <v>333</v>
      </c>
      <c r="S4439" t="s">
        <v>45</v>
      </c>
      <c r="T4439" t="s">
        <v>46</v>
      </c>
      <c r="V4439" t="s">
        <v>180</v>
      </c>
      <c r="Y4439" t="s">
        <v>131</v>
      </c>
    </row>
    <row r="4440" spans="1:25" x14ac:dyDescent="0.45">
      <c r="A4440" t="s">
        <v>335</v>
      </c>
      <c r="B4440" t="s">
        <v>387</v>
      </c>
      <c r="C4440">
        <v>2500</v>
      </c>
      <c r="D4440">
        <v>20</v>
      </c>
      <c r="F4440">
        <v>2023</v>
      </c>
      <c r="G4440">
        <v>1339</v>
      </c>
      <c r="H4440">
        <v>1320.52</v>
      </c>
      <c r="I4440">
        <v>225005.59</v>
      </c>
      <c r="K4440">
        <v>0.71399999999999997</v>
      </c>
      <c r="L4440">
        <v>1E-3</v>
      </c>
      <c r="M4440">
        <v>141517.35399999999</v>
      </c>
      <c r="N4440">
        <v>5.8999999999999997E-2</v>
      </c>
      <c r="O4440">
        <v>85.227999999999994</v>
      </c>
      <c r="P4440">
        <v>7.4700000000000003E-2</v>
      </c>
      <c r="Q4440">
        <v>2381287.804</v>
      </c>
      <c r="R4440" t="s">
        <v>333</v>
      </c>
      <c r="S4440" t="s">
        <v>45</v>
      </c>
      <c r="T4440" t="s">
        <v>46</v>
      </c>
      <c r="V4440" t="s">
        <v>180</v>
      </c>
      <c r="Y4440" t="s">
        <v>131</v>
      </c>
    </row>
    <row r="4441" spans="1:25" x14ac:dyDescent="0.45">
      <c r="A4441" t="s">
        <v>335</v>
      </c>
      <c r="B4441" t="s">
        <v>387</v>
      </c>
      <c r="C4441">
        <v>2500</v>
      </c>
      <c r="D4441">
        <v>20</v>
      </c>
      <c r="F4441">
        <v>2024</v>
      </c>
      <c r="G4441">
        <v>418</v>
      </c>
      <c r="H4441">
        <v>410.99</v>
      </c>
      <c r="I4441">
        <v>67664.479999999996</v>
      </c>
      <c r="K4441">
        <v>0.21199999999999999</v>
      </c>
      <c r="L4441">
        <v>1E-3</v>
      </c>
      <c r="M4441">
        <v>42008.192000000003</v>
      </c>
      <c r="N4441">
        <v>5.8999999999999997E-2</v>
      </c>
      <c r="O4441">
        <v>25.591999999999999</v>
      </c>
      <c r="P4441">
        <v>7.7100000000000002E-2</v>
      </c>
      <c r="Q4441">
        <v>706836.18400000001</v>
      </c>
      <c r="R4441" t="s">
        <v>333</v>
      </c>
      <c r="S4441" t="s">
        <v>45</v>
      </c>
      <c r="T4441" t="s">
        <v>46</v>
      </c>
      <c r="V4441" t="s">
        <v>180</v>
      </c>
      <c r="Y4441" t="s">
        <v>131</v>
      </c>
    </row>
    <row r="4442" spans="1:25" x14ac:dyDescent="0.45">
      <c r="A4442" t="s">
        <v>335</v>
      </c>
      <c r="B4442" t="s">
        <v>387</v>
      </c>
      <c r="C4442">
        <v>2500</v>
      </c>
      <c r="D4442">
        <v>30</v>
      </c>
      <c r="F4442">
        <v>2009</v>
      </c>
      <c r="G4442">
        <v>3092</v>
      </c>
      <c r="H4442">
        <v>3083</v>
      </c>
      <c r="I4442">
        <v>921406</v>
      </c>
      <c r="K4442">
        <v>135.066</v>
      </c>
      <c r="L4442">
        <v>1.35E-2</v>
      </c>
      <c r="M4442">
        <v>620522.75</v>
      </c>
      <c r="N4442">
        <v>0.06</v>
      </c>
      <c r="O4442">
        <v>352.41399999999999</v>
      </c>
      <c r="P4442">
        <v>5.9400000000000001E-2</v>
      </c>
      <c r="Q4442">
        <v>10133140.175000001</v>
      </c>
      <c r="R4442" t="s">
        <v>333</v>
      </c>
      <c r="S4442" t="s">
        <v>45</v>
      </c>
      <c r="T4442" t="s">
        <v>46</v>
      </c>
      <c r="Y4442" t="s">
        <v>107</v>
      </c>
    </row>
    <row r="4443" spans="1:25" x14ac:dyDescent="0.45">
      <c r="A4443" t="s">
        <v>335</v>
      </c>
      <c r="B4443" t="s">
        <v>387</v>
      </c>
      <c r="C4443">
        <v>2500</v>
      </c>
      <c r="D4443">
        <v>30</v>
      </c>
      <c r="F4443">
        <v>2010</v>
      </c>
      <c r="G4443">
        <v>3218</v>
      </c>
      <c r="H4443">
        <v>3206.5</v>
      </c>
      <c r="I4443">
        <v>1240603.75</v>
      </c>
      <c r="K4443">
        <v>193.339</v>
      </c>
      <c r="L4443">
        <v>1.6199999999999999E-2</v>
      </c>
      <c r="M4443">
        <v>796852.55</v>
      </c>
      <c r="N4443">
        <v>6.0199999999999997E-2</v>
      </c>
      <c r="O4443">
        <v>502.57499999999999</v>
      </c>
      <c r="P4443">
        <v>6.4500000000000002E-2</v>
      </c>
      <c r="Q4443">
        <v>12966190.875</v>
      </c>
      <c r="R4443" t="s">
        <v>333</v>
      </c>
      <c r="S4443" t="s">
        <v>45</v>
      </c>
      <c r="T4443" t="s">
        <v>46</v>
      </c>
      <c r="Y4443" t="s">
        <v>107</v>
      </c>
    </row>
    <row r="4444" spans="1:25" x14ac:dyDescent="0.45">
      <c r="A4444" t="s">
        <v>335</v>
      </c>
      <c r="B4444" t="s">
        <v>387</v>
      </c>
      <c r="C4444">
        <v>2500</v>
      </c>
      <c r="D4444">
        <v>30</v>
      </c>
      <c r="F4444">
        <v>2011</v>
      </c>
      <c r="G4444">
        <v>2634</v>
      </c>
      <c r="H4444">
        <v>2623.5</v>
      </c>
      <c r="I4444">
        <v>844670.25</v>
      </c>
      <c r="K4444">
        <v>44.963999999999999</v>
      </c>
      <c r="L4444">
        <v>5.4000000000000003E-3</v>
      </c>
      <c r="M4444">
        <v>555750.5</v>
      </c>
      <c r="N4444">
        <v>5.9299999999999999E-2</v>
      </c>
      <c r="O4444">
        <v>329.61500000000001</v>
      </c>
      <c r="P4444">
        <v>5.8700000000000002E-2</v>
      </c>
      <c r="Q4444">
        <v>9253034.4250000007</v>
      </c>
      <c r="R4444" t="s">
        <v>333</v>
      </c>
      <c r="S4444" t="s">
        <v>45</v>
      </c>
      <c r="T4444" t="s">
        <v>46</v>
      </c>
      <c r="Y4444" t="s">
        <v>107</v>
      </c>
    </row>
    <row r="4445" spans="1:25" x14ac:dyDescent="0.45">
      <c r="A4445" t="s">
        <v>335</v>
      </c>
      <c r="B4445" t="s">
        <v>387</v>
      </c>
      <c r="C4445">
        <v>2500</v>
      </c>
      <c r="D4445">
        <v>30</v>
      </c>
      <c r="F4445">
        <v>2012</v>
      </c>
      <c r="G4445">
        <v>2540</v>
      </c>
      <c r="H4445">
        <v>2520.44</v>
      </c>
      <c r="I4445">
        <v>1153003.21</v>
      </c>
      <c r="K4445">
        <v>13.278</v>
      </c>
      <c r="L4445">
        <v>3.3999999999999998E-3</v>
      </c>
      <c r="M4445">
        <v>689236.63399999996</v>
      </c>
      <c r="N4445">
        <v>5.9200000000000003E-2</v>
      </c>
      <c r="O4445">
        <v>466.20400000000001</v>
      </c>
      <c r="P4445">
        <v>6.9099999999999995E-2</v>
      </c>
      <c r="Q4445">
        <v>11574617.642999999</v>
      </c>
      <c r="R4445" t="s">
        <v>333</v>
      </c>
      <c r="S4445" t="s">
        <v>45</v>
      </c>
      <c r="T4445" t="s">
        <v>46</v>
      </c>
      <c r="Y4445" t="s">
        <v>107</v>
      </c>
    </row>
    <row r="4446" spans="1:25" x14ac:dyDescent="0.45">
      <c r="A4446" t="s">
        <v>335</v>
      </c>
      <c r="B4446" t="s">
        <v>387</v>
      </c>
      <c r="C4446">
        <v>2500</v>
      </c>
      <c r="D4446">
        <v>30</v>
      </c>
      <c r="F4446">
        <v>2013</v>
      </c>
      <c r="G4446">
        <v>1676</v>
      </c>
      <c r="H4446">
        <v>1663.56</v>
      </c>
      <c r="I4446">
        <v>666332.6</v>
      </c>
      <c r="K4446">
        <v>81.793000000000006</v>
      </c>
      <c r="L4446">
        <v>1.3899999999999999E-2</v>
      </c>
      <c r="M4446">
        <v>418358.103</v>
      </c>
      <c r="N4446">
        <v>0.06</v>
      </c>
      <c r="O4446">
        <v>284.72399999999999</v>
      </c>
      <c r="P4446">
        <v>6.9000000000000006E-2</v>
      </c>
      <c r="Q4446">
        <v>6849417.7230000002</v>
      </c>
      <c r="R4446" t="s">
        <v>333</v>
      </c>
      <c r="S4446" t="s">
        <v>45</v>
      </c>
      <c r="T4446" t="s">
        <v>46</v>
      </c>
      <c r="Y4446" t="s">
        <v>107</v>
      </c>
    </row>
    <row r="4447" spans="1:25" x14ac:dyDescent="0.45">
      <c r="A4447" t="s">
        <v>335</v>
      </c>
      <c r="B4447" t="s">
        <v>387</v>
      </c>
      <c r="C4447">
        <v>2500</v>
      </c>
      <c r="D4447">
        <v>30</v>
      </c>
      <c r="F4447">
        <v>2014</v>
      </c>
      <c r="G4447">
        <v>3746</v>
      </c>
      <c r="H4447">
        <v>3733.28</v>
      </c>
      <c r="I4447">
        <v>1638129.38</v>
      </c>
      <c r="K4447">
        <v>152.001</v>
      </c>
      <c r="L4447">
        <v>1.3899999999999999E-2</v>
      </c>
      <c r="M4447">
        <v>1037693.213</v>
      </c>
      <c r="N4447">
        <v>0.06</v>
      </c>
      <c r="O4447">
        <v>739.81899999999996</v>
      </c>
      <c r="P4447">
        <v>7.5300000000000006E-2</v>
      </c>
      <c r="Q4447">
        <v>17090026.697000001</v>
      </c>
      <c r="R4447" t="s">
        <v>333</v>
      </c>
      <c r="S4447" t="s">
        <v>45</v>
      </c>
      <c r="T4447" t="s">
        <v>46</v>
      </c>
      <c r="Y4447" t="s">
        <v>107</v>
      </c>
    </row>
    <row r="4448" spans="1:25" x14ac:dyDescent="0.45">
      <c r="A4448" t="s">
        <v>335</v>
      </c>
      <c r="B4448" t="s">
        <v>387</v>
      </c>
      <c r="C4448">
        <v>2500</v>
      </c>
      <c r="D4448">
        <v>30</v>
      </c>
      <c r="F4448">
        <v>2015</v>
      </c>
      <c r="G4448">
        <v>3430</v>
      </c>
      <c r="H4448">
        <v>3411.89</v>
      </c>
      <c r="I4448">
        <v>1534910.42</v>
      </c>
      <c r="K4448">
        <v>4.7869999999999999</v>
      </c>
      <c r="L4448">
        <v>1E-3</v>
      </c>
      <c r="M4448">
        <v>948254.20200000005</v>
      </c>
      <c r="N4448">
        <v>5.8999999999999997E-2</v>
      </c>
      <c r="O4448">
        <v>645.76099999999997</v>
      </c>
      <c r="P4448">
        <v>7.1099999999999997E-2</v>
      </c>
      <c r="Q4448">
        <v>15956227.429</v>
      </c>
      <c r="R4448" t="s">
        <v>333</v>
      </c>
      <c r="S4448" t="s">
        <v>45</v>
      </c>
      <c r="T4448" t="s">
        <v>46</v>
      </c>
      <c r="Y4448" t="s">
        <v>129</v>
      </c>
    </row>
    <row r="4449" spans="1:25" x14ac:dyDescent="0.45">
      <c r="A4449" t="s">
        <v>335</v>
      </c>
      <c r="B4449" t="s">
        <v>387</v>
      </c>
      <c r="C4449">
        <v>2500</v>
      </c>
      <c r="D4449">
        <v>30</v>
      </c>
      <c r="F4449">
        <v>2016</v>
      </c>
      <c r="G4449">
        <v>4486</v>
      </c>
      <c r="H4449">
        <v>4476.26</v>
      </c>
      <c r="I4449">
        <v>1950292.98</v>
      </c>
      <c r="K4449">
        <v>21.622</v>
      </c>
      <c r="L4449">
        <v>1.9E-3</v>
      </c>
      <c r="M4449">
        <v>1220174.175</v>
      </c>
      <c r="N4449">
        <v>5.91E-2</v>
      </c>
      <c r="O4449">
        <v>816.93200000000002</v>
      </c>
      <c r="P4449">
        <v>7.22E-2</v>
      </c>
      <c r="Q4449">
        <v>20495848.566</v>
      </c>
      <c r="R4449" t="s">
        <v>333</v>
      </c>
      <c r="S4449" t="s">
        <v>45</v>
      </c>
      <c r="T4449" t="s">
        <v>46</v>
      </c>
      <c r="Y4449" t="s">
        <v>129</v>
      </c>
    </row>
    <row r="4450" spans="1:25" x14ac:dyDescent="0.45">
      <c r="A4450" t="s">
        <v>335</v>
      </c>
      <c r="B4450" t="s">
        <v>387</v>
      </c>
      <c r="C4450">
        <v>2500</v>
      </c>
      <c r="D4450">
        <v>30</v>
      </c>
      <c r="F4450">
        <v>2017</v>
      </c>
      <c r="G4450">
        <v>1438</v>
      </c>
      <c r="H4450">
        <v>1428.23</v>
      </c>
      <c r="I4450">
        <v>485247.92</v>
      </c>
      <c r="K4450">
        <v>9.3810000000000002</v>
      </c>
      <c r="L4450">
        <v>2.3E-3</v>
      </c>
      <c r="M4450">
        <v>311942.68099999998</v>
      </c>
      <c r="N4450">
        <v>5.91E-2</v>
      </c>
      <c r="O4450">
        <v>202.75700000000001</v>
      </c>
      <c r="P4450">
        <v>6.4199999999999993E-2</v>
      </c>
      <c r="Q4450">
        <v>5230648.5630000001</v>
      </c>
      <c r="R4450" t="s">
        <v>333</v>
      </c>
      <c r="S4450" t="s">
        <v>45</v>
      </c>
      <c r="T4450" t="s">
        <v>46</v>
      </c>
      <c r="Y4450" t="s">
        <v>130</v>
      </c>
    </row>
    <row r="4451" spans="1:25" x14ac:dyDescent="0.45">
      <c r="A4451" t="s">
        <v>335</v>
      </c>
      <c r="B4451" t="s">
        <v>387</v>
      </c>
      <c r="C4451">
        <v>2500</v>
      </c>
      <c r="D4451">
        <v>30</v>
      </c>
      <c r="F4451">
        <v>2018</v>
      </c>
      <c r="G4451">
        <v>2858</v>
      </c>
      <c r="H4451">
        <v>2820.47</v>
      </c>
      <c r="I4451">
        <v>878156.19</v>
      </c>
      <c r="K4451">
        <v>29.988</v>
      </c>
      <c r="L4451">
        <v>3.8E-3</v>
      </c>
      <c r="M4451">
        <v>568753.27300000004</v>
      </c>
      <c r="N4451">
        <v>5.9200000000000003E-2</v>
      </c>
      <c r="O4451">
        <v>341.77800000000002</v>
      </c>
      <c r="P4451">
        <v>6.4600000000000005E-2</v>
      </c>
      <c r="Q4451">
        <v>9505159.2139999997</v>
      </c>
      <c r="R4451" t="s">
        <v>333</v>
      </c>
      <c r="S4451" t="s">
        <v>45</v>
      </c>
      <c r="T4451" t="s">
        <v>46</v>
      </c>
      <c r="Y4451" t="s">
        <v>130</v>
      </c>
    </row>
    <row r="4452" spans="1:25" x14ac:dyDescent="0.45">
      <c r="A4452" t="s">
        <v>335</v>
      </c>
      <c r="B4452" t="s">
        <v>387</v>
      </c>
      <c r="C4452">
        <v>2500</v>
      </c>
      <c r="D4452">
        <v>30</v>
      </c>
      <c r="F4452">
        <v>2019</v>
      </c>
      <c r="G4452">
        <v>654</v>
      </c>
      <c r="H4452">
        <v>642.28</v>
      </c>
      <c r="I4452">
        <v>136082.20000000001</v>
      </c>
      <c r="K4452">
        <v>1.5960000000000001</v>
      </c>
      <c r="L4452">
        <v>1.6000000000000001E-3</v>
      </c>
      <c r="M4452">
        <v>94741.702000000005</v>
      </c>
      <c r="N4452">
        <v>5.91E-2</v>
      </c>
      <c r="O4452">
        <v>55.783999999999999</v>
      </c>
      <c r="P4452">
        <v>5.6599999999999998E-2</v>
      </c>
      <c r="Q4452">
        <v>1591384.1740000001</v>
      </c>
      <c r="R4452" t="s">
        <v>333</v>
      </c>
      <c r="S4452" t="s">
        <v>45</v>
      </c>
      <c r="T4452" t="s">
        <v>46</v>
      </c>
      <c r="Y4452" t="s">
        <v>130</v>
      </c>
    </row>
    <row r="4453" spans="1:25" x14ac:dyDescent="0.45">
      <c r="A4453" t="s">
        <v>335</v>
      </c>
      <c r="B4453" t="s">
        <v>387</v>
      </c>
      <c r="C4453">
        <v>2500</v>
      </c>
      <c r="D4453">
        <v>30</v>
      </c>
      <c r="F4453">
        <v>2020</v>
      </c>
      <c r="G4453">
        <v>499</v>
      </c>
      <c r="H4453">
        <v>491.15</v>
      </c>
      <c r="I4453">
        <v>156100.5</v>
      </c>
      <c r="K4453">
        <v>0.50600000000000001</v>
      </c>
      <c r="L4453">
        <v>1E-3</v>
      </c>
      <c r="M4453">
        <v>100171.424</v>
      </c>
      <c r="N4453">
        <v>5.91E-2</v>
      </c>
      <c r="O4453">
        <v>69.188000000000002</v>
      </c>
      <c r="P4453">
        <v>6.4199999999999993E-2</v>
      </c>
      <c r="Q4453">
        <v>1685590.1540000001</v>
      </c>
      <c r="R4453" t="s">
        <v>333</v>
      </c>
      <c r="S4453" t="s">
        <v>45</v>
      </c>
      <c r="T4453" t="s">
        <v>46</v>
      </c>
      <c r="Y4453" t="s">
        <v>130</v>
      </c>
    </row>
    <row r="4454" spans="1:25" x14ac:dyDescent="0.45">
      <c r="A4454" t="s">
        <v>335</v>
      </c>
      <c r="B4454" t="s">
        <v>387</v>
      </c>
      <c r="C4454">
        <v>2500</v>
      </c>
      <c r="D4454">
        <v>30</v>
      </c>
      <c r="F4454">
        <v>2021</v>
      </c>
      <c r="G4454">
        <v>423</v>
      </c>
      <c r="H4454">
        <v>415.25</v>
      </c>
      <c r="I4454">
        <v>93521</v>
      </c>
      <c r="K4454">
        <v>0.61699999999999999</v>
      </c>
      <c r="L4454">
        <v>1.6000000000000001E-3</v>
      </c>
      <c r="M4454">
        <v>65233.262000000002</v>
      </c>
      <c r="N4454">
        <v>5.91E-2</v>
      </c>
      <c r="O4454">
        <v>41.360999999999997</v>
      </c>
      <c r="P4454">
        <v>5.5E-2</v>
      </c>
      <c r="Q4454">
        <v>1096942.0049999999</v>
      </c>
      <c r="R4454" t="s">
        <v>333</v>
      </c>
      <c r="S4454" t="s">
        <v>45</v>
      </c>
      <c r="T4454" t="s">
        <v>46</v>
      </c>
      <c r="Y4454" t="s">
        <v>131</v>
      </c>
    </row>
    <row r="4455" spans="1:25" x14ac:dyDescent="0.45">
      <c r="A4455" t="s">
        <v>335</v>
      </c>
      <c r="B4455" t="s">
        <v>387</v>
      </c>
      <c r="C4455">
        <v>2500</v>
      </c>
      <c r="D4455">
        <v>30</v>
      </c>
      <c r="F4455">
        <v>2022</v>
      </c>
      <c r="G4455">
        <v>609</v>
      </c>
      <c r="H4455">
        <v>599.57000000000005</v>
      </c>
      <c r="I4455">
        <v>193743.21</v>
      </c>
      <c r="K4455">
        <v>6.4210000000000003</v>
      </c>
      <c r="L4455">
        <v>4.5999999999999999E-3</v>
      </c>
      <c r="M4455">
        <v>124779.04</v>
      </c>
      <c r="N4455">
        <v>5.9400000000000001E-2</v>
      </c>
      <c r="O4455">
        <v>88.570999999999998</v>
      </c>
      <c r="P4455">
        <v>5.8999999999999997E-2</v>
      </c>
      <c r="Q4455">
        <v>2084997.331</v>
      </c>
      <c r="R4455" t="s">
        <v>333</v>
      </c>
      <c r="S4455" t="s">
        <v>45</v>
      </c>
      <c r="T4455" t="s">
        <v>46</v>
      </c>
      <c r="Y4455" t="s">
        <v>131</v>
      </c>
    </row>
    <row r="4456" spans="1:25" x14ac:dyDescent="0.45">
      <c r="A4456" t="s">
        <v>335</v>
      </c>
      <c r="B4456" t="s">
        <v>387</v>
      </c>
      <c r="C4456">
        <v>2500</v>
      </c>
      <c r="D4456">
        <v>30</v>
      </c>
      <c r="F4456">
        <v>2023</v>
      </c>
      <c r="G4456">
        <v>1604</v>
      </c>
      <c r="H4456">
        <v>1581.6</v>
      </c>
      <c r="I4456">
        <v>374790.40000000002</v>
      </c>
      <c r="K4456">
        <v>1.2929999999999999</v>
      </c>
      <c r="L4456">
        <v>1E-3</v>
      </c>
      <c r="M4456">
        <v>256074.05900000001</v>
      </c>
      <c r="N4456">
        <v>5.91E-2</v>
      </c>
      <c r="O4456">
        <v>169.78800000000001</v>
      </c>
      <c r="P4456">
        <v>6.4299999999999996E-2</v>
      </c>
      <c r="Q4456">
        <v>4308931.8150000004</v>
      </c>
      <c r="R4456" t="s">
        <v>333</v>
      </c>
      <c r="S4456" t="s">
        <v>45</v>
      </c>
      <c r="T4456" t="s">
        <v>46</v>
      </c>
      <c r="Y4456" t="s">
        <v>131</v>
      </c>
    </row>
    <row r="4457" spans="1:25" x14ac:dyDescent="0.45">
      <c r="A4457" t="s">
        <v>335</v>
      </c>
      <c r="B4457" t="s">
        <v>387</v>
      </c>
      <c r="C4457">
        <v>2500</v>
      </c>
      <c r="D4457">
        <v>30</v>
      </c>
      <c r="F4457">
        <v>2024</v>
      </c>
      <c r="G4457">
        <v>366</v>
      </c>
      <c r="H4457">
        <v>356.71</v>
      </c>
      <c r="I4457">
        <v>95590.05</v>
      </c>
      <c r="K4457">
        <v>0.317</v>
      </c>
      <c r="L4457">
        <v>1E-3</v>
      </c>
      <c r="M4457">
        <v>62856.266000000003</v>
      </c>
      <c r="N4457">
        <v>5.8999999999999997E-2</v>
      </c>
      <c r="O4457">
        <v>45.723999999999997</v>
      </c>
      <c r="P4457">
        <v>5.8000000000000003E-2</v>
      </c>
      <c r="Q4457">
        <v>1057689.8470000001</v>
      </c>
      <c r="R4457" t="s">
        <v>333</v>
      </c>
      <c r="S4457" t="s">
        <v>45</v>
      </c>
      <c r="T4457" t="s">
        <v>46</v>
      </c>
      <c r="Y4457" t="s">
        <v>131</v>
      </c>
    </row>
    <row r="4458" spans="1:25" x14ac:dyDescent="0.45">
      <c r="A4458" t="s">
        <v>335</v>
      </c>
      <c r="B4458" t="s">
        <v>387</v>
      </c>
      <c r="C4458">
        <v>2500</v>
      </c>
      <c r="D4458" t="s">
        <v>388</v>
      </c>
      <c r="E4458" t="s">
        <v>49</v>
      </c>
      <c r="F4458">
        <v>2009</v>
      </c>
      <c r="G4458">
        <v>2243</v>
      </c>
      <c r="H4458">
        <v>2152.5</v>
      </c>
      <c r="J4458">
        <v>294591.5</v>
      </c>
      <c r="O4458">
        <v>61.96</v>
      </c>
      <c r="P4458">
        <v>0.25109999999999999</v>
      </c>
      <c r="Q4458">
        <v>482553.82500000001</v>
      </c>
      <c r="R4458" t="s">
        <v>923</v>
      </c>
      <c r="S4458" t="s">
        <v>34</v>
      </c>
      <c r="T4458" t="s">
        <v>63</v>
      </c>
      <c r="Y4458" t="s">
        <v>29</v>
      </c>
    </row>
    <row r="4459" spans="1:25" x14ac:dyDescent="0.45">
      <c r="A4459" t="s">
        <v>335</v>
      </c>
      <c r="B4459" t="s">
        <v>387</v>
      </c>
      <c r="C4459">
        <v>2500</v>
      </c>
      <c r="D4459" t="s">
        <v>389</v>
      </c>
      <c r="E4459" t="s">
        <v>338</v>
      </c>
      <c r="F4459">
        <v>2009</v>
      </c>
      <c r="G4459">
        <v>1935</v>
      </c>
      <c r="H4459">
        <v>1847</v>
      </c>
      <c r="J4459">
        <v>247909.75</v>
      </c>
      <c r="O4459">
        <v>48.445999999999998</v>
      </c>
      <c r="P4459">
        <v>0.2316</v>
      </c>
      <c r="Q4459">
        <v>401780.82500000001</v>
      </c>
      <c r="R4459" t="s">
        <v>923</v>
      </c>
      <c r="S4459" t="s">
        <v>34</v>
      </c>
      <c r="T4459" t="s">
        <v>63</v>
      </c>
      <c r="Y4459" t="s">
        <v>29</v>
      </c>
    </row>
    <row r="4460" spans="1:25" x14ac:dyDescent="0.45">
      <c r="A4460" t="s">
        <v>335</v>
      </c>
      <c r="B4460" t="s">
        <v>387</v>
      </c>
      <c r="C4460">
        <v>2500</v>
      </c>
      <c r="D4460" t="s">
        <v>390</v>
      </c>
      <c r="E4460" t="s">
        <v>49</v>
      </c>
      <c r="F4460">
        <v>2009</v>
      </c>
      <c r="G4460">
        <v>2364</v>
      </c>
      <c r="H4460">
        <v>2286.75</v>
      </c>
      <c r="J4460">
        <v>341916.25</v>
      </c>
      <c r="O4460">
        <v>70.040000000000006</v>
      </c>
      <c r="P4460">
        <v>0.25690000000000002</v>
      </c>
      <c r="Q4460">
        <v>541029.92500000005</v>
      </c>
      <c r="R4460" t="s">
        <v>923</v>
      </c>
      <c r="S4460" t="s">
        <v>34</v>
      </c>
      <c r="T4460" t="s">
        <v>63</v>
      </c>
      <c r="Y4460" t="s">
        <v>29</v>
      </c>
    </row>
    <row r="4461" spans="1:25" x14ac:dyDescent="0.45">
      <c r="A4461" t="s">
        <v>335</v>
      </c>
      <c r="B4461" t="s">
        <v>387</v>
      </c>
      <c r="C4461">
        <v>2500</v>
      </c>
      <c r="D4461" t="s">
        <v>391</v>
      </c>
      <c r="E4461" t="s">
        <v>338</v>
      </c>
      <c r="F4461">
        <v>2009</v>
      </c>
      <c r="G4461">
        <v>2401</v>
      </c>
      <c r="H4461">
        <v>2247.25</v>
      </c>
      <c r="J4461">
        <v>302577.25</v>
      </c>
      <c r="O4461">
        <v>62.198</v>
      </c>
      <c r="P4461">
        <v>0.2218</v>
      </c>
      <c r="Q4461">
        <v>517718.22499999998</v>
      </c>
      <c r="R4461" t="s">
        <v>923</v>
      </c>
      <c r="S4461" t="s">
        <v>34</v>
      </c>
      <c r="T4461" t="s">
        <v>63</v>
      </c>
      <c r="Y4461" t="s">
        <v>29</v>
      </c>
    </row>
    <row r="4462" spans="1:25" x14ac:dyDescent="0.45">
      <c r="A4462" t="s">
        <v>335</v>
      </c>
      <c r="B4462" t="s">
        <v>387</v>
      </c>
      <c r="C4462">
        <v>2500</v>
      </c>
      <c r="D4462" t="s">
        <v>339</v>
      </c>
      <c r="F4462">
        <v>2009</v>
      </c>
      <c r="G4462">
        <v>4</v>
      </c>
      <c r="H4462">
        <v>4</v>
      </c>
      <c r="I4462">
        <v>6</v>
      </c>
      <c r="O4462">
        <v>0.129</v>
      </c>
      <c r="P4462">
        <v>0.31</v>
      </c>
      <c r="Q4462">
        <v>832</v>
      </c>
      <c r="R4462" t="s">
        <v>333</v>
      </c>
      <c r="T4462" t="s">
        <v>28</v>
      </c>
      <c r="Y4462" t="s">
        <v>29</v>
      </c>
    </row>
    <row r="4463" spans="1:25" x14ac:dyDescent="0.45">
      <c r="A4463" t="s">
        <v>335</v>
      </c>
      <c r="B4463" t="s">
        <v>387</v>
      </c>
      <c r="C4463">
        <v>2500</v>
      </c>
      <c r="D4463" t="s">
        <v>339</v>
      </c>
      <c r="F4463">
        <v>2010</v>
      </c>
      <c r="G4463">
        <v>3</v>
      </c>
      <c r="H4463">
        <v>3</v>
      </c>
      <c r="I4463">
        <v>3</v>
      </c>
      <c r="O4463">
        <v>0.67800000000000005</v>
      </c>
      <c r="P4463">
        <v>0.31</v>
      </c>
      <c r="Q4463">
        <v>4377</v>
      </c>
      <c r="R4463" t="s">
        <v>333</v>
      </c>
      <c r="T4463" t="s">
        <v>28</v>
      </c>
      <c r="Y4463" t="s">
        <v>29</v>
      </c>
    </row>
    <row r="4464" spans="1:25" x14ac:dyDescent="0.45">
      <c r="A4464" t="s">
        <v>335</v>
      </c>
      <c r="B4464" t="s">
        <v>387</v>
      </c>
      <c r="C4464">
        <v>2500</v>
      </c>
      <c r="D4464" t="s">
        <v>339</v>
      </c>
      <c r="F4464">
        <v>2011</v>
      </c>
      <c r="G4464">
        <v>7</v>
      </c>
      <c r="H4464">
        <v>7</v>
      </c>
      <c r="I4464">
        <v>27</v>
      </c>
      <c r="O4464">
        <v>0.65800000000000003</v>
      </c>
      <c r="P4464">
        <v>0.31</v>
      </c>
      <c r="Q4464">
        <v>4244</v>
      </c>
      <c r="R4464" t="s">
        <v>333</v>
      </c>
      <c r="T4464" t="s">
        <v>28</v>
      </c>
      <c r="Y4464" t="s">
        <v>29</v>
      </c>
    </row>
    <row r="4465" spans="1:25" x14ac:dyDescent="0.45">
      <c r="A4465" t="s">
        <v>335</v>
      </c>
      <c r="B4465" t="s">
        <v>387</v>
      </c>
      <c r="C4465">
        <v>2500</v>
      </c>
      <c r="D4465" t="s">
        <v>339</v>
      </c>
      <c r="F4465">
        <v>2012</v>
      </c>
      <c r="G4465">
        <v>136</v>
      </c>
      <c r="H4465">
        <v>136</v>
      </c>
      <c r="I4465">
        <v>1023</v>
      </c>
      <c r="O4465">
        <v>5.6920000000000002</v>
      </c>
      <c r="P4465">
        <v>0.7</v>
      </c>
      <c r="Q4465">
        <v>16262.9</v>
      </c>
      <c r="R4465" t="s">
        <v>333</v>
      </c>
      <c r="T4465" t="s">
        <v>28</v>
      </c>
      <c r="Y4465" t="s">
        <v>29</v>
      </c>
    </row>
    <row r="4466" spans="1:25" x14ac:dyDescent="0.45">
      <c r="A4466" t="s">
        <v>335</v>
      </c>
      <c r="B4466" t="s">
        <v>387</v>
      </c>
      <c r="C4466">
        <v>2500</v>
      </c>
      <c r="D4466" t="s">
        <v>339</v>
      </c>
      <c r="F4466">
        <v>2013</v>
      </c>
      <c r="G4466">
        <v>66</v>
      </c>
      <c r="H4466">
        <v>66</v>
      </c>
      <c r="I4466">
        <v>469</v>
      </c>
      <c r="O4466">
        <v>1.518</v>
      </c>
      <c r="P4466">
        <v>0.69979999999999998</v>
      </c>
      <c r="Q4466">
        <v>4338.7</v>
      </c>
      <c r="R4466" t="s">
        <v>333</v>
      </c>
      <c r="T4466" t="s">
        <v>28</v>
      </c>
      <c r="Y4466" t="s">
        <v>29</v>
      </c>
    </row>
    <row r="4467" spans="1:25" x14ac:dyDescent="0.45">
      <c r="A4467" t="s">
        <v>335</v>
      </c>
      <c r="B4467" t="s">
        <v>387</v>
      </c>
      <c r="C4467">
        <v>2500</v>
      </c>
      <c r="D4467" t="s">
        <v>339</v>
      </c>
      <c r="F4467">
        <v>2014</v>
      </c>
      <c r="G4467">
        <v>5</v>
      </c>
      <c r="H4467">
        <v>5</v>
      </c>
      <c r="I4467">
        <v>31</v>
      </c>
      <c r="O4467">
        <v>0.52400000000000002</v>
      </c>
      <c r="P4467">
        <v>0.7</v>
      </c>
      <c r="Q4467">
        <v>1496.8</v>
      </c>
      <c r="R4467" t="s">
        <v>333</v>
      </c>
      <c r="T4467" t="s">
        <v>28</v>
      </c>
      <c r="Y4467" t="s">
        <v>29</v>
      </c>
    </row>
    <row r="4468" spans="1:25" x14ac:dyDescent="0.45">
      <c r="A4468" t="s">
        <v>335</v>
      </c>
      <c r="B4468" t="s">
        <v>387</v>
      </c>
      <c r="C4468">
        <v>2500</v>
      </c>
      <c r="D4468" t="s">
        <v>339</v>
      </c>
      <c r="F4468">
        <v>2015</v>
      </c>
      <c r="G4468">
        <v>41</v>
      </c>
      <c r="H4468">
        <v>41</v>
      </c>
      <c r="I4468">
        <v>335</v>
      </c>
      <c r="O4468">
        <v>2.2930000000000001</v>
      </c>
      <c r="P4468">
        <v>0.69989999999999997</v>
      </c>
      <c r="Q4468">
        <v>6549.5</v>
      </c>
      <c r="R4468" t="s">
        <v>333</v>
      </c>
      <c r="T4468" t="s">
        <v>28</v>
      </c>
      <c r="Y4468" t="s">
        <v>30</v>
      </c>
    </row>
    <row r="4469" spans="1:25" x14ac:dyDescent="0.45">
      <c r="A4469" t="s">
        <v>335</v>
      </c>
      <c r="B4469" t="s">
        <v>387</v>
      </c>
      <c r="C4469">
        <v>2500</v>
      </c>
      <c r="D4469" t="s">
        <v>339</v>
      </c>
      <c r="F4469">
        <v>2016</v>
      </c>
      <c r="G4469">
        <v>36</v>
      </c>
      <c r="H4469">
        <v>36</v>
      </c>
      <c r="I4469">
        <v>243</v>
      </c>
      <c r="O4469">
        <v>1.708</v>
      </c>
      <c r="P4469">
        <v>0.70020000000000004</v>
      </c>
      <c r="Q4469">
        <v>4877.8999999999996</v>
      </c>
      <c r="R4469" t="s">
        <v>333</v>
      </c>
      <c r="T4469" t="s">
        <v>28</v>
      </c>
      <c r="Y4469" t="s">
        <v>30</v>
      </c>
    </row>
    <row r="4470" spans="1:25" x14ac:dyDescent="0.45">
      <c r="A4470" t="s">
        <v>335</v>
      </c>
      <c r="B4470" t="s">
        <v>387</v>
      </c>
      <c r="C4470">
        <v>2500</v>
      </c>
      <c r="D4470" t="s">
        <v>339</v>
      </c>
      <c r="F4470">
        <v>2017</v>
      </c>
      <c r="G4470">
        <v>58</v>
      </c>
      <c r="H4470">
        <v>58</v>
      </c>
      <c r="I4470">
        <v>371</v>
      </c>
      <c r="O4470">
        <v>2.7509999999999999</v>
      </c>
      <c r="P4470">
        <v>0.70020000000000004</v>
      </c>
      <c r="Q4470">
        <v>7857.2</v>
      </c>
      <c r="R4470" t="s">
        <v>333</v>
      </c>
      <c r="T4470" t="s">
        <v>28</v>
      </c>
      <c r="Y4470" t="s">
        <v>30</v>
      </c>
    </row>
    <row r="4471" spans="1:25" x14ac:dyDescent="0.45">
      <c r="A4471" t="s">
        <v>335</v>
      </c>
      <c r="B4471" t="s">
        <v>387</v>
      </c>
      <c r="C4471">
        <v>2500</v>
      </c>
      <c r="D4471" t="s">
        <v>339</v>
      </c>
      <c r="F4471">
        <v>2018</v>
      </c>
      <c r="G4471">
        <v>35</v>
      </c>
      <c r="H4471">
        <v>35</v>
      </c>
      <c r="I4471">
        <v>212</v>
      </c>
      <c r="O4471">
        <v>1.4710000000000001</v>
      </c>
      <c r="P4471">
        <v>0.70009999999999994</v>
      </c>
      <c r="Q4471">
        <v>4201.8999999999996</v>
      </c>
      <c r="R4471" t="s">
        <v>333</v>
      </c>
      <c r="T4471" t="s">
        <v>28</v>
      </c>
      <c r="Y4471" t="s">
        <v>30</v>
      </c>
    </row>
    <row r="4472" spans="1:25" x14ac:dyDescent="0.45">
      <c r="A4472" t="s">
        <v>335</v>
      </c>
      <c r="B4472" t="s">
        <v>387</v>
      </c>
      <c r="C4472">
        <v>2500</v>
      </c>
      <c r="D4472" t="s">
        <v>339</v>
      </c>
      <c r="F4472">
        <v>2019</v>
      </c>
      <c r="G4472">
        <v>9</v>
      </c>
      <c r="H4472">
        <v>9</v>
      </c>
      <c r="I4472">
        <v>28</v>
      </c>
      <c r="O4472">
        <v>1.018</v>
      </c>
      <c r="P4472">
        <v>0.7</v>
      </c>
      <c r="Q4472">
        <v>2909</v>
      </c>
      <c r="R4472" t="s">
        <v>333</v>
      </c>
      <c r="T4472" t="s">
        <v>28</v>
      </c>
      <c r="Y4472" t="s">
        <v>30</v>
      </c>
    </row>
    <row r="4473" spans="1:25" x14ac:dyDescent="0.45">
      <c r="A4473" t="s">
        <v>335</v>
      </c>
      <c r="B4473" t="s">
        <v>387</v>
      </c>
      <c r="C4473">
        <v>2500</v>
      </c>
      <c r="D4473" t="s">
        <v>339</v>
      </c>
      <c r="F4473">
        <v>2020</v>
      </c>
      <c r="G4473">
        <v>23</v>
      </c>
      <c r="H4473">
        <v>23</v>
      </c>
      <c r="I4473">
        <v>107</v>
      </c>
      <c r="O4473">
        <v>4.4089999999999998</v>
      </c>
      <c r="P4473">
        <v>0.7</v>
      </c>
      <c r="Q4473">
        <v>12596.8</v>
      </c>
      <c r="R4473" t="s">
        <v>333</v>
      </c>
      <c r="T4473" t="s">
        <v>28</v>
      </c>
      <c r="Y4473" t="s">
        <v>30</v>
      </c>
    </row>
    <row r="4474" spans="1:25" x14ac:dyDescent="0.45">
      <c r="A4474" t="s">
        <v>335</v>
      </c>
      <c r="B4474" t="s">
        <v>387</v>
      </c>
      <c r="C4474">
        <v>2500</v>
      </c>
      <c r="D4474" t="s">
        <v>339</v>
      </c>
      <c r="F4474">
        <v>2021</v>
      </c>
      <c r="G4474">
        <v>6</v>
      </c>
      <c r="H4474">
        <v>6</v>
      </c>
      <c r="I4474">
        <v>26</v>
      </c>
      <c r="M4474">
        <v>31</v>
      </c>
      <c r="N4474">
        <v>5.8999999999999997E-2</v>
      </c>
      <c r="O4474">
        <v>0.184</v>
      </c>
      <c r="P4474">
        <v>0.69899999999999995</v>
      </c>
      <c r="Q4474">
        <v>525</v>
      </c>
      <c r="R4474" t="s">
        <v>333</v>
      </c>
      <c r="T4474" t="s">
        <v>28</v>
      </c>
      <c r="Y4474" t="s">
        <v>70</v>
      </c>
    </row>
    <row r="4475" spans="1:25" x14ac:dyDescent="0.45">
      <c r="A4475" t="s">
        <v>335</v>
      </c>
      <c r="B4475" t="s">
        <v>387</v>
      </c>
      <c r="C4475">
        <v>2500</v>
      </c>
      <c r="D4475" t="s">
        <v>339</v>
      </c>
      <c r="F4475">
        <v>2022</v>
      </c>
      <c r="G4475">
        <v>0</v>
      </c>
      <c r="H4475">
        <v>0</v>
      </c>
      <c r="R4475" t="s">
        <v>333</v>
      </c>
      <c r="T4475" t="s">
        <v>28</v>
      </c>
      <c r="Y4475" t="s">
        <v>70</v>
      </c>
    </row>
    <row r="4476" spans="1:25" x14ac:dyDescent="0.45">
      <c r="A4476" t="s">
        <v>335</v>
      </c>
      <c r="B4476" t="s">
        <v>387</v>
      </c>
      <c r="C4476">
        <v>2500</v>
      </c>
      <c r="D4476" t="s">
        <v>339</v>
      </c>
      <c r="F4476">
        <v>2023</v>
      </c>
      <c r="G4476">
        <v>0</v>
      </c>
      <c r="H4476">
        <v>0</v>
      </c>
      <c r="R4476" t="s">
        <v>333</v>
      </c>
      <c r="T4476" t="s">
        <v>28</v>
      </c>
      <c r="Y4476" t="s">
        <v>70</v>
      </c>
    </row>
    <row r="4477" spans="1:25" x14ac:dyDescent="0.45">
      <c r="A4477" t="s">
        <v>335</v>
      </c>
      <c r="B4477" t="s">
        <v>387</v>
      </c>
      <c r="C4477">
        <v>2500</v>
      </c>
      <c r="D4477" t="s">
        <v>339</v>
      </c>
      <c r="F4477">
        <v>2024</v>
      </c>
      <c r="G4477">
        <v>0</v>
      </c>
      <c r="H4477">
        <v>0</v>
      </c>
      <c r="R4477" t="s">
        <v>333</v>
      </c>
      <c r="T4477" t="s">
        <v>28</v>
      </c>
    </row>
    <row r="4478" spans="1:25" x14ac:dyDescent="0.45">
      <c r="A4478" t="s">
        <v>335</v>
      </c>
      <c r="B4478" t="s">
        <v>387</v>
      </c>
      <c r="C4478">
        <v>2500</v>
      </c>
      <c r="D4478" t="s">
        <v>384</v>
      </c>
      <c r="F4478">
        <v>2009</v>
      </c>
      <c r="G4478">
        <v>7</v>
      </c>
      <c r="H4478">
        <v>7</v>
      </c>
      <c r="I4478">
        <v>87</v>
      </c>
      <c r="O4478">
        <v>0.219</v>
      </c>
      <c r="P4478">
        <v>0.36499999999999999</v>
      </c>
      <c r="Q4478">
        <v>1199.0999999999999</v>
      </c>
      <c r="R4478" t="s">
        <v>333</v>
      </c>
      <c r="S4478" t="s">
        <v>38</v>
      </c>
      <c r="T4478" t="s">
        <v>28</v>
      </c>
      <c r="Y4478" t="s">
        <v>29</v>
      </c>
    </row>
    <row r="4479" spans="1:25" x14ac:dyDescent="0.45">
      <c r="A4479" t="s">
        <v>335</v>
      </c>
      <c r="B4479" t="s">
        <v>387</v>
      </c>
      <c r="C4479">
        <v>2500</v>
      </c>
      <c r="D4479" t="s">
        <v>384</v>
      </c>
      <c r="F4479">
        <v>2010</v>
      </c>
      <c r="G4479">
        <v>47</v>
      </c>
      <c r="H4479">
        <v>47</v>
      </c>
      <c r="I4479">
        <v>513</v>
      </c>
      <c r="O4479">
        <v>1.2709999999999999</v>
      </c>
      <c r="P4479">
        <v>0.36499999999999999</v>
      </c>
      <c r="Q4479">
        <v>6966.9</v>
      </c>
      <c r="R4479" t="s">
        <v>333</v>
      </c>
      <c r="S4479" t="s">
        <v>38</v>
      </c>
      <c r="T4479" t="s">
        <v>28</v>
      </c>
      <c r="Y4479" t="s">
        <v>29</v>
      </c>
    </row>
    <row r="4480" spans="1:25" x14ac:dyDescent="0.45">
      <c r="A4480" t="s">
        <v>335</v>
      </c>
      <c r="B4480" t="s">
        <v>387</v>
      </c>
      <c r="C4480">
        <v>2500</v>
      </c>
      <c r="D4480" t="s">
        <v>384</v>
      </c>
      <c r="F4480">
        <v>2011</v>
      </c>
      <c r="G4480">
        <v>52</v>
      </c>
      <c r="H4480">
        <v>52</v>
      </c>
      <c r="I4480">
        <v>543</v>
      </c>
      <c r="O4480">
        <v>2.4209999999999998</v>
      </c>
      <c r="P4480">
        <v>0.7</v>
      </c>
      <c r="Q4480">
        <v>6916.8</v>
      </c>
      <c r="R4480" t="s">
        <v>333</v>
      </c>
      <c r="S4480" t="s">
        <v>38</v>
      </c>
      <c r="T4480" t="s">
        <v>28</v>
      </c>
      <c r="Y4480" t="s">
        <v>29</v>
      </c>
    </row>
    <row r="4481" spans="1:25" x14ac:dyDescent="0.45">
      <c r="A4481" t="s">
        <v>335</v>
      </c>
      <c r="B4481" t="s">
        <v>387</v>
      </c>
      <c r="C4481">
        <v>2500</v>
      </c>
      <c r="D4481" t="s">
        <v>384</v>
      </c>
      <c r="F4481">
        <v>2012</v>
      </c>
      <c r="G4481">
        <v>81</v>
      </c>
      <c r="H4481">
        <v>81</v>
      </c>
      <c r="I4481">
        <v>836</v>
      </c>
      <c r="O4481">
        <v>4.375</v>
      </c>
      <c r="P4481">
        <v>0.7</v>
      </c>
      <c r="Q4481">
        <v>12498.7</v>
      </c>
      <c r="R4481" t="s">
        <v>333</v>
      </c>
      <c r="S4481" t="s">
        <v>38</v>
      </c>
      <c r="T4481" t="s">
        <v>28</v>
      </c>
      <c r="Y4481" t="s">
        <v>29</v>
      </c>
    </row>
    <row r="4482" spans="1:25" x14ac:dyDescent="0.45">
      <c r="A4482" t="s">
        <v>335</v>
      </c>
      <c r="B4482" t="s">
        <v>387</v>
      </c>
      <c r="C4482">
        <v>2500</v>
      </c>
      <c r="D4482" t="s">
        <v>384</v>
      </c>
      <c r="F4482">
        <v>2013</v>
      </c>
      <c r="G4482">
        <v>94</v>
      </c>
      <c r="H4482">
        <v>94</v>
      </c>
      <c r="I4482">
        <v>1158</v>
      </c>
      <c r="O4482">
        <v>1.367</v>
      </c>
      <c r="P4482">
        <v>0.24099999999999999</v>
      </c>
      <c r="Q4482">
        <v>11335.9</v>
      </c>
      <c r="R4482" t="s">
        <v>333</v>
      </c>
      <c r="S4482" t="s">
        <v>38</v>
      </c>
      <c r="T4482" t="s">
        <v>28</v>
      </c>
      <c r="Y4482" t="s">
        <v>29</v>
      </c>
    </row>
    <row r="4483" spans="1:25" x14ac:dyDescent="0.45">
      <c r="A4483" t="s">
        <v>335</v>
      </c>
      <c r="B4483" t="s">
        <v>387</v>
      </c>
      <c r="C4483">
        <v>2500</v>
      </c>
      <c r="D4483" t="s">
        <v>384</v>
      </c>
      <c r="F4483">
        <v>2014</v>
      </c>
      <c r="G4483">
        <v>13</v>
      </c>
      <c r="H4483">
        <v>13</v>
      </c>
      <c r="I4483">
        <v>176</v>
      </c>
      <c r="O4483">
        <v>0.16700000000000001</v>
      </c>
      <c r="P4483">
        <v>0.24099999999999999</v>
      </c>
      <c r="Q4483">
        <v>1383.9</v>
      </c>
      <c r="R4483" t="s">
        <v>333</v>
      </c>
      <c r="S4483" t="s">
        <v>38</v>
      </c>
      <c r="T4483" t="s">
        <v>28</v>
      </c>
      <c r="Y4483" t="s">
        <v>29</v>
      </c>
    </row>
    <row r="4484" spans="1:25" x14ac:dyDescent="0.45">
      <c r="A4484" t="s">
        <v>335</v>
      </c>
      <c r="B4484" t="s">
        <v>387</v>
      </c>
      <c r="C4484">
        <v>2500</v>
      </c>
      <c r="D4484" t="s">
        <v>384</v>
      </c>
      <c r="F4484">
        <v>2015</v>
      </c>
      <c r="G4484">
        <v>34</v>
      </c>
      <c r="H4484">
        <v>34</v>
      </c>
      <c r="I4484">
        <v>456</v>
      </c>
      <c r="O4484">
        <v>0.95099999999999996</v>
      </c>
      <c r="P4484">
        <v>0.24099999999999999</v>
      </c>
      <c r="Q4484">
        <v>7892</v>
      </c>
      <c r="R4484" t="s">
        <v>333</v>
      </c>
      <c r="S4484" t="s">
        <v>38</v>
      </c>
      <c r="T4484" t="s">
        <v>28</v>
      </c>
      <c r="Y4484" t="s">
        <v>30</v>
      </c>
    </row>
    <row r="4485" spans="1:25" x14ac:dyDescent="0.45">
      <c r="A4485" t="s">
        <v>335</v>
      </c>
      <c r="B4485" t="s">
        <v>387</v>
      </c>
      <c r="C4485">
        <v>2500</v>
      </c>
      <c r="D4485" t="s">
        <v>384</v>
      </c>
      <c r="F4485">
        <v>2016</v>
      </c>
      <c r="G4485">
        <v>0</v>
      </c>
      <c r="H4485">
        <v>0</v>
      </c>
      <c r="R4485" t="s">
        <v>333</v>
      </c>
      <c r="S4485" t="s">
        <v>38</v>
      </c>
      <c r="T4485" t="s">
        <v>28</v>
      </c>
      <c r="Y4485" t="s">
        <v>30</v>
      </c>
    </row>
    <row r="4486" spans="1:25" x14ac:dyDescent="0.45">
      <c r="A4486" t="s">
        <v>335</v>
      </c>
      <c r="B4486" t="s">
        <v>387</v>
      </c>
      <c r="C4486">
        <v>2500</v>
      </c>
      <c r="D4486" t="s">
        <v>384</v>
      </c>
      <c r="F4486">
        <v>2017</v>
      </c>
      <c r="G4486">
        <v>0</v>
      </c>
      <c r="H4486">
        <v>0</v>
      </c>
      <c r="R4486" t="s">
        <v>333</v>
      </c>
      <c r="S4486" t="s">
        <v>38</v>
      </c>
      <c r="T4486" t="s">
        <v>28</v>
      </c>
      <c r="Y4486" t="s">
        <v>30</v>
      </c>
    </row>
    <row r="4487" spans="1:25" x14ac:dyDescent="0.45">
      <c r="A4487" t="s">
        <v>335</v>
      </c>
      <c r="B4487" t="s">
        <v>387</v>
      </c>
      <c r="C4487">
        <v>2500</v>
      </c>
      <c r="D4487" t="s">
        <v>384</v>
      </c>
      <c r="F4487">
        <v>2018</v>
      </c>
      <c r="G4487">
        <v>0</v>
      </c>
      <c r="H4487">
        <v>0</v>
      </c>
      <c r="R4487" t="s">
        <v>333</v>
      </c>
      <c r="S4487" t="s">
        <v>38</v>
      </c>
      <c r="T4487" t="s">
        <v>28</v>
      </c>
      <c r="Y4487" t="s">
        <v>30</v>
      </c>
    </row>
    <row r="4488" spans="1:25" x14ac:dyDescent="0.45">
      <c r="A4488" t="s">
        <v>335</v>
      </c>
      <c r="B4488" t="s">
        <v>387</v>
      </c>
      <c r="C4488">
        <v>2500</v>
      </c>
      <c r="D4488" t="s">
        <v>384</v>
      </c>
      <c r="F4488">
        <v>2019</v>
      </c>
      <c r="G4488">
        <v>0</v>
      </c>
      <c r="H4488">
        <v>0</v>
      </c>
      <c r="R4488" t="s">
        <v>333</v>
      </c>
      <c r="S4488" t="s">
        <v>38</v>
      </c>
      <c r="T4488" t="s">
        <v>28</v>
      </c>
      <c r="Y4488" t="s">
        <v>30</v>
      </c>
    </row>
    <row r="4489" spans="1:25" x14ac:dyDescent="0.45">
      <c r="A4489" t="s">
        <v>335</v>
      </c>
      <c r="B4489" t="s">
        <v>387</v>
      </c>
      <c r="C4489">
        <v>2500</v>
      </c>
      <c r="D4489" t="s">
        <v>384</v>
      </c>
      <c r="F4489">
        <v>2020</v>
      </c>
      <c r="G4489">
        <v>0</v>
      </c>
      <c r="H4489">
        <v>0</v>
      </c>
      <c r="R4489" t="s">
        <v>333</v>
      </c>
      <c r="S4489" t="s">
        <v>38</v>
      </c>
      <c r="T4489" t="s">
        <v>28</v>
      </c>
      <c r="Y4489" t="s">
        <v>30</v>
      </c>
    </row>
    <row r="4490" spans="1:25" x14ac:dyDescent="0.45">
      <c r="A4490" t="s">
        <v>335</v>
      </c>
      <c r="B4490" t="s">
        <v>387</v>
      </c>
      <c r="C4490">
        <v>2500</v>
      </c>
      <c r="D4490" t="s">
        <v>385</v>
      </c>
      <c r="F4490">
        <v>2009</v>
      </c>
      <c r="G4490">
        <v>9</v>
      </c>
      <c r="H4490">
        <v>9</v>
      </c>
      <c r="I4490">
        <v>107</v>
      </c>
      <c r="O4490">
        <v>0.26700000000000002</v>
      </c>
      <c r="P4490">
        <v>0.36499999999999999</v>
      </c>
      <c r="Q4490">
        <v>1462.1</v>
      </c>
      <c r="R4490" t="s">
        <v>333</v>
      </c>
      <c r="S4490" t="s">
        <v>38</v>
      </c>
      <c r="T4490" t="s">
        <v>28</v>
      </c>
      <c r="Y4490" t="s">
        <v>29</v>
      </c>
    </row>
    <row r="4491" spans="1:25" x14ac:dyDescent="0.45">
      <c r="A4491" t="s">
        <v>335</v>
      </c>
      <c r="B4491" t="s">
        <v>387</v>
      </c>
      <c r="C4491">
        <v>2500</v>
      </c>
      <c r="D4491" t="s">
        <v>385</v>
      </c>
      <c r="F4491">
        <v>2010</v>
      </c>
      <c r="G4491">
        <v>45</v>
      </c>
      <c r="H4491">
        <v>45</v>
      </c>
      <c r="I4491">
        <v>506</v>
      </c>
      <c r="O4491">
        <v>1.2609999999999999</v>
      </c>
      <c r="P4491">
        <v>0.36499999999999999</v>
      </c>
      <c r="Q4491">
        <v>6907.2</v>
      </c>
      <c r="R4491" t="s">
        <v>333</v>
      </c>
      <c r="S4491" t="s">
        <v>38</v>
      </c>
      <c r="T4491" t="s">
        <v>28</v>
      </c>
      <c r="Y4491" t="s">
        <v>29</v>
      </c>
    </row>
    <row r="4492" spans="1:25" x14ac:dyDescent="0.45">
      <c r="A4492" t="s">
        <v>335</v>
      </c>
      <c r="B4492" t="s">
        <v>387</v>
      </c>
      <c r="C4492">
        <v>2500</v>
      </c>
      <c r="D4492" t="s">
        <v>385</v>
      </c>
      <c r="F4492">
        <v>2011</v>
      </c>
      <c r="G4492">
        <v>61</v>
      </c>
      <c r="H4492">
        <v>61</v>
      </c>
      <c r="I4492">
        <v>694</v>
      </c>
      <c r="O4492">
        <v>3.1019999999999999</v>
      </c>
      <c r="P4492">
        <v>0.7</v>
      </c>
      <c r="Q4492">
        <v>8864.7000000000007</v>
      </c>
      <c r="R4492" t="s">
        <v>333</v>
      </c>
      <c r="S4492" t="s">
        <v>38</v>
      </c>
      <c r="T4492" t="s">
        <v>28</v>
      </c>
      <c r="Y4492" t="s">
        <v>29</v>
      </c>
    </row>
    <row r="4493" spans="1:25" x14ac:dyDescent="0.45">
      <c r="A4493" t="s">
        <v>335</v>
      </c>
      <c r="B4493" t="s">
        <v>387</v>
      </c>
      <c r="C4493">
        <v>2500</v>
      </c>
      <c r="D4493" t="s">
        <v>385</v>
      </c>
      <c r="F4493">
        <v>2012</v>
      </c>
      <c r="G4493">
        <v>73</v>
      </c>
      <c r="H4493">
        <v>73</v>
      </c>
      <c r="I4493">
        <v>723</v>
      </c>
      <c r="O4493">
        <v>3.6269999999999998</v>
      </c>
      <c r="P4493">
        <v>0.70009999999999994</v>
      </c>
      <c r="Q4493">
        <v>10360.200000000001</v>
      </c>
      <c r="R4493" t="s">
        <v>333</v>
      </c>
      <c r="S4493" t="s">
        <v>38</v>
      </c>
      <c r="T4493" t="s">
        <v>28</v>
      </c>
      <c r="Y4493" t="s">
        <v>29</v>
      </c>
    </row>
    <row r="4494" spans="1:25" x14ac:dyDescent="0.45">
      <c r="A4494" t="s">
        <v>335</v>
      </c>
      <c r="B4494" t="s">
        <v>387</v>
      </c>
      <c r="C4494">
        <v>2500</v>
      </c>
      <c r="D4494" t="s">
        <v>385</v>
      </c>
      <c r="F4494">
        <v>2013</v>
      </c>
      <c r="G4494">
        <v>6</v>
      </c>
      <c r="H4494">
        <v>6</v>
      </c>
      <c r="I4494">
        <v>66</v>
      </c>
      <c r="O4494">
        <v>9.5000000000000001E-2</v>
      </c>
      <c r="P4494">
        <v>0.24099999999999999</v>
      </c>
      <c r="Q4494">
        <v>792</v>
      </c>
      <c r="R4494" t="s">
        <v>333</v>
      </c>
      <c r="S4494" t="s">
        <v>38</v>
      </c>
      <c r="T4494" t="s">
        <v>28</v>
      </c>
      <c r="Y4494" t="s">
        <v>29</v>
      </c>
    </row>
    <row r="4495" spans="1:25" x14ac:dyDescent="0.45">
      <c r="A4495" t="s">
        <v>335</v>
      </c>
      <c r="B4495" t="s">
        <v>387</v>
      </c>
      <c r="C4495">
        <v>2500</v>
      </c>
      <c r="D4495" t="s">
        <v>385</v>
      </c>
      <c r="F4495">
        <v>2014</v>
      </c>
      <c r="G4495">
        <v>20</v>
      </c>
      <c r="H4495">
        <v>20</v>
      </c>
      <c r="I4495">
        <v>242</v>
      </c>
      <c r="O4495">
        <v>0.27</v>
      </c>
      <c r="P4495">
        <v>0.24099999999999999</v>
      </c>
      <c r="Q4495">
        <v>2242.1999999999998</v>
      </c>
      <c r="R4495" t="s">
        <v>333</v>
      </c>
      <c r="S4495" t="s">
        <v>38</v>
      </c>
      <c r="T4495" t="s">
        <v>28</v>
      </c>
      <c r="Y4495" t="s">
        <v>29</v>
      </c>
    </row>
    <row r="4496" spans="1:25" x14ac:dyDescent="0.45">
      <c r="A4496" t="s">
        <v>335</v>
      </c>
      <c r="B4496" t="s">
        <v>387</v>
      </c>
      <c r="C4496">
        <v>2500</v>
      </c>
      <c r="D4496" t="s">
        <v>385</v>
      </c>
      <c r="F4496">
        <v>2015</v>
      </c>
      <c r="G4496">
        <v>30</v>
      </c>
      <c r="H4496">
        <v>30</v>
      </c>
      <c r="I4496">
        <v>368</v>
      </c>
      <c r="O4496">
        <v>0.81899999999999995</v>
      </c>
      <c r="P4496">
        <v>0.24099999999999999</v>
      </c>
      <c r="Q4496">
        <v>6798</v>
      </c>
      <c r="R4496" t="s">
        <v>333</v>
      </c>
      <c r="S4496" t="s">
        <v>38</v>
      </c>
      <c r="T4496" t="s">
        <v>28</v>
      </c>
      <c r="Y4496" t="s">
        <v>30</v>
      </c>
    </row>
    <row r="4497" spans="1:25" x14ac:dyDescent="0.45">
      <c r="A4497" t="s">
        <v>335</v>
      </c>
      <c r="B4497" t="s">
        <v>387</v>
      </c>
      <c r="C4497">
        <v>2500</v>
      </c>
      <c r="D4497" t="s">
        <v>385</v>
      </c>
      <c r="F4497">
        <v>2016</v>
      </c>
      <c r="G4497">
        <v>0</v>
      </c>
      <c r="H4497">
        <v>0</v>
      </c>
      <c r="R4497" t="s">
        <v>333</v>
      </c>
      <c r="S4497" t="s">
        <v>38</v>
      </c>
      <c r="T4497" t="s">
        <v>28</v>
      </c>
      <c r="Y4497" t="s">
        <v>30</v>
      </c>
    </row>
    <row r="4498" spans="1:25" x14ac:dyDescent="0.45">
      <c r="A4498" t="s">
        <v>335</v>
      </c>
      <c r="B4498" t="s">
        <v>387</v>
      </c>
      <c r="C4498">
        <v>2500</v>
      </c>
      <c r="D4498" t="s">
        <v>385</v>
      </c>
      <c r="F4498">
        <v>2017</v>
      </c>
      <c r="G4498">
        <v>0</v>
      </c>
      <c r="H4498">
        <v>0</v>
      </c>
      <c r="R4498" t="s">
        <v>333</v>
      </c>
      <c r="S4498" t="s">
        <v>38</v>
      </c>
      <c r="T4498" t="s">
        <v>28</v>
      </c>
      <c r="Y4498" t="s">
        <v>30</v>
      </c>
    </row>
    <row r="4499" spans="1:25" x14ac:dyDescent="0.45">
      <c r="A4499" t="s">
        <v>335</v>
      </c>
      <c r="B4499" t="s">
        <v>387</v>
      </c>
      <c r="C4499">
        <v>2500</v>
      </c>
      <c r="D4499" t="s">
        <v>385</v>
      </c>
      <c r="F4499">
        <v>2018</v>
      </c>
      <c r="G4499">
        <v>0</v>
      </c>
      <c r="H4499">
        <v>0</v>
      </c>
      <c r="R4499" t="s">
        <v>333</v>
      </c>
      <c r="S4499" t="s">
        <v>38</v>
      </c>
      <c r="T4499" t="s">
        <v>28</v>
      </c>
      <c r="Y4499" t="s">
        <v>30</v>
      </c>
    </row>
    <row r="4500" spans="1:25" x14ac:dyDescent="0.45">
      <c r="A4500" t="s">
        <v>335</v>
      </c>
      <c r="B4500" t="s">
        <v>387</v>
      </c>
      <c r="C4500">
        <v>2500</v>
      </c>
      <c r="D4500" t="s">
        <v>385</v>
      </c>
      <c r="F4500">
        <v>2019</v>
      </c>
      <c r="G4500">
        <v>0</v>
      </c>
      <c r="H4500">
        <v>0</v>
      </c>
      <c r="R4500" t="s">
        <v>333</v>
      </c>
      <c r="S4500" t="s">
        <v>38</v>
      </c>
      <c r="T4500" t="s">
        <v>28</v>
      </c>
      <c r="Y4500" t="s">
        <v>30</v>
      </c>
    </row>
    <row r="4501" spans="1:25" x14ac:dyDescent="0.45">
      <c r="A4501" t="s">
        <v>335</v>
      </c>
      <c r="B4501" t="s">
        <v>387</v>
      </c>
      <c r="C4501">
        <v>2500</v>
      </c>
      <c r="D4501" t="s">
        <v>385</v>
      </c>
      <c r="F4501">
        <v>2020</v>
      </c>
      <c r="G4501">
        <v>0</v>
      </c>
      <c r="H4501">
        <v>0</v>
      </c>
      <c r="R4501" t="s">
        <v>333</v>
      </c>
      <c r="S4501" t="s">
        <v>38</v>
      </c>
      <c r="T4501" t="s">
        <v>28</v>
      </c>
      <c r="Y4501" t="s">
        <v>30</v>
      </c>
    </row>
    <row r="4502" spans="1:25" x14ac:dyDescent="0.45">
      <c r="A4502" t="s">
        <v>335</v>
      </c>
      <c r="B4502" t="s">
        <v>387</v>
      </c>
      <c r="C4502">
        <v>2500</v>
      </c>
      <c r="D4502" t="s">
        <v>392</v>
      </c>
      <c r="F4502">
        <v>2009</v>
      </c>
      <c r="G4502">
        <v>15</v>
      </c>
      <c r="H4502">
        <v>15</v>
      </c>
      <c r="I4502">
        <v>184</v>
      </c>
      <c r="O4502">
        <v>0.46800000000000003</v>
      </c>
      <c r="P4502">
        <v>0.36499999999999999</v>
      </c>
      <c r="Q4502">
        <v>2567</v>
      </c>
      <c r="R4502" t="s">
        <v>333</v>
      </c>
      <c r="S4502" t="s">
        <v>38</v>
      </c>
      <c r="T4502" t="s">
        <v>28</v>
      </c>
      <c r="Y4502" t="s">
        <v>29</v>
      </c>
    </row>
    <row r="4503" spans="1:25" x14ac:dyDescent="0.45">
      <c r="A4503" t="s">
        <v>335</v>
      </c>
      <c r="B4503" t="s">
        <v>387</v>
      </c>
      <c r="C4503">
        <v>2500</v>
      </c>
      <c r="D4503" t="s">
        <v>392</v>
      </c>
      <c r="F4503">
        <v>2010</v>
      </c>
      <c r="G4503">
        <v>53</v>
      </c>
      <c r="H4503">
        <v>53</v>
      </c>
      <c r="I4503">
        <v>631</v>
      </c>
      <c r="O4503">
        <v>1.6359999999999999</v>
      </c>
      <c r="P4503">
        <v>0.36499999999999999</v>
      </c>
      <c r="Q4503">
        <v>8963.7000000000007</v>
      </c>
      <c r="R4503" t="s">
        <v>333</v>
      </c>
      <c r="S4503" t="s">
        <v>38</v>
      </c>
      <c r="T4503" t="s">
        <v>28</v>
      </c>
      <c r="Y4503" t="s">
        <v>29</v>
      </c>
    </row>
    <row r="4504" spans="1:25" x14ac:dyDescent="0.45">
      <c r="A4504" t="s">
        <v>335</v>
      </c>
      <c r="B4504" t="s">
        <v>387</v>
      </c>
      <c r="C4504">
        <v>2500</v>
      </c>
      <c r="D4504" t="s">
        <v>392</v>
      </c>
      <c r="F4504">
        <v>2011</v>
      </c>
      <c r="G4504">
        <v>66</v>
      </c>
      <c r="H4504">
        <v>66</v>
      </c>
      <c r="I4504">
        <v>757</v>
      </c>
      <c r="O4504">
        <v>3.3820000000000001</v>
      </c>
      <c r="P4504">
        <v>0.7</v>
      </c>
      <c r="Q4504">
        <v>9663</v>
      </c>
      <c r="R4504" t="s">
        <v>333</v>
      </c>
      <c r="S4504" t="s">
        <v>38</v>
      </c>
      <c r="T4504" t="s">
        <v>28</v>
      </c>
      <c r="Y4504" t="s">
        <v>29</v>
      </c>
    </row>
    <row r="4505" spans="1:25" x14ac:dyDescent="0.45">
      <c r="A4505" t="s">
        <v>335</v>
      </c>
      <c r="B4505" t="s">
        <v>387</v>
      </c>
      <c r="C4505">
        <v>2500</v>
      </c>
      <c r="D4505" t="s">
        <v>392</v>
      </c>
      <c r="F4505">
        <v>2012</v>
      </c>
      <c r="G4505">
        <v>72</v>
      </c>
      <c r="H4505">
        <v>72</v>
      </c>
      <c r="I4505">
        <v>734</v>
      </c>
      <c r="O4505">
        <v>3.327</v>
      </c>
      <c r="P4505">
        <v>0.72819999999999996</v>
      </c>
      <c r="Q4505">
        <v>9123.7999999999993</v>
      </c>
      <c r="R4505" t="s">
        <v>333</v>
      </c>
      <c r="S4505" t="s">
        <v>38</v>
      </c>
      <c r="T4505" t="s">
        <v>28</v>
      </c>
      <c r="Y4505" t="s">
        <v>29</v>
      </c>
    </row>
    <row r="4506" spans="1:25" x14ac:dyDescent="0.45">
      <c r="A4506" t="s">
        <v>335</v>
      </c>
      <c r="B4506" t="s">
        <v>387</v>
      </c>
      <c r="C4506">
        <v>2500</v>
      </c>
      <c r="D4506" t="s">
        <v>392</v>
      </c>
      <c r="F4506">
        <v>2013</v>
      </c>
      <c r="G4506">
        <v>104</v>
      </c>
      <c r="H4506">
        <v>104</v>
      </c>
      <c r="I4506">
        <v>944</v>
      </c>
      <c r="O4506">
        <v>1.256</v>
      </c>
      <c r="P4506">
        <v>0.29330000000000001</v>
      </c>
      <c r="Q4506">
        <v>8561.4</v>
      </c>
      <c r="R4506" t="s">
        <v>333</v>
      </c>
      <c r="S4506" t="s">
        <v>38</v>
      </c>
      <c r="T4506" t="s">
        <v>28</v>
      </c>
      <c r="Y4506" t="s">
        <v>29</v>
      </c>
    </row>
    <row r="4507" spans="1:25" x14ac:dyDescent="0.45">
      <c r="A4507" t="s">
        <v>335</v>
      </c>
      <c r="B4507" t="s">
        <v>387</v>
      </c>
      <c r="C4507">
        <v>2500</v>
      </c>
      <c r="D4507" t="s">
        <v>392</v>
      </c>
      <c r="F4507">
        <v>2014</v>
      </c>
      <c r="G4507">
        <v>30</v>
      </c>
      <c r="H4507">
        <v>30</v>
      </c>
      <c r="I4507">
        <v>356</v>
      </c>
      <c r="O4507">
        <v>0.44800000000000001</v>
      </c>
      <c r="P4507">
        <v>0.29289999999999999</v>
      </c>
      <c r="Q4507">
        <v>3055.8</v>
      </c>
      <c r="R4507" t="s">
        <v>333</v>
      </c>
      <c r="S4507" t="s">
        <v>38</v>
      </c>
      <c r="T4507" t="s">
        <v>28</v>
      </c>
      <c r="Y4507" t="s">
        <v>29</v>
      </c>
    </row>
    <row r="4508" spans="1:25" x14ac:dyDescent="0.45">
      <c r="A4508" t="s">
        <v>335</v>
      </c>
      <c r="B4508" t="s">
        <v>387</v>
      </c>
      <c r="C4508">
        <v>2500</v>
      </c>
      <c r="D4508" t="s">
        <v>392</v>
      </c>
      <c r="F4508">
        <v>2015</v>
      </c>
      <c r="G4508">
        <v>43</v>
      </c>
      <c r="H4508">
        <v>43</v>
      </c>
      <c r="I4508">
        <v>526</v>
      </c>
      <c r="O4508">
        <v>1.1859999999999999</v>
      </c>
      <c r="P4508">
        <v>0.29310000000000003</v>
      </c>
      <c r="Q4508">
        <v>8093.7</v>
      </c>
      <c r="R4508" t="s">
        <v>333</v>
      </c>
      <c r="S4508" t="s">
        <v>38</v>
      </c>
      <c r="T4508" t="s">
        <v>28</v>
      </c>
      <c r="Y4508" t="s">
        <v>30</v>
      </c>
    </row>
    <row r="4509" spans="1:25" x14ac:dyDescent="0.45">
      <c r="A4509" t="s">
        <v>335</v>
      </c>
      <c r="B4509" t="s">
        <v>387</v>
      </c>
      <c r="C4509">
        <v>2500</v>
      </c>
      <c r="D4509" t="s">
        <v>392</v>
      </c>
      <c r="F4509">
        <v>2016</v>
      </c>
      <c r="G4509">
        <v>0</v>
      </c>
      <c r="H4509">
        <v>0</v>
      </c>
      <c r="R4509" t="s">
        <v>333</v>
      </c>
      <c r="S4509" t="s">
        <v>38</v>
      </c>
      <c r="T4509" t="s">
        <v>28</v>
      </c>
      <c r="Y4509" t="s">
        <v>30</v>
      </c>
    </row>
    <row r="4510" spans="1:25" x14ac:dyDescent="0.45">
      <c r="A4510" t="s">
        <v>335</v>
      </c>
      <c r="B4510" t="s">
        <v>387</v>
      </c>
      <c r="C4510">
        <v>2500</v>
      </c>
      <c r="D4510" t="s">
        <v>392</v>
      </c>
      <c r="F4510">
        <v>2017</v>
      </c>
      <c r="G4510">
        <v>0</v>
      </c>
      <c r="H4510">
        <v>0</v>
      </c>
      <c r="R4510" t="s">
        <v>333</v>
      </c>
      <c r="S4510" t="s">
        <v>38</v>
      </c>
      <c r="T4510" t="s">
        <v>28</v>
      </c>
      <c r="Y4510" t="s">
        <v>30</v>
      </c>
    </row>
    <row r="4511" spans="1:25" x14ac:dyDescent="0.45">
      <c r="A4511" t="s">
        <v>335</v>
      </c>
      <c r="B4511" t="s">
        <v>387</v>
      </c>
      <c r="C4511">
        <v>2500</v>
      </c>
      <c r="D4511" t="s">
        <v>392</v>
      </c>
      <c r="F4511">
        <v>2018</v>
      </c>
      <c r="G4511">
        <v>0</v>
      </c>
      <c r="H4511">
        <v>0</v>
      </c>
      <c r="R4511" t="s">
        <v>333</v>
      </c>
      <c r="S4511" t="s">
        <v>38</v>
      </c>
      <c r="T4511" t="s">
        <v>28</v>
      </c>
      <c r="Y4511" t="s">
        <v>30</v>
      </c>
    </row>
    <row r="4512" spans="1:25" x14ac:dyDescent="0.45">
      <c r="A4512" t="s">
        <v>335</v>
      </c>
      <c r="B4512" t="s">
        <v>387</v>
      </c>
      <c r="C4512">
        <v>2500</v>
      </c>
      <c r="D4512" t="s">
        <v>392</v>
      </c>
      <c r="F4512">
        <v>2019</v>
      </c>
      <c r="G4512">
        <v>0</v>
      </c>
      <c r="H4512">
        <v>0</v>
      </c>
      <c r="R4512" t="s">
        <v>333</v>
      </c>
      <c r="S4512" t="s">
        <v>38</v>
      </c>
      <c r="T4512" t="s">
        <v>28</v>
      </c>
      <c r="Y4512" t="s">
        <v>30</v>
      </c>
    </row>
    <row r="4513" spans="1:25" x14ac:dyDescent="0.45">
      <c r="A4513" t="s">
        <v>335</v>
      </c>
      <c r="B4513" t="s">
        <v>387</v>
      </c>
      <c r="C4513">
        <v>2500</v>
      </c>
      <c r="D4513" t="s">
        <v>392</v>
      </c>
      <c r="F4513">
        <v>2020</v>
      </c>
      <c r="G4513">
        <v>0</v>
      </c>
      <c r="H4513">
        <v>0</v>
      </c>
      <c r="R4513" t="s">
        <v>333</v>
      </c>
      <c r="S4513" t="s">
        <v>38</v>
      </c>
      <c r="T4513" t="s">
        <v>28</v>
      </c>
      <c r="Y4513" t="s">
        <v>30</v>
      </c>
    </row>
    <row r="4514" spans="1:25" x14ac:dyDescent="0.45">
      <c r="A4514" t="s">
        <v>335</v>
      </c>
      <c r="B4514" t="s">
        <v>387</v>
      </c>
      <c r="C4514">
        <v>2500</v>
      </c>
      <c r="D4514" t="s">
        <v>393</v>
      </c>
      <c r="F4514">
        <v>2009</v>
      </c>
      <c r="G4514">
        <v>12</v>
      </c>
      <c r="H4514">
        <v>12</v>
      </c>
      <c r="I4514">
        <v>142</v>
      </c>
      <c r="O4514">
        <v>0.36099999999999999</v>
      </c>
      <c r="P4514">
        <v>0.36520000000000002</v>
      </c>
      <c r="Q4514">
        <v>1979.9</v>
      </c>
      <c r="R4514" t="s">
        <v>333</v>
      </c>
      <c r="S4514" t="s">
        <v>38</v>
      </c>
      <c r="T4514" t="s">
        <v>28</v>
      </c>
      <c r="Y4514" t="s">
        <v>29</v>
      </c>
    </row>
    <row r="4515" spans="1:25" x14ac:dyDescent="0.45">
      <c r="A4515" t="s">
        <v>335</v>
      </c>
      <c r="B4515" t="s">
        <v>387</v>
      </c>
      <c r="C4515">
        <v>2500</v>
      </c>
      <c r="D4515" t="s">
        <v>393</v>
      </c>
      <c r="F4515">
        <v>2010</v>
      </c>
      <c r="G4515">
        <v>35</v>
      </c>
      <c r="H4515">
        <v>35</v>
      </c>
      <c r="I4515">
        <v>381</v>
      </c>
      <c r="O4515">
        <v>0.94699999999999995</v>
      </c>
      <c r="P4515">
        <v>0.36499999999999999</v>
      </c>
      <c r="Q4515">
        <v>5189.5</v>
      </c>
      <c r="R4515" t="s">
        <v>333</v>
      </c>
      <c r="S4515" t="s">
        <v>38</v>
      </c>
      <c r="T4515" t="s">
        <v>28</v>
      </c>
      <c r="Y4515" t="s">
        <v>29</v>
      </c>
    </row>
    <row r="4516" spans="1:25" x14ac:dyDescent="0.45">
      <c r="A4516" t="s">
        <v>335</v>
      </c>
      <c r="B4516" t="s">
        <v>387</v>
      </c>
      <c r="C4516">
        <v>2500</v>
      </c>
      <c r="D4516" t="s">
        <v>393</v>
      </c>
      <c r="F4516">
        <v>2011</v>
      </c>
      <c r="G4516">
        <v>34</v>
      </c>
      <c r="H4516">
        <v>34</v>
      </c>
      <c r="I4516">
        <v>381</v>
      </c>
      <c r="O4516">
        <v>1.702</v>
      </c>
      <c r="P4516">
        <v>0.7</v>
      </c>
      <c r="Q4516">
        <v>4864.3</v>
      </c>
      <c r="R4516" t="s">
        <v>333</v>
      </c>
      <c r="S4516" t="s">
        <v>38</v>
      </c>
      <c r="T4516" t="s">
        <v>28</v>
      </c>
      <c r="Y4516" t="s">
        <v>29</v>
      </c>
    </row>
    <row r="4517" spans="1:25" x14ac:dyDescent="0.45">
      <c r="A4517" t="s">
        <v>335</v>
      </c>
      <c r="B4517" t="s">
        <v>387</v>
      </c>
      <c r="C4517">
        <v>2500</v>
      </c>
      <c r="D4517" t="s">
        <v>393</v>
      </c>
      <c r="F4517">
        <v>2012</v>
      </c>
      <c r="G4517">
        <v>30</v>
      </c>
      <c r="H4517">
        <v>30</v>
      </c>
      <c r="I4517">
        <v>243</v>
      </c>
      <c r="O4517">
        <v>0.96299999999999997</v>
      </c>
      <c r="P4517">
        <v>0.7</v>
      </c>
      <c r="Q4517">
        <v>2752.5</v>
      </c>
      <c r="R4517" t="s">
        <v>333</v>
      </c>
      <c r="S4517" t="s">
        <v>38</v>
      </c>
      <c r="T4517" t="s">
        <v>28</v>
      </c>
      <c r="Y4517" t="s">
        <v>29</v>
      </c>
    </row>
    <row r="4518" spans="1:25" x14ac:dyDescent="0.45">
      <c r="A4518" t="s">
        <v>335</v>
      </c>
      <c r="B4518" t="s">
        <v>387</v>
      </c>
      <c r="C4518">
        <v>2500</v>
      </c>
      <c r="D4518" t="s">
        <v>393</v>
      </c>
      <c r="F4518">
        <v>2013</v>
      </c>
      <c r="G4518">
        <v>6</v>
      </c>
      <c r="H4518">
        <v>6</v>
      </c>
      <c r="I4518">
        <v>63</v>
      </c>
      <c r="O4518">
        <v>8.4000000000000005E-2</v>
      </c>
      <c r="P4518">
        <v>0.29320000000000002</v>
      </c>
      <c r="Q4518">
        <v>573.9</v>
      </c>
      <c r="R4518" t="s">
        <v>333</v>
      </c>
      <c r="S4518" t="s">
        <v>38</v>
      </c>
      <c r="T4518" t="s">
        <v>28</v>
      </c>
      <c r="Y4518" t="s">
        <v>29</v>
      </c>
    </row>
    <row r="4519" spans="1:25" x14ac:dyDescent="0.45">
      <c r="A4519" t="s">
        <v>335</v>
      </c>
      <c r="B4519" t="s">
        <v>387</v>
      </c>
      <c r="C4519">
        <v>2500</v>
      </c>
      <c r="D4519" t="s">
        <v>393</v>
      </c>
      <c r="F4519">
        <v>2014</v>
      </c>
      <c r="G4519">
        <v>0</v>
      </c>
      <c r="H4519">
        <v>0</v>
      </c>
      <c r="R4519" t="s">
        <v>333</v>
      </c>
      <c r="S4519" t="s">
        <v>38</v>
      </c>
      <c r="T4519" t="s">
        <v>28</v>
      </c>
      <c r="Y4519" t="s">
        <v>29</v>
      </c>
    </row>
    <row r="4520" spans="1:25" x14ac:dyDescent="0.45">
      <c r="A4520" t="s">
        <v>335</v>
      </c>
      <c r="B4520" t="s">
        <v>387</v>
      </c>
      <c r="C4520">
        <v>2500</v>
      </c>
      <c r="D4520" t="s">
        <v>393</v>
      </c>
      <c r="F4520">
        <v>2015</v>
      </c>
      <c r="G4520">
        <v>0</v>
      </c>
      <c r="H4520">
        <v>0</v>
      </c>
      <c r="R4520" t="s">
        <v>333</v>
      </c>
      <c r="S4520" t="s">
        <v>38</v>
      </c>
      <c r="T4520" t="s">
        <v>28</v>
      </c>
      <c r="Y4520" t="s">
        <v>30</v>
      </c>
    </row>
    <row r="4521" spans="1:25" x14ac:dyDescent="0.45">
      <c r="A4521" t="s">
        <v>335</v>
      </c>
      <c r="B4521" t="s">
        <v>387</v>
      </c>
      <c r="C4521">
        <v>2500</v>
      </c>
      <c r="D4521" t="s">
        <v>393</v>
      </c>
      <c r="F4521">
        <v>2016</v>
      </c>
      <c r="G4521">
        <v>0</v>
      </c>
      <c r="H4521">
        <v>0</v>
      </c>
      <c r="R4521" t="s">
        <v>333</v>
      </c>
      <c r="S4521" t="s">
        <v>38</v>
      </c>
      <c r="T4521" t="s">
        <v>28</v>
      </c>
      <c r="Y4521" t="s">
        <v>30</v>
      </c>
    </row>
    <row r="4522" spans="1:25" x14ac:dyDescent="0.45">
      <c r="A4522" t="s">
        <v>335</v>
      </c>
      <c r="B4522" t="s">
        <v>387</v>
      </c>
      <c r="C4522">
        <v>2500</v>
      </c>
      <c r="D4522" t="s">
        <v>393</v>
      </c>
      <c r="F4522">
        <v>2017</v>
      </c>
      <c r="G4522">
        <v>0</v>
      </c>
      <c r="H4522">
        <v>0</v>
      </c>
      <c r="R4522" t="s">
        <v>333</v>
      </c>
      <c r="S4522" t="s">
        <v>38</v>
      </c>
      <c r="T4522" t="s">
        <v>28</v>
      </c>
      <c r="Y4522" t="s">
        <v>30</v>
      </c>
    </row>
    <row r="4523" spans="1:25" x14ac:dyDescent="0.45">
      <c r="A4523" t="s">
        <v>335</v>
      </c>
      <c r="B4523" t="s">
        <v>387</v>
      </c>
      <c r="C4523">
        <v>2500</v>
      </c>
      <c r="D4523" t="s">
        <v>393</v>
      </c>
      <c r="F4523">
        <v>2018</v>
      </c>
      <c r="G4523">
        <v>0</v>
      </c>
      <c r="H4523">
        <v>0</v>
      </c>
      <c r="R4523" t="s">
        <v>333</v>
      </c>
      <c r="S4523" t="s">
        <v>38</v>
      </c>
      <c r="T4523" t="s">
        <v>28</v>
      </c>
      <c r="Y4523" t="s">
        <v>30</v>
      </c>
    </row>
    <row r="4524" spans="1:25" x14ac:dyDescent="0.45">
      <c r="A4524" t="s">
        <v>335</v>
      </c>
      <c r="B4524" t="s">
        <v>387</v>
      </c>
      <c r="C4524">
        <v>2500</v>
      </c>
      <c r="D4524" t="s">
        <v>393</v>
      </c>
      <c r="F4524">
        <v>2019</v>
      </c>
      <c r="G4524">
        <v>0</v>
      </c>
      <c r="H4524">
        <v>0</v>
      </c>
      <c r="R4524" t="s">
        <v>333</v>
      </c>
      <c r="S4524" t="s">
        <v>38</v>
      </c>
      <c r="T4524" t="s">
        <v>28</v>
      </c>
      <c r="Y4524" t="s">
        <v>30</v>
      </c>
    </row>
    <row r="4525" spans="1:25" x14ac:dyDescent="0.45">
      <c r="A4525" t="s">
        <v>335</v>
      </c>
      <c r="B4525" t="s">
        <v>387</v>
      </c>
      <c r="C4525">
        <v>2500</v>
      </c>
      <c r="D4525" t="s">
        <v>393</v>
      </c>
      <c r="F4525">
        <v>2020</v>
      </c>
      <c r="G4525">
        <v>0</v>
      </c>
      <c r="H4525">
        <v>0</v>
      </c>
      <c r="R4525" t="s">
        <v>333</v>
      </c>
      <c r="S4525" t="s">
        <v>38</v>
      </c>
      <c r="T4525" t="s">
        <v>28</v>
      </c>
      <c r="Y4525" t="s">
        <v>30</v>
      </c>
    </row>
    <row r="4526" spans="1:25" x14ac:dyDescent="0.45">
      <c r="A4526" t="s">
        <v>335</v>
      </c>
      <c r="B4526" t="s">
        <v>387</v>
      </c>
      <c r="C4526">
        <v>2500</v>
      </c>
      <c r="D4526" t="s">
        <v>394</v>
      </c>
      <c r="F4526">
        <v>2009</v>
      </c>
      <c r="G4526">
        <v>0</v>
      </c>
      <c r="H4526">
        <v>0</v>
      </c>
      <c r="R4526" t="s">
        <v>333</v>
      </c>
      <c r="S4526" t="s">
        <v>38</v>
      </c>
      <c r="T4526" t="s">
        <v>28</v>
      </c>
      <c r="Y4526" t="s">
        <v>29</v>
      </c>
    </row>
    <row r="4527" spans="1:25" x14ac:dyDescent="0.45">
      <c r="A4527" t="s">
        <v>335</v>
      </c>
      <c r="B4527" t="s">
        <v>387</v>
      </c>
      <c r="C4527">
        <v>2500</v>
      </c>
      <c r="D4527" t="s">
        <v>394</v>
      </c>
      <c r="F4527">
        <v>2010</v>
      </c>
      <c r="G4527">
        <v>0</v>
      </c>
      <c r="H4527">
        <v>0</v>
      </c>
      <c r="R4527" t="s">
        <v>333</v>
      </c>
      <c r="S4527" t="s">
        <v>38</v>
      </c>
      <c r="T4527" t="s">
        <v>28</v>
      </c>
      <c r="Y4527" t="s">
        <v>29</v>
      </c>
    </row>
    <row r="4528" spans="1:25" x14ac:dyDescent="0.45">
      <c r="A4528" t="s">
        <v>335</v>
      </c>
      <c r="B4528" t="s">
        <v>387</v>
      </c>
      <c r="C4528">
        <v>2500</v>
      </c>
      <c r="D4528" t="s">
        <v>394</v>
      </c>
      <c r="F4528">
        <v>2011</v>
      </c>
      <c r="G4528">
        <v>0</v>
      </c>
      <c r="H4528">
        <v>0</v>
      </c>
      <c r="R4528" t="s">
        <v>333</v>
      </c>
      <c r="S4528" t="s">
        <v>38</v>
      </c>
      <c r="T4528" t="s">
        <v>28</v>
      </c>
      <c r="Y4528" t="s">
        <v>29</v>
      </c>
    </row>
    <row r="4529" spans="1:25" x14ac:dyDescent="0.45">
      <c r="A4529" t="s">
        <v>335</v>
      </c>
      <c r="B4529" t="s">
        <v>387</v>
      </c>
      <c r="C4529">
        <v>2500</v>
      </c>
      <c r="D4529" t="s">
        <v>394</v>
      </c>
      <c r="F4529">
        <v>2012</v>
      </c>
      <c r="G4529">
        <v>0</v>
      </c>
      <c r="H4529">
        <v>0</v>
      </c>
      <c r="R4529" t="s">
        <v>333</v>
      </c>
      <c r="S4529" t="s">
        <v>38</v>
      </c>
      <c r="T4529" t="s">
        <v>28</v>
      </c>
      <c r="Y4529" t="s">
        <v>29</v>
      </c>
    </row>
    <row r="4530" spans="1:25" x14ac:dyDescent="0.45">
      <c r="A4530" t="s">
        <v>335</v>
      </c>
      <c r="B4530" t="s">
        <v>387</v>
      </c>
      <c r="C4530">
        <v>2500</v>
      </c>
      <c r="D4530" t="s">
        <v>394</v>
      </c>
      <c r="F4530">
        <v>2013</v>
      </c>
      <c r="G4530">
        <v>0</v>
      </c>
      <c r="H4530">
        <v>0</v>
      </c>
      <c r="R4530" t="s">
        <v>333</v>
      </c>
      <c r="S4530" t="s">
        <v>38</v>
      </c>
      <c r="T4530" t="s">
        <v>28</v>
      </c>
      <c r="Y4530" t="s">
        <v>29</v>
      </c>
    </row>
    <row r="4531" spans="1:25" x14ac:dyDescent="0.45">
      <c r="A4531" t="s">
        <v>335</v>
      </c>
      <c r="B4531" t="s">
        <v>387</v>
      </c>
      <c r="C4531">
        <v>2500</v>
      </c>
      <c r="D4531" t="s">
        <v>394</v>
      </c>
      <c r="F4531">
        <v>2014</v>
      </c>
      <c r="G4531">
        <v>0</v>
      </c>
      <c r="H4531">
        <v>0</v>
      </c>
      <c r="R4531" t="s">
        <v>333</v>
      </c>
      <c r="S4531" t="s">
        <v>38</v>
      </c>
      <c r="T4531" t="s">
        <v>28</v>
      </c>
      <c r="Y4531" t="s">
        <v>29</v>
      </c>
    </row>
    <row r="4532" spans="1:25" x14ac:dyDescent="0.45">
      <c r="A4532" t="s">
        <v>335</v>
      </c>
      <c r="B4532" t="s">
        <v>387</v>
      </c>
      <c r="C4532">
        <v>2500</v>
      </c>
      <c r="D4532" t="s">
        <v>394</v>
      </c>
      <c r="F4532">
        <v>2015</v>
      </c>
      <c r="G4532">
        <v>0</v>
      </c>
      <c r="H4532">
        <v>0</v>
      </c>
      <c r="R4532" t="s">
        <v>333</v>
      </c>
      <c r="S4532" t="s">
        <v>38</v>
      </c>
      <c r="T4532" t="s">
        <v>28</v>
      </c>
      <c r="Y4532" t="s">
        <v>30</v>
      </c>
    </row>
    <row r="4533" spans="1:25" x14ac:dyDescent="0.45">
      <c r="A4533" t="s">
        <v>335</v>
      </c>
      <c r="B4533" t="s">
        <v>387</v>
      </c>
      <c r="C4533">
        <v>2500</v>
      </c>
      <c r="D4533" t="s">
        <v>394</v>
      </c>
      <c r="F4533">
        <v>2016</v>
      </c>
      <c r="G4533">
        <v>0</v>
      </c>
      <c r="H4533">
        <v>0</v>
      </c>
      <c r="R4533" t="s">
        <v>333</v>
      </c>
      <c r="S4533" t="s">
        <v>38</v>
      </c>
      <c r="T4533" t="s">
        <v>28</v>
      </c>
      <c r="Y4533" t="s">
        <v>30</v>
      </c>
    </row>
    <row r="4534" spans="1:25" x14ac:dyDescent="0.45">
      <c r="A4534" t="s">
        <v>335</v>
      </c>
      <c r="B4534" t="s">
        <v>387</v>
      </c>
      <c r="C4534">
        <v>2500</v>
      </c>
      <c r="D4534" t="s">
        <v>394</v>
      </c>
      <c r="F4534">
        <v>2017</v>
      </c>
      <c r="G4534">
        <v>0</v>
      </c>
      <c r="H4534">
        <v>0</v>
      </c>
      <c r="R4534" t="s">
        <v>333</v>
      </c>
      <c r="S4534" t="s">
        <v>38</v>
      </c>
      <c r="T4534" t="s">
        <v>28</v>
      </c>
      <c r="Y4534" t="s">
        <v>30</v>
      </c>
    </row>
    <row r="4535" spans="1:25" x14ac:dyDescent="0.45">
      <c r="A4535" t="s">
        <v>335</v>
      </c>
      <c r="B4535" t="s">
        <v>387</v>
      </c>
      <c r="C4535">
        <v>2500</v>
      </c>
      <c r="D4535" t="s">
        <v>394</v>
      </c>
      <c r="F4535">
        <v>2018</v>
      </c>
      <c r="G4535">
        <v>0</v>
      </c>
      <c r="H4535">
        <v>0</v>
      </c>
      <c r="R4535" t="s">
        <v>333</v>
      </c>
      <c r="S4535" t="s">
        <v>38</v>
      </c>
      <c r="T4535" t="s">
        <v>28</v>
      </c>
      <c r="Y4535" t="s">
        <v>30</v>
      </c>
    </row>
    <row r="4536" spans="1:25" x14ac:dyDescent="0.45">
      <c r="A4536" t="s">
        <v>335</v>
      </c>
      <c r="B4536" t="s">
        <v>387</v>
      </c>
      <c r="C4536">
        <v>2500</v>
      </c>
      <c r="D4536" t="s">
        <v>394</v>
      </c>
      <c r="F4536">
        <v>2019</v>
      </c>
      <c r="G4536">
        <v>0</v>
      </c>
      <c r="H4536">
        <v>0</v>
      </c>
      <c r="R4536" t="s">
        <v>333</v>
      </c>
      <c r="S4536" t="s">
        <v>38</v>
      </c>
      <c r="T4536" t="s">
        <v>28</v>
      </c>
      <c r="Y4536" t="s">
        <v>30</v>
      </c>
    </row>
    <row r="4537" spans="1:25" x14ac:dyDescent="0.45">
      <c r="A4537" t="s">
        <v>335</v>
      </c>
      <c r="B4537" t="s">
        <v>387</v>
      </c>
      <c r="C4537">
        <v>2500</v>
      </c>
      <c r="D4537" t="s">
        <v>394</v>
      </c>
      <c r="F4537">
        <v>2020</v>
      </c>
      <c r="G4537">
        <v>0</v>
      </c>
      <c r="H4537">
        <v>0</v>
      </c>
      <c r="R4537" t="s">
        <v>333</v>
      </c>
      <c r="S4537" t="s">
        <v>38</v>
      </c>
      <c r="T4537" t="s">
        <v>28</v>
      </c>
      <c r="Y4537" t="s">
        <v>30</v>
      </c>
    </row>
    <row r="4538" spans="1:25" x14ac:dyDescent="0.45">
      <c r="A4538" t="s">
        <v>335</v>
      </c>
      <c r="B4538" t="s">
        <v>387</v>
      </c>
      <c r="C4538">
        <v>2500</v>
      </c>
      <c r="D4538" t="s">
        <v>395</v>
      </c>
      <c r="F4538">
        <v>2009</v>
      </c>
      <c r="G4538">
        <v>51</v>
      </c>
      <c r="H4538">
        <v>51</v>
      </c>
      <c r="I4538">
        <v>934</v>
      </c>
      <c r="O4538">
        <v>2.9529999999999998</v>
      </c>
      <c r="P4538">
        <v>0.46700000000000003</v>
      </c>
      <c r="Q4538">
        <v>12644.2</v>
      </c>
      <c r="R4538" t="s">
        <v>333</v>
      </c>
      <c r="S4538" t="s">
        <v>38</v>
      </c>
      <c r="T4538" t="s">
        <v>28</v>
      </c>
      <c r="Y4538" t="s">
        <v>29</v>
      </c>
    </row>
    <row r="4539" spans="1:25" x14ac:dyDescent="0.45">
      <c r="A4539" t="s">
        <v>335</v>
      </c>
      <c r="B4539" t="s">
        <v>387</v>
      </c>
      <c r="C4539">
        <v>2500</v>
      </c>
      <c r="D4539" t="s">
        <v>395</v>
      </c>
      <c r="F4539">
        <v>2010</v>
      </c>
      <c r="G4539">
        <v>89</v>
      </c>
      <c r="H4539">
        <v>89</v>
      </c>
      <c r="I4539">
        <v>1567</v>
      </c>
      <c r="O4539">
        <v>4.0780000000000003</v>
      </c>
      <c r="P4539">
        <v>0.43099999999999999</v>
      </c>
      <c r="Q4539">
        <v>19162.2</v>
      </c>
      <c r="R4539" t="s">
        <v>333</v>
      </c>
      <c r="S4539" t="s">
        <v>38</v>
      </c>
      <c r="T4539" t="s">
        <v>28</v>
      </c>
      <c r="Y4539" t="s">
        <v>29</v>
      </c>
    </row>
    <row r="4540" spans="1:25" x14ac:dyDescent="0.45">
      <c r="A4540" t="s">
        <v>335</v>
      </c>
      <c r="B4540" t="s">
        <v>387</v>
      </c>
      <c r="C4540">
        <v>2500</v>
      </c>
      <c r="D4540" t="s">
        <v>395</v>
      </c>
      <c r="F4540">
        <v>2011</v>
      </c>
      <c r="G4540">
        <v>144</v>
      </c>
      <c r="H4540">
        <v>144</v>
      </c>
      <c r="I4540">
        <v>2360</v>
      </c>
      <c r="O4540">
        <v>10.537000000000001</v>
      </c>
      <c r="P4540">
        <v>0.7</v>
      </c>
      <c r="Q4540">
        <v>30104.400000000001</v>
      </c>
      <c r="R4540" t="s">
        <v>333</v>
      </c>
      <c r="S4540" t="s">
        <v>38</v>
      </c>
      <c r="T4540" t="s">
        <v>28</v>
      </c>
      <c r="Y4540" t="s">
        <v>29</v>
      </c>
    </row>
    <row r="4541" spans="1:25" x14ac:dyDescent="0.45">
      <c r="A4541" t="s">
        <v>335</v>
      </c>
      <c r="B4541" t="s">
        <v>387</v>
      </c>
      <c r="C4541">
        <v>2500</v>
      </c>
      <c r="D4541" t="s">
        <v>395</v>
      </c>
      <c r="F4541">
        <v>2012</v>
      </c>
      <c r="G4541">
        <v>170</v>
      </c>
      <c r="H4541">
        <v>170</v>
      </c>
      <c r="I4541">
        <v>2596</v>
      </c>
      <c r="O4541">
        <v>12.073</v>
      </c>
      <c r="P4541">
        <v>0.7</v>
      </c>
      <c r="Q4541">
        <v>34499.599999999999</v>
      </c>
      <c r="R4541" t="s">
        <v>333</v>
      </c>
      <c r="S4541" t="s">
        <v>38</v>
      </c>
      <c r="T4541" t="s">
        <v>28</v>
      </c>
      <c r="Y4541" t="s">
        <v>29</v>
      </c>
    </row>
    <row r="4542" spans="1:25" x14ac:dyDescent="0.45">
      <c r="A4542" t="s">
        <v>335</v>
      </c>
      <c r="B4542" t="s">
        <v>387</v>
      </c>
      <c r="C4542">
        <v>2500</v>
      </c>
      <c r="D4542" t="s">
        <v>395</v>
      </c>
      <c r="F4542">
        <v>2013</v>
      </c>
      <c r="G4542">
        <v>149</v>
      </c>
      <c r="H4542">
        <v>149</v>
      </c>
      <c r="I4542">
        <v>2419</v>
      </c>
      <c r="O4542">
        <v>5.5679999999999996</v>
      </c>
      <c r="P4542">
        <v>0.56000000000000005</v>
      </c>
      <c r="Q4542">
        <v>19889.7</v>
      </c>
      <c r="R4542" t="s">
        <v>333</v>
      </c>
      <c r="S4542" t="s">
        <v>38</v>
      </c>
      <c r="T4542" t="s">
        <v>28</v>
      </c>
      <c r="Y4542" t="s">
        <v>29</v>
      </c>
    </row>
    <row r="4543" spans="1:25" x14ac:dyDescent="0.45">
      <c r="A4543" t="s">
        <v>335</v>
      </c>
      <c r="B4543" t="s">
        <v>387</v>
      </c>
      <c r="C4543">
        <v>2500</v>
      </c>
      <c r="D4543" t="s">
        <v>395</v>
      </c>
      <c r="F4543">
        <v>2014</v>
      </c>
      <c r="G4543">
        <v>78</v>
      </c>
      <c r="H4543">
        <v>78</v>
      </c>
      <c r="I4543">
        <v>1326</v>
      </c>
      <c r="O4543">
        <v>3.375</v>
      </c>
      <c r="P4543">
        <v>0.56010000000000004</v>
      </c>
      <c r="Q4543">
        <v>12050.6</v>
      </c>
      <c r="R4543" t="s">
        <v>333</v>
      </c>
      <c r="S4543" t="s">
        <v>38</v>
      </c>
      <c r="T4543" t="s">
        <v>28</v>
      </c>
      <c r="Y4543" t="s">
        <v>29</v>
      </c>
    </row>
    <row r="4544" spans="1:25" x14ac:dyDescent="0.45">
      <c r="A4544" t="s">
        <v>335</v>
      </c>
      <c r="B4544" t="s">
        <v>387</v>
      </c>
      <c r="C4544">
        <v>2500</v>
      </c>
      <c r="D4544" t="s">
        <v>395</v>
      </c>
      <c r="F4544">
        <v>2015</v>
      </c>
      <c r="G4544">
        <v>123</v>
      </c>
      <c r="H4544">
        <v>123</v>
      </c>
      <c r="I4544">
        <v>2097</v>
      </c>
      <c r="O4544">
        <v>5.41</v>
      </c>
      <c r="P4544">
        <v>0.56000000000000005</v>
      </c>
      <c r="Q4544">
        <v>19317.8</v>
      </c>
      <c r="R4544" t="s">
        <v>333</v>
      </c>
      <c r="S4544" t="s">
        <v>38</v>
      </c>
      <c r="T4544" t="s">
        <v>28</v>
      </c>
      <c r="Y4544" t="s">
        <v>30</v>
      </c>
    </row>
    <row r="4545" spans="1:25" x14ac:dyDescent="0.45">
      <c r="A4545" t="s">
        <v>335</v>
      </c>
      <c r="B4545" t="s">
        <v>387</v>
      </c>
      <c r="C4545">
        <v>2500</v>
      </c>
      <c r="D4545" t="s">
        <v>395</v>
      </c>
      <c r="F4545">
        <v>2016</v>
      </c>
      <c r="G4545">
        <v>143</v>
      </c>
      <c r="H4545">
        <v>143</v>
      </c>
      <c r="I4545">
        <v>2331</v>
      </c>
      <c r="O4545">
        <v>6.8220000000000001</v>
      </c>
      <c r="P4545">
        <v>0.56000000000000005</v>
      </c>
      <c r="Q4545">
        <v>24362.799999999999</v>
      </c>
      <c r="R4545" t="s">
        <v>333</v>
      </c>
      <c r="S4545" t="s">
        <v>38</v>
      </c>
      <c r="T4545" t="s">
        <v>28</v>
      </c>
      <c r="Y4545" t="s">
        <v>30</v>
      </c>
    </row>
    <row r="4546" spans="1:25" x14ac:dyDescent="0.45">
      <c r="A4546" t="s">
        <v>335</v>
      </c>
      <c r="B4546" t="s">
        <v>387</v>
      </c>
      <c r="C4546">
        <v>2500</v>
      </c>
      <c r="D4546" t="s">
        <v>395</v>
      </c>
      <c r="F4546">
        <v>2017</v>
      </c>
      <c r="G4546">
        <v>6</v>
      </c>
      <c r="H4546">
        <v>6</v>
      </c>
      <c r="I4546">
        <v>110</v>
      </c>
      <c r="O4546">
        <v>0.157</v>
      </c>
      <c r="P4546">
        <v>0.43</v>
      </c>
      <c r="Q4546">
        <v>731.9</v>
      </c>
      <c r="R4546" t="s">
        <v>333</v>
      </c>
      <c r="S4546" t="s">
        <v>38</v>
      </c>
      <c r="T4546" t="s">
        <v>28</v>
      </c>
      <c r="Y4546" t="s">
        <v>30</v>
      </c>
    </row>
    <row r="4547" spans="1:25" x14ac:dyDescent="0.45">
      <c r="A4547" t="s">
        <v>335</v>
      </c>
      <c r="B4547" t="s">
        <v>387</v>
      </c>
      <c r="C4547">
        <v>2500</v>
      </c>
      <c r="D4547" t="s">
        <v>395</v>
      </c>
      <c r="F4547">
        <v>2018</v>
      </c>
      <c r="G4547">
        <v>0</v>
      </c>
      <c r="H4547">
        <v>0</v>
      </c>
      <c r="R4547" t="s">
        <v>333</v>
      </c>
      <c r="S4547" t="s">
        <v>38</v>
      </c>
      <c r="T4547" t="s">
        <v>28</v>
      </c>
      <c r="Y4547" t="s">
        <v>30</v>
      </c>
    </row>
    <row r="4548" spans="1:25" x14ac:dyDescent="0.45">
      <c r="A4548" t="s">
        <v>335</v>
      </c>
      <c r="B4548" t="s">
        <v>387</v>
      </c>
      <c r="C4548">
        <v>2500</v>
      </c>
      <c r="D4548" t="s">
        <v>395</v>
      </c>
      <c r="F4548">
        <v>2019</v>
      </c>
      <c r="G4548">
        <v>0</v>
      </c>
      <c r="H4548">
        <v>0</v>
      </c>
      <c r="R4548" t="s">
        <v>333</v>
      </c>
      <c r="S4548" t="s">
        <v>38</v>
      </c>
      <c r="T4548" t="s">
        <v>28</v>
      </c>
      <c r="Y4548" t="s">
        <v>30</v>
      </c>
    </row>
    <row r="4549" spans="1:25" x14ac:dyDescent="0.45">
      <c r="A4549" t="s">
        <v>335</v>
      </c>
      <c r="B4549" t="s">
        <v>387</v>
      </c>
      <c r="C4549">
        <v>2500</v>
      </c>
      <c r="D4549" t="s">
        <v>395</v>
      </c>
      <c r="F4549">
        <v>2020</v>
      </c>
      <c r="G4549">
        <v>0</v>
      </c>
      <c r="H4549">
        <v>0</v>
      </c>
      <c r="R4549" t="s">
        <v>333</v>
      </c>
      <c r="S4549" t="s">
        <v>38</v>
      </c>
      <c r="T4549" t="s">
        <v>28</v>
      </c>
      <c r="Y4549" t="s">
        <v>30</v>
      </c>
    </row>
    <row r="4550" spans="1:25" x14ac:dyDescent="0.45">
      <c r="A4550" t="s">
        <v>335</v>
      </c>
      <c r="B4550" t="s">
        <v>387</v>
      </c>
      <c r="C4550">
        <v>2500</v>
      </c>
      <c r="D4550" t="s">
        <v>396</v>
      </c>
      <c r="F4550">
        <v>2009</v>
      </c>
      <c r="G4550">
        <v>22</v>
      </c>
      <c r="H4550">
        <v>22</v>
      </c>
      <c r="I4550">
        <v>286</v>
      </c>
      <c r="O4550">
        <v>0.871</v>
      </c>
      <c r="P4550">
        <v>0.46710000000000002</v>
      </c>
      <c r="Q4550">
        <v>3731.7</v>
      </c>
      <c r="R4550" t="s">
        <v>333</v>
      </c>
      <c r="S4550" t="s">
        <v>38</v>
      </c>
      <c r="T4550" t="s">
        <v>28</v>
      </c>
      <c r="Y4550" t="s">
        <v>29</v>
      </c>
    </row>
    <row r="4551" spans="1:25" x14ac:dyDescent="0.45">
      <c r="A4551" t="s">
        <v>335</v>
      </c>
      <c r="B4551" t="s">
        <v>387</v>
      </c>
      <c r="C4551">
        <v>2500</v>
      </c>
      <c r="D4551" t="s">
        <v>396</v>
      </c>
      <c r="F4551">
        <v>2010</v>
      </c>
      <c r="G4551">
        <v>174</v>
      </c>
      <c r="H4551">
        <v>174</v>
      </c>
      <c r="I4551">
        <v>2769</v>
      </c>
      <c r="O4551">
        <v>9.1029999999999998</v>
      </c>
      <c r="P4551">
        <v>0.46700000000000003</v>
      </c>
      <c r="Q4551">
        <v>38973.1</v>
      </c>
      <c r="R4551" t="s">
        <v>333</v>
      </c>
      <c r="S4551" t="s">
        <v>38</v>
      </c>
      <c r="T4551" t="s">
        <v>28</v>
      </c>
      <c r="Y4551" t="s">
        <v>29</v>
      </c>
    </row>
    <row r="4552" spans="1:25" x14ac:dyDescent="0.45">
      <c r="A4552" t="s">
        <v>335</v>
      </c>
      <c r="B4552" t="s">
        <v>387</v>
      </c>
      <c r="C4552">
        <v>2500</v>
      </c>
      <c r="D4552" t="s">
        <v>396</v>
      </c>
      <c r="F4552">
        <v>2011</v>
      </c>
      <c r="G4552">
        <v>130</v>
      </c>
      <c r="H4552">
        <v>130</v>
      </c>
      <c r="I4552">
        <v>1975</v>
      </c>
      <c r="O4552">
        <v>8.8360000000000003</v>
      </c>
      <c r="P4552">
        <v>0.7</v>
      </c>
      <c r="Q4552">
        <v>25243.1</v>
      </c>
      <c r="R4552" t="s">
        <v>333</v>
      </c>
      <c r="S4552" t="s">
        <v>38</v>
      </c>
      <c r="T4552" t="s">
        <v>28</v>
      </c>
      <c r="Y4552" t="s">
        <v>29</v>
      </c>
    </row>
    <row r="4553" spans="1:25" x14ac:dyDescent="0.45">
      <c r="A4553" t="s">
        <v>335</v>
      </c>
      <c r="B4553" t="s">
        <v>387</v>
      </c>
      <c r="C4553">
        <v>2500</v>
      </c>
      <c r="D4553" t="s">
        <v>396</v>
      </c>
      <c r="F4553">
        <v>2012</v>
      </c>
      <c r="G4553">
        <v>165</v>
      </c>
      <c r="H4553">
        <v>165</v>
      </c>
      <c r="I4553">
        <v>2578</v>
      </c>
      <c r="O4553">
        <v>11.872999999999999</v>
      </c>
      <c r="P4553">
        <v>0.7</v>
      </c>
      <c r="Q4553">
        <v>33924</v>
      </c>
      <c r="R4553" t="s">
        <v>333</v>
      </c>
      <c r="S4553" t="s">
        <v>38</v>
      </c>
      <c r="T4553" t="s">
        <v>28</v>
      </c>
      <c r="Y4553" t="s">
        <v>29</v>
      </c>
    </row>
    <row r="4554" spans="1:25" x14ac:dyDescent="0.45">
      <c r="A4554" t="s">
        <v>335</v>
      </c>
      <c r="B4554" t="s">
        <v>387</v>
      </c>
      <c r="C4554">
        <v>2500</v>
      </c>
      <c r="D4554" t="s">
        <v>396</v>
      </c>
      <c r="F4554">
        <v>2013</v>
      </c>
      <c r="G4554">
        <v>58</v>
      </c>
      <c r="H4554">
        <v>58</v>
      </c>
      <c r="I4554">
        <v>957</v>
      </c>
      <c r="O4554">
        <v>1.7330000000000001</v>
      </c>
      <c r="P4554">
        <v>0.35</v>
      </c>
      <c r="Q4554">
        <v>9904.2000000000007</v>
      </c>
      <c r="R4554" t="s">
        <v>333</v>
      </c>
      <c r="S4554" t="s">
        <v>38</v>
      </c>
      <c r="T4554" t="s">
        <v>28</v>
      </c>
      <c r="Y4554" t="s">
        <v>29</v>
      </c>
    </row>
    <row r="4555" spans="1:25" x14ac:dyDescent="0.45">
      <c r="A4555" t="s">
        <v>335</v>
      </c>
      <c r="B4555" t="s">
        <v>387</v>
      </c>
      <c r="C4555">
        <v>2500</v>
      </c>
      <c r="D4555" t="s">
        <v>396</v>
      </c>
      <c r="F4555">
        <v>2014</v>
      </c>
      <c r="G4555">
        <v>28</v>
      </c>
      <c r="H4555">
        <v>28</v>
      </c>
      <c r="I4555">
        <v>453</v>
      </c>
      <c r="O4555">
        <v>0.56999999999999995</v>
      </c>
      <c r="P4555">
        <v>0.34970000000000001</v>
      </c>
      <c r="Q4555">
        <v>3258.7</v>
      </c>
      <c r="R4555" t="s">
        <v>333</v>
      </c>
      <c r="S4555" t="s">
        <v>38</v>
      </c>
      <c r="T4555" t="s">
        <v>28</v>
      </c>
      <c r="Y4555" t="s">
        <v>29</v>
      </c>
    </row>
    <row r="4556" spans="1:25" x14ac:dyDescent="0.45">
      <c r="A4556" t="s">
        <v>335</v>
      </c>
      <c r="B4556" t="s">
        <v>387</v>
      </c>
      <c r="C4556">
        <v>2500</v>
      </c>
      <c r="D4556" t="s">
        <v>396</v>
      </c>
      <c r="F4556">
        <v>2015</v>
      </c>
      <c r="G4556">
        <v>112</v>
      </c>
      <c r="H4556">
        <v>112</v>
      </c>
      <c r="I4556">
        <v>2048</v>
      </c>
      <c r="O4556">
        <v>6.218</v>
      </c>
      <c r="P4556">
        <v>0.35</v>
      </c>
      <c r="Q4556">
        <v>35533.199999999997</v>
      </c>
      <c r="R4556" t="s">
        <v>333</v>
      </c>
      <c r="S4556" t="s">
        <v>38</v>
      </c>
      <c r="T4556" t="s">
        <v>28</v>
      </c>
      <c r="Y4556" t="s">
        <v>30</v>
      </c>
    </row>
    <row r="4557" spans="1:25" x14ac:dyDescent="0.45">
      <c r="A4557" t="s">
        <v>335</v>
      </c>
      <c r="B4557" t="s">
        <v>387</v>
      </c>
      <c r="C4557">
        <v>2500</v>
      </c>
      <c r="D4557" t="s">
        <v>396</v>
      </c>
      <c r="F4557">
        <v>2016</v>
      </c>
      <c r="G4557">
        <v>135</v>
      </c>
      <c r="H4557">
        <v>135</v>
      </c>
      <c r="I4557">
        <v>2356</v>
      </c>
      <c r="O4557">
        <v>4.67</v>
      </c>
      <c r="P4557">
        <v>0.35</v>
      </c>
      <c r="Q4557">
        <v>26678.2</v>
      </c>
      <c r="R4557" t="s">
        <v>333</v>
      </c>
      <c r="S4557" t="s">
        <v>38</v>
      </c>
      <c r="T4557" t="s">
        <v>28</v>
      </c>
      <c r="Y4557" t="s">
        <v>30</v>
      </c>
    </row>
    <row r="4558" spans="1:25" x14ac:dyDescent="0.45">
      <c r="A4558" t="s">
        <v>335</v>
      </c>
      <c r="B4558" t="s">
        <v>387</v>
      </c>
      <c r="C4558">
        <v>2500</v>
      </c>
      <c r="D4558" t="s">
        <v>396</v>
      </c>
      <c r="F4558">
        <v>2017</v>
      </c>
      <c r="G4558">
        <v>124</v>
      </c>
      <c r="H4558">
        <v>124</v>
      </c>
      <c r="I4558">
        <v>2298</v>
      </c>
      <c r="O4558">
        <v>4.9820000000000002</v>
      </c>
      <c r="P4558">
        <v>0.43</v>
      </c>
      <c r="Q4558">
        <v>23172.9</v>
      </c>
      <c r="R4558" t="s">
        <v>333</v>
      </c>
      <c r="S4558" t="s">
        <v>38</v>
      </c>
      <c r="T4558" t="s">
        <v>28</v>
      </c>
      <c r="Y4558" t="s">
        <v>30</v>
      </c>
    </row>
    <row r="4559" spans="1:25" x14ac:dyDescent="0.45">
      <c r="A4559" t="s">
        <v>335</v>
      </c>
      <c r="B4559" t="s">
        <v>387</v>
      </c>
      <c r="C4559">
        <v>2500</v>
      </c>
      <c r="D4559" t="s">
        <v>396</v>
      </c>
      <c r="F4559">
        <v>2018</v>
      </c>
      <c r="G4559">
        <v>134</v>
      </c>
      <c r="H4559">
        <v>134</v>
      </c>
      <c r="I4559">
        <v>2346</v>
      </c>
      <c r="O4559">
        <v>5.12</v>
      </c>
      <c r="P4559">
        <v>0.43</v>
      </c>
      <c r="Q4559">
        <v>23813.4</v>
      </c>
      <c r="R4559" t="s">
        <v>333</v>
      </c>
      <c r="S4559" t="s">
        <v>38</v>
      </c>
      <c r="T4559" t="s">
        <v>28</v>
      </c>
      <c r="Y4559" t="s">
        <v>30</v>
      </c>
    </row>
    <row r="4560" spans="1:25" x14ac:dyDescent="0.45">
      <c r="A4560" t="s">
        <v>335</v>
      </c>
      <c r="B4560" t="s">
        <v>387</v>
      </c>
      <c r="C4560">
        <v>2500</v>
      </c>
      <c r="D4560" t="s">
        <v>396</v>
      </c>
      <c r="F4560">
        <v>2019</v>
      </c>
      <c r="G4560">
        <v>67</v>
      </c>
      <c r="H4560">
        <v>67</v>
      </c>
      <c r="I4560">
        <v>1068</v>
      </c>
      <c r="O4560">
        <v>2.669</v>
      </c>
      <c r="P4560">
        <v>0.43</v>
      </c>
      <c r="Q4560">
        <v>12413.8</v>
      </c>
      <c r="R4560" t="s">
        <v>333</v>
      </c>
      <c r="S4560" t="s">
        <v>38</v>
      </c>
      <c r="T4560" t="s">
        <v>28</v>
      </c>
      <c r="Y4560" t="s">
        <v>30</v>
      </c>
    </row>
    <row r="4561" spans="1:25" x14ac:dyDescent="0.45">
      <c r="A4561" t="s">
        <v>335</v>
      </c>
      <c r="B4561" t="s">
        <v>387</v>
      </c>
      <c r="C4561">
        <v>2500</v>
      </c>
      <c r="D4561" t="s">
        <v>396</v>
      </c>
      <c r="F4561">
        <v>2020</v>
      </c>
      <c r="G4561">
        <v>87</v>
      </c>
      <c r="H4561">
        <v>87</v>
      </c>
      <c r="I4561">
        <v>883</v>
      </c>
      <c r="O4561">
        <v>2.9449999999999998</v>
      </c>
      <c r="P4561">
        <v>0.42970000000000003</v>
      </c>
      <c r="Q4561">
        <v>13700.6</v>
      </c>
      <c r="R4561" t="s">
        <v>333</v>
      </c>
      <c r="S4561" t="s">
        <v>38</v>
      </c>
      <c r="T4561" t="s">
        <v>28</v>
      </c>
      <c r="Y4561" t="s">
        <v>30</v>
      </c>
    </row>
    <row r="4562" spans="1:25" x14ac:dyDescent="0.45">
      <c r="A4562" t="s">
        <v>335</v>
      </c>
      <c r="B4562" t="s">
        <v>387</v>
      </c>
      <c r="C4562">
        <v>2500</v>
      </c>
      <c r="D4562" t="s">
        <v>396</v>
      </c>
      <c r="F4562">
        <v>2021</v>
      </c>
      <c r="G4562">
        <v>86</v>
      </c>
      <c r="H4562">
        <v>86</v>
      </c>
      <c r="I4562">
        <v>902</v>
      </c>
      <c r="M4562">
        <v>885</v>
      </c>
      <c r="N4562">
        <v>5.9700000000000003E-2</v>
      </c>
      <c r="O4562">
        <v>3.3940000000000001</v>
      </c>
      <c r="P4562">
        <v>0.45700000000000002</v>
      </c>
      <c r="Q4562">
        <v>14793.2</v>
      </c>
      <c r="R4562" t="s">
        <v>333</v>
      </c>
      <c r="S4562" t="s">
        <v>38</v>
      </c>
      <c r="T4562" t="s">
        <v>28</v>
      </c>
      <c r="Y4562" t="s">
        <v>70</v>
      </c>
    </row>
    <row r="4563" spans="1:25" x14ac:dyDescent="0.45">
      <c r="A4563" t="s">
        <v>335</v>
      </c>
      <c r="B4563" t="s">
        <v>387</v>
      </c>
      <c r="C4563">
        <v>2500</v>
      </c>
      <c r="D4563" t="s">
        <v>396</v>
      </c>
      <c r="F4563">
        <v>2022</v>
      </c>
      <c r="G4563">
        <v>284</v>
      </c>
      <c r="H4563">
        <v>284</v>
      </c>
      <c r="I4563">
        <v>4029</v>
      </c>
      <c r="M4563">
        <v>3849.2</v>
      </c>
      <c r="N4563">
        <v>5.91E-2</v>
      </c>
      <c r="O4563">
        <v>18.593</v>
      </c>
      <c r="P4563">
        <v>0.57030000000000003</v>
      </c>
      <c r="Q4563">
        <v>65211.9</v>
      </c>
      <c r="R4563" t="s">
        <v>333</v>
      </c>
      <c r="S4563" t="s">
        <v>38</v>
      </c>
      <c r="T4563" t="s">
        <v>28</v>
      </c>
      <c r="Y4563" t="s">
        <v>70</v>
      </c>
    </row>
    <row r="4564" spans="1:25" x14ac:dyDescent="0.45">
      <c r="A4564" t="s">
        <v>335</v>
      </c>
      <c r="B4564" t="s">
        <v>387</v>
      </c>
      <c r="C4564">
        <v>2500</v>
      </c>
      <c r="D4564" t="s">
        <v>396</v>
      </c>
      <c r="F4564">
        <v>2023</v>
      </c>
      <c r="G4564">
        <v>75</v>
      </c>
      <c r="H4564">
        <v>75</v>
      </c>
      <c r="I4564">
        <v>786</v>
      </c>
      <c r="M4564">
        <v>675.9</v>
      </c>
      <c r="N4564">
        <v>5.91E-2</v>
      </c>
      <c r="O4564">
        <v>2.6520000000000001</v>
      </c>
      <c r="P4564">
        <v>0.46260000000000001</v>
      </c>
      <c r="Q4564">
        <v>11457.1</v>
      </c>
      <c r="R4564" t="s">
        <v>333</v>
      </c>
      <c r="S4564" t="s">
        <v>38</v>
      </c>
      <c r="T4564" t="s">
        <v>28</v>
      </c>
      <c r="Y4564" t="s">
        <v>70</v>
      </c>
    </row>
    <row r="4565" spans="1:25" x14ac:dyDescent="0.45">
      <c r="A4565" t="s">
        <v>335</v>
      </c>
      <c r="B4565" t="s">
        <v>387</v>
      </c>
      <c r="C4565">
        <v>2500</v>
      </c>
      <c r="D4565" t="s">
        <v>396</v>
      </c>
      <c r="F4565">
        <v>2024</v>
      </c>
      <c r="G4565">
        <v>0</v>
      </c>
      <c r="H4565">
        <v>0</v>
      </c>
      <c r="R4565" t="s">
        <v>333</v>
      </c>
      <c r="S4565" t="s">
        <v>38</v>
      </c>
      <c r="T4565" t="s">
        <v>28</v>
      </c>
    </row>
    <row r="4566" spans="1:25" x14ac:dyDescent="0.45">
      <c r="A4566" t="s">
        <v>335</v>
      </c>
      <c r="B4566" t="s">
        <v>387</v>
      </c>
      <c r="C4566">
        <v>2500</v>
      </c>
      <c r="D4566" t="s">
        <v>397</v>
      </c>
      <c r="F4566">
        <v>2009</v>
      </c>
      <c r="G4566">
        <v>44</v>
      </c>
      <c r="H4566">
        <v>44</v>
      </c>
      <c r="I4566">
        <v>770</v>
      </c>
      <c r="O4566">
        <v>2.4159999999999999</v>
      </c>
      <c r="P4566">
        <v>0.46700000000000003</v>
      </c>
      <c r="Q4566">
        <v>10346.799999999999</v>
      </c>
      <c r="R4566" t="s">
        <v>333</v>
      </c>
      <c r="S4566" t="s">
        <v>38</v>
      </c>
      <c r="T4566" t="s">
        <v>28</v>
      </c>
      <c r="Y4566" t="s">
        <v>29</v>
      </c>
    </row>
    <row r="4567" spans="1:25" x14ac:dyDescent="0.45">
      <c r="A4567" t="s">
        <v>335</v>
      </c>
      <c r="B4567" t="s">
        <v>387</v>
      </c>
      <c r="C4567">
        <v>2500</v>
      </c>
      <c r="D4567" t="s">
        <v>397</v>
      </c>
      <c r="F4567">
        <v>2010</v>
      </c>
      <c r="G4567">
        <v>174</v>
      </c>
      <c r="H4567">
        <v>174</v>
      </c>
      <c r="I4567">
        <v>2892</v>
      </c>
      <c r="O4567">
        <v>9.3870000000000005</v>
      </c>
      <c r="P4567">
        <v>0.46700000000000003</v>
      </c>
      <c r="Q4567">
        <v>40188.1</v>
      </c>
      <c r="R4567" t="s">
        <v>333</v>
      </c>
      <c r="S4567" t="s">
        <v>38</v>
      </c>
      <c r="T4567" t="s">
        <v>28</v>
      </c>
      <c r="Y4567" t="s">
        <v>29</v>
      </c>
    </row>
    <row r="4568" spans="1:25" x14ac:dyDescent="0.45">
      <c r="A4568" t="s">
        <v>335</v>
      </c>
      <c r="B4568" t="s">
        <v>387</v>
      </c>
      <c r="C4568">
        <v>2500</v>
      </c>
      <c r="D4568" t="s">
        <v>397</v>
      </c>
      <c r="F4568">
        <v>2011</v>
      </c>
      <c r="G4568">
        <v>152</v>
      </c>
      <c r="H4568">
        <v>152</v>
      </c>
      <c r="I4568">
        <v>2344</v>
      </c>
      <c r="O4568">
        <v>10.462999999999999</v>
      </c>
      <c r="P4568">
        <v>0.7</v>
      </c>
      <c r="Q4568">
        <v>29892.6</v>
      </c>
      <c r="R4568" t="s">
        <v>333</v>
      </c>
      <c r="S4568" t="s">
        <v>38</v>
      </c>
      <c r="T4568" t="s">
        <v>28</v>
      </c>
      <c r="Y4568" t="s">
        <v>29</v>
      </c>
    </row>
    <row r="4569" spans="1:25" x14ac:dyDescent="0.45">
      <c r="A4569" t="s">
        <v>335</v>
      </c>
      <c r="B4569" t="s">
        <v>387</v>
      </c>
      <c r="C4569">
        <v>2500</v>
      </c>
      <c r="D4569" t="s">
        <v>397</v>
      </c>
      <c r="F4569">
        <v>2012</v>
      </c>
      <c r="G4569">
        <v>170</v>
      </c>
      <c r="H4569">
        <v>170</v>
      </c>
      <c r="I4569">
        <v>2659</v>
      </c>
      <c r="O4569">
        <v>12.23</v>
      </c>
      <c r="P4569">
        <v>0.7</v>
      </c>
      <c r="Q4569">
        <v>34941.1</v>
      </c>
      <c r="R4569" t="s">
        <v>333</v>
      </c>
      <c r="S4569" t="s">
        <v>38</v>
      </c>
      <c r="T4569" t="s">
        <v>28</v>
      </c>
      <c r="Y4569" t="s">
        <v>29</v>
      </c>
    </row>
    <row r="4570" spans="1:25" x14ac:dyDescent="0.45">
      <c r="A4570" t="s">
        <v>335</v>
      </c>
      <c r="B4570" t="s">
        <v>387</v>
      </c>
      <c r="C4570">
        <v>2500</v>
      </c>
      <c r="D4570" t="s">
        <v>397</v>
      </c>
      <c r="F4570">
        <v>2013</v>
      </c>
      <c r="G4570">
        <v>140</v>
      </c>
      <c r="H4570">
        <v>140</v>
      </c>
      <c r="I4570">
        <v>2384</v>
      </c>
      <c r="O4570">
        <v>2.8039999999999998</v>
      </c>
      <c r="P4570">
        <v>0.3</v>
      </c>
      <c r="Q4570">
        <v>18686.7</v>
      </c>
      <c r="R4570" t="s">
        <v>333</v>
      </c>
      <c r="S4570" t="s">
        <v>38</v>
      </c>
      <c r="T4570" t="s">
        <v>28</v>
      </c>
      <c r="Y4570" t="s">
        <v>29</v>
      </c>
    </row>
    <row r="4571" spans="1:25" x14ac:dyDescent="0.45">
      <c r="A4571" t="s">
        <v>335</v>
      </c>
      <c r="B4571" t="s">
        <v>387</v>
      </c>
      <c r="C4571">
        <v>2500</v>
      </c>
      <c r="D4571" t="s">
        <v>397</v>
      </c>
      <c r="F4571">
        <v>2014</v>
      </c>
      <c r="G4571">
        <v>70</v>
      </c>
      <c r="H4571">
        <v>70</v>
      </c>
      <c r="I4571">
        <v>1147</v>
      </c>
      <c r="O4571">
        <v>1.6839999999999999</v>
      </c>
      <c r="P4571">
        <v>0.30030000000000001</v>
      </c>
      <c r="Q4571">
        <v>11222.7</v>
      </c>
      <c r="R4571" t="s">
        <v>333</v>
      </c>
      <c r="S4571" t="s">
        <v>38</v>
      </c>
      <c r="T4571" t="s">
        <v>28</v>
      </c>
      <c r="Y4571" t="s">
        <v>29</v>
      </c>
    </row>
    <row r="4572" spans="1:25" x14ac:dyDescent="0.45">
      <c r="A4572" t="s">
        <v>335</v>
      </c>
      <c r="B4572" t="s">
        <v>387</v>
      </c>
      <c r="C4572">
        <v>2500</v>
      </c>
      <c r="D4572" t="s">
        <v>397</v>
      </c>
      <c r="F4572">
        <v>2015</v>
      </c>
      <c r="G4572">
        <v>115</v>
      </c>
      <c r="H4572">
        <v>115</v>
      </c>
      <c r="I4572">
        <v>1819</v>
      </c>
      <c r="O4572">
        <v>4.2990000000000004</v>
      </c>
      <c r="P4572">
        <v>0.3</v>
      </c>
      <c r="Q4572">
        <v>28653.599999999999</v>
      </c>
      <c r="R4572" t="s">
        <v>333</v>
      </c>
      <c r="S4572" t="s">
        <v>38</v>
      </c>
      <c r="T4572" t="s">
        <v>28</v>
      </c>
      <c r="Y4572" t="s">
        <v>30</v>
      </c>
    </row>
    <row r="4573" spans="1:25" x14ac:dyDescent="0.45">
      <c r="A4573" t="s">
        <v>335</v>
      </c>
      <c r="B4573" t="s">
        <v>387</v>
      </c>
      <c r="C4573">
        <v>2500</v>
      </c>
      <c r="D4573" t="s">
        <v>397</v>
      </c>
      <c r="F4573">
        <v>2016</v>
      </c>
      <c r="G4573">
        <v>132</v>
      </c>
      <c r="H4573">
        <v>132</v>
      </c>
      <c r="I4573">
        <v>2275</v>
      </c>
      <c r="O4573">
        <v>3.5649999999999999</v>
      </c>
      <c r="P4573">
        <v>0.3</v>
      </c>
      <c r="Q4573">
        <v>23760.2</v>
      </c>
      <c r="R4573" t="s">
        <v>333</v>
      </c>
      <c r="S4573" t="s">
        <v>38</v>
      </c>
      <c r="T4573" t="s">
        <v>28</v>
      </c>
      <c r="Y4573" t="s">
        <v>30</v>
      </c>
    </row>
    <row r="4574" spans="1:25" x14ac:dyDescent="0.45">
      <c r="A4574" t="s">
        <v>335</v>
      </c>
      <c r="B4574" t="s">
        <v>387</v>
      </c>
      <c r="C4574">
        <v>2500</v>
      </c>
      <c r="D4574" t="s">
        <v>397</v>
      </c>
      <c r="F4574">
        <v>2017</v>
      </c>
      <c r="G4574">
        <v>132</v>
      </c>
      <c r="H4574">
        <v>132</v>
      </c>
      <c r="I4574">
        <v>2272</v>
      </c>
      <c r="O4574">
        <v>4.7489999999999997</v>
      </c>
      <c r="P4574">
        <v>0.43</v>
      </c>
      <c r="Q4574">
        <v>22086.1</v>
      </c>
      <c r="R4574" t="s">
        <v>333</v>
      </c>
      <c r="S4574" t="s">
        <v>38</v>
      </c>
      <c r="T4574" t="s">
        <v>28</v>
      </c>
      <c r="Y4574" t="s">
        <v>30</v>
      </c>
    </row>
    <row r="4575" spans="1:25" x14ac:dyDescent="0.45">
      <c r="A4575" t="s">
        <v>335</v>
      </c>
      <c r="B4575" t="s">
        <v>387</v>
      </c>
      <c r="C4575">
        <v>2500</v>
      </c>
      <c r="D4575" t="s">
        <v>397</v>
      </c>
      <c r="F4575">
        <v>2018</v>
      </c>
      <c r="G4575">
        <v>168</v>
      </c>
      <c r="H4575">
        <v>168</v>
      </c>
      <c r="I4575">
        <v>2964</v>
      </c>
      <c r="O4575">
        <v>6.2590000000000003</v>
      </c>
      <c r="P4575">
        <v>0.43</v>
      </c>
      <c r="Q4575">
        <v>29113.1</v>
      </c>
      <c r="R4575" t="s">
        <v>333</v>
      </c>
      <c r="S4575" t="s">
        <v>38</v>
      </c>
      <c r="T4575" t="s">
        <v>28</v>
      </c>
      <c r="Y4575" t="s">
        <v>30</v>
      </c>
    </row>
    <row r="4576" spans="1:25" x14ac:dyDescent="0.45">
      <c r="A4576" t="s">
        <v>335</v>
      </c>
      <c r="B4576" t="s">
        <v>387</v>
      </c>
      <c r="C4576">
        <v>2500</v>
      </c>
      <c r="D4576" t="s">
        <v>397</v>
      </c>
      <c r="F4576">
        <v>2019</v>
      </c>
      <c r="G4576">
        <v>79</v>
      </c>
      <c r="H4576">
        <v>79</v>
      </c>
      <c r="I4576">
        <v>1196</v>
      </c>
      <c r="O4576">
        <v>2.81</v>
      </c>
      <c r="P4576">
        <v>0.43</v>
      </c>
      <c r="Q4576">
        <v>13070.1</v>
      </c>
      <c r="R4576" t="s">
        <v>333</v>
      </c>
      <c r="S4576" t="s">
        <v>38</v>
      </c>
      <c r="T4576" t="s">
        <v>28</v>
      </c>
      <c r="Y4576" t="s">
        <v>30</v>
      </c>
    </row>
    <row r="4577" spans="1:25" x14ac:dyDescent="0.45">
      <c r="A4577" t="s">
        <v>335</v>
      </c>
      <c r="B4577" t="s">
        <v>387</v>
      </c>
      <c r="C4577">
        <v>2500</v>
      </c>
      <c r="D4577" t="s">
        <v>397</v>
      </c>
      <c r="F4577">
        <v>2020</v>
      </c>
      <c r="G4577">
        <v>92</v>
      </c>
      <c r="H4577">
        <v>92</v>
      </c>
      <c r="I4577">
        <v>960</v>
      </c>
      <c r="O4577">
        <v>2.9660000000000002</v>
      </c>
      <c r="P4577">
        <v>0.43020000000000003</v>
      </c>
      <c r="Q4577">
        <v>13794</v>
      </c>
      <c r="R4577" t="s">
        <v>333</v>
      </c>
      <c r="S4577" t="s">
        <v>38</v>
      </c>
      <c r="T4577" t="s">
        <v>28</v>
      </c>
      <c r="Y4577" t="s">
        <v>30</v>
      </c>
    </row>
    <row r="4578" spans="1:25" x14ac:dyDescent="0.45">
      <c r="A4578" t="s">
        <v>335</v>
      </c>
      <c r="B4578" t="s">
        <v>387</v>
      </c>
      <c r="C4578">
        <v>2500</v>
      </c>
      <c r="D4578" t="s">
        <v>397</v>
      </c>
      <c r="F4578">
        <v>2021</v>
      </c>
      <c r="G4578">
        <v>46</v>
      </c>
      <c r="H4578">
        <v>46</v>
      </c>
      <c r="I4578">
        <v>537</v>
      </c>
      <c r="M4578">
        <v>475.4</v>
      </c>
      <c r="N4578">
        <v>6.0699999999999997E-2</v>
      </c>
      <c r="O4578">
        <v>1.9350000000000001</v>
      </c>
      <c r="P4578">
        <v>0.48</v>
      </c>
      <c r="Q4578">
        <v>7804.8</v>
      </c>
      <c r="R4578" t="s">
        <v>333</v>
      </c>
      <c r="S4578" t="s">
        <v>38</v>
      </c>
      <c r="T4578" t="s">
        <v>28</v>
      </c>
      <c r="Y4578" t="s">
        <v>70</v>
      </c>
    </row>
    <row r="4579" spans="1:25" x14ac:dyDescent="0.45">
      <c r="A4579" t="s">
        <v>335</v>
      </c>
      <c r="B4579" t="s">
        <v>387</v>
      </c>
      <c r="C4579">
        <v>2500</v>
      </c>
      <c r="D4579" t="s">
        <v>397</v>
      </c>
      <c r="F4579">
        <v>2022</v>
      </c>
      <c r="G4579">
        <v>0</v>
      </c>
      <c r="H4579">
        <v>0</v>
      </c>
      <c r="R4579" t="s">
        <v>333</v>
      </c>
      <c r="S4579" t="s">
        <v>38</v>
      </c>
      <c r="T4579" t="s">
        <v>28</v>
      </c>
      <c r="Y4579" t="s">
        <v>70</v>
      </c>
    </row>
    <row r="4580" spans="1:25" x14ac:dyDescent="0.45">
      <c r="A4580" t="s">
        <v>335</v>
      </c>
      <c r="B4580" t="s">
        <v>387</v>
      </c>
      <c r="C4580">
        <v>2500</v>
      </c>
      <c r="D4580" t="s">
        <v>397</v>
      </c>
      <c r="F4580">
        <v>2023</v>
      </c>
      <c r="G4580">
        <v>0</v>
      </c>
      <c r="H4580">
        <v>0</v>
      </c>
      <c r="R4580" t="s">
        <v>333</v>
      </c>
      <c r="S4580" t="s">
        <v>38</v>
      </c>
      <c r="T4580" t="s">
        <v>28</v>
      </c>
      <c r="Y4580" t="s">
        <v>70</v>
      </c>
    </row>
    <row r="4581" spans="1:25" x14ac:dyDescent="0.45">
      <c r="A4581" t="s">
        <v>335</v>
      </c>
      <c r="B4581" t="s">
        <v>387</v>
      </c>
      <c r="C4581">
        <v>2500</v>
      </c>
      <c r="D4581" t="s">
        <v>397</v>
      </c>
      <c r="F4581">
        <v>2024</v>
      </c>
      <c r="G4581">
        <v>0</v>
      </c>
      <c r="H4581">
        <v>0</v>
      </c>
      <c r="R4581" t="s">
        <v>333</v>
      </c>
      <c r="S4581" t="s">
        <v>38</v>
      </c>
      <c r="T4581" t="s">
        <v>28</v>
      </c>
    </row>
    <row r="4582" spans="1:25" x14ac:dyDescent="0.45">
      <c r="A4582" t="s">
        <v>335</v>
      </c>
      <c r="B4582" t="s">
        <v>387</v>
      </c>
      <c r="C4582">
        <v>2500</v>
      </c>
      <c r="D4582" t="s">
        <v>353</v>
      </c>
      <c r="F4582">
        <v>2009</v>
      </c>
      <c r="G4582">
        <v>83</v>
      </c>
      <c r="H4582">
        <v>83</v>
      </c>
      <c r="I4582">
        <v>2695</v>
      </c>
      <c r="K4582">
        <v>6.0000000000000001E-3</v>
      </c>
      <c r="L4582">
        <v>5.9999999999999995E-4</v>
      </c>
      <c r="M4582">
        <v>1196.5999999999999</v>
      </c>
      <c r="N4582">
        <v>5.8999999999999997E-2</v>
      </c>
      <c r="O4582">
        <v>4.016</v>
      </c>
      <c r="P4582">
        <v>0.39589999999999997</v>
      </c>
      <c r="Q4582">
        <v>20283.2</v>
      </c>
      <c r="R4582" t="s">
        <v>333</v>
      </c>
      <c r="S4582" t="s">
        <v>38</v>
      </c>
      <c r="T4582" t="s">
        <v>28</v>
      </c>
      <c r="Y4582" t="s">
        <v>103</v>
      </c>
    </row>
    <row r="4583" spans="1:25" x14ac:dyDescent="0.45">
      <c r="A4583" t="s">
        <v>335</v>
      </c>
      <c r="B4583" t="s">
        <v>387</v>
      </c>
      <c r="C4583">
        <v>2500</v>
      </c>
      <c r="D4583" t="s">
        <v>353</v>
      </c>
      <c r="F4583">
        <v>2010</v>
      </c>
      <c r="G4583">
        <v>154</v>
      </c>
      <c r="H4583">
        <v>154</v>
      </c>
      <c r="I4583">
        <v>4760</v>
      </c>
      <c r="K4583">
        <v>1.6E-2</v>
      </c>
      <c r="L4583">
        <v>6.9999999999999999E-4</v>
      </c>
      <c r="M4583">
        <v>3349.3</v>
      </c>
      <c r="N4583">
        <v>5.8999999999999997E-2</v>
      </c>
      <c r="O4583">
        <v>11.243</v>
      </c>
      <c r="P4583">
        <v>0.39600000000000002</v>
      </c>
      <c r="Q4583">
        <v>56783.6</v>
      </c>
      <c r="R4583" t="s">
        <v>333</v>
      </c>
      <c r="S4583" t="s">
        <v>38</v>
      </c>
      <c r="T4583" t="s">
        <v>28</v>
      </c>
      <c r="Y4583" t="s">
        <v>103</v>
      </c>
    </row>
    <row r="4584" spans="1:25" x14ac:dyDescent="0.45">
      <c r="A4584" t="s">
        <v>335</v>
      </c>
      <c r="B4584" t="s">
        <v>387</v>
      </c>
      <c r="C4584">
        <v>2500</v>
      </c>
      <c r="D4584" t="s">
        <v>353</v>
      </c>
      <c r="F4584">
        <v>2011</v>
      </c>
      <c r="G4584">
        <v>139</v>
      </c>
      <c r="H4584">
        <v>139</v>
      </c>
      <c r="I4584">
        <v>4079</v>
      </c>
      <c r="K4584">
        <v>1.6E-2</v>
      </c>
      <c r="L4584">
        <v>8.9999999999999998E-4</v>
      </c>
      <c r="M4584">
        <v>3103.1</v>
      </c>
      <c r="N4584">
        <v>5.8999999999999997E-2</v>
      </c>
      <c r="O4584">
        <v>10.414</v>
      </c>
      <c r="P4584">
        <v>0.39600000000000002</v>
      </c>
      <c r="Q4584">
        <v>52592.6</v>
      </c>
      <c r="R4584" t="s">
        <v>333</v>
      </c>
      <c r="S4584" t="s">
        <v>38</v>
      </c>
      <c r="T4584" t="s">
        <v>28</v>
      </c>
      <c r="Y4584" t="s">
        <v>103</v>
      </c>
    </row>
    <row r="4585" spans="1:25" x14ac:dyDescent="0.45">
      <c r="A4585" t="s">
        <v>335</v>
      </c>
      <c r="B4585" t="s">
        <v>387</v>
      </c>
      <c r="C4585">
        <v>2500</v>
      </c>
      <c r="D4585" t="s">
        <v>353</v>
      </c>
      <c r="F4585">
        <v>2012</v>
      </c>
      <c r="G4585">
        <v>308</v>
      </c>
      <c r="H4585">
        <v>308</v>
      </c>
      <c r="I4585">
        <v>9390</v>
      </c>
      <c r="K4585">
        <v>4.2999999999999997E-2</v>
      </c>
      <c r="L4585">
        <v>8.9999999999999998E-4</v>
      </c>
      <c r="M4585">
        <v>8404</v>
      </c>
      <c r="N4585">
        <v>5.8999999999999997E-2</v>
      </c>
      <c r="O4585">
        <v>29.907</v>
      </c>
      <c r="P4585">
        <v>0.42</v>
      </c>
      <c r="Q4585">
        <v>142416</v>
      </c>
      <c r="R4585" t="s">
        <v>333</v>
      </c>
      <c r="T4585" t="s">
        <v>28</v>
      </c>
      <c r="Y4585" t="s">
        <v>103</v>
      </c>
    </row>
    <row r="4586" spans="1:25" x14ac:dyDescent="0.45">
      <c r="A4586" t="s">
        <v>335</v>
      </c>
      <c r="B4586" t="s">
        <v>387</v>
      </c>
      <c r="C4586">
        <v>2500</v>
      </c>
      <c r="D4586" t="s">
        <v>353</v>
      </c>
      <c r="F4586">
        <v>2013</v>
      </c>
      <c r="G4586">
        <v>157</v>
      </c>
      <c r="H4586">
        <v>157</v>
      </c>
      <c r="I4586">
        <v>4537</v>
      </c>
      <c r="K4586">
        <v>1.4999999999999999E-2</v>
      </c>
      <c r="L4586">
        <v>8.9999999999999998E-4</v>
      </c>
      <c r="M4586">
        <v>2796.7</v>
      </c>
      <c r="N4586">
        <v>5.8599999999999999E-2</v>
      </c>
      <c r="O4586">
        <v>9.9510000000000005</v>
      </c>
      <c r="P4586">
        <v>0.4199</v>
      </c>
      <c r="Q4586">
        <v>47387</v>
      </c>
      <c r="R4586" t="s">
        <v>333</v>
      </c>
      <c r="T4586" t="s">
        <v>28</v>
      </c>
      <c r="Y4586" t="s">
        <v>103</v>
      </c>
    </row>
    <row r="4587" spans="1:25" x14ac:dyDescent="0.45">
      <c r="A4587" t="s">
        <v>335</v>
      </c>
      <c r="B4587" t="s">
        <v>387</v>
      </c>
      <c r="C4587">
        <v>2500</v>
      </c>
      <c r="D4587" t="s">
        <v>353</v>
      </c>
      <c r="F4587">
        <v>2014</v>
      </c>
      <c r="G4587">
        <v>70</v>
      </c>
      <c r="H4587">
        <v>70</v>
      </c>
      <c r="I4587">
        <v>2237</v>
      </c>
      <c r="K4587">
        <v>8.0000000000000002E-3</v>
      </c>
      <c r="L4587">
        <v>8.9999999999999998E-4</v>
      </c>
      <c r="M4587">
        <v>1593.9</v>
      </c>
      <c r="N4587">
        <v>5.8999999999999997E-2</v>
      </c>
      <c r="O4587">
        <v>5.6749999999999998</v>
      </c>
      <c r="P4587">
        <v>0.42</v>
      </c>
      <c r="Q4587">
        <v>27026.3</v>
      </c>
      <c r="R4587" t="s">
        <v>333</v>
      </c>
      <c r="T4587" t="s">
        <v>28</v>
      </c>
      <c r="Y4587" t="s">
        <v>103</v>
      </c>
    </row>
    <row r="4588" spans="1:25" x14ac:dyDescent="0.45">
      <c r="A4588" t="s">
        <v>335</v>
      </c>
      <c r="B4588" t="s">
        <v>387</v>
      </c>
      <c r="C4588">
        <v>2500</v>
      </c>
      <c r="D4588" t="s">
        <v>353</v>
      </c>
      <c r="F4588">
        <v>2015</v>
      </c>
      <c r="G4588">
        <v>95</v>
      </c>
      <c r="H4588">
        <v>95</v>
      </c>
      <c r="I4588">
        <v>2736</v>
      </c>
      <c r="K4588">
        <v>1.4E-2</v>
      </c>
      <c r="L4588">
        <v>8.0000000000000004E-4</v>
      </c>
      <c r="M4588">
        <v>2650.6</v>
      </c>
      <c r="N4588">
        <v>5.8999999999999997E-2</v>
      </c>
      <c r="O4588">
        <v>9.4329999999999998</v>
      </c>
      <c r="P4588">
        <v>0.42</v>
      </c>
      <c r="Q4588">
        <v>44917.8</v>
      </c>
      <c r="R4588" t="s">
        <v>333</v>
      </c>
      <c r="T4588" t="s">
        <v>28</v>
      </c>
      <c r="Y4588" t="s">
        <v>159</v>
      </c>
    </row>
    <row r="4589" spans="1:25" x14ac:dyDescent="0.45">
      <c r="A4589" t="s">
        <v>335</v>
      </c>
      <c r="B4589" t="s">
        <v>387</v>
      </c>
      <c r="C4589">
        <v>2500</v>
      </c>
      <c r="D4589" t="s">
        <v>353</v>
      </c>
      <c r="F4589">
        <v>2016</v>
      </c>
      <c r="G4589">
        <v>98</v>
      </c>
      <c r="H4589">
        <v>98</v>
      </c>
      <c r="I4589">
        <v>2681</v>
      </c>
      <c r="K4589">
        <v>0.01</v>
      </c>
      <c r="L4589">
        <v>8.0000000000000004E-4</v>
      </c>
      <c r="M4589">
        <v>1842</v>
      </c>
      <c r="N4589">
        <v>5.8999999999999997E-2</v>
      </c>
      <c r="O4589">
        <v>6.5590000000000002</v>
      </c>
      <c r="P4589">
        <v>0.42</v>
      </c>
      <c r="Q4589">
        <v>31234</v>
      </c>
      <c r="R4589" t="s">
        <v>333</v>
      </c>
      <c r="S4589" t="s">
        <v>38</v>
      </c>
      <c r="T4589" t="s">
        <v>28</v>
      </c>
      <c r="Y4589" t="s">
        <v>159</v>
      </c>
    </row>
    <row r="4590" spans="1:25" x14ac:dyDescent="0.45">
      <c r="A4590" t="s">
        <v>335</v>
      </c>
      <c r="B4590" t="s">
        <v>387</v>
      </c>
      <c r="C4590">
        <v>2500</v>
      </c>
      <c r="D4590" t="s">
        <v>353</v>
      </c>
      <c r="F4590">
        <v>2017</v>
      </c>
      <c r="G4590">
        <v>126</v>
      </c>
      <c r="H4590">
        <v>126</v>
      </c>
      <c r="I4590">
        <v>3559</v>
      </c>
      <c r="K4590">
        <v>1.0999999999999999E-2</v>
      </c>
      <c r="L4590">
        <v>8.9999999999999998E-4</v>
      </c>
      <c r="M4590">
        <v>2311.6999999999998</v>
      </c>
      <c r="N4590">
        <v>5.8999999999999997E-2</v>
      </c>
      <c r="O4590">
        <v>10.117000000000001</v>
      </c>
      <c r="P4590">
        <v>0.51639999999999997</v>
      </c>
      <c r="Q4590">
        <v>39169.1</v>
      </c>
      <c r="R4590" t="s">
        <v>333</v>
      </c>
      <c r="S4590" t="s">
        <v>38</v>
      </c>
      <c r="T4590" t="s">
        <v>28</v>
      </c>
      <c r="Y4590" t="s">
        <v>160</v>
      </c>
    </row>
    <row r="4591" spans="1:25" x14ac:dyDescent="0.45">
      <c r="A4591" t="s">
        <v>335</v>
      </c>
      <c r="B4591" t="s">
        <v>387</v>
      </c>
      <c r="C4591">
        <v>2500</v>
      </c>
      <c r="D4591" t="s">
        <v>353</v>
      </c>
      <c r="F4591">
        <v>2018</v>
      </c>
      <c r="G4591">
        <v>0</v>
      </c>
      <c r="H4591">
        <v>0</v>
      </c>
      <c r="R4591" t="s">
        <v>333</v>
      </c>
      <c r="S4591" t="s">
        <v>38</v>
      </c>
      <c r="T4591" t="s">
        <v>28</v>
      </c>
      <c r="Y4591" t="s">
        <v>160</v>
      </c>
    </row>
    <row r="4592" spans="1:25" x14ac:dyDescent="0.45">
      <c r="A4592" t="s">
        <v>335</v>
      </c>
      <c r="B4592" t="s">
        <v>387</v>
      </c>
      <c r="C4592">
        <v>2500</v>
      </c>
      <c r="D4592" t="s">
        <v>353</v>
      </c>
      <c r="F4592">
        <v>2019</v>
      </c>
      <c r="G4592">
        <v>0</v>
      </c>
      <c r="H4592">
        <v>0</v>
      </c>
      <c r="R4592" t="s">
        <v>333</v>
      </c>
      <c r="S4592" t="s">
        <v>38</v>
      </c>
      <c r="T4592" t="s">
        <v>28</v>
      </c>
      <c r="Y4592" t="s">
        <v>160</v>
      </c>
    </row>
    <row r="4593" spans="1:25" x14ac:dyDescent="0.45">
      <c r="A4593" t="s">
        <v>335</v>
      </c>
      <c r="B4593" t="s">
        <v>387</v>
      </c>
      <c r="C4593">
        <v>2500</v>
      </c>
      <c r="D4593" t="s">
        <v>353</v>
      </c>
      <c r="F4593">
        <v>2020</v>
      </c>
      <c r="G4593">
        <v>0</v>
      </c>
      <c r="H4593">
        <v>0</v>
      </c>
      <c r="R4593" t="s">
        <v>333</v>
      </c>
      <c r="S4593" t="s">
        <v>38</v>
      </c>
      <c r="T4593" t="s">
        <v>28</v>
      </c>
      <c r="Y4593" t="s">
        <v>160</v>
      </c>
    </row>
    <row r="4594" spans="1:25" x14ac:dyDescent="0.45">
      <c r="A4594" t="s">
        <v>335</v>
      </c>
      <c r="B4594" t="s">
        <v>387</v>
      </c>
      <c r="C4594">
        <v>2500</v>
      </c>
      <c r="D4594" t="s">
        <v>353</v>
      </c>
      <c r="F4594">
        <v>2021</v>
      </c>
      <c r="G4594">
        <v>0</v>
      </c>
      <c r="H4594">
        <v>0</v>
      </c>
      <c r="R4594" t="s">
        <v>333</v>
      </c>
      <c r="S4594" t="s">
        <v>38</v>
      </c>
      <c r="T4594" t="s">
        <v>28</v>
      </c>
      <c r="Y4594" t="s">
        <v>161</v>
      </c>
    </row>
    <row r="4595" spans="1:25" x14ac:dyDescent="0.45">
      <c r="A4595" t="s">
        <v>335</v>
      </c>
      <c r="B4595" t="s">
        <v>387</v>
      </c>
      <c r="C4595">
        <v>2500</v>
      </c>
      <c r="D4595" t="s">
        <v>354</v>
      </c>
      <c r="F4595">
        <v>2009</v>
      </c>
      <c r="G4595">
        <v>67</v>
      </c>
      <c r="H4595">
        <v>67</v>
      </c>
      <c r="I4595">
        <v>2234</v>
      </c>
      <c r="K4595">
        <v>4.0000000000000001E-3</v>
      </c>
      <c r="L4595">
        <v>5.0000000000000001E-4</v>
      </c>
      <c r="M4595">
        <v>932.9</v>
      </c>
      <c r="N4595">
        <v>5.9200000000000003E-2</v>
      </c>
      <c r="O4595">
        <v>3.13</v>
      </c>
      <c r="P4595">
        <v>0.39610000000000001</v>
      </c>
      <c r="Q4595">
        <v>15805.5</v>
      </c>
      <c r="R4595" t="s">
        <v>333</v>
      </c>
      <c r="S4595" t="s">
        <v>38</v>
      </c>
      <c r="T4595" t="s">
        <v>28</v>
      </c>
      <c r="Y4595" t="s">
        <v>103</v>
      </c>
    </row>
    <row r="4596" spans="1:25" x14ac:dyDescent="0.45">
      <c r="A4596" t="s">
        <v>335</v>
      </c>
      <c r="B4596" t="s">
        <v>387</v>
      </c>
      <c r="C4596">
        <v>2500</v>
      </c>
      <c r="D4596" t="s">
        <v>354</v>
      </c>
      <c r="F4596">
        <v>2010</v>
      </c>
      <c r="G4596">
        <v>102</v>
      </c>
      <c r="H4596">
        <v>102</v>
      </c>
      <c r="I4596">
        <v>2574</v>
      </c>
      <c r="K4596">
        <v>8.9999999999999993E-3</v>
      </c>
      <c r="L4596">
        <v>8.0000000000000004E-4</v>
      </c>
      <c r="M4596">
        <v>1811.2</v>
      </c>
      <c r="N4596">
        <v>5.8999999999999997E-2</v>
      </c>
      <c r="O4596">
        <v>6.0819999999999999</v>
      </c>
      <c r="P4596">
        <v>0.39600000000000002</v>
      </c>
      <c r="Q4596">
        <v>30715.8</v>
      </c>
      <c r="R4596" t="s">
        <v>333</v>
      </c>
      <c r="S4596" t="s">
        <v>38</v>
      </c>
      <c r="T4596" t="s">
        <v>28</v>
      </c>
      <c r="Y4596" t="s">
        <v>103</v>
      </c>
    </row>
    <row r="4597" spans="1:25" x14ac:dyDescent="0.45">
      <c r="A4597" t="s">
        <v>335</v>
      </c>
      <c r="B4597" t="s">
        <v>387</v>
      </c>
      <c r="C4597">
        <v>2500</v>
      </c>
      <c r="D4597" t="s">
        <v>354</v>
      </c>
      <c r="F4597">
        <v>2011</v>
      </c>
      <c r="G4597">
        <v>152</v>
      </c>
      <c r="H4597">
        <v>152</v>
      </c>
      <c r="I4597">
        <v>4246</v>
      </c>
      <c r="K4597">
        <v>1.6E-2</v>
      </c>
      <c r="L4597">
        <v>8.9999999999999998E-4</v>
      </c>
      <c r="M4597">
        <v>3283.6</v>
      </c>
      <c r="N4597">
        <v>5.8999999999999997E-2</v>
      </c>
      <c r="O4597">
        <v>11.009</v>
      </c>
      <c r="P4597">
        <v>0.39600000000000002</v>
      </c>
      <c r="Q4597">
        <v>55601.2</v>
      </c>
      <c r="R4597" t="s">
        <v>333</v>
      </c>
      <c r="S4597" t="s">
        <v>38</v>
      </c>
      <c r="T4597" t="s">
        <v>28</v>
      </c>
      <c r="Y4597" t="s">
        <v>103</v>
      </c>
    </row>
    <row r="4598" spans="1:25" x14ac:dyDescent="0.45">
      <c r="A4598" t="s">
        <v>335</v>
      </c>
      <c r="B4598" t="s">
        <v>387</v>
      </c>
      <c r="C4598">
        <v>2500</v>
      </c>
      <c r="D4598" t="s">
        <v>354</v>
      </c>
      <c r="F4598">
        <v>2012</v>
      </c>
      <c r="G4598">
        <v>318</v>
      </c>
      <c r="H4598">
        <v>318</v>
      </c>
      <c r="I4598">
        <v>9211</v>
      </c>
      <c r="K4598">
        <v>5.1999999999999998E-2</v>
      </c>
      <c r="L4598">
        <v>8.9999999999999998E-4</v>
      </c>
      <c r="M4598">
        <v>10113</v>
      </c>
      <c r="N4598">
        <v>5.8999999999999997E-2</v>
      </c>
      <c r="O4598">
        <v>35.982999999999997</v>
      </c>
      <c r="P4598">
        <v>0.42</v>
      </c>
      <c r="Q4598">
        <v>171356.5</v>
      </c>
      <c r="R4598" t="s">
        <v>333</v>
      </c>
      <c r="T4598" t="s">
        <v>28</v>
      </c>
      <c r="Y4598" t="s">
        <v>103</v>
      </c>
    </row>
    <row r="4599" spans="1:25" x14ac:dyDescent="0.45">
      <c r="A4599" t="s">
        <v>335</v>
      </c>
      <c r="B4599" t="s">
        <v>387</v>
      </c>
      <c r="C4599">
        <v>2500</v>
      </c>
      <c r="D4599" t="s">
        <v>354</v>
      </c>
      <c r="F4599">
        <v>2013</v>
      </c>
      <c r="G4599">
        <v>133</v>
      </c>
      <c r="H4599">
        <v>133</v>
      </c>
      <c r="I4599">
        <v>4121</v>
      </c>
      <c r="K4599">
        <v>1.4E-2</v>
      </c>
      <c r="L4599">
        <v>6.9999999999999999E-4</v>
      </c>
      <c r="M4599">
        <v>2928.4</v>
      </c>
      <c r="N4599">
        <v>5.8999999999999997E-2</v>
      </c>
      <c r="O4599">
        <v>10.417999999999999</v>
      </c>
      <c r="P4599">
        <v>0.42</v>
      </c>
      <c r="Q4599">
        <v>49613.9</v>
      </c>
      <c r="R4599" t="s">
        <v>333</v>
      </c>
      <c r="T4599" t="s">
        <v>28</v>
      </c>
      <c r="Y4599" t="s">
        <v>103</v>
      </c>
    </row>
    <row r="4600" spans="1:25" x14ac:dyDescent="0.45">
      <c r="A4600" t="s">
        <v>335</v>
      </c>
      <c r="B4600" t="s">
        <v>387</v>
      </c>
      <c r="C4600">
        <v>2500</v>
      </c>
      <c r="D4600" t="s">
        <v>354</v>
      </c>
      <c r="F4600">
        <v>2014</v>
      </c>
      <c r="G4600">
        <v>90</v>
      </c>
      <c r="H4600">
        <v>90</v>
      </c>
      <c r="I4600">
        <v>2580</v>
      </c>
      <c r="K4600">
        <v>8.0000000000000002E-3</v>
      </c>
      <c r="L4600">
        <v>8.0000000000000004E-4</v>
      </c>
      <c r="M4600">
        <v>1481</v>
      </c>
      <c r="N4600">
        <v>5.8999999999999997E-2</v>
      </c>
      <c r="O4600">
        <v>5.2720000000000002</v>
      </c>
      <c r="P4600">
        <v>0.42</v>
      </c>
      <c r="Q4600">
        <v>25101.3</v>
      </c>
      <c r="R4600" t="s">
        <v>333</v>
      </c>
      <c r="T4600" t="s">
        <v>28</v>
      </c>
      <c r="Y4600" t="s">
        <v>103</v>
      </c>
    </row>
    <row r="4601" spans="1:25" x14ac:dyDescent="0.45">
      <c r="A4601" t="s">
        <v>335</v>
      </c>
      <c r="B4601" t="s">
        <v>387</v>
      </c>
      <c r="C4601">
        <v>2500</v>
      </c>
      <c r="D4601" t="s">
        <v>354</v>
      </c>
      <c r="F4601">
        <v>2015</v>
      </c>
      <c r="G4601">
        <v>93</v>
      </c>
      <c r="H4601">
        <v>93</v>
      </c>
      <c r="I4601">
        <v>2966</v>
      </c>
      <c r="K4601">
        <v>8.9999999999999993E-3</v>
      </c>
      <c r="L4601">
        <v>6.9999999999999999E-4</v>
      </c>
      <c r="M4601">
        <v>1803.3</v>
      </c>
      <c r="N4601">
        <v>5.8999999999999997E-2</v>
      </c>
      <c r="O4601">
        <v>6.4169999999999998</v>
      </c>
      <c r="P4601">
        <v>0.42</v>
      </c>
      <c r="Q4601">
        <v>30557.200000000001</v>
      </c>
      <c r="R4601" t="s">
        <v>333</v>
      </c>
      <c r="T4601" t="s">
        <v>28</v>
      </c>
      <c r="Y4601" t="s">
        <v>159</v>
      </c>
    </row>
    <row r="4602" spans="1:25" x14ac:dyDescent="0.45">
      <c r="A4602" t="s">
        <v>335</v>
      </c>
      <c r="B4602" t="s">
        <v>387</v>
      </c>
      <c r="C4602">
        <v>2500</v>
      </c>
      <c r="D4602" t="s">
        <v>354</v>
      </c>
      <c r="F4602">
        <v>2016</v>
      </c>
      <c r="G4602">
        <v>97</v>
      </c>
      <c r="H4602">
        <v>97</v>
      </c>
      <c r="I4602">
        <v>2779</v>
      </c>
      <c r="K4602">
        <v>8.9999999999999993E-3</v>
      </c>
      <c r="L4602">
        <v>5.9999999999999995E-4</v>
      </c>
      <c r="M4602">
        <v>1885.7</v>
      </c>
      <c r="N4602">
        <v>5.91E-2</v>
      </c>
      <c r="O4602">
        <v>6.71</v>
      </c>
      <c r="P4602">
        <v>0.42</v>
      </c>
      <c r="Q4602">
        <v>31951.5</v>
      </c>
      <c r="R4602" t="s">
        <v>333</v>
      </c>
      <c r="S4602" t="s">
        <v>38</v>
      </c>
      <c r="T4602" t="s">
        <v>28</v>
      </c>
      <c r="Y4602" t="s">
        <v>159</v>
      </c>
    </row>
    <row r="4603" spans="1:25" x14ac:dyDescent="0.45">
      <c r="A4603" t="s">
        <v>335</v>
      </c>
      <c r="B4603" t="s">
        <v>387</v>
      </c>
      <c r="C4603">
        <v>2500</v>
      </c>
      <c r="D4603" t="s">
        <v>354</v>
      </c>
      <c r="F4603">
        <v>2017</v>
      </c>
      <c r="G4603">
        <v>136</v>
      </c>
      <c r="H4603">
        <v>136</v>
      </c>
      <c r="I4603">
        <v>3685</v>
      </c>
      <c r="K4603">
        <v>1.2999999999999999E-2</v>
      </c>
      <c r="L4603">
        <v>8.0000000000000004E-4</v>
      </c>
      <c r="M4603">
        <v>2399</v>
      </c>
      <c r="N4603">
        <v>5.8999999999999997E-2</v>
      </c>
      <c r="O4603">
        <v>10.156000000000001</v>
      </c>
      <c r="P4603">
        <v>0.51070000000000004</v>
      </c>
      <c r="Q4603">
        <v>40651.1</v>
      </c>
      <c r="R4603" t="s">
        <v>333</v>
      </c>
      <c r="S4603" t="s">
        <v>38</v>
      </c>
      <c r="T4603" t="s">
        <v>28</v>
      </c>
      <c r="Y4603" t="s">
        <v>160</v>
      </c>
    </row>
    <row r="4604" spans="1:25" x14ac:dyDescent="0.45">
      <c r="A4604" t="s">
        <v>335</v>
      </c>
      <c r="B4604" t="s">
        <v>387</v>
      </c>
      <c r="C4604">
        <v>2500</v>
      </c>
      <c r="D4604" t="s">
        <v>354</v>
      </c>
      <c r="F4604">
        <v>2018</v>
      </c>
      <c r="G4604">
        <v>0</v>
      </c>
      <c r="H4604">
        <v>0</v>
      </c>
      <c r="R4604" t="s">
        <v>333</v>
      </c>
      <c r="S4604" t="s">
        <v>38</v>
      </c>
      <c r="T4604" t="s">
        <v>28</v>
      </c>
      <c r="Y4604" t="s">
        <v>160</v>
      </c>
    </row>
    <row r="4605" spans="1:25" x14ac:dyDescent="0.45">
      <c r="A4605" t="s">
        <v>335</v>
      </c>
      <c r="B4605" t="s">
        <v>387</v>
      </c>
      <c r="C4605">
        <v>2500</v>
      </c>
      <c r="D4605" t="s">
        <v>354</v>
      </c>
      <c r="F4605">
        <v>2019</v>
      </c>
      <c r="G4605">
        <v>0</v>
      </c>
      <c r="H4605">
        <v>0</v>
      </c>
      <c r="R4605" t="s">
        <v>333</v>
      </c>
      <c r="S4605" t="s">
        <v>38</v>
      </c>
      <c r="T4605" t="s">
        <v>28</v>
      </c>
      <c r="Y4605" t="s">
        <v>160</v>
      </c>
    </row>
    <row r="4606" spans="1:25" x14ac:dyDescent="0.45">
      <c r="A4606" t="s">
        <v>335</v>
      </c>
      <c r="B4606" t="s">
        <v>387</v>
      </c>
      <c r="C4606">
        <v>2500</v>
      </c>
      <c r="D4606" t="s">
        <v>354</v>
      </c>
      <c r="F4606">
        <v>2020</v>
      </c>
      <c r="G4606">
        <v>0</v>
      </c>
      <c r="H4606">
        <v>0</v>
      </c>
      <c r="R4606" t="s">
        <v>333</v>
      </c>
      <c r="S4606" t="s">
        <v>38</v>
      </c>
      <c r="T4606" t="s">
        <v>28</v>
      </c>
      <c r="Y4606" t="s">
        <v>160</v>
      </c>
    </row>
    <row r="4607" spans="1:25" x14ac:dyDescent="0.45">
      <c r="A4607" t="s">
        <v>335</v>
      </c>
      <c r="B4607" t="s">
        <v>387</v>
      </c>
      <c r="C4607">
        <v>2500</v>
      </c>
      <c r="D4607" t="s">
        <v>354</v>
      </c>
      <c r="F4607">
        <v>2021</v>
      </c>
      <c r="G4607">
        <v>0</v>
      </c>
      <c r="H4607">
        <v>0</v>
      </c>
      <c r="R4607" t="s">
        <v>333</v>
      </c>
      <c r="S4607" t="s">
        <v>38</v>
      </c>
      <c r="T4607" t="s">
        <v>28</v>
      </c>
      <c r="Y4607" t="s">
        <v>161</v>
      </c>
    </row>
    <row r="4608" spans="1:25" x14ac:dyDescent="0.45">
      <c r="A4608" t="s">
        <v>335</v>
      </c>
      <c r="B4608" t="s">
        <v>387</v>
      </c>
      <c r="C4608">
        <v>2500</v>
      </c>
      <c r="D4608" t="s">
        <v>355</v>
      </c>
      <c r="F4608">
        <v>2009</v>
      </c>
      <c r="G4608">
        <v>52</v>
      </c>
      <c r="H4608">
        <v>52</v>
      </c>
      <c r="I4608">
        <v>1478</v>
      </c>
      <c r="K4608">
        <v>4.0000000000000001E-3</v>
      </c>
      <c r="L4608">
        <v>8.0000000000000004E-4</v>
      </c>
      <c r="M4608">
        <v>900.2</v>
      </c>
      <c r="N4608">
        <v>5.8900000000000001E-2</v>
      </c>
      <c r="O4608">
        <v>3.0230000000000001</v>
      </c>
      <c r="P4608">
        <v>0.39589999999999997</v>
      </c>
      <c r="Q4608">
        <v>15266.1</v>
      </c>
      <c r="R4608" t="s">
        <v>333</v>
      </c>
      <c r="S4608" t="s">
        <v>38</v>
      </c>
      <c r="T4608" t="s">
        <v>28</v>
      </c>
      <c r="Y4608" t="s">
        <v>103</v>
      </c>
    </row>
    <row r="4609" spans="1:25" x14ac:dyDescent="0.45">
      <c r="A4609" t="s">
        <v>335</v>
      </c>
      <c r="B4609" t="s">
        <v>387</v>
      </c>
      <c r="C4609">
        <v>2500</v>
      </c>
      <c r="D4609" t="s">
        <v>355</v>
      </c>
      <c r="F4609">
        <v>2010</v>
      </c>
      <c r="G4609">
        <v>128</v>
      </c>
      <c r="H4609">
        <v>128</v>
      </c>
      <c r="I4609">
        <v>3915</v>
      </c>
      <c r="K4609">
        <v>1.4E-2</v>
      </c>
      <c r="L4609">
        <v>6.9999999999999999E-4</v>
      </c>
      <c r="M4609">
        <v>2855.1</v>
      </c>
      <c r="N4609">
        <v>5.8999999999999997E-2</v>
      </c>
      <c r="O4609">
        <v>9.5820000000000007</v>
      </c>
      <c r="P4609">
        <v>0.39600000000000002</v>
      </c>
      <c r="Q4609">
        <v>48394.6</v>
      </c>
      <c r="R4609" t="s">
        <v>333</v>
      </c>
      <c r="S4609" t="s">
        <v>38</v>
      </c>
      <c r="T4609" t="s">
        <v>28</v>
      </c>
      <c r="Y4609" t="s">
        <v>103</v>
      </c>
    </row>
    <row r="4610" spans="1:25" x14ac:dyDescent="0.45">
      <c r="A4610" t="s">
        <v>335</v>
      </c>
      <c r="B4610" t="s">
        <v>387</v>
      </c>
      <c r="C4610">
        <v>2500</v>
      </c>
      <c r="D4610" t="s">
        <v>355</v>
      </c>
      <c r="F4610">
        <v>2011</v>
      </c>
      <c r="G4610">
        <v>170</v>
      </c>
      <c r="H4610">
        <v>170</v>
      </c>
      <c r="I4610">
        <v>4853</v>
      </c>
      <c r="K4610">
        <v>1.9E-2</v>
      </c>
      <c r="L4610">
        <v>8.0000000000000004E-4</v>
      </c>
      <c r="M4610">
        <v>3748.4</v>
      </c>
      <c r="N4610">
        <v>5.8999999999999997E-2</v>
      </c>
      <c r="O4610">
        <v>12.577999999999999</v>
      </c>
      <c r="P4610">
        <v>0.39600000000000002</v>
      </c>
      <c r="Q4610">
        <v>63525</v>
      </c>
      <c r="R4610" t="s">
        <v>333</v>
      </c>
      <c r="S4610" t="s">
        <v>38</v>
      </c>
      <c r="T4610" t="s">
        <v>28</v>
      </c>
      <c r="Y4610" t="s">
        <v>103</v>
      </c>
    </row>
    <row r="4611" spans="1:25" x14ac:dyDescent="0.45">
      <c r="A4611" t="s">
        <v>335</v>
      </c>
      <c r="B4611" t="s">
        <v>387</v>
      </c>
      <c r="C4611">
        <v>2500</v>
      </c>
      <c r="D4611" t="s">
        <v>355</v>
      </c>
      <c r="F4611">
        <v>2012</v>
      </c>
      <c r="G4611">
        <v>327</v>
      </c>
      <c r="H4611">
        <v>327</v>
      </c>
      <c r="I4611">
        <v>10002</v>
      </c>
      <c r="K4611">
        <v>4.4999999999999998E-2</v>
      </c>
      <c r="L4611">
        <v>1E-3</v>
      </c>
      <c r="M4611">
        <v>9066.7000000000007</v>
      </c>
      <c r="N4611">
        <v>5.8999999999999997E-2</v>
      </c>
      <c r="O4611">
        <v>32.284999999999997</v>
      </c>
      <c r="P4611">
        <v>0.42</v>
      </c>
      <c r="Q4611">
        <v>153734.20000000001</v>
      </c>
      <c r="R4611" t="s">
        <v>333</v>
      </c>
      <c r="T4611" t="s">
        <v>28</v>
      </c>
      <c r="Y4611" t="s">
        <v>103</v>
      </c>
    </row>
    <row r="4612" spans="1:25" x14ac:dyDescent="0.45">
      <c r="A4612" t="s">
        <v>335</v>
      </c>
      <c r="B4612" t="s">
        <v>387</v>
      </c>
      <c r="C4612">
        <v>2500</v>
      </c>
      <c r="D4612" t="s">
        <v>355</v>
      </c>
      <c r="F4612">
        <v>2013</v>
      </c>
      <c r="G4612">
        <v>39</v>
      </c>
      <c r="H4612">
        <v>39</v>
      </c>
      <c r="I4612">
        <v>1125</v>
      </c>
      <c r="K4612">
        <v>4.0000000000000001E-3</v>
      </c>
      <c r="L4612">
        <v>6.9999999999999999E-4</v>
      </c>
      <c r="M4612">
        <v>915.3</v>
      </c>
      <c r="N4612">
        <v>5.8999999999999997E-2</v>
      </c>
      <c r="O4612">
        <v>3.258</v>
      </c>
      <c r="P4612">
        <v>0.42</v>
      </c>
      <c r="Q4612">
        <v>15512.2</v>
      </c>
      <c r="R4612" t="s">
        <v>333</v>
      </c>
      <c r="T4612" t="s">
        <v>28</v>
      </c>
      <c r="Y4612" t="s">
        <v>103</v>
      </c>
    </row>
    <row r="4613" spans="1:25" x14ac:dyDescent="0.45">
      <c r="A4613" t="s">
        <v>335</v>
      </c>
      <c r="B4613" t="s">
        <v>387</v>
      </c>
      <c r="C4613">
        <v>2500</v>
      </c>
      <c r="D4613" t="s">
        <v>355</v>
      </c>
      <c r="F4613">
        <v>2014</v>
      </c>
      <c r="G4613">
        <v>0</v>
      </c>
      <c r="H4613">
        <v>0</v>
      </c>
      <c r="R4613" t="s">
        <v>333</v>
      </c>
      <c r="T4613" t="s">
        <v>28</v>
      </c>
      <c r="Y4613" t="s">
        <v>103</v>
      </c>
    </row>
    <row r="4614" spans="1:25" x14ac:dyDescent="0.45">
      <c r="A4614" t="s">
        <v>335</v>
      </c>
      <c r="B4614" t="s">
        <v>387</v>
      </c>
      <c r="C4614">
        <v>2500</v>
      </c>
      <c r="D4614" t="s">
        <v>355</v>
      </c>
      <c r="F4614">
        <v>2015</v>
      </c>
      <c r="G4614">
        <v>62</v>
      </c>
      <c r="H4614">
        <v>62</v>
      </c>
      <c r="I4614">
        <v>1607</v>
      </c>
      <c r="K4614">
        <v>7.0000000000000001E-3</v>
      </c>
      <c r="L4614">
        <v>8.0000000000000004E-4</v>
      </c>
      <c r="M4614">
        <v>1380.1</v>
      </c>
      <c r="N4614">
        <v>5.8999999999999997E-2</v>
      </c>
      <c r="O4614">
        <v>4.9130000000000003</v>
      </c>
      <c r="P4614">
        <v>0.4199</v>
      </c>
      <c r="Q4614">
        <v>23394.1</v>
      </c>
      <c r="R4614" t="s">
        <v>333</v>
      </c>
      <c r="T4614" t="s">
        <v>28</v>
      </c>
      <c r="Y4614" t="s">
        <v>159</v>
      </c>
    </row>
    <row r="4615" spans="1:25" x14ac:dyDescent="0.45">
      <c r="A4615" t="s">
        <v>335</v>
      </c>
      <c r="B4615" t="s">
        <v>387</v>
      </c>
      <c r="C4615">
        <v>2500</v>
      </c>
      <c r="D4615" t="s">
        <v>355</v>
      </c>
      <c r="F4615">
        <v>2016</v>
      </c>
      <c r="G4615">
        <v>121</v>
      </c>
      <c r="H4615">
        <v>121</v>
      </c>
      <c r="I4615">
        <v>3419</v>
      </c>
      <c r="K4615">
        <v>0.97599999999999998</v>
      </c>
      <c r="L4615">
        <v>2.9700000000000001E-2</v>
      </c>
      <c r="M4615">
        <v>3003.8</v>
      </c>
      <c r="N4615">
        <v>6.0299999999999999E-2</v>
      </c>
      <c r="O4615">
        <v>11.891999999999999</v>
      </c>
      <c r="P4615">
        <v>0.46510000000000001</v>
      </c>
      <c r="Q4615">
        <v>49477</v>
      </c>
      <c r="R4615" t="s">
        <v>333</v>
      </c>
      <c r="S4615" t="s">
        <v>38</v>
      </c>
      <c r="T4615" t="s">
        <v>28</v>
      </c>
      <c r="Y4615" t="s">
        <v>159</v>
      </c>
    </row>
    <row r="4616" spans="1:25" x14ac:dyDescent="0.45">
      <c r="A4616" t="s">
        <v>335</v>
      </c>
      <c r="B4616" t="s">
        <v>387</v>
      </c>
      <c r="C4616">
        <v>2500</v>
      </c>
      <c r="D4616" t="s">
        <v>355</v>
      </c>
      <c r="F4616">
        <v>2017</v>
      </c>
      <c r="G4616">
        <v>97</v>
      </c>
      <c r="H4616">
        <v>97</v>
      </c>
      <c r="I4616">
        <v>2735</v>
      </c>
      <c r="K4616">
        <v>1.2999999999999999E-2</v>
      </c>
      <c r="L4616">
        <v>8.0000000000000004E-4</v>
      </c>
      <c r="M4616">
        <v>2537.1</v>
      </c>
      <c r="N4616">
        <v>5.8999999999999997E-2</v>
      </c>
      <c r="O4616">
        <v>11.25</v>
      </c>
      <c r="P4616">
        <v>0.52300000000000002</v>
      </c>
      <c r="Q4616">
        <v>43020.3</v>
      </c>
      <c r="R4616" t="s">
        <v>333</v>
      </c>
      <c r="S4616" t="s">
        <v>38</v>
      </c>
      <c r="T4616" t="s">
        <v>28</v>
      </c>
      <c r="Y4616" t="s">
        <v>160</v>
      </c>
    </row>
    <row r="4617" spans="1:25" x14ac:dyDescent="0.45">
      <c r="A4617" t="s">
        <v>335</v>
      </c>
      <c r="B4617" t="s">
        <v>387</v>
      </c>
      <c r="C4617">
        <v>2500</v>
      </c>
      <c r="D4617" t="s">
        <v>355</v>
      </c>
      <c r="F4617">
        <v>2018</v>
      </c>
      <c r="G4617">
        <v>0</v>
      </c>
      <c r="H4617">
        <v>0</v>
      </c>
      <c r="R4617" t="s">
        <v>333</v>
      </c>
      <c r="S4617" t="s">
        <v>38</v>
      </c>
      <c r="T4617" t="s">
        <v>28</v>
      </c>
      <c r="Y4617" t="s">
        <v>160</v>
      </c>
    </row>
    <row r="4618" spans="1:25" x14ac:dyDescent="0.45">
      <c r="A4618" t="s">
        <v>335</v>
      </c>
      <c r="B4618" t="s">
        <v>387</v>
      </c>
      <c r="C4618">
        <v>2500</v>
      </c>
      <c r="D4618" t="s">
        <v>355</v>
      </c>
      <c r="F4618">
        <v>2019</v>
      </c>
      <c r="G4618">
        <v>0</v>
      </c>
      <c r="H4618">
        <v>0</v>
      </c>
      <c r="R4618" t="s">
        <v>333</v>
      </c>
      <c r="S4618" t="s">
        <v>38</v>
      </c>
      <c r="T4618" t="s">
        <v>28</v>
      </c>
      <c r="Y4618" t="s">
        <v>160</v>
      </c>
    </row>
    <row r="4619" spans="1:25" x14ac:dyDescent="0.45">
      <c r="A4619" t="s">
        <v>335</v>
      </c>
      <c r="B4619" t="s">
        <v>387</v>
      </c>
      <c r="C4619">
        <v>2500</v>
      </c>
      <c r="D4619" t="s">
        <v>355</v>
      </c>
      <c r="F4619">
        <v>2020</v>
      </c>
      <c r="G4619">
        <v>0</v>
      </c>
      <c r="H4619">
        <v>0</v>
      </c>
      <c r="R4619" t="s">
        <v>333</v>
      </c>
      <c r="S4619" t="s">
        <v>38</v>
      </c>
      <c r="T4619" t="s">
        <v>28</v>
      </c>
      <c r="Y4619" t="s">
        <v>160</v>
      </c>
    </row>
    <row r="4620" spans="1:25" x14ac:dyDescent="0.45">
      <c r="A4620" t="s">
        <v>335</v>
      </c>
      <c r="B4620" t="s">
        <v>387</v>
      </c>
      <c r="C4620">
        <v>2500</v>
      </c>
      <c r="D4620" t="s">
        <v>355</v>
      </c>
      <c r="F4620">
        <v>2021</v>
      </c>
      <c r="G4620">
        <v>0</v>
      </c>
      <c r="H4620">
        <v>0</v>
      </c>
      <c r="R4620" t="s">
        <v>333</v>
      </c>
      <c r="S4620" t="s">
        <v>38</v>
      </c>
      <c r="T4620" t="s">
        <v>28</v>
      </c>
      <c r="Y4620" t="s">
        <v>161</v>
      </c>
    </row>
    <row r="4621" spans="1:25" x14ac:dyDescent="0.45">
      <c r="A4621" t="s">
        <v>335</v>
      </c>
      <c r="B4621" t="s">
        <v>387</v>
      </c>
      <c r="C4621">
        <v>2500</v>
      </c>
      <c r="D4621" t="s">
        <v>356</v>
      </c>
      <c r="F4621">
        <v>2009</v>
      </c>
      <c r="G4621">
        <v>52</v>
      </c>
      <c r="H4621">
        <v>52</v>
      </c>
      <c r="I4621">
        <v>1384</v>
      </c>
      <c r="K4621">
        <v>4.0000000000000001E-3</v>
      </c>
      <c r="L4621">
        <v>6.9999999999999999E-4</v>
      </c>
      <c r="M4621">
        <v>762.5</v>
      </c>
      <c r="N4621">
        <v>5.8900000000000001E-2</v>
      </c>
      <c r="O4621">
        <v>2.56</v>
      </c>
      <c r="P4621">
        <v>0.3972</v>
      </c>
      <c r="Q4621">
        <v>12922.6</v>
      </c>
      <c r="R4621" t="s">
        <v>333</v>
      </c>
      <c r="S4621" t="s">
        <v>38</v>
      </c>
      <c r="T4621" t="s">
        <v>28</v>
      </c>
      <c r="Y4621" t="s">
        <v>103</v>
      </c>
    </row>
    <row r="4622" spans="1:25" x14ac:dyDescent="0.45">
      <c r="A4622" t="s">
        <v>335</v>
      </c>
      <c r="B4622" t="s">
        <v>387</v>
      </c>
      <c r="C4622">
        <v>2500</v>
      </c>
      <c r="D4622" t="s">
        <v>356</v>
      </c>
      <c r="F4622">
        <v>2010</v>
      </c>
      <c r="G4622">
        <v>128</v>
      </c>
      <c r="H4622">
        <v>128</v>
      </c>
      <c r="I4622">
        <v>3742</v>
      </c>
      <c r="K4622">
        <v>1.2999999999999999E-2</v>
      </c>
      <c r="L4622">
        <v>8.9999999999999998E-4</v>
      </c>
      <c r="M4622">
        <v>2640.9</v>
      </c>
      <c r="N4622">
        <v>5.8999999999999997E-2</v>
      </c>
      <c r="O4622">
        <v>8.8650000000000002</v>
      </c>
      <c r="P4622">
        <v>0.39600000000000002</v>
      </c>
      <c r="Q4622">
        <v>44777.3</v>
      </c>
      <c r="R4622" t="s">
        <v>333</v>
      </c>
      <c r="S4622" t="s">
        <v>38</v>
      </c>
      <c r="T4622" t="s">
        <v>28</v>
      </c>
      <c r="Y4622" t="s">
        <v>103</v>
      </c>
    </row>
    <row r="4623" spans="1:25" x14ac:dyDescent="0.45">
      <c r="A4623" t="s">
        <v>335</v>
      </c>
      <c r="B4623" t="s">
        <v>387</v>
      </c>
      <c r="C4623">
        <v>2500</v>
      </c>
      <c r="D4623" t="s">
        <v>356</v>
      </c>
      <c r="F4623">
        <v>2011</v>
      </c>
      <c r="G4623">
        <v>127</v>
      </c>
      <c r="H4623">
        <v>127</v>
      </c>
      <c r="I4623">
        <v>3267</v>
      </c>
      <c r="K4623">
        <v>1.2E-2</v>
      </c>
      <c r="L4623">
        <v>8.9999999999999998E-4</v>
      </c>
      <c r="M4623">
        <v>2497.1999999999998</v>
      </c>
      <c r="N4623">
        <v>5.8999999999999997E-2</v>
      </c>
      <c r="O4623">
        <v>8.3780000000000001</v>
      </c>
      <c r="P4623">
        <v>0.39600000000000002</v>
      </c>
      <c r="Q4623">
        <v>42310.5</v>
      </c>
      <c r="R4623" t="s">
        <v>333</v>
      </c>
      <c r="S4623" t="s">
        <v>38</v>
      </c>
      <c r="T4623" t="s">
        <v>28</v>
      </c>
      <c r="Y4623" t="s">
        <v>103</v>
      </c>
    </row>
    <row r="4624" spans="1:25" x14ac:dyDescent="0.45">
      <c r="A4624" t="s">
        <v>335</v>
      </c>
      <c r="B4624" t="s">
        <v>387</v>
      </c>
      <c r="C4624">
        <v>2500</v>
      </c>
      <c r="D4624" t="s">
        <v>356</v>
      </c>
      <c r="F4624">
        <v>2012</v>
      </c>
      <c r="G4624">
        <v>287</v>
      </c>
      <c r="H4624">
        <v>287</v>
      </c>
      <c r="I4624">
        <v>7099</v>
      </c>
      <c r="K4624">
        <v>3.5999999999999997E-2</v>
      </c>
      <c r="L4624">
        <v>6.9999999999999999E-4</v>
      </c>
      <c r="M4624">
        <v>7291.9</v>
      </c>
      <c r="N4624">
        <v>5.8999999999999997E-2</v>
      </c>
      <c r="O4624">
        <v>25.945</v>
      </c>
      <c r="P4624">
        <v>0.42</v>
      </c>
      <c r="Q4624">
        <v>123540.8</v>
      </c>
      <c r="R4624" t="s">
        <v>333</v>
      </c>
      <c r="T4624" t="s">
        <v>28</v>
      </c>
      <c r="Y4624" t="s">
        <v>103</v>
      </c>
    </row>
    <row r="4625" spans="1:25" x14ac:dyDescent="0.45">
      <c r="A4625" t="s">
        <v>335</v>
      </c>
      <c r="B4625" t="s">
        <v>387</v>
      </c>
      <c r="C4625">
        <v>2500</v>
      </c>
      <c r="D4625" t="s">
        <v>356</v>
      </c>
      <c r="F4625">
        <v>2013</v>
      </c>
      <c r="G4625">
        <v>183</v>
      </c>
      <c r="H4625">
        <v>183</v>
      </c>
      <c r="I4625">
        <v>4931</v>
      </c>
      <c r="K4625">
        <v>1.6E-2</v>
      </c>
      <c r="L4625">
        <v>8.9999999999999998E-4</v>
      </c>
      <c r="M4625">
        <v>2890.7</v>
      </c>
      <c r="N4625">
        <v>5.8999999999999997E-2</v>
      </c>
      <c r="O4625">
        <v>10.292999999999999</v>
      </c>
      <c r="P4625">
        <v>0.42009999999999997</v>
      </c>
      <c r="Q4625">
        <v>49012.1</v>
      </c>
      <c r="R4625" t="s">
        <v>333</v>
      </c>
      <c r="T4625" t="s">
        <v>28</v>
      </c>
      <c r="Y4625" t="s">
        <v>103</v>
      </c>
    </row>
    <row r="4626" spans="1:25" x14ac:dyDescent="0.45">
      <c r="A4626" t="s">
        <v>335</v>
      </c>
      <c r="B4626" t="s">
        <v>387</v>
      </c>
      <c r="C4626">
        <v>2500</v>
      </c>
      <c r="D4626" t="s">
        <v>356</v>
      </c>
      <c r="F4626">
        <v>2014</v>
      </c>
      <c r="G4626">
        <v>99</v>
      </c>
      <c r="H4626">
        <v>99</v>
      </c>
      <c r="I4626">
        <v>2817</v>
      </c>
      <c r="K4626">
        <v>0.01</v>
      </c>
      <c r="L4626">
        <v>8.9999999999999998E-4</v>
      </c>
      <c r="M4626">
        <v>1905.6</v>
      </c>
      <c r="N4626">
        <v>5.8900000000000001E-2</v>
      </c>
      <c r="O4626">
        <v>6.782</v>
      </c>
      <c r="P4626">
        <v>0.42</v>
      </c>
      <c r="Q4626">
        <v>32294.7</v>
      </c>
      <c r="R4626" t="s">
        <v>333</v>
      </c>
      <c r="T4626" t="s">
        <v>28</v>
      </c>
      <c r="Y4626" t="s">
        <v>103</v>
      </c>
    </row>
    <row r="4627" spans="1:25" x14ac:dyDescent="0.45">
      <c r="A4627" t="s">
        <v>335</v>
      </c>
      <c r="B4627" t="s">
        <v>387</v>
      </c>
      <c r="C4627">
        <v>2500</v>
      </c>
      <c r="D4627" t="s">
        <v>356</v>
      </c>
      <c r="F4627">
        <v>2015</v>
      </c>
      <c r="G4627">
        <v>85</v>
      </c>
      <c r="H4627">
        <v>85</v>
      </c>
      <c r="I4627">
        <v>2654</v>
      </c>
      <c r="K4627">
        <v>1.4E-2</v>
      </c>
      <c r="L4627">
        <v>1E-3</v>
      </c>
      <c r="M4627">
        <v>2571.6</v>
      </c>
      <c r="N4627">
        <v>5.8999999999999997E-2</v>
      </c>
      <c r="O4627">
        <v>9.15</v>
      </c>
      <c r="P4627">
        <v>0.42</v>
      </c>
      <c r="Q4627">
        <v>43568.7</v>
      </c>
      <c r="R4627" t="s">
        <v>333</v>
      </c>
      <c r="T4627" t="s">
        <v>28</v>
      </c>
      <c r="Y4627" t="s">
        <v>159</v>
      </c>
    </row>
    <row r="4628" spans="1:25" x14ac:dyDescent="0.45">
      <c r="A4628" t="s">
        <v>335</v>
      </c>
      <c r="B4628" t="s">
        <v>387</v>
      </c>
      <c r="C4628">
        <v>2500</v>
      </c>
      <c r="D4628" t="s">
        <v>356</v>
      </c>
      <c r="F4628">
        <v>2016</v>
      </c>
      <c r="G4628">
        <v>80</v>
      </c>
      <c r="H4628">
        <v>80</v>
      </c>
      <c r="I4628">
        <v>2297</v>
      </c>
      <c r="K4628">
        <v>7.0000000000000001E-3</v>
      </c>
      <c r="L4628">
        <v>8.0000000000000004E-4</v>
      </c>
      <c r="M4628">
        <v>1528.1</v>
      </c>
      <c r="N4628">
        <v>5.8999999999999997E-2</v>
      </c>
      <c r="O4628">
        <v>5.44</v>
      </c>
      <c r="P4628">
        <v>0.42</v>
      </c>
      <c r="Q4628">
        <v>25904.400000000001</v>
      </c>
      <c r="R4628" t="s">
        <v>333</v>
      </c>
      <c r="S4628" t="s">
        <v>38</v>
      </c>
      <c r="T4628" t="s">
        <v>28</v>
      </c>
      <c r="Y4628" t="s">
        <v>159</v>
      </c>
    </row>
    <row r="4629" spans="1:25" x14ac:dyDescent="0.45">
      <c r="A4629" t="s">
        <v>335</v>
      </c>
      <c r="B4629" t="s">
        <v>387</v>
      </c>
      <c r="C4629">
        <v>2500</v>
      </c>
      <c r="D4629" t="s">
        <v>356</v>
      </c>
      <c r="F4629">
        <v>2017</v>
      </c>
      <c r="G4629">
        <v>129</v>
      </c>
      <c r="H4629">
        <v>129</v>
      </c>
      <c r="I4629">
        <v>3879</v>
      </c>
      <c r="K4629">
        <v>1.2999999999999999E-2</v>
      </c>
      <c r="L4629">
        <v>1E-3</v>
      </c>
      <c r="M4629">
        <v>2681.6</v>
      </c>
      <c r="N4629">
        <v>5.8999999999999997E-2</v>
      </c>
      <c r="O4629">
        <v>11.808999999999999</v>
      </c>
      <c r="P4629">
        <v>0.51900000000000002</v>
      </c>
      <c r="Q4629">
        <v>45448</v>
      </c>
      <c r="R4629" t="s">
        <v>333</v>
      </c>
      <c r="S4629" t="s">
        <v>38</v>
      </c>
      <c r="T4629" t="s">
        <v>28</v>
      </c>
      <c r="Y4629" t="s">
        <v>160</v>
      </c>
    </row>
    <row r="4630" spans="1:25" x14ac:dyDescent="0.45">
      <c r="A4630" t="s">
        <v>335</v>
      </c>
      <c r="B4630" t="s">
        <v>387</v>
      </c>
      <c r="C4630">
        <v>2500</v>
      </c>
      <c r="D4630" t="s">
        <v>356</v>
      </c>
      <c r="F4630">
        <v>2018</v>
      </c>
      <c r="G4630">
        <v>0</v>
      </c>
      <c r="H4630">
        <v>0</v>
      </c>
      <c r="R4630" t="s">
        <v>333</v>
      </c>
      <c r="S4630" t="s">
        <v>38</v>
      </c>
      <c r="T4630" t="s">
        <v>28</v>
      </c>
      <c r="Y4630" t="s">
        <v>160</v>
      </c>
    </row>
    <row r="4631" spans="1:25" x14ac:dyDescent="0.45">
      <c r="A4631" t="s">
        <v>335</v>
      </c>
      <c r="B4631" t="s">
        <v>387</v>
      </c>
      <c r="C4631">
        <v>2500</v>
      </c>
      <c r="D4631" t="s">
        <v>356</v>
      </c>
      <c r="F4631">
        <v>2019</v>
      </c>
      <c r="G4631">
        <v>0</v>
      </c>
      <c r="H4631">
        <v>0</v>
      </c>
      <c r="R4631" t="s">
        <v>333</v>
      </c>
      <c r="S4631" t="s">
        <v>38</v>
      </c>
      <c r="T4631" t="s">
        <v>28</v>
      </c>
      <c r="Y4631" t="s">
        <v>160</v>
      </c>
    </row>
    <row r="4632" spans="1:25" x14ac:dyDescent="0.45">
      <c r="A4632" t="s">
        <v>335</v>
      </c>
      <c r="B4632" t="s">
        <v>387</v>
      </c>
      <c r="C4632">
        <v>2500</v>
      </c>
      <c r="D4632" t="s">
        <v>356</v>
      </c>
      <c r="F4632">
        <v>2020</v>
      </c>
      <c r="G4632">
        <v>0</v>
      </c>
      <c r="H4632">
        <v>0</v>
      </c>
      <c r="R4632" t="s">
        <v>333</v>
      </c>
      <c r="S4632" t="s">
        <v>38</v>
      </c>
      <c r="T4632" t="s">
        <v>28</v>
      </c>
      <c r="Y4632" t="s">
        <v>160</v>
      </c>
    </row>
    <row r="4633" spans="1:25" x14ac:dyDescent="0.45">
      <c r="A4633" t="s">
        <v>335</v>
      </c>
      <c r="B4633" t="s">
        <v>387</v>
      </c>
      <c r="C4633">
        <v>2500</v>
      </c>
      <c r="D4633" t="s">
        <v>356</v>
      </c>
      <c r="F4633">
        <v>2021</v>
      </c>
      <c r="G4633">
        <v>0</v>
      </c>
      <c r="H4633">
        <v>0</v>
      </c>
      <c r="R4633" t="s">
        <v>333</v>
      </c>
      <c r="S4633" t="s">
        <v>38</v>
      </c>
      <c r="T4633" t="s">
        <v>28</v>
      </c>
      <c r="Y4633" t="s">
        <v>161</v>
      </c>
    </row>
    <row r="4634" spans="1:25" x14ac:dyDescent="0.45">
      <c r="A4634" t="s">
        <v>335</v>
      </c>
      <c r="B4634" t="s">
        <v>387</v>
      </c>
      <c r="C4634">
        <v>2500</v>
      </c>
      <c r="D4634" t="s">
        <v>361</v>
      </c>
      <c r="F4634">
        <v>2009</v>
      </c>
      <c r="G4634">
        <v>67</v>
      </c>
      <c r="H4634">
        <v>67</v>
      </c>
      <c r="I4634">
        <v>2046</v>
      </c>
      <c r="K4634">
        <v>5.0000000000000001E-3</v>
      </c>
      <c r="L4634">
        <v>5.9999999999999995E-4</v>
      </c>
      <c r="M4634">
        <v>1063.5999999999999</v>
      </c>
      <c r="N4634">
        <v>5.8900000000000001E-2</v>
      </c>
      <c r="O4634">
        <v>3.5710000000000002</v>
      </c>
      <c r="P4634">
        <v>0.39600000000000002</v>
      </c>
      <c r="Q4634">
        <v>18038.099999999999</v>
      </c>
      <c r="R4634" t="s">
        <v>333</v>
      </c>
      <c r="S4634" t="s">
        <v>38</v>
      </c>
      <c r="T4634" t="s">
        <v>28</v>
      </c>
      <c r="Y4634" t="s">
        <v>103</v>
      </c>
    </row>
    <row r="4635" spans="1:25" x14ac:dyDescent="0.45">
      <c r="A4635" t="s">
        <v>335</v>
      </c>
      <c r="B4635" t="s">
        <v>387</v>
      </c>
      <c r="C4635">
        <v>2500</v>
      </c>
      <c r="D4635" t="s">
        <v>361</v>
      </c>
      <c r="F4635">
        <v>2010</v>
      </c>
      <c r="G4635">
        <v>164</v>
      </c>
      <c r="H4635">
        <v>164</v>
      </c>
      <c r="I4635">
        <v>4918</v>
      </c>
      <c r="K4635">
        <v>1.6E-2</v>
      </c>
      <c r="L4635">
        <v>8.0000000000000004E-4</v>
      </c>
      <c r="M4635">
        <v>3483.8</v>
      </c>
      <c r="N4635">
        <v>5.8999999999999997E-2</v>
      </c>
      <c r="O4635">
        <v>11.693</v>
      </c>
      <c r="P4635">
        <v>0.39600000000000002</v>
      </c>
      <c r="Q4635">
        <v>59059</v>
      </c>
      <c r="R4635" t="s">
        <v>333</v>
      </c>
      <c r="S4635" t="s">
        <v>38</v>
      </c>
      <c r="T4635" t="s">
        <v>28</v>
      </c>
      <c r="Y4635" t="s">
        <v>103</v>
      </c>
    </row>
    <row r="4636" spans="1:25" x14ac:dyDescent="0.45">
      <c r="A4636" t="s">
        <v>335</v>
      </c>
      <c r="B4636" t="s">
        <v>387</v>
      </c>
      <c r="C4636">
        <v>2500</v>
      </c>
      <c r="D4636" t="s">
        <v>361</v>
      </c>
      <c r="F4636">
        <v>2011</v>
      </c>
      <c r="G4636">
        <v>172</v>
      </c>
      <c r="H4636">
        <v>172</v>
      </c>
      <c r="I4636">
        <v>4906</v>
      </c>
      <c r="K4636">
        <v>1.7999999999999999E-2</v>
      </c>
      <c r="L4636">
        <v>8.0000000000000004E-4</v>
      </c>
      <c r="M4636">
        <v>3727.4</v>
      </c>
      <c r="N4636">
        <v>5.8999999999999997E-2</v>
      </c>
      <c r="O4636">
        <v>12.502000000000001</v>
      </c>
      <c r="P4636">
        <v>0.39600000000000002</v>
      </c>
      <c r="Q4636">
        <v>63142.6</v>
      </c>
      <c r="R4636" t="s">
        <v>333</v>
      </c>
      <c r="S4636" t="s">
        <v>38</v>
      </c>
      <c r="T4636" t="s">
        <v>28</v>
      </c>
      <c r="Y4636" t="s">
        <v>103</v>
      </c>
    </row>
    <row r="4637" spans="1:25" x14ac:dyDescent="0.45">
      <c r="A4637" t="s">
        <v>335</v>
      </c>
      <c r="B4637" t="s">
        <v>387</v>
      </c>
      <c r="C4637">
        <v>2500</v>
      </c>
      <c r="D4637" t="s">
        <v>361</v>
      </c>
      <c r="F4637">
        <v>2012</v>
      </c>
      <c r="G4637">
        <v>298</v>
      </c>
      <c r="H4637">
        <v>298</v>
      </c>
      <c r="I4637">
        <v>9234</v>
      </c>
      <c r="K4637">
        <v>4.1000000000000002E-2</v>
      </c>
      <c r="L4637">
        <v>8.0000000000000004E-4</v>
      </c>
      <c r="M4637">
        <v>7532.9</v>
      </c>
      <c r="N4637">
        <v>5.8999999999999997E-2</v>
      </c>
      <c r="O4637">
        <v>29.997</v>
      </c>
      <c r="P4637">
        <v>0.47</v>
      </c>
      <c r="Q4637">
        <v>127640.3</v>
      </c>
      <c r="R4637" t="s">
        <v>333</v>
      </c>
      <c r="T4637" t="s">
        <v>28</v>
      </c>
      <c r="Y4637" t="s">
        <v>103</v>
      </c>
    </row>
    <row r="4638" spans="1:25" x14ac:dyDescent="0.45">
      <c r="A4638" t="s">
        <v>335</v>
      </c>
      <c r="B4638" t="s">
        <v>387</v>
      </c>
      <c r="C4638">
        <v>2500</v>
      </c>
      <c r="D4638" t="s">
        <v>361</v>
      </c>
      <c r="F4638">
        <v>2013</v>
      </c>
      <c r="G4638">
        <v>155</v>
      </c>
      <c r="H4638">
        <v>155</v>
      </c>
      <c r="I4638">
        <v>4806</v>
      </c>
      <c r="K4638">
        <v>8.9999999999999993E-3</v>
      </c>
      <c r="L4638">
        <v>5.0000000000000001E-4</v>
      </c>
      <c r="M4638">
        <v>1981.6</v>
      </c>
      <c r="N4638">
        <v>5.8999999999999997E-2</v>
      </c>
      <c r="O4638">
        <v>7.8959999999999999</v>
      </c>
      <c r="P4638">
        <v>0.47</v>
      </c>
      <c r="Q4638">
        <v>33598.1</v>
      </c>
      <c r="R4638" t="s">
        <v>333</v>
      </c>
      <c r="T4638" t="s">
        <v>28</v>
      </c>
      <c r="Y4638" t="s">
        <v>103</v>
      </c>
    </row>
    <row r="4639" spans="1:25" x14ac:dyDescent="0.45">
      <c r="A4639" t="s">
        <v>335</v>
      </c>
      <c r="B4639" t="s">
        <v>387</v>
      </c>
      <c r="C4639">
        <v>2500</v>
      </c>
      <c r="D4639" t="s">
        <v>361</v>
      </c>
      <c r="F4639">
        <v>2014</v>
      </c>
      <c r="G4639">
        <v>96</v>
      </c>
      <c r="H4639">
        <v>96</v>
      </c>
      <c r="I4639">
        <v>2882</v>
      </c>
      <c r="K4639">
        <v>8.0000000000000002E-3</v>
      </c>
      <c r="L4639">
        <v>8.9999999999999998E-4</v>
      </c>
      <c r="M4639">
        <v>1572.6</v>
      </c>
      <c r="N4639">
        <v>5.8999999999999997E-2</v>
      </c>
      <c r="O4639">
        <v>6.2640000000000002</v>
      </c>
      <c r="P4639">
        <v>0.46989999999999998</v>
      </c>
      <c r="Q4639">
        <v>26656.2</v>
      </c>
      <c r="R4639" t="s">
        <v>333</v>
      </c>
      <c r="T4639" t="s">
        <v>28</v>
      </c>
      <c r="Y4639" t="s">
        <v>103</v>
      </c>
    </row>
    <row r="4640" spans="1:25" x14ac:dyDescent="0.45">
      <c r="A4640" t="s">
        <v>335</v>
      </c>
      <c r="B4640" t="s">
        <v>387</v>
      </c>
      <c r="C4640">
        <v>2500</v>
      </c>
      <c r="D4640" t="s">
        <v>361</v>
      </c>
      <c r="F4640">
        <v>2015</v>
      </c>
      <c r="G4640">
        <v>99</v>
      </c>
      <c r="H4640">
        <v>99</v>
      </c>
      <c r="I4640">
        <v>3108</v>
      </c>
      <c r="K4640">
        <v>1.2999999999999999E-2</v>
      </c>
      <c r="L4640">
        <v>8.0000000000000004E-4</v>
      </c>
      <c r="M4640">
        <v>2505.1</v>
      </c>
      <c r="N4640">
        <v>5.91E-2</v>
      </c>
      <c r="O4640">
        <v>9.9770000000000003</v>
      </c>
      <c r="P4640">
        <v>0.47</v>
      </c>
      <c r="Q4640">
        <v>42453.1</v>
      </c>
      <c r="R4640" t="s">
        <v>333</v>
      </c>
      <c r="T4640" t="s">
        <v>28</v>
      </c>
      <c r="Y4640" t="s">
        <v>159</v>
      </c>
    </row>
    <row r="4641" spans="1:25" x14ac:dyDescent="0.45">
      <c r="A4641" t="s">
        <v>335</v>
      </c>
      <c r="B4641" t="s">
        <v>387</v>
      </c>
      <c r="C4641">
        <v>2500</v>
      </c>
      <c r="D4641" t="s">
        <v>361</v>
      </c>
      <c r="F4641">
        <v>2016</v>
      </c>
      <c r="G4641">
        <v>80</v>
      </c>
      <c r="H4641">
        <v>80</v>
      </c>
      <c r="I4641">
        <v>2383</v>
      </c>
      <c r="K4641">
        <v>7.0000000000000001E-3</v>
      </c>
      <c r="L4641">
        <v>8.0000000000000004E-4</v>
      </c>
      <c r="M4641">
        <v>1571.6</v>
      </c>
      <c r="N4641">
        <v>5.8999999999999997E-2</v>
      </c>
      <c r="O4641">
        <v>6.2590000000000003</v>
      </c>
      <c r="P4641">
        <v>0.47</v>
      </c>
      <c r="Q4641">
        <v>26633.5</v>
      </c>
      <c r="R4641" t="s">
        <v>333</v>
      </c>
      <c r="S4641" t="s">
        <v>38</v>
      </c>
      <c r="T4641" t="s">
        <v>28</v>
      </c>
      <c r="Y4641" t="s">
        <v>159</v>
      </c>
    </row>
    <row r="4642" spans="1:25" x14ac:dyDescent="0.45">
      <c r="A4642" t="s">
        <v>335</v>
      </c>
      <c r="B4642" t="s">
        <v>387</v>
      </c>
      <c r="C4642">
        <v>2500</v>
      </c>
      <c r="D4642" t="s">
        <v>361</v>
      </c>
      <c r="F4642">
        <v>2017</v>
      </c>
      <c r="G4642">
        <v>109</v>
      </c>
      <c r="H4642">
        <v>109</v>
      </c>
      <c r="I4642">
        <v>3147</v>
      </c>
      <c r="K4642">
        <v>8.9999999999999993E-3</v>
      </c>
      <c r="L4642">
        <v>6.9999999999999999E-4</v>
      </c>
      <c r="M4642">
        <v>1677.9</v>
      </c>
      <c r="N4642">
        <v>5.8999999999999997E-2</v>
      </c>
      <c r="O4642">
        <v>7.3789999999999996</v>
      </c>
      <c r="P4642">
        <v>0.5181</v>
      </c>
      <c r="Q4642">
        <v>28436</v>
      </c>
      <c r="R4642" t="s">
        <v>333</v>
      </c>
      <c r="S4642" t="s">
        <v>38</v>
      </c>
      <c r="T4642" t="s">
        <v>28</v>
      </c>
      <c r="Y4642" t="s">
        <v>160</v>
      </c>
    </row>
    <row r="4643" spans="1:25" x14ac:dyDescent="0.45">
      <c r="A4643" t="s">
        <v>335</v>
      </c>
      <c r="B4643" t="s">
        <v>387</v>
      </c>
      <c r="C4643">
        <v>2500</v>
      </c>
      <c r="D4643" t="s">
        <v>361</v>
      </c>
      <c r="F4643">
        <v>2018</v>
      </c>
      <c r="G4643">
        <v>0</v>
      </c>
      <c r="H4643">
        <v>0</v>
      </c>
      <c r="R4643" t="s">
        <v>333</v>
      </c>
      <c r="S4643" t="s">
        <v>38</v>
      </c>
      <c r="T4643" t="s">
        <v>28</v>
      </c>
      <c r="Y4643" t="s">
        <v>160</v>
      </c>
    </row>
    <row r="4644" spans="1:25" x14ac:dyDescent="0.45">
      <c r="A4644" t="s">
        <v>335</v>
      </c>
      <c r="B4644" t="s">
        <v>387</v>
      </c>
      <c r="C4644">
        <v>2500</v>
      </c>
      <c r="D4644" t="s">
        <v>361</v>
      </c>
      <c r="F4644">
        <v>2019</v>
      </c>
      <c r="G4644">
        <v>0</v>
      </c>
      <c r="H4644">
        <v>0</v>
      </c>
      <c r="R4644" t="s">
        <v>333</v>
      </c>
      <c r="S4644" t="s">
        <v>38</v>
      </c>
      <c r="T4644" t="s">
        <v>28</v>
      </c>
      <c r="Y4644" t="s">
        <v>160</v>
      </c>
    </row>
    <row r="4645" spans="1:25" x14ac:dyDescent="0.45">
      <c r="A4645" t="s">
        <v>335</v>
      </c>
      <c r="B4645" t="s">
        <v>387</v>
      </c>
      <c r="C4645">
        <v>2500</v>
      </c>
      <c r="D4645" t="s">
        <v>361</v>
      </c>
      <c r="F4645">
        <v>2020</v>
      </c>
      <c r="G4645">
        <v>0</v>
      </c>
      <c r="H4645">
        <v>0</v>
      </c>
      <c r="R4645" t="s">
        <v>333</v>
      </c>
      <c r="S4645" t="s">
        <v>38</v>
      </c>
      <c r="T4645" t="s">
        <v>28</v>
      </c>
      <c r="Y4645" t="s">
        <v>160</v>
      </c>
    </row>
    <row r="4646" spans="1:25" x14ac:dyDescent="0.45">
      <c r="A4646" t="s">
        <v>335</v>
      </c>
      <c r="B4646" t="s">
        <v>387</v>
      </c>
      <c r="C4646">
        <v>2500</v>
      </c>
      <c r="D4646" t="s">
        <v>361</v>
      </c>
      <c r="F4646">
        <v>2021</v>
      </c>
      <c r="G4646">
        <v>0</v>
      </c>
      <c r="H4646">
        <v>0</v>
      </c>
      <c r="R4646" t="s">
        <v>333</v>
      </c>
      <c r="S4646" t="s">
        <v>38</v>
      </c>
      <c r="T4646" t="s">
        <v>28</v>
      </c>
      <c r="Y4646" t="s">
        <v>161</v>
      </c>
    </row>
    <row r="4647" spans="1:25" x14ac:dyDescent="0.45">
      <c r="A4647" t="s">
        <v>335</v>
      </c>
      <c r="B4647" t="s">
        <v>387</v>
      </c>
      <c r="C4647">
        <v>2500</v>
      </c>
      <c r="D4647" t="s">
        <v>362</v>
      </c>
      <c r="F4647">
        <v>2009</v>
      </c>
      <c r="G4647">
        <v>74</v>
      </c>
      <c r="H4647">
        <v>74</v>
      </c>
      <c r="I4647">
        <v>2362</v>
      </c>
      <c r="K4647">
        <v>0.105</v>
      </c>
      <c r="L4647">
        <v>1.4200000000000001E-2</v>
      </c>
      <c r="M4647">
        <v>1156.5999999999999</v>
      </c>
      <c r="N4647">
        <v>5.96E-2</v>
      </c>
      <c r="O4647">
        <v>3.911</v>
      </c>
      <c r="P4647">
        <v>0.40389999999999998</v>
      </c>
      <c r="Q4647">
        <v>19458.5</v>
      </c>
      <c r="R4647" t="s">
        <v>333</v>
      </c>
      <c r="S4647" t="s">
        <v>38</v>
      </c>
      <c r="T4647" t="s">
        <v>28</v>
      </c>
      <c r="Y4647" t="s">
        <v>103</v>
      </c>
    </row>
    <row r="4648" spans="1:25" x14ac:dyDescent="0.45">
      <c r="A4648" t="s">
        <v>335</v>
      </c>
      <c r="B4648" t="s">
        <v>387</v>
      </c>
      <c r="C4648">
        <v>2500</v>
      </c>
      <c r="D4648" t="s">
        <v>362</v>
      </c>
      <c r="F4648">
        <v>2010</v>
      </c>
      <c r="G4648">
        <v>130</v>
      </c>
      <c r="H4648">
        <v>130</v>
      </c>
      <c r="I4648">
        <v>3845</v>
      </c>
      <c r="K4648">
        <v>1.2999999999999999E-2</v>
      </c>
      <c r="L4648">
        <v>8.9999999999999998E-4</v>
      </c>
      <c r="M4648">
        <v>2762.8</v>
      </c>
      <c r="N4648">
        <v>5.8999999999999997E-2</v>
      </c>
      <c r="O4648">
        <v>9.35</v>
      </c>
      <c r="P4648">
        <v>0.39900000000000002</v>
      </c>
      <c r="Q4648">
        <v>46847.1</v>
      </c>
      <c r="R4648" t="s">
        <v>333</v>
      </c>
      <c r="S4648" t="s">
        <v>38</v>
      </c>
      <c r="T4648" t="s">
        <v>28</v>
      </c>
      <c r="Y4648" t="s">
        <v>103</v>
      </c>
    </row>
    <row r="4649" spans="1:25" x14ac:dyDescent="0.45">
      <c r="A4649" t="s">
        <v>335</v>
      </c>
      <c r="B4649" t="s">
        <v>387</v>
      </c>
      <c r="C4649">
        <v>2500</v>
      </c>
      <c r="D4649" t="s">
        <v>362</v>
      </c>
      <c r="F4649">
        <v>2011</v>
      </c>
      <c r="G4649">
        <v>141</v>
      </c>
      <c r="H4649">
        <v>141</v>
      </c>
      <c r="I4649">
        <v>3885</v>
      </c>
      <c r="K4649">
        <v>1.4E-2</v>
      </c>
      <c r="L4649">
        <v>1E-3</v>
      </c>
      <c r="M4649">
        <v>2948.2</v>
      </c>
      <c r="N4649">
        <v>5.8999999999999997E-2</v>
      </c>
      <c r="O4649">
        <v>9.8849999999999998</v>
      </c>
      <c r="P4649">
        <v>0.39600000000000002</v>
      </c>
      <c r="Q4649">
        <v>49922</v>
      </c>
      <c r="R4649" t="s">
        <v>333</v>
      </c>
      <c r="S4649" t="s">
        <v>38</v>
      </c>
      <c r="T4649" t="s">
        <v>28</v>
      </c>
      <c r="Y4649" t="s">
        <v>103</v>
      </c>
    </row>
    <row r="4650" spans="1:25" x14ac:dyDescent="0.45">
      <c r="A4650" t="s">
        <v>335</v>
      </c>
      <c r="B4650" t="s">
        <v>387</v>
      </c>
      <c r="C4650">
        <v>2500</v>
      </c>
      <c r="D4650" t="s">
        <v>362</v>
      </c>
      <c r="F4650">
        <v>2012</v>
      </c>
      <c r="G4650">
        <v>272</v>
      </c>
      <c r="H4650">
        <v>272</v>
      </c>
      <c r="I4650">
        <v>7660</v>
      </c>
      <c r="K4650">
        <v>3.5000000000000003E-2</v>
      </c>
      <c r="L4650">
        <v>8.9999999999999998E-4</v>
      </c>
      <c r="M4650">
        <v>6962.4</v>
      </c>
      <c r="N4650">
        <v>5.8999999999999997E-2</v>
      </c>
      <c r="O4650">
        <v>27.742000000000001</v>
      </c>
      <c r="P4650">
        <v>0.47</v>
      </c>
      <c r="Q4650">
        <v>118048.1</v>
      </c>
      <c r="R4650" t="s">
        <v>333</v>
      </c>
      <c r="T4650" t="s">
        <v>28</v>
      </c>
      <c r="Y4650" t="s">
        <v>103</v>
      </c>
    </row>
    <row r="4651" spans="1:25" x14ac:dyDescent="0.45">
      <c r="A4651" t="s">
        <v>335</v>
      </c>
      <c r="B4651" t="s">
        <v>387</v>
      </c>
      <c r="C4651">
        <v>2500</v>
      </c>
      <c r="D4651" t="s">
        <v>362</v>
      </c>
      <c r="F4651">
        <v>2013</v>
      </c>
      <c r="G4651">
        <v>101</v>
      </c>
      <c r="H4651">
        <v>101</v>
      </c>
      <c r="I4651">
        <v>2597</v>
      </c>
      <c r="K4651">
        <v>8.0000000000000002E-3</v>
      </c>
      <c r="L4651">
        <v>8.0000000000000004E-4</v>
      </c>
      <c r="M4651">
        <v>1487.4</v>
      </c>
      <c r="N4651">
        <v>5.9499999999999997E-2</v>
      </c>
      <c r="O4651">
        <v>5.9269999999999996</v>
      </c>
      <c r="P4651">
        <v>0.4698</v>
      </c>
      <c r="Q4651">
        <v>25219.8</v>
      </c>
      <c r="R4651" t="s">
        <v>333</v>
      </c>
      <c r="T4651" t="s">
        <v>28</v>
      </c>
      <c r="Y4651" t="s">
        <v>103</v>
      </c>
    </row>
    <row r="4652" spans="1:25" x14ac:dyDescent="0.45">
      <c r="A4652" t="s">
        <v>335</v>
      </c>
      <c r="B4652" t="s">
        <v>387</v>
      </c>
      <c r="C4652">
        <v>2500</v>
      </c>
      <c r="D4652" t="s">
        <v>362</v>
      </c>
      <c r="F4652">
        <v>2014</v>
      </c>
      <c r="G4652">
        <v>76</v>
      </c>
      <c r="H4652">
        <v>76</v>
      </c>
      <c r="I4652">
        <v>2133</v>
      </c>
      <c r="K4652">
        <v>7.0000000000000001E-3</v>
      </c>
      <c r="L4652">
        <v>8.9999999999999998E-4</v>
      </c>
      <c r="M4652">
        <v>1339.3</v>
      </c>
      <c r="N4652">
        <v>5.8999999999999997E-2</v>
      </c>
      <c r="O4652">
        <v>5.3369999999999997</v>
      </c>
      <c r="P4652">
        <v>0.46989999999999998</v>
      </c>
      <c r="Q4652">
        <v>22710.799999999999</v>
      </c>
      <c r="R4652" t="s">
        <v>333</v>
      </c>
      <c r="T4652" t="s">
        <v>28</v>
      </c>
      <c r="Y4652" t="s">
        <v>103</v>
      </c>
    </row>
    <row r="4653" spans="1:25" x14ac:dyDescent="0.45">
      <c r="A4653" t="s">
        <v>335</v>
      </c>
      <c r="B4653" t="s">
        <v>387</v>
      </c>
      <c r="C4653">
        <v>2500</v>
      </c>
      <c r="D4653" t="s">
        <v>362</v>
      </c>
      <c r="F4653">
        <v>2015</v>
      </c>
      <c r="G4653">
        <v>57</v>
      </c>
      <c r="H4653">
        <v>57</v>
      </c>
      <c r="I4653">
        <v>1553</v>
      </c>
      <c r="K4653">
        <v>6.0000000000000001E-3</v>
      </c>
      <c r="L4653">
        <v>8.9999999999999998E-4</v>
      </c>
      <c r="M4653">
        <v>1218</v>
      </c>
      <c r="N4653">
        <v>5.8999999999999997E-2</v>
      </c>
      <c r="O4653">
        <v>4.8499999999999996</v>
      </c>
      <c r="P4653">
        <v>0.47</v>
      </c>
      <c r="Q4653">
        <v>20636.599999999999</v>
      </c>
      <c r="R4653" t="s">
        <v>333</v>
      </c>
      <c r="T4653" t="s">
        <v>28</v>
      </c>
      <c r="Y4653" t="s">
        <v>159</v>
      </c>
    </row>
    <row r="4654" spans="1:25" x14ac:dyDescent="0.45">
      <c r="A4654" t="s">
        <v>335</v>
      </c>
      <c r="B4654" t="s">
        <v>387</v>
      </c>
      <c r="C4654">
        <v>2500</v>
      </c>
      <c r="D4654" t="s">
        <v>362</v>
      </c>
      <c r="F4654">
        <v>2016</v>
      </c>
      <c r="G4654">
        <v>63</v>
      </c>
      <c r="H4654">
        <v>63</v>
      </c>
      <c r="I4654">
        <v>1723</v>
      </c>
      <c r="K4654">
        <v>5.0000000000000001E-3</v>
      </c>
      <c r="L4654">
        <v>8.0000000000000004E-4</v>
      </c>
      <c r="M4654">
        <v>913.8</v>
      </c>
      <c r="N4654">
        <v>5.8999999999999997E-2</v>
      </c>
      <c r="O4654">
        <v>3.64</v>
      </c>
      <c r="P4654">
        <v>0.46989999999999998</v>
      </c>
      <c r="Q4654">
        <v>15488.1</v>
      </c>
      <c r="R4654" t="s">
        <v>333</v>
      </c>
      <c r="S4654" t="s">
        <v>38</v>
      </c>
      <c r="T4654" t="s">
        <v>28</v>
      </c>
      <c r="Y4654" t="s">
        <v>159</v>
      </c>
    </row>
    <row r="4655" spans="1:25" x14ac:dyDescent="0.45">
      <c r="A4655" t="s">
        <v>335</v>
      </c>
      <c r="B4655" t="s">
        <v>387</v>
      </c>
      <c r="C4655">
        <v>2500</v>
      </c>
      <c r="D4655" t="s">
        <v>362</v>
      </c>
      <c r="F4655">
        <v>2017</v>
      </c>
      <c r="G4655">
        <v>121</v>
      </c>
      <c r="H4655">
        <v>121</v>
      </c>
      <c r="I4655">
        <v>3389</v>
      </c>
      <c r="K4655">
        <v>1.0999999999999999E-2</v>
      </c>
      <c r="L4655">
        <v>8.9999999999999998E-4</v>
      </c>
      <c r="M4655">
        <v>2315.4</v>
      </c>
      <c r="N4655">
        <v>5.8999999999999997E-2</v>
      </c>
      <c r="O4655">
        <v>10.196999999999999</v>
      </c>
      <c r="P4655">
        <v>0.51819999999999999</v>
      </c>
      <c r="Q4655">
        <v>39252.699999999997</v>
      </c>
      <c r="R4655" t="s">
        <v>333</v>
      </c>
      <c r="S4655" t="s">
        <v>38</v>
      </c>
      <c r="T4655" t="s">
        <v>28</v>
      </c>
      <c r="Y4655" t="s">
        <v>160</v>
      </c>
    </row>
    <row r="4656" spans="1:25" x14ac:dyDescent="0.45">
      <c r="A4656" t="s">
        <v>335</v>
      </c>
      <c r="B4656" t="s">
        <v>387</v>
      </c>
      <c r="C4656">
        <v>2500</v>
      </c>
      <c r="D4656" t="s">
        <v>362</v>
      </c>
      <c r="F4656">
        <v>2018</v>
      </c>
      <c r="G4656">
        <v>0</v>
      </c>
      <c r="H4656">
        <v>0</v>
      </c>
      <c r="R4656" t="s">
        <v>333</v>
      </c>
      <c r="S4656" t="s">
        <v>38</v>
      </c>
      <c r="T4656" t="s">
        <v>28</v>
      </c>
      <c r="Y4656" t="s">
        <v>160</v>
      </c>
    </row>
    <row r="4657" spans="1:25" x14ac:dyDescent="0.45">
      <c r="A4657" t="s">
        <v>335</v>
      </c>
      <c r="B4657" t="s">
        <v>387</v>
      </c>
      <c r="C4657">
        <v>2500</v>
      </c>
      <c r="D4657" t="s">
        <v>362</v>
      </c>
      <c r="F4657">
        <v>2019</v>
      </c>
      <c r="G4657">
        <v>0</v>
      </c>
      <c r="H4657">
        <v>0</v>
      </c>
      <c r="R4657" t="s">
        <v>333</v>
      </c>
      <c r="S4657" t="s">
        <v>38</v>
      </c>
      <c r="T4657" t="s">
        <v>28</v>
      </c>
      <c r="Y4657" t="s">
        <v>160</v>
      </c>
    </row>
    <row r="4658" spans="1:25" x14ac:dyDescent="0.45">
      <c r="A4658" t="s">
        <v>335</v>
      </c>
      <c r="B4658" t="s">
        <v>387</v>
      </c>
      <c r="C4658">
        <v>2500</v>
      </c>
      <c r="D4658" t="s">
        <v>362</v>
      </c>
      <c r="F4658">
        <v>2020</v>
      </c>
      <c r="G4658">
        <v>0</v>
      </c>
      <c r="H4658">
        <v>0</v>
      </c>
      <c r="R4658" t="s">
        <v>333</v>
      </c>
      <c r="S4658" t="s">
        <v>38</v>
      </c>
      <c r="T4658" t="s">
        <v>28</v>
      </c>
      <c r="Y4658" t="s">
        <v>160</v>
      </c>
    </row>
    <row r="4659" spans="1:25" x14ac:dyDescent="0.45">
      <c r="A4659" t="s">
        <v>335</v>
      </c>
      <c r="B4659" t="s">
        <v>387</v>
      </c>
      <c r="C4659">
        <v>2500</v>
      </c>
      <c r="D4659" t="s">
        <v>362</v>
      </c>
      <c r="F4659">
        <v>2021</v>
      </c>
      <c r="G4659">
        <v>0</v>
      </c>
      <c r="H4659">
        <v>0</v>
      </c>
      <c r="R4659" t="s">
        <v>333</v>
      </c>
      <c r="S4659" t="s">
        <v>38</v>
      </c>
      <c r="T4659" t="s">
        <v>28</v>
      </c>
      <c r="Y4659" t="s">
        <v>161</v>
      </c>
    </row>
    <row r="4660" spans="1:25" x14ac:dyDescent="0.45">
      <c r="A4660" t="s">
        <v>335</v>
      </c>
      <c r="B4660" t="s">
        <v>387</v>
      </c>
      <c r="C4660">
        <v>2500</v>
      </c>
      <c r="D4660" t="s">
        <v>363</v>
      </c>
      <c r="F4660">
        <v>2009</v>
      </c>
      <c r="G4660">
        <v>56</v>
      </c>
      <c r="H4660">
        <v>56</v>
      </c>
      <c r="I4660">
        <v>1651</v>
      </c>
      <c r="K4660">
        <v>3.0000000000000001E-3</v>
      </c>
      <c r="L4660">
        <v>4.0000000000000002E-4</v>
      </c>
      <c r="M4660">
        <v>594</v>
      </c>
      <c r="N4660">
        <v>5.8999999999999997E-2</v>
      </c>
      <c r="O4660">
        <v>1.9930000000000001</v>
      </c>
      <c r="P4660">
        <v>0.39610000000000001</v>
      </c>
      <c r="Q4660">
        <v>10062.5</v>
      </c>
      <c r="R4660" t="s">
        <v>333</v>
      </c>
      <c r="S4660" t="s">
        <v>38</v>
      </c>
      <c r="T4660" t="s">
        <v>28</v>
      </c>
      <c r="Y4660" t="s">
        <v>103</v>
      </c>
    </row>
    <row r="4661" spans="1:25" x14ac:dyDescent="0.45">
      <c r="A4661" t="s">
        <v>335</v>
      </c>
      <c r="B4661" t="s">
        <v>387</v>
      </c>
      <c r="C4661">
        <v>2500</v>
      </c>
      <c r="D4661" t="s">
        <v>363</v>
      </c>
      <c r="F4661">
        <v>2010</v>
      </c>
      <c r="G4661">
        <v>128</v>
      </c>
      <c r="H4661">
        <v>128</v>
      </c>
      <c r="I4661">
        <v>3841</v>
      </c>
      <c r="K4661">
        <v>1.2999999999999999E-2</v>
      </c>
      <c r="L4661">
        <v>8.0000000000000004E-4</v>
      </c>
      <c r="M4661">
        <v>2748.6</v>
      </c>
      <c r="N4661">
        <v>5.8999999999999997E-2</v>
      </c>
      <c r="O4661">
        <v>9.2249999999999996</v>
      </c>
      <c r="P4661">
        <v>0.39600000000000002</v>
      </c>
      <c r="Q4661">
        <v>46590.3</v>
      </c>
      <c r="R4661" t="s">
        <v>333</v>
      </c>
      <c r="S4661" t="s">
        <v>38</v>
      </c>
      <c r="T4661" t="s">
        <v>28</v>
      </c>
      <c r="Y4661" t="s">
        <v>103</v>
      </c>
    </row>
    <row r="4662" spans="1:25" x14ac:dyDescent="0.45">
      <c r="A4662" t="s">
        <v>335</v>
      </c>
      <c r="B4662" t="s">
        <v>387</v>
      </c>
      <c r="C4662">
        <v>2500</v>
      </c>
      <c r="D4662" t="s">
        <v>363</v>
      </c>
      <c r="F4662">
        <v>2011</v>
      </c>
      <c r="G4662">
        <v>140</v>
      </c>
      <c r="H4662">
        <v>140</v>
      </c>
      <c r="I4662">
        <v>4036</v>
      </c>
      <c r="K4662">
        <v>1.4999999999999999E-2</v>
      </c>
      <c r="L4662">
        <v>8.0000000000000004E-4</v>
      </c>
      <c r="M4662">
        <v>3017.9</v>
      </c>
      <c r="N4662">
        <v>5.8999999999999997E-2</v>
      </c>
      <c r="O4662">
        <v>10.128</v>
      </c>
      <c r="P4662">
        <v>0.39600000000000002</v>
      </c>
      <c r="Q4662">
        <v>51149.599999999999</v>
      </c>
      <c r="R4662" t="s">
        <v>333</v>
      </c>
      <c r="S4662" t="s">
        <v>38</v>
      </c>
      <c r="T4662" t="s">
        <v>28</v>
      </c>
      <c r="Y4662" t="s">
        <v>103</v>
      </c>
    </row>
    <row r="4663" spans="1:25" x14ac:dyDescent="0.45">
      <c r="A4663" t="s">
        <v>335</v>
      </c>
      <c r="B4663" t="s">
        <v>387</v>
      </c>
      <c r="C4663">
        <v>2500</v>
      </c>
      <c r="D4663" t="s">
        <v>363</v>
      </c>
      <c r="F4663">
        <v>2012</v>
      </c>
      <c r="G4663">
        <v>217</v>
      </c>
      <c r="H4663">
        <v>217</v>
      </c>
      <c r="I4663">
        <v>6326</v>
      </c>
      <c r="K4663">
        <v>2.7E-2</v>
      </c>
      <c r="L4663">
        <v>8.9999999999999998E-4</v>
      </c>
      <c r="M4663">
        <v>5129.1000000000004</v>
      </c>
      <c r="N4663">
        <v>5.8999999999999997E-2</v>
      </c>
      <c r="O4663">
        <v>18.251999999999999</v>
      </c>
      <c r="P4663">
        <v>0.42</v>
      </c>
      <c r="Q4663">
        <v>86913.1</v>
      </c>
      <c r="R4663" t="s">
        <v>333</v>
      </c>
      <c r="T4663" t="s">
        <v>28</v>
      </c>
      <c r="Y4663" t="s">
        <v>103</v>
      </c>
    </row>
    <row r="4664" spans="1:25" x14ac:dyDescent="0.45">
      <c r="A4664" t="s">
        <v>335</v>
      </c>
      <c r="B4664" t="s">
        <v>387</v>
      </c>
      <c r="C4664">
        <v>2500</v>
      </c>
      <c r="D4664" t="s">
        <v>363</v>
      </c>
      <c r="F4664">
        <v>2013</v>
      </c>
      <c r="G4664">
        <v>176</v>
      </c>
      <c r="H4664">
        <v>176</v>
      </c>
      <c r="I4664">
        <v>5364</v>
      </c>
      <c r="K4664">
        <v>1.7000000000000001E-2</v>
      </c>
      <c r="L4664">
        <v>8.9999999999999998E-4</v>
      </c>
      <c r="M4664">
        <v>3234.5</v>
      </c>
      <c r="N4664">
        <v>5.8999999999999997E-2</v>
      </c>
      <c r="O4664">
        <v>11.51</v>
      </c>
      <c r="P4664">
        <v>0.42</v>
      </c>
      <c r="Q4664">
        <v>54808.800000000003</v>
      </c>
      <c r="R4664" t="s">
        <v>333</v>
      </c>
      <c r="T4664" t="s">
        <v>28</v>
      </c>
      <c r="Y4664" t="s">
        <v>103</v>
      </c>
    </row>
    <row r="4665" spans="1:25" x14ac:dyDescent="0.45">
      <c r="A4665" t="s">
        <v>335</v>
      </c>
      <c r="B4665" t="s">
        <v>387</v>
      </c>
      <c r="C4665">
        <v>2500</v>
      </c>
      <c r="D4665" t="s">
        <v>363</v>
      </c>
      <c r="F4665">
        <v>2014</v>
      </c>
      <c r="G4665">
        <v>51</v>
      </c>
      <c r="H4665">
        <v>51</v>
      </c>
      <c r="I4665">
        <v>1678</v>
      </c>
      <c r="K4665">
        <v>5.0000000000000001E-3</v>
      </c>
      <c r="L4665">
        <v>8.0000000000000004E-4</v>
      </c>
      <c r="M4665">
        <v>938.9</v>
      </c>
      <c r="N4665">
        <v>5.8900000000000001E-2</v>
      </c>
      <c r="O4665">
        <v>3.34</v>
      </c>
      <c r="P4665">
        <v>0.42049999999999998</v>
      </c>
      <c r="Q4665">
        <v>15904</v>
      </c>
      <c r="R4665" t="s">
        <v>333</v>
      </c>
      <c r="T4665" t="s">
        <v>28</v>
      </c>
      <c r="Y4665" t="s">
        <v>103</v>
      </c>
    </row>
    <row r="4666" spans="1:25" x14ac:dyDescent="0.45">
      <c r="A4666" t="s">
        <v>335</v>
      </c>
      <c r="B4666" t="s">
        <v>387</v>
      </c>
      <c r="C4666">
        <v>2500</v>
      </c>
      <c r="D4666" t="s">
        <v>363</v>
      </c>
      <c r="F4666">
        <v>2015</v>
      </c>
      <c r="G4666">
        <v>0</v>
      </c>
      <c r="H4666">
        <v>0</v>
      </c>
      <c r="R4666" t="s">
        <v>333</v>
      </c>
      <c r="T4666" t="s">
        <v>28</v>
      </c>
      <c r="Y4666" t="s">
        <v>159</v>
      </c>
    </row>
    <row r="4667" spans="1:25" x14ac:dyDescent="0.45">
      <c r="A4667" t="s">
        <v>335</v>
      </c>
      <c r="B4667" t="s">
        <v>387</v>
      </c>
      <c r="C4667">
        <v>2500</v>
      </c>
      <c r="D4667" t="s">
        <v>363</v>
      </c>
      <c r="F4667">
        <v>2016</v>
      </c>
      <c r="G4667">
        <v>0</v>
      </c>
      <c r="H4667">
        <v>0</v>
      </c>
      <c r="R4667" t="s">
        <v>333</v>
      </c>
      <c r="S4667" t="s">
        <v>38</v>
      </c>
      <c r="T4667" t="s">
        <v>28</v>
      </c>
      <c r="Y4667" t="s">
        <v>159</v>
      </c>
    </row>
    <row r="4668" spans="1:25" x14ac:dyDescent="0.45">
      <c r="A4668" t="s">
        <v>335</v>
      </c>
      <c r="B4668" t="s">
        <v>387</v>
      </c>
      <c r="C4668">
        <v>2500</v>
      </c>
      <c r="D4668" t="s">
        <v>363</v>
      </c>
      <c r="F4668">
        <v>2017</v>
      </c>
      <c r="G4668">
        <v>0</v>
      </c>
      <c r="H4668">
        <v>0</v>
      </c>
      <c r="R4668" t="s">
        <v>333</v>
      </c>
      <c r="S4668" t="s">
        <v>38</v>
      </c>
      <c r="T4668" t="s">
        <v>28</v>
      </c>
      <c r="Y4668" t="s">
        <v>160</v>
      </c>
    </row>
    <row r="4669" spans="1:25" x14ac:dyDescent="0.45">
      <c r="A4669" t="s">
        <v>335</v>
      </c>
      <c r="B4669" t="s">
        <v>387</v>
      </c>
      <c r="C4669">
        <v>2500</v>
      </c>
      <c r="D4669" t="s">
        <v>363</v>
      </c>
      <c r="F4669">
        <v>2018</v>
      </c>
      <c r="G4669">
        <v>0</v>
      </c>
      <c r="H4669">
        <v>0</v>
      </c>
      <c r="R4669" t="s">
        <v>333</v>
      </c>
      <c r="S4669" t="s">
        <v>38</v>
      </c>
      <c r="T4669" t="s">
        <v>28</v>
      </c>
      <c r="Y4669" t="s">
        <v>160</v>
      </c>
    </row>
    <row r="4670" spans="1:25" x14ac:dyDescent="0.45">
      <c r="A4670" t="s">
        <v>335</v>
      </c>
      <c r="B4670" t="s">
        <v>387</v>
      </c>
      <c r="C4670">
        <v>2500</v>
      </c>
      <c r="D4670" t="s">
        <v>363</v>
      </c>
      <c r="F4670">
        <v>2019</v>
      </c>
      <c r="G4670">
        <v>0</v>
      </c>
      <c r="H4670">
        <v>0</v>
      </c>
      <c r="R4670" t="s">
        <v>333</v>
      </c>
      <c r="S4670" t="s">
        <v>38</v>
      </c>
      <c r="T4670" t="s">
        <v>28</v>
      </c>
      <c r="Y4670" t="s">
        <v>160</v>
      </c>
    </row>
    <row r="4671" spans="1:25" x14ac:dyDescent="0.45">
      <c r="A4671" t="s">
        <v>335</v>
      </c>
      <c r="B4671" t="s">
        <v>387</v>
      </c>
      <c r="C4671">
        <v>2500</v>
      </c>
      <c r="D4671" t="s">
        <v>363</v>
      </c>
      <c r="F4671">
        <v>2020</v>
      </c>
      <c r="G4671">
        <v>0</v>
      </c>
      <c r="H4671">
        <v>0</v>
      </c>
      <c r="R4671" t="s">
        <v>333</v>
      </c>
      <c r="S4671" t="s">
        <v>38</v>
      </c>
      <c r="T4671" t="s">
        <v>28</v>
      </c>
      <c r="Y4671" t="s">
        <v>160</v>
      </c>
    </row>
    <row r="4672" spans="1:25" x14ac:dyDescent="0.45">
      <c r="A4672" t="s">
        <v>335</v>
      </c>
      <c r="B4672" t="s">
        <v>387</v>
      </c>
      <c r="C4672">
        <v>2500</v>
      </c>
      <c r="D4672" t="s">
        <v>364</v>
      </c>
      <c r="F4672">
        <v>2009</v>
      </c>
      <c r="G4672">
        <v>92</v>
      </c>
      <c r="H4672">
        <v>92</v>
      </c>
      <c r="I4672">
        <v>2835</v>
      </c>
      <c r="K4672">
        <v>5.0000000000000001E-3</v>
      </c>
      <c r="L4672">
        <v>5.0000000000000001E-4</v>
      </c>
      <c r="M4672">
        <v>1178.4000000000001</v>
      </c>
      <c r="N4672">
        <v>5.8999999999999997E-2</v>
      </c>
      <c r="O4672">
        <v>3.9590000000000001</v>
      </c>
      <c r="P4672">
        <v>0.39800000000000002</v>
      </c>
      <c r="Q4672">
        <v>19967.099999999999</v>
      </c>
      <c r="R4672" t="s">
        <v>333</v>
      </c>
      <c r="S4672" t="s">
        <v>38</v>
      </c>
      <c r="T4672" t="s">
        <v>28</v>
      </c>
      <c r="Y4672" t="s">
        <v>103</v>
      </c>
    </row>
    <row r="4673" spans="1:25" x14ac:dyDescent="0.45">
      <c r="A4673" t="s">
        <v>335</v>
      </c>
      <c r="B4673" t="s">
        <v>387</v>
      </c>
      <c r="C4673">
        <v>2500</v>
      </c>
      <c r="D4673" t="s">
        <v>364</v>
      </c>
      <c r="F4673">
        <v>2010</v>
      </c>
      <c r="G4673">
        <v>132</v>
      </c>
      <c r="H4673">
        <v>132</v>
      </c>
      <c r="I4673">
        <v>3833</v>
      </c>
      <c r="K4673">
        <v>1.2999999999999999E-2</v>
      </c>
      <c r="L4673">
        <v>8.9999999999999998E-4</v>
      </c>
      <c r="M4673">
        <v>2745.8</v>
      </c>
      <c r="N4673">
        <v>5.8999999999999997E-2</v>
      </c>
      <c r="O4673">
        <v>9.2189999999999994</v>
      </c>
      <c r="P4673">
        <v>0.39600000000000002</v>
      </c>
      <c r="Q4673">
        <v>46563.7</v>
      </c>
      <c r="R4673" t="s">
        <v>333</v>
      </c>
      <c r="S4673" t="s">
        <v>38</v>
      </c>
      <c r="T4673" t="s">
        <v>28</v>
      </c>
      <c r="Y4673" t="s">
        <v>103</v>
      </c>
    </row>
    <row r="4674" spans="1:25" x14ac:dyDescent="0.45">
      <c r="A4674" t="s">
        <v>335</v>
      </c>
      <c r="B4674" t="s">
        <v>387</v>
      </c>
      <c r="C4674">
        <v>2500</v>
      </c>
      <c r="D4674" t="s">
        <v>364</v>
      </c>
      <c r="F4674">
        <v>2011</v>
      </c>
      <c r="G4674">
        <v>27</v>
      </c>
      <c r="H4674">
        <v>27</v>
      </c>
      <c r="I4674">
        <v>759</v>
      </c>
      <c r="K4674">
        <v>3.0000000000000001E-3</v>
      </c>
      <c r="L4674">
        <v>8.9999999999999998E-4</v>
      </c>
      <c r="M4674">
        <v>576.20000000000005</v>
      </c>
      <c r="N4674">
        <v>5.8999999999999997E-2</v>
      </c>
      <c r="O4674">
        <v>1.9350000000000001</v>
      </c>
      <c r="P4674">
        <v>0.39600000000000002</v>
      </c>
      <c r="Q4674">
        <v>9771.6</v>
      </c>
      <c r="R4674" t="s">
        <v>333</v>
      </c>
      <c r="S4674" t="s">
        <v>38</v>
      </c>
      <c r="T4674" t="s">
        <v>28</v>
      </c>
      <c r="Y4674" t="s">
        <v>103</v>
      </c>
    </row>
    <row r="4675" spans="1:25" x14ac:dyDescent="0.45">
      <c r="A4675" t="s">
        <v>335</v>
      </c>
      <c r="B4675" t="s">
        <v>387</v>
      </c>
      <c r="C4675">
        <v>2500</v>
      </c>
      <c r="D4675" t="s">
        <v>364</v>
      </c>
      <c r="F4675">
        <v>2012</v>
      </c>
      <c r="G4675">
        <v>0</v>
      </c>
      <c r="H4675">
        <v>0</v>
      </c>
      <c r="R4675" t="s">
        <v>333</v>
      </c>
      <c r="T4675" t="s">
        <v>28</v>
      </c>
      <c r="Y4675" t="s">
        <v>103</v>
      </c>
    </row>
    <row r="4676" spans="1:25" x14ac:dyDescent="0.45">
      <c r="A4676" t="s">
        <v>335</v>
      </c>
      <c r="B4676" t="s">
        <v>387</v>
      </c>
      <c r="C4676">
        <v>2500</v>
      </c>
      <c r="D4676" t="s">
        <v>364</v>
      </c>
      <c r="F4676">
        <v>2013</v>
      </c>
      <c r="G4676">
        <v>0</v>
      </c>
      <c r="H4676">
        <v>0</v>
      </c>
      <c r="R4676" t="s">
        <v>333</v>
      </c>
      <c r="T4676" t="s">
        <v>28</v>
      </c>
      <c r="Y4676" t="s">
        <v>103</v>
      </c>
    </row>
    <row r="4677" spans="1:25" x14ac:dyDescent="0.45">
      <c r="A4677" t="s">
        <v>335</v>
      </c>
      <c r="B4677" t="s">
        <v>387</v>
      </c>
      <c r="C4677">
        <v>2500</v>
      </c>
      <c r="D4677" t="s">
        <v>364</v>
      </c>
      <c r="F4677">
        <v>2014</v>
      </c>
      <c r="G4677">
        <v>75</v>
      </c>
      <c r="H4677">
        <v>75</v>
      </c>
      <c r="I4677">
        <v>2073</v>
      </c>
      <c r="K4677">
        <v>2.4E-2</v>
      </c>
      <c r="L4677">
        <v>6.9999999999999999E-4</v>
      </c>
      <c r="M4677">
        <v>4688.7</v>
      </c>
      <c r="N4677">
        <v>5.8999999999999997E-2</v>
      </c>
      <c r="O4677">
        <v>16.690999999999999</v>
      </c>
      <c r="P4677">
        <v>0.42</v>
      </c>
      <c r="Q4677">
        <v>79479.3</v>
      </c>
      <c r="R4677" t="s">
        <v>333</v>
      </c>
      <c r="T4677" t="s">
        <v>28</v>
      </c>
      <c r="Y4677" t="s">
        <v>103</v>
      </c>
    </row>
    <row r="4678" spans="1:25" x14ac:dyDescent="0.45">
      <c r="A4678" t="s">
        <v>335</v>
      </c>
      <c r="B4678" t="s">
        <v>387</v>
      </c>
      <c r="C4678">
        <v>2500</v>
      </c>
      <c r="D4678" t="s">
        <v>364</v>
      </c>
      <c r="F4678">
        <v>2015</v>
      </c>
      <c r="G4678">
        <v>88</v>
      </c>
      <c r="H4678">
        <v>88</v>
      </c>
      <c r="I4678">
        <v>2615</v>
      </c>
      <c r="K4678">
        <v>1.2999999999999999E-2</v>
      </c>
      <c r="L4678">
        <v>8.9999999999999998E-4</v>
      </c>
      <c r="M4678">
        <v>2682.3</v>
      </c>
      <c r="N4678">
        <v>5.8999999999999997E-2</v>
      </c>
      <c r="O4678">
        <v>9.5489999999999995</v>
      </c>
      <c r="P4678">
        <v>0.42</v>
      </c>
      <c r="Q4678">
        <v>45470.1</v>
      </c>
      <c r="R4678" t="s">
        <v>333</v>
      </c>
      <c r="T4678" t="s">
        <v>28</v>
      </c>
      <c r="Y4678" t="s">
        <v>159</v>
      </c>
    </row>
    <row r="4679" spans="1:25" x14ac:dyDescent="0.45">
      <c r="A4679" t="s">
        <v>335</v>
      </c>
      <c r="B4679" t="s">
        <v>387</v>
      </c>
      <c r="C4679">
        <v>2500</v>
      </c>
      <c r="D4679" t="s">
        <v>364</v>
      </c>
      <c r="F4679">
        <v>2016</v>
      </c>
      <c r="G4679">
        <v>127</v>
      </c>
      <c r="H4679">
        <v>127</v>
      </c>
      <c r="I4679">
        <v>3716</v>
      </c>
      <c r="K4679">
        <v>0.39200000000000002</v>
      </c>
      <c r="L4679">
        <v>4.41E-2</v>
      </c>
      <c r="M4679">
        <v>2382.5</v>
      </c>
      <c r="N4679">
        <v>6.0900000000000003E-2</v>
      </c>
      <c r="O4679">
        <v>8.9529999999999994</v>
      </c>
      <c r="P4679">
        <v>0.48759999999999998</v>
      </c>
      <c r="Q4679">
        <v>39818.400000000001</v>
      </c>
      <c r="R4679" t="s">
        <v>333</v>
      </c>
      <c r="S4679" t="s">
        <v>38</v>
      </c>
      <c r="T4679" t="s">
        <v>28</v>
      </c>
      <c r="Y4679" t="s">
        <v>159</v>
      </c>
    </row>
    <row r="4680" spans="1:25" x14ac:dyDescent="0.45">
      <c r="A4680" t="s">
        <v>335</v>
      </c>
      <c r="B4680" t="s">
        <v>387</v>
      </c>
      <c r="C4680">
        <v>2500</v>
      </c>
      <c r="D4680" t="s">
        <v>364</v>
      </c>
      <c r="F4680">
        <v>2017</v>
      </c>
      <c r="G4680">
        <v>150</v>
      </c>
      <c r="H4680">
        <v>150</v>
      </c>
      <c r="I4680">
        <v>3954</v>
      </c>
      <c r="K4680">
        <v>1.4E-2</v>
      </c>
      <c r="L4680">
        <v>8.9999999999999998E-4</v>
      </c>
      <c r="M4680">
        <v>2603</v>
      </c>
      <c r="N4680">
        <v>5.8999999999999997E-2</v>
      </c>
      <c r="O4680">
        <v>11.538</v>
      </c>
      <c r="P4680">
        <v>0.52300000000000002</v>
      </c>
      <c r="Q4680">
        <v>44123.8</v>
      </c>
      <c r="R4680" t="s">
        <v>333</v>
      </c>
      <c r="S4680" t="s">
        <v>38</v>
      </c>
      <c r="T4680" t="s">
        <v>28</v>
      </c>
      <c r="Y4680" t="s">
        <v>160</v>
      </c>
    </row>
    <row r="4681" spans="1:25" x14ac:dyDescent="0.45">
      <c r="A4681" t="s">
        <v>335</v>
      </c>
      <c r="B4681" t="s">
        <v>387</v>
      </c>
      <c r="C4681">
        <v>2500</v>
      </c>
      <c r="D4681" t="s">
        <v>364</v>
      </c>
      <c r="F4681">
        <v>2018</v>
      </c>
      <c r="G4681">
        <v>0</v>
      </c>
      <c r="H4681">
        <v>0</v>
      </c>
      <c r="R4681" t="s">
        <v>333</v>
      </c>
      <c r="S4681" t="s">
        <v>38</v>
      </c>
      <c r="T4681" t="s">
        <v>28</v>
      </c>
      <c r="Y4681" t="s">
        <v>160</v>
      </c>
    </row>
    <row r="4682" spans="1:25" x14ac:dyDescent="0.45">
      <c r="A4682" t="s">
        <v>335</v>
      </c>
      <c r="B4682" t="s">
        <v>387</v>
      </c>
      <c r="C4682">
        <v>2500</v>
      </c>
      <c r="D4682" t="s">
        <v>364</v>
      </c>
      <c r="F4682">
        <v>2019</v>
      </c>
      <c r="G4682">
        <v>0</v>
      </c>
      <c r="H4682">
        <v>0</v>
      </c>
      <c r="R4682" t="s">
        <v>333</v>
      </c>
      <c r="S4682" t="s">
        <v>38</v>
      </c>
      <c r="T4682" t="s">
        <v>28</v>
      </c>
      <c r="Y4682" t="s">
        <v>160</v>
      </c>
    </row>
    <row r="4683" spans="1:25" x14ac:dyDescent="0.45">
      <c r="A4683" t="s">
        <v>335</v>
      </c>
      <c r="B4683" t="s">
        <v>387</v>
      </c>
      <c r="C4683">
        <v>2500</v>
      </c>
      <c r="D4683" t="s">
        <v>364</v>
      </c>
      <c r="F4683">
        <v>2020</v>
      </c>
      <c r="G4683">
        <v>0</v>
      </c>
      <c r="H4683">
        <v>0</v>
      </c>
      <c r="R4683" t="s">
        <v>333</v>
      </c>
      <c r="S4683" t="s">
        <v>38</v>
      </c>
      <c r="T4683" t="s">
        <v>28</v>
      </c>
      <c r="Y4683" t="s">
        <v>160</v>
      </c>
    </row>
    <row r="4684" spans="1:25" x14ac:dyDescent="0.45">
      <c r="A4684" t="s">
        <v>335</v>
      </c>
      <c r="B4684" t="s">
        <v>387</v>
      </c>
      <c r="C4684">
        <v>2500</v>
      </c>
      <c r="D4684" t="s">
        <v>364</v>
      </c>
      <c r="F4684">
        <v>2021</v>
      </c>
      <c r="G4684">
        <v>0</v>
      </c>
      <c r="H4684">
        <v>0</v>
      </c>
      <c r="R4684" t="s">
        <v>333</v>
      </c>
      <c r="S4684" t="s">
        <v>38</v>
      </c>
      <c r="T4684" t="s">
        <v>28</v>
      </c>
      <c r="Y4684" t="s">
        <v>161</v>
      </c>
    </row>
    <row r="4685" spans="1:25" x14ac:dyDescent="0.45">
      <c r="A4685" t="s">
        <v>335</v>
      </c>
      <c r="B4685" t="s">
        <v>387</v>
      </c>
      <c r="C4685">
        <v>2500</v>
      </c>
      <c r="D4685" t="s">
        <v>398</v>
      </c>
      <c r="F4685">
        <v>2009</v>
      </c>
      <c r="G4685">
        <v>7119</v>
      </c>
      <c r="H4685">
        <v>7076</v>
      </c>
      <c r="I4685">
        <v>1495827.75</v>
      </c>
      <c r="K4685">
        <v>3.7919999999999998</v>
      </c>
      <c r="L4685">
        <v>1.1000000000000001E-3</v>
      </c>
      <c r="M4685">
        <v>657786.52500000002</v>
      </c>
      <c r="N4685">
        <v>5.9299999999999999E-2</v>
      </c>
      <c r="O4685">
        <v>40.286999999999999</v>
      </c>
      <c r="P4685">
        <v>9.7000000000000003E-3</v>
      </c>
      <c r="Q4685">
        <v>11035707.35</v>
      </c>
      <c r="R4685" t="s">
        <v>333</v>
      </c>
      <c r="S4685" t="s">
        <v>38</v>
      </c>
      <c r="T4685" t="s">
        <v>89</v>
      </c>
      <c r="V4685" t="s">
        <v>399</v>
      </c>
      <c r="Y4685" t="s">
        <v>107</v>
      </c>
    </row>
    <row r="4686" spans="1:25" x14ac:dyDescent="0.45">
      <c r="A4686" t="s">
        <v>335</v>
      </c>
      <c r="B4686" t="s">
        <v>387</v>
      </c>
      <c r="C4686">
        <v>2500</v>
      </c>
      <c r="D4686" t="s">
        <v>398</v>
      </c>
      <c r="F4686">
        <v>2010</v>
      </c>
      <c r="G4686">
        <v>5873</v>
      </c>
      <c r="H4686">
        <v>5858</v>
      </c>
      <c r="I4686">
        <v>1228664.5</v>
      </c>
      <c r="K4686">
        <v>2.8260000000000001</v>
      </c>
      <c r="L4686">
        <v>1E-3</v>
      </c>
      <c r="M4686">
        <v>537468.25</v>
      </c>
      <c r="N4686">
        <v>5.91E-2</v>
      </c>
      <c r="O4686">
        <v>33.72</v>
      </c>
      <c r="P4686">
        <v>9.7999999999999997E-3</v>
      </c>
      <c r="Q4686">
        <v>9037729.8249999993</v>
      </c>
      <c r="R4686" t="s">
        <v>333</v>
      </c>
      <c r="S4686" t="s">
        <v>38</v>
      </c>
      <c r="T4686" t="s">
        <v>89</v>
      </c>
      <c r="V4686" t="s">
        <v>399</v>
      </c>
      <c r="Y4686" t="s">
        <v>107</v>
      </c>
    </row>
    <row r="4687" spans="1:25" x14ac:dyDescent="0.45">
      <c r="A4687" t="s">
        <v>335</v>
      </c>
      <c r="B4687" t="s">
        <v>387</v>
      </c>
      <c r="C4687">
        <v>2500</v>
      </c>
      <c r="D4687" t="s">
        <v>398</v>
      </c>
      <c r="F4687">
        <v>2011</v>
      </c>
      <c r="G4687">
        <v>7728</v>
      </c>
      <c r="H4687">
        <v>7715.75</v>
      </c>
      <c r="I4687">
        <v>1585616</v>
      </c>
      <c r="K4687">
        <v>3.9159999999999999</v>
      </c>
      <c r="L4687">
        <v>1E-3</v>
      </c>
      <c r="M4687">
        <v>711978.02500000002</v>
      </c>
      <c r="N4687">
        <v>5.91E-2</v>
      </c>
      <c r="O4687">
        <v>43.929000000000002</v>
      </c>
      <c r="P4687">
        <v>8.6E-3</v>
      </c>
      <c r="Q4687">
        <v>11958805.050000001</v>
      </c>
      <c r="R4687" t="s">
        <v>333</v>
      </c>
      <c r="S4687" t="s">
        <v>38</v>
      </c>
      <c r="T4687" t="s">
        <v>89</v>
      </c>
      <c r="V4687" t="s">
        <v>399</v>
      </c>
      <c r="Y4687" t="s">
        <v>107</v>
      </c>
    </row>
    <row r="4688" spans="1:25" x14ac:dyDescent="0.45">
      <c r="A4688" t="s">
        <v>335</v>
      </c>
      <c r="B4688" t="s">
        <v>387</v>
      </c>
      <c r="C4688">
        <v>2500</v>
      </c>
      <c r="D4688" t="s">
        <v>398</v>
      </c>
      <c r="F4688">
        <v>2012</v>
      </c>
      <c r="G4688">
        <v>7033</v>
      </c>
      <c r="H4688">
        <v>7014.96</v>
      </c>
      <c r="I4688">
        <v>1486785.09</v>
      </c>
      <c r="K4688">
        <v>3.347</v>
      </c>
      <c r="L4688">
        <v>1E-3</v>
      </c>
      <c r="M4688">
        <v>662652.86600000004</v>
      </c>
      <c r="N4688">
        <v>5.8999999999999997E-2</v>
      </c>
      <c r="O4688">
        <v>38.072000000000003</v>
      </c>
      <c r="P4688">
        <v>8.8999999999999999E-3</v>
      </c>
      <c r="Q4688">
        <v>11150434.642999999</v>
      </c>
      <c r="R4688" t="s">
        <v>333</v>
      </c>
      <c r="S4688" t="s">
        <v>38</v>
      </c>
      <c r="T4688" t="s">
        <v>89</v>
      </c>
      <c r="V4688" t="s">
        <v>399</v>
      </c>
      <c r="Y4688" t="s">
        <v>107</v>
      </c>
    </row>
    <row r="4689" spans="1:25" x14ac:dyDescent="0.45">
      <c r="A4689" t="s">
        <v>335</v>
      </c>
      <c r="B4689" t="s">
        <v>387</v>
      </c>
      <c r="C4689">
        <v>2500</v>
      </c>
      <c r="D4689" t="s">
        <v>398</v>
      </c>
      <c r="F4689">
        <v>2013</v>
      </c>
      <c r="G4689">
        <v>6892</v>
      </c>
      <c r="H4689">
        <v>6861.61</v>
      </c>
      <c r="I4689">
        <v>1522839.4</v>
      </c>
      <c r="K4689">
        <v>3.2869999999999999</v>
      </c>
      <c r="L4689">
        <v>1E-3</v>
      </c>
      <c r="M4689">
        <v>649101.44700000004</v>
      </c>
      <c r="N4689">
        <v>5.8999999999999997E-2</v>
      </c>
      <c r="O4689">
        <v>36.816000000000003</v>
      </c>
      <c r="P4689">
        <v>9.4000000000000004E-3</v>
      </c>
      <c r="Q4689">
        <v>10922131.784</v>
      </c>
      <c r="R4689" t="s">
        <v>333</v>
      </c>
      <c r="S4689" t="s">
        <v>38</v>
      </c>
      <c r="T4689" t="s">
        <v>89</v>
      </c>
      <c r="V4689" t="s">
        <v>399</v>
      </c>
      <c r="Y4689" t="s">
        <v>107</v>
      </c>
    </row>
    <row r="4690" spans="1:25" x14ac:dyDescent="0.45">
      <c r="A4690" t="s">
        <v>335</v>
      </c>
      <c r="B4690" t="s">
        <v>387</v>
      </c>
      <c r="C4690">
        <v>2500</v>
      </c>
      <c r="D4690" t="s">
        <v>398</v>
      </c>
      <c r="F4690">
        <v>2014</v>
      </c>
      <c r="G4690">
        <v>6927</v>
      </c>
      <c r="H4690">
        <v>6895.83</v>
      </c>
      <c r="I4690">
        <v>1578313.25</v>
      </c>
      <c r="K4690">
        <v>3.5</v>
      </c>
      <c r="L4690">
        <v>1E-3</v>
      </c>
      <c r="M4690">
        <v>679161.14899999998</v>
      </c>
      <c r="N4690">
        <v>5.9400000000000001E-2</v>
      </c>
      <c r="O4690">
        <v>78.563999999999993</v>
      </c>
      <c r="P4690">
        <v>1.6199999999999999E-2</v>
      </c>
      <c r="Q4690">
        <v>11347616.259</v>
      </c>
      <c r="R4690" t="s">
        <v>333</v>
      </c>
      <c r="S4690" t="s">
        <v>38</v>
      </c>
      <c r="T4690" t="s">
        <v>89</v>
      </c>
      <c r="V4690" t="s">
        <v>399</v>
      </c>
      <c r="Y4690" t="s">
        <v>107</v>
      </c>
    </row>
    <row r="4691" spans="1:25" x14ac:dyDescent="0.45">
      <c r="A4691" t="s">
        <v>335</v>
      </c>
      <c r="B4691" t="s">
        <v>387</v>
      </c>
      <c r="C4691">
        <v>2500</v>
      </c>
      <c r="D4691" t="s">
        <v>398</v>
      </c>
      <c r="F4691">
        <v>2015</v>
      </c>
      <c r="G4691">
        <v>6972</v>
      </c>
      <c r="H4691">
        <v>6938.86</v>
      </c>
      <c r="I4691">
        <v>1583398.64</v>
      </c>
      <c r="K4691">
        <v>3.4860000000000002</v>
      </c>
      <c r="L4691">
        <v>1E-3</v>
      </c>
      <c r="M4691">
        <v>698037.41200000001</v>
      </c>
      <c r="N4691">
        <v>5.9299999999999999E-2</v>
      </c>
      <c r="O4691">
        <v>43.249000000000002</v>
      </c>
      <c r="P4691">
        <v>9.5999999999999992E-3</v>
      </c>
      <c r="Q4691">
        <v>11673881.447000001</v>
      </c>
      <c r="R4691" t="s">
        <v>333</v>
      </c>
      <c r="S4691" t="s">
        <v>38</v>
      </c>
      <c r="T4691" t="s">
        <v>89</v>
      </c>
      <c r="V4691" t="s">
        <v>399</v>
      </c>
      <c r="Y4691" t="s">
        <v>146</v>
      </c>
    </row>
    <row r="4692" spans="1:25" x14ac:dyDescent="0.45">
      <c r="A4692" t="s">
        <v>335</v>
      </c>
      <c r="B4692" t="s">
        <v>387</v>
      </c>
      <c r="C4692">
        <v>2500</v>
      </c>
      <c r="D4692" t="s">
        <v>398</v>
      </c>
      <c r="F4692">
        <v>2016</v>
      </c>
      <c r="G4692">
        <v>7607</v>
      </c>
      <c r="H4692">
        <v>7585.7</v>
      </c>
      <c r="I4692">
        <v>1770124.29</v>
      </c>
      <c r="K4692">
        <v>3.7719999999999998</v>
      </c>
      <c r="L4692">
        <v>1E-3</v>
      </c>
      <c r="M4692">
        <v>747058.71200000006</v>
      </c>
      <c r="N4692">
        <v>5.8999999999999997E-2</v>
      </c>
      <c r="O4692">
        <v>42.825000000000003</v>
      </c>
      <c r="P4692">
        <v>8.3999999999999995E-3</v>
      </c>
      <c r="Q4692">
        <v>12570199.663000001</v>
      </c>
      <c r="R4692" t="s">
        <v>333</v>
      </c>
      <c r="S4692" t="s">
        <v>38</v>
      </c>
      <c r="T4692" t="s">
        <v>89</v>
      </c>
      <c r="V4692" t="s">
        <v>399</v>
      </c>
      <c r="Y4692" t="s">
        <v>146</v>
      </c>
    </row>
    <row r="4693" spans="1:25" x14ac:dyDescent="0.45">
      <c r="A4693" t="s">
        <v>335</v>
      </c>
      <c r="B4693" t="s">
        <v>387</v>
      </c>
      <c r="C4693">
        <v>2500</v>
      </c>
      <c r="D4693" t="s">
        <v>398</v>
      </c>
      <c r="F4693">
        <v>2017</v>
      </c>
      <c r="G4693">
        <v>6312</v>
      </c>
      <c r="H4693">
        <v>6285.3</v>
      </c>
      <c r="I4693">
        <v>1448734.72</v>
      </c>
      <c r="K4693">
        <v>3.1019999999999999</v>
      </c>
      <c r="L4693">
        <v>1E-3</v>
      </c>
      <c r="M4693">
        <v>614513.85800000001</v>
      </c>
      <c r="N4693">
        <v>5.8999999999999997E-2</v>
      </c>
      <c r="O4693">
        <v>36.652999999999999</v>
      </c>
      <c r="P4693">
        <v>9.7999999999999997E-3</v>
      </c>
      <c r="Q4693">
        <v>10335772.146</v>
      </c>
      <c r="R4693" t="s">
        <v>333</v>
      </c>
      <c r="S4693" t="s">
        <v>38</v>
      </c>
      <c r="T4693" t="s">
        <v>89</v>
      </c>
      <c r="V4693" t="s">
        <v>399</v>
      </c>
      <c r="Y4693" t="s">
        <v>147</v>
      </c>
    </row>
    <row r="4694" spans="1:25" x14ac:dyDescent="0.45">
      <c r="A4694" t="s">
        <v>335</v>
      </c>
      <c r="B4694" t="s">
        <v>387</v>
      </c>
      <c r="C4694">
        <v>2500</v>
      </c>
      <c r="D4694" t="s">
        <v>398</v>
      </c>
      <c r="F4694">
        <v>2018</v>
      </c>
      <c r="G4694">
        <v>6320</v>
      </c>
      <c r="H4694">
        <v>6288.61</v>
      </c>
      <c r="I4694">
        <v>1401230.05</v>
      </c>
      <c r="K4694">
        <v>3.0760000000000001</v>
      </c>
      <c r="L4694">
        <v>1E-3</v>
      </c>
      <c r="M4694">
        <v>610601.51399999997</v>
      </c>
      <c r="N4694">
        <v>5.9299999999999999E-2</v>
      </c>
      <c r="O4694">
        <v>33.302</v>
      </c>
      <c r="P4694">
        <v>9.1000000000000004E-3</v>
      </c>
      <c r="Q4694">
        <v>10231848.807</v>
      </c>
      <c r="R4694" t="s">
        <v>333</v>
      </c>
      <c r="S4694" t="s">
        <v>38</v>
      </c>
      <c r="T4694" t="s">
        <v>89</v>
      </c>
      <c r="V4694" t="s">
        <v>399</v>
      </c>
      <c r="Y4694" t="s">
        <v>147</v>
      </c>
    </row>
    <row r="4695" spans="1:25" x14ac:dyDescent="0.45">
      <c r="A4695" t="s">
        <v>335</v>
      </c>
      <c r="B4695" t="s">
        <v>387</v>
      </c>
      <c r="C4695">
        <v>2500</v>
      </c>
      <c r="D4695" t="s">
        <v>398</v>
      </c>
      <c r="F4695">
        <v>2019</v>
      </c>
      <c r="G4695">
        <v>6919</v>
      </c>
      <c r="H4695">
        <v>6890.63</v>
      </c>
      <c r="I4695">
        <v>1594237.21</v>
      </c>
      <c r="K4695">
        <v>3.54</v>
      </c>
      <c r="L4695">
        <v>1E-3</v>
      </c>
      <c r="M4695">
        <v>701844.30099999998</v>
      </c>
      <c r="N4695">
        <v>5.9200000000000003E-2</v>
      </c>
      <c r="O4695">
        <v>42.05</v>
      </c>
      <c r="P4695">
        <v>8.3999999999999995E-3</v>
      </c>
      <c r="Q4695">
        <v>11776945.658</v>
      </c>
      <c r="R4695" t="s">
        <v>333</v>
      </c>
      <c r="S4695" t="s">
        <v>38</v>
      </c>
      <c r="T4695" t="s">
        <v>89</v>
      </c>
      <c r="V4695" t="s">
        <v>399</v>
      </c>
      <c r="Y4695" t="s">
        <v>147</v>
      </c>
    </row>
    <row r="4696" spans="1:25" x14ac:dyDescent="0.45">
      <c r="A4696" t="s">
        <v>335</v>
      </c>
      <c r="B4696" t="s">
        <v>387</v>
      </c>
      <c r="C4696">
        <v>2500</v>
      </c>
      <c r="D4696" t="s">
        <v>398</v>
      </c>
      <c r="F4696">
        <v>2020</v>
      </c>
      <c r="G4696">
        <v>6374</v>
      </c>
      <c r="H4696">
        <v>6356.45</v>
      </c>
      <c r="I4696">
        <v>1487220.17</v>
      </c>
      <c r="K4696">
        <v>3.2280000000000002</v>
      </c>
      <c r="L4696">
        <v>1E-3</v>
      </c>
      <c r="M4696">
        <v>639406.37100000004</v>
      </c>
      <c r="N4696">
        <v>5.8999999999999997E-2</v>
      </c>
      <c r="O4696">
        <v>34.86</v>
      </c>
      <c r="P4696">
        <v>7.7999999999999996E-3</v>
      </c>
      <c r="Q4696">
        <v>10759272.068</v>
      </c>
      <c r="R4696" t="s">
        <v>333</v>
      </c>
      <c r="S4696" t="s">
        <v>38</v>
      </c>
      <c r="T4696" t="s">
        <v>89</v>
      </c>
      <c r="V4696" t="s">
        <v>399</v>
      </c>
      <c r="Y4696" t="s">
        <v>147</v>
      </c>
    </row>
    <row r="4697" spans="1:25" x14ac:dyDescent="0.45">
      <c r="A4697" t="s">
        <v>335</v>
      </c>
      <c r="B4697" t="s">
        <v>387</v>
      </c>
      <c r="C4697">
        <v>2500</v>
      </c>
      <c r="D4697" t="s">
        <v>398</v>
      </c>
      <c r="F4697">
        <v>2021</v>
      </c>
      <c r="G4697">
        <v>6711</v>
      </c>
      <c r="H4697">
        <v>6700.38</v>
      </c>
      <c r="I4697">
        <v>1635431.28</v>
      </c>
      <c r="K4697">
        <v>3.5030000000000001</v>
      </c>
      <c r="L4697">
        <v>1E-3</v>
      </c>
      <c r="M4697">
        <v>693728.97600000002</v>
      </c>
      <c r="N4697">
        <v>5.8999999999999997E-2</v>
      </c>
      <c r="O4697">
        <v>37.091000000000001</v>
      </c>
      <c r="P4697">
        <v>7.1000000000000004E-3</v>
      </c>
      <c r="Q4697">
        <v>11671965.588</v>
      </c>
      <c r="R4697" t="s">
        <v>333</v>
      </c>
      <c r="S4697" t="s">
        <v>38</v>
      </c>
      <c r="T4697" t="s">
        <v>89</v>
      </c>
      <c r="V4697" t="s">
        <v>399</v>
      </c>
      <c r="Y4697" t="s">
        <v>152</v>
      </c>
    </row>
    <row r="4698" spans="1:25" x14ac:dyDescent="0.45">
      <c r="A4698" t="s">
        <v>335</v>
      </c>
      <c r="B4698" t="s">
        <v>387</v>
      </c>
      <c r="C4698">
        <v>2500</v>
      </c>
      <c r="D4698" t="s">
        <v>398</v>
      </c>
      <c r="F4698">
        <v>2022</v>
      </c>
      <c r="G4698">
        <v>6655</v>
      </c>
      <c r="H4698">
        <v>6631.47</v>
      </c>
      <c r="I4698">
        <v>1581307.97</v>
      </c>
      <c r="K4698">
        <v>3.47</v>
      </c>
      <c r="L4698">
        <v>1E-3</v>
      </c>
      <c r="M4698">
        <v>683963.91</v>
      </c>
      <c r="N4698">
        <v>5.9700000000000003E-2</v>
      </c>
      <c r="O4698">
        <v>42.426000000000002</v>
      </c>
      <c r="P4698">
        <v>8.8000000000000005E-3</v>
      </c>
      <c r="Q4698">
        <v>11382089.997</v>
      </c>
      <c r="R4698" t="s">
        <v>333</v>
      </c>
      <c r="S4698" t="s">
        <v>38</v>
      </c>
      <c r="T4698" t="s">
        <v>89</v>
      </c>
      <c r="V4698" t="s">
        <v>399</v>
      </c>
      <c r="Y4698" t="s">
        <v>152</v>
      </c>
    </row>
    <row r="4699" spans="1:25" x14ac:dyDescent="0.45">
      <c r="A4699" t="s">
        <v>335</v>
      </c>
      <c r="B4699" t="s">
        <v>387</v>
      </c>
      <c r="C4699">
        <v>2500</v>
      </c>
      <c r="D4699" t="s">
        <v>398</v>
      </c>
      <c r="F4699">
        <v>2023</v>
      </c>
      <c r="G4699">
        <v>7870</v>
      </c>
      <c r="H4699">
        <v>7835.6</v>
      </c>
      <c r="I4699">
        <v>1964171.26</v>
      </c>
      <c r="K4699">
        <v>4.2190000000000003</v>
      </c>
      <c r="L4699">
        <v>1E-3</v>
      </c>
      <c r="M4699">
        <v>835256.31299999997</v>
      </c>
      <c r="N4699">
        <v>5.91E-2</v>
      </c>
      <c r="O4699">
        <v>47.877000000000002</v>
      </c>
      <c r="P4699">
        <v>7.9000000000000008E-3</v>
      </c>
      <c r="Q4699">
        <v>14035648.425000001</v>
      </c>
      <c r="R4699" t="s">
        <v>333</v>
      </c>
      <c r="S4699" t="s">
        <v>38</v>
      </c>
      <c r="T4699" t="s">
        <v>89</v>
      </c>
      <c r="V4699" t="s">
        <v>399</v>
      </c>
      <c r="Y4699" t="s">
        <v>152</v>
      </c>
    </row>
    <row r="4700" spans="1:25" x14ac:dyDescent="0.45">
      <c r="A4700" t="s">
        <v>335</v>
      </c>
      <c r="B4700" t="s">
        <v>387</v>
      </c>
      <c r="C4700">
        <v>2500</v>
      </c>
      <c r="D4700" t="s">
        <v>398</v>
      </c>
      <c r="F4700">
        <v>2024</v>
      </c>
      <c r="G4700">
        <v>3991</v>
      </c>
      <c r="H4700">
        <v>3979.35</v>
      </c>
      <c r="I4700">
        <v>997376.43</v>
      </c>
      <c r="K4700">
        <v>2.0409999999999999</v>
      </c>
      <c r="L4700">
        <v>1E-3</v>
      </c>
      <c r="M4700">
        <v>403828.06300000002</v>
      </c>
      <c r="N4700">
        <v>5.9200000000000003E-2</v>
      </c>
      <c r="O4700">
        <v>23.384</v>
      </c>
      <c r="P4700">
        <v>7.9000000000000008E-3</v>
      </c>
      <c r="Q4700">
        <v>6777929.5259999996</v>
      </c>
      <c r="R4700" t="s">
        <v>333</v>
      </c>
      <c r="S4700" t="s">
        <v>38</v>
      </c>
      <c r="T4700" t="s">
        <v>89</v>
      </c>
      <c r="V4700" t="s">
        <v>399</v>
      </c>
      <c r="Y4700" t="s">
        <v>152</v>
      </c>
    </row>
    <row r="4701" spans="1:25" x14ac:dyDescent="0.45">
      <c r="A4701" t="s">
        <v>335</v>
      </c>
      <c r="B4701" t="s">
        <v>400</v>
      </c>
      <c r="C4701">
        <v>2503</v>
      </c>
      <c r="D4701" t="s">
        <v>401</v>
      </c>
      <c r="E4701" t="s">
        <v>49</v>
      </c>
      <c r="F4701">
        <v>2009</v>
      </c>
      <c r="G4701">
        <v>5214</v>
      </c>
      <c r="H4701">
        <v>5185.25</v>
      </c>
      <c r="J4701">
        <v>1370970.75</v>
      </c>
      <c r="O4701">
        <v>231.06200000000001</v>
      </c>
      <c r="P4701">
        <v>0.23619999999999999</v>
      </c>
      <c r="Q4701">
        <v>1887953.9</v>
      </c>
      <c r="R4701" t="s">
        <v>923</v>
      </c>
      <c r="S4701" t="s">
        <v>34</v>
      </c>
      <c r="T4701" t="s">
        <v>46</v>
      </c>
      <c r="V4701" t="s">
        <v>137</v>
      </c>
      <c r="Y4701" t="s">
        <v>29</v>
      </c>
    </row>
    <row r="4702" spans="1:25" x14ac:dyDescent="0.45">
      <c r="A4702" t="s">
        <v>335</v>
      </c>
      <c r="B4702" t="s">
        <v>400</v>
      </c>
      <c r="C4702">
        <v>2503</v>
      </c>
      <c r="D4702" t="s">
        <v>401</v>
      </c>
      <c r="E4702" t="s">
        <v>49</v>
      </c>
      <c r="F4702">
        <v>2010</v>
      </c>
      <c r="G4702">
        <v>3842</v>
      </c>
      <c r="H4702">
        <v>3810.5</v>
      </c>
      <c r="J4702">
        <v>934016.5</v>
      </c>
      <c r="O4702">
        <v>146.423</v>
      </c>
      <c r="P4702">
        <v>0.219</v>
      </c>
      <c r="Q4702">
        <v>1263025.375</v>
      </c>
      <c r="R4702" t="s">
        <v>923</v>
      </c>
      <c r="S4702" t="s">
        <v>34</v>
      </c>
      <c r="T4702" t="s">
        <v>46</v>
      </c>
      <c r="V4702" t="s">
        <v>137</v>
      </c>
      <c r="Y4702" t="s">
        <v>29</v>
      </c>
    </row>
    <row r="4703" spans="1:25" x14ac:dyDescent="0.45">
      <c r="A4703" t="s">
        <v>335</v>
      </c>
      <c r="B4703" t="s">
        <v>400</v>
      </c>
      <c r="C4703">
        <v>2503</v>
      </c>
      <c r="D4703" t="s">
        <v>401</v>
      </c>
      <c r="E4703" t="s">
        <v>49</v>
      </c>
      <c r="F4703">
        <v>2011</v>
      </c>
      <c r="G4703">
        <v>4275</v>
      </c>
      <c r="H4703">
        <v>4254</v>
      </c>
      <c r="J4703">
        <v>1006790.75</v>
      </c>
      <c r="O4703">
        <v>136.51300000000001</v>
      </c>
      <c r="P4703">
        <v>0.20660000000000001</v>
      </c>
      <c r="Q4703">
        <v>1265811.3999999999</v>
      </c>
      <c r="R4703" t="s">
        <v>923</v>
      </c>
      <c r="S4703" t="s">
        <v>34</v>
      </c>
      <c r="T4703" t="s">
        <v>46</v>
      </c>
      <c r="V4703" t="s">
        <v>137</v>
      </c>
      <c r="Y4703" t="s">
        <v>29</v>
      </c>
    </row>
    <row r="4704" spans="1:25" x14ac:dyDescent="0.45">
      <c r="A4704" t="s">
        <v>335</v>
      </c>
      <c r="B4704" t="s">
        <v>400</v>
      </c>
      <c r="C4704">
        <v>2503</v>
      </c>
      <c r="D4704" t="s">
        <v>401</v>
      </c>
      <c r="E4704" t="s">
        <v>49</v>
      </c>
      <c r="F4704">
        <v>2012</v>
      </c>
      <c r="G4704">
        <v>3018</v>
      </c>
      <c r="H4704">
        <v>2993</v>
      </c>
      <c r="J4704">
        <v>667598.25</v>
      </c>
      <c r="O4704">
        <v>83.332999999999998</v>
      </c>
      <c r="P4704">
        <v>0.20549999999999999</v>
      </c>
      <c r="Q4704">
        <v>756683.125</v>
      </c>
      <c r="R4704" t="s">
        <v>923</v>
      </c>
      <c r="S4704" t="s">
        <v>34</v>
      </c>
      <c r="T4704" t="s">
        <v>46</v>
      </c>
      <c r="V4704" t="s">
        <v>137</v>
      </c>
      <c r="Y4704" t="s">
        <v>29</v>
      </c>
    </row>
    <row r="4705" spans="1:25" x14ac:dyDescent="0.45">
      <c r="A4705" t="s">
        <v>335</v>
      </c>
      <c r="B4705" t="s">
        <v>400</v>
      </c>
      <c r="C4705">
        <v>2503</v>
      </c>
      <c r="D4705" t="s">
        <v>401</v>
      </c>
      <c r="E4705" t="s">
        <v>49</v>
      </c>
      <c r="F4705">
        <v>2013</v>
      </c>
      <c r="G4705">
        <v>3113</v>
      </c>
      <c r="H4705">
        <v>3097.25</v>
      </c>
      <c r="J4705">
        <v>771649.5</v>
      </c>
      <c r="O4705">
        <v>95.831999999999994</v>
      </c>
      <c r="P4705">
        <v>0.155</v>
      </c>
      <c r="Q4705">
        <v>1104899.55</v>
      </c>
      <c r="R4705" t="s">
        <v>923</v>
      </c>
      <c r="S4705" t="s">
        <v>106</v>
      </c>
      <c r="T4705" t="s">
        <v>46</v>
      </c>
      <c r="V4705" t="s">
        <v>137</v>
      </c>
      <c r="Y4705" t="s">
        <v>29</v>
      </c>
    </row>
    <row r="4706" spans="1:25" x14ac:dyDescent="0.45">
      <c r="A4706" t="s">
        <v>335</v>
      </c>
      <c r="B4706" t="s">
        <v>400</v>
      </c>
      <c r="C4706">
        <v>2503</v>
      </c>
      <c r="D4706" t="s">
        <v>401</v>
      </c>
      <c r="E4706" t="s">
        <v>49</v>
      </c>
      <c r="F4706">
        <v>2014</v>
      </c>
      <c r="G4706">
        <v>4994</v>
      </c>
      <c r="H4706">
        <v>4974.5</v>
      </c>
      <c r="J4706">
        <v>1195485.75</v>
      </c>
      <c r="O4706">
        <v>117.655</v>
      </c>
      <c r="P4706">
        <v>0.1169</v>
      </c>
      <c r="Q4706">
        <v>1753357.75</v>
      </c>
      <c r="R4706" t="s">
        <v>333</v>
      </c>
      <c r="S4706" t="s">
        <v>45</v>
      </c>
      <c r="T4706" t="s">
        <v>46</v>
      </c>
      <c r="V4706" t="s">
        <v>137</v>
      </c>
      <c r="Y4706" t="s">
        <v>29</v>
      </c>
    </row>
    <row r="4707" spans="1:25" x14ac:dyDescent="0.45">
      <c r="A4707" t="s">
        <v>335</v>
      </c>
      <c r="B4707" t="s">
        <v>400</v>
      </c>
      <c r="C4707">
        <v>2503</v>
      </c>
      <c r="D4707" t="s">
        <v>401</v>
      </c>
      <c r="E4707" t="s">
        <v>49</v>
      </c>
      <c r="F4707">
        <v>2015</v>
      </c>
      <c r="G4707">
        <v>3861</v>
      </c>
      <c r="H4707">
        <v>3847.75</v>
      </c>
      <c r="J4707">
        <v>1125429.5</v>
      </c>
      <c r="O4707">
        <v>110.256</v>
      </c>
      <c r="P4707">
        <v>0.12180000000000001</v>
      </c>
      <c r="Q4707">
        <v>1649512.125</v>
      </c>
      <c r="R4707" t="s">
        <v>333</v>
      </c>
      <c r="S4707" t="s">
        <v>45</v>
      </c>
      <c r="T4707" t="s">
        <v>46</v>
      </c>
      <c r="V4707" t="s">
        <v>137</v>
      </c>
      <c r="Y4707" t="s">
        <v>30</v>
      </c>
    </row>
    <row r="4708" spans="1:25" x14ac:dyDescent="0.45">
      <c r="A4708" t="s">
        <v>335</v>
      </c>
      <c r="B4708" t="s">
        <v>400</v>
      </c>
      <c r="C4708">
        <v>2503</v>
      </c>
      <c r="D4708" t="s">
        <v>401</v>
      </c>
      <c r="E4708" t="s">
        <v>49</v>
      </c>
      <c r="F4708">
        <v>2016</v>
      </c>
      <c r="G4708">
        <v>2553</v>
      </c>
      <c r="H4708">
        <v>2534.25</v>
      </c>
      <c r="J4708">
        <v>779406.75</v>
      </c>
      <c r="O4708">
        <v>63.741</v>
      </c>
      <c r="P4708">
        <v>0.107</v>
      </c>
      <c r="Q4708">
        <v>1095877.05</v>
      </c>
      <c r="R4708" t="s">
        <v>333</v>
      </c>
      <c r="S4708" t="s">
        <v>45</v>
      </c>
      <c r="T4708" t="s">
        <v>46</v>
      </c>
      <c r="V4708" t="s">
        <v>137</v>
      </c>
      <c r="Y4708" t="s">
        <v>30</v>
      </c>
    </row>
    <row r="4709" spans="1:25" x14ac:dyDescent="0.45">
      <c r="A4709" t="s">
        <v>335</v>
      </c>
      <c r="B4709" t="s">
        <v>400</v>
      </c>
      <c r="C4709">
        <v>2503</v>
      </c>
      <c r="D4709" t="s">
        <v>401</v>
      </c>
      <c r="E4709" t="s">
        <v>49</v>
      </c>
      <c r="F4709">
        <v>2017</v>
      </c>
      <c r="G4709">
        <v>2968</v>
      </c>
      <c r="H4709">
        <v>2950.25</v>
      </c>
      <c r="J4709">
        <v>894889.5</v>
      </c>
      <c r="O4709">
        <v>81.167000000000002</v>
      </c>
      <c r="P4709">
        <v>0.1069</v>
      </c>
      <c r="Q4709">
        <v>1377519.25</v>
      </c>
      <c r="R4709" t="s">
        <v>333</v>
      </c>
      <c r="S4709" t="s">
        <v>45</v>
      </c>
      <c r="T4709" t="s">
        <v>46</v>
      </c>
      <c r="V4709" t="s">
        <v>137</v>
      </c>
      <c r="Y4709" t="s">
        <v>30</v>
      </c>
    </row>
    <row r="4710" spans="1:25" x14ac:dyDescent="0.45">
      <c r="A4710" t="s">
        <v>335</v>
      </c>
      <c r="B4710" t="s">
        <v>400</v>
      </c>
      <c r="C4710">
        <v>2503</v>
      </c>
      <c r="D4710" t="s">
        <v>401</v>
      </c>
      <c r="E4710" t="s">
        <v>49</v>
      </c>
      <c r="F4710">
        <v>2018</v>
      </c>
      <c r="G4710">
        <v>3093</v>
      </c>
      <c r="H4710">
        <v>3079.75</v>
      </c>
      <c r="J4710">
        <v>969088</v>
      </c>
      <c r="O4710">
        <v>93.174000000000007</v>
      </c>
      <c r="P4710">
        <v>0.1169</v>
      </c>
      <c r="Q4710">
        <v>1434748.7749999999</v>
      </c>
      <c r="R4710" t="s">
        <v>333</v>
      </c>
      <c r="S4710" t="s">
        <v>45</v>
      </c>
      <c r="T4710" t="s">
        <v>46</v>
      </c>
      <c r="V4710" t="s">
        <v>137</v>
      </c>
      <c r="Y4710" t="s">
        <v>30</v>
      </c>
    </row>
    <row r="4711" spans="1:25" x14ac:dyDescent="0.45">
      <c r="A4711" t="s">
        <v>335</v>
      </c>
      <c r="B4711" t="s">
        <v>400</v>
      </c>
      <c r="C4711">
        <v>2503</v>
      </c>
      <c r="D4711" t="s">
        <v>401</v>
      </c>
      <c r="E4711" t="s">
        <v>49</v>
      </c>
      <c r="F4711">
        <v>2019</v>
      </c>
      <c r="G4711">
        <v>4387</v>
      </c>
      <c r="H4711">
        <v>4378</v>
      </c>
      <c r="J4711">
        <v>1229269.25</v>
      </c>
      <c r="O4711">
        <v>100.21899999999999</v>
      </c>
      <c r="P4711">
        <v>0.1009</v>
      </c>
      <c r="Q4711">
        <v>1785214.7749999999</v>
      </c>
      <c r="R4711" t="s">
        <v>333</v>
      </c>
      <c r="S4711" t="s">
        <v>45</v>
      </c>
      <c r="T4711" t="s">
        <v>46</v>
      </c>
      <c r="V4711" t="s">
        <v>137</v>
      </c>
      <c r="Y4711" t="s">
        <v>30</v>
      </c>
    </row>
    <row r="4712" spans="1:25" x14ac:dyDescent="0.45">
      <c r="A4712" t="s">
        <v>335</v>
      </c>
      <c r="B4712" t="s">
        <v>400</v>
      </c>
      <c r="C4712">
        <v>2503</v>
      </c>
      <c r="D4712" t="s">
        <v>401</v>
      </c>
      <c r="E4712" t="s">
        <v>49</v>
      </c>
      <c r="F4712">
        <v>2020</v>
      </c>
      <c r="G4712">
        <v>3223</v>
      </c>
      <c r="H4712">
        <v>3220</v>
      </c>
      <c r="J4712">
        <v>959137.75</v>
      </c>
      <c r="O4712">
        <v>75.637</v>
      </c>
      <c r="P4712">
        <v>9.8500000000000004E-2</v>
      </c>
      <c r="Q4712">
        <v>1390302.7</v>
      </c>
      <c r="R4712" t="s">
        <v>333</v>
      </c>
      <c r="S4712" t="s">
        <v>45</v>
      </c>
      <c r="T4712" t="s">
        <v>46</v>
      </c>
      <c r="V4712" t="s">
        <v>137</v>
      </c>
      <c r="Y4712" t="s">
        <v>30</v>
      </c>
    </row>
    <row r="4713" spans="1:25" x14ac:dyDescent="0.45">
      <c r="A4713" t="s">
        <v>335</v>
      </c>
      <c r="B4713" t="s">
        <v>400</v>
      </c>
      <c r="C4713">
        <v>2503</v>
      </c>
      <c r="D4713" t="s">
        <v>401</v>
      </c>
      <c r="E4713" t="s">
        <v>49</v>
      </c>
      <c r="F4713">
        <v>2021</v>
      </c>
      <c r="G4713">
        <v>3222</v>
      </c>
      <c r="H4713">
        <v>3212</v>
      </c>
      <c r="J4713">
        <v>995032.75</v>
      </c>
      <c r="O4713">
        <v>83.998999999999995</v>
      </c>
      <c r="P4713">
        <v>0.104</v>
      </c>
      <c r="Q4713">
        <v>1452077.65</v>
      </c>
      <c r="R4713" t="s">
        <v>333</v>
      </c>
      <c r="S4713" t="s">
        <v>45</v>
      </c>
      <c r="T4713" t="s">
        <v>46</v>
      </c>
      <c r="V4713" t="s">
        <v>137</v>
      </c>
      <c r="Y4713" t="s">
        <v>30</v>
      </c>
    </row>
    <row r="4714" spans="1:25" x14ac:dyDescent="0.45">
      <c r="A4714" t="s">
        <v>335</v>
      </c>
      <c r="B4714" t="s">
        <v>400</v>
      </c>
      <c r="C4714">
        <v>2503</v>
      </c>
      <c r="D4714" t="s">
        <v>401</v>
      </c>
      <c r="E4714" t="s">
        <v>49</v>
      </c>
      <c r="F4714">
        <v>2022</v>
      </c>
      <c r="G4714">
        <v>3235</v>
      </c>
      <c r="H4714">
        <v>3226.5</v>
      </c>
      <c r="J4714">
        <v>979415.5</v>
      </c>
      <c r="O4714">
        <v>86.856999999999999</v>
      </c>
      <c r="P4714">
        <v>0.1114</v>
      </c>
      <c r="Q4714">
        <v>1423790.2</v>
      </c>
      <c r="R4714" t="s">
        <v>333</v>
      </c>
      <c r="S4714" t="s">
        <v>45</v>
      </c>
      <c r="T4714" t="s">
        <v>46</v>
      </c>
      <c r="V4714" t="s">
        <v>137</v>
      </c>
      <c r="Y4714" t="s">
        <v>30</v>
      </c>
    </row>
    <row r="4715" spans="1:25" x14ac:dyDescent="0.45">
      <c r="A4715" t="s">
        <v>335</v>
      </c>
      <c r="B4715" t="s">
        <v>400</v>
      </c>
      <c r="C4715">
        <v>2503</v>
      </c>
      <c r="D4715" t="s">
        <v>401</v>
      </c>
      <c r="E4715" t="s">
        <v>49</v>
      </c>
      <c r="F4715">
        <v>2023</v>
      </c>
      <c r="G4715">
        <v>4829</v>
      </c>
      <c r="H4715">
        <v>4819.5</v>
      </c>
      <c r="J4715">
        <v>1244301.75</v>
      </c>
      <c r="O4715">
        <v>91.468000000000004</v>
      </c>
      <c r="P4715">
        <v>9.2499999999999999E-2</v>
      </c>
      <c r="Q4715">
        <v>1797386.9</v>
      </c>
      <c r="R4715" t="s">
        <v>333</v>
      </c>
      <c r="S4715" t="s">
        <v>45</v>
      </c>
      <c r="T4715" t="s">
        <v>46</v>
      </c>
      <c r="V4715" t="s">
        <v>137</v>
      </c>
      <c r="Y4715" t="s">
        <v>30</v>
      </c>
    </row>
    <row r="4716" spans="1:25" x14ac:dyDescent="0.45">
      <c r="A4716" t="s">
        <v>335</v>
      </c>
      <c r="B4716" t="s">
        <v>400</v>
      </c>
      <c r="C4716">
        <v>2503</v>
      </c>
      <c r="D4716" t="s">
        <v>401</v>
      </c>
      <c r="E4716" t="s">
        <v>49</v>
      </c>
      <c r="F4716">
        <v>2024</v>
      </c>
      <c r="G4716">
        <v>2733</v>
      </c>
      <c r="H4716">
        <v>2729</v>
      </c>
      <c r="J4716">
        <v>762847.75</v>
      </c>
      <c r="O4716">
        <v>57.673000000000002</v>
      </c>
      <c r="P4716">
        <v>9.11E-2</v>
      </c>
      <c r="Q4716">
        <v>1126827.075</v>
      </c>
      <c r="R4716" t="s">
        <v>333</v>
      </c>
      <c r="S4716" t="s">
        <v>45</v>
      </c>
      <c r="T4716" t="s">
        <v>46</v>
      </c>
      <c r="V4716" t="s">
        <v>137</v>
      </c>
      <c r="Y4716" t="s">
        <v>30</v>
      </c>
    </row>
    <row r="4717" spans="1:25" x14ac:dyDescent="0.45">
      <c r="A4717" t="s">
        <v>335</v>
      </c>
      <c r="B4717" t="s">
        <v>400</v>
      </c>
      <c r="C4717">
        <v>2503</v>
      </c>
      <c r="D4717" t="s">
        <v>402</v>
      </c>
      <c r="E4717" t="s">
        <v>49</v>
      </c>
      <c r="F4717">
        <v>2009</v>
      </c>
      <c r="G4717">
        <v>4388</v>
      </c>
      <c r="H4717">
        <v>4362.25</v>
      </c>
      <c r="J4717">
        <v>1117875.5</v>
      </c>
      <c r="O4717">
        <v>199.989</v>
      </c>
      <c r="P4717">
        <v>0.24879999999999999</v>
      </c>
      <c r="Q4717">
        <v>1547490.175</v>
      </c>
      <c r="R4717" t="s">
        <v>923</v>
      </c>
      <c r="S4717" t="s">
        <v>34</v>
      </c>
      <c r="T4717" t="s">
        <v>46</v>
      </c>
      <c r="V4717" t="s">
        <v>137</v>
      </c>
      <c r="Y4717" t="s">
        <v>29</v>
      </c>
    </row>
    <row r="4718" spans="1:25" x14ac:dyDescent="0.45">
      <c r="A4718" t="s">
        <v>335</v>
      </c>
      <c r="B4718" t="s">
        <v>400</v>
      </c>
      <c r="C4718">
        <v>2503</v>
      </c>
      <c r="D4718" t="s">
        <v>402</v>
      </c>
      <c r="E4718" t="s">
        <v>49</v>
      </c>
      <c r="F4718">
        <v>2010</v>
      </c>
      <c r="G4718">
        <v>4480</v>
      </c>
      <c r="H4718">
        <v>4452.75</v>
      </c>
      <c r="J4718">
        <v>1075419.25</v>
      </c>
      <c r="O4718">
        <v>171.17500000000001</v>
      </c>
      <c r="P4718">
        <v>0.21890000000000001</v>
      </c>
      <c r="Q4718">
        <v>1459286.375</v>
      </c>
      <c r="R4718" t="s">
        <v>923</v>
      </c>
      <c r="S4718" t="s">
        <v>34</v>
      </c>
      <c r="T4718" t="s">
        <v>46</v>
      </c>
      <c r="V4718" t="s">
        <v>137</v>
      </c>
      <c r="Y4718" t="s">
        <v>29</v>
      </c>
    </row>
    <row r="4719" spans="1:25" x14ac:dyDescent="0.45">
      <c r="A4719" t="s">
        <v>335</v>
      </c>
      <c r="B4719" t="s">
        <v>400</v>
      </c>
      <c r="C4719">
        <v>2503</v>
      </c>
      <c r="D4719" t="s">
        <v>402</v>
      </c>
      <c r="E4719" t="s">
        <v>49</v>
      </c>
      <c r="F4719">
        <v>2011</v>
      </c>
      <c r="G4719">
        <v>3444</v>
      </c>
      <c r="H4719">
        <v>3426.75</v>
      </c>
      <c r="J4719">
        <v>823572.25</v>
      </c>
      <c r="O4719">
        <v>125.14700000000001</v>
      </c>
      <c r="P4719">
        <v>0.215</v>
      </c>
      <c r="Q4719">
        <v>1114096.125</v>
      </c>
      <c r="R4719" t="s">
        <v>923</v>
      </c>
      <c r="S4719" t="s">
        <v>34</v>
      </c>
      <c r="T4719" t="s">
        <v>46</v>
      </c>
      <c r="V4719" t="s">
        <v>137</v>
      </c>
      <c r="Y4719" t="s">
        <v>29</v>
      </c>
    </row>
    <row r="4720" spans="1:25" x14ac:dyDescent="0.45">
      <c r="A4720" t="s">
        <v>335</v>
      </c>
      <c r="B4720" t="s">
        <v>400</v>
      </c>
      <c r="C4720">
        <v>2503</v>
      </c>
      <c r="D4720" t="s">
        <v>402</v>
      </c>
      <c r="E4720" t="s">
        <v>49</v>
      </c>
      <c r="F4720">
        <v>2012</v>
      </c>
      <c r="G4720">
        <v>2617</v>
      </c>
      <c r="H4720">
        <v>2592.5</v>
      </c>
      <c r="J4720">
        <v>618675.75</v>
      </c>
      <c r="O4720">
        <v>85.393000000000001</v>
      </c>
      <c r="P4720">
        <v>0.2127</v>
      </c>
      <c r="Q4720">
        <v>741108.42500000005</v>
      </c>
      <c r="R4720" t="s">
        <v>923</v>
      </c>
      <c r="S4720" t="s">
        <v>34</v>
      </c>
      <c r="T4720" t="s">
        <v>46</v>
      </c>
      <c r="V4720" t="s">
        <v>137</v>
      </c>
      <c r="Y4720" t="s">
        <v>29</v>
      </c>
    </row>
    <row r="4721" spans="1:25" x14ac:dyDescent="0.45">
      <c r="A4721" t="s">
        <v>335</v>
      </c>
      <c r="B4721" t="s">
        <v>400</v>
      </c>
      <c r="C4721">
        <v>2503</v>
      </c>
      <c r="D4721" t="s">
        <v>402</v>
      </c>
      <c r="E4721" t="s">
        <v>49</v>
      </c>
      <c r="F4721">
        <v>2013</v>
      </c>
      <c r="G4721">
        <v>3578</v>
      </c>
      <c r="H4721">
        <v>3552.75</v>
      </c>
      <c r="J4721">
        <v>862148</v>
      </c>
      <c r="O4721">
        <v>107.15300000000001</v>
      </c>
      <c r="P4721">
        <v>0.14949999999999999</v>
      </c>
      <c r="Q4721">
        <v>1279706.7250000001</v>
      </c>
      <c r="R4721" t="s">
        <v>923</v>
      </c>
      <c r="S4721" t="s">
        <v>106</v>
      </c>
      <c r="T4721" t="s">
        <v>46</v>
      </c>
      <c r="V4721" t="s">
        <v>137</v>
      </c>
      <c r="Y4721" t="s">
        <v>29</v>
      </c>
    </row>
    <row r="4722" spans="1:25" x14ac:dyDescent="0.45">
      <c r="A4722" t="s">
        <v>335</v>
      </c>
      <c r="B4722" t="s">
        <v>400</v>
      </c>
      <c r="C4722">
        <v>2503</v>
      </c>
      <c r="D4722" t="s">
        <v>402</v>
      </c>
      <c r="E4722" t="s">
        <v>49</v>
      </c>
      <c r="F4722">
        <v>2014</v>
      </c>
      <c r="G4722">
        <v>4723</v>
      </c>
      <c r="H4722">
        <v>4713.25</v>
      </c>
      <c r="J4722">
        <v>1221831</v>
      </c>
      <c r="O4722">
        <v>124.131</v>
      </c>
      <c r="P4722">
        <v>0.1229</v>
      </c>
      <c r="Q4722">
        <v>1793188</v>
      </c>
      <c r="R4722" t="s">
        <v>333</v>
      </c>
      <c r="S4722" t="s">
        <v>45</v>
      </c>
      <c r="T4722" t="s">
        <v>46</v>
      </c>
      <c r="V4722" t="s">
        <v>137</v>
      </c>
      <c r="Y4722" t="s">
        <v>29</v>
      </c>
    </row>
    <row r="4723" spans="1:25" x14ac:dyDescent="0.45">
      <c r="A4723" t="s">
        <v>335</v>
      </c>
      <c r="B4723" t="s">
        <v>400</v>
      </c>
      <c r="C4723">
        <v>2503</v>
      </c>
      <c r="D4723" t="s">
        <v>402</v>
      </c>
      <c r="E4723" t="s">
        <v>49</v>
      </c>
      <c r="F4723">
        <v>2015</v>
      </c>
      <c r="G4723">
        <v>2808</v>
      </c>
      <c r="H4723">
        <v>2796.75</v>
      </c>
      <c r="J4723">
        <v>857355.5</v>
      </c>
      <c r="O4723">
        <v>95.275000000000006</v>
      </c>
      <c r="P4723">
        <v>0.13639999999999999</v>
      </c>
      <c r="Q4723">
        <v>1286307.55</v>
      </c>
      <c r="R4723" t="s">
        <v>333</v>
      </c>
      <c r="S4723" t="s">
        <v>45</v>
      </c>
      <c r="T4723" t="s">
        <v>46</v>
      </c>
      <c r="V4723" t="s">
        <v>137</v>
      </c>
      <c r="Y4723" t="s">
        <v>30</v>
      </c>
    </row>
    <row r="4724" spans="1:25" x14ac:dyDescent="0.45">
      <c r="A4724" t="s">
        <v>335</v>
      </c>
      <c r="B4724" t="s">
        <v>400</v>
      </c>
      <c r="C4724">
        <v>2503</v>
      </c>
      <c r="D4724" t="s">
        <v>402</v>
      </c>
      <c r="E4724" t="s">
        <v>49</v>
      </c>
      <c r="F4724">
        <v>2016</v>
      </c>
      <c r="G4724">
        <v>3910</v>
      </c>
      <c r="H4724">
        <v>3897</v>
      </c>
      <c r="J4724">
        <v>1175318.5</v>
      </c>
      <c r="O4724">
        <v>104.172</v>
      </c>
      <c r="P4724">
        <v>0.10920000000000001</v>
      </c>
      <c r="Q4724">
        <v>1750274.05</v>
      </c>
      <c r="R4724" t="s">
        <v>333</v>
      </c>
      <c r="S4724" t="s">
        <v>45</v>
      </c>
      <c r="T4724" t="s">
        <v>46</v>
      </c>
      <c r="V4724" t="s">
        <v>137</v>
      </c>
      <c r="Y4724" t="s">
        <v>30</v>
      </c>
    </row>
    <row r="4725" spans="1:25" x14ac:dyDescent="0.45">
      <c r="A4725" t="s">
        <v>335</v>
      </c>
      <c r="B4725" t="s">
        <v>400</v>
      </c>
      <c r="C4725">
        <v>2503</v>
      </c>
      <c r="D4725" t="s">
        <v>402</v>
      </c>
      <c r="E4725" t="s">
        <v>49</v>
      </c>
      <c r="F4725">
        <v>2017</v>
      </c>
      <c r="G4725">
        <v>3367</v>
      </c>
      <c r="H4725">
        <v>3357</v>
      </c>
      <c r="J4725">
        <v>1071705.5</v>
      </c>
      <c r="O4725">
        <v>90.594999999999999</v>
      </c>
      <c r="P4725">
        <v>0.1062</v>
      </c>
      <c r="Q4725">
        <v>1549453.55</v>
      </c>
      <c r="R4725" t="s">
        <v>333</v>
      </c>
      <c r="S4725" t="s">
        <v>45</v>
      </c>
      <c r="T4725" t="s">
        <v>46</v>
      </c>
      <c r="V4725" t="s">
        <v>137</v>
      </c>
      <c r="Y4725" t="s">
        <v>30</v>
      </c>
    </row>
    <row r="4726" spans="1:25" x14ac:dyDescent="0.45">
      <c r="A4726" t="s">
        <v>335</v>
      </c>
      <c r="B4726" t="s">
        <v>400</v>
      </c>
      <c r="C4726">
        <v>2503</v>
      </c>
      <c r="D4726" t="s">
        <v>402</v>
      </c>
      <c r="E4726" t="s">
        <v>49</v>
      </c>
      <c r="F4726">
        <v>2018</v>
      </c>
      <c r="G4726">
        <v>4836</v>
      </c>
      <c r="H4726">
        <v>4823.25</v>
      </c>
      <c r="J4726">
        <v>1458515.5</v>
      </c>
      <c r="O4726">
        <v>118.145</v>
      </c>
      <c r="P4726">
        <v>0.10150000000000001</v>
      </c>
      <c r="Q4726">
        <v>2079034.625</v>
      </c>
      <c r="R4726" t="s">
        <v>333</v>
      </c>
      <c r="S4726" t="s">
        <v>45</v>
      </c>
      <c r="T4726" t="s">
        <v>46</v>
      </c>
      <c r="V4726" t="s">
        <v>137</v>
      </c>
      <c r="Y4726" t="s">
        <v>30</v>
      </c>
    </row>
    <row r="4727" spans="1:25" x14ac:dyDescent="0.45">
      <c r="A4727" t="s">
        <v>335</v>
      </c>
      <c r="B4727" t="s">
        <v>400</v>
      </c>
      <c r="C4727">
        <v>2503</v>
      </c>
      <c r="D4727" t="s">
        <v>402</v>
      </c>
      <c r="E4727" t="s">
        <v>49</v>
      </c>
      <c r="F4727">
        <v>2019</v>
      </c>
      <c r="G4727">
        <v>3900</v>
      </c>
      <c r="H4727">
        <v>3884.25</v>
      </c>
      <c r="J4727">
        <v>1140203.25</v>
      </c>
      <c r="O4727">
        <v>94.676000000000002</v>
      </c>
      <c r="P4727">
        <v>0.1046</v>
      </c>
      <c r="Q4727">
        <v>1638068.5</v>
      </c>
      <c r="R4727" t="s">
        <v>333</v>
      </c>
      <c r="S4727" t="s">
        <v>45</v>
      </c>
      <c r="T4727" t="s">
        <v>46</v>
      </c>
      <c r="V4727" t="s">
        <v>137</v>
      </c>
      <c r="Y4727" t="s">
        <v>30</v>
      </c>
    </row>
    <row r="4728" spans="1:25" x14ac:dyDescent="0.45">
      <c r="A4728" t="s">
        <v>335</v>
      </c>
      <c r="B4728" t="s">
        <v>400</v>
      </c>
      <c r="C4728">
        <v>2503</v>
      </c>
      <c r="D4728" t="s">
        <v>402</v>
      </c>
      <c r="E4728" t="s">
        <v>49</v>
      </c>
      <c r="F4728">
        <v>2020</v>
      </c>
      <c r="G4728">
        <v>2428</v>
      </c>
      <c r="H4728">
        <v>2422.5</v>
      </c>
      <c r="J4728">
        <v>735592.75</v>
      </c>
      <c r="O4728">
        <v>57.866999999999997</v>
      </c>
      <c r="P4728">
        <v>0.1013</v>
      </c>
      <c r="Q4728">
        <v>1044191.5</v>
      </c>
      <c r="R4728" t="s">
        <v>333</v>
      </c>
      <c r="S4728" t="s">
        <v>45</v>
      </c>
      <c r="T4728" t="s">
        <v>46</v>
      </c>
      <c r="V4728" t="s">
        <v>137</v>
      </c>
      <c r="Y4728" t="s">
        <v>30</v>
      </c>
    </row>
    <row r="4729" spans="1:25" x14ac:dyDescent="0.45">
      <c r="A4729" t="s">
        <v>335</v>
      </c>
      <c r="B4729" t="s">
        <v>400</v>
      </c>
      <c r="C4729">
        <v>2503</v>
      </c>
      <c r="D4729" t="s">
        <v>402</v>
      </c>
      <c r="E4729" t="s">
        <v>49</v>
      </c>
      <c r="F4729">
        <v>2021</v>
      </c>
      <c r="G4729">
        <v>3294</v>
      </c>
      <c r="H4729">
        <v>3280.25</v>
      </c>
      <c r="J4729">
        <v>1034287.5</v>
      </c>
      <c r="O4729">
        <v>85.638999999999996</v>
      </c>
      <c r="P4729">
        <v>0.1045</v>
      </c>
      <c r="Q4729">
        <v>1474151.35</v>
      </c>
      <c r="R4729" t="s">
        <v>333</v>
      </c>
      <c r="S4729" t="s">
        <v>45</v>
      </c>
      <c r="T4729" t="s">
        <v>46</v>
      </c>
      <c r="V4729" t="s">
        <v>137</v>
      </c>
      <c r="Y4729" t="s">
        <v>30</v>
      </c>
    </row>
    <row r="4730" spans="1:25" x14ac:dyDescent="0.45">
      <c r="A4730" t="s">
        <v>335</v>
      </c>
      <c r="B4730" t="s">
        <v>400</v>
      </c>
      <c r="C4730">
        <v>2503</v>
      </c>
      <c r="D4730" t="s">
        <v>402</v>
      </c>
      <c r="E4730" t="s">
        <v>49</v>
      </c>
      <c r="F4730">
        <v>2022</v>
      </c>
      <c r="G4730">
        <v>4699</v>
      </c>
      <c r="H4730">
        <v>4679.5</v>
      </c>
      <c r="J4730">
        <v>1353997</v>
      </c>
      <c r="O4730">
        <v>111.259</v>
      </c>
      <c r="P4730">
        <v>0.10390000000000001</v>
      </c>
      <c r="Q4730">
        <v>1936371.6</v>
      </c>
      <c r="R4730" t="s">
        <v>333</v>
      </c>
      <c r="S4730" t="s">
        <v>45</v>
      </c>
      <c r="T4730" t="s">
        <v>46</v>
      </c>
      <c r="V4730" t="s">
        <v>137</v>
      </c>
      <c r="Y4730" t="s">
        <v>30</v>
      </c>
    </row>
    <row r="4731" spans="1:25" x14ac:dyDescent="0.45">
      <c r="A4731" t="s">
        <v>335</v>
      </c>
      <c r="B4731" t="s">
        <v>400</v>
      </c>
      <c r="C4731">
        <v>2503</v>
      </c>
      <c r="D4731" t="s">
        <v>402</v>
      </c>
      <c r="E4731" t="s">
        <v>49</v>
      </c>
      <c r="F4731">
        <v>2023</v>
      </c>
      <c r="G4731">
        <v>3099</v>
      </c>
      <c r="H4731">
        <v>3092.5</v>
      </c>
      <c r="J4731">
        <v>807228</v>
      </c>
      <c r="O4731">
        <v>56.387999999999998</v>
      </c>
      <c r="P4731">
        <v>8.9599999999999999E-2</v>
      </c>
      <c r="Q4731">
        <v>1138403.8</v>
      </c>
      <c r="R4731" t="s">
        <v>333</v>
      </c>
      <c r="S4731" t="s">
        <v>45</v>
      </c>
      <c r="T4731" t="s">
        <v>46</v>
      </c>
      <c r="V4731" t="s">
        <v>137</v>
      </c>
      <c r="Y4731" t="s">
        <v>30</v>
      </c>
    </row>
    <row r="4732" spans="1:25" x14ac:dyDescent="0.45">
      <c r="A4732" t="s">
        <v>335</v>
      </c>
      <c r="B4732" t="s">
        <v>400</v>
      </c>
      <c r="C4732">
        <v>2503</v>
      </c>
      <c r="D4732" t="s">
        <v>402</v>
      </c>
      <c r="E4732" t="s">
        <v>49</v>
      </c>
      <c r="F4732">
        <v>2024</v>
      </c>
      <c r="G4732">
        <v>1619</v>
      </c>
      <c r="H4732">
        <v>1615.75</v>
      </c>
      <c r="J4732">
        <v>451469</v>
      </c>
      <c r="O4732">
        <v>32.838999999999999</v>
      </c>
      <c r="P4732">
        <v>9.2999999999999999E-2</v>
      </c>
      <c r="Q4732">
        <v>636845.05000000005</v>
      </c>
      <c r="R4732" t="s">
        <v>333</v>
      </c>
      <c r="S4732" t="s">
        <v>45</v>
      </c>
      <c r="T4732" t="s">
        <v>46</v>
      </c>
      <c r="V4732" t="s">
        <v>137</v>
      </c>
      <c r="Y4732" t="s">
        <v>30</v>
      </c>
    </row>
    <row r="4733" spans="1:25" x14ac:dyDescent="0.45">
      <c r="A4733" t="s">
        <v>335</v>
      </c>
      <c r="B4733" t="s">
        <v>400</v>
      </c>
      <c r="C4733">
        <v>2503</v>
      </c>
      <c r="D4733" t="s">
        <v>403</v>
      </c>
      <c r="E4733" t="s">
        <v>49</v>
      </c>
      <c r="F4733">
        <v>2009</v>
      </c>
      <c r="G4733">
        <v>5485</v>
      </c>
      <c r="H4733">
        <v>5387.5</v>
      </c>
      <c r="J4733">
        <v>457522.5</v>
      </c>
      <c r="O4733">
        <v>61.006</v>
      </c>
      <c r="P4733">
        <v>0.21360000000000001</v>
      </c>
      <c r="Q4733">
        <v>537975.65</v>
      </c>
      <c r="R4733" t="s">
        <v>923</v>
      </c>
      <c r="S4733" t="s">
        <v>34</v>
      </c>
      <c r="T4733" t="s">
        <v>63</v>
      </c>
      <c r="V4733" t="s">
        <v>137</v>
      </c>
      <c r="Y4733" t="s">
        <v>29</v>
      </c>
    </row>
    <row r="4734" spans="1:25" x14ac:dyDescent="0.45">
      <c r="A4734" t="s">
        <v>335</v>
      </c>
      <c r="B4734" t="s">
        <v>400</v>
      </c>
      <c r="C4734">
        <v>2503</v>
      </c>
      <c r="D4734" t="s">
        <v>403</v>
      </c>
      <c r="E4734" t="s">
        <v>49</v>
      </c>
      <c r="F4734">
        <v>2010</v>
      </c>
      <c r="G4734">
        <v>4616</v>
      </c>
      <c r="H4734">
        <v>4497.5</v>
      </c>
      <c r="J4734">
        <v>390346.5</v>
      </c>
      <c r="O4734">
        <v>50.383000000000003</v>
      </c>
      <c r="P4734">
        <v>0.2036</v>
      </c>
      <c r="Q4734">
        <v>472125.125</v>
      </c>
      <c r="R4734" t="s">
        <v>923</v>
      </c>
      <c r="S4734" t="s">
        <v>34</v>
      </c>
      <c r="T4734" t="s">
        <v>63</v>
      </c>
      <c r="V4734" t="s">
        <v>137</v>
      </c>
      <c r="Y4734" t="s">
        <v>29</v>
      </c>
    </row>
    <row r="4735" spans="1:25" x14ac:dyDescent="0.45">
      <c r="A4735" t="s">
        <v>335</v>
      </c>
      <c r="B4735" t="s">
        <v>400</v>
      </c>
      <c r="C4735">
        <v>2503</v>
      </c>
      <c r="D4735" t="s">
        <v>403</v>
      </c>
      <c r="E4735" t="s">
        <v>49</v>
      </c>
      <c r="F4735">
        <v>2011</v>
      </c>
      <c r="G4735">
        <v>5483</v>
      </c>
      <c r="H4735">
        <v>5362.75</v>
      </c>
      <c r="J4735">
        <v>407141.75</v>
      </c>
      <c r="O4735">
        <v>54.283000000000001</v>
      </c>
      <c r="P4735">
        <v>0.1825</v>
      </c>
      <c r="Q4735">
        <v>564513.07499999995</v>
      </c>
      <c r="R4735" t="s">
        <v>923</v>
      </c>
      <c r="S4735" t="s">
        <v>34</v>
      </c>
      <c r="T4735" t="s">
        <v>63</v>
      </c>
      <c r="V4735" t="s">
        <v>137</v>
      </c>
      <c r="Y4735" t="s">
        <v>29</v>
      </c>
    </row>
    <row r="4736" spans="1:25" x14ac:dyDescent="0.45">
      <c r="A4736" t="s">
        <v>335</v>
      </c>
      <c r="B4736" t="s">
        <v>400</v>
      </c>
      <c r="C4736">
        <v>2503</v>
      </c>
      <c r="D4736" t="s">
        <v>403</v>
      </c>
      <c r="E4736" t="s">
        <v>49</v>
      </c>
      <c r="F4736">
        <v>2012</v>
      </c>
      <c r="G4736">
        <v>4895</v>
      </c>
      <c r="H4736">
        <v>4785.75</v>
      </c>
      <c r="J4736">
        <v>432774.25</v>
      </c>
      <c r="O4736">
        <v>48.421999999999997</v>
      </c>
      <c r="P4736">
        <v>0.1706</v>
      </c>
      <c r="Q4736">
        <v>527530.25</v>
      </c>
      <c r="R4736" t="s">
        <v>923</v>
      </c>
      <c r="S4736" t="s">
        <v>34</v>
      </c>
      <c r="T4736" t="s">
        <v>63</v>
      </c>
      <c r="V4736" t="s">
        <v>137</v>
      </c>
      <c r="Y4736" t="s">
        <v>29</v>
      </c>
    </row>
    <row r="4737" spans="1:25" x14ac:dyDescent="0.45">
      <c r="A4737" t="s">
        <v>335</v>
      </c>
      <c r="B4737" t="s">
        <v>400</v>
      </c>
      <c r="C4737">
        <v>2503</v>
      </c>
      <c r="D4737" t="s">
        <v>403</v>
      </c>
      <c r="E4737" t="s">
        <v>49</v>
      </c>
      <c r="F4737">
        <v>2013</v>
      </c>
      <c r="G4737">
        <v>4130</v>
      </c>
      <c r="H4737">
        <v>4020</v>
      </c>
      <c r="J4737">
        <v>351875.25</v>
      </c>
      <c r="O4737">
        <v>37.149000000000001</v>
      </c>
      <c r="P4737">
        <v>0.161</v>
      </c>
      <c r="Q4737">
        <v>399263.55</v>
      </c>
      <c r="R4737" t="s">
        <v>923</v>
      </c>
      <c r="S4737" t="s">
        <v>34</v>
      </c>
      <c r="T4737" t="s">
        <v>63</v>
      </c>
      <c r="V4737" t="s">
        <v>137</v>
      </c>
      <c r="Y4737" t="s">
        <v>29</v>
      </c>
    </row>
    <row r="4738" spans="1:25" x14ac:dyDescent="0.45">
      <c r="A4738" t="s">
        <v>335</v>
      </c>
      <c r="B4738" t="s">
        <v>400</v>
      </c>
      <c r="C4738">
        <v>2503</v>
      </c>
      <c r="D4738" t="s">
        <v>403</v>
      </c>
      <c r="E4738" t="s">
        <v>49</v>
      </c>
      <c r="F4738">
        <v>2014</v>
      </c>
      <c r="G4738">
        <v>4438</v>
      </c>
      <c r="H4738">
        <v>4327.5</v>
      </c>
      <c r="J4738">
        <v>365726.5</v>
      </c>
      <c r="O4738">
        <v>24.029</v>
      </c>
      <c r="P4738">
        <v>0.11609999999999999</v>
      </c>
      <c r="Q4738">
        <v>402094.42499999999</v>
      </c>
      <c r="R4738" t="s">
        <v>923</v>
      </c>
      <c r="S4738" t="s">
        <v>34</v>
      </c>
      <c r="T4738" t="s">
        <v>63</v>
      </c>
      <c r="V4738" t="s">
        <v>137</v>
      </c>
      <c r="Y4738" t="s">
        <v>29</v>
      </c>
    </row>
    <row r="4739" spans="1:25" x14ac:dyDescent="0.45">
      <c r="A4739" t="s">
        <v>335</v>
      </c>
      <c r="B4739" t="s">
        <v>400</v>
      </c>
      <c r="C4739">
        <v>2503</v>
      </c>
      <c r="D4739" t="s">
        <v>403</v>
      </c>
      <c r="E4739" t="s">
        <v>49</v>
      </c>
      <c r="F4739">
        <v>2015</v>
      </c>
      <c r="G4739">
        <v>4860</v>
      </c>
      <c r="H4739">
        <v>4729.25</v>
      </c>
      <c r="J4739">
        <v>422937</v>
      </c>
      <c r="O4739">
        <v>25.834</v>
      </c>
      <c r="P4739">
        <v>0.1055</v>
      </c>
      <c r="Q4739">
        <v>467306.42499999999</v>
      </c>
      <c r="R4739" t="s">
        <v>923</v>
      </c>
      <c r="S4739" t="s">
        <v>34</v>
      </c>
      <c r="T4739" t="s">
        <v>63</v>
      </c>
      <c r="V4739" t="s">
        <v>137</v>
      </c>
      <c r="Y4739" t="s">
        <v>30</v>
      </c>
    </row>
    <row r="4740" spans="1:25" x14ac:dyDescent="0.45">
      <c r="A4740" t="s">
        <v>335</v>
      </c>
      <c r="B4740" t="s">
        <v>400</v>
      </c>
      <c r="C4740">
        <v>2503</v>
      </c>
      <c r="D4740" t="s">
        <v>403</v>
      </c>
      <c r="E4740" t="s">
        <v>49</v>
      </c>
      <c r="F4740">
        <v>2016</v>
      </c>
      <c r="G4740">
        <v>4615</v>
      </c>
      <c r="H4740">
        <v>4505.75</v>
      </c>
      <c r="J4740">
        <v>380250.75</v>
      </c>
      <c r="O4740">
        <v>22.038</v>
      </c>
      <c r="P4740">
        <v>9.2700000000000005E-2</v>
      </c>
      <c r="Q4740">
        <v>453824</v>
      </c>
      <c r="R4740" t="s">
        <v>923</v>
      </c>
      <c r="S4740" t="s">
        <v>34</v>
      </c>
      <c r="T4740" t="s">
        <v>63</v>
      </c>
      <c r="V4740" t="s">
        <v>137</v>
      </c>
      <c r="Y4740" t="s">
        <v>30</v>
      </c>
    </row>
    <row r="4741" spans="1:25" x14ac:dyDescent="0.45">
      <c r="A4741" t="s">
        <v>335</v>
      </c>
      <c r="B4741" t="s">
        <v>400</v>
      </c>
      <c r="C4741">
        <v>2503</v>
      </c>
      <c r="D4741" t="s">
        <v>403</v>
      </c>
      <c r="E4741" t="s">
        <v>49</v>
      </c>
      <c r="F4741">
        <v>2017</v>
      </c>
      <c r="G4741">
        <v>3721</v>
      </c>
      <c r="H4741">
        <v>3611.25</v>
      </c>
      <c r="J4741">
        <v>292515.5</v>
      </c>
      <c r="O4741">
        <v>17.959</v>
      </c>
      <c r="P4741">
        <v>9.6299999999999997E-2</v>
      </c>
      <c r="Q4741">
        <v>360037.125</v>
      </c>
      <c r="R4741" t="s">
        <v>923</v>
      </c>
      <c r="S4741" t="s">
        <v>34</v>
      </c>
      <c r="T4741" t="s">
        <v>63</v>
      </c>
      <c r="V4741" t="s">
        <v>137</v>
      </c>
      <c r="Y4741" t="s">
        <v>30</v>
      </c>
    </row>
    <row r="4742" spans="1:25" x14ac:dyDescent="0.45">
      <c r="A4742" t="s">
        <v>335</v>
      </c>
      <c r="B4742" t="s">
        <v>400</v>
      </c>
      <c r="C4742">
        <v>2503</v>
      </c>
      <c r="D4742" t="s">
        <v>403</v>
      </c>
      <c r="E4742" t="s">
        <v>49</v>
      </c>
      <c r="F4742">
        <v>2018</v>
      </c>
      <c r="G4742">
        <v>4652</v>
      </c>
      <c r="H4742">
        <v>4510.75</v>
      </c>
      <c r="J4742">
        <v>350505.75</v>
      </c>
      <c r="O4742">
        <v>20.404</v>
      </c>
      <c r="P4742">
        <v>9.3100000000000002E-2</v>
      </c>
      <c r="Q4742">
        <v>424590.25</v>
      </c>
      <c r="R4742" t="s">
        <v>923</v>
      </c>
      <c r="S4742" t="s">
        <v>34</v>
      </c>
      <c r="T4742" t="s">
        <v>63</v>
      </c>
      <c r="V4742" t="s">
        <v>137</v>
      </c>
      <c r="Y4742" t="s">
        <v>30</v>
      </c>
    </row>
    <row r="4743" spans="1:25" x14ac:dyDescent="0.45">
      <c r="A4743" t="s">
        <v>335</v>
      </c>
      <c r="B4743" t="s">
        <v>400</v>
      </c>
      <c r="C4743">
        <v>2503</v>
      </c>
      <c r="D4743" t="s">
        <v>403</v>
      </c>
      <c r="E4743" t="s">
        <v>49</v>
      </c>
      <c r="F4743">
        <v>2019</v>
      </c>
      <c r="G4743">
        <v>2822</v>
      </c>
      <c r="H4743">
        <v>2713.75</v>
      </c>
      <c r="J4743">
        <v>203382.5</v>
      </c>
      <c r="O4743">
        <v>12.744</v>
      </c>
      <c r="P4743">
        <v>9.8299999999999998E-2</v>
      </c>
      <c r="Q4743">
        <v>249763.07500000001</v>
      </c>
      <c r="R4743" t="s">
        <v>923</v>
      </c>
      <c r="S4743" t="s">
        <v>34</v>
      </c>
      <c r="T4743" t="s">
        <v>63</v>
      </c>
      <c r="V4743" t="s">
        <v>137</v>
      </c>
      <c r="Y4743" t="s">
        <v>30</v>
      </c>
    </row>
    <row r="4744" spans="1:25" x14ac:dyDescent="0.45">
      <c r="A4744" t="s">
        <v>335</v>
      </c>
      <c r="B4744" t="s">
        <v>400</v>
      </c>
      <c r="C4744">
        <v>2503</v>
      </c>
      <c r="D4744" t="s">
        <v>403</v>
      </c>
      <c r="E4744" t="s">
        <v>49</v>
      </c>
      <c r="F4744">
        <v>2020</v>
      </c>
      <c r="G4744">
        <v>1545</v>
      </c>
      <c r="H4744">
        <v>1470</v>
      </c>
      <c r="J4744">
        <v>108654</v>
      </c>
      <c r="O4744">
        <v>5.4630000000000001</v>
      </c>
      <c r="P4744">
        <v>7.6600000000000001E-2</v>
      </c>
      <c r="Q4744">
        <v>138054.15</v>
      </c>
      <c r="R4744" t="s">
        <v>923</v>
      </c>
      <c r="S4744" t="s">
        <v>34</v>
      </c>
      <c r="T4744" t="s">
        <v>63</v>
      </c>
      <c r="V4744" t="s">
        <v>137</v>
      </c>
      <c r="Y4744" t="s">
        <v>30</v>
      </c>
    </row>
    <row r="4745" spans="1:25" x14ac:dyDescent="0.45">
      <c r="A4745" t="s">
        <v>335</v>
      </c>
      <c r="B4745" t="s">
        <v>400</v>
      </c>
      <c r="C4745">
        <v>2503</v>
      </c>
      <c r="D4745" t="s">
        <v>403</v>
      </c>
      <c r="E4745" t="s">
        <v>49</v>
      </c>
      <c r="F4745">
        <v>2021</v>
      </c>
      <c r="G4745">
        <v>1999</v>
      </c>
      <c r="H4745">
        <v>1897</v>
      </c>
      <c r="J4745">
        <v>131917.75</v>
      </c>
      <c r="O4745">
        <v>7.6740000000000004</v>
      </c>
      <c r="P4745">
        <v>8.8999999999999996E-2</v>
      </c>
      <c r="Q4745">
        <v>165974.02499999999</v>
      </c>
      <c r="R4745" t="s">
        <v>923</v>
      </c>
      <c r="S4745" t="s">
        <v>34</v>
      </c>
      <c r="T4745" t="s">
        <v>63</v>
      </c>
      <c r="V4745" t="s">
        <v>137</v>
      </c>
      <c r="Y4745" t="s">
        <v>30</v>
      </c>
    </row>
    <row r="4746" spans="1:25" x14ac:dyDescent="0.45">
      <c r="A4746" t="s">
        <v>335</v>
      </c>
      <c r="B4746" t="s">
        <v>400</v>
      </c>
      <c r="C4746">
        <v>2503</v>
      </c>
      <c r="D4746" t="s">
        <v>403</v>
      </c>
      <c r="E4746" t="s">
        <v>49</v>
      </c>
      <c r="F4746">
        <v>2022</v>
      </c>
      <c r="G4746">
        <v>1813</v>
      </c>
      <c r="H4746">
        <v>1727.75</v>
      </c>
      <c r="J4746">
        <v>127225.5</v>
      </c>
      <c r="O4746">
        <v>8.657</v>
      </c>
      <c r="P4746">
        <v>0.10630000000000001</v>
      </c>
      <c r="Q4746">
        <v>161501.22500000001</v>
      </c>
      <c r="R4746" t="s">
        <v>923</v>
      </c>
      <c r="S4746" t="s">
        <v>34</v>
      </c>
      <c r="T4746" t="s">
        <v>63</v>
      </c>
      <c r="V4746" t="s">
        <v>137</v>
      </c>
      <c r="Y4746" t="s">
        <v>30</v>
      </c>
    </row>
    <row r="4747" spans="1:25" x14ac:dyDescent="0.45">
      <c r="A4747" t="s">
        <v>335</v>
      </c>
      <c r="B4747" t="s">
        <v>400</v>
      </c>
      <c r="C4747">
        <v>2503</v>
      </c>
      <c r="D4747" t="s">
        <v>403</v>
      </c>
      <c r="E4747" t="s">
        <v>49</v>
      </c>
      <c r="F4747">
        <v>2023</v>
      </c>
      <c r="G4747">
        <v>1258</v>
      </c>
      <c r="H4747">
        <v>1192</v>
      </c>
      <c r="J4747">
        <v>82075</v>
      </c>
      <c r="O4747">
        <v>6.5540000000000003</v>
      </c>
      <c r="P4747">
        <v>0.1222</v>
      </c>
      <c r="Q4747">
        <v>104144.6</v>
      </c>
      <c r="R4747" t="s">
        <v>923</v>
      </c>
      <c r="S4747" t="s">
        <v>34</v>
      </c>
      <c r="T4747" t="s">
        <v>63</v>
      </c>
      <c r="V4747" t="s">
        <v>137</v>
      </c>
      <c r="Y4747" t="s">
        <v>30</v>
      </c>
    </row>
    <row r="4748" spans="1:25" x14ac:dyDescent="0.45">
      <c r="A4748" t="s">
        <v>335</v>
      </c>
      <c r="B4748" t="s">
        <v>400</v>
      </c>
      <c r="C4748">
        <v>2503</v>
      </c>
      <c r="D4748" t="s">
        <v>403</v>
      </c>
      <c r="E4748" t="s">
        <v>49</v>
      </c>
      <c r="F4748">
        <v>2024</v>
      </c>
      <c r="G4748">
        <v>580</v>
      </c>
      <c r="H4748">
        <v>543.5</v>
      </c>
      <c r="J4748">
        <v>34713.75</v>
      </c>
      <c r="O4748">
        <v>2.7229999999999999</v>
      </c>
      <c r="P4748">
        <v>9.9500000000000005E-2</v>
      </c>
      <c r="Q4748">
        <v>51858.175000000003</v>
      </c>
      <c r="R4748" t="s">
        <v>923</v>
      </c>
      <c r="S4748" t="s">
        <v>34</v>
      </c>
      <c r="T4748" t="s">
        <v>63</v>
      </c>
      <c r="V4748" t="s">
        <v>137</v>
      </c>
      <c r="Y4748" t="s">
        <v>30</v>
      </c>
    </row>
    <row r="4749" spans="1:25" x14ac:dyDescent="0.45">
      <c r="A4749" t="s">
        <v>335</v>
      </c>
      <c r="B4749" t="s">
        <v>400</v>
      </c>
      <c r="C4749">
        <v>2503</v>
      </c>
      <c r="D4749" t="s">
        <v>404</v>
      </c>
      <c r="E4749" t="s">
        <v>49</v>
      </c>
      <c r="F4749">
        <v>2009</v>
      </c>
      <c r="G4749">
        <v>5756</v>
      </c>
      <c r="H4749">
        <v>5660.5</v>
      </c>
      <c r="J4749">
        <v>470742</v>
      </c>
      <c r="O4749">
        <v>70.016999999999996</v>
      </c>
      <c r="P4749">
        <v>0.21429999999999999</v>
      </c>
      <c r="Q4749">
        <v>611288.875</v>
      </c>
      <c r="R4749" t="s">
        <v>923</v>
      </c>
      <c r="S4749" t="s">
        <v>34</v>
      </c>
      <c r="T4749" t="s">
        <v>63</v>
      </c>
      <c r="V4749" t="s">
        <v>137</v>
      </c>
      <c r="Y4749" t="s">
        <v>29</v>
      </c>
    </row>
    <row r="4750" spans="1:25" x14ac:dyDescent="0.45">
      <c r="A4750" t="s">
        <v>335</v>
      </c>
      <c r="B4750" t="s">
        <v>400</v>
      </c>
      <c r="C4750">
        <v>2503</v>
      </c>
      <c r="D4750" t="s">
        <v>404</v>
      </c>
      <c r="E4750" t="s">
        <v>49</v>
      </c>
      <c r="F4750">
        <v>2010</v>
      </c>
      <c r="G4750">
        <v>4668</v>
      </c>
      <c r="H4750">
        <v>4550.5</v>
      </c>
      <c r="J4750">
        <v>420003.75</v>
      </c>
      <c r="O4750">
        <v>51.371000000000002</v>
      </c>
      <c r="P4750">
        <v>0.20349999999999999</v>
      </c>
      <c r="Q4750">
        <v>481497.2</v>
      </c>
      <c r="R4750" t="s">
        <v>923</v>
      </c>
      <c r="S4750" t="s">
        <v>34</v>
      </c>
      <c r="T4750" t="s">
        <v>63</v>
      </c>
      <c r="V4750" t="s">
        <v>137</v>
      </c>
      <c r="Y4750" t="s">
        <v>29</v>
      </c>
    </row>
    <row r="4751" spans="1:25" x14ac:dyDescent="0.45">
      <c r="A4751" t="s">
        <v>335</v>
      </c>
      <c r="B4751" t="s">
        <v>400</v>
      </c>
      <c r="C4751">
        <v>2503</v>
      </c>
      <c r="D4751" t="s">
        <v>404</v>
      </c>
      <c r="E4751" t="s">
        <v>49</v>
      </c>
      <c r="F4751">
        <v>2011</v>
      </c>
      <c r="G4751">
        <v>5635</v>
      </c>
      <c r="H4751">
        <v>5520.75</v>
      </c>
      <c r="J4751">
        <v>518345.75</v>
      </c>
      <c r="O4751">
        <v>57.085999999999999</v>
      </c>
      <c r="P4751">
        <v>0.1804</v>
      </c>
      <c r="Q4751">
        <v>598006.72499999998</v>
      </c>
      <c r="R4751" t="s">
        <v>923</v>
      </c>
      <c r="S4751" t="s">
        <v>34</v>
      </c>
      <c r="T4751" t="s">
        <v>63</v>
      </c>
      <c r="V4751" t="s">
        <v>137</v>
      </c>
      <c r="Y4751" t="s">
        <v>29</v>
      </c>
    </row>
    <row r="4752" spans="1:25" x14ac:dyDescent="0.45">
      <c r="A4752" t="s">
        <v>335</v>
      </c>
      <c r="B4752" t="s">
        <v>400</v>
      </c>
      <c r="C4752">
        <v>2503</v>
      </c>
      <c r="D4752" t="s">
        <v>404</v>
      </c>
      <c r="E4752" t="s">
        <v>49</v>
      </c>
      <c r="F4752">
        <v>2012</v>
      </c>
      <c r="G4752">
        <v>5132</v>
      </c>
      <c r="H4752">
        <v>5020</v>
      </c>
      <c r="J4752">
        <v>482112.5</v>
      </c>
      <c r="O4752">
        <v>53.508000000000003</v>
      </c>
      <c r="P4752">
        <v>0.1757</v>
      </c>
      <c r="Q4752">
        <v>567122.875</v>
      </c>
      <c r="R4752" t="s">
        <v>923</v>
      </c>
      <c r="S4752" t="s">
        <v>34</v>
      </c>
      <c r="T4752" t="s">
        <v>63</v>
      </c>
      <c r="V4752" t="s">
        <v>137</v>
      </c>
      <c r="Y4752" t="s">
        <v>29</v>
      </c>
    </row>
    <row r="4753" spans="1:25" x14ac:dyDescent="0.45">
      <c r="A4753" t="s">
        <v>335</v>
      </c>
      <c r="B4753" t="s">
        <v>400</v>
      </c>
      <c r="C4753">
        <v>2503</v>
      </c>
      <c r="D4753" t="s">
        <v>404</v>
      </c>
      <c r="E4753" t="s">
        <v>49</v>
      </c>
      <c r="F4753">
        <v>2013</v>
      </c>
      <c r="G4753">
        <v>4164</v>
      </c>
      <c r="H4753">
        <v>4053.25</v>
      </c>
      <c r="J4753">
        <v>351311.75</v>
      </c>
      <c r="O4753">
        <v>36.270000000000003</v>
      </c>
      <c r="P4753">
        <v>0.16159999999999999</v>
      </c>
      <c r="Q4753">
        <v>396496.05</v>
      </c>
      <c r="R4753" t="s">
        <v>923</v>
      </c>
      <c r="S4753" t="s">
        <v>34</v>
      </c>
      <c r="T4753" t="s">
        <v>63</v>
      </c>
      <c r="V4753" t="s">
        <v>137</v>
      </c>
      <c r="Y4753" t="s">
        <v>29</v>
      </c>
    </row>
    <row r="4754" spans="1:25" x14ac:dyDescent="0.45">
      <c r="A4754" t="s">
        <v>335</v>
      </c>
      <c r="B4754" t="s">
        <v>400</v>
      </c>
      <c r="C4754">
        <v>2503</v>
      </c>
      <c r="D4754" t="s">
        <v>404</v>
      </c>
      <c r="E4754" t="s">
        <v>49</v>
      </c>
      <c r="F4754">
        <v>2014</v>
      </c>
      <c r="G4754">
        <v>4412</v>
      </c>
      <c r="H4754">
        <v>4313</v>
      </c>
      <c r="J4754">
        <v>364372</v>
      </c>
      <c r="O4754">
        <v>23.722999999999999</v>
      </c>
      <c r="P4754">
        <v>0.115</v>
      </c>
      <c r="Q4754">
        <v>402070.82500000001</v>
      </c>
      <c r="R4754" t="s">
        <v>923</v>
      </c>
      <c r="S4754" t="s">
        <v>34</v>
      </c>
      <c r="T4754" t="s">
        <v>63</v>
      </c>
      <c r="V4754" t="s">
        <v>137</v>
      </c>
      <c r="Y4754" t="s">
        <v>29</v>
      </c>
    </row>
    <row r="4755" spans="1:25" x14ac:dyDescent="0.45">
      <c r="A4755" t="s">
        <v>335</v>
      </c>
      <c r="B4755" t="s">
        <v>400</v>
      </c>
      <c r="C4755">
        <v>2503</v>
      </c>
      <c r="D4755" t="s">
        <v>404</v>
      </c>
      <c r="E4755" t="s">
        <v>49</v>
      </c>
      <c r="F4755">
        <v>2015</v>
      </c>
      <c r="G4755">
        <v>4736</v>
      </c>
      <c r="H4755">
        <v>4605</v>
      </c>
      <c r="J4755">
        <v>399938.75</v>
      </c>
      <c r="O4755">
        <v>24.913</v>
      </c>
      <c r="P4755">
        <v>0.107</v>
      </c>
      <c r="Q4755">
        <v>456866.125</v>
      </c>
      <c r="R4755" t="s">
        <v>923</v>
      </c>
      <c r="S4755" t="s">
        <v>34</v>
      </c>
      <c r="T4755" t="s">
        <v>63</v>
      </c>
      <c r="V4755" t="s">
        <v>137</v>
      </c>
      <c r="Y4755" t="s">
        <v>30</v>
      </c>
    </row>
    <row r="4756" spans="1:25" x14ac:dyDescent="0.45">
      <c r="A4756" t="s">
        <v>335</v>
      </c>
      <c r="B4756" t="s">
        <v>400</v>
      </c>
      <c r="C4756">
        <v>2503</v>
      </c>
      <c r="D4756" t="s">
        <v>404</v>
      </c>
      <c r="E4756" t="s">
        <v>49</v>
      </c>
      <c r="F4756">
        <v>2016</v>
      </c>
      <c r="G4756">
        <v>4830</v>
      </c>
      <c r="H4756">
        <v>4709.5</v>
      </c>
      <c r="J4756">
        <v>391222</v>
      </c>
      <c r="O4756">
        <v>22.658999999999999</v>
      </c>
      <c r="P4756">
        <v>9.1300000000000006E-2</v>
      </c>
      <c r="Q4756">
        <v>473410.2</v>
      </c>
      <c r="R4756" t="s">
        <v>923</v>
      </c>
      <c r="S4756" t="s">
        <v>34</v>
      </c>
      <c r="T4756" t="s">
        <v>63</v>
      </c>
      <c r="V4756" t="s">
        <v>137</v>
      </c>
      <c r="Y4756" t="s">
        <v>30</v>
      </c>
    </row>
    <row r="4757" spans="1:25" x14ac:dyDescent="0.45">
      <c r="A4757" t="s">
        <v>335</v>
      </c>
      <c r="B4757" t="s">
        <v>400</v>
      </c>
      <c r="C4757">
        <v>2503</v>
      </c>
      <c r="D4757" t="s">
        <v>404</v>
      </c>
      <c r="E4757" t="s">
        <v>49</v>
      </c>
      <c r="F4757">
        <v>2017</v>
      </c>
      <c r="G4757">
        <v>4019</v>
      </c>
      <c r="H4757">
        <v>3903.75</v>
      </c>
      <c r="J4757">
        <v>332896.25</v>
      </c>
      <c r="O4757">
        <v>19.123999999999999</v>
      </c>
      <c r="P4757">
        <v>9.4799999999999995E-2</v>
      </c>
      <c r="Q4757">
        <v>387878.15</v>
      </c>
      <c r="R4757" t="s">
        <v>923</v>
      </c>
      <c r="S4757" t="s">
        <v>34</v>
      </c>
      <c r="T4757" t="s">
        <v>63</v>
      </c>
      <c r="V4757" t="s">
        <v>137</v>
      </c>
      <c r="Y4757" t="s">
        <v>30</v>
      </c>
    </row>
    <row r="4758" spans="1:25" x14ac:dyDescent="0.45">
      <c r="A4758" t="s">
        <v>335</v>
      </c>
      <c r="B4758" t="s">
        <v>400</v>
      </c>
      <c r="C4758">
        <v>2503</v>
      </c>
      <c r="D4758" t="s">
        <v>404</v>
      </c>
      <c r="E4758" t="s">
        <v>49</v>
      </c>
      <c r="F4758">
        <v>2018</v>
      </c>
      <c r="G4758">
        <v>4672</v>
      </c>
      <c r="H4758">
        <v>4536.5</v>
      </c>
      <c r="J4758">
        <v>363294</v>
      </c>
      <c r="O4758">
        <v>20.22</v>
      </c>
      <c r="P4758">
        <v>9.2499999999999999E-2</v>
      </c>
      <c r="Q4758">
        <v>423261.42499999999</v>
      </c>
      <c r="R4758" t="s">
        <v>923</v>
      </c>
      <c r="S4758" t="s">
        <v>34</v>
      </c>
      <c r="T4758" t="s">
        <v>63</v>
      </c>
      <c r="V4758" t="s">
        <v>137</v>
      </c>
      <c r="Y4758" t="s">
        <v>30</v>
      </c>
    </row>
    <row r="4759" spans="1:25" x14ac:dyDescent="0.45">
      <c r="A4759" t="s">
        <v>335</v>
      </c>
      <c r="B4759" t="s">
        <v>400</v>
      </c>
      <c r="C4759">
        <v>2503</v>
      </c>
      <c r="D4759" t="s">
        <v>404</v>
      </c>
      <c r="E4759" t="s">
        <v>49</v>
      </c>
      <c r="F4759">
        <v>2019</v>
      </c>
      <c r="G4759">
        <v>2824</v>
      </c>
      <c r="H4759">
        <v>2720.5</v>
      </c>
      <c r="J4759">
        <v>210080.5</v>
      </c>
      <c r="O4759">
        <v>12.7</v>
      </c>
      <c r="P4759">
        <v>9.7299999999999998E-2</v>
      </c>
      <c r="Q4759">
        <v>251406.6</v>
      </c>
      <c r="R4759" t="s">
        <v>923</v>
      </c>
      <c r="S4759" t="s">
        <v>34</v>
      </c>
      <c r="T4759" t="s">
        <v>63</v>
      </c>
      <c r="V4759" t="s">
        <v>137</v>
      </c>
      <c r="Y4759" t="s">
        <v>30</v>
      </c>
    </row>
    <row r="4760" spans="1:25" x14ac:dyDescent="0.45">
      <c r="A4760" t="s">
        <v>335</v>
      </c>
      <c r="B4760" t="s">
        <v>400</v>
      </c>
      <c r="C4760">
        <v>2503</v>
      </c>
      <c r="D4760" t="s">
        <v>404</v>
      </c>
      <c r="E4760" t="s">
        <v>49</v>
      </c>
      <c r="F4760">
        <v>2020</v>
      </c>
      <c r="G4760">
        <v>1504</v>
      </c>
      <c r="H4760">
        <v>1419.25</v>
      </c>
      <c r="J4760">
        <v>106832.25</v>
      </c>
      <c r="O4760">
        <v>4.9080000000000004</v>
      </c>
      <c r="P4760">
        <v>7.8799999999999995E-2</v>
      </c>
      <c r="Q4760">
        <v>121795.4</v>
      </c>
      <c r="R4760" t="s">
        <v>923</v>
      </c>
      <c r="S4760" t="s">
        <v>34</v>
      </c>
      <c r="T4760" t="s">
        <v>63</v>
      </c>
      <c r="V4760" t="s">
        <v>137</v>
      </c>
      <c r="Y4760" t="s">
        <v>30</v>
      </c>
    </row>
    <row r="4761" spans="1:25" x14ac:dyDescent="0.45">
      <c r="A4761" t="s">
        <v>335</v>
      </c>
      <c r="B4761" t="s">
        <v>400</v>
      </c>
      <c r="C4761">
        <v>2503</v>
      </c>
      <c r="D4761" t="s">
        <v>404</v>
      </c>
      <c r="E4761" t="s">
        <v>49</v>
      </c>
      <c r="F4761">
        <v>2021</v>
      </c>
      <c r="G4761">
        <v>1980</v>
      </c>
      <c r="H4761">
        <v>1871</v>
      </c>
      <c r="J4761">
        <v>138983</v>
      </c>
      <c r="O4761">
        <v>6.52</v>
      </c>
      <c r="P4761">
        <v>8.6599999999999996E-2</v>
      </c>
      <c r="Q4761">
        <v>146804.04999999999</v>
      </c>
      <c r="R4761" t="s">
        <v>923</v>
      </c>
      <c r="S4761" t="s">
        <v>34</v>
      </c>
      <c r="T4761" t="s">
        <v>63</v>
      </c>
      <c r="V4761" t="s">
        <v>137</v>
      </c>
      <c r="Y4761" t="s">
        <v>30</v>
      </c>
    </row>
    <row r="4762" spans="1:25" x14ac:dyDescent="0.45">
      <c r="A4762" t="s">
        <v>335</v>
      </c>
      <c r="B4762" t="s">
        <v>400</v>
      </c>
      <c r="C4762">
        <v>2503</v>
      </c>
      <c r="D4762" t="s">
        <v>404</v>
      </c>
      <c r="E4762" t="s">
        <v>49</v>
      </c>
      <c r="F4762">
        <v>2022</v>
      </c>
      <c r="G4762">
        <v>1819</v>
      </c>
      <c r="H4762">
        <v>1735.5</v>
      </c>
      <c r="J4762">
        <v>134135.5</v>
      </c>
      <c r="O4762">
        <v>8.5830000000000002</v>
      </c>
      <c r="P4762">
        <v>0.1055</v>
      </c>
      <c r="Q4762">
        <v>161844.95000000001</v>
      </c>
      <c r="R4762" t="s">
        <v>923</v>
      </c>
      <c r="S4762" t="s">
        <v>34</v>
      </c>
      <c r="T4762" t="s">
        <v>63</v>
      </c>
      <c r="V4762" t="s">
        <v>137</v>
      </c>
      <c r="Y4762" t="s">
        <v>30</v>
      </c>
    </row>
    <row r="4763" spans="1:25" x14ac:dyDescent="0.45">
      <c r="A4763" t="s">
        <v>335</v>
      </c>
      <c r="B4763" t="s">
        <v>400</v>
      </c>
      <c r="C4763">
        <v>2503</v>
      </c>
      <c r="D4763" t="s">
        <v>404</v>
      </c>
      <c r="E4763" t="s">
        <v>49</v>
      </c>
      <c r="F4763">
        <v>2023</v>
      </c>
      <c r="G4763">
        <v>1551</v>
      </c>
      <c r="H4763">
        <v>1470.75</v>
      </c>
      <c r="J4763">
        <v>103622</v>
      </c>
      <c r="O4763">
        <v>7.2729999999999997</v>
      </c>
      <c r="P4763">
        <v>0.1142</v>
      </c>
      <c r="Q4763">
        <v>123984.875</v>
      </c>
      <c r="R4763" t="s">
        <v>923</v>
      </c>
      <c r="S4763" t="s">
        <v>34</v>
      </c>
      <c r="T4763" t="s">
        <v>63</v>
      </c>
      <c r="V4763" t="s">
        <v>137</v>
      </c>
      <c r="Y4763" t="s">
        <v>30</v>
      </c>
    </row>
    <row r="4764" spans="1:25" x14ac:dyDescent="0.45">
      <c r="A4764" t="s">
        <v>335</v>
      </c>
      <c r="B4764" t="s">
        <v>400</v>
      </c>
      <c r="C4764">
        <v>2503</v>
      </c>
      <c r="D4764" t="s">
        <v>404</v>
      </c>
      <c r="E4764" t="s">
        <v>49</v>
      </c>
      <c r="F4764">
        <v>2024</v>
      </c>
      <c r="G4764">
        <v>783</v>
      </c>
      <c r="H4764">
        <v>731.75</v>
      </c>
      <c r="J4764">
        <v>49519</v>
      </c>
      <c r="O4764">
        <v>3.0179999999999998</v>
      </c>
      <c r="P4764">
        <v>0.10009999999999999</v>
      </c>
      <c r="Q4764">
        <v>58681.375</v>
      </c>
      <c r="R4764" t="s">
        <v>923</v>
      </c>
      <c r="S4764" t="s">
        <v>34</v>
      </c>
      <c r="T4764" t="s">
        <v>63</v>
      </c>
      <c r="V4764" t="s">
        <v>137</v>
      </c>
      <c r="Y4764" t="s">
        <v>30</v>
      </c>
    </row>
    <row r="4765" spans="1:25" x14ac:dyDescent="0.45">
      <c r="A4765" t="s">
        <v>335</v>
      </c>
      <c r="B4765" t="s">
        <v>400</v>
      </c>
      <c r="C4765">
        <v>2503</v>
      </c>
      <c r="D4765" t="s">
        <v>405</v>
      </c>
      <c r="E4765" t="s">
        <v>49</v>
      </c>
      <c r="F4765">
        <v>2009</v>
      </c>
      <c r="G4765">
        <v>5430</v>
      </c>
      <c r="H4765">
        <v>5323.5</v>
      </c>
      <c r="J4765">
        <v>453115.25</v>
      </c>
      <c r="O4765">
        <v>60.884</v>
      </c>
      <c r="P4765">
        <v>0.21260000000000001</v>
      </c>
      <c r="Q4765">
        <v>539588</v>
      </c>
      <c r="R4765" t="s">
        <v>923</v>
      </c>
      <c r="S4765" t="s">
        <v>34</v>
      </c>
      <c r="T4765" t="s">
        <v>63</v>
      </c>
      <c r="V4765" t="s">
        <v>137</v>
      </c>
      <c r="Y4765" t="s">
        <v>29</v>
      </c>
    </row>
    <row r="4766" spans="1:25" x14ac:dyDescent="0.45">
      <c r="A4766" t="s">
        <v>335</v>
      </c>
      <c r="B4766" t="s">
        <v>400</v>
      </c>
      <c r="C4766">
        <v>2503</v>
      </c>
      <c r="D4766" t="s">
        <v>405</v>
      </c>
      <c r="E4766" t="s">
        <v>49</v>
      </c>
      <c r="F4766">
        <v>2010</v>
      </c>
      <c r="G4766">
        <v>4569</v>
      </c>
      <c r="H4766">
        <v>4460.25</v>
      </c>
      <c r="J4766">
        <v>398658.25</v>
      </c>
      <c r="O4766">
        <v>51.98</v>
      </c>
      <c r="P4766">
        <v>0.20399999999999999</v>
      </c>
      <c r="Q4766">
        <v>487516.625</v>
      </c>
      <c r="R4766" t="s">
        <v>923</v>
      </c>
      <c r="S4766" t="s">
        <v>34</v>
      </c>
      <c r="T4766" t="s">
        <v>63</v>
      </c>
      <c r="V4766" t="s">
        <v>137</v>
      </c>
      <c r="Y4766" t="s">
        <v>29</v>
      </c>
    </row>
    <row r="4767" spans="1:25" x14ac:dyDescent="0.45">
      <c r="A4767" t="s">
        <v>335</v>
      </c>
      <c r="B4767" t="s">
        <v>400</v>
      </c>
      <c r="C4767">
        <v>2503</v>
      </c>
      <c r="D4767" t="s">
        <v>405</v>
      </c>
      <c r="E4767" t="s">
        <v>49</v>
      </c>
      <c r="F4767">
        <v>2011</v>
      </c>
      <c r="G4767">
        <v>5724</v>
      </c>
      <c r="H4767">
        <v>5618.5</v>
      </c>
      <c r="J4767">
        <v>466763.25</v>
      </c>
      <c r="O4767">
        <v>58.948</v>
      </c>
      <c r="P4767">
        <v>0.18049999999999999</v>
      </c>
      <c r="Q4767">
        <v>625172.25</v>
      </c>
      <c r="R4767" t="s">
        <v>923</v>
      </c>
      <c r="S4767" t="s">
        <v>34</v>
      </c>
      <c r="T4767" t="s">
        <v>63</v>
      </c>
      <c r="V4767" t="s">
        <v>137</v>
      </c>
      <c r="Y4767" t="s">
        <v>29</v>
      </c>
    </row>
    <row r="4768" spans="1:25" x14ac:dyDescent="0.45">
      <c r="A4768" t="s">
        <v>335</v>
      </c>
      <c r="B4768" t="s">
        <v>400</v>
      </c>
      <c r="C4768">
        <v>2503</v>
      </c>
      <c r="D4768" t="s">
        <v>405</v>
      </c>
      <c r="E4768" t="s">
        <v>49</v>
      </c>
      <c r="F4768">
        <v>2012</v>
      </c>
      <c r="G4768">
        <v>5236</v>
      </c>
      <c r="H4768">
        <v>5132.25</v>
      </c>
      <c r="J4768">
        <v>498435.25</v>
      </c>
      <c r="O4768">
        <v>55.3</v>
      </c>
      <c r="P4768">
        <v>0.1726</v>
      </c>
      <c r="Q4768">
        <v>598257.07499999995</v>
      </c>
      <c r="R4768" t="s">
        <v>923</v>
      </c>
      <c r="S4768" t="s">
        <v>34</v>
      </c>
      <c r="T4768" t="s">
        <v>63</v>
      </c>
      <c r="V4768" t="s">
        <v>137</v>
      </c>
      <c r="Y4768" t="s">
        <v>29</v>
      </c>
    </row>
    <row r="4769" spans="1:25" x14ac:dyDescent="0.45">
      <c r="A4769" t="s">
        <v>335</v>
      </c>
      <c r="B4769" t="s">
        <v>400</v>
      </c>
      <c r="C4769">
        <v>2503</v>
      </c>
      <c r="D4769" t="s">
        <v>405</v>
      </c>
      <c r="E4769" t="s">
        <v>49</v>
      </c>
      <c r="F4769">
        <v>2013</v>
      </c>
      <c r="G4769">
        <v>3878</v>
      </c>
      <c r="H4769">
        <v>3764.25</v>
      </c>
      <c r="J4769">
        <v>333544.5</v>
      </c>
      <c r="O4769">
        <v>34.712000000000003</v>
      </c>
      <c r="P4769">
        <v>0.16370000000000001</v>
      </c>
      <c r="Q4769">
        <v>375613.4</v>
      </c>
      <c r="R4769" t="s">
        <v>923</v>
      </c>
      <c r="S4769" t="s">
        <v>34</v>
      </c>
      <c r="T4769" t="s">
        <v>63</v>
      </c>
      <c r="V4769" t="s">
        <v>137</v>
      </c>
      <c r="Y4769" t="s">
        <v>29</v>
      </c>
    </row>
    <row r="4770" spans="1:25" x14ac:dyDescent="0.45">
      <c r="A4770" t="s">
        <v>335</v>
      </c>
      <c r="B4770" t="s">
        <v>400</v>
      </c>
      <c r="C4770">
        <v>2503</v>
      </c>
      <c r="D4770" t="s">
        <v>405</v>
      </c>
      <c r="E4770" t="s">
        <v>49</v>
      </c>
      <c r="F4770">
        <v>2014</v>
      </c>
      <c r="G4770">
        <v>4379</v>
      </c>
      <c r="H4770">
        <v>4283.25</v>
      </c>
      <c r="J4770">
        <v>356814.75</v>
      </c>
      <c r="O4770">
        <v>23.916</v>
      </c>
      <c r="P4770">
        <v>0.115</v>
      </c>
      <c r="Q4770">
        <v>402532.27500000002</v>
      </c>
      <c r="R4770" t="s">
        <v>923</v>
      </c>
      <c r="S4770" t="s">
        <v>34</v>
      </c>
      <c r="T4770" t="s">
        <v>63</v>
      </c>
      <c r="V4770" t="s">
        <v>137</v>
      </c>
      <c r="Y4770" t="s">
        <v>29</v>
      </c>
    </row>
    <row r="4771" spans="1:25" x14ac:dyDescent="0.45">
      <c r="A4771" t="s">
        <v>335</v>
      </c>
      <c r="B4771" t="s">
        <v>400</v>
      </c>
      <c r="C4771">
        <v>2503</v>
      </c>
      <c r="D4771" t="s">
        <v>405</v>
      </c>
      <c r="E4771" t="s">
        <v>49</v>
      </c>
      <c r="F4771">
        <v>2015</v>
      </c>
      <c r="G4771">
        <v>4800</v>
      </c>
      <c r="H4771">
        <v>4680</v>
      </c>
      <c r="J4771">
        <v>403043</v>
      </c>
      <c r="O4771">
        <v>26.266999999999999</v>
      </c>
      <c r="P4771">
        <v>0.1062</v>
      </c>
      <c r="Q4771">
        <v>471041.45</v>
      </c>
      <c r="R4771" t="s">
        <v>923</v>
      </c>
      <c r="S4771" t="s">
        <v>34</v>
      </c>
      <c r="T4771" t="s">
        <v>63</v>
      </c>
      <c r="V4771" t="s">
        <v>137</v>
      </c>
      <c r="Y4771" t="s">
        <v>30</v>
      </c>
    </row>
    <row r="4772" spans="1:25" x14ac:dyDescent="0.45">
      <c r="A4772" t="s">
        <v>335</v>
      </c>
      <c r="B4772" t="s">
        <v>400</v>
      </c>
      <c r="C4772">
        <v>2503</v>
      </c>
      <c r="D4772" t="s">
        <v>405</v>
      </c>
      <c r="E4772" t="s">
        <v>49</v>
      </c>
      <c r="F4772">
        <v>2016</v>
      </c>
      <c r="G4772">
        <v>4559</v>
      </c>
      <c r="H4772">
        <v>4430.75</v>
      </c>
      <c r="J4772">
        <v>347563</v>
      </c>
      <c r="O4772">
        <v>22.091000000000001</v>
      </c>
      <c r="P4772">
        <v>9.2600000000000002E-2</v>
      </c>
      <c r="Q4772">
        <v>456415.52500000002</v>
      </c>
      <c r="R4772" t="s">
        <v>923</v>
      </c>
      <c r="S4772" t="s">
        <v>34</v>
      </c>
      <c r="T4772" t="s">
        <v>63</v>
      </c>
      <c r="V4772" t="s">
        <v>137</v>
      </c>
      <c r="Y4772" t="s">
        <v>30</v>
      </c>
    </row>
    <row r="4773" spans="1:25" x14ac:dyDescent="0.45">
      <c r="A4773" t="s">
        <v>335</v>
      </c>
      <c r="B4773" t="s">
        <v>400</v>
      </c>
      <c r="C4773">
        <v>2503</v>
      </c>
      <c r="D4773" t="s">
        <v>405</v>
      </c>
      <c r="E4773" t="s">
        <v>49</v>
      </c>
      <c r="F4773">
        <v>2017</v>
      </c>
      <c r="G4773">
        <v>3880</v>
      </c>
      <c r="H4773">
        <v>3760</v>
      </c>
      <c r="J4773">
        <v>298000.5</v>
      </c>
      <c r="O4773">
        <v>18.917999999999999</v>
      </c>
      <c r="P4773">
        <v>9.5000000000000001E-2</v>
      </c>
      <c r="Q4773">
        <v>384156.6</v>
      </c>
      <c r="R4773" t="s">
        <v>923</v>
      </c>
      <c r="S4773" t="s">
        <v>34</v>
      </c>
      <c r="T4773" t="s">
        <v>63</v>
      </c>
      <c r="V4773" t="s">
        <v>137</v>
      </c>
      <c r="Y4773" t="s">
        <v>30</v>
      </c>
    </row>
    <row r="4774" spans="1:25" x14ac:dyDescent="0.45">
      <c r="A4774" t="s">
        <v>335</v>
      </c>
      <c r="B4774" t="s">
        <v>400</v>
      </c>
      <c r="C4774">
        <v>2503</v>
      </c>
      <c r="D4774" t="s">
        <v>405</v>
      </c>
      <c r="E4774" t="s">
        <v>49</v>
      </c>
      <c r="F4774">
        <v>2018</v>
      </c>
      <c r="G4774">
        <v>4313</v>
      </c>
      <c r="H4774">
        <v>4177.75</v>
      </c>
      <c r="J4774">
        <v>320543.25</v>
      </c>
      <c r="O4774">
        <v>20.004000000000001</v>
      </c>
      <c r="P4774">
        <v>9.5000000000000001E-2</v>
      </c>
      <c r="Q4774">
        <v>407876.02500000002</v>
      </c>
      <c r="R4774" t="s">
        <v>923</v>
      </c>
      <c r="S4774" t="s">
        <v>34</v>
      </c>
      <c r="T4774" t="s">
        <v>63</v>
      </c>
      <c r="V4774" t="s">
        <v>137</v>
      </c>
      <c r="Y4774" t="s">
        <v>30</v>
      </c>
    </row>
    <row r="4775" spans="1:25" x14ac:dyDescent="0.45">
      <c r="A4775" t="s">
        <v>335</v>
      </c>
      <c r="B4775" t="s">
        <v>400</v>
      </c>
      <c r="C4775">
        <v>2503</v>
      </c>
      <c r="D4775" t="s">
        <v>405</v>
      </c>
      <c r="E4775" t="s">
        <v>49</v>
      </c>
      <c r="F4775">
        <v>2019</v>
      </c>
      <c r="G4775">
        <v>2698</v>
      </c>
      <c r="H4775">
        <v>2587</v>
      </c>
      <c r="J4775">
        <v>192269</v>
      </c>
      <c r="O4775">
        <v>12.315</v>
      </c>
      <c r="P4775">
        <v>9.9400000000000002E-2</v>
      </c>
      <c r="Q4775">
        <v>240075.5</v>
      </c>
      <c r="R4775" t="s">
        <v>923</v>
      </c>
      <c r="S4775" t="s">
        <v>34</v>
      </c>
      <c r="T4775" t="s">
        <v>63</v>
      </c>
      <c r="V4775" t="s">
        <v>137</v>
      </c>
      <c r="Y4775" t="s">
        <v>30</v>
      </c>
    </row>
    <row r="4776" spans="1:25" x14ac:dyDescent="0.45">
      <c r="A4776" t="s">
        <v>335</v>
      </c>
      <c r="B4776" t="s">
        <v>400</v>
      </c>
      <c r="C4776">
        <v>2503</v>
      </c>
      <c r="D4776" t="s">
        <v>405</v>
      </c>
      <c r="E4776" t="s">
        <v>49</v>
      </c>
      <c r="F4776">
        <v>2020</v>
      </c>
      <c r="G4776">
        <v>1423</v>
      </c>
      <c r="H4776">
        <v>1349.75</v>
      </c>
      <c r="J4776">
        <v>106194</v>
      </c>
      <c r="O4776">
        <v>5.149</v>
      </c>
      <c r="P4776">
        <v>0.08</v>
      </c>
      <c r="Q4776">
        <v>124790.6</v>
      </c>
      <c r="R4776" t="s">
        <v>923</v>
      </c>
      <c r="S4776" t="s">
        <v>34</v>
      </c>
      <c r="T4776" t="s">
        <v>63</v>
      </c>
      <c r="V4776" t="s">
        <v>137</v>
      </c>
      <c r="Y4776" t="s">
        <v>30</v>
      </c>
    </row>
    <row r="4777" spans="1:25" x14ac:dyDescent="0.45">
      <c r="A4777" t="s">
        <v>335</v>
      </c>
      <c r="B4777" t="s">
        <v>400</v>
      </c>
      <c r="C4777">
        <v>2503</v>
      </c>
      <c r="D4777" t="s">
        <v>405</v>
      </c>
      <c r="E4777" t="s">
        <v>49</v>
      </c>
      <c r="F4777">
        <v>2021</v>
      </c>
      <c r="G4777">
        <v>1686</v>
      </c>
      <c r="H4777">
        <v>1583.75</v>
      </c>
      <c r="J4777">
        <v>120678</v>
      </c>
      <c r="O4777">
        <v>6.4870000000000001</v>
      </c>
      <c r="P4777">
        <v>9.1999999999999998E-2</v>
      </c>
      <c r="Q4777">
        <v>134825.1</v>
      </c>
      <c r="R4777" t="s">
        <v>923</v>
      </c>
      <c r="S4777" t="s">
        <v>34</v>
      </c>
      <c r="T4777" t="s">
        <v>63</v>
      </c>
      <c r="V4777" t="s">
        <v>137</v>
      </c>
      <c r="Y4777" t="s">
        <v>30</v>
      </c>
    </row>
    <row r="4778" spans="1:25" x14ac:dyDescent="0.45">
      <c r="A4778" t="s">
        <v>335</v>
      </c>
      <c r="B4778" t="s">
        <v>400</v>
      </c>
      <c r="C4778">
        <v>2503</v>
      </c>
      <c r="D4778" t="s">
        <v>405</v>
      </c>
      <c r="E4778" t="s">
        <v>49</v>
      </c>
      <c r="F4778">
        <v>2022</v>
      </c>
      <c r="G4778">
        <v>1339</v>
      </c>
      <c r="H4778">
        <v>1280.25</v>
      </c>
      <c r="J4778">
        <v>89838</v>
      </c>
      <c r="O4778">
        <v>6.3220000000000001</v>
      </c>
      <c r="P4778">
        <v>0.1106</v>
      </c>
      <c r="Q4778">
        <v>112491.25</v>
      </c>
      <c r="R4778" t="s">
        <v>923</v>
      </c>
      <c r="S4778" t="s">
        <v>34</v>
      </c>
      <c r="T4778" t="s">
        <v>63</v>
      </c>
      <c r="V4778" t="s">
        <v>137</v>
      </c>
      <c r="Y4778" t="s">
        <v>30</v>
      </c>
    </row>
    <row r="4779" spans="1:25" x14ac:dyDescent="0.45">
      <c r="A4779" t="s">
        <v>335</v>
      </c>
      <c r="B4779" t="s">
        <v>400</v>
      </c>
      <c r="C4779">
        <v>2503</v>
      </c>
      <c r="D4779" t="s">
        <v>405</v>
      </c>
      <c r="E4779" t="s">
        <v>49</v>
      </c>
      <c r="F4779">
        <v>2023</v>
      </c>
      <c r="G4779">
        <v>1306</v>
      </c>
      <c r="H4779">
        <v>1233.75</v>
      </c>
      <c r="J4779">
        <v>88951.25</v>
      </c>
      <c r="O4779">
        <v>6.3890000000000002</v>
      </c>
      <c r="P4779">
        <v>0.1149</v>
      </c>
      <c r="Q4779">
        <v>107579.5</v>
      </c>
      <c r="R4779" t="s">
        <v>923</v>
      </c>
      <c r="S4779" t="s">
        <v>34</v>
      </c>
      <c r="T4779" t="s">
        <v>63</v>
      </c>
      <c r="V4779" t="s">
        <v>137</v>
      </c>
      <c r="Y4779" t="s">
        <v>30</v>
      </c>
    </row>
    <row r="4780" spans="1:25" x14ac:dyDescent="0.45">
      <c r="A4780" t="s">
        <v>335</v>
      </c>
      <c r="B4780" t="s">
        <v>400</v>
      </c>
      <c r="C4780">
        <v>2503</v>
      </c>
      <c r="D4780" t="s">
        <v>405</v>
      </c>
      <c r="E4780" t="s">
        <v>49</v>
      </c>
      <c r="F4780">
        <v>2024</v>
      </c>
      <c r="G4780">
        <v>741</v>
      </c>
      <c r="H4780">
        <v>690.5</v>
      </c>
      <c r="J4780">
        <v>47019</v>
      </c>
      <c r="O4780">
        <v>2.84</v>
      </c>
      <c r="P4780">
        <v>0.1011</v>
      </c>
      <c r="Q4780">
        <v>54600.875</v>
      </c>
      <c r="R4780" t="s">
        <v>923</v>
      </c>
      <c r="S4780" t="s">
        <v>34</v>
      </c>
      <c r="T4780" t="s">
        <v>63</v>
      </c>
      <c r="V4780" t="s">
        <v>137</v>
      </c>
      <c r="Y4780" t="s">
        <v>30</v>
      </c>
    </row>
    <row r="4781" spans="1:25" x14ac:dyDescent="0.45">
      <c r="A4781" t="s">
        <v>335</v>
      </c>
      <c r="B4781" t="s">
        <v>400</v>
      </c>
      <c r="C4781">
        <v>2503</v>
      </c>
      <c r="D4781" t="s">
        <v>339</v>
      </c>
      <c r="F4781">
        <v>2009</v>
      </c>
      <c r="G4781">
        <v>22</v>
      </c>
      <c r="H4781">
        <v>18.75</v>
      </c>
      <c r="I4781">
        <v>262.5</v>
      </c>
      <c r="O4781">
        <v>1.2030000000000001</v>
      </c>
      <c r="P4781">
        <v>0.58299999999999996</v>
      </c>
      <c r="Q4781">
        <v>4125</v>
      </c>
      <c r="R4781" t="s">
        <v>923</v>
      </c>
      <c r="T4781" t="s">
        <v>28</v>
      </c>
      <c r="Y4781" t="s">
        <v>29</v>
      </c>
    </row>
    <row r="4782" spans="1:25" x14ac:dyDescent="0.45">
      <c r="A4782" t="s">
        <v>335</v>
      </c>
      <c r="B4782" t="s">
        <v>400</v>
      </c>
      <c r="C4782">
        <v>2503</v>
      </c>
      <c r="D4782" t="s">
        <v>339</v>
      </c>
      <c r="F4782">
        <v>2010</v>
      </c>
      <c r="G4782">
        <v>55</v>
      </c>
      <c r="H4782">
        <v>47.2</v>
      </c>
      <c r="I4782">
        <v>660.8</v>
      </c>
      <c r="O4782">
        <v>3.028</v>
      </c>
      <c r="P4782">
        <v>0.58299999999999996</v>
      </c>
      <c r="Q4782">
        <v>10384</v>
      </c>
      <c r="R4782" t="s">
        <v>923</v>
      </c>
      <c r="T4782" t="s">
        <v>28</v>
      </c>
      <c r="Y4782" t="s">
        <v>29</v>
      </c>
    </row>
    <row r="4783" spans="1:25" x14ac:dyDescent="0.45">
      <c r="A4783" t="s">
        <v>335</v>
      </c>
      <c r="B4783" t="s">
        <v>400</v>
      </c>
      <c r="C4783">
        <v>2503</v>
      </c>
      <c r="D4783" t="s">
        <v>339</v>
      </c>
      <c r="F4783">
        <v>2011</v>
      </c>
      <c r="G4783">
        <v>51</v>
      </c>
      <c r="H4783">
        <v>44.9</v>
      </c>
      <c r="I4783">
        <v>628.6</v>
      </c>
      <c r="O4783">
        <v>2.88</v>
      </c>
      <c r="P4783">
        <v>0.58309999999999995</v>
      </c>
      <c r="Q4783">
        <v>9878</v>
      </c>
      <c r="R4783" t="s">
        <v>923</v>
      </c>
      <c r="T4783" t="s">
        <v>28</v>
      </c>
      <c r="Y4783" t="s">
        <v>29</v>
      </c>
    </row>
    <row r="4784" spans="1:25" x14ac:dyDescent="0.45">
      <c r="A4784" t="s">
        <v>335</v>
      </c>
      <c r="B4784" t="s">
        <v>400</v>
      </c>
      <c r="C4784">
        <v>2503</v>
      </c>
      <c r="D4784" t="s">
        <v>339</v>
      </c>
      <c r="F4784">
        <v>2012</v>
      </c>
      <c r="G4784">
        <v>18</v>
      </c>
      <c r="H4784">
        <v>17.3</v>
      </c>
      <c r="I4784">
        <v>215.6</v>
      </c>
      <c r="O4784">
        <v>1.1100000000000001</v>
      </c>
      <c r="P4784">
        <v>0.58299999999999996</v>
      </c>
      <c r="Q4784">
        <v>3806</v>
      </c>
      <c r="R4784" t="s">
        <v>923</v>
      </c>
      <c r="T4784" t="s">
        <v>28</v>
      </c>
      <c r="Y4784" t="s">
        <v>29</v>
      </c>
    </row>
    <row r="4785" spans="1:25" x14ac:dyDescent="0.45">
      <c r="A4785" t="s">
        <v>335</v>
      </c>
      <c r="B4785" t="s">
        <v>400</v>
      </c>
      <c r="C4785">
        <v>2503</v>
      </c>
      <c r="D4785" t="s">
        <v>339</v>
      </c>
      <c r="F4785">
        <v>2013</v>
      </c>
      <c r="G4785">
        <v>35</v>
      </c>
      <c r="H4785">
        <v>34.15</v>
      </c>
      <c r="I4785">
        <v>478.1</v>
      </c>
      <c r="O4785">
        <v>1.6</v>
      </c>
      <c r="P4785">
        <v>0.42599999999999999</v>
      </c>
      <c r="Q4785">
        <v>7513</v>
      </c>
      <c r="R4785" t="s">
        <v>923</v>
      </c>
      <c r="T4785" t="s">
        <v>28</v>
      </c>
      <c r="Y4785" t="s">
        <v>29</v>
      </c>
    </row>
    <row r="4786" spans="1:25" x14ac:dyDescent="0.45">
      <c r="A4786" t="s">
        <v>335</v>
      </c>
      <c r="B4786" t="s">
        <v>400</v>
      </c>
      <c r="C4786">
        <v>2503</v>
      </c>
      <c r="D4786" t="s">
        <v>339</v>
      </c>
      <c r="F4786">
        <v>2014</v>
      </c>
      <c r="G4786">
        <v>24</v>
      </c>
      <c r="H4786">
        <v>24</v>
      </c>
      <c r="I4786">
        <v>336</v>
      </c>
      <c r="O4786">
        <v>1.1240000000000001</v>
      </c>
      <c r="P4786">
        <v>0.42599999999999999</v>
      </c>
      <c r="Q4786">
        <v>5280</v>
      </c>
      <c r="R4786" t="s">
        <v>923</v>
      </c>
      <c r="T4786" t="s">
        <v>28</v>
      </c>
      <c r="Y4786" t="s">
        <v>29</v>
      </c>
    </row>
    <row r="4787" spans="1:25" x14ac:dyDescent="0.45">
      <c r="A4787" t="s">
        <v>335</v>
      </c>
      <c r="B4787" t="s">
        <v>400</v>
      </c>
      <c r="C4787">
        <v>2503</v>
      </c>
      <c r="D4787" t="s">
        <v>339</v>
      </c>
      <c r="F4787">
        <v>2015</v>
      </c>
      <c r="G4787">
        <v>11</v>
      </c>
      <c r="H4787">
        <v>11</v>
      </c>
      <c r="I4787">
        <v>154</v>
      </c>
      <c r="O4787">
        <v>0.51500000000000001</v>
      </c>
      <c r="P4787">
        <v>0.42599999999999999</v>
      </c>
      <c r="Q4787">
        <v>2420</v>
      </c>
      <c r="R4787" t="s">
        <v>923</v>
      </c>
      <c r="T4787" t="s">
        <v>28</v>
      </c>
      <c r="Y4787" t="s">
        <v>30</v>
      </c>
    </row>
    <row r="4788" spans="1:25" x14ac:dyDescent="0.45">
      <c r="A4788" t="s">
        <v>335</v>
      </c>
      <c r="B4788" t="s">
        <v>400</v>
      </c>
      <c r="C4788">
        <v>2503</v>
      </c>
      <c r="D4788" t="s">
        <v>339</v>
      </c>
      <c r="F4788">
        <v>2016</v>
      </c>
      <c r="G4788">
        <v>6</v>
      </c>
      <c r="H4788">
        <v>6</v>
      </c>
      <c r="I4788">
        <v>84</v>
      </c>
      <c r="O4788">
        <v>0.24</v>
      </c>
      <c r="P4788">
        <v>0.36299999999999999</v>
      </c>
      <c r="Q4788">
        <v>1320</v>
      </c>
      <c r="R4788" t="s">
        <v>923</v>
      </c>
      <c r="T4788" t="s">
        <v>28</v>
      </c>
      <c r="Y4788" t="s">
        <v>30</v>
      </c>
    </row>
    <row r="4789" spans="1:25" x14ac:dyDescent="0.45">
      <c r="A4789" t="s">
        <v>335</v>
      </c>
      <c r="B4789" t="s">
        <v>400</v>
      </c>
      <c r="C4789">
        <v>2503</v>
      </c>
      <c r="D4789" t="s">
        <v>339</v>
      </c>
      <c r="F4789">
        <v>2017</v>
      </c>
      <c r="G4789">
        <v>7</v>
      </c>
      <c r="H4789">
        <v>7</v>
      </c>
      <c r="I4789">
        <v>98</v>
      </c>
      <c r="O4789">
        <v>1.155</v>
      </c>
      <c r="P4789">
        <v>1.5</v>
      </c>
      <c r="Q4789">
        <v>1540</v>
      </c>
      <c r="R4789" t="s">
        <v>923</v>
      </c>
      <c r="T4789" t="s">
        <v>28</v>
      </c>
      <c r="Y4789" t="s">
        <v>30</v>
      </c>
    </row>
    <row r="4790" spans="1:25" x14ac:dyDescent="0.45">
      <c r="A4790" t="s">
        <v>335</v>
      </c>
      <c r="B4790" t="s">
        <v>400</v>
      </c>
      <c r="C4790">
        <v>2503</v>
      </c>
      <c r="D4790" t="s">
        <v>339</v>
      </c>
      <c r="F4790">
        <v>2018</v>
      </c>
      <c r="G4790">
        <v>3</v>
      </c>
      <c r="H4790">
        <v>3</v>
      </c>
      <c r="I4790">
        <v>42</v>
      </c>
      <c r="O4790">
        <v>0.495</v>
      </c>
      <c r="P4790">
        <v>1.5</v>
      </c>
      <c r="Q4790">
        <v>660</v>
      </c>
      <c r="R4790" t="s">
        <v>923</v>
      </c>
      <c r="T4790" t="s">
        <v>28</v>
      </c>
      <c r="Y4790" t="s">
        <v>30</v>
      </c>
    </row>
    <row r="4791" spans="1:25" x14ac:dyDescent="0.45">
      <c r="A4791" t="s">
        <v>335</v>
      </c>
      <c r="B4791" t="s">
        <v>400</v>
      </c>
      <c r="C4791">
        <v>2503</v>
      </c>
      <c r="D4791" t="s">
        <v>339</v>
      </c>
      <c r="F4791">
        <v>2019</v>
      </c>
      <c r="G4791">
        <v>4</v>
      </c>
      <c r="H4791">
        <v>4</v>
      </c>
      <c r="I4791">
        <v>56</v>
      </c>
      <c r="O4791">
        <v>0.66</v>
      </c>
      <c r="P4791">
        <v>1.5</v>
      </c>
      <c r="Q4791">
        <v>880</v>
      </c>
      <c r="R4791" t="s">
        <v>923</v>
      </c>
      <c r="T4791" t="s">
        <v>28</v>
      </c>
      <c r="Y4791" t="s">
        <v>30</v>
      </c>
    </row>
    <row r="4792" spans="1:25" x14ac:dyDescent="0.45">
      <c r="A4792" t="s">
        <v>335</v>
      </c>
      <c r="B4792" t="s">
        <v>400</v>
      </c>
      <c r="C4792">
        <v>2503</v>
      </c>
      <c r="D4792" t="s">
        <v>339</v>
      </c>
      <c r="F4792">
        <v>2020</v>
      </c>
      <c r="G4792">
        <v>6</v>
      </c>
      <c r="H4792">
        <v>6</v>
      </c>
      <c r="I4792">
        <v>84</v>
      </c>
      <c r="O4792">
        <v>0.99</v>
      </c>
      <c r="P4792">
        <v>1.5</v>
      </c>
      <c r="Q4792">
        <v>1320</v>
      </c>
      <c r="R4792" t="s">
        <v>923</v>
      </c>
      <c r="T4792" t="s">
        <v>28</v>
      </c>
      <c r="Y4792" t="s">
        <v>30</v>
      </c>
    </row>
    <row r="4793" spans="1:25" x14ac:dyDescent="0.45">
      <c r="A4793" t="s">
        <v>335</v>
      </c>
      <c r="B4793" t="s">
        <v>400</v>
      </c>
      <c r="C4793">
        <v>2503</v>
      </c>
      <c r="D4793" t="s">
        <v>339</v>
      </c>
      <c r="F4793">
        <v>2021</v>
      </c>
      <c r="G4793">
        <v>99</v>
      </c>
      <c r="H4793">
        <v>70.040000000000006</v>
      </c>
      <c r="I4793">
        <v>980.56</v>
      </c>
      <c r="O4793">
        <v>11.557</v>
      </c>
      <c r="P4793">
        <v>1.5</v>
      </c>
      <c r="Q4793">
        <v>15408.8</v>
      </c>
      <c r="R4793" t="s">
        <v>923</v>
      </c>
      <c r="T4793" t="s">
        <v>28</v>
      </c>
      <c r="Y4793" t="s">
        <v>30</v>
      </c>
    </row>
    <row r="4794" spans="1:25" x14ac:dyDescent="0.45">
      <c r="A4794" t="s">
        <v>335</v>
      </c>
      <c r="B4794" t="s">
        <v>400</v>
      </c>
      <c r="C4794">
        <v>2503</v>
      </c>
      <c r="D4794" t="s">
        <v>339</v>
      </c>
      <c r="F4794">
        <v>2022</v>
      </c>
      <c r="G4794">
        <v>0</v>
      </c>
      <c r="H4794">
        <v>0</v>
      </c>
      <c r="R4794" t="s">
        <v>923</v>
      </c>
      <c r="T4794" t="s">
        <v>28</v>
      </c>
      <c r="Y4794" t="s">
        <v>30</v>
      </c>
    </row>
    <row r="4795" spans="1:25" x14ac:dyDescent="0.45">
      <c r="A4795" t="s">
        <v>335</v>
      </c>
      <c r="B4795" t="s">
        <v>400</v>
      </c>
      <c r="C4795">
        <v>2503</v>
      </c>
      <c r="D4795" t="s">
        <v>339</v>
      </c>
      <c r="F4795">
        <v>2023</v>
      </c>
      <c r="G4795">
        <v>48</v>
      </c>
      <c r="H4795">
        <v>48</v>
      </c>
      <c r="I4795">
        <v>672</v>
      </c>
      <c r="O4795">
        <v>6.3360000000000003</v>
      </c>
      <c r="P4795">
        <v>1.2</v>
      </c>
      <c r="Q4795">
        <v>10560</v>
      </c>
      <c r="R4795" t="s">
        <v>923</v>
      </c>
      <c r="T4795" t="s">
        <v>28</v>
      </c>
      <c r="Y4795" t="s">
        <v>30</v>
      </c>
    </row>
    <row r="4796" spans="1:25" x14ac:dyDescent="0.45">
      <c r="A4796" t="s">
        <v>335</v>
      </c>
      <c r="B4796" t="s">
        <v>400</v>
      </c>
      <c r="C4796">
        <v>2503</v>
      </c>
      <c r="D4796" t="s">
        <v>339</v>
      </c>
      <c r="F4796">
        <v>2024</v>
      </c>
      <c r="G4796">
        <v>24</v>
      </c>
      <c r="H4796">
        <v>24</v>
      </c>
      <c r="I4796">
        <v>336</v>
      </c>
      <c r="O4796">
        <v>3.1680000000000001</v>
      </c>
      <c r="P4796">
        <v>1.2</v>
      </c>
      <c r="Q4796">
        <v>5280</v>
      </c>
      <c r="R4796" t="s">
        <v>923</v>
      </c>
      <c r="T4796" t="s">
        <v>28</v>
      </c>
      <c r="Y4796" t="s">
        <v>30</v>
      </c>
    </row>
    <row r="4797" spans="1:25" x14ac:dyDescent="0.45">
      <c r="A4797" t="s">
        <v>335</v>
      </c>
      <c r="B4797" t="s">
        <v>406</v>
      </c>
      <c r="C4797">
        <v>2504</v>
      </c>
      <c r="D4797">
        <v>120</v>
      </c>
      <c r="E4797" t="s">
        <v>338</v>
      </c>
      <c r="F4797">
        <v>2009</v>
      </c>
      <c r="G4797">
        <v>4012</v>
      </c>
      <c r="H4797">
        <v>3997.5</v>
      </c>
      <c r="J4797">
        <v>909702.25</v>
      </c>
      <c r="K4797">
        <v>199.036</v>
      </c>
      <c r="L4797">
        <v>0.31359999999999999</v>
      </c>
      <c r="M4797">
        <v>103019.3</v>
      </c>
      <c r="N4797">
        <v>8.1000000000000003E-2</v>
      </c>
      <c r="O4797">
        <v>130.42099999999999</v>
      </c>
      <c r="P4797">
        <v>0.2029</v>
      </c>
      <c r="Q4797">
        <v>1269585.55</v>
      </c>
      <c r="R4797" t="s">
        <v>923</v>
      </c>
      <c r="T4797" t="s">
        <v>46</v>
      </c>
      <c r="Y4797" t="s">
        <v>277</v>
      </c>
    </row>
    <row r="4798" spans="1:25" x14ac:dyDescent="0.45">
      <c r="A4798" t="s">
        <v>335</v>
      </c>
      <c r="B4798" t="s">
        <v>406</v>
      </c>
      <c r="C4798">
        <v>2504</v>
      </c>
      <c r="D4798">
        <v>120</v>
      </c>
      <c r="E4798" t="s">
        <v>338</v>
      </c>
      <c r="F4798">
        <v>2010</v>
      </c>
      <c r="G4798">
        <v>3528</v>
      </c>
      <c r="H4798">
        <v>3510.25</v>
      </c>
      <c r="J4798">
        <v>843024.25</v>
      </c>
      <c r="K4798">
        <v>189.82900000000001</v>
      </c>
      <c r="L4798">
        <v>0.316</v>
      </c>
      <c r="M4798">
        <v>97402.975000000006</v>
      </c>
      <c r="N4798">
        <v>8.1000000000000003E-2</v>
      </c>
      <c r="O4798">
        <v>120.673</v>
      </c>
      <c r="P4798">
        <v>0.19919999999999999</v>
      </c>
      <c r="Q4798">
        <v>1200409.925</v>
      </c>
      <c r="R4798" t="s">
        <v>923</v>
      </c>
      <c r="T4798" t="s">
        <v>46</v>
      </c>
      <c r="Y4798" t="s">
        <v>277</v>
      </c>
    </row>
    <row r="4799" spans="1:25" x14ac:dyDescent="0.45">
      <c r="A4799" t="s">
        <v>335</v>
      </c>
      <c r="B4799" t="s">
        <v>406</v>
      </c>
      <c r="C4799">
        <v>2504</v>
      </c>
      <c r="D4799">
        <v>120</v>
      </c>
      <c r="E4799" t="s">
        <v>338</v>
      </c>
      <c r="F4799">
        <v>2011</v>
      </c>
      <c r="G4799">
        <v>2964</v>
      </c>
      <c r="H4799">
        <v>2954.25</v>
      </c>
      <c r="J4799">
        <v>665781.5</v>
      </c>
      <c r="K4799">
        <v>135.571</v>
      </c>
      <c r="L4799">
        <v>0.314</v>
      </c>
      <c r="M4799">
        <v>70120.824999999997</v>
      </c>
      <c r="N4799">
        <v>8.1000000000000003E-2</v>
      </c>
      <c r="O4799">
        <v>83.816000000000003</v>
      </c>
      <c r="P4799">
        <v>0.19289999999999999</v>
      </c>
      <c r="Q4799">
        <v>864086.125</v>
      </c>
      <c r="R4799" t="s">
        <v>923</v>
      </c>
      <c r="T4799" t="s">
        <v>46</v>
      </c>
      <c r="Y4799" t="s">
        <v>277</v>
      </c>
    </row>
    <row r="4800" spans="1:25" x14ac:dyDescent="0.45">
      <c r="A4800" t="s">
        <v>335</v>
      </c>
      <c r="B4800" t="s">
        <v>406</v>
      </c>
      <c r="C4800">
        <v>2504</v>
      </c>
      <c r="D4800">
        <v>120</v>
      </c>
      <c r="E4800" t="s">
        <v>338</v>
      </c>
      <c r="F4800">
        <v>2012</v>
      </c>
      <c r="G4800">
        <v>1236</v>
      </c>
      <c r="H4800">
        <v>1223</v>
      </c>
      <c r="J4800">
        <v>209712.5</v>
      </c>
      <c r="K4800">
        <v>49.423999999999999</v>
      </c>
      <c r="L4800">
        <v>0.317</v>
      </c>
      <c r="M4800">
        <v>25291.025000000001</v>
      </c>
      <c r="N4800">
        <v>8.1000000000000003E-2</v>
      </c>
      <c r="O4800">
        <v>31.266999999999999</v>
      </c>
      <c r="P4800">
        <v>0.1976</v>
      </c>
      <c r="Q4800">
        <v>311632.67499999999</v>
      </c>
      <c r="R4800" t="s">
        <v>923</v>
      </c>
      <c r="T4800" t="s">
        <v>46</v>
      </c>
      <c r="Y4800" t="s">
        <v>277</v>
      </c>
    </row>
    <row r="4801" spans="1:25" x14ac:dyDescent="0.45">
      <c r="A4801" t="s">
        <v>335</v>
      </c>
      <c r="B4801" t="s">
        <v>406</v>
      </c>
      <c r="C4801">
        <v>2504</v>
      </c>
      <c r="D4801">
        <v>120</v>
      </c>
      <c r="E4801" t="s">
        <v>338</v>
      </c>
      <c r="F4801">
        <v>2013</v>
      </c>
      <c r="G4801">
        <v>3008</v>
      </c>
      <c r="H4801">
        <v>2993</v>
      </c>
      <c r="J4801">
        <v>514756.75</v>
      </c>
      <c r="K4801">
        <v>74.159000000000006</v>
      </c>
      <c r="L4801">
        <v>0.19209999999999999</v>
      </c>
      <c r="M4801">
        <v>49881.95</v>
      </c>
      <c r="N4801">
        <v>7.0800000000000002E-2</v>
      </c>
      <c r="O4801">
        <v>60.881</v>
      </c>
      <c r="P4801">
        <v>0.15720000000000001</v>
      </c>
      <c r="Q4801">
        <v>669200.875</v>
      </c>
      <c r="R4801" t="s">
        <v>923</v>
      </c>
      <c r="S4801" t="s">
        <v>45</v>
      </c>
      <c r="T4801" t="s">
        <v>46</v>
      </c>
      <c r="Y4801" t="s">
        <v>277</v>
      </c>
    </row>
    <row r="4802" spans="1:25" x14ac:dyDescent="0.45">
      <c r="A4802" t="s">
        <v>335</v>
      </c>
      <c r="B4802" t="s">
        <v>406</v>
      </c>
      <c r="C4802">
        <v>2504</v>
      </c>
      <c r="D4802">
        <v>120</v>
      </c>
      <c r="E4802" t="s">
        <v>338</v>
      </c>
      <c r="F4802">
        <v>2014</v>
      </c>
      <c r="G4802">
        <v>4059</v>
      </c>
      <c r="H4802">
        <v>4051.5</v>
      </c>
      <c r="J4802">
        <v>1126202.5</v>
      </c>
      <c r="K4802">
        <v>14.143000000000001</v>
      </c>
      <c r="L4802">
        <v>1.5599999999999999E-2</v>
      </c>
      <c r="M4802">
        <v>89570.35</v>
      </c>
      <c r="N4802">
        <v>6.0199999999999997E-2</v>
      </c>
      <c r="O4802">
        <v>101.839</v>
      </c>
      <c r="P4802">
        <v>0.127</v>
      </c>
      <c r="Q4802">
        <v>1475501.0249999999</v>
      </c>
      <c r="R4802" t="s">
        <v>333</v>
      </c>
      <c r="S4802" t="s">
        <v>45</v>
      </c>
      <c r="T4802" t="s">
        <v>46</v>
      </c>
      <c r="Y4802" t="s">
        <v>277</v>
      </c>
    </row>
    <row r="4803" spans="1:25" x14ac:dyDescent="0.45">
      <c r="A4803" t="s">
        <v>335</v>
      </c>
      <c r="B4803" t="s">
        <v>406</v>
      </c>
      <c r="C4803">
        <v>2504</v>
      </c>
      <c r="D4803">
        <v>120</v>
      </c>
      <c r="E4803" t="s">
        <v>338</v>
      </c>
      <c r="F4803">
        <v>2015</v>
      </c>
      <c r="G4803">
        <v>3447</v>
      </c>
      <c r="H4803">
        <v>3443.75</v>
      </c>
      <c r="J4803">
        <v>1033617.75</v>
      </c>
      <c r="K4803">
        <v>26.321000000000002</v>
      </c>
      <c r="L4803">
        <v>3.6400000000000002E-2</v>
      </c>
      <c r="M4803">
        <v>81800.425000000003</v>
      </c>
      <c r="N4803">
        <v>6.1800000000000001E-2</v>
      </c>
      <c r="O4803">
        <v>67.667000000000002</v>
      </c>
      <c r="P4803">
        <v>9.8400000000000001E-2</v>
      </c>
      <c r="Q4803">
        <v>1313968.9750000001</v>
      </c>
      <c r="R4803" t="s">
        <v>333</v>
      </c>
      <c r="S4803" t="s">
        <v>45</v>
      </c>
      <c r="T4803" t="s">
        <v>46</v>
      </c>
      <c r="Y4803" t="s">
        <v>407</v>
      </c>
    </row>
    <row r="4804" spans="1:25" x14ac:dyDescent="0.45">
      <c r="A4804" t="s">
        <v>335</v>
      </c>
      <c r="B4804" t="s">
        <v>406</v>
      </c>
      <c r="C4804">
        <v>2504</v>
      </c>
      <c r="D4804">
        <v>120</v>
      </c>
      <c r="E4804" t="s">
        <v>338</v>
      </c>
      <c r="F4804">
        <v>2016</v>
      </c>
      <c r="G4804">
        <v>3223</v>
      </c>
      <c r="H4804">
        <v>3216.75</v>
      </c>
      <c r="J4804">
        <v>856569</v>
      </c>
      <c r="K4804">
        <v>7.056</v>
      </c>
      <c r="L4804">
        <v>1.18E-2</v>
      </c>
      <c r="M4804">
        <v>65494.9</v>
      </c>
      <c r="N4804">
        <v>0.06</v>
      </c>
      <c r="O4804">
        <v>46.69</v>
      </c>
      <c r="P4804">
        <v>8.2100000000000006E-2</v>
      </c>
      <c r="Q4804">
        <v>1086482.05</v>
      </c>
      <c r="R4804" t="s">
        <v>333</v>
      </c>
      <c r="S4804" t="s">
        <v>45</v>
      </c>
      <c r="T4804" t="s">
        <v>46</v>
      </c>
      <c r="Y4804" t="s">
        <v>407</v>
      </c>
    </row>
    <row r="4805" spans="1:25" x14ac:dyDescent="0.45">
      <c r="A4805" t="s">
        <v>335</v>
      </c>
      <c r="B4805" t="s">
        <v>406</v>
      </c>
      <c r="C4805">
        <v>2504</v>
      </c>
      <c r="D4805">
        <v>120</v>
      </c>
      <c r="E4805" t="s">
        <v>338</v>
      </c>
      <c r="F4805">
        <v>2017</v>
      </c>
      <c r="G4805">
        <v>2444</v>
      </c>
      <c r="H4805">
        <v>2433.75</v>
      </c>
      <c r="J4805">
        <v>681124</v>
      </c>
      <c r="K4805">
        <v>4.0720000000000001</v>
      </c>
      <c r="L4805">
        <v>7.9000000000000008E-3</v>
      </c>
      <c r="M4805">
        <v>55995.1</v>
      </c>
      <c r="N4805">
        <v>5.9700000000000003E-2</v>
      </c>
      <c r="O4805">
        <v>46.19</v>
      </c>
      <c r="P4805">
        <v>9.2399999999999996E-2</v>
      </c>
      <c r="Q4805">
        <v>932993.72499999998</v>
      </c>
      <c r="R4805" t="s">
        <v>333</v>
      </c>
      <c r="S4805" t="s">
        <v>45</v>
      </c>
      <c r="T4805" t="s">
        <v>46</v>
      </c>
      <c r="Y4805" t="s">
        <v>407</v>
      </c>
    </row>
    <row r="4806" spans="1:25" x14ac:dyDescent="0.45">
      <c r="A4806" t="s">
        <v>335</v>
      </c>
      <c r="B4806" t="s">
        <v>406</v>
      </c>
      <c r="C4806">
        <v>2504</v>
      </c>
      <c r="D4806">
        <v>120</v>
      </c>
      <c r="E4806" t="s">
        <v>338</v>
      </c>
      <c r="F4806">
        <v>2018</v>
      </c>
      <c r="G4806">
        <v>3694</v>
      </c>
      <c r="H4806">
        <v>3689</v>
      </c>
      <c r="J4806">
        <v>931070.25</v>
      </c>
      <c r="K4806">
        <v>14.57</v>
      </c>
      <c r="L4806">
        <v>1.6899999999999998E-2</v>
      </c>
      <c r="M4806">
        <v>85121.524999999994</v>
      </c>
      <c r="N4806">
        <v>6.0400000000000002E-2</v>
      </c>
      <c r="O4806">
        <v>73.454999999999998</v>
      </c>
      <c r="P4806">
        <v>9.9400000000000002E-2</v>
      </c>
      <c r="Q4806">
        <v>1398128.6</v>
      </c>
      <c r="R4806" t="s">
        <v>333</v>
      </c>
      <c r="S4806" t="s">
        <v>45</v>
      </c>
      <c r="T4806" t="s">
        <v>46</v>
      </c>
      <c r="Y4806" t="s">
        <v>407</v>
      </c>
    </row>
    <row r="4807" spans="1:25" x14ac:dyDescent="0.45">
      <c r="A4807" t="s">
        <v>335</v>
      </c>
      <c r="B4807" t="s">
        <v>406</v>
      </c>
      <c r="C4807">
        <v>2504</v>
      </c>
      <c r="D4807">
        <v>120</v>
      </c>
      <c r="E4807" t="s">
        <v>338</v>
      </c>
      <c r="F4807">
        <v>2019</v>
      </c>
      <c r="G4807">
        <v>2900</v>
      </c>
      <c r="H4807">
        <v>2893.25</v>
      </c>
      <c r="J4807">
        <v>754467.5</v>
      </c>
      <c r="K4807">
        <v>7.7539999999999996</v>
      </c>
      <c r="L4807">
        <v>1.2200000000000001E-2</v>
      </c>
      <c r="M4807">
        <v>69755.75</v>
      </c>
      <c r="N4807">
        <v>0.06</v>
      </c>
      <c r="O4807">
        <v>63.014000000000003</v>
      </c>
      <c r="P4807">
        <v>0.1017</v>
      </c>
      <c r="Q4807">
        <v>1155920.675</v>
      </c>
      <c r="R4807" t="s">
        <v>333</v>
      </c>
      <c r="S4807" t="s">
        <v>45</v>
      </c>
      <c r="T4807" t="s">
        <v>46</v>
      </c>
      <c r="Y4807" t="s">
        <v>407</v>
      </c>
    </row>
    <row r="4808" spans="1:25" x14ac:dyDescent="0.45">
      <c r="A4808" t="s">
        <v>335</v>
      </c>
      <c r="B4808" t="s">
        <v>406</v>
      </c>
      <c r="C4808">
        <v>2504</v>
      </c>
      <c r="D4808">
        <v>120</v>
      </c>
      <c r="E4808" t="s">
        <v>338</v>
      </c>
      <c r="F4808">
        <v>2020</v>
      </c>
      <c r="G4808">
        <v>1410</v>
      </c>
      <c r="H4808">
        <v>1404.25</v>
      </c>
      <c r="J4808">
        <v>339997.5</v>
      </c>
      <c r="K4808">
        <v>4.2489999999999997</v>
      </c>
      <c r="L4808">
        <v>1.8100000000000002E-2</v>
      </c>
      <c r="M4808">
        <v>32395.25</v>
      </c>
      <c r="N4808">
        <v>6.0499999999999998E-2</v>
      </c>
      <c r="O4808">
        <v>24.469000000000001</v>
      </c>
      <c r="P4808">
        <v>8.6699999999999999E-2</v>
      </c>
      <c r="Q4808">
        <v>535353.07499999995</v>
      </c>
      <c r="R4808" t="s">
        <v>333</v>
      </c>
      <c r="S4808" t="s">
        <v>45</v>
      </c>
      <c r="T4808" t="s">
        <v>46</v>
      </c>
      <c r="Y4808" t="s">
        <v>407</v>
      </c>
    </row>
    <row r="4809" spans="1:25" x14ac:dyDescent="0.45">
      <c r="A4809" t="s">
        <v>335</v>
      </c>
      <c r="B4809" t="s">
        <v>406</v>
      </c>
      <c r="C4809">
        <v>2504</v>
      </c>
      <c r="D4809">
        <v>120</v>
      </c>
      <c r="E4809" t="s">
        <v>338</v>
      </c>
      <c r="F4809">
        <v>2021</v>
      </c>
      <c r="G4809">
        <v>2359</v>
      </c>
      <c r="H4809">
        <v>2357</v>
      </c>
      <c r="J4809">
        <v>570449.5</v>
      </c>
      <c r="K4809">
        <v>2.6589999999999998</v>
      </c>
      <c r="L4809">
        <v>6.1000000000000004E-3</v>
      </c>
      <c r="M4809">
        <v>52603.15</v>
      </c>
      <c r="N4809">
        <v>5.96E-2</v>
      </c>
      <c r="O4809">
        <v>38.822000000000003</v>
      </c>
      <c r="P4809">
        <v>8.0199999999999994E-2</v>
      </c>
      <c r="Q4809">
        <v>879551.92500000005</v>
      </c>
      <c r="R4809" t="s">
        <v>333</v>
      </c>
      <c r="S4809" t="s">
        <v>45</v>
      </c>
      <c r="T4809" t="s">
        <v>46</v>
      </c>
      <c r="Y4809" t="s">
        <v>407</v>
      </c>
    </row>
    <row r="4810" spans="1:25" x14ac:dyDescent="0.45">
      <c r="A4810" t="s">
        <v>335</v>
      </c>
      <c r="B4810" t="s">
        <v>406</v>
      </c>
      <c r="C4810">
        <v>2504</v>
      </c>
      <c r="D4810">
        <v>120</v>
      </c>
      <c r="E4810" t="s">
        <v>338</v>
      </c>
      <c r="F4810">
        <v>2022</v>
      </c>
      <c r="G4810">
        <v>2914</v>
      </c>
      <c r="H4810">
        <v>2911.25</v>
      </c>
      <c r="J4810">
        <v>871860</v>
      </c>
      <c r="K4810">
        <v>17.149000000000001</v>
      </c>
      <c r="L4810">
        <v>2.5899999999999999E-2</v>
      </c>
      <c r="M4810">
        <v>68689.475000000006</v>
      </c>
      <c r="N4810">
        <v>6.0999999999999999E-2</v>
      </c>
      <c r="O4810">
        <v>57.390999999999998</v>
      </c>
      <c r="P4810">
        <v>9.4600000000000004E-2</v>
      </c>
      <c r="Q4810">
        <v>1116033.625</v>
      </c>
      <c r="R4810" t="s">
        <v>333</v>
      </c>
      <c r="S4810" t="s">
        <v>45</v>
      </c>
      <c r="T4810" t="s">
        <v>46</v>
      </c>
      <c r="Y4810" t="s">
        <v>407</v>
      </c>
    </row>
    <row r="4811" spans="1:25" x14ac:dyDescent="0.45">
      <c r="A4811" t="s">
        <v>335</v>
      </c>
      <c r="B4811" t="s">
        <v>406</v>
      </c>
      <c r="C4811">
        <v>2504</v>
      </c>
      <c r="D4811">
        <v>120</v>
      </c>
      <c r="E4811" t="s">
        <v>338</v>
      </c>
      <c r="F4811">
        <v>2023</v>
      </c>
      <c r="G4811">
        <v>3230</v>
      </c>
      <c r="H4811">
        <v>3225.75</v>
      </c>
      <c r="J4811">
        <v>804591.75</v>
      </c>
      <c r="K4811">
        <v>3.1160000000000001</v>
      </c>
      <c r="L4811">
        <v>4.7000000000000002E-3</v>
      </c>
      <c r="M4811">
        <v>63993.7</v>
      </c>
      <c r="N4811">
        <v>5.9499999999999997E-2</v>
      </c>
      <c r="O4811">
        <v>46.42</v>
      </c>
      <c r="P4811">
        <v>8.4199999999999997E-2</v>
      </c>
      <c r="Q4811">
        <v>1070032.1000000001</v>
      </c>
      <c r="R4811" t="s">
        <v>333</v>
      </c>
      <c r="S4811" t="s">
        <v>45</v>
      </c>
      <c r="T4811" t="s">
        <v>46</v>
      </c>
      <c r="Y4811" t="s">
        <v>407</v>
      </c>
    </row>
    <row r="4812" spans="1:25" x14ac:dyDescent="0.45">
      <c r="A4812" t="s">
        <v>335</v>
      </c>
      <c r="B4812" t="s">
        <v>406</v>
      </c>
      <c r="C4812">
        <v>2504</v>
      </c>
      <c r="D4812">
        <v>120</v>
      </c>
      <c r="E4812" t="s">
        <v>338</v>
      </c>
      <c r="F4812">
        <v>2024</v>
      </c>
      <c r="G4812">
        <v>2641</v>
      </c>
      <c r="H4812">
        <v>2638.75</v>
      </c>
      <c r="J4812">
        <v>734953</v>
      </c>
      <c r="K4812">
        <v>0.29099999999999998</v>
      </c>
      <c r="L4812">
        <v>1E-3</v>
      </c>
      <c r="M4812">
        <v>57660.275000000001</v>
      </c>
      <c r="N4812">
        <v>5.9299999999999999E-2</v>
      </c>
      <c r="O4812">
        <v>41.357999999999997</v>
      </c>
      <c r="P4812">
        <v>8.1100000000000005E-2</v>
      </c>
      <c r="Q4812">
        <v>970174.97499999998</v>
      </c>
      <c r="R4812" t="s">
        <v>333</v>
      </c>
      <c r="S4812" t="s">
        <v>45</v>
      </c>
      <c r="T4812" t="s">
        <v>46</v>
      </c>
      <c r="Y4812" t="s">
        <v>407</v>
      </c>
    </row>
    <row r="4813" spans="1:25" x14ac:dyDescent="0.45">
      <c r="A4813" t="s">
        <v>335</v>
      </c>
      <c r="B4813" t="s">
        <v>406</v>
      </c>
      <c r="C4813">
        <v>2504</v>
      </c>
      <c r="D4813">
        <v>121</v>
      </c>
      <c r="E4813" t="s">
        <v>338</v>
      </c>
      <c r="F4813">
        <v>2009</v>
      </c>
      <c r="G4813">
        <v>3781</v>
      </c>
      <c r="H4813">
        <v>3769.75</v>
      </c>
      <c r="J4813">
        <v>896774</v>
      </c>
      <c r="K4813">
        <v>175.892</v>
      </c>
      <c r="L4813">
        <v>0.31359999999999999</v>
      </c>
      <c r="M4813">
        <v>91031.274999999994</v>
      </c>
      <c r="N4813">
        <v>8.1000000000000003E-2</v>
      </c>
      <c r="O4813">
        <v>110.17400000000001</v>
      </c>
      <c r="P4813">
        <v>0.19389999999999999</v>
      </c>
      <c r="Q4813">
        <v>1121971.675</v>
      </c>
      <c r="R4813" t="s">
        <v>923</v>
      </c>
      <c r="T4813" t="s">
        <v>46</v>
      </c>
      <c r="Y4813" t="s">
        <v>277</v>
      </c>
    </row>
    <row r="4814" spans="1:25" x14ac:dyDescent="0.45">
      <c r="A4814" t="s">
        <v>335</v>
      </c>
      <c r="B4814" t="s">
        <v>406</v>
      </c>
      <c r="C4814">
        <v>2504</v>
      </c>
      <c r="D4814">
        <v>121</v>
      </c>
      <c r="E4814" t="s">
        <v>338</v>
      </c>
      <c r="F4814">
        <v>2010</v>
      </c>
      <c r="G4814">
        <v>4025</v>
      </c>
      <c r="H4814">
        <v>4008.75</v>
      </c>
      <c r="J4814">
        <v>976345</v>
      </c>
      <c r="K4814">
        <v>194.23400000000001</v>
      </c>
      <c r="L4814">
        <v>0.316</v>
      </c>
      <c r="M4814">
        <v>99664.524999999994</v>
      </c>
      <c r="N4814">
        <v>8.1000000000000003E-2</v>
      </c>
      <c r="O4814">
        <v>119.41</v>
      </c>
      <c r="P4814">
        <v>0.19189999999999999</v>
      </c>
      <c r="Q4814">
        <v>1228274.625</v>
      </c>
      <c r="R4814" t="s">
        <v>923</v>
      </c>
      <c r="T4814" t="s">
        <v>46</v>
      </c>
      <c r="Y4814" t="s">
        <v>277</v>
      </c>
    </row>
    <row r="4815" spans="1:25" x14ac:dyDescent="0.45">
      <c r="A4815" t="s">
        <v>335</v>
      </c>
      <c r="B4815" t="s">
        <v>406</v>
      </c>
      <c r="C4815">
        <v>2504</v>
      </c>
      <c r="D4815">
        <v>121</v>
      </c>
      <c r="E4815" t="s">
        <v>338</v>
      </c>
      <c r="F4815">
        <v>2011</v>
      </c>
      <c r="G4815">
        <v>3300</v>
      </c>
      <c r="H4815">
        <v>3286.5</v>
      </c>
      <c r="J4815">
        <v>763169.75</v>
      </c>
      <c r="K4815">
        <v>147.75</v>
      </c>
      <c r="L4815">
        <v>0.314</v>
      </c>
      <c r="M4815">
        <v>76412.350000000006</v>
      </c>
      <c r="N4815">
        <v>8.1000000000000003E-2</v>
      </c>
      <c r="O4815">
        <v>89.183999999999997</v>
      </c>
      <c r="P4815">
        <v>0.18870000000000001</v>
      </c>
      <c r="Q4815">
        <v>941712.8</v>
      </c>
      <c r="R4815" t="s">
        <v>923</v>
      </c>
      <c r="T4815" t="s">
        <v>46</v>
      </c>
      <c r="Y4815" t="s">
        <v>277</v>
      </c>
    </row>
    <row r="4816" spans="1:25" x14ac:dyDescent="0.45">
      <c r="A4816" t="s">
        <v>335</v>
      </c>
      <c r="B4816" t="s">
        <v>406</v>
      </c>
      <c r="C4816">
        <v>2504</v>
      </c>
      <c r="D4816">
        <v>121</v>
      </c>
      <c r="E4816" t="s">
        <v>338</v>
      </c>
      <c r="F4816">
        <v>2012</v>
      </c>
      <c r="G4816">
        <v>1628</v>
      </c>
      <c r="H4816">
        <v>1618.25</v>
      </c>
      <c r="J4816">
        <v>376791</v>
      </c>
      <c r="K4816">
        <v>73.007999999999996</v>
      </c>
      <c r="L4816">
        <v>0.317</v>
      </c>
      <c r="M4816">
        <v>37360.6</v>
      </c>
      <c r="N4816">
        <v>8.1000000000000003E-2</v>
      </c>
      <c r="O4816">
        <v>44.293999999999997</v>
      </c>
      <c r="P4816">
        <v>0.1895</v>
      </c>
      <c r="Q4816">
        <v>460406.47499999998</v>
      </c>
      <c r="R4816" t="s">
        <v>923</v>
      </c>
      <c r="T4816" t="s">
        <v>46</v>
      </c>
      <c r="Y4816" t="s">
        <v>277</v>
      </c>
    </row>
    <row r="4817" spans="1:25" x14ac:dyDescent="0.45">
      <c r="A4817" t="s">
        <v>335</v>
      </c>
      <c r="B4817" t="s">
        <v>406</v>
      </c>
      <c r="C4817">
        <v>2504</v>
      </c>
      <c r="D4817">
        <v>121</v>
      </c>
      <c r="E4817" t="s">
        <v>338</v>
      </c>
      <c r="F4817">
        <v>2013</v>
      </c>
      <c r="G4817">
        <v>2704</v>
      </c>
      <c r="H4817">
        <v>2674.75</v>
      </c>
      <c r="J4817">
        <v>634498.75</v>
      </c>
      <c r="K4817">
        <v>77.061000000000007</v>
      </c>
      <c r="L4817">
        <v>0.19220000000000001</v>
      </c>
      <c r="M4817">
        <v>59357.45</v>
      </c>
      <c r="N4817">
        <v>7.2400000000000006E-2</v>
      </c>
      <c r="O4817">
        <v>66.84</v>
      </c>
      <c r="P4817">
        <v>0.1578</v>
      </c>
      <c r="Q4817">
        <v>821662.6</v>
      </c>
      <c r="R4817" t="s">
        <v>923</v>
      </c>
      <c r="S4817" t="s">
        <v>45</v>
      </c>
      <c r="T4817" t="s">
        <v>46</v>
      </c>
      <c r="Y4817" t="s">
        <v>277</v>
      </c>
    </row>
    <row r="4818" spans="1:25" x14ac:dyDescent="0.45">
      <c r="A4818" t="s">
        <v>335</v>
      </c>
      <c r="B4818" t="s">
        <v>406</v>
      </c>
      <c r="C4818">
        <v>2504</v>
      </c>
      <c r="D4818">
        <v>121</v>
      </c>
      <c r="E4818" t="s">
        <v>338</v>
      </c>
      <c r="F4818">
        <v>2014</v>
      </c>
      <c r="G4818">
        <v>2720</v>
      </c>
      <c r="H4818">
        <v>2709</v>
      </c>
      <c r="J4818">
        <v>756843</v>
      </c>
      <c r="K4818">
        <v>20.396999999999998</v>
      </c>
      <c r="L4818">
        <v>4.0399999999999998E-2</v>
      </c>
      <c r="M4818">
        <v>61920.025000000001</v>
      </c>
      <c r="N4818">
        <v>6.0699999999999997E-2</v>
      </c>
      <c r="O4818">
        <v>70.637</v>
      </c>
      <c r="P4818">
        <v>0.1338</v>
      </c>
      <c r="Q4818">
        <v>995314.4</v>
      </c>
      <c r="R4818" t="s">
        <v>333</v>
      </c>
      <c r="S4818" t="s">
        <v>45</v>
      </c>
      <c r="T4818" t="s">
        <v>46</v>
      </c>
      <c r="Y4818" t="s">
        <v>277</v>
      </c>
    </row>
    <row r="4819" spans="1:25" x14ac:dyDescent="0.45">
      <c r="A4819" t="s">
        <v>335</v>
      </c>
      <c r="B4819" t="s">
        <v>406</v>
      </c>
      <c r="C4819">
        <v>2504</v>
      </c>
      <c r="D4819">
        <v>121</v>
      </c>
      <c r="E4819" t="s">
        <v>338</v>
      </c>
      <c r="F4819">
        <v>2015</v>
      </c>
      <c r="G4819">
        <v>2738</v>
      </c>
      <c r="H4819">
        <v>2729.5</v>
      </c>
      <c r="J4819">
        <v>842694.25</v>
      </c>
      <c r="K4819">
        <v>27.928999999999998</v>
      </c>
      <c r="L4819">
        <v>4.8399999999999999E-2</v>
      </c>
      <c r="M4819">
        <v>64740.275000000001</v>
      </c>
      <c r="N4819">
        <v>6.2600000000000003E-2</v>
      </c>
      <c r="O4819">
        <v>56.17</v>
      </c>
      <c r="P4819">
        <v>0.10390000000000001</v>
      </c>
      <c r="Q4819">
        <v>1022772.625</v>
      </c>
      <c r="R4819" t="s">
        <v>333</v>
      </c>
      <c r="S4819" t="s">
        <v>45</v>
      </c>
      <c r="T4819" t="s">
        <v>46</v>
      </c>
      <c r="Y4819" t="s">
        <v>407</v>
      </c>
    </row>
    <row r="4820" spans="1:25" x14ac:dyDescent="0.45">
      <c r="A4820" t="s">
        <v>335</v>
      </c>
      <c r="B4820" t="s">
        <v>406</v>
      </c>
      <c r="C4820">
        <v>2504</v>
      </c>
      <c r="D4820">
        <v>121</v>
      </c>
      <c r="E4820" t="s">
        <v>338</v>
      </c>
      <c r="F4820">
        <v>2016</v>
      </c>
      <c r="G4820">
        <v>2728</v>
      </c>
      <c r="H4820">
        <v>2722.75</v>
      </c>
      <c r="J4820">
        <v>765860.5</v>
      </c>
      <c r="K4820">
        <v>13.981999999999999</v>
      </c>
      <c r="L4820">
        <v>2.4299999999999999E-2</v>
      </c>
      <c r="M4820">
        <v>59546.85</v>
      </c>
      <c r="N4820">
        <v>6.0900000000000003E-2</v>
      </c>
      <c r="O4820">
        <v>44.676000000000002</v>
      </c>
      <c r="P4820">
        <v>8.6699999999999999E-2</v>
      </c>
      <c r="Q4820">
        <v>970192.3</v>
      </c>
      <c r="R4820" t="s">
        <v>333</v>
      </c>
      <c r="S4820" t="s">
        <v>45</v>
      </c>
      <c r="T4820" t="s">
        <v>46</v>
      </c>
      <c r="Y4820" t="s">
        <v>407</v>
      </c>
    </row>
    <row r="4821" spans="1:25" x14ac:dyDescent="0.45">
      <c r="A4821" t="s">
        <v>335</v>
      </c>
      <c r="B4821" t="s">
        <v>406</v>
      </c>
      <c r="C4821">
        <v>2504</v>
      </c>
      <c r="D4821">
        <v>121</v>
      </c>
      <c r="E4821" t="s">
        <v>338</v>
      </c>
      <c r="F4821">
        <v>2017</v>
      </c>
      <c r="G4821">
        <v>2974</v>
      </c>
      <c r="H4821">
        <v>2969</v>
      </c>
      <c r="J4821">
        <v>848978.75</v>
      </c>
      <c r="K4821">
        <v>6.577</v>
      </c>
      <c r="L4821">
        <v>1.0999999999999999E-2</v>
      </c>
      <c r="M4821">
        <v>65939.824999999997</v>
      </c>
      <c r="N4821">
        <v>0.06</v>
      </c>
      <c r="O4821">
        <v>48.61</v>
      </c>
      <c r="P4821">
        <v>8.4500000000000006E-2</v>
      </c>
      <c r="Q4821">
        <v>1094410.575</v>
      </c>
      <c r="R4821" t="s">
        <v>333</v>
      </c>
      <c r="S4821" t="s">
        <v>45</v>
      </c>
      <c r="T4821" t="s">
        <v>46</v>
      </c>
      <c r="Y4821" t="s">
        <v>407</v>
      </c>
    </row>
    <row r="4822" spans="1:25" x14ac:dyDescent="0.45">
      <c r="A4822" t="s">
        <v>335</v>
      </c>
      <c r="B4822" t="s">
        <v>406</v>
      </c>
      <c r="C4822">
        <v>2504</v>
      </c>
      <c r="D4822">
        <v>121</v>
      </c>
      <c r="E4822" t="s">
        <v>338</v>
      </c>
      <c r="F4822">
        <v>2018</v>
      </c>
      <c r="G4822">
        <v>2677</v>
      </c>
      <c r="H4822">
        <v>2672</v>
      </c>
      <c r="J4822">
        <v>788078</v>
      </c>
      <c r="K4822">
        <v>15.672000000000001</v>
      </c>
      <c r="L4822">
        <v>2.4E-2</v>
      </c>
      <c r="M4822">
        <v>62727.3</v>
      </c>
      <c r="N4822">
        <v>6.0900000000000003E-2</v>
      </c>
      <c r="O4822">
        <v>53.573999999999998</v>
      </c>
      <c r="P4822">
        <v>9.8299999999999998E-2</v>
      </c>
      <c r="Q4822">
        <v>1018352.625</v>
      </c>
      <c r="R4822" t="s">
        <v>333</v>
      </c>
      <c r="S4822" t="s">
        <v>45</v>
      </c>
      <c r="T4822" t="s">
        <v>46</v>
      </c>
      <c r="Y4822" t="s">
        <v>407</v>
      </c>
    </row>
    <row r="4823" spans="1:25" x14ac:dyDescent="0.45">
      <c r="A4823" t="s">
        <v>335</v>
      </c>
      <c r="B4823" t="s">
        <v>406</v>
      </c>
      <c r="C4823">
        <v>2504</v>
      </c>
      <c r="D4823">
        <v>121</v>
      </c>
      <c r="E4823" t="s">
        <v>338</v>
      </c>
      <c r="F4823">
        <v>2019</v>
      </c>
      <c r="G4823">
        <v>2842</v>
      </c>
      <c r="H4823">
        <v>2834.75</v>
      </c>
      <c r="J4823">
        <v>832943.5</v>
      </c>
      <c r="K4823">
        <v>4.4189999999999996</v>
      </c>
      <c r="L4823">
        <v>7.9000000000000008E-3</v>
      </c>
      <c r="M4823">
        <v>64263.5</v>
      </c>
      <c r="N4823">
        <v>5.9700000000000003E-2</v>
      </c>
      <c r="O4823">
        <v>55.354999999999997</v>
      </c>
      <c r="P4823">
        <v>9.5699999999999993E-2</v>
      </c>
      <c r="Q4823">
        <v>1071430.75</v>
      </c>
      <c r="R4823" t="s">
        <v>333</v>
      </c>
      <c r="S4823" t="s">
        <v>45</v>
      </c>
      <c r="T4823" t="s">
        <v>46</v>
      </c>
      <c r="Y4823" t="s">
        <v>407</v>
      </c>
    </row>
    <row r="4824" spans="1:25" x14ac:dyDescent="0.45">
      <c r="A4824" t="s">
        <v>335</v>
      </c>
      <c r="B4824" t="s">
        <v>406</v>
      </c>
      <c r="C4824">
        <v>2504</v>
      </c>
      <c r="D4824">
        <v>121</v>
      </c>
      <c r="E4824" t="s">
        <v>338</v>
      </c>
      <c r="F4824">
        <v>2020</v>
      </c>
      <c r="G4824">
        <v>2643</v>
      </c>
      <c r="H4824">
        <v>2636</v>
      </c>
      <c r="J4824">
        <v>813201</v>
      </c>
      <c r="K4824">
        <v>0.65700000000000003</v>
      </c>
      <c r="L4824">
        <v>1.6999999999999999E-3</v>
      </c>
      <c r="M4824">
        <v>63807.55</v>
      </c>
      <c r="N4824">
        <v>5.9200000000000003E-2</v>
      </c>
      <c r="O4824">
        <v>51.970999999999997</v>
      </c>
      <c r="P4824">
        <v>9.1700000000000004E-2</v>
      </c>
      <c r="Q4824">
        <v>1072985.625</v>
      </c>
      <c r="R4824" t="s">
        <v>333</v>
      </c>
      <c r="S4824" t="s">
        <v>45</v>
      </c>
      <c r="T4824" t="s">
        <v>46</v>
      </c>
      <c r="Y4824" t="s">
        <v>407</v>
      </c>
    </row>
    <row r="4825" spans="1:25" x14ac:dyDescent="0.45">
      <c r="A4825" t="s">
        <v>335</v>
      </c>
      <c r="B4825" t="s">
        <v>406</v>
      </c>
      <c r="C4825">
        <v>2504</v>
      </c>
      <c r="D4825">
        <v>121</v>
      </c>
      <c r="E4825" t="s">
        <v>338</v>
      </c>
      <c r="F4825">
        <v>2021</v>
      </c>
      <c r="G4825">
        <v>2986</v>
      </c>
      <c r="H4825">
        <v>2982.5</v>
      </c>
      <c r="J4825">
        <v>895334.75</v>
      </c>
      <c r="K4825">
        <v>4.84</v>
      </c>
      <c r="L4825">
        <v>9.7999999999999997E-3</v>
      </c>
      <c r="M4825">
        <v>70640.399999999994</v>
      </c>
      <c r="N4825">
        <v>5.9799999999999999E-2</v>
      </c>
      <c r="O4825">
        <v>58.351999999999997</v>
      </c>
      <c r="P4825">
        <v>9.35E-2</v>
      </c>
      <c r="Q4825">
        <v>1178278.6000000001</v>
      </c>
      <c r="R4825" t="s">
        <v>333</v>
      </c>
      <c r="S4825" t="s">
        <v>45</v>
      </c>
      <c r="T4825" t="s">
        <v>46</v>
      </c>
      <c r="Y4825" t="s">
        <v>407</v>
      </c>
    </row>
    <row r="4826" spans="1:25" x14ac:dyDescent="0.45">
      <c r="A4826" t="s">
        <v>335</v>
      </c>
      <c r="B4826" t="s">
        <v>406</v>
      </c>
      <c r="C4826">
        <v>2504</v>
      </c>
      <c r="D4826">
        <v>121</v>
      </c>
      <c r="E4826" t="s">
        <v>338</v>
      </c>
      <c r="F4826">
        <v>2022</v>
      </c>
      <c r="G4826">
        <v>3638</v>
      </c>
      <c r="H4826">
        <v>3632.75</v>
      </c>
      <c r="J4826">
        <v>1009183.75</v>
      </c>
      <c r="K4826">
        <v>22.231999999999999</v>
      </c>
      <c r="L4826">
        <v>3.04E-2</v>
      </c>
      <c r="M4826">
        <v>73083.100000000006</v>
      </c>
      <c r="N4826">
        <v>6.1400000000000003E-2</v>
      </c>
      <c r="O4826">
        <v>52.764000000000003</v>
      </c>
      <c r="P4826">
        <v>8.4400000000000003E-2</v>
      </c>
      <c r="Q4826">
        <v>1177972.175</v>
      </c>
      <c r="R4826" t="s">
        <v>333</v>
      </c>
      <c r="S4826" t="s">
        <v>45</v>
      </c>
      <c r="T4826" t="s">
        <v>46</v>
      </c>
      <c r="Y4826" t="s">
        <v>407</v>
      </c>
    </row>
    <row r="4827" spans="1:25" x14ac:dyDescent="0.45">
      <c r="A4827" t="s">
        <v>335</v>
      </c>
      <c r="B4827" t="s">
        <v>406</v>
      </c>
      <c r="C4827">
        <v>2504</v>
      </c>
      <c r="D4827">
        <v>121</v>
      </c>
      <c r="E4827" t="s">
        <v>338</v>
      </c>
      <c r="F4827">
        <v>2023</v>
      </c>
      <c r="G4827">
        <v>4484</v>
      </c>
      <c r="H4827">
        <v>4478.5</v>
      </c>
      <c r="J4827">
        <v>1224513.5</v>
      </c>
      <c r="K4827">
        <v>0.46300000000000002</v>
      </c>
      <c r="L4827">
        <v>1E-3</v>
      </c>
      <c r="M4827">
        <v>91611.8</v>
      </c>
      <c r="N4827">
        <v>5.9299999999999999E-2</v>
      </c>
      <c r="O4827">
        <v>69.816999999999993</v>
      </c>
      <c r="P4827">
        <v>8.7900000000000006E-2</v>
      </c>
      <c r="Q4827">
        <v>1541435.9750000001</v>
      </c>
      <c r="R4827" t="s">
        <v>333</v>
      </c>
      <c r="S4827" t="s">
        <v>45</v>
      </c>
      <c r="T4827" t="s">
        <v>46</v>
      </c>
      <c r="Y4827" t="s">
        <v>407</v>
      </c>
    </row>
    <row r="4828" spans="1:25" x14ac:dyDescent="0.45">
      <c r="A4828" t="s">
        <v>335</v>
      </c>
      <c r="B4828" t="s">
        <v>406</v>
      </c>
      <c r="C4828">
        <v>2504</v>
      </c>
      <c r="D4828">
        <v>121</v>
      </c>
      <c r="E4828" t="s">
        <v>338</v>
      </c>
      <c r="F4828">
        <v>2024</v>
      </c>
      <c r="G4828">
        <v>1606</v>
      </c>
      <c r="H4828">
        <v>1604.25</v>
      </c>
      <c r="J4828">
        <v>466599.25</v>
      </c>
      <c r="K4828">
        <v>0.67500000000000004</v>
      </c>
      <c r="L4828">
        <v>3.0999999999999999E-3</v>
      </c>
      <c r="M4828">
        <v>35160.425000000003</v>
      </c>
      <c r="N4828">
        <v>5.9400000000000001E-2</v>
      </c>
      <c r="O4828">
        <v>28.106999999999999</v>
      </c>
      <c r="P4828">
        <v>9.2899999999999996E-2</v>
      </c>
      <c r="Q4828">
        <v>590388.375</v>
      </c>
      <c r="R4828" t="s">
        <v>333</v>
      </c>
      <c r="S4828" t="s">
        <v>45</v>
      </c>
      <c r="T4828" t="s">
        <v>46</v>
      </c>
      <c r="Y4828" t="s">
        <v>407</v>
      </c>
    </row>
    <row r="4829" spans="1:25" x14ac:dyDescent="0.45">
      <c r="A4829" t="s">
        <v>335</v>
      </c>
      <c r="B4829" t="s">
        <v>406</v>
      </c>
      <c r="C4829">
        <v>2504</v>
      </c>
      <c r="D4829">
        <v>122</v>
      </c>
      <c r="E4829" t="s">
        <v>338</v>
      </c>
      <c r="F4829">
        <v>2009</v>
      </c>
      <c r="G4829">
        <v>3907</v>
      </c>
      <c r="H4829">
        <v>3878</v>
      </c>
      <c r="J4829">
        <v>946912.75</v>
      </c>
      <c r="K4829">
        <v>183.226</v>
      </c>
      <c r="L4829">
        <v>0.31359999999999999</v>
      </c>
      <c r="M4829">
        <v>94835.4</v>
      </c>
      <c r="N4829">
        <v>8.1000000000000003E-2</v>
      </c>
      <c r="O4829">
        <v>116.316</v>
      </c>
      <c r="P4829">
        <v>0.19700000000000001</v>
      </c>
      <c r="Q4829">
        <v>1168739.5</v>
      </c>
      <c r="R4829" t="s">
        <v>923</v>
      </c>
      <c r="T4829" t="s">
        <v>46</v>
      </c>
      <c r="Y4829" t="s">
        <v>277</v>
      </c>
    </row>
    <row r="4830" spans="1:25" x14ac:dyDescent="0.45">
      <c r="A4830" t="s">
        <v>335</v>
      </c>
      <c r="B4830" t="s">
        <v>406</v>
      </c>
      <c r="C4830">
        <v>2504</v>
      </c>
      <c r="D4830">
        <v>122</v>
      </c>
      <c r="E4830" t="s">
        <v>338</v>
      </c>
      <c r="F4830">
        <v>2010</v>
      </c>
      <c r="G4830">
        <v>4833</v>
      </c>
      <c r="H4830">
        <v>4812.25</v>
      </c>
      <c r="J4830">
        <v>1164320.5</v>
      </c>
      <c r="K4830">
        <v>231.40299999999999</v>
      </c>
      <c r="L4830">
        <v>0.316</v>
      </c>
      <c r="M4830">
        <v>118742.65</v>
      </c>
      <c r="N4830">
        <v>8.1000000000000003E-2</v>
      </c>
      <c r="O4830">
        <v>136.70099999999999</v>
      </c>
      <c r="P4830">
        <v>0.18340000000000001</v>
      </c>
      <c r="Q4830">
        <v>1463307.4</v>
      </c>
      <c r="R4830" t="s">
        <v>923</v>
      </c>
      <c r="T4830" t="s">
        <v>46</v>
      </c>
      <c r="Y4830" t="s">
        <v>277</v>
      </c>
    </row>
    <row r="4831" spans="1:25" x14ac:dyDescent="0.45">
      <c r="A4831" t="s">
        <v>335</v>
      </c>
      <c r="B4831" t="s">
        <v>406</v>
      </c>
      <c r="C4831">
        <v>2504</v>
      </c>
      <c r="D4831">
        <v>122</v>
      </c>
      <c r="E4831" t="s">
        <v>338</v>
      </c>
      <c r="F4831">
        <v>2011</v>
      </c>
      <c r="G4831">
        <v>3544</v>
      </c>
      <c r="H4831">
        <v>3523.75</v>
      </c>
      <c r="J4831">
        <v>783982</v>
      </c>
      <c r="K4831">
        <v>155.12100000000001</v>
      </c>
      <c r="L4831">
        <v>0.314</v>
      </c>
      <c r="M4831">
        <v>80217.324999999997</v>
      </c>
      <c r="N4831">
        <v>8.1000000000000003E-2</v>
      </c>
      <c r="O4831">
        <v>92.552999999999997</v>
      </c>
      <c r="P4831">
        <v>0.18540000000000001</v>
      </c>
      <c r="Q4831">
        <v>988688.22499999998</v>
      </c>
      <c r="R4831" t="s">
        <v>923</v>
      </c>
      <c r="T4831" t="s">
        <v>46</v>
      </c>
      <c r="Y4831" t="s">
        <v>277</v>
      </c>
    </row>
    <row r="4832" spans="1:25" x14ac:dyDescent="0.45">
      <c r="A4832" t="s">
        <v>335</v>
      </c>
      <c r="B4832" t="s">
        <v>406</v>
      </c>
      <c r="C4832">
        <v>2504</v>
      </c>
      <c r="D4832">
        <v>122</v>
      </c>
      <c r="E4832" t="s">
        <v>338</v>
      </c>
      <c r="F4832">
        <v>2012</v>
      </c>
      <c r="G4832">
        <v>1876</v>
      </c>
      <c r="H4832">
        <v>1863.5</v>
      </c>
      <c r="J4832">
        <v>434853.25</v>
      </c>
      <c r="K4832">
        <v>83.384</v>
      </c>
      <c r="L4832">
        <v>0.317</v>
      </c>
      <c r="M4832">
        <v>42656.3</v>
      </c>
      <c r="N4832">
        <v>8.1000000000000003E-2</v>
      </c>
      <c r="O4832">
        <v>49.622999999999998</v>
      </c>
      <c r="P4832">
        <v>0.18379999999999999</v>
      </c>
      <c r="Q4832">
        <v>525780.35</v>
      </c>
      <c r="R4832" t="s">
        <v>923</v>
      </c>
      <c r="T4832" t="s">
        <v>46</v>
      </c>
      <c r="Y4832" t="s">
        <v>277</v>
      </c>
    </row>
    <row r="4833" spans="1:25" x14ac:dyDescent="0.45">
      <c r="A4833" t="s">
        <v>335</v>
      </c>
      <c r="B4833" t="s">
        <v>406</v>
      </c>
      <c r="C4833">
        <v>2504</v>
      </c>
      <c r="D4833">
        <v>122</v>
      </c>
      <c r="E4833" t="s">
        <v>338</v>
      </c>
      <c r="F4833">
        <v>2013</v>
      </c>
      <c r="G4833">
        <v>3196</v>
      </c>
      <c r="H4833">
        <v>3183</v>
      </c>
      <c r="J4833">
        <v>726122.75</v>
      </c>
      <c r="K4833">
        <v>106.78</v>
      </c>
      <c r="L4833">
        <v>0.24729999999999999</v>
      </c>
      <c r="M4833">
        <v>71758.375</v>
      </c>
      <c r="N4833">
        <v>7.6200000000000004E-2</v>
      </c>
      <c r="O4833">
        <v>82.456999999999994</v>
      </c>
      <c r="P4833">
        <v>0.1638</v>
      </c>
      <c r="Q4833">
        <v>961822.22499999998</v>
      </c>
      <c r="R4833" t="s">
        <v>923</v>
      </c>
      <c r="S4833" t="s">
        <v>45</v>
      </c>
      <c r="T4833" t="s">
        <v>46</v>
      </c>
      <c r="Y4833" t="s">
        <v>277</v>
      </c>
    </row>
    <row r="4834" spans="1:25" x14ac:dyDescent="0.45">
      <c r="A4834" t="s">
        <v>335</v>
      </c>
      <c r="B4834" t="s">
        <v>406</v>
      </c>
      <c r="C4834">
        <v>2504</v>
      </c>
      <c r="D4834">
        <v>122</v>
      </c>
      <c r="E4834" t="s">
        <v>338</v>
      </c>
      <c r="F4834">
        <v>2014</v>
      </c>
      <c r="G4834">
        <v>2844</v>
      </c>
      <c r="H4834">
        <v>2840.25</v>
      </c>
      <c r="J4834">
        <v>802677.75</v>
      </c>
      <c r="K4834">
        <v>33.256999999999998</v>
      </c>
      <c r="L4834">
        <v>5.8599999999999999E-2</v>
      </c>
      <c r="M4834">
        <v>68019.5</v>
      </c>
      <c r="N4834">
        <v>6.3200000000000006E-2</v>
      </c>
      <c r="O4834">
        <v>75.272000000000006</v>
      </c>
      <c r="P4834">
        <v>0.13389999999999999</v>
      </c>
      <c r="Q4834">
        <v>1068374.1499999999</v>
      </c>
      <c r="R4834" t="s">
        <v>333</v>
      </c>
      <c r="S4834" t="s">
        <v>45</v>
      </c>
      <c r="T4834" t="s">
        <v>46</v>
      </c>
      <c r="Y4834" t="s">
        <v>277</v>
      </c>
    </row>
    <row r="4835" spans="1:25" x14ac:dyDescent="0.45">
      <c r="A4835" t="s">
        <v>335</v>
      </c>
      <c r="B4835" t="s">
        <v>406</v>
      </c>
      <c r="C4835">
        <v>2504</v>
      </c>
      <c r="D4835">
        <v>122</v>
      </c>
      <c r="E4835" t="s">
        <v>338</v>
      </c>
      <c r="F4835">
        <v>2015</v>
      </c>
      <c r="G4835">
        <v>2593</v>
      </c>
      <c r="H4835">
        <v>2585</v>
      </c>
      <c r="J4835">
        <v>743329.5</v>
      </c>
      <c r="K4835">
        <v>15.462999999999999</v>
      </c>
      <c r="L4835">
        <v>2.9700000000000001E-2</v>
      </c>
      <c r="M4835">
        <v>59211.074999999997</v>
      </c>
      <c r="N4835">
        <v>6.13E-2</v>
      </c>
      <c r="O4835">
        <v>51.323999999999998</v>
      </c>
      <c r="P4835">
        <v>0.1016</v>
      </c>
      <c r="Q4835">
        <v>959665.1</v>
      </c>
      <c r="R4835" t="s">
        <v>333</v>
      </c>
      <c r="S4835" t="s">
        <v>45</v>
      </c>
      <c r="T4835" t="s">
        <v>46</v>
      </c>
      <c r="Y4835" t="s">
        <v>407</v>
      </c>
    </row>
    <row r="4836" spans="1:25" x14ac:dyDescent="0.45">
      <c r="A4836" t="s">
        <v>335</v>
      </c>
      <c r="B4836" t="s">
        <v>406</v>
      </c>
      <c r="C4836">
        <v>2504</v>
      </c>
      <c r="D4836">
        <v>122</v>
      </c>
      <c r="E4836" t="s">
        <v>338</v>
      </c>
      <c r="F4836">
        <v>2016</v>
      </c>
      <c r="G4836">
        <v>2779</v>
      </c>
      <c r="H4836">
        <v>2769</v>
      </c>
      <c r="J4836">
        <v>789354.25</v>
      </c>
      <c r="K4836">
        <v>7.4729999999999999</v>
      </c>
      <c r="L4836">
        <v>1.4500000000000001E-2</v>
      </c>
      <c r="M4836">
        <v>59679.724999999999</v>
      </c>
      <c r="N4836">
        <v>6.0199999999999997E-2</v>
      </c>
      <c r="O4836">
        <v>44.103000000000002</v>
      </c>
      <c r="P4836">
        <v>8.5800000000000001E-2</v>
      </c>
      <c r="Q4836">
        <v>987471.85</v>
      </c>
      <c r="R4836" t="s">
        <v>333</v>
      </c>
      <c r="S4836" t="s">
        <v>45</v>
      </c>
      <c r="T4836" t="s">
        <v>46</v>
      </c>
      <c r="Y4836" t="s">
        <v>407</v>
      </c>
    </row>
    <row r="4837" spans="1:25" x14ac:dyDescent="0.45">
      <c r="A4837" t="s">
        <v>335</v>
      </c>
      <c r="B4837" t="s">
        <v>406</v>
      </c>
      <c r="C4837">
        <v>2504</v>
      </c>
      <c r="D4837">
        <v>122</v>
      </c>
      <c r="E4837" t="s">
        <v>338</v>
      </c>
      <c r="F4837">
        <v>2017</v>
      </c>
      <c r="G4837">
        <v>2217</v>
      </c>
      <c r="H4837">
        <v>2214.25</v>
      </c>
      <c r="J4837">
        <v>671553</v>
      </c>
      <c r="K4837">
        <v>11.596</v>
      </c>
      <c r="L4837">
        <v>2.4299999999999999E-2</v>
      </c>
      <c r="M4837">
        <v>52249.875</v>
      </c>
      <c r="N4837">
        <v>6.0900000000000003E-2</v>
      </c>
      <c r="O4837">
        <v>39.787999999999997</v>
      </c>
      <c r="P4837">
        <v>8.8900000000000007E-2</v>
      </c>
      <c r="Q4837">
        <v>851835.65</v>
      </c>
      <c r="R4837" t="s">
        <v>333</v>
      </c>
      <c r="S4837" t="s">
        <v>45</v>
      </c>
      <c r="T4837" t="s">
        <v>46</v>
      </c>
      <c r="Y4837" t="s">
        <v>407</v>
      </c>
    </row>
    <row r="4838" spans="1:25" x14ac:dyDescent="0.45">
      <c r="A4838" t="s">
        <v>335</v>
      </c>
      <c r="B4838" t="s">
        <v>406</v>
      </c>
      <c r="C4838">
        <v>2504</v>
      </c>
      <c r="D4838">
        <v>122</v>
      </c>
      <c r="E4838" t="s">
        <v>338</v>
      </c>
      <c r="F4838">
        <v>2018</v>
      </c>
      <c r="G4838">
        <v>4275</v>
      </c>
      <c r="H4838">
        <v>4269</v>
      </c>
      <c r="J4838">
        <v>1233911.75</v>
      </c>
      <c r="K4838">
        <v>18.600999999999999</v>
      </c>
      <c r="L4838">
        <v>1.9599999999999999E-2</v>
      </c>
      <c r="M4838">
        <v>94565.8</v>
      </c>
      <c r="N4838">
        <v>6.0600000000000001E-2</v>
      </c>
      <c r="O4838">
        <v>72.570999999999998</v>
      </c>
      <c r="P4838">
        <v>8.7999999999999995E-2</v>
      </c>
      <c r="Q4838">
        <v>1547335.4</v>
      </c>
      <c r="R4838" t="s">
        <v>333</v>
      </c>
      <c r="S4838" t="s">
        <v>45</v>
      </c>
      <c r="T4838" t="s">
        <v>46</v>
      </c>
      <c r="Y4838" t="s">
        <v>407</v>
      </c>
    </row>
    <row r="4839" spans="1:25" x14ac:dyDescent="0.45">
      <c r="A4839" t="s">
        <v>335</v>
      </c>
      <c r="B4839" t="s">
        <v>406</v>
      </c>
      <c r="C4839">
        <v>2504</v>
      </c>
      <c r="D4839">
        <v>122</v>
      </c>
      <c r="E4839" t="s">
        <v>338</v>
      </c>
      <c r="F4839">
        <v>2019</v>
      </c>
      <c r="G4839">
        <v>3593</v>
      </c>
      <c r="H4839">
        <v>3586.25</v>
      </c>
      <c r="J4839">
        <v>1097421.75</v>
      </c>
      <c r="K4839">
        <v>7.9219999999999997</v>
      </c>
      <c r="L4839">
        <v>9.9000000000000008E-3</v>
      </c>
      <c r="M4839">
        <v>84973.324999999997</v>
      </c>
      <c r="N4839">
        <v>5.9900000000000002E-2</v>
      </c>
      <c r="O4839">
        <v>70.641999999999996</v>
      </c>
      <c r="P4839">
        <v>9.0999999999999998E-2</v>
      </c>
      <c r="Q4839">
        <v>1411679.15</v>
      </c>
      <c r="R4839" t="s">
        <v>333</v>
      </c>
      <c r="S4839" t="s">
        <v>45</v>
      </c>
      <c r="T4839" t="s">
        <v>46</v>
      </c>
      <c r="Y4839" t="s">
        <v>407</v>
      </c>
    </row>
    <row r="4840" spans="1:25" x14ac:dyDescent="0.45">
      <c r="A4840" t="s">
        <v>335</v>
      </c>
      <c r="B4840" t="s">
        <v>406</v>
      </c>
      <c r="C4840">
        <v>2504</v>
      </c>
      <c r="D4840">
        <v>122</v>
      </c>
      <c r="E4840" t="s">
        <v>338</v>
      </c>
      <c r="F4840">
        <v>2020</v>
      </c>
      <c r="G4840">
        <v>2386</v>
      </c>
      <c r="H4840">
        <v>2380.5</v>
      </c>
      <c r="J4840">
        <v>693551.5</v>
      </c>
      <c r="K4840">
        <v>0.80100000000000005</v>
      </c>
      <c r="L4840">
        <v>2.0999999999999999E-3</v>
      </c>
      <c r="M4840">
        <v>51351.974999999999</v>
      </c>
      <c r="N4840">
        <v>5.9299999999999999E-2</v>
      </c>
      <c r="O4840">
        <v>39.045000000000002</v>
      </c>
      <c r="P4840">
        <v>8.3699999999999997E-2</v>
      </c>
      <c r="Q4840">
        <v>862755.22499999998</v>
      </c>
      <c r="R4840" t="s">
        <v>333</v>
      </c>
      <c r="S4840" t="s">
        <v>45</v>
      </c>
      <c r="T4840" t="s">
        <v>46</v>
      </c>
      <c r="Y4840" t="s">
        <v>407</v>
      </c>
    </row>
    <row r="4841" spans="1:25" x14ac:dyDescent="0.45">
      <c r="A4841" t="s">
        <v>335</v>
      </c>
      <c r="B4841" t="s">
        <v>406</v>
      </c>
      <c r="C4841">
        <v>2504</v>
      </c>
      <c r="D4841">
        <v>122</v>
      </c>
      <c r="E4841" t="s">
        <v>338</v>
      </c>
      <c r="F4841">
        <v>2021</v>
      </c>
      <c r="G4841">
        <v>2467</v>
      </c>
      <c r="H4841">
        <v>2462.75</v>
      </c>
      <c r="J4841">
        <v>706466.25</v>
      </c>
      <c r="K4841">
        <v>2.09</v>
      </c>
      <c r="L4841">
        <v>4.7000000000000002E-3</v>
      </c>
      <c r="M4841">
        <v>52486.8</v>
      </c>
      <c r="N4841">
        <v>5.96E-2</v>
      </c>
      <c r="O4841">
        <v>36.856000000000002</v>
      </c>
      <c r="P4841">
        <v>7.7200000000000005E-2</v>
      </c>
      <c r="Q4841">
        <v>878848.25</v>
      </c>
      <c r="R4841" t="s">
        <v>333</v>
      </c>
      <c r="S4841" t="s">
        <v>45</v>
      </c>
      <c r="T4841" t="s">
        <v>46</v>
      </c>
      <c r="Y4841" t="s">
        <v>407</v>
      </c>
    </row>
    <row r="4842" spans="1:25" x14ac:dyDescent="0.45">
      <c r="A4842" t="s">
        <v>335</v>
      </c>
      <c r="B4842" t="s">
        <v>406</v>
      </c>
      <c r="C4842">
        <v>2504</v>
      </c>
      <c r="D4842">
        <v>122</v>
      </c>
      <c r="E4842" t="s">
        <v>338</v>
      </c>
      <c r="F4842">
        <v>2022</v>
      </c>
      <c r="G4842">
        <v>3925</v>
      </c>
      <c r="H4842">
        <v>3920</v>
      </c>
      <c r="J4842">
        <v>1064044.75</v>
      </c>
      <c r="K4842">
        <v>25.919</v>
      </c>
      <c r="L4842">
        <v>3.2300000000000002E-2</v>
      </c>
      <c r="M4842">
        <v>80540.875</v>
      </c>
      <c r="N4842">
        <v>6.1499999999999999E-2</v>
      </c>
      <c r="O4842">
        <v>61.097999999999999</v>
      </c>
      <c r="P4842">
        <v>8.6999999999999994E-2</v>
      </c>
      <c r="Q4842">
        <v>1294985.05</v>
      </c>
      <c r="R4842" t="s">
        <v>333</v>
      </c>
      <c r="S4842" t="s">
        <v>45</v>
      </c>
      <c r="T4842" t="s">
        <v>46</v>
      </c>
      <c r="Y4842" t="s">
        <v>407</v>
      </c>
    </row>
    <row r="4843" spans="1:25" x14ac:dyDescent="0.45">
      <c r="A4843" t="s">
        <v>335</v>
      </c>
      <c r="B4843" t="s">
        <v>406</v>
      </c>
      <c r="C4843">
        <v>2504</v>
      </c>
      <c r="D4843">
        <v>122</v>
      </c>
      <c r="E4843" t="s">
        <v>338</v>
      </c>
      <c r="F4843">
        <v>2023</v>
      </c>
      <c r="G4843">
        <v>3617</v>
      </c>
      <c r="H4843">
        <v>3614.5</v>
      </c>
      <c r="J4843">
        <v>949104.75</v>
      </c>
      <c r="K4843">
        <v>0.34200000000000003</v>
      </c>
      <c r="L4843">
        <v>1E-3</v>
      </c>
      <c r="M4843">
        <v>67682.274999999994</v>
      </c>
      <c r="N4843">
        <v>5.9299999999999999E-2</v>
      </c>
      <c r="O4843">
        <v>47.232999999999997</v>
      </c>
      <c r="P4843">
        <v>7.9500000000000001E-2</v>
      </c>
      <c r="Q4843">
        <v>1138852.45</v>
      </c>
      <c r="R4843" t="s">
        <v>333</v>
      </c>
      <c r="S4843" t="s">
        <v>45</v>
      </c>
      <c r="T4843" t="s">
        <v>46</v>
      </c>
      <c r="Y4843" t="s">
        <v>407</v>
      </c>
    </row>
    <row r="4844" spans="1:25" x14ac:dyDescent="0.45">
      <c r="A4844" t="s">
        <v>335</v>
      </c>
      <c r="B4844" t="s">
        <v>406</v>
      </c>
      <c r="C4844">
        <v>2504</v>
      </c>
      <c r="D4844">
        <v>122</v>
      </c>
      <c r="E4844" t="s">
        <v>338</v>
      </c>
      <c r="F4844">
        <v>2024</v>
      </c>
      <c r="G4844">
        <v>1680</v>
      </c>
      <c r="H4844">
        <v>1675.25</v>
      </c>
      <c r="J4844">
        <v>460010.75</v>
      </c>
      <c r="K4844">
        <v>0.17199999999999999</v>
      </c>
      <c r="L4844">
        <v>1E-3</v>
      </c>
      <c r="M4844">
        <v>34087.724999999999</v>
      </c>
      <c r="N4844">
        <v>5.9200000000000003E-2</v>
      </c>
      <c r="O4844">
        <v>24.367999999999999</v>
      </c>
      <c r="P4844">
        <v>8.3099999999999993E-2</v>
      </c>
      <c r="Q4844">
        <v>573652.44999999995</v>
      </c>
      <c r="R4844" t="s">
        <v>333</v>
      </c>
      <c r="S4844" t="s">
        <v>45</v>
      </c>
      <c r="T4844" t="s">
        <v>46</v>
      </c>
      <c r="Y4844" t="s">
        <v>407</v>
      </c>
    </row>
    <row r="4845" spans="1:25" x14ac:dyDescent="0.45">
      <c r="A4845" t="s">
        <v>335</v>
      </c>
      <c r="B4845" t="s">
        <v>406</v>
      </c>
      <c r="C4845">
        <v>2504</v>
      </c>
      <c r="D4845" t="s">
        <v>339</v>
      </c>
      <c r="F4845">
        <v>2009</v>
      </c>
      <c r="G4845">
        <v>4</v>
      </c>
      <c r="H4845">
        <v>3.2</v>
      </c>
      <c r="I4845">
        <v>44.8</v>
      </c>
      <c r="O4845">
        <v>0.27600000000000002</v>
      </c>
      <c r="P4845">
        <v>0.77180000000000004</v>
      </c>
      <c r="Q4845">
        <v>713.6</v>
      </c>
      <c r="R4845" t="s">
        <v>923</v>
      </c>
      <c r="T4845" t="s">
        <v>28</v>
      </c>
      <c r="Y4845" t="s">
        <v>29</v>
      </c>
    </row>
    <row r="4846" spans="1:25" x14ac:dyDescent="0.45">
      <c r="A4846" t="s">
        <v>335</v>
      </c>
      <c r="B4846" t="s">
        <v>406</v>
      </c>
      <c r="C4846">
        <v>2504</v>
      </c>
      <c r="D4846" t="s">
        <v>339</v>
      </c>
      <c r="F4846">
        <v>2010</v>
      </c>
      <c r="G4846">
        <v>5</v>
      </c>
      <c r="H4846">
        <v>3.4</v>
      </c>
      <c r="I4846">
        <v>47.6</v>
      </c>
      <c r="O4846">
        <v>0.29299999999999998</v>
      </c>
      <c r="P4846">
        <v>0.77200000000000002</v>
      </c>
      <c r="Q4846">
        <v>758.2</v>
      </c>
      <c r="R4846" t="s">
        <v>923</v>
      </c>
      <c r="T4846" t="s">
        <v>28</v>
      </c>
      <c r="Y4846" t="s">
        <v>29</v>
      </c>
    </row>
    <row r="4847" spans="1:25" x14ac:dyDescent="0.45">
      <c r="A4847" t="s">
        <v>335</v>
      </c>
      <c r="B4847" t="s">
        <v>406</v>
      </c>
      <c r="C4847">
        <v>2504</v>
      </c>
      <c r="D4847" t="s">
        <v>339</v>
      </c>
      <c r="F4847">
        <v>2011</v>
      </c>
      <c r="G4847">
        <v>10</v>
      </c>
      <c r="H4847">
        <v>9</v>
      </c>
      <c r="I4847">
        <v>126</v>
      </c>
      <c r="O4847">
        <v>0.77500000000000002</v>
      </c>
      <c r="P4847">
        <v>0.77200000000000002</v>
      </c>
      <c r="Q4847">
        <v>2007</v>
      </c>
      <c r="R4847" t="s">
        <v>923</v>
      </c>
      <c r="T4847" t="s">
        <v>28</v>
      </c>
      <c r="Y4847" t="s">
        <v>29</v>
      </c>
    </row>
    <row r="4848" spans="1:25" x14ac:dyDescent="0.45">
      <c r="A4848" t="s">
        <v>335</v>
      </c>
      <c r="B4848" t="s">
        <v>406</v>
      </c>
      <c r="C4848">
        <v>2504</v>
      </c>
      <c r="D4848" t="s">
        <v>339</v>
      </c>
      <c r="F4848">
        <v>2012</v>
      </c>
      <c r="G4848">
        <v>11</v>
      </c>
      <c r="H4848">
        <v>10.08</v>
      </c>
      <c r="I4848">
        <v>141.12</v>
      </c>
      <c r="O4848">
        <v>0.86799999999999999</v>
      </c>
      <c r="P4848">
        <v>0.77180000000000004</v>
      </c>
      <c r="Q4848">
        <v>2247.8000000000002</v>
      </c>
      <c r="R4848" t="s">
        <v>923</v>
      </c>
      <c r="T4848" t="s">
        <v>28</v>
      </c>
      <c r="Y4848" t="s">
        <v>29</v>
      </c>
    </row>
    <row r="4849" spans="1:25" x14ac:dyDescent="0.45">
      <c r="A4849" t="s">
        <v>335</v>
      </c>
      <c r="B4849" t="s">
        <v>406</v>
      </c>
      <c r="C4849">
        <v>2504</v>
      </c>
      <c r="D4849" t="s">
        <v>339</v>
      </c>
      <c r="F4849">
        <v>2013</v>
      </c>
      <c r="G4849">
        <v>7</v>
      </c>
      <c r="H4849">
        <v>7</v>
      </c>
      <c r="I4849">
        <v>98</v>
      </c>
      <c r="O4849">
        <v>0.42</v>
      </c>
      <c r="P4849">
        <v>0.53800000000000003</v>
      </c>
      <c r="Q4849">
        <v>1561</v>
      </c>
      <c r="R4849" t="s">
        <v>923</v>
      </c>
      <c r="T4849" t="s">
        <v>28</v>
      </c>
      <c r="Y4849" t="s">
        <v>29</v>
      </c>
    </row>
    <row r="4850" spans="1:25" x14ac:dyDescent="0.45">
      <c r="A4850" t="s">
        <v>335</v>
      </c>
      <c r="B4850" t="s">
        <v>406</v>
      </c>
      <c r="C4850">
        <v>2504</v>
      </c>
      <c r="D4850" t="s">
        <v>339</v>
      </c>
      <c r="F4850">
        <v>2014</v>
      </c>
      <c r="G4850">
        <v>10</v>
      </c>
      <c r="H4850">
        <v>10</v>
      </c>
      <c r="I4850">
        <v>140</v>
      </c>
      <c r="O4850">
        <v>0.6</v>
      </c>
      <c r="P4850">
        <v>0.53800000000000003</v>
      </c>
      <c r="Q4850">
        <v>2230</v>
      </c>
      <c r="R4850" t="s">
        <v>923</v>
      </c>
      <c r="T4850" t="s">
        <v>28</v>
      </c>
      <c r="Y4850" t="s">
        <v>29</v>
      </c>
    </row>
    <row r="4851" spans="1:25" x14ac:dyDescent="0.45">
      <c r="A4851" t="s">
        <v>335</v>
      </c>
      <c r="B4851" t="s">
        <v>406</v>
      </c>
      <c r="C4851">
        <v>2504</v>
      </c>
      <c r="D4851" t="s">
        <v>339</v>
      </c>
      <c r="F4851">
        <v>2015</v>
      </c>
      <c r="G4851">
        <v>7</v>
      </c>
      <c r="H4851">
        <v>7</v>
      </c>
      <c r="I4851">
        <v>98</v>
      </c>
      <c r="O4851">
        <v>0.42</v>
      </c>
      <c r="P4851">
        <v>0.53800000000000003</v>
      </c>
      <c r="Q4851">
        <v>1561</v>
      </c>
      <c r="R4851" t="s">
        <v>923</v>
      </c>
      <c r="T4851" t="s">
        <v>28</v>
      </c>
      <c r="Y4851" t="s">
        <v>30</v>
      </c>
    </row>
    <row r="4852" spans="1:25" x14ac:dyDescent="0.45">
      <c r="A4852" t="s">
        <v>335</v>
      </c>
      <c r="B4852" t="s">
        <v>406</v>
      </c>
      <c r="C4852">
        <v>2504</v>
      </c>
      <c r="D4852" t="s">
        <v>339</v>
      </c>
      <c r="F4852">
        <v>2016</v>
      </c>
      <c r="G4852">
        <v>16</v>
      </c>
      <c r="H4852">
        <v>16</v>
      </c>
      <c r="I4852">
        <v>224</v>
      </c>
      <c r="O4852">
        <v>0.96</v>
      </c>
      <c r="P4852">
        <v>0.53800000000000003</v>
      </c>
      <c r="Q4852">
        <v>3568</v>
      </c>
      <c r="R4852" t="s">
        <v>923</v>
      </c>
      <c r="T4852" t="s">
        <v>28</v>
      </c>
      <c r="Y4852" t="s">
        <v>30</v>
      </c>
    </row>
    <row r="4853" spans="1:25" x14ac:dyDescent="0.45">
      <c r="A4853" t="s">
        <v>335</v>
      </c>
      <c r="B4853" t="s">
        <v>406</v>
      </c>
      <c r="C4853">
        <v>2504</v>
      </c>
      <c r="D4853" t="s">
        <v>339</v>
      </c>
      <c r="F4853">
        <v>2017</v>
      </c>
      <c r="G4853">
        <v>8</v>
      </c>
      <c r="H4853">
        <v>8</v>
      </c>
      <c r="I4853">
        <v>112</v>
      </c>
      <c r="O4853">
        <v>0.48</v>
      </c>
      <c r="P4853">
        <v>0.53800000000000003</v>
      </c>
      <c r="Q4853">
        <v>1784</v>
      </c>
      <c r="R4853" t="s">
        <v>923</v>
      </c>
      <c r="T4853" t="s">
        <v>28</v>
      </c>
      <c r="Y4853" t="s">
        <v>30</v>
      </c>
    </row>
    <row r="4854" spans="1:25" x14ac:dyDescent="0.45">
      <c r="A4854" t="s">
        <v>335</v>
      </c>
      <c r="B4854" t="s">
        <v>406</v>
      </c>
      <c r="C4854">
        <v>2504</v>
      </c>
      <c r="D4854" t="s">
        <v>339</v>
      </c>
      <c r="F4854">
        <v>2018</v>
      </c>
      <c r="G4854">
        <v>4</v>
      </c>
      <c r="H4854">
        <v>4</v>
      </c>
      <c r="I4854">
        <v>56</v>
      </c>
      <c r="O4854">
        <v>0.66900000000000004</v>
      </c>
      <c r="P4854">
        <v>1.5</v>
      </c>
      <c r="Q4854">
        <v>892</v>
      </c>
      <c r="R4854" t="s">
        <v>923</v>
      </c>
      <c r="T4854" t="s">
        <v>28</v>
      </c>
      <c r="Y4854" t="s">
        <v>30</v>
      </c>
    </row>
    <row r="4855" spans="1:25" x14ac:dyDescent="0.45">
      <c r="A4855" t="s">
        <v>335</v>
      </c>
      <c r="B4855" t="s">
        <v>406</v>
      </c>
      <c r="C4855">
        <v>2504</v>
      </c>
      <c r="D4855" t="s">
        <v>339</v>
      </c>
      <c r="F4855">
        <v>2019</v>
      </c>
      <c r="G4855">
        <v>9</v>
      </c>
      <c r="H4855">
        <v>9</v>
      </c>
      <c r="I4855">
        <v>126</v>
      </c>
      <c r="O4855">
        <v>1.5049999999999999</v>
      </c>
      <c r="P4855">
        <v>1.5</v>
      </c>
      <c r="Q4855">
        <v>2007</v>
      </c>
      <c r="R4855" t="s">
        <v>923</v>
      </c>
      <c r="T4855" t="s">
        <v>28</v>
      </c>
      <c r="Y4855" t="s">
        <v>30</v>
      </c>
    </row>
    <row r="4856" spans="1:25" x14ac:dyDescent="0.45">
      <c r="A4856" t="s">
        <v>335</v>
      </c>
      <c r="B4856" t="s">
        <v>406</v>
      </c>
      <c r="C4856">
        <v>2504</v>
      </c>
      <c r="D4856" t="s">
        <v>339</v>
      </c>
      <c r="F4856">
        <v>2020</v>
      </c>
      <c r="G4856">
        <v>9</v>
      </c>
      <c r="H4856">
        <v>9</v>
      </c>
      <c r="I4856">
        <v>126</v>
      </c>
      <c r="O4856">
        <v>1.5049999999999999</v>
      </c>
      <c r="P4856">
        <v>1.5</v>
      </c>
      <c r="Q4856">
        <v>2007</v>
      </c>
      <c r="R4856" t="s">
        <v>923</v>
      </c>
      <c r="T4856" t="s">
        <v>28</v>
      </c>
      <c r="Y4856" t="s">
        <v>30</v>
      </c>
    </row>
    <row r="4857" spans="1:25" x14ac:dyDescent="0.45">
      <c r="A4857" t="s">
        <v>335</v>
      </c>
      <c r="B4857" t="s">
        <v>406</v>
      </c>
      <c r="C4857">
        <v>2504</v>
      </c>
      <c r="D4857" t="s">
        <v>339</v>
      </c>
      <c r="F4857">
        <v>2021</v>
      </c>
      <c r="G4857">
        <v>32</v>
      </c>
      <c r="H4857">
        <v>28.11</v>
      </c>
      <c r="I4857">
        <v>393.54</v>
      </c>
      <c r="M4857">
        <v>508.8</v>
      </c>
      <c r="N4857">
        <v>8.1100000000000005E-2</v>
      </c>
      <c r="O4857">
        <v>4.702</v>
      </c>
      <c r="P4857">
        <v>1.5</v>
      </c>
      <c r="Q4857">
        <v>6268.6</v>
      </c>
      <c r="R4857" t="s">
        <v>923</v>
      </c>
      <c r="T4857" t="s">
        <v>28</v>
      </c>
      <c r="Y4857" t="s">
        <v>70</v>
      </c>
    </row>
    <row r="4858" spans="1:25" x14ac:dyDescent="0.45">
      <c r="A4858" t="s">
        <v>335</v>
      </c>
      <c r="B4858" t="s">
        <v>406</v>
      </c>
      <c r="C4858">
        <v>2504</v>
      </c>
      <c r="D4858" t="s">
        <v>339</v>
      </c>
      <c r="F4858">
        <v>2022</v>
      </c>
      <c r="G4858">
        <v>7</v>
      </c>
      <c r="H4858">
        <v>7</v>
      </c>
      <c r="I4858">
        <v>98</v>
      </c>
      <c r="M4858">
        <v>126.7</v>
      </c>
      <c r="N4858">
        <v>8.1000000000000003E-2</v>
      </c>
      <c r="O4858">
        <v>0.93700000000000006</v>
      </c>
      <c r="P4858">
        <v>1.2</v>
      </c>
      <c r="Q4858">
        <v>1561</v>
      </c>
      <c r="R4858" t="s">
        <v>923</v>
      </c>
      <c r="T4858" t="s">
        <v>28</v>
      </c>
      <c r="Y4858" t="s">
        <v>70</v>
      </c>
    </row>
    <row r="4859" spans="1:25" x14ac:dyDescent="0.45">
      <c r="A4859" t="s">
        <v>335</v>
      </c>
      <c r="B4859" t="s">
        <v>406</v>
      </c>
      <c r="C4859">
        <v>2504</v>
      </c>
      <c r="D4859" t="s">
        <v>339</v>
      </c>
      <c r="F4859">
        <v>2023</v>
      </c>
      <c r="G4859">
        <v>5</v>
      </c>
      <c r="H4859">
        <v>5</v>
      </c>
      <c r="I4859">
        <v>70</v>
      </c>
      <c r="M4859">
        <v>90.5</v>
      </c>
      <c r="N4859">
        <v>8.1000000000000003E-2</v>
      </c>
      <c r="O4859">
        <v>0.66900000000000004</v>
      </c>
      <c r="P4859">
        <v>1.2</v>
      </c>
      <c r="Q4859">
        <v>1115</v>
      </c>
      <c r="R4859" t="s">
        <v>923</v>
      </c>
      <c r="T4859" t="s">
        <v>28</v>
      </c>
      <c r="Y4859" t="s">
        <v>70</v>
      </c>
    </row>
    <row r="4860" spans="1:25" x14ac:dyDescent="0.45">
      <c r="A4860" t="s">
        <v>335</v>
      </c>
      <c r="B4860" t="s">
        <v>406</v>
      </c>
      <c r="C4860">
        <v>2504</v>
      </c>
      <c r="D4860" t="s">
        <v>339</v>
      </c>
      <c r="F4860">
        <v>2024</v>
      </c>
      <c r="G4860">
        <v>2</v>
      </c>
      <c r="H4860">
        <v>2</v>
      </c>
      <c r="I4860">
        <v>28</v>
      </c>
      <c r="M4860">
        <v>36.200000000000003</v>
      </c>
      <c r="N4860">
        <v>8.1000000000000003E-2</v>
      </c>
      <c r="O4860">
        <v>0.26800000000000002</v>
      </c>
      <c r="P4860">
        <v>1.2</v>
      </c>
      <c r="Q4860">
        <v>446</v>
      </c>
      <c r="R4860" t="s">
        <v>923</v>
      </c>
      <c r="T4860" t="s">
        <v>28</v>
      </c>
      <c r="Y4860" t="s">
        <v>70</v>
      </c>
    </row>
    <row r="4861" spans="1:25" x14ac:dyDescent="0.45">
      <c r="A4861" t="s">
        <v>335</v>
      </c>
      <c r="B4861" t="s">
        <v>406</v>
      </c>
      <c r="C4861">
        <v>2504</v>
      </c>
      <c r="D4861" t="s">
        <v>408</v>
      </c>
      <c r="F4861">
        <v>2009</v>
      </c>
      <c r="G4861">
        <v>12</v>
      </c>
      <c r="H4861">
        <v>10.14</v>
      </c>
      <c r="I4861">
        <v>141.96</v>
      </c>
      <c r="O4861">
        <v>0.78800000000000003</v>
      </c>
      <c r="P4861">
        <v>0.69710000000000005</v>
      </c>
      <c r="Q4861">
        <v>2261.3000000000002</v>
      </c>
      <c r="R4861" t="s">
        <v>923</v>
      </c>
      <c r="T4861" t="s">
        <v>28</v>
      </c>
      <c r="Y4861" t="s">
        <v>29</v>
      </c>
    </row>
    <row r="4862" spans="1:25" x14ac:dyDescent="0.45">
      <c r="A4862" t="s">
        <v>335</v>
      </c>
      <c r="B4862" t="s">
        <v>406</v>
      </c>
      <c r="C4862">
        <v>2504</v>
      </c>
      <c r="D4862" t="s">
        <v>408</v>
      </c>
      <c r="F4862">
        <v>2010</v>
      </c>
      <c r="G4862">
        <v>7</v>
      </c>
      <c r="H4862">
        <v>5.6</v>
      </c>
      <c r="I4862">
        <v>78.400000000000006</v>
      </c>
      <c r="O4862">
        <v>0.435</v>
      </c>
      <c r="P4862">
        <v>0.69699999999999995</v>
      </c>
      <c r="Q4862">
        <v>1248.8</v>
      </c>
      <c r="R4862" t="s">
        <v>923</v>
      </c>
      <c r="T4862" t="s">
        <v>28</v>
      </c>
      <c r="Y4862" t="s">
        <v>29</v>
      </c>
    </row>
    <row r="4863" spans="1:25" x14ac:dyDescent="0.45">
      <c r="A4863" t="s">
        <v>335</v>
      </c>
      <c r="B4863" t="s">
        <v>406</v>
      </c>
      <c r="C4863">
        <v>2504</v>
      </c>
      <c r="D4863" t="s">
        <v>408</v>
      </c>
      <c r="F4863">
        <v>2011</v>
      </c>
      <c r="G4863">
        <v>13</v>
      </c>
      <c r="H4863">
        <v>13</v>
      </c>
      <c r="I4863">
        <v>182</v>
      </c>
      <c r="O4863">
        <v>1.01</v>
      </c>
      <c r="P4863">
        <v>0.69699999999999995</v>
      </c>
      <c r="Q4863">
        <v>2899</v>
      </c>
      <c r="R4863" t="s">
        <v>923</v>
      </c>
      <c r="T4863" t="s">
        <v>28</v>
      </c>
      <c r="Y4863" t="s">
        <v>29</v>
      </c>
    </row>
    <row r="4864" spans="1:25" x14ac:dyDescent="0.45">
      <c r="A4864" t="s">
        <v>335</v>
      </c>
      <c r="B4864" t="s">
        <v>406</v>
      </c>
      <c r="C4864">
        <v>2504</v>
      </c>
      <c r="D4864" t="s">
        <v>408</v>
      </c>
      <c r="F4864">
        <v>2012</v>
      </c>
      <c r="G4864">
        <v>17</v>
      </c>
      <c r="H4864">
        <v>16.63</v>
      </c>
      <c r="I4864">
        <v>232.82</v>
      </c>
      <c r="O4864">
        <v>1.292</v>
      </c>
      <c r="P4864">
        <v>0.69699999999999995</v>
      </c>
      <c r="Q4864">
        <v>3708.5</v>
      </c>
      <c r="R4864" t="s">
        <v>923</v>
      </c>
      <c r="T4864" t="s">
        <v>28</v>
      </c>
      <c r="Y4864" t="s">
        <v>29</v>
      </c>
    </row>
    <row r="4865" spans="1:25" x14ac:dyDescent="0.45">
      <c r="A4865" t="s">
        <v>335</v>
      </c>
      <c r="B4865" t="s">
        <v>406</v>
      </c>
      <c r="C4865">
        <v>2504</v>
      </c>
      <c r="D4865" t="s">
        <v>408</v>
      </c>
      <c r="F4865">
        <v>2013</v>
      </c>
      <c r="G4865">
        <v>4</v>
      </c>
      <c r="H4865">
        <v>4</v>
      </c>
      <c r="I4865">
        <v>56</v>
      </c>
      <c r="O4865">
        <v>0.24</v>
      </c>
      <c r="P4865">
        <v>0.53800000000000003</v>
      </c>
      <c r="Q4865">
        <v>892</v>
      </c>
      <c r="R4865" t="s">
        <v>923</v>
      </c>
      <c r="T4865" t="s">
        <v>28</v>
      </c>
      <c r="Y4865" t="s">
        <v>29</v>
      </c>
    </row>
    <row r="4866" spans="1:25" x14ac:dyDescent="0.45">
      <c r="A4866" t="s">
        <v>335</v>
      </c>
      <c r="B4866" t="s">
        <v>406</v>
      </c>
      <c r="C4866">
        <v>2504</v>
      </c>
      <c r="D4866" t="s">
        <v>408</v>
      </c>
      <c r="F4866">
        <v>2014</v>
      </c>
      <c r="G4866">
        <v>10</v>
      </c>
      <c r="H4866">
        <v>10</v>
      </c>
      <c r="I4866">
        <v>140</v>
      </c>
      <c r="O4866">
        <v>0.6</v>
      </c>
      <c r="P4866">
        <v>0.53800000000000003</v>
      </c>
      <c r="Q4866">
        <v>2230</v>
      </c>
      <c r="R4866" t="s">
        <v>923</v>
      </c>
      <c r="T4866" t="s">
        <v>28</v>
      </c>
      <c r="Y4866" t="s">
        <v>29</v>
      </c>
    </row>
    <row r="4867" spans="1:25" x14ac:dyDescent="0.45">
      <c r="A4867" t="s">
        <v>335</v>
      </c>
      <c r="B4867" t="s">
        <v>406</v>
      </c>
      <c r="C4867">
        <v>2504</v>
      </c>
      <c r="D4867" t="s">
        <v>408</v>
      </c>
      <c r="F4867">
        <v>2015</v>
      </c>
      <c r="G4867">
        <v>22</v>
      </c>
      <c r="H4867">
        <v>22</v>
      </c>
      <c r="I4867">
        <v>308</v>
      </c>
      <c r="O4867">
        <v>1.32</v>
      </c>
      <c r="P4867">
        <v>0.53800000000000003</v>
      </c>
      <c r="Q4867">
        <v>4906</v>
      </c>
      <c r="R4867" t="s">
        <v>923</v>
      </c>
      <c r="T4867" t="s">
        <v>28</v>
      </c>
      <c r="Y4867" t="s">
        <v>30</v>
      </c>
    </row>
    <row r="4868" spans="1:25" x14ac:dyDescent="0.45">
      <c r="A4868" t="s">
        <v>335</v>
      </c>
      <c r="B4868" t="s">
        <v>406</v>
      </c>
      <c r="C4868">
        <v>2504</v>
      </c>
      <c r="D4868" t="s">
        <v>408</v>
      </c>
      <c r="F4868">
        <v>2016</v>
      </c>
      <c r="G4868">
        <v>12</v>
      </c>
      <c r="H4868">
        <v>12</v>
      </c>
      <c r="I4868">
        <v>168</v>
      </c>
      <c r="O4868">
        <v>0.72</v>
      </c>
      <c r="P4868">
        <v>0.53800000000000003</v>
      </c>
      <c r="Q4868">
        <v>2676</v>
      </c>
      <c r="R4868" t="s">
        <v>923</v>
      </c>
      <c r="T4868" t="s">
        <v>28</v>
      </c>
      <c r="Y4868" t="s">
        <v>30</v>
      </c>
    </row>
    <row r="4869" spans="1:25" x14ac:dyDescent="0.45">
      <c r="A4869" t="s">
        <v>335</v>
      </c>
      <c r="B4869" t="s">
        <v>406</v>
      </c>
      <c r="C4869">
        <v>2504</v>
      </c>
      <c r="D4869" t="s">
        <v>408</v>
      </c>
      <c r="F4869">
        <v>2017</v>
      </c>
      <c r="G4869">
        <v>4</v>
      </c>
      <c r="H4869">
        <v>4</v>
      </c>
      <c r="I4869">
        <v>56</v>
      </c>
      <c r="O4869">
        <v>0.24</v>
      </c>
      <c r="P4869">
        <v>0.53800000000000003</v>
      </c>
      <c r="Q4869">
        <v>892</v>
      </c>
      <c r="R4869" t="s">
        <v>923</v>
      </c>
      <c r="T4869" t="s">
        <v>28</v>
      </c>
      <c r="Y4869" t="s">
        <v>30</v>
      </c>
    </row>
    <row r="4870" spans="1:25" x14ac:dyDescent="0.45">
      <c r="A4870" t="s">
        <v>335</v>
      </c>
      <c r="B4870" t="s">
        <v>406</v>
      </c>
      <c r="C4870">
        <v>2504</v>
      </c>
      <c r="D4870" t="s">
        <v>408</v>
      </c>
      <c r="F4870">
        <v>2018</v>
      </c>
      <c r="G4870">
        <v>7</v>
      </c>
      <c r="H4870">
        <v>7</v>
      </c>
      <c r="I4870">
        <v>98</v>
      </c>
      <c r="O4870">
        <v>1.171</v>
      </c>
      <c r="P4870">
        <v>1.5</v>
      </c>
      <c r="Q4870">
        <v>1561</v>
      </c>
      <c r="R4870" t="s">
        <v>923</v>
      </c>
      <c r="T4870" t="s">
        <v>28</v>
      </c>
      <c r="Y4870" t="s">
        <v>30</v>
      </c>
    </row>
    <row r="4871" spans="1:25" x14ac:dyDescent="0.45">
      <c r="A4871" t="s">
        <v>335</v>
      </c>
      <c r="B4871" t="s">
        <v>406</v>
      </c>
      <c r="C4871">
        <v>2504</v>
      </c>
      <c r="D4871" t="s">
        <v>408</v>
      </c>
      <c r="F4871">
        <v>2019</v>
      </c>
      <c r="G4871">
        <v>20</v>
      </c>
      <c r="H4871">
        <v>20</v>
      </c>
      <c r="I4871">
        <v>280</v>
      </c>
      <c r="O4871">
        <v>3.3450000000000002</v>
      </c>
      <c r="P4871">
        <v>1.5</v>
      </c>
      <c r="Q4871">
        <v>4460</v>
      </c>
      <c r="R4871" t="s">
        <v>923</v>
      </c>
      <c r="T4871" t="s">
        <v>28</v>
      </c>
      <c r="Y4871" t="s">
        <v>30</v>
      </c>
    </row>
    <row r="4872" spans="1:25" x14ac:dyDescent="0.45">
      <c r="A4872" t="s">
        <v>335</v>
      </c>
      <c r="B4872" t="s">
        <v>406</v>
      </c>
      <c r="C4872">
        <v>2504</v>
      </c>
      <c r="D4872" t="s">
        <v>408</v>
      </c>
      <c r="F4872">
        <v>2020</v>
      </c>
      <c r="G4872">
        <v>11</v>
      </c>
      <c r="H4872">
        <v>11</v>
      </c>
      <c r="I4872">
        <v>154</v>
      </c>
      <c r="O4872">
        <v>1.84</v>
      </c>
      <c r="P4872">
        <v>1.5</v>
      </c>
      <c r="Q4872">
        <v>2453</v>
      </c>
      <c r="R4872" t="s">
        <v>923</v>
      </c>
      <c r="T4872" t="s">
        <v>28</v>
      </c>
      <c r="Y4872" t="s">
        <v>30</v>
      </c>
    </row>
    <row r="4873" spans="1:25" x14ac:dyDescent="0.45">
      <c r="A4873" t="s">
        <v>335</v>
      </c>
      <c r="B4873" t="s">
        <v>406</v>
      </c>
      <c r="C4873">
        <v>2504</v>
      </c>
      <c r="D4873" t="s">
        <v>408</v>
      </c>
      <c r="F4873">
        <v>2021</v>
      </c>
      <c r="G4873">
        <v>26</v>
      </c>
      <c r="H4873">
        <v>22.7</v>
      </c>
      <c r="I4873">
        <v>317.8</v>
      </c>
      <c r="M4873">
        <v>410.8</v>
      </c>
      <c r="N4873">
        <v>8.1000000000000003E-2</v>
      </c>
      <c r="O4873">
        <v>3.7970000000000002</v>
      </c>
      <c r="P4873">
        <v>1.5</v>
      </c>
      <c r="Q4873">
        <v>5062.2</v>
      </c>
      <c r="R4873" t="s">
        <v>923</v>
      </c>
      <c r="T4873" t="s">
        <v>28</v>
      </c>
      <c r="Y4873" t="s">
        <v>70</v>
      </c>
    </row>
    <row r="4874" spans="1:25" x14ac:dyDescent="0.45">
      <c r="A4874" t="s">
        <v>335</v>
      </c>
      <c r="B4874" t="s">
        <v>406</v>
      </c>
      <c r="C4874">
        <v>2504</v>
      </c>
      <c r="D4874" t="s">
        <v>408</v>
      </c>
      <c r="F4874">
        <v>2022</v>
      </c>
      <c r="G4874">
        <v>8</v>
      </c>
      <c r="H4874">
        <v>8</v>
      </c>
      <c r="I4874">
        <v>112</v>
      </c>
      <c r="M4874">
        <v>144.80000000000001</v>
      </c>
      <c r="N4874">
        <v>8.1000000000000003E-2</v>
      </c>
      <c r="O4874">
        <v>1.07</v>
      </c>
      <c r="P4874">
        <v>1.2</v>
      </c>
      <c r="Q4874">
        <v>1784</v>
      </c>
      <c r="R4874" t="s">
        <v>923</v>
      </c>
      <c r="T4874" t="s">
        <v>28</v>
      </c>
      <c r="Y4874" t="s">
        <v>70</v>
      </c>
    </row>
    <row r="4875" spans="1:25" x14ac:dyDescent="0.45">
      <c r="A4875" t="s">
        <v>335</v>
      </c>
      <c r="B4875" t="s">
        <v>406</v>
      </c>
      <c r="C4875">
        <v>2504</v>
      </c>
      <c r="D4875" t="s">
        <v>408</v>
      </c>
      <c r="F4875">
        <v>2023</v>
      </c>
      <c r="G4875">
        <v>10</v>
      </c>
      <c r="H4875">
        <v>10</v>
      </c>
      <c r="I4875">
        <v>140</v>
      </c>
      <c r="M4875">
        <v>181</v>
      </c>
      <c r="N4875">
        <v>8.1000000000000003E-2</v>
      </c>
      <c r="O4875">
        <v>1.3380000000000001</v>
      </c>
      <c r="P4875">
        <v>1.2</v>
      </c>
      <c r="Q4875">
        <v>2230</v>
      </c>
      <c r="R4875" t="s">
        <v>923</v>
      </c>
      <c r="T4875" t="s">
        <v>28</v>
      </c>
      <c r="Y4875" t="s">
        <v>70</v>
      </c>
    </row>
    <row r="4876" spans="1:25" x14ac:dyDescent="0.45">
      <c r="A4876" t="s">
        <v>335</v>
      </c>
      <c r="B4876" t="s">
        <v>406</v>
      </c>
      <c r="C4876">
        <v>2504</v>
      </c>
      <c r="D4876" t="s">
        <v>408</v>
      </c>
      <c r="F4876">
        <v>2024</v>
      </c>
      <c r="G4876">
        <v>0</v>
      </c>
      <c r="H4876">
        <v>0</v>
      </c>
      <c r="R4876" t="s">
        <v>923</v>
      </c>
      <c r="T4876" t="s">
        <v>28</v>
      </c>
      <c r="Y4876" t="s">
        <v>70</v>
      </c>
    </row>
    <row r="4877" spans="1:25" x14ac:dyDescent="0.45">
      <c r="A4877" t="s">
        <v>335</v>
      </c>
      <c r="B4877" t="s">
        <v>409</v>
      </c>
      <c r="C4877">
        <v>2511</v>
      </c>
      <c r="D4877">
        <v>10</v>
      </c>
      <c r="F4877">
        <v>2009</v>
      </c>
      <c r="G4877">
        <v>6131</v>
      </c>
      <c r="H4877">
        <v>6117.5</v>
      </c>
      <c r="I4877">
        <v>556179</v>
      </c>
      <c r="K4877">
        <v>1.819</v>
      </c>
      <c r="L4877">
        <v>1E-3</v>
      </c>
      <c r="M4877">
        <v>360333.17499999999</v>
      </c>
      <c r="N4877">
        <v>5.8999999999999997E-2</v>
      </c>
      <c r="O4877">
        <v>370.71199999999999</v>
      </c>
      <c r="P4877">
        <v>0.11890000000000001</v>
      </c>
      <c r="Q4877">
        <v>6063369.0499999998</v>
      </c>
      <c r="R4877" t="s">
        <v>333</v>
      </c>
      <c r="S4877" t="s">
        <v>45</v>
      </c>
      <c r="T4877" t="s">
        <v>46</v>
      </c>
      <c r="V4877" t="s">
        <v>137</v>
      </c>
      <c r="Y4877" t="s">
        <v>107</v>
      </c>
    </row>
    <row r="4878" spans="1:25" x14ac:dyDescent="0.45">
      <c r="A4878" t="s">
        <v>335</v>
      </c>
      <c r="B4878" t="s">
        <v>409</v>
      </c>
      <c r="C4878">
        <v>2511</v>
      </c>
      <c r="D4878">
        <v>10</v>
      </c>
      <c r="F4878">
        <v>2010</v>
      </c>
      <c r="G4878">
        <v>6140</v>
      </c>
      <c r="H4878">
        <v>6117.75</v>
      </c>
      <c r="I4878">
        <v>566533</v>
      </c>
      <c r="K4878">
        <v>5.7640000000000002</v>
      </c>
      <c r="L4878">
        <v>2.0999999999999999E-3</v>
      </c>
      <c r="M4878">
        <v>415591.67499999999</v>
      </c>
      <c r="N4878">
        <v>5.91E-2</v>
      </c>
      <c r="O4878">
        <v>347.23899999999998</v>
      </c>
      <c r="P4878">
        <v>9.3399999999999997E-2</v>
      </c>
      <c r="Q4878">
        <v>6986074.1500000004</v>
      </c>
      <c r="R4878" t="s">
        <v>333</v>
      </c>
      <c r="S4878" t="s">
        <v>45</v>
      </c>
      <c r="T4878" t="s">
        <v>46</v>
      </c>
      <c r="V4878" t="s">
        <v>137</v>
      </c>
      <c r="Y4878" t="s">
        <v>107</v>
      </c>
    </row>
    <row r="4879" spans="1:25" x14ac:dyDescent="0.45">
      <c r="A4879" t="s">
        <v>335</v>
      </c>
      <c r="B4879" t="s">
        <v>409</v>
      </c>
      <c r="C4879">
        <v>2511</v>
      </c>
      <c r="D4879">
        <v>10</v>
      </c>
      <c r="F4879">
        <v>2011</v>
      </c>
      <c r="G4879">
        <v>6879</v>
      </c>
      <c r="H4879">
        <v>6863.5</v>
      </c>
      <c r="I4879">
        <v>658754.25</v>
      </c>
      <c r="K4879">
        <v>9.5419999999999998</v>
      </c>
      <c r="L4879">
        <v>3.2000000000000002E-3</v>
      </c>
      <c r="M4879">
        <v>406844.52500000002</v>
      </c>
      <c r="N4879">
        <v>5.9200000000000003E-2</v>
      </c>
      <c r="O4879">
        <v>292.392</v>
      </c>
      <c r="P4879">
        <v>7.6399999999999996E-2</v>
      </c>
      <c r="Q4879">
        <v>6831601.9000000004</v>
      </c>
      <c r="R4879" t="s">
        <v>333</v>
      </c>
      <c r="S4879" t="s">
        <v>45</v>
      </c>
      <c r="T4879" t="s">
        <v>46</v>
      </c>
      <c r="Y4879" t="s">
        <v>107</v>
      </c>
    </row>
    <row r="4880" spans="1:25" x14ac:dyDescent="0.45">
      <c r="A4880" t="s">
        <v>335</v>
      </c>
      <c r="B4880" t="s">
        <v>409</v>
      </c>
      <c r="C4880">
        <v>2511</v>
      </c>
      <c r="D4880">
        <v>10</v>
      </c>
      <c r="F4880">
        <v>2012</v>
      </c>
      <c r="G4880">
        <v>4511</v>
      </c>
      <c r="H4880">
        <v>4500.25</v>
      </c>
      <c r="I4880">
        <v>488568.5</v>
      </c>
      <c r="K4880">
        <v>1.589</v>
      </c>
      <c r="L4880">
        <v>1E-3</v>
      </c>
      <c r="M4880">
        <v>311436.07500000001</v>
      </c>
      <c r="N4880">
        <v>5.91E-2</v>
      </c>
      <c r="O4880">
        <v>197.76499999999999</v>
      </c>
      <c r="P4880">
        <v>7.0000000000000007E-2</v>
      </c>
      <c r="Q4880">
        <v>5240450.5250000004</v>
      </c>
      <c r="R4880" t="s">
        <v>333</v>
      </c>
      <c r="S4880" t="s">
        <v>45</v>
      </c>
      <c r="T4880" t="s">
        <v>46</v>
      </c>
      <c r="Y4880" t="s">
        <v>107</v>
      </c>
    </row>
    <row r="4881" spans="1:25" x14ac:dyDescent="0.45">
      <c r="A4881" t="s">
        <v>335</v>
      </c>
      <c r="B4881" t="s">
        <v>409</v>
      </c>
      <c r="C4881">
        <v>2511</v>
      </c>
      <c r="D4881">
        <v>10</v>
      </c>
      <c r="F4881">
        <v>2013</v>
      </c>
      <c r="G4881">
        <v>3691</v>
      </c>
      <c r="H4881">
        <v>3672.25</v>
      </c>
      <c r="I4881">
        <v>350089.5</v>
      </c>
      <c r="K4881">
        <v>9.16</v>
      </c>
      <c r="L4881">
        <v>6.4000000000000003E-3</v>
      </c>
      <c r="M4881">
        <v>233260.9</v>
      </c>
      <c r="N4881">
        <v>5.9400000000000001E-2</v>
      </c>
      <c r="O4881">
        <v>163.48400000000001</v>
      </c>
      <c r="P4881">
        <v>7.6999999999999999E-2</v>
      </c>
      <c r="Q4881">
        <v>3909839.45</v>
      </c>
      <c r="R4881" t="s">
        <v>333</v>
      </c>
      <c r="S4881" t="s">
        <v>45</v>
      </c>
      <c r="T4881" t="s">
        <v>46</v>
      </c>
      <c r="Y4881" t="s">
        <v>107</v>
      </c>
    </row>
    <row r="4882" spans="1:25" x14ac:dyDescent="0.45">
      <c r="A4882" t="s">
        <v>335</v>
      </c>
      <c r="B4882" t="s">
        <v>409</v>
      </c>
      <c r="C4882">
        <v>2511</v>
      </c>
      <c r="D4882">
        <v>10</v>
      </c>
      <c r="F4882">
        <v>2014</v>
      </c>
      <c r="G4882">
        <v>5288</v>
      </c>
      <c r="H4882">
        <v>5273.25</v>
      </c>
      <c r="I4882">
        <v>663500</v>
      </c>
      <c r="K4882">
        <v>2.379</v>
      </c>
      <c r="L4882">
        <v>1E-3</v>
      </c>
      <c r="M4882">
        <v>471447.05</v>
      </c>
      <c r="N4882">
        <v>5.8999999999999997E-2</v>
      </c>
      <c r="O4882">
        <v>339.38400000000001</v>
      </c>
      <c r="P4882">
        <v>7.9100000000000004E-2</v>
      </c>
      <c r="Q4882">
        <v>7932994.625</v>
      </c>
      <c r="R4882" t="s">
        <v>333</v>
      </c>
      <c r="S4882" t="s">
        <v>45</v>
      </c>
      <c r="T4882" t="s">
        <v>46</v>
      </c>
      <c r="Y4882" t="s">
        <v>107</v>
      </c>
    </row>
    <row r="4883" spans="1:25" x14ac:dyDescent="0.45">
      <c r="A4883" t="s">
        <v>335</v>
      </c>
      <c r="B4883" t="s">
        <v>409</v>
      </c>
      <c r="C4883">
        <v>2511</v>
      </c>
      <c r="D4883">
        <v>10</v>
      </c>
      <c r="F4883">
        <v>2015</v>
      </c>
      <c r="G4883">
        <v>4896</v>
      </c>
      <c r="H4883">
        <v>4882.5</v>
      </c>
      <c r="I4883">
        <v>648409.25</v>
      </c>
      <c r="K4883">
        <v>5.4720000000000004</v>
      </c>
      <c r="L4883">
        <v>2E-3</v>
      </c>
      <c r="M4883">
        <v>449956.35</v>
      </c>
      <c r="N4883">
        <v>5.91E-2</v>
      </c>
      <c r="O4883">
        <v>345.07600000000002</v>
      </c>
      <c r="P4883">
        <v>8.6300000000000002E-2</v>
      </c>
      <c r="Q4883">
        <v>7565254.4000000004</v>
      </c>
      <c r="R4883" t="s">
        <v>333</v>
      </c>
      <c r="S4883" t="s">
        <v>45</v>
      </c>
      <c r="T4883" t="s">
        <v>46</v>
      </c>
      <c r="Y4883" t="s">
        <v>146</v>
      </c>
    </row>
    <row r="4884" spans="1:25" x14ac:dyDescent="0.45">
      <c r="A4884" t="s">
        <v>335</v>
      </c>
      <c r="B4884" t="s">
        <v>409</v>
      </c>
      <c r="C4884">
        <v>2511</v>
      </c>
      <c r="D4884">
        <v>10</v>
      </c>
      <c r="F4884">
        <v>2016</v>
      </c>
      <c r="G4884">
        <v>6706</v>
      </c>
      <c r="H4884">
        <v>6695.75</v>
      </c>
      <c r="I4884">
        <v>917268.75</v>
      </c>
      <c r="K4884">
        <v>7.673</v>
      </c>
      <c r="L4884">
        <v>1.9E-3</v>
      </c>
      <c r="M4884">
        <v>642818.32499999995</v>
      </c>
      <c r="N4884">
        <v>5.91E-2</v>
      </c>
      <c r="O4884">
        <v>436.54300000000001</v>
      </c>
      <c r="P4884">
        <v>7.8100000000000003E-2</v>
      </c>
      <c r="Q4884">
        <v>10808419.225</v>
      </c>
      <c r="R4884" t="s">
        <v>333</v>
      </c>
      <c r="S4884" t="s">
        <v>45</v>
      </c>
      <c r="T4884" t="s">
        <v>46</v>
      </c>
      <c r="Y4884" t="s">
        <v>146</v>
      </c>
    </row>
    <row r="4885" spans="1:25" x14ac:dyDescent="0.45">
      <c r="A4885" t="s">
        <v>335</v>
      </c>
      <c r="B4885" t="s">
        <v>409</v>
      </c>
      <c r="C4885">
        <v>2511</v>
      </c>
      <c r="D4885">
        <v>10</v>
      </c>
      <c r="F4885">
        <v>2017</v>
      </c>
      <c r="G4885">
        <v>7305</v>
      </c>
      <c r="H4885">
        <v>7292.75</v>
      </c>
      <c r="I4885">
        <v>900924</v>
      </c>
      <c r="K4885">
        <v>39.646000000000001</v>
      </c>
      <c r="L4885">
        <v>7.3000000000000001E-3</v>
      </c>
      <c r="M4885">
        <v>563489.42500000005</v>
      </c>
      <c r="N4885">
        <v>5.9400000000000001E-2</v>
      </c>
      <c r="O4885">
        <v>385.67899999999997</v>
      </c>
      <c r="P4885">
        <v>7.7600000000000002E-2</v>
      </c>
      <c r="Q4885">
        <v>9411666.5999999996</v>
      </c>
      <c r="R4885" t="s">
        <v>333</v>
      </c>
      <c r="S4885" t="s">
        <v>45</v>
      </c>
      <c r="T4885" t="s">
        <v>46</v>
      </c>
      <c r="Y4885" t="s">
        <v>147</v>
      </c>
    </row>
    <row r="4886" spans="1:25" x14ac:dyDescent="0.45">
      <c r="A4886" t="s">
        <v>335</v>
      </c>
      <c r="B4886" t="s">
        <v>409</v>
      </c>
      <c r="C4886">
        <v>2511</v>
      </c>
      <c r="D4886">
        <v>10</v>
      </c>
      <c r="F4886">
        <v>2018</v>
      </c>
      <c r="G4886">
        <v>4928</v>
      </c>
      <c r="H4886">
        <v>4911.75</v>
      </c>
      <c r="I4886">
        <v>604748.5</v>
      </c>
      <c r="K4886">
        <v>63.24</v>
      </c>
      <c r="L4886">
        <v>1.44E-2</v>
      </c>
      <c r="M4886">
        <v>390102.17499999999</v>
      </c>
      <c r="N4886">
        <v>5.9799999999999999E-2</v>
      </c>
      <c r="O4886">
        <v>278.31400000000002</v>
      </c>
      <c r="P4886">
        <v>8.0299999999999996E-2</v>
      </c>
      <c r="Q4886">
        <v>6447193.75</v>
      </c>
      <c r="R4886" t="s">
        <v>333</v>
      </c>
      <c r="S4886" t="s">
        <v>45</v>
      </c>
      <c r="T4886" t="s">
        <v>46</v>
      </c>
      <c r="Y4886" t="s">
        <v>147</v>
      </c>
    </row>
    <row r="4887" spans="1:25" x14ac:dyDescent="0.45">
      <c r="A4887" t="s">
        <v>335</v>
      </c>
      <c r="B4887" t="s">
        <v>409</v>
      </c>
      <c r="C4887">
        <v>2511</v>
      </c>
      <c r="D4887">
        <v>10</v>
      </c>
      <c r="F4887">
        <v>2019</v>
      </c>
      <c r="G4887">
        <v>7295</v>
      </c>
      <c r="H4887">
        <v>7281.25</v>
      </c>
      <c r="I4887">
        <v>916430.5</v>
      </c>
      <c r="K4887">
        <v>18.731000000000002</v>
      </c>
      <c r="L4887">
        <v>4.4000000000000003E-3</v>
      </c>
      <c r="M4887">
        <v>578092</v>
      </c>
      <c r="N4887">
        <v>5.9200000000000003E-2</v>
      </c>
      <c r="O4887">
        <v>405.74900000000002</v>
      </c>
      <c r="P4887">
        <v>8.0600000000000005E-2</v>
      </c>
      <c r="Q4887">
        <v>9697815.8249999993</v>
      </c>
      <c r="R4887" t="s">
        <v>333</v>
      </c>
      <c r="S4887" t="s">
        <v>45</v>
      </c>
      <c r="T4887" t="s">
        <v>46</v>
      </c>
      <c r="Y4887" t="s">
        <v>147</v>
      </c>
    </row>
    <row r="4888" spans="1:25" x14ac:dyDescent="0.45">
      <c r="A4888" t="s">
        <v>335</v>
      </c>
      <c r="B4888" t="s">
        <v>409</v>
      </c>
      <c r="C4888">
        <v>2511</v>
      </c>
      <c r="D4888">
        <v>10</v>
      </c>
      <c r="F4888">
        <v>2020</v>
      </c>
      <c r="G4888">
        <v>6071</v>
      </c>
      <c r="H4888">
        <v>6065</v>
      </c>
      <c r="I4888">
        <v>738291.75</v>
      </c>
      <c r="K4888">
        <v>8.0340000000000007</v>
      </c>
      <c r="L4888">
        <v>2.0999999999999999E-3</v>
      </c>
      <c r="M4888">
        <v>460588.2</v>
      </c>
      <c r="N4888">
        <v>5.91E-2</v>
      </c>
      <c r="O4888">
        <v>316.62200000000001</v>
      </c>
      <c r="P4888">
        <v>8.0199999999999994E-2</v>
      </c>
      <c r="Q4888">
        <v>7739178.4000000004</v>
      </c>
      <c r="R4888" t="s">
        <v>333</v>
      </c>
      <c r="S4888" t="s">
        <v>45</v>
      </c>
      <c r="T4888" t="s">
        <v>46</v>
      </c>
      <c r="Y4888" t="s">
        <v>147</v>
      </c>
    </row>
    <row r="4889" spans="1:25" x14ac:dyDescent="0.45">
      <c r="A4889" t="s">
        <v>335</v>
      </c>
      <c r="B4889" t="s">
        <v>409</v>
      </c>
      <c r="C4889">
        <v>2511</v>
      </c>
      <c r="D4889">
        <v>10</v>
      </c>
      <c r="F4889">
        <v>2021</v>
      </c>
      <c r="G4889">
        <v>6354</v>
      </c>
      <c r="H4889">
        <v>6328.84</v>
      </c>
      <c r="I4889">
        <v>809076.29</v>
      </c>
      <c r="K4889">
        <v>2.4340000000000002</v>
      </c>
      <c r="L4889">
        <v>1E-3</v>
      </c>
      <c r="M4889">
        <v>472429.13299999997</v>
      </c>
      <c r="N4889">
        <v>5.8999999999999997E-2</v>
      </c>
      <c r="O4889">
        <v>356.738</v>
      </c>
      <c r="P4889">
        <v>8.7499999999999994E-2</v>
      </c>
      <c r="Q4889">
        <v>7949548.6299999999</v>
      </c>
      <c r="R4889" t="s">
        <v>333</v>
      </c>
      <c r="S4889" t="s">
        <v>45</v>
      </c>
      <c r="T4889" t="s">
        <v>46</v>
      </c>
      <c r="Y4889" t="s">
        <v>152</v>
      </c>
    </row>
    <row r="4890" spans="1:25" x14ac:dyDescent="0.45">
      <c r="A4890" t="s">
        <v>335</v>
      </c>
      <c r="B4890" t="s">
        <v>409</v>
      </c>
      <c r="C4890">
        <v>2511</v>
      </c>
      <c r="D4890">
        <v>10</v>
      </c>
      <c r="F4890">
        <v>2022</v>
      </c>
      <c r="G4890">
        <v>6848</v>
      </c>
      <c r="H4890">
        <v>6826.71</v>
      </c>
      <c r="I4890">
        <v>887053.05</v>
      </c>
      <c r="K4890">
        <v>34.222000000000001</v>
      </c>
      <c r="L4890">
        <v>6.8999999999999999E-3</v>
      </c>
      <c r="M4890">
        <v>525162.49300000002</v>
      </c>
      <c r="N4890">
        <v>5.9400000000000001E-2</v>
      </c>
      <c r="O4890">
        <v>404.512</v>
      </c>
      <c r="P4890">
        <v>8.9200000000000002E-2</v>
      </c>
      <c r="Q4890">
        <v>8776397.9240000006</v>
      </c>
      <c r="R4890" t="s">
        <v>333</v>
      </c>
      <c r="S4890" t="s">
        <v>45</v>
      </c>
      <c r="T4890" t="s">
        <v>46</v>
      </c>
      <c r="Y4890" t="s">
        <v>152</v>
      </c>
    </row>
    <row r="4891" spans="1:25" x14ac:dyDescent="0.45">
      <c r="A4891" t="s">
        <v>335</v>
      </c>
      <c r="B4891" t="s">
        <v>409</v>
      </c>
      <c r="C4891">
        <v>2511</v>
      </c>
      <c r="D4891">
        <v>10</v>
      </c>
      <c r="F4891">
        <v>2023</v>
      </c>
      <c r="G4891">
        <v>6838</v>
      </c>
      <c r="H4891">
        <v>6823</v>
      </c>
      <c r="I4891">
        <v>859761.15</v>
      </c>
      <c r="K4891">
        <v>12.481999999999999</v>
      </c>
      <c r="L4891">
        <v>3.5999999999999999E-3</v>
      </c>
      <c r="M4891">
        <v>507383.80300000001</v>
      </c>
      <c r="N4891">
        <v>5.9200000000000003E-2</v>
      </c>
      <c r="O4891">
        <v>385.95</v>
      </c>
      <c r="P4891">
        <v>8.9599999999999999E-2</v>
      </c>
      <c r="Q4891">
        <v>8518755.9859999996</v>
      </c>
      <c r="R4891" t="s">
        <v>333</v>
      </c>
      <c r="S4891" t="s">
        <v>45</v>
      </c>
      <c r="T4891" t="s">
        <v>46</v>
      </c>
      <c r="Y4891" t="s">
        <v>152</v>
      </c>
    </row>
    <row r="4892" spans="1:25" x14ac:dyDescent="0.45">
      <c r="A4892" t="s">
        <v>335</v>
      </c>
      <c r="B4892" t="s">
        <v>409</v>
      </c>
      <c r="C4892">
        <v>2511</v>
      </c>
      <c r="D4892">
        <v>10</v>
      </c>
      <c r="F4892">
        <v>2024</v>
      </c>
      <c r="G4892">
        <v>0</v>
      </c>
      <c r="H4892">
        <v>0</v>
      </c>
      <c r="R4892" t="s">
        <v>333</v>
      </c>
      <c r="S4892" t="s">
        <v>45</v>
      </c>
      <c r="T4892" t="s">
        <v>46</v>
      </c>
      <c r="Y4892" t="s">
        <v>152</v>
      </c>
    </row>
    <row r="4893" spans="1:25" x14ac:dyDescent="0.45">
      <c r="A4893" t="s">
        <v>335</v>
      </c>
      <c r="B4893" t="s">
        <v>409</v>
      </c>
      <c r="C4893">
        <v>2511</v>
      </c>
      <c r="D4893">
        <v>20</v>
      </c>
      <c r="F4893">
        <v>2009</v>
      </c>
      <c r="G4893">
        <v>4724</v>
      </c>
      <c r="H4893">
        <v>4705.75</v>
      </c>
      <c r="I4893">
        <v>421455.5</v>
      </c>
      <c r="K4893">
        <v>8.4550000000000001</v>
      </c>
      <c r="L4893">
        <v>6.8999999999999999E-3</v>
      </c>
      <c r="M4893">
        <v>251272.92499999999</v>
      </c>
      <c r="N4893">
        <v>5.9400000000000001E-2</v>
      </c>
      <c r="O4893">
        <v>148.77600000000001</v>
      </c>
      <c r="P4893">
        <v>7.2999999999999995E-2</v>
      </c>
      <c r="Q4893">
        <v>4214588.7249999996</v>
      </c>
      <c r="R4893" t="s">
        <v>333</v>
      </c>
      <c r="S4893" t="s">
        <v>45</v>
      </c>
      <c r="T4893" t="s">
        <v>46</v>
      </c>
      <c r="V4893" t="s">
        <v>180</v>
      </c>
      <c r="Y4893" t="s">
        <v>107</v>
      </c>
    </row>
    <row r="4894" spans="1:25" x14ac:dyDescent="0.45">
      <c r="A4894" t="s">
        <v>335</v>
      </c>
      <c r="B4894" t="s">
        <v>409</v>
      </c>
      <c r="C4894">
        <v>2511</v>
      </c>
      <c r="D4894">
        <v>20</v>
      </c>
      <c r="F4894">
        <v>2010</v>
      </c>
      <c r="G4894">
        <v>6280</v>
      </c>
      <c r="H4894">
        <v>6264.75</v>
      </c>
      <c r="I4894">
        <v>583397.25</v>
      </c>
      <c r="K4894">
        <v>6.024</v>
      </c>
      <c r="L4894">
        <v>1.8E-3</v>
      </c>
      <c r="M4894">
        <v>407718.47499999998</v>
      </c>
      <c r="N4894">
        <v>5.91E-2</v>
      </c>
      <c r="O4894">
        <v>188.089</v>
      </c>
      <c r="P4894">
        <v>5.5899999999999998E-2</v>
      </c>
      <c r="Q4894">
        <v>6852934.25</v>
      </c>
      <c r="R4894" t="s">
        <v>333</v>
      </c>
      <c r="S4894" t="s">
        <v>45</v>
      </c>
      <c r="T4894" t="s">
        <v>46</v>
      </c>
      <c r="V4894" t="s">
        <v>180</v>
      </c>
      <c r="Y4894" t="s">
        <v>107</v>
      </c>
    </row>
    <row r="4895" spans="1:25" x14ac:dyDescent="0.45">
      <c r="A4895" t="s">
        <v>335</v>
      </c>
      <c r="B4895" t="s">
        <v>409</v>
      </c>
      <c r="C4895">
        <v>2511</v>
      </c>
      <c r="D4895">
        <v>20</v>
      </c>
      <c r="F4895">
        <v>2011</v>
      </c>
      <c r="G4895">
        <v>3927</v>
      </c>
      <c r="H4895">
        <v>3915.75</v>
      </c>
      <c r="I4895">
        <v>383521</v>
      </c>
      <c r="K4895">
        <v>4.4610000000000003</v>
      </c>
      <c r="L4895">
        <v>3.2000000000000002E-3</v>
      </c>
      <c r="M4895">
        <v>221963.9</v>
      </c>
      <c r="N4895">
        <v>5.9200000000000003E-2</v>
      </c>
      <c r="O4895">
        <v>94.236000000000004</v>
      </c>
      <c r="P4895">
        <v>4.9799999999999997E-2</v>
      </c>
      <c r="Q4895">
        <v>3728618.2</v>
      </c>
      <c r="R4895" t="s">
        <v>333</v>
      </c>
      <c r="S4895" t="s">
        <v>45</v>
      </c>
      <c r="T4895" t="s">
        <v>46</v>
      </c>
      <c r="V4895" t="s">
        <v>180</v>
      </c>
      <c r="Y4895" t="s">
        <v>107</v>
      </c>
    </row>
    <row r="4896" spans="1:25" x14ac:dyDescent="0.45">
      <c r="A4896" t="s">
        <v>335</v>
      </c>
      <c r="B4896" t="s">
        <v>409</v>
      </c>
      <c r="C4896">
        <v>2511</v>
      </c>
      <c r="D4896">
        <v>20</v>
      </c>
      <c r="F4896">
        <v>2012</v>
      </c>
      <c r="G4896">
        <v>5437</v>
      </c>
      <c r="H4896">
        <v>5419</v>
      </c>
      <c r="I4896">
        <v>590077.5</v>
      </c>
      <c r="K4896">
        <v>1.8069999999999999</v>
      </c>
      <c r="L4896">
        <v>1E-3</v>
      </c>
      <c r="M4896">
        <v>357915.5</v>
      </c>
      <c r="N4896">
        <v>5.8999999999999997E-2</v>
      </c>
      <c r="O4896">
        <v>155.083</v>
      </c>
      <c r="P4896">
        <v>5.0700000000000002E-2</v>
      </c>
      <c r="Q4896">
        <v>6022597.5750000002</v>
      </c>
      <c r="R4896" t="s">
        <v>333</v>
      </c>
      <c r="S4896" t="s">
        <v>45</v>
      </c>
      <c r="T4896" t="s">
        <v>46</v>
      </c>
      <c r="V4896" t="s">
        <v>180</v>
      </c>
      <c r="Y4896" t="s">
        <v>107</v>
      </c>
    </row>
    <row r="4897" spans="1:25" x14ac:dyDescent="0.45">
      <c r="A4897" t="s">
        <v>335</v>
      </c>
      <c r="B4897" t="s">
        <v>409</v>
      </c>
      <c r="C4897">
        <v>2511</v>
      </c>
      <c r="D4897">
        <v>20</v>
      </c>
      <c r="F4897">
        <v>2013</v>
      </c>
      <c r="G4897">
        <v>7006</v>
      </c>
      <c r="H4897">
        <v>6980.75</v>
      </c>
      <c r="I4897">
        <v>751071.75</v>
      </c>
      <c r="K4897">
        <v>23.753</v>
      </c>
      <c r="L4897">
        <v>7.1999999999999998E-3</v>
      </c>
      <c r="M4897">
        <v>461571.45</v>
      </c>
      <c r="N4897">
        <v>5.9400000000000001E-2</v>
      </c>
      <c r="O4897">
        <v>201.76300000000001</v>
      </c>
      <c r="P4897">
        <v>5.11E-2</v>
      </c>
      <c r="Q4897">
        <v>7726002.4749999996</v>
      </c>
      <c r="R4897" t="s">
        <v>333</v>
      </c>
      <c r="S4897" t="s">
        <v>45</v>
      </c>
      <c r="T4897" t="s">
        <v>46</v>
      </c>
      <c r="V4897" t="s">
        <v>180</v>
      </c>
      <c r="Y4897" t="s">
        <v>107</v>
      </c>
    </row>
    <row r="4898" spans="1:25" x14ac:dyDescent="0.45">
      <c r="A4898" t="s">
        <v>335</v>
      </c>
      <c r="B4898" t="s">
        <v>409</v>
      </c>
      <c r="C4898">
        <v>2511</v>
      </c>
      <c r="D4898">
        <v>20</v>
      </c>
      <c r="F4898">
        <v>2014</v>
      </c>
      <c r="G4898">
        <v>6941</v>
      </c>
      <c r="H4898">
        <v>6926.75</v>
      </c>
      <c r="I4898">
        <v>858274.5</v>
      </c>
      <c r="K4898">
        <v>74.204999999999998</v>
      </c>
      <c r="L4898">
        <v>1.52E-2</v>
      </c>
      <c r="M4898">
        <v>530493.82499999995</v>
      </c>
      <c r="N4898">
        <v>5.9900000000000002E-2</v>
      </c>
      <c r="O4898">
        <v>247.29</v>
      </c>
      <c r="P4898">
        <v>5.4300000000000001E-2</v>
      </c>
      <c r="Q4898">
        <v>8790112.0999999996</v>
      </c>
      <c r="R4898" t="s">
        <v>333</v>
      </c>
      <c r="S4898" t="s">
        <v>45</v>
      </c>
      <c r="T4898" t="s">
        <v>46</v>
      </c>
      <c r="V4898" t="s">
        <v>180</v>
      </c>
      <c r="Y4898" t="s">
        <v>107</v>
      </c>
    </row>
    <row r="4899" spans="1:25" x14ac:dyDescent="0.45">
      <c r="A4899" t="s">
        <v>335</v>
      </c>
      <c r="B4899" t="s">
        <v>409</v>
      </c>
      <c r="C4899">
        <v>2511</v>
      </c>
      <c r="D4899">
        <v>20</v>
      </c>
      <c r="F4899">
        <v>2015</v>
      </c>
      <c r="G4899">
        <v>6403</v>
      </c>
      <c r="H4899">
        <v>6392.25</v>
      </c>
      <c r="I4899">
        <v>882146.75</v>
      </c>
      <c r="K4899">
        <v>6.81</v>
      </c>
      <c r="L4899">
        <v>1.9E-3</v>
      </c>
      <c r="M4899">
        <v>534699.42500000005</v>
      </c>
      <c r="N4899">
        <v>5.91E-2</v>
      </c>
      <c r="O4899">
        <v>249.87200000000001</v>
      </c>
      <c r="P4899">
        <v>5.5399999999999998E-2</v>
      </c>
      <c r="Q4899">
        <v>8989567.7750000004</v>
      </c>
      <c r="R4899" t="s">
        <v>333</v>
      </c>
      <c r="S4899" t="s">
        <v>45</v>
      </c>
      <c r="T4899" t="s">
        <v>46</v>
      </c>
      <c r="V4899" t="s">
        <v>180</v>
      </c>
      <c r="Y4899" t="s">
        <v>146</v>
      </c>
    </row>
    <row r="4900" spans="1:25" x14ac:dyDescent="0.45">
      <c r="A4900" t="s">
        <v>335</v>
      </c>
      <c r="B4900" t="s">
        <v>409</v>
      </c>
      <c r="C4900">
        <v>2511</v>
      </c>
      <c r="D4900">
        <v>20</v>
      </c>
      <c r="F4900">
        <v>2016</v>
      </c>
      <c r="G4900">
        <v>4774</v>
      </c>
      <c r="H4900">
        <v>4768.25</v>
      </c>
      <c r="I4900">
        <v>648200</v>
      </c>
      <c r="K4900">
        <v>2.0099999999999998</v>
      </c>
      <c r="L4900">
        <v>1E-3</v>
      </c>
      <c r="M4900">
        <v>398128.72499999998</v>
      </c>
      <c r="N4900">
        <v>5.8999999999999997E-2</v>
      </c>
      <c r="O4900">
        <v>175.88900000000001</v>
      </c>
      <c r="P4900">
        <v>5.1999999999999998E-2</v>
      </c>
      <c r="Q4900">
        <v>6699294.9749999996</v>
      </c>
      <c r="R4900" t="s">
        <v>333</v>
      </c>
      <c r="S4900" t="s">
        <v>45</v>
      </c>
      <c r="T4900" t="s">
        <v>46</v>
      </c>
      <c r="V4900" t="s">
        <v>180</v>
      </c>
      <c r="Y4900" t="s">
        <v>146</v>
      </c>
    </row>
    <row r="4901" spans="1:25" x14ac:dyDescent="0.45">
      <c r="A4901" t="s">
        <v>335</v>
      </c>
      <c r="B4901" t="s">
        <v>409</v>
      </c>
      <c r="C4901">
        <v>2511</v>
      </c>
      <c r="D4901">
        <v>20</v>
      </c>
      <c r="F4901">
        <v>2017</v>
      </c>
      <c r="G4901">
        <v>3946</v>
      </c>
      <c r="H4901">
        <v>3935.75</v>
      </c>
      <c r="I4901">
        <v>464078.25</v>
      </c>
      <c r="K4901">
        <v>1.4430000000000001</v>
      </c>
      <c r="L4901">
        <v>1E-3</v>
      </c>
      <c r="M4901">
        <v>285792.27500000002</v>
      </c>
      <c r="N4901">
        <v>5.8999999999999997E-2</v>
      </c>
      <c r="O4901">
        <v>121.821</v>
      </c>
      <c r="P4901">
        <v>4.7899999999999998E-2</v>
      </c>
      <c r="Q4901">
        <v>4809001.4749999996</v>
      </c>
      <c r="R4901" t="s">
        <v>333</v>
      </c>
      <c r="S4901" t="s">
        <v>45</v>
      </c>
      <c r="T4901" t="s">
        <v>46</v>
      </c>
      <c r="V4901" t="s">
        <v>180</v>
      </c>
      <c r="Y4901" t="s">
        <v>147</v>
      </c>
    </row>
    <row r="4902" spans="1:25" x14ac:dyDescent="0.45">
      <c r="A4902" t="s">
        <v>335</v>
      </c>
      <c r="B4902" t="s">
        <v>409</v>
      </c>
      <c r="C4902">
        <v>2511</v>
      </c>
      <c r="D4902">
        <v>20</v>
      </c>
      <c r="F4902">
        <v>2018</v>
      </c>
      <c r="G4902">
        <v>6138</v>
      </c>
      <c r="H4902">
        <v>6128</v>
      </c>
      <c r="I4902">
        <v>770919.25</v>
      </c>
      <c r="K4902">
        <v>2.3730000000000002</v>
      </c>
      <c r="L4902">
        <v>1E-3</v>
      </c>
      <c r="M4902">
        <v>470103.9</v>
      </c>
      <c r="N4902">
        <v>5.8999999999999997E-2</v>
      </c>
      <c r="O4902">
        <v>202.303</v>
      </c>
      <c r="P4902">
        <v>4.8800000000000003E-2</v>
      </c>
      <c r="Q4902">
        <v>7910359.0499999998</v>
      </c>
      <c r="R4902" t="s">
        <v>333</v>
      </c>
      <c r="S4902" t="s">
        <v>45</v>
      </c>
      <c r="T4902" t="s">
        <v>46</v>
      </c>
      <c r="V4902" t="s">
        <v>180</v>
      </c>
      <c r="Y4902" t="s">
        <v>147</v>
      </c>
    </row>
    <row r="4903" spans="1:25" x14ac:dyDescent="0.45">
      <c r="A4903" t="s">
        <v>335</v>
      </c>
      <c r="B4903" t="s">
        <v>409</v>
      </c>
      <c r="C4903">
        <v>2511</v>
      </c>
      <c r="D4903">
        <v>20</v>
      </c>
      <c r="F4903">
        <v>2019</v>
      </c>
      <c r="G4903">
        <v>4211</v>
      </c>
      <c r="H4903">
        <v>4198.5</v>
      </c>
      <c r="I4903">
        <v>508862.75</v>
      </c>
      <c r="K4903">
        <v>20.98</v>
      </c>
      <c r="L4903">
        <v>1.11E-2</v>
      </c>
      <c r="M4903">
        <v>313316.84999999998</v>
      </c>
      <c r="N4903">
        <v>5.96E-2</v>
      </c>
      <c r="O4903">
        <v>132.59800000000001</v>
      </c>
      <c r="P4903">
        <v>4.9200000000000001E-2</v>
      </c>
      <c r="Q4903">
        <v>5235747.875</v>
      </c>
      <c r="R4903" t="s">
        <v>333</v>
      </c>
      <c r="S4903" t="s">
        <v>45</v>
      </c>
      <c r="T4903" t="s">
        <v>46</v>
      </c>
      <c r="V4903" t="s">
        <v>180</v>
      </c>
      <c r="Y4903" t="s">
        <v>147</v>
      </c>
    </row>
    <row r="4904" spans="1:25" x14ac:dyDescent="0.45">
      <c r="A4904" t="s">
        <v>335</v>
      </c>
      <c r="B4904" t="s">
        <v>409</v>
      </c>
      <c r="C4904">
        <v>2511</v>
      </c>
      <c r="D4904">
        <v>20</v>
      </c>
      <c r="F4904">
        <v>2020</v>
      </c>
      <c r="G4904">
        <v>4941</v>
      </c>
      <c r="H4904">
        <v>4928.63</v>
      </c>
      <c r="I4904">
        <v>633151.34</v>
      </c>
      <c r="K4904">
        <v>15.301</v>
      </c>
      <c r="L4904">
        <v>6.1000000000000004E-3</v>
      </c>
      <c r="M4904">
        <v>384608.33899999998</v>
      </c>
      <c r="N4904">
        <v>5.9299999999999999E-2</v>
      </c>
      <c r="O4904">
        <v>169.74700000000001</v>
      </c>
      <c r="P4904">
        <v>5.1799999999999999E-2</v>
      </c>
      <c r="Q4904">
        <v>6445721.0389999999</v>
      </c>
      <c r="R4904" t="s">
        <v>333</v>
      </c>
      <c r="S4904" t="s">
        <v>45</v>
      </c>
      <c r="T4904" t="s">
        <v>46</v>
      </c>
      <c r="V4904" t="s">
        <v>180</v>
      </c>
      <c r="Y4904" t="s">
        <v>147</v>
      </c>
    </row>
    <row r="4905" spans="1:25" x14ac:dyDescent="0.45">
      <c r="A4905" t="s">
        <v>335</v>
      </c>
      <c r="B4905" t="s">
        <v>409</v>
      </c>
      <c r="C4905">
        <v>2511</v>
      </c>
      <c r="D4905">
        <v>20</v>
      </c>
      <c r="F4905">
        <v>2021</v>
      </c>
      <c r="G4905">
        <v>4960</v>
      </c>
      <c r="H4905">
        <v>4941.76</v>
      </c>
      <c r="I4905">
        <v>651908.12</v>
      </c>
      <c r="K4905">
        <v>106.542</v>
      </c>
      <c r="L4905">
        <v>2.64E-2</v>
      </c>
      <c r="M4905">
        <v>392281.09499999997</v>
      </c>
      <c r="N4905">
        <v>6.0100000000000001E-2</v>
      </c>
      <c r="O4905">
        <v>197.09700000000001</v>
      </c>
      <c r="P4905">
        <v>5.9700000000000003E-2</v>
      </c>
      <c r="Q4905">
        <v>6454159.7280000001</v>
      </c>
      <c r="R4905" t="s">
        <v>333</v>
      </c>
      <c r="S4905" t="s">
        <v>45</v>
      </c>
      <c r="T4905" t="s">
        <v>46</v>
      </c>
      <c r="V4905" t="s">
        <v>180</v>
      </c>
      <c r="Y4905" t="s">
        <v>152</v>
      </c>
    </row>
    <row r="4906" spans="1:25" x14ac:dyDescent="0.45">
      <c r="A4906" t="s">
        <v>335</v>
      </c>
      <c r="B4906" t="s">
        <v>409</v>
      </c>
      <c r="C4906">
        <v>2511</v>
      </c>
      <c r="D4906">
        <v>20</v>
      </c>
      <c r="F4906">
        <v>2022</v>
      </c>
      <c r="G4906">
        <v>3210</v>
      </c>
      <c r="H4906">
        <v>3179.39</v>
      </c>
      <c r="I4906">
        <v>393996.26</v>
      </c>
      <c r="K4906">
        <v>12.589</v>
      </c>
      <c r="L4906">
        <v>6.8999999999999999E-3</v>
      </c>
      <c r="M4906">
        <v>231046.378</v>
      </c>
      <c r="N4906">
        <v>5.9400000000000001E-2</v>
      </c>
      <c r="O4906">
        <v>107.605</v>
      </c>
      <c r="P4906">
        <v>5.1700000000000003E-2</v>
      </c>
      <c r="Q4906">
        <v>3865988.8450000002</v>
      </c>
      <c r="R4906" t="s">
        <v>333</v>
      </c>
      <c r="S4906" t="s">
        <v>45</v>
      </c>
      <c r="T4906" t="s">
        <v>46</v>
      </c>
      <c r="V4906" t="s">
        <v>180</v>
      </c>
      <c r="Y4906" t="s">
        <v>152</v>
      </c>
    </row>
    <row r="4907" spans="1:25" x14ac:dyDescent="0.45">
      <c r="A4907" t="s">
        <v>335</v>
      </c>
      <c r="B4907" t="s">
        <v>409</v>
      </c>
      <c r="C4907">
        <v>2511</v>
      </c>
      <c r="D4907">
        <v>20</v>
      </c>
      <c r="F4907">
        <v>2023</v>
      </c>
      <c r="G4907">
        <v>4247</v>
      </c>
      <c r="H4907">
        <v>4225.17</v>
      </c>
      <c r="I4907">
        <v>526082.28</v>
      </c>
      <c r="K4907">
        <v>10.385</v>
      </c>
      <c r="L4907">
        <v>5.1999999999999998E-3</v>
      </c>
      <c r="M4907">
        <v>310560.83299999998</v>
      </c>
      <c r="N4907">
        <v>5.9299999999999999E-2</v>
      </c>
      <c r="O4907">
        <v>136.12799999999999</v>
      </c>
      <c r="P4907">
        <v>4.99E-2</v>
      </c>
      <c r="Q4907">
        <v>5208932.6239999998</v>
      </c>
      <c r="R4907" t="s">
        <v>333</v>
      </c>
      <c r="S4907" t="s">
        <v>45</v>
      </c>
      <c r="T4907" t="s">
        <v>46</v>
      </c>
      <c r="V4907" t="s">
        <v>180</v>
      </c>
      <c r="Y4907" t="s">
        <v>152</v>
      </c>
    </row>
    <row r="4908" spans="1:25" x14ac:dyDescent="0.45">
      <c r="A4908" t="s">
        <v>335</v>
      </c>
      <c r="B4908" t="s">
        <v>409</v>
      </c>
      <c r="C4908">
        <v>2511</v>
      </c>
      <c r="D4908">
        <v>20</v>
      </c>
      <c r="F4908">
        <v>2024</v>
      </c>
      <c r="G4908">
        <v>3988</v>
      </c>
      <c r="H4908">
        <v>3986.56</v>
      </c>
      <c r="I4908">
        <v>439185.71</v>
      </c>
      <c r="K4908">
        <v>1.296</v>
      </c>
      <c r="L4908">
        <v>1E-3</v>
      </c>
      <c r="M4908">
        <v>256698.663</v>
      </c>
      <c r="N4908">
        <v>5.8999999999999997E-2</v>
      </c>
      <c r="O4908">
        <v>110.56399999999999</v>
      </c>
      <c r="P4908">
        <v>4.7899999999999998E-2</v>
      </c>
      <c r="Q4908">
        <v>4319476.1500000004</v>
      </c>
      <c r="R4908" t="s">
        <v>333</v>
      </c>
      <c r="S4908" t="s">
        <v>45</v>
      </c>
      <c r="T4908" t="s">
        <v>46</v>
      </c>
      <c r="V4908" t="s">
        <v>180</v>
      </c>
      <c r="Y4908" t="s">
        <v>152</v>
      </c>
    </row>
    <row r="4909" spans="1:25" x14ac:dyDescent="0.45">
      <c r="A4909" t="s">
        <v>335</v>
      </c>
      <c r="B4909" t="s">
        <v>409</v>
      </c>
      <c r="C4909">
        <v>2511</v>
      </c>
      <c r="D4909" t="s">
        <v>410</v>
      </c>
      <c r="E4909" t="s">
        <v>411</v>
      </c>
      <c r="F4909">
        <v>2009</v>
      </c>
      <c r="G4909">
        <v>47</v>
      </c>
      <c r="H4909">
        <v>47</v>
      </c>
      <c r="I4909">
        <v>448</v>
      </c>
      <c r="O4909">
        <v>1.421</v>
      </c>
      <c r="P4909">
        <v>0.36320000000000002</v>
      </c>
      <c r="Q4909">
        <v>7831.5</v>
      </c>
      <c r="R4909" t="s">
        <v>333</v>
      </c>
      <c r="S4909" t="s">
        <v>38</v>
      </c>
      <c r="T4909" t="s">
        <v>28</v>
      </c>
      <c r="Y4909" t="s">
        <v>29</v>
      </c>
    </row>
    <row r="4910" spans="1:25" x14ac:dyDescent="0.45">
      <c r="A4910" t="s">
        <v>335</v>
      </c>
      <c r="B4910" t="s">
        <v>409</v>
      </c>
      <c r="C4910">
        <v>2511</v>
      </c>
      <c r="D4910" t="s">
        <v>410</v>
      </c>
      <c r="E4910" t="s">
        <v>411</v>
      </c>
      <c r="F4910">
        <v>2010</v>
      </c>
      <c r="G4910">
        <v>97</v>
      </c>
      <c r="H4910">
        <v>97</v>
      </c>
      <c r="I4910">
        <v>839</v>
      </c>
      <c r="M4910">
        <v>823.6</v>
      </c>
      <c r="N4910">
        <v>5.91E-2</v>
      </c>
      <c r="O4910">
        <v>2.403</v>
      </c>
      <c r="P4910">
        <v>0.34350000000000003</v>
      </c>
      <c r="Q4910">
        <v>13967.5</v>
      </c>
      <c r="R4910" t="s">
        <v>333</v>
      </c>
      <c r="S4910" t="s">
        <v>38</v>
      </c>
      <c r="T4910" t="s">
        <v>28</v>
      </c>
      <c r="Y4910" t="s">
        <v>29</v>
      </c>
    </row>
    <row r="4911" spans="1:25" x14ac:dyDescent="0.45">
      <c r="A4911" t="s">
        <v>335</v>
      </c>
      <c r="B4911" t="s">
        <v>409</v>
      </c>
      <c r="C4911">
        <v>2511</v>
      </c>
      <c r="D4911" t="s">
        <v>410</v>
      </c>
      <c r="E4911" t="s">
        <v>411</v>
      </c>
      <c r="F4911">
        <v>2011</v>
      </c>
      <c r="G4911">
        <v>122</v>
      </c>
      <c r="H4911">
        <v>122</v>
      </c>
      <c r="I4911">
        <v>1010</v>
      </c>
      <c r="M4911">
        <v>954.4</v>
      </c>
      <c r="N4911">
        <v>5.8999999999999997E-2</v>
      </c>
      <c r="O4911">
        <v>2.8639999999999999</v>
      </c>
      <c r="P4911">
        <v>0.35410000000000003</v>
      </c>
      <c r="Q4911">
        <v>16177.1</v>
      </c>
      <c r="R4911" t="s">
        <v>333</v>
      </c>
      <c r="S4911" t="s">
        <v>38</v>
      </c>
      <c r="T4911" t="s">
        <v>28</v>
      </c>
      <c r="Y4911" t="s">
        <v>29</v>
      </c>
    </row>
    <row r="4912" spans="1:25" x14ac:dyDescent="0.45">
      <c r="A4912" t="s">
        <v>335</v>
      </c>
      <c r="B4912" t="s">
        <v>409</v>
      </c>
      <c r="C4912">
        <v>2511</v>
      </c>
      <c r="D4912" t="s">
        <v>410</v>
      </c>
      <c r="E4912" t="s">
        <v>411</v>
      </c>
      <c r="F4912">
        <v>2012</v>
      </c>
      <c r="G4912">
        <v>412</v>
      </c>
      <c r="H4912">
        <v>412</v>
      </c>
      <c r="I4912">
        <v>3634</v>
      </c>
      <c r="M4912">
        <v>3582.1</v>
      </c>
      <c r="N4912">
        <v>5.8900000000000001E-2</v>
      </c>
      <c r="O4912">
        <v>10.755000000000001</v>
      </c>
      <c r="P4912">
        <v>0.35399999999999998</v>
      </c>
      <c r="Q4912">
        <v>60757.1</v>
      </c>
      <c r="R4912" t="s">
        <v>333</v>
      </c>
      <c r="S4912" t="s">
        <v>38</v>
      </c>
      <c r="T4912" t="s">
        <v>28</v>
      </c>
      <c r="Y4912" t="s">
        <v>29</v>
      </c>
    </row>
    <row r="4913" spans="1:25" x14ac:dyDescent="0.45">
      <c r="A4913" t="s">
        <v>335</v>
      </c>
      <c r="B4913" t="s">
        <v>409</v>
      </c>
      <c r="C4913">
        <v>2511</v>
      </c>
      <c r="D4913" t="s">
        <v>410</v>
      </c>
      <c r="E4913" t="s">
        <v>411</v>
      </c>
      <c r="F4913">
        <v>2013</v>
      </c>
      <c r="G4913">
        <v>247</v>
      </c>
      <c r="H4913">
        <v>247</v>
      </c>
      <c r="I4913">
        <v>2121</v>
      </c>
      <c r="M4913">
        <v>2155.8000000000002</v>
      </c>
      <c r="N4913">
        <v>5.8900000000000001E-2</v>
      </c>
      <c r="O4913">
        <v>6.4580000000000002</v>
      </c>
      <c r="P4913">
        <v>0.35399999999999998</v>
      </c>
      <c r="Q4913">
        <v>36501.800000000003</v>
      </c>
      <c r="R4913" t="s">
        <v>333</v>
      </c>
      <c r="S4913" t="s">
        <v>38</v>
      </c>
      <c r="T4913" t="s">
        <v>28</v>
      </c>
      <c r="Y4913" t="s">
        <v>29</v>
      </c>
    </row>
    <row r="4914" spans="1:25" x14ac:dyDescent="0.45">
      <c r="A4914" t="s">
        <v>335</v>
      </c>
      <c r="B4914" t="s">
        <v>409</v>
      </c>
      <c r="C4914">
        <v>2511</v>
      </c>
      <c r="D4914" t="s">
        <v>410</v>
      </c>
      <c r="E4914" t="s">
        <v>411</v>
      </c>
      <c r="F4914">
        <v>2014</v>
      </c>
      <c r="G4914">
        <v>17</v>
      </c>
      <c r="H4914">
        <v>17</v>
      </c>
      <c r="I4914">
        <v>87</v>
      </c>
      <c r="M4914">
        <v>82.2</v>
      </c>
      <c r="N4914">
        <v>5.8400000000000001E-2</v>
      </c>
      <c r="O4914">
        <v>0.21199999999999999</v>
      </c>
      <c r="P4914">
        <v>0.30420000000000003</v>
      </c>
      <c r="Q4914">
        <v>1396.4</v>
      </c>
      <c r="R4914" t="s">
        <v>333</v>
      </c>
      <c r="S4914" t="s">
        <v>38</v>
      </c>
      <c r="T4914" t="s">
        <v>28</v>
      </c>
      <c r="Y4914" t="s">
        <v>29</v>
      </c>
    </row>
    <row r="4915" spans="1:25" x14ac:dyDescent="0.45">
      <c r="A4915" t="s">
        <v>335</v>
      </c>
      <c r="B4915" t="s">
        <v>409</v>
      </c>
      <c r="C4915">
        <v>2511</v>
      </c>
      <c r="D4915" t="s">
        <v>410</v>
      </c>
      <c r="E4915" t="s">
        <v>411</v>
      </c>
      <c r="F4915">
        <v>2015</v>
      </c>
      <c r="G4915">
        <v>296</v>
      </c>
      <c r="H4915">
        <v>296</v>
      </c>
      <c r="I4915">
        <v>2675</v>
      </c>
      <c r="M4915">
        <v>2623.7</v>
      </c>
      <c r="N4915">
        <v>5.9499999999999997E-2</v>
      </c>
      <c r="O4915">
        <v>10.117000000000001</v>
      </c>
      <c r="P4915">
        <v>0.44790000000000002</v>
      </c>
      <c r="Q4915">
        <v>44026.3</v>
      </c>
      <c r="R4915" t="s">
        <v>333</v>
      </c>
      <c r="S4915" t="s">
        <v>38</v>
      </c>
      <c r="T4915" t="s">
        <v>28</v>
      </c>
      <c r="Y4915" t="s">
        <v>30</v>
      </c>
    </row>
    <row r="4916" spans="1:25" x14ac:dyDescent="0.45">
      <c r="A4916" t="s">
        <v>335</v>
      </c>
      <c r="B4916" t="s">
        <v>409</v>
      </c>
      <c r="C4916">
        <v>2511</v>
      </c>
      <c r="D4916" t="s">
        <v>410</v>
      </c>
      <c r="E4916" t="s">
        <v>411</v>
      </c>
      <c r="F4916">
        <v>2016</v>
      </c>
      <c r="G4916">
        <v>715</v>
      </c>
      <c r="H4916">
        <v>715</v>
      </c>
      <c r="I4916">
        <v>7090</v>
      </c>
      <c r="M4916">
        <v>7096</v>
      </c>
      <c r="N4916">
        <v>6.0499999999999998E-2</v>
      </c>
      <c r="O4916">
        <v>23.158999999999999</v>
      </c>
      <c r="P4916">
        <v>0.39750000000000002</v>
      </c>
      <c r="Q4916">
        <v>116906.2</v>
      </c>
      <c r="R4916" t="s">
        <v>333</v>
      </c>
      <c r="S4916" t="s">
        <v>38</v>
      </c>
      <c r="T4916" t="s">
        <v>28</v>
      </c>
      <c r="Y4916" t="s">
        <v>30</v>
      </c>
    </row>
    <row r="4917" spans="1:25" x14ac:dyDescent="0.45">
      <c r="A4917" t="s">
        <v>335</v>
      </c>
      <c r="B4917" t="s">
        <v>409</v>
      </c>
      <c r="C4917">
        <v>2511</v>
      </c>
      <c r="D4917" t="s">
        <v>410</v>
      </c>
      <c r="E4917" t="s">
        <v>411</v>
      </c>
      <c r="F4917">
        <v>2017</v>
      </c>
      <c r="G4917">
        <v>584</v>
      </c>
      <c r="H4917">
        <v>584</v>
      </c>
      <c r="I4917">
        <v>5471</v>
      </c>
      <c r="M4917">
        <v>5572.6</v>
      </c>
      <c r="N4917">
        <v>6.0600000000000001E-2</v>
      </c>
      <c r="O4917">
        <v>14.763</v>
      </c>
      <c r="P4917">
        <v>0.32079999999999997</v>
      </c>
      <c r="Q4917">
        <v>92106.7</v>
      </c>
      <c r="R4917" t="s">
        <v>333</v>
      </c>
      <c r="S4917" t="s">
        <v>38</v>
      </c>
      <c r="T4917" t="s">
        <v>28</v>
      </c>
      <c r="Y4917" t="s">
        <v>30</v>
      </c>
    </row>
    <row r="4918" spans="1:25" x14ac:dyDescent="0.45">
      <c r="A4918" t="s">
        <v>335</v>
      </c>
      <c r="B4918" t="s">
        <v>409</v>
      </c>
      <c r="C4918">
        <v>2511</v>
      </c>
      <c r="D4918" t="s">
        <v>410</v>
      </c>
      <c r="E4918" t="s">
        <v>411</v>
      </c>
      <c r="F4918">
        <v>2018</v>
      </c>
      <c r="G4918">
        <v>378</v>
      </c>
      <c r="H4918">
        <v>378</v>
      </c>
      <c r="I4918">
        <v>3912</v>
      </c>
      <c r="M4918">
        <v>3811.9</v>
      </c>
      <c r="N4918">
        <v>5.9900000000000002E-2</v>
      </c>
      <c r="O4918">
        <v>9.9710000000000001</v>
      </c>
      <c r="P4918">
        <v>0.31430000000000002</v>
      </c>
      <c r="Q4918">
        <v>63947.3</v>
      </c>
      <c r="R4918" t="s">
        <v>333</v>
      </c>
      <c r="S4918" t="s">
        <v>38</v>
      </c>
      <c r="T4918" t="s">
        <v>28</v>
      </c>
      <c r="Y4918" t="s">
        <v>30</v>
      </c>
    </row>
    <row r="4919" spans="1:25" x14ac:dyDescent="0.45">
      <c r="A4919" t="s">
        <v>335</v>
      </c>
      <c r="B4919" t="s">
        <v>409</v>
      </c>
      <c r="C4919">
        <v>2511</v>
      </c>
      <c r="D4919" t="s">
        <v>410</v>
      </c>
      <c r="E4919" t="s">
        <v>411</v>
      </c>
      <c r="F4919">
        <v>2019</v>
      </c>
      <c r="G4919">
        <v>439</v>
      </c>
      <c r="H4919">
        <v>439</v>
      </c>
      <c r="I4919">
        <v>3883</v>
      </c>
      <c r="M4919">
        <v>3802.5</v>
      </c>
      <c r="N4919">
        <v>5.9499999999999997E-2</v>
      </c>
      <c r="O4919">
        <v>9.3759999999999994</v>
      </c>
      <c r="P4919">
        <v>0.29299999999999998</v>
      </c>
      <c r="Q4919">
        <v>63565.5</v>
      </c>
      <c r="R4919" t="s">
        <v>333</v>
      </c>
      <c r="S4919" t="s">
        <v>38</v>
      </c>
      <c r="T4919" t="s">
        <v>28</v>
      </c>
      <c r="Y4919" t="s">
        <v>30</v>
      </c>
    </row>
    <row r="4920" spans="1:25" x14ac:dyDescent="0.45">
      <c r="A4920" t="s">
        <v>335</v>
      </c>
      <c r="B4920" t="s">
        <v>409</v>
      </c>
      <c r="C4920">
        <v>2511</v>
      </c>
      <c r="D4920" t="s">
        <v>410</v>
      </c>
      <c r="E4920" t="s">
        <v>411</v>
      </c>
      <c r="F4920">
        <v>2020</v>
      </c>
      <c r="G4920">
        <v>743</v>
      </c>
      <c r="H4920">
        <v>743</v>
      </c>
      <c r="I4920">
        <v>7410</v>
      </c>
      <c r="M4920">
        <v>7404.6</v>
      </c>
      <c r="N4920">
        <v>5.8999999999999997E-2</v>
      </c>
      <c r="O4920">
        <v>20.167999999999999</v>
      </c>
      <c r="P4920">
        <v>0.31859999999999999</v>
      </c>
      <c r="Q4920">
        <v>125463.4</v>
      </c>
      <c r="R4920" t="s">
        <v>333</v>
      </c>
      <c r="S4920" t="s">
        <v>38</v>
      </c>
      <c r="T4920" t="s">
        <v>28</v>
      </c>
      <c r="Y4920" t="s">
        <v>30</v>
      </c>
    </row>
    <row r="4921" spans="1:25" x14ac:dyDescent="0.45">
      <c r="A4921" t="s">
        <v>335</v>
      </c>
      <c r="B4921" t="s">
        <v>409</v>
      </c>
      <c r="C4921">
        <v>2511</v>
      </c>
      <c r="D4921" t="s">
        <v>410</v>
      </c>
      <c r="E4921" t="s">
        <v>411</v>
      </c>
      <c r="F4921">
        <v>2021</v>
      </c>
      <c r="G4921">
        <v>479</v>
      </c>
      <c r="H4921">
        <v>479</v>
      </c>
      <c r="I4921">
        <v>4851</v>
      </c>
      <c r="M4921">
        <v>4495.8999999999996</v>
      </c>
      <c r="N4921">
        <v>5.96E-2</v>
      </c>
      <c r="O4921">
        <v>12.795</v>
      </c>
      <c r="P4921">
        <v>0.33939999999999998</v>
      </c>
      <c r="Q4921">
        <v>75422.100000000006</v>
      </c>
      <c r="R4921" t="s">
        <v>333</v>
      </c>
      <c r="S4921" t="s">
        <v>38</v>
      </c>
      <c r="T4921" t="s">
        <v>28</v>
      </c>
      <c r="Y4921" t="s">
        <v>70</v>
      </c>
    </row>
    <row r="4922" spans="1:25" x14ac:dyDescent="0.45">
      <c r="A4922" t="s">
        <v>335</v>
      </c>
      <c r="B4922" t="s">
        <v>409</v>
      </c>
      <c r="C4922">
        <v>2511</v>
      </c>
      <c r="D4922" t="s">
        <v>410</v>
      </c>
      <c r="E4922" t="s">
        <v>411</v>
      </c>
      <c r="F4922">
        <v>2022</v>
      </c>
      <c r="G4922">
        <v>812</v>
      </c>
      <c r="H4922">
        <v>812</v>
      </c>
      <c r="I4922">
        <v>8423</v>
      </c>
      <c r="M4922">
        <v>8120.1</v>
      </c>
      <c r="N4922">
        <v>5.9299999999999999E-2</v>
      </c>
      <c r="O4922">
        <v>23.157</v>
      </c>
      <c r="P4922">
        <v>0.33810000000000001</v>
      </c>
      <c r="Q4922">
        <v>137012.20000000001</v>
      </c>
      <c r="R4922" t="s">
        <v>333</v>
      </c>
      <c r="S4922" t="s">
        <v>38</v>
      </c>
      <c r="T4922" t="s">
        <v>28</v>
      </c>
      <c r="Y4922" t="s">
        <v>70</v>
      </c>
    </row>
    <row r="4923" spans="1:25" x14ac:dyDescent="0.45">
      <c r="A4923" t="s">
        <v>335</v>
      </c>
      <c r="B4923" t="s">
        <v>409</v>
      </c>
      <c r="C4923">
        <v>2511</v>
      </c>
      <c r="D4923" t="s">
        <v>410</v>
      </c>
      <c r="E4923" t="s">
        <v>411</v>
      </c>
      <c r="F4923">
        <v>2023</v>
      </c>
      <c r="G4923">
        <v>395</v>
      </c>
      <c r="H4923">
        <v>395</v>
      </c>
      <c r="I4923">
        <v>3758</v>
      </c>
      <c r="M4923">
        <v>3342.2</v>
      </c>
      <c r="N4923">
        <v>5.9700000000000003E-2</v>
      </c>
      <c r="O4923">
        <v>9.6059999999999999</v>
      </c>
      <c r="P4923">
        <v>0.34300000000000003</v>
      </c>
      <c r="Q4923">
        <v>55825.9</v>
      </c>
      <c r="R4923" t="s">
        <v>333</v>
      </c>
      <c r="S4923" t="s">
        <v>38</v>
      </c>
      <c r="T4923" t="s">
        <v>28</v>
      </c>
      <c r="Y4923" t="s">
        <v>70</v>
      </c>
    </row>
    <row r="4924" spans="1:25" x14ac:dyDescent="0.45">
      <c r="A4924" t="s">
        <v>335</v>
      </c>
      <c r="B4924" t="s">
        <v>409</v>
      </c>
      <c r="C4924">
        <v>2511</v>
      </c>
      <c r="D4924" t="s">
        <v>410</v>
      </c>
      <c r="E4924" t="s">
        <v>411</v>
      </c>
      <c r="F4924">
        <v>2024</v>
      </c>
      <c r="G4924">
        <v>165</v>
      </c>
      <c r="H4924">
        <v>165</v>
      </c>
      <c r="I4924">
        <v>1535</v>
      </c>
      <c r="M4924">
        <v>1484.1</v>
      </c>
      <c r="N4924">
        <v>5.9499999999999997E-2</v>
      </c>
      <c r="O4924">
        <v>4.2249999999999996</v>
      </c>
      <c r="P4924">
        <v>0.33550000000000002</v>
      </c>
      <c r="Q4924">
        <v>25147.599999999999</v>
      </c>
      <c r="R4924" t="s">
        <v>333</v>
      </c>
      <c r="S4924" t="s">
        <v>38</v>
      </c>
      <c r="T4924" t="s">
        <v>28</v>
      </c>
      <c r="Y4924" t="s">
        <v>70</v>
      </c>
    </row>
    <row r="4925" spans="1:25" x14ac:dyDescent="0.45">
      <c r="A4925" t="s">
        <v>335</v>
      </c>
      <c r="B4925" t="s">
        <v>409</v>
      </c>
      <c r="C4925">
        <v>2511</v>
      </c>
      <c r="D4925" t="s">
        <v>412</v>
      </c>
      <c r="E4925" t="s">
        <v>411</v>
      </c>
      <c r="F4925">
        <v>2009</v>
      </c>
      <c r="G4925">
        <v>344</v>
      </c>
      <c r="H4925">
        <v>344</v>
      </c>
      <c r="I4925">
        <v>2902</v>
      </c>
      <c r="O4925">
        <v>8.0510000000000002</v>
      </c>
      <c r="P4925">
        <v>0.31419999999999998</v>
      </c>
      <c r="Q4925">
        <v>51269.4</v>
      </c>
      <c r="R4925" t="s">
        <v>333</v>
      </c>
      <c r="S4925" t="s">
        <v>38</v>
      </c>
      <c r="T4925" t="s">
        <v>28</v>
      </c>
      <c r="Y4925" t="s">
        <v>29</v>
      </c>
    </row>
    <row r="4926" spans="1:25" x14ac:dyDescent="0.45">
      <c r="A4926" t="s">
        <v>335</v>
      </c>
      <c r="B4926" t="s">
        <v>409</v>
      </c>
      <c r="C4926">
        <v>2511</v>
      </c>
      <c r="D4926" t="s">
        <v>412</v>
      </c>
      <c r="E4926" t="s">
        <v>411</v>
      </c>
      <c r="F4926">
        <v>2010</v>
      </c>
      <c r="G4926">
        <v>229</v>
      </c>
      <c r="H4926">
        <v>229</v>
      </c>
      <c r="I4926">
        <v>1894</v>
      </c>
      <c r="M4926">
        <v>1883.5</v>
      </c>
      <c r="N4926">
        <v>5.9299999999999999E-2</v>
      </c>
      <c r="O4926">
        <v>5.37</v>
      </c>
      <c r="P4926">
        <v>0.33879999999999999</v>
      </c>
      <c r="Q4926">
        <v>31728.3</v>
      </c>
      <c r="R4926" t="s">
        <v>333</v>
      </c>
      <c r="S4926" t="s">
        <v>38</v>
      </c>
      <c r="T4926" t="s">
        <v>28</v>
      </c>
      <c r="Y4926" t="s">
        <v>29</v>
      </c>
    </row>
    <row r="4927" spans="1:25" x14ac:dyDescent="0.45">
      <c r="A4927" t="s">
        <v>335</v>
      </c>
      <c r="B4927" t="s">
        <v>409</v>
      </c>
      <c r="C4927">
        <v>2511</v>
      </c>
      <c r="D4927" t="s">
        <v>412</v>
      </c>
      <c r="E4927" t="s">
        <v>411</v>
      </c>
      <c r="F4927">
        <v>2011</v>
      </c>
      <c r="G4927">
        <v>213</v>
      </c>
      <c r="H4927">
        <v>213</v>
      </c>
      <c r="I4927">
        <v>1801</v>
      </c>
      <c r="M4927">
        <v>1367.9</v>
      </c>
      <c r="N4927">
        <v>5.8400000000000001E-2</v>
      </c>
      <c r="O4927">
        <v>4.101</v>
      </c>
      <c r="P4927">
        <v>0.35260000000000002</v>
      </c>
      <c r="Q4927">
        <v>23165</v>
      </c>
      <c r="R4927" t="s">
        <v>333</v>
      </c>
      <c r="S4927" t="s">
        <v>38</v>
      </c>
      <c r="T4927" t="s">
        <v>28</v>
      </c>
      <c r="Y4927" t="s">
        <v>29</v>
      </c>
    </row>
    <row r="4928" spans="1:25" x14ac:dyDescent="0.45">
      <c r="A4928" t="s">
        <v>335</v>
      </c>
      <c r="B4928" t="s">
        <v>409</v>
      </c>
      <c r="C4928">
        <v>2511</v>
      </c>
      <c r="D4928" t="s">
        <v>412</v>
      </c>
      <c r="E4928" t="s">
        <v>411</v>
      </c>
      <c r="F4928">
        <v>2012</v>
      </c>
      <c r="G4928">
        <v>469</v>
      </c>
      <c r="H4928">
        <v>469</v>
      </c>
      <c r="I4928">
        <v>3295</v>
      </c>
      <c r="M4928">
        <v>3214</v>
      </c>
      <c r="N4928">
        <v>5.8799999999999998E-2</v>
      </c>
      <c r="O4928">
        <v>9.6519999999999992</v>
      </c>
      <c r="P4928">
        <v>0.35410000000000003</v>
      </c>
      <c r="Q4928">
        <v>54528.1</v>
      </c>
      <c r="R4928" t="s">
        <v>333</v>
      </c>
      <c r="S4928" t="s">
        <v>38</v>
      </c>
      <c r="T4928" t="s">
        <v>28</v>
      </c>
      <c r="Y4928" t="s">
        <v>29</v>
      </c>
    </row>
    <row r="4929" spans="1:25" x14ac:dyDescent="0.45">
      <c r="A4929" t="s">
        <v>335</v>
      </c>
      <c r="B4929" t="s">
        <v>409</v>
      </c>
      <c r="C4929">
        <v>2511</v>
      </c>
      <c r="D4929" t="s">
        <v>412</v>
      </c>
      <c r="E4929" t="s">
        <v>411</v>
      </c>
      <c r="F4929">
        <v>2013</v>
      </c>
      <c r="G4929">
        <v>797</v>
      </c>
      <c r="H4929">
        <v>797</v>
      </c>
      <c r="I4929">
        <v>6695</v>
      </c>
      <c r="M4929">
        <v>6534.5</v>
      </c>
      <c r="N4929">
        <v>5.8900000000000001E-2</v>
      </c>
      <c r="O4929">
        <v>19.574000000000002</v>
      </c>
      <c r="P4929">
        <v>0.35399999999999998</v>
      </c>
      <c r="Q4929">
        <v>110614.6</v>
      </c>
      <c r="R4929" t="s">
        <v>333</v>
      </c>
      <c r="S4929" t="s">
        <v>38</v>
      </c>
      <c r="T4929" t="s">
        <v>28</v>
      </c>
      <c r="Y4929" t="s">
        <v>29</v>
      </c>
    </row>
    <row r="4930" spans="1:25" x14ac:dyDescent="0.45">
      <c r="A4930" t="s">
        <v>335</v>
      </c>
      <c r="B4930" t="s">
        <v>409</v>
      </c>
      <c r="C4930">
        <v>2511</v>
      </c>
      <c r="D4930" t="s">
        <v>412</v>
      </c>
      <c r="E4930" t="s">
        <v>411</v>
      </c>
      <c r="F4930">
        <v>2014</v>
      </c>
      <c r="G4930">
        <v>572</v>
      </c>
      <c r="H4930">
        <v>572</v>
      </c>
      <c r="I4930">
        <v>4549</v>
      </c>
      <c r="M4930">
        <v>4355.3999999999996</v>
      </c>
      <c r="N4930">
        <v>5.9900000000000002E-2</v>
      </c>
      <c r="O4930">
        <v>12.191000000000001</v>
      </c>
      <c r="P4930">
        <v>0.33610000000000001</v>
      </c>
      <c r="Q4930">
        <v>72785.100000000006</v>
      </c>
      <c r="R4930" t="s">
        <v>333</v>
      </c>
      <c r="S4930" t="s">
        <v>38</v>
      </c>
      <c r="T4930" t="s">
        <v>28</v>
      </c>
      <c r="Y4930" t="s">
        <v>29</v>
      </c>
    </row>
    <row r="4931" spans="1:25" x14ac:dyDescent="0.45">
      <c r="A4931" t="s">
        <v>335</v>
      </c>
      <c r="B4931" t="s">
        <v>409</v>
      </c>
      <c r="C4931">
        <v>2511</v>
      </c>
      <c r="D4931" t="s">
        <v>412</v>
      </c>
      <c r="E4931" t="s">
        <v>411</v>
      </c>
      <c r="F4931">
        <v>2015</v>
      </c>
      <c r="G4931">
        <v>445</v>
      </c>
      <c r="H4931">
        <v>445</v>
      </c>
      <c r="I4931">
        <v>3812</v>
      </c>
      <c r="M4931">
        <v>3933.4</v>
      </c>
      <c r="N4931">
        <v>6.3200000000000006E-2</v>
      </c>
      <c r="O4931">
        <v>14.644</v>
      </c>
      <c r="P4931">
        <v>0.46650000000000003</v>
      </c>
      <c r="Q4931">
        <v>61700</v>
      </c>
      <c r="R4931" t="s">
        <v>333</v>
      </c>
      <c r="S4931" t="s">
        <v>38</v>
      </c>
      <c r="T4931" t="s">
        <v>28</v>
      </c>
      <c r="Y4931" t="s">
        <v>30</v>
      </c>
    </row>
    <row r="4932" spans="1:25" x14ac:dyDescent="0.45">
      <c r="A4932" t="s">
        <v>335</v>
      </c>
      <c r="B4932" t="s">
        <v>409</v>
      </c>
      <c r="C4932">
        <v>2511</v>
      </c>
      <c r="D4932" t="s">
        <v>412</v>
      </c>
      <c r="E4932" t="s">
        <v>411</v>
      </c>
      <c r="F4932">
        <v>2016</v>
      </c>
      <c r="G4932">
        <v>765</v>
      </c>
      <c r="H4932">
        <v>765</v>
      </c>
      <c r="I4932">
        <v>6502</v>
      </c>
      <c r="M4932">
        <v>6410.7</v>
      </c>
      <c r="N4932">
        <v>6.0299999999999999E-2</v>
      </c>
      <c r="O4932">
        <v>24.335999999999999</v>
      </c>
      <c r="P4932">
        <v>0.4667</v>
      </c>
      <c r="Q4932">
        <v>106054.9</v>
      </c>
      <c r="R4932" t="s">
        <v>333</v>
      </c>
      <c r="S4932" t="s">
        <v>38</v>
      </c>
      <c r="T4932" t="s">
        <v>28</v>
      </c>
      <c r="Y4932" t="s">
        <v>30</v>
      </c>
    </row>
    <row r="4933" spans="1:25" x14ac:dyDescent="0.45">
      <c r="A4933" t="s">
        <v>335</v>
      </c>
      <c r="B4933" t="s">
        <v>409</v>
      </c>
      <c r="C4933">
        <v>2511</v>
      </c>
      <c r="D4933" t="s">
        <v>412</v>
      </c>
      <c r="E4933" t="s">
        <v>411</v>
      </c>
      <c r="F4933">
        <v>2017</v>
      </c>
      <c r="G4933">
        <v>299</v>
      </c>
      <c r="H4933">
        <v>299</v>
      </c>
      <c r="I4933">
        <v>2448</v>
      </c>
      <c r="M4933">
        <v>2436.6</v>
      </c>
      <c r="N4933">
        <v>5.9499999999999997E-2</v>
      </c>
      <c r="O4933">
        <v>6.3259999999999996</v>
      </c>
      <c r="P4933">
        <v>0.30890000000000001</v>
      </c>
      <c r="Q4933">
        <v>41068.800000000003</v>
      </c>
      <c r="R4933" t="s">
        <v>333</v>
      </c>
      <c r="S4933" t="s">
        <v>38</v>
      </c>
      <c r="T4933" t="s">
        <v>28</v>
      </c>
      <c r="Y4933" t="s">
        <v>30</v>
      </c>
    </row>
    <row r="4934" spans="1:25" x14ac:dyDescent="0.45">
      <c r="A4934" t="s">
        <v>335</v>
      </c>
      <c r="B4934" t="s">
        <v>409</v>
      </c>
      <c r="C4934">
        <v>2511</v>
      </c>
      <c r="D4934" t="s">
        <v>412</v>
      </c>
      <c r="E4934" t="s">
        <v>411</v>
      </c>
      <c r="F4934">
        <v>2018</v>
      </c>
      <c r="G4934">
        <v>374</v>
      </c>
      <c r="H4934">
        <v>374</v>
      </c>
      <c r="I4934">
        <v>3886</v>
      </c>
      <c r="M4934">
        <v>3788.4</v>
      </c>
      <c r="N4934">
        <v>5.8999999999999997E-2</v>
      </c>
      <c r="O4934">
        <v>9.7750000000000004</v>
      </c>
      <c r="P4934">
        <v>0.30409999999999998</v>
      </c>
      <c r="Q4934">
        <v>64336.800000000003</v>
      </c>
      <c r="R4934" t="s">
        <v>333</v>
      </c>
      <c r="S4934" t="s">
        <v>38</v>
      </c>
      <c r="T4934" t="s">
        <v>28</v>
      </c>
      <c r="Y4934" t="s">
        <v>30</v>
      </c>
    </row>
    <row r="4935" spans="1:25" x14ac:dyDescent="0.45">
      <c r="A4935" t="s">
        <v>335</v>
      </c>
      <c r="B4935" t="s">
        <v>409</v>
      </c>
      <c r="C4935">
        <v>2511</v>
      </c>
      <c r="D4935" t="s">
        <v>412</v>
      </c>
      <c r="E4935" t="s">
        <v>411</v>
      </c>
      <c r="F4935">
        <v>2019</v>
      </c>
      <c r="G4935">
        <v>315</v>
      </c>
      <c r="H4935">
        <v>315</v>
      </c>
      <c r="I4935">
        <v>2502</v>
      </c>
      <c r="M4935">
        <v>2426.4</v>
      </c>
      <c r="N4935">
        <v>5.9200000000000003E-2</v>
      </c>
      <c r="O4935">
        <v>5.9109999999999996</v>
      </c>
      <c r="P4935">
        <v>0.2893</v>
      </c>
      <c r="Q4935">
        <v>40938.300000000003</v>
      </c>
      <c r="R4935" t="s">
        <v>333</v>
      </c>
      <c r="S4935" t="s">
        <v>38</v>
      </c>
      <c r="T4935" t="s">
        <v>28</v>
      </c>
      <c r="Y4935" t="s">
        <v>30</v>
      </c>
    </row>
    <row r="4936" spans="1:25" x14ac:dyDescent="0.45">
      <c r="A4936" t="s">
        <v>335</v>
      </c>
      <c r="B4936" t="s">
        <v>409</v>
      </c>
      <c r="C4936">
        <v>2511</v>
      </c>
      <c r="D4936" t="s">
        <v>412</v>
      </c>
      <c r="E4936" t="s">
        <v>411</v>
      </c>
      <c r="F4936">
        <v>2020</v>
      </c>
      <c r="G4936">
        <v>911</v>
      </c>
      <c r="H4936">
        <v>911</v>
      </c>
      <c r="I4936">
        <v>8958</v>
      </c>
      <c r="M4936">
        <v>8958.2000000000007</v>
      </c>
      <c r="N4936">
        <v>5.8999999999999997E-2</v>
      </c>
      <c r="O4936">
        <v>24.024000000000001</v>
      </c>
      <c r="P4936">
        <v>0.31490000000000001</v>
      </c>
      <c r="Q4936">
        <v>151779.70000000001</v>
      </c>
      <c r="R4936" t="s">
        <v>333</v>
      </c>
      <c r="S4936" t="s">
        <v>38</v>
      </c>
      <c r="T4936" t="s">
        <v>28</v>
      </c>
      <c r="Y4936" t="s">
        <v>30</v>
      </c>
    </row>
    <row r="4937" spans="1:25" x14ac:dyDescent="0.45">
      <c r="A4937" t="s">
        <v>335</v>
      </c>
      <c r="B4937" t="s">
        <v>409</v>
      </c>
      <c r="C4937">
        <v>2511</v>
      </c>
      <c r="D4937" t="s">
        <v>412</v>
      </c>
      <c r="E4937" t="s">
        <v>411</v>
      </c>
      <c r="F4937">
        <v>2021</v>
      </c>
      <c r="G4937">
        <v>720</v>
      </c>
      <c r="H4937">
        <v>720</v>
      </c>
      <c r="I4937">
        <v>6975</v>
      </c>
      <c r="M4937">
        <v>6505.8</v>
      </c>
      <c r="N4937">
        <v>0.06</v>
      </c>
      <c r="O4937">
        <v>18.498999999999999</v>
      </c>
      <c r="P4937">
        <v>0.34139999999999998</v>
      </c>
      <c r="Q4937">
        <v>108582.5</v>
      </c>
      <c r="R4937" t="s">
        <v>333</v>
      </c>
      <c r="S4937" t="s">
        <v>38</v>
      </c>
      <c r="T4937" t="s">
        <v>28</v>
      </c>
      <c r="Y4937" t="s">
        <v>70</v>
      </c>
    </row>
    <row r="4938" spans="1:25" x14ac:dyDescent="0.45">
      <c r="A4938" t="s">
        <v>335</v>
      </c>
      <c r="B4938" t="s">
        <v>409</v>
      </c>
      <c r="C4938">
        <v>2511</v>
      </c>
      <c r="D4938" t="s">
        <v>412</v>
      </c>
      <c r="E4938" t="s">
        <v>411</v>
      </c>
      <c r="F4938">
        <v>2022</v>
      </c>
      <c r="G4938">
        <v>1068</v>
      </c>
      <c r="H4938">
        <v>1068</v>
      </c>
      <c r="I4938">
        <v>10747</v>
      </c>
      <c r="M4938">
        <v>10496.1</v>
      </c>
      <c r="N4938">
        <v>0.06</v>
      </c>
      <c r="O4938">
        <v>30.071999999999999</v>
      </c>
      <c r="P4938">
        <v>0.34320000000000001</v>
      </c>
      <c r="Q4938">
        <v>174826.7</v>
      </c>
      <c r="R4938" t="s">
        <v>333</v>
      </c>
      <c r="S4938" t="s">
        <v>38</v>
      </c>
      <c r="T4938" t="s">
        <v>28</v>
      </c>
      <c r="Y4938" t="s">
        <v>70</v>
      </c>
    </row>
    <row r="4939" spans="1:25" x14ac:dyDescent="0.45">
      <c r="A4939" t="s">
        <v>335</v>
      </c>
      <c r="B4939" t="s">
        <v>409</v>
      </c>
      <c r="C4939">
        <v>2511</v>
      </c>
      <c r="D4939" t="s">
        <v>412</v>
      </c>
      <c r="E4939" t="s">
        <v>411</v>
      </c>
      <c r="F4939">
        <v>2023</v>
      </c>
      <c r="G4939">
        <v>461</v>
      </c>
      <c r="H4939">
        <v>461</v>
      </c>
      <c r="I4939">
        <v>4463</v>
      </c>
      <c r="M4939">
        <v>3902.1</v>
      </c>
      <c r="N4939">
        <v>5.9499999999999997E-2</v>
      </c>
      <c r="O4939">
        <v>11.180999999999999</v>
      </c>
      <c r="P4939">
        <v>0.34160000000000001</v>
      </c>
      <c r="Q4939">
        <v>65542.2</v>
      </c>
      <c r="R4939" t="s">
        <v>333</v>
      </c>
      <c r="S4939" t="s">
        <v>38</v>
      </c>
      <c r="T4939" t="s">
        <v>28</v>
      </c>
      <c r="Y4939" t="s">
        <v>70</v>
      </c>
    </row>
    <row r="4940" spans="1:25" x14ac:dyDescent="0.45">
      <c r="A4940" t="s">
        <v>335</v>
      </c>
      <c r="B4940" t="s">
        <v>409</v>
      </c>
      <c r="C4940">
        <v>2511</v>
      </c>
      <c r="D4940" t="s">
        <v>412</v>
      </c>
      <c r="E4940" t="s">
        <v>411</v>
      </c>
      <c r="F4940">
        <v>2024</v>
      </c>
      <c r="G4940">
        <v>235</v>
      </c>
      <c r="H4940">
        <v>235</v>
      </c>
      <c r="I4940">
        <v>1709</v>
      </c>
      <c r="M4940">
        <v>1688.6</v>
      </c>
      <c r="N4940">
        <v>6.0600000000000001E-2</v>
      </c>
      <c r="O4940">
        <v>4.694</v>
      </c>
      <c r="P4940">
        <v>0.33429999999999999</v>
      </c>
      <c r="Q4940">
        <v>28038.9</v>
      </c>
      <c r="R4940" t="s">
        <v>333</v>
      </c>
      <c r="S4940" t="s">
        <v>38</v>
      </c>
      <c r="T4940" t="s">
        <v>28</v>
      </c>
      <c r="Y4940" t="s">
        <v>70</v>
      </c>
    </row>
    <row r="4941" spans="1:25" x14ac:dyDescent="0.45">
      <c r="A4941" t="s">
        <v>335</v>
      </c>
      <c r="B4941" t="s">
        <v>409</v>
      </c>
      <c r="C4941">
        <v>2511</v>
      </c>
      <c r="D4941" t="s">
        <v>413</v>
      </c>
      <c r="E4941" t="s">
        <v>411</v>
      </c>
      <c r="F4941">
        <v>2009</v>
      </c>
      <c r="G4941">
        <v>37</v>
      </c>
      <c r="H4941">
        <v>37</v>
      </c>
      <c r="I4941">
        <v>335</v>
      </c>
      <c r="O4941">
        <v>0.95299999999999996</v>
      </c>
      <c r="P4941">
        <v>0.32169999999999999</v>
      </c>
      <c r="Q4941">
        <v>5965.4</v>
      </c>
      <c r="R4941" t="s">
        <v>333</v>
      </c>
      <c r="S4941" t="s">
        <v>38</v>
      </c>
      <c r="T4941" t="s">
        <v>28</v>
      </c>
      <c r="Y4941" t="s">
        <v>29</v>
      </c>
    </row>
    <row r="4942" spans="1:25" x14ac:dyDescent="0.45">
      <c r="A4942" t="s">
        <v>335</v>
      </c>
      <c r="B4942" t="s">
        <v>409</v>
      </c>
      <c r="C4942">
        <v>2511</v>
      </c>
      <c r="D4942" t="s">
        <v>413</v>
      </c>
      <c r="E4942" t="s">
        <v>411</v>
      </c>
      <c r="F4942">
        <v>2010</v>
      </c>
      <c r="G4942">
        <v>176</v>
      </c>
      <c r="H4942">
        <v>176</v>
      </c>
      <c r="I4942">
        <v>1594</v>
      </c>
      <c r="M4942">
        <v>1583.2</v>
      </c>
      <c r="N4942">
        <v>5.91E-2</v>
      </c>
      <c r="O4942">
        <v>4.5369999999999999</v>
      </c>
      <c r="P4942">
        <v>0.34150000000000003</v>
      </c>
      <c r="Q4942">
        <v>26841.7</v>
      </c>
      <c r="R4942" t="s">
        <v>333</v>
      </c>
      <c r="S4942" t="s">
        <v>38</v>
      </c>
      <c r="T4942" t="s">
        <v>28</v>
      </c>
      <c r="Y4942" t="s">
        <v>29</v>
      </c>
    </row>
    <row r="4943" spans="1:25" x14ac:dyDescent="0.45">
      <c r="A4943" t="s">
        <v>335</v>
      </c>
      <c r="B4943" t="s">
        <v>409</v>
      </c>
      <c r="C4943">
        <v>2511</v>
      </c>
      <c r="D4943" t="s">
        <v>413</v>
      </c>
      <c r="E4943" t="s">
        <v>411</v>
      </c>
      <c r="F4943">
        <v>2011</v>
      </c>
      <c r="G4943">
        <v>132</v>
      </c>
      <c r="H4943">
        <v>132</v>
      </c>
      <c r="I4943">
        <v>1212</v>
      </c>
      <c r="M4943">
        <v>1079.3</v>
      </c>
      <c r="N4943">
        <v>5.8000000000000003E-2</v>
      </c>
      <c r="O4943">
        <v>3.2349999999999999</v>
      </c>
      <c r="P4943">
        <v>0.35589999999999999</v>
      </c>
      <c r="Q4943">
        <v>18279.2</v>
      </c>
      <c r="R4943" t="s">
        <v>333</v>
      </c>
      <c r="S4943" t="s">
        <v>38</v>
      </c>
      <c r="T4943" t="s">
        <v>28</v>
      </c>
      <c r="Y4943" t="s">
        <v>29</v>
      </c>
    </row>
    <row r="4944" spans="1:25" x14ac:dyDescent="0.45">
      <c r="A4944" t="s">
        <v>335</v>
      </c>
      <c r="B4944" t="s">
        <v>409</v>
      </c>
      <c r="C4944">
        <v>2511</v>
      </c>
      <c r="D4944" t="s">
        <v>413</v>
      </c>
      <c r="E4944" t="s">
        <v>411</v>
      </c>
      <c r="F4944">
        <v>2012</v>
      </c>
      <c r="G4944">
        <v>364</v>
      </c>
      <c r="H4944">
        <v>364</v>
      </c>
      <c r="I4944">
        <v>3003</v>
      </c>
      <c r="M4944">
        <v>2952.6</v>
      </c>
      <c r="N4944">
        <v>5.8999999999999997E-2</v>
      </c>
      <c r="O4944">
        <v>8.8650000000000002</v>
      </c>
      <c r="P4944">
        <v>0.35399999999999998</v>
      </c>
      <c r="Q4944">
        <v>50074.8</v>
      </c>
      <c r="R4944" t="s">
        <v>333</v>
      </c>
      <c r="S4944" t="s">
        <v>38</v>
      </c>
      <c r="T4944" t="s">
        <v>28</v>
      </c>
      <c r="Y4944" t="s">
        <v>29</v>
      </c>
    </row>
    <row r="4945" spans="1:25" x14ac:dyDescent="0.45">
      <c r="A4945" t="s">
        <v>335</v>
      </c>
      <c r="B4945" t="s">
        <v>409</v>
      </c>
      <c r="C4945">
        <v>2511</v>
      </c>
      <c r="D4945" t="s">
        <v>413</v>
      </c>
      <c r="E4945" t="s">
        <v>411</v>
      </c>
      <c r="F4945">
        <v>2013</v>
      </c>
      <c r="G4945">
        <v>406</v>
      </c>
      <c r="H4945">
        <v>406</v>
      </c>
      <c r="I4945">
        <v>3746</v>
      </c>
      <c r="M4945">
        <v>3697.9</v>
      </c>
      <c r="N4945">
        <v>5.8900000000000001E-2</v>
      </c>
      <c r="O4945">
        <v>11.086</v>
      </c>
      <c r="P4945">
        <v>0.35399999999999998</v>
      </c>
      <c r="Q4945">
        <v>62643.5</v>
      </c>
      <c r="R4945" t="s">
        <v>333</v>
      </c>
      <c r="S4945" t="s">
        <v>38</v>
      </c>
      <c r="T4945" t="s">
        <v>28</v>
      </c>
      <c r="Y4945" t="s">
        <v>29</v>
      </c>
    </row>
    <row r="4946" spans="1:25" x14ac:dyDescent="0.45">
      <c r="A4946" t="s">
        <v>335</v>
      </c>
      <c r="B4946" t="s">
        <v>409</v>
      </c>
      <c r="C4946">
        <v>2511</v>
      </c>
      <c r="D4946" t="s">
        <v>413</v>
      </c>
      <c r="E4946" t="s">
        <v>411</v>
      </c>
      <c r="F4946">
        <v>2014</v>
      </c>
      <c r="G4946">
        <v>278</v>
      </c>
      <c r="H4946">
        <v>278</v>
      </c>
      <c r="I4946">
        <v>2362</v>
      </c>
      <c r="M4946">
        <v>2282.3000000000002</v>
      </c>
      <c r="N4946">
        <v>6.0299999999999999E-2</v>
      </c>
      <c r="O4946">
        <v>6.4039999999999999</v>
      </c>
      <c r="P4946">
        <v>0.3397</v>
      </c>
      <c r="Q4946">
        <v>37870.199999999997</v>
      </c>
      <c r="R4946" t="s">
        <v>333</v>
      </c>
      <c r="S4946" t="s">
        <v>38</v>
      </c>
      <c r="T4946" t="s">
        <v>28</v>
      </c>
      <c r="Y4946" t="s">
        <v>29</v>
      </c>
    </row>
    <row r="4947" spans="1:25" x14ac:dyDescent="0.45">
      <c r="A4947" t="s">
        <v>335</v>
      </c>
      <c r="B4947" t="s">
        <v>409</v>
      </c>
      <c r="C4947">
        <v>2511</v>
      </c>
      <c r="D4947" t="s">
        <v>413</v>
      </c>
      <c r="E4947" t="s">
        <v>411</v>
      </c>
      <c r="F4947">
        <v>2015</v>
      </c>
      <c r="G4947">
        <v>525</v>
      </c>
      <c r="H4947">
        <v>525</v>
      </c>
      <c r="I4947">
        <v>4854</v>
      </c>
      <c r="M4947">
        <v>5114.7</v>
      </c>
      <c r="N4947">
        <v>6.4299999999999996E-2</v>
      </c>
      <c r="O4947">
        <v>19.488</v>
      </c>
      <c r="P4947">
        <v>0.49830000000000002</v>
      </c>
      <c r="Q4947">
        <v>78029.2</v>
      </c>
      <c r="R4947" t="s">
        <v>333</v>
      </c>
      <c r="S4947" t="s">
        <v>38</v>
      </c>
      <c r="T4947" t="s">
        <v>28</v>
      </c>
      <c r="Y4947" t="s">
        <v>30</v>
      </c>
    </row>
    <row r="4948" spans="1:25" x14ac:dyDescent="0.45">
      <c r="A4948" t="s">
        <v>335</v>
      </c>
      <c r="B4948" t="s">
        <v>409</v>
      </c>
      <c r="C4948">
        <v>2511</v>
      </c>
      <c r="D4948" t="s">
        <v>413</v>
      </c>
      <c r="E4948" t="s">
        <v>411</v>
      </c>
      <c r="F4948">
        <v>2016</v>
      </c>
      <c r="G4948">
        <v>467</v>
      </c>
      <c r="H4948">
        <v>467</v>
      </c>
      <c r="I4948">
        <v>4049</v>
      </c>
      <c r="M4948">
        <v>3992.5</v>
      </c>
      <c r="N4948">
        <v>5.9299999999999999E-2</v>
      </c>
      <c r="O4948">
        <v>10.699</v>
      </c>
      <c r="P4948">
        <v>0.31929999999999997</v>
      </c>
      <c r="Q4948">
        <v>67513.2</v>
      </c>
      <c r="R4948" t="s">
        <v>333</v>
      </c>
      <c r="S4948" t="s">
        <v>38</v>
      </c>
      <c r="T4948" t="s">
        <v>28</v>
      </c>
      <c r="Y4948" t="s">
        <v>30</v>
      </c>
    </row>
    <row r="4949" spans="1:25" x14ac:dyDescent="0.45">
      <c r="A4949" t="s">
        <v>335</v>
      </c>
      <c r="B4949" t="s">
        <v>409</v>
      </c>
      <c r="C4949">
        <v>2511</v>
      </c>
      <c r="D4949" t="s">
        <v>413</v>
      </c>
      <c r="E4949" t="s">
        <v>411</v>
      </c>
      <c r="F4949">
        <v>2017</v>
      </c>
      <c r="G4949">
        <v>443</v>
      </c>
      <c r="H4949">
        <v>443</v>
      </c>
      <c r="I4949">
        <v>3692</v>
      </c>
      <c r="M4949">
        <v>3717.7</v>
      </c>
      <c r="N4949">
        <v>6.0299999999999999E-2</v>
      </c>
      <c r="O4949">
        <v>9.7550000000000008</v>
      </c>
      <c r="P4949">
        <v>0.31819999999999998</v>
      </c>
      <c r="Q4949">
        <v>62000.4</v>
      </c>
      <c r="R4949" t="s">
        <v>333</v>
      </c>
      <c r="S4949" t="s">
        <v>38</v>
      </c>
      <c r="T4949" t="s">
        <v>28</v>
      </c>
      <c r="Y4949" t="s">
        <v>30</v>
      </c>
    </row>
    <row r="4950" spans="1:25" x14ac:dyDescent="0.45">
      <c r="A4950" t="s">
        <v>335</v>
      </c>
      <c r="B4950" t="s">
        <v>409</v>
      </c>
      <c r="C4950">
        <v>2511</v>
      </c>
      <c r="D4950" t="s">
        <v>413</v>
      </c>
      <c r="E4950" t="s">
        <v>411</v>
      </c>
      <c r="F4950">
        <v>2018</v>
      </c>
      <c r="G4950">
        <v>665</v>
      </c>
      <c r="H4950">
        <v>665</v>
      </c>
      <c r="I4950">
        <v>6335</v>
      </c>
      <c r="M4950">
        <v>6172.8</v>
      </c>
      <c r="N4950">
        <v>5.9400000000000001E-2</v>
      </c>
      <c r="O4950">
        <v>15.962</v>
      </c>
      <c r="P4950">
        <v>0.30840000000000001</v>
      </c>
      <c r="Q4950">
        <v>103839.7</v>
      </c>
      <c r="R4950" t="s">
        <v>333</v>
      </c>
      <c r="S4950" t="s">
        <v>38</v>
      </c>
      <c r="T4950" t="s">
        <v>28</v>
      </c>
      <c r="Y4950" t="s">
        <v>30</v>
      </c>
    </row>
    <row r="4951" spans="1:25" x14ac:dyDescent="0.45">
      <c r="A4951" t="s">
        <v>335</v>
      </c>
      <c r="B4951" t="s">
        <v>409</v>
      </c>
      <c r="C4951">
        <v>2511</v>
      </c>
      <c r="D4951" t="s">
        <v>413</v>
      </c>
      <c r="E4951" t="s">
        <v>411</v>
      </c>
      <c r="F4951">
        <v>2019</v>
      </c>
      <c r="G4951">
        <v>353</v>
      </c>
      <c r="H4951">
        <v>353</v>
      </c>
      <c r="I4951">
        <v>2780</v>
      </c>
      <c r="M4951">
        <v>2674.8</v>
      </c>
      <c r="N4951">
        <v>5.8999999999999997E-2</v>
      </c>
      <c r="O4951">
        <v>6.4720000000000004</v>
      </c>
      <c r="P4951">
        <v>0.2858</v>
      </c>
      <c r="Q4951">
        <v>45263</v>
      </c>
      <c r="R4951" t="s">
        <v>333</v>
      </c>
      <c r="S4951" t="s">
        <v>38</v>
      </c>
      <c r="T4951" t="s">
        <v>28</v>
      </c>
      <c r="Y4951" t="s">
        <v>30</v>
      </c>
    </row>
    <row r="4952" spans="1:25" x14ac:dyDescent="0.45">
      <c r="A4952" t="s">
        <v>335</v>
      </c>
      <c r="B4952" t="s">
        <v>409</v>
      </c>
      <c r="C4952">
        <v>2511</v>
      </c>
      <c r="D4952" t="s">
        <v>413</v>
      </c>
      <c r="E4952" t="s">
        <v>411</v>
      </c>
      <c r="F4952">
        <v>2020</v>
      </c>
      <c r="G4952">
        <v>488</v>
      </c>
      <c r="H4952">
        <v>488</v>
      </c>
      <c r="I4952">
        <v>4484</v>
      </c>
      <c r="M4952">
        <v>4452.3999999999996</v>
      </c>
      <c r="N4952">
        <v>5.91E-2</v>
      </c>
      <c r="O4952">
        <v>11.772</v>
      </c>
      <c r="P4952">
        <v>0.30890000000000001</v>
      </c>
      <c r="Q4952">
        <v>75483.5</v>
      </c>
      <c r="R4952" t="s">
        <v>333</v>
      </c>
      <c r="S4952" t="s">
        <v>38</v>
      </c>
      <c r="T4952" t="s">
        <v>28</v>
      </c>
      <c r="Y4952" t="s">
        <v>30</v>
      </c>
    </row>
    <row r="4953" spans="1:25" x14ac:dyDescent="0.45">
      <c r="A4953" t="s">
        <v>335</v>
      </c>
      <c r="B4953" t="s">
        <v>409</v>
      </c>
      <c r="C4953">
        <v>2511</v>
      </c>
      <c r="D4953" t="s">
        <v>413</v>
      </c>
      <c r="E4953" t="s">
        <v>411</v>
      </c>
      <c r="F4953">
        <v>2021</v>
      </c>
      <c r="G4953">
        <v>401</v>
      </c>
      <c r="H4953">
        <v>401</v>
      </c>
      <c r="I4953">
        <v>3983</v>
      </c>
      <c r="M4953">
        <v>3787.1</v>
      </c>
      <c r="N4953">
        <v>5.8999999999999997E-2</v>
      </c>
      <c r="O4953">
        <v>10.771000000000001</v>
      </c>
      <c r="P4953">
        <v>0.33600000000000002</v>
      </c>
      <c r="Q4953">
        <v>64122.6</v>
      </c>
      <c r="R4953" t="s">
        <v>333</v>
      </c>
      <c r="S4953" t="s">
        <v>38</v>
      </c>
      <c r="T4953" t="s">
        <v>28</v>
      </c>
      <c r="Y4953" t="s">
        <v>70</v>
      </c>
    </row>
    <row r="4954" spans="1:25" x14ac:dyDescent="0.45">
      <c r="A4954" t="s">
        <v>335</v>
      </c>
      <c r="B4954" t="s">
        <v>409</v>
      </c>
      <c r="C4954">
        <v>2511</v>
      </c>
      <c r="D4954" t="s">
        <v>413</v>
      </c>
      <c r="E4954" t="s">
        <v>411</v>
      </c>
      <c r="F4954">
        <v>2022</v>
      </c>
      <c r="G4954">
        <v>838</v>
      </c>
      <c r="H4954">
        <v>838</v>
      </c>
      <c r="I4954">
        <v>9349</v>
      </c>
      <c r="M4954">
        <v>9037.9</v>
      </c>
      <c r="N4954">
        <v>5.9400000000000001E-2</v>
      </c>
      <c r="O4954">
        <v>25.818000000000001</v>
      </c>
      <c r="P4954">
        <v>0.33910000000000001</v>
      </c>
      <c r="Q4954">
        <v>152185.1</v>
      </c>
      <c r="R4954" t="s">
        <v>333</v>
      </c>
      <c r="S4954" t="s">
        <v>38</v>
      </c>
      <c r="T4954" t="s">
        <v>28</v>
      </c>
      <c r="Y4954" t="s">
        <v>70</v>
      </c>
    </row>
    <row r="4955" spans="1:25" x14ac:dyDescent="0.45">
      <c r="A4955" t="s">
        <v>335</v>
      </c>
      <c r="B4955" t="s">
        <v>409</v>
      </c>
      <c r="C4955">
        <v>2511</v>
      </c>
      <c r="D4955" t="s">
        <v>413</v>
      </c>
      <c r="E4955" t="s">
        <v>411</v>
      </c>
      <c r="F4955">
        <v>2023</v>
      </c>
      <c r="G4955">
        <v>407</v>
      </c>
      <c r="H4955">
        <v>407</v>
      </c>
      <c r="I4955">
        <v>3729</v>
      </c>
      <c r="M4955">
        <v>3334.4</v>
      </c>
      <c r="N4955">
        <v>5.9499999999999997E-2</v>
      </c>
      <c r="O4955">
        <v>9.5640000000000001</v>
      </c>
      <c r="P4955">
        <v>0.34320000000000001</v>
      </c>
      <c r="Q4955">
        <v>55870.6</v>
      </c>
      <c r="R4955" t="s">
        <v>333</v>
      </c>
      <c r="S4955" t="s">
        <v>38</v>
      </c>
      <c r="T4955" t="s">
        <v>28</v>
      </c>
      <c r="Y4955" t="s">
        <v>70</v>
      </c>
    </row>
    <row r="4956" spans="1:25" x14ac:dyDescent="0.45">
      <c r="A4956" t="s">
        <v>335</v>
      </c>
      <c r="B4956" t="s">
        <v>409</v>
      </c>
      <c r="C4956">
        <v>2511</v>
      </c>
      <c r="D4956" t="s">
        <v>413</v>
      </c>
      <c r="E4956" t="s">
        <v>411</v>
      </c>
      <c r="F4956">
        <v>2024</v>
      </c>
      <c r="G4956">
        <v>175</v>
      </c>
      <c r="H4956">
        <v>175</v>
      </c>
      <c r="I4956">
        <v>1162</v>
      </c>
      <c r="M4956">
        <v>1160.4000000000001</v>
      </c>
      <c r="N4956">
        <v>6.0900000000000003E-2</v>
      </c>
      <c r="O4956">
        <v>3.1890000000000001</v>
      </c>
      <c r="P4956">
        <v>0.33410000000000001</v>
      </c>
      <c r="Q4956">
        <v>19083.900000000001</v>
      </c>
      <c r="R4956" t="s">
        <v>333</v>
      </c>
      <c r="S4956" t="s">
        <v>38</v>
      </c>
      <c r="T4956" t="s">
        <v>28</v>
      </c>
      <c r="Y4956" t="s">
        <v>70</v>
      </c>
    </row>
    <row r="4957" spans="1:25" x14ac:dyDescent="0.45">
      <c r="A4957" t="s">
        <v>335</v>
      </c>
      <c r="B4957" t="s">
        <v>409</v>
      </c>
      <c r="C4957">
        <v>2511</v>
      </c>
      <c r="D4957" t="s">
        <v>414</v>
      </c>
      <c r="E4957" t="s">
        <v>411</v>
      </c>
      <c r="F4957">
        <v>2009</v>
      </c>
      <c r="G4957">
        <v>451</v>
      </c>
      <c r="H4957">
        <v>451</v>
      </c>
      <c r="I4957">
        <v>4318</v>
      </c>
      <c r="O4957">
        <v>12.43</v>
      </c>
      <c r="P4957">
        <v>0.3276</v>
      </c>
      <c r="Q4957">
        <v>75422.5</v>
      </c>
      <c r="R4957" t="s">
        <v>333</v>
      </c>
      <c r="S4957" t="s">
        <v>38</v>
      </c>
      <c r="T4957" t="s">
        <v>28</v>
      </c>
      <c r="Y4957" t="s">
        <v>29</v>
      </c>
    </row>
    <row r="4958" spans="1:25" x14ac:dyDescent="0.45">
      <c r="A4958" t="s">
        <v>335</v>
      </c>
      <c r="B4958" t="s">
        <v>409</v>
      </c>
      <c r="C4958">
        <v>2511</v>
      </c>
      <c r="D4958" t="s">
        <v>414</v>
      </c>
      <c r="E4958" t="s">
        <v>411</v>
      </c>
      <c r="F4958">
        <v>2010</v>
      </c>
      <c r="G4958">
        <v>378</v>
      </c>
      <c r="H4958">
        <v>378</v>
      </c>
      <c r="I4958">
        <v>3623</v>
      </c>
      <c r="M4958">
        <v>3579</v>
      </c>
      <c r="N4958">
        <v>5.9200000000000003E-2</v>
      </c>
      <c r="O4958">
        <v>10.151</v>
      </c>
      <c r="P4958">
        <v>0.33729999999999999</v>
      </c>
      <c r="Q4958">
        <v>60565.3</v>
      </c>
      <c r="R4958" t="s">
        <v>333</v>
      </c>
      <c r="S4958" t="s">
        <v>38</v>
      </c>
      <c r="T4958" t="s">
        <v>28</v>
      </c>
      <c r="Y4958" t="s">
        <v>29</v>
      </c>
    </row>
    <row r="4959" spans="1:25" x14ac:dyDescent="0.45">
      <c r="A4959" t="s">
        <v>335</v>
      </c>
      <c r="B4959" t="s">
        <v>409</v>
      </c>
      <c r="C4959">
        <v>2511</v>
      </c>
      <c r="D4959" t="s">
        <v>414</v>
      </c>
      <c r="E4959" t="s">
        <v>411</v>
      </c>
      <c r="F4959">
        <v>2011</v>
      </c>
      <c r="G4959">
        <v>474</v>
      </c>
      <c r="H4959">
        <v>474</v>
      </c>
      <c r="I4959">
        <v>4802</v>
      </c>
      <c r="M4959">
        <v>3181.3</v>
      </c>
      <c r="N4959">
        <v>5.8999999999999997E-2</v>
      </c>
      <c r="O4959">
        <v>9.5470000000000006</v>
      </c>
      <c r="P4959">
        <v>0.35589999999999999</v>
      </c>
      <c r="Q4959">
        <v>53928.6</v>
      </c>
      <c r="R4959" t="s">
        <v>333</v>
      </c>
      <c r="S4959" t="s">
        <v>38</v>
      </c>
      <c r="T4959" t="s">
        <v>28</v>
      </c>
      <c r="Y4959" t="s">
        <v>29</v>
      </c>
    </row>
    <row r="4960" spans="1:25" x14ac:dyDescent="0.45">
      <c r="A4960" t="s">
        <v>335</v>
      </c>
      <c r="B4960" t="s">
        <v>409</v>
      </c>
      <c r="C4960">
        <v>2511</v>
      </c>
      <c r="D4960" t="s">
        <v>414</v>
      </c>
      <c r="E4960" t="s">
        <v>411</v>
      </c>
      <c r="F4960">
        <v>2012</v>
      </c>
      <c r="G4960">
        <v>637</v>
      </c>
      <c r="H4960">
        <v>637</v>
      </c>
      <c r="I4960">
        <v>6195</v>
      </c>
      <c r="M4960">
        <v>6073.9</v>
      </c>
      <c r="N4960">
        <v>5.8999999999999997E-2</v>
      </c>
      <c r="O4960">
        <v>18.234999999999999</v>
      </c>
      <c r="P4960">
        <v>0.35399999999999998</v>
      </c>
      <c r="Q4960">
        <v>103030.6</v>
      </c>
      <c r="R4960" t="s">
        <v>333</v>
      </c>
      <c r="S4960" t="s">
        <v>38</v>
      </c>
      <c r="T4960" t="s">
        <v>28</v>
      </c>
      <c r="Y4960" t="s">
        <v>29</v>
      </c>
    </row>
    <row r="4961" spans="1:25" x14ac:dyDescent="0.45">
      <c r="A4961" t="s">
        <v>335</v>
      </c>
      <c r="B4961" t="s">
        <v>409</v>
      </c>
      <c r="C4961">
        <v>2511</v>
      </c>
      <c r="D4961" t="s">
        <v>414</v>
      </c>
      <c r="E4961" t="s">
        <v>411</v>
      </c>
      <c r="F4961">
        <v>2013</v>
      </c>
      <c r="G4961">
        <v>613</v>
      </c>
      <c r="H4961">
        <v>613</v>
      </c>
      <c r="I4961">
        <v>5377</v>
      </c>
      <c r="M4961">
        <v>5252.8</v>
      </c>
      <c r="N4961">
        <v>5.91E-2</v>
      </c>
      <c r="O4961">
        <v>16.251999999999999</v>
      </c>
      <c r="P4961">
        <v>0.36370000000000002</v>
      </c>
      <c r="Q4961">
        <v>88523.199999999997</v>
      </c>
      <c r="R4961" t="s">
        <v>333</v>
      </c>
      <c r="S4961" t="s">
        <v>38</v>
      </c>
      <c r="T4961" t="s">
        <v>28</v>
      </c>
      <c r="Y4961" t="s">
        <v>29</v>
      </c>
    </row>
    <row r="4962" spans="1:25" x14ac:dyDescent="0.45">
      <c r="A4962" t="s">
        <v>335</v>
      </c>
      <c r="B4962" t="s">
        <v>409</v>
      </c>
      <c r="C4962">
        <v>2511</v>
      </c>
      <c r="D4962" t="s">
        <v>414</v>
      </c>
      <c r="E4962" t="s">
        <v>411</v>
      </c>
      <c r="F4962">
        <v>2014</v>
      </c>
      <c r="G4962">
        <v>658</v>
      </c>
      <c r="H4962">
        <v>658</v>
      </c>
      <c r="I4962">
        <v>6142</v>
      </c>
      <c r="M4962">
        <v>6115.6</v>
      </c>
      <c r="N4962">
        <v>6.2600000000000003E-2</v>
      </c>
      <c r="O4962">
        <v>17.454999999999998</v>
      </c>
      <c r="P4962">
        <v>0.35749999999999998</v>
      </c>
      <c r="Q4962">
        <v>97545.7</v>
      </c>
      <c r="R4962" t="s">
        <v>333</v>
      </c>
      <c r="S4962" t="s">
        <v>38</v>
      </c>
      <c r="T4962" t="s">
        <v>28</v>
      </c>
      <c r="Y4962" t="s">
        <v>29</v>
      </c>
    </row>
    <row r="4963" spans="1:25" x14ac:dyDescent="0.45">
      <c r="A4963" t="s">
        <v>335</v>
      </c>
      <c r="B4963" t="s">
        <v>409</v>
      </c>
      <c r="C4963">
        <v>2511</v>
      </c>
      <c r="D4963" t="s">
        <v>414</v>
      </c>
      <c r="E4963" t="s">
        <v>411</v>
      </c>
      <c r="F4963">
        <v>2015</v>
      </c>
      <c r="G4963">
        <v>380</v>
      </c>
      <c r="H4963">
        <v>380</v>
      </c>
      <c r="I4963">
        <v>3323</v>
      </c>
      <c r="M4963">
        <v>3401.9</v>
      </c>
      <c r="N4963">
        <v>6.2799999999999995E-2</v>
      </c>
      <c r="O4963">
        <v>13.115</v>
      </c>
      <c r="P4963">
        <v>0.49020000000000002</v>
      </c>
      <c r="Q4963">
        <v>53875.6</v>
      </c>
      <c r="R4963" t="s">
        <v>333</v>
      </c>
      <c r="S4963" t="s">
        <v>38</v>
      </c>
      <c r="T4963" t="s">
        <v>28</v>
      </c>
      <c r="Y4963" t="s">
        <v>30</v>
      </c>
    </row>
    <row r="4964" spans="1:25" x14ac:dyDescent="0.45">
      <c r="A4964" t="s">
        <v>335</v>
      </c>
      <c r="B4964" t="s">
        <v>409</v>
      </c>
      <c r="C4964">
        <v>2511</v>
      </c>
      <c r="D4964" t="s">
        <v>414</v>
      </c>
      <c r="E4964" t="s">
        <v>411</v>
      </c>
      <c r="F4964">
        <v>2016</v>
      </c>
      <c r="G4964">
        <v>936</v>
      </c>
      <c r="H4964">
        <v>936</v>
      </c>
      <c r="I4964">
        <v>9076</v>
      </c>
      <c r="M4964">
        <v>9033.1</v>
      </c>
      <c r="N4964">
        <v>6.0400000000000002E-2</v>
      </c>
      <c r="O4964">
        <v>32.1</v>
      </c>
      <c r="P4964">
        <v>0.43290000000000001</v>
      </c>
      <c r="Q4964">
        <v>149187.79999999999</v>
      </c>
      <c r="R4964" t="s">
        <v>333</v>
      </c>
      <c r="S4964" t="s">
        <v>38</v>
      </c>
      <c r="T4964" t="s">
        <v>28</v>
      </c>
      <c r="Y4964" t="s">
        <v>30</v>
      </c>
    </row>
    <row r="4965" spans="1:25" x14ac:dyDescent="0.45">
      <c r="A4965" t="s">
        <v>335</v>
      </c>
      <c r="B4965" t="s">
        <v>409</v>
      </c>
      <c r="C4965">
        <v>2511</v>
      </c>
      <c r="D4965" t="s">
        <v>414</v>
      </c>
      <c r="E4965" t="s">
        <v>411</v>
      </c>
      <c r="F4965">
        <v>2017</v>
      </c>
      <c r="G4965">
        <v>516</v>
      </c>
      <c r="H4965">
        <v>516</v>
      </c>
      <c r="I4965">
        <v>4499</v>
      </c>
      <c r="M4965">
        <v>4438.2</v>
      </c>
      <c r="N4965">
        <v>5.8999999999999997E-2</v>
      </c>
      <c r="O4965">
        <v>11.451000000000001</v>
      </c>
      <c r="P4965">
        <v>0.30409999999999998</v>
      </c>
      <c r="Q4965">
        <v>75335.100000000006</v>
      </c>
      <c r="R4965" t="s">
        <v>333</v>
      </c>
      <c r="S4965" t="s">
        <v>38</v>
      </c>
      <c r="T4965" t="s">
        <v>28</v>
      </c>
      <c r="Y4965" t="s">
        <v>30</v>
      </c>
    </row>
    <row r="4966" spans="1:25" x14ac:dyDescent="0.45">
      <c r="A4966" t="s">
        <v>335</v>
      </c>
      <c r="B4966" t="s">
        <v>409</v>
      </c>
      <c r="C4966">
        <v>2511</v>
      </c>
      <c r="D4966" t="s">
        <v>414</v>
      </c>
      <c r="E4966" t="s">
        <v>411</v>
      </c>
      <c r="F4966">
        <v>2018</v>
      </c>
      <c r="G4966">
        <v>918</v>
      </c>
      <c r="H4966">
        <v>918</v>
      </c>
      <c r="I4966">
        <v>9024</v>
      </c>
      <c r="M4966">
        <v>8655.4</v>
      </c>
      <c r="N4966">
        <v>5.8999999999999997E-2</v>
      </c>
      <c r="O4966">
        <v>22.315000000000001</v>
      </c>
      <c r="P4966">
        <v>0.30409999999999998</v>
      </c>
      <c r="Q4966">
        <v>146853</v>
      </c>
      <c r="R4966" t="s">
        <v>333</v>
      </c>
      <c r="S4966" t="s">
        <v>38</v>
      </c>
      <c r="T4966" t="s">
        <v>28</v>
      </c>
      <c r="Y4966" t="s">
        <v>30</v>
      </c>
    </row>
    <row r="4967" spans="1:25" x14ac:dyDescent="0.45">
      <c r="A4967" t="s">
        <v>335</v>
      </c>
      <c r="B4967" t="s">
        <v>409</v>
      </c>
      <c r="C4967">
        <v>2511</v>
      </c>
      <c r="D4967" t="s">
        <v>414</v>
      </c>
      <c r="E4967" t="s">
        <v>411</v>
      </c>
      <c r="F4967">
        <v>2019</v>
      </c>
      <c r="G4967">
        <v>498</v>
      </c>
      <c r="H4967">
        <v>498</v>
      </c>
      <c r="I4967">
        <v>4629</v>
      </c>
      <c r="M4967">
        <v>4466.1000000000004</v>
      </c>
      <c r="N4967">
        <v>5.91E-2</v>
      </c>
      <c r="O4967">
        <v>10.952999999999999</v>
      </c>
      <c r="P4967">
        <v>0.28970000000000001</v>
      </c>
      <c r="Q4967">
        <v>75434.100000000006</v>
      </c>
      <c r="R4967" t="s">
        <v>333</v>
      </c>
      <c r="S4967" t="s">
        <v>38</v>
      </c>
      <c r="T4967" t="s">
        <v>28</v>
      </c>
      <c r="Y4967" t="s">
        <v>30</v>
      </c>
    </row>
    <row r="4968" spans="1:25" x14ac:dyDescent="0.45">
      <c r="A4968" t="s">
        <v>335</v>
      </c>
      <c r="B4968" t="s">
        <v>409</v>
      </c>
      <c r="C4968">
        <v>2511</v>
      </c>
      <c r="D4968" t="s">
        <v>414</v>
      </c>
      <c r="E4968" t="s">
        <v>411</v>
      </c>
      <c r="F4968">
        <v>2020</v>
      </c>
      <c r="G4968">
        <v>498</v>
      </c>
      <c r="H4968">
        <v>498</v>
      </c>
      <c r="I4968">
        <v>4686</v>
      </c>
      <c r="M4968">
        <v>4584.3</v>
      </c>
      <c r="N4968">
        <v>5.91E-2</v>
      </c>
      <c r="O4968">
        <v>12.288</v>
      </c>
      <c r="P4968">
        <v>0.31330000000000002</v>
      </c>
      <c r="Q4968">
        <v>77702</v>
      </c>
      <c r="R4968" t="s">
        <v>333</v>
      </c>
      <c r="S4968" t="s">
        <v>38</v>
      </c>
      <c r="T4968" t="s">
        <v>28</v>
      </c>
      <c r="Y4968" t="s">
        <v>30</v>
      </c>
    </row>
    <row r="4969" spans="1:25" x14ac:dyDescent="0.45">
      <c r="A4969" t="s">
        <v>335</v>
      </c>
      <c r="B4969" t="s">
        <v>409</v>
      </c>
      <c r="C4969">
        <v>2511</v>
      </c>
      <c r="D4969" t="s">
        <v>414</v>
      </c>
      <c r="E4969" t="s">
        <v>411</v>
      </c>
      <c r="F4969">
        <v>2021</v>
      </c>
      <c r="G4969">
        <v>349</v>
      </c>
      <c r="H4969">
        <v>349</v>
      </c>
      <c r="I4969">
        <v>3201</v>
      </c>
      <c r="M4969">
        <v>3035.7</v>
      </c>
      <c r="N4969">
        <v>5.9700000000000003E-2</v>
      </c>
      <c r="O4969">
        <v>8.6430000000000007</v>
      </c>
      <c r="P4969">
        <v>0.34</v>
      </c>
      <c r="Q4969">
        <v>50985.4</v>
      </c>
      <c r="R4969" t="s">
        <v>333</v>
      </c>
      <c r="S4969" t="s">
        <v>38</v>
      </c>
      <c r="T4969" t="s">
        <v>28</v>
      </c>
      <c r="Y4969" t="s">
        <v>70</v>
      </c>
    </row>
    <row r="4970" spans="1:25" x14ac:dyDescent="0.45">
      <c r="A4970" t="s">
        <v>335</v>
      </c>
      <c r="B4970" t="s">
        <v>409</v>
      </c>
      <c r="C4970">
        <v>2511</v>
      </c>
      <c r="D4970" t="s">
        <v>414</v>
      </c>
      <c r="E4970" t="s">
        <v>411</v>
      </c>
      <c r="F4970">
        <v>2022</v>
      </c>
      <c r="G4970">
        <v>658</v>
      </c>
      <c r="H4970">
        <v>658</v>
      </c>
      <c r="I4970">
        <v>6951</v>
      </c>
      <c r="M4970">
        <v>6761.7</v>
      </c>
      <c r="N4970">
        <v>5.9700000000000003E-2</v>
      </c>
      <c r="O4970">
        <v>19.364000000000001</v>
      </c>
      <c r="P4970">
        <v>0.34160000000000001</v>
      </c>
      <c r="Q4970">
        <v>113187.3</v>
      </c>
      <c r="R4970" t="s">
        <v>333</v>
      </c>
      <c r="S4970" t="s">
        <v>38</v>
      </c>
      <c r="T4970" t="s">
        <v>28</v>
      </c>
      <c r="Y4970" t="s">
        <v>70</v>
      </c>
    </row>
    <row r="4971" spans="1:25" x14ac:dyDescent="0.45">
      <c r="A4971" t="s">
        <v>335</v>
      </c>
      <c r="B4971" t="s">
        <v>409</v>
      </c>
      <c r="C4971">
        <v>2511</v>
      </c>
      <c r="D4971" t="s">
        <v>414</v>
      </c>
      <c r="E4971" t="s">
        <v>411</v>
      </c>
      <c r="F4971">
        <v>2023</v>
      </c>
      <c r="G4971">
        <v>220</v>
      </c>
      <c r="H4971">
        <v>220</v>
      </c>
      <c r="I4971">
        <v>2285</v>
      </c>
      <c r="M4971">
        <v>2154.8000000000002</v>
      </c>
      <c r="N4971">
        <v>5.8799999999999998E-2</v>
      </c>
      <c r="O4971">
        <v>6.1390000000000002</v>
      </c>
      <c r="P4971">
        <v>0.33589999999999998</v>
      </c>
      <c r="Q4971">
        <v>36545.199999999997</v>
      </c>
      <c r="R4971" t="s">
        <v>333</v>
      </c>
      <c r="S4971" t="s">
        <v>38</v>
      </c>
      <c r="T4971" t="s">
        <v>28</v>
      </c>
      <c r="Y4971" t="s">
        <v>70</v>
      </c>
    </row>
    <row r="4972" spans="1:25" x14ac:dyDescent="0.45">
      <c r="A4972" t="s">
        <v>335</v>
      </c>
      <c r="B4972" t="s">
        <v>409</v>
      </c>
      <c r="C4972">
        <v>2511</v>
      </c>
      <c r="D4972" t="s">
        <v>414</v>
      </c>
      <c r="E4972" t="s">
        <v>411</v>
      </c>
      <c r="F4972">
        <v>2024</v>
      </c>
      <c r="G4972">
        <v>151</v>
      </c>
      <c r="H4972">
        <v>151</v>
      </c>
      <c r="I4972">
        <v>1024</v>
      </c>
      <c r="M4972">
        <v>994.3</v>
      </c>
      <c r="N4972">
        <v>5.9799999999999999E-2</v>
      </c>
      <c r="O4972">
        <v>2.8250000000000002</v>
      </c>
      <c r="P4972">
        <v>0.33529999999999999</v>
      </c>
      <c r="Q4972">
        <v>16816.2</v>
      </c>
      <c r="R4972" t="s">
        <v>333</v>
      </c>
      <c r="S4972" t="s">
        <v>38</v>
      </c>
      <c r="T4972" t="s">
        <v>28</v>
      </c>
      <c r="Y4972" t="s">
        <v>70</v>
      </c>
    </row>
    <row r="4973" spans="1:25" x14ac:dyDescent="0.45">
      <c r="A4973" t="s">
        <v>335</v>
      </c>
      <c r="B4973" t="s">
        <v>409</v>
      </c>
      <c r="C4973">
        <v>2511</v>
      </c>
      <c r="D4973" t="s">
        <v>415</v>
      </c>
      <c r="E4973" t="s">
        <v>411</v>
      </c>
      <c r="F4973">
        <v>2009</v>
      </c>
      <c r="G4973">
        <v>73</v>
      </c>
      <c r="H4973">
        <v>73</v>
      </c>
      <c r="I4973">
        <v>799</v>
      </c>
      <c r="O4973">
        <v>2.3980000000000001</v>
      </c>
      <c r="P4973">
        <v>0.33329999999999999</v>
      </c>
      <c r="Q4973">
        <v>14125</v>
      </c>
      <c r="R4973" t="s">
        <v>333</v>
      </c>
      <c r="S4973" t="s">
        <v>38</v>
      </c>
      <c r="T4973" t="s">
        <v>28</v>
      </c>
      <c r="Y4973" t="s">
        <v>29</v>
      </c>
    </row>
    <row r="4974" spans="1:25" x14ac:dyDescent="0.45">
      <c r="A4974" t="s">
        <v>335</v>
      </c>
      <c r="B4974" t="s">
        <v>409</v>
      </c>
      <c r="C4974">
        <v>2511</v>
      </c>
      <c r="D4974" t="s">
        <v>415</v>
      </c>
      <c r="E4974" t="s">
        <v>411</v>
      </c>
      <c r="F4974">
        <v>2010</v>
      </c>
      <c r="G4974">
        <v>136</v>
      </c>
      <c r="H4974">
        <v>136</v>
      </c>
      <c r="I4974">
        <v>1271</v>
      </c>
      <c r="M4974">
        <v>1259.7</v>
      </c>
      <c r="N4974">
        <v>5.8999999999999997E-2</v>
      </c>
      <c r="O4974">
        <v>3.5910000000000002</v>
      </c>
      <c r="P4974">
        <v>0.33860000000000001</v>
      </c>
      <c r="Q4974">
        <v>21354.799999999999</v>
      </c>
      <c r="R4974" t="s">
        <v>333</v>
      </c>
      <c r="S4974" t="s">
        <v>38</v>
      </c>
      <c r="T4974" t="s">
        <v>28</v>
      </c>
      <c r="Y4974" t="s">
        <v>29</v>
      </c>
    </row>
    <row r="4975" spans="1:25" x14ac:dyDescent="0.45">
      <c r="A4975" t="s">
        <v>335</v>
      </c>
      <c r="B4975" t="s">
        <v>409</v>
      </c>
      <c r="C4975">
        <v>2511</v>
      </c>
      <c r="D4975" t="s">
        <v>415</v>
      </c>
      <c r="E4975" t="s">
        <v>411</v>
      </c>
      <c r="F4975">
        <v>2011</v>
      </c>
      <c r="G4975">
        <v>209</v>
      </c>
      <c r="H4975">
        <v>209</v>
      </c>
      <c r="I4975">
        <v>1798</v>
      </c>
      <c r="M4975">
        <v>1641.8</v>
      </c>
      <c r="N4975">
        <v>5.7299999999999997E-2</v>
      </c>
      <c r="O4975">
        <v>4.9279999999999999</v>
      </c>
      <c r="P4975">
        <v>0.35289999999999999</v>
      </c>
      <c r="Q4975">
        <v>27834.799999999999</v>
      </c>
      <c r="R4975" t="s">
        <v>333</v>
      </c>
      <c r="S4975" t="s">
        <v>38</v>
      </c>
      <c r="T4975" t="s">
        <v>28</v>
      </c>
      <c r="Y4975" t="s">
        <v>29</v>
      </c>
    </row>
    <row r="4976" spans="1:25" x14ac:dyDescent="0.45">
      <c r="A4976" t="s">
        <v>335</v>
      </c>
      <c r="B4976" t="s">
        <v>409</v>
      </c>
      <c r="C4976">
        <v>2511</v>
      </c>
      <c r="D4976" t="s">
        <v>415</v>
      </c>
      <c r="E4976" t="s">
        <v>411</v>
      </c>
      <c r="F4976">
        <v>2012</v>
      </c>
      <c r="G4976">
        <v>444</v>
      </c>
      <c r="H4976">
        <v>444</v>
      </c>
      <c r="I4976">
        <v>4099</v>
      </c>
      <c r="M4976">
        <v>4023</v>
      </c>
      <c r="N4976">
        <v>5.8999999999999997E-2</v>
      </c>
      <c r="O4976">
        <v>12.083</v>
      </c>
      <c r="P4976">
        <v>0.35399999999999998</v>
      </c>
      <c r="Q4976">
        <v>68266.5</v>
      </c>
      <c r="R4976" t="s">
        <v>333</v>
      </c>
      <c r="S4976" t="s">
        <v>38</v>
      </c>
      <c r="T4976" t="s">
        <v>28</v>
      </c>
      <c r="Y4976" t="s">
        <v>29</v>
      </c>
    </row>
    <row r="4977" spans="1:25" x14ac:dyDescent="0.45">
      <c r="A4977" t="s">
        <v>335</v>
      </c>
      <c r="B4977" t="s">
        <v>409</v>
      </c>
      <c r="C4977">
        <v>2511</v>
      </c>
      <c r="D4977" t="s">
        <v>415</v>
      </c>
      <c r="E4977" t="s">
        <v>411</v>
      </c>
      <c r="F4977">
        <v>2013</v>
      </c>
      <c r="G4977">
        <v>734</v>
      </c>
      <c r="H4977">
        <v>734</v>
      </c>
      <c r="I4977">
        <v>7071</v>
      </c>
      <c r="M4977">
        <v>6831.3</v>
      </c>
      <c r="N4977">
        <v>5.8900000000000001E-2</v>
      </c>
      <c r="O4977">
        <v>20.494</v>
      </c>
      <c r="P4977">
        <v>0.35449999999999998</v>
      </c>
      <c r="Q4977">
        <v>115750.6</v>
      </c>
      <c r="R4977" t="s">
        <v>333</v>
      </c>
      <c r="S4977" t="s">
        <v>38</v>
      </c>
      <c r="T4977" t="s">
        <v>28</v>
      </c>
      <c r="Y4977" t="s">
        <v>29</v>
      </c>
    </row>
    <row r="4978" spans="1:25" x14ac:dyDescent="0.45">
      <c r="A4978" t="s">
        <v>335</v>
      </c>
      <c r="B4978" t="s">
        <v>409</v>
      </c>
      <c r="C4978">
        <v>2511</v>
      </c>
      <c r="D4978" t="s">
        <v>415</v>
      </c>
      <c r="E4978" t="s">
        <v>411</v>
      </c>
      <c r="F4978">
        <v>2014</v>
      </c>
      <c r="G4978">
        <v>210</v>
      </c>
      <c r="H4978">
        <v>210</v>
      </c>
      <c r="I4978">
        <v>1956</v>
      </c>
      <c r="M4978">
        <v>1864.8</v>
      </c>
      <c r="N4978">
        <v>5.8900000000000001E-2</v>
      </c>
      <c r="O4978">
        <v>5.319</v>
      </c>
      <c r="P4978">
        <v>0.3352</v>
      </c>
      <c r="Q4978">
        <v>31627</v>
      </c>
      <c r="R4978" t="s">
        <v>333</v>
      </c>
      <c r="S4978" t="s">
        <v>38</v>
      </c>
      <c r="T4978" t="s">
        <v>28</v>
      </c>
      <c r="Y4978" t="s">
        <v>29</v>
      </c>
    </row>
    <row r="4979" spans="1:25" x14ac:dyDescent="0.45">
      <c r="A4979" t="s">
        <v>335</v>
      </c>
      <c r="B4979" t="s">
        <v>409</v>
      </c>
      <c r="C4979">
        <v>2511</v>
      </c>
      <c r="D4979" t="s">
        <v>415</v>
      </c>
      <c r="E4979" t="s">
        <v>411</v>
      </c>
      <c r="F4979">
        <v>2015</v>
      </c>
      <c r="G4979">
        <v>449</v>
      </c>
      <c r="H4979">
        <v>449</v>
      </c>
      <c r="I4979">
        <v>4048</v>
      </c>
      <c r="M4979">
        <v>3940.1</v>
      </c>
      <c r="N4979">
        <v>5.9900000000000002E-2</v>
      </c>
      <c r="O4979">
        <v>14.154</v>
      </c>
      <c r="P4979">
        <v>0.43259999999999998</v>
      </c>
      <c r="Q4979">
        <v>65853.3</v>
      </c>
      <c r="R4979" t="s">
        <v>333</v>
      </c>
      <c r="S4979" t="s">
        <v>38</v>
      </c>
      <c r="T4979" t="s">
        <v>28</v>
      </c>
      <c r="Y4979" t="s">
        <v>30</v>
      </c>
    </row>
    <row r="4980" spans="1:25" x14ac:dyDescent="0.45">
      <c r="A4980" t="s">
        <v>335</v>
      </c>
      <c r="B4980" t="s">
        <v>409</v>
      </c>
      <c r="C4980">
        <v>2511</v>
      </c>
      <c r="D4980" t="s">
        <v>415</v>
      </c>
      <c r="E4980" t="s">
        <v>411</v>
      </c>
      <c r="F4980">
        <v>2016</v>
      </c>
      <c r="G4980">
        <v>406</v>
      </c>
      <c r="H4980">
        <v>406</v>
      </c>
      <c r="I4980">
        <v>3725</v>
      </c>
      <c r="M4980">
        <v>3674.5</v>
      </c>
      <c r="N4980">
        <v>5.9299999999999999E-2</v>
      </c>
      <c r="O4980">
        <v>10.282</v>
      </c>
      <c r="P4980">
        <v>0.32919999999999999</v>
      </c>
      <c r="Q4980">
        <v>62207.199999999997</v>
      </c>
      <c r="R4980" t="s">
        <v>333</v>
      </c>
      <c r="S4980" t="s">
        <v>38</v>
      </c>
      <c r="T4980" t="s">
        <v>28</v>
      </c>
      <c r="Y4980" t="s">
        <v>30</v>
      </c>
    </row>
    <row r="4981" spans="1:25" x14ac:dyDescent="0.45">
      <c r="A4981" t="s">
        <v>335</v>
      </c>
      <c r="B4981" t="s">
        <v>409</v>
      </c>
      <c r="C4981">
        <v>2511</v>
      </c>
      <c r="D4981" t="s">
        <v>415</v>
      </c>
      <c r="E4981" t="s">
        <v>411</v>
      </c>
      <c r="F4981">
        <v>2017</v>
      </c>
      <c r="G4981">
        <v>393</v>
      </c>
      <c r="H4981">
        <v>393</v>
      </c>
      <c r="I4981">
        <v>3356</v>
      </c>
      <c r="M4981">
        <v>3378.7</v>
      </c>
      <c r="N4981">
        <v>6.0199999999999997E-2</v>
      </c>
      <c r="O4981">
        <v>8.8620000000000001</v>
      </c>
      <c r="P4981">
        <v>0.31580000000000003</v>
      </c>
      <c r="Q4981">
        <v>56393.2</v>
      </c>
      <c r="R4981" t="s">
        <v>333</v>
      </c>
      <c r="S4981" t="s">
        <v>38</v>
      </c>
      <c r="T4981" t="s">
        <v>28</v>
      </c>
      <c r="Y4981" t="s">
        <v>30</v>
      </c>
    </row>
    <row r="4982" spans="1:25" x14ac:dyDescent="0.45">
      <c r="A4982" t="s">
        <v>335</v>
      </c>
      <c r="B4982" t="s">
        <v>409</v>
      </c>
      <c r="C4982">
        <v>2511</v>
      </c>
      <c r="D4982" t="s">
        <v>415</v>
      </c>
      <c r="E4982" t="s">
        <v>411</v>
      </c>
      <c r="F4982">
        <v>2018</v>
      </c>
      <c r="G4982">
        <v>671</v>
      </c>
      <c r="H4982">
        <v>671</v>
      </c>
      <c r="I4982">
        <v>6840</v>
      </c>
      <c r="M4982">
        <v>6562.1</v>
      </c>
      <c r="N4982">
        <v>5.9200000000000003E-2</v>
      </c>
      <c r="O4982">
        <v>16.963000000000001</v>
      </c>
      <c r="P4982">
        <v>0.30620000000000003</v>
      </c>
      <c r="Q4982">
        <v>111144.8</v>
      </c>
      <c r="R4982" t="s">
        <v>333</v>
      </c>
      <c r="S4982" t="s">
        <v>38</v>
      </c>
      <c r="T4982" t="s">
        <v>28</v>
      </c>
      <c r="Y4982" t="s">
        <v>30</v>
      </c>
    </row>
    <row r="4983" spans="1:25" x14ac:dyDescent="0.45">
      <c r="A4983" t="s">
        <v>335</v>
      </c>
      <c r="B4983" t="s">
        <v>409</v>
      </c>
      <c r="C4983">
        <v>2511</v>
      </c>
      <c r="D4983" t="s">
        <v>415</v>
      </c>
      <c r="E4983" t="s">
        <v>411</v>
      </c>
      <c r="F4983">
        <v>2019</v>
      </c>
      <c r="G4983">
        <v>296</v>
      </c>
      <c r="H4983">
        <v>296</v>
      </c>
      <c r="I4983">
        <v>2707</v>
      </c>
      <c r="M4983">
        <v>2660.4</v>
      </c>
      <c r="N4983">
        <v>5.9499999999999997E-2</v>
      </c>
      <c r="O4983">
        <v>6.5579999999999998</v>
      </c>
      <c r="P4983">
        <v>0.29270000000000002</v>
      </c>
      <c r="Q4983">
        <v>44505.3</v>
      </c>
      <c r="R4983" t="s">
        <v>333</v>
      </c>
      <c r="S4983" t="s">
        <v>38</v>
      </c>
      <c r="T4983" t="s">
        <v>28</v>
      </c>
      <c r="Y4983" t="s">
        <v>30</v>
      </c>
    </row>
    <row r="4984" spans="1:25" x14ac:dyDescent="0.45">
      <c r="A4984" t="s">
        <v>335</v>
      </c>
      <c r="B4984" t="s">
        <v>409</v>
      </c>
      <c r="C4984">
        <v>2511</v>
      </c>
      <c r="D4984" t="s">
        <v>415</v>
      </c>
      <c r="E4984" t="s">
        <v>411</v>
      </c>
      <c r="F4984">
        <v>2020</v>
      </c>
      <c r="G4984">
        <v>153</v>
      </c>
      <c r="H4984">
        <v>153</v>
      </c>
      <c r="I4984">
        <v>1336</v>
      </c>
      <c r="M4984">
        <v>1300.8</v>
      </c>
      <c r="N4984">
        <v>5.9499999999999997E-2</v>
      </c>
      <c r="O4984">
        <v>3.2509999999999999</v>
      </c>
      <c r="P4984">
        <v>0.29709999999999998</v>
      </c>
      <c r="Q4984">
        <v>21957.200000000001</v>
      </c>
      <c r="R4984" t="s">
        <v>333</v>
      </c>
      <c r="S4984" t="s">
        <v>38</v>
      </c>
      <c r="T4984" t="s">
        <v>28</v>
      </c>
      <c r="Y4984" t="s">
        <v>30</v>
      </c>
    </row>
    <row r="4985" spans="1:25" x14ac:dyDescent="0.45">
      <c r="A4985" t="s">
        <v>335</v>
      </c>
      <c r="B4985" t="s">
        <v>409</v>
      </c>
      <c r="C4985">
        <v>2511</v>
      </c>
      <c r="D4985" t="s">
        <v>415</v>
      </c>
      <c r="E4985" t="s">
        <v>411</v>
      </c>
      <c r="F4985">
        <v>2021</v>
      </c>
      <c r="G4985">
        <v>348</v>
      </c>
      <c r="H4985">
        <v>348</v>
      </c>
      <c r="I4985">
        <v>3313</v>
      </c>
      <c r="M4985">
        <v>3157.6</v>
      </c>
      <c r="N4985">
        <v>5.8999999999999997E-2</v>
      </c>
      <c r="O4985">
        <v>8.9849999999999994</v>
      </c>
      <c r="P4985">
        <v>0.33600000000000002</v>
      </c>
      <c r="Q4985">
        <v>53488.6</v>
      </c>
      <c r="R4985" t="s">
        <v>333</v>
      </c>
      <c r="S4985" t="s">
        <v>38</v>
      </c>
      <c r="T4985" t="s">
        <v>28</v>
      </c>
      <c r="Y4985" t="s">
        <v>70</v>
      </c>
    </row>
    <row r="4986" spans="1:25" x14ac:dyDescent="0.45">
      <c r="A4986" t="s">
        <v>335</v>
      </c>
      <c r="B4986" t="s">
        <v>409</v>
      </c>
      <c r="C4986">
        <v>2511</v>
      </c>
      <c r="D4986" t="s">
        <v>415</v>
      </c>
      <c r="E4986" t="s">
        <v>411</v>
      </c>
      <c r="F4986">
        <v>2022</v>
      </c>
      <c r="G4986">
        <v>573</v>
      </c>
      <c r="H4986">
        <v>573</v>
      </c>
      <c r="I4986">
        <v>5885</v>
      </c>
      <c r="M4986">
        <v>5702.9</v>
      </c>
      <c r="N4986">
        <v>5.9700000000000003E-2</v>
      </c>
      <c r="O4986">
        <v>16.334</v>
      </c>
      <c r="P4986">
        <v>0.3412</v>
      </c>
      <c r="Q4986">
        <v>95491.9</v>
      </c>
      <c r="R4986" t="s">
        <v>333</v>
      </c>
      <c r="S4986" t="s">
        <v>38</v>
      </c>
      <c r="T4986" t="s">
        <v>28</v>
      </c>
      <c r="Y4986" t="s">
        <v>70</v>
      </c>
    </row>
    <row r="4987" spans="1:25" x14ac:dyDescent="0.45">
      <c r="A4987" t="s">
        <v>335</v>
      </c>
      <c r="B4987" t="s">
        <v>409</v>
      </c>
      <c r="C4987">
        <v>2511</v>
      </c>
      <c r="D4987" t="s">
        <v>415</v>
      </c>
      <c r="E4987" t="s">
        <v>411</v>
      </c>
      <c r="F4987">
        <v>2023</v>
      </c>
      <c r="G4987">
        <v>373</v>
      </c>
      <c r="H4987">
        <v>373</v>
      </c>
      <c r="I4987">
        <v>3291</v>
      </c>
      <c r="M4987">
        <v>2846.5</v>
      </c>
      <c r="N4987">
        <v>5.8900000000000001E-2</v>
      </c>
      <c r="O4987">
        <v>8.0950000000000006</v>
      </c>
      <c r="P4987">
        <v>0.33600000000000002</v>
      </c>
      <c r="Q4987">
        <v>48195.5</v>
      </c>
      <c r="R4987" t="s">
        <v>333</v>
      </c>
      <c r="S4987" t="s">
        <v>38</v>
      </c>
      <c r="T4987" t="s">
        <v>28</v>
      </c>
      <c r="Y4987" t="s">
        <v>70</v>
      </c>
    </row>
    <row r="4988" spans="1:25" x14ac:dyDescent="0.45">
      <c r="A4988" t="s">
        <v>335</v>
      </c>
      <c r="B4988" t="s">
        <v>409</v>
      </c>
      <c r="C4988">
        <v>2511</v>
      </c>
      <c r="D4988" t="s">
        <v>415</v>
      </c>
      <c r="E4988" t="s">
        <v>411</v>
      </c>
      <c r="F4988">
        <v>2024</v>
      </c>
      <c r="G4988">
        <v>126</v>
      </c>
      <c r="H4988">
        <v>126</v>
      </c>
      <c r="I4988">
        <v>888</v>
      </c>
      <c r="M4988">
        <v>859</v>
      </c>
      <c r="N4988">
        <v>5.9700000000000003E-2</v>
      </c>
      <c r="O4988">
        <v>2.4420000000000002</v>
      </c>
      <c r="P4988">
        <v>0.3352</v>
      </c>
      <c r="Q4988">
        <v>14533.1</v>
      </c>
      <c r="R4988" t="s">
        <v>333</v>
      </c>
      <c r="S4988" t="s">
        <v>38</v>
      </c>
      <c r="T4988" t="s">
        <v>28</v>
      </c>
      <c r="Y4988" t="s">
        <v>70</v>
      </c>
    </row>
    <row r="4989" spans="1:25" x14ac:dyDescent="0.45">
      <c r="A4989" t="s">
        <v>335</v>
      </c>
      <c r="B4989" t="s">
        <v>409</v>
      </c>
      <c r="C4989">
        <v>2511</v>
      </c>
      <c r="D4989" t="s">
        <v>416</v>
      </c>
      <c r="E4989" t="s">
        <v>411</v>
      </c>
      <c r="F4989">
        <v>2009</v>
      </c>
      <c r="G4989">
        <v>529</v>
      </c>
      <c r="H4989">
        <v>529</v>
      </c>
      <c r="I4989">
        <v>4689</v>
      </c>
      <c r="O4989">
        <v>13.595000000000001</v>
      </c>
      <c r="P4989">
        <v>0.33169999999999999</v>
      </c>
      <c r="Q4989">
        <v>81613.899999999994</v>
      </c>
      <c r="R4989" t="s">
        <v>333</v>
      </c>
      <c r="S4989" t="s">
        <v>38</v>
      </c>
      <c r="T4989" t="s">
        <v>28</v>
      </c>
      <c r="Y4989" t="s">
        <v>29</v>
      </c>
    </row>
    <row r="4990" spans="1:25" x14ac:dyDescent="0.45">
      <c r="A4990" t="s">
        <v>335</v>
      </c>
      <c r="B4990" t="s">
        <v>409</v>
      </c>
      <c r="C4990">
        <v>2511</v>
      </c>
      <c r="D4990" t="s">
        <v>416</v>
      </c>
      <c r="E4990" t="s">
        <v>411</v>
      </c>
      <c r="F4990">
        <v>2010</v>
      </c>
      <c r="G4990">
        <v>256</v>
      </c>
      <c r="H4990">
        <v>256</v>
      </c>
      <c r="I4990">
        <v>2116</v>
      </c>
      <c r="M4990">
        <v>2107.4</v>
      </c>
      <c r="N4990">
        <v>5.91E-2</v>
      </c>
      <c r="O4990">
        <v>5.9059999999999997</v>
      </c>
      <c r="P4990">
        <v>0.3322</v>
      </c>
      <c r="Q4990">
        <v>35725.5</v>
      </c>
      <c r="R4990" t="s">
        <v>333</v>
      </c>
      <c r="S4990" t="s">
        <v>38</v>
      </c>
      <c r="T4990" t="s">
        <v>28</v>
      </c>
      <c r="Y4990" t="s">
        <v>29</v>
      </c>
    </row>
    <row r="4991" spans="1:25" x14ac:dyDescent="0.45">
      <c r="A4991" t="s">
        <v>335</v>
      </c>
      <c r="B4991" t="s">
        <v>409</v>
      </c>
      <c r="C4991">
        <v>2511</v>
      </c>
      <c r="D4991" t="s">
        <v>416</v>
      </c>
      <c r="E4991" t="s">
        <v>411</v>
      </c>
      <c r="F4991">
        <v>2011</v>
      </c>
      <c r="G4991">
        <v>372</v>
      </c>
      <c r="H4991">
        <v>372</v>
      </c>
      <c r="I4991">
        <v>3305</v>
      </c>
      <c r="M4991">
        <v>2481.6</v>
      </c>
      <c r="N4991">
        <v>5.8500000000000003E-2</v>
      </c>
      <c r="O4991">
        <v>7.444</v>
      </c>
      <c r="P4991">
        <v>0.35520000000000002</v>
      </c>
      <c r="Q4991">
        <v>42048.800000000003</v>
      </c>
      <c r="R4991" t="s">
        <v>333</v>
      </c>
      <c r="S4991" t="s">
        <v>38</v>
      </c>
      <c r="T4991" t="s">
        <v>28</v>
      </c>
      <c r="Y4991" t="s">
        <v>29</v>
      </c>
    </row>
    <row r="4992" spans="1:25" x14ac:dyDescent="0.45">
      <c r="A4992" t="s">
        <v>335</v>
      </c>
      <c r="B4992" t="s">
        <v>409</v>
      </c>
      <c r="C4992">
        <v>2511</v>
      </c>
      <c r="D4992" t="s">
        <v>416</v>
      </c>
      <c r="E4992" t="s">
        <v>411</v>
      </c>
      <c r="F4992">
        <v>2012</v>
      </c>
      <c r="G4992">
        <v>525</v>
      </c>
      <c r="H4992">
        <v>525</v>
      </c>
      <c r="I4992">
        <v>4418</v>
      </c>
      <c r="M4992">
        <v>4320.6000000000004</v>
      </c>
      <c r="N4992">
        <v>5.8900000000000001E-2</v>
      </c>
      <c r="O4992">
        <v>12.977</v>
      </c>
      <c r="P4992">
        <v>0.35399999999999998</v>
      </c>
      <c r="Q4992">
        <v>73310.7</v>
      </c>
      <c r="R4992" t="s">
        <v>333</v>
      </c>
      <c r="S4992" t="s">
        <v>38</v>
      </c>
      <c r="T4992" t="s">
        <v>28</v>
      </c>
      <c r="Y4992" t="s">
        <v>29</v>
      </c>
    </row>
    <row r="4993" spans="1:25" x14ac:dyDescent="0.45">
      <c r="A4993" t="s">
        <v>335</v>
      </c>
      <c r="B4993" t="s">
        <v>409</v>
      </c>
      <c r="C4993">
        <v>2511</v>
      </c>
      <c r="D4993" t="s">
        <v>416</v>
      </c>
      <c r="E4993" t="s">
        <v>411</v>
      </c>
      <c r="F4993">
        <v>2013</v>
      </c>
      <c r="G4993">
        <v>718</v>
      </c>
      <c r="H4993">
        <v>718</v>
      </c>
      <c r="I4993">
        <v>5874</v>
      </c>
      <c r="M4993">
        <v>5711</v>
      </c>
      <c r="N4993">
        <v>5.8799999999999998E-2</v>
      </c>
      <c r="O4993">
        <v>17.114999999999998</v>
      </c>
      <c r="P4993">
        <v>0.35399999999999998</v>
      </c>
      <c r="Q4993">
        <v>96712.2</v>
      </c>
      <c r="R4993" t="s">
        <v>333</v>
      </c>
      <c r="S4993" t="s">
        <v>38</v>
      </c>
      <c r="T4993" t="s">
        <v>28</v>
      </c>
      <c r="Y4993" t="s">
        <v>29</v>
      </c>
    </row>
    <row r="4994" spans="1:25" x14ac:dyDescent="0.45">
      <c r="A4994" t="s">
        <v>335</v>
      </c>
      <c r="B4994" t="s">
        <v>409</v>
      </c>
      <c r="C4994">
        <v>2511</v>
      </c>
      <c r="D4994" t="s">
        <v>416</v>
      </c>
      <c r="E4994" t="s">
        <v>411</v>
      </c>
      <c r="F4994">
        <v>2014</v>
      </c>
      <c r="G4994">
        <v>312</v>
      </c>
      <c r="H4994">
        <v>312</v>
      </c>
      <c r="I4994">
        <v>2670</v>
      </c>
      <c r="M4994">
        <v>2590.1</v>
      </c>
      <c r="N4994">
        <v>5.9499999999999997E-2</v>
      </c>
      <c r="O4994">
        <v>7.093</v>
      </c>
      <c r="P4994">
        <v>0.32550000000000001</v>
      </c>
      <c r="Q4994">
        <v>43486.400000000001</v>
      </c>
      <c r="R4994" t="s">
        <v>333</v>
      </c>
      <c r="S4994" t="s">
        <v>38</v>
      </c>
      <c r="T4994" t="s">
        <v>28</v>
      </c>
      <c r="Y4994" t="s">
        <v>29</v>
      </c>
    </row>
    <row r="4995" spans="1:25" x14ac:dyDescent="0.45">
      <c r="A4995" t="s">
        <v>335</v>
      </c>
      <c r="B4995" t="s">
        <v>409</v>
      </c>
      <c r="C4995">
        <v>2511</v>
      </c>
      <c r="D4995" t="s">
        <v>416</v>
      </c>
      <c r="E4995" t="s">
        <v>411</v>
      </c>
      <c r="F4995">
        <v>2015</v>
      </c>
      <c r="G4995">
        <v>717</v>
      </c>
      <c r="H4995">
        <v>717</v>
      </c>
      <c r="I4995">
        <v>6426</v>
      </c>
      <c r="M4995">
        <v>6708.9</v>
      </c>
      <c r="N4995">
        <v>6.4399999999999999E-2</v>
      </c>
      <c r="O4995">
        <v>29.16</v>
      </c>
      <c r="P4995">
        <v>0.54810000000000003</v>
      </c>
      <c r="Q4995">
        <v>104128.9</v>
      </c>
      <c r="R4995" t="s">
        <v>333</v>
      </c>
      <c r="S4995" t="s">
        <v>38</v>
      </c>
      <c r="T4995" t="s">
        <v>28</v>
      </c>
      <c r="Y4995" t="s">
        <v>30</v>
      </c>
    </row>
    <row r="4996" spans="1:25" x14ac:dyDescent="0.45">
      <c r="A4996" t="s">
        <v>335</v>
      </c>
      <c r="B4996" t="s">
        <v>409</v>
      </c>
      <c r="C4996">
        <v>2511</v>
      </c>
      <c r="D4996" t="s">
        <v>416</v>
      </c>
      <c r="E4996" t="s">
        <v>411</v>
      </c>
      <c r="F4996">
        <v>2016</v>
      </c>
      <c r="G4996">
        <v>792</v>
      </c>
      <c r="H4996">
        <v>792</v>
      </c>
      <c r="I4996">
        <v>7427</v>
      </c>
      <c r="M4996">
        <v>7272.9</v>
      </c>
      <c r="N4996">
        <v>6.0400000000000002E-2</v>
      </c>
      <c r="O4996">
        <v>28.288</v>
      </c>
      <c r="P4996">
        <v>0.47949999999999998</v>
      </c>
      <c r="Q4996">
        <v>120557.1</v>
      </c>
      <c r="R4996" t="s">
        <v>333</v>
      </c>
      <c r="S4996" t="s">
        <v>38</v>
      </c>
      <c r="T4996" t="s">
        <v>28</v>
      </c>
      <c r="Y4996" t="s">
        <v>30</v>
      </c>
    </row>
    <row r="4997" spans="1:25" x14ac:dyDescent="0.45">
      <c r="A4997" t="s">
        <v>335</v>
      </c>
      <c r="B4997" t="s">
        <v>409</v>
      </c>
      <c r="C4997">
        <v>2511</v>
      </c>
      <c r="D4997" t="s">
        <v>416</v>
      </c>
      <c r="E4997" t="s">
        <v>411</v>
      </c>
      <c r="F4997">
        <v>2017</v>
      </c>
      <c r="G4997">
        <v>267</v>
      </c>
      <c r="H4997">
        <v>267</v>
      </c>
      <c r="I4997">
        <v>2304</v>
      </c>
      <c r="M4997">
        <v>2326</v>
      </c>
      <c r="N4997">
        <v>5.9799999999999999E-2</v>
      </c>
      <c r="O4997">
        <v>6.0780000000000003</v>
      </c>
      <c r="P4997">
        <v>0.31209999999999999</v>
      </c>
      <c r="Q4997">
        <v>38965.800000000003</v>
      </c>
      <c r="R4997" t="s">
        <v>333</v>
      </c>
      <c r="S4997" t="s">
        <v>38</v>
      </c>
      <c r="T4997" t="s">
        <v>28</v>
      </c>
      <c r="Y4997" t="s">
        <v>30</v>
      </c>
    </row>
    <row r="4998" spans="1:25" x14ac:dyDescent="0.45">
      <c r="A4998" t="s">
        <v>335</v>
      </c>
      <c r="B4998" t="s">
        <v>409</v>
      </c>
      <c r="C4998">
        <v>2511</v>
      </c>
      <c r="D4998" t="s">
        <v>416</v>
      </c>
      <c r="E4998" t="s">
        <v>411</v>
      </c>
      <c r="F4998">
        <v>2018</v>
      </c>
      <c r="G4998">
        <v>457</v>
      </c>
      <c r="H4998">
        <v>457</v>
      </c>
      <c r="I4998">
        <v>4584</v>
      </c>
      <c r="M4998">
        <v>4462.3999999999996</v>
      </c>
      <c r="N4998">
        <v>5.9400000000000001E-2</v>
      </c>
      <c r="O4998">
        <v>11.555999999999999</v>
      </c>
      <c r="P4998">
        <v>0.30819999999999997</v>
      </c>
      <c r="Q4998">
        <v>75329.2</v>
      </c>
      <c r="R4998" t="s">
        <v>333</v>
      </c>
      <c r="S4998" t="s">
        <v>38</v>
      </c>
      <c r="T4998" t="s">
        <v>28</v>
      </c>
      <c r="Y4998" t="s">
        <v>30</v>
      </c>
    </row>
    <row r="4999" spans="1:25" x14ac:dyDescent="0.45">
      <c r="A4999" t="s">
        <v>335</v>
      </c>
      <c r="B4999" t="s">
        <v>409</v>
      </c>
      <c r="C4999">
        <v>2511</v>
      </c>
      <c r="D4999" t="s">
        <v>416</v>
      </c>
      <c r="E4999" t="s">
        <v>411</v>
      </c>
      <c r="F4999">
        <v>2019</v>
      </c>
      <c r="G4999">
        <v>327</v>
      </c>
      <c r="H4999">
        <v>327</v>
      </c>
      <c r="I4999">
        <v>2527</v>
      </c>
      <c r="M4999">
        <v>2476.9</v>
      </c>
      <c r="N4999">
        <v>5.9499999999999997E-2</v>
      </c>
      <c r="O4999">
        <v>6.06</v>
      </c>
      <c r="P4999">
        <v>0.29220000000000002</v>
      </c>
      <c r="Q4999">
        <v>41592.9</v>
      </c>
      <c r="R4999" t="s">
        <v>333</v>
      </c>
      <c r="S4999" t="s">
        <v>38</v>
      </c>
      <c r="T4999" t="s">
        <v>28</v>
      </c>
      <c r="Y4999" t="s">
        <v>30</v>
      </c>
    </row>
    <row r="5000" spans="1:25" x14ac:dyDescent="0.45">
      <c r="A5000" t="s">
        <v>335</v>
      </c>
      <c r="B5000" t="s">
        <v>409</v>
      </c>
      <c r="C5000">
        <v>2511</v>
      </c>
      <c r="D5000" t="s">
        <v>416</v>
      </c>
      <c r="E5000" t="s">
        <v>411</v>
      </c>
      <c r="F5000">
        <v>2020</v>
      </c>
      <c r="G5000">
        <v>638</v>
      </c>
      <c r="H5000">
        <v>638</v>
      </c>
      <c r="I5000">
        <v>5944</v>
      </c>
      <c r="M5000">
        <v>5989.7</v>
      </c>
      <c r="N5000">
        <v>5.9799999999999999E-2</v>
      </c>
      <c r="O5000">
        <v>16.236000000000001</v>
      </c>
      <c r="P5000">
        <v>0.32190000000000002</v>
      </c>
      <c r="Q5000">
        <v>100622.5</v>
      </c>
      <c r="R5000" t="s">
        <v>333</v>
      </c>
      <c r="S5000" t="s">
        <v>38</v>
      </c>
      <c r="T5000" t="s">
        <v>28</v>
      </c>
      <c r="Y5000" t="s">
        <v>30</v>
      </c>
    </row>
    <row r="5001" spans="1:25" x14ac:dyDescent="0.45">
      <c r="A5001" t="s">
        <v>335</v>
      </c>
      <c r="B5001" t="s">
        <v>409</v>
      </c>
      <c r="C5001">
        <v>2511</v>
      </c>
      <c r="D5001" t="s">
        <v>416</v>
      </c>
      <c r="E5001" t="s">
        <v>411</v>
      </c>
      <c r="F5001">
        <v>2021</v>
      </c>
      <c r="G5001">
        <v>550</v>
      </c>
      <c r="H5001">
        <v>550</v>
      </c>
      <c r="I5001">
        <v>4839</v>
      </c>
      <c r="M5001">
        <v>4464.5</v>
      </c>
      <c r="N5001">
        <v>5.9799999999999999E-2</v>
      </c>
      <c r="O5001">
        <v>12.709</v>
      </c>
      <c r="P5001">
        <v>0.3397</v>
      </c>
      <c r="Q5001">
        <v>75185</v>
      </c>
      <c r="R5001" t="s">
        <v>333</v>
      </c>
      <c r="S5001" t="s">
        <v>38</v>
      </c>
      <c r="T5001" t="s">
        <v>28</v>
      </c>
      <c r="Y5001" t="s">
        <v>70</v>
      </c>
    </row>
    <row r="5002" spans="1:25" x14ac:dyDescent="0.45">
      <c r="A5002" t="s">
        <v>335</v>
      </c>
      <c r="B5002" t="s">
        <v>409</v>
      </c>
      <c r="C5002">
        <v>2511</v>
      </c>
      <c r="D5002" t="s">
        <v>416</v>
      </c>
      <c r="E5002" t="s">
        <v>411</v>
      </c>
      <c r="F5002">
        <v>2022</v>
      </c>
      <c r="G5002">
        <v>615</v>
      </c>
      <c r="H5002">
        <v>615</v>
      </c>
      <c r="I5002">
        <v>5996</v>
      </c>
      <c r="M5002">
        <v>5756.9</v>
      </c>
      <c r="N5002">
        <v>5.9400000000000001E-2</v>
      </c>
      <c r="O5002">
        <v>16.457999999999998</v>
      </c>
      <c r="P5002">
        <v>0.33889999999999998</v>
      </c>
      <c r="Q5002">
        <v>96900.3</v>
      </c>
      <c r="R5002" t="s">
        <v>333</v>
      </c>
      <c r="S5002" t="s">
        <v>38</v>
      </c>
      <c r="T5002" t="s">
        <v>28</v>
      </c>
      <c r="Y5002" t="s">
        <v>70</v>
      </c>
    </row>
    <row r="5003" spans="1:25" x14ac:dyDescent="0.45">
      <c r="A5003" t="s">
        <v>335</v>
      </c>
      <c r="B5003" t="s">
        <v>409</v>
      </c>
      <c r="C5003">
        <v>2511</v>
      </c>
      <c r="D5003" t="s">
        <v>416</v>
      </c>
      <c r="E5003" t="s">
        <v>411</v>
      </c>
      <c r="F5003">
        <v>2023</v>
      </c>
      <c r="G5003">
        <v>413</v>
      </c>
      <c r="H5003">
        <v>413</v>
      </c>
      <c r="I5003">
        <v>3838</v>
      </c>
      <c r="M5003">
        <v>3284.3</v>
      </c>
      <c r="N5003">
        <v>5.8799999999999998E-2</v>
      </c>
      <c r="O5003">
        <v>9.3520000000000003</v>
      </c>
      <c r="P5003">
        <v>0.33600000000000002</v>
      </c>
      <c r="Q5003">
        <v>55671.5</v>
      </c>
      <c r="R5003" t="s">
        <v>333</v>
      </c>
      <c r="S5003" t="s">
        <v>38</v>
      </c>
      <c r="T5003" t="s">
        <v>28</v>
      </c>
      <c r="Y5003" t="s">
        <v>70</v>
      </c>
    </row>
    <row r="5004" spans="1:25" x14ac:dyDescent="0.45">
      <c r="A5004" t="s">
        <v>335</v>
      </c>
      <c r="B5004" t="s">
        <v>409</v>
      </c>
      <c r="C5004">
        <v>2511</v>
      </c>
      <c r="D5004" t="s">
        <v>416</v>
      </c>
      <c r="E5004" t="s">
        <v>411</v>
      </c>
      <c r="F5004">
        <v>2024</v>
      </c>
      <c r="G5004">
        <v>162</v>
      </c>
      <c r="H5004">
        <v>162</v>
      </c>
      <c r="I5004">
        <v>1164</v>
      </c>
      <c r="M5004">
        <v>1150.3</v>
      </c>
      <c r="N5004">
        <v>6.0400000000000002E-2</v>
      </c>
      <c r="O5004">
        <v>3.1869999999999998</v>
      </c>
      <c r="P5004">
        <v>0.33460000000000001</v>
      </c>
      <c r="Q5004">
        <v>19044.599999999999</v>
      </c>
      <c r="R5004" t="s">
        <v>333</v>
      </c>
      <c r="S5004" t="s">
        <v>38</v>
      </c>
      <c r="T5004" t="s">
        <v>28</v>
      </c>
      <c r="Y5004" t="s">
        <v>70</v>
      </c>
    </row>
    <row r="5005" spans="1:25" x14ac:dyDescent="0.45">
      <c r="A5005" t="s">
        <v>335</v>
      </c>
      <c r="B5005" t="s">
        <v>409</v>
      </c>
      <c r="C5005">
        <v>2511</v>
      </c>
      <c r="D5005" t="s">
        <v>417</v>
      </c>
      <c r="E5005" t="s">
        <v>411</v>
      </c>
      <c r="F5005">
        <v>2009</v>
      </c>
      <c r="G5005">
        <v>359</v>
      </c>
      <c r="H5005">
        <v>359</v>
      </c>
      <c r="I5005">
        <v>2964</v>
      </c>
      <c r="O5005">
        <v>8.2230000000000008</v>
      </c>
      <c r="P5005">
        <v>0.32179999999999997</v>
      </c>
      <c r="Q5005">
        <v>51948.6</v>
      </c>
      <c r="R5005" t="s">
        <v>333</v>
      </c>
      <c r="S5005" t="s">
        <v>38</v>
      </c>
      <c r="T5005" t="s">
        <v>28</v>
      </c>
      <c r="Y5005" t="s">
        <v>29</v>
      </c>
    </row>
    <row r="5006" spans="1:25" x14ac:dyDescent="0.45">
      <c r="A5006" t="s">
        <v>335</v>
      </c>
      <c r="B5006" t="s">
        <v>409</v>
      </c>
      <c r="C5006">
        <v>2511</v>
      </c>
      <c r="D5006" t="s">
        <v>417</v>
      </c>
      <c r="E5006" t="s">
        <v>411</v>
      </c>
      <c r="F5006">
        <v>2010</v>
      </c>
      <c r="G5006">
        <v>0</v>
      </c>
      <c r="H5006">
        <v>0</v>
      </c>
      <c r="R5006" t="s">
        <v>333</v>
      </c>
      <c r="S5006" t="s">
        <v>38</v>
      </c>
      <c r="T5006" t="s">
        <v>28</v>
      </c>
      <c r="Y5006" t="s">
        <v>29</v>
      </c>
    </row>
    <row r="5007" spans="1:25" x14ac:dyDescent="0.45">
      <c r="A5007" t="s">
        <v>335</v>
      </c>
      <c r="B5007" t="s">
        <v>409</v>
      </c>
      <c r="C5007">
        <v>2511</v>
      </c>
      <c r="D5007" t="s">
        <v>417</v>
      </c>
      <c r="E5007" t="s">
        <v>411</v>
      </c>
      <c r="F5007">
        <v>2011</v>
      </c>
      <c r="G5007">
        <v>0</v>
      </c>
      <c r="H5007">
        <v>0</v>
      </c>
      <c r="R5007" t="s">
        <v>333</v>
      </c>
      <c r="S5007" t="s">
        <v>38</v>
      </c>
      <c r="T5007" t="s">
        <v>28</v>
      </c>
      <c r="Y5007" t="s">
        <v>29</v>
      </c>
    </row>
    <row r="5008" spans="1:25" x14ac:dyDescent="0.45">
      <c r="A5008" t="s">
        <v>335</v>
      </c>
      <c r="B5008" t="s">
        <v>409</v>
      </c>
      <c r="C5008">
        <v>2511</v>
      </c>
      <c r="D5008" t="s">
        <v>417</v>
      </c>
      <c r="E5008" t="s">
        <v>411</v>
      </c>
      <c r="F5008">
        <v>2012</v>
      </c>
      <c r="G5008">
        <v>0</v>
      </c>
      <c r="H5008">
        <v>0</v>
      </c>
      <c r="R5008" t="s">
        <v>333</v>
      </c>
      <c r="S5008" t="s">
        <v>38</v>
      </c>
      <c r="T5008" t="s">
        <v>28</v>
      </c>
      <c r="Y5008" t="s">
        <v>29</v>
      </c>
    </row>
    <row r="5009" spans="1:25" x14ac:dyDescent="0.45">
      <c r="A5009" t="s">
        <v>335</v>
      </c>
      <c r="B5009" t="s">
        <v>409</v>
      </c>
      <c r="C5009">
        <v>2511</v>
      </c>
      <c r="D5009" t="s">
        <v>417</v>
      </c>
      <c r="E5009" t="s">
        <v>411</v>
      </c>
      <c r="F5009">
        <v>2013</v>
      </c>
      <c r="G5009">
        <v>0</v>
      </c>
      <c r="H5009">
        <v>0</v>
      </c>
      <c r="R5009" t="s">
        <v>333</v>
      </c>
      <c r="S5009" t="s">
        <v>38</v>
      </c>
      <c r="T5009" t="s">
        <v>28</v>
      </c>
      <c r="Y5009" t="s">
        <v>29</v>
      </c>
    </row>
    <row r="5010" spans="1:25" x14ac:dyDescent="0.45">
      <c r="A5010" t="s">
        <v>335</v>
      </c>
      <c r="B5010" t="s">
        <v>409</v>
      </c>
      <c r="C5010">
        <v>2511</v>
      </c>
      <c r="D5010" t="s">
        <v>417</v>
      </c>
      <c r="E5010" t="s">
        <v>411</v>
      </c>
      <c r="F5010">
        <v>2014</v>
      </c>
      <c r="G5010">
        <v>0</v>
      </c>
      <c r="H5010">
        <v>0</v>
      </c>
      <c r="R5010" t="s">
        <v>333</v>
      </c>
      <c r="S5010" t="s">
        <v>38</v>
      </c>
      <c r="T5010" t="s">
        <v>28</v>
      </c>
      <c r="Y5010" t="s">
        <v>29</v>
      </c>
    </row>
    <row r="5011" spans="1:25" x14ac:dyDescent="0.45">
      <c r="A5011" t="s">
        <v>335</v>
      </c>
      <c r="B5011" t="s">
        <v>409</v>
      </c>
      <c r="C5011">
        <v>2511</v>
      </c>
      <c r="D5011" t="s">
        <v>417</v>
      </c>
      <c r="E5011" t="s">
        <v>411</v>
      </c>
      <c r="F5011">
        <v>2015</v>
      </c>
      <c r="G5011">
        <v>0</v>
      </c>
      <c r="H5011">
        <v>0</v>
      </c>
      <c r="R5011" t="s">
        <v>333</v>
      </c>
      <c r="S5011" t="s">
        <v>38</v>
      </c>
      <c r="T5011" t="s">
        <v>28</v>
      </c>
      <c r="Y5011" t="s">
        <v>30</v>
      </c>
    </row>
    <row r="5012" spans="1:25" x14ac:dyDescent="0.45">
      <c r="A5012" t="s">
        <v>335</v>
      </c>
      <c r="B5012" t="s">
        <v>409</v>
      </c>
      <c r="C5012">
        <v>2511</v>
      </c>
      <c r="D5012" t="s">
        <v>417</v>
      </c>
      <c r="E5012" t="s">
        <v>411</v>
      </c>
      <c r="F5012">
        <v>2016</v>
      </c>
      <c r="G5012">
        <v>0</v>
      </c>
      <c r="H5012">
        <v>0</v>
      </c>
      <c r="R5012" t="s">
        <v>333</v>
      </c>
      <c r="S5012" t="s">
        <v>38</v>
      </c>
      <c r="T5012" t="s">
        <v>28</v>
      </c>
      <c r="Y5012" t="s">
        <v>30</v>
      </c>
    </row>
    <row r="5013" spans="1:25" x14ac:dyDescent="0.45">
      <c r="A5013" t="s">
        <v>335</v>
      </c>
      <c r="B5013" t="s">
        <v>409</v>
      </c>
      <c r="C5013">
        <v>2511</v>
      </c>
      <c r="D5013" t="s">
        <v>417</v>
      </c>
      <c r="E5013" t="s">
        <v>411</v>
      </c>
      <c r="F5013">
        <v>2017</v>
      </c>
      <c r="G5013">
        <v>0</v>
      </c>
      <c r="H5013">
        <v>0</v>
      </c>
      <c r="R5013" t="s">
        <v>333</v>
      </c>
      <c r="S5013" t="s">
        <v>38</v>
      </c>
      <c r="T5013" t="s">
        <v>28</v>
      </c>
      <c r="Y5013" t="s">
        <v>30</v>
      </c>
    </row>
    <row r="5014" spans="1:25" x14ac:dyDescent="0.45">
      <c r="A5014" t="s">
        <v>335</v>
      </c>
      <c r="B5014" t="s">
        <v>409</v>
      </c>
      <c r="C5014">
        <v>2511</v>
      </c>
      <c r="D5014" t="s">
        <v>417</v>
      </c>
      <c r="E5014" t="s">
        <v>411</v>
      </c>
      <c r="F5014">
        <v>2018</v>
      </c>
      <c r="G5014">
        <v>0</v>
      </c>
      <c r="H5014">
        <v>0</v>
      </c>
      <c r="R5014" t="s">
        <v>333</v>
      </c>
      <c r="S5014" t="s">
        <v>38</v>
      </c>
      <c r="T5014" t="s">
        <v>28</v>
      </c>
      <c r="Y5014" t="s">
        <v>30</v>
      </c>
    </row>
    <row r="5015" spans="1:25" x14ac:dyDescent="0.45">
      <c r="A5015" t="s">
        <v>335</v>
      </c>
      <c r="B5015" t="s">
        <v>409</v>
      </c>
      <c r="C5015">
        <v>2511</v>
      </c>
      <c r="D5015" t="s">
        <v>417</v>
      </c>
      <c r="E5015" t="s">
        <v>411</v>
      </c>
      <c r="F5015">
        <v>2019</v>
      </c>
      <c r="G5015">
        <v>0</v>
      </c>
      <c r="H5015">
        <v>0</v>
      </c>
      <c r="R5015" t="s">
        <v>333</v>
      </c>
      <c r="S5015" t="s">
        <v>38</v>
      </c>
      <c r="T5015" t="s">
        <v>28</v>
      </c>
      <c r="Y5015" t="s">
        <v>30</v>
      </c>
    </row>
    <row r="5016" spans="1:25" x14ac:dyDescent="0.45">
      <c r="A5016" t="s">
        <v>335</v>
      </c>
      <c r="B5016" t="s">
        <v>409</v>
      </c>
      <c r="C5016">
        <v>2511</v>
      </c>
      <c r="D5016" t="s">
        <v>417</v>
      </c>
      <c r="E5016" t="s">
        <v>411</v>
      </c>
      <c r="F5016">
        <v>2020</v>
      </c>
      <c r="G5016">
        <v>0</v>
      </c>
      <c r="H5016">
        <v>0</v>
      </c>
      <c r="R5016" t="s">
        <v>333</v>
      </c>
      <c r="S5016" t="s">
        <v>38</v>
      </c>
      <c r="T5016" t="s">
        <v>28</v>
      </c>
      <c r="Y5016" t="s">
        <v>30</v>
      </c>
    </row>
    <row r="5017" spans="1:25" x14ac:dyDescent="0.45">
      <c r="A5017" t="s">
        <v>335</v>
      </c>
      <c r="B5017" t="s">
        <v>409</v>
      </c>
      <c r="C5017">
        <v>2511</v>
      </c>
      <c r="D5017" t="s">
        <v>418</v>
      </c>
      <c r="E5017" t="s">
        <v>411</v>
      </c>
      <c r="F5017">
        <v>2009</v>
      </c>
      <c r="G5017">
        <v>368</v>
      </c>
      <c r="H5017">
        <v>368</v>
      </c>
      <c r="I5017">
        <v>3108</v>
      </c>
      <c r="O5017">
        <v>9.0809999999999995</v>
      </c>
      <c r="P5017">
        <v>0.32869999999999999</v>
      </c>
      <c r="Q5017">
        <v>54388</v>
      </c>
      <c r="R5017" t="s">
        <v>333</v>
      </c>
      <c r="S5017" t="s">
        <v>38</v>
      </c>
      <c r="T5017" t="s">
        <v>28</v>
      </c>
      <c r="Y5017" t="s">
        <v>29</v>
      </c>
    </row>
    <row r="5018" spans="1:25" x14ac:dyDescent="0.45">
      <c r="A5018" t="s">
        <v>335</v>
      </c>
      <c r="B5018" t="s">
        <v>409</v>
      </c>
      <c r="C5018">
        <v>2511</v>
      </c>
      <c r="D5018" t="s">
        <v>418</v>
      </c>
      <c r="E5018" t="s">
        <v>411</v>
      </c>
      <c r="F5018">
        <v>2010</v>
      </c>
      <c r="G5018">
        <v>338</v>
      </c>
      <c r="H5018">
        <v>338</v>
      </c>
      <c r="I5018">
        <v>2891</v>
      </c>
      <c r="M5018">
        <v>2936.7</v>
      </c>
      <c r="N5018">
        <v>5.9799999999999999E-2</v>
      </c>
      <c r="O5018">
        <v>8.2899999999999991</v>
      </c>
      <c r="P5018">
        <v>0.33860000000000001</v>
      </c>
      <c r="Q5018">
        <v>49036.800000000003</v>
      </c>
      <c r="R5018" t="s">
        <v>333</v>
      </c>
      <c r="S5018" t="s">
        <v>38</v>
      </c>
      <c r="T5018" t="s">
        <v>28</v>
      </c>
      <c r="Y5018" t="s">
        <v>29</v>
      </c>
    </row>
    <row r="5019" spans="1:25" x14ac:dyDescent="0.45">
      <c r="A5019" t="s">
        <v>335</v>
      </c>
      <c r="B5019" t="s">
        <v>409</v>
      </c>
      <c r="C5019">
        <v>2511</v>
      </c>
      <c r="D5019" t="s">
        <v>418</v>
      </c>
      <c r="E5019" t="s">
        <v>411</v>
      </c>
      <c r="F5019">
        <v>2011</v>
      </c>
      <c r="G5019">
        <v>513</v>
      </c>
      <c r="H5019">
        <v>513</v>
      </c>
      <c r="I5019">
        <v>4480</v>
      </c>
      <c r="M5019">
        <v>3145.3</v>
      </c>
      <c r="N5019">
        <v>5.67E-2</v>
      </c>
      <c r="O5019">
        <v>9.4450000000000003</v>
      </c>
      <c r="P5019">
        <v>0.35510000000000003</v>
      </c>
      <c r="Q5019">
        <v>53358.7</v>
      </c>
      <c r="R5019" t="s">
        <v>333</v>
      </c>
      <c r="S5019" t="s">
        <v>38</v>
      </c>
      <c r="T5019" t="s">
        <v>28</v>
      </c>
      <c r="Y5019" t="s">
        <v>29</v>
      </c>
    </row>
    <row r="5020" spans="1:25" x14ac:dyDescent="0.45">
      <c r="A5020" t="s">
        <v>335</v>
      </c>
      <c r="B5020" t="s">
        <v>409</v>
      </c>
      <c r="C5020">
        <v>2511</v>
      </c>
      <c r="D5020" t="s">
        <v>418</v>
      </c>
      <c r="E5020" t="s">
        <v>411</v>
      </c>
      <c r="F5020">
        <v>2012</v>
      </c>
      <c r="G5020">
        <v>552</v>
      </c>
      <c r="H5020">
        <v>552</v>
      </c>
      <c r="I5020">
        <v>4806</v>
      </c>
      <c r="M5020">
        <v>4677.8</v>
      </c>
      <c r="N5020">
        <v>5.8999999999999997E-2</v>
      </c>
      <c r="O5020">
        <v>14.047000000000001</v>
      </c>
      <c r="P5020">
        <v>0.35399999999999998</v>
      </c>
      <c r="Q5020">
        <v>79353.100000000006</v>
      </c>
      <c r="R5020" t="s">
        <v>333</v>
      </c>
      <c r="S5020" t="s">
        <v>38</v>
      </c>
      <c r="T5020" t="s">
        <v>28</v>
      </c>
      <c r="Y5020" t="s">
        <v>29</v>
      </c>
    </row>
    <row r="5021" spans="1:25" x14ac:dyDescent="0.45">
      <c r="A5021" t="s">
        <v>335</v>
      </c>
      <c r="B5021" t="s">
        <v>409</v>
      </c>
      <c r="C5021">
        <v>2511</v>
      </c>
      <c r="D5021" t="s">
        <v>418</v>
      </c>
      <c r="E5021" t="s">
        <v>411</v>
      </c>
      <c r="F5021">
        <v>2013</v>
      </c>
      <c r="G5021">
        <v>845</v>
      </c>
      <c r="H5021">
        <v>845</v>
      </c>
      <c r="I5021">
        <v>7576</v>
      </c>
      <c r="M5021">
        <v>7366.8</v>
      </c>
      <c r="N5021">
        <v>5.8999999999999997E-2</v>
      </c>
      <c r="O5021">
        <v>22.497</v>
      </c>
      <c r="P5021">
        <v>0.36</v>
      </c>
      <c r="Q5021">
        <v>124385.3</v>
      </c>
      <c r="R5021" t="s">
        <v>333</v>
      </c>
      <c r="S5021" t="s">
        <v>38</v>
      </c>
      <c r="T5021" t="s">
        <v>28</v>
      </c>
      <c r="Y5021" t="s">
        <v>29</v>
      </c>
    </row>
    <row r="5022" spans="1:25" x14ac:dyDescent="0.45">
      <c r="A5022" t="s">
        <v>335</v>
      </c>
      <c r="B5022" t="s">
        <v>409</v>
      </c>
      <c r="C5022">
        <v>2511</v>
      </c>
      <c r="D5022" t="s">
        <v>418</v>
      </c>
      <c r="E5022" t="s">
        <v>411</v>
      </c>
      <c r="F5022">
        <v>2014</v>
      </c>
      <c r="G5022">
        <v>226</v>
      </c>
      <c r="H5022">
        <v>226</v>
      </c>
      <c r="I5022">
        <v>2017</v>
      </c>
      <c r="M5022">
        <v>1897.6</v>
      </c>
      <c r="N5022">
        <v>5.8900000000000001E-2</v>
      </c>
      <c r="O5022">
        <v>5.0190000000000001</v>
      </c>
      <c r="P5022">
        <v>0.31240000000000001</v>
      </c>
      <c r="Q5022">
        <v>32097.5</v>
      </c>
      <c r="R5022" t="s">
        <v>333</v>
      </c>
      <c r="S5022" t="s">
        <v>38</v>
      </c>
      <c r="T5022" t="s">
        <v>28</v>
      </c>
      <c r="Y5022" t="s">
        <v>29</v>
      </c>
    </row>
    <row r="5023" spans="1:25" x14ac:dyDescent="0.45">
      <c r="A5023" t="s">
        <v>335</v>
      </c>
      <c r="B5023" t="s">
        <v>409</v>
      </c>
      <c r="C5023">
        <v>2511</v>
      </c>
      <c r="D5023" t="s">
        <v>418</v>
      </c>
      <c r="E5023" t="s">
        <v>411</v>
      </c>
      <c r="F5023">
        <v>2015</v>
      </c>
      <c r="G5023">
        <v>627</v>
      </c>
      <c r="H5023">
        <v>627</v>
      </c>
      <c r="I5023">
        <v>6402</v>
      </c>
      <c r="M5023">
        <v>7029.7</v>
      </c>
      <c r="N5023">
        <v>6.88E-2</v>
      </c>
      <c r="O5023">
        <v>21.254000000000001</v>
      </c>
      <c r="P5023">
        <v>0.4108</v>
      </c>
      <c r="Q5023">
        <v>100726.1</v>
      </c>
      <c r="R5023" t="s">
        <v>333</v>
      </c>
      <c r="S5023" t="s">
        <v>38</v>
      </c>
      <c r="T5023" t="s">
        <v>28</v>
      </c>
      <c r="Y5023" t="s">
        <v>30</v>
      </c>
    </row>
    <row r="5024" spans="1:25" x14ac:dyDescent="0.45">
      <c r="A5024" t="s">
        <v>335</v>
      </c>
      <c r="B5024" t="s">
        <v>409</v>
      </c>
      <c r="C5024">
        <v>2511</v>
      </c>
      <c r="D5024" t="s">
        <v>418</v>
      </c>
      <c r="E5024" t="s">
        <v>411</v>
      </c>
      <c r="F5024">
        <v>2016</v>
      </c>
      <c r="G5024">
        <v>388</v>
      </c>
      <c r="H5024">
        <v>388</v>
      </c>
      <c r="I5024">
        <v>3850</v>
      </c>
      <c r="M5024">
        <v>3809.1</v>
      </c>
      <c r="N5024">
        <v>5.9200000000000003E-2</v>
      </c>
      <c r="O5024">
        <v>9.8369999999999997</v>
      </c>
      <c r="P5024">
        <v>0.30520000000000003</v>
      </c>
      <c r="Q5024">
        <v>64544.1</v>
      </c>
      <c r="R5024" t="s">
        <v>333</v>
      </c>
      <c r="S5024" t="s">
        <v>38</v>
      </c>
      <c r="T5024" t="s">
        <v>28</v>
      </c>
      <c r="Y5024" t="s">
        <v>30</v>
      </c>
    </row>
    <row r="5025" spans="1:25" x14ac:dyDescent="0.45">
      <c r="A5025" t="s">
        <v>335</v>
      </c>
      <c r="B5025" t="s">
        <v>409</v>
      </c>
      <c r="C5025">
        <v>2511</v>
      </c>
      <c r="D5025" t="s">
        <v>418</v>
      </c>
      <c r="E5025" t="s">
        <v>411</v>
      </c>
      <c r="F5025">
        <v>2017</v>
      </c>
      <c r="G5025">
        <v>351</v>
      </c>
      <c r="H5025">
        <v>351</v>
      </c>
      <c r="I5025">
        <v>2933</v>
      </c>
      <c r="M5025">
        <v>2943.7</v>
      </c>
      <c r="N5025">
        <v>6.0100000000000001E-2</v>
      </c>
      <c r="O5025">
        <v>7.6879999999999997</v>
      </c>
      <c r="P5025">
        <v>0.31569999999999998</v>
      </c>
      <c r="Q5025">
        <v>49342.5</v>
      </c>
      <c r="R5025" t="s">
        <v>333</v>
      </c>
      <c r="S5025" t="s">
        <v>38</v>
      </c>
      <c r="T5025" t="s">
        <v>28</v>
      </c>
      <c r="Y5025" t="s">
        <v>30</v>
      </c>
    </row>
    <row r="5026" spans="1:25" x14ac:dyDescent="0.45">
      <c r="A5026" t="s">
        <v>335</v>
      </c>
      <c r="B5026" t="s">
        <v>409</v>
      </c>
      <c r="C5026">
        <v>2511</v>
      </c>
      <c r="D5026" t="s">
        <v>418</v>
      </c>
      <c r="E5026" t="s">
        <v>411</v>
      </c>
      <c r="F5026">
        <v>2018</v>
      </c>
      <c r="G5026">
        <v>484</v>
      </c>
      <c r="H5026">
        <v>484</v>
      </c>
      <c r="I5026">
        <v>4605</v>
      </c>
      <c r="M5026">
        <v>4491.1000000000004</v>
      </c>
      <c r="N5026">
        <v>5.96E-2</v>
      </c>
      <c r="O5026">
        <v>11.696999999999999</v>
      </c>
      <c r="P5026">
        <v>0.311</v>
      </c>
      <c r="Q5026">
        <v>75477.2</v>
      </c>
      <c r="R5026" t="s">
        <v>333</v>
      </c>
      <c r="S5026" t="s">
        <v>38</v>
      </c>
      <c r="T5026" t="s">
        <v>28</v>
      </c>
      <c r="Y5026" t="s">
        <v>30</v>
      </c>
    </row>
    <row r="5027" spans="1:25" x14ac:dyDescent="0.45">
      <c r="A5027" t="s">
        <v>335</v>
      </c>
      <c r="B5027" t="s">
        <v>409</v>
      </c>
      <c r="C5027">
        <v>2511</v>
      </c>
      <c r="D5027" t="s">
        <v>418</v>
      </c>
      <c r="E5027" t="s">
        <v>411</v>
      </c>
      <c r="F5027">
        <v>2019</v>
      </c>
      <c r="G5027">
        <v>265</v>
      </c>
      <c r="H5027">
        <v>265</v>
      </c>
      <c r="I5027">
        <v>2029</v>
      </c>
      <c r="M5027">
        <v>1984.7</v>
      </c>
      <c r="N5027">
        <v>5.9400000000000001E-2</v>
      </c>
      <c r="O5027">
        <v>4.8449999999999998</v>
      </c>
      <c r="P5027">
        <v>0.29149999999999998</v>
      </c>
      <c r="Q5027">
        <v>33422.300000000003</v>
      </c>
      <c r="R5027" t="s">
        <v>333</v>
      </c>
      <c r="S5027" t="s">
        <v>38</v>
      </c>
      <c r="T5027" t="s">
        <v>28</v>
      </c>
      <c r="Y5027" t="s">
        <v>30</v>
      </c>
    </row>
    <row r="5028" spans="1:25" x14ac:dyDescent="0.45">
      <c r="A5028" t="s">
        <v>335</v>
      </c>
      <c r="B5028" t="s">
        <v>409</v>
      </c>
      <c r="C5028">
        <v>2511</v>
      </c>
      <c r="D5028" t="s">
        <v>418</v>
      </c>
      <c r="E5028" t="s">
        <v>411</v>
      </c>
      <c r="F5028">
        <v>2020</v>
      </c>
      <c r="G5028">
        <v>493</v>
      </c>
      <c r="H5028">
        <v>493</v>
      </c>
      <c r="I5028">
        <v>4040</v>
      </c>
      <c r="M5028">
        <v>4050.1</v>
      </c>
      <c r="N5028">
        <v>5.9499999999999997E-2</v>
      </c>
      <c r="O5028">
        <v>10.922000000000001</v>
      </c>
      <c r="P5028">
        <v>0.31780000000000003</v>
      </c>
      <c r="Q5028">
        <v>68383.8</v>
      </c>
      <c r="R5028" t="s">
        <v>333</v>
      </c>
      <c r="S5028" t="s">
        <v>38</v>
      </c>
      <c r="T5028" t="s">
        <v>28</v>
      </c>
      <c r="Y5028" t="s">
        <v>30</v>
      </c>
    </row>
    <row r="5029" spans="1:25" x14ac:dyDescent="0.45">
      <c r="A5029" t="s">
        <v>335</v>
      </c>
      <c r="B5029" t="s">
        <v>409</v>
      </c>
      <c r="C5029">
        <v>2511</v>
      </c>
      <c r="D5029" t="s">
        <v>418</v>
      </c>
      <c r="E5029" t="s">
        <v>411</v>
      </c>
      <c r="F5029">
        <v>2021</v>
      </c>
      <c r="G5029">
        <v>501</v>
      </c>
      <c r="H5029">
        <v>501</v>
      </c>
      <c r="I5029">
        <v>4479</v>
      </c>
      <c r="M5029">
        <v>4105.3</v>
      </c>
      <c r="N5029">
        <v>5.9700000000000003E-2</v>
      </c>
      <c r="O5029">
        <v>11.685</v>
      </c>
      <c r="P5029">
        <v>0.33910000000000001</v>
      </c>
      <c r="Q5029">
        <v>69142</v>
      </c>
      <c r="R5029" t="s">
        <v>333</v>
      </c>
      <c r="S5029" t="s">
        <v>38</v>
      </c>
      <c r="T5029" t="s">
        <v>28</v>
      </c>
      <c r="Y5029" t="s">
        <v>70</v>
      </c>
    </row>
    <row r="5030" spans="1:25" x14ac:dyDescent="0.45">
      <c r="A5030" t="s">
        <v>335</v>
      </c>
      <c r="B5030" t="s">
        <v>409</v>
      </c>
      <c r="C5030">
        <v>2511</v>
      </c>
      <c r="D5030" t="s">
        <v>418</v>
      </c>
      <c r="E5030" t="s">
        <v>411</v>
      </c>
      <c r="F5030">
        <v>2022</v>
      </c>
      <c r="G5030">
        <v>602</v>
      </c>
      <c r="H5030">
        <v>602</v>
      </c>
      <c r="I5030">
        <v>5882</v>
      </c>
      <c r="M5030">
        <v>5698.9</v>
      </c>
      <c r="N5030">
        <v>5.9700000000000003E-2</v>
      </c>
      <c r="O5030">
        <v>16.312999999999999</v>
      </c>
      <c r="P5030">
        <v>0.3412</v>
      </c>
      <c r="Q5030">
        <v>95408.4</v>
      </c>
      <c r="R5030" t="s">
        <v>333</v>
      </c>
      <c r="S5030" t="s">
        <v>38</v>
      </c>
      <c r="T5030" t="s">
        <v>28</v>
      </c>
      <c r="Y5030" t="s">
        <v>70</v>
      </c>
    </row>
    <row r="5031" spans="1:25" x14ac:dyDescent="0.45">
      <c r="A5031" t="s">
        <v>335</v>
      </c>
      <c r="B5031" t="s">
        <v>409</v>
      </c>
      <c r="C5031">
        <v>2511</v>
      </c>
      <c r="D5031" t="s">
        <v>418</v>
      </c>
      <c r="E5031" t="s">
        <v>411</v>
      </c>
      <c r="F5031">
        <v>2023</v>
      </c>
      <c r="G5031">
        <v>412</v>
      </c>
      <c r="H5031">
        <v>412</v>
      </c>
      <c r="I5031">
        <v>3947</v>
      </c>
      <c r="M5031">
        <v>3395.4</v>
      </c>
      <c r="N5031">
        <v>5.91E-2</v>
      </c>
      <c r="O5031">
        <v>9.6669999999999998</v>
      </c>
      <c r="P5031">
        <v>0.33689999999999998</v>
      </c>
      <c r="Q5031">
        <v>57437.5</v>
      </c>
      <c r="R5031" t="s">
        <v>333</v>
      </c>
      <c r="S5031" t="s">
        <v>38</v>
      </c>
      <c r="T5031" t="s">
        <v>28</v>
      </c>
      <c r="Y5031" t="s">
        <v>70</v>
      </c>
    </row>
    <row r="5032" spans="1:25" x14ac:dyDescent="0.45">
      <c r="A5032" t="s">
        <v>335</v>
      </c>
      <c r="B5032" t="s">
        <v>409</v>
      </c>
      <c r="C5032">
        <v>2511</v>
      </c>
      <c r="D5032" t="s">
        <v>418</v>
      </c>
      <c r="E5032" t="s">
        <v>411</v>
      </c>
      <c r="F5032">
        <v>2024</v>
      </c>
      <c r="G5032">
        <v>216</v>
      </c>
      <c r="H5032">
        <v>216</v>
      </c>
      <c r="I5032">
        <v>1443</v>
      </c>
      <c r="M5032">
        <v>1398.1</v>
      </c>
      <c r="N5032">
        <v>5.9700000000000003E-2</v>
      </c>
      <c r="O5032">
        <v>3.9750000000000001</v>
      </c>
      <c r="P5032">
        <v>0.33529999999999999</v>
      </c>
      <c r="Q5032">
        <v>23659.9</v>
      </c>
      <c r="R5032" t="s">
        <v>333</v>
      </c>
      <c r="S5032" t="s">
        <v>38</v>
      </c>
      <c r="T5032" t="s">
        <v>28</v>
      </c>
      <c r="Y5032" t="s">
        <v>70</v>
      </c>
    </row>
    <row r="5033" spans="1:25" x14ac:dyDescent="0.45">
      <c r="A5033" t="s">
        <v>335</v>
      </c>
      <c r="B5033" t="s">
        <v>409</v>
      </c>
      <c r="C5033">
        <v>2511</v>
      </c>
      <c r="D5033" t="s">
        <v>419</v>
      </c>
      <c r="E5033" t="s">
        <v>411</v>
      </c>
      <c r="F5033">
        <v>2009</v>
      </c>
      <c r="G5033">
        <v>690</v>
      </c>
      <c r="H5033">
        <v>690</v>
      </c>
      <c r="I5033">
        <v>8717</v>
      </c>
      <c r="K5033">
        <v>3.1709999999999998</v>
      </c>
      <c r="L5033">
        <v>4.8500000000000001E-2</v>
      </c>
      <c r="M5033">
        <v>9053.1</v>
      </c>
      <c r="N5033">
        <v>6.1199999999999997E-2</v>
      </c>
      <c r="O5033">
        <v>33.825000000000003</v>
      </c>
      <c r="P5033">
        <v>0.45889999999999997</v>
      </c>
      <c r="Q5033">
        <v>148846.70000000001</v>
      </c>
      <c r="R5033" t="s">
        <v>333</v>
      </c>
      <c r="S5033" t="s">
        <v>38</v>
      </c>
      <c r="T5033" t="s">
        <v>28</v>
      </c>
      <c r="Y5033" t="s">
        <v>103</v>
      </c>
    </row>
    <row r="5034" spans="1:25" x14ac:dyDescent="0.45">
      <c r="A5034" t="s">
        <v>335</v>
      </c>
      <c r="B5034" t="s">
        <v>409</v>
      </c>
      <c r="C5034">
        <v>2511</v>
      </c>
      <c r="D5034" t="s">
        <v>419</v>
      </c>
      <c r="E5034" t="s">
        <v>411</v>
      </c>
      <c r="F5034">
        <v>2010</v>
      </c>
      <c r="G5034">
        <v>388</v>
      </c>
      <c r="H5034">
        <v>388</v>
      </c>
      <c r="I5034">
        <v>4555</v>
      </c>
      <c r="K5034">
        <v>2.3E-2</v>
      </c>
      <c r="L5034">
        <v>5.9999999999999995E-4</v>
      </c>
      <c r="M5034">
        <v>4420.6000000000004</v>
      </c>
      <c r="N5034">
        <v>5.8999999999999997E-2</v>
      </c>
      <c r="O5034">
        <v>15.811</v>
      </c>
      <c r="P5034">
        <v>0.42209999999999998</v>
      </c>
      <c r="Q5034">
        <v>74930.399999999994</v>
      </c>
      <c r="R5034" t="s">
        <v>333</v>
      </c>
      <c r="S5034" t="s">
        <v>38</v>
      </c>
      <c r="T5034" t="s">
        <v>28</v>
      </c>
      <c r="Y5034" t="s">
        <v>103</v>
      </c>
    </row>
    <row r="5035" spans="1:25" x14ac:dyDescent="0.45">
      <c r="A5035" t="s">
        <v>335</v>
      </c>
      <c r="B5035" t="s">
        <v>409</v>
      </c>
      <c r="C5035">
        <v>2511</v>
      </c>
      <c r="D5035" t="s">
        <v>419</v>
      </c>
      <c r="E5035" t="s">
        <v>411</v>
      </c>
      <c r="F5035">
        <v>2011</v>
      </c>
      <c r="G5035">
        <v>986</v>
      </c>
      <c r="H5035">
        <v>986</v>
      </c>
      <c r="I5035">
        <v>12093</v>
      </c>
      <c r="K5035">
        <v>0.05</v>
      </c>
      <c r="L5035">
        <v>5.9999999999999995E-4</v>
      </c>
      <c r="M5035">
        <v>8824.7000000000007</v>
      </c>
      <c r="N5035">
        <v>5.7000000000000002E-2</v>
      </c>
      <c r="O5035">
        <v>33.033000000000001</v>
      </c>
      <c r="P5035">
        <v>0.4415</v>
      </c>
      <c r="Q5035">
        <v>149574.1</v>
      </c>
      <c r="R5035" t="s">
        <v>333</v>
      </c>
      <c r="S5035" t="s">
        <v>38</v>
      </c>
      <c r="T5035" t="s">
        <v>28</v>
      </c>
      <c r="Y5035" t="s">
        <v>103</v>
      </c>
    </row>
    <row r="5036" spans="1:25" x14ac:dyDescent="0.45">
      <c r="A5036" t="s">
        <v>335</v>
      </c>
      <c r="B5036" t="s">
        <v>409</v>
      </c>
      <c r="C5036">
        <v>2511</v>
      </c>
      <c r="D5036" t="s">
        <v>419</v>
      </c>
      <c r="E5036" t="s">
        <v>411</v>
      </c>
      <c r="F5036">
        <v>2012</v>
      </c>
      <c r="G5036">
        <v>1167</v>
      </c>
      <c r="H5036">
        <v>1167</v>
      </c>
      <c r="I5036">
        <v>14820</v>
      </c>
      <c r="K5036">
        <v>8.2000000000000003E-2</v>
      </c>
      <c r="L5036">
        <v>6.9999999999999999E-4</v>
      </c>
      <c r="M5036">
        <v>14377.1</v>
      </c>
      <c r="N5036">
        <v>5.8900000000000001E-2</v>
      </c>
      <c r="O5036">
        <v>55.847000000000001</v>
      </c>
      <c r="P5036">
        <v>0.45789999999999997</v>
      </c>
      <c r="Q5036">
        <v>243890.7</v>
      </c>
      <c r="R5036" t="s">
        <v>333</v>
      </c>
      <c r="S5036" t="s">
        <v>38</v>
      </c>
      <c r="T5036" t="s">
        <v>28</v>
      </c>
      <c r="Y5036" t="s">
        <v>103</v>
      </c>
    </row>
    <row r="5037" spans="1:25" x14ac:dyDescent="0.45">
      <c r="A5037" t="s">
        <v>335</v>
      </c>
      <c r="B5037" t="s">
        <v>409</v>
      </c>
      <c r="C5037">
        <v>2511</v>
      </c>
      <c r="D5037" t="s">
        <v>419</v>
      </c>
      <c r="E5037" t="s">
        <v>411</v>
      </c>
      <c r="F5037">
        <v>2013</v>
      </c>
      <c r="G5037">
        <v>625</v>
      </c>
      <c r="H5037">
        <v>625</v>
      </c>
      <c r="I5037">
        <v>7164</v>
      </c>
      <c r="K5037">
        <v>3.5999999999999997E-2</v>
      </c>
      <c r="L5037">
        <v>5.9999999999999995E-4</v>
      </c>
      <c r="M5037">
        <v>6870</v>
      </c>
      <c r="N5037">
        <v>5.8900000000000001E-2</v>
      </c>
      <c r="O5037">
        <v>26.652999999999999</v>
      </c>
      <c r="P5037">
        <v>0.45800000000000002</v>
      </c>
      <c r="Q5037">
        <v>116382.1</v>
      </c>
      <c r="R5037" t="s">
        <v>333</v>
      </c>
      <c r="S5037" t="s">
        <v>38</v>
      </c>
      <c r="T5037" t="s">
        <v>28</v>
      </c>
      <c r="Y5037" t="s">
        <v>103</v>
      </c>
    </row>
    <row r="5038" spans="1:25" x14ac:dyDescent="0.45">
      <c r="A5038" t="s">
        <v>335</v>
      </c>
      <c r="B5038" t="s">
        <v>409</v>
      </c>
      <c r="C5038">
        <v>2511</v>
      </c>
      <c r="D5038" t="s">
        <v>419</v>
      </c>
      <c r="E5038" t="s">
        <v>411</v>
      </c>
      <c r="F5038">
        <v>2014</v>
      </c>
      <c r="G5038">
        <v>374</v>
      </c>
      <c r="H5038">
        <v>374</v>
      </c>
      <c r="I5038">
        <v>4517</v>
      </c>
      <c r="K5038">
        <v>2.4E-2</v>
      </c>
      <c r="L5038">
        <v>6.9999999999999999E-4</v>
      </c>
      <c r="M5038">
        <v>4277.3</v>
      </c>
      <c r="N5038">
        <v>5.8900000000000001E-2</v>
      </c>
      <c r="O5038">
        <v>16.315999999999999</v>
      </c>
      <c r="P5038">
        <v>0.44990000000000002</v>
      </c>
      <c r="Q5038">
        <v>72521.7</v>
      </c>
      <c r="R5038" t="s">
        <v>333</v>
      </c>
      <c r="S5038" t="s">
        <v>38</v>
      </c>
      <c r="T5038" t="s">
        <v>28</v>
      </c>
      <c r="Y5038" t="s">
        <v>103</v>
      </c>
    </row>
    <row r="5039" spans="1:25" x14ac:dyDescent="0.45">
      <c r="A5039" t="s">
        <v>335</v>
      </c>
      <c r="B5039" t="s">
        <v>409</v>
      </c>
      <c r="C5039">
        <v>2511</v>
      </c>
      <c r="D5039" t="s">
        <v>419</v>
      </c>
      <c r="E5039" t="s">
        <v>411</v>
      </c>
      <c r="F5039">
        <v>2015</v>
      </c>
      <c r="G5039">
        <v>802</v>
      </c>
      <c r="H5039">
        <v>802</v>
      </c>
      <c r="I5039">
        <v>9464</v>
      </c>
      <c r="K5039">
        <v>10.220000000000001</v>
      </c>
      <c r="L5039">
        <v>0.1258</v>
      </c>
      <c r="M5039">
        <v>9731.4</v>
      </c>
      <c r="N5039">
        <v>6.4500000000000002E-2</v>
      </c>
      <c r="O5039">
        <v>42.600999999999999</v>
      </c>
      <c r="P5039">
        <v>0.55979999999999996</v>
      </c>
      <c r="Q5039">
        <v>149686.1</v>
      </c>
      <c r="R5039" t="s">
        <v>333</v>
      </c>
      <c r="S5039" t="s">
        <v>38</v>
      </c>
      <c r="T5039" t="s">
        <v>28</v>
      </c>
      <c r="Y5039" t="s">
        <v>159</v>
      </c>
    </row>
    <row r="5040" spans="1:25" x14ac:dyDescent="0.45">
      <c r="A5040" t="s">
        <v>335</v>
      </c>
      <c r="B5040" t="s">
        <v>409</v>
      </c>
      <c r="C5040">
        <v>2511</v>
      </c>
      <c r="D5040" t="s">
        <v>419</v>
      </c>
      <c r="E5040" t="s">
        <v>411</v>
      </c>
      <c r="F5040">
        <v>2016</v>
      </c>
      <c r="G5040">
        <v>897</v>
      </c>
      <c r="H5040">
        <v>897</v>
      </c>
      <c r="I5040">
        <v>11615</v>
      </c>
      <c r="K5040">
        <v>1.641</v>
      </c>
      <c r="L5040">
        <v>1.7899999999999999E-2</v>
      </c>
      <c r="M5040">
        <v>11253.2</v>
      </c>
      <c r="N5040">
        <v>5.9900000000000002E-2</v>
      </c>
      <c r="O5040">
        <v>43.811</v>
      </c>
      <c r="P5040">
        <v>0.46579999999999999</v>
      </c>
      <c r="Q5040">
        <v>188296.2</v>
      </c>
      <c r="R5040" t="s">
        <v>333</v>
      </c>
      <c r="S5040" t="s">
        <v>38</v>
      </c>
      <c r="T5040" t="s">
        <v>28</v>
      </c>
      <c r="Y5040" t="s">
        <v>159</v>
      </c>
    </row>
    <row r="5041" spans="1:25" x14ac:dyDescent="0.45">
      <c r="A5041" t="s">
        <v>335</v>
      </c>
      <c r="B5041" t="s">
        <v>409</v>
      </c>
      <c r="C5041">
        <v>2511</v>
      </c>
      <c r="D5041" t="s">
        <v>419</v>
      </c>
      <c r="E5041" t="s">
        <v>411</v>
      </c>
      <c r="F5041">
        <v>2017</v>
      </c>
      <c r="G5041">
        <v>489</v>
      </c>
      <c r="H5041">
        <v>489</v>
      </c>
      <c r="I5041">
        <v>4813</v>
      </c>
      <c r="K5041">
        <v>2.9000000000000001E-2</v>
      </c>
      <c r="L5041">
        <v>6.9999999999999999E-4</v>
      </c>
      <c r="M5041">
        <v>4816.3</v>
      </c>
      <c r="N5041">
        <v>6.0600000000000001E-2</v>
      </c>
      <c r="O5041">
        <v>18.855</v>
      </c>
      <c r="P5041">
        <v>0.4738</v>
      </c>
      <c r="Q5041">
        <v>79623.8</v>
      </c>
      <c r="R5041" t="s">
        <v>333</v>
      </c>
      <c r="S5041" t="s">
        <v>38</v>
      </c>
      <c r="T5041" t="s">
        <v>28</v>
      </c>
      <c r="Y5041" t="s">
        <v>160</v>
      </c>
    </row>
    <row r="5042" spans="1:25" x14ac:dyDescent="0.45">
      <c r="A5042" t="s">
        <v>335</v>
      </c>
      <c r="B5042" t="s">
        <v>409</v>
      </c>
      <c r="C5042">
        <v>2511</v>
      </c>
      <c r="D5042" t="s">
        <v>419</v>
      </c>
      <c r="E5042" t="s">
        <v>411</v>
      </c>
      <c r="F5042">
        <v>2018</v>
      </c>
      <c r="G5042">
        <v>914</v>
      </c>
      <c r="H5042">
        <v>914</v>
      </c>
      <c r="I5042">
        <v>11398</v>
      </c>
      <c r="K5042">
        <v>6.4000000000000001E-2</v>
      </c>
      <c r="L5042">
        <v>8.0000000000000004E-4</v>
      </c>
      <c r="M5042">
        <v>10876.3</v>
      </c>
      <c r="N5042">
        <v>5.9799999999999999E-2</v>
      </c>
      <c r="O5042">
        <v>41.710999999999999</v>
      </c>
      <c r="P5042">
        <v>0.46189999999999998</v>
      </c>
      <c r="Q5042">
        <v>183191.5</v>
      </c>
      <c r="R5042" t="s">
        <v>333</v>
      </c>
      <c r="S5042" t="s">
        <v>38</v>
      </c>
      <c r="T5042" t="s">
        <v>28</v>
      </c>
      <c r="Y5042" t="s">
        <v>160</v>
      </c>
    </row>
    <row r="5043" spans="1:25" x14ac:dyDescent="0.45">
      <c r="A5043" t="s">
        <v>335</v>
      </c>
      <c r="B5043" t="s">
        <v>409</v>
      </c>
      <c r="C5043">
        <v>2511</v>
      </c>
      <c r="D5043" t="s">
        <v>419</v>
      </c>
      <c r="E5043" t="s">
        <v>411</v>
      </c>
      <c r="F5043">
        <v>2019</v>
      </c>
      <c r="G5043">
        <v>564</v>
      </c>
      <c r="H5043">
        <v>564</v>
      </c>
      <c r="I5043">
        <v>6537</v>
      </c>
      <c r="K5043">
        <v>3.4000000000000002E-2</v>
      </c>
      <c r="L5043">
        <v>5.9999999999999995E-4</v>
      </c>
      <c r="M5043">
        <v>6218.4</v>
      </c>
      <c r="N5043">
        <v>5.8999999999999997E-2</v>
      </c>
      <c r="O5043">
        <v>21.779</v>
      </c>
      <c r="P5043">
        <v>0.41439999999999999</v>
      </c>
      <c r="Q5043">
        <v>105191.2</v>
      </c>
      <c r="R5043" t="s">
        <v>333</v>
      </c>
      <c r="S5043" t="s">
        <v>38</v>
      </c>
      <c r="T5043" t="s">
        <v>28</v>
      </c>
      <c r="Y5043" t="s">
        <v>160</v>
      </c>
    </row>
    <row r="5044" spans="1:25" x14ac:dyDescent="0.45">
      <c r="A5044" t="s">
        <v>335</v>
      </c>
      <c r="B5044" t="s">
        <v>409</v>
      </c>
      <c r="C5044">
        <v>2511</v>
      </c>
      <c r="D5044" t="s">
        <v>419</v>
      </c>
      <c r="E5044" t="s">
        <v>411</v>
      </c>
      <c r="F5044">
        <v>2020</v>
      </c>
      <c r="G5044">
        <v>540</v>
      </c>
      <c r="H5044">
        <v>540</v>
      </c>
      <c r="I5044">
        <v>6610</v>
      </c>
      <c r="K5044">
        <v>3.5000000000000003E-2</v>
      </c>
      <c r="L5044">
        <v>6.9999999999999999E-4</v>
      </c>
      <c r="M5044">
        <v>6439.3</v>
      </c>
      <c r="N5044">
        <v>5.9400000000000001E-2</v>
      </c>
      <c r="O5044">
        <v>22.696000000000002</v>
      </c>
      <c r="P5044">
        <v>0.41920000000000002</v>
      </c>
      <c r="Q5044">
        <v>108720.6</v>
      </c>
      <c r="R5044" t="s">
        <v>333</v>
      </c>
      <c r="S5044" t="s">
        <v>38</v>
      </c>
      <c r="T5044" t="s">
        <v>28</v>
      </c>
      <c r="Y5044" t="s">
        <v>160</v>
      </c>
    </row>
    <row r="5045" spans="1:25" x14ac:dyDescent="0.45">
      <c r="A5045" t="s">
        <v>335</v>
      </c>
      <c r="B5045" t="s">
        <v>409</v>
      </c>
      <c r="C5045">
        <v>2511</v>
      </c>
      <c r="D5045" t="s">
        <v>419</v>
      </c>
      <c r="E5045" t="s">
        <v>411</v>
      </c>
      <c r="F5045">
        <v>2021</v>
      </c>
      <c r="G5045">
        <v>1089</v>
      </c>
      <c r="H5045">
        <v>1089</v>
      </c>
      <c r="I5045">
        <v>13439</v>
      </c>
      <c r="K5045">
        <v>6.8000000000000005E-2</v>
      </c>
      <c r="L5045">
        <v>5.9999999999999995E-4</v>
      </c>
      <c r="M5045">
        <v>12342.3</v>
      </c>
      <c r="N5045">
        <v>5.9499999999999997E-2</v>
      </c>
      <c r="O5045">
        <v>43.405000000000001</v>
      </c>
      <c r="P5045">
        <v>0.41920000000000002</v>
      </c>
      <c r="Q5045">
        <v>208464.1</v>
      </c>
      <c r="R5045" t="s">
        <v>333</v>
      </c>
      <c r="S5045" t="s">
        <v>38</v>
      </c>
      <c r="T5045" t="s">
        <v>28</v>
      </c>
      <c r="Y5045" t="s">
        <v>161</v>
      </c>
    </row>
    <row r="5046" spans="1:25" x14ac:dyDescent="0.45">
      <c r="A5046" t="s">
        <v>335</v>
      </c>
      <c r="B5046" t="s">
        <v>409</v>
      </c>
      <c r="C5046">
        <v>2511</v>
      </c>
      <c r="D5046" t="s">
        <v>419</v>
      </c>
      <c r="E5046" t="s">
        <v>411</v>
      </c>
      <c r="F5046">
        <v>2022</v>
      </c>
      <c r="G5046">
        <v>1247</v>
      </c>
      <c r="H5046">
        <v>1247</v>
      </c>
      <c r="I5046">
        <v>16830</v>
      </c>
      <c r="K5046">
        <v>8.6999999999999994E-2</v>
      </c>
      <c r="L5046">
        <v>6.9999999999999999E-4</v>
      </c>
      <c r="M5046">
        <v>16230.6</v>
      </c>
      <c r="N5046">
        <v>5.9799999999999999E-2</v>
      </c>
      <c r="O5046">
        <v>57.975999999999999</v>
      </c>
      <c r="P5046">
        <v>0.4274</v>
      </c>
      <c r="Q5046">
        <v>271481</v>
      </c>
      <c r="R5046" t="s">
        <v>333</v>
      </c>
      <c r="S5046" t="s">
        <v>38</v>
      </c>
      <c r="T5046" t="s">
        <v>28</v>
      </c>
      <c r="Y5046" t="s">
        <v>161</v>
      </c>
    </row>
    <row r="5047" spans="1:25" x14ac:dyDescent="0.45">
      <c r="A5047" t="s">
        <v>335</v>
      </c>
      <c r="B5047" t="s">
        <v>409</v>
      </c>
      <c r="C5047">
        <v>2511</v>
      </c>
      <c r="D5047" t="s">
        <v>419</v>
      </c>
      <c r="E5047" t="s">
        <v>411</v>
      </c>
      <c r="F5047">
        <v>2023</v>
      </c>
      <c r="G5047">
        <v>973</v>
      </c>
      <c r="H5047">
        <v>973</v>
      </c>
      <c r="I5047">
        <v>10562</v>
      </c>
      <c r="K5047">
        <v>4.8000000000000001E-2</v>
      </c>
      <c r="L5047">
        <v>5.9999999999999995E-4</v>
      </c>
      <c r="M5047">
        <v>9429</v>
      </c>
      <c r="N5047">
        <v>5.91E-2</v>
      </c>
      <c r="O5047">
        <v>22.28</v>
      </c>
      <c r="P5047">
        <v>0.3024</v>
      </c>
      <c r="Q5047">
        <v>159283.1</v>
      </c>
      <c r="R5047" t="s">
        <v>333</v>
      </c>
      <c r="S5047" t="s">
        <v>38</v>
      </c>
      <c r="T5047" t="s">
        <v>28</v>
      </c>
      <c r="V5047" t="s">
        <v>32</v>
      </c>
      <c r="Y5047" t="s">
        <v>161</v>
      </c>
    </row>
    <row r="5048" spans="1:25" x14ac:dyDescent="0.45">
      <c r="A5048" t="s">
        <v>335</v>
      </c>
      <c r="B5048" t="s">
        <v>409</v>
      </c>
      <c r="C5048">
        <v>2511</v>
      </c>
      <c r="D5048" t="s">
        <v>419</v>
      </c>
      <c r="E5048" t="s">
        <v>411</v>
      </c>
      <c r="F5048">
        <v>2024</v>
      </c>
      <c r="G5048">
        <v>308</v>
      </c>
      <c r="H5048">
        <v>308</v>
      </c>
      <c r="I5048">
        <v>3696</v>
      </c>
      <c r="K5048">
        <v>1.9E-2</v>
      </c>
      <c r="L5048">
        <v>5.9999999999999995E-4</v>
      </c>
      <c r="M5048">
        <v>3612.5</v>
      </c>
      <c r="N5048">
        <v>5.9900000000000002E-2</v>
      </c>
      <c r="O5048">
        <v>6.9660000000000002</v>
      </c>
      <c r="P5048">
        <v>0.23799999999999999</v>
      </c>
      <c r="Q5048">
        <v>60657.8</v>
      </c>
      <c r="R5048" t="s">
        <v>333</v>
      </c>
      <c r="S5048" t="s">
        <v>38</v>
      </c>
      <c r="T5048" t="s">
        <v>28</v>
      </c>
      <c r="V5048" t="s">
        <v>32</v>
      </c>
      <c r="Y5048" t="s">
        <v>161</v>
      </c>
    </row>
    <row r="5049" spans="1:25" x14ac:dyDescent="0.45">
      <c r="A5049" t="s">
        <v>335</v>
      </c>
      <c r="B5049" t="s">
        <v>409</v>
      </c>
      <c r="C5049">
        <v>2511</v>
      </c>
      <c r="D5049" t="s">
        <v>420</v>
      </c>
      <c r="E5049" t="s">
        <v>411</v>
      </c>
      <c r="F5049">
        <v>2009</v>
      </c>
      <c r="G5049">
        <v>690</v>
      </c>
      <c r="H5049">
        <v>690</v>
      </c>
      <c r="I5049">
        <v>8717</v>
      </c>
      <c r="K5049">
        <v>3.1709999999999998</v>
      </c>
      <c r="L5049">
        <v>4.8500000000000001E-2</v>
      </c>
      <c r="M5049">
        <v>9053.1</v>
      </c>
      <c r="N5049">
        <v>6.1199999999999997E-2</v>
      </c>
      <c r="O5049">
        <v>33.825000000000003</v>
      </c>
      <c r="P5049">
        <v>0.45889999999999997</v>
      </c>
      <c r="Q5049">
        <v>148846.70000000001</v>
      </c>
      <c r="R5049" t="s">
        <v>333</v>
      </c>
      <c r="S5049" t="s">
        <v>38</v>
      </c>
      <c r="T5049" t="s">
        <v>28</v>
      </c>
      <c r="Y5049" t="s">
        <v>103</v>
      </c>
    </row>
    <row r="5050" spans="1:25" x14ac:dyDescent="0.45">
      <c r="A5050" t="s">
        <v>335</v>
      </c>
      <c r="B5050" t="s">
        <v>409</v>
      </c>
      <c r="C5050">
        <v>2511</v>
      </c>
      <c r="D5050" t="s">
        <v>420</v>
      </c>
      <c r="E5050" t="s">
        <v>411</v>
      </c>
      <c r="F5050">
        <v>2010</v>
      </c>
      <c r="G5050">
        <v>388</v>
      </c>
      <c r="H5050">
        <v>388</v>
      </c>
      <c r="I5050">
        <v>4555</v>
      </c>
      <c r="K5050">
        <v>2.3E-2</v>
      </c>
      <c r="L5050">
        <v>5.9999999999999995E-4</v>
      </c>
      <c r="M5050">
        <v>4420.6000000000004</v>
      </c>
      <c r="N5050">
        <v>5.8999999999999997E-2</v>
      </c>
      <c r="O5050">
        <v>15.811</v>
      </c>
      <c r="P5050">
        <v>0.42209999999999998</v>
      </c>
      <c r="Q5050">
        <v>74930.399999999994</v>
      </c>
      <c r="R5050" t="s">
        <v>333</v>
      </c>
      <c r="S5050" t="s">
        <v>38</v>
      </c>
      <c r="T5050" t="s">
        <v>28</v>
      </c>
      <c r="Y5050" t="s">
        <v>103</v>
      </c>
    </row>
    <row r="5051" spans="1:25" x14ac:dyDescent="0.45">
      <c r="A5051" t="s">
        <v>335</v>
      </c>
      <c r="B5051" t="s">
        <v>409</v>
      </c>
      <c r="C5051">
        <v>2511</v>
      </c>
      <c r="D5051" t="s">
        <v>420</v>
      </c>
      <c r="E5051" t="s">
        <v>411</v>
      </c>
      <c r="F5051">
        <v>2011</v>
      </c>
      <c r="G5051">
        <v>986</v>
      </c>
      <c r="H5051">
        <v>986</v>
      </c>
      <c r="I5051">
        <v>12093</v>
      </c>
      <c r="K5051">
        <v>0.05</v>
      </c>
      <c r="L5051">
        <v>5.9999999999999995E-4</v>
      </c>
      <c r="M5051">
        <v>8824.7000000000007</v>
      </c>
      <c r="N5051">
        <v>5.7000000000000002E-2</v>
      </c>
      <c r="O5051">
        <v>33.033000000000001</v>
      </c>
      <c r="P5051">
        <v>0.4415</v>
      </c>
      <c r="Q5051">
        <v>149574.1</v>
      </c>
      <c r="R5051" t="s">
        <v>333</v>
      </c>
      <c r="S5051" t="s">
        <v>38</v>
      </c>
      <c r="T5051" t="s">
        <v>28</v>
      </c>
      <c r="Y5051" t="s">
        <v>103</v>
      </c>
    </row>
    <row r="5052" spans="1:25" x14ac:dyDescent="0.45">
      <c r="A5052" t="s">
        <v>335</v>
      </c>
      <c r="B5052" t="s">
        <v>409</v>
      </c>
      <c r="C5052">
        <v>2511</v>
      </c>
      <c r="D5052" t="s">
        <v>420</v>
      </c>
      <c r="E5052" t="s">
        <v>411</v>
      </c>
      <c r="F5052">
        <v>2012</v>
      </c>
      <c r="G5052">
        <v>1167</v>
      </c>
      <c r="H5052">
        <v>1167</v>
      </c>
      <c r="I5052">
        <v>14820</v>
      </c>
      <c r="K5052">
        <v>8.2000000000000003E-2</v>
      </c>
      <c r="L5052">
        <v>6.9999999999999999E-4</v>
      </c>
      <c r="M5052">
        <v>14377.1</v>
      </c>
      <c r="N5052">
        <v>5.8900000000000001E-2</v>
      </c>
      <c r="O5052">
        <v>55.847000000000001</v>
      </c>
      <c r="P5052">
        <v>0.45789999999999997</v>
      </c>
      <c r="Q5052">
        <v>243890.7</v>
      </c>
      <c r="R5052" t="s">
        <v>333</v>
      </c>
      <c r="S5052" t="s">
        <v>38</v>
      </c>
      <c r="T5052" t="s">
        <v>28</v>
      </c>
      <c r="Y5052" t="s">
        <v>103</v>
      </c>
    </row>
    <row r="5053" spans="1:25" x14ac:dyDescent="0.45">
      <c r="A5053" t="s">
        <v>335</v>
      </c>
      <c r="B5053" t="s">
        <v>409</v>
      </c>
      <c r="C5053">
        <v>2511</v>
      </c>
      <c r="D5053" t="s">
        <v>420</v>
      </c>
      <c r="E5053" t="s">
        <v>411</v>
      </c>
      <c r="F5053">
        <v>2013</v>
      </c>
      <c r="G5053">
        <v>625</v>
      </c>
      <c r="H5053">
        <v>625</v>
      </c>
      <c r="I5053">
        <v>7164</v>
      </c>
      <c r="K5053">
        <v>3.5999999999999997E-2</v>
      </c>
      <c r="L5053">
        <v>5.9999999999999995E-4</v>
      </c>
      <c r="M5053">
        <v>6870</v>
      </c>
      <c r="N5053">
        <v>5.8900000000000001E-2</v>
      </c>
      <c r="O5053">
        <v>26.652999999999999</v>
      </c>
      <c r="P5053">
        <v>0.45800000000000002</v>
      </c>
      <c r="Q5053">
        <v>116382.1</v>
      </c>
      <c r="R5053" t="s">
        <v>333</v>
      </c>
      <c r="S5053" t="s">
        <v>38</v>
      </c>
      <c r="T5053" t="s">
        <v>28</v>
      </c>
      <c r="Y5053" t="s">
        <v>103</v>
      </c>
    </row>
    <row r="5054" spans="1:25" x14ac:dyDescent="0.45">
      <c r="A5054" t="s">
        <v>335</v>
      </c>
      <c r="B5054" t="s">
        <v>409</v>
      </c>
      <c r="C5054">
        <v>2511</v>
      </c>
      <c r="D5054" t="s">
        <v>420</v>
      </c>
      <c r="E5054" t="s">
        <v>411</v>
      </c>
      <c r="F5054">
        <v>2014</v>
      </c>
      <c r="G5054">
        <v>374</v>
      </c>
      <c r="H5054">
        <v>374</v>
      </c>
      <c r="I5054">
        <v>4517</v>
      </c>
      <c r="K5054">
        <v>2.4E-2</v>
      </c>
      <c r="L5054">
        <v>6.9999999999999999E-4</v>
      </c>
      <c r="M5054">
        <v>4277.3</v>
      </c>
      <c r="N5054">
        <v>5.8900000000000001E-2</v>
      </c>
      <c r="O5054">
        <v>16.315999999999999</v>
      </c>
      <c r="P5054">
        <v>0.44990000000000002</v>
      </c>
      <c r="Q5054">
        <v>72521.7</v>
      </c>
      <c r="R5054" t="s">
        <v>333</v>
      </c>
      <c r="S5054" t="s">
        <v>38</v>
      </c>
      <c r="T5054" t="s">
        <v>28</v>
      </c>
      <c r="Y5054" t="s">
        <v>103</v>
      </c>
    </row>
    <row r="5055" spans="1:25" x14ac:dyDescent="0.45">
      <c r="A5055" t="s">
        <v>335</v>
      </c>
      <c r="B5055" t="s">
        <v>409</v>
      </c>
      <c r="C5055">
        <v>2511</v>
      </c>
      <c r="D5055" t="s">
        <v>420</v>
      </c>
      <c r="E5055" t="s">
        <v>411</v>
      </c>
      <c r="F5055">
        <v>2015</v>
      </c>
      <c r="G5055">
        <v>802</v>
      </c>
      <c r="H5055">
        <v>802</v>
      </c>
      <c r="I5055">
        <v>9464</v>
      </c>
      <c r="K5055">
        <v>10.220000000000001</v>
      </c>
      <c r="L5055">
        <v>0.1258</v>
      </c>
      <c r="M5055">
        <v>9731.4</v>
      </c>
      <c r="N5055">
        <v>6.4500000000000002E-2</v>
      </c>
      <c r="O5055">
        <v>42.600999999999999</v>
      </c>
      <c r="P5055">
        <v>0.55979999999999996</v>
      </c>
      <c r="Q5055">
        <v>149686.1</v>
      </c>
      <c r="R5055" t="s">
        <v>333</v>
      </c>
      <c r="S5055" t="s">
        <v>38</v>
      </c>
      <c r="T5055" t="s">
        <v>28</v>
      </c>
      <c r="Y5055" t="s">
        <v>159</v>
      </c>
    </row>
    <row r="5056" spans="1:25" x14ac:dyDescent="0.45">
      <c r="A5056" t="s">
        <v>335</v>
      </c>
      <c r="B5056" t="s">
        <v>409</v>
      </c>
      <c r="C5056">
        <v>2511</v>
      </c>
      <c r="D5056" t="s">
        <v>420</v>
      </c>
      <c r="E5056" t="s">
        <v>411</v>
      </c>
      <c r="F5056">
        <v>2016</v>
      </c>
      <c r="G5056">
        <v>897</v>
      </c>
      <c r="H5056">
        <v>897</v>
      </c>
      <c r="I5056">
        <v>11615</v>
      </c>
      <c r="K5056">
        <v>1.641</v>
      </c>
      <c r="L5056">
        <v>1.7899999999999999E-2</v>
      </c>
      <c r="M5056">
        <v>11253.2</v>
      </c>
      <c r="N5056">
        <v>5.9900000000000002E-2</v>
      </c>
      <c r="O5056">
        <v>43.811</v>
      </c>
      <c r="P5056">
        <v>0.46579999999999999</v>
      </c>
      <c r="Q5056">
        <v>188296.2</v>
      </c>
      <c r="R5056" t="s">
        <v>333</v>
      </c>
      <c r="S5056" t="s">
        <v>38</v>
      </c>
      <c r="T5056" t="s">
        <v>28</v>
      </c>
      <c r="Y5056" t="s">
        <v>159</v>
      </c>
    </row>
    <row r="5057" spans="1:25" x14ac:dyDescent="0.45">
      <c r="A5057" t="s">
        <v>335</v>
      </c>
      <c r="B5057" t="s">
        <v>409</v>
      </c>
      <c r="C5057">
        <v>2511</v>
      </c>
      <c r="D5057" t="s">
        <v>420</v>
      </c>
      <c r="E5057" t="s">
        <v>411</v>
      </c>
      <c r="F5057">
        <v>2017</v>
      </c>
      <c r="G5057">
        <v>489</v>
      </c>
      <c r="H5057">
        <v>489</v>
      </c>
      <c r="I5057">
        <v>4813</v>
      </c>
      <c r="K5057">
        <v>2.9000000000000001E-2</v>
      </c>
      <c r="L5057">
        <v>6.9999999999999999E-4</v>
      </c>
      <c r="M5057">
        <v>4816.3</v>
      </c>
      <c r="N5057">
        <v>6.0600000000000001E-2</v>
      </c>
      <c r="O5057">
        <v>18.855</v>
      </c>
      <c r="P5057">
        <v>0.4738</v>
      </c>
      <c r="Q5057">
        <v>79623.8</v>
      </c>
      <c r="R5057" t="s">
        <v>333</v>
      </c>
      <c r="S5057" t="s">
        <v>38</v>
      </c>
      <c r="T5057" t="s">
        <v>28</v>
      </c>
      <c r="Y5057" t="s">
        <v>160</v>
      </c>
    </row>
    <row r="5058" spans="1:25" x14ac:dyDescent="0.45">
      <c r="A5058" t="s">
        <v>335</v>
      </c>
      <c r="B5058" t="s">
        <v>409</v>
      </c>
      <c r="C5058">
        <v>2511</v>
      </c>
      <c r="D5058" t="s">
        <v>420</v>
      </c>
      <c r="E5058" t="s">
        <v>411</v>
      </c>
      <c r="F5058">
        <v>2018</v>
      </c>
      <c r="G5058">
        <v>914</v>
      </c>
      <c r="H5058">
        <v>914</v>
      </c>
      <c r="I5058">
        <v>11398</v>
      </c>
      <c r="K5058">
        <v>6.4000000000000001E-2</v>
      </c>
      <c r="L5058">
        <v>8.0000000000000004E-4</v>
      </c>
      <c r="M5058">
        <v>10876.3</v>
      </c>
      <c r="N5058">
        <v>5.9799999999999999E-2</v>
      </c>
      <c r="O5058">
        <v>41.710999999999999</v>
      </c>
      <c r="P5058">
        <v>0.46189999999999998</v>
      </c>
      <c r="Q5058">
        <v>183191.5</v>
      </c>
      <c r="R5058" t="s">
        <v>333</v>
      </c>
      <c r="S5058" t="s">
        <v>38</v>
      </c>
      <c r="T5058" t="s">
        <v>28</v>
      </c>
      <c r="Y5058" t="s">
        <v>160</v>
      </c>
    </row>
    <row r="5059" spans="1:25" x14ac:dyDescent="0.45">
      <c r="A5059" t="s">
        <v>335</v>
      </c>
      <c r="B5059" t="s">
        <v>409</v>
      </c>
      <c r="C5059">
        <v>2511</v>
      </c>
      <c r="D5059" t="s">
        <v>420</v>
      </c>
      <c r="E5059" t="s">
        <v>411</v>
      </c>
      <c r="F5059">
        <v>2019</v>
      </c>
      <c r="G5059">
        <v>564</v>
      </c>
      <c r="H5059">
        <v>564</v>
      </c>
      <c r="I5059">
        <v>6537</v>
      </c>
      <c r="K5059">
        <v>3.4000000000000002E-2</v>
      </c>
      <c r="L5059">
        <v>5.9999999999999995E-4</v>
      </c>
      <c r="M5059">
        <v>6218.4</v>
      </c>
      <c r="N5059">
        <v>5.8999999999999997E-2</v>
      </c>
      <c r="O5059">
        <v>21.779</v>
      </c>
      <c r="P5059">
        <v>0.41439999999999999</v>
      </c>
      <c r="Q5059">
        <v>105191.2</v>
      </c>
      <c r="R5059" t="s">
        <v>333</v>
      </c>
      <c r="S5059" t="s">
        <v>38</v>
      </c>
      <c r="T5059" t="s">
        <v>28</v>
      </c>
      <c r="Y5059" t="s">
        <v>160</v>
      </c>
    </row>
    <row r="5060" spans="1:25" x14ac:dyDescent="0.45">
      <c r="A5060" t="s">
        <v>335</v>
      </c>
      <c r="B5060" t="s">
        <v>409</v>
      </c>
      <c r="C5060">
        <v>2511</v>
      </c>
      <c r="D5060" t="s">
        <v>420</v>
      </c>
      <c r="E5060" t="s">
        <v>411</v>
      </c>
      <c r="F5060">
        <v>2020</v>
      </c>
      <c r="G5060">
        <v>540</v>
      </c>
      <c r="H5060">
        <v>540</v>
      </c>
      <c r="I5060">
        <v>6610</v>
      </c>
      <c r="K5060">
        <v>3.5000000000000003E-2</v>
      </c>
      <c r="L5060">
        <v>6.9999999999999999E-4</v>
      </c>
      <c r="M5060">
        <v>6439.3</v>
      </c>
      <c r="N5060">
        <v>5.9400000000000001E-2</v>
      </c>
      <c r="O5060">
        <v>22.696000000000002</v>
      </c>
      <c r="P5060">
        <v>0.41920000000000002</v>
      </c>
      <c r="Q5060">
        <v>108720.6</v>
      </c>
      <c r="R5060" t="s">
        <v>333</v>
      </c>
      <c r="S5060" t="s">
        <v>38</v>
      </c>
      <c r="T5060" t="s">
        <v>28</v>
      </c>
      <c r="Y5060" t="s">
        <v>160</v>
      </c>
    </row>
    <row r="5061" spans="1:25" x14ac:dyDescent="0.45">
      <c r="A5061" t="s">
        <v>335</v>
      </c>
      <c r="B5061" t="s">
        <v>409</v>
      </c>
      <c r="C5061">
        <v>2511</v>
      </c>
      <c r="D5061" t="s">
        <v>420</v>
      </c>
      <c r="E5061" t="s">
        <v>411</v>
      </c>
      <c r="F5061">
        <v>2021</v>
      </c>
      <c r="G5061">
        <v>1089</v>
      </c>
      <c r="H5061">
        <v>1089</v>
      </c>
      <c r="I5061">
        <v>13439</v>
      </c>
      <c r="K5061">
        <v>6.8000000000000005E-2</v>
      </c>
      <c r="L5061">
        <v>5.9999999999999995E-4</v>
      </c>
      <c r="M5061">
        <v>12342.3</v>
      </c>
      <c r="N5061">
        <v>5.9499999999999997E-2</v>
      </c>
      <c r="O5061">
        <v>43.405000000000001</v>
      </c>
      <c r="P5061">
        <v>0.41920000000000002</v>
      </c>
      <c r="Q5061">
        <v>208464.1</v>
      </c>
      <c r="R5061" t="s">
        <v>333</v>
      </c>
      <c r="S5061" t="s">
        <v>38</v>
      </c>
      <c r="T5061" t="s">
        <v>28</v>
      </c>
      <c r="Y5061" t="s">
        <v>161</v>
      </c>
    </row>
    <row r="5062" spans="1:25" x14ac:dyDescent="0.45">
      <c r="A5062" t="s">
        <v>335</v>
      </c>
      <c r="B5062" t="s">
        <v>409</v>
      </c>
      <c r="C5062">
        <v>2511</v>
      </c>
      <c r="D5062" t="s">
        <v>420</v>
      </c>
      <c r="E5062" t="s">
        <v>411</v>
      </c>
      <c r="F5062">
        <v>2022</v>
      </c>
      <c r="G5062">
        <v>1247</v>
      </c>
      <c r="H5062">
        <v>1247</v>
      </c>
      <c r="I5062">
        <v>16830</v>
      </c>
      <c r="K5062">
        <v>8.6999999999999994E-2</v>
      </c>
      <c r="L5062">
        <v>6.9999999999999999E-4</v>
      </c>
      <c r="M5062">
        <v>16230.6</v>
      </c>
      <c r="N5062">
        <v>5.9799999999999999E-2</v>
      </c>
      <c r="O5062">
        <v>57.975999999999999</v>
      </c>
      <c r="P5062">
        <v>0.4274</v>
      </c>
      <c r="Q5062">
        <v>271481</v>
      </c>
      <c r="R5062" t="s">
        <v>333</v>
      </c>
      <c r="S5062" t="s">
        <v>38</v>
      </c>
      <c r="T5062" t="s">
        <v>28</v>
      </c>
      <c r="Y5062" t="s">
        <v>161</v>
      </c>
    </row>
    <row r="5063" spans="1:25" x14ac:dyDescent="0.45">
      <c r="A5063" t="s">
        <v>335</v>
      </c>
      <c r="B5063" t="s">
        <v>409</v>
      </c>
      <c r="C5063">
        <v>2511</v>
      </c>
      <c r="D5063" t="s">
        <v>420</v>
      </c>
      <c r="E5063" t="s">
        <v>411</v>
      </c>
      <c r="F5063">
        <v>2023</v>
      </c>
      <c r="G5063">
        <v>973</v>
      </c>
      <c r="H5063">
        <v>973</v>
      </c>
      <c r="I5063">
        <v>10562</v>
      </c>
      <c r="K5063">
        <v>4.8000000000000001E-2</v>
      </c>
      <c r="L5063">
        <v>5.9999999999999995E-4</v>
      </c>
      <c r="M5063">
        <v>9457.7999999999993</v>
      </c>
      <c r="N5063">
        <v>5.9299999999999999E-2</v>
      </c>
      <c r="O5063">
        <v>22.585999999999999</v>
      </c>
      <c r="P5063">
        <v>0.30640000000000001</v>
      </c>
      <c r="Q5063">
        <v>159283.1</v>
      </c>
      <c r="R5063" t="s">
        <v>333</v>
      </c>
      <c r="S5063" t="s">
        <v>38</v>
      </c>
      <c r="T5063" t="s">
        <v>28</v>
      </c>
      <c r="V5063" t="s">
        <v>32</v>
      </c>
      <c r="Y5063" t="s">
        <v>161</v>
      </c>
    </row>
    <row r="5064" spans="1:25" x14ac:dyDescent="0.45">
      <c r="A5064" t="s">
        <v>335</v>
      </c>
      <c r="B5064" t="s">
        <v>409</v>
      </c>
      <c r="C5064">
        <v>2511</v>
      </c>
      <c r="D5064" t="s">
        <v>420</v>
      </c>
      <c r="E5064" t="s">
        <v>411</v>
      </c>
      <c r="F5064">
        <v>2024</v>
      </c>
      <c r="G5064">
        <v>309</v>
      </c>
      <c r="H5064">
        <v>309</v>
      </c>
      <c r="I5064">
        <v>3698</v>
      </c>
      <c r="K5064">
        <v>1.9E-2</v>
      </c>
      <c r="L5064">
        <v>5.9999999999999995E-4</v>
      </c>
      <c r="M5064">
        <v>3615.1</v>
      </c>
      <c r="N5064">
        <v>5.9900000000000002E-2</v>
      </c>
      <c r="O5064">
        <v>7.1630000000000003</v>
      </c>
      <c r="P5064">
        <v>0.2409</v>
      </c>
      <c r="Q5064">
        <v>60690.5</v>
      </c>
      <c r="R5064" t="s">
        <v>333</v>
      </c>
      <c r="S5064" t="s">
        <v>38</v>
      </c>
      <c r="T5064" t="s">
        <v>28</v>
      </c>
      <c r="V5064" t="s">
        <v>32</v>
      </c>
      <c r="Y5064" t="s">
        <v>161</v>
      </c>
    </row>
    <row r="5065" spans="1:25" x14ac:dyDescent="0.45">
      <c r="A5065" t="s">
        <v>335</v>
      </c>
      <c r="B5065" t="s">
        <v>409</v>
      </c>
      <c r="C5065">
        <v>2511</v>
      </c>
      <c r="D5065" t="s">
        <v>421</v>
      </c>
      <c r="E5065" t="s">
        <v>411</v>
      </c>
      <c r="F5065">
        <v>2009</v>
      </c>
      <c r="G5065">
        <v>487</v>
      </c>
      <c r="H5065">
        <v>487</v>
      </c>
      <c r="I5065">
        <v>4230</v>
      </c>
      <c r="K5065">
        <v>2.3039999999999998</v>
      </c>
      <c r="L5065">
        <v>6.83E-2</v>
      </c>
      <c r="M5065">
        <v>4549.1000000000004</v>
      </c>
      <c r="N5065">
        <v>6.2E-2</v>
      </c>
      <c r="O5065">
        <v>17.306999999999999</v>
      </c>
      <c r="P5065">
        <v>0.4743</v>
      </c>
      <c r="Q5065">
        <v>73662.5</v>
      </c>
      <c r="R5065" t="s">
        <v>333</v>
      </c>
      <c r="S5065" t="s">
        <v>38</v>
      </c>
      <c r="T5065" t="s">
        <v>28</v>
      </c>
      <c r="Y5065" t="s">
        <v>103</v>
      </c>
    </row>
    <row r="5066" spans="1:25" x14ac:dyDescent="0.45">
      <c r="A5066" t="s">
        <v>335</v>
      </c>
      <c r="B5066" t="s">
        <v>409</v>
      </c>
      <c r="C5066">
        <v>2511</v>
      </c>
      <c r="D5066" t="s">
        <v>421</v>
      </c>
      <c r="E5066" t="s">
        <v>411</v>
      </c>
      <c r="F5066">
        <v>2010</v>
      </c>
      <c r="G5066">
        <v>652</v>
      </c>
      <c r="H5066">
        <v>652</v>
      </c>
      <c r="I5066">
        <v>7966</v>
      </c>
      <c r="K5066">
        <v>0.13100000000000001</v>
      </c>
      <c r="L5066">
        <v>2.2000000000000001E-3</v>
      </c>
      <c r="M5066">
        <v>7831.9</v>
      </c>
      <c r="N5066">
        <v>5.91E-2</v>
      </c>
      <c r="O5066">
        <v>28.042000000000002</v>
      </c>
      <c r="P5066">
        <v>0.42309999999999998</v>
      </c>
      <c r="Q5066">
        <v>132600.70000000001</v>
      </c>
      <c r="R5066" t="s">
        <v>333</v>
      </c>
      <c r="S5066" t="s">
        <v>38</v>
      </c>
      <c r="T5066" t="s">
        <v>28</v>
      </c>
      <c r="Y5066" t="s">
        <v>103</v>
      </c>
    </row>
    <row r="5067" spans="1:25" x14ac:dyDescent="0.45">
      <c r="A5067" t="s">
        <v>335</v>
      </c>
      <c r="B5067" t="s">
        <v>409</v>
      </c>
      <c r="C5067">
        <v>2511</v>
      </c>
      <c r="D5067" t="s">
        <v>421</v>
      </c>
      <c r="E5067" t="s">
        <v>411</v>
      </c>
      <c r="F5067">
        <v>2011</v>
      </c>
      <c r="G5067">
        <v>664</v>
      </c>
      <c r="H5067">
        <v>664</v>
      </c>
      <c r="I5067">
        <v>8095</v>
      </c>
      <c r="K5067">
        <v>3.7999999999999999E-2</v>
      </c>
      <c r="L5067">
        <v>3.7000000000000002E-3</v>
      </c>
      <c r="M5067">
        <v>6784.6</v>
      </c>
      <c r="N5067">
        <v>5.7700000000000001E-2</v>
      </c>
      <c r="O5067">
        <v>25.282</v>
      </c>
      <c r="P5067">
        <v>0.44140000000000001</v>
      </c>
      <c r="Q5067">
        <v>114975.2</v>
      </c>
      <c r="R5067" t="s">
        <v>333</v>
      </c>
      <c r="S5067" t="s">
        <v>38</v>
      </c>
      <c r="T5067" t="s">
        <v>28</v>
      </c>
      <c r="Y5067" t="s">
        <v>103</v>
      </c>
    </row>
    <row r="5068" spans="1:25" x14ac:dyDescent="0.45">
      <c r="A5068" t="s">
        <v>335</v>
      </c>
      <c r="B5068" t="s">
        <v>409</v>
      </c>
      <c r="C5068">
        <v>2511</v>
      </c>
      <c r="D5068" t="s">
        <v>421</v>
      </c>
      <c r="E5068" t="s">
        <v>411</v>
      </c>
      <c r="F5068">
        <v>2012</v>
      </c>
      <c r="G5068">
        <v>742</v>
      </c>
      <c r="H5068">
        <v>742</v>
      </c>
      <c r="I5068">
        <v>9446</v>
      </c>
      <c r="K5068">
        <v>5.1999999999999998E-2</v>
      </c>
      <c r="L5068">
        <v>8.0000000000000004E-4</v>
      </c>
      <c r="M5068">
        <v>9158.7000000000007</v>
      </c>
      <c r="N5068">
        <v>5.8999999999999997E-2</v>
      </c>
      <c r="O5068">
        <v>35.576999999999998</v>
      </c>
      <c r="P5068">
        <v>0.45789999999999997</v>
      </c>
      <c r="Q5068">
        <v>155367.6</v>
      </c>
      <c r="R5068" t="s">
        <v>333</v>
      </c>
      <c r="S5068" t="s">
        <v>38</v>
      </c>
      <c r="T5068" t="s">
        <v>28</v>
      </c>
      <c r="Y5068" t="s">
        <v>103</v>
      </c>
    </row>
    <row r="5069" spans="1:25" x14ac:dyDescent="0.45">
      <c r="A5069" t="s">
        <v>335</v>
      </c>
      <c r="B5069" t="s">
        <v>409</v>
      </c>
      <c r="C5069">
        <v>2511</v>
      </c>
      <c r="D5069" t="s">
        <v>421</v>
      </c>
      <c r="E5069" t="s">
        <v>411</v>
      </c>
      <c r="F5069">
        <v>2013</v>
      </c>
      <c r="G5069">
        <v>782</v>
      </c>
      <c r="H5069">
        <v>782</v>
      </c>
      <c r="I5069">
        <v>9385</v>
      </c>
      <c r="K5069">
        <v>8.2000000000000003E-2</v>
      </c>
      <c r="L5069">
        <v>2.5999999999999999E-3</v>
      </c>
      <c r="M5069">
        <v>8973.1</v>
      </c>
      <c r="N5069">
        <v>5.8900000000000001E-2</v>
      </c>
      <c r="O5069">
        <v>34.841000000000001</v>
      </c>
      <c r="P5069">
        <v>0.4597</v>
      </c>
      <c r="Q5069">
        <v>152019.20000000001</v>
      </c>
      <c r="R5069" t="s">
        <v>333</v>
      </c>
      <c r="S5069" t="s">
        <v>38</v>
      </c>
      <c r="T5069" t="s">
        <v>28</v>
      </c>
      <c r="Y5069" t="s">
        <v>103</v>
      </c>
    </row>
    <row r="5070" spans="1:25" x14ac:dyDescent="0.45">
      <c r="A5070" t="s">
        <v>335</v>
      </c>
      <c r="B5070" t="s">
        <v>409</v>
      </c>
      <c r="C5070">
        <v>2511</v>
      </c>
      <c r="D5070" t="s">
        <v>421</v>
      </c>
      <c r="E5070" t="s">
        <v>411</v>
      </c>
      <c r="F5070">
        <v>2014</v>
      </c>
      <c r="G5070">
        <v>950</v>
      </c>
      <c r="H5070">
        <v>950</v>
      </c>
      <c r="I5070">
        <v>12120</v>
      </c>
      <c r="K5070">
        <v>7.66</v>
      </c>
      <c r="L5070">
        <v>7.3300000000000004E-2</v>
      </c>
      <c r="M5070">
        <v>11938.9</v>
      </c>
      <c r="N5070">
        <v>6.2100000000000002E-2</v>
      </c>
      <c r="O5070">
        <v>49.898000000000003</v>
      </c>
      <c r="P5070">
        <v>0.5161</v>
      </c>
      <c r="Q5070">
        <v>191030</v>
      </c>
      <c r="R5070" t="s">
        <v>333</v>
      </c>
      <c r="S5070" t="s">
        <v>38</v>
      </c>
      <c r="T5070" t="s">
        <v>28</v>
      </c>
      <c r="Y5070" t="s">
        <v>103</v>
      </c>
    </row>
    <row r="5071" spans="1:25" x14ac:dyDescent="0.45">
      <c r="A5071" t="s">
        <v>335</v>
      </c>
      <c r="B5071" t="s">
        <v>409</v>
      </c>
      <c r="C5071">
        <v>2511</v>
      </c>
      <c r="D5071" t="s">
        <v>421</v>
      </c>
      <c r="E5071" t="s">
        <v>411</v>
      </c>
      <c r="F5071">
        <v>2015</v>
      </c>
      <c r="G5071">
        <v>682</v>
      </c>
      <c r="H5071">
        <v>682</v>
      </c>
      <c r="I5071">
        <v>6345</v>
      </c>
      <c r="K5071">
        <v>3.86</v>
      </c>
      <c r="L5071">
        <v>8.6999999999999994E-2</v>
      </c>
      <c r="M5071">
        <v>6330.9</v>
      </c>
      <c r="N5071">
        <v>6.2799999999999995E-2</v>
      </c>
      <c r="O5071">
        <v>26.207999999999998</v>
      </c>
      <c r="P5071">
        <v>0.52569999999999995</v>
      </c>
      <c r="Q5071">
        <v>101578.1</v>
      </c>
      <c r="R5071" t="s">
        <v>333</v>
      </c>
      <c r="S5071" t="s">
        <v>38</v>
      </c>
      <c r="T5071" t="s">
        <v>28</v>
      </c>
      <c r="Y5071" t="s">
        <v>159</v>
      </c>
    </row>
    <row r="5072" spans="1:25" x14ac:dyDescent="0.45">
      <c r="A5072" t="s">
        <v>335</v>
      </c>
      <c r="B5072" t="s">
        <v>409</v>
      </c>
      <c r="C5072">
        <v>2511</v>
      </c>
      <c r="D5072" t="s">
        <v>421</v>
      </c>
      <c r="E5072" t="s">
        <v>411</v>
      </c>
      <c r="F5072">
        <v>2016</v>
      </c>
      <c r="G5072">
        <v>814</v>
      </c>
      <c r="H5072">
        <v>814</v>
      </c>
      <c r="I5072">
        <v>10340</v>
      </c>
      <c r="K5072">
        <v>1.319</v>
      </c>
      <c r="L5072">
        <v>1.66E-2</v>
      </c>
      <c r="M5072">
        <v>10014.1</v>
      </c>
      <c r="N5072">
        <v>5.9799999999999999E-2</v>
      </c>
      <c r="O5072">
        <v>38.884</v>
      </c>
      <c r="P5072">
        <v>0.46389999999999998</v>
      </c>
      <c r="Q5072">
        <v>167870</v>
      </c>
      <c r="R5072" t="s">
        <v>333</v>
      </c>
      <c r="S5072" t="s">
        <v>38</v>
      </c>
      <c r="T5072" t="s">
        <v>28</v>
      </c>
      <c r="Y5072" t="s">
        <v>159</v>
      </c>
    </row>
    <row r="5073" spans="1:25" x14ac:dyDescent="0.45">
      <c r="A5073" t="s">
        <v>335</v>
      </c>
      <c r="B5073" t="s">
        <v>409</v>
      </c>
      <c r="C5073">
        <v>2511</v>
      </c>
      <c r="D5073" t="s">
        <v>421</v>
      </c>
      <c r="E5073" t="s">
        <v>411</v>
      </c>
      <c r="F5073">
        <v>2017</v>
      </c>
      <c r="G5073">
        <v>398</v>
      </c>
      <c r="H5073">
        <v>398</v>
      </c>
      <c r="I5073">
        <v>4435</v>
      </c>
      <c r="K5073">
        <v>2.5999999999999999E-2</v>
      </c>
      <c r="L5073">
        <v>6.9999999999999999E-4</v>
      </c>
      <c r="M5073">
        <v>4393.2</v>
      </c>
      <c r="N5073">
        <v>6.0400000000000002E-2</v>
      </c>
      <c r="O5073">
        <v>17.058</v>
      </c>
      <c r="P5073">
        <v>0.47060000000000002</v>
      </c>
      <c r="Q5073">
        <v>73307.100000000006</v>
      </c>
      <c r="R5073" t="s">
        <v>333</v>
      </c>
      <c r="S5073" t="s">
        <v>38</v>
      </c>
      <c r="T5073" t="s">
        <v>28</v>
      </c>
      <c r="Y5073" t="s">
        <v>160</v>
      </c>
    </row>
    <row r="5074" spans="1:25" x14ac:dyDescent="0.45">
      <c r="A5074" t="s">
        <v>335</v>
      </c>
      <c r="B5074" t="s">
        <v>409</v>
      </c>
      <c r="C5074">
        <v>2511</v>
      </c>
      <c r="D5074" t="s">
        <v>421</v>
      </c>
      <c r="E5074" t="s">
        <v>411</v>
      </c>
      <c r="F5074">
        <v>2018</v>
      </c>
      <c r="G5074">
        <v>805</v>
      </c>
      <c r="H5074">
        <v>805</v>
      </c>
      <c r="I5074">
        <v>8339</v>
      </c>
      <c r="K5074">
        <v>4.7E-2</v>
      </c>
      <c r="L5074">
        <v>8.0000000000000004E-4</v>
      </c>
      <c r="M5074">
        <v>8037</v>
      </c>
      <c r="N5074">
        <v>0.06</v>
      </c>
      <c r="O5074">
        <v>30.971</v>
      </c>
      <c r="P5074">
        <v>0.46489999999999998</v>
      </c>
      <c r="Q5074">
        <v>134788</v>
      </c>
      <c r="R5074" t="s">
        <v>333</v>
      </c>
      <c r="S5074" t="s">
        <v>38</v>
      </c>
      <c r="T5074" t="s">
        <v>28</v>
      </c>
      <c r="Y5074" t="s">
        <v>160</v>
      </c>
    </row>
    <row r="5075" spans="1:25" x14ac:dyDescent="0.45">
      <c r="A5075" t="s">
        <v>335</v>
      </c>
      <c r="B5075" t="s">
        <v>409</v>
      </c>
      <c r="C5075">
        <v>2511</v>
      </c>
      <c r="D5075" t="s">
        <v>421</v>
      </c>
      <c r="E5075" t="s">
        <v>411</v>
      </c>
      <c r="F5075">
        <v>2019</v>
      </c>
      <c r="G5075">
        <v>466</v>
      </c>
      <c r="H5075">
        <v>466</v>
      </c>
      <c r="I5075">
        <v>5708</v>
      </c>
      <c r="K5075">
        <v>0.03</v>
      </c>
      <c r="L5075">
        <v>6.9999999999999999E-4</v>
      </c>
      <c r="M5075">
        <v>5430.7</v>
      </c>
      <c r="N5075">
        <v>5.8900000000000001E-2</v>
      </c>
      <c r="O5075">
        <v>18.992999999999999</v>
      </c>
      <c r="P5075">
        <v>0.41320000000000001</v>
      </c>
      <c r="Q5075">
        <v>91961.9</v>
      </c>
      <c r="R5075" t="s">
        <v>333</v>
      </c>
      <c r="S5075" t="s">
        <v>38</v>
      </c>
      <c r="T5075" t="s">
        <v>28</v>
      </c>
      <c r="Y5075" t="s">
        <v>160</v>
      </c>
    </row>
    <row r="5076" spans="1:25" x14ac:dyDescent="0.45">
      <c r="A5076" t="s">
        <v>335</v>
      </c>
      <c r="B5076" t="s">
        <v>409</v>
      </c>
      <c r="C5076">
        <v>2511</v>
      </c>
      <c r="D5076" t="s">
        <v>421</v>
      </c>
      <c r="E5076" t="s">
        <v>411</v>
      </c>
      <c r="F5076">
        <v>2020</v>
      </c>
      <c r="G5076">
        <v>477</v>
      </c>
      <c r="H5076">
        <v>477</v>
      </c>
      <c r="I5076">
        <v>5896</v>
      </c>
      <c r="K5076">
        <v>3.2000000000000001E-2</v>
      </c>
      <c r="L5076">
        <v>6.9999999999999999E-4</v>
      </c>
      <c r="M5076">
        <v>5848.1</v>
      </c>
      <c r="N5076">
        <v>5.9400000000000001E-2</v>
      </c>
      <c r="O5076">
        <v>20.652000000000001</v>
      </c>
      <c r="P5076">
        <v>0.41920000000000002</v>
      </c>
      <c r="Q5076">
        <v>98657.4</v>
      </c>
      <c r="R5076" t="s">
        <v>333</v>
      </c>
      <c r="S5076" t="s">
        <v>38</v>
      </c>
      <c r="T5076" t="s">
        <v>28</v>
      </c>
      <c r="Y5076" t="s">
        <v>160</v>
      </c>
    </row>
    <row r="5077" spans="1:25" x14ac:dyDescent="0.45">
      <c r="A5077" t="s">
        <v>335</v>
      </c>
      <c r="B5077" t="s">
        <v>409</v>
      </c>
      <c r="C5077">
        <v>2511</v>
      </c>
      <c r="D5077" t="s">
        <v>421</v>
      </c>
      <c r="E5077" t="s">
        <v>411</v>
      </c>
      <c r="F5077">
        <v>2021</v>
      </c>
      <c r="G5077">
        <v>1127</v>
      </c>
      <c r="H5077">
        <v>1127</v>
      </c>
      <c r="I5077">
        <v>13307</v>
      </c>
      <c r="K5077">
        <v>6.8000000000000005E-2</v>
      </c>
      <c r="L5077">
        <v>6.9999999999999999E-4</v>
      </c>
      <c r="M5077">
        <v>12141.5</v>
      </c>
      <c r="N5077">
        <v>5.9400000000000001E-2</v>
      </c>
      <c r="O5077">
        <v>42.765999999999998</v>
      </c>
      <c r="P5077">
        <v>0.41789999999999999</v>
      </c>
      <c r="Q5077">
        <v>204734.4</v>
      </c>
      <c r="R5077" t="s">
        <v>333</v>
      </c>
      <c r="S5077" t="s">
        <v>38</v>
      </c>
      <c r="T5077" t="s">
        <v>28</v>
      </c>
      <c r="Y5077" t="s">
        <v>161</v>
      </c>
    </row>
    <row r="5078" spans="1:25" x14ac:dyDescent="0.45">
      <c r="A5078" t="s">
        <v>335</v>
      </c>
      <c r="B5078" t="s">
        <v>409</v>
      </c>
      <c r="C5078">
        <v>2511</v>
      </c>
      <c r="D5078" t="s">
        <v>421</v>
      </c>
      <c r="E5078" t="s">
        <v>411</v>
      </c>
      <c r="F5078">
        <v>2022</v>
      </c>
      <c r="G5078">
        <v>1336</v>
      </c>
      <c r="H5078">
        <v>1336</v>
      </c>
      <c r="I5078">
        <v>17376</v>
      </c>
      <c r="K5078">
        <v>9.4E-2</v>
      </c>
      <c r="L5078">
        <v>6.9999999999999999E-4</v>
      </c>
      <c r="M5078">
        <v>16843.7</v>
      </c>
      <c r="N5078">
        <v>0.06</v>
      </c>
      <c r="O5078">
        <v>60.552</v>
      </c>
      <c r="P5078">
        <v>0.43240000000000001</v>
      </c>
      <c r="Q5078">
        <v>280574.7</v>
      </c>
      <c r="R5078" t="s">
        <v>333</v>
      </c>
      <c r="S5078" t="s">
        <v>38</v>
      </c>
      <c r="T5078" t="s">
        <v>28</v>
      </c>
      <c r="Y5078" t="s">
        <v>161</v>
      </c>
    </row>
    <row r="5079" spans="1:25" x14ac:dyDescent="0.45">
      <c r="A5079" t="s">
        <v>335</v>
      </c>
      <c r="B5079" t="s">
        <v>409</v>
      </c>
      <c r="C5079">
        <v>2511</v>
      </c>
      <c r="D5079" t="s">
        <v>421</v>
      </c>
      <c r="E5079" t="s">
        <v>411</v>
      </c>
      <c r="F5079">
        <v>2023</v>
      </c>
      <c r="G5079">
        <v>1415</v>
      </c>
      <c r="H5079">
        <v>1415</v>
      </c>
      <c r="I5079">
        <v>20187</v>
      </c>
      <c r="K5079">
        <v>9.0999999999999998E-2</v>
      </c>
      <c r="L5079">
        <v>5.9999999999999995E-4</v>
      </c>
      <c r="M5079">
        <v>18052.3</v>
      </c>
      <c r="N5079">
        <v>5.8999999999999997E-2</v>
      </c>
      <c r="O5079">
        <v>46.500999999999998</v>
      </c>
      <c r="P5079">
        <v>0.30080000000000001</v>
      </c>
      <c r="Q5079">
        <v>305366.7</v>
      </c>
      <c r="R5079" t="s">
        <v>333</v>
      </c>
      <c r="S5079" t="s">
        <v>38</v>
      </c>
      <c r="T5079" t="s">
        <v>28</v>
      </c>
      <c r="V5079" t="s">
        <v>32</v>
      </c>
      <c r="Y5079" t="s">
        <v>161</v>
      </c>
    </row>
    <row r="5080" spans="1:25" x14ac:dyDescent="0.45">
      <c r="A5080" t="s">
        <v>335</v>
      </c>
      <c r="B5080" t="s">
        <v>409</v>
      </c>
      <c r="C5080">
        <v>2511</v>
      </c>
      <c r="D5080" t="s">
        <v>421</v>
      </c>
      <c r="E5080" t="s">
        <v>411</v>
      </c>
      <c r="F5080">
        <v>2024</v>
      </c>
      <c r="G5080">
        <v>476</v>
      </c>
      <c r="H5080">
        <v>476</v>
      </c>
      <c r="I5080">
        <v>6131</v>
      </c>
      <c r="K5080">
        <v>3.2000000000000001E-2</v>
      </c>
      <c r="L5080">
        <v>6.9999999999999999E-4</v>
      </c>
      <c r="M5080">
        <v>5974.4</v>
      </c>
      <c r="N5080">
        <v>5.96E-2</v>
      </c>
      <c r="O5080">
        <v>11.574999999999999</v>
      </c>
      <c r="P5080">
        <v>0.23180000000000001</v>
      </c>
      <c r="Q5080">
        <v>100675.2</v>
      </c>
      <c r="R5080" t="s">
        <v>333</v>
      </c>
      <c r="S5080" t="s">
        <v>38</v>
      </c>
      <c r="T5080" t="s">
        <v>28</v>
      </c>
      <c r="V5080" t="s">
        <v>32</v>
      </c>
      <c r="Y5080" t="s">
        <v>161</v>
      </c>
    </row>
    <row r="5081" spans="1:25" x14ac:dyDescent="0.45">
      <c r="A5081" t="s">
        <v>335</v>
      </c>
      <c r="B5081" t="s">
        <v>409</v>
      </c>
      <c r="C5081">
        <v>2511</v>
      </c>
      <c r="D5081" t="s">
        <v>422</v>
      </c>
      <c r="E5081" t="s">
        <v>411</v>
      </c>
      <c r="F5081">
        <v>2009</v>
      </c>
      <c r="G5081">
        <v>487</v>
      </c>
      <c r="H5081">
        <v>487</v>
      </c>
      <c r="I5081">
        <v>4230</v>
      </c>
      <c r="K5081">
        <v>2.3039999999999998</v>
      </c>
      <c r="L5081">
        <v>6.83E-2</v>
      </c>
      <c r="M5081">
        <v>4549.1000000000004</v>
      </c>
      <c r="N5081">
        <v>6.2E-2</v>
      </c>
      <c r="O5081">
        <v>17.306999999999999</v>
      </c>
      <c r="P5081">
        <v>0.4743</v>
      </c>
      <c r="Q5081">
        <v>73662.5</v>
      </c>
      <c r="R5081" t="s">
        <v>333</v>
      </c>
      <c r="S5081" t="s">
        <v>38</v>
      </c>
      <c r="T5081" t="s">
        <v>28</v>
      </c>
      <c r="Y5081" t="s">
        <v>103</v>
      </c>
    </row>
    <row r="5082" spans="1:25" x14ac:dyDescent="0.45">
      <c r="A5082" t="s">
        <v>335</v>
      </c>
      <c r="B5082" t="s">
        <v>409</v>
      </c>
      <c r="C5082">
        <v>2511</v>
      </c>
      <c r="D5082" t="s">
        <v>422</v>
      </c>
      <c r="E5082" t="s">
        <v>411</v>
      </c>
      <c r="F5082">
        <v>2010</v>
      </c>
      <c r="G5082">
        <v>652</v>
      </c>
      <c r="H5082">
        <v>652</v>
      </c>
      <c r="I5082">
        <v>7966</v>
      </c>
      <c r="K5082">
        <v>0.13100000000000001</v>
      </c>
      <c r="L5082">
        <v>2.2000000000000001E-3</v>
      </c>
      <c r="M5082">
        <v>7831.9</v>
      </c>
      <c r="N5082">
        <v>5.91E-2</v>
      </c>
      <c r="O5082">
        <v>28.042000000000002</v>
      </c>
      <c r="P5082">
        <v>0.42309999999999998</v>
      </c>
      <c r="Q5082">
        <v>132600.70000000001</v>
      </c>
      <c r="R5082" t="s">
        <v>333</v>
      </c>
      <c r="S5082" t="s">
        <v>38</v>
      </c>
      <c r="T5082" t="s">
        <v>28</v>
      </c>
      <c r="Y5082" t="s">
        <v>103</v>
      </c>
    </row>
    <row r="5083" spans="1:25" x14ac:dyDescent="0.45">
      <c r="A5083" t="s">
        <v>335</v>
      </c>
      <c r="B5083" t="s">
        <v>409</v>
      </c>
      <c r="C5083">
        <v>2511</v>
      </c>
      <c r="D5083" t="s">
        <v>422</v>
      </c>
      <c r="E5083" t="s">
        <v>411</v>
      </c>
      <c r="F5083">
        <v>2011</v>
      </c>
      <c r="G5083">
        <v>664</v>
      </c>
      <c r="H5083">
        <v>664</v>
      </c>
      <c r="I5083">
        <v>8095</v>
      </c>
      <c r="K5083">
        <v>3.7999999999999999E-2</v>
      </c>
      <c r="L5083">
        <v>3.7000000000000002E-3</v>
      </c>
      <c r="M5083">
        <v>6784.6</v>
      </c>
      <c r="N5083">
        <v>5.7700000000000001E-2</v>
      </c>
      <c r="O5083">
        <v>25.282</v>
      </c>
      <c r="P5083">
        <v>0.44140000000000001</v>
      </c>
      <c r="Q5083">
        <v>114975.2</v>
      </c>
      <c r="R5083" t="s">
        <v>333</v>
      </c>
      <c r="S5083" t="s">
        <v>38</v>
      </c>
      <c r="T5083" t="s">
        <v>28</v>
      </c>
      <c r="Y5083" t="s">
        <v>103</v>
      </c>
    </row>
    <row r="5084" spans="1:25" x14ac:dyDescent="0.45">
      <c r="A5084" t="s">
        <v>335</v>
      </c>
      <c r="B5084" t="s">
        <v>409</v>
      </c>
      <c r="C5084">
        <v>2511</v>
      </c>
      <c r="D5084" t="s">
        <v>422</v>
      </c>
      <c r="E5084" t="s">
        <v>411</v>
      </c>
      <c r="F5084">
        <v>2012</v>
      </c>
      <c r="G5084">
        <v>742</v>
      </c>
      <c r="H5084">
        <v>742</v>
      </c>
      <c r="I5084">
        <v>9446</v>
      </c>
      <c r="K5084">
        <v>5.1999999999999998E-2</v>
      </c>
      <c r="L5084">
        <v>8.0000000000000004E-4</v>
      </c>
      <c r="M5084">
        <v>9158.7000000000007</v>
      </c>
      <c r="N5084">
        <v>5.8999999999999997E-2</v>
      </c>
      <c r="O5084">
        <v>35.576999999999998</v>
      </c>
      <c r="P5084">
        <v>0.45789999999999997</v>
      </c>
      <c r="Q5084">
        <v>155367.6</v>
      </c>
      <c r="R5084" t="s">
        <v>333</v>
      </c>
      <c r="S5084" t="s">
        <v>38</v>
      </c>
      <c r="T5084" t="s">
        <v>28</v>
      </c>
      <c r="Y5084" t="s">
        <v>103</v>
      </c>
    </row>
    <row r="5085" spans="1:25" x14ac:dyDescent="0.45">
      <c r="A5085" t="s">
        <v>335</v>
      </c>
      <c r="B5085" t="s">
        <v>409</v>
      </c>
      <c r="C5085">
        <v>2511</v>
      </c>
      <c r="D5085" t="s">
        <v>422</v>
      </c>
      <c r="E5085" t="s">
        <v>411</v>
      </c>
      <c r="F5085">
        <v>2013</v>
      </c>
      <c r="G5085">
        <v>782</v>
      </c>
      <c r="H5085">
        <v>782</v>
      </c>
      <c r="I5085">
        <v>9385</v>
      </c>
      <c r="K5085">
        <v>8.2000000000000003E-2</v>
      </c>
      <c r="L5085">
        <v>2.5999999999999999E-3</v>
      </c>
      <c r="M5085">
        <v>8973.1</v>
      </c>
      <c r="N5085">
        <v>5.8900000000000001E-2</v>
      </c>
      <c r="O5085">
        <v>34.841000000000001</v>
      </c>
      <c r="P5085">
        <v>0.4597</v>
      </c>
      <c r="Q5085">
        <v>152019.20000000001</v>
      </c>
      <c r="R5085" t="s">
        <v>333</v>
      </c>
      <c r="S5085" t="s">
        <v>38</v>
      </c>
      <c r="T5085" t="s">
        <v>28</v>
      </c>
      <c r="Y5085" t="s">
        <v>103</v>
      </c>
    </row>
    <row r="5086" spans="1:25" x14ac:dyDescent="0.45">
      <c r="A5086" t="s">
        <v>335</v>
      </c>
      <c r="B5086" t="s">
        <v>409</v>
      </c>
      <c r="C5086">
        <v>2511</v>
      </c>
      <c r="D5086" t="s">
        <v>422</v>
      </c>
      <c r="E5086" t="s">
        <v>411</v>
      </c>
      <c r="F5086">
        <v>2014</v>
      </c>
      <c r="G5086">
        <v>950</v>
      </c>
      <c r="H5086">
        <v>950</v>
      </c>
      <c r="I5086">
        <v>12120</v>
      </c>
      <c r="K5086">
        <v>7.66</v>
      </c>
      <c r="L5086">
        <v>7.3300000000000004E-2</v>
      </c>
      <c r="M5086">
        <v>11938.9</v>
      </c>
      <c r="N5086">
        <v>6.2100000000000002E-2</v>
      </c>
      <c r="O5086">
        <v>49.898000000000003</v>
      </c>
      <c r="P5086">
        <v>0.5161</v>
      </c>
      <c r="Q5086">
        <v>191030</v>
      </c>
      <c r="R5086" t="s">
        <v>333</v>
      </c>
      <c r="S5086" t="s">
        <v>38</v>
      </c>
      <c r="T5086" t="s">
        <v>28</v>
      </c>
      <c r="Y5086" t="s">
        <v>103</v>
      </c>
    </row>
    <row r="5087" spans="1:25" x14ac:dyDescent="0.45">
      <c r="A5087" t="s">
        <v>335</v>
      </c>
      <c r="B5087" t="s">
        <v>409</v>
      </c>
      <c r="C5087">
        <v>2511</v>
      </c>
      <c r="D5087" t="s">
        <v>422</v>
      </c>
      <c r="E5087" t="s">
        <v>411</v>
      </c>
      <c r="F5087">
        <v>2015</v>
      </c>
      <c r="G5087">
        <v>682</v>
      </c>
      <c r="H5087">
        <v>682</v>
      </c>
      <c r="I5087">
        <v>6345</v>
      </c>
      <c r="K5087">
        <v>3.86</v>
      </c>
      <c r="L5087">
        <v>8.6999999999999994E-2</v>
      </c>
      <c r="M5087">
        <v>6330.9</v>
      </c>
      <c r="N5087">
        <v>6.2799999999999995E-2</v>
      </c>
      <c r="O5087">
        <v>26.207999999999998</v>
      </c>
      <c r="P5087">
        <v>0.52569999999999995</v>
      </c>
      <c r="Q5087">
        <v>101578.1</v>
      </c>
      <c r="R5087" t="s">
        <v>333</v>
      </c>
      <c r="S5087" t="s">
        <v>38</v>
      </c>
      <c r="T5087" t="s">
        <v>28</v>
      </c>
      <c r="Y5087" t="s">
        <v>159</v>
      </c>
    </row>
    <row r="5088" spans="1:25" x14ac:dyDescent="0.45">
      <c r="A5088" t="s">
        <v>335</v>
      </c>
      <c r="B5088" t="s">
        <v>409</v>
      </c>
      <c r="C5088">
        <v>2511</v>
      </c>
      <c r="D5088" t="s">
        <v>422</v>
      </c>
      <c r="E5088" t="s">
        <v>411</v>
      </c>
      <c r="F5088">
        <v>2016</v>
      </c>
      <c r="G5088">
        <v>814</v>
      </c>
      <c r="H5088">
        <v>814</v>
      </c>
      <c r="I5088">
        <v>10340</v>
      </c>
      <c r="K5088">
        <v>1.319</v>
      </c>
      <c r="L5088">
        <v>1.66E-2</v>
      </c>
      <c r="M5088">
        <v>10014.1</v>
      </c>
      <c r="N5088">
        <v>5.9799999999999999E-2</v>
      </c>
      <c r="O5088">
        <v>38.884</v>
      </c>
      <c r="P5088">
        <v>0.46389999999999998</v>
      </c>
      <c r="Q5088">
        <v>167870</v>
      </c>
      <c r="R5088" t="s">
        <v>333</v>
      </c>
      <c r="S5088" t="s">
        <v>38</v>
      </c>
      <c r="T5088" t="s">
        <v>28</v>
      </c>
      <c r="Y5088" t="s">
        <v>159</v>
      </c>
    </row>
    <row r="5089" spans="1:25" x14ac:dyDescent="0.45">
      <c r="A5089" t="s">
        <v>335</v>
      </c>
      <c r="B5089" t="s">
        <v>409</v>
      </c>
      <c r="C5089">
        <v>2511</v>
      </c>
      <c r="D5089" t="s">
        <v>422</v>
      </c>
      <c r="E5089" t="s">
        <v>411</v>
      </c>
      <c r="F5089">
        <v>2017</v>
      </c>
      <c r="G5089">
        <v>398</v>
      </c>
      <c r="H5089">
        <v>398</v>
      </c>
      <c r="I5089">
        <v>4435</v>
      </c>
      <c r="K5089">
        <v>2.5999999999999999E-2</v>
      </c>
      <c r="L5089">
        <v>6.9999999999999999E-4</v>
      </c>
      <c r="M5089">
        <v>4393.2</v>
      </c>
      <c r="N5089">
        <v>6.0400000000000002E-2</v>
      </c>
      <c r="O5089">
        <v>17.058</v>
      </c>
      <c r="P5089">
        <v>0.47060000000000002</v>
      </c>
      <c r="Q5089">
        <v>73307.100000000006</v>
      </c>
      <c r="R5089" t="s">
        <v>333</v>
      </c>
      <c r="S5089" t="s">
        <v>38</v>
      </c>
      <c r="T5089" t="s">
        <v>28</v>
      </c>
      <c r="Y5089" t="s">
        <v>160</v>
      </c>
    </row>
    <row r="5090" spans="1:25" x14ac:dyDescent="0.45">
      <c r="A5090" t="s">
        <v>335</v>
      </c>
      <c r="B5090" t="s">
        <v>409</v>
      </c>
      <c r="C5090">
        <v>2511</v>
      </c>
      <c r="D5090" t="s">
        <v>422</v>
      </c>
      <c r="E5090" t="s">
        <v>411</v>
      </c>
      <c r="F5090">
        <v>2018</v>
      </c>
      <c r="G5090">
        <v>805</v>
      </c>
      <c r="H5090">
        <v>805</v>
      </c>
      <c r="I5090">
        <v>8339</v>
      </c>
      <c r="K5090">
        <v>4.7E-2</v>
      </c>
      <c r="L5090">
        <v>8.0000000000000004E-4</v>
      </c>
      <c r="M5090">
        <v>8037</v>
      </c>
      <c r="N5090">
        <v>0.06</v>
      </c>
      <c r="O5090">
        <v>30.971</v>
      </c>
      <c r="P5090">
        <v>0.46489999999999998</v>
      </c>
      <c r="Q5090">
        <v>134788</v>
      </c>
      <c r="R5090" t="s">
        <v>333</v>
      </c>
      <c r="S5090" t="s">
        <v>38</v>
      </c>
      <c r="T5090" t="s">
        <v>28</v>
      </c>
      <c r="Y5090" t="s">
        <v>160</v>
      </c>
    </row>
    <row r="5091" spans="1:25" x14ac:dyDescent="0.45">
      <c r="A5091" t="s">
        <v>335</v>
      </c>
      <c r="B5091" t="s">
        <v>409</v>
      </c>
      <c r="C5091">
        <v>2511</v>
      </c>
      <c r="D5091" t="s">
        <v>422</v>
      </c>
      <c r="E5091" t="s">
        <v>411</v>
      </c>
      <c r="F5091">
        <v>2019</v>
      </c>
      <c r="G5091">
        <v>466</v>
      </c>
      <c r="H5091">
        <v>466</v>
      </c>
      <c r="I5091">
        <v>5708</v>
      </c>
      <c r="K5091">
        <v>0.03</v>
      </c>
      <c r="L5091">
        <v>6.9999999999999999E-4</v>
      </c>
      <c r="M5091">
        <v>5430.7</v>
      </c>
      <c r="N5091">
        <v>5.8900000000000001E-2</v>
      </c>
      <c r="O5091">
        <v>18.992999999999999</v>
      </c>
      <c r="P5091">
        <v>0.41320000000000001</v>
      </c>
      <c r="Q5091">
        <v>91961.9</v>
      </c>
      <c r="R5091" t="s">
        <v>333</v>
      </c>
      <c r="S5091" t="s">
        <v>38</v>
      </c>
      <c r="T5091" t="s">
        <v>28</v>
      </c>
      <c r="Y5091" t="s">
        <v>160</v>
      </c>
    </row>
    <row r="5092" spans="1:25" x14ac:dyDescent="0.45">
      <c r="A5092" t="s">
        <v>335</v>
      </c>
      <c r="B5092" t="s">
        <v>409</v>
      </c>
      <c r="C5092">
        <v>2511</v>
      </c>
      <c r="D5092" t="s">
        <v>422</v>
      </c>
      <c r="E5092" t="s">
        <v>411</v>
      </c>
      <c r="F5092">
        <v>2020</v>
      </c>
      <c r="G5092">
        <v>477</v>
      </c>
      <c r="H5092">
        <v>477</v>
      </c>
      <c r="I5092">
        <v>5896</v>
      </c>
      <c r="K5092">
        <v>3.2000000000000001E-2</v>
      </c>
      <c r="L5092">
        <v>6.9999999999999999E-4</v>
      </c>
      <c r="M5092">
        <v>5848.1</v>
      </c>
      <c r="N5092">
        <v>5.9400000000000001E-2</v>
      </c>
      <c r="O5092">
        <v>20.652000000000001</v>
      </c>
      <c r="P5092">
        <v>0.41920000000000002</v>
      </c>
      <c r="Q5092">
        <v>98657.4</v>
      </c>
      <c r="R5092" t="s">
        <v>333</v>
      </c>
      <c r="S5092" t="s">
        <v>38</v>
      </c>
      <c r="T5092" t="s">
        <v>28</v>
      </c>
      <c r="Y5092" t="s">
        <v>160</v>
      </c>
    </row>
    <row r="5093" spans="1:25" x14ac:dyDescent="0.45">
      <c r="A5093" t="s">
        <v>335</v>
      </c>
      <c r="B5093" t="s">
        <v>409</v>
      </c>
      <c r="C5093">
        <v>2511</v>
      </c>
      <c r="D5093" t="s">
        <v>422</v>
      </c>
      <c r="E5093" t="s">
        <v>411</v>
      </c>
      <c r="F5093">
        <v>2021</v>
      </c>
      <c r="G5093">
        <v>1127</v>
      </c>
      <c r="H5093">
        <v>1127</v>
      </c>
      <c r="I5093">
        <v>13307</v>
      </c>
      <c r="K5093">
        <v>6.8000000000000005E-2</v>
      </c>
      <c r="L5093">
        <v>6.9999999999999999E-4</v>
      </c>
      <c r="M5093">
        <v>12141.5</v>
      </c>
      <c r="N5093">
        <v>5.9400000000000001E-2</v>
      </c>
      <c r="O5093">
        <v>42.765999999999998</v>
      </c>
      <c r="P5093">
        <v>0.41789999999999999</v>
      </c>
      <c r="Q5093">
        <v>204734.4</v>
      </c>
      <c r="R5093" t="s">
        <v>333</v>
      </c>
      <c r="S5093" t="s">
        <v>38</v>
      </c>
      <c r="T5093" t="s">
        <v>28</v>
      </c>
      <c r="Y5093" t="s">
        <v>161</v>
      </c>
    </row>
    <row r="5094" spans="1:25" x14ac:dyDescent="0.45">
      <c r="A5094" t="s">
        <v>335</v>
      </c>
      <c r="B5094" t="s">
        <v>409</v>
      </c>
      <c r="C5094">
        <v>2511</v>
      </c>
      <c r="D5094" t="s">
        <v>422</v>
      </c>
      <c r="E5094" t="s">
        <v>411</v>
      </c>
      <c r="F5094">
        <v>2022</v>
      </c>
      <c r="G5094">
        <v>1336</v>
      </c>
      <c r="H5094">
        <v>1336</v>
      </c>
      <c r="I5094">
        <v>17376</v>
      </c>
      <c r="K5094">
        <v>9.4E-2</v>
      </c>
      <c r="L5094">
        <v>6.9999999999999999E-4</v>
      </c>
      <c r="M5094">
        <v>16843.7</v>
      </c>
      <c r="N5094">
        <v>0.06</v>
      </c>
      <c r="O5094">
        <v>60.552</v>
      </c>
      <c r="P5094">
        <v>0.43240000000000001</v>
      </c>
      <c r="Q5094">
        <v>280574.7</v>
      </c>
      <c r="R5094" t="s">
        <v>333</v>
      </c>
      <c r="S5094" t="s">
        <v>38</v>
      </c>
      <c r="T5094" t="s">
        <v>28</v>
      </c>
      <c r="Y5094" t="s">
        <v>161</v>
      </c>
    </row>
    <row r="5095" spans="1:25" x14ac:dyDescent="0.45">
      <c r="A5095" t="s">
        <v>335</v>
      </c>
      <c r="B5095" t="s">
        <v>409</v>
      </c>
      <c r="C5095">
        <v>2511</v>
      </c>
      <c r="D5095" t="s">
        <v>422</v>
      </c>
      <c r="E5095" t="s">
        <v>411</v>
      </c>
      <c r="F5095">
        <v>2023</v>
      </c>
      <c r="G5095">
        <v>1415</v>
      </c>
      <c r="H5095">
        <v>1415</v>
      </c>
      <c r="I5095">
        <v>20187</v>
      </c>
      <c r="K5095">
        <v>9.0999999999999998E-2</v>
      </c>
      <c r="L5095">
        <v>5.9999999999999995E-4</v>
      </c>
      <c r="M5095">
        <v>18103.5</v>
      </c>
      <c r="N5095">
        <v>5.91E-2</v>
      </c>
      <c r="O5095">
        <v>47.03</v>
      </c>
      <c r="P5095">
        <v>0.30359999999999998</v>
      </c>
      <c r="Q5095">
        <v>305366.7</v>
      </c>
      <c r="R5095" t="s">
        <v>333</v>
      </c>
      <c r="S5095" t="s">
        <v>38</v>
      </c>
      <c r="T5095" t="s">
        <v>28</v>
      </c>
      <c r="V5095" t="s">
        <v>32</v>
      </c>
      <c r="Y5095" t="s">
        <v>161</v>
      </c>
    </row>
    <row r="5096" spans="1:25" x14ac:dyDescent="0.45">
      <c r="A5096" t="s">
        <v>335</v>
      </c>
      <c r="B5096" t="s">
        <v>409</v>
      </c>
      <c r="C5096">
        <v>2511</v>
      </c>
      <c r="D5096" t="s">
        <v>422</v>
      </c>
      <c r="E5096" t="s">
        <v>411</v>
      </c>
      <c r="F5096">
        <v>2024</v>
      </c>
      <c r="G5096">
        <v>475</v>
      </c>
      <c r="H5096">
        <v>475</v>
      </c>
      <c r="I5096">
        <v>6130</v>
      </c>
      <c r="K5096">
        <v>3.2000000000000001E-2</v>
      </c>
      <c r="L5096">
        <v>6.9999999999999999E-4</v>
      </c>
      <c r="M5096">
        <v>5973.1</v>
      </c>
      <c r="N5096">
        <v>5.96E-2</v>
      </c>
      <c r="O5096">
        <v>11.676</v>
      </c>
      <c r="P5096">
        <v>0.23499999999999999</v>
      </c>
      <c r="Q5096">
        <v>100658.8</v>
      </c>
      <c r="R5096" t="s">
        <v>333</v>
      </c>
      <c r="S5096" t="s">
        <v>38</v>
      </c>
      <c r="T5096" t="s">
        <v>28</v>
      </c>
      <c r="V5096" t="s">
        <v>32</v>
      </c>
      <c r="Y5096" t="s">
        <v>161</v>
      </c>
    </row>
    <row r="5097" spans="1:25" x14ac:dyDescent="0.45">
      <c r="A5097" t="s">
        <v>335</v>
      </c>
      <c r="B5097" t="s">
        <v>409</v>
      </c>
      <c r="C5097">
        <v>2511</v>
      </c>
      <c r="D5097" t="s">
        <v>423</v>
      </c>
      <c r="E5097" t="s">
        <v>411</v>
      </c>
      <c r="F5097">
        <v>2009</v>
      </c>
      <c r="G5097">
        <v>671</v>
      </c>
      <c r="H5097">
        <v>671</v>
      </c>
      <c r="I5097">
        <v>8036</v>
      </c>
      <c r="K5097">
        <v>4.74</v>
      </c>
      <c r="L5097">
        <v>6.4000000000000001E-2</v>
      </c>
      <c r="M5097">
        <v>8826.1</v>
      </c>
      <c r="N5097">
        <v>6.1800000000000001E-2</v>
      </c>
      <c r="O5097">
        <v>33.723999999999997</v>
      </c>
      <c r="P5097">
        <v>0.47089999999999999</v>
      </c>
      <c r="Q5097">
        <v>142623.1</v>
      </c>
      <c r="R5097" t="s">
        <v>333</v>
      </c>
      <c r="S5097" t="s">
        <v>38</v>
      </c>
      <c r="T5097" t="s">
        <v>28</v>
      </c>
      <c r="Y5097" t="s">
        <v>103</v>
      </c>
    </row>
    <row r="5098" spans="1:25" x14ac:dyDescent="0.45">
      <c r="A5098" t="s">
        <v>335</v>
      </c>
      <c r="B5098" t="s">
        <v>409</v>
      </c>
      <c r="C5098">
        <v>2511</v>
      </c>
      <c r="D5098" t="s">
        <v>423</v>
      </c>
      <c r="E5098" t="s">
        <v>411</v>
      </c>
      <c r="F5098">
        <v>2010</v>
      </c>
      <c r="G5098">
        <v>751</v>
      </c>
      <c r="H5098">
        <v>751</v>
      </c>
      <c r="I5098">
        <v>9142</v>
      </c>
      <c r="K5098">
        <v>0.13</v>
      </c>
      <c r="L5098">
        <v>2E-3</v>
      </c>
      <c r="M5098">
        <v>9009.2999999999993</v>
      </c>
      <c r="N5098">
        <v>5.91E-2</v>
      </c>
      <c r="O5098">
        <v>32.247</v>
      </c>
      <c r="P5098">
        <v>0.42299999999999999</v>
      </c>
      <c r="Q5098">
        <v>152560.5</v>
      </c>
      <c r="R5098" t="s">
        <v>333</v>
      </c>
      <c r="S5098" t="s">
        <v>38</v>
      </c>
      <c r="T5098" t="s">
        <v>28</v>
      </c>
      <c r="Y5098" t="s">
        <v>103</v>
      </c>
    </row>
    <row r="5099" spans="1:25" x14ac:dyDescent="0.45">
      <c r="A5099" t="s">
        <v>335</v>
      </c>
      <c r="B5099" t="s">
        <v>409</v>
      </c>
      <c r="C5099">
        <v>2511</v>
      </c>
      <c r="D5099" t="s">
        <v>423</v>
      </c>
      <c r="E5099" t="s">
        <v>411</v>
      </c>
      <c r="F5099">
        <v>2011</v>
      </c>
      <c r="G5099">
        <v>768</v>
      </c>
      <c r="H5099">
        <v>768</v>
      </c>
      <c r="I5099">
        <v>9343</v>
      </c>
      <c r="K5099">
        <v>4.5999999999999999E-2</v>
      </c>
      <c r="L5099">
        <v>5.9999999999999995E-4</v>
      </c>
      <c r="M5099">
        <v>8384</v>
      </c>
      <c r="N5099">
        <v>5.8200000000000002E-2</v>
      </c>
      <c r="O5099">
        <v>31.314</v>
      </c>
      <c r="P5099">
        <v>0.44159999999999999</v>
      </c>
      <c r="Q5099">
        <v>142107.9</v>
      </c>
      <c r="R5099" t="s">
        <v>333</v>
      </c>
      <c r="S5099" t="s">
        <v>38</v>
      </c>
      <c r="T5099" t="s">
        <v>28</v>
      </c>
      <c r="Y5099" t="s">
        <v>103</v>
      </c>
    </row>
    <row r="5100" spans="1:25" x14ac:dyDescent="0.45">
      <c r="A5100" t="s">
        <v>335</v>
      </c>
      <c r="B5100" t="s">
        <v>409</v>
      </c>
      <c r="C5100">
        <v>2511</v>
      </c>
      <c r="D5100" t="s">
        <v>423</v>
      </c>
      <c r="E5100" t="s">
        <v>411</v>
      </c>
      <c r="F5100">
        <v>2012</v>
      </c>
      <c r="G5100">
        <v>1355</v>
      </c>
      <c r="H5100">
        <v>1355</v>
      </c>
      <c r="I5100">
        <v>17506</v>
      </c>
      <c r="K5100">
        <v>9.5000000000000001E-2</v>
      </c>
      <c r="L5100">
        <v>6.9999999999999999E-4</v>
      </c>
      <c r="M5100">
        <v>16622.099999999999</v>
      </c>
      <c r="N5100">
        <v>5.8900000000000001E-2</v>
      </c>
      <c r="O5100">
        <v>64.569999999999993</v>
      </c>
      <c r="P5100">
        <v>0.45789999999999997</v>
      </c>
      <c r="Q5100">
        <v>281983.2</v>
      </c>
      <c r="R5100" t="s">
        <v>333</v>
      </c>
      <c r="S5100" t="s">
        <v>38</v>
      </c>
      <c r="T5100" t="s">
        <v>28</v>
      </c>
      <c r="Y5100" t="s">
        <v>103</v>
      </c>
    </row>
    <row r="5101" spans="1:25" x14ac:dyDescent="0.45">
      <c r="A5101" t="s">
        <v>335</v>
      </c>
      <c r="B5101" t="s">
        <v>409</v>
      </c>
      <c r="C5101">
        <v>2511</v>
      </c>
      <c r="D5101" t="s">
        <v>423</v>
      </c>
      <c r="E5101" t="s">
        <v>411</v>
      </c>
      <c r="F5101">
        <v>2013</v>
      </c>
      <c r="G5101">
        <v>1239</v>
      </c>
      <c r="H5101">
        <v>1239</v>
      </c>
      <c r="I5101">
        <v>15928</v>
      </c>
      <c r="K5101">
        <v>0.14799999999999999</v>
      </c>
      <c r="L5101">
        <v>1.5E-3</v>
      </c>
      <c r="M5101">
        <v>15144.5</v>
      </c>
      <c r="N5101">
        <v>5.8900000000000001E-2</v>
      </c>
      <c r="O5101">
        <v>58.795999999999999</v>
      </c>
      <c r="P5101">
        <v>0.4587</v>
      </c>
      <c r="Q5101">
        <v>256501.2</v>
      </c>
      <c r="R5101" t="s">
        <v>333</v>
      </c>
      <c r="S5101" t="s">
        <v>38</v>
      </c>
      <c r="T5101" t="s">
        <v>28</v>
      </c>
      <c r="Y5101" t="s">
        <v>103</v>
      </c>
    </row>
    <row r="5102" spans="1:25" x14ac:dyDescent="0.45">
      <c r="A5102" t="s">
        <v>335</v>
      </c>
      <c r="B5102" t="s">
        <v>409</v>
      </c>
      <c r="C5102">
        <v>2511</v>
      </c>
      <c r="D5102" t="s">
        <v>423</v>
      </c>
      <c r="E5102" t="s">
        <v>411</v>
      </c>
      <c r="F5102">
        <v>2014</v>
      </c>
      <c r="G5102">
        <v>554</v>
      </c>
      <c r="H5102">
        <v>554</v>
      </c>
      <c r="I5102">
        <v>7236</v>
      </c>
      <c r="K5102">
        <v>4.5389999999999997</v>
      </c>
      <c r="L5102">
        <v>7.1900000000000006E-2</v>
      </c>
      <c r="M5102">
        <v>7084.3</v>
      </c>
      <c r="N5102">
        <v>6.1899999999999997E-2</v>
      </c>
      <c r="O5102">
        <v>29.579000000000001</v>
      </c>
      <c r="P5102">
        <v>0.51449999999999996</v>
      </c>
      <c r="Q5102">
        <v>113357.2</v>
      </c>
      <c r="R5102" t="s">
        <v>333</v>
      </c>
      <c r="S5102" t="s">
        <v>38</v>
      </c>
      <c r="T5102" t="s">
        <v>28</v>
      </c>
      <c r="Y5102" t="s">
        <v>103</v>
      </c>
    </row>
    <row r="5103" spans="1:25" x14ac:dyDescent="0.45">
      <c r="A5103" t="s">
        <v>335</v>
      </c>
      <c r="B5103" t="s">
        <v>409</v>
      </c>
      <c r="C5103">
        <v>2511</v>
      </c>
      <c r="D5103" t="s">
        <v>423</v>
      </c>
      <c r="E5103" t="s">
        <v>411</v>
      </c>
      <c r="F5103">
        <v>2015</v>
      </c>
      <c r="G5103">
        <v>979</v>
      </c>
      <c r="H5103">
        <v>979</v>
      </c>
      <c r="I5103">
        <v>11790</v>
      </c>
      <c r="K5103">
        <v>5.66</v>
      </c>
      <c r="L5103">
        <v>4.9599999999999998E-2</v>
      </c>
      <c r="M5103">
        <v>11817.3</v>
      </c>
      <c r="N5103">
        <v>6.1199999999999997E-2</v>
      </c>
      <c r="O5103">
        <v>48.094000000000001</v>
      </c>
      <c r="P5103">
        <v>0.49299999999999999</v>
      </c>
      <c r="Q5103">
        <v>191919.1</v>
      </c>
      <c r="R5103" t="s">
        <v>333</v>
      </c>
      <c r="S5103" t="s">
        <v>38</v>
      </c>
      <c r="T5103" t="s">
        <v>28</v>
      </c>
      <c r="Y5103" t="s">
        <v>159</v>
      </c>
    </row>
    <row r="5104" spans="1:25" x14ac:dyDescent="0.45">
      <c r="A5104" t="s">
        <v>335</v>
      </c>
      <c r="B5104" t="s">
        <v>409</v>
      </c>
      <c r="C5104">
        <v>2511</v>
      </c>
      <c r="D5104" t="s">
        <v>423</v>
      </c>
      <c r="E5104" t="s">
        <v>411</v>
      </c>
      <c r="F5104">
        <v>2016</v>
      </c>
      <c r="G5104">
        <v>1116</v>
      </c>
      <c r="H5104">
        <v>1116</v>
      </c>
      <c r="I5104">
        <v>13358</v>
      </c>
      <c r="K5104">
        <v>0.72899999999999998</v>
      </c>
      <c r="L5104">
        <v>7.4000000000000003E-3</v>
      </c>
      <c r="M5104">
        <v>13005.4</v>
      </c>
      <c r="N5104">
        <v>5.96E-2</v>
      </c>
      <c r="O5104">
        <v>50.098999999999997</v>
      </c>
      <c r="P5104">
        <v>0.45789999999999997</v>
      </c>
      <c r="Q5104">
        <v>218750.6</v>
      </c>
      <c r="R5104" t="s">
        <v>333</v>
      </c>
      <c r="S5104" t="s">
        <v>38</v>
      </c>
      <c r="T5104" t="s">
        <v>28</v>
      </c>
      <c r="Y5104" t="s">
        <v>159</v>
      </c>
    </row>
    <row r="5105" spans="1:25" x14ac:dyDescent="0.45">
      <c r="A5105" t="s">
        <v>335</v>
      </c>
      <c r="B5105" t="s">
        <v>409</v>
      </c>
      <c r="C5105">
        <v>2511</v>
      </c>
      <c r="D5105" t="s">
        <v>423</v>
      </c>
      <c r="E5105" t="s">
        <v>411</v>
      </c>
      <c r="F5105">
        <v>2017</v>
      </c>
      <c r="G5105">
        <v>804</v>
      </c>
      <c r="H5105">
        <v>804</v>
      </c>
      <c r="I5105">
        <v>9487</v>
      </c>
      <c r="K5105">
        <v>5.3999999999999999E-2</v>
      </c>
      <c r="L5105">
        <v>6.9999999999999999E-4</v>
      </c>
      <c r="M5105">
        <v>9319.5</v>
      </c>
      <c r="N5105">
        <v>5.96E-2</v>
      </c>
      <c r="O5105">
        <v>35.863999999999997</v>
      </c>
      <c r="P5105">
        <v>0.45860000000000001</v>
      </c>
      <c r="Q5105">
        <v>156904.6</v>
      </c>
      <c r="R5105" t="s">
        <v>333</v>
      </c>
      <c r="S5105" t="s">
        <v>38</v>
      </c>
      <c r="T5105" t="s">
        <v>28</v>
      </c>
      <c r="Y5105" t="s">
        <v>160</v>
      </c>
    </row>
    <row r="5106" spans="1:25" x14ac:dyDescent="0.45">
      <c r="A5106" t="s">
        <v>335</v>
      </c>
      <c r="B5106" t="s">
        <v>409</v>
      </c>
      <c r="C5106">
        <v>2511</v>
      </c>
      <c r="D5106" t="s">
        <v>423</v>
      </c>
      <c r="E5106" t="s">
        <v>411</v>
      </c>
      <c r="F5106">
        <v>2018</v>
      </c>
      <c r="G5106">
        <v>1413</v>
      </c>
      <c r="H5106">
        <v>1413</v>
      </c>
      <c r="I5106">
        <v>19065</v>
      </c>
      <c r="K5106">
        <v>0.108</v>
      </c>
      <c r="L5106">
        <v>8.0000000000000004E-4</v>
      </c>
      <c r="M5106">
        <v>18082.2</v>
      </c>
      <c r="N5106">
        <v>5.9700000000000003E-2</v>
      </c>
      <c r="O5106">
        <v>69.665000000000006</v>
      </c>
      <c r="P5106">
        <v>0.45939999999999998</v>
      </c>
      <c r="Q5106">
        <v>303329.3</v>
      </c>
      <c r="R5106" t="s">
        <v>333</v>
      </c>
      <c r="S5106" t="s">
        <v>38</v>
      </c>
      <c r="T5106" t="s">
        <v>28</v>
      </c>
      <c r="Y5106" t="s">
        <v>160</v>
      </c>
    </row>
    <row r="5107" spans="1:25" x14ac:dyDescent="0.45">
      <c r="A5107" t="s">
        <v>335</v>
      </c>
      <c r="B5107" t="s">
        <v>409</v>
      </c>
      <c r="C5107">
        <v>2511</v>
      </c>
      <c r="D5107" t="s">
        <v>423</v>
      </c>
      <c r="E5107" t="s">
        <v>411</v>
      </c>
      <c r="F5107">
        <v>2019</v>
      </c>
      <c r="G5107">
        <v>1044</v>
      </c>
      <c r="H5107">
        <v>1044</v>
      </c>
      <c r="I5107">
        <v>11925</v>
      </c>
      <c r="K5107">
        <v>6.5000000000000002E-2</v>
      </c>
      <c r="L5107">
        <v>5.9999999999999995E-4</v>
      </c>
      <c r="M5107">
        <v>11347</v>
      </c>
      <c r="N5107">
        <v>5.96E-2</v>
      </c>
      <c r="O5107">
        <v>40.36</v>
      </c>
      <c r="P5107">
        <v>0.4254</v>
      </c>
      <c r="Q5107">
        <v>190133.5</v>
      </c>
      <c r="R5107" t="s">
        <v>333</v>
      </c>
      <c r="S5107" t="s">
        <v>38</v>
      </c>
      <c r="T5107" t="s">
        <v>28</v>
      </c>
      <c r="Y5107" t="s">
        <v>160</v>
      </c>
    </row>
    <row r="5108" spans="1:25" x14ac:dyDescent="0.45">
      <c r="A5108" t="s">
        <v>335</v>
      </c>
      <c r="B5108" t="s">
        <v>409</v>
      </c>
      <c r="C5108">
        <v>2511</v>
      </c>
      <c r="D5108" t="s">
        <v>423</v>
      </c>
      <c r="E5108" t="s">
        <v>411</v>
      </c>
      <c r="F5108">
        <v>2020</v>
      </c>
      <c r="G5108">
        <v>910</v>
      </c>
      <c r="H5108">
        <v>910</v>
      </c>
      <c r="I5108">
        <v>10971</v>
      </c>
      <c r="K5108">
        <v>5.8999999999999997E-2</v>
      </c>
      <c r="L5108">
        <v>6.9999999999999999E-4</v>
      </c>
      <c r="M5108">
        <v>10749.2</v>
      </c>
      <c r="N5108">
        <v>5.9299999999999999E-2</v>
      </c>
      <c r="O5108">
        <v>37.936999999999998</v>
      </c>
      <c r="P5108">
        <v>0.41789999999999999</v>
      </c>
      <c r="Q5108">
        <v>181365.9</v>
      </c>
      <c r="R5108" t="s">
        <v>333</v>
      </c>
      <c r="S5108" t="s">
        <v>38</v>
      </c>
      <c r="T5108" t="s">
        <v>28</v>
      </c>
      <c r="Y5108" t="s">
        <v>160</v>
      </c>
    </row>
    <row r="5109" spans="1:25" x14ac:dyDescent="0.45">
      <c r="A5109" t="s">
        <v>335</v>
      </c>
      <c r="B5109" t="s">
        <v>409</v>
      </c>
      <c r="C5109">
        <v>2511</v>
      </c>
      <c r="D5109" t="s">
        <v>423</v>
      </c>
      <c r="E5109" t="s">
        <v>411</v>
      </c>
      <c r="F5109">
        <v>2021</v>
      </c>
      <c r="G5109">
        <v>1463</v>
      </c>
      <c r="H5109">
        <v>1463</v>
      </c>
      <c r="I5109">
        <v>20216</v>
      </c>
      <c r="K5109">
        <v>9.7000000000000003E-2</v>
      </c>
      <c r="L5109">
        <v>6.9999999999999999E-4</v>
      </c>
      <c r="M5109">
        <v>18100.2</v>
      </c>
      <c r="N5109">
        <v>5.9400000000000001E-2</v>
      </c>
      <c r="O5109">
        <v>63.768000000000001</v>
      </c>
      <c r="P5109">
        <v>0.41810000000000003</v>
      </c>
      <c r="Q5109">
        <v>305399.59999999998</v>
      </c>
      <c r="R5109" t="s">
        <v>333</v>
      </c>
      <c r="S5109" t="s">
        <v>38</v>
      </c>
      <c r="T5109" t="s">
        <v>28</v>
      </c>
      <c r="Y5109" t="s">
        <v>161</v>
      </c>
    </row>
    <row r="5110" spans="1:25" x14ac:dyDescent="0.45">
      <c r="A5110" t="s">
        <v>335</v>
      </c>
      <c r="B5110" t="s">
        <v>409</v>
      </c>
      <c r="C5110">
        <v>2511</v>
      </c>
      <c r="D5110" t="s">
        <v>423</v>
      </c>
      <c r="E5110" t="s">
        <v>411</v>
      </c>
      <c r="F5110">
        <v>2022</v>
      </c>
      <c r="G5110">
        <v>1059</v>
      </c>
      <c r="H5110">
        <v>1059</v>
      </c>
      <c r="I5110">
        <v>12788</v>
      </c>
      <c r="K5110">
        <v>6.7000000000000004E-2</v>
      </c>
      <c r="L5110">
        <v>5.9999999999999995E-4</v>
      </c>
      <c r="M5110">
        <v>12504</v>
      </c>
      <c r="N5110">
        <v>0.06</v>
      </c>
      <c r="O5110">
        <v>45.31</v>
      </c>
      <c r="P5110">
        <v>0.43309999999999998</v>
      </c>
      <c r="Q5110">
        <v>207063.3</v>
      </c>
      <c r="R5110" t="s">
        <v>333</v>
      </c>
      <c r="S5110" t="s">
        <v>38</v>
      </c>
      <c r="T5110" t="s">
        <v>28</v>
      </c>
      <c r="Y5110" t="s">
        <v>161</v>
      </c>
    </row>
    <row r="5111" spans="1:25" x14ac:dyDescent="0.45">
      <c r="A5111" t="s">
        <v>335</v>
      </c>
      <c r="B5111" t="s">
        <v>409</v>
      </c>
      <c r="C5111">
        <v>2511</v>
      </c>
      <c r="D5111" t="s">
        <v>423</v>
      </c>
      <c r="E5111" t="s">
        <v>411</v>
      </c>
      <c r="F5111">
        <v>2023</v>
      </c>
      <c r="G5111">
        <v>1107</v>
      </c>
      <c r="H5111">
        <v>1107</v>
      </c>
      <c r="I5111">
        <v>16861</v>
      </c>
      <c r="K5111">
        <v>6.7000000000000004E-2</v>
      </c>
      <c r="L5111">
        <v>2.9999999999999997E-4</v>
      </c>
      <c r="M5111">
        <v>14638.6</v>
      </c>
      <c r="N5111">
        <v>5.8999999999999997E-2</v>
      </c>
      <c r="O5111">
        <v>36.691000000000003</v>
      </c>
      <c r="P5111">
        <v>0.29799999999999999</v>
      </c>
      <c r="Q5111">
        <v>247943.3</v>
      </c>
      <c r="R5111" t="s">
        <v>333</v>
      </c>
      <c r="S5111" t="s">
        <v>38</v>
      </c>
      <c r="T5111" t="s">
        <v>28</v>
      </c>
      <c r="V5111" t="s">
        <v>32</v>
      </c>
      <c r="Y5111" t="s">
        <v>161</v>
      </c>
    </row>
    <row r="5112" spans="1:25" x14ac:dyDescent="0.45">
      <c r="A5112" t="s">
        <v>335</v>
      </c>
      <c r="B5112" t="s">
        <v>409</v>
      </c>
      <c r="C5112">
        <v>2511</v>
      </c>
      <c r="D5112" t="s">
        <v>423</v>
      </c>
      <c r="E5112" t="s">
        <v>411</v>
      </c>
      <c r="F5112">
        <v>2024</v>
      </c>
      <c r="G5112">
        <v>422</v>
      </c>
      <c r="H5112">
        <v>422</v>
      </c>
      <c r="I5112">
        <v>5353</v>
      </c>
      <c r="K5112">
        <v>2.8000000000000001E-2</v>
      </c>
      <c r="L5112">
        <v>6.9999999999999999E-4</v>
      </c>
      <c r="M5112">
        <v>5182.3</v>
      </c>
      <c r="N5112">
        <v>5.9400000000000001E-2</v>
      </c>
      <c r="O5112">
        <v>10.195</v>
      </c>
      <c r="P5112">
        <v>0.24249999999999999</v>
      </c>
      <c r="Q5112">
        <v>87680.6</v>
      </c>
      <c r="R5112" t="s">
        <v>333</v>
      </c>
      <c r="S5112" t="s">
        <v>38</v>
      </c>
      <c r="T5112" t="s">
        <v>28</v>
      </c>
      <c r="V5112" t="s">
        <v>32</v>
      </c>
      <c r="Y5112" t="s">
        <v>161</v>
      </c>
    </row>
    <row r="5113" spans="1:25" x14ac:dyDescent="0.45">
      <c r="A5113" t="s">
        <v>335</v>
      </c>
      <c r="B5113" t="s">
        <v>409</v>
      </c>
      <c r="C5113">
        <v>2511</v>
      </c>
      <c r="D5113" t="s">
        <v>424</v>
      </c>
      <c r="E5113" t="s">
        <v>411</v>
      </c>
      <c r="F5113">
        <v>2009</v>
      </c>
      <c r="G5113">
        <v>671</v>
      </c>
      <c r="H5113">
        <v>671</v>
      </c>
      <c r="I5113">
        <v>8036</v>
      </c>
      <c r="K5113">
        <v>4.74</v>
      </c>
      <c r="L5113">
        <v>6.4000000000000001E-2</v>
      </c>
      <c r="M5113">
        <v>8826.1</v>
      </c>
      <c r="N5113">
        <v>6.1800000000000001E-2</v>
      </c>
      <c r="O5113">
        <v>33.723999999999997</v>
      </c>
      <c r="P5113">
        <v>0.47089999999999999</v>
      </c>
      <c r="Q5113">
        <v>142623.1</v>
      </c>
      <c r="R5113" t="s">
        <v>333</v>
      </c>
      <c r="S5113" t="s">
        <v>38</v>
      </c>
      <c r="T5113" t="s">
        <v>28</v>
      </c>
      <c r="Y5113" t="s">
        <v>103</v>
      </c>
    </row>
    <row r="5114" spans="1:25" x14ac:dyDescent="0.45">
      <c r="A5114" t="s">
        <v>335</v>
      </c>
      <c r="B5114" t="s">
        <v>409</v>
      </c>
      <c r="C5114">
        <v>2511</v>
      </c>
      <c r="D5114" t="s">
        <v>424</v>
      </c>
      <c r="E5114" t="s">
        <v>411</v>
      </c>
      <c r="F5114">
        <v>2010</v>
      </c>
      <c r="G5114">
        <v>751</v>
      </c>
      <c r="H5114">
        <v>751</v>
      </c>
      <c r="I5114">
        <v>9142</v>
      </c>
      <c r="K5114">
        <v>0.13</v>
      </c>
      <c r="L5114">
        <v>2E-3</v>
      </c>
      <c r="M5114">
        <v>9009.2999999999993</v>
      </c>
      <c r="N5114">
        <v>5.91E-2</v>
      </c>
      <c r="O5114">
        <v>32.247</v>
      </c>
      <c r="P5114">
        <v>0.42299999999999999</v>
      </c>
      <c r="Q5114">
        <v>152560.5</v>
      </c>
      <c r="R5114" t="s">
        <v>333</v>
      </c>
      <c r="S5114" t="s">
        <v>38</v>
      </c>
      <c r="T5114" t="s">
        <v>28</v>
      </c>
      <c r="Y5114" t="s">
        <v>103</v>
      </c>
    </row>
    <row r="5115" spans="1:25" x14ac:dyDescent="0.45">
      <c r="A5115" t="s">
        <v>335</v>
      </c>
      <c r="B5115" t="s">
        <v>409</v>
      </c>
      <c r="C5115">
        <v>2511</v>
      </c>
      <c r="D5115" t="s">
        <v>424</v>
      </c>
      <c r="E5115" t="s">
        <v>411</v>
      </c>
      <c r="F5115">
        <v>2011</v>
      </c>
      <c r="G5115">
        <v>768</v>
      </c>
      <c r="H5115">
        <v>768</v>
      </c>
      <c r="I5115">
        <v>9343</v>
      </c>
      <c r="K5115">
        <v>4.5999999999999999E-2</v>
      </c>
      <c r="L5115">
        <v>5.9999999999999995E-4</v>
      </c>
      <c r="M5115">
        <v>8384</v>
      </c>
      <c r="N5115">
        <v>5.8200000000000002E-2</v>
      </c>
      <c r="O5115">
        <v>31.314</v>
      </c>
      <c r="P5115">
        <v>0.44159999999999999</v>
      </c>
      <c r="Q5115">
        <v>142107.9</v>
      </c>
      <c r="R5115" t="s">
        <v>333</v>
      </c>
      <c r="S5115" t="s">
        <v>38</v>
      </c>
      <c r="T5115" t="s">
        <v>28</v>
      </c>
      <c r="Y5115" t="s">
        <v>103</v>
      </c>
    </row>
    <row r="5116" spans="1:25" x14ac:dyDescent="0.45">
      <c r="A5116" t="s">
        <v>335</v>
      </c>
      <c r="B5116" t="s">
        <v>409</v>
      </c>
      <c r="C5116">
        <v>2511</v>
      </c>
      <c r="D5116" t="s">
        <v>424</v>
      </c>
      <c r="E5116" t="s">
        <v>411</v>
      </c>
      <c r="F5116">
        <v>2012</v>
      </c>
      <c r="G5116">
        <v>1355</v>
      </c>
      <c r="H5116">
        <v>1355</v>
      </c>
      <c r="I5116">
        <v>17506</v>
      </c>
      <c r="K5116">
        <v>9.5000000000000001E-2</v>
      </c>
      <c r="L5116">
        <v>6.9999999999999999E-4</v>
      </c>
      <c r="M5116">
        <v>16622.099999999999</v>
      </c>
      <c r="N5116">
        <v>5.8900000000000001E-2</v>
      </c>
      <c r="O5116">
        <v>64.569999999999993</v>
      </c>
      <c r="P5116">
        <v>0.45789999999999997</v>
      </c>
      <c r="Q5116">
        <v>281983.2</v>
      </c>
      <c r="R5116" t="s">
        <v>333</v>
      </c>
      <c r="S5116" t="s">
        <v>38</v>
      </c>
      <c r="T5116" t="s">
        <v>28</v>
      </c>
      <c r="Y5116" t="s">
        <v>103</v>
      </c>
    </row>
    <row r="5117" spans="1:25" x14ac:dyDescent="0.45">
      <c r="A5117" t="s">
        <v>335</v>
      </c>
      <c r="B5117" t="s">
        <v>409</v>
      </c>
      <c r="C5117">
        <v>2511</v>
      </c>
      <c r="D5117" t="s">
        <v>424</v>
      </c>
      <c r="E5117" t="s">
        <v>411</v>
      </c>
      <c r="F5117">
        <v>2013</v>
      </c>
      <c r="G5117">
        <v>1239</v>
      </c>
      <c r="H5117">
        <v>1239</v>
      </c>
      <c r="I5117">
        <v>15928</v>
      </c>
      <c r="K5117">
        <v>0.14799999999999999</v>
      </c>
      <c r="L5117">
        <v>1.5E-3</v>
      </c>
      <c r="M5117">
        <v>15144.5</v>
      </c>
      <c r="N5117">
        <v>5.8900000000000001E-2</v>
      </c>
      <c r="O5117">
        <v>58.795999999999999</v>
      </c>
      <c r="P5117">
        <v>0.4587</v>
      </c>
      <c r="Q5117">
        <v>256501.2</v>
      </c>
      <c r="R5117" t="s">
        <v>333</v>
      </c>
      <c r="S5117" t="s">
        <v>38</v>
      </c>
      <c r="T5117" t="s">
        <v>28</v>
      </c>
      <c r="Y5117" t="s">
        <v>103</v>
      </c>
    </row>
    <row r="5118" spans="1:25" x14ac:dyDescent="0.45">
      <c r="A5118" t="s">
        <v>335</v>
      </c>
      <c r="B5118" t="s">
        <v>409</v>
      </c>
      <c r="C5118">
        <v>2511</v>
      </c>
      <c r="D5118" t="s">
        <v>424</v>
      </c>
      <c r="E5118" t="s">
        <v>411</v>
      </c>
      <c r="F5118">
        <v>2014</v>
      </c>
      <c r="G5118">
        <v>554</v>
      </c>
      <c r="H5118">
        <v>554</v>
      </c>
      <c r="I5118">
        <v>7236</v>
      </c>
      <c r="K5118">
        <v>4.5389999999999997</v>
      </c>
      <c r="L5118">
        <v>7.1900000000000006E-2</v>
      </c>
      <c r="M5118">
        <v>7084.3</v>
      </c>
      <c r="N5118">
        <v>6.1899999999999997E-2</v>
      </c>
      <c r="O5118">
        <v>29.579000000000001</v>
      </c>
      <c r="P5118">
        <v>0.51449999999999996</v>
      </c>
      <c r="Q5118">
        <v>113357.2</v>
      </c>
      <c r="R5118" t="s">
        <v>333</v>
      </c>
      <c r="S5118" t="s">
        <v>38</v>
      </c>
      <c r="T5118" t="s">
        <v>28</v>
      </c>
      <c r="Y5118" t="s">
        <v>103</v>
      </c>
    </row>
    <row r="5119" spans="1:25" x14ac:dyDescent="0.45">
      <c r="A5119" t="s">
        <v>335</v>
      </c>
      <c r="B5119" t="s">
        <v>409</v>
      </c>
      <c r="C5119">
        <v>2511</v>
      </c>
      <c r="D5119" t="s">
        <v>424</v>
      </c>
      <c r="E5119" t="s">
        <v>411</v>
      </c>
      <c r="F5119">
        <v>2015</v>
      </c>
      <c r="G5119">
        <v>979</v>
      </c>
      <c r="H5119">
        <v>979</v>
      </c>
      <c r="I5119">
        <v>11790</v>
      </c>
      <c r="K5119">
        <v>5.66</v>
      </c>
      <c r="L5119">
        <v>4.9599999999999998E-2</v>
      </c>
      <c r="M5119">
        <v>11817.3</v>
      </c>
      <c r="N5119">
        <v>6.1199999999999997E-2</v>
      </c>
      <c r="O5119">
        <v>48.094000000000001</v>
      </c>
      <c r="P5119">
        <v>0.49299999999999999</v>
      </c>
      <c r="Q5119">
        <v>191919.1</v>
      </c>
      <c r="R5119" t="s">
        <v>333</v>
      </c>
      <c r="S5119" t="s">
        <v>38</v>
      </c>
      <c r="T5119" t="s">
        <v>28</v>
      </c>
      <c r="Y5119" t="s">
        <v>159</v>
      </c>
    </row>
    <row r="5120" spans="1:25" x14ac:dyDescent="0.45">
      <c r="A5120" t="s">
        <v>335</v>
      </c>
      <c r="B5120" t="s">
        <v>409</v>
      </c>
      <c r="C5120">
        <v>2511</v>
      </c>
      <c r="D5120" t="s">
        <v>424</v>
      </c>
      <c r="E5120" t="s">
        <v>411</v>
      </c>
      <c r="F5120">
        <v>2016</v>
      </c>
      <c r="G5120">
        <v>1116</v>
      </c>
      <c r="H5120">
        <v>1116</v>
      </c>
      <c r="I5120">
        <v>13358</v>
      </c>
      <c r="K5120">
        <v>0.72899999999999998</v>
      </c>
      <c r="L5120">
        <v>7.4000000000000003E-3</v>
      </c>
      <c r="M5120">
        <v>13005.4</v>
      </c>
      <c r="N5120">
        <v>5.96E-2</v>
      </c>
      <c r="O5120">
        <v>50.098999999999997</v>
      </c>
      <c r="P5120">
        <v>0.45789999999999997</v>
      </c>
      <c r="Q5120">
        <v>218750.6</v>
      </c>
      <c r="R5120" t="s">
        <v>333</v>
      </c>
      <c r="S5120" t="s">
        <v>38</v>
      </c>
      <c r="T5120" t="s">
        <v>28</v>
      </c>
      <c r="Y5120" t="s">
        <v>159</v>
      </c>
    </row>
    <row r="5121" spans="1:25" x14ac:dyDescent="0.45">
      <c r="A5121" t="s">
        <v>335</v>
      </c>
      <c r="B5121" t="s">
        <v>409</v>
      </c>
      <c r="C5121">
        <v>2511</v>
      </c>
      <c r="D5121" t="s">
        <v>424</v>
      </c>
      <c r="E5121" t="s">
        <v>411</v>
      </c>
      <c r="F5121">
        <v>2017</v>
      </c>
      <c r="G5121">
        <v>804</v>
      </c>
      <c r="H5121">
        <v>804</v>
      </c>
      <c r="I5121">
        <v>9487</v>
      </c>
      <c r="K5121">
        <v>5.3999999999999999E-2</v>
      </c>
      <c r="L5121">
        <v>6.9999999999999999E-4</v>
      </c>
      <c r="M5121">
        <v>9319.5</v>
      </c>
      <c r="N5121">
        <v>5.96E-2</v>
      </c>
      <c r="O5121">
        <v>35.863999999999997</v>
      </c>
      <c r="P5121">
        <v>0.45860000000000001</v>
      </c>
      <c r="Q5121">
        <v>156904.6</v>
      </c>
      <c r="R5121" t="s">
        <v>333</v>
      </c>
      <c r="S5121" t="s">
        <v>38</v>
      </c>
      <c r="T5121" t="s">
        <v>28</v>
      </c>
      <c r="Y5121" t="s">
        <v>160</v>
      </c>
    </row>
    <row r="5122" spans="1:25" x14ac:dyDescent="0.45">
      <c r="A5122" t="s">
        <v>335</v>
      </c>
      <c r="B5122" t="s">
        <v>409</v>
      </c>
      <c r="C5122">
        <v>2511</v>
      </c>
      <c r="D5122" t="s">
        <v>424</v>
      </c>
      <c r="E5122" t="s">
        <v>411</v>
      </c>
      <c r="F5122">
        <v>2018</v>
      </c>
      <c r="G5122">
        <v>1413</v>
      </c>
      <c r="H5122">
        <v>1413</v>
      </c>
      <c r="I5122">
        <v>19065</v>
      </c>
      <c r="K5122">
        <v>0.108</v>
      </c>
      <c r="L5122">
        <v>8.0000000000000004E-4</v>
      </c>
      <c r="M5122">
        <v>18082.2</v>
      </c>
      <c r="N5122">
        <v>5.9700000000000003E-2</v>
      </c>
      <c r="O5122">
        <v>69.665000000000006</v>
      </c>
      <c r="P5122">
        <v>0.45939999999999998</v>
      </c>
      <c r="Q5122">
        <v>303329.3</v>
      </c>
      <c r="R5122" t="s">
        <v>333</v>
      </c>
      <c r="S5122" t="s">
        <v>38</v>
      </c>
      <c r="T5122" t="s">
        <v>28</v>
      </c>
      <c r="Y5122" t="s">
        <v>160</v>
      </c>
    </row>
    <row r="5123" spans="1:25" x14ac:dyDescent="0.45">
      <c r="A5123" t="s">
        <v>335</v>
      </c>
      <c r="B5123" t="s">
        <v>409</v>
      </c>
      <c r="C5123">
        <v>2511</v>
      </c>
      <c r="D5123" t="s">
        <v>424</v>
      </c>
      <c r="E5123" t="s">
        <v>411</v>
      </c>
      <c r="F5123">
        <v>2019</v>
      </c>
      <c r="G5123">
        <v>1044</v>
      </c>
      <c r="H5123">
        <v>1044</v>
      </c>
      <c r="I5123">
        <v>11925</v>
      </c>
      <c r="K5123">
        <v>6.5000000000000002E-2</v>
      </c>
      <c r="L5123">
        <v>5.9999999999999995E-4</v>
      </c>
      <c r="M5123">
        <v>11347</v>
      </c>
      <c r="N5123">
        <v>5.96E-2</v>
      </c>
      <c r="O5123">
        <v>40.36</v>
      </c>
      <c r="P5123">
        <v>0.4254</v>
      </c>
      <c r="Q5123">
        <v>190133.5</v>
      </c>
      <c r="R5123" t="s">
        <v>333</v>
      </c>
      <c r="S5123" t="s">
        <v>38</v>
      </c>
      <c r="T5123" t="s">
        <v>28</v>
      </c>
      <c r="Y5123" t="s">
        <v>160</v>
      </c>
    </row>
    <row r="5124" spans="1:25" x14ac:dyDescent="0.45">
      <c r="A5124" t="s">
        <v>335</v>
      </c>
      <c r="B5124" t="s">
        <v>409</v>
      </c>
      <c r="C5124">
        <v>2511</v>
      </c>
      <c r="D5124" t="s">
        <v>424</v>
      </c>
      <c r="E5124" t="s">
        <v>411</v>
      </c>
      <c r="F5124">
        <v>2020</v>
      </c>
      <c r="G5124">
        <v>910</v>
      </c>
      <c r="H5124">
        <v>910</v>
      </c>
      <c r="I5124">
        <v>10971</v>
      </c>
      <c r="K5124">
        <v>5.8999999999999997E-2</v>
      </c>
      <c r="L5124">
        <v>6.9999999999999999E-4</v>
      </c>
      <c r="M5124">
        <v>10749.2</v>
      </c>
      <c r="N5124">
        <v>5.9299999999999999E-2</v>
      </c>
      <c r="O5124">
        <v>37.936999999999998</v>
      </c>
      <c r="P5124">
        <v>0.41789999999999999</v>
      </c>
      <c r="Q5124">
        <v>181365.9</v>
      </c>
      <c r="R5124" t="s">
        <v>333</v>
      </c>
      <c r="S5124" t="s">
        <v>38</v>
      </c>
      <c r="T5124" t="s">
        <v>28</v>
      </c>
      <c r="Y5124" t="s">
        <v>160</v>
      </c>
    </row>
    <row r="5125" spans="1:25" x14ac:dyDescent="0.45">
      <c r="A5125" t="s">
        <v>335</v>
      </c>
      <c r="B5125" t="s">
        <v>409</v>
      </c>
      <c r="C5125">
        <v>2511</v>
      </c>
      <c r="D5125" t="s">
        <v>424</v>
      </c>
      <c r="E5125" t="s">
        <v>411</v>
      </c>
      <c r="F5125">
        <v>2021</v>
      </c>
      <c r="G5125">
        <v>1463</v>
      </c>
      <c r="H5125">
        <v>1463</v>
      </c>
      <c r="I5125">
        <v>20216</v>
      </c>
      <c r="K5125">
        <v>9.7000000000000003E-2</v>
      </c>
      <c r="L5125">
        <v>6.9999999999999999E-4</v>
      </c>
      <c r="M5125">
        <v>18100.2</v>
      </c>
      <c r="N5125">
        <v>5.9400000000000001E-2</v>
      </c>
      <c r="O5125">
        <v>63.768000000000001</v>
      </c>
      <c r="P5125">
        <v>0.41810000000000003</v>
      </c>
      <c r="Q5125">
        <v>305399.59999999998</v>
      </c>
      <c r="R5125" t="s">
        <v>333</v>
      </c>
      <c r="S5125" t="s">
        <v>38</v>
      </c>
      <c r="T5125" t="s">
        <v>28</v>
      </c>
      <c r="Y5125" t="s">
        <v>161</v>
      </c>
    </row>
    <row r="5126" spans="1:25" x14ac:dyDescent="0.45">
      <c r="A5126" t="s">
        <v>335</v>
      </c>
      <c r="B5126" t="s">
        <v>409</v>
      </c>
      <c r="C5126">
        <v>2511</v>
      </c>
      <c r="D5126" t="s">
        <v>424</v>
      </c>
      <c r="E5126" t="s">
        <v>411</v>
      </c>
      <c r="F5126">
        <v>2022</v>
      </c>
      <c r="G5126">
        <v>1059</v>
      </c>
      <c r="H5126">
        <v>1059</v>
      </c>
      <c r="I5126">
        <v>12788</v>
      </c>
      <c r="K5126">
        <v>6.7000000000000004E-2</v>
      </c>
      <c r="L5126">
        <v>5.9999999999999995E-4</v>
      </c>
      <c r="M5126">
        <v>12504</v>
      </c>
      <c r="N5126">
        <v>0.06</v>
      </c>
      <c r="O5126">
        <v>45.31</v>
      </c>
      <c r="P5126">
        <v>0.43309999999999998</v>
      </c>
      <c r="Q5126">
        <v>207063.3</v>
      </c>
      <c r="R5126" t="s">
        <v>333</v>
      </c>
      <c r="S5126" t="s">
        <v>38</v>
      </c>
      <c r="T5126" t="s">
        <v>28</v>
      </c>
      <c r="Y5126" t="s">
        <v>161</v>
      </c>
    </row>
    <row r="5127" spans="1:25" x14ac:dyDescent="0.45">
      <c r="A5127" t="s">
        <v>335</v>
      </c>
      <c r="B5127" t="s">
        <v>409</v>
      </c>
      <c r="C5127">
        <v>2511</v>
      </c>
      <c r="D5127" t="s">
        <v>424</v>
      </c>
      <c r="E5127" t="s">
        <v>411</v>
      </c>
      <c r="F5127">
        <v>2023</v>
      </c>
      <c r="G5127">
        <v>1107</v>
      </c>
      <c r="H5127">
        <v>1107</v>
      </c>
      <c r="I5127">
        <v>16861</v>
      </c>
      <c r="K5127">
        <v>6.7000000000000004E-2</v>
      </c>
      <c r="L5127">
        <v>2.9999999999999997E-4</v>
      </c>
      <c r="M5127">
        <v>14687.8</v>
      </c>
      <c r="N5127">
        <v>5.91E-2</v>
      </c>
      <c r="O5127">
        <v>36.912999999999997</v>
      </c>
      <c r="P5127">
        <v>0.29909999999999998</v>
      </c>
      <c r="Q5127">
        <v>247943.3</v>
      </c>
      <c r="R5127" t="s">
        <v>333</v>
      </c>
      <c r="S5127" t="s">
        <v>38</v>
      </c>
      <c r="T5127" t="s">
        <v>28</v>
      </c>
      <c r="V5127" t="s">
        <v>32</v>
      </c>
      <c r="Y5127" t="s">
        <v>161</v>
      </c>
    </row>
    <row r="5128" spans="1:25" x14ac:dyDescent="0.45">
      <c r="A5128" t="s">
        <v>335</v>
      </c>
      <c r="B5128" t="s">
        <v>409</v>
      </c>
      <c r="C5128">
        <v>2511</v>
      </c>
      <c r="D5128" t="s">
        <v>424</v>
      </c>
      <c r="E5128" t="s">
        <v>411</v>
      </c>
      <c r="F5128">
        <v>2024</v>
      </c>
      <c r="G5128">
        <v>382</v>
      </c>
      <c r="H5128">
        <v>382</v>
      </c>
      <c r="I5128">
        <v>4833</v>
      </c>
      <c r="K5128">
        <v>2.5000000000000001E-2</v>
      </c>
      <c r="L5128">
        <v>6.9999999999999999E-4</v>
      </c>
      <c r="M5128">
        <v>4686.3999999999996</v>
      </c>
      <c r="N5128">
        <v>5.9499999999999997E-2</v>
      </c>
      <c r="O5128">
        <v>9.1560000000000006</v>
      </c>
      <c r="P5128">
        <v>0.2341</v>
      </c>
      <c r="Q5128">
        <v>79276.3</v>
      </c>
      <c r="R5128" t="s">
        <v>333</v>
      </c>
      <c r="S5128" t="s">
        <v>38</v>
      </c>
      <c r="T5128" t="s">
        <v>28</v>
      </c>
      <c r="V5128" t="s">
        <v>32</v>
      </c>
      <c r="Y5128" t="s">
        <v>161</v>
      </c>
    </row>
    <row r="5129" spans="1:25" x14ac:dyDescent="0.45">
      <c r="A5129" t="s">
        <v>335</v>
      </c>
      <c r="B5129" t="s">
        <v>409</v>
      </c>
      <c r="C5129">
        <v>2511</v>
      </c>
      <c r="D5129" t="s">
        <v>425</v>
      </c>
      <c r="E5129" t="s">
        <v>411</v>
      </c>
      <c r="F5129">
        <v>2009</v>
      </c>
      <c r="G5129">
        <v>708</v>
      </c>
      <c r="H5129">
        <v>708</v>
      </c>
      <c r="I5129">
        <v>8304</v>
      </c>
      <c r="K5129">
        <v>5.9619999999999997</v>
      </c>
      <c r="L5129">
        <v>6.6299999999999998E-2</v>
      </c>
      <c r="M5129">
        <v>9019.9</v>
      </c>
      <c r="N5129">
        <v>6.1899999999999997E-2</v>
      </c>
      <c r="O5129">
        <v>34.975999999999999</v>
      </c>
      <c r="P5129">
        <v>0.47270000000000001</v>
      </c>
      <c r="Q5129">
        <v>144080.6</v>
      </c>
      <c r="R5129" t="s">
        <v>333</v>
      </c>
      <c r="S5129" t="s">
        <v>38</v>
      </c>
      <c r="T5129" t="s">
        <v>28</v>
      </c>
      <c r="Y5129" t="s">
        <v>103</v>
      </c>
    </row>
    <row r="5130" spans="1:25" x14ac:dyDescent="0.45">
      <c r="A5130" t="s">
        <v>335</v>
      </c>
      <c r="B5130" t="s">
        <v>409</v>
      </c>
      <c r="C5130">
        <v>2511</v>
      </c>
      <c r="D5130" t="s">
        <v>425</v>
      </c>
      <c r="E5130" t="s">
        <v>411</v>
      </c>
      <c r="F5130">
        <v>2010</v>
      </c>
      <c r="G5130">
        <v>457</v>
      </c>
      <c r="H5130">
        <v>457</v>
      </c>
      <c r="I5130">
        <v>5258</v>
      </c>
      <c r="K5130">
        <v>3.5999999999999997E-2</v>
      </c>
      <c r="L5130">
        <v>1.8E-3</v>
      </c>
      <c r="M5130">
        <v>5131.8999999999996</v>
      </c>
      <c r="N5130">
        <v>5.91E-2</v>
      </c>
      <c r="O5130">
        <v>18.358000000000001</v>
      </c>
      <c r="P5130">
        <v>0.4229</v>
      </c>
      <c r="Q5130">
        <v>86973.8</v>
      </c>
      <c r="R5130" t="s">
        <v>333</v>
      </c>
      <c r="S5130" t="s">
        <v>38</v>
      </c>
      <c r="T5130" t="s">
        <v>28</v>
      </c>
      <c r="Y5130" t="s">
        <v>103</v>
      </c>
    </row>
    <row r="5131" spans="1:25" x14ac:dyDescent="0.45">
      <c r="A5131" t="s">
        <v>335</v>
      </c>
      <c r="B5131" t="s">
        <v>409</v>
      </c>
      <c r="C5131">
        <v>2511</v>
      </c>
      <c r="D5131" t="s">
        <v>425</v>
      </c>
      <c r="E5131" t="s">
        <v>411</v>
      </c>
      <c r="F5131">
        <v>2011</v>
      </c>
      <c r="G5131">
        <v>644</v>
      </c>
      <c r="H5131">
        <v>644</v>
      </c>
      <c r="I5131">
        <v>8011</v>
      </c>
      <c r="K5131">
        <v>4.2000000000000003E-2</v>
      </c>
      <c r="L5131">
        <v>4.7000000000000002E-3</v>
      </c>
      <c r="M5131">
        <v>6980.9</v>
      </c>
      <c r="N5131">
        <v>5.8500000000000003E-2</v>
      </c>
      <c r="O5131">
        <v>25.995999999999999</v>
      </c>
      <c r="P5131">
        <v>0.44209999999999999</v>
      </c>
      <c r="Q5131">
        <v>118319.1</v>
      </c>
      <c r="R5131" t="s">
        <v>333</v>
      </c>
      <c r="S5131" t="s">
        <v>38</v>
      </c>
      <c r="T5131" t="s">
        <v>28</v>
      </c>
      <c r="Y5131" t="s">
        <v>103</v>
      </c>
    </row>
    <row r="5132" spans="1:25" x14ac:dyDescent="0.45">
      <c r="A5132" t="s">
        <v>335</v>
      </c>
      <c r="B5132" t="s">
        <v>409</v>
      </c>
      <c r="C5132">
        <v>2511</v>
      </c>
      <c r="D5132" t="s">
        <v>425</v>
      </c>
      <c r="E5132" t="s">
        <v>411</v>
      </c>
      <c r="F5132">
        <v>2012</v>
      </c>
      <c r="G5132">
        <v>878</v>
      </c>
      <c r="H5132">
        <v>878</v>
      </c>
      <c r="I5132">
        <v>11426</v>
      </c>
      <c r="K5132">
        <v>6.2E-2</v>
      </c>
      <c r="L5132">
        <v>6.9999999999999999E-4</v>
      </c>
      <c r="M5132">
        <v>10959.7</v>
      </c>
      <c r="N5132">
        <v>5.8999999999999997E-2</v>
      </c>
      <c r="O5132">
        <v>42.578000000000003</v>
      </c>
      <c r="P5132">
        <v>0.45789999999999997</v>
      </c>
      <c r="Q5132">
        <v>185941.3</v>
      </c>
      <c r="R5132" t="s">
        <v>333</v>
      </c>
      <c r="S5132" t="s">
        <v>38</v>
      </c>
      <c r="T5132" t="s">
        <v>28</v>
      </c>
      <c r="Y5132" t="s">
        <v>103</v>
      </c>
    </row>
    <row r="5133" spans="1:25" x14ac:dyDescent="0.45">
      <c r="A5133" t="s">
        <v>335</v>
      </c>
      <c r="B5133" t="s">
        <v>409</v>
      </c>
      <c r="C5133">
        <v>2511</v>
      </c>
      <c r="D5133" t="s">
        <v>425</v>
      </c>
      <c r="E5133" t="s">
        <v>411</v>
      </c>
      <c r="F5133">
        <v>2013</v>
      </c>
      <c r="G5133">
        <v>1006</v>
      </c>
      <c r="H5133">
        <v>1006</v>
      </c>
      <c r="I5133">
        <v>12254</v>
      </c>
      <c r="K5133">
        <v>0.155</v>
      </c>
      <c r="L5133">
        <v>2.7000000000000001E-3</v>
      </c>
      <c r="M5133">
        <v>11723.5</v>
      </c>
      <c r="N5133">
        <v>5.8999999999999997E-2</v>
      </c>
      <c r="O5133">
        <v>45.536999999999999</v>
      </c>
      <c r="P5133">
        <v>0.4597</v>
      </c>
      <c r="Q5133">
        <v>198516.8</v>
      </c>
      <c r="R5133" t="s">
        <v>333</v>
      </c>
      <c r="S5133" t="s">
        <v>38</v>
      </c>
      <c r="T5133" t="s">
        <v>28</v>
      </c>
      <c r="Y5133" t="s">
        <v>103</v>
      </c>
    </row>
    <row r="5134" spans="1:25" x14ac:dyDescent="0.45">
      <c r="A5134" t="s">
        <v>335</v>
      </c>
      <c r="B5134" t="s">
        <v>409</v>
      </c>
      <c r="C5134">
        <v>2511</v>
      </c>
      <c r="D5134" t="s">
        <v>425</v>
      </c>
      <c r="E5134" t="s">
        <v>411</v>
      </c>
      <c r="F5134">
        <v>2014</v>
      </c>
      <c r="G5134">
        <v>870</v>
      </c>
      <c r="H5134">
        <v>870</v>
      </c>
      <c r="I5134">
        <v>11562</v>
      </c>
      <c r="K5134">
        <v>7.4109999999999996</v>
      </c>
      <c r="L5134">
        <v>7.0699999999999999E-2</v>
      </c>
      <c r="M5134">
        <v>11434.8</v>
      </c>
      <c r="N5134">
        <v>6.2E-2</v>
      </c>
      <c r="O5134">
        <v>47.838999999999999</v>
      </c>
      <c r="P5134">
        <v>0.51400000000000001</v>
      </c>
      <c r="Q5134">
        <v>182850.4</v>
      </c>
      <c r="R5134" t="s">
        <v>333</v>
      </c>
      <c r="S5134" t="s">
        <v>38</v>
      </c>
      <c r="T5134" t="s">
        <v>28</v>
      </c>
      <c r="Y5134" t="s">
        <v>103</v>
      </c>
    </row>
    <row r="5135" spans="1:25" x14ac:dyDescent="0.45">
      <c r="A5135" t="s">
        <v>335</v>
      </c>
      <c r="B5135" t="s">
        <v>409</v>
      </c>
      <c r="C5135">
        <v>2511</v>
      </c>
      <c r="D5135" t="s">
        <v>425</v>
      </c>
      <c r="E5135" t="s">
        <v>411</v>
      </c>
      <c r="F5135">
        <v>2015</v>
      </c>
      <c r="G5135">
        <v>879</v>
      </c>
      <c r="H5135">
        <v>879</v>
      </c>
      <c r="I5135">
        <v>10681</v>
      </c>
      <c r="K5135">
        <v>6.4009999999999998</v>
      </c>
      <c r="L5135">
        <v>6.4899999999999999E-2</v>
      </c>
      <c r="M5135">
        <v>10772.8</v>
      </c>
      <c r="N5135">
        <v>6.1899999999999997E-2</v>
      </c>
      <c r="O5135">
        <v>44.515000000000001</v>
      </c>
      <c r="P5135">
        <v>0.50629999999999997</v>
      </c>
      <c r="Q5135">
        <v>173101.1</v>
      </c>
      <c r="R5135" t="s">
        <v>333</v>
      </c>
      <c r="S5135" t="s">
        <v>38</v>
      </c>
      <c r="T5135" t="s">
        <v>28</v>
      </c>
      <c r="Y5135" t="s">
        <v>159</v>
      </c>
    </row>
    <row r="5136" spans="1:25" x14ac:dyDescent="0.45">
      <c r="A5136" t="s">
        <v>335</v>
      </c>
      <c r="B5136" t="s">
        <v>409</v>
      </c>
      <c r="C5136">
        <v>2511</v>
      </c>
      <c r="D5136" t="s">
        <v>425</v>
      </c>
      <c r="E5136" t="s">
        <v>411</v>
      </c>
      <c r="F5136">
        <v>2016</v>
      </c>
      <c r="G5136">
        <v>1136</v>
      </c>
      <c r="H5136">
        <v>1136</v>
      </c>
      <c r="I5136">
        <v>14710</v>
      </c>
      <c r="K5136">
        <v>2.2360000000000002</v>
      </c>
      <c r="L5136">
        <v>1.9599999999999999E-2</v>
      </c>
      <c r="M5136">
        <v>14214.2</v>
      </c>
      <c r="N5136">
        <v>0.06</v>
      </c>
      <c r="O5136">
        <v>55.427</v>
      </c>
      <c r="P5136">
        <v>0.46789999999999998</v>
      </c>
      <c r="Q5136">
        <v>237489.4</v>
      </c>
      <c r="R5136" t="s">
        <v>333</v>
      </c>
      <c r="S5136" t="s">
        <v>38</v>
      </c>
      <c r="T5136" t="s">
        <v>28</v>
      </c>
      <c r="Y5136" t="s">
        <v>159</v>
      </c>
    </row>
    <row r="5137" spans="1:25" x14ac:dyDescent="0.45">
      <c r="A5137" t="s">
        <v>335</v>
      </c>
      <c r="B5137" t="s">
        <v>409</v>
      </c>
      <c r="C5137">
        <v>2511</v>
      </c>
      <c r="D5137" t="s">
        <v>425</v>
      </c>
      <c r="E5137" t="s">
        <v>411</v>
      </c>
      <c r="F5137">
        <v>2017</v>
      </c>
      <c r="G5137">
        <v>606</v>
      </c>
      <c r="H5137">
        <v>606</v>
      </c>
      <c r="I5137">
        <v>7158</v>
      </c>
      <c r="K5137">
        <v>4.2000000000000003E-2</v>
      </c>
      <c r="L5137">
        <v>8.0000000000000004E-4</v>
      </c>
      <c r="M5137">
        <v>7113.8</v>
      </c>
      <c r="N5137">
        <v>5.9700000000000003E-2</v>
      </c>
      <c r="O5137">
        <v>27.413</v>
      </c>
      <c r="P5137">
        <v>0.4602</v>
      </c>
      <c r="Q5137">
        <v>119575.3</v>
      </c>
      <c r="R5137" t="s">
        <v>333</v>
      </c>
      <c r="S5137" t="s">
        <v>38</v>
      </c>
      <c r="T5137" t="s">
        <v>28</v>
      </c>
      <c r="Y5137" t="s">
        <v>160</v>
      </c>
    </row>
    <row r="5138" spans="1:25" x14ac:dyDescent="0.45">
      <c r="A5138" t="s">
        <v>335</v>
      </c>
      <c r="B5138" t="s">
        <v>409</v>
      </c>
      <c r="C5138">
        <v>2511</v>
      </c>
      <c r="D5138" t="s">
        <v>425</v>
      </c>
      <c r="E5138" t="s">
        <v>411</v>
      </c>
      <c r="F5138">
        <v>2018</v>
      </c>
      <c r="G5138">
        <v>1079</v>
      </c>
      <c r="H5138">
        <v>1079</v>
      </c>
      <c r="I5138">
        <v>14892</v>
      </c>
      <c r="K5138">
        <v>8.2000000000000003E-2</v>
      </c>
      <c r="L5138">
        <v>8.0000000000000004E-4</v>
      </c>
      <c r="M5138">
        <v>14148.5</v>
      </c>
      <c r="N5138">
        <v>5.9499999999999997E-2</v>
      </c>
      <c r="O5138">
        <v>54.256</v>
      </c>
      <c r="P5138">
        <v>0.45669999999999999</v>
      </c>
      <c r="Q5138">
        <v>238290.5</v>
      </c>
      <c r="R5138" t="s">
        <v>333</v>
      </c>
      <c r="S5138" t="s">
        <v>38</v>
      </c>
      <c r="T5138" t="s">
        <v>28</v>
      </c>
      <c r="Y5138" t="s">
        <v>160</v>
      </c>
    </row>
    <row r="5139" spans="1:25" x14ac:dyDescent="0.45">
      <c r="A5139" t="s">
        <v>335</v>
      </c>
      <c r="B5139" t="s">
        <v>409</v>
      </c>
      <c r="C5139">
        <v>2511</v>
      </c>
      <c r="D5139" t="s">
        <v>425</v>
      </c>
      <c r="E5139" t="s">
        <v>411</v>
      </c>
      <c r="F5139">
        <v>2019</v>
      </c>
      <c r="G5139">
        <v>697</v>
      </c>
      <c r="H5139">
        <v>697</v>
      </c>
      <c r="I5139">
        <v>8798</v>
      </c>
      <c r="K5139">
        <v>4.8000000000000001E-2</v>
      </c>
      <c r="L5139">
        <v>6.9999999999999999E-4</v>
      </c>
      <c r="M5139">
        <v>8314.4</v>
      </c>
      <c r="N5139">
        <v>5.96E-2</v>
      </c>
      <c r="O5139">
        <v>29.766999999999999</v>
      </c>
      <c r="P5139">
        <v>0.42509999999999998</v>
      </c>
      <c r="Q5139">
        <v>138748.20000000001</v>
      </c>
      <c r="R5139" t="s">
        <v>333</v>
      </c>
      <c r="S5139" t="s">
        <v>38</v>
      </c>
      <c r="T5139" t="s">
        <v>28</v>
      </c>
      <c r="Y5139" t="s">
        <v>160</v>
      </c>
    </row>
    <row r="5140" spans="1:25" x14ac:dyDescent="0.45">
      <c r="A5140" t="s">
        <v>335</v>
      </c>
      <c r="B5140" t="s">
        <v>409</v>
      </c>
      <c r="C5140">
        <v>2511</v>
      </c>
      <c r="D5140" t="s">
        <v>425</v>
      </c>
      <c r="E5140" t="s">
        <v>411</v>
      </c>
      <c r="F5140">
        <v>2020</v>
      </c>
      <c r="G5140">
        <v>614</v>
      </c>
      <c r="H5140">
        <v>614</v>
      </c>
      <c r="I5140">
        <v>6913</v>
      </c>
      <c r="K5140">
        <v>3.6999999999999998E-2</v>
      </c>
      <c r="L5140">
        <v>6.9999999999999999E-4</v>
      </c>
      <c r="M5140">
        <v>6762.7</v>
      </c>
      <c r="N5140">
        <v>5.9200000000000003E-2</v>
      </c>
      <c r="O5140">
        <v>23.710999999999999</v>
      </c>
      <c r="P5140">
        <v>0.41410000000000002</v>
      </c>
      <c r="Q5140">
        <v>114526.5</v>
      </c>
      <c r="R5140" t="s">
        <v>333</v>
      </c>
      <c r="S5140" t="s">
        <v>38</v>
      </c>
      <c r="T5140" t="s">
        <v>28</v>
      </c>
      <c r="Y5140" t="s">
        <v>160</v>
      </c>
    </row>
    <row r="5141" spans="1:25" x14ac:dyDescent="0.45">
      <c r="A5141" t="s">
        <v>335</v>
      </c>
      <c r="B5141" t="s">
        <v>409</v>
      </c>
      <c r="C5141">
        <v>2511</v>
      </c>
      <c r="D5141" t="s">
        <v>425</v>
      </c>
      <c r="E5141" t="s">
        <v>411</v>
      </c>
      <c r="F5141">
        <v>2021</v>
      </c>
      <c r="G5141">
        <v>1040</v>
      </c>
      <c r="H5141">
        <v>1040</v>
      </c>
      <c r="I5141">
        <v>12817</v>
      </c>
      <c r="K5141">
        <v>6.8000000000000005E-2</v>
      </c>
      <c r="L5141">
        <v>6.9999999999999999E-4</v>
      </c>
      <c r="M5141">
        <v>11847.6</v>
      </c>
      <c r="N5141">
        <v>5.9299999999999999E-2</v>
      </c>
      <c r="O5141">
        <v>41.63</v>
      </c>
      <c r="P5141">
        <v>0.41770000000000002</v>
      </c>
      <c r="Q5141">
        <v>200206.4</v>
      </c>
      <c r="R5141" t="s">
        <v>333</v>
      </c>
      <c r="S5141" t="s">
        <v>38</v>
      </c>
      <c r="T5141" t="s">
        <v>28</v>
      </c>
      <c r="Y5141" t="s">
        <v>161</v>
      </c>
    </row>
    <row r="5142" spans="1:25" x14ac:dyDescent="0.45">
      <c r="A5142" t="s">
        <v>335</v>
      </c>
      <c r="B5142" t="s">
        <v>409</v>
      </c>
      <c r="C5142">
        <v>2511</v>
      </c>
      <c r="D5142" t="s">
        <v>425</v>
      </c>
      <c r="E5142" t="s">
        <v>411</v>
      </c>
      <c r="F5142">
        <v>2022</v>
      </c>
      <c r="G5142">
        <v>1027</v>
      </c>
      <c r="H5142">
        <v>1027</v>
      </c>
      <c r="I5142">
        <v>12370</v>
      </c>
      <c r="K5142">
        <v>5.6000000000000001E-2</v>
      </c>
      <c r="L5142">
        <v>4.0000000000000002E-4</v>
      </c>
      <c r="M5142">
        <v>11802.7</v>
      </c>
      <c r="N5142">
        <v>5.8799999999999998E-2</v>
      </c>
      <c r="O5142">
        <v>41.36</v>
      </c>
      <c r="P5142">
        <v>0.41289999999999999</v>
      </c>
      <c r="Q5142">
        <v>200258</v>
      </c>
      <c r="R5142" t="s">
        <v>333</v>
      </c>
      <c r="S5142" t="s">
        <v>38</v>
      </c>
      <c r="T5142" t="s">
        <v>28</v>
      </c>
      <c r="Y5142" t="s">
        <v>161</v>
      </c>
    </row>
    <row r="5143" spans="1:25" x14ac:dyDescent="0.45">
      <c r="A5143" t="s">
        <v>335</v>
      </c>
      <c r="B5143" t="s">
        <v>409</v>
      </c>
      <c r="C5143">
        <v>2511</v>
      </c>
      <c r="D5143" t="s">
        <v>425</v>
      </c>
      <c r="E5143" t="s">
        <v>411</v>
      </c>
      <c r="F5143">
        <v>2023</v>
      </c>
      <c r="G5143">
        <v>711</v>
      </c>
      <c r="H5143">
        <v>711</v>
      </c>
      <c r="I5143">
        <v>9499</v>
      </c>
      <c r="K5143">
        <v>4.1000000000000002E-2</v>
      </c>
      <c r="L5143">
        <v>5.0000000000000001E-4</v>
      </c>
      <c r="M5143">
        <v>8441.4</v>
      </c>
      <c r="N5143">
        <v>5.8999999999999997E-2</v>
      </c>
      <c r="O5143">
        <v>16.381</v>
      </c>
      <c r="P5143">
        <v>0.22889999999999999</v>
      </c>
      <c r="Q5143">
        <v>143042.20000000001</v>
      </c>
      <c r="R5143" t="s">
        <v>333</v>
      </c>
      <c r="S5143" t="s">
        <v>38</v>
      </c>
      <c r="T5143" t="s">
        <v>28</v>
      </c>
      <c r="V5143" t="s">
        <v>32</v>
      </c>
      <c r="Y5143" t="s">
        <v>161</v>
      </c>
    </row>
    <row r="5144" spans="1:25" x14ac:dyDescent="0.45">
      <c r="A5144" t="s">
        <v>335</v>
      </c>
      <c r="B5144" t="s">
        <v>409</v>
      </c>
      <c r="C5144">
        <v>2511</v>
      </c>
      <c r="D5144" t="s">
        <v>425</v>
      </c>
      <c r="E5144" t="s">
        <v>411</v>
      </c>
      <c r="F5144">
        <v>2024</v>
      </c>
      <c r="G5144">
        <v>438</v>
      </c>
      <c r="H5144">
        <v>438</v>
      </c>
      <c r="I5144">
        <v>5309</v>
      </c>
      <c r="K5144">
        <v>2.7E-2</v>
      </c>
      <c r="L5144">
        <v>5.9999999999999995E-4</v>
      </c>
      <c r="M5144">
        <v>5169</v>
      </c>
      <c r="N5144">
        <v>5.96E-2</v>
      </c>
      <c r="O5144">
        <v>10.289</v>
      </c>
      <c r="P5144">
        <v>0.2364</v>
      </c>
      <c r="Q5144">
        <v>87046.3</v>
      </c>
      <c r="R5144" t="s">
        <v>333</v>
      </c>
      <c r="S5144" t="s">
        <v>38</v>
      </c>
      <c r="T5144" t="s">
        <v>28</v>
      </c>
      <c r="V5144" t="s">
        <v>32</v>
      </c>
      <c r="Y5144" t="s">
        <v>161</v>
      </c>
    </row>
    <row r="5145" spans="1:25" x14ac:dyDescent="0.45">
      <c r="A5145" t="s">
        <v>335</v>
      </c>
      <c r="B5145" t="s">
        <v>409</v>
      </c>
      <c r="C5145">
        <v>2511</v>
      </c>
      <c r="D5145" t="s">
        <v>426</v>
      </c>
      <c r="E5145" t="s">
        <v>411</v>
      </c>
      <c r="F5145">
        <v>2009</v>
      </c>
      <c r="G5145">
        <v>708</v>
      </c>
      <c r="H5145">
        <v>708</v>
      </c>
      <c r="I5145">
        <v>8304</v>
      </c>
      <c r="K5145">
        <v>5.9619999999999997</v>
      </c>
      <c r="L5145">
        <v>6.6299999999999998E-2</v>
      </c>
      <c r="M5145">
        <v>9019.9</v>
      </c>
      <c r="N5145">
        <v>6.1899999999999997E-2</v>
      </c>
      <c r="O5145">
        <v>34.975999999999999</v>
      </c>
      <c r="P5145">
        <v>0.47270000000000001</v>
      </c>
      <c r="Q5145">
        <v>144080.6</v>
      </c>
      <c r="R5145" t="s">
        <v>333</v>
      </c>
      <c r="S5145" t="s">
        <v>38</v>
      </c>
      <c r="T5145" t="s">
        <v>28</v>
      </c>
      <c r="Y5145" t="s">
        <v>103</v>
      </c>
    </row>
    <row r="5146" spans="1:25" x14ac:dyDescent="0.45">
      <c r="A5146" t="s">
        <v>335</v>
      </c>
      <c r="B5146" t="s">
        <v>409</v>
      </c>
      <c r="C5146">
        <v>2511</v>
      </c>
      <c r="D5146" t="s">
        <v>426</v>
      </c>
      <c r="E5146" t="s">
        <v>411</v>
      </c>
      <c r="F5146">
        <v>2010</v>
      </c>
      <c r="G5146">
        <v>457</v>
      </c>
      <c r="H5146">
        <v>457</v>
      </c>
      <c r="I5146">
        <v>5258</v>
      </c>
      <c r="K5146">
        <v>3.5999999999999997E-2</v>
      </c>
      <c r="L5146">
        <v>1.8E-3</v>
      </c>
      <c r="M5146">
        <v>5131.8999999999996</v>
      </c>
      <c r="N5146">
        <v>5.91E-2</v>
      </c>
      <c r="O5146">
        <v>18.358000000000001</v>
      </c>
      <c r="P5146">
        <v>0.4229</v>
      </c>
      <c r="Q5146">
        <v>86973.8</v>
      </c>
      <c r="R5146" t="s">
        <v>333</v>
      </c>
      <c r="S5146" t="s">
        <v>38</v>
      </c>
      <c r="T5146" t="s">
        <v>28</v>
      </c>
      <c r="Y5146" t="s">
        <v>103</v>
      </c>
    </row>
    <row r="5147" spans="1:25" x14ac:dyDescent="0.45">
      <c r="A5147" t="s">
        <v>335</v>
      </c>
      <c r="B5147" t="s">
        <v>409</v>
      </c>
      <c r="C5147">
        <v>2511</v>
      </c>
      <c r="D5147" t="s">
        <v>426</v>
      </c>
      <c r="E5147" t="s">
        <v>411</v>
      </c>
      <c r="F5147">
        <v>2011</v>
      </c>
      <c r="G5147">
        <v>644</v>
      </c>
      <c r="H5147">
        <v>644</v>
      </c>
      <c r="I5147">
        <v>8011</v>
      </c>
      <c r="K5147">
        <v>4.2000000000000003E-2</v>
      </c>
      <c r="L5147">
        <v>4.7000000000000002E-3</v>
      </c>
      <c r="M5147">
        <v>6980.9</v>
      </c>
      <c r="N5147">
        <v>5.8500000000000003E-2</v>
      </c>
      <c r="O5147">
        <v>25.995999999999999</v>
      </c>
      <c r="P5147">
        <v>0.44209999999999999</v>
      </c>
      <c r="Q5147">
        <v>118319.1</v>
      </c>
      <c r="R5147" t="s">
        <v>333</v>
      </c>
      <c r="S5147" t="s">
        <v>38</v>
      </c>
      <c r="T5147" t="s">
        <v>28</v>
      </c>
      <c r="Y5147" t="s">
        <v>103</v>
      </c>
    </row>
    <row r="5148" spans="1:25" x14ac:dyDescent="0.45">
      <c r="A5148" t="s">
        <v>335</v>
      </c>
      <c r="B5148" t="s">
        <v>409</v>
      </c>
      <c r="C5148">
        <v>2511</v>
      </c>
      <c r="D5148" t="s">
        <v>426</v>
      </c>
      <c r="E5148" t="s">
        <v>411</v>
      </c>
      <c r="F5148">
        <v>2012</v>
      </c>
      <c r="G5148">
        <v>878</v>
      </c>
      <c r="H5148">
        <v>878</v>
      </c>
      <c r="I5148">
        <v>11426</v>
      </c>
      <c r="K5148">
        <v>6.2E-2</v>
      </c>
      <c r="L5148">
        <v>6.9999999999999999E-4</v>
      </c>
      <c r="M5148">
        <v>10959.7</v>
      </c>
      <c r="N5148">
        <v>5.8999999999999997E-2</v>
      </c>
      <c r="O5148">
        <v>42.578000000000003</v>
      </c>
      <c r="P5148">
        <v>0.45789999999999997</v>
      </c>
      <c r="Q5148">
        <v>185941.3</v>
      </c>
      <c r="R5148" t="s">
        <v>333</v>
      </c>
      <c r="S5148" t="s">
        <v>38</v>
      </c>
      <c r="T5148" t="s">
        <v>28</v>
      </c>
      <c r="Y5148" t="s">
        <v>103</v>
      </c>
    </row>
    <row r="5149" spans="1:25" x14ac:dyDescent="0.45">
      <c r="A5149" t="s">
        <v>335</v>
      </c>
      <c r="B5149" t="s">
        <v>409</v>
      </c>
      <c r="C5149">
        <v>2511</v>
      </c>
      <c r="D5149" t="s">
        <v>426</v>
      </c>
      <c r="E5149" t="s">
        <v>411</v>
      </c>
      <c r="F5149">
        <v>2013</v>
      </c>
      <c r="G5149">
        <v>1006</v>
      </c>
      <c r="H5149">
        <v>1006</v>
      </c>
      <c r="I5149">
        <v>12254</v>
      </c>
      <c r="K5149">
        <v>0.155</v>
      </c>
      <c r="L5149">
        <v>2.7000000000000001E-3</v>
      </c>
      <c r="M5149">
        <v>11723.5</v>
      </c>
      <c r="N5149">
        <v>5.8999999999999997E-2</v>
      </c>
      <c r="O5149">
        <v>45.536999999999999</v>
      </c>
      <c r="P5149">
        <v>0.4597</v>
      </c>
      <c r="Q5149">
        <v>198516.8</v>
      </c>
      <c r="R5149" t="s">
        <v>333</v>
      </c>
      <c r="S5149" t="s">
        <v>38</v>
      </c>
      <c r="T5149" t="s">
        <v>28</v>
      </c>
      <c r="Y5149" t="s">
        <v>103</v>
      </c>
    </row>
    <row r="5150" spans="1:25" x14ac:dyDescent="0.45">
      <c r="A5150" t="s">
        <v>335</v>
      </c>
      <c r="B5150" t="s">
        <v>409</v>
      </c>
      <c r="C5150">
        <v>2511</v>
      </c>
      <c r="D5150" t="s">
        <v>426</v>
      </c>
      <c r="E5150" t="s">
        <v>411</v>
      </c>
      <c r="F5150">
        <v>2014</v>
      </c>
      <c r="G5150">
        <v>870</v>
      </c>
      <c r="H5150">
        <v>870</v>
      </c>
      <c r="I5150">
        <v>11562</v>
      </c>
      <c r="K5150">
        <v>7.4109999999999996</v>
      </c>
      <c r="L5150">
        <v>7.0699999999999999E-2</v>
      </c>
      <c r="M5150">
        <v>11434.8</v>
      </c>
      <c r="N5150">
        <v>6.2E-2</v>
      </c>
      <c r="O5150">
        <v>47.838999999999999</v>
      </c>
      <c r="P5150">
        <v>0.51400000000000001</v>
      </c>
      <c r="Q5150">
        <v>182850.4</v>
      </c>
      <c r="R5150" t="s">
        <v>333</v>
      </c>
      <c r="S5150" t="s">
        <v>38</v>
      </c>
      <c r="T5150" t="s">
        <v>28</v>
      </c>
      <c r="Y5150" t="s">
        <v>103</v>
      </c>
    </row>
    <row r="5151" spans="1:25" x14ac:dyDescent="0.45">
      <c r="A5151" t="s">
        <v>335</v>
      </c>
      <c r="B5151" t="s">
        <v>409</v>
      </c>
      <c r="C5151">
        <v>2511</v>
      </c>
      <c r="D5151" t="s">
        <v>426</v>
      </c>
      <c r="E5151" t="s">
        <v>411</v>
      </c>
      <c r="F5151">
        <v>2015</v>
      </c>
      <c r="G5151">
        <v>879</v>
      </c>
      <c r="H5151">
        <v>879</v>
      </c>
      <c r="I5151">
        <v>10681</v>
      </c>
      <c r="K5151">
        <v>6.4009999999999998</v>
      </c>
      <c r="L5151">
        <v>6.4899999999999999E-2</v>
      </c>
      <c r="M5151">
        <v>10772.8</v>
      </c>
      <c r="N5151">
        <v>6.1899999999999997E-2</v>
      </c>
      <c r="O5151">
        <v>44.515000000000001</v>
      </c>
      <c r="P5151">
        <v>0.50629999999999997</v>
      </c>
      <c r="Q5151">
        <v>173101.1</v>
      </c>
      <c r="R5151" t="s">
        <v>333</v>
      </c>
      <c r="S5151" t="s">
        <v>38</v>
      </c>
      <c r="T5151" t="s">
        <v>28</v>
      </c>
      <c r="Y5151" t="s">
        <v>159</v>
      </c>
    </row>
    <row r="5152" spans="1:25" x14ac:dyDescent="0.45">
      <c r="A5152" t="s">
        <v>335</v>
      </c>
      <c r="B5152" t="s">
        <v>409</v>
      </c>
      <c r="C5152">
        <v>2511</v>
      </c>
      <c r="D5152" t="s">
        <v>426</v>
      </c>
      <c r="E5152" t="s">
        <v>411</v>
      </c>
      <c r="F5152">
        <v>2016</v>
      </c>
      <c r="G5152">
        <v>1136</v>
      </c>
      <c r="H5152">
        <v>1136</v>
      </c>
      <c r="I5152">
        <v>14710</v>
      </c>
      <c r="K5152">
        <v>2.2360000000000002</v>
      </c>
      <c r="L5152">
        <v>1.9599999999999999E-2</v>
      </c>
      <c r="M5152">
        <v>14214.2</v>
      </c>
      <c r="N5152">
        <v>0.06</v>
      </c>
      <c r="O5152">
        <v>55.427</v>
      </c>
      <c r="P5152">
        <v>0.46789999999999998</v>
      </c>
      <c r="Q5152">
        <v>237489.4</v>
      </c>
      <c r="R5152" t="s">
        <v>333</v>
      </c>
      <c r="S5152" t="s">
        <v>38</v>
      </c>
      <c r="T5152" t="s">
        <v>28</v>
      </c>
      <c r="Y5152" t="s">
        <v>159</v>
      </c>
    </row>
    <row r="5153" spans="1:25" x14ac:dyDescent="0.45">
      <c r="A5153" t="s">
        <v>335</v>
      </c>
      <c r="B5153" t="s">
        <v>409</v>
      </c>
      <c r="C5153">
        <v>2511</v>
      </c>
      <c r="D5153" t="s">
        <v>426</v>
      </c>
      <c r="E5153" t="s">
        <v>411</v>
      </c>
      <c r="F5153">
        <v>2017</v>
      </c>
      <c r="G5153">
        <v>606</v>
      </c>
      <c r="H5153">
        <v>606</v>
      </c>
      <c r="I5153">
        <v>7158</v>
      </c>
      <c r="K5153">
        <v>4.2000000000000003E-2</v>
      </c>
      <c r="L5153">
        <v>8.0000000000000004E-4</v>
      </c>
      <c r="M5153">
        <v>7113.8</v>
      </c>
      <c r="N5153">
        <v>5.9700000000000003E-2</v>
      </c>
      <c r="O5153">
        <v>27.413</v>
      </c>
      <c r="P5153">
        <v>0.4602</v>
      </c>
      <c r="Q5153">
        <v>119575.3</v>
      </c>
      <c r="R5153" t="s">
        <v>333</v>
      </c>
      <c r="S5153" t="s">
        <v>38</v>
      </c>
      <c r="T5153" t="s">
        <v>28</v>
      </c>
      <c r="Y5153" t="s">
        <v>160</v>
      </c>
    </row>
    <row r="5154" spans="1:25" x14ac:dyDescent="0.45">
      <c r="A5154" t="s">
        <v>335</v>
      </c>
      <c r="B5154" t="s">
        <v>409</v>
      </c>
      <c r="C5154">
        <v>2511</v>
      </c>
      <c r="D5154" t="s">
        <v>426</v>
      </c>
      <c r="E5154" t="s">
        <v>411</v>
      </c>
      <c r="F5154">
        <v>2018</v>
      </c>
      <c r="G5154">
        <v>1079</v>
      </c>
      <c r="H5154">
        <v>1079</v>
      </c>
      <c r="I5154">
        <v>14892</v>
      </c>
      <c r="K5154">
        <v>8.2000000000000003E-2</v>
      </c>
      <c r="L5154">
        <v>8.0000000000000004E-4</v>
      </c>
      <c r="M5154">
        <v>14148.5</v>
      </c>
      <c r="N5154">
        <v>5.9499999999999997E-2</v>
      </c>
      <c r="O5154">
        <v>54.256</v>
      </c>
      <c r="P5154">
        <v>0.45669999999999999</v>
      </c>
      <c r="Q5154">
        <v>238290.5</v>
      </c>
      <c r="R5154" t="s">
        <v>333</v>
      </c>
      <c r="S5154" t="s">
        <v>38</v>
      </c>
      <c r="T5154" t="s">
        <v>28</v>
      </c>
      <c r="Y5154" t="s">
        <v>160</v>
      </c>
    </row>
    <row r="5155" spans="1:25" x14ac:dyDescent="0.45">
      <c r="A5155" t="s">
        <v>335</v>
      </c>
      <c r="B5155" t="s">
        <v>409</v>
      </c>
      <c r="C5155">
        <v>2511</v>
      </c>
      <c r="D5155" t="s">
        <v>426</v>
      </c>
      <c r="E5155" t="s">
        <v>411</v>
      </c>
      <c r="F5155">
        <v>2019</v>
      </c>
      <c r="G5155">
        <v>697</v>
      </c>
      <c r="H5155">
        <v>697</v>
      </c>
      <c r="I5155">
        <v>8798</v>
      </c>
      <c r="K5155">
        <v>4.8000000000000001E-2</v>
      </c>
      <c r="L5155">
        <v>6.9999999999999999E-4</v>
      </c>
      <c r="M5155">
        <v>8314.4</v>
      </c>
      <c r="N5155">
        <v>5.96E-2</v>
      </c>
      <c r="O5155">
        <v>29.766999999999999</v>
      </c>
      <c r="P5155">
        <v>0.42509999999999998</v>
      </c>
      <c r="Q5155">
        <v>138748.20000000001</v>
      </c>
      <c r="R5155" t="s">
        <v>333</v>
      </c>
      <c r="S5155" t="s">
        <v>38</v>
      </c>
      <c r="T5155" t="s">
        <v>28</v>
      </c>
      <c r="Y5155" t="s">
        <v>160</v>
      </c>
    </row>
    <row r="5156" spans="1:25" x14ac:dyDescent="0.45">
      <c r="A5156" t="s">
        <v>335</v>
      </c>
      <c r="B5156" t="s">
        <v>409</v>
      </c>
      <c r="C5156">
        <v>2511</v>
      </c>
      <c r="D5156" t="s">
        <v>426</v>
      </c>
      <c r="E5156" t="s">
        <v>411</v>
      </c>
      <c r="F5156">
        <v>2020</v>
      </c>
      <c r="G5156">
        <v>614</v>
      </c>
      <c r="H5156">
        <v>614</v>
      </c>
      <c r="I5156">
        <v>6913</v>
      </c>
      <c r="K5156">
        <v>3.6999999999999998E-2</v>
      </c>
      <c r="L5156">
        <v>6.9999999999999999E-4</v>
      </c>
      <c r="M5156">
        <v>6762.7</v>
      </c>
      <c r="N5156">
        <v>5.9200000000000003E-2</v>
      </c>
      <c r="O5156">
        <v>23.710999999999999</v>
      </c>
      <c r="P5156">
        <v>0.41410000000000002</v>
      </c>
      <c r="Q5156">
        <v>114526.5</v>
      </c>
      <c r="R5156" t="s">
        <v>333</v>
      </c>
      <c r="S5156" t="s">
        <v>38</v>
      </c>
      <c r="T5156" t="s">
        <v>28</v>
      </c>
      <c r="Y5156" t="s">
        <v>160</v>
      </c>
    </row>
    <row r="5157" spans="1:25" x14ac:dyDescent="0.45">
      <c r="A5157" t="s">
        <v>335</v>
      </c>
      <c r="B5157" t="s">
        <v>409</v>
      </c>
      <c r="C5157">
        <v>2511</v>
      </c>
      <c r="D5157" t="s">
        <v>426</v>
      </c>
      <c r="E5157" t="s">
        <v>411</v>
      </c>
      <c r="F5157">
        <v>2021</v>
      </c>
      <c r="G5157">
        <v>1040</v>
      </c>
      <c r="H5157">
        <v>1040</v>
      </c>
      <c r="I5157">
        <v>12817</v>
      </c>
      <c r="K5157">
        <v>6.8000000000000005E-2</v>
      </c>
      <c r="L5157">
        <v>6.9999999999999999E-4</v>
      </c>
      <c r="M5157">
        <v>11847.6</v>
      </c>
      <c r="N5157">
        <v>5.9299999999999999E-2</v>
      </c>
      <c r="O5157">
        <v>41.63</v>
      </c>
      <c r="P5157">
        <v>0.41770000000000002</v>
      </c>
      <c r="Q5157">
        <v>200206.4</v>
      </c>
      <c r="R5157" t="s">
        <v>333</v>
      </c>
      <c r="S5157" t="s">
        <v>38</v>
      </c>
      <c r="T5157" t="s">
        <v>28</v>
      </c>
      <c r="Y5157" t="s">
        <v>161</v>
      </c>
    </row>
    <row r="5158" spans="1:25" x14ac:dyDescent="0.45">
      <c r="A5158" t="s">
        <v>335</v>
      </c>
      <c r="B5158" t="s">
        <v>409</v>
      </c>
      <c r="C5158">
        <v>2511</v>
      </c>
      <c r="D5158" t="s">
        <v>426</v>
      </c>
      <c r="E5158" t="s">
        <v>411</v>
      </c>
      <c r="F5158">
        <v>2022</v>
      </c>
      <c r="G5158">
        <v>1027</v>
      </c>
      <c r="H5158">
        <v>1027</v>
      </c>
      <c r="I5158">
        <v>12370</v>
      </c>
      <c r="K5158">
        <v>5.6000000000000001E-2</v>
      </c>
      <c r="L5158">
        <v>4.0000000000000002E-4</v>
      </c>
      <c r="M5158">
        <v>11802.7</v>
      </c>
      <c r="N5158">
        <v>5.8799999999999998E-2</v>
      </c>
      <c r="O5158">
        <v>41.36</v>
      </c>
      <c r="P5158">
        <v>0.41289999999999999</v>
      </c>
      <c r="Q5158">
        <v>200258</v>
      </c>
      <c r="R5158" t="s">
        <v>333</v>
      </c>
      <c r="S5158" t="s">
        <v>38</v>
      </c>
      <c r="T5158" t="s">
        <v>28</v>
      </c>
      <c r="Y5158" t="s">
        <v>161</v>
      </c>
    </row>
    <row r="5159" spans="1:25" x14ac:dyDescent="0.45">
      <c r="A5159" t="s">
        <v>335</v>
      </c>
      <c r="B5159" t="s">
        <v>409</v>
      </c>
      <c r="C5159">
        <v>2511</v>
      </c>
      <c r="D5159" t="s">
        <v>426</v>
      </c>
      <c r="E5159" t="s">
        <v>411</v>
      </c>
      <c r="F5159">
        <v>2023</v>
      </c>
      <c r="G5159">
        <v>711</v>
      </c>
      <c r="H5159">
        <v>711</v>
      </c>
      <c r="I5159">
        <v>9499</v>
      </c>
      <c r="K5159">
        <v>4.1000000000000002E-2</v>
      </c>
      <c r="L5159">
        <v>5.0000000000000001E-4</v>
      </c>
      <c r="M5159">
        <v>8441.4</v>
      </c>
      <c r="N5159">
        <v>5.8999999999999997E-2</v>
      </c>
      <c r="O5159">
        <v>16.408000000000001</v>
      </c>
      <c r="P5159">
        <v>0.2296</v>
      </c>
      <c r="Q5159">
        <v>143042.20000000001</v>
      </c>
      <c r="R5159" t="s">
        <v>333</v>
      </c>
      <c r="S5159" t="s">
        <v>38</v>
      </c>
      <c r="T5159" t="s">
        <v>28</v>
      </c>
      <c r="V5159" t="s">
        <v>32</v>
      </c>
      <c r="Y5159" t="s">
        <v>161</v>
      </c>
    </row>
    <row r="5160" spans="1:25" x14ac:dyDescent="0.45">
      <c r="A5160" t="s">
        <v>335</v>
      </c>
      <c r="B5160" t="s">
        <v>409</v>
      </c>
      <c r="C5160">
        <v>2511</v>
      </c>
      <c r="D5160" t="s">
        <v>426</v>
      </c>
      <c r="E5160" t="s">
        <v>411</v>
      </c>
      <c r="F5160">
        <v>2024</v>
      </c>
      <c r="G5160">
        <v>438</v>
      </c>
      <c r="H5160">
        <v>438</v>
      </c>
      <c r="I5160">
        <v>5309</v>
      </c>
      <c r="K5160">
        <v>2.7E-2</v>
      </c>
      <c r="L5160">
        <v>5.9999999999999995E-4</v>
      </c>
      <c r="M5160">
        <v>5169</v>
      </c>
      <c r="N5160">
        <v>5.96E-2</v>
      </c>
      <c r="O5160">
        <v>10.189</v>
      </c>
      <c r="P5160">
        <v>0.23419999999999999</v>
      </c>
      <c r="Q5160">
        <v>87046.3</v>
      </c>
      <c r="R5160" t="s">
        <v>333</v>
      </c>
      <c r="S5160" t="s">
        <v>38</v>
      </c>
      <c r="T5160" t="s">
        <v>28</v>
      </c>
      <c r="V5160" t="s">
        <v>32</v>
      </c>
      <c r="Y5160" t="s">
        <v>161</v>
      </c>
    </row>
    <row r="5161" spans="1:25" x14ac:dyDescent="0.45">
      <c r="A5161" t="s">
        <v>335</v>
      </c>
      <c r="B5161" t="s">
        <v>427</v>
      </c>
      <c r="C5161">
        <v>2512</v>
      </c>
      <c r="D5161" t="s">
        <v>428</v>
      </c>
      <c r="F5161">
        <v>2009</v>
      </c>
      <c r="G5161">
        <v>860</v>
      </c>
      <c r="H5161">
        <v>781.82</v>
      </c>
      <c r="I5161">
        <v>12456.32</v>
      </c>
      <c r="O5161">
        <v>67.807000000000002</v>
      </c>
      <c r="P5161">
        <v>0.70609999999999995</v>
      </c>
      <c r="Q5161">
        <v>181347.136</v>
      </c>
      <c r="R5161" t="s">
        <v>923</v>
      </c>
      <c r="T5161" t="s">
        <v>28</v>
      </c>
      <c r="Y5161" t="s">
        <v>29</v>
      </c>
    </row>
    <row r="5162" spans="1:25" x14ac:dyDescent="0.45">
      <c r="A5162" t="s">
        <v>335</v>
      </c>
      <c r="B5162" t="s">
        <v>427</v>
      </c>
      <c r="C5162">
        <v>2512</v>
      </c>
      <c r="D5162" t="s">
        <v>428</v>
      </c>
      <c r="F5162">
        <v>2010</v>
      </c>
      <c r="G5162">
        <v>877</v>
      </c>
      <c r="H5162">
        <v>762.72</v>
      </c>
      <c r="I5162">
        <v>11643.51</v>
      </c>
      <c r="M5162">
        <v>13796.623</v>
      </c>
      <c r="N5162">
        <v>8.1100000000000005E-2</v>
      </c>
      <c r="O5162">
        <v>64.242000000000004</v>
      </c>
      <c r="P5162">
        <v>0.68779999999999997</v>
      </c>
      <c r="Q5162">
        <v>170096.321</v>
      </c>
      <c r="R5162" t="s">
        <v>923</v>
      </c>
      <c r="T5162" t="s">
        <v>28</v>
      </c>
      <c r="Y5162" t="s">
        <v>29</v>
      </c>
    </row>
    <row r="5163" spans="1:25" x14ac:dyDescent="0.45">
      <c r="A5163" t="s">
        <v>335</v>
      </c>
      <c r="B5163" t="s">
        <v>427</v>
      </c>
      <c r="C5163">
        <v>2512</v>
      </c>
      <c r="D5163" t="s">
        <v>428</v>
      </c>
      <c r="F5163">
        <v>2011</v>
      </c>
      <c r="G5163">
        <v>596</v>
      </c>
      <c r="H5163">
        <v>486.08</v>
      </c>
      <c r="I5163">
        <v>7334.13</v>
      </c>
      <c r="M5163">
        <v>8826.1579999999994</v>
      </c>
      <c r="N5163">
        <v>8.1299999999999997E-2</v>
      </c>
      <c r="O5163">
        <v>42.677999999999997</v>
      </c>
      <c r="P5163">
        <v>0.68789999999999996</v>
      </c>
      <c r="Q5163">
        <v>108742.39200000001</v>
      </c>
      <c r="R5163" t="s">
        <v>923</v>
      </c>
      <c r="T5163" t="s">
        <v>28</v>
      </c>
      <c r="Y5163" t="s">
        <v>29</v>
      </c>
    </row>
    <row r="5164" spans="1:25" x14ac:dyDescent="0.45">
      <c r="A5164" t="s">
        <v>335</v>
      </c>
      <c r="B5164" t="s">
        <v>427</v>
      </c>
      <c r="C5164">
        <v>2512</v>
      </c>
      <c r="D5164" t="s">
        <v>428</v>
      </c>
      <c r="F5164">
        <v>2012</v>
      </c>
      <c r="G5164">
        <v>537</v>
      </c>
      <c r="H5164">
        <v>455.95</v>
      </c>
      <c r="I5164">
        <v>6557.82</v>
      </c>
      <c r="M5164">
        <v>7927.442</v>
      </c>
      <c r="N5164">
        <v>8.1199999999999994E-2</v>
      </c>
      <c r="O5164">
        <v>34.658999999999999</v>
      </c>
      <c r="P5164">
        <v>0.6472</v>
      </c>
      <c r="Q5164">
        <v>97613.123999999996</v>
      </c>
      <c r="R5164" t="s">
        <v>923</v>
      </c>
      <c r="T5164" t="s">
        <v>28</v>
      </c>
      <c r="Y5164" t="s">
        <v>29</v>
      </c>
    </row>
    <row r="5165" spans="1:25" x14ac:dyDescent="0.45">
      <c r="A5165" t="s">
        <v>335</v>
      </c>
      <c r="B5165" t="s">
        <v>427</v>
      </c>
      <c r="C5165">
        <v>2512</v>
      </c>
      <c r="D5165" t="s">
        <v>428</v>
      </c>
      <c r="F5165">
        <v>2013</v>
      </c>
      <c r="G5165">
        <v>502</v>
      </c>
      <c r="H5165">
        <v>426.12</v>
      </c>
      <c r="I5165">
        <v>6588.36</v>
      </c>
      <c r="M5165">
        <v>7763.9840000000004</v>
      </c>
      <c r="N5165">
        <v>8.1100000000000005E-2</v>
      </c>
      <c r="O5165">
        <v>34.42</v>
      </c>
      <c r="P5165">
        <v>0.6522</v>
      </c>
      <c r="Q5165">
        <v>95691.69</v>
      </c>
      <c r="R5165" t="s">
        <v>923</v>
      </c>
      <c r="T5165" t="s">
        <v>28</v>
      </c>
      <c r="Y5165" t="s">
        <v>29</v>
      </c>
    </row>
    <row r="5166" spans="1:25" x14ac:dyDescent="0.45">
      <c r="A5166" t="s">
        <v>335</v>
      </c>
      <c r="B5166" t="s">
        <v>427</v>
      </c>
      <c r="C5166">
        <v>2512</v>
      </c>
      <c r="D5166" t="s">
        <v>428</v>
      </c>
      <c r="F5166">
        <v>2014</v>
      </c>
      <c r="G5166">
        <v>375</v>
      </c>
      <c r="H5166">
        <v>313.52</v>
      </c>
      <c r="I5166">
        <v>3054.49</v>
      </c>
      <c r="M5166">
        <v>5795.8040000000001</v>
      </c>
      <c r="N5166">
        <v>8.1199999999999994E-2</v>
      </c>
      <c r="O5166">
        <v>20.026</v>
      </c>
      <c r="P5166">
        <v>0.52139999999999997</v>
      </c>
      <c r="Q5166">
        <v>71346.998000000007</v>
      </c>
      <c r="R5166" t="s">
        <v>923</v>
      </c>
      <c r="T5166" t="s">
        <v>28</v>
      </c>
      <c r="Y5166" t="s">
        <v>29</v>
      </c>
    </row>
    <row r="5167" spans="1:25" x14ac:dyDescent="0.45">
      <c r="A5167" t="s">
        <v>335</v>
      </c>
      <c r="B5167" t="s">
        <v>427</v>
      </c>
      <c r="C5167">
        <v>2512</v>
      </c>
      <c r="D5167" t="s">
        <v>428</v>
      </c>
      <c r="F5167">
        <v>2015</v>
      </c>
      <c r="G5167">
        <v>868</v>
      </c>
      <c r="H5167">
        <v>722.56</v>
      </c>
      <c r="I5167">
        <v>7827.43</v>
      </c>
      <c r="M5167">
        <v>10808.608</v>
      </c>
      <c r="N5167">
        <v>8.1699999999999995E-2</v>
      </c>
      <c r="O5167">
        <v>40.133000000000003</v>
      </c>
      <c r="P5167">
        <v>0.51090000000000002</v>
      </c>
      <c r="Q5167">
        <v>133199.61600000001</v>
      </c>
      <c r="R5167" t="s">
        <v>923</v>
      </c>
      <c r="T5167" t="s">
        <v>28</v>
      </c>
      <c r="Y5167" t="s">
        <v>30</v>
      </c>
    </row>
    <row r="5168" spans="1:25" x14ac:dyDescent="0.45">
      <c r="A5168" t="s">
        <v>335</v>
      </c>
      <c r="B5168" t="s">
        <v>427</v>
      </c>
      <c r="C5168">
        <v>2512</v>
      </c>
      <c r="D5168" t="s">
        <v>428</v>
      </c>
      <c r="F5168">
        <v>2016</v>
      </c>
      <c r="G5168">
        <v>720</v>
      </c>
      <c r="H5168">
        <v>625.25</v>
      </c>
      <c r="I5168">
        <v>9742.85</v>
      </c>
      <c r="M5168">
        <v>11658.293</v>
      </c>
      <c r="N5168">
        <v>8.1100000000000005E-2</v>
      </c>
      <c r="O5168">
        <v>40.177999999999997</v>
      </c>
      <c r="P5168">
        <v>0.5272</v>
      </c>
      <c r="Q5168">
        <v>143790.663</v>
      </c>
      <c r="R5168" t="s">
        <v>923</v>
      </c>
      <c r="T5168" t="s">
        <v>28</v>
      </c>
      <c r="Y5168" t="s">
        <v>30</v>
      </c>
    </row>
    <row r="5169" spans="1:25" x14ac:dyDescent="0.45">
      <c r="A5169" t="s">
        <v>335</v>
      </c>
      <c r="B5169" t="s">
        <v>427</v>
      </c>
      <c r="C5169">
        <v>2512</v>
      </c>
      <c r="D5169" t="s">
        <v>428</v>
      </c>
      <c r="F5169">
        <v>2017</v>
      </c>
      <c r="G5169">
        <v>472</v>
      </c>
      <c r="H5169">
        <v>399.59</v>
      </c>
      <c r="I5169">
        <v>6104.07</v>
      </c>
      <c r="M5169">
        <v>7315.7030000000004</v>
      </c>
      <c r="N5169">
        <v>8.1100000000000005E-2</v>
      </c>
      <c r="O5169">
        <v>25.332000000000001</v>
      </c>
      <c r="P5169">
        <v>0.52229999999999999</v>
      </c>
      <c r="Q5169">
        <v>90183.482000000004</v>
      </c>
      <c r="R5169" t="s">
        <v>923</v>
      </c>
      <c r="T5169" t="s">
        <v>28</v>
      </c>
      <c r="Y5169" t="s">
        <v>30</v>
      </c>
    </row>
    <row r="5170" spans="1:25" x14ac:dyDescent="0.45">
      <c r="A5170" t="s">
        <v>335</v>
      </c>
      <c r="B5170" t="s">
        <v>427</v>
      </c>
      <c r="C5170">
        <v>2512</v>
      </c>
      <c r="D5170" t="s">
        <v>428</v>
      </c>
      <c r="F5170">
        <v>2018</v>
      </c>
      <c r="G5170">
        <v>794</v>
      </c>
      <c r="H5170">
        <v>708.66</v>
      </c>
      <c r="I5170">
        <v>10767.01</v>
      </c>
      <c r="M5170">
        <v>13000.646000000001</v>
      </c>
      <c r="N5170">
        <v>8.1100000000000005E-2</v>
      </c>
      <c r="O5170">
        <v>41.512999999999998</v>
      </c>
      <c r="P5170">
        <v>0.48980000000000001</v>
      </c>
      <c r="Q5170">
        <v>159985.663</v>
      </c>
      <c r="R5170" t="s">
        <v>923</v>
      </c>
      <c r="T5170" t="s">
        <v>28</v>
      </c>
      <c r="Y5170" t="s">
        <v>30</v>
      </c>
    </row>
    <row r="5171" spans="1:25" x14ac:dyDescent="0.45">
      <c r="A5171" t="s">
        <v>335</v>
      </c>
      <c r="B5171" t="s">
        <v>427</v>
      </c>
      <c r="C5171">
        <v>2512</v>
      </c>
      <c r="D5171" t="s">
        <v>428</v>
      </c>
      <c r="F5171">
        <v>2019</v>
      </c>
      <c r="G5171">
        <v>859</v>
      </c>
      <c r="H5171">
        <v>748.31</v>
      </c>
      <c r="I5171">
        <v>11253.55</v>
      </c>
      <c r="M5171">
        <v>13426.773999999999</v>
      </c>
      <c r="N5171">
        <v>8.1100000000000005E-2</v>
      </c>
      <c r="O5171">
        <v>41.106000000000002</v>
      </c>
      <c r="P5171">
        <v>0.4622</v>
      </c>
      <c r="Q5171">
        <v>165505.10999999999</v>
      </c>
      <c r="R5171" t="s">
        <v>923</v>
      </c>
      <c r="T5171" t="s">
        <v>28</v>
      </c>
      <c r="Y5171" t="s">
        <v>30</v>
      </c>
    </row>
    <row r="5172" spans="1:25" x14ac:dyDescent="0.45">
      <c r="A5172" t="s">
        <v>335</v>
      </c>
      <c r="B5172" t="s">
        <v>427</v>
      </c>
      <c r="C5172">
        <v>2512</v>
      </c>
      <c r="D5172" t="s">
        <v>428</v>
      </c>
      <c r="F5172">
        <v>2020</v>
      </c>
      <c r="G5172">
        <v>927</v>
      </c>
      <c r="H5172">
        <v>807.34</v>
      </c>
      <c r="I5172">
        <v>12199.4</v>
      </c>
      <c r="M5172">
        <v>14660.503000000001</v>
      </c>
      <c r="N5172">
        <v>8.1100000000000005E-2</v>
      </c>
      <c r="O5172">
        <v>45.244</v>
      </c>
      <c r="P5172">
        <v>0.46629999999999999</v>
      </c>
      <c r="Q5172">
        <v>180730.97200000001</v>
      </c>
      <c r="R5172" t="s">
        <v>923</v>
      </c>
      <c r="T5172" t="s">
        <v>28</v>
      </c>
      <c r="Y5172" t="s">
        <v>30</v>
      </c>
    </row>
    <row r="5173" spans="1:25" x14ac:dyDescent="0.45">
      <c r="A5173" t="s">
        <v>335</v>
      </c>
      <c r="B5173" t="s">
        <v>427</v>
      </c>
      <c r="C5173">
        <v>2512</v>
      </c>
      <c r="D5173" t="s">
        <v>428</v>
      </c>
      <c r="F5173">
        <v>2021</v>
      </c>
      <c r="G5173">
        <v>761</v>
      </c>
      <c r="H5173">
        <v>623.54999999999995</v>
      </c>
      <c r="I5173">
        <v>10057.51</v>
      </c>
      <c r="M5173">
        <v>12155.724</v>
      </c>
      <c r="N5173">
        <v>7.8799999999999995E-2</v>
      </c>
      <c r="O5173">
        <v>59.377000000000002</v>
      </c>
      <c r="P5173">
        <v>0.78639999999999999</v>
      </c>
      <c r="Q5173">
        <v>149827.98800000001</v>
      </c>
      <c r="R5173" t="s">
        <v>923</v>
      </c>
      <c r="T5173" t="s">
        <v>28</v>
      </c>
      <c r="Y5173" t="s">
        <v>30</v>
      </c>
    </row>
    <row r="5174" spans="1:25" x14ac:dyDescent="0.45">
      <c r="A5174" t="s">
        <v>335</v>
      </c>
      <c r="B5174" t="s">
        <v>427</v>
      </c>
      <c r="C5174">
        <v>2512</v>
      </c>
      <c r="D5174" t="s">
        <v>428</v>
      </c>
      <c r="F5174">
        <v>2022</v>
      </c>
      <c r="G5174">
        <v>937</v>
      </c>
      <c r="H5174">
        <v>775.3</v>
      </c>
      <c r="I5174">
        <v>12009.46</v>
      </c>
      <c r="M5174">
        <v>14574.3</v>
      </c>
      <c r="N5174">
        <v>7.6899999999999996E-2</v>
      </c>
      <c r="O5174">
        <v>71.551000000000002</v>
      </c>
      <c r="P5174">
        <v>0.79410000000000003</v>
      </c>
      <c r="Q5174">
        <v>179735</v>
      </c>
      <c r="R5174" t="s">
        <v>923</v>
      </c>
      <c r="T5174" t="s">
        <v>28</v>
      </c>
      <c r="Y5174" t="s">
        <v>30</v>
      </c>
    </row>
    <row r="5175" spans="1:25" x14ac:dyDescent="0.45">
      <c r="A5175" t="s">
        <v>335</v>
      </c>
      <c r="B5175" t="s">
        <v>427</v>
      </c>
      <c r="C5175">
        <v>2512</v>
      </c>
      <c r="D5175" t="s">
        <v>428</v>
      </c>
      <c r="F5175">
        <v>2023</v>
      </c>
      <c r="G5175">
        <v>800</v>
      </c>
      <c r="H5175">
        <v>674.97</v>
      </c>
      <c r="I5175">
        <v>9916.61</v>
      </c>
      <c r="M5175">
        <v>11936.258</v>
      </c>
      <c r="N5175">
        <v>8.0699999999999994E-2</v>
      </c>
      <c r="O5175">
        <v>44.384</v>
      </c>
      <c r="P5175">
        <v>0.54690000000000005</v>
      </c>
      <c r="Q5175">
        <v>147138.90599999999</v>
      </c>
      <c r="R5175" t="s">
        <v>923</v>
      </c>
      <c r="T5175" t="s">
        <v>28</v>
      </c>
      <c r="Y5175" t="s">
        <v>30</v>
      </c>
    </row>
    <row r="5176" spans="1:25" x14ac:dyDescent="0.45">
      <c r="A5176" t="s">
        <v>335</v>
      </c>
      <c r="B5176" t="s">
        <v>427</v>
      </c>
      <c r="C5176">
        <v>2512</v>
      </c>
      <c r="D5176" t="s">
        <v>428</v>
      </c>
      <c r="F5176">
        <v>2024</v>
      </c>
      <c r="G5176">
        <v>147</v>
      </c>
      <c r="H5176">
        <v>104.82</v>
      </c>
      <c r="I5176">
        <v>1432.08</v>
      </c>
      <c r="M5176">
        <v>2031.992</v>
      </c>
      <c r="N5176">
        <v>8.0100000000000005E-2</v>
      </c>
      <c r="O5176">
        <v>4.8940000000000001</v>
      </c>
      <c r="P5176">
        <v>0.36209999999999998</v>
      </c>
      <c r="Q5176">
        <v>25044.9</v>
      </c>
      <c r="R5176" t="s">
        <v>923</v>
      </c>
      <c r="T5176" t="s">
        <v>28</v>
      </c>
      <c r="Y5176" t="s">
        <v>30</v>
      </c>
    </row>
    <row r="5177" spans="1:25" x14ac:dyDescent="0.45">
      <c r="A5177" t="s">
        <v>335</v>
      </c>
      <c r="B5177" t="s">
        <v>429</v>
      </c>
      <c r="C5177">
        <v>2513</v>
      </c>
      <c r="D5177">
        <v>40</v>
      </c>
      <c r="F5177">
        <v>2009</v>
      </c>
      <c r="G5177">
        <v>2303</v>
      </c>
      <c r="H5177">
        <v>2287</v>
      </c>
      <c r="I5177">
        <v>111363</v>
      </c>
      <c r="K5177">
        <v>0.35099999999999998</v>
      </c>
      <c r="L5177">
        <v>1E-3</v>
      </c>
      <c r="M5177">
        <v>69618.024999999994</v>
      </c>
      <c r="N5177">
        <v>5.91E-2</v>
      </c>
      <c r="O5177">
        <v>46.595999999999997</v>
      </c>
      <c r="P5177">
        <v>7.3400000000000007E-2</v>
      </c>
      <c r="Q5177">
        <v>1171496.25</v>
      </c>
      <c r="R5177" t="s">
        <v>333</v>
      </c>
      <c r="T5177" t="s">
        <v>46</v>
      </c>
      <c r="V5177" t="s">
        <v>180</v>
      </c>
      <c r="Y5177" t="s">
        <v>107</v>
      </c>
    </row>
    <row r="5178" spans="1:25" x14ac:dyDescent="0.45">
      <c r="A5178" t="s">
        <v>335</v>
      </c>
      <c r="B5178" t="s">
        <v>429</v>
      </c>
      <c r="C5178">
        <v>2513</v>
      </c>
      <c r="D5178">
        <v>40</v>
      </c>
      <c r="F5178">
        <v>2010</v>
      </c>
      <c r="G5178">
        <v>3578</v>
      </c>
      <c r="H5178">
        <v>3565.5</v>
      </c>
      <c r="I5178">
        <v>199546.5</v>
      </c>
      <c r="K5178">
        <v>0.63700000000000001</v>
      </c>
      <c r="L5178">
        <v>1E-3</v>
      </c>
      <c r="M5178">
        <v>126250.875</v>
      </c>
      <c r="N5178">
        <v>5.9200000000000003E-2</v>
      </c>
      <c r="O5178">
        <v>77.725999999999999</v>
      </c>
      <c r="P5178">
        <v>7.3899999999999993E-2</v>
      </c>
      <c r="Q5178">
        <v>2124403.4750000001</v>
      </c>
      <c r="R5178" t="s">
        <v>333</v>
      </c>
      <c r="T5178" t="s">
        <v>46</v>
      </c>
      <c r="V5178" t="s">
        <v>180</v>
      </c>
      <c r="Y5178" t="s">
        <v>107</v>
      </c>
    </row>
    <row r="5179" spans="1:25" x14ac:dyDescent="0.45">
      <c r="A5179" t="s">
        <v>335</v>
      </c>
      <c r="B5179" t="s">
        <v>429</v>
      </c>
      <c r="C5179">
        <v>2513</v>
      </c>
      <c r="D5179">
        <v>40</v>
      </c>
      <c r="F5179">
        <v>2011</v>
      </c>
      <c r="G5179">
        <v>6225</v>
      </c>
      <c r="H5179">
        <v>6214.25</v>
      </c>
      <c r="I5179">
        <v>358237.25</v>
      </c>
      <c r="K5179">
        <v>1.119</v>
      </c>
      <c r="L5179">
        <v>1E-3</v>
      </c>
      <c r="M5179">
        <v>221751.45</v>
      </c>
      <c r="N5179">
        <v>5.91E-2</v>
      </c>
      <c r="O5179">
        <v>150.22200000000001</v>
      </c>
      <c r="P5179">
        <v>8.0299999999999996E-2</v>
      </c>
      <c r="Q5179">
        <v>3731379.8</v>
      </c>
      <c r="R5179" t="s">
        <v>333</v>
      </c>
      <c r="T5179" t="s">
        <v>46</v>
      </c>
      <c r="V5179" t="s">
        <v>180</v>
      </c>
      <c r="Y5179" t="s">
        <v>107</v>
      </c>
    </row>
    <row r="5180" spans="1:25" x14ac:dyDescent="0.45">
      <c r="A5180" t="s">
        <v>335</v>
      </c>
      <c r="B5180" t="s">
        <v>429</v>
      </c>
      <c r="C5180">
        <v>2513</v>
      </c>
      <c r="D5180">
        <v>40</v>
      </c>
      <c r="F5180">
        <v>2012</v>
      </c>
      <c r="G5180">
        <v>2663</v>
      </c>
      <c r="H5180">
        <v>2656.75</v>
      </c>
      <c r="I5180">
        <v>158258.5</v>
      </c>
      <c r="K5180">
        <v>0.49299999999999999</v>
      </c>
      <c r="L5180">
        <v>1E-3</v>
      </c>
      <c r="M5180">
        <v>97726.725000000006</v>
      </c>
      <c r="N5180">
        <v>5.91E-2</v>
      </c>
      <c r="O5180">
        <v>66.655000000000001</v>
      </c>
      <c r="P5180">
        <v>8.0600000000000005E-2</v>
      </c>
      <c r="Q5180">
        <v>1644434.9750000001</v>
      </c>
      <c r="R5180" t="s">
        <v>333</v>
      </c>
      <c r="T5180" t="s">
        <v>46</v>
      </c>
      <c r="V5180" t="s">
        <v>180</v>
      </c>
      <c r="Y5180" t="s">
        <v>107</v>
      </c>
    </row>
    <row r="5181" spans="1:25" x14ac:dyDescent="0.45">
      <c r="A5181" t="s">
        <v>335</v>
      </c>
      <c r="B5181" t="s">
        <v>430</v>
      </c>
      <c r="C5181">
        <v>2514</v>
      </c>
      <c r="D5181">
        <v>40</v>
      </c>
      <c r="F5181">
        <v>2009</v>
      </c>
      <c r="G5181">
        <v>809</v>
      </c>
      <c r="H5181">
        <v>795.75</v>
      </c>
      <c r="I5181">
        <v>37984.25</v>
      </c>
      <c r="K5181">
        <v>0.14799999999999999</v>
      </c>
      <c r="L5181">
        <v>1E-3</v>
      </c>
      <c r="M5181">
        <v>29302.55</v>
      </c>
      <c r="N5181">
        <v>5.91E-2</v>
      </c>
      <c r="O5181">
        <v>15.037000000000001</v>
      </c>
      <c r="P5181">
        <v>5.3600000000000002E-2</v>
      </c>
      <c r="Q5181">
        <v>493094.72499999998</v>
      </c>
      <c r="R5181" t="s">
        <v>333</v>
      </c>
      <c r="T5181" t="s">
        <v>46</v>
      </c>
      <c r="V5181" t="s">
        <v>180</v>
      </c>
      <c r="Y5181" t="s">
        <v>107</v>
      </c>
    </row>
    <row r="5182" spans="1:25" x14ac:dyDescent="0.45">
      <c r="A5182" t="s">
        <v>335</v>
      </c>
      <c r="B5182" t="s">
        <v>430</v>
      </c>
      <c r="C5182">
        <v>2514</v>
      </c>
      <c r="D5182">
        <v>40</v>
      </c>
      <c r="F5182">
        <v>2010</v>
      </c>
      <c r="G5182">
        <v>1772</v>
      </c>
      <c r="H5182">
        <v>1759.25</v>
      </c>
      <c r="I5182">
        <v>102106.5</v>
      </c>
      <c r="K5182">
        <v>0.48899999999999999</v>
      </c>
      <c r="L5182">
        <v>1E-3</v>
      </c>
      <c r="M5182">
        <v>96842.6</v>
      </c>
      <c r="N5182">
        <v>5.91E-2</v>
      </c>
      <c r="O5182">
        <v>51.978000000000002</v>
      </c>
      <c r="P5182">
        <v>6.3100000000000003E-2</v>
      </c>
      <c r="Q5182">
        <v>1629597.9750000001</v>
      </c>
      <c r="R5182" t="s">
        <v>333</v>
      </c>
      <c r="T5182" t="s">
        <v>46</v>
      </c>
      <c r="V5182" t="s">
        <v>180</v>
      </c>
      <c r="Y5182" t="s">
        <v>107</v>
      </c>
    </row>
    <row r="5183" spans="1:25" x14ac:dyDescent="0.45">
      <c r="A5183" t="s">
        <v>335</v>
      </c>
      <c r="B5183" t="s">
        <v>430</v>
      </c>
      <c r="C5183">
        <v>2514</v>
      </c>
      <c r="D5183">
        <v>40</v>
      </c>
      <c r="F5183">
        <v>2011</v>
      </c>
      <c r="G5183">
        <v>2484</v>
      </c>
      <c r="H5183">
        <v>2463.75</v>
      </c>
      <c r="I5183">
        <v>131319.75</v>
      </c>
      <c r="K5183">
        <v>0.45700000000000002</v>
      </c>
      <c r="L5183">
        <v>1E-3</v>
      </c>
      <c r="M5183">
        <v>90511.5</v>
      </c>
      <c r="N5183">
        <v>5.91E-2</v>
      </c>
      <c r="O5183">
        <v>45.921999999999997</v>
      </c>
      <c r="P5183">
        <v>5.6300000000000003E-2</v>
      </c>
      <c r="Q5183">
        <v>1522997.875</v>
      </c>
      <c r="R5183" t="s">
        <v>333</v>
      </c>
      <c r="T5183" t="s">
        <v>46</v>
      </c>
      <c r="V5183" t="s">
        <v>180</v>
      </c>
      <c r="Y5183" t="s">
        <v>107</v>
      </c>
    </row>
    <row r="5184" spans="1:25" x14ac:dyDescent="0.45">
      <c r="A5184" t="s">
        <v>335</v>
      </c>
      <c r="B5184" t="s">
        <v>430</v>
      </c>
      <c r="C5184">
        <v>2514</v>
      </c>
      <c r="D5184">
        <v>40</v>
      </c>
      <c r="F5184">
        <v>2012</v>
      </c>
      <c r="G5184">
        <v>1359</v>
      </c>
      <c r="H5184">
        <v>1351.5</v>
      </c>
      <c r="I5184">
        <v>72398.25</v>
      </c>
      <c r="K5184">
        <v>0.253</v>
      </c>
      <c r="L5184">
        <v>1E-3</v>
      </c>
      <c r="M5184">
        <v>50082.45</v>
      </c>
      <c r="N5184">
        <v>5.91E-2</v>
      </c>
      <c r="O5184">
        <v>27.238</v>
      </c>
      <c r="P5184">
        <v>6.1800000000000001E-2</v>
      </c>
      <c r="Q5184">
        <v>842737.32499999995</v>
      </c>
      <c r="R5184" t="s">
        <v>333</v>
      </c>
      <c r="T5184" t="s">
        <v>46</v>
      </c>
      <c r="V5184" t="s">
        <v>180</v>
      </c>
      <c r="Y5184" t="s">
        <v>107</v>
      </c>
    </row>
    <row r="5185" spans="1:25" x14ac:dyDescent="0.45">
      <c r="A5185" t="s">
        <v>335</v>
      </c>
      <c r="B5185" t="s">
        <v>430</v>
      </c>
      <c r="C5185">
        <v>2514</v>
      </c>
      <c r="D5185">
        <v>50</v>
      </c>
      <c r="F5185">
        <v>2009</v>
      </c>
      <c r="G5185">
        <v>746</v>
      </c>
      <c r="H5185">
        <v>734</v>
      </c>
      <c r="I5185">
        <v>36855.75</v>
      </c>
      <c r="K5185">
        <v>0.126</v>
      </c>
      <c r="L5185">
        <v>1E-3</v>
      </c>
      <c r="M5185">
        <v>25038.65</v>
      </c>
      <c r="N5185">
        <v>5.9200000000000003E-2</v>
      </c>
      <c r="O5185">
        <v>13.082000000000001</v>
      </c>
      <c r="P5185">
        <v>5.8999999999999997E-2</v>
      </c>
      <c r="Q5185">
        <v>421322.85</v>
      </c>
      <c r="R5185" t="s">
        <v>333</v>
      </c>
      <c r="T5185" t="s">
        <v>46</v>
      </c>
      <c r="V5185" t="s">
        <v>180</v>
      </c>
      <c r="Y5185" t="s">
        <v>107</v>
      </c>
    </row>
    <row r="5186" spans="1:25" x14ac:dyDescent="0.45">
      <c r="A5186" t="s">
        <v>335</v>
      </c>
      <c r="B5186" t="s">
        <v>430</v>
      </c>
      <c r="C5186">
        <v>2514</v>
      </c>
      <c r="D5186">
        <v>50</v>
      </c>
      <c r="F5186">
        <v>2010</v>
      </c>
      <c r="G5186">
        <v>1220</v>
      </c>
      <c r="H5186">
        <v>1211</v>
      </c>
      <c r="I5186">
        <v>64064</v>
      </c>
      <c r="K5186">
        <v>0.25700000000000001</v>
      </c>
      <c r="L5186">
        <v>1E-3</v>
      </c>
      <c r="M5186">
        <v>50997.3</v>
      </c>
      <c r="N5186">
        <v>5.91E-2</v>
      </c>
      <c r="O5186">
        <v>29.106999999999999</v>
      </c>
      <c r="P5186">
        <v>6.7400000000000002E-2</v>
      </c>
      <c r="Q5186">
        <v>858131.25</v>
      </c>
      <c r="R5186" t="s">
        <v>333</v>
      </c>
      <c r="T5186" t="s">
        <v>46</v>
      </c>
      <c r="V5186" t="s">
        <v>180</v>
      </c>
      <c r="Y5186" t="s">
        <v>107</v>
      </c>
    </row>
    <row r="5187" spans="1:25" x14ac:dyDescent="0.45">
      <c r="A5187" t="s">
        <v>335</v>
      </c>
      <c r="B5187" t="s">
        <v>430</v>
      </c>
      <c r="C5187">
        <v>2514</v>
      </c>
      <c r="D5187">
        <v>50</v>
      </c>
      <c r="F5187">
        <v>2011</v>
      </c>
      <c r="G5187">
        <v>2912</v>
      </c>
      <c r="H5187">
        <v>2889</v>
      </c>
      <c r="I5187">
        <v>160062.75</v>
      </c>
      <c r="K5187">
        <v>0.55700000000000005</v>
      </c>
      <c r="L5187">
        <v>1E-3</v>
      </c>
      <c r="M5187">
        <v>110248.47500000001</v>
      </c>
      <c r="N5187">
        <v>5.91E-2</v>
      </c>
      <c r="O5187">
        <v>59.444000000000003</v>
      </c>
      <c r="P5187">
        <v>6.3E-2</v>
      </c>
      <c r="Q5187">
        <v>1855127.925</v>
      </c>
      <c r="R5187" t="s">
        <v>333</v>
      </c>
      <c r="T5187" t="s">
        <v>46</v>
      </c>
      <c r="V5187" t="s">
        <v>180</v>
      </c>
      <c r="Y5187" t="s">
        <v>107</v>
      </c>
    </row>
    <row r="5188" spans="1:25" x14ac:dyDescent="0.45">
      <c r="A5188" t="s">
        <v>335</v>
      </c>
      <c r="B5188" t="s">
        <v>430</v>
      </c>
      <c r="C5188">
        <v>2514</v>
      </c>
      <c r="D5188">
        <v>50</v>
      </c>
      <c r="F5188">
        <v>2012</v>
      </c>
      <c r="G5188">
        <v>1587</v>
      </c>
      <c r="H5188">
        <v>1580</v>
      </c>
      <c r="I5188">
        <v>87964.5</v>
      </c>
      <c r="K5188">
        <v>0.28399999999999997</v>
      </c>
      <c r="L5188">
        <v>1E-3</v>
      </c>
      <c r="M5188">
        <v>56187.4</v>
      </c>
      <c r="N5188">
        <v>5.91E-2</v>
      </c>
      <c r="O5188">
        <v>31.013000000000002</v>
      </c>
      <c r="P5188">
        <v>6.5199999999999994E-2</v>
      </c>
      <c r="Q5188">
        <v>945439.52500000002</v>
      </c>
      <c r="R5188" t="s">
        <v>333</v>
      </c>
      <c r="T5188" t="s">
        <v>46</v>
      </c>
      <c r="V5188" t="s">
        <v>180</v>
      </c>
      <c r="Y5188" t="s">
        <v>107</v>
      </c>
    </row>
    <row r="5189" spans="1:25" x14ac:dyDescent="0.45">
      <c r="A5189" t="s">
        <v>335</v>
      </c>
      <c r="B5189" t="s">
        <v>430</v>
      </c>
      <c r="C5189">
        <v>2514</v>
      </c>
      <c r="D5189" t="s">
        <v>431</v>
      </c>
      <c r="E5189" t="s">
        <v>411</v>
      </c>
      <c r="F5189">
        <v>2009</v>
      </c>
      <c r="G5189">
        <v>19</v>
      </c>
      <c r="H5189">
        <v>19</v>
      </c>
      <c r="I5189">
        <v>506</v>
      </c>
      <c r="K5189">
        <v>1.9179999999999999</v>
      </c>
      <c r="L5189">
        <v>0.50009999999999999</v>
      </c>
      <c r="M5189">
        <v>620.9</v>
      </c>
      <c r="N5189">
        <v>8.09E-2</v>
      </c>
      <c r="O5189">
        <v>2.2200000000000002</v>
      </c>
      <c r="P5189">
        <v>0.57909999999999995</v>
      </c>
      <c r="Q5189">
        <v>7669.2</v>
      </c>
      <c r="R5189" t="s">
        <v>923</v>
      </c>
      <c r="T5189" t="s">
        <v>28</v>
      </c>
      <c r="Y5189" t="s">
        <v>103</v>
      </c>
    </row>
    <row r="5190" spans="1:25" x14ac:dyDescent="0.45">
      <c r="A5190" t="s">
        <v>335</v>
      </c>
      <c r="B5190" t="s">
        <v>430</v>
      </c>
      <c r="C5190">
        <v>2514</v>
      </c>
      <c r="D5190" t="s">
        <v>431</v>
      </c>
      <c r="E5190" t="s">
        <v>411</v>
      </c>
      <c r="F5190">
        <v>2010</v>
      </c>
      <c r="G5190">
        <v>38</v>
      </c>
      <c r="H5190">
        <v>38</v>
      </c>
      <c r="I5190">
        <v>1124</v>
      </c>
      <c r="K5190">
        <v>4.1150000000000002</v>
      </c>
      <c r="L5190">
        <v>0.50009999999999999</v>
      </c>
      <c r="M5190">
        <v>1332.9</v>
      </c>
      <c r="N5190">
        <v>8.1100000000000005E-2</v>
      </c>
      <c r="O5190">
        <v>4.7640000000000002</v>
      </c>
      <c r="P5190">
        <v>0.57909999999999995</v>
      </c>
      <c r="Q5190">
        <v>16456.3</v>
      </c>
      <c r="R5190" t="s">
        <v>923</v>
      </c>
      <c r="T5190" t="s">
        <v>28</v>
      </c>
      <c r="Y5190" t="s">
        <v>103</v>
      </c>
    </row>
    <row r="5191" spans="1:25" x14ac:dyDescent="0.45">
      <c r="A5191" t="s">
        <v>335</v>
      </c>
      <c r="B5191" t="s">
        <v>430</v>
      </c>
      <c r="C5191">
        <v>2514</v>
      </c>
      <c r="D5191" t="s">
        <v>431</v>
      </c>
      <c r="E5191" t="s">
        <v>411</v>
      </c>
      <c r="F5191">
        <v>2011</v>
      </c>
      <c r="G5191">
        <v>30</v>
      </c>
      <c r="H5191">
        <v>30</v>
      </c>
      <c r="I5191">
        <v>951</v>
      </c>
      <c r="K5191">
        <v>3.4790000000000001</v>
      </c>
      <c r="L5191">
        <v>0.50009999999999999</v>
      </c>
      <c r="M5191">
        <v>1126.7</v>
      </c>
      <c r="N5191">
        <v>8.1000000000000003E-2</v>
      </c>
      <c r="O5191">
        <v>4.0279999999999996</v>
      </c>
      <c r="P5191">
        <v>0.57899999999999996</v>
      </c>
      <c r="Q5191">
        <v>13914.3</v>
      </c>
      <c r="R5191" t="s">
        <v>923</v>
      </c>
      <c r="T5191" t="s">
        <v>28</v>
      </c>
      <c r="Y5191" t="s">
        <v>103</v>
      </c>
    </row>
    <row r="5192" spans="1:25" x14ac:dyDescent="0.45">
      <c r="A5192" t="s">
        <v>335</v>
      </c>
      <c r="B5192" t="s">
        <v>430</v>
      </c>
      <c r="C5192">
        <v>2514</v>
      </c>
      <c r="D5192" t="s">
        <v>431</v>
      </c>
      <c r="E5192" t="s">
        <v>411</v>
      </c>
      <c r="F5192">
        <v>2012</v>
      </c>
      <c r="G5192">
        <v>72</v>
      </c>
      <c r="H5192">
        <v>72</v>
      </c>
      <c r="I5192">
        <v>2883</v>
      </c>
      <c r="K5192">
        <v>9.5449999999999999</v>
      </c>
      <c r="L5192">
        <v>0.5</v>
      </c>
      <c r="M5192">
        <v>3092.4</v>
      </c>
      <c r="N5192">
        <v>8.1000000000000003E-2</v>
      </c>
      <c r="O5192">
        <v>11.053000000000001</v>
      </c>
      <c r="P5192">
        <v>0.57899999999999996</v>
      </c>
      <c r="Q5192">
        <v>38179</v>
      </c>
      <c r="R5192" t="s">
        <v>923</v>
      </c>
      <c r="T5192" t="s">
        <v>28</v>
      </c>
      <c r="Y5192" t="s">
        <v>103</v>
      </c>
    </row>
    <row r="5193" spans="1:25" x14ac:dyDescent="0.45">
      <c r="A5193" t="s">
        <v>335</v>
      </c>
      <c r="B5193" t="s">
        <v>430</v>
      </c>
      <c r="C5193">
        <v>2514</v>
      </c>
      <c r="D5193" t="s">
        <v>431</v>
      </c>
      <c r="E5193" t="s">
        <v>411</v>
      </c>
      <c r="F5193">
        <v>2013</v>
      </c>
      <c r="G5193">
        <v>27</v>
      </c>
      <c r="H5193">
        <v>27</v>
      </c>
      <c r="I5193">
        <v>825</v>
      </c>
      <c r="K5193">
        <v>2.9660000000000002</v>
      </c>
      <c r="L5193">
        <v>0.5</v>
      </c>
      <c r="M5193">
        <v>961</v>
      </c>
      <c r="N5193">
        <v>8.1000000000000003E-2</v>
      </c>
      <c r="O5193">
        <v>3.4340000000000002</v>
      </c>
      <c r="P5193">
        <v>0.57909999999999995</v>
      </c>
      <c r="Q5193">
        <v>11861.6</v>
      </c>
      <c r="R5193" t="s">
        <v>923</v>
      </c>
      <c r="T5193" t="s">
        <v>28</v>
      </c>
      <c r="Y5193" t="s">
        <v>103</v>
      </c>
    </row>
    <row r="5194" spans="1:25" x14ac:dyDescent="0.45">
      <c r="A5194" t="s">
        <v>335</v>
      </c>
      <c r="B5194" t="s">
        <v>430</v>
      </c>
      <c r="C5194">
        <v>2514</v>
      </c>
      <c r="D5194" t="s">
        <v>431</v>
      </c>
      <c r="E5194" t="s">
        <v>411</v>
      </c>
      <c r="F5194">
        <v>2014</v>
      </c>
      <c r="G5194">
        <v>59</v>
      </c>
      <c r="H5194">
        <v>59</v>
      </c>
      <c r="I5194">
        <v>2453</v>
      </c>
      <c r="K5194">
        <v>8.2159999999999993</v>
      </c>
      <c r="L5194">
        <v>0.5</v>
      </c>
      <c r="M5194">
        <v>2662.1</v>
      </c>
      <c r="N5194">
        <v>8.1000000000000003E-2</v>
      </c>
      <c r="O5194">
        <v>8.6430000000000007</v>
      </c>
      <c r="P5194">
        <v>0.52590000000000003</v>
      </c>
      <c r="Q5194">
        <v>32863.1</v>
      </c>
      <c r="R5194" t="s">
        <v>923</v>
      </c>
      <c r="T5194" t="s">
        <v>28</v>
      </c>
      <c r="Y5194" t="s">
        <v>103</v>
      </c>
    </row>
    <row r="5195" spans="1:25" x14ac:dyDescent="0.45">
      <c r="A5195" t="s">
        <v>335</v>
      </c>
      <c r="B5195" t="s">
        <v>430</v>
      </c>
      <c r="C5195">
        <v>2514</v>
      </c>
      <c r="D5195" t="s">
        <v>431</v>
      </c>
      <c r="E5195" t="s">
        <v>411</v>
      </c>
      <c r="F5195">
        <v>2015</v>
      </c>
      <c r="G5195">
        <v>53</v>
      </c>
      <c r="H5195">
        <v>53</v>
      </c>
      <c r="I5195">
        <v>1750</v>
      </c>
      <c r="K5195">
        <v>6.0419999999999998</v>
      </c>
      <c r="L5195">
        <v>0.50009999999999999</v>
      </c>
      <c r="M5195">
        <v>1957</v>
      </c>
      <c r="N5195">
        <v>8.1000000000000003E-2</v>
      </c>
      <c r="O5195">
        <v>6.3559999999999999</v>
      </c>
      <c r="P5195">
        <v>0.52600000000000002</v>
      </c>
      <c r="Q5195">
        <v>24165</v>
      </c>
      <c r="R5195" t="s">
        <v>923</v>
      </c>
      <c r="T5195" t="s">
        <v>28</v>
      </c>
      <c r="Y5195" t="s">
        <v>159</v>
      </c>
    </row>
    <row r="5196" spans="1:25" x14ac:dyDescent="0.45">
      <c r="A5196" t="s">
        <v>335</v>
      </c>
      <c r="B5196" t="s">
        <v>430</v>
      </c>
      <c r="C5196">
        <v>2514</v>
      </c>
      <c r="D5196" t="s">
        <v>431</v>
      </c>
      <c r="E5196" t="s">
        <v>411</v>
      </c>
      <c r="F5196">
        <v>2016</v>
      </c>
      <c r="G5196">
        <v>60</v>
      </c>
      <c r="H5196">
        <v>60</v>
      </c>
      <c r="I5196">
        <v>2085</v>
      </c>
      <c r="K5196">
        <v>6.3730000000000002</v>
      </c>
      <c r="L5196">
        <v>0.41699999999999998</v>
      </c>
      <c r="M5196">
        <v>2481.8000000000002</v>
      </c>
      <c r="N5196">
        <v>8.1000000000000003E-2</v>
      </c>
      <c r="O5196">
        <v>8.0589999999999993</v>
      </c>
      <c r="P5196">
        <v>0.52600000000000002</v>
      </c>
      <c r="Q5196">
        <v>30643.599999999999</v>
      </c>
      <c r="R5196" t="s">
        <v>923</v>
      </c>
      <c r="T5196" t="s">
        <v>28</v>
      </c>
      <c r="Y5196" t="s">
        <v>159</v>
      </c>
    </row>
    <row r="5197" spans="1:25" x14ac:dyDescent="0.45">
      <c r="A5197" t="s">
        <v>335</v>
      </c>
      <c r="B5197" t="s">
        <v>430</v>
      </c>
      <c r="C5197">
        <v>2514</v>
      </c>
      <c r="D5197" t="s">
        <v>431</v>
      </c>
      <c r="E5197" t="s">
        <v>411</v>
      </c>
      <c r="F5197">
        <v>2017</v>
      </c>
      <c r="G5197">
        <v>19</v>
      </c>
      <c r="H5197">
        <v>19</v>
      </c>
      <c r="I5197">
        <v>556</v>
      </c>
      <c r="K5197">
        <v>7.0000000000000001E-3</v>
      </c>
      <c r="L5197">
        <v>1.9E-3</v>
      </c>
      <c r="M5197">
        <v>630.79999999999995</v>
      </c>
      <c r="N5197">
        <v>8.1000000000000003E-2</v>
      </c>
      <c r="O5197">
        <v>2.048</v>
      </c>
      <c r="P5197">
        <v>0.52590000000000003</v>
      </c>
      <c r="Q5197">
        <v>7787.7</v>
      </c>
      <c r="R5197" t="s">
        <v>923</v>
      </c>
      <c r="T5197" t="s">
        <v>28</v>
      </c>
      <c r="Y5197" t="s">
        <v>160</v>
      </c>
    </row>
    <row r="5198" spans="1:25" x14ac:dyDescent="0.45">
      <c r="A5198" t="s">
        <v>335</v>
      </c>
      <c r="B5198" t="s">
        <v>430</v>
      </c>
      <c r="C5198">
        <v>2514</v>
      </c>
      <c r="D5198" t="s">
        <v>431</v>
      </c>
      <c r="E5198" t="s">
        <v>411</v>
      </c>
      <c r="F5198">
        <v>2018</v>
      </c>
      <c r="G5198">
        <v>53</v>
      </c>
      <c r="H5198">
        <v>53</v>
      </c>
      <c r="I5198">
        <v>2374</v>
      </c>
      <c r="K5198">
        <v>2.5999999999999999E-2</v>
      </c>
      <c r="L5198">
        <v>1.9E-3</v>
      </c>
      <c r="M5198">
        <v>2453.6999999999998</v>
      </c>
      <c r="N5198">
        <v>8.1000000000000003E-2</v>
      </c>
      <c r="O5198">
        <v>8.0830000000000002</v>
      </c>
      <c r="P5198">
        <v>0.53649999999999998</v>
      </c>
      <c r="Q5198">
        <v>30297</v>
      </c>
      <c r="R5198" t="s">
        <v>923</v>
      </c>
      <c r="T5198" t="s">
        <v>28</v>
      </c>
      <c r="Y5198" t="s">
        <v>160</v>
      </c>
    </row>
    <row r="5199" spans="1:25" x14ac:dyDescent="0.45">
      <c r="A5199" t="s">
        <v>335</v>
      </c>
      <c r="B5199" t="s">
        <v>430</v>
      </c>
      <c r="C5199">
        <v>2514</v>
      </c>
      <c r="D5199" t="s">
        <v>431</v>
      </c>
      <c r="E5199" t="s">
        <v>411</v>
      </c>
      <c r="F5199">
        <v>2019</v>
      </c>
      <c r="G5199">
        <v>19</v>
      </c>
      <c r="H5199">
        <v>19</v>
      </c>
      <c r="I5199">
        <v>601</v>
      </c>
      <c r="K5199">
        <v>5.0000000000000001E-3</v>
      </c>
      <c r="L5199">
        <v>1.1999999999999999E-3</v>
      </c>
      <c r="M5199">
        <v>689.3</v>
      </c>
      <c r="N5199">
        <v>8.1000000000000003E-2</v>
      </c>
      <c r="O5199">
        <v>2.4550000000000001</v>
      </c>
      <c r="P5199">
        <v>0.57699999999999996</v>
      </c>
      <c r="Q5199">
        <v>8509</v>
      </c>
      <c r="R5199" t="s">
        <v>923</v>
      </c>
      <c r="T5199" t="s">
        <v>28</v>
      </c>
      <c r="Y5199" t="s">
        <v>160</v>
      </c>
    </row>
    <row r="5200" spans="1:25" x14ac:dyDescent="0.45">
      <c r="A5200" t="s">
        <v>335</v>
      </c>
      <c r="B5200" t="s">
        <v>430</v>
      </c>
      <c r="C5200">
        <v>2514</v>
      </c>
      <c r="D5200" t="s">
        <v>431</v>
      </c>
      <c r="E5200" t="s">
        <v>411</v>
      </c>
      <c r="F5200">
        <v>2020</v>
      </c>
      <c r="G5200">
        <v>30</v>
      </c>
      <c r="H5200">
        <v>30</v>
      </c>
      <c r="I5200">
        <v>1021</v>
      </c>
      <c r="K5200">
        <v>6.0000000000000001E-3</v>
      </c>
      <c r="L5200">
        <v>1E-3</v>
      </c>
      <c r="M5200">
        <v>1148.0999999999999</v>
      </c>
      <c r="N5200">
        <v>8.1000000000000003E-2</v>
      </c>
      <c r="O5200">
        <v>4.0890000000000004</v>
      </c>
      <c r="P5200">
        <v>0.57699999999999996</v>
      </c>
      <c r="Q5200">
        <v>14174.7</v>
      </c>
      <c r="R5200" t="s">
        <v>923</v>
      </c>
      <c r="T5200" t="s">
        <v>28</v>
      </c>
      <c r="Y5200" t="s">
        <v>160</v>
      </c>
    </row>
    <row r="5201" spans="1:25" x14ac:dyDescent="0.45">
      <c r="A5201" t="s">
        <v>335</v>
      </c>
      <c r="B5201" t="s">
        <v>430</v>
      </c>
      <c r="C5201">
        <v>2514</v>
      </c>
      <c r="D5201" t="s">
        <v>431</v>
      </c>
      <c r="E5201" t="s">
        <v>411</v>
      </c>
      <c r="F5201">
        <v>2021</v>
      </c>
      <c r="G5201">
        <v>100</v>
      </c>
      <c r="H5201">
        <v>100</v>
      </c>
      <c r="I5201">
        <v>3460</v>
      </c>
      <c r="K5201">
        <v>1.9E-2</v>
      </c>
      <c r="L5201">
        <v>1E-3</v>
      </c>
      <c r="M5201">
        <v>3817.1</v>
      </c>
      <c r="N5201">
        <v>8.1100000000000005E-2</v>
      </c>
      <c r="O5201">
        <v>13.592000000000001</v>
      </c>
      <c r="P5201">
        <v>0.57709999999999995</v>
      </c>
      <c r="Q5201">
        <v>47115.6</v>
      </c>
      <c r="R5201" t="s">
        <v>923</v>
      </c>
      <c r="T5201" t="s">
        <v>28</v>
      </c>
      <c r="Y5201" t="s">
        <v>161</v>
      </c>
    </row>
    <row r="5202" spans="1:25" x14ac:dyDescent="0.45">
      <c r="A5202" t="s">
        <v>335</v>
      </c>
      <c r="B5202" t="s">
        <v>430</v>
      </c>
      <c r="C5202">
        <v>2514</v>
      </c>
      <c r="D5202" t="s">
        <v>431</v>
      </c>
      <c r="E5202" t="s">
        <v>411</v>
      </c>
      <c r="F5202">
        <v>2022</v>
      </c>
      <c r="G5202">
        <v>64</v>
      </c>
      <c r="H5202">
        <v>64</v>
      </c>
      <c r="I5202">
        <v>2163</v>
      </c>
      <c r="K5202">
        <v>1.2E-2</v>
      </c>
      <c r="L5202">
        <v>1E-3</v>
      </c>
      <c r="M5202">
        <v>2440.1</v>
      </c>
      <c r="N5202">
        <v>8.1000000000000003E-2</v>
      </c>
      <c r="O5202">
        <v>8.8949999999999996</v>
      </c>
      <c r="P5202">
        <v>0.59009999999999996</v>
      </c>
      <c r="Q5202">
        <v>30134</v>
      </c>
      <c r="R5202" t="s">
        <v>923</v>
      </c>
      <c r="T5202" t="s">
        <v>28</v>
      </c>
      <c r="V5202" t="s">
        <v>432</v>
      </c>
      <c r="Y5202" t="s">
        <v>161</v>
      </c>
    </row>
    <row r="5203" spans="1:25" x14ac:dyDescent="0.45">
      <c r="A5203" t="s">
        <v>335</v>
      </c>
      <c r="B5203" t="s">
        <v>430</v>
      </c>
      <c r="C5203">
        <v>2514</v>
      </c>
      <c r="D5203" t="s">
        <v>431</v>
      </c>
      <c r="E5203" t="s">
        <v>411</v>
      </c>
      <c r="F5203">
        <v>2023</v>
      </c>
      <c r="G5203">
        <v>23</v>
      </c>
      <c r="H5203">
        <v>23</v>
      </c>
      <c r="I5203">
        <v>495</v>
      </c>
      <c r="K5203">
        <v>4.0000000000000001E-3</v>
      </c>
      <c r="L5203">
        <v>1E-3</v>
      </c>
      <c r="M5203">
        <v>832.7</v>
      </c>
      <c r="N5203">
        <v>8.1199999999999994E-2</v>
      </c>
      <c r="O5203">
        <v>2.8969999999999998</v>
      </c>
      <c r="P5203">
        <v>0.53469999999999995</v>
      </c>
      <c r="Q5203">
        <v>10280.6</v>
      </c>
      <c r="R5203" t="s">
        <v>923</v>
      </c>
      <c r="T5203" t="s">
        <v>28</v>
      </c>
      <c r="V5203" t="s">
        <v>32</v>
      </c>
      <c r="Y5203" t="s">
        <v>161</v>
      </c>
    </row>
    <row r="5204" spans="1:25" x14ac:dyDescent="0.45">
      <c r="A5204" t="s">
        <v>335</v>
      </c>
      <c r="B5204" t="s">
        <v>430</v>
      </c>
      <c r="C5204">
        <v>2514</v>
      </c>
      <c r="D5204" t="s">
        <v>431</v>
      </c>
      <c r="E5204" t="s">
        <v>411</v>
      </c>
      <c r="F5204">
        <v>2024</v>
      </c>
      <c r="G5204">
        <v>25</v>
      </c>
      <c r="H5204">
        <v>25</v>
      </c>
      <c r="I5204">
        <v>822</v>
      </c>
      <c r="K5204">
        <v>5.0000000000000001E-3</v>
      </c>
      <c r="L5204">
        <v>1E-3</v>
      </c>
      <c r="M5204">
        <v>940.5</v>
      </c>
      <c r="N5204">
        <v>8.1000000000000003E-2</v>
      </c>
      <c r="O5204">
        <v>2.3460000000000001</v>
      </c>
      <c r="P5204">
        <v>0.40400000000000003</v>
      </c>
      <c r="Q5204">
        <v>11611</v>
      </c>
      <c r="R5204" t="s">
        <v>923</v>
      </c>
      <c r="T5204" t="s">
        <v>28</v>
      </c>
      <c r="V5204" t="s">
        <v>32</v>
      </c>
      <c r="Y5204" t="s">
        <v>161</v>
      </c>
    </row>
    <row r="5205" spans="1:25" x14ac:dyDescent="0.45">
      <c r="A5205" t="s">
        <v>335</v>
      </c>
      <c r="B5205" t="s">
        <v>430</v>
      </c>
      <c r="C5205">
        <v>2514</v>
      </c>
      <c r="D5205" t="s">
        <v>433</v>
      </c>
      <c r="E5205" t="s">
        <v>411</v>
      </c>
      <c r="F5205">
        <v>2009</v>
      </c>
      <c r="G5205">
        <v>23</v>
      </c>
      <c r="H5205">
        <v>23</v>
      </c>
      <c r="I5205">
        <v>930</v>
      </c>
      <c r="K5205">
        <v>3.0350000000000001</v>
      </c>
      <c r="L5205">
        <v>0.50009999999999999</v>
      </c>
      <c r="M5205">
        <v>982.9</v>
      </c>
      <c r="N5205">
        <v>8.1000000000000003E-2</v>
      </c>
      <c r="O5205">
        <v>3.5489999999999999</v>
      </c>
      <c r="P5205">
        <v>0.58430000000000004</v>
      </c>
      <c r="Q5205">
        <v>12137.7</v>
      </c>
      <c r="R5205" t="s">
        <v>923</v>
      </c>
      <c r="T5205" t="s">
        <v>28</v>
      </c>
      <c r="Y5205" t="s">
        <v>103</v>
      </c>
    </row>
    <row r="5206" spans="1:25" x14ac:dyDescent="0.45">
      <c r="A5206" t="s">
        <v>335</v>
      </c>
      <c r="B5206" t="s">
        <v>430</v>
      </c>
      <c r="C5206">
        <v>2514</v>
      </c>
      <c r="D5206" t="s">
        <v>433</v>
      </c>
      <c r="E5206" t="s">
        <v>411</v>
      </c>
      <c r="F5206">
        <v>2010</v>
      </c>
      <c r="G5206">
        <v>48</v>
      </c>
      <c r="H5206">
        <v>48</v>
      </c>
      <c r="I5206">
        <v>1378</v>
      </c>
      <c r="K5206">
        <v>4.99</v>
      </c>
      <c r="L5206">
        <v>0.50009999999999999</v>
      </c>
      <c r="M5206">
        <v>1616.3</v>
      </c>
      <c r="N5206">
        <v>8.1000000000000003E-2</v>
      </c>
      <c r="O5206">
        <v>5.7779999999999996</v>
      </c>
      <c r="P5206">
        <v>0.57909999999999995</v>
      </c>
      <c r="Q5206">
        <v>19958.8</v>
      </c>
      <c r="R5206" t="s">
        <v>923</v>
      </c>
      <c r="T5206" t="s">
        <v>28</v>
      </c>
      <c r="Y5206" t="s">
        <v>103</v>
      </c>
    </row>
    <row r="5207" spans="1:25" x14ac:dyDescent="0.45">
      <c r="A5207" t="s">
        <v>335</v>
      </c>
      <c r="B5207" t="s">
        <v>430</v>
      </c>
      <c r="C5207">
        <v>2514</v>
      </c>
      <c r="D5207" t="s">
        <v>433</v>
      </c>
      <c r="E5207" t="s">
        <v>411</v>
      </c>
      <c r="F5207">
        <v>2011</v>
      </c>
      <c r="G5207">
        <v>31</v>
      </c>
      <c r="H5207">
        <v>31</v>
      </c>
      <c r="I5207">
        <v>838</v>
      </c>
      <c r="K5207">
        <v>3.31</v>
      </c>
      <c r="L5207">
        <v>0.5</v>
      </c>
      <c r="M5207">
        <v>1072.4000000000001</v>
      </c>
      <c r="N5207">
        <v>8.1000000000000003E-2</v>
      </c>
      <c r="O5207">
        <v>3.8330000000000002</v>
      </c>
      <c r="P5207">
        <v>0.57899999999999996</v>
      </c>
      <c r="Q5207">
        <v>13239.9</v>
      </c>
      <c r="R5207" t="s">
        <v>923</v>
      </c>
      <c r="T5207" t="s">
        <v>28</v>
      </c>
      <c r="Y5207" t="s">
        <v>103</v>
      </c>
    </row>
    <row r="5208" spans="1:25" x14ac:dyDescent="0.45">
      <c r="A5208" t="s">
        <v>335</v>
      </c>
      <c r="B5208" t="s">
        <v>430</v>
      </c>
      <c r="C5208">
        <v>2514</v>
      </c>
      <c r="D5208" t="s">
        <v>433</v>
      </c>
      <c r="E5208" t="s">
        <v>411</v>
      </c>
      <c r="F5208">
        <v>2012</v>
      </c>
      <c r="G5208">
        <v>43</v>
      </c>
      <c r="H5208">
        <v>43</v>
      </c>
      <c r="I5208">
        <v>1223</v>
      </c>
      <c r="K5208">
        <v>4.0640000000000001</v>
      </c>
      <c r="L5208">
        <v>0.50029999999999997</v>
      </c>
      <c r="M5208">
        <v>1316.8</v>
      </c>
      <c r="N5208">
        <v>8.1100000000000005E-2</v>
      </c>
      <c r="O5208">
        <v>4.7050000000000001</v>
      </c>
      <c r="P5208">
        <v>0.57930000000000004</v>
      </c>
      <c r="Q5208">
        <v>16252.8</v>
      </c>
      <c r="R5208" t="s">
        <v>923</v>
      </c>
      <c r="T5208" t="s">
        <v>28</v>
      </c>
      <c r="Y5208" t="s">
        <v>103</v>
      </c>
    </row>
    <row r="5209" spans="1:25" x14ac:dyDescent="0.45">
      <c r="A5209" t="s">
        <v>335</v>
      </c>
      <c r="B5209" t="s">
        <v>430</v>
      </c>
      <c r="C5209">
        <v>2514</v>
      </c>
      <c r="D5209" t="s">
        <v>433</v>
      </c>
      <c r="E5209" t="s">
        <v>411</v>
      </c>
      <c r="F5209">
        <v>2013</v>
      </c>
      <c r="G5209">
        <v>63</v>
      </c>
      <c r="H5209">
        <v>63</v>
      </c>
      <c r="I5209">
        <v>2065</v>
      </c>
      <c r="K5209">
        <v>7.093</v>
      </c>
      <c r="L5209">
        <v>0.5</v>
      </c>
      <c r="M5209">
        <v>2298.1</v>
      </c>
      <c r="N5209">
        <v>8.1000000000000003E-2</v>
      </c>
      <c r="O5209">
        <v>8.1440000000000001</v>
      </c>
      <c r="P5209">
        <v>0.57569999999999999</v>
      </c>
      <c r="Q5209">
        <v>28369.9</v>
      </c>
      <c r="R5209" t="s">
        <v>923</v>
      </c>
      <c r="T5209" t="s">
        <v>28</v>
      </c>
      <c r="Y5209" t="s">
        <v>103</v>
      </c>
    </row>
    <row r="5210" spans="1:25" x14ac:dyDescent="0.45">
      <c r="A5210" t="s">
        <v>335</v>
      </c>
      <c r="B5210" t="s">
        <v>430</v>
      </c>
      <c r="C5210">
        <v>2514</v>
      </c>
      <c r="D5210" t="s">
        <v>433</v>
      </c>
      <c r="E5210" t="s">
        <v>411</v>
      </c>
      <c r="F5210">
        <v>2014</v>
      </c>
      <c r="G5210">
        <v>80</v>
      </c>
      <c r="H5210">
        <v>80</v>
      </c>
      <c r="I5210">
        <v>3072</v>
      </c>
      <c r="K5210">
        <v>10.208</v>
      </c>
      <c r="L5210">
        <v>0.50009999999999999</v>
      </c>
      <c r="M5210">
        <v>3307.1</v>
      </c>
      <c r="N5210">
        <v>8.1100000000000005E-2</v>
      </c>
      <c r="O5210">
        <v>10.738</v>
      </c>
      <c r="P5210">
        <v>0.52600000000000002</v>
      </c>
      <c r="Q5210">
        <v>40829.199999999997</v>
      </c>
      <c r="R5210" t="s">
        <v>923</v>
      </c>
      <c r="T5210" t="s">
        <v>28</v>
      </c>
      <c r="Y5210" t="s">
        <v>103</v>
      </c>
    </row>
    <row r="5211" spans="1:25" x14ac:dyDescent="0.45">
      <c r="A5211" t="s">
        <v>335</v>
      </c>
      <c r="B5211" t="s">
        <v>430</v>
      </c>
      <c r="C5211">
        <v>2514</v>
      </c>
      <c r="D5211" t="s">
        <v>433</v>
      </c>
      <c r="E5211" t="s">
        <v>411</v>
      </c>
      <c r="F5211">
        <v>2015</v>
      </c>
      <c r="G5211">
        <v>91</v>
      </c>
      <c r="H5211">
        <v>91</v>
      </c>
      <c r="I5211">
        <v>3053</v>
      </c>
      <c r="K5211">
        <v>10.582000000000001</v>
      </c>
      <c r="L5211">
        <v>0.50019999999999998</v>
      </c>
      <c r="M5211">
        <v>3427.8</v>
      </c>
      <c r="N5211">
        <v>8.1000000000000003E-2</v>
      </c>
      <c r="O5211">
        <v>11.131</v>
      </c>
      <c r="P5211">
        <v>0.52610000000000001</v>
      </c>
      <c r="Q5211">
        <v>42322.5</v>
      </c>
      <c r="R5211" t="s">
        <v>923</v>
      </c>
      <c r="T5211" t="s">
        <v>28</v>
      </c>
      <c r="Y5211" t="s">
        <v>159</v>
      </c>
    </row>
    <row r="5212" spans="1:25" x14ac:dyDescent="0.45">
      <c r="A5212" t="s">
        <v>335</v>
      </c>
      <c r="B5212" t="s">
        <v>430</v>
      </c>
      <c r="C5212">
        <v>2514</v>
      </c>
      <c r="D5212" t="s">
        <v>433</v>
      </c>
      <c r="E5212" t="s">
        <v>411</v>
      </c>
      <c r="F5212">
        <v>2016</v>
      </c>
      <c r="G5212">
        <v>43</v>
      </c>
      <c r="H5212">
        <v>43</v>
      </c>
      <c r="I5212">
        <v>1421</v>
      </c>
      <c r="K5212">
        <v>5.0570000000000004</v>
      </c>
      <c r="L5212">
        <v>0.45369999999999999</v>
      </c>
      <c r="M5212">
        <v>1665.7</v>
      </c>
      <c r="N5212">
        <v>8.1000000000000003E-2</v>
      </c>
      <c r="O5212">
        <v>5.4089999999999998</v>
      </c>
      <c r="P5212">
        <v>0.52600000000000002</v>
      </c>
      <c r="Q5212">
        <v>20565.5</v>
      </c>
      <c r="R5212" t="s">
        <v>923</v>
      </c>
      <c r="T5212" t="s">
        <v>28</v>
      </c>
      <c r="Y5212" t="s">
        <v>159</v>
      </c>
    </row>
    <row r="5213" spans="1:25" x14ac:dyDescent="0.45">
      <c r="A5213" t="s">
        <v>335</v>
      </c>
      <c r="B5213" t="s">
        <v>430</v>
      </c>
      <c r="C5213">
        <v>2514</v>
      </c>
      <c r="D5213" t="s">
        <v>433</v>
      </c>
      <c r="E5213" t="s">
        <v>411</v>
      </c>
      <c r="F5213">
        <v>2017</v>
      </c>
      <c r="G5213">
        <v>22</v>
      </c>
      <c r="H5213">
        <v>22</v>
      </c>
      <c r="I5213">
        <v>731</v>
      </c>
      <c r="K5213">
        <v>8.0000000000000002E-3</v>
      </c>
      <c r="L5213">
        <v>1.9E-3</v>
      </c>
      <c r="M5213">
        <v>812</v>
      </c>
      <c r="N5213">
        <v>8.1000000000000003E-2</v>
      </c>
      <c r="O5213">
        <v>2.6360000000000001</v>
      </c>
      <c r="P5213">
        <v>0.52600000000000002</v>
      </c>
      <c r="Q5213">
        <v>10021.5</v>
      </c>
      <c r="R5213" t="s">
        <v>923</v>
      </c>
      <c r="T5213" t="s">
        <v>28</v>
      </c>
      <c r="Y5213" t="s">
        <v>160</v>
      </c>
    </row>
    <row r="5214" spans="1:25" x14ac:dyDescent="0.45">
      <c r="A5214" t="s">
        <v>335</v>
      </c>
      <c r="B5214" t="s">
        <v>430</v>
      </c>
      <c r="C5214">
        <v>2514</v>
      </c>
      <c r="D5214" t="s">
        <v>433</v>
      </c>
      <c r="E5214" t="s">
        <v>411</v>
      </c>
      <c r="F5214">
        <v>2018</v>
      </c>
      <c r="G5214">
        <v>61</v>
      </c>
      <c r="H5214">
        <v>61</v>
      </c>
      <c r="I5214">
        <v>2752</v>
      </c>
      <c r="K5214">
        <v>2.9000000000000001E-2</v>
      </c>
      <c r="L5214">
        <v>2E-3</v>
      </c>
      <c r="M5214">
        <v>2847.5</v>
      </c>
      <c r="N5214">
        <v>8.1000000000000003E-2</v>
      </c>
      <c r="O5214">
        <v>9.3800000000000008</v>
      </c>
      <c r="P5214">
        <v>0.53600000000000003</v>
      </c>
      <c r="Q5214">
        <v>35151.300000000003</v>
      </c>
      <c r="R5214" t="s">
        <v>923</v>
      </c>
      <c r="T5214" t="s">
        <v>28</v>
      </c>
      <c r="Y5214" t="s">
        <v>160</v>
      </c>
    </row>
    <row r="5215" spans="1:25" x14ac:dyDescent="0.45">
      <c r="A5215" t="s">
        <v>335</v>
      </c>
      <c r="B5215" t="s">
        <v>430</v>
      </c>
      <c r="C5215">
        <v>2514</v>
      </c>
      <c r="D5215" t="s">
        <v>433</v>
      </c>
      <c r="E5215" t="s">
        <v>411</v>
      </c>
      <c r="F5215">
        <v>2019</v>
      </c>
      <c r="G5215">
        <v>14</v>
      </c>
      <c r="H5215">
        <v>14</v>
      </c>
      <c r="I5215">
        <v>421</v>
      </c>
      <c r="K5215">
        <v>3.0000000000000001E-3</v>
      </c>
      <c r="L5215">
        <v>1.1999999999999999E-3</v>
      </c>
      <c r="M5215">
        <v>494</v>
      </c>
      <c r="N5215">
        <v>8.1000000000000003E-2</v>
      </c>
      <c r="O5215">
        <v>1.76</v>
      </c>
      <c r="P5215">
        <v>0.57699999999999996</v>
      </c>
      <c r="Q5215">
        <v>6100</v>
      </c>
      <c r="R5215" t="s">
        <v>923</v>
      </c>
      <c r="T5215" t="s">
        <v>28</v>
      </c>
      <c r="Y5215" t="s">
        <v>160</v>
      </c>
    </row>
    <row r="5216" spans="1:25" x14ac:dyDescent="0.45">
      <c r="A5216" t="s">
        <v>335</v>
      </c>
      <c r="B5216" t="s">
        <v>430</v>
      </c>
      <c r="C5216">
        <v>2514</v>
      </c>
      <c r="D5216" t="s">
        <v>433</v>
      </c>
      <c r="E5216" t="s">
        <v>411</v>
      </c>
      <c r="F5216">
        <v>2020</v>
      </c>
      <c r="G5216">
        <v>23</v>
      </c>
      <c r="H5216">
        <v>23</v>
      </c>
      <c r="I5216">
        <v>744</v>
      </c>
      <c r="K5216">
        <v>4.0000000000000001E-3</v>
      </c>
      <c r="L5216">
        <v>8.9999999999999998E-4</v>
      </c>
      <c r="M5216">
        <v>834.3</v>
      </c>
      <c r="N5216">
        <v>8.1000000000000003E-2</v>
      </c>
      <c r="O5216">
        <v>2.972</v>
      </c>
      <c r="P5216">
        <v>0.57699999999999996</v>
      </c>
      <c r="Q5216">
        <v>10303</v>
      </c>
      <c r="R5216" t="s">
        <v>923</v>
      </c>
      <c r="T5216" t="s">
        <v>28</v>
      </c>
      <c r="Y5216" t="s">
        <v>160</v>
      </c>
    </row>
    <row r="5217" spans="1:25" x14ac:dyDescent="0.45">
      <c r="A5217" t="s">
        <v>335</v>
      </c>
      <c r="B5217" t="s">
        <v>430</v>
      </c>
      <c r="C5217">
        <v>2514</v>
      </c>
      <c r="D5217" t="s">
        <v>433</v>
      </c>
      <c r="E5217" t="s">
        <v>411</v>
      </c>
      <c r="F5217">
        <v>2021</v>
      </c>
      <c r="G5217">
        <v>59</v>
      </c>
      <c r="H5217">
        <v>59</v>
      </c>
      <c r="I5217">
        <v>1728</v>
      </c>
      <c r="K5217">
        <v>0.01</v>
      </c>
      <c r="L5217">
        <v>8.9999999999999998E-4</v>
      </c>
      <c r="M5217">
        <v>1920.2</v>
      </c>
      <c r="N5217">
        <v>8.1100000000000005E-2</v>
      </c>
      <c r="O5217">
        <v>6.8360000000000003</v>
      </c>
      <c r="P5217">
        <v>0.57709999999999995</v>
      </c>
      <c r="Q5217">
        <v>23694</v>
      </c>
      <c r="R5217" t="s">
        <v>923</v>
      </c>
      <c r="T5217" t="s">
        <v>28</v>
      </c>
      <c r="Y5217" t="s">
        <v>161</v>
      </c>
    </row>
    <row r="5218" spans="1:25" x14ac:dyDescent="0.45">
      <c r="A5218" t="s">
        <v>335</v>
      </c>
      <c r="B5218" t="s">
        <v>430</v>
      </c>
      <c r="C5218">
        <v>2514</v>
      </c>
      <c r="D5218" t="s">
        <v>433</v>
      </c>
      <c r="E5218" t="s">
        <v>411</v>
      </c>
      <c r="F5218">
        <v>2022</v>
      </c>
      <c r="G5218">
        <v>34</v>
      </c>
      <c r="H5218">
        <v>34</v>
      </c>
      <c r="I5218">
        <v>1047</v>
      </c>
      <c r="K5218">
        <v>6.0000000000000001E-3</v>
      </c>
      <c r="L5218">
        <v>8.9999999999999998E-4</v>
      </c>
      <c r="M5218">
        <v>1165.5999999999999</v>
      </c>
      <c r="N5218">
        <v>8.09E-2</v>
      </c>
      <c r="O5218">
        <v>4.1989999999999998</v>
      </c>
      <c r="P5218">
        <v>0.58360000000000001</v>
      </c>
      <c r="Q5218">
        <v>14388.3</v>
      </c>
      <c r="R5218" t="s">
        <v>923</v>
      </c>
      <c r="T5218" t="s">
        <v>28</v>
      </c>
      <c r="Y5218" t="s">
        <v>161</v>
      </c>
    </row>
    <row r="5219" spans="1:25" x14ac:dyDescent="0.45">
      <c r="A5219" t="s">
        <v>335</v>
      </c>
      <c r="B5219" t="s">
        <v>430</v>
      </c>
      <c r="C5219">
        <v>2514</v>
      </c>
      <c r="D5219" t="s">
        <v>433</v>
      </c>
      <c r="E5219" t="s">
        <v>411</v>
      </c>
      <c r="F5219">
        <v>2023</v>
      </c>
      <c r="G5219">
        <v>22</v>
      </c>
      <c r="H5219">
        <v>22</v>
      </c>
      <c r="I5219">
        <v>474</v>
      </c>
      <c r="K5219">
        <v>5.0000000000000001E-3</v>
      </c>
      <c r="L5219">
        <v>1.1000000000000001E-3</v>
      </c>
      <c r="M5219">
        <v>981.9</v>
      </c>
      <c r="N5219">
        <v>8.1100000000000005E-2</v>
      </c>
      <c r="O5219">
        <v>3.5880000000000001</v>
      </c>
      <c r="P5219">
        <v>0.59199999999999997</v>
      </c>
      <c r="Q5219">
        <v>12121.6</v>
      </c>
      <c r="R5219" t="s">
        <v>923</v>
      </c>
      <c r="T5219" t="s">
        <v>28</v>
      </c>
      <c r="Y5219" t="s">
        <v>161</v>
      </c>
    </row>
    <row r="5220" spans="1:25" x14ac:dyDescent="0.45">
      <c r="A5220" t="s">
        <v>335</v>
      </c>
      <c r="B5220" t="s">
        <v>430</v>
      </c>
      <c r="C5220">
        <v>2514</v>
      </c>
      <c r="D5220" t="s">
        <v>433</v>
      </c>
      <c r="E5220" t="s">
        <v>411</v>
      </c>
      <c r="F5220">
        <v>2024</v>
      </c>
      <c r="G5220">
        <v>41</v>
      </c>
      <c r="H5220">
        <v>41</v>
      </c>
      <c r="I5220">
        <v>815</v>
      </c>
      <c r="K5220">
        <v>5.0000000000000001E-3</v>
      </c>
      <c r="L5220">
        <v>6.9999999999999999E-4</v>
      </c>
      <c r="M5220">
        <v>1040.5999999999999</v>
      </c>
      <c r="N5220">
        <v>8.1000000000000003E-2</v>
      </c>
      <c r="O5220">
        <v>3.802</v>
      </c>
      <c r="P5220">
        <v>0.59189999999999998</v>
      </c>
      <c r="Q5220">
        <v>12846.1</v>
      </c>
      <c r="R5220" t="s">
        <v>923</v>
      </c>
      <c r="T5220" t="s">
        <v>28</v>
      </c>
      <c r="Y5220" t="s">
        <v>161</v>
      </c>
    </row>
    <row r="5221" spans="1:25" x14ac:dyDescent="0.45">
      <c r="A5221" t="s">
        <v>335</v>
      </c>
      <c r="B5221" t="s">
        <v>434</v>
      </c>
      <c r="C5221">
        <v>2516</v>
      </c>
      <c r="D5221">
        <v>1</v>
      </c>
      <c r="F5221">
        <v>2009</v>
      </c>
      <c r="G5221">
        <v>4509</v>
      </c>
      <c r="H5221">
        <v>4493</v>
      </c>
      <c r="I5221">
        <v>795100.25</v>
      </c>
      <c r="K5221">
        <v>289.24599999999998</v>
      </c>
      <c r="L5221">
        <v>7.3599999999999999E-2</v>
      </c>
      <c r="M5221">
        <v>533042.52500000002</v>
      </c>
      <c r="N5221">
        <v>6.1199999999999997E-2</v>
      </c>
      <c r="O5221">
        <v>475.82799999999997</v>
      </c>
      <c r="P5221">
        <v>0.10539999999999999</v>
      </c>
      <c r="Q5221">
        <v>8687515.875</v>
      </c>
      <c r="R5221" t="s">
        <v>923</v>
      </c>
      <c r="S5221" t="s">
        <v>34</v>
      </c>
      <c r="T5221" t="s">
        <v>46</v>
      </c>
      <c r="V5221" t="s">
        <v>180</v>
      </c>
      <c r="W5221" t="s">
        <v>51</v>
      </c>
      <c r="Y5221" t="s">
        <v>107</v>
      </c>
    </row>
    <row r="5222" spans="1:25" x14ac:dyDescent="0.45">
      <c r="A5222" t="s">
        <v>335</v>
      </c>
      <c r="B5222" t="s">
        <v>434</v>
      </c>
      <c r="C5222">
        <v>2516</v>
      </c>
      <c r="D5222">
        <v>1</v>
      </c>
      <c r="F5222">
        <v>2010</v>
      </c>
      <c r="G5222">
        <v>6423</v>
      </c>
      <c r="H5222">
        <v>6408</v>
      </c>
      <c r="I5222">
        <v>1226049</v>
      </c>
      <c r="K5222">
        <v>611.79999999999995</v>
      </c>
      <c r="L5222">
        <v>9.06E-2</v>
      </c>
      <c r="M5222">
        <v>898257.7</v>
      </c>
      <c r="N5222">
        <v>6.1800000000000001E-2</v>
      </c>
      <c r="O5222">
        <v>825.14400000000001</v>
      </c>
      <c r="P5222">
        <v>0.11310000000000001</v>
      </c>
      <c r="Q5222">
        <v>14494393.025</v>
      </c>
      <c r="R5222" t="s">
        <v>923</v>
      </c>
      <c r="S5222" t="s">
        <v>34</v>
      </c>
      <c r="T5222" t="s">
        <v>46</v>
      </c>
      <c r="V5222" t="s">
        <v>180</v>
      </c>
      <c r="W5222" t="s">
        <v>51</v>
      </c>
      <c r="Y5222" t="s">
        <v>107</v>
      </c>
    </row>
    <row r="5223" spans="1:25" x14ac:dyDescent="0.45">
      <c r="A5223" t="s">
        <v>335</v>
      </c>
      <c r="B5223" t="s">
        <v>434</v>
      </c>
      <c r="C5223">
        <v>2516</v>
      </c>
      <c r="D5223">
        <v>1</v>
      </c>
      <c r="F5223">
        <v>2011</v>
      </c>
      <c r="G5223">
        <v>2442</v>
      </c>
      <c r="H5223">
        <v>2425.25</v>
      </c>
      <c r="I5223">
        <v>339319.75</v>
      </c>
      <c r="K5223">
        <v>202.44</v>
      </c>
      <c r="L5223">
        <v>0.1056</v>
      </c>
      <c r="M5223">
        <v>257967.35</v>
      </c>
      <c r="N5223">
        <v>6.2300000000000001E-2</v>
      </c>
      <c r="O5223">
        <v>243.465</v>
      </c>
      <c r="P5223">
        <v>0.11269999999999999</v>
      </c>
      <c r="Q5223">
        <v>4137316.85</v>
      </c>
      <c r="R5223" t="s">
        <v>923</v>
      </c>
      <c r="S5223" t="s">
        <v>34</v>
      </c>
      <c r="T5223" t="s">
        <v>46</v>
      </c>
      <c r="V5223" t="s">
        <v>180</v>
      </c>
      <c r="W5223" t="s">
        <v>51</v>
      </c>
      <c r="Y5223" t="s">
        <v>107</v>
      </c>
    </row>
    <row r="5224" spans="1:25" x14ac:dyDescent="0.45">
      <c r="A5224" t="s">
        <v>335</v>
      </c>
      <c r="B5224" t="s">
        <v>434</v>
      </c>
      <c r="C5224">
        <v>2516</v>
      </c>
      <c r="D5224">
        <v>1</v>
      </c>
      <c r="F5224">
        <v>2012</v>
      </c>
      <c r="G5224">
        <v>4676</v>
      </c>
      <c r="H5224">
        <v>4649.25</v>
      </c>
      <c r="I5224">
        <v>881318.75</v>
      </c>
      <c r="K5224">
        <v>142.339</v>
      </c>
      <c r="L5224">
        <v>4.0800000000000003E-2</v>
      </c>
      <c r="M5224">
        <v>538091.25</v>
      </c>
      <c r="N5224">
        <v>6.0299999999999999E-2</v>
      </c>
      <c r="O5224">
        <v>287.55200000000002</v>
      </c>
      <c r="P5224">
        <v>6.2100000000000002E-2</v>
      </c>
      <c r="Q5224">
        <v>8911602.0500000007</v>
      </c>
      <c r="R5224" t="s">
        <v>923</v>
      </c>
      <c r="S5224" t="s">
        <v>34</v>
      </c>
      <c r="T5224" t="s">
        <v>46</v>
      </c>
      <c r="V5224" t="s">
        <v>435</v>
      </c>
      <c r="W5224" t="s">
        <v>51</v>
      </c>
      <c r="Y5224" t="s">
        <v>107</v>
      </c>
    </row>
    <row r="5225" spans="1:25" x14ac:dyDescent="0.45">
      <c r="A5225" t="s">
        <v>335</v>
      </c>
      <c r="B5225" t="s">
        <v>434</v>
      </c>
      <c r="C5225">
        <v>2516</v>
      </c>
      <c r="D5225">
        <v>1</v>
      </c>
      <c r="F5225">
        <v>2013</v>
      </c>
      <c r="G5225">
        <v>2070</v>
      </c>
      <c r="H5225">
        <v>2056.5</v>
      </c>
      <c r="I5225">
        <v>342144.25</v>
      </c>
      <c r="K5225">
        <v>125.02</v>
      </c>
      <c r="L5225">
        <v>9.1800000000000007E-2</v>
      </c>
      <c r="M5225">
        <v>215273.875</v>
      </c>
      <c r="N5225">
        <v>6.1800000000000001E-2</v>
      </c>
      <c r="O5225">
        <v>126.803</v>
      </c>
      <c r="P5225">
        <v>6.4600000000000005E-2</v>
      </c>
      <c r="Q5225">
        <v>3501036.0249999999</v>
      </c>
      <c r="R5225" t="s">
        <v>923</v>
      </c>
      <c r="S5225" t="s">
        <v>34</v>
      </c>
      <c r="T5225" t="s">
        <v>46</v>
      </c>
      <c r="V5225" t="s">
        <v>436</v>
      </c>
      <c r="W5225" t="s">
        <v>51</v>
      </c>
      <c r="Y5225" t="s">
        <v>107</v>
      </c>
    </row>
    <row r="5226" spans="1:25" x14ac:dyDescent="0.45">
      <c r="A5226" t="s">
        <v>335</v>
      </c>
      <c r="B5226" t="s">
        <v>434</v>
      </c>
      <c r="C5226">
        <v>2516</v>
      </c>
      <c r="D5226">
        <v>1</v>
      </c>
      <c r="F5226">
        <v>2014</v>
      </c>
      <c r="G5226">
        <v>2280</v>
      </c>
      <c r="H5226">
        <v>2261.75</v>
      </c>
      <c r="I5226">
        <v>374057.75</v>
      </c>
      <c r="K5226">
        <v>403.101</v>
      </c>
      <c r="L5226">
        <v>0.16400000000000001</v>
      </c>
      <c r="M5226">
        <v>244348.67499999999</v>
      </c>
      <c r="N5226">
        <v>6.4100000000000004E-2</v>
      </c>
      <c r="O5226">
        <v>157.608</v>
      </c>
      <c r="P5226">
        <v>6.9699999999999998E-2</v>
      </c>
      <c r="Q5226">
        <v>3702692.9249999998</v>
      </c>
      <c r="R5226" t="s">
        <v>923</v>
      </c>
      <c r="S5226" t="s">
        <v>34</v>
      </c>
      <c r="T5226" t="s">
        <v>46</v>
      </c>
      <c r="V5226" t="s">
        <v>436</v>
      </c>
      <c r="W5226" t="s">
        <v>51</v>
      </c>
      <c r="Y5226" t="s">
        <v>107</v>
      </c>
    </row>
    <row r="5227" spans="1:25" x14ac:dyDescent="0.45">
      <c r="A5227" t="s">
        <v>335</v>
      </c>
      <c r="B5227" t="s">
        <v>434</v>
      </c>
      <c r="C5227">
        <v>2516</v>
      </c>
      <c r="D5227">
        <v>1</v>
      </c>
      <c r="F5227">
        <v>2015</v>
      </c>
      <c r="G5227">
        <v>3311</v>
      </c>
      <c r="H5227">
        <v>3295</v>
      </c>
      <c r="I5227">
        <v>723823</v>
      </c>
      <c r="K5227">
        <v>367.7</v>
      </c>
      <c r="L5227">
        <v>8.9300000000000004E-2</v>
      </c>
      <c r="M5227">
        <v>456324</v>
      </c>
      <c r="N5227">
        <v>6.2E-2</v>
      </c>
      <c r="O5227">
        <v>256.87400000000002</v>
      </c>
      <c r="P5227">
        <v>6.3299999999999995E-2</v>
      </c>
      <c r="Q5227">
        <v>7268630.2000000002</v>
      </c>
      <c r="R5227" t="s">
        <v>923</v>
      </c>
      <c r="S5227" t="s">
        <v>34</v>
      </c>
      <c r="T5227" t="s">
        <v>46</v>
      </c>
      <c r="V5227" t="s">
        <v>436</v>
      </c>
      <c r="W5227" t="s">
        <v>51</v>
      </c>
      <c r="Y5227" t="s">
        <v>129</v>
      </c>
    </row>
    <row r="5228" spans="1:25" x14ac:dyDescent="0.45">
      <c r="A5228" t="s">
        <v>335</v>
      </c>
      <c r="B5228" t="s">
        <v>434</v>
      </c>
      <c r="C5228">
        <v>2516</v>
      </c>
      <c r="D5228">
        <v>1</v>
      </c>
      <c r="F5228">
        <v>2016</v>
      </c>
      <c r="G5228">
        <v>2124</v>
      </c>
      <c r="H5228">
        <v>2116.25</v>
      </c>
      <c r="I5228">
        <v>453111.5</v>
      </c>
      <c r="K5228">
        <v>79.58</v>
      </c>
      <c r="L5228">
        <v>3.5299999999999998E-2</v>
      </c>
      <c r="M5228">
        <v>276739.25</v>
      </c>
      <c r="N5228">
        <v>6.0600000000000001E-2</v>
      </c>
      <c r="O5228">
        <v>142.94499999999999</v>
      </c>
      <c r="P5228">
        <v>5.7000000000000002E-2</v>
      </c>
      <c r="Q5228">
        <v>4545712.6749999998</v>
      </c>
      <c r="R5228" t="s">
        <v>923</v>
      </c>
      <c r="S5228" t="s">
        <v>34</v>
      </c>
      <c r="T5228" t="s">
        <v>46</v>
      </c>
      <c r="V5228" t="s">
        <v>436</v>
      </c>
      <c r="W5228" t="s">
        <v>51</v>
      </c>
      <c r="Y5228" t="s">
        <v>129</v>
      </c>
    </row>
    <row r="5229" spans="1:25" x14ac:dyDescent="0.45">
      <c r="A5229" t="s">
        <v>335</v>
      </c>
      <c r="B5229" t="s">
        <v>434</v>
      </c>
      <c r="C5229">
        <v>2516</v>
      </c>
      <c r="D5229">
        <v>1</v>
      </c>
      <c r="F5229">
        <v>2017</v>
      </c>
      <c r="G5229">
        <v>1981</v>
      </c>
      <c r="H5229">
        <v>1965.25</v>
      </c>
      <c r="I5229">
        <v>372861.75</v>
      </c>
      <c r="K5229">
        <v>43.063000000000002</v>
      </c>
      <c r="L5229">
        <v>1.9800000000000002E-2</v>
      </c>
      <c r="M5229">
        <v>228810.67499999999</v>
      </c>
      <c r="N5229">
        <v>5.9900000000000002E-2</v>
      </c>
      <c r="O5229">
        <v>116.43</v>
      </c>
      <c r="P5229">
        <v>5.1999999999999998E-2</v>
      </c>
      <c r="Q5229">
        <v>3790098.2250000001</v>
      </c>
      <c r="R5229" t="s">
        <v>333</v>
      </c>
      <c r="S5229" t="s">
        <v>45</v>
      </c>
      <c r="T5229" t="s">
        <v>46</v>
      </c>
      <c r="V5229" t="s">
        <v>436</v>
      </c>
      <c r="W5229" t="s">
        <v>51</v>
      </c>
      <c r="Y5229" t="s">
        <v>130</v>
      </c>
    </row>
    <row r="5230" spans="1:25" x14ac:dyDescent="0.45">
      <c r="A5230" t="s">
        <v>335</v>
      </c>
      <c r="B5230" t="s">
        <v>434</v>
      </c>
      <c r="C5230">
        <v>2516</v>
      </c>
      <c r="D5230">
        <v>1</v>
      </c>
      <c r="F5230">
        <v>2018</v>
      </c>
      <c r="G5230">
        <v>1947</v>
      </c>
      <c r="H5230">
        <v>1931</v>
      </c>
      <c r="I5230">
        <v>371788.25</v>
      </c>
      <c r="K5230">
        <v>160.26599999999999</v>
      </c>
      <c r="L5230">
        <v>5.8400000000000001E-2</v>
      </c>
      <c r="M5230">
        <v>237006.8</v>
      </c>
      <c r="N5230">
        <v>6.1400000000000003E-2</v>
      </c>
      <c r="O5230">
        <v>132.267</v>
      </c>
      <c r="P5230">
        <v>5.6099999999999997E-2</v>
      </c>
      <c r="Q5230">
        <v>3770760.25</v>
      </c>
      <c r="R5230" t="s">
        <v>333</v>
      </c>
      <c r="S5230" t="s">
        <v>45</v>
      </c>
      <c r="T5230" t="s">
        <v>46</v>
      </c>
      <c r="V5230" t="s">
        <v>436</v>
      </c>
      <c r="W5230" t="s">
        <v>51</v>
      </c>
      <c r="Y5230" t="s">
        <v>130</v>
      </c>
    </row>
    <row r="5231" spans="1:25" x14ac:dyDescent="0.45">
      <c r="A5231" t="s">
        <v>335</v>
      </c>
      <c r="B5231" t="s">
        <v>434</v>
      </c>
      <c r="C5231">
        <v>2516</v>
      </c>
      <c r="D5231">
        <v>1</v>
      </c>
      <c r="F5231">
        <v>2019</v>
      </c>
      <c r="G5231">
        <v>1853</v>
      </c>
      <c r="H5231">
        <v>1836.25</v>
      </c>
      <c r="I5231">
        <v>364416.75</v>
      </c>
      <c r="K5231">
        <v>74.012</v>
      </c>
      <c r="L5231">
        <v>4.1200000000000001E-2</v>
      </c>
      <c r="M5231">
        <v>226765.7</v>
      </c>
      <c r="N5231">
        <v>6.0699999999999997E-2</v>
      </c>
      <c r="O5231">
        <v>119.89</v>
      </c>
      <c r="P5231">
        <v>5.6500000000000002E-2</v>
      </c>
      <c r="Q5231">
        <v>3716312.05</v>
      </c>
      <c r="R5231" t="s">
        <v>333</v>
      </c>
      <c r="S5231" t="s">
        <v>45</v>
      </c>
      <c r="T5231" t="s">
        <v>46</v>
      </c>
      <c r="V5231" t="s">
        <v>436</v>
      </c>
      <c r="W5231" t="s">
        <v>51</v>
      </c>
      <c r="Y5231" t="s">
        <v>130</v>
      </c>
    </row>
    <row r="5232" spans="1:25" x14ac:dyDescent="0.45">
      <c r="A5232" t="s">
        <v>335</v>
      </c>
      <c r="B5232" t="s">
        <v>434</v>
      </c>
      <c r="C5232">
        <v>2516</v>
      </c>
      <c r="D5232">
        <v>1</v>
      </c>
      <c r="F5232">
        <v>2020</v>
      </c>
      <c r="G5232">
        <v>3156</v>
      </c>
      <c r="H5232">
        <v>3149.5</v>
      </c>
      <c r="I5232">
        <v>728459.5</v>
      </c>
      <c r="K5232">
        <v>30.87</v>
      </c>
      <c r="L5232">
        <v>8.0000000000000002E-3</v>
      </c>
      <c r="M5232">
        <v>442068.55</v>
      </c>
      <c r="N5232">
        <v>5.9299999999999999E-2</v>
      </c>
      <c r="O5232">
        <v>211.41800000000001</v>
      </c>
      <c r="P5232">
        <v>5.0500000000000003E-2</v>
      </c>
      <c r="Q5232">
        <v>7397292.2000000002</v>
      </c>
      <c r="R5232" t="s">
        <v>333</v>
      </c>
      <c r="S5232" t="s">
        <v>45</v>
      </c>
      <c r="T5232" t="s">
        <v>46</v>
      </c>
      <c r="V5232" t="s">
        <v>436</v>
      </c>
      <c r="W5232" t="s">
        <v>51</v>
      </c>
      <c r="Y5232" t="s">
        <v>130</v>
      </c>
    </row>
    <row r="5233" spans="1:25" x14ac:dyDescent="0.45">
      <c r="A5233" t="s">
        <v>335</v>
      </c>
      <c r="B5233" t="s">
        <v>434</v>
      </c>
      <c r="C5233">
        <v>2516</v>
      </c>
      <c r="D5233">
        <v>1</v>
      </c>
      <c r="F5233">
        <v>2021</v>
      </c>
      <c r="G5233">
        <v>4237</v>
      </c>
      <c r="H5233">
        <v>4215.7700000000004</v>
      </c>
      <c r="I5233">
        <v>929082.15</v>
      </c>
      <c r="K5233">
        <v>370.291</v>
      </c>
      <c r="L5233">
        <v>9.6000000000000002E-2</v>
      </c>
      <c r="M5233">
        <v>598006.03799999994</v>
      </c>
      <c r="N5233">
        <v>6.3200000000000006E-2</v>
      </c>
      <c r="O5233">
        <v>355.33800000000002</v>
      </c>
      <c r="P5233">
        <v>7.1900000000000006E-2</v>
      </c>
      <c r="Q5233">
        <v>9532462.4869999997</v>
      </c>
      <c r="R5233" t="s">
        <v>333</v>
      </c>
      <c r="S5233" t="s">
        <v>45</v>
      </c>
      <c r="T5233" t="s">
        <v>46</v>
      </c>
      <c r="V5233" t="s">
        <v>436</v>
      </c>
      <c r="W5233" t="s">
        <v>51</v>
      </c>
      <c r="Y5233" t="s">
        <v>131</v>
      </c>
    </row>
    <row r="5234" spans="1:25" x14ac:dyDescent="0.45">
      <c r="A5234" t="s">
        <v>335</v>
      </c>
      <c r="B5234" t="s">
        <v>434</v>
      </c>
      <c r="C5234">
        <v>2516</v>
      </c>
      <c r="D5234">
        <v>1</v>
      </c>
      <c r="F5234">
        <v>2022</v>
      </c>
      <c r="G5234">
        <v>3477</v>
      </c>
      <c r="H5234">
        <v>3443.65</v>
      </c>
      <c r="I5234">
        <v>761200.8</v>
      </c>
      <c r="K5234">
        <v>108.488</v>
      </c>
      <c r="L5234">
        <v>2.0899999999999998E-2</v>
      </c>
      <c r="M5234">
        <v>468636.853</v>
      </c>
      <c r="N5234">
        <v>5.9900000000000002E-2</v>
      </c>
      <c r="O5234">
        <v>222.089</v>
      </c>
      <c r="P5234">
        <v>0.05</v>
      </c>
      <c r="Q5234">
        <v>7736631.6239999998</v>
      </c>
      <c r="R5234" t="s">
        <v>333</v>
      </c>
      <c r="S5234" t="s">
        <v>45</v>
      </c>
      <c r="T5234" t="s">
        <v>46</v>
      </c>
      <c r="V5234" t="s">
        <v>436</v>
      </c>
      <c r="W5234" t="s">
        <v>51</v>
      </c>
      <c r="Y5234" t="s">
        <v>131</v>
      </c>
    </row>
    <row r="5235" spans="1:25" x14ac:dyDescent="0.45">
      <c r="A5235" t="s">
        <v>335</v>
      </c>
      <c r="B5235" t="s">
        <v>434</v>
      </c>
      <c r="C5235">
        <v>2516</v>
      </c>
      <c r="D5235">
        <v>1</v>
      </c>
      <c r="F5235">
        <v>2023</v>
      </c>
      <c r="G5235">
        <v>3644</v>
      </c>
      <c r="H5235">
        <v>3621.88</v>
      </c>
      <c r="I5235">
        <v>775894.52</v>
      </c>
      <c r="K5235">
        <v>10.928000000000001</v>
      </c>
      <c r="L5235">
        <v>2.8E-3</v>
      </c>
      <c r="M5235">
        <v>470849.54</v>
      </c>
      <c r="N5235">
        <v>5.91E-2</v>
      </c>
      <c r="O5235">
        <v>216.261</v>
      </c>
      <c r="P5235">
        <v>4.82E-2</v>
      </c>
      <c r="Q5235">
        <v>7910784.909</v>
      </c>
      <c r="R5235" t="s">
        <v>333</v>
      </c>
      <c r="S5235" t="s">
        <v>45</v>
      </c>
      <c r="T5235" t="s">
        <v>46</v>
      </c>
      <c r="V5235" t="s">
        <v>436</v>
      </c>
      <c r="W5235" t="s">
        <v>51</v>
      </c>
      <c r="Y5235" t="s">
        <v>131</v>
      </c>
    </row>
    <row r="5236" spans="1:25" x14ac:dyDescent="0.45">
      <c r="A5236" t="s">
        <v>335</v>
      </c>
      <c r="B5236" t="s">
        <v>434</v>
      </c>
      <c r="C5236">
        <v>2516</v>
      </c>
      <c r="D5236">
        <v>1</v>
      </c>
      <c r="F5236">
        <v>2024</v>
      </c>
      <c r="G5236">
        <v>1724</v>
      </c>
      <c r="H5236">
        <v>1718.04</v>
      </c>
      <c r="I5236">
        <v>360821.96</v>
      </c>
      <c r="K5236">
        <v>1.095</v>
      </c>
      <c r="L5236">
        <v>1E-3</v>
      </c>
      <c r="M5236">
        <v>216887.823</v>
      </c>
      <c r="N5236">
        <v>5.8999999999999997E-2</v>
      </c>
      <c r="O5236">
        <v>92.218999999999994</v>
      </c>
      <c r="P5236">
        <v>4.3499999999999997E-2</v>
      </c>
      <c r="Q5236">
        <v>3649526.8360000001</v>
      </c>
      <c r="R5236" t="s">
        <v>333</v>
      </c>
      <c r="S5236" t="s">
        <v>45</v>
      </c>
      <c r="T5236" t="s">
        <v>46</v>
      </c>
      <c r="V5236" t="s">
        <v>436</v>
      </c>
      <c r="W5236" t="s">
        <v>51</v>
      </c>
      <c r="Y5236" t="s">
        <v>131</v>
      </c>
    </row>
    <row r="5237" spans="1:25" x14ac:dyDescent="0.45">
      <c r="A5237" t="s">
        <v>335</v>
      </c>
      <c r="B5237" t="s">
        <v>434</v>
      </c>
      <c r="C5237">
        <v>2516</v>
      </c>
      <c r="D5237">
        <v>2</v>
      </c>
      <c r="F5237">
        <v>2009</v>
      </c>
      <c r="G5237">
        <v>4355</v>
      </c>
      <c r="H5237">
        <v>4336.25</v>
      </c>
      <c r="I5237">
        <v>783992</v>
      </c>
      <c r="K5237">
        <v>893.07600000000002</v>
      </c>
      <c r="L5237">
        <v>0.2006</v>
      </c>
      <c r="M5237">
        <v>534935.875</v>
      </c>
      <c r="N5237">
        <v>6.5100000000000005E-2</v>
      </c>
      <c r="O5237">
        <v>458.60399999999998</v>
      </c>
      <c r="P5237">
        <v>0.10349999999999999</v>
      </c>
      <c r="Q5237">
        <v>8111146.5750000002</v>
      </c>
      <c r="R5237" t="s">
        <v>923</v>
      </c>
      <c r="S5237" t="s">
        <v>34</v>
      </c>
      <c r="T5237" t="s">
        <v>46</v>
      </c>
      <c r="V5237" t="s">
        <v>180</v>
      </c>
      <c r="W5237" t="s">
        <v>51</v>
      </c>
      <c r="Y5237" t="s">
        <v>107</v>
      </c>
    </row>
    <row r="5238" spans="1:25" x14ac:dyDescent="0.45">
      <c r="A5238" t="s">
        <v>335</v>
      </c>
      <c r="B5238" t="s">
        <v>434</v>
      </c>
      <c r="C5238">
        <v>2516</v>
      </c>
      <c r="D5238">
        <v>2</v>
      </c>
      <c r="F5238">
        <v>2010</v>
      </c>
      <c r="G5238">
        <v>5270</v>
      </c>
      <c r="H5238">
        <v>5261</v>
      </c>
      <c r="I5238">
        <v>919082</v>
      </c>
      <c r="K5238">
        <v>576.47400000000005</v>
      </c>
      <c r="L5238">
        <v>0.1118</v>
      </c>
      <c r="M5238">
        <v>679078.40000000002</v>
      </c>
      <c r="N5238">
        <v>6.2600000000000003E-2</v>
      </c>
      <c r="O5238">
        <v>533.221</v>
      </c>
      <c r="P5238">
        <v>9.64E-2</v>
      </c>
      <c r="Q5238">
        <v>10825688.175000001</v>
      </c>
      <c r="R5238" t="s">
        <v>923</v>
      </c>
      <c r="S5238" t="s">
        <v>34</v>
      </c>
      <c r="T5238" t="s">
        <v>46</v>
      </c>
      <c r="V5238" t="s">
        <v>180</v>
      </c>
      <c r="W5238" t="s">
        <v>51</v>
      </c>
      <c r="Y5238" t="s">
        <v>107</v>
      </c>
    </row>
    <row r="5239" spans="1:25" x14ac:dyDescent="0.45">
      <c r="A5239" t="s">
        <v>335</v>
      </c>
      <c r="B5239" t="s">
        <v>434</v>
      </c>
      <c r="C5239">
        <v>2516</v>
      </c>
      <c r="D5239">
        <v>2</v>
      </c>
      <c r="F5239">
        <v>2011</v>
      </c>
      <c r="G5239">
        <v>4963</v>
      </c>
      <c r="H5239">
        <v>4942.75</v>
      </c>
      <c r="I5239">
        <v>763591.5</v>
      </c>
      <c r="K5239">
        <v>461.33800000000002</v>
      </c>
      <c r="L5239">
        <v>0.1356</v>
      </c>
      <c r="M5239">
        <v>497002.25</v>
      </c>
      <c r="N5239">
        <v>6.3200000000000006E-2</v>
      </c>
      <c r="O5239">
        <v>381.86</v>
      </c>
      <c r="P5239">
        <v>9.1700000000000004E-2</v>
      </c>
      <c r="Q5239">
        <v>7895118.875</v>
      </c>
      <c r="R5239" t="s">
        <v>923</v>
      </c>
      <c r="S5239" t="s">
        <v>34</v>
      </c>
      <c r="T5239" t="s">
        <v>46</v>
      </c>
      <c r="V5239" t="s">
        <v>180</v>
      </c>
      <c r="W5239" t="s">
        <v>51</v>
      </c>
      <c r="Y5239" t="s">
        <v>107</v>
      </c>
    </row>
    <row r="5240" spans="1:25" x14ac:dyDescent="0.45">
      <c r="A5240" t="s">
        <v>335</v>
      </c>
      <c r="B5240" t="s">
        <v>434</v>
      </c>
      <c r="C5240">
        <v>2516</v>
      </c>
      <c r="D5240">
        <v>2</v>
      </c>
      <c r="F5240">
        <v>2012</v>
      </c>
      <c r="G5240">
        <v>3328</v>
      </c>
      <c r="H5240">
        <v>3316.75</v>
      </c>
      <c r="I5240">
        <v>496068.25</v>
      </c>
      <c r="K5240">
        <v>141.584</v>
      </c>
      <c r="L5240">
        <v>6.0299999999999999E-2</v>
      </c>
      <c r="M5240">
        <v>317417.42499999999</v>
      </c>
      <c r="N5240">
        <v>6.08E-2</v>
      </c>
      <c r="O5240">
        <v>220.45599999999999</v>
      </c>
      <c r="P5240">
        <v>8.0199999999999994E-2</v>
      </c>
      <c r="Q5240">
        <v>5199296.9249999998</v>
      </c>
      <c r="R5240" t="s">
        <v>923</v>
      </c>
      <c r="S5240" t="s">
        <v>34</v>
      </c>
      <c r="T5240" t="s">
        <v>46</v>
      </c>
      <c r="V5240" t="s">
        <v>180</v>
      </c>
      <c r="W5240" t="s">
        <v>51</v>
      </c>
      <c r="Y5240" t="s">
        <v>107</v>
      </c>
    </row>
    <row r="5241" spans="1:25" x14ac:dyDescent="0.45">
      <c r="A5241" t="s">
        <v>335</v>
      </c>
      <c r="B5241" t="s">
        <v>434</v>
      </c>
      <c r="C5241">
        <v>2516</v>
      </c>
      <c r="D5241">
        <v>2</v>
      </c>
      <c r="F5241">
        <v>2013</v>
      </c>
      <c r="G5241">
        <v>3852</v>
      </c>
      <c r="H5241">
        <v>3824</v>
      </c>
      <c r="I5241">
        <v>708725.5</v>
      </c>
      <c r="K5241">
        <v>179.923</v>
      </c>
      <c r="L5241">
        <v>6.54E-2</v>
      </c>
      <c r="M5241">
        <v>436543.5</v>
      </c>
      <c r="N5241">
        <v>6.0999999999999999E-2</v>
      </c>
      <c r="O5241">
        <v>250.09100000000001</v>
      </c>
      <c r="P5241">
        <v>6.6000000000000003E-2</v>
      </c>
      <c r="Q5241">
        <v>7173273.5750000002</v>
      </c>
      <c r="R5241" t="s">
        <v>923</v>
      </c>
      <c r="S5241" t="s">
        <v>34</v>
      </c>
      <c r="T5241" t="s">
        <v>46</v>
      </c>
      <c r="V5241" t="s">
        <v>437</v>
      </c>
      <c r="W5241" t="s">
        <v>51</v>
      </c>
      <c r="Y5241" t="s">
        <v>107</v>
      </c>
    </row>
    <row r="5242" spans="1:25" x14ac:dyDescent="0.45">
      <c r="A5242" t="s">
        <v>335</v>
      </c>
      <c r="B5242" t="s">
        <v>434</v>
      </c>
      <c r="C5242">
        <v>2516</v>
      </c>
      <c r="D5242">
        <v>2</v>
      </c>
      <c r="F5242">
        <v>2014</v>
      </c>
      <c r="G5242">
        <v>3227</v>
      </c>
      <c r="H5242">
        <v>3212.25</v>
      </c>
      <c r="I5242">
        <v>655690.5</v>
      </c>
      <c r="K5242">
        <v>216.98599999999999</v>
      </c>
      <c r="L5242">
        <v>4.8399999999999999E-2</v>
      </c>
      <c r="M5242">
        <v>411375.82500000001</v>
      </c>
      <c r="N5242">
        <v>6.0499999999999998E-2</v>
      </c>
      <c r="O5242">
        <v>233.96899999999999</v>
      </c>
      <c r="P5242">
        <v>6.0999999999999999E-2</v>
      </c>
      <c r="Q5242">
        <v>6707573.375</v>
      </c>
      <c r="R5242" t="s">
        <v>923</v>
      </c>
      <c r="S5242" t="s">
        <v>34</v>
      </c>
      <c r="T5242" t="s">
        <v>46</v>
      </c>
      <c r="V5242" t="s">
        <v>436</v>
      </c>
      <c r="W5242" t="s">
        <v>51</v>
      </c>
      <c r="Y5242" t="s">
        <v>107</v>
      </c>
    </row>
    <row r="5243" spans="1:25" x14ac:dyDescent="0.45">
      <c r="A5243" t="s">
        <v>335</v>
      </c>
      <c r="B5243" t="s">
        <v>434</v>
      </c>
      <c r="C5243">
        <v>2516</v>
      </c>
      <c r="D5243">
        <v>2</v>
      </c>
      <c r="F5243">
        <v>2015</v>
      </c>
      <c r="G5243">
        <v>2727</v>
      </c>
      <c r="H5243">
        <v>2705.25</v>
      </c>
      <c r="I5243">
        <v>614175.75</v>
      </c>
      <c r="K5243">
        <v>508.7</v>
      </c>
      <c r="L5243">
        <v>0.15329999999999999</v>
      </c>
      <c r="M5243">
        <v>389999.17499999999</v>
      </c>
      <c r="N5243">
        <v>6.4199999999999993E-2</v>
      </c>
      <c r="O5243">
        <v>245.41399999999999</v>
      </c>
      <c r="P5243">
        <v>7.4499999999999997E-2</v>
      </c>
      <c r="Q5243">
        <v>5989262.9500000002</v>
      </c>
      <c r="R5243" t="s">
        <v>923</v>
      </c>
      <c r="S5243" t="s">
        <v>34</v>
      </c>
      <c r="T5243" t="s">
        <v>46</v>
      </c>
      <c r="V5243" t="s">
        <v>436</v>
      </c>
      <c r="W5243" t="s">
        <v>51</v>
      </c>
      <c r="Y5243" t="s">
        <v>129</v>
      </c>
    </row>
    <row r="5244" spans="1:25" x14ac:dyDescent="0.45">
      <c r="A5244" t="s">
        <v>335</v>
      </c>
      <c r="B5244" t="s">
        <v>434</v>
      </c>
      <c r="C5244">
        <v>2516</v>
      </c>
      <c r="D5244">
        <v>2</v>
      </c>
      <c r="F5244">
        <v>2016</v>
      </c>
      <c r="G5244">
        <v>3452</v>
      </c>
      <c r="H5244">
        <v>3433.5</v>
      </c>
      <c r="I5244">
        <v>741264.75</v>
      </c>
      <c r="K5244">
        <v>35.68</v>
      </c>
      <c r="L5244">
        <v>1.03E-2</v>
      </c>
      <c r="M5244">
        <v>444600.07500000001</v>
      </c>
      <c r="N5244">
        <v>5.9400000000000001E-2</v>
      </c>
      <c r="O5244">
        <v>219.91300000000001</v>
      </c>
      <c r="P5244">
        <v>5.2900000000000003E-2</v>
      </c>
      <c r="Q5244">
        <v>7434719.2999999998</v>
      </c>
      <c r="R5244" t="s">
        <v>333</v>
      </c>
      <c r="S5244" t="s">
        <v>45</v>
      </c>
      <c r="T5244" t="s">
        <v>46</v>
      </c>
      <c r="V5244" t="s">
        <v>436</v>
      </c>
      <c r="W5244" t="s">
        <v>51</v>
      </c>
      <c r="Y5244" t="s">
        <v>129</v>
      </c>
    </row>
    <row r="5245" spans="1:25" x14ac:dyDescent="0.45">
      <c r="A5245" t="s">
        <v>335</v>
      </c>
      <c r="B5245" t="s">
        <v>434</v>
      </c>
      <c r="C5245">
        <v>2516</v>
      </c>
      <c r="D5245">
        <v>2</v>
      </c>
      <c r="F5245">
        <v>2017</v>
      </c>
      <c r="G5245">
        <v>695</v>
      </c>
      <c r="H5245">
        <v>692.5</v>
      </c>
      <c r="I5245">
        <v>150173</v>
      </c>
      <c r="K5245">
        <v>4.6280000000000001</v>
      </c>
      <c r="L5245">
        <v>9.7000000000000003E-3</v>
      </c>
      <c r="M5245">
        <v>91010.05</v>
      </c>
      <c r="N5245">
        <v>5.9400000000000001E-2</v>
      </c>
      <c r="O5245">
        <v>52.579000000000001</v>
      </c>
      <c r="P5245">
        <v>6.0100000000000001E-2</v>
      </c>
      <c r="Q5245">
        <v>1525762.575</v>
      </c>
      <c r="R5245" t="s">
        <v>333</v>
      </c>
      <c r="S5245" t="s">
        <v>45</v>
      </c>
      <c r="T5245" t="s">
        <v>46</v>
      </c>
      <c r="V5245" t="s">
        <v>436</v>
      </c>
      <c r="W5245" t="s">
        <v>51</v>
      </c>
      <c r="Y5245" t="s">
        <v>130</v>
      </c>
    </row>
    <row r="5246" spans="1:25" x14ac:dyDescent="0.45">
      <c r="A5246" t="s">
        <v>335</v>
      </c>
      <c r="B5246" t="s">
        <v>434</v>
      </c>
      <c r="C5246">
        <v>2516</v>
      </c>
      <c r="D5246">
        <v>2</v>
      </c>
      <c r="F5246">
        <v>2018</v>
      </c>
      <c r="G5246">
        <v>3337</v>
      </c>
      <c r="H5246">
        <v>3320.75</v>
      </c>
      <c r="I5246">
        <v>714408.5</v>
      </c>
      <c r="K5246">
        <v>2.8479999999999999</v>
      </c>
      <c r="L5246">
        <v>1.4E-3</v>
      </c>
      <c r="M5246">
        <v>444499.15</v>
      </c>
      <c r="N5246">
        <v>5.8999999999999997E-2</v>
      </c>
      <c r="O5246">
        <v>201.00899999999999</v>
      </c>
      <c r="P5246">
        <v>4.58E-2</v>
      </c>
      <c r="Q5246">
        <v>7478717.7999999998</v>
      </c>
      <c r="R5246" t="s">
        <v>333</v>
      </c>
      <c r="S5246" t="s">
        <v>45</v>
      </c>
      <c r="T5246" t="s">
        <v>46</v>
      </c>
      <c r="V5246" t="s">
        <v>436</v>
      </c>
      <c r="W5246" t="s">
        <v>51</v>
      </c>
      <c r="Y5246" t="s">
        <v>130</v>
      </c>
    </row>
    <row r="5247" spans="1:25" x14ac:dyDescent="0.45">
      <c r="A5247" t="s">
        <v>335</v>
      </c>
      <c r="B5247" t="s">
        <v>434</v>
      </c>
      <c r="C5247">
        <v>2516</v>
      </c>
      <c r="D5247">
        <v>2</v>
      </c>
      <c r="F5247">
        <v>2019</v>
      </c>
      <c r="G5247">
        <v>2688</v>
      </c>
      <c r="H5247">
        <v>2678</v>
      </c>
      <c r="I5247">
        <v>565367.75</v>
      </c>
      <c r="K5247">
        <v>64.512</v>
      </c>
      <c r="L5247">
        <v>2.2800000000000001E-2</v>
      </c>
      <c r="M5247">
        <v>364137.6</v>
      </c>
      <c r="N5247">
        <v>5.9900000000000002E-2</v>
      </c>
      <c r="O5247">
        <v>185.35</v>
      </c>
      <c r="P5247">
        <v>5.4600000000000003E-2</v>
      </c>
      <c r="Q5247">
        <v>6041787.5499999998</v>
      </c>
      <c r="R5247" t="s">
        <v>333</v>
      </c>
      <c r="S5247" t="s">
        <v>45</v>
      </c>
      <c r="T5247" t="s">
        <v>46</v>
      </c>
      <c r="V5247" t="s">
        <v>436</v>
      </c>
      <c r="W5247" t="s">
        <v>51</v>
      </c>
      <c r="Y5247" t="s">
        <v>130</v>
      </c>
    </row>
    <row r="5248" spans="1:25" x14ac:dyDescent="0.45">
      <c r="A5248" t="s">
        <v>335</v>
      </c>
      <c r="B5248" t="s">
        <v>434</v>
      </c>
      <c r="C5248">
        <v>2516</v>
      </c>
      <c r="D5248">
        <v>2</v>
      </c>
      <c r="F5248">
        <v>2020</v>
      </c>
      <c r="G5248">
        <v>1373</v>
      </c>
      <c r="H5248">
        <v>1367.75</v>
      </c>
      <c r="I5248">
        <v>298260.5</v>
      </c>
      <c r="K5248">
        <v>0.95699999999999996</v>
      </c>
      <c r="L5248">
        <v>1E-3</v>
      </c>
      <c r="M5248">
        <v>188737.22500000001</v>
      </c>
      <c r="N5248">
        <v>5.8999999999999997E-2</v>
      </c>
      <c r="O5248">
        <v>87.608999999999995</v>
      </c>
      <c r="P5248">
        <v>4.8300000000000003E-2</v>
      </c>
      <c r="Q5248">
        <v>3175874.95</v>
      </c>
      <c r="R5248" t="s">
        <v>333</v>
      </c>
      <c r="S5248" t="s">
        <v>45</v>
      </c>
      <c r="T5248" t="s">
        <v>46</v>
      </c>
      <c r="V5248" t="s">
        <v>436</v>
      </c>
      <c r="W5248" t="s">
        <v>51</v>
      </c>
      <c r="Y5248" t="s">
        <v>130</v>
      </c>
    </row>
    <row r="5249" spans="1:25" x14ac:dyDescent="0.45">
      <c r="A5249" t="s">
        <v>335</v>
      </c>
      <c r="B5249" t="s">
        <v>434</v>
      </c>
      <c r="C5249">
        <v>2516</v>
      </c>
      <c r="D5249">
        <v>2</v>
      </c>
      <c r="F5249">
        <v>2021</v>
      </c>
      <c r="G5249">
        <v>3917</v>
      </c>
      <c r="H5249">
        <v>3899.42</v>
      </c>
      <c r="I5249">
        <v>939160.5</v>
      </c>
      <c r="K5249">
        <v>128.23500000000001</v>
      </c>
      <c r="L5249">
        <v>3.5700000000000003E-2</v>
      </c>
      <c r="M5249">
        <v>589933.00100000005</v>
      </c>
      <c r="N5249">
        <v>6.0600000000000001E-2</v>
      </c>
      <c r="O5249">
        <v>340.524</v>
      </c>
      <c r="P5249">
        <v>6.6799999999999998E-2</v>
      </c>
      <c r="Q5249">
        <v>9745906.2329999991</v>
      </c>
      <c r="R5249" t="s">
        <v>333</v>
      </c>
      <c r="S5249" t="s">
        <v>45</v>
      </c>
      <c r="T5249" t="s">
        <v>46</v>
      </c>
      <c r="V5249" t="s">
        <v>436</v>
      </c>
      <c r="W5249" t="s">
        <v>51</v>
      </c>
      <c r="Y5249" t="s">
        <v>131</v>
      </c>
    </row>
    <row r="5250" spans="1:25" x14ac:dyDescent="0.45">
      <c r="A5250" t="s">
        <v>335</v>
      </c>
      <c r="B5250" t="s">
        <v>434</v>
      </c>
      <c r="C5250">
        <v>2516</v>
      </c>
      <c r="D5250">
        <v>2</v>
      </c>
      <c r="F5250">
        <v>2022</v>
      </c>
      <c r="G5250">
        <v>2679</v>
      </c>
      <c r="H5250">
        <v>2665.43</v>
      </c>
      <c r="I5250">
        <v>605491.07999999996</v>
      </c>
      <c r="K5250">
        <v>359.25799999999998</v>
      </c>
      <c r="L5250">
        <v>9.4500000000000001E-2</v>
      </c>
      <c r="M5250">
        <v>405372.12300000002</v>
      </c>
      <c r="N5250">
        <v>6.3E-2</v>
      </c>
      <c r="O5250">
        <v>243.06</v>
      </c>
      <c r="P5250">
        <v>6.6900000000000001E-2</v>
      </c>
      <c r="Q5250">
        <v>6319121.8130000001</v>
      </c>
      <c r="R5250" t="s">
        <v>333</v>
      </c>
      <c r="S5250" t="s">
        <v>45</v>
      </c>
      <c r="T5250" t="s">
        <v>46</v>
      </c>
      <c r="V5250" t="s">
        <v>436</v>
      </c>
      <c r="W5250" t="s">
        <v>51</v>
      </c>
      <c r="Y5250" t="s">
        <v>131</v>
      </c>
    </row>
    <row r="5251" spans="1:25" x14ac:dyDescent="0.45">
      <c r="A5251" t="s">
        <v>335</v>
      </c>
      <c r="B5251" t="s">
        <v>434</v>
      </c>
      <c r="C5251">
        <v>2516</v>
      </c>
      <c r="D5251">
        <v>2</v>
      </c>
      <c r="F5251">
        <v>2023</v>
      </c>
      <c r="G5251">
        <v>3213</v>
      </c>
      <c r="H5251">
        <v>3195.63</v>
      </c>
      <c r="I5251">
        <v>695815.86</v>
      </c>
      <c r="K5251">
        <v>48.566000000000003</v>
      </c>
      <c r="L5251">
        <v>1.11E-2</v>
      </c>
      <c r="M5251">
        <v>415988.864</v>
      </c>
      <c r="N5251">
        <v>5.9499999999999997E-2</v>
      </c>
      <c r="O5251">
        <v>200.233</v>
      </c>
      <c r="P5251">
        <v>4.9500000000000002E-2</v>
      </c>
      <c r="Q5251">
        <v>6933822.2929999996</v>
      </c>
      <c r="R5251" t="s">
        <v>333</v>
      </c>
      <c r="S5251" t="s">
        <v>45</v>
      </c>
      <c r="T5251" t="s">
        <v>46</v>
      </c>
      <c r="V5251" t="s">
        <v>436</v>
      </c>
      <c r="W5251" t="s">
        <v>51</v>
      </c>
      <c r="Y5251" t="s">
        <v>131</v>
      </c>
    </row>
    <row r="5252" spans="1:25" x14ac:dyDescent="0.45">
      <c r="A5252" t="s">
        <v>335</v>
      </c>
      <c r="B5252" t="s">
        <v>434</v>
      </c>
      <c r="C5252">
        <v>2516</v>
      </c>
      <c r="D5252">
        <v>2</v>
      </c>
      <c r="F5252">
        <v>2024</v>
      </c>
      <c r="G5252">
        <v>2588</v>
      </c>
      <c r="H5252">
        <v>2579.4</v>
      </c>
      <c r="I5252">
        <v>537740.5</v>
      </c>
      <c r="K5252">
        <v>47.651000000000003</v>
      </c>
      <c r="L5252">
        <v>2.07E-2</v>
      </c>
      <c r="M5252">
        <v>322816.72600000002</v>
      </c>
      <c r="N5252">
        <v>5.9900000000000002E-2</v>
      </c>
      <c r="O5252">
        <v>144.03899999999999</v>
      </c>
      <c r="P5252">
        <v>4.7600000000000003E-2</v>
      </c>
      <c r="Q5252">
        <v>5366809.88</v>
      </c>
      <c r="R5252" t="s">
        <v>333</v>
      </c>
      <c r="S5252" t="s">
        <v>45</v>
      </c>
      <c r="T5252" t="s">
        <v>46</v>
      </c>
      <c r="V5252" t="s">
        <v>436</v>
      </c>
      <c r="W5252" t="s">
        <v>51</v>
      </c>
      <c r="Y5252" t="s">
        <v>131</v>
      </c>
    </row>
    <row r="5253" spans="1:25" x14ac:dyDescent="0.45">
      <c r="A5253" t="s">
        <v>335</v>
      </c>
      <c r="B5253" t="s">
        <v>434</v>
      </c>
      <c r="C5253">
        <v>2516</v>
      </c>
      <c r="D5253">
        <v>3</v>
      </c>
      <c r="F5253">
        <v>2009</v>
      </c>
      <c r="G5253">
        <v>3344</v>
      </c>
      <c r="H5253">
        <v>3331.25</v>
      </c>
      <c r="I5253">
        <v>689555.5</v>
      </c>
      <c r="K5253">
        <v>806.07</v>
      </c>
      <c r="L5253">
        <v>0.1968</v>
      </c>
      <c r="M5253">
        <v>475489.55</v>
      </c>
      <c r="N5253">
        <v>6.5000000000000002E-2</v>
      </c>
      <c r="O5253">
        <v>488.98099999999999</v>
      </c>
      <c r="P5253">
        <v>0.1258</v>
      </c>
      <c r="Q5253">
        <v>7195012.2750000004</v>
      </c>
      <c r="R5253" t="s">
        <v>923</v>
      </c>
      <c r="S5253" t="s">
        <v>34</v>
      </c>
      <c r="T5253" t="s">
        <v>46</v>
      </c>
      <c r="V5253" t="s">
        <v>180</v>
      </c>
      <c r="W5253" t="s">
        <v>51</v>
      </c>
      <c r="Y5253" t="s">
        <v>107</v>
      </c>
    </row>
    <row r="5254" spans="1:25" x14ac:dyDescent="0.45">
      <c r="A5254" t="s">
        <v>335</v>
      </c>
      <c r="B5254" t="s">
        <v>434</v>
      </c>
      <c r="C5254">
        <v>2516</v>
      </c>
      <c r="D5254">
        <v>3</v>
      </c>
      <c r="F5254">
        <v>2010</v>
      </c>
      <c r="G5254">
        <v>6087</v>
      </c>
      <c r="H5254">
        <v>6053.5</v>
      </c>
      <c r="I5254">
        <v>1311167.25</v>
      </c>
      <c r="K5254">
        <v>184.49100000000001</v>
      </c>
      <c r="L5254">
        <v>2.4299999999999999E-2</v>
      </c>
      <c r="M5254">
        <v>897233.125</v>
      </c>
      <c r="N5254">
        <v>5.9799999999999999E-2</v>
      </c>
      <c r="O5254">
        <v>519.17899999999997</v>
      </c>
      <c r="P5254">
        <v>6.9500000000000006E-2</v>
      </c>
      <c r="Q5254">
        <v>14903673.199999999</v>
      </c>
      <c r="R5254" t="s">
        <v>923</v>
      </c>
      <c r="S5254" t="s">
        <v>34</v>
      </c>
      <c r="T5254" t="s">
        <v>46</v>
      </c>
      <c r="V5254" t="s">
        <v>438</v>
      </c>
      <c r="W5254" t="s">
        <v>51</v>
      </c>
      <c r="Y5254" t="s">
        <v>107</v>
      </c>
    </row>
    <row r="5255" spans="1:25" x14ac:dyDescent="0.45">
      <c r="A5255" t="s">
        <v>335</v>
      </c>
      <c r="B5255" t="s">
        <v>434</v>
      </c>
      <c r="C5255">
        <v>2516</v>
      </c>
      <c r="D5255">
        <v>3</v>
      </c>
      <c r="F5255">
        <v>2011</v>
      </c>
      <c r="G5255">
        <v>5845</v>
      </c>
      <c r="H5255">
        <v>5829.25</v>
      </c>
      <c r="I5255">
        <v>1146953.5</v>
      </c>
      <c r="K5255">
        <v>270.39699999999999</v>
      </c>
      <c r="L5255">
        <v>5.6899999999999999E-2</v>
      </c>
      <c r="M5255">
        <v>708383.55</v>
      </c>
      <c r="N5255">
        <v>6.08E-2</v>
      </c>
      <c r="O5255">
        <v>391.89400000000001</v>
      </c>
      <c r="P5255">
        <v>7.0499999999999993E-2</v>
      </c>
      <c r="Q5255">
        <v>11644295.85</v>
      </c>
      <c r="R5255" t="s">
        <v>923</v>
      </c>
      <c r="S5255" t="s">
        <v>34</v>
      </c>
      <c r="T5255" t="s">
        <v>46</v>
      </c>
      <c r="V5255" t="s">
        <v>436</v>
      </c>
      <c r="W5255" t="s">
        <v>51</v>
      </c>
      <c r="Y5255" t="s">
        <v>107</v>
      </c>
    </row>
    <row r="5256" spans="1:25" x14ac:dyDescent="0.45">
      <c r="A5256" t="s">
        <v>335</v>
      </c>
      <c r="B5256" t="s">
        <v>434</v>
      </c>
      <c r="C5256">
        <v>2516</v>
      </c>
      <c r="D5256">
        <v>3</v>
      </c>
      <c r="F5256">
        <v>2012</v>
      </c>
      <c r="G5256">
        <v>6041</v>
      </c>
      <c r="H5256">
        <v>6021.5</v>
      </c>
      <c r="I5256">
        <v>1015000</v>
      </c>
      <c r="K5256">
        <v>269.488</v>
      </c>
      <c r="L5256">
        <v>5.3400000000000003E-2</v>
      </c>
      <c r="M5256">
        <v>628286.44999999995</v>
      </c>
      <c r="N5256">
        <v>6.0600000000000001E-2</v>
      </c>
      <c r="O5256">
        <v>353.71600000000001</v>
      </c>
      <c r="P5256">
        <v>6.9599999999999995E-2</v>
      </c>
      <c r="Q5256">
        <v>10301791.425000001</v>
      </c>
      <c r="R5256" t="s">
        <v>923</v>
      </c>
      <c r="S5256" t="s">
        <v>34</v>
      </c>
      <c r="T5256" t="s">
        <v>46</v>
      </c>
      <c r="V5256" t="s">
        <v>436</v>
      </c>
      <c r="W5256" t="s">
        <v>51</v>
      </c>
      <c r="Y5256" t="s">
        <v>107</v>
      </c>
    </row>
    <row r="5257" spans="1:25" x14ac:dyDescent="0.45">
      <c r="A5257" t="s">
        <v>335</v>
      </c>
      <c r="B5257" t="s">
        <v>434</v>
      </c>
      <c r="C5257">
        <v>2516</v>
      </c>
      <c r="D5257">
        <v>3</v>
      </c>
      <c r="F5257">
        <v>2013</v>
      </c>
      <c r="G5257">
        <v>3608</v>
      </c>
      <c r="H5257">
        <v>3587</v>
      </c>
      <c r="I5257">
        <v>669067.25</v>
      </c>
      <c r="K5257">
        <v>309.98200000000003</v>
      </c>
      <c r="L5257">
        <v>9.7199999999999995E-2</v>
      </c>
      <c r="M5257">
        <v>416031.57500000001</v>
      </c>
      <c r="N5257">
        <v>6.1899999999999997E-2</v>
      </c>
      <c r="O5257">
        <v>253.47499999999999</v>
      </c>
      <c r="P5257">
        <v>7.4300000000000005E-2</v>
      </c>
      <c r="Q5257">
        <v>6699273.2999999998</v>
      </c>
      <c r="R5257" t="s">
        <v>923</v>
      </c>
      <c r="S5257" t="s">
        <v>34</v>
      </c>
      <c r="T5257" t="s">
        <v>46</v>
      </c>
      <c r="V5257" t="s">
        <v>436</v>
      </c>
      <c r="W5257" t="s">
        <v>51</v>
      </c>
      <c r="Y5257" t="s">
        <v>107</v>
      </c>
    </row>
    <row r="5258" spans="1:25" x14ac:dyDescent="0.45">
      <c r="A5258" t="s">
        <v>335</v>
      </c>
      <c r="B5258" t="s">
        <v>434</v>
      </c>
      <c r="C5258">
        <v>2516</v>
      </c>
      <c r="D5258">
        <v>3</v>
      </c>
      <c r="F5258">
        <v>2014</v>
      </c>
      <c r="G5258">
        <v>3974</v>
      </c>
      <c r="H5258">
        <v>3948.75</v>
      </c>
      <c r="I5258">
        <v>726550</v>
      </c>
      <c r="K5258">
        <v>522.07000000000005</v>
      </c>
      <c r="L5258">
        <v>0.121</v>
      </c>
      <c r="M5258">
        <v>466044.05</v>
      </c>
      <c r="N5258">
        <v>6.2700000000000006E-2</v>
      </c>
      <c r="O5258">
        <v>298.62</v>
      </c>
      <c r="P5258">
        <v>7.5200000000000003E-2</v>
      </c>
      <c r="Q5258">
        <v>7321030.3499999996</v>
      </c>
      <c r="R5258" t="s">
        <v>923</v>
      </c>
      <c r="S5258" t="s">
        <v>34</v>
      </c>
      <c r="T5258" t="s">
        <v>46</v>
      </c>
      <c r="V5258" t="s">
        <v>436</v>
      </c>
      <c r="W5258" t="s">
        <v>51</v>
      </c>
      <c r="Y5258" t="s">
        <v>107</v>
      </c>
    </row>
    <row r="5259" spans="1:25" x14ac:dyDescent="0.45">
      <c r="A5259" t="s">
        <v>335</v>
      </c>
      <c r="B5259" t="s">
        <v>434</v>
      </c>
      <c r="C5259">
        <v>2516</v>
      </c>
      <c r="D5259">
        <v>3</v>
      </c>
      <c r="F5259">
        <v>2015</v>
      </c>
      <c r="G5259">
        <v>4352</v>
      </c>
      <c r="H5259">
        <v>4333.5</v>
      </c>
      <c r="I5259">
        <v>1013220.25</v>
      </c>
      <c r="K5259">
        <v>686.553</v>
      </c>
      <c r="L5259">
        <v>0.1197</v>
      </c>
      <c r="M5259">
        <v>636158.02500000002</v>
      </c>
      <c r="N5259">
        <v>6.3200000000000006E-2</v>
      </c>
      <c r="O5259">
        <v>396.48</v>
      </c>
      <c r="P5259">
        <v>7.4300000000000005E-2</v>
      </c>
      <c r="Q5259">
        <v>9910614.3499999996</v>
      </c>
      <c r="R5259" t="s">
        <v>923</v>
      </c>
      <c r="S5259" t="s">
        <v>34</v>
      </c>
      <c r="T5259" t="s">
        <v>46</v>
      </c>
      <c r="V5259" t="s">
        <v>436</v>
      </c>
      <c r="W5259" t="s">
        <v>51</v>
      </c>
      <c r="Y5259" t="s">
        <v>129</v>
      </c>
    </row>
    <row r="5260" spans="1:25" x14ac:dyDescent="0.45">
      <c r="A5260" t="s">
        <v>335</v>
      </c>
      <c r="B5260" t="s">
        <v>434</v>
      </c>
      <c r="C5260">
        <v>2516</v>
      </c>
      <c r="D5260">
        <v>3</v>
      </c>
      <c r="F5260">
        <v>2016</v>
      </c>
      <c r="G5260">
        <v>2858</v>
      </c>
      <c r="H5260">
        <v>2845.75</v>
      </c>
      <c r="I5260">
        <v>576960.75</v>
      </c>
      <c r="K5260">
        <v>98.757999999999996</v>
      </c>
      <c r="L5260">
        <v>3.73E-2</v>
      </c>
      <c r="M5260">
        <v>350320.17499999999</v>
      </c>
      <c r="N5260">
        <v>6.0600000000000001E-2</v>
      </c>
      <c r="O5260">
        <v>174.27799999999999</v>
      </c>
      <c r="P5260">
        <v>5.91E-2</v>
      </c>
      <c r="Q5260">
        <v>5755014.5499999998</v>
      </c>
      <c r="R5260" t="s">
        <v>923</v>
      </c>
      <c r="S5260" t="s">
        <v>34</v>
      </c>
      <c r="T5260" t="s">
        <v>46</v>
      </c>
      <c r="V5260" t="s">
        <v>436</v>
      </c>
      <c r="W5260" t="s">
        <v>51</v>
      </c>
      <c r="Y5260" t="s">
        <v>129</v>
      </c>
    </row>
    <row r="5261" spans="1:25" x14ac:dyDescent="0.45">
      <c r="A5261" t="s">
        <v>335</v>
      </c>
      <c r="B5261" t="s">
        <v>434</v>
      </c>
      <c r="C5261">
        <v>2516</v>
      </c>
      <c r="D5261">
        <v>3</v>
      </c>
      <c r="F5261">
        <v>2017</v>
      </c>
      <c r="G5261">
        <v>1588</v>
      </c>
      <c r="H5261">
        <v>1578.5</v>
      </c>
      <c r="I5261">
        <v>324654.75</v>
      </c>
      <c r="K5261">
        <v>105.71599999999999</v>
      </c>
      <c r="L5261">
        <v>4.2599999999999999E-2</v>
      </c>
      <c r="M5261">
        <v>202606.52499999999</v>
      </c>
      <c r="N5261">
        <v>6.0900000000000003E-2</v>
      </c>
      <c r="O5261">
        <v>115.592</v>
      </c>
      <c r="P5261">
        <v>6.2899999999999998E-2</v>
      </c>
      <c r="Q5261">
        <v>3259019.4750000001</v>
      </c>
      <c r="R5261" t="s">
        <v>923</v>
      </c>
      <c r="S5261" t="s">
        <v>34</v>
      </c>
      <c r="T5261" t="s">
        <v>46</v>
      </c>
      <c r="V5261" t="s">
        <v>436</v>
      </c>
      <c r="W5261" t="s">
        <v>51</v>
      </c>
      <c r="Y5261" t="s">
        <v>130</v>
      </c>
    </row>
    <row r="5262" spans="1:25" x14ac:dyDescent="0.45">
      <c r="A5262" t="s">
        <v>335</v>
      </c>
      <c r="B5262" t="s">
        <v>434</v>
      </c>
      <c r="C5262">
        <v>2516</v>
      </c>
      <c r="D5262">
        <v>3</v>
      </c>
      <c r="F5262">
        <v>2018</v>
      </c>
      <c r="G5262">
        <v>4491</v>
      </c>
      <c r="H5262">
        <v>4478.5</v>
      </c>
      <c r="I5262">
        <v>989506.75</v>
      </c>
      <c r="K5262">
        <v>287.46499999999997</v>
      </c>
      <c r="L5262">
        <v>4.3400000000000001E-2</v>
      </c>
      <c r="M5262">
        <v>612028.375</v>
      </c>
      <c r="N5262">
        <v>6.08E-2</v>
      </c>
      <c r="O5262">
        <v>337.923</v>
      </c>
      <c r="P5262">
        <v>6.3100000000000003E-2</v>
      </c>
      <c r="Q5262">
        <v>9910043.4499999993</v>
      </c>
      <c r="R5262" t="s">
        <v>923</v>
      </c>
      <c r="S5262" t="s">
        <v>34</v>
      </c>
      <c r="T5262" t="s">
        <v>46</v>
      </c>
      <c r="V5262" t="s">
        <v>436</v>
      </c>
      <c r="W5262" t="s">
        <v>51</v>
      </c>
      <c r="Y5262" t="s">
        <v>130</v>
      </c>
    </row>
    <row r="5263" spans="1:25" x14ac:dyDescent="0.45">
      <c r="A5263" t="s">
        <v>335</v>
      </c>
      <c r="B5263" t="s">
        <v>434</v>
      </c>
      <c r="C5263">
        <v>2516</v>
      </c>
      <c r="D5263">
        <v>3</v>
      </c>
      <c r="F5263">
        <v>2019</v>
      </c>
      <c r="G5263">
        <v>2680</v>
      </c>
      <c r="H5263">
        <v>2675</v>
      </c>
      <c r="I5263">
        <v>579122.5</v>
      </c>
      <c r="K5263">
        <v>85.825999999999993</v>
      </c>
      <c r="L5263">
        <v>2.8799999999999999E-2</v>
      </c>
      <c r="M5263">
        <v>355495.2</v>
      </c>
      <c r="N5263">
        <v>6.0199999999999997E-2</v>
      </c>
      <c r="O5263">
        <v>188.41499999999999</v>
      </c>
      <c r="P5263">
        <v>6.1600000000000002E-2</v>
      </c>
      <c r="Q5263">
        <v>5867220.9000000004</v>
      </c>
      <c r="R5263" t="s">
        <v>923</v>
      </c>
      <c r="S5263" t="s">
        <v>34</v>
      </c>
      <c r="T5263" t="s">
        <v>46</v>
      </c>
      <c r="V5263" t="s">
        <v>436</v>
      </c>
      <c r="W5263" t="s">
        <v>51</v>
      </c>
      <c r="Y5263" t="s">
        <v>130</v>
      </c>
    </row>
    <row r="5264" spans="1:25" x14ac:dyDescent="0.45">
      <c r="A5264" t="s">
        <v>335</v>
      </c>
      <c r="B5264" t="s">
        <v>434</v>
      </c>
      <c r="C5264">
        <v>2516</v>
      </c>
      <c r="D5264">
        <v>3</v>
      </c>
      <c r="F5264">
        <v>2020</v>
      </c>
      <c r="G5264">
        <v>3501</v>
      </c>
      <c r="H5264">
        <v>3490.28</v>
      </c>
      <c r="I5264">
        <v>842169.46</v>
      </c>
      <c r="K5264">
        <v>19.023</v>
      </c>
      <c r="L5264">
        <v>4.4000000000000003E-3</v>
      </c>
      <c r="M5264">
        <v>501943.45600000001</v>
      </c>
      <c r="N5264">
        <v>5.9200000000000003E-2</v>
      </c>
      <c r="O5264">
        <v>246.886</v>
      </c>
      <c r="P5264">
        <v>5.4600000000000003E-2</v>
      </c>
      <c r="Q5264">
        <v>8423434.2970000003</v>
      </c>
      <c r="R5264" t="s">
        <v>333</v>
      </c>
      <c r="S5264" t="s">
        <v>45</v>
      </c>
      <c r="T5264" t="s">
        <v>46</v>
      </c>
      <c r="V5264" t="s">
        <v>436</v>
      </c>
      <c r="W5264" t="s">
        <v>51</v>
      </c>
      <c r="Y5264" t="s">
        <v>130</v>
      </c>
    </row>
    <row r="5265" spans="1:25" x14ac:dyDescent="0.45">
      <c r="A5265" t="s">
        <v>335</v>
      </c>
      <c r="B5265" t="s">
        <v>434</v>
      </c>
      <c r="C5265">
        <v>2516</v>
      </c>
      <c r="D5265">
        <v>3</v>
      </c>
      <c r="F5265">
        <v>2021</v>
      </c>
      <c r="G5265">
        <v>3976</v>
      </c>
      <c r="H5265">
        <v>3958.68</v>
      </c>
      <c r="I5265">
        <v>860732.44</v>
      </c>
      <c r="K5265">
        <v>382.29399999999998</v>
      </c>
      <c r="L5265">
        <v>0.1124</v>
      </c>
      <c r="M5265">
        <v>549207.96499999997</v>
      </c>
      <c r="N5265">
        <v>6.3899999999999998E-2</v>
      </c>
      <c r="O5265">
        <v>309.00099999999998</v>
      </c>
      <c r="P5265">
        <v>7.1599999999999997E-2</v>
      </c>
      <c r="Q5265">
        <v>8693610.9350000005</v>
      </c>
      <c r="R5265" t="s">
        <v>333</v>
      </c>
      <c r="S5265" t="s">
        <v>45</v>
      </c>
      <c r="T5265" t="s">
        <v>46</v>
      </c>
      <c r="V5265" t="s">
        <v>436</v>
      </c>
      <c r="W5265" t="s">
        <v>51</v>
      </c>
      <c r="Y5265" t="s">
        <v>131</v>
      </c>
    </row>
    <row r="5266" spans="1:25" x14ac:dyDescent="0.45">
      <c r="A5266" t="s">
        <v>335</v>
      </c>
      <c r="B5266" t="s">
        <v>434</v>
      </c>
      <c r="C5266">
        <v>2516</v>
      </c>
      <c r="D5266">
        <v>3</v>
      </c>
      <c r="F5266">
        <v>2022</v>
      </c>
      <c r="G5266">
        <v>4966</v>
      </c>
      <c r="H5266">
        <v>4947.63</v>
      </c>
      <c r="I5266">
        <v>1179757.94</v>
      </c>
      <c r="K5266">
        <v>273.185</v>
      </c>
      <c r="L5266">
        <v>4.0599999999999997E-2</v>
      </c>
      <c r="M5266">
        <v>723578.61300000001</v>
      </c>
      <c r="N5266">
        <v>6.0699999999999997E-2</v>
      </c>
      <c r="O5266">
        <v>364.40300000000002</v>
      </c>
      <c r="P5266">
        <v>5.5800000000000002E-2</v>
      </c>
      <c r="Q5266">
        <v>11796822.097999999</v>
      </c>
      <c r="R5266" t="s">
        <v>333</v>
      </c>
      <c r="S5266" t="s">
        <v>45</v>
      </c>
      <c r="T5266" t="s">
        <v>46</v>
      </c>
      <c r="V5266" t="s">
        <v>436</v>
      </c>
      <c r="W5266" t="s">
        <v>51</v>
      </c>
      <c r="Y5266" t="s">
        <v>131</v>
      </c>
    </row>
    <row r="5267" spans="1:25" x14ac:dyDescent="0.45">
      <c r="A5267" t="s">
        <v>335</v>
      </c>
      <c r="B5267" t="s">
        <v>434</v>
      </c>
      <c r="C5267">
        <v>2516</v>
      </c>
      <c r="D5267">
        <v>3</v>
      </c>
      <c r="F5267">
        <v>2023</v>
      </c>
      <c r="G5267">
        <v>3720</v>
      </c>
      <c r="H5267">
        <v>3701.78</v>
      </c>
      <c r="I5267">
        <v>772868.84</v>
      </c>
      <c r="K5267">
        <v>32.107999999999997</v>
      </c>
      <c r="L5267">
        <v>7.1000000000000004E-3</v>
      </c>
      <c r="M5267">
        <v>471049.12199999997</v>
      </c>
      <c r="N5267">
        <v>5.9299999999999999E-2</v>
      </c>
      <c r="O5267">
        <v>209.31700000000001</v>
      </c>
      <c r="P5267">
        <v>4.7600000000000003E-2</v>
      </c>
      <c r="Q5267">
        <v>7884158.2640000004</v>
      </c>
      <c r="R5267" t="s">
        <v>333</v>
      </c>
      <c r="S5267" t="s">
        <v>45</v>
      </c>
      <c r="T5267" t="s">
        <v>46</v>
      </c>
      <c r="V5267" t="s">
        <v>436</v>
      </c>
      <c r="W5267" t="s">
        <v>51</v>
      </c>
      <c r="Y5267" t="s">
        <v>131</v>
      </c>
    </row>
    <row r="5268" spans="1:25" x14ac:dyDescent="0.45">
      <c r="A5268" t="s">
        <v>335</v>
      </c>
      <c r="B5268" t="s">
        <v>434</v>
      </c>
      <c r="C5268">
        <v>2516</v>
      </c>
      <c r="D5268">
        <v>3</v>
      </c>
      <c r="F5268">
        <v>2024</v>
      </c>
      <c r="G5268">
        <v>854</v>
      </c>
      <c r="H5268">
        <v>850.07</v>
      </c>
      <c r="I5268">
        <v>175020.35</v>
      </c>
      <c r="K5268">
        <v>39.548999999999999</v>
      </c>
      <c r="L5268">
        <v>4.7100000000000003E-2</v>
      </c>
      <c r="M5268">
        <v>109434.58900000001</v>
      </c>
      <c r="N5268">
        <v>6.0999999999999999E-2</v>
      </c>
      <c r="O5268">
        <v>51.895000000000003</v>
      </c>
      <c r="P5268">
        <v>5.3100000000000001E-2</v>
      </c>
      <c r="Q5268">
        <v>1786229.112</v>
      </c>
      <c r="R5268" t="s">
        <v>333</v>
      </c>
      <c r="S5268" t="s">
        <v>45</v>
      </c>
      <c r="T5268" t="s">
        <v>46</v>
      </c>
      <c r="V5268" t="s">
        <v>436</v>
      </c>
      <c r="W5268" t="s">
        <v>51</v>
      </c>
      <c r="Y5268" t="s">
        <v>131</v>
      </c>
    </row>
    <row r="5269" spans="1:25" x14ac:dyDescent="0.45">
      <c r="A5269" t="s">
        <v>335</v>
      </c>
      <c r="B5269" t="s">
        <v>434</v>
      </c>
      <c r="C5269">
        <v>2516</v>
      </c>
      <c r="D5269">
        <v>4</v>
      </c>
      <c r="F5269">
        <v>2009</v>
      </c>
      <c r="G5269">
        <v>5868</v>
      </c>
      <c r="H5269">
        <v>5855</v>
      </c>
      <c r="I5269">
        <v>1218940</v>
      </c>
      <c r="K5269">
        <v>967.74300000000005</v>
      </c>
      <c r="L5269">
        <v>0.14249999999999999</v>
      </c>
      <c r="M5269">
        <v>789616.67500000005</v>
      </c>
      <c r="N5269">
        <v>6.3299999999999995E-2</v>
      </c>
      <c r="O5269">
        <v>620.80200000000002</v>
      </c>
      <c r="P5269">
        <v>8.9200000000000002E-2</v>
      </c>
      <c r="Q5269">
        <v>12317356.4</v>
      </c>
      <c r="R5269" t="s">
        <v>923</v>
      </c>
      <c r="S5269" t="s">
        <v>34</v>
      </c>
      <c r="T5269" t="s">
        <v>46</v>
      </c>
      <c r="V5269" t="s">
        <v>180</v>
      </c>
      <c r="W5269" t="s">
        <v>51</v>
      </c>
      <c r="Y5269" t="s">
        <v>107</v>
      </c>
    </row>
    <row r="5270" spans="1:25" x14ac:dyDescent="0.45">
      <c r="A5270" t="s">
        <v>335</v>
      </c>
      <c r="B5270" t="s">
        <v>434</v>
      </c>
      <c r="C5270">
        <v>2516</v>
      </c>
      <c r="D5270">
        <v>4</v>
      </c>
      <c r="F5270">
        <v>2010</v>
      </c>
      <c r="G5270">
        <v>4149</v>
      </c>
      <c r="H5270">
        <v>4142.5</v>
      </c>
      <c r="I5270">
        <v>815900.25</v>
      </c>
      <c r="K5270">
        <v>454.45</v>
      </c>
      <c r="L5270">
        <v>0.1013</v>
      </c>
      <c r="M5270">
        <v>578973.17500000005</v>
      </c>
      <c r="N5270">
        <v>6.2199999999999998E-2</v>
      </c>
      <c r="O5270">
        <v>467.03800000000001</v>
      </c>
      <c r="P5270">
        <v>9.0300000000000005E-2</v>
      </c>
      <c r="Q5270">
        <v>9279670.1750000007</v>
      </c>
      <c r="R5270" t="s">
        <v>923</v>
      </c>
      <c r="S5270" t="s">
        <v>34</v>
      </c>
      <c r="T5270" t="s">
        <v>46</v>
      </c>
      <c r="V5270" t="s">
        <v>180</v>
      </c>
      <c r="W5270" t="s">
        <v>51</v>
      </c>
      <c r="Y5270" t="s">
        <v>107</v>
      </c>
    </row>
    <row r="5271" spans="1:25" x14ac:dyDescent="0.45">
      <c r="A5271" t="s">
        <v>335</v>
      </c>
      <c r="B5271" t="s">
        <v>434</v>
      </c>
      <c r="C5271">
        <v>2516</v>
      </c>
      <c r="D5271">
        <v>4</v>
      </c>
      <c r="F5271">
        <v>2011</v>
      </c>
      <c r="G5271">
        <v>6735</v>
      </c>
      <c r="H5271">
        <v>6716</v>
      </c>
      <c r="I5271">
        <v>1435472.5</v>
      </c>
      <c r="K5271">
        <v>116.61499999999999</v>
      </c>
      <c r="L5271">
        <v>1.8100000000000002E-2</v>
      </c>
      <c r="M5271">
        <v>855478.97499999998</v>
      </c>
      <c r="N5271">
        <v>5.9499999999999997E-2</v>
      </c>
      <c r="O5271">
        <v>408.512</v>
      </c>
      <c r="P5271">
        <v>5.2999999999999999E-2</v>
      </c>
      <c r="Q5271">
        <v>14281605.800000001</v>
      </c>
      <c r="R5271" t="s">
        <v>923</v>
      </c>
      <c r="S5271" t="s">
        <v>34</v>
      </c>
      <c r="T5271" t="s">
        <v>46</v>
      </c>
      <c r="V5271" t="s">
        <v>439</v>
      </c>
      <c r="W5271" t="s">
        <v>51</v>
      </c>
      <c r="Y5271" t="s">
        <v>107</v>
      </c>
    </row>
    <row r="5272" spans="1:25" x14ac:dyDescent="0.45">
      <c r="A5272" t="s">
        <v>335</v>
      </c>
      <c r="B5272" t="s">
        <v>434</v>
      </c>
      <c r="C5272">
        <v>2516</v>
      </c>
      <c r="D5272">
        <v>4</v>
      </c>
      <c r="F5272">
        <v>2012</v>
      </c>
      <c r="G5272">
        <v>5137</v>
      </c>
      <c r="H5272">
        <v>5126.25</v>
      </c>
      <c r="I5272">
        <v>1133424.5</v>
      </c>
      <c r="K5272">
        <v>14.510999999999999</v>
      </c>
      <c r="L5272">
        <v>3.8999999999999998E-3</v>
      </c>
      <c r="M5272">
        <v>659455.65</v>
      </c>
      <c r="N5272">
        <v>5.91E-2</v>
      </c>
      <c r="O5272">
        <v>330.637</v>
      </c>
      <c r="P5272">
        <v>5.4100000000000002E-2</v>
      </c>
      <c r="Q5272">
        <v>11085333.949999999</v>
      </c>
      <c r="R5272" t="s">
        <v>923</v>
      </c>
      <c r="S5272" t="s">
        <v>34</v>
      </c>
      <c r="T5272" t="s">
        <v>46</v>
      </c>
      <c r="V5272" t="s">
        <v>436</v>
      </c>
      <c r="W5272" t="s">
        <v>51</v>
      </c>
      <c r="Y5272" t="s">
        <v>107</v>
      </c>
    </row>
    <row r="5273" spans="1:25" x14ac:dyDescent="0.45">
      <c r="A5273" t="s">
        <v>335</v>
      </c>
      <c r="B5273" t="s">
        <v>434</v>
      </c>
      <c r="C5273">
        <v>2516</v>
      </c>
      <c r="D5273">
        <v>4</v>
      </c>
      <c r="F5273">
        <v>2013</v>
      </c>
      <c r="G5273">
        <v>7488</v>
      </c>
      <c r="H5273">
        <v>7474.75</v>
      </c>
      <c r="I5273">
        <v>1690789.25</v>
      </c>
      <c r="K5273">
        <v>226.73400000000001</v>
      </c>
      <c r="L5273">
        <v>2.76E-2</v>
      </c>
      <c r="M5273">
        <v>1005054.575</v>
      </c>
      <c r="N5273">
        <v>5.9799999999999999E-2</v>
      </c>
      <c r="O5273">
        <v>510.67599999999999</v>
      </c>
      <c r="P5273">
        <v>5.5100000000000003E-2</v>
      </c>
      <c r="Q5273">
        <v>16691450.425000001</v>
      </c>
      <c r="R5273" t="s">
        <v>923</v>
      </c>
      <c r="S5273" t="s">
        <v>34</v>
      </c>
      <c r="T5273" t="s">
        <v>46</v>
      </c>
      <c r="V5273" t="s">
        <v>436</v>
      </c>
      <c r="W5273" t="s">
        <v>51</v>
      </c>
      <c r="Y5273" t="s">
        <v>107</v>
      </c>
    </row>
    <row r="5274" spans="1:25" x14ac:dyDescent="0.45">
      <c r="A5274" t="s">
        <v>335</v>
      </c>
      <c r="B5274" t="s">
        <v>434</v>
      </c>
      <c r="C5274">
        <v>2516</v>
      </c>
      <c r="D5274">
        <v>4</v>
      </c>
      <c r="F5274">
        <v>2014</v>
      </c>
      <c r="G5274">
        <v>5443</v>
      </c>
      <c r="H5274">
        <v>5433</v>
      </c>
      <c r="I5274">
        <v>1123801.5</v>
      </c>
      <c r="K5274">
        <v>573.52099999999996</v>
      </c>
      <c r="L5274">
        <v>8.1600000000000006E-2</v>
      </c>
      <c r="M5274">
        <v>697241</v>
      </c>
      <c r="N5274">
        <v>6.1499999999999999E-2</v>
      </c>
      <c r="O5274">
        <v>363.50900000000001</v>
      </c>
      <c r="P5274">
        <v>5.67E-2</v>
      </c>
      <c r="Q5274">
        <v>11153876.125</v>
      </c>
      <c r="R5274" t="s">
        <v>923</v>
      </c>
      <c r="S5274" t="s">
        <v>34</v>
      </c>
      <c r="T5274" t="s">
        <v>46</v>
      </c>
      <c r="V5274" t="s">
        <v>436</v>
      </c>
      <c r="W5274" t="s">
        <v>51</v>
      </c>
      <c r="Y5274" t="s">
        <v>107</v>
      </c>
    </row>
    <row r="5275" spans="1:25" x14ac:dyDescent="0.45">
      <c r="A5275" t="s">
        <v>335</v>
      </c>
      <c r="B5275" t="s">
        <v>434</v>
      </c>
      <c r="C5275">
        <v>2516</v>
      </c>
      <c r="D5275">
        <v>4</v>
      </c>
      <c r="F5275">
        <v>2015</v>
      </c>
      <c r="G5275">
        <v>4116</v>
      </c>
      <c r="H5275">
        <v>4090.75</v>
      </c>
      <c r="I5275">
        <v>893095.75</v>
      </c>
      <c r="K5275">
        <v>26.637</v>
      </c>
      <c r="L5275">
        <v>8.2000000000000007E-3</v>
      </c>
      <c r="M5275">
        <v>535042.05000000005</v>
      </c>
      <c r="N5275">
        <v>5.9299999999999999E-2</v>
      </c>
      <c r="O5275">
        <v>230.982</v>
      </c>
      <c r="P5275">
        <v>4.4600000000000001E-2</v>
      </c>
      <c r="Q5275">
        <v>8972647.4499999993</v>
      </c>
      <c r="R5275" t="s">
        <v>923</v>
      </c>
      <c r="S5275" t="s">
        <v>34</v>
      </c>
      <c r="T5275" t="s">
        <v>46</v>
      </c>
      <c r="V5275" t="s">
        <v>436</v>
      </c>
      <c r="W5275" t="s">
        <v>51</v>
      </c>
      <c r="Y5275" t="s">
        <v>129</v>
      </c>
    </row>
    <row r="5276" spans="1:25" x14ac:dyDescent="0.45">
      <c r="A5276" t="s">
        <v>335</v>
      </c>
      <c r="B5276" t="s">
        <v>434</v>
      </c>
      <c r="C5276">
        <v>2516</v>
      </c>
      <c r="D5276">
        <v>4</v>
      </c>
      <c r="F5276">
        <v>2016</v>
      </c>
      <c r="G5276">
        <v>4234</v>
      </c>
      <c r="H5276">
        <v>4215.75</v>
      </c>
      <c r="I5276">
        <v>906427</v>
      </c>
      <c r="K5276">
        <v>144.49700000000001</v>
      </c>
      <c r="L5276">
        <v>2.8199999999999999E-2</v>
      </c>
      <c r="M5276">
        <v>555575.4</v>
      </c>
      <c r="N5276">
        <v>0.06</v>
      </c>
      <c r="O5276">
        <v>245.25</v>
      </c>
      <c r="P5276">
        <v>4.7500000000000001E-2</v>
      </c>
      <c r="Q5276">
        <v>9189165.8499999996</v>
      </c>
      <c r="R5276" t="s">
        <v>333</v>
      </c>
      <c r="S5276" t="s">
        <v>45</v>
      </c>
      <c r="T5276" t="s">
        <v>46</v>
      </c>
      <c r="V5276" t="s">
        <v>436</v>
      </c>
      <c r="W5276" t="s">
        <v>51</v>
      </c>
      <c r="Y5276" t="s">
        <v>129</v>
      </c>
    </row>
    <row r="5277" spans="1:25" x14ac:dyDescent="0.45">
      <c r="A5277" t="s">
        <v>335</v>
      </c>
      <c r="B5277" t="s">
        <v>434</v>
      </c>
      <c r="C5277">
        <v>2516</v>
      </c>
      <c r="D5277">
        <v>4</v>
      </c>
      <c r="F5277">
        <v>2017</v>
      </c>
      <c r="G5277">
        <v>4454</v>
      </c>
      <c r="H5277">
        <v>4441.75</v>
      </c>
      <c r="I5277">
        <v>916850.25</v>
      </c>
      <c r="K5277">
        <v>130.64400000000001</v>
      </c>
      <c r="L5277">
        <v>2.1999999999999999E-2</v>
      </c>
      <c r="M5277">
        <v>567507.44999999995</v>
      </c>
      <c r="N5277">
        <v>0.06</v>
      </c>
      <c r="O5277">
        <v>269.02100000000002</v>
      </c>
      <c r="P5277">
        <v>4.9099999999999998E-2</v>
      </c>
      <c r="Q5277">
        <v>9363242.6500000004</v>
      </c>
      <c r="R5277" t="s">
        <v>333</v>
      </c>
      <c r="S5277" t="s">
        <v>45</v>
      </c>
      <c r="T5277" t="s">
        <v>46</v>
      </c>
      <c r="V5277" t="s">
        <v>436</v>
      </c>
      <c r="W5277" t="s">
        <v>51</v>
      </c>
      <c r="Y5277" t="s">
        <v>130</v>
      </c>
    </row>
    <row r="5278" spans="1:25" x14ac:dyDescent="0.45">
      <c r="A5278" t="s">
        <v>335</v>
      </c>
      <c r="B5278" t="s">
        <v>434</v>
      </c>
      <c r="C5278">
        <v>2516</v>
      </c>
      <c r="D5278">
        <v>4</v>
      </c>
      <c r="F5278">
        <v>2018</v>
      </c>
      <c r="G5278">
        <v>3449</v>
      </c>
      <c r="H5278">
        <v>3440.75</v>
      </c>
      <c r="I5278">
        <v>787952.5</v>
      </c>
      <c r="K5278">
        <v>259.84199999999998</v>
      </c>
      <c r="L5278">
        <v>5.1400000000000001E-2</v>
      </c>
      <c r="M5278">
        <v>491233.7</v>
      </c>
      <c r="N5278">
        <v>6.1100000000000002E-2</v>
      </c>
      <c r="O5278">
        <v>271.82600000000002</v>
      </c>
      <c r="P5278">
        <v>6.0299999999999999E-2</v>
      </c>
      <c r="Q5278">
        <v>7914452.7000000002</v>
      </c>
      <c r="R5278" t="s">
        <v>333</v>
      </c>
      <c r="S5278" t="s">
        <v>45</v>
      </c>
      <c r="T5278" t="s">
        <v>46</v>
      </c>
      <c r="V5278" t="s">
        <v>436</v>
      </c>
      <c r="W5278" t="s">
        <v>51</v>
      </c>
      <c r="Y5278" t="s">
        <v>130</v>
      </c>
    </row>
    <row r="5279" spans="1:25" x14ac:dyDescent="0.45">
      <c r="A5279" t="s">
        <v>335</v>
      </c>
      <c r="B5279" t="s">
        <v>434</v>
      </c>
      <c r="C5279">
        <v>2516</v>
      </c>
      <c r="D5279">
        <v>4</v>
      </c>
      <c r="F5279">
        <v>2019</v>
      </c>
      <c r="G5279">
        <v>3232</v>
      </c>
      <c r="H5279">
        <v>3220.75</v>
      </c>
      <c r="I5279">
        <v>672960</v>
      </c>
      <c r="K5279">
        <v>26.843</v>
      </c>
      <c r="L5279">
        <v>6.1999999999999998E-3</v>
      </c>
      <c r="M5279">
        <v>413683.6</v>
      </c>
      <c r="N5279">
        <v>5.9299999999999999E-2</v>
      </c>
      <c r="O5279">
        <v>172.37</v>
      </c>
      <c r="P5279">
        <v>4.2000000000000003E-2</v>
      </c>
      <c r="Q5279">
        <v>6927217.75</v>
      </c>
      <c r="R5279" t="s">
        <v>333</v>
      </c>
      <c r="S5279" t="s">
        <v>45</v>
      </c>
      <c r="T5279" t="s">
        <v>46</v>
      </c>
      <c r="V5279" t="s">
        <v>436</v>
      </c>
      <c r="W5279" t="s">
        <v>51</v>
      </c>
      <c r="Y5279" t="s">
        <v>130</v>
      </c>
    </row>
    <row r="5280" spans="1:25" x14ac:dyDescent="0.45">
      <c r="A5280" t="s">
        <v>335</v>
      </c>
      <c r="B5280" t="s">
        <v>434</v>
      </c>
      <c r="C5280">
        <v>2516</v>
      </c>
      <c r="D5280">
        <v>4</v>
      </c>
      <c r="F5280">
        <v>2020</v>
      </c>
      <c r="G5280">
        <v>5510</v>
      </c>
      <c r="H5280">
        <v>5498.47</v>
      </c>
      <c r="I5280">
        <v>1266006.48</v>
      </c>
      <c r="K5280">
        <v>5.9050000000000002</v>
      </c>
      <c r="L5280">
        <v>1.2999999999999999E-3</v>
      </c>
      <c r="M5280">
        <v>759701.23800000001</v>
      </c>
      <c r="N5280">
        <v>5.8999999999999997E-2</v>
      </c>
      <c r="O5280">
        <v>317.67200000000003</v>
      </c>
      <c r="P5280">
        <v>4.2200000000000001E-2</v>
      </c>
      <c r="Q5280">
        <v>12780434.521</v>
      </c>
      <c r="R5280" t="s">
        <v>333</v>
      </c>
      <c r="S5280" t="s">
        <v>45</v>
      </c>
      <c r="T5280" t="s">
        <v>46</v>
      </c>
      <c r="V5280" t="s">
        <v>436</v>
      </c>
      <c r="W5280" t="s">
        <v>51</v>
      </c>
      <c r="Y5280" t="s">
        <v>130</v>
      </c>
    </row>
    <row r="5281" spans="1:25" x14ac:dyDescent="0.45">
      <c r="A5281" t="s">
        <v>335</v>
      </c>
      <c r="B5281" t="s">
        <v>434</v>
      </c>
      <c r="C5281">
        <v>2516</v>
      </c>
      <c r="D5281">
        <v>4</v>
      </c>
      <c r="F5281">
        <v>2021</v>
      </c>
      <c r="G5281">
        <v>5256</v>
      </c>
      <c r="H5281">
        <v>5250.26</v>
      </c>
      <c r="I5281">
        <v>1438967.98</v>
      </c>
      <c r="K5281">
        <v>92.391000000000005</v>
      </c>
      <c r="L5281">
        <v>1.44E-2</v>
      </c>
      <c r="M5281">
        <v>866973.07200000004</v>
      </c>
      <c r="N5281">
        <v>5.96E-2</v>
      </c>
      <c r="O5281">
        <v>435.70800000000003</v>
      </c>
      <c r="P5281">
        <v>5.4699999999999999E-2</v>
      </c>
      <c r="Q5281">
        <v>14461360.043</v>
      </c>
      <c r="R5281" t="s">
        <v>333</v>
      </c>
      <c r="S5281" t="s">
        <v>45</v>
      </c>
      <c r="T5281" t="s">
        <v>46</v>
      </c>
      <c r="V5281" t="s">
        <v>436</v>
      </c>
      <c r="W5281" t="s">
        <v>51</v>
      </c>
      <c r="Y5281" t="s">
        <v>131</v>
      </c>
    </row>
    <row r="5282" spans="1:25" x14ac:dyDescent="0.45">
      <c r="A5282" t="s">
        <v>335</v>
      </c>
      <c r="B5282" t="s">
        <v>434</v>
      </c>
      <c r="C5282">
        <v>2516</v>
      </c>
      <c r="D5282">
        <v>4</v>
      </c>
      <c r="F5282">
        <v>2022</v>
      </c>
      <c r="G5282">
        <v>2374</v>
      </c>
      <c r="H5282">
        <v>2362.7199999999998</v>
      </c>
      <c r="I5282">
        <v>539371.73</v>
      </c>
      <c r="K5282">
        <v>250.934</v>
      </c>
      <c r="L5282">
        <v>9.9299999999999999E-2</v>
      </c>
      <c r="M5282">
        <v>356852.11599999998</v>
      </c>
      <c r="N5282">
        <v>6.3299999999999995E-2</v>
      </c>
      <c r="O5282">
        <v>163.36000000000001</v>
      </c>
      <c r="P5282">
        <v>5.2699999999999997E-2</v>
      </c>
      <c r="Q5282">
        <v>5654559.6679999996</v>
      </c>
      <c r="R5282" t="s">
        <v>333</v>
      </c>
      <c r="S5282" t="s">
        <v>45</v>
      </c>
      <c r="T5282" t="s">
        <v>46</v>
      </c>
      <c r="V5282" t="s">
        <v>436</v>
      </c>
      <c r="W5282" t="s">
        <v>51</v>
      </c>
      <c r="Y5282" t="s">
        <v>131</v>
      </c>
    </row>
    <row r="5283" spans="1:25" x14ac:dyDescent="0.45">
      <c r="A5283" t="s">
        <v>335</v>
      </c>
      <c r="B5283" t="s">
        <v>434</v>
      </c>
      <c r="C5283">
        <v>2516</v>
      </c>
      <c r="D5283">
        <v>4</v>
      </c>
      <c r="F5283">
        <v>2023</v>
      </c>
      <c r="G5283">
        <v>1680</v>
      </c>
      <c r="H5283">
        <v>1662.32</v>
      </c>
      <c r="I5283">
        <v>311117.07</v>
      </c>
      <c r="K5283">
        <v>22.827999999999999</v>
      </c>
      <c r="L5283">
        <v>1.41E-2</v>
      </c>
      <c r="M5283">
        <v>197379.076</v>
      </c>
      <c r="N5283">
        <v>5.96E-2</v>
      </c>
      <c r="O5283">
        <v>73.421999999999997</v>
      </c>
      <c r="P5283">
        <v>3.5700000000000003E-2</v>
      </c>
      <c r="Q5283">
        <v>3290257.7250000001</v>
      </c>
      <c r="R5283" t="s">
        <v>333</v>
      </c>
      <c r="S5283" t="s">
        <v>45</v>
      </c>
      <c r="T5283" t="s">
        <v>46</v>
      </c>
      <c r="V5283" t="s">
        <v>436</v>
      </c>
      <c r="W5283" t="s">
        <v>51</v>
      </c>
      <c r="Y5283" t="s">
        <v>131</v>
      </c>
    </row>
    <row r="5284" spans="1:25" x14ac:dyDescent="0.45">
      <c r="A5284" t="s">
        <v>335</v>
      </c>
      <c r="B5284" t="s">
        <v>434</v>
      </c>
      <c r="C5284">
        <v>2516</v>
      </c>
      <c r="D5284">
        <v>4</v>
      </c>
      <c r="F5284">
        <v>2024</v>
      </c>
      <c r="G5284">
        <v>2883</v>
      </c>
      <c r="H5284">
        <v>2879.4</v>
      </c>
      <c r="I5284">
        <v>618720.36</v>
      </c>
      <c r="K5284">
        <v>36.258000000000003</v>
      </c>
      <c r="L5284">
        <v>1.6500000000000001E-2</v>
      </c>
      <c r="M5284">
        <v>381887.13</v>
      </c>
      <c r="N5284">
        <v>5.9700000000000003E-2</v>
      </c>
      <c r="O5284">
        <v>152.773</v>
      </c>
      <c r="P5284">
        <v>4.0099999999999997E-2</v>
      </c>
      <c r="Q5284">
        <v>6377382.6799999997</v>
      </c>
      <c r="R5284" t="s">
        <v>333</v>
      </c>
      <c r="S5284" t="s">
        <v>45</v>
      </c>
      <c r="T5284" t="s">
        <v>46</v>
      </c>
      <c r="V5284" t="s">
        <v>436</v>
      </c>
      <c r="W5284" t="s">
        <v>51</v>
      </c>
      <c r="Y5284" t="s">
        <v>131</v>
      </c>
    </row>
    <row r="5285" spans="1:25" x14ac:dyDescent="0.45">
      <c r="A5285" t="s">
        <v>335</v>
      </c>
      <c r="B5285" t="s">
        <v>434</v>
      </c>
      <c r="C5285">
        <v>2516</v>
      </c>
      <c r="D5285" t="s">
        <v>428</v>
      </c>
      <c r="F5285">
        <v>2009</v>
      </c>
      <c r="G5285">
        <v>12</v>
      </c>
      <c r="H5285">
        <v>12</v>
      </c>
      <c r="I5285">
        <v>79</v>
      </c>
      <c r="O5285">
        <v>0.52300000000000002</v>
      </c>
      <c r="P5285">
        <v>0.56499999999999995</v>
      </c>
      <c r="Q5285">
        <v>1850</v>
      </c>
      <c r="R5285" t="s">
        <v>923</v>
      </c>
      <c r="T5285" t="s">
        <v>28</v>
      </c>
      <c r="Y5285" t="s">
        <v>29</v>
      </c>
    </row>
    <row r="5286" spans="1:25" x14ac:dyDescent="0.45">
      <c r="A5286" t="s">
        <v>335</v>
      </c>
      <c r="B5286" t="s">
        <v>434</v>
      </c>
      <c r="C5286">
        <v>2516</v>
      </c>
      <c r="D5286" t="s">
        <v>428</v>
      </c>
      <c r="F5286">
        <v>2010</v>
      </c>
      <c r="G5286">
        <v>0</v>
      </c>
      <c r="H5286">
        <v>0</v>
      </c>
      <c r="R5286" t="s">
        <v>923</v>
      </c>
      <c r="T5286" t="s">
        <v>28</v>
      </c>
      <c r="Y5286" t="s">
        <v>29</v>
      </c>
    </row>
    <row r="5287" spans="1:25" x14ac:dyDescent="0.45">
      <c r="A5287" t="s">
        <v>335</v>
      </c>
      <c r="B5287" t="s">
        <v>434</v>
      </c>
      <c r="C5287">
        <v>2516</v>
      </c>
      <c r="D5287" t="s">
        <v>428</v>
      </c>
      <c r="F5287">
        <v>2011</v>
      </c>
      <c r="G5287">
        <v>55</v>
      </c>
      <c r="H5287">
        <v>55</v>
      </c>
      <c r="I5287">
        <v>458</v>
      </c>
      <c r="M5287">
        <v>827.6</v>
      </c>
      <c r="N5287">
        <v>8.1100000000000005E-2</v>
      </c>
      <c r="O5287">
        <v>4.6449999999999996</v>
      </c>
      <c r="P5287">
        <v>0.88590000000000002</v>
      </c>
      <c r="Q5287">
        <v>10213.9</v>
      </c>
      <c r="R5287" t="s">
        <v>923</v>
      </c>
      <c r="T5287" t="s">
        <v>28</v>
      </c>
      <c r="Y5287" t="s">
        <v>29</v>
      </c>
    </row>
    <row r="5288" spans="1:25" x14ac:dyDescent="0.45">
      <c r="A5288" t="s">
        <v>335</v>
      </c>
      <c r="B5288" t="s">
        <v>434</v>
      </c>
      <c r="C5288">
        <v>2516</v>
      </c>
      <c r="D5288" t="s">
        <v>428</v>
      </c>
      <c r="F5288">
        <v>2012</v>
      </c>
      <c r="G5288">
        <v>19</v>
      </c>
      <c r="H5288">
        <v>19</v>
      </c>
      <c r="I5288">
        <v>210</v>
      </c>
      <c r="M5288">
        <v>260.60000000000002</v>
      </c>
      <c r="N5288">
        <v>8.09E-2</v>
      </c>
      <c r="O5288">
        <v>1.931</v>
      </c>
      <c r="P5288">
        <v>1.2</v>
      </c>
      <c r="Q5288">
        <v>3218</v>
      </c>
      <c r="R5288" t="s">
        <v>923</v>
      </c>
      <c r="T5288" t="s">
        <v>28</v>
      </c>
      <c r="Y5288" t="s">
        <v>29</v>
      </c>
    </row>
    <row r="5289" spans="1:25" x14ac:dyDescent="0.45">
      <c r="A5289" t="s">
        <v>335</v>
      </c>
      <c r="B5289" t="s">
        <v>434</v>
      </c>
      <c r="C5289">
        <v>2516</v>
      </c>
      <c r="D5289" t="s">
        <v>428</v>
      </c>
      <c r="F5289">
        <v>2013</v>
      </c>
      <c r="G5289">
        <v>21</v>
      </c>
      <c r="H5289">
        <v>21</v>
      </c>
      <c r="I5289">
        <v>174</v>
      </c>
      <c r="M5289">
        <v>317.5</v>
      </c>
      <c r="N5289">
        <v>8.1100000000000005E-2</v>
      </c>
      <c r="O5289">
        <v>2.3519999999999999</v>
      </c>
      <c r="P5289">
        <v>1.2</v>
      </c>
      <c r="Q5289">
        <v>3919.3</v>
      </c>
      <c r="R5289" t="s">
        <v>923</v>
      </c>
      <c r="T5289" t="s">
        <v>28</v>
      </c>
      <c r="Y5289" t="s">
        <v>29</v>
      </c>
    </row>
    <row r="5290" spans="1:25" x14ac:dyDescent="0.45">
      <c r="A5290" t="s">
        <v>335</v>
      </c>
      <c r="B5290" t="s">
        <v>434</v>
      </c>
      <c r="C5290">
        <v>2516</v>
      </c>
      <c r="D5290" t="s">
        <v>428</v>
      </c>
      <c r="F5290">
        <v>2014</v>
      </c>
      <c r="G5290">
        <v>18</v>
      </c>
      <c r="H5290">
        <v>18</v>
      </c>
      <c r="I5290">
        <v>116</v>
      </c>
      <c r="M5290">
        <v>252.7</v>
      </c>
      <c r="N5290">
        <v>8.1299999999999997E-2</v>
      </c>
      <c r="O5290">
        <v>1.871</v>
      </c>
      <c r="P5290">
        <v>1.2001999999999999</v>
      </c>
      <c r="Q5290">
        <v>3119</v>
      </c>
      <c r="R5290" t="s">
        <v>923</v>
      </c>
      <c r="T5290" t="s">
        <v>28</v>
      </c>
      <c r="Y5290" t="s">
        <v>29</v>
      </c>
    </row>
    <row r="5291" spans="1:25" x14ac:dyDescent="0.45">
      <c r="A5291" t="s">
        <v>335</v>
      </c>
      <c r="B5291" t="s">
        <v>434</v>
      </c>
      <c r="C5291">
        <v>2516</v>
      </c>
      <c r="D5291" t="s">
        <v>428</v>
      </c>
      <c r="F5291">
        <v>2015</v>
      </c>
      <c r="G5291">
        <v>18</v>
      </c>
      <c r="H5291">
        <v>18</v>
      </c>
      <c r="I5291">
        <v>127</v>
      </c>
      <c r="M5291">
        <v>231.2</v>
      </c>
      <c r="N5291">
        <v>8.1000000000000003E-2</v>
      </c>
      <c r="O5291">
        <v>1.7130000000000001</v>
      </c>
      <c r="P5291">
        <v>1.2</v>
      </c>
      <c r="Q5291">
        <v>2854.3</v>
      </c>
      <c r="R5291" t="s">
        <v>923</v>
      </c>
      <c r="T5291" t="s">
        <v>28</v>
      </c>
      <c r="Y5291" t="s">
        <v>30</v>
      </c>
    </row>
    <row r="5292" spans="1:25" x14ac:dyDescent="0.45">
      <c r="A5292" t="s">
        <v>335</v>
      </c>
      <c r="B5292" t="s">
        <v>434</v>
      </c>
      <c r="C5292">
        <v>2516</v>
      </c>
      <c r="D5292" t="s">
        <v>428</v>
      </c>
      <c r="F5292">
        <v>2016</v>
      </c>
      <c r="G5292">
        <v>28</v>
      </c>
      <c r="H5292">
        <v>28</v>
      </c>
      <c r="I5292">
        <v>189</v>
      </c>
      <c r="M5292">
        <v>354.3</v>
      </c>
      <c r="N5292">
        <v>8.1100000000000005E-2</v>
      </c>
      <c r="O5292">
        <v>2.6240000000000001</v>
      </c>
      <c r="P5292">
        <v>1.2000999999999999</v>
      </c>
      <c r="Q5292">
        <v>4373.8</v>
      </c>
      <c r="R5292" t="s">
        <v>923</v>
      </c>
      <c r="T5292" t="s">
        <v>28</v>
      </c>
      <c r="Y5292" t="s">
        <v>30</v>
      </c>
    </row>
    <row r="5293" spans="1:25" x14ac:dyDescent="0.45">
      <c r="A5293" t="s">
        <v>335</v>
      </c>
      <c r="B5293" t="s">
        <v>434</v>
      </c>
      <c r="C5293">
        <v>2516</v>
      </c>
      <c r="D5293" t="s">
        <v>428</v>
      </c>
      <c r="F5293">
        <v>2017</v>
      </c>
      <c r="G5293">
        <v>29</v>
      </c>
      <c r="H5293">
        <v>29</v>
      </c>
      <c r="I5293">
        <v>145</v>
      </c>
      <c r="M5293">
        <v>301.60000000000002</v>
      </c>
      <c r="N5293">
        <v>8.1299999999999997E-2</v>
      </c>
      <c r="O5293">
        <v>2.234</v>
      </c>
      <c r="P5293">
        <v>1.2</v>
      </c>
      <c r="Q5293">
        <v>3724</v>
      </c>
      <c r="R5293" t="s">
        <v>923</v>
      </c>
      <c r="T5293" t="s">
        <v>28</v>
      </c>
      <c r="Y5293" t="s">
        <v>30</v>
      </c>
    </row>
    <row r="5294" spans="1:25" x14ac:dyDescent="0.45">
      <c r="A5294" t="s">
        <v>335</v>
      </c>
      <c r="B5294" t="s">
        <v>434</v>
      </c>
      <c r="C5294">
        <v>2516</v>
      </c>
      <c r="D5294" t="s">
        <v>428</v>
      </c>
      <c r="F5294">
        <v>2018</v>
      </c>
      <c r="G5294">
        <v>26</v>
      </c>
      <c r="H5294">
        <v>26</v>
      </c>
      <c r="I5294">
        <v>171</v>
      </c>
      <c r="M5294">
        <v>323.89999999999998</v>
      </c>
      <c r="N5294">
        <v>8.1199999999999994E-2</v>
      </c>
      <c r="O5294">
        <v>2.3959999999999999</v>
      </c>
      <c r="P5294">
        <v>1.2</v>
      </c>
      <c r="Q5294">
        <v>3992.6</v>
      </c>
      <c r="R5294" t="s">
        <v>923</v>
      </c>
      <c r="T5294" t="s">
        <v>28</v>
      </c>
      <c r="Y5294" t="s">
        <v>30</v>
      </c>
    </row>
    <row r="5295" spans="1:25" x14ac:dyDescent="0.45">
      <c r="A5295" t="s">
        <v>335</v>
      </c>
      <c r="B5295" t="s">
        <v>434</v>
      </c>
      <c r="C5295">
        <v>2516</v>
      </c>
      <c r="D5295" t="s">
        <v>428</v>
      </c>
      <c r="F5295">
        <v>2019</v>
      </c>
      <c r="G5295">
        <v>10</v>
      </c>
      <c r="H5295">
        <v>10</v>
      </c>
      <c r="I5295">
        <v>78</v>
      </c>
      <c r="M5295">
        <v>158.19999999999999</v>
      </c>
      <c r="N5295">
        <v>8.1000000000000003E-2</v>
      </c>
      <c r="O5295">
        <v>1.1719999999999999</v>
      </c>
      <c r="P5295">
        <v>1.2</v>
      </c>
      <c r="Q5295">
        <v>1954</v>
      </c>
      <c r="R5295" t="s">
        <v>923</v>
      </c>
      <c r="T5295" t="s">
        <v>28</v>
      </c>
      <c r="Y5295" t="s">
        <v>30</v>
      </c>
    </row>
    <row r="5296" spans="1:25" x14ac:dyDescent="0.45">
      <c r="A5296" t="s">
        <v>335</v>
      </c>
      <c r="B5296" t="s">
        <v>434</v>
      </c>
      <c r="C5296">
        <v>2516</v>
      </c>
      <c r="D5296" t="s">
        <v>428</v>
      </c>
      <c r="F5296">
        <v>2020</v>
      </c>
      <c r="G5296">
        <v>17</v>
      </c>
      <c r="H5296">
        <v>17</v>
      </c>
      <c r="I5296">
        <v>113</v>
      </c>
      <c r="M5296">
        <v>216.1</v>
      </c>
      <c r="N5296">
        <v>8.1199999999999994E-2</v>
      </c>
      <c r="O5296">
        <v>1.599</v>
      </c>
      <c r="P5296">
        <v>1.1999</v>
      </c>
      <c r="Q5296">
        <v>2665</v>
      </c>
      <c r="R5296" t="s">
        <v>923</v>
      </c>
      <c r="T5296" t="s">
        <v>28</v>
      </c>
      <c r="Y5296" t="s">
        <v>30</v>
      </c>
    </row>
    <row r="5297" spans="1:25" x14ac:dyDescent="0.45">
      <c r="A5297" t="s">
        <v>335</v>
      </c>
      <c r="B5297" t="s">
        <v>434</v>
      </c>
      <c r="C5297">
        <v>2516</v>
      </c>
      <c r="D5297" t="s">
        <v>428</v>
      </c>
      <c r="F5297">
        <v>2021</v>
      </c>
      <c r="G5297">
        <v>65</v>
      </c>
      <c r="H5297">
        <v>65</v>
      </c>
      <c r="I5297">
        <v>591</v>
      </c>
      <c r="M5297">
        <v>982.7</v>
      </c>
      <c r="N5297">
        <v>8.1000000000000003E-2</v>
      </c>
      <c r="O5297">
        <v>7.2720000000000002</v>
      </c>
      <c r="P5297">
        <v>1.2</v>
      </c>
      <c r="Q5297">
        <v>12121.5</v>
      </c>
      <c r="R5297" t="s">
        <v>923</v>
      </c>
      <c r="T5297" t="s">
        <v>28</v>
      </c>
      <c r="Y5297" t="s">
        <v>70</v>
      </c>
    </row>
    <row r="5298" spans="1:25" x14ac:dyDescent="0.45">
      <c r="A5298" t="s">
        <v>335</v>
      </c>
      <c r="B5298" t="s">
        <v>434</v>
      </c>
      <c r="C5298">
        <v>2516</v>
      </c>
      <c r="D5298" t="s">
        <v>428</v>
      </c>
      <c r="F5298">
        <v>2022</v>
      </c>
      <c r="G5298">
        <v>23</v>
      </c>
      <c r="H5298">
        <v>23</v>
      </c>
      <c r="I5298">
        <v>107</v>
      </c>
      <c r="M5298">
        <v>204.4</v>
      </c>
      <c r="N5298">
        <v>8.1199999999999994E-2</v>
      </c>
      <c r="O5298">
        <v>1.5129999999999999</v>
      </c>
      <c r="P5298">
        <v>1.2</v>
      </c>
      <c r="Q5298">
        <v>2521.9</v>
      </c>
      <c r="R5298" t="s">
        <v>923</v>
      </c>
      <c r="T5298" t="s">
        <v>28</v>
      </c>
      <c r="Y5298" t="s">
        <v>70</v>
      </c>
    </row>
    <row r="5299" spans="1:25" x14ac:dyDescent="0.45">
      <c r="A5299" t="s">
        <v>335</v>
      </c>
      <c r="B5299" t="s">
        <v>434</v>
      </c>
      <c r="C5299">
        <v>2516</v>
      </c>
      <c r="D5299" t="s">
        <v>428</v>
      </c>
      <c r="F5299">
        <v>2023</v>
      </c>
      <c r="G5299">
        <v>18</v>
      </c>
      <c r="H5299">
        <v>18</v>
      </c>
      <c r="I5299">
        <v>137</v>
      </c>
      <c r="M5299">
        <v>278.10000000000002</v>
      </c>
      <c r="N5299">
        <v>8.09E-2</v>
      </c>
      <c r="O5299">
        <v>2.0590000000000002</v>
      </c>
      <c r="P5299">
        <v>1.2000999999999999</v>
      </c>
      <c r="Q5299">
        <v>3431.3</v>
      </c>
      <c r="R5299" t="s">
        <v>923</v>
      </c>
      <c r="T5299" t="s">
        <v>28</v>
      </c>
      <c r="Y5299" t="s">
        <v>70</v>
      </c>
    </row>
    <row r="5300" spans="1:25" x14ac:dyDescent="0.45">
      <c r="A5300" t="s">
        <v>335</v>
      </c>
      <c r="B5300" t="s">
        <v>434</v>
      </c>
      <c r="C5300">
        <v>2516</v>
      </c>
      <c r="D5300" t="s">
        <v>428</v>
      </c>
      <c r="F5300">
        <v>2024</v>
      </c>
      <c r="G5300">
        <v>0</v>
      </c>
      <c r="H5300">
        <v>0</v>
      </c>
      <c r="R5300" t="s">
        <v>923</v>
      </c>
      <c r="T5300" t="s">
        <v>28</v>
      </c>
      <c r="Y5300" t="s">
        <v>70</v>
      </c>
    </row>
    <row r="5301" spans="1:25" x14ac:dyDescent="0.45">
      <c r="A5301" t="s">
        <v>335</v>
      </c>
      <c r="B5301" t="s">
        <v>440</v>
      </c>
      <c r="C5301">
        <v>2517</v>
      </c>
      <c r="D5301">
        <v>3</v>
      </c>
      <c r="F5301">
        <v>2009</v>
      </c>
      <c r="G5301">
        <v>3883</v>
      </c>
      <c r="H5301">
        <v>3862</v>
      </c>
      <c r="I5301">
        <v>330829.5</v>
      </c>
      <c r="K5301">
        <v>319.88099999999997</v>
      </c>
      <c r="L5301">
        <v>0.15640000000000001</v>
      </c>
      <c r="M5301">
        <v>212747.72500000001</v>
      </c>
      <c r="N5301">
        <v>6.3700000000000007E-2</v>
      </c>
      <c r="O5301">
        <v>155.95500000000001</v>
      </c>
      <c r="P5301">
        <v>8.6400000000000005E-2</v>
      </c>
      <c r="Q5301">
        <v>3265985.125</v>
      </c>
      <c r="R5301" t="s">
        <v>923</v>
      </c>
      <c r="S5301" t="s">
        <v>34</v>
      </c>
      <c r="T5301" t="s">
        <v>46</v>
      </c>
      <c r="V5301" t="s">
        <v>180</v>
      </c>
      <c r="W5301" t="s">
        <v>51</v>
      </c>
      <c r="Y5301" t="s">
        <v>107</v>
      </c>
    </row>
    <row r="5302" spans="1:25" x14ac:dyDescent="0.45">
      <c r="A5302" t="s">
        <v>335</v>
      </c>
      <c r="B5302" t="s">
        <v>440</v>
      </c>
      <c r="C5302">
        <v>2517</v>
      </c>
      <c r="D5302">
        <v>3</v>
      </c>
      <c r="F5302">
        <v>2010</v>
      </c>
      <c r="G5302">
        <v>2868</v>
      </c>
      <c r="H5302">
        <v>2851.5</v>
      </c>
      <c r="I5302">
        <v>260780.25</v>
      </c>
      <c r="K5302">
        <v>122.852</v>
      </c>
      <c r="L5302">
        <v>6.7000000000000004E-2</v>
      </c>
      <c r="M5302">
        <v>215433.15</v>
      </c>
      <c r="N5302">
        <v>6.1199999999999997E-2</v>
      </c>
      <c r="O5302">
        <v>139.083</v>
      </c>
      <c r="P5302">
        <v>7.6799999999999993E-2</v>
      </c>
      <c r="Q5302">
        <v>3495861.65</v>
      </c>
      <c r="R5302" t="s">
        <v>923</v>
      </c>
      <c r="S5302" t="s">
        <v>34</v>
      </c>
      <c r="T5302" t="s">
        <v>46</v>
      </c>
      <c r="V5302" t="s">
        <v>180</v>
      </c>
      <c r="W5302" t="s">
        <v>51</v>
      </c>
      <c r="Y5302" t="s">
        <v>107</v>
      </c>
    </row>
    <row r="5303" spans="1:25" x14ac:dyDescent="0.45">
      <c r="A5303" t="s">
        <v>335</v>
      </c>
      <c r="B5303" t="s">
        <v>440</v>
      </c>
      <c r="C5303">
        <v>2517</v>
      </c>
      <c r="D5303">
        <v>3</v>
      </c>
      <c r="F5303">
        <v>2011</v>
      </c>
      <c r="G5303">
        <v>2524</v>
      </c>
      <c r="H5303">
        <v>2502.75</v>
      </c>
      <c r="I5303">
        <v>179142</v>
      </c>
      <c r="K5303">
        <v>127.31</v>
      </c>
      <c r="L5303">
        <v>8.8900000000000007E-2</v>
      </c>
      <c r="M5303">
        <v>127145.60000000001</v>
      </c>
      <c r="N5303">
        <v>6.2E-2</v>
      </c>
      <c r="O5303">
        <v>75.965000000000003</v>
      </c>
      <c r="P5303">
        <v>6.4799999999999996E-2</v>
      </c>
      <c r="Q5303">
        <v>2002318.65</v>
      </c>
      <c r="R5303" t="s">
        <v>923</v>
      </c>
      <c r="S5303" t="s">
        <v>34</v>
      </c>
      <c r="T5303" t="s">
        <v>46</v>
      </c>
      <c r="V5303" t="s">
        <v>441</v>
      </c>
      <c r="W5303" t="s">
        <v>51</v>
      </c>
      <c r="Y5303" t="s">
        <v>107</v>
      </c>
    </row>
    <row r="5304" spans="1:25" x14ac:dyDescent="0.45">
      <c r="A5304" t="s">
        <v>335</v>
      </c>
      <c r="B5304" t="s">
        <v>440</v>
      </c>
      <c r="C5304">
        <v>2517</v>
      </c>
      <c r="D5304">
        <v>3</v>
      </c>
      <c r="F5304">
        <v>2012</v>
      </c>
      <c r="G5304">
        <v>2407</v>
      </c>
      <c r="H5304">
        <v>2390.5</v>
      </c>
      <c r="I5304">
        <v>138505.25</v>
      </c>
      <c r="K5304">
        <v>50.948</v>
      </c>
      <c r="L5304">
        <v>3.6499999999999998E-2</v>
      </c>
      <c r="M5304">
        <v>97773.975000000006</v>
      </c>
      <c r="N5304">
        <v>6.0299999999999999E-2</v>
      </c>
      <c r="O5304">
        <v>49.704999999999998</v>
      </c>
      <c r="P5304">
        <v>5.3900000000000003E-2</v>
      </c>
      <c r="Q5304">
        <v>1591727.625</v>
      </c>
      <c r="R5304" t="s">
        <v>923</v>
      </c>
      <c r="S5304" t="s">
        <v>34</v>
      </c>
      <c r="T5304" t="s">
        <v>46</v>
      </c>
      <c r="V5304" t="s">
        <v>436</v>
      </c>
      <c r="W5304" t="s">
        <v>51</v>
      </c>
      <c r="Y5304" t="s">
        <v>107</v>
      </c>
    </row>
    <row r="5305" spans="1:25" x14ac:dyDescent="0.45">
      <c r="A5305" t="s">
        <v>335</v>
      </c>
      <c r="B5305" t="s">
        <v>440</v>
      </c>
      <c r="C5305">
        <v>2517</v>
      </c>
      <c r="D5305">
        <v>3</v>
      </c>
      <c r="F5305">
        <v>2013</v>
      </c>
      <c r="G5305">
        <v>2237</v>
      </c>
      <c r="H5305">
        <v>2220.25</v>
      </c>
      <c r="I5305">
        <v>144304.75</v>
      </c>
      <c r="K5305">
        <v>68.200999999999993</v>
      </c>
      <c r="L5305">
        <v>4.6899999999999997E-2</v>
      </c>
      <c r="M5305">
        <v>99222.8</v>
      </c>
      <c r="N5305">
        <v>6.0499999999999998E-2</v>
      </c>
      <c r="O5305">
        <v>51.860999999999997</v>
      </c>
      <c r="P5305">
        <v>5.2200000000000003E-2</v>
      </c>
      <c r="Q5305">
        <v>1601976.6</v>
      </c>
      <c r="R5305" t="s">
        <v>923</v>
      </c>
      <c r="S5305" t="s">
        <v>34</v>
      </c>
      <c r="T5305" t="s">
        <v>46</v>
      </c>
      <c r="V5305" t="s">
        <v>436</v>
      </c>
      <c r="W5305" t="s">
        <v>51</v>
      </c>
      <c r="Y5305" t="s">
        <v>107</v>
      </c>
    </row>
    <row r="5306" spans="1:25" x14ac:dyDescent="0.45">
      <c r="A5306" t="s">
        <v>335</v>
      </c>
      <c r="B5306" t="s">
        <v>440</v>
      </c>
      <c r="C5306">
        <v>2517</v>
      </c>
      <c r="D5306">
        <v>3</v>
      </c>
      <c r="F5306">
        <v>2014</v>
      </c>
      <c r="G5306">
        <v>1382</v>
      </c>
      <c r="H5306">
        <v>1362</v>
      </c>
      <c r="I5306">
        <v>101274.5</v>
      </c>
      <c r="K5306">
        <v>136.321</v>
      </c>
      <c r="L5306">
        <v>0.1512</v>
      </c>
      <c r="M5306">
        <v>74909.850000000006</v>
      </c>
      <c r="N5306">
        <v>6.3799999999999996E-2</v>
      </c>
      <c r="O5306">
        <v>54.668999999999997</v>
      </c>
      <c r="P5306">
        <v>7.3499999999999996E-2</v>
      </c>
      <c r="Q5306">
        <v>1123277.2749999999</v>
      </c>
      <c r="R5306" t="s">
        <v>923</v>
      </c>
      <c r="S5306" t="s">
        <v>34</v>
      </c>
      <c r="T5306" t="s">
        <v>46</v>
      </c>
      <c r="V5306" t="s">
        <v>436</v>
      </c>
      <c r="W5306" t="s">
        <v>51</v>
      </c>
      <c r="Y5306" t="s">
        <v>107</v>
      </c>
    </row>
    <row r="5307" spans="1:25" x14ac:dyDescent="0.45">
      <c r="A5307" t="s">
        <v>335</v>
      </c>
      <c r="B5307" t="s">
        <v>440</v>
      </c>
      <c r="C5307">
        <v>2517</v>
      </c>
      <c r="D5307">
        <v>3</v>
      </c>
      <c r="F5307">
        <v>2015</v>
      </c>
      <c r="G5307">
        <v>2240</v>
      </c>
      <c r="H5307">
        <v>2210.75</v>
      </c>
      <c r="I5307">
        <v>202694.25</v>
      </c>
      <c r="K5307">
        <v>14.714</v>
      </c>
      <c r="L5307">
        <v>1.0500000000000001E-2</v>
      </c>
      <c r="M5307">
        <v>160965.9</v>
      </c>
      <c r="N5307">
        <v>5.9400000000000001E-2</v>
      </c>
      <c r="O5307">
        <v>75.012</v>
      </c>
      <c r="P5307">
        <v>4.7600000000000003E-2</v>
      </c>
      <c r="Q5307">
        <v>2693267.7</v>
      </c>
      <c r="R5307" t="s">
        <v>923</v>
      </c>
      <c r="S5307" t="s">
        <v>34</v>
      </c>
      <c r="T5307" t="s">
        <v>46</v>
      </c>
      <c r="V5307" t="s">
        <v>436</v>
      </c>
      <c r="W5307" t="s">
        <v>51</v>
      </c>
      <c r="Y5307" t="s">
        <v>129</v>
      </c>
    </row>
    <row r="5308" spans="1:25" x14ac:dyDescent="0.45">
      <c r="A5308" t="s">
        <v>335</v>
      </c>
      <c r="B5308" t="s">
        <v>440</v>
      </c>
      <c r="C5308">
        <v>2517</v>
      </c>
      <c r="D5308">
        <v>3</v>
      </c>
      <c r="F5308">
        <v>2016</v>
      </c>
      <c r="G5308">
        <v>2456</v>
      </c>
      <c r="H5308">
        <v>2428</v>
      </c>
      <c r="I5308">
        <v>228192.75</v>
      </c>
      <c r="K5308">
        <v>64.626000000000005</v>
      </c>
      <c r="L5308">
        <v>4.8899999999999999E-2</v>
      </c>
      <c r="M5308">
        <v>148726.54999999999</v>
      </c>
      <c r="N5308">
        <v>6.0699999999999997E-2</v>
      </c>
      <c r="O5308">
        <v>83.923000000000002</v>
      </c>
      <c r="P5308">
        <v>5.8999999999999997E-2</v>
      </c>
      <c r="Q5308">
        <v>2433724.5499999998</v>
      </c>
      <c r="R5308" t="s">
        <v>333</v>
      </c>
      <c r="S5308" t="s">
        <v>45</v>
      </c>
      <c r="T5308" t="s">
        <v>46</v>
      </c>
      <c r="V5308" t="s">
        <v>436</v>
      </c>
      <c r="W5308" t="s">
        <v>51</v>
      </c>
      <c r="Y5308" t="s">
        <v>129</v>
      </c>
    </row>
    <row r="5309" spans="1:25" x14ac:dyDescent="0.45">
      <c r="A5309" t="s">
        <v>335</v>
      </c>
      <c r="B5309" t="s">
        <v>440</v>
      </c>
      <c r="C5309">
        <v>2517</v>
      </c>
      <c r="D5309">
        <v>3</v>
      </c>
      <c r="F5309">
        <v>2017</v>
      </c>
      <c r="G5309">
        <v>1066</v>
      </c>
      <c r="H5309">
        <v>1052</v>
      </c>
      <c r="I5309">
        <v>96827.5</v>
      </c>
      <c r="K5309">
        <v>45.191000000000003</v>
      </c>
      <c r="L5309">
        <v>6.3399999999999998E-2</v>
      </c>
      <c r="M5309">
        <v>66493.399999999994</v>
      </c>
      <c r="N5309">
        <v>6.2399999999999997E-2</v>
      </c>
      <c r="O5309">
        <v>47.363</v>
      </c>
      <c r="P5309">
        <v>7.2400000000000006E-2</v>
      </c>
      <c r="Q5309">
        <v>1038544.3</v>
      </c>
      <c r="R5309" t="s">
        <v>333</v>
      </c>
      <c r="S5309" t="s">
        <v>45</v>
      </c>
      <c r="T5309" t="s">
        <v>46</v>
      </c>
      <c r="V5309" t="s">
        <v>436</v>
      </c>
      <c r="W5309" t="s">
        <v>51</v>
      </c>
      <c r="Y5309" t="s">
        <v>130</v>
      </c>
    </row>
    <row r="5310" spans="1:25" x14ac:dyDescent="0.45">
      <c r="A5310" t="s">
        <v>335</v>
      </c>
      <c r="B5310" t="s">
        <v>440</v>
      </c>
      <c r="C5310">
        <v>2517</v>
      </c>
      <c r="D5310">
        <v>3</v>
      </c>
      <c r="F5310">
        <v>2018</v>
      </c>
      <c r="G5310">
        <v>1971</v>
      </c>
      <c r="H5310">
        <v>1955.75</v>
      </c>
      <c r="I5310">
        <v>189402.75</v>
      </c>
      <c r="K5310">
        <v>108.155</v>
      </c>
      <c r="L5310">
        <v>7.0800000000000002E-2</v>
      </c>
      <c r="M5310">
        <v>127895.77499999999</v>
      </c>
      <c r="N5310">
        <v>6.2E-2</v>
      </c>
      <c r="O5310">
        <v>83.534999999999997</v>
      </c>
      <c r="P5310">
        <v>6.7599999999999993E-2</v>
      </c>
      <c r="Q5310">
        <v>2005092.45</v>
      </c>
      <c r="R5310" t="s">
        <v>333</v>
      </c>
      <c r="S5310" t="s">
        <v>45</v>
      </c>
      <c r="T5310" t="s">
        <v>46</v>
      </c>
      <c r="V5310" t="s">
        <v>436</v>
      </c>
      <c r="W5310" t="s">
        <v>51</v>
      </c>
      <c r="Y5310" t="s">
        <v>130</v>
      </c>
    </row>
    <row r="5311" spans="1:25" x14ac:dyDescent="0.45">
      <c r="A5311" t="s">
        <v>335</v>
      </c>
      <c r="B5311" t="s">
        <v>440</v>
      </c>
      <c r="C5311">
        <v>2517</v>
      </c>
      <c r="D5311">
        <v>3</v>
      </c>
      <c r="F5311">
        <v>2019</v>
      </c>
      <c r="G5311">
        <v>1269</v>
      </c>
      <c r="H5311">
        <v>1262.5</v>
      </c>
      <c r="I5311">
        <v>120976</v>
      </c>
      <c r="K5311">
        <v>13.923</v>
      </c>
      <c r="L5311">
        <v>3.7499999999999999E-2</v>
      </c>
      <c r="M5311">
        <v>74577.375</v>
      </c>
      <c r="N5311">
        <v>6.0699999999999997E-2</v>
      </c>
      <c r="O5311">
        <v>40.795000000000002</v>
      </c>
      <c r="P5311">
        <v>6.3100000000000003E-2</v>
      </c>
      <c r="Q5311">
        <v>1235383.75</v>
      </c>
      <c r="R5311" t="s">
        <v>333</v>
      </c>
      <c r="S5311" t="s">
        <v>45</v>
      </c>
      <c r="T5311" t="s">
        <v>46</v>
      </c>
      <c r="V5311" t="s">
        <v>436</v>
      </c>
      <c r="W5311" t="s">
        <v>51</v>
      </c>
      <c r="Y5311" t="s">
        <v>130</v>
      </c>
    </row>
    <row r="5312" spans="1:25" x14ac:dyDescent="0.45">
      <c r="A5312" t="s">
        <v>335</v>
      </c>
      <c r="B5312" t="s">
        <v>440</v>
      </c>
      <c r="C5312">
        <v>2517</v>
      </c>
      <c r="D5312">
        <v>3</v>
      </c>
      <c r="F5312">
        <v>2020</v>
      </c>
      <c r="G5312">
        <v>3112</v>
      </c>
      <c r="H5312">
        <v>3093.92</v>
      </c>
      <c r="I5312">
        <v>304291.64</v>
      </c>
      <c r="K5312">
        <v>45.351999999999997</v>
      </c>
      <c r="L5312">
        <v>3.2899999999999999E-2</v>
      </c>
      <c r="M5312">
        <v>186158.625</v>
      </c>
      <c r="N5312">
        <v>6.0400000000000002E-2</v>
      </c>
      <c r="O5312">
        <v>103.836</v>
      </c>
      <c r="P5312">
        <v>6.08E-2</v>
      </c>
      <c r="Q5312">
        <v>3071286.2409999999</v>
      </c>
      <c r="R5312" t="s">
        <v>333</v>
      </c>
      <c r="S5312" t="s">
        <v>45</v>
      </c>
      <c r="T5312" t="s">
        <v>46</v>
      </c>
      <c r="V5312" t="s">
        <v>436</v>
      </c>
      <c r="W5312" t="s">
        <v>51</v>
      </c>
      <c r="Y5312" t="s">
        <v>130</v>
      </c>
    </row>
    <row r="5313" spans="1:25" x14ac:dyDescent="0.45">
      <c r="A5313" t="s">
        <v>335</v>
      </c>
      <c r="B5313" t="s">
        <v>440</v>
      </c>
      <c r="C5313">
        <v>2517</v>
      </c>
      <c r="D5313">
        <v>3</v>
      </c>
      <c r="F5313">
        <v>2021</v>
      </c>
      <c r="G5313">
        <v>2673</v>
      </c>
      <c r="H5313">
        <v>2651.76</v>
      </c>
      <c r="I5313">
        <v>282056.90000000002</v>
      </c>
      <c r="K5313">
        <v>75.099000000000004</v>
      </c>
      <c r="L5313">
        <v>5.3499999999999999E-2</v>
      </c>
      <c r="M5313">
        <v>185085.94500000001</v>
      </c>
      <c r="N5313">
        <v>6.13E-2</v>
      </c>
      <c r="O5313">
        <v>88.867000000000004</v>
      </c>
      <c r="P5313">
        <v>5.4699999999999999E-2</v>
      </c>
      <c r="Q5313">
        <v>3012151.8790000002</v>
      </c>
      <c r="R5313" t="s">
        <v>333</v>
      </c>
      <c r="S5313" t="s">
        <v>45</v>
      </c>
      <c r="T5313" t="s">
        <v>46</v>
      </c>
      <c r="V5313" t="s">
        <v>436</v>
      </c>
      <c r="W5313" t="s">
        <v>51</v>
      </c>
      <c r="Y5313" t="s">
        <v>131</v>
      </c>
    </row>
    <row r="5314" spans="1:25" x14ac:dyDescent="0.45">
      <c r="A5314" t="s">
        <v>335</v>
      </c>
      <c r="B5314" t="s">
        <v>440</v>
      </c>
      <c r="C5314">
        <v>2517</v>
      </c>
      <c r="D5314">
        <v>3</v>
      </c>
      <c r="F5314">
        <v>2022</v>
      </c>
      <c r="G5314">
        <v>2495</v>
      </c>
      <c r="H5314">
        <v>2475.84</v>
      </c>
      <c r="I5314">
        <v>243032.05</v>
      </c>
      <c r="K5314">
        <v>233.58099999999999</v>
      </c>
      <c r="L5314">
        <v>0.14050000000000001</v>
      </c>
      <c r="M5314">
        <v>177450.16699999999</v>
      </c>
      <c r="N5314">
        <v>6.5000000000000002E-2</v>
      </c>
      <c r="O5314">
        <v>122.33199999999999</v>
      </c>
      <c r="P5314">
        <v>7.5200000000000003E-2</v>
      </c>
      <c r="Q5314">
        <v>2658511.318</v>
      </c>
      <c r="R5314" t="s">
        <v>333</v>
      </c>
      <c r="S5314" t="s">
        <v>45</v>
      </c>
      <c r="T5314" t="s">
        <v>46</v>
      </c>
      <c r="V5314" t="s">
        <v>436</v>
      </c>
      <c r="W5314" t="s">
        <v>51</v>
      </c>
      <c r="Y5314" t="s">
        <v>131</v>
      </c>
    </row>
    <row r="5315" spans="1:25" x14ac:dyDescent="0.45">
      <c r="A5315" t="s">
        <v>335</v>
      </c>
      <c r="B5315" t="s">
        <v>440</v>
      </c>
      <c r="C5315">
        <v>2517</v>
      </c>
      <c r="D5315">
        <v>3</v>
      </c>
      <c r="F5315">
        <v>2023</v>
      </c>
      <c r="G5315">
        <v>2164</v>
      </c>
      <c r="H5315">
        <v>2144.94</v>
      </c>
      <c r="I5315">
        <v>187803.63</v>
      </c>
      <c r="K5315">
        <v>19.395</v>
      </c>
      <c r="L5315">
        <v>1.47E-2</v>
      </c>
      <c r="M5315">
        <v>126878.459</v>
      </c>
      <c r="N5315">
        <v>5.9700000000000003E-2</v>
      </c>
      <c r="O5315">
        <v>56.119</v>
      </c>
      <c r="P5315">
        <v>4.4600000000000001E-2</v>
      </c>
      <c r="Q5315">
        <v>2108530.2110000001</v>
      </c>
      <c r="R5315" t="s">
        <v>333</v>
      </c>
      <c r="S5315" t="s">
        <v>45</v>
      </c>
      <c r="T5315" t="s">
        <v>46</v>
      </c>
      <c r="V5315" t="s">
        <v>436</v>
      </c>
      <c r="W5315" t="s">
        <v>51</v>
      </c>
      <c r="Y5315" t="s">
        <v>131</v>
      </c>
    </row>
    <row r="5316" spans="1:25" x14ac:dyDescent="0.45">
      <c r="A5316" t="s">
        <v>335</v>
      </c>
      <c r="B5316" t="s">
        <v>440</v>
      </c>
      <c r="C5316">
        <v>2517</v>
      </c>
      <c r="D5316">
        <v>3</v>
      </c>
      <c r="F5316">
        <v>2024</v>
      </c>
      <c r="G5316">
        <v>323</v>
      </c>
      <c r="H5316">
        <v>321.45999999999998</v>
      </c>
      <c r="I5316">
        <v>23743.4</v>
      </c>
      <c r="K5316">
        <v>13.695</v>
      </c>
      <c r="L5316">
        <v>0.13950000000000001</v>
      </c>
      <c r="M5316">
        <v>16969.383999999998</v>
      </c>
      <c r="N5316">
        <v>6.5100000000000005E-2</v>
      </c>
      <c r="O5316">
        <v>11.118</v>
      </c>
      <c r="P5316">
        <v>8.1299999999999997E-2</v>
      </c>
      <c r="Q5316">
        <v>266435.99699999997</v>
      </c>
      <c r="R5316" t="s">
        <v>333</v>
      </c>
      <c r="S5316" t="s">
        <v>45</v>
      </c>
      <c r="T5316" t="s">
        <v>46</v>
      </c>
      <c r="V5316" t="s">
        <v>436</v>
      </c>
      <c r="W5316" t="s">
        <v>51</v>
      </c>
      <c r="Y5316" t="s">
        <v>131</v>
      </c>
    </row>
    <row r="5317" spans="1:25" x14ac:dyDescent="0.45">
      <c r="A5317" t="s">
        <v>335</v>
      </c>
      <c r="B5317" t="s">
        <v>440</v>
      </c>
      <c r="C5317">
        <v>2517</v>
      </c>
      <c r="D5317">
        <v>4</v>
      </c>
      <c r="F5317">
        <v>2009</v>
      </c>
      <c r="G5317">
        <v>3326</v>
      </c>
      <c r="H5317">
        <v>3304.5</v>
      </c>
      <c r="I5317">
        <v>275633.5</v>
      </c>
      <c r="K5317">
        <v>342.62299999999999</v>
      </c>
      <c r="L5317">
        <v>0.18709999999999999</v>
      </c>
      <c r="M5317">
        <v>181162.875</v>
      </c>
      <c r="N5317">
        <v>6.4899999999999999E-2</v>
      </c>
      <c r="O5317">
        <v>143.36600000000001</v>
      </c>
      <c r="P5317">
        <v>9.64E-2</v>
      </c>
      <c r="Q5317">
        <v>2694364.3</v>
      </c>
      <c r="R5317" t="s">
        <v>923</v>
      </c>
      <c r="S5317" t="s">
        <v>34</v>
      </c>
      <c r="T5317" t="s">
        <v>46</v>
      </c>
      <c r="V5317" t="s">
        <v>180</v>
      </c>
      <c r="W5317" t="s">
        <v>51</v>
      </c>
      <c r="Y5317" t="s">
        <v>107</v>
      </c>
    </row>
    <row r="5318" spans="1:25" x14ac:dyDescent="0.45">
      <c r="A5318" t="s">
        <v>335</v>
      </c>
      <c r="B5318" t="s">
        <v>440</v>
      </c>
      <c r="C5318">
        <v>2517</v>
      </c>
      <c r="D5318">
        <v>4</v>
      </c>
      <c r="F5318">
        <v>2010</v>
      </c>
      <c r="G5318">
        <v>1922</v>
      </c>
      <c r="H5318">
        <v>1905.5</v>
      </c>
      <c r="I5318">
        <v>208941.25</v>
      </c>
      <c r="K5318">
        <v>159.386</v>
      </c>
      <c r="L5318">
        <v>0.1013</v>
      </c>
      <c r="M5318">
        <v>153078.65</v>
      </c>
      <c r="N5318">
        <v>6.2300000000000001E-2</v>
      </c>
      <c r="O5318">
        <v>98.061999999999998</v>
      </c>
      <c r="P5318">
        <v>7.1800000000000003E-2</v>
      </c>
      <c r="Q5318">
        <v>2411031.2999999998</v>
      </c>
      <c r="R5318" t="s">
        <v>923</v>
      </c>
      <c r="S5318" t="s">
        <v>34</v>
      </c>
      <c r="T5318" t="s">
        <v>46</v>
      </c>
      <c r="V5318" t="s">
        <v>442</v>
      </c>
      <c r="W5318" t="s">
        <v>51</v>
      </c>
      <c r="Y5318" t="s">
        <v>107</v>
      </c>
    </row>
    <row r="5319" spans="1:25" x14ac:dyDescent="0.45">
      <c r="A5319" t="s">
        <v>335</v>
      </c>
      <c r="B5319" t="s">
        <v>440</v>
      </c>
      <c r="C5319">
        <v>2517</v>
      </c>
      <c r="D5319">
        <v>4</v>
      </c>
      <c r="F5319">
        <v>2011</v>
      </c>
      <c r="G5319">
        <v>3702</v>
      </c>
      <c r="H5319">
        <v>3673.75</v>
      </c>
      <c r="I5319">
        <v>282546.75</v>
      </c>
      <c r="K5319">
        <v>117.991</v>
      </c>
      <c r="L5319">
        <v>6.3700000000000007E-2</v>
      </c>
      <c r="M5319">
        <v>195044.92499999999</v>
      </c>
      <c r="N5319">
        <v>6.1199999999999997E-2</v>
      </c>
      <c r="O5319">
        <v>113.819</v>
      </c>
      <c r="P5319">
        <v>6.6500000000000004E-2</v>
      </c>
      <c r="Q5319">
        <v>3154694.2749999999</v>
      </c>
      <c r="R5319" t="s">
        <v>923</v>
      </c>
      <c r="S5319" t="s">
        <v>34</v>
      </c>
      <c r="T5319" t="s">
        <v>46</v>
      </c>
      <c r="V5319" t="s">
        <v>436</v>
      </c>
      <c r="W5319" t="s">
        <v>51</v>
      </c>
      <c r="Y5319" t="s">
        <v>107</v>
      </c>
    </row>
    <row r="5320" spans="1:25" x14ac:dyDescent="0.45">
      <c r="A5320" t="s">
        <v>335</v>
      </c>
      <c r="B5320" t="s">
        <v>440</v>
      </c>
      <c r="C5320">
        <v>2517</v>
      </c>
      <c r="D5320">
        <v>4</v>
      </c>
      <c r="F5320">
        <v>2012</v>
      </c>
      <c r="G5320">
        <v>3447</v>
      </c>
      <c r="H5320">
        <v>3432.25</v>
      </c>
      <c r="I5320">
        <v>289936</v>
      </c>
      <c r="K5320">
        <v>44.226999999999997</v>
      </c>
      <c r="L5320">
        <v>1.6299999999999999E-2</v>
      </c>
      <c r="M5320">
        <v>186775.42499999999</v>
      </c>
      <c r="N5320">
        <v>5.96E-2</v>
      </c>
      <c r="O5320">
        <v>75.876000000000005</v>
      </c>
      <c r="P5320">
        <v>4.3900000000000002E-2</v>
      </c>
      <c r="Q5320">
        <v>3096987.7</v>
      </c>
      <c r="R5320" t="s">
        <v>923</v>
      </c>
      <c r="S5320" t="s">
        <v>34</v>
      </c>
      <c r="T5320" t="s">
        <v>46</v>
      </c>
      <c r="V5320" t="s">
        <v>436</v>
      </c>
      <c r="W5320" t="s">
        <v>51</v>
      </c>
      <c r="Y5320" t="s">
        <v>107</v>
      </c>
    </row>
    <row r="5321" spans="1:25" x14ac:dyDescent="0.45">
      <c r="A5321" t="s">
        <v>335</v>
      </c>
      <c r="B5321" t="s">
        <v>440</v>
      </c>
      <c r="C5321">
        <v>2517</v>
      </c>
      <c r="D5321">
        <v>4</v>
      </c>
      <c r="F5321">
        <v>2013</v>
      </c>
      <c r="G5321">
        <v>2571</v>
      </c>
      <c r="H5321">
        <v>2550</v>
      </c>
      <c r="I5321">
        <v>237241.25</v>
      </c>
      <c r="K5321">
        <v>8.2149999999999999</v>
      </c>
      <c r="L5321">
        <v>4.3E-3</v>
      </c>
      <c r="M5321">
        <v>149911.72500000001</v>
      </c>
      <c r="N5321">
        <v>5.9200000000000003E-2</v>
      </c>
      <c r="O5321">
        <v>56.77</v>
      </c>
      <c r="P5321">
        <v>3.95E-2</v>
      </c>
      <c r="Q5321">
        <v>2515128.25</v>
      </c>
      <c r="R5321" t="s">
        <v>923</v>
      </c>
      <c r="S5321" t="s">
        <v>34</v>
      </c>
      <c r="T5321" t="s">
        <v>46</v>
      </c>
      <c r="V5321" t="s">
        <v>436</v>
      </c>
      <c r="W5321" t="s">
        <v>51</v>
      </c>
      <c r="Y5321" t="s">
        <v>107</v>
      </c>
    </row>
    <row r="5322" spans="1:25" x14ac:dyDescent="0.45">
      <c r="A5322" t="s">
        <v>335</v>
      </c>
      <c r="B5322" t="s">
        <v>440</v>
      </c>
      <c r="C5322">
        <v>2517</v>
      </c>
      <c r="D5322">
        <v>4</v>
      </c>
      <c r="F5322">
        <v>2014</v>
      </c>
      <c r="G5322">
        <v>2382</v>
      </c>
      <c r="H5322">
        <v>2353.25</v>
      </c>
      <c r="I5322">
        <v>198040.5</v>
      </c>
      <c r="K5322">
        <v>233.399</v>
      </c>
      <c r="L5322">
        <v>0.14560000000000001</v>
      </c>
      <c r="M5322">
        <v>141212.125</v>
      </c>
      <c r="N5322">
        <v>6.3500000000000001E-2</v>
      </c>
      <c r="O5322">
        <v>106.563</v>
      </c>
      <c r="P5322">
        <v>7.6300000000000007E-2</v>
      </c>
      <c r="Q5322">
        <v>2143531.5</v>
      </c>
      <c r="R5322" t="s">
        <v>923</v>
      </c>
      <c r="S5322" t="s">
        <v>34</v>
      </c>
      <c r="T5322" t="s">
        <v>46</v>
      </c>
      <c r="V5322" t="s">
        <v>436</v>
      </c>
      <c r="W5322" t="s">
        <v>51</v>
      </c>
      <c r="Y5322" t="s">
        <v>107</v>
      </c>
    </row>
    <row r="5323" spans="1:25" x14ac:dyDescent="0.45">
      <c r="A5323" t="s">
        <v>335</v>
      </c>
      <c r="B5323" t="s">
        <v>440</v>
      </c>
      <c r="C5323">
        <v>2517</v>
      </c>
      <c r="D5323">
        <v>4</v>
      </c>
      <c r="F5323">
        <v>2015</v>
      </c>
      <c r="G5323">
        <v>2389</v>
      </c>
      <c r="H5323">
        <v>2357</v>
      </c>
      <c r="I5323">
        <v>231952.25</v>
      </c>
      <c r="K5323">
        <v>300.8</v>
      </c>
      <c r="L5323">
        <v>0.20039999999999999</v>
      </c>
      <c r="M5323">
        <v>165239.20000000001</v>
      </c>
      <c r="N5323">
        <v>6.6000000000000003E-2</v>
      </c>
      <c r="O5323">
        <v>105.937</v>
      </c>
      <c r="P5323">
        <v>7.4399999999999994E-2</v>
      </c>
      <c r="Q5323">
        <v>2437231.4249999998</v>
      </c>
      <c r="R5323" t="s">
        <v>923</v>
      </c>
      <c r="S5323" t="s">
        <v>34</v>
      </c>
      <c r="T5323" t="s">
        <v>46</v>
      </c>
      <c r="V5323" t="s">
        <v>436</v>
      </c>
      <c r="W5323" t="s">
        <v>51</v>
      </c>
      <c r="Y5323" t="s">
        <v>129</v>
      </c>
    </row>
    <row r="5324" spans="1:25" x14ac:dyDescent="0.45">
      <c r="A5324" t="s">
        <v>335</v>
      </c>
      <c r="B5324" t="s">
        <v>440</v>
      </c>
      <c r="C5324">
        <v>2517</v>
      </c>
      <c r="D5324">
        <v>4</v>
      </c>
      <c r="F5324">
        <v>2016</v>
      </c>
      <c r="G5324">
        <v>1963</v>
      </c>
      <c r="H5324">
        <v>1945.75</v>
      </c>
      <c r="I5324">
        <v>163288.25</v>
      </c>
      <c r="K5324">
        <v>139.88300000000001</v>
      </c>
      <c r="L5324">
        <v>0.14199999999999999</v>
      </c>
      <c r="M5324">
        <v>111391.9</v>
      </c>
      <c r="N5324">
        <v>6.4100000000000004E-2</v>
      </c>
      <c r="O5324">
        <v>63.009</v>
      </c>
      <c r="P5324">
        <v>6.3500000000000001E-2</v>
      </c>
      <c r="Q5324">
        <v>1713102.75</v>
      </c>
      <c r="R5324" t="s">
        <v>333</v>
      </c>
      <c r="S5324" t="s">
        <v>45</v>
      </c>
      <c r="T5324" t="s">
        <v>46</v>
      </c>
      <c r="V5324" t="s">
        <v>436</v>
      </c>
      <c r="W5324" t="s">
        <v>51</v>
      </c>
      <c r="Y5324" t="s">
        <v>129</v>
      </c>
    </row>
    <row r="5325" spans="1:25" x14ac:dyDescent="0.45">
      <c r="A5325" t="s">
        <v>335</v>
      </c>
      <c r="B5325" t="s">
        <v>440</v>
      </c>
      <c r="C5325">
        <v>2517</v>
      </c>
      <c r="D5325">
        <v>4</v>
      </c>
      <c r="F5325">
        <v>2017</v>
      </c>
      <c r="G5325">
        <v>1301</v>
      </c>
      <c r="H5325">
        <v>1282.75</v>
      </c>
      <c r="I5325">
        <v>123697</v>
      </c>
      <c r="K5325">
        <v>37.710999999999999</v>
      </c>
      <c r="L5325">
        <v>3.6499999999999998E-2</v>
      </c>
      <c r="M5325">
        <v>85193.95</v>
      </c>
      <c r="N5325">
        <v>6.0999999999999999E-2</v>
      </c>
      <c r="O5325">
        <v>51.182000000000002</v>
      </c>
      <c r="P5325">
        <v>6.1800000000000001E-2</v>
      </c>
      <c r="Q5325">
        <v>1367967.5249999999</v>
      </c>
      <c r="R5325" t="s">
        <v>333</v>
      </c>
      <c r="S5325" t="s">
        <v>45</v>
      </c>
      <c r="T5325" t="s">
        <v>46</v>
      </c>
      <c r="V5325" t="s">
        <v>436</v>
      </c>
      <c r="W5325" t="s">
        <v>51</v>
      </c>
      <c r="Y5325" t="s">
        <v>130</v>
      </c>
    </row>
    <row r="5326" spans="1:25" x14ac:dyDescent="0.45">
      <c r="A5326" t="s">
        <v>335</v>
      </c>
      <c r="B5326" t="s">
        <v>440</v>
      </c>
      <c r="C5326">
        <v>2517</v>
      </c>
      <c r="D5326">
        <v>4</v>
      </c>
      <c r="F5326">
        <v>2018</v>
      </c>
      <c r="G5326">
        <v>1789</v>
      </c>
      <c r="H5326">
        <v>1774.5</v>
      </c>
      <c r="I5326">
        <v>169159.75</v>
      </c>
      <c r="K5326">
        <v>134.202</v>
      </c>
      <c r="L5326">
        <v>0.1149</v>
      </c>
      <c r="M5326">
        <v>120236.6</v>
      </c>
      <c r="N5326">
        <v>6.3799999999999996E-2</v>
      </c>
      <c r="O5326">
        <v>66.510000000000005</v>
      </c>
      <c r="P5326">
        <v>0.06</v>
      </c>
      <c r="Q5326">
        <v>1840565.675</v>
      </c>
      <c r="R5326" t="s">
        <v>333</v>
      </c>
      <c r="S5326" t="s">
        <v>45</v>
      </c>
      <c r="T5326" t="s">
        <v>46</v>
      </c>
      <c r="V5326" t="s">
        <v>436</v>
      </c>
      <c r="W5326" t="s">
        <v>51</v>
      </c>
      <c r="Y5326" t="s">
        <v>130</v>
      </c>
    </row>
    <row r="5327" spans="1:25" x14ac:dyDescent="0.45">
      <c r="A5327" t="s">
        <v>335</v>
      </c>
      <c r="B5327" t="s">
        <v>440</v>
      </c>
      <c r="C5327">
        <v>2517</v>
      </c>
      <c r="D5327">
        <v>4</v>
      </c>
      <c r="F5327">
        <v>2019</v>
      </c>
      <c r="G5327">
        <v>2302</v>
      </c>
      <c r="H5327">
        <v>2282.25</v>
      </c>
      <c r="I5327">
        <v>180124.5</v>
      </c>
      <c r="K5327">
        <v>29.568000000000001</v>
      </c>
      <c r="L5327">
        <v>2.86E-2</v>
      </c>
      <c r="M5327">
        <v>125392.425</v>
      </c>
      <c r="N5327">
        <v>6.0299999999999999E-2</v>
      </c>
      <c r="O5327">
        <v>54.898000000000003</v>
      </c>
      <c r="P5327">
        <v>4.58E-2</v>
      </c>
      <c r="Q5327">
        <v>2068296.875</v>
      </c>
      <c r="R5327" t="s">
        <v>333</v>
      </c>
      <c r="S5327" t="s">
        <v>45</v>
      </c>
      <c r="T5327" t="s">
        <v>46</v>
      </c>
      <c r="V5327" t="s">
        <v>436</v>
      </c>
      <c r="W5327" t="s">
        <v>51</v>
      </c>
      <c r="Y5327" t="s">
        <v>130</v>
      </c>
    </row>
    <row r="5328" spans="1:25" x14ac:dyDescent="0.45">
      <c r="A5328" t="s">
        <v>335</v>
      </c>
      <c r="B5328" t="s">
        <v>440</v>
      </c>
      <c r="C5328">
        <v>2517</v>
      </c>
      <c r="D5328">
        <v>4</v>
      </c>
      <c r="F5328">
        <v>2020</v>
      </c>
      <c r="G5328">
        <v>1850</v>
      </c>
      <c r="H5328">
        <v>1837.5</v>
      </c>
      <c r="I5328">
        <v>203595.11</v>
      </c>
      <c r="K5328">
        <v>14.363</v>
      </c>
      <c r="L5328">
        <v>1.0699999999999999E-2</v>
      </c>
      <c r="M5328">
        <v>133509.98000000001</v>
      </c>
      <c r="N5328">
        <v>5.9499999999999997E-2</v>
      </c>
      <c r="O5328">
        <v>60.966999999999999</v>
      </c>
      <c r="P5328">
        <v>4.8599999999999997E-2</v>
      </c>
      <c r="Q5328">
        <v>2227676.2579999999</v>
      </c>
      <c r="R5328" t="s">
        <v>333</v>
      </c>
      <c r="S5328" t="s">
        <v>45</v>
      </c>
      <c r="T5328" t="s">
        <v>46</v>
      </c>
      <c r="V5328" t="s">
        <v>436</v>
      </c>
      <c r="W5328" t="s">
        <v>51</v>
      </c>
      <c r="Y5328" t="s">
        <v>130</v>
      </c>
    </row>
    <row r="5329" spans="1:25" x14ac:dyDescent="0.45">
      <c r="A5329" t="s">
        <v>335</v>
      </c>
      <c r="B5329" t="s">
        <v>440</v>
      </c>
      <c r="C5329">
        <v>2517</v>
      </c>
      <c r="D5329">
        <v>4</v>
      </c>
      <c r="F5329">
        <v>2021</v>
      </c>
      <c r="G5329">
        <v>1957</v>
      </c>
      <c r="H5329">
        <v>1936.36</v>
      </c>
      <c r="I5329">
        <v>189778.09</v>
      </c>
      <c r="K5329">
        <v>60.414999999999999</v>
      </c>
      <c r="L5329">
        <v>5.2400000000000002E-2</v>
      </c>
      <c r="M5329">
        <v>123045.011</v>
      </c>
      <c r="N5329">
        <v>6.13E-2</v>
      </c>
      <c r="O5329">
        <v>61.767000000000003</v>
      </c>
      <c r="P5329">
        <v>5.3400000000000003E-2</v>
      </c>
      <c r="Q5329">
        <v>1987982.838</v>
      </c>
      <c r="R5329" t="s">
        <v>333</v>
      </c>
      <c r="S5329" t="s">
        <v>45</v>
      </c>
      <c r="T5329" t="s">
        <v>46</v>
      </c>
      <c r="V5329" t="s">
        <v>436</v>
      </c>
      <c r="W5329" t="s">
        <v>51</v>
      </c>
      <c r="Y5329" t="s">
        <v>131</v>
      </c>
    </row>
    <row r="5330" spans="1:25" x14ac:dyDescent="0.45">
      <c r="A5330" t="s">
        <v>335</v>
      </c>
      <c r="B5330" t="s">
        <v>440</v>
      </c>
      <c r="C5330">
        <v>2517</v>
      </c>
      <c r="D5330">
        <v>4</v>
      </c>
      <c r="F5330">
        <v>2022</v>
      </c>
      <c r="G5330">
        <v>1253</v>
      </c>
      <c r="H5330">
        <v>1241.52</v>
      </c>
      <c r="I5330">
        <v>111451.39</v>
      </c>
      <c r="K5330">
        <v>20.37</v>
      </c>
      <c r="L5330">
        <v>3.7699999999999997E-2</v>
      </c>
      <c r="M5330">
        <v>71573.057000000001</v>
      </c>
      <c r="N5330">
        <v>6.0699999999999997E-2</v>
      </c>
      <c r="O5330">
        <v>32.255000000000003</v>
      </c>
      <c r="P5330">
        <v>4.9299999999999997E-2</v>
      </c>
      <c r="Q5330">
        <v>1176242.612</v>
      </c>
      <c r="R5330" t="s">
        <v>333</v>
      </c>
      <c r="S5330" t="s">
        <v>45</v>
      </c>
      <c r="T5330" t="s">
        <v>46</v>
      </c>
      <c r="V5330" t="s">
        <v>436</v>
      </c>
      <c r="W5330" t="s">
        <v>51</v>
      </c>
      <c r="Y5330" t="s">
        <v>131</v>
      </c>
    </row>
    <row r="5331" spans="1:25" x14ac:dyDescent="0.45">
      <c r="A5331" t="s">
        <v>335</v>
      </c>
      <c r="B5331" t="s">
        <v>440</v>
      </c>
      <c r="C5331">
        <v>2517</v>
      </c>
      <c r="D5331">
        <v>4</v>
      </c>
      <c r="F5331">
        <v>2023</v>
      </c>
      <c r="G5331">
        <v>1943</v>
      </c>
      <c r="H5331">
        <v>1911.05</v>
      </c>
      <c r="I5331">
        <v>135912.87</v>
      </c>
      <c r="K5331">
        <v>17.917000000000002</v>
      </c>
      <c r="L5331">
        <v>1.84E-2</v>
      </c>
      <c r="M5331">
        <v>90722.07</v>
      </c>
      <c r="N5331">
        <v>5.9900000000000002E-2</v>
      </c>
      <c r="O5331">
        <v>39.777000000000001</v>
      </c>
      <c r="P5331">
        <v>4.3099999999999999E-2</v>
      </c>
      <c r="Q5331">
        <v>1501989.8529999999</v>
      </c>
      <c r="R5331" t="s">
        <v>333</v>
      </c>
      <c r="S5331" t="s">
        <v>45</v>
      </c>
      <c r="T5331" t="s">
        <v>46</v>
      </c>
      <c r="V5331" t="s">
        <v>436</v>
      </c>
      <c r="W5331" t="s">
        <v>51</v>
      </c>
      <c r="Y5331" t="s">
        <v>131</v>
      </c>
    </row>
    <row r="5332" spans="1:25" x14ac:dyDescent="0.45">
      <c r="A5332" t="s">
        <v>335</v>
      </c>
      <c r="B5332" t="s">
        <v>440</v>
      </c>
      <c r="C5332">
        <v>2517</v>
      </c>
      <c r="D5332">
        <v>4</v>
      </c>
      <c r="F5332">
        <v>2024</v>
      </c>
      <c r="G5332">
        <v>1463</v>
      </c>
      <c r="H5332">
        <v>1452.37</v>
      </c>
      <c r="I5332">
        <v>117518.85</v>
      </c>
      <c r="K5332">
        <v>14.101000000000001</v>
      </c>
      <c r="L5332">
        <v>2.5600000000000001E-2</v>
      </c>
      <c r="M5332">
        <v>76147.634999999995</v>
      </c>
      <c r="N5332">
        <v>6.0100000000000001E-2</v>
      </c>
      <c r="O5332">
        <v>39.389000000000003</v>
      </c>
      <c r="P5332">
        <v>5.6000000000000001E-2</v>
      </c>
      <c r="Q5332">
        <v>1262103.0120000001</v>
      </c>
      <c r="R5332" t="s">
        <v>333</v>
      </c>
      <c r="S5332" t="s">
        <v>45</v>
      </c>
      <c r="T5332" t="s">
        <v>46</v>
      </c>
      <c r="V5332" t="s">
        <v>436</v>
      </c>
      <c r="W5332" t="s">
        <v>51</v>
      </c>
      <c r="Y5332" t="s">
        <v>131</v>
      </c>
    </row>
    <row r="5333" spans="1:25" x14ac:dyDescent="0.45">
      <c r="A5333" t="s">
        <v>335</v>
      </c>
      <c r="B5333" t="s">
        <v>440</v>
      </c>
      <c r="C5333">
        <v>2517</v>
      </c>
      <c r="D5333" t="s">
        <v>428</v>
      </c>
      <c r="F5333">
        <v>2009</v>
      </c>
      <c r="G5333">
        <v>11</v>
      </c>
      <c r="H5333">
        <v>11</v>
      </c>
      <c r="I5333">
        <v>81</v>
      </c>
      <c r="O5333">
        <v>0.54</v>
      </c>
      <c r="P5333">
        <v>0.56469999999999998</v>
      </c>
      <c r="Q5333">
        <v>1912</v>
      </c>
      <c r="R5333" t="s">
        <v>923</v>
      </c>
      <c r="T5333" t="s">
        <v>28</v>
      </c>
      <c r="Y5333" t="s">
        <v>29</v>
      </c>
    </row>
    <row r="5334" spans="1:25" x14ac:dyDescent="0.45">
      <c r="A5334" t="s">
        <v>335</v>
      </c>
      <c r="B5334" t="s">
        <v>440</v>
      </c>
      <c r="C5334">
        <v>2517</v>
      </c>
      <c r="D5334" t="s">
        <v>428</v>
      </c>
      <c r="F5334">
        <v>2010</v>
      </c>
      <c r="G5334">
        <v>0</v>
      </c>
      <c r="H5334">
        <v>0</v>
      </c>
      <c r="R5334" t="s">
        <v>923</v>
      </c>
      <c r="T5334" t="s">
        <v>28</v>
      </c>
      <c r="Y5334" t="s">
        <v>29</v>
      </c>
    </row>
    <row r="5335" spans="1:25" x14ac:dyDescent="0.45">
      <c r="A5335" t="s">
        <v>335</v>
      </c>
      <c r="B5335" t="s">
        <v>440</v>
      </c>
      <c r="C5335">
        <v>2517</v>
      </c>
      <c r="D5335" t="s">
        <v>428</v>
      </c>
      <c r="F5335">
        <v>2011</v>
      </c>
      <c r="G5335">
        <v>18</v>
      </c>
      <c r="H5335">
        <v>18</v>
      </c>
      <c r="I5335">
        <v>112</v>
      </c>
      <c r="M5335">
        <v>311.10000000000002</v>
      </c>
      <c r="N5335">
        <v>8.1100000000000005E-2</v>
      </c>
      <c r="O5335">
        <v>2.056</v>
      </c>
      <c r="P5335">
        <v>1.0286999999999999</v>
      </c>
      <c r="Q5335">
        <v>3840.2</v>
      </c>
      <c r="R5335" t="s">
        <v>923</v>
      </c>
      <c r="T5335" t="s">
        <v>28</v>
      </c>
      <c r="Y5335" t="s">
        <v>29</v>
      </c>
    </row>
    <row r="5336" spans="1:25" x14ac:dyDescent="0.45">
      <c r="A5336" t="s">
        <v>335</v>
      </c>
      <c r="B5336" t="s">
        <v>440</v>
      </c>
      <c r="C5336">
        <v>2517</v>
      </c>
      <c r="D5336" t="s">
        <v>428</v>
      </c>
      <c r="F5336">
        <v>2012</v>
      </c>
      <c r="G5336">
        <v>8</v>
      </c>
      <c r="H5336">
        <v>8</v>
      </c>
      <c r="I5336">
        <v>57</v>
      </c>
      <c r="M5336">
        <v>102.6</v>
      </c>
      <c r="N5336">
        <v>8.0799999999999997E-2</v>
      </c>
      <c r="O5336">
        <v>0.76100000000000001</v>
      </c>
      <c r="P5336">
        <v>1.2</v>
      </c>
      <c r="Q5336">
        <v>1267.9000000000001</v>
      </c>
      <c r="R5336" t="s">
        <v>923</v>
      </c>
      <c r="T5336" t="s">
        <v>28</v>
      </c>
      <c r="Y5336" t="s">
        <v>29</v>
      </c>
    </row>
    <row r="5337" spans="1:25" x14ac:dyDescent="0.45">
      <c r="A5337" t="s">
        <v>335</v>
      </c>
      <c r="B5337" t="s">
        <v>440</v>
      </c>
      <c r="C5337">
        <v>2517</v>
      </c>
      <c r="D5337" t="s">
        <v>428</v>
      </c>
      <c r="F5337">
        <v>2013</v>
      </c>
      <c r="G5337">
        <v>21</v>
      </c>
      <c r="H5337">
        <v>21</v>
      </c>
      <c r="I5337">
        <v>181</v>
      </c>
      <c r="M5337">
        <v>309.5</v>
      </c>
      <c r="N5337">
        <v>8.1000000000000003E-2</v>
      </c>
      <c r="O5337">
        <v>2.2949999999999999</v>
      </c>
      <c r="P5337">
        <v>1.2</v>
      </c>
      <c r="Q5337">
        <v>3824.1</v>
      </c>
      <c r="R5337" t="s">
        <v>923</v>
      </c>
      <c r="T5337" t="s">
        <v>28</v>
      </c>
      <c r="Y5337" t="s">
        <v>29</v>
      </c>
    </row>
    <row r="5338" spans="1:25" x14ac:dyDescent="0.45">
      <c r="A5338" t="s">
        <v>335</v>
      </c>
      <c r="B5338" t="s">
        <v>440</v>
      </c>
      <c r="C5338">
        <v>2517</v>
      </c>
      <c r="D5338" t="s">
        <v>428</v>
      </c>
      <c r="F5338">
        <v>2014</v>
      </c>
      <c r="G5338">
        <v>9</v>
      </c>
      <c r="H5338">
        <v>9</v>
      </c>
      <c r="I5338">
        <v>104</v>
      </c>
      <c r="M5338">
        <v>155.1</v>
      </c>
      <c r="N5338">
        <v>8.1100000000000005E-2</v>
      </c>
      <c r="O5338">
        <v>1.1479999999999999</v>
      </c>
      <c r="P5338">
        <v>1.2000999999999999</v>
      </c>
      <c r="Q5338">
        <v>1913</v>
      </c>
      <c r="R5338" t="s">
        <v>923</v>
      </c>
      <c r="T5338" t="s">
        <v>28</v>
      </c>
      <c r="Y5338" t="s">
        <v>29</v>
      </c>
    </row>
    <row r="5339" spans="1:25" x14ac:dyDescent="0.45">
      <c r="A5339" t="s">
        <v>335</v>
      </c>
      <c r="B5339" t="s">
        <v>440</v>
      </c>
      <c r="C5339">
        <v>2517</v>
      </c>
      <c r="D5339" t="s">
        <v>428</v>
      </c>
      <c r="F5339">
        <v>2015</v>
      </c>
      <c r="G5339">
        <v>9</v>
      </c>
      <c r="H5339">
        <v>9</v>
      </c>
      <c r="I5339">
        <v>91</v>
      </c>
      <c r="M5339">
        <v>152.69999999999999</v>
      </c>
      <c r="N5339">
        <v>8.09E-2</v>
      </c>
      <c r="O5339">
        <v>1.133</v>
      </c>
      <c r="P5339">
        <v>1.1999</v>
      </c>
      <c r="Q5339">
        <v>1888.1</v>
      </c>
      <c r="R5339" t="s">
        <v>923</v>
      </c>
      <c r="T5339" t="s">
        <v>28</v>
      </c>
      <c r="Y5339" t="s">
        <v>30</v>
      </c>
    </row>
    <row r="5340" spans="1:25" x14ac:dyDescent="0.45">
      <c r="A5340" t="s">
        <v>335</v>
      </c>
      <c r="B5340" t="s">
        <v>440</v>
      </c>
      <c r="C5340">
        <v>2517</v>
      </c>
      <c r="D5340" t="s">
        <v>428</v>
      </c>
      <c r="F5340">
        <v>2016</v>
      </c>
      <c r="G5340">
        <v>35</v>
      </c>
      <c r="H5340">
        <v>35</v>
      </c>
      <c r="I5340">
        <v>271</v>
      </c>
      <c r="M5340">
        <v>430.2</v>
      </c>
      <c r="N5340">
        <v>8.1100000000000005E-2</v>
      </c>
      <c r="O5340">
        <v>3.1890000000000001</v>
      </c>
      <c r="P5340">
        <v>1.2000999999999999</v>
      </c>
      <c r="Q5340">
        <v>5315.8</v>
      </c>
      <c r="R5340" t="s">
        <v>923</v>
      </c>
      <c r="T5340" t="s">
        <v>28</v>
      </c>
      <c r="Y5340" t="s">
        <v>30</v>
      </c>
    </row>
    <row r="5341" spans="1:25" x14ac:dyDescent="0.45">
      <c r="A5341" t="s">
        <v>335</v>
      </c>
      <c r="B5341" t="s">
        <v>440</v>
      </c>
      <c r="C5341">
        <v>2517</v>
      </c>
      <c r="D5341" t="s">
        <v>428</v>
      </c>
      <c r="F5341">
        <v>2017</v>
      </c>
      <c r="G5341">
        <v>7</v>
      </c>
      <c r="H5341">
        <v>7</v>
      </c>
      <c r="I5341">
        <v>54</v>
      </c>
      <c r="M5341">
        <v>104.8</v>
      </c>
      <c r="N5341">
        <v>8.0399999999999999E-2</v>
      </c>
      <c r="O5341">
        <v>0.77600000000000002</v>
      </c>
      <c r="P5341">
        <v>1.2</v>
      </c>
      <c r="Q5341">
        <v>1294.0999999999999</v>
      </c>
      <c r="R5341" t="s">
        <v>923</v>
      </c>
      <c r="T5341" t="s">
        <v>28</v>
      </c>
      <c r="Y5341" t="s">
        <v>30</v>
      </c>
    </row>
    <row r="5342" spans="1:25" x14ac:dyDescent="0.45">
      <c r="A5342" t="s">
        <v>335</v>
      </c>
      <c r="B5342" t="s">
        <v>440</v>
      </c>
      <c r="C5342">
        <v>2517</v>
      </c>
      <c r="D5342" t="s">
        <v>428</v>
      </c>
      <c r="F5342">
        <v>2018</v>
      </c>
      <c r="G5342">
        <v>10</v>
      </c>
      <c r="H5342">
        <v>10</v>
      </c>
      <c r="I5342">
        <v>65</v>
      </c>
      <c r="M5342">
        <v>151</v>
      </c>
      <c r="N5342">
        <v>8.1199999999999994E-2</v>
      </c>
      <c r="O5342">
        <v>1.1180000000000001</v>
      </c>
      <c r="P5342">
        <v>1.2000999999999999</v>
      </c>
      <c r="Q5342">
        <v>1863.1</v>
      </c>
      <c r="R5342" t="s">
        <v>923</v>
      </c>
      <c r="T5342" t="s">
        <v>28</v>
      </c>
      <c r="Y5342" t="s">
        <v>30</v>
      </c>
    </row>
    <row r="5343" spans="1:25" x14ac:dyDescent="0.45">
      <c r="A5343" t="s">
        <v>335</v>
      </c>
      <c r="B5343" t="s">
        <v>440</v>
      </c>
      <c r="C5343">
        <v>2517</v>
      </c>
      <c r="D5343" t="s">
        <v>428</v>
      </c>
      <c r="F5343">
        <v>2019</v>
      </c>
      <c r="G5343">
        <v>31</v>
      </c>
      <c r="H5343">
        <v>31</v>
      </c>
      <c r="I5343">
        <v>264</v>
      </c>
      <c r="M5343">
        <v>470.7</v>
      </c>
      <c r="N5343">
        <v>8.1000000000000003E-2</v>
      </c>
      <c r="O5343">
        <v>3.4910000000000001</v>
      </c>
      <c r="P5343">
        <v>1.1999</v>
      </c>
      <c r="Q5343">
        <v>5818.6</v>
      </c>
      <c r="R5343" t="s">
        <v>923</v>
      </c>
      <c r="T5343" t="s">
        <v>28</v>
      </c>
      <c r="Y5343" t="s">
        <v>30</v>
      </c>
    </row>
    <row r="5344" spans="1:25" x14ac:dyDescent="0.45">
      <c r="A5344" t="s">
        <v>335</v>
      </c>
      <c r="B5344" t="s">
        <v>440</v>
      </c>
      <c r="C5344">
        <v>2517</v>
      </c>
      <c r="D5344" t="s">
        <v>428</v>
      </c>
      <c r="F5344">
        <v>2020</v>
      </c>
      <c r="G5344">
        <v>21</v>
      </c>
      <c r="H5344">
        <v>21</v>
      </c>
      <c r="I5344">
        <v>178</v>
      </c>
      <c r="M5344">
        <v>291.60000000000002</v>
      </c>
      <c r="N5344">
        <v>8.1000000000000003E-2</v>
      </c>
      <c r="O5344">
        <v>2.161</v>
      </c>
      <c r="P5344">
        <v>1.2000999999999999</v>
      </c>
      <c r="Q5344">
        <v>3602</v>
      </c>
      <c r="R5344" t="s">
        <v>923</v>
      </c>
      <c r="T5344" t="s">
        <v>28</v>
      </c>
      <c r="Y5344" t="s">
        <v>30</v>
      </c>
    </row>
    <row r="5345" spans="1:25" x14ac:dyDescent="0.45">
      <c r="A5345" t="s">
        <v>335</v>
      </c>
      <c r="B5345" t="s">
        <v>440</v>
      </c>
      <c r="C5345">
        <v>2517</v>
      </c>
      <c r="D5345" t="s">
        <v>428</v>
      </c>
      <c r="F5345">
        <v>2021</v>
      </c>
      <c r="G5345">
        <v>59</v>
      </c>
      <c r="H5345">
        <v>59</v>
      </c>
      <c r="I5345">
        <v>573</v>
      </c>
      <c r="M5345">
        <v>843.1</v>
      </c>
      <c r="N5345">
        <v>8.1000000000000003E-2</v>
      </c>
      <c r="O5345">
        <v>6.2409999999999997</v>
      </c>
      <c r="P5345">
        <v>1.2</v>
      </c>
      <c r="Q5345">
        <v>10400.4</v>
      </c>
      <c r="R5345" t="s">
        <v>923</v>
      </c>
      <c r="T5345" t="s">
        <v>28</v>
      </c>
      <c r="Y5345" t="s">
        <v>70</v>
      </c>
    </row>
    <row r="5346" spans="1:25" x14ac:dyDescent="0.45">
      <c r="A5346" t="s">
        <v>335</v>
      </c>
      <c r="B5346" t="s">
        <v>440</v>
      </c>
      <c r="C5346">
        <v>2517</v>
      </c>
      <c r="D5346" t="s">
        <v>428</v>
      </c>
      <c r="F5346">
        <v>2022</v>
      </c>
      <c r="G5346">
        <v>15</v>
      </c>
      <c r="H5346">
        <v>15</v>
      </c>
      <c r="I5346">
        <v>137</v>
      </c>
      <c r="M5346">
        <v>212</v>
      </c>
      <c r="N5346">
        <v>8.09E-2</v>
      </c>
      <c r="O5346">
        <v>1.57</v>
      </c>
      <c r="P5346">
        <v>1.1998</v>
      </c>
      <c r="Q5346">
        <v>2617</v>
      </c>
      <c r="R5346" t="s">
        <v>923</v>
      </c>
      <c r="T5346" t="s">
        <v>28</v>
      </c>
      <c r="Y5346" t="s">
        <v>70</v>
      </c>
    </row>
    <row r="5347" spans="1:25" x14ac:dyDescent="0.45">
      <c r="A5347" t="s">
        <v>335</v>
      </c>
      <c r="B5347" t="s">
        <v>440</v>
      </c>
      <c r="C5347">
        <v>2517</v>
      </c>
      <c r="D5347" t="s">
        <v>428</v>
      </c>
      <c r="F5347">
        <v>2023</v>
      </c>
      <c r="G5347">
        <v>9</v>
      </c>
      <c r="H5347">
        <v>9</v>
      </c>
      <c r="I5347">
        <v>67</v>
      </c>
      <c r="M5347">
        <v>168.7</v>
      </c>
      <c r="N5347">
        <v>8.1000000000000003E-2</v>
      </c>
      <c r="O5347">
        <v>1.25</v>
      </c>
      <c r="P5347">
        <v>1.2</v>
      </c>
      <c r="Q5347">
        <v>2084</v>
      </c>
      <c r="R5347" t="s">
        <v>923</v>
      </c>
      <c r="T5347" t="s">
        <v>28</v>
      </c>
      <c r="Y5347" t="s">
        <v>70</v>
      </c>
    </row>
    <row r="5348" spans="1:25" x14ac:dyDescent="0.45">
      <c r="A5348" t="s">
        <v>335</v>
      </c>
      <c r="B5348" t="s">
        <v>440</v>
      </c>
      <c r="C5348">
        <v>2517</v>
      </c>
      <c r="D5348" t="s">
        <v>428</v>
      </c>
      <c r="F5348">
        <v>2024</v>
      </c>
      <c r="G5348">
        <v>0</v>
      </c>
      <c r="H5348">
        <v>0</v>
      </c>
      <c r="R5348" t="s">
        <v>923</v>
      </c>
      <c r="T5348" t="s">
        <v>28</v>
      </c>
      <c r="Y5348" t="s">
        <v>70</v>
      </c>
    </row>
    <row r="5349" spans="1:25" x14ac:dyDescent="0.45">
      <c r="A5349" t="s">
        <v>335</v>
      </c>
      <c r="B5349" t="s">
        <v>440</v>
      </c>
      <c r="C5349">
        <v>2517</v>
      </c>
      <c r="D5349" t="s">
        <v>443</v>
      </c>
      <c r="F5349">
        <v>2009</v>
      </c>
      <c r="G5349">
        <v>906</v>
      </c>
      <c r="H5349">
        <v>754.75</v>
      </c>
      <c r="I5349">
        <v>28458.25</v>
      </c>
      <c r="K5349">
        <v>0.104</v>
      </c>
      <c r="L5349">
        <v>5.0000000000000001E-4</v>
      </c>
      <c r="M5349">
        <v>17144.724999999999</v>
      </c>
      <c r="N5349">
        <v>5.9400000000000001E-2</v>
      </c>
      <c r="O5349">
        <v>1.9239999999999999</v>
      </c>
      <c r="P5349">
        <v>3.0800000000000001E-2</v>
      </c>
      <c r="Q5349">
        <v>287729.57500000001</v>
      </c>
      <c r="R5349" t="s">
        <v>333</v>
      </c>
      <c r="S5349" t="s">
        <v>38</v>
      </c>
      <c r="T5349" t="s">
        <v>28</v>
      </c>
      <c r="V5349" t="s">
        <v>40</v>
      </c>
      <c r="Y5349" t="s">
        <v>107</v>
      </c>
    </row>
    <row r="5350" spans="1:25" x14ac:dyDescent="0.45">
      <c r="A5350" t="s">
        <v>335</v>
      </c>
      <c r="B5350" t="s">
        <v>440</v>
      </c>
      <c r="C5350">
        <v>2517</v>
      </c>
      <c r="D5350" t="s">
        <v>443</v>
      </c>
      <c r="F5350">
        <v>2010</v>
      </c>
      <c r="G5350">
        <v>1537</v>
      </c>
      <c r="H5350">
        <v>1305.5</v>
      </c>
      <c r="I5350">
        <v>50793.25</v>
      </c>
      <c r="K5350">
        <v>0.13200000000000001</v>
      </c>
      <c r="L5350">
        <v>2.9999999999999997E-4</v>
      </c>
      <c r="M5350">
        <v>30623.05</v>
      </c>
      <c r="N5350">
        <v>5.9299999999999999E-2</v>
      </c>
      <c r="O5350">
        <v>3.1640000000000001</v>
      </c>
      <c r="P5350">
        <v>3.7900000000000003E-2</v>
      </c>
      <c r="Q5350">
        <v>515196</v>
      </c>
      <c r="R5350" t="s">
        <v>333</v>
      </c>
      <c r="S5350" t="s">
        <v>38</v>
      </c>
      <c r="T5350" t="s">
        <v>28</v>
      </c>
      <c r="V5350" t="s">
        <v>40</v>
      </c>
      <c r="Y5350" t="s">
        <v>107</v>
      </c>
    </row>
    <row r="5351" spans="1:25" x14ac:dyDescent="0.45">
      <c r="A5351" t="s">
        <v>335</v>
      </c>
      <c r="B5351" t="s">
        <v>440</v>
      </c>
      <c r="C5351">
        <v>2517</v>
      </c>
      <c r="D5351" t="s">
        <v>443</v>
      </c>
      <c r="F5351">
        <v>2011</v>
      </c>
      <c r="G5351">
        <v>1757</v>
      </c>
      <c r="H5351">
        <v>1525.5</v>
      </c>
      <c r="I5351">
        <v>60519</v>
      </c>
      <c r="K5351">
        <v>0.27200000000000002</v>
      </c>
      <c r="L5351">
        <v>1E-3</v>
      </c>
      <c r="M5351">
        <v>36945.474999999999</v>
      </c>
      <c r="N5351">
        <v>5.9499999999999997E-2</v>
      </c>
      <c r="O5351">
        <v>3.57</v>
      </c>
      <c r="P5351">
        <v>3.49E-2</v>
      </c>
      <c r="Q5351">
        <v>619198.80000000005</v>
      </c>
      <c r="R5351" t="s">
        <v>333</v>
      </c>
      <c r="S5351" t="s">
        <v>38</v>
      </c>
      <c r="T5351" t="s">
        <v>28</v>
      </c>
      <c r="V5351" t="s">
        <v>40</v>
      </c>
      <c r="Y5351" t="s">
        <v>107</v>
      </c>
    </row>
    <row r="5352" spans="1:25" x14ac:dyDescent="0.45">
      <c r="A5352" t="s">
        <v>335</v>
      </c>
      <c r="B5352" t="s">
        <v>440</v>
      </c>
      <c r="C5352">
        <v>2517</v>
      </c>
      <c r="D5352" t="s">
        <v>443</v>
      </c>
      <c r="F5352">
        <v>2012</v>
      </c>
      <c r="G5352">
        <v>2517</v>
      </c>
      <c r="H5352">
        <v>2177.5</v>
      </c>
      <c r="I5352">
        <v>87265</v>
      </c>
      <c r="K5352">
        <v>0.28799999999999998</v>
      </c>
      <c r="L5352">
        <v>8.0000000000000004E-4</v>
      </c>
      <c r="M5352">
        <v>52641.4</v>
      </c>
      <c r="N5352">
        <v>5.9299999999999999E-2</v>
      </c>
      <c r="O5352">
        <v>5.2039999999999997</v>
      </c>
      <c r="P5352">
        <v>3.5000000000000003E-2</v>
      </c>
      <c r="Q5352">
        <v>885766.77500000002</v>
      </c>
      <c r="R5352" t="s">
        <v>333</v>
      </c>
      <c r="S5352" t="s">
        <v>38</v>
      </c>
      <c r="T5352" t="s">
        <v>28</v>
      </c>
      <c r="V5352" t="s">
        <v>40</v>
      </c>
      <c r="Y5352" t="s">
        <v>107</v>
      </c>
    </row>
    <row r="5353" spans="1:25" x14ac:dyDescent="0.45">
      <c r="A5353" t="s">
        <v>335</v>
      </c>
      <c r="B5353" t="s">
        <v>440</v>
      </c>
      <c r="C5353">
        <v>2517</v>
      </c>
      <c r="D5353" t="s">
        <v>443</v>
      </c>
      <c r="F5353">
        <v>2013</v>
      </c>
      <c r="G5353">
        <v>2808</v>
      </c>
      <c r="H5353">
        <v>2423.25</v>
      </c>
      <c r="I5353">
        <v>96569.75</v>
      </c>
      <c r="K5353">
        <v>0.29299999999999998</v>
      </c>
      <c r="L5353">
        <v>6.9999999999999999E-4</v>
      </c>
      <c r="M5353">
        <v>57633.45</v>
      </c>
      <c r="N5353">
        <v>5.9200000000000003E-2</v>
      </c>
      <c r="O5353">
        <v>5.4850000000000003</v>
      </c>
      <c r="P5353">
        <v>3.4200000000000001E-2</v>
      </c>
      <c r="Q5353">
        <v>969806.72499999998</v>
      </c>
      <c r="R5353" t="s">
        <v>333</v>
      </c>
      <c r="S5353" t="s">
        <v>38</v>
      </c>
      <c r="T5353" t="s">
        <v>28</v>
      </c>
      <c r="V5353" t="s">
        <v>40</v>
      </c>
      <c r="Y5353" t="s">
        <v>107</v>
      </c>
    </row>
    <row r="5354" spans="1:25" x14ac:dyDescent="0.45">
      <c r="A5354" t="s">
        <v>335</v>
      </c>
      <c r="B5354" t="s">
        <v>440</v>
      </c>
      <c r="C5354">
        <v>2517</v>
      </c>
      <c r="D5354" t="s">
        <v>443</v>
      </c>
      <c r="F5354">
        <v>2014</v>
      </c>
      <c r="G5354">
        <v>2842</v>
      </c>
      <c r="H5354">
        <v>2482.75</v>
      </c>
      <c r="I5354">
        <v>97646.25</v>
      </c>
      <c r="K5354">
        <v>0.42599999999999999</v>
      </c>
      <c r="L5354">
        <v>1.2999999999999999E-3</v>
      </c>
      <c r="M5354">
        <v>56981.7</v>
      </c>
      <c r="N5354">
        <v>5.9799999999999999E-2</v>
      </c>
      <c r="O5354">
        <v>7.0190000000000001</v>
      </c>
      <c r="P5354">
        <v>3.9699999999999999E-2</v>
      </c>
      <c r="Q5354">
        <v>952646.65</v>
      </c>
      <c r="R5354" t="s">
        <v>333</v>
      </c>
      <c r="S5354" t="s">
        <v>38</v>
      </c>
      <c r="T5354" t="s">
        <v>28</v>
      </c>
      <c r="V5354" t="s">
        <v>40</v>
      </c>
      <c r="Y5354" t="s">
        <v>107</v>
      </c>
    </row>
    <row r="5355" spans="1:25" x14ac:dyDescent="0.45">
      <c r="A5355" t="s">
        <v>335</v>
      </c>
      <c r="B5355" t="s">
        <v>440</v>
      </c>
      <c r="C5355">
        <v>2517</v>
      </c>
      <c r="D5355" t="s">
        <v>443</v>
      </c>
      <c r="F5355">
        <v>2015</v>
      </c>
      <c r="G5355">
        <v>1610</v>
      </c>
      <c r="H5355">
        <v>1389</v>
      </c>
      <c r="I5355">
        <v>52852</v>
      </c>
      <c r="K5355">
        <v>0.17</v>
      </c>
      <c r="L5355">
        <v>1.1000000000000001E-3</v>
      </c>
      <c r="M5355">
        <v>29053.8</v>
      </c>
      <c r="N5355">
        <v>5.9499999999999997E-2</v>
      </c>
      <c r="O5355">
        <v>3.222</v>
      </c>
      <c r="P5355">
        <v>3.1600000000000003E-2</v>
      </c>
      <c r="Q5355">
        <v>487620.75</v>
      </c>
      <c r="R5355" t="s">
        <v>333</v>
      </c>
      <c r="S5355" t="s">
        <v>38</v>
      </c>
      <c r="T5355" t="s">
        <v>28</v>
      </c>
      <c r="V5355" t="s">
        <v>40</v>
      </c>
      <c r="Y5355" t="s">
        <v>146</v>
      </c>
    </row>
    <row r="5356" spans="1:25" x14ac:dyDescent="0.45">
      <c r="A5356" t="s">
        <v>335</v>
      </c>
      <c r="B5356" t="s">
        <v>440</v>
      </c>
      <c r="C5356">
        <v>2517</v>
      </c>
      <c r="D5356" t="s">
        <v>443</v>
      </c>
      <c r="F5356">
        <v>2016</v>
      </c>
      <c r="G5356">
        <v>1357</v>
      </c>
      <c r="H5356">
        <v>1143</v>
      </c>
      <c r="I5356">
        <v>45262.25</v>
      </c>
      <c r="K5356">
        <v>0.129</v>
      </c>
      <c r="L5356">
        <v>6.9999999999999999E-4</v>
      </c>
      <c r="M5356">
        <v>26992.400000000001</v>
      </c>
      <c r="N5356">
        <v>5.9200000000000003E-2</v>
      </c>
      <c r="O5356">
        <v>2.8149999999999999</v>
      </c>
      <c r="P5356">
        <v>3.3799999999999997E-2</v>
      </c>
      <c r="Q5356">
        <v>454150.07500000001</v>
      </c>
      <c r="R5356" t="s">
        <v>333</v>
      </c>
      <c r="S5356" t="s">
        <v>38</v>
      </c>
      <c r="T5356" t="s">
        <v>28</v>
      </c>
      <c r="V5356" t="s">
        <v>40</v>
      </c>
      <c r="Y5356" t="s">
        <v>146</v>
      </c>
    </row>
    <row r="5357" spans="1:25" x14ac:dyDescent="0.45">
      <c r="A5357" t="s">
        <v>335</v>
      </c>
      <c r="B5357" t="s">
        <v>440</v>
      </c>
      <c r="C5357">
        <v>2517</v>
      </c>
      <c r="D5357" t="s">
        <v>443</v>
      </c>
      <c r="F5357">
        <v>2017</v>
      </c>
      <c r="G5357">
        <v>883</v>
      </c>
      <c r="H5357">
        <v>713.25</v>
      </c>
      <c r="I5357">
        <v>26915.25</v>
      </c>
      <c r="K5357">
        <v>6.9000000000000006E-2</v>
      </c>
      <c r="L5357">
        <v>8.9999999999999998E-4</v>
      </c>
      <c r="M5357">
        <v>15505.075000000001</v>
      </c>
      <c r="N5357">
        <v>0.06</v>
      </c>
      <c r="O5357">
        <v>2.0259999999999998</v>
      </c>
      <c r="P5357">
        <v>4.1799999999999997E-2</v>
      </c>
      <c r="Q5357">
        <v>257959.65</v>
      </c>
      <c r="R5357" t="s">
        <v>333</v>
      </c>
      <c r="S5357" t="s">
        <v>38</v>
      </c>
      <c r="T5357" t="s">
        <v>28</v>
      </c>
      <c r="V5357" t="s">
        <v>40</v>
      </c>
      <c r="Y5357" t="s">
        <v>147</v>
      </c>
    </row>
    <row r="5358" spans="1:25" x14ac:dyDescent="0.45">
      <c r="A5358" t="s">
        <v>335</v>
      </c>
      <c r="B5358" t="s">
        <v>440</v>
      </c>
      <c r="C5358">
        <v>2517</v>
      </c>
      <c r="D5358" t="s">
        <v>443</v>
      </c>
      <c r="F5358">
        <v>2018</v>
      </c>
      <c r="G5358">
        <v>842</v>
      </c>
      <c r="H5358">
        <v>696.5</v>
      </c>
      <c r="I5358">
        <v>25726.75</v>
      </c>
      <c r="K5358">
        <v>7.1999999999999995E-2</v>
      </c>
      <c r="L5358">
        <v>8.0000000000000004E-4</v>
      </c>
      <c r="M5358">
        <v>15657.8</v>
      </c>
      <c r="N5358">
        <v>6.0299999999999999E-2</v>
      </c>
      <c r="O5358">
        <v>1.8839999999999999</v>
      </c>
      <c r="P5358">
        <v>3.78E-2</v>
      </c>
      <c r="Q5358">
        <v>259614.77499999999</v>
      </c>
      <c r="R5358" t="s">
        <v>333</v>
      </c>
      <c r="S5358" t="s">
        <v>38</v>
      </c>
      <c r="T5358" t="s">
        <v>28</v>
      </c>
      <c r="V5358" t="s">
        <v>40</v>
      </c>
      <c r="Y5358" t="s">
        <v>147</v>
      </c>
    </row>
    <row r="5359" spans="1:25" x14ac:dyDescent="0.45">
      <c r="A5359" t="s">
        <v>335</v>
      </c>
      <c r="B5359" t="s">
        <v>440</v>
      </c>
      <c r="C5359">
        <v>2517</v>
      </c>
      <c r="D5359" t="s">
        <v>443</v>
      </c>
      <c r="F5359">
        <v>2019</v>
      </c>
      <c r="G5359">
        <v>795</v>
      </c>
      <c r="H5359">
        <v>620.75</v>
      </c>
      <c r="I5359">
        <v>24021.25</v>
      </c>
      <c r="K5359">
        <v>7.9000000000000001E-2</v>
      </c>
      <c r="L5359">
        <v>8.9999999999999998E-4</v>
      </c>
      <c r="M5359">
        <v>14674.8</v>
      </c>
      <c r="N5359">
        <v>0.06</v>
      </c>
      <c r="O5359">
        <v>1.9590000000000001</v>
      </c>
      <c r="P5359">
        <v>5.2400000000000002E-2</v>
      </c>
      <c r="Q5359">
        <v>244138.42499999999</v>
      </c>
      <c r="R5359" t="s">
        <v>333</v>
      </c>
      <c r="S5359" t="s">
        <v>38</v>
      </c>
      <c r="T5359" t="s">
        <v>28</v>
      </c>
      <c r="V5359" t="s">
        <v>40</v>
      </c>
      <c r="Y5359" t="s">
        <v>147</v>
      </c>
    </row>
    <row r="5360" spans="1:25" x14ac:dyDescent="0.45">
      <c r="A5360" t="s">
        <v>335</v>
      </c>
      <c r="B5360" t="s">
        <v>440</v>
      </c>
      <c r="C5360">
        <v>2517</v>
      </c>
      <c r="D5360" t="s">
        <v>443</v>
      </c>
      <c r="F5360">
        <v>2020</v>
      </c>
      <c r="G5360">
        <v>1222</v>
      </c>
      <c r="H5360">
        <v>1031</v>
      </c>
      <c r="I5360">
        <v>42157.25</v>
      </c>
      <c r="K5360">
        <v>0.123</v>
      </c>
      <c r="L5360">
        <v>6.9999999999999999E-4</v>
      </c>
      <c r="M5360">
        <v>24112.3</v>
      </c>
      <c r="N5360">
        <v>5.9700000000000003E-2</v>
      </c>
      <c r="O5360">
        <v>2.5089999999999999</v>
      </c>
      <c r="P5360">
        <v>3.3500000000000002E-2</v>
      </c>
      <c r="Q5360">
        <v>403962.6</v>
      </c>
      <c r="R5360" t="s">
        <v>333</v>
      </c>
      <c r="S5360" t="s">
        <v>38</v>
      </c>
      <c r="T5360" t="s">
        <v>28</v>
      </c>
      <c r="V5360" t="s">
        <v>40</v>
      </c>
      <c r="Y5360" t="s">
        <v>147</v>
      </c>
    </row>
    <row r="5361" spans="1:25" x14ac:dyDescent="0.45">
      <c r="A5361" t="s">
        <v>335</v>
      </c>
      <c r="B5361" t="s">
        <v>440</v>
      </c>
      <c r="C5361">
        <v>2517</v>
      </c>
      <c r="D5361" t="s">
        <v>443</v>
      </c>
      <c r="F5361">
        <v>2021</v>
      </c>
      <c r="G5361">
        <v>1728</v>
      </c>
      <c r="H5361">
        <v>1457.97</v>
      </c>
      <c r="I5361">
        <v>61139.91</v>
      </c>
      <c r="K5361">
        <v>0.19800000000000001</v>
      </c>
      <c r="L5361">
        <v>8.9999999999999998E-4</v>
      </c>
      <c r="M5361">
        <v>36567.809000000001</v>
      </c>
      <c r="N5361">
        <v>5.9799999999999999E-2</v>
      </c>
      <c r="O5361">
        <v>3.8889999999999998</v>
      </c>
      <c r="P5361">
        <v>3.2099999999999997E-2</v>
      </c>
      <c r="Q5361">
        <v>610919.16</v>
      </c>
      <c r="R5361" t="s">
        <v>333</v>
      </c>
      <c r="S5361" t="s">
        <v>38</v>
      </c>
      <c r="T5361" t="s">
        <v>28</v>
      </c>
      <c r="V5361" t="s">
        <v>40</v>
      </c>
      <c r="Y5361" t="s">
        <v>152</v>
      </c>
    </row>
    <row r="5362" spans="1:25" x14ac:dyDescent="0.45">
      <c r="A5362" t="s">
        <v>335</v>
      </c>
      <c r="B5362" t="s">
        <v>440</v>
      </c>
      <c r="C5362">
        <v>2517</v>
      </c>
      <c r="D5362" t="s">
        <v>443</v>
      </c>
      <c r="F5362">
        <v>2022</v>
      </c>
      <c r="G5362">
        <v>1473</v>
      </c>
      <c r="H5362">
        <v>1231.21</v>
      </c>
      <c r="I5362">
        <v>52038.84</v>
      </c>
      <c r="K5362">
        <v>0.151</v>
      </c>
      <c r="L5362">
        <v>1E-3</v>
      </c>
      <c r="M5362">
        <v>29667.13</v>
      </c>
      <c r="N5362">
        <v>6.0100000000000001E-2</v>
      </c>
      <c r="O5362">
        <v>2.911</v>
      </c>
      <c r="P5362">
        <v>3.6799999999999999E-2</v>
      </c>
      <c r="Q5362">
        <v>493898.55900000001</v>
      </c>
      <c r="R5362" t="s">
        <v>333</v>
      </c>
      <c r="S5362" t="s">
        <v>38</v>
      </c>
      <c r="T5362" t="s">
        <v>28</v>
      </c>
      <c r="V5362" t="s">
        <v>40</v>
      </c>
      <c r="Y5362" t="s">
        <v>152</v>
      </c>
    </row>
    <row r="5363" spans="1:25" x14ac:dyDescent="0.45">
      <c r="A5363" t="s">
        <v>335</v>
      </c>
      <c r="B5363" t="s">
        <v>440</v>
      </c>
      <c r="C5363">
        <v>2517</v>
      </c>
      <c r="D5363" t="s">
        <v>443</v>
      </c>
      <c r="F5363">
        <v>2023</v>
      </c>
      <c r="G5363">
        <v>783</v>
      </c>
      <c r="H5363">
        <v>655.16999999999996</v>
      </c>
      <c r="I5363">
        <v>27108.41</v>
      </c>
      <c r="K5363">
        <v>7.6999999999999999E-2</v>
      </c>
      <c r="L5363">
        <v>1E-3</v>
      </c>
      <c r="M5363">
        <v>15162.512000000001</v>
      </c>
      <c r="N5363">
        <v>6.0199999999999997E-2</v>
      </c>
      <c r="O5363">
        <v>1.5009999999999999</v>
      </c>
      <c r="P5363">
        <v>3.8399999999999997E-2</v>
      </c>
      <c r="Q5363">
        <v>252584.75099999999</v>
      </c>
      <c r="R5363" t="s">
        <v>333</v>
      </c>
      <c r="S5363" t="s">
        <v>38</v>
      </c>
      <c r="T5363" t="s">
        <v>28</v>
      </c>
      <c r="V5363" t="s">
        <v>40</v>
      </c>
      <c r="Y5363" t="s">
        <v>152</v>
      </c>
    </row>
    <row r="5364" spans="1:25" x14ac:dyDescent="0.45">
      <c r="A5364" t="s">
        <v>335</v>
      </c>
      <c r="B5364" t="s">
        <v>440</v>
      </c>
      <c r="C5364">
        <v>2517</v>
      </c>
      <c r="D5364" t="s">
        <v>443</v>
      </c>
      <c r="F5364">
        <v>2024</v>
      </c>
      <c r="G5364">
        <v>502</v>
      </c>
      <c r="H5364">
        <v>398.19</v>
      </c>
      <c r="I5364">
        <v>16622.55</v>
      </c>
      <c r="K5364">
        <v>4.5999999999999999E-2</v>
      </c>
      <c r="L5364">
        <v>1E-3</v>
      </c>
      <c r="M5364">
        <v>9157.6149999999998</v>
      </c>
      <c r="N5364">
        <v>5.9299999999999999E-2</v>
      </c>
      <c r="O5364">
        <v>0.90600000000000003</v>
      </c>
      <c r="P5364">
        <v>4.41E-2</v>
      </c>
      <c r="Q5364">
        <v>154073.864</v>
      </c>
      <c r="R5364" t="s">
        <v>333</v>
      </c>
      <c r="S5364" t="s">
        <v>38</v>
      </c>
      <c r="T5364" t="s">
        <v>28</v>
      </c>
      <c r="V5364" t="s">
        <v>40</v>
      </c>
      <c r="Y5364" t="s">
        <v>152</v>
      </c>
    </row>
    <row r="5365" spans="1:25" x14ac:dyDescent="0.45">
      <c r="A5365" t="s">
        <v>335</v>
      </c>
      <c r="B5365" t="s">
        <v>440</v>
      </c>
      <c r="C5365">
        <v>2517</v>
      </c>
      <c r="D5365" t="s">
        <v>444</v>
      </c>
      <c r="F5365">
        <v>2009</v>
      </c>
      <c r="G5365">
        <v>907</v>
      </c>
      <c r="H5365">
        <v>754.5</v>
      </c>
      <c r="I5365">
        <v>28427.25</v>
      </c>
      <c r="K5365">
        <v>0.107</v>
      </c>
      <c r="L5365">
        <v>6.9999999999999999E-4</v>
      </c>
      <c r="M5365">
        <v>17236.099999999999</v>
      </c>
      <c r="N5365">
        <v>5.9499999999999997E-2</v>
      </c>
      <c r="O5365">
        <v>1.9279999999999999</v>
      </c>
      <c r="P5365">
        <v>3.2300000000000002E-2</v>
      </c>
      <c r="Q5365">
        <v>289306.77500000002</v>
      </c>
      <c r="R5365" t="s">
        <v>333</v>
      </c>
      <c r="S5365" t="s">
        <v>38</v>
      </c>
      <c r="T5365" t="s">
        <v>28</v>
      </c>
      <c r="V5365" t="s">
        <v>40</v>
      </c>
      <c r="Y5365" t="s">
        <v>107</v>
      </c>
    </row>
    <row r="5366" spans="1:25" x14ac:dyDescent="0.45">
      <c r="A5366" t="s">
        <v>335</v>
      </c>
      <c r="B5366" t="s">
        <v>440</v>
      </c>
      <c r="C5366">
        <v>2517</v>
      </c>
      <c r="D5366" t="s">
        <v>444</v>
      </c>
      <c r="F5366">
        <v>2010</v>
      </c>
      <c r="G5366">
        <v>1493</v>
      </c>
      <c r="H5366">
        <v>1258</v>
      </c>
      <c r="I5366">
        <v>47571.25</v>
      </c>
      <c r="K5366">
        <v>0.122</v>
      </c>
      <c r="L5366">
        <v>4.0000000000000002E-4</v>
      </c>
      <c r="M5366">
        <v>28643.275000000001</v>
      </c>
      <c r="N5366">
        <v>5.91E-2</v>
      </c>
      <c r="O5366">
        <v>2.78</v>
      </c>
      <c r="P5366">
        <v>3.6600000000000001E-2</v>
      </c>
      <c r="Q5366">
        <v>482136.02500000002</v>
      </c>
      <c r="R5366" t="s">
        <v>333</v>
      </c>
      <c r="S5366" t="s">
        <v>38</v>
      </c>
      <c r="T5366" t="s">
        <v>28</v>
      </c>
      <c r="V5366" t="s">
        <v>40</v>
      </c>
      <c r="Y5366" t="s">
        <v>107</v>
      </c>
    </row>
    <row r="5367" spans="1:25" x14ac:dyDescent="0.45">
      <c r="A5367" t="s">
        <v>335</v>
      </c>
      <c r="B5367" t="s">
        <v>440</v>
      </c>
      <c r="C5367">
        <v>2517</v>
      </c>
      <c r="D5367" t="s">
        <v>444</v>
      </c>
      <c r="F5367">
        <v>2011</v>
      </c>
      <c r="G5367">
        <v>2233</v>
      </c>
      <c r="H5367">
        <v>1904.5</v>
      </c>
      <c r="I5367">
        <v>74589.75</v>
      </c>
      <c r="K5367">
        <v>0.24299999999999999</v>
      </c>
      <c r="L5367">
        <v>1E-3</v>
      </c>
      <c r="M5367">
        <v>42386.55</v>
      </c>
      <c r="N5367">
        <v>5.9499999999999997E-2</v>
      </c>
      <c r="O5367">
        <v>4.1390000000000002</v>
      </c>
      <c r="P5367">
        <v>3.4099999999999998E-2</v>
      </c>
      <c r="Q5367">
        <v>711349.22499999998</v>
      </c>
      <c r="R5367" t="s">
        <v>333</v>
      </c>
      <c r="S5367" t="s">
        <v>38</v>
      </c>
      <c r="T5367" t="s">
        <v>28</v>
      </c>
      <c r="V5367" t="s">
        <v>40</v>
      </c>
      <c r="Y5367" t="s">
        <v>107</v>
      </c>
    </row>
    <row r="5368" spans="1:25" x14ac:dyDescent="0.45">
      <c r="A5368" t="s">
        <v>335</v>
      </c>
      <c r="B5368" t="s">
        <v>440</v>
      </c>
      <c r="C5368">
        <v>2517</v>
      </c>
      <c r="D5368" t="s">
        <v>444</v>
      </c>
      <c r="F5368">
        <v>2012</v>
      </c>
      <c r="G5368">
        <v>2638</v>
      </c>
      <c r="H5368">
        <v>2262.5</v>
      </c>
      <c r="I5368">
        <v>86666.5</v>
      </c>
      <c r="K5368">
        <v>0.22700000000000001</v>
      </c>
      <c r="L5368">
        <v>5.0000000000000001E-4</v>
      </c>
      <c r="M5368">
        <v>52062.95</v>
      </c>
      <c r="N5368">
        <v>5.9200000000000003E-2</v>
      </c>
      <c r="O5368">
        <v>5.327</v>
      </c>
      <c r="P5368">
        <v>3.5400000000000001E-2</v>
      </c>
      <c r="Q5368">
        <v>876037.45</v>
      </c>
      <c r="R5368" t="s">
        <v>333</v>
      </c>
      <c r="S5368" t="s">
        <v>38</v>
      </c>
      <c r="T5368" t="s">
        <v>28</v>
      </c>
      <c r="V5368" t="s">
        <v>40</v>
      </c>
      <c r="Y5368" t="s">
        <v>107</v>
      </c>
    </row>
    <row r="5369" spans="1:25" x14ac:dyDescent="0.45">
      <c r="A5369" t="s">
        <v>335</v>
      </c>
      <c r="B5369" t="s">
        <v>440</v>
      </c>
      <c r="C5369">
        <v>2517</v>
      </c>
      <c r="D5369" t="s">
        <v>444</v>
      </c>
      <c r="F5369">
        <v>2013</v>
      </c>
      <c r="G5369">
        <v>1695</v>
      </c>
      <c r="H5369">
        <v>1444.75</v>
      </c>
      <c r="I5369">
        <v>55581.25</v>
      </c>
      <c r="K5369">
        <v>0.14399999999999999</v>
      </c>
      <c r="L5369">
        <v>8.0000000000000004E-4</v>
      </c>
      <c r="M5369">
        <v>32397.474999999999</v>
      </c>
      <c r="N5369">
        <v>5.9299999999999999E-2</v>
      </c>
      <c r="O5369">
        <v>3.35</v>
      </c>
      <c r="P5369">
        <v>3.3300000000000003E-2</v>
      </c>
      <c r="Q5369">
        <v>545151.5</v>
      </c>
      <c r="R5369" t="s">
        <v>333</v>
      </c>
      <c r="S5369" t="s">
        <v>38</v>
      </c>
      <c r="T5369" t="s">
        <v>28</v>
      </c>
      <c r="V5369" t="s">
        <v>40</v>
      </c>
      <c r="Y5369" t="s">
        <v>107</v>
      </c>
    </row>
    <row r="5370" spans="1:25" x14ac:dyDescent="0.45">
      <c r="A5370" t="s">
        <v>335</v>
      </c>
      <c r="B5370" t="s">
        <v>440</v>
      </c>
      <c r="C5370">
        <v>2517</v>
      </c>
      <c r="D5370" t="s">
        <v>444</v>
      </c>
      <c r="F5370">
        <v>2014</v>
      </c>
      <c r="G5370">
        <v>2727</v>
      </c>
      <c r="H5370">
        <v>2390</v>
      </c>
      <c r="I5370">
        <v>93743.75</v>
      </c>
      <c r="K5370">
        <v>0.495</v>
      </c>
      <c r="L5370">
        <v>1.2999999999999999E-3</v>
      </c>
      <c r="M5370">
        <v>54990.175000000003</v>
      </c>
      <c r="N5370">
        <v>5.9900000000000002E-2</v>
      </c>
      <c r="O5370">
        <v>6.1550000000000002</v>
      </c>
      <c r="P5370">
        <v>3.5000000000000003E-2</v>
      </c>
      <c r="Q5370">
        <v>916072.35</v>
      </c>
      <c r="R5370" t="s">
        <v>333</v>
      </c>
      <c r="S5370" t="s">
        <v>38</v>
      </c>
      <c r="T5370" t="s">
        <v>28</v>
      </c>
      <c r="V5370" t="s">
        <v>40</v>
      </c>
      <c r="Y5370" t="s">
        <v>107</v>
      </c>
    </row>
    <row r="5371" spans="1:25" x14ac:dyDescent="0.45">
      <c r="A5371" t="s">
        <v>335</v>
      </c>
      <c r="B5371" t="s">
        <v>440</v>
      </c>
      <c r="C5371">
        <v>2517</v>
      </c>
      <c r="D5371" t="s">
        <v>444</v>
      </c>
      <c r="F5371">
        <v>2015</v>
      </c>
      <c r="G5371">
        <v>2084</v>
      </c>
      <c r="H5371">
        <v>1786.75</v>
      </c>
      <c r="I5371">
        <v>70592.5</v>
      </c>
      <c r="K5371">
        <v>0.46600000000000003</v>
      </c>
      <c r="L5371">
        <v>1.6999999999999999E-3</v>
      </c>
      <c r="M5371">
        <v>40939.9</v>
      </c>
      <c r="N5371">
        <v>6.0299999999999999E-2</v>
      </c>
      <c r="O5371">
        <v>5.4039999999999999</v>
      </c>
      <c r="P5371">
        <v>3.6999999999999998E-2</v>
      </c>
      <c r="Q5371">
        <v>678349.2</v>
      </c>
      <c r="R5371" t="s">
        <v>333</v>
      </c>
      <c r="S5371" t="s">
        <v>38</v>
      </c>
      <c r="T5371" t="s">
        <v>28</v>
      </c>
      <c r="V5371" t="s">
        <v>40</v>
      </c>
      <c r="Y5371" t="s">
        <v>146</v>
      </c>
    </row>
    <row r="5372" spans="1:25" x14ac:dyDescent="0.45">
      <c r="A5372" t="s">
        <v>335</v>
      </c>
      <c r="B5372" t="s">
        <v>440</v>
      </c>
      <c r="C5372">
        <v>2517</v>
      </c>
      <c r="D5372" t="s">
        <v>444</v>
      </c>
      <c r="F5372">
        <v>2016</v>
      </c>
      <c r="G5372">
        <v>1230</v>
      </c>
      <c r="H5372">
        <v>1056.75</v>
      </c>
      <c r="I5372">
        <v>40463.75</v>
      </c>
      <c r="K5372">
        <v>0.106</v>
      </c>
      <c r="L5372">
        <v>8.9999999999999998E-4</v>
      </c>
      <c r="M5372">
        <v>23083.5</v>
      </c>
      <c r="N5372">
        <v>5.9299999999999999E-2</v>
      </c>
      <c r="O5372">
        <v>2.5129999999999999</v>
      </c>
      <c r="P5372">
        <v>3.1600000000000003E-2</v>
      </c>
      <c r="Q5372">
        <v>388392.82500000001</v>
      </c>
      <c r="R5372" t="s">
        <v>333</v>
      </c>
      <c r="S5372" t="s">
        <v>38</v>
      </c>
      <c r="T5372" t="s">
        <v>28</v>
      </c>
      <c r="V5372" t="s">
        <v>40</v>
      </c>
      <c r="Y5372" t="s">
        <v>146</v>
      </c>
    </row>
    <row r="5373" spans="1:25" x14ac:dyDescent="0.45">
      <c r="A5373" t="s">
        <v>335</v>
      </c>
      <c r="B5373" t="s">
        <v>440</v>
      </c>
      <c r="C5373">
        <v>2517</v>
      </c>
      <c r="D5373" t="s">
        <v>444</v>
      </c>
      <c r="F5373">
        <v>2017</v>
      </c>
      <c r="G5373">
        <v>688</v>
      </c>
      <c r="H5373">
        <v>558.5</v>
      </c>
      <c r="I5373">
        <v>20332.25</v>
      </c>
      <c r="K5373">
        <v>5.2999999999999999E-2</v>
      </c>
      <c r="L5373">
        <v>8.9999999999999998E-4</v>
      </c>
      <c r="M5373">
        <v>11964.8</v>
      </c>
      <c r="N5373">
        <v>6.0600000000000001E-2</v>
      </c>
      <c r="O5373">
        <v>1.675</v>
      </c>
      <c r="P5373">
        <v>4.1500000000000002E-2</v>
      </c>
      <c r="Q5373">
        <v>197305.45</v>
      </c>
      <c r="R5373" t="s">
        <v>333</v>
      </c>
      <c r="S5373" t="s">
        <v>38</v>
      </c>
      <c r="T5373" t="s">
        <v>28</v>
      </c>
      <c r="V5373" t="s">
        <v>40</v>
      </c>
      <c r="Y5373" t="s">
        <v>147</v>
      </c>
    </row>
    <row r="5374" spans="1:25" x14ac:dyDescent="0.45">
      <c r="A5374" t="s">
        <v>335</v>
      </c>
      <c r="B5374" t="s">
        <v>440</v>
      </c>
      <c r="C5374">
        <v>2517</v>
      </c>
      <c r="D5374" t="s">
        <v>444</v>
      </c>
      <c r="F5374">
        <v>2018</v>
      </c>
      <c r="G5374">
        <v>1091</v>
      </c>
      <c r="H5374">
        <v>886.75</v>
      </c>
      <c r="I5374">
        <v>34254.25</v>
      </c>
      <c r="K5374">
        <v>8.8999999999999996E-2</v>
      </c>
      <c r="L5374">
        <v>8.0000000000000004E-4</v>
      </c>
      <c r="M5374">
        <v>19804.2</v>
      </c>
      <c r="N5374">
        <v>6.0499999999999998E-2</v>
      </c>
      <c r="O5374">
        <v>2.9830000000000001</v>
      </c>
      <c r="P5374">
        <v>4.5600000000000002E-2</v>
      </c>
      <c r="Q5374">
        <v>327260.5</v>
      </c>
      <c r="R5374" t="s">
        <v>333</v>
      </c>
      <c r="S5374" t="s">
        <v>38</v>
      </c>
      <c r="T5374" t="s">
        <v>28</v>
      </c>
      <c r="V5374" t="s">
        <v>40</v>
      </c>
      <c r="Y5374" t="s">
        <v>147</v>
      </c>
    </row>
    <row r="5375" spans="1:25" x14ac:dyDescent="0.45">
      <c r="A5375" t="s">
        <v>335</v>
      </c>
      <c r="B5375" t="s">
        <v>440</v>
      </c>
      <c r="C5375">
        <v>2517</v>
      </c>
      <c r="D5375" t="s">
        <v>444</v>
      </c>
      <c r="F5375">
        <v>2019</v>
      </c>
      <c r="G5375">
        <v>807</v>
      </c>
      <c r="H5375">
        <v>632.75</v>
      </c>
      <c r="I5375">
        <v>24544.75</v>
      </c>
      <c r="K5375">
        <v>6.2E-2</v>
      </c>
      <c r="L5375">
        <v>6.9999999999999999E-4</v>
      </c>
      <c r="M5375">
        <v>13850.475</v>
      </c>
      <c r="N5375">
        <v>5.9400000000000001E-2</v>
      </c>
      <c r="O5375">
        <v>1.93</v>
      </c>
      <c r="P5375">
        <v>4.9399999999999999E-2</v>
      </c>
      <c r="Q5375">
        <v>232429.4</v>
      </c>
      <c r="R5375" t="s">
        <v>333</v>
      </c>
      <c r="S5375" t="s">
        <v>38</v>
      </c>
      <c r="T5375" t="s">
        <v>28</v>
      </c>
      <c r="V5375" t="s">
        <v>40</v>
      </c>
      <c r="Y5375" t="s">
        <v>147</v>
      </c>
    </row>
    <row r="5376" spans="1:25" x14ac:dyDescent="0.45">
      <c r="A5376" t="s">
        <v>335</v>
      </c>
      <c r="B5376" t="s">
        <v>440</v>
      </c>
      <c r="C5376">
        <v>2517</v>
      </c>
      <c r="D5376" t="s">
        <v>444</v>
      </c>
      <c r="F5376">
        <v>2020</v>
      </c>
      <c r="G5376">
        <v>1242</v>
      </c>
      <c r="H5376">
        <v>1080</v>
      </c>
      <c r="I5376">
        <v>44369.75</v>
      </c>
      <c r="K5376">
        <v>0.13700000000000001</v>
      </c>
      <c r="L5376">
        <v>8.0000000000000004E-4</v>
      </c>
      <c r="M5376">
        <v>25798.15</v>
      </c>
      <c r="N5376">
        <v>5.9400000000000001E-2</v>
      </c>
      <c r="O5376">
        <v>2.6760000000000002</v>
      </c>
      <c r="P5376">
        <v>3.0099999999999998E-2</v>
      </c>
      <c r="Q5376">
        <v>433618.125</v>
      </c>
      <c r="R5376" t="s">
        <v>333</v>
      </c>
      <c r="S5376" t="s">
        <v>38</v>
      </c>
      <c r="T5376" t="s">
        <v>28</v>
      </c>
      <c r="V5376" t="s">
        <v>40</v>
      </c>
      <c r="Y5376" t="s">
        <v>147</v>
      </c>
    </row>
    <row r="5377" spans="1:25" x14ac:dyDescent="0.45">
      <c r="A5377" t="s">
        <v>335</v>
      </c>
      <c r="B5377" t="s">
        <v>440</v>
      </c>
      <c r="C5377">
        <v>2517</v>
      </c>
      <c r="D5377" t="s">
        <v>444</v>
      </c>
      <c r="F5377">
        <v>2021</v>
      </c>
      <c r="G5377">
        <v>963</v>
      </c>
      <c r="H5377">
        <v>841.55</v>
      </c>
      <c r="I5377">
        <v>34000.620000000003</v>
      </c>
      <c r="K5377">
        <v>0.115</v>
      </c>
      <c r="L5377">
        <v>8.9999999999999998E-4</v>
      </c>
      <c r="M5377">
        <v>20718.815999999999</v>
      </c>
      <c r="N5377">
        <v>5.9700000000000003E-2</v>
      </c>
      <c r="O5377">
        <v>2.0150000000000001</v>
      </c>
      <c r="P5377">
        <v>2.9700000000000001E-2</v>
      </c>
      <c r="Q5377">
        <v>347728.18300000002</v>
      </c>
      <c r="R5377" t="s">
        <v>333</v>
      </c>
      <c r="S5377" t="s">
        <v>38</v>
      </c>
      <c r="T5377" t="s">
        <v>28</v>
      </c>
      <c r="V5377" t="s">
        <v>40</v>
      </c>
      <c r="Y5377" t="s">
        <v>152</v>
      </c>
    </row>
    <row r="5378" spans="1:25" x14ac:dyDescent="0.45">
      <c r="A5378" t="s">
        <v>335</v>
      </c>
      <c r="B5378" t="s">
        <v>440</v>
      </c>
      <c r="C5378">
        <v>2517</v>
      </c>
      <c r="D5378" t="s">
        <v>444</v>
      </c>
      <c r="F5378">
        <v>2022</v>
      </c>
      <c r="G5378">
        <v>1393</v>
      </c>
      <c r="H5378">
        <v>1175.51</v>
      </c>
      <c r="I5378">
        <v>50134.23</v>
      </c>
      <c r="K5378">
        <v>0.152</v>
      </c>
      <c r="L5378">
        <v>1E-3</v>
      </c>
      <c r="M5378">
        <v>29759.223000000002</v>
      </c>
      <c r="N5378">
        <v>0.06</v>
      </c>
      <c r="O5378">
        <v>2.7109999999999999</v>
      </c>
      <c r="P5378">
        <v>3.2800000000000003E-2</v>
      </c>
      <c r="Q5378">
        <v>496277.15399999998</v>
      </c>
      <c r="R5378" t="s">
        <v>333</v>
      </c>
      <c r="S5378" t="s">
        <v>38</v>
      </c>
      <c r="T5378" t="s">
        <v>28</v>
      </c>
      <c r="V5378" t="s">
        <v>40</v>
      </c>
      <c r="Y5378" t="s">
        <v>152</v>
      </c>
    </row>
    <row r="5379" spans="1:25" x14ac:dyDescent="0.45">
      <c r="A5379" t="s">
        <v>335</v>
      </c>
      <c r="B5379" t="s">
        <v>440</v>
      </c>
      <c r="C5379">
        <v>2517</v>
      </c>
      <c r="D5379" t="s">
        <v>444</v>
      </c>
      <c r="F5379">
        <v>2023</v>
      </c>
      <c r="G5379">
        <v>1213</v>
      </c>
      <c r="H5379">
        <v>971.36</v>
      </c>
      <c r="I5379">
        <v>41177.4</v>
      </c>
      <c r="K5379">
        <v>0.122</v>
      </c>
      <c r="L5379">
        <v>1E-3</v>
      </c>
      <c r="M5379">
        <v>24191.416000000001</v>
      </c>
      <c r="N5379">
        <v>5.9499999999999997E-2</v>
      </c>
      <c r="O5379">
        <v>2.62</v>
      </c>
      <c r="P5379">
        <v>4.6699999999999998E-2</v>
      </c>
      <c r="Q5379">
        <v>405678.61099999998</v>
      </c>
      <c r="R5379" t="s">
        <v>333</v>
      </c>
      <c r="S5379" t="s">
        <v>38</v>
      </c>
      <c r="T5379" t="s">
        <v>28</v>
      </c>
      <c r="V5379" t="s">
        <v>40</v>
      </c>
      <c r="Y5379" t="s">
        <v>152</v>
      </c>
    </row>
    <row r="5380" spans="1:25" x14ac:dyDescent="0.45">
      <c r="A5380" t="s">
        <v>335</v>
      </c>
      <c r="B5380" t="s">
        <v>440</v>
      </c>
      <c r="C5380">
        <v>2517</v>
      </c>
      <c r="D5380" t="s">
        <v>444</v>
      </c>
      <c r="F5380">
        <v>2024</v>
      </c>
      <c r="G5380">
        <v>328</v>
      </c>
      <c r="H5380">
        <v>259.72000000000003</v>
      </c>
      <c r="I5380">
        <v>11224.37</v>
      </c>
      <c r="K5380">
        <v>3.1E-2</v>
      </c>
      <c r="L5380">
        <v>1E-3</v>
      </c>
      <c r="M5380">
        <v>6241.7809999999999</v>
      </c>
      <c r="N5380">
        <v>5.9499999999999997E-2</v>
      </c>
      <c r="O5380">
        <v>0.68600000000000005</v>
      </c>
      <c r="P5380">
        <v>4.2099999999999999E-2</v>
      </c>
      <c r="Q5380">
        <v>104836.92</v>
      </c>
      <c r="R5380" t="s">
        <v>333</v>
      </c>
      <c r="S5380" t="s">
        <v>38</v>
      </c>
      <c r="T5380" t="s">
        <v>28</v>
      </c>
      <c r="V5380" t="s">
        <v>40</v>
      </c>
      <c r="Y5380" t="s">
        <v>152</v>
      </c>
    </row>
    <row r="5381" spans="1:25" x14ac:dyDescent="0.45">
      <c r="A5381" t="s">
        <v>335</v>
      </c>
      <c r="B5381" t="s">
        <v>445</v>
      </c>
      <c r="C5381">
        <v>2521</v>
      </c>
      <c r="D5381" t="s">
        <v>428</v>
      </c>
      <c r="F5381">
        <v>2009</v>
      </c>
      <c r="G5381">
        <v>20</v>
      </c>
      <c r="H5381">
        <v>20</v>
      </c>
      <c r="I5381">
        <v>571</v>
      </c>
      <c r="K5381">
        <v>1.0640000000000001</v>
      </c>
      <c r="L5381">
        <v>0.27500000000000002</v>
      </c>
      <c r="M5381">
        <v>627.1</v>
      </c>
      <c r="N5381">
        <v>8.1100000000000005E-2</v>
      </c>
      <c r="O5381">
        <v>2.4039999999999999</v>
      </c>
      <c r="P5381">
        <v>0.62109999999999999</v>
      </c>
      <c r="Q5381">
        <v>7741.2</v>
      </c>
      <c r="R5381" t="s">
        <v>923</v>
      </c>
      <c r="T5381" t="s">
        <v>28</v>
      </c>
      <c r="Y5381" t="s">
        <v>103</v>
      </c>
    </row>
    <row r="5382" spans="1:25" x14ac:dyDescent="0.45">
      <c r="A5382" t="s">
        <v>335</v>
      </c>
      <c r="B5382" t="s">
        <v>445</v>
      </c>
      <c r="C5382">
        <v>2521</v>
      </c>
      <c r="D5382" t="s">
        <v>428</v>
      </c>
      <c r="F5382">
        <v>2010</v>
      </c>
      <c r="G5382">
        <v>45</v>
      </c>
      <c r="H5382">
        <v>45</v>
      </c>
      <c r="I5382">
        <v>1775</v>
      </c>
      <c r="K5382">
        <v>3.399</v>
      </c>
      <c r="L5382">
        <v>0.27500000000000002</v>
      </c>
      <c r="M5382">
        <v>2002.5</v>
      </c>
      <c r="N5382">
        <v>8.1000000000000003E-2</v>
      </c>
      <c r="O5382">
        <v>7.6760000000000002</v>
      </c>
      <c r="P5382">
        <v>0.621</v>
      </c>
      <c r="Q5382">
        <v>24720.5</v>
      </c>
      <c r="R5382" t="s">
        <v>923</v>
      </c>
      <c r="T5382" t="s">
        <v>28</v>
      </c>
      <c r="Y5382" t="s">
        <v>103</v>
      </c>
    </row>
    <row r="5383" spans="1:25" x14ac:dyDescent="0.45">
      <c r="A5383" t="s">
        <v>335</v>
      </c>
      <c r="B5383" t="s">
        <v>445</v>
      </c>
      <c r="C5383">
        <v>2521</v>
      </c>
      <c r="D5383" t="s">
        <v>428</v>
      </c>
      <c r="F5383">
        <v>2011</v>
      </c>
      <c r="G5383">
        <v>109</v>
      </c>
      <c r="H5383">
        <v>109</v>
      </c>
      <c r="I5383">
        <v>4021</v>
      </c>
      <c r="K5383">
        <v>7.5430000000000001</v>
      </c>
      <c r="L5383">
        <v>0.27500000000000002</v>
      </c>
      <c r="M5383">
        <v>4443.7</v>
      </c>
      <c r="N5383">
        <v>8.1000000000000003E-2</v>
      </c>
      <c r="O5383">
        <v>17.033999999999999</v>
      </c>
      <c r="P5383">
        <v>0.621</v>
      </c>
      <c r="Q5383">
        <v>54858.6</v>
      </c>
      <c r="R5383" t="s">
        <v>923</v>
      </c>
      <c r="T5383" t="s">
        <v>28</v>
      </c>
      <c r="Y5383" t="s">
        <v>103</v>
      </c>
    </row>
    <row r="5384" spans="1:25" x14ac:dyDescent="0.45">
      <c r="A5384" t="s">
        <v>335</v>
      </c>
      <c r="B5384" t="s">
        <v>445</v>
      </c>
      <c r="C5384">
        <v>2521</v>
      </c>
      <c r="D5384" t="s">
        <v>428</v>
      </c>
      <c r="F5384">
        <v>2012</v>
      </c>
      <c r="G5384">
        <v>62</v>
      </c>
      <c r="H5384">
        <v>62</v>
      </c>
      <c r="I5384">
        <v>1915</v>
      </c>
      <c r="K5384">
        <v>3.7080000000000002</v>
      </c>
      <c r="L5384">
        <v>0.27489999999999998</v>
      </c>
      <c r="M5384">
        <v>2184.9</v>
      </c>
      <c r="N5384">
        <v>8.1000000000000003E-2</v>
      </c>
      <c r="O5384">
        <v>8.3740000000000006</v>
      </c>
      <c r="P5384">
        <v>0.621</v>
      </c>
      <c r="Q5384">
        <v>26969.5</v>
      </c>
      <c r="R5384" t="s">
        <v>923</v>
      </c>
      <c r="T5384" t="s">
        <v>28</v>
      </c>
      <c r="Y5384" t="s">
        <v>103</v>
      </c>
    </row>
    <row r="5385" spans="1:25" x14ac:dyDescent="0.45">
      <c r="A5385" t="s">
        <v>335</v>
      </c>
      <c r="B5385" t="s">
        <v>445</v>
      </c>
      <c r="C5385">
        <v>2521</v>
      </c>
      <c r="D5385" t="s">
        <v>428</v>
      </c>
      <c r="F5385">
        <v>2013</v>
      </c>
      <c r="G5385">
        <v>76</v>
      </c>
      <c r="H5385">
        <v>76</v>
      </c>
      <c r="I5385">
        <v>2440</v>
      </c>
      <c r="K5385">
        <v>4.7809999999999997</v>
      </c>
      <c r="L5385">
        <v>0.27500000000000002</v>
      </c>
      <c r="M5385">
        <v>2816.2</v>
      </c>
      <c r="N5385">
        <v>8.1100000000000005E-2</v>
      </c>
      <c r="O5385">
        <v>12.066000000000001</v>
      </c>
      <c r="P5385">
        <v>0.67800000000000005</v>
      </c>
      <c r="Q5385">
        <v>34768.699999999997</v>
      </c>
      <c r="R5385" t="s">
        <v>923</v>
      </c>
      <c r="T5385" t="s">
        <v>28</v>
      </c>
      <c r="Y5385" t="s">
        <v>103</v>
      </c>
    </row>
    <row r="5386" spans="1:25" x14ac:dyDescent="0.45">
      <c r="A5386" t="s">
        <v>335</v>
      </c>
      <c r="B5386" t="s">
        <v>445</v>
      </c>
      <c r="C5386">
        <v>2521</v>
      </c>
      <c r="D5386" t="s">
        <v>428</v>
      </c>
      <c r="F5386">
        <v>2014</v>
      </c>
      <c r="G5386">
        <v>79</v>
      </c>
      <c r="H5386">
        <v>79</v>
      </c>
      <c r="I5386">
        <v>2402</v>
      </c>
      <c r="K5386">
        <v>4.4000000000000004</v>
      </c>
      <c r="L5386">
        <v>0.27510000000000001</v>
      </c>
      <c r="M5386">
        <v>2591.4</v>
      </c>
      <c r="N5386">
        <v>8.1000000000000003E-2</v>
      </c>
      <c r="O5386">
        <v>7.7610000000000001</v>
      </c>
      <c r="P5386">
        <v>0.48509999999999998</v>
      </c>
      <c r="Q5386">
        <v>32001.1</v>
      </c>
      <c r="R5386" t="s">
        <v>923</v>
      </c>
      <c r="T5386" t="s">
        <v>28</v>
      </c>
      <c r="Y5386" t="s">
        <v>103</v>
      </c>
    </row>
    <row r="5387" spans="1:25" x14ac:dyDescent="0.45">
      <c r="A5387" t="s">
        <v>335</v>
      </c>
      <c r="B5387" t="s">
        <v>445</v>
      </c>
      <c r="C5387">
        <v>2521</v>
      </c>
      <c r="D5387" t="s">
        <v>428</v>
      </c>
      <c r="F5387">
        <v>2015</v>
      </c>
      <c r="G5387">
        <v>52</v>
      </c>
      <c r="H5387">
        <v>52</v>
      </c>
      <c r="I5387">
        <v>1080</v>
      </c>
      <c r="K5387">
        <v>2.153</v>
      </c>
      <c r="L5387">
        <v>0.27510000000000001</v>
      </c>
      <c r="M5387">
        <v>1267.9000000000001</v>
      </c>
      <c r="N5387">
        <v>8.1000000000000003E-2</v>
      </c>
      <c r="O5387">
        <v>3.7959999999999998</v>
      </c>
      <c r="P5387">
        <v>0.48509999999999998</v>
      </c>
      <c r="Q5387">
        <v>15654.5</v>
      </c>
      <c r="R5387" t="s">
        <v>923</v>
      </c>
      <c r="T5387" t="s">
        <v>28</v>
      </c>
      <c r="Y5387" t="s">
        <v>159</v>
      </c>
    </row>
    <row r="5388" spans="1:25" x14ac:dyDescent="0.45">
      <c r="A5388" t="s">
        <v>335</v>
      </c>
      <c r="B5388" t="s">
        <v>445</v>
      </c>
      <c r="C5388">
        <v>2521</v>
      </c>
      <c r="D5388" t="s">
        <v>428</v>
      </c>
      <c r="F5388">
        <v>2016</v>
      </c>
      <c r="G5388">
        <v>150</v>
      </c>
      <c r="H5388">
        <v>150</v>
      </c>
      <c r="I5388">
        <v>4297</v>
      </c>
      <c r="K5388">
        <v>8.609</v>
      </c>
      <c r="L5388">
        <v>0.2641</v>
      </c>
      <c r="M5388">
        <v>5164.5</v>
      </c>
      <c r="N5388">
        <v>8.1000000000000003E-2</v>
      </c>
      <c r="O5388">
        <v>15.468999999999999</v>
      </c>
      <c r="P5388">
        <v>0.48499999999999999</v>
      </c>
      <c r="Q5388">
        <v>63787</v>
      </c>
      <c r="R5388" t="s">
        <v>923</v>
      </c>
      <c r="T5388" t="s">
        <v>28</v>
      </c>
      <c r="Y5388" t="s">
        <v>159</v>
      </c>
    </row>
    <row r="5389" spans="1:25" x14ac:dyDescent="0.45">
      <c r="A5389" t="s">
        <v>335</v>
      </c>
      <c r="B5389" t="s">
        <v>445</v>
      </c>
      <c r="C5389">
        <v>2521</v>
      </c>
      <c r="D5389" t="s">
        <v>428</v>
      </c>
      <c r="F5389">
        <v>2017</v>
      </c>
      <c r="G5389">
        <v>47</v>
      </c>
      <c r="H5389">
        <v>47</v>
      </c>
      <c r="I5389">
        <v>1038</v>
      </c>
      <c r="K5389">
        <v>1.2999999999999999E-2</v>
      </c>
      <c r="L5389">
        <v>1.8E-3</v>
      </c>
      <c r="M5389">
        <v>1229.8</v>
      </c>
      <c r="N5389">
        <v>8.1000000000000003E-2</v>
      </c>
      <c r="O5389">
        <v>3.681</v>
      </c>
      <c r="P5389">
        <v>0.48509999999999998</v>
      </c>
      <c r="Q5389">
        <v>15181.7</v>
      </c>
      <c r="R5389" t="s">
        <v>923</v>
      </c>
      <c r="T5389" t="s">
        <v>28</v>
      </c>
      <c r="Y5389" t="s">
        <v>160</v>
      </c>
    </row>
    <row r="5390" spans="1:25" x14ac:dyDescent="0.45">
      <c r="A5390" t="s">
        <v>335</v>
      </c>
      <c r="B5390" t="s">
        <v>445</v>
      </c>
      <c r="C5390">
        <v>2521</v>
      </c>
      <c r="D5390" t="s">
        <v>428</v>
      </c>
      <c r="F5390">
        <v>2018</v>
      </c>
      <c r="G5390">
        <v>65</v>
      </c>
      <c r="H5390">
        <v>65</v>
      </c>
      <c r="I5390">
        <v>2201</v>
      </c>
      <c r="K5390">
        <v>2.5999999999999999E-2</v>
      </c>
      <c r="L5390">
        <v>1.9E-3</v>
      </c>
      <c r="M5390">
        <v>2451.4</v>
      </c>
      <c r="N5390">
        <v>8.1000000000000003E-2</v>
      </c>
      <c r="O5390">
        <v>11.935</v>
      </c>
      <c r="P5390">
        <v>0.81510000000000005</v>
      </c>
      <c r="Q5390">
        <v>30269.3</v>
      </c>
      <c r="R5390" t="s">
        <v>923</v>
      </c>
      <c r="T5390" t="s">
        <v>28</v>
      </c>
      <c r="Y5390" t="s">
        <v>160</v>
      </c>
    </row>
    <row r="5391" spans="1:25" x14ac:dyDescent="0.45">
      <c r="A5391" t="s">
        <v>335</v>
      </c>
      <c r="B5391" t="s">
        <v>445</v>
      </c>
      <c r="C5391">
        <v>2521</v>
      </c>
      <c r="D5391" t="s">
        <v>428</v>
      </c>
      <c r="F5391">
        <v>2019</v>
      </c>
      <c r="G5391">
        <v>90</v>
      </c>
      <c r="H5391">
        <v>90</v>
      </c>
      <c r="I5391">
        <v>3278</v>
      </c>
      <c r="K5391">
        <v>2.8000000000000001E-2</v>
      </c>
      <c r="L5391">
        <v>1.1000000000000001E-3</v>
      </c>
      <c r="M5391">
        <v>3649.7</v>
      </c>
      <c r="N5391">
        <v>8.1100000000000005E-2</v>
      </c>
      <c r="O5391">
        <v>18.321000000000002</v>
      </c>
      <c r="P5391">
        <v>0.79690000000000005</v>
      </c>
      <c r="Q5391">
        <v>45062.2</v>
      </c>
      <c r="R5391" t="s">
        <v>923</v>
      </c>
      <c r="T5391" t="s">
        <v>28</v>
      </c>
      <c r="Y5391" t="s">
        <v>160</v>
      </c>
    </row>
    <row r="5392" spans="1:25" x14ac:dyDescent="0.45">
      <c r="A5392" t="s">
        <v>335</v>
      </c>
      <c r="B5392" t="s">
        <v>445</v>
      </c>
      <c r="C5392">
        <v>2521</v>
      </c>
      <c r="D5392" t="s">
        <v>428</v>
      </c>
      <c r="F5392">
        <v>2020</v>
      </c>
      <c r="G5392">
        <v>62</v>
      </c>
      <c r="H5392">
        <v>62</v>
      </c>
      <c r="I5392">
        <v>1925</v>
      </c>
      <c r="K5392">
        <v>1.4999999999999999E-2</v>
      </c>
      <c r="L5392">
        <v>8.9999999999999998E-4</v>
      </c>
      <c r="M5392">
        <v>2203</v>
      </c>
      <c r="N5392">
        <v>8.1100000000000005E-2</v>
      </c>
      <c r="O5392">
        <v>7.9580000000000002</v>
      </c>
      <c r="P5392">
        <v>0.58499999999999996</v>
      </c>
      <c r="Q5392">
        <v>27204.400000000001</v>
      </c>
      <c r="R5392" t="s">
        <v>923</v>
      </c>
      <c r="T5392" t="s">
        <v>28</v>
      </c>
      <c r="Y5392" t="s">
        <v>160</v>
      </c>
    </row>
    <row r="5393" spans="1:25" x14ac:dyDescent="0.45">
      <c r="A5393" t="s">
        <v>335</v>
      </c>
      <c r="B5393" t="s">
        <v>445</v>
      </c>
      <c r="C5393">
        <v>2521</v>
      </c>
      <c r="D5393" t="s">
        <v>428</v>
      </c>
      <c r="F5393">
        <v>2021</v>
      </c>
      <c r="G5393">
        <v>35</v>
      </c>
      <c r="H5393">
        <v>35</v>
      </c>
      <c r="I5393">
        <v>699</v>
      </c>
      <c r="K5393">
        <v>5.0000000000000001E-3</v>
      </c>
      <c r="L5393">
        <v>8.0000000000000004E-4</v>
      </c>
      <c r="M5393">
        <v>786.6</v>
      </c>
      <c r="N5393">
        <v>8.1100000000000005E-2</v>
      </c>
      <c r="O5393">
        <v>2.839</v>
      </c>
      <c r="P5393">
        <v>0.5847</v>
      </c>
      <c r="Q5393">
        <v>9705.2999999999993</v>
      </c>
      <c r="R5393" t="s">
        <v>923</v>
      </c>
      <c r="T5393" t="s">
        <v>28</v>
      </c>
      <c r="Y5393" t="s">
        <v>161</v>
      </c>
    </row>
    <row r="5394" spans="1:25" x14ac:dyDescent="0.45">
      <c r="A5394" t="s">
        <v>335</v>
      </c>
      <c r="B5394" t="s">
        <v>445</v>
      </c>
      <c r="C5394">
        <v>2521</v>
      </c>
      <c r="D5394" t="s">
        <v>428</v>
      </c>
      <c r="F5394">
        <v>2022</v>
      </c>
      <c r="G5394">
        <v>7</v>
      </c>
      <c r="H5394">
        <v>7</v>
      </c>
      <c r="I5394">
        <v>38</v>
      </c>
      <c r="K5394">
        <v>0</v>
      </c>
      <c r="L5394">
        <v>1.1000000000000001E-3</v>
      </c>
      <c r="M5394">
        <v>64.099999999999994</v>
      </c>
      <c r="N5394">
        <v>8.1000000000000003E-2</v>
      </c>
      <c r="O5394">
        <v>0.23200000000000001</v>
      </c>
      <c r="P5394">
        <v>0.5847</v>
      </c>
      <c r="Q5394">
        <v>793</v>
      </c>
      <c r="R5394" t="s">
        <v>923</v>
      </c>
      <c r="T5394" t="s">
        <v>28</v>
      </c>
      <c r="Y5394" t="s">
        <v>161</v>
      </c>
    </row>
    <row r="5395" spans="1:25" x14ac:dyDescent="0.45">
      <c r="A5395" t="s">
        <v>335</v>
      </c>
      <c r="B5395" t="s">
        <v>445</v>
      </c>
      <c r="C5395">
        <v>2521</v>
      </c>
      <c r="D5395" t="s">
        <v>428</v>
      </c>
      <c r="F5395">
        <v>2023</v>
      </c>
      <c r="G5395">
        <v>6</v>
      </c>
      <c r="H5395">
        <v>6</v>
      </c>
      <c r="I5395">
        <v>40</v>
      </c>
      <c r="K5395">
        <v>0</v>
      </c>
      <c r="L5395">
        <v>1.1999999999999999E-3</v>
      </c>
      <c r="M5395">
        <v>59.6</v>
      </c>
      <c r="N5395">
        <v>8.1000000000000003E-2</v>
      </c>
      <c r="O5395">
        <v>0.215</v>
      </c>
      <c r="P5395">
        <v>0.58520000000000005</v>
      </c>
      <c r="Q5395">
        <v>734</v>
      </c>
      <c r="R5395" t="s">
        <v>923</v>
      </c>
      <c r="T5395" t="s">
        <v>28</v>
      </c>
      <c r="Y5395" t="s">
        <v>161</v>
      </c>
    </row>
    <row r="5396" spans="1:25" x14ac:dyDescent="0.45">
      <c r="A5396" t="s">
        <v>335</v>
      </c>
      <c r="B5396" t="s">
        <v>445</v>
      </c>
      <c r="C5396">
        <v>2521</v>
      </c>
      <c r="D5396" t="s">
        <v>428</v>
      </c>
      <c r="F5396">
        <v>2024</v>
      </c>
      <c r="G5396">
        <v>3</v>
      </c>
      <c r="H5396">
        <v>3</v>
      </c>
      <c r="I5396">
        <v>17</v>
      </c>
      <c r="K5396">
        <v>0</v>
      </c>
      <c r="L5396">
        <v>1E-3</v>
      </c>
      <c r="M5396">
        <v>34.5</v>
      </c>
      <c r="N5396">
        <v>8.1000000000000003E-2</v>
      </c>
      <c r="O5396">
        <v>0.125</v>
      </c>
      <c r="P5396">
        <v>0.58499999999999996</v>
      </c>
      <c r="Q5396">
        <v>427</v>
      </c>
      <c r="R5396" t="s">
        <v>923</v>
      </c>
      <c r="T5396" t="s">
        <v>28</v>
      </c>
      <c r="Y5396" t="s">
        <v>161</v>
      </c>
    </row>
    <row r="5397" spans="1:25" x14ac:dyDescent="0.45">
      <c r="A5397" t="s">
        <v>335</v>
      </c>
      <c r="B5397" t="s">
        <v>446</v>
      </c>
      <c r="C5397">
        <v>2526</v>
      </c>
      <c r="D5397">
        <v>13</v>
      </c>
      <c r="F5397">
        <v>2009</v>
      </c>
      <c r="G5397">
        <v>4221</v>
      </c>
      <c r="H5397">
        <v>4214.01</v>
      </c>
      <c r="J5397">
        <v>1939345.15</v>
      </c>
      <c r="K5397">
        <v>2193.152</v>
      </c>
      <c r="L5397">
        <v>1.6888000000000001</v>
      </c>
      <c r="M5397">
        <v>274949.087</v>
      </c>
      <c r="N5397">
        <v>0.1028</v>
      </c>
      <c r="O5397">
        <v>212.97200000000001</v>
      </c>
      <c r="P5397">
        <v>0.1636</v>
      </c>
      <c r="Q5397">
        <v>2679831.1430000002</v>
      </c>
      <c r="R5397" t="s">
        <v>82</v>
      </c>
      <c r="S5397" t="s">
        <v>37</v>
      </c>
      <c r="T5397" t="s">
        <v>46</v>
      </c>
      <c r="U5397" t="s">
        <v>116</v>
      </c>
      <c r="V5397" t="s">
        <v>447</v>
      </c>
      <c r="W5397" t="s">
        <v>172</v>
      </c>
      <c r="Y5397" t="s">
        <v>107</v>
      </c>
    </row>
    <row r="5398" spans="1:25" x14ac:dyDescent="0.45">
      <c r="A5398" t="s">
        <v>335</v>
      </c>
      <c r="B5398" t="s">
        <v>446</v>
      </c>
      <c r="C5398">
        <v>2526</v>
      </c>
      <c r="D5398">
        <v>13</v>
      </c>
      <c r="F5398">
        <v>2010</v>
      </c>
      <c r="G5398">
        <v>4441</v>
      </c>
      <c r="H5398">
        <v>4437.75</v>
      </c>
      <c r="J5398">
        <v>2051950.75</v>
      </c>
      <c r="K5398">
        <v>378.83699999999999</v>
      </c>
      <c r="L5398">
        <v>0.26519999999999999</v>
      </c>
      <c r="M5398">
        <v>292898.78499999997</v>
      </c>
      <c r="N5398">
        <v>0.10299999999999999</v>
      </c>
      <c r="O5398">
        <v>180.68700000000001</v>
      </c>
      <c r="P5398">
        <v>0.13619999999999999</v>
      </c>
      <c r="Q5398">
        <v>2854723.12</v>
      </c>
      <c r="R5398" t="s">
        <v>82</v>
      </c>
      <c r="S5398" t="s">
        <v>37</v>
      </c>
      <c r="T5398" t="s">
        <v>46</v>
      </c>
      <c r="U5398" t="s">
        <v>116</v>
      </c>
      <c r="V5398" t="s">
        <v>447</v>
      </c>
      <c r="W5398" t="s">
        <v>172</v>
      </c>
      <c r="Y5398" t="s">
        <v>107</v>
      </c>
    </row>
    <row r="5399" spans="1:25" x14ac:dyDescent="0.45">
      <c r="A5399" t="s">
        <v>335</v>
      </c>
      <c r="B5399" t="s">
        <v>446</v>
      </c>
      <c r="C5399">
        <v>2526</v>
      </c>
      <c r="D5399">
        <v>13</v>
      </c>
      <c r="F5399">
        <v>2011</v>
      </c>
      <c r="G5399">
        <v>236</v>
      </c>
      <c r="H5399">
        <v>234.45</v>
      </c>
      <c r="J5399">
        <v>86518.7</v>
      </c>
      <c r="K5399">
        <v>20.878</v>
      </c>
      <c r="L5399">
        <v>0.49580000000000002</v>
      </c>
      <c r="M5399">
        <v>12123.115</v>
      </c>
      <c r="N5399">
        <v>0.10299999999999999</v>
      </c>
      <c r="O5399">
        <v>12.23</v>
      </c>
      <c r="P5399">
        <v>0.24610000000000001</v>
      </c>
      <c r="Q5399">
        <v>118158.505</v>
      </c>
      <c r="R5399" t="s">
        <v>82</v>
      </c>
      <c r="S5399" t="s">
        <v>37</v>
      </c>
      <c r="T5399" t="s">
        <v>46</v>
      </c>
      <c r="U5399" t="s">
        <v>116</v>
      </c>
      <c r="V5399" t="s">
        <v>447</v>
      </c>
      <c r="W5399" t="s">
        <v>172</v>
      </c>
      <c r="Y5399" t="s">
        <v>107</v>
      </c>
    </row>
    <row r="5400" spans="1:25" x14ac:dyDescent="0.45">
      <c r="A5400" t="s">
        <v>335</v>
      </c>
      <c r="B5400" t="s">
        <v>446</v>
      </c>
      <c r="C5400">
        <v>2526</v>
      </c>
      <c r="D5400">
        <v>13</v>
      </c>
      <c r="F5400">
        <v>2012</v>
      </c>
      <c r="G5400">
        <v>0</v>
      </c>
      <c r="H5400">
        <v>0</v>
      </c>
      <c r="R5400" t="s">
        <v>82</v>
      </c>
      <c r="S5400" t="s">
        <v>37</v>
      </c>
      <c r="T5400" t="s">
        <v>46</v>
      </c>
      <c r="U5400" t="s">
        <v>116</v>
      </c>
      <c r="V5400" t="s">
        <v>447</v>
      </c>
      <c r="W5400" t="s">
        <v>172</v>
      </c>
      <c r="Y5400" t="s">
        <v>107</v>
      </c>
    </row>
    <row r="5401" spans="1:25" x14ac:dyDescent="0.45">
      <c r="A5401" t="s">
        <v>335</v>
      </c>
      <c r="B5401" t="s">
        <v>446</v>
      </c>
      <c r="C5401">
        <v>2526</v>
      </c>
      <c r="D5401">
        <v>13</v>
      </c>
      <c r="F5401">
        <v>2013</v>
      </c>
      <c r="G5401">
        <v>0</v>
      </c>
      <c r="H5401">
        <v>0</v>
      </c>
      <c r="R5401" t="s">
        <v>82</v>
      </c>
      <c r="S5401" t="s">
        <v>37</v>
      </c>
      <c r="T5401" t="s">
        <v>46</v>
      </c>
      <c r="U5401" t="s">
        <v>116</v>
      </c>
      <c r="V5401" t="s">
        <v>447</v>
      </c>
      <c r="W5401" t="s">
        <v>172</v>
      </c>
      <c r="Y5401" t="s">
        <v>107</v>
      </c>
    </row>
    <row r="5402" spans="1:25" x14ac:dyDescent="0.45">
      <c r="A5402" t="s">
        <v>335</v>
      </c>
      <c r="B5402" t="s">
        <v>446</v>
      </c>
      <c r="C5402">
        <v>2526</v>
      </c>
      <c r="D5402">
        <v>13</v>
      </c>
      <c r="F5402">
        <v>2014</v>
      </c>
      <c r="G5402">
        <v>0</v>
      </c>
      <c r="H5402">
        <v>0</v>
      </c>
      <c r="R5402" t="s">
        <v>82</v>
      </c>
      <c r="S5402" t="s">
        <v>37</v>
      </c>
      <c r="T5402" t="s">
        <v>46</v>
      </c>
      <c r="U5402" t="s">
        <v>116</v>
      </c>
      <c r="V5402" t="s">
        <v>447</v>
      </c>
      <c r="W5402" t="s">
        <v>172</v>
      </c>
      <c r="Y5402" t="s">
        <v>107</v>
      </c>
    </row>
    <row r="5403" spans="1:25" x14ac:dyDescent="0.45">
      <c r="A5403" t="s">
        <v>335</v>
      </c>
      <c r="B5403" t="s">
        <v>448</v>
      </c>
      <c r="C5403">
        <v>2527</v>
      </c>
      <c r="D5403">
        <v>4</v>
      </c>
      <c r="E5403" t="s">
        <v>449</v>
      </c>
      <c r="F5403">
        <v>2009</v>
      </c>
      <c r="G5403">
        <v>89</v>
      </c>
      <c r="H5403">
        <v>87.45</v>
      </c>
      <c r="J5403">
        <v>15270.45</v>
      </c>
      <c r="K5403">
        <v>23.391999999999999</v>
      </c>
      <c r="L5403">
        <v>2.6579999999999999</v>
      </c>
      <c r="M5403">
        <v>1788.13</v>
      </c>
      <c r="N5403">
        <v>0.10290000000000001</v>
      </c>
      <c r="O5403">
        <v>5.18</v>
      </c>
      <c r="P5403">
        <v>0.55449999999999999</v>
      </c>
      <c r="Q5403">
        <v>17429.04</v>
      </c>
      <c r="R5403" t="s">
        <v>82</v>
      </c>
      <c r="S5403" t="s">
        <v>45</v>
      </c>
      <c r="T5403" t="s">
        <v>63</v>
      </c>
      <c r="W5403" t="s">
        <v>51</v>
      </c>
      <c r="Y5403" t="s">
        <v>107</v>
      </c>
    </row>
    <row r="5404" spans="1:25" x14ac:dyDescent="0.45">
      <c r="A5404" t="s">
        <v>335</v>
      </c>
      <c r="B5404" t="s">
        <v>448</v>
      </c>
      <c r="C5404">
        <v>2527</v>
      </c>
      <c r="D5404">
        <v>4</v>
      </c>
      <c r="E5404" t="s">
        <v>449</v>
      </c>
      <c r="F5404">
        <v>2010</v>
      </c>
      <c r="G5404">
        <v>0</v>
      </c>
      <c r="H5404">
        <v>0</v>
      </c>
      <c r="R5404" t="s">
        <v>82</v>
      </c>
      <c r="S5404" t="s">
        <v>45</v>
      </c>
      <c r="T5404" t="s">
        <v>63</v>
      </c>
      <c r="W5404" t="s">
        <v>51</v>
      </c>
      <c r="Y5404" t="s">
        <v>107</v>
      </c>
    </row>
    <row r="5405" spans="1:25" x14ac:dyDescent="0.45">
      <c r="A5405" t="s">
        <v>335</v>
      </c>
      <c r="B5405" t="s">
        <v>448</v>
      </c>
      <c r="C5405">
        <v>2527</v>
      </c>
      <c r="D5405">
        <v>5</v>
      </c>
      <c r="E5405" t="s">
        <v>449</v>
      </c>
      <c r="F5405">
        <v>2009</v>
      </c>
      <c r="G5405">
        <v>92</v>
      </c>
      <c r="H5405">
        <v>89.13</v>
      </c>
      <c r="J5405">
        <v>14777.24</v>
      </c>
      <c r="K5405">
        <v>20.751000000000001</v>
      </c>
      <c r="L5405">
        <v>2.516</v>
      </c>
      <c r="M5405">
        <v>1588.191</v>
      </c>
      <c r="N5405">
        <v>9.7100000000000006E-2</v>
      </c>
      <c r="O5405">
        <v>4.702</v>
      </c>
      <c r="P5405">
        <v>0.55500000000000005</v>
      </c>
      <c r="Q5405">
        <v>15484.195</v>
      </c>
      <c r="R5405" t="s">
        <v>82</v>
      </c>
      <c r="S5405" t="s">
        <v>45</v>
      </c>
      <c r="T5405" t="s">
        <v>63</v>
      </c>
      <c r="W5405" t="s">
        <v>51</v>
      </c>
      <c r="Y5405" t="s">
        <v>107</v>
      </c>
    </row>
    <row r="5406" spans="1:25" x14ac:dyDescent="0.45">
      <c r="A5406" t="s">
        <v>335</v>
      </c>
      <c r="B5406" t="s">
        <v>448</v>
      </c>
      <c r="C5406">
        <v>2527</v>
      </c>
      <c r="D5406">
        <v>5</v>
      </c>
      <c r="E5406" t="s">
        <v>449</v>
      </c>
      <c r="F5406">
        <v>2010</v>
      </c>
      <c r="G5406">
        <v>0</v>
      </c>
      <c r="H5406">
        <v>0</v>
      </c>
      <c r="R5406" t="s">
        <v>82</v>
      </c>
      <c r="S5406" t="s">
        <v>45</v>
      </c>
      <c r="T5406" t="s">
        <v>63</v>
      </c>
      <c r="W5406" t="s">
        <v>51</v>
      </c>
      <c r="Y5406" t="s">
        <v>107</v>
      </c>
    </row>
    <row r="5407" spans="1:25" x14ac:dyDescent="0.45">
      <c r="A5407" t="s">
        <v>335</v>
      </c>
      <c r="B5407" t="s">
        <v>448</v>
      </c>
      <c r="C5407">
        <v>2527</v>
      </c>
      <c r="D5407">
        <v>6</v>
      </c>
      <c r="F5407">
        <v>2009</v>
      </c>
      <c r="G5407">
        <v>6101</v>
      </c>
      <c r="H5407">
        <v>6084.6</v>
      </c>
      <c r="I5407">
        <v>476354.16</v>
      </c>
      <c r="K5407">
        <v>371.43400000000003</v>
      </c>
      <c r="L5407">
        <v>0.19570000000000001</v>
      </c>
      <c r="M5407">
        <v>452418.84499999997</v>
      </c>
      <c r="N5407">
        <v>0.1031</v>
      </c>
      <c r="O5407">
        <v>361.80799999999999</v>
      </c>
      <c r="P5407">
        <v>0.17280000000000001</v>
      </c>
      <c r="Q5407">
        <v>4409206.6749999998</v>
      </c>
      <c r="R5407" t="s">
        <v>82</v>
      </c>
      <c r="S5407" t="s">
        <v>45</v>
      </c>
      <c r="T5407" t="s">
        <v>46</v>
      </c>
      <c r="U5407" t="s">
        <v>116</v>
      </c>
      <c r="V5407" t="s">
        <v>450</v>
      </c>
      <c r="W5407" t="s">
        <v>172</v>
      </c>
      <c r="Y5407" t="s">
        <v>107</v>
      </c>
    </row>
    <row r="5408" spans="1:25" x14ac:dyDescent="0.45">
      <c r="A5408" t="s">
        <v>335</v>
      </c>
      <c r="B5408" t="s">
        <v>448</v>
      </c>
      <c r="C5408">
        <v>2527</v>
      </c>
      <c r="D5408">
        <v>6</v>
      </c>
      <c r="F5408">
        <v>2010</v>
      </c>
      <c r="G5408">
        <v>8325</v>
      </c>
      <c r="H5408">
        <v>8302.75</v>
      </c>
      <c r="I5408">
        <v>605628.98</v>
      </c>
      <c r="K5408">
        <v>448.86500000000001</v>
      </c>
      <c r="L5408">
        <v>0.1731</v>
      </c>
      <c r="M5408">
        <v>599104.65700000001</v>
      </c>
      <c r="N5408">
        <v>0.1031</v>
      </c>
      <c r="O5408">
        <v>560.98800000000006</v>
      </c>
      <c r="P5408">
        <v>0.20319999999999999</v>
      </c>
      <c r="Q5408">
        <v>5838307.2450000001</v>
      </c>
      <c r="R5408" t="s">
        <v>82</v>
      </c>
      <c r="S5408" t="s">
        <v>45</v>
      </c>
      <c r="T5408" t="s">
        <v>46</v>
      </c>
      <c r="U5408" t="s">
        <v>116</v>
      </c>
      <c r="V5408" t="s">
        <v>450</v>
      </c>
      <c r="W5408" t="s">
        <v>172</v>
      </c>
      <c r="Y5408" t="s">
        <v>107</v>
      </c>
    </row>
    <row r="5409" spans="1:25" x14ac:dyDescent="0.45">
      <c r="A5409" t="s">
        <v>335</v>
      </c>
      <c r="B5409" t="s">
        <v>448</v>
      </c>
      <c r="C5409">
        <v>2527</v>
      </c>
      <c r="D5409">
        <v>6</v>
      </c>
      <c r="F5409">
        <v>2011</v>
      </c>
      <c r="G5409">
        <v>1776</v>
      </c>
      <c r="H5409">
        <v>1771.21</v>
      </c>
      <c r="I5409">
        <v>108122.84</v>
      </c>
      <c r="K5409">
        <v>80.256</v>
      </c>
      <c r="L5409">
        <v>0.16209999999999999</v>
      </c>
      <c r="M5409">
        <v>113357.495</v>
      </c>
      <c r="N5409">
        <v>0.1031</v>
      </c>
      <c r="O5409">
        <v>133.61799999999999</v>
      </c>
      <c r="P5409">
        <v>0.2475</v>
      </c>
      <c r="Q5409">
        <v>1104779.919</v>
      </c>
      <c r="R5409" t="s">
        <v>82</v>
      </c>
      <c r="S5409" t="s">
        <v>45</v>
      </c>
      <c r="T5409" t="s">
        <v>46</v>
      </c>
      <c r="U5409" t="s">
        <v>116</v>
      </c>
      <c r="V5409" t="s">
        <v>450</v>
      </c>
      <c r="W5409" t="s">
        <v>172</v>
      </c>
      <c r="Y5409" t="s">
        <v>107</v>
      </c>
    </row>
    <row r="5410" spans="1:25" x14ac:dyDescent="0.45">
      <c r="A5410" t="s">
        <v>335</v>
      </c>
      <c r="B5410" t="s">
        <v>448</v>
      </c>
      <c r="C5410">
        <v>2527</v>
      </c>
      <c r="D5410">
        <v>6</v>
      </c>
      <c r="F5410">
        <v>2012</v>
      </c>
      <c r="G5410">
        <v>0</v>
      </c>
      <c r="H5410">
        <v>0</v>
      </c>
      <c r="R5410" t="s">
        <v>82</v>
      </c>
      <c r="S5410" t="s">
        <v>45</v>
      </c>
      <c r="T5410" t="s">
        <v>46</v>
      </c>
      <c r="U5410" t="s">
        <v>116</v>
      </c>
      <c r="V5410" t="s">
        <v>450</v>
      </c>
      <c r="W5410" t="s">
        <v>172</v>
      </c>
      <c r="Y5410" t="s">
        <v>107</v>
      </c>
    </row>
    <row r="5411" spans="1:25" x14ac:dyDescent="0.45">
      <c r="A5411" t="s">
        <v>335</v>
      </c>
      <c r="B5411" t="s">
        <v>448</v>
      </c>
      <c r="C5411">
        <v>2527</v>
      </c>
      <c r="D5411">
        <v>6</v>
      </c>
      <c r="F5411">
        <v>2013</v>
      </c>
      <c r="G5411">
        <v>0</v>
      </c>
      <c r="H5411">
        <v>0</v>
      </c>
      <c r="R5411" t="s">
        <v>82</v>
      </c>
      <c r="S5411" t="s">
        <v>45</v>
      </c>
      <c r="T5411" t="s">
        <v>46</v>
      </c>
      <c r="U5411" t="s">
        <v>116</v>
      </c>
      <c r="V5411" t="s">
        <v>450</v>
      </c>
      <c r="W5411" t="s">
        <v>172</v>
      </c>
      <c r="Y5411" t="s">
        <v>107</v>
      </c>
    </row>
    <row r="5412" spans="1:25" x14ac:dyDescent="0.45">
      <c r="A5412" t="s">
        <v>335</v>
      </c>
      <c r="B5412" t="s">
        <v>448</v>
      </c>
      <c r="C5412">
        <v>2527</v>
      </c>
      <c r="D5412">
        <v>6</v>
      </c>
      <c r="F5412">
        <v>2014</v>
      </c>
      <c r="G5412">
        <v>0</v>
      </c>
      <c r="H5412">
        <v>0</v>
      </c>
      <c r="R5412" t="s">
        <v>82</v>
      </c>
      <c r="S5412" t="s">
        <v>45</v>
      </c>
      <c r="T5412" t="s">
        <v>46</v>
      </c>
      <c r="U5412" t="s">
        <v>116</v>
      </c>
      <c r="V5412" t="s">
        <v>450</v>
      </c>
      <c r="W5412" t="s">
        <v>172</v>
      </c>
      <c r="Y5412" t="s">
        <v>107</v>
      </c>
    </row>
    <row r="5413" spans="1:25" x14ac:dyDescent="0.45">
      <c r="A5413" t="s">
        <v>335</v>
      </c>
      <c r="B5413" t="s">
        <v>448</v>
      </c>
      <c r="C5413">
        <v>2527</v>
      </c>
      <c r="D5413">
        <v>6</v>
      </c>
      <c r="F5413">
        <v>2015</v>
      </c>
      <c r="G5413">
        <v>0</v>
      </c>
      <c r="H5413">
        <v>0</v>
      </c>
      <c r="R5413" t="s">
        <v>82</v>
      </c>
      <c r="S5413" t="s">
        <v>45</v>
      </c>
      <c r="T5413" t="s">
        <v>46</v>
      </c>
      <c r="U5413" t="s">
        <v>116</v>
      </c>
      <c r="V5413" t="s">
        <v>450</v>
      </c>
      <c r="W5413" t="s">
        <v>172</v>
      </c>
      <c r="Y5413" t="s">
        <v>129</v>
      </c>
    </row>
    <row r="5414" spans="1:25" x14ac:dyDescent="0.45">
      <c r="A5414" t="s">
        <v>335</v>
      </c>
      <c r="B5414" t="s">
        <v>448</v>
      </c>
      <c r="C5414">
        <v>2527</v>
      </c>
      <c r="D5414">
        <v>6</v>
      </c>
      <c r="F5414">
        <v>2016</v>
      </c>
      <c r="G5414">
        <v>0</v>
      </c>
      <c r="H5414">
        <v>0</v>
      </c>
      <c r="R5414" t="s">
        <v>82</v>
      </c>
      <c r="S5414" t="s">
        <v>45</v>
      </c>
      <c r="T5414" t="s">
        <v>46</v>
      </c>
      <c r="U5414" t="s">
        <v>116</v>
      </c>
      <c r="V5414" t="s">
        <v>450</v>
      </c>
      <c r="W5414" t="s">
        <v>172</v>
      </c>
      <c r="Y5414" t="s">
        <v>129</v>
      </c>
    </row>
    <row r="5415" spans="1:25" x14ac:dyDescent="0.45">
      <c r="A5415" t="s">
        <v>335</v>
      </c>
      <c r="B5415" t="s">
        <v>448</v>
      </c>
      <c r="C5415">
        <v>2527</v>
      </c>
      <c r="D5415">
        <v>6</v>
      </c>
      <c r="F5415">
        <v>2017</v>
      </c>
      <c r="G5415">
        <v>3008</v>
      </c>
      <c r="H5415">
        <v>2951.75</v>
      </c>
      <c r="I5415">
        <v>179575.06</v>
      </c>
      <c r="K5415">
        <v>0.61699999999999999</v>
      </c>
      <c r="L5415">
        <v>8.9999999999999998E-4</v>
      </c>
      <c r="M5415">
        <v>124008.77899999999</v>
      </c>
      <c r="N5415">
        <v>5.8900000000000001E-2</v>
      </c>
      <c r="O5415">
        <v>170.25800000000001</v>
      </c>
      <c r="P5415">
        <v>0.11600000000000001</v>
      </c>
      <c r="Q5415">
        <v>2091728.2</v>
      </c>
      <c r="R5415" t="s">
        <v>82</v>
      </c>
      <c r="S5415" t="s">
        <v>451</v>
      </c>
      <c r="T5415" t="s">
        <v>46</v>
      </c>
      <c r="U5415" t="s">
        <v>116</v>
      </c>
      <c r="V5415" t="s">
        <v>450</v>
      </c>
      <c r="W5415" t="s">
        <v>172</v>
      </c>
      <c r="Y5415" t="s">
        <v>130</v>
      </c>
    </row>
    <row r="5416" spans="1:25" x14ac:dyDescent="0.45">
      <c r="A5416" t="s">
        <v>335</v>
      </c>
      <c r="B5416" t="s">
        <v>448</v>
      </c>
      <c r="C5416">
        <v>2527</v>
      </c>
      <c r="D5416">
        <v>6</v>
      </c>
      <c r="F5416">
        <v>2018</v>
      </c>
      <c r="G5416">
        <v>3033</v>
      </c>
      <c r="H5416">
        <v>3007.68</v>
      </c>
      <c r="I5416">
        <v>203863.7</v>
      </c>
      <c r="K5416">
        <v>0.60299999999999998</v>
      </c>
      <c r="L5416">
        <v>8.9999999999999998E-4</v>
      </c>
      <c r="M5416">
        <v>119304.643</v>
      </c>
      <c r="N5416">
        <v>5.8999999999999997E-2</v>
      </c>
      <c r="O5416">
        <v>94.105999999999995</v>
      </c>
      <c r="P5416">
        <v>8.9200000000000002E-2</v>
      </c>
      <c r="Q5416">
        <v>2010041.07</v>
      </c>
      <c r="R5416" t="s">
        <v>333</v>
      </c>
      <c r="S5416" t="s">
        <v>94</v>
      </c>
      <c r="T5416" t="s">
        <v>46</v>
      </c>
      <c r="U5416" t="s">
        <v>116</v>
      </c>
      <c r="V5416" t="s">
        <v>450</v>
      </c>
      <c r="W5416" t="s">
        <v>172</v>
      </c>
      <c r="Y5416" t="s">
        <v>147</v>
      </c>
    </row>
    <row r="5417" spans="1:25" x14ac:dyDescent="0.45">
      <c r="A5417" t="s">
        <v>335</v>
      </c>
      <c r="B5417" t="s">
        <v>448</v>
      </c>
      <c r="C5417">
        <v>2527</v>
      </c>
      <c r="D5417">
        <v>6</v>
      </c>
      <c r="F5417">
        <v>2019</v>
      </c>
      <c r="G5417">
        <v>1135</v>
      </c>
      <c r="H5417">
        <v>1123.8599999999999</v>
      </c>
      <c r="I5417">
        <v>60302.59</v>
      </c>
      <c r="K5417">
        <v>0.20200000000000001</v>
      </c>
      <c r="L5417">
        <v>1E-3</v>
      </c>
      <c r="M5417">
        <v>39405.796000000002</v>
      </c>
      <c r="N5417">
        <v>5.8700000000000002E-2</v>
      </c>
      <c r="O5417">
        <v>7.93</v>
      </c>
      <c r="P5417">
        <v>2.2700000000000001E-2</v>
      </c>
      <c r="Q5417">
        <v>664721.49899999995</v>
      </c>
      <c r="R5417" t="s">
        <v>333</v>
      </c>
      <c r="S5417" t="s">
        <v>94</v>
      </c>
      <c r="T5417" t="s">
        <v>46</v>
      </c>
      <c r="U5417" t="s">
        <v>116</v>
      </c>
      <c r="V5417" t="s">
        <v>450</v>
      </c>
      <c r="W5417" t="s">
        <v>172</v>
      </c>
      <c r="Y5417" t="s">
        <v>147</v>
      </c>
    </row>
    <row r="5418" spans="1:25" x14ac:dyDescent="0.45">
      <c r="A5418" t="s">
        <v>335</v>
      </c>
      <c r="B5418" t="s">
        <v>448</v>
      </c>
      <c r="C5418">
        <v>2527</v>
      </c>
      <c r="D5418">
        <v>6</v>
      </c>
      <c r="F5418">
        <v>2020</v>
      </c>
      <c r="G5418">
        <v>7916</v>
      </c>
      <c r="H5418">
        <v>7893.03</v>
      </c>
      <c r="I5418">
        <v>392647.58</v>
      </c>
      <c r="K5418">
        <v>1.1739999999999999</v>
      </c>
      <c r="L5418">
        <v>1E-3</v>
      </c>
      <c r="M5418">
        <v>228303.06099999999</v>
      </c>
      <c r="N5418">
        <v>5.91E-2</v>
      </c>
      <c r="O5418">
        <v>49.58</v>
      </c>
      <c r="P5418">
        <v>2.5000000000000001E-2</v>
      </c>
      <c r="Q5418">
        <v>3849053.6839999999</v>
      </c>
      <c r="R5418" t="s">
        <v>333</v>
      </c>
      <c r="S5418" t="s">
        <v>94</v>
      </c>
      <c r="T5418" t="s">
        <v>46</v>
      </c>
      <c r="U5418" t="s">
        <v>116</v>
      </c>
      <c r="V5418" t="s">
        <v>450</v>
      </c>
      <c r="W5418" t="s">
        <v>172</v>
      </c>
      <c r="Y5418" t="s">
        <v>147</v>
      </c>
    </row>
    <row r="5419" spans="1:25" x14ac:dyDescent="0.45">
      <c r="A5419" t="s">
        <v>335</v>
      </c>
      <c r="B5419" t="s">
        <v>448</v>
      </c>
      <c r="C5419">
        <v>2527</v>
      </c>
      <c r="D5419">
        <v>6</v>
      </c>
      <c r="F5419">
        <v>2021</v>
      </c>
      <c r="G5419">
        <v>8634</v>
      </c>
      <c r="H5419">
        <v>8631</v>
      </c>
      <c r="I5419">
        <v>482581.69</v>
      </c>
      <c r="K5419">
        <v>1.4119999999999999</v>
      </c>
      <c r="L5419">
        <v>1E-3</v>
      </c>
      <c r="M5419">
        <v>278846.38400000002</v>
      </c>
      <c r="N5419">
        <v>5.8999999999999997E-2</v>
      </c>
      <c r="O5419">
        <v>50.389000000000003</v>
      </c>
      <c r="P5419">
        <v>2.0899999999999998E-2</v>
      </c>
      <c r="Q5419">
        <v>4703821.88</v>
      </c>
      <c r="R5419" t="s">
        <v>333</v>
      </c>
      <c r="S5419" t="s">
        <v>94</v>
      </c>
      <c r="T5419" t="s">
        <v>46</v>
      </c>
      <c r="U5419" t="s">
        <v>116</v>
      </c>
      <c r="V5419" t="s">
        <v>450</v>
      </c>
      <c r="W5419" t="s">
        <v>172</v>
      </c>
      <c r="Y5419" t="s">
        <v>152</v>
      </c>
    </row>
    <row r="5420" spans="1:25" x14ac:dyDescent="0.45">
      <c r="A5420" t="s">
        <v>335</v>
      </c>
      <c r="B5420" t="s">
        <v>448</v>
      </c>
      <c r="C5420">
        <v>2527</v>
      </c>
      <c r="D5420">
        <v>6</v>
      </c>
      <c r="F5420">
        <v>2022</v>
      </c>
      <c r="G5420">
        <v>8441</v>
      </c>
      <c r="H5420">
        <v>8429.68</v>
      </c>
      <c r="I5420">
        <v>584851.36</v>
      </c>
      <c r="K5420">
        <v>1.7829999999999999</v>
      </c>
      <c r="L5420">
        <v>1E-3</v>
      </c>
      <c r="M5420">
        <v>343046.31</v>
      </c>
      <c r="N5420">
        <v>5.8999999999999997E-2</v>
      </c>
      <c r="O5420">
        <v>46.335000000000001</v>
      </c>
      <c r="P5420">
        <v>1.4999999999999999E-2</v>
      </c>
      <c r="Q5420">
        <v>5786849.8880000003</v>
      </c>
      <c r="R5420" t="s">
        <v>333</v>
      </c>
      <c r="S5420" t="s">
        <v>94</v>
      </c>
      <c r="T5420" t="s">
        <v>46</v>
      </c>
      <c r="U5420" t="s">
        <v>116</v>
      </c>
      <c r="V5420" t="s">
        <v>450</v>
      </c>
      <c r="W5420" t="s">
        <v>172</v>
      </c>
      <c r="Y5420" t="s">
        <v>152</v>
      </c>
    </row>
    <row r="5421" spans="1:25" x14ac:dyDescent="0.45">
      <c r="A5421" t="s">
        <v>335</v>
      </c>
      <c r="B5421" t="s">
        <v>448</v>
      </c>
      <c r="C5421">
        <v>2527</v>
      </c>
      <c r="D5421">
        <v>6</v>
      </c>
      <c r="F5421">
        <v>2023</v>
      </c>
      <c r="G5421">
        <v>8446</v>
      </c>
      <c r="H5421">
        <v>8439.08</v>
      </c>
      <c r="I5421">
        <v>665425.54</v>
      </c>
      <c r="K5421">
        <v>1.9359999999999999</v>
      </c>
      <c r="L5421">
        <v>1E-3</v>
      </c>
      <c r="M5421">
        <v>388036.30499999999</v>
      </c>
      <c r="N5421">
        <v>5.8999999999999997E-2</v>
      </c>
      <c r="O5421">
        <v>66.150999999999996</v>
      </c>
      <c r="P5421">
        <v>1.89E-2</v>
      </c>
      <c r="Q5421">
        <v>6544486.6679999996</v>
      </c>
      <c r="R5421" t="s">
        <v>333</v>
      </c>
      <c r="S5421" t="s">
        <v>94</v>
      </c>
      <c r="T5421" t="s">
        <v>46</v>
      </c>
      <c r="U5421" t="s">
        <v>116</v>
      </c>
      <c r="V5421" t="s">
        <v>450</v>
      </c>
      <c r="W5421" t="s">
        <v>172</v>
      </c>
      <c r="Y5421" t="s">
        <v>152</v>
      </c>
    </row>
    <row r="5422" spans="1:25" x14ac:dyDescent="0.45">
      <c r="A5422" t="s">
        <v>335</v>
      </c>
      <c r="B5422" t="s">
        <v>448</v>
      </c>
      <c r="C5422">
        <v>2527</v>
      </c>
      <c r="D5422">
        <v>6</v>
      </c>
      <c r="F5422">
        <v>2024</v>
      </c>
      <c r="G5422">
        <v>4151</v>
      </c>
      <c r="H5422">
        <v>4146.99</v>
      </c>
      <c r="I5422">
        <v>341538.68</v>
      </c>
      <c r="K5422">
        <v>0.94</v>
      </c>
      <c r="L5422">
        <v>1E-3</v>
      </c>
      <c r="M5422">
        <v>188276.70600000001</v>
      </c>
      <c r="N5422">
        <v>5.8999999999999997E-2</v>
      </c>
      <c r="O5422">
        <v>35.531999999999996</v>
      </c>
      <c r="P5422">
        <v>2.1600000000000001E-2</v>
      </c>
      <c r="Q5422">
        <v>3176038.9819999998</v>
      </c>
      <c r="R5422" t="s">
        <v>333</v>
      </c>
      <c r="S5422" t="s">
        <v>94</v>
      </c>
      <c r="T5422" t="s">
        <v>46</v>
      </c>
      <c r="U5422" t="s">
        <v>116</v>
      </c>
      <c r="V5422" t="s">
        <v>450</v>
      </c>
      <c r="W5422" t="s">
        <v>172</v>
      </c>
      <c r="Y5422" t="s">
        <v>152</v>
      </c>
    </row>
    <row r="5423" spans="1:25" x14ac:dyDescent="0.45">
      <c r="A5423" t="s">
        <v>335</v>
      </c>
      <c r="B5423" t="s">
        <v>452</v>
      </c>
      <c r="C5423">
        <v>2535</v>
      </c>
      <c r="D5423">
        <v>1</v>
      </c>
      <c r="E5423" t="s">
        <v>453</v>
      </c>
      <c r="F5423">
        <v>2009</v>
      </c>
      <c r="G5423">
        <v>6886</v>
      </c>
      <c r="H5423">
        <v>6872.69</v>
      </c>
      <c r="I5423">
        <v>870520.22</v>
      </c>
      <c r="K5423">
        <v>1111.028</v>
      </c>
      <c r="L5423">
        <v>0.24859999999999999</v>
      </c>
      <c r="M5423">
        <v>839814.34600000002</v>
      </c>
      <c r="N5423">
        <v>0.10349999999999999</v>
      </c>
      <c r="O5423">
        <v>937.18700000000001</v>
      </c>
      <c r="P5423">
        <v>0.23730000000000001</v>
      </c>
      <c r="Q5423">
        <v>8143421.4330000002</v>
      </c>
      <c r="R5423" t="s">
        <v>82</v>
      </c>
      <c r="S5423" t="s">
        <v>45</v>
      </c>
      <c r="T5423" t="s">
        <v>46</v>
      </c>
      <c r="U5423" t="s">
        <v>132</v>
      </c>
      <c r="V5423" t="s">
        <v>240</v>
      </c>
      <c r="W5423" t="s">
        <v>51</v>
      </c>
      <c r="Y5423" t="s">
        <v>107</v>
      </c>
    </row>
    <row r="5424" spans="1:25" x14ac:dyDescent="0.45">
      <c r="A5424" t="s">
        <v>335</v>
      </c>
      <c r="B5424" t="s">
        <v>452</v>
      </c>
      <c r="C5424">
        <v>2535</v>
      </c>
      <c r="D5424">
        <v>1</v>
      </c>
      <c r="E5424" t="s">
        <v>453</v>
      </c>
      <c r="F5424">
        <v>2010</v>
      </c>
      <c r="G5424">
        <v>6864</v>
      </c>
      <c r="H5424">
        <v>6855.29</v>
      </c>
      <c r="I5424">
        <v>919713.64</v>
      </c>
      <c r="K5424">
        <v>5201.2030000000004</v>
      </c>
      <c r="L5424">
        <v>1.1656</v>
      </c>
      <c r="M5424">
        <v>884705.73300000001</v>
      </c>
      <c r="N5424">
        <v>0.10299999999999999</v>
      </c>
      <c r="O5424">
        <v>1143.386</v>
      </c>
      <c r="P5424">
        <v>0.26790000000000003</v>
      </c>
      <c r="Q5424">
        <v>8622867.6099999994</v>
      </c>
      <c r="R5424" t="s">
        <v>82</v>
      </c>
      <c r="S5424" t="s">
        <v>45</v>
      </c>
      <c r="T5424" t="s">
        <v>46</v>
      </c>
      <c r="U5424" t="s">
        <v>132</v>
      </c>
      <c r="V5424" t="s">
        <v>240</v>
      </c>
      <c r="W5424" t="s">
        <v>51</v>
      </c>
      <c r="Y5424" t="s">
        <v>107</v>
      </c>
    </row>
    <row r="5425" spans="1:25" x14ac:dyDescent="0.45">
      <c r="A5425" t="s">
        <v>335</v>
      </c>
      <c r="B5425" t="s">
        <v>452</v>
      </c>
      <c r="C5425">
        <v>2535</v>
      </c>
      <c r="D5425">
        <v>1</v>
      </c>
      <c r="E5425" t="s">
        <v>453</v>
      </c>
      <c r="F5425">
        <v>2011</v>
      </c>
      <c r="G5425">
        <v>4897</v>
      </c>
      <c r="H5425">
        <v>4886.91</v>
      </c>
      <c r="I5425">
        <v>576504.46</v>
      </c>
      <c r="K5425">
        <v>4765.3190000000004</v>
      </c>
      <c r="L5425">
        <v>1.5604</v>
      </c>
      <c r="M5425">
        <v>571327.84199999995</v>
      </c>
      <c r="N5425">
        <v>0.10299999999999999</v>
      </c>
      <c r="O5425">
        <v>805.79499999999996</v>
      </c>
      <c r="P5425">
        <v>0.29199999999999998</v>
      </c>
      <c r="Q5425">
        <v>5568498.4720000001</v>
      </c>
      <c r="R5425" t="s">
        <v>82</v>
      </c>
      <c r="S5425" t="s">
        <v>45</v>
      </c>
      <c r="T5425" t="s">
        <v>46</v>
      </c>
      <c r="U5425" t="s">
        <v>132</v>
      </c>
      <c r="V5425" t="s">
        <v>240</v>
      </c>
      <c r="W5425" t="s">
        <v>51</v>
      </c>
      <c r="Y5425" t="s">
        <v>107</v>
      </c>
    </row>
    <row r="5426" spans="1:25" x14ac:dyDescent="0.45">
      <c r="A5426" t="s">
        <v>335</v>
      </c>
      <c r="B5426" t="s">
        <v>452</v>
      </c>
      <c r="C5426">
        <v>2535</v>
      </c>
      <c r="D5426">
        <v>1</v>
      </c>
      <c r="E5426" t="s">
        <v>453</v>
      </c>
      <c r="F5426">
        <v>2012</v>
      </c>
      <c r="G5426">
        <v>2997</v>
      </c>
      <c r="H5426">
        <v>2982.34</v>
      </c>
      <c r="I5426">
        <v>275943.82</v>
      </c>
      <c r="K5426">
        <v>823.41399999999999</v>
      </c>
      <c r="L5426">
        <v>0.4501</v>
      </c>
      <c r="M5426">
        <v>285372.98100000003</v>
      </c>
      <c r="N5426">
        <v>0.1031</v>
      </c>
      <c r="O5426">
        <v>390.78899999999999</v>
      </c>
      <c r="P5426">
        <v>0.2828</v>
      </c>
      <c r="Q5426">
        <v>2781024.5649999999</v>
      </c>
      <c r="R5426" t="s">
        <v>82</v>
      </c>
      <c r="S5426" t="s">
        <v>45</v>
      </c>
      <c r="T5426" t="s">
        <v>46</v>
      </c>
      <c r="U5426" t="s">
        <v>132</v>
      </c>
      <c r="V5426" t="s">
        <v>240</v>
      </c>
      <c r="W5426" t="s">
        <v>51</v>
      </c>
      <c r="Y5426" t="s">
        <v>107</v>
      </c>
    </row>
    <row r="5427" spans="1:25" x14ac:dyDescent="0.45">
      <c r="A5427" t="s">
        <v>335</v>
      </c>
      <c r="B5427" t="s">
        <v>452</v>
      </c>
      <c r="C5427">
        <v>2535</v>
      </c>
      <c r="D5427">
        <v>1</v>
      </c>
      <c r="E5427" t="s">
        <v>453</v>
      </c>
      <c r="F5427">
        <v>2013</v>
      </c>
      <c r="G5427">
        <v>4312</v>
      </c>
      <c r="H5427">
        <v>4295.3100000000004</v>
      </c>
      <c r="I5427">
        <v>454606.35</v>
      </c>
      <c r="K5427">
        <v>1429.0419999999999</v>
      </c>
      <c r="L5427">
        <v>0.51070000000000004</v>
      </c>
      <c r="M5427">
        <v>462094.78</v>
      </c>
      <c r="N5427">
        <v>0.10299999999999999</v>
      </c>
      <c r="O5427">
        <v>675.69500000000005</v>
      </c>
      <c r="P5427">
        <v>0.29780000000000001</v>
      </c>
      <c r="Q5427">
        <v>4503859.0650000004</v>
      </c>
      <c r="R5427" t="s">
        <v>82</v>
      </c>
      <c r="S5427" t="s">
        <v>45</v>
      </c>
      <c r="T5427" t="s">
        <v>46</v>
      </c>
      <c r="U5427" t="s">
        <v>132</v>
      </c>
      <c r="V5427" t="s">
        <v>240</v>
      </c>
      <c r="W5427" t="s">
        <v>51</v>
      </c>
      <c r="Y5427" t="s">
        <v>107</v>
      </c>
    </row>
    <row r="5428" spans="1:25" x14ac:dyDescent="0.45">
      <c r="A5428" t="s">
        <v>335</v>
      </c>
      <c r="B5428" t="s">
        <v>452</v>
      </c>
      <c r="C5428">
        <v>2535</v>
      </c>
      <c r="D5428">
        <v>1</v>
      </c>
      <c r="E5428" t="s">
        <v>453</v>
      </c>
      <c r="F5428">
        <v>2014</v>
      </c>
      <c r="G5428">
        <v>4157</v>
      </c>
      <c r="H5428">
        <v>4136.25</v>
      </c>
      <c r="I5428">
        <v>459186.81</v>
      </c>
      <c r="K5428">
        <v>1268.981</v>
      </c>
      <c r="L5428">
        <v>0.46</v>
      </c>
      <c r="M5428">
        <v>461893.16399999999</v>
      </c>
      <c r="N5428">
        <v>0.10299999999999999</v>
      </c>
      <c r="O5428">
        <v>596.83399999999995</v>
      </c>
      <c r="P5428">
        <v>0.27200000000000002</v>
      </c>
      <c r="Q5428">
        <v>4501907.5779999997</v>
      </c>
      <c r="R5428" t="s">
        <v>82</v>
      </c>
      <c r="S5428" t="s">
        <v>45</v>
      </c>
      <c r="T5428" t="s">
        <v>46</v>
      </c>
      <c r="U5428" t="s">
        <v>132</v>
      </c>
      <c r="V5428" t="s">
        <v>240</v>
      </c>
      <c r="W5428" t="s">
        <v>51</v>
      </c>
      <c r="Y5428" t="s">
        <v>107</v>
      </c>
    </row>
    <row r="5429" spans="1:25" x14ac:dyDescent="0.45">
      <c r="A5429" t="s">
        <v>335</v>
      </c>
      <c r="B5429" t="s">
        <v>452</v>
      </c>
      <c r="C5429">
        <v>2535</v>
      </c>
      <c r="D5429">
        <v>1</v>
      </c>
      <c r="E5429" t="s">
        <v>453</v>
      </c>
      <c r="F5429">
        <v>2015</v>
      </c>
      <c r="G5429">
        <v>1374</v>
      </c>
      <c r="H5429">
        <v>1363.08</v>
      </c>
      <c r="I5429">
        <v>109070.38</v>
      </c>
      <c r="K5429">
        <v>151.529</v>
      </c>
      <c r="L5429">
        <v>0.2077</v>
      </c>
      <c r="M5429">
        <v>118895.41099999999</v>
      </c>
      <c r="N5429">
        <v>0.10299999999999999</v>
      </c>
      <c r="O5429">
        <v>135.107</v>
      </c>
      <c r="P5429">
        <v>0.27</v>
      </c>
      <c r="Q5429">
        <v>1158823.67</v>
      </c>
      <c r="R5429" t="s">
        <v>82</v>
      </c>
      <c r="S5429" t="s">
        <v>45</v>
      </c>
      <c r="T5429" t="s">
        <v>46</v>
      </c>
      <c r="U5429" t="s">
        <v>132</v>
      </c>
      <c r="V5429" t="s">
        <v>240</v>
      </c>
      <c r="W5429" t="s">
        <v>51</v>
      </c>
      <c r="Y5429" t="s">
        <v>129</v>
      </c>
    </row>
    <row r="5430" spans="1:25" x14ac:dyDescent="0.45">
      <c r="A5430" t="s">
        <v>335</v>
      </c>
      <c r="B5430" t="s">
        <v>452</v>
      </c>
      <c r="C5430">
        <v>2535</v>
      </c>
      <c r="D5430">
        <v>1</v>
      </c>
      <c r="E5430" t="s">
        <v>453</v>
      </c>
      <c r="F5430">
        <v>2016</v>
      </c>
      <c r="G5430">
        <v>4857</v>
      </c>
      <c r="H5430">
        <v>4844.09</v>
      </c>
      <c r="I5430">
        <v>561833.56000000006</v>
      </c>
      <c r="K5430">
        <v>679.98199999999997</v>
      </c>
      <c r="L5430">
        <v>0.21659999999999999</v>
      </c>
      <c r="M5430">
        <v>559679.79500000004</v>
      </c>
      <c r="N5430">
        <v>0.10299999999999999</v>
      </c>
      <c r="O5430">
        <v>248.02600000000001</v>
      </c>
      <c r="P5430">
        <v>0.1018</v>
      </c>
      <c r="Q5430">
        <v>5454885.5</v>
      </c>
      <c r="R5430" t="s">
        <v>82</v>
      </c>
      <c r="S5430" t="s">
        <v>45</v>
      </c>
      <c r="T5430" t="s">
        <v>46</v>
      </c>
      <c r="U5430" t="s">
        <v>132</v>
      </c>
      <c r="V5430" t="s">
        <v>240</v>
      </c>
      <c r="W5430" t="s">
        <v>51</v>
      </c>
      <c r="Y5430" t="s">
        <v>129</v>
      </c>
    </row>
    <row r="5431" spans="1:25" x14ac:dyDescent="0.45">
      <c r="A5431" t="s">
        <v>335</v>
      </c>
      <c r="B5431" t="s">
        <v>452</v>
      </c>
      <c r="C5431">
        <v>2535</v>
      </c>
      <c r="D5431">
        <v>1</v>
      </c>
      <c r="E5431" t="s">
        <v>453</v>
      </c>
      <c r="F5431">
        <v>2017</v>
      </c>
      <c r="G5431">
        <v>3103</v>
      </c>
      <c r="H5431">
        <v>3083.15</v>
      </c>
      <c r="I5431">
        <v>187147.72</v>
      </c>
      <c r="K5431">
        <v>378.96800000000002</v>
      </c>
      <c r="L5431">
        <v>0.29559999999999997</v>
      </c>
      <c r="M5431">
        <v>199660.071</v>
      </c>
      <c r="N5431">
        <v>0.10290000000000001</v>
      </c>
      <c r="O5431">
        <v>205.494</v>
      </c>
      <c r="P5431">
        <v>0.25090000000000001</v>
      </c>
      <c r="Q5431">
        <v>1945970.669</v>
      </c>
      <c r="R5431" t="s">
        <v>82</v>
      </c>
      <c r="S5431" t="s">
        <v>45</v>
      </c>
      <c r="T5431" t="s">
        <v>46</v>
      </c>
      <c r="U5431" t="s">
        <v>132</v>
      </c>
      <c r="V5431" t="s">
        <v>240</v>
      </c>
      <c r="W5431" t="s">
        <v>51</v>
      </c>
      <c r="Y5431" t="s">
        <v>130</v>
      </c>
    </row>
    <row r="5432" spans="1:25" x14ac:dyDescent="0.45">
      <c r="A5432" t="s">
        <v>335</v>
      </c>
      <c r="B5432" t="s">
        <v>452</v>
      </c>
      <c r="C5432">
        <v>2535</v>
      </c>
      <c r="D5432">
        <v>1</v>
      </c>
      <c r="E5432" t="s">
        <v>453</v>
      </c>
      <c r="F5432">
        <v>2018</v>
      </c>
      <c r="G5432">
        <v>982</v>
      </c>
      <c r="H5432">
        <v>959.34</v>
      </c>
      <c r="I5432">
        <v>92176.78</v>
      </c>
      <c r="K5432">
        <v>650.39800000000002</v>
      </c>
      <c r="L5432">
        <v>1.0584</v>
      </c>
      <c r="M5432">
        <v>93998.407999999996</v>
      </c>
      <c r="N5432">
        <v>0.10290000000000001</v>
      </c>
      <c r="O5432">
        <v>67.647000000000006</v>
      </c>
      <c r="P5432">
        <v>0.1487</v>
      </c>
      <c r="Q5432">
        <v>916095.67200000002</v>
      </c>
      <c r="R5432" t="s">
        <v>82</v>
      </c>
      <c r="S5432" t="s">
        <v>45</v>
      </c>
      <c r="T5432" t="s">
        <v>46</v>
      </c>
      <c r="U5432" t="s">
        <v>132</v>
      </c>
      <c r="V5432" t="s">
        <v>240</v>
      </c>
      <c r="W5432" t="s">
        <v>51</v>
      </c>
      <c r="Y5432" t="s">
        <v>130</v>
      </c>
    </row>
    <row r="5433" spans="1:25" x14ac:dyDescent="0.45">
      <c r="A5433" t="s">
        <v>335</v>
      </c>
      <c r="B5433" t="s">
        <v>452</v>
      </c>
      <c r="C5433">
        <v>2535</v>
      </c>
      <c r="D5433">
        <v>1</v>
      </c>
      <c r="E5433" t="s">
        <v>453</v>
      </c>
      <c r="F5433">
        <v>2019</v>
      </c>
      <c r="G5433">
        <v>1439</v>
      </c>
      <c r="H5433">
        <v>1433.48</v>
      </c>
      <c r="I5433">
        <v>95767.61</v>
      </c>
      <c r="K5433">
        <v>344.91399999999999</v>
      </c>
      <c r="L5433">
        <v>0.59950000000000003</v>
      </c>
      <c r="M5433">
        <v>107935.895</v>
      </c>
      <c r="N5433">
        <v>0.10299999999999999</v>
      </c>
      <c r="O5433">
        <v>136.78899999999999</v>
      </c>
      <c r="P5433">
        <v>0.27600000000000002</v>
      </c>
      <c r="Q5433">
        <v>1052001.449</v>
      </c>
      <c r="R5433" t="s">
        <v>82</v>
      </c>
      <c r="S5433" t="s">
        <v>45</v>
      </c>
      <c r="T5433" t="s">
        <v>46</v>
      </c>
      <c r="U5433" t="s">
        <v>132</v>
      </c>
      <c r="V5433" t="s">
        <v>240</v>
      </c>
      <c r="W5433" t="s">
        <v>51</v>
      </c>
      <c r="Y5433" t="s">
        <v>130</v>
      </c>
    </row>
    <row r="5434" spans="1:25" x14ac:dyDescent="0.45">
      <c r="A5434" t="s">
        <v>335</v>
      </c>
      <c r="B5434" t="s">
        <v>452</v>
      </c>
      <c r="C5434">
        <v>2535</v>
      </c>
      <c r="D5434">
        <v>1</v>
      </c>
      <c r="E5434" t="s">
        <v>453</v>
      </c>
      <c r="F5434">
        <v>2020</v>
      </c>
      <c r="G5434">
        <v>0</v>
      </c>
      <c r="H5434">
        <v>0</v>
      </c>
      <c r="R5434" t="s">
        <v>82</v>
      </c>
      <c r="S5434" t="s">
        <v>45</v>
      </c>
      <c r="T5434" t="s">
        <v>46</v>
      </c>
      <c r="U5434" t="s">
        <v>132</v>
      </c>
      <c r="V5434" t="s">
        <v>240</v>
      </c>
      <c r="W5434" t="s">
        <v>51</v>
      </c>
      <c r="Y5434" t="s">
        <v>130</v>
      </c>
    </row>
    <row r="5435" spans="1:25" x14ac:dyDescent="0.45">
      <c r="A5435" t="s">
        <v>335</v>
      </c>
      <c r="B5435" t="s">
        <v>452</v>
      </c>
      <c r="C5435">
        <v>2535</v>
      </c>
      <c r="D5435">
        <v>1</v>
      </c>
      <c r="E5435" t="s">
        <v>453</v>
      </c>
      <c r="F5435">
        <v>2021</v>
      </c>
      <c r="G5435">
        <v>0</v>
      </c>
      <c r="H5435">
        <v>0</v>
      </c>
      <c r="R5435" t="s">
        <v>82</v>
      </c>
      <c r="S5435" t="s">
        <v>45</v>
      </c>
      <c r="T5435" t="s">
        <v>46</v>
      </c>
      <c r="U5435" t="s">
        <v>132</v>
      </c>
      <c r="V5435" t="s">
        <v>240</v>
      </c>
      <c r="W5435" t="s">
        <v>51</v>
      </c>
    </row>
    <row r="5436" spans="1:25" x14ac:dyDescent="0.45">
      <c r="A5436" t="s">
        <v>335</v>
      </c>
      <c r="B5436" t="s">
        <v>452</v>
      </c>
      <c r="C5436">
        <v>2535</v>
      </c>
      <c r="D5436">
        <v>1</v>
      </c>
      <c r="E5436" t="s">
        <v>453</v>
      </c>
      <c r="F5436">
        <v>2022</v>
      </c>
      <c r="G5436">
        <v>0</v>
      </c>
      <c r="H5436">
        <v>0</v>
      </c>
      <c r="R5436" t="s">
        <v>82</v>
      </c>
      <c r="S5436" t="s">
        <v>45</v>
      </c>
      <c r="T5436" t="s">
        <v>46</v>
      </c>
      <c r="U5436" t="s">
        <v>132</v>
      </c>
      <c r="V5436" t="s">
        <v>240</v>
      </c>
      <c r="W5436" t="s">
        <v>51</v>
      </c>
    </row>
    <row r="5437" spans="1:25" x14ac:dyDescent="0.45">
      <c r="A5437" t="s">
        <v>335</v>
      </c>
      <c r="B5437" t="s">
        <v>452</v>
      </c>
      <c r="C5437">
        <v>2535</v>
      </c>
      <c r="D5437">
        <v>2</v>
      </c>
      <c r="E5437" t="s">
        <v>453</v>
      </c>
      <c r="F5437">
        <v>2009</v>
      </c>
      <c r="G5437">
        <v>7105</v>
      </c>
      <c r="H5437">
        <v>7098.42</v>
      </c>
      <c r="I5437">
        <v>921968.87</v>
      </c>
      <c r="K5437">
        <v>1086.5340000000001</v>
      </c>
      <c r="L5437">
        <v>0.2379</v>
      </c>
      <c r="M5437">
        <v>871480.7</v>
      </c>
      <c r="N5437">
        <v>0.10349999999999999</v>
      </c>
      <c r="O5437">
        <v>1173.021</v>
      </c>
      <c r="P5437">
        <v>0.28070000000000001</v>
      </c>
      <c r="Q5437">
        <v>8445560.9790000003</v>
      </c>
      <c r="R5437" t="s">
        <v>82</v>
      </c>
      <c r="S5437" t="s">
        <v>45</v>
      </c>
      <c r="T5437" t="s">
        <v>46</v>
      </c>
      <c r="U5437" t="s">
        <v>132</v>
      </c>
      <c r="V5437" t="s">
        <v>171</v>
      </c>
      <c r="W5437" t="s">
        <v>51</v>
      </c>
      <c r="Y5437" t="s">
        <v>107</v>
      </c>
    </row>
    <row r="5438" spans="1:25" x14ac:dyDescent="0.45">
      <c r="A5438" t="s">
        <v>335</v>
      </c>
      <c r="B5438" t="s">
        <v>452</v>
      </c>
      <c r="C5438">
        <v>2535</v>
      </c>
      <c r="D5438">
        <v>2</v>
      </c>
      <c r="E5438" t="s">
        <v>453</v>
      </c>
      <c r="F5438">
        <v>2010</v>
      </c>
      <c r="G5438">
        <v>7808</v>
      </c>
      <c r="H5438">
        <v>7800.64</v>
      </c>
      <c r="I5438">
        <v>1035996.42</v>
      </c>
      <c r="K5438">
        <v>5886.4459999999999</v>
      </c>
      <c r="L5438">
        <v>1.1631</v>
      </c>
      <c r="M5438">
        <v>1005064.329</v>
      </c>
      <c r="N5438">
        <v>0.10299999999999999</v>
      </c>
      <c r="O5438">
        <v>1474.65</v>
      </c>
      <c r="P5438">
        <v>0.30349999999999999</v>
      </c>
      <c r="Q5438">
        <v>9795949.523</v>
      </c>
      <c r="R5438" t="s">
        <v>82</v>
      </c>
      <c r="S5438" t="s">
        <v>45</v>
      </c>
      <c r="T5438" t="s">
        <v>46</v>
      </c>
      <c r="U5438" t="s">
        <v>132</v>
      </c>
      <c r="V5438" t="s">
        <v>171</v>
      </c>
      <c r="W5438" t="s">
        <v>51</v>
      </c>
      <c r="Y5438" t="s">
        <v>107</v>
      </c>
    </row>
    <row r="5439" spans="1:25" x14ac:dyDescent="0.45">
      <c r="A5439" t="s">
        <v>335</v>
      </c>
      <c r="B5439" t="s">
        <v>452</v>
      </c>
      <c r="C5439">
        <v>2535</v>
      </c>
      <c r="D5439">
        <v>2</v>
      </c>
      <c r="E5439" t="s">
        <v>453</v>
      </c>
      <c r="F5439">
        <v>2011</v>
      </c>
      <c r="G5439">
        <v>5781</v>
      </c>
      <c r="H5439">
        <v>5771.32</v>
      </c>
      <c r="I5439">
        <v>674922.3</v>
      </c>
      <c r="K5439">
        <v>5727.0730000000003</v>
      </c>
      <c r="L5439">
        <v>1.6342000000000001</v>
      </c>
      <c r="M5439">
        <v>664204.18400000001</v>
      </c>
      <c r="N5439">
        <v>0.10299999999999999</v>
      </c>
      <c r="O5439">
        <v>1021.539</v>
      </c>
      <c r="P5439">
        <v>0.315</v>
      </c>
      <c r="Q5439">
        <v>6473735.6380000003</v>
      </c>
      <c r="R5439" t="s">
        <v>82</v>
      </c>
      <c r="S5439" t="s">
        <v>45</v>
      </c>
      <c r="T5439" t="s">
        <v>46</v>
      </c>
      <c r="U5439" t="s">
        <v>132</v>
      </c>
      <c r="V5439" t="s">
        <v>171</v>
      </c>
      <c r="W5439" t="s">
        <v>51</v>
      </c>
      <c r="Y5439" t="s">
        <v>107</v>
      </c>
    </row>
    <row r="5440" spans="1:25" x14ac:dyDescent="0.45">
      <c r="A5440" t="s">
        <v>335</v>
      </c>
      <c r="B5440" t="s">
        <v>452</v>
      </c>
      <c r="C5440">
        <v>2535</v>
      </c>
      <c r="D5440">
        <v>2</v>
      </c>
      <c r="E5440" t="s">
        <v>453</v>
      </c>
      <c r="F5440">
        <v>2012</v>
      </c>
      <c r="G5440">
        <v>2853</v>
      </c>
      <c r="H5440">
        <v>2844.3</v>
      </c>
      <c r="I5440">
        <v>258066.52</v>
      </c>
      <c r="K5440">
        <v>721.50599999999997</v>
      </c>
      <c r="L5440">
        <v>0.44259999999999999</v>
      </c>
      <c r="M5440">
        <v>269421.848</v>
      </c>
      <c r="N5440">
        <v>0.10299999999999999</v>
      </c>
      <c r="O5440">
        <v>446.4</v>
      </c>
      <c r="P5440">
        <v>0.34399999999999997</v>
      </c>
      <c r="Q5440">
        <v>2625958.818</v>
      </c>
      <c r="R5440" t="s">
        <v>82</v>
      </c>
      <c r="S5440" t="s">
        <v>45</v>
      </c>
      <c r="T5440" t="s">
        <v>46</v>
      </c>
      <c r="U5440" t="s">
        <v>132</v>
      </c>
      <c r="V5440" t="s">
        <v>171</v>
      </c>
      <c r="W5440" t="s">
        <v>51</v>
      </c>
      <c r="Y5440" t="s">
        <v>107</v>
      </c>
    </row>
    <row r="5441" spans="1:25" x14ac:dyDescent="0.45">
      <c r="A5441" t="s">
        <v>335</v>
      </c>
      <c r="B5441" t="s">
        <v>452</v>
      </c>
      <c r="C5441">
        <v>2535</v>
      </c>
      <c r="D5441">
        <v>2</v>
      </c>
      <c r="E5441" t="s">
        <v>453</v>
      </c>
      <c r="F5441">
        <v>2013</v>
      </c>
      <c r="G5441">
        <v>4217</v>
      </c>
      <c r="H5441">
        <v>4210.17</v>
      </c>
      <c r="I5441">
        <v>453442.12</v>
      </c>
      <c r="K5441">
        <v>1225.7750000000001</v>
      </c>
      <c r="L5441">
        <v>0.4667</v>
      </c>
      <c r="M5441">
        <v>445206.36300000001</v>
      </c>
      <c r="N5441">
        <v>0.10299999999999999</v>
      </c>
      <c r="O5441">
        <v>727.851</v>
      </c>
      <c r="P5441">
        <v>0.3337</v>
      </c>
      <c r="Q5441">
        <v>4339226.8059999999</v>
      </c>
      <c r="R5441" t="s">
        <v>82</v>
      </c>
      <c r="S5441" t="s">
        <v>45</v>
      </c>
      <c r="T5441" t="s">
        <v>46</v>
      </c>
      <c r="U5441" t="s">
        <v>132</v>
      </c>
      <c r="V5441" t="s">
        <v>171</v>
      </c>
      <c r="W5441" t="s">
        <v>51</v>
      </c>
      <c r="Y5441" t="s">
        <v>107</v>
      </c>
    </row>
    <row r="5442" spans="1:25" x14ac:dyDescent="0.45">
      <c r="A5442" t="s">
        <v>335</v>
      </c>
      <c r="B5442" t="s">
        <v>452</v>
      </c>
      <c r="C5442">
        <v>2535</v>
      </c>
      <c r="D5442">
        <v>2</v>
      </c>
      <c r="E5442" t="s">
        <v>453</v>
      </c>
      <c r="F5442">
        <v>2014</v>
      </c>
      <c r="G5442">
        <v>5708</v>
      </c>
      <c r="H5442">
        <v>5700.06</v>
      </c>
      <c r="I5442">
        <v>572736.1</v>
      </c>
      <c r="K5442">
        <v>1576.1410000000001</v>
      </c>
      <c r="L5442">
        <v>0.44350000000000001</v>
      </c>
      <c r="M5442">
        <v>566929.14500000002</v>
      </c>
      <c r="N5442">
        <v>0.10299999999999999</v>
      </c>
      <c r="O5442">
        <v>873.9</v>
      </c>
      <c r="P5442">
        <v>0.31929999999999997</v>
      </c>
      <c r="Q5442">
        <v>5525659.6289999997</v>
      </c>
      <c r="R5442" t="s">
        <v>82</v>
      </c>
      <c r="S5442" t="s">
        <v>45</v>
      </c>
      <c r="T5442" t="s">
        <v>46</v>
      </c>
      <c r="U5442" t="s">
        <v>132</v>
      </c>
      <c r="V5442" t="s">
        <v>171</v>
      </c>
      <c r="W5442" t="s">
        <v>51</v>
      </c>
      <c r="Y5442" t="s">
        <v>107</v>
      </c>
    </row>
    <row r="5443" spans="1:25" x14ac:dyDescent="0.45">
      <c r="A5443" t="s">
        <v>335</v>
      </c>
      <c r="B5443" t="s">
        <v>452</v>
      </c>
      <c r="C5443">
        <v>2535</v>
      </c>
      <c r="D5443">
        <v>2</v>
      </c>
      <c r="E5443" t="s">
        <v>453</v>
      </c>
      <c r="F5443">
        <v>2015</v>
      </c>
      <c r="G5443">
        <v>4742</v>
      </c>
      <c r="H5443">
        <v>4728.47</v>
      </c>
      <c r="I5443">
        <v>493426.16</v>
      </c>
      <c r="K5443">
        <v>969.43899999999996</v>
      </c>
      <c r="L5443">
        <v>0.31469999999999998</v>
      </c>
      <c r="M5443">
        <v>482312.12</v>
      </c>
      <c r="N5443">
        <v>0.10299999999999999</v>
      </c>
      <c r="O5443">
        <v>677.65099999999995</v>
      </c>
      <c r="P5443">
        <v>0.28760000000000002</v>
      </c>
      <c r="Q5443">
        <v>4700483.7079999996</v>
      </c>
      <c r="R5443" t="s">
        <v>82</v>
      </c>
      <c r="S5443" t="s">
        <v>45</v>
      </c>
      <c r="T5443" t="s">
        <v>46</v>
      </c>
      <c r="U5443" t="s">
        <v>132</v>
      </c>
      <c r="V5443" t="s">
        <v>171</v>
      </c>
      <c r="W5443" t="s">
        <v>51</v>
      </c>
      <c r="Y5443" t="s">
        <v>129</v>
      </c>
    </row>
    <row r="5444" spans="1:25" x14ac:dyDescent="0.45">
      <c r="A5444" t="s">
        <v>335</v>
      </c>
      <c r="B5444" t="s">
        <v>452</v>
      </c>
      <c r="C5444">
        <v>2535</v>
      </c>
      <c r="D5444">
        <v>2</v>
      </c>
      <c r="E5444" t="s">
        <v>453</v>
      </c>
      <c r="F5444">
        <v>2016</v>
      </c>
      <c r="G5444">
        <v>964</v>
      </c>
      <c r="H5444">
        <v>951.65</v>
      </c>
      <c r="I5444">
        <v>71489.48</v>
      </c>
      <c r="K5444">
        <v>57.351999999999997</v>
      </c>
      <c r="L5444">
        <v>0.1406</v>
      </c>
      <c r="M5444">
        <v>72767.986000000004</v>
      </c>
      <c r="N5444">
        <v>0.10299999999999999</v>
      </c>
      <c r="O5444">
        <v>100.496</v>
      </c>
      <c r="P5444">
        <v>0.25750000000000001</v>
      </c>
      <c r="Q5444">
        <v>709164.44</v>
      </c>
      <c r="R5444" t="s">
        <v>82</v>
      </c>
      <c r="S5444" t="s">
        <v>45</v>
      </c>
      <c r="T5444" t="s">
        <v>46</v>
      </c>
      <c r="U5444" t="s">
        <v>132</v>
      </c>
      <c r="V5444" t="s">
        <v>171</v>
      </c>
      <c r="W5444" t="s">
        <v>51</v>
      </c>
      <c r="Y5444" t="s">
        <v>129</v>
      </c>
    </row>
    <row r="5445" spans="1:25" x14ac:dyDescent="0.45">
      <c r="A5445" t="s">
        <v>335</v>
      </c>
      <c r="B5445" t="s">
        <v>452</v>
      </c>
      <c r="C5445">
        <v>2535</v>
      </c>
      <c r="D5445">
        <v>2</v>
      </c>
      <c r="E5445" t="s">
        <v>453</v>
      </c>
      <c r="F5445">
        <v>2017</v>
      </c>
      <c r="G5445">
        <v>1159</v>
      </c>
      <c r="H5445">
        <v>1149.58</v>
      </c>
      <c r="I5445">
        <v>71618.929999999993</v>
      </c>
      <c r="K5445">
        <v>126.75700000000001</v>
      </c>
      <c r="L5445">
        <v>0.32829999999999998</v>
      </c>
      <c r="M5445">
        <v>71649.790999999997</v>
      </c>
      <c r="N5445">
        <v>0.10299999999999999</v>
      </c>
      <c r="O5445">
        <v>104.907</v>
      </c>
      <c r="P5445">
        <v>0.29320000000000002</v>
      </c>
      <c r="Q5445">
        <v>698341.924</v>
      </c>
      <c r="R5445" t="s">
        <v>82</v>
      </c>
      <c r="S5445" t="s">
        <v>45</v>
      </c>
      <c r="T5445" t="s">
        <v>46</v>
      </c>
      <c r="U5445" t="s">
        <v>132</v>
      </c>
      <c r="V5445" t="s">
        <v>171</v>
      </c>
      <c r="W5445" t="s">
        <v>51</v>
      </c>
      <c r="Y5445" t="s">
        <v>130</v>
      </c>
    </row>
    <row r="5446" spans="1:25" x14ac:dyDescent="0.45">
      <c r="A5446" t="s">
        <v>335</v>
      </c>
      <c r="B5446" t="s">
        <v>452</v>
      </c>
      <c r="C5446">
        <v>2535</v>
      </c>
      <c r="D5446">
        <v>2</v>
      </c>
      <c r="E5446" t="s">
        <v>453</v>
      </c>
      <c r="F5446">
        <v>2018</v>
      </c>
      <c r="G5446">
        <v>223</v>
      </c>
      <c r="H5446">
        <v>218.94</v>
      </c>
      <c r="I5446">
        <v>14172.54</v>
      </c>
      <c r="K5446">
        <v>118.902</v>
      </c>
      <c r="L5446">
        <v>1.9117</v>
      </c>
      <c r="M5446">
        <v>12714.683999999999</v>
      </c>
      <c r="N5446">
        <v>0.10299999999999999</v>
      </c>
      <c r="O5446">
        <v>13.170999999999999</v>
      </c>
      <c r="P5446">
        <v>0.1905</v>
      </c>
      <c r="Q5446">
        <v>123848.80499999999</v>
      </c>
      <c r="R5446" t="s">
        <v>82</v>
      </c>
      <c r="S5446" t="s">
        <v>45</v>
      </c>
      <c r="T5446" t="s">
        <v>46</v>
      </c>
      <c r="U5446" t="s">
        <v>132</v>
      </c>
      <c r="V5446" t="s">
        <v>171</v>
      </c>
      <c r="W5446" t="s">
        <v>51</v>
      </c>
      <c r="Y5446" t="s">
        <v>130</v>
      </c>
    </row>
    <row r="5447" spans="1:25" x14ac:dyDescent="0.45">
      <c r="A5447" t="s">
        <v>335</v>
      </c>
      <c r="B5447" t="s">
        <v>452</v>
      </c>
      <c r="C5447">
        <v>2535</v>
      </c>
      <c r="D5447">
        <v>2</v>
      </c>
      <c r="E5447" t="s">
        <v>453</v>
      </c>
      <c r="F5447">
        <v>2019</v>
      </c>
      <c r="G5447">
        <v>0</v>
      </c>
      <c r="H5447">
        <v>0</v>
      </c>
      <c r="R5447" t="s">
        <v>82</v>
      </c>
      <c r="S5447" t="s">
        <v>45</v>
      </c>
      <c r="T5447" t="s">
        <v>46</v>
      </c>
      <c r="U5447" t="s">
        <v>132</v>
      </c>
      <c r="V5447" t="s">
        <v>171</v>
      </c>
      <c r="W5447" t="s">
        <v>51</v>
      </c>
      <c r="Y5447" t="s">
        <v>130</v>
      </c>
    </row>
    <row r="5448" spans="1:25" x14ac:dyDescent="0.45">
      <c r="A5448" t="s">
        <v>335</v>
      </c>
      <c r="B5448" t="s">
        <v>452</v>
      </c>
      <c r="C5448">
        <v>2535</v>
      </c>
      <c r="D5448">
        <v>2</v>
      </c>
      <c r="E5448" t="s">
        <v>453</v>
      </c>
      <c r="F5448">
        <v>2020</v>
      </c>
      <c r="G5448">
        <v>0</v>
      </c>
      <c r="H5448">
        <v>0</v>
      </c>
      <c r="R5448" t="s">
        <v>82</v>
      </c>
      <c r="S5448" t="s">
        <v>45</v>
      </c>
      <c r="T5448" t="s">
        <v>46</v>
      </c>
      <c r="U5448" t="s">
        <v>132</v>
      </c>
      <c r="V5448" t="s">
        <v>171</v>
      </c>
      <c r="W5448" t="s">
        <v>51</v>
      </c>
      <c r="Y5448" t="s">
        <v>130</v>
      </c>
    </row>
    <row r="5449" spans="1:25" x14ac:dyDescent="0.45">
      <c r="A5449" t="s">
        <v>335</v>
      </c>
      <c r="B5449" t="s">
        <v>452</v>
      </c>
      <c r="C5449">
        <v>2535</v>
      </c>
      <c r="D5449">
        <v>2</v>
      </c>
      <c r="E5449" t="s">
        <v>453</v>
      </c>
      <c r="F5449">
        <v>2021</v>
      </c>
      <c r="G5449">
        <v>0</v>
      </c>
      <c r="H5449">
        <v>0</v>
      </c>
      <c r="R5449" t="s">
        <v>82</v>
      </c>
      <c r="S5449" t="s">
        <v>45</v>
      </c>
      <c r="T5449" t="s">
        <v>46</v>
      </c>
      <c r="U5449" t="s">
        <v>132</v>
      </c>
      <c r="V5449" t="s">
        <v>171</v>
      </c>
      <c r="W5449" t="s">
        <v>51</v>
      </c>
    </row>
    <row r="5450" spans="1:25" x14ac:dyDescent="0.45">
      <c r="A5450" t="s">
        <v>335</v>
      </c>
      <c r="B5450" t="s">
        <v>452</v>
      </c>
      <c r="C5450">
        <v>2535</v>
      </c>
      <c r="D5450">
        <v>2</v>
      </c>
      <c r="E5450" t="s">
        <v>453</v>
      </c>
      <c r="F5450">
        <v>2022</v>
      </c>
      <c r="G5450">
        <v>0</v>
      </c>
      <c r="H5450">
        <v>0</v>
      </c>
      <c r="R5450" t="s">
        <v>82</v>
      </c>
      <c r="S5450" t="s">
        <v>45</v>
      </c>
      <c r="T5450" t="s">
        <v>46</v>
      </c>
      <c r="U5450" t="s">
        <v>132</v>
      </c>
      <c r="V5450" t="s">
        <v>171</v>
      </c>
      <c r="W5450" t="s">
        <v>51</v>
      </c>
    </row>
    <row r="5451" spans="1:25" x14ac:dyDescent="0.45">
      <c r="A5451" t="s">
        <v>335</v>
      </c>
      <c r="B5451" t="s">
        <v>454</v>
      </c>
      <c r="C5451">
        <v>2539</v>
      </c>
      <c r="D5451">
        <v>10001</v>
      </c>
      <c r="F5451">
        <v>2009</v>
      </c>
      <c r="G5451">
        <v>5982</v>
      </c>
      <c r="H5451">
        <v>5801.79</v>
      </c>
      <c r="I5451">
        <v>772817.37</v>
      </c>
      <c r="K5451">
        <v>2.5590000000000002</v>
      </c>
      <c r="L5451">
        <v>1E-3</v>
      </c>
      <c r="M5451">
        <v>504722.35499999998</v>
      </c>
      <c r="N5451">
        <v>5.8999999999999997E-2</v>
      </c>
      <c r="O5451">
        <v>35.139000000000003</v>
      </c>
      <c r="P5451">
        <v>1.4999999999999999E-2</v>
      </c>
      <c r="Q5451">
        <v>8492651.5289999992</v>
      </c>
      <c r="R5451" t="s">
        <v>333</v>
      </c>
      <c r="S5451" t="s">
        <v>38</v>
      </c>
      <c r="T5451" t="s">
        <v>89</v>
      </c>
      <c r="V5451" t="s">
        <v>88</v>
      </c>
      <c r="Y5451" t="s">
        <v>107</v>
      </c>
    </row>
    <row r="5452" spans="1:25" x14ac:dyDescent="0.45">
      <c r="A5452" t="s">
        <v>335</v>
      </c>
      <c r="B5452" t="s">
        <v>454</v>
      </c>
      <c r="C5452">
        <v>2539</v>
      </c>
      <c r="D5452">
        <v>10001</v>
      </c>
      <c r="F5452">
        <v>2010</v>
      </c>
      <c r="G5452">
        <v>6598</v>
      </c>
      <c r="H5452">
        <v>6404.95</v>
      </c>
      <c r="I5452">
        <v>944050.54</v>
      </c>
      <c r="K5452">
        <v>3.2679999999999998</v>
      </c>
      <c r="L5452">
        <v>1.1000000000000001E-3</v>
      </c>
      <c r="M5452">
        <v>596338.277</v>
      </c>
      <c r="N5452">
        <v>5.8999999999999997E-2</v>
      </c>
      <c r="O5452">
        <v>44.139000000000003</v>
      </c>
      <c r="P5452">
        <v>1.6E-2</v>
      </c>
      <c r="Q5452">
        <v>10029854.550000001</v>
      </c>
      <c r="R5452" t="s">
        <v>333</v>
      </c>
      <c r="S5452" t="s">
        <v>38</v>
      </c>
      <c r="T5452" t="s">
        <v>89</v>
      </c>
      <c r="V5452" t="s">
        <v>88</v>
      </c>
      <c r="Y5452" t="s">
        <v>107</v>
      </c>
    </row>
    <row r="5453" spans="1:25" x14ac:dyDescent="0.45">
      <c r="A5453" t="s">
        <v>335</v>
      </c>
      <c r="B5453" t="s">
        <v>454</v>
      </c>
      <c r="C5453">
        <v>2539</v>
      </c>
      <c r="D5453">
        <v>10001</v>
      </c>
      <c r="F5453">
        <v>2011</v>
      </c>
      <c r="G5453">
        <v>6759</v>
      </c>
      <c r="H5453">
        <v>6523.74</v>
      </c>
      <c r="I5453">
        <v>1009497.92</v>
      </c>
      <c r="K5453">
        <v>3.17</v>
      </c>
      <c r="L5453">
        <v>1E-3</v>
      </c>
      <c r="M5453">
        <v>627921.304</v>
      </c>
      <c r="N5453">
        <v>5.8999999999999997E-2</v>
      </c>
      <c r="O5453">
        <v>45.658000000000001</v>
      </c>
      <c r="P5453">
        <v>1.67E-2</v>
      </c>
      <c r="Q5453">
        <v>10566031.392999999</v>
      </c>
      <c r="R5453" t="s">
        <v>333</v>
      </c>
      <c r="S5453" t="s">
        <v>38</v>
      </c>
      <c r="T5453" t="s">
        <v>89</v>
      </c>
      <c r="V5453" t="s">
        <v>88</v>
      </c>
      <c r="Y5453" t="s">
        <v>107</v>
      </c>
    </row>
    <row r="5454" spans="1:25" x14ac:dyDescent="0.45">
      <c r="A5454" t="s">
        <v>335</v>
      </c>
      <c r="B5454" t="s">
        <v>454</v>
      </c>
      <c r="C5454">
        <v>2539</v>
      </c>
      <c r="D5454">
        <v>10001</v>
      </c>
      <c r="F5454">
        <v>2012</v>
      </c>
      <c r="G5454">
        <v>7461</v>
      </c>
      <c r="H5454">
        <v>7281.33</v>
      </c>
      <c r="I5454">
        <v>1175507.3799999999</v>
      </c>
      <c r="K5454">
        <v>3.6589999999999998</v>
      </c>
      <c r="L5454">
        <v>1E-3</v>
      </c>
      <c r="M5454">
        <v>724806.603</v>
      </c>
      <c r="N5454">
        <v>5.8999999999999997E-2</v>
      </c>
      <c r="O5454">
        <v>45.860999999999997</v>
      </c>
      <c r="P5454">
        <v>1.3899999999999999E-2</v>
      </c>
      <c r="Q5454">
        <v>12196259.518999999</v>
      </c>
      <c r="R5454" t="s">
        <v>333</v>
      </c>
      <c r="S5454" t="s">
        <v>38</v>
      </c>
      <c r="T5454" t="s">
        <v>89</v>
      </c>
      <c r="V5454" t="s">
        <v>88</v>
      </c>
      <c r="Y5454" t="s">
        <v>107</v>
      </c>
    </row>
    <row r="5455" spans="1:25" x14ac:dyDescent="0.45">
      <c r="A5455" t="s">
        <v>335</v>
      </c>
      <c r="B5455" t="s">
        <v>454</v>
      </c>
      <c r="C5455">
        <v>2539</v>
      </c>
      <c r="D5455">
        <v>10001</v>
      </c>
      <c r="F5455">
        <v>2013</v>
      </c>
      <c r="G5455">
        <v>6180</v>
      </c>
      <c r="H5455">
        <v>5985.26</v>
      </c>
      <c r="I5455">
        <v>931287.71</v>
      </c>
      <c r="K5455">
        <v>2.9220000000000002</v>
      </c>
      <c r="L5455">
        <v>1E-3</v>
      </c>
      <c r="M5455">
        <v>578709.10199999996</v>
      </c>
      <c r="N5455">
        <v>5.8999999999999997E-2</v>
      </c>
      <c r="O5455">
        <v>36.356000000000002</v>
      </c>
      <c r="P5455">
        <v>1.54E-2</v>
      </c>
      <c r="Q5455">
        <v>9737922.6659999993</v>
      </c>
      <c r="R5455" t="s">
        <v>333</v>
      </c>
      <c r="S5455" t="s">
        <v>38</v>
      </c>
      <c r="T5455" t="s">
        <v>89</v>
      </c>
      <c r="V5455" t="s">
        <v>88</v>
      </c>
      <c r="Y5455" t="s">
        <v>107</v>
      </c>
    </row>
    <row r="5456" spans="1:25" x14ac:dyDescent="0.45">
      <c r="A5456" t="s">
        <v>335</v>
      </c>
      <c r="B5456" t="s">
        <v>454</v>
      </c>
      <c r="C5456">
        <v>2539</v>
      </c>
      <c r="D5456">
        <v>10001</v>
      </c>
      <c r="F5456">
        <v>2014</v>
      </c>
      <c r="G5456">
        <v>6918</v>
      </c>
      <c r="H5456">
        <v>6798.32</v>
      </c>
      <c r="I5456">
        <v>1074320.79</v>
      </c>
      <c r="K5456">
        <v>3.359</v>
      </c>
      <c r="L5456">
        <v>1E-3</v>
      </c>
      <c r="M5456">
        <v>665434.26100000006</v>
      </c>
      <c r="N5456">
        <v>5.8999999999999997E-2</v>
      </c>
      <c r="O5456">
        <v>42.603999999999999</v>
      </c>
      <c r="P5456">
        <v>1.29E-2</v>
      </c>
      <c r="Q5456">
        <v>11197226.691</v>
      </c>
      <c r="R5456" t="s">
        <v>333</v>
      </c>
      <c r="S5456" t="s">
        <v>38</v>
      </c>
      <c r="T5456" t="s">
        <v>89</v>
      </c>
      <c r="V5456" t="s">
        <v>88</v>
      </c>
      <c r="Y5456" t="s">
        <v>107</v>
      </c>
    </row>
    <row r="5457" spans="1:25" x14ac:dyDescent="0.45">
      <c r="A5457" t="s">
        <v>335</v>
      </c>
      <c r="B5457" t="s">
        <v>454</v>
      </c>
      <c r="C5457">
        <v>2539</v>
      </c>
      <c r="D5457">
        <v>10001</v>
      </c>
      <c r="F5457">
        <v>2015</v>
      </c>
      <c r="G5457">
        <v>7388</v>
      </c>
      <c r="H5457">
        <v>7331.06</v>
      </c>
      <c r="I5457">
        <v>1176459.02</v>
      </c>
      <c r="K5457">
        <v>3.6360000000000001</v>
      </c>
      <c r="L5457">
        <v>1E-3</v>
      </c>
      <c r="M5457">
        <v>720184.98899999994</v>
      </c>
      <c r="N5457">
        <v>5.8999999999999997E-2</v>
      </c>
      <c r="O5457">
        <v>42.22</v>
      </c>
      <c r="P5457">
        <v>9.4999999999999998E-3</v>
      </c>
      <c r="Q5457">
        <v>12118495.892999999</v>
      </c>
      <c r="R5457" t="s">
        <v>333</v>
      </c>
      <c r="S5457" t="s">
        <v>38</v>
      </c>
      <c r="T5457" t="s">
        <v>89</v>
      </c>
      <c r="V5457" t="s">
        <v>88</v>
      </c>
      <c r="Y5457" t="s">
        <v>146</v>
      </c>
    </row>
    <row r="5458" spans="1:25" x14ac:dyDescent="0.45">
      <c r="A5458" t="s">
        <v>335</v>
      </c>
      <c r="B5458" t="s">
        <v>454</v>
      </c>
      <c r="C5458">
        <v>2539</v>
      </c>
      <c r="D5458">
        <v>10001</v>
      </c>
      <c r="F5458">
        <v>2016</v>
      </c>
      <c r="G5458">
        <v>6980</v>
      </c>
      <c r="H5458">
        <v>6838.71</v>
      </c>
      <c r="I5458">
        <v>1083580.75</v>
      </c>
      <c r="K5458">
        <v>3.363</v>
      </c>
      <c r="L5458">
        <v>1E-3</v>
      </c>
      <c r="M5458">
        <v>666159.55299999996</v>
      </c>
      <c r="N5458">
        <v>5.8999999999999997E-2</v>
      </c>
      <c r="O5458">
        <v>41.795000000000002</v>
      </c>
      <c r="P5458">
        <v>1.32E-2</v>
      </c>
      <c r="Q5458">
        <v>11209387.007999999</v>
      </c>
      <c r="R5458" t="s">
        <v>333</v>
      </c>
      <c r="S5458" t="s">
        <v>38</v>
      </c>
      <c r="T5458" t="s">
        <v>89</v>
      </c>
      <c r="V5458" t="s">
        <v>88</v>
      </c>
      <c r="Y5458" t="s">
        <v>146</v>
      </c>
    </row>
    <row r="5459" spans="1:25" x14ac:dyDescent="0.45">
      <c r="A5459" t="s">
        <v>335</v>
      </c>
      <c r="B5459" t="s">
        <v>454</v>
      </c>
      <c r="C5459">
        <v>2539</v>
      </c>
      <c r="D5459">
        <v>10001</v>
      </c>
      <c r="F5459">
        <v>2017</v>
      </c>
      <c r="G5459">
        <v>7313</v>
      </c>
      <c r="H5459">
        <v>7200.38</v>
      </c>
      <c r="I5459">
        <v>1149444.55</v>
      </c>
      <c r="K5459">
        <v>3.5569999999999999</v>
      </c>
      <c r="L5459">
        <v>1E-3</v>
      </c>
      <c r="M5459">
        <v>704622.78700000001</v>
      </c>
      <c r="N5459">
        <v>5.8999999999999997E-2</v>
      </c>
      <c r="O5459">
        <v>40.320999999999998</v>
      </c>
      <c r="P5459">
        <v>1.0999999999999999E-2</v>
      </c>
      <c r="Q5459">
        <v>11856615.126</v>
      </c>
      <c r="R5459" t="s">
        <v>333</v>
      </c>
      <c r="S5459" t="s">
        <v>38</v>
      </c>
      <c r="T5459" t="s">
        <v>89</v>
      </c>
      <c r="V5459" t="s">
        <v>88</v>
      </c>
      <c r="Y5459" t="s">
        <v>147</v>
      </c>
    </row>
    <row r="5460" spans="1:25" x14ac:dyDescent="0.45">
      <c r="A5460" t="s">
        <v>335</v>
      </c>
      <c r="B5460" t="s">
        <v>454</v>
      </c>
      <c r="C5460">
        <v>2539</v>
      </c>
      <c r="D5460">
        <v>10001</v>
      </c>
      <c r="F5460">
        <v>2018</v>
      </c>
      <c r="G5460">
        <v>7134</v>
      </c>
      <c r="H5460">
        <v>6902.09</v>
      </c>
      <c r="I5460">
        <v>1108738.28</v>
      </c>
      <c r="K5460">
        <v>3.3919999999999999</v>
      </c>
      <c r="L5460">
        <v>1E-3</v>
      </c>
      <c r="M5460">
        <v>671939.23100000003</v>
      </c>
      <c r="N5460">
        <v>5.8999999999999997E-2</v>
      </c>
      <c r="O5460">
        <v>33.417000000000002</v>
      </c>
      <c r="P5460">
        <v>1.34E-2</v>
      </c>
      <c r="Q5460">
        <v>11306621.795</v>
      </c>
      <c r="R5460" t="s">
        <v>333</v>
      </c>
      <c r="S5460" t="s">
        <v>38</v>
      </c>
      <c r="T5460" t="s">
        <v>89</v>
      </c>
      <c r="V5460" t="s">
        <v>88</v>
      </c>
      <c r="Y5460" t="s">
        <v>147</v>
      </c>
    </row>
    <row r="5461" spans="1:25" x14ac:dyDescent="0.45">
      <c r="A5461" t="s">
        <v>335</v>
      </c>
      <c r="B5461" t="s">
        <v>454</v>
      </c>
      <c r="C5461">
        <v>2539</v>
      </c>
      <c r="D5461">
        <v>10001</v>
      </c>
      <c r="F5461">
        <v>2019</v>
      </c>
      <c r="G5461">
        <v>6166</v>
      </c>
      <c r="H5461">
        <v>5755.07</v>
      </c>
      <c r="I5461">
        <v>882464.97</v>
      </c>
      <c r="K5461">
        <v>2.7370000000000001</v>
      </c>
      <c r="L5461">
        <v>1E-3</v>
      </c>
      <c r="M5461">
        <v>542248.30299999996</v>
      </c>
      <c r="N5461">
        <v>5.8999999999999997E-2</v>
      </c>
      <c r="O5461">
        <v>39.246000000000002</v>
      </c>
      <c r="P5461">
        <v>2.3099999999999999E-2</v>
      </c>
      <c r="Q5461">
        <v>9124371.6349999998</v>
      </c>
      <c r="R5461" t="s">
        <v>333</v>
      </c>
      <c r="S5461" t="s">
        <v>38</v>
      </c>
      <c r="T5461" t="s">
        <v>89</v>
      </c>
      <c r="V5461" t="s">
        <v>88</v>
      </c>
      <c r="Y5461" t="s">
        <v>147</v>
      </c>
    </row>
    <row r="5462" spans="1:25" x14ac:dyDescent="0.45">
      <c r="A5462" t="s">
        <v>335</v>
      </c>
      <c r="B5462" t="s">
        <v>454</v>
      </c>
      <c r="C5462">
        <v>2539</v>
      </c>
      <c r="D5462">
        <v>10001</v>
      </c>
      <c r="F5462">
        <v>2020</v>
      </c>
      <c r="G5462">
        <v>7066</v>
      </c>
      <c r="H5462">
        <v>6847.92</v>
      </c>
      <c r="I5462">
        <v>1113155.1100000001</v>
      </c>
      <c r="K5462">
        <v>3.4060000000000001</v>
      </c>
      <c r="L5462">
        <v>1E-3</v>
      </c>
      <c r="M5462">
        <v>674699.28099999996</v>
      </c>
      <c r="N5462">
        <v>5.8999999999999997E-2</v>
      </c>
      <c r="O5462">
        <v>40.003999999999998</v>
      </c>
      <c r="P5462">
        <v>1.38E-2</v>
      </c>
      <c r="Q5462">
        <v>11353077.267999999</v>
      </c>
      <c r="R5462" t="s">
        <v>333</v>
      </c>
      <c r="S5462" t="s">
        <v>38</v>
      </c>
      <c r="T5462" t="s">
        <v>89</v>
      </c>
      <c r="V5462" t="s">
        <v>88</v>
      </c>
      <c r="Y5462" t="s">
        <v>147</v>
      </c>
    </row>
    <row r="5463" spans="1:25" x14ac:dyDescent="0.45">
      <c r="A5463" t="s">
        <v>335</v>
      </c>
      <c r="B5463" t="s">
        <v>454</v>
      </c>
      <c r="C5463">
        <v>2539</v>
      </c>
      <c r="D5463">
        <v>10001</v>
      </c>
      <c r="F5463">
        <v>2021</v>
      </c>
      <c r="G5463">
        <v>7656</v>
      </c>
      <c r="H5463">
        <v>7567.4</v>
      </c>
      <c r="I5463">
        <v>1237875.95</v>
      </c>
      <c r="K5463">
        <v>3.7989999999999999</v>
      </c>
      <c r="L5463">
        <v>1E-3</v>
      </c>
      <c r="M5463">
        <v>752509.86899999995</v>
      </c>
      <c r="N5463">
        <v>5.8999999999999997E-2</v>
      </c>
      <c r="O5463">
        <v>41.497</v>
      </c>
      <c r="P5463">
        <v>8.9999999999999993E-3</v>
      </c>
      <c r="Q5463">
        <v>12662505.971999999</v>
      </c>
      <c r="R5463" t="s">
        <v>333</v>
      </c>
      <c r="S5463" t="s">
        <v>38</v>
      </c>
      <c r="T5463" t="s">
        <v>89</v>
      </c>
      <c r="V5463" t="s">
        <v>88</v>
      </c>
      <c r="Y5463" t="s">
        <v>152</v>
      </c>
    </row>
    <row r="5464" spans="1:25" x14ac:dyDescent="0.45">
      <c r="A5464" t="s">
        <v>335</v>
      </c>
      <c r="B5464" t="s">
        <v>454</v>
      </c>
      <c r="C5464">
        <v>2539</v>
      </c>
      <c r="D5464">
        <v>10001</v>
      </c>
      <c r="F5464">
        <v>2022</v>
      </c>
      <c r="G5464">
        <v>6615</v>
      </c>
      <c r="H5464">
        <v>6565.3</v>
      </c>
      <c r="I5464">
        <v>1136053.71</v>
      </c>
      <c r="K5464">
        <v>3.419</v>
      </c>
      <c r="L5464">
        <v>1E-3</v>
      </c>
      <c r="M5464">
        <v>677335.12199999997</v>
      </c>
      <c r="N5464">
        <v>5.8999999999999997E-2</v>
      </c>
      <c r="O5464">
        <v>33.807000000000002</v>
      </c>
      <c r="P5464">
        <v>7.7999999999999996E-3</v>
      </c>
      <c r="Q5464">
        <v>11397484.950999999</v>
      </c>
      <c r="R5464" t="s">
        <v>333</v>
      </c>
      <c r="S5464" t="s">
        <v>38</v>
      </c>
      <c r="T5464" t="s">
        <v>89</v>
      </c>
      <c r="V5464" t="s">
        <v>88</v>
      </c>
      <c r="Y5464" t="s">
        <v>152</v>
      </c>
    </row>
    <row r="5465" spans="1:25" x14ac:dyDescent="0.45">
      <c r="A5465" t="s">
        <v>335</v>
      </c>
      <c r="B5465" t="s">
        <v>454</v>
      </c>
      <c r="C5465">
        <v>2539</v>
      </c>
      <c r="D5465">
        <v>10001</v>
      </c>
      <c r="F5465">
        <v>2023</v>
      </c>
      <c r="G5465">
        <v>8023</v>
      </c>
      <c r="H5465">
        <v>7995.02</v>
      </c>
      <c r="I5465">
        <v>1395493.27</v>
      </c>
      <c r="K5465">
        <v>4.1909999999999998</v>
      </c>
      <c r="L5465">
        <v>1E-3</v>
      </c>
      <c r="M5465">
        <v>830186.39599999995</v>
      </c>
      <c r="N5465">
        <v>5.8999999999999997E-2</v>
      </c>
      <c r="O5465">
        <v>38.024999999999999</v>
      </c>
      <c r="P5465">
        <v>6.4999999999999997E-3</v>
      </c>
      <c r="Q5465">
        <v>13969401.381999999</v>
      </c>
      <c r="R5465" t="s">
        <v>333</v>
      </c>
      <c r="S5465" t="s">
        <v>38</v>
      </c>
      <c r="T5465" t="s">
        <v>89</v>
      </c>
      <c r="V5465" t="s">
        <v>88</v>
      </c>
      <c r="Y5465" t="s">
        <v>152</v>
      </c>
    </row>
    <row r="5466" spans="1:25" x14ac:dyDescent="0.45">
      <c r="A5466" t="s">
        <v>335</v>
      </c>
      <c r="B5466" t="s">
        <v>454</v>
      </c>
      <c r="C5466">
        <v>2539</v>
      </c>
      <c r="D5466">
        <v>10001</v>
      </c>
      <c r="F5466">
        <v>2024</v>
      </c>
      <c r="G5466">
        <v>3445</v>
      </c>
      <c r="H5466">
        <v>3409.08</v>
      </c>
      <c r="I5466">
        <v>881132.73</v>
      </c>
      <c r="K5466">
        <v>1.7669999999999999</v>
      </c>
      <c r="L5466">
        <v>1E-3</v>
      </c>
      <c r="M5466">
        <v>350072.35600000003</v>
      </c>
      <c r="N5466">
        <v>5.8999999999999997E-2</v>
      </c>
      <c r="O5466">
        <v>16.969000000000001</v>
      </c>
      <c r="P5466">
        <v>8.0000000000000002E-3</v>
      </c>
      <c r="Q5466">
        <v>5890874.5800000001</v>
      </c>
      <c r="R5466" t="s">
        <v>333</v>
      </c>
      <c r="S5466" t="s">
        <v>38</v>
      </c>
      <c r="T5466" t="s">
        <v>89</v>
      </c>
      <c r="V5466" t="s">
        <v>88</v>
      </c>
      <c r="Y5466" t="s">
        <v>152</v>
      </c>
    </row>
    <row r="5467" spans="1:25" x14ac:dyDescent="0.45">
      <c r="A5467" t="s">
        <v>335</v>
      </c>
      <c r="B5467" t="s">
        <v>454</v>
      </c>
      <c r="C5467">
        <v>2539</v>
      </c>
      <c r="D5467">
        <v>10002</v>
      </c>
      <c r="F5467">
        <v>2009</v>
      </c>
      <c r="G5467">
        <v>5847</v>
      </c>
      <c r="H5467">
        <v>5686.42</v>
      </c>
      <c r="I5467">
        <v>763513.84</v>
      </c>
      <c r="K5467">
        <v>2.5649999999999999</v>
      </c>
      <c r="L5467">
        <v>1E-3</v>
      </c>
      <c r="M5467">
        <v>498244.49599999998</v>
      </c>
      <c r="N5467">
        <v>5.8999999999999997E-2</v>
      </c>
      <c r="O5467">
        <v>33.03</v>
      </c>
      <c r="P5467">
        <v>1.41E-2</v>
      </c>
      <c r="Q5467">
        <v>8380050.2470000004</v>
      </c>
      <c r="R5467" t="s">
        <v>333</v>
      </c>
      <c r="S5467" t="s">
        <v>38</v>
      </c>
      <c r="T5467" t="s">
        <v>89</v>
      </c>
      <c r="V5467" t="s">
        <v>88</v>
      </c>
      <c r="Y5467" t="s">
        <v>107</v>
      </c>
    </row>
    <row r="5468" spans="1:25" x14ac:dyDescent="0.45">
      <c r="A5468" t="s">
        <v>335</v>
      </c>
      <c r="B5468" t="s">
        <v>454</v>
      </c>
      <c r="C5468">
        <v>2539</v>
      </c>
      <c r="D5468">
        <v>10002</v>
      </c>
      <c r="F5468">
        <v>2010</v>
      </c>
      <c r="G5468">
        <v>6416</v>
      </c>
      <c r="H5468">
        <v>6225.14</v>
      </c>
      <c r="I5468">
        <v>923265.25</v>
      </c>
      <c r="K5468">
        <v>3.012</v>
      </c>
      <c r="L5468">
        <v>1E-3</v>
      </c>
      <c r="M5468">
        <v>586167.49300000002</v>
      </c>
      <c r="N5468">
        <v>5.8999999999999997E-2</v>
      </c>
      <c r="O5468">
        <v>39.33</v>
      </c>
      <c r="P5468">
        <v>1.49E-2</v>
      </c>
      <c r="Q5468">
        <v>9862484.2430000007</v>
      </c>
      <c r="R5468" t="s">
        <v>333</v>
      </c>
      <c r="S5468" t="s">
        <v>38</v>
      </c>
      <c r="T5468" t="s">
        <v>89</v>
      </c>
      <c r="V5468" t="s">
        <v>88</v>
      </c>
      <c r="Y5468" t="s">
        <v>107</v>
      </c>
    </row>
    <row r="5469" spans="1:25" x14ac:dyDescent="0.45">
      <c r="A5469" t="s">
        <v>335</v>
      </c>
      <c r="B5469" t="s">
        <v>454</v>
      </c>
      <c r="C5469">
        <v>2539</v>
      </c>
      <c r="D5469">
        <v>10002</v>
      </c>
      <c r="F5469">
        <v>2011</v>
      </c>
      <c r="G5469">
        <v>6349</v>
      </c>
      <c r="H5469">
        <v>6119.85</v>
      </c>
      <c r="I5469">
        <v>937932.92</v>
      </c>
      <c r="K5469">
        <v>2.9630000000000001</v>
      </c>
      <c r="L5469">
        <v>1E-3</v>
      </c>
      <c r="M5469">
        <v>586989.94900000002</v>
      </c>
      <c r="N5469">
        <v>5.8999999999999997E-2</v>
      </c>
      <c r="O5469">
        <v>44.506999999999998</v>
      </c>
      <c r="P5469">
        <v>1.8200000000000001E-2</v>
      </c>
      <c r="Q5469">
        <v>9877282.7219999991</v>
      </c>
      <c r="R5469" t="s">
        <v>333</v>
      </c>
      <c r="S5469" t="s">
        <v>38</v>
      </c>
      <c r="T5469" t="s">
        <v>89</v>
      </c>
      <c r="V5469" t="s">
        <v>88</v>
      </c>
      <c r="Y5469" t="s">
        <v>107</v>
      </c>
    </row>
    <row r="5470" spans="1:25" x14ac:dyDescent="0.45">
      <c r="A5470" t="s">
        <v>335</v>
      </c>
      <c r="B5470" t="s">
        <v>454</v>
      </c>
      <c r="C5470">
        <v>2539</v>
      </c>
      <c r="D5470">
        <v>10002</v>
      </c>
      <c r="F5470">
        <v>2012</v>
      </c>
      <c r="G5470">
        <v>7180</v>
      </c>
      <c r="H5470">
        <v>6895.15</v>
      </c>
      <c r="I5470">
        <v>1106240.95</v>
      </c>
      <c r="K5470">
        <v>3.4529999999999998</v>
      </c>
      <c r="L5470">
        <v>1E-3</v>
      </c>
      <c r="M5470">
        <v>684042.85</v>
      </c>
      <c r="N5470">
        <v>5.8999999999999997E-2</v>
      </c>
      <c r="O5470">
        <v>54.415999999999997</v>
      </c>
      <c r="P5470">
        <v>2.0899999999999998E-2</v>
      </c>
      <c r="Q5470">
        <v>11510400.283</v>
      </c>
      <c r="R5470" t="s">
        <v>333</v>
      </c>
      <c r="S5470" t="s">
        <v>38</v>
      </c>
      <c r="T5470" t="s">
        <v>89</v>
      </c>
      <c r="V5470" t="s">
        <v>88</v>
      </c>
      <c r="Y5470" t="s">
        <v>107</v>
      </c>
    </row>
    <row r="5471" spans="1:25" x14ac:dyDescent="0.45">
      <c r="A5471" t="s">
        <v>335</v>
      </c>
      <c r="B5471" t="s">
        <v>454</v>
      </c>
      <c r="C5471">
        <v>2539</v>
      </c>
      <c r="D5471">
        <v>10002</v>
      </c>
      <c r="F5471">
        <v>2013</v>
      </c>
      <c r="G5471">
        <v>6226</v>
      </c>
      <c r="H5471">
        <v>6021.85</v>
      </c>
      <c r="I5471">
        <v>936984.17</v>
      </c>
      <c r="K5471">
        <v>2.9430000000000001</v>
      </c>
      <c r="L5471">
        <v>1E-3</v>
      </c>
      <c r="M5471">
        <v>582903.31099999999</v>
      </c>
      <c r="N5471">
        <v>5.8999999999999997E-2</v>
      </c>
      <c r="O5471">
        <v>40.712000000000003</v>
      </c>
      <c r="P5471">
        <v>1.7299999999999999E-2</v>
      </c>
      <c r="Q5471">
        <v>9808458.0030000005</v>
      </c>
      <c r="R5471" t="s">
        <v>333</v>
      </c>
      <c r="S5471" t="s">
        <v>38</v>
      </c>
      <c r="T5471" t="s">
        <v>89</v>
      </c>
      <c r="V5471" t="s">
        <v>88</v>
      </c>
      <c r="Y5471" t="s">
        <v>107</v>
      </c>
    </row>
    <row r="5472" spans="1:25" x14ac:dyDescent="0.45">
      <c r="A5472" t="s">
        <v>335</v>
      </c>
      <c r="B5472" t="s">
        <v>454</v>
      </c>
      <c r="C5472">
        <v>2539</v>
      </c>
      <c r="D5472">
        <v>10002</v>
      </c>
      <c r="F5472">
        <v>2014</v>
      </c>
      <c r="G5472">
        <v>6400</v>
      </c>
      <c r="H5472">
        <v>6281.65</v>
      </c>
      <c r="I5472">
        <v>983425.95</v>
      </c>
      <c r="K5472">
        <v>3.085</v>
      </c>
      <c r="L5472">
        <v>1E-3</v>
      </c>
      <c r="M5472">
        <v>611132.92700000003</v>
      </c>
      <c r="N5472">
        <v>5.8999999999999997E-2</v>
      </c>
      <c r="O5472">
        <v>39.369</v>
      </c>
      <c r="P5472">
        <v>1.2999999999999999E-2</v>
      </c>
      <c r="Q5472">
        <v>10283460.312999999</v>
      </c>
      <c r="R5472" t="s">
        <v>333</v>
      </c>
      <c r="S5472" t="s">
        <v>38</v>
      </c>
      <c r="T5472" t="s">
        <v>89</v>
      </c>
      <c r="V5472" t="s">
        <v>88</v>
      </c>
      <c r="Y5472" t="s">
        <v>107</v>
      </c>
    </row>
    <row r="5473" spans="1:25" x14ac:dyDescent="0.45">
      <c r="A5473" t="s">
        <v>335</v>
      </c>
      <c r="B5473" t="s">
        <v>454</v>
      </c>
      <c r="C5473">
        <v>2539</v>
      </c>
      <c r="D5473">
        <v>10002</v>
      </c>
      <c r="F5473">
        <v>2015</v>
      </c>
      <c r="G5473">
        <v>7211</v>
      </c>
      <c r="H5473">
        <v>7165.39</v>
      </c>
      <c r="I5473">
        <v>1148272.02</v>
      </c>
      <c r="K5473">
        <v>3.5779999999999998</v>
      </c>
      <c r="L5473">
        <v>1E-3</v>
      </c>
      <c r="M5473">
        <v>708797.71499999997</v>
      </c>
      <c r="N5473">
        <v>5.8999999999999997E-2</v>
      </c>
      <c r="O5473">
        <v>40.642000000000003</v>
      </c>
      <c r="P5473">
        <v>8.6999999999999994E-3</v>
      </c>
      <c r="Q5473">
        <v>11926834.766000001</v>
      </c>
      <c r="R5473" t="s">
        <v>333</v>
      </c>
      <c r="S5473" t="s">
        <v>38</v>
      </c>
      <c r="T5473" t="s">
        <v>89</v>
      </c>
      <c r="V5473" t="s">
        <v>88</v>
      </c>
      <c r="Y5473" t="s">
        <v>146</v>
      </c>
    </row>
    <row r="5474" spans="1:25" x14ac:dyDescent="0.45">
      <c r="A5474" t="s">
        <v>335</v>
      </c>
      <c r="B5474" t="s">
        <v>454</v>
      </c>
      <c r="C5474">
        <v>2539</v>
      </c>
      <c r="D5474">
        <v>10002</v>
      </c>
      <c r="F5474">
        <v>2016</v>
      </c>
      <c r="G5474">
        <v>7685</v>
      </c>
      <c r="H5474">
        <v>7565.32</v>
      </c>
      <c r="I5474">
        <v>1203368.67</v>
      </c>
      <c r="K5474">
        <v>3.7519999999999998</v>
      </c>
      <c r="L5474">
        <v>1E-3</v>
      </c>
      <c r="M5474">
        <v>743207.43299999996</v>
      </c>
      <c r="N5474">
        <v>5.8999999999999997E-2</v>
      </c>
      <c r="O5474">
        <v>44.23</v>
      </c>
      <c r="P5474">
        <v>1.14E-2</v>
      </c>
      <c r="Q5474">
        <v>12505924.748</v>
      </c>
      <c r="R5474" t="s">
        <v>333</v>
      </c>
      <c r="S5474" t="s">
        <v>38</v>
      </c>
      <c r="T5474" t="s">
        <v>89</v>
      </c>
      <c r="V5474" t="s">
        <v>88</v>
      </c>
      <c r="Y5474" t="s">
        <v>146</v>
      </c>
    </row>
    <row r="5475" spans="1:25" x14ac:dyDescent="0.45">
      <c r="A5475" t="s">
        <v>335</v>
      </c>
      <c r="B5475" t="s">
        <v>454</v>
      </c>
      <c r="C5475">
        <v>2539</v>
      </c>
      <c r="D5475">
        <v>10002</v>
      </c>
      <c r="F5475">
        <v>2017</v>
      </c>
      <c r="G5475">
        <v>7546</v>
      </c>
      <c r="H5475">
        <v>7433.74</v>
      </c>
      <c r="I5475">
        <v>1180345.2</v>
      </c>
      <c r="K5475">
        <v>3.6869999999999998</v>
      </c>
      <c r="L5475">
        <v>1E-3</v>
      </c>
      <c r="M5475">
        <v>730391.32700000005</v>
      </c>
      <c r="N5475">
        <v>5.8999999999999997E-2</v>
      </c>
      <c r="O5475">
        <v>41.68</v>
      </c>
      <c r="P5475">
        <v>1.0999999999999999E-2</v>
      </c>
      <c r="Q5475">
        <v>12290222.435000001</v>
      </c>
      <c r="R5475" t="s">
        <v>333</v>
      </c>
      <c r="S5475" t="s">
        <v>38</v>
      </c>
      <c r="T5475" t="s">
        <v>89</v>
      </c>
      <c r="V5475" t="s">
        <v>88</v>
      </c>
      <c r="Y5475" t="s">
        <v>147</v>
      </c>
    </row>
    <row r="5476" spans="1:25" x14ac:dyDescent="0.45">
      <c r="A5476" t="s">
        <v>335</v>
      </c>
      <c r="B5476" t="s">
        <v>454</v>
      </c>
      <c r="C5476">
        <v>2539</v>
      </c>
      <c r="D5476">
        <v>10002</v>
      </c>
      <c r="F5476">
        <v>2018</v>
      </c>
      <c r="G5476">
        <v>7323</v>
      </c>
      <c r="H5476">
        <v>7208.49</v>
      </c>
      <c r="I5476">
        <v>1102687.04</v>
      </c>
      <c r="K5476">
        <v>3.4849999999999999</v>
      </c>
      <c r="L5476">
        <v>1E-3</v>
      </c>
      <c r="M5476">
        <v>690386.06700000004</v>
      </c>
      <c r="N5476">
        <v>5.8999999999999997E-2</v>
      </c>
      <c r="O5476">
        <v>30.494</v>
      </c>
      <c r="P5476">
        <v>9.4999999999999998E-3</v>
      </c>
      <c r="Q5476">
        <v>11617117.168</v>
      </c>
      <c r="R5476" t="s">
        <v>333</v>
      </c>
      <c r="S5476" t="s">
        <v>38</v>
      </c>
      <c r="T5476" t="s">
        <v>89</v>
      </c>
      <c r="V5476" t="s">
        <v>88</v>
      </c>
      <c r="Y5476" t="s">
        <v>147</v>
      </c>
    </row>
    <row r="5477" spans="1:25" x14ac:dyDescent="0.45">
      <c r="A5477" t="s">
        <v>335</v>
      </c>
      <c r="B5477" t="s">
        <v>454</v>
      </c>
      <c r="C5477">
        <v>2539</v>
      </c>
      <c r="D5477">
        <v>10002</v>
      </c>
      <c r="F5477">
        <v>2019</v>
      </c>
      <c r="G5477">
        <v>5798</v>
      </c>
      <c r="H5477">
        <v>5455.54</v>
      </c>
      <c r="I5477">
        <v>781227.31</v>
      </c>
      <c r="K5477">
        <v>2.5979999999999999</v>
      </c>
      <c r="L5477">
        <v>1E-3</v>
      </c>
      <c r="M5477">
        <v>514574.95799999998</v>
      </c>
      <c r="N5477">
        <v>5.8999999999999997E-2</v>
      </c>
      <c r="O5477">
        <v>35.819000000000003</v>
      </c>
      <c r="P5477">
        <v>2.23E-2</v>
      </c>
      <c r="Q5477">
        <v>8658709.0140000004</v>
      </c>
      <c r="R5477" t="s">
        <v>333</v>
      </c>
      <c r="S5477" t="s">
        <v>38</v>
      </c>
      <c r="T5477" t="s">
        <v>89</v>
      </c>
      <c r="V5477" t="s">
        <v>88</v>
      </c>
      <c r="Y5477" t="s">
        <v>147</v>
      </c>
    </row>
    <row r="5478" spans="1:25" x14ac:dyDescent="0.45">
      <c r="A5478" t="s">
        <v>335</v>
      </c>
      <c r="B5478" t="s">
        <v>454</v>
      </c>
      <c r="C5478">
        <v>2539</v>
      </c>
      <c r="D5478">
        <v>10002</v>
      </c>
      <c r="F5478">
        <v>2020</v>
      </c>
      <c r="G5478">
        <v>6287</v>
      </c>
      <c r="H5478">
        <v>6057.01</v>
      </c>
      <c r="I5478">
        <v>990272.03</v>
      </c>
      <c r="K5478">
        <v>3.06</v>
      </c>
      <c r="L5478">
        <v>1E-3</v>
      </c>
      <c r="M5478">
        <v>606098.16700000002</v>
      </c>
      <c r="N5478">
        <v>5.8999999999999997E-2</v>
      </c>
      <c r="O5478">
        <v>42.457999999999998</v>
      </c>
      <c r="P5478">
        <v>1.78E-2</v>
      </c>
      <c r="Q5478">
        <v>10198730.647</v>
      </c>
      <c r="R5478" t="s">
        <v>333</v>
      </c>
      <c r="S5478" t="s">
        <v>38</v>
      </c>
      <c r="T5478" t="s">
        <v>89</v>
      </c>
      <c r="V5478" t="s">
        <v>88</v>
      </c>
      <c r="Y5478" t="s">
        <v>147</v>
      </c>
    </row>
    <row r="5479" spans="1:25" x14ac:dyDescent="0.45">
      <c r="A5479" t="s">
        <v>335</v>
      </c>
      <c r="B5479" t="s">
        <v>454</v>
      </c>
      <c r="C5479">
        <v>2539</v>
      </c>
      <c r="D5479">
        <v>10002</v>
      </c>
      <c r="F5479">
        <v>2021</v>
      </c>
      <c r="G5479">
        <v>7797</v>
      </c>
      <c r="H5479">
        <v>7698.09</v>
      </c>
      <c r="I5479">
        <v>1262112.51</v>
      </c>
      <c r="K5479">
        <v>3.9060000000000001</v>
      </c>
      <c r="L5479">
        <v>1E-3</v>
      </c>
      <c r="M5479">
        <v>773676.451</v>
      </c>
      <c r="N5479">
        <v>5.8999999999999997E-2</v>
      </c>
      <c r="O5479">
        <v>45.816000000000003</v>
      </c>
      <c r="P5479">
        <v>1.04E-2</v>
      </c>
      <c r="Q5479">
        <v>13018579.931</v>
      </c>
      <c r="R5479" t="s">
        <v>333</v>
      </c>
      <c r="S5479" t="s">
        <v>38</v>
      </c>
      <c r="T5479" t="s">
        <v>89</v>
      </c>
      <c r="V5479" t="s">
        <v>88</v>
      </c>
      <c r="Y5479" t="s">
        <v>152</v>
      </c>
    </row>
    <row r="5480" spans="1:25" x14ac:dyDescent="0.45">
      <c r="A5480" t="s">
        <v>335</v>
      </c>
      <c r="B5480" t="s">
        <v>454</v>
      </c>
      <c r="C5480">
        <v>2539</v>
      </c>
      <c r="D5480">
        <v>10002</v>
      </c>
      <c r="F5480">
        <v>2022</v>
      </c>
      <c r="G5480">
        <v>7139</v>
      </c>
      <c r="H5480">
        <v>7088.87</v>
      </c>
      <c r="I5480">
        <v>1220471.76</v>
      </c>
      <c r="K5480">
        <v>3.7389999999999999</v>
      </c>
      <c r="L5480">
        <v>1E-3</v>
      </c>
      <c r="M5480">
        <v>740668.71900000004</v>
      </c>
      <c r="N5480">
        <v>5.8999999999999997E-2</v>
      </c>
      <c r="O5480">
        <v>37.43</v>
      </c>
      <c r="P5480">
        <v>7.9000000000000008E-3</v>
      </c>
      <c r="Q5480">
        <v>12463146.308</v>
      </c>
      <c r="R5480" t="s">
        <v>333</v>
      </c>
      <c r="S5480" t="s">
        <v>38</v>
      </c>
      <c r="T5480" t="s">
        <v>89</v>
      </c>
      <c r="V5480" t="s">
        <v>88</v>
      </c>
      <c r="Y5480" t="s">
        <v>152</v>
      </c>
    </row>
    <row r="5481" spans="1:25" x14ac:dyDescent="0.45">
      <c r="A5481" t="s">
        <v>335</v>
      </c>
      <c r="B5481" t="s">
        <v>454</v>
      </c>
      <c r="C5481">
        <v>2539</v>
      </c>
      <c r="D5481">
        <v>10002</v>
      </c>
      <c r="F5481">
        <v>2023</v>
      </c>
      <c r="G5481">
        <v>8004</v>
      </c>
      <c r="H5481">
        <v>7981.59</v>
      </c>
      <c r="I5481">
        <v>1393935.28</v>
      </c>
      <c r="K5481">
        <v>4.2560000000000002</v>
      </c>
      <c r="L5481">
        <v>1E-3</v>
      </c>
      <c r="M5481">
        <v>843092.89899999998</v>
      </c>
      <c r="N5481">
        <v>5.8999999999999997E-2</v>
      </c>
      <c r="O5481">
        <v>38.317</v>
      </c>
      <c r="P5481">
        <v>6.3E-3</v>
      </c>
      <c r="Q5481">
        <v>14186678.175000001</v>
      </c>
      <c r="R5481" t="s">
        <v>333</v>
      </c>
      <c r="S5481" t="s">
        <v>38</v>
      </c>
      <c r="T5481" t="s">
        <v>89</v>
      </c>
      <c r="V5481" t="s">
        <v>88</v>
      </c>
      <c r="Y5481" t="s">
        <v>152</v>
      </c>
    </row>
    <row r="5482" spans="1:25" x14ac:dyDescent="0.45">
      <c r="A5482" t="s">
        <v>335</v>
      </c>
      <c r="B5482" t="s">
        <v>454</v>
      </c>
      <c r="C5482">
        <v>2539</v>
      </c>
      <c r="D5482">
        <v>10002</v>
      </c>
      <c r="F5482">
        <v>2024</v>
      </c>
      <c r="G5482">
        <v>3319</v>
      </c>
      <c r="H5482">
        <v>3296.7</v>
      </c>
      <c r="I5482">
        <v>832445.81</v>
      </c>
      <c r="K5482">
        <v>1.722</v>
      </c>
      <c r="L5482">
        <v>1E-3</v>
      </c>
      <c r="M5482">
        <v>341063.18599999999</v>
      </c>
      <c r="N5482">
        <v>5.8999999999999997E-2</v>
      </c>
      <c r="O5482">
        <v>16.774000000000001</v>
      </c>
      <c r="P5482">
        <v>7.7000000000000002E-3</v>
      </c>
      <c r="Q5482">
        <v>5738861.5130000003</v>
      </c>
      <c r="R5482" t="s">
        <v>333</v>
      </c>
      <c r="S5482" t="s">
        <v>38</v>
      </c>
      <c r="T5482" t="s">
        <v>89</v>
      </c>
      <c r="V5482" t="s">
        <v>88</v>
      </c>
      <c r="Y5482" t="s">
        <v>152</v>
      </c>
    </row>
    <row r="5483" spans="1:25" x14ac:dyDescent="0.45">
      <c r="A5483" t="s">
        <v>335</v>
      </c>
      <c r="B5483" t="s">
        <v>454</v>
      </c>
      <c r="C5483">
        <v>2539</v>
      </c>
      <c r="D5483">
        <v>10003</v>
      </c>
      <c r="F5483">
        <v>2009</v>
      </c>
      <c r="G5483">
        <v>6091</v>
      </c>
      <c r="H5483">
        <v>5940.25</v>
      </c>
      <c r="I5483">
        <v>782753.16</v>
      </c>
      <c r="K5483">
        <v>2.61</v>
      </c>
      <c r="L5483">
        <v>1E-3</v>
      </c>
      <c r="M5483">
        <v>513166.32400000002</v>
      </c>
      <c r="N5483">
        <v>5.8999999999999997E-2</v>
      </c>
      <c r="O5483">
        <v>33.683999999999997</v>
      </c>
      <c r="P5483">
        <v>1.35E-2</v>
      </c>
      <c r="Q5483">
        <v>8634676.4639999997</v>
      </c>
      <c r="R5483" t="s">
        <v>333</v>
      </c>
      <c r="S5483" t="s">
        <v>38</v>
      </c>
      <c r="T5483" t="s">
        <v>89</v>
      </c>
      <c r="V5483" t="s">
        <v>88</v>
      </c>
      <c r="Y5483" t="s">
        <v>107</v>
      </c>
    </row>
    <row r="5484" spans="1:25" x14ac:dyDescent="0.45">
      <c r="A5484" t="s">
        <v>335</v>
      </c>
      <c r="B5484" t="s">
        <v>454</v>
      </c>
      <c r="C5484">
        <v>2539</v>
      </c>
      <c r="D5484">
        <v>10003</v>
      </c>
      <c r="F5484">
        <v>2010</v>
      </c>
      <c r="G5484">
        <v>6820</v>
      </c>
      <c r="H5484">
        <v>6664.68</v>
      </c>
      <c r="I5484">
        <v>977345.14</v>
      </c>
      <c r="K5484">
        <v>3.13</v>
      </c>
      <c r="L5484">
        <v>1E-3</v>
      </c>
      <c r="M5484">
        <v>619916.02</v>
      </c>
      <c r="N5484">
        <v>5.8999999999999997E-2</v>
      </c>
      <c r="O5484">
        <v>39.579000000000001</v>
      </c>
      <c r="P5484">
        <v>1.2800000000000001E-2</v>
      </c>
      <c r="Q5484">
        <v>10431285.867000001</v>
      </c>
      <c r="R5484" t="s">
        <v>333</v>
      </c>
      <c r="S5484" t="s">
        <v>38</v>
      </c>
      <c r="T5484" t="s">
        <v>89</v>
      </c>
      <c r="V5484" t="s">
        <v>88</v>
      </c>
      <c r="Y5484" t="s">
        <v>107</v>
      </c>
    </row>
    <row r="5485" spans="1:25" x14ac:dyDescent="0.45">
      <c r="A5485" t="s">
        <v>335</v>
      </c>
      <c r="B5485" t="s">
        <v>454</v>
      </c>
      <c r="C5485">
        <v>2539</v>
      </c>
      <c r="D5485">
        <v>10003</v>
      </c>
      <c r="F5485">
        <v>2011</v>
      </c>
      <c r="G5485">
        <v>6279</v>
      </c>
      <c r="H5485">
        <v>6041.53</v>
      </c>
      <c r="I5485">
        <v>928458.1</v>
      </c>
      <c r="K5485">
        <v>2.8929999999999998</v>
      </c>
      <c r="L5485">
        <v>1E-3</v>
      </c>
      <c r="M5485">
        <v>572966.03899999999</v>
      </c>
      <c r="N5485">
        <v>5.8999999999999997E-2</v>
      </c>
      <c r="O5485">
        <v>41.335999999999999</v>
      </c>
      <c r="P5485">
        <v>1.78E-2</v>
      </c>
      <c r="Q5485">
        <v>9641286.5700000003</v>
      </c>
      <c r="R5485" t="s">
        <v>333</v>
      </c>
      <c r="S5485" t="s">
        <v>38</v>
      </c>
      <c r="T5485" t="s">
        <v>89</v>
      </c>
      <c r="V5485" t="s">
        <v>88</v>
      </c>
      <c r="Y5485" t="s">
        <v>107</v>
      </c>
    </row>
    <row r="5486" spans="1:25" x14ac:dyDescent="0.45">
      <c r="A5486" t="s">
        <v>335</v>
      </c>
      <c r="B5486" t="s">
        <v>454</v>
      </c>
      <c r="C5486">
        <v>2539</v>
      </c>
      <c r="D5486">
        <v>10003</v>
      </c>
      <c r="F5486">
        <v>2012</v>
      </c>
      <c r="G5486">
        <v>6919</v>
      </c>
      <c r="H5486">
        <v>6635.29</v>
      </c>
      <c r="I5486">
        <v>1062166.76</v>
      </c>
      <c r="K5486">
        <v>3.2829999999999999</v>
      </c>
      <c r="L5486">
        <v>1E-3</v>
      </c>
      <c r="M5486">
        <v>650390.09100000001</v>
      </c>
      <c r="N5486">
        <v>5.8999999999999997E-2</v>
      </c>
      <c r="O5486">
        <v>48.186999999999998</v>
      </c>
      <c r="P5486">
        <v>0.02</v>
      </c>
      <c r="Q5486">
        <v>10944071.399</v>
      </c>
      <c r="R5486" t="s">
        <v>333</v>
      </c>
      <c r="S5486" t="s">
        <v>38</v>
      </c>
      <c r="T5486" t="s">
        <v>89</v>
      </c>
      <c r="V5486" t="s">
        <v>88</v>
      </c>
      <c r="Y5486" t="s">
        <v>107</v>
      </c>
    </row>
    <row r="5487" spans="1:25" x14ac:dyDescent="0.45">
      <c r="A5487" t="s">
        <v>335</v>
      </c>
      <c r="B5487" t="s">
        <v>454</v>
      </c>
      <c r="C5487">
        <v>2539</v>
      </c>
      <c r="D5487">
        <v>10003</v>
      </c>
      <c r="F5487">
        <v>2013</v>
      </c>
      <c r="G5487">
        <v>5490</v>
      </c>
      <c r="H5487">
        <v>5240.7700000000004</v>
      </c>
      <c r="I5487">
        <v>805624.33</v>
      </c>
      <c r="K5487">
        <v>2.5089999999999999</v>
      </c>
      <c r="L5487">
        <v>1E-3</v>
      </c>
      <c r="M5487">
        <v>497041.75799999997</v>
      </c>
      <c r="N5487">
        <v>5.8999999999999997E-2</v>
      </c>
      <c r="O5487">
        <v>36.79</v>
      </c>
      <c r="P5487">
        <v>2.07E-2</v>
      </c>
      <c r="Q5487">
        <v>8363711.352</v>
      </c>
      <c r="R5487" t="s">
        <v>333</v>
      </c>
      <c r="S5487" t="s">
        <v>38</v>
      </c>
      <c r="T5487" t="s">
        <v>89</v>
      </c>
      <c r="V5487" t="s">
        <v>88</v>
      </c>
      <c r="Y5487" t="s">
        <v>107</v>
      </c>
    </row>
    <row r="5488" spans="1:25" x14ac:dyDescent="0.45">
      <c r="A5488" t="s">
        <v>335</v>
      </c>
      <c r="B5488" t="s">
        <v>454</v>
      </c>
      <c r="C5488">
        <v>2539</v>
      </c>
      <c r="D5488">
        <v>10003</v>
      </c>
      <c r="F5488">
        <v>2014</v>
      </c>
      <c r="G5488">
        <v>6407</v>
      </c>
      <c r="H5488">
        <v>6305.19</v>
      </c>
      <c r="I5488">
        <v>993147.27</v>
      </c>
      <c r="K5488">
        <v>3.073</v>
      </c>
      <c r="L5488">
        <v>1E-3</v>
      </c>
      <c r="M5488">
        <v>608793.76699999999</v>
      </c>
      <c r="N5488">
        <v>5.8999999999999997E-2</v>
      </c>
      <c r="O5488">
        <v>33.341999999999999</v>
      </c>
      <c r="P5488">
        <v>1.0699999999999999E-2</v>
      </c>
      <c r="Q5488">
        <v>10244190.638</v>
      </c>
      <c r="R5488" t="s">
        <v>333</v>
      </c>
      <c r="S5488" t="s">
        <v>38</v>
      </c>
      <c r="T5488" t="s">
        <v>89</v>
      </c>
      <c r="V5488" t="s">
        <v>88</v>
      </c>
      <c r="Y5488" t="s">
        <v>107</v>
      </c>
    </row>
    <row r="5489" spans="1:25" x14ac:dyDescent="0.45">
      <c r="A5489" t="s">
        <v>335</v>
      </c>
      <c r="B5489" t="s">
        <v>454</v>
      </c>
      <c r="C5489">
        <v>2539</v>
      </c>
      <c r="D5489">
        <v>10003</v>
      </c>
      <c r="F5489">
        <v>2015</v>
      </c>
      <c r="G5489">
        <v>7155</v>
      </c>
      <c r="H5489">
        <v>7099.61</v>
      </c>
      <c r="I5489">
        <v>1148484.29</v>
      </c>
      <c r="K5489">
        <v>3.5419999999999998</v>
      </c>
      <c r="L5489">
        <v>1E-3</v>
      </c>
      <c r="M5489">
        <v>701670.473</v>
      </c>
      <c r="N5489">
        <v>5.8999999999999997E-2</v>
      </c>
      <c r="O5489">
        <v>39.113</v>
      </c>
      <c r="P5489">
        <v>8.8000000000000005E-3</v>
      </c>
      <c r="Q5489">
        <v>11806919.131999999</v>
      </c>
      <c r="R5489" t="s">
        <v>333</v>
      </c>
      <c r="S5489" t="s">
        <v>38</v>
      </c>
      <c r="T5489" t="s">
        <v>89</v>
      </c>
      <c r="V5489" t="s">
        <v>88</v>
      </c>
      <c r="Y5489" t="s">
        <v>146</v>
      </c>
    </row>
    <row r="5490" spans="1:25" x14ac:dyDescent="0.45">
      <c r="A5490" t="s">
        <v>335</v>
      </c>
      <c r="B5490" t="s">
        <v>454</v>
      </c>
      <c r="C5490">
        <v>2539</v>
      </c>
      <c r="D5490">
        <v>10003</v>
      </c>
      <c r="F5490">
        <v>2016</v>
      </c>
      <c r="G5490">
        <v>7650</v>
      </c>
      <c r="H5490">
        <v>7567.45</v>
      </c>
      <c r="I5490">
        <v>1212894.42</v>
      </c>
      <c r="K5490">
        <v>3.754</v>
      </c>
      <c r="L5490">
        <v>1E-3</v>
      </c>
      <c r="M5490">
        <v>743542.41</v>
      </c>
      <c r="N5490">
        <v>5.8999999999999997E-2</v>
      </c>
      <c r="O5490">
        <v>43.006999999999998</v>
      </c>
      <c r="P5490">
        <v>1.0200000000000001E-2</v>
      </c>
      <c r="Q5490">
        <v>12511515.698000001</v>
      </c>
      <c r="R5490" t="s">
        <v>333</v>
      </c>
      <c r="S5490" t="s">
        <v>38</v>
      </c>
      <c r="T5490" t="s">
        <v>89</v>
      </c>
      <c r="V5490" t="s">
        <v>88</v>
      </c>
      <c r="Y5490" t="s">
        <v>146</v>
      </c>
    </row>
    <row r="5491" spans="1:25" x14ac:dyDescent="0.45">
      <c r="A5491" t="s">
        <v>335</v>
      </c>
      <c r="B5491" t="s">
        <v>454</v>
      </c>
      <c r="C5491">
        <v>2539</v>
      </c>
      <c r="D5491">
        <v>10003</v>
      </c>
      <c r="F5491">
        <v>2017</v>
      </c>
      <c r="G5491">
        <v>7519</v>
      </c>
      <c r="H5491">
        <v>7424.55</v>
      </c>
      <c r="I5491">
        <v>1227447.5</v>
      </c>
      <c r="K5491">
        <v>3.76</v>
      </c>
      <c r="L5491">
        <v>1E-3</v>
      </c>
      <c r="M5491">
        <v>744711.27899999998</v>
      </c>
      <c r="N5491">
        <v>5.8999999999999997E-2</v>
      </c>
      <c r="O5491">
        <v>40.588000000000001</v>
      </c>
      <c r="P5491">
        <v>9.4999999999999998E-3</v>
      </c>
      <c r="Q5491">
        <v>12531125.65</v>
      </c>
      <c r="R5491" t="s">
        <v>333</v>
      </c>
      <c r="S5491" t="s">
        <v>38</v>
      </c>
      <c r="T5491" t="s">
        <v>89</v>
      </c>
      <c r="V5491" t="s">
        <v>88</v>
      </c>
      <c r="Y5491" t="s">
        <v>147</v>
      </c>
    </row>
    <row r="5492" spans="1:25" x14ac:dyDescent="0.45">
      <c r="A5492" t="s">
        <v>335</v>
      </c>
      <c r="B5492" t="s">
        <v>454</v>
      </c>
      <c r="C5492">
        <v>2539</v>
      </c>
      <c r="D5492">
        <v>10003</v>
      </c>
      <c r="F5492">
        <v>2018</v>
      </c>
      <c r="G5492">
        <v>7693</v>
      </c>
      <c r="H5492">
        <v>7531.05</v>
      </c>
      <c r="I5492">
        <v>1232349.43</v>
      </c>
      <c r="K5492">
        <v>3.802</v>
      </c>
      <c r="L5492">
        <v>1E-3</v>
      </c>
      <c r="M5492">
        <v>753180.69400000002</v>
      </c>
      <c r="N5492">
        <v>5.8999999999999997E-2</v>
      </c>
      <c r="O5492">
        <v>33.404000000000003</v>
      </c>
      <c r="P5492">
        <v>9.7999999999999997E-3</v>
      </c>
      <c r="Q5492">
        <v>12673664.835000001</v>
      </c>
      <c r="R5492" t="s">
        <v>333</v>
      </c>
      <c r="S5492" t="s">
        <v>38</v>
      </c>
      <c r="T5492" t="s">
        <v>89</v>
      </c>
      <c r="V5492" t="s">
        <v>88</v>
      </c>
      <c r="Y5492" t="s">
        <v>147</v>
      </c>
    </row>
    <row r="5493" spans="1:25" x14ac:dyDescent="0.45">
      <c r="A5493" t="s">
        <v>335</v>
      </c>
      <c r="B5493" t="s">
        <v>454</v>
      </c>
      <c r="C5493">
        <v>2539</v>
      </c>
      <c r="D5493">
        <v>10003</v>
      </c>
      <c r="F5493">
        <v>2019</v>
      </c>
      <c r="G5493">
        <v>8397</v>
      </c>
      <c r="H5493">
        <v>8382.36</v>
      </c>
      <c r="I5493">
        <v>1328452.77</v>
      </c>
      <c r="K5493">
        <v>4.1280000000000001</v>
      </c>
      <c r="L5493">
        <v>1E-3</v>
      </c>
      <c r="M5493">
        <v>817643.96400000004</v>
      </c>
      <c r="N5493">
        <v>5.8999999999999997E-2</v>
      </c>
      <c r="O5493">
        <v>32.923000000000002</v>
      </c>
      <c r="P5493">
        <v>5.1999999999999998E-3</v>
      </c>
      <c r="Q5493">
        <v>13758405.975</v>
      </c>
      <c r="R5493" t="s">
        <v>333</v>
      </c>
      <c r="S5493" t="s">
        <v>38</v>
      </c>
      <c r="T5493" t="s">
        <v>89</v>
      </c>
      <c r="V5493" t="s">
        <v>88</v>
      </c>
      <c r="Y5493" t="s">
        <v>147</v>
      </c>
    </row>
    <row r="5494" spans="1:25" x14ac:dyDescent="0.45">
      <c r="A5494" t="s">
        <v>335</v>
      </c>
      <c r="B5494" t="s">
        <v>454</v>
      </c>
      <c r="C5494">
        <v>2539</v>
      </c>
      <c r="D5494">
        <v>10003</v>
      </c>
      <c r="F5494">
        <v>2020</v>
      </c>
      <c r="G5494">
        <v>7525</v>
      </c>
      <c r="H5494">
        <v>7475.15</v>
      </c>
      <c r="I5494">
        <v>1227467.72</v>
      </c>
      <c r="K5494">
        <v>3.786</v>
      </c>
      <c r="L5494">
        <v>1E-3</v>
      </c>
      <c r="M5494">
        <v>750044.054</v>
      </c>
      <c r="N5494">
        <v>5.8999999999999997E-2</v>
      </c>
      <c r="O5494">
        <v>41.156999999999996</v>
      </c>
      <c r="P5494">
        <v>8.0999999999999996E-3</v>
      </c>
      <c r="Q5494">
        <v>12620911.131999999</v>
      </c>
      <c r="R5494" t="s">
        <v>333</v>
      </c>
      <c r="S5494" t="s">
        <v>38</v>
      </c>
      <c r="T5494" t="s">
        <v>89</v>
      </c>
      <c r="V5494" t="s">
        <v>88</v>
      </c>
      <c r="Y5494" t="s">
        <v>147</v>
      </c>
    </row>
    <row r="5495" spans="1:25" x14ac:dyDescent="0.45">
      <c r="A5495" t="s">
        <v>335</v>
      </c>
      <c r="B5495" t="s">
        <v>454</v>
      </c>
      <c r="C5495">
        <v>2539</v>
      </c>
      <c r="D5495">
        <v>10003</v>
      </c>
      <c r="F5495">
        <v>2021</v>
      </c>
      <c r="G5495">
        <v>6529</v>
      </c>
      <c r="H5495">
        <v>6319.95</v>
      </c>
      <c r="I5495">
        <v>1041084.8</v>
      </c>
      <c r="K5495">
        <v>3.222</v>
      </c>
      <c r="L5495">
        <v>1E-3</v>
      </c>
      <c r="M5495">
        <v>638172.429</v>
      </c>
      <c r="N5495">
        <v>5.8999999999999997E-2</v>
      </c>
      <c r="O5495">
        <v>45.18</v>
      </c>
      <c r="P5495">
        <v>1.5900000000000001E-2</v>
      </c>
      <c r="Q5495">
        <v>10738493.005999999</v>
      </c>
      <c r="R5495" t="s">
        <v>333</v>
      </c>
      <c r="S5495" t="s">
        <v>38</v>
      </c>
      <c r="T5495" t="s">
        <v>89</v>
      </c>
      <c r="V5495" t="s">
        <v>88</v>
      </c>
      <c r="Y5495" t="s">
        <v>152</v>
      </c>
    </row>
    <row r="5496" spans="1:25" x14ac:dyDescent="0.45">
      <c r="A5496" t="s">
        <v>335</v>
      </c>
      <c r="B5496" t="s">
        <v>454</v>
      </c>
      <c r="C5496">
        <v>2539</v>
      </c>
      <c r="D5496">
        <v>10003</v>
      </c>
      <c r="F5496">
        <v>2022</v>
      </c>
      <c r="G5496">
        <v>6602</v>
      </c>
      <c r="H5496">
        <v>6539.19</v>
      </c>
      <c r="I5496">
        <v>1121664.7</v>
      </c>
      <c r="K5496">
        <v>3.4060000000000001</v>
      </c>
      <c r="L5496">
        <v>1E-3</v>
      </c>
      <c r="M5496">
        <v>674753.68200000003</v>
      </c>
      <c r="N5496">
        <v>5.8999999999999997E-2</v>
      </c>
      <c r="O5496">
        <v>36.173000000000002</v>
      </c>
      <c r="P5496">
        <v>8.6999999999999994E-3</v>
      </c>
      <c r="Q5496">
        <v>11354094.017999999</v>
      </c>
      <c r="R5496" t="s">
        <v>333</v>
      </c>
      <c r="S5496" t="s">
        <v>38</v>
      </c>
      <c r="T5496" t="s">
        <v>89</v>
      </c>
      <c r="V5496" t="s">
        <v>88</v>
      </c>
      <c r="Y5496" t="s">
        <v>152</v>
      </c>
    </row>
    <row r="5497" spans="1:25" x14ac:dyDescent="0.45">
      <c r="A5497" t="s">
        <v>335</v>
      </c>
      <c r="B5497" t="s">
        <v>454</v>
      </c>
      <c r="C5497">
        <v>2539</v>
      </c>
      <c r="D5497">
        <v>10003</v>
      </c>
      <c r="F5497">
        <v>2023</v>
      </c>
      <c r="G5497">
        <v>7932</v>
      </c>
      <c r="H5497">
        <v>7912.22</v>
      </c>
      <c r="I5497">
        <v>1388398.69</v>
      </c>
      <c r="K5497">
        <v>4.1890000000000001</v>
      </c>
      <c r="L5497">
        <v>1E-3</v>
      </c>
      <c r="M5497">
        <v>829798.35600000003</v>
      </c>
      <c r="N5497">
        <v>5.8999999999999997E-2</v>
      </c>
      <c r="O5497">
        <v>39.716999999999999</v>
      </c>
      <c r="P5497">
        <v>6.4000000000000003E-3</v>
      </c>
      <c r="Q5497">
        <v>13963005.665999999</v>
      </c>
      <c r="R5497" t="s">
        <v>333</v>
      </c>
      <c r="S5497" t="s">
        <v>38</v>
      </c>
      <c r="T5497" t="s">
        <v>89</v>
      </c>
      <c r="V5497" t="s">
        <v>88</v>
      </c>
      <c r="Y5497" t="s">
        <v>152</v>
      </c>
    </row>
    <row r="5498" spans="1:25" x14ac:dyDescent="0.45">
      <c r="A5498" t="s">
        <v>335</v>
      </c>
      <c r="B5498" t="s">
        <v>454</v>
      </c>
      <c r="C5498">
        <v>2539</v>
      </c>
      <c r="D5498">
        <v>10003</v>
      </c>
      <c r="F5498">
        <v>2024</v>
      </c>
      <c r="G5498">
        <v>3395</v>
      </c>
      <c r="H5498">
        <v>3346.28</v>
      </c>
      <c r="I5498">
        <v>848967.55</v>
      </c>
      <c r="K5498">
        <v>1.7689999999999999</v>
      </c>
      <c r="L5498">
        <v>1E-3</v>
      </c>
      <c r="M5498">
        <v>350324.01799999998</v>
      </c>
      <c r="N5498">
        <v>5.8999999999999997E-2</v>
      </c>
      <c r="O5498">
        <v>19.18</v>
      </c>
      <c r="P5498">
        <v>1.01E-2</v>
      </c>
      <c r="Q5498">
        <v>5894160.8880000003</v>
      </c>
      <c r="R5498" t="s">
        <v>333</v>
      </c>
      <c r="S5498" t="s">
        <v>38</v>
      </c>
      <c r="T5498" t="s">
        <v>89</v>
      </c>
      <c r="V5498" t="s">
        <v>88</v>
      </c>
      <c r="Y5498" t="s">
        <v>152</v>
      </c>
    </row>
    <row r="5499" spans="1:25" x14ac:dyDescent="0.45">
      <c r="A5499" t="s">
        <v>335</v>
      </c>
      <c r="B5499" t="s">
        <v>455</v>
      </c>
      <c r="C5499">
        <v>2549</v>
      </c>
      <c r="D5499">
        <v>67</v>
      </c>
      <c r="E5499" t="s">
        <v>49</v>
      </c>
      <c r="F5499">
        <v>2009</v>
      </c>
      <c r="G5499">
        <v>7440</v>
      </c>
      <c r="H5499">
        <v>7429.47</v>
      </c>
      <c r="I5499">
        <v>1066431.08</v>
      </c>
      <c r="K5499">
        <v>2963.788</v>
      </c>
      <c r="L5499">
        <v>0.60389999999999999</v>
      </c>
      <c r="M5499">
        <v>1027457.493</v>
      </c>
      <c r="N5499">
        <v>0.105</v>
      </c>
      <c r="O5499">
        <v>756.64200000000005</v>
      </c>
      <c r="P5499">
        <v>0.1547</v>
      </c>
      <c r="Q5499">
        <v>9796553.4890000001</v>
      </c>
      <c r="R5499" t="s">
        <v>82</v>
      </c>
      <c r="T5499" t="s">
        <v>46</v>
      </c>
      <c r="V5499" t="s">
        <v>456</v>
      </c>
      <c r="W5499" t="s">
        <v>457</v>
      </c>
      <c r="Y5499" t="s">
        <v>107</v>
      </c>
    </row>
    <row r="5500" spans="1:25" x14ac:dyDescent="0.45">
      <c r="A5500" t="s">
        <v>335</v>
      </c>
      <c r="B5500" t="s">
        <v>455</v>
      </c>
      <c r="C5500">
        <v>2549</v>
      </c>
      <c r="D5500">
        <v>67</v>
      </c>
      <c r="E5500" t="s">
        <v>49</v>
      </c>
      <c r="F5500">
        <v>2010</v>
      </c>
      <c r="G5500">
        <v>6668</v>
      </c>
      <c r="H5500">
        <v>6660.48</v>
      </c>
      <c r="I5500">
        <v>1032061.2</v>
      </c>
      <c r="K5500">
        <v>2895.2170000000001</v>
      </c>
      <c r="L5500">
        <v>0.55810000000000004</v>
      </c>
      <c r="M5500">
        <v>1083838.2609999999</v>
      </c>
      <c r="N5500">
        <v>0.105</v>
      </c>
      <c r="O5500">
        <v>802.47400000000005</v>
      </c>
      <c r="P5500">
        <v>0.15490000000000001</v>
      </c>
      <c r="Q5500">
        <v>10334101.481000001</v>
      </c>
      <c r="R5500" t="s">
        <v>82</v>
      </c>
      <c r="T5500" t="s">
        <v>46</v>
      </c>
      <c r="V5500" t="s">
        <v>192</v>
      </c>
      <c r="W5500" t="s">
        <v>140</v>
      </c>
      <c r="Y5500" t="s">
        <v>107</v>
      </c>
    </row>
    <row r="5501" spans="1:25" x14ac:dyDescent="0.45">
      <c r="A5501" t="s">
        <v>335</v>
      </c>
      <c r="B5501" t="s">
        <v>455</v>
      </c>
      <c r="C5501">
        <v>2549</v>
      </c>
      <c r="D5501">
        <v>67</v>
      </c>
      <c r="E5501" t="s">
        <v>49</v>
      </c>
      <c r="F5501">
        <v>2011</v>
      </c>
      <c r="G5501">
        <v>5761</v>
      </c>
      <c r="H5501">
        <v>5742.88</v>
      </c>
      <c r="I5501">
        <v>801107.83</v>
      </c>
      <c r="K5501">
        <v>2343.2559999999999</v>
      </c>
      <c r="L5501">
        <v>0.54649999999999999</v>
      </c>
      <c r="M5501">
        <v>892427.60199999996</v>
      </c>
      <c r="N5501">
        <v>0.105</v>
      </c>
      <c r="O5501">
        <v>664.39</v>
      </c>
      <c r="P5501">
        <v>0.1542</v>
      </c>
      <c r="Q5501">
        <v>8509086.1170000006</v>
      </c>
      <c r="R5501" t="s">
        <v>82</v>
      </c>
      <c r="T5501" t="s">
        <v>46</v>
      </c>
      <c r="V5501" t="s">
        <v>192</v>
      </c>
      <c r="W5501" t="s">
        <v>140</v>
      </c>
      <c r="Y5501" t="s">
        <v>107</v>
      </c>
    </row>
    <row r="5502" spans="1:25" x14ac:dyDescent="0.45">
      <c r="A5502" t="s">
        <v>335</v>
      </c>
      <c r="B5502" t="s">
        <v>455</v>
      </c>
      <c r="C5502">
        <v>2549</v>
      </c>
      <c r="D5502">
        <v>67</v>
      </c>
      <c r="E5502" t="s">
        <v>49</v>
      </c>
      <c r="F5502">
        <v>2012</v>
      </c>
      <c r="G5502">
        <v>3109</v>
      </c>
      <c r="H5502">
        <v>3094.09</v>
      </c>
      <c r="I5502">
        <v>334019.46000000002</v>
      </c>
      <c r="K5502">
        <v>1192.086</v>
      </c>
      <c r="L5502">
        <v>0.68420000000000003</v>
      </c>
      <c r="M5502">
        <v>362021.12300000002</v>
      </c>
      <c r="N5502">
        <v>0.105</v>
      </c>
      <c r="O5502">
        <v>252.416</v>
      </c>
      <c r="P5502">
        <v>0.14299999999999999</v>
      </c>
      <c r="Q5502">
        <v>3451832.4709999999</v>
      </c>
      <c r="R5502" t="s">
        <v>82</v>
      </c>
      <c r="T5502" t="s">
        <v>46</v>
      </c>
      <c r="V5502" t="s">
        <v>192</v>
      </c>
      <c r="W5502" t="s">
        <v>140</v>
      </c>
      <c r="Y5502" t="s">
        <v>107</v>
      </c>
    </row>
    <row r="5503" spans="1:25" x14ac:dyDescent="0.45">
      <c r="A5503" t="s">
        <v>335</v>
      </c>
      <c r="B5503" t="s">
        <v>455</v>
      </c>
      <c r="C5503">
        <v>2549</v>
      </c>
      <c r="D5503">
        <v>67</v>
      </c>
      <c r="E5503" t="s">
        <v>49</v>
      </c>
      <c r="F5503">
        <v>2013</v>
      </c>
      <c r="G5503">
        <v>5129</v>
      </c>
      <c r="H5503">
        <v>5117.78</v>
      </c>
      <c r="I5503">
        <v>620772.12</v>
      </c>
      <c r="K5503">
        <v>1805.9849999999999</v>
      </c>
      <c r="L5503">
        <v>0.55869999999999997</v>
      </c>
      <c r="M5503">
        <v>671516.826</v>
      </c>
      <c r="N5503">
        <v>0.105</v>
      </c>
      <c r="O5503">
        <v>496.488</v>
      </c>
      <c r="P5503">
        <v>0.15190000000000001</v>
      </c>
      <c r="Q5503">
        <v>6402796.1069999998</v>
      </c>
      <c r="R5503" t="s">
        <v>82</v>
      </c>
      <c r="T5503" t="s">
        <v>46</v>
      </c>
      <c r="V5503" t="s">
        <v>192</v>
      </c>
      <c r="W5503" t="s">
        <v>140</v>
      </c>
      <c r="Y5503" t="s">
        <v>107</v>
      </c>
    </row>
    <row r="5504" spans="1:25" x14ac:dyDescent="0.45">
      <c r="A5504" t="s">
        <v>335</v>
      </c>
      <c r="B5504" t="s">
        <v>455</v>
      </c>
      <c r="C5504">
        <v>2549</v>
      </c>
      <c r="D5504">
        <v>67</v>
      </c>
      <c r="E5504" t="s">
        <v>49</v>
      </c>
      <c r="F5504">
        <v>2014</v>
      </c>
      <c r="G5504">
        <v>4058</v>
      </c>
      <c r="H5504">
        <v>4043.23</v>
      </c>
      <c r="I5504">
        <v>522102.62</v>
      </c>
      <c r="K5504">
        <v>1321.6759999999999</v>
      </c>
      <c r="L5504">
        <v>0.4909</v>
      </c>
      <c r="M5504">
        <v>557544.60699999996</v>
      </c>
      <c r="N5504">
        <v>0.105</v>
      </c>
      <c r="O5504">
        <v>342.834</v>
      </c>
      <c r="P5504">
        <v>0.12479999999999999</v>
      </c>
      <c r="Q5504">
        <v>5316044.0710000005</v>
      </c>
      <c r="R5504" t="s">
        <v>82</v>
      </c>
      <c r="T5504" t="s">
        <v>46</v>
      </c>
      <c r="V5504" t="s">
        <v>192</v>
      </c>
      <c r="W5504" t="s">
        <v>140</v>
      </c>
      <c r="Y5504" t="s">
        <v>107</v>
      </c>
    </row>
    <row r="5505" spans="1:25" x14ac:dyDescent="0.45">
      <c r="A5505" t="s">
        <v>335</v>
      </c>
      <c r="B5505" t="s">
        <v>455</v>
      </c>
      <c r="C5505">
        <v>2549</v>
      </c>
      <c r="D5505">
        <v>67</v>
      </c>
      <c r="E5505" t="s">
        <v>49</v>
      </c>
      <c r="F5505">
        <v>2015</v>
      </c>
      <c r="G5505">
        <v>2357</v>
      </c>
      <c r="H5505">
        <v>2332.15</v>
      </c>
      <c r="I5505">
        <v>264852.27</v>
      </c>
      <c r="K5505">
        <v>707.15200000000004</v>
      </c>
      <c r="L5505">
        <v>0.48199999999999998</v>
      </c>
      <c r="M5505">
        <v>289543.23599999998</v>
      </c>
      <c r="N5505">
        <v>0.10489999999999999</v>
      </c>
      <c r="O5505">
        <v>152.226</v>
      </c>
      <c r="P5505">
        <v>0.111</v>
      </c>
      <c r="Q5505">
        <v>2760715.676</v>
      </c>
      <c r="R5505" t="s">
        <v>82</v>
      </c>
      <c r="T5505" t="s">
        <v>46</v>
      </c>
      <c r="V5505" t="s">
        <v>192</v>
      </c>
      <c r="W5505" t="s">
        <v>140</v>
      </c>
      <c r="Y5505" t="s">
        <v>129</v>
      </c>
    </row>
    <row r="5506" spans="1:25" x14ac:dyDescent="0.45">
      <c r="A5506" t="s">
        <v>335</v>
      </c>
      <c r="B5506" t="s">
        <v>455</v>
      </c>
      <c r="C5506">
        <v>2549</v>
      </c>
      <c r="D5506">
        <v>67</v>
      </c>
      <c r="E5506" t="s">
        <v>49</v>
      </c>
      <c r="F5506">
        <v>2016</v>
      </c>
      <c r="G5506">
        <v>897</v>
      </c>
      <c r="H5506">
        <v>894.58</v>
      </c>
      <c r="I5506">
        <v>99862.68</v>
      </c>
      <c r="K5506">
        <v>284.43299999999999</v>
      </c>
      <c r="L5506">
        <v>0.56059999999999999</v>
      </c>
      <c r="M5506">
        <v>105833.004</v>
      </c>
      <c r="N5506">
        <v>0.105</v>
      </c>
      <c r="O5506">
        <v>52.005000000000003</v>
      </c>
      <c r="P5506">
        <v>0.1024</v>
      </c>
      <c r="Q5506">
        <v>1009093.2340000001</v>
      </c>
      <c r="R5506" t="s">
        <v>82</v>
      </c>
      <c r="T5506" t="s">
        <v>46</v>
      </c>
      <c r="V5506" t="s">
        <v>192</v>
      </c>
      <c r="W5506" t="s">
        <v>140</v>
      </c>
      <c r="Y5506" t="s">
        <v>129</v>
      </c>
    </row>
    <row r="5507" spans="1:25" x14ac:dyDescent="0.45">
      <c r="A5507" t="s">
        <v>335</v>
      </c>
      <c r="B5507" t="s">
        <v>455</v>
      </c>
      <c r="C5507">
        <v>2549</v>
      </c>
      <c r="D5507">
        <v>67</v>
      </c>
      <c r="E5507" t="s">
        <v>49</v>
      </c>
      <c r="F5507">
        <v>2017</v>
      </c>
      <c r="G5507">
        <v>0</v>
      </c>
      <c r="H5507">
        <v>0</v>
      </c>
      <c r="R5507" t="s">
        <v>82</v>
      </c>
      <c r="T5507" t="s">
        <v>46</v>
      </c>
      <c r="V5507" t="s">
        <v>192</v>
      </c>
      <c r="W5507" t="s">
        <v>140</v>
      </c>
      <c r="Y5507" t="s">
        <v>130</v>
      </c>
    </row>
    <row r="5508" spans="1:25" x14ac:dyDescent="0.45">
      <c r="A5508" t="s">
        <v>335</v>
      </c>
      <c r="B5508" t="s">
        <v>455</v>
      </c>
      <c r="C5508">
        <v>2549</v>
      </c>
      <c r="D5508">
        <v>67</v>
      </c>
      <c r="E5508" t="s">
        <v>49</v>
      </c>
      <c r="F5508">
        <v>2018</v>
      </c>
      <c r="G5508">
        <v>0</v>
      </c>
      <c r="H5508">
        <v>0</v>
      </c>
      <c r="R5508" t="s">
        <v>82</v>
      </c>
      <c r="T5508" t="s">
        <v>46</v>
      </c>
      <c r="V5508" t="s">
        <v>192</v>
      </c>
      <c r="W5508" t="s">
        <v>140</v>
      </c>
      <c r="Y5508" t="s">
        <v>458</v>
      </c>
    </row>
    <row r="5509" spans="1:25" x14ac:dyDescent="0.45">
      <c r="A5509" t="s">
        <v>335</v>
      </c>
      <c r="B5509" t="s">
        <v>455</v>
      </c>
      <c r="C5509">
        <v>2549</v>
      </c>
      <c r="D5509">
        <v>68</v>
      </c>
      <c r="E5509" t="s">
        <v>49</v>
      </c>
      <c r="F5509">
        <v>2009</v>
      </c>
      <c r="G5509">
        <v>7368</v>
      </c>
      <c r="H5509">
        <v>7353.91</v>
      </c>
      <c r="I5509">
        <v>1078203.01</v>
      </c>
      <c r="K5509">
        <v>3054.18</v>
      </c>
      <c r="L5509">
        <v>0.61280000000000001</v>
      </c>
      <c r="M5509">
        <v>1046235.128</v>
      </c>
      <c r="N5509">
        <v>0.105</v>
      </c>
      <c r="O5509">
        <v>784.452</v>
      </c>
      <c r="P5509">
        <v>0.15840000000000001</v>
      </c>
      <c r="Q5509">
        <v>9975567.0079999994</v>
      </c>
      <c r="R5509" t="s">
        <v>82</v>
      </c>
      <c r="T5509" t="s">
        <v>46</v>
      </c>
      <c r="V5509" t="s">
        <v>456</v>
      </c>
      <c r="W5509" t="s">
        <v>140</v>
      </c>
      <c r="Y5509" t="s">
        <v>107</v>
      </c>
    </row>
    <row r="5510" spans="1:25" x14ac:dyDescent="0.45">
      <c r="A5510" t="s">
        <v>335</v>
      </c>
      <c r="B5510" t="s">
        <v>455</v>
      </c>
      <c r="C5510">
        <v>2549</v>
      </c>
      <c r="D5510">
        <v>68</v>
      </c>
      <c r="E5510" t="s">
        <v>49</v>
      </c>
      <c r="F5510">
        <v>2010</v>
      </c>
      <c r="G5510">
        <v>7272</v>
      </c>
      <c r="H5510">
        <v>7263.04</v>
      </c>
      <c r="I5510">
        <v>1123438.6499999999</v>
      </c>
      <c r="K5510">
        <v>3146.1680000000001</v>
      </c>
      <c r="L5510">
        <v>0.55389999999999995</v>
      </c>
      <c r="M5510">
        <v>1185860.763</v>
      </c>
      <c r="N5510">
        <v>0.105</v>
      </c>
      <c r="O5510">
        <v>890.37699999999995</v>
      </c>
      <c r="P5510">
        <v>0.15670000000000001</v>
      </c>
      <c r="Q5510">
        <v>11306859.872</v>
      </c>
      <c r="R5510" t="s">
        <v>82</v>
      </c>
      <c r="T5510" t="s">
        <v>46</v>
      </c>
      <c r="V5510" t="s">
        <v>192</v>
      </c>
      <c r="W5510" t="s">
        <v>140</v>
      </c>
      <c r="Y5510" t="s">
        <v>107</v>
      </c>
    </row>
    <row r="5511" spans="1:25" x14ac:dyDescent="0.45">
      <c r="A5511" t="s">
        <v>335</v>
      </c>
      <c r="B5511" t="s">
        <v>455</v>
      </c>
      <c r="C5511">
        <v>2549</v>
      </c>
      <c r="D5511">
        <v>68</v>
      </c>
      <c r="E5511" t="s">
        <v>49</v>
      </c>
      <c r="F5511">
        <v>2011</v>
      </c>
      <c r="G5511">
        <v>4713</v>
      </c>
      <c r="H5511">
        <v>4698.05</v>
      </c>
      <c r="I5511">
        <v>667684.39</v>
      </c>
      <c r="K5511">
        <v>1972.318</v>
      </c>
      <c r="L5511">
        <v>0.55610000000000004</v>
      </c>
      <c r="M5511">
        <v>742832.10400000005</v>
      </c>
      <c r="N5511">
        <v>0.1051</v>
      </c>
      <c r="O5511">
        <v>565.15499999999997</v>
      </c>
      <c r="P5511">
        <v>0.158</v>
      </c>
      <c r="Q5511">
        <v>7082753.6220000004</v>
      </c>
      <c r="R5511" t="s">
        <v>82</v>
      </c>
      <c r="T5511" t="s">
        <v>46</v>
      </c>
      <c r="V5511" t="s">
        <v>192</v>
      </c>
      <c r="W5511" t="s">
        <v>140</v>
      </c>
      <c r="Y5511" t="s">
        <v>107</v>
      </c>
    </row>
    <row r="5512" spans="1:25" x14ac:dyDescent="0.45">
      <c r="A5512" t="s">
        <v>335</v>
      </c>
      <c r="B5512" t="s">
        <v>455</v>
      </c>
      <c r="C5512">
        <v>2549</v>
      </c>
      <c r="D5512">
        <v>68</v>
      </c>
      <c r="E5512" t="s">
        <v>49</v>
      </c>
      <c r="F5512">
        <v>2012</v>
      </c>
      <c r="G5512">
        <v>3841</v>
      </c>
      <c r="H5512">
        <v>3819.33</v>
      </c>
      <c r="I5512">
        <v>405736.53</v>
      </c>
      <c r="K5512">
        <v>1523.4580000000001</v>
      </c>
      <c r="L5512">
        <v>0.70020000000000004</v>
      </c>
      <c r="M5512">
        <v>447775.26500000001</v>
      </c>
      <c r="N5512">
        <v>0.1052</v>
      </c>
      <c r="O5512">
        <v>277.81099999999998</v>
      </c>
      <c r="P5512">
        <v>0.12529999999999999</v>
      </c>
      <c r="Q5512">
        <v>4269457.6880000001</v>
      </c>
      <c r="R5512" t="s">
        <v>82</v>
      </c>
      <c r="T5512" t="s">
        <v>46</v>
      </c>
      <c r="V5512" t="s">
        <v>192</v>
      </c>
      <c r="W5512" t="s">
        <v>140</v>
      </c>
      <c r="Y5512" t="s">
        <v>107</v>
      </c>
    </row>
    <row r="5513" spans="1:25" x14ac:dyDescent="0.45">
      <c r="A5513" t="s">
        <v>335</v>
      </c>
      <c r="B5513" t="s">
        <v>455</v>
      </c>
      <c r="C5513">
        <v>2549</v>
      </c>
      <c r="D5513">
        <v>68</v>
      </c>
      <c r="E5513" t="s">
        <v>49</v>
      </c>
      <c r="F5513">
        <v>2013</v>
      </c>
      <c r="G5513">
        <v>4157</v>
      </c>
      <c r="H5513">
        <v>4133.49</v>
      </c>
      <c r="I5513">
        <v>496024.36</v>
      </c>
      <c r="K5513">
        <v>1412.011</v>
      </c>
      <c r="L5513">
        <v>0.55479999999999996</v>
      </c>
      <c r="M5513">
        <v>530102.75600000005</v>
      </c>
      <c r="N5513">
        <v>0.10489999999999999</v>
      </c>
      <c r="O5513">
        <v>356.56900000000002</v>
      </c>
      <c r="P5513">
        <v>0.1386</v>
      </c>
      <c r="Q5513">
        <v>5054385.32</v>
      </c>
      <c r="R5513" t="s">
        <v>82</v>
      </c>
      <c r="T5513" t="s">
        <v>46</v>
      </c>
      <c r="V5513" t="s">
        <v>192</v>
      </c>
      <c r="W5513" t="s">
        <v>140</v>
      </c>
      <c r="Y5513" t="s">
        <v>107</v>
      </c>
    </row>
    <row r="5514" spans="1:25" x14ac:dyDescent="0.45">
      <c r="A5514" t="s">
        <v>335</v>
      </c>
      <c r="B5514" t="s">
        <v>455</v>
      </c>
      <c r="C5514">
        <v>2549</v>
      </c>
      <c r="D5514">
        <v>68</v>
      </c>
      <c r="E5514" t="s">
        <v>49</v>
      </c>
      <c r="F5514">
        <v>2014</v>
      </c>
      <c r="G5514">
        <v>5693</v>
      </c>
      <c r="H5514">
        <v>5680</v>
      </c>
      <c r="I5514">
        <v>730150.57</v>
      </c>
      <c r="K5514">
        <v>1870.6969999999999</v>
      </c>
      <c r="L5514">
        <v>0.49380000000000002</v>
      </c>
      <c r="M5514">
        <v>786236.74100000004</v>
      </c>
      <c r="N5514">
        <v>0.105</v>
      </c>
      <c r="O5514">
        <v>476.91500000000002</v>
      </c>
      <c r="P5514">
        <v>0.1234</v>
      </c>
      <c r="Q5514">
        <v>7496630.6260000002</v>
      </c>
      <c r="R5514" t="s">
        <v>82</v>
      </c>
      <c r="T5514" t="s">
        <v>46</v>
      </c>
      <c r="V5514" t="s">
        <v>192</v>
      </c>
      <c r="W5514" t="s">
        <v>140</v>
      </c>
      <c r="Y5514" t="s">
        <v>107</v>
      </c>
    </row>
    <row r="5515" spans="1:25" x14ac:dyDescent="0.45">
      <c r="A5515" t="s">
        <v>335</v>
      </c>
      <c r="B5515" t="s">
        <v>455</v>
      </c>
      <c r="C5515">
        <v>2549</v>
      </c>
      <c r="D5515">
        <v>68</v>
      </c>
      <c r="E5515" t="s">
        <v>49</v>
      </c>
      <c r="F5515">
        <v>2015</v>
      </c>
      <c r="G5515">
        <v>1693</v>
      </c>
      <c r="H5515">
        <v>1671.91</v>
      </c>
      <c r="I5515">
        <v>169197.46</v>
      </c>
      <c r="K5515">
        <v>451.18</v>
      </c>
      <c r="L5515">
        <v>0.43099999999999999</v>
      </c>
      <c r="M5515">
        <v>193694.16200000001</v>
      </c>
      <c r="N5515">
        <v>0.10489999999999999</v>
      </c>
      <c r="O5515">
        <v>99.200999999999993</v>
      </c>
      <c r="P5515">
        <v>0.10920000000000001</v>
      </c>
      <c r="Q5515">
        <v>1846818.46</v>
      </c>
      <c r="R5515" t="s">
        <v>82</v>
      </c>
      <c r="T5515" t="s">
        <v>46</v>
      </c>
      <c r="V5515" t="s">
        <v>192</v>
      </c>
      <c r="W5515" t="s">
        <v>140</v>
      </c>
      <c r="Y5515" t="s">
        <v>129</v>
      </c>
    </row>
    <row r="5516" spans="1:25" x14ac:dyDescent="0.45">
      <c r="A5516" t="s">
        <v>335</v>
      </c>
      <c r="B5516" t="s">
        <v>455</v>
      </c>
      <c r="C5516">
        <v>2549</v>
      </c>
      <c r="D5516">
        <v>68</v>
      </c>
      <c r="E5516" t="s">
        <v>49</v>
      </c>
      <c r="F5516">
        <v>2016</v>
      </c>
      <c r="G5516">
        <v>1436</v>
      </c>
      <c r="H5516">
        <v>1435.23</v>
      </c>
      <c r="I5516">
        <v>169756.32</v>
      </c>
      <c r="K5516">
        <v>468.12799999999999</v>
      </c>
      <c r="L5516">
        <v>0.54149999999999998</v>
      </c>
      <c r="M5516">
        <v>180915.51199999999</v>
      </c>
      <c r="N5516">
        <v>0.105</v>
      </c>
      <c r="O5516">
        <v>90.789000000000001</v>
      </c>
      <c r="P5516">
        <v>0.1043</v>
      </c>
      <c r="Q5516">
        <v>1724978.9269999999</v>
      </c>
      <c r="R5516" t="s">
        <v>82</v>
      </c>
      <c r="T5516" t="s">
        <v>46</v>
      </c>
      <c r="V5516" t="s">
        <v>192</v>
      </c>
      <c r="W5516" t="s">
        <v>140</v>
      </c>
      <c r="Y5516" t="s">
        <v>129</v>
      </c>
    </row>
    <row r="5517" spans="1:25" x14ac:dyDescent="0.45">
      <c r="A5517" t="s">
        <v>335</v>
      </c>
      <c r="B5517" t="s">
        <v>455</v>
      </c>
      <c r="C5517">
        <v>2549</v>
      </c>
      <c r="D5517">
        <v>68</v>
      </c>
      <c r="E5517" t="s">
        <v>49</v>
      </c>
      <c r="F5517">
        <v>2017</v>
      </c>
      <c r="G5517">
        <v>0</v>
      </c>
      <c r="H5517">
        <v>0</v>
      </c>
      <c r="R5517" t="s">
        <v>82</v>
      </c>
      <c r="T5517" t="s">
        <v>46</v>
      </c>
      <c r="V5517" t="s">
        <v>192</v>
      </c>
      <c r="W5517" t="s">
        <v>140</v>
      </c>
      <c r="Y5517" t="s">
        <v>130</v>
      </c>
    </row>
    <row r="5518" spans="1:25" x14ac:dyDescent="0.45">
      <c r="A5518" t="s">
        <v>335</v>
      </c>
      <c r="B5518" t="s">
        <v>455</v>
      </c>
      <c r="C5518">
        <v>2549</v>
      </c>
      <c r="D5518">
        <v>68</v>
      </c>
      <c r="E5518" t="s">
        <v>49</v>
      </c>
      <c r="F5518">
        <v>2018</v>
      </c>
      <c r="G5518">
        <v>0</v>
      </c>
      <c r="H5518">
        <v>0</v>
      </c>
      <c r="R5518" t="s">
        <v>82</v>
      </c>
      <c r="T5518" t="s">
        <v>46</v>
      </c>
      <c r="V5518" t="s">
        <v>192</v>
      </c>
      <c r="W5518" t="s">
        <v>140</v>
      </c>
      <c r="Y5518" t="s">
        <v>458</v>
      </c>
    </row>
    <row r="5519" spans="1:25" x14ac:dyDescent="0.45">
      <c r="A5519" t="s">
        <v>335</v>
      </c>
      <c r="B5519" t="s">
        <v>459</v>
      </c>
      <c r="C5519">
        <v>2554</v>
      </c>
      <c r="D5519">
        <v>1</v>
      </c>
      <c r="F5519">
        <v>2009</v>
      </c>
      <c r="G5519">
        <v>6196</v>
      </c>
      <c r="H5519">
        <v>6183.87</v>
      </c>
      <c r="I5519">
        <v>400368.53</v>
      </c>
      <c r="K5519">
        <v>1436.521</v>
      </c>
      <c r="L5519">
        <v>0.58189999999999997</v>
      </c>
      <c r="M5519">
        <v>512722.217</v>
      </c>
      <c r="N5519">
        <v>0.105</v>
      </c>
      <c r="O5519">
        <v>401.49400000000003</v>
      </c>
      <c r="P5519">
        <v>0.16370000000000001</v>
      </c>
      <c r="Q5519">
        <v>4888642.0360000003</v>
      </c>
      <c r="R5519" t="s">
        <v>82</v>
      </c>
      <c r="T5519" t="s">
        <v>46</v>
      </c>
      <c r="V5519" t="s">
        <v>460</v>
      </c>
      <c r="W5519" t="s">
        <v>461</v>
      </c>
      <c r="Y5519" t="s">
        <v>107</v>
      </c>
    </row>
    <row r="5520" spans="1:25" x14ac:dyDescent="0.45">
      <c r="A5520" t="s">
        <v>335</v>
      </c>
      <c r="B5520" t="s">
        <v>459</v>
      </c>
      <c r="C5520">
        <v>2554</v>
      </c>
      <c r="D5520">
        <v>1</v>
      </c>
      <c r="F5520">
        <v>2010</v>
      </c>
      <c r="G5520">
        <v>5958</v>
      </c>
      <c r="H5520">
        <v>5943.96</v>
      </c>
      <c r="I5520">
        <v>386239.28</v>
      </c>
      <c r="K5520">
        <v>1147.346</v>
      </c>
      <c r="L5520">
        <v>0.51</v>
      </c>
      <c r="M5520">
        <v>467071.641</v>
      </c>
      <c r="N5520">
        <v>0.105</v>
      </c>
      <c r="O5520">
        <v>331.19299999999998</v>
      </c>
      <c r="P5520">
        <v>0.15</v>
      </c>
      <c r="Q5520">
        <v>4453416.023</v>
      </c>
      <c r="R5520" t="s">
        <v>82</v>
      </c>
      <c r="T5520" t="s">
        <v>46</v>
      </c>
      <c r="V5520" t="s">
        <v>460</v>
      </c>
      <c r="W5520" t="s">
        <v>140</v>
      </c>
      <c r="Y5520" t="s">
        <v>107</v>
      </c>
    </row>
    <row r="5521" spans="1:25" x14ac:dyDescent="0.45">
      <c r="A5521" t="s">
        <v>335</v>
      </c>
      <c r="B5521" t="s">
        <v>459</v>
      </c>
      <c r="C5521">
        <v>2554</v>
      </c>
      <c r="D5521">
        <v>1</v>
      </c>
      <c r="F5521">
        <v>2011</v>
      </c>
      <c r="G5521">
        <v>3772</v>
      </c>
      <c r="H5521">
        <v>3761.63</v>
      </c>
      <c r="I5521">
        <v>225937.14</v>
      </c>
      <c r="K5521">
        <v>697.92100000000005</v>
      </c>
      <c r="L5521">
        <v>0.5262</v>
      </c>
      <c r="M5521">
        <v>276846.549</v>
      </c>
      <c r="N5521">
        <v>0.105</v>
      </c>
      <c r="O5521">
        <v>205.33199999999999</v>
      </c>
      <c r="P5521">
        <v>0.15570000000000001</v>
      </c>
      <c r="Q5521">
        <v>2639624.71</v>
      </c>
      <c r="R5521" t="s">
        <v>82</v>
      </c>
      <c r="T5521" t="s">
        <v>46</v>
      </c>
      <c r="V5521" t="s">
        <v>460</v>
      </c>
      <c r="W5521" t="s">
        <v>140</v>
      </c>
      <c r="Y5521" t="s">
        <v>107</v>
      </c>
    </row>
    <row r="5522" spans="1:25" x14ac:dyDescent="0.45">
      <c r="A5522" t="s">
        <v>335</v>
      </c>
      <c r="B5522" t="s">
        <v>459</v>
      </c>
      <c r="C5522">
        <v>2554</v>
      </c>
      <c r="D5522">
        <v>1</v>
      </c>
      <c r="F5522">
        <v>2012</v>
      </c>
      <c r="G5522">
        <v>2493</v>
      </c>
      <c r="H5522">
        <v>2475.46</v>
      </c>
      <c r="I5522">
        <v>111962.17</v>
      </c>
      <c r="K5522">
        <v>398.26400000000001</v>
      </c>
      <c r="L5522">
        <v>0.61429999999999996</v>
      </c>
      <c r="M5522">
        <v>137558.986</v>
      </c>
      <c r="N5522">
        <v>0.105</v>
      </c>
      <c r="O5522">
        <v>111.405</v>
      </c>
      <c r="P5522">
        <v>0.1719</v>
      </c>
      <c r="Q5522">
        <v>1311588.689</v>
      </c>
      <c r="R5522" t="s">
        <v>82</v>
      </c>
      <c r="T5522" t="s">
        <v>46</v>
      </c>
      <c r="V5522" t="s">
        <v>460</v>
      </c>
      <c r="W5522" t="s">
        <v>140</v>
      </c>
      <c r="Y5522" t="s">
        <v>107</v>
      </c>
    </row>
    <row r="5523" spans="1:25" x14ac:dyDescent="0.45">
      <c r="A5523" t="s">
        <v>335</v>
      </c>
      <c r="B5523" t="s">
        <v>459</v>
      </c>
      <c r="C5523">
        <v>2554</v>
      </c>
      <c r="D5523">
        <v>1</v>
      </c>
      <c r="F5523">
        <v>2013</v>
      </c>
      <c r="G5523">
        <v>2585</v>
      </c>
      <c r="H5523">
        <v>2574.66</v>
      </c>
      <c r="I5523">
        <v>130537.14</v>
      </c>
      <c r="K5523">
        <v>377.86799999999999</v>
      </c>
      <c r="L5523">
        <v>0.50449999999999995</v>
      </c>
      <c r="M5523">
        <v>155070.647</v>
      </c>
      <c r="N5523">
        <v>0.105</v>
      </c>
      <c r="O5523">
        <v>130.87100000000001</v>
      </c>
      <c r="P5523">
        <v>0.191</v>
      </c>
      <c r="Q5523">
        <v>1478555.969</v>
      </c>
      <c r="R5523" t="s">
        <v>82</v>
      </c>
      <c r="T5523" t="s">
        <v>46</v>
      </c>
      <c r="V5523" t="s">
        <v>460</v>
      </c>
      <c r="W5523" t="s">
        <v>140</v>
      </c>
      <c r="Y5523" t="s">
        <v>107</v>
      </c>
    </row>
    <row r="5524" spans="1:25" x14ac:dyDescent="0.45">
      <c r="A5524" t="s">
        <v>335</v>
      </c>
      <c r="B5524" t="s">
        <v>459</v>
      </c>
      <c r="C5524">
        <v>2554</v>
      </c>
      <c r="D5524">
        <v>1</v>
      </c>
      <c r="F5524">
        <v>2014</v>
      </c>
      <c r="G5524">
        <v>0</v>
      </c>
      <c r="H5524">
        <v>0</v>
      </c>
      <c r="R5524" t="s">
        <v>82</v>
      </c>
      <c r="T5524" t="s">
        <v>46</v>
      </c>
      <c r="V5524" t="s">
        <v>460</v>
      </c>
      <c r="W5524" t="s">
        <v>140</v>
      </c>
      <c r="Y5524" t="s">
        <v>107</v>
      </c>
    </row>
    <row r="5525" spans="1:25" x14ac:dyDescent="0.45">
      <c r="A5525" t="s">
        <v>335</v>
      </c>
      <c r="B5525" t="s">
        <v>459</v>
      </c>
      <c r="C5525">
        <v>2554</v>
      </c>
      <c r="D5525">
        <v>1</v>
      </c>
      <c r="F5525">
        <v>2015</v>
      </c>
      <c r="G5525">
        <v>0</v>
      </c>
      <c r="H5525">
        <v>0</v>
      </c>
      <c r="R5525" t="s">
        <v>82</v>
      </c>
      <c r="T5525" t="s">
        <v>46</v>
      </c>
      <c r="V5525" t="s">
        <v>460</v>
      </c>
      <c r="W5525" t="s">
        <v>140</v>
      </c>
      <c r="Y5525" t="s">
        <v>129</v>
      </c>
    </row>
    <row r="5526" spans="1:25" x14ac:dyDescent="0.45">
      <c r="A5526" t="s">
        <v>335</v>
      </c>
      <c r="B5526" t="s">
        <v>459</v>
      </c>
      <c r="C5526">
        <v>2554</v>
      </c>
      <c r="D5526">
        <v>1</v>
      </c>
      <c r="F5526">
        <v>2016</v>
      </c>
      <c r="G5526">
        <v>0</v>
      </c>
      <c r="H5526">
        <v>0</v>
      </c>
      <c r="R5526" t="s">
        <v>82</v>
      </c>
      <c r="T5526" t="s">
        <v>46</v>
      </c>
      <c r="V5526" t="s">
        <v>460</v>
      </c>
      <c r="W5526" t="s">
        <v>140</v>
      </c>
      <c r="Y5526" t="s">
        <v>129</v>
      </c>
    </row>
    <row r="5527" spans="1:25" x14ac:dyDescent="0.45">
      <c r="A5527" t="s">
        <v>335</v>
      </c>
      <c r="B5527" t="s">
        <v>459</v>
      </c>
      <c r="C5527">
        <v>2554</v>
      </c>
      <c r="D5527">
        <v>1</v>
      </c>
      <c r="F5527">
        <v>2017</v>
      </c>
      <c r="G5527">
        <v>0</v>
      </c>
      <c r="H5527">
        <v>0</v>
      </c>
      <c r="R5527" t="s">
        <v>82</v>
      </c>
      <c r="T5527" t="s">
        <v>46</v>
      </c>
      <c r="V5527" t="s">
        <v>460</v>
      </c>
      <c r="W5527" t="s">
        <v>140</v>
      </c>
      <c r="Y5527" t="s">
        <v>130</v>
      </c>
    </row>
    <row r="5528" spans="1:25" x14ac:dyDescent="0.45">
      <c r="A5528" t="s">
        <v>335</v>
      </c>
      <c r="B5528" t="s">
        <v>459</v>
      </c>
      <c r="C5528">
        <v>2554</v>
      </c>
      <c r="D5528">
        <v>1</v>
      </c>
      <c r="F5528">
        <v>2018</v>
      </c>
      <c r="G5528">
        <v>0</v>
      </c>
      <c r="H5528">
        <v>0</v>
      </c>
      <c r="R5528" t="s">
        <v>82</v>
      </c>
      <c r="T5528" t="s">
        <v>46</v>
      </c>
      <c r="V5528" t="s">
        <v>460</v>
      </c>
      <c r="W5528" t="s">
        <v>140</v>
      </c>
      <c r="Y5528" t="s">
        <v>130</v>
      </c>
    </row>
    <row r="5529" spans="1:25" x14ac:dyDescent="0.45">
      <c r="A5529" t="s">
        <v>335</v>
      </c>
      <c r="B5529" t="s">
        <v>459</v>
      </c>
      <c r="C5529">
        <v>2554</v>
      </c>
      <c r="D5529">
        <v>1</v>
      </c>
      <c r="F5529">
        <v>2019</v>
      </c>
      <c r="G5529">
        <v>0</v>
      </c>
      <c r="H5529">
        <v>0</v>
      </c>
      <c r="R5529" t="s">
        <v>82</v>
      </c>
      <c r="T5529" t="s">
        <v>46</v>
      </c>
      <c r="V5529" t="s">
        <v>460</v>
      </c>
      <c r="W5529" t="s">
        <v>140</v>
      </c>
      <c r="Y5529" t="s">
        <v>130</v>
      </c>
    </row>
    <row r="5530" spans="1:25" x14ac:dyDescent="0.45">
      <c r="A5530" t="s">
        <v>335</v>
      </c>
      <c r="B5530" t="s">
        <v>459</v>
      </c>
      <c r="C5530">
        <v>2554</v>
      </c>
      <c r="D5530">
        <v>1</v>
      </c>
      <c r="F5530">
        <v>2020</v>
      </c>
      <c r="G5530">
        <v>0</v>
      </c>
      <c r="H5530">
        <v>0</v>
      </c>
      <c r="R5530" t="s">
        <v>82</v>
      </c>
      <c r="T5530" t="s">
        <v>46</v>
      </c>
      <c r="V5530" t="s">
        <v>460</v>
      </c>
      <c r="W5530" t="s">
        <v>140</v>
      </c>
      <c r="Y5530" t="s">
        <v>130</v>
      </c>
    </row>
    <row r="5531" spans="1:25" x14ac:dyDescent="0.45">
      <c r="A5531" t="s">
        <v>335</v>
      </c>
      <c r="B5531" t="s">
        <v>459</v>
      </c>
      <c r="C5531">
        <v>2554</v>
      </c>
      <c r="D5531">
        <v>2</v>
      </c>
      <c r="F5531">
        <v>2009</v>
      </c>
      <c r="G5531">
        <v>6306</v>
      </c>
      <c r="H5531">
        <v>6286.59</v>
      </c>
      <c r="I5531">
        <v>404843.17</v>
      </c>
      <c r="K5531">
        <v>1392.2360000000001</v>
      </c>
      <c r="L5531">
        <v>0.59350000000000003</v>
      </c>
      <c r="M5531">
        <v>489574.91</v>
      </c>
      <c r="N5531">
        <v>0.105</v>
      </c>
      <c r="O5531">
        <v>379.69600000000003</v>
      </c>
      <c r="P5531">
        <v>0.16170000000000001</v>
      </c>
      <c r="Q5531">
        <v>4667953.102</v>
      </c>
      <c r="R5531" t="s">
        <v>82</v>
      </c>
      <c r="T5531" t="s">
        <v>46</v>
      </c>
      <c r="V5531" t="s">
        <v>460</v>
      </c>
      <c r="W5531" t="s">
        <v>462</v>
      </c>
      <c r="X5531" t="s">
        <v>150</v>
      </c>
      <c r="Y5531" t="s">
        <v>107</v>
      </c>
    </row>
    <row r="5532" spans="1:25" x14ac:dyDescent="0.45">
      <c r="A5532" t="s">
        <v>335</v>
      </c>
      <c r="B5532" t="s">
        <v>459</v>
      </c>
      <c r="C5532">
        <v>2554</v>
      </c>
      <c r="D5532">
        <v>2</v>
      </c>
      <c r="F5532">
        <v>2010</v>
      </c>
      <c r="G5532">
        <v>5861</v>
      </c>
      <c r="H5532">
        <v>5853.9</v>
      </c>
      <c r="I5532">
        <v>404724.21</v>
      </c>
      <c r="K5532">
        <v>1195.1020000000001</v>
      </c>
      <c r="L5532">
        <v>0.51570000000000005</v>
      </c>
      <c r="M5532">
        <v>482199.674</v>
      </c>
      <c r="N5532">
        <v>0.105</v>
      </c>
      <c r="O5532">
        <v>359.07100000000003</v>
      </c>
      <c r="P5532">
        <v>0.156</v>
      </c>
      <c r="Q5532">
        <v>4597643.0489999996</v>
      </c>
      <c r="R5532" t="s">
        <v>82</v>
      </c>
      <c r="T5532" t="s">
        <v>46</v>
      </c>
      <c r="V5532" t="s">
        <v>460</v>
      </c>
      <c r="W5532" t="s">
        <v>140</v>
      </c>
      <c r="X5532" t="s">
        <v>143</v>
      </c>
      <c r="Y5532" t="s">
        <v>107</v>
      </c>
    </row>
    <row r="5533" spans="1:25" x14ac:dyDescent="0.45">
      <c r="A5533" t="s">
        <v>335</v>
      </c>
      <c r="B5533" t="s">
        <v>459</v>
      </c>
      <c r="C5533">
        <v>2554</v>
      </c>
      <c r="D5533">
        <v>2</v>
      </c>
      <c r="F5533">
        <v>2011</v>
      </c>
      <c r="G5533">
        <v>4630</v>
      </c>
      <c r="H5533">
        <v>4619.3500000000004</v>
      </c>
      <c r="I5533">
        <v>293427.71000000002</v>
      </c>
      <c r="K5533">
        <v>863.24</v>
      </c>
      <c r="L5533">
        <v>0.53129999999999999</v>
      </c>
      <c r="M5533">
        <v>339555.68300000002</v>
      </c>
      <c r="N5533">
        <v>0.105</v>
      </c>
      <c r="O5533">
        <v>253.23</v>
      </c>
      <c r="P5533">
        <v>0.1585</v>
      </c>
      <c r="Q5533">
        <v>3237567.375</v>
      </c>
      <c r="R5533" t="s">
        <v>82</v>
      </c>
      <c r="T5533" t="s">
        <v>46</v>
      </c>
      <c r="V5533" t="s">
        <v>460</v>
      </c>
      <c r="W5533" t="s">
        <v>140</v>
      </c>
      <c r="X5533" t="s">
        <v>143</v>
      </c>
      <c r="Y5533" t="s">
        <v>107</v>
      </c>
    </row>
    <row r="5534" spans="1:25" x14ac:dyDescent="0.45">
      <c r="A5534" t="s">
        <v>335</v>
      </c>
      <c r="B5534" t="s">
        <v>459</v>
      </c>
      <c r="C5534">
        <v>2554</v>
      </c>
      <c r="D5534">
        <v>2</v>
      </c>
      <c r="F5534">
        <v>2012</v>
      </c>
      <c r="G5534">
        <v>4088</v>
      </c>
      <c r="H5534">
        <v>4081.14</v>
      </c>
      <c r="I5534">
        <v>193913.39</v>
      </c>
      <c r="K5534">
        <v>700.14599999999996</v>
      </c>
      <c r="L5534">
        <v>0.6391</v>
      </c>
      <c r="M5534">
        <v>229974.11</v>
      </c>
      <c r="N5534">
        <v>0.105</v>
      </c>
      <c r="O5534">
        <v>179.47300000000001</v>
      </c>
      <c r="P5534">
        <v>0.1636</v>
      </c>
      <c r="Q5534">
        <v>2192709.4709999999</v>
      </c>
      <c r="R5534" t="s">
        <v>82</v>
      </c>
      <c r="T5534" t="s">
        <v>46</v>
      </c>
      <c r="V5534" t="s">
        <v>460</v>
      </c>
      <c r="W5534" t="s">
        <v>140</v>
      </c>
      <c r="X5534" t="s">
        <v>143</v>
      </c>
      <c r="Y5534" t="s">
        <v>107</v>
      </c>
    </row>
    <row r="5535" spans="1:25" x14ac:dyDescent="0.45">
      <c r="A5535" t="s">
        <v>335</v>
      </c>
      <c r="B5535" t="s">
        <v>459</v>
      </c>
      <c r="C5535">
        <v>2554</v>
      </c>
      <c r="D5535">
        <v>2</v>
      </c>
      <c r="F5535">
        <v>2013</v>
      </c>
      <c r="G5535">
        <v>6712</v>
      </c>
      <c r="H5535">
        <v>6705.63</v>
      </c>
      <c r="I5535">
        <v>349940.47999999998</v>
      </c>
      <c r="K5535">
        <v>951.86</v>
      </c>
      <c r="L5535">
        <v>0.51770000000000005</v>
      </c>
      <c r="M5535">
        <v>385196.18</v>
      </c>
      <c r="N5535">
        <v>0.105</v>
      </c>
      <c r="O5535">
        <v>313.63299999999998</v>
      </c>
      <c r="P5535">
        <v>0.17249999999999999</v>
      </c>
      <c r="Q5535">
        <v>3672774.7689999999</v>
      </c>
      <c r="R5535" t="s">
        <v>82</v>
      </c>
      <c r="T5535" t="s">
        <v>46</v>
      </c>
      <c r="V5535" t="s">
        <v>460</v>
      </c>
      <c r="W5535" t="s">
        <v>140</v>
      </c>
      <c r="X5535" t="s">
        <v>143</v>
      </c>
      <c r="Y5535" t="s">
        <v>107</v>
      </c>
    </row>
    <row r="5536" spans="1:25" x14ac:dyDescent="0.45">
      <c r="A5536" t="s">
        <v>335</v>
      </c>
      <c r="B5536" t="s">
        <v>459</v>
      </c>
      <c r="C5536">
        <v>2554</v>
      </c>
      <c r="D5536">
        <v>2</v>
      </c>
      <c r="F5536">
        <v>2014</v>
      </c>
      <c r="G5536">
        <v>7298</v>
      </c>
      <c r="H5536">
        <v>7286.07</v>
      </c>
      <c r="I5536">
        <v>404820.55</v>
      </c>
      <c r="K5536">
        <v>951.29700000000003</v>
      </c>
      <c r="L5536">
        <v>0.45960000000000001</v>
      </c>
      <c r="M5536">
        <v>436704.413</v>
      </c>
      <c r="N5536">
        <v>0.105</v>
      </c>
      <c r="O5536">
        <v>291.61500000000001</v>
      </c>
      <c r="P5536">
        <v>0.1376</v>
      </c>
      <c r="Q5536">
        <v>4163857.7510000002</v>
      </c>
      <c r="R5536" t="s">
        <v>82</v>
      </c>
      <c r="T5536" t="s">
        <v>46</v>
      </c>
      <c r="V5536" t="s">
        <v>463</v>
      </c>
      <c r="W5536" t="s">
        <v>140</v>
      </c>
      <c r="X5536" t="s">
        <v>143</v>
      </c>
      <c r="Y5536" t="s">
        <v>107</v>
      </c>
    </row>
    <row r="5537" spans="1:25" x14ac:dyDescent="0.45">
      <c r="A5537" t="s">
        <v>335</v>
      </c>
      <c r="B5537" t="s">
        <v>459</v>
      </c>
      <c r="C5537">
        <v>2554</v>
      </c>
      <c r="D5537">
        <v>2</v>
      </c>
      <c r="F5537">
        <v>2015</v>
      </c>
      <c r="G5537">
        <v>8424</v>
      </c>
      <c r="H5537">
        <v>8422.09</v>
      </c>
      <c r="I5537">
        <v>485417.7</v>
      </c>
      <c r="K5537">
        <v>1228.107</v>
      </c>
      <c r="L5537">
        <v>0.50080000000000002</v>
      </c>
      <c r="M5537">
        <v>515509.65600000002</v>
      </c>
      <c r="N5537">
        <v>0.105</v>
      </c>
      <c r="O5537">
        <v>248.47800000000001</v>
      </c>
      <c r="P5537">
        <v>0.1019</v>
      </c>
      <c r="Q5537">
        <v>4915267.1960000005</v>
      </c>
      <c r="R5537" t="s">
        <v>82</v>
      </c>
      <c r="T5537" t="s">
        <v>46</v>
      </c>
      <c r="V5537" t="s">
        <v>464</v>
      </c>
      <c r="W5537" t="s">
        <v>140</v>
      </c>
      <c r="X5537" t="s">
        <v>143</v>
      </c>
      <c r="Y5537" t="s">
        <v>129</v>
      </c>
    </row>
    <row r="5538" spans="1:25" x14ac:dyDescent="0.45">
      <c r="A5538" t="s">
        <v>335</v>
      </c>
      <c r="B5538" t="s">
        <v>459</v>
      </c>
      <c r="C5538">
        <v>2554</v>
      </c>
      <c r="D5538">
        <v>2</v>
      </c>
      <c r="F5538">
        <v>2016</v>
      </c>
      <c r="G5538">
        <v>0</v>
      </c>
      <c r="H5538">
        <v>0</v>
      </c>
      <c r="R5538" t="s">
        <v>82</v>
      </c>
      <c r="T5538" t="s">
        <v>46</v>
      </c>
      <c r="V5538" t="s">
        <v>464</v>
      </c>
      <c r="W5538" t="s">
        <v>140</v>
      </c>
      <c r="X5538" t="s">
        <v>143</v>
      </c>
      <c r="Y5538" t="s">
        <v>129</v>
      </c>
    </row>
    <row r="5539" spans="1:25" x14ac:dyDescent="0.45">
      <c r="A5539" t="s">
        <v>335</v>
      </c>
      <c r="B5539" t="s">
        <v>459</v>
      </c>
      <c r="C5539">
        <v>2554</v>
      </c>
      <c r="D5539">
        <v>2</v>
      </c>
      <c r="F5539">
        <v>2017</v>
      </c>
      <c r="G5539">
        <v>0</v>
      </c>
      <c r="H5539">
        <v>0</v>
      </c>
      <c r="R5539" t="s">
        <v>82</v>
      </c>
      <c r="T5539" t="s">
        <v>46</v>
      </c>
      <c r="V5539" t="s">
        <v>464</v>
      </c>
      <c r="W5539" t="s">
        <v>140</v>
      </c>
      <c r="X5539" t="s">
        <v>143</v>
      </c>
      <c r="Y5539" t="s">
        <v>130</v>
      </c>
    </row>
    <row r="5540" spans="1:25" x14ac:dyDescent="0.45">
      <c r="A5540" t="s">
        <v>335</v>
      </c>
      <c r="B5540" t="s">
        <v>459</v>
      </c>
      <c r="C5540">
        <v>2554</v>
      </c>
      <c r="D5540">
        <v>2</v>
      </c>
      <c r="F5540">
        <v>2018</v>
      </c>
      <c r="G5540">
        <v>0</v>
      </c>
      <c r="H5540">
        <v>0</v>
      </c>
      <c r="R5540" t="s">
        <v>82</v>
      </c>
      <c r="T5540" t="s">
        <v>46</v>
      </c>
      <c r="V5540" t="s">
        <v>464</v>
      </c>
      <c r="W5540" t="s">
        <v>140</v>
      </c>
      <c r="X5540" t="s">
        <v>143</v>
      </c>
      <c r="Y5540" t="s">
        <v>130</v>
      </c>
    </row>
    <row r="5541" spans="1:25" x14ac:dyDescent="0.45">
      <c r="A5541" t="s">
        <v>335</v>
      </c>
      <c r="B5541" t="s">
        <v>459</v>
      </c>
      <c r="C5541">
        <v>2554</v>
      </c>
      <c r="D5541">
        <v>2</v>
      </c>
      <c r="F5541">
        <v>2019</v>
      </c>
      <c r="G5541">
        <v>0</v>
      </c>
      <c r="H5541">
        <v>0</v>
      </c>
      <c r="R5541" t="s">
        <v>82</v>
      </c>
      <c r="T5541" t="s">
        <v>46</v>
      </c>
      <c r="V5541" t="s">
        <v>464</v>
      </c>
      <c r="W5541" t="s">
        <v>140</v>
      </c>
      <c r="X5541" t="s">
        <v>143</v>
      </c>
      <c r="Y5541" t="s">
        <v>130</v>
      </c>
    </row>
    <row r="5542" spans="1:25" x14ac:dyDescent="0.45">
      <c r="A5542" t="s">
        <v>335</v>
      </c>
      <c r="B5542" t="s">
        <v>459</v>
      </c>
      <c r="C5542">
        <v>2554</v>
      </c>
      <c r="D5542">
        <v>2</v>
      </c>
      <c r="F5542">
        <v>2020</v>
      </c>
      <c r="G5542">
        <v>0</v>
      </c>
      <c r="H5542">
        <v>0</v>
      </c>
      <c r="R5542" t="s">
        <v>82</v>
      </c>
      <c r="T5542" t="s">
        <v>46</v>
      </c>
      <c r="V5542" t="s">
        <v>464</v>
      </c>
      <c r="W5542" t="s">
        <v>140</v>
      </c>
      <c r="X5542" t="s">
        <v>143</v>
      </c>
      <c r="Y5542" t="s">
        <v>130</v>
      </c>
    </row>
    <row r="5543" spans="1:25" x14ac:dyDescent="0.45">
      <c r="A5543" t="s">
        <v>335</v>
      </c>
      <c r="B5543" t="s">
        <v>459</v>
      </c>
      <c r="C5543">
        <v>2554</v>
      </c>
      <c r="D5543">
        <v>3</v>
      </c>
      <c r="E5543" t="s">
        <v>465</v>
      </c>
      <c r="F5543">
        <v>2009</v>
      </c>
      <c r="G5543">
        <v>6921</v>
      </c>
      <c r="H5543">
        <v>6904.59</v>
      </c>
      <c r="I5543">
        <v>1040273.95</v>
      </c>
      <c r="K5543">
        <v>2855.444</v>
      </c>
      <c r="L5543">
        <v>0.5958</v>
      </c>
      <c r="M5543">
        <v>996395.87699999998</v>
      </c>
      <c r="N5543">
        <v>0.105</v>
      </c>
      <c r="O5543">
        <v>788.61699999999996</v>
      </c>
      <c r="P5543">
        <v>0.1676</v>
      </c>
      <c r="Q5543">
        <v>9500364.523</v>
      </c>
      <c r="R5543" t="s">
        <v>82</v>
      </c>
      <c r="T5543" t="s">
        <v>46</v>
      </c>
      <c r="V5543" t="s">
        <v>84</v>
      </c>
      <c r="W5543" t="s">
        <v>466</v>
      </c>
      <c r="Y5543" t="s">
        <v>107</v>
      </c>
    </row>
    <row r="5544" spans="1:25" x14ac:dyDescent="0.45">
      <c r="A5544" t="s">
        <v>335</v>
      </c>
      <c r="B5544" t="s">
        <v>459</v>
      </c>
      <c r="C5544">
        <v>2554</v>
      </c>
      <c r="D5544">
        <v>3</v>
      </c>
      <c r="E5544" t="s">
        <v>465</v>
      </c>
      <c r="F5544">
        <v>2010</v>
      </c>
      <c r="G5544">
        <v>6935</v>
      </c>
      <c r="H5544">
        <v>6930.02</v>
      </c>
      <c r="I5544">
        <v>1102123</v>
      </c>
      <c r="K5544">
        <v>2749.6570000000002</v>
      </c>
      <c r="L5544">
        <v>0.50219999999999998</v>
      </c>
      <c r="M5544">
        <v>1139579.83</v>
      </c>
      <c r="N5544">
        <v>0.105</v>
      </c>
      <c r="O5544">
        <v>884.86400000000003</v>
      </c>
      <c r="P5544">
        <v>0.16259999999999999</v>
      </c>
      <c r="Q5544">
        <v>10865601.839</v>
      </c>
      <c r="R5544" t="s">
        <v>82</v>
      </c>
      <c r="T5544" t="s">
        <v>46</v>
      </c>
      <c r="V5544" t="s">
        <v>84</v>
      </c>
      <c r="W5544" t="s">
        <v>140</v>
      </c>
      <c r="Y5544" t="s">
        <v>107</v>
      </c>
    </row>
    <row r="5545" spans="1:25" x14ac:dyDescent="0.45">
      <c r="A5545" t="s">
        <v>335</v>
      </c>
      <c r="B5545" t="s">
        <v>459</v>
      </c>
      <c r="C5545">
        <v>2554</v>
      </c>
      <c r="D5545">
        <v>3</v>
      </c>
      <c r="E5545" t="s">
        <v>465</v>
      </c>
      <c r="F5545">
        <v>2011</v>
      </c>
      <c r="G5545">
        <v>5676</v>
      </c>
      <c r="H5545">
        <v>5661.99</v>
      </c>
      <c r="I5545">
        <v>811471.71</v>
      </c>
      <c r="K5545">
        <v>2103.558</v>
      </c>
      <c r="L5545">
        <v>0.53249999999999997</v>
      </c>
      <c r="M5545">
        <v>827199.33700000006</v>
      </c>
      <c r="N5545">
        <v>0.105</v>
      </c>
      <c r="O5545">
        <v>650.86800000000005</v>
      </c>
      <c r="P5545">
        <v>0.1668</v>
      </c>
      <c r="Q5545">
        <v>7887150.7520000003</v>
      </c>
      <c r="R5545" t="s">
        <v>82</v>
      </c>
      <c r="T5545" t="s">
        <v>46</v>
      </c>
      <c r="V5545" t="s">
        <v>84</v>
      </c>
      <c r="W5545" t="s">
        <v>140</v>
      </c>
      <c r="Y5545" t="s">
        <v>107</v>
      </c>
    </row>
    <row r="5546" spans="1:25" x14ac:dyDescent="0.45">
      <c r="A5546" t="s">
        <v>335</v>
      </c>
      <c r="B5546" t="s">
        <v>459</v>
      </c>
      <c r="C5546">
        <v>2554</v>
      </c>
      <c r="D5546">
        <v>3</v>
      </c>
      <c r="E5546" t="s">
        <v>465</v>
      </c>
      <c r="F5546">
        <v>2012</v>
      </c>
      <c r="G5546">
        <v>1999</v>
      </c>
      <c r="H5546">
        <v>1987.54</v>
      </c>
      <c r="I5546">
        <v>228008.42</v>
      </c>
      <c r="K5546">
        <v>690.68499999999995</v>
      </c>
      <c r="L5546">
        <v>0.63219999999999998</v>
      </c>
      <c r="M5546">
        <v>228592.29</v>
      </c>
      <c r="N5546">
        <v>0.105</v>
      </c>
      <c r="O5546">
        <v>182.66200000000001</v>
      </c>
      <c r="P5546">
        <v>0.16819999999999999</v>
      </c>
      <c r="Q5546">
        <v>2179580.2760000001</v>
      </c>
      <c r="R5546" t="s">
        <v>82</v>
      </c>
      <c r="T5546" t="s">
        <v>46</v>
      </c>
      <c r="V5546" t="s">
        <v>84</v>
      </c>
      <c r="W5546" t="s">
        <v>140</v>
      </c>
      <c r="Y5546" t="s">
        <v>107</v>
      </c>
    </row>
    <row r="5547" spans="1:25" x14ac:dyDescent="0.45">
      <c r="A5547" t="s">
        <v>335</v>
      </c>
      <c r="B5547" t="s">
        <v>459</v>
      </c>
      <c r="C5547">
        <v>2554</v>
      </c>
      <c r="D5547">
        <v>3</v>
      </c>
      <c r="E5547" t="s">
        <v>465</v>
      </c>
      <c r="F5547">
        <v>2013</v>
      </c>
      <c r="G5547">
        <v>0</v>
      </c>
      <c r="H5547">
        <v>0</v>
      </c>
      <c r="R5547" t="s">
        <v>82</v>
      </c>
      <c r="T5547" t="s">
        <v>46</v>
      </c>
      <c r="V5547" t="s">
        <v>84</v>
      </c>
      <c r="W5547" t="s">
        <v>140</v>
      </c>
      <c r="Y5547" t="s">
        <v>107</v>
      </c>
    </row>
    <row r="5548" spans="1:25" x14ac:dyDescent="0.45">
      <c r="A5548" t="s">
        <v>335</v>
      </c>
      <c r="B5548" t="s">
        <v>459</v>
      </c>
      <c r="C5548">
        <v>2554</v>
      </c>
      <c r="D5548">
        <v>3</v>
      </c>
      <c r="E5548" t="s">
        <v>465</v>
      </c>
      <c r="F5548">
        <v>2014</v>
      </c>
      <c r="G5548">
        <v>0</v>
      </c>
      <c r="H5548">
        <v>0</v>
      </c>
      <c r="R5548" t="s">
        <v>82</v>
      </c>
      <c r="T5548" t="s">
        <v>46</v>
      </c>
      <c r="V5548" t="s">
        <v>84</v>
      </c>
      <c r="W5548" t="s">
        <v>140</v>
      </c>
      <c r="Y5548" t="s">
        <v>107</v>
      </c>
    </row>
    <row r="5549" spans="1:25" x14ac:dyDescent="0.45">
      <c r="A5549" t="s">
        <v>335</v>
      </c>
      <c r="B5549" t="s">
        <v>459</v>
      </c>
      <c r="C5549">
        <v>2554</v>
      </c>
      <c r="D5549">
        <v>3</v>
      </c>
      <c r="E5549" t="s">
        <v>465</v>
      </c>
      <c r="F5549">
        <v>2015</v>
      </c>
      <c r="G5549">
        <v>0</v>
      </c>
      <c r="H5549">
        <v>0</v>
      </c>
      <c r="R5549" t="s">
        <v>82</v>
      </c>
      <c r="T5549" t="s">
        <v>46</v>
      </c>
      <c r="V5549" t="s">
        <v>84</v>
      </c>
      <c r="W5549" t="s">
        <v>140</v>
      </c>
      <c r="Y5549" t="s">
        <v>129</v>
      </c>
    </row>
    <row r="5550" spans="1:25" x14ac:dyDescent="0.45">
      <c r="A5550" t="s">
        <v>335</v>
      </c>
      <c r="B5550" t="s">
        <v>459</v>
      </c>
      <c r="C5550">
        <v>2554</v>
      </c>
      <c r="D5550">
        <v>3</v>
      </c>
      <c r="E5550" t="s">
        <v>465</v>
      </c>
      <c r="F5550">
        <v>2016</v>
      </c>
      <c r="G5550">
        <v>0</v>
      </c>
      <c r="H5550">
        <v>0</v>
      </c>
      <c r="R5550" t="s">
        <v>82</v>
      </c>
      <c r="T5550" t="s">
        <v>46</v>
      </c>
      <c r="V5550" t="s">
        <v>84</v>
      </c>
      <c r="W5550" t="s">
        <v>140</v>
      </c>
      <c r="Y5550" t="s">
        <v>129</v>
      </c>
    </row>
    <row r="5551" spans="1:25" x14ac:dyDescent="0.45">
      <c r="A5551" t="s">
        <v>335</v>
      </c>
      <c r="B5551" t="s">
        <v>459</v>
      </c>
      <c r="C5551">
        <v>2554</v>
      </c>
      <c r="D5551">
        <v>3</v>
      </c>
      <c r="E5551" t="s">
        <v>465</v>
      </c>
      <c r="F5551">
        <v>2017</v>
      </c>
      <c r="G5551">
        <v>0</v>
      </c>
      <c r="H5551">
        <v>0</v>
      </c>
      <c r="R5551" t="s">
        <v>82</v>
      </c>
      <c r="T5551" t="s">
        <v>46</v>
      </c>
      <c r="V5551" t="s">
        <v>84</v>
      </c>
      <c r="W5551" t="s">
        <v>140</v>
      </c>
      <c r="Y5551" t="s">
        <v>130</v>
      </c>
    </row>
    <row r="5552" spans="1:25" x14ac:dyDescent="0.45">
      <c r="A5552" t="s">
        <v>335</v>
      </c>
      <c r="B5552" t="s">
        <v>459</v>
      </c>
      <c r="C5552">
        <v>2554</v>
      </c>
      <c r="D5552">
        <v>3</v>
      </c>
      <c r="E5552" t="s">
        <v>465</v>
      </c>
      <c r="F5552">
        <v>2018</v>
      </c>
      <c r="G5552">
        <v>0</v>
      </c>
      <c r="H5552">
        <v>0</v>
      </c>
      <c r="R5552" t="s">
        <v>82</v>
      </c>
      <c r="T5552" t="s">
        <v>46</v>
      </c>
      <c r="V5552" t="s">
        <v>84</v>
      </c>
      <c r="W5552" t="s">
        <v>140</v>
      </c>
      <c r="Y5552" t="s">
        <v>130</v>
      </c>
    </row>
    <row r="5553" spans="1:25" x14ac:dyDescent="0.45">
      <c r="A5553" t="s">
        <v>335</v>
      </c>
      <c r="B5553" t="s">
        <v>459</v>
      </c>
      <c r="C5553">
        <v>2554</v>
      </c>
      <c r="D5553">
        <v>3</v>
      </c>
      <c r="E5553" t="s">
        <v>465</v>
      </c>
      <c r="F5553">
        <v>2019</v>
      </c>
      <c r="G5553">
        <v>0</v>
      </c>
      <c r="H5553">
        <v>0</v>
      </c>
      <c r="R5553" t="s">
        <v>82</v>
      </c>
      <c r="T5553" t="s">
        <v>46</v>
      </c>
      <c r="V5553" t="s">
        <v>84</v>
      </c>
      <c r="W5553" t="s">
        <v>140</v>
      </c>
      <c r="Y5553" t="s">
        <v>130</v>
      </c>
    </row>
    <row r="5554" spans="1:25" x14ac:dyDescent="0.45">
      <c r="A5554" t="s">
        <v>335</v>
      </c>
      <c r="B5554" t="s">
        <v>459</v>
      </c>
      <c r="C5554">
        <v>2554</v>
      </c>
      <c r="D5554">
        <v>3</v>
      </c>
      <c r="E5554" t="s">
        <v>465</v>
      </c>
      <c r="F5554">
        <v>2020</v>
      </c>
      <c r="G5554">
        <v>0</v>
      </c>
      <c r="H5554">
        <v>0</v>
      </c>
      <c r="R5554" t="s">
        <v>82</v>
      </c>
      <c r="T5554" t="s">
        <v>46</v>
      </c>
      <c r="V5554" t="s">
        <v>84</v>
      </c>
      <c r="W5554" t="s">
        <v>140</v>
      </c>
      <c r="Y5554" t="s">
        <v>130</v>
      </c>
    </row>
    <row r="5555" spans="1:25" x14ac:dyDescent="0.45">
      <c r="A5555" t="s">
        <v>335</v>
      </c>
      <c r="B5555" t="s">
        <v>459</v>
      </c>
      <c r="C5555">
        <v>2554</v>
      </c>
      <c r="D5555">
        <v>4</v>
      </c>
      <c r="E5555" t="s">
        <v>465</v>
      </c>
      <c r="F5555">
        <v>2009</v>
      </c>
      <c r="G5555">
        <v>6157</v>
      </c>
      <c r="H5555">
        <v>6140.13</v>
      </c>
      <c r="I5555">
        <v>928669.68</v>
      </c>
      <c r="K5555">
        <v>2594.9699999999998</v>
      </c>
      <c r="L5555">
        <v>0.60540000000000005</v>
      </c>
      <c r="M5555">
        <v>894009.62699999998</v>
      </c>
      <c r="N5555">
        <v>0.105</v>
      </c>
      <c r="O5555">
        <v>700.56700000000001</v>
      </c>
      <c r="P5555">
        <v>0.1653</v>
      </c>
      <c r="Q5555">
        <v>8524150.3489999995</v>
      </c>
      <c r="R5555" t="s">
        <v>82</v>
      </c>
      <c r="T5555" t="s">
        <v>46</v>
      </c>
      <c r="V5555" t="s">
        <v>84</v>
      </c>
      <c r="W5555" t="s">
        <v>466</v>
      </c>
      <c r="Y5555" t="s">
        <v>107</v>
      </c>
    </row>
    <row r="5556" spans="1:25" x14ac:dyDescent="0.45">
      <c r="A5556" t="s">
        <v>335</v>
      </c>
      <c r="B5556" t="s">
        <v>459</v>
      </c>
      <c r="C5556">
        <v>2554</v>
      </c>
      <c r="D5556">
        <v>4</v>
      </c>
      <c r="E5556" t="s">
        <v>465</v>
      </c>
      <c r="F5556">
        <v>2010</v>
      </c>
      <c r="G5556">
        <v>6193</v>
      </c>
      <c r="H5556">
        <v>6181.71</v>
      </c>
      <c r="I5556">
        <v>936354.7</v>
      </c>
      <c r="K5556">
        <v>2288.232</v>
      </c>
      <c r="L5556">
        <v>0.48709999999999998</v>
      </c>
      <c r="M5556">
        <v>978576.60199999996</v>
      </c>
      <c r="N5556">
        <v>0.105</v>
      </c>
      <c r="O5556">
        <v>766.84900000000005</v>
      </c>
      <c r="P5556">
        <v>0.16719999999999999</v>
      </c>
      <c r="Q5556">
        <v>9330465.5960000008</v>
      </c>
      <c r="R5556" t="s">
        <v>82</v>
      </c>
      <c r="T5556" t="s">
        <v>46</v>
      </c>
      <c r="V5556" t="s">
        <v>84</v>
      </c>
      <c r="W5556" t="s">
        <v>140</v>
      </c>
      <c r="Y5556" t="s">
        <v>107</v>
      </c>
    </row>
    <row r="5557" spans="1:25" x14ac:dyDescent="0.45">
      <c r="A5557" t="s">
        <v>335</v>
      </c>
      <c r="B5557" t="s">
        <v>459</v>
      </c>
      <c r="C5557">
        <v>2554</v>
      </c>
      <c r="D5557">
        <v>4</v>
      </c>
      <c r="E5557" t="s">
        <v>465</v>
      </c>
      <c r="F5557">
        <v>2011</v>
      </c>
      <c r="G5557">
        <v>5237</v>
      </c>
      <c r="H5557">
        <v>5223.67</v>
      </c>
      <c r="I5557">
        <v>765785.16</v>
      </c>
      <c r="K5557">
        <v>1988.127</v>
      </c>
      <c r="L5557">
        <v>0.53220000000000001</v>
      </c>
      <c r="M5557">
        <v>784515.35199999996</v>
      </c>
      <c r="N5557">
        <v>0.105</v>
      </c>
      <c r="O5557">
        <v>594.02800000000002</v>
      </c>
      <c r="P5557">
        <v>0.1588</v>
      </c>
      <c r="Q5557">
        <v>7480170.1380000003</v>
      </c>
      <c r="R5557" t="s">
        <v>82</v>
      </c>
      <c r="T5557" t="s">
        <v>46</v>
      </c>
      <c r="V5557" t="s">
        <v>84</v>
      </c>
      <c r="W5557" t="s">
        <v>140</v>
      </c>
      <c r="Y5557" t="s">
        <v>107</v>
      </c>
    </row>
    <row r="5558" spans="1:25" x14ac:dyDescent="0.45">
      <c r="A5558" t="s">
        <v>335</v>
      </c>
      <c r="B5558" t="s">
        <v>459</v>
      </c>
      <c r="C5558">
        <v>2554</v>
      </c>
      <c r="D5558">
        <v>4</v>
      </c>
      <c r="E5558" t="s">
        <v>465</v>
      </c>
      <c r="F5558">
        <v>2012</v>
      </c>
      <c r="G5558">
        <v>1181</v>
      </c>
      <c r="H5558">
        <v>1170.55</v>
      </c>
      <c r="I5558">
        <v>131881.14000000001</v>
      </c>
      <c r="K5558">
        <v>376.34699999999998</v>
      </c>
      <c r="L5558">
        <v>0.58579999999999999</v>
      </c>
      <c r="M5558">
        <v>134653.954</v>
      </c>
      <c r="N5558">
        <v>0.105</v>
      </c>
      <c r="O5558">
        <v>102.874</v>
      </c>
      <c r="P5558">
        <v>0.16470000000000001</v>
      </c>
      <c r="Q5558">
        <v>1283888.6359999999</v>
      </c>
      <c r="R5558" t="s">
        <v>82</v>
      </c>
      <c r="T5558" t="s">
        <v>46</v>
      </c>
      <c r="V5558" t="s">
        <v>84</v>
      </c>
      <c r="W5558" t="s">
        <v>140</v>
      </c>
      <c r="Y5558" t="s">
        <v>107</v>
      </c>
    </row>
    <row r="5559" spans="1:25" x14ac:dyDescent="0.45">
      <c r="A5559" t="s">
        <v>335</v>
      </c>
      <c r="B5559" t="s">
        <v>459</v>
      </c>
      <c r="C5559">
        <v>2554</v>
      </c>
      <c r="D5559">
        <v>4</v>
      </c>
      <c r="E5559" t="s">
        <v>465</v>
      </c>
      <c r="F5559">
        <v>2013</v>
      </c>
      <c r="G5559">
        <v>0</v>
      </c>
      <c r="H5559">
        <v>0</v>
      </c>
      <c r="R5559" t="s">
        <v>82</v>
      </c>
      <c r="T5559" t="s">
        <v>46</v>
      </c>
      <c r="V5559" t="s">
        <v>84</v>
      </c>
      <c r="W5559" t="s">
        <v>140</v>
      </c>
      <c r="Y5559" t="s">
        <v>107</v>
      </c>
    </row>
    <row r="5560" spans="1:25" x14ac:dyDescent="0.45">
      <c r="A5560" t="s">
        <v>335</v>
      </c>
      <c r="B5560" t="s">
        <v>459</v>
      </c>
      <c r="C5560">
        <v>2554</v>
      </c>
      <c r="D5560">
        <v>4</v>
      </c>
      <c r="E5560" t="s">
        <v>465</v>
      </c>
      <c r="F5560">
        <v>2014</v>
      </c>
      <c r="G5560">
        <v>0</v>
      </c>
      <c r="H5560">
        <v>0</v>
      </c>
      <c r="R5560" t="s">
        <v>82</v>
      </c>
      <c r="T5560" t="s">
        <v>46</v>
      </c>
      <c r="V5560" t="s">
        <v>84</v>
      </c>
      <c r="W5560" t="s">
        <v>140</v>
      </c>
      <c r="Y5560" t="s">
        <v>107</v>
      </c>
    </row>
    <row r="5561" spans="1:25" x14ac:dyDescent="0.45">
      <c r="A5561" t="s">
        <v>335</v>
      </c>
      <c r="B5561" t="s">
        <v>459</v>
      </c>
      <c r="C5561">
        <v>2554</v>
      </c>
      <c r="D5561">
        <v>4</v>
      </c>
      <c r="E5561" t="s">
        <v>465</v>
      </c>
      <c r="F5561">
        <v>2015</v>
      </c>
      <c r="G5561">
        <v>0</v>
      </c>
      <c r="H5561">
        <v>0</v>
      </c>
      <c r="R5561" t="s">
        <v>82</v>
      </c>
      <c r="T5561" t="s">
        <v>46</v>
      </c>
      <c r="V5561" t="s">
        <v>84</v>
      </c>
      <c r="W5561" t="s">
        <v>140</v>
      </c>
      <c r="Y5561" t="s">
        <v>129</v>
      </c>
    </row>
    <row r="5562" spans="1:25" x14ac:dyDescent="0.45">
      <c r="A5562" t="s">
        <v>335</v>
      </c>
      <c r="B5562" t="s">
        <v>459</v>
      </c>
      <c r="C5562">
        <v>2554</v>
      </c>
      <c r="D5562">
        <v>4</v>
      </c>
      <c r="E5562" t="s">
        <v>465</v>
      </c>
      <c r="F5562">
        <v>2016</v>
      </c>
      <c r="G5562">
        <v>0</v>
      </c>
      <c r="H5562">
        <v>0</v>
      </c>
      <c r="R5562" t="s">
        <v>82</v>
      </c>
      <c r="T5562" t="s">
        <v>46</v>
      </c>
      <c r="V5562" t="s">
        <v>84</v>
      </c>
      <c r="W5562" t="s">
        <v>140</v>
      </c>
      <c r="Y5562" t="s">
        <v>129</v>
      </c>
    </row>
    <row r="5563" spans="1:25" x14ac:dyDescent="0.45">
      <c r="A5563" t="s">
        <v>335</v>
      </c>
      <c r="B5563" t="s">
        <v>459</v>
      </c>
      <c r="C5563">
        <v>2554</v>
      </c>
      <c r="D5563">
        <v>4</v>
      </c>
      <c r="E5563" t="s">
        <v>465</v>
      </c>
      <c r="F5563">
        <v>2017</v>
      </c>
      <c r="G5563">
        <v>0</v>
      </c>
      <c r="H5563">
        <v>0</v>
      </c>
      <c r="R5563" t="s">
        <v>82</v>
      </c>
      <c r="T5563" t="s">
        <v>46</v>
      </c>
      <c r="V5563" t="s">
        <v>84</v>
      </c>
      <c r="W5563" t="s">
        <v>140</v>
      </c>
      <c r="Y5563" t="s">
        <v>130</v>
      </c>
    </row>
    <row r="5564" spans="1:25" x14ac:dyDescent="0.45">
      <c r="A5564" t="s">
        <v>335</v>
      </c>
      <c r="B5564" t="s">
        <v>459</v>
      </c>
      <c r="C5564">
        <v>2554</v>
      </c>
      <c r="D5564">
        <v>4</v>
      </c>
      <c r="E5564" t="s">
        <v>465</v>
      </c>
      <c r="F5564">
        <v>2018</v>
      </c>
      <c r="G5564">
        <v>0</v>
      </c>
      <c r="H5564">
        <v>0</v>
      </c>
      <c r="R5564" t="s">
        <v>82</v>
      </c>
      <c r="T5564" t="s">
        <v>46</v>
      </c>
      <c r="V5564" t="s">
        <v>84</v>
      </c>
      <c r="W5564" t="s">
        <v>140</v>
      </c>
      <c r="Y5564" t="s">
        <v>130</v>
      </c>
    </row>
    <row r="5565" spans="1:25" x14ac:dyDescent="0.45">
      <c r="A5565" t="s">
        <v>335</v>
      </c>
      <c r="B5565" t="s">
        <v>459</v>
      </c>
      <c r="C5565">
        <v>2554</v>
      </c>
      <c r="D5565">
        <v>4</v>
      </c>
      <c r="E5565" t="s">
        <v>465</v>
      </c>
      <c r="F5565">
        <v>2019</v>
      </c>
      <c r="G5565">
        <v>0</v>
      </c>
      <c r="H5565">
        <v>0</v>
      </c>
      <c r="R5565" t="s">
        <v>82</v>
      </c>
      <c r="T5565" t="s">
        <v>46</v>
      </c>
      <c r="V5565" t="s">
        <v>84</v>
      </c>
      <c r="W5565" t="s">
        <v>140</v>
      </c>
      <c r="Y5565" t="s">
        <v>130</v>
      </c>
    </row>
    <row r="5566" spans="1:25" x14ac:dyDescent="0.45">
      <c r="A5566" t="s">
        <v>335</v>
      </c>
      <c r="B5566" t="s">
        <v>459</v>
      </c>
      <c r="C5566">
        <v>2554</v>
      </c>
      <c r="D5566">
        <v>4</v>
      </c>
      <c r="E5566" t="s">
        <v>465</v>
      </c>
      <c r="F5566">
        <v>2020</v>
      </c>
      <c r="G5566">
        <v>0</v>
      </c>
      <c r="H5566">
        <v>0</v>
      </c>
      <c r="R5566" t="s">
        <v>82</v>
      </c>
      <c r="T5566" t="s">
        <v>46</v>
      </c>
      <c r="V5566" t="s">
        <v>84</v>
      </c>
      <c r="W5566" t="s">
        <v>140</v>
      </c>
      <c r="Y5566" t="s">
        <v>130</v>
      </c>
    </row>
    <row r="5567" spans="1:25" x14ac:dyDescent="0.45">
      <c r="A5567" t="s">
        <v>335</v>
      </c>
      <c r="B5567" t="s">
        <v>467</v>
      </c>
      <c r="C5567">
        <v>2594</v>
      </c>
      <c r="D5567">
        <v>5</v>
      </c>
      <c r="F5567">
        <v>2009</v>
      </c>
      <c r="G5567">
        <v>225</v>
      </c>
      <c r="H5567">
        <v>217.61</v>
      </c>
      <c r="I5567">
        <v>28505.11</v>
      </c>
      <c r="K5567">
        <v>192.61799999999999</v>
      </c>
      <c r="L5567">
        <v>0.53959999999999997</v>
      </c>
      <c r="M5567">
        <v>29577.69</v>
      </c>
      <c r="N5567">
        <v>8.0299999999999996E-2</v>
      </c>
      <c r="O5567">
        <v>34.954000000000001</v>
      </c>
      <c r="P5567">
        <v>0.1</v>
      </c>
      <c r="Q5567">
        <v>365434.33</v>
      </c>
      <c r="R5567" t="s">
        <v>923</v>
      </c>
      <c r="S5567" t="s">
        <v>34</v>
      </c>
      <c r="T5567" t="s">
        <v>63</v>
      </c>
      <c r="V5567" t="s">
        <v>180</v>
      </c>
      <c r="Y5567" t="s">
        <v>107</v>
      </c>
    </row>
    <row r="5568" spans="1:25" x14ac:dyDescent="0.45">
      <c r="A5568" t="s">
        <v>335</v>
      </c>
      <c r="B5568" t="s">
        <v>467</v>
      </c>
      <c r="C5568">
        <v>2594</v>
      </c>
      <c r="D5568">
        <v>5</v>
      </c>
      <c r="F5568">
        <v>2010</v>
      </c>
      <c r="G5568">
        <v>255</v>
      </c>
      <c r="H5568">
        <v>248.16</v>
      </c>
      <c r="I5568">
        <v>34374.26</v>
      </c>
      <c r="K5568">
        <v>226.11799999999999</v>
      </c>
      <c r="L5568">
        <v>0.51839999999999997</v>
      </c>
      <c r="M5568">
        <v>35619.544000000002</v>
      </c>
      <c r="N5568">
        <v>8.1000000000000003E-2</v>
      </c>
      <c r="O5568">
        <v>48.665999999999997</v>
      </c>
      <c r="P5568">
        <v>0.11360000000000001</v>
      </c>
      <c r="Q5568">
        <v>440072.04200000002</v>
      </c>
      <c r="R5568" t="s">
        <v>923</v>
      </c>
      <c r="S5568" t="s">
        <v>34</v>
      </c>
      <c r="T5568" t="s">
        <v>63</v>
      </c>
      <c r="V5568" t="s">
        <v>180</v>
      </c>
      <c r="Y5568" t="s">
        <v>107</v>
      </c>
    </row>
    <row r="5569" spans="1:25" x14ac:dyDescent="0.45">
      <c r="A5569" t="s">
        <v>335</v>
      </c>
      <c r="B5569" t="s">
        <v>467</v>
      </c>
      <c r="C5569">
        <v>2594</v>
      </c>
      <c r="D5569">
        <v>5</v>
      </c>
      <c r="F5569">
        <v>2011</v>
      </c>
      <c r="G5569">
        <v>274</v>
      </c>
      <c r="H5569">
        <v>265.12</v>
      </c>
      <c r="I5569">
        <v>43185.63</v>
      </c>
      <c r="K5569">
        <v>257.91399999999999</v>
      </c>
      <c r="L5569">
        <v>0.5575</v>
      </c>
      <c r="M5569">
        <v>41615.050000000003</v>
      </c>
      <c r="N5569">
        <v>7.9200000000000007E-2</v>
      </c>
      <c r="O5569">
        <v>54.820999999999998</v>
      </c>
      <c r="P5569">
        <v>0.11799999999999999</v>
      </c>
      <c r="Q5569">
        <v>514146.94400000002</v>
      </c>
      <c r="R5569" t="s">
        <v>923</v>
      </c>
      <c r="S5569" t="s">
        <v>34</v>
      </c>
      <c r="T5569" t="s">
        <v>63</v>
      </c>
      <c r="V5569" t="s">
        <v>180</v>
      </c>
      <c r="Y5569" t="s">
        <v>107</v>
      </c>
    </row>
    <row r="5570" spans="1:25" x14ac:dyDescent="0.45">
      <c r="A5570" t="s">
        <v>335</v>
      </c>
      <c r="B5570" t="s">
        <v>467</v>
      </c>
      <c r="C5570">
        <v>2594</v>
      </c>
      <c r="D5570">
        <v>5</v>
      </c>
      <c r="F5570">
        <v>2012</v>
      </c>
      <c r="G5570">
        <v>216</v>
      </c>
      <c r="H5570">
        <v>207.96</v>
      </c>
      <c r="I5570">
        <v>27890.05</v>
      </c>
      <c r="K5570">
        <v>108.419</v>
      </c>
      <c r="L5570">
        <v>0.36259999999999998</v>
      </c>
      <c r="M5570">
        <v>26696.981</v>
      </c>
      <c r="N5570">
        <v>7.6399999999999996E-2</v>
      </c>
      <c r="O5570">
        <v>35.963999999999999</v>
      </c>
      <c r="P5570">
        <v>9.5899999999999999E-2</v>
      </c>
      <c r="Q5570">
        <v>329846.788</v>
      </c>
      <c r="R5570" t="s">
        <v>923</v>
      </c>
      <c r="S5570" t="s">
        <v>34</v>
      </c>
      <c r="T5570" t="s">
        <v>63</v>
      </c>
      <c r="V5570" t="s">
        <v>180</v>
      </c>
      <c r="Y5570" t="s">
        <v>107</v>
      </c>
    </row>
    <row r="5571" spans="1:25" x14ac:dyDescent="0.45">
      <c r="A5571" t="s">
        <v>335</v>
      </c>
      <c r="B5571" t="s">
        <v>467</v>
      </c>
      <c r="C5571">
        <v>2594</v>
      </c>
      <c r="D5571">
        <v>5</v>
      </c>
      <c r="F5571">
        <v>2013</v>
      </c>
      <c r="G5571">
        <v>247</v>
      </c>
      <c r="H5571">
        <v>241.89</v>
      </c>
      <c r="I5571">
        <v>48683.26</v>
      </c>
      <c r="K5571">
        <v>176.75299999999999</v>
      </c>
      <c r="L5571">
        <v>0.46050000000000002</v>
      </c>
      <c r="M5571">
        <v>46964.917000000001</v>
      </c>
      <c r="N5571">
        <v>8.1000000000000003E-2</v>
      </c>
      <c r="O5571">
        <v>56.095999999999997</v>
      </c>
      <c r="P5571">
        <v>0.13880000000000001</v>
      </c>
      <c r="Q5571">
        <v>580235.50899999996</v>
      </c>
      <c r="R5571" t="s">
        <v>923</v>
      </c>
      <c r="S5571" t="s">
        <v>34</v>
      </c>
      <c r="T5571" t="s">
        <v>63</v>
      </c>
      <c r="V5571" t="s">
        <v>180</v>
      </c>
      <c r="Y5571" t="s">
        <v>107</v>
      </c>
    </row>
    <row r="5572" spans="1:25" x14ac:dyDescent="0.45">
      <c r="A5572" t="s">
        <v>335</v>
      </c>
      <c r="B5572" t="s">
        <v>467</v>
      </c>
      <c r="C5572">
        <v>2594</v>
      </c>
      <c r="D5572">
        <v>5</v>
      </c>
      <c r="F5572">
        <v>2014</v>
      </c>
      <c r="G5572">
        <v>237</v>
      </c>
      <c r="H5572">
        <v>231.6</v>
      </c>
      <c r="I5572">
        <v>46478.5</v>
      </c>
      <c r="K5572">
        <v>136.12299999999999</v>
      </c>
      <c r="L5572">
        <v>0.29480000000000001</v>
      </c>
      <c r="M5572">
        <v>46463.612999999998</v>
      </c>
      <c r="N5572">
        <v>8.1000000000000003E-2</v>
      </c>
      <c r="O5572">
        <v>68.376000000000005</v>
      </c>
      <c r="P5572">
        <v>0.13739999999999999</v>
      </c>
      <c r="Q5572">
        <v>574048.89500000002</v>
      </c>
      <c r="R5572" t="s">
        <v>923</v>
      </c>
      <c r="S5572" t="s">
        <v>34</v>
      </c>
      <c r="T5572" t="s">
        <v>63</v>
      </c>
      <c r="V5572" t="s">
        <v>180</v>
      </c>
      <c r="Y5572" t="s">
        <v>107</v>
      </c>
    </row>
    <row r="5573" spans="1:25" x14ac:dyDescent="0.45">
      <c r="A5573" t="s">
        <v>335</v>
      </c>
      <c r="B5573" t="s">
        <v>467</v>
      </c>
      <c r="C5573">
        <v>2594</v>
      </c>
      <c r="D5573">
        <v>5</v>
      </c>
      <c r="F5573">
        <v>2015</v>
      </c>
      <c r="G5573">
        <v>172</v>
      </c>
      <c r="H5573">
        <v>167.72</v>
      </c>
      <c r="I5573">
        <v>36962.76</v>
      </c>
      <c r="K5573">
        <v>91.537999999999997</v>
      </c>
      <c r="L5573">
        <v>0.25069999999999998</v>
      </c>
      <c r="M5573">
        <v>36402.415000000001</v>
      </c>
      <c r="N5573">
        <v>8.1000000000000003E-2</v>
      </c>
      <c r="O5573">
        <v>46.957000000000001</v>
      </c>
      <c r="P5573">
        <v>0.1328</v>
      </c>
      <c r="Q5573">
        <v>449742.88900000002</v>
      </c>
      <c r="R5573" t="s">
        <v>923</v>
      </c>
      <c r="S5573" t="s">
        <v>34</v>
      </c>
      <c r="T5573" t="s">
        <v>63</v>
      </c>
      <c r="V5573" t="s">
        <v>180</v>
      </c>
      <c r="Y5573" t="s">
        <v>129</v>
      </c>
    </row>
    <row r="5574" spans="1:25" x14ac:dyDescent="0.45">
      <c r="A5574" t="s">
        <v>335</v>
      </c>
      <c r="B5574" t="s">
        <v>467</v>
      </c>
      <c r="C5574">
        <v>2594</v>
      </c>
      <c r="D5574">
        <v>5</v>
      </c>
      <c r="F5574">
        <v>2016</v>
      </c>
      <c r="G5574">
        <v>98</v>
      </c>
      <c r="H5574">
        <v>92.06</v>
      </c>
      <c r="I5574">
        <v>18071.13</v>
      </c>
      <c r="K5574">
        <v>44.402000000000001</v>
      </c>
      <c r="L5574">
        <v>0.21149999999999999</v>
      </c>
      <c r="M5574">
        <v>17308.708999999999</v>
      </c>
      <c r="N5574">
        <v>8.1000000000000003E-2</v>
      </c>
      <c r="O5574">
        <v>24.35</v>
      </c>
      <c r="P5574">
        <v>0.1119</v>
      </c>
      <c r="Q5574">
        <v>213845.35500000001</v>
      </c>
      <c r="R5574" t="s">
        <v>923</v>
      </c>
      <c r="S5574" t="s">
        <v>34</v>
      </c>
      <c r="T5574" t="s">
        <v>63</v>
      </c>
      <c r="V5574" t="s">
        <v>180</v>
      </c>
      <c r="Y5574" t="s">
        <v>129</v>
      </c>
    </row>
    <row r="5575" spans="1:25" x14ac:dyDescent="0.45">
      <c r="A5575" t="s">
        <v>335</v>
      </c>
      <c r="B5575" t="s">
        <v>467</v>
      </c>
      <c r="C5575">
        <v>2594</v>
      </c>
      <c r="D5575">
        <v>5</v>
      </c>
      <c r="F5575">
        <v>2017</v>
      </c>
      <c r="G5575">
        <v>96</v>
      </c>
      <c r="H5575">
        <v>91.82</v>
      </c>
      <c r="I5575">
        <v>19131.900000000001</v>
      </c>
      <c r="K5575">
        <v>45.173999999999999</v>
      </c>
      <c r="L5575">
        <v>0.21790000000000001</v>
      </c>
      <c r="M5575">
        <v>17425.733</v>
      </c>
      <c r="N5575">
        <v>7.8700000000000006E-2</v>
      </c>
      <c r="O5575">
        <v>24.568999999999999</v>
      </c>
      <c r="P5575">
        <v>0.114</v>
      </c>
      <c r="Q5575">
        <v>215925.46799999999</v>
      </c>
      <c r="R5575" t="s">
        <v>923</v>
      </c>
      <c r="S5575" t="s">
        <v>34</v>
      </c>
      <c r="T5575" t="s">
        <v>63</v>
      </c>
      <c r="V5575" t="s">
        <v>180</v>
      </c>
      <c r="Y5575" t="s">
        <v>130</v>
      </c>
    </row>
    <row r="5576" spans="1:25" x14ac:dyDescent="0.45">
      <c r="A5576" t="s">
        <v>335</v>
      </c>
      <c r="B5576" t="s">
        <v>467</v>
      </c>
      <c r="C5576">
        <v>2594</v>
      </c>
      <c r="D5576">
        <v>5</v>
      </c>
      <c r="F5576">
        <v>2018</v>
      </c>
      <c r="G5576">
        <v>192</v>
      </c>
      <c r="H5576">
        <v>185.6</v>
      </c>
      <c r="I5576">
        <v>26025.23</v>
      </c>
      <c r="K5576">
        <v>67.653999999999996</v>
      </c>
      <c r="L5576">
        <v>0.20150000000000001</v>
      </c>
      <c r="M5576">
        <v>25074.573</v>
      </c>
      <c r="N5576">
        <v>8.1000000000000003E-2</v>
      </c>
      <c r="O5576">
        <v>31.728999999999999</v>
      </c>
      <c r="P5576">
        <v>9.6100000000000005E-2</v>
      </c>
      <c r="Q5576">
        <v>309804.60200000001</v>
      </c>
      <c r="R5576" t="s">
        <v>923</v>
      </c>
      <c r="S5576" t="s">
        <v>34</v>
      </c>
      <c r="T5576" t="s">
        <v>63</v>
      </c>
      <c r="V5576" t="s">
        <v>180</v>
      </c>
      <c r="Y5576" t="s">
        <v>130</v>
      </c>
    </row>
    <row r="5577" spans="1:25" x14ac:dyDescent="0.45">
      <c r="A5577" t="s">
        <v>335</v>
      </c>
      <c r="B5577" t="s">
        <v>467</v>
      </c>
      <c r="C5577">
        <v>2594</v>
      </c>
      <c r="D5577">
        <v>5</v>
      </c>
      <c r="F5577">
        <v>2019</v>
      </c>
      <c r="G5577">
        <v>101</v>
      </c>
      <c r="H5577">
        <v>95.31</v>
      </c>
      <c r="I5577">
        <v>15393.62</v>
      </c>
      <c r="K5577">
        <v>37.478000000000002</v>
      </c>
      <c r="L5577">
        <v>0.20519999999999999</v>
      </c>
      <c r="M5577">
        <v>14225.475</v>
      </c>
      <c r="N5577">
        <v>7.7100000000000002E-2</v>
      </c>
      <c r="O5577">
        <v>19.209</v>
      </c>
      <c r="P5577">
        <v>0.1014</v>
      </c>
      <c r="Q5577">
        <v>176872.42800000001</v>
      </c>
      <c r="R5577" t="s">
        <v>923</v>
      </c>
      <c r="S5577" t="s">
        <v>34</v>
      </c>
      <c r="T5577" t="s">
        <v>63</v>
      </c>
      <c r="V5577" t="s">
        <v>180</v>
      </c>
      <c r="Y5577" t="s">
        <v>130</v>
      </c>
    </row>
    <row r="5578" spans="1:25" x14ac:dyDescent="0.45">
      <c r="A5578" t="s">
        <v>335</v>
      </c>
      <c r="B5578" t="s">
        <v>467</v>
      </c>
      <c r="C5578">
        <v>2594</v>
      </c>
      <c r="D5578">
        <v>5</v>
      </c>
      <c r="F5578">
        <v>2020</v>
      </c>
      <c r="G5578">
        <v>259</v>
      </c>
      <c r="H5578">
        <v>249.35</v>
      </c>
      <c r="I5578">
        <v>26736.02</v>
      </c>
      <c r="K5578">
        <v>69.236000000000004</v>
      </c>
      <c r="L5578">
        <v>0.1704</v>
      </c>
      <c r="M5578">
        <v>26759.94</v>
      </c>
      <c r="N5578">
        <v>6.7699999999999996E-2</v>
      </c>
      <c r="O5578">
        <v>33.610999999999997</v>
      </c>
      <c r="P5578">
        <v>7.6600000000000001E-2</v>
      </c>
      <c r="Q5578">
        <v>342353.565</v>
      </c>
      <c r="R5578" t="s">
        <v>923</v>
      </c>
      <c r="S5578" t="s">
        <v>34</v>
      </c>
      <c r="T5578" t="s">
        <v>63</v>
      </c>
      <c r="V5578" t="s">
        <v>180</v>
      </c>
      <c r="Y5578" t="s">
        <v>130</v>
      </c>
    </row>
    <row r="5579" spans="1:25" x14ac:dyDescent="0.45">
      <c r="A5579" t="s">
        <v>335</v>
      </c>
      <c r="B5579" t="s">
        <v>467</v>
      </c>
      <c r="C5579">
        <v>2594</v>
      </c>
      <c r="D5579">
        <v>5</v>
      </c>
      <c r="F5579">
        <v>2021</v>
      </c>
      <c r="G5579">
        <v>120</v>
      </c>
      <c r="H5579">
        <v>116.12</v>
      </c>
      <c r="I5579">
        <v>21198.44</v>
      </c>
      <c r="K5579">
        <v>58.097000000000001</v>
      </c>
      <c r="L5579">
        <v>0.25209999999999999</v>
      </c>
      <c r="M5579">
        <v>19078.304</v>
      </c>
      <c r="N5579">
        <v>8.1000000000000003E-2</v>
      </c>
      <c r="O5579">
        <v>24.428000000000001</v>
      </c>
      <c r="P5579">
        <v>0.11210000000000001</v>
      </c>
      <c r="Q5579">
        <v>235712.652</v>
      </c>
      <c r="R5579" t="s">
        <v>923</v>
      </c>
      <c r="S5579" t="s">
        <v>34</v>
      </c>
      <c r="T5579" t="s">
        <v>63</v>
      </c>
      <c r="V5579" t="s">
        <v>180</v>
      </c>
      <c r="Y5579" t="s">
        <v>131</v>
      </c>
    </row>
    <row r="5580" spans="1:25" x14ac:dyDescent="0.45">
      <c r="A5580" t="s">
        <v>335</v>
      </c>
      <c r="B5580" t="s">
        <v>467</v>
      </c>
      <c r="C5580">
        <v>2594</v>
      </c>
      <c r="D5580">
        <v>5</v>
      </c>
      <c r="F5580">
        <v>2022</v>
      </c>
      <c r="G5580">
        <v>154</v>
      </c>
      <c r="H5580">
        <v>147.37</v>
      </c>
      <c r="I5580">
        <v>27120.18</v>
      </c>
      <c r="K5580">
        <v>71.727999999999994</v>
      </c>
      <c r="L5580">
        <v>0.2697</v>
      </c>
      <c r="M5580">
        <v>25199.886999999999</v>
      </c>
      <c r="N5580">
        <v>8.1000000000000003E-2</v>
      </c>
      <c r="O5580">
        <v>32.043999999999997</v>
      </c>
      <c r="P5580">
        <v>0.11899999999999999</v>
      </c>
      <c r="Q5580">
        <v>311337.598</v>
      </c>
      <c r="R5580" t="s">
        <v>923</v>
      </c>
      <c r="S5580" t="s">
        <v>34</v>
      </c>
      <c r="T5580" t="s">
        <v>63</v>
      </c>
      <c r="V5580" t="s">
        <v>180</v>
      </c>
      <c r="Y5580" t="s">
        <v>131</v>
      </c>
    </row>
    <row r="5581" spans="1:25" x14ac:dyDescent="0.45">
      <c r="A5581" t="s">
        <v>335</v>
      </c>
      <c r="B5581" t="s">
        <v>467</v>
      </c>
      <c r="C5581">
        <v>2594</v>
      </c>
      <c r="D5581">
        <v>5</v>
      </c>
      <c r="F5581">
        <v>2023</v>
      </c>
      <c r="G5581">
        <v>137</v>
      </c>
      <c r="H5581">
        <v>131.62</v>
      </c>
      <c r="I5581">
        <v>23800.41</v>
      </c>
      <c r="K5581">
        <v>59.856000000000002</v>
      </c>
      <c r="L5581">
        <v>0.2447</v>
      </c>
      <c r="M5581">
        <v>21260.014999999999</v>
      </c>
      <c r="N5581">
        <v>8.1000000000000003E-2</v>
      </c>
      <c r="O5581">
        <v>28.024999999999999</v>
      </c>
      <c r="P5581">
        <v>0.1154</v>
      </c>
      <c r="Q5581">
        <v>262664.56699999998</v>
      </c>
      <c r="R5581" t="s">
        <v>923</v>
      </c>
      <c r="S5581" t="s">
        <v>34</v>
      </c>
      <c r="T5581" t="s">
        <v>63</v>
      </c>
      <c r="V5581" t="s">
        <v>180</v>
      </c>
      <c r="Y5581" t="s">
        <v>131</v>
      </c>
    </row>
    <row r="5582" spans="1:25" x14ac:dyDescent="0.45">
      <c r="A5582" t="s">
        <v>335</v>
      </c>
      <c r="B5582" t="s">
        <v>467</v>
      </c>
      <c r="C5582">
        <v>2594</v>
      </c>
      <c r="D5582">
        <v>5</v>
      </c>
      <c r="F5582">
        <v>2024</v>
      </c>
      <c r="G5582">
        <v>151</v>
      </c>
      <c r="H5582">
        <v>138.84</v>
      </c>
      <c r="I5582">
        <v>22163.05</v>
      </c>
      <c r="K5582">
        <v>57.350999999999999</v>
      </c>
      <c r="L5582">
        <v>0.2238</v>
      </c>
      <c r="M5582">
        <v>20005.537</v>
      </c>
      <c r="N5582">
        <v>8.1000000000000003E-2</v>
      </c>
      <c r="O5582">
        <v>26.335999999999999</v>
      </c>
      <c r="P5582">
        <v>0.10970000000000001</v>
      </c>
      <c r="Q5582">
        <v>247168.43799999999</v>
      </c>
      <c r="R5582" t="s">
        <v>923</v>
      </c>
      <c r="S5582" t="s">
        <v>34</v>
      </c>
      <c r="T5582" t="s">
        <v>63</v>
      </c>
      <c r="V5582" t="s">
        <v>180</v>
      </c>
      <c r="Y5582" t="s">
        <v>131</v>
      </c>
    </row>
    <row r="5583" spans="1:25" x14ac:dyDescent="0.45">
      <c r="A5583" t="s">
        <v>335</v>
      </c>
      <c r="B5583" t="s">
        <v>467</v>
      </c>
      <c r="C5583">
        <v>2594</v>
      </c>
      <c r="D5583">
        <v>6</v>
      </c>
      <c r="F5583">
        <v>2009</v>
      </c>
      <c r="G5583">
        <v>238</v>
      </c>
      <c r="H5583">
        <v>229.15</v>
      </c>
      <c r="I5583">
        <v>50826.53</v>
      </c>
      <c r="K5583">
        <v>188.02600000000001</v>
      </c>
      <c r="L5583">
        <v>0.42030000000000001</v>
      </c>
      <c r="M5583">
        <v>47276.135000000002</v>
      </c>
      <c r="N5583">
        <v>7.2400000000000006E-2</v>
      </c>
      <c r="O5583">
        <v>53.338999999999999</v>
      </c>
      <c r="P5583">
        <v>0.11550000000000001</v>
      </c>
      <c r="Q5583">
        <v>589690.89800000004</v>
      </c>
      <c r="R5583" t="s">
        <v>923</v>
      </c>
      <c r="S5583" t="s">
        <v>34</v>
      </c>
      <c r="T5583" t="s">
        <v>63</v>
      </c>
      <c r="Y5583" t="s">
        <v>107</v>
      </c>
    </row>
    <row r="5584" spans="1:25" x14ac:dyDescent="0.45">
      <c r="A5584" t="s">
        <v>335</v>
      </c>
      <c r="B5584" t="s">
        <v>467</v>
      </c>
      <c r="C5584">
        <v>2594</v>
      </c>
      <c r="D5584">
        <v>6</v>
      </c>
      <c r="F5584">
        <v>2010</v>
      </c>
      <c r="G5584">
        <v>215</v>
      </c>
      <c r="H5584">
        <v>209.06</v>
      </c>
      <c r="I5584">
        <v>34920.75</v>
      </c>
      <c r="K5584">
        <v>135.476</v>
      </c>
      <c r="L5584">
        <v>0.34399999999999997</v>
      </c>
      <c r="M5584">
        <v>34042.408000000003</v>
      </c>
      <c r="N5584">
        <v>7.0199999999999999E-2</v>
      </c>
      <c r="O5584">
        <v>39.917000000000002</v>
      </c>
      <c r="P5584">
        <v>0.10199999999999999</v>
      </c>
      <c r="Q5584">
        <v>426288.91200000001</v>
      </c>
      <c r="R5584" t="s">
        <v>923</v>
      </c>
      <c r="S5584" t="s">
        <v>34</v>
      </c>
      <c r="T5584" t="s">
        <v>63</v>
      </c>
      <c r="Y5584" t="s">
        <v>107</v>
      </c>
    </row>
    <row r="5585" spans="1:25" x14ac:dyDescent="0.45">
      <c r="A5585" t="s">
        <v>335</v>
      </c>
      <c r="B5585" t="s">
        <v>467</v>
      </c>
      <c r="C5585">
        <v>2594</v>
      </c>
      <c r="D5585">
        <v>6</v>
      </c>
      <c r="F5585">
        <v>2011</v>
      </c>
      <c r="G5585">
        <v>173</v>
      </c>
      <c r="H5585">
        <v>166.09</v>
      </c>
      <c r="I5585">
        <v>29675.3</v>
      </c>
      <c r="K5585">
        <v>115.616</v>
      </c>
      <c r="L5585">
        <v>0.32379999999999998</v>
      </c>
      <c r="M5585">
        <v>29045.043000000001</v>
      </c>
      <c r="N5585">
        <v>7.85E-2</v>
      </c>
      <c r="O5585">
        <v>34.531999999999996</v>
      </c>
      <c r="P5585">
        <v>0.1057</v>
      </c>
      <c r="Q5585">
        <v>359897.48599999998</v>
      </c>
      <c r="R5585" t="s">
        <v>923</v>
      </c>
      <c r="S5585" t="s">
        <v>34</v>
      </c>
      <c r="T5585" t="s">
        <v>63</v>
      </c>
      <c r="Y5585" t="s">
        <v>107</v>
      </c>
    </row>
    <row r="5586" spans="1:25" x14ac:dyDescent="0.45">
      <c r="A5586" t="s">
        <v>335</v>
      </c>
      <c r="B5586" t="s">
        <v>467</v>
      </c>
      <c r="C5586">
        <v>2594</v>
      </c>
      <c r="D5586">
        <v>6</v>
      </c>
      <c r="F5586">
        <v>2012</v>
      </c>
      <c r="G5586">
        <v>321</v>
      </c>
      <c r="H5586">
        <v>313.07</v>
      </c>
      <c r="I5586">
        <v>40625.370000000003</v>
      </c>
      <c r="K5586">
        <v>115.265</v>
      </c>
      <c r="L5586">
        <v>0.20730000000000001</v>
      </c>
      <c r="M5586">
        <v>39069.987999999998</v>
      </c>
      <c r="N5586">
        <v>6.7000000000000004E-2</v>
      </c>
      <c r="O5586">
        <v>48.182000000000002</v>
      </c>
      <c r="P5586">
        <v>0.1111</v>
      </c>
      <c r="Q5586">
        <v>529348.33100000001</v>
      </c>
      <c r="R5586" t="s">
        <v>923</v>
      </c>
      <c r="S5586" t="s">
        <v>34</v>
      </c>
      <c r="T5586" t="s">
        <v>63</v>
      </c>
      <c r="Y5586" t="s">
        <v>107</v>
      </c>
    </row>
    <row r="5587" spans="1:25" x14ac:dyDescent="0.45">
      <c r="A5587" t="s">
        <v>335</v>
      </c>
      <c r="B5587" t="s">
        <v>467</v>
      </c>
      <c r="C5587">
        <v>2594</v>
      </c>
      <c r="D5587">
        <v>6</v>
      </c>
      <c r="F5587">
        <v>2013</v>
      </c>
      <c r="G5587">
        <v>269</v>
      </c>
      <c r="H5587">
        <v>263.08</v>
      </c>
      <c r="I5587">
        <v>43125.3</v>
      </c>
      <c r="K5587">
        <v>156.387</v>
      </c>
      <c r="L5587">
        <v>0.35539999999999999</v>
      </c>
      <c r="M5587">
        <v>45215.786999999997</v>
      </c>
      <c r="N5587">
        <v>8.0199999999999994E-2</v>
      </c>
      <c r="O5587">
        <v>49.774000000000001</v>
      </c>
      <c r="P5587">
        <v>0.1138</v>
      </c>
      <c r="Q5587">
        <v>559347.92099999997</v>
      </c>
      <c r="R5587" t="s">
        <v>923</v>
      </c>
      <c r="S5587" t="s">
        <v>34</v>
      </c>
      <c r="T5587" t="s">
        <v>63</v>
      </c>
      <c r="Y5587" t="s">
        <v>107</v>
      </c>
    </row>
    <row r="5588" spans="1:25" x14ac:dyDescent="0.45">
      <c r="A5588" t="s">
        <v>335</v>
      </c>
      <c r="B5588" t="s">
        <v>467</v>
      </c>
      <c r="C5588">
        <v>2594</v>
      </c>
      <c r="D5588">
        <v>6</v>
      </c>
      <c r="F5588">
        <v>2014</v>
      </c>
      <c r="G5588">
        <v>224</v>
      </c>
      <c r="H5588">
        <v>219.32</v>
      </c>
      <c r="I5588">
        <v>43422.48</v>
      </c>
      <c r="K5588">
        <v>129.221</v>
      </c>
      <c r="L5588">
        <v>0.30299999999999999</v>
      </c>
      <c r="M5588">
        <v>43204.317999999999</v>
      </c>
      <c r="N5588">
        <v>7.6100000000000001E-2</v>
      </c>
      <c r="O5588">
        <v>50.906999999999996</v>
      </c>
      <c r="P5588">
        <v>0.1154</v>
      </c>
      <c r="Q5588">
        <v>537111.95799999998</v>
      </c>
      <c r="R5588" t="s">
        <v>923</v>
      </c>
      <c r="S5588" t="s">
        <v>34</v>
      </c>
      <c r="T5588" t="s">
        <v>63</v>
      </c>
      <c r="Y5588" t="s">
        <v>107</v>
      </c>
    </row>
    <row r="5589" spans="1:25" x14ac:dyDescent="0.45">
      <c r="A5589" t="s">
        <v>335</v>
      </c>
      <c r="B5589" t="s">
        <v>467</v>
      </c>
      <c r="C5589">
        <v>2594</v>
      </c>
      <c r="D5589">
        <v>6</v>
      </c>
      <c r="F5589">
        <v>2015</v>
      </c>
      <c r="G5589">
        <v>179</v>
      </c>
      <c r="H5589">
        <v>173.64</v>
      </c>
      <c r="I5589">
        <v>36574.69</v>
      </c>
      <c r="K5589">
        <v>96.242000000000004</v>
      </c>
      <c r="L5589">
        <v>0.21210000000000001</v>
      </c>
      <c r="M5589">
        <v>35117.082000000002</v>
      </c>
      <c r="N5589">
        <v>6.9400000000000003E-2</v>
      </c>
      <c r="O5589">
        <v>40.762</v>
      </c>
      <c r="P5589">
        <v>9.7500000000000003E-2</v>
      </c>
      <c r="Q5589">
        <v>439988.64600000001</v>
      </c>
      <c r="R5589" t="s">
        <v>923</v>
      </c>
      <c r="S5589" t="s">
        <v>34</v>
      </c>
      <c r="T5589" t="s">
        <v>63</v>
      </c>
      <c r="Y5589" t="s">
        <v>129</v>
      </c>
    </row>
    <row r="5590" spans="1:25" x14ac:dyDescent="0.45">
      <c r="A5590" t="s">
        <v>335</v>
      </c>
      <c r="B5590" t="s">
        <v>467</v>
      </c>
      <c r="C5590">
        <v>2594</v>
      </c>
      <c r="D5590">
        <v>6</v>
      </c>
      <c r="F5590">
        <v>2016</v>
      </c>
      <c r="G5590">
        <v>151</v>
      </c>
      <c r="H5590">
        <v>145.53</v>
      </c>
      <c r="I5590">
        <v>23211.68</v>
      </c>
      <c r="K5590">
        <v>62.609000000000002</v>
      </c>
      <c r="L5590">
        <v>0.22720000000000001</v>
      </c>
      <c r="M5590">
        <v>23659.030999999999</v>
      </c>
      <c r="N5590">
        <v>6.9900000000000004E-2</v>
      </c>
      <c r="O5590">
        <v>24.433</v>
      </c>
      <c r="P5590">
        <v>8.72E-2</v>
      </c>
      <c r="Q5590">
        <v>297564</v>
      </c>
      <c r="R5590" t="s">
        <v>923</v>
      </c>
      <c r="S5590" t="s">
        <v>34</v>
      </c>
      <c r="T5590" t="s">
        <v>63</v>
      </c>
      <c r="Y5590" t="s">
        <v>129</v>
      </c>
    </row>
    <row r="5591" spans="1:25" x14ac:dyDescent="0.45">
      <c r="A5591" t="s">
        <v>335</v>
      </c>
      <c r="B5591" t="s">
        <v>467</v>
      </c>
      <c r="C5591">
        <v>2594</v>
      </c>
      <c r="D5591">
        <v>6</v>
      </c>
      <c r="F5591">
        <v>2017</v>
      </c>
      <c r="G5591">
        <v>146</v>
      </c>
      <c r="H5591">
        <v>140.53</v>
      </c>
      <c r="I5591">
        <v>22678.31</v>
      </c>
      <c r="K5591">
        <v>55.671999999999997</v>
      </c>
      <c r="L5591">
        <v>0.18099999999999999</v>
      </c>
      <c r="M5591">
        <v>20810.603999999999</v>
      </c>
      <c r="N5591">
        <v>6.6699999999999995E-2</v>
      </c>
      <c r="O5591">
        <v>22.965</v>
      </c>
      <c r="P5591">
        <v>7.7700000000000005E-2</v>
      </c>
      <c r="Q5591">
        <v>263250.93699999998</v>
      </c>
      <c r="R5591" t="s">
        <v>923</v>
      </c>
      <c r="S5591" t="s">
        <v>34</v>
      </c>
      <c r="T5591" t="s">
        <v>63</v>
      </c>
      <c r="Y5591" t="s">
        <v>130</v>
      </c>
    </row>
    <row r="5592" spans="1:25" x14ac:dyDescent="0.45">
      <c r="A5592" t="s">
        <v>335</v>
      </c>
      <c r="B5592" t="s">
        <v>467</v>
      </c>
      <c r="C5592">
        <v>2594</v>
      </c>
      <c r="D5592">
        <v>6</v>
      </c>
      <c r="F5592">
        <v>2018</v>
      </c>
      <c r="G5592">
        <v>170</v>
      </c>
      <c r="H5592">
        <v>164.69</v>
      </c>
      <c r="I5592">
        <v>26600.240000000002</v>
      </c>
      <c r="K5592">
        <v>65.296000000000006</v>
      </c>
      <c r="L5592">
        <v>0.2331</v>
      </c>
      <c r="M5592">
        <v>23976.133000000002</v>
      </c>
      <c r="N5592">
        <v>6.9000000000000006E-2</v>
      </c>
      <c r="O5592">
        <v>24.087</v>
      </c>
      <c r="P5592">
        <v>8.5500000000000007E-2</v>
      </c>
      <c r="Q5592">
        <v>304427.03700000001</v>
      </c>
      <c r="R5592" t="s">
        <v>923</v>
      </c>
      <c r="S5592" t="s">
        <v>34</v>
      </c>
      <c r="T5592" t="s">
        <v>63</v>
      </c>
      <c r="Y5592" t="s">
        <v>130</v>
      </c>
    </row>
    <row r="5593" spans="1:25" x14ac:dyDescent="0.45">
      <c r="A5593" t="s">
        <v>335</v>
      </c>
      <c r="B5593" t="s">
        <v>467</v>
      </c>
      <c r="C5593">
        <v>2594</v>
      </c>
      <c r="D5593">
        <v>6</v>
      </c>
      <c r="F5593">
        <v>2019</v>
      </c>
      <c r="G5593">
        <v>255</v>
      </c>
      <c r="H5593">
        <v>240.07</v>
      </c>
      <c r="I5593">
        <v>23599.599999999999</v>
      </c>
      <c r="K5593">
        <v>57.521000000000001</v>
      </c>
      <c r="L5593">
        <v>0.189</v>
      </c>
      <c r="M5593">
        <v>22406.657999999999</v>
      </c>
      <c r="N5593">
        <v>6.4600000000000005E-2</v>
      </c>
      <c r="O5593">
        <v>24.625</v>
      </c>
      <c r="P5593">
        <v>6.3100000000000003E-2</v>
      </c>
      <c r="Q5593">
        <v>288343.47600000002</v>
      </c>
      <c r="R5593" t="s">
        <v>923</v>
      </c>
      <c r="S5593" t="s">
        <v>34</v>
      </c>
      <c r="T5593" t="s">
        <v>63</v>
      </c>
      <c r="Y5593" t="s">
        <v>130</v>
      </c>
    </row>
    <row r="5594" spans="1:25" x14ac:dyDescent="0.45">
      <c r="A5594" t="s">
        <v>335</v>
      </c>
      <c r="B5594" t="s">
        <v>467</v>
      </c>
      <c r="C5594">
        <v>2594</v>
      </c>
      <c r="D5594">
        <v>6</v>
      </c>
      <c r="F5594">
        <v>2020</v>
      </c>
      <c r="G5594">
        <v>133</v>
      </c>
      <c r="H5594">
        <v>125.34</v>
      </c>
      <c r="I5594">
        <v>23906.47</v>
      </c>
      <c r="K5594">
        <v>62.235999999999997</v>
      </c>
      <c r="L5594">
        <v>0.22700000000000001</v>
      </c>
      <c r="M5594">
        <v>21024.157999999999</v>
      </c>
      <c r="N5594">
        <v>6.7699999999999996E-2</v>
      </c>
      <c r="O5594">
        <v>24.606999999999999</v>
      </c>
      <c r="P5594">
        <v>8.6099999999999996E-2</v>
      </c>
      <c r="Q5594">
        <v>264104.89</v>
      </c>
      <c r="R5594" t="s">
        <v>923</v>
      </c>
      <c r="S5594" t="s">
        <v>34</v>
      </c>
      <c r="T5594" t="s">
        <v>63</v>
      </c>
      <c r="Y5594" t="s">
        <v>130</v>
      </c>
    </row>
    <row r="5595" spans="1:25" x14ac:dyDescent="0.45">
      <c r="A5595" t="s">
        <v>335</v>
      </c>
      <c r="B5595" t="s">
        <v>467</v>
      </c>
      <c r="C5595">
        <v>2594</v>
      </c>
      <c r="D5595">
        <v>6</v>
      </c>
      <c r="F5595">
        <v>2021</v>
      </c>
      <c r="G5595">
        <v>103</v>
      </c>
      <c r="H5595">
        <v>99.58</v>
      </c>
      <c r="I5595">
        <v>16983.82</v>
      </c>
      <c r="K5595">
        <v>46.478000000000002</v>
      </c>
      <c r="L5595">
        <v>0.24260000000000001</v>
      </c>
      <c r="M5595">
        <v>16718.098000000002</v>
      </c>
      <c r="N5595">
        <v>6.8099999999999994E-2</v>
      </c>
      <c r="O5595">
        <v>17.283999999999999</v>
      </c>
      <c r="P5595">
        <v>7.5800000000000006E-2</v>
      </c>
      <c r="Q5595">
        <v>211965.15599999999</v>
      </c>
      <c r="R5595" t="s">
        <v>923</v>
      </c>
      <c r="S5595" t="s">
        <v>34</v>
      </c>
      <c r="T5595" t="s">
        <v>63</v>
      </c>
      <c r="Y5595" t="s">
        <v>131</v>
      </c>
    </row>
    <row r="5596" spans="1:25" x14ac:dyDescent="0.45">
      <c r="A5596" t="s">
        <v>335</v>
      </c>
      <c r="B5596" t="s">
        <v>467</v>
      </c>
      <c r="C5596">
        <v>2594</v>
      </c>
      <c r="D5596">
        <v>6</v>
      </c>
      <c r="F5596">
        <v>2022</v>
      </c>
      <c r="G5596">
        <v>220</v>
      </c>
      <c r="H5596">
        <v>213.16</v>
      </c>
      <c r="I5596">
        <v>36725.74</v>
      </c>
      <c r="K5596">
        <v>100.011</v>
      </c>
      <c r="L5596">
        <v>0.3</v>
      </c>
      <c r="M5596">
        <v>34834.712</v>
      </c>
      <c r="N5596">
        <v>7.1900000000000006E-2</v>
      </c>
      <c r="O5596">
        <v>37.006999999999998</v>
      </c>
      <c r="P5596">
        <v>0.1062</v>
      </c>
      <c r="Q5596">
        <v>435534.83600000001</v>
      </c>
      <c r="R5596" t="s">
        <v>923</v>
      </c>
      <c r="S5596" t="s">
        <v>34</v>
      </c>
      <c r="T5596" t="s">
        <v>63</v>
      </c>
      <c r="Y5596" t="s">
        <v>131</v>
      </c>
    </row>
    <row r="5597" spans="1:25" x14ac:dyDescent="0.45">
      <c r="A5597" t="s">
        <v>335</v>
      </c>
      <c r="B5597" t="s">
        <v>467</v>
      </c>
      <c r="C5597">
        <v>2594</v>
      </c>
      <c r="D5597">
        <v>6</v>
      </c>
      <c r="F5597">
        <v>2023</v>
      </c>
      <c r="G5597">
        <v>210</v>
      </c>
      <c r="H5597">
        <v>205.76</v>
      </c>
      <c r="I5597">
        <v>37470.9</v>
      </c>
      <c r="K5597">
        <v>103.376</v>
      </c>
      <c r="L5597">
        <v>0.30969999999999998</v>
      </c>
      <c r="M5597">
        <v>35564.093999999997</v>
      </c>
      <c r="N5597">
        <v>7.2300000000000003E-2</v>
      </c>
      <c r="O5597">
        <v>36.021000000000001</v>
      </c>
      <c r="P5597">
        <v>0.1002</v>
      </c>
      <c r="Q5597">
        <v>443492.23200000002</v>
      </c>
      <c r="R5597" t="s">
        <v>923</v>
      </c>
      <c r="S5597" t="s">
        <v>34</v>
      </c>
      <c r="T5597" t="s">
        <v>63</v>
      </c>
      <c r="Y5597" t="s">
        <v>131</v>
      </c>
    </row>
    <row r="5598" spans="1:25" x14ac:dyDescent="0.45">
      <c r="A5598" t="s">
        <v>335</v>
      </c>
      <c r="B5598" t="s">
        <v>467</v>
      </c>
      <c r="C5598">
        <v>2594</v>
      </c>
      <c r="D5598">
        <v>6</v>
      </c>
      <c r="F5598">
        <v>2024</v>
      </c>
      <c r="G5598">
        <v>44</v>
      </c>
      <c r="H5598">
        <v>42.81</v>
      </c>
      <c r="I5598">
        <v>9645</v>
      </c>
      <c r="K5598">
        <v>27.282</v>
      </c>
      <c r="L5598">
        <v>0.2326</v>
      </c>
      <c r="M5598">
        <v>8725.4500000000007</v>
      </c>
      <c r="N5598">
        <v>6.9199999999999998E-2</v>
      </c>
      <c r="O5598">
        <v>11.083</v>
      </c>
      <c r="P5598">
        <v>0.1048</v>
      </c>
      <c r="Q5598">
        <v>107678.552</v>
      </c>
      <c r="R5598" t="s">
        <v>923</v>
      </c>
      <c r="S5598" t="s">
        <v>34</v>
      </c>
      <c r="T5598" t="s">
        <v>63</v>
      </c>
      <c r="Y5598" t="s">
        <v>131</v>
      </c>
    </row>
    <row r="5599" spans="1:25" x14ac:dyDescent="0.45">
      <c r="A5599" t="s">
        <v>335</v>
      </c>
      <c r="B5599" t="s">
        <v>468</v>
      </c>
      <c r="C5599">
        <v>2625</v>
      </c>
      <c r="D5599">
        <v>1</v>
      </c>
      <c r="F5599">
        <v>2009</v>
      </c>
      <c r="G5599">
        <v>582</v>
      </c>
      <c r="H5599">
        <v>568.04</v>
      </c>
      <c r="I5599">
        <v>134020.18</v>
      </c>
      <c r="K5599">
        <v>62.131999999999998</v>
      </c>
      <c r="L5599">
        <v>5.3900000000000003E-2</v>
      </c>
      <c r="M5599">
        <v>105188.099</v>
      </c>
      <c r="N5599">
        <v>6.25E-2</v>
      </c>
      <c r="O5599">
        <v>104.30500000000001</v>
      </c>
      <c r="P5599">
        <v>9.3799999999999994E-2</v>
      </c>
      <c r="Q5599">
        <v>1639877.79</v>
      </c>
      <c r="R5599" t="s">
        <v>923</v>
      </c>
      <c r="S5599" t="s">
        <v>34</v>
      </c>
      <c r="T5599" t="s">
        <v>46</v>
      </c>
      <c r="V5599" t="s">
        <v>460</v>
      </c>
      <c r="Y5599" t="s">
        <v>107</v>
      </c>
    </row>
    <row r="5600" spans="1:25" x14ac:dyDescent="0.45">
      <c r="A5600" t="s">
        <v>335</v>
      </c>
      <c r="B5600" t="s">
        <v>468</v>
      </c>
      <c r="C5600">
        <v>2625</v>
      </c>
      <c r="D5600">
        <v>1</v>
      </c>
      <c r="F5600">
        <v>2010</v>
      </c>
      <c r="G5600">
        <v>762</v>
      </c>
      <c r="H5600">
        <v>745.93</v>
      </c>
      <c r="I5600">
        <v>202653.47</v>
      </c>
      <c r="K5600">
        <v>1.758</v>
      </c>
      <c r="L5600">
        <v>3.7000000000000002E-3</v>
      </c>
      <c r="M5600">
        <v>133614.079</v>
      </c>
      <c r="N5600">
        <v>5.8999999999999997E-2</v>
      </c>
      <c r="O5600">
        <v>143.785</v>
      </c>
      <c r="P5600">
        <v>9.4100000000000003E-2</v>
      </c>
      <c r="Q5600">
        <v>2253926.719</v>
      </c>
      <c r="R5600" t="s">
        <v>923</v>
      </c>
      <c r="S5600" t="s">
        <v>34</v>
      </c>
      <c r="T5600" t="s">
        <v>46</v>
      </c>
      <c r="V5600" t="s">
        <v>460</v>
      </c>
      <c r="Y5600" t="s">
        <v>107</v>
      </c>
    </row>
    <row r="5601" spans="1:25" x14ac:dyDescent="0.45">
      <c r="A5601" t="s">
        <v>335</v>
      </c>
      <c r="B5601" t="s">
        <v>468</v>
      </c>
      <c r="C5601">
        <v>2625</v>
      </c>
      <c r="D5601">
        <v>1</v>
      </c>
      <c r="F5601">
        <v>2011</v>
      </c>
      <c r="G5601">
        <v>996</v>
      </c>
      <c r="H5601">
        <v>978.37</v>
      </c>
      <c r="I5601">
        <v>222621.92</v>
      </c>
      <c r="K5601">
        <v>1</v>
      </c>
      <c r="L5601">
        <v>1.1000000000000001E-3</v>
      </c>
      <c r="M5601">
        <v>145208.823</v>
      </c>
      <c r="N5601">
        <v>5.8999999999999997E-2</v>
      </c>
      <c r="O5601">
        <v>152.88200000000001</v>
      </c>
      <c r="P5601">
        <v>9.2899999999999996E-2</v>
      </c>
      <c r="Q5601">
        <v>2449526.9</v>
      </c>
      <c r="R5601" t="s">
        <v>923</v>
      </c>
      <c r="S5601" t="s">
        <v>34</v>
      </c>
      <c r="T5601" t="s">
        <v>46</v>
      </c>
      <c r="V5601" t="s">
        <v>460</v>
      </c>
      <c r="Y5601" t="s">
        <v>107</v>
      </c>
    </row>
    <row r="5602" spans="1:25" x14ac:dyDescent="0.45">
      <c r="A5602" t="s">
        <v>335</v>
      </c>
      <c r="B5602" t="s">
        <v>468</v>
      </c>
      <c r="C5602">
        <v>2625</v>
      </c>
      <c r="D5602">
        <v>1</v>
      </c>
      <c r="F5602">
        <v>2012</v>
      </c>
      <c r="G5602">
        <v>1462</v>
      </c>
      <c r="H5602">
        <v>1435.92</v>
      </c>
      <c r="I5602">
        <v>414255.11</v>
      </c>
      <c r="K5602">
        <v>2.8479999999999999</v>
      </c>
      <c r="L5602">
        <v>2E-3</v>
      </c>
      <c r="M5602">
        <v>255069.66</v>
      </c>
      <c r="N5602">
        <v>5.8999999999999997E-2</v>
      </c>
      <c r="O5602">
        <v>285.697</v>
      </c>
      <c r="P5602">
        <v>0.1045</v>
      </c>
      <c r="Q5602">
        <v>4302777.5729999999</v>
      </c>
      <c r="R5602" t="s">
        <v>923</v>
      </c>
      <c r="S5602" t="s">
        <v>34</v>
      </c>
      <c r="T5602" t="s">
        <v>46</v>
      </c>
      <c r="V5602" t="s">
        <v>460</v>
      </c>
      <c r="Y5602" t="s">
        <v>107</v>
      </c>
    </row>
    <row r="5603" spans="1:25" x14ac:dyDescent="0.45">
      <c r="A5603" t="s">
        <v>335</v>
      </c>
      <c r="B5603" t="s">
        <v>468</v>
      </c>
      <c r="C5603">
        <v>2625</v>
      </c>
      <c r="D5603">
        <v>1</v>
      </c>
      <c r="F5603">
        <v>2013</v>
      </c>
      <c r="G5603">
        <v>3363</v>
      </c>
      <c r="H5603">
        <v>3334.99</v>
      </c>
      <c r="I5603">
        <v>1233553.28</v>
      </c>
      <c r="K5603">
        <v>16.963000000000001</v>
      </c>
      <c r="L5603">
        <v>2.7000000000000001E-3</v>
      </c>
      <c r="M5603">
        <v>718275.027</v>
      </c>
      <c r="N5603">
        <v>5.9200000000000003E-2</v>
      </c>
      <c r="O5603">
        <v>908.01300000000003</v>
      </c>
      <c r="P5603">
        <v>0.1288</v>
      </c>
      <c r="Q5603">
        <v>12077527.029999999</v>
      </c>
      <c r="R5603" t="s">
        <v>333</v>
      </c>
      <c r="S5603" t="s">
        <v>45</v>
      </c>
      <c r="T5603" t="s">
        <v>46</v>
      </c>
      <c r="V5603" t="s">
        <v>460</v>
      </c>
      <c r="Y5603" t="s">
        <v>107</v>
      </c>
    </row>
    <row r="5604" spans="1:25" x14ac:dyDescent="0.45">
      <c r="A5604" t="s">
        <v>335</v>
      </c>
      <c r="B5604" t="s">
        <v>468</v>
      </c>
      <c r="C5604">
        <v>2625</v>
      </c>
      <c r="D5604">
        <v>1</v>
      </c>
      <c r="F5604">
        <v>2014</v>
      </c>
      <c r="G5604">
        <v>4664</v>
      </c>
      <c r="H5604">
        <v>4630.82</v>
      </c>
      <c r="I5604">
        <v>1473600.67</v>
      </c>
      <c r="K5604">
        <v>145.43100000000001</v>
      </c>
      <c r="L5604">
        <v>1.77E-2</v>
      </c>
      <c r="M5604">
        <v>855240.40099999995</v>
      </c>
      <c r="N5604">
        <v>5.9700000000000003E-2</v>
      </c>
      <c r="O5604">
        <v>965.12099999999998</v>
      </c>
      <c r="P5604">
        <v>0.1202</v>
      </c>
      <c r="Q5604">
        <v>14191048.791999999</v>
      </c>
      <c r="R5604" t="s">
        <v>333</v>
      </c>
      <c r="S5604" t="s">
        <v>45</v>
      </c>
      <c r="T5604" t="s">
        <v>46</v>
      </c>
      <c r="V5604" t="s">
        <v>460</v>
      </c>
      <c r="Y5604" t="s">
        <v>107</v>
      </c>
    </row>
    <row r="5605" spans="1:25" x14ac:dyDescent="0.45">
      <c r="A5605" t="s">
        <v>335</v>
      </c>
      <c r="B5605" t="s">
        <v>468</v>
      </c>
      <c r="C5605">
        <v>2625</v>
      </c>
      <c r="D5605">
        <v>1</v>
      </c>
      <c r="F5605">
        <v>2015</v>
      </c>
      <c r="G5605">
        <v>3432</v>
      </c>
      <c r="H5605">
        <v>3413.78</v>
      </c>
      <c r="I5605">
        <v>1401220.37</v>
      </c>
      <c r="K5605">
        <v>143.65899999999999</v>
      </c>
      <c r="L5605">
        <v>2.3099999999999999E-2</v>
      </c>
      <c r="M5605">
        <v>800948.53799999994</v>
      </c>
      <c r="N5605">
        <v>5.9900000000000002E-2</v>
      </c>
      <c r="O5605">
        <v>784.40800000000002</v>
      </c>
      <c r="P5605">
        <v>0.11020000000000001</v>
      </c>
      <c r="Q5605">
        <v>13296737.387</v>
      </c>
      <c r="R5605" t="s">
        <v>333</v>
      </c>
      <c r="S5605" t="s">
        <v>45</v>
      </c>
      <c r="T5605" t="s">
        <v>46</v>
      </c>
      <c r="V5605" t="s">
        <v>460</v>
      </c>
      <c r="Y5605" t="s">
        <v>129</v>
      </c>
    </row>
    <row r="5606" spans="1:25" x14ac:dyDescent="0.45">
      <c r="A5606" t="s">
        <v>335</v>
      </c>
      <c r="B5606" t="s">
        <v>468</v>
      </c>
      <c r="C5606">
        <v>2625</v>
      </c>
      <c r="D5606">
        <v>1</v>
      </c>
      <c r="F5606">
        <v>2016</v>
      </c>
      <c r="G5606">
        <v>2581</v>
      </c>
      <c r="H5606">
        <v>2559.63</v>
      </c>
      <c r="I5606">
        <v>890175.75</v>
      </c>
      <c r="K5606">
        <v>28.170999999999999</v>
      </c>
      <c r="L5606">
        <v>1.0999999999999999E-2</v>
      </c>
      <c r="M5606">
        <v>516654.43099999998</v>
      </c>
      <c r="N5606">
        <v>5.9299999999999999E-2</v>
      </c>
      <c r="O5606">
        <v>487.464</v>
      </c>
      <c r="P5606">
        <v>0.1011</v>
      </c>
      <c r="Q5606">
        <v>8674518.3900000006</v>
      </c>
      <c r="R5606" t="s">
        <v>333</v>
      </c>
      <c r="S5606" t="s">
        <v>45</v>
      </c>
      <c r="T5606" t="s">
        <v>46</v>
      </c>
      <c r="V5606" t="s">
        <v>460</v>
      </c>
      <c r="Y5606" t="s">
        <v>129</v>
      </c>
    </row>
    <row r="5607" spans="1:25" x14ac:dyDescent="0.45">
      <c r="A5607" t="s">
        <v>335</v>
      </c>
      <c r="B5607" t="s">
        <v>468</v>
      </c>
      <c r="C5607">
        <v>2625</v>
      </c>
      <c r="D5607">
        <v>1</v>
      </c>
      <c r="F5607">
        <v>2017</v>
      </c>
      <c r="G5607">
        <v>2923</v>
      </c>
      <c r="H5607">
        <v>2897.06</v>
      </c>
      <c r="I5607">
        <v>1017482.81</v>
      </c>
      <c r="K5607">
        <v>41.554000000000002</v>
      </c>
      <c r="L5607">
        <v>1.41E-2</v>
      </c>
      <c r="M5607">
        <v>613512.9</v>
      </c>
      <c r="N5607">
        <v>5.9299999999999999E-2</v>
      </c>
      <c r="O5607">
        <v>582.25099999999998</v>
      </c>
      <c r="P5607">
        <v>0.10349999999999999</v>
      </c>
      <c r="Q5607">
        <v>10318134.768999999</v>
      </c>
      <c r="R5607" t="s">
        <v>333</v>
      </c>
      <c r="S5607" t="s">
        <v>45</v>
      </c>
      <c r="T5607" t="s">
        <v>46</v>
      </c>
      <c r="V5607" t="s">
        <v>460</v>
      </c>
      <c r="Y5607" t="s">
        <v>130</v>
      </c>
    </row>
    <row r="5608" spans="1:25" x14ac:dyDescent="0.45">
      <c r="A5608" t="s">
        <v>335</v>
      </c>
      <c r="B5608" t="s">
        <v>468</v>
      </c>
      <c r="C5608">
        <v>2625</v>
      </c>
      <c r="D5608">
        <v>1</v>
      </c>
      <c r="F5608">
        <v>2018</v>
      </c>
      <c r="G5608">
        <v>917</v>
      </c>
      <c r="H5608">
        <v>904.04</v>
      </c>
      <c r="I5608">
        <v>257322.67</v>
      </c>
      <c r="K5608">
        <v>97.649000000000001</v>
      </c>
      <c r="L5608">
        <v>6.0600000000000001E-2</v>
      </c>
      <c r="M5608">
        <v>168862.17199999999</v>
      </c>
      <c r="N5608">
        <v>6.1800000000000001E-2</v>
      </c>
      <c r="O5608">
        <v>177.97399999999999</v>
      </c>
      <c r="P5608">
        <v>0.1053</v>
      </c>
      <c r="Q5608">
        <v>2669110.6770000001</v>
      </c>
      <c r="R5608" t="s">
        <v>333</v>
      </c>
      <c r="S5608" t="s">
        <v>45</v>
      </c>
      <c r="T5608" t="s">
        <v>46</v>
      </c>
      <c r="V5608" t="s">
        <v>460</v>
      </c>
      <c r="Y5608" t="s">
        <v>130</v>
      </c>
    </row>
    <row r="5609" spans="1:25" x14ac:dyDescent="0.45">
      <c r="A5609" t="s">
        <v>335</v>
      </c>
      <c r="B5609" t="s">
        <v>468</v>
      </c>
      <c r="C5609">
        <v>2625</v>
      </c>
      <c r="D5609">
        <v>1</v>
      </c>
      <c r="F5609">
        <v>2019</v>
      </c>
      <c r="G5609">
        <v>590</v>
      </c>
      <c r="H5609">
        <v>574.80999999999995</v>
      </c>
      <c r="I5609">
        <v>147049.82</v>
      </c>
      <c r="K5609">
        <v>4.8680000000000003</v>
      </c>
      <c r="L5609">
        <v>5.5E-2</v>
      </c>
      <c r="M5609">
        <v>91813.638000000006</v>
      </c>
      <c r="N5609">
        <v>5.91E-2</v>
      </c>
      <c r="O5609">
        <v>85.494</v>
      </c>
      <c r="P5609">
        <v>8.2500000000000004E-2</v>
      </c>
      <c r="Q5609">
        <v>1548383.54</v>
      </c>
      <c r="R5609" t="s">
        <v>333</v>
      </c>
      <c r="S5609" t="s">
        <v>45</v>
      </c>
      <c r="T5609" t="s">
        <v>46</v>
      </c>
      <c r="V5609" t="s">
        <v>460</v>
      </c>
      <c r="Y5609" t="s">
        <v>130</v>
      </c>
    </row>
    <row r="5610" spans="1:25" x14ac:dyDescent="0.45">
      <c r="A5610" t="s">
        <v>335</v>
      </c>
      <c r="B5610" t="s">
        <v>468</v>
      </c>
      <c r="C5610">
        <v>2625</v>
      </c>
      <c r="D5610">
        <v>1</v>
      </c>
      <c r="F5610">
        <v>2020</v>
      </c>
      <c r="G5610">
        <v>1372</v>
      </c>
      <c r="H5610">
        <v>1352.24</v>
      </c>
      <c r="I5610">
        <v>450098.7</v>
      </c>
      <c r="K5610">
        <v>19.994</v>
      </c>
      <c r="L5610">
        <v>1.9400000000000001E-2</v>
      </c>
      <c r="M5610">
        <v>261503.253</v>
      </c>
      <c r="N5610">
        <v>5.8999999999999997E-2</v>
      </c>
      <c r="O5610">
        <v>251.02099999999999</v>
      </c>
      <c r="P5610">
        <v>9.1399999999999995E-2</v>
      </c>
      <c r="Q5610">
        <v>4410846.8169999998</v>
      </c>
      <c r="R5610" t="s">
        <v>333</v>
      </c>
      <c r="S5610" t="s">
        <v>45</v>
      </c>
      <c r="T5610" t="s">
        <v>46</v>
      </c>
      <c r="V5610" t="s">
        <v>460</v>
      </c>
      <c r="Y5610" t="s">
        <v>130</v>
      </c>
    </row>
    <row r="5611" spans="1:25" x14ac:dyDescent="0.45">
      <c r="A5611" t="s">
        <v>335</v>
      </c>
      <c r="B5611" t="s">
        <v>468</v>
      </c>
      <c r="C5611">
        <v>2625</v>
      </c>
      <c r="D5611">
        <v>1</v>
      </c>
      <c r="F5611">
        <v>2021</v>
      </c>
      <c r="G5611">
        <v>1959</v>
      </c>
      <c r="H5611">
        <v>1939.4</v>
      </c>
      <c r="I5611">
        <v>693678.53</v>
      </c>
      <c r="K5611">
        <v>9.0169999999999995</v>
      </c>
      <c r="L5611">
        <v>6.3E-3</v>
      </c>
      <c r="M5611">
        <v>393328.99300000002</v>
      </c>
      <c r="N5611">
        <v>5.8999999999999997E-2</v>
      </c>
      <c r="O5611">
        <v>374.20299999999997</v>
      </c>
      <c r="P5611">
        <v>9.2700000000000005E-2</v>
      </c>
      <c r="Q5611">
        <v>6635090.9009999996</v>
      </c>
      <c r="R5611" t="s">
        <v>333</v>
      </c>
      <c r="S5611" t="s">
        <v>45</v>
      </c>
      <c r="T5611" t="s">
        <v>46</v>
      </c>
      <c r="V5611" t="s">
        <v>460</v>
      </c>
      <c r="Y5611" t="s">
        <v>131</v>
      </c>
    </row>
    <row r="5612" spans="1:25" x14ac:dyDescent="0.45">
      <c r="A5612" t="s">
        <v>335</v>
      </c>
      <c r="B5612" t="s">
        <v>468</v>
      </c>
      <c r="C5612">
        <v>2625</v>
      </c>
      <c r="D5612">
        <v>1</v>
      </c>
      <c r="F5612">
        <v>2022</v>
      </c>
      <c r="G5612">
        <v>2679</v>
      </c>
      <c r="H5612">
        <v>2652.1</v>
      </c>
      <c r="I5612">
        <v>1059862.6000000001</v>
      </c>
      <c r="K5612">
        <v>93.741</v>
      </c>
      <c r="L5612">
        <v>3.2899999999999999E-2</v>
      </c>
      <c r="M5612">
        <v>607209.32900000003</v>
      </c>
      <c r="N5612">
        <v>5.9900000000000002E-2</v>
      </c>
      <c r="O5612">
        <v>591.346</v>
      </c>
      <c r="P5612">
        <v>0.1032</v>
      </c>
      <c r="Q5612">
        <v>10081195.926999999</v>
      </c>
      <c r="R5612" t="s">
        <v>333</v>
      </c>
      <c r="S5612" t="s">
        <v>45</v>
      </c>
      <c r="T5612" t="s">
        <v>46</v>
      </c>
      <c r="V5612" t="s">
        <v>460</v>
      </c>
      <c r="Y5612" t="s">
        <v>131</v>
      </c>
    </row>
    <row r="5613" spans="1:25" x14ac:dyDescent="0.45">
      <c r="A5613" t="s">
        <v>335</v>
      </c>
      <c r="B5613" t="s">
        <v>468</v>
      </c>
      <c r="C5613">
        <v>2625</v>
      </c>
      <c r="D5613">
        <v>1</v>
      </c>
      <c r="F5613">
        <v>2023</v>
      </c>
      <c r="G5613">
        <v>1965</v>
      </c>
      <c r="H5613">
        <v>1948.72</v>
      </c>
      <c r="I5613">
        <v>731957.71</v>
      </c>
      <c r="K5613">
        <v>25.256</v>
      </c>
      <c r="L5613">
        <v>1.4800000000000001E-2</v>
      </c>
      <c r="M5613">
        <v>415637.54599999997</v>
      </c>
      <c r="N5613">
        <v>5.9200000000000003E-2</v>
      </c>
      <c r="O5613">
        <v>413.80599999999998</v>
      </c>
      <c r="P5613">
        <v>0.1016</v>
      </c>
      <c r="Q5613">
        <v>6994960.5319999997</v>
      </c>
      <c r="R5613" t="s">
        <v>333</v>
      </c>
      <c r="S5613" t="s">
        <v>45</v>
      </c>
      <c r="T5613" t="s">
        <v>46</v>
      </c>
      <c r="V5613" t="s">
        <v>460</v>
      </c>
      <c r="Y5613" t="s">
        <v>131</v>
      </c>
    </row>
    <row r="5614" spans="1:25" x14ac:dyDescent="0.45">
      <c r="A5614" t="s">
        <v>335</v>
      </c>
      <c r="B5614" t="s">
        <v>468</v>
      </c>
      <c r="C5614">
        <v>2625</v>
      </c>
      <c r="D5614">
        <v>1</v>
      </c>
      <c r="F5614">
        <v>2024</v>
      </c>
      <c r="G5614">
        <v>654</v>
      </c>
      <c r="H5614">
        <v>648.98</v>
      </c>
      <c r="I5614">
        <v>241933.7</v>
      </c>
      <c r="K5614">
        <v>6.51</v>
      </c>
      <c r="L5614">
        <v>1.5800000000000002E-2</v>
      </c>
      <c r="M5614">
        <v>136925.43799999999</v>
      </c>
      <c r="N5614">
        <v>5.8999999999999997E-2</v>
      </c>
      <c r="O5614">
        <v>139.625</v>
      </c>
      <c r="P5614">
        <v>9.9500000000000005E-2</v>
      </c>
      <c r="Q5614">
        <v>2309806.8620000002</v>
      </c>
      <c r="R5614" t="s">
        <v>333</v>
      </c>
      <c r="S5614" t="s">
        <v>45</v>
      </c>
      <c r="T5614" t="s">
        <v>46</v>
      </c>
      <c r="V5614" t="s">
        <v>460</v>
      </c>
      <c r="Y5614" t="s">
        <v>131</v>
      </c>
    </row>
    <row r="5615" spans="1:25" x14ac:dyDescent="0.45">
      <c r="A5615" t="s">
        <v>335</v>
      </c>
      <c r="B5615" t="s">
        <v>468</v>
      </c>
      <c r="C5615">
        <v>2625</v>
      </c>
      <c r="D5615">
        <v>2</v>
      </c>
      <c r="F5615">
        <v>2009</v>
      </c>
      <c r="G5615">
        <v>194</v>
      </c>
      <c r="H5615">
        <v>186.67</v>
      </c>
      <c r="I5615">
        <v>24767.35</v>
      </c>
      <c r="K5615">
        <v>16.277000000000001</v>
      </c>
      <c r="L5615">
        <v>7.0999999999999994E-2</v>
      </c>
      <c r="M5615">
        <v>26792.679</v>
      </c>
      <c r="N5615">
        <v>6.3799999999999996E-2</v>
      </c>
      <c r="O5615">
        <v>29.373000000000001</v>
      </c>
      <c r="P5615">
        <v>0.1158</v>
      </c>
      <c r="Q5615">
        <v>413966.54700000002</v>
      </c>
      <c r="R5615" t="s">
        <v>923</v>
      </c>
      <c r="S5615" t="s">
        <v>34</v>
      </c>
      <c r="T5615" t="s">
        <v>63</v>
      </c>
      <c r="V5615" t="s">
        <v>180</v>
      </c>
      <c r="Y5615" t="s">
        <v>107</v>
      </c>
    </row>
    <row r="5616" spans="1:25" x14ac:dyDescent="0.45">
      <c r="A5616" t="s">
        <v>335</v>
      </c>
      <c r="B5616" t="s">
        <v>468</v>
      </c>
      <c r="C5616">
        <v>2625</v>
      </c>
      <c r="D5616">
        <v>2</v>
      </c>
      <c r="F5616">
        <v>2010</v>
      </c>
      <c r="G5616">
        <v>578</v>
      </c>
      <c r="H5616">
        <v>557.29999999999995</v>
      </c>
      <c r="I5616">
        <v>128569.05</v>
      </c>
      <c r="K5616">
        <v>1.7609999999999999</v>
      </c>
      <c r="L5616">
        <v>1.3299999999999999E-2</v>
      </c>
      <c r="M5616">
        <v>91273.487999999998</v>
      </c>
      <c r="N5616">
        <v>5.8799999999999998E-2</v>
      </c>
      <c r="O5616">
        <v>121.742</v>
      </c>
      <c r="P5616">
        <v>0.1181</v>
      </c>
      <c r="Q5616">
        <v>1539715.3529999999</v>
      </c>
      <c r="R5616" t="s">
        <v>923</v>
      </c>
      <c r="S5616" t="s">
        <v>34</v>
      </c>
      <c r="T5616" t="s">
        <v>63</v>
      </c>
      <c r="V5616" t="s">
        <v>180</v>
      </c>
      <c r="Y5616" t="s">
        <v>107</v>
      </c>
    </row>
    <row r="5617" spans="1:25" x14ac:dyDescent="0.45">
      <c r="A5617" t="s">
        <v>335</v>
      </c>
      <c r="B5617" t="s">
        <v>468</v>
      </c>
      <c r="C5617">
        <v>2625</v>
      </c>
      <c r="D5617">
        <v>2</v>
      </c>
      <c r="F5617">
        <v>2011</v>
      </c>
      <c r="G5617">
        <v>152</v>
      </c>
      <c r="H5617">
        <v>144.18</v>
      </c>
      <c r="I5617">
        <v>13288.42</v>
      </c>
      <c r="K5617">
        <v>0.16200000000000001</v>
      </c>
      <c r="L5617">
        <v>4.4000000000000003E-3</v>
      </c>
      <c r="M5617">
        <v>10735.647999999999</v>
      </c>
      <c r="N5617">
        <v>5.8999999999999997E-2</v>
      </c>
      <c r="O5617">
        <v>7.327</v>
      </c>
      <c r="P5617">
        <v>6.5699999999999995E-2</v>
      </c>
      <c r="Q5617">
        <v>181099.908</v>
      </c>
      <c r="R5617" t="s">
        <v>923</v>
      </c>
      <c r="S5617" t="s">
        <v>34</v>
      </c>
      <c r="T5617" t="s">
        <v>63</v>
      </c>
      <c r="V5617" t="s">
        <v>180</v>
      </c>
      <c r="Y5617" t="s">
        <v>107</v>
      </c>
    </row>
    <row r="5618" spans="1:25" x14ac:dyDescent="0.45">
      <c r="A5618" t="s">
        <v>335</v>
      </c>
      <c r="B5618" t="s">
        <v>468</v>
      </c>
      <c r="C5618">
        <v>2625</v>
      </c>
      <c r="D5618">
        <v>2</v>
      </c>
      <c r="F5618">
        <v>2012</v>
      </c>
      <c r="G5618">
        <v>130</v>
      </c>
      <c r="H5618">
        <v>123.91</v>
      </c>
      <c r="I5618">
        <v>11503.99</v>
      </c>
      <c r="K5618">
        <v>0.14299999999999999</v>
      </c>
      <c r="L5618">
        <v>4.1999999999999997E-3</v>
      </c>
      <c r="M5618">
        <v>9154.1540000000005</v>
      </c>
      <c r="N5618">
        <v>5.8999999999999997E-2</v>
      </c>
      <c r="O5618">
        <v>8.0530000000000008</v>
      </c>
      <c r="P5618">
        <v>7.8E-2</v>
      </c>
      <c r="Q5618">
        <v>154423.766</v>
      </c>
      <c r="R5618" t="s">
        <v>923</v>
      </c>
      <c r="S5618" t="s">
        <v>34</v>
      </c>
      <c r="T5618" t="s">
        <v>63</v>
      </c>
      <c r="V5618" t="s">
        <v>180</v>
      </c>
      <c r="Y5618" t="s">
        <v>107</v>
      </c>
    </row>
    <row r="5619" spans="1:25" x14ac:dyDescent="0.45">
      <c r="A5619" t="s">
        <v>335</v>
      </c>
      <c r="B5619" t="s">
        <v>468</v>
      </c>
      <c r="C5619">
        <v>2625</v>
      </c>
      <c r="D5619">
        <v>2</v>
      </c>
      <c r="F5619">
        <v>2013</v>
      </c>
      <c r="G5619">
        <v>573</v>
      </c>
      <c r="H5619">
        <v>562.78</v>
      </c>
      <c r="I5619">
        <v>71404.52</v>
      </c>
      <c r="K5619">
        <v>0.82799999999999996</v>
      </c>
      <c r="L5619">
        <v>4.7999999999999996E-3</v>
      </c>
      <c r="M5619">
        <v>56368.946000000004</v>
      </c>
      <c r="N5619">
        <v>5.8999999999999997E-2</v>
      </c>
      <c r="O5619">
        <v>49.28</v>
      </c>
      <c r="P5619">
        <v>8.9599999999999999E-2</v>
      </c>
      <c r="Q5619">
        <v>950907.60699999996</v>
      </c>
      <c r="R5619" t="s">
        <v>333</v>
      </c>
      <c r="S5619" t="s">
        <v>45</v>
      </c>
      <c r="T5619" t="s">
        <v>63</v>
      </c>
      <c r="V5619" t="s">
        <v>180</v>
      </c>
      <c r="Y5619" t="s">
        <v>107</v>
      </c>
    </row>
    <row r="5620" spans="1:25" x14ac:dyDescent="0.45">
      <c r="A5620" t="s">
        <v>335</v>
      </c>
      <c r="B5620" t="s">
        <v>468</v>
      </c>
      <c r="C5620">
        <v>2625</v>
      </c>
      <c r="D5620">
        <v>2</v>
      </c>
      <c r="F5620">
        <v>2014</v>
      </c>
      <c r="G5620">
        <v>622</v>
      </c>
      <c r="H5620">
        <v>617.79999999999995</v>
      </c>
      <c r="I5620">
        <v>106848.69</v>
      </c>
      <c r="K5620">
        <v>0.92300000000000004</v>
      </c>
      <c r="L5620">
        <v>3.5999999999999999E-3</v>
      </c>
      <c r="M5620">
        <v>69340.31</v>
      </c>
      <c r="N5620">
        <v>5.8999999999999997E-2</v>
      </c>
      <c r="O5620">
        <v>74.421999999999997</v>
      </c>
      <c r="P5620">
        <v>0.1206</v>
      </c>
      <c r="Q5620">
        <v>1169710.798</v>
      </c>
      <c r="R5620" t="s">
        <v>333</v>
      </c>
      <c r="S5620" t="s">
        <v>45</v>
      </c>
      <c r="T5620" t="s">
        <v>63</v>
      </c>
      <c r="V5620" t="s">
        <v>180</v>
      </c>
      <c r="Y5620" t="s">
        <v>107</v>
      </c>
    </row>
    <row r="5621" spans="1:25" x14ac:dyDescent="0.45">
      <c r="A5621" t="s">
        <v>335</v>
      </c>
      <c r="B5621" t="s">
        <v>468</v>
      </c>
      <c r="C5621">
        <v>2625</v>
      </c>
      <c r="D5621">
        <v>2</v>
      </c>
      <c r="F5621">
        <v>2015</v>
      </c>
      <c r="G5621">
        <v>790</v>
      </c>
      <c r="H5621">
        <v>764.77</v>
      </c>
      <c r="I5621">
        <v>144391.42000000001</v>
      </c>
      <c r="K5621">
        <v>8.2129999999999992</v>
      </c>
      <c r="L5621">
        <v>2.7E-2</v>
      </c>
      <c r="M5621">
        <v>103261.28200000001</v>
      </c>
      <c r="N5621">
        <v>5.91E-2</v>
      </c>
      <c r="O5621">
        <v>95.46</v>
      </c>
      <c r="P5621">
        <v>8.3400000000000002E-2</v>
      </c>
      <c r="Q5621">
        <v>1741361.3659999999</v>
      </c>
      <c r="R5621" t="s">
        <v>333</v>
      </c>
      <c r="S5621" t="s">
        <v>45</v>
      </c>
      <c r="T5621" t="s">
        <v>63</v>
      </c>
      <c r="V5621" t="s">
        <v>180</v>
      </c>
      <c r="Y5621" t="s">
        <v>129</v>
      </c>
    </row>
    <row r="5622" spans="1:25" x14ac:dyDescent="0.45">
      <c r="A5622" t="s">
        <v>335</v>
      </c>
      <c r="B5622" t="s">
        <v>468</v>
      </c>
      <c r="C5622">
        <v>2625</v>
      </c>
      <c r="D5622">
        <v>2</v>
      </c>
      <c r="F5622">
        <v>2016</v>
      </c>
      <c r="G5622">
        <v>1832</v>
      </c>
      <c r="H5622">
        <v>1806.66</v>
      </c>
      <c r="I5622">
        <v>582809.84</v>
      </c>
      <c r="K5622">
        <v>15.221</v>
      </c>
      <c r="L5622">
        <v>8.8000000000000005E-3</v>
      </c>
      <c r="M5622">
        <v>352326.29200000002</v>
      </c>
      <c r="N5622">
        <v>5.8999999999999997E-2</v>
      </c>
      <c r="O5622">
        <v>306.12099999999998</v>
      </c>
      <c r="P5622">
        <v>9.2799999999999994E-2</v>
      </c>
      <c r="Q5622">
        <v>5943400.8099999996</v>
      </c>
      <c r="R5622" t="s">
        <v>333</v>
      </c>
      <c r="S5622" t="s">
        <v>45</v>
      </c>
      <c r="T5622" t="s">
        <v>63</v>
      </c>
      <c r="V5622" t="s">
        <v>180</v>
      </c>
      <c r="Y5622" t="s">
        <v>129</v>
      </c>
    </row>
    <row r="5623" spans="1:25" x14ac:dyDescent="0.45">
      <c r="A5623" t="s">
        <v>335</v>
      </c>
      <c r="B5623" t="s">
        <v>468</v>
      </c>
      <c r="C5623">
        <v>2625</v>
      </c>
      <c r="D5623">
        <v>2</v>
      </c>
      <c r="F5623">
        <v>2017</v>
      </c>
      <c r="G5623">
        <v>919</v>
      </c>
      <c r="H5623">
        <v>897.45</v>
      </c>
      <c r="I5623">
        <v>247559.26</v>
      </c>
      <c r="K5623">
        <v>24.119</v>
      </c>
      <c r="L5623">
        <v>2.3300000000000001E-2</v>
      </c>
      <c r="M5623">
        <v>161991.359</v>
      </c>
      <c r="N5623">
        <v>5.9499999999999997E-2</v>
      </c>
      <c r="O5623">
        <v>164.04400000000001</v>
      </c>
      <c r="P5623">
        <v>9.3299999999999994E-2</v>
      </c>
      <c r="Q5623">
        <v>2698396.6519999998</v>
      </c>
      <c r="R5623" t="s">
        <v>333</v>
      </c>
      <c r="S5623" t="s">
        <v>45</v>
      </c>
      <c r="T5623" t="s">
        <v>63</v>
      </c>
      <c r="V5623" t="s">
        <v>180</v>
      </c>
      <c r="Y5623" t="s">
        <v>130</v>
      </c>
    </row>
    <row r="5624" spans="1:25" x14ac:dyDescent="0.45">
      <c r="A5624" t="s">
        <v>335</v>
      </c>
      <c r="B5624" t="s">
        <v>468</v>
      </c>
      <c r="C5624">
        <v>2625</v>
      </c>
      <c r="D5624">
        <v>2</v>
      </c>
      <c r="F5624">
        <v>2018</v>
      </c>
      <c r="G5624">
        <v>909</v>
      </c>
      <c r="H5624">
        <v>885.7</v>
      </c>
      <c r="I5624">
        <v>243904.92</v>
      </c>
      <c r="K5624">
        <v>7.6630000000000003</v>
      </c>
      <c r="L5624">
        <v>1.6299999999999999E-2</v>
      </c>
      <c r="M5624">
        <v>161837.02600000001</v>
      </c>
      <c r="N5624">
        <v>5.91E-2</v>
      </c>
      <c r="O5624">
        <v>147.29499999999999</v>
      </c>
      <c r="P5624">
        <v>8.09E-2</v>
      </c>
      <c r="Q5624">
        <v>2729605.7239999999</v>
      </c>
      <c r="R5624" t="s">
        <v>333</v>
      </c>
      <c r="S5624" t="s">
        <v>45</v>
      </c>
      <c r="T5624" t="s">
        <v>63</v>
      </c>
      <c r="V5624" t="s">
        <v>180</v>
      </c>
      <c r="Y5624" t="s">
        <v>130</v>
      </c>
    </row>
    <row r="5625" spans="1:25" x14ac:dyDescent="0.45">
      <c r="A5625" t="s">
        <v>335</v>
      </c>
      <c r="B5625" t="s">
        <v>468</v>
      </c>
      <c r="C5625">
        <v>2625</v>
      </c>
      <c r="D5625">
        <v>2</v>
      </c>
      <c r="F5625">
        <v>2019</v>
      </c>
      <c r="G5625">
        <v>610</v>
      </c>
      <c r="H5625">
        <v>598.28</v>
      </c>
      <c r="I5625">
        <v>154316.12</v>
      </c>
      <c r="K5625">
        <v>4.827</v>
      </c>
      <c r="L5625">
        <v>1.4200000000000001E-2</v>
      </c>
      <c r="M5625">
        <v>102291.352</v>
      </c>
      <c r="N5625">
        <v>5.8999999999999997E-2</v>
      </c>
      <c r="O5625">
        <v>92.736000000000004</v>
      </c>
      <c r="P5625">
        <v>8.0600000000000005E-2</v>
      </c>
      <c r="Q5625">
        <v>1725556.406</v>
      </c>
      <c r="R5625" t="s">
        <v>333</v>
      </c>
      <c r="S5625" t="s">
        <v>45</v>
      </c>
      <c r="T5625" t="s">
        <v>63</v>
      </c>
      <c r="V5625" t="s">
        <v>180</v>
      </c>
      <c r="Y5625" t="s">
        <v>130</v>
      </c>
    </row>
    <row r="5626" spans="1:25" x14ac:dyDescent="0.45">
      <c r="A5626" t="s">
        <v>335</v>
      </c>
      <c r="B5626" t="s">
        <v>468</v>
      </c>
      <c r="C5626">
        <v>2625</v>
      </c>
      <c r="D5626">
        <v>2</v>
      </c>
      <c r="F5626">
        <v>2020</v>
      </c>
      <c r="G5626">
        <v>846</v>
      </c>
      <c r="H5626">
        <v>827.26</v>
      </c>
      <c r="I5626">
        <v>243891.96</v>
      </c>
      <c r="K5626">
        <v>7.2380000000000004</v>
      </c>
      <c r="L5626">
        <v>1.38E-2</v>
      </c>
      <c r="M5626">
        <v>156369.67000000001</v>
      </c>
      <c r="N5626">
        <v>5.8999999999999997E-2</v>
      </c>
      <c r="O5626">
        <v>152.32400000000001</v>
      </c>
      <c r="P5626">
        <v>8.77E-2</v>
      </c>
      <c r="Q5626">
        <v>2637817.7740000002</v>
      </c>
      <c r="R5626" t="s">
        <v>333</v>
      </c>
      <c r="S5626" t="s">
        <v>45</v>
      </c>
      <c r="T5626" t="s">
        <v>63</v>
      </c>
      <c r="V5626" t="s">
        <v>180</v>
      </c>
      <c r="Y5626" t="s">
        <v>130</v>
      </c>
    </row>
    <row r="5627" spans="1:25" x14ac:dyDescent="0.45">
      <c r="A5627" t="s">
        <v>335</v>
      </c>
      <c r="B5627" t="s">
        <v>468</v>
      </c>
      <c r="C5627">
        <v>2625</v>
      </c>
      <c r="D5627">
        <v>2</v>
      </c>
      <c r="F5627">
        <v>2021</v>
      </c>
      <c r="G5627">
        <v>1104</v>
      </c>
      <c r="H5627">
        <v>1084.42</v>
      </c>
      <c r="I5627">
        <v>334933.43</v>
      </c>
      <c r="K5627">
        <v>5.62</v>
      </c>
      <c r="L5627">
        <v>7.7000000000000002E-3</v>
      </c>
      <c r="M5627">
        <v>210649.88</v>
      </c>
      <c r="N5627">
        <v>5.8999999999999997E-2</v>
      </c>
      <c r="O5627">
        <v>198.37700000000001</v>
      </c>
      <c r="P5627">
        <v>8.8300000000000003E-2</v>
      </c>
      <c r="Q5627">
        <v>3551428.0180000002</v>
      </c>
      <c r="R5627" t="s">
        <v>333</v>
      </c>
      <c r="S5627" t="s">
        <v>45</v>
      </c>
      <c r="T5627" t="s">
        <v>63</v>
      </c>
      <c r="V5627" t="s">
        <v>180</v>
      </c>
      <c r="Y5627" t="s">
        <v>131</v>
      </c>
    </row>
    <row r="5628" spans="1:25" x14ac:dyDescent="0.45">
      <c r="A5628" t="s">
        <v>335</v>
      </c>
      <c r="B5628" t="s">
        <v>468</v>
      </c>
      <c r="C5628">
        <v>2625</v>
      </c>
      <c r="D5628">
        <v>2</v>
      </c>
      <c r="F5628">
        <v>2022</v>
      </c>
      <c r="G5628">
        <v>1434</v>
      </c>
      <c r="H5628">
        <v>1413.05</v>
      </c>
      <c r="I5628">
        <v>477614.35</v>
      </c>
      <c r="K5628">
        <v>7.5119999999999996</v>
      </c>
      <c r="L5628">
        <v>8.6E-3</v>
      </c>
      <c r="M5628">
        <v>298187.147</v>
      </c>
      <c r="N5628">
        <v>5.8999999999999997E-2</v>
      </c>
      <c r="O5628">
        <v>291.43400000000003</v>
      </c>
      <c r="P5628">
        <v>9.6000000000000002E-2</v>
      </c>
      <c r="Q5628">
        <v>5028768.0889999997</v>
      </c>
      <c r="R5628" t="s">
        <v>333</v>
      </c>
      <c r="S5628" t="s">
        <v>45</v>
      </c>
      <c r="T5628" t="s">
        <v>63</v>
      </c>
      <c r="V5628" t="s">
        <v>180</v>
      </c>
      <c r="Y5628" t="s">
        <v>131</v>
      </c>
    </row>
    <row r="5629" spans="1:25" x14ac:dyDescent="0.45">
      <c r="A5629" t="s">
        <v>335</v>
      </c>
      <c r="B5629" t="s">
        <v>468</v>
      </c>
      <c r="C5629">
        <v>2625</v>
      </c>
      <c r="D5629">
        <v>2</v>
      </c>
      <c r="F5629">
        <v>2023</v>
      </c>
      <c r="G5629">
        <v>776</v>
      </c>
      <c r="H5629">
        <v>764.67</v>
      </c>
      <c r="I5629">
        <v>243542.58</v>
      </c>
      <c r="K5629">
        <v>7.819</v>
      </c>
      <c r="L5629">
        <v>1.3299999999999999E-2</v>
      </c>
      <c r="M5629">
        <v>150673.429</v>
      </c>
      <c r="N5629">
        <v>5.91E-2</v>
      </c>
      <c r="O5629">
        <v>134.50899999999999</v>
      </c>
      <c r="P5629">
        <v>8.6099999999999996E-2</v>
      </c>
      <c r="Q5629">
        <v>2537440.1329999999</v>
      </c>
      <c r="R5629" t="s">
        <v>333</v>
      </c>
      <c r="S5629" t="s">
        <v>45</v>
      </c>
      <c r="T5629" t="s">
        <v>63</v>
      </c>
      <c r="V5629" t="s">
        <v>180</v>
      </c>
      <c r="Y5629" t="s">
        <v>131</v>
      </c>
    </row>
    <row r="5630" spans="1:25" x14ac:dyDescent="0.45">
      <c r="A5630" t="s">
        <v>335</v>
      </c>
      <c r="B5630" t="s">
        <v>468</v>
      </c>
      <c r="C5630">
        <v>2625</v>
      </c>
      <c r="D5630">
        <v>2</v>
      </c>
      <c r="F5630">
        <v>2024</v>
      </c>
      <c r="G5630">
        <v>543</v>
      </c>
      <c r="H5630">
        <v>536.35</v>
      </c>
      <c r="I5630">
        <v>165060.34</v>
      </c>
      <c r="K5630">
        <v>4.6980000000000004</v>
      </c>
      <c r="L5630">
        <v>1.5100000000000001E-2</v>
      </c>
      <c r="M5630">
        <v>103932.603</v>
      </c>
      <c r="N5630">
        <v>5.8999999999999997E-2</v>
      </c>
      <c r="O5630">
        <v>100.38800000000001</v>
      </c>
      <c r="P5630">
        <v>9.1399999999999995E-2</v>
      </c>
      <c r="Q5630">
        <v>1753227.1810000001</v>
      </c>
      <c r="R5630" t="s">
        <v>333</v>
      </c>
      <c r="S5630" t="s">
        <v>45</v>
      </c>
      <c r="T5630" t="s">
        <v>63</v>
      </c>
      <c r="V5630" t="s">
        <v>180</v>
      </c>
      <c r="Y5630" t="s">
        <v>131</v>
      </c>
    </row>
    <row r="5631" spans="1:25" x14ac:dyDescent="0.45">
      <c r="A5631" t="s">
        <v>335</v>
      </c>
      <c r="B5631" t="s">
        <v>469</v>
      </c>
      <c r="C5631">
        <v>2628</v>
      </c>
      <c r="D5631">
        <v>1</v>
      </c>
      <c r="F5631">
        <v>2009</v>
      </c>
      <c r="G5631">
        <v>22</v>
      </c>
      <c r="H5631">
        <v>7.53</v>
      </c>
      <c r="I5631">
        <v>140.78</v>
      </c>
      <c r="K5631">
        <v>2.4E-2</v>
      </c>
      <c r="L5631">
        <v>4.2999999999999997E-2</v>
      </c>
      <c r="M5631">
        <v>150.43</v>
      </c>
      <c r="N5631">
        <v>7.5999999999999998E-2</v>
      </c>
      <c r="O5631">
        <v>0.622</v>
      </c>
      <c r="P5631">
        <v>0.53549999999999998</v>
      </c>
      <c r="Q5631">
        <v>2204.0810000000001</v>
      </c>
      <c r="R5631" t="s">
        <v>333</v>
      </c>
      <c r="S5631" t="s">
        <v>38</v>
      </c>
      <c r="T5631" t="s">
        <v>28</v>
      </c>
      <c r="Y5631" t="s">
        <v>103</v>
      </c>
    </row>
    <row r="5632" spans="1:25" x14ac:dyDescent="0.45">
      <c r="A5632" t="s">
        <v>335</v>
      </c>
      <c r="B5632" t="s">
        <v>469</v>
      </c>
      <c r="C5632">
        <v>2628</v>
      </c>
      <c r="D5632">
        <v>1</v>
      </c>
      <c r="F5632">
        <v>2010</v>
      </c>
      <c r="G5632">
        <v>16</v>
      </c>
      <c r="H5632">
        <v>8.25</v>
      </c>
      <c r="I5632">
        <v>148</v>
      </c>
      <c r="K5632">
        <v>7.0000000000000007E-2</v>
      </c>
      <c r="L5632">
        <v>5.21E-2</v>
      </c>
      <c r="M5632">
        <v>210.05</v>
      </c>
      <c r="N5632">
        <v>8.1000000000000003E-2</v>
      </c>
      <c r="O5632">
        <v>0.84</v>
      </c>
      <c r="P5632">
        <v>0.4481</v>
      </c>
      <c r="Q5632">
        <v>2589.875</v>
      </c>
      <c r="R5632" t="s">
        <v>333</v>
      </c>
      <c r="S5632" t="s">
        <v>38</v>
      </c>
      <c r="T5632" t="s">
        <v>28</v>
      </c>
      <c r="Y5632" t="s">
        <v>103</v>
      </c>
    </row>
    <row r="5633" spans="1:25" x14ac:dyDescent="0.45">
      <c r="A5633" t="s">
        <v>335</v>
      </c>
      <c r="B5633" t="s">
        <v>469</v>
      </c>
      <c r="C5633">
        <v>2628</v>
      </c>
      <c r="D5633">
        <v>1</v>
      </c>
      <c r="F5633">
        <v>2011</v>
      </c>
      <c r="G5633">
        <v>13</v>
      </c>
      <c r="H5633">
        <v>6.25</v>
      </c>
      <c r="I5633">
        <v>115.5</v>
      </c>
      <c r="K5633">
        <v>5.2999999999999999E-2</v>
      </c>
      <c r="L5633">
        <v>5.3699999999999998E-2</v>
      </c>
      <c r="M5633">
        <v>160.07499999999999</v>
      </c>
      <c r="N5633">
        <v>8.1100000000000005E-2</v>
      </c>
      <c r="O5633">
        <v>0.72</v>
      </c>
      <c r="P5633">
        <v>0.43619999999999998</v>
      </c>
      <c r="Q5633">
        <v>1973.375</v>
      </c>
      <c r="R5633" t="s">
        <v>333</v>
      </c>
      <c r="S5633" t="s">
        <v>38</v>
      </c>
      <c r="T5633" t="s">
        <v>28</v>
      </c>
      <c r="Y5633" t="s">
        <v>103</v>
      </c>
    </row>
    <row r="5634" spans="1:25" x14ac:dyDescent="0.45">
      <c r="A5634" t="s">
        <v>335</v>
      </c>
      <c r="B5634" t="s">
        <v>469</v>
      </c>
      <c r="C5634">
        <v>2628</v>
      </c>
      <c r="D5634">
        <v>1</v>
      </c>
      <c r="F5634">
        <v>2012</v>
      </c>
      <c r="G5634">
        <v>19</v>
      </c>
      <c r="H5634">
        <v>12.5</v>
      </c>
      <c r="I5634">
        <v>258.75</v>
      </c>
      <c r="K5634">
        <v>3.7999999999999999E-2</v>
      </c>
      <c r="L5634">
        <v>2.6200000000000001E-2</v>
      </c>
      <c r="M5634">
        <v>272.52499999999998</v>
      </c>
      <c r="N5634">
        <v>6.9900000000000004E-2</v>
      </c>
      <c r="O5634">
        <v>2.4460000000000002</v>
      </c>
      <c r="P5634">
        <v>1.2</v>
      </c>
      <c r="Q5634">
        <v>4077.1</v>
      </c>
      <c r="R5634" t="s">
        <v>333</v>
      </c>
      <c r="S5634" t="s">
        <v>38</v>
      </c>
      <c r="T5634" t="s">
        <v>28</v>
      </c>
      <c r="Y5634" t="s">
        <v>103</v>
      </c>
    </row>
    <row r="5635" spans="1:25" x14ac:dyDescent="0.45">
      <c r="A5635" t="s">
        <v>335</v>
      </c>
      <c r="B5635" t="s">
        <v>469</v>
      </c>
      <c r="C5635">
        <v>2628</v>
      </c>
      <c r="D5635">
        <v>1</v>
      </c>
      <c r="F5635">
        <v>2013</v>
      </c>
      <c r="G5635">
        <v>19</v>
      </c>
      <c r="H5635">
        <v>12.55</v>
      </c>
      <c r="I5635">
        <v>83.5</v>
      </c>
      <c r="K5635">
        <v>1E-3</v>
      </c>
      <c r="L5635">
        <v>8.9999999999999998E-4</v>
      </c>
      <c r="M5635">
        <v>257.26</v>
      </c>
      <c r="N5635">
        <v>5.8400000000000001E-2</v>
      </c>
      <c r="O5635">
        <v>0.879</v>
      </c>
      <c r="P5635">
        <v>0.28299999999999997</v>
      </c>
      <c r="Q5635">
        <v>4330.0050000000001</v>
      </c>
      <c r="R5635" t="s">
        <v>333</v>
      </c>
      <c r="S5635" t="s">
        <v>38</v>
      </c>
      <c r="T5635" t="s">
        <v>28</v>
      </c>
      <c r="Y5635" t="s">
        <v>103</v>
      </c>
    </row>
    <row r="5636" spans="1:25" x14ac:dyDescent="0.45">
      <c r="A5636" t="s">
        <v>335</v>
      </c>
      <c r="B5636" t="s">
        <v>469</v>
      </c>
      <c r="C5636">
        <v>2628</v>
      </c>
      <c r="D5636">
        <v>1</v>
      </c>
      <c r="F5636">
        <v>2014</v>
      </c>
      <c r="G5636">
        <v>41</v>
      </c>
      <c r="H5636">
        <v>20.38</v>
      </c>
      <c r="I5636">
        <v>217.84</v>
      </c>
      <c r="K5636">
        <v>1E-3</v>
      </c>
      <c r="L5636">
        <v>1E-3</v>
      </c>
      <c r="M5636">
        <v>233.971</v>
      </c>
      <c r="N5636">
        <v>5.96E-2</v>
      </c>
      <c r="O5636">
        <v>0.93700000000000006</v>
      </c>
      <c r="P5636">
        <v>0.2364</v>
      </c>
      <c r="Q5636">
        <v>3933.6</v>
      </c>
      <c r="R5636" t="s">
        <v>333</v>
      </c>
      <c r="S5636" t="s">
        <v>38</v>
      </c>
      <c r="T5636" t="s">
        <v>28</v>
      </c>
      <c r="Y5636" t="s">
        <v>103</v>
      </c>
    </row>
    <row r="5637" spans="1:25" x14ac:dyDescent="0.45">
      <c r="A5637" t="s">
        <v>335</v>
      </c>
      <c r="B5637" t="s">
        <v>469</v>
      </c>
      <c r="C5637">
        <v>2628</v>
      </c>
      <c r="D5637">
        <v>1</v>
      </c>
      <c r="F5637">
        <v>2015</v>
      </c>
      <c r="G5637">
        <v>17</v>
      </c>
      <c r="H5637">
        <v>7.18</v>
      </c>
      <c r="I5637">
        <v>116.76</v>
      </c>
      <c r="K5637">
        <v>1E-3</v>
      </c>
      <c r="L5637">
        <v>1.5E-3</v>
      </c>
      <c r="M5637">
        <v>142.096</v>
      </c>
      <c r="N5637">
        <v>6.0400000000000002E-2</v>
      </c>
      <c r="O5637">
        <v>0.73799999999999999</v>
      </c>
      <c r="P5637">
        <v>0.35560000000000003</v>
      </c>
      <c r="Q5637">
        <v>2389.1030000000001</v>
      </c>
      <c r="R5637" t="s">
        <v>333</v>
      </c>
      <c r="S5637" t="s">
        <v>38</v>
      </c>
      <c r="T5637" t="s">
        <v>28</v>
      </c>
      <c r="Y5637" t="s">
        <v>159</v>
      </c>
    </row>
    <row r="5638" spans="1:25" x14ac:dyDescent="0.45">
      <c r="A5638" t="s">
        <v>335</v>
      </c>
      <c r="B5638" t="s">
        <v>469</v>
      </c>
      <c r="C5638">
        <v>2628</v>
      </c>
      <c r="D5638">
        <v>1</v>
      </c>
      <c r="F5638">
        <v>2016</v>
      </c>
      <c r="G5638">
        <v>58</v>
      </c>
      <c r="H5638">
        <v>17.87</v>
      </c>
      <c r="I5638">
        <v>289.05</v>
      </c>
      <c r="K5638">
        <v>3.0000000000000001E-3</v>
      </c>
      <c r="L5638">
        <v>1.2999999999999999E-3</v>
      </c>
      <c r="M5638">
        <v>370.84</v>
      </c>
      <c r="N5638">
        <v>6.0100000000000001E-2</v>
      </c>
      <c r="O5638">
        <v>1.5429999999999999</v>
      </c>
      <c r="P5638">
        <v>0.28770000000000001</v>
      </c>
      <c r="Q5638">
        <v>6178.03</v>
      </c>
      <c r="R5638" t="s">
        <v>333</v>
      </c>
      <c r="S5638" t="s">
        <v>38</v>
      </c>
      <c r="T5638" t="s">
        <v>28</v>
      </c>
      <c r="Y5638" t="s">
        <v>159</v>
      </c>
    </row>
    <row r="5639" spans="1:25" x14ac:dyDescent="0.45">
      <c r="A5639" t="s">
        <v>335</v>
      </c>
      <c r="B5639" t="s">
        <v>469</v>
      </c>
      <c r="C5639">
        <v>2628</v>
      </c>
      <c r="D5639">
        <v>1</v>
      </c>
      <c r="F5639">
        <v>2017</v>
      </c>
      <c r="G5639">
        <v>40</v>
      </c>
      <c r="H5639">
        <v>18.82</v>
      </c>
      <c r="I5639">
        <v>368.47</v>
      </c>
      <c r="K5639">
        <v>2E-3</v>
      </c>
      <c r="L5639">
        <v>1.2999999999999999E-3</v>
      </c>
      <c r="M5639">
        <v>448.49900000000002</v>
      </c>
      <c r="N5639">
        <v>5.9900000000000002E-2</v>
      </c>
      <c r="O5639">
        <v>2.984</v>
      </c>
      <c r="P5639">
        <v>0.5806</v>
      </c>
      <c r="Q5639">
        <v>7537.3609999999999</v>
      </c>
      <c r="R5639" t="s">
        <v>333</v>
      </c>
      <c r="S5639" t="s">
        <v>38</v>
      </c>
      <c r="T5639" t="s">
        <v>28</v>
      </c>
      <c r="Y5639" t="s">
        <v>160</v>
      </c>
    </row>
    <row r="5640" spans="1:25" x14ac:dyDescent="0.45">
      <c r="A5640" t="s">
        <v>335</v>
      </c>
      <c r="B5640" t="s">
        <v>469</v>
      </c>
      <c r="C5640">
        <v>2628</v>
      </c>
      <c r="D5640">
        <v>1</v>
      </c>
      <c r="F5640">
        <v>2018</v>
      </c>
      <c r="G5640">
        <v>33</v>
      </c>
      <c r="H5640">
        <v>14.15</v>
      </c>
      <c r="I5640">
        <v>314.26</v>
      </c>
      <c r="K5640">
        <v>2E-3</v>
      </c>
      <c r="L5640">
        <v>1.6000000000000001E-3</v>
      </c>
      <c r="M5640">
        <v>356.55399999999997</v>
      </c>
      <c r="N5640">
        <v>6.0699999999999997E-2</v>
      </c>
      <c r="O5640">
        <v>1.323</v>
      </c>
      <c r="P5640">
        <v>0.33810000000000001</v>
      </c>
      <c r="Q5640">
        <v>5966.7169999999996</v>
      </c>
      <c r="R5640" t="s">
        <v>333</v>
      </c>
      <c r="S5640" t="s">
        <v>38</v>
      </c>
      <c r="T5640" t="s">
        <v>28</v>
      </c>
      <c r="Y5640" t="s">
        <v>160</v>
      </c>
    </row>
    <row r="5641" spans="1:25" x14ac:dyDescent="0.45">
      <c r="A5641" t="s">
        <v>335</v>
      </c>
      <c r="B5641" t="s">
        <v>469</v>
      </c>
      <c r="C5641">
        <v>2628</v>
      </c>
      <c r="D5641">
        <v>1</v>
      </c>
      <c r="F5641">
        <v>2019</v>
      </c>
      <c r="G5641">
        <v>26</v>
      </c>
      <c r="H5641">
        <v>12.48</v>
      </c>
      <c r="I5641">
        <v>298.56</v>
      </c>
      <c r="K5641">
        <v>2E-3</v>
      </c>
      <c r="L5641">
        <v>1E-3</v>
      </c>
      <c r="M5641">
        <v>326.37299999999999</v>
      </c>
      <c r="N5641">
        <v>5.9200000000000003E-2</v>
      </c>
      <c r="O5641">
        <v>1.21</v>
      </c>
      <c r="P5641">
        <v>0.30830000000000002</v>
      </c>
      <c r="Q5641">
        <v>5493.2659999999996</v>
      </c>
      <c r="R5641" t="s">
        <v>333</v>
      </c>
      <c r="S5641" t="s">
        <v>38</v>
      </c>
      <c r="T5641" t="s">
        <v>28</v>
      </c>
      <c r="Y5641" t="s">
        <v>160</v>
      </c>
    </row>
    <row r="5642" spans="1:25" x14ac:dyDescent="0.45">
      <c r="A5642" t="s">
        <v>335</v>
      </c>
      <c r="B5642" t="s">
        <v>469</v>
      </c>
      <c r="C5642">
        <v>2628</v>
      </c>
      <c r="D5642">
        <v>1</v>
      </c>
      <c r="F5642">
        <v>2020</v>
      </c>
      <c r="G5642">
        <v>33</v>
      </c>
      <c r="H5642">
        <v>9.25</v>
      </c>
      <c r="I5642">
        <v>198.02</v>
      </c>
      <c r="K5642">
        <v>1E-3</v>
      </c>
      <c r="L5642">
        <v>8.9999999999999998E-4</v>
      </c>
      <c r="M5642">
        <v>227.96899999999999</v>
      </c>
      <c r="N5642">
        <v>5.9499999999999997E-2</v>
      </c>
      <c r="O5642">
        <v>0.89300000000000002</v>
      </c>
      <c r="P5642">
        <v>0.30049999999999999</v>
      </c>
      <c r="Q5642">
        <v>3835.2469999999998</v>
      </c>
      <c r="R5642" t="s">
        <v>333</v>
      </c>
      <c r="S5642" t="s">
        <v>38</v>
      </c>
      <c r="T5642" t="s">
        <v>28</v>
      </c>
      <c r="Y5642" t="s">
        <v>160</v>
      </c>
    </row>
    <row r="5643" spans="1:25" x14ac:dyDescent="0.45">
      <c r="A5643" t="s">
        <v>335</v>
      </c>
      <c r="B5643" t="s">
        <v>469</v>
      </c>
      <c r="C5643">
        <v>2628</v>
      </c>
      <c r="D5643">
        <v>1</v>
      </c>
      <c r="F5643">
        <v>2021</v>
      </c>
      <c r="G5643">
        <v>28</v>
      </c>
      <c r="H5643">
        <v>8.84</v>
      </c>
      <c r="I5643">
        <v>162.58000000000001</v>
      </c>
      <c r="K5643">
        <v>1E-3</v>
      </c>
      <c r="L5643">
        <v>1E-3</v>
      </c>
      <c r="M5643">
        <v>193.75800000000001</v>
      </c>
      <c r="N5643">
        <v>5.9400000000000001E-2</v>
      </c>
      <c r="O5643">
        <v>0.67400000000000004</v>
      </c>
      <c r="P5643">
        <v>0.28010000000000002</v>
      </c>
      <c r="Q5643">
        <v>3260.0140000000001</v>
      </c>
      <c r="R5643" t="s">
        <v>333</v>
      </c>
      <c r="S5643" t="s">
        <v>38</v>
      </c>
      <c r="T5643" t="s">
        <v>28</v>
      </c>
      <c r="Y5643" t="s">
        <v>161</v>
      </c>
    </row>
    <row r="5644" spans="1:25" x14ac:dyDescent="0.45">
      <c r="A5644" t="s">
        <v>335</v>
      </c>
      <c r="B5644" t="s">
        <v>469</v>
      </c>
      <c r="C5644">
        <v>2628</v>
      </c>
      <c r="D5644">
        <v>1</v>
      </c>
      <c r="F5644">
        <v>2022</v>
      </c>
      <c r="G5644">
        <v>83</v>
      </c>
      <c r="H5644">
        <v>45.76</v>
      </c>
      <c r="I5644">
        <v>1299.23</v>
      </c>
      <c r="K5644">
        <v>7.0000000000000001E-3</v>
      </c>
      <c r="L5644">
        <v>1.1999999999999999E-3</v>
      </c>
      <c r="M5644">
        <v>1345.85</v>
      </c>
      <c r="N5644">
        <v>5.9700000000000003E-2</v>
      </c>
      <c r="O5644">
        <v>5.7439999999999998</v>
      </c>
      <c r="P5644">
        <v>0.39560000000000001</v>
      </c>
      <c r="Q5644">
        <v>22613.202000000001</v>
      </c>
      <c r="R5644" t="s">
        <v>333</v>
      </c>
      <c r="S5644" t="s">
        <v>38</v>
      </c>
      <c r="T5644" t="s">
        <v>28</v>
      </c>
      <c r="Y5644" t="s">
        <v>161</v>
      </c>
    </row>
    <row r="5645" spans="1:25" x14ac:dyDescent="0.45">
      <c r="A5645" t="s">
        <v>335</v>
      </c>
      <c r="B5645" t="s">
        <v>469</v>
      </c>
      <c r="C5645">
        <v>2628</v>
      </c>
      <c r="D5645">
        <v>1</v>
      </c>
      <c r="F5645">
        <v>2023</v>
      </c>
      <c r="G5645">
        <v>73</v>
      </c>
      <c r="H5645">
        <v>39.340000000000003</v>
      </c>
      <c r="I5645">
        <v>912.4</v>
      </c>
      <c r="K5645">
        <v>6.0000000000000001E-3</v>
      </c>
      <c r="L5645">
        <v>1.1000000000000001E-3</v>
      </c>
      <c r="M5645">
        <v>1067.5840000000001</v>
      </c>
      <c r="N5645">
        <v>5.9499999999999997E-2</v>
      </c>
      <c r="O5645">
        <v>7.2859999999999996</v>
      </c>
      <c r="P5645">
        <v>0.75839999999999996</v>
      </c>
      <c r="Q5645">
        <v>17914.977999999999</v>
      </c>
      <c r="R5645" t="s">
        <v>333</v>
      </c>
      <c r="S5645" t="s">
        <v>38</v>
      </c>
      <c r="T5645" t="s">
        <v>28</v>
      </c>
      <c r="Y5645" t="s">
        <v>161</v>
      </c>
    </row>
    <row r="5646" spans="1:25" x14ac:dyDescent="0.45">
      <c r="A5646" t="s">
        <v>335</v>
      </c>
      <c r="B5646" t="s">
        <v>469</v>
      </c>
      <c r="C5646">
        <v>2628</v>
      </c>
      <c r="D5646">
        <v>1</v>
      </c>
      <c r="F5646">
        <v>2024</v>
      </c>
      <c r="G5646">
        <v>30</v>
      </c>
      <c r="H5646">
        <v>12.11</v>
      </c>
      <c r="I5646">
        <v>235.47</v>
      </c>
      <c r="K5646">
        <v>2E-3</v>
      </c>
      <c r="L5646">
        <v>1E-3</v>
      </c>
      <c r="M5646">
        <v>340.10899999999998</v>
      </c>
      <c r="N5646">
        <v>5.9200000000000003E-2</v>
      </c>
      <c r="O5646">
        <v>0.253</v>
      </c>
      <c r="P5646">
        <v>8.6699999999999999E-2</v>
      </c>
      <c r="Q5646">
        <v>5721.9849999999997</v>
      </c>
      <c r="R5646" t="s">
        <v>333</v>
      </c>
      <c r="S5646" t="s">
        <v>38</v>
      </c>
      <c r="T5646" t="s">
        <v>28</v>
      </c>
      <c r="Y5646" t="s">
        <v>161</v>
      </c>
    </row>
    <row r="5647" spans="1:25" x14ac:dyDescent="0.45">
      <c r="A5647" t="s">
        <v>335</v>
      </c>
      <c r="B5647" t="s">
        <v>470</v>
      </c>
      <c r="C5647">
        <v>2632</v>
      </c>
      <c r="D5647">
        <v>1</v>
      </c>
      <c r="F5647">
        <v>2009</v>
      </c>
      <c r="G5647">
        <v>16</v>
      </c>
      <c r="H5647">
        <v>7.69</v>
      </c>
      <c r="I5647">
        <v>146.19999999999999</v>
      </c>
      <c r="K5647">
        <v>3.5000000000000003E-2</v>
      </c>
      <c r="L5647">
        <v>3.7499999999999999E-2</v>
      </c>
      <c r="M5647">
        <v>180.45699999999999</v>
      </c>
      <c r="N5647">
        <v>7.4300000000000005E-2</v>
      </c>
      <c r="O5647">
        <v>0.94699999999999995</v>
      </c>
      <c r="P5647">
        <v>0.57579999999999998</v>
      </c>
      <c r="Q5647">
        <v>2572.4180000000001</v>
      </c>
      <c r="R5647" t="s">
        <v>333</v>
      </c>
      <c r="S5647" t="s">
        <v>38</v>
      </c>
      <c r="T5647" t="s">
        <v>28</v>
      </c>
      <c r="Y5647" t="s">
        <v>103</v>
      </c>
    </row>
    <row r="5648" spans="1:25" x14ac:dyDescent="0.45">
      <c r="A5648" t="s">
        <v>335</v>
      </c>
      <c r="B5648" t="s">
        <v>470</v>
      </c>
      <c r="C5648">
        <v>2632</v>
      </c>
      <c r="D5648">
        <v>1</v>
      </c>
      <c r="F5648">
        <v>2010</v>
      </c>
      <c r="G5648">
        <v>61</v>
      </c>
      <c r="H5648">
        <v>45.5</v>
      </c>
      <c r="I5648">
        <v>1098</v>
      </c>
      <c r="K5648">
        <v>0.48499999999999999</v>
      </c>
      <c r="L5648">
        <v>5.3900000000000003E-2</v>
      </c>
      <c r="M5648">
        <v>1460.375</v>
      </c>
      <c r="N5648">
        <v>8.1000000000000003E-2</v>
      </c>
      <c r="O5648">
        <v>9.1690000000000005</v>
      </c>
      <c r="P5648">
        <v>0.83330000000000004</v>
      </c>
      <c r="Q5648">
        <v>17996.174999999999</v>
      </c>
      <c r="R5648" t="s">
        <v>333</v>
      </c>
      <c r="S5648" t="s">
        <v>38</v>
      </c>
      <c r="T5648" t="s">
        <v>28</v>
      </c>
      <c r="Y5648" t="s">
        <v>103</v>
      </c>
    </row>
    <row r="5649" spans="1:25" x14ac:dyDescent="0.45">
      <c r="A5649" t="s">
        <v>335</v>
      </c>
      <c r="B5649" t="s">
        <v>470</v>
      </c>
      <c r="C5649">
        <v>2632</v>
      </c>
      <c r="D5649">
        <v>1</v>
      </c>
      <c r="F5649">
        <v>2011</v>
      </c>
      <c r="G5649">
        <v>70</v>
      </c>
      <c r="H5649">
        <v>55.75</v>
      </c>
      <c r="I5649">
        <v>1250</v>
      </c>
      <c r="K5649">
        <v>0.51400000000000001</v>
      </c>
      <c r="L5649">
        <v>5.3800000000000001E-2</v>
      </c>
      <c r="M5649">
        <v>1546.625</v>
      </c>
      <c r="N5649">
        <v>8.0799999999999997E-2</v>
      </c>
      <c r="O5649">
        <v>9.641</v>
      </c>
      <c r="P5649">
        <v>0.7974</v>
      </c>
      <c r="Q5649">
        <v>19060.974999999999</v>
      </c>
      <c r="R5649" t="s">
        <v>333</v>
      </c>
      <c r="S5649" t="s">
        <v>38</v>
      </c>
      <c r="T5649" t="s">
        <v>28</v>
      </c>
      <c r="Y5649" t="s">
        <v>103</v>
      </c>
    </row>
    <row r="5650" spans="1:25" x14ac:dyDescent="0.45">
      <c r="A5650" t="s">
        <v>335</v>
      </c>
      <c r="B5650" t="s">
        <v>470</v>
      </c>
      <c r="C5650">
        <v>2632</v>
      </c>
      <c r="D5650">
        <v>1</v>
      </c>
      <c r="F5650">
        <v>2012</v>
      </c>
      <c r="G5650">
        <v>51</v>
      </c>
      <c r="H5650">
        <v>36.25</v>
      </c>
      <c r="I5650">
        <v>800.5</v>
      </c>
      <c r="K5650">
        <v>0.23499999999999999</v>
      </c>
      <c r="L5650">
        <v>3.5400000000000001E-2</v>
      </c>
      <c r="M5650">
        <v>956.65</v>
      </c>
      <c r="N5650">
        <v>7.3400000000000007E-2</v>
      </c>
      <c r="O5650">
        <v>6.944</v>
      </c>
      <c r="P5650">
        <v>0.94430000000000003</v>
      </c>
      <c r="Q5650">
        <v>12929.35</v>
      </c>
      <c r="R5650" t="s">
        <v>333</v>
      </c>
      <c r="S5650" t="s">
        <v>38</v>
      </c>
      <c r="T5650" t="s">
        <v>28</v>
      </c>
      <c r="Y5650" t="s">
        <v>103</v>
      </c>
    </row>
    <row r="5651" spans="1:25" x14ac:dyDescent="0.45">
      <c r="A5651" t="s">
        <v>335</v>
      </c>
      <c r="B5651" t="s">
        <v>470</v>
      </c>
      <c r="C5651">
        <v>2632</v>
      </c>
      <c r="D5651">
        <v>1</v>
      </c>
      <c r="F5651">
        <v>2013</v>
      </c>
      <c r="G5651">
        <v>103</v>
      </c>
      <c r="H5651">
        <v>82</v>
      </c>
      <c r="I5651">
        <v>2355</v>
      </c>
      <c r="K5651">
        <v>8.9999999999999993E-3</v>
      </c>
      <c r="L5651">
        <v>1E-3</v>
      </c>
      <c r="M5651">
        <v>1819.35</v>
      </c>
      <c r="N5651">
        <v>5.9200000000000003E-2</v>
      </c>
      <c r="O5651">
        <v>6.4710000000000001</v>
      </c>
      <c r="P5651">
        <v>0.35120000000000001</v>
      </c>
      <c r="Q5651">
        <v>30615.174999999999</v>
      </c>
      <c r="R5651" t="s">
        <v>333</v>
      </c>
      <c r="S5651" t="s">
        <v>38</v>
      </c>
      <c r="T5651" t="s">
        <v>28</v>
      </c>
      <c r="Y5651" t="s">
        <v>103</v>
      </c>
    </row>
    <row r="5652" spans="1:25" x14ac:dyDescent="0.45">
      <c r="A5652" t="s">
        <v>335</v>
      </c>
      <c r="B5652" t="s">
        <v>470</v>
      </c>
      <c r="C5652">
        <v>2632</v>
      </c>
      <c r="D5652">
        <v>1</v>
      </c>
      <c r="F5652">
        <v>2014</v>
      </c>
      <c r="G5652">
        <v>34</v>
      </c>
      <c r="H5652">
        <v>16.55</v>
      </c>
      <c r="I5652">
        <v>354.19</v>
      </c>
      <c r="K5652">
        <v>0</v>
      </c>
      <c r="L5652">
        <v>8.0000000000000004E-4</v>
      </c>
      <c r="M5652">
        <v>75.698999999999998</v>
      </c>
      <c r="N5652">
        <v>5.8099999999999999E-2</v>
      </c>
      <c r="O5652">
        <v>0.17699999999999999</v>
      </c>
      <c r="P5652">
        <v>0.20780000000000001</v>
      </c>
      <c r="Q5652">
        <v>1270.713</v>
      </c>
      <c r="R5652" t="s">
        <v>333</v>
      </c>
      <c r="S5652" t="s">
        <v>38</v>
      </c>
      <c r="T5652" t="s">
        <v>28</v>
      </c>
      <c r="Y5652" t="s">
        <v>103</v>
      </c>
    </row>
    <row r="5653" spans="1:25" x14ac:dyDescent="0.45">
      <c r="A5653" t="s">
        <v>335</v>
      </c>
      <c r="B5653" t="s">
        <v>470</v>
      </c>
      <c r="C5653">
        <v>2632</v>
      </c>
      <c r="D5653">
        <v>1</v>
      </c>
      <c r="F5653">
        <v>2015</v>
      </c>
      <c r="G5653">
        <v>100</v>
      </c>
      <c r="H5653">
        <v>65.510000000000005</v>
      </c>
      <c r="I5653">
        <v>1851.59</v>
      </c>
      <c r="K5653">
        <v>1.4E-2</v>
      </c>
      <c r="L5653">
        <v>1.5E-3</v>
      </c>
      <c r="M5653">
        <v>1933.1690000000001</v>
      </c>
      <c r="N5653">
        <v>6.0299999999999999E-2</v>
      </c>
      <c r="O5653">
        <v>15.593</v>
      </c>
      <c r="P5653">
        <v>0.69850000000000001</v>
      </c>
      <c r="Q5653">
        <v>32251.995999999999</v>
      </c>
      <c r="R5653" t="s">
        <v>333</v>
      </c>
      <c r="S5653" t="s">
        <v>38</v>
      </c>
      <c r="T5653" t="s">
        <v>28</v>
      </c>
      <c r="Y5653" t="s">
        <v>159</v>
      </c>
    </row>
    <row r="5654" spans="1:25" x14ac:dyDescent="0.45">
      <c r="A5654" t="s">
        <v>335</v>
      </c>
      <c r="B5654" t="s">
        <v>470</v>
      </c>
      <c r="C5654">
        <v>2632</v>
      </c>
      <c r="D5654">
        <v>1</v>
      </c>
      <c r="F5654">
        <v>2016</v>
      </c>
      <c r="G5654">
        <v>48</v>
      </c>
      <c r="H5654">
        <v>17.22</v>
      </c>
      <c r="I5654">
        <v>258.5</v>
      </c>
      <c r="K5654">
        <v>3.0000000000000001E-3</v>
      </c>
      <c r="L5654">
        <v>1.1999999999999999E-3</v>
      </c>
      <c r="M5654">
        <v>350.774</v>
      </c>
      <c r="N5654">
        <v>5.9799999999999999E-2</v>
      </c>
      <c r="O5654">
        <v>1.919</v>
      </c>
      <c r="P5654">
        <v>0.33110000000000001</v>
      </c>
      <c r="Q5654">
        <v>5833.0469999999996</v>
      </c>
      <c r="R5654" t="s">
        <v>333</v>
      </c>
      <c r="S5654" t="s">
        <v>38</v>
      </c>
      <c r="T5654" t="s">
        <v>28</v>
      </c>
      <c r="Y5654" t="s">
        <v>159</v>
      </c>
    </row>
    <row r="5655" spans="1:25" x14ac:dyDescent="0.45">
      <c r="A5655" t="s">
        <v>335</v>
      </c>
      <c r="B5655" t="s">
        <v>470</v>
      </c>
      <c r="C5655">
        <v>2632</v>
      </c>
      <c r="D5655">
        <v>1</v>
      </c>
      <c r="F5655">
        <v>2017</v>
      </c>
      <c r="G5655">
        <v>34</v>
      </c>
      <c r="H5655">
        <v>17.82</v>
      </c>
      <c r="I5655">
        <v>381.35</v>
      </c>
      <c r="K5655">
        <v>2E-3</v>
      </c>
      <c r="L5655">
        <v>1E-3</v>
      </c>
      <c r="M5655">
        <v>439.21</v>
      </c>
      <c r="N5655">
        <v>5.9200000000000003E-2</v>
      </c>
      <c r="O5655">
        <v>3.5990000000000002</v>
      </c>
      <c r="P5655">
        <v>0.72150000000000003</v>
      </c>
      <c r="Q5655">
        <v>7392.116</v>
      </c>
      <c r="R5655" t="s">
        <v>333</v>
      </c>
      <c r="S5655" t="s">
        <v>38</v>
      </c>
      <c r="T5655" t="s">
        <v>28</v>
      </c>
      <c r="Y5655" t="s">
        <v>160</v>
      </c>
    </row>
    <row r="5656" spans="1:25" x14ac:dyDescent="0.45">
      <c r="A5656" t="s">
        <v>335</v>
      </c>
      <c r="B5656" t="s">
        <v>470</v>
      </c>
      <c r="C5656">
        <v>2632</v>
      </c>
      <c r="D5656">
        <v>1</v>
      </c>
      <c r="F5656">
        <v>2018</v>
      </c>
      <c r="G5656">
        <v>27</v>
      </c>
      <c r="H5656">
        <v>15.31</v>
      </c>
      <c r="I5656">
        <v>344.89</v>
      </c>
      <c r="K5656">
        <v>2E-3</v>
      </c>
      <c r="L5656">
        <v>1.4E-3</v>
      </c>
      <c r="M5656">
        <v>405.41800000000001</v>
      </c>
      <c r="N5656">
        <v>0.06</v>
      </c>
      <c r="O5656">
        <v>1.893</v>
      </c>
      <c r="P5656">
        <v>0.45760000000000001</v>
      </c>
      <c r="Q5656">
        <v>6791.8379999999997</v>
      </c>
      <c r="R5656" t="s">
        <v>333</v>
      </c>
      <c r="S5656" t="s">
        <v>38</v>
      </c>
      <c r="T5656" t="s">
        <v>28</v>
      </c>
      <c r="Y5656" t="s">
        <v>160</v>
      </c>
    </row>
    <row r="5657" spans="1:25" x14ac:dyDescent="0.45">
      <c r="A5657" t="s">
        <v>335</v>
      </c>
      <c r="B5657" t="s">
        <v>470</v>
      </c>
      <c r="C5657">
        <v>2632</v>
      </c>
      <c r="D5657">
        <v>1</v>
      </c>
      <c r="F5657">
        <v>2019</v>
      </c>
      <c r="G5657">
        <v>64</v>
      </c>
      <c r="H5657">
        <v>39.29</v>
      </c>
      <c r="I5657">
        <v>1050.05</v>
      </c>
      <c r="K5657">
        <v>6.0000000000000001E-3</v>
      </c>
      <c r="L5657">
        <v>1E-3</v>
      </c>
      <c r="M5657">
        <v>1162.6659999999999</v>
      </c>
      <c r="N5657">
        <v>5.9299999999999999E-2</v>
      </c>
      <c r="O5657">
        <v>5.54</v>
      </c>
      <c r="P5657">
        <v>0.50280000000000002</v>
      </c>
      <c r="Q5657">
        <v>19563.077000000001</v>
      </c>
      <c r="R5657" t="s">
        <v>333</v>
      </c>
      <c r="S5657" t="s">
        <v>38</v>
      </c>
      <c r="T5657" t="s">
        <v>28</v>
      </c>
      <c r="Y5657" t="s">
        <v>160</v>
      </c>
    </row>
    <row r="5658" spans="1:25" x14ac:dyDescent="0.45">
      <c r="A5658" t="s">
        <v>335</v>
      </c>
      <c r="B5658" t="s">
        <v>470</v>
      </c>
      <c r="C5658">
        <v>2632</v>
      </c>
      <c r="D5658">
        <v>1</v>
      </c>
      <c r="F5658">
        <v>2020</v>
      </c>
      <c r="G5658">
        <v>29</v>
      </c>
      <c r="H5658">
        <v>6.81</v>
      </c>
      <c r="I5658">
        <v>90.2</v>
      </c>
      <c r="K5658">
        <v>1E-3</v>
      </c>
      <c r="L5658">
        <v>8.9999999999999998E-4</v>
      </c>
      <c r="M5658">
        <v>123.372</v>
      </c>
      <c r="N5658">
        <v>5.9400000000000001E-2</v>
      </c>
      <c r="O5658">
        <v>0.433</v>
      </c>
      <c r="P5658">
        <v>0.26529999999999998</v>
      </c>
      <c r="Q5658">
        <v>2075.4029999999998</v>
      </c>
      <c r="R5658" t="s">
        <v>333</v>
      </c>
      <c r="S5658" t="s">
        <v>38</v>
      </c>
      <c r="T5658" t="s">
        <v>28</v>
      </c>
      <c r="Y5658" t="s">
        <v>160</v>
      </c>
    </row>
    <row r="5659" spans="1:25" x14ac:dyDescent="0.45">
      <c r="A5659" t="s">
        <v>335</v>
      </c>
      <c r="B5659" t="s">
        <v>470</v>
      </c>
      <c r="C5659">
        <v>2632</v>
      </c>
      <c r="D5659">
        <v>1</v>
      </c>
      <c r="F5659">
        <v>2021</v>
      </c>
      <c r="G5659">
        <v>34</v>
      </c>
      <c r="H5659">
        <v>10.1</v>
      </c>
      <c r="I5659">
        <v>168.8</v>
      </c>
      <c r="K5659">
        <v>1E-3</v>
      </c>
      <c r="L5659">
        <v>1E-3</v>
      </c>
      <c r="M5659">
        <v>209.321</v>
      </c>
      <c r="N5659">
        <v>5.9400000000000001E-2</v>
      </c>
      <c r="O5659">
        <v>0.77600000000000002</v>
      </c>
      <c r="P5659">
        <v>0.30130000000000001</v>
      </c>
      <c r="Q5659">
        <v>3522.0749999999998</v>
      </c>
      <c r="R5659" t="s">
        <v>333</v>
      </c>
      <c r="S5659" t="s">
        <v>38</v>
      </c>
      <c r="T5659" t="s">
        <v>28</v>
      </c>
      <c r="Y5659" t="s">
        <v>161</v>
      </c>
    </row>
    <row r="5660" spans="1:25" x14ac:dyDescent="0.45">
      <c r="A5660" t="s">
        <v>335</v>
      </c>
      <c r="B5660" t="s">
        <v>470</v>
      </c>
      <c r="C5660">
        <v>2632</v>
      </c>
      <c r="D5660">
        <v>1</v>
      </c>
      <c r="F5660">
        <v>2022</v>
      </c>
      <c r="G5660">
        <v>49</v>
      </c>
      <c r="H5660">
        <v>17.95</v>
      </c>
      <c r="I5660">
        <v>399.84</v>
      </c>
      <c r="K5660">
        <v>3.0000000000000001E-3</v>
      </c>
      <c r="L5660">
        <v>1.1999999999999999E-3</v>
      </c>
      <c r="M5660">
        <v>465.82100000000003</v>
      </c>
      <c r="N5660">
        <v>5.9900000000000002E-2</v>
      </c>
      <c r="O5660">
        <v>2.456</v>
      </c>
      <c r="P5660">
        <v>0.45979999999999999</v>
      </c>
      <c r="Q5660">
        <v>7807.4809999999998</v>
      </c>
      <c r="R5660" t="s">
        <v>333</v>
      </c>
      <c r="S5660" t="s">
        <v>38</v>
      </c>
      <c r="T5660" t="s">
        <v>28</v>
      </c>
      <c r="Y5660" t="s">
        <v>161</v>
      </c>
    </row>
    <row r="5661" spans="1:25" x14ac:dyDescent="0.45">
      <c r="A5661" t="s">
        <v>335</v>
      </c>
      <c r="B5661" t="s">
        <v>470</v>
      </c>
      <c r="C5661">
        <v>2632</v>
      </c>
      <c r="D5661">
        <v>1</v>
      </c>
      <c r="F5661">
        <v>2023</v>
      </c>
      <c r="G5661">
        <v>69</v>
      </c>
      <c r="H5661">
        <v>36.85</v>
      </c>
      <c r="I5661">
        <v>945.29</v>
      </c>
      <c r="K5661">
        <v>5.0000000000000001E-3</v>
      </c>
      <c r="L5661">
        <v>1E-3</v>
      </c>
      <c r="M5661">
        <v>1007.2190000000001</v>
      </c>
      <c r="N5661">
        <v>5.9299999999999999E-2</v>
      </c>
      <c r="O5661">
        <v>7.766</v>
      </c>
      <c r="P5661">
        <v>0.85729999999999995</v>
      </c>
      <c r="Q5661">
        <v>16947.228999999999</v>
      </c>
      <c r="R5661" t="s">
        <v>333</v>
      </c>
      <c r="S5661" t="s">
        <v>38</v>
      </c>
      <c r="T5661" t="s">
        <v>28</v>
      </c>
      <c r="Y5661" t="s">
        <v>161</v>
      </c>
    </row>
    <row r="5662" spans="1:25" x14ac:dyDescent="0.45">
      <c r="A5662" t="s">
        <v>335</v>
      </c>
      <c r="B5662" t="s">
        <v>470</v>
      </c>
      <c r="C5662">
        <v>2632</v>
      </c>
      <c r="D5662">
        <v>1</v>
      </c>
      <c r="F5662">
        <v>2024</v>
      </c>
      <c r="G5662">
        <v>25</v>
      </c>
      <c r="H5662">
        <v>8.08</v>
      </c>
      <c r="I5662">
        <v>205.71</v>
      </c>
      <c r="K5662">
        <v>1E-3</v>
      </c>
      <c r="L5662">
        <v>1E-3</v>
      </c>
      <c r="M5662">
        <v>206.21100000000001</v>
      </c>
      <c r="N5662">
        <v>5.9200000000000003E-2</v>
      </c>
      <c r="O5662">
        <v>0.124</v>
      </c>
      <c r="P5662">
        <v>7.3300000000000004E-2</v>
      </c>
      <c r="Q5662">
        <v>3470.28</v>
      </c>
      <c r="R5662" t="s">
        <v>333</v>
      </c>
      <c r="S5662" t="s">
        <v>38</v>
      </c>
      <c r="T5662" t="s">
        <v>28</v>
      </c>
      <c r="Y5662" t="s">
        <v>161</v>
      </c>
    </row>
    <row r="5663" spans="1:25" x14ac:dyDescent="0.45">
      <c r="A5663" t="s">
        <v>335</v>
      </c>
      <c r="B5663" t="s">
        <v>471</v>
      </c>
      <c r="C5663">
        <v>2679</v>
      </c>
      <c r="D5663">
        <v>5</v>
      </c>
      <c r="F5663">
        <v>2009</v>
      </c>
      <c r="G5663">
        <v>1324</v>
      </c>
      <c r="H5663">
        <v>1133.01</v>
      </c>
      <c r="I5663">
        <v>47411.58</v>
      </c>
      <c r="K5663">
        <v>0.152</v>
      </c>
      <c r="L5663">
        <v>8.9999999999999998E-4</v>
      </c>
      <c r="M5663">
        <v>27683.004000000001</v>
      </c>
      <c r="N5663">
        <v>5.9200000000000003E-2</v>
      </c>
      <c r="O5663">
        <v>2.7309999999999999</v>
      </c>
      <c r="P5663">
        <v>3.56E-2</v>
      </c>
      <c r="Q5663">
        <v>465815.27899999998</v>
      </c>
      <c r="R5663" t="s">
        <v>333</v>
      </c>
      <c r="S5663" t="s">
        <v>38</v>
      </c>
      <c r="T5663" t="s">
        <v>28</v>
      </c>
      <c r="V5663" t="s">
        <v>40</v>
      </c>
      <c r="Y5663" t="s">
        <v>107</v>
      </c>
    </row>
    <row r="5664" spans="1:25" x14ac:dyDescent="0.45">
      <c r="A5664" t="s">
        <v>335</v>
      </c>
      <c r="B5664" t="s">
        <v>471</v>
      </c>
      <c r="C5664">
        <v>2679</v>
      </c>
      <c r="D5664">
        <v>5</v>
      </c>
      <c r="F5664">
        <v>2010</v>
      </c>
      <c r="G5664">
        <v>1559</v>
      </c>
      <c r="H5664">
        <v>1380.25</v>
      </c>
      <c r="I5664">
        <v>55809.5</v>
      </c>
      <c r="K5664">
        <v>0.183</v>
      </c>
      <c r="L5664">
        <v>8.0000000000000004E-4</v>
      </c>
      <c r="M5664">
        <v>33486.800000000003</v>
      </c>
      <c r="N5664">
        <v>5.9200000000000003E-2</v>
      </c>
      <c r="O5664">
        <v>3.8730000000000002</v>
      </c>
      <c r="P5664">
        <v>3.5400000000000001E-2</v>
      </c>
      <c r="Q5664">
        <v>563495.35</v>
      </c>
      <c r="R5664" t="s">
        <v>333</v>
      </c>
      <c r="S5664" t="s">
        <v>38</v>
      </c>
      <c r="T5664" t="s">
        <v>28</v>
      </c>
      <c r="V5664" t="s">
        <v>40</v>
      </c>
      <c r="Y5664" t="s">
        <v>107</v>
      </c>
    </row>
    <row r="5665" spans="1:25" x14ac:dyDescent="0.45">
      <c r="A5665" t="s">
        <v>335</v>
      </c>
      <c r="B5665" t="s">
        <v>471</v>
      </c>
      <c r="C5665">
        <v>2679</v>
      </c>
      <c r="D5665">
        <v>5</v>
      </c>
      <c r="F5665">
        <v>2011</v>
      </c>
      <c r="G5665">
        <v>1544</v>
      </c>
      <c r="H5665">
        <v>1343</v>
      </c>
      <c r="I5665">
        <v>53102.5</v>
      </c>
      <c r="K5665">
        <v>0.161</v>
      </c>
      <c r="L5665">
        <v>6.9999999999999999E-4</v>
      </c>
      <c r="M5665">
        <v>31810.575000000001</v>
      </c>
      <c r="N5665">
        <v>5.91E-2</v>
      </c>
      <c r="O5665">
        <v>4.1310000000000002</v>
      </c>
      <c r="P5665">
        <v>4.5600000000000002E-2</v>
      </c>
      <c r="Q5665">
        <v>535299.47499999998</v>
      </c>
      <c r="R5665" t="s">
        <v>333</v>
      </c>
      <c r="S5665" t="s">
        <v>38</v>
      </c>
      <c r="T5665" t="s">
        <v>28</v>
      </c>
      <c r="V5665" t="s">
        <v>40</v>
      </c>
      <c r="Y5665" t="s">
        <v>107</v>
      </c>
    </row>
    <row r="5666" spans="1:25" x14ac:dyDescent="0.45">
      <c r="A5666" t="s">
        <v>335</v>
      </c>
      <c r="B5666" t="s">
        <v>471</v>
      </c>
      <c r="C5666">
        <v>2679</v>
      </c>
      <c r="D5666">
        <v>5</v>
      </c>
      <c r="F5666">
        <v>2012</v>
      </c>
      <c r="G5666">
        <v>1451</v>
      </c>
      <c r="H5666">
        <v>1253.25</v>
      </c>
      <c r="I5666">
        <v>49027.75</v>
      </c>
      <c r="K5666">
        <v>0.13900000000000001</v>
      </c>
      <c r="L5666">
        <v>6.9999999999999999E-4</v>
      </c>
      <c r="M5666">
        <v>29183.9</v>
      </c>
      <c r="N5666">
        <v>5.9299999999999999E-2</v>
      </c>
      <c r="O5666">
        <v>3.6440000000000001</v>
      </c>
      <c r="P5666">
        <v>5.0500000000000003E-2</v>
      </c>
      <c r="Q5666">
        <v>491080.77500000002</v>
      </c>
      <c r="R5666" t="s">
        <v>333</v>
      </c>
      <c r="S5666" t="s">
        <v>38</v>
      </c>
      <c r="T5666" t="s">
        <v>28</v>
      </c>
      <c r="V5666" t="s">
        <v>40</v>
      </c>
      <c r="Y5666" t="s">
        <v>107</v>
      </c>
    </row>
    <row r="5667" spans="1:25" x14ac:dyDescent="0.45">
      <c r="A5667" t="s">
        <v>335</v>
      </c>
      <c r="B5667" t="s">
        <v>471</v>
      </c>
      <c r="C5667">
        <v>2679</v>
      </c>
      <c r="D5667">
        <v>5</v>
      </c>
      <c r="F5667">
        <v>2013</v>
      </c>
      <c r="G5667">
        <v>1763</v>
      </c>
      <c r="H5667">
        <v>1603</v>
      </c>
      <c r="I5667">
        <v>65126.75</v>
      </c>
      <c r="K5667">
        <v>0.188</v>
      </c>
      <c r="L5667">
        <v>8.0000000000000004E-4</v>
      </c>
      <c r="M5667">
        <v>37849.925000000003</v>
      </c>
      <c r="N5667">
        <v>5.9200000000000003E-2</v>
      </c>
      <c r="O5667">
        <v>4.6130000000000004</v>
      </c>
      <c r="P5667">
        <v>0.04</v>
      </c>
      <c r="Q5667">
        <v>636911.22499999998</v>
      </c>
      <c r="R5667" t="s">
        <v>333</v>
      </c>
      <c r="S5667" t="s">
        <v>38</v>
      </c>
      <c r="T5667" t="s">
        <v>28</v>
      </c>
      <c r="V5667" t="s">
        <v>40</v>
      </c>
      <c r="Y5667" t="s">
        <v>107</v>
      </c>
    </row>
    <row r="5668" spans="1:25" x14ac:dyDescent="0.45">
      <c r="A5668" t="s">
        <v>335</v>
      </c>
      <c r="B5668" t="s">
        <v>471</v>
      </c>
      <c r="C5668">
        <v>2679</v>
      </c>
      <c r="D5668">
        <v>5</v>
      </c>
      <c r="F5668">
        <v>2014</v>
      </c>
      <c r="G5668">
        <v>1458</v>
      </c>
      <c r="H5668">
        <v>1272.5</v>
      </c>
      <c r="I5668">
        <v>53174.75</v>
      </c>
      <c r="K5668">
        <v>0.17499999999999999</v>
      </c>
      <c r="L5668">
        <v>8.9999999999999998E-4</v>
      </c>
      <c r="M5668">
        <v>31028.45</v>
      </c>
      <c r="N5668">
        <v>5.96E-2</v>
      </c>
      <c r="O5668">
        <v>3.9260000000000002</v>
      </c>
      <c r="P5668">
        <v>4.82E-2</v>
      </c>
      <c r="Q5668">
        <v>519869.52500000002</v>
      </c>
      <c r="R5668" t="s">
        <v>333</v>
      </c>
      <c r="S5668" t="s">
        <v>38</v>
      </c>
      <c r="T5668" t="s">
        <v>28</v>
      </c>
      <c r="V5668" t="s">
        <v>40</v>
      </c>
      <c r="Y5668" t="s">
        <v>107</v>
      </c>
    </row>
    <row r="5669" spans="1:25" x14ac:dyDescent="0.45">
      <c r="A5669" t="s">
        <v>335</v>
      </c>
      <c r="B5669" t="s">
        <v>471</v>
      </c>
      <c r="C5669">
        <v>2679</v>
      </c>
      <c r="D5669">
        <v>5</v>
      </c>
      <c r="F5669">
        <v>2015</v>
      </c>
      <c r="G5669">
        <v>1230</v>
      </c>
      <c r="H5669">
        <v>1046</v>
      </c>
      <c r="I5669">
        <v>42924.25</v>
      </c>
      <c r="K5669">
        <v>0.16800000000000001</v>
      </c>
      <c r="L5669">
        <v>1E-3</v>
      </c>
      <c r="M5669">
        <v>25255.55</v>
      </c>
      <c r="N5669">
        <v>5.9700000000000003E-2</v>
      </c>
      <c r="O5669">
        <v>3.2759999999999998</v>
      </c>
      <c r="P5669">
        <v>5.6099999999999997E-2</v>
      </c>
      <c r="Q5669">
        <v>422726.15</v>
      </c>
      <c r="R5669" t="s">
        <v>333</v>
      </c>
      <c r="S5669" t="s">
        <v>38</v>
      </c>
      <c r="T5669" t="s">
        <v>28</v>
      </c>
      <c r="V5669" t="s">
        <v>40</v>
      </c>
      <c r="Y5669" t="s">
        <v>146</v>
      </c>
    </row>
    <row r="5670" spans="1:25" x14ac:dyDescent="0.45">
      <c r="A5670" t="s">
        <v>335</v>
      </c>
      <c r="B5670" t="s">
        <v>471</v>
      </c>
      <c r="C5670">
        <v>2679</v>
      </c>
      <c r="D5670">
        <v>5</v>
      </c>
      <c r="F5670">
        <v>2016</v>
      </c>
      <c r="G5670">
        <v>1349</v>
      </c>
      <c r="H5670">
        <v>1147.5</v>
      </c>
      <c r="I5670">
        <v>46285.5</v>
      </c>
      <c r="K5670">
        <v>0.153</v>
      </c>
      <c r="L5670">
        <v>8.0000000000000004E-4</v>
      </c>
      <c r="M5670">
        <v>27444.7</v>
      </c>
      <c r="N5670">
        <v>5.9400000000000001E-2</v>
      </c>
      <c r="O5670">
        <v>3.2829999999999999</v>
      </c>
      <c r="P5670">
        <v>5.2299999999999999E-2</v>
      </c>
      <c r="Q5670">
        <v>461145.59999999998</v>
      </c>
      <c r="R5670" t="s">
        <v>333</v>
      </c>
      <c r="S5670" t="s">
        <v>38</v>
      </c>
      <c r="T5670" t="s">
        <v>28</v>
      </c>
      <c r="V5670" t="s">
        <v>40</v>
      </c>
      <c r="Y5670" t="s">
        <v>146</v>
      </c>
    </row>
    <row r="5671" spans="1:25" x14ac:dyDescent="0.45">
      <c r="A5671" t="s">
        <v>335</v>
      </c>
      <c r="B5671" t="s">
        <v>471</v>
      </c>
      <c r="C5671">
        <v>2679</v>
      </c>
      <c r="D5671">
        <v>5</v>
      </c>
      <c r="F5671">
        <v>2017</v>
      </c>
      <c r="G5671">
        <v>1198</v>
      </c>
      <c r="H5671">
        <v>1014.75</v>
      </c>
      <c r="I5671">
        <v>39597</v>
      </c>
      <c r="K5671">
        <v>0.126</v>
      </c>
      <c r="L5671">
        <v>5.9999999999999995E-4</v>
      </c>
      <c r="M5671">
        <v>23661.9</v>
      </c>
      <c r="N5671">
        <v>5.9499999999999997E-2</v>
      </c>
      <c r="O5671">
        <v>4.0789999999999997</v>
      </c>
      <c r="P5671">
        <v>6.7500000000000004E-2</v>
      </c>
      <c r="Q5671">
        <v>396703.875</v>
      </c>
      <c r="R5671" t="s">
        <v>333</v>
      </c>
      <c r="S5671" t="s">
        <v>38</v>
      </c>
      <c r="T5671" t="s">
        <v>28</v>
      </c>
      <c r="V5671" t="s">
        <v>40</v>
      </c>
      <c r="Y5671" t="s">
        <v>147</v>
      </c>
    </row>
    <row r="5672" spans="1:25" x14ac:dyDescent="0.45">
      <c r="A5672" t="s">
        <v>335</v>
      </c>
      <c r="B5672" t="s">
        <v>471</v>
      </c>
      <c r="C5672">
        <v>2679</v>
      </c>
      <c r="D5672">
        <v>5</v>
      </c>
      <c r="F5672">
        <v>2018</v>
      </c>
      <c r="G5672">
        <v>1325</v>
      </c>
      <c r="H5672">
        <v>1131</v>
      </c>
      <c r="I5672">
        <v>43827</v>
      </c>
      <c r="K5672">
        <v>0.19</v>
      </c>
      <c r="L5672">
        <v>1E-3</v>
      </c>
      <c r="M5672">
        <v>26191.625</v>
      </c>
      <c r="N5672">
        <v>6.0100000000000001E-2</v>
      </c>
      <c r="O5672">
        <v>7.6029999999999998</v>
      </c>
      <c r="P5672">
        <v>7.22E-2</v>
      </c>
      <c r="Q5672">
        <v>434636.1</v>
      </c>
      <c r="R5672" t="s">
        <v>333</v>
      </c>
      <c r="S5672" t="s">
        <v>38</v>
      </c>
      <c r="T5672" t="s">
        <v>28</v>
      </c>
      <c r="V5672" t="s">
        <v>40</v>
      </c>
      <c r="Y5672" t="s">
        <v>147</v>
      </c>
    </row>
    <row r="5673" spans="1:25" x14ac:dyDescent="0.45">
      <c r="A5673" t="s">
        <v>335</v>
      </c>
      <c r="B5673" t="s">
        <v>471</v>
      </c>
      <c r="C5673">
        <v>2679</v>
      </c>
      <c r="D5673">
        <v>5</v>
      </c>
      <c r="F5673">
        <v>2019</v>
      </c>
      <c r="G5673">
        <v>471</v>
      </c>
      <c r="H5673">
        <v>379.5</v>
      </c>
      <c r="I5673">
        <v>13872.75</v>
      </c>
      <c r="K5673">
        <v>5.2999999999999999E-2</v>
      </c>
      <c r="L5673">
        <v>1E-3</v>
      </c>
      <c r="M5673">
        <v>8428.9500000000007</v>
      </c>
      <c r="N5673">
        <v>5.9799999999999999E-2</v>
      </c>
      <c r="O5673">
        <v>1.165</v>
      </c>
      <c r="P5673">
        <v>5.9700000000000003E-2</v>
      </c>
      <c r="Q5673">
        <v>140612</v>
      </c>
      <c r="R5673" t="s">
        <v>333</v>
      </c>
      <c r="S5673" t="s">
        <v>38</v>
      </c>
      <c r="T5673" t="s">
        <v>28</v>
      </c>
      <c r="V5673" t="s">
        <v>40</v>
      </c>
      <c r="Y5673" t="s">
        <v>147</v>
      </c>
    </row>
    <row r="5674" spans="1:25" x14ac:dyDescent="0.45">
      <c r="A5674" t="s">
        <v>335</v>
      </c>
      <c r="B5674" t="s">
        <v>471</v>
      </c>
      <c r="C5674">
        <v>2679</v>
      </c>
      <c r="D5674">
        <v>5</v>
      </c>
      <c r="F5674">
        <v>2020</v>
      </c>
      <c r="G5674">
        <v>339</v>
      </c>
      <c r="H5674">
        <v>283.5</v>
      </c>
      <c r="I5674">
        <v>10387</v>
      </c>
      <c r="K5674">
        <v>2.8000000000000001E-2</v>
      </c>
      <c r="L5674">
        <v>1E-3</v>
      </c>
      <c r="M5674">
        <v>6297.15</v>
      </c>
      <c r="N5674">
        <v>5.9299999999999999E-2</v>
      </c>
      <c r="O5674">
        <v>0.75900000000000001</v>
      </c>
      <c r="P5674">
        <v>5.1900000000000002E-2</v>
      </c>
      <c r="Q5674">
        <v>105952.35</v>
      </c>
      <c r="R5674" t="s">
        <v>333</v>
      </c>
      <c r="S5674" t="s">
        <v>38</v>
      </c>
      <c r="T5674" t="s">
        <v>28</v>
      </c>
      <c r="V5674" t="s">
        <v>40</v>
      </c>
      <c r="Y5674" t="s">
        <v>147</v>
      </c>
    </row>
    <row r="5675" spans="1:25" x14ac:dyDescent="0.45">
      <c r="A5675" t="s">
        <v>335</v>
      </c>
      <c r="B5675" t="s">
        <v>471</v>
      </c>
      <c r="C5675">
        <v>2679</v>
      </c>
      <c r="D5675">
        <v>5</v>
      </c>
      <c r="F5675">
        <v>2021</v>
      </c>
      <c r="G5675">
        <v>1922</v>
      </c>
      <c r="H5675">
        <v>1658</v>
      </c>
      <c r="I5675">
        <v>62808</v>
      </c>
      <c r="K5675">
        <v>0.247</v>
      </c>
      <c r="L5675">
        <v>1.1999999999999999E-3</v>
      </c>
      <c r="M5675">
        <v>38029.525000000001</v>
      </c>
      <c r="N5675">
        <v>5.9900000000000002E-2</v>
      </c>
      <c r="O5675">
        <v>4.4000000000000004</v>
      </c>
      <c r="P5675">
        <v>4.5600000000000002E-2</v>
      </c>
      <c r="Q5675">
        <v>633352.17500000005</v>
      </c>
      <c r="R5675" t="s">
        <v>333</v>
      </c>
      <c r="S5675" t="s">
        <v>38</v>
      </c>
      <c r="T5675" t="s">
        <v>28</v>
      </c>
      <c r="V5675" t="s">
        <v>40</v>
      </c>
      <c r="Y5675" t="s">
        <v>152</v>
      </c>
    </row>
    <row r="5676" spans="1:25" x14ac:dyDescent="0.45">
      <c r="A5676" t="s">
        <v>335</v>
      </c>
      <c r="B5676" t="s">
        <v>471</v>
      </c>
      <c r="C5676">
        <v>2679</v>
      </c>
      <c r="D5676">
        <v>5</v>
      </c>
      <c r="F5676">
        <v>2022</v>
      </c>
      <c r="G5676">
        <v>1807</v>
      </c>
      <c r="H5676">
        <v>1461.87</v>
      </c>
      <c r="I5676">
        <v>55634.49</v>
      </c>
      <c r="K5676">
        <v>0.317</v>
      </c>
      <c r="L5676">
        <v>1.6999999999999999E-3</v>
      </c>
      <c r="M5676">
        <v>33644.377999999997</v>
      </c>
      <c r="N5676">
        <v>6.0499999999999998E-2</v>
      </c>
      <c r="O5676">
        <v>3.8159999999999998</v>
      </c>
      <c r="P5676">
        <v>5.8000000000000003E-2</v>
      </c>
      <c r="Q5676">
        <v>556274.26</v>
      </c>
      <c r="R5676" t="s">
        <v>333</v>
      </c>
      <c r="S5676" t="s">
        <v>38</v>
      </c>
      <c r="T5676" t="s">
        <v>28</v>
      </c>
      <c r="V5676" t="s">
        <v>40</v>
      </c>
      <c r="Y5676" t="s">
        <v>152</v>
      </c>
    </row>
    <row r="5677" spans="1:25" x14ac:dyDescent="0.45">
      <c r="A5677" t="s">
        <v>335</v>
      </c>
      <c r="B5677" t="s">
        <v>471</v>
      </c>
      <c r="C5677">
        <v>2679</v>
      </c>
      <c r="D5677">
        <v>5</v>
      </c>
      <c r="F5677">
        <v>2023</v>
      </c>
      <c r="G5677">
        <v>812</v>
      </c>
      <c r="H5677">
        <v>626.85</v>
      </c>
      <c r="I5677">
        <v>24494.33</v>
      </c>
      <c r="K5677">
        <v>8.3000000000000004E-2</v>
      </c>
      <c r="L5677">
        <v>1.1999999999999999E-3</v>
      </c>
      <c r="M5677">
        <v>14518.049000000001</v>
      </c>
      <c r="N5677">
        <v>5.9400000000000001E-2</v>
      </c>
      <c r="O5677">
        <v>1.512</v>
      </c>
      <c r="P5677">
        <v>6.6100000000000006E-2</v>
      </c>
      <c r="Q5677">
        <v>244081.546</v>
      </c>
      <c r="R5677" t="s">
        <v>333</v>
      </c>
      <c r="S5677" t="s">
        <v>38</v>
      </c>
      <c r="T5677" t="s">
        <v>28</v>
      </c>
      <c r="V5677" t="s">
        <v>40</v>
      </c>
      <c r="Y5677" t="s">
        <v>152</v>
      </c>
    </row>
    <row r="5678" spans="1:25" x14ac:dyDescent="0.45">
      <c r="A5678" t="s">
        <v>335</v>
      </c>
      <c r="B5678" t="s">
        <v>471</v>
      </c>
      <c r="C5678">
        <v>2679</v>
      </c>
      <c r="D5678">
        <v>5</v>
      </c>
      <c r="F5678">
        <v>2024</v>
      </c>
      <c r="G5678">
        <v>351</v>
      </c>
      <c r="H5678">
        <v>279.17</v>
      </c>
      <c r="I5678">
        <v>11604.86</v>
      </c>
      <c r="K5678">
        <v>3.4000000000000002E-2</v>
      </c>
      <c r="L5678">
        <v>1E-3</v>
      </c>
      <c r="M5678">
        <v>6789.4750000000004</v>
      </c>
      <c r="N5678">
        <v>5.9299999999999999E-2</v>
      </c>
      <c r="O5678">
        <v>0.64200000000000002</v>
      </c>
      <c r="P5678">
        <v>6.0100000000000001E-2</v>
      </c>
      <c r="Q5678">
        <v>114237.5</v>
      </c>
      <c r="R5678" t="s">
        <v>333</v>
      </c>
      <c r="S5678" t="s">
        <v>38</v>
      </c>
      <c r="T5678" t="s">
        <v>28</v>
      </c>
      <c r="V5678" t="s">
        <v>40</v>
      </c>
      <c r="Y5678" t="s">
        <v>152</v>
      </c>
    </row>
    <row r="5679" spans="1:25" x14ac:dyDescent="0.45">
      <c r="A5679" t="s">
        <v>335</v>
      </c>
      <c r="B5679" t="s">
        <v>471</v>
      </c>
      <c r="C5679">
        <v>2679</v>
      </c>
      <c r="D5679" t="s">
        <v>163</v>
      </c>
      <c r="F5679">
        <v>2021</v>
      </c>
      <c r="G5679">
        <v>37</v>
      </c>
      <c r="H5679">
        <v>28.7</v>
      </c>
      <c r="I5679">
        <v>286.22000000000003</v>
      </c>
      <c r="M5679">
        <v>651.29999999999995</v>
      </c>
      <c r="N5679">
        <v>8.1000000000000003E-2</v>
      </c>
      <c r="Q5679">
        <v>8036</v>
      </c>
      <c r="R5679" t="s">
        <v>923</v>
      </c>
      <c r="T5679" t="s">
        <v>28</v>
      </c>
      <c r="Y5679" t="s">
        <v>472</v>
      </c>
    </row>
    <row r="5680" spans="1:25" x14ac:dyDescent="0.45">
      <c r="A5680" t="s">
        <v>335</v>
      </c>
      <c r="B5680" t="s">
        <v>471</v>
      </c>
      <c r="C5680">
        <v>2679</v>
      </c>
      <c r="D5680" t="s">
        <v>163</v>
      </c>
      <c r="F5680">
        <v>2022</v>
      </c>
      <c r="G5680">
        <v>50</v>
      </c>
      <c r="H5680">
        <v>34.22</v>
      </c>
      <c r="I5680">
        <v>321.48</v>
      </c>
      <c r="M5680">
        <v>776.6</v>
      </c>
      <c r="N5680">
        <v>8.1000000000000003E-2</v>
      </c>
      <c r="Q5680">
        <v>9581.6</v>
      </c>
      <c r="R5680" t="s">
        <v>923</v>
      </c>
      <c r="T5680" t="s">
        <v>28</v>
      </c>
      <c r="Y5680" t="s">
        <v>472</v>
      </c>
    </row>
    <row r="5681" spans="1:25" x14ac:dyDescent="0.45">
      <c r="A5681" t="s">
        <v>335</v>
      </c>
      <c r="B5681" t="s">
        <v>471</v>
      </c>
      <c r="C5681">
        <v>2679</v>
      </c>
      <c r="D5681" t="s">
        <v>163</v>
      </c>
      <c r="F5681">
        <v>2023</v>
      </c>
      <c r="G5681">
        <v>10</v>
      </c>
      <c r="H5681">
        <v>5.63</v>
      </c>
      <c r="I5681">
        <v>54.77</v>
      </c>
      <c r="M5681">
        <v>127.8</v>
      </c>
      <c r="N5681">
        <v>8.0799999999999997E-2</v>
      </c>
      <c r="Q5681">
        <v>1576.4</v>
      </c>
      <c r="R5681" t="s">
        <v>923</v>
      </c>
      <c r="T5681" t="s">
        <v>28</v>
      </c>
      <c r="Y5681" t="s">
        <v>472</v>
      </c>
    </row>
    <row r="5682" spans="1:25" x14ac:dyDescent="0.45">
      <c r="A5682" t="s">
        <v>335</v>
      </c>
      <c r="B5682" t="s">
        <v>471</v>
      </c>
      <c r="C5682">
        <v>2679</v>
      </c>
      <c r="D5682" t="s">
        <v>163</v>
      </c>
      <c r="F5682">
        <v>2024</v>
      </c>
      <c r="G5682">
        <v>3</v>
      </c>
      <c r="H5682">
        <v>2.1</v>
      </c>
      <c r="I5682">
        <v>27.65</v>
      </c>
      <c r="M5682">
        <v>47.6</v>
      </c>
      <c r="N5682">
        <v>8.1000000000000003E-2</v>
      </c>
      <c r="Q5682">
        <v>588</v>
      </c>
      <c r="R5682" t="s">
        <v>923</v>
      </c>
      <c r="T5682" t="s">
        <v>28</v>
      </c>
      <c r="Y5682" t="s">
        <v>472</v>
      </c>
    </row>
    <row r="5683" spans="1:25" x14ac:dyDescent="0.45">
      <c r="A5683" t="s">
        <v>335</v>
      </c>
      <c r="B5683" t="s">
        <v>473</v>
      </c>
      <c r="C5683">
        <v>2682</v>
      </c>
      <c r="D5683">
        <v>10</v>
      </c>
      <c r="E5683" t="s">
        <v>338</v>
      </c>
      <c r="F5683">
        <v>2009</v>
      </c>
      <c r="G5683">
        <v>3325</v>
      </c>
      <c r="H5683">
        <v>3320</v>
      </c>
      <c r="J5683">
        <v>222893.75</v>
      </c>
      <c r="K5683">
        <v>457.24200000000002</v>
      </c>
      <c r="L5683">
        <v>2.6789000000000001</v>
      </c>
      <c r="M5683">
        <v>35232.675000000003</v>
      </c>
      <c r="N5683">
        <v>0.1026</v>
      </c>
      <c r="O5683">
        <v>71.341999999999999</v>
      </c>
      <c r="P5683">
        <v>0.40770000000000001</v>
      </c>
      <c r="Q5683">
        <v>343392.97499999998</v>
      </c>
      <c r="R5683" t="s">
        <v>82</v>
      </c>
      <c r="T5683" t="s">
        <v>63</v>
      </c>
      <c r="V5683" t="s">
        <v>121</v>
      </c>
      <c r="W5683" t="s">
        <v>51</v>
      </c>
      <c r="Y5683" t="s">
        <v>277</v>
      </c>
    </row>
    <row r="5684" spans="1:25" x14ac:dyDescent="0.45">
      <c r="A5684" t="s">
        <v>335</v>
      </c>
      <c r="B5684" t="s">
        <v>473</v>
      </c>
      <c r="C5684">
        <v>2682</v>
      </c>
      <c r="D5684">
        <v>10</v>
      </c>
      <c r="E5684" t="s">
        <v>338</v>
      </c>
      <c r="F5684">
        <v>2010</v>
      </c>
      <c r="G5684">
        <v>2484</v>
      </c>
      <c r="H5684">
        <v>2478</v>
      </c>
      <c r="J5684">
        <v>168743.25</v>
      </c>
      <c r="K5684">
        <v>355.27699999999999</v>
      </c>
      <c r="L5684">
        <v>2.6179999999999999</v>
      </c>
      <c r="M5684">
        <v>28117.35</v>
      </c>
      <c r="N5684">
        <v>0.1026</v>
      </c>
      <c r="O5684">
        <v>54.863999999999997</v>
      </c>
      <c r="P5684">
        <v>0.39810000000000001</v>
      </c>
      <c r="Q5684">
        <v>274055.47499999998</v>
      </c>
      <c r="R5684" t="s">
        <v>82</v>
      </c>
      <c r="T5684" t="s">
        <v>63</v>
      </c>
      <c r="V5684" t="s">
        <v>121</v>
      </c>
      <c r="W5684" t="s">
        <v>51</v>
      </c>
      <c r="Y5684" t="s">
        <v>277</v>
      </c>
    </row>
    <row r="5685" spans="1:25" x14ac:dyDescent="0.45">
      <c r="A5685" t="s">
        <v>335</v>
      </c>
      <c r="B5685" t="s">
        <v>473</v>
      </c>
      <c r="C5685">
        <v>2682</v>
      </c>
      <c r="D5685">
        <v>10</v>
      </c>
      <c r="E5685" t="s">
        <v>338</v>
      </c>
      <c r="F5685">
        <v>2011</v>
      </c>
      <c r="G5685">
        <v>1195</v>
      </c>
      <c r="H5685">
        <v>1193.5</v>
      </c>
      <c r="J5685">
        <v>77503.25</v>
      </c>
      <c r="K5685">
        <v>198.98400000000001</v>
      </c>
      <c r="L5685">
        <v>2.9085999999999999</v>
      </c>
      <c r="M5685">
        <v>13964.15</v>
      </c>
      <c r="N5685">
        <v>0.1027</v>
      </c>
      <c r="O5685">
        <v>27.867999999999999</v>
      </c>
      <c r="P5685">
        <v>0.40820000000000001</v>
      </c>
      <c r="Q5685">
        <v>136077.72500000001</v>
      </c>
      <c r="R5685" t="s">
        <v>82</v>
      </c>
      <c r="T5685" t="s">
        <v>63</v>
      </c>
      <c r="V5685" t="s">
        <v>121</v>
      </c>
      <c r="W5685" t="s">
        <v>51</v>
      </c>
      <c r="Y5685" t="s">
        <v>277</v>
      </c>
    </row>
    <row r="5686" spans="1:25" x14ac:dyDescent="0.45">
      <c r="A5686" t="s">
        <v>335</v>
      </c>
      <c r="B5686" t="s">
        <v>473</v>
      </c>
      <c r="C5686">
        <v>2682</v>
      </c>
      <c r="D5686">
        <v>10</v>
      </c>
      <c r="E5686" t="s">
        <v>338</v>
      </c>
      <c r="F5686">
        <v>2012</v>
      </c>
      <c r="G5686">
        <v>0</v>
      </c>
      <c r="H5686">
        <v>0</v>
      </c>
      <c r="R5686" t="s">
        <v>82</v>
      </c>
      <c r="T5686" t="s">
        <v>63</v>
      </c>
      <c r="V5686" t="s">
        <v>121</v>
      </c>
      <c r="W5686" t="s">
        <v>51</v>
      </c>
      <c r="Y5686" t="s">
        <v>277</v>
      </c>
    </row>
    <row r="5687" spans="1:25" x14ac:dyDescent="0.45">
      <c r="A5687" t="s">
        <v>335</v>
      </c>
      <c r="B5687" t="s">
        <v>473</v>
      </c>
      <c r="C5687">
        <v>2682</v>
      </c>
      <c r="D5687">
        <v>10</v>
      </c>
      <c r="F5687">
        <v>2013</v>
      </c>
      <c r="G5687">
        <v>0</v>
      </c>
      <c r="H5687">
        <v>0</v>
      </c>
      <c r="R5687" t="s">
        <v>333</v>
      </c>
      <c r="T5687" t="s">
        <v>63</v>
      </c>
      <c r="V5687" t="s">
        <v>121</v>
      </c>
      <c r="Y5687" t="s">
        <v>277</v>
      </c>
    </row>
    <row r="5688" spans="1:25" x14ac:dyDescent="0.45">
      <c r="A5688" t="s">
        <v>335</v>
      </c>
      <c r="B5688" t="s">
        <v>473</v>
      </c>
      <c r="C5688">
        <v>2682</v>
      </c>
      <c r="D5688">
        <v>10</v>
      </c>
      <c r="F5688">
        <v>2014</v>
      </c>
      <c r="G5688">
        <v>394</v>
      </c>
      <c r="H5688">
        <v>394</v>
      </c>
      <c r="K5688">
        <v>4.0000000000000001E-3</v>
      </c>
      <c r="L5688">
        <v>2.0000000000000001E-4</v>
      </c>
      <c r="M5688">
        <v>1691.9</v>
      </c>
      <c r="N5688">
        <v>5.8900000000000001E-2</v>
      </c>
      <c r="O5688">
        <v>17.681999999999999</v>
      </c>
      <c r="P5688">
        <v>1.2698</v>
      </c>
      <c r="Q5688">
        <v>28694.9</v>
      </c>
      <c r="R5688" t="s">
        <v>333</v>
      </c>
      <c r="T5688" t="s">
        <v>63</v>
      </c>
      <c r="V5688" t="s">
        <v>121</v>
      </c>
      <c r="Y5688" t="s">
        <v>277</v>
      </c>
    </row>
    <row r="5689" spans="1:25" x14ac:dyDescent="0.45">
      <c r="A5689" t="s">
        <v>335</v>
      </c>
      <c r="B5689" t="s">
        <v>473</v>
      </c>
      <c r="C5689">
        <v>2682</v>
      </c>
      <c r="D5689">
        <v>10</v>
      </c>
      <c r="F5689">
        <v>2015</v>
      </c>
      <c r="G5689">
        <v>699</v>
      </c>
      <c r="H5689">
        <v>699</v>
      </c>
      <c r="K5689">
        <v>8.9999999999999993E-3</v>
      </c>
      <c r="L5689">
        <v>2.9999999999999997E-4</v>
      </c>
      <c r="M5689">
        <v>3329.2</v>
      </c>
      <c r="N5689">
        <v>5.8999999999999997E-2</v>
      </c>
      <c r="O5689">
        <v>0.93500000000000005</v>
      </c>
      <c r="P5689">
        <v>3.3000000000000002E-2</v>
      </c>
      <c r="Q5689">
        <v>56521.599999999999</v>
      </c>
      <c r="R5689" t="s">
        <v>333</v>
      </c>
      <c r="T5689" t="s">
        <v>63</v>
      </c>
      <c r="V5689" t="s">
        <v>121</v>
      </c>
      <c r="Y5689" t="s">
        <v>297</v>
      </c>
    </row>
    <row r="5690" spans="1:25" x14ac:dyDescent="0.45">
      <c r="A5690" t="s">
        <v>335</v>
      </c>
      <c r="B5690" t="s">
        <v>473</v>
      </c>
      <c r="C5690">
        <v>2682</v>
      </c>
      <c r="D5690">
        <v>10</v>
      </c>
      <c r="F5690">
        <v>2016</v>
      </c>
      <c r="G5690">
        <v>720</v>
      </c>
      <c r="H5690">
        <v>720</v>
      </c>
      <c r="K5690">
        <v>7.0000000000000001E-3</v>
      </c>
      <c r="L5690">
        <v>2.0000000000000001E-4</v>
      </c>
      <c r="M5690">
        <v>3522.4</v>
      </c>
      <c r="N5690">
        <v>5.8999999999999997E-2</v>
      </c>
      <c r="O5690">
        <v>1.48</v>
      </c>
      <c r="P5690">
        <v>4.9500000000000002E-2</v>
      </c>
      <c r="Q5690">
        <v>59741.2</v>
      </c>
      <c r="R5690" t="s">
        <v>333</v>
      </c>
      <c r="T5690" t="s">
        <v>63</v>
      </c>
      <c r="V5690" t="s">
        <v>121</v>
      </c>
      <c r="Y5690" t="s">
        <v>297</v>
      </c>
    </row>
    <row r="5691" spans="1:25" x14ac:dyDescent="0.45">
      <c r="A5691" t="s">
        <v>335</v>
      </c>
      <c r="B5691" t="s">
        <v>473</v>
      </c>
      <c r="C5691">
        <v>2682</v>
      </c>
      <c r="D5691">
        <v>10</v>
      </c>
      <c r="F5691">
        <v>2017</v>
      </c>
      <c r="G5691">
        <v>245</v>
      </c>
      <c r="H5691">
        <v>245</v>
      </c>
      <c r="K5691">
        <v>8.0000000000000002E-3</v>
      </c>
      <c r="L5691">
        <v>5.9999999999999995E-4</v>
      </c>
      <c r="M5691">
        <v>1597.3</v>
      </c>
      <c r="N5691">
        <v>5.8900000000000001E-2</v>
      </c>
      <c r="O5691">
        <v>0.67900000000000005</v>
      </c>
      <c r="P5691">
        <v>0.05</v>
      </c>
      <c r="Q5691">
        <v>27112</v>
      </c>
      <c r="R5691" t="s">
        <v>333</v>
      </c>
      <c r="T5691" t="s">
        <v>63</v>
      </c>
      <c r="V5691" t="s">
        <v>121</v>
      </c>
      <c r="Y5691" t="s">
        <v>299</v>
      </c>
    </row>
    <row r="5692" spans="1:25" x14ac:dyDescent="0.45">
      <c r="A5692" t="s">
        <v>335</v>
      </c>
      <c r="B5692" t="s">
        <v>473</v>
      </c>
      <c r="C5692">
        <v>2682</v>
      </c>
      <c r="D5692">
        <v>10</v>
      </c>
      <c r="F5692">
        <v>2018</v>
      </c>
      <c r="G5692">
        <v>175</v>
      </c>
      <c r="H5692">
        <v>175</v>
      </c>
      <c r="K5692">
        <v>2E-3</v>
      </c>
      <c r="L5692">
        <v>2.0000000000000001E-4</v>
      </c>
      <c r="M5692">
        <v>596.5</v>
      </c>
      <c r="N5692">
        <v>5.8999999999999997E-2</v>
      </c>
      <c r="O5692">
        <v>0.252</v>
      </c>
      <c r="P5692">
        <v>0.05</v>
      </c>
      <c r="Q5692">
        <v>10084.799999999999</v>
      </c>
      <c r="R5692" t="s">
        <v>333</v>
      </c>
      <c r="T5692" t="s">
        <v>63</v>
      </c>
      <c r="V5692" t="s">
        <v>121</v>
      </c>
      <c r="Y5692" t="s">
        <v>299</v>
      </c>
    </row>
    <row r="5693" spans="1:25" x14ac:dyDescent="0.45">
      <c r="A5693" t="s">
        <v>335</v>
      </c>
      <c r="B5693" t="s">
        <v>473</v>
      </c>
      <c r="C5693">
        <v>2682</v>
      </c>
      <c r="D5693">
        <v>10</v>
      </c>
      <c r="F5693">
        <v>2019</v>
      </c>
      <c r="G5693">
        <v>119</v>
      </c>
      <c r="H5693">
        <v>119</v>
      </c>
      <c r="K5693">
        <v>3.0000000000000001E-3</v>
      </c>
      <c r="L5693">
        <v>5.0000000000000001E-4</v>
      </c>
      <c r="M5693">
        <v>660.6</v>
      </c>
      <c r="N5693">
        <v>5.91E-2</v>
      </c>
      <c r="O5693">
        <v>0.28000000000000003</v>
      </c>
      <c r="P5693">
        <v>5.04E-2</v>
      </c>
      <c r="Q5693">
        <v>11182.4</v>
      </c>
      <c r="R5693" t="s">
        <v>333</v>
      </c>
      <c r="T5693" t="s">
        <v>63</v>
      </c>
      <c r="V5693" t="s">
        <v>121</v>
      </c>
      <c r="Y5693" t="s">
        <v>299</v>
      </c>
    </row>
    <row r="5694" spans="1:25" x14ac:dyDescent="0.45">
      <c r="A5694" t="s">
        <v>335</v>
      </c>
      <c r="B5694" t="s">
        <v>473</v>
      </c>
      <c r="C5694">
        <v>2682</v>
      </c>
      <c r="D5694">
        <v>10</v>
      </c>
      <c r="F5694">
        <v>2020</v>
      </c>
      <c r="G5694">
        <v>197</v>
      </c>
      <c r="H5694">
        <v>197</v>
      </c>
      <c r="K5694">
        <v>5.0000000000000001E-3</v>
      </c>
      <c r="L5694">
        <v>4.0000000000000002E-4</v>
      </c>
      <c r="M5694">
        <v>1053.0999999999999</v>
      </c>
      <c r="N5694">
        <v>5.91E-2</v>
      </c>
      <c r="O5694">
        <v>0.45300000000000001</v>
      </c>
      <c r="P5694">
        <v>5.0999999999999997E-2</v>
      </c>
      <c r="Q5694">
        <v>17842.400000000001</v>
      </c>
      <c r="R5694" t="s">
        <v>333</v>
      </c>
      <c r="T5694" t="s">
        <v>63</v>
      </c>
      <c r="V5694" t="s">
        <v>121</v>
      </c>
      <c r="Y5694" t="s">
        <v>299</v>
      </c>
    </row>
    <row r="5695" spans="1:25" x14ac:dyDescent="0.45">
      <c r="A5695" t="s">
        <v>335</v>
      </c>
      <c r="B5695" t="s">
        <v>473</v>
      </c>
      <c r="C5695">
        <v>2682</v>
      </c>
      <c r="D5695">
        <v>10</v>
      </c>
      <c r="F5695">
        <v>2021</v>
      </c>
      <c r="G5695">
        <v>99</v>
      </c>
      <c r="H5695">
        <v>99</v>
      </c>
      <c r="K5695">
        <v>1E-3</v>
      </c>
      <c r="L5695">
        <v>1E-4</v>
      </c>
      <c r="M5695">
        <v>427.5</v>
      </c>
      <c r="N5695">
        <v>5.91E-2</v>
      </c>
      <c r="O5695">
        <v>0.20399999999999999</v>
      </c>
      <c r="P5695">
        <v>5.5899999999999998E-2</v>
      </c>
      <c r="Q5695">
        <v>7255.2</v>
      </c>
      <c r="R5695" t="s">
        <v>333</v>
      </c>
      <c r="T5695" t="s">
        <v>63</v>
      </c>
      <c r="V5695" t="s">
        <v>121</v>
      </c>
      <c r="Y5695" t="s">
        <v>474</v>
      </c>
    </row>
    <row r="5696" spans="1:25" x14ac:dyDescent="0.45">
      <c r="A5696" t="s">
        <v>335</v>
      </c>
      <c r="B5696" t="s">
        <v>473</v>
      </c>
      <c r="C5696">
        <v>2682</v>
      </c>
      <c r="D5696">
        <v>10</v>
      </c>
      <c r="F5696">
        <v>2022</v>
      </c>
      <c r="G5696">
        <v>90</v>
      </c>
      <c r="H5696">
        <v>90</v>
      </c>
      <c r="K5696">
        <v>3.0000000000000001E-3</v>
      </c>
      <c r="L5696">
        <v>5.0000000000000001E-4</v>
      </c>
      <c r="M5696">
        <v>524.5</v>
      </c>
      <c r="N5696">
        <v>5.8799999999999998E-2</v>
      </c>
      <c r="O5696">
        <v>0.249</v>
      </c>
      <c r="P5696">
        <v>5.62E-2</v>
      </c>
      <c r="Q5696">
        <v>8886.7999999999993</v>
      </c>
      <c r="R5696" t="s">
        <v>333</v>
      </c>
      <c r="T5696" t="s">
        <v>63</v>
      </c>
      <c r="V5696" t="s">
        <v>121</v>
      </c>
      <c r="Y5696" t="s">
        <v>474</v>
      </c>
    </row>
    <row r="5697" spans="1:25" x14ac:dyDescent="0.45">
      <c r="A5697" t="s">
        <v>335</v>
      </c>
      <c r="B5697" t="s">
        <v>473</v>
      </c>
      <c r="C5697">
        <v>2682</v>
      </c>
      <c r="D5697">
        <v>10</v>
      </c>
      <c r="F5697">
        <v>2023</v>
      </c>
      <c r="G5697">
        <v>54</v>
      </c>
      <c r="H5697">
        <v>54</v>
      </c>
      <c r="K5697">
        <v>1E-3</v>
      </c>
      <c r="L5697">
        <v>5.0000000000000001E-4</v>
      </c>
      <c r="M5697">
        <v>198.6</v>
      </c>
      <c r="N5697">
        <v>5.9400000000000001E-2</v>
      </c>
      <c r="O5697">
        <v>9.4E-2</v>
      </c>
      <c r="P5697">
        <v>5.6000000000000001E-2</v>
      </c>
      <c r="Q5697">
        <v>3350.6</v>
      </c>
      <c r="R5697" t="s">
        <v>333</v>
      </c>
      <c r="T5697" t="s">
        <v>63</v>
      </c>
      <c r="V5697" t="s">
        <v>121</v>
      </c>
      <c r="Y5697" t="s">
        <v>474</v>
      </c>
    </row>
    <row r="5698" spans="1:25" x14ac:dyDescent="0.45">
      <c r="A5698" t="s">
        <v>335</v>
      </c>
      <c r="B5698" t="s">
        <v>473</v>
      </c>
      <c r="C5698">
        <v>2682</v>
      </c>
      <c r="D5698">
        <v>10</v>
      </c>
      <c r="F5698">
        <v>2024</v>
      </c>
      <c r="G5698">
        <v>57</v>
      </c>
      <c r="H5698">
        <v>57</v>
      </c>
      <c r="K5698">
        <v>1E-3</v>
      </c>
      <c r="L5698">
        <v>4.0000000000000002E-4</v>
      </c>
      <c r="M5698">
        <v>299.2</v>
      </c>
      <c r="N5698">
        <v>5.9400000000000001E-2</v>
      </c>
      <c r="O5698">
        <v>0.14199999999999999</v>
      </c>
      <c r="P5698">
        <v>5.62E-2</v>
      </c>
      <c r="Q5698">
        <v>5075</v>
      </c>
      <c r="R5698" t="s">
        <v>333</v>
      </c>
      <c r="T5698" t="s">
        <v>63</v>
      </c>
      <c r="V5698" t="s">
        <v>121</v>
      </c>
      <c r="Y5698" t="s">
        <v>474</v>
      </c>
    </row>
    <row r="5699" spans="1:25" x14ac:dyDescent="0.45">
      <c r="A5699" t="s">
        <v>335</v>
      </c>
      <c r="B5699" t="s">
        <v>473</v>
      </c>
      <c r="C5699">
        <v>2682</v>
      </c>
      <c r="D5699">
        <v>11</v>
      </c>
      <c r="E5699" t="s">
        <v>338</v>
      </c>
      <c r="F5699">
        <v>2009</v>
      </c>
      <c r="G5699">
        <v>0</v>
      </c>
      <c r="H5699">
        <v>0</v>
      </c>
      <c r="R5699" t="s">
        <v>82</v>
      </c>
      <c r="T5699" t="s">
        <v>63</v>
      </c>
      <c r="V5699" t="s">
        <v>121</v>
      </c>
      <c r="W5699" t="s">
        <v>51</v>
      </c>
      <c r="Y5699" t="s">
        <v>277</v>
      </c>
    </row>
    <row r="5700" spans="1:25" x14ac:dyDescent="0.45">
      <c r="A5700" t="s">
        <v>335</v>
      </c>
      <c r="B5700" t="s">
        <v>473</v>
      </c>
      <c r="C5700">
        <v>2682</v>
      </c>
      <c r="D5700">
        <v>11</v>
      </c>
      <c r="E5700" t="s">
        <v>338</v>
      </c>
      <c r="F5700">
        <v>2010</v>
      </c>
      <c r="G5700">
        <v>0</v>
      </c>
      <c r="H5700">
        <v>0</v>
      </c>
      <c r="R5700" t="s">
        <v>82</v>
      </c>
      <c r="T5700" t="s">
        <v>63</v>
      </c>
      <c r="V5700" t="s">
        <v>121</v>
      </c>
      <c r="W5700" t="s">
        <v>51</v>
      </c>
      <c r="Y5700" t="s">
        <v>277</v>
      </c>
    </row>
    <row r="5701" spans="1:25" x14ac:dyDescent="0.45">
      <c r="A5701" t="s">
        <v>335</v>
      </c>
      <c r="B5701" t="s">
        <v>473</v>
      </c>
      <c r="C5701">
        <v>2682</v>
      </c>
      <c r="D5701">
        <v>11</v>
      </c>
      <c r="E5701" t="s">
        <v>338</v>
      </c>
      <c r="F5701">
        <v>2011</v>
      </c>
      <c r="G5701">
        <v>0</v>
      </c>
      <c r="H5701">
        <v>0</v>
      </c>
      <c r="R5701" t="s">
        <v>82</v>
      </c>
      <c r="T5701" t="s">
        <v>63</v>
      </c>
      <c r="V5701" t="s">
        <v>121</v>
      </c>
      <c r="W5701" t="s">
        <v>51</v>
      </c>
      <c r="Y5701" t="s">
        <v>277</v>
      </c>
    </row>
    <row r="5702" spans="1:25" x14ac:dyDescent="0.45">
      <c r="A5702" t="s">
        <v>335</v>
      </c>
      <c r="B5702" t="s">
        <v>473</v>
      </c>
      <c r="C5702">
        <v>2682</v>
      </c>
      <c r="D5702">
        <v>11</v>
      </c>
      <c r="E5702" t="s">
        <v>338</v>
      </c>
      <c r="F5702">
        <v>2012</v>
      </c>
      <c r="G5702">
        <v>0</v>
      </c>
      <c r="H5702">
        <v>0</v>
      </c>
      <c r="R5702" t="s">
        <v>82</v>
      </c>
      <c r="T5702" t="s">
        <v>63</v>
      </c>
      <c r="V5702" t="s">
        <v>121</v>
      </c>
      <c r="W5702" t="s">
        <v>51</v>
      </c>
      <c r="Y5702" t="s">
        <v>277</v>
      </c>
    </row>
    <row r="5703" spans="1:25" x14ac:dyDescent="0.45">
      <c r="A5703" t="s">
        <v>335</v>
      </c>
      <c r="B5703" t="s">
        <v>473</v>
      </c>
      <c r="C5703">
        <v>2682</v>
      </c>
      <c r="D5703">
        <v>12</v>
      </c>
      <c r="E5703" t="s">
        <v>49</v>
      </c>
      <c r="F5703">
        <v>2009</v>
      </c>
      <c r="G5703">
        <v>3899</v>
      </c>
      <c r="H5703">
        <v>3891</v>
      </c>
      <c r="J5703">
        <v>398053.5</v>
      </c>
      <c r="K5703">
        <v>881.55600000000004</v>
      </c>
      <c r="L5703">
        <v>2.6486000000000001</v>
      </c>
      <c r="M5703">
        <v>67464.589000000007</v>
      </c>
      <c r="N5703">
        <v>0.1027</v>
      </c>
      <c r="O5703">
        <v>123.056</v>
      </c>
      <c r="P5703">
        <v>0.36959999999999998</v>
      </c>
      <c r="Q5703">
        <v>657507.42500000005</v>
      </c>
      <c r="R5703" t="s">
        <v>82</v>
      </c>
      <c r="T5703" t="s">
        <v>63</v>
      </c>
      <c r="V5703" t="s">
        <v>121</v>
      </c>
      <c r="W5703" t="s">
        <v>51</v>
      </c>
      <c r="Y5703" t="s">
        <v>277</v>
      </c>
    </row>
    <row r="5704" spans="1:25" x14ac:dyDescent="0.45">
      <c r="A5704" t="s">
        <v>335</v>
      </c>
      <c r="B5704" t="s">
        <v>473</v>
      </c>
      <c r="C5704">
        <v>2682</v>
      </c>
      <c r="D5704">
        <v>12</v>
      </c>
      <c r="E5704" t="s">
        <v>49</v>
      </c>
      <c r="F5704">
        <v>2010</v>
      </c>
      <c r="G5704">
        <v>2986</v>
      </c>
      <c r="H5704">
        <v>2980</v>
      </c>
      <c r="J5704">
        <v>280978</v>
      </c>
      <c r="K5704">
        <v>563.84</v>
      </c>
      <c r="L5704">
        <v>2.4605000000000001</v>
      </c>
      <c r="M5704">
        <v>46239.851000000002</v>
      </c>
      <c r="N5704">
        <v>0.1027</v>
      </c>
      <c r="O5704">
        <v>86.926000000000002</v>
      </c>
      <c r="P5704">
        <v>0.3805</v>
      </c>
      <c r="Q5704">
        <v>450660.22499999998</v>
      </c>
      <c r="R5704" t="s">
        <v>82</v>
      </c>
      <c r="T5704" t="s">
        <v>63</v>
      </c>
      <c r="V5704" t="s">
        <v>121</v>
      </c>
      <c r="W5704" t="s">
        <v>51</v>
      </c>
      <c r="Y5704" t="s">
        <v>277</v>
      </c>
    </row>
    <row r="5705" spans="1:25" x14ac:dyDescent="0.45">
      <c r="A5705" t="s">
        <v>335</v>
      </c>
      <c r="B5705" t="s">
        <v>473</v>
      </c>
      <c r="C5705">
        <v>2682</v>
      </c>
      <c r="D5705">
        <v>12</v>
      </c>
      <c r="E5705" t="s">
        <v>49</v>
      </c>
      <c r="F5705">
        <v>2011</v>
      </c>
      <c r="G5705">
        <v>610</v>
      </c>
      <c r="H5705">
        <v>610</v>
      </c>
      <c r="J5705">
        <v>53412</v>
      </c>
      <c r="K5705">
        <v>130.935</v>
      </c>
      <c r="L5705">
        <v>3.1402000000000001</v>
      </c>
      <c r="M5705">
        <v>8555.0810000000001</v>
      </c>
      <c r="N5705">
        <v>0.1027</v>
      </c>
      <c r="O5705">
        <v>17.321999999999999</v>
      </c>
      <c r="P5705">
        <v>0.41570000000000001</v>
      </c>
      <c r="Q5705">
        <v>83386.100000000006</v>
      </c>
      <c r="R5705" t="s">
        <v>82</v>
      </c>
      <c r="T5705" t="s">
        <v>63</v>
      </c>
      <c r="V5705" t="s">
        <v>121</v>
      </c>
      <c r="W5705" t="s">
        <v>51</v>
      </c>
      <c r="Y5705" t="s">
        <v>277</v>
      </c>
    </row>
    <row r="5706" spans="1:25" x14ac:dyDescent="0.45">
      <c r="A5706" t="s">
        <v>335</v>
      </c>
      <c r="B5706" t="s">
        <v>473</v>
      </c>
      <c r="C5706">
        <v>2682</v>
      </c>
      <c r="D5706">
        <v>12</v>
      </c>
      <c r="E5706" t="s">
        <v>49</v>
      </c>
      <c r="F5706">
        <v>2012</v>
      </c>
      <c r="G5706">
        <v>0</v>
      </c>
      <c r="H5706">
        <v>0</v>
      </c>
      <c r="R5706" t="s">
        <v>82</v>
      </c>
      <c r="T5706" t="s">
        <v>63</v>
      </c>
      <c r="V5706" t="s">
        <v>121</v>
      </c>
      <c r="W5706" t="s">
        <v>51</v>
      </c>
      <c r="Y5706" t="s">
        <v>277</v>
      </c>
    </row>
    <row r="5707" spans="1:25" x14ac:dyDescent="0.45">
      <c r="A5707" t="s">
        <v>335</v>
      </c>
      <c r="B5707" t="s">
        <v>473</v>
      </c>
      <c r="C5707">
        <v>2682</v>
      </c>
      <c r="D5707">
        <v>12</v>
      </c>
      <c r="E5707" t="s">
        <v>49</v>
      </c>
      <c r="F5707">
        <v>2013</v>
      </c>
      <c r="G5707">
        <v>0</v>
      </c>
      <c r="H5707">
        <v>0</v>
      </c>
      <c r="R5707" t="s">
        <v>82</v>
      </c>
      <c r="T5707" t="s">
        <v>63</v>
      </c>
      <c r="V5707" t="s">
        <v>121</v>
      </c>
      <c r="W5707" t="s">
        <v>51</v>
      </c>
      <c r="Y5707" t="s">
        <v>277</v>
      </c>
    </row>
    <row r="5708" spans="1:25" x14ac:dyDescent="0.45">
      <c r="A5708" t="s">
        <v>335</v>
      </c>
      <c r="B5708" t="s">
        <v>473</v>
      </c>
      <c r="C5708">
        <v>2682</v>
      </c>
      <c r="D5708">
        <v>20</v>
      </c>
      <c r="F5708">
        <v>2009</v>
      </c>
      <c r="G5708">
        <v>239</v>
      </c>
      <c r="H5708">
        <v>212.75</v>
      </c>
      <c r="I5708">
        <v>7315.75</v>
      </c>
      <c r="K5708">
        <v>2.1999999999999999E-2</v>
      </c>
      <c r="L5708">
        <v>1E-3</v>
      </c>
      <c r="M5708">
        <v>4260.75</v>
      </c>
      <c r="N5708">
        <v>5.9299999999999999E-2</v>
      </c>
      <c r="O5708">
        <v>4.3440000000000003</v>
      </c>
      <c r="P5708">
        <v>0.12239999999999999</v>
      </c>
      <c r="Q5708">
        <v>71699.574999999997</v>
      </c>
      <c r="R5708" t="s">
        <v>333</v>
      </c>
      <c r="T5708" t="s">
        <v>89</v>
      </c>
      <c r="V5708" t="s">
        <v>32</v>
      </c>
      <c r="Y5708" t="s">
        <v>107</v>
      </c>
    </row>
    <row r="5709" spans="1:25" x14ac:dyDescent="0.45">
      <c r="A5709" t="s">
        <v>335</v>
      </c>
      <c r="B5709" t="s">
        <v>473</v>
      </c>
      <c r="C5709">
        <v>2682</v>
      </c>
      <c r="D5709">
        <v>20</v>
      </c>
      <c r="F5709">
        <v>2010</v>
      </c>
      <c r="G5709">
        <v>492</v>
      </c>
      <c r="H5709">
        <v>464</v>
      </c>
      <c r="I5709">
        <v>18043.25</v>
      </c>
      <c r="K5709">
        <v>5.2999999999999999E-2</v>
      </c>
      <c r="L5709">
        <v>1E-3</v>
      </c>
      <c r="M5709">
        <v>10432.200000000001</v>
      </c>
      <c r="N5709">
        <v>5.9200000000000003E-2</v>
      </c>
      <c r="O5709">
        <v>10.423999999999999</v>
      </c>
      <c r="P5709">
        <v>0.1176</v>
      </c>
      <c r="Q5709">
        <v>175552.2</v>
      </c>
      <c r="R5709" t="s">
        <v>333</v>
      </c>
      <c r="T5709" t="s">
        <v>89</v>
      </c>
      <c r="V5709" t="s">
        <v>32</v>
      </c>
      <c r="Y5709" t="s">
        <v>107</v>
      </c>
    </row>
    <row r="5710" spans="1:25" x14ac:dyDescent="0.45">
      <c r="A5710" t="s">
        <v>335</v>
      </c>
      <c r="B5710" t="s">
        <v>473</v>
      </c>
      <c r="C5710">
        <v>2682</v>
      </c>
      <c r="D5710">
        <v>20</v>
      </c>
      <c r="F5710">
        <v>2011</v>
      </c>
      <c r="G5710">
        <v>2488</v>
      </c>
      <c r="H5710">
        <v>2435.5</v>
      </c>
      <c r="I5710">
        <v>94941.5</v>
      </c>
      <c r="K5710">
        <v>0.29899999999999999</v>
      </c>
      <c r="L5710">
        <v>1E-3</v>
      </c>
      <c r="M5710">
        <v>59296.7</v>
      </c>
      <c r="N5710">
        <v>5.9200000000000003E-2</v>
      </c>
      <c r="O5710">
        <v>67.194000000000003</v>
      </c>
      <c r="P5710">
        <v>0.1343</v>
      </c>
      <c r="Q5710">
        <v>997775.67500000005</v>
      </c>
      <c r="R5710" t="s">
        <v>333</v>
      </c>
      <c r="T5710" t="s">
        <v>89</v>
      </c>
      <c r="V5710" t="s">
        <v>32</v>
      </c>
      <c r="Y5710" t="s">
        <v>107</v>
      </c>
    </row>
    <row r="5711" spans="1:25" x14ac:dyDescent="0.45">
      <c r="A5711" t="s">
        <v>335</v>
      </c>
      <c r="B5711" t="s">
        <v>473</v>
      </c>
      <c r="C5711">
        <v>2682</v>
      </c>
      <c r="D5711">
        <v>20</v>
      </c>
      <c r="F5711">
        <v>2012</v>
      </c>
      <c r="G5711">
        <v>4855</v>
      </c>
      <c r="H5711">
        <v>4809.25</v>
      </c>
      <c r="I5711">
        <v>185535.75</v>
      </c>
      <c r="K5711">
        <v>0.59199999999999997</v>
      </c>
      <c r="L5711">
        <v>1E-3</v>
      </c>
      <c r="M5711">
        <v>117310.55</v>
      </c>
      <c r="N5711">
        <v>5.9200000000000003E-2</v>
      </c>
      <c r="O5711">
        <v>130.24199999999999</v>
      </c>
      <c r="P5711">
        <v>0.13189999999999999</v>
      </c>
      <c r="Q5711">
        <v>1973997</v>
      </c>
      <c r="R5711" t="s">
        <v>333</v>
      </c>
      <c r="T5711" t="s">
        <v>89</v>
      </c>
      <c r="V5711" t="s">
        <v>32</v>
      </c>
      <c r="Y5711" t="s">
        <v>107</v>
      </c>
    </row>
    <row r="5712" spans="1:25" x14ac:dyDescent="0.45">
      <c r="A5712" t="s">
        <v>335</v>
      </c>
      <c r="B5712" t="s">
        <v>473</v>
      </c>
      <c r="C5712">
        <v>2682</v>
      </c>
      <c r="D5712">
        <v>20</v>
      </c>
      <c r="F5712">
        <v>2013</v>
      </c>
      <c r="G5712">
        <v>5480</v>
      </c>
      <c r="H5712">
        <v>5463.5</v>
      </c>
      <c r="I5712">
        <v>206013.5</v>
      </c>
      <c r="K5712">
        <v>0.68300000000000005</v>
      </c>
      <c r="L5712">
        <v>1E-3</v>
      </c>
      <c r="M5712">
        <v>135579.20000000001</v>
      </c>
      <c r="N5712">
        <v>5.9200000000000003E-2</v>
      </c>
      <c r="O5712">
        <v>137.36699999999999</v>
      </c>
      <c r="P5712">
        <v>0.1207</v>
      </c>
      <c r="Q5712">
        <v>2281409.1</v>
      </c>
      <c r="R5712" t="s">
        <v>333</v>
      </c>
      <c r="T5712" t="s">
        <v>89</v>
      </c>
      <c r="V5712" t="s">
        <v>32</v>
      </c>
      <c r="Y5712" t="s">
        <v>107</v>
      </c>
    </row>
    <row r="5713" spans="1:25" x14ac:dyDescent="0.45">
      <c r="A5713" t="s">
        <v>335</v>
      </c>
      <c r="B5713" t="s">
        <v>473</v>
      </c>
      <c r="C5713">
        <v>2682</v>
      </c>
      <c r="D5713">
        <v>20</v>
      </c>
      <c r="F5713">
        <v>2014</v>
      </c>
      <c r="G5713">
        <v>5011</v>
      </c>
      <c r="H5713">
        <v>4977</v>
      </c>
      <c r="I5713">
        <v>185272.25</v>
      </c>
      <c r="K5713">
        <v>0.61599999999999999</v>
      </c>
      <c r="L5713">
        <v>1E-3</v>
      </c>
      <c r="M5713">
        <v>122108.52499999999</v>
      </c>
      <c r="N5713">
        <v>5.9200000000000003E-2</v>
      </c>
      <c r="O5713">
        <v>135.852</v>
      </c>
      <c r="P5713">
        <v>0.13239999999999999</v>
      </c>
      <c r="Q5713">
        <v>2054711.675</v>
      </c>
      <c r="R5713" t="s">
        <v>333</v>
      </c>
      <c r="T5713" t="s">
        <v>89</v>
      </c>
      <c r="V5713" t="s">
        <v>32</v>
      </c>
      <c r="Y5713" t="s">
        <v>107</v>
      </c>
    </row>
    <row r="5714" spans="1:25" x14ac:dyDescent="0.45">
      <c r="A5714" t="s">
        <v>335</v>
      </c>
      <c r="B5714" t="s">
        <v>473</v>
      </c>
      <c r="C5714">
        <v>2682</v>
      </c>
      <c r="D5714">
        <v>20</v>
      </c>
      <c r="F5714">
        <v>2015</v>
      </c>
      <c r="G5714">
        <v>5194</v>
      </c>
      <c r="H5714">
        <v>5169</v>
      </c>
      <c r="I5714">
        <v>190953.5</v>
      </c>
      <c r="K5714">
        <v>0.63400000000000001</v>
      </c>
      <c r="L5714">
        <v>1E-3</v>
      </c>
      <c r="M5714">
        <v>125581.22500000001</v>
      </c>
      <c r="N5714">
        <v>5.9200000000000003E-2</v>
      </c>
      <c r="O5714">
        <v>125.979</v>
      </c>
      <c r="P5714">
        <v>0.1201</v>
      </c>
      <c r="Q5714">
        <v>2113062.75</v>
      </c>
      <c r="R5714" t="s">
        <v>333</v>
      </c>
      <c r="T5714" t="s">
        <v>89</v>
      </c>
      <c r="V5714" t="s">
        <v>32</v>
      </c>
      <c r="Y5714" t="s">
        <v>146</v>
      </c>
    </row>
    <row r="5715" spans="1:25" x14ac:dyDescent="0.45">
      <c r="A5715" t="s">
        <v>335</v>
      </c>
      <c r="B5715" t="s">
        <v>473</v>
      </c>
      <c r="C5715">
        <v>2682</v>
      </c>
      <c r="D5715">
        <v>20</v>
      </c>
      <c r="F5715">
        <v>2016</v>
      </c>
      <c r="G5715">
        <v>4748</v>
      </c>
      <c r="H5715">
        <v>4705.25</v>
      </c>
      <c r="I5715">
        <v>165998</v>
      </c>
      <c r="K5715">
        <v>0.55600000000000005</v>
      </c>
      <c r="L5715">
        <v>1E-3</v>
      </c>
      <c r="M5715">
        <v>110063.02499999999</v>
      </c>
      <c r="N5715">
        <v>5.9200000000000003E-2</v>
      </c>
      <c r="O5715">
        <v>109.889</v>
      </c>
      <c r="P5715">
        <v>0.12</v>
      </c>
      <c r="Q5715">
        <v>1851985.55</v>
      </c>
      <c r="R5715" t="s">
        <v>333</v>
      </c>
      <c r="T5715" t="s">
        <v>89</v>
      </c>
      <c r="V5715" t="s">
        <v>32</v>
      </c>
      <c r="Y5715" t="s">
        <v>146</v>
      </c>
    </row>
    <row r="5716" spans="1:25" x14ac:dyDescent="0.45">
      <c r="A5716" t="s">
        <v>335</v>
      </c>
      <c r="B5716" t="s">
        <v>473</v>
      </c>
      <c r="C5716">
        <v>2682</v>
      </c>
      <c r="D5716">
        <v>20</v>
      </c>
      <c r="F5716">
        <v>2017</v>
      </c>
      <c r="G5716">
        <v>3351</v>
      </c>
      <c r="H5716">
        <v>3327.25</v>
      </c>
      <c r="I5716">
        <v>122516.25</v>
      </c>
      <c r="K5716">
        <v>0.40699999999999997</v>
      </c>
      <c r="L5716">
        <v>1E-3</v>
      </c>
      <c r="M5716">
        <v>80542.95</v>
      </c>
      <c r="N5716">
        <v>5.9200000000000003E-2</v>
      </c>
      <c r="O5716">
        <v>80.876000000000005</v>
      </c>
      <c r="P5716">
        <v>0.1202</v>
      </c>
      <c r="Q5716">
        <v>1355289.15</v>
      </c>
      <c r="R5716" t="s">
        <v>333</v>
      </c>
      <c r="T5716" t="s">
        <v>89</v>
      </c>
      <c r="V5716" t="s">
        <v>32</v>
      </c>
      <c r="Y5716" t="s">
        <v>147</v>
      </c>
    </row>
    <row r="5717" spans="1:25" x14ac:dyDescent="0.45">
      <c r="A5717" t="s">
        <v>335</v>
      </c>
      <c r="B5717" t="s">
        <v>473</v>
      </c>
      <c r="C5717">
        <v>2682</v>
      </c>
      <c r="D5717">
        <v>20</v>
      </c>
      <c r="F5717">
        <v>2018</v>
      </c>
      <c r="G5717">
        <v>3048</v>
      </c>
      <c r="H5717">
        <v>3033.75</v>
      </c>
      <c r="I5717">
        <v>110842</v>
      </c>
      <c r="K5717">
        <v>0.36</v>
      </c>
      <c r="L5717">
        <v>1E-3</v>
      </c>
      <c r="M5717">
        <v>71254.875</v>
      </c>
      <c r="N5717">
        <v>5.9200000000000003E-2</v>
      </c>
      <c r="O5717">
        <v>76.912999999999997</v>
      </c>
      <c r="P5717">
        <v>0.12939999999999999</v>
      </c>
      <c r="Q5717">
        <v>1199018.05</v>
      </c>
      <c r="R5717" t="s">
        <v>333</v>
      </c>
      <c r="T5717" t="s">
        <v>89</v>
      </c>
      <c r="V5717" t="s">
        <v>32</v>
      </c>
      <c r="Y5717" t="s">
        <v>147</v>
      </c>
    </row>
    <row r="5718" spans="1:25" x14ac:dyDescent="0.45">
      <c r="A5718" t="s">
        <v>335</v>
      </c>
      <c r="B5718" t="s">
        <v>473</v>
      </c>
      <c r="C5718">
        <v>2682</v>
      </c>
      <c r="D5718">
        <v>20</v>
      </c>
      <c r="F5718">
        <v>2019</v>
      </c>
      <c r="G5718">
        <v>3738</v>
      </c>
      <c r="H5718">
        <v>3711.75</v>
      </c>
      <c r="I5718">
        <v>130991.75</v>
      </c>
      <c r="K5718">
        <v>0.437</v>
      </c>
      <c r="L5718">
        <v>1E-3</v>
      </c>
      <c r="M5718">
        <v>86502.2</v>
      </c>
      <c r="N5718">
        <v>5.9200000000000003E-2</v>
      </c>
      <c r="O5718">
        <v>95.254000000000005</v>
      </c>
      <c r="P5718">
        <v>0.13150000000000001</v>
      </c>
      <c r="Q5718">
        <v>1455550.5249999999</v>
      </c>
      <c r="R5718" t="s">
        <v>333</v>
      </c>
      <c r="T5718" t="s">
        <v>89</v>
      </c>
      <c r="V5718" t="s">
        <v>32</v>
      </c>
      <c r="Y5718" t="s">
        <v>147</v>
      </c>
    </row>
    <row r="5719" spans="1:25" x14ac:dyDescent="0.45">
      <c r="A5719" t="s">
        <v>335</v>
      </c>
      <c r="B5719" t="s">
        <v>473</v>
      </c>
      <c r="C5719">
        <v>2682</v>
      </c>
      <c r="D5719">
        <v>20</v>
      </c>
      <c r="F5719">
        <v>2020</v>
      </c>
      <c r="G5719">
        <v>1945</v>
      </c>
      <c r="H5719">
        <v>1927.75</v>
      </c>
      <c r="I5719">
        <v>68792.25</v>
      </c>
      <c r="K5719">
        <v>0.184</v>
      </c>
      <c r="L5719">
        <v>1E-3</v>
      </c>
      <c r="M5719">
        <v>36419.699999999997</v>
      </c>
      <c r="N5719">
        <v>5.9299999999999999E-2</v>
      </c>
      <c r="O5719">
        <v>39.770000000000003</v>
      </c>
      <c r="P5719">
        <v>0.1305</v>
      </c>
      <c r="Q5719">
        <v>612809.22499999998</v>
      </c>
      <c r="R5719" t="s">
        <v>333</v>
      </c>
      <c r="T5719" t="s">
        <v>89</v>
      </c>
      <c r="V5719" t="s">
        <v>32</v>
      </c>
      <c r="Y5719" t="s">
        <v>147</v>
      </c>
    </row>
    <row r="5720" spans="1:25" x14ac:dyDescent="0.45">
      <c r="A5720" t="s">
        <v>335</v>
      </c>
      <c r="B5720" t="s">
        <v>473</v>
      </c>
      <c r="C5720">
        <v>2682</v>
      </c>
      <c r="D5720">
        <v>20</v>
      </c>
      <c r="F5720">
        <v>2021</v>
      </c>
      <c r="G5720">
        <v>1696</v>
      </c>
      <c r="H5720">
        <v>1681.25</v>
      </c>
      <c r="I5720">
        <v>59915</v>
      </c>
      <c r="K5720">
        <v>0.184</v>
      </c>
      <c r="L5720">
        <v>1E-3</v>
      </c>
      <c r="M5720">
        <v>36365.85</v>
      </c>
      <c r="N5720">
        <v>5.9299999999999999E-2</v>
      </c>
      <c r="O5720">
        <v>41.264000000000003</v>
      </c>
      <c r="P5720">
        <v>0.1358</v>
      </c>
      <c r="Q5720">
        <v>611880.5</v>
      </c>
      <c r="R5720" t="s">
        <v>333</v>
      </c>
      <c r="T5720" t="s">
        <v>89</v>
      </c>
      <c r="V5720" t="s">
        <v>32</v>
      </c>
      <c r="Y5720" t="s">
        <v>152</v>
      </c>
    </row>
    <row r="5721" spans="1:25" x14ac:dyDescent="0.45">
      <c r="A5721" t="s">
        <v>335</v>
      </c>
      <c r="B5721" t="s">
        <v>473</v>
      </c>
      <c r="C5721">
        <v>2682</v>
      </c>
      <c r="D5721">
        <v>20</v>
      </c>
      <c r="F5721">
        <v>2022</v>
      </c>
      <c r="G5721">
        <v>1750</v>
      </c>
      <c r="H5721">
        <v>1744.25</v>
      </c>
      <c r="I5721">
        <v>66909.25</v>
      </c>
      <c r="K5721">
        <v>0.21099999999999999</v>
      </c>
      <c r="L5721">
        <v>1E-3</v>
      </c>
      <c r="M5721">
        <v>41731</v>
      </c>
      <c r="N5721">
        <v>5.9200000000000003E-2</v>
      </c>
      <c r="O5721">
        <v>44.805999999999997</v>
      </c>
      <c r="P5721">
        <v>0.12820000000000001</v>
      </c>
      <c r="Q5721">
        <v>702172.57499999995</v>
      </c>
      <c r="R5721" t="s">
        <v>333</v>
      </c>
      <c r="T5721" t="s">
        <v>89</v>
      </c>
      <c r="V5721" t="s">
        <v>32</v>
      </c>
      <c r="Y5721" t="s">
        <v>152</v>
      </c>
    </row>
    <row r="5722" spans="1:25" x14ac:dyDescent="0.45">
      <c r="A5722" t="s">
        <v>335</v>
      </c>
      <c r="B5722" t="s">
        <v>473</v>
      </c>
      <c r="C5722">
        <v>2682</v>
      </c>
      <c r="D5722">
        <v>20</v>
      </c>
      <c r="F5722">
        <v>2023</v>
      </c>
      <c r="G5722">
        <v>1225</v>
      </c>
      <c r="H5722">
        <v>1219</v>
      </c>
      <c r="I5722">
        <v>42292.25</v>
      </c>
      <c r="K5722">
        <v>0.14499999999999999</v>
      </c>
      <c r="L5722">
        <v>1E-3</v>
      </c>
      <c r="M5722">
        <v>28643.95</v>
      </c>
      <c r="N5722">
        <v>5.9200000000000003E-2</v>
      </c>
      <c r="O5722">
        <v>28.07</v>
      </c>
      <c r="P5722">
        <v>0.11700000000000001</v>
      </c>
      <c r="Q5722">
        <v>482010.625</v>
      </c>
      <c r="R5722" t="s">
        <v>333</v>
      </c>
      <c r="T5722" t="s">
        <v>89</v>
      </c>
      <c r="V5722" t="s">
        <v>32</v>
      </c>
      <c r="Y5722" t="s">
        <v>152</v>
      </c>
    </row>
    <row r="5723" spans="1:25" x14ac:dyDescent="0.45">
      <c r="A5723" t="s">
        <v>335</v>
      </c>
      <c r="B5723" t="s">
        <v>473</v>
      </c>
      <c r="C5723">
        <v>2682</v>
      </c>
      <c r="D5723">
        <v>20</v>
      </c>
      <c r="F5723">
        <v>2024</v>
      </c>
      <c r="G5723">
        <v>284</v>
      </c>
      <c r="H5723">
        <v>280.5</v>
      </c>
      <c r="I5723">
        <v>9295</v>
      </c>
      <c r="K5723">
        <v>3.1E-2</v>
      </c>
      <c r="L5723">
        <v>1E-3</v>
      </c>
      <c r="M5723">
        <v>6233.2749999999996</v>
      </c>
      <c r="N5723">
        <v>5.9299999999999999E-2</v>
      </c>
      <c r="O5723">
        <v>6.609</v>
      </c>
      <c r="P5723">
        <v>0.12790000000000001</v>
      </c>
      <c r="Q5723">
        <v>104877.325</v>
      </c>
      <c r="R5723" t="s">
        <v>333</v>
      </c>
      <c r="T5723" t="s">
        <v>89</v>
      </c>
      <c r="V5723" t="s">
        <v>32</v>
      </c>
      <c r="Y5723" t="s">
        <v>152</v>
      </c>
    </row>
    <row r="5724" spans="1:25" x14ac:dyDescent="0.45">
      <c r="A5724" t="s">
        <v>335</v>
      </c>
      <c r="B5724" t="s">
        <v>473</v>
      </c>
      <c r="C5724">
        <v>2682</v>
      </c>
      <c r="D5724">
        <v>9</v>
      </c>
      <c r="E5724" t="s">
        <v>49</v>
      </c>
      <c r="F5724">
        <v>2009</v>
      </c>
      <c r="G5724">
        <v>3023</v>
      </c>
      <c r="H5724">
        <v>3020.25</v>
      </c>
      <c r="J5724">
        <v>233840</v>
      </c>
      <c r="K5724">
        <v>545.803</v>
      </c>
      <c r="L5724">
        <v>2.6103000000000001</v>
      </c>
      <c r="M5724">
        <v>42376.737999999998</v>
      </c>
      <c r="N5724">
        <v>0.1027</v>
      </c>
      <c r="O5724">
        <v>84.423000000000002</v>
      </c>
      <c r="P5724">
        <v>0.39960000000000001</v>
      </c>
      <c r="Q5724">
        <v>413019.72499999998</v>
      </c>
      <c r="R5724" t="s">
        <v>82</v>
      </c>
      <c r="T5724" t="s">
        <v>63</v>
      </c>
      <c r="V5724" t="s">
        <v>121</v>
      </c>
      <c r="W5724" t="s">
        <v>51</v>
      </c>
      <c r="Y5724" t="s">
        <v>277</v>
      </c>
    </row>
    <row r="5725" spans="1:25" x14ac:dyDescent="0.45">
      <c r="A5725" t="s">
        <v>335</v>
      </c>
      <c r="B5725" t="s">
        <v>473</v>
      </c>
      <c r="C5725">
        <v>2682</v>
      </c>
      <c r="D5725">
        <v>9</v>
      </c>
      <c r="E5725" t="s">
        <v>49</v>
      </c>
      <c r="F5725">
        <v>2010</v>
      </c>
      <c r="G5725">
        <v>2202</v>
      </c>
      <c r="H5725">
        <v>2198.75</v>
      </c>
      <c r="J5725">
        <v>171932</v>
      </c>
      <c r="K5725">
        <v>352.36700000000002</v>
      </c>
      <c r="L5725">
        <v>2.1577999999999999</v>
      </c>
      <c r="M5725">
        <v>31374.502</v>
      </c>
      <c r="N5725">
        <v>0.1027</v>
      </c>
      <c r="O5725">
        <v>62.781999999999996</v>
      </c>
      <c r="P5725">
        <v>0.3866</v>
      </c>
      <c r="Q5725">
        <v>305800.875</v>
      </c>
      <c r="R5725" t="s">
        <v>82</v>
      </c>
      <c r="T5725" t="s">
        <v>63</v>
      </c>
      <c r="V5725" t="s">
        <v>121</v>
      </c>
      <c r="W5725" t="s">
        <v>51</v>
      </c>
      <c r="Y5725" t="s">
        <v>277</v>
      </c>
    </row>
    <row r="5726" spans="1:25" x14ac:dyDescent="0.45">
      <c r="A5726" t="s">
        <v>335</v>
      </c>
      <c r="B5726" t="s">
        <v>473</v>
      </c>
      <c r="C5726">
        <v>2682</v>
      </c>
      <c r="D5726">
        <v>9</v>
      </c>
      <c r="E5726" t="s">
        <v>49</v>
      </c>
      <c r="F5726">
        <v>2011</v>
      </c>
      <c r="G5726">
        <v>2140</v>
      </c>
      <c r="H5726">
        <v>2136.5</v>
      </c>
      <c r="J5726">
        <v>136730.75</v>
      </c>
      <c r="K5726">
        <v>333.536</v>
      </c>
      <c r="L5726">
        <v>2.9077000000000002</v>
      </c>
      <c r="M5726">
        <v>23325.844000000001</v>
      </c>
      <c r="N5726">
        <v>0.1026</v>
      </c>
      <c r="O5726">
        <v>45.448</v>
      </c>
      <c r="P5726">
        <v>0.39660000000000001</v>
      </c>
      <c r="Q5726">
        <v>227371.875</v>
      </c>
      <c r="R5726" t="s">
        <v>82</v>
      </c>
      <c r="T5726" t="s">
        <v>63</v>
      </c>
      <c r="V5726" t="s">
        <v>121</v>
      </c>
      <c r="W5726" t="s">
        <v>51</v>
      </c>
      <c r="Y5726" t="s">
        <v>277</v>
      </c>
    </row>
    <row r="5727" spans="1:25" x14ac:dyDescent="0.45">
      <c r="A5727" t="s">
        <v>335</v>
      </c>
      <c r="B5727" t="s">
        <v>473</v>
      </c>
      <c r="C5727">
        <v>2682</v>
      </c>
      <c r="D5727">
        <v>9</v>
      </c>
      <c r="E5727" t="s">
        <v>49</v>
      </c>
      <c r="F5727">
        <v>2012</v>
      </c>
      <c r="G5727">
        <v>1385</v>
      </c>
      <c r="H5727">
        <v>1381.5</v>
      </c>
      <c r="J5727">
        <v>86891.5</v>
      </c>
      <c r="K5727">
        <v>214.24299999999999</v>
      </c>
      <c r="L5727">
        <v>2.5861000000000001</v>
      </c>
      <c r="M5727">
        <v>16731.075000000001</v>
      </c>
      <c r="N5727">
        <v>0.1026</v>
      </c>
      <c r="O5727">
        <v>32.030999999999999</v>
      </c>
      <c r="P5727">
        <v>0.38829999999999998</v>
      </c>
      <c r="Q5727">
        <v>163076.20000000001</v>
      </c>
      <c r="R5727" t="s">
        <v>82</v>
      </c>
      <c r="T5727" t="s">
        <v>63</v>
      </c>
      <c r="V5727" t="s">
        <v>121</v>
      </c>
      <c r="W5727" t="s">
        <v>51</v>
      </c>
      <c r="Y5727" t="s">
        <v>277</v>
      </c>
    </row>
    <row r="5728" spans="1:25" x14ac:dyDescent="0.45">
      <c r="A5728" t="s">
        <v>335</v>
      </c>
      <c r="B5728" t="s">
        <v>473</v>
      </c>
      <c r="C5728">
        <v>2682</v>
      </c>
      <c r="D5728">
        <v>9</v>
      </c>
      <c r="E5728" t="s">
        <v>49</v>
      </c>
      <c r="F5728">
        <v>2013</v>
      </c>
      <c r="G5728">
        <v>225</v>
      </c>
      <c r="H5728">
        <v>224</v>
      </c>
      <c r="J5728">
        <v>18881</v>
      </c>
      <c r="K5728">
        <v>36.448999999999998</v>
      </c>
      <c r="L5728">
        <v>2.4230999999999998</v>
      </c>
      <c r="M5728">
        <v>3073.1</v>
      </c>
      <c r="N5728">
        <v>0.1027</v>
      </c>
      <c r="O5728">
        <v>6.33</v>
      </c>
      <c r="P5728">
        <v>0.40670000000000001</v>
      </c>
      <c r="Q5728">
        <v>29955.599999999999</v>
      </c>
      <c r="R5728" t="s">
        <v>82</v>
      </c>
      <c r="T5728" t="s">
        <v>63</v>
      </c>
      <c r="V5728" t="s">
        <v>121</v>
      </c>
      <c r="W5728" t="s">
        <v>51</v>
      </c>
      <c r="Y5728" t="s">
        <v>277</v>
      </c>
    </row>
    <row r="5729" spans="1:25" x14ac:dyDescent="0.45">
      <c r="A5729" t="s">
        <v>335</v>
      </c>
      <c r="B5729" t="s">
        <v>473</v>
      </c>
      <c r="C5729">
        <v>2682</v>
      </c>
      <c r="D5729">
        <v>9</v>
      </c>
      <c r="F5729">
        <v>2014</v>
      </c>
      <c r="G5729">
        <v>0</v>
      </c>
      <c r="H5729">
        <v>0</v>
      </c>
      <c r="R5729" t="s">
        <v>82</v>
      </c>
      <c r="T5729" t="s">
        <v>63</v>
      </c>
      <c r="V5729" t="s">
        <v>121</v>
      </c>
      <c r="W5729" t="s">
        <v>51</v>
      </c>
      <c r="Y5729" t="s">
        <v>277</v>
      </c>
    </row>
    <row r="5730" spans="1:25" x14ac:dyDescent="0.45">
      <c r="A5730" t="s">
        <v>335</v>
      </c>
      <c r="B5730" t="s">
        <v>473</v>
      </c>
      <c r="C5730">
        <v>2682</v>
      </c>
      <c r="D5730">
        <v>9</v>
      </c>
      <c r="F5730">
        <v>2015</v>
      </c>
      <c r="G5730">
        <v>0</v>
      </c>
      <c r="H5730">
        <v>0</v>
      </c>
      <c r="R5730" t="s">
        <v>333</v>
      </c>
      <c r="S5730" t="s">
        <v>38</v>
      </c>
      <c r="T5730" t="s">
        <v>63</v>
      </c>
      <c r="V5730" t="s">
        <v>121</v>
      </c>
      <c r="Y5730" t="s">
        <v>297</v>
      </c>
    </row>
    <row r="5731" spans="1:25" x14ac:dyDescent="0.45">
      <c r="A5731" t="s">
        <v>335</v>
      </c>
      <c r="B5731" t="s">
        <v>473</v>
      </c>
      <c r="C5731">
        <v>2682</v>
      </c>
      <c r="D5731">
        <v>9</v>
      </c>
      <c r="F5731">
        <v>2016</v>
      </c>
      <c r="G5731">
        <v>347</v>
      </c>
      <c r="H5731">
        <v>347</v>
      </c>
      <c r="K5731">
        <v>9.0999999999999998E-2</v>
      </c>
      <c r="L5731">
        <v>2.23E-2</v>
      </c>
      <c r="M5731">
        <v>2111</v>
      </c>
      <c r="N5731">
        <v>6.0199999999999997E-2</v>
      </c>
      <c r="O5731">
        <v>5.5890000000000004</v>
      </c>
      <c r="P5731">
        <v>0.43709999999999999</v>
      </c>
      <c r="Q5731">
        <v>35667.300000000003</v>
      </c>
      <c r="R5731" t="s">
        <v>333</v>
      </c>
      <c r="S5731" t="s">
        <v>38</v>
      </c>
      <c r="T5731" t="s">
        <v>63</v>
      </c>
      <c r="V5731" t="s">
        <v>121</v>
      </c>
      <c r="Y5731" t="s">
        <v>297</v>
      </c>
    </row>
    <row r="5732" spans="1:25" x14ac:dyDescent="0.45">
      <c r="A5732" t="s">
        <v>335</v>
      </c>
      <c r="B5732" t="s">
        <v>473</v>
      </c>
      <c r="C5732">
        <v>2682</v>
      </c>
      <c r="D5732">
        <v>9</v>
      </c>
      <c r="F5732">
        <v>2017</v>
      </c>
      <c r="G5732">
        <v>206</v>
      </c>
      <c r="H5732">
        <v>206</v>
      </c>
      <c r="K5732">
        <v>0.877</v>
      </c>
      <c r="L5732">
        <v>9.0200000000000002E-2</v>
      </c>
      <c r="M5732">
        <v>2619.3000000000002</v>
      </c>
      <c r="N5732">
        <v>6.3E-2</v>
      </c>
      <c r="O5732">
        <v>4.6130000000000004</v>
      </c>
      <c r="P5732">
        <v>0.40689999999999998</v>
      </c>
      <c r="Q5732">
        <v>43122.3</v>
      </c>
      <c r="R5732" t="s">
        <v>333</v>
      </c>
      <c r="S5732" t="s">
        <v>38</v>
      </c>
      <c r="T5732" t="s">
        <v>63</v>
      </c>
      <c r="V5732" t="s">
        <v>121</v>
      </c>
      <c r="Y5732" t="s">
        <v>299</v>
      </c>
    </row>
    <row r="5733" spans="1:25" x14ac:dyDescent="0.45">
      <c r="A5733" t="s">
        <v>335</v>
      </c>
      <c r="B5733" t="s">
        <v>473</v>
      </c>
      <c r="C5733">
        <v>2682</v>
      </c>
      <c r="D5733">
        <v>9</v>
      </c>
      <c r="F5733">
        <v>2018</v>
      </c>
      <c r="G5733">
        <v>66</v>
      </c>
      <c r="H5733">
        <v>66</v>
      </c>
      <c r="K5733">
        <v>1E-3</v>
      </c>
      <c r="L5733">
        <v>2.9999999999999997E-4</v>
      </c>
      <c r="M5733">
        <v>330.3</v>
      </c>
      <c r="N5733">
        <v>5.8500000000000003E-2</v>
      </c>
      <c r="O5733">
        <v>0.16200000000000001</v>
      </c>
      <c r="P5733">
        <v>5.7700000000000001E-2</v>
      </c>
      <c r="Q5733">
        <v>5598.8</v>
      </c>
      <c r="R5733" t="s">
        <v>333</v>
      </c>
      <c r="S5733" t="s">
        <v>38</v>
      </c>
      <c r="T5733" t="s">
        <v>63</v>
      </c>
      <c r="V5733" t="s">
        <v>121</v>
      </c>
      <c r="Y5733" t="s">
        <v>299</v>
      </c>
    </row>
    <row r="5734" spans="1:25" x14ac:dyDescent="0.45">
      <c r="A5734" t="s">
        <v>335</v>
      </c>
      <c r="B5734" t="s">
        <v>473</v>
      </c>
      <c r="C5734">
        <v>2682</v>
      </c>
      <c r="D5734">
        <v>9</v>
      </c>
      <c r="F5734">
        <v>2019</v>
      </c>
      <c r="G5734">
        <v>61</v>
      </c>
      <c r="H5734">
        <v>61</v>
      </c>
      <c r="K5734">
        <v>1E-3</v>
      </c>
      <c r="L5734">
        <v>4.0000000000000002E-4</v>
      </c>
      <c r="M5734">
        <v>264.5</v>
      </c>
      <c r="N5734">
        <v>5.9799999999999999E-2</v>
      </c>
      <c r="O5734">
        <v>0.13</v>
      </c>
      <c r="P5734">
        <v>5.8400000000000001E-2</v>
      </c>
      <c r="Q5734">
        <v>4472.3999999999996</v>
      </c>
      <c r="R5734" t="s">
        <v>333</v>
      </c>
      <c r="S5734" t="s">
        <v>38</v>
      </c>
      <c r="T5734" t="s">
        <v>63</v>
      </c>
      <c r="V5734" t="s">
        <v>121</v>
      </c>
      <c r="Y5734" t="s">
        <v>299</v>
      </c>
    </row>
    <row r="5735" spans="1:25" x14ac:dyDescent="0.45">
      <c r="A5735" t="s">
        <v>335</v>
      </c>
      <c r="B5735" t="s">
        <v>473</v>
      </c>
      <c r="C5735">
        <v>2682</v>
      </c>
      <c r="D5735">
        <v>9</v>
      </c>
      <c r="F5735">
        <v>2020</v>
      </c>
      <c r="G5735">
        <v>137</v>
      </c>
      <c r="H5735">
        <v>137</v>
      </c>
      <c r="K5735">
        <v>3.0000000000000001E-3</v>
      </c>
      <c r="L5735">
        <v>4.0000000000000002E-4</v>
      </c>
      <c r="M5735">
        <v>758.8</v>
      </c>
      <c r="N5735">
        <v>5.8999999999999997E-2</v>
      </c>
      <c r="O5735">
        <v>0.36199999999999999</v>
      </c>
      <c r="P5735">
        <v>5.6500000000000002E-2</v>
      </c>
      <c r="Q5735">
        <v>12862</v>
      </c>
      <c r="R5735" t="s">
        <v>333</v>
      </c>
      <c r="S5735" t="s">
        <v>38</v>
      </c>
      <c r="T5735" t="s">
        <v>63</v>
      </c>
      <c r="V5735" t="s">
        <v>121</v>
      </c>
      <c r="Y5735" t="s">
        <v>299</v>
      </c>
    </row>
    <row r="5736" spans="1:25" x14ac:dyDescent="0.45">
      <c r="A5736" t="s">
        <v>335</v>
      </c>
      <c r="B5736" t="s">
        <v>473</v>
      </c>
      <c r="C5736">
        <v>2682</v>
      </c>
      <c r="D5736">
        <v>9</v>
      </c>
      <c r="F5736">
        <v>2021</v>
      </c>
      <c r="G5736">
        <v>39</v>
      </c>
      <c r="H5736">
        <v>39</v>
      </c>
      <c r="K5736">
        <v>0</v>
      </c>
      <c r="L5736">
        <v>1E-4</v>
      </c>
      <c r="M5736">
        <v>131.4</v>
      </c>
      <c r="N5736">
        <v>6.0299999999999999E-2</v>
      </c>
      <c r="O5736">
        <v>5.8999999999999997E-2</v>
      </c>
      <c r="P5736">
        <v>5.4399999999999997E-2</v>
      </c>
      <c r="Q5736">
        <v>2228.8000000000002</v>
      </c>
      <c r="R5736" t="s">
        <v>333</v>
      </c>
      <c r="S5736" t="s">
        <v>38</v>
      </c>
      <c r="T5736" t="s">
        <v>63</v>
      </c>
      <c r="V5736" t="s">
        <v>121</v>
      </c>
      <c r="Y5736" t="s">
        <v>474</v>
      </c>
    </row>
    <row r="5737" spans="1:25" x14ac:dyDescent="0.45">
      <c r="A5737" t="s">
        <v>335</v>
      </c>
      <c r="B5737" t="s">
        <v>473</v>
      </c>
      <c r="C5737">
        <v>2682</v>
      </c>
      <c r="D5737">
        <v>9</v>
      </c>
      <c r="F5737">
        <v>2022</v>
      </c>
      <c r="G5737">
        <v>110</v>
      </c>
      <c r="H5737">
        <v>110</v>
      </c>
      <c r="K5737">
        <v>0.245</v>
      </c>
      <c r="L5737">
        <v>6.4699999999999994E-2</v>
      </c>
      <c r="M5737">
        <v>626.79999999999995</v>
      </c>
      <c r="N5737">
        <v>6.1800000000000001E-2</v>
      </c>
      <c r="O5737">
        <v>0.27600000000000002</v>
      </c>
      <c r="P5737">
        <v>5.4199999999999998E-2</v>
      </c>
      <c r="Q5737">
        <v>10260.1</v>
      </c>
      <c r="R5737" t="s">
        <v>333</v>
      </c>
      <c r="S5737" t="s">
        <v>38</v>
      </c>
      <c r="T5737" t="s">
        <v>63</v>
      </c>
      <c r="V5737" t="s">
        <v>121</v>
      </c>
      <c r="Y5737" t="s">
        <v>474</v>
      </c>
    </row>
    <row r="5738" spans="1:25" x14ac:dyDescent="0.45">
      <c r="A5738" t="s">
        <v>335</v>
      </c>
      <c r="B5738" t="s">
        <v>473</v>
      </c>
      <c r="C5738">
        <v>2682</v>
      </c>
      <c r="D5738">
        <v>9</v>
      </c>
      <c r="F5738">
        <v>2023</v>
      </c>
      <c r="G5738">
        <v>74</v>
      </c>
      <c r="H5738">
        <v>74</v>
      </c>
      <c r="K5738">
        <v>2E-3</v>
      </c>
      <c r="L5738">
        <v>5.9999999999999995E-4</v>
      </c>
      <c r="M5738">
        <v>313</v>
      </c>
      <c r="N5738">
        <v>6.0299999999999999E-2</v>
      </c>
      <c r="O5738">
        <v>0.13900000000000001</v>
      </c>
      <c r="P5738">
        <v>5.3499999999999999E-2</v>
      </c>
      <c r="Q5738">
        <v>5278.2</v>
      </c>
      <c r="R5738" t="s">
        <v>333</v>
      </c>
      <c r="S5738" t="s">
        <v>38</v>
      </c>
      <c r="T5738" t="s">
        <v>63</v>
      </c>
      <c r="V5738" t="s">
        <v>121</v>
      </c>
      <c r="Y5738" t="s">
        <v>474</v>
      </c>
    </row>
    <row r="5739" spans="1:25" x14ac:dyDescent="0.45">
      <c r="A5739" t="s">
        <v>335</v>
      </c>
      <c r="B5739" t="s">
        <v>473</v>
      </c>
      <c r="C5739">
        <v>2682</v>
      </c>
      <c r="D5739">
        <v>9</v>
      </c>
      <c r="F5739">
        <v>2024</v>
      </c>
      <c r="G5739">
        <v>32</v>
      </c>
      <c r="H5739">
        <v>32</v>
      </c>
      <c r="K5739">
        <v>1E-3</v>
      </c>
      <c r="L5739">
        <v>8.0000000000000004E-4</v>
      </c>
      <c r="M5739">
        <v>203</v>
      </c>
      <c r="N5739">
        <v>5.9299999999999999E-2</v>
      </c>
      <c r="O5739">
        <v>9.0999999999999998E-2</v>
      </c>
      <c r="P5739">
        <v>5.2900000000000003E-2</v>
      </c>
      <c r="Q5739">
        <v>3447</v>
      </c>
      <c r="R5739" t="s">
        <v>333</v>
      </c>
      <c r="S5739" t="s">
        <v>38</v>
      </c>
      <c r="T5739" t="s">
        <v>63</v>
      </c>
      <c r="V5739" t="s">
        <v>121</v>
      </c>
      <c r="Y5739" t="s">
        <v>474</v>
      </c>
    </row>
    <row r="5740" spans="1:25" x14ac:dyDescent="0.45">
      <c r="A5740" t="s">
        <v>475</v>
      </c>
      <c r="B5740" t="s">
        <v>476</v>
      </c>
      <c r="C5740">
        <v>3236</v>
      </c>
      <c r="D5740">
        <v>10</v>
      </c>
      <c r="F5740">
        <v>2009</v>
      </c>
      <c r="G5740">
        <v>4933</v>
      </c>
      <c r="H5740">
        <v>4619</v>
      </c>
      <c r="I5740">
        <v>444726.5</v>
      </c>
      <c r="K5740">
        <v>1.649</v>
      </c>
      <c r="L5740">
        <v>1E-3</v>
      </c>
      <c r="M5740">
        <v>320223.625</v>
      </c>
      <c r="N5740">
        <v>5.8999999999999997E-2</v>
      </c>
      <c r="O5740">
        <v>96.457999999999998</v>
      </c>
      <c r="P5740">
        <v>4.9000000000000002E-2</v>
      </c>
      <c r="Q5740">
        <v>5400094.1500000004</v>
      </c>
      <c r="R5740" t="s">
        <v>333</v>
      </c>
      <c r="S5740" t="s">
        <v>38</v>
      </c>
      <c r="T5740" t="s">
        <v>89</v>
      </c>
      <c r="V5740" t="s">
        <v>477</v>
      </c>
      <c r="Y5740" t="s">
        <v>36</v>
      </c>
    </row>
    <row r="5741" spans="1:25" x14ac:dyDescent="0.45">
      <c r="A5741" t="s">
        <v>475</v>
      </c>
      <c r="B5741" t="s">
        <v>476</v>
      </c>
      <c r="C5741">
        <v>3236</v>
      </c>
      <c r="D5741">
        <v>10</v>
      </c>
      <c r="F5741">
        <v>2010</v>
      </c>
      <c r="G5741">
        <v>5498</v>
      </c>
      <c r="H5741">
        <v>5208.75</v>
      </c>
      <c r="I5741">
        <v>496976.75</v>
      </c>
      <c r="K5741">
        <v>1.774</v>
      </c>
      <c r="L5741">
        <v>1E-3</v>
      </c>
      <c r="M5741">
        <v>351075.47499999998</v>
      </c>
      <c r="N5741">
        <v>5.8999999999999997E-2</v>
      </c>
      <c r="O5741">
        <v>97.402000000000001</v>
      </c>
      <c r="P5741">
        <v>4.48E-2</v>
      </c>
      <c r="Q5741">
        <v>5922345.5999999996</v>
      </c>
      <c r="R5741" t="s">
        <v>333</v>
      </c>
      <c r="S5741" t="s">
        <v>38</v>
      </c>
      <c r="T5741" t="s">
        <v>89</v>
      </c>
      <c r="V5741" t="s">
        <v>477</v>
      </c>
      <c r="Y5741" t="s">
        <v>36</v>
      </c>
    </row>
    <row r="5742" spans="1:25" x14ac:dyDescent="0.45">
      <c r="A5742" t="s">
        <v>475</v>
      </c>
      <c r="B5742" t="s">
        <v>476</v>
      </c>
      <c r="C5742">
        <v>3236</v>
      </c>
      <c r="D5742">
        <v>10</v>
      </c>
      <c r="F5742">
        <v>2011</v>
      </c>
      <c r="G5742">
        <v>6532</v>
      </c>
      <c r="H5742">
        <v>6349.25</v>
      </c>
      <c r="I5742">
        <v>611631.5</v>
      </c>
      <c r="K5742">
        <v>2.2120000000000002</v>
      </c>
      <c r="L5742">
        <v>1E-3</v>
      </c>
      <c r="M5742">
        <v>437145.97499999998</v>
      </c>
      <c r="N5742">
        <v>5.8999999999999997E-2</v>
      </c>
      <c r="O5742">
        <v>85.034999999999997</v>
      </c>
      <c r="P5742">
        <v>3.0499999999999999E-2</v>
      </c>
      <c r="Q5742">
        <v>7374266.5499999998</v>
      </c>
      <c r="R5742" t="s">
        <v>333</v>
      </c>
      <c r="S5742" t="s">
        <v>38</v>
      </c>
      <c r="T5742" t="s">
        <v>89</v>
      </c>
      <c r="V5742" t="s">
        <v>477</v>
      </c>
      <c r="Y5742" t="s">
        <v>36</v>
      </c>
    </row>
    <row r="5743" spans="1:25" x14ac:dyDescent="0.45">
      <c r="A5743" t="s">
        <v>475</v>
      </c>
      <c r="B5743" t="s">
        <v>476</v>
      </c>
      <c r="C5743">
        <v>3236</v>
      </c>
      <c r="D5743">
        <v>10</v>
      </c>
      <c r="F5743">
        <v>2012</v>
      </c>
      <c r="G5743">
        <v>6816</v>
      </c>
      <c r="H5743">
        <v>6647.75</v>
      </c>
      <c r="I5743">
        <v>624893.75</v>
      </c>
      <c r="K5743">
        <v>2.2490000000000001</v>
      </c>
      <c r="L5743">
        <v>1E-3</v>
      </c>
      <c r="M5743">
        <v>444513.92499999999</v>
      </c>
      <c r="N5743">
        <v>5.8999999999999997E-2</v>
      </c>
      <c r="O5743">
        <v>87.144000000000005</v>
      </c>
      <c r="P5743">
        <v>2.9899999999999999E-2</v>
      </c>
      <c r="Q5743">
        <v>7498224.5750000002</v>
      </c>
      <c r="R5743" t="s">
        <v>333</v>
      </c>
      <c r="S5743" t="s">
        <v>38</v>
      </c>
      <c r="T5743" t="s">
        <v>89</v>
      </c>
      <c r="V5743" t="s">
        <v>477</v>
      </c>
      <c r="Y5743" t="s">
        <v>36</v>
      </c>
    </row>
    <row r="5744" spans="1:25" x14ac:dyDescent="0.45">
      <c r="A5744" t="s">
        <v>475</v>
      </c>
      <c r="B5744" t="s">
        <v>476</v>
      </c>
      <c r="C5744">
        <v>3236</v>
      </c>
      <c r="D5744">
        <v>10</v>
      </c>
      <c r="F5744">
        <v>2013</v>
      </c>
      <c r="G5744">
        <v>5032</v>
      </c>
      <c r="H5744">
        <v>4786</v>
      </c>
      <c r="I5744">
        <v>415912.5</v>
      </c>
      <c r="K5744">
        <v>2.5720000000000001</v>
      </c>
      <c r="L5744">
        <v>1.8E-3</v>
      </c>
      <c r="M5744">
        <v>276060.52500000002</v>
      </c>
      <c r="N5744">
        <v>5.9400000000000001E-2</v>
      </c>
      <c r="O5744">
        <v>77.742999999999995</v>
      </c>
      <c r="P5744">
        <v>4.6300000000000001E-2</v>
      </c>
      <c r="Q5744">
        <v>4629033.2</v>
      </c>
      <c r="R5744" t="s">
        <v>333</v>
      </c>
      <c r="S5744" t="s">
        <v>38</v>
      </c>
      <c r="T5744" t="s">
        <v>89</v>
      </c>
      <c r="V5744" t="s">
        <v>477</v>
      </c>
      <c r="Y5744" t="s">
        <v>36</v>
      </c>
    </row>
    <row r="5745" spans="1:25" x14ac:dyDescent="0.45">
      <c r="A5745" t="s">
        <v>475</v>
      </c>
      <c r="B5745" t="s">
        <v>476</v>
      </c>
      <c r="C5745">
        <v>3236</v>
      </c>
      <c r="D5745">
        <v>10</v>
      </c>
      <c r="F5745">
        <v>2014</v>
      </c>
      <c r="G5745">
        <v>4743</v>
      </c>
      <c r="H5745">
        <v>4543.25</v>
      </c>
      <c r="I5745">
        <v>400394.25</v>
      </c>
      <c r="K5745">
        <v>1.462</v>
      </c>
      <c r="L5745">
        <v>1.1000000000000001E-3</v>
      </c>
      <c r="M5745">
        <v>266794.15000000002</v>
      </c>
      <c r="N5745">
        <v>5.91E-2</v>
      </c>
      <c r="O5745">
        <v>65.281000000000006</v>
      </c>
      <c r="P5745">
        <v>3.9699999999999999E-2</v>
      </c>
      <c r="Q5745">
        <v>4497639.9000000004</v>
      </c>
      <c r="R5745" t="s">
        <v>333</v>
      </c>
      <c r="S5745" t="s">
        <v>38</v>
      </c>
      <c r="T5745" t="s">
        <v>89</v>
      </c>
      <c r="V5745" t="s">
        <v>477</v>
      </c>
      <c r="Y5745" t="s">
        <v>36</v>
      </c>
    </row>
    <row r="5746" spans="1:25" x14ac:dyDescent="0.45">
      <c r="A5746" t="s">
        <v>475</v>
      </c>
      <c r="B5746" t="s">
        <v>476</v>
      </c>
      <c r="C5746">
        <v>3236</v>
      </c>
      <c r="D5746">
        <v>10</v>
      </c>
      <c r="F5746">
        <v>2015</v>
      </c>
      <c r="G5746">
        <v>5747</v>
      </c>
      <c r="H5746">
        <v>5509.75</v>
      </c>
      <c r="I5746">
        <v>511305.5</v>
      </c>
      <c r="K5746">
        <v>3.1520000000000001</v>
      </c>
      <c r="L5746">
        <v>1.5E-3</v>
      </c>
      <c r="M5746">
        <v>353860.55</v>
      </c>
      <c r="N5746">
        <v>5.9900000000000002E-2</v>
      </c>
      <c r="O5746">
        <v>84.706000000000003</v>
      </c>
      <c r="P5746">
        <v>3.9199999999999999E-2</v>
      </c>
      <c r="Q5746">
        <v>5883069.7750000004</v>
      </c>
      <c r="R5746" t="s">
        <v>333</v>
      </c>
      <c r="S5746" t="s">
        <v>38</v>
      </c>
      <c r="T5746" t="s">
        <v>89</v>
      </c>
      <c r="V5746" t="s">
        <v>477</v>
      </c>
      <c r="Y5746" t="s">
        <v>36</v>
      </c>
    </row>
    <row r="5747" spans="1:25" x14ac:dyDescent="0.45">
      <c r="A5747" t="s">
        <v>475</v>
      </c>
      <c r="B5747" t="s">
        <v>476</v>
      </c>
      <c r="C5747">
        <v>3236</v>
      </c>
      <c r="D5747">
        <v>10</v>
      </c>
      <c r="F5747">
        <v>2016</v>
      </c>
      <c r="G5747">
        <v>5754</v>
      </c>
      <c r="H5747">
        <v>5468</v>
      </c>
      <c r="I5747">
        <v>513812.75</v>
      </c>
      <c r="K5747">
        <v>1.7949999999999999</v>
      </c>
      <c r="L5747">
        <v>1.1000000000000001E-3</v>
      </c>
      <c r="M5747">
        <v>348508</v>
      </c>
      <c r="N5747">
        <v>5.8999999999999997E-2</v>
      </c>
      <c r="O5747">
        <v>81.658000000000001</v>
      </c>
      <c r="P5747">
        <v>3.8899999999999997E-2</v>
      </c>
      <c r="Q5747">
        <v>5877405.7249999996</v>
      </c>
      <c r="R5747" t="s">
        <v>333</v>
      </c>
      <c r="S5747" t="s">
        <v>38</v>
      </c>
      <c r="T5747" t="s">
        <v>89</v>
      </c>
      <c r="V5747" t="s">
        <v>477</v>
      </c>
      <c r="Y5747" t="s">
        <v>36</v>
      </c>
    </row>
    <row r="5748" spans="1:25" x14ac:dyDescent="0.45">
      <c r="A5748" t="s">
        <v>475</v>
      </c>
      <c r="B5748" t="s">
        <v>476</v>
      </c>
      <c r="C5748">
        <v>3236</v>
      </c>
      <c r="D5748">
        <v>10</v>
      </c>
      <c r="F5748">
        <v>2017</v>
      </c>
      <c r="G5748">
        <v>5134</v>
      </c>
      <c r="H5748">
        <v>4845.5</v>
      </c>
      <c r="I5748">
        <v>440528</v>
      </c>
      <c r="K5748">
        <v>2.2669999999999999</v>
      </c>
      <c r="L5748">
        <v>1.2999999999999999E-3</v>
      </c>
      <c r="M5748">
        <v>308230.84999999998</v>
      </c>
      <c r="N5748">
        <v>5.9400000000000001E-2</v>
      </c>
      <c r="O5748">
        <v>76.611000000000004</v>
      </c>
      <c r="P5748">
        <v>4.2200000000000001E-2</v>
      </c>
      <c r="Q5748">
        <v>5166909.875</v>
      </c>
      <c r="R5748" t="s">
        <v>333</v>
      </c>
      <c r="S5748" t="s">
        <v>38</v>
      </c>
      <c r="T5748" t="s">
        <v>89</v>
      </c>
      <c r="V5748" t="s">
        <v>477</v>
      </c>
      <c r="Y5748" t="s">
        <v>36</v>
      </c>
    </row>
    <row r="5749" spans="1:25" x14ac:dyDescent="0.45">
      <c r="A5749" t="s">
        <v>475</v>
      </c>
      <c r="B5749" t="s">
        <v>476</v>
      </c>
      <c r="C5749">
        <v>3236</v>
      </c>
      <c r="D5749">
        <v>10</v>
      </c>
      <c r="F5749">
        <v>2018</v>
      </c>
      <c r="G5749">
        <v>5400</v>
      </c>
      <c r="H5749">
        <v>5106.25</v>
      </c>
      <c r="I5749">
        <v>457896.75</v>
      </c>
      <c r="K5749">
        <v>2.57</v>
      </c>
      <c r="L5749">
        <v>1.2999999999999999E-3</v>
      </c>
      <c r="M5749">
        <v>335264.92499999999</v>
      </c>
      <c r="N5749">
        <v>5.9400000000000001E-2</v>
      </c>
      <c r="O5749">
        <v>76.698999999999998</v>
      </c>
      <c r="P5749">
        <v>3.8100000000000002E-2</v>
      </c>
      <c r="Q5749">
        <v>5616099.5750000002</v>
      </c>
      <c r="R5749" t="s">
        <v>333</v>
      </c>
      <c r="S5749" t="s">
        <v>38</v>
      </c>
      <c r="T5749" t="s">
        <v>89</v>
      </c>
      <c r="V5749" t="s">
        <v>477</v>
      </c>
      <c r="Y5749" t="s">
        <v>36</v>
      </c>
    </row>
    <row r="5750" spans="1:25" x14ac:dyDescent="0.45">
      <c r="A5750" t="s">
        <v>475</v>
      </c>
      <c r="B5750" t="s">
        <v>476</v>
      </c>
      <c r="C5750">
        <v>3236</v>
      </c>
      <c r="D5750">
        <v>10</v>
      </c>
      <c r="F5750">
        <v>2019</v>
      </c>
      <c r="G5750">
        <v>4077</v>
      </c>
      <c r="H5750">
        <v>3860.75</v>
      </c>
      <c r="I5750">
        <v>368874.5</v>
      </c>
      <c r="K5750">
        <v>1.39</v>
      </c>
      <c r="L5750">
        <v>1.1000000000000001E-3</v>
      </c>
      <c r="M5750">
        <v>263378.57500000001</v>
      </c>
      <c r="N5750">
        <v>5.91E-2</v>
      </c>
      <c r="O5750">
        <v>61.655000000000001</v>
      </c>
      <c r="P5750">
        <v>3.9E-2</v>
      </c>
      <c r="Q5750">
        <v>4440457.2</v>
      </c>
      <c r="R5750" t="s">
        <v>333</v>
      </c>
      <c r="S5750" t="s">
        <v>38</v>
      </c>
      <c r="T5750" t="s">
        <v>89</v>
      </c>
      <c r="V5750" t="s">
        <v>477</v>
      </c>
      <c r="Y5750" t="s">
        <v>36</v>
      </c>
    </row>
    <row r="5751" spans="1:25" x14ac:dyDescent="0.45">
      <c r="A5751" t="s">
        <v>475</v>
      </c>
      <c r="B5751" t="s">
        <v>476</v>
      </c>
      <c r="C5751">
        <v>3236</v>
      </c>
      <c r="D5751">
        <v>10</v>
      </c>
      <c r="F5751">
        <v>2020</v>
      </c>
      <c r="G5751">
        <v>4093</v>
      </c>
      <c r="H5751">
        <v>3933.5</v>
      </c>
      <c r="I5751">
        <v>376670.75</v>
      </c>
      <c r="K5751">
        <v>1.4630000000000001</v>
      </c>
      <c r="L5751">
        <v>1.1000000000000001E-3</v>
      </c>
      <c r="M5751">
        <v>275888.25</v>
      </c>
      <c r="N5751">
        <v>5.91E-2</v>
      </c>
      <c r="O5751">
        <v>70.206999999999994</v>
      </c>
      <c r="P5751">
        <v>3.9899999999999998E-2</v>
      </c>
      <c r="Q5751">
        <v>4651267.75</v>
      </c>
      <c r="R5751" t="s">
        <v>333</v>
      </c>
      <c r="S5751" t="s">
        <v>38</v>
      </c>
      <c r="T5751" t="s">
        <v>89</v>
      </c>
      <c r="V5751" t="s">
        <v>477</v>
      </c>
      <c r="Y5751" t="s">
        <v>36</v>
      </c>
    </row>
    <row r="5752" spans="1:25" x14ac:dyDescent="0.45">
      <c r="A5752" t="s">
        <v>475</v>
      </c>
      <c r="B5752" t="s">
        <v>476</v>
      </c>
      <c r="C5752">
        <v>3236</v>
      </c>
      <c r="D5752">
        <v>10</v>
      </c>
      <c r="F5752">
        <v>2021</v>
      </c>
      <c r="G5752">
        <v>2987</v>
      </c>
      <c r="H5752">
        <v>2838</v>
      </c>
      <c r="I5752">
        <v>269954</v>
      </c>
      <c r="K5752">
        <v>1.131</v>
      </c>
      <c r="L5752">
        <v>1.1000000000000001E-3</v>
      </c>
      <c r="M5752">
        <v>196525.27499999999</v>
      </c>
      <c r="N5752">
        <v>5.9200000000000003E-2</v>
      </c>
      <c r="O5752">
        <v>55.265999999999998</v>
      </c>
      <c r="P5752">
        <v>4.5400000000000003E-2</v>
      </c>
      <c r="Q5752">
        <v>3307049.2749999999</v>
      </c>
      <c r="R5752" t="s">
        <v>333</v>
      </c>
      <c r="S5752" t="s">
        <v>38</v>
      </c>
      <c r="T5752" t="s">
        <v>89</v>
      </c>
      <c r="V5752" t="s">
        <v>477</v>
      </c>
      <c r="Y5752" t="s">
        <v>36</v>
      </c>
    </row>
    <row r="5753" spans="1:25" x14ac:dyDescent="0.45">
      <c r="A5753" t="s">
        <v>475</v>
      </c>
      <c r="B5753" t="s">
        <v>476</v>
      </c>
      <c r="C5753">
        <v>3236</v>
      </c>
      <c r="D5753">
        <v>10</v>
      </c>
      <c r="F5753">
        <v>2022</v>
      </c>
      <c r="G5753">
        <v>2594</v>
      </c>
      <c r="H5753">
        <v>2433.75</v>
      </c>
      <c r="I5753">
        <v>224377</v>
      </c>
      <c r="K5753">
        <v>1.0049999999999999</v>
      </c>
      <c r="L5753">
        <v>1.2999999999999999E-3</v>
      </c>
      <c r="M5753">
        <v>168346.3</v>
      </c>
      <c r="N5753">
        <v>5.9299999999999999E-2</v>
      </c>
      <c r="O5753">
        <v>46.97</v>
      </c>
      <c r="P5753">
        <v>4.6100000000000002E-2</v>
      </c>
      <c r="Q5753">
        <v>2831022.5750000002</v>
      </c>
      <c r="R5753" t="s">
        <v>333</v>
      </c>
      <c r="S5753" t="s">
        <v>38</v>
      </c>
      <c r="T5753" t="s">
        <v>89</v>
      </c>
      <c r="V5753" t="s">
        <v>477</v>
      </c>
      <c r="Y5753" t="s">
        <v>36</v>
      </c>
    </row>
    <row r="5754" spans="1:25" x14ac:dyDescent="0.45">
      <c r="A5754" t="s">
        <v>475</v>
      </c>
      <c r="B5754" t="s">
        <v>476</v>
      </c>
      <c r="C5754">
        <v>3236</v>
      </c>
      <c r="D5754">
        <v>10</v>
      </c>
      <c r="F5754">
        <v>2023</v>
      </c>
      <c r="G5754">
        <v>4161</v>
      </c>
      <c r="H5754">
        <v>4007.75</v>
      </c>
      <c r="I5754">
        <v>392566</v>
      </c>
      <c r="K5754">
        <v>1.6819999999999999</v>
      </c>
      <c r="L5754">
        <v>1.1000000000000001E-3</v>
      </c>
      <c r="M5754">
        <v>292876.05</v>
      </c>
      <c r="N5754">
        <v>5.9200000000000003E-2</v>
      </c>
      <c r="O5754">
        <v>75.382000000000005</v>
      </c>
      <c r="P5754">
        <v>3.9399999999999998E-2</v>
      </c>
      <c r="Q5754">
        <v>4928206.25</v>
      </c>
      <c r="R5754" t="s">
        <v>333</v>
      </c>
      <c r="S5754" t="s">
        <v>38</v>
      </c>
      <c r="T5754" t="s">
        <v>89</v>
      </c>
      <c r="V5754" t="s">
        <v>477</v>
      </c>
      <c r="Y5754" t="s">
        <v>36</v>
      </c>
    </row>
    <row r="5755" spans="1:25" x14ac:dyDescent="0.45">
      <c r="A5755" t="s">
        <v>475</v>
      </c>
      <c r="B5755" t="s">
        <v>476</v>
      </c>
      <c r="C5755">
        <v>3236</v>
      </c>
      <c r="D5755">
        <v>10</v>
      </c>
      <c r="F5755">
        <v>2024</v>
      </c>
      <c r="G5755">
        <v>666</v>
      </c>
      <c r="H5755">
        <v>613.5</v>
      </c>
      <c r="I5755">
        <v>54435</v>
      </c>
      <c r="K5755">
        <v>0.30599999999999999</v>
      </c>
      <c r="L5755">
        <v>1.4E-3</v>
      </c>
      <c r="M5755">
        <v>42717.25</v>
      </c>
      <c r="N5755">
        <v>5.96E-2</v>
      </c>
      <c r="O5755">
        <v>12.329000000000001</v>
      </c>
      <c r="P5755">
        <v>4.9000000000000002E-2</v>
      </c>
      <c r="Q5755">
        <v>714538.47499999998</v>
      </c>
      <c r="R5755" t="s">
        <v>333</v>
      </c>
      <c r="S5755" t="s">
        <v>38</v>
      </c>
      <c r="T5755" t="s">
        <v>89</v>
      </c>
      <c r="V5755" t="s">
        <v>477</v>
      </c>
      <c r="Y5755" t="s">
        <v>36</v>
      </c>
    </row>
    <row r="5756" spans="1:25" x14ac:dyDescent="0.45">
      <c r="A5756" t="s">
        <v>475</v>
      </c>
      <c r="B5756" t="s">
        <v>476</v>
      </c>
      <c r="C5756">
        <v>3236</v>
      </c>
      <c r="D5756">
        <v>11</v>
      </c>
      <c r="F5756">
        <v>2009</v>
      </c>
      <c r="G5756">
        <v>4672</v>
      </c>
      <c r="H5756">
        <v>4463</v>
      </c>
      <c r="I5756">
        <v>408907.25</v>
      </c>
      <c r="K5756">
        <v>1.5169999999999999</v>
      </c>
      <c r="L5756">
        <v>1E-3</v>
      </c>
      <c r="M5756">
        <v>300796.625</v>
      </c>
      <c r="N5756">
        <v>5.8999999999999997E-2</v>
      </c>
      <c r="O5756">
        <v>99.117999999999995</v>
      </c>
      <c r="P5756">
        <v>5.3800000000000001E-2</v>
      </c>
      <c r="Q5756">
        <v>5074129.3499999996</v>
      </c>
      <c r="R5756" t="s">
        <v>333</v>
      </c>
      <c r="S5756" t="s">
        <v>38</v>
      </c>
      <c r="T5756" t="s">
        <v>89</v>
      </c>
      <c r="V5756" t="s">
        <v>477</v>
      </c>
      <c r="Y5756" t="s">
        <v>36</v>
      </c>
    </row>
    <row r="5757" spans="1:25" x14ac:dyDescent="0.45">
      <c r="A5757" t="s">
        <v>475</v>
      </c>
      <c r="B5757" t="s">
        <v>476</v>
      </c>
      <c r="C5757">
        <v>3236</v>
      </c>
      <c r="D5757">
        <v>11</v>
      </c>
      <c r="F5757">
        <v>2010</v>
      </c>
      <c r="G5757">
        <v>5122</v>
      </c>
      <c r="H5757">
        <v>4899</v>
      </c>
      <c r="I5757">
        <v>442627.25</v>
      </c>
      <c r="K5757">
        <v>1.6359999999999999</v>
      </c>
      <c r="L5757">
        <v>1E-3</v>
      </c>
      <c r="M5757">
        <v>323483.07500000001</v>
      </c>
      <c r="N5757">
        <v>5.8999999999999997E-2</v>
      </c>
      <c r="O5757">
        <v>96.088999999999999</v>
      </c>
      <c r="P5757">
        <v>4.7399999999999998E-2</v>
      </c>
      <c r="Q5757">
        <v>5456850.9749999996</v>
      </c>
      <c r="R5757" t="s">
        <v>333</v>
      </c>
      <c r="S5757" t="s">
        <v>38</v>
      </c>
      <c r="T5757" t="s">
        <v>89</v>
      </c>
      <c r="V5757" t="s">
        <v>477</v>
      </c>
      <c r="Y5757" t="s">
        <v>36</v>
      </c>
    </row>
    <row r="5758" spans="1:25" x14ac:dyDescent="0.45">
      <c r="A5758" t="s">
        <v>475</v>
      </c>
      <c r="B5758" t="s">
        <v>476</v>
      </c>
      <c r="C5758">
        <v>3236</v>
      </c>
      <c r="D5758">
        <v>11</v>
      </c>
      <c r="F5758">
        <v>2011</v>
      </c>
      <c r="G5758">
        <v>5907</v>
      </c>
      <c r="H5758">
        <v>5745</v>
      </c>
      <c r="I5758">
        <v>538329</v>
      </c>
      <c r="K5758">
        <v>1.98</v>
      </c>
      <c r="L5758">
        <v>1.1000000000000001E-3</v>
      </c>
      <c r="M5758">
        <v>390584.52500000002</v>
      </c>
      <c r="N5758">
        <v>5.8999999999999997E-2</v>
      </c>
      <c r="O5758">
        <v>99.775000000000006</v>
      </c>
      <c r="P5758">
        <v>3.7999999999999999E-2</v>
      </c>
      <c r="Q5758">
        <v>6588591.4249999998</v>
      </c>
      <c r="R5758" t="s">
        <v>333</v>
      </c>
      <c r="S5758" t="s">
        <v>38</v>
      </c>
      <c r="T5758" t="s">
        <v>89</v>
      </c>
      <c r="V5758" t="s">
        <v>477</v>
      </c>
      <c r="Y5758" t="s">
        <v>36</v>
      </c>
    </row>
    <row r="5759" spans="1:25" x14ac:dyDescent="0.45">
      <c r="A5759" t="s">
        <v>475</v>
      </c>
      <c r="B5759" t="s">
        <v>476</v>
      </c>
      <c r="C5759">
        <v>3236</v>
      </c>
      <c r="D5759">
        <v>11</v>
      </c>
      <c r="F5759">
        <v>2012</v>
      </c>
      <c r="G5759">
        <v>6461</v>
      </c>
      <c r="H5759">
        <v>6286.5</v>
      </c>
      <c r="I5759">
        <v>580427</v>
      </c>
      <c r="K5759">
        <v>2.101</v>
      </c>
      <c r="L5759">
        <v>1.1000000000000001E-3</v>
      </c>
      <c r="M5759">
        <v>412309.875</v>
      </c>
      <c r="N5759">
        <v>5.8999999999999997E-2</v>
      </c>
      <c r="O5759">
        <v>98.311000000000007</v>
      </c>
      <c r="P5759">
        <v>3.5700000000000003E-2</v>
      </c>
      <c r="Q5759">
        <v>6955191.7249999996</v>
      </c>
      <c r="R5759" t="s">
        <v>333</v>
      </c>
      <c r="S5759" t="s">
        <v>38</v>
      </c>
      <c r="T5759" t="s">
        <v>89</v>
      </c>
      <c r="V5759" t="s">
        <v>477</v>
      </c>
      <c r="Y5759" t="s">
        <v>36</v>
      </c>
    </row>
    <row r="5760" spans="1:25" x14ac:dyDescent="0.45">
      <c r="A5760" t="s">
        <v>475</v>
      </c>
      <c r="B5760" t="s">
        <v>476</v>
      </c>
      <c r="C5760">
        <v>3236</v>
      </c>
      <c r="D5760">
        <v>11</v>
      </c>
      <c r="F5760">
        <v>2013</v>
      </c>
      <c r="G5760">
        <v>4157</v>
      </c>
      <c r="H5760">
        <v>3939.75</v>
      </c>
      <c r="I5760">
        <v>349037.75</v>
      </c>
      <c r="K5760">
        <v>1.722</v>
      </c>
      <c r="L5760">
        <v>1.6000000000000001E-3</v>
      </c>
      <c r="M5760">
        <v>228478.22500000001</v>
      </c>
      <c r="N5760">
        <v>5.9499999999999997E-2</v>
      </c>
      <c r="O5760">
        <v>67.528000000000006</v>
      </c>
      <c r="P5760">
        <v>4.8399999999999999E-2</v>
      </c>
      <c r="Q5760">
        <v>3831670.4750000001</v>
      </c>
      <c r="R5760" t="s">
        <v>333</v>
      </c>
      <c r="S5760" t="s">
        <v>38</v>
      </c>
      <c r="T5760" t="s">
        <v>89</v>
      </c>
      <c r="V5760" t="s">
        <v>477</v>
      </c>
      <c r="Y5760" t="s">
        <v>36</v>
      </c>
    </row>
    <row r="5761" spans="1:25" x14ac:dyDescent="0.45">
      <c r="A5761" t="s">
        <v>475</v>
      </c>
      <c r="B5761" t="s">
        <v>476</v>
      </c>
      <c r="C5761">
        <v>3236</v>
      </c>
      <c r="D5761">
        <v>11</v>
      </c>
      <c r="F5761">
        <v>2014</v>
      </c>
      <c r="G5761">
        <v>5356</v>
      </c>
      <c r="H5761">
        <v>5116.25</v>
      </c>
      <c r="I5761">
        <v>471224.75</v>
      </c>
      <c r="K5761">
        <v>3.3519999999999999</v>
      </c>
      <c r="L5761">
        <v>1.8E-3</v>
      </c>
      <c r="M5761">
        <v>320530.92499999999</v>
      </c>
      <c r="N5761">
        <v>6.0199999999999997E-2</v>
      </c>
      <c r="O5761">
        <v>92.73</v>
      </c>
      <c r="P5761">
        <v>4.6199999999999998E-2</v>
      </c>
      <c r="Q5761">
        <v>5309420.3</v>
      </c>
      <c r="R5761" t="s">
        <v>333</v>
      </c>
      <c r="S5761" t="s">
        <v>38</v>
      </c>
      <c r="T5761" t="s">
        <v>89</v>
      </c>
      <c r="V5761" t="s">
        <v>477</v>
      </c>
      <c r="Y5761" t="s">
        <v>36</v>
      </c>
    </row>
    <row r="5762" spans="1:25" x14ac:dyDescent="0.45">
      <c r="A5762" t="s">
        <v>475</v>
      </c>
      <c r="B5762" t="s">
        <v>476</v>
      </c>
      <c r="C5762">
        <v>3236</v>
      </c>
      <c r="D5762">
        <v>11</v>
      </c>
      <c r="F5762">
        <v>2015</v>
      </c>
      <c r="G5762">
        <v>5708</v>
      </c>
      <c r="H5762">
        <v>5465.5</v>
      </c>
      <c r="I5762">
        <v>508761.75</v>
      </c>
      <c r="K5762">
        <v>3.7519999999999998</v>
      </c>
      <c r="L5762">
        <v>1.6000000000000001E-3</v>
      </c>
      <c r="M5762">
        <v>358094.82500000001</v>
      </c>
      <c r="N5762">
        <v>6.0400000000000002E-2</v>
      </c>
      <c r="O5762">
        <v>97.647000000000006</v>
      </c>
      <c r="P5762">
        <v>4.3700000000000003E-2</v>
      </c>
      <c r="Q5762">
        <v>5899094.2999999998</v>
      </c>
      <c r="R5762" t="s">
        <v>333</v>
      </c>
      <c r="S5762" t="s">
        <v>38</v>
      </c>
      <c r="T5762" t="s">
        <v>89</v>
      </c>
      <c r="V5762" t="s">
        <v>477</v>
      </c>
      <c r="Y5762" t="s">
        <v>36</v>
      </c>
    </row>
    <row r="5763" spans="1:25" x14ac:dyDescent="0.45">
      <c r="A5763" t="s">
        <v>475</v>
      </c>
      <c r="B5763" t="s">
        <v>476</v>
      </c>
      <c r="C5763">
        <v>3236</v>
      </c>
      <c r="D5763">
        <v>11</v>
      </c>
      <c r="F5763">
        <v>2016</v>
      </c>
      <c r="G5763">
        <v>5504</v>
      </c>
      <c r="H5763">
        <v>5188.75</v>
      </c>
      <c r="I5763">
        <v>485772.25</v>
      </c>
      <c r="K5763">
        <v>1.665</v>
      </c>
      <c r="L5763">
        <v>1E-3</v>
      </c>
      <c r="M5763">
        <v>314273.875</v>
      </c>
      <c r="N5763">
        <v>5.91E-2</v>
      </c>
      <c r="O5763">
        <v>89.192999999999998</v>
      </c>
      <c r="P5763">
        <v>4.6800000000000001E-2</v>
      </c>
      <c r="Q5763">
        <v>5296467.7</v>
      </c>
      <c r="R5763" t="s">
        <v>333</v>
      </c>
      <c r="S5763" t="s">
        <v>38</v>
      </c>
      <c r="T5763" t="s">
        <v>89</v>
      </c>
      <c r="V5763" t="s">
        <v>477</v>
      </c>
      <c r="Y5763" t="s">
        <v>36</v>
      </c>
    </row>
    <row r="5764" spans="1:25" x14ac:dyDescent="0.45">
      <c r="A5764" t="s">
        <v>475</v>
      </c>
      <c r="B5764" t="s">
        <v>476</v>
      </c>
      <c r="C5764">
        <v>3236</v>
      </c>
      <c r="D5764">
        <v>11</v>
      </c>
      <c r="F5764">
        <v>2017</v>
      </c>
      <c r="G5764">
        <v>5202</v>
      </c>
      <c r="H5764">
        <v>4906</v>
      </c>
      <c r="I5764">
        <v>452792.25</v>
      </c>
      <c r="K5764">
        <v>2.395</v>
      </c>
      <c r="L5764">
        <v>1.2999999999999999E-3</v>
      </c>
      <c r="M5764">
        <v>314658.75</v>
      </c>
      <c r="N5764">
        <v>5.9499999999999997E-2</v>
      </c>
      <c r="O5764">
        <v>85.799000000000007</v>
      </c>
      <c r="P5764">
        <v>4.4600000000000001E-2</v>
      </c>
      <c r="Q5764">
        <v>5259683.2249999996</v>
      </c>
      <c r="R5764" t="s">
        <v>333</v>
      </c>
      <c r="S5764" t="s">
        <v>38</v>
      </c>
      <c r="T5764" t="s">
        <v>89</v>
      </c>
      <c r="V5764" t="s">
        <v>477</v>
      </c>
      <c r="Y5764" t="s">
        <v>36</v>
      </c>
    </row>
    <row r="5765" spans="1:25" x14ac:dyDescent="0.45">
      <c r="A5765" t="s">
        <v>475</v>
      </c>
      <c r="B5765" t="s">
        <v>476</v>
      </c>
      <c r="C5765">
        <v>3236</v>
      </c>
      <c r="D5765">
        <v>11</v>
      </c>
      <c r="F5765">
        <v>2018</v>
      </c>
      <c r="G5765">
        <v>5188</v>
      </c>
      <c r="H5765">
        <v>4917</v>
      </c>
      <c r="I5765">
        <v>446110.5</v>
      </c>
      <c r="K5765">
        <v>3.214</v>
      </c>
      <c r="L5765">
        <v>1.6000000000000001E-3</v>
      </c>
      <c r="M5765">
        <v>325166.25</v>
      </c>
      <c r="N5765">
        <v>5.9799999999999999E-2</v>
      </c>
      <c r="O5765">
        <v>82.313999999999993</v>
      </c>
      <c r="P5765">
        <v>0.04</v>
      </c>
      <c r="Q5765">
        <v>5409006.5</v>
      </c>
      <c r="R5765" t="s">
        <v>333</v>
      </c>
      <c r="S5765" t="s">
        <v>38</v>
      </c>
      <c r="T5765" t="s">
        <v>89</v>
      </c>
      <c r="V5765" t="s">
        <v>477</v>
      </c>
      <c r="Y5765" t="s">
        <v>36</v>
      </c>
    </row>
    <row r="5766" spans="1:25" x14ac:dyDescent="0.45">
      <c r="A5766" t="s">
        <v>475</v>
      </c>
      <c r="B5766" t="s">
        <v>476</v>
      </c>
      <c r="C5766">
        <v>3236</v>
      </c>
      <c r="D5766">
        <v>11</v>
      </c>
      <c r="F5766">
        <v>2019</v>
      </c>
      <c r="G5766">
        <v>3480</v>
      </c>
      <c r="H5766">
        <v>3274.5</v>
      </c>
      <c r="I5766">
        <v>300771.75</v>
      </c>
      <c r="K5766">
        <v>1.135</v>
      </c>
      <c r="L5766">
        <v>1E-3</v>
      </c>
      <c r="M5766">
        <v>219386.75</v>
      </c>
      <c r="N5766">
        <v>5.8999999999999997E-2</v>
      </c>
      <c r="O5766">
        <v>55.345999999999997</v>
      </c>
      <c r="P5766">
        <v>4.1500000000000002E-2</v>
      </c>
      <c r="Q5766">
        <v>3699755.9</v>
      </c>
      <c r="R5766" t="s">
        <v>333</v>
      </c>
      <c r="S5766" t="s">
        <v>38</v>
      </c>
      <c r="T5766" t="s">
        <v>89</v>
      </c>
      <c r="V5766" t="s">
        <v>477</v>
      </c>
      <c r="Y5766" t="s">
        <v>36</v>
      </c>
    </row>
    <row r="5767" spans="1:25" x14ac:dyDescent="0.45">
      <c r="A5767" t="s">
        <v>475</v>
      </c>
      <c r="B5767" t="s">
        <v>476</v>
      </c>
      <c r="C5767">
        <v>3236</v>
      </c>
      <c r="D5767">
        <v>11</v>
      </c>
      <c r="F5767">
        <v>2020</v>
      </c>
      <c r="G5767">
        <v>4116</v>
      </c>
      <c r="H5767">
        <v>3946.25</v>
      </c>
      <c r="I5767">
        <v>378255.25</v>
      </c>
      <c r="K5767">
        <v>1.4470000000000001</v>
      </c>
      <c r="L5767">
        <v>1E-3</v>
      </c>
      <c r="M5767">
        <v>281549.27500000002</v>
      </c>
      <c r="N5767">
        <v>5.8700000000000002E-2</v>
      </c>
      <c r="O5767">
        <v>70.807000000000002</v>
      </c>
      <c r="P5767">
        <v>3.9399999999999998E-2</v>
      </c>
      <c r="Q5767">
        <v>4748334.8499999996</v>
      </c>
      <c r="R5767" t="s">
        <v>333</v>
      </c>
      <c r="S5767" t="s">
        <v>38</v>
      </c>
      <c r="T5767" t="s">
        <v>89</v>
      </c>
      <c r="V5767" t="s">
        <v>477</v>
      </c>
      <c r="Y5767" t="s">
        <v>36</v>
      </c>
    </row>
    <row r="5768" spans="1:25" x14ac:dyDescent="0.45">
      <c r="A5768" t="s">
        <v>475</v>
      </c>
      <c r="B5768" t="s">
        <v>476</v>
      </c>
      <c r="C5768">
        <v>3236</v>
      </c>
      <c r="D5768">
        <v>11</v>
      </c>
      <c r="F5768">
        <v>2021</v>
      </c>
      <c r="G5768">
        <v>3747</v>
      </c>
      <c r="H5768">
        <v>3590</v>
      </c>
      <c r="I5768">
        <v>340475</v>
      </c>
      <c r="K5768">
        <v>1.341</v>
      </c>
      <c r="L5768">
        <v>1E-3</v>
      </c>
      <c r="M5768">
        <v>257913.57500000001</v>
      </c>
      <c r="N5768">
        <v>5.91E-2</v>
      </c>
      <c r="O5768">
        <v>63.234999999999999</v>
      </c>
      <c r="P5768">
        <v>3.7199999999999997E-2</v>
      </c>
      <c r="Q5768">
        <v>4348824.4249999998</v>
      </c>
      <c r="R5768" t="s">
        <v>333</v>
      </c>
      <c r="S5768" t="s">
        <v>38</v>
      </c>
      <c r="T5768" t="s">
        <v>89</v>
      </c>
      <c r="V5768" t="s">
        <v>477</v>
      </c>
      <c r="Y5768" t="s">
        <v>36</v>
      </c>
    </row>
    <row r="5769" spans="1:25" x14ac:dyDescent="0.45">
      <c r="A5769" t="s">
        <v>475</v>
      </c>
      <c r="B5769" t="s">
        <v>476</v>
      </c>
      <c r="C5769">
        <v>3236</v>
      </c>
      <c r="D5769">
        <v>11</v>
      </c>
      <c r="F5769">
        <v>2022</v>
      </c>
      <c r="G5769">
        <v>2866</v>
      </c>
      <c r="H5769">
        <v>2696</v>
      </c>
      <c r="I5769">
        <v>242659.75</v>
      </c>
      <c r="K5769">
        <v>1.2050000000000001</v>
      </c>
      <c r="L5769">
        <v>1.1999999999999999E-3</v>
      </c>
      <c r="M5769">
        <v>184151.92499999999</v>
      </c>
      <c r="N5769">
        <v>5.9400000000000001E-2</v>
      </c>
      <c r="O5769">
        <v>51.679000000000002</v>
      </c>
      <c r="P5769">
        <v>4.53E-2</v>
      </c>
      <c r="Q5769">
        <v>3086873.7</v>
      </c>
      <c r="R5769" t="s">
        <v>333</v>
      </c>
      <c r="S5769" t="s">
        <v>38</v>
      </c>
      <c r="T5769" t="s">
        <v>89</v>
      </c>
      <c r="V5769" t="s">
        <v>477</v>
      </c>
      <c r="Y5769" t="s">
        <v>36</v>
      </c>
    </row>
    <row r="5770" spans="1:25" x14ac:dyDescent="0.45">
      <c r="A5770" t="s">
        <v>475</v>
      </c>
      <c r="B5770" t="s">
        <v>476</v>
      </c>
      <c r="C5770">
        <v>3236</v>
      </c>
      <c r="D5770">
        <v>11</v>
      </c>
      <c r="F5770">
        <v>2023</v>
      </c>
      <c r="G5770">
        <v>4474</v>
      </c>
      <c r="H5770">
        <v>4358.25</v>
      </c>
      <c r="I5770">
        <v>429333.75</v>
      </c>
      <c r="K5770">
        <v>2.0619999999999998</v>
      </c>
      <c r="L5770">
        <v>1.1999999999999999E-3</v>
      </c>
      <c r="M5770">
        <v>333589.02500000002</v>
      </c>
      <c r="N5770">
        <v>5.9299999999999999E-2</v>
      </c>
      <c r="O5770">
        <v>72.882999999999996</v>
      </c>
      <c r="P5770">
        <v>3.15E-2</v>
      </c>
      <c r="Q5770">
        <v>5599262.9500000002</v>
      </c>
      <c r="R5770" t="s">
        <v>333</v>
      </c>
      <c r="S5770" t="s">
        <v>38</v>
      </c>
      <c r="T5770" t="s">
        <v>89</v>
      </c>
      <c r="V5770" t="s">
        <v>477</v>
      </c>
      <c r="Y5770" t="s">
        <v>36</v>
      </c>
    </row>
    <row r="5771" spans="1:25" x14ac:dyDescent="0.45">
      <c r="A5771" t="s">
        <v>475</v>
      </c>
      <c r="B5771" t="s">
        <v>476</v>
      </c>
      <c r="C5771">
        <v>3236</v>
      </c>
      <c r="D5771">
        <v>11</v>
      </c>
      <c r="F5771">
        <v>2024</v>
      </c>
      <c r="G5771">
        <v>987</v>
      </c>
      <c r="H5771">
        <v>928.25</v>
      </c>
      <c r="I5771">
        <v>86868.5</v>
      </c>
      <c r="K5771">
        <v>0.34</v>
      </c>
      <c r="L5771">
        <v>1E-3</v>
      </c>
      <c r="M5771">
        <v>67116.574999999997</v>
      </c>
      <c r="N5771">
        <v>5.8999999999999997E-2</v>
      </c>
      <c r="O5771">
        <v>17.228999999999999</v>
      </c>
      <c r="P5771">
        <v>4.3299999999999998E-2</v>
      </c>
      <c r="Q5771">
        <v>1132144.55</v>
      </c>
      <c r="R5771" t="s">
        <v>333</v>
      </c>
      <c r="S5771" t="s">
        <v>38</v>
      </c>
      <c r="T5771" t="s">
        <v>89</v>
      </c>
      <c r="V5771" t="s">
        <v>477</v>
      </c>
      <c r="Y5771" t="s">
        <v>36</v>
      </c>
    </row>
    <row r="5772" spans="1:25" x14ac:dyDescent="0.45">
      <c r="A5772" t="s">
        <v>475</v>
      </c>
      <c r="B5772" t="s">
        <v>476</v>
      </c>
      <c r="C5772">
        <v>3236</v>
      </c>
      <c r="D5772">
        <v>9</v>
      </c>
      <c r="F5772">
        <v>2009</v>
      </c>
      <c r="G5772">
        <v>4134</v>
      </c>
      <c r="H5772">
        <v>3912</v>
      </c>
      <c r="I5772">
        <v>358681.5</v>
      </c>
      <c r="K5772">
        <v>1.327</v>
      </c>
      <c r="L5772">
        <v>1E-3</v>
      </c>
      <c r="M5772">
        <v>261016.8</v>
      </c>
      <c r="N5772">
        <v>5.8999999999999997E-2</v>
      </c>
      <c r="O5772">
        <v>82.382999999999996</v>
      </c>
      <c r="P5772">
        <v>5.1999999999999998E-2</v>
      </c>
      <c r="Q5772">
        <v>4402976.1500000004</v>
      </c>
      <c r="R5772" t="s">
        <v>333</v>
      </c>
      <c r="S5772" t="s">
        <v>38</v>
      </c>
      <c r="T5772" t="s">
        <v>89</v>
      </c>
      <c r="V5772" t="s">
        <v>477</v>
      </c>
      <c r="Y5772" t="s">
        <v>36</v>
      </c>
    </row>
    <row r="5773" spans="1:25" x14ac:dyDescent="0.45">
      <c r="A5773" t="s">
        <v>475</v>
      </c>
      <c r="B5773" t="s">
        <v>476</v>
      </c>
      <c r="C5773">
        <v>3236</v>
      </c>
      <c r="D5773">
        <v>9</v>
      </c>
      <c r="F5773">
        <v>2010</v>
      </c>
      <c r="G5773">
        <v>4370</v>
      </c>
      <c r="H5773">
        <v>4136</v>
      </c>
      <c r="I5773">
        <v>377176.75</v>
      </c>
      <c r="K5773">
        <v>1.4390000000000001</v>
      </c>
      <c r="L5773">
        <v>1E-3</v>
      </c>
      <c r="M5773">
        <v>285113.55</v>
      </c>
      <c r="N5773">
        <v>5.8999999999999997E-2</v>
      </c>
      <c r="O5773">
        <v>87.429000000000002</v>
      </c>
      <c r="P5773">
        <v>4.9799999999999997E-2</v>
      </c>
      <c r="Q5773">
        <v>4809625.4000000004</v>
      </c>
      <c r="R5773" t="s">
        <v>333</v>
      </c>
      <c r="S5773" t="s">
        <v>38</v>
      </c>
      <c r="T5773" t="s">
        <v>89</v>
      </c>
      <c r="V5773" t="s">
        <v>477</v>
      </c>
      <c r="Y5773" t="s">
        <v>36</v>
      </c>
    </row>
    <row r="5774" spans="1:25" x14ac:dyDescent="0.45">
      <c r="A5774" t="s">
        <v>475</v>
      </c>
      <c r="B5774" t="s">
        <v>476</v>
      </c>
      <c r="C5774">
        <v>3236</v>
      </c>
      <c r="D5774">
        <v>9</v>
      </c>
      <c r="F5774">
        <v>2011</v>
      </c>
      <c r="G5774">
        <v>5486</v>
      </c>
      <c r="H5774">
        <v>5281.5</v>
      </c>
      <c r="I5774">
        <v>487941.25</v>
      </c>
      <c r="K5774">
        <v>1.8919999999999999</v>
      </c>
      <c r="L5774">
        <v>1.1000000000000001E-3</v>
      </c>
      <c r="M5774">
        <v>368245.75</v>
      </c>
      <c r="N5774">
        <v>5.8999999999999997E-2</v>
      </c>
      <c r="O5774">
        <v>94.775000000000006</v>
      </c>
      <c r="P5774">
        <v>4.0099999999999997E-2</v>
      </c>
      <c r="Q5774">
        <v>6211486.75</v>
      </c>
      <c r="R5774" t="s">
        <v>333</v>
      </c>
      <c r="S5774" t="s">
        <v>38</v>
      </c>
      <c r="T5774" t="s">
        <v>89</v>
      </c>
      <c r="V5774" t="s">
        <v>477</v>
      </c>
      <c r="Y5774" t="s">
        <v>36</v>
      </c>
    </row>
    <row r="5775" spans="1:25" x14ac:dyDescent="0.45">
      <c r="A5775" t="s">
        <v>475</v>
      </c>
      <c r="B5775" t="s">
        <v>476</v>
      </c>
      <c r="C5775">
        <v>3236</v>
      </c>
      <c r="D5775">
        <v>9</v>
      </c>
      <c r="F5775">
        <v>2012</v>
      </c>
      <c r="G5775">
        <v>6197</v>
      </c>
      <c r="H5775">
        <v>5969.75</v>
      </c>
      <c r="I5775">
        <v>538515.25</v>
      </c>
      <c r="K5775">
        <v>2.0550000000000002</v>
      </c>
      <c r="L5775">
        <v>1.1999999999999999E-3</v>
      </c>
      <c r="M5775">
        <v>400994.8</v>
      </c>
      <c r="N5775">
        <v>5.8999999999999997E-2</v>
      </c>
      <c r="O5775">
        <v>102.642</v>
      </c>
      <c r="P5775">
        <v>3.9899999999999998E-2</v>
      </c>
      <c r="Q5775">
        <v>6764035.0250000004</v>
      </c>
      <c r="R5775" t="s">
        <v>333</v>
      </c>
      <c r="S5775" t="s">
        <v>38</v>
      </c>
      <c r="T5775" t="s">
        <v>89</v>
      </c>
      <c r="V5775" t="s">
        <v>477</v>
      </c>
      <c r="Y5775" t="s">
        <v>36</v>
      </c>
    </row>
    <row r="5776" spans="1:25" x14ac:dyDescent="0.45">
      <c r="A5776" t="s">
        <v>475</v>
      </c>
      <c r="B5776" t="s">
        <v>476</v>
      </c>
      <c r="C5776">
        <v>3236</v>
      </c>
      <c r="D5776">
        <v>9</v>
      </c>
      <c r="F5776">
        <v>2013</v>
      </c>
      <c r="G5776">
        <v>4322</v>
      </c>
      <c r="H5776">
        <v>4061.75</v>
      </c>
      <c r="I5776">
        <v>339315.25</v>
      </c>
      <c r="K5776">
        <v>1.798</v>
      </c>
      <c r="L5776">
        <v>1.4E-3</v>
      </c>
      <c r="M5776">
        <v>244167.57500000001</v>
      </c>
      <c r="N5776">
        <v>5.9499999999999997E-2</v>
      </c>
      <c r="O5776">
        <v>73.161000000000001</v>
      </c>
      <c r="P5776">
        <v>5.0700000000000002E-2</v>
      </c>
      <c r="Q5776">
        <v>4086704.4</v>
      </c>
      <c r="R5776" t="s">
        <v>333</v>
      </c>
      <c r="S5776" t="s">
        <v>38</v>
      </c>
      <c r="T5776" t="s">
        <v>89</v>
      </c>
      <c r="V5776" t="s">
        <v>477</v>
      </c>
      <c r="Y5776" t="s">
        <v>36</v>
      </c>
    </row>
    <row r="5777" spans="1:25" x14ac:dyDescent="0.45">
      <c r="A5777" t="s">
        <v>475</v>
      </c>
      <c r="B5777" t="s">
        <v>476</v>
      </c>
      <c r="C5777">
        <v>3236</v>
      </c>
      <c r="D5777">
        <v>9</v>
      </c>
      <c r="F5777">
        <v>2014</v>
      </c>
      <c r="G5777">
        <v>4259</v>
      </c>
      <c r="H5777">
        <v>3978</v>
      </c>
      <c r="I5777">
        <v>327136.25</v>
      </c>
      <c r="K5777">
        <v>2.4830000000000001</v>
      </c>
      <c r="L5777">
        <v>1.6999999999999999E-3</v>
      </c>
      <c r="M5777">
        <v>244183.72500000001</v>
      </c>
      <c r="N5777">
        <v>6.0100000000000001E-2</v>
      </c>
      <c r="O5777">
        <v>79.805000000000007</v>
      </c>
      <c r="P5777">
        <v>5.6399999999999999E-2</v>
      </c>
      <c r="Q5777">
        <v>4045588.3250000002</v>
      </c>
      <c r="R5777" t="s">
        <v>333</v>
      </c>
      <c r="S5777" t="s">
        <v>38</v>
      </c>
      <c r="T5777" t="s">
        <v>89</v>
      </c>
      <c r="V5777" t="s">
        <v>477</v>
      </c>
      <c r="Y5777" t="s">
        <v>36</v>
      </c>
    </row>
    <row r="5778" spans="1:25" x14ac:dyDescent="0.45">
      <c r="A5778" t="s">
        <v>475</v>
      </c>
      <c r="B5778" t="s">
        <v>476</v>
      </c>
      <c r="C5778">
        <v>3236</v>
      </c>
      <c r="D5778">
        <v>9</v>
      </c>
      <c r="F5778">
        <v>2015</v>
      </c>
      <c r="G5778">
        <v>4934</v>
      </c>
      <c r="H5778">
        <v>4676.25</v>
      </c>
      <c r="I5778">
        <v>412766.5</v>
      </c>
      <c r="K5778">
        <v>1.575</v>
      </c>
      <c r="L5778">
        <v>1E-3</v>
      </c>
      <c r="M5778">
        <v>304089.625</v>
      </c>
      <c r="N5778">
        <v>5.91E-2</v>
      </c>
      <c r="O5778">
        <v>78.328000000000003</v>
      </c>
      <c r="P5778">
        <v>4.36E-2</v>
      </c>
      <c r="Q5778">
        <v>5127721.8250000002</v>
      </c>
      <c r="R5778" t="s">
        <v>333</v>
      </c>
      <c r="S5778" t="s">
        <v>38</v>
      </c>
      <c r="T5778" t="s">
        <v>89</v>
      </c>
      <c r="V5778" t="s">
        <v>477</v>
      </c>
      <c r="Y5778" t="s">
        <v>36</v>
      </c>
    </row>
    <row r="5779" spans="1:25" x14ac:dyDescent="0.45">
      <c r="A5779" t="s">
        <v>475</v>
      </c>
      <c r="B5779" t="s">
        <v>476</v>
      </c>
      <c r="C5779">
        <v>3236</v>
      </c>
      <c r="D5779">
        <v>9</v>
      </c>
      <c r="F5779">
        <v>2016</v>
      </c>
      <c r="G5779">
        <v>5005</v>
      </c>
      <c r="H5779">
        <v>4666.5</v>
      </c>
      <c r="I5779">
        <v>418246.25</v>
      </c>
      <c r="K5779">
        <v>1.5369999999999999</v>
      </c>
      <c r="L5779">
        <v>1E-3</v>
      </c>
      <c r="M5779">
        <v>295937.2</v>
      </c>
      <c r="N5779">
        <v>5.8999999999999997E-2</v>
      </c>
      <c r="O5779">
        <v>84.561999999999998</v>
      </c>
      <c r="P5779">
        <v>5.1700000000000003E-2</v>
      </c>
      <c r="Q5779">
        <v>4990209</v>
      </c>
      <c r="R5779" t="s">
        <v>333</v>
      </c>
      <c r="S5779" t="s">
        <v>38</v>
      </c>
      <c r="T5779" t="s">
        <v>89</v>
      </c>
      <c r="V5779" t="s">
        <v>477</v>
      </c>
      <c r="Y5779" t="s">
        <v>36</v>
      </c>
    </row>
    <row r="5780" spans="1:25" x14ac:dyDescent="0.45">
      <c r="A5780" t="s">
        <v>475</v>
      </c>
      <c r="B5780" t="s">
        <v>476</v>
      </c>
      <c r="C5780">
        <v>3236</v>
      </c>
      <c r="D5780">
        <v>9</v>
      </c>
      <c r="F5780">
        <v>2017</v>
      </c>
      <c r="G5780">
        <v>4738</v>
      </c>
      <c r="H5780">
        <v>4405.25</v>
      </c>
      <c r="I5780">
        <v>381258</v>
      </c>
      <c r="K5780">
        <v>1.859</v>
      </c>
      <c r="L5780">
        <v>1.1999999999999999E-3</v>
      </c>
      <c r="M5780">
        <v>273629.72499999998</v>
      </c>
      <c r="N5780">
        <v>5.9299999999999999E-2</v>
      </c>
      <c r="O5780">
        <v>80.713999999999999</v>
      </c>
      <c r="P5780">
        <v>5.3199999999999997E-2</v>
      </c>
      <c r="Q5780">
        <v>4591370.4249999998</v>
      </c>
      <c r="R5780" t="s">
        <v>333</v>
      </c>
      <c r="S5780" t="s">
        <v>38</v>
      </c>
      <c r="T5780" t="s">
        <v>89</v>
      </c>
      <c r="V5780" t="s">
        <v>477</v>
      </c>
      <c r="Y5780" t="s">
        <v>36</v>
      </c>
    </row>
    <row r="5781" spans="1:25" x14ac:dyDescent="0.45">
      <c r="A5781" t="s">
        <v>475</v>
      </c>
      <c r="B5781" t="s">
        <v>476</v>
      </c>
      <c r="C5781">
        <v>3236</v>
      </c>
      <c r="D5781">
        <v>9</v>
      </c>
      <c r="F5781">
        <v>2018</v>
      </c>
      <c r="G5781">
        <v>4898</v>
      </c>
      <c r="H5781">
        <v>4562.25</v>
      </c>
      <c r="I5781">
        <v>393740.25</v>
      </c>
      <c r="K5781">
        <v>2.5219999999999998</v>
      </c>
      <c r="L5781">
        <v>1.4E-3</v>
      </c>
      <c r="M5781">
        <v>289735.05</v>
      </c>
      <c r="N5781">
        <v>5.9499999999999997E-2</v>
      </c>
      <c r="O5781">
        <v>83.864999999999995</v>
      </c>
      <c r="P5781">
        <v>5.1499999999999997E-2</v>
      </c>
      <c r="Q5781">
        <v>4842903.5</v>
      </c>
      <c r="R5781" t="s">
        <v>333</v>
      </c>
      <c r="S5781" t="s">
        <v>38</v>
      </c>
      <c r="T5781" t="s">
        <v>89</v>
      </c>
      <c r="V5781" t="s">
        <v>477</v>
      </c>
      <c r="Y5781" t="s">
        <v>36</v>
      </c>
    </row>
    <row r="5782" spans="1:25" x14ac:dyDescent="0.45">
      <c r="A5782" t="s">
        <v>475</v>
      </c>
      <c r="B5782" t="s">
        <v>476</v>
      </c>
      <c r="C5782">
        <v>3236</v>
      </c>
      <c r="D5782">
        <v>9</v>
      </c>
      <c r="F5782">
        <v>2019</v>
      </c>
      <c r="G5782">
        <v>4179</v>
      </c>
      <c r="H5782">
        <v>3927</v>
      </c>
      <c r="I5782">
        <v>363539.75</v>
      </c>
      <c r="K5782">
        <v>1.454</v>
      </c>
      <c r="L5782">
        <v>1.1000000000000001E-3</v>
      </c>
      <c r="M5782">
        <v>267653.42499999999</v>
      </c>
      <c r="N5782">
        <v>5.91E-2</v>
      </c>
      <c r="O5782">
        <v>71.245000000000005</v>
      </c>
      <c r="P5782">
        <v>4.7399999999999998E-2</v>
      </c>
      <c r="Q5782">
        <v>4511740.9749999996</v>
      </c>
      <c r="R5782" t="s">
        <v>333</v>
      </c>
      <c r="S5782" t="s">
        <v>38</v>
      </c>
      <c r="T5782" t="s">
        <v>89</v>
      </c>
      <c r="V5782" t="s">
        <v>477</v>
      </c>
      <c r="Y5782" t="s">
        <v>36</v>
      </c>
    </row>
    <row r="5783" spans="1:25" x14ac:dyDescent="0.45">
      <c r="A5783" t="s">
        <v>475</v>
      </c>
      <c r="B5783" t="s">
        <v>476</v>
      </c>
      <c r="C5783">
        <v>3236</v>
      </c>
      <c r="D5783">
        <v>9</v>
      </c>
      <c r="F5783">
        <v>2020</v>
      </c>
      <c r="G5783">
        <v>3766</v>
      </c>
      <c r="H5783">
        <v>3601.5</v>
      </c>
      <c r="I5783">
        <v>347853.5</v>
      </c>
      <c r="K5783">
        <v>1.3759999999999999</v>
      </c>
      <c r="L5783">
        <v>1.1999999999999999E-3</v>
      </c>
      <c r="M5783">
        <v>247216.9</v>
      </c>
      <c r="N5783">
        <v>5.9200000000000003E-2</v>
      </c>
      <c r="O5783">
        <v>64.167000000000002</v>
      </c>
      <c r="P5783">
        <v>4.24E-2</v>
      </c>
      <c r="Q5783">
        <v>4165517.5750000002</v>
      </c>
      <c r="R5783" t="s">
        <v>333</v>
      </c>
      <c r="S5783" t="s">
        <v>38</v>
      </c>
      <c r="T5783" t="s">
        <v>89</v>
      </c>
      <c r="V5783" t="s">
        <v>477</v>
      </c>
      <c r="Y5783" t="s">
        <v>36</v>
      </c>
    </row>
    <row r="5784" spans="1:25" x14ac:dyDescent="0.45">
      <c r="A5784" t="s">
        <v>475</v>
      </c>
      <c r="B5784" t="s">
        <v>476</v>
      </c>
      <c r="C5784">
        <v>3236</v>
      </c>
      <c r="D5784">
        <v>9</v>
      </c>
      <c r="F5784">
        <v>2021</v>
      </c>
      <c r="G5784">
        <v>3954</v>
      </c>
      <c r="H5784">
        <v>3779.5</v>
      </c>
      <c r="I5784">
        <v>365668.25</v>
      </c>
      <c r="K5784">
        <v>1.444</v>
      </c>
      <c r="L5784">
        <v>1.1999999999999999E-3</v>
      </c>
      <c r="M5784">
        <v>251566.95</v>
      </c>
      <c r="N5784">
        <v>5.9200000000000003E-2</v>
      </c>
      <c r="O5784">
        <v>71.775000000000006</v>
      </c>
      <c r="P5784">
        <v>4.6100000000000002E-2</v>
      </c>
      <c r="Q5784">
        <v>4236774.2</v>
      </c>
      <c r="R5784" t="s">
        <v>333</v>
      </c>
      <c r="S5784" t="s">
        <v>38</v>
      </c>
      <c r="T5784" t="s">
        <v>89</v>
      </c>
      <c r="V5784" t="s">
        <v>477</v>
      </c>
      <c r="Y5784" t="s">
        <v>36</v>
      </c>
    </row>
    <row r="5785" spans="1:25" x14ac:dyDescent="0.45">
      <c r="A5785" t="s">
        <v>475</v>
      </c>
      <c r="B5785" t="s">
        <v>476</v>
      </c>
      <c r="C5785">
        <v>3236</v>
      </c>
      <c r="D5785">
        <v>9</v>
      </c>
      <c r="F5785">
        <v>2022</v>
      </c>
      <c r="G5785">
        <v>2550</v>
      </c>
      <c r="H5785">
        <v>2417</v>
      </c>
      <c r="I5785">
        <v>222019.5</v>
      </c>
      <c r="K5785">
        <v>2.0310000000000001</v>
      </c>
      <c r="L5785">
        <v>1.9E-3</v>
      </c>
      <c r="M5785">
        <v>157729</v>
      </c>
      <c r="N5785">
        <v>6.0600000000000001E-2</v>
      </c>
      <c r="O5785">
        <v>48.343000000000004</v>
      </c>
      <c r="P5785">
        <v>5.0299999999999997E-2</v>
      </c>
      <c r="Q5785">
        <v>2583790.3250000002</v>
      </c>
      <c r="R5785" t="s">
        <v>333</v>
      </c>
      <c r="S5785" t="s">
        <v>38</v>
      </c>
      <c r="T5785" t="s">
        <v>89</v>
      </c>
      <c r="V5785" t="s">
        <v>477</v>
      </c>
      <c r="Y5785" t="s">
        <v>36</v>
      </c>
    </row>
    <row r="5786" spans="1:25" x14ac:dyDescent="0.45">
      <c r="A5786" t="s">
        <v>475</v>
      </c>
      <c r="B5786" t="s">
        <v>476</v>
      </c>
      <c r="C5786">
        <v>3236</v>
      </c>
      <c r="D5786">
        <v>9</v>
      </c>
      <c r="F5786">
        <v>2023</v>
      </c>
      <c r="G5786">
        <v>4119</v>
      </c>
      <c r="H5786">
        <v>3919.25</v>
      </c>
      <c r="I5786">
        <v>381994.5</v>
      </c>
      <c r="K5786">
        <v>1.75</v>
      </c>
      <c r="L5786">
        <v>1.1999999999999999E-3</v>
      </c>
      <c r="M5786">
        <v>269423.55</v>
      </c>
      <c r="N5786">
        <v>5.9400000000000001E-2</v>
      </c>
      <c r="O5786">
        <v>71.561000000000007</v>
      </c>
      <c r="P5786">
        <v>4.3099999999999999E-2</v>
      </c>
      <c r="Q5786">
        <v>4517157.375</v>
      </c>
      <c r="R5786" t="s">
        <v>333</v>
      </c>
      <c r="S5786" t="s">
        <v>38</v>
      </c>
      <c r="T5786" t="s">
        <v>89</v>
      </c>
      <c r="V5786" t="s">
        <v>477</v>
      </c>
      <c r="Y5786" t="s">
        <v>36</v>
      </c>
    </row>
    <row r="5787" spans="1:25" x14ac:dyDescent="0.45">
      <c r="A5787" t="s">
        <v>475</v>
      </c>
      <c r="B5787" t="s">
        <v>476</v>
      </c>
      <c r="C5787">
        <v>3236</v>
      </c>
      <c r="D5787">
        <v>9</v>
      </c>
      <c r="F5787">
        <v>2024</v>
      </c>
      <c r="G5787">
        <v>785</v>
      </c>
      <c r="H5787">
        <v>730.75</v>
      </c>
      <c r="I5787">
        <v>67306.5</v>
      </c>
      <c r="K5787">
        <v>0.32700000000000001</v>
      </c>
      <c r="L5787">
        <v>1.2999999999999999E-3</v>
      </c>
      <c r="M5787">
        <v>49957.574999999997</v>
      </c>
      <c r="N5787">
        <v>5.9400000000000001E-2</v>
      </c>
      <c r="O5787">
        <v>14.712</v>
      </c>
      <c r="P5787">
        <v>5.0299999999999997E-2</v>
      </c>
      <c r="Q5787">
        <v>837996.35</v>
      </c>
      <c r="R5787" t="s">
        <v>333</v>
      </c>
      <c r="S5787" t="s">
        <v>38</v>
      </c>
      <c r="T5787" t="s">
        <v>89</v>
      </c>
      <c r="V5787" t="s">
        <v>477</v>
      </c>
      <c r="Y5787" t="s">
        <v>36</v>
      </c>
    </row>
    <row r="5788" spans="1:25" x14ac:dyDescent="0.45">
      <c r="A5788" t="s">
        <v>92</v>
      </c>
      <c r="B5788" t="s">
        <v>478</v>
      </c>
      <c r="C5788">
        <v>3734</v>
      </c>
      <c r="D5788" t="s">
        <v>479</v>
      </c>
      <c r="F5788">
        <v>2009</v>
      </c>
      <c r="G5788">
        <v>50</v>
      </c>
      <c r="H5788">
        <v>44.8</v>
      </c>
      <c r="M5788">
        <v>899</v>
      </c>
      <c r="N5788">
        <v>8.1000000000000003E-2</v>
      </c>
      <c r="Q5788">
        <v>11090.5</v>
      </c>
      <c r="R5788" t="s">
        <v>923</v>
      </c>
      <c r="T5788" t="s">
        <v>28</v>
      </c>
      <c r="Y5788" t="s">
        <v>472</v>
      </c>
    </row>
    <row r="5789" spans="1:25" x14ac:dyDescent="0.45">
      <c r="A5789" t="s">
        <v>92</v>
      </c>
      <c r="B5789" t="s">
        <v>478</v>
      </c>
      <c r="C5789">
        <v>3734</v>
      </c>
      <c r="D5789" t="s">
        <v>479</v>
      </c>
      <c r="F5789">
        <v>2010</v>
      </c>
      <c r="G5789">
        <v>100</v>
      </c>
      <c r="H5789">
        <v>94.1</v>
      </c>
      <c r="M5789">
        <v>1849</v>
      </c>
      <c r="N5789">
        <v>8.1000000000000003E-2</v>
      </c>
      <c r="Q5789">
        <v>22844.9</v>
      </c>
      <c r="R5789" t="s">
        <v>923</v>
      </c>
      <c r="T5789" t="s">
        <v>28</v>
      </c>
      <c r="Y5789" t="s">
        <v>472</v>
      </c>
    </row>
    <row r="5790" spans="1:25" x14ac:dyDescent="0.45">
      <c r="A5790" t="s">
        <v>92</v>
      </c>
      <c r="B5790" t="s">
        <v>478</v>
      </c>
      <c r="C5790">
        <v>3734</v>
      </c>
      <c r="D5790" t="s">
        <v>479</v>
      </c>
      <c r="F5790">
        <v>2011</v>
      </c>
      <c r="G5790">
        <v>169</v>
      </c>
      <c r="H5790">
        <v>163.5</v>
      </c>
      <c r="M5790">
        <v>3297.6</v>
      </c>
      <c r="N5790">
        <v>8.1000000000000003E-2</v>
      </c>
      <c r="Q5790">
        <v>40704.6</v>
      </c>
      <c r="R5790" t="s">
        <v>923</v>
      </c>
      <c r="T5790" t="s">
        <v>28</v>
      </c>
      <c r="Y5790" t="s">
        <v>472</v>
      </c>
    </row>
    <row r="5791" spans="1:25" x14ac:dyDescent="0.45">
      <c r="A5791" t="s">
        <v>92</v>
      </c>
      <c r="B5791" t="s">
        <v>478</v>
      </c>
      <c r="C5791">
        <v>3734</v>
      </c>
      <c r="D5791" t="s">
        <v>479</v>
      </c>
      <c r="F5791">
        <v>2012</v>
      </c>
      <c r="G5791">
        <v>53</v>
      </c>
      <c r="H5791">
        <v>46.3</v>
      </c>
      <c r="M5791">
        <v>963.3</v>
      </c>
      <c r="N5791">
        <v>8.1000000000000003E-2</v>
      </c>
      <c r="Q5791">
        <v>11883</v>
      </c>
      <c r="R5791" t="s">
        <v>923</v>
      </c>
      <c r="T5791" t="s">
        <v>28</v>
      </c>
      <c r="Y5791" t="s">
        <v>472</v>
      </c>
    </row>
    <row r="5792" spans="1:25" x14ac:dyDescent="0.45">
      <c r="A5792" t="s">
        <v>92</v>
      </c>
      <c r="B5792" t="s">
        <v>478</v>
      </c>
      <c r="C5792">
        <v>3734</v>
      </c>
      <c r="D5792" t="s">
        <v>479</v>
      </c>
      <c r="F5792">
        <v>2013</v>
      </c>
      <c r="G5792">
        <v>76</v>
      </c>
      <c r="H5792">
        <v>69.3</v>
      </c>
      <c r="M5792">
        <v>1320.7</v>
      </c>
      <c r="N5792">
        <v>8.1000000000000003E-2</v>
      </c>
      <c r="Q5792">
        <v>16295.4</v>
      </c>
      <c r="R5792" t="s">
        <v>923</v>
      </c>
      <c r="T5792" t="s">
        <v>28</v>
      </c>
      <c r="Y5792" t="s">
        <v>472</v>
      </c>
    </row>
    <row r="5793" spans="1:25" x14ac:dyDescent="0.45">
      <c r="A5793" t="s">
        <v>92</v>
      </c>
      <c r="B5793" t="s">
        <v>478</v>
      </c>
      <c r="C5793">
        <v>3734</v>
      </c>
      <c r="D5793" t="s">
        <v>479</v>
      </c>
      <c r="F5793">
        <v>2014</v>
      </c>
      <c r="G5793">
        <v>66</v>
      </c>
      <c r="H5793">
        <v>61</v>
      </c>
      <c r="M5793">
        <v>1262.0999999999999</v>
      </c>
      <c r="N5793">
        <v>8.1000000000000003E-2</v>
      </c>
      <c r="Q5793">
        <v>15597.1</v>
      </c>
      <c r="R5793" t="s">
        <v>923</v>
      </c>
      <c r="T5793" t="s">
        <v>28</v>
      </c>
      <c r="Y5793" t="s">
        <v>472</v>
      </c>
    </row>
    <row r="5794" spans="1:25" x14ac:dyDescent="0.45">
      <c r="A5794" t="s">
        <v>92</v>
      </c>
      <c r="B5794" t="s">
        <v>478</v>
      </c>
      <c r="C5794">
        <v>3734</v>
      </c>
      <c r="D5794" t="s">
        <v>479</v>
      </c>
      <c r="F5794">
        <v>2015</v>
      </c>
      <c r="G5794">
        <v>26</v>
      </c>
      <c r="H5794">
        <v>19</v>
      </c>
      <c r="M5794">
        <v>369.8</v>
      </c>
      <c r="N5794">
        <v>8.1000000000000003E-2</v>
      </c>
      <c r="Q5794">
        <v>4564.8999999999996</v>
      </c>
      <c r="R5794" t="s">
        <v>923</v>
      </c>
      <c r="T5794" t="s">
        <v>28</v>
      </c>
      <c r="Y5794" t="s">
        <v>472</v>
      </c>
    </row>
    <row r="5795" spans="1:25" x14ac:dyDescent="0.45">
      <c r="A5795" t="s">
        <v>92</v>
      </c>
      <c r="B5795" t="s">
        <v>478</v>
      </c>
      <c r="C5795">
        <v>3734</v>
      </c>
      <c r="D5795" t="s">
        <v>479</v>
      </c>
      <c r="F5795">
        <v>2016</v>
      </c>
      <c r="G5795">
        <v>54</v>
      </c>
      <c r="H5795">
        <v>52</v>
      </c>
      <c r="M5795">
        <v>958.6</v>
      </c>
      <c r="N5795">
        <v>8.1000000000000003E-2</v>
      </c>
      <c r="Q5795">
        <v>11820</v>
      </c>
      <c r="R5795" t="s">
        <v>923</v>
      </c>
      <c r="T5795" t="s">
        <v>28</v>
      </c>
      <c r="Y5795" t="s">
        <v>472</v>
      </c>
    </row>
    <row r="5796" spans="1:25" x14ac:dyDescent="0.45">
      <c r="A5796" t="s">
        <v>92</v>
      </c>
      <c r="B5796" t="s">
        <v>478</v>
      </c>
      <c r="C5796">
        <v>3734</v>
      </c>
      <c r="D5796" t="s">
        <v>479</v>
      </c>
      <c r="F5796">
        <v>2017</v>
      </c>
      <c r="G5796">
        <v>108</v>
      </c>
      <c r="H5796">
        <v>102.6</v>
      </c>
      <c r="M5796">
        <v>1953.9</v>
      </c>
      <c r="N5796">
        <v>8.1000000000000003E-2</v>
      </c>
      <c r="Q5796">
        <v>24135.4</v>
      </c>
      <c r="R5796" t="s">
        <v>923</v>
      </c>
      <c r="T5796" t="s">
        <v>28</v>
      </c>
      <c r="Y5796" t="s">
        <v>472</v>
      </c>
    </row>
    <row r="5797" spans="1:25" x14ac:dyDescent="0.45">
      <c r="A5797" t="s">
        <v>92</v>
      </c>
      <c r="B5797" t="s">
        <v>478</v>
      </c>
      <c r="C5797">
        <v>3734</v>
      </c>
      <c r="D5797" t="s">
        <v>479</v>
      </c>
      <c r="F5797">
        <v>2018</v>
      </c>
      <c r="G5797">
        <v>56</v>
      </c>
      <c r="H5797">
        <v>51.2</v>
      </c>
      <c r="M5797">
        <v>641.4</v>
      </c>
      <c r="N5797">
        <v>8.1100000000000005E-2</v>
      </c>
      <c r="Q5797">
        <v>7893.9</v>
      </c>
      <c r="R5797" t="s">
        <v>923</v>
      </c>
      <c r="T5797" t="s">
        <v>28</v>
      </c>
      <c r="Y5797" t="s">
        <v>472</v>
      </c>
    </row>
    <row r="5798" spans="1:25" x14ac:dyDescent="0.45">
      <c r="A5798" t="s">
        <v>92</v>
      </c>
      <c r="B5798" t="s">
        <v>478</v>
      </c>
      <c r="C5798">
        <v>3734</v>
      </c>
      <c r="D5798" t="s">
        <v>479</v>
      </c>
      <c r="F5798">
        <v>2019</v>
      </c>
      <c r="G5798">
        <v>17</v>
      </c>
      <c r="H5798">
        <v>10.9</v>
      </c>
      <c r="M5798">
        <v>232.9</v>
      </c>
      <c r="N5798">
        <v>8.1199999999999994E-2</v>
      </c>
      <c r="Q5798">
        <v>2874</v>
      </c>
      <c r="R5798" t="s">
        <v>923</v>
      </c>
      <c r="T5798" t="s">
        <v>28</v>
      </c>
      <c r="Y5798" t="s">
        <v>472</v>
      </c>
    </row>
    <row r="5799" spans="1:25" x14ac:dyDescent="0.45">
      <c r="A5799" t="s">
        <v>92</v>
      </c>
      <c r="B5799" t="s">
        <v>478</v>
      </c>
      <c r="C5799">
        <v>3734</v>
      </c>
      <c r="D5799" t="s">
        <v>479</v>
      </c>
      <c r="F5799">
        <v>2020</v>
      </c>
      <c r="G5799">
        <v>16</v>
      </c>
      <c r="H5799">
        <v>10.1</v>
      </c>
      <c r="M5799">
        <v>210.6</v>
      </c>
      <c r="N5799">
        <v>8.09E-2</v>
      </c>
      <c r="Q5799">
        <v>2599.1999999999998</v>
      </c>
      <c r="R5799" t="s">
        <v>923</v>
      </c>
      <c r="T5799" t="s">
        <v>28</v>
      </c>
      <c r="Y5799" t="s">
        <v>472</v>
      </c>
    </row>
    <row r="5800" spans="1:25" x14ac:dyDescent="0.45">
      <c r="A5800" t="s">
        <v>92</v>
      </c>
      <c r="B5800" t="s">
        <v>478</v>
      </c>
      <c r="C5800">
        <v>3734</v>
      </c>
      <c r="D5800" t="s">
        <v>479</v>
      </c>
      <c r="F5800">
        <v>2021</v>
      </c>
      <c r="G5800">
        <v>66</v>
      </c>
      <c r="H5800">
        <v>59.5</v>
      </c>
      <c r="M5800">
        <v>1416.5</v>
      </c>
      <c r="N5800">
        <v>8.1000000000000003E-2</v>
      </c>
      <c r="Q5800">
        <v>17494.2</v>
      </c>
      <c r="R5800" t="s">
        <v>923</v>
      </c>
      <c r="T5800" t="s">
        <v>28</v>
      </c>
      <c r="Y5800" t="s">
        <v>472</v>
      </c>
    </row>
    <row r="5801" spans="1:25" x14ac:dyDescent="0.45">
      <c r="A5801" t="s">
        <v>92</v>
      </c>
      <c r="B5801" t="s">
        <v>478</v>
      </c>
      <c r="C5801">
        <v>3734</v>
      </c>
      <c r="D5801" t="s">
        <v>479</v>
      </c>
      <c r="F5801">
        <v>2022</v>
      </c>
      <c r="G5801">
        <v>93</v>
      </c>
      <c r="H5801">
        <v>89.2</v>
      </c>
      <c r="M5801">
        <v>2070.6</v>
      </c>
      <c r="N5801">
        <v>8.1000000000000003E-2</v>
      </c>
      <c r="Q5801">
        <v>25549.9</v>
      </c>
      <c r="R5801" t="s">
        <v>923</v>
      </c>
      <c r="T5801" t="s">
        <v>28</v>
      </c>
      <c r="Y5801" t="s">
        <v>472</v>
      </c>
    </row>
    <row r="5802" spans="1:25" x14ac:dyDescent="0.45">
      <c r="A5802" t="s">
        <v>92</v>
      </c>
      <c r="B5802" t="s">
        <v>478</v>
      </c>
      <c r="C5802">
        <v>3734</v>
      </c>
      <c r="D5802" t="s">
        <v>479</v>
      </c>
      <c r="F5802">
        <v>2023</v>
      </c>
      <c r="G5802">
        <v>37</v>
      </c>
      <c r="H5802">
        <v>34.200000000000003</v>
      </c>
      <c r="M5802">
        <v>765.3</v>
      </c>
      <c r="N5802">
        <v>8.1000000000000003E-2</v>
      </c>
      <c r="Q5802">
        <v>9456.6</v>
      </c>
      <c r="R5802" t="s">
        <v>923</v>
      </c>
      <c r="T5802" t="s">
        <v>28</v>
      </c>
      <c r="Y5802" t="s">
        <v>472</v>
      </c>
    </row>
    <row r="5803" spans="1:25" x14ac:dyDescent="0.45">
      <c r="A5803" t="s">
        <v>92</v>
      </c>
      <c r="B5803" t="s">
        <v>478</v>
      </c>
      <c r="C5803">
        <v>3734</v>
      </c>
      <c r="D5803" t="s">
        <v>479</v>
      </c>
      <c r="F5803">
        <v>2024</v>
      </c>
      <c r="G5803">
        <v>7</v>
      </c>
      <c r="H5803">
        <v>4.0999999999999996</v>
      </c>
      <c r="M5803">
        <v>109.2</v>
      </c>
      <c r="N5803">
        <v>8.1000000000000003E-2</v>
      </c>
      <c r="Q5803">
        <v>1349.9</v>
      </c>
      <c r="R5803" t="s">
        <v>923</v>
      </c>
      <c r="T5803" t="s">
        <v>28</v>
      </c>
      <c r="Y5803" t="s">
        <v>472</v>
      </c>
    </row>
    <row r="5804" spans="1:25" x14ac:dyDescent="0.45">
      <c r="A5804" t="s">
        <v>92</v>
      </c>
      <c r="B5804" t="s">
        <v>478</v>
      </c>
      <c r="C5804">
        <v>3734</v>
      </c>
      <c r="D5804" t="s">
        <v>480</v>
      </c>
      <c r="F5804">
        <v>2009</v>
      </c>
      <c r="G5804">
        <v>52</v>
      </c>
      <c r="H5804">
        <v>47</v>
      </c>
      <c r="M5804">
        <v>749.7</v>
      </c>
      <c r="N5804">
        <v>8.1000000000000003E-2</v>
      </c>
      <c r="Q5804">
        <v>9256.6</v>
      </c>
      <c r="R5804" t="s">
        <v>923</v>
      </c>
      <c r="T5804" t="s">
        <v>28</v>
      </c>
      <c r="Y5804" t="s">
        <v>472</v>
      </c>
    </row>
    <row r="5805" spans="1:25" x14ac:dyDescent="0.45">
      <c r="A5805" t="s">
        <v>92</v>
      </c>
      <c r="B5805" t="s">
        <v>478</v>
      </c>
      <c r="C5805">
        <v>3734</v>
      </c>
      <c r="D5805" t="s">
        <v>480</v>
      </c>
      <c r="F5805">
        <v>2010</v>
      </c>
      <c r="G5805">
        <v>98</v>
      </c>
      <c r="H5805">
        <v>93.1</v>
      </c>
      <c r="M5805">
        <v>1570.4</v>
      </c>
      <c r="N5805">
        <v>8.1000000000000003E-2</v>
      </c>
      <c r="Q5805">
        <v>19391.8</v>
      </c>
      <c r="R5805" t="s">
        <v>923</v>
      </c>
      <c r="T5805" t="s">
        <v>28</v>
      </c>
      <c r="Y5805" t="s">
        <v>472</v>
      </c>
    </row>
    <row r="5806" spans="1:25" x14ac:dyDescent="0.45">
      <c r="A5806" t="s">
        <v>92</v>
      </c>
      <c r="B5806" t="s">
        <v>478</v>
      </c>
      <c r="C5806">
        <v>3734</v>
      </c>
      <c r="D5806" t="s">
        <v>480</v>
      </c>
      <c r="F5806">
        <v>2011</v>
      </c>
      <c r="G5806">
        <v>167</v>
      </c>
      <c r="H5806">
        <v>162.4</v>
      </c>
      <c r="M5806">
        <v>2869.3</v>
      </c>
      <c r="N5806">
        <v>8.1000000000000003E-2</v>
      </c>
      <c r="Q5806">
        <v>35423.699999999997</v>
      </c>
      <c r="R5806" t="s">
        <v>923</v>
      </c>
      <c r="T5806" t="s">
        <v>28</v>
      </c>
      <c r="Y5806" t="s">
        <v>472</v>
      </c>
    </row>
    <row r="5807" spans="1:25" x14ac:dyDescent="0.45">
      <c r="A5807" t="s">
        <v>92</v>
      </c>
      <c r="B5807" t="s">
        <v>478</v>
      </c>
      <c r="C5807">
        <v>3734</v>
      </c>
      <c r="D5807" t="s">
        <v>480</v>
      </c>
      <c r="F5807">
        <v>2012</v>
      </c>
      <c r="G5807">
        <v>62</v>
      </c>
      <c r="H5807">
        <v>56.4</v>
      </c>
      <c r="M5807">
        <v>1117</v>
      </c>
      <c r="N5807">
        <v>8.1000000000000003E-2</v>
      </c>
      <c r="Q5807">
        <v>13781.3</v>
      </c>
      <c r="R5807" t="s">
        <v>923</v>
      </c>
      <c r="T5807" t="s">
        <v>28</v>
      </c>
      <c r="Y5807" t="s">
        <v>472</v>
      </c>
    </row>
    <row r="5808" spans="1:25" x14ac:dyDescent="0.45">
      <c r="A5808" t="s">
        <v>92</v>
      </c>
      <c r="B5808" t="s">
        <v>478</v>
      </c>
      <c r="C5808">
        <v>3734</v>
      </c>
      <c r="D5808" t="s">
        <v>480</v>
      </c>
      <c r="F5808">
        <v>2013</v>
      </c>
      <c r="G5808">
        <v>73</v>
      </c>
      <c r="H5808">
        <v>67</v>
      </c>
      <c r="M5808">
        <v>1065.7</v>
      </c>
      <c r="N5808">
        <v>8.1000000000000003E-2</v>
      </c>
      <c r="Q5808">
        <v>13166.3</v>
      </c>
      <c r="R5808" t="s">
        <v>923</v>
      </c>
      <c r="T5808" t="s">
        <v>28</v>
      </c>
      <c r="Y5808" t="s">
        <v>472</v>
      </c>
    </row>
    <row r="5809" spans="1:25" x14ac:dyDescent="0.45">
      <c r="A5809" t="s">
        <v>92</v>
      </c>
      <c r="B5809" t="s">
        <v>478</v>
      </c>
      <c r="C5809">
        <v>3734</v>
      </c>
      <c r="D5809" t="s">
        <v>480</v>
      </c>
      <c r="F5809">
        <v>2014</v>
      </c>
      <c r="G5809">
        <v>115</v>
      </c>
      <c r="H5809">
        <v>110.7</v>
      </c>
      <c r="M5809">
        <v>1069.3</v>
      </c>
      <c r="N5809">
        <v>8.09E-2</v>
      </c>
      <c r="Q5809">
        <v>13254.8</v>
      </c>
      <c r="R5809" t="s">
        <v>923</v>
      </c>
      <c r="T5809" t="s">
        <v>28</v>
      </c>
      <c r="Y5809" t="s">
        <v>472</v>
      </c>
    </row>
    <row r="5810" spans="1:25" x14ac:dyDescent="0.45">
      <c r="A5810" t="s">
        <v>92</v>
      </c>
      <c r="B5810" t="s">
        <v>478</v>
      </c>
      <c r="C5810">
        <v>3734</v>
      </c>
      <c r="D5810" t="s">
        <v>480</v>
      </c>
      <c r="F5810">
        <v>2015</v>
      </c>
      <c r="G5810">
        <v>26</v>
      </c>
      <c r="H5810">
        <v>18.899999999999999</v>
      </c>
      <c r="M5810">
        <v>377.8</v>
      </c>
      <c r="N5810">
        <v>8.1100000000000005E-2</v>
      </c>
      <c r="Q5810">
        <v>4659.5</v>
      </c>
      <c r="R5810" t="s">
        <v>923</v>
      </c>
      <c r="T5810" t="s">
        <v>28</v>
      </c>
      <c r="Y5810" t="s">
        <v>472</v>
      </c>
    </row>
    <row r="5811" spans="1:25" x14ac:dyDescent="0.45">
      <c r="A5811" t="s">
        <v>92</v>
      </c>
      <c r="B5811" t="s">
        <v>478</v>
      </c>
      <c r="C5811">
        <v>3734</v>
      </c>
      <c r="D5811" t="s">
        <v>480</v>
      </c>
      <c r="F5811">
        <v>2016</v>
      </c>
      <c r="G5811">
        <v>56</v>
      </c>
      <c r="H5811">
        <v>53.1</v>
      </c>
      <c r="M5811">
        <v>863</v>
      </c>
      <c r="N5811">
        <v>8.09E-2</v>
      </c>
      <c r="Q5811">
        <v>10664.3</v>
      </c>
      <c r="R5811" t="s">
        <v>923</v>
      </c>
      <c r="T5811" t="s">
        <v>28</v>
      </c>
      <c r="Y5811" t="s">
        <v>472</v>
      </c>
    </row>
    <row r="5812" spans="1:25" x14ac:dyDescent="0.45">
      <c r="A5812" t="s">
        <v>92</v>
      </c>
      <c r="B5812" t="s">
        <v>478</v>
      </c>
      <c r="C5812">
        <v>3734</v>
      </c>
      <c r="D5812" t="s">
        <v>480</v>
      </c>
      <c r="F5812">
        <v>2017</v>
      </c>
      <c r="G5812">
        <v>109</v>
      </c>
      <c r="H5812">
        <v>102.7</v>
      </c>
      <c r="M5812">
        <v>1643</v>
      </c>
      <c r="N5812">
        <v>8.09E-2</v>
      </c>
      <c r="Q5812">
        <v>20279</v>
      </c>
      <c r="R5812" t="s">
        <v>923</v>
      </c>
      <c r="T5812" t="s">
        <v>28</v>
      </c>
      <c r="Y5812" t="s">
        <v>472</v>
      </c>
    </row>
    <row r="5813" spans="1:25" x14ac:dyDescent="0.45">
      <c r="A5813" t="s">
        <v>92</v>
      </c>
      <c r="B5813" t="s">
        <v>478</v>
      </c>
      <c r="C5813">
        <v>3734</v>
      </c>
      <c r="D5813" t="s">
        <v>480</v>
      </c>
      <c r="F5813">
        <v>2018</v>
      </c>
      <c r="G5813">
        <v>59</v>
      </c>
      <c r="H5813">
        <v>54</v>
      </c>
      <c r="M5813">
        <v>627.9</v>
      </c>
      <c r="N5813">
        <v>8.1000000000000003E-2</v>
      </c>
      <c r="Q5813">
        <v>7729.7</v>
      </c>
      <c r="R5813" t="s">
        <v>923</v>
      </c>
      <c r="T5813" t="s">
        <v>28</v>
      </c>
      <c r="Y5813" t="s">
        <v>472</v>
      </c>
    </row>
    <row r="5814" spans="1:25" x14ac:dyDescent="0.45">
      <c r="A5814" t="s">
        <v>92</v>
      </c>
      <c r="B5814" t="s">
        <v>478</v>
      </c>
      <c r="C5814">
        <v>3734</v>
      </c>
      <c r="D5814" t="s">
        <v>480</v>
      </c>
      <c r="F5814">
        <v>2019</v>
      </c>
      <c r="G5814">
        <v>17</v>
      </c>
      <c r="H5814">
        <v>11.4</v>
      </c>
      <c r="M5814">
        <v>177.2</v>
      </c>
      <c r="N5814">
        <v>8.09E-2</v>
      </c>
      <c r="Q5814">
        <v>2189.9</v>
      </c>
      <c r="R5814" t="s">
        <v>923</v>
      </c>
      <c r="T5814" t="s">
        <v>28</v>
      </c>
      <c r="Y5814" t="s">
        <v>472</v>
      </c>
    </row>
    <row r="5815" spans="1:25" x14ac:dyDescent="0.45">
      <c r="A5815" t="s">
        <v>92</v>
      </c>
      <c r="B5815" t="s">
        <v>478</v>
      </c>
      <c r="C5815">
        <v>3734</v>
      </c>
      <c r="D5815" t="s">
        <v>480</v>
      </c>
      <c r="F5815">
        <v>2020</v>
      </c>
      <c r="G5815">
        <v>16</v>
      </c>
      <c r="H5815">
        <v>10.1</v>
      </c>
      <c r="M5815">
        <v>133.80000000000001</v>
      </c>
      <c r="N5815">
        <v>8.09E-2</v>
      </c>
      <c r="Q5815">
        <v>1652.8</v>
      </c>
      <c r="R5815" t="s">
        <v>923</v>
      </c>
      <c r="T5815" t="s">
        <v>28</v>
      </c>
      <c r="Y5815" t="s">
        <v>472</v>
      </c>
    </row>
    <row r="5816" spans="1:25" x14ac:dyDescent="0.45">
      <c r="A5816" t="s">
        <v>92</v>
      </c>
      <c r="B5816" t="s">
        <v>478</v>
      </c>
      <c r="C5816">
        <v>3734</v>
      </c>
      <c r="D5816" t="s">
        <v>480</v>
      </c>
      <c r="F5816">
        <v>2021</v>
      </c>
      <c r="G5816">
        <v>70</v>
      </c>
      <c r="H5816">
        <v>65.3</v>
      </c>
      <c r="M5816">
        <v>985.6</v>
      </c>
      <c r="N5816">
        <v>8.1000000000000003E-2</v>
      </c>
      <c r="Q5816">
        <v>12173.2</v>
      </c>
      <c r="R5816" t="s">
        <v>923</v>
      </c>
      <c r="T5816" t="s">
        <v>28</v>
      </c>
      <c r="Y5816" t="s">
        <v>472</v>
      </c>
    </row>
    <row r="5817" spans="1:25" x14ac:dyDescent="0.45">
      <c r="A5817" t="s">
        <v>92</v>
      </c>
      <c r="B5817" t="s">
        <v>478</v>
      </c>
      <c r="C5817">
        <v>3734</v>
      </c>
      <c r="D5817" t="s">
        <v>480</v>
      </c>
      <c r="F5817">
        <v>2022</v>
      </c>
      <c r="G5817">
        <v>93</v>
      </c>
      <c r="H5817">
        <v>89.2</v>
      </c>
      <c r="M5817">
        <v>1309.8</v>
      </c>
      <c r="N5817">
        <v>8.1000000000000003E-2</v>
      </c>
      <c r="Q5817">
        <v>16183.1</v>
      </c>
      <c r="R5817" t="s">
        <v>923</v>
      </c>
      <c r="T5817" t="s">
        <v>28</v>
      </c>
      <c r="Y5817" t="s">
        <v>472</v>
      </c>
    </row>
    <row r="5818" spans="1:25" x14ac:dyDescent="0.45">
      <c r="A5818" t="s">
        <v>92</v>
      </c>
      <c r="B5818" t="s">
        <v>478</v>
      </c>
      <c r="C5818">
        <v>3734</v>
      </c>
      <c r="D5818" t="s">
        <v>480</v>
      </c>
      <c r="F5818">
        <v>2023</v>
      </c>
      <c r="G5818">
        <v>37</v>
      </c>
      <c r="H5818">
        <v>34.200000000000003</v>
      </c>
      <c r="M5818">
        <v>477.7</v>
      </c>
      <c r="N5818">
        <v>8.1000000000000003E-2</v>
      </c>
      <c r="Q5818">
        <v>5894.9</v>
      </c>
      <c r="R5818" t="s">
        <v>923</v>
      </c>
      <c r="T5818" t="s">
        <v>28</v>
      </c>
      <c r="Y5818" t="s">
        <v>472</v>
      </c>
    </row>
    <row r="5819" spans="1:25" x14ac:dyDescent="0.45">
      <c r="A5819" t="s">
        <v>92</v>
      </c>
      <c r="B5819" t="s">
        <v>478</v>
      </c>
      <c r="C5819">
        <v>3734</v>
      </c>
      <c r="D5819" t="s">
        <v>480</v>
      </c>
      <c r="F5819">
        <v>2024</v>
      </c>
      <c r="G5819">
        <v>8</v>
      </c>
      <c r="H5819">
        <v>5.5</v>
      </c>
      <c r="M5819">
        <v>73.900000000000006</v>
      </c>
      <c r="N5819">
        <v>8.0799999999999997E-2</v>
      </c>
      <c r="Q5819">
        <v>913.9</v>
      </c>
      <c r="R5819" t="s">
        <v>923</v>
      </c>
      <c r="T5819" t="s">
        <v>28</v>
      </c>
      <c r="Y5819" t="s">
        <v>472</v>
      </c>
    </row>
    <row r="5820" spans="1:25" x14ac:dyDescent="0.45">
      <c r="A5820" t="s">
        <v>92</v>
      </c>
      <c r="B5820" t="s">
        <v>481</v>
      </c>
      <c r="C5820">
        <v>3754</v>
      </c>
      <c r="D5820" t="s">
        <v>158</v>
      </c>
      <c r="F5820">
        <v>2009</v>
      </c>
      <c r="G5820">
        <v>13</v>
      </c>
      <c r="H5820">
        <v>10.199999999999999</v>
      </c>
      <c r="M5820">
        <v>133.30000000000001</v>
      </c>
      <c r="N5820">
        <v>8.1100000000000005E-2</v>
      </c>
      <c r="Q5820">
        <v>1646.8</v>
      </c>
      <c r="R5820" t="s">
        <v>923</v>
      </c>
      <c r="T5820" t="s">
        <v>28</v>
      </c>
      <c r="Y5820" t="s">
        <v>472</v>
      </c>
    </row>
    <row r="5821" spans="1:25" x14ac:dyDescent="0.45">
      <c r="A5821" t="s">
        <v>92</v>
      </c>
      <c r="B5821" t="s">
        <v>481</v>
      </c>
      <c r="C5821">
        <v>3754</v>
      </c>
      <c r="D5821" t="s">
        <v>158</v>
      </c>
      <c r="F5821">
        <v>2010</v>
      </c>
      <c r="G5821">
        <v>23</v>
      </c>
      <c r="H5821">
        <v>10.61</v>
      </c>
      <c r="M5821">
        <v>163.9</v>
      </c>
      <c r="N5821">
        <v>8.1299999999999997E-2</v>
      </c>
      <c r="Q5821">
        <v>2026</v>
      </c>
      <c r="R5821" t="s">
        <v>923</v>
      </c>
      <c r="T5821" t="s">
        <v>28</v>
      </c>
      <c r="Y5821" t="s">
        <v>472</v>
      </c>
    </row>
    <row r="5822" spans="1:25" x14ac:dyDescent="0.45">
      <c r="A5822" t="s">
        <v>92</v>
      </c>
      <c r="B5822" t="s">
        <v>481</v>
      </c>
      <c r="C5822">
        <v>3754</v>
      </c>
      <c r="D5822" t="s">
        <v>158</v>
      </c>
      <c r="F5822">
        <v>2011</v>
      </c>
      <c r="G5822">
        <v>24</v>
      </c>
      <c r="H5822">
        <v>13.25</v>
      </c>
      <c r="M5822">
        <v>185.6</v>
      </c>
      <c r="N5822">
        <v>8.0600000000000005E-2</v>
      </c>
      <c r="Q5822">
        <v>2292.3000000000002</v>
      </c>
      <c r="R5822" t="s">
        <v>923</v>
      </c>
      <c r="T5822" t="s">
        <v>28</v>
      </c>
      <c r="Y5822" t="s">
        <v>472</v>
      </c>
    </row>
    <row r="5823" spans="1:25" x14ac:dyDescent="0.45">
      <c r="A5823" t="s">
        <v>92</v>
      </c>
      <c r="B5823" t="s">
        <v>481</v>
      </c>
      <c r="C5823">
        <v>3754</v>
      </c>
      <c r="D5823" t="s">
        <v>158</v>
      </c>
      <c r="F5823">
        <v>2012</v>
      </c>
      <c r="G5823">
        <v>15</v>
      </c>
      <c r="H5823">
        <v>8.5500000000000007</v>
      </c>
      <c r="M5823">
        <v>116.9</v>
      </c>
      <c r="N5823">
        <v>8.1299999999999997E-2</v>
      </c>
      <c r="Q5823">
        <v>1441.9</v>
      </c>
      <c r="R5823" t="s">
        <v>923</v>
      </c>
      <c r="T5823" t="s">
        <v>28</v>
      </c>
      <c r="Y5823" t="s">
        <v>472</v>
      </c>
    </row>
    <row r="5824" spans="1:25" x14ac:dyDescent="0.45">
      <c r="A5824" t="s">
        <v>92</v>
      </c>
      <c r="B5824" t="s">
        <v>481</v>
      </c>
      <c r="C5824">
        <v>3754</v>
      </c>
      <c r="D5824" t="s">
        <v>158</v>
      </c>
      <c r="F5824">
        <v>2013</v>
      </c>
      <c r="G5824">
        <v>42</v>
      </c>
      <c r="H5824">
        <v>26.85</v>
      </c>
      <c r="M5824">
        <v>315.5</v>
      </c>
      <c r="N5824">
        <v>8.0799999999999997E-2</v>
      </c>
      <c r="Q5824">
        <v>3895.9</v>
      </c>
      <c r="R5824" t="s">
        <v>923</v>
      </c>
      <c r="T5824" t="s">
        <v>28</v>
      </c>
      <c r="Y5824" t="s">
        <v>472</v>
      </c>
    </row>
    <row r="5825" spans="1:25" x14ac:dyDescent="0.45">
      <c r="A5825" t="s">
        <v>92</v>
      </c>
      <c r="B5825" t="s">
        <v>481</v>
      </c>
      <c r="C5825">
        <v>3754</v>
      </c>
      <c r="D5825" t="s">
        <v>158</v>
      </c>
      <c r="F5825">
        <v>2014</v>
      </c>
      <c r="G5825">
        <v>46</v>
      </c>
      <c r="H5825">
        <v>29.6</v>
      </c>
      <c r="M5825">
        <v>298.5</v>
      </c>
      <c r="N5825">
        <v>8.1000000000000003E-2</v>
      </c>
      <c r="Q5825">
        <v>3686.9</v>
      </c>
      <c r="R5825" t="s">
        <v>923</v>
      </c>
      <c r="T5825" t="s">
        <v>28</v>
      </c>
      <c r="Y5825" t="s">
        <v>472</v>
      </c>
    </row>
    <row r="5826" spans="1:25" x14ac:dyDescent="0.45">
      <c r="A5826" t="s">
        <v>92</v>
      </c>
      <c r="B5826" t="s">
        <v>481</v>
      </c>
      <c r="C5826">
        <v>3754</v>
      </c>
      <c r="D5826" t="s">
        <v>158</v>
      </c>
      <c r="F5826">
        <v>2015</v>
      </c>
      <c r="G5826">
        <v>178</v>
      </c>
      <c r="H5826">
        <v>32.5</v>
      </c>
      <c r="M5826">
        <v>242.2</v>
      </c>
      <c r="N5826">
        <v>8.1699999999999995E-2</v>
      </c>
      <c r="Q5826">
        <v>2975</v>
      </c>
      <c r="R5826" t="s">
        <v>923</v>
      </c>
      <c r="T5826" t="s">
        <v>28</v>
      </c>
      <c r="Y5826" t="s">
        <v>472</v>
      </c>
    </row>
    <row r="5827" spans="1:25" x14ac:dyDescent="0.45">
      <c r="A5827" t="s">
        <v>92</v>
      </c>
      <c r="B5827" t="s">
        <v>481</v>
      </c>
      <c r="C5827">
        <v>3754</v>
      </c>
      <c r="D5827" t="s">
        <v>158</v>
      </c>
      <c r="F5827">
        <v>2016</v>
      </c>
      <c r="G5827">
        <v>61</v>
      </c>
      <c r="H5827">
        <v>40.299999999999997</v>
      </c>
      <c r="M5827">
        <v>428.3</v>
      </c>
      <c r="N5827">
        <v>8.1100000000000005E-2</v>
      </c>
      <c r="Q5827">
        <v>5282.8</v>
      </c>
      <c r="R5827" t="s">
        <v>923</v>
      </c>
      <c r="T5827" t="s">
        <v>28</v>
      </c>
      <c r="Y5827" t="s">
        <v>472</v>
      </c>
    </row>
    <row r="5828" spans="1:25" x14ac:dyDescent="0.45">
      <c r="A5828" t="s">
        <v>92</v>
      </c>
      <c r="B5828" t="s">
        <v>481</v>
      </c>
      <c r="C5828">
        <v>3754</v>
      </c>
      <c r="D5828" t="s">
        <v>158</v>
      </c>
      <c r="F5828">
        <v>2017</v>
      </c>
      <c r="G5828">
        <v>53</v>
      </c>
      <c r="H5828">
        <v>38.979999999999997</v>
      </c>
      <c r="M5828">
        <v>375.8</v>
      </c>
      <c r="N5828">
        <v>8.09E-2</v>
      </c>
      <c r="Q5828">
        <v>4642.2</v>
      </c>
      <c r="R5828" t="s">
        <v>923</v>
      </c>
      <c r="T5828" t="s">
        <v>28</v>
      </c>
      <c r="Y5828" t="s">
        <v>472</v>
      </c>
    </row>
    <row r="5829" spans="1:25" x14ac:dyDescent="0.45">
      <c r="A5829" t="s">
        <v>92</v>
      </c>
      <c r="B5829" t="s">
        <v>481</v>
      </c>
      <c r="C5829">
        <v>3754</v>
      </c>
      <c r="D5829" t="s">
        <v>158</v>
      </c>
      <c r="F5829">
        <v>2018</v>
      </c>
      <c r="G5829">
        <v>44</v>
      </c>
      <c r="H5829">
        <v>34.700000000000003</v>
      </c>
      <c r="M5829">
        <v>402</v>
      </c>
      <c r="N5829">
        <v>8.1000000000000003E-2</v>
      </c>
      <c r="Q5829">
        <v>4959.3</v>
      </c>
      <c r="R5829" t="s">
        <v>923</v>
      </c>
      <c r="T5829" t="s">
        <v>28</v>
      </c>
      <c r="Y5829" t="s">
        <v>472</v>
      </c>
    </row>
    <row r="5830" spans="1:25" x14ac:dyDescent="0.45">
      <c r="A5830" t="s">
        <v>92</v>
      </c>
      <c r="B5830" t="s">
        <v>481</v>
      </c>
      <c r="C5830">
        <v>3754</v>
      </c>
      <c r="D5830" t="s">
        <v>158</v>
      </c>
      <c r="F5830">
        <v>2019</v>
      </c>
      <c r="G5830">
        <v>9</v>
      </c>
      <c r="H5830">
        <v>5.6</v>
      </c>
      <c r="M5830">
        <v>60.3</v>
      </c>
      <c r="N5830">
        <v>8.09E-2</v>
      </c>
      <c r="Q5830">
        <v>745.9</v>
      </c>
      <c r="R5830" t="s">
        <v>923</v>
      </c>
      <c r="T5830" t="s">
        <v>28</v>
      </c>
      <c r="Y5830" t="s">
        <v>472</v>
      </c>
    </row>
    <row r="5831" spans="1:25" x14ac:dyDescent="0.45">
      <c r="A5831" t="s">
        <v>92</v>
      </c>
      <c r="B5831" t="s">
        <v>481</v>
      </c>
      <c r="C5831">
        <v>3754</v>
      </c>
      <c r="D5831" t="s">
        <v>158</v>
      </c>
      <c r="F5831">
        <v>2020</v>
      </c>
      <c r="G5831">
        <v>59</v>
      </c>
      <c r="H5831">
        <v>41.9</v>
      </c>
      <c r="M5831">
        <v>370.3</v>
      </c>
      <c r="N5831">
        <v>8.1100000000000005E-2</v>
      </c>
      <c r="Q5831">
        <v>4566</v>
      </c>
      <c r="R5831" t="s">
        <v>923</v>
      </c>
      <c r="T5831" t="s">
        <v>28</v>
      </c>
      <c r="Y5831" t="s">
        <v>472</v>
      </c>
    </row>
    <row r="5832" spans="1:25" x14ac:dyDescent="0.45">
      <c r="A5832" t="s">
        <v>92</v>
      </c>
      <c r="B5832" t="s">
        <v>481</v>
      </c>
      <c r="C5832">
        <v>3754</v>
      </c>
      <c r="D5832" t="s">
        <v>158</v>
      </c>
      <c r="F5832">
        <v>2021</v>
      </c>
      <c r="G5832">
        <v>44</v>
      </c>
      <c r="H5832">
        <v>30.8</v>
      </c>
      <c r="M5832">
        <v>328.6</v>
      </c>
      <c r="N5832">
        <v>8.1000000000000003E-2</v>
      </c>
      <c r="Q5832">
        <v>4051</v>
      </c>
      <c r="R5832" t="s">
        <v>923</v>
      </c>
      <c r="T5832" t="s">
        <v>28</v>
      </c>
      <c r="Y5832" t="s">
        <v>472</v>
      </c>
    </row>
    <row r="5833" spans="1:25" x14ac:dyDescent="0.45">
      <c r="A5833" t="s">
        <v>92</v>
      </c>
      <c r="B5833" t="s">
        <v>481</v>
      </c>
      <c r="C5833">
        <v>3754</v>
      </c>
      <c r="D5833" t="s">
        <v>158</v>
      </c>
      <c r="F5833">
        <v>2022</v>
      </c>
      <c r="G5833">
        <v>39</v>
      </c>
      <c r="H5833">
        <v>29.2</v>
      </c>
      <c r="M5833">
        <v>261.89999999999998</v>
      </c>
      <c r="N5833">
        <v>8.1199999999999994E-2</v>
      </c>
      <c r="Q5833">
        <v>3228.8</v>
      </c>
      <c r="R5833" t="s">
        <v>923</v>
      </c>
      <c r="T5833" t="s">
        <v>28</v>
      </c>
      <c r="Y5833" t="s">
        <v>472</v>
      </c>
    </row>
    <row r="5834" spans="1:25" x14ac:dyDescent="0.45">
      <c r="A5834" t="s">
        <v>92</v>
      </c>
      <c r="B5834" t="s">
        <v>481</v>
      </c>
      <c r="C5834">
        <v>3754</v>
      </c>
      <c r="D5834" t="s">
        <v>158</v>
      </c>
      <c r="F5834">
        <v>2023</v>
      </c>
      <c r="G5834">
        <v>53</v>
      </c>
      <c r="H5834">
        <v>39.5</v>
      </c>
      <c r="M5834">
        <v>405.7</v>
      </c>
      <c r="N5834">
        <v>8.1100000000000005E-2</v>
      </c>
      <c r="Q5834">
        <v>5009.5</v>
      </c>
      <c r="R5834" t="s">
        <v>923</v>
      </c>
      <c r="T5834" t="s">
        <v>28</v>
      </c>
      <c r="Y5834" t="s">
        <v>472</v>
      </c>
    </row>
    <row r="5835" spans="1:25" x14ac:dyDescent="0.45">
      <c r="A5835" t="s">
        <v>92</v>
      </c>
      <c r="B5835" t="s">
        <v>481</v>
      </c>
      <c r="C5835">
        <v>3754</v>
      </c>
      <c r="D5835" t="s">
        <v>158</v>
      </c>
      <c r="F5835">
        <v>2024</v>
      </c>
      <c r="G5835">
        <v>17</v>
      </c>
      <c r="H5835">
        <v>13.3</v>
      </c>
      <c r="M5835">
        <v>155.1</v>
      </c>
      <c r="N5835">
        <v>8.1199999999999994E-2</v>
      </c>
      <c r="Q5835">
        <v>1914.1</v>
      </c>
      <c r="R5835" t="s">
        <v>923</v>
      </c>
      <c r="T5835" t="s">
        <v>28</v>
      </c>
      <c r="Y5835" t="s">
        <v>472</v>
      </c>
    </row>
    <row r="5836" spans="1:25" x14ac:dyDescent="0.45">
      <c r="A5836" t="s">
        <v>92</v>
      </c>
      <c r="B5836" t="s">
        <v>481</v>
      </c>
      <c r="C5836">
        <v>3754</v>
      </c>
      <c r="D5836" t="s">
        <v>162</v>
      </c>
      <c r="F5836">
        <v>2009</v>
      </c>
      <c r="G5836">
        <v>26</v>
      </c>
      <c r="H5836">
        <v>14.8</v>
      </c>
      <c r="M5836">
        <v>183.3</v>
      </c>
      <c r="N5836">
        <v>8.0699999999999994E-2</v>
      </c>
      <c r="Q5836">
        <v>2263</v>
      </c>
      <c r="R5836" t="s">
        <v>923</v>
      </c>
      <c r="T5836" t="s">
        <v>28</v>
      </c>
      <c r="Y5836" t="s">
        <v>472</v>
      </c>
    </row>
    <row r="5837" spans="1:25" x14ac:dyDescent="0.45">
      <c r="A5837" t="s">
        <v>92</v>
      </c>
      <c r="B5837" t="s">
        <v>481</v>
      </c>
      <c r="C5837">
        <v>3754</v>
      </c>
      <c r="D5837" t="s">
        <v>162</v>
      </c>
      <c r="F5837">
        <v>2010</v>
      </c>
      <c r="G5837">
        <v>21</v>
      </c>
      <c r="H5837">
        <v>11.18</v>
      </c>
      <c r="M5837">
        <v>172.7</v>
      </c>
      <c r="N5837">
        <v>8.1000000000000003E-2</v>
      </c>
      <c r="Q5837">
        <v>2132.1999999999998</v>
      </c>
      <c r="R5837" t="s">
        <v>923</v>
      </c>
      <c r="T5837" t="s">
        <v>28</v>
      </c>
      <c r="Y5837" t="s">
        <v>472</v>
      </c>
    </row>
    <row r="5838" spans="1:25" x14ac:dyDescent="0.45">
      <c r="A5838" t="s">
        <v>92</v>
      </c>
      <c r="B5838" t="s">
        <v>481</v>
      </c>
      <c r="C5838">
        <v>3754</v>
      </c>
      <c r="D5838" t="s">
        <v>162</v>
      </c>
      <c r="F5838">
        <v>2011</v>
      </c>
      <c r="G5838">
        <v>22</v>
      </c>
      <c r="H5838">
        <v>13.1</v>
      </c>
      <c r="M5838">
        <v>184.4</v>
      </c>
      <c r="N5838">
        <v>8.14E-2</v>
      </c>
      <c r="Q5838">
        <v>2274.9</v>
      </c>
      <c r="R5838" t="s">
        <v>923</v>
      </c>
      <c r="T5838" t="s">
        <v>28</v>
      </c>
      <c r="Y5838" t="s">
        <v>472</v>
      </c>
    </row>
    <row r="5839" spans="1:25" x14ac:dyDescent="0.45">
      <c r="A5839" t="s">
        <v>92</v>
      </c>
      <c r="B5839" t="s">
        <v>481</v>
      </c>
      <c r="C5839">
        <v>3754</v>
      </c>
      <c r="D5839" t="s">
        <v>162</v>
      </c>
      <c r="F5839">
        <v>2012</v>
      </c>
      <c r="G5839">
        <v>19</v>
      </c>
      <c r="H5839">
        <v>9.6999999999999993</v>
      </c>
      <c r="M5839">
        <v>121.9</v>
      </c>
      <c r="N5839">
        <v>8.1500000000000003E-2</v>
      </c>
      <c r="Q5839">
        <v>1505</v>
      </c>
      <c r="R5839" t="s">
        <v>923</v>
      </c>
      <c r="T5839" t="s">
        <v>28</v>
      </c>
      <c r="Y5839" t="s">
        <v>472</v>
      </c>
    </row>
    <row r="5840" spans="1:25" x14ac:dyDescent="0.45">
      <c r="A5840" t="s">
        <v>92</v>
      </c>
      <c r="B5840" t="s">
        <v>481</v>
      </c>
      <c r="C5840">
        <v>3754</v>
      </c>
      <c r="D5840" t="s">
        <v>162</v>
      </c>
      <c r="F5840">
        <v>2013</v>
      </c>
      <c r="G5840">
        <v>11</v>
      </c>
      <c r="H5840">
        <v>5.2</v>
      </c>
      <c r="M5840">
        <v>59</v>
      </c>
      <c r="N5840">
        <v>8.0799999999999997E-2</v>
      </c>
      <c r="Q5840">
        <v>729</v>
      </c>
      <c r="R5840" t="s">
        <v>923</v>
      </c>
      <c r="T5840" t="s">
        <v>28</v>
      </c>
      <c r="Y5840" t="s">
        <v>472</v>
      </c>
    </row>
    <row r="5841" spans="1:25" x14ac:dyDescent="0.45">
      <c r="A5841" t="s">
        <v>92</v>
      </c>
      <c r="B5841" t="s">
        <v>481</v>
      </c>
      <c r="C5841">
        <v>3754</v>
      </c>
      <c r="D5841" t="s">
        <v>162</v>
      </c>
      <c r="F5841">
        <v>2014</v>
      </c>
      <c r="G5841">
        <v>18</v>
      </c>
      <c r="H5841">
        <v>7</v>
      </c>
      <c r="M5841">
        <v>77.8</v>
      </c>
      <c r="N5841">
        <v>8.1600000000000006E-2</v>
      </c>
      <c r="Q5841">
        <v>960.1</v>
      </c>
      <c r="R5841" t="s">
        <v>923</v>
      </c>
      <c r="T5841" t="s">
        <v>28</v>
      </c>
      <c r="Y5841" t="s">
        <v>472</v>
      </c>
    </row>
    <row r="5842" spans="1:25" x14ac:dyDescent="0.45">
      <c r="A5842" t="s">
        <v>92</v>
      </c>
      <c r="B5842" t="s">
        <v>481</v>
      </c>
      <c r="C5842">
        <v>3754</v>
      </c>
      <c r="D5842" t="s">
        <v>162</v>
      </c>
      <c r="F5842">
        <v>2015</v>
      </c>
      <c r="G5842">
        <v>84</v>
      </c>
      <c r="H5842">
        <v>24.6</v>
      </c>
      <c r="M5842">
        <v>226.2</v>
      </c>
      <c r="N5842">
        <v>7.9299999999999995E-2</v>
      </c>
      <c r="Q5842">
        <v>2820</v>
      </c>
      <c r="R5842" t="s">
        <v>923</v>
      </c>
      <c r="T5842" t="s">
        <v>28</v>
      </c>
      <c r="Y5842" t="s">
        <v>472</v>
      </c>
    </row>
    <row r="5843" spans="1:25" x14ac:dyDescent="0.45">
      <c r="A5843" t="s">
        <v>92</v>
      </c>
      <c r="B5843" t="s">
        <v>481</v>
      </c>
      <c r="C5843">
        <v>3754</v>
      </c>
      <c r="D5843" t="s">
        <v>162</v>
      </c>
      <c r="F5843">
        <v>2016</v>
      </c>
      <c r="G5843">
        <v>63</v>
      </c>
      <c r="H5843">
        <v>39.700000000000003</v>
      </c>
      <c r="M5843">
        <v>427.6</v>
      </c>
      <c r="N5843">
        <v>8.1000000000000003E-2</v>
      </c>
      <c r="Q5843">
        <v>5281.6</v>
      </c>
      <c r="R5843" t="s">
        <v>923</v>
      </c>
      <c r="T5843" t="s">
        <v>28</v>
      </c>
      <c r="Y5843" t="s">
        <v>472</v>
      </c>
    </row>
    <row r="5844" spans="1:25" x14ac:dyDescent="0.45">
      <c r="A5844" t="s">
        <v>92</v>
      </c>
      <c r="B5844" t="s">
        <v>481</v>
      </c>
      <c r="C5844">
        <v>3754</v>
      </c>
      <c r="D5844" t="s">
        <v>162</v>
      </c>
      <c r="F5844">
        <v>2017</v>
      </c>
      <c r="G5844">
        <v>52</v>
      </c>
      <c r="H5844">
        <v>38.880000000000003</v>
      </c>
      <c r="M5844">
        <v>376.5</v>
      </c>
      <c r="N5844">
        <v>8.1100000000000005E-2</v>
      </c>
      <c r="Q5844">
        <v>4642.1000000000004</v>
      </c>
      <c r="R5844" t="s">
        <v>923</v>
      </c>
      <c r="T5844" t="s">
        <v>28</v>
      </c>
      <c r="Y5844" t="s">
        <v>472</v>
      </c>
    </row>
    <row r="5845" spans="1:25" x14ac:dyDescent="0.45">
      <c r="A5845" t="s">
        <v>92</v>
      </c>
      <c r="B5845" t="s">
        <v>481</v>
      </c>
      <c r="C5845">
        <v>3754</v>
      </c>
      <c r="D5845" t="s">
        <v>162</v>
      </c>
      <c r="F5845">
        <v>2018</v>
      </c>
      <c r="G5845">
        <v>44</v>
      </c>
      <c r="H5845">
        <v>34.6</v>
      </c>
      <c r="M5845">
        <v>400.8</v>
      </c>
      <c r="N5845">
        <v>8.1100000000000005E-2</v>
      </c>
      <c r="Q5845">
        <v>4945.3999999999996</v>
      </c>
      <c r="R5845" t="s">
        <v>923</v>
      </c>
      <c r="T5845" t="s">
        <v>28</v>
      </c>
      <c r="Y5845" t="s">
        <v>472</v>
      </c>
    </row>
    <row r="5846" spans="1:25" x14ac:dyDescent="0.45">
      <c r="A5846" t="s">
        <v>92</v>
      </c>
      <c r="B5846" t="s">
        <v>481</v>
      </c>
      <c r="C5846">
        <v>3754</v>
      </c>
      <c r="D5846" t="s">
        <v>162</v>
      </c>
      <c r="F5846">
        <v>2019</v>
      </c>
      <c r="G5846">
        <v>11</v>
      </c>
      <c r="H5846">
        <v>6.8</v>
      </c>
      <c r="M5846">
        <v>75.099999999999994</v>
      </c>
      <c r="N5846">
        <v>8.0699999999999994E-2</v>
      </c>
      <c r="Q5846">
        <v>928</v>
      </c>
      <c r="R5846" t="s">
        <v>923</v>
      </c>
      <c r="T5846" t="s">
        <v>28</v>
      </c>
      <c r="Y5846" t="s">
        <v>472</v>
      </c>
    </row>
    <row r="5847" spans="1:25" x14ac:dyDescent="0.45">
      <c r="A5847" t="s">
        <v>92</v>
      </c>
      <c r="B5847" t="s">
        <v>481</v>
      </c>
      <c r="C5847">
        <v>3754</v>
      </c>
      <c r="D5847" t="s">
        <v>162</v>
      </c>
      <c r="F5847">
        <v>2020</v>
      </c>
      <c r="G5847">
        <v>59</v>
      </c>
      <c r="H5847">
        <v>41.9</v>
      </c>
      <c r="M5847">
        <v>369.9</v>
      </c>
      <c r="N5847">
        <v>8.1299999999999997E-2</v>
      </c>
      <c r="Q5847">
        <v>4559.8</v>
      </c>
      <c r="R5847" t="s">
        <v>923</v>
      </c>
      <c r="T5847" t="s">
        <v>28</v>
      </c>
      <c r="Y5847" t="s">
        <v>472</v>
      </c>
    </row>
    <row r="5848" spans="1:25" x14ac:dyDescent="0.45">
      <c r="A5848" t="s">
        <v>92</v>
      </c>
      <c r="B5848" t="s">
        <v>481</v>
      </c>
      <c r="C5848">
        <v>3754</v>
      </c>
      <c r="D5848" t="s">
        <v>162</v>
      </c>
      <c r="F5848">
        <v>2021</v>
      </c>
      <c r="G5848">
        <v>44</v>
      </c>
      <c r="H5848">
        <v>30.8</v>
      </c>
      <c r="M5848">
        <v>328.6</v>
      </c>
      <c r="N5848">
        <v>8.1000000000000003E-2</v>
      </c>
      <c r="Q5848">
        <v>4051</v>
      </c>
      <c r="R5848" t="s">
        <v>923</v>
      </c>
      <c r="T5848" t="s">
        <v>28</v>
      </c>
      <c r="Y5848" t="s">
        <v>472</v>
      </c>
    </row>
    <row r="5849" spans="1:25" x14ac:dyDescent="0.45">
      <c r="A5849" t="s">
        <v>92</v>
      </c>
      <c r="B5849" t="s">
        <v>481</v>
      </c>
      <c r="C5849">
        <v>3754</v>
      </c>
      <c r="D5849" t="s">
        <v>162</v>
      </c>
      <c r="F5849">
        <v>2022</v>
      </c>
      <c r="G5849">
        <v>38</v>
      </c>
      <c r="H5849">
        <v>29.1</v>
      </c>
      <c r="M5849">
        <v>261.10000000000002</v>
      </c>
      <c r="N5849">
        <v>8.14E-2</v>
      </c>
      <c r="Q5849">
        <v>3214.6</v>
      </c>
      <c r="R5849" t="s">
        <v>923</v>
      </c>
      <c r="T5849" t="s">
        <v>28</v>
      </c>
      <c r="Y5849" t="s">
        <v>472</v>
      </c>
    </row>
    <row r="5850" spans="1:25" x14ac:dyDescent="0.45">
      <c r="A5850" t="s">
        <v>92</v>
      </c>
      <c r="B5850" t="s">
        <v>481</v>
      </c>
      <c r="C5850">
        <v>3754</v>
      </c>
      <c r="D5850" t="s">
        <v>162</v>
      </c>
      <c r="F5850">
        <v>2023</v>
      </c>
      <c r="G5850">
        <v>53</v>
      </c>
      <c r="H5850">
        <v>39</v>
      </c>
      <c r="M5850">
        <v>417.2</v>
      </c>
      <c r="N5850">
        <v>8.1199999999999994E-2</v>
      </c>
      <c r="Q5850">
        <v>5158.8999999999996</v>
      </c>
      <c r="R5850" t="s">
        <v>923</v>
      </c>
      <c r="T5850" t="s">
        <v>28</v>
      </c>
      <c r="Y5850" t="s">
        <v>472</v>
      </c>
    </row>
    <row r="5851" spans="1:25" x14ac:dyDescent="0.45">
      <c r="A5851" t="s">
        <v>92</v>
      </c>
      <c r="B5851" t="s">
        <v>481</v>
      </c>
      <c r="C5851">
        <v>3754</v>
      </c>
      <c r="D5851" t="s">
        <v>162</v>
      </c>
      <c r="F5851">
        <v>2024</v>
      </c>
      <c r="G5851">
        <v>17</v>
      </c>
      <c r="H5851">
        <v>13.3</v>
      </c>
      <c r="M5851">
        <v>155.1</v>
      </c>
      <c r="N5851">
        <v>8.1199999999999994E-2</v>
      </c>
      <c r="Q5851">
        <v>1914.1</v>
      </c>
      <c r="R5851" t="s">
        <v>923</v>
      </c>
      <c r="T5851" t="s">
        <v>28</v>
      </c>
      <c r="Y5851" t="s">
        <v>472</v>
      </c>
    </row>
    <row r="5852" spans="1:25" x14ac:dyDescent="0.45">
      <c r="A5852" t="s">
        <v>274</v>
      </c>
      <c r="B5852" t="s">
        <v>482</v>
      </c>
      <c r="C5852">
        <v>5083</v>
      </c>
      <c r="D5852">
        <v>4001</v>
      </c>
      <c r="F5852">
        <v>2009</v>
      </c>
      <c r="G5852">
        <v>18</v>
      </c>
      <c r="H5852">
        <v>13.04</v>
      </c>
      <c r="I5852">
        <v>853.28</v>
      </c>
      <c r="K5852">
        <v>4.0000000000000001E-3</v>
      </c>
      <c r="L5852">
        <v>1E-3</v>
      </c>
      <c r="M5852">
        <v>779.74900000000002</v>
      </c>
      <c r="N5852">
        <v>5.91E-2</v>
      </c>
      <c r="O5852">
        <v>0.626</v>
      </c>
      <c r="P5852">
        <v>0.1115</v>
      </c>
      <c r="Q5852">
        <v>13121.105</v>
      </c>
      <c r="R5852" t="s">
        <v>333</v>
      </c>
      <c r="S5852" t="s">
        <v>38</v>
      </c>
      <c r="T5852" t="s">
        <v>28</v>
      </c>
      <c r="V5852" t="s">
        <v>32</v>
      </c>
      <c r="Y5852" t="s">
        <v>103</v>
      </c>
    </row>
    <row r="5853" spans="1:25" x14ac:dyDescent="0.45">
      <c r="A5853" t="s">
        <v>274</v>
      </c>
      <c r="B5853" t="s">
        <v>482</v>
      </c>
      <c r="C5853">
        <v>5083</v>
      </c>
      <c r="D5853">
        <v>4001</v>
      </c>
      <c r="F5853">
        <v>2010</v>
      </c>
      <c r="G5853">
        <v>281</v>
      </c>
      <c r="H5853">
        <v>245.56</v>
      </c>
      <c r="I5853">
        <v>16409.52</v>
      </c>
      <c r="K5853">
        <v>9.2999999999999999E-2</v>
      </c>
      <c r="L5853">
        <v>1.1000000000000001E-3</v>
      </c>
      <c r="M5853">
        <v>15271.459000000001</v>
      </c>
      <c r="N5853">
        <v>5.9499999999999997E-2</v>
      </c>
      <c r="O5853">
        <v>24.690999999999999</v>
      </c>
      <c r="P5853">
        <v>0.20930000000000001</v>
      </c>
      <c r="Q5853">
        <v>255708.92199999999</v>
      </c>
      <c r="R5853" t="s">
        <v>333</v>
      </c>
      <c r="S5853" t="s">
        <v>38</v>
      </c>
      <c r="T5853" t="s">
        <v>28</v>
      </c>
      <c r="V5853" t="s">
        <v>32</v>
      </c>
      <c r="Y5853" t="s">
        <v>103</v>
      </c>
    </row>
    <row r="5854" spans="1:25" x14ac:dyDescent="0.45">
      <c r="A5854" t="s">
        <v>274</v>
      </c>
      <c r="B5854" t="s">
        <v>482</v>
      </c>
      <c r="C5854">
        <v>5083</v>
      </c>
      <c r="D5854">
        <v>4001</v>
      </c>
      <c r="F5854">
        <v>2011</v>
      </c>
      <c r="G5854">
        <v>358</v>
      </c>
      <c r="H5854">
        <v>302.91000000000003</v>
      </c>
      <c r="I5854">
        <v>21052.959999999999</v>
      </c>
      <c r="K5854">
        <v>0.19400000000000001</v>
      </c>
      <c r="L5854">
        <v>1.6999999999999999E-3</v>
      </c>
      <c r="M5854">
        <v>18904.044000000002</v>
      </c>
      <c r="N5854">
        <v>6.0900000000000003E-2</v>
      </c>
      <c r="O5854">
        <v>21.09</v>
      </c>
      <c r="P5854">
        <v>0.14280000000000001</v>
      </c>
      <c r="Q5854">
        <v>310492.701</v>
      </c>
      <c r="R5854" t="s">
        <v>333</v>
      </c>
      <c r="S5854" t="s">
        <v>38</v>
      </c>
      <c r="T5854" t="s">
        <v>28</v>
      </c>
      <c r="V5854" t="s">
        <v>32</v>
      </c>
      <c r="Y5854" t="s">
        <v>103</v>
      </c>
    </row>
    <row r="5855" spans="1:25" x14ac:dyDescent="0.45">
      <c r="A5855" t="s">
        <v>274</v>
      </c>
      <c r="B5855" t="s">
        <v>482</v>
      </c>
      <c r="C5855">
        <v>5083</v>
      </c>
      <c r="D5855">
        <v>4001</v>
      </c>
      <c r="F5855">
        <v>2012</v>
      </c>
      <c r="G5855">
        <v>510</v>
      </c>
      <c r="H5855">
        <v>429.79</v>
      </c>
      <c r="I5855">
        <v>30713.14</v>
      </c>
      <c r="K5855">
        <v>0.161</v>
      </c>
      <c r="L5855">
        <v>1.1000000000000001E-3</v>
      </c>
      <c r="M5855">
        <v>26541.581999999999</v>
      </c>
      <c r="N5855">
        <v>5.9799999999999999E-2</v>
      </c>
      <c r="O5855">
        <v>30.256</v>
      </c>
      <c r="P5855">
        <v>0.1542</v>
      </c>
      <c r="Q5855">
        <v>441729.26899999997</v>
      </c>
      <c r="R5855" t="s">
        <v>333</v>
      </c>
      <c r="S5855" t="s">
        <v>38</v>
      </c>
      <c r="T5855" t="s">
        <v>28</v>
      </c>
      <c r="V5855" t="s">
        <v>32</v>
      </c>
      <c r="Y5855" t="s">
        <v>283</v>
      </c>
    </row>
    <row r="5856" spans="1:25" x14ac:dyDescent="0.45">
      <c r="A5856" t="s">
        <v>274</v>
      </c>
      <c r="B5856" t="s">
        <v>482</v>
      </c>
      <c r="C5856">
        <v>5083</v>
      </c>
      <c r="D5856">
        <v>4001</v>
      </c>
      <c r="F5856">
        <v>2013</v>
      </c>
      <c r="G5856">
        <v>428</v>
      </c>
      <c r="H5856">
        <v>373.12</v>
      </c>
      <c r="I5856">
        <v>26578.400000000001</v>
      </c>
      <c r="K5856">
        <v>0.10299999999999999</v>
      </c>
      <c r="L5856">
        <v>1E-3</v>
      </c>
      <c r="M5856">
        <v>19814.059000000001</v>
      </c>
      <c r="N5856">
        <v>5.9200000000000003E-2</v>
      </c>
      <c r="O5856">
        <v>13.166</v>
      </c>
      <c r="P5856">
        <v>8.7499999999999994E-2</v>
      </c>
      <c r="Q5856">
        <v>332958.33600000001</v>
      </c>
      <c r="R5856" t="s">
        <v>333</v>
      </c>
      <c r="S5856" t="s">
        <v>38</v>
      </c>
      <c r="T5856" t="s">
        <v>28</v>
      </c>
      <c r="V5856" t="s">
        <v>32</v>
      </c>
      <c r="Y5856" t="s">
        <v>283</v>
      </c>
    </row>
    <row r="5857" spans="1:25" x14ac:dyDescent="0.45">
      <c r="A5857" t="s">
        <v>274</v>
      </c>
      <c r="B5857" t="s">
        <v>482</v>
      </c>
      <c r="C5857">
        <v>5083</v>
      </c>
      <c r="D5857">
        <v>4001</v>
      </c>
      <c r="F5857">
        <v>2014</v>
      </c>
      <c r="G5857">
        <v>521</v>
      </c>
      <c r="H5857">
        <v>431.28</v>
      </c>
      <c r="I5857">
        <v>30860.37</v>
      </c>
      <c r="K5857">
        <v>0.26900000000000002</v>
      </c>
      <c r="L5857">
        <v>1.6999999999999999E-3</v>
      </c>
      <c r="M5857">
        <v>22753.600999999999</v>
      </c>
      <c r="N5857">
        <v>6.3100000000000003E-2</v>
      </c>
      <c r="O5857">
        <v>16.663</v>
      </c>
      <c r="P5857">
        <v>9.2799999999999994E-2</v>
      </c>
      <c r="Q5857">
        <v>354604.82299999997</v>
      </c>
      <c r="R5857" t="s">
        <v>333</v>
      </c>
      <c r="S5857" t="s">
        <v>38</v>
      </c>
      <c r="T5857" t="s">
        <v>28</v>
      </c>
      <c r="V5857" t="s">
        <v>32</v>
      </c>
      <c r="Y5857" t="s">
        <v>283</v>
      </c>
    </row>
    <row r="5858" spans="1:25" x14ac:dyDescent="0.45">
      <c r="A5858" t="s">
        <v>274</v>
      </c>
      <c r="B5858" t="s">
        <v>482</v>
      </c>
      <c r="C5858">
        <v>5083</v>
      </c>
      <c r="D5858">
        <v>4001</v>
      </c>
      <c r="F5858">
        <v>2015</v>
      </c>
      <c r="G5858">
        <v>417</v>
      </c>
      <c r="H5858">
        <v>349.45</v>
      </c>
      <c r="I5858">
        <v>24548.63</v>
      </c>
      <c r="K5858">
        <v>8.7999999999999995E-2</v>
      </c>
      <c r="L5858">
        <v>8.9999999999999998E-4</v>
      </c>
      <c r="M5858">
        <v>18133.899000000001</v>
      </c>
      <c r="N5858">
        <v>6.1499999999999999E-2</v>
      </c>
      <c r="O5858">
        <v>12.534000000000001</v>
      </c>
      <c r="P5858">
        <v>8.6699999999999999E-2</v>
      </c>
      <c r="Q5858">
        <v>287692.56599999999</v>
      </c>
      <c r="R5858" t="s">
        <v>333</v>
      </c>
      <c r="S5858" t="s">
        <v>38</v>
      </c>
      <c r="T5858" t="s">
        <v>28</v>
      </c>
      <c r="V5858" t="s">
        <v>32</v>
      </c>
      <c r="Y5858" t="s">
        <v>284</v>
      </c>
    </row>
    <row r="5859" spans="1:25" x14ac:dyDescent="0.45">
      <c r="A5859" t="s">
        <v>274</v>
      </c>
      <c r="B5859" t="s">
        <v>482</v>
      </c>
      <c r="C5859">
        <v>5083</v>
      </c>
      <c r="D5859">
        <v>4001</v>
      </c>
      <c r="F5859">
        <v>2016</v>
      </c>
      <c r="G5859">
        <v>659</v>
      </c>
      <c r="H5859">
        <v>562.67999999999995</v>
      </c>
      <c r="I5859">
        <v>40197.629999999997</v>
      </c>
      <c r="K5859">
        <v>0.13800000000000001</v>
      </c>
      <c r="L5859">
        <v>1E-3</v>
      </c>
      <c r="M5859">
        <v>27296.578000000001</v>
      </c>
      <c r="N5859">
        <v>5.91E-2</v>
      </c>
      <c r="O5859">
        <v>16.05</v>
      </c>
      <c r="P5859">
        <v>7.3200000000000001E-2</v>
      </c>
      <c r="Q5859">
        <v>459227.95600000001</v>
      </c>
      <c r="R5859" t="s">
        <v>333</v>
      </c>
      <c r="S5859" t="s">
        <v>38</v>
      </c>
      <c r="T5859" t="s">
        <v>28</v>
      </c>
      <c r="V5859" t="s">
        <v>32</v>
      </c>
      <c r="Y5859" t="s">
        <v>284</v>
      </c>
    </row>
    <row r="5860" spans="1:25" x14ac:dyDescent="0.45">
      <c r="A5860" t="s">
        <v>274</v>
      </c>
      <c r="B5860" t="s">
        <v>482</v>
      </c>
      <c r="C5860">
        <v>5083</v>
      </c>
      <c r="D5860">
        <v>4001</v>
      </c>
      <c r="F5860">
        <v>2017</v>
      </c>
      <c r="G5860">
        <v>441</v>
      </c>
      <c r="H5860">
        <v>376.67</v>
      </c>
      <c r="I5860">
        <v>27162.11</v>
      </c>
      <c r="K5860">
        <v>0.11</v>
      </c>
      <c r="L5860">
        <v>1E-3</v>
      </c>
      <c r="M5860">
        <v>21708.714</v>
      </c>
      <c r="N5860">
        <v>5.9499999999999997E-2</v>
      </c>
      <c r="O5860">
        <v>12.786</v>
      </c>
      <c r="P5860">
        <v>7.0000000000000007E-2</v>
      </c>
      <c r="Q5860">
        <v>364976.24900000001</v>
      </c>
      <c r="R5860" t="s">
        <v>333</v>
      </c>
      <c r="S5860" t="s">
        <v>38</v>
      </c>
      <c r="T5860" t="s">
        <v>28</v>
      </c>
      <c r="V5860" t="s">
        <v>32</v>
      </c>
      <c r="Y5860" t="s">
        <v>285</v>
      </c>
    </row>
    <row r="5861" spans="1:25" x14ac:dyDescent="0.45">
      <c r="A5861" t="s">
        <v>274</v>
      </c>
      <c r="B5861" t="s">
        <v>482</v>
      </c>
      <c r="C5861">
        <v>5083</v>
      </c>
      <c r="D5861">
        <v>4001</v>
      </c>
      <c r="F5861">
        <v>2018</v>
      </c>
      <c r="G5861">
        <v>959</v>
      </c>
      <c r="H5861">
        <v>802.44</v>
      </c>
      <c r="I5861">
        <v>58710.74</v>
      </c>
      <c r="K5861">
        <v>0.27300000000000002</v>
      </c>
      <c r="L5861">
        <v>1.1000000000000001E-3</v>
      </c>
      <c r="M5861">
        <v>47090.031000000003</v>
      </c>
      <c r="N5861">
        <v>6.0499999999999998E-2</v>
      </c>
      <c r="O5861">
        <v>30.821000000000002</v>
      </c>
      <c r="P5861">
        <v>7.9399999999999998E-2</v>
      </c>
      <c r="Q5861">
        <v>772429.34699999995</v>
      </c>
      <c r="R5861" t="s">
        <v>333</v>
      </c>
      <c r="S5861" t="s">
        <v>38</v>
      </c>
      <c r="T5861" t="s">
        <v>28</v>
      </c>
      <c r="V5861" t="s">
        <v>32</v>
      </c>
      <c r="Y5861" t="s">
        <v>285</v>
      </c>
    </row>
    <row r="5862" spans="1:25" x14ac:dyDescent="0.45">
      <c r="A5862" t="s">
        <v>274</v>
      </c>
      <c r="B5862" t="s">
        <v>482</v>
      </c>
      <c r="C5862">
        <v>5083</v>
      </c>
      <c r="D5862">
        <v>4001</v>
      </c>
      <c r="F5862">
        <v>2019</v>
      </c>
      <c r="G5862">
        <v>410</v>
      </c>
      <c r="H5862">
        <v>330.08</v>
      </c>
      <c r="I5862">
        <v>21979.7</v>
      </c>
      <c r="K5862">
        <v>9.8000000000000004E-2</v>
      </c>
      <c r="L5862">
        <v>1.1000000000000001E-3</v>
      </c>
      <c r="M5862">
        <v>17909.278999999999</v>
      </c>
      <c r="N5862">
        <v>6.0299999999999999E-2</v>
      </c>
      <c r="O5862">
        <v>12.359</v>
      </c>
      <c r="P5862">
        <v>8.3299999999999999E-2</v>
      </c>
      <c r="Q5862">
        <v>297789.989</v>
      </c>
      <c r="R5862" t="s">
        <v>333</v>
      </c>
      <c r="S5862" t="s">
        <v>38</v>
      </c>
      <c r="T5862" t="s">
        <v>28</v>
      </c>
      <c r="V5862" t="s">
        <v>32</v>
      </c>
      <c r="Y5862" t="s">
        <v>285</v>
      </c>
    </row>
    <row r="5863" spans="1:25" x14ac:dyDescent="0.45">
      <c r="A5863" t="s">
        <v>274</v>
      </c>
      <c r="B5863" t="s">
        <v>482</v>
      </c>
      <c r="C5863">
        <v>5083</v>
      </c>
      <c r="D5863">
        <v>4001</v>
      </c>
      <c r="F5863">
        <v>2020</v>
      </c>
      <c r="G5863">
        <v>331</v>
      </c>
      <c r="H5863">
        <v>262.39</v>
      </c>
      <c r="I5863">
        <v>17851.48</v>
      </c>
      <c r="K5863">
        <v>7.9000000000000001E-2</v>
      </c>
      <c r="L5863">
        <v>1E-3</v>
      </c>
      <c r="M5863">
        <v>15140.964</v>
      </c>
      <c r="N5863">
        <v>0.06</v>
      </c>
      <c r="O5863">
        <v>10.249000000000001</v>
      </c>
      <c r="P5863">
        <v>8.1600000000000006E-2</v>
      </c>
      <c r="Q5863">
        <v>250713.54300000001</v>
      </c>
      <c r="R5863" t="s">
        <v>333</v>
      </c>
      <c r="S5863" t="s">
        <v>38</v>
      </c>
      <c r="T5863" t="s">
        <v>28</v>
      </c>
      <c r="V5863" t="s">
        <v>32</v>
      </c>
      <c r="Y5863" t="s">
        <v>160</v>
      </c>
    </row>
    <row r="5864" spans="1:25" x14ac:dyDescent="0.45">
      <c r="A5864" t="s">
        <v>274</v>
      </c>
      <c r="B5864" t="s">
        <v>482</v>
      </c>
      <c r="C5864">
        <v>5083</v>
      </c>
      <c r="D5864">
        <v>4001</v>
      </c>
      <c r="F5864">
        <v>2021</v>
      </c>
      <c r="G5864">
        <v>223</v>
      </c>
      <c r="H5864">
        <v>171.25</v>
      </c>
      <c r="I5864">
        <v>11583.52</v>
      </c>
      <c r="K5864">
        <v>0.05</v>
      </c>
      <c r="L5864">
        <v>1E-3</v>
      </c>
      <c r="M5864">
        <v>10030.76</v>
      </c>
      <c r="N5864">
        <v>5.9400000000000001E-2</v>
      </c>
      <c r="O5864">
        <v>6.6580000000000004</v>
      </c>
      <c r="P5864">
        <v>8.1100000000000005E-2</v>
      </c>
      <c r="Q5864">
        <v>168123.739</v>
      </c>
      <c r="R5864" t="s">
        <v>333</v>
      </c>
      <c r="S5864" t="s">
        <v>38</v>
      </c>
      <c r="T5864" t="s">
        <v>28</v>
      </c>
      <c r="V5864" t="s">
        <v>32</v>
      </c>
      <c r="Y5864" t="s">
        <v>161</v>
      </c>
    </row>
    <row r="5865" spans="1:25" x14ac:dyDescent="0.45">
      <c r="A5865" t="s">
        <v>274</v>
      </c>
      <c r="B5865" t="s">
        <v>482</v>
      </c>
      <c r="C5865">
        <v>5083</v>
      </c>
      <c r="D5865">
        <v>4001</v>
      </c>
      <c r="F5865">
        <v>2022</v>
      </c>
      <c r="G5865">
        <v>255</v>
      </c>
      <c r="H5865">
        <v>197.92</v>
      </c>
      <c r="I5865">
        <v>13586.64</v>
      </c>
      <c r="K5865">
        <v>5.6000000000000001E-2</v>
      </c>
      <c r="L5865">
        <v>1E-3</v>
      </c>
      <c r="M5865">
        <v>12445.585999999999</v>
      </c>
      <c r="N5865">
        <v>6.4100000000000004E-2</v>
      </c>
      <c r="O5865">
        <v>7.8810000000000002</v>
      </c>
      <c r="P5865">
        <v>8.3699999999999997E-2</v>
      </c>
      <c r="Q5865">
        <v>190871.307</v>
      </c>
      <c r="R5865" t="s">
        <v>333</v>
      </c>
      <c r="S5865" t="s">
        <v>38</v>
      </c>
      <c r="T5865" t="s">
        <v>28</v>
      </c>
      <c r="V5865" t="s">
        <v>32</v>
      </c>
      <c r="Y5865" t="s">
        <v>161</v>
      </c>
    </row>
    <row r="5866" spans="1:25" x14ac:dyDescent="0.45">
      <c r="A5866" t="s">
        <v>274</v>
      </c>
      <c r="B5866" t="s">
        <v>482</v>
      </c>
      <c r="C5866">
        <v>5083</v>
      </c>
      <c r="D5866">
        <v>4001</v>
      </c>
      <c r="F5866">
        <v>2023</v>
      </c>
      <c r="G5866">
        <v>199</v>
      </c>
      <c r="H5866">
        <v>152.56</v>
      </c>
      <c r="I5866">
        <v>9914.85</v>
      </c>
      <c r="K5866">
        <v>4.2999999999999997E-2</v>
      </c>
      <c r="L5866">
        <v>1E-3</v>
      </c>
      <c r="M5866">
        <v>8530.4889999999996</v>
      </c>
      <c r="N5866">
        <v>5.9400000000000001E-2</v>
      </c>
      <c r="O5866">
        <v>4.891</v>
      </c>
      <c r="P5866">
        <v>6.7400000000000002E-2</v>
      </c>
      <c r="Q5866">
        <v>143154.024</v>
      </c>
      <c r="R5866" t="s">
        <v>333</v>
      </c>
      <c r="S5866" t="s">
        <v>38</v>
      </c>
      <c r="T5866" t="s">
        <v>28</v>
      </c>
      <c r="V5866" t="s">
        <v>32</v>
      </c>
      <c r="Y5866" t="s">
        <v>161</v>
      </c>
    </row>
    <row r="5867" spans="1:25" x14ac:dyDescent="0.45">
      <c r="A5867" t="s">
        <v>274</v>
      </c>
      <c r="B5867" t="s">
        <v>482</v>
      </c>
      <c r="C5867">
        <v>5083</v>
      </c>
      <c r="D5867">
        <v>4001</v>
      </c>
      <c r="F5867">
        <v>2024</v>
      </c>
      <c r="G5867">
        <v>78</v>
      </c>
      <c r="H5867">
        <v>62.72</v>
      </c>
      <c r="I5867">
        <v>4113.55</v>
      </c>
      <c r="K5867">
        <v>1.7999999999999999E-2</v>
      </c>
      <c r="L5867">
        <v>1E-3</v>
      </c>
      <c r="M5867">
        <v>3546.538</v>
      </c>
      <c r="N5867">
        <v>5.96E-2</v>
      </c>
      <c r="O5867">
        <v>2.1019999999999999</v>
      </c>
      <c r="P5867">
        <v>8.1600000000000006E-2</v>
      </c>
      <c r="Q5867">
        <v>59585.548000000003</v>
      </c>
      <c r="R5867" t="s">
        <v>333</v>
      </c>
      <c r="S5867" t="s">
        <v>38</v>
      </c>
      <c r="T5867" t="s">
        <v>28</v>
      </c>
      <c r="V5867" t="s">
        <v>32</v>
      </c>
      <c r="Y5867" t="s">
        <v>161</v>
      </c>
    </row>
    <row r="5868" spans="1:25" x14ac:dyDescent="0.45">
      <c r="A5868" t="s">
        <v>274</v>
      </c>
      <c r="B5868" t="s">
        <v>482</v>
      </c>
      <c r="C5868">
        <v>5083</v>
      </c>
      <c r="D5868">
        <v>5001</v>
      </c>
      <c r="F5868">
        <v>2009</v>
      </c>
      <c r="G5868">
        <v>165</v>
      </c>
      <c r="H5868">
        <v>127.27</v>
      </c>
      <c r="I5868">
        <v>11968.75</v>
      </c>
      <c r="K5868">
        <v>0.28999999999999998</v>
      </c>
      <c r="L5868">
        <v>6.7000000000000002E-3</v>
      </c>
      <c r="M5868">
        <v>6550.18</v>
      </c>
      <c r="N5868">
        <v>6.5299999999999997E-2</v>
      </c>
      <c r="O5868">
        <v>0.57599999999999996</v>
      </c>
      <c r="P5868">
        <v>1.44E-2</v>
      </c>
      <c r="Q5868">
        <v>100730.27899999999</v>
      </c>
      <c r="R5868" t="s">
        <v>333</v>
      </c>
      <c r="S5868" t="s">
        <v>38</v>
      </c>
      <c r="T5868" t="s">
        <v>483</v>
      </c>
      <c r="V5868" t="s">
        <v>40</v>
      </c>
      <c r="Y5868" t="s">
        <v>107</v>
      </c>
    </row>
    <row r="5869" spans="1:25" x14ac:dyDescent="0.45">
      <c r="A5869" t="s">
        <v>274</v>
      </c>
      <c r="B5869" t="s">
        <v>482</v>
      </c>
      <c r="C5869">
        <v>5083</v>
      </c>
      <c r="D5869">
        <v>5001</v>
      </c>
      <c r="F5869">
        <v>2010</v>
      </c>
      <c r="G5869">
        <v>723</v>
      </c>
      <c r="H5869">
        <v>548.80999999999995</v>
      </c>
      <c r="I5869">
        <v>49606.95</v>
      </c>
      <c r="K5869">
        <v>0.44</v>
      </c>
      <c r="L5869">
        <v>2.3999999999999998E-3</v>
      </c>
      <c r="M5869">
        <v>25591.167000000001</v>
      </c>
      <c r="N5869">
        <v>5.8099999999999999E-2</v>
      </c>
      <c r="O5869">
        <v>2.2440000000000002</v>
      </c>
      <c r="P5869">
        <v>1.47E-2</v>
      </c>
      <c r="Q5869">
        <v>423052.37400000001</v>
      </c>
      <c r="R5869" t="s">
        <v>333</v>
      </c>
      <c r="S5869" t="s">
        <v>38</v>
      </c>
      <c r="T5869" t="s">
        <v>28</v>
      </c>
      <c r="V5869" t="s">
        <v>40</v>
      </c>
      <c r="Y5869" t="s">
        <v>107</v>
      </c>
    </row>
    <row r="5870" spans="1:25" x14ac:dyDescent="0.45">
      <c r="A5870" t="s">
        <v>274</v>
      </c>
      <c r="B5870" t="s">
        <v>482</v>
      </c>
      <c r="C5870">
        <v>5083</v>
      </c>
      <c r="D5870">
        <v>5001</v>
      </c>
      <c r="F5870">
        <v>2011</v>
      </c>
      <c r="G5870">
        <v>642</v>
      </c>
      <c r="H5870">
        <v>432.11</v>
      </c>
      <c r="I5870">
        <v>37577.410000000003</v>
      </c>
      <c r="K5870">
        <v>0.23499999999999999</v>
      </c>
      <c r="L5870">
        <v>2.5000000000000001E-3</v>
      </c>
      <c r="M5870">
        <v>19614.59</v>
      </c>
      <c r="N5870">
        <v>5.4899999999999997E-2</v>
      </c>
      <c r="O5870">
        <v>1.5669999999999999</v>
      </c>
      <c r="P5870">
        <v>1.67E-2</v>
      </c>
      <c r="Q5870">
        <v>326774.24699999997</v>
      </c>
      <c r="R5870" t="s">
        <v>333</v>
      </c>
      <c r="S5870" t="s">
        <v>38</v>
      </c>
      <c r="T5870" t="s">
        <v>28</v>
      </c>
      <c r="V5870" t="s">
        <v>40</v>
      </c>
      <c r="Y5870" t="s">
        <v>107</v>
      </c>
    </row>
    <row r="5871" spans="1:25" x14ac:dyDescent="0.45">
      <c r="A5871" t="s">
        <v>274</v>
      </c>
      <c r="B5871" t="s">
        <v>482</v>
      </c>
      <c r="C5871">
        <v>5083</v>
      </c>
      <c r="D5871">
        <v>5001</v>
      </c>
      <c r="F5871">
        <v>2012</v>
      </c>
      <c r="G5871">
        <v>248</v>
      </c>
      <c r="H5871">
        <v>157.63</v>
      </c>
      <c r="I5871">
        <v>13845.38</v>
      </c>
      <c r="K5871">
        <v>4.1000000000000002E-2</v>
      </c>
      <c r="L5871">
        <v>2E-3</v>
      </c>
      <c r="M5871">
        <v>6843.6559999999999</v>
      </c>
      <c r="N5871">
        <v>5.8799999999999998E-2</v>
      </c>
      <c r="O5871">
        <v>0.51100000000000001</v>
      </c>
      <c r="P5871">
        <v>2.0799999999999999E-2</v>
      </c>
      <c r="Q5871">
        <v>114989.746</v>
      </c>
      <c r="R5871" t="s">
        <v>333</v>
      </c>
      <c r="S5871" t="s">
        <v>38</v>
      </c>
      <c r="T5871" t="s">
        <v>28</v>
      </c>
      <c r="V5871" t="s">
        <v>40</v>
      </c>
      <c r="Y5871" t="s">
        <v>277</v>
      </c>
    </row>
    <row r="5872" spans="1:25" x14ac:dyDescent="0.45">
      <c r="A5872" t="s">
        <v>274</v>
      </c>
      <c r="B5872" t="s">
        <v>482</v>
      </c>
      <c r="C5872">
        <v>5083</v>
      </c>
      <c r="D5872">
        <v>5001</v>
      </c>
      <c r="F5872">
        <v>2013</v>
      </c>
      <c r="G5872">
        <v>701</v>
      </c>
      <c r="H5872">
        <v>582.21</v>
      </c>
      <c r="I5872">
        <v>54618.59</v>
      </c>
      <c r="K5872">
        <v>0.156</v>
      </c>
      <c r="L5872">
        <v>1.4E-3</v>
      </c>
      <c r="M5872">
        <v>27932.065999999999</v>
      </c>
      <c r="N5872">
        <v>5.9400000000000001E-2</v>
      </c>
      <c r="O5872">
        <v>6.9909999999999997</v>
      </c>
      <c r="P5872">
        <v>6.08E-2</v>
      </c>
      <c r="Q5872">
        <v>469632.32400000002</v>
      </c>
      <c r="R5872" t="s">
        <v>333</v>
      </c>
      <c r="S5872" t="s">
        <v>38</v>
      </c>
      <c r="T5872" t="s">
        <v>28</v>
      </c>
      <c r="V5872" t="s">
        <v>40</v>
      </c>
      <c r="Y5872" t="s">
        <v>277</v>
      </c>
    </row>
    <row r="5873" spans="1:25" x14ac:dyDescent="0.45">
      <c r="A5873" t="s">
        <v>274</v>
      </c>
      <c r="B5873" t="s">
        <v>482</v>
      </c>
      <c r="C5873">
        <v>5083</v>
      </c>
      <c r="D5873">
        <v>5001</v>
      </c>
      <c r="F5873">
        <v>2014</v>
      </c>
      <c r="G5873">
        <v>1157</v>
      </c>
      <c r="H5873">
        <v>944.25</v>
      </c>
      <c r="I5873">
        <v>87913.94</v>
      </c>
      <c r="K5873">
        <v>0.91700000000000004</v>
      </c>
      <c r="L5873">
        <v>3.5000000000000001E-3</v>
      </c>
      <c r="M5873">
        <v>46002.923000000003</v>
      </c>
      <c r="N5873">
        <v>6.0999999999999999E-2</v>
      </c>
      <c r="O5873">
        <v>4.4470000000000001</v>
      </c>
      <c r="P5873">
        <v>2.2599999999999999E-2</v>
      </c>
      <c r="Q5873">
        <v>757065.89399999997</v>
      </c>
      <c r="R5873" t="s">
        <v>333</v>
      </c>
      <c r="S5873" t="s">
        <v>38</v>
      </c>
      <c r="T5873" t="s">
        <v>28</v>
      </c>
      <c r="V5873" t="s">
        <v>40</v>
      </c>
      <c r="Y5873" t="s">
        <v>277</v>
      </c>
    </row>
    <row r="5874" spans="1:25" x14ac:dyDescent="0.45">
      <c r="A5874" t="s">
        <v>274</v>
      </c>
      <c r="B5874" t="s">
        <v>482</v>
      </c>
      <c r="C5874">
        <v>5083</v>
      </c>
      <c r="D5874">
        <v>5001</v>
      </c>
      <c r="F5874">
        <v>2015</v>
      </c>
      <c r="G5874">
        <v>1113</v>
      </c>
      <c r="H5874">
        <v>898.13</v>
      </c>
      <c r="I5874">
        <v>83815.899999999994</v>
      </c>
      <c r="K5874">
        <v>0.21199999999999999</v>
      </c>
      <c r="L5874">
        <v>8.9999999999999998E-4</v>
      </c>
      <c r="M5874">
        <v>42513.749000000003</v>
      </c>
      <c r="N5874">
        <v>5.9900000000000002E-2</v>
      </c>
      <c r="O5874">
        <v>3.2160000000000002</v>
      </c>
      <c r="P5874">
        <v>1.6400000000000001E-2</v>
      </c>
      <c r="Q5874">
        <v>706589.09600000002</v>
      </c>
      <c r="R5874" t="s">
        <v>333</v>
      </c>
      <c r="S5874" t="s">
        <v>38</v>
      </c>
      <c r="T5874" t="s">
        <v>28</v>
      </c>
      <c r="V5874" t="s">
        <v>40</v>
      </c>
      <c r="Y5874" t="s">
        <v>297</v>
      </c>
    </row>
    <row r="5875" spans="1:25" x14ac:dyDescent="0.45">
      <c r="A5875" t="s">
        <v>274</v>
      </c>
      <c r="B5875" t="s">
        <v>482</v>
      </c>
      <c r="C5875">
        <v>5083</v>
      </c>
      <c r="D5875">
        <v>5001</v>
      </c>
      <c r="F5875">
        <v>2016</v>
      </c>
      <c r="G5875">
        <v>1062</v>
      </c>
      <c r="H5875">
        <v>826.4</v>
      </c>
      <c r="I5875">
        <v>78095.33</v>
      </c>
      <c r="K5875">
        <v>0.19400000000000001</v>
      </c>
      <c r="L5875">
        <v>8.9999999999999998E-4</v>
      </c>
      <c r="M5875">
        <v>38573.271000000001</v>
      </c>
      <c r="N5875">
        <v>5.9900000000000002E-2</v>
      </c>
      <c r="O5875">
        <v>3.2309999999999999</v>
      </c>
      <c r="P5875">
        <v>1.89E-2</v>
      </c>
      <c r="Q5875">
        <v>646121.22</v>
      </c>
      <c r="R5875" t="s">
        <v>333</v>
      </c>
      <c r="S5875" t="s">
        <v>38</v>
      </c>
      <c r="T5875" t="s">
        <v>28</v>
      </c>
      <c r="V5875" t="s">
        <v>40</v>
      </c>
      <c r="Y5875" t="s">
        <v>297</v>
      </c>
    </row>
    <row r="5876" spans="1:25" x14ac:dyDescent="0.45">
      <c r="A5876" t="s">
        <v>274</v>
      </c>
      <c r="B5876" t="s">
        <v>482</v>
      </c>
      <c r="C5876">
        <v>5083</v>
      </c>
      <c r="D5876">
        <v>5001</v>
      </c>
      <c r="F5876">
        <v>2017</v>
      </c>
      <c r="G5876">
        <v>1842</v>
      </c>
      <c r="H5876">
        <v>1599.51</v>
      </c>
      <c r="I5876">
        <v>152399.87</v>
      </c>
      <c r="K5876">
        <v>0.38200000000000001</v>
      </c>
      <c r="L5876">
        <v>1E-3</v>
      </c>
      <c r="M5876">
        <v>75894.415999999997</v>
      </c>
      <c r="N5876">
        <v>5.9200000000000003E-2</v>
      </c>
      <c r="O5876">
        <v>5.915</v>
      </c>
      <c r="P5876">
        <v>1.3599999999999999E-2</v>
      </c>
      <c r="Q5876">
        <v>1273593.2990000001</v>
      </c>
      <c r="R5876" t="s">
        <v>333</v>
      </c>
      <c r="S5876" t="s">
        <v>38</v>
      </c>
      <c r="T5876" t="s">
        <v>28</v>
      </c>
      <c r="V5876" t="s">
        <v>40</v>
      </c>
      <c r="Y5876" t="s">
        <v>299</v>
      </c>
    </row>
    <row r="5877" spans="1:25" x14ac:dyDescent="0.45">
      <c r="A5877" t="s">
        <v>274</v>
      </c>
      <c r="B5877" t="s">
        <v>482</v>
      </c>
      <c r="C5877">
        <v>5083</v>
      </c>
      <c r="D5877">
        <v>5001</v>
      </c>
      <c r="F5877">
        <v>2018</v>
      </c>
      <c r="G5877">
        <v>1782</v>
      </c>
      <c r="H5877">
        <v>1540.29</v>
      </c>
      <c r="I5877">
        <v>144430.41</v>
      </c>
      <c r="K5877">
        <v>0.35799999999999998</v>
      </c>
      <c r="L5877">
        <v>1E-3</v>
      </c>
      <c r="M5877">
        <v>71687.581999999995</v>
      </c>
      <c r="N5877">
        <v>0.06</v>
      </c>
      <c r="O5877">
        <v>5.2859999999999996</v>
      </c>
      <c r="P5877">
        <v>1.34E-2</v>
      </c>
      <c r="Q5877">
        <v>1187335.5589999999</v>
      </c>
      <c r="R5877" t="s">
        <v>333</v>
      </c>
      <c r="S5877" t="s">
        <v>38</v>
      </c>
      <c r="T5877" t="s">
        <v>28</v>
      </c>
      <c r="V5877" t="s">
        <v>40</v>
      </c>
      <c r="Y5877" t="s">
        <v>299</v>
      </c>
    </row>
    <row r="5878" spans="1:25" x14ac:dyDescent="0.45">
      <c r="A5878" t="s">
        <v>274</v>
      </c>
      <c r="B5878" t="s">
        <v>482</v>
      </c>
      <c r="C5878">
        <v>5083</v>
      </c>
      <c r="D5878">
        <v>5001</v>
      </c>
      <c r="F5878">
        <v>2019</v>
      </c>
      <c r="G5878">
        <v>1009</v>
      </c>
      <c r="H5878">
        <v>845.1</v>
      </c>
      <c r="I5878">
        <v>75905.240000000005</v>
      </c>
      <c r="K5878">
        <v>0.188</v>
      </c>
      <c r="L5878">
        <v>1E-3</v>
      </c>
      <c r="M5878">
        <v>37298.502</v>
      </c>
      <c r="N5878">
        <v>5.91E-2</v>
      </c>
      <c r="O5878">
        <v>2.9279999999999999</v>
      </c>
      <c r="P5878">
        <v>1.5900000000000001E-2</v>
      </c>
      <c r="Q5878">
        <v>626868.68299999996</v>
      </c>
      <c r="R5878" t="s">
        <v>333</v>
      </c>
      <c r="S5878" t="s">
        <v>38</v>
      </c>
      <c r="T5878" t="s">
        <v>28</v>
      </c>
      <c r="V5878" t="s">
        <v>40</v>
      </c>
      <c r="Y5878" t="s">
        <v>299</v>
      </c>
    </row>
    <row r="5879" spans="1:25" x14ac:dyDescent="0.45">
      <c r="A5879" t="s">
        <v>274</v>
      </c>
      <c r="B5879" t="s">
        <v>482</v>
      </c>
      <c r="C5879">
        <v>5083</v>
      </c>
      <c r="D5879">
        <v>5001</v>
      </c>
      <c r="F5879">
        <v>2020</v>
      </c>
      <c r="G5879">
        <v>739</v>
      </c>
      <c r="H5879">
        <v>571.97</v>
      </c>
      <c r="I5879">
        <v>51575.87</v>
      </c>
      <c r="K5879">
        <v>0.13400000000000001</v>
      </c>
      <c r="L5879">
        <v>1E-3</v>
      </c>
      <c r="M5879">
        <v>26572.831999999999</v>
      </c>
      <c r="N5879">
        <v>6.0100000000000001E-2</v>
      </c>
      <c r="O5879">
        <v>2.2829999999999999</v>
      </c>
      <c r="P5879">
        <v>1.9199999999999998E-2</v>
      </c>
      <c r="Q5879">
        <v>439539.01500000001</v>
      </c>
      <c r="R5879" t="s">
        <v>333</v>
      </c>
      <c r="S5879" t="s">
        <v>38</v>
      </c>
      <c r="T5879" t="s">
        <v>28</v>
      </c>
      <c r="V5879" t="s">
        <v>40</v>
      </c>
      <c r="Y5879" t="s">
        <v>147</v>
      </c>
    </row>
    <row r="5880" spans="1:25" x14ac:dyDescent="0.45">
      <c r="A5880" t="s">
        <v>274</v>
      </c>
      <c r="B5880" t="s">
        <v>482</v>
      </c>
      <c r="C5880">
        <v>5083</v>
      </c>
      <c r="D5880">
        <v>5001</v>
      </c>
      <c r="F5880">
        <v>2021</v>
      </c>
      <c r="G5880">
        <v>713</v>
      </c>
      <c r="H5880">
        <v>575.58000000000004</v>
      </c>
      <c r="I5880">
        <v>51302.52</v>
      </c>
      <c r="K5880">
        <v>0.14000000000000001</v>
      </c>
      <c r="L5880">
        <v>1E-3</v>
      </c>
      <c r="M5880">
        <v>27666.245999999999</v>
      </c>
      <c r="N5880">
        <v>5.91E-2</v>
      </c>
      <c r="O5880">
        <v>2.2639999999999998</v>
      </c>
      <c r="P5880">
        <v>1.5100000000000001E-2</v>
      </c>
      <c r="Q5880">
        <v>465528.755</v>
      </c>
      <c r="R5880" t="s">
        <v>333</v>
      </c>
      <c r="S5880" t="s">
        <v>38</v>
      </c>
      <c r="T5880" t="s">
        <v>28</v>
      </c>
      <c r="V5880" t="s">
        <v>40</v>
      </c>
      <c r="Y5880" t="s">
        <v>152</v>
      </c>
    </row>
    <row r="5881" spans="1:25" x14ac:dyDescent="0.45">
      <c r="A5881" t="s">
        <v>274</v>
      </c>
      <c r="B5881" t="s">
        <v>482</v>
      </c>
      <c r="C5881">
        <v>5083</v>
      </c>
      <c r="D5881">
        <v>5001</v>
      </c>
      <c r="F5881">
        <v>2022</v>
      </c>
      <c r="G5881">
        <v>1156</v>
      </c>
      <c r="H5881">
        <v>973.1</v>
      </c>
      <c r="I5881">
        <v>86245.58</v>
      </c>
      <c r="K5881">
        <v>0.23400000000000001</v>
      </c>
      <c r="L5881">
        <v>1E-3</v>
      </c>
      <c r="M5881">
        <v>46571.637999999999</v>
      </c>
      <c r="N5881">
        <v>5.9200000000000003E-2</v>
      </c>
      <c r="O5881">
        <v>3.734</v>
      </c>
      <c r="P5881">
        <v>1.37E-2</v>
      </c>
      <c r="Q5881">
        <v>781876.40399999998</v>
      </c>
      <c r="R5881" t="s">
        <v>333</v>
      </c>
      <c r="S5881" t="s">
        <v>38</v>
      </c>
      <c r="T5881" t="s">
        <v>28</v>
      </c>
      <c r="V5881" t="s">
        <v>40</v>
      </c>
      <c r="Y5881" t="s">
        <v>152</v>
      </c>
    </row>
    <row r="5882" spans="1:25" x14ac:dyDescent="0.45">
      <c r="A5882" t="s">
        <v>274</v>
      </c>
      <c r="B5882" t="s">
        <v>482</v>
      </c>
      <c r="C5882">
        <v>5083</v>
      </c>
      <c r="D5882">
        <v>5001</v>
      </c>
      <c r="F5882">
        <v>2023</v>
      </c>
      <c r="G5882">
        <v>799</v>
      </c>
      <c r="H5882">
        <v>667.43</v>
      </c>
      <c r="I5882">
        <v>58685.19</v>
      </c>
      <c r="K5882">
        <v>0.16200000000000001</v>
      </c>
      <c r="L5882">
        <v>1E-3</v>
      </c>
      <c r="M5882">
        <v>32078.882000000001</v>
      </c>
      <c r="N5882">
        <v>5.9299999999999999E-2</v>
      </c>
      <c r="O5882">
        <v>2.8370000000000002</v>
      </c>
      <c r="P5882">
        <v>1.6500000000000001E-2</v>
      </c>
      <c r="Q5882">
        <v>539225.87300000002</v>
      </c>
      <c r="R5882" t="s">
        <v>333</v>
      </c>
      <c r="S5882" t="s">
        <v>38</v>
      </c>
      <c r="T5882" t="s">
        <v>28</v>
      </c>
      <c r="V5882" t="s">
        <v>40</v>
      </c>
      <c r="Y5882" t="s">
        <v>152</v>
      </c>
    </row>
    <row r="5883" spans="1:25" x14ac:dyDescent="0.45">
      <c r="A5883" t="s">
        <v>274</v>
      </c>
      <c r="B5883" t="s">
        <v>482</v>
      </c>
      <c r="C5883">
        <v>5083</v>
      </c>
      <c r="D5883">
        <v>5001</v>
      </c>
      <c r="F5883">
        <v>2024</v>
      </c>
      <c r="G5883">
        <v>412</v>
      </c>
      <c r="H5883">
        <v>318.89</v>
      </c>
      <c r="I5883">
        <v>29537.41</v>
      </c>
      <c r="K5883">
        <v>0.08</v>
      </c>
      <c r="L5883">
        <v>1E-3</v>
      </c>
      <c r="M5883">
        <v>15967.421</v>
      </c>
      <c r="N5883">
        <v>5.9299999999999999E-2</v>
      </c>
      <c r="O5883">
        <v>1.5469999999999999</v>
      </c>
      <c r="P5883">
        <v>1.9400000000000001E-2</v>
      </c>
      <c r="Q5883">
        <v>267389.761</v>
      </c>
      <c r="R5883" t="s">
        <v>333</v>
      </c>
      <c r="S5883" t="s">
        <v>38</v>
      </c>
      <c r="T5883" t="s">
        <v>28</v>
      </c>
      <c r="V5883" t="s">
        <v>40</v>
      </c>
      <c r="Y5883" t="s">
        <v>152</v>
      </c>
    </row>
    <row r="5884" spans="1:25" x14ac:dyDescent="0.45">
      <c r="A5884" t="s">
        <v>203</v>
      </c>
      <c r="B5884" t="s">
        <v>484</v>
      </c>
      <c r="C5884">
        <v>6081</v>
      </c>
      <c r="D5884">
        <v>1</v>
      </c>
      <c r="F5884">
        <v>2009</v>
      </c>
      <c r="G5884">
        <v>621</v>
      </c>
      <c r="H5884">
        <v>565</v>
      </c>
      <c r="I5884">
        <v>32975.25</v>
      </c>
      <c r="M5884">
        <v>25583.15</v>
      </c>
      <c r="N5884">
        <v>6.3100000000000003E-2</v>
      </c>
      <c r="O5884">
        <v>33.99</v>
      </c>
      <c r="P5884">
        <v>0.1724</v>
      </c>
      <c r="Q5884">
        <v>404629.52500000002</v>
      </c>
      <c r="R5884" t="s">
        <v>333</v>
      </c>
      <c r="S5884" t="s">
        <v>38</v>
      </c>
      <c r="T5884" t="s">
        <v>89</v>
      </c>
      <c r="V5884" t="s">
        <v>251</v>
      </c>
      <c r="Y5884" t="s">
        <v>69</v>
      </c>
    </row>
    <row r="5885" spans="1:25" x14ac:dyDescent="0.45">
      <c r="A5885" t="s">
        <v>203</v>
      </c>
      <c r="B5885" t="s">
        <v>484</v>
      </c>
      <c r="C5885">
        <v>6081</v>
      </c>
      <c r="D5885">
        <v>1</v>
      </c>
      <c r="F5885">
        <v>2010</v>
      </c>
      <c r="G5885">
        <v>1432</v>
      </c>
      <c r="H5885">
        <v>1323</v>
      </c>
      <c r="I5885">
        <v>79101.5</v>
      </c>
      <c r="M5885">
        <v>57126.3</v>
      </c>
      <c r="N5885">
        <v>6.0499999999999998E-2</v>
      </c>
      <c r="O5885">
        <v>70.188000000000002</v>
      </c>
      <c r="P5885">
        <v>0.15010000000000001</v>
      </c>
      <c r="Q5885">
        <v>940667.17500000005</v>
      </c>
      <c r="R5885" t="s">
        <v>333</v>
      </c>
      <c r="S5885" t="s">
        <v>38</v>
      </c>
      <c r="T5885" t="s">
        <v>89</v>
      </c>
      <c r="V5885" t="s">
        <v>251</v>
      </c>
      <c r="Y5885" t="s">
        <v>69</v>
      </c>
    </row>
    <row r="5886" spans="1:25" x14ac:dyDescent="0.45">
      <c r="A5886" t="s">
        <v>203</v>
      </c>
      <c r="B5886" t="s">
        <v>484</v>
      </c>
      <c r="C5886">
        <v>6081</v>
      </c>
      <c r="D5886">
        <v>1</v>
      </c>
      <c r="F5886">
        <v>2011</v>
      </c>
      <c r="G5886">
        <v>640</v>
      </c>
      <c r="H5886">
        <v>597.25</v>
      </c>
      <c r="I5886">
        <v>34189.75</v>
      </c>
      <c r="M5886">
        <v>25930.65</v>
      </c>
      <c r="N5886">
        <v>6.3E-2</v>
      </c>
      <c r="O5886">
        <v>32.395000000000003</v>
      </c>
      <c r="P5886">
        <v>0.16020000000000001</v>
      </c>
      <c r="Q5886">
        <v>408791.3</v>
      </c>
      <c r="R5886" t="s">
        <v>333</v>
      </c>
      <c r="S5886" t="s">
        <v>38</v>
      </c>
      <c r="T5886" t="s">
        <v>89</v>
      </c>
      <c r="V5886" t="s">
        <v>251</v>
      </c>
      <c r="Y5886" t="s">
        <v>69</v>
      </c>
    </row>
    <row r="5887" spans="1:25" x14ac:dyDescent="0.45">
      <c r="A5887" t="s">
        <v>203</v>
      </c>
      <c r="B5887" t="s">
        <v>484</v>
      </c>
      <c r="C5887">
        <v>6081</v>
      </c>
      <c r="D5887">
        <v>1</v>
      </c>
      <c r="F5887">
        <v>2012</v>
      </c>
      <c r="G5887">
        <v>657</v>
      </c>
      <c r="H5887">
        <v>611.75</v>
      </c>
      <c r="I5887">
        <v>35017.75</v>
      </c>
      <c r="M5887">
        <v>25963.924999999999</v>
      </c>
      <c r="N5887">
        <v>6.08E-2</v>
      </c>
      <c r="O5887">
        <v>31.771999999999998</v>
      </c>
      <c r="P5887">
        <v>0.15310000000000001</v>
      </c>
      <c r="Q5887">
        <v>424488.7</v>
      </c>
      <c r="R5887" t="s">
        <v>333</v>
      </c>
      <c r="S5887" t="s">
        <v>38</v>
      </c>
      <c r="T5887" t="s">
        <v>89</v>
      </c>
      <c r="V5887" t="s">
        <v>251</v>
      </c>
      <c r="Y5887" t="s">
        <v>69</v>
      </c>
    </row>
    <row r="5888" spans="1:25" x14ac:dyDescent="0.45">
      <c r="A5888" t="s">
        <v>203</v>
      </c>
      <c r="B5888" t="s">
        <v>484</v>
      </c>
      <c r="C5888">
        <v>6081</v>
      </c>
      <c r="D5888">
        <v>1</v>
      </c>
      <c r="F5888">
        <v>2013</v>
      </c>
      <c r="G5888">
        <v>700</v>
      </c>
      <c r="H5888">
        <v>647</v>
      </c>
      <c r="I5888">
        <v>38783.25</v>
      </c>
      <c r="M5888">
        <v>32315.75</v>
      </c>
      <c r="N5888">
        <v>6.7400000000000002E-2</v>
      </c>
      <c r="O5888">
        <v>43.66</v>
      </c>
      <c r="P5888">
        <v>0.19009999999999999</v>
      </c>
      <c r="Q5888">
        <v>477261.92499999999</v>
      </c>
      <c r="R5888" t="s">
        <v>333</v>
      </c>
      <c r="S5888" t="s">
        <v>38</v>
      </c>
      <c r="T5888" t="s">
        <v>89</v>
      </c>
      <c r="V5888" t="s">
        <v>251</v>
      </c>
      <c r="Y5888" t="s">
        <v>69</v>
      </c>
    </row>
    <row r="5889" spans="1:25" x14ac:dyDescent="0.45">
      <c r="A5889" t="s">
        <v>203</v>
      </c>
      <c r="B5889" t="s">
        <v>484</v>
      </c>
      <c r="C5889">
        <v>6081</v>
      </c>
      <c r="D5889">
        <v>1</v>
      </c>
      <c r="F5889">
        <v>2014</v>
      </c>
      <c r="G5889">
        <v>1191</v>
      </c>
      <c r="H5889">
        <v>1133.25</v>
      </c>
      <c r="I5889">
        <v>77290.75</v>
      </c>
      <c r="M5889">
        <v>63217.074999999997</v>
      </c>
      <c r="N5889">
        <v>6.8000000000000005E-2</v>
      </c>
      <c r="O5889">
        <v>84.168000000000006</v>
      </c>
      <c r="P5889">
        <v>0.186</v>
      </c>
      <c r="Q5889">
        <v>915311.875</v>
      </c>
      <c r="R5889" t="s">
        <v>333</v>
      </c>
      <c r="S5889" t="s">
        <v>38</v>
      </c>
      <c r="T5889" t="s">
        <v>89</v>
      </c>
      <c r="V5889" t="s">
        <v>251</v>
      </c>
      <c r="Y5889" t="s">
        <v>69</v>
      </c>
    </row>
    <row r="5890" spans="1:25" x14ac:dyDescent="0.45">
      <c r="A5890" t="s">
        <v>203</v>
      </c>
      <c r="B5890" t="s">
        <v>484</v>
      </c>
      <c r="C5890">
        <v>6081</v>
      </c>
      <c r="D5890">
        <v>1</v>
      </c>
      <c r="F5890">
        <v>2015</v>
      </c>
      <c r="G5890">
        <v>1410</v>
      </c>
      <c r="H5890">
        <v>1346.75</v>
      </c>
      <c r="I5890">
        <v>89255.75</v>
      </c>
      <c r="M5890">
        <v>69798.375</v>
      </c>
      <c r="N5890">
        <v>6.3299999999999995E-2</v>
      </c>
      <c r="O5890">
        <v>85.575000000000003</v>
      </c>
      <c r="P5890">
        <v>0.159</v>
      </c>
      <c r="Q5890">
        <v>1091437.95</v>
      </c>
      <c r="R5890" t="s">
        <v>333</v>
      </c>
      <c r="S5890" t="s">
        <v>38</v>
      </c>
      <c r="T5890" t="s">
        <v>89</v>
      </c>
      <c r="V5890" t="s">
        <v>251</v>
      </c>
      <c r="Y5890" t="s">
        <v>70</v>
      </c>
    </row>
    <row r="5891" spans="1:25" x14ac:dyDescent="0.45">
      <c r="A5891" t="s">
        <v>203</v>
      </c>
      <c r="B5891" t="s">
        <v>484</v>
      </c>
      <c r="C5891">
        <v>6081</v>
      </c>
      <c r="D5891">
        <v>1</v>
      </c>
      <c r="F5891">
        <v>2016</v>
      </c>
      <c r="G5891">
        <v>659</v>
      </c>
      <c r="H5891">
        <v>621</v>
      </c>
      <c r="I5891">
        <v>39213.25</v>
      </c>
      <c r="M5891">
        <v>29743.65</v>
      </c>
      <c r="N5891">
        <v>6.0999999999999999E-2</v>
      </c>
      <c r="O5891">
        <v>34.917999999999999</v>
      </c>
      <c r="P5891">
        <v>0.15090000000000001</v>
      </c>
      <c r="Q5891">
        <v>485766.02500000002</v>
      </c>
      <c r="R5891" t="s">
        <v>333</v>
      </c>
      <c r="S5891" t="s">
        <v>38</v>
      </c>
      <c r="T5891" t="s">
        <v>89</v>
      </c>
      <c r="V5891" t="s">
        <v>251</v>
      </c>
      <c r="Y5891" t="s">
        <v>70</v>
      </c>
    </row>
    <row r="5892" spans="1:25" x14ac:dyDescent="0.45">
      <c r="A5892" t="s">
        <v>203</v>
      </c>
      <c r="B5892" t="s">
        <v>484</v>
      </c>
      <c r="C5892">
        <v>6081</v>
      </c>
      <c r="D5892">
        <v>1</v>
      </c>
      <c r="F5892">
        <v>2017</v>
      </c>
      <c r="G5892">
        <v>591</v>
      </c>
      <c r="H5892">
        <v>566.75</v>
      </c>
      <c r="I5892">
        <v>37031.5</v>
      </c>
      <c r="M5892">
        <v>29595.85</v>
      </c>
      <c r="N5892">
        <v>6.3200000000000006E-2</v>
      </c>
      <c r="O5892">
        <v>35.726999999999997</v>
      </c>
      <c r="P5892">
        <v>0.157</v>
      </c>
      <c r="Q5892">
        <v>461202.5</v>
      </c>
      <c r="R5892" t="s">
        <v>333</v>
      </c>
      <c r="S5892" t="s">
        <v>38</v>
      </c>
      <c r="T5892" t="s">
        <v>89</v>
      </c>
      <c r="V5892" t="s">
        <v>251</v>
      </c>
      <c r="Y5892" t="s">
        <v>70</v>
      </c>
    </row>
    <row r="5893" spans="1:25" x14ac:dyDescent="0.45">
      <c r="A5893" t="s">
        <v>203</v>
      </c>
      <c r="B5893" t="s">
        <v>484</v>
      </c>
      <c r="C5893">
        <v>6081</v>
      </c>
      <c r="D5893">
        <v>1</v>
      </c>
      <c r="F5893">
        <v>2018</v>
      </c>
      <c r="G5893">
        <v>510</v>
      </c>
      <c r="H5893">
        <v>486.75</v>
      </c>
      <c r="I5893">
        <v>32192.5</v>
      </c>
      <c r="M5893">
        <v>27018.6</v>
      </c>
      <c r="N5893">
        <v>6.7599999999999993E-2</v>
      </c>
      <c r="O5893">
        <v>34.887</v>
      </c>
      <c r="P5893">
        <v>0.17810000000000001</v>
      </c>
      <c r="Q5893">
        <v>392368.07500000001</v>
      </c>
      <c r="R5893" t="s">
        <v>333</v>
      </c>
      <c r="S5893" t="s">
        <v>38</v>
      </c>
      <c r="T5893" t="s">
        <v>89</v>
      </c>
      <c r="V5893" t="s">
        <v>251</v>
      </c>
      <c r="Y5893" t="s">
        <v>70</v>
      </c>
    </row>
    <row r="5894" spans="1:25" x14ac:dyDescent="0.45">
      <c r="A5894" t="s">
        <v>203</v>
      </c>
      <c r="B5894" t="s">
        <v>484</v>
      </c>
      <c r="C5894">
        <v>6081</v>
      </c>
      <c r="D5894">
        <v>1</v>
      </c>
      <c r="F5894">
        <v>2019</v>
      </c>
      <c r="G5894">
        <v>284</v>
      </c>
      <c r="H5894">
        <v>268.75</v>
      </c>
      <c r="I5894">
        <v>16641</v>
      </c>
      <c r="M5894">
        <v>12121.575000000001</v>
      </c>
      <c r="N5894">
        <v>5.9299999999999999E-2</v>
      </c>
      <c r="O5894">
        <v>28.108000000000001</v>
      </c>
      <c r="P5894">
        <v>0.28670000000000001</v>
      </c>
      <c r="Q5894">
        <v>203740.4</v>
      </c>
      <c r="R5894" t="s">
        <v>333</v>
      </c>
      <c r="S5894" t="s">
        <v>38</v>
      </c>
      <c r="T5894" t="s">
        <v>89</v>
      </c>
      <c r="V5894" t="s">
        <v>251</v>
      </c>
      <c r="Y5894" t="s">
        <v>70</v>
      </c>
    </row>
    <row r="5895" spans="1:25" x14ac:dyDescent="0.45">
      <c r="A5895" t="s">
        <v>203</v>
      </c>
      <c r="B5895" t="s">
        <v>484</v>
      </c>
      <c r="C5895">
        <v>6081</v>
      </c>
      <c r="D5895">
        <v>1</v>
      </c>
      <c r="F5895">
        <v>2020</v>
      </c>
      <c r="G5895">
        <v>622</v>
      </c>
      <c r="H5895">
        <v>584.5</v>
      </c>
      <c r="I5895">
        <v>38995</v>
      </c>
      <c r="M5895">
        <v>27743.224999999999</v>
      </c>
      <c r="N5895">
        <v>5.8999999999999997E-2</v>
      </c>
      <c r="O5895">
        <v>32.835000000000001</v>
      </c>
      <c r="P5895">
        <v>0.14549999999999999</v>
      </c>
      <c r="Q5895">
        <v>466844.72499999998</v>
      </c>
      <c r="R5895" t="s">
        <v>333</v>
      </c>
      <c r="S5895" t="s">
        <v>38</v>
      </c>
      <c r="T5895" t="s">
        <v>89</v>
      </c>
      <c r="V5895" t="s">
        <v>251</v>
      </c>
      <c r="Y5895" t="s">
        <v>70</v>
      </c>
    </row>
    <row r="5896" spans="1:25" x14ac:dyDescent="0.45">
      <c r="A5896" t="s">
        <v>203</v>
      </c>
      <c r="B5896" t="s">
        <v>484</v>
      </c>
      <c r="C5896">
        <v>6081</v>
      </c>
      <c r="D5896">
        <v>1</v>
      </c>
      <c r="F5896">
        <v>2021</v>
      </c>
      <c r="G5896">
        <v>337</v>
      </c>
      <c r="H5896">
        <v>317</v>
      </c>
      <c r="I5896">
        <v>19985</v>
      </c>
      <c r="M5896">
        <v>14694.924999999999</v>
      </c>
      <c r="N5896">
        <v>5.9700000000000003E-2</v>
      </c>
      <c r="O5896">
        <v>25.789000000000001</v>
      </c>
      <c r="P5896">
        <v>0.22650000000000001</v>
      </c>
      <c r="Q5896">
        <v>244644.92499999999</v>
      </c>
      <c r="R5896" t="s">
        <v>333</v>
      </c>
      <c r="S5896" t="s">
        <v>38</v>
      </c>
      <c r="T5896" t="s">
        <v>89</v>
      </c>
      <c r="V5896" t="s">
        <v>251</v>
      </c>
      <c r="Y5896" t="s">
        <v>70</v>
      </c>
    </row>
    <row r="5897" spans="1:25" x14ac:dyDescent="0.45">
      <c r="A5897" t="s">
        <v>203</v>
      </c>
      <c r="B5897" t="s">
        <v>484</v>
      </c>
      <c r="C5897">
        <v>6081</v>
      </c>
      <c r="D5897">
        <v>1</v>
      </c>
      <c r="F5897">
        <v>2022</v>
      </c>
      <c r="G5897">
        <v>635</v>
      </c>
      <c r="H5897">
        <v>613.75</v>
      </c>
      <c r="I5897">
        <v>44149.75</v>
      </c>
      <c r="M5897">
        <v>33163.199999999997</v>
      </c>
      <c r="N5897">
        <v>6.6000000000000003E-2</v>
      </c>
      <c r="O5897">
        <v>40.375</v>
      </c>
      <c r="P5897">
        <v>0.1643</v>
      </c>
      <c r="Q5897">
        <v>496363.8</v>
      </c>
      <c r="R5897" t="s">
        <v>333</v>
      </c>
      <c r="S5897" t="s">
        <v>38</v>
      </c>
      <c r="T5897" t="s">
        <v>89</v>
      </c>
      <c r="V5897" t="s">
        <v>251</v>
      </c>
      <c r="Y5897" t="s">
        <v>70</v>
      </c>
    </row>
    <row r="5898" spans="1:25" x14ac:dyDescent="0.45">
      <c r="A5898" t="s">
        <v>203</v>
      </c>
      <c r="B5898" t="s">
        <v>484</v>
      </c>
      <c r="C5898">
        <v>6081</v>
      </c>
      <c r="D5898">
        <v>1</v>
      </c>
      <c r="F5898">
        <v>2023</v>
      </c>
      <c r="G5898">
        <v>81</v>
      </c>
      <c r="H5898">
        <v>76.5</v>
      </c>
      <c r="I5898">
        <v>6350.25</v>
      </c>
      <c r="M5898">
        <v>4798.5249999999996</v>
      </c>
      <c r="N5898">
        <v>7.3400000000000007E-2</v>
      </c>
      <c r="O5898">
        <v>6.5579999999999998</v>
      </c>
      <c r="P5898">
        <v>0.20300000000000001</v>
      </c>
      <c r="Q5898">
        <v>64201.074999999997</v>
      </c>
      <c r="R5898" t="s">
        <v>333</v>
      </c>
      <c r="S5898" t="s">
        <v>38</v>
      </c>
      <c r="T5898" t="s">
        <v>89</v>
      </c>
      <c r="V5898" t="s">
        <v>251</v>
      </c>
      <c r="Y5898" t="s">
        <v>70</v>
      </c>
    </row>
    <row r="5899" spans="1:25" x14ac:dyDescent="0.45">
      <c r="A5899" t="s">
        <v>203</v>
      </c>
      <c r="B5899" t="s">
        <v>484</v>
      </c>
      <c r="C5899">
        <v>6081</v>
      </c>
      <c r="D5899">
        <v>1</v>
      </c>
      <c r="F5899">
        <v>2024</v>
      </c>
      <c r="G5899">
        <v>29</v>
      </c>
      <c r="H5899">
        <v>27</v>
      </c>
      <c r="I5899">
        <v>1446.5</v>
      </c>
      <c r="M5899">
        <v>1528.55</v>
      </c>
      <c r="N5899">
        <v>8.09E-2</v>
      </c>
      <c r="O5899">
        <v>1.976</v>
      </c>
      <c r="P5899">
        <v>0.21479999999999999</v>
      </c>
      <c r="Q5899">
        <v>18839.45</v>
      </c>
      <c r="R5899" t="s">
        <v>333</v>
      </c>
      <c r="S5899" t="s">
        <v>38</v>
      </c>
      <c r="T5899" t="s">
        <v>89</v>
      </c>
      <c r="V5899" t="s">
        <v>251</v>
      </c>
      <c r="Y5899" t="s">
        <v>70</v>
      </c>
    </row>
    <row r="5900" spans="1:25" x14ac:dyDescent="0.45">
      <c r="A5900" t="s">
        <v>203</v>
      </c>
      <c r="B5900" t="s">
        <v>484</v>
      </c>
      <c r="C5900">
        <v>6081</v>
      </c>
      <c r="D5900">
        <v>2</v>
      </c>
      <c r="F5900">
        <v>2009</v>
      </c>
      <c r="G5900">
        <v>525</v>
      </c>
      <c r="H5900">
        <v>480.75</v>
      </c>
      <c r="I5900">
        <v>30548.25</v>
      </c>
      <c r="M5900">
        <v>23915.025000000001</v>
      </c>
      <c r="N5900">
        <v>6.3200000000000006E-2</v>
      </c>
      <c r="O5900">
        <v>14.37</v>
      </c>
      <c r="P5900">
        <v>8.3500000000000005E-2</v>
      </c>
      <c r="Q5900">
        <v>377760.65</v>
      </c>
      <c r="R5900" t="s">
        <v>333</v>
      </c>
      <c r="S5900" t="s">
        <v>38</v>
      </c>
      <c r="T5900" t="s">
        <v>89</v>
      </c>
      <c r="V5900" t="s">
        <v>485</v>
      </c>
      <c r="Y5900" t="s">
        <v>69</v>
      </c>
    </row>
    <row r="5901" spans="1:25" x14ac:dyDescent="0.45">
      <c r="A5901" t="s">
        <v>203</v>
      </c>
      <c r="B5901" t="s">
        <v>484</v>
      </c>
      <c r="C5901">
        <v>6081</v>
      </c>
      <c r="D5901">
        <v>2</v>
      </c>
      <c r="F5901">
        <v>2010</v>
      </c>
      <c r="G5901">
        <v>1725</v>
      </c>
      <c r="H5901">
        <v>1590</v>
      </c>
      <c r="I5901">
        <v>98157.5</v>
      </c>
      <c r="M5901">
        <v>75394.475000000006</v>
      </c>
      <c r="N5901">
        <v>5.9799999999999999E-2</v>
      </c>
      <c r="O5901">
        <v>29.265999999999998</v>
      </c>
      <c r="P5901">
        <v>5.3999999999999999E-2</v>
      </c>
      <c r="Q5901">
        <v>1253692.8500000001</v>
      </c>
      <c r="R5901" t="s">
        <v>333</v>
      </c>
      <c r="S5901" t="s">
        <v>38</v>
      </c>
      <c r="T5901" t="s">
        <v>89</v>
      </c>
      <c r="V5901" t="s">
        <v>485</v>
      </c>
      <c r="Y5901" t="s">
        <v>69</v>
      </c>
    </row>
    <row r="5902" spans="1:25" x14ac:dyDescent="0.45">
      <c r="A5902" t="s">
        <v>203</v>
      </c>
      <c r="B5902" t="s">
        <v>484</v>
      </c>
      <c r="C5902">
        <v>6081</v>
      </c>
      <c r="D5902">
        <v>2</v>
      </c>
      <c r="F5902">
        <v>2011</v>
      </c>
      <c r="G5902">
        <v>896</v>
      </c>
      <c r="H5902">
        <v>831.5</v>
      </c>
      <c r="I5902">
        <v>49778</v>
      </c>
      <c r="M5902">
        <v>40013.025000000001</v>
      </c>
      <c r="N5902">
        <v>6.2799999999999995E-2</v>
      </c>
      <c r="O5902">
        <v>21.536000000000001</v>
      </c>
      <c r="P5902">
        <v>7.4499999999999997E-2</v>
      </c>
      <c r="Q5902">
        <v>635624.05000000005</v>
      </c>
      <c r="R5902" t="s">
        <v>333</v>
      </c>
      <c r="S5902" t="s">
        <v>38</v>
      </c>
      <c r="T5902" t="s">
        <v>89</v>
      </c>
      <c r="V5902" t="s">
        <v>485</v>
      </c>
      <c r="Y5902" t="s">
        <v>69</v>
      </c>
    </row>
    <row r="5903" spans="1:25" x14ac:dyDescent="0.45">
      <c r="A5903" t="s">
        <v>203</v>
      </c>
      <c r="B5903" t="s">
        <v>484</v>
      </c>
      <c r="C5903">
        <v>6081</v>
      </c>
      <c r="D5903">
        <v>2</v>
      </c>
      <c r="F5903">
        <v>2012</v>
      </c>
      <c r="G5903">
        <v>774</v>
      </c>
      <c r="H5903">
        <v>718.75</v>
      </c>
      <c r="I5903">
        <v>44074</v>
      </c>
      <c r="M5903">
        <v>33716.15</v>
      </c>
      <c r="N5903">
        <v>5.9900000000000002E-2</v>
      </c>
      <c r="O5903">
        <v>12.117000000000001</v>
      </c>
      <c r="P5903">
        <v>4.9599999999999998E-2</v>
      </c>
      <c r="Q5903">
        <v>559680.94999999995</v>
      </c>
      <c r="R5903" t="s">
        <v>333</v>
      </c>
      <c r="S5903" t="s">
        <v>38</v>
      </c>
      <c r="T5903" t="s">
        <v>89</v>
      </c>
      <c r="V5903" t="s">
        <v>485</v>
      </c>
      <c r="Y5903" t="s">
        <v>69</v>
      </c>
    </row>
    <row r="5904" spans="1:25" x14ac:dyDescent="0.45">
      <c r="A5904" t="s">
        <v>203</v>
      </c>
      <c r="B5904" t="s">
        <v>484</v>
      </c>
      <c r="C5904">
        <v>6081</v>
      </c>
      <c r="D5904">
        <v>2</v>
      </c>
      <c r="F5904">
        <v>2013</v>
      </c>
      <c r="G5904">
        <v>422</v>
      </c>
      <c r="H5904">
        <v>368.75</v>
      </c>
      <c r="I5904">
        <v>21290</v>
      </c>
      <c r="M5904">
        <v>20313.8</v>
      </c>
      <c r="N5904">
        <v>7.3499999999999996E-2</v>
      </c>
      <c r="O5904">
        <v>23.120999999999999</v>
      </c>
      <c r="P5904">
        <v>0.1691</v>
      </c>
      <c r="Q5904">
        <v>276155.5</v>
      </c>
      <c r="R5904" t="s">
        <v>333</v>
      </c>
      <c r="S5904" t="s">
        <v>38</v>
      </c>
      <c r="T5904" t="s">
        <v>89</v>
      </c>
      <c r="V5904" t="s">
        <v>485</v>
      </c>
      <c r="Y5904" t="s">
        <v>69</v>
      </c>
    </row>
    <row r="5905" spans="1:25" x14ac:dyDescent="0.45">
      <c r="A5905" t="s">
        <v>203</v>
      </c>
      <c r="B5905" t="s">
        <v>484</v>
      </c>
      <c r="C5905">
        <v>6081</v>
      </c>
      <c r="D5905">
        <v>2</v>
      </c>
      <c r="F5905">
        <v>2014</v>
      </c>
      <c r="G5905">
        <v>86</v>
      </c>
      <c r="H5905">
        <v>74.25</v>
      </c>
      <c r="I5905">
        <v>4318.75</v>
      </c>
      <c r="M5905">
        <v>4159.4250000000002</v>
      </c>
      <c r="N5905">
        <v>7.8600000000000003E-2</v>
      </c>
      <c r="O5905">
        <v>5.9050000000000002</v>
      </c>
      <c r="P5905">
        <v>0.21440000000000001</v>
      </c>
      <c r="Q5905">
        <v>52654.474999999999</v>
      </c>
      <c r="R5905" t="s">
        <v>333</v>
      </c>
      <c r="S5905" t="s">
        <v>38</v>
      </c>
      <c r="T5905" t="s">
        <v>89</v>
      </c>
      <c r="V5905" t="s">
        <v>485</v>
      </c>
      <c r="Y5905" t="s">
        <v>69</v>
      </c>
    </row>
    <row r="5906" spans="1:25" x14ac:dyDescent="0.45">
      <c r="A5906" t="s">
        <v>203</v>
      </c>
      <c r="B5906" t="s">
        <v>484</v>
      </c>
      <c r="C5906">
        <v>6081</v>
      </c>
      <c r="D5906">
        <v>2</v>
      </c>
      <c r="F5906">
        <v>2015</v>
      </c>
      <c r="G5906">
        <v>105</v>
      </c>
      <c r="H5906">
        <v>92.5</v>
      </c>
      <c r="I5906">
        <v>5879</v>
      </c>
      <c r="M5906">
        <v>5626.125</v>
      </c>
      <c r="N5906">
        <v>7.7499999999999999E-2</v>
      </c>
      <c r="O5906">
        <v>7.7270000000000003</v>
      </c>
      <c r="P5906">
        <v>0.21429999999999999</v>
      </c>
      <c r="Q5906">
        <v>72100.75</v>
      </c>
      <c r="R5906" t="s">
        <v>333</v>
      </c>
      <c r="S5906" t="s">
        <v>38</v>
      </c>
      <c r="T5906" t="s">
        <v>89</v>
      </c>
      <c r="V5906" t="s">
        <v>485</v>
      </c>
      <c r="Y5906" t="s">
        <v>70</v>
      </c>
    </row>
    <row r="5907" spans="1:25" x14ac:dyDescent="0.45">
      <c r="A5907" t="s">
        <v>203</v>
      </c>
      <c r="B5907" t="s">
        <v>484</v>
      </c>
      <c r="C5907">
        <v>6081</v>
      </c>
      <c r="D5907">
        <v>2</v>
      </c>
      <c r="F5907">
        <v>2016</v>
      </c>
      <c r="G5907">
        <v>46</v>
      </c>
      <c r="H5907">
        <v>38.75</v>
      </c>
      <c r="I5907">
        <v>2024</v>
      </c>
      <c r="M5907">
        <v>2265.875</v>
      </c>
      <c r="N5907">
        <v>8.1000000000000003E-2</v>
      </c>
      <c r="O5907">
        <v>2.6429999999999998</v>
      </c>
      <c r="P5907">
        <v>0.18779999999999999</v>
      </c>
      <c r="Q5907">
        <v>27922.45</v>
      </c>
      <c r="R5907" t="s">
        <v>333</v>
      </c>
      <c r="S5907" t="s">
        <v>38</v>
      </c>
      <c r="T5907" t="s">
        <v>89</v>
      </c>
      <c r="V5907" t="s">
        <v>485</v>
      </c>
      <c r="Y5907" t="s">
        <v>70</v>
      </c>
    </row>
    <row r="5908" spans="1:25" x14ac:dyDescent="0.45">
      <c r="A5908" t="s">
        <v>203</v>
      </c>
      <c r="B5908" t="s">
        <v>484</v>
      </c>
      <c r="C5908">
        <v>6081</v>
      </c>
      <c r="D5908">
        <v>2</v>
      </c>
      <c r="F5908">
        <v>2017</v>
      </c>
      <c r="G5908">
        <v>64</v>
      </c>
      <c r="H5908">
        <v>58.75</v>
      </c>
      <c r="I5908">
        <v>3595</v>
      </c>
      <c r="M5908">
        <v>2991.7249999999999</v>
      </c>
      <c r="N5908">
        <v>6.88E-2</v>
      </c>
      <c r="O5908">
        <v>2.82</v>
      </c>
      <c r="P5908">
        <v>0.14369999999999999</v>
      </c>
      <c r="Q5908">
        <v>44288.65</v>
      </c>
      <c r="R5908" t="s">
        <v>333</v>
      </c>
      <c r="S5908" t="s">
        <v>38</v>
      </c>
      <c r="T5908" t="s">
        <v>89</v>
      </c>
      <c r="V5908" t="s">
        <v>485</v>
      </c>
      <c r="Y5908" t="s">
        <v>70</v>
      </c>
    </row>
    <row r="5909" spans="1:25" x14ac:dyDescent="0.45">
      <c r="A5909" t="s">
        <v>203</v>
      </c>
      <c r="B5909" t="s">
        <v>484</v>
      </c>
      <c r="C5909">
        <v>6081</v>
      </c>
      <c r="D5909">
        <v>2</v>
      </c>
      <c r="F5909">
        <v>2018</v>
      </c>
      <c r="G5909">
        <v>127</v>
      </c>
      <c r="H5909">
        <v>117.25</v>
      </c>
      <c r="I5909">
        <v>8422</v>
      </c>
      <c r="M5909">
        <v>7687.4250000000002</v>
      </c>
      <c r="N5909">
        <v>7.6200000000000004E-2</v>
      </c>
      <c r="O5909">
        <v>10.409000000000001</v>
      </c>
      <c r="P5909">
        <v>0.20619999999999999</v>
      </c>
      <c r="Q5909">
        <v>99240.625</v>
      </c>
      <c r="R5909" t="s">
        <v>333</v>
      </c>
      <c r="S5909" t="s">
        <v>38</v>
      </c>
      <c r="T5909" t="s">
        <v>89</v>
      </c>
      <c r="V5909" t="s">
        <v>485</v>
      </c>
      <c r="Y5909" t="s">
        <v>70</v>
      </c>
    </row>
    <row r="5910" spans="1:25" x14ac:dyDescent="0.45">
      <c r="A5910" t="s">
        <v>203</v>
      </c>
      <c r="B5910" t="s">
        <v>484</v>
      </c>
      <c r="C5910">
        <v>6081</v>
      </c>
      <c r="D5910">
        <v>2</v>
      </c>
      <c r="F5910">
        <v>2019</v>
      </c>
      <c r="G5910">
        <v>53</v>
      </c>
      <c r="H5910">
        <v>45.5</v>
      </c>
      <c r="I5910">
        <v>2321.5</v>
      </c>
      <c r="M5910">
        <v>2108.5500000000002</v>
      </c>
      <c r="N5910">
        <v>6.54E-2</v>
      </c>
      <c r="O5910">
        <v>3.2080000000000002</v>
      </c>
      <c r="P5910">
        <v>0.24049999999999999</v>
      </c>
      <c r="Q5910">
        <v>33038.925000000003</v>
      </c>
      <c r="R5910" t="s">
        <v>333</v>
      </c>
      <c r="S5910" t="s">
        <v>38</v>
      </c>
      <c r="T5910" t="s">
        <v>89</v>
      </c>
      <c r="V5910" t="s">
        <v>485</v>
      </c>
      <c r="Y5910" t="s">
        <v>70</v>
      </c>
    </row>
    <row r="5911" spans="1:25" x14ac:dyDescent="0.45">
      <c r="A5911" t="s">
        <v>203</v>
      </c>
      <c r="B5911" t="s">
        <v>484</v>
      </c>
      <c r="C5911">
        <v>6081</v>
      </c>
      <c r="D5911">
        <v>2</v>
      </c>
      <c r="F5911">
        <v>2020</v>
      </c>
      <c r="G5911">
        <v>101</v>
      </c>
      <c r="H5911">
        <v>88.75</v>
      </c>
      <c r="I5911">
        <v>5251.5</v>
      </c>
      <c r="M5911">
        <v>4115.1000000000004</v>
      </c>
      <c r="N5911">
        <v>6.2799999999999995E-2</v>
      </c>
      <c r="O5911">
        <v>2.7610000000000001</v>
      </c>
      <c r="P5911">
        <v>0.1124</v>
      </c>
      <c r="Q5911">
        <v>66345.824999999997</v>
      </c>
      <c r="R5911" t="s">
        <v>333</v>
      </c>
      <c r="S5911" t="s">
        <v>38</v>
      </c>
      <c r="T5911" t="s">
        <v>89</v>
      </c>
      <c r="V5911" t="s">
        <v>485</v>
      </c>
      <c r="Y5911" t="s">
        <v>70</v>
      </c>
    </row>
    <row r="5912" spans="1:25" x14ac:dyDescent="0.45">
      <c r="A5912" t="s">
        <v>203</v>
      </c>
      <c r="B5912" t="s">
        <v>484</v>
      </c>
      <c r="C5912">
        <v>6081</v>
      </c>
      <c r="D5912">
        <v>2</v>
      </c>
      <c r="F5912">
        <v>2021</v>
      </c>
      <c r="G5912">
        <v>70</v>
      </c>
      <c r="H5912">
        <v>63.75</v>
      </c>
      <c r="I5912">
        <v>3732</v>
      </c>
      <c r="M5912">
        <v>2981.15</v>
      </c>
      <c r="N5912">
        <v>6.1800000000000001E-2</v>
      </c>
      <c r="O5912">
        <v>1.3420000000000001</v>
      </c>
      <c r="P5912">
        <v>6.8400000000000002E-2</v>
      </c>
      <c r="Q5912">
        <v>49071.85</v>
      </c>
      <c r="R5912" t="s">
        <v>333</v>
      </c>
      <c r="S5912" t="s">
        <v>38</v>
      </c>
      <c r="T5912" t="s">
        <v>89</v>
      </c>
      <c r="V5912" t="s">
        <v>485</v>
      </c>
      <c r="Y5912" t="s">
        <v>70</v>
      </c>
    </row>
    <row r="5913" spans="1:25" x14ac:dyDescent="0.45">
      <c r="A5913" t="s">
        <v>203</v>
      </c>
      <c r="B5913" t="s">
        <v>484</v>
      </c>
      <c r="C5913">
        <v>6081</v>
      </c>
      <c r="D5913">
        <v>2</v>
      </c>
      <c r="F5913">
        <v>2022</v>
      </c>
      <c r="G5913">
        <v>204</v>
      </c>
      <c r="H5913">
        <v>195.5</v>
      </c>
      <c r="I5913">
        <v>18076.75</v>
      </c>
      <c r="M5913">
        <v>13589.424999999999</v>
      </c>
      <c r="N5913">
        <v>7.8E-2</v>
      </c>
      <c r="O5913">
        <v>13.715999999999999</v>
      </c>
      <c r="P5913">
        <v>0.1598</v>
      </c>
      <c r="Q5913">
        <v>173085.47500000001</v>
      </c>
      <c r="R5913" t="s">
        <v>333</v>
      </c>
      <c r="S5913" t="s">
        <v>38</v>
      </c>
      <c r="T5913" t="s">
        <v>89</v>
      </c>
      <c r="V5913" t="s">
        <v>485</v>
      </c>
      <c r="Y5913" t="s">
        <v>70</v>
      </c>
    </row>
    <row r="5914" spans="1:25" x14ac:dyDescent="0.45">
      <c r="A5914" t="s">
        <v>203</v>
      </c>
      <c r="B5914" t="s">
        <v>484</v>
      </c>
      <c r="C5914">
        <v>6081</v>
      </c>
      <c r="D5914">
        <v>2</v>
      </c>
      <c r="F5914">
        <v>2023</v>
      </c>
      <c r="G5914">
        <v>49</v>
      </c>
      <c r="H5914">
        <v>44.25</v>
      </c>
      <c r="I5914">
        <v>3509</v>
      </c>
      <c r="M5914">
        <v>2772.8</v>
      </c>
      <c r="N5914">
        <v>7.7899999999999997E-2</v>
      </c>
      <c r="O5914">
        <v>2.84</v>
      </c>
      <c r="P5914">
        <v>0.16320000000000001</v>
      </c>
      <c r="Q5914">
        <v>35501.1</v>
      </c>
      <c r="R5914" t="s">
        <v>333</v>
      </c>
      <c r="S5914" t="s">
        <v>38</v>
      </c>
      <c r="T5914" t="s">
        <v>89</v>
      </c>
      <c r="V5914" t="s">
        <v>485</v>
      </c>
      <c r="Y5914" t="s">
        <v>70</v>
      </c>
    </row>
    <row r="5915" spans="1:25" x14ac:dyDescent="0.45">
      <c r="A5915" t="s">
        <v>203</v>
      </c>
      <c r="B5915" t="s">
        <v>484</v>
      </c>
      <c r="C5915">
        <v>6081</v>
      </c>
      <c r="D5915">
        <v>2</v>
      </c>
      <c r="F5915">
        <v>2024</v>
      </c>
      <c r="G5915">
        <v>31</v>
      </c>
      <c r="H5915">
        <v>26.5</v>
      </c>
      <c r="I5915">
        <v>1528</v>
      </c>
      <c r="M5915">
        <v>1608.3</v>
      </c>
      <c r="N5915">
        <v>8.1000000000000003E-2</v>
      </c>
      <c r="O5915">
        <v>1.351</v>
      </c>
      <c r="P5915">
        <v>0.1477</v>
      </c>
      <c r="Q5915">
        <v>19820.95</v>
      </c>
      <c r="R5915" t="s">
        <v>333</v>
      </c>
      <c r="S5915" t="s">
        <v>38</v>
      </c>
      <c r="T5915" t="s">
        <v>89</v>
      </c>
      <c r="V5915" t="s">
        <v>485</v>
      </c>
      <c r="Y5915" t="s">
        <v>70</v>
      </c>
    </row>
    <row r="5916" spans="1:25" x14ac:dyDescent="0.45">
      <c r="A5916" t="s">
        <v>203</v>
      </c>
      <c r="B5916" t="s">
        <v>484</v>
      </c>
      <c r="C5916">
        <v>6081</v>
      </c>
      <c r="D5916">
        <v>3</v>
      </c>
      <c r="F5916">
        <v>2009</v>
      </c>
      <c r="G5916">
        <v>458</v>
      </c>
      <c r="H5916">
        <v>417.75</v>
      </c>
      <c r="I5916">
        <v>23990</v>
      </c>
      <c r="M5916">
        <v>19011.125</v>
      </c>
      <c r="N5916">
        <v>6.4000000000000001E-2</v>
      </c>
      <c r="O5916">
        <v>25.007000000000001</v>
      </c>
      <c r="P5916">
        <v>0.17399999999999999</v>
      </c>
      <c r="Q5916">
        <v>296708.5</v>
      </c>
      <c r="R5916" t="s">
        <v>333</v>
      </c>
      <c r="S5916" t="s">
        <v>38</v>
      </c>
      <c r="T5916" t="s">
        <v>89</v>
      </c>
      <c r="V5916" t="s">
        <v>251</v>
      </c>
      <c r="Y5916" t="s">
        <v>69</v>
      </c>
    </row>
    <row r="5917" spans="1:25" x14ac:dyDescent="0.45">
      <c r="A5917" t="s">
        <v>203</v>
      </c>
      <c r="B5917" t="s">
        <v>484</v>
      </c>
      <c r="C5917">
        <v>6081</v>
      </c>
      <c r="D5917">
        <v>3</v>
      </c>
      <c r="F5917">
        <v>2010</v>
      </c>
      <c r="G5917">
        <v>841</v>
      </c>
      <c r="H5917">
        <v>762.25</v>
      </c>
      <c r="I5917">
        <v>43548</v>
      </c>
      <c r="M5917">
        <v>33185.5</v>
      </c>
      <c r="N5917">
        <v>6.2300000000000001E-2</v>
      </c>
      <c r="O5917">
        <v>41.359000000000002</v>
      </c>
      <c r="P5917">
        <v>0.15759999999999999</v>
      </c>
      <c r="Q5917">
        <v>530258</v>
      </c>
      <c r="R5917" t="s">
        <v>333</v>
      </c>
      <c r="S5917" t="s">
        <v>38</v>
      </c>
      <c r="T5917" t="s">
        <v>89</v>
      </c>
      <c r="V5917" t="s">
        <v>251</v>
      </c>
      <c r="Y5917" t="s">
        <v>69</v>
      </c>
    </row>
    <row r="5918" spans="1:25" x14ac:dyDescent="0.45">
      <c r="A5918" t="s">
        <v>203</v>
      </c>
      <c r="B5918" t="s">
        <v>484</v>
      </c>
      <c r="C5918">
        <v>6081</v>
      </c>
      <c r="D5918">
        <v>3</v>
      </c>
      <c r="F5918">
        <v>2011</v>
      </c>
      <c r="G5918">
        <v>508</v>
      </c>
      <c r="H5918">
        <v>464.5</v>
      </c>
      <c r="I5918">
        <v>25843</v>
      </c>
      <c r="M5918">
        <v>20851.375</v>
      </c>
      <c r="N5918">
        <v>6.6299999999999998E-2</v>
      </c>
      <c r="O5918">
        <v>27.504000000000001</v>
      </c>
      <c r="P5918">
        <v>0.18079999999999999</v>
      </c>
      <c r="Q5918">
        <v>313011.15000000002</v>
      </c>
      <c r="R5918" t="s">
        <v>333</v>
      </c>
      <c r="S5918" t="s">
        <v>38</v>
      </c>
      <c r="T5918" t="s">
        <v>89</v>
      </c>
      <c r="V5918" t="s">
        <v>251</v>
      </c>
      <c r="Y5918" t="s">
        <v>69</v>
      </c>
    </row>
    <row r="5919" spans="1:25" x14ac:dyDescent="0.45">
      <c r="A5919" t="s">
        <v>203</v>
      </c>
      <c r="B5919" t="s">
        <v>484</v>
      </c>
      <c r="C5919">
        <v>6081</v>
      </c>
      <c r="D5919">
        <v>3</v>
      </c>
      <c r="F5919">
        <v>2012</v>
      </c>
      <c r="G5919">
        <v>236</v>
      </c>
      <c r="H5919">
        <v>215</v>
      </c>
      <c r="I5919">
        <v>11899.25</v>
      </c>
      <c r="M5919">
        <v>9302.6</v>
      </c>
      <c r="N5919">
        <v>6.4299999999999996E-2</v>
      </c>
      <c r="O5919">
        <v>11.936</v>
      </c>
      <c r="P5919">
        <v>0.17710000000000001</v>
      </c>
      <c r="Q5919">
        <v>144730.85</v>
      </c>
      <c r="R5919" t="s">
        <v>333</v>
      </c>
      <c r="S5919" t="s">
        <v>38</v>
      </c>
      <c r="T5919" t="s">
        <v>89</v>
      </c>
      <c r="V5919" t="s">
        <v>251</v>
      </c>
      <c r="Y5919" t="s">
        <v>69</v>
      </c>
    </row>
    <row r="5920" spans="1:25" x14ac:dyDescent="0.45">
      <c r="A5920" t="s">
        <v>203</v>
      </c>
      <c r="B5920" t="s">
        <v>484</v>
      </c>
      <c r="C5920">
        <v>6081</v>
      </c>
      <c r="D5920">
        <v>3</v>
      </c>
      <c r="F5920">
        <v>2013</v>
      </c>
      <c r="G5920">
        <v>461</v>
      </c>
      <c r="H5920">
        <v>423</v>
      </c>
      <c r="I5920">
        <v>24408.5</v>
      </c>
      <c r="M5920">
        <v>20924.2</v>
      </c>
      <c r="N5920">
        <v>7.0199999999999999E-2</v>
      </c>
      <c r="O5920">
        <v>29.256</v>
      </c>
      <c r="P5920">
        <v>0.20849999999999999</v>
      </c>
      <c r="Q5920">
        <v>296605.84999999998</v>
      </c>
      <c r="R5920" t="s">
        <v>333</v>
      </c>
      <c r="S5920" t="s">
        <v>38</v>
      </c>
      <c r="T5920" t="s">
        <v>89</v>
      </c>
      <c r="V5920" t="s">
        <v>251</v>
      </c>
      <c r="Y5920" t="s">
        <v>69</v>
      </c>
    </row>
    <row r="5921" spans="1:25" x14ac:dyDescent="0.45">
      <c r="A5921" t="s">
        <v>203</v>
      </c>
      <c r="B5921" t="s">
        <v>484</v>
      </c>
      <c r="C5921">
        <v>6081</v>
      </c>
      <c r="D5921">
        <v>3</v>
      </c>
      <c r="F5921">
        <v>2014</v>
      </c>
      <c r="G5921">
        <v>1001</v>
      </c>
      <c r="H5921">
        <v>964</v>
      </c>
      <c r="I5921">
        <v>68205.25</v>
      </c>
      <c r="M5921">
        <v>56150.400000000001</v>
      </c>
      <c r="N5921">
        <v>7.0000000000000007E-2</v>
      </c>
      <c r="O5921">
        <v>75.491</v>
      </c>
      <c r="P5921">
        <v>0.19270000000000001</v>
      </c>
      <c r="Q5921">
        <v>788899.45</v>
      </c>
      <c r="R5921" t="s">
        <v>333</v>
      </c>
      <c r="S5921" t="s">
        <v>38</v>
      </c>
      <c r="T5921" t="s">
        <v>89</v>
      </c>
      <c r="V5921" t="s">
        <v>251</v>
      </c>
      <c r="Y5921" t="s">
        <v>69</v>
      </c>
    </row>
    <row r="5922" spans="1:25" x14ac:dyDescent="0.45">
      <c r="A5922" t="s">
        <v>203</v>
      </c>
      <c r="B5922" t="s">
        <v>484</v>
      </c>
      <c r="C5922">
        <v>6081</v>
      </c>
      <c r="D5922">
        <v>3</v>
      </c>
      <c r="F5922">
        <v>2015</v>
      </c>
      <c r="G5922">
        <v>1032</v>
      </c>
      <c r="H5922">
        <v>987.5</v>
      </c>
      <c r="I5922">
        <v>66217.25</v>
      </c>
      <c r="M5922">
        <v>51123.125</v>
      </c>
      <c r="N5922">
        <v>6.3600000000000004E-2</v>
      </c>
      <c r="O5922">
        <v>62.256</v>
      </c>
      <c r="P5922">
        <v>0.1593</v>
      </c>
      <c r="Q5922">
        <v>797482.92500000005</v>
      </c>
      <c r="R5922" t="s">
        <v>333</v>
      </c>
      <c r="S5922" t="s">
        <v>38</v>
      </c>
      <c r="T5922" t="s">
        <v>89</v>
      </c>
      <c r="V5922" t="s">
        <v>251</v>
      </c>
      <c r="Y5922" t="s">
        <v>70</v>
      </c>
    </row>
    <row r="5923" spans="1:25" x14ac:dyDescent="0.45">
      <c r="A5923" t="s">
        <v>203</v>
      </c>
      <c r="B5923" t="s">
        <v>484</v>
      </c>
      <c r="C5923">
        <v>6081</v>
      </c>
      <c r="D5923">
        <v>3</v>
      </c>
      <c r="F5923">
        <v>2016</v>
      </c>
      <c r="G5923">
        <v>635</v>
      </c>
      <c r="H5923">
        <v>602.75</v>
      </c>
      <c r="I5923">
        <v>39042.75</v>
      </c>
      <c r="M5923">
        <v>29099.974999999999</v>
      </c>
      <c r="N5923">
        <v>6.0900000000000003E-2</v>
      </c>
      <c r="O5923">
        <v>34.01</v>
      </c>
      <c r="P5923">
        <v>0.1482</v>
      </c>
      <c r="Q5923">
        <v>477300.47499999998</v>
      </c>
      <c r="R5923" t="s">
        <v>333</v>
      </c>
      <c r="S5923" t="s">
        <v>38</v>
      </c>
      <c r="T5923" t="s">
        <v>89</v>
      </c>
      <c r="V5923" t="s">
        <v>251</v>
      </c>
      <c r="Y5923" t="s">
        <v>70</v>
      </c>
    </row>
    <row r="5924" spans="1:25" x14ac:dyDescent="0.45">
      <c r="A5924" t="s">
        <v>203</v>
      </c>
      <c r="B5924" t="s">
        <v>484</v>
      </c>
      <c r="C5924">
        <v>6081</v>
      </c>
      <c r="D5924">
        <v>3</v>
      </c>
      <c r="F5924">
        <v>2017</v>
      </c>
      <c r="G5924">
        <v>515</v>
      </c>
      <c r="H5924">
        <v>485.25</v>
      </c>
      <c r="I5924">
        <v>32170</v>
      </c>
      <c r="M5924">
        <v>25109.95</v>
      </c>
      <c r="N5924">
        <v>6.3600000000000004E-2</v>
      </c>
      <c r="O5924">
        <v>30.385000000000002</v>
      </c>
      <c r="P5924">
        <v>0.15859999999999999</v>
      </c>
      <c r="Q5924">
        <v>388854.67499999999</v>
      </c>
      <c r="R5924" t="s">
        <v>333</v>
      </c>
      <c r="S5924" t="s">
        <v>38</v>
      </c>
      <c r="T5924" t="s">
        <v>89</v>
      </c>
      <c r="V5924" t="s">
        <v>251</v>
      </c>
      <c r="Y5924" t="s">
        <v>70</v>
      </c>
    </row>
    <row r="5925" spans="1:25" x14ac:dyDescent="0.45">
      <c r="A5925" t="s">
        <v>203</v>
      </c>
      <c r="B5925" t="s">
        <v>484</v>
      </c>
      <c r="C5925">
        <v>6081</v>
      </c>
      <c r="D5925">
        <v>3</v>
      </c>
      <c r="F5925">
        <v>2018</v>
      </c>
      <c r="G5925">
        <v>609</v>
      </c>
      <c r="H5925">
        <v>590.25</v>
      </c>
      <c r="I5925">
        <v>39140</v>
      </c>
      <c r="M5925">
        <v>31621.174999999999</v>
      </c>
      <c r="N5925">
        <v>6.6199999999999995E-2</v>
      </c>
      <c r="O5925">
        <v>39.466000000000001</v>
      </c>
      <c r="P5925">
        <v>0.16650000000000001</v>
      </c>
      <c r="Q5925">
        <v>467802.6</v>
      </c>
      <c r="R5925" t="s">
        <v>333</v>
      </c>
      <c r="S5925" t="s">
        <v>38</v>
      </c>
      <c r="T5925" t="s">
        <v>89</v>
      </c>
      <c r="V5925" t="s">
        <v>251</v>
      </c>
      <c r="Y5925" t="s">
        <v>70</v>
      </c>
    </row>
    <row r="5926" spans="1:25" x14ac:dyDescent="0.45">
      <c r="A5926" t="s">
        <v>203</v>
      </c>
      <c r="B5926" t="s">
        <v>484</v>
      </c>
      <c r="C5926">
        <v>6081</v>
      </c>
      <c r="D5926">
        <v>3</v>
      </c>
      <c r="F5926">
        <v>2019</v>
      </c>
      <c r="G5926">
        <v>269</v>
      </c>
      <c r="H5926">
        <v>251.5</v>
      </c>
      <c r="I5926">
        <v>15291</v>
      </c>
      <c r="M5926">
        <v>11181.275</v>
      </c>
      <c r="N5926">
        <v>5.9400000000000001E-2</v>
      </c>
      <c r="O5926">
        <v>13.423999999999999</v>
      </c>
      <c r="P5926">
        <v>0.14460000000000001</v>
      </c>
      <c r="Q5926">
        <v>187494.17499999999</v>
      </c>
      <c r="R5926" t="s">
        <v>333</v>
      </c>
      <c r="S5926" t="s">
        <v>38</v>
      </c>
      <c r="T5926" t="s">
        <v>89</v>
      </c>
      <c r="V5926" t="s">
        <v>251</v>
      </c>
      <c r="Y5926" t="s">
        <v>70</v>
      </c>
    </row>
    <row r="5927" spans="1:25" x14ac:dyDescent="0.45">
      <c r="A5927" t="s">
        <v>203</v>
      </c>
      <c r="B5927" t="s">
        <v>484</v>
      </c>
      <c r="C5927">
        <v>6081</v>
      </c>
      <c r="D5927">
        <v>3</v>
      </c>
      <c r="F5927">
        <v>2020</v>
      </c>
      <c r="G5927">
        <v>502</v>
      </c>
      <c r="H5927">
        <v>464.25</v>
      </c>
      <c r="I5927">
        <v>28786</v>
      </c>
      <c r="M5927">
        <v>21074.6</v>
      </c>
      <c r="N5927">
        <v>5.9200000000000003E-2</v>
      </c>
      <c r="O5927">
        <v>24.210999999999999</v>
      </c>
      <c r="P5927">
        <v>0.14249999999999999</v>
      </c>
      <c r="Q5927">
        <v>354504.625</v>
      </c>
      <c r="R5927" t="s">
        <v>333</v>
      </c>
      <c r="S5927" t="s">
        <v>38</v>
      </c>
      <c r="T5927" t="s">
        <v>89</v>
      </c>
      <c r="V5927" t="s">
        <v>251</v>
      </c>
      <c r="Y5927" t="s">
        <v>70</v>
      </c>
    </row>
    <row r="5928" spans="1:25" x14ac:dyDescent="0.45">
      <c r="A5928" t="s">
        <v>203</v>
      </c>
      <c r="B5928" t="s">
        <v>484</v>
      </c>
      <c r="C5928">
        <v>6081</v>
      </c>
      <c r="D5928">
        <v>3</v>
      </c>
      <c r="F5928">
        <v>2021</v>
      </c>
      <c r="G5928">
        <v>285</v>
      </c>
      <c r="H5928">
        <v>265.5</v>
      </c>
      <c r="I5928">
        <v>15995.25</v>
      </c>
      <c r="M5928">
        <v>11989.55</v>
      </c>
      <c r="N5928">
        <v>5.9799999999999999E-2</v>
      </c>
      <c r="O5928">
        <v>13.19</v>
      </c>
      <c r="P5928">
        <v>0.13700000000000001</v>
      </c>
      <c r="Q5928">
        <v>200281.35</v>
      </c>
      <c r="R5928" t="s">
        <v>333</v>
      </c>
      <c r="S5928" t="s">
        <v>38</v>
      </c>
      <c r="T5928" t="s">
        <v>89</v>
      </c>
      <c r="V5928" t="s">
        <v>251</v>
      </c>
      <c r="Y5928" t="s">
        <v>70</v>
      </c>
    </row>
    <row r="5929" spans="1:25" x14ac:dyDescent="0.45">
      <c r="A5929" t="s">
        <v>203</v>
      </c>
      <c r="B5929" t="s">
        <v>484</v>
      </c>
      <c r="C5929">
        <v>6081</v>
      </c>
      <c r="D5929">
        <v>3</v>
      </c>
      <c r="F5929">
        <v>2022</v>
      </c>
      <c r="G5929">
        <v>368</v>
      </c>
      <c r="H5929">
        <v>343.5</v>
      </c>
      <c r="I5929">
        <v>21428.25</v>
      </c>
      <c r="M5929">
        <v>16257.3</v>
      </c>
      <c r="N5929">
        <v>6.2E-2</v>
      </c>
      <c r="O5929">
        <v>18.012</v>
      </c>
      <c r="P5929">
        <v>0.1431</v>
      </c>
      <c r="Q5929">
        <v>262249.45</v>
      </c>
      <c r="R5929" t="s">
        <v>333</v>
      </c>
      <c r="S5929" t="s">
        <v>38</v>
      </c>
      <c r="T5929" t="s">
        <v>89</v>
      </c>
      <c r="V5929" t="s">
        <v>251</v>
      </c>
      <c r="Y5929" t="s">
        <v>70</v>
      </c>
    </row>
    <row r="5930" spans="1:25" x14ac:dyDescent="0.45">
      <c r="A5930" t="s">
        <v>203</v>
      </c>
      <c r="B5930" t="s">
        <v>484</v>
      </c>
      <c r="C5930">
        <v>6081</v>
      </c>
      <c r="D5930">
        <v>3</v>
      </c>
      <c r="F5930">
        <v>2023</v>
      </c>
      <c r="G5930">
        <v>65</v>
      </c>
      <c r="H5930">
        <v>63.25</v>
      </c>
      <c r="I5930">
        <v>5606.75</v>
      </c>
      <c r="M5930">
        <v>4037.4250000000002</v>
      </c>
      <c r="N5930">
        <v>7.3200000000000001E-2</v>
      </c>
      <c r="O5930">
        <v>5.0640000000000001</v>
      </c>
      <c r="P5930">
        <v>0.1875</v>
      </c>
      <c r="Q5930">
        <v>54219.875</v>
      </c>
      <c r="R5930" t="s">
        <v>333</v>
      </c>
      <c r="S5930" t="s">
        <v>38</v>
      </c>
      <c r="T5930" t="s">
        <v>89</v>
      </c>
      <c r="V5930" t="s">
        <v>251</v>
      </c>
      <c r="Y5930" t="s">
        <v>70</v>
      </c>
    </row>
    <row r="5931" spans="1:25" x14ac:dyDescent="0.45">
      <c r="A5931" t="s">
        <v>203</v>
      </c>
      <c r="B5931" t="s">
        <v>484</v>
      </c>
      <c r="C5931">
        <v>6081</v>
      </c>
      <c r="D5931">
        <v>3</v>
      </c>
      <c r="F5931">
        <v>2024</v>
      </c>
      <c r="G5931">
        <v>30</v>
      </c>
      <c r="H5931">
        <v>26.75</v>
      </c>
      <c r="I5931">
        <v>1461.25</v>
      </c>
      <c r="M5931">
        <v>1564.05</v>
      </c>
      <c r="N5931">
        <v>8.1000000000000003E-2</v>
      </c>
      <c r="O5931">
        <v>1.9750000000000001</v>
      </c>
      <c r="P5931">
        <v>0.21379999999999999</v>
      </c>
      <c r="Q5931">
        <v>19273.25</v>
      </c>
      <c r="R5931" t="s">
        <v>333</v>
      </c>
      <c r="S5931" t="s">
        <v>38</v>
      </c>
      <c r="T5931" t="s">
        <v>89</v>
      </c>
      <c r="V5931" t="s">
        <v>251</v>
      </c>
      <c r="Y5931" t="s">
        <v>70</v>
      </c>
    </row>
    <row r="5932" spans="1:25" x14ac:dyDescent="0.45">
      <c r="A5932" t="s">
        <v>203</v>
      </c>
      <c r="B5932" t="s">
        <v>484</v>
      </c>
      <c r="C5932">
        <v>6081</v>
      </c>
      <c r="D5932">
        <v>4</v>
      </c>
      <c r="F5932">
        <v>2009</v>
      </c>
      <c r="G5932">
        <v>45</v>
      </c>
      <c r="H5932">
        <v>34.75</v>
      </c>
      <c r="I5932">
        <v>1142.5</v>
      </c>
      <c r="M5932">
        <v>1422.7</v>
      </c>
      <c r="N5932">
        <v>8.0799999999999997E-2</v>
      </c>
      <c r="O5932">
        <v>10.54</v>
      </c>
      <c r="P5932">
        <v>1.2001999999999999</v>
      </c>
      <c r="Q5932">
        <v>17566.099999999999</v>
      </c>
      <c r="R5932" t="s">
        <v>923</v>
      </c>
      <c r="T5932" t="s">
        <v>28</v>
      </c>
      <c r="V5932" t="s">
        <v>32</v>
      </c>
      <c r="Y5932" t="s">
        <v>69</v>
      </c>
    </row>
    <row r="5933" spans="1:25" x14ac:dyDescent="0.45">
      <c r="A5933" t="s">
        <v>203</v>
      </c>
      <c r="B5933" t="s">
        <v>484</v>
      </c>
      <c r="C5933">
        <v>6081</v>
      </c>
      <c r="D5933">
        <v>4</v>
      </c>
      <c r="F5933">
        <v>2010</v>
      </c>
      <c r="G5933">
        <v>125</v>
      </c>
      <c r="H5933">
        <v>96.5</v>
      </c>
      <c r="I5933">
        <v>4469.25</v>
      </c>
      <c r="M5933">
        <v>4868.6000000000004</v>
      </c>
      <c r="N5933">
        <v>8.09E-2</v>
      </c>
      <c r="O5933">
        <v>36.06</v>
      </c>
      <c r="P5933">
        <v>1.2</v>
      </c>
      <c r="Q5933">
        <v>60100</v>
      </c>
      <c r="R5933" t="s">
        <v>923</v>
      </c>
      <c r="T5933" t="s">
        <v>28</v>
      </c>
      <c r="V5933" t="s">
        <v>32</v>
      </c>
      <c r="Y5933" t="s">
        <v>69</v>
      </c>
    </row>
    <row r="5934" spans="1:25" x14ac:dyDescent="0.45">
      <c r="A5934" t="s">
        <v>203</v>
      </c>
      <c r="B5934" t="s">
        <v>484</v>
      </c>
      <c r="C5934">
        <v>6081</v>
      </c>
      <c r="D5934">
        <v>4</v>
      </c>
      <c r="F5934">
        <v>2011</v>
      </c>
      <c r="G5934">
        <v>36</v>
      </c>
      <c r="H5934">
        <v>29.75</v>
      </c>
      <c r="I5934">
        <v>1582.5</v>
      </c>
      <c r="M5934">
        <v>1670.2</v>
      </c>
      <c r="N5934">
        <v>8.1100000000000005E-2</v>
      </c>
      <c r="O5934">
        <v>12.372</v>
      </c>
      <c r="P5934">
        <v>1.2</v>
      </c>
      <c r="Q5934">
        <v>20620.900000000001</v>
      </c>
      <c r="R5934" t="s">
        <v>923</v>
      </c>
      <c r="T5934" t="s">
        <v>28</v>
      </c>
      <c r="V5934" t="s">
        <v>32</v>
      </c>
      <c r="Y5934" t="s">
        <v>69</v>
      </c>
    </row>
    <row r="5935" spans="1:25" x14ac:dyDescent="0.45">
      <c r="A5935" t="s">
        <v>203</v>
      </c>
      <c r="B5935" t="s">
        <v>484</v>
      </c>
      <c r="C5935">
        <v>6081</v>
      </c>
      <c r="D5935">
        <v>4</v>
      </c>
      <c r="F5935">
        <v>2012</v>
      </c>
      <c r="G5935">
        <v>28</v>
      </c>
      <c r="H5935">
        <v>21.25</v>
      </c>
      <c r="I5935">
        <v>1023.25</v>
      </c>
      <c r="M5935">
        <v>1109</v>
      </c>
      <c r="N5935">
        <v>8.14E-2</v>
      </c>
      <c r="O5935">
        <v>8.2149999999999999</v>
      </c>
      <c r="P5935">
        <v>1.1995</v>
      </c>
      <c r="Q5935">
        <v>13691.1</v>
      </c>
      <c r="R5935" t="s">
        <v>923</v>
      </c>
      <c r="T5935" t="s">
        <v>28</v>
      </c>
      <c r="V5935" t="s">
        <v>32</v>
      </c>
      <c r="Y5935" t="s">
        <v>69</v>
      </c>
    </row>
    <row r="5936" spans="1:25" x14ac:dyDescent="0.45">
      <c r="A5936" t="s">
        <v>203</v>
      </c>
      <c r="B5936" t="s">
        <v>484</v>
      </c>
      <c r="C5936">
        <v>6081</v>
      </c>
      <c r="D5936">
        <v>4</v>
      </c>
      <c r="F5936">
        <v>2013</v>
      </c>
      <c r="G5936">
        <v>31</v>
      </c>
      <c r="H5936">
        <v>23.75</v>
      </c>
      <c r="I5936">
        <v>1187.25</v>
      </c>
      <c r="M5936">
        <v>1272.8</v>
      </c>
      <c r="N5936">
        <v>8.14E-2</v>
      </c>
      <c r="O5936">
        <v>9.4260000000000002</v>
      </c>
      <c r="P5936">
        <v>1.1996</v>
      </c>
      <c r="Q5936">
        <v>15709.9</v>
      </c>
      <c r="R5936" t="s">
        <v>923</v>
      </c>
      <c r="T5936" t="s">
        <v>28</v>
      </c>
      <c r="V5936" t="s">
        <v>32</v>
      </c>
      <c r="Y5936" t="s">
        <v>69</v>
      </c>
    </row>
    <row r="5937" spans="1:25" x14ac:dyDescent="0.45">
      <c r="A5937" t="s">
        <v>203</v>
      </c>
      <c r="B5937" t="s">
        <v>484</v>
      </c>
      <c r="C5937">
        <v>6081</v>
      </c>
      <c r="D5937">
        <v>4</v>
      </c>
      <c r="F5937">
        <v>2014</v>
      </c>
      <c r="G5937">
        <v>85</v>
      </c>
      <c r="H5937">
        <v>73.5</v>
      </c>
      <c r="I5937">
        <v>4674.25</v>
      </c>
      <c r="M5937">
        <v>4641.7</v>
      </c>
      <c r="N5937">
        <v>8.1000000000000003E-2</v>
      </c>
      <c r="O5937">
        <v>34.387</v>
      </c>
      <c r="P5937">
        <v>1.2</v>
      </c>
      <c r="Q5937">
        <v>57311.7</v>
      </c>
      <c r="R5937" t="s">
        <v>923</v>
      </c>
      <c r="T5937" t="s">
        <v>28</v>
      </c>
      <c r="V5937" t="s">
        <v>32</v>
      </c>
      <c r="Y5937" t="s">
        <v>69</v>
      </c>
    </row>
    <row r="5938" spans="1:25" x14ac:dyDescent="0.45">
      <c r="A5938" t="s">
        <v>203</v>
      </c>
      <c r="B5938" t="s">
        <v>484</v>
      </c>
      <c r="C5938">
        <v>6081</v>
      </c>
      <c r="D5938">
        <v>4</v>
      </c>
      <c r="F5938">
        <v>2015</v>
      </c>
      <c r="G5938">
        <v>34</v>
      </c>
      <c r="H5938">
        <v>26</v>
      </c>
      <c r="I5938">
        <v>1294</v>
      </c>
      <c r="M5938">
        <v>1423</v>
      </c>
      <c r="N5938">
        <v>8.1000000000000003E-2</v>
      </c>
      <c r="O5938">
        <v>10.541</v>
      </c>
      <c r="P5938">
        <v>1.2</v>
      </c>
      <c r="Q5938">
        <v>17568</v>
      </c>
      <c r="R5938" t="s">
        <v>923</v>
      </c>
      <c r="T5938" t="s">
        <v>28</v>
      </c>
      <c r="V5938" t="s">
        <v>32</v>
      </c>
      <c r="Y5938" t="s">
        <v>70</v>
      </c>
    </row>
    <row r="5939" spans="1:25" x14ac:dyDescent="0.45">
      <c r="A5939" t="s">
        <v>203</v>
      </c>
      <c r="B5939" t="s">
        <v>484</v>
      </c>
      <c r="C5939">
        <v>6081</v>
      </c>
      <c r="D5939">
        <v>4</v>
      </c>
      <c r="F5939">
        <v>2016</v>
      </c>
      <c r="G5939">
        <v>34</v>
      </c>
      <c r="H5939">
        <v>26</v>
      </c>
      <c r="I5939">
        <v>1280.25</v>
      </c>
      <c r="M5939">
        <v>1676.6</v>
      </c>
      <c r="N5939">
        <v>8.1000000000000003E-2</v>
      </c>
      <c r="O5939">
        <v>12.419</v>
      </c>
      <c r="P5939">
        <v>1.2000999999999999</v>
      </c>
      <c r="Q5939">
        <v>20697.900000000001</v>
      </c>
      <c r="R5939" t="s">
        <v>923</v>
      </c>
      <c r="T5939" t="s">
        <v>28</v>
      </c>
      <c r="V5939" t="s">
        <v>32</v>
      </c>
      <c r="Y5939" t="s">
        <v>70</v>
      </c>
    </row>
    <row r="5940" spans="1:25" x14ac:dyDescent="0.45">
      <c r="A5940" t="s">
        <v>203</v>
      </c>
      <c r="B5940" t="s">
        <v>484</v>
      </c>
      <c r="C5940">
        <v>6081</v>
      </c>
      <c r="D5940">
        <v>4</v>
      </c>
      <c r="F5940">
        <v>2017</v>
      </c>
      <c r="G5940">
        <v>49</v>
      </c>
      <c r="H5940">
        <v>41.25</v>
      </c>
      <c r="I5940">
        <v>2012.25</v>
      </c>
      <c r="M5940">
        <v>2173.6</v>
      </c>
      <c r="N5940">
        <v>8.0799999999999997E-2</v>
      </c>
      <c r="O5940">
        <v>16.102</v>
      </c>
      <c r="P5940">
        <v>1.2</v>
      </c>
      <c r="Q5940">
        <v>26837.1</v>
      </c>
      <c r="R5940" t="s">
        <v>923</v>
      </c>
      <c r="T5940" t="s">
        <v>28</v>
      </c>
      <c r="V5940" t="s">
        <v>32</v>
      </c>
      <c r="Y5940" t="s">
        <v>70</v>
      </c>
    </row>
    <row r="5941" spans="1:25" x14ac:dyDescent="0.45">
      <c r="A5941" t="s">
        <v>203</v>
      </c>
      <c r="B5941" t="s">
        <v>484</v>
      </c>
      <c r="C5941">
        <v>6081</v>
      </c>
      <c r="D5941">
        <v>4</v>
      </c>
      <c r="F5941">
        <v>2018</v>
      </c>
      <c r="G5941">
        <v>68</v>
      </c>
      <c r="H5941">
        <v>56.75</v>
      </c>
      <c r="I5941">
        <v>3196.25</v>
      </c>
      <c r="M5941">
        <v>3702.4</v>
      </c>
      <c r="N5941">
        <v>8.09E-2</v>
      </c>
      <c r="O5941">
        <v>27.423999999999999</v>
      </c>
      <c r="P5941">
        <v>1.1999</v>
      </c>
      <c r="Q5941">
        <v>45706.9</v>
      </c>
      <c r="R5941" t="s">
        <v>923</v>
      </c>
      <c r="T5941" t="s">
        <v>28</v>
      </c>
      <c r="V5941" t="s">
        <v>32</v>
      </c>
      <c r="Y5941" t="s">
        <v>70</v>
      </c>
    </row>
    <row r="5942" spans="1:25" x14ac:dyDescent="0.45">
      <c r="A5942" t="s">
        <v>203</v>
      </c>
      <c r="B5942" t="s">
        <v>484</v>
      </c>
      <c r="C5942">
        <v>6081</v>
      </c>
      <c r="D5942">
        <v>4</v>
      </c>
      <c r="F5942">
        <v>2019</v>
      </c>
      <c r="G5942">
        <v>30</v>
      </c>
      <c r="H5942">
        <v>22.25</v>
      </c>
      <c r="I5942">
        <v>614.25</v>
      </c>
      <c r="M5942">
        <v>1142.5</v>
      </c>
      <c r="N5942">
        <v>8.1000000000000003E-2</v>
      </c>
      <c r="O5942">
        <v>8.4649999999999999</v>
      </c>
      <c r="P5942">
        <v>1.1999</v>
      </c>
      <c r="Q5942">
        <v>14107.9</v>
      </c>
      <c r="R5942" t="s">
        <v>923</v>
      </c>
      <c r="T5942" t="s">
        <v>28</v>
      </c>
      <c r="V5942" t="s">
        <v>32</v>
      </c>
      <c r="Y5942" t="s">
        <v>70</v>
      </c>
    </row>
    <row r="5943" spans="1:25" x14ac:dyDescent="0.45">
      <c r="A5943" t="s">
        <v>203</v>
      </c>
      <c r="B5943" t="s">
        <v>484</v>
      </c>
      <c r="C5943">
        <v>6081</v>
      </c>
      <c r="D5943">
        <v>4</v>
      </c>
      <c r="F5943">
        <v>2020</v>
      </c>
      <c r="G5943">
        <v>27</v>
      </c>
      <c r="H5943">
        <v>18.25</v>
      </c>
      <c r="I5943">
        <v>785.25</v>
      </c>
      <c r="M5943">
        <v>1196.5999999999999</v>
      </c>
      <c r="N5943">
        <v>8.1100000000000005E-2</v>
      </c>
      <c r="O5943">
        <v>8.8629999999999995</v>
      </c>
      <c r="P5943">
        <v>1.2</v>
      </c>
      <c r="Q5943">
        <v>14771.9</v>
      </c>
      <c r="R5943" t="s">
        <v>923</v>
      </c>
      <c r="T5943" t="s">
        <v>28</v>
      </c>
      <c r="V5943" t="s">
        <v>32</v>
      </c>
      <c r="Y5943" t="s">
        <v>70</v>
      </c>
    </row>
    <row r="5944" spans="1:25" x14ac:dyDescent="0.45">
      <c r="A5944" t="s">
        <v>203</v>
      </c>
      <c r="B5944" t="s">
        <v>484</v>
      </c>
      <c r="C5944">
        <v>6081</v>
      </c>
      <c r="D5944">
        <v>4</v>
      </c>
      <c r="F5944">
        <v>2021</v>
      </c>
      <c r="G5944">
        <v>70</v>
      </c>
      <c r="H5944">
        <v>55.75</v>
      </c>
      <c r="I5944">
        <v>669.75</v>
      </c>
      <c r="M5944">
        <v>1216</v>
      </c>
      <c r="N5944">
        <v>8.0699999999999994E-2</v>
      </c>
      <c r="O5944">
        <v>9.0090000000000003</v>
      </c>
      <c r="P5944">
        <v>1.2</v>
      </c>
      <c r="Q5944">
        <v>15014.9</v>
      </c>
      <c r="R5944" t="s">
        <v>923</v>
      </c>
      <c r="T5944" t="s">
        <v>28</v>
      </c>
      <c r="V5944" t="s">
        <v>32</v>
      </c>
      <c r="Y5944" t="s">
        <v>70</v>
      </c>
    </row>
    <row r="5945" spans="1:25" x14ac:dyDescent="0.45">
      <c r="A5945" t="s">
        <v>203</v>
      </c>
      <c r="B5945" t="s">
        <v>484</v>
      </c>
      <c r="C5945">
        <v>6081</v>
      </c>
      <c r="D5945">
        <v>4</v>
      </c>
      <c r="F5945">
        <v>2022</v>
      </c>
      <c r="G5945">
        <v>68</v>
      </c>
      <c r="H5945">
        <v>57.5</v>
      </c>
      <c r="I5945">
        <v>3051.75</v>
      </c>
      <c r="M5945">
        <v>3384</v>
      </c>
      <c r="N5945">
        <v>8.1000000000000003E-2</v>
      </c>
      <c r="O5945">
        <v>25.07</v>
      </c>
      <c r="P5945">
        <v>1.2</v>
      </c>
      <c r="Q5945">
        <v>41782.699999999997</v>
      </c>
      <c r="R5945" t="s">
        <v>923</v>
      </c>
      <c r="T5945" t="s">
        <v>28</v>
      </c>
      <c r="V5945" t="s">
        <v>32</v>
      </c>
      <c r="Y5945" t="s">
        <v>70</v>
      </c>
    </row>
    <row r="5946" spans="1:25" x14ac:dyDescent="0.45">
      <c r="A5946" t="s">
        <v>203</v>
      </c>
      <c r="B5946" t="s">
        <v>484</v>
      </c>
      <c r="C5946">
        <v>6081</v>
      </c>
      <c r="D5946">
        <v>4</v>
      </c>
      <c r="F5946">
        <v>2023</v>
      </c>
      <c r="G5946">
        <v>82</v>
      </c>
      <c r="H5946">
        <v>64.5</v>
      </c>
      <c r="I5946">
        <v>2758.5</v>
      </c>
      <c r="M5946">
        <v>3584.8</v>
      </c>
      <c r="N5946">
        <v>8.1199999999999994E-2</v>
      </c>
      <c r="O5946">
        <v>26.548999999999999</v>
      </c>
      <c r="P5946">
        <v>1.2000999999999999</v>
      </c>
      <c r="Q5946">
        <v>44247.199999999997</v>
      </c>
      <c r="R5946" t="s">
        <v>923</v>
      </c>
      <c r="T5946" t="s">
        <v>28</v>
      </c>
      <c r="V5946" t="s">
        <v>32</v>
      </c>
      <c r="Y5946" t="s">
        <v>70</v>
      </c>
    </row>
    <row r="5947" spans="1:25" x14ac:dyDescent="0.45">
      <c r="A5947" t="s">
        <v>203</v>
      </c>
      <c r="B5947" t="s">
        <v>484</v>
      </c>
      <c r="C5947">
        <v>6081</v>
      </c>
      <c r="D5947">
        <v>4</v>
      </c>
      <c r="F5947">
        <v>2024</v>
      </c>
      <c r="G5947">
        <v>13</v>
      </c>
      <c r="H5947">
        <v>8.25</v>
      </c>
      <c r="I5947">
        <v>272</v>
      </c>
      <c r="M5947">
        <v>384.8</v>
      </c>
      <c r="N5947">
        <v>8.0600000000000005E-2</v>
      </c>
      <c r="O5947">
        <v>2.851</v>
      </c>
      <c r="P5947">
        <v>1.1999</v>
      </c>
      <c r="Q5947">
        <v>4751.1000000000004</v>
      </c>
      <c r="R5947" t="s">
        <v>923</v>
      </c>
      <c r="T5947" t="s">
        <v>28</v>
      </c>
      <c r="V5947" t="s">
        <v>32</v>
      </c>
      <c r="Y5947" t="s">
        <v>70</v>
      </c>
    </row>
    <row r="5948" spans="1:25" x14ac:dyDescent="0.45">
      <c r="A5948" t="s">
        <v>203</v>
      </c>
      <c r="B5948" t="s">
        <v>484</v>
      </c>
      <c r="C5948">
        <v>6081</v>
      </c>
      <c r="D5948">
        <v>5</v>
      </c>
      <c r="F5948">
        <v>2009</v>
      </c>
      <c r="G5948">
        <v>34</v>
      </c>
      <c r="H5948">
        <v>24.25</v>
      </c>
      <c r="I5948">
        <v>955.5</v>
      </c>
      <c r="M5948">
        <v>1083.4000000000001</v>
      </c>
      <c r="N5948">
        <v>8.1000000000000003E-2</v>
      </c>
      <c r="O5948">
        <v>8.0259999999999998</v>
      </c>
      <c r="P5948">
        <v>1.1998</v>
      </c>
      <c r="Q5948">
        <v>13376.9</v>
      </c>
      <c r="R5948" t="s">
        <v>923</v>
      </c>
      <c r="T5948" t="s">
        <v>28</v>
      </c>
      <c r="V5948" t="s">
        <v>32</v>
      </c>
      <c r="Y5948" t="s">
        <v>69</v>
      </c>
    </row>
    <row r="5949" spans="1:25" x14ac:dyDescent="0.45">
      <c r="A5949" t="s">
        <v>203</v>
      </c>
      <c r="B5949" t="s">
        <v>484</v>
      </c>
      <c r="C5949">
        <v>6081</v>
      </c>
      <c r="D5949">
        <v>5</v>
      </c>
      <c r="F5949">
        <v>2010</v>
      </c>
      <c r="G5949">
        <v>111</v>
      </c>
      <c r="H5949">
        <v>88.5</v>
      </c>
      <c r="I5949">
        <v>4409</v>
      </c>
      <c r="M5949">
        <v>4588.3</v>
      </c>
      <c r="N5949">
        <v>8.1100000000000005E-2</v>
      </c>
      <c r="O5949">
        <v>33.99</v>
      </c>
      <c r="P5949">
        <v>1.2000999999999999</v>
      </c>
      <c r="Q5949">
        <v>56649.3</v>
      </c>
      <c r="R5949" t="s">
        <v>923</v>
      </c>
      <c r="T5949" t="s">
        <v>28</v>
      </c>
      <c r="V5949" t="s">
        <v>32</v>
      </c>
      <c r="Y5949" t="s">
        <v>69</v>
      </c>
    </row>
    <row r="5950" spans="1:25" x14ac:dyDescent="0.45">
      <c r="A5950" t="s">
        <v>203</v>
      </c>
      <c r="B5950" t="s">
        <v>484</v>
      </c>
      <c r="C5950">
        <v>6081</v>
      </c>
      <c r="D5950">
        <v>5</v>
      </c>
      <c r="F5950">
        <v>2011</v>
      </c>
      <c r="G5950">
        <v>28</v>
      </c>
      <c r="H5950">
        <v>23.75</v>
      </c>
      <c r="I5950">
        <v>1318.25</v>
      </c>
      <c r="M5950">
        <v>1345.7</v>
      </c>
      <c r="N5950">
        <v>8.1100000000000005E-2</v>
      </c>
      <c r="O5950">
        <v>9.9689999999999994</v>
      </c>
      <c r="P5950">
        <v>1.2000999999999999</v>
      </c>
      <c r="Q5950">
        <v>16615.7</v>
      </c>
      <c r="R5950" t="s">
        <v>923</v>
      </c>
      <c r="T5950" t="s">
        <v>28</v>
      </c>
      <c r="V5950" t="s">
        <v>32</v>
      </c>
      <c r="Y5950" t="s">
        <v>69</v>
      </c>
    </row>
    <row r="5951" spans="1:25" x14ac:dyDescent="0.45">
      <c r="A5951" t="s">
        <v>203</v>
      </c>
      <c r="B5951" t="s">
        <v>484</v>
      </c>
      <c r="C5951">
        <v>6081</v>
      </c>
      <c r="D5951">
        <v>5</v>
      </c>
      <c r="F5951">
        <v>2012</v>
      </c>
      <c r="G5951">
        <v>41</v>
      </c>
      <c r="H5951">
        <v>31.75</v>
      </c>
      <c r="I5951">
        <v>1552.75</v>
      </c>
      <c r="M5951">
        <v>1628.5</v>
      </c>
      <c r="N5951">
        <v>8.1100000000000005E-2</v>
      </c>
      <c r="O5951">
        <v>12.061</v>
      </c>
      <c r="P5951">
        <v>1.2000999999999999</v>
      </c>
      <c r="Q5951">
        <v>20101.400000000001</v>
      </c>
      <c r="R5951" t="s">
        <v>923</v>
      </c>
      <c r="T5951" t="s">
        <v>28</v>
      </c>
      <c r="V5951" t="s">
        <v>32</v>
      </c>
      <c r="Y5951" t="s">
        <v>69</v>
      </c>
    </row>
    <row r="5952" spans="1:25" x14ac:dyDescent="0.45">
      <c r="A5952" t="s">
        <v>203</v>
      </c>
      <c r="B5952" t="s">
        <v>484</v>
      </c>
      <c r="C5952">
        <v>6081</v>
      </c>
      <c r="D5952">
        <v>5</v>
      </c>
      <c r="F5952">
        <v>2013</v>
      </c>
      <c r="G5952">
        <v>34</v>
      </c>
      <c r="H5952">
        <v>25.25</v>
      </c>
      <c r="I5952">
        <v>1169.25</v>
      </c>
      <c r="M5952">
        <v>1253.4000000000001</v>
      </c>
      <c r="N5952">
        <v>8.1000000000000003E-2</v>
      </c>
      <c r="O5952">
        <v>9.2829999999999995</v>
      </c>
      <c r="P5952">
        <v>1.2</v>
      </c>
      <c r="Q5952">
        <v>15471.9</v>
      </c>
      <c r="R5952" t="s">
        <v>923</v>
      </c>
      <c r="T5952" t="s">
        <v>28</v>
      </c>
      <c r="V5952" t="s">
        <v>32</v>
      </c>
      <c r="Y5952" t="s">
        <v>69</v>
      </c>
    </row>
    <row r="5953" spans="1:25" x14ac:dyDescent="0.45">
      <c r="A5953" t="s">
        <v>203</v>
      </c>
      <c r="B5953" t="s">
        <v>484</v>
      </c>
      <c r="C5953">
        <v>6081</v>
      </c>
      <c r="D5953">
        <v>5</v>
      </c>
      <c r="F5953">
        <v>2014</v>
      </c>
      <c r="G5953">
        <v>78</v>
      </c>
      <c r="H5953">
        <v>68.25</v>
      </c>
      <c r="I5953">
        <v>4500.5</v>
      </c>
      <c r="M5953">
        <v>4437.7</v>
      </c>
      <c r="N5953">
        <v>8.1000000000000003E-2</v>
      </c>
      <c r="O5953">
        <v>32.875999999999998</v>
      </c>
      <c r="P5953">
        <v>1.2</v>
      </c>
      <c r="Q5953">
        <v>54793.5</v>
      </c>
      <c r="R5953" t="s">
        <v>923</v>
      </c>
      <c r="T5953" t="s">
        <v>28</v>
      </c>
      <c r="V5953" t="s">
        <v>32</v>
      </c>
      <c r="Y5953" t="s">
        <v>69</v>
      </c>
    </row>
    <row r="5954" spans="1:25" x14ac:dyDescent="0.45">
      <c r="A5954" t="s">
        <v>203</v>
      </c>
      <c r="B5954" t="s">
        <v>484</v>
      </c>
      <c r="C5954">
        <v>6081</v>
      </c>
      <c r="D5954">
        <v>5</v>
      </c>
      <c r="F5954">
        <v>2015</v>
      </c>
      <c r="G5954">
        <v>29</v>
      </c>
      <c r="H5954">
        <v>23</v>
      </c>
      <c r="I5954">
        <v>1126.75</v>
      </c>
      <c r="M5954">
        <v>1154.7</v>
      </c>
      <c r="N5954">
        <v>8.1000000000000003E-2</v>
      </c>
      <c r="O5954">
        <v>8.5519999999999996</v>
      </c>
      <c r="P5954">
        <v>1.1999</v>
      </c>
      <c r="Q5954">
        <v>14253.9</v>
      </c>
      <c r="R5954" t="s">
        <v>923</v>
      </c>
      <c r="T5954" t="s">
        <v>28</v>
      </c>
      <c r="V5954" t="s">
        <v>32</v>
      </c>
      <c r="Y5954" t="s">
        <v>70</v>
      </c>
    </row>
    <row r="5955" spans="1:25" x14ac:dyDescent="0.45">
      <c r="A5955" t="s">
        <v>203</v>
      </c>
      <c r="B5955" t="s">
        <v>484</v>
      </c>
      <c r="C5955">
        <v>6081</v>
      </c>
      <c r="D5955">
        <v>5</v>
      </c>
      <c r="F5955">
        <v>2016</v>
      </c>
      <c r="G5955">
        <v>41</v>
      </c>
      <c r="H5955">
        <v>41</v>
      </c>
      <c r="I5955">
        <v>1938</v>
      </c>
      <c r="M5955">
        <v>2502.1999999999998</v>
      </c>
      <c r="N5955">
        <v>8.1000000000000003E-2</v>
      </c>
      <c r="O5955">
        <v>18.533000000000001</v>
      </c>
      <c r="P5955">
        <v>1.1999</v>
      </c>
      <c r="Q5955">
        <v>30889</v>
      </c>
      <c r="R5955" t="s">
        <v>923</v>
      </c>
      <c r="T5955" t="s">
        <v>28</v>
      </c>
      <c r="V5955" t="s">
        <v>32</v>
      </c>
      <c r="Y5955" t="s">
        <v>70</v>
      </c>
    </row>
    <row r="5956" spans="1:25" x14ac:dyDescent="0.45">
      <c r="A5956" t="s">
        <v>203</v>
      </c>
      <c r="B5956" t="s">
        <v>484</v>
      </c>
      <c r="C5956">
        <v>6081</v>
      </c>
      <c r="D5956">
        <v>5</v>
      </c>
      <c r="F5956">
        <v>2017</v>
      </c>
      <c r="G5956">
        <v>38</v>
      </c>
      <c r="H5956">
        <v>38</v>
      </c>
      <c r="I5956">
        <v>1443</v>
      </c>
      <c r="M5956">
        <v>1515</v>
      </c>
      <c r="N5956">
        <v>8.1000000000000003E-2</v>
      </c>
      <c r="O5956">
        <v>11.221</v>
      </c>
      <c r="P5956">
        <v>1.2</v>
      </c>
      <c r="Q5956">
        <v>18702</v>
      </c>
      <c r="R5956" t="s">
        <v>923</v>
      </c>
      <c r="T5956" t="s">
        <v>28</v>
      </c>
      <c r="V5956" t="s">
        <v>32</v>
      </c>
      <c r="Y5956" t="s">
        <v>70</v>
      </c>
    </row>
    <row r="5957" spans="1:25" x14ac:dyDescent="0.45">
      <c r="A5957" t="s">
        <v>203</v>
      </c>
      <c r="B5957" t="s">
        <v>484</v>
      </c>
      <c r="C5957">
        <v>6081</v>
      </c>
      <c r="D5957">
        <v>5</v>
      </c>
      <c r="F5957">
        <v>2018</v>
      </c>
      <c r="G5957">
        <v>70</v>
      </c>
      <c r="H5957">
        <v>70</v>
      </c>
      <c r="I5957">
        <v>3608</v>
      </c>
      <c r="M5957">
        <v>3816.9</v>
      </c>
      <c r="N5957">
        <v>8.1000000000000003E-2</v>
      </c>
      <c r="O5957">
        <v>28.271999999999998</v>
      </c>
      <c r="P5957">
        <v>1.2</v>
      </c>
      <c r="Q5957">
        <v>47119.6</v>
      </c>
      <c r="R5957" t="s">
        <v>923</v>
      </c>
      <c r="T5957" t="s">
        <v>28</v>
      </c>
      <c r="V5957" t="s">
        <v>32</v>
      </c>
      <c r="Y5957" t="s">
        <v>70</v>
      </c>
    </row>
    <row r="5958" spans="1:25" x14ac:dyDescent="0.45">
      <c r="A5958" t="s">
        <v>203</v>
      </c>
      <c r="B5958" t="s">
        <v>484</v>
      </c>
      <c r="C5958">
        <v>6081</v>
      </c>
      <c r="D5958">
        <v>5</v>
      </c>
      <c r="F5958">
        <v>2019</v>
      </c>
      <c r="G5958">
        <v>31</v>
      </c>
      <c r="H5958">
        <v>31</v>
      </c>
      <c r="I5958">
        <v>515</v>
      </c>
      <c r="M5958">
        <v>939.7</v>
      </c>
      <c r="N5958">
        <v>8.1000000000000003E-2</v>
      </c>
      <c r="O5958">
        <v>6.9610000000000003</v>
      </c>
      <c r="P5958">
        <v>1.1999</v>
      </c>
      <c r="Q5958">
        <v>11601.1</v>
      </c>
      <c r="R5958" t="s">
        <v>923</v>
      </c>
      <c r="T5958" t="s">
        <v>28</v>
      </c>
      <c r="V5958" t="s">
        <v>32</v>
      </c>
      <c r="Y5958" t="s">
        <v>70</v>
      </c>
    </row>
    <row r="5959" spans="1:25" x14ac:dyDescent="0.45">
      <c r="A5959" t="s">
        <v>203</v>
      </c>
      <c r="B5959" t="s">
        <v>484</v>
      </c>
      <c r="C5959">
        <v>6081</v>
      </c>
      <c r="D5959">
        <v>5</v>
      </c>
      <c r="F5959">
        <v>2020</v>
      </c>
      <c r="G5959">
        <v>26</v>
      </c>
      <c r="H5959">
        <v>26</v>
      </c>
      <c r="I5959">
        <v>896</v>
      </c>
      <c r="M5959">
        <v>1146.5</v>
      </c>
      <c r="N5959">
        <v>8.1000000000000003E-2</v>
      </c>
      <c r="O5959">
        <v>8.4909999999999997</v>
      </c>
      <c r="P5959">
        <v>1.2</v>
      </c>
      <c r="Q5959">
        <v>14152</v>
      </c>
      <c r="R5959" t="s">
        <v>923</v>
      </c>
      <c r="T5959" t="s">
        <v>28</v>
      </c>
      <c r="V5959" t="s">
        <v>32</v>
      </c>
      <c r="Y5959" t="s">
        <v>70</v>
      </c>
    </row>
    <row r="5960" spans="1:25" x14ac:dyDescent="0.45">
      <c r="A5960" t="s">
        <v>203</v>
      </c>
      <c r="B5960" t="s">
        <v>484</v>
      </c>
      <c r="C5960">
        <v>6081</v>
      </c>
      <c r="D5960">
        <v>5</v>
      </c>
      <c r="F5960">
        <v>2021</v>
      </c>
      <c r="G5960">
        <v>66</v>
      </c>
      <c r="H5960">
        <v>66</v>
      </c>
      <c r="I5960">
        <v>936</v>
      </c>
      <c r="M5960">
        <v>1347.4</v>
      </c>
      <c r="N5960">
        <v>8.1000000000000003E-2</v>
      </c>
      <c r="O5960">
        <v>9.9789999999999992</v>
      </c>
      <c r="P5960">
        <v>1.2</v>
      </c>
      <c r="Q5960">
        <v>16631.599999999999</v>
      </c>
      <c r="R5960" t="s">
        <v>923</v>
      </c>
      <c r="T5960" t="s">
        <v>28</v>
      </c>
      <c r="V5960" t="s">
        <v>32</v>
      </c>
      <c r="Y5960" t="s">
        <v>70</v>
      </c>
    </row>
    <row r="5961" spans="1:25" x14ac:dyDescent="0.45">
      <c r="A5961" t="s">
        <v>203</v>
      </c>
      <c r="B5961" t="s">
        <v>484</v>
      </c>
      <c r="C5961">
        <v>6081</v>
      </c>
      <c r="D5961">
        <v>5</v>
      </c>
      <c r="F5961">
        <v>2022</v>
      </c>
      <c r="G5961">
        <v>63</v>
      </c>
      <c r="H5961">
        <v>63</v>
      </c>
      <c r="I5961">
        <v>3138</v>
      </c>
      <c r="M5961">
        <v>3271</v>
      </c>
      <c r="N5961">
        <v>8.1000000000000003E-2</v>
      </c>
      <c r="O5961">
        <v>24.228999999999999</v>
      </c>
      <c r="P5961">
        <v>1.2</v>
      </c>
      <c r="Q5961">
        <v>40382.1</v>
      </c>
      <c r="R5961" t="s">
        <v>923</v>
      </c>
      <c r="T5961" t="s">
        <v>28</v>
      </c>
      <c r="V5961" t="s">
        <v>32</v>
      </c>
      <c r="Y5961" t="s">
        <v>70</v>
      </c>
    </row>
    <row r="5962" spans="1:25" x14ac:dyDescent="0.45">
      <c r="A5962" t="s">
        <v>203</v>
      </c>
      <c r="B5962" t="s">
        <v>484</v>
      </c>
      <c r="C5962">
        <v>6081</v>
      </c>
      <c r="D5962">
        <v>5</v>
      </c>
      <c r="F5962">
        <v>2023</v>
      </c>
      <c r="G5962">
        <v>63</v>
      </c>
      <c r="H5962">
        <v>63</v>
      </c>
      <c r="I5962">
        <v>2284</v>
      </c>
      <c r="M5962">
        <v>2906.2</v>
      </c>
      <c r="N5962">
        <v>8.1000000000000003E-2</v>
      </c>
      <c r="O5962">
        <v>21.526</v>
      </c>
      <c r="P5962">
        <v>1.2</v>
      </c>
      <c r="Q5962">
        <v>35877.300000000003</v>
      </c>
      <c r="R5962" t="s">
        <v>923</v>
      </c>
      <c r="T5962" t="s">
        <v>28</v>
      </c>
      <c r="V5962" t="s">
        <v>32</v>
      </c>
      <c r="Y5962" t="s">
        <v>70</v>
      </c>
    </row>
    <row r="5963" spans="1:25" x14ac:dyDescent="0.45">
      <c r="A5963" t="s">
        <v>203</v>
      </c>
      <c r="B5963" t="s">
        <v>484</v>
      </c>
      <c r="C5963">
        <v>6081</v>
      </c>
      <c r="D5963">
        <v>5</v>
      </c>
      <c r="F5963">
        <v>2024</v>
      </c>
      <c r="G5963">
        <v>17</v>
      </c>
      <c r="H5963">
        <v>17</v>
      </c>
      <c r="I5963">
        <v>774</v>
      </c>
      <c r="M5963">
        <v>820.8</v>
      </c>
      <c r="N5963">
        <v>8.1000000000000003E-2</v>
      </c>
      <c r="O5963">
        <v>6.0810000000000004</v>
      </c>
      <c r="P5963">
        <v>1.2</v>
      </c>
      <c r="Q5963">
        <v>10135</v>
      </c>
      <c r="R5963" t="s">
        <v>923</v>
      </c>
      <c r="T5963" t="s">
        <v>28</v>
      </c>
      <c r="V5963" t="s">
        <v>32</v>
      </c>
      <c r="Y5963" t="s">
        <v>70</v>
      </c>
    </row>
    <row r="5964" spans="1:25" x14ac:dyDescent="0.45">
      <c r="A5964" t="s">
        <v>335</v>
      </c>
      <c r="B5964" t="s">
        <v>486</v>
      </c>
      <c r="C5964">
        <v>6082</v>
      </c>
      <c r="D5964">
        <v>1</v>
      </c>
      <c r="F5964">
        <v>2009</v>
      </c>
      <c r="G5964">
        <v>6696</v>
      </c>
      <c r="H5964">
        <v>6671.34</v>
      </c>
      <c r="I5964">
        <v>3557862.14</v>
      </c>
      <c r="K5964">
        <v>5070.0959999999995</v>
      </c>
      <c r="L5964">
        <v>0.28889999999999999</v>
      </c>
      <c r="M5964">
        <v>3469912.3990000002</v>
      </c>
      <c r="N5964">
        <v>0.10299999999999999</v>
      </c>
      <c r="O5964">
        <v>3748.1239999999998</v>
      </c>
      <c r="P5964">
        <v>0.24010000000000001</v>
      </c>
      <c r="Q5964">
        <v>33819833.747000001</v>
      </c>
      <c r="R5964" t="s">
        <v>82</v>
      </c>
      <c r="S5964" t="s">
        <v>45</v>
      </c>
      <c r="T5964" t="s">
        <v>63</v>
      </c>
      <c r="U5964" t="s">
        <v>132</v>
      </c>
      <c r="V5964" t="s">
        <v>487</v>
      </c>
      <c r="W5964" t="s">
        <v>51</v>
      </c>
      <c r="Y5964" t="s">
        <v>107</v>
      </c>
    </row>
    <row r="5965" spans="1:25" x14ac:dyDescent="0.45">
      <c r="A5965" t="s">
        <v>335</v>
      </c>
      <c r="B5965" t="s">
        <v>486</v>
      </c>
      <c r="C5965">
        <v>6082</v>
      </c>
      <c r="D5965">
        <v>1</v>
      </c>
      <c r="F5965">
        <v>2010</v>
      </c>
      <c r="G5965">
        <v>8062</v>
      </c>
      <c r="H5965">
        <v>8056.4</v>
      </c>
      <c r="I5965">
        <v>4807776.43</v>
      </c>
      <c r="K5965">
        <v>7617.64</v>
      </c>
      <c r="L5965">
        <v>0.34660000000000002</v>
      </c>
      <c r="M5965">
        <v>4399354.3269999996</v>
      </c>
      <c r="N5965">
        <v>0.10299999999999999</v>
      </c>
      <c r="O5965">
        <v>4515.9889999999996</v>
      </c>
      <c r="P5965">
        <v>0.2288</v>
      </c>
      <c r="Q5965">
        <v>42878734.965000004</v>
      </c>
      <c r="R5965" t="s">
        <v>82</v>
      </c>
      <c r="S5965" t="s">
        <v>45</v>
      </c>
      <c r="T5965" t="s">
        <v>63</v>
      </c>
      <c r="U5965" t="s">
        <v>132</v>
      </c>
      <c r="V5965" t="s">
        <v>487</v>
      </c>
      <c r="W5965" t="s">
        <v>51</v>
      </c>
      <c r="Y5965" t="s">
        <v>107</v>
      </c>
    </row>
    <row r="5966" spans="1:25" x14ac:dyDescent="0.45">
      <c r="A5966" t="s">
        <v>335</v>
      </c>
      <c r="B5966" t="s">
        <v>486</v>
      </c>
      <c r="C5966">
        <v>6082</v>
      </c>
      <c r="D5966">
        <v>1</v>
      </c>
      <c r="F5966">
        <v>2011</v>
      </c>
      <c r="G5966">
        <v>8237</v>
      </c>
      <c r="H5966">
        <v>8230.36</v>
      </c>
      <c r="I5966">
        <v>3915163.91</v>
      </c>
      <c r="K5966">
        <v>10024.011</v>
      </c>
      <c r="L5966">
        <v>0.53300000000000003</v>
      </c>
      <c r="M5966">
        <v>3771125.1880000001</v>
      </c>
      <c r="N5966">
        <v>0.10299999999999999</v>
      </c>
      <c r="O5966">
        <v>5437.3549999999996</v>
      </c>
      <c r="P5966">
        <v>0.3075</v>
      </c>
      <c r="Q5966">
        <v>36755601.024999999</v>
      </c>
      <c r="R5966" t="s">
        <v>82</v>
      </c>
      <c r="S5966" t="s">
        <v>45</v>
      </c>
      <c r="T5966" t="s">
        <v>63</v>
      </c>
      <c r="U5966" t="s">
        <v>132</v>
      </c>
      <c r="V5966" t="s">
        <v>487</v>
      </c>
      <c r="W5966" t="s">
        <v>51</v>
      </c>
      <c r="Y5966" t="s">
        <v>107</v>
      </c>
    </row>
    <row r="5967" spans="1:25" x14ac:dyDescent="0.45">
      <c r="A5967" t="s">
        <v>335</v>
      </c>
      <c r="B5967" t="s">
        <v>486</v>
      </c>
      <c r="C5967">
        <v>6082</v>
      </c>
      <c r="D5967">
        <v>1</v>
      </c>
      <c r="F5967">
        <v>2012</v>
      </c>
      <c r="G5967">
        <v>5466</v>
      </c>
      <c r="H5967">
        <v>5446.93</v>
      </c>
      <c r="I5967">
        <v>2194135.2999999998</v>
      </c>
      <c r="K5967">
        <v>5653.0820000000003</v>
      </c>
      <c r="L5967">
        <v>0.50990000000000002</v>
      </c>
      <c r="M5967">
        <v>2198965.2549999999</v>
      </c>
      <c r="N5967">
        <v>0.10299999999999999</v>
      </c>
      <c r="O5967">
        <v>3657.2869999999998</v>
      </c>
      <c r="P5967">
        <v>0.34439999999999998</v>
      </c>
      <c r="Q5967">
        <v>21432372.331999999</v>
      </c>
      <c r="R5967" t="s">
        <v>82</v>
      </c>
      <c r="S5967" t="s">
        <v>45</v>
      </c>
      <c r="T5967" t="s">
        <v>63</v>
      </c>
      <c r="U5967" t="s">
        <v>132</v>
      </c>
      <c r="V5967" t="s">
        <v>487</v>
      </c>
      <c r="W5967" t="s">
        <v>51</v>
      </c>
      <c r="Y5967" t="s">
        <v>107</v>
      </c>
    </row>
    <row r="5968" spans="1:25" x14ac:dyDescent="0.45">
      <c r="A5968" t="s">
        <v>335</v>
      </c>
      <c r="B5968" t="s">
        <v>486</v>
      </c>
      <c r="C5968">
        <v>6082</v>
      </c>
      <c r="D5968">
        <v>1</v>
      </c>
      <c r="F5968">
        <v>2013</v>
      </c>
      <c r="G5968">
        <v>5482</v>
      </c>
      <c r="H5968">
        <v>5457.75</v>
      </c>
      <c r="I5968">
        <v>2224627.08</v>
      </c>
      <c r="K5968">
        <v>5737.1019999999999</v>
      </c>
      <c r="L5968">
        <v>0.52929999999999999</v>
      </c>
      <c r="M5968">
        <v>2196386.523</v>
      </c>
      <c r="N5968">
        <v>0.10299999999999999</v>
      </c>
      <c r="O5968">
        <v>3766.8980000000001</v>
      </c>
      <c r="P5968">
        <v>0.3412</v>
      </c>
      <c r="Q5968">
        <v>21407244.098000001</v>
      </c>
      <c r="R5968" t="s">
        <v>82</v>
      </c>
      <c r="S5968" t="s">
        <v>45</v>
      </c>
      <c r="T5968" t="s">
        <v>63</v>
      </c>
      <c r="U5968" t="s">
        <v>132</v>
      </c>
      <c r="V5968" t="s">
        <v>487</v>
      </c>
      <c r="W5968" t="s">
        <v>51</v>
      </c>
      <c r="Y5968" t="s">
        <v>107</v>
      </c>
    </row>
    <row r="5969" spans="1:25" x14ac:dyDescent="0.45">
      <c r="A5969" t="s">
        <v>335</v>
      </c>
      <c r="B5969" t="s">
        <v>486</v>
      </c>
      <c r="C5969">
        <v>6082</v>
      </c>
      <c r="D5969">
        <v>1</v>
      </c>
      <c r="F5969">
        <v>2014</v>
      </c>
      <c r="G5969">
        <v>3912</v>
      </c>
      <c r="H5969">
        <v>3891.93</v>
      </c>
      <c r="I5969">
        <v>1901678.78</v>
      </c>
      <c r="K5969">
        <v>4817.2359999999999</v>
      </c>
      <c r="L5969">
        <v>0.53839999999999999</v>
      </c>
      <c r="M5969">
        <v>1845712.2169999999</v>
      </c>
      <c r="N5969">
        <v>0.10299999999999999</v>
      </c>
      <c r="O5969">
        <v>2966.8220000000001</v>
      </c>
      <c r="P5969">
        <v>0.32440000000000002</v>
      </c>
      <c r="Q5969">
        <v>17989413.416000001</v>
      </c>
      <c r="R5969" t="s">
        <v>82</v>
      </c>
      <c r="S5969" t="s">
        <v>45</v>
      </c>
      <c r="T5969" t="s">
        <v>63</v>
      </c>
      <c r="U5969" t="s">
        <v>132</v>
      </c>
      <c r="V5969" t="s">
        <v>487</v>
      </c>
      <c r="W5969" t="s">
        <v>51</v>
      </c>
      <c r="Y5969" t="s">
        <v>107</v>
      </c>
    </row>
    <row r="5970" spans="1:25" x14ac:dyDescent="0.45">
      <c r="A5970" t="s">
        <v>335</v>
      </c>
      <c r="B5970" t="s">
        <v>486</v>
      </c>
      <c r="C5970">
        <v>6082</v>
      </c>
      <c r="D5970">
        <v>1</v>
      </c>
      <c r="F5970">
        <v>2015</v>
      </c>
      <c r="G5970">
        <v>1682</v>
      </c>
      <c r="H5970">
        <v>1666.62</v>
      </c>
      <c r="I5970">
        <v>660316.06999999995</v>
      </c>
      <c r="K5970">
        <v>1384.683</v>
      </c>
      <c r="L5970">
        <v>0.43730000000000002</v>
      </c>
      <c r="M5970">
        <v>629770.33400000003</v>
      </c>
      <c r="N5970">
        <v>0.10299999999999999</v>
      </c>
      <c r="O5970">
        <v>583.92399999999998</v>
      </c>
      <c r="P5970">
        <v>0.2351</v>
      </c>
      <c r="Q5970">
        <v>6138112.0420000004</v>
      </c>
      <c r="R5970" t="s">
        <v>82</v>
      </c>
      <c r="S5970" t="s">
        <v>45</v>
      </c>
      <c r="T5970" t="s">
        <v>63</v>
      </c>
      <c r="U5970" t="s">
        <v>132</v>
      </c>
      <c r="V5970" t="s">
        <v>487</v>
      </c>
      <c r="W5970" t="s">
        <v>51</v>
      </c>
      <c r="Y5970" t="s">
        <v>129</v>
      </c>
    </row>
    <row r="5971" spans="1:25" x14ac:dyDescent="0.45">
      <c r="A5971" t="s">
        <v>335</v>
      </c>
      <c r="B5971" t="s">
        <v>486</v>
      </c>
      <c r="C5971">
        <v>6082</v>
      </c>
      <c r="D5971">
        <v>1</v>
      </c>
      <c r="F5971">
        <v>2016</v>
      </c>
      <c r="G5971">
        <v>1780</v>
      </c>
      <c r="H5971">
        <v>1752.12</v>
      </c>
      <c r="I5971">
        <v>677089.67</v>
      </c>
      <c r="K5971">
        <v>1631.5909999999999</v>
      </c>
      <c r="L5971">
        <v>0.48459999999999998</v>
      </c>
      <c r="M5971">
        <v>669753.353</v>
      </c>
      <c r="N5971">
        <v>0.10299999999999999</v>
      </c>
      <c r="O5971">
        <v>593.78399999999999</v>
      </c>
      <c r="P5971">
        <v>0.21859999999999999</v>
      </c>
      <c r="Q5971">
        <v>6527811.2949999999</v>
      </c>
      <c r="R5971" t="s">
        <v>82</v>
      </c>
      <c r="S5971" t="s">
        <v>45</v>
      </c>
      <c r="T5971" t="s">
        <v>63</v>
      </c>
      <c r="U5971" t="s">
        <v>132</v>
      </c>
      <c r="V5971" t="s">
        <v>487</v>
      </c>
      <c r="W5971" t="s">
        <v>51</v>
      </c>
      <c r="Y5971" t="s">
        <v>129</v>
      </c>
    </row>
    <row r="5972" spans="1:25" x14ac:dyDescent="0.45">
      <c r="A5972" t="s">
        <v>335</v>
      </c>
      <c r="B5972" t="s">
        <v>486</v>
      </c>
      <c r="C5972">
        <v>6082</v>
      </c>
      <c r="D5972">
        <v>1</v>
      </c>
      <c r="F5972">
        <v>2017</v>
      </c>
      <c r="G5972">
        <v>967</v>
      </c>
      <c r="H5972">
        <v>945.35</v>
      </c>
      <c r="I5972">
        <v>372878.81</v>
      </c>
      <c r="K5972">
        <v>922.73800000000006</v>
      </c>
      <c r="L5972">
        <v>0.505</v>
      </c>
      <c r="M5972">
        <v>368542.19</v>
      </c>
      <c r="N5972">
        <v>0.10299999999999999</v>
      </c>
      <c r="O5972">
        <v>282.505</v>
      </c>
      <c r="P5972">
        <v>0.192</v>
      </c>
      <c r="Q5972">
        <v>3592028.9040000001</v>
      </c>
      <c r="R5972" t="s">
        <v>82</v>
      </c>
      <c r="S5972" t="s">
        <v>45</v>
      </c>
      <c r="T5972" t="s">
        <v>63</v>
      </c>
      <c r="U5972" t="s">
        <v>132</v>
      </c>
      <c r="V5972" t="s">
        <v>487</v>
      </c>
      <c r="W5972" t="s">
        <v>51</v>
      </c>
      <c r="Y5972" t="s">
        <v>130</v>
      </c>
    </row>
    <row r="5973" spans="1:25" x14ac:dyDescent="0.45">
      <c r="A5973" t="s">
        <v>335</v>
      </c>
      <c r="B5973" t="s">
        <v>486</v>
      </c>
      <c r="C5973">
        <v>6082</v>
      </c>
      <c r="D5973">
        <v>1</v>
      </c>
      <c r="F5973">
        <v>2018</v>
      </c>
      <c r="G5973">
        <v>1348</v>
      </c>
      <c r="H5973">
        <v>1326.96</v>
      </c>
      <c r="I5973">
        <v>634380.65</v>
      </c>
      <c r="K5973">
        <v>1526.05</v>
      </c>
      <c r="L5973">
        <v>0.51070000000000004</v>
      </c>
      <c r="M5973">
        <v>596664.24800000002</v>
      </c>
      <c r="N5973">
        <v>0.10299999999999999</v>
      </c>
      <c r="O5973">
        <v>501.202</v>
      </c>
      <c r="P5973">
        <v>0.19900000000000001</v>
      </c>
      <c r="Q5973">
        <v>5815443.9000000004</v>
      </c>
      <c r="R5973" t="s">
        <v>82</v>
      </c>
      <c r="S5973" t="s">
        <v>45</v>
      </c>
      <c r="T5973" t="s">
        <v>63</v>
      </c>
      <c r="U5973" t="s">
        <v>132</v>
      </c>
      <c r="V5973" t="s">
        <v>487</v>
      </c>
      <c r="W5973" t="s">
        <v>51</v>
      </c>
      <c r="Y5973" t="s">
        <v>130</v>
      </c>
    </row>
    <row r="5974" spans="1:25" x14ac:dyDescent="0.45">
      <c r="A5974" t="s">
        <v>335</v>
      </c>
      <c r="B5974" t="s">
        <v>486</v>
      </c>
      <c r="C5974">
        <v>6082</v>
      </c>
      <c r="D5974">
        <v>1</v>
      </c>
      <c r="F5974">
        <v>2019</v>
      </c>
      <c r="G5974">
        <v>1153</v>
      </c>
      <c r="H5974">
        <v>1137.25</v>
      </c>
      <c r="I5974">
        <v>376367.67</v>
      </c>
      <c r="K5974">
        <v>949.46699999999998</v>
      </c>
      <c r="L5974">
        <v>0.53239999999999998</v>
      </c>
      <c r="M5974">
        <v>364032.95299999998</v>
      </c>
      <c r="N5974">
        <v>0.10299999999999999</v>
      </c>
      <c r="O5974">
        <v>397.25299999999999</v>
      </c>
      <c r="P5974">
        <v>0.25140000000000001</v>
      </c>
      <c r="Q5974">
        <v>3548075.1349999998</v>
      </c>
      <c r="R5974" t="s">
        <v>82</v>
      </c>
      <c r="S5974" t="s">
        <v>45</v>
      </c>
      <c r="T5974" t="s">
        <v>63</v>
      </c>
      <c r="U5974" t="s">
        <v>132</v>
      </c>
      <c r="V5974" t="s">
        <v>487</v>
      </c>
      <c r="W5974" t="s">
        <v>51</v>
      </c>
      <c r="Y5974" t="s">
        <v>130</v>
      </c>
    </row>
    <row r="5975" spans="1:25" x14ac:dyDescent="0.45">
      <c r="A5975" t="s">
        <v>335</v>
      </c>
      <c r="B5975" t="s">
        <v>486</v>
      </c>
      <c r="C5975">
        <v>6082</v>
      </c>
      <c r="D5975">
        <v>1</v>
      </c>
      <c r="F5975">
        <v>2020</v>
      </c>
      <c r="G5975">
        <v>596</v>
      </c>
      <c r="H5975">
        <v>586.01</v>
      </c>
      <c r="I5975">
        <v>160267.26</v>
      </c>
      <c r="K5975">
        <v>460.35300000000001</v>
      </c>
      <c r="L5975">
        <v>0.54430000000000001</v>
      </c>
      <c r="M5975">
        <v>174360.03</v>
      </c>
      <c r="N5975">
        <v>0.10299999999999999</v>
      </c>
      <c r="O5975">
        <v>247.50399999999999</v>
      </c>
      <c r="P5975">
        <v>0.28449999999999998</v>
      </c>
      <c r="Q5975">
        <v>1699406.159</v>
      </c>
      <c r="R5975" t="s">
        <v>82</v>
      </c>
      <c r="S5975" t="s">
        <v>45</v>
      </c>
      <c r="T5975" t="s">
        <v>63</v>
      </c>
      <c r="U5975" t="s">
        <v>132</v>
      </c>
      <c r="V5975" t="s">
        <v>487</v>
      </c>
      <c r="W5975" t="s">
        <v>51</v>
      </c>
      <c r="Y5975" t="s">
        <v>458</v>
      </c>
    </row>
    <row r="5976" spans="1:25" x14ac:dyDescent="0.45">
      <c r="A5976" t="s">
        <v>335</v>
      </c>
      <c r="B5976" t="s">
        <v>486</v>
      </c>
      <c r="C5976">
        <v>6082</v>
      </c>
      <c r="D5976">
        <v>1</v>
      </c>
      <c r="F5976">
        <v>2021</v>
      </c>
      <c r="G5976">
        <v>0</v>
      </c>
      <c r="H5976">
        <v>0</v>
      </c>
      <c r="R5976" t="s">
        <v>82</v>
      </c>
      <c r="S5976" t="s">
        <v>45</v>
      </c>
      <c r="T5976" t="s">
        <v>63</v>
      </c>
      <c r="U5976" t="s">
        <v>132</v>
      </c>
      <c r="V5976" t="s">
        <v>487</v>
      </c>
      <c r="W5976" t="s">
        <v>51</v>
      </c>
    </row>
    <row r="5977" spans="1:25" x14ac:dyDescent="0.45">
      <c r="A5977" t="s">
        <v>335</v>
      </c>
      <c r="B5977" t="s">
        <v>486</v>
      </c>
      <c r="C5977">
        <v>6082</v>
      </c>
      <c r="D5977">
        <v>1</v>
      </c>
      <c r="F5977">
        <v>2022</v>
      </c>
      <c r="G5977">
        <v>0</v>
      </c>
      <c r="H5977">
        <v>0</v>
      </c>
      <c r="R5977" t="s">
        <v>82</v>
      </c>
      <c r="S5977" t="s">
        <v>45</v>
      </c>
      <c r="T5977" t="s">
        <v>63</v>
      </c>
      <c r="U5977" t="s">
        <v>132</v>
      </c>
      <c r="V5977" t="s">
        <v>487</v>
      </c>
      <c r="W5977" t="s">
        <v>51</v>
      </c>
    </row>
    <row r="5978" spans="1:25" x14ac:dyDescent="0.45">
      <c r="A5978" t="s">
        <v>25</v>
      </c>
      <c r="B5978" t="s">
        <v>488</v>
      </c>
      <c r="C5978">
        <v>6156</v>
      </c>
      <c r="D5978" t="s">
        <v>489</v>
      </c>
      <c r="F5978">
        <v>2009</v>
      </c>
      <c r="G5978">
        <v>721</v>
      </c>
      <c r="H5978">
        <v>702.97</v>
      </c>
      <c r="I5978">
        <v>152988.01</v>
      </c>
      <c r="K5978">
        <v>224.37299999999999</v>
      </c>
      <c r="L5978">
        <v>0.2782</v>
      </c>
      <c r="M5978">
        <v>132750.41699999999</v>
      </c>
      <c r="N5978">
        <v>8.1000000000000003E-2</v>
      </c>
      <c r="O5978">
        <v>115.384</v>
      </c>
      <c r="P5978">
        <v>0.13239999999999999</v>
      </c>
      <c r="Q5978">
        <v>1640110.2290000001</v>
      </c>
      <c r="R5978" t="s">
        <v>923</v>
      </c>
      <c r="S5978" t="s">
        <v>95</v>
      </c>
      <c r="T5978" t="s">
        <v>46</v>
      </c>
      <c r="W5978" t="s">
        <v>51</v>
      </c>
      <c r="Y5978" t="s">
        <v>35</v>
      </c>
    </row>
    <row r="5979" spans="1:25" x14ac:dyDescent="0.45">
      <c r="A5979" t="s">
        <v>25</v>
      </c>
      <c r="B5979" t="s">
        <v>488</v>
      </c>
      <c r="C5979">
        <v>6156</v>
      </c>
      <c r="D5979" t="s">
        <v>489</v>
      </c>
      <c r="F5979">
        <v>2010</v>
      </c>
      <c r="G5979">
        <v>1129</v>
      </c>
      <c r="H5979">
        <v>1077.4100000000001</v>
      </c>
      <c r="I5979">
        <v>168255.55</v>
      </c>
      <c r="K5979">
        <v>256.61</v>
      </c>
      <c r="L5979">
        <v>0.28199999999999997</v>
      </c>
      <c r="M5979">
        <v>149117.046</v>
      </c>
      <c r="N5979">
        <v>8.1000000000000003E-2</v>
      </c>
      <c r="O5979">
        <v>127.542</v>
      </c>
      <c r="P5979">
        <v>0.12740000000000001</v>
      </c>
      <c r="Q5979">
        <v>1842327.5689999999</v>
      </c>
      <c r="R5979" t="s">
        <v>923</v>
      </c>
      <c r="S5979" t="s">
        <v>95</v>
      </c>
      <c r="T5979" t="s">
        <v>46</v>
      </c>
      <c r="W5979" t="s">
        <v>51</v>
      </c>
      <c r="Y5979" t="s">
        <v>35</v>
      </c>
    </row>
    <row r="5980" spans="1:25" x14ac:dyDescent="0.45">
      <c r="A5980" t="s">
        <v>25</v>
      </c>
      <c r="B5980" t="s">
        <v>488</v>
      </c>
      <c r="C5980">
        <v>6156</v>
      </c>
      <c r="D5980" t="s">
        <v>489</v>
      </c>
      <c r="F5980">
        <v>2011</v>
      </c>
      <c r="G5980">
        <v>856</v>
      </c>
      <c r="H5980">
        <v>811.35</v>
      </c>
      <c r="I5980">
        <v>108558.98</v>
      </c>
      <c r="K5980">
        <v>67.659000000000006</v>
      </c>
      <c r="L5980">
        <v>8.77E-2</v>
      </c>
      <c r="M5980">
        <v>75347.012000000002</v>
      </c>
      <c r="N5980">
        <v>6.7500000000000004E-2</v>
      </c>
      <c r="O5980">
        <v>50.317</v>
      </c>
      <c r="P5980">
        <v>7.4099999999999999E-2</v>
      </c>
      <c r="Q5980">
        <v>1048392.213</v>
      </c>
      <c r="R5980" t="s">
        <v>923</v>
      </c>
      <c r="S5980" t="s">
        <v>95</v>
      </c>
      <c r="T5980" t="s">
        <v>46</v>
      </c>
      <c r="W5980" t="s">
        <v>51</v>
      </c>
      <c r="Y5980" t="s">
        <v>35</v>
      </c>
    </row>
    <row r="5981" spans="1:25" x14ac:dyDescent="0.45">
      <c r="A5981" t="s">
        <v>25</v>
      </c>
      <c r="B5981" t="s">
        <v>488</v>
      </c>
      <c r="C5981">
        <v>6156</v>
      </c>
      <c r="D5981" t="s">
        <v>489</v>
      </c>
      <c r="F5981">
        <v>2012</v>
      </c>
      <c r="G5981">
        <v>1300</v>
      </c>
      <c r="H5981">
        <v>1239.79</v>
      </c>
      <c r="I5981">
        <v>144599.01999999999</v>
      </c>
      <c r="K5981">
        <v>26.821000000000002</v>
      </c>
      <c r="L5981">
        <v>2.4899999999999999E-2</v>
      </c>
      <c r="M5981">
        <v>89128.126000000004</v>
      </c>
      <c r="N5981">
        <v>6.2600000000000003E-2</v>
      </c>
      <c r="O5981">
        <v>42.752000000000002</v>
      </c>
      <c r="P5981">
        <v>5.3900000000000003E-2</v>
      </c>
      <c r="Q5981">
        <v>1377485.2990000001</v>
      </c>
      <c r="R5981" t="s">
        <v>923</v>
      </c>
      <c r="S5981" t="s">
        <v>95</v>
      </c>
      <c r="T5981" t="s">
        <v>46</v>
      </c>
      <c r="W5981" t="s">
        <v>51</v>
      </c>
      <c r="Y5981" t="s">
        <v>35</v>
      </c>
    </row>
    <row r="5982" spans="1:25" x14ac:dyDescent="0.45">
      <c r="A5982" t="s">
        <v>25</v>
      </c>
      <c r="B5982" t="s">
        <v>488</v>
      </c>
      <c r="C5982">
        <v>6156</v>
      </c>
      <c r="D5982" t="s">
        <v>489</v>
      </c>
      <c r="F5982">
        <v>2013</v>
      </c>
      <c r="G5982">
        <v>877</v>
      </c>
      <c r="H5982">
        <v>846.42</v>
      </c>
      <c r="I5982">
        <v>142098.44</v>
      </c>
      <c r="K5982">
        <v>137.15899999999999</v>
      </c>
      <c r="L5982">
        <v>0.16289999999999999</v>
      </c>
      <c r="M5982">
        <v>100226.31600000001</v>
      </c>
      <c r="N5982">
        <v>7.2900000000000006E-2</v>
      </c>
      <c r="O5982">
        <v>83.664000000000001</v>
      </c>
      <c r="P5982">
        <v>0.11210000000000001</v>
      </c>
      <c r="Q5982">
        <v>1310481.0190000001</v>
      </c>
      <c r="R5982" t="s">
        <v>923</v>
      </c>
      <c r="S5982" t="s">
        <v>95</v>
      </c>
      <c r="T5982" t="s">
        <v>46</v>
      </c>
      <c r="W5982" t="s">
        <v>51</v>
      </c>
      <c r="Y5982" t="s">
        <v>35</v>
      </c>
    </row>
    <row r="5983" spans="1:25" x14ac:dyDescent="0.45">
      <c r="A5983" t="s">
        <v>25</v>
      </c>
      <c r="B5983" t="s">
        <v>488</v>
      </c>
      <c r="C5983">
        <v>6156</v>
      </c>
      <c r="D5983" t="s">
        <v>489</v>
      </c>
      <c r="F5983">
        <v>2014</v>
      </c>
      <c r="G5983">
        <v>1189</v>
      </c>
      <c r="H5983">
        <v>1166.33</v>
      </c>
      <c r="I5983">
        <v>268662.07</v>
      </c>
      <c r="K5983">
        <v>299.041</v>
      </c>
      <c r="L5983">
        <v>0.18310000000000001</v>
      </c>
      <c r="M5983">
        <v>193074.959</v>
      </c>
      <c r="N5983">
        <v>7.3300000000000004E-2</v>
      </c>
      <c r="O5983">
        <v>179.239</v>
      </c>
      <c r="P5983">
        <v>0.1201</v>
      </c>
      <c r="Q5983">
        <v>2483200.9530000002</v>
      </c>
      <c r="R5983" t="s">
        <v>923</v>
      </c>
      <c r="S5983" t="s">
        <v>95</v>
      </c>
      <c r="T5983" t="s">
        <v>46</v>
      </c>
      <c r="W5983" t="s">
        <v>51</v>
      </c>
      <c r="Y5983" t="s">
        <v>35</v>
      </c>
    </row>
    <row r="5984" spans="1:25" x14ac:dyDescent="0.45">
      <c r="A5984" t="s">
        <v>25</v>
      </c>
      <c r="B5984" t="s">
        <v>488</v>
      </c>
      <c r="C5984">
        <v>6156</v>
      </c>
      <c r="D5984" t="s">
        <v>489</v>
      </c>
      <c r="F5984">
        <v>2015</v>
      </c>
      <c r="G5984">
        <v>826</v>
      </c>
      <c r="H5984">
        <v>793.83</v>
      </c>
      <c r="I5984">
        <v>150403.37</v>
      </c>
      <c r="K5984">
        <v>153.673</v>
      </c>
      <c r="L5984">
        <v>0.13200000000000001</v>
      </c>
      <c r="M5984">
        <v>122879.72900000001</v>
      </c>
      <c r="N5984">
        <v>7.0300000000000001E-2</v>
      </c>
      <c r="O5984">
        <v>89.302999999999997</v>
      </c>
      <c r="P5984">
        <v>8.5999999999999993E-2</v>
      </c>
      <c r="Q5984">
        <v>1645736.8119999999</v>
      </c>
      <c r="R5984" t="s">
        <v>923</v>
      </c>
      <c r="S5984" t="s">
        <v>95</v>
      </c>
      <c r="T5984" t="s">
        <v>46</v>
      </c>
      <c r="W5984" t="s">
        <v>51</v>
      </c>
      <c r="Y5984" t="s">
        <v>47</v>
      </c>
    </row>
    <row r="5985" spans="1:25" x14ac:dyDescent="0.45">
      <c r="A5985" t="s">
        <v>25</v>
      </c>
      <c r="B5985" t="s">
        <v>488</v>
      </c>
      <c r="C5985">
        <v>6156</v>
      </c>
      <c r="D5985" t="s">
        <v>489</v>
      </c>
      <c r="F5985">
        <v>2016</v>
      </c>
      <c r="G5985">
        <v>440</v>
      </c>
      <c r="H5985">
        <v>410.76</v>
      </c>
      <c r="I5985">
        <v>51582.19</v>
      </c>
      <c r="K5985">
        <v>29.277000000000001</v>
      </c>
      <c r="L5985">
        <v>5.6800000000000003E-2</v>
      </c>
      <c r="M5985">
        <v>44992.521000000001</v>
      </c>
      <c r="N5985">
        <v>6.5699999999999995E-2</v>
      </c>
      <c r="O5985">
        <v>23.738</v>
      </c>
      <c r="P5985">
        <v>5.9200000000000003E-2</v>
      </c>
      <c r="Q5985">
        <v>647666.31099999999</v>
      </c>
      <c r="R5985" t="s">
        <v>923</v>
      </c>
      <c r="S5985" t="s">
        <v>95</v>
      </c>
      <c r="T5985" t="s">
        <v>46</v>
      </c>
      <c r="W5985" t="s">
        <v>51</v>
      </c>
      <c r="Y5985" t="s">
        <v>47</v>
      </c>
    </row>
    <row r="5986" spans="1:25" x14ac:dyDescent="0.45">
      <c r="A5986" t="s">
        <v>25</v>
      </c>
      <c r="B5986" t="s">
        <v>488</v>
      </c>
      <c r="C5986">
        <v>6156</v>
      </c>
      <c r="D5986" t="s">
        <v>489</v>
      </c>
      <c r="F5986">
        <v>2017</v>
      </c>
      <c r="G5986">
        <v>390</v>
      </c>
      <c r="H5986">
        <v>365.57</v>
      </c>
      <c r="I5986">
        <v>41034.18</v>
      </c>
      <c r="K5986">
        <v>31.712</v>
      </c>
      <c r="L5986">
        <v>7.1199999999999999E-2</v>
      </c>
      <c r="M5986">
        <v>37405.659</v>
      </c>
      <c r="N5986">
        <v>6.5100000000000005E-2</v>
      </c>
      <c r="O5986">
        <v>22.873999999999999</v>
      </c>
      <c r="P5986">
        <v>6.3500000000000001E-2</v>
      </c>
      <c r="Q5986">
        <v>540887.75600000005</v>
      </c>
      <c r="R5986" t="s">
        <v>923</v>
      </c>
      <c r="S5986" t="s">
        <v>95</v>
      </c>
      <c r="T5986" t="s">
        <v>46</v>
      </c>
      <c r="W5986" t="s">
        <v>51</v>
      </c>
      <c r="Y5986" t="s">
        <v>47</v>
      </c>
    </row>
    <row r="5987" spans="1:25" x14ac:dyDescent="0.45">
      <c r="A5987" t="s">
        <v>25</v>
      </c>
      <c r="B5987" t="s">
        <v>488</v>
      </c>
      <c r="C5987">
        <v>6156</v>
      </c>
      <c r="D5987" t="s">
        <v>489</v>
      </c>
      <c r="F5987">
        <v>2018</v>
      </c>
      <c r="G5987">
        <v>489</v>
      </c>
      <c r="H5987">
        <v>469.54</v>
      </c>
      <c r="I5987">
        <v>54540</v>
      </c>
      <c r="K5987">
        <v>44.387</v>
      </c>
      <c r="L5987">
        <v>0.11550000000000001</v>
      </c>
      <c r="M5987">
        <v>48883.26</v>
      </c>
      <c r="N5987">
        <v>7.0000000000000007E-2</v>
      </c>
      <c r="O5987">
        <v>32.808</v>
      </c>
      <c r="P5987">
        <v>9.0300000000000005E-2</v>
      </c>
      <c r="Q5987">
        <v>682231.12300000002</v>
      </c>
      <c r="R5987" t="s">
        <v>923</v>
      </c>
      <c r="S5987" t="s">
        <v>95</v>
      </c>
      <c r="T5987" t="s">
        <v>46</v>
      </c>
      <c r="W5987" t="s">
        <v>51</v>
      </c>
      <c r="Y5987" t="s">
        <v>47</v>
      </c>
    </row>
    <row r="5988" spans="1:25" x14ac:dyDescent="0.45">
      <c r="A5988" t="s">
        <v>25</v>
      </c>
      <c r="B5988" t="s">
        <v>488</v>
      </c>
      <c r="C5988">
        <v>6156</v>
      </c>
      <c r="D5988" t="s">
        <v>489</v>
      </c>
      <c r="F5988">
        <v>2019</v>
      </c>
      <c r="G5988">
        <v>191</v>
      </c>
      <c r="H5988">
        <v>182.21</v>
      </c>
      <c r="I5988">
        <v>17837.93</v>
      </c>
      <c r="K5988">
        <v>0.71399999999999997</v>
      </c>
      <c r="L5988">
        <v>3.7000000000000002E-3</v>
      </c>
      <c r="M5988">
        <v>13278.42</v>
      </c>
      <c r="N5988">
        <v>5.9799999999999999E-2</v>
      </c>
      <c r="O5988">
        <v>5.2130000000000001</v>
      </c>
      <c r="P5988">
        <v>4.2799999999999998E-2</v>
      </c>
      <c r="Q5988">
        <v>217339.37299999999</v>
      </c>
      <c r="R5988" t="s">
        <v>923</v>
      </c>
      <c r="S5988" t="s">
        <v>95</v>
      </c>
      <c r="T5988" t="s">
        <v>46</v>
      </c>
      <c r="W5988" t="s">
        <v>51</v>
      </c>
      <c r="Y5988" t="s">
        <v>47</v>
      </c>
    </row>
    <row r="5989" spans="1:25" x14ac:dyDescent="0.45">
      <c r="A5989" t="s">
        <v>25</v>
      </c>
      <c r="B5989" t="s">
        <v>488</v>
      </c>
      <c r="C5989">
        <v>6156</v>
      </c>
      <c r="D5989" t="s">
        <v>489</v>
      </c>
      <c r="F5989">
        <v>2020</v>
      </c>
      <c r="G5989">
        <v>135</v>
      </c>
      <c r="H5989">
        <v>127.12</v>
      </c>
      <c r="I5989">
        <v>14243.52</v>
      </c>
      <c r="K5989">
        <v>2.6560000000000001</v>
      </c>
      <c r="L5989">
        <v>1.3299999999999999E-2</v>
      </c>
      <c r="M5989">
        <v>10443.040999999999</v>
      </c>
      <c r="N5989">
        <v>6.0699999999999997E-2</v>
      </c>
      <c r="O5989">
        <v>4.0720000000000001</v>
      </c>
      <c r="P5989">
        <v>4.2900000000000001E-2</v>
      </c>
      <c r="Q5989">
        <v>164884.962</v>
      </c>
      <c r="R5989" t="s">
        <v>923</v>
      </c>
      <c r="S5989" t="s">
        <v>95</v>
      </c>
      <c r="T5989" t="s">
        <v>46</v>
      </c>
      <c r="W5989" t="s">
        <v>51</v>
      </c>
      <c r="Y5989" t="s">
        <v>47</v>
      </c>
    </row>
    <row r="5990" spans="1:25" x14ac:dyDescent="0.45">
      <c r="A5990" t="s">
        <v>25</v>
      </c>
      <c r="B5990" t="s">
        <v>488</v>
      </c>
      <c r="C5990">
        <v>6156</v>
      </c>
      <c r="D5990" t="s">
        <v>489</v>
      </c>
      <c r="F5990">
        <v>2021</v>
      </c>
      <c r="G5990">
        <v>340</v>
      </c>
      <c r="H5990">
        <v>317.82</v>
      </c>
      <c r="I5990">
        <v>35133.93</v>
      </c>
      <c r="K5990">
        <v>12.917999999999999</v>
      </c>
      <c r="L5990">
        <v>8.8599999999999998E-2</v>
      </c>
      <c r="M5990">
        <v>25536.84</v>
      </c>
      <c r="N5990">
        <v>6.3399999999999998E-2</v>
      </c>
      <c r="O5990">
        <v>11.930999999999999</v>
      </c>
      <c r="P5990">
        <v>5.2400000000000002E-2</v>
      </c>
      <c r="Q5990">
        <v>384420.91200000001</v>
      </c>
      <c r="R5990" t="s">
        <v>923</v>
      </c>
      <c r="S5990" t="s">
        <v>95</v>
      </c>
      <c r="T5990" t="s">
        <v>46</v>
      </c>
      <c r="W5990" t="s">
        <v>51</v>
      </c>
      <c r="Y5990" t="s">
        <v>47</v>
      </c>
    </row>
    <row r="5991" spans="1:25" x14ac:dyDescent="0.45">
      <c r="A5991" t="s">
        <v>25</v>
      </c>
      <c r="B5991" t="s">
        <v>488</v>
      </c>
      <c r="C5991">
        <v>6156</v>
      </c>
      <c r="D5991" t="s">
        <v>489</v>
      </c>
      <c r="F5991">
        <v>2022</v>
      </c>
      <c r="G5991">
        <v>301</v>
      </c>
      <c r="H5991">
        <v>286.87</v>
      </c>
      <c r="I5991">
        <v>61806.96</v>
      </c>
      <c r="K5991">
        <v>83.878</v>
      </c>
      <c r="L5991">
        <v>0.1726</v>
      </c>
      <c r="M5991">
        <v>56708.116999999998</v>
      </c>
      <c r="N5991">
        <v>7.2700000000000001E-2</v>
      </c>
      <c r="O5991">
        <v>46.3</v>
      </c>
      <c r="P5991">
        <v>0.1018</v>
      </c>
      <c r="Q5991">
        <v>734089.43299999996</v>
      </c>
      <c r="R5991" t="s">
        <v>923</v>
      </c>
      <c r="S5991" t="s">
        <v>95</v>
      </c>
      <c r="T5991" t="s">
        <v>46</v>
      </c>
      <c r="W5991" t="s">
        <v>51</v>
      </c>
      <c r="Y5991" t="s">
        <v>47</v>
      </c>
    </row>
    <row r="5992" spans="1:25" x14ac:dyDescent="0.45">
      <c r="A5992" t="s">
        <v>25</v>
      </c>
      <c r="B5992" t="s">
        <v>488</v>
      </c>
      <c r="C5992">
        <v>6156</v>
      </c>
      <c r="D5992" t="s">
        <v>489</v>
      </c>
      <c r="F5992">
        <v>2023</v>
      </c>
      <c r="G5992">
        <v>219</v>
      </c>
      <c r="H5992">
        <v>205.2</v>
      </c>
      <c r="I5992">
        <v>30569.55</v>
      </c>
      <c r="K5992">
        <v>28.684999999999999</v>
      </c>
      <c r="L5992">
        <v>0.1109</v>
      </c>
      <c r="M5992">
        <v>27295.075000000001</v>
      </c>
      <c r="N5992">
        <v>6.7100000000000007E-2</v>
      </c>
      <c r="O5992">
        <v>19.361000000000001</v>
      </c>
      <c r="P5992">
        <v>7.6200000000000004E-2</v>
      </c>
      <c r="Q5992">
        <v>381566.21799999999</v>
      </c>
      <c r="R5992" t="s">
        <v>923</v>
      </c>
      <c r="S5992" t="s">
        <v>95</v>
      </c>
      <c r="T5992" t="s">
        <v>46</v>
      </c>
      <c r="W5992" t="s">
        <v>51</v>
      </c>
      <c r="Y5992" t="s">
        <v>47</v>
      </c>
    </row>
    <row r="5993" spans="1:25" x14ac:dyDescent="0.45">
      <c r="A5993" t="s">
        <v>25</v>
      </c>
      <c r="B5993" t="s">
        <v>488</v>
      </c>
      <c r="C5993">
        <v>6156</v>
      </c>
      <c r="D5993" t="s">
        <v>489</v>
      </c>
      <c r="F5993">
        <v>2024</v>
      </c>
      <c r="G5993">
        <v>60</v>
      </c>
      <c r="H5993">
        <v>55.97</v>
      </c>
      <c r="I5993">
        <v>3336.95</v>
      </c>
      <c r="K5993">
        <v>1.2999999999999999E-2</v>
      </c>
      <c r="L5993">
        <v>1E-3</v>
      </c>
      <c r="M5993">
        <v>2634.866</v>
      </c>
      <c r="N5993">
        <v>5.9200000000000003E-2</v>
      </c>
      <c r="O5993">
        <v>0.80400000000000005</v>
      </c>
      <c r="P5993">
        <v>4.0500000000000001E-2</v>
      </c>
      <c r="Q5993">
        <v>44340.224999999999</v>
      </c>
      <c r="R5993" t="s">
        <v>923</v>
      </c>
      <c r="S5993" t="s">
        <v>95</v>
      </c>
      <c r="T5993" t="s">
        <v>46</v>
      </c>
      <c r="W5993" t="s">
        <v>51</v>
      </c>
      <c r="Y5993" t="s">
        <v>47</v>
      </c>
    </row>
    <row r="5994" spans="1:25" x14ac:dyDescent="0.45">
      <c r="A5994" t="s">
        <v>25</v>
      </c>
      <c r="B5994" t="s">
        <v>488</v>
      </c>
      <c r="C5994">
        <v>6156</v>
      </c>
      <c r="D5994" t="s">
        <v>490</v>
      </c>
      <c r="F5994">
        <v>2012</v>
      </c>
      <c r="G5994">
        <v>20</v>
      </c>
      <c r="H5994">
        <v>9.7100000000000009</v>
      </c>
      <c r="I5994">
        <v>387.22</v>
      </c>
      <c r="K5994">
        <v>1E-3</v>
      </c>
      <c r="L5994">
        <v>1E-3</v>
      </c>
      <c r="M5994">
        <v>285.88900000000001</v>
      </c>
      <c r="N5994">
        <v>7.4999999999999997E-2</v>
      </c>
      <c r="O5994">
        <v>0.06</v>
      </c>
      <c r="P5994">
        <v>9.1899999999999996E-2</v>
      </c>
      <c r="Q5994">
        <v>3663.384</v>
      </c>
      <c r="R5994" t="s">
        <v>923</v>
      </c>
      <c r="S5994" t="s">
        <v>34</v>
      </c>
      <c r="T5994" t="s">
        <v>491</v>
      </c>
      <c r="V5994" t="s">
        <v>40</v>
      </c>
      <c r="Y5994" t="s">
        <v>35</v>
      </c>
    </row>
    <row r="5995" spans="1:25" x14ac:dyDescent="0.45">
      <c r="A5995" t="s">
        <v>25</v>
      </c>
      <c r="B5995" t="s">
        <v>488</v>
      </c>
      <c r="C5995">
        <v>6156</v>
      </c>
      <c r="D5995" t="s">
        <v>490</v>
      </c>
      <c r="F5995">
        <v>2013</v>
      </c>
      <c r="G5995">
        <v>110</v>
      </c>
      <c r="H5995">
        <v>75.19</v>
      </c>
      <c r="I5995">
        <v>3113.87</v>
      </c>
      <c r="K5995">
        <v>0.01</v>
      </c>
      <c r="L5995">
        <v>1E-3</v>
      </c>
      <c r="M5995">
        <v>2204.7510000000002</v>
      </c>
      <c r="N5995">
        <v>7.51E-2</v>
      </c>
      <c r="O5995">
        <v>0.315</v>
      </c>
      <c r="P5995">
        <v>2.93E-2</v>
      </c>
      <c r="Q5995">
        <v>28625.382000000001</v>
      </c>
      <c r="R5995" t="s">
        <v>923</v>
      </c>
      <c r="S5995" t="s">
        <v>34</v>
      </c>
      <c r="T5995" t="s">
        <v>28</v>
      </c>
      <c r="V5995" t="s">
        <v>40</v>
      </c>
      <c r="Y5995" t="s">
        <v>35</v>
      </c>
    </row>
    <row r="5996" spans="1:25" x14ac:dyDescent="0.45">
      <c r="A5996" t="s">
        <v>25</v>
      </c>
      <c r="B5996" t="s">
        <v>488</v>
      </c>
      <c r="C5996">
        <v>6156</v>
      </c>
      <c r="D5996" t="s">
        <v>490</v>
      </c>
      <c r="F5996">
        <v>2014</v>
      </c>
      <c r="G5996">
        <v>147</v>
      </c>
      <c r="H5996">
        <v>99.92</v>
      </c>
      <c r="I5996">
        <v>4441.72</v>
      </c>
      <c r="K5996">
        <v>1.4E-2</v>
      </c>
      <c r="L5996">
        <v>1E-3</v>
      </c>
      <c r="M5996">
        <v>3156.7139999999999</v>
      </c>
      <c r="N5996">
        <v>7.8700000000000006E-2</v>
      </c>
      <c r="O5996">
        <v>0.45600000000000002</v>
      </c>
      <c r="P5996">
        <v>4.8500000000000001E-2</v>
      </c>
      <c r="Q5996">
        <v>40161.862999999998</v>
      </c>
      <c r="R5996" t="s">
        <v>923</v>
      </c>
      <c r="S5996" t="s">
        <v>34</v>
      </c>
      <c r="T5996" t="s">
        <v>28</v>
      </c>
      <c r="V5996" t="s">
        <v>40</v>
      </c>
      <c r="Y5996" t="s">
        <v>35</v>
      </c>
    </row>
    <row r="5997" spans="1:25" x14ac:dyDescent="0.45">
      <c r="A5997" t="s">
        <v>25</v>
      </c>
      <c r="B5997" t="s">
        <v>488</v>
      </c>
      <c r="C5997">
        <v>6156</v>
      </c>
      <c r="D5997" t="s">
        <v>490</v>
      </c>
      <c r="F5997">
        <v>2015</v>
      </c>
      <c r="G5997">
        <v>83</v>
      </c>
      <c r="H5997">
        <v>53.53</v>
      </c>
      <c r="I5997">
        <v>2238.79</v>
      </c>
      <c r="K5997">
        <v>7.0000000000000001E-3</v>
      </c>
      <c r="L5997">
        <v>1E-3</v>
      </c>
      <c r="M5997">
        <v>1620.2819999999999</v>
      </c>
      <c r="N5997">
        <v>7.7600000000000002E-2</v>
      </c>
      <c r="O5997">
        <v>0.188</v>
      </c>
      <c r="P5997">
        <v>3.4599999999999999E-2</v>
      </c>
      <c r="Q5997">
        <v>20847.895</v>
      </c>
      <c r="R5997" t="s">
        <v>923</v>
      </c>
      <c r="S5997" t="s">
        <v>34</v>
      </c>
      <c r="T5997" t="s">
        <v>28</v>
      </c>
      <c r="V5997" t="s">
        <v>40</v>
      </c>
      <c r="Y5997" t="s">
        <v>36</v>
      </c>
    </row>
    <row r="5998" spans="1:25" x14ac:dyDescent="0.45">
      <c r="A5998" t="s">
        <v>25</v>
      </c>
      <c r="B5998" t="s">
        <v>488</v>
      </c>
      <c r="C5998">
        <v>6156</v>
      </c>
      <c r="D5998" t="s">
        <v>490</v>
      </c>
      <c r="F5998">
        <v>2016</v>
      </c>
      <c r="G5998">
        <v>43</v>
      </c>
      <c r="H5998">
        <v>30.25</v>
      </c>
      <c r="I5998">
        <v>1260.78</v>
      </c>
      <c r="K5998">
        <v>5.0000000000000001E-3</v>
      </c>
      <c r="L5998">
        <v>1E-3</v>
      </c>
      <c r="M5998">
        <v>950.625</v>
      </c>
      <c r="N5998">
        <v>8.1000000000000003E-2</v>
      </c>
      <c r="O5998">
        <v>0.107</v>
      </c>
      <c r="P5998">
        <v>2.6200000000000001E-2</v>
      </c>
      <c r="Q5998">
        <v>11717.615</v>
      </c>
      <c r="R5998" t="s">
        <v>923</v>
      </c>
      <c r="S5998" t="s">
        <v>34</v>
      </c>
      <c r="T5998" t="s">
        <v>28</v>
      </c>
      <c r="V5998" t="s">
        <v>40</v>
      </c>
      <c r="Y5998" t="s">
        <v>36</v>
      </c>
    </row>
    <row r="5999" spans="1:25" x14ac:dyDescent="0.45">
      <c r="A5999" t="s">
        <v>25</v>
      </c>
      <c r="B5999" t="s">
        <v>488</v>
      </c>
      <c r="C5999">
        <v>6156</v>
      </c>
      <c r="D5999" t="s">
        <v>490</v>
      </c>
      <c r="F5999">
        <v>2017</v>
      </c>
      <c r="G5999">
        <v>91</v>
      </c>
      <c r="H5999">
        <v>62.5</v>
      </c>
      <c r="I5999">
        <v>2553.66</v>
      </c>
      <c r="K5999">
        <v>1.2E-2</v>
      </c>
      <c r="L5999">
        <v>1E-3</v>
      </c>
      <c r="M5999">
        <v>1958.61</v>
      </c>
      <c r="N5999">
        <v>8.0500000000000002E-2</v>
      </c>
      <c r="O5999">
        <v>0.27800000000000002</v>
      </c>
      <c r="P5999">
        <v>5.4300000000000001E-2</v>
      </c>
      <c r="Q5999">
        <v>24254.047999999999</v>
      </c>
      <c r="R5999" t="s">
        <v>923</v>
      </c>
      <c r="S5999" t="s">
        <v>34</v>
      </c>
      <c r="T5999" t="s">
        <v>28</v>
      </c>
      <c r="V5999" t="s">
        <v>40</v>
      </c>
      <c r="Y5999" t="s">
        <v>36</v>
      </c>
    </row>
    <row r="6000" spans="1:25" x14ac:dyDescent="0.45">
      <c r="A6000" t="s">
        <v>25</v>
      </c>
      <c r="B6000" t="s">
        <v>488</v>
      </c>
      <c r="C6000">
        <v>6156</v>
      </c>
      <c r="D6000" t="s">
        <v>490</v>
      </c>
      <c r="F6000">
        <v>2018</v>
      </c>
      <c r="G6000">
        <v>57</v>
      </c>
      <c r="H6000">
        <v>39.4</v>
      </c>
      <c r="I6000">
        <v>1614.92</v>
      </c>
      <c r="K6000">
        <v>7.0000000000000001E-3</v>
      </c>
      <c r="L6000">
        <v>1E-3</v>
      </c>
      <c r="M6000">
        <v>1218.2470000000001</v>
      </c>
      <c r="N6000">
        <v>8.1000000000000003E-2</v>
      </c>
      <c r="O6000">
        <v>0.22900000000000001</v>
      </c>
      <c r="P6000">
        <v>5.4100000000000002E-2</v>
      </c>
      <c r="Q6000">
        <v>15012.46</v>
      </c>
      <c r="R6000" t="s">
        <v>923</v>
      </c>
      <c r="S6000" t="s">
        <v>34</v>
      </c>
      <c r="T6000" t="s">
        <v>28</v>
      </c>
      <c r="V6000" t="s">
        <v>40</v>
      </c>
      <c r="Y6000" t="s">
        <v>36</v>
      </c>
    </row>
    <row r="6001" spans="1:25" x14ac:dyDescent="0.45">
      <c r="A6001" t="s">
        <v>25</v>
      </c>
      <c r="B6001" t="s">
        <v>488</v>
      </c>
      <c r="C6001">
        <v>6156</v>
      </c>
      <c r="D6001" t="s">
        <v>490</v>
      </c>
      <c r="F6001">
        <v>2019</v>
      </c>
      <c r="G6001">
        <v>30</v>
      </c>
      <c r="H6001">
        <v>16.350000000000001</v>
      </c>
      <c r="I6001">
        <v>592.17999999999995</v>
      </c>
      <c r="K6001">
        <v>3.0000000000000001E-3</v>
      </c>
      <c r="L6001">
        <v>1E-3</v>
      </c>
      <c r="M6001">
        <v>451.37099999999998</v>
      </c>
      <c r="N6001">
        <v>8.1000000000000003E-2</v>
      </c>
      <c r="O6001">
        <v>0.159</v>
      </c>
      <c r="P6001">
        <v>0.13639999999999999</v>
      </c>
      <c r="Q6001">
        <v>5562.7</v>
      </c>
      <c r="R6001" t="s">
        <v>923</v>
      </c>
      <c r="S6001" t="s">
        <v>34</v>
      </c>
      <c r="T6001" t="s">
        <v>28</v>
      </c>
      <c r="V6001" t="s">
        <v>40</v>
      </c>
      <c r="Y6001" t="s">
        <v>36</v>
      </c>
    </row>
    <row r="6002" spans="1:25" x14ac:dyDescent="0.45">
      <c r="A6002" t="s">
        <v>25</v>
      </c>
      <c r="B6002" t="s">
        <v>488</v>
      </c>
      <c r="C6002">
        <v>6156</v>
      </c>
      <c r="D6002" t="s">
        <v>490</v>
      </c>
      <c r="F6002">
        <v>2020</v>
      </c>
      <c r="G6002">
        <v>43</v>
      </c>
      <c r="H6002">
        <v>27.64</v>
      </c>
      <c r="I6002">
        <v>1121.49</v>
      </c>
      <c r="K6002">
        <v>5.0000000000000001E-3</v>
      </c>
      <c r="L6002">
        <v>1E-3</v>
      </c>
      <c r="M6002">
        <v>885.279</v>
      </c>
      <c r="N6002">
        <v>7.9399999999999998E-2</v>
      </c>
      <c r="O6002">
        <v>0.183</v>
      </c>
      <c r="P6002">
        <v>6.1699999999999998E-2</v>
      </c>
      <c r="Q6002">
        <v>11023.467000000001</v>
      </c>
      <c r="R6002" t="s">
        <v>923</v>
      </c>
      <c r="S6002" t="s">
        <v>34</v>
      </c>
      <c r="T6002" t="s">
        <v>28</v>
      </c>
      <c r="V6002" t="s">
        <v>40</v>
      </c>
      <c r="Y6002" t="s">
        <v>36</v>
      </c>
    </row>
    <row r="6003" spans="1:25" x14ac:dyDescent="0.45">
      <c r="A6003" t="s">
        <v>25</v>
      </c>
      <c r="B6003" t="s">
        <v>488</v>
      </c>
      <c r="C6003">
        <v>6156</v>
      </c>
      <c r="D6003" t="s">
        <v>490</v>
      </c>
      <c r="F6003">
        <v>2021</v>
      </c>
      <c r="G6003">
        <v>58</v>
      </c>
      <c r="H6003">
        <v>37.659999999999997</v>
      </c>
      <c r="I6003">
        <v>1532.97</v>
      </c>
      <c r="K6003">
        <v>7.0000000000000001E-3</v>
      </c>
      <c r="L6003">
        <v>1E-3</v>
      </c>
      <c r="M6003">
        <v>1164.597</v>
      </c>
      <c r="N6003">
        <v>8.1000000000000003E-2</v>
      </c>
      <c r="O6003">
        <v>0.214</v>
      </c>
      <c r="P6003">
        <v>4.8800000000000003E-2</v>
      </c>
      <c r="Q6003">
        <v>14353.928</v>
      </c>
      <c r="R6003" t="s">
        <v>923</v>
      </c>
      <c r="S6003" t="s">
        <v>34</v>
      </c>
      <c r="T6003" t="s">
        <v>28</v>
      </c>
      <c r="V6003" t="s">
        <v>40</v>
      </c>
      <c r="Y6003" t="s">
        <v>36</v>
      </c>
    </row>
    <row r="6004" spans="1:25" x14ac:dyDescent="0.45">
      <c r="A6004" t="s">
        <v>25</v>
      </c>
      <c r="B6004" t="s">
        <v>488</v>
      </c>
      <c r="C6004">
        <v>6156</v>
      </c>
      <c r="D6004" t="s">
        <v>490</v>
      </c>
      <c r="F6004">
        <v>2022</v>
      </c>
      <c r="G6004">
        <v>136</v>
      </c>
      <c r="H6004">
        <v>97.14</v>
      </c>
      <c r="I6004">
        <v>4142.6099999999997</v>
      </c>
      <c r="K6004">
        <v>1.2999999999999999E-2</v>
      </c>
      <c r="L6004">
        <v>6.9999999999999999E-4</v>
      </c>
      <c r="M6004">
        <v>3045.3389999999999</v>
      </c>
      <c r="N6004">
        <v>7.8600000000000003E-2</v>
      </c>
      <c r="O6004">
        <v>0.56399999999999995</v>
      </c>
      <c r="P6004">
        <v>5.4100000000000002E-2</v>
      </c>
      <c r="Q6004">
        <v>38497.161</v>
      </c>
      <c r="R6004" t="s">
        <v>923</v>
      </c>
      <c r="S6004" t="s">
        <v>34</v>
      </c>
      <c r="T6004" t="s">
        <v>28</v>
      </c>
      <c r="V6004" t="s">
        <v>40</v>
      </c>
      <c r="Y6004" t="s">
        <v>36</v>
      </c>
    </row>
    <row r="6005" spans="1:25" x14ac:dyDescent="0.45">
      <c r="A6005" t="s">
        <v>25</v>
      </c>
      <c r="B6005" t="s">
        <v>488</v>
      </c>
      <c r="C6005">
        <v>6156</v>
      </c>
      <c r="D6005" t="s">
        <v>490</v>
      </c>
      <c r="F6005">
        <v>2023</v>
      </c>
      <c r="G6005">
        <v>49</v>
      </c>
      <c r="H6005">
        <v>34.409999999999997</v>
      </c>
      <c r="I6005">
        <v>1442.01</v>
      </c>
      <c r="K6005">
        <v>4.0000000000000001E-3</v>
      </c>
      <c r="L6005">
        <v>5.0000000000000001E-4</v>
      </c>
      <c r="M6005">
        <v>1048.133</v>
      </c>
      <c r="N6005">
        <v>7.5800000000000006E-2</v>
      </c>
      <c r="O6005">
        <v>0.151</v>
      </c>
      <c r="P6005">
        <v>2.9499999999999998E-2</v>
      </c>
      <c r="Q6005">
        <v>13592.722</v>
      </c>
      <c r="R6005" t="s">
        <v>923</v>
      </c>
      <c r="S6005" t="s">
        <v>34</v>
      </c>
      <c r="T6005" t="s">
        <v>28</v>
      </c>
      <c r="V6005" t="s">
        <v>40</v>
      </c>
      <c r="Y6005" t="s">
        <v>36</v>
      </c>
    </row>
    <row r="6006" spans="1:25" x14ac:dyDescent="0.45">
      <c r="A6006" t="s">
        <v>25</v>
      </c>
      <c r="B6006" t="s">
        <v>488</v>
      </c>
      <c r="C6006">
        <v>6156</v>
      </c>
      <c r="D6006" t="s">
        <v>490</v>
      </c>
      <c r="F6006">
        <v>2024</v>
      </c>
      <c r="G6006">
        <v>37</v>
      </c>
      <c r="H6006">
        <v>28.58</v>
      </c>
      <c r="I6006">
        <v>1245.5</v>
      </c>
      <c r="K6006">
        <v>3.0000000000000001E-3</v>
      </c>
      <c r="L6006">
        <v>2.9999999999999997E-4</v>
      </c>
      <c r="M6006">
        <v>916.92100000000005</v>
      </c>
      <c r="N6006">
        <v>7.6300000000000007E-2</v>
      </c>
      <c r="O6006">
        <v>0.13900000000000001</v>
      </c>
      <c r="P6006">
        <v>3.5999999999999997E-2</v>
      </c>
      <c r="Q6006">
        <v>11920.264999999999</v>
      </c>
      <c r="R6006" t="s">
        <v>923</v>
      </c>
      <c r="S6006" t="s">
        <v>34</v>
      </c>
      <c r="T6006" t="s">
        <v>28</v>
      </c>
      <c r="V6006" t="s">
        <v>40</v>
      </c>
      <c r="Y6006" t="s">
        <v>36</v>
      </c>
    </row>
    <row r="6007" spans="1:25" x14ac:dyDescent="0.45">
      <c r="A6007" t="s">
        <v>25</v>
      </c>
      <c r="B6007" t="s">
        <v>488</v>
      </c>
      <c r="C6007">
        <v>6156</v>
      </c>
      <c r="D6007" t="s">
        <v>492</v>
      </c>
      <c r="F6007">
        <v>2012</v>
      </c>
      <c r="G6007">
        <v>24</v>
      </c>
      <c r="H6007">
        <v>16.36</v>
      </c>
      <c r="I6007">
        <v>662.17</v>
      </c>
      <c r="K6007">
        <v>2E-3</v>
      </c>
      <c r="L6007">
        <v>1E-3</v>
      </c>
      <c r="M6007">
        <v>436.04399999999998</v>
      </c>
      <c r="N6007">
        <v>7.1999999999999995E-2</v>
      </c>
      <c r="O6007">
        <v>8.4000000000000005E-2</v>
      </c>
      <c r="P6007">
        <v>5.0799999999999998E-2</v>
      </c>
      <c r="Q6007">
        <v>6111.61</v>
      </c>
      <c r="R6007" t="s">
        <v>923</v>
      </c>
      <c r="S6007" t="s">
        <v>34</v>
      </c>
      <c r="T6007" t="s">
        <v>493</v>
      </c>
      <c r="V6007" t="s">
        <v>40</v>
      </c>
      <c r="Y6007" t="s">
        <v>35</v>
      </c>
    </row>
    <row r="6008" spans="1:25" x14ac:dyDescent="0.45">
      <c r="A6008" t="s">
        <v>25</v>
      </c>
      <c r="B6008" t="s">
        <v>488</v>
      </c>
      <c r="C6008">
        <v>6156</v>
      </c>
      <c r="D6008" t="s">
        <v>492</v>
      </c>
      <c r="F6008">
        <v>2013</v>
      </c>
      <c r="G6008">
        <v>92</v>
      </c>
      <c r="H6008">
        <v>58.02</v>
      </c>
      <c r="I6008">
        <v>2365.04</v>
      </c>
      <c r="K6008">
        <v>8.0000000000000002E-3</v>
      </c>
      <c r="L6008">
        <v>1E-3</v>
      </c>
      <c r="M6008">
        <v>1696.9849999999999</v>
      </c>
      <c r="N6008">
        <v>7.51E-2</v>
      </c>
      <c r="O6008">
        <v>0.26800000000000002</v>
      </c>
      <c r="P6008">
        <v>4.3200000000000002E-2</v>
      </c>
      <c r="Q6008">
        <v>22243.144</v>
      </c>
      <c r="R6008" t="s">
        <v>923</v>
      </c>
      <c r="S6008" t="s">
        <v>34</v>
      </c>
      <c r="T6008" t="s">
        <v>28</v>
      </c>
      <c r="V6008" t="s">
        <v>40</v>
      </c>
      <c r="Y6008" t="s">
        <v>35</v>
      </c>
    </row>
    <row r="6009" spans="1:25" x14ac:dyDescent="0.45">
      <c r="A6009" t="s">
        <v>25</v>
      </c>
      <c r="B6009" t="s">
        <v>488</v>
      </c>
      <c r="C6009">
        <v>6156</v>
      </c>
      <c r="D6009" t="s">
        <v>492</v>
      </c>
      <c r="F6009">
        <v>2014</v>
      </c>
      <c r="G6009">
        <v>163</v>
      </c>
      <c r="H6009">
        <v>112.21</v>
      </c>
      <c r="I6009">
        <v>4853.41</v>
      </c>
      <c r="K6009">
        <v>1.6E-2</v>
      </c>
      <c r="L6009">
        <v>1E-3</v>
      </c>
      <c r="M6009">
        <v>3564.145</v>
      </c>
      <c r="N6009">
        <v>7.8600000000000003E-2</v>
      </c>
      <c r="O6009">
        <v>0.434</v>
      </c>
      <c r="P6009">
        <v>3.5700000000000003E-2</v>
      </c>
      <c r="Q6009">
        <v>45208.57</v>
      </c>
      <c r="R6009" t="s">
        <v>923</v>
      </c>
      <c r="S6009" t="s">
        <v>34</v>
      </c>
      <c r="T6009" t="s">
        <v>28</v>
      </c>
      <c r="V6009" t="s">
        <v>40</v>
      </c>
      <c r="Y6009" t="s">
        <v>35</v>
      </c>
    </row>
    <row r="6010" spans="1:25" x14ac:dyDescent="0.45">
      <c r="A6010" t="s">
        <v>25</v>
      </c>
      <c r="B6010" t="s">
        <v>488</v>
      </c>
      <c r="C6010">
        <v>6156</v>
      </c>
      <c r="D6010" t="s">
        <v>492</v>
      </c>
      <c r="F6010">
        <v>2015</v>
      </c>
      <c r="G6010">
        <v>95</v>
      </c>
      <c r="H6010">
        <v>63.72</v>
      </c>
      <c r="I6010">
        <v>2673.12</v>
      </c>
      <c r="K6010">
        <v>8.9999999999999993E-3</v>
      </c>
      <c r="L6010">
        <v>1E-3</v>
      </c>
      <c r="M6010">
        <v>1977.5640000000001</v>
      </c>
      <c r="N6010">
        <v>7.8E-2</v>
      </c>
      <c r="O6010">
        <v>0.21299999999999999</v>
      </c>
      <c r="P6010">
        <v>3.3500000000000002E-2</v>
      </c>
      <c r="Q6010">
        <v>25233.885999999999</v>
      </c>
      <c r="R6010" t="s">
        <v>923</v>
      </c>
      <c r="S6010" t="s">
        <v>34</v>
      </c>
      <c r="T6010" t="s">
        <v>28</v>
      </c>
      <c r="V6010" t="s">
        <v>40</v>
      </c>
      <c r="Y6010" t="s">
        <v>36</v>
      </c>
    </row>
    <row r="6011" spans="1:25" x14ac:dyDescent="0.45">
      <c r="A6011" t="s">
        <v>25</v>
      </c>
      <c r="B6011" t="s">
        <v>488</v>
      </c>
      <c r="C6011">
        <v>6156</v>
      </c>
      <c r="D6011" t="s">
        <v>492</v>
      </c>
      <c r="F6011">
        <v>2016</v>
      </c>
      <c r="G6011">
        <v>36</v>
      </c>
      <c r="H6011">
        <v>25.51</v>
      </c>
      <c r="I6011">
        <v>1052.78</v>
      </c>
      <c r="K6011">
        <v>7.0000000000000001E-3</v>
      </c>
      <c r="L6011">
        <v>1.4E-3</v>
      </c>
      <c r="M6011">
        <v>811.61699999999996</v>
      </c>
      <c r="N6011">
        <v>8.1299999999999997E-2</v>
      </c>
      <c r="O6011">
        <v>7.6999999999999999E-2</v>
      </c>
      <c r="P6011">
        <v>2.53E-2</v>
      </c>
      <c r="Q6011">
        <v>9999.6460000000006</v>
      </c>
      <c r="R6011" t="s">
        <v>923</v>
      </c>
      <c r="S6011" t="s">
        <v>34</v>
      </c>
      <c r="T6011" t="s">
        <v>28</v>
      </c>
      <c r="V6011" t="s">
        <v>40</v>
      </c>
      <c r="Y6011" t="s">
        <v>36</v>
      </c>
    </row>
    <row r="6012" spans="1:25" x14ac:dyDescent="0.45">
      <c r="A6012" t="s">
        <v>25</v>
      </c>
      <c r="B6012" t="s">
        <v>488</v>
      </c>
      <c r="C6012">
        <v>6156</v>
      </c>
      <c r="D6012" t="s">
        <v>492</v>
      </c>
      <c r="F6012">
        <v>2017</v>
      </c>
      <c r="G6012">
        <v>78</v>
      </c>
      <c r="H6012">
        <v>57.42</v>
      </c>
      <c r="I6012">
        <v>2472.71</v>
      </c>
      <c r="K6012">
        <v>1.0999999999999999E-2</v>
      </c>
      <c r="L6012">
        <v>1E-3</v>
      </c>
      <c r="M6012">
        <v>1893.538</v>
      </c>
      <c r="N6012">
        <v>7.9899999999999999E-2</v>
      </c>
      <c r="O6012">
        <v>0.216</v>
      </c>
      <c r="P6012">
        <v>3.4099999999999998E-2</v>
      </c>
      <c r="Q6012">
        <v>23449.115000000002</v>
      </c>
      <c r="R6012" t="s">
        <v>923</v>
      </c>
      <c r="S6012" t="s">
        <v>34</v>
      </c>
      <c r="T6012" t="s">
        <v>28</v>
      </c>
      <c r="V6012" t="s">
        <v>40</v>
      </c>
      <c r="Y6012" t="s">
        <v>36</v>
      </c>
    </row>
    <row r="6013" spans="1:25" x14ac:dyDescent="0.45">
      <c r="A6013" t="s">
        <v>25</v>
      </c>
      <c r="B6013" t="s">
        <v>488</v>
      </c>
      <c r="C6013">
        <v>6156</v>
      </c>
      <c r="D6013" t="s">
        <v>492</v>
      </c>
      <c r="F6013">
        <v>2018</v>
      </c>
      <c r="G6013">
        <v>75</v>
      </c>
      <c r="H6013">
        <v>50.9</v>
      </c>
      <c r="I6013">
        <v>2077.19</v>
      </c>
      <c r="K6013">
        <v>8.9999999999999993E-3</v>
      </c>
      <c r="L6013">
        <v>1E-3</v>
      </c>
      <c r="M6013">
        <v>1588.4549999999999</v>
      </c>
      <c r="N6013">
        <v>8.1000000000000003E-2</v>
      </c>
      <c r="O6013">
        <v>0.221</v>
      </c>
      <c r="P6013">
        <v>3.9300000000000002E-2</v>
      </c>
      <c r="Q6013">
        <v>19576.168000000001</v>
      </c>
      <c r="R6013" t="s">
        <v>923</v>
      </c>
      <c r="S6013" t="s">
        <v>34</v>
      </c>
      <c r="T6013" t="s">
        <v>28</v>
      </c>
      <c r="V6013" t="s">
        <v>40</v>
      </c>
      <c r="Y6013" t="s">
        <v>36</v>
      </c>
    </row>
    <row r="6014" spans="1:25" x14ac:dyDescent="0.45">
      <c r="A6014" t="s">
        <v>25</v>
      </c>
      <c r="B6014" t="s">
        <v>488</v>
      </c>
      <c r="C6014">
        <v>6156</v>
      </c>
      <c r="D6014" t="s">
        <v>492</v>
      </c>
      <c r="F6014">
        <v>2019</v>
      </c>
      <c r="G6014">
        <v>30</v>
      </c>
      <c r="H6014">
        <v>17.22</v>
      </c>
      <c r="I6014">
        <v>669.82</v>
      </c>
      <c r="K6014">
        <v>3.0000000000000001E-3</v>
      </c>
      <c r="L6014">
        <v>1E-3</v>
      </c>
      <c r="M6014">
        <v>505.63200000000001</v>
      </c>
      <c r="N6014">
        <v>8.1000000000000003E-2</v>
      </c>
      <c r="O6014">
        <v>0.11799999999999999</v>
      </c>
      <c r="P6014">
        <v>8.6800000000000002E-2</v>
      </c>
      <c r="Q6014">
        <v>6233.3029999999999</v>
      </c>
      <c r="R6014" t="s">
        <v>923</v>
      </c>
      <c r="S6014" t="s">
        <v>34</v>
      </c>
      <c r="T6014" t="s">
        <v>28</v>
      </c>
      <c r="V6014" t="s">
        <v>40</v>
      </c>
      <c r="Y6014" t="s">
        <v>36</v>
      </c>
    </row>
    <row r="6015" spans="1:25" x14ac:dyDescent="0.45">
      <c r="A6015" t="s">
        <v>25</v>
      </c>
      <c r="B6015" t="s">
        <v>488</v>
      </c>
      <c r="C6015">
        <v>6156</v>
      </c>
      <c r="D6015" t="s">
        <v>492</v>
      </c>
      <c r="F6015">
        <v>2020</v>
      </c>
      <c r="G6015">
        <v>21</v>
      </c>
      <c r="H6015">
        <v>12.27</v>
      </c>
      <c r="I6015">
        <v>482.87</v>
      </c>
      <c r="K6015">
        <v>2E-3</v>
      </c>
      <c r="L6015">
        <v>1E-3</v>
      </c>
      <c r="M6015">
        <v>365.57600000000002</v>
      </c>
      <c r="N6015">
        <v>7.8899999999999998E-2</v>
      </c>
      <c r="O6015">
        <v>6.2E-2</v>
      </c>
      <c r="P6015">
        <v>4.1500000000000002E-2</v>
      </c>
      <c r="Q6015">
        <v>4634.933</v>
      </c>
      <c r="R6015" t="s">
        <v>923</v>
      </c>
      <c r="S6015" t="s">
        <v>34</v>
      </c>
      <c r="T6015" t="s">
        <v>28</v>
      </c>
      <c r="V6015" t="s">
        <v>40</v>
      </c>
      <c r="Y6015" t="s">
        <v>36</v>
      </c>
    </row>
    <row r="6016" spans="1:25" x14ac:dyDescent="0.45">
      <c r="A6016" t="s">
        <v>25</v>
      </c>
      <c r="B6016" t="s">
        <v>488</v>
      </c>
      <c r="C6016">
        <v>6156</v>
      </c>
      <c r="D6016" t="s">
        <v>492</v>
      </c>
      <c r="F6016">
        <v>2021</v>
      </c>
      <c r="G6016">
        <v>48</v>
      </c>
      <c r="H6016">
        <v>31.32</v>
      </c>
      <c r="I6016">
        <v>1313.51</v>
      </c>
      <c r="K6016">
        <v>6.0000000000000001E-3</v>
      </c>
      <c r="L6016">
        <v>1E-3</v>
      </c>
      <c r="M6016">
        <v>989.899</v>
      </c>
      <c r="N6016">
        <v>8.1000000000000003E-2</v>
      </c>
      <c r="O6016">
        <v>0.14000000000000001</v>
      </c>
      <c r="P6016">
        <v>4.6600000000000003E-2</v>
      </c>
      <c r="Q6016">
        <v>12199.4</v>
      </c>
      <c r="R6016" t="s">
        <v>923</v>
      </c>
      <c r="S6016" t="s">
        <v>34</v>
      </c>
      <c r="T6016" t="s">
        <v>28</v>
      </c>
      <c r="V6016" t="s">
        <v>40</v>
      </c>
      <c r="Y6016" t="s">
        <v>36</v>
      </c>
    </row>
    <row r="6017" spans="1:25" x14ac:dyDescent="0.45">
      <c r="A6017" t="s">
        <v>25</v>
      </c>
      <c r="B6017" t="s">
        <v>488</v>
      </c>
      <c r="C6017">
        <v>6156</v>
      </c>
      <c r="D6017" t="s">
        <v>492</v>
      </c>
      <c r="F6017">
        <v>2022</v>
      </c>
      <c r="G6017">
        <v>138</v>
      </c>
      <c r="H6017">
        <v>96.03</v>
      </c>
      <c r="I6017">
        <v>4116.67</v>
      </c>
      <c r="K6017">
        <v>1.4E-2</v>
      </c>
      <c r="L6017">
        <v>6.9999999999999999E-4</v>
      </c>
      <c r="M6017">
        <v>2996.3470000000002</v>
      </c>
      <c r="N6017">
        <v>7.9100000000000004E-2</v>
      </c>
      <c r="O6017">
        <v>0.36599999999999999</v>
      </c>
      <c r="P6017">
        <v>4.4200000000000003E-2</v>
      </c>
      <c r="Q6017">
        <v>37679.180999999997</v>
      </c>
      <c r="R6017" t="s">
        <v>923</v>
      </c>
      <c r="S6017" t="s">
        <v>34</v>
      </c>
      <c r="T6017" t="s">
        <v>28</v>
      </c>
      <c r="V6017" t="s">
        <v>40</v>
      </c>
      <c r="Y6017" t="s">
        <v>36</v>
      </c>
    </row>
    <row r="6018" spans="1:25" x14ac:dyDescent="0.45">
      <c r="A6018" t="s">
        <v>25</v>
      </c>
      <c r="B6018" t="s">
        <v>488</v>
      </c>
      <c r="C6018">
        <v>6156</v>
      </c>
      <c r="D6018" t="s">
        <v>492</v>
      </c>
      <c r="F6018">
        <v>2023</v>
      </c>
      <c r="G6018">
        <v>56</v>
      </c>
      <c r="H6018">
        <v>38.29</v>
      </c>
      <c r="I6018">
        <v>1585.31</v>
      </c>
      <c r="K6018">
        <v>4.0000000000000001E-3</v>
      </c>
      <c r="L6018">
        <v>5.9999999999999995E-4</v>
      </c>
      <c r="M6018">
        <v>1123.32</v>
      </c>
      <c r="N6018">
        <v>7.7899999999999997E-2</v>
      </c>
      <c r="O6018">
        <v>0.13500000000000001</v>
      </c>
      <c r="P6018">
        <v>3.0099999999999998E-2</v>
      </c>
      <c r="Q6018">
        <v>14565.687</v>
      </c>
      <c r="R6018" t="s">
        <v>923</v>
      </c>
      <c r="S6018" t="s">
        <v>34</v>
      </c>
      <c r="T6018" t="s">
        <v>28</v>
      </c>
      <c r="V6018" t="s">
        <v>40</v>
      </c>
      <c r="Y6018" t="s">
        <v>36</v>
      </c>
    </row>
    <row r="6019" spans="1:25" x14ac:dyDescent="0.45">
      <c r="A6019" t="s">
        <v>25</v>
      </c>
      <c r="B6019" t="s">
        <v>488</v>
      </c>
      <c r="C6019">
        <v>6156</v>
      </c>
      <c r="D6019" t="s">
        <v>492</v>
      </c>
      <c r="F6019">
        <v>2024</v>
      </c>
      <c r="G6019">
        <v>42</v>
      </c>
      <c r="H6019">
        <v>32.369999999999997</v>
      </c>
      <c r="I6019">
        <v>1336.59</v>
      </c>
      <c r="K6019">
        <v>3.0000000000000001E-3</v>
      </c>
      <c r="L6019">
        <v>2.9999999999999997E-4</v>
      </c>
      <c r="M6019">
        <v>959.15300000000002</v>
      </c>
      <c r="N6019">
        <v>7.7399999999999997E-2</v>
      </c>
      <c r="O6019">
        <v>0.109</v>
      </c>
      <c r="P6019">
        <v>3.2800000000000003E-2</v>
      </c>
      <c r="Q6019">
        <v>12454.739</v>
      </c>
      <c r="R6019" t="s">
        <v>923</v>
      </c>
      <c r="S6019" t="s">
        <v>34</v>
      </c>
      <c r="T6019" t="s">
        <v>28</v>
      </c>
      <c r="V6019" t="s">
        <v>40</v>
      </c>
      <c r="Y6019" t="s">
        <v>36</v>
      </c>
    </row>
    <row r="6020" spans="1:25" x14ac:dyDescent="0.45">
      <c r="A6020" t="s">
        <v>25</v>
      </c>
      <c r="B6020" t="s">
        <v>488</v>
      </c>
      <c r="C6020">
        <v>6156</v>
      </c>
      <c r="D6020" t="s">
        <v>494</v>
      </c>
      <c r="F6020">
        <v>2012</v>
      </c>
      <c r="G6020">
        <v>35</v>
      </c>
      <c r="H6020">
        <v>23.5</v>
      </c>
      <c r="I6020">
        <v>937.62</v>
      </c>
      <c r="K6020">
        <v>3.0000000000000001E-3</v>
      </c>
      <c r="L6020">
        <v>1E-3</v>
      </c>
      <c r="M6020">
        <v>689.39599999999996</v>
      </c>
      <c r="N6020">
        <v>7.7899999999999997E-2</v>
      </c>
      <c r="O6020">
        <v>9.8000000000000004E-2</v>
      </c>
      <c r="P6020">
        <v>5.6899999999999999E-2</v>
      </c>
      <c r="Q6020">
        <v>8811.0820000000003</v>
      </c>
      <c r="R6020" t="s">
        <v>923</v>
      </c>
      <c r="S6020" t="s">
        <v>34</v>
      </c>
      <c r="T6020" t="s">
        <v>495</v>
      </c>
      <c r="V6020" t="s">
        <v>40</v>
      </c>
      <c r="Y6020" t="s">
        <v>35</v>
      </c>
    </row>
    <row r="6021" spans="1:25" x14ac:dyDescent="0.45">
      <c r="A6021" t="s">
        <v>25</v>
      </c>
      <c r="B6021" t="s">
        <v>488</v>
      </c>
      <c r="C6021">
        <v>6156</v>
      </c>
      <c r="D6021" t="s">
        <v>494</v>
      </c>
      <c r="F6021">
        <v>2013</v>
      </c>
      <c r="G6021">
        <v>74</v>
      </c>
      <c r="H6021">
        <v>45.51</v>
      </c>
      <c r="I6021">
        <v>1878.47</v>
      </c>
      <c r="K6021">
        <v>6.0000000000000001E-3</v>
      </c>
      <c r="L6021">
        <v>1E-3</v>
      </c>
      <c r="M6021">
        <v>1383.28</v>
      </c>
      <c r="N6021">
        <v>7.7499999999999999E-2</v>
      </c>
      <c r="O6021">
        <v>0.23499999999999999</v>
      </c>
      <c r="P6021">
        <v>6.5600000000000006E-2</v>
      </c>
      <c r="Q6021">
        <v>17813.074000000001</v>
      </c>
      <c r="R6021" t="s">
        <v>923</v>
      </c>
      <c r="S6021" t="s">
        <v>34</v>
      </c>
      <c r="T6021" t="s">
        <v>28</v>
      </c>
      <c r="V6021" t="s">
        <v>40</v>
      </c>
      <c r="Y6021" t="s">
        <v>35</v>
      </c>
    </row>
    <row r="6022" spans="1:25" x14ac:dyDescent="0.45">
      <c r="A6022" t="s">
        <v>25</v>
      </c>
      <c r="B6022" t="s">
        <v>488</v>
      </c>
      <c r="C6022">
        <v>6156</v>
      </c>
      <c r="D6022" t="s">
        <v>494</v>
      </c>
      <c r="F6022">
        <v>2014</v>
      </c>
      <c r="G6022">
        <v>132</v>
      </c>
      <c r="H6022">
        <v>84.92</v>
      </c>
      <c r="I6022">
        <v>3651.29</v>
      </c>
      <c r="K6022">
        <v>1.2E-2</v>
      </c>
      <c r="L6022">
        <v>1E-3</v>
      </c>
      <c r="M6022">
        <v>2639.027</v>
      </c>
      <c r="N6022">
        <v>7.7899999999999997E-2</v>
      </c>
      <c r="O6022">
        <v>0.35499999999999998</v>
      </c>
      <c r="P6022">
        <v>4.2599999999999999E-2</v>
      </c>
      <c r="Q6022">
        <v>34087.800000000003</v>
      </c>
      <c r="R6022" t="s">
        <v>923</v>
      </c>
      <c r="S6022" t="s">
        <v>34</v>
      </c>
      <c r="T6022" t="s">
        <v>28</v>
      </c>
      <c r="V6022" t="s">
        <v>40</v>
      </c>
      <c r="Y6022" t="s">
        <v>35</v>
      </c>
    </row>
    <row r="6023" spans="1:25" x14ac:dyDescent="0.45">
      <c r="A6023" t="s">
        <v>25</v>
      </c>
      <c r="B6023" t="s">
        <v>488</v>
      </c>
      <c r="C6023">
        <v>6156</v>
      </c>
      <c r="D6023" t="s">
        <v>494</v>
      </c>
      <c r="F6023">
        <v>2015</v>
      </c>
      <c r="G6023">
        <v>82</v>
      </c>
      <c r="H6023">
        <v>52.29</v>
      </c>
      <c r="I6023">
        <v>2201.0100000000002</v>
      </c>
      <c r="K6023">
        <v>7.0000000000000001E-3</v>
      </c>
      <c r="L6023">
        <v>1E-3</v>
      </c>
      <c r="M6023">
        <v>1600.933</v>
      </c>
      <c r="N6023">
        <v>7.6899999999999996E-2</v>
      </c>
      <c r="O6023">
        <v>0.19400000000000001</v>
      </c>
      <c r="P6023">
        <v>3.9100000000000003E-2</v>
      </c>
      <c r="Q6023">
        <v>20748.929</v>
      </c>
      <c r="R6023" t="s">
        <v>923</v>
      </c>
      <c r="S6023" t="s">
        <v>34</v>
      </c>
      <c r="T6023" t="s">
        <v>28</v>
      </c>
      <c r="V6023" t="s">
        <v>40</v>
      </c>
      <c r="Y6023" t="s">
        <v>36</v>
      </c>
    </row>
    <row r="6024" spans="1:25" x14ac:dyDescent="0.45">
      <c r="A6024" t="s">
        <v>25</v>
      </c>
      <c r="B6024" t="s">
        <v>488</v>
      </c>
      <c r="C6024">
        <v>6156</v>
      </c>
      <c r="D6024" t="s">
        <v>494</v>
      </c>
      <c r="F6024">
        <v>2016</v>
      </c>
      <c r="G6024">
        <v>22</v>
      </c>
      <c r="H6024">
        <v>13.57</v>
      </c>
      <c r="I6024">
        <v>554.9</v>
      </c>
      <c r="K6024">
        <v>6.0000000000000001E-3</v>
      </c>
      <c r="L6024">
        <v>2.5000000000000001E-3</v>
      </c>
      <c r="M6024">
        <v>427.70299999999997</v>
      </c>
      <c r="N6024">
        <v>8.1000000000000003E-2</v>
      </c>
      <c r="O6024">
        <v>4.1000000000000002E-2</v>
      </c>
      <c r="P6024">
        <v>2.1899999999999999E-2</v>
      </c>
      <c r="Q6024">
        <v>5271.18</v>
      </c>
      <c r="R6024" t="s">
        <v>923</v>
      </c>
      <c r="S6024" t="s">
        <v>34</v>
      </c>
      <c r="T6024" t="s">
        <v>28</v>
      </c>
      <c r="V6024" t="s">
        <v>40</v>
      </c>
      <c r="Y6024" t="s">
        <v>36</v>
      </c>
    </row>
    <row r="6025" spans="1:25" x14ac:dyDescent="0.45">
      <c r="A6025" t="s">
        <v>25</v>
      </c>
      <c r="B6025" t="s">
        <v>488</v>
      </c>
      <c r="C6025">
        <v>6156</v>
      </c>
      <c r="D6025" t="s">
        <v>494</v>
      </c>
      <c r="F6025">
        <v>2017</v>
      </c>
      <c r="G6025">
        <v>61</v>
      </c>
      <c r="H6025">
        <v>46.05</v>
      </c>
      <c r="I6025">
        <v>2016.39</v>
      </c>
      <c r="K6025">
        <v>8.9999999999999993E-3</v>
      </c>
      <c r="L6025">
        <v>1E-3</v>
      </c>
      <c r="M6025">
        <v>1536.3510000000001</v>
      </c>
      <c r="N6025">
        <v>8.0299999999999996E-2</v>
      </c>
      <c r="O6025">
        <v>0.161</v>
      </c>
      <c r="P6025">
        <v>3.49E-2</v>
      </c>
      <c r="Q6025">
        <v>19075.296999999999</v>
      </c>
      <c r="R6025" t="s">
        <v>923</v>
      </c>
      <c r="S6025" t="s">
        <v>34</v>
      </c>
      <c r="T6025" t="s">
        <v>28</v>
      </c>
      <c r="V6025" t="s">
        <v>40</v>
      </c>
      <c r="Y6025" t="s">
        <v>36</v>
      </c>
    </row>
    <row r="6026" spans="1:25" x14ac:dyDescent="0.45">
      <c r="A6026" t="s">
        <v>25</v>
      </c>
      <c r="B6026" t="s">
        <v>488</v>
      </c>
      <c r="C6026">
        <v>6156</v>
      </c>
      <c r="D6026" t="s">
        <v>494</v>
      </c>
      <c r="F6026">
        <v>2018</v>
      </c>
      <c r="G6026">
        <v>61</v>
      </c>
      <c r="H6026">
        <v>45.76</v>
      </c>
      <c r="I6026">
        <v>1972.68</v>
      </c>
      <c r="K6026">
        <v>8.9999999999999993E-3</v>
      </c>
      <c r="L6026">
        <v>1E-3</v>
      </c>
      <c r="M6026">
        <v>1488.9570000000001</v>
      </c>
      <c r="N6026">
        <v>8.1000000000000003E-2</v>
      </c>
      <c r="O6026">
        <v>0.186</v>
      </c>
      <c r="P6026">
        <v>3.1699999999999999E-2</v>
      </c>
      <c r="Q6026">
        <v>18349.733</v>
      </c>
      <c r="R6026" t="s">
        <v>923</v>
      </c>
      <c r="S6026" t="s">
        <v>34</v>
      </c>
      <c r="T6026" t="s">
        <v>28</v>
      </c>
      <c r="V6026" t="s">
        <v>40</v>
      </c>
      <c r="Y6026" t="s">
        <v>36</v>
      </c>
    </row>
    <row r="6027" spans="1:25" x14ac:dyDescent="0.45">
      <c r="A6027" t="s">
        <v>25</v>
      </c>
      <c r="B6027" t="s">
        <v>488</v>
      </c>
      <c r="C6027">
        <v>6156</v>
      </c>
      <c r="D6027" t="s">
        <v>494</v>
      </c>
      <c r="F6027">
        <v>2019</v>
      </c>
      <c r="G6027">
        <v>23</v>
      </c>
      <c r="H6027">
        <v>14.88</v>
      </c>
      <c r="I6027">
        <v>590.62</v>
      </c>
      <c r="K6027">
        <v>3.0000000000000001E-3</v>
      </c>
      <c r="L6027">
        <v>1E-3</v>
      </c>
      <c r="M6027">
        <v>456.822</v>
      </c>
      <c r="N6027">
        <v>8.1000000000000003E-2</v>
      </c>
      <c r="O6027">
        <v>7.9000000000000001E-2</v>
      </c>
      <c r="P6027">
        <v>6.3299999999999995E-2</v>
      </c>
      <c r="Q6027">
        <v>5631.357</v>
      </c>
      <c r="R6027" t="s">
        <v>923</v>
      </c>
      <c r="S6027" t="s">
        <v>34</v>
      </c>
      <c r="T6027" t="s">
        <v>28</v>
      </c>
      <c r="V6027" t="s">
        <v>40</v>
      </c>
      <c r="Y6027" t="s">
        <v>36</v>
      </c>
    </row>
    <row r="6028" spans="1:25" x14ac:dyDescent="0.45">
      <c r="A6028" t="s">
        <v>25</v>
      </c>
      <c r="B6028" t="s">
        <v>488</v>
      </c>
      <c r="C6028">
        <v>6156</v>
      </c>
      <c r="D6028" t="s">
        <v>494</v>
      </c>
      <c r="F6028">
        <v>2020</v>
      </c>
      <c r="G6028">
        <v>44</v>
      </c>
      <c r="H6028">
        <v>27.43</v>
      </c>
      <c r="I6028">
        <v>1124.29</v>
      </c>
      <c r="K6028">
        <v>5.0000000000000001E-3</v>
      </c>
      <c r="L6028">
        <v>1E-3</v>
      </c>
      <c r="M6028">
        <v>890.46299999999997</v>
      </c>
      <c r="N6028">
        <v>8.0299999999999996E-2</v>
      </c>
      <c r="O6028">
        <v>0.104</v>
      </c>
      <c r="P6028">
        <v>3.8699999999999998E-2</v>
      </c>
      <c r="Q6028">
        <v>11083.991</v>
      </c>
      <c r="R6028" t="s">
        <v>923</v>
      </c>
      <c r="S6028" t="s">
        <v>34</v>
      </c>
      <c r="T6028" t="s">
        <v>28</v>
      </c>
      <c r="V6028" t="s">
        <v>40</v>
      </c>
      <c r="Y6028" t="s">
        <v>36</v>
      </c>
    </row>
    <row r="6029" spans="1:25" x14ac:dyDescent="0.45">
      <c r="A6029" t="s">
        <v>25</v>
      </c>
      <c r="B6029" t="s">
        <v>488</v>
      </c>
      <c r="C6029">
        <v>6156</v>
      </c>
      <c r="D6029" t="s">
        <v>494</v>
      </c>
      <c r="F6029">
        <v>2021</v>
      </c>
      <c r="G6029">
        <v>42</v>
      </c>
      <c r="H6029">
        <v>22.98</v>
      </c>
      <c r="I6029">
        <v>912.25</v>
      </c>
      <c r="K6029">
        <v>4.0000000000000001E-3</v>
      </c>
      <c r="L6029">
        <v>1E-3</v>
      </c>
      <c r="M6029">
        <v>711.59699999999998</v>
      </c>
      <c r="N6029">
        <v>8.1000000000000003E-2</v>
      </c>
      <c r="O6029">
        <v>0.11600000000000001</v>
      </c>
      <c r="P6029">
        <v>6.4600000000000005E-2</v>
      </c>
      <c r="Q6029">
        <v>8768.5949999999993</v>
      </c>
      <c r="R6029" t="s">
        <v>923</v>
      </c>
      <c r="S6029" t="s">
        <v>34</v>
      </c>
      <c r="T6029" t="s">
        <v>28</v>
      </c>
      <c r="V6029" t="s">
        <v>40</v>
      </c>
      <c r="Y6029" t="s">
        <v>36</v>
      </c>
    </row>
    <row r="6030" spans="1:25" x14ac:dyDescent="0.45">
      <c r="A6030" t="s">
        <v>25</v>
      </c>
      <c r="B6030" t="s">
        <v>488</v>
      </c>
      <c r="C6030">
        <v>6156</v>
      </c>
      <c r="D6030" t="s">
        <v>494</v>
      </c>
      <c r="F6030">
        <v>2022</v>
      </c>
      <c r="G6030">
        <v>91</v>
      </c>
      <c r="H6030">
        <v>66.290000000000006</v>
      </c>
      <c r="I6030">
        <v>2914.21</v>
      </c>
      <c r="K6030">
        <v>2.3E-2</v>
      </c>
      <c r="L6030">
        <v>1.8E-3</v>
      </c>
      <c r="M6030">
        <v>2107.085</v>
      </c>
      <c r="N6030">
        <v>7.8899999999999998E-2</v>
      </c>
      <c r="O6030">
        <v>0.26700000000000002</v>
      </c>
      <c r="P6030">
        <v>3.4500000000000003E-2</v>
      </c>
      <c r="Q6030">
        <v>26657.977999999999</v>
      </c>
      <c r="R6030" t="s">
        <v>923</v>
      </c>
      <c r="S6030" t="s">
        <v>34</v>
      </c>
      <c r="T6030" t="s">
        <v>28</v>
      </c>
      <c r="V6030" t="s">
        <v>40</v>
      </c>
      <c r="Y6030" t="s">
        <v>36</v>
      </c>
    </row>
    <row r="6031" spans="1:25" x14ac:dyDescent="0.45">
      <c r="A6031" t="s">
        <v>25</v>
      </c>
      <c r="B6031" t="s">
        <v>488</v>
      </c>
      <c r="C6031">
        <v>6156</v>
      </c>
      <c r="D6031" t="s">
        <v>494</v>
      </c>
      <c r="F6031">
        <v>2023</v>
      </c>
      <c r="G6031">
        <v>43</v>
      </c>
      <c r="H6031">
        <v>31.61</v>
      </c>
      <c r="I6031">
        <v>1329.14</v>
      </c>
      <c r="K6031">
        <v>4.0000000000000001E-3</v>
      </c>
      <c r="L6031">
        <v>5.9999999999999995E-4</v>
      </c>
      <c r="M6031">
        <v>948.745</v>
      </c>
      <c r="N6031">
        <v>7.7399999999999997E-2</v>
      </c>
      <c r="O6031">
        <v>0.11899999999999999</v>
      </c>
      <c r="P6031">
        <v>2.1999999999999999E-2</v>
      </c>
      <c r="Q6031">
        <v>12375.088</v>
      </c>
      <c r="R6031" t="s">
        <v>923</v>
      </c>
      <c r="S6031" t="s">
        <v>34</v>
      </c>
      <c r="T6031" t="s">
        <v>28</v>
      </c>
      <c r="V6031" t="s">
        <v>40</v>
      </c>
      <c r="Y6031" t="s">
        <v>36</v>
      </c>
    </row>
    <row r="6032" spans="1:25" x14ac:dyDescent="0.45">
      <c r="A6032" t="s">
        <v>25</v>
      </c>
      <c r="B6032" t="s">
        <v>488</v>
      </c>
      <c r="C6032">
        <v>6156</v>
      </c>
      <c r="D6032" t="s">
        <v>494</v>
      </c>
      <c r="F6032">
        <v>2024</v>
      </c>
      <c r="G6032">
        <v>29</v>
      </c>
      <c r="H6032">
        <v>22.78</v>
      </c>
      <c r="I6032">
        <v>988.98</v>
      </c>
      <c r="K6032">
        <v>2E-3</v>
      </c>
      <c r="L6032">
        <v>2.9999999999999997E-4</v>
      </c>
      <c r="M6032">
        <v>720.452</v>
      </c>
      <c r="N6032">
        <v>7.46E-2</v>
      </c>
      <c r="O6032">
        <v>6.7000000000000004E-2</v>
      </c>
      <c r="P6032">
        <v>2.3599999999999999E-2</v>
      </c>
      <c r="Q6032">
        <v>9480.1820000000007</v>
      </c>
      <c r="R6032" t="s">
        <v>923</v>
      </c>
      <c r="S6032" t="s">
        <v>34</v>
      </c>
      <c r="T6032" t="s">
        <v>28</v>
      </c>
      <c r="V6032" t="s">
        <v>40</v>
      </c>
      <c r="Y6032" t="s">
        <v>36</v>
      </c>
    </row>
    <row r="6033" spans="1:25" x14ac:dyDescent="0.45">
      <c r="A6033" t="s">
        <v>25</v>
      </c>
      <c r="B6033" t="s">
        <v>496</v>
      </c>
      <c r="C6033">
        <v>6635</v>
      </c>
      <c r="D6033" t="s">
        <v>497</v>
      </c>
      <c r="F6033">
        <v>2009</v>
      </c>
      <c r="G6033">
        <v>61</v>
      </c>
      <c r="H6033">
        <v>52.25</v>
      </c>
      <c r="I6033">
        <v>3775</v>
      </c>
      <c r="K6033">
        <v>8.3000000000000004E-2</v>
      </c>
      <c r="L6033">
        <v>2.3999999999999998E-3</v>
      </c>
      <c r="M6033">
        <v>3923.85</v>
      </c>
      <c r="N6033">
        <v>6.2799999999999995E-2</v>
      </c>
      <c r="O6033">
        <v>3.2810000000000001</v>
      </c>
      <c r="P6033">
        <v>0.10059999999999999</v>
      </c>
      <c r="Q6033">
        <v>61044.6</v>
      </c>
      <c r="R6033" t="s">
        <v>333</v>
      </c>
      <c r="S6033" t="s">
        <v>38</v>
      </c>
      <c r="T6033" t="s">
        <v>28</v>
      </c>
      <c r="V6033" t="s">
        <v>302</v>
      </c>
      <c r="Y6033" t="s">
        <v>35</v>
      </c>
    </row>
    <row r="6034" spans="1:25" x14ac:dyDescent="0.45">
      <c r="A6034" t="s">
        <v>25</v>
      </c>
      <c r="B6034" t="s">
        <v>496</v>
      </c>
      <c r="C6034">
        <v>6635</v>
      </c>
      <c r="D6034" t="s">
        <v>497</v>
      </c>
      <c r="F6034">
        <v>2010</v>
      </c>
      <c r="G6034">
        <v>98</v>
      </c>
      <c r="H6034">
        <v>80.25</v>
      </c>
      <c r="I6034">
        <v>5227.75</v>
      </c>
      <c r="K6034">
        <v>0.107</v>
      </c>
      <c r="L6034">
        <v>2.3999999999999998E-3</v>
      </c>
      <c r="M6034">
        <v>5443.1750000000002</v>
      </c>
      <c r="N6034">
        <v>6.2600000000000003E-2</v>
      </c>
      <c r="O6034">
        <v>4.218</v>
      </c>
      <c r="P6034">
        <v>0.1043</v>
      </c>
      <c r="Q6034">
        <v>85340.55</v>
      </c>
      <c r="R6034" t="s">
        <v>333</v>
      </c>
      <c r="S6034" t="s">
        <v>38</v>
      </c>
      <c r="T6034" t="s">
        <v>28</v>
      </c>
      <c r="V6034" t="s">
        <v>302</v>
      </c>
      <c r="Y6034" t="s">
        <v>35</v>
      </c>
    </row>
    <row r="6035" spans="1:25" x14ac:dyDescent="0.45">
      <c r="A6035" t="s">
        <v>25</v>
      </c>
      <c r="B6035" t="s">
        <v>496</v>
      </c>
      <c r="C6035">
        <v>6635</v>
      </c>
      <c r="D6035" t="s">
        <v>497</v>
      </c>
      <c r="F6035">
        <v>2011</v>
      </c>
      <c r="G6035">
        <v>91</v>
      </c>
      <c r="H6035">
        <v>70.180000000000007</v>
      </c>
      <c r="I6035">
        <v>4727.42</v>
      </c>
      <c r="K6035">
        <v>0.18</v>
      </c>
      <c r="L6035">
        <v>1.8700000000000001E-2</v>
      </c>
      <c r="M6035">
        <v>3470.1350000000002</v>
      </c>
      <c r="N6035">
        <v>6.2199999999999998E-2</v>
      </c>
      <c r="O6035">
        <v>2.9609999999999999</v>
      </c>
      <c r="P6035">
        <v>0.1424</v>
      </c>
      <c r="Q6035">
        <v>54809.741000000002</v>
      </c>
      <c r="R6035" t="s">
        <v>333</v>
      </c>
      <c r="S6035" t="s">
        <v>38</v>
      </c>
      <c r="T6035" t="s">
        <v>28</v>
      </c>
      <c r="V6035" t="s">
        <v>302</v>
      </c>
      <c r="Y6035" t="s">
        <v>35</v>
      </c>
    </row>
    <row r="6036" spans="1:25" x14ac:dyDescent="0.45">
      <c r="A6036" t="s">
        <v>25</v>
      </c>
      <c r="B6036" t="s">
        <v>496</v>
      </c>
      <c r="C6036">
        <v>6635</v>
      </c>
      <c r="D6036" t="s">
        <v>497</v>
      </c>
      <c r="F6036">
        <v>2012</v>
      </c>
      <c r="G6036">
        <v>118</v>
      </c>
      <c r="H6036">
        <v>90.19</v>
      </c>
      <c r="I6036">
        <v>6636.34</v>
      </c>
      <c r="K6036">
        <v>3.4000000000000002E-2</v>
      </c>
      <c r="L6036">
        <v>1.1000000000000001E-3</v>
      </c>
      <c r="M6036">
        <v>4908.9269999999997</v>
      </c>
      <c r="N6036">
        <v>6.0699999999999997E-2</v>
      </c>
      <c r="O6036">
        <v>2.0350000000000001</v>
      </c>
      <c r="P6036">
        <v>5.9499999999999997E-2</v>
      </c>
      <c r="Q6036">
        <v>78882.675000000003</v>
      </c>
      <c r="R6036" t="s">
        <v>333</v>
      </c>
      <c r="S6036" t="s">
        <v>38</v>
      </c>
      <c r="T6036" t="s">
        <v>28</v>
      </c>
      <c r="V6036" t="s">
        <v>302</v>
      </c>
      <c r="Y6036" t="s">
        <v>35</v>
      </c>
    </row>
    <row r="6037" spans="1:25" x14ac:dyDescent="0.45">
      <c r="A6037" t="s">
        <v>25</v>
      </c>
      <c r="B6037" t="s">
        <v>496</v>
      </c>
      <c r="C6037">
        <v>6635</v>
      </c>
      <c r="D6037" t="s">
        <v>497</v>
      </c>
      <c r="F6037">
        <v>2013</v>
      </c>
      <c r="G6037">
        <v>187</v>
      </c>
      <c r="H6037">
        <v>130.5</v>
      </c>
      <c r="I6037">
        <v>9156.2099999999991</v>
      </c>
      <c r="K6037">
        <v>3.5000000000000003E-2</v>
      </c>
      <c r="L6037">
        <v>8.9999999999999998E-4</v>
      </c>
      <c r="M6037">
        <v>6722.2240000000002</v>
      </c>
      <c r="N6037">
        <v>6.0100000000000001E-2</v>
      </c>
      <c r="O6037">
        <v>2.5369999999999999</v>
      </c>
      <c r="P6037">
        <v>5.91E-2</v>
      </c>
      <c r="Q6037">
        <v>111323.024</v>
      </c>
      <c r="R6037" t="s">
        <v>333</v>
      </c>
      <c r="S6037" t="s">
        <v>38</v>
      </c>
      <c r="T6037" t="s">
        <v>28</v>
      </c>
      <c r="V6037" t="s">
        <v>302</v>
      </c>
      <c r="Y6037" t="s">
        <v>35</v>
      </c>
    </row>
    <row r="6038" spans="1:25" x14ac:dyDescent="0.45">
      <c r="A6038" t="s">
        <v>25</v>
      </c>
      <c r="B6038" t="s">
        <v>496</v>
      </c>
      <c r="C6038">
        <v>6635</v>
      </c>
      <c r="D6038" t="s">
        <v>497</v>
      </c>
      <c r="F6038">
        <v>2014</v>
      </c>
      <c r="G6038">
        <v>272</v>
      </c>
      <c r="H6038">
        <v>186.61</v>
      </c>
      <c r="I6038">
        <v>13256.19</v>
      </c>
      <c r="K6038">
        <v>0.06</v>
      </c>
      <c r="L6038">
        <v>1.1000000000000001E-3</v>
      </c>
      <c r="M6038">
        <v>10052.093999999999</v>
      </c>
      <c r="N6038">
        <v>6.3600000000000004E-2</v>
      </c>
      <c r="O6038">
        <v>4.2960000000000003</v>
      </c>
      <c r="P6038">
        <v>7.0999999999999994E-2</v>
      </c>
      <c r="Q6038">
        <v>160072.38699999999</v>
      </c>
      <c r="R6038" t="s">
        <v>333</v>
      </c>
      <c r="S6038" t="s">
        <v>38</v>
      </c>
      <c r="T6038" t="s">
        <v>28</v>
      </c>
      <c r="V6038" t="s">
        <v>302</v>
      </c>
      <c r="Y6038" t="s">
        <v>35</v>
      </c>
    </row>
    <row r="6039" spans="1:25" x14ac:dyDescent="0.45">
      <c r="A6039" t="s">
        <v>25</v>
      </c>
      <c r="B6039" t="s">
        <v>496</v>
      </c>
      <c r="C6039">
        <v>6635</v>
      </c>
      <c r="D6039" t="s">
        <v>497</v>
      </c>
      <c r="F6039">
        <v>2015</v>
      </c>
      <c r="G6039">
        <v>55</v>
      </c>
      <c r="H6039">
        <v>37.04</v>
      </c>
      <c r="I6039">
        <v>2352.04</v>
      </c>
      <c r="K6039">
        <v>8.9999999999999993E-3</v>
      </c>
      <c r="L6039">
        <v>8.9999999999999998E-4</v>
      </c>
      <c r="M6039">
        <v>1753.252</v>
      </c>
      <c r="N6039">
        <v>6.0499999999999998E-2</v>
      </c>
      <c r="O6039">
        <v>0.60499999999999998</v>
      </c>
      <c r="P6039">
        <v>5.8700000000000002E-2</v>
      </c>
      <c r="Q6039">
        <v>29173.819</v>
      </c>
      <c r="R6039" t="s">
        <v>333</v>
      </c>
      <c r="S6039" t="s">
        <v>38</v>
      </c>
      <c r="T6039" t="s">
        <v>28</v>
      </c>
      <c r="V6039" t="s">
        <v>302</v>
      </c>
      <c r="Y6039" t="s">
        <v>36</v>
      </c>
    </row>
    <row r="6040" spans="1:25" x14ac:dyDescent="0.45">
      <c r="A6040" t="s">
        <v>25</v>
      </c>
      <c r="B6040" t="s">
        <v>496</v>
      </c>
      <c r="C6040">
        <v>6635</v>
      </c>
      <c r="D6040" t="s">
        <v>497</v>
      </c>
      <c r="F6040">
        <v>2016</v>
      </c>
      <c r="G6040">
        <v>106</v>
      </c>
      <c r="H6040">
        <v>68.040000000000006</v>
      </c>
      <c r="I6040">
        <v>4067.25</v>
      </c>
      <c r="K6040">
        <v>1.2999999999999999E-2</v>
      </c>
      <c r="L6040">
        <v>1E-3</v>
      </c>
      <c r="M6040">
        <v>2436.2330000000002</v>
      </c>
      <c r="N6040">
        <v>6.1400000000000003E-2</v>
      </c>
      <c r="O6040">
        <v>1.28</v>
      </c>
      <c r="P6040">
        <v>8.8900000000000007E-2</v>
      </c>
      <c r="Q6040">
        <v>40001.764000000003</v>
      </c>
      <c r="R6040" t="s">
        <v>333</v>
      </c>
      <c r="S6040" t="s">
        <v>38</v>
      </c>
      <c r="T6040" t="s">
        <v>28</v>
      </c>
      <c r="V6040" t="s">
        <v>302</v>
      </c>
      <c r="Y6040" t="s">
        <v>36</v>
      </c>
    </row>
    <row r="6041" spans="1:25" x14ac:dyDescent="0.45">
      <c r="A6041" t="s">
        <v>25</v>
      </c>
      <c r="B6041" t="s">
        <v>496</v>
      </c>
      <c r="C6041">
        <v>6635</v>
      </c>
      <c r="D6041" t="s">
        <v>497</v>
      </c>
      <c r="F6041">
        <v>2017</v>
      </c>
      <c r="G6041">
        <v>93</v>
      </c>
      <c r="H6041">
        <v>60.35</v>
      </c>
      <c r="I6041">
        <v>4344.63</v>
      </c>
      <c r="K6041">
        <v>1.6E-2</v>
      </c>
      <c r="L6041">
        <v>1E-3</v>
      </c>
      <c r="M6041">
        <v>2575.7689999999998</v>
      </c>
      <c r="N6041">
        <v>6.2199999999999998E-2</v>
      </c>
      <c r="O6041">
        <v>1.2030000000000001</v>
      </c>
      <c r="P6041">
        <v>7.7200000000000005E-2</v>
      </c>
      <c r="Q6041">
        <v>40901.536999999997</v>
      </c>
      <c r="R6041" t="s">
        <v>333</v>
      </c>
      <c r="S6041" t="s">
        <v>38</v>
      </c>
      <c r="T6041" t="s">
        <v>28</v>
      </c>
      <c r="V6041" t="s">
        <v>302</v>
      </c>
      <c r="Y6041" t="s">
        <v>36</v>
      </c>
    </row>
    <row r="6042" spans="1:25" x14ac:dyDescent="0.45">
      <c r="A6042" t="s">
        <v>25</v>
      </c>
      <c r="B6042" t="s">
        <v>496</v>
      </c>
      <c r="C6042">
        <v>6635</v>
      </c>
      <c r="D6042" t="s">
        <v>497</v>
      </c>
      <c r="F6042">
        <v>2018</v>
      </c>
      <c r="G6042">
        <v>67</v>
      </c>
      <c r="H6042">
        <v>50.41</v>
      </c>
      <c r="I6042">
        <v>3547.15</v>
      </c>
      <c r="K6042">
        <v>1.2E-2</v>
      </c>
      <c r="L6042">
        <v>1E-3</v>
      </c>
      <c r="M6042">
        <v>2129.8130000000001</v>
      </c>
      <c r="N6042">
        <v>6.0900000000000003E-2</v>
      </c>
      <c r="O6042">
        <v>1.022</v>
      </c>
      <c r="P6042">
        <v>6.8900000000000003E-2</v>
      </c>
      <c r="Q6042">
        <v>34643.017999999996</v>
      </c>
      <c r="R6042" t="s">
        <v>333</v>
      </c>
      <c r="S6042" t="s">
        <v>38</v>
      </c>
      <c r="T6042" t="s">
        <v>28</v>
      </c>
      <c r="V6042" t="s">
        <v>302</v>
      </c>
      <c r="Y6042" t="s">
        <v>36</v>
      </c>
    </row>
    <row r="6043" spans="1:25" x14ac:dyDescent="0.45">
      <c r="A6043" t="s">
        <v>25</v>
      </c>
      <c r="B6043" t="s">
        <v>496</v>
      </c>
      <c r="C6043">
        <v>6635</v>
      </c>
      <c r="D6043" t="s">
        <v>497</v>
      </c>
      <c r="F6043">
        <v>2019</v>
      </c>
      <c r="G6043">
        <v>76</v>
      </c>
      <c r="H6043">
        <v>41.84</v>
      </c>
      <c r="I6043">
        <v>1898.99</v>
      </c>
      <c r="K6043">
        <v>1.4E-2</v>
      </c>
      <c r="L6043">
        <v>1E-3</v>
      </c>
      <c r="M6043">
        <v>1949.2260000000001</v>
      </c>
      <c r="N6043">
        <v>6.5000000000000002E-2</v>
      </c>
      <c r="O6043">
        <v>1.9430000000000001</v>
      </c>
      <c r="P6043">
        <v>0.11070000000000001</v>
      </c>
      <c r="Q6043">
        <v>29020.858</v>
      </c>
      <c r="R6043" t="s">
        <v>333</v>
      </c>
      <c r="S6043" t="s">
        <v>38</v>
      </c>
      <c r="T6043" t="s">
        <v>28</v>
      </c>
      <c r="V6043" t="s">
        <v>302</v>
      </c>
      <c r="Y6043" t="s">
        <v>36</v>
      </c>
    </row>
    <row r="6044" spans="1:25" x14ac:dyDescent="0.45">
      <c r="A6044" t="s">
        <v>25</v>
      </c>
      <c r="B6044" t="s">
        <v>496</v>
      </c>
      <c r="C6044">
        <v>6635</v>
      </c>
      <c r="D6044" t="s">
        <v>497</v>
      </c>
      <c r="F6044">
        <v>2020</v>
      </c>
      <c r="G6044">
        <v>62</v>
      </c>
      <c r="H6044">
        <v>32.299999999999997</v>
      </c>
      <c r="I6044">
        <v>1777.24</v>
      </c>
      <c r="K6044">
        <v>8.0000000000000002E-3</v>
      </c>
      <c r="L6044">
        <v>8.9999999999999998E-4</v>
      </c>
      <c r="M6044">
        <v>1372.1579999999999</v>
      </c>
      <c r="N6044">
        <v>6.1699999999999998E-2</v>
      </c>
      <c r="O6044">
        <v>1.0580000000000001</v>
      </c>
      <c r="P6044">
        <v>8.48E-2</v>
      </c>
      <c r="Q6044">
        <v>22075.072</v>
      </c>
      <c r="R6044" t="s">
        <v>333</v>
      </c>
      <c r="S6044" t="s">
        <v>38</v>
      </c>
      <c r="T6044" t="s">
        <v>28</v>
      </c>
      <c r="V6044" t="s">
        <v>302</v>
      </c>
      <c r="Y6044" t="s">
        <v>36</v>
      </c>
    </row>
    <row r="6045" spans="1:25" x14ac:dyDescent="0.45">
      <c r="A6045" t="s">
        <v>25</v>
      </c>
      <c r="B6045" t="s">
        <v>496</v>
      </c>
      <c r="C6045">
        <v>6635</v>
      </c>
      <c r="D6045" t="s">
        <v>497</v>
      </c>
      <c r="F6045">
        <v>2021</v>
      </c>
      <c r="G6045">
        <v>108</v>
      </c>
      <c r="H6045">
        <v>77.319999999999993</v>
      </c>
      <c r="I6045">
        <v>5095.6099999999997</v>
      </c>
      <c r="K6045">
        <v>1.9E-2</v>
      </c>
      <c r="L6045">
        <v>1E-3</v>
      </c>
      <c r="M6045">
        <v>3557.5940000000001</v>
      </c>
      <c r="N6045">
        <v>6.0400000000000002E-2</v>
      </c>
      <c r="O6045">
        <v>1.3819999999999999</v>
      </c>
      <c r="P6045">
        <v>6.5500000000000003E-2</v>
      </c>
      <c r="Q6045">
        <v>58953.108999999997</v>
      </c>
      <c r="R6045" t="s">
        <v>333</v>
      </c>
      <c r="S6045" t="s">
        <v>38</v>
      </c>
      <c r="T6045" t="s">
        <v>28</v>
      </c>
      <c r="V6045" t="s">
        <v>302</v>
      </c>
      <c r="Y6045" t="s">
        <v>36</v>
      </c>
    </row>
    <row r="6046" spans="1:25" x14ac:dyDescent="0.45">
      <c r="A6046" t="s">
        <v>25</v>
      </c>
      <c r="B6046" t="s">
        <v>496</v>
      </c>
      <c r="C6046">
        <v>6635</v>
      </c>
      <c r="D6046" t="s">
        <v>497</v>
      </c>
      <c r="F6046">
        <v>2022</v>
      </c>
      <c r="G6046">
        <v>60</v>
      </c>
      <c r="H6046">
        <v>45</v>
      </c>
      <c r="I6046">
        <v>3082.27</v>
      </c>
      <c r="K6046">
        <v>1.2E-2</v>
      </c>
      <c r="L6046">
        <v>1E-3</v>
      </c>
      <c r="M6046">
        <v>2353.0940000000001</v>
      </c>
      <c r="N6046">
        <v>0.06</v>
      </c>
      <c r="O6046">
        <v>0.78600000000000003</v>
      </c>
      <c r="P6046">
        <v>4.9599999999999998E-2</v>
      </c>
      <c r="Q6046">
        <v>39035.351000000002</v>
      </c>
      <c r="R6046" t="s">
        <v>333</v>
      </c>
      <c r="S6046" t="s">
        <v>38</v>
      </c>
      <c r="T6046" t="s">
        <v>28</v>
      </c>
      <c r="V6046" t="s">
        <v>302</v>
      </c>
      <c r="Y6046" t="s">
        <v>36</v>
      </c>
    </row>
    <row r="6047" spans="1:25" x14ac:dyDescent="0.45">
      <c r="A6047" t="s">
        <v>25</v>
      </c>
      <c r="B6047" t="s">
        <v>496</v>
      </c>
      <c r="C6047">
        <v>6635</v>
      </c>
      <c r="D6047" t="s">
        <v>497</v>
      </c>
      <c r="F6047">
        <v>2023</v>
      </c>
      <c r="G6047">
        <v>83</v>
      </c>
      <c r="H6047">
        <v>60.64</v>
      </c>
      <c r="I6047">
        <v>4068.93</v>
      </c>
      <c r="K6047">
        <v>1.6E-2</v>
      </c>
      <c r="L6047">
        <v>8.9999999999999998E-4</v>
      </c>
      <c r="M6047">
        <v>3144.8409999999999</v>
      </c>
      <c r="N6047">
        <v>5.9499999999999997E-2</v>
      </c>
      <c r="O6047">
        <v>1.0069999999999999</v>
      </c>
      <c r="P6047">
        <v>5.8000000000000003E-2</v>
      </c>
      <c r="Q6047">
        <v>52394.175999999999</v>
      </c>
      <c r="R6047" t="s">
        <v>333</v>
      </c>
      <c r="S6047" t="s">
        <v>38</v>
      </c>
      <c r="T6047" t="s">
        <v>28</v>
      </c>
      <c r="V6047" t="s">
        <v>302</v>
      </c>
      <c r="Y6047" t="s">
        <v>36</v>
      </c>
    </row>
    <row r="6048" spans="1:25" x14ac:dyDescent="0.45">
      <c r="A6048" t="s">
        <v>25</v>
      </c>
      <c r="B6048" t="s">
        <v>496</v>
      </c>
      <c r="C6048">
        <v>6635</v>
      </c>
      <c r="D6048" t="s">
        <v>497</v>
      </c>
      <c r="F6048">
        <v>2024</v>
      </c>
      <c r="G6048">
        <v>44</v>
      </c>
      <c r="H6048">
        <v>29</v>
      </c>
      <c r="I6048">
        <v>1671.38</v>
      </c>
      <c r="K6048">
        <v>7.0000000000000001E-3</v>
      </c>
      <c r="L6048">
        <v>8.9999999999999998E-4</v>
      </c>
      <c r="M6048">
        <v>1331.1759999999999</v>
      </c>
      <c r="N6048">
        <v>5.91E-2</v>
      </c>
      <c r="O6048">
        <v>0.78900000000000003</v>
      </c>
      <c r="P6048">
        <v>8.7300000000000003E-2</v>
      </c>
      <c r="Q6048">
        <v>22397.998</v>
      </c>
      <c r="R6048" t="s">
        <v>333</v>
      </c>
      <c r="S6048" t="s">
        <v>38</v>
      </c>
      <c r="T6048" t="s">
        <v>28</v>
      </c>
      <c r="V6048" t="s">
        <v>302</v>
      </c>
      <c r="Y6048" t="s">
        <v>36</v>
      </c>
    </row>
    <row r="6049" spans="1:25" x14ac:dyDescent="0.45">
      <c r="A6049" t="s">
        <v>274</v>
      </c>
      <c r="B6049" t="s">
        <v>498</v>
      </c>
      <c r="C6049">
        <v>6776</v>
      </c>
      <c r="D6049">
        <v>2001</v>
      </c>
      <c r="F6049">
        <v>2009</v>
      </c>
      <c r="G6049">
        <v>23</v>
      </c>
      <c r="H6049">
        <v>14.56</v>
      </c>
      <c r="I6049">
        <v>270.2</v>
      </c>
      <c r="K6049">
        <v>1.32</v>
      </c>
      <c r="L6049">
        <v>0.50049999999999994</v>
      </c>
      <c r="M6049">
        <v>427.7</v>
      </c>
      <c r="N6049">
        <v>8.1000000000000003E-2</v>
      </c>
      <c r="O6049">
        <v>1.111</v>
      </c>
      <c r="P6049">
        <v>0.71230000000000004</v>
      </c>
      <c r="Q6049">
        <v>5277.2</v>
      </c>
      <c r="R6049" t="s">
        <v>923</v>
      </c>
      <c r="T6049" t="s">
        <v>28</v>
      </c>
      <c r="V6049" t="s">
        <v>32</v>
      </c>
      <c r="Y6049" t="s">
        <v>103</v>
      </c>
    </row>
    <row r="6050" spans="1:25" x14ac:dyDescent="0.45">
      <c r="A6050" t="s">
        <v>274</v>
      </c>
      <c r="B6050" t="s">
        <v>498</v>
      </c>
      <c r="C6050">
        <v>6776</v>
      </c>
      <c r="D6050">
        <v>2001</v>
      </c>
      <c r="F6050">
        <v>2010</v>
      </c>
      <c r="G6050">
        <v>189</v>
      </c>
      <c r="H6050">
        <v>146.03</v>
      </c>
      <c r="I6050">
        <v>3130.91</v>
      </c>
      <c r="K6050">
        <v>14.167999999999999</v>
      </c>
      <c r="L6050">
        <v>0.50409999999999999</v>
      </c>
      <c r="M6050">
        <v>4590.1000000000004</v>
      </c>
      <c r="N6050">
        <v>7.8600000000000003E-2</v>
      </c>
      <c r="O6050">
        <v>9.9700000000000006</v>
      </c>
      <c r="P6050">
        <v>0.59019999999999995</v>
      </c>
      <c r="Q6050">
        <v>56662.1</v>
      </c>
      <c r="R6050" t="s">
        <v>923</v>
      </c>
      <c r="T6050" t="s">
        <v>28</v>
      </c>
      <c r="V6050" t="s">
        <v>32</v>
      </c>
      <c r="Y6050" t="s">
        <v>103</v>
      </c>
    </row>
    <row r="6051" spans="1:25" x14ac:dyDescent="0.45">
      <c r="A6051" t="s">
        <v>274</v>
      </c>
      <c r="B6051" t="s">
        <v>498</v>
      </c>
      <c r="C6051">
        <v>6776</v>
      </c>
      <c r="D6051">
        <v>2001</v>
      </c>
      <c r="F6051">
        <v>2011</v>
      </c>
      <c r="G6051">
        <v>88</v>
      </c>
      <c r="H6051">
        <v>70.44</v>
      </c>
      <c r="I6051">
        <v>1523.86</v>
      </c>
      <c r="K6051">
        <v>6.79</v>
      </c>
      <c r="L6051">
        <v>0.50280000000000002</v>
      </c>
      <c r="M6051">
        <v>2199.3000000000002</v>
      </c>
      <c r="N6051">
        <v>7.8600000000000003E-2</v>
      </c>
      <c r="O6051">
        <v>4.4610000000000003</v>
      </c>
      <c r="P6051">
        <v>0.4597</v>
      </c>
      <c r="Q6051">
        <v>27155.200000000001</v>
      </c>
      <c r="R6051" t="s">
        <v>923</v>
      </c>
      <c r="T6051" t="s">
        <v>28</v>
      </c>
      <c r="V6051" t="s">
        <v>32</v>
      </c>
      <c r="Y6051" t="s">
        <v>103</v>
      </c>
    </row>
    <row r="6052" spans="1:25" x14ac:dyDescent="0.45">
      <c r="A6052" t="s">
        <v>274</v>
      </c>
      <c r="B6052" t="s">
        <v>498</v>
      </c>
      <c r="C6052">
        <v>6776</v>
      </c>
      <c r="D6052">
        <v>2001</v>
      </c>
      <c r="F6052">
        <v>2012</v>
      </c>
      <c r="G6052">
        <v>46</v>
      </c>
      <c r="H6052">
        <v>39.99</v>
      </c>
      <c r="I6052">
        <v>1160.72</v>
      </c>
      <c r="K6052">
        <v>4.399</v>
      </c>
      <c r="L6052">
        <v>0.50080000000000002</v>
      </c>
      <c r="M6052">
        <v>1426.1</v>
      </c>
      <c r="N6052">
        <v>8.1600000000000006E-2</v>
      </c>
      <c r="O6052">
        <v>2.74</v>
      </c>
      <c r="P6052">
        <v>0.38579999999999998</v>
      </c>
      <c r="Q6052">
        <v>17594.7</v>
      </c>
      <c r="R6052" t="s">
        <v>923</v>
      </c>
      <c r="T6052" t="s">
        <v>28</v>
      </c>
      <c r="V6052" t="s">
        <v>32</v>
      </c>
      <c r="Y6052" t="s">
        <v>283</v>
      </c>
    </row>
    <row r="6053" spans="1:25" x14ac:dyDescent="0.45">
      <c r="A6053" t="s">
        <v>274</v>
      </c>
      <c r="B6053" t="s">
        <v>498</v>
      </c>
      <c r="C6053">
        <v>6776</v>
      </c>
      <c r="D6053">
        <v>2001</v>
      </c>
      <c r="F6053">
        <v>2013</v>
      </c>
      <c r="G6053">
        <v>27</v>
      </c>
      <c r="H6053">
        <v>15.85</v>
      </c>
      <c r="I6053">
        <v>266.01</v>
      </c>
      <c r="K6053">
        <v>0.86499999999999999</v>
      </c>
      <c r="L6053">
        <v>0.3518</v>
      </c>
      <c r="M6053">
        <v>436.2</v>
      </c>
      <c r="N6053">
        <v>7.9699999999999993E-2</v>
      </c>
      <c r="O6053">
        <v>2.649</v>
      </c>
      <c r="P6053">
        <v>1.0782</v>
      </c>
      <c r="Q6053">
        <v>5383.9</v>
      </c>
      <c r="R6053" t="s">
        <v>923</v>
      </c>
      <c r="T6053" t="s">
        <v>28</v>
      </c>
      <c r="V6053" t="s">
        <v>32</v>
      </c>
      <c r="Y6053" t="s">
        <v>283</v>
      </c>
    </row>
    <row r="6054" spans="1:25" x14ac:dyDescent="0.45">
      <c r="A6054" t="s">
        <v>274</v>
      </c>
      <c r="B6054" t="s">
        <v>498</v>
      </c>
      <c r="C6054">
        <v>6776</v>
      </c>
      <c r="D6054">
        <v>2001</v>
      </c>
      <c r="F6054">
        <v>2014</v>
      </c>
      <c r="G6054">
        <v>106</v>
      </c>
      <c r="H6054">
        <v>84.88</v>
      </c>
      <c r="I6054">
        <v>2372.71</v>
      </c>
      <c r="K6054">
        <v>5.8769999999999998</v>
      </c>
      <c r="L6054">
        <v>0.3216</v>
      </c>
      <c r="M6054">
        <v>2974.9</v>
      </c>
      <c r="N6054">
        <v>7.9299999999999995E-2</v>
      </c>
      <c r="O6054">
        <v>4.8940000000000001</v>
      </c>
      <c r="P6054">
        <v>0.4713</v>
      </c>
      <c r="Q6054">
        <v>36733.599999999999</v>
      </c>
      <c r="R6054" t="s">
        <v>923</v>
      </c>
      <c r="T6054" t="s">
        <v>28</v>
      </c>
      <c r="V6054" t="s">
        <v>32</v>
      </c>
      <c r="Y6054" t="s">
        <v>283</v>
      </c>
    </row>
    <row r="6055" spans="1:25" x14ac:dyDescent="0.45">
      <c r="A6055" t="s">
        <v>274</v>
      </c>
      <c r="B6055" t="s">
        <v>498</v>
      </c>
      <c r="C6055">
        <v>6776</v>
      </c>
      <c r="D6055">
        <v>2001</v>
      </c>
      <c r="F6055">
        <v>2015</v>
      </c>
      <c r="G6055">
        <v>71</v>
      </c>
      <c r="H6055">
        <v>42.08</v>
      </c>
      <c r="I6055">
        <v>853.34</v>
      </c>
      <c r="K6055">
        <v>0.44</v>
      </c>
      <c r="L6055">
        <v>0.12620000000000001</v>
      </c>
      <c r="M6055">
        <v>1188.5</v>
      </c>
      <c r="N6055">
        <v>8.0500000000000002E-2</v>
      </c>
      <c r="O6055">
        <v>1.9850000000000001</v>
      </c>
      <c r="P6055">
        <v>0.59030000000000005</v>
      </c>
      <c r="Q6055">
        <v>14669.6</v>
      </c>
      <c r="R6055" t="s">
        <v>923</v>
      </c>
      <c r="T6055" t="s">
        <v>28</v>
      </c>
      <c r="V6055" t="s">
        <v>294</v>
      </c>
      <c r="Y6055" t="s">
        <v>284</v>
      </c>
    </row>
    <row r="6056" spans="1:25" x14ac:dyDescent="0.45">
      <c r="A6056" t="s">
        <v>274</v>
      </c>
      <c r="B6056" t="s">
        <v>498</v>
      </c>
      <c r="C6056">
        <v>6776</v>
      </c>
      <c r="D6056">
        <v>2001</v>
      </c>
      <c r="F6056">
        <v>2016</v>
      </c>
      <c r="G6056">
        <v>69</v>
      </c>
      <c r="H6056">
        <v>31.18</v>
      </c>
      <c r="I6056">
        <v>556.41999999999996</v>
      </c>
      <c r="K6056">
        <v>1.0999999999999999E-2</v>
      </c>
      <c r="L6056">
        <v>1.1999999999999999E-3</v>
      </c>
      <c r="M6056">
        <v>790.7</v>
      </c>
      <c r="N6056">
        <v>7.3499999999999996E-2</v>
      </c>
      <c r="O6056">
        <v>1.804</v>
      </c>
      <c r="P6056">
        <v>0.80759999999999998</v>
      </c>
      <c r="Q6056">
        <v>9766.4</v>
      </c>
      <c r="R6056" t="s">
        <v>923</v>
      </c>
      <c r="T6056" t="s">
        <v>28</v>
      </c>
      <c r="V6056" t="s">
        <v>40</v>
      </c>
      <c r="Y6056" t="s">
        <v>284</v>
      </c>
    </row>
    <row r="6057" spans="1:25" x14ac:dyDescent="0.45">
      <c r="A6057" t="s">
        <v>274</v>
      </c>
      <c r="B6057" t="s">
        <v>498</v>
      </c>
      <c r="C6057">
        <v>6776</v>
      </c>
      <c r="D6057">
        <v>2001</v>
      </c>
      <c r="F6057">
        <v>2017</v>
      </c>
      <c r="G6057">
        <v>11</v>
      </c>
      <c r="H6057">
        <v>7.11</v>
      </c>
      <c r="I6057">
        <v>151.81</v>
      </c>
      <c r="K6057">
        <v>3.0000000000000001E-3</v>
      </c>
      <c r="L6057">
        <v>1.9E-3</v>
      </c>
      <c r="M6057">
        <v>211.9</v>
      </c>
      <c r="N6057">
        <v>8.1299999999999997E-2</v>
      </c>
      <c r="O6057">
        <v>0.57899999999999996</v>
      </c>
      <c r="P6057">
        <v>0.62770000000000004</v>
      </c>
      <c r="Q6057">
        <v>2613.1</v>
      </c>
      <c r="R6057" t="s">
        <v>923</v>
      </c>
      <c r="T6057" t="s">
        <v>28</v>
      </c>
      <c r="V6057" t="s">
        <v>40</v>
      </c>
      <c r="Y6057" t="s">
        <v>285</v>
      </c>
    </row>
    <row r="6058" spans="1:25" x14ac:dyDescent="0.45">
      <c r="A6058" t="s">
        <v>274</v>
      </c>
      <c r="B6058" t="s">
        <v>498</v>
      </c>
      <c r="C6058">
        <v>6776</v>
      </c>
      <c r="D6058">
        <v>2001</v>
      </c>
      <c r="F6058">
        <v>2018</v>
      </c>
      <c r="G6058">
        <v>53</v>
      </c>
      <c r="H6058">
        <v>43.7</v>
      </c>
      <c r="I6058">
        <v>1179.19</v>
      </c>
      <c r="K6058">
        <v>0.02</v>
      </c>
      <c r="L6058">
        <v>1.8E-3</v>
      </c>
      <c r="M6058">
        <v>1471.5</v>
      </c>
      <c r="N6058">
        <v>8.14E-2</v>
      </c>
      <c r="O6058">
        <v>3.6389999999999998</v>
      </c>
      <c r="P6058">
        <v>0.50639999999999996</v>
      </c>
      <c r="Q6058">
        <v>18171.900000000001</v>
      </c>
      <c r="R6058" t="s">
        <v>923</v>
      </c>
      <c r="T6058" t="s">
        <v>28</v>
      </c>
      <c r="V6058" t="s">
        <v>40</v>
      </c>
      <c r="Y6058" t="s">
        <v>285</v>
      </c>
    </row>
    <row r="6059" spans="1:25" x14ac:dyDescent="0.45">
      <c r="A6059" t="s">
        <v>274</v>
      </c>
      <c r="B6059" t="s">
        <v>498</v>
      </c>
      <c r="C6059">
        <v>6776</v>
      </c>
      <c r="D6059">
        <v>2001</v>
      </c>
      <c r="F6059">
        <v>2019</v>
      </c>
      <c r="G6059">
        <v>25</v>
      </c>
      <c r="H6059">
        <v>15.31</v>
      </c>
      <c r="I6059">
        <v>327.33999999999997</v>
      </c>
      <c r="K6059">
        <v>6.0000000000000001E-3</v>
      </c>
      <c r="L6059">
        <v>1.9E-3</v>
      </c>
      <c r="M6059">
        <v>403.7</v>
      </c>
      <c r="N6059">
        <v>7.9799999999999996E-2</v>
      </c>
      <c r="O6059">
        <v>1.2849999999999999</v>
      </c>
      <c r="P6059">
        <v>0.8216</v>
      </c>
      <c r="Q6059">
        <v>4982.1000000000004</v>
      </c>
      <c r="R6059" t="s">
        <v>923</v>
      </c>
      <c r="T6059" t="s">
        <v>28</v>
      </c>
      <c r="V6059" t="s">
        <v>40</v>
      </c>
      <c r="Y6059" t="s">
        <v>285</v>
      </c>
    </row>
    <row r="6060" spans="1:25" x14ac:dyDescent="0.45">
      <c r="A6060" t="s">
        <v>274</v>
      </c>
      <c r="B6060" t="s">
        <v>498</v>
      </c>
      <c r="C6060">
        <v>6776</v>
      </c>
      <c r="D6060">
        <v>2001</v>
      </c>
      <c r="F6060">
        <v>2020</v>
      </c>
      <c r="G6060">
        <v>15</v>
      </c>
      <c r="H6060">
        <v>8.48</v>
      </c>
      <c r="I6060">
        <v>127.79</v>
      </c>
      <c r="K6060">
        <v>2E-3</v>
      </c>
      <c r="L6060">
        <v>2.0999999999999999E-3</v>
      </c>
      <c r="M6060">
        <v>178.5</v>
      </c>
      <c r="N6060">
        <v>8.1100000000000005E-2</v>
      </c>
      <c r="O6060">
        <v>0.52500000000000002</v>
      </c>
      <c r="P6060">
        <v>0.92010000000000003</v>
      </c>
      <c r="Q6060">
        <v>2204.1</v>
      </c>
      <c r="R6060" t="s">
        <v>923</v>
      </c>
      <c r="T6060" t="s">
        <v>28</v>
      </c>
      <c r="V6060" t="s">
        <v>40</v>
      </c>
      <c r="Y6060" t="s">
        <v>160</v>
      </c>
    </row>
    <row r="6061" spans="1:25" x14ac:dyDescent="0.45">
      <c r="A6061" t="s">
        <v>274</v>
      </c>
      <c r="B6061" t="s">
        <v>498</v>
      </c>
      <c r="C6061">
        <v>6776</v>
      </c>
      <c r="D6061">
        <v>2001</v>
      </c>
      <c r="F6061">
        <v>2021</v>
      </c>
      <c r="G6061">
        <v>30</v>
      </c>
      <c r="H6061">
        <v>12.85</v>
      </c>
      <c r="I6061">
        <v>229.55</v>
      </c>
      <c r="K6061">
        <v>5.0000000000000001E-3</v>
      </c>
      <c r="L6061">
        <v>1.2999999999999999E-3</v>
      </c>
      <c r="M6061">
        <v>348.8</v>
      </c>
      <c r="N6061">
        <v>7.5999999999999998E-2</v>
      </c>
      <c r="O6061">
        <v>0.41799999999999998</v>
      </c>
      <c r="P6061">
        <v>0.7419</v>
      </c>
      <c r="Q6061">
        <v>4308.8</v>
      </c>
      <c r="R6061" t="s">
        <v>923</v>
      </c>
      <c r="T6061" t="s">
        <v>28</v>
      </c>
      <c r="V6061" t="s">
        <v>40</v>
      </c>
      <c r="Y6061" t="s">
        <v>161</v>
      </c>
    </row>
    <row r="6062" spans="1:25" x14ac:dyDescent="0.45">
      <c r="A6062" t="s">
        <v>274</v>
      </c>
      <c r="B6062" t="s">
        <v>498</v>
      </c>
      <c r="C6062">
        <v>6776</v>
      </c>
      <c r="D6062">
        <v>2001</v>
      </c>
      <c r="F6062">
        <v>2022</v>
      </c>
      <c r="G6062">
        <v>0</v>
      </c>
      <c r="H6062">
        <v>0</v>
      </c>
      <c r="R6062" t="s">
        <v>923</v>
      </c>
      <c r="T6062" t="s">
        <v>28</v>
      </c>
      <c r="V6062" t="s">
        <v>40</v>
      </c>
      <c r="Y6062" t="s">
        <v>161</v>
      </c>
    </row>
    <row r="6063" spans="1:25" x14ac:dyDescent="0.45">
      <c r="A6063" t="s">
        <v>274</v>
      </c>
      <c r="B6063" t="s">
        <v>498</v>
      </c>
      <c r="C6063">
        <v>6776</v>
      </c>
      <c r="D6063">
        <v>2001</v>
      </c>
      <c r="F6063">
        <v>2023</v>
      </c>
      <c r="G6063">
        <v>0</v>
      </c>
      <c r="H6063">
        <v>0</v>
      </c>
      <c r="R6063" t="s">
        <v>923</v>
      </c>
      <c r="T6063" t="s">
        <v>28</v>
      </c>
      <c r="V6063" t="s">
        <v>40</v>
      </c>
      <c r="Y6063" t="s">
        <v>161</v>
      </c>
    </row>
    <row r="6064" spans="1:25" x14ac:dyDescent="0.45">
      <c r="A6064" t="s">
        <v>274</v>
      </c>
      <c r="B6064" t="s">
        <v>498</v>
      </c>
      <c r="C6064">
        <v>6776</v>
      </c>
      <c r="D6064">
        <v>2001</v>
      </c>
      <c r="F6064">
        <v>2024</v>
      </c>
      <c r="G6064">
        <v>0</v>
      </c>
      <c r="H6064">
        <v>0</v>
      </c>
      <c r="R6064" t="s">
        <v>923</v>
      </c>
      <c r="T6064" t="s">
        <v>28</v>
      </c>
      <c r="V6064" t="s">
        <v>40</v>
      </c>
      <c r="Y6064" t="s">
        <v>499</v>
      </c>
    </row>
    <row r="6065" spans="1:25" x14ac:dyDescent="0.45">
      <c r="A6065" t="s">
        <v>274</v>
      </c>
      <c r="B6065" t="s">
        <v>500</v>
      </c>
      <c r="C6065">
        <v>7138</v>
      </c>
      <c r="D6065">
        <v>2001</v>
      </c>
      <c r="E6065" t="s">
        <v>501</v>
      </c>
      <c r="F6065">
        <v>2009</v>
      </c>
      <c r="G6065">
        <v>48</v>
      </c>
      <c r="H6065">
        <v>47.3</v>
      </c>
      <c r="I6065">
        <v>1210</v>
      </c>
      <c r="K6065">
        <v>0.34</v>
      </c>
      <c r="L6065">
        <v>3.4299999999999997E-2</v>
      </c>
      <c r="M6065">
        <v>1066.3</v>
      </c>
      <c r="N6065">
        <v>6.2700000000000006E-2</v>
      </c>
      <c r="O6065">
        <v>1.181</v>
      </c>
      <c r="P6065">
        <v>0.15060000000000001</v>
      </c>
      <c r="Q6065">
        <v>16819.400000000001</v>
      </c>
      <c r="R6065" t="s">
        <v>923</v>
      </c>
      <c r="S6065" t="s">
        <v>34</v>
      </c>
      <c r="T6065" t="s">
        <v>28</v>
      </c>
      <c r="V6065" t="s">
        <v>32</v>
      </c>
      <c r="Y6065" t="s">
        <v>103</v>
      </c>
    </row>
    <row r="6066" spans="1:25" x14ac:dyDescent="0.45">
      <c r="A6066" t="s">
        <v>274</v>
      </c>
      <c r="B6066" t="s">
        <v>500</v>
      </c>
      <c r="C6066">
        <v>7138</v>
      </c>
      <c r="D6066">
        <v>2001</v>
      </c>
      <c r="E6066" t="s">
        <v>501</v>
      </c>
      <c r="F6066">
        <v>2010</v>
      </c>
      <c r="G6066">
        <v>262</v>
      </c>
      <c r="H6066">
        <v>234.55</v>
      </c>
      <c r="I6066">
        <v>6953.02</v>
      </c>
      <c r="K6066">
        <v>1.2030000000000001</v>
      </c>
      <c r="L6066">
        <v>2.9100000000000001E-2</v>
      </c>
      <c r="M6066">
        <v>5868.9</v>
      </c>
      <c r="N6066">
        <v>6.2E-2</v>
      </c>
      <c r="O6066">
        <v>6.53</v>
      </c>
      <c r="P6066">
        <v>0.20380000000000001</v>
      </c>
      <c r="Q6066">
        <v>95122.7</v>
      </c>
      <c r="R6066" t="s">
        <v>923</v>
      </c>
      <c r="S6066" t="s">
        <v>34</v>
      </c>
      <c r="T6066" t="s">
        <v>28</v>
      </c>
      <c r="V6066" t="s">
        <v>32</v>
      </c>
      <c r="Y6066" t="s">
        <v>103</v>
      </c>
    </row>
    <row r="6067" spans="1:25" x14ac:dyDescent="0.45">
      <c r="A6067" t="s">
        <v>274</v>
      </c>
      <c r="B6067" t="s">
        <v>500</v>
      </c>
      <c r="C6067">
        <v>7138</v>
      </c>
      <c r="D6067">
        <v>2001</v>
      </c>
      <c r="E6067" t="s">
        <v>501</v>
      </c>
      <c r="F6067">
        <v>2011</v>
      </c>
      <c r="G6067">
        <v>99</v>
      </c>
      <c r="H6067">
        <v>80.42</v>
      </c>
      <c r="I6067">
        <v>2401.46</v>
      </c>
      <c r="K6067">
        <v>0.29499999999999998</v>
      </c>
      <c r="L6067">
        <v>1.7500000000000002E-2</v>
      </c>
      <c r="M6067">
        <v>1693.6</v>
      </c>
      <c r="N6067">
        <v>6.0299999999999999E-2</v>
      </c>
      <c r="O6067">
        <v>2.5920000000000001</v>
      </c>
      <c r="P6067">
        <v>0.29930000000000001</v>
      </c>
      <c r="Q6067">
        <v>27648.2</v>
      </c>
      <c r="R6067" t="s">
        <v>923</v>
      </c>
      <c r="S6067" t="s">
        <v>34</v>
      </c>
      <c r="T6067" t="s">
        <v>28</v>
      </c>
      <c r="V6067" t="s">
        <v>32</v>
      </c>
      <c r="Y6067" t="s">
        <v>103</v>
      </c>
    </row>
    <row r="6068" spans="1:25" x14ac:dyDescent="0.45">
      <c r="A6068" t="s">
        <v>274</v>
      </c>
      <c r="B6068" t="s">
        <v>500</v>
      </c>
      <c r="C6068">
        <v>7138</v>
      </c>
      <c r="D6068">
        <v>2001</v>
      </c>
      <c r="E6068" t="s">
        <v>501</v>
      </c>
      <c r="F6068">
        <v>2012</v>
      </c>
      <c r="G6068">
        <v>53</v>
      </c>
      <c r="H6068">
        <v>37.950000000000003</v>
      </c>
      <c r="I6068">
        <v>969.47</v>
      </c>
      <c r="K6068">
        <v>6.0000000000000001E-3</v>
      </c>
      <c r="L6068">
        <v>8.6999999999999994E-3</v>
      </c>
      <c r="M6068">
        <v>892.6</v>
      </c>
      <c r="N6068">
        <v>6.0299999999999999E-2</v>
      </c>
      <c r="O6068">
        <v>1.1719999999999999</v>
      </c>
      <c r="P6068">
        <v>0.3574</v>
      </c>
      <c r="Q6068">
        <v>15122.1</v>
      </c>
      <c r="R6068" t="s">
        <v>923</v>
      </c>
      <c r="S6068" t="s">
        <v>34</v>
      </c>
      <c r="T6068" t="s">
        <v>28</v>
      </c>
      <c r="V6068" t="s">
        <v>32</v>
      </c>
      <c r="Y6068" t="s">
        <v>283</v>
      </c>
    </row>
    <row r="6069" spans="1:25" x14ac:dyDescent="0.45">
      <c r="A6069" t="s">
        <v>274</v>
      </c>
      <c r="B6069" t="s">
        <v>500</v>
      </c>
      <c r="C6069">
        <v>7138</v>
      </c>
      <c r="D6069">
        <v>2001</v>
      </c>
      <c r="E6069" t="s">
        <v>501</v>
      </c>
      <c r="F6069">
        <v>2013</v>
      </c>
      <c r="G6069">
        <v>84</v>
      </c>
      <c r="H6069">
        <v>64.25</v>
      </c>
      <c r="I6069">
        <v>1893.94</v>
      </c>
      <c r="K6069">
        <v>7.0000000000000001E-3</v>
      </c>
      <c r="L6069">
        <v>5.0000000000000001E-4</v>
      </c>
      <c r="M6069">
        <v>1448.6</v>
      </c>
      <c r="N6069">
        <v>5.9400000000000001E-2</v>
      </c>
      <c r="O6069">
        <v>1.6850000000000001</v>
      </c>
      <c r="P6069">
        <v>0.31090000000000001</v>
      </c>
      <c r="Q6069">
        <v>24542.2</v>
      </c>
      <c r="R6069" t="s">
        <v>923</v>
      </c>
      <c r="S6069" t="s">
        <v>34</v>
      </c>
      <c r="T6069" t="s">
        <v>28</v>
      </c>
      <c r="V6069" t="s">
        <v>32</v>
      </c>
      <c r="Y6069" t="s">
        <v>283</v>
      </c>
    </row>
    <row r="6070" spans="1:25" x14ac:dyDescent="0.45">
      <c r="A6070" t="s">
        <v>274</v>
      </c>
      <c r="B6070" t="s">
        <v>500</v>
      </c>
      <c r="C6070">
        <v>7138</v>
      </c>
      <c r="D6070">
        <v>2001</v>
      </c>
      <c r="E6070" t="s">
        <v>501</v>
      </c>
      <c r="F6070">
        <v>2014</v>
      </c>
      <c r="G6070">
        <v>134</v>
      </c>
      <c r="H6070">
        <v>107.45</v>
      </c>
      <c r="I6070">
        <v>4055.03</v>
      </c>
      <c r="K6070">
        <v>6.0629999999999997</v>
      </c>
      <c r="L6070">
        <v>0.14649999999999999</v>
      </c>
      <c r="M6070">
        <v>5541.4</v>
      </c>
      <c r="N6070">
        <v>7.4800000000000005E-2</v>
      </c>
      <c r="O6070">
        <v>6.7290000000000001</v>
      </c>
      <c r="P6070">
        <v>0.35089999999999999</v>
      </c>
      <c r="Q6070">
        <v>71512.5</v>
      </c>
      <c r="R6070" t="s">
        <v>923</v>
      </c>
      <c r="S6070" t="s">
        <v>34</v>
      </c>
      <c r="T6070" t="s">
        <v>28</v>
      </c>
      <c r="V6070" t="s">
        <v>32</v>
      </c>
      <c r="Y6070" t="s">
        <v>283</v>
      </c>
    </row>
    <row r="6071" spans="1:25" x14ac:dyDescent="0.45">
      <c r="A6071" t="s">
        <v>274</v>
      </c>
      <c r="B6071" t="s">
        <v>500</v>
      </c>
      <c r="C6071">
        <v>7138</v>
      </c>
      <c r="D6071">
        <v>2001</v>
      </c>
      <c r="E6071" t="s">
        <v>501</v>
      </c>
      <c r="F6071">
        <v>2015</v>
      </c>
      <c r="G6071">
        <v>188</v>
      </c>
      <c r="H6071">
        <v>126.18</v>
      </c>
      <c r="I6071">
        <v>3382.14</v>
      </c>
      <c r="K6071">
        <v>0.46100000000000002</v>
      </c>
      <c r="L6071">
        <v>1.66E-2</v>
      </c>
      <c r="M6071">
        <v>3138.9</v>
      </c>
      <c r="N6071">
        <v>6.7100000000000007E-2</v>
      </c>
      <c r="O6071">
        <v>14.397</v>
      </c>
      <c r="P6071">
        <v>0.68230000000000002</v>
      </c>
      <c r="Q6071">
        <v>46504.4</v>
      </c>
      <c r="R6071" t="s">
        <v>923</v>
      </c>
      <c r="S6071" t="s">
        <v>34</v>
      </c>
      <c r="T6071" t="s">
        <v>28</v>
      </c>
      <c r="V6071" t="s">
        <v>32</v>
      </c>
      <c r="Y6071" t="s">
        <v>284</v>
      </c>
    </row>
    <row r="6072" spans="1:25" x14ac:dyDescent="0.45">
      <c r="A6072" t="s">
        <v>274</v>
      </c>
      <c r="B6072" t="s">
        <v>500</v>
      </c>
      <c r="C6072">
        <v>7138</v>
      </c>
      <c r="D6072">
        <v>2001</v>
      </c>
      <c r="E6072" t="s">
        <v>501</v>
      </c>
      <c r="F6072">
        <v>2016</v>
      </c>
      <c r="G6072">
        <v>252</v>
      </c>
      <c r="H6072">
        <v>200.95</v>
      </c>
      <c r="I6072">
        <v>5899.5</v>
      </c>
      <c r="K6072">
        <v>0.23300000000000001</v>
      </c>
      <c r="L6072">
        <v>5.7999999999999996E-3</v>
      </c>
      <c r="M6072">
        <v>5118.6000000000004</v>
      </c>
      <c r="N6072">
        <v>6.0499999999999998E-2</v>
      </c>
      <c r="O6072">
        <v>8.3680000000000003</v>
      </c>
      <c r="P6072">
        <v>0.34570000000000001</v>
      </c>
      <c r="Q6072">
        <v>83688.2</v>
      </c>
      <c r="R6072" t="s">
        <v>923</v>
      </c>
      <c r="S6072" t="s">
        <v>34</v>
      </c>
      <c r="T6072" t="s">
        <v>28</v>
      </c>
      <c r="V6072" t="s">
        <v>32</v>
      </c>
      <c r="Y6072" t="s">
        <v>284</v>
      </c>
    </row>
    <row r="6073" spans="1:25" x14ac:dyDescent="0.45">
      <c r="A6073" t="s">
        <v>274</v>
      </c>
      <c r="B6073" t="s">
        <v>500</v>
      </c>
      <c r="C6073">
        <v>7138</v>
      </c>
      <c r="D6073">
        <v>2001</v>
      </c>
      <c r="E6073" t="s">
        <v>501</v>
      </c>
      <c r="F6073">
        <v>2017</v>
      </c>
      <c r="G6073">
        <v>140</v>
      </c>
      <c r="H6073">
        <v>113.61</v>
      </c>
      <c r="I6073">
        <v>3528.65</v>
      </c>
      <c r="K6073">
        <v>1.7999999999999999E-2</v>
      </c>
      <c r="L6073">
        <v>1.1000000000000001E-3</v>
      </c>
      <c r="M6073">
        <v>2794.9</v>
      </c>
      <c r="N6073">
        <v>5.8200000000000002E-2</v>
      </c>
      <c r="O6073">
        <v>2.766</v>
      </c>
      <c r="P6073">
        <v>0.2671</v>
      </c>
      <c r="Q6073">
        <v>47328.5</v>
      </c>
      <c r="R6073" t="s">
        <v>923</v>
      </c>
      <c r="S6073" t="s">
        <v>34</v>
      </c>
      <c r="T6073" t="s">
        <v>28</v>
      </c>
      <c r="V6073" t="s">
        <v>32</v>
      </c>
      <c r="Y6073" t="s">
        <v>285</v>
      </c>
    </row>
    <row r="6074" spans="1:25" x14ac:dyDescent="0.45">
      <c r="A6074" t="s">
        <v>274</v>
      </c>
      <c r="B6074" t="s">
        <v>500</v>
      </c>
      <c r="C6074">
        <v>7138</v>
      </c>
      <c r="D6074">
        <v>2001</v>
      </c>
      <c r="E6074" t="s">
        <v>501</v>
      </c>
      <c r="F6074">
        <v>2018</v>
      </c>
      <c r="G6074">
        <v>182</v>
      </c>
      <c r="H6074">
        <v>138.19999999999999</v>
      </c>
      <c r="I6074">
        <v>3988.65</v>
      </c>
      <c r="K6074">
        <v>4.2000000000000003E-2</v>
      </c>
      <c r="L6074">
        <v>2.0999999999999999E-3</v>
      </c>
      <c r="M6074">
        <v>3247.4</v>
      </c>
      <c r="N6074">
        <v>5.8299999999999998E-2</v>
      </c>
      <c r="O6074">
        <v>4.5759999999999996</v>
      </c>
      <c r="P6074">
        <v>0.33939999999999998</v>
      </c>
      <c r="Q6074">
        <v>54690.6</v>
      </c>
      <c r="R6074" t="s">
        <v>923</v>
      </c>
      <c r="S6074" t="s">
        <v>34</v>
      </c>
      <c r="T6074" t="s">
        <v>28</v>
      </c>
      <c r="V6074" t="s">
        <v>32</v>
      </c>
      <c r="Y6074" t="s">
        <v>285</v>
      </c>
    </row>
    <row r="6075" spans="1:25" x14ac:dyDescent="0.45">
      <c r="A6075" t="s">
        <v>274</v>
      </c>
      <c r="B6075" t="s">
        <v>500</v>
      </c>
      <c r="C6075">
        <v>7138</v>
      </c>
      <c r="D6075">
        <v>2001</v>
      </c>
      <c r="E6075" t="s">
        <v>501</v>
      </c>
      <c r="F6075">
        <v>2019</v>
      </c>
      <c r="G6075">
        <v>164</v>
      </c>
      <c r="H6075">
        <v>129.63999999999999</v>
      </c>
      <c r="I6075">
        <v>3944.33</v>
      </c>
      <c r="K6075">
        <v>0.128</v>
      </c>
      <c r="L6075">
        <v>4.5999999999999999E-3</v>
      </c>
      <c r="M6075">
        <v>3055.7</v>
      </c>
      <c r="N6075">
        <v>6.0100000000000001E-2</v>
      </c>
      <c r="O6075">
        <v>3.532</v>
      </c>
      <c r="P6075">
        <v>0.30559999999999998</v>
      </c>
      <c r="Q6075">
        <v>50095.3</v>
      </c>
      <c r="R6075" t="s">
        <v>923</v>
      </c>
      <c r="S6075" t="s">
        <v>34</v>
      </c>
      <c r="T6075" t="s">
        <v>28</v>
      </c>
      <c r="V6075" t="s">
        <v>32</v>
      </c>
      <c r="Y6075" t="s">
        <v>285</v>
      </c>
    </row>
    <row r="6076" spans="1:25" x14ac:dyDescent="0.45">
      <c r="A6076" t="s">
        <v>274</v>
      </c>
      <c r="B6076" t="s">
        <v>500</v>
      </c>
      <c r="C6076">
        <v>7138</v>
      </c>
      <c r="D6076">
        <v>2001</v>
      </c>
      <c r="E6076" t="s">
        <v>501</v>
      </c>
      <c r="F6076">
        <v>2020</v>
      </c>
      <c r="G6076">
        <v>118</v>
      </c>
      <c r="H6076">
        <v>84.79</v>
      </c>
      <c r="I6076">
        <v>2447.67</v>
      </c>
      <c r="K6076">
        <v>0.01</v>
      </c>
      <c r="L6076">
        <v>5.9999999999999995E-4</v>
      </c>
      <c r="M6076">
        <v>1880.9</v>
      </c>
      <c r="N6076">
        <v>5.6099999999999997E-2</v>
      </c>
      <c r="O6076">
        <v>2.214</v>
      </c>
      <c r="P6076">
        <v>0.34160000000000001</v>
      </c>
      <c r="Q6076">
        <v>31869.3</v>
      </c>
      <c r="R6076" t="s">
        <v>923</v>
      </c>
      <c r="S6076" t="s">
        <v>34</v>
      </c>
      <c r="T6076" t="s">
        <v>28</v>
      </c>
      <c r="V6076" t="s">
        <v>32</v>
      </c>
      <c r="Y6076" t="s">
        <v>160</v>
      </c>
    </row>
    <row r="6077" spans="1:25" x14ac:dyDescent="0.45">
      <c r="A6077" t="s">
        <v>274</v>
      </c>
      <c r="B6077" t="s">
        <v>500</v>
      </c>
      <c r="C6077">
        <v>7138</v>
      </c>
      <c r="D6077">
        <v>2001</v>
      </c>
      <c r="E6077" t="s">
        <v>501</v>
      </c>
      <c r="F6077">
        <v>2021</v>
      </c>
      <c r="G6077">
        <v>176</v>
      </c>
      <c r="H6077">
        <v>143.24</v>
      </c>
      <c r="I6077">
        <v>4184.76</v>
      </c>
      <c r="K6077">
        <v>7.8E-2</v>
      </c>
      <c r="L6077">
        <v>2.0999999999999999E-3</v>
      </c>
      <c r="M6077">
        <v>3346.2</v>
      </c>
      <c r="N6077">
        <v>5.8400000000000001E-2</v>
      </c>
      <c r="O6077">
        <v>5.0179999999999998</v>
      </c>
      <c r="P6077">
        <v>0.31290000000000001</v>
      </c>
      <c r="Q6077">
        <v>55830</v>
      </c>
      <c r="R6077" t="s">
        <v>923</v>
      </c>
      <c r="S6077" t="s">
        <v>34</v>
      </c>
      <c r="T6077" t="s">
        <v>28</v>
      </c>
      <c r="V6077" t="s">
        <v>32</v>
      </c>
      <c r="Y6077" t="s">
        <v>161</v>
      </c>
    </row>
    <row r="6078" spans="1:25" x14ac:dyDescent="0.45">
      <c r="A6078" t="s">
        <v>274</v>
      </c>
      <c r="B6078" t="s">
        <v>500</v>
      </c>
      <c r="C6078">
        <v>7138</v>
      </c>
      <c r="D6078">
        <v>2001</v>
      </c>
      <c r="E6078" t="s">
        <v>501</v>
      </c>
      <c r="F6078">
        <v>2022</v>
      </c>
      <c r="G6078">
        <v>214</v>
      </c>
      <c r="H6078">
        <v>173.09</v>
      </c>
      <c r="I6078">
        <v>5237.57</v>
      </c>
      <c r="K6078">
        <v>2.1000000000000001E-2</v>
      </c>
      <c r="L6078">
        <v>6.9999999999999999E-4</v>
      </c>
      <c r="M6078">
        <v>3984.4</v>
      </c>
      <c r="N6078">
        <v>5.6500000000000002E-2</v>
      </c>
      <c r="O6078">
        <v>4.7640000000000002</v>
      </c>
      <c r="P6078">
        <v>0.2893</v>
      </c>
      <c r="Q6078">
        <v>67521.2</v>
      </c>
      <c r="R6078" t="s">
        <v>923</v>
      </c>
      <c r="S6078" t="s">
        <v>34</v>
      </c>
      <c r="T6078" t="s">
        <v>28</v>
      </c>
      <c r="V6078" t="s">
        <v>32</v>
      </c>
      <c r="Y6078" t="s">
        <v>161</v>
      </c>
    </row>
    <row r="6079" spans="1:25" x14ac:dyDescent="0.45">
      <c r="A6079" t="s">
        <v>274</v>
      </c>
      <c r="B6079" t="s">
        <v>500</v>
      </c>
      <c r="C6079">
        <v>7138</v>
      </c>
      <c r="D6079">
        <v>2001</v>
      </c>
      <c r="E6079" t="s">
        <v>501</v>
      </c>
      <c r="F6079">
        <v>2023</v>
      </c>
      <c r="G6079">
        <v>93</v>
      </c>
      <c r="H6079">
        <v>73.56</v>
      </c>
      <c r="I6079">
        <v>2206.6999999999998</v>
      </c>
      <c r="K6079">
        <v>5.8000000000000003E-2</v>
      </c>
      <c r="L6079">
        <v>4.0000000000000001E-3</v>
      </c>
      <c r="M6079">
        <v>1792.6</v>
      </c>
      <c r="N6079">
        <v>5.8999999999999997E-2</v>
      </c>
      <c r="O6079">
        <v>3.6629999999999998</v>
      </c>
      <c r="P6079">
        <v>0.3805</v>
      </c>
      <c r="Q6079">
        <v>29668.2</v>
      </c>
      <c r="R6079" t="s">
        <v>923</v>
      </c>
      <c r="S6079" t="s">
        <v>34</v>
      </c>
      <c r="T6079" t="s">
        <v>28</v>
      </c>
      <c r="V6079" t="s">
        <v>32</v>
      </c>
      <c r="Y6079" t="s">
        <v>161</v>
      </c>
    </row>
    <row r="6080" spans="1:25" x14ac:dyDescent="0.45">
      <c r="A6080" t="s">
        <v>274</v>
      </c>
      <c r="B6080" t="s">
        <v>500</v>
      </c>
      <c r="C6080">
        <v>7138</v>
      </c>
      <c r="D6080">
        <v>2001</v>
      </c>
      <c r="E6080" t="s">
        <v>501</v>
      </c>
      <c r="F6080">
        <v>2024</v>
      </c>
      <c r="G6080">
        <v>21</v>
      </c>
      <c r="H6080">
        <v>16.12</v>
      </c>
      <c r="I6080">
        <v>462.65</v>
      </c>
      <c r="K6080">
        <v>2E-3</v>
      </c>
      <c r="L6080">
        <v>6.9999999999999999E-4</v>
      </c>
      <c r="M6080">
        <v>372.3</v>
      </c>
      <c r="N6080">
        <v>5.9700000000000003E-2</v>
      </c>
      <c r="O6080">
        <v>0.65700000000000003</v>
      </c>
      <c r="P6080">
        <v>0.375</v>
      </c>
      <c r="Q6080">
        <v>6303.3</v>
      </c>
      <c r="R6080" t="s">
        <v>923</v>
      </c>
      <c r="S6080" t="s">
        <v>34</v>
      </c>
      <c r="T6080" t="s">
        <v>28</v>
      </c>
      <c r="V6080" t="s">
        <v>32</v>
      </c>
      <c r="Y6080" t="s">
        <v>161</v>
      </c>
    </row>
    <row r="6081" spans="1:25" x14ac:dyDescent="0.45">
      <c r="A6081" t="s">
        <v>274</v>
      </c>
      <c r="B6081" t="s">
        <v>500</v>
      </c>
      <c r="C6081">
        <v>7138</v>
      </c>
      <c r="D6081">
        <v>3001</v>
      </c>
      <c r="E6081" t="s">
        <v>501</v>
      </c>
      <c r="F6081">
        <v>2009</v>
      </c>
      <c r="G6081">
        <v>24</v>
      </c>
      <c r="H6081">
        <v>24</v>
      </c>
      <c r="I6081">
        <v>491</v>
      </c>
      <c r="K6081">
        <v>1.6E-2</v>
      </c>
      <c r="L6081">
        <v>9.2999999999999992E-3</v>
      </c>
      <c r="M6081">
        <v>373.7</v>
      </c>
      <c r="N6081">
        <v>5.9900000000000002E-2</v>
      </c>
      <c r="O6081">
        <v>0.13300000000000001</v>
      </c>
      <c r="P6081">
        <v>4.4400000000000002E-2</v>
      </c>
      <c r="Q6081">
        <v>6280.2</v>
      </c>
      <c r="R6081" t="s">
        <v>923</v>
      </c>
      <c r="S6081" t="s">
        <v>34</v>
      </c>
      <c r="T6081" t="s">
        <v>28</v>
      </c>
      <c r="V6081" t="s">
        <v>302</v>
      </c>
      <c r="Y6081" t="s">
        <v>103</v>
      </c>
    </row>
    <row r="6082" spans="1:25" x14ac:dyDescent="0.45">
      <c r="A6082" t="s">
        <v>274</v>
      </c>
      <c r="B6082" t="s">
        <v>500</v>
      </c>
      <c r="C6082">
        <v>7138</v>
      </c>
      <c r="D6082">
        <v>3001</v>
      </c>
      <c r="E6082" t="s">
        <v>501</v>
      </c>
      <c r="F6082">
        <v>2010</v>
      </c>
      <c r="G6082">
        <v>244</v>
      </c>
      <c r="H6082">
        <v>214.23</v>
      </c>
      <c r="I6082">
        <v>6071.77</v>
      </c>
      <c r="K6082">
        <v>1.145</v>
      </c>
      <c r="L6082">
        <v>2.7799999999999998E-2</v>
      </c>
      <c r="M6082">
        <v>5165.3</v>
      </c>
      <c r="N6082">
        <v>6.1800000000000001E-2</v>
      </c>
      <c r="O6082">
        <v>5.8769999999999998</v>
      </c>
      <c r="P6082">
        <v>0.22220000000000001</v>
      </c>
      <c r="Q6082">
        <v>83408.100000000006</v>
      </c>
      <c r="R6082" t="s">
        <v>923</v>
      </c>
      <c r="S6082" t="s">
        <v>34</v>
      </c>
      <c r="T6082" t="s">
        <v>28</v>
      </c>
      <c r="V6082" t="s">
        <v>302</v>
      </c>
      <c r="Y6082" t="s">
        <v>103</v>
      </c>
    </row>
    <row r="6083" spans="1:25" x14ac:dyDescent="0.45">
      <c r="A6083" t="s">
        <v>274</v>
      </c>
      <c r="B6083" t="s">
        <v>500</v>
      </c>
      <c r="C6083">
        <v>7138</v>
      </c>
      <c r="D6083">
        <v>3001</v>
      </c>
      <c r="E6083" t="s">
        <v>501</v>
      </c>
      <c r="F6083">
        <v>2011</v>
      </c>
      <c r="G6083">
        <v>101</v>
      </c>
      <c r="H6083">
        <v>75.930000000000007</v>
      </c>
      <c r="I6083">
        <v>2125.86</v>
      </c>
      <c r="K6083">
        <v>0.14899999999999999</v>
      </c>
      <c r="L6083">
        <v>1.2999999999999999E-2</v>
      </c>
      <c r="M6083">
        <v>1437</v>
      </c>
      <c r="N6083">
        <v>5.8099999999999999E-2</v>
      </c>
      <c r="O6083">
        <v>2.528</v>
      </c>
      <c r="P6083">
        <v>0.37590000000000001</v>
      </c>
      <c r="Q6083">
        <v>23842.6</v>
      </c>
      <c r="R6083" t="s">
        <v>923</v>
      </c>
      <c r="S6083" t="s">
        <v>34</v>
      </c>
      <c r="T6083" t="s">
        <v>28</v>
      </c>
      <c r="V6083" t="s">
        <v>302</v>
      </c>
      <c r="Y6083" t="s">
        <v>103</v>
      </c>
    </row>
    <row r="6084" spans="1:25" x14ac:dyDescent="0.45">
      <c r="A6084" t="s">
        <v>274</v>
      </c>
      <c r="B6084" t="s">
        <v>500</v>
      </c>
      <c r="C6084">
        <v>7138</v>
      </c>
      <c r="D6084">
        <v>3001</v>
      </c>
      <c r="E6084" t="s">
        <v>501</v>
      </c>
      <c r="F6084">
        <v>2012</v>
      </c>
      <c r="G6084">
        <v>79</v>
      </c>
      <c r="H6084">
        <v>63.75</v>
      </c>
      <c r="I6084">
        <v>897.97</v>
      </c>
      <c r="K6084">
        <v>4.0000000000000001E-3</v>
      </c>
      <c r="L6084">
        <v>4.0000000000000002E-4</v>
      </c>
      <c r="M6084">
        <v>879.2</v>
      </c>
      <c r="N6084">
        <v>5.9400000000000001E-2</v>
      </c>
      <c r="O6084">
        <v>2.4489999999999998</v>
      </c>
      <c r="P6084">
        <v>0.51980000000000004</v>
      </c>
      <c r="Q6084">
        <v>14903.3</v>
      </c>
      <c r="R6084" t="s">
        <v>923</v>
      </c>
      <c r="S6084" t="s">
        <v>34</v>
      </c>
      <c r="T6084" t="s">
        <v>28</v>
      </c>
      <c r="V6084" t="s">
        <v>302</v>
      </c>
      <c r="Y6084" t="s">
        <v>283</v>
      </c>
    </row>
    <row r="6085" spans="1:25" x14ac:dyDescent="0.45">
      <c r="A6085" t="s">
        <v>274</v>
      </c>
      <c r="B6085" t="s">
        <v>500</v>
      </c>
      <c r="C6085">
        <v>7138</v>
      </c>
      <c r="D6085">
        <v>3001</v>
      </c>
      <c r="E6085" t="s">
        <v>501</v>
      </c>
      <c r="F6085">
        <v>2013</v>
      </c>
      <c r="G6085">
        <v>104</v>
      </c>
      <c r="H6085">
        <v>82.42</v>
      </c>
      <c r="I6085">
        <v>2367.27</v>
      </c>
      <c r="K6085">
        <v>0.81599999999999995</v>
      </c>
      <c r="L6085">
        <v>4.1399999999999999E-2</v>
      </c>
      <c r="M6085">
        <v>2268.9</v>
      </c>
      <c r="N6085">
        <v>6.3299999999999995E-2</v>
      </c>
      <c r="O6085">
        <v>2.673</v>
      </c>
      <c r="P6085">
        <v>0.34339999999999998</v>
      </c>
      <c r="Q6085">
        <v>35469.599999999999</v>
      </c>
      <c r="R6085" t="s">
        <v>923</v>
      </c>
      <c r="S6085" t="s">
        <v>34</v>
      </c>
      <c r="T6085" t="s">
        <v>28</v>
      </c>
      <c r="V6085" t="s">
        <v>302</v>
      </c>
      <c r="Y6085" t="s">
        <v>283</v>
      </c>
    </row>
    <row r="6086" spans="1:25" x14ac:dyDescent="0.45">
      <c r="A6086" t="s">
        <v>274</v>
      </c>
      <c r="B6086" t="s">
        <v>500</v>
      </c>
      <c r="C6086">
        <v>7138</v>
      </c>
      <c r="D6086">
        <v>3001</v>
      </c>
      <c r="E6086" t="s">
        <v>501</v>
      </c>
      <c r="F6086">
        <v>2014</v>
      </c>
      <c r="G6086">
        <v>40</v>
      </c>
      <c r="H6086">
        <v>23.42</v>
      </c>
      <c r="I6086">
        <v>612.86</v>
      </c>
      <c r="K6086">
        <v>3.5000000000000003E-2</v>
      </c>
      <c r="L6086">
        <v>2.01E-2</v>
      </c>
      <c r="M6086">
        <v>320.89999999999998</v>
      </c>
      <c r="N6086">
        <v>5.8799999999999998E-2</v>
      </c>
      <c r="O6086">
        <v>0.754</v>
      </c>
      <c r="P6086">
        <v>0.54300000000000004</v>
      </c>
      <c r="Q6086">
        <v>5318</v>
      </c>
      <c r="R6086" t="s">
        <v>923</v>
      </c>
      <c r="S6086" t="s">
        <v>34</v>
      </c>
      <c r="T6086" t="s">
        <v>28</v>
      </c>
      <c r="V6086" t="s">
        <v>302</v>
      </c>
      <c r="Y6086" t="s">
        <v>283</v>
      </c>
    </row>
    <row r="6087" spans="1:25" x14ac:dyDescent="0.45">
      <c r="A6087" t="s">
        <v>274</v>
      </c>
      <c r="B6087" t="s">
        <v>500</v>
      </c>
      <c r="C6087">
        <v>7138</v>
      </c>
      <c r="D6087">
        <v>3001</v>
      </c>
      <c r="E6087" t="s">
        <v>501</v>
      </c>
      <c r="F6087">
        <v>2015</v>
      </c>
      <c r="G6087">
        <v>137</v>
      </c>
      <c r="H6087">
        <v>95.69</v>
      </c>
      <c r="I6087">
        <v>3131.77</v>
      </c>
      <c r="K6087">
        <v>0.622</v>
      </c>
      <c r="L6087">
        <v>2.52E-2</v>
      </c>
      <c r="M6087">
        <v>3089.5</v>
      </c>
      <c r="N6087">
        <v>6.8500000000000005E-2</v>
      </c>
      <c r="O6087">
        <v>5.6079999999999997</v>
      </c>
      <c r="P6087">
        <v>0.47049999999999997</v>
      </c>
      <c r="Q6087">
        <v>43257.8</v>
      </c>
      <c r="R6087" t="s">
        <v>923</v>
      </c>
      <c r="S6087" t="s">
        <v>34</v>
      </c>
      <c r="T6087" t="s">
        <v>28</v>
      </c>
      <c r="V6087" t="s">
        <v>302</v>
      </c>
      <c r="Y6087" t="s">
        <v>284</v>
      </c>
    </row>
    <row r="6088" spans="1:25" x14ac:dyDescent="0.45">
      <c r="A6088" t="s">
        <v>274</v>
      </c>
      <c r="B6088" t="s">
        <v>500</v>
      </c>
      <c r="C6088">
        <v>7138</v>
      </c>
      <c r="D6088">
        <v>3001</v>
      </c>
      <c r="E6088" t="s">
        <v>501</v>
      </c>
      <c r="F6088">
        <v>2016</v>
      </c>
      <c r="G6088">
        <v>241</v>
      </c>
      <c r="H6088">
        <v>203.9</v>
      </c>
      <c r="I6088">
        <v>6209.24</v>
      </c>
      <c r="K6088">
        <v>0.13900000000000001</v>
      </c>
      <c r="L6088">
        <v>3.0999999999999999E-3</v>
      </c>
      <c r="M6088">
        <v>5199.6000000000004</v>
      </c>
      <c r="N6088">
        <v>6.0100000000000001E-2</v>
      </c>
      <c r="O6088">
        <v>7.444</v>
      </c>
      <c r="P6088">
        <v>0.27689999999999998</v>
      </c>
      <c r="Q6088">
        <v>86480.7</v>
      </c>
      <c r="R6088" t="s">
        <v>923</v>
      </c>
      <c r="S6088" t="s">
        <v>34</v>
      </c>
      <c r="T6088" t="s">
        <v>28</v>
      </c>
      <c r="V6088" t="s">
        <v>302</v>
      </c>
      <c r="Y6088" t="s">
        <v>284</v>
      </c>
    </row>
    <row r="6089" spans="1:25" x14ac:dyDescent="0.45">
      <c r="A6089" t="s">
        <v>274</v>
      </c>
      <c r="B6089" t="s">
        <v>500</v>
      </c>
      <c r="C6089">
        <v>7138</v>
      </c>
      <c r="D6089">
        <v>3001</v>
      </c>
      <c r="E6089" t="s">
        <v>501</v>
      </c>
      <c r="F6089">
        <v>2017</v>
      </c>
      <c r="G6089">
        <v>157</v>
      </c>
      <c r="H6089">
        <v>137.82</v>
      </c>
      <c r="I6089">
        <v>4355.82</v>
      </c>
      <c r="K6089">
        <v>1.9E-2</v>
      </c>
      <c r="L6089">
        <v>8.0000000000000004E-4</v>
      </c>
      <c r="M6089">
        <v>3462.1</v>
      </c>
      <c r="N6089">
        <v>5.8900000000000001E-2</v>
      </c>
      <c r="O6089">
        <v>3.2959999999999998</v>
      </c>
      <c r="P6089">
        <v>0.20330000000000001</v>
      </c>
      <c r="Q6089">
        <v>58659.6</v>
      </c>
      <c r="R6089" t="s">
        <v>923</v>
      </c>
      <c r="S6089" t="s">
        <v>34</v>
      </c>
      <c r="T6089" t="s">
        <v>28</v>
      </c>
      <c r="V6089" t="s">
        <v>302</v>
      </c>
      <c r="Y6089" t="s">
        <v>285</v>
      </c>
    </row>
    <row r="6090" spans="1:25" x14ac:dyDescent="0.45">
      <c r="A6090" t="s">
        <v>274</v>
      </c>
      <c r="B6090" t="s">
        <v>500</v>
      </c>
      <c r="C6090">
        <v>7138</v>
      </c>
      <c r="D6090">
        <v>3001</v>
      </c>
      <c r="E6090" t="s">
        <v>501</v>
      </c>
      <c r="F6090">
        <v>2018</v>
      </c>
      <c r="G6090">
        <v>185</v>
      </c>
      <c r="H6090">
        <v>153.5</v>
      </c>
      <c r="I6090">
        <v>4489.9799999999996</v>
      </c>
      <c r="K6090">
        <v>3.5000000000000003E-2</v>
      </c>
      <c r="L6090">
        <v>2.3999999999999998E-3</v>
      </c>
      <c r="M6090">
        <v>3626.6</v>
      </c>
      <c r="N6090">
        <v>5.8599999999999999E-2</v>
      </c>
      <c r="O6090">
        <v>5.2359999999999998</v>
      </c>
      <c r="P6090">
        <v>0.30070000000000002</v>
      </c>
      <c r="Q6090">
        <v>61292.800000000003</v>
      </c>
      <c r="R6090" t="s">
        <v>923</v>
      </c>
      <c r="S6090" t="s">
        <v>34</v>
      </c>
      <c r="T6090" t="s">
        <v>28</v>
      </c>
      <c r="V6090" t="s">
        <v>302</v>
      </c>
      <c r="Y6090" t="s">
        <v>285</v>
      </c>
    </row>
    <row r="6091" spans="1:25" x14ac:dyDescent="0.45">
      <c r="A6091" t="s">
        <v>274</v>
      </c>
      <c r="B6091" t="s">
        <v>500</v>
      </c>
      <c r="C6091">
        <v>7138</v>
      </c>
      <c r="D6091">
        <v>3001</v>
      </c>
      <c r="E6091" t="s">
        <v>501</v>
      </c>
      <c r="F6091">
        <v>2019</v>
      </c>
      <c r="G6091">
        <v>104</v>
      </c>
      <c r="H6091">
        <v>79.67</v>
      </c>
      <c r="I6091">
        <v>2403.21</v>
      </c>
      <c r="K6091">
        <v>0.246</v>
      </c>
      <c r="L6091">
        <v>1.46E-2</v>
      </c>
      <c r="M6091">
        <v>2135.6</v>
      </c>
      <c r="N6091">
        <v>6.5799999999999997E-2</v>
      </c>
      <c r="O6091">
        <v>4.9720000000000004</v>
      </c>
      <c r="P6091">
        <v>0.47360000000000002</v>
      </c>
      <c r="Q6091">
        <v>32678.5</v>
      </c>
      <c r="R6091" t="s">
        <v>923</v>
      </c>
      <c r="S6091" t="s">
        <v>34</v>
      </c>
      <c r="T6091" t="s">
        <v>28</v>
      </c>
      <c r="V6091" t="s">
        <v>302</v>
      </c>
      <c r="Y6091" t="s">
        <v>285</v>
      </c>
    </row>
    <row r="6092" spans="1:25" x14ac:dyDescent="0.45">
      <c r="A6092" t="s">
        <v>274</v>
      </c>
      <c r="B6092" t="s">
        <v>500</v>
      </c>
      <c r="C6092">
        <v>7138</v>
      </c>
      <c r="D6092">
        <v>3001</v>
      </c>
      <c r="E6092" t="s">
        <v>501</v>
      </c>
      <c r="F6092">
        <v>2020</v>
      </c>
      <c r="G6092">
        <v>133</v>
      </c>
      <c r="H6092">
        <v>111.36</v>
      </c>
      <c r="I6092">
        <v>3469.82</v>
      </c>
      <c r="K6092">
        <v>1.4E-2</v>
      </c>
      <c r="L6092">
        <v>6.9999999999999999E-4</v>
      </c>
      <c r="M6092">
        <v>2669</v>
      </c>
      <c r="N6092">
        <v>5.9200000000000003E-2</v>
      </c>
      <c r="O6092">
        <v>3.3029999999999999</v>
      </c>
      <c r="P6092">
        <v>0.25359999999999999</v>
      </c>
      <c r="Q6092">
        <v>45242.2</v>
      </c>
      <c r="R6092" t="s">
        <v>923</v>
      </c>
      <c r="S6092" t="s">
        <v>34</v>
      </c>
      <c r="T6092" t="s">
        <v>28</v>
      </c>
      <c r="V6092" t="s">
        <v>302</v>
      </c>
      <c r="Y6092" t="s">
        <v>160</v>
      </c>
    </row>
    <row r="6093" spans="1:25" x14ac:dyDescent="0.45">
      <c r="A6093" t="s">
        <v>274</v>
      </c>
      <c r="B6093" t="s">
        <v>500</v>
      </c>
      <c r="C6093">
        <v>7138</v>
      </c>
      <c r="D6093">
        <v>3001</v>
      </c>
      <c r="E6093" t="s">
        <v>501</v>
      </c>
      <c r="F6093">
        <v>2021</v>
      </c>
      <c r="G6093">
        <v>192</v>
      </c>
      <c r="H6093">
        <v>156.88</v>
      </c>
      <c r="I6093">
        <v>4794.2</v>
      </c>
      <c r="K6093">
        <v>2.5000000000000001E-2</v>
      </c>
      <c r="L6093">
        <v>1.5E-3</v>
      </c>
      <c r="M6093">
        <v>3739.8</v>
      </c>
      <c r="N6093">
        <v>5.9400000000000001E-2</v>
      </c>
      <c r="O6093">
        <v>4.8470000000000004</v>
      </c>
      <c r="P6093">
        <v>0.2903</v>
      </c>
      <c r="Q6093">
        <v>63310.8</v>
      </c>
      <c r="R6093" t="s">
        <v>923</v>
      </c>
      <c r="S6093" t="s">
        <v>34</v>
      </c>
      <c r="T6093" t="s">
        <v>28</v>
      </c>
      <c r="V6093" t="s">
        <v>302</v>
      </c>
      <c r="Y6093" t="s">
        <v>161</v>
      </c>
    </row>
    <row r="6094" spans="1:25" x14ac:dyDescent="0.45">
      <c r="A6094" t="s">
        <v>274</v>
      </c>
      <c r="B6094" t="s">
        <v>500</v>
      </c>
      <c r="C6094">
        <v>7138</v>
      </c>
      <c r="D6094">
        <v>3001</v>
      </c>
      <c r="E6094" t="s">
        <v>501</v>
      </c>
      <c r="F6094">
        <v>2022</v>
      </c>
      <c r="G6094">
        <v>128</v>
      </c>
      <c r="H6094">
        <v>98.44</v>
      </c>
      <c r="I6094">
        <v>2962.89</v>
      </c>
      <c r="K6094">
        <v>1.7000000000000001E-2</v>
      </c>
      <c r="L6094">
        <v>2.2000000000000001E-3</v>
      </c>
      <c r="M6094">
        <v>2150.4</v>
      </c>
      <c r="N6094">
        <v>5.8200000000000002E-2</v>
      </c>
      <c r="O6094">
        <v>3.0859999999999999</v>
      </c>
      <c r="P6094">
        <v>0.33979999999999999</v>
      </c>
      <c r="Q6094">
        <v>36350.400000000001</v>
      </c>
      <c r="R6094" t="s">
        <v>923</v>
      </c>
      <c r="S6094" t="s">
        <v>34</v>
      </c>
      <c r="T6094" t="s">
        <v>28</v>
      </c>
      <c r="V6094" t="s">
        <v>302</v>
      </c>
      <c r="Y6094" t="s">
        <v>161</v>
      </c>
    </row>
    <row r="6095" spans="1:25" x14ac:dyDescent="0.45">
      <c r="A6095" t="s">
        <v>274</v>
      </c>
      <c r="B6095" t="s">
        <v>500</v>
      </c>
      <c r="C6095">
        <v>7138</v>
      </c>
      <c r="D6095">
        <v>3001</v>
      </c>
      <c r="E6095" t="s">
        <v>501</v>
      </c>
      <c r="F6095">
        <v>2023</v>
      </c>
      <c r="G6095">
        <v>82</v>
      </c>
      <c r="H6095">
        <v>61.71</v>
      </c>
      <c r="I6095">
        <v>1807.1</v>
      </c>
      <c r="K6095">
        <v>1.0999999999999999E-2</v>
      </c>
      <c r="L6095">
        <v>1.2999999999999999E-3</v>
      </c>
      <c r="M6095">
        <v>1387.9</v>
      </c>
      <c r="N6095">
        <v>5.91E-2</v>
      </c>
      <c r="O6095">
        <v>3.4569999999999999</v>
      </c>
      <c r="P6095">
        <v>0.43020000000000003</v>
      </c>
      <c r="Q6095">
        <v>23480</v>
      </c>
      <c r="R6095" t="s">
        <v>923</v>
      </c>
      <c r="S6095" t="s">
        <v>34</v>
      </c>
      <c r="T6095" t="s">
        <v>28</v>
      </c>
      <c r="V6095" t="s">
        <v>302</v>
      </c>
      <c r="Y6095" t="s">
        <v>161</v>
      </c>
    </row>
    <row r="6096" spans="1:25" x14ac:dyDescent="0.45">
      <c r="A6096" t="s">
        <v>274</v>
      </c>
      <c r="B6096" t="s">
        <v>500</v>
      </c>
      <c r="C6096">
        <v>7138</v>
      </c>
      <c r="D6096">
        <v>3001</v>
      </c>
      <c r="E6096" t="s">
        <v>501</v>
      </c>
      <c r="F6096">
        <v>2024</v>
      </c>
      <c r="G6096">
        <v>24</v>
      </c>
      <c r="H6096">
        <v>13.89</v>
      </c>
      <c r="I6096">
        <v>364.38</v>
      </c>
      <c r="K6096">
        <v>2E-3</v>
      </c>
      <c r="L6096">
        <v>5.9999999999999995E-4</v>
      </c>
      <c r="M6096">
        <v>288.2</v>
      </c>
      <c r="N6096">
        <v>5.8400000000000001E-2</v>
      </c>
      <c r="O6096">
        <v>0.96</v>
      </c>
      <c r="P6096">
        <v>0.56899999999999995</v>
      </c>
      <c r="Q6096">
        <v>4878.8999999999996</v>
      </c>
      <c r="R6096" t="s">
        <v>923</v>
      </c>
      <c r="S6096" t="s">
        <v>34</v>
      </c>
      <c r="T6096" t="s">
        <v>28</v>
      </c>
      <c r="V6096" t="s">
        <v>302</v>
      </c>
      <c r="Y6096" t="s">
        <v>161</v>
      </c>
    </row>
    <row r="6097" spans="1:25" x14ac:dyDescent="0.45">
      <c r="A6097" t="s">
        <v>335</v>
      </c>
      <c r="B6097" t="s">
        <v>502</v>
      </c>
      <c r="C6097">
        <v>7146</v>
      </c>
      <c r="D6097" t="s">
        <v>503</v>
      </c>
      <c r="F6097">
        <v>2009</v>
      </c>
      <c r="G6097">
        <v>266</v>
      </c>
      <c r="H6097">
        <v>225.25</v>
      </c>
      <c r="I6097">
        <v>14367.5</v>
      </c>
      <c r="K6097">
        <v>24.407</v>
      </c>
      <c r="L6097">
        <v>0.25700000000000001</v>
      </c>
      <c r="M6097">
        <v>15434.2</v>
      </c>
      <c r="N6097">
        <v>8.1000000000000003E-2</v>
      </c>
      <c r="O6097">
        <v>19.224</v>
      </c>
      <c r="P6097">
        <v>0.221</v>
      </c>
      <c r="Q6097">
        <v>190212.375</v>
      </c>
      <c r="R6097" t="s">
        <v>923</v>
      </c>
      <c r="T6097" t="s">
        <v>28</v>
      </c>
      <c r="V6097" t="s">
        <v>504</v>
      </c>
      <c r="Y6097" t="s">
        <v>103</v>
      </c>
    </row>
    <row r="6098" spans="1:25" x14ac:dyDescent="0.45">
      <c r="A6098" t="s">
        <v>335</v>
      </c>
      <c r="B6098" t="s">
        <v>502</v>
      </c>
      <c r="C6098">
        <v>7146</v>
      </c>
      <c r="D6098" t="s">
        <v>503</v>
      </c>
      <c r="F6098">
        <v>2010</v>
      </c>
      <c r="G6098">
        <v>375</v>
      </c>
      <c r="H6098">
        <v>342.75</v>
      </c>
      <c r="I6098">
        <v>22326.25</v>
      </c>
      <c r="K6098">
        <v>35.023000000000003</v>
      </c>
      <c r="L6098">
        <v>0.23200000000000001</v>
      </c>
      <c r="M6098">
        <v>24486.174999999999</v>
      </c>
      <c r="N6098">
        <v>8.1000000000000003E-2</v>
      </c>
      <c r="O6098">
        <v>25.588999999999999</v>
      </c>
      <c r="P6098">
        <v>0.17419999999999999</v>
      </c>
      <c r="Q6098">
        <v>301761.07500000001</v>
      </c>
      <c r="R6098" t="s">
        <v>923</v>
      </c>
      <c r="T6098" t="s">
        <v>28</v>
      </c>
      <c r="V6098" t="s">
        <v>504</v>
      </c>
      <c r="Y6098" t="s">
        <v>103</v>
      </c>
    </row>
    <row r="6099" spans="1:25" x14ac:dyDescent="0.45">
      <c r="A6099" t="s">
        <v>335</v>
      </c>
      <c r="B6099" t="s">
        <v>502</v>
      </c>
      <c r="C6099">
        <v>7146</v>
      </c>
      <c r="D6099" t="s">
        <v>503</v>
      </c>
      <c r="F6099">
        <v>2011</v>
      </c>
      <c r="G6099">
        <v>231</v>
      </c>
      <c r="H6099">
        <v>199.75</v>
      </c>
      <c r="I6099">
        <v>12635</v>
      </c>
      <c r="K6099">
        <v>19.739999999999998</v>
      </c>
      <c r="L6099">
        <v>0.23200000000000001</v>
      </c>
      <c r="M6099">
        <v>13806.7</v>
      </c>
      <c r="N6099">
        <v>8.1000000000000003E-2</v>
      </c>
      <c r="O6099">
        <v>17.047999999999998</v>
      </c>
      <c r="P6099">
        <v>0.20150000000000001</v>
      </c>
      <c r="Q6099">
        <v>170145.375</v>
      </c>
      <c r="R6099" t="s">
        <v>923</v>
      </c>
      <c r="T6099" t="s">
        <v>28</v>
      </c>
      <c r="V6099" t="s">
        <v>504</v>
      </c>
      <c r="Y6099" t="s">
        <v>103</v>
      </c>
    </row>
    <row r="6100" spans="1:25" x14ac:dyDescent="0.45">
      <c r="A6100" t="s">
        <v>335</v>
      </c>
      <c r="B6100" t="s">
        <v>502</v>
      </c>
      <c r="C6100">
        <v>7146</v>
      </c>
      <c r="D6100" t="s">
        <v>503</v>
      </c>
      <c r="F6100">
        <v>2012</v>
      </c>
      <c r="G6100">
        <v>293</v>
      </c>
      <c r="H6100">
        <v>258.75</v>
      </c>
      <c r="I6100">
        <v>16984.75</v>
      </c>
      <c r="K6100">
        <v>26.768000000000001</v>
      </c>
      <c r="L6100">
        <v>0.23200000000000001</v>
      </c>
      <c r="M6100">
        <v>18721.150000000001</v>
      </c>
      <c r="N6100">
        <v>8.1000000000000003E-2</v>
      </c>
      <c r="O6100">
        <v>17.817</v>
      </c>
      <c r="P6100">
        <v>0.15509999999999999</v>
      </c>
      <c r="Q6100">
        <v>230721.52499999999</v>
      </c>
      <c r="R6100" t="s">
        <v>923</v>
      </c>
      <c r="T6100" t="s">
        <v>28</v>
      </c>
      <c r="V6100" t="s">
        <v>504</v>
      </c>
      <c r="Y6100" t="s">
        <v>103</v>
      </c>
    </row>
    <row r="6101" spans="1:25" x14ac:dyDescent="0.45">
      <c r="A6101" t="s">
        <v>335</v>
      </c>
      <c r="B6101" t="s">
        <v>502</v>
      </c>
      <c r="C6101">
        <v>7146</v>
      </c>
      <c r="D6101" t="s">
        <v>503</v>
      </c>
      <c r="F6101">
        <v>2013</v>
      </c>
      <c r="G6101">
        <v>272</v>
      </c>
      <c r="H6101">
        <v>243</v>
      </c>
      <c r="I6101">
        <v>15682.5</v>
      </c>
      <c r="K6101">
        <v>25.036000000000001</v>
      </c>
      <c r="L6101">
        <v>0.23300000000000001</v>
      </c>
      <c r="M6101">
        <v>17463.849999999999</v>
      </c>
      <c r="N6101">
        <v>8.1000000000000003E-2</v>
      </c>
      <c r="O6101">
        <v>14.701000000000001</v>
      </c>
      <c r="P6101">
        <v>0.14399999999999999</v>
      </c>
      <c r="Q6101">
        <v>215218.65</v>
      </c>
      <c r="R6101" t="s">
        <v>923</v>
      </c>
      <c r="T6101" t="s">
        <v>28</v>
      </c>
      <c r="V6101" t="s">
        <v>504</v>
      </c>
      <c r="Y6101" t="s">
        <v>103</v>
      </c>
    </row>
    <row r="6102" spans="1:25" x14ac:dyDescent="0.45">
      <c r="A6102" t="s">
        <v>335</v>
      </c>
      <c r="B6102" t="s">
        <v>502</v>
      </c>
      <c r="C6102">
        <v>7146</v>
      </c>
      <c r="D6102" t="s">
        <v>503</v>
      </c>
      <c r="F6102">
        <v>2014</v>
      </c>
      <c r="G6102">
        <v>170</v>
      </c>
      <c r="H6102">
        <v>138.75</v>
      </c>
      <c r="I6102">
        <v>9522.5</v>
      </c>
      <c r="K6102">
        <v>14.321999999999999</v>
      </c>
      <c r="L6102">
        <v>0.2329</v>
      </c>
      <c r="M6102">
        <v>9990.0750000000007</v>
      </c>
      <c r="N6102">
        <v>8.1000000000000003E-2</v>
      </c>
      <c r="O6102">
        <v>10.782999999999999</v>
      </c>
      <c r="P6102">
        <v>0.1923</v>
      </c>
      <c r="Q6102">
        <v>123115.875</v>
      </c>
      <c r="R6102" t="s">
        <v>923</v>
      </c>
      <c r="T6102" t="s">
        <v>28</v>
      </c>
      <c r="V6102" t="s">
        <v>504</v>
      </c>
      <c r="Y6102" t="s">
        <v>103</v>
      </c>
    </row>
    <row r="6103" spans="1:25" x14ac:dyDescent="0.45">
      <c r="A6103" t="s">
        <v>335</v>
      </c>
      <c r="B6103" t="s">
        <v>502</v>
      </c>
      <c r="C6103">
        <v>7146</v>
      </c>
      <c r="D6103" t="s">
        <v>503</v>
      </c>
      <c r="F6103">
        <v>2015</v>
      </c>
      <c r="G6103">
        <v>123</v>
      </c>
      <c r="H6103">
        <v>91.75</v>
      </c>
      <c r="I6103">
        <v>5040.75</v>
      </c>
      <c r="K6103">
        <v>8.0920000000000005</v>
      </c>
      <c r="L6103">
        <v>0.2334</v>
      </c>
      <c r="M6103">
        <v>5644.7</v>
      </c>
      <c r="N6103">
        <v>8.1199999999999994E-2</v>
      </c>
      <c r="O6103">
        <v>7.9560000000000004</v>
      </c>
      <c r="P6103">
        <v>0.31259999999999999</v>
      </c>
      <c r="Q6103">
        <v>69560.5</v>
      </c>
      <c r="R6103" t="s">
        <v>923</v>
      </c>
      <c r="T6103" t="s">
        <v>28</v>
      </c>
      <c r="V6103" t="s">
        <v>504</v>
      </c>
      <c r="Y6103" t="s">
        <v>159</v>
      </c>
    </row>
    <row r="6104" spans="1:25" x14ac:dyDescent="0.45">
      <c r="A6104" t="s">
        <v>335</v>
      </c>
      <c r="B6104" t="s">
        <v>502</v>
      </c>
      <c r="C6104">
        <v>7146</v>
      </c>
      <c r="D6104" t="s">
        <v>503</v>
      </c>
      <c r="F6104">
        <v>2016</v>
      </c>
      <c r="G6104">
        <v>105</v>
      </c>
      <c r="H6104">
        <v>86</v>
      </c>
      <c r="I6104">
        <v>5271.25</v>
      </c>
      <c r="K6104">
        <v>2.8000000000000001E-2</v>
      </c>
      <c r="L6104">
        <v>1E-3</v>
      </c>
      <c r="M6104">
        <v>5716.15</v>
      </c>
      <c r="N6104">
        <v>8.1000000000000003E-2</v>
      </c>
      <c r="O6104">
        <v>5.492</v>
      </c>
      <c r="P6104">
        <v>0.18129999999999999</v>
      </c>
      <c r="Q6104">
        <v>70446.2</v>
      </c>
      <c r="R6104" t="s">
        <v>923</v>
      </c>
      <c r="T6104" t="s">
        <v>28</v>
      </c>
      <c r="V6104" t="s">
        <v>504</v>
      </c>
      <c r="Y6104" t="s">
        <v>159</v>
      </c>
    </row>
    <row r="6105" spans="1:25" x14ac:dyDescent="0.45">
      <c r="A6105" t="s">
        <v>335</v>
      </c>
      <c r="B6105" t="s">
        <v>502</v>
      </c>
      <c r="C6105">
        <v>7146</v>
      </c>
      <c r="D6105" t="s">
        <v>503</v>
      </c>
      <c r="F6105">
        <v>2017</v>
      </c>
      <c r="G6105">
        <v>38</v>
      </c>
      <c r="H6105">
        <v>31.25</v>
      </c>
      <c r="I6105">
        <v>1857.25</v>
      </c>
      <c r="K6105">
        <v>1.2E-2</v>
      </c>
      <c r="L6105">
        <v>1E-3</v>
      </c>
      <c r="M6105">
        <v>2003.825</v>
      </c>
      <c r="N6105">
        <v>8.1000000000000003E-2</v>
      </c>
      <c r="O6105">
        <v>1.849</v>
      </c>
      <c r="P6105">
        <v>0.2041</v>
      </c>
      <c r="Q6105">
        <v>24693.95</v>
      </c>
      <c r="R6105" t="s">
        <v>923</v>
      </c>
      <c r="T6105" t="s">
        <v>28</v>
      </c>
      <c r="V6105" t="s">
        <v>504</v>
      </c>
      <c r="Y6105" t="s">
        <v>160</v>
      </c>
    </row>
    <row r="6106" spans="1:25" x14ac:dyDescent="0.45">
      <c r="A6106" t="s">
        <v>335</v>
      </c>
      <c r="B6106" t="s">
        <v>502</v>
      </c>
      <c r="C6106">
        <v>7146</v>
      </c>
      <c r="D6106" t="s">
        <v>503</v>
      </c>
      <c r="F6106">
        <v>2018</v>
      </c>
      <c r="G6106">
        <v>81</v>
      </c>
      <c r="H6106">
        <v>66.25</v>
      </c>
      <c r="I6106">
        <v>4959.25</v>
      </c>
      <c r="K6106">
        <v>2.8000000000000001E-2</v>
      </c>
      <c r="L6106">
        <v>1E-3</v>
      </c>
      <c r="M6106">
        <v>4953.0749999999998</v>
      </c>
      <c r="N6106">
        <v>8.1000000000000003E-2</v>
      </c>
      <c r="O6106">
        <v>4.91</v>
      </c>
      <c r="P6106">
        <v>0.16070000000000001</v>
      </c>
      <c r="Q6106">
        <v>61039.974999999999</v>
      </c>
      <c r="R6106" t="s">
        <v>923</v>
      </c>
      <c r="T6106" t="s">
        <v>28</v>
      </c>
      <c r="V6106" t="s">
        <v>504</v>
      </c>
      <c r="Y6106" t="s">
        <v>160</v>
      </c>
    </row>
    <row r="6107" spans="1:25" x14ac:dyDescent="0.45">
      <c r="A6107" t="s">
        <v>335</v>
      </c>
      <c r="B6107" t="s">
        <v>502</v>
      </c>
      <c r="C6107">
        <v>7146</v>
      </c>
      <c r="D6107" t="s">
        <v>503</v>
      </c>
      <c r="F6107">
        <v>2019</v>
      </c>
      <c r="G6107">
        <v>86</v>
      </c>
      <c r="H6107">
        <v>69.25</v>
      </c>
      <c r="I6107">
        <v>4291</v>
      </c>
      <c r="K6107">
        <v>2.9000000000000001E-2</v>
      </c>
      <c r="L6107">
        <v>1E-3</v>
      </c>
      <c r="M6107">
        <v>4653.25</v>
      </c>
      <c r="N6107">
        <v>8.1000000000000003E-2</v>
      </c>
      <c r="O6107">
        <v>6.1360000000000001</v>
      </c>
      <c r="P6107">
        <v>0.22359999999999999</v>
      </c>
      <c r="Q6107">
        <v>57348.375</v>
      </c>
      <c r="R6107" t="s">
        <v>923</v>
      </c>
      <c r="T6107" t="s">
        <v>28</v>
      </c>
      <c r="V6107" t="s">
        <v>504</v>
      </c>
      <c r="Y6107" t="s">
        <v>160</v>
      </c>
    </row>
    <row r="6108" spans="1:25" x14ac:dyDescent="0.45">
      <c r="A6108" t="s">
        <v>335</v>
      </c>
      <c r="B6108" t="s">
        <v>502</v>
      </c>
      <c r="C6108">
        <v>7146</v>
      </c>
      <c r="D6108" t="s">
        <v>503</v>
      </c>
      <c r="F6108">
        <v>2020</v>
      </c>
      <c r="G6108">
        <v>234</v>
      </c>
      <c r="H6108">
        <v>203.75</v>
      </c>
      <c r="I6108">
        <v>12777.75</v>
      </c>
      <c r="K6108">
        <v>7.0000000000000007E-2</v>
      </c>
      <c r="L6108">
        <v>1E-3</v>
      </c>
      <c r="M6108">
        <v>13956.55</v>
      </c>
      <c r="N6108">
        <v>8.1000000000000003E-2</v>
      </c>
      <c r="O6108">
        <v>16.706</v>
      </c>
      <c r="P6108">
        <v>0.19889999999999999</v>
      </c>
      <c r="Q6108">
        <v>171996.47500000001</v>
      </c>
      <c r="R6108" t="s">
        <v>923</v>
      </c>
      <c r="T6108" t="s">
        <v>28</v>
      </c>
      <c r="V6108" t="s">
        <v>504</v>
      </c>
      <c r="Y6108" t="s">
        <v>160</v>
      </c>
    </row>
    <row r="6109" spans="1:25" x14ac:dyDescent="0.45">
      <c r="A6109" t="s">
        <v>335</v>
      </c>
      <c r="B6109" t="s">
        <v>502</v>
      </c>
      <c r="C6109">
        <v>7146</v>
      </c>
      <c r="D6109" t="s">
        <v>503</v>
      </c>
      <c r="F6109">
        <v>2021</v>
      </c>
      <c r="G6109">
        <v>218</v>
      </c>
      <c r="H6109">
        <v>165.45</v>
      </c>
      <c r="I6109">
        <v>10141.379999999999</v>
      </c>
      <c r="K6109">
        <v>6.0999999999999999E-2</v>
      </c>
      <c r="L6109">
        <v>1E-3</v>
      </c>
      <c r="M6109">
        <v>11048.598</v>
      </c>
      <c r="N6109">
        <v>8.0600000000000005E-2</v>
      </c>
      <c r="O6109">
        <v>12.63</v>
      </c>
      <c r="P6109">
        <v>0.23230000000000001</v>
      </c>
      <c r="Q6109">
        <v>136159.36300000001</v>
      </c>
      <c r="R6109" t="s">
        <v>923</v>
      </c>
      <c r="T6109" t="s">
        <v>28</v>
      </c>
      <c r="V6109" t="s">
        <v>504</v>
      </c>
      <c r="Y6109" t="s">
        <v>161</v>
      </c>
    </row>
    <row r="6110" spans="1:25" x14ac:dyDescent="0.45">
      <c r="A6110" t="s">
        <v>335</v>
      </c>
      <c r="B6110" t="s">
        <v>502</v>
      </c>
      <c r="C6110">
        <v>7146</v>
      </c>
      <c r="D6110" t="s">
        <v>503</v>
      </c>
      <c r="F6110">
        <v>2022</v>
      </c>
      <c r="G6110">
        <v>169</v>
      </c>
      <c r="H6110">
        <v>112.88</v>
      </c>
      <c r="I6110">
        <v>7151.78</v>
      </c>
      <c r="K6110">
        <v>4.2999999999999997E-2</v>
      </c>
      <c r="L6110">
        <v>1E-3</v>
      </c>
      <c r="M6110">
        <v>7594.4669999999996</v>
      </c>
      <c r="N6110">
        <v>8.1799999999999998E-2</v>
      </c>
      <c r="O6110">
        <v>12.032999999999999</v>
      </c>
      <c r="P6110">
        <v>0.34339999999999998</v>
      </c>
      <c r="Q6110">
        <v>93591.505999999994</v>
      </c>
      <c r="R6110" t="s">
        <v>923</v>
      </c>
      <c r="T6110" t="s">
        <v>28</v>
      </c>
      <c r="V6110" t="s">
        <v>504</v>
      </c>
      <c r="Y6110" t="s">
        <v>161</v>
      </c>
    </row>
    <row r="6111" spans="1:25" x14ac:dyDescent="0.45">
      <c r="A6111" t="s">
        <v>335</v>
      </c>
      <c r="B6111" t="s">
        <v>502</v>
      </c>
      <c r="C6111">
        <v>7146</v>
      </c>
      <c r="D6111" t="s">
        <v>503</v>
      </c>
      <c r="F6111">
        <v>2023</v>
      </c>
      <c r="G6111">
        <v>143</v>
      </c>
      <c r="H6111">
        <v>93.25</v>
      </c>
      <c r="I6111">
        <v>5669.89</v>
      </c>
      <c r="K6111">
        <v>3.7999999999999999E-2</v>
      </c>
      <c r="L6111">
        <v>1E-3</v>
      </c>
      <c r="M6111">
        <v>6137.8360000000002</v>
      </c>
      <c r="N6111">
        <v>8.1000000000000003E-2</v>
      </c>
      <c r="O6111">
        <v>10.343</v>
      </c>
      <c r="P6111">
        <v>0.28649999999999998</v>
      </c>
      <c r="Q6111">
        <v>75642.061000000002</v>
      </c>
      <c r="R6111" t="s">
        <v>923</v>
      </c>
      <c r="T6111" t="s">
        <v>28</v>
      </c>
      <c r="V6111" t="s">
        <v>504</v>
      </c>
      <c r="Y6111" t="s">
        <v>161</v>
      </c>
    </row>
    <row r="6112" spans="1:25" x14ac:dyDescent="0.45">
      <c r="A6112" t="s">
        <v>335</v>
      </c>
      <c r="B6112" t="s">
        <v>502</v>
      </c>
      <c r="C6112">
        <v>7146</v>
      </c>
      <c r="D6112" t="s">
        <v>503</v>
      </c>
      <c r="F6112">
        <v>2024</v>
      </c>
      <c r="G6112">
        <v>20</v>
      </c>
      <c r="H6112">
        <v>14.29</v>
      </c>
      <c r="I6112">
        <v>844.3</v>
      </c>
      <c r="K6112">
        <v>6.0000000000000001E-3</v>
      </c>
      <c r="L6112">
        <v>1E-3</v>
      </c>
      <c r="M6112">
        <v>912.41800000000001</v>
      </c>
      <c r="N6112">
        <v>8.1000000000000003E-2</v>
      </c>
      <c r="O6112">
        <v>1.1519999999999999</v>
      </c>
      <c r="P6112">
        <v>0.24279999999999999</v>
      </c>
      <c r="Q6112">
        <v>11243.89</v>
      </c>
      <c r="R6112" t="s">
        <v>923</v>
      </c>
      <c r="T6112" t="s">
        <v>28</v>
      </c>
      <c r="V6112" t="s">
        <v>504</v>
      </c>
      <c r="Y6112" t="s">
        <v>161</v>
      </c>
    </row>
    <row r="6113" spans="1:25" x14ac:dyDescent="0.45">
      <c r="A6113" t="s">
        <v>335</v>
      </c>
      <c r="B6113" t="s">
        <v>502</v>
      </c>
      <c r="C6113">
        <v>7146</v>
      </c>
      <c r="D6113" t="s">
        <v>505</v>
      </c>
      <c r="F6113">
        <v>2009</v>
      </c>
      <c r="G6113">
        <v>254</v>
      </c>
      <c r="H6113">
        <v>218.75</v>
      </c>
      <c r="I6113">
        <v>14287.75</v>
      </c>
      <c r="K6113">
        <v>23.506</v>
      </c>
      <c r="L6113">
        <v>0.25700000000000001</v>
      </c>
      <c r="M6113">
        <v>14864</v>
      </c>
      <c r="N6113">
        <v>8.1000000000000003E-2</v>
      </c>
      <c r="O6113">
        <v>22.504999999999999</v>
      </c>
      <c r="P6113">
        <v>0.24399999999999999</v>
      </c>
      <c r="Q6113">
        <v>183186.82500000001</v>
      </c>
      <c r="R6113" t="s">
        <v>923</v>
      </c>
      <c r="T6113" t="s">
        <v>28</v>
      </c>
      <c r="V6113" t="s">
        <v>504</v>
      </c>
      <c r="Y6113" t="s">
        <v>103</v>
      </c>
    </row>
    <row r="6114" spans="1:25" x14ac:dyDescent="0.45">
      <c r="A6114" t="s">
        <v>335</v>
      </c>
      <c r="B6114" t="s">
        <v>502</v>
      </c>
      <c r="C6114">
        <v>7146</v>
      </c>
      <c r="D6114" t="s">
        <v>505</v>
      </c>
      <c r="F6114">
        <v>2010</v>
      </c>
      <c r="G6114">
        <v>387</v>
      </c>
      <c r="H6114">
        <v>342.75</v>
      </c>
      <c r="I6114">
        <v>21716.25</v>
      </c>
      <c r="K6114">
        <v>32.991</v>
      </c>
      <c r="L6114">
        <v>0.23200000000000001</v>
      </c>
      <c r="M6114">
        <v>23064.625</v>
      </c>
      <c r="N6114">
        <v>8.1000000000000003E-2</v>
      </c>
      <c r="O6114">
        <v>33.115000000000002</v>
      </c>
      <c r="P6114">
        <v>0.22850000000000001</v>
      </c>
      <c r="Q6114">
        <v>284256.32500000001</v>
      </c>
      <c r="R6114" t="s">
        <v>923</v>
      </c>
      <c r="T6114" t="s">
        <v>28</v>
      </c>
      <c r="V6114" t="s">
        <v>504</v>
      </c>
      <c r="Y6114" t="s">
        <v>103</v>
      </c>
    </row>
    <row r="6115" spans="1:25" x14ac:dyDescent="0.45">
      <c r="A6115" t="s">
        <v>335</v>
      </c>
      <c r="B6115" t="s">
        <v>502</v>
      </c>
      <c r="C6115">
        <v>7146</v>
      </c>
      <c r="D6115" t="s">
        <v>505</v>
      </c>
      <c r="F6115">
        <v>2011</v>
      </c>
      <c r="G6115">
        <v>225</v>
      </c>
      <c r="H6115">
        <v>187</v>
      </c>
      <c r="I6115">
        <v>11232.5</v>
      </c>
      <c r="K6115">
        <v>17.513999999999999</v>
      </c>
      <c r="L6115">
        <v>0.23200000000000001</v>
      </c>
      <c r="M6115">
        <v>12248.625</v>
      </c>
      <c r="N6115">
        <v>8.1000000000000003E-2</v>
      </c>
      <c r="O6115">
        <v>16.248999999999999</v>
      </c>
      <c r="P6115">
        <v>0.21029999999999999</v>
      </c>
      <c r="Q6115">
        <v>150956.1</v>
      </c>
      <c r="R6115" t="s">
        <v>923</v>
      </c>
      <c r="T6115" t="s">
        <v>28</v>
      </c>
      <c r="V6115" t="s">
        <v>504</v>
      </c>
      <c r="Y6115" t="s">
        <v>103</v>
      </c>
    </row>
    <row r="6116" spans="1:25" x14ac:dyDescent="0.45">
      <c r="A6116" t="s">
        <v>335</v>
      </c>
      <c r="B6116" t="s">
        <v>502</v>
      </c>
      <c r="C6116">
        <v>7146</v>
      </c>
      <c r="D6116" t="s">
        <v>505</v>
      </c>
      <c r="F6116">
        <v>2012</v>
      </c>
      <c r="G6116">
        <v>363</v>
      </c>
      <c r="H6116">
        <v>324.5</v>
      </c>
      <c r="I6116">
        <v>21491</v>
      </c>
      <c r="K6116">
        <v>33.124000000000002</v>
      </c>
      <c r="L6116">
        <v>0.23200000000000001</v>
      </c>
      <c r="M6116">
        <v>23167.325000000001</v>
      </c>
      <c r="N6116">
        <v>8.1000000000000003E-2</v>
      </c>
      <c r="O6116">
        <v>29.587</v>
      </c>
      <c r="P6116">
        <v>0.2016</v>
      </c>
      <c r="Q6116">
        <v>285500.2</v>
      </c>
      <c r="R6116" t="s">
        <v>923</v>
      </c>
      <c r="T6116" t="s">
        <v>28</v>
      </c>
      <c r="V6116" t="s">
        <v>504</v>
      </c>
      <c r="Y6116" t="s">
        <v>103</v>
      </c>
    </row>
    <row r="6117" spans="1:25" x14ac:dyDescent="0.45">
      <c r="A6117" t="s">
        <v>335</v>
      </c>
      <c r="B6117" t="s">
        <v>502</v>
      </c>
      <c r="C6117">
        <v>7146</v>
      </c>
      <c r="D6117" t="s">
        <v>505</v>
      </c>
      <c r="F6117">
        <v>2013</v>
      </c>
      <c r="G6117">
        <v>300</v>
      </c>
      <c r="H6117">
        <v>263</v>
      </c>
      <c r="I6117">
        <v>16290.5</v>
      </c>
      <c r="K6117">
        <v>25.97</v>
      </c>
      <c r="L6117">
        <v>0.23300000000000001</v>
      </c>
      <c r="M6117">
        <v>18117</v>
      </c>
      <c r="N6117">
        <v>8.1000000000000003E-2</v>
      </c>
      <c r="O6117">
        <v>19.555</v>
      </c>
      <c r="P6117">
        <v>0.1812</v>
      </c>
      <c r="Q6117">
        <v>223257.7</v>
      </c>
      <c r="R6117" t="s">
        <v>923</v>
      </c>
      <c r="T6117" t="s">
        <v>28</v>
      </c>
      <c r="V6117" t="s">
        <v>504</v>
      </c>
      <c r="Y6117" t="s">
        <v>103</v>
      </c>
    </row>
    <row r="6118" spans="1:25" x14ac:dyDescent="0.45">
      <c r="A6118" t="s">
        <v>335</v>
      </c>
      <c r="B6118" t="s">
        <v>502</v>
      </c>
      <c r="C6118">
        <v>7146</v>
      </c>
      <c r="D6118" t="s">
        <v>505</v>
      </c>
      <c r="F6118">
        <v>2014</v>
      </c>
      <c r="G6118">
        <v>246</v>
      </c>
      <c r="H6118">
        <v>192.75</v>
      </c>
      <c r="I6118">
        <v>12425.25</v>
      </c>
      <c r="K6118">
        <v>19.454999999999998</v>
      </c>
      <c r="L6118">
        <v>0.23300000000000001</v>
      </c>
      <c r="M6118">
        <v>13570.15</v>
      </c>
      <c r="N6118">
        <v>8.1000000000000003E-2</v>
      </c>
      <c r="O6118">
        <v>21.102</v>
      </c>
      <c r="P6118">
        <v>0.25659999999999999</v>
      </c>
      <c r="Q6118">
        <v>167242.45000000001</v>
      </c>
      <c r="R6118" t="s">
        <v>923</v>
      </c>
      <c r="T6118" t="s">
        <v>28</v>
      </c>
      <c r="V6118" t="s">
        <v>504</v>
      </c>
      <c r="Y6118" t="s">
        <v>103</v>
      </c>
    </row>
    <row r="6119" spans="1:25" x14ac:dyDescent="0.45">
      <c r="A6119" t="s">
        <v>335</v>
      </c>
      <c r="B6119" t="s">
        <v>502</v>
      </c>
      <c r="C6119">
        <v>7146</v>
      </c>
      <c r="D6119" t="s">
        <v>505</v>
      </c>
      <c r="F6119">
        <v>2015</v>
      </c>
      <c r="G6119">
        <v>117</v>
      </c>
      <c r="H6119">
        <v>84.75</v>
      </c>
      <c r="I6119">
        <v>4822.75</v>
      </c>
      <c r="K6119">
        <v>7.9169999999999998</v>
      </c>
      <c r="L6119">
        <v>0.23300000000000001</v>
      </c>
      <c r="M6119">
        <v>5522.375</v>
      </c>
      <c r="N6119">
        <v>8.1000000000000003E-2</v>
      </c>
      <c r="O6119">
        <v>11.339</v>
      </c>
      <c r="P6119">
        <v>0.377</v>
      </c>
      <c r="Q6119">
        <v>68062.125</v>
      </c>
      <c r="R6119" t="s">
        <v>923</v>
      </c>
      <c r="T6119" t="s">
        <v>28</v>
      </c>
      <c r="V6119" t="s">
        <v>504</v>
      </c>
      <c r="Y6119" t="s">
        <v>159</v>
      </c>
    </row>
    <row r="6120" spans="1:25" x14ac:dyDescent="0.45">
      <c r="A6120" t="s">
        <v>335</v>
      </c>
      <c r="B6120" t="s">
        <v>502</v>
      </c>
      <c r="C6120">
        <v>7146</v>
      </c>
      <c r="D6120" t="s">
        <v>505</v>
      </c>
      <c r="F6120">
        <v>2016</v>
      </c>
      <c r="G6120">
        <v>231</v>
      </c>
      <c r="H6120">
        <v>177.75</v>
      </c>
      <c r="I6120">
        <v>10348</v>
      </c>
      <c r="K6120">
        <v>5.2999999999999999E-2</v>
      </c>
      <c r="L6120">
        <v>1E-3</v>
      </c>
      <c r="M6120">
        <v>10826.3</v>
      </c>
      <c r="N6120">
        <v>8.1000000000000003E-2</v>
      </c>
      <c r="O6120">
        <v>19.14</v>
      </c>
      <c r="P6120">
        <v>0.29149999999999998</v>
      </c>
      <c r="Q6120">
        <v>133425.125</v>
      </c>
      <c r="R6120" t="s">
        <v>923</v>
      </c>
      <c r="T6120" t="s">
        <v>28</v>
      </c>
      <c r="V6120" t="s">
        <v>504</v>
      </c>
      <c r="Y6120" t="s">
        <v>159</v>
      </c>
    </row>
    <row r="6121" spans="1:25" x14ac:dyDescent="0.45">
      <c r="A6121" t="s">
        <v>335</v>
      </c>
      <c r="B6121" t="s">
        <v>502</v>
      </c>
      <c r="C6121">
        <v>7146</v>
      </c>
      <c r="D6121" t="s">
        <v>505</v>
      </c>
      <c r="F6121">
        <v>2017</v>
      </c>
      <c r="G6121">
        <v>52</v>
      </c>
      <c r="H6121">
        <v>34</v>
      </c>
      <c r="I6121">
        <v>1620.5</v>
      </c>
      <c r="K6121">
        <v>1.0999999999999999E-2</v>
      </c>
      <c r="L6121">
        <v>1E-3</v>
      </c>
      <c r="M6121">
        <v>1748.05</v>
      </c>
      <c r="N6121">
        <v>8.1100000000000005E-2</v>
      </c>
      <c r="O6121">
        <v>3.3239999999999998</v>
      </c>
      <c r="P6121">
        <v>0.31640000000000001</v>
      </c>
      <c r="Q6121">
        <v>21543.825000000001</v>
      </c>
      <c r="R6121" t="s">
        <v>923</v>
      </c>
      <c r="T6121" t="s">
        <v>28</v>
      </c>
      <c r="V6121" t="s">
        <v>504</v>
      </c>
      <c r="Y6121" t="s">
        <v>160</v>
      </c>
    </row>
    <row r="6122" spans="1:25" x14ac:dyDescent="0.45">
      <c r="A6122" t="s">
        <v>335</v>
      </c>
      <c r="B6122" t="s">
        <v>502</v>
      </c>
      <c r="C6122">
        <v>7146</v>
      </c>
      <c r="D6122" t="s">
        <v>505</v>
      </c>
      <c r="F6122">
        <v>2018</v>
      </c>
      <c r="G6122">
        <v>57</v>
      </c>
      <c r="H6122">
        <v>39</v>
      </c>
      <c r="I6122">
        <v>1910</v>
      </c>
      <c r="K6122">
        <v>1.2E-2</v>
      </c>
      <c r="L6122">
        <v>1E-3</v>
      </c>
      <c r="M6122">
        <v>2088.9</v>
      </c>
      <c r="N6122">
        <v>8.1000000000000003E-2</v>
      </c>
      <c r="O6122">
        <v>3.6709999999999998</v>
      </c>
      <c r="P6122">
        <v>0.29039999999999999</v>
      </c>
      <c r="Q6122">
        <v>25743.95</v>
      </c>
      <c r="R6122" t="s">
        <v>923</v>
      </c>
      <c r="T6122" t="s">
        <v>28</v>
      </c>
      <c r="V6122" t="s">
        <v>504</v>
      </c>
      <c r="Y6122" t="s">
        <v>160</v>
      </c>
    </row>
    <row r="6123" spans="1:25" x14ac:dyDescent="0.45">
      <c r="A6123" t="s">
        <v>335</v>
      </c>
      <c r="B6123" t="s">
        <v>502</v>
      </c>
      <c r="C6123">
        <v>7146</v>
      </c>
      <c r="D6123" t="s">
        <v>505</v>
      </c>
      <c r="F6123">
        <v>2019</v>
      </c>
      <c r="G6123">
        <v>85</v>
      </c>
      <c r="H6123">
        <v>62</v>
      </c>
      <c r="I6123">
        <v>3540</v>
      </c>
      <c r="K6123">
        <v>2.4E-2</v>
      </c>
      <c r="L6123">
        <v>1E-3</v>
      </c>
      <c r="M6123">
        <v>3893.125</v>
      </c>
      <c r="N6123">
        <v>8.1000000000000003E-2</v>
      </c>
      <c r="O6123">
        <v>4.7969999999999997</v>
      </c>
      <c r="P6123">
        <v>0.2208</v>
      </c>
      <c r="Q6123">
        <v>47976.75</v>
      </c>
      <c r="R6123" t="s">
        <v>923</v>
      </c>
      <c r="T6123" t="s">
        <v>28</v>
      </c>
      <c r="V6123" t="s">
        <v>504</v>
      </c>
      <c r="Y6123" t="s">
        <v>160</v>
      </c>
    </row>
    <row r="6124" spans="1:25" x14ac:dyDescent="0.45">
      <c r="A6124" t="s">
        <v>335</v>
      </c>
      <c r="B6124" t="s">
        <v>502</v>
      </c>
      <c r="C6124">
        <v>7146</v>
      </c>
      <c r="D6124" t="s">
        <v>505</v>
      </c>
      <c r="F6124">
        <v>2020</v>
      </c>
      <c r="G6124">
        <v>139</v>
      </c>
      <c r="H6124">
        <v>121.75</v>
      </c>
      <c r="I6124">
        <v>7644.75</v>
      </c>
      <c r="K6124">
        <v>4.1000000000000002E-2</v>
      </c>
      <c r="L6124">
        <v>1E-3</v>
      </c>
      <c r="M6124">
        <v>8257.2999999999993</v>
      </c>
      <c r="N6124">
        <v>8.1000000000000003E-2</v>
      </c>
      <c r="O6124">
        <v>9.2769999999999992</v>
      </c>
      <c r="P6124">
        <v>0.19639999999999999</v>
      </c>
      <c r="Q6124">
        <v>101762.65</v>
      </c>
      <c r="R6124" t="s">
        <v>923</v>
      </c>
      <c r="T6124" t="s">
        <v>28</v>
      </c>
      <c r="V6124" t="s">
        <v>504</v>
      </c>
      <c r="Y6124" t="s">
        <v>160</v>
      </c>
    </row>
    <row r="6125" spans="1:25" x14ac:dyDescent="0.45">
      <c r="A6125" t="s">
        <v>335</v>
      </c>
      <c r="B6125" t="s">
        <v>502</v>
      </c>
      <c r="C6125">
        <v>7146</v>
      </c>
      <c r="D6125" t="s">
        <v>505</v>
      </c>
      <c r="F6125">
        <v>2021</v>
      </c>
      <c r="G6125">
        <v>150</v>
      </c>
      <c r="H6125">
        <v>118.11</v>
      </c>
      <c r="I6125">
        <v>7237.01</v>
      </c>
      <c r="K6125">
        <v>4.2999999999999997E-2</v>
      </c>
      <c r="L6125">
        <v>1E-3</v>
      </c>
      <c r="M6125">
        <v>7708.7950000000001</v>
      </c>
      <c r="N6125">
        <v>8.14E-2</v>
      </c>
      <c r="O6125">
        <v>10.041</v>
      </c>
      <c r="P6125">
        <v>0.2432</v>
      </c>
      <c r="Q6125">
        <v>95000.801999999996</v>
      </c>
      <c r="R6125" t="s">
        <v>923</v>
      </c>
      <c r="T6125" t="s">
        <v>28</v>
      </c>
      <c r="V6125" t="s">
        <v>504</v>
      </c>
      <c r="Y6125" t="s">
        <v>161</v>
      </c>
    </row>
    <row r="6126" spans="1:25" x14ac:dyDescent="0.45">
      <c r="A6126" t="s">
        <v>335</v>
      </c>
      <c r="B6126" t="s">
        <v>502</v>
      </c>
      <c r="C6126">
        <v>7146</v>
      </c>
      <c r="D6126" t="s">
        <v>505</v>
      </c>
      <c r="F6126">
        <v>2022</v>
      </c>
      <c r="G6126">
        <v>132</v>
      </c>
      <c r="H6126">
        <v>90.47</v>
      </c>
      <c r="I6126">
        <v>5854.78</v>
      </c>
      <c r="K6126">
        <v>3.4000000000000002E-2</v>
      </c>
      <c r="L6126">
        <v>1E-3</v>
      </c>
      <c r="M6126">
        <v>6126.2030000000004</v>
      </c>
      <c r="N6126">
        <v>8.1000000000000003E-2</v>
      </c>
      <c r="O6126">
        <v>18.21</v>
      </c>
      <c r="P6126">
        <v>0.46379999999999999</v>
      </c>
      <c r="Q6126">
        <v>75493.126000000004</v>
      </c>
      <c r="R6126" t="s">
        <v>923</v>
      </c>
      <c r="T6126" t="s">
        <v>28</v>
      </c>
      <c r="V6126" t="s">
        <v>504</v>
      </c>
      <c r="Y6126" t="s">
        <v>161</v>
      </c>
    </row>
    <row r="6127" spans="1:25" x14ac:dyDescent="0.45">
      <c r="A6127" t="s">
        <v>335</v>
      </c>
      <c r="B6127" t="s">
        <v>502</v>
      </c>
      <c r="C6127">
        <v>7146</v>
      </c>
      <c r="D6127" t="s">
        <v>505</v>
      </c>
      <c r="F6127">
        <v>2023</v>
      </c>
      <c r="G6127">
        <v>89</v>
      </c>
      <c r="H6127">
        <v>57.81</v>
      </c>
      <c r="I6127">
        <v>3439.42</v>
      </c>
      <c r="K6127">
        <v>2.3E-2</v>
      </c>
      <c r="L6127">
        <v>1E-3</v>
      </c>
      <c r="M6127">
        <v>3713.8829999999998</v>
      </c>
      <c r="N6127">
        <v>8.1699999999999995E-2</v>
      </c>
      <c r="O6127">
        <v>5.085</v>
      </c>
      <c r="P6127">
        <v>0.2772</v>
      </c>
      <c r="Q6127">
        <v>45772.934999999998</v>
      </c>
      <c r="R6127" t="s">
        <v>923</v>
      </c>
      <c r="T6127" t="s">
        <v>28</v>
      </c>
      <c r="V6127" t="s">
        <v>504</v>
      </c>
      <c r="Y6127" t="s">
        <v>161</v>
      </c>
    </row>
    <row r="6128" spans="1:25" x14ac:dyDescent="0.45">
      <c r="A6128" t="s">
        <v>335</v>
      </c>
      <c r="B6128" t="s">
        <v>502</v>
      </c>
      <c r="C6128">
        <v>7146</v>
      </c>
      <c r="D6128" t="s">
        <v>505</v>
      </c>
      <c r="F6128">
        <v>2024</v>
      </c>
      <c r="G6128">
        <v>11</v>
      </c>
      <c r="H6128">
        <v>4.13</v>
      </c>
      <c r="I6128">
        <v>100.82</v>
      </c>
      <c r="K6128">
        <v>1E-3</v>
      </c>
      <c r="L6128">
        <v>1E-3</v>
      </c>
      <c r="M6128">
        <v>139.37</v>
      </c>
      <c r="N6128">
        <v>8.1000000000000003E-2</v>
      </c>
      <c r="O6128">
        <v>0.22600000000000001</v>
      </c>
      <c r="P6128">
        <v>0.49840000000000001</v>
      </c>
      <c r="Q6128">
        <v>1716.778</v>
      </c>
      <c r="R6128" t="s">
        <v>923</v>
      </c>
      <c r="T6128" t="s">
        <v>28</v>
      </c>
      <c r="V6128" t="s">
        <v>504</v>
      </c>
      <c r="Y6128" t="s">
        <v>161</v>
      </c>
    </row>
    <row r="6129" spans="1:25" x14ac:dyDescent="0.45">
      <c r="A6129" t="s">
        <v>335</v>
      </c>
      <c r="B6129" t="s">
        <v>502</v>
      </c>
      <c r="C6129">
        <v>7146</v>
      </c>
      <c r="D6129" t="s">
        <v>506</v>
      </c>
      <c r="F6129">
        <v>2009</v>
      </c>
      <c r="G6129">
        <v>294</v>
      </c>
      <c r="H6129">
        <v>250.25</v>
      </c>
      <c r="I6129">
        <v>15981</v>
      </c>
      <c r="K6129">
        <v>26.792000000000002</v>
      </c>
      <c r="L6129">
        <v>0.25700000000000001</v>
      </c>
      <c r="M6129">
        <v>16942.75</v>
      </c>
      <c r="N6129">
        <v>8.1000000000000003E-2</v>
      </c>
      <c r="O6129">
        <v>26.995000000000001</v>
      </c>
      <c r="P6129">
        <v>0.25130000000000002</v>
      </c>
      <c r="Q6129">
        <v>208796.85</v>
      </c>
      <c r="R6129" t="s">
        <v>923</v>
      </c>
      <c r="T6129" t="s">
        <v>28</v>
      </c>
      <c r="V6129" t="s">
        <v>504</v>
      </c>
      <c r="Y6129" t="s">
        <v>103</v>
      </c>
    </row>
    <row r="6130" spans="1:25" x14ac:dyDescent="0.45">
      <c r="A6130" t="s">
        <v>335</v>
      </c>
      <c r="B6130" t="s">
        <v>502</v>
      </c>
      <c r="C6130">
        <v>7146</v>
      </c>
      <c r="D6130" t="s">
        <v>506</v>
      </c>
      <c r="F6130">
        <v>2010</v>
      </c>
      <c r="G6130">
        <v>398</v>
      </c>
      <c r="H6130">
        <v>350</v>
      </c>
      <c r="I6130">
        <v>21432.5</v>
      </c>
      <c r="K6130">
        <v>33.457000000000001</v>
      </c>
      <c r="L6130">
        <v>0.23200000000000001</v>
      </c>
      <c r="M6130">
        <v>23392.2</v>
      </c>
      <c r="N6130">
        <v>8.1000000000000003E-2</v>
      </c>
      <c r="O6130">
        <v>30.704000000000001</v>
      </c>
      <c r="P6130">
        <v>0.21690000000000001</v>
      </c>
      <c r="Q6130">
        <v>288274.92499999999</v>
      </c>
      <c r="R6130" t="s">
        <v>923</v>
      </c>
      <c r="T6130" t="s">
        <v>28</v>
      </c>
      <c r="V6130" t="s">
        <v>504</v>
      </c>
      <c r="Y6130" t="s">
        <v>103</v>
      </c>
    </row>
    <row r="6131" spans="1:25" x14ac:dyDescent="0.45">
      <c r="A6131" t="s">
        <v>335</v>
      </c>
      <c r="B6131" t="s">
        <v>502</v>
      </c>
      <c r="C6131">
        <v>7146</v>
      </c>
      <c r="D6131" t="s">
        <v>506</v>
      </c>
      <c r="F6131">
        <v>2011</v>
      </c>
      <c r="G6131">
        <v>214</v>
      </c>
      <c r="H6131">
        <v>181.75</v>
      </c>
      <c r="I6131">
        <v>11215.5</v>
      </c>
      <c r="K6131">
        <v>17.513000000000002</v>
      </c>
      <c r="L6131">
        <v>0.23200000000000001</v>
      </c>
      <c r="M6131">
        <v>12247.65</v>
      </c>
      <c r="N6131">
        <v>8.1000000000000003E-2</v>
      </c>
      <c r="O6131">
        <v>16.640999999999998</v>
      </c>
      <c r="P6131">
        <v>0.21729999999999999</v>
      </c>
      <c r="Q6131">
        <v>150948.9</v>
      </c>
      <c r="R6131" t="s">
        <v>923</v>
      </c>
      <c r="T6131" t="s">
        <v>28</v>
      </c>
      <c r="V6131" t="s">
        <v>504</v>
      </c>
      <c r="Y6131" t="s">
        <v>103</v>
      </c>
    </row>
    <row r="6132" spans="1:25" x14ac:dyDescent="0.45">
      <c r="A6132" t="s">
        <v>335</v>
      </c>
      <c r="B6132" t="s">
        <v>502</v>
      </c>
      <c r="C6132">
        <v>7146</v>
      </c>
      <c r="D6132" t="s">
        <v>506</v>
      </c>
      <c r="F6132">
        <v>2012</v>
      </c>
      <c r="G6132">
        <v>264</v>
      </c>
      <c r="H6132">
        <v>235.75</v>
      </c>
      <c r="I6132">
        <v>15043.75</v>
      </c>
      <c r="K6132">
        <v>23.373999999999999</v>
      </c>
      <c r="L6132">
        <v>0.23200000000000001</v>
      </c>
      <c r="M6132">
        <v>16348.85</v>
      </c>
      <c r="N6132">
        <v>8.1000000000000003E-2</v>
      </c>
      <c r="O6132">
        <v>18.914999999999999</v>
      </c>
      <c r="P6132">
        <v>0.1852</v>
      </c>
      <c r="Q6132">
        <v>201467.07500000001</v>
      </c>
      <c r="R6132" t="s">
        <v>923</v>
      </c>
      <c r="T6132" t="s">
        <v>28</v>
      </c>
      <c r="V6132" t="s">
        <v>504</v>
      </c>
      <c r="Y6132" t="s">
        <v>103</v>
      </c>
    </row>
    <row r="6133" spans="1:25" x14ac:dyDescent="0.45">
      <c r="A6133" t="s">
        <v>335</v>
      </c>
      <c r="B6133" t="s">
        <v>502</v>
      </c>
      <c r="C6133">
        <v>7146</v>
      </c>
      <c r="D6133" t="s">
        <v>506</v>
      </c>
      <c r="F6133">
        <v>2013</v>
      </c>
      <c r="G6133">
        <v>226</v>
      </c>
      <c r="H6133">
        <v>188</v>
      </c>
      <c r="I6133">
        <v>11221</v>
      </c>
      <c r="K6133">
        <v>17.882000000000001</v>
      </c>
      <c r="L6133">
        <v>0.23300000000000001</v>
      </c>
      <c r="M6133">
        <v>12473.1</v>
      </c>
      <c r="N6133">
        <v>8.1000000000000003E-2</v>
      </c>
      <c r="O6133">
        <v>12.292</v>
      </c>
      <c r="P6133">
        <v>0.16250000000000001</v>
      </c>
      <c r="Q6133">
        <v>153718.5</v>
      </c>
      <c r="R6133" t="s">
        <v>923</v>
      </c>
      <c r="T6133" t="s">
        <v>28</v>
      </c>
      <c r="V6133" t="s">
        <v>504</v>
      </c>
      <c r="Y6133" t="s">
        <v>103</v>
      </c>
    </row>
    <row r="6134" spans="1:25" x14ac:dyDescent="0.45">
      <c r="A6134" t="s">
        <v>335</v>
      </c>
      <c r="B6134" t="s">
        <v>502</v>
      </c>
      <c r="C6134">
        <v>7146</v>
      </c>
      <c r="D6134" t="s">
        <v>506</v>
      </c>
      <c r="F6134">
        <v>2014</v>
      </c>
      <c r="G6134">
        <v>161</v>
      </c>
      <c r="H6134">
        <v>123.5</v>
      </c>
      <c r="I6134">
        <v>7790.25</v>
      </c>
      <c r="K6134">
        <v>11.837</v>
      </c>
      <c r="L6134">
        <v>0.23300000000000001</v>
      </c>
      <c r="M6134">
        <v>8257.375</v>
      </c>
      <c r="N6134">
        <v>8.1000000000000003E-2</v>
      </c>
      <c r="O6134">
        <v>10.535</v>
      </c>
      <c r="P6134">
        <v>0.21429999999999999</v>
      </c>
      <c r="Q6134">
        <v>101762.15</v>
      </c>
      <c r="R6134" t="s">
        <v>923</v>
      </c>
      <c r="T6134" t="s">
        <v>28</v>
      </c>
      <c r="V6134" t="s">
        <v>504</v>
      </c>
      <c r="Y6134" t="s">
        <v>103</v>
      </c>
    </row>
    <row r="6135" spans="1:25" x14ac:dyDescent="0.45">
      <c r="A6135" t="s">
        <v>335</v>
      </c>
      <c r="B6135" t="s">
        <v>502</v>
      </c>
      <c r="C6135">
        <v>7146</v>
      </c>
      <c r="D6135" t="s">
        <v>506</v>
      </c>
      <c r="F6135">
        <v>2015</v>
      </c>
      <c r="G6135">
        <v>143</v>
      </c>
      <c r="H6135">
        <v>112.75</v>
      </c>
      <c r="I6135">
        <v>7243</v>
      </c>
      <c r="K6135">
        <v>11.052</v>
      </c>
      <c r="L6135">
        <v>0.2329</v>
      </c>
      <c r="M6135">
        <v>7708.8249999999998</v>
      </c>
      <c r="N6135">
        <v>8.1000000000000003E-2</v>
      </c>
      <c r="O6135">
        <v>12.587999999999999</v>
      </c>
      <c r="P6135">
        <v>0.28029999999999999</v>
      </c>
      <c r="Q6135">
        <v>95014.45</v>
      </c>
      <c r="R6135" t="s">
        <v>923</v>
      </c>
      <c r="T6135" t="s">
        <v>28</v>
      </c>
      <c r="V6135" t="s">
        <v>504</v>
      </c>
      <c r="Y6135" t="s">
        <v>159</v>
      </c>
    </row>
    <row r="6136" spans="1:25" x14ac:dyDescent="0.45">
      <c r="A6136" t="s">
        <v>335</v>
      </c>
      <c r="B6136" t="s">
        <v>502</v>
      </c>
      <c r="C6136">
        <v>7146</v>
      </c>
      <c r="D6136" t="s">
        <v>506</v>
      </c>
      <c r="F6136">
        <v>2016</v>
      </c>
      <c r="G6136">
        <v>172</v>
      </c>
      <c r="H6136">
        <v>139.25</v>
      </c>
      <c r="I6136">
        <v>8350.5</v>
      </c>
      <c r="K6136">
        <v>4.2999999999999997E-2</v>
      </c>
      <c r="L6136">
        <v>1E-3</v>
      </c>
      <c r="M6136">
        <v>8866.5750000000007</v>
      </c>
      <c r="N6136">
        <v>8.1000000000000003E-2</v>
      </c>
      <c r="O6136">
        <v>9.9250000000000007</v>
      </c>
      <c r="P6136">
        <v>0.1875</v>
      </c>
      <c r="Q6136">
        <v>109277.52499999999</v>
      </c>
      <c r="R6136" t="s">
        <v>923</v>
      </c>
      <c r="T6136" t="s">
        <v>28</v>
      </c>
      <c r="V6136" t="s">
        <v>504</v>
      </c>
      <c r="Y6136" t="s">
        <v>159</v>
      </c>
    </row>
    <row r="6137" spans="1:25" x14ac:dyDescent="0.45">
      <c r="A6137" t="s">
        <v>335</v>
      </c>
      <c r="B6137" t="s">
        <v>502</v>
      </c>
      <c r="C6137">
        <v>7146</v>
      </c>
      <c r="D6137" t="s">
        <v>506</v>
      </c>
      <c r="F6137">
        <v>2017</v>
      </c>
      <c r="G6137">
        <v>80</v>
      </c>
      <c r="H6137">
        <v>66</v>
      </c>
      <c r="I6137">
        <v>4086.75</v>
      </c>
      <c r="K6137">
        <v>2.5999999999999999E-2</v>
      </c>
      <c r="L6137">
        <v>1E-3</v>
      </c>
      <c r="M6137">
        <v>4293.625</v>
      </c>
      <c r="N6137">
        <v>8.1000000000000003E-2</v>
      </c>
      <c r="O6137">
        <v>5.5590000000000002</v>
      </c>
      <c r="P6137">
        <v>0.2223</v>
      </c>
      <c r="Q6137">
        <v>52916.55</v>
      </c>
      <c r="R6137" t="s">
        <v>923</v>
      </c>
      <c r="T6137" t="s">
        <v>28</v>
      </c>
      <c r="V6137" t="s">
        <v>504</v>
      </c>
      <c r="Y6137" t="s">
        <v>160</v>
      </c>
    </row>
    <row r="6138" spans="1:25" x14ac:dyDescent="0.45">
      <c r="A6138" t="s">
        <v>335</v>
      </c>
      <c r="B6138" t="s">
        <v>502</v>
      </c>
      <c r="C6138">
        <v>7146</v>
      </c>
      <c r="D6138" t="s">
        <v>506</v>
      </c>
      <c r="F6138">
        <v>2018</v>
      </c>
      <c r="G6138">
        <v>137</v>
      </c>
      <c r="H6138">
        <v>111.75</v>
      </c>
      <c r="I6138">
        <v>7978.75</v>
      </c>
      <c r="K6138">
        <v>4.4999999999999998E-2</v>
      </c>
      <c r="L6138">
        <v>1E-3</v>
      </c>
      <c r="M6138">
        <v>8033.8</v>
      </c>
      <c r="N6138">
        <v>8.1000000000000003E-2</v>
      </c>
      <c r="O6138">
        <v>10.795999999999999</v>
      </c>
      <c r="P6138">
        <v>0.21870000000000001</v>
      </c>
      <c r="Q6138">
        <v>99008.2</v>
      </c>
      <c r="R6138" t="s">
        <v>923</v>
      </c>
      <c r="T6138" t="s">
        <v>28</v>
      </c>
      <c r="V6138" t="s">
        <v>504</v>
      </c>
      <c r="Y6138" t="s">
        <v>160</v>
      </c>
    </row>
    <row r="6139" spans="1:25" x14ac:dyDescent="0.45">
      <c r="A6139" t="s">
        <v>335</v>
      </c>
      <c r="B6139" t="s">
        <v>502</v>
      </c>
      <c r="C6139">
        <v>7146</v>
      </c>
      <c r="D6139" t="s">
        <v>506</v>
      </c>
      <c r="F6139">
        <v>2019</v>
      </c>
      <c r="G6139">
        <v>110</v>
      </c>
      <c r="H6139">
        <v>82.25</v>
      </c>
      <c r="I6139">
        <v>4664.75</v>
      </c>
      <c r="K6139">
        <v>3.2000000000000001E-2</v>
      </c>
      <c r="L6139">
        <v>1E-3</v>
      </c>
      <c r="M6139">
        <v>5097.95</v>
      </c>
      <c r="N6139">
        <v>8.1000000000000003E-2</v>
      </c>
      <c r="O6139">
        <v>7.3120000000000003</v>
      </c>
      <c r="P6139">
        <v>0.24679999999999999</v>
      </c>
      <c r="Q6139">
        <v>62828.15</v>
      </c>
      <c r="R6139" t="s">
        <v>923</v>
      </c>
      <c r="T6139" t="s">
        <v>28</v>
      </c>
      <c r="V6139" t="s">
        <v>504</v>
      </c>
      <c r="Y6139" t="s">
        <v>160</v>
      </c>
    </row>
    <row r="6140" spans="1:25" x14ac:dyDescent="0.45">
      <c r="A6140" t="s">
        <v>335</v>
      </c>
      <c r="B6140" t="s">
        <v>502</v>
      </c>
      <c r="C6140">
        <v>7146</v>
      </c>
      <c r="D6140" t="s">
        <v>506</v>
      </c>
      <c r="F6140">
        <v>2020</v>
      </c>
      <c r="G6140">
        <v>304</v>
      </c>
      <c r="H6140">
        <v>268.5</v>
      </c>
      <c r="I6140">
        <v>16806</v>
      </c>
      <c r="K6140">
        <v>0.09</v>
      </c>
      <c r="L6140">
        <v>1E-3</v>
      </c>
      <c r="M6140">
        <v>18139.875</v>
      </c>
      <c r="N6140">
        <v>8.1000000000000003E-2</v>
      </c>
      <c r="O6140">
        <v>34.133000000000003</v>
      </c>
      <c r="P6140">
        <v>0.29920000000000002</v>
      </c>
      <c r="Q6140">
        <v>223531.57500000001</v>
      </c>
      <c r="R6140" t="s">
        <v>923</v>
      </c>
      <c r="T6140" t="s">
        <v>28</v>
      </c>
      <c r="V6140" t="s">
        <v>504</v>
      </c>
      <c r="Y6140" t="s">
        <v>160</v>
      </c>
    </row>
    <row r="6141" spans="1:25" x14ac:dyDescent="0.45">
      <c r="A6141" t="s">
        <v>335</v>
      </c>
      <c r="B6141" t="s">
        <v>502</v>
      </c>
      <c r="C6141">
        <v>7146</v>
      </c>
      <c r="D6141" t="s">
        <v>506</v>
      </c>
      <c r="F6141">
        <v>2021</v>
      </c>
      <c r="G6141">
        <v>211</v>
      </c>
      <c r="H6141">
        <v>176.44</v>
      </c>
      <c r="I6141">
        <v>11597.78</v>
      </c>
      <c r="K6141">
        <v>6.8000000000000005E-2</v>
      </c>
      <c r="L6141">
        <v>1E-3</v>
      </c>
      <c r="M6141">
        <v>12164.675999999999</v>
      </c>
      <c r="N6141">
        <v>8.1000000000000003E-2</v>
      </c>
      <c r="O6141">
        <v>24.952000000000002</v>
      </c>
      <c r="P6141">
        <v>0.33189999999999997</v>
      </c>
      <c r="Q6141">
        <v>149912.693</v>
      </c>
      <c r="R6141" t="s">
        <v>923</v>
      </c>
      <c r="T6141" t="s">
        <v>28</v>
      </c>
      <c r="V6141" t="s">
        <v>504</v>
      </c>
      <c r="Y6141" t="s">
        <v>161</v>
      </c>
    </row>
    <row r="6142" spans="1:25" x14ac:dyDescent="0.45">
      <c r="A6142" t="s">
        <v>335</v>
      </c>
      <c r="B6142" t="s">
        <v>502</v>
      </c>
      <c r="C6142">
        <v>7146</v>
      </c>
      <c r="D6142" t="s">
        <v>506</v>
      </c>
      <c r="F6142">
        <v>2022</v>
      </c>
      <c r="G6142">
        <v>179</v>
      </c>
      <c r="H6142">
        <v>131.86000000000001</v>
      </c>
      <c r="I6142">
        <v>8816.5</v>
      </c>
      <c r="K6142">
        <v>5.1999999999999998E-2</v>
      </c>
      <c r="L6142">
        <v>1E-3</v>
      </c>
      <c r="M6142">
        <v>9183.1</v>
      </c>
      <c r="N6142">
        <v>8.0799999999999997E-2</v>
      </c>
      <c r="O6142">
        <v>13.972</v>
      </c>
      <c r="P6142">
        <v>0.25990000000000002</v>
      </c>
      <c r="Q6142">
        <v>113170.92600000001</v>
      </c>
      <c r="R6142" t="s">
        <v>923</v>
      </c>
      <c r="T6142" t="s">
        <v>28</v>
      </c>
      <c r="V6142" t="s">
        <v>504</v>
      </c>
      <c r="Y6142" t="s">
        <v>161</v>
      </c>
    </row>
    <row r="6143" spans="1:25" x14ac:dyDescent="0.45">
      <c r="A6143" t="s">
        <v>335</v>
      </c>
      <c r="B6143" t="s">
        <v>502</v>
      </c>
      <c r="C6143">
        <v>7146</v>
      </c>
      <c r="D6143" t="s">
        <v>506</v>
      </c>
      <c r="F6143">
        <v>2023</v>
      </c>
      <c r="G6143">
        <v>123</v>
      </c>
      <c r="H6143">
        <v>85.8</v>
      </c>
      <c r="I6143">
        <v>5276.96</v>
      </c>
      <c r="K6143">
        <v>3.5000000000000003E-2</v>
      </c>
      <c r="L6143">
        <v>1E-3</v>
      </c>
      <c r="M6143">
        <v>5637.4750000000004</v>
      </c>
      <c r="N6143">
        <v>8.1500000000000003E-2</v>
      </c>
      <c r="O6143">
        <v>8</v>
      </c>
      <c r="P6143">
        <v>0.2361</v>
      </c>
      <c r="Q6143">
        <v>69474.255000000005</v>
      </c>
      <c r="R6143" t="s">
        <v>923</v>
      </c>
      <c r="T6143" t="s">
        <v>28</v>
      </c>
      <c r="V6143" t="s">
        <v>504</v>
      </c>
      <c r="Y6143" t="s">
        <v>161</v>
      </c>
    </row>
    <row r="6144" spans="1:25" x14ac:dyDescent="0.45">
      <c r="A6144" t="s">
        <v>335</v>
      </c>
      <c r="B6144" t="s">
        <v>502</v>
      </c>
      <c r="C6144">
        <v>7146</v>
      </c>
      <c r="D6144" t="s">
        <v>506</v>
      </c>
      <c r="F6144">
        <v>2024</v>
      </c>
      <c r="G6144">
        <v>45</v>
      </c>
      <c r="H6144">
        <v>33.33</v>
      </c>
      <c r="I6144">
        <v>2163.8000000000002</v>
      </c>
      <c r="K6144">
        <v>1.4E-2</v>
      </c>
      <c r="L6144">
        <v>1E-3</v>
      </c>
      <c r="M6144">
        <v>2281.7669999999998</v>
      </c>
      <c r="N6144">
        <v>8.1000000000000003E-2</v>
      </c>
      <c r="O6144">
        <v>3.3809999999999998</v>
      </c>
      <c r="P6144">
        <v>0.26329999999999998</v>
      </c>
      <c r="Q6144">
        <v>28119.438999999998</v>
      </c>
      <c r="R6144" t="s">
        <v>923</v>
      </c>
      <c r="T6144" t="s">
        <v>28</v>
      </c>
      <c r="V6144" t="s">
        <v>504</v>
      </c>
      <c r="Y6144" t="s">
        <v>161</v>
      </c>
    </row>
    <row r="6145" spans="1:25" x14ac:dyDescent="0.45">
      <c r="A6145" t="s">
        <v>335</v>
      </c>
      <c r="B6145" t="s">
        <v>502</v>
      </c>
      <c r="C6145">
        <v>7146</v>
      </c>
      <c r="D6145" t="s">
        <v>507</v>
      </c>
      <c r="E6145" t="s">
        <v>411</v>
      </c>
      <c r="F6145">
        <v>2009</v>
      </c>
      <c r="G6145">
        <v>25</v>
      </c>
      <c r="H6145">
        <v>25</v>
      </c>
      <c r="I6145">
        <v>853</v>
      </c>
      <c r="K6145">
        <v>3.1970000000000001</v>
      </c>
      <c r="L6145">
        <v>0.50009999999999999</v>
      </c>
      <c r="M6145">
        <v>1035.9000000000001</v>
      </c>
      <c r="N6145">
        <v>8.1199999999999994E-2</v>
      </c>
      <c r="O6145">
        <v>3.9710000000000001</v>
      </c>
      <c r="P6145">
        <v>0.621</v>
      </c>
      <c r="Q6145">
        <v>12787.6</v>
      </c>
      <c r="R6145" t="s">
        <v>923</v>
      </c>
      <c r="T6145" t="s">
        <v>28</v>
      </c>
      <c r="Y6145" t="s">
        <v>103</v>
      </c>
    </row>
    <row r="6146" spans="1:25" x14ac:dyDescent="0.45">
      <c r="A6146" t="s">
        <v>335</v>
      </c>
      <c r="B6146" t="s">
        <v>502</v>
      </c>
      <c r="C6146">
        <v>7146</v>
      </c>
      <c r="D6146" t="s">
        <v>507</v>
      </c>
      <c r="E6146" t="s">
        <v>411</v>
      </c>
      <c r="F6146">
        <v>2010</v>
      </c>
      <c r="G6146">
        <v>81</v>
      </c>
      <c r="H6146">
        <v>81</v>
      </c>
      <c r="I6146">
        <v>2519</v>
      </c>
      <c r="K6146">
        <v>9.1969999999999992</v>
      </c>
      <c r="L6146">
        <v>0.50009999999999999</v>
      </c>
      <c r="M6146">
        <v>2979.6</v>
      </c>
      <c r="N6146">
        <v>8.1000000000000003E-2</v>
      </c>
      <c r="O6146">
        <v>11.420999999999999</v>
      </c>
      <c r="P6146">
        <v>0.621</v>
      </c>
      <c r="Q6146">
        <v>36782.1</v>
      </c>
      <c r="R6146" t="s">
        <v>923</v>
      </c>
      <c r="T6146" t="s">
        <v>28</v>
      </c>
      <c r="Y6146" t="s">
        <v>103</v>
      </c>
    </row>
    <row r="6147" spans="1:25" x14ac:dyDescent="0.45">
      <c r="A6147" t="s">
        <v>335</v>
      </c>
      <c r="B6147" t="s">
        <v>502</v>
      </c>
      <c r="C6147">
        <v>7146</v>
      </c>
      <c r="D6147" t="s">
        <v>507</v>
      </c>
      <c r="E6147" t="s">
        <v>411</v>
      </c>
      <c r="F6147">
        <v>2011</v>
      </c>
      <c r="G6147">
        <v>33</v>
      </c>
      <c r="H6147">
        <v>33</v>
      </c>
      <c r="I6147">
        <v>887</v>
      </c>
      <c r="K6147">
        <v>3.5449999999999999</v>
      </c>
      <c r="L6147">
        <v>0.50019999999999998</v>
      </c>
      <c r="M6147">
        <v>1148.5999999999999</v>
      </c>
      <c r="N6147">
        <v>8.1000000000000003E-2</v>
      </c>
      <c r="O6147">
        <v>4.4029999999999996</v>
      </c>
      <c r="P6147">
        <v>0.621</v>
      </c>
      <c r="Q6147">
        <v>14179.4</v>
      </c>
      <c r="R6147" t="s">
        <v>923</v>
      </c>
      <c r="T6147" t="s">
        <v>28</v>
      </c>
      <c r="Y6147" t="s">
        <v>103</v>
      </c>
    </row>
    <row r="6148" spans="1:25" x14ac:dyDescent="0.45">
      <c r="A6148" t="s">
        <v>335</v>
      </c>
      <c r="B6148" t="s">
        <v>502</v>
      </c>
      <c r="C6148">
        <v>7146</v>
      </c>
      <c r="D6148" t="s">
        <v>507</v>
      </c>
      <c r="E6148" t="s">
        <v>411</v>
      </c>
      <c r="F6148">
        <v>2012</v>
      </c>
      <c r="G6148">
        <v>30</v>
      </c>
      <c r="H6148">
        <v>30</v>
      </c>
      <c r="I6148">
        <v>879</v>
      </c>
      <c r="K6148">
        <v>3.343</v>
      </c>
      <c r="L6148">
        <v>0.5</v>
      </c>
      <c r="M6148">
        <v>1083.5</v>
      </c>
      <c r="N6148">
        <v>8.1000000000000003E-2</v>
      </c>
      <c r="O6148">
        <v>4.1520000000000001</v>
      </c>
      <c r="P6148">
        <v>0.621</v>
      </c>
      <c r="Q6148">
        <v>13372</v>
      </c>
      <c r="R6148" t="s">
        <v>923</v>
      </c>
      <c r="T6148" t="s">
        <v>28</v>
      </c>
      <c r="Y6148" t="s">
        <v>103</v>
      </c>
    </row>
    <row r="6149" spans="1:25" x14ac:dyDescent="0.45">
      <c r="A6149" t="s">
        <v>335</v>
      </c>
      <c r="B6149" t="s">
        <v>502</v>
      </c>
      <c r="C6149">
        <v>7146</v>
      </c>
      <c r="D6149" t="s">
        <v>507</v>
      </c>
      <c r="E6149" t="s">
        <v>411</v>
      </c>
      <c r="F6149">
        <v>2013</v>
      </c>
      <c r="G6149">
        <v>87</v>
      </c>
      <c r="H6149">
        <v>87</v>
      </c>
      <c r="I6149">
        <v>2511</v>
      </c>
      <c r="K6149">
        <v>9.5619999999999994</v>
      </c>
      <c r="L6149">
        <v>0.50029999999999997</v>
      </c>
      <c r="M6149">
        <v>3097</v>
      </c>
      <c r="N6149">
        <v>8.0799999999999997E-2</v>
      </c>
      <c r="O6149">
        <v>11.718</v>
      </c>
      <c r="P6149">
        <v>0.59250000000000003</v>
      </c>
      <c r="Q6149">
        <v>38241.300000000003</v>
      </c>
      <c r="R6149" t="s">
        <v>923</v>
      </c>
      <c r="T6149" t="s">
        <v>28</v>
      </c>
      <c r="Y6149" t="s">
        <v>103</v>
      </c>
    </row>
    <row r="6150" spans="1:25" x14ac:dyDescent="0.45">
      <c r="A6150" t="s">
        <v>335</v>
      </c>
      <c r="B6150" t="s">
        <v>502</v>
      </c>
      <c r="C6150">
        <v>7146</v>
      </c>
      <c r="D6150" t="s">
        <v>507</v>
      </c>
      <c r="E6150" t="s">
        <v>411</v>
      </c>
      <c r="F6150">
        <v>2014</v>
      </c>
      <c r="G6150">
        <v>24</v>
      </c>
      <c r="H6150">
        <v>24</v>
      </c>
      <c r="I6150">
        <v>790</v>
      </c>
      <c r="K6150">
        <v>2.7589999999999999</v>
      </c>
      <c r="L6150">
        <v>0.50019999999999998</v>
      </c>
      <c r="M6150">
        <v>894.2</v>
      </c>
      <c r="N6150">
        <v>8.1000000000000003E-2</v>
      </c>
      <c r="O6150">
        <v>2.6760000000000002</v>
      </c>
      <c r="P6150">
        <v>0.4849</v>
      </c>
      <c r="Q6150">
        <v>11036.5</v>
      </c>
      <c r="R6150" t="s">
        <v>923</v>
      </c>
      <c r="T6150" t="s">
        <v>28</v>
      </c>
      <c r="Y6150" t="s">
        <v>103</v>
      </c>
    </row>
    <row r="6151" spans="1:25" x14ac:dyDescent="0.45">
      <c r="A6151" t="s">
        <v>335</v>
      </c>
      <c r="B6151" t="s">
        <v>502</v>
      </c>
      <c r="C6151">
        <v>7146</v>
      </c>
      <c r="D6151" t="s">
        <v>507</v>
      </c>
      <c r="E6151" t="s">
        <v>411</v>
      </c>
      <c r="F6151">
        <v>2015</v>
      </c>
      <c r="G6151">
        <v>62</v>
      </c>
      <c r="H6151">
        <v>62</v>
      </c>
      <c r="I6151">
        <v>1955</v>
      </c>
      <c r="K6151">
        <v>7.1159999999999997</v>
      </c>
      <c r="L6151">
        <v>0.50009999999999999</v>
      </c>
      <c r="M6151">
        <v>2305.6999999999998</v>
      </c>
      <c r="N6151">
        <v>8.1100000000000005E-2</v>
      </c>
      <c r="O6151">
        <v>6.9020000000000001</v>
      </c>
      <c r="P6151">
        <v>0.48499999999999999</v>
      </c>
      <c r="Q6151">
        <v>28462.6</v>
      </c>
      <c r="R6151" t="s">
        <v>923</v>
      </c>
      <c r="T6151" t="s">
        <v>28</v>
      </c>
      <c r="Y6151" t="s">
        <v>159</v>
      </c>
    </row>
    <row r="6152" spans="1:25" x14ac:dyDescent="0.45">
      <c r="A6152" t="s">
        <v>335</v>
      </c>
      <c r="B6152" t="s">
        <v>502</v>
      </c>
      <c r="C6152">
        <v>7146</v>
      </c>
      <c r="D6152" t="s">
        <v>507</v>
      </c>
      <c r="E6152" t="s">
        <v>411</v>
      </c>
      <c r="F6152">
        <v>2016</v>
      </c>
      <c r="G6152">
        <v>118</v>
      </c>
      <c r="H6152">
        <v>118</v>
      </c>
      <c r="I6152">
        <v>4105</v>
      </c>
      <c r="K6152">
        <v>13.741</v>
      </c>
      <c r="L6152">
        <v>0.4748</v>
      </c>
      <c r="M6152">
        <v>4751</v>
      </c>
      <c r="N6152">
        <v>8.1000000000000003E-2</v>
      </c>
      <c r="O6152">
        <v>14.224</v>
      </c>
      <c r="P6152">
        <v>0.48499999999999999</v>
      </c>
      <c r="Q6152">
        <v>58652</v>
      </c>
      <c r="R6152" t="s">
        <v>923</v>
      </c>
      <c r="T6152" t="s">
        <v>28</v>
      </c>
      <c r="Y6152" t="s">
        <v>159</v>
      </c>
    </row>
    <row r="6153" spans="1:25" x14ac:dyDescent="0.45">
      <c r="A6153" t="s">
        <v>335</v>
      </c>
      <c r="B6153" t="s">
        <v>502</v>
      </c>
      <c r="C6153">
        <v>7146</v>
      </c>
      <c r="D6153" t="s">
        <v>507</v>
      </c>
      <c r="E6153" t="s">
        <v>411</v>
      </c>
      <c r="F6153">
        <v>2017</v>
      </c>
      <c r="G6153">
        <v>25</v>
      </c>
      <c r="H6153">
        <v>25</v>
      </c>
      <c r="I6153">
        <v>726</v>
      </c>
      <c r="K6153">
        <v>8.9999999999999993E-3</v>
      </c>
      <c r="L6153">
        <v>1.5E-3</v>
      </c>
      <c r="M6153">
        <v>863</v>
      </c>
      <c r="N6153">
        <v>8.09E-2</v>
      </c>
      <c r="O6153">
        <v>2.5840000000000001</v>
      </c>
      <c r="P6153">
        <v>0.48480000000000001</v>
      </c>
      <c r="Q6153">
        <v>10657</v>
      </c>
      <c r="R6153" t="s">
        <v>923</v>
      </c>
      <c r="T6153" t="s">
        <v>28</v>
      </c>
      <c r="Y6153" t="s">
        <v>160</v>
      </c>
    </row>
    <row r="6154" spans="1:25" x14ac:dyDescent="0.45">
      <c r="A6154" t="s">
        <v>335</v>
      </c>
      <c r="B6154" t="s">
        <v>502</v>
      </c>
      <c r="C6154">
        <v>7146</v>
      </c>
      <c r="D6154" t="s">
        <v>507</v>
      </c>
      <c r="E6154" t="s">
        <v>411</v>
      </c>
      <c r="F6154">
        <v>2018</v>
      </c>
      <c r="G6154">
        <v>56</v>
      </c>
      <c r="H6154">
        <v>56</v>
      </c>
      <c r="I6154">
        <v>1980</v>
      </c>
      <c r="K6154">
        <v>2.3E-2</v>
      </c>
      <c r="L6154">
        <v>1.8E-3</v>
      </c>
      <c r="M6154">
        <v>2172.1</v>
      </c>
      <c r="N6154">
        <v>8.1000000000000003E-2</v>
      </c>
      <c r="O6154">
        <v>8.6329999999999991</v>
      </c>
      <c r="P6154">
        <v>0.71489999999999998</v>
      </c>
      <c r="Q6154">
        <v>26823.9</v>
      </c>
      <c r="R6154" t="s">
        <v>923</v>
      </c>
      <c r="T6154" t="s">
        <v>28</v>
      </c>
      <c r="Y6154" t="s">
        <v>160</v>
      </c>
    </row>
    <row r="6155" spans="1:25" x14ac:dyDescent="0.45">
      <c r="A6155" t="s">
        <v>335</v>
      </c>
      <c r="B6155" t="s">
        <v>502</v>
      </c>
      <c r="C6155">
        <v>7146</v>
      </c>
      <c r="D6155" t="s">
        <v>507</v>
      </c>
      <c r="E6155" t="s">
        <v>411</v>
      </c>
      <c r="F6155">
        <v>2019</v>
      </c>
      <c r="G6155">
        <v>27</v>
      </c>
      <c r="H6155">
        <v>27</v>
      </c>
      <c r="I6155">
        <v>931</v>
      </c>
      <c r="K6155">
        <v>6.0000000000000001E-3</v>
      </c>
      <c r="L6155">
        <v>1.1000000000000001E-3</v>
      </c>
      <c r="M6155">
        <v>1053.4000000000001</v>
      </c>
      <c r="N6155">
        <v>8.09E-2</v>
      </c>
      <c r="O6155">
        <v>4.577</v>
      </c>
      <c r="P6155">
        <v>0.67600000000000005</v>
      </c>
      <c r="Q6155">
        <v>13004.9</v>
      </c>
      <c r="R6155" t="s">
        <v>923</v>
      </c>
      <c r="T6155" t="s">
        <v>28</v>
      </c>
      <c r="Y6155" t="s">
        <v>160</v>
      </c>
    </row>
    <row r="6156" spans="1:25" x14ac:dyDescent="0.45">
      <c r="A6156" t="s">
        <v>335</v>
      </c>
      <c r="B6156" t="s">
        <v>502</v>
      </c>
      <c r="C6156">
        <v>7146</v>
      </c>
      <c r="D6156" t="s">
        <v>507</v>
      </c>
      <c r="E6156" t="s">
        <v>411</v>
      </c>
      <c r="F6156">
        <v>2020</v>
      </c>
      <c r="G6156">
        <v>64</v>
      </c>
      <c r="H6156">
        <v>64</v>
      </c>
      <c r="I6156">
        <v>1536</v>
      </c>
      <c r="K6156">
        <v>8.0000000000000002E-3</v>
      </c>
      <c r="L6156">
        <v>8.0000000000000004E-4</v>
      </c>
      <c r="M6156">
        <v>1925.2</v>
      </c>
      <c r="N6156">
        <v>8.1100000000000005E-2</v>
      </c>
      <c r="O6156">
        <v>6.9530000000000003</v>
      </c>
      <c r="P6156">
        <v>0.58489999999999998</v>
      </c>
      <c r="Q6156">
        <v>23771.200000000001</v>
      </c>
      <c r="R6156" t="s">
        <v>923</v>
      </c>
      <c r="T6156" t="s">
        <v>28</v>
      </c>
      <c r="Y6156" t="s">
        <v>160</v>
      </c>
    </row>
    <row r="6157" spans="1:25" x14ac:dyDescent="0.45">
      <c r="A6157" t="s">
        <v>335</v>
      </c>
      <c r="B6157" t="s">
        <v>502</v>
      </c>
      <c r="C6157">
        <v>7146</v>
      </c>
      <c r="D6157" t="s">
        <v>507</v>
      </c>
      <c r="E6157" t="s">
        <v>411</v>
      </c>
      <c r="F6157">
        <v>2021</v>
      </c>
      <c r="G6157">
        <v>99</v>
      </c>
      <c r="H6157">
        <v>99</v>
      </c>
      <c r="I6157">
        <v>3128</v>
      </c>
      <c r="K6157">
        <v>1.4999999999999999E-2</v>
      </c>
      <c r="L6157">
        <v>8.9999999999999998E-4</v>
      </c>
      <c r="M6157">
        <v>3554.4</v>
      </c>
      <c r="N6157">
        <v>8.09E-2</v>
      </c>
      <c r="O6157">
        <v>12.837</v>
      </c>
      <c r="P6157">
        <v>0.58509999999999995</v>
      </c>
      <c r="Q6157">
        <v>43885.8</v>
      </c>
      <c r="R6157" t="s">
        <v>923</v>
      </c>
      <c r="T6157" t="s">
        <v>28</v>
      </c>
      <c r="Y6157" t="s">
        <v>161</v>
      </c>
    </row>
    <row r="6158" spans="1:25" x14ac:dyDescent="0.45">
      <c r="A6158" t="s">
        <v>335</v>
      </c>
      <c r="B6158" t="s">
        <v>502</v>
      </c>
      <c r="C6158">
        <v>7146</v>
      </c>
      <c r="D6158" t="s">
        <v>507</v>
      </c>
      <c r="E6158" t="s">
        <v>411</v>
      </c>
      <c r="F6158">
        <v>2022</v>
      </c>
      <c r="G6158">
        <v>24</v>
      </c>
      <c r="H6158">
        <v>24</v>
      </c>
      <c r="I6158">
        <v>634</v>
      </c>
      <c r="K6158">
        <v>3.0000000000000001E-3</v>
      </c>
      <c r="L6158">
        <v>8.9999999999999998E-4</v>
      </c>
      <c r="M6158">
        <v>719.2</v>
      </c>
      <c r="N6158">
        <v>8.1000000000000003E-2</v>
      </c>
      <c r="O6158">
        <v>2.597</v>
      </c>
      <c r="P6158">
        <v>0.58499999999999996</v>
      </c>
      <c r="Q6158">
        <v>8879</v>
      </c>
      <c r="R6158" t="s">
        <v>923</v>
      </c>
      <c r="T6158" t="s">
        <v>28</v>
      </c>
      <c r="Y6158" t="s">
        <v>161</v>
      </c>
    </row>
    <row r="6159" spans="1:25" x14ac:dyDescent="0.45">
      <c r="A6159" t="s">
        <v>335</v>
      </c>
      <c r="B6159" t="s">
        <v>502</v>
      </c>
      <c r="C6159">
        <v>7146</v>
      </c>
      <c r="D6159" t="s">
        <v>507</v>
      </c>
      <c r="E6159" t="s">
        <v>411</v>
      </c>
      <c r="F6159">
        <v>2023</v>
      </c>
      <c r="G6159">
        <v>21</v>
      </c>
      <c r="H6159">
        <v>21</v>
      </c>
      <c r="I6159">
        <v>564</v>
      </c>
      <c r="K6159">
        <v>3.0000000000000001E-3</v>
      </c>
      <c r="L6159">
        <v>8.9999999999999998E-4</v>
      </c>
      <c r="M6159">
        <v>664.2</v>
      </c>
      <c r="N6159">
        <v>8.1100000000000005E-2</v>
      </c>
      <c r="O6159">
        <v>2.399</v>
      </c>
      <c r="P6159">
        <v>0.58499999999999996</v>
      </c>
      <c r="Q6159">
        <v>8200.1</v>
      </c>
      <c r="R6159" t="s">
        <v>923</v>
      </c>
      <c r="T6159" t="s">
        <v>28</v>
      </c>
      <c r="Y6159" t="s">
        <v>161</v>
      </c>
    </row>
    <row r="6160" spans="1:25" x14ac:dyDescent="0.45">
      <c r="A6160" t="s">
        <v>335</v>
      </c>
      <c r="B6160" t="s">
        <v>502</v>
      </c>
      <c r="C6160">
        <v>7146</v>
      </c>
      <c r="D6160" t="s">
        <v>507</v>
      </c>
      <c r="E6160" t="s">
        <v>411</v>
      </c>
      <c r="F6160">
        <v>2024</v>
      </c>
      <c r="G6160">
        <v>18</v>
      </c>
      <c r="H6160">
        <v>18</v>
      </c>
      <c r="I6160">
        <v>372</v>
      </c>
      <c r="K6160">
        <v>2E-3</v>
      </c>
      <c r="L6160">
        <v>6.9999999999999999E-4</v>
      </c>
      <c r="M6160">
        <v>548.6</v>
      </c>
      <c r="N6160">
        <v>8.1100000000000005E-2</v>
      </c>
      <c r="O6160">
        <v>1.9810000000000001</v>
      </c>
      <c r="P6160">
        <v>0.58509999999999995</v>
      </c>
      <c r="Q6160">
        <v>6772.3</v>
      </c>
      <c r="R6160" t="s">
        <v>923</v>
      </c>
      <c r="T6160" t="s">
        <v>28</v>
      </c>
      <c r="Y6160" t="s">
        <v>161</v>
      </c>
    </row>
    <row r="6161" spans="1:25" x14ac:dyDescent="0.45">
      <c r="A6161" t="s">
        <v>335</v>
      </c>
      <c r="B6161" t="s">
        <v>502</v>
      </c>
      <c r="C6161">
        <v>7146</v>
      </c>
      <c r="D6161" t="s">
        <v>508</v>
      </c>
      <c r="E6161" t="s">
        <v>411</v>
      </c>
      <c r="F6161">
        <v>2009</v>
      </c>
      <c r="G6161">
        <v>30</v>
      </c>
      <c r="H6161">
        <v>30</v>
      </c>
      <c r="I6161">
        <v>260</v>
      </c>
      <c r="O6161">
        <v>1.659</v>
      </c>
      <c r="P6161">
        <v>0.76949999999999996</v>
      </c>
      <c r="Q6161">
        <v>4318.7</v>
      </c>
      <c r="R6161" t="s">
        <v>923</v>
      </c>
      <c r="T6161" t="s">
        <v>28</v>
      </c>
      <c r="Y6161" t="s">
        <v>29</v>
      </c>
    </row>
    <row r="6162" spans="1:25" x14ac:dyDescent="0.45">
      <c r="A6162" t="s">
        <v>335</v>
      </c>
      <c r="B6162" t="s">
        <v>502</v>
      </c>
      <c r="C6162">
        <v>7146</v>
      </c>
      <c r="D6162" t="s">
        <v>508</v>
      </c>
      <c r="E6162" t="s">
        <v>411</v>
      </c>
      <c r="F6162">
        <v>2010</v>
      </c>
      <c r="G6162">
        <v>59</v>
      </c>
      <c r="H6162">
        <v>59</v>
      </c>
      <c r="I6162">
        <v>540</v>
      </c>
      <c r="M6162">
        <v>646.1</v>
      </c>
      <c r="N6162">
        <v>8.1299999999999997E-2</v>
      </c>
      <c r="O6162">
        <v>3.036</v>
      </c>
      <c r="P6162">
        <v>0.76200000000000001</v>
      </c>
      <c r="Q6162">
        <v>7968.9</v>
      </c>
      <c r="R6162" t="s">
        <v>923</v>
      </c>
      <c r="T6162" t="s">
        <v>28</v>
      </c>
      <c r="Y6162" t="s">
        <v>29</v>
      </c>
    </row>
    <row r="6163" spans="1:25" x14ac:dyDescent="0.45">
      <c r="A6163" t="s">
        <v>335</v>
      </c>
      <c r="B6163" t="s">
        <v>502</v>
      </c>
      <c r="C6163">
        <v>7146</v>
      </c>
      <c r="D6163" t="s">
        <v>508</v>
      </c>
      <c r="E6163" t="s">
        <v>411</v>
      </c>
      <c r="F6163">
        <v>2011</v>
      </c>
      <c r="G6163">
        <v>29</v>
      </c>
      <c r="H6163">
        <v>29</v>
      </c>
      <c r="I6163">
        <v>298</v>
      </c>
      <c r="M6163">
        <v>394.9</v>
      </c>
      <c r="N6163">
        <v>8.09E-2</v>
      </c>
      <c r="O6163">
        <v>1.92</v>
      </c>
      <c r="P6163">
        <v>0.77969999999999995</v>
      </c>
      <c r="Q6163">
        <v>4875.3</v>
      </c>
      <c r="R6163" t="s">
        <v>923</v>
      </c>
      <c r="T6163" t="s">
        <v>28</v>
      </c>
      <c r="Y6163" t="s">
        <v>29</v>
      </c>
    </row>
    <row r="6164" spans="1:25" x14ac:dyDescent="0.45">
      <c r="A6164" t="s">
        <v>335</v>
      </c>
      <c r="B6164" t="s">
        <v>502</v>
      </c>
      <c r="C6164">
        <v>7146</v>
      </c>
      <c r="D6164" t="s">
        <v>508</v>
      </c>
      <c r="E6164" t="s">
        <v>411</v>
      </c>
      <c r="F6164">
        <v>2012</v>
      </c>
      <c r="G6164">
        <v>20</v>
      </c>
      <c r="H6164">
        <v>20</v>
      </c>
      <c r="I6164">
        <v>171</v>
      </c>
      <c r="M6164">
        <v>218.2</v>
      </c>
      <c r="N6164">
        <v>8.1000000000000003E-2</v>
      </c>
      <c r="O6164">
        <v>1.1950000000000001</v>
      </c>
      <c r="P6164">
        <v>0.88819999999999999</v>
      </c>
      <c r="Q6164">
        <v>2692.3</v>
      </c>
      <c r="R6164" t="s">
        <v>923</v>
      </c>
      <c r="T6164" t="s">
        <v>28</v>
      </c>
      <c r="Y6164" t="s">
        <v>29</v>
      </c>
    </row>
    <row r="6165" spans="1:25" x14ac:dyDescent="0.45">
      <c r="A6165" t="s">
        <v>335</v>
      </c>
      <c r="B6165" t="s">
        <v>502</v>
      </c>
      <c r="C6165">
        <v>7146</v>
      </c>
      <c r="D6165" t="s">
        <v>508</v>
      </c>
      <c r="E6165" t="s">
        <v>411</v>
      </c>
      <c r="F6165">
        <v>2013</v>
      </c>
      <c r="G6165">
        <v>83</v>
      </c>
      <c r="H6165">
        <v>83</v>
      </c>
      <c r="I6165">
        <v>893</v>
      </c>
      <c r="M6165">
        <v>1110.9000000000001</v>
      </c>
      <c r="N6165">
        <v>8.09E-2</v>
      </c>
      <c r="O6165">
        <v>6.0910000000000002</v>
      </c>
      <c r="P6165">
        <v>0.8881</v>
      </c>
      <c r="Q6165">
        <v>13717.8</v>
      </c>
      <c r="R6165" t="s">
        <v>923</v>
      </c>
      <c r="T6165" t="s">
        <v>28</v>
      </c>
      <c r="Y6165" t="s">
        <v>29</v>
      </c>
    </row>
    <row r="6166" spans="1:25" x14ac:dyDescent="0.45">
      <c r="A6166" t="s">
        <v>335</v>
      </c>
      <c r="B6166" t="s">
        <v>502</v>
      </c>
      <c r="C6166">
        <v>7146</v>
      </c>
      <c r="D6166" t="s">
        <v>508</v>
      </c>
      <c r="E6166" t="s">
        <v>411</v>
      </c>
      <c r="F6166">
        <v>2014</v>
      </c>
      <c r="G6166">
        <v>17</v>
      </c>
      <c r="H6166">
        <v>17</v>
      </c>
      <c r="I6166">
        <v>197</v>
      </c>
      <c r="M6166">
        <v>422.7</v>
      </c>
      <c r="N6166">
        <v>8.1100000000000005E-2</v>
      </c>
      <c r="O6166">
        <v>2.3170000000000002</v>
      </c>
      <c r="P6166">
        <v>0.88800000000000001</v>
      </c>
      <c r="Q6166">
        <v>5218</v>
      </c>
      <c r="R6166" t="s">
        <v>923</v>
      </c>
      <c r="T6166" t="s">
        <v>28</v>
      </c>
      <c r="Y6166" t="s">
        <v>29</v>
      </c>
    </row>
    <row r="6167" spans="1:25" x14ac:dyDescent="0.45">
      <c r="A6167" t="s">
        <v>335</v>
      </c>
      <c r="B6167" t="s">
        <v>502</v>
      </c>
      <c r="C6167">
        <v>7146</v>
      </c>
      <c r="D6167" t="s">
        <v>508</v>
      </c>
      <c r="E6167" t="s">
        <v>411</v>
      </c>
      <c r="F6167">
        <v>2015</v>
      </c>
      <c r="G6167">
        <v>44</v>
      </c>
      <c r="H6167">
        <v>44</v>
      </c>
      <c r="I6167">
        <v>429</v>
      </c>
      <c r="M6167">
        <v>512.29999999999995</v>
      </c>
      <c r="N6167">
        <v>8.1000000000000003E-2</v>
      </c>
      <c r="O6167">
        <v>2.8069999999999999</v>
      </c>
      <c r="P6167">
        <v>0.8881</v>
      </c>
      <c r="Q6167">
        <v>6321.8</v>
      </c>
      <c r="R6167" t="s">
        <v>923</v>
      </c>
      <c r="T6167" t="s">
        <v>28</v>
      </c>
      <c r="Y6167" t="s">
        <v>30</v>
      </c>
    </row>
    <row r="6168" spans="1:25" x14ac:dyDescent="0.45">
      <c r="A6168" t="s">
        <v>335</v>
      </c>
      <c r="B6168" t="s">
        <v>502</v>
      </c>
      <c r="C6168">
        <v>7146</v>
      </c>
      <c r="D6168" t="s">
        <v>508</v>
      </c>
      <c r="E6168" t="s">
        <v>411</v>
      </c>
      <c r="F6168">
        <v>2016</v>
      </c>
      <c r="G6168">
        <v>142</v>
      </c>
      <c r="H6168">
        <v>142</v>
      </c>
      <c r="I6168">
        <v>1420</v>
      </c>
      <c r="M6168">
        <v>1659.3</v>
      </c>
      <c r="N6168">
        <v>8.1100000000000005E-2</v>
      </c>
      <c r="O6168">
        <v>8.2379999999999995</v>
      </c>
      <c r="P6168">
        <v>0.80249999999999999</v>
      </c>
      <c r="Q6168">
        <v>20480.099999999999</v>
      </c>
      <c r="R6168" t="s">
        <v>923</v>
      </c>
      <c r="T6168" t="s">
        <v>28</v>
      </c>
      <c r="Y6168" t="s">
        <v>30</v>
      </c>
    </row>
    <row r="6169" spans="1:25" x14ac:dyDescent="0.45">
      <c r="A6169" t="s">
        <v>335</v>
      </c>
      <c r="B6169" t="s">
        <v>502</v>
      </c>
      <c r="C6169">
        <v>7146</v>
      </c>
      <c r="D6169" t="s">
        <v>508</v>
      </c>
      <c r="E6169" t="s">
        <v>411</v>
      </c>
      <c r="F6169">
        <v>2017</v>
      </c>
      <c r="G6169">
        <v>36</v>
      </c>
      <c r="H6169">
        <v>36</v>
      </c>
      <c r="I6169">
        <v>292</v>
      </c>
      <c r="M6169">
        <v>370.1</v>
      </c>
      <c r="N6169">
        <v>8.09E-2</v>
      </c>
      <c r="O6169">
        <v>1.802</v>
      </c>
      <c r="P6169">
        <v>0.78879999999999995</v>
      </c>
      <c r="Q6169">
        <v>4568</v>
      </c>
      <c r="R6169" t="s">
        <v>923</v>
      </c>
      <c r="T6169" t="s">
        <v>28</v>
      </c>
      <c r="Y6169" t="s">
        <v>30</v>
      </c>
    </row>
    <row r="6170" spans="1:25" x14ac:dyDescent="0.45">
      <c r="A6170" t="s">
        <v>335</v>
      </c>
      <c r="B6170" t="s">
        <v>502</v>
      </c>
      <c r="C6170">
        <v>7146</v>
      </c>
      <c r="D6170" t="s">
        <v>508</v>
      </c>
      <c r="E6170" t="s">
        <v>411</v>
      </c>
      <c r="F6170">
        <v>2018</v>
      </c>
      <c r="G6170">
        <v>71</v>
      </c>
      <c r="H6170">
        <v>71</v>
      </c>
      <c r="I6170">
        <v>703</v>
      </c>
      <c r="M6170">
        <v>864.1</v>
      </c>
      <c r="N6170">
        <v>8.1000000000000003E-2</v>
      </c>
      <c r="O6170">
        <v>4.2110000000000003</v>
      </c>
      <c r="P6170">
        <v>0.78920000000000001</v>
      </c>
      <c r="Q6170">
        <v>10672.5</v>
      </c>
      <c r="R6170" t="s">
        <v>923</v>
      </c>
      <c r="T6170" t="s">
        <v>28</v>
      </c>
      <c r="Y6170" t="s">
        <v>30</v>
      </c>
    </row>
    <row r="6171" spans="1:25" x14ac:dyDescent="0.45">
      <c r="A6171" t="s">
        <v>335</v>
      </c>
      <c r="B6171" t="s">
        <v>502</v>
      </c>
      <c r="C6171">
        <v>7146</v>
      </c>
      <c r="D6171" t="s">
        <v>508</v>
      </c>
      <c r="E6171" t="s">
        <v>411</v>
      </c>
      <c r="F6171">
        <v>2019</v>
      </c>
      <c r="G6171">
        <v>34</v>
      </c>
      <c r="H6171">
        <v>34</v>
      </c>
      <c r="I6171">
        <v>341</v>
      </c>
      <c r="M6171">
        <v>403.6</v>
      </c>
      <c r="N6171">
        <v>8.0799999999999997E-2</v>
      </c>
      <c r="O6171">
        <v>1.9650000000000001</v>
      </c>
      <c r="P6171">
        <v>0.78890000000000005</v>
      </c>
      <c r="Q6171">
        <v>4981.8</v>
      </c>
      <c r="R6171" t="s">
        <v>923</v>
      </c>
      <c r="T6171" t="s">
        <v>28</v>
      </c>
      <c r="Y6171" t="s">
        <v>30</v>
      </c>
    </row>
    <row r="6172" spans="1:25" x14ac:dyDescent="0.45">
      <c r="A6172" t="s">
        <v>335</v>
      </c>
      <c r="B6172" t="s">
        <v>502</v>
      </c>
      <c r="C6172">
        <v>7146</v>
      </c>
      <c r="D6172" t="s">
        <v>508</v>
      </c>
      <c r="E6172" t="s">
        <v>411</v>
      </c>
      <c r="F6172">
        <v>2020</v>
      </c>
      <c r="G6172">
        <v>6</v>
      </c>
      <c r="H6172">
        <v>6</v>
      </c>
      <c r="I6172">
        <v>69</v>
      </c>
      <c r="M6172">
        <v>75.5</v>
      </c>
      <c r="N6172">
        <v>8.0699999999999994E-2</v>
      </c>
      <c r="O6172">
        <v>0.36799999999999999</v>
      </c>
      <c r="P6172">
        <v>0.78969999999999996</v>
      </c>
      <c r="Q6172">
        <v>932.8</v>
      </c>
      <c r="R6172" t="s">
        <v>923</v>
      </c>
      <c r="T6172" t="s">
        <v>28</v>
      </c>
      <c r="Y6172" t="s">
        <v>30</v>
      </c>
    </row>
    <row r="6173" spans="1:25" x14ac:dyDescent="0.45">
      <c r="A6173" t="s">
        <v>335</v>
      </c>
      <c r="B6173" t="s">
        <v>502</v>
      </c>
      <c r="C6173">
        <v>7146</v>
      </c>
      <c r="D6173" t="s">
        <v>508</v>
      </c>
      <c r="E6173" t="s">
        <v>411</v>
      </c>
      <c r="F6173">
        <v>2021</v>
      </c>
      <c r="G6173">
        <v>117</v>
      </c>
      <c r="H6173">
        <v>117</v>
      </c>
      <c r="I6173">
        <v>1309</v>
      </c>
      <c r="M6173">
        <v>1493.3</v>
      </c>
      <c r="N6173">
        <v>8.1000000000000003E-2</v>
      </c>
      <c r="O6173">
        <v>7.3390000000000004</v>
      </c>
      <c r="P6173">
        <v>0.79620000000000002</v>
      </c>
      <c r="Q6173">
        <v>18441.5</v>
      </c>
      <c r="R6173" t="s">
        <v>923</v>
      </c>
      <c r="T6173" t="s">
        <v>28</v>
      </c>
      <c r="Y6173" t="s">
        <v>70</v>
      </c>
    </row>
    <row r="6174" spans="1:25" x14ac:dyDescent="0.45">
      <c r="A6174" t="s">
        <v>335</v>
      </c>
      <c r="B6174" t="s">
        <v>502</v>
      </c>
      <c r="C6174">
        <v>7146</v>
      </c>
      <c r="D6174" t="s">
        <v>508</v>
      </c>
      <c r="E6174" t="s">
        <v>411</v>
      </c>
      <c r="F6174">
        <v>2022</v>
      </c>
      <c r="G6174">
        <v>55</v>
      </c>
      <c r="H6174">
        <v>55</v>
      </c>
      <c r="I6174">
        <v>570</v>
      </c>
      <c r="M6174">
        <v>692.9</v>
      </c>
      <c r="N6174">
        <v>8.1199999999999994E-2</v>
      </c>
      <c r="O6174">
        <v>3.4039999999999999</v>
      </c>
      <c r="P6174">
        <v>0.79610000000000003</v>
      </c>
      <c r="Q6174">
        <v>8553.1</v>
      </c>
      <c r="R6174" t="s">
        <v>923</v>
      </c>
      <c r="T6174" t="s">
        <v>28</v>
      </c>
      <c r="Y6174" t="s">
        <v>70</v>
      </c>
    </row>
    <row r="6175" spans="1:25" x14ac:dyDescent="0.45">
      <c r="A6175" t="s">
        <v>335</v>
      </c>
      <c r="B6175" t="s">
        <v>502</v>
      </c>
      <c r="C6175">
        <v>7146</v>
      </c>
      <c r="D6175" t="s">
        <v>508</v>
      </c>
      <c r="E6175" t="s">
        <v>411</v>
      </c>
      <c r="F6175">
        <v>2023</v>
      </c>
      <c r="G6175">
        <v>56</v>
      </c>
      <c r="H6175">
        <v>56</v>
      </c>
      <c r="I6175">
        <v>598</v>
      </c>
      <c r="M6175">
        <v>733.5</v>
      </c>
      <c r="N6175">
        <v>8.09E-2</v>
      </c>
      <c r="O6175">
        <v>3.601</v>
      </c>
      <c r="P6175">
        <v>0.79590000000000005</v>
      </c>
      <c r="Q6175">
        <v>9047.2000000000007</v>
      </c>
      <c r="R6175" t="s">
        <v>923</v>
      </c>
      <c r="T6175" t="s">
        <v>28</v>
      </c>
      <c r="Y6175" t="s">
        <v>70</v>
      </c>
    </row>
    <row r="6176" spans="1:25" x14ac:dyDescent="0.45">
      <c r="A6176" t="s">
        <v>335</v>
      </c>
      <c r="B6176" t="s">
        <v>502</v>
      </c>
      <c r="C6176">
        <v>7146</v>
      </c>
      <c r="D6176" t="s">
        <v>508</v>
      </c>
      <c r="E6176" t="s">
        <v>411</v>
      </c>
      <c r="F6176">
        <v>2024</v>
      </c>
      <c r="G6176">
        <v>6</v>
      </c>
      <c r="H6176">
        <v>6</v>
      </c>
      <c r="I6176">
        <v>92</v>
      </c>
      <c r="M6176">
        <v>104.6</v>
      </c>
      <c r="N6176">
        <v>8.1000000000000003E-2</v>
      </c>
      <c r="O6176">
        <v>0.51500000000000001</v>
      </c>
      <c r="P6176">
        <v>0.79600000000000004</v>
      </c>
      <c r="Q6176">
        <v>1293.7</v>
      </c>
      <c r="R6176" t="s">
        <v>923</v>
      </c>
      <c r="T6176" t="s">
        <v>28</v>
      </c>
      <c r="Y6176" t="s">
        <v>70</v>
      </c>
    </row>
    <row r="6177" spans="1:25" x14ac:dyDescent="0.45">
      <c r="A6177" t="s">
        <v>100</v>
      </c>
      <c r="B6177" t="s">
        <v>509</v>
      </c>
      <c r="C6177">
        <v>7153</v>
      </c>
      <c r="D6177">
        <v>1</v>
      </c>
      <c r="F6177">
        <v>2009</v>
      </c>
      <c r="G6177">
        <v>1810</v>
      </c>
      <c r="H6177">
        <v>1623.77</v>
      </c>
      <c r="I6177">
        <v>148474.12</v>
      </c>
      <c r="K6177">
        <v>1.6220000000000001</v>
      </c>
      <c r="L6177">
        <v>2.0999999999999999E-3</v>
      </c>
      <c r="M6177">
        <v>109712.086</v>
      </c>
      <c r="N6177">
        <v>5.96E-2</v>
      </c>
      <c r="O6177">
        <v>62.866</v>
      </c>
      <c r="P6177">
        <v>7.5200000000000003E-2</v>
      </c>
      <c r="Q6177">
        <v>1827102.4310000001</v>
      </c>
      <c r="R6177" t="s">
        <v>333</v>
      </c>
      <c r="S6177" t="s">
        <v>38</v>
      </c>
      <c r="T6177" t="s">
        <v>89</v>
      </c>
      <c r="V6177" t="s">
        <v>510</v>
      </c>
      <c r="Y6177" t="s">
        <v>103</v>
      </c>
    </row>
    <row r="6178" spans="1:25" x14ac:dyDescent="0.45">
      <c r="A6178" t="s">
        <v>100</v>
      </c>
      <c r="B6178" t="s">
        <v>509</v>
      </c>
      <c r="C6178">
        <v>7153</v>
      </c>
      <c r="D6178">
        <v>1</v>
      </c>
      <c r="F6178">
        <v>2010</v>
      </c>
      <c r="G6178">
        <v>2921</v>
      </c>
      <c r="H6178">
        <v>2699.82</v>
      </c>
      <c r="I6178">
        <v>243698.15</v>
      </c>
      <c r="K6178">
        <v>1.2490000000000001</v>
      </c>
      <c r="L6178">
        <v>1.1999999999999999E-3</v>
      </c>
      <c r="M6178">
        <v>184586.98800000001</v>
      </c>
      <c r="N6178">
        <v>5.91E-2</v>
      </c>
      <c r="O6178">
        <v>87.722999999999999</v>
      </c>
      <c r="P6178">
        <v>6.2E-2</v>
      </c>
      <c r="Q6178">
        <v>3100400.5789999999</v>
      </c>
      <c r="R6178" t="s">
        <v>333</v>
      </c>
      <c r="S6178" t="s">
        <v>38</v>
      </c>
      <c r="T6178" t="s">
        <v>89</v>
      </c>
      <c r="V6178" t="s">
        <v>510</v>
      </c>
      <c r="Y6178" t="s">
        <v>103</v>
      </c>
    </row>
    <row r="6179" spans="1:25" x14ac:dyDescent="0.45">
      <c r="A6179" t="s">
        <v>100</v>
      </c>
      <c r="B6179" t="s">
        <v>509</v>
      </c>
      <c r="C6179">
        <v>7153</v>
      </c>
      <c r="D6179">
        <v>1</v>
      </c>
      <c r="F6179">
        <v>2011</v>
      </c>
      <c r="G6179">
        <v>5126</v>
      </c>
      <c r="H6179">
        <v>4885.0200000000004</v>
      </c>
      <c r="I6179">
        <v>444208.09</v>
      </c>
      <c r="K6179">
        <v>1.6879999999999999</v>
      </c>
      <c r="L6179">
        <v>1E-3</v>
      </c>
      <c r="M6179">
        <v>334457.32</v>
      </c>
      <c r="N6179">
        <v>5.8999999999999997E-2</v>
      </c>
      <c r="O6179">
        <v>169.62299999999999</v>
      </c>
      <c r="P6179">
        <v>6.3700000000000007E-2</v>
      </c>
      <c r="Q6179">
        <v>5627830.5659999996</v>
      </c>
      <c r="R6179" t="s">
        <v>333</v>
      </c>
      <c r="S6179" t="s">
        <v>38</v>
      </c>
      <c r="T6179" t="s">
        <v>89</v>
      </c>
      <c r="V6179" t="s">
        <v>510</v>
      </c>
      <c r="Y6179" t="s">
        <v>103</v>
      </c>
    </row>
    <row r="6180" spans="1:25" x14ac:dyDescent="0.45">
      <c r="A6180" t="s">
        <v>100</v>
      </c>
      <c r="B6180" t="s">
        <v>509</v>
      </c>
      <c r="C6180">
        <v>7153</v>
      </c>
      <c r="D6180">
        <v>1</v>
      </c>
      <c r="F6180">
        <v>2012</v>
      </c>
      <c r="G6180">
        <v>5618</v>
      </c>
      <c r="H6180">
        <v>5459.06</v>
      </c>
      <c r="I6180">
        <v>494267.55</v>
      </c>
      <c r="K6180">
        <v>1.8680000000000001</v>
      </c>
      <c r="L6180">
        <v>1E-3</v>
      </c>
      <c r="M6180">
        <v>370047.734</v>
      </c>
      <c r="N6180">
        <v>5.8999999999999997E-2</v>
      </c>
      <c r="O6180">
        <v>182.583</v>
      </c>
      <c r="P6180">
        <v>6.0699999999999997E-2</v>
      </c>
      <c r="Q6180">
        <v>6226838.0930000003</v>
      </c>
      <c r="R6180" t="s">
        <v>333</v>
      </c>
      <c r="S6180" t="s">
        <v>38</v>
      </c>
      <c r="T6180" t="s">
        <v>89</v>
      </c>
      <c r="V6180" t="s">
        <v>510</v>
      </c>
      <c r="Y6180" t="s">
        <v>103</v>
      </c>
    </row>
    <row r="6181" spans="1:25" x14ac:dyDescent="0.45">
      <c r="A6181" t="s">
        <v>100</v>
      </c>
      <c r="B6181" t="s">
        <v>509</v>
      </c>
      <c r="C6181">
        <v>7153</v>
      </c>
      <c r="D6181">
        <v>1</v>
      </c>
      <c r="F6181">
        <v>2013</v>
      </c>
      <c r="G6181">
        <v>5288</v>
      </c>
      <c r="H6181">
        <v>5041.18</v>
      </c>
      <c r="I6181">
        <v>458506.69</v>
      </c>
      <c r="K6181">
        <v>18.003</v>
      </c>
      <c r="L6181">
        <v>5.4999999999999997E-3</v>
      </c>
      <c r="M6181">
        <v>338341.61700000003</v>
      </c>
      <c r="N6181">
        <v>5.91E-2</v>
      </c>
      <c r="O6181">
        <v>187.62899999999999</v>
      </c>
      <c r="P6181">
        <v>6.9599999999999995E-2</v>
      </c>
      <c r="Q6181">
        <v>5681534.7230000002</v>
      </c>
      <c r="R6181" t="s">
        <v>333</v>
      </c>
      <c r="S6181" t="s">
        <v>38</v>
      </c>
      <c r="T6181" t="s">
        <v>89</v>
      </c>
      <c r="V6181" t="s">
        <v>510</v>
      </c>
      <c r="Y6181" t="s">
        <v>103</v>
      </c>
    </row>
    <row r="6182" spans="1:25" x14ac:dyDescent="0.45">
      <c r="A6182" t="s">
        <v>100</v>
      </c>
      <c r="B6182" t="s">
        <v>509</v>
      </c>
      <c r="C6182">
        <v>7153</v>
      </c>
      <c r="D6182">
        <v>1</v>
      </c>
      <c r="F6182">
        <v>2014</v>
      </c>
      <c r="G6182">
        <v>7070</v>
      </c>
      <c r="H6182">
        <v>6926.55</v>
      </c>
      <c r="I6182">
        <v>621943.91</v>
      </c>
      <c r="K6182">
        <v>4.7949999999999999</v>
      </c>
      <c r="L6182">
        <v>1.6000000000000001E-3</v>
      </c>
      <c r="M6182">
        <v>459251.636</v>
      </c>
      <c r="N6182">
        <v>5.9299999999999999E-2</v>
      </c>
      <c r="O6182">
        <v>256.113</v>
      </c>
      <c r="P6182">
        <v>6.8000000000000005E-2</v>
      </c>
      <c r="Q6182">
        <v>7682425.7460000003</v>
      </c>
      <c r="R6182" t="s">
        <v>333</v>
      </c>
      <c r="S6182" t="s">
        <v>38</v>
      </c>
      <c r="T6182" t="s">
        <v>89</v>
      </c>
      <c r="V6182" t="s">
        <v>510</v>
      </c>
      <c r="Y6182" t="s">
        <v>103</v>
      </c>
    </row>
    <row r="6183" spans="1:25" x14ac:dyDescent="0.45">
      <c r="A6183" t="s">
        <v>100</v>
      </c>
      <c r="B6183" t="s">
        <v>509</v>
      </c>
      <c r="C6183">
        <v>7153</v>
      </c>
      <c r="D6183">
        <v>1</v>
      </c>
      <c r="F6183">
        <v>2015</v>
      </c>
      <c r="G6183">
        <v>6151</v>
      </c>
      <c r="H6183">
        <v>5940.75</v>
      </c>
      <c r="I6183">
        <v>523661.69</v>
      </c>
      <c r="M6183">
        <v>394009.04700000002</v>
      </c>
      <c r="N6183">
        <v>5.96E-2</v>
      </c>
      <c r="O6183">
        <v>239.524</v>
      </c>
      <c r="P6183">
        <v>7.5300000000000006E-2</v>
      </c>
      <c r="Q6183">
        <v>6559186.3949999996</v>
      </c>
      <c r="R6183" t="s">
        <v>333</v>
      </c>
      <c r="S6183" t="s">
        <v>38</v>
      </c>
      <c r="T6183" t="s">
        <v>89</v>
      </c>
      <c r="V6183" t="s">
        <v>510</v>
      </c>
      <c r="Y6183" t="s">
        <v>70</v>
      </c>
    </row>
    <row r="6184" spans="1:25" x14ac:dyDescent="0.45">
      <c r="A6184" t="s">
        <v>100</v>
      </c>
      <c r="B6184" t="s">
        <v>509</v>
      </c>
      <c r="C6184">
        <v>7153</v>
      </c>
      <c r="D6184">
        <v>1</v>
      </c>
      <c r="F6184">
        <v>2016</v>
      </c>
      <c r="G6184">
        <v>5282</v>
      </c>
      <c r="H6184">
        <v>5084.7</v>
      </c>
      <c r="I6184">
        <v>440401.19</v>
      </c>
      <c r="M6184">
        <v>330010.12099999998</v>
      </c>
      <c r="N6184">
        <v>5.91E-2</v>
      </c>
      <c r="O6184">
        <v>167.40299999999999</v>
      </c>
      <c r="P6184">
        <v>6.3100000000000003E-2</v>
      </c>
      <c r="Q6184">
        <v>5542199.6950000003</v>
      </c>
      <c r="R6184" t="s">
        <v>333</v>
      </c>
      <c r="S6184" t="s">
        <v>38</v>
      </c>
      <c r="T6184" t="s">
        <v>89</v>
      </c>
      <c r="V6184" t="s">
        <v>510</v>
      </c>
      <c r="Y6184" t="s">
        <v>70</v>
      </c>
    </row>
    <row r="6185" spans="1:25" x14ac:dyDescent="0.45">
      <c r="A6185" t="s">
        <v>100</v>
      </c>
      <c r="B6185" t="s">
        <v>509</v>
      </c>
      <c r="C6185">
        <v>7153</v>
      </c>
      <c r="D6185">
        <v>1</v>
      </c>
      <c r="F6185">
        <v>2017</v>
      </c>
      <c r="G6185">
        <v>4230</v>
      </c>
      <c r="H6185">
        <v>3981.48</v>
      </c>
      <c r="I6185">
        <v>350791.05</v>
      </c>
      <c r="M6185">
        <v>262096.397</v>
      </c>
      <c r="N6185">
        <v>5.91E-2</v>
      </c>
      <c r="O6185">
        <v>132.69399999999999</v>
      </c>
      <c r="P6185">
        <v>6.5199999999999994E-2</v>
      </c>
      <c r="Q6185">
        <v>4403418.0810000002</v>
      </c>
      <c r="R6185" t="s">
        <v>333</v>
      </c>
      <c r="S6185" t="s">
        <v>38</v>
      </c>
      <c r="T6185" t="s">
        <v>89</v>
      </c>
      <c r="V6185" t="s">
        <v>510</v>
      </c>
      <c r="Y6185" t="s">
        <v>70</v>
      </c>
    </row>
    <row r="6186" spans="1:25" x14ac:dyDescent="0.45">
      <c r="A6186" t="s">
        <v>100</v>
      </c>
      <c r="B6186" t="s">
        <v>509</v>
      </c>
      <c r="C6186">
        <v>7153</v>
      </c>
      <c r="D6186">
        <v>1</v>
      </c>
      <c r="F6186">
        <v>2018</v>
      </c>
      <c r="G6186">
        <v>3748</v>
      </c>
      <c r="H6186">
        <v>3491.53</v>
      </c>
      <c r="I6186">
        <v>315457.95</v>
      </c>
      <c r="M6186">
        <v>238693.08600000001</v>
      </c>
      <c r="N6186">
        <v>5.9799999999999999E-2</v>
      </c>
      <c r="O6186">
        <v>140.57300000000001</v>
      </c>
      <c r="P6186">
        <v>7.5899999999999995E-2</v>
      </c>
      <c r="Q6186">
        <v>3952901.3990000002</v>
      </c>
      <c r="R6186" t="s">
        <v>333</v>
      </c>
      <c r="S6186" t="s">
        <v>38</v>
      </c>
      <c r="T6186" t="s">
        <v>89</v>
      </c>
      <c r="V6186" t="s">
        <v>510</v>
      </c>
      <c r="Y6186" t="s">
        <v>70</v>
      </c>
    </row>
    <row r="6187" spans="1:25" x14ac:dyDescent="0.45">
      <c r="A6187" t="s">
        <v>100</v>
      </c>
      <c r="B6187" t="s">
        <v>509</v>
      </c>
      <c r="C6187">
        <v>7153</v>
      </c>
      <c r="D6187">
        <v>1</v>
      </c>
      <c r="F6187">
        <v>2019</v>
      </c>
      <c r="G6187">
        <v>2040</v>
      </c>
      <c r="H6187">
        <v>1882.18</v>
      </c>
      <c r="I6187">
        <v>161755.85999999999</v>
      </c>
      <c r="M6187">
        <v>122113.874</v>
      </c>
      <c r="N6187">
        <v>5.91E-2</v>
      </c>
      <c r="O6187">
        <v>54.872999999999998</v>
      </c>
      <c r="P6187">
        <v>5.9499999999999997E-2</v>
      </c>
      <c r="Q6187">
        <v>2051689.13</v>
      </c>
      <c r="R6187" t="s">
        <v>333</v>
      </c>
      <c r="S6187" t="s">
        <v>38</v>
      </c>
      <c r="T6187" t="s">
        <v>89</v>
      </c>
      <c r="V6187" t="s">
        <v>510</v>
      </c>
      <c r="Y6187" t="s">
        <v>70</v>
      </c>
    </row>
    <row r="6188" spans="1:25" x14ac:dyDescent="0.45">
      <c r="A6188" t="s">
        <v>100</v>
      </c>
      <c r="B6188" t="s">
        <v>509</v>
      </c>
      <c r="C6188">
        <v>7153</v>
      </c>
      <c r="D6188">
        <v>1</v>
      </c>
      <c r="F6188">
        <v>2020</v>
      </c>
      <c r="G6188">
        <v>2067</v>
      </c>
      <c r="H6188">
        <v>1916.39</v>
      </c>
      <c r="I6188">
        <v>166241.85999999999</v>
      </c>
      <c r="M6188">
        <v>126059.033</v>
      </c>
      <c r="N6188">
        <v>5.8999999999999997E-2</v>
      </c>
      <c r="O6188">
        <v>55.784999999999997</v>
      </c>
      <c r="P6188">
        <v>5.8599999999999999E-2</v>
      </c>
      <c r="Q6188">
        <v>2121127.6970000002</v>
      </c>
      <c r="R6188" t="s">
        <v>333</v>
      </c>
      <c r="S6188" t="s">
        <v>38</v>
      </c>
      <c r="T6188" t="s">
        <v>89</v>
      </c>
      <c r="V6188" t="s">
        <v>510</v>
      </c>
      <c r="Y6188" t="s">
        <v>70</v>
      </c>
    </row>
    <row r="6189" spans="1:25" x14ac:dyDescent="0.45">
      <c r="A6189" t="s">
        <v>100</v>
      </c>
      <c r="B6189" t="s">
        <v>509</v>
      </c>
      <c r="C6189">
        <v>7153</v>
      </c>
      <c r="D6189">
        <v>1</v>
      </c>
      <c r="F6189">
        <v>2021</v>
      </c>
      <c r="G6189">
        <v>1974</v>
      </c>
      <c r="H6189">
        <v>1814.88</v>
      </c>
      <c r="I6189">
        <v>177640.91</v>
      </c>
      <c r="M6189">
        <v>120978.212</v>
      </c>
      <c r="N6189">
        <v>5.91E-2</v>
      </c>
      <c r="O6189">
        <v>72.968999999999994</v>
      </c>
      <c r="P6189">
        <v>7.7499999999999999E-2</v>
      </c>
      <c r="Q6189">
        <v>2033562.817</v>
      </c>
      <c r="R6189" t="s">
        <v>333</v>
      </c>
      <c r="S6189" t="s">
        <v>38</v>
      </c>
      <c r="T6189" t="s">
        <v>89</v>
      </c>
      <c r="V6189" t="s">
        <v>510</v>
      </c>
      <c r="Y6189" t="s">
        <v>70</v>
      </c>
    </row>
    <row r="6190" spans="1:25" x14ac:dyDescent="0.45">
      <c r="A6190" t="s">
        <v>100</v>
      </c>
      <c r="B6190" t="s">
        <v>509</v>
      </c>
      <c r="C6190">
        <v>7153</v>
      </c>
      <c r="D6190">
        <v>1</v>
      </c>
      <c r="F6190">
        <v>2022</v>
      </c>
      <c r="G6190">
        <v>2708</v>
      </c>
      <c r="H6190">
        <v>2495.9299999999998</v>
      </c>
      <c r="I6190">
        <v>328641.12</v>
      </c>
      <c r="M6190">
        <v>169858.291</v>
      </c>
      <c r="N6190">
        <v>5.9799999999999999E-2</v>
      </c>
      <c r="O6190">
        <v>122.877</v>
      </c>
      <c r="P6190">
        <v>9.3299999999999994E-2</v>
      </c>
      <c r="Q6190">
        <v>2822426.6749999998</v>
      </c>
      <c r="R6190" t="s">
        <v>333</v>
      </c>
      <c r="S6190" t="s">
        <v>38</v>
      </c>
      <c r="T6190" t="s">
        <v>89</v>
      </c>
      <c r="V6190" t="s">
        <v>510</v>
      </c>
      <c r="Y6190" t="s">
        <v>70</v>
      </c>
    </row>
    <row r="6191" spans="1:25" x14ac:dyDescent="0.45">
      <c r="A6191" t="s">
        <v>100</v>
      </c>
      <c r="B6191" t="s">
        <v>509</v>
      </c>
      <c r="C6191">
        <v>7153</v>
      </c>
      <c r="D6191">
        <v>1</v>
      </c>
      <c r="F6191">
        <v>2023</v>
      </c>
      <c r="G6191">
        <v>2638</v>
      </c>
      <c r="H6191">
        <v>2424.5700000000002</v>
      </c>
      <c r="I6191">
        <v>99440.41</v>
      </c>
      <c r="M6191">
        <v>164281.101</v>
      </c>
      <c r="N6191">
        <v>5.91E-2</v>
      </c>
      <c r="O6191">
        <v>93.918999999999997</v>
      </c>
      <c r="P6191">
        <v>7.4899999999999994E-2</v>
      </c>
      <c r="Q6191">
        <v>2763957.8330000001</v>
      </c>
      <c r="R6191" t="s">
        <v>333</v>
      </c>
      <c r="S6191" t="s">
        <v>38</v>
      </c>
      <c r="T6191" t="s">
        <v>89</v>
      </c>
      <c r="V6191" t="s">
        <v>510</v>
      </c>
      <c r="Y6191" t="s">
        <v>70</v>
      </c>
    </row>
    <row r="6192" spans="1:25" x14ac:dyDescent="0.45">
      <c r="A6192" t="s">
        <v>100</v>
      </c>
      <c r="B6192" t="s">
        <v>509</v>
      </c>
      <c r="C6192">
        <v>7153</v>
      </c>
      <c r="D6192">
        <v>1</v>
      </c>
      <c r="F6192">
        <v>2024</v>
      </c>
      <c r="G6192">
        <v>1466</v>
      </c>
      <c r="H6192">
        <v>1329.45</v>
      </c>
      <c r="M6192">
        <v>89740.875</v>
      </c>
      <c r="N6192">
        <v>5.9200000000000003E-2</v>
      </c>
      <c r="O6192">
        <v>52.445</v>
      </c>
      <c r="P6192">
        <v>7.7200000000000005E-2</v>
      </c>
      <c r="Q6192">
        <v>1506788.6359999999</v>
      </c>
      <c r="R6192" t="s">
        <v>333</v>
      </c>
      <c r="S6192" t="s">
        <v>38</v>
      </c>
      <c r="T6192" t="s">
        <v>89</v>
      </c>
      <c r="V6192" t="s">
        <v>510</v>
      </c>
      <c r="Y6192" t="s">
        <v>70</v>
      </c>
    </row>
    <row r="6193" spans="1:25" x14ac:dyDescent="0.45">
      <c r="A6193" t="s">
        <v>100</v>
      </c>
      <c r="B6193" t="s">
        <v>509</v>
      </c>
      <c r="C6193">
        <v>7153</v>
      </c>
      <c r="D6193">
        <v>2</v>
      </c>
      <c r="F6193">
        <v>2009</v>
      </c>
      <c r="G6193">
        <v>1769</v>
      </c>
      <c r="H6193">
        <v>1601.23</v>
      </c>
      <c r="I6193">
        <v>150016.53</v>
      </c>
      <c r="K6193">
        <v>1.5920000000000001</v>
      </c>
      <c r="L6193">
        <v>2E-3</v>
      </c>
      <c r="M6193">
        <v>109417.93399999999</v>
      </c>
      <c r="N6193">
        <v>5.96E-2</v>
      </c>
      <c r="O6193">
        <v>65.37</v>
      </c>
      <c r="P6193">
        <v>7.6799999999999993E-2</v>
      </c>
      <c r="Q6193">
        <v>1822666.7</v>
      </c>
      <c r="R6193" t="s">
        <v>333</v>
      </c>
      <c r="S6193" t="s">
        <v>38</v>
      </c>
      <c r="T6193" t="s">
        <v>89</v>
      </c>
      <c r="V6193" t="s">
        <v>510</v>
      </c>
      <c r="Y6193" t="s">
        <v>103</v>
      </c>
    </row>
    <row r="6194" spans="1:25" x14ac:dyDescent="0.45">
      <c r="A6194" t="s">
        <v>100</v>
      </c>
      <c r="B6194" t="s">
        <v>509</v>
      </c>
      <c r="C6194">
        <v>7153</v>
      </c>
      <c r="D6194">
        <v>2</v>
      </c>
      <c r="F6194">
        <v>2010</v>
      </c>
      <c r="G6194">
        <v>2999</v>
      </c>
      <c r="H6194">
        <v>2804.71</v>
      </c>
      <c r="I6194">
        <v>259615.67</v>
      </c>
      <c r="K6194">
        <v>2.883</v>
      </c>
      <c r="L6194">
        <v>2E-3</v>
      </c>
      <c r="M6194">
        <v>193887.236</v>
      </c>
      <c r="N6194">
        <v>5.96E-2</v>
      </c>
      <c r="O6194">
        <v>111.273</v>
      </c>
      <c r="P6194">
        <v>7.2499999999999995E-2</v>
      </c>
      <c r="Q6194">
        <v>3228664.273</v>
      </c>
      <c r="R6194" t="s">
        <v>333</v>
      </c>
      <c r="S6194" t="s">
        <v>38</v>
      </c>
      <c r="T6194" t="s">
        <v>89</v>
      </c>
      <c r="V6194" t="s">
        <v>510</v>
      </c>
      <c r="Y6194" t="s">
        <v>103</v>
      </c>
    </row>
    <row r="6195" spans="1:25" x14ac:dyDescent="0.45">
      <c r="A6195" t="s">
        <v>100</v>
      </c>
      <c r="B6195" t="s">
        <v>509</v>
      </c>
      <c r="C6195">
        <v>7153</v>
      </c>
      <c r="D6195">
        <v>2</v>
      </c>
      <c r="F6195">
        <v>2011</v>
      </c>
      <c r="G6195">
        <v>5303</v>
      </c>
      <c r="H6195">
        <v>5056.34</v>
      </c>
      <c r="I6195">
        <v>460415.46</v>
      </c>
      <c r="K6195">
        <v>1.728</v>
      </c>
      <c r="L6195">
        <v>1E-3</v>
      </c>
      <c r="M6195">
        <v>342330.45299999998</v>
      </c>
      <c r="N6195">
        <v>5.8999999999999997E-2</v>
      </c>
      <c r="O6195">
        <v>192.01400000000001</v>
      </c>
      <c r="P6195">
        <v>7.0199999999999999E-2</v>
      </c>
      <c r="Q6195">
        <v>5760358.9330000002</v>
      </c>
      <c r="R6195" t="s">
        <v>333</v>
      </c>
      <c r="S6195" t="s">
        <v>38</v>
      </c>
      <c r="T6195" t="s">
        <v>89</v>
      </c>
      <c r="V6195" t="s">
        <v>510</v>
      </c>
      <c r="Y6195" t="s">
        <v>103</v>
      </c>
    </row>
    <row r="6196" spans="1:25" x14ac:dyDescent="0.45">
      <c r="A6196" t="s">
        <v>100</v>
      </c>
      <c r="B6196" t="s">
        <v>509</v>
      </c>
      <c r="C6196">
        <v>7153</v>
      </c>
      <c r="D6196">
        <v>2</v>
      </c>
      <c r="F6196">
        <v>2012</v>
      </c>
      <c r="G6196">
        <v>6314</v>
      </c>
      <c r="H6196">
        <v>6118.12</v>
      </c>
      <c r="I6196">
        <v>564238.98</v>
      </c>
      <c r="K6196">
        <v>2.0880000000000001</v>
      </c>
      <c r="L6196">
        <v>1E-3</v>
      </c>
      <c r="M6196">
        <v>413509.91100000002</v>
      </c>
      <c r="N6196">
        <v>5.8999999999999997E-2</v>
      </c>
      <c r="O6196">
        <v>203.15899999999999</v>
      </c>
      <c r="P6196">
        <v>6.0600000000000001E-2</v>
      </c>
      <c r="Q6196">
        <v>6958130.659</v>
      </c>
      <c r="R6196" t="s">
        <v>333</v>
      </c>
      <c r="S6196" t="s">
        <v>38</v>
      </c>
      <c r="T6196" t="s">
        <v>89</v>
      </c>
      <c r="V6196" t="s">
        <v>510</v>
      </c>
      <c r="Y6196" t="s">
        <v>103</v>
      </c>
    </row>
    <row r="6197" spans="1:25" x14ac:dyDescent="0.45">
      <c r="A6197" t="s">
        <v>100</v>
      </c>
      <c r="B6197" t="s">
        <v>509</v>
      </c>
      <c r="C6197">
        <v>7153</v>
      </c>
      <c r="D6197">
        <v>2</v>
      </c>
      <c r="F6197">
        <v>2013</v>
      </c>
      <c r="G6197">
        <v>5572</v>
      </c>
      <c r="H6197">
        <v>5297.49</v>
      </c>
      <c r="I6197">
        <v>482740.08</v>
      </c>
      <c r="K6197">
        <v>16.425999999999998</v>
      </c>
      <c r="L6197">
        <v>6.3E-3</v>
      </c>
      <c r="M6197">
        <v>355588.89799999999</v>
      </c>
      <c r="N6197">
        <v>5.91E-2</v>
      </c>
      <c r="O6197">
        <v>192.059</v>
      </c>
      <c r="P6197">
        <v>6.88E-2</v>
      </c>
      <c r="Q6197">
        <v>5972935.5389999999</v>
      </c>
      <c r="R6197" t="s">
        <v>333</v>
      </c>
      <c r="S6197" t="s">
        <v>38</v>
      </c>
      <c r="T6197" t="s">
        <v>89</v>
      </c>
      <c r="V6197" t="s">
        <v>510</v>
      </c>
      <c r="Y6197" t="s">
        <v>103</v>
      </c>
    </row>
    <row r="6198" spans="1:25" x14ac:dyDescent="0.45">
      <c r="A6198" t="s">
        <v>100</v>
      </c>
      <c r="B6198" t="s">
        <v>509</v>
      </c>
      <c r="C6198">
        <v>7153</v>
      </c>
      <c r="D6198">
        <v>2</v>
      </c>
      <c r="F6198">
        <v>2014</v>
      </c>
      <c r="G6198">
        <v>7164</v>
      </c>
      <c r="H6198">
        <v>7018.14</v>
      </c>
      <c r="I6198">
        <v>635630.18999999994</v>
      </c>
      <c r="K6198">
        <v>7.8250000000000002</v>
      </c>
      <c r="L6198">
        <v>2.3E-3</v>
      </c>
      <c r="M6198">
        <v>469976.489</v>
      </c>
      <c r="N6198">
        <v>5.9700000000000003E-2</v>
      </c>
      <c r="O6198">
        <v>269.517</v>
      </c>
      <c r="P6198">
        <v>7.0199999999999999E-2</v>
      </c>
      <c r="Q6198">
        <v>7808477.7319999998</v>
      </c>
      <c r="R6198" t="s">
        <v>333</v>
      </c>
      <c r="S6198" t="s">
        <v>38</v>
      </c>
      <c r="T6198" t="s">
        <v>89</v>
      </c>
      <c r="V6198" t="s">
        <v>510</v>
      </c>
      <c r="Y6198" t="s">
        <v>103</v>
      </c>
    </row>
    <row r="6199" spans="1:25" x14ac:dyDescent="0.45">
      <c r="A6199" t="s">
        <v>100</v>
      </c>
      <c r="B6199" t="s">
        <v>509</v>
      </c>
      <c r="C6199">
        <v>7153</v>
      </c>
      <c r="D6199">
        <v>2</v>
      </c>
      <c r="F6199">
        <v>2015</v>
      </c>
      <c r="G6199">
        <v>5887</v>
      </c>
      <c r="H6199">
        <v>5630.31</v>
      </c>
      <c r="I6199">
        <v>500104.68</v>
      </c>
      <c r="M6199">
        <v>373114.56599999999</v>
      </c>
      <c r="N6199">
        <v>5.9700000000000003E-2</v>
      </c>
      <c r="O6199">
        <v>223.36500000000001</v>
      </c>
      <c r="P6199">
        <v>7.5300000000000006E-2</v>
      </c>
      <c r="Q6199">
        <v>6197742.3949999996</v>
      </c>
      <c r="R6199" t="s">
        <v>333</v>
      </c>
      <c r="S6199" t="s">
        <v>38</v>
      </c>
      <c r="T6199" t="s">
        <v>89</v>
      </c>
      <c r="V6199" t="s">
        <v>510</v>
      </c>
      <c r="Y6199" t="s">
        <v>70</v>
      </c>
    </row>
    <row r="6200" spans="1:25" x14ac:dyDescent="0.45">
      <c r="A6200" t="s">
        <v>100</v>
      </c>
      <c r="B6200" t="s">
        <v>509</v>
      </c>
      <c r="C6200">
        <v>7153</v>
      </c>
      <c r="D6200">
        <v>2</v>
      </c>
      <c r="F6200">
        <v>2016</v>
      </c>
      <c r="G6200">
        <v>5084</v>
      </c>
      <c r="H6200">
        <v>4882.59</v>
      </c>
      <c r="I6200">
        <v>424241.33</v>
      </c>
      <c r="M6200">
        <v>315490.90899999999</v>
      </c>
      <c r="N6200">
        <v>5.91E-2</v>
      </c>
      <c r="O6200">
        <v>163.89699999999999</v>
      </c>
      <c r="P6200">
        <v>6.5100000000000005E-2</v>
      </c>
      <c r="Q6200">
        <v>5303370.01</v>
      </c>
      <c r="R6200" t="s">
        <v>333</v>
      </c>
      <c r="S6200" t="s">
        <v>38</v>
      </c>
      <c r="T6200" t="s">
        <v>89</v>
      </c>
      <c r="V6200" t="s">
        <v>510</v>
      </c>
      <c r="Y6200" t="s">
        <v>70</v>
      </c>
    </row>
    <row r="6201" spans="1:25" x14ac:dyDescent="0.45">
      <c r="A6201" t="s">
        <v>100</v>
      </c>
      <c r="B6201" t="s">
        <v>509</v>
      </c>
      <c r="C6201">
        <v>7153</v>
      </c>
      <c r="D6201">
        <v>2</v>
      </c>
      <c r="F6201">
        <v>2017</v>
      </c>
      <c r="G6201">
        <v>4632</v>
      </c>
      <c r="H6201">
        <v>4366.25</v>
      </c>
      <c r="I6201">
        <v>391676.24</v>
      </c>
      <c r="M6201">
        <v>292182.43199999997</v>
      </c>
      <c r="N6201">
        <v>5.8999999999999997E-2</v>
      </c>
      <c r="O6201">
        <v>146.834</v>
      </c>
      <c r="P6201">
        <v>6.4799999999999996E-2</v>
      </c>
      <c r="Q6201">
        <v>4916533.4380000001</v>
      </c>
      <c r="R6201" t="s">
        <v>333</v>
      </c>
      <c r="S6201" t="s">
        <v>38</v>
      </c>
      <c r="T6201" t="s">
        <v>89</v>
      </c>
      <c r="V6201" t="s">
        <v>510</v>
      </c>
      <c r="Y6201" t="s">
        <v>70</v>
      </c>
    </row>
    <row r="6202" spans="1:25" x14ac:dyDescent="0.45">
      <c r="A6202" t="s">
        <v>100</v>
      </c>
      <c r="B6202" t="s">
        <v>509</v>
      </c>
      <c r="C6202">
        <v>7153</v>
      </c>
      <c r="D6202">
        <v>2</v>
      </c>
      <c r="F6202">
        <v>2018</v>
      </c>
      <c r="G6202">
        <v>3031</v>
      </c>
      <c r="H6202">
        <v>2771.61</v>
      </c>
      <c r="I6202">
        <v>250573.47</v>
      </c>
      <c r="M6202">
        <v>189110.55100000001</v>
      </c>
      <c r="N6202">
        <v>5.9499999999999997E-2</v>
      </c>
      <c r="O6202">
        <v>102.054</v>
      </c>
      <c r="P6202">
        <v>7.1300000000000002E-2</v>
      </c>
      <c r="Q6202">
        <v>3150718.5929999999</v>
      </c>
      <c r="R6202" t="s">
        <v>333</v>
      </c>
      <c r="S6202" t="s">
        <v>38</v>
      </c>
      <c r="T6202" t="s">
        <v>89</v>
      </c>
      <c r="V6202" t="s">
        <v>510</v>
      </c>
      <c r="Y6202" t="s">
        <v>70</v>
      </c>
    </row>
    <row r="6203" spans="1:25" x14ac:dyDescent="0.45">
      <c r="A6203" t="s">
        <v>100</v>
      </c>
      <c r="B6203" t="s">
        <v>509</v>
      </c>
      <c r="C6203">
        <v>7153</v>
      </c>
      <c r="D6203">
        <v>2</v>
      </c>
      <c r="F6203">
        <v>2019</v>
      </c>
      <c r="G6203">
        <v>1959</v>
      </c>
      <c r="H6203">
        <v>1804.01</v>
      </c>
      <c r="I6203">
        <v>157883.82</v>
      </c>
      <c r="M6203">
        <v>120778.69500000001</v>
      </c>
      <c r="N6203">
        <v>5.91E-2</v>
      </c>
      <c r="O6203">
        <v>61.360999999999997</v>
      </c>
      <c r="P6203">
        <v>6.6500000000000004E-2</v>
      </c>
      <c r="Q6203">
        <v>2029607.412</v>
      </c>
      <c r="R6203" t="s">
        <v>333</v>
      </c>
      <c r="S6203" t="s">
        <v>38</v>
      </c>
      <c r="T6203" t="s">
        <v>89</v>
      </c>
      <c r="V6203" t="s">
        <v>510</v>
      </c>
      <c r="Y6203" t="s">
        <v>70</v>
      </c>
    </row>
    <row r="6204" spans="1:25" x14ac:dyDescent="0.45">
      <c r="A6204" t="s">
        <v>100</v>
      </c>
      <c r="B6204" t="s">
        <v>509</v>
      </c>
      <c r="C6204">
        <v>7153</v>
      </c>
      <c r="D6204">
        <v>2</v>
      </c>
      <c r="F6204">
        <v>2020</v>
      </c>
      <c r="G6204">
        <v>1760</v>
      </c>
      <c r="H6204">
        <v>1597.03</v>
      </c>
      <c r="I6204">
        <v>141355.01</v>
      </c>
      <c r="M6204">
        <v>109492.86900000001</v>
      </c>
      <c r="N6204">
        <v>5.8999999999999997E-2</v>
      </c>
      <c r="O6204">
        <v>74.227000000000004</v>
      </c>
      <c r="P6204">
        <v>8.7300000000000003E-2</v>
      </c>
      <c r="Q6204">
        <v>1842324.0349999999</v>
      </c>
      <c r="R6204" t="s">
        <v>333</v>
      </c>
      <c r="S6204" t="s">
        <v>38</v>
      </c>
      <c r="T6204" t="s">
        <v>89</v>
      </c>
      <c r="V6204" t="s">
        <v>510</v>
      </c>
      <c r="Y6204" t="s">
        <v>70</v>
      </c>
    </row>
    <row r="6205" spans="1:25" x14ac:dyDescent="0.45">
      <c r="A6205" t="s">
        <v>100</v>
      </c>
      <c r="B6205" t="s">
        <v>509</v>
      </c>
      <c r="C6205">
        <v>7153</v>
      </c>
      <c r="D6205">
        <v>2</v>
      </c>
      <c r="F6205">
        <v>2021</v>
      </c>
      <c r="G6205">
        <v>1920</v>
      </c>
      <c r="H6205">
        <v>1749.07</v>
      </c>
      <c r="I6205">
        <v>172259.42</v>
      </c>
      <c r="M6205">
        <v>118123.007</v>
      </c>
      <c r="N6205">
        <v>5.8999999999999997E-2</v>
      </c>
      <c r="O6205">
        <v>69.513999999999996</v>
      </c>
      <c r="P6205">
        <v>7.6100000000000001E-2</v>
      </c>
      <c r="Q6205">
        <v>1987645.9129999999</v>
      </c>
      <c r="R6205" t="s">
        <v>333</v>
      </c>
      <c r="S6205" t="s">
        <v>38</v>
      </c>
      <c r="T6205" t="s">
        <v>89</v>
      </c>
      <c r="V6205" t="s">
        <v>510</v>
      </c>
      <c r="Y6205" t="s">
        <v>70</v>
      </c>
    </row>
    <row r="6206" spans="1:25" x14ac:dyDescent="0.45">
      <c r="A6206" t="s">
        <v>100</v>
      </c>
      <c r="B6206" t="s">
        <v>509</v>
      </c>
      <c r="C6206">
        <v>7153</v>
      </c>
      <c r="D6206">
        <v>2</v>
      </c>
      <c r="F6206">
        <v>2022</v>
      </c>
      <c r="G6206">
        <v>2452</v>
      </c>
      <c r="H6206">
        <v>2249.1</v>
      </c>
      <c r="I6206">
        <v>288480.78000000003</v>
      </c>
      <c r="M6206">
        <v>142289.155</v>
      </c>
      <c r="N6206">
        <v>5.9900000000000002E-2</v>
      </c>
      <c r="O6206">
        <v>76.245999999999995</v>
      </c>
      <c r="P6206">
        <v>7.0800000000000002E-2</v>
      </c>
      <c r="Q6206">
        <v>2359632.6379999998</v>
      </c>
      <c r="R6206" t="s">
        <v>333</v>
      </c>
      <c r="S6206" t="s">
        <v>38</v>
      </c>
      <c r="T6206" t="s">
        <v>89</v>
      </c>
      <c r="V6206" t="s">
        <v>510</v>
      </c>
      <c r="Y6206" t="s">
        <v>70</v>
      </c>
    </row>
    <row r="6207" spans="1:25" x14ac:dyDescent="0.45">
      <c r="A6207" t="s">
        <v>100</v>
      </c>
      <c r="B6207" t="s">
        <v>509</v>
      </c>
      <c r="C6207">
        <v>7153</v>
      </c>
      <c r="D6207">
        <v>2</v>
      </c>
      <c r="F6207">
        <v>2023</v>
      </c>
      <c r="G6207">
        <v>2508</v>
      </c>
      <c r="H6207">
        <v>2292.5100000000002</v>
      </c>
      <c r="I6207">
        <v>303839.25</v>
      </c>
      <c r="M6207">
        <v>154990.54300000001</v>
      </c>
      <c r="N6207">
        <v>5.91E-2</v>
      </c>
      <c r="O6207">
        <v>93.558000000000007</v>
      </c>
      <c r="P6207">
        <v>7.8100000000000003E-2</v>
      </c>
      <c r="Q6207">
        <v>2607733.9890000001</v>
      </c>
      <c r="R6207" t="s">
        <v>333</v>
      </c>
      <c r="S6207" t="s">
        <v>38</v>
      </c>
      <c r="T6207" t="s">
        <v>89</v>
      </c>
      <c r="V6207" t="s">
        <v>510</v>
      </c>
      <c r="Y6207" t="s">
        <v>70</v>
      </c>
    </row>
    <row r="6208" spans="1:25" x14ac:dyDescent="0.45">
      <c r="A6208" t="s">
        <v>100</v>
      </c>
      <c r="B6208" t="s">
        <v>509</v>
      </c>
      <c r="C6208">
        <v>7153</v>
      </c>
      <c r="D6208">
        <v>2</v>
      </c>
      <c r="F6208">
        <v>2024</v>
      </c>
      <c r="G6208">
        <v>1395</v>
      </c>
      <c r="H6208">
        <v>1257.21</v>
      </c>
      <c r="I6208">
        <v>167600.72</v>
      </c>
      <c r="M6208">
        <v>84697.010999999999</v>
      </c>
      <c r="N6208">
        <v>5.91E-2</v>
      </c>
      <c r="O6208">
        <v>54.316000000000003</v>
      </c>
      <c r="P6208">
        <v>8.2699999999999996E-2</v>
      </c>
      <c r="Q6208">
        <v>1422777.209</v>
      </c>
      <c r="R6208" t="s">
        <v>333</v>
      </c>
      <c r="S6208" t="s">
        <v>38</v>
      </c>
      <c r="T6208" t="s">
        <v>89</v>
      </c>
      <c r="V6208" t="s">
        <v>510</v>
      </c>
      <c r="Y6208" t="s">
        <v>70</v>
      </c>
    </row>
    <row r="6209" spans="1:25" x14ac:dyDescent="0.45">
      <c r="A6209" t="s">
        <v>100</v>
      </c>
      <c r="B6209" t="s">
        <v>509</v>
      </c>
      <c r="C6209">
        <v>7153</v>
      </c>
      <c r="D6209" t="s">
        <v>511</v>
      </c>
      <c r="F6209">
        <v>2009</v>
      </c>
      <c r="G6209">
        <v>1736</v>
      </c>
      <c r="H6209">
        <v>1531.45</v>
      </c>
      <c r="I6209">
        <v>144971.07999999999</v>
      </c>
      <c r="K6209">
        <v>1.254</v>
      </c>
      <c r="L6209">
        <v>1.8E-3</v>
      </c>
      <c r="M6209">
        <v>103208.692</v>
      </c>
      <c r="N6209">
        <v>5.9400000000000001E-2</v>
      </c>
      <c r="O6209">
        <v>50.048999999999999</v>
      </c>
      <c r="P6209">
        <v>6.6199999999999995E-2</v>
      </c>
      <c r="Q6209">
        <v>1723617.64</v>
      </c>
      <c r="R6209" t="s">
        <v>333</v>
      </c>
      <c r="S6209" t="s">
        <v>38</v>
      </c>
      <c r="T6209" t="s">
        <v>89</v>
      </c>
      <c r="V6209" t="s">
        <v>510</v>
      </c>
      <c r="Y6209" t="s">
        <v>107</v>
      </c>
    </row>
    <row r="6210" spans="1:25" x14ac:dyDescent="0.45">
      <c r="A6210" t="s">
        <v>100</v>
      </c>
      <c r="B6210" t="s">
        <v>509</v>
      </c>
      <c r="C6210">
        <v>7153</v>
      </c>
      <c r="D6210" t="s">
        <v>511</v>
      </c>
      <c r="F6210">
        <v>2010</v>
      </c>
      <c r="G6210">
        <v>2956</v>
      </c>
      <c r="H6210">
        <v>2738.08</v>
      </c>
      <c r="I6210">
        <v>256637.83</v>
      </c>
      <c r="K6210">
        <v>2.1560000000000001</v>
      </c>
      <c r="L6210">
        <v>1.6999999999999999E-3</v>
      </c>
      <c r="M6210">
        <v>187804.10399999999</v>
      </c>
      <c r="N6210">
        <v>5.9400000000000001E-2</v>
      </c>
      <c r="O6210">
        <v>84.436999999999998</v>
      </c>
      <c r="P6210">
        <v>6.0299999999999999E-2</v>
      </c>
      <c r="Q6210">
        <v>3138698.7149999999</v>
      </c>
      <c r="R6210" t="s">
        <v>333</v>
      </c>
      <c r="S6210" t="s">
        <v>38</v>
      </c>
      <c r="T6210" t="s">
        <v>89</v>
      </c>
      <c r="V6210" t="s">
        <v>510</v>
      </c>
      <c r="Y6210" t="s">
        <v>107</v>
      </c>
    </row>
    <row r="6211" spans="1:25" x14ac:dyDescent="0.45">
      <c r="A6211" t="s">
        <v>100</v>
      </c>
      <c r="B6211" t="s">
        <v>509</v>
      </c>
      <c r="C6211">
        <v>7153</v>
      </c>
      <c r="D6211" t="s">
        <v>511</v>
      </c>
      <c r="F6211">
        <v>2011</v>
      </c>
      <c r="G6211">
        <v>4777</v>
      </c>
      <c r="H6211">
        <v>4559.41</v>
      </c>
      <c r="I6211">
        <v>415965.72</v>
      </c>
      <c r="K6211">
        <v>1.5369999999999999</v>
      </c>
      <c r="L6211">
        <v>1E-3</v>
      </c>
      <c r="M6211">
        <v>304481.30499999999</v>
      </c>
      <c r="N6211">
        <v>5.8999999999999997E-2</v>
      </c>
      <c r="O6211">
        <v>130.69300000000001</v>
      </c>
      <c r="P6211">
        <v>5.5100000000000003E-2</v>
      </c>
      <c r="Q6211">
        <v>5123465.9309999999</v>
      </c>
      <c r="R6211" t="s">
        <v>333</v>
      </c>
      <c r="S6211" t="s">
        <v>38</v>
      </c>
      <c r="T6211" t="s">
        <v>89</v>
      </c>
      <c r="V6211" t="s">
        <v>510</v>
      </c>
      <c r="Y6211" t="s">
        <v>107</v>
      </c>
    </row>
    <row r="6212" spans="1:25" x14ac:dyDescent="0.45">
      <c r="A6212" t="s">
        <v>100</v>
      </c>
      <c r="B6212" t="s">
        <v>509</v>
      </c>
      <c r="C6212">
        <v>7153</v>
      </c>
      <c r="D6212" t="s">
        <v>511</v>
      </c>
      <c r="F6212">
        <v>2012</v>
      </c>
      <c r="G6212">
        <v>6822</v>
      </c>
      <c r="H6212">
        <v>6625.84</v>
      </c>
      <c r="I6212">
        <v>609173.73</v>
      </c>
      <c r="K6212">
        <v>2.2370000000000001</v>
      </c>
      <c r="L6212">
        <v>1E-3</v>
      </c>
      <c r="M6212">
        <v>443052.37099999998</v>
      </c>
      <c r="N6212">
        <v>5.8999999999999997E-2</v>
      </c>
      <c r="O6212">
        <v>196.05500000000001</v>
      </c>
      <c r="P6212">
        <v>5.5100000000000003E-2</v>
      </c>
      <c r="Q6212">
        <v>7455239.3679999998</v>
      </c>
      <c r="R6212" t="s">
        <v>333</v>
      </c>
      <c r="S6212" t="s">
        <v>38</v>
      </c>
      <c r="T6212" t="s">
        <v>89</v>
      </c>
      <c r="V6212" t="s">
        <v>510</v>
      </c>
      <c r="Y6212" t="s">
        <v>107</v>
      </c>
    </row>
    <row r="6213" spans="1:25" x14ac:dyDescent="0.45">
      <c r="A6213" t="s">
        <v>100</v>
      </c>
      <c r="B6213" t="s">
        <v>509</v>
      </c>
      <c r="C6213">
        <v>7153</v>
      </c>
      <c r="D6213" t="s">
        <v>511</v>
      </c>
      <c r="F6213">
        <v>2013</v>
      </c>
      <c r="G6213">
        <v>5194</v>
      </c>
      <c r="H6213">
        <v>4956.1400000000003</v>
      </c>
      <c r="I6213">
        <v>451821.73</v>
      </c>
      <c r="K6213">
        <v>1.6</v>
      </c>
      <c r="L6213">
        <v>1E-3</v>
      </c>
      <c r="M6213">
        <v>317015.12699999998</v>
      </c>
      <c r="N6213">
        <v>5.8999999999999997E-2</v>
      </c>
      <c r="O6213">
        <v>171.00299999999999</v>
      </c>
      <c r="P6213">
        <v>6.8900000000000003E-2</v>
      </c>
      <c r="Q6213">
        <v>5334407.8669999996</v>
      </c>
      <c r="R6213" t="s">
        <v>333</v>
      </c>
      <c r="S6213" t="s">
        <v>38</v>
      </c>
      <c r="T6213" t="s">
        <v>89</v>
      </c>
      <c r="V6213" t="s">
        <v>510</v>
      </c>
      <c r="Y6213" t="s">
        <v>107</v>
      </c>
    </row>
    <row r="6214" spans="1:25" x14ac:dyDescent="0.45">
      <c r="A6214" t="s">
        <v>100</v>
      </c>
      <c r="B6214" t="s">
        <v>509</v>
      </c>
      <c r="C6214">
        <v>7153</v>
      </c>
      <c r="D6214" t="s">
        <v>511</v>
      </c>
      <c r="F6214">
        <v>2014</v>
      </c>
      <c r="G6214">
        <v>7059</v>
      </c>
      <c r="H6214">
        <v>6918.46</v>
      </c>
      <c r="I6214">
        <v>625729.98</v>
      </c>
      <c r="K6214">
        <v>6.2169999999999996</v>
      </c>
      <c r="L6214">
        <v>1.9E-3</v>
      </c>
      <c r="M6214">
        <v>452946.06599999999</v>
      </c>
      <c r="N6214">
        <v>5.9499999999999997E-2</v>
      </c>
      <c r="O6214">
        <v>251.31899999999999</v>
      </c>
      <c r="P6214">
        <v>6.8000000000000005E-2</v>
      </c>
      <c r="Q6214">
        <v>7549697.3640000001</v>
      </c>
      <c r="R6214" t="s">
        <v>333</v>
      </c>
      <c r="S6214" t="s">
        <v>38</v>
      </c>
      <c r="T6214" t="s">
        <v>89</v>
      </c>
      <c r="V6214" t="s">
        <v>510</v>
      </c>
      <c r="Y6214" t="s">
        <v>107</v>
      </c>
    </row>
    <row r="6215" spans="1:25" x14ac:dyDescent="0.45">
      <c r="A6215" t="s">
        <v>100</v>
      </c>
      <c r="B6215" t="s">
        <v>509</v>
      </c>
      <c r="C6215">
        <v>7153</v>
      </c>
      <c r="D6215" t="s">
        <v>511</v>
      </c>
      <c r="F6215">
        <v>2015</v>
      </c>
      <c r="G6215">
        <v>6330</v>
      </c>
      <c r="H6215">
        <v>6113.24</v>
      </c>
      <c r="I6215">
        <v>541233.14</v>
      </c>
      <c r="K6215">
        <v>6.984</v>
      </c>
      <c r="L6215">
        <v>2.5000000000000001E-3</v>
      </c>
      <c r="M6215">
        <v>384951.14799999999</v>
      </c>
      <c r="N6215">
        <v>5.96E-2</v>
      </c>
      <c r="O6215">
        <v>229.83799999999999</v>
      </c>
      <c r="P6215">
        <v>7.4399999999999994E-2</v>
      </c>
      <c r="Q6215">
        <v>6404027.1469999999</v>
      </c>
      <c r="R6215" t="s">
        <v>333</v>
      </c>
      <c r="S6215" t="s">
        <v>38</v>
      </c>
      <c r="T6215" t="s">
        <v>89</v>
      </c>
      <c r="V6215" t="s">
        <v>510</v>
      </c>
      <c r="Y6215" t="s">
        <v>36</v>
      </c>
    </row>
    <row r="6216" spans="1:25" x14ac:dyDescent="0.45">
      <c r="A6216" t="s">
        <v>100</v>
      </c>
      <c r="B6216" t="s">
        <v>509</v>
      </c>
      <c r="C6216">
        <v>7153</v>
      </c>
      <c r="D6216" t="s">
        <v>511</v>
      </c>
      <c r="F6216">
        <v>2016</v>
      </c>
      <c r="G6216">
        <v>5349</v>
      </c>
      <c r="H6216">
        <v>5159.1099999999997</v>
      </c>
      <c r="I6216">
        <v>453138.79</v>
      </c>
      <c r="K6216">
        <v>1.659</v>
      </c>
      <c r="L6216">
        <v>1E-3</v>
      </c>
      <c r="M6216">
        <v>328480.66800000001</v>
      </c>
      <c r="N6216">
        <v>5.8999999999999997E-2</v>
      </c>
      <c r="O6216">
        <v>178.86699999999999</v>
      </c>
      <c r="P6216">
        <v>6.7699999999999996E-2</v>
      </c>
      <c r="Q6216">
        <v>5525214.6349999998</v>
      </c>
      <c r="R6216" t="s">
        <v>333</v>
      </c>
      <c r="S6216" t="s">
        <v>38</v>
      </c>
      <c r="T6216" t="s">
        <v>89</v>
      </c>
      <c r="V6216" t="s">
        <v>510</v>
      </c>
      <c r="Y6216" t="s">
        <v>36</v>
      </c>
    </row>
    <row r="6217" spans="1:25" x14ac:dyDescent="0.45">
      <c r="A6217" t="s">
        <v>100</v>
      </c>
      <c r="B6217" t="s">
        <v>509</v>
      </c>
      <c r="C6217">
        <v>7153</v>
      </c>
      <c r="D6217" t="s">
        <v>511</v>
      </c>
      <c r="F6217">
        <v>2017</v>
      </c>
      <c r="G6217">
        <v>4483</v>
      </c>
      <c r="H6217">
        <v>4236.99</v>
      </c>
      <c r="I6217">
        <v>382385.91999999998</v>
      </c>
      <c r="K6217">
        <v>1.413</v>
      </c>
      <c r="L6217">
        <v>1E-3</v>
      </c>
      <c r="M6217">
        <v>279579.32500000001</v>
      </c>
      <c r="N6217">
        <v>5.91E-2</v>
      </c>
      <c r="O6217">
        <v>115.113</v>
      </c>
      <c r="P6217">
        <v>5.45E-2</v>
      </c>
      <c r="Q6217">
        <v>4699800.1449999996</v>
      </c>
      <c r="R6217" t="s">
        <v>333</v>
      </c>
      <c r="S6217" t="s">
        <v>38</v>
      </c>
      <c r="T6217" t="s">
        <v>89</v>
      </c>
      <c r="V6217" t="s">
        <v>510</v>
      </c>
      <c r="Y6217" t="s">
        <v>36</v>
      </c>
    </row>
    <row r="6218" spans="1:25" x14ac:dyDescent="0.45">
      <c r="A6218" t="s">
        <v>100</v>
      </c>
      <c r="B6218" t="s">
        <v>509</v>
      </c>
      <c r="C6218">
        <v>7153</v>
      </c>
      <c r="D6218" t="s">
        <v>511</v>
      </c>
      <c r="F6218">
        <v>2018</v>
      </c>
      <c r="G6218">
        <v>3623</v>
      </c>
      <c r="H6218">
        <v>3384.14</v>
      </c>
      <c r="I6218">
        <v>307639.77</v>
      </c>
      <c r="K6218">
        <v>1.1559999999999999</v>
      </c>
      <c r="L6218">
        <v>1E-3</v>
      </c>
      <c r="M6218">
        <v>227018.14799999999</v>
      </c>
      <c r="N6218">
        <v>5.9499999999999997E-2</v>
      </c>
      <c r="O6218">
        <v>115.675</v>
      </c>
      <c r="P6218">
        <v>6.5799999999999997E-2</v>
      </c>
      <c r="Q6218">
        <v>3783887.2370000002</v>
      </c>
      <c r="R6218" t="s">
        <v>333</v>
      </c>
      <c r="S6218" t="s">
        <v>38</v>
      </c>
      <c r="T6218" t="s">
        <v>89</v>
      </c>
      <c r="V6218" t="s">
        <v>510</v>
      </c>
      <c r="Y6218" t="s">
        <v>36</v>
      </c>
    </row>
    <row r="6219" spans="1:25" x14ac:dyDescent="0.45">
      <c r="A6219" t="s">
        <v>100</v>
      </c>
      <c r="B6219" t="s">
        <v>509</v>
      </c>
      <c r="C6219">
        <v>7153</v>
      </c>
      <c r="D6219" t="s">
        <v>511</v>
      </c>
      <c r="F6219">
        <v>2019</v>
      </c>
      <c r="G6219">
        <v>1646</v>
      </c>
      <c r="H6219">
        <v>1511.97</v>
      </c>
      <c r="I6219">
        <v>133901.35999999999</v>
      </c>
      <c r="K6219">
        <v>0.497</v>
      </c>
      <c r="L6219">
        <v>1E-3</v>
      </c>
      <c r="M6219">
        <v>98599.402000000002</v>
      </c>
      <c r="N6219">
        <v>5.91E-2</v>
      </c>
      <c r="O6219">
        <v>40.783999999999999</v>
      </c>
      <c r="P6219">
        <v>5.4899999999999997E-2</v>
      </c>
      <c r="Q6219">
        <v>1656680.6370000001</v>
      </c>
      <c r="R6219" t="s">
        <v>333</v>
      </c>
      <c r="S6219" t="s">
        <v>38</v>
      </c>
      <c r="T6219" t="s">
        <v>89</v>
      </c>
      <c r="V6219" t="s">
        <v>510</v>
      </c>
      <c r="Y6219" t="s">
        <v>36</v>
      </c>
    </row>
    <row r="6220" spans="1:25" x14ac:dyDescent="0.45">
      <c r="A6220" t="s">
        <v>100</v>
      </c>
      <c r="B6220" t="s">
        <v>509</v>
      </c>
      <c r="C6220">
        <v>7153</v>
      </c>
      <c r="D6220" t="s">
        <v>511</v>
      </c>
      <c r="F6220">
        <v>2020</v>
      </c>
      <c r="G6220">
        <v>2120</v>
      </c>
      <c r="H6220">
        <v>1959.05</v>
      </c>
      <c r="I6220">
        <v>174389.31</v>
      </c>
      <c r="K6220">
        <v>0.65200000000000002</v>
      </c>
      <c r="L6220">
        <v>1E-3</v>
      </c>
      <c r="M6220">
        <v>129224.72100000001</v>
      </c>
      <c r="N6220">
        <v>5.8999999999999997E-2</v>
      </c>
      <c r="O6220">
        <v>55.368000000000002</v>
      </c>
      <c r="P6220">
        <v>5.6599999999999998E-2</v>
      </c>
      <c r="Q6220">
        <v>2174455.8199999998</v>
      </c>
      <c r="R6220" t="s">
        <v>333</v>
      </c>
      <c r="S6220" t="s">
        <v>38</v>
      </c>
      <c r="T6220" t="s">
        <v>89</v>
      </c>
      <c r="V6220" t="s">
        <v>510</v>
      </c>
      <c r="Y6220" t="s">
        <v>36</v>
      </c>
    </row>
    <row r="6221" spans="1:25" x14ac:dyDescent="0.45">
      <c r="A6221" t="s">
        <v>100</v>
      </c>
      <c r="B6221" t="s">
        <v>509</v>
      </c>
      <c r="C6221">
        <v>7153</v>
      </c>
      <c r="D6221" t="s">
        <v>511</v>
      </c>
      <c r="F6221">
        <v>2021</v>
      </c>
      <c r="G6221">
        <v>1934</v>
      </c>
      <c r="H6221">
        <v>1774.79</v>
      </c>
      <c r="I6221">
        <v>175240.4</v>
      </c>
      <c r="K6221">
        <v>0.60099999999999998</v>
      </c>
      <c r="L6221">
        <v>1E-3</v>
      </c>
      <c r="M6221">
        <v>119043.622</v>
      </c>
      <c r="N6221">
        <v>5.91E-2</v>
      </c>
      <c r="O6221">
        <v>62.968000000000004</v>
      </c>
      <c r="P6221">
        <v>6.7799999999999999E-2</v>
      </c>
      <c r="Q6221">
        <v>2000971.693</v>
      </c>
      <c r="R6221" t="s">
        <v>333</v>
      </c>
      <c r="S6221" t="s">
        <v>38</v>
      </c>
      <c r="T6221" t="s">
        <v>89</v>
      </c>
      <c r="V6221" t="s">
        <v>510</v>
      </c>
      <c r="Y6221" t="s">
        <v>36</v>
      </c>
    </row>
    <row r="6222" spans="1:25" x14ac:dyDescent="0.45">
      <c r="A6222" t="s">
        <v>100</v>
      </c>
      <c r="B6222" t="s">
        <v>509</v>
      </c>
      <c r="C6222">
        <v>7153</v>
      </c>
      <c r="D6222" t="s">
        <v>511</v>
      </c>
      <c r="F6222">
        <v>2022</v>
      </c>
      <c r="G6222">
        <v>2416</v>
      </c>
      <c r="H6222">
        <v>2215.61</v>
      </c>
      <c r="I6222">
        <v>296364.44</v>
      </c>
      <c r="K6222">
        <v>0.754</v>
      </c>
      <c r="L6222">
        <v>1E-3</v>
      </c>
      <c r="M6222">
        <v>149188.82999999999</v>
      </c>
      <c r="N6222">
        <v>5.9799999999999999E-2</v>
      </c>
      <c r="O6222">
        <v>73.236999999999995</v>
      </c>
      <c r="P6222">
        <v>6.5000000000000002E-2</v>
      </c>
      <c r="Q6222">
        <v>2478867.9649999999</v>
      </c>
      <c r="R6222" t="s">
        <v>333</v>
      </c>
      <c r="S6222" t="s">
        <v>38</v>
      </c>
      <c r="T6222" t="s">
        <v>89</v>
      </c>
      <c r="V6222" t="s">
        <v>510</v>
      </c>
      <c r="Y6222" t="s">
        <v>36</v>
      </c>
    </row>
    <row r="6223" spans="1:25" x14ac:dyDescent="0.45">
      <c r="A6223" t="s">
        <v>100</v>
      </c>
      <c r="B6223" t="s">
        <v>509</v>
      </c>
      <c r="C6223">
        <v>7153</v>
      </c>
      <c r="D6223" t="s">
        <v>511</v>
      </c>
      <c r="F6223">
        <v>2023</v>
      </c>
      <c r="G6223">
        <v>2360</v>
      </c>
      <c r="H6223">
        <v>2152.29</v>
      </c>
      <c r="I6223">
        <v>295743.92</v>
      </c>
      <c r="K6223">
        <v>0.751</v>
      </c>
      <c r="L6223">
        <v>1E-3</v>
      </c>
      <c r="M6223">
        <v>148705.609</v>
      </c>
      <c r="N6223">
        <v>5.91E-2</v>
      </c>
      <c r="O6223">
        <v>89.44</v>
      </c>
      <c r="P6223">
        <v>7.8100000000000003E-2</v>
      </c>
      <c r="Q6223">
        <v>2502044.0780000002</v>
      </c>
      <c r="R6223" t="s">
        <v>333</v>
      </c>
      <c r="S6223" t="s">
        <v>38</v>
      </c>
      <c r="T6223" t="s">
        <v>89</v>
      </c>
      <c r="V6223" t="s">
        <v>510</v>
      </c>
      <c r="Y6223" t="s">
        <v>36</v>
      </c>
    </row>
    <row r="6224" spans="1:25" x14ac:dyDescent="0.45">
      <c r="A6224" t="s">
        <v>100</v>
      </c>
      <c r="B6224" t="s">
        <v>509</v>
      </c>
      <c r="C6224">
        <v>7153</v>
      </c>
      <c r="D6224" t="s">
        <v>511</v>
      </c>
      <c r="F6224">
        <v>2024</v>
      </c>
      <c r="G6224">
        <v>1575</v>
      </c>
      <c r="H6224">
        <v>1446.07</v>
      </c>
      <c r="I6224">
        <v>196025.95</v>
      </c>
      <c r="K6224">
        <v>0.49399999999999999</v>
      </c>
      <c r="L6224">
        <v>1E-3</v>
      </c>
      <c r="M6224">
        <v>97692.001999999993</v>
      </c>
      <c r="N6224">
        <v>5.91E-2</v>
      </c>
      <c r="O6224">
        <v>51.587000000000003</v>
      </c>
      <c r="P6224">
        <v>6.8900000000000003E-2</v>
      </c>
      <c r="Q6224">
        <v>1640023.699</v>
      </c>
      <c r="R6224" t="s">
        <v>333</v>
      </c>
      <c r="S6224" t="s">
        <v>38</v>
      </c>
      <c r="T6224" t="s">
        <v>89</v>
      </c>
      <c r="V6224" t="s">
        <v>510</v>
      </c>
      <c r="Y6224" t="s">
        <v>36</v>
      </c>
    </row>
    <row r="6225" spans="1:25" x14ac:dyDescent="0.45">
      <c r="A6225" t="s">
        <v>100</v>
      </c>
      <c r="B6225" t="s">
        <v>509</v>
      </c>
      <c r="C6225">
        <v>7153</v>
      </c>
      <c r="D6225">
        <v>5</v>
      </c>
      <c r="F6225">
        <v>2009</v>
      </c>
      <c r="G6225">
        <v>1911</v>
      </c>
      <c r="H6225">
        <v>1706.53</v>
      </c>
      <c r="I6225">
        <v>161717.26</v>
      </c>
      <c r="K6225">
        <v>1.2829999999999999</v>
      </c>
      <c r="L6225">
        <v>1.8E-3</v>
      </c>
      <c r="M6225">
        <v>112978.611</v>
      </c>
      <c r="N6225">
        <v>5.9400000000000001E-2</v>
      </c>
      <c r="O6225">
        <v>33.485999999999997</v>
      </c>
      <c r="P6225">
        <v>4.5999999999999999E-2</v>
      </c>
      <c r="Q6225">
        <v>1888399.1769999999</v>
      </c>
      <c r="R6225" t="s">
        <v>333</v>
      </c>
      <c r="S6225" t="s">
        <v>38</v>
      </c>
      <c r="T6225" t="s">
        <v>89</v>
      </c>
      <c r="V6225" t="s">
        <v>512</v>
      </c>
      <c r="Y6225" t="s">
        <v>107</v>
      </c>
    </row>
    <row r="6226" spans="1:25" x14ac:dyDescent="0.45">
      <c r="A6226" t="s">
        <v>100</v>
      </c>
      <c r="B6226" t="s">
        <v>509</v>
      </c>
      <c r="C6226">
        <v>7153</v>
      </c>
      <c r="D6226">
        <v>5</v>
      </c>
      <c r="F6226">
        <v>2010</v>
      </c>
      <c r="G6226">
        <v>3229</v>
      </c>
      <c r="H6226">
        <v>3006.44</v>
      </c>
      <c r="I6226">
        <v>278042.84999999998</v>
      </c>
      <c r="K6226">
        <v>0.997</v>
      </c>
      <c r="L6226">
        <v>1E-3</v>
      </c>
      <c r="M6226">
        <v>197455.29699999999</v>
      </c>
      <c r="N6226">
        <v>5.8999999999999997E-2</v>
      </c>
      <c r="O6226">
        <v>31.64</v>
      </c>
      <c r="P6226">
        <v>2.7E-2</v>
      </c>
      <c r="Q6226">
        <v>3322540.4040000001</v>
      </c>
      <c r="R6226" t="s">
        <v>333</v>
      </c>
      <c r="S6226" t="s">
        <v>38</v>
      </c>
      <c r="T6226" t="s">
        <v>89</v>
      </c>
      <c r="V6226" t="s">
        <v>512</v>
      </c>
      <c r="Y6226" t="s">
        <v>107</v>
      </c>
    </row>
    <row r="6227" spans="1:25" x14ac:dyDescent="0.45">
      <c r="A6227" t="s">
        <v>100</v>
      </c>
      <c r="B6227" t="s">
        <v>509</v>
      </c>
      <c r="C6227">
        <v>7153</v>
      </c>
      <c r="D6227">
        <v>5</v>
      </c>
      <c r="F6227">
        <v>2011</v>
      </c>
      <c r="G6227">
        <v>5714</v>
      </c>
      <c r="H6227">
        <v>5483.62</v>
      </c>
      <c r="I6227">
        <v>504646.98</v>
      </c>
      <c r="K6227">
        <v>2.2690000000000001</v>
      </c>
      <c r="L6227">
        <v>1.1999999999999999E-3</v>
      </c>
      <c r="M6227">
        <v>356424.88199999998</v>
      </c>
      <c r="N6227">
        <v>5.91E-2</v>
      </c>
      <c r="O6227">
        <v>40.762</v>
      </c>
      <c r="P6227">
        <v>1.83E-2</v>
      </c>
      <c r="Q6227">
        <v>5989173.193</v>
      </c>
      <c r="R6227" t="s">
        <v>333</v>
      </c>
      <c r="S6227" t="s">
        <v>38</v>
      </c>
      <c r="T6227" t="s">
        <v>89</v>
      </c>
      <c r="V6227" t="s">
        <v>512</v>
      </c>
      <c r="Y6227" t="s">
        <v>107</v>
      </c>
    </row>
    <row r="6228" spans="1:25" x14ac:dyDescent="0.45">
      <c r="A6228" t="s">
        <v>100</v>
      </c>
      <c r="B6228" t="s">
        <v>509</v>
      </c>
      <c r="C6228">
        <v>7153</v>
      </c>
      <c r="D6228">
        <v>5</v>
      </c>
      <c r="F6228">
        <v>2012</v>
      </c>
      <c r="G6228">
        <v>7050</v>
      </c>
      <c r="H6228">
        <v>6886.56</v>
      </c>
      <c r="I6228">
        <v>636651.87</v>
      </c>
      <c r="K6228">
        <v>2.2530000000000001</v>
      </c>
      <c r="L6228">
        <v>1E-3</v>
      </c>
      <c r="M6228">
        <v>446365.266</v>
      </c>
      <c r="N6228">
        <v>5.8999999999999997E-2</v>
      </c>
      <c r="O6228">
        <v>42.462000000000003</v>
      </c>
      <c r="P6228">
        <v>1.4E-2</v>
      </c>
      <c r="Q6228">
        <v>7510988.1710000001</v>
      </c>
      <c r="R6228" t="s">
        <v>333</v>
      </c>
      <c r="S6228" t="s">
        <v>38</v>
      </c>
      <c r="T6228" t="s">
        <v>89</v>
      </c>
      <c r="V6228" t="s">
        <v>512</v>
      </c>
      <c r="Y6228" t="s">
        <v>107</v>
      </c>
    </row>
    <row r="6229" spans="1:25" x14ac:dyDescent="0.45">
      <c r="A6229" t="s">
        <v>100</v>
      </c>
      <c r="B6229" t="s">
        <v>509</v>
      </c>
      <c r="C6229">
        <v>7153</v>
      </c>
      <c r="D6229">
        <v>5</v>
      </c>
      <c r="F6229">
        <v>2013</v>
      </c>
      <c r="G6229">
        <v>6268</v>
      </c>
      <c r="H6229">
        <v>6066.38</v>
      </c>
      <c r="I6229">
        <v>564026.44999999995</v>
      </c>
      <c r="K6229">
        <v>5.1280000000000001</v>
      </c>
      <c r="L6229">
        <v>2.3E-3</v>
      </c>
      <c r="M6229">
        <v>393386.77100000001</v>
      </c>
      <c r="N6229">
        <v>5.8999999999999997E-2</v>
      </c>
      <c r="O6229">
        <v>35.573</v>
      </c>
      <c r="P6229">
        <v>1.5299999999999999E-2</v>
      </c>
      <c r="Q6229">
        <v>6617252.0060000001</v>
      </c>
      <c r="R6229" t="s">
        <v>333</v>
      </c>
      <c r="S6229" t="s">
        <v>38</v>
      </c>
      <c r="T6229" t="s">
        <v>89</v>
      </c>
      <c r="V6229" t="s">
        <v>512</v>
      </c>
      <c r="Y6229" t="s">
        <v>107</v>
      </c>
    </row>
    <row r="6230" spans="1:25" x14ac:dyDescent="0.45">
      <c r="A6230" t="s">
        <v>100</v>
      </c>
      <c r="B6230" t="s">
        <v>509</v>
      </c>
      <c r="C6230">
        <v>7153</v>
      </c>
      <c r="D6230">
        <v>5</v>
      </c>
      <c r="F6230">
        <v>2014</v>
      </c>
      <c r="G6230">
        <v>4887</v>
      </c>
      <c r="H6230">
        <v>4638.7</v>
      </c>
      <c r="I6230">
        <v>423354.07</v>
      </c>
      <c r="K6230">
        <v>6.4939999999999998</v>
      </c>
      <c r="L6230">
        <v>2.7000000000000001E-3</v>
      </c>
      <c r="M6230">
        <v>297446.83399999997</v>
      </c>
      <c r="N6230">
        <v>0.06</v>
      </c>
      <c r="O6230">
        <v>40.188000000000002</v>
      </c>
      <c r="P6230">
        <v>2.1999999999999999E-2</v>
      </c>
      <c r="Q6230">
        <v>4913578.3329999996</v>
      </c>
      <c r="R6230" t="s">
        <v>333</v>
      </c>
      <c r="S6230" t="s">
        <v>38</v>
      </c>
      <c r="T6230" t="s">
        <v>89</v>
      </c>
      <c r="V6230" t="s">
        <v>512</v>
      </c>
      <c r="Y6230" t="s">
        <v>107</v>
      </c>
    </row>
    <row r="6231" spans="1:25" x14ac:dyDescent="0.45">
      <c r="A6231" t="s">
        <v>100</v>
      </c>
      <c r="B6231" t="s">
        <v>509</v>
      </c>
      <c r="C6231">
        <v>7153</v>
      </c>
      <c r="D6231">
        <v>5</v>
      </c>
      <c r="F6231">
        <v>2015</v>
      </c>
      <c r="G6231">
        <v>4430</v>
      </c>
      <c r="H6231">
        <v>4206.1899999999996</v>
      </c>
      <c r="I6231">
        <v>385853.72</v>
      </c>
      <c r="K6231">
        <v>1.4059999999999999</v>
      </c>
      <c r="L6231">
        <v>1E-3</v>
      </c>
      <c r="M6231">
        <v>272374.44500000001</v>
      </c>
      <c r="N6231">
        <v>5.9200000000000003E-2</v>
      </c>
      <c r="O6231">
        <v>29.297000000000001</v>
      </c>
      <c r="P6231">
        <v>1.8200000000000001E-2</v>
      </c>
      <c r="Q6231">
        <v>4564711.6840000004</v>
      </c>
      <c r="R6231" t="s">
        <v>333</v>
      </c>
      <c r="S6231" t="s">
        <v>38</v>
      </c>
      <c r="T6231" t="s">
        <v>89</v>
      </c>
      <c r="V6231" t="s">
        <v>512</v>
      </c>
      <c r="Y6231" t="s">
        <v>36</v>
      </c>
    </row>
    <row r="6232" spans="1:25" x14ac:dyDescent="0.45">
      <c r="A6232" t="s">
        <v>100</v>
      </c>
      <c r="B6232" t="s">
        <v>509</v>
      </c>
      <c r="C6232">
        <v>7153</v>
      </c>
      <c r="D6232">
        <v>5</v>
      </c>
      <c r="F6232">
        <v>2016</v>
      </c>
      <c r="G6232">
        <v>4894</v>
      </c>
      <c r="H6232">
        <v>4660.24</v>
      </c>
      <c r="I6232">
        <v>426880.14</v>
      </c>
      <c r="K6232">
        <v>1.514</v>
      </c>
      <c r="L6232">
        <v>1E-3</v>
      </c>
      <c r="M6232">
        <v>299499.69</v>
      </c>
      <c r="N6232">
        <v>5.91E-2</v>
      </c>
      <c r="O6232">
        <v>32.101999999999997</v>
      </c>
      <c r="P6232">
        <v>1.9099999999999999E-2</v>
      </c>
      <c r="Q6232">
        <v>5035089.0429999996</v>
      </c>
      <c r="R6232" t="s">
        <v>333</v>
      </c>
      <c r="S6232" t="s">
        <v>38</v>
      </c>
      <c r="T6232" t="s">
        <v>89</v>
      </c>
      <c r="V6232" t="s">
        <v>512</v>
      </c>
      <c r="Y6232" t="s">
        <v>36</v>
      </c>
    </row>
    <row r="6233" spans="1:25" x14ac:dyDescent="0.45">
      <c r="A6233" t="s">
        <v>100</v>
      </c>
      <c r="B6233" t="s">
        <v>509</v>
      </c>
      <c r="C6233">
        <v>7153</v>
      </c>
      <c r="D6233">
        <v>5</v>
      </c>
      <c r="F6233">
        <v>2017</v>
      </c>
      <c r="G6233">
        <v>4801</v>
      </c>
      <c r="H6233">
        <v>4515.5600000000004</v>
      </c>
      <c r="I6233">
        <v>430140.61</v>
      </c>
      <c r="K6233">
        <v>1.56</v>
      </c>
      <c r="L6233">
        <v>1E-3</v>
      </c>
      <c r="M6233">
        <v>308006.266</v>
      </c>
      <c r="N6233">
        <v>5.91E-2</v>
      </c>
      <c r="O6233">
        <v>36.365000000000002</v>
      </c>
      <c r="P6233">
        <v>2.3E-2</v>
      </c>
      <c r="Q6233">
        <v>5170250.125</v>
      </c>
      <c r="R6233" t="s">
        <v>333</v>
      </c>
      <c r="S6233" t="s">
        <v>38</v>
      </c>
      <c r="T6233" t="s">
        <v>89</v>
      </c>
      <c r="V6233" t="s">
        <v>512</v>
      </c>
      <c r="Y6233" t="s">
        <v>36</v>
      </c>
    </row>
    <row r="6234" spans="1:25" x14ac:dyDescent="0.45">
      <c r="A6234" t="s">
        <v>100</v>
      </c>
      <c r="B6234" t="s">
        <v>509</v>
      </c>
      <c r="C6234">
        <v>7153</v>
      </c>
      <c r="D6234">
        <v>5</v>
      </c>
      <c r="F6234">
        <v>2018</v>
      </c>
      <c r="G6234">
        <v>3771</v>
      </c>
      <c r="H6234">
        <v>3496.68</v>
      </c>
      <c r="I6234">
        <v>333877.77</v>
      </c>
      <c r="K6234">
        <v>1.234</v>
      </c>
      <c r="L6234">
        <v>1E-3</v>
      </c>
      <c r="M6234">
        <v>241594.33600000001</v>
      </c>
      <c r="N6234">
        <v>5.9700000000000003E-2</v>
      </c>
      <c r="O6234">
        <v>37.9</v>
      </c>
      <c r="P6234">
        <v>2.8799999999999999E-2</v>
      </c>
      <c r="Q6234">
        <v>4012793.5040000002</v>
      </c>
      <c r="R6234" t="s">
        <v>333</v>
      </c>
      <c r="S6234" t="s">
        <v>38</v>
      </c>
      <c r="T6234" t="s">
        <v>89</v>
      </c>
      <c r="V6234" t="s">
        <v>512</v>
      </c>
      <c r="Y6234" t="s">
        <v>36</v>
      </c>
    </row>
    <row r="6235" spans="1:25" x14ac:dyDescent="0.45">
      <c r="A6235" t="s">
        <v>100</v>
      </c>
      <c r="B6235" t="s">
        <v>509</v>
      </c>
      <c r="C6235">
        <v>7153</v>
      </c>
      <c r="D6235">
        <v>5</v>
      </c>
      <c r="F6235">
        <v>2019</v>
      </c>
      <c r="G6235">
        <v>2191</v>
      </c>
      <c r="H6235">
        <v>2000.14</v>
      </c>
      <c r="I6235">
        <v>181490.94</v>
      </c>
      <c r="K6235">
        <v>0.66600000000000004</v>
      </c>
      <c r="L6235">
        <v>1E-3</v>
      </c>
      <c r="M6235">
        <v>131962.73800000001</v>
      </c>
      <c r="N6235">
        <v>5.91E-2</v>
      </c>
      <c r="O6235">
        <v>23.324000000000002</v>
      </c>
      <c r="P6235">
        <v>3.3500000000000002E-2</v>
      </c>
      <c r="Q6235">
        <v>2216783.3810000001</v>
      </c>
      <c r="R6235" t="s">
        <v>333</v>
      </c>
      <c r="S6235" t="s">
        <v>38</v>
      </c>
      <c r="T6235" t="s">
        <v>89</v>
      </c>
      <c r="V6235" t="s">
        <v>512</v>
      </c>
      <c r="Y6235" t="s">
        <v>36</v>
      </c>
    </row>
    <row r="6236" spans="1:25" x14ac:dyDescent="0.45">
      <c r="A6236" t="s">
        <v>100</v>
      </c>
      <c r="B6236" t="s">
        <v>509</v>
      </c>
      <c r="C6236">
        <v>7153</v>
      </c>
      <c r="D6236">
        <v>5</v>
      </c>
      <c r="F6236">
        <v>2020</v>
      </c>
      <c r="G6236">
        <v>2745</v>
      </c>
      <c r="H6236">
        <v>2506.1999999999998</v>
      </c>
      <c r="I6236">
        <v>223554.62</v>
      </c>
      <c r="K6236">
        <v>0.83099999999999996</v>
      </c>
      <c r="L6236">
        <v>1E-3</v>
      </c>
      <c r="M6236">
        <v>164639.11199999999</v>
      </c>
      <c r="N6236">
        <v>5.8999999999999997E-2</v>
      </c>
      <c r="O6236">
        <v>20.602</v>
      </c>
      <c r="P6236">
        <v>2.1100000000000001E-2</v>
      </c>
      <c r="Q6236">
        <v>2770309.838</v>
      </c>
      <c r="R6236" t="s">
        <v>333</v>
      </c>
      <c r="S6236" t="s">
        <v>38</v>
      </c>
      <c r="T6236" t="s">
        <v>89</v>
      </c>
      <c r="V6236" t="s">
        <v>512</v>
      </c>
      <c r="Y6236" t="s">
        <v>36</v>
      </c>
    </row>
    <row r="6237" spans="1:25" x14ac:dyDescent="0.45">
      <c r="A6237" t="s">
        <v>100</v>
      </c>
      <c r="B6237" t="s">
        <v>509</v>
      </c>
      <c r="C6237">
        <v>7153</v>
      </c>
      <c r="D6237">
        <v>5</v>
      </c>
      <c r="F6237">
        <v>2021</v>
      </c>
      <c r="G6237">
        <v>1790</v>
      </c>
      <c r="H6237">
        <v>1632.65</v>
      </c>
      <c r="I6237">
        <v>227479.27</v>
      </c>
      <c r="K6237">
        <v>0.56399999999999995</v>
      </c>
      <c r="L6237">
        <v>1E-3</v>
      </c>
      <c r="M6237">
        <v>111684.849</v>
      </c>
      <c r="N6237">
        <v>5.8999999999999997E-2</v>
      </c>
      <c r="O6237">
        <v>23.850999999999999</v>
      </c>
      <c r="P6237">
        <v>3.7900000000000003E-2</v>
      </c>
      <c r="Q6237">
        <v>1879291.639</v>
      </c>
      <c r="R6237" t="s">
        <v>333</v>
      </c>
      <c r="S6237" t="s">
        <v>38</v>
      </c>
      <c r="T6237" t="s">
        <v>89</v>
      </c>
      <c r="V6237" t="s">
        <v>512</v>
      </c>
      <c r="Y6237" t="s">
        <v>36</v>
      </c>
    </row>
    <row r="6238" spans="1:25" x14ac:dyDescent="0.45">
      <c r="A6238" t="s">
        <v>100</v>
      </c>
      <c r="B6238" t="s">
        <v>509</v>
      </c>
      <c r="C6238">
        <v>7153</v>
      </c>
      <c r="D6238">
        <v>5</v>
      </c>
      <c r="F6238">
        <v>2022</v>
      </c>
      <c r="G6238">
        <v>3302</v>
      </c>
      <c r="H6238">
        <v>3027.19</v>
      </c>
      <c r="I6238">
        <v>412613.5</v>
      </c>
      <c r="K6238">
        <v>0.98299999999999998</v>
      </c>
      <c r="L6238">
        <v>1E-3</v>
      </c>
      <c r="M6238">
        <v>195053.99299999999</v>
      </c>
      <c r="N6238">
        <v>5.96E-2</v>
      </c>
      <c r="O6238">
        <v>27.9</v>
      </c>
      <c r="P6238">
        <v>2.5999999999999999E-2</v>
      </c>
      <c r="Q6238">
        <v>3261876.9070000001</v>
      </c>
      <c r="R6238" t="s">
        <v>333</v>
      </c>
      <c r="S6238" t="s">
        <v>38</v>
      </c>
      <c r="T6238" t="s">
        <v>89</v>
      </c>
      <c r="V6238" t="s">
        <v>512</v>
      </c>
      <c r="Y6238" t="s">
        <v>36</v>
      </c>
    </row>
    <row r="6239" spans="1:25" x14ac:dyDescent="0.45">
      <c r="A6239" t="s">
        <v>100</v>
      </c>
      <c r="B6239" t="s">
        <v>509</v>
      </c>
      <c r="C6239">
        <v>7153</v>
      </c>
      <c r="D6239">
        <v>5</v>
      </c>
      <c r="F6239">
        <v>2023</v>
      </c>
      <c r="G6239">
        <v>3159</v>
      </c>
      <c r="H6239">
        <v>2905.41</v>
      </c>
      <c r="I6239">
        <v>396101.6</v>
      </c>
      <c r="K6239">
        <v>0.96599999999999997</v>
      </c>
      <c r="L6239">
        <v>1E-3</v>
      </c>
      <c r="M6239">
        <v>191345.50399999999</v>
      </c>
      <c r="N6239">
        <v>5.8999999999999997E-2</v>
      </c>
      <c r="O6239">
        <v>23.61</v>
      </c>
      <c r="P6239">
        <v>2.0199999999999999E-2</v>
      </c>
      <c r="Q6239">
        <v>3219598.1150000002</v>
      </c>
      <c r="R6239" t="s">
        <v>333</v>
      </c>
      <c r="S6239" t="s">
        <v>38</v>
      </c>
      <c r="T6239" t="s">
        <v>89</v>
      </c>
      <c r="V6239" t="s">
        <v>512</v>
      </c>
      <c r="Y6239" t="s">
        <v>36</v>
      </c>
    </row>
    <row r="6240" spans="1:25" x14ac:dyDescent="0.45">
      <c r="A6240" t="s">
        <v>100</v>
      </c>
      <c r="B6240" t="s">
        <v>509</v>
      </c>
      <c r="C6240">
        <v>7153</v>
      </c>
      <c r="D6240">
        <v>5</v>
      </c>
      <c r="F6240">
        <v>2024</v>
      </c>
      <c r="G6240">
        <v>111</v>
      </c>
      <c r="H6240">
        <v>95.29</v>
      </c>
      <c r="I6240">
        <v>11613.31</v>
      </c>
      <c r="K6240">
        <v>0.03</v>
      </c>
      <c r="L6240">
        <v>1E-3</v>
      </c>
      <c r="M6240">
        <v>5982.9129999999996</v>
      </c>
      <c r="N6240">
        <v>5.8999999999999997E-2</v>
      </c>
      <c r="O6240">
        <v>1.288</v>
      </c>
      <c r="P6240">
        <v>4.3700000000000003E-2</v>
      </c>
      <c r="Q6240">
        <v>100678.482</v>
      </c>
      <c r="R6240" t="s">
        <v>333</v>
      </c>
      <c r="S6240" t="s">
        <v>38</v>
      </c>
      <c r="T6240" t="s">
        <v>89</v>
      </c>
      <c r="V6240" t="s">
        <v>512</v>
      </c>
      <c r="Y6240" t="s">
        <v>36</v>
      </c>
    </row>
    <row r="6241" spans="1:25" x14ac:dyDescent="0.45">
      <c r="A6241" t="s">
        <v>100</v>
      </c>
      <c r="B6241" t="s">
        <v>509</v>
      </c>
      <c r="C6241">
        <v>7153</v>
      </c>
      <c r="D6241">
        <v>6</v>
      </c>
      <c r="F6241">
        <v>2009</v>
      </c>
      <c r="G6241">
        <v>1796</v>
      </c>
      <c r="H6241">
        <v>1618.34</v>
      </c>
      <c r="I6241">
        <v>155368.38</v>
      </c>
      <c r="K6241">
        <v>1.28</v>
      </c>
      <c r="L6241">
        <v>1.6999999999999999E-3</v>
      </c>
      <c r="M6241">
        <v>108261.423</v>
      </c>
      <c r="N6241">
        <v>5.9400000000000001E-2</v>
      </c>
      <c r="O6241">
        <v>28.414000000000001</v>
      </c>
      <c r="P6241">
        <v>4.7E-2</v>
      </c>
      <c r="Q6241">
        <v>1808657.7109999999</v>
      </c>
      <c r="R6241" t="s">
        <v>333</v>
      </c>
      <c r="S6241" t="s">
        <v>38</v>
      </c>
      <c r="T6241" t="s">
        <v>89</v>
      </c>
      <c r="V6241" t="s">
        <v>512</v>
      </c>
      <c r="Y6241" t="s">
        <v>107</v>
      </c>
    </row>
    <row r="6242" spans="1:25" x14ac:dyDescent="0.45">
      <c r="A6242" t="s">
        <v>100</v>
      </c>
      <c r="B6242" t="s">
        <v>509</v>
      </c>
      <c r="C6242">
        <v>7153</v>
      </c>
      <c r="D6242">
        <v>6</v>
      </c>
      <c r="F6242">
        <v>2010</v>
      </c>
      <c r="G6242">
        <v>3761</v>
      </c>
      <c r="H6242">
        <v>3474.93</v>
      </c>
      <c r="I6242">
        <v>327842.78000000003</v>
      </c>
      <c r="K6242">
        <v>1.411</v>
      </c>
      <c r="L6242">
        <v>1.1999999999999999E-3</v>
      </c>
      <c r="M6242">
        <v>230619.16099999999</v>
      </c>
      <c r="N6242">
        <v>5.91E-2</v>
      </c>
      <c r="O6242">
        <v>33.445</v>
      </c>
      <c r="P6242">
        <v>2.6800000000000001E-2</v>
      </c>
      <c r="Q6242">
        <v>3876220.537</v>
      </c>
      <c r="R6242" t="s">
        <v>333</v>
      </c>
      <c r="S6242" t="s">
        <v>38</v>
      </c>
      <c r="T6242" t="s">
        <v>89</v>
      </c>
      <c r="V6242" t="s">
        <v>512</v>
      </c>
      <c r="Y6242" t="s">
        <v>107</v>
      </c>
    </row>
    <row r="6243" spans="1:25" x14ac:dyDescent="0.45">
      <c r="A6243" t="s">
        <v>100</v>
      </c>
      <c r="B6243" t="s">
        <v>509</v>
      </c>
      <c r="C6243">
        <v>7153</v>
      </c>
      <c r="D6243">
        <v>6</v>
      </c>
      <c r="F6243">
        <v>2011</v>
      </c>
      <c r="G6243">
        <v>4367</v>
      </c>
      <c r="H6243">
        <v>4138.26</v>
      </c>
      <c r="I6243">
        <v>380356.74</v>
      </c>
      <c r="K6243">
        <v>1.8160000000000001</v>
      </c>
      <c r="L6243">
        <v>1.2999999999999999E-3</v>
      </c>
      <c r="M6243">
        <v>277330.53100000002</v>
      </c>
      <c r="N6243">
        <v>5.91E-2</v>
      </c>
      <c r="O6243">
        <v>30.759</v>
      </c>
      <c r="P6243">
        <v>1.7500000000000002E-2</v>
      </c>
      <c r="Q6243">
        <v>4659235.9139999999</v>
      </c>
      <c r="R6243" t="s">
        <v>333</v>
      </c>
      <c r="S6243" t="s">
        <v>38</v>
      </c>
      <c r="T6243" t="s">
        <v>89</v>
      </c>
      <c r="V6243" t="s">
        <v>512</v>
      </c>
      <c r="Y6243" t="s">
        <v>107</v>
      </c>
    </row>
    <row r="6244" spans="1:25" x14ac:dyDescent="0.45">
      <c r="A6244" t="s">
        <v>100</v>
      </c>
      <c r="B6244" t="s">
        <v>509</v>
      </c>
      <c r="C6244">
        <v>7153</v>
      </c>
      <c r="D6244">
        <v>6</v>
      </c>
      <c r="F6244">
        <v>2012</v>
      </c>
      <c r="G6244">
        <v>6927</v>
      </c>
      <c r="H6244">
        <v>6757.38</v>
      </c>
      <c r="I6244">
        <v>623991.5</v>
      </c>
      <c r="K6244">
        <v>2.2040000000000002</v>
      </c>
      <c r="L6244">
        <v>1E-3</v>
      </c>
      <c r="M6244">
        <v>436579.41200000001</v>
      </c>
      <c r="N6244">
        <v>5.8999999999999997E-2</v>
      </c>
      <c r="O6244">
        <v>32.725999999999999</v>
      </c>
      <c r="P6244">
        <v>1.03E-2</v>
      </c>
      <c r="Q6244">
        <v>7346318.1100000003</v>
      </c>
      <c r="R6244" t="s">
        <v>333</v>
      </c>
      <c r="S6244" t="s">
        <v>38</v>
      </c>
      <c r="T6244" t="s">
        <v>89</v>
      </c>
      <c r="V6244" t="s">
        <v>512</v>
      </c>
      <c r="Y6244" t="s">
        <v>107</v>
      </c>
    </row>
    <row r="6245" spans="1:25" x14ac:dyDescent="0.45">
      <c r="A6245" t="s">
        <v>100</v>
      </c>
      <c r="B6245" t="s">
        <v>509</v>
      </c>
      <c r="C6245">
        <v>7153</v>
      </c>
      <c r="D6245">
        <v>6</v>
      </c>
      <c r="F6245">
        <v>2013</v>
      </c>
      <c r="G6245">
        <v>6436</v>
      </c>
      <c r="H6245">
        <v>6215.11</v>
      </c>
      <c r="I6245">
        <v>576102.13</v>
      </c>
      <c r="K6245">
        <v>2.0219999999999998</v>
      </c>
      <c r="L6245">
        <v>1E-3</v>
      </c>
      <c r="M6245">
        <v>400600.02299999999</v>
      </c>
      <c r="N6245">
        <v>5.8999999999999997E-2</v>
      </c>
      <c r="O6245">
        <v>41.173999999999999</v>
      </c>
      <c r="P6245">
        <v>1.7000000000000001E-2</v>
      </c>
      <c r="Q6245">
        <v>6740888.2079999996</v>
      </c>
      <c r="R6245" t="s">
        <v>333</v>
      </c>
      <c r="S6245" t="s">
        <v>38</v>
      </c>
      <c r="T6245" t="s">
        <v>89</v>
      </c>
      <c r="V6245" t="s">
        <v>512</v>
      </c>
      <c r="Y6245" t="s">
        <v>107</v>
      </c>
    </row>
    <row r="6246" spans="1:25" x14ac:dyDescent="0.45">
      <c r="A6246" t="s">
        <v>100</v>
      </c>
      <c r="B6246" t="s">
        <v>509</v>
      </c>
      <c r="C6246">
        <v>7153</v>
      </c>
      <c r="D6246">
        <v>6</v>
      </c>
      <c r="F6246">
        <v>2014</v>
      </c>
      <c r="G6246">
        <v>5024</v>
      </c>
      <c r="H6246">
        <v>4744.97</v>
      </c>
      <c r="I6246">
        <v>432075.92</v>
      </c>
      <c r="K6246">
        <v>3.1829999999999998</v>
      </c>
      <c r="L6246">
        <v>1.6000000000000001E-3</v>
      </c>
      <c r="M6246">
        <v>299718.54300000001</v>
      </c>
      <c r="N6246">
        <v>5.9400000000000001E-2</v>
      </c>
      <c r="O6246">
        <v>41.198</v>
      </c>
      <c r="P6246">
        <v>2.3099999999999999E-2</v>
      </c>
      <c r="Q6246">
        <v>5011915.4780000001</v>
      </c>
      <c r="R6246" t="s">
        <v>333</v>
      </c>
      <c r="S6246" t="s">
        <v>38</v>
      </c>
      <c r="T6246" t="s">
        <v>89</v>
      </c>
      <c r="V6246" t="s">
        <v>512</v>
      </c>
      <c r="Y6246" t="s">
        <v>107</v>
      </c>
    </row>
    <row r="6247" spans="1:25" x14ac:dyDescent="0.45">
      <c r="A6247" t="s">
        <v>100</v>
      </c>
      <c r="B6247" t="s">
        <v>509</v>
      </c>
      <c r="C6247">
        <v>7153</v>
      </c>
      <c r="D6247">
        <v>6</v>
      </c>
      <c r="F6247">
        <v>2015</v>
      </c>
      <c r="G6247">
        <v>4852</v>
      </c>
      <c r="H6247">
        <v>4613.32</v>
      </c>
      <c r="I6247">
        <v>414258.27</v>
      </c>
      <c r="K6247">
        <v>6.859</v>
      </c>
      <c r="L6247">
        <v>3.0999999999999999E-3</v>
      </c>
      <c r="M6247">
        <v>293461.84499999997</v>
      </c>
      <c r="N6247">
        <v>5.9400000000000001E-2</v>
      </c>
      <c r="O6247">
        <v>36.840000000000003</v>
      </c>
      <c r="P6247">
        <v>2.1399999999999999E-2</v>
      </c>
      <c r="Q6247">
        <v>4905889.7450000001</v>
      </c>
      <c r="R6247" t="s">
        <v>333</v>
      </c>
      <c r="S6247" t="s">
        <v>38</v>
      </c>
      <c r="T6247" t="s">
        <v>89</v>
      </c>
      <c r="V6247" t="s">
        <v>512</v>
      </c>
      <c r="Y6247" t="s">
        <v>36</v>
      </c>
    </row>
    <row r="6248" spans="1:25" x14ac:dyDescent="0.45">
      <c r="A6248" t="s">
        <v>100</v>
      </c>
      <c r="B6248" t="s">
        <v>509</v>
      </c>
      <c r="C6248">
        <v>7153</v>
      </c>
      <c r="D6248">
        <v>6</v>
      </c>
      <c r="F6248">
        <v>2016</v>
      </c>
      <c r="G6248">
        <v>4913</v>
      </c>
      <c r="H6248">
        <v>4701.01</v>
      </c>
      <c r="I6248">
        <v>434686.01</v>
      </c>
      <c r="K6248">
        <v>1.5349999999999999</v>
      </c>
      <c r="L6248">
        <v>1E-3</v>
      </c>
      <c r="M6248">
        <v>303567.71000000002</v>
      </c>
      <c r="N6248">
        <v>5.91E-2</v>
      </c>
      <c r="O6248">
        <v>32.709000000000003</v>
      </c>
      <c r="P6248">
        <v>1.8700000000000001E-2</v>
      </c>
      <c r="Q6248">
        <v>5100982.66</v>
      </c>
      <c r="R6248" t="s">
        <v>333</v>
      </c>
      <c r="S6248" t="s">
        <v>38</v>
      </c>
      <c r="T6248" t="s">
        <v>89</v>
      </c>
      <c r="V6248" t="s">
        <v>512</v>
      </c>
      <c r="Y6248" t="s">
        <v>36</v>
      </c>
    </row>
    <row r="6249" spans="1:25" x14ac:dyDescent="0.45">
      <c r="A6249" t="s">
        <v>100</v>
      </c>
      <c r="B6249" t="s">
        <v>509</v>
      </c>
      <c r="C6249">
        <v>7153</v>
      </c>
      <c r="D6249">
        <v>6</v>
      </c>
      <c r="F6249">
        <v>2017</v>
      </c>
      <c r="G6249">
        <v>4615</v>
      </c>
      <c r="H6249">
        <v>4339.84</v>
      </c>
      <c r="I6249">
        <v>416823.77</v>
      </c>
      <c r="K6249">
        <v>1.4590000000000001</v>
      </c>
      <c r="L6249">
        <v>1E-3</v>
      </c>
      <c r="M6249">
        <v>288107.42099999997</v>
      </c>
      <c r="N6249">
        <v>5.91E-2</v>
      </c>
      <c r="O6249">
        <v>30.956</v>
      </c>
      <c r="P6249">
        <v>1.9300000000000001E-2</v>
      </c>
      <c r="Q6249">
        <v>4835558.7879999997</v>
      </c>
      <c r="R6249" t="s">
        <v>333</v>
      </c>
      <c r="S6249" t="s">
        <v>38</v>
      </c>
      <c r="T6249" t="s">
        <v>89</v>
      </c>
      <c r="V6249" t="s">
        <v>512</v>
      </c>
      <c r="Y6249" t="s">
        <v>36</v>
      </c>
    </row>
    <row r="6250" spans="1:25" x14ac:dyDescent="0.45">
      <c r="A6250" t="s">
        <v>100</v>
      </c>
      <c r="B6250" t="s">
        <v>509</v>
      </c>
      <c r="C6250">
        <v>7153</v>
      </c>
      <c r="D6250">
        <v>6</v>
      </c>
      <c r="F6250">
        <v>2018</v>
      </c>
      <c r="G6250">
        <v>3840</v>
      </c>
      <c r="H6250">
        <v>3517.71</v>
      </c>
      <c r="I6250">
        <v>337371.5</v>
      </c>
      <c r="K6250">
        <v>1.26</v>
      </c>
      <c r="L6250">
        <v>1E-3</v>
      </c>
      <c r="M6250">
        <v>246205.10500000001</v>
      </c>
      <c r="N6250">
        <v>5.9799999999999999E-2</v>
      </c>
      <c r="O6250">
        <v>39.51</v>
      </c>
      <c r="P6250">
        <v>2.9700000000000001E-2</v>
      </c>
      <c r="Q6250">
        <v>4075503.6039999998</v>
      </c>
      <c r="R6250" t="s">
        <v>333</v>
      </c>
      <c r="S6250" t="s">
        <v>38</v>
      </c>
      <c r="T6250" t="s">
        <v>89</v>
      </c>
      <c r="V6250" t="s">
        <v>512</v>
      </c>
      <c r="Y6250" t="s">
        <v>36</v>
      </c>
    </row>
    <row r="6251" spans="1:25" x14ac:dyDescent="0.45">
      <c r="A6251" t="s">
        <v>100</v>
      </c>
      <c r="B6251" t="s">
        <v>509</v>
      </c>
      <c r="C6251">
        <v>7153</v>
      </c>
      <c r="D6251">
        <v>6</v>
      </c>
      <c r="F6251">
        <v>2019</v>
      </c>
      <c r="G6251">
        <v>2088</v>
      </c>
      <c r="H6251">
        <v>1896.81</v>
      </c>
      <c r="I6251">
        <v>174397.71</v>
      </c>
      <c r="K6251">
        <v>0.64300000000000002</v>
      </c>
      <c r="L6251">
        <v>1E-3</v>
      </c>
      <c r="M6251">
        <v>127270.524</v>
      </c>
      <c r="N6251">
        <v>5.8999999999999997E-2</v>
      </c>
      <c r="O6251">
        <v>26.501999999999999</v>
      </c>
      <c r="P6251">
        <v>3.5900000000000001E-2</v>
      </c>
      <c r="Q6251">
        <v>2141529.5869999998</v>
      </c>
      <c r="R6251" t="s">
        <v>333</v>
      </c>
      <c r="S6251" t="s">
        <v>38</v>
      </c>
      <c r="T6251" t="s">
        <v>89</v>
      </c>
      <c r="V6251" t="s">
        <v>512</v>
      </c>
      <c r="Y6251" t="s">
        <v>36</v>
      </c>
    </row>
    <row r="6252" spans="1:25" x14ac:dyDescent="0.45">
      <c r="A6252" t="s">
        <v>100</v>
      </c>
      <c r="B6252" t="s">
        <v>509</v>
      </c>
      <c r="C6252">
        <v>7153</v>
      </c>
      <c r="D6252">
        <v>6</v>
      </c>
      <c r="F6252">
        <v>2020</v>
      </c>
      <c r="G6252">
        <v>2688</v>
      </c>
      <c r="H6252">
        <v>2435.0300000000002</v>
      </c>
      <c r="I6252">
        <v>224423.03</v>
      </c>
      <c r="K6252">
        <v>0.80700000000000005</v>
      </c>
      <c r="L6252">
        <v>1E-3</v>
      </c>
      <c r="M6252">
        <v>159885.93</v>
      </c>
      <c r="N6252">
        <v>5.91E-2</v>
      </c>
      <c r="O6252">
        <v>20.314</v>
      </c>
      <c r="P6252">
        <v>2.5600000000000001E-2</v>
      </c>
      <c r="Q6252">
        <v>2690146.45</v>
      </c>
      <c r="R6252" t="s">
        <v>333</v>
      </c>
      <c r="S6252" t="s">
        <v>38</v>
      </c>
      <c r="T6252" t="s">
        <v>89</v>
      </c>
      <c r="V6252" t="s">
        <v>512</v>
      </c>
      <c r="Y6252" t="s">
        <v>36</v>
      </c>
    </row>
    <row r="6253" spans="1:25" x14ac:dyDescent="0.45">
      <c r="A6253" t="s">
        <v>100</v>
      </c>
      <c r="B6253" t="s">
        <v>509</v>
      </c>
      <c r="C6253">
        <v>7153</v>
      </c>
      <c r="D6253">
        <v>6</v>
      </c>
      <c r="F6253">
        <v>2021</v>
      </c>
      <c r="G6253">
        <v>1104</v>
      </c>
      <c r="H6253">
        <v>1017.54</v>
      </c>
      <c r="I6253">
        <v>144229.04</v>
      </c>
      <c r="K6253">
        <v>0.34300000000000003</v>
      </c>
      <c r="L6253">
        <v>1E-3</v>
      </c>
      <c r="M6253">
        <v>67943.581000000006</v>
      </c>
      <c r="N6253">
        <v>5.9200000000000003E-2</v>
      </c>
      <c r="O6253">
        <v>9.1489999999999991</v>
      </c>
      <c r="P6253">
        <v>2.6700000000000002E-2</v>
      </c>
      <c r="Q6253">
        <v>1140991.3770000001</v>
      </c>
      <c r="R6253" t="s">
        <v>333</v>
      </c>
      <c r="S6253" t="s">
        <v>38</v>
      </c>
      <c r="T6253" t="s">
        <v>89</v>
      </c>
      <c r="V6253" t="s">
        <v>512</v>
      </c>
      <c r="Y6253" t="s">
        <v>36</v>
      </c>
    </row>
    <row r="6254" spans="1:25" x14ac:dyDescent="0.45">
      <c r="A6254" t="s">
        <v>100</v>
      </c>
      <c r="B6254" t="s">
        <v>509</v>
      </c>
      <c r="C6254">
        <v>7153</v>
      </c>
      <c r="D6254">
        <v>6</v>
      </c>
      <c r="F6254">
        <v>2022</v>
      </c>
      <c r="G6254">
        <v>3059</v>
      </c>
      <c r="H6254">
        <v>2798.78</v>
      </c>
      <c r="I6254">
        <v>394552.27</v>
      </c>
      <c r="K6254">
        <v>0.93700000000000006</v>
      </c>
      <c r="L6254">
        <v>1E-3</v>
      </c>
      <c r="M6254">
        <v>185269.19</v>
      </c>
      <c r="N6254">
        <v>5.9200000000000003E-2</v>
      </c>
      <c r="O6254">
        <v>36.97</v>
      </c>
      <c r="P6254">
        <v>3.6900000000000002E-2</v>
      </c>
      <c r="Q6254">
        <v>3112882.1090000002</v>
      </c>
      <c r="R6254" t="s">
        <v>333</v>
      </c>
      <c r="S6254" t="s">
        <v>38</v>
      </c>
      <c r="T6254" t="s">
        <v>89</v>
      </c>
      <c r="V6254" t="s">
        <v>512</v>
      </c>
      <c r="Y6254" t="s">
        <v>36</v>
      </c>
    </row>
    <row r="6255" spans="1:25" x14ac:dyDescent="0.45">
      <c r="A6255" t="s">
        <v>100</v>
      </c>
      <c r="B6255" t="s">
        <v>509</v>
      </c>
      <c r="C6255">
        <v>7153</v>
      </c>
      <c r="D6255">
        <v>6</v>
      </c>
      <c r="F6255">
        <v>2023</v>
      </c>
      <c r="G6255">
        <v>2826</v>
      </c>
      <c r="H6255">
        <v>2566.3200000000002</v>
      </c>
      <c r="I6255">
        <v>356290.32</v>
      </c>
      <c r="K6255">
        <v>0.85299999999999998</v>
      </c>
      <c r="L6255">
        <v>1E-3</v>
      </c>
      <c r="M6255">
        <v>169036.43900000001</v>
      </c>
      <c r="N6255">
        <v>5.91E-2</v>
      </c>
      <c r="O6255">
        <v>28.045999999999999</v>
      </c>
      <c r="P6255">
        <v>3.3300000000000003E-2</v>
      </c>
      <c r="Q6255">
        <v>2843493.054</v>
      </c>
      <c r="R6255" t="s">
        <v>333</v>
      </c>
      <c r="S6255" t="s">
        <v>38</v>
      </c>
      <c r="T6255" t="s">
        <v>89</v>
      </c>
      <c r="V6255" t="s">
        <v>512</v>
      </c>
      <c r="Y6255" t="s">
        <v>36</v>
      </c>
    </row>
    <row r="6256" spans="1:25" x14ac:dyDescent="0.45">
      <c r="A6256" t="s">
        <v>100</v>
      </c>
      <c r="B6256" t="s">
        <v>509</v>
      </c>
      <c r="C6256">
        <v>7153</v>
      </c>
      <c r="D6256">
        <v>6</v>
      </c>
      <c r="F6256">
        <v>2024</v>
      </c>
      <c r="G6256">
        <v>962</v>
      </c>
      <c r="H6256">
        <v>857.53</v>
      </c>
      <c r="I6256">
        <v>119443.4</v>
      </c>
      <c r="K6256">
        <v>0.28999999999999998</v>
      </c>
      <c r="L6256">
        <v>1E-3</v>
      </c>
      <c r="M6256">
        <v>57464.618999999999</v>
      </c>
      <c r="N6256">
        <v>5.9200000000000003E-2</v>
      </c>
      <c r="O6256">
        <v>11.069000000000001</v>
      </c>
      <c r="P6256">
        <v>3.8600000000000002E-2</v>
      </c>
      <c r="Q6256">
        <v>964491.50800000003</v>
      </c>
      <c r="R6256" t="s">
        <v>333</v>
      </c>
      <c r="S6256" t="s">
        <v>38</v>
      </c>
      <c r="T6256" t="s">
        <v>89</v>
      </c>
      <c r="V6256" t="s">
        <v>512</v>
      </c>
      <c r="Y6256" t="s">
        <v>36</v>
      </c>
    </row>
    <row r="6257" spans="1:25" x14ac:dyDescent="0.45">
      <c r="A6257" t="s">
        <v>100</v>
      </c>
      <c r="B6257" t="s">
        <v>509</v>
      </c>
      <c r="C6257">
        <v>7153</v>
      </c>
      <c r="D6257">
        <v>7</v>
      </c>
      <c r="F6257">
        <v>2009</v>
      </c>
      <c r="G6257">
        <v>1824</v>
      </c>
      <c r="H6257">
        <v>1637.67</v>
      </c>
      <c r="I6257">
        <v>156437.97</v>
      </c>
      <c r="K6257">
        <v>1.1870000000000001</v>
      </c>
      <c r="L6257">
        <v>1.8E-3</v>
      </c>
      <c r="M6257">
        <v>108004.558</v>
      </c>
      <c r="N6257">
        <v>5.9400000000000001E-2</v>
      </c>
      <c r="O6257">
        <v>25.802</v>
      </c>
      <c r="P6257">
        <v>4.3999999999999997E-2</v>
      </c>
      <c r="Q6257">
        <v>1805958.372</v>
      </c>
      <c r="R6257" t="s">
        <v>333</v>
      </c>
      <c r="S6257" t="s">
        <v>38</v>
      </c>
      <c r="T6257" t="s">
        <v>89</v>
      </c>
      <c r="V6257" t="s">
        <v>512</v>
      </c>
      <c r="Y6257" t="s">
        <v>107</v>
      </c>
    </row>
    <row r="6258" spans="1:25" x14ac:dyDescent="0.45">
      <c r="A6258" t="s">
        <v>100</v>
      </c>
      <c r="B6258" t="s">
        <v>509</v>
      </c>
      <c r="C6258">
        <v>7153</v>
      </c>
      <c r="D6258">
        <v>7</v>
      </c>
      <c r="F6258">
        <v>2010</v>
      </c>
      <c r="G6258">
        <v>3641</v>
      </c>
      <c r="H6258">
        <v>3380.74</v>
      </c>
      <c r="I6258">
        <v>318596</v>
      </c>
      <c r="K6258">
        <v>1.3080000000000001</v>
      </c>
      <c r="L6258">
        <v>1.1000000000000001E-3</v>
      </c>
      <c r="M6258">
        <v>223894.24900000001</v>
      </c>
      <c r="N6258">
        <v>5.91E-2</v>
      </c>
      <c r="O6258">
        <v>31.131</v>
      </c>
      <c r="P6258">
        <v>2.6499999999999999E-2</v>
      </c>
      <c r="Q6258">
        <v>3764316.1310000001</v>
      </c>
      <c r="R6258" t="s">
        <v>333</v>
      </c>
      <c r="S6258" t="s">
        <v>38</v>
      </c>
      <c r="T6258" t="s">
        <v>89</v>
      </c>
      <c r="V6258" t="s">
        <v>512</v>
      </c>
      <c r="Y6258" t="s">
        <v>107</v>
      </c>
    </row>
    <row r="6259" spans="1:25" x14ac:dyDescent="0.45">
      <c r="A6259" t="s">
        <v>100</v>
      </c>
      <c r="B6259" t="s">
        <v>509</v>
      </c>
      <c r="C6259">
        <v>7153</v>
      </c>
      <c r="D6259">
        <v>7</v>
      </c>
      <c r="F6259">
        <v>2011</v>
      </c>
      <c r="G6259">
        <v>5350</v>
      </c>
      <c r="H6259">
        <v>5136.84</v>
      </c>
      <c r="I6259">
        <v>475492.27</v>
      </c>
      <c r="K6259">
        <v>2.1019999999999999</v>
      </c>
      <c r="L6259">
        <v>1.1999999999999999E-3</v>
      </c>
      <c r="M6259">
        <v>337462.29200000002</v>
      </c>
      <c r="N6259">
        <v>5.91E-2</v>
      </c>
      <c r="O6259">
        <v>38.033999999999999</v>
      </c>
      <c r="P6259">
        <v>1.77E-2</v>
      </c>
      <c r="Q6259">
        <v>5671295.551</v>
      </c>
      <c r="R6259" t="s">
        <v>333</v>
      </c>
      <c r="S6259" t="s">
        <v>38</v>
      </c>
      <c r="T6259" t="s">
        <v>89</v>
      </c>
      <c r="V6259" t="s">
        <v>512</v>
      </c>
      <c r="Y6259" t="s">
        <v>107</v>
      </c>
    </row>
    <row r="6260" spans="1:25" x14ac:dyDescent="0.45">
      <c r="A6260" t="s">
        <v>100</v>
      </c>
      <c r="B6260" t="s">
        <v>509</v>
      </c>
      <c r="C6260">
        <v>7153</v>
      </c>
      <c r="D6260">
        <v>7</v>
      </c>
      <c r="F6260">
        <v>2012</v>
      </c>
      <c r="G6260">
        <v>6733</v>
      </c>
      <c r="H6260">
        <v>6556.75</v>
      </c>
      <c r="I6260">
        <v>606344.6</v>
      </c>
      <c r="K6260">
        <v>2.1539999999999999</v>
      </c>
      <c r="L6260">
        <v>1E-3</v>
      </c>
      <c r="M6260">
        <v>426618.42200000002</v>
      </c>
      <c r="N6260">
        <v>5.8999999999999997E-2</v>
      </c>
      <c r="O6260">
        <v>39.093000000000004</v>
      </c>
      <c r="P6260">
        <v>1.35E-2</v>
      </c>
      <c r="Q6260">
        <v>7178698.0420000004</v>
      </c>
      <c r="R6260" t="s">
        <v>333</v>
      </c>
      <c r="S6260" t="s">
        <v>38</v>
      </c>
      <c r="T6260" t="s">
        <v>89</v>
      </c>
      <c r="V6260" t="s">
        <v>512</v>
      </c>
      <c r="Y6260" t="s">
        <v>107</v>
      </c>
    </row>
    <row r="6261" spans="1:25" x14ac:dyDescent="0.45">
      <c r="A6261" t="s">
        <v>100</v>
      </c>
      <c r="B6261" t="s">
        <v>509</v>
      </c>
      <c r="C6261">
        <v>7153</v>
      </c>
      <c r="D6261">
        <v>7</v>
      </c>
      <c r="F6261">
        <v>2013</v>
      </c>
      <c r="G6261">
        <v>6374</v>
      </c>
      <c r="H6261">
        <v>6160.57</v>
      </c>
      <c r="I6261">
        <v>572116.88</v>
      </c>
      <c r="K6261">
        <v>2.024</v>
      </c>
      <c r="L6261">
        <v>1.2999999999999999E-3</v>
      </c>
      <c r="M6261">
        <v>400802.24099999998</v>
      </c>
      <c r="N6261">
        <v>5.8999999999999997E-2</v>
      </c>
      <c r="O6261">
        <v>43.976999999999997</v>
      </c>
      <c r="P6261">
        <v>1.7399999999999999E-2</v>
      </c>
      <c r="Q6261">
        <v>6744245.784</v>
      </c>
      <c r="R6261" t="s">
        <v>333</v>
      </c>
      <c r="S6261" t="s">
        <v>38</v>
      </c>
      <c r="T6261" t="s">
        <v>89</v>
      </c>
      <c r="V6261" t="s">
        <v>512</v>
      </c>
      <c r="Y6261" t="s">
        <v>107</v>
      </c>
    </row>
    <row r="6262" spans="1:25" x14ac:dyDescent="0.45">
      <c r="A6262" t="s">
        <v>100</v>
      </c>
      <c r="B6262" t="s">
        <v>509</v>
      </c>
      <c r="C6262">
        <v>7153</v>
      </c>
      <c r="D6262">
        <v>7</v>
      </c>
      <c r="F6262">
        <v>2014</v>
      </c>
      <c r="G6262">
        <v>4310</v>
      </c>
      <c r="H6262">
        <v>4099.42</v>
      </c>
      <c r="I6262">
        <v>382483.47</v>
      </c>
      <c r="K6262">
        <v>1.522</v>
      </c>
      <c r="L6262">
        <v>1.1000000000000001E-3</v>
      </c>
      <c r="M6262">
        <v>270928.96299999999</v>
      </c>
      <c r="N6262">
        <v>5.9200000000000003E-2</v>
      </c>
      <c r="O6262">
        <v>28.193000000000001</v>
      </c>
      <c r="P6262">
        <v>1.8800000000000001E-2</v>
      </c>
      <c r="Q6262">
        <v>4549126.2640000004</v>
      </c>
      <c r="R6262" t="s">
        <v>333</v>
      </c>
      <c r="S6262" t="s">
        <v>38</v>
      </c>
      <c r="T6262" t="s">
        <v>89</v>
      </c>
      <c r="V6262" t="s">
        <v>512</v>
      </c>
      <c r="Y6262" t="s">
        <v>107</v>
      </c>
    </row>
    <row r="6263" spans="1:25" x14ac:dyDescent="0.45">
      <c r="A6263" t="s">
        <v>100</v>
      </c>
      <c r="B6263" t="s">
        <v>509</v>
      </c>
      <c r="C6263">
        <v>7153</v>
      </c>
      <c r="D6263">
        <v>7</v>
      </c>
      <c r="F6263">
        <v>2015</v>
      </c>
      <c r="G6263">
        <v>5394</v>
      </c>
      <c r="H6263">
        <v>5128.17</v>
      </c>
      <c r="I6263">
        <v>479930.59</v>
      </c>
      <c r="K6263">
        <v>1.7430000000000001</v>
      </c>
      <c r="L6263">
        <v>1E-3</v>
      </c>
      <c r="M6263">
        <v>338686.25799999997</v>
      </c>
      <c r="N6263">
        <v>5.9200000000000003E-2</v>
      </c>
      <c r="O6263">
        <v>36.676000000000002</v>
      </c>
      <c r="P6263">
        <v>1.83E-2</v>
      </c>
      <c r="Q6263">
        <v>5685006.4390000002</v>
      </c>
      <c r="R6263" t="s">
        <v>333</v>
      </c>
      <c r="S6263" t="s">
        <v>38</v>
      </c>
      <c r="T6263" t="s">
        <v>89</v>
      </c>
      <c r="V6263" t="s">
        <v>512</v>
      </c>
      <c r="Y6263" t="s">
        <v>36</v>
      </c>
    </row>
    <row r="6264" spans="1:25" x14ac:dyDescent="0.45">
      <c r="A6264" t="s">
        <v>100</v>
      </c>
      <c r="B6264" t="s">
        <v>509</v>
      </c>
      <c r="C6264">
        <v>7153</v>
      </c>
      <c r="D6264">
        <v>7</v>
      </c>
      <c r="F6264">
        <v>2016</v>
      </c>
      <c r="G6264">
        <v>4790</v>
      </c>
      <c r="H6264">
        <v>4575.96</v>
      </c>
      <c r="I6264">
        <v>423709.28</v>
      </c>
      <c r="K6264">
        <v>1.54</v>
      </c>
      <c r="L6264">
        <v>1E-3</v>
      </c>
      <c r="M6264">
        <v>302636.223</v>
      </c>
      <c r="N6264">
        <v>5.9299999999999999E-2</v>
      </c>
      <c r="O6264">
        <v>36.095999999999997</v>
      </c>
      <c r="P6264">
        <v>1.9400000000000001E-2</v>
      </c>
      <c r="Q6264">
        <v>5060680.233</v>
      </c>
      <c r="R6264" t="s">
        <v>333</v>
      </c>
      <c r="S6264" t="s">
        <v>38</v>
      </c>
      <c r="T6264" t="s">
        <v>89</v>
      </c>
      <c r="V6264" t="s">
        <v>512</v>
      </c>
      <c r="Y6264" t="s">
        <v>36</v>
      </c>
    </row>
    <row r="6265" spans="1:25" x14ac:dyDescent="0.45">
      <c r="A6265" t="s">
        <v>100</v>
      </c>
      <c r="B6265" t="s">
        <v>509</v>
      </c>
      <c r="C6265">
        <v>7153</v>
      </c>
      <c r="D6265">
        <v>7</v>
      </c>
      <c r="F6265">
        <v>2017</v>
      </c>
      <c r="G6265">
        <v>4703</v>
      </c>
      <c r="H6265">
        <v>4442.43</v>
      </c>
      <c r="I6265">
        <v>426009.66</v>
      </c>
      <c r="K6265">
        <v>1.5189999999999999</v>
      </c>
      <c r="L6265">
        <v>1E-3</v>
      </c>
      <c r="M6265">
        <v>299564.27799999999</v>
      </c>
      <c r="N6265">
        <v>5.9200000000000003E-2</v>
      </c>
      <c r="O6265">
        <v>35.904000000000003</v>
      </c>
      <c r="P6265">
        <v>2.23E-2</v>
      </c>
      <c r="Q6265">
        <v>5023696.2079999996</v>
      </c>
      <c r="R6265" t="s">
        <v>333</v>
      </c>
      <c r="S6265" t="s">
        <v>38</v>
      </c>
      <c r="T6265" t="s">
        <v>89</v>
      </c>
      <c r="V6265" t="s">
        <v>512</v>
      </c>
      <c r="Y6265" t="s">
        <v>36</v>
      </c>
    </row>
    <row r="6266" spans="1:25" x14ac:dyDescent="0.45">
      <c r="A6266" t="s">
        <v>100</v>
      </c>
      <c r="B6266" t="s">
        <v>509</v>
      </c>
      <c r="C6266">
        <v>7153</v>
      </c>
      <c r="D6266">
        <v>7</v>
      </c>
      <c r="F6266">
        <v>2018</v>
      </c>
      <c r="G6266">
        <v>3838</v>
      </c>
      <c r="H6266">
        <v>3549.35</v>
      </c>
      <c r="I6266">
        <v>342419.19</v>
      </c>
      <c r="K6266">
        <v>1.266</v>
      </c>
      <c r="L6266">
        <v>1E-3</v>
      </c>
      <c r="M6266">
        <v>247055.424</v>
      </c>
      <c r="N6266">
        <v>5.9900000000000002E-2</v>
      </c>
      <c r="O6266">
        <v>43.485999999999997</v>
      </c>
      <c r="P6266">
        <v>3.2300000000000002E-2</v>
      </c>
      <c r="Q6266">
        <v>4085783.6949999998</v>
      </c>
      <c r="R6266" t="s">
        <v>333</v>
      </c>
      <c r="S6266" t="s">
        <v>38</v>
      </c>
      <c r="T6266" t="s">
        <v>89</v>
      </c>
      <c r="V6266" t="s">
        <v>512</v>
      </c>
      <c r="Y6266" t="s">
        <v>36</v>
      </c>
    </row>
    <row r="6267" spans="1:25" x14ac:dyDescent="0.45">
      <c r="A6267" t="s">
        <v>100</v>
      </c>
      <c r="B6267" t="s">
        <v>509</v>
      </c>
      <c r="C6267">
        <v>7153</v>
      </c>
      <c r="D6267">
        <v>7</v>
      </c>
      <c r="F6267">
        <v>2019</v>
      </c>
      <c r="G6267">
        <v>2095</v>
      </c>
      <c r="H6267">
        <v>1907.25</v>
      </c>
      <c r="I6267">
        <v>175422.29</v>
      </c>
      <c r="K6267">
        <v>0.63900000000000001</v>
      </c>
      <c r="L6267">
        <v>1E-3</v>
      </c>
      <c r="M6267">
        <v>126604.22900000001</v>
      </c>
      <c r="N6267">
        <v>5.8999999999999997E-2</v>
      </c>
      <c r="O6267">
        <v>21.609000000000002</v>
      </c>
      <c r="P6267">
        <v>3.2000000000000001E-2</v>
      </c>
      <c r="Q6267">
        <v>2130256.3990000002</v>
      </c>
      <c r="R6267" t="s">
        <v>333</v>
      </c>
      <c r="S6267" t="s">
        <v>38</v>
      </c>
      <c r="T6267" t="s">
        <v>89</v>
      </c>
      <c r="V6267" t="s">
        <v>512</v>
      </c>
      <c r="Y6267" t="s">
        <v>36</v>
      </c>
    </row>
    <row r="6268" spans="1:25" x14ac:dyDescent="0.45">
      <c r="A6268" t="s">
        <v>100</v>
      </c>
      <c r="B6268" t="s">
        <v>509</v>
      </c>
      <c r="C6268">
        <v>7153</v>
      </c>
      <c r="D6268">
        <v>7</v>
      </c>
      <c r="F6268">
        <v>2020</v>
      </c>
      <c r="G6268">
        <v>2622</v>
      </c>
      <c r="H6268">
        <v>2394.3000000000002</v>
      </c>
      <c r="I6268">
        <v>223037.58</v>
      </c>
      <c r="K6268">
        <v>0.82499999999999996</v>
      </c>
      <c r="L6268">
        <v>1E-3</v>
      </c>
      <c r="M6268">
        <v>163442.46</v>
      </c>
      <c r="N6268">
        <v>5.8999999999999997E-2</v>
      </c>
      <c r="O6268">
        <v>24.05</v>
      </c>
      <c r="P6268">
        <v>2.9499999999999998E-2</v>
      </c>
      <c r="Q6268">
        <v>2750240.7990000001</v>
      </c>
      <c r="R6268" t="s">
        <v>333</v>
      </c>
      <c r="S6268" t="s">
        <v>38</v>
      </c>
      <c r="T6268" t="s">
        <v>89</v>
      </c>
      <c r="V6268" t="s">
        <v>512</v>
      </c>
      <c r="Y6268" t="s">
        <v>36</v>
      </c>
    </row>
    <row r="6269" spans="1:25" x14ac:dyDescent="0.45">
      <c r="A6269" t="s">
        <v>100</v>
      </c>
      <c r="B6269" t="s">
        <v>509</v>
      </c>
      <c r="C6269">
        <v>7153</v>
      </c>
      <c r="D6269">
        <v>7</v>
      </c>
      <c r="F6269">
        <v>2021</v>
      </c>
      <c r="G6269">
        <v>1398</v>
      </c>
      <c r="H6269">
        <v>1296.0899999999999</v>
      </c>
      <c r="I6269">
        <v>182945.34</v>
      </c>
      <c r="K6269">
        <v>0.44500000000000001</v>
      </c>
      <c r="L6269">
        <v>1E-3</v>
      </c>
      <c r="M6269">
        <v>87908.554999999993</v>
      </c>
      <c r="N6269">
        <v>5.91E-2</v>
      </c>
      <c r="O6269">
        <v>24.341999999999999</v>
      </c>
      <c r="P6269">
        <v>5.1900000000000002E-2</v>
      </c>
      <c r="Q6269">
        <v>1479058.1769999999</v>
      </c>
      <c r="R6269" t="s">
        <v>333</v>
      </c>
      <c r="S6269" t="s">
        <v>38</v>
      </c>
      <c r="T6269" t="s">
        <v>89</v>
      </c>
      <c r="V6269" t="s">
        <v>512</v>
      </c>
      <c r="Y6269" t="s">
        <v>36</v>
      </c>
    </row>
    <row r="6270" spans="1:25" x14ac:dyDescent="0.45">
      <c r="A6270" t="s">
        <v>100</v>
      </c>
      <c r="B6270" t="s">
        <v>509</v>
      </c>
      <c r="C6270">
        <v>7153</v>
      </c>
      <c r="D6270">
        <v>7</v>
      </c>
      <c r="F6270">
        <v>2022</v>
      </c>
      <c r="G6270">
        <v>2735</v>
      </c>
      <c r="H6270">
        <v>2510.31</v>
      </c>
      <c r="I6270">
        <v>347882.28</v>
      </c>
      <c r="K6270">
        <v>0.90500000000000003</v>
      </c>
      <c r="L6270">
        <v>1E-3</v>
      </c>
      <c r="M6270">
        <v>178816.99900000001</v>
      </c>
      <c r="N6270">
        <v>5.9200000000000003E-2</v>
      </c>
      <c r="O6270">
        <v>32.676000000000002</v>
      </c>
      <c r="P6270">
        <v>3.2899999999999999E-2</v>
      </c>
      <c r="Q6270">
        <v>3003359.3420000002</v>
      </c>
      <c r="R6270" t="s">
        <v>333</v>
      </c>
      <c r="S6270" t="s">
        <v>38</v>
      </c>
      <c r="T6270" t="s">
        <v>89</v>
      </c>
      <c r="V6270" t="s">
        <v>512</v>
      </c>
      <c r="Y6270" t="s">
        <v>36</v>
      </c>
    </row>
    <row r="6271" spans="1:25" x14ac:dyDescent="0.45">
      <c r="A6271" t="s">
        <v>100</v>
      </c>
      <c r="B6271" t="s">
        <v>509</v>
      </c>
      <c r="C6271">
        <v>7153</v>
      </c>
      <c r="D6271">
        <v>7</v>
      </c>
      <c r="F6271">
        <v>2023</v>
      </c>
      <c r="G6271">
        <v>2830</v>
      </c>
      <c r="H6271">
        <v>2569.3200000000002</v>
      </c>
      <c r="I6271">
        <v>361929.57</v>
      </c>
      <c r="K6271">
        <v>0.89900000000000002</v>
      </c>
      <c r="L6271">
        <v>1E-3</v>
      </c>
      <c r="M6271">
        <v>178000.95600000001</v>
      </c>
      <c r="N6271">
        <v>5.91E-2</v>
      </c>
      <c r="O6271">
        <v>30.573</v>
      </c>
      <c r="P6271">
        <v>3.1600000000000003E-2</v>
      </c>
      <c r="Q6271">
        <v>2994829.45</v>
      </c>
      <c r="R6271" t="s">
        <v>333</v>
      </c>
      <c r="S6271" t="s">
        <v>38</v>
      </c>
      <c r="T6271" t="s">
        <v>89</v>
      </c>
      <c r="V6271" t="s">
        <v>512</v>
      </c>
      <c r="Y6271" t="s">
        <v>36</v>
      </c>
    </row>
    <row r="6272" spans="1:25" x14ac:dyDescent="0.45">
      <c r="A6272" t="s">
        <v>100</v>
      </c>
      <c r="B6272" t="s">
        <v>509</v>
      </c>
      <c r="C6272">
        <v>7153</v>
      </c>
      <c r="D6272">
        <v>7</v>
      </c>
      <c r="F6272">
        <v>2024</v>
      </c>
      <c r="G6272">
        <v>1078</v>
      </c>
      <c r="H6272">
        <v>969.46</v>
      </c>
      <c r="I6272">
        <v>137800.06</v>
      </c>
      <c r="K6272">
        <v>0.33400000000000002</v>
      </c>
      <c r="L6272">
        <v>1E-3</v>
      </c>
      <c r="M6272">
        <v>66154.682000000001</v>
      </c>
      <c r="N6272">
        <v>5.9200000000000003E-2</v>
      </c>
      <c r="O6272">
        <v>13.394</v>
      </c>
      <c r="P6272">
        <v>4.0899999999999999E-2</v>
      </c>
      <c r="Q6272">
        <v>1111242.166</v>
      </c>
      <c r="R6272" t="s">
        <v>333</v>
      </c>
      <c r="S6272" t="s">
        <v>38</v>
      </c>
      <c r="T6272" t="s">
        <v>89</v>
      </c>
      <c r="V6272" t="s">
        <v>512</v>
      </c>
      <c r="Y6272" t="s">
        <v>36</v>
      </c>
    </row>
    <row r="6273" spans="1:25" x14ac:dyDescent="0.45">
      <c r="A6273" t="s">
        <v>274</v>
      </c>
      <c r="B6273" t="s">
        <v>513</v>
      </c>
      <c r="C6273">
        <v>7288</v>
      </c>
      <c r="D6273">
        <v>1</v>
      </c>
      <c r="F6273">
        <v>2009</v>
      </c>
      <c r="G6273">
        <v>120</v>
      </c>
      <c r="H6273">
        <v>104.89</v>
      </c>
      <c r="I6273">
        <v>6874.19</v>
      </c>
      <c r="K6273">
        <v>2.9000000000000001E-2</v>
      </c>
      <c r="L6273">
        <v>1.5E-3</v>
      </c>
      <c r="M6273">
        <v>5381.0230000000001</v>
      </c>
      <c r="N6273">
        <v>5.96E-2</v>
      </c>
      <c r="O6273">
        <v>4.3890000000000002</v>
      </c>
      <c r="P6273">
        <v>0.1067</v>
      </c>
      <c r="Q6273">
        <v>90484.832999999999</v>
      </c>
      <c r="R6273" t="s">
        <v>333</v>
      </c>
      <c r="S6273" t="s">
        <v>38</v>
      </c>
      <c r="T6273" t="s">
        <v>28</v>
      </c>
      <c r="V6273" t="s">
        <v>32</v>
      </c>
      <c r="Y6273" t="s">
        <v>107</v>
      </c>
    </row>
    <row r="6274" spans="1:25" x14ac:dyDescent="0.45">
      <c r="A6274" t="s">
        <v>274</v>
      </c>
      <c r="B6274" t="s">
        <v>513</v>
      </c>
      <c r="C6274">
        <v>7288</v>
      </c>
      <c r="D6274">
        <v>1</v>
      </c>
      <c r="F6274">
        <v>2010</v>
      </c>
      <c r="G6274">
        <v>54</v>
      </c>
      <c r="H6274">
        <v>34.97</v>
      </c>
      <c r="I6274">
        <v>2109.1799999999998</v>
      </c>
      <c r="K6274">
        <v>8.9999999999999993E-3</v>
      </c>
      <c r="L6274">
        <v>1.4E-3</v>
      </c>
      <c r="M6274">
        <v>1641.337</v>
      </c>
      <c r="N6274">
        <v>5.9499999999999997E-2</v>
      </c>
      <c r="O6274">
        <v>2.4350000000000001</v>
      </c>
      <c r="P6274">
        <v>0.23760000000000001</v>
      </c>
      <c r="Q6274">
        <v>27580.92</v>
      </c>
      <c r="R6274" t="s">
        <v>333</v>
      </c>
      <c r="S6274" t="s">
        <v>38</v>
      </c>
      <c r="T6274" t="s">
        <v>28</v>
      </c>
      <c r="V6274" t="s">
        <v>32</v>
      </c>
      <c r="Y6274" t="s">
        <v>107</v>
      </c>
    </row>
    <row r="6275" spans="1:25" x14ac:dyDescent="0.45">
      <c r="A6275" t="s">
        <v>274</v>
      </c>
      <c r="B6275" t="s">
        <v>513</v>
      </c>
      <c r="C6275">
        <v>7288</v>
      </c>
      <c r="D6275">
        <v>1</v>
      </c>
      <c r="F6275">
        <v>2011</v>
      </c>
      <c r="G6275">
        <v>578</v>
      </c>
      <c r="H6275">
        <v>498.66</v>
      </c>
      <c r="I6275">
        <v>33100.620000000003</v>
      </c>
      <c r="K6275">
        <v>0.504</v>
      </c>
      <c r="L6275">
        <v>2.5000000000000001E-3</v>
      </c>
      <c r="M6275">
        <v>26592.741999999998</v>
      </c>
      <c r="N6275">
        <v>6.0699999999999997E-2</v>
      </c>
      <c r="O6275">
        <v>34.737000000000002</v>
      </c>
      <c r="P6275">
        <v>0.16950000000000001</v>
      </c>
      <c r="Q6275">
        <v>433743.05599999998</v>
      </c>
      <c r="R6275" t="s">
        <v>333</v>
      </c>
      <c r="S6275" t="s">
        <v>38</v>
      </c>
      <c r="T6275" t="s">
        <v>28</v>
      </c>
      <c r="V6275" t="s">
        <v>32</v>
      </c>
      <c r="Y6275" t="s">
        <v>107</v>
      </c>
    </row>
    <row r="6276" spans="1:25" x14ac:dyDescent="0.45">
      <c r="A6276" t="s">
        <v>274</v>
      </c>
      <c r="B6276" t="s">
        <v>513</v>
      </c>
      <c r="C6276">
        <v>7288</v>
      </c>
      <c r="D6276">
        <v>1</v>
      </c>
      <c r="F6276">
        <v>2012</v>
      </c>
      <c r="G6276">
        <v>525</v>
      </c>
      <c r="H6276">
        <v>455.5</v>
      </c>
      <c r="I6276">
        <v>30019.5</v>
      </c>
      <c r="K6276">
        <v>0.11799999999999999</v>
      </c>
      <c r="L6276">
        <v>1E-3</v>
      </c>
      <c r="M6276">
        <v>23404.288</v>
      </c>
      <c r="N6276">
        <v>5.91E-2</v>
      </c>
      <c r="O6276">
        <v>16.318000000000001</v>
      </c>
      <c r="P6276">
        <v>8.6300000000000002E-2</v>
      </c>
      <c r="Q6276">
        <v>393813.57</v>
      </c>
      <c r="R6276" t="s">
        <v>333</v>
      </c>
      <c r="S6276" t="s">
        <v>38</v>
      </c>
      <c r="T6276" t="s">
        <v>28</v>
      </c>
      <c r="V6276" t="s">
        <v>32</v>
      </c>
      <c r="Y6276" t="s">
        <v>277</v>
      </c>
    </row>
    <row r="6277" spans="1:25" x14ac:dyDescent="0.45">
      <c r="A6277" t="s">
        <v>274</v>
      </c>
      <c r="B6277" t="s">
        <v>513</v>
      </c>
      <c r="C6277">
        <v>7288</v>
      </c>
      <c r="D6277">
        <v>1</v>
      </c>
      <c r="F6277">
        <v>2013</v>
      </c>
      <c r="G6277">
        <v>419</v>
      </c>
      <c r="H6277">
        <v>364.92</v>
      </c>
      <c r="I6277">
        <v>23652.46</v>
      </c>
      <c r="K6277">
        <v>0.22900000000000001</v>
      </c>
      <c r="L6277">
        <v>2.0999999999999999E-3</v>
      </c>
      <c r="M6277">
        <v>18763.106</v>
      </c>
      <c r="N6277">
        <v>6.0199999999999997E-2</v>
      </c>
      <c r="O6277">
        <v>13.087999999999999</v>
      </c>
      <c r="P6277">
        <v>8.6300000000000002E-2</v>
      </c>
      <c r="Q6277">
        <v>310665.625</v>
      </c>
      <c r="R6277" t="s">
        <v>333</v>
      </c>
      <c r="S6277" t="s">
        <v>38</v>
      </c>
      <c r="T6277" t="s">
        <v>28</v>
      </c>
      <c r="V6277" t="s">
        <v>32</v>
      </c>
      <c r="Y6277" t="s">
        <v>277</v>
      </c>
    </row>
    <row r="6278" spans="1:25" x14ac:dyDescent="0.45">
      <c r="A6278" t="s">
        <v>274</v>
      </c>
      <c r="B6278" t="s">
        <v>513</v>
      </c>
      <c r="C6278">
        <v>7288</v>
      </c>
      <c r="D6278">
        <v>1</v>
      </c>
      <c r="F6278">
        <v>2014</v>
      </c>
      <c r="G6278">
        <v>496</v>
      </c>
      <c r="H6278">
        <v>413.92</v>
      </c>
      <c r="I6278">
        <v>28542.6</v>
      </c>
      <c r="K6278">
        <v>0.86</v>
      </c>
      <c r="L6278">
        <v>4.4999999999999997E-3</v>
      </c>
      <c r="M6278">
        <v>23581.337</v>
      </c>
      <c r="N6278">
        <v>6.3100000000000003E-2</v>
      </c>
      <c r="O6278">
        <v>15.39</v>
      </c>
      <c r="P6278">
        <v>8.5500000000000007E-2</v>
      </c>
      <c r="Q6278">
        <v>368828.40500000003</v>
      </c>
      <c r="R6278" t="s">
        <v>333</v>
      </c>
      <c r="S6278" t="s">
        <v>38</v>
      </c>
      <c r="T6278" t="s">
        <v>28</v>
      </c>
      <c r="V6278" t="s">
        <v>32</v>
      </c>
      <c r="Y6278" t="s">
        <v>277</v>
      </c>
    </row>
    <row r="6279" spans="1:25" x14ac:dyDescent="0.45">
      <c r="A6279" t="s">
        <v>274</v>
      </c>
      <c r="B6279" t="s">
        <v>513</v>
      </c>
      <c r="C6279">
        <v>7288</v>
      </c>
      <c r="D6279">
        <v>1</v>
      </c>
      <c r="F6279">
        <v>2015</v>
      </c>
      <c r="G6279">
        <v>659</v>
      </c>
      <c r="H6279">
        <v>560.82000000000005</v>
      </c>
      <c r="I6279">
        <v>37297.83</v>
      </c>
      <c r="K6279">
        <v>0.46899999999999997</v>
      </c>
      <c r="L6279">
        <v>2.0999999999999999E-3</v>
      </c>
      <c r="M6279">
        <v>29852.858</v>
      </c>
      <c r="N6279">
        <v>6.08E-2</v>
      </c>
      <c r="O6279">
        <v>18.303000000000001</v>
      </c>
      <c r="P6279">
        <v>7.6300000000000007E-2</v>
      </c>
      <c r="Q6279">
        <v>487414.50099999999</v>
      </c>
      <c r="R6279" t="s">
        <v>333</v>
      </c>
      <c r="S6279" t="s">
        <v>38</v>
      </c>
      <c r="T6279" t="s">
        <v>28</v>
      </c>
      <c r="V6279" t="s">
        <v>32</v>
      </c>
      <c r="Y6279" t="s">
        <v>297</v>
      </c>
    </row>
    <row r="6280" spans="1:25" x14ac:dyDescent="0.45">
      <c r="A6280" t="s">
        <v>274</v>
      </c>
      <c r="B6280" t="s">
        <v>513</v>
      </c>
      <c r="C6280">
        <v>7288</v>
      </c>
      <c r="D6280">
        <v>1</v>
      </c>
      <c r="F6280">
        <v>2016</v>
      </c>
      <c r="G6280">
        <v>808</v>
      </c>
      <c r="H6280">
        <v>702.25</v>
      </c>
      <c r="I6280">
        <v>48411.23</v>
      </c>
      <c r="K6280">
        <v>0.2</v>
      </c>
      <c r="L6280">
        <v>1E-3</v>
      </c>
      <c r="M6280">
        <v>37475.737000000001</v>
      </c>
      <c r="N6280">
        <v>5.9200000000000003E-2</v>
      </c>
      <c r="O6280">
        <v>22.2</v>
      </c>
      <c r="P6280">
        <v>7.17E-2</v>
      </c>
      <c r="Q6280">
        <v>628945.43700000003</v>
      </c>
      <c r="R6280" t="s">
        <v>333</v>
      </c>
      <c r="S6280" t="s">
        <v>38</v>
      </c>
      <c r="T6280" t="s">
        <v>28</v>
      </c>
      <c r="V6280" t="s">
        <v>32</v>
      </c>
      <c r="Y6280" t="s">
        <v>297</v>
      </c>
    </row>
    <row r="6281" spans="1:25" x14ac:dyDescent="0.45">
      <c r="A6281" t="s">
        <v>274</v>
      </c>
      <c r="B6281" t="s">
        <v>513</v>
      </c>
      <c r="C6281">
        <v>7288</v>
      </c>
      <c r="D6281">
        <v>1</v>
      </c>
      <c r="F6281">
        <v>2017</v>
      </c>
      <c r="G6281">
        <v>527</v>
      </c>
      <c r="H6281">
        <v>450.59</v>
      </c>
      <c r="I6281">
        <v>30881.16</v>
      </c>
      <c r="K6281">
        <v>0.121</v>
      </c>
      <c r="L6281">
        <v>1E-3</v>
      </c>
      <c r="M6281">
        <v>23689.276000000002</v>
      </c>
      <c r="N6281">
        <v>5.8900000000000001E-2</v>
      </c>
      <c r="O6281">
        <v>14.007</v>
      </c>
      <c r="P6281">
        <v>7.1199999999999999E-2</v>
      </c>
      <c r="Q6281">
        <v>398212.88900000002</v>
      </c>
      <c r="R6281" t="s">
        <v>333</v>
      </c>
      <c r="S6281" t="s">
        <v>38</v>
      </c>
      <c r="T6281" t="s">
        <v>28</v>
      </c>
      <c r="V6281" t="s">
        <v>32</v>
      </c>
      <c r="Y6281" t="s">
        <v>299</v>
      </c>
    </row>
    <row r="6282" spans="1:25" x14ac:dyDescent="0.45">
      <c r="A6282" t="s">
        <v>274</v>
      </c>
      <c r="B6282" t="s">
        <v>513</v>
      </c>
      <c r="C6282">
        <v>7288</v>
      </c>
      <c r="D6282">
        <v>1</v>
      </c>
      <c r="F6282">
        <v>2018</v>
      </c>
      <c r="G6282">
        <v>965</v>
      </c>
      <c r="H6282">
        <v>811.65</v>
      </c>
      <c r="I6282">
        <v>59143.7</v>
      </c>
      <c r="K6282">
        <v>0.24199999999999999</v>
      </c>
      <c r="L6282">
        <v>1E-3</v>
      </c>
      <c r="M6282">
        <v>44766.83</v>
      </c>
      <c r="N6282">
        <v>5.9900000000000002E-2</v>
      </c>
      <c r="O6282">
        <v>27.398</v>
      </c>
      <c r="P6282">
        <v>7.4800000000000005E-2</v>
      </c>
      <c r="Q6282">
        <v>744523.18799999997</v>
      </c>
      <c r="R6282" t="s">
        <v>333</v>
      </c>
      <c r="S6282" t="s">
        <v>38</v>
      </c>
      <c r="T6282" t="s">
        <v>28</v>
      </c>
      <c r="V6282" t="s">
        <v>32</v>
      </c>
      <c r="Y6282" t="s">
        <v>299</v>
      </c>
    </row>
    <row r="6283" spans="1:25" x14ac:dyDescent="0.45">
      <c r="A6283" t="s">
        <v>274</v>
      </c>
      <c r="B6283" t="s">
        <v>513</v>
      </c>
      <c r="C6283">
        <v>7288</v>
      </c>
      <c r="D6283">
        <v>1</v>
      </c>
      <c r="F6283">
        <v>2019</v>
      </c>
      <c r="G6283">
        <v>448</v>
      </c>
      <c r="H6283">
        <v>356.36</v>
      </c>
      <c r="I6283">
        <v>23927.68</v>
      </c>
      <c r="K6283">
        <v>9.4E-2</v>
      </c>
      <c r="L6283">
        <v>1E-3</v>
      </c>
      <c r="M6283">
        <v>18143</v>
      </c>
      <c r="N6283">
        <v>5.9700000000000003E-2</v>
      </c>
      <c r="O6283">
        <v>11.12</v>
      </c>
      <c r="P6283">
        <v>7.6700000000000004E-2</v>
      </c>
      <c r="Q6283">
        <v>304108.625</v>
      </c>
      <c r="R6283" t="s">
        <v>333</v>
      </c>
      <c r="S6283" t="s">
        <v>38</v>
      </c>
      <c r="T6283" t="s">
        <v>28</v>
      </c>
      <c r="V6283" t="s">
        <v>32</v>
      </c>
      <c r="Y6283" t="s">
        <v>299</v>
      </c>
    </row>
    <row r="6284" spans="1:25" x14ac:dyDescent="0.45">
      <c r="A6284" t="s">
        <v>274</v>
      </c>
      <c r="B6284" t="s">
        <v>513</v>
      </c>
      <c r="C6284">
        <v>7288</v>
      </c>
      <c r="D6284">
        <v>1</v>
      </c>
      <c r="F6284">
        <v>2020</v>
      </c>
      <c r="G6284">
        <v>293</v>
      </c>
      <c r="H6284">
        <v>236.93</v>
      </c>
      <c r="I6284">
        <v>16770.48</v>
      </c>
      <c r="K6284">
        <v>6.5000000000000002E-2</v>
      </c>
      <c r="L6284">
        <v>1E-3</v>
      </c>
      <c r="M6284">
        <v>12892.044</v>
      </c>
      <c r="N6284">
        <v>5.91E-2</v>
      </c>
      <c r="O6284">
        <v>7.859</v>
      </c>
      <c r="P6284">
        <v>7.2099999999999997E-2</v>
      </c>
      <c r="Q6284">
        <v>216920.72099999999</v>
      </c>
      <c r="R6284" t="s">
        <v>333</v>
      </c>
      <c r="S6284" t="s">
        <v>38</v>
      </c>
      <c r="T6284" t="s">
        <v>28</v>
      </c>
      <c r="V6284" t="s">
        <v>32</v>
      </c>
      <c r="Y6284" t="s">
        <v>147</v>
      </c>
    </row>
    <row r="6285" spans="1:25" x14ac:dyDescent="0.45">
      <c r="A6285" t="s">
        <v>274</v>
      </c>
      <c r="B6285" t="s">
        <v>513</v>
      </c>
      <c r="C6285">
        <v>7288</v>
      </c>
      <c r="D6285">
        <v>1</v>
      </c>
      <c r="F6285">
        <v>2021</v>
      </c>
      <c r="G6285">
        <v>228</v>
      </c>
      <c r="H6285">
        <v>185.93</v>
      </c>
      <c r="I6285">
        <v>12583.46</v>
      </c>
      <c r="K6285">
        <v>5.0999999999999997E-2</v>
      </c>
      <c r="L6285">
        <v>1E-3</v>
      </c>
      <c r="M6285">
        <v>10106.561</v>
      </c>
      <c r="N6285">
        <v>5.8999999999999997E-2</v>
      </c>
      <c r="O6285">
        <v>6.0780000000000003</v>
      </c>
      <c r="P6285">
        <v>7.1199999999999999E-2</v>
      </c>
      <c r="Q6285">
        <v>170086.32399999999</v>
      </c>
      <c r="R6285" t="s">
        <v>333</v>
      </c>
      <c r="S6285" t="s">
        <v>38</v>
      </c>
      <c r="T6285" t="s">
        <v>28</v>
      </c>
      <c r="V6285" t="s">
        <v>32</v>
      </c>
      <c r="Y6285" t="s">
        <v>152</v>
      </c>
    </row>
    <row r="6286" spans="1:25" x14ac:dyDescent="0.45">
      <c r="A6286" t="s">
        <v>274</v>
      </c>
      <c r="B6286" t="s">
        <v>513</v>
      </c>
      <c r="C6286">
        <v>7288</v>
      </c>
      <c r="D6286">
        <v>1</v>
      </c>
      <c r="F6286">
        <v>2022</v>
      </c>
      <c r="G6286">
        <v>354</v>
      </c>
      <c r="H6286">
        <v>300.08999999999997</v>
      </c>
      <c r="I6286">
        <v>21378.81</v>
      </c>
      <c r="K6286">
        <v>8.4000000000000005E-2</v>
      </c>
      <c r="L6286">
        <v>1E-3</v>
      </c>
      <c r="M6286">
        <v>17702.018</v>
      </c>
      <c r="N6286">
        <v>6.1499999999999999E-2</v>
      </c>
      <c r="O6286">
        <v>10.791</v>
      </c>
      <c r="P6286">
        <v>7.5300000000000006E-2</v>
      </c>
      <c r="Q6286">
        <v>283920.55699999997</v>
      </c>
      <c r="R6286" t="s">
        <v>333</v>
      </c>
      <c r="S6286" t="s">
        <v>38</v>
      </c>
      <c r="T6286" t="s">
        <v>28</v>
      </c>
      <c r="V6286" t="s">
        <v>32</v>
      </c>
      <c r="Y6286" t="s">
        <v>152</v>
      </c>
    </row>
    <row r="6287" spans="1:25" x14ac:dyDescent="0.45">
      <c r="A6287" t="s">
        <v>274</v>
      </c>
      <c r="B6287" t="s">
        <v>513</v>
      </c>
      <c r="C6287">
        <v>7288</v>
      </c>
      <c r="D6287">
        <v>1</v>
      </c>
      <c r="F6287">
        <v>2023</v>
      </c>
      <c r="G6287">
        <v>549</v>
      </c>
      <c r="H6287">
        <v>459.39</v>
      </c>
      <c r="I6287">
        <v>32994.82</v>
      </c>
      <c r="K6287">
        <v>0.13100000000000001</v>
      </c>
      <c r="L6287">
        <v>1E-3</v>
      </c>
      <c r="M6287">
        <v>26476.203000000001</v>
      </c>
      <c r="N6287">
        <v>6.0100000000000001E-2</v>
      </c>
      <c r="O6287">
        <v>16.146000000000001</v>
      </c>
      <c r="P6287">
        <v>7.3700000000000002E-2</v>
      </c>
      <c r="Q6287">
        <v>438479.36599999998</v>
      </c>
      <c r="R6287" t="s">
        <v>333</v>
      </c>
      <c r="S6287" t="s">
        <v>38</v>
      </c>
      <c r="T6287" t="s">
        <v>28</v>
      </c>
      <c r="V6287" t="s">
        <v>32</v>
      </c>
      <c r="Y6287" t="s">
        <v>152</v>
      </c>
    </row>
    <row r="6288" spans="1:25" x14ac:dyDescent="0.45">
      <c r="A6288" t="s">
        <v>274</v>
      </c>
      <c r="B6288" t="s">
        <v>513</v>
      </c>
      <c r="C6288">
        <v>7288</v>
      </c>
      <c r="D6288">
        <v>1</v>
      </c>
      <c r="F6288">
        <v>2024</v>
      </c>
      <c r="G6288">
        <v>209</v>
      </c>
      <c r="H6288">
        <v>174.59</v>
      </c>
      <c r="I6288">
        <v>13377.19</v>
      </c>
      <c r="K6288">
        <v>5.0999999999999997E-2</v>
      </c>
      <c r="L6288">
        <v>1E-3</v>
      </c>
      <c r="M6288">
        <v>10965.799000000001</v>
      </c>
      <c r="N6288">
        <v>6.2700000000000006E-2</v>
      </c>
      <c r="O6288">
        <v>6.7859999999999996</v>
      </c>
      <c r="P6288">
        <v>7.7200000000000005E-2</v>
      </c>
      <c r="Q6288">
        <v>172545.508</v>
      </c>
      <c r="R6288" t="s">
        <v>333</v>
      </c>
      <c r="S6288" t="s">
        <v>38</v>
      </c>
      <c r="T6288" t="s">
        <v>28</v>
      </c>
      <c r="V6288" t="s">
        <v>32</v>
      </c>
      <c r="Y6288" t="s">
        <v>152</v>
      </c>
    </row>
    <row r="6289" spans="1:25" x14ac:dyDescent="0.45">
      <c r="A6289" t="s">
        <v>335</v>
      </c>
      <c r="B6289" t="s">
        <v>514</v>
      </c>
      <c r="C6289">
        <v>7314</v>
      </c>
      <c r="D6289">
        <v>1</v>
      </c>
      <c r="F6289">
        <v>2009</v>
      </c>
      <c r="G6289">
        <v>8443</v>
      </c>
      <c r="H6289">
        <v>8426.24</v>
      </c>
      <c r="I6289">
        <v>815079.77</v>
      </c>
      <c r="K6289">
        <v>39.6</v>
      </c>
      <c r="L6289">
        <v>8.6E-3</v>
      </c>
      <c r="M6289">
        <v>594395.48199999996</v>
      </c>
      <c r="N6289">
        <v>0.06</v>
      </c>
      <c r="O6289">
        <v>166.363</v>
      </c>
      <c r="P6289">
        <v>3.4000000000000002E-2</v>
      </c>
      <c r="Q6289">
        <v>9826415.8509999998</v>
      </c>
      <c r="R6289" t="s">
        <v>333</v>
      </c>
      <c r="S6289" t="s">
        <v>38</v>
      </c>
      <c r="T6289" t="s">
        <v>89</v>
      </c>
      <c r="V6289" t="s">
        <v>298</v>
      </c>
      <c r="Y6289" t="s">
        <v>107</v>
      </c>
    </row>
    <row r="6290" spans="1:25" x14ac:dyDescent="0.45">
      <c r="A6290" t="s">
        <v>335</v>
      </c>
      <c r="B6290" t="s">
        <v>514</v>
      </c>
      <c r="C6290">
        <v>7314</v>
      </c>
      <c r="D6290">
        <v>1</v>
      </c>
      <c r="F6290">
        <v>2010</v>
      </c>
      <c r="G6290">
        <v>6492</v>
      </c>
      <c r="H6290">
        <v>6485.28</v>
      </c>
      <c r="I6290">
        <v>636512.19999999995</v>
      </c>
      <c r="K6290">
        <v>6.0810000000000004</v>
      </c>
      <c r="L6290">
        <v>2E-3</v>
      </c>
      <c r="M6290">
        <v>455709.98599999998</v>
      </c>
      <c r="N6290">
        <v>5.9200000000000003E-2</v>
      </c>
      <c r="O6290">
        <v>108.456</v>
      </c>
      <c r="P6290">
        <v>2.8500000000000001E-2</v>
      </c>
      <c r="Q6290">
        <v>7645851.9019999998</v>
      </c>
      <c r="R6290" t="s">
        <v>333</v>
      </c>
      <c r="S6290" t="s">
        <v>38</v>
      </c>
      <c r="T6290" t="s">
        <v>89</v>
      </c>
      <c r="V6290" t="s">
        <v>298</v>
      </c>
      <c r="Y6290" t="s">
        <v>107</v>
      </c>
    </row>
    <row r="6291" spans="1:25" x14ac:dyDescent="0.45">
      <c r="A6291" t="s">
        <v>335</v>
      </c>
      <c r="B6291" t="s">
        <v>514</v>
      </c>
      <c r="C6291">
        <v>7314</v>
      </c>
      <c r="D6291">
        <v>1</v>
      </c>
      <c r="F6291">
        <v>2011</v>
      </c>
      <c r="G6291">
        <v>7333</v>
      </c>
      <c r="H6291">
        <v>7308.93</v>
      </c>
      <c r="I6291">
        <v>701057.09</v>
      </c>
      <c r="K6291">
        <v>3.1339999999999999</v>
      </c>
      <c r="L6291">
        <v>1.2999999999999999E-3</v>
      </c>
      <c r="M6291">
        <v>505787.54399999999</v>
      </c>
      <c r="N6291">
        <v>5.8999999999999997E-2</v>
      </c>
      <c r="O6291">
        <v>120.84</v>
      </c>
      <c r="P6291">
        <v>2.9000000000000001E-2</v>
      </c>
      <c r="Q6291">
        <v>8507936.6180000007</v>
      </c>
      <c r="R6291" t="s">
        <v>333</v>
      </c>
      <c r="S6291" t="s">
        <v>38</v>
      </c>
      <c r="T6291" t="s">
        <v>89</v>
      </c>
      <c r="V6291" t="s">
        <v>298</v>
      </c>
      <c r="Y6291" t="s">
        <v>107</v>
      </c>
    </row>
    <row r="6292" spans="1:25" x14ac:dyDescent="0.45">
      <c r="A6292" t="s">
        <v>335</v>
      </c>
      <c r="B6292" t="s">
        <v>514</v>
      </c>
      <c r="C6292">
        <v>7314</v>
      </c>
      <c r="D6292">
        <v>1</v>
      </c>
      <c r="F6292">
        <v>2012</v>
      </c>
      <c r="G6292">
        <v>8444</v>
      </c>
      <c r="H6292">
        <v>8430.56</v>
      </c>
      <c r="I6292">
        <v>817460.57</v>
      </c>
      <c r="K6292">
        <v>3.0659999999999998</v>
      </c>
      <c r="L6292">
        <v>1E-3</v>
      </c>
      <c r="M6292">
        <v>585673.103</v>
      </c>
      <c r="N6292">
        <v>5.8999999999999997E-2</v>
      </c>
      <c r="O6292">
        <v>151.815</v>
      </c>
      <c r="P6292">
        <v>3.1300000000000001E-2</v>
      </c>
      <c r="Q6292">
        <v>9854583.1439999994</v>
      </c>
      <c r="R6292" t="s">
        <v>333</v>
      </c>
      <c r="S6292" t="s">
        <v>38</v>
      </c>
      <c r="T6292" t="s">
        <v>89</v>
      </c>
      <c r="V6292" t="s">
        <v>298</v>
      </c>
      <c r="Y6292" t="s">
        <v>107</v>
      </c>
    </row>
    <row r="6293" spans="1:25" x14ac:dyDescent="0.45">
      <c r="A6293" t="s">
        <v>335</v>
      </c>
      <c r="B6293" t="s">
        <v>514</v>
      </c>
      <c r="C6293">
        <v>7314</v>
      </c>
      <c r="D6293">
        <v>1</v>
      </c>
      <c r="F6293">
        <v>2013</v>
      </c>
      <c r="G6293">
        <v>8309</v>
      </c>
      <c r="H6293">
        <v>8304.11</v>
      </c>
      <c r="I6293">
        <v>808589.54</v>
      </c>
      <c r="K6293">
        <v>8.5820000000000007</v>
      </c>
      <c r="L6293">
        <v>2.2000000000000001E-3</v>
      </c>
      <c r="M6293">
        <v>579984.40700000001</v>
      </c>
      <c r="N6293">
        <v>5.91E-2</v>
      </c>
      <c r="O6293">
        <v>143.84399999999999</v>
      </c>
      <c r="P6293">
        <v>2.9899999999999999E-2</v>
      </c>
      <c r="Q6293">
        <v>9735766.4859999996</v>
      </c>
      <c r="R6293" t="s">
        <v>333</v>
      </c>
      <c r="S6293" t="s">
        <v>38</v>
      </c>
      <c r="T6293" t="s">
        <v>89</v>
      </c>
      <c r="V6293" t="s">
        <v>298</v>
      </c>
      <c r="Y6293" t="s">
        <v>107</v>
      </c>
    </row>
    <row r="6294" spans="1:25" x14ac:dyDescent="0.45">
      <c r="A6294" t="s">
        <v>335</v>
      </c>
      <c r="B6294" t="s">
        <v>514</v>
      </c>
      <c r="C6294">
        <v>7314</v>
      </c>
      <c r="D6294">
        <v>1</v>
      </c>
      <c r="F6294">
        <v>2014</v>
      </c>
      <c r="G6294">
        <v>8381</v>
      </c>
      <c r="H6294">
        <v>8369.7999999999993</v>
      </c>
      <c r="I6294">
        <v>808626.01</v>
      </c>
      <c r="K6294">
        <v>15.004</v>
      </c>
      <c r="L6294">
        <v>3.3E-3</v>
      </c>
      <c r="M6294">
        <v>591793.96200000006</v>
      </c>
      <c r="N6294">
        <v>6.0299999999999999E-2</v>
      </c>
      <c r="O6294">
        <v>173.054</v>
      </c>
      <c r="P6294">
        <v>3.5400000000000001E-2</v>
      </c>
      <c r="Q6294">
        <v>9724781.1119999997</v>
      </c>
      <c r="R6294" t="s">
        <v>333</v>
      </c>
      <c r="S6294" t="s">
        <v>38</v>
      </c>
      <c r="T6294" t="s">
        <v>89</v>
      </c>
      <c r="V6294" t="s">
        <v>298</v>
      </c>
      <c r="Y6294" t="s">
        <v>107</v>
      </c>
    </row>
    <row r="6295" spans="1:25" x14ac:dyDescent="0.45">
      <c r="A6295" t="s">
        <v>335</v>
      </c>
      <c r="B6295" t="s">
        <v>514</v>
      </c>
      <c r="C6295">
        <v>7314</v>
      </c>
      <c r="D6295">
        <v>1</v>
      </c>
      <c r="F6295">
        <v>2015</v>
      </c>
      <c r="G6295">
        <v>7193</v>
      </c>
      <c r="H6295">
        <v>7180.26</v>
      </c>
      <c r="I6295">
        <v>673961.07</v>
      </c>
      <c r="K6295">
        <v>2.5150000000000001</v>
      </c>
      <c r="L6295">
        <v>1E-3</v>
      </c>
      <c r="M6295">
        <v>495415.56199999998</v>
      </c>
      <c r="N6295">
        <v>5.9700000000000003E-2</v>
      </c>
      <c r="O6295">
        <v>159.99199999999999</v>
      </c>
      <c r="P6295">
        <v>4.0399999999999998E-2</v>
      </c>
      <c r="Q6295">
        <v>8244813.9979999997</v>
      </c>
      <c r="R6295" t="s">
        <v>333</v>
      </c>
      <c r="S6295" t="s">
        <v>38</v>
      </c>
      <c r="T6295" t="s">
        <v>89</v>
      </c>
      <c r="V6295" t="s">
        <v>298</v>
      </c>
      <c r="Y6295" t="s">
        <v>146</v>
      </c>
    </row>
    <row r="6296" spans="1:25" x14ac:dyDescent="0.45">
      <c r="A6296" t="s">
        <v>335</v>
      </c>
      <c r="B6296" t="s">
        <v>514</v>
      </c>
      <c r="C6296">
        <v>7314</v>
      </c>
      <c r="D6296">
        <v>1</v>
      </c>
      <c r="F6296">
        <v>2016</v>
      </c>
      <c r="G6296">
        <v>8407</v>
      </c>
      <c r="H6296">
        <v>8396.2999999999993</v>
      </c>
      <c r="I6296">
        <v>780441.12</v>
      </c>
      <c r="K6296">
        <v>2.8690000000000002</v>
      </c>
      <c r="L6296">
        <v>1E-3</v>
      </c>
      <c r="M6296">
        <v>566238.64399999997</v>
      </c>
      <c r="N6296">
        <v>5.9299999999999999E-2</v>
      </c>
      <c r="O6296">
        <v>143.858</v>
      </c>
      <c r="P6296">
        <v>3.1E-2</v>
      </c>
      <c r="Q6296">
        <v>9484636.6789999995</v>
      </c>
      <c r="R6296" t="s">
        <v>333</v>
      </c>
      <c r="S6296" t="s">
        <v>38</v>
      </c>
      <c r="T6296" t="s">
        <v>89</v>
      </c>
      <c r="V6296" t="s">
        <v>298</v>
      </c>
      <c r="Y6296" t="s">
        <v>146</v>
      </c>
    </row>
    <row r="6297" spans="1:25" x14ac:dyDescent="0.45">
      <c r="A6297" t="s">
        <v>335</v>
      </c>
      <c r="B6297" t="s">
        <v>514</v>
      </c>
      <c r="C6297">
        <v>7314</v>
      </c>
      <c r="D6297">
        <v>1</v>
      </c>
      <c r="F6297">
        <v>2017</v>
      </c>
      <c r="G6297">
        <v>7504</v>
      </c>
      <c r="H6297">
        <v>7498.36</v>
      </c>
      <c r="I6297">
        <v>642654.67000000004</v>
      </c>
      <c r="K6297">
        <v>16.317</v>
      </c>
      <c r="L6297">
        <v>4.4999999999999997E-3</v>
      </c>
      <c r="M6297">
        <v>474397.26699999999</v>
      </c>
      <c r="N6297">
        <v>5.9299999999999999E-2</v>
      </c>
      <c r="O6297">
        <v>121.729</v>
      </c>
      <c r="P6297">
        <v>3.1E-2</v>
      </c>
      <c r="Q6297">
        <v>7939322.2240000004</v>
      </c>
      <c r="R6297" t="s">
        <v>333</v>
      </c>
      <c r="S6297" t="s">
        <v>38</v>
      </c>
      <c r="T6297" t="s">
        <v>89</v>
      </c>
      <c r="V6297" t="s">
        <v>298</v>
      </c>
      <c r="Y6297" t="s">
        <v>147</v>
      </c>
    </row>
    <row r="6298" spans="1:25" x14ac:dyDescent="0.45">
      <c r="A6298" t="s">
        <v>335</v>
      </c>
      <c r="B6298" t="s">
        <v>514</v>
      </c>
      <c r="C6298">
        <v>7314</v>
      </c>
      <c r="D6298">
        <v>1</v>
      </c>
      <c r="F6298">
        <v>2018</v>
      </c>
      <c r="G6298">
        <v>5502</v>
      </c>
      <c r="H6298">
        <v>5393.93</v>
      </c>
      <c r="I6298">
        <v>421429.98</v>
      </c>
      <c r="K6298">
        <v>1.7250000000000001</v>
      </c>
      <c r="L6298">
        <v>1E-3</v>
      </c>
      <c r="M6298">
        <v>324616.859</v>
      </c>
      <c r="N6298">
        <v>5.9900000000000002E-2</v>
      </c>
      <c r="O6298">
        <v>98.465999999999994</v>
      </c>
      <c r="P6298">
        <v>0.04</v>
      </c>
      <c r="Q6298">
        <v>5374166.0719999997</v>
      </c>
      <c r="R6298" t="s">
        <v>333</v>
      </c>
      <c r="S6298" t="s">
        <v>38</v>
      </c>
      <c r="T6298" t="s">
        <v>89</v>
      </c>
      <c r="V6298" t="s">
        <v>298</v>
      </c>
      <c r="Y6298" t="s">
        <v>147</v>
      </c>
    </row>
    <row r="6299" spans="1:25" x14ac:dyDescent="0.45">
      <c r="A6299" t="s">
        <v>335</v>
      </c>
      <c r="B6299" t="s">
        <v>514</v>
      </c>
      <c r="C6299">
        <v>7314</v>
      </c>
      <c r="D6299">
        <v>1</v>
      </c>
      <c r="F6299">
        <v>2019</v>
      </c>
      <c r="G6299">
        <v>3471</v>
      </c>
      <c r="H6299">
        <v>3358.92</v>
      </c>
      <c r="I6299">
        <v>258380.92</v>
      </c>
      <c r="K6299">
        <v>1.0409999999999999</v>
      </c>
      <c r="L6299">
        <v>1E-3</v>
      </c>
      <c r="M6299">
        <v>198820.283</v>
      </c>
      <c r="N6299">
        <v>5.9700000000000003E-2</v>
      </c>
      <c r="O6299">
        <v>62.942</v>
      </c>
      <c r="P6299">
        <v>4.4900000000000002E-2</v>
      </c>
      <c r="Q6299">
        <v>3307903.8369999998</v>
      </c>
      <c r="R6299" t="s">
        <v>333</v>
      </c>
      <c r="S6299" t="s">
        <v>38</v>
      </c>
      <c r="T6299" t="s">
        <v>89</v>
      </c>
      <c r="V6299" t="s">
        <v>298</v>
      </c>
      <c r="Y6299" t="s">
        <v>147</v>
      </c>
    </row>
    <row r="6300" spans="1:25" x14ac:dyDescent="0.45">
      <c r="A6300" t="s">
        <v>335</v>
      </c>
      <c r="B6300" t="s">
        <v>514</v>
      </c>
      <c r="C6300">
        <v>7314</v>
      </c>
      <c r="D6300">
        <v>1</v>
      </c>
      <c r="F6300">
        <v>2020</v>
      </c>
      <c r="G6300">
        <v>4793</v>
      </c>
      <c r="H6300">
        <v>4723.8</v>
      </c>
      <c r="I6300">
        <v>383398.55</v>
      </c>
      <c r="K6300">
        <v>2.6269999999999998</v>
      </c>
      <c r="L6300">
        <v>1.6999999999999999E-3</v>
      </c>
      <c r="M6300">
        <v>278476.36800000002</v>
      </c>
      <c r="N6300">
        <v>5.91E-2</v>
      </c>
      <c r="O6300">
        <v>76.412000000000006</v>
      </c>
      <c r="P6300">
        <v>3.6299999999999999E-2</v>
      </c>
      <c r="Q6300">
        <v>4680842.0659999996</v>
      </c>
      <c r="R6300" t="s">
        <v>333</v>
      </c>
      <c r="S6300" t="s">
        <v>38</v>
      </c>
      <c r="T6300" t="s">
        <v>89</v>
      </c>
      <c r="V6300" t="s">
        <v>298</v>
      </c>
      <c r="Y6300" t="s">
        <v>147</v>
      </c>
    </row>
    <row r="6301" spans="1:25" x14ac:dyDescent="0.45">
      <c r="A6301" t="s">
        <v>335</v>
      </c>
      <c r="B6301" t="s">
        <v>514</v>
      </c>
      <c r="C6301">
        <v>7314</v>
      </c>
      <c r="D6301">
        <v>1</v>
      </c>
      <c r="F6301">
        <v>2021</v>
      </c>
      <c r="G6301">
        <v>1117</v>
      </c>
      <c r="H6301">
        <v>1086.08</v>
      </c>
      <c r="I6301">
        <v>87129.22</v>
      </c>
      <c r="K6301">
        <v>2.0619999999999998</v>
      </c>
      <c r="L6301">
        <v>4.4000000000000003E-3</v>
      </c>
      <c r="M6301">
        <v>64990.927000000003</v>
      </c>
      <c r="N6301">
        <v>5.96E-2</v>
      </c>
      <c r="O6301">
        <v>20.989000000000001</v>
      </c>
      <c r="P6301">
        <v>4.6199999999999998E-2</v>
      </c>
      <c r="Q6301">
        <v>1084042.5689999999</v>
      </c>
      <c r="R6301" t="s">
        <v>333</v>
      </c>
      <c r="S6301" t="s">
        <v>38</v>
      </c>
      <c r="T6301" t="s">
        <v>89</v>
      </c>
      <c r="V6301" t="s">
        <v>298</v>
      </c>
      <c r="Y6301" t="s">
        <v>152</v>
      </c>
    </row>
    <row r="6302" spans="1:25" x14ac:dyDescent="0.45">
      <c r="A6302" t="s">
        <v>335</v>
      </c>
      <c r="B6302" t="s">
        <v>514</v>
      </c>
      <c r="C6302">
        <v>7314</v>
      </c>
      <c r="D6302">
        <v>1</v>
      </c>
      <c r="F6302">
        <v>2022</v>
      </c>
      <c r="G6302">
        <v>5604</v>
      </c>
      <c r="H6302">
        <v>5503.78</v>
      </c>
      <c r="I6302">
        <v>457468.22</v>
      </c>
      <c r="K6302">
        <v>2.0870000000000002</v>
      </c>
      <c r="L6302">
        <v>1.1000000000000001E-3</v>
      </c>
      <c r="M6302">
        <v>359947.26799999998</v>
      </c>
      <c r="N6302">
        <v>6.1600000000000002E-2</v>
      </c>
      <c r="O6302">
        <v>142.39500000000001</v>
      </c>
      <c r="P6302">
        <v>5.21E-2</v>
      </c>
      <c r="Q6302">
        <v>5778094.0099999998</v>
      </c>
      <c r="R6302" t="s">
        <v>333</v>
      </c>
      <c r="S6302" t="s">
        <v>38</v>
      </c>
      <c r="T6302" t="s">
        <v>89</v>
      </c>
      <c r="V6302" t="s">
        <v>298</v>
      </c>
      <c r="Y6302" t="s">
        <v>152</v>
      </c>
    </row>
    <row r="6303" spans="1:25" x14ac:dyDescent="0.45">
      <c r="A6303" t="s">
        <v>335</v>
      </c>
      <c r="B6303" t="s">
        <v>514</v>
      </c>
      <c r="C6303">
        <v>7314</v>
      </c>
      <c r="D6303">
        <v>1</v>
      </c>
      <c r="F6303">
        <v>2023</v>
      </c>
      <c r="G6303">
        <v>3765</v>
      </c>
      <c r="H6303">
        <v>3654.9</v>
      </c>
      <c r="I6303">
        <v>270792.31</v>
      </c>
      <c r="K6303">
        <v>1.0640000000000001</v>
      </c>
      <c r="L6303">
        <v>1E-3</v>
      </c>
      <c r="M6303">
        <v>207504.69399999999</v>
      </c>
      <c r="N6303">
        <v>5.9299999999999999E-2</v>
      </c>
      <c r="O6303">
        <v>67.492000000000004</v>
      </c>
      <c r="P6303">
        <v>4.65E-2</v>
      </c>
      <c r="Q6303">
        <v>3474834.8339999998</v>
      </c>
      <c r="R6303" t="s">
        <v>333</v>
      </c>
      <c r="S6303" t="s">
        <v>38</v>
      </c>
      <c r="T6303" t="s">
        <v>89</v>
      </c>
      <c r="V6303" t="s">
        <v>298</v>
      </c>
      <c r="Y6303" t="s">
        <v>152</v>
      </c>
    </row>
    <row r="6304" spans="1:25" x14ac:dyDescent="0.45">
      <c r="A6304" t="s">
        <v>335</v>
      </c>
      <c r="B6304" t="s">
        <v>514</v>
      </c>
      <c r="C6304">
        <v>7314</v>
      </c>
      <c r="D6304">
        <v>1</v>
      </c>
      <c r="F6304">
        <v>2024</v>
      </c>
      <c r="G6304">
        <v>1234</v>
      </c>
      <c r="H6304">
        <v>1204.67</v>
      </c>
      <c r="I6304">
        <v>93327.31</v>
      </c>
      <c r="K6304">
        <v>0.35</v>
      </c>
      <c r="L6304">
        <v>1E-3</v>
      </c>
      <c r="M6304">
        <v>69380.297999999995</v>
      </c>
      <c r="N6304">
        <v>5.8999999999999997E-2</v>
      </c>
      <c r="O6304">
        <v>19.632000000000001</v>
      </c>
      <c r="P6304">
        <v>0.04</v>
      </c>
      <c r="Q6304">
        <v>1167470.612</v>
      </c>
      <c r="R6304" t="s">
        <v>333</v>
      </c>
      <c r="S6304" t="s">
        <v>38</v>
      </c>
      <c r="T6304" t="s">
        <v>89</v>
      </c>
      <c r="V6304" t="s">
        <v>298</v>
      </c>
      <c r="Y6304" t="s">
        <v>152</v>
      </c>
    </row>
    <row r="6305" spans="1:25" x14ac:dyDescent="0.45">
      <c r="A6305" t="s">
        <v>100</v>
      </c>
      <c r="B6305" t="s">
        <v>515</v>
      </c>
      <c r="C6305">
        <v>7318</v>
      </c>
      <c r="D6305" t="s">
        <v>516</v>
      </c>
      <c r="F6305">
        <v>2009</v>
      </c>
      <c r="G6305">
        <v>30</v>
      </c>
      <c r="H6305">
        <v>24.15</v>
      </c>
      <c r="I6305">
        <v>591.52</v>
      </c>
      <c r="K6305">
        <v>0.16500000000000001</v>
      </c>
      <c r="L6305">
        <v>4.0599999999999997E-2</v>
      </c>
      <c r="M6305">
        <v>511.30700000000002</v>
      </c>
      <c r="N6305">
        <v>7.3099999999999998E-2</v>
      </c>
      <c r="O6305">
        <v>0.65700000000000003</v>
      </c>
      <c r="P6305">
        <v>0.15720000000000001</v>
      </c>
      <c r="Q6305">
        <v>8470.366</v>
      </c>
      <c r="R6305" t="s">
        <v>333</v>
      </c>
      <c r="S6305" t="s">
        <v>38</v>
      </c>
      <c r="T6305" t="s">
        <v>28</v>
      </c>
      <c r="V6305" t="s">
        <v>32</v>
      </c>
      <c r="Y6305" t="s">
        <v>107</v>
      </c>
    </row>
    <row r="6306" spans="1:25" x14ac:dyDescent="0.45">
      <c r="A6306" t="s">
        <v>100</v>
      </c>
      <c r="B6306" t="s">
        <v>515</v>
      </c>
      <c r="C6306">
        <v>7318</v>
      </c>
      <c r="D6306" t="s">
        <v>516</v>
      </c>
      <c r="F6306">
        <v>2010</v>
      </c>
      <c r="G6306">
        <v>244</v>
      </c>
      <c r="H6306">
        <v>206.27</v>
      </c>
      <c r="I6306">
        <v>4613.1899999999996</v>
      </c>
      <c r="K6306">
        <v>6.2E-2</v>
      </c>
      <c r="L6306">
        <v>2.5999999999999999E-3</v>
      </c>
      <c r="M6306">
        <v>3683.57</v>
      </c>
      <c r="N6306">
        <v>5.9499999999999997E-2</v>
      </c>
      <c r="O6306">
        <v>3.2719999999999998</v>
      </c>
      <c r="P6306">
        <v>0.10589999999999999</v>
      </c>
      <c r="Q6306">
        <v>61742.099000000002</v>
      </c>
      <c r="R6306" t="s">
        <v>333</v>
      </c>
      <c r="S6306" t="s">
        <v>38</v>
      </c>
      <c r="T6306" t="s">
        <v>28</v>
      </c>
      <c r="V6306" t="s">
        <v>32</v>
      </c>
      <c r="Y6306" t="s">
        <v>107</v>
      </c>
    </row>
    <row r="6307" spans="1:25" x14ac:dyDescent="0.45">
      <c r="A6307" t="s">
        <v>100</v>
      </c>
      <c r="B6307" t="s">
        <v>515</v>
      </c>
      <c r="C6307">
        <v>7318</v>
      </c>
      <c r="D6307" t="s">
        <v>516</v>
      </c>
      <c r="F6307">
        <v>2011</v>
      </c>
      <c r="G6307">
        <v>102</v>
      </c>
      <c r="H6307">
        <v>89.79</v>
      </c>
      <c r="I6307">
        <v>2202.6999999999998</v>
      </c>
      <c r="K6307">
        <v>0.48599999999999999</v>
      </c>
      <c r="L6307">
        <v>2.4899999999999999E-2</v>
      </c>
      <c r="M6307">
        <v>2200.3049999999998</v>
      </c>
      <c r="N6307">
        <v>6.3200000000000006E-2</v>
      </c>
      <c r="O6307">
        <v>2.9590000000000001</v>
      </c>
      <c r="P6307">
        <v>0.15840000000000001</v>
      </c>
      <c r="Q6307">
        <v>34341.447999999997</v>
      </c>
      <c r="R6307" t="s">
        <v>333</v>
      </c>
      <c r="S6307" t="s">
        <v>38</v>
      </c>
      <c r="T6307" t="s">
        <v>28</v>
      </c>
      <c r="V6307" t="s">
        <v>32</v>
      </c>
      <c r="Y6307" t="s">
        <v>107</v>
      </c>
    </row>
    <row r="6308" spans="1:25" x14ac:dyDescent="0.45">
      <c r="A6308" t="s">
        <v>100</v>
      </c>
      <c r="B6308" t="s">
        <v>515</v>
      </c>
      <c r="C6308">
        <v>7318</v>
      </c>
      <c r="D6308" t="s">
        <v>516</v>
      </c>
      <c r="F6308">
        <v>2012</v>
      </c>
      <c r="G6308">
        <v>39</v>
      </c>
      <c r="H6308">
        <v>31.9</v>
      </c>
      <c r="I6308">
        <v>719.3</v>
      </c>
      <c r="K6308">
        <v>0.14399999999999999</v>
      </c>
      <c r="L6308">
        <v>1.6199999999999999E-2</v>
      </c>
      <c r="M6308">
        <v>692.721</v>
      </c>
      <c r="N6308">
        <v>6.1899999999999997E-2</v>
      </c>
      <c r="O6308">
        <v>1.018</v>
      </c>
      <c r="P6308">
        <v>0.153</v>
      </c>
      <c r="Q6308">
        <v>10784.375</v>
      </c>
      <c r="R6308" t="s">
        <v>333</v>
      </c>
      <c r="S6308" t="s">
        <v>38</v>
      </c>
      <c r="T6308" t="s">
        <v>28</v>
      </c>
      <c r="V6308" t="s">
        <v>32</v>
      </c>
      <c r="Y6308" t="s">
        <v>107</v>
      </c>
    </row>
    <row r="6309" spans="1:25" x14ac:dyDescent="0.45">
      <c r="A6309" t="s">
        <v>100</v>
      </c>
      <c r="B6309" t="s">
        <v>515</v>
      </c>
      <c r="C6309">
        <v>7318</v>
      </c>
      <c r="D6309" t="s">
        <v>516</v>
      </c>
      <c r="F6309">
        <v>2013</v>
      </c>
      <c r="G6309">
        <v>134</v>
      </c>
      <c r="H6309">
        <v>104.15</v>
      </c>
      <c r="I6309">
        <v>1512.56</v>
      </c>
      <c r="K6309">
        <v>0.17</v>
      </c>
      <c r="L6309">
        <v>9.9000000000000008E-3</v>
      </c>
      <c r="M6309">
        <v>1503.5640000000001</v>
      </c>
      <c r="N6309">
        <v>6.1100000000000002E-2</v>
      </c>
      <c r="O6309">
        <v>1.4810000000000001</v>
      </c>
      <c r="P6309">
        <v>0.1158</v>
      </c>
      <c r="Q6309">
        <v>24244.857</v>
      </c>
      <c r="R6309" t="s">
        <v>333</v>
      </c>
      <c r="S6309" t="s">
        <v>38</v>
      </c>
      <c r="T6309" t="s">
        <v>28</v>
      </c>
      <c r="V6309" t="s">
        <v>32</v>
      </c>
      <c r="Y6309" t="s">
        <v>107</v>
      </c>
    </row>
    <row r="6310" spans="1:25" x14ac:dyDescent="0.45">
      <c r="A6310" t="s">
        <v>100</v>
      </c>
      <c r="B6310" t="s">
        <v>515</v>
      </c>
      <c r="C6310">
        <v>7318</v>
      </c>
      <c r="D6310" t="s">
        <v>516</v>
      </c>
      <c r="F6310">
        <v>2014</v>
      </c>
      <c r="G6310">
        <v>110</v>
      </c>
      <c r="H6310">
        <v>82.68</v>
      </c>
      <c r="I6310">
        <v>1834.92</v>
      </c>
      <c r="K6310">
        <v>0.625</v>
      </c>
      <c r="L6310">
        <v>3.1E-2</v>
      </c>
      <c r="M6310">
        <v>1778.84</v>
      </c>
      <c r="N6310">
        <v>6.5799999999999997E-2</v>
      </c>
      <c r="O6310">
        <v>3.7069999999999999</v>
      </c>
      <c r="P6310">
        <v>0.2097</v>
      </c>
      <c r="Q6310">
        <v>25518.504000000001</v>
      </c>
      <c r="R6310" t="s">
        <v>333</v>
      </c>
      <c r="S6310" t="s">
        <v>38</v>
      </c>
      <c r="T6310" t="s">
        <v>28</v>
      </c>
      <c r="V6310" t="s">
        <v>32</v>
      </c>
      <c r="Y6310" t="s">
        <v>107</v>
      </c>
    </row>
    <row r="6311" spans="1:25" x14ac:dyDescent="0.45">
      <c r="A6311" t="s">
        <v>100</v>
      </c>
      <c r="B6311" t="s">
        <v>515</v>
      </c>
      <c r="C6311">
        <v>7318</v>
      </c>
      <c r="D6311" t="s">
        <v>516</v>
      </c>
      <c r="F6311">
        <v>2015</v>
      </c>
      <c r="G6311">
        <v>168</v>
      </c>
      <c r="H6311">
        <v>121.7</v>
      </c>
      <c r="I6311">
        <v>2567.25</v>
      </c>
      <c r="K6311">
        <v>0.16700000000000001</v>
      </c>
      <c r="L6311">
        <v>6.0000000000000001E-3</v>
      </c>
      <c r="M6311">
        <v>2408.5520000000001</v>
      </c>
      <c r="N6311">
        <v>6.54E-2</v>
      </c>
      <c r="O6311">
        <v>4.4139999999999997</v>
      </c>
      <c r="P6311">
        <v>0.2036</v>
      </c>
      <c r="Q6311">
        <v>34728.061000000002</v>
      </c>
      <c r="R6311" t="s">
        <v>333</v>
      </c>
      <c r="S6311" t="s">
        <v>38</v>
      </c>
      <c r="T6311" t="s">
        <v>28</v>
      </c>
      <c r="V6311" t="s">
        <v>32</v>
      </c>
      <c r="Y6311" t="s">
        <v>36</v>
      </c>
    </row>
    <row r="6312" spans="1:25" x14ac:dyDescent="0.45">
      <c r="A6312" t="s">
        <v>100</v>
      </c>
      <c r="B6312" t="s">
        <v>515</v>
      </c>
      <c r="C6312">
        <v>7318</v>
      </c>
      <c r="D6312" t="s">
        <v>516</v>
      </c>
      <c r="F6312">
        <v>2016</v>
      </c>
      <c r="G6312">
        <v>47</v>
      </c>
      <c r="H6312">
        <v>33.68</v>
      </c>
      <c r="I6312">
        <v>1176.99</v>
      </c>
      <c r="K6312">
        <v>0.04</v>
      </c>
      <c r="L6312">
        <v>4.7999999999999996E-3</v>
      </c>
      <c r="M6312">
        <v>994.63099999999997</v>
      </c>
      <c r="N6312">
        <v>6.5299999999999997E-2</v>
      </c>
      <c r="O6312">
        <v>1.4039999999999999</v>
      </c>
      <c r="P6312">
        <v>0.1825</v>
      </c>
      <c r="Q6312">
        <v>14972.296</v>
      </c>
      <c r="R6312" t="s">
        <v>333</v>
      </c>
      <c r="S6312" t="s">
        <v>38</v>
      </c>
      <c r="T6312" t="s">
        <v>28</v>
      </c>
      <c r="V6312" t="s">
        <v>32</v>
      </c>
      <c r="Y6312" t="s">
        <v>36</v>
      </c>
    </row>
    <row r="6313" spans="1:25" x14ac:dyDescent="0.45">
      <c r="A6313" t="s">
        <v>100</v>
      </c>
      <c r="B6313" t="s">
        <v>515</v>
      </c>
      <c r="C6313">
        <v>7318</v>
      </c>
      <c r="D6313" t="s">
        <v>516</v>
      </c>
      <c r="F6313">
        <v>2017</v>
      </c>
      <c r="G6313">
        <v>119</v>
      </c>
      <c r="H6313">
        <v>97.95</v>
      </c>
      <c r="I6313">
        <v>3713.33</v>
      </c>
      <c r="K6313">
        <v>1.4E-2</v>
      </c>
      <c r="L6313">
        <v>1.1999999999999999E-3</v>
      </c>
      <c r="M6313">
        <v>2784.4409999999998</v>
      </c>
      <c r="N6313">
        <v>5.96E-2</v>
      </c>
      <c r="O6313">
        <v>3.3380000000000001</v>
      </c>
      <c r="P6313">
        <v>0.14399999999999999</v>
      </c>
      <c r="Q6313">
        <v>46841.807000000001</v>
      </c>
      <c r="R6313" t="s">
        <v>333</v>
      </c>
      <c r="S6313" t="s">
        <v>38</v>
      </c>
      <c r="T6313" t="s">
        <v>28</v>
      </c>
      <c r="V6313" t="s">
        <v>32</v>
      </c>
      <c r="Y6313" t="s">
        <v>36</v>
      </c>
    </row>
    <row r="6314" spans="1:25" x14ac:dyDescent="0.45">
      <c r="A6314" t="s">
        <v>100</v>
      </c>
      <c r="B6314" t="s">
        <v>515</v>
      </c>
      <c r="C6314">
        <v>7318</v>
      </c>
      <c r="D6314" t="s">
        <v>516</v>
      </c>
      <c r="F6314">
        <v>2018</v>
      </c>
      <c r="G6314">
        <v>313</v>
      </c>
      <c r="H6314">
        <v>233.03</v>
      </c>
      <c r="I6314">
        <v>6814.66</v>
      </c>
      <c r="K6314">
        <v>0.13200000000000001</v>
      </c>
      <c r="L6314">
        <v>2.5999999999999999E-3</v>
      </c>
      <c r="M6314">
        <v>5839.5879999999997</v>
      </c>
      <c r="N6314">
        <v>6.2600000000000003E-2</v>
      </c>
      <c r="O6314">
        <v>9.1349999999999998</v>
      </c>
      <c r="P6314">
        <v>0.18049999999999999</v>
      </c>
      <c r="Q6314">
        <v>91741.32</v>
      </c>
      <c r="R6314" t="s">
        <v>333</v>
      </c>
      <c r="S6314" t="s">
        <v>38</v>
      </c>
      <c r="T6314" t="s">
        <v>28</v>
      </c>
      <c r="V6314" t="s">
        <v>32</v>
      </c>
      <c r="Y6314" t="s">
        <v>36</v>
      </c>
    </row>
    <row r="6315" spans="1:25" x14ac:dyDescent="0.45">
      <c r="A6315" t="s">
        <v>100</v>
      </c>
      <c r="B6315" t="s">
        <v>515</v>
      </c>
      <c r="C6315">
        <v>7318</v>
      </c>
      <c r="D6315" t="s">
        <v>516</v>
      </c>
      <c r="F6315">
        <v>2019</v>
      </c>
      <c r="G6315">
        <v>178</v>
      </c>
      <c r="H6315">
        <v>132.31</v>
      </c>
      <c r="I6315">
        <v>4237.75</v>
      </c>
      <c r="K6315">
        <v>2.1000000000000001E-2</v>
      </c>
      <c r="L6315">
        <v>2.0999999999999999E-3</v>
      </c>
      <c r="M6315">
        <v>3397.6770000000001</v>
      </c>
      <c r="N6315">
        <v>6.0699999999999997E-2</v>
      </c>
      <c r="O6315">
        <v>4.3819999999999997</v>
      </c>
      <c r="P6315">
        <v>0.15870000000000001</v>
      </c>
      <c r="Q6315">
        <v>56661.819000000003</v>
      </c>
      <c r="R6315" t="s">
        <v>333</v>
      </c>
      <c r="S6315" t="s">
        <v>38</v>
      </c>
      <c r="T6315" t="s">
        <v>28</v>
      </c>
      <c r="V6315" t="s">
        <v>32</v>
      </c>
      <c r="Y6315" t="s">
        <v>36</v>
      </c>
    </row>
    <row r="6316" spans="1:25" x14ac:dyDescent="0.45">
      <c r="A6316" t="s">
        <v>100</v>
      </c>
      <c r="B6316" t="s">
        <v>515</v>
      </c>
      <c r="C6316">
        <v>7318</v>
      </c>
      <c r="D6316" t="s">
        <v>516</v>
      </c>
      <c r="F6316">
        <v>2020</v>
      </c>
      <c r="G6316">
        <v>322</v>
      </c>
      <c r="H6316">
        <v>243.83</v>
      </c>
      <c r="I6316">
        <v>6896.86</v>
      </c>
      <c r="K6316">
        <v>4.3999999999999997E-2</v>
      </c>
      <c r="L6316">
        <v>1.8E-3</v>
      </c>
      <c r="M6316">
        <v>6053.5730000000003</v>
      </c>
      <c r="N6316">
        <v>6.0699999999999997E-2</v>
      </c>
      <c r="O6316">
        <v>7.0389999999999997</v>
      </c>
      <c r="P6316">
        <v>0.1452</v>
      </c>
      <c r="Q6316">
        <v>99860.114000000001</v>
      </c>
      <c r="R6316" t="s">
        <v>333</v>
      </c>
      <c r="S6316" t="s">
        <v>38</v>
      </c>
      <c r="T6316" t="s">
        <v>28</v>
      </c>
      <c r="V6316" t="s">
        <v>32</v>
      </c>
      <c r="Y6316" t="s">
        <v>36</v>
      </c>
    </row>
    <row r="6317" spans="1:25" x14ac:dyDescent="0.45">
      <c r="A6317" t="s">
        <v>100</v>
      </c>
      <c r="B6317" t="s">
        <v>515</v>
      </c>
      <c r="C6317">
        <v>7318</v>
      </c>
      <c r="D6317" t="s">
        <v>516</v>
      </c>
      <c r="F6317">
        <v>2021</v>
      </c>
      <c r="G6317">
        <v>240</v>
      </c>
      <c r="H6317">
        <v>189.15</v>
      </c>
      <c r="I6317">
        <v>5591.83</v>
      </c>
      <c r="K6317">
        <v>2.5000000000000001E-2</v>
      </c>
      <c r="L6317">
        <v>1E-3</v>
      </c>
      <c r="M6317">
        <v>4884.8959999999997</v>
      </c>
      <c r="N6317">
        <v>5.9200000000000003E-2</v>
      </c>
      <c r="O6317">
        <v>5.4329999999999998</v>
      </c>
      <c r="P6317">
        <v>0.13420000000000001</v>
      </c>
      <c r="Q6317">
        <v>82200.057000000001</v>
      </c>
      <c r="R6317" t="s">
        <v>333</v>
      </c>
      <c r="S6317" t="s">
        <v>38</v>
      </c>
      <c r="T6317" t="s">
        <v>28</v>
      </c>
      <c r="V6317" t="s">
        <v>32</v>
      </c>
      <c r="Y6317" t="s">
        <v>36</v>
      </c>
    </row>
    <row r="6318" spans="1:25" x14ac:dyDescent="0.45">
      <c r="A6318" t="s">
        <v>100</v>
      </c>
      <c r="B6318" t="s">
        <v>515</v>
      </c>
      <c r="C6318">
        <v>7318</v>
      </c>
      <c r="D6318" t="s">
        <v>516</v>
      </c>
      <c r="F6318">
        <v>2022</v>
      </c>
      <c r="G6318">
        <v>90</v>
      </c>
      <c r="H6318">
        <v>58.24</v>
      </c>
      <c r="I6318">
        <v>1535.23</v>
      </c>
      <c r="K6318">
        <v>3.4000000000000002E-2</v>
      </c>
      <c r="L6318">
        <v>4.4999999999999997E-3</v>
      </c>
      <c r="M6318">
        <v>1357.1130000000001</v>
      </c>
      <c r="N6318">
        <v>5.9799999999999999E-2</v>
      </c>
      <c r="O6318">
        <v>1.454</v>
      </c>
      <c r="P6318">
        <v>0.1338</v>
      </c>
      <c r="Q6318">
        <v>22706.788</v>
      </c>
      <c r="R6318" t="s">
        <v>333</v>
      </c>
      <c r="S6318" t="s">
        <v>38</v>
      </c>
      <c r="T6318" t="s">
        <v>28</v>
      </c>
      <c r="V6318" t="s">
        <v>32</v>
      </c>
      <c r="Y6318" t="s">
        <v>36</v>
      </c>
    </row>
    <row r="6319" spans="1:25" x14ac:dyDescent="0.45">
      <c r="A6319" t="s">
        <v>100</v>
      </c>
      <c r="B6319" t="s">
        <v>515</v>
      </c>
      <c r="C6319">
        <v>7318</v>
      </c>
      <c r="D6319" t="s">
        <v>516</v>
      </c>
      <c r="F6319">
        <v>2023</v>
      </c>
      <c r="G6319">
        <v>48</v>
      </c>
      <c r="H6319">
        <v>30.95</v>
      </c>
      <c r="I6319">
        <v>657.43</v>
      </c>
      <c r="K6319">
        <v>4.0000000000000001E-3</v>
      </c>
      <c r="L6319">
        <v>1.5E-3</v>
      </c>
      <c r="M6319">
        <v>623.82100000000003</v>
      </c>
      <c r="N6319">
        <v>5.96E-2</v>
      </c>
      <c r="O6319">
        <v>0.67300000000000004</v>
      </c>
      <c r="P6319">
        <v>0.13450000000000001</v>
      </c>
      <c r="Q6319">
        <v>10483.853999999999</v>
      </c>
      <c r="R6319" t="s">
        <v>333</v>
      </c>
      <c r="S6319" t="s">
        <v>38</v>
      </c>
      <c r="T6319" t="s">
        <v>28</v>
      </c>
      <c r="V6319" t="s">
        <v>32</v>
      </c>
      <c r="Y6319" t="s">
        <v>36</v>
      </c>
    </row>
    <row r="6320" spans="1:25" x14ac:dyDescent="0.45">
      <c r="A6320" t="s">
        <v>100</v>
      </c>
      <c r="B6320" t="s">
        <v>515</v>
      </c>
      <c r="C6320">
        <v>7318</v>
      </c>
      <c r="D6320" t="s">
        <v>516</v>
      </c>
      <c r="F6320">
        <v>2024</v>
      </c>
      <c r="G6320">
        <v>13</v>
      </c>
      <c r="H6320">
        <v>8.0399999999999991</v>
      </c>
      <c r="I6320">
        <v>217.31</v>
      </c>
      <c r="K6320">
        <v>1E-3</v>
      </c>
      <c r="L6320">
        <v>1E-3</v>
      </c>
      <c r="M6320">
        <v>190.91200000000001</v>
      </c>
      <c r="N6320">
        <v>5.9299999999999999E-2</v>
      </c>
      <c r="O6320">
        <v>0.20899999999999999</v>
      </c>
      <c r="P6320">
        <v>0.1341</v>
      </c>
      <c r="Q6320">
        <v>3211.7559999999999</v>
      </c>
      <c r="R6320" t="s">
        <v>333</v>
      </c>
      <c r="S6320" t="s">
        <v>38</v>
      </c>
      <c r="T6320" t="s">
        <v>28</v>
      </c>
      <c r="V6320" t="s">
        <v>32</v>
      </c>
      <c r="Y6320" t="s">
        <v>36</v>
      </c>
    </row>
    <row r="6321" spans="1:25" x14ac:dyDescent="0.45">
      <c r="A6321" t="s">
        <v>122</v>
      </c>
      <c r="B6321" t="s">
        <v>517</v>
      </c>
      <c r="C6321">
        <v>7835</v>
      </c>
      <c r="D6321">
        <v>1</v>
      </c>
      <c r="F6321">
        <v>2009</v>
      </c>
      <c r="G6321">
        <v>110</v>
      </c>
      <c r="H6321">
        <v>97.08</v>
      </c>
      <c r="I6321">
        <v>14434.13</v>
      </c>
      <c r="K6321">
        <v>4.5999999999999999E-2</v>
      </c>
      <c r="L6321">
        <v>1E-3</v>
      </c>
      <c r="M6321">
        <v>9055.1890000000003</v>
      </c>
      <c r="N6321">
        <v>5.91E-2</v>
      </c>
      <c r="O6321">
        <v>2.609</v>
      </c>
      <c r="P6321">
        <v>4.7500000000000001E-2</v>
      </c>
      <c r="Q6321">
        <v>152362.215</v>
      </c>
      <c r="R6321" t="s">
        <v>333</v>
      </c>
      <c r="T6321" t="s">
        <v>28</v>
      </c>
      <c r="V6321" t="s">
        <v>298</v>
      </c>
      <c r="Y6321" t="s">
        <v>107</v>
      </c>
    </row>
    <row r="6322" spans="1:25" x14ac:dyDescent="0.45">
      <c r="A6322" t="s">
        <v>122</v>
      </c>
      <c r="B6322" t="s">
        <v>517</v>
      </c>
      <c r="C6322">
        <v>7835</v>
      </c>
      <c r="D6322">
        <v>1</v>
      </c>
      <c r="F6322">
        <v>2010</v>
      </c>
      <c r="G6322">
        <v>690</v>
      </c>
      <c r="H6322">
        <v>613.12</v>
      </c>
      <c r="I6322">
        <v>93913.64</v>
      </c>
      <c r="K6322">
        <v>0.29499999999999998</v>
      </c>
      <c r="L6322">
        <v>1E-3</v>
      </c>
      <c r="M6322">
        <v>58372.118000000002</v>
      </c>
      <c r="N6322">
        <v>5.8999999999999997E-2</v>
      </c>
      <c r="O6322">
        <v>13.298</v>
      </c>
      <c r="P6322">
        <v>3.6999999999999998E-2</v>
      </c>
      <c r="Q6322">
        <v>982238.29799999995</v>
      </c>
      <c r="R6322" t="s">
        <v>333</v>
      </c>
      <c r="T6322" t="s">
        <v>28</v>
      </c>
      <c r="V6322" t="s">
        <v>298</v>
      </c>
      <c r="Y6322" t="s">
        <v>107</v>
      </c>
    </row>
    <row r="6323" spans="1:25" x14ac:dyDescent="0.45">
      <c r="A6323" t="s">
        <v>122</v>
      </c>
      <c r="B6323" t="s">
        <v>517</v>
      </c>
      <c r="C6323">
        <v>7835</v>
      </c>
      <c r="D6323">
        <v>1</v>
      </c>
      <c r="F6323">
        <v>2011</v>
      </c>
      <c r="G6323">
        <v>438</v>
      </c>
      <c r="H6323">
        <v>387.02</v>
      </c>
      <c r="I6323">
        <v>59319.78</v>
      </c>
      <c r="K6323">
        <v>0.185</v>
      </c>
      <c r="L6323">
        <v>1E-3</v>
      </c>
      <c r="M6323">
        <v>36721.065999999999</v>
      </c>
      <c r="N6323">
        <v>5.8999999999999997E-2</v>
      </c>
      <c r="O6323">
        <v>8.5020000000000007</v>
      </c>
      <c r="P6323">
        <v>3.7100000000000001E-2</v>
      </c>
      <c r="Q6323">
        <v>617892.05299999996</v>
      </c>
      <c r="R6323" t="s">
        <v>333</v>
      </c>
      <c r="T6323" t="s">
        <v>28</v>
      </c>
      <c r="V6323" t="s">
        <v>298</v>
      </c>
      <c r="Y6323" t="s">
        <v>107</v>
      </c>
    </row>
    <row r="6324" spans="1:25" x14ac:dyDescent="0.45">
      <c r="A6324" t="s">
        <v>122</v>
      </c>
      <c r="B6324" t="s">
        <v>517</v>
      </c>
      <c r="C6324">
        <v>7835</v>
      </c>
      <c r="D6324">
        <v>1</v>
      </c>
      <c r="F6324">
        <v>2012</v>
      </c>
      <c r="G6324">
        <v>238</v>
      </c>
      <c r="H6324">
        <v>216.21</v>
      </c>
      <c r="I6324">
        <v>33174.620000000003</v>
      </c>
      <c r="K6324">
        <v>0.10199999999999999</v>
      </c>
      <c r="L6324">
        <v>1E-3</v>
      </c>
      <c r="M6324">
        <v>20186.59</v>
      </c>
      <c r="N6324">
        <v>5.8999999999999997E-2</v>
      </c>
      <c r="O6324">
        <v>5.1210000000000004</v>
      </c>
      <c r="P6324">
        <v>3.6700000000000003E-2</v>
      </c>
      <c r="Q6324">
        <v>339671.989</v>
      </c>
      <c r="R6324" t="s">
        <v>333</v>
      </c>
      <c r="T6324" t="s">
        <v>28</v>
      </c>
      <c r="V6324" t="s">
        <v>298</v>
      </c>
      <c r="Y6324" t="s">
        <v>107</v>
      </c>
    </row>
    <row r="6325" spans="1:25" x14ac:dyDescent="0.45">
      <c r="A6325" t="s">
        <v>122</v>
      </c>
      <c r="B6325" t="s">
        <v>517</v>
      </c>
      <c r="C6325">
        <v>7835</v>
      </c>
      <c r="D6325">
        <v>1</v>
      </c>
      <c r="F6325">
        <v>2013</v>
      </c>
      <c r="G6325">
        <v>461</v>
      </c>
      <c r="H6325">
        <v>411</v>
      </c>
      <c r="I6325">
        <v>63578.080000000002</v>
      </c>
      <c r="K6325">
        <v>0.20300000000000001</v>
      </c>
      <c r="L6325">
        <v>1E-3</v>
      </c>
      <c r="M6325">
        <v>40237.794000000002</v>
      </c>
      <c r="N6325">
        <v>5.8999999999999997E-2</v>
      </c>
      <c r="O6325">
        <v>11.068</v>
      </c>
      <c r="P6325">
        <v>4.2000000000000003E-2</v>
      </c>
      <c r="Q6325">
        <v>677088.62699999998</v>
      </c>
      <c r="R6325" t="s">
        <v>333</v>
      </c>
      <c r="T6325" t="s">
        <v>28</v>
      </c>
      <c r="V6325" t="s">
        <v>298</v>
      </c>
      <c r="Y6325" t="s">
        <v>107</v>
      </c>
    </row>
    <row r="6326" spans="1:25" x14ac:dyDescent="0.45">
      <c r="A6326" t="s">
        <v>122</v>
      </c>
      <c r="B6326" t="s">
        <v>517</v>
      </c>
      <c r="C6326">
        <v>7835</v>
      </c>
      <c r="D6326">
        <v>1</v>
      </c>
      <c r="F6326">
        <v>2014</v>
      </c>
      <c r="G6326">
        <v>359</v>
      </c>
      <c r="H6326">
        <v>312.51</v>
      </c>
      <c r="I6326">
        <v>50823.47</v>
      </c>
      <c r="K6326">
        <v>0.157</v>
      </c>
      <c r="L6326">
        <v>1E-3</v>
      </c>
      <c r="M6326">
        <v>31063.325000000001</v>
      </c>
      <c r="N6326">
        <v>5.91E-2</v>
      </c>
      <c r="O6326">
        <v>8.3239999999999998</v>
      </c>
      <c r="P6326">
        <v>4.58E-2</v>
      </c>
      <c r="Q6326">
        <v>522703.86700000003</v>
      </c>
      <c r="R6326" t="s">
        <v>333</v>
      </c>
      <c r="T6326" t="s">
        <v>28</v>
      </c>
      <c r="V6326" t="s">
        <v>298</v>
      </c>
      <c r="Y6326" t="s">
        <v>107</v>
      </c>
    </row>
    <row r="6327" spans="1:25" x14ac:dyDescent="0.45">
      <c r="A6327" t="s">
        <v>122</v>
      </c>
      <c r="B6327" t="s">
        <v>517</v>
      </c>
      <c r="C6327">
        <v>7835</v>
      </c>
      <c r="D6327">
        <v>1</v>
      </c>
      <c r="F6327">
        <v>2015</v>
      </c>
      <c r="G6327">
        <v>1002</v>
      </c>
      <c r="H6327">
        <v>930.39</v>
      </c>
      <c r="I6327">
        <v>149083.5</v>
      </c>
      <c r="K6327">
        <v>0.46500000000000002</v>
      </c>
      <c r="L6327">
        <v>1E-3</v>
      </c>
      <c r="M6327">
        <v>92055.546000000002</v>
      </c>
      <c r="N6327">
        <v>5.8999999999999997E-2</v>
      </c>
      <c r="O6327">
        <v>23</v>
      </c>
      <c r="P6327">
        <v>3.5999999999999997E-2</v>
      </c>
      <c r="Q6327">
        <v>1549026.6359999999</v>
      </c>
      <c r="R6327" t="s">
        <v>333</v>
      </c>
      <c r="T6327" t="s">
        <v>28</v>
      </c>
      <c r="V6327" t="s">
        <v>298</v>
      </c>
      <c r="Y6327" t="s">
        <v>146</v>
      </c>
    </row>
    <row r="6328" spans="1:25" x14ac:dyDescent="0.45">
      <c r="A6328" t="s">
        <v>122</v>
      </c>
      <c r="B6328" t="s">
        <v>517</v>
      </c>
      <c r="C6328">
        <v>7835</v>
      </c>
      <c r="D6328">
        <v>1</v>
      </c>
      <c r="F6328">
        <v>2016</v>
      </c>
      <c r="G6328">
        <v>1280</v>
      </c>
      <c r="H6328">
        <v>1197.07</v>
      </c>
      <c r="I6328">
        <v>195488.34</v>
      </c>
      <c r="K6328">
        <v>0.61299999999999999</v>
      </c>
      <c r="L6328">
        <v>1E-3</v>
      </c>
      <c r="M6328">
        <v>121422.46400000001</v>
      </c>
      <c r="N6328">
        <v>5.8999999999999997E-2</v>
      </c>
      <c r="O6328">
        <v>30.268999999999998</v>
      </c>
      <c r="P6328">
        <v>3.44E-2</v>
      </c>
      <c r="Q6328">
        <v>2043168.862</v>
      </c>
      <c r="R6328" t="s">
        <v>333</v>
      </c>
      <c r="T6328" t="s">
        <v>28</v>
      </c>
      <c r="V6328" t="s">
        <v>298</v>
      </c>
      <c r="Y6328" t="s">
        <v>146</v>
      </c>
    </row>
    <row r="6329" spans="1:25" x14ac:dyDescent="0.45">
      <c r="A6329" t="s">
        <v>122</v>
      </c>
      <c r="B6329" t="s">
        <v>517</v>
      </c>
      <c r="C6329">
        <v>7835</v>
      </c>
      <c r="D6329">
        <v>1</v>
      </c>
      <c r="F6329">
        <v>2017</v>
      </c>
      <c r="G6329">
        <v>526</v>
      </c>
      <c r="H6329">
        <v>477.33</v>
      </c>
      <c r="I6329">
        <v>78021.39</v>
      </c>
      <c r="K6329">
        <v>0.24199999999999999</v>
      </c>
      <c r="L6329">
        <v>1E-3</v>
      </c>
      <c r="M6329">
        <v>47869.334000000003</v>
      </c>
      <c r="N6329">
        <v>5.8999999999999997E-2</v>
      </c>
      <c r="O6329">
        <v>12.36</v>
      </c>
      <c r="P6329">
        <v>3.7499999999999999E-2</v>
      </c>
      <c r="Q6329">
        <v>805486.47600000002</v>
      </c>
      <c r="R6329" t="s">
        <v>333</v>
      </c>
      <c r="T6329" t="s">
        <v>28</v>
      </c>
      <c r="V6329" t="s">
        <v>298</v>
      </c>
      <c r="Y6329" t="s">
        <v>147</v>
      </c>
    </row>
    <row r="6330" spans="1:25" x14ac:dyDescent="0.45">
      <c r="A6330" t="s">
        <v>122</v>
      </c>
      <c r="B6330" t="s">
        <v>517</v>
      </c>
      <c r="C6330">
        <v>7835</v>
      </c>
      <c r="D6330">
        <v>1</v>
      </c>
      <c r="F6330">
        <v>2018</v>
      </c>
      <c r="G6330">
        <v>856</v>
      </c>
      <c r="H6330">
        <v>762.22</v>
      </c>
      <c r="I6330">
        <v>125412.93</v>
      </c>
      <c r="K6330">
        <v>0.38900000000000001</v>
      </c>
      <c r="L6330">
        <v>1E-3</v>
      </c>
      <c r="M6330">
        <v>77027.417000000001</v>
      </c>
      <c r="N6330">
        <v>5.8999999999999997E-2</v>
      </c>
      <c r="O6330">
        <v>20.023</v>
      </c>
      <c r="P6330">
        <v>3.8199999999999998E-2</v>
      </c>
      <c r="Q6330">
        <v>1296129.9269999999</v>
      </c>
      <c r="R6330" t="s">
        <v>333</v>
      </c>
      <c r="T6330" t="s">
        <v>28</v>
      </c>
      <c r="V6330" t="s">
        <v>298</v>
      </c>
      <c r="Y6330" t="s">
        <v>147</v>
      </c>
    </row>
    <row r="6331" spans="1:25" x14ac:dyDescent="0.45">
      <c r="A6331" t="s">
        <v>122</v>
      </c>
      <c r="B6331" t="s">
        <v>517</v>
      </c>
      <c r="C6331">
        <v>7835</v>
      </c>
      <c r="D6331">
        <v>1</v>
      </c>
      <c r="F6331">
        <v>2019</v>
      </c>
      <c r="G6331">
        <v>180</v>
      </c>
      <c r="H6331">
        <v>149.5</v>
      </c>
      <c r="I6331">
        <v>24063.07</v>
      </c>
      <c r="K6331">
        <v>7.5999999999999998E-2</v>
      </c>
      <c r="L6331">
        <v>1E-3</v>
      </c>
      <c r="M6331">
        <v>15075.266</v>
      </c>
      <c r="N6331">
        <v>5.8999999999999997E-2</v>
      </c>
      <c r="O6331">
        <v>4.1669999999999998</v>
      </c>
      <c r="P6331">
        <v>4.4400000000000002E-2</v>
      </c>
      <c r="Q6331">
        <v>253671.94399999999</v>
      </c>
      <c r="R6331" t="s">
        <v>333</v>
      </c>
      <c r="T6331" t="s">
        <v>28</v>
      </c>
      <c r="V6331" t="s">
        <v>298</v>
      </c>
      <c r="Y6331" t="s">
        <v>147</v>
      </c>
    </row>
    <row r="6332" spans="1:25" x14ac:dyDescent="0.45">
      <c r="A6332" t="s">
        <v>122</v>
      </c>
      <c r="B6332" t="s">
        <v>517</v>
      </c>
      <c r="C6332">
        <v>7835</v>
      </c>
      <c r="D6332">
        <v>1</v>
      </c>
      <c r="F6332">
        <v>2020</v>
      </c>
      <c r="G6332">
        <v>420</v>
      </c>
      <c r="H6332">
        <v>380.18</v>
      </c>
      <c r="I6332">
        <v>62212.2</v>
      </c>
      <c r="K6332">
        <v>0.19900000000000001</v>
      </c>
      <c r="L6332">
        <v>1E-3</v>
      </c>
      <c r="M6332">
        <v>39347.281999999999</v>
      </c>
      <c r="N6332">
        <v>5.8999999999999997E-2</v>
      </c>
      <c r="O6332">
        <v>10.417999999999999</v>
      </c>
      <c r="P6332">
        <v>3.73E-2</v>
      </c>
      <c r="Q6332">
        <v>662083.35699999996</v>
      </c>
      <c r="R6332" t="s">
        <v>333</v>
      </c>
      <c r="T6332" t="s">
        <v>28</v>
      </c>
      <c r="V6332" t="s">
        <v>298</v>
      </c>
      <c r="Y6332" t="s">
        <v>147</v>
      </c>
    </row>
    <row r="6333" spans="1:25" x14ac:dyDescent="0.45">
      <c r="A6333" t="s">
        <v>122</v>
      </c>
      <c r="B6333" t="s">
        <v>517</v>
      </c>
      <c r="C6333">
        <v>7835</v>
      </c>
      <c r="D6333">
        <v>1</v>
      </c>
      <c r="F6333">
        <v>2021</v>
      </c>
      <c r="G6333">
        <v>389</v>
      </c>
      <c r="H6333">
        <v>347.01</v>
      </c>
      <c r="I6333">
        <v>55824.02</v>
      </c>
      <c r="K6333">
        <v>0.17399999999999999</v>
      </c>
      <c r="L6333">
        <v>1E-3</v>
      </c>
      <c r="M6333">
        <v>34486.962</v>
      </c>
      <c r="N6333">
        <v>5.8999999999999997E-2</v>
      </c>
      <c r="O6333">
        <v>9.4079999999999995</v>
      </c>
      <c r="P6333">
        <v>3.9E-2</v>
      </c>
      <c r="Q6333">
        <v>580295.424</v>
      </c>
      <c r="R6333" t="s">
        <v>333</v>
      </c>
      <c r="T6333" t="s">
        <v>28</v>
      </c>
      <c r="V6333" t="s">
        <v>298</v>
      </c>
      <c r="Y6333" t="s">
        <v>152</v>
      </c>
    </row>
    <row r="6334" spans="1:25" x14ac:dyDescent="0.45">
      <c r="A6334" t="s">
        <v>122</v>
      </c>
      <c r="B6334" t="s">
        <v>517</v>
      </c>
      <c r="C6334">
        <v>7835</v>
      </c>
      <c r="D6334">
        <v>1</v>
      </c>
      <c r="F6334">
        <v>2022</v>
      </c>
      <c r="G6334">
        <v>343</v>
      </c>
      <c r="H6334">
        <v>303.19</v>
      </c>
      <c r="I6334">
        <v>48833.5</v>
      </c>
      <c r="K6334">
        <v>0.157</v>
      </c>
      <c r="L6334">
        <v>1E-3</v>
      </c>
      <c r="M6334">
        <v>31049.625</v>
      </c>
      <c r="N6334">
        <v>5.8999999999999997E-2</v>
      </c>
      <c r="O6334">
        <v>8.4640000000000004</v>
      </c>
      <c r="P6334">
        <v>3.9300000000000002E-2</v>
      </c>
      <c r="Q6334">
        <v>522462.516</v>
      </c>
      <c r="R6334" t="s">
        <v>333</v>
      </c>
      <c r="T6334" t="s">
        <v>28</v>
      </c>
      <c r="V6334" t="s">
        <v>298</v>
      </c>
      <c r="Y6334" t="s">
        <v>152</v>
      </c>
    </row>
    <row r="6335" spans="1:25" x14ac:dyDescent="0.45">
      <c r="A6335" t="s">
        <v>122</v>
      </c>
      <c r="B6335" t="s">
        <v>517</v>
      </c>
      <c r="C6335">
        <v>7835</v>
      </c>
      <c r="D6335">
        <v>1</v>
      </c>
      <c r="F6335">
        <v>2023</v>
      </c>
      <c r="G6335">
        <v>292</v>
      </c>
      <c r="H6335">
        <v>250.85</v>
      </c>
      <c r="I6335">
        <v>39565.67</v>
      </c>
      <c r="K6335">
        <v>0.123</v>
      </c>
      <c r="L6335">
        <v>1E-3</v>
      </c>
      <c r="M6335">
        <v>24357.352999999999</v>
      </c>
      <c r="N6335">
        <v>5.8999999999999997E-2</v>
      </c>
      <c r="O6335">
        <v>7.5739999999999998</v>
      </c>
      <c r="P6335">
        <v>4.9700000000000001E-2</v>
      </c>
      <c r="Q6335">
        <v>409857.42700000003</v>
      </c>
      <c r="R6335" t="s">
        <v>333</v>
      </c>
      <c r="T6335" t="s">
        <v>28</v>
      </c>
      <c r="V6335" t="s">
        <v>298</v>
      </c>
      <c r="Y6335" t="s">
        <v>152</v>
      </c>
    </row>
    <row r="6336" spans="1:25" x14ac:dyDescent="0.45">
      <c r="A6336" t="s">
        <v>122</v>
      </c>
      <c r="B6336" t="s">
        <v>517</v>
      </c>
      <c r="C6336">
        <v>7835</v>
      </c>
      <c r="D6336">
        <v>1</v>
      </c>
      <c r="F6336">
        <v>2024</v>
      </c>
      <c r="G6336">
        <v>39</v>
      </c>
      <c r="H6336">
        <v>32.25</v>
      </c>
      <c r="I6336">
        <v>5071.25</v>
      </c>
      <c r="K6336">
        <v>1.6E-2</v>
      </c>
      <c r="L6336">
        <v>1E-3</v>
      </c>
      <c r="M6336">
        <v>3108.6129999999998</v>
      </c>
      <c r="N6336">
        <v>5.8999999999999997E-2</v>
      </c>
      <c r="O6336">
        <v>1.046</v>
      </c>
      <c r="P6336">
        <v>5.0500000000000003E-2</v>
      </c>
      <c r="Q6336">
        <v>52311.033000000003</v>
      </c>
      <c r="R6336" t="s">
        <v>333</v>
      </c>
      <c r="T6336" t="s">
        <v>28</v>
      </c>
      <c r="V6336" t="s">
        <v>298</v>
      </c>
      <c r="Y6336" t="s">
        <v>152</v>
      </c>
    </row>
    <row r="6337" spans="1:25" x14ac:dyDescent="0.45">
      <c r="A6337" t="s">
        <v>122</v>
      </c>
      <c r="B6337" t="s">
        <v>517</v>
      </c>
      <c r="C6337">
        <v>7835</v>
      </c>
      <c r="D6337">
        <v>2</v>
      </c>
      <c r="F6337">
        <v>2009</v>
      </c>
      <c r="G6337">
        <v>119</v>
      </c>
      <c r="H6337">
        <v>100.5</v>
      </c>
      <c r="I6337">
        <v>14687.51</v>
      </c>
      <c r="K6337">
        <v>4.7E-2</v>
      </c>
      <c r="L6337">
        <v>1E-3</v>
      </c>
      <c r="M6337">
        <v>9340.8970000000008</v>
      </c>
      <c r="N6337">
        <v>5.8999999999999997E-2</v>
      </c>
      <c r="O6337">
        <v>3.0449999999999999</v>
      </c>
      <c r="P6337">
        <v>5.5899999999999998E-2</v>
      </c>
      <c r="Q6337">
        <v>157178.45000000001</v>
      </c>
      <c r="R6337" t="s">
        <v>333</v>
      </c>
      <c r="T6337" t="s">
        <v>28</v>
      </c>
      <c r="V6337" t="s">
        <v>298</v>
      </c>
      <c r="Y6337" t="s">
        <v>107</v>
      </c>
    </row>
    <row r="6338" spans="1:25" x14ac:dyDescent="0.45">
      <c r="A6338" t="s">
        <v>122</v>
      </c>
      <c r="B6338" t="s">
        <v>517</v>
      </c>
      <c r="C6338">
        <v>7835</v>
      </c>
      <c r="D6338">
        <v>2</v>
      </c>
      <c r="F6338">
        <v>2010</v>
      </c>
      <c r="G6338">
        <v>679</v>
      </c>
      <c r="H6338">
        <v>616.13</v>
      </c>
      <c r="I6338">
        <v>95103.51</v>
      </c>
      <c r="K6338">
        <v>0.29799999999999999</v>
      </c>
      <c r="L6338">
        <v>1E-3</v>
      </c>
      <c r="M6338">
        <v>59046.633999999998</v>
      </c>
      <c r="N6338">
        <v>5.8999999999999997E-2</v>
      </c>
      <c r="O6338">
        <v>15.516999999999999</v>
      </c>
      <c r="P6338">
        <v>4.0399999999999998E-2</v>
      </c>
      <c r="Q6338">
        <v>993566.32700000005</v>
      </c>
      <c r="R6338" t="s">
        <v>333</v>
      </c>
      <c r="T6338" t="s">
        <v>28</v>
      </c>
      <c r="V6338" t="s">
        <v>298</v>
      </c>
      <c r="Y6338" t="s">
        <v>107</v>
      </c>
    </row>
    <row r="6339" spans="1:25" x14ac:dyDescent="0.45">
      <c r="A6339" t="s">
        <v>122</v>
      </c>
      <c r="B6339" t="s">
        <v>517</v>
      </c>
      <c r="C6339">
        <v>7835</v>
      </c>
      <c r="D6339">
        <v>2</v>
      </c>
      <c r="F6339">
        <v>2011</v>
      </c>
      <c r="G6339">
        <v>456</v>
      </c>
      <c r="H6339">
        <v>401.34</v>
      </c>
      <c r="I6339">
        <v>61809.61</v>
      </c>
      <c r="K6339">
        <v>0.192</v>
      </c>
      <c r="L6339">
        <v>1E-3</v>
      </c>
      <c r="M6339">
        <v>38013.574999999997</v>
      </c>
      <c r="N6339">
        <v>5.8999999999999997E-2</v>
      </c>
      <c r="O6339">
        <v>10.362</v>
      </c>
      <c r="P6339">
        <v>4.36E-2</v>
      </c>
      <c r="Q6339">
        <v>639638.79299999995</v>
      </c>
      <c r="R6339" t="s">
        <v>333</v>
      </c>
      <c r="T6339" t="s">
        <v>28</v>
      </c>
      <c r="V6339" t="s">
        <v>298</v>
      </c>
      <c r="Y6339" t="s">
        <v>107</v>
      </c>
    </row>
    <row r="6340" spans="1:25" x14ac:dyDescent="0.45">
      <c r="A6340" t="s">
        <v>122</v>
      </c>
      <c r="B6340" t="s">
        <v>517</v>
      </c>
      <c r="C6340">
        <v>7835</v>
      </c>
      <c r="D6340">
        <v>2</v>
      </c>
      <c r="F6340">
        <v>2012</v>
      </c>
      <c r="G6340">
        <v>232</v>
      </c>
      <c r="H6340">
        <v>208.05</v>
      </c>
      <c r="I6340">
        <v>31810.89</v>
      </c>
      <c r="K6340">
        <v>9.8000000000000004E-2</v>
      </c>
      <c r="L6340">
        <v>1E-3</v>
      </c>
      <c r="M6340">
        <v>19463.756000000001</v>
      </c>
      <c r="N6340">
        <v>5.8999999999999997E-2</v>
      </c>
      <c r="O6340">
        <v>5.157</v>
      </c>
      <c r="P6340">
        <v>4.0599999999999997E-2</v>
      </c>
      <c r="Q6340">
        <v>327523.37599999999</v>
      </c>
      <c r="R6340" t="s">
        <v>333</v>
      </c>
      <c r="T6340" t="s">
        <v>28</v>
      </c>
      <c r="V6340" t="s">
        <v>298</v>
      </c>
      <c r="Y6340" t="s">
        <v>107</v>
      </c>
    </row>
    <row r="6341" spans="1:25" x14ac:dyDescent="0.45">
      <c r="A6341" t="s">
        <v>122</v>
      </c>
      <c r="B6341" t="s">
        <v>517</v>
      </c>
      <c r="C6341">
        <v>7835</v>
      </c>
      <c r="D6341">
        <v>2</v>
      </c>
      <c r="F6341">
        <v>2013</v>
      </c>
      <c r="G6341">
        <v>455</v>
      </c>
      <c r="H6341">
        <v>404.99</v>
      </c>
      <c r="I6341">
        <v>63035.47</v>
      </c>
      <c r="K6341">
        <v>0.19800000000000001</v>
      </c>
      <c r="L6341">
        <v>1E-3</v>
      </c>
      <c r="M6341">
        <v>39155.656000000003</v>
      </c>
      <c r="N6341">
        <v>5.8900000000000001E-2</v>
      </c>
      <c r="O6341">
        <v>9.92</v>
      </c>
      <c r="P6341">
        <v>4.0500000000000001E-2</v>
      </c>
      <c r="Q6341">
        <v>658870.49800000002</v>
      </c>
      <c r="R6341" t="s">
        <v>333</v>
      </c>
      <c r="T6341" t="s">
        <v>28</v>
      </c>
      <c r="V6341" t="s">
        <v>298</v>
      </c>
      <c r="Y6341" t="s">
        <v>107</v>
      </c>
    </row>
    <row r="6342" spans="1:25" x14ac:dyDescent="0.45">
      <c r="A6342" t="s">
        <v>122</v>
      </c>
      <c r="B6342" t="s">
        <v>517</v>
      </c>
      <c r="C6342">
        <v>7835</v>
      </c>
      <c r="D6342">
        <v>2</v>
      </c>
      <c r="F6342">
        <v>2014</v>
      </c>
      <c r="G6342">
        <v>346</v>
      </c>
      <c r="H6342">
        <v>309.32</v>
      </c>
      <c r="I6342">
        <v>50425.5</v>
      </c>
      <c r="K6342">
        <v>0.154</v>
      </c>
      <c r="L6342">
        <v>1E-3</v>
      </c>
      <c r="M6342">
        <v>30436.063999999998</v>
      </c>
      <c r="N6342">
        <v>5.8999999999999997E-2</v>
      </c>
      <c r="O6342">
        <v>8.8650000000000002</v>
      </c>
      <c r="P6342">
        <v>4.58E-2</v>
      </c>
      <c r="Q6342">
        <v>512141.837</v>
      </c>
      <c r="R6342" t="s">
        <v>333</v>
      </c>
      <c r="T6342" t="s">
        <v>28</v>
      </c>
      <c r="V6342" t="s">
        <v>298</v>
      </c>
      <c r="Y6342" t="s">
        <v>107</v>
      </c>
    </row>
    <row r="6343" spans="1:25" x14ac:dyDescent="0.45">
      <c r="A6343" t="s">
        <v>122</v>
      </c>
      <c r="B6343" t="s">
        <v>517</v>
      </c>
      <c r="C6343">
        <v>7835</v>
      </c>
      <c r="D6343">
        <v>2</v>
      </c>
      <c r="F6343">
        <v>2015</v>
      </c>
      <c r="G6343">
        <v>966</v>
      </c>
      <c r="H6343">
        <v>898.7</v>
      </c>
      <c r="I6343">
        <v>143471.1</v>
      </c>
      <c r="K6343">
        <v>0.44400000000000001</v>
      </c>
      <c r="L6343">
        <v>1E-3</v>
      </c>
      <c r="M6343">
        <v>87883.379000000001</v>
      </c>
      <c r="N6343">
        <v>5.8999999999999997E-2</v>
      </c>
      <c r="O6343">
        <v>21.783999999999999</v>
      </c>
      <c r="P6343">
        <v>3.56E-2</v>
      </c>
      <c r="Q6343">
        <v>1478812.003</v>
      </c>
      <c r="R6343" t="s">
        <v>333</v>
      </c>
      <c r="T6343" t="s">
        <v>28</v>
      </c>
      <c r="V6343" t="s">
        <v>298</v>
      </c>
      <c r="Y6343" t="s">
        <v>146</v>
      </c>
    </row>
    <row r="6344" spans="1:25" x14ac:dyDescent="0.45">
      <c r="A6344" t="s">
        <v>122</v>
      </c>
      <c r="B6344" t="s">
        <v>517</v>
      </c>
      <c r="C6344">
        <v>7835</v>
      </c>
      <c r="D6344">
        <v>2</v>
      </c>
      <c r="F6344">
        <v>2016</v>
      </c>
      <c r="G6344">
        <v>1123</v>
      </c>
      <c r="H6344">
        <v>1045.48</v>
      </c>
      <c r="I6344">
        <v>167679.95000000001</v>
      </c>
      <c r="K6344">
        <v>0.52200000000000002</v>
      </c>
      <c r="L6344">
        <v>1E-3</v>
      </c>
      <c r="M6344">
        <v>103386.519</v>
      </c>
      <c r="N6344">
        <v>5.8999999999999997E-2</v>
      </c>
      <c r="O6344">
        <v>26.154</v>
      </c>
      <c r="P6344">
        <v>3.6200000000000003E-2</v>
      </c>
      <c r="Q6344">
        <v>1739666.831</v>
      </c>
      <c r="R6344" t="s">
        <v>333</v>
      </c>
      <c r="T6344" t="s">
        <v>28</v>
      </c>
      <c r="V6344" t="s">
        <v>298</v>
      </c>
      <c r="Y6344" t="s">
        <v>146</v>
      </c>
    </row>
    <row r="6345" spans="1:25" x14ac:dyDescent="0.45">
      <c r="A6345" t="s">
        <v>122</v>
      </c>
      <c r="B6345" t="s">
        <v>517</v>
      </c>
      <c r="C6345">
        <v>7835</v>
      </c>
      <c r="D6345">
        <v>2</v>
      </c>
      <c r="F6345">
        <v>2017</v>
      </c>
      <c r="G6345">
        <v>450</v>
      </c>
      <c r="H6345">
        <v>408.52</v>
      </c>
      <c r="I6345">
        <v>65696.639999999999</v>
      </c>
      <c r="K6345">
        <v>0.20399999999999999</v>
      </c>
      <c r="L6345">
        <v>1E-3</v>
      </c>
      <c r="M6345">
        <v>40398.423000000003</v>
      </c>
      <c r="N6345">
        <v>5.8999999999999997E-2</v>
      </c>
      <c r="O6345">
        <v>10.786</v>
      </c>
      <c r="P6345">
        <v>3.7999999999999999E-2</v>
      </c>
      <c r="Q6345">
        <v>679777.97</v>
      </c>
      <c r="R6345" t="s">
        <v>333</v>
      </c>
      <c r="T6345" t="s">
        <v>28</v>
      </c>
      <c r="V6345" t="s">
        <v>298</v>
      </c>
      <c r="Y6345" t="s">
        <v>147</v>
      </c>
    </row>
    <row r="6346" spans="1:25" x14ac:dyDescent="0.45">
      <c r="A6346" t="s">
        <v>122</v>
      </c>
      <c r="B6346" t="s">
        <v>517</v>
      </c>
      <c r="C6346">
        <v>7835</v>
      </c>
      <c r="D6346">
        <v>2</v>
      </c>
      <c r="F6346">
        <v>2018</v>
      </c>
      <c r="G6346">
        <v>789</v>
      </c>
      <c r="H6346">
        <v>701.53</v>
      </c>
      <c r="I6346">
        <v>113355.7</v>
      </c>
      <c r="K6346">
        <v>0.35199999999999998</v>
      </c>
      <c r="L6346">
        <v>1E-3</v>
      </c>
      <c r="M6346">
        <v>69783.903000000006</v>
      </c>
      <c r="N6346">
        <v>5.8999999999999997E-2</v>
      </c>
      <c r="O6346">
        <v>19.925000000000001</v>
      </c>
      <c r="P6346">
        <v>4.2700000000000002E-2</v>
      </c>
      <c r="Q6346">
        <v>1174249.2439999999</v>
      </c>
      <c r="R6346" t="s">
        <v>333</v>
      </c>
      <c r="T6346" t="s">
        <v>28</v>
      </c>
      <c r="V6346" t="s">
        <v>298</v>
      </c>
      <c r="Y6346" t="s">
        <v>147</v>
      </c>
    </row>
    <row r="6347" spans="1:25" x14ac:dyDescent="0.45">
      <c r="A6347" t="s">
        <v>122</v>
      </c>
      <c r="B6347" t="s">
        <v>517</v>
      </c>
      <c r="C6347">
        <v>7835</v>
      </c>
      <c r="D6347">
        <v>2</v>
      </c>
      <c r="F6347">
        <v>2019</v>
      </c>
      <c r="G6347">
        <v>116</v>
      </c>
      <c r="H6347">
        <v>94.47</v>
      </c>
      <c r="I6347">
        <v>14924.89</v>
      </c>
      <c r="K6347">
        <v>4.7E-2</v>
      </c>
      <c r="L6347">
        <v>1E-3</v>
      </c>
      <c r="M6347">
        <v>9400.3279999999995</v>
      </c>
      <c r="N6347">
        <v>5.8999999999999997E-2</v>
      </c>
      <c r="O6347">
        <v>2.9510000000000001</v>
      </c>
      <c r="P6347">
        <v>4.8599999999999997E-2</v>
      </c>
      <c r="Q6347">
        <v>158177.742</v>
      </c>
      <c r="R6347" t="s">
        <v>333</v>
      </c>
      <c r="T6347" t="s">
        <v>28</v>
      </c>
      <c r="V6347" t="s">
        <v>298</v>
      </c>
      <c r="Y6347" t="s">
        <v>147</v>
      </c>
    </row>
    <row r="6348" spans="1:25" x14ac:dyDescent="0.45">
      <c r="A6348" t="s">
        <v>122</v>
      </c>
      <c r="B6348" t="s">
        <v>517</v>
      </c>
      <c r="C6348">
        <v>7835</v>
      </c>
      <c r="D6348">
        <v>2</v>
      </c>
      <c r="F6348">
        <v>2020</v>
      </c>
      <c r="G6348">
        <v>378</v>
      </c>
      <c r="H6348">
        <v>337.59</v>
      </c>
      <c r="I6348">
        <v>54281.69</v>
      </c>
      <c r="K6348">
        <v>0.17399999999999999</v>
      </c>
      <c r="L6348">
        <v>1E-3</v>
      </c>
      <c r="M6348">
        <v>34401.349000000002</v>
      </c>
      <c r="N6348">
        <v>5.8999999999999997E-2</v>
      </c>
      <c r="O6348">
        <v>9.7159999999999993</v>
      </c>
      <c r="P6348">
        <v>4.1000000000000002E-2</v>
      </c>
      <c r="Q6348">
        <v>578867.49600000004</v>
      </c>
      <c r="R6348" t="s">
        <v>333</v>
      </c>
      <c r="T6348" t="s">
        <v>28</v>
      </c>
      <c r="V6348" t="s">
        <v>298</v>
      </c>
      <c r="Y6348" t="s">
        <v>147</v>
      </c>
    </row>
    <row r="6349" spans="1:25" x14ac:dyDescent="0.45">
      <c r="A6349" t="s">
        <v>122</v>
      </c>
      <c r="B6349" t="s">
        <v>517</v>
      </c>
      <c r="C6349">
        <v>7835</v>
      </c>
      <c r="D6349">
        <v>2</v>
      </c>
      <c r="F6349">
        <v>2021</v>
      </c>
      <c r="G6349">
        <v>435</v>
      </c>
      <c r="H6349">
        <v>387.51</v>
      </c>
      <c r="I6349">
        <v>61267.07</v>
      </c>
      <c r="K6349">
        <v>0.191</v>
      </c>
      <c r="L6349">
        <v>1E-3</v>
      </c>
      <c r="M6349">
        <v>37883.442000000003</v>
      </c>
      <c r="N6349">
        <v>5.8999999999999997E-2</v>
      </c>
      <c r="O6349">
        <v>10.675000000000001</v>
      </c>
      <c r="P6349">
        <v>4.0099999999999997E-2</v>
      </c>
      <c r="Q6349">
        <v>637466.74100000004</v>
      </c>
      <c r="R6349" t="s">
        <v>333</v>
      </c>
      <c r="T6349" t="s">
        <v>28</v>
      </c>
      <c r="V6349" t="s">
        <v>298</v>
      </c>
      <c r="Y6349" t="s">
        <v>152</v>
      </c>
    </row>
    <row r="6350" spans="1:25" x14ac:dyDescent="0.45">
      <c r="A6350" t="s">
        <v>122</v>
      </c>
      <c r="B6350" t="s">
        <v>517</v>
      </c>
      <c r="C6350">
        <v>7835</v>
      </c>
      <c r="D6350">
        <v>2</v>
      </c>
      <c r="F6350">
        <v>2022</v>
      </c>
      <c r="G6350">
        <v>381</v>
      </c>
      <c r="H6350">
        <v>341.07</v>
      </c>
      <c r="I6350">
        <v>53949.57</v>
      </c>
      <c r="K6350">
        <v>0.17299999999999999</v>
      </c>
      <c r="L6350">
        <v>1E-3</v>
      </c>
      <c r="M6350">
        <v>34216.406000000003</v>
      </c>
      <c r="N6350">
        <v>5.8999999999999997E-2</v>
      </c>
      <c r="O6350">
        <v>10.022</v>
      </c>
      <c r="P6350">
        <v>4.07E-2</v>
      </c>
      <c r="Q6350">
        <v>575748.62300000002</v>
      </c>
      <c r="R6350" t="s">
        <v>333</v>
      </c>
      <c r="T6350" t="s">
        <v>28</v>
      </c>
      <c r="V6350" t="s">
        <v>298</v>
      </c>
      <c r="Y6350" t="s">
        <v>152</v>
      </c>
    </row>
    <row r="6351" spans="1:25" x14ac:dyDescent="0.45">
      <c r="A6351" t="s">
        <v>122</v>
      </c>
      <c r="B6351" t="s">
        <v>517</v>
      </c>
      <c r="C6351">
        <v>7835</v>
      </c>
      <c r="D6351">
        <v>2</v>
      </c>
      <c r="F6351">
        <v>2023</v>
      </c>
      <c r="G6351">
        <v>279</v>
      </c>
      <c r="H6351">
        <v>247.14</v>
      </c>
      <c r="I6351">
        <v>39182.1</v>
      </c>
      <c r="K6351">
        <v>0.122</v>
      </c>
      <c r="L6351">
        <v>1E-3</v>
      </c>
      <c r="M6351">
        <v>24182.651999999998</v>
      </c>
      <c r="N6351">
        <v>5.8999999999999997E-2</v>
      </c>
      <c r="O6351">
        <v>7.298</v>
      </c>
      <c r="P6351">
        <v>4.48E-2</v>
      </c>
      <c r="Q6351">
        <v>406913.31800000003</v>
      </c>
      <c r="R6351" t="s">
        <v>333</v>
      </c>
      <c r="T6351" t="s">
        <v>28</v>
      </c>
      <c r="V6351" t="s">
        <v>298</v>
      </c>
      <c r="Y6351" t="s">
        <v>152</v>
      </c>
    </row>
    <row r="6352" spans="1:25" x14ac:dyDescent="0.45">
      <c r="A6352" t="s">
        <v>122</v>
      </c>
      <c r="B6352" t="s">
        <v>517</v>
      </c>
      <c r="C6352">
        <v>7835</v>
      </c>
      <c r="D6352">
        <v>2</v>
      </c>
      <c r="F6352">
        <v>2024</v>
      </c>
      <c r="G6352">
        <v>61</v>
      </c>
      <c r="H6352">
        <v>51.58</v>
      </c>
      <c r="I6352">
        <v>7960.35</v>
      </c>
      <c r="K6352">
        <v>2.5000000000000001E-2</v>
      </c>
      <c r="L6352">
        <v>1E-3</v>
      </c>
      <c r="M6352">
        <v>4891.4390000000003</v>
      </c>
      <c r="N6352">
        <v>5.8999999999999997E-2</v>
      </c>
      <c r="O6352">
        <v>1.5349999999999999</v>
      </c>
      <c r="P6352">
        <v>4.6699999999999998E-2</v>
      </c>
      <c r="Q6352">
        <v>82304.062000000005</v>
      </c>
      <c r="R6352" t="s">
        <v>333</v>
      </c>
      <c r="T6352" t="s">
        <v>28</v>
      </c>
      <c r="V6352" t="s">
        <v>298</v>
      </c>
      <c r="Y6352" t="s">
        <v>152</v>
      </c>
    </row>
    <row r="6353" spans="1:25" x14ac:dyDescent="0.45">
      <c r="A6353" t="s">
        <v>122</v>
      </c>
      <c r="B6353" t="s">
        <v>517</v>
      </c>
      <c r="C6353">
        <v>7835</v>
      </c>
      <c r="D6353">
        <v>3</v>
      </c>
      <c r="F6353">
        <v>2009</v>
      </c>
      <c r="G6353">
        <v>431</v>
      </c>
      <c r="H6353">
        <v>370.31</v>
      </c>
      <c r="I6353">
        <v>56658.33</v>
      </c>
      <c r="K6353">
        <v>0.17799999999999999</v>
      </c>
      <c r="L6353">
        <v>1E-3</v>
      </c>
      <c r="M6353">
        <v>35340.025000000001</v>
      </c>
      <c r="N6353">
        <v>5.8999999999999997E-2</v>
      </c>
      <c r="O6353">
        <v>10.185</v>
      </c>
      <c r="P6353">
        <v>4.8399999999999999E-2</v>
      </c>
      <c r="Q6353">
        <v>594651.18299999996</v>
      </c>
      <c r="R6353" t="s">
        <v>333</v>
      </c>
      <c r="T6353" t="s">
        <v>28</v>
      </c>
      <c r="V6353" t="s">
        <v>298</v>
      </c>
      <c r="Y6353" t="s">
        <v>107</v>
      </c>
    </row>
    <row r="6354" spans="1:25" x14ac:dyDescent="0.45">
      <c r="A6354" t="s">
        <v>122</v>
      </c>
      <c r="B6354" t="s">
        <v>517</v>
      </c>
      <c r="C6354">
        <v>7835</v>
      </c>
      <c r="D6354">
        <v>3</v>
      </c>
      <c r="F6354">
        <v>2010</v>
      </c>
      <c r="G6354">
        <v>960</v>
      </c>
      <c r="H6354">
        <v>863.4</v>
      </c>
      <c r="I6354">
        <v>133477.67000000001</v>
      </c>
      <c r="K6354">
        <v>0.42099999999999999</v>
      </c>
      <c r="L6354">
        <v>1E-3</v>
      </c>
      <c r="M6354">
        <v>83459.058999999994</v>
      </c>
      <c r="N6354">
        <v>5.8999999999999997E-2</v>
      </c>
      <c r="O6354">
        <v>21.978000000000002</v>
      </c>
      <c r="P6354">
        <v>4.2500000000000003E-2</v>
      </c>
      <c r="Q6354">
        <v>1404372.1780000001</v>
      </c>
      <c r="R6354" t="s">
        <v>333</v>
      </c>
      <c r="T6354" t="s">
        <v>28</v>
      </c>
      <c r="V6354" t="s">
        <v>298</v>
      </c>
      <c r="Y6354" t="s">
        <v>107</v>
      </c>
    </row>
    <row r="6355" spans="1:25" x14ac:dyDescent="0.45">
      <c r="A6355" t="s">
        <v>122</v>
      </c>
      <c r="B6355" t="s">
        <v>517</v>
      </c>
      <c r="C6355">
        <v>7835</v>
      </c>
      <c r="D6355">
        <v>3</v>
      </c>
      <c r="F6355">
        <v>2011</v>
      </c>
      <c r="G6355">
        <v>661</v>
      </c>
      <c r="H6355">
        <v>591.62</v>
      </c>
      <c r="I6355">
        <v>89876.45</v>
      </c>
      <c r="K6355">
        <v>0.28299999999999997</v>
      </c>
      <c r="L6355">
        <v>1E-3</v>
      </c>
      <c r="M6355">
        <v>56002.207000000002</v>
      </c>
      <c r="N6355">
        <v>5.8999999999999997E-2</v>
      </c>
      <c r="O6355">
        <v>16.366</v>
      </c>
      <c r="P6355">
        <v>4.6199999999999998E-2</v>
      </c>
      <c r="Q6355">
        <v>942349.85800000001</v>
      </c>
      <c r="R6355" t="s">
        <v>333</v>
      </c>
      <c r="T6355" t="s">
        <v>28</v>
      </c>
      <c r="V6355" t="s">
        <v>298</v>
      </c>
      <c r="Y6355" t="s">
        <v>107</v>
      </c>
    </row>
    <row r="6356" spans="1:25" x14ac:dyDescent="0.45">
      <c r="A6356" t="s">
        <v>122</v>
      </c>
      <c r="B6356" t="s">
        <v>517</v>
      </c>
      <c r="C6356">
        <v>7835</v>
      </c>
      <c r="D6356">
        <v>3</v>
      </c>
      <c r="F6356">
        <v>2012</v>
      </c>
      <c r="G6356">
        <v>1251</v>
      </c>
      <c r="H6356">
        <v>1121.54</v>
      </c>
      <c r="I6356">
        <v>176449.72</v>
      </c>
      <c r="K6356">
        <v>0.54100000000000004</v>
      </c>
      <c r="L6356">
        <v>1E-3</v>
      </c>
      <c r="M6356">
        <v>107239.469</v>
      </c>
      <c r="N6356">
        <v>5.8999999999999997E-2</v>
      </c>
      <c r="O6356">
        <v>31.026</v>
      </c>
      <c r="P6356">
        <v>4.6100000000000002E-2</v>
      </c>
      <c r="Q6356">
        <v>1804563.3089999999</v>
      </c>
      <c r="R6356" t="s">
        <v>333</v>
      </c>
      <c r="T6356" t="s">
        <v>28</v>
      </c>
      <c r="V6356" t="s">
        <v>298</v>
      </c>
      <c r="Y6356" t="s">
        <v>107</v>
      </c>
    </row>
    <row r="6357" spans="1:25" x14ac:dyDescent="0.45">
      <c r="A6357" t="s">
        <v>122</v>
      </c>
      <c r="B6357" t="s">
        <v>517</v>
      </c>
      <c r="C6357">
        <v>7835</v>
      </c>
      <c r="D6357">
        <v>3</v>
      </c>
      <c r="F6357">
        <v>2013</v>
      </c>
      <c r="G6357">
        <v>654</v>
      </c>
      <c r="H6357">
        <v>583.03</v>
      </c>
      <c r="I6357">
        <v>88174.55</v>
      </c>
      <c r="K6357">
        <v>0.28399999999999997</v>
      </c>
      <c r="L6357">
        <v>1E-3</v>
      </c>
      <c r="M6357">
        <v>56206.28</v>
      </c>
      <c r="N6357">
        <v>5.8999999999999997E-2</v>
      </c>
      <c r="O6357">
        <v>16.068000000000001</v>
      </c>
      <c r="P6357">
        <v>4.3999999999999997E-2</v>
      </c>
      <c r="Q6357">
        <v>945771.72699999996</v>
      </c>
      <c r="R6357" t="s">
        <v>333</v>
      </c>
      <c r="T6357" t="s">
        <v>28</v>
      </c>
      <c r="V6357" t="s">
        <v>298</v>
      </c>
      <c r="Y6357" t="s">
        <v>107</v>
      </c>
    </row>
    <row r="6358" spans="1:25" x14ac:dyDescent="0.45">
      <c r="A6358" t="s">
        <v>122</v>
      </c>
      <c r="B6358" t="s">
        <v>517</v>
      </c>
      <c r="C6358">
        <v>7835</v>
      </c>
      <c r="D6358">
        <v>3</v>
      </c>
      <c r="F6358">
        <v>2014</v>
      </c>
      <c r="G6358">
        <v>722</v>
      </c>
      <c r="H6358">
        <v>650.41999999999996</v>
      </c>
      <c r="I6358">
        <v>101884.87</v>
      </c>
      <c r="K6358">
        <v>0.317</v>
      </c>
      <c r="L6358">
        <v>1E-3</v>
      </c>
      <c r="M6358">
        <v>62834.538999999997</v>
      </c>
      <c r="N6358">
        <v>5.8999999999999997E-2</v>
      </c>
      <c r="O6358">
        <v>16.367999999999999</v>
      </c>
      <c r="P6358">
        <v>4.02E-2</v>
      </c>
      <c r="Q6358">
        <v>1057317.8370000001</v>
      </c>
      <c r="R6358" t="s">
        <v>333</v>
      </c>
      <c r="T6358" t="s">
        <v>28</v>
      </c>
      <c r="V6358" t="s">
        <v>298</v>
      </c>
      <c r="Y6358" t="s">
        <v>107</v>
      </c>
    </row>
    <row r="6359" spans="1:25" x14ac:dyDescent="0.45">
      <c r="A6359" t="s">
        <v>122</v>
      </c>
      <c r="B6359" t="s">
        <v>517</v>
      </c>
      <c r="C6359">
        <v>7835</v>
      </c>
      <c r="D6359">
        <v>3</v>
      </c>
      <c r="F6359">
        <v>2015</v>
      </c>
      <c r="G6359">
        <v>1662</v>
      </c>
      <c r="H6359">
        <v>1555.75</v>
      </c>
      <c r="I6359">
        <v>255701.5</v>
      </c>
      <c r="K6359">
        <v>0.79500000000000004</v>
      </c>
      <c r="L6359">
        <v>1E-3</v>
      </c>
      <c r="M6359">
        <v>157459.50700000001</v>
      </c>
      <c r="N6359">
        <v>5.8999999999999997E-2</v>
      </c>
      <c r="O6359">
        <v>40.902000000000001</v>
      </c>
      <c r="P6359">
        <v>3.78E-2</v>
      </c>
      <c r="Q6359">
        <v>2649547.8930000002</v>
      </c>
      <c r="R6359" t="s">
        <v>333</v>
      </c>
      <c r="T6359" t="s">
        <v>28</v>
      </c>
      <c r="V6359" t="s">
        <v>298</v>
      </c>
      <c r="Y6359" t="s">
        <v>146</v>
      </c>
    </row>
    <row r="6360" spans="1:25" x14ac:dyDescent="0.45">
      <c r="A6360" t="s">
        <v>122</v>
      </c>
      <c r="B6360" t="s">
        <v>517</v>
      </c>
      <c r="C6360">
        <v>7835</v>
      </c>
      <c r="D6360">
        <v>3</v>
      </c>
      <c r="F6360">
        <v>2016</v>
      </c>
      <c r="G6360">
        <v>1723</v>
      </c>
      <c r="H6360">
        <v>1603.71</v>
      </c>
      <c r="I6360">
        <v>266067.90999999997</v>
      </c>
      <c r="K6360">
        <v>0.82899999999999996</v>
      </c>
      <c r="L6360">
        <v>1E-3</v>
      </c>
      <c r="M6360">
        <v>164198.573</v>
      </c>
      <c r="N6360">
        <v>5.8999999999999997E-2</v>
      </c>
      <c r="O6360">
        <v>42.238</v>
      </c>
      <c r="P6360">
        <v>3.7100000000000001E-2</v>
      </c>
      <c r="Q6360">
        <v>2762937.1349999998</v>
      </c>
      <c r="R6360" t="s">
        <v>333</v>
      </c>
      <c r="T6360" t="s">
        <v>28</v>
      </c>
      <c r="V6360" t="s">
        <v>298</v>
      </c>
      <c r="Y6360" t="s">
        <v>146</v>
      </c>
    </row>
    <row r="6361" spans="1:25" x14ac:dyDescent="0.45">
      <c r="A6361" t="s">
        <v>122</v>
      </c>
      <c r="B6361" t="s">
        <v>517</v>
      </c>
      <c r="C6361">
        <v>7835</v>
      </c>
      <c r="D6361">
        <v>3</v>
      </c>
      <c r="F6361">
        <v>2017</v>
      </c>
      <c r="G6361">
        <v>1208</v>
      </c>
      <c r="H6361">
        <v>1093.33</v>
      </c>
      <c r="I6361">
        <v>182110.02</v>
      </c>
      <c r="K6361">
        <v>0.56499999999999995</v>
      </c>
      <c r="L6361">
        <v>1E-3</v>
      </c>
      <c r="M6361">
        <v>111845.62699999999</v>
      </c>
      <c r="N6361">
        <v>5.8999999999999997E-2</v>
      </c>
      <c r="O6361">
        <v>28.884</v>
      </c>
      <c r="P6361">
        <v>3.9699999999999999E-2</v>
      </c>
      <c r="Q6361">
        <v>1882017.7120000001</v>
      </c>
      <c r="R6361" t="s">
        <v>333</v>
      </c>
      <c r="T6361" t="s">
        <v>28</v>
      </c>
      <c r="V6361" t="s">
        <v>298</v>
      </c>
      <c r="Y6361" t="s">
        <v>147</v>
      </c>
    </row>
    <row r="6362" spans="1:25" x14ac:dyDescent="0.45">
      <c r="A6362" t="s">
        <v>122</v>
      </c>
      <c r="B6362" t="s">
        <v>517</v>
      </c>
      <c r="C6362">
        <v>7835</v>
      </c>
      <c r="D6362">
        <v>3</v>
      </c>
      <c r="F6362">
        <v>2018</v>
      </c>
      <c r="G6362">
        <v>676</v>
      </c>
      <c r="H6362">
        <v>607.39</v>
      </c>
      <c r="I6362">
        <v>99165.49</v>
      </c>
      <c r="K6362">
        <v>0.31</v>
      </c>
      <c r="L6362">
        <v>1E-3</v>
      </c>
      <c r="M6362">
        <v>61369.33</v>
      </c>
      <c r="N6362">
        <v>5.8999999999999997E-2</v>
      </c>
      <c r="O6362">
        <v>16.151</v>
      </c>
      <c r="P6362">
        <v>3.9699999999999999E-2</v>
      </c>
      <c r="Q6362">
        <v>1032655.6139999999</v>
      </c>
      <c r="R6362" t="s">
        <v>333</v>
      </c>
      <c r="T6362" t="s">
        <v>28</v>
      </c>
      <c r="V6362" t="s">
        <v>298</v>
      </c>
      <c r="Y6362" t="s">
        <v>147</v>
      </c>
    </row>
    <row r="6363" spans="1:25" x14ac:dyDescent="0.45">
      <c r="A6363" t="s">
        <v>122</v>
      </c>
      <c r="B6363" t="s">
        <v>517</v>
      </c>
      <c r="C6363">
        <v>7835</v>
      </c>
      <c r="D6363">
        <v>3</v>
      </c>
      <c r="F6363">
        <v>2019</v>
      </c>
      <c r="G6363">
        <v>162</v>
      </c>
      <c r="H6363">
        <v>131.82</v>
      </c>
      <c r="I6363">
        <v>20985.75</v>
      </c>
      <c r="K6363">
        <v>6.7000000000000004E-2</v>
      </c>
      <c r="L6363">
        <v>1E-3</v>
      </c>
      <c r="M6363">
        <v>13297.297</v>
      </c>
      <c r="N6363">
        <v>5.8999999999999997E-2</v>
      </c>
      <c r="O6363">
        <v>3.7879999999999998</v>
      </c>
      <c r="P6363">
        <v>5.0299999999999997E-2</v>
      </c>
      <c r="Q6363">
        <v>223751.359</v>
      </c>
      <c r="R6363" t="s">
        <v>333</v>
      </c>
      <c r="T6363" t="s">
        <v>28</v>
      </c>
      <c r="V6363" t="s">
        <v>298</v>
      </c>
      <c r="Y6363" t="s">
        <v>147</v>
      </c>
    </row>
    <row r="6364" spans="1:25" x14ac:dyDescent="0.45">
      <c r="A6364" t="s">
        <v>122</v>
      </c>
      <c r="B6364" t="s">
        <v>517</v>
      </c>
      <c r="C6364">
        <v>7835</v>
      </c>
      <c r="D6364">
        <v>3</v>
      </c>
      <c r="F6364">
        <v>2020</v>
      </c>
      <c r="G6364">
        <v>512</v>
      </c>
      <c r="H6364">
        <v>458.27</v>
      </c>
      <c r="I6364">
        <v>74747.92</v>
      </c>
      <c r="K6364">
        <v>0.24099999999999999</v>
      </c>
      <c r="L6364">
        <v>1E-3</v>
      </c>
      <c r="M6364">
        <v>47759.006999999998</v>
      </c>
      <c r="N6364">
        <v>5.8999999999999997E-2</v>
      </c>
      <c r="O6364">
        <v>13.035</v>
      </c>
      <c r="P6364">
        <v>4.0099999999999997E-2</v>
      </c>
      <c r="Q6364">
        <v>803645.527</v>
      </c>
      <c r="R6364" t="s">
        <v>333</v>
      </c>
      <c r="T6364" t="s">
        <v>28</v>
      </c>
      <c r="V6364" t="s">
        <v>298</v>
      </c>
      <c r="Y6364" t="s">
        <v>147</v>
      </c>
    </row>
    <row r="6365" spans="1:25" x14ac:dyDescent="0.45">
      <c r="A6365" t="s">
        <v>122</v>
      </c>
      <c r="B6365" t="s">
        <v>517</v>
      </c>
      <c r="C6365">
        <v>7835</v>
      </c>
      <c r="D6365">
        <v>3</v>
      </c>
      <c r="F6365">
        <v>2021</v>
      </c>
      <c r="G6365">
        <v>341</v>
      </c>
      <c r="H6365">
        <v>298.31</v>
      </c>
      <c r="I6365">
        <v>46902.2</v>
      </c>
      <c r="K6365">
        <v>0.14699999999999999</v>
      </c>
      <c r="L6365">
        <v>1E-3</v>
      </c>
      <c r="M6365">
        <v>29164.791000000001</v>
      </c>
      <c r="N6365">
        <v>5.8999999999999997E-2</v>
      </c>
      <c r="O6365">
        <v>8.7829999999999995</v>
      </c>
      <c r="P6365">
        <v>4.5400000000000003E-2</v>
      </c>
      <c r="Q6365">
        <v>490744.88400000002</v>
      </c>
      <c r="R6365" t="s">
        <v>333</v>
      </c>
      <c r="T6365" t="s">
        <v>28</v>
      </c>
      <c r="V6365" t="s">
        <v>298</v>
      </c>
      <c r="Y6365" t="s">
        <v>152</v>
      </c>
    </row>
    <row r="6366" spans="1:25" x14ac:dyDescent="0.45">
      <c r="A6366" t="s">
        <v>122</v>
      </c>
      <c r="B6366" t="s">
        <v>517</v>
      </c>
      <c r="C6366">
        <v>7835</v>
      </c>
      <c r="D6366">
        <v>3</v>
      </c>
      <c r="F6366">
        <v>2022</v>
      </c>
      <c r="G6366">
        <v>437</v>
      </c>
      <c r="H6366">
        <v>389.27</v>
      </c>
      <c r="I6366">
        <v>64300.85</v>
      </c>
      <c r="K6366">
        <v>0.20499999999999999</v>
      </c>
      <c r="L6366">
        <v>1E-3</v>
      </c>
      <c r="M6366">
        <v>40612.663</v>
      </c>
      <c r="N6366">
        <v>5.8999999999999997E-2</v>
      </c>
      <c r="O6366">
        <v>11.04</v>
      </c>
      <c r="P6366">
        <v>3.9899999999999998E-2</v>
      </c>
      <c r="Q6366">
        <v>683376.23</v>
      </c>
      <c r="R6366" t="s">
        <v>333</v>
      </c>
      <c r="T6366" t="s">
        <v>28</v>
      </c>
      <c r="V6366" t="s">
        <v>298</v>
      </c>
      <c r="Y6366" t="s">
        <v>152</v>
      </c>
    </row>
    <row r="6367" spans="1:25" x14ac:dyDescent="0.45">
      <c r="A6367" t="s">
        <v>122</v>
      </c>
      <c r="B6367" t="s">
        <v>517</v>
      </c>
      <c r="C6367">
        <v>7835</v>
      </c>
      <c r="D6367">
        <v>3</v>
      </c>
      <c r="F6367">
        <v>2023</v>
      </c>
      <c r="G6367">
        <v>488</v>
      </c>
      <c r="H6367">
        <v>441.56</v>
      </c>
      <c r="I6367">
        <v>73646.52</v>
      </c>
      <c r="K6367">
        <v>0.22700000000000001</v>
      </c>
      <c r="L6367">
        <v>1E-3</v>
      </c>
      <c r="M6367">
        <v>44977.203000000001</v>
      </c>
      <c r="N6367">
        <v>5.8999999999999997E-2</v>
      </c>
      <c r="O6367">
        <v>12.446999999999999</v>
      </c>
      <c r="P6367">
        <v>0.04</v>
      </c>
      <c r="Q6367">
        <v>756836.99600000004</v>
      </c>
      <c r="R6367" t="s">
        <v>333</v>
      </c>
      <c r="T6367" t="s">
        <v>28</v>
      </c>
      <c r="V6367" t="s">
        <v>298</v>
      </c>
      <c r="Y6367" t="s">
        <v>152</v>
      </c>
    </row>
    <row r="6368" spans="1:25" x14ac:dyDescent="0.45">
      <c r="A6368" t="s">
        <v>122</v>
      </c>
      <c r="B6368" t="s">
        <v>517</v>
      </c>
      <c r="C6368">
        <v>7835</v>
      </c>
      <c r="D6368">
        <v>3</v>
      </c>
      <c r="F6368">
        <v>2024</v>
      </c>
      <c r="G6368">
        <v>99</v>
      </c>
      <c r="H6368">
        <v>85.17</v>
      </c>
      <c r="I6368">
        <v>13983.17</v>
      </c>
      <c r="K6368">
        <v>4.2999999999999997E-2</v>
      </c>
      <c r="L6368">
        <v>1E-3</v>
      </c>
      <c r="M6368">
        <v>8555.6859999999997</v>
      </c>
      <c r="N6368">
        <v>5.8999999999999997E-2</v>
      </c>
      <c r="O6368">
        <v>2.4510000000000001</v>
      </c>
      <c r="P6368">
        <v>3.8800000000000001E-2</v>
      </c>
      <c r="Q6368">
        <v>143968.11799999999</v>
      </c>
      <c r="R6368" t="s">
        <v>333</v>
      </c>
      <c r="T6368" t="s">
        <v>28</v>
      </c>
      <c r="V6368" t="s">
        <v>298</v>
      </c>
      <c r="Y6368" t="s">
        <v>152</v>
      </c>
    </row>
    <row r="6369" spans="1:25" x14ac:dyDescent="0.45">
      <c r="A6369" t="s">
        <v>122</v>
      </c>
      <c r="B6369" t="s">
        <v>517</v>
      </c>
      <c r="C6369">
        <v>7835</v>
      </c>
      <c r="D6369">
        <v>4</v>
      </c>
      <c r="F6369">
        <v>2009</v>
      </c>
      <c r="G6369">
        <v>342</v>
      </c>
      <c r="H6369">
        <v>297.98</v>
      </c>
      <c r="I6369">
        <v>46083.91</v>
      </c>
      <c r="K6369">
        <v>0.14599999999999999</v>
      </c>
      <c r="L6369">
        <v>1E-3</v>
      </c>
      <c r="M6369">
        <v>28917.985000000001</v>
      </c>
      <c r="N6369">
        <v>5.8999999999999997E-2</v>
      </c>
      <c r="O6369">
        <v>8.7970000000000006</v>
      </c>
      <c r="P6369">
        <v>0.05</v>
      </c>
      <c r="Q6369">
        <v>486587.55300000001</v>
      </c>
      <c r="R6369" t="s">
        <v>333</v>
      </c>
      <c r="T6369" t="s">
        <v>28</v>
      </c>
      <c r="V6369" t="s">
        <v>298</v>
      </c>
      <c r="Y6369" t="s">
        <v>107</v>
      </c>
    </row>
    <row r="6370" spans="1:25" x14ac:dyDescent="0.45">
      <c r="A6370" t="s">
        <v>122</v>
      </c>
      <c r="B6370" t="s">
        <v>517</v>
      </c>
      <c r="C6370">
        <v>7835</v>
      </c>
      <c r="D6370">
        <v>4</v>
      </c>
      <c r="F6370">
        <v>2010</v>
      </c>
      <c r="G6370">
        <v>1053</v>
      </c>
      <c r="H6370">
        <v>953.82</v>
      </c>
      <c r="I6370">
        <v>149146.22</v>
      </c>
      <c r="K6370">
        <v>0.47099999999999997</v>
      </c>
      <c r="L6370">
        <v>1E-3</v>
      </c>
      <c r="M6370">
        <v>93229.96</v>
      </c>
      <c r="N6370">
        <v>5.8999999999999997E-2</v>
      </c>
      <c r="O6370">
        <v>24.387</v>
      </c>
      <c r="P6370">
        <v>4.1000000000000002E-2</v>
      </c>
      <c r="Q6370">
        <v>1568779.6440000001</v>
      </c>
      <c r="R6370" t="s">
        <v>333</v>
      </c>
      <c r="T6370" t="s">
        <v>28</v>
      </c>
      <c r="V6370" t="s">
        <v>298</v>
      </c>
      <c r="Y6370" t="s">
        <v>107</v>
      </c>
    </row>
    <row r="6371" spans="1:25" x14ac:dyDescent="0.45">
      <c r="A6371" t="s">
        <v>122</v>
      </c>
      <c r="B6371" t="s">
        <v>517</v>
      </c>
      <c r="C6371">
        <v>7835</v>
      </c>
      <c r="D6371">
        <v>4</v>
      </c>
      <c r="F6371">
        <v>2011</v>
      </c>
      <c r="G6371">
        <v>620</v>
      </c>
      <c r="H6371">
        <v>556.08000000000004</v>
      </c>
      <c r="I6371">
        <v>84807.12</v>
      </c>
      <c r="K6371">
        <v>0.26800000000000002</v>
      </c>
      <c r="L6371">
        <v>1E-3</v>
      </c>
      <c r="M6371">
        <v>53178.728999999999</v>
      </c>
      <c r="N6371">
        <v>5.8999999999999997E-2</v>
      </c>
      <c r="O6371">
        <v>15.420999999999999</v>
      </c>
      <c r="P6371">
        <v>4.36E-2</v>
      </c>
      <c r="Q6371">
        <v>894826.07200000004</v>
      </c>
      <c r="R6371" t="s">
        <v>333</v>
      </c>
      <c r="T6371" t="s">
        <v>28</v>
      </c>
      <c r="V6371" t="s">
        <v>298</v>
      </c>
      <c r="Y6371" t="s">
        <v>107</v>
      </c>
    </row>
    <row r="6372" spans="1:25" x14ac:dyDescent="0.45">
      <c r="A6372" t="s">
        <v>122</v>
      </c>
      <c r="B6372" t="s">
        <v>517</v>
      </c>
      <c r="C6372">
        <v>7835</v>
      </c>
      <c r="D6372">
        <v>4</v>
      </c>
      <c r="F6372">
        <v>2012</v>
      </c>
      <c r="G6372">
        <v>1117</v>
      </c>
      <c r="H6372">
        <v>1007.5</v>
      </c>
      <c r="I6372">
        <v>159764.81</v>
      </c>
      <c r="K6372">
        <v>0.49299999999999999</v>
      </c>
      <c r="L6372">
        <v>1E-3</v>
      </c>
      <c r="M6372">
        <v>97673.919999999998</v>
      </c>
      <c r="N6372">
        <v>5.8999999999999997E-2</v>
      </c>
      <c r="O6372">
        <v>28.31</v>
      </c>
      <c r="P6372">
        <v>4.3299999999999998E-2</v>
      </c>
      <c r="Q6372">
        <v>1643575.7720000001</v>
      </c>
      <c r="R6372" t="s">
        <v>333</v>
      </c>
      <c r="T6372" t="s">
        <v>28</v>
      </c>
      <c r="V6372" t="s">
        <v>298</v>
      </c>
      <c r="Y6372" t="s">
        <v>107</v>
      </c>
    </row>
    <row r="6373" spans="1:25" x14ac:dyDescent="0.45">
      <c r="A6373" t="s">
        <v>122</v>
      </c>
      <c r="B6373" t="s">
        <v>517</v>
      </c>
      <c r="C6373">
        <v>7835</v>
      </c>
      <c r="D6373">
        <v>4</v>
      </c>
      <c r="F6373">
        <v>2013</v>
      </c>
      <c r="G6373">
        <v>669</v>
      </c>
      <c r="H6373">
        <v>591.79999999999995</v>
      </c>
      <c r="I6373">
        <v>91444.91</v>
      </c>
      <c r="K6373">
        <v>0.29399999999999998</v>
      </c>
      <c r="L6373">
        <v>1E-3</v>
      </c>
      <c r="M6373">
        <v>58314.305</v>
      </c>
      <c r="N6373">
        <v>5.8999999999999997E-2</v>
      </c>
      <c r="O6373">
        <v>16.178999999999998</v>
      </c>
      <c r="P6373">
        <v>4.0899999999999999E-2</v>
      </c>
      <c r="Q6373">
        <v>981257.08700000006</v>
      </c>
      <c r="R6373" t="s">
        <v>333</v>
      </c>
      <c r="T6373" t="s">
        <v>28</v>
      </c>
      <c r="V6373" t="s">
        <v>298</v>
      </c>
      <c r="Y6373" t="s">
        <v>107</v>
      </c>
    </row>
    <row r="6374" spans="1:25" x14ac:dyDescent="0.45">
      <c r="A6374" t="s">
        <v>122</v>
      </c>
      <c r="B6374" t="s">
        <v>517</v>
      </c>
      <c r="C6374">
        <v>7835</v>
      </c>
      <c r="D6374">
        <v>4</v>
      </c>
      <c r="F6374">
        <v>2014</v>
      </c>
      <c r="G6374">
        <v>731</v>
      </c>
      <c r="H6374">
        <v>657.43</v>
      </c>
      <c r="I6374">
        <v>105547.81</v>
      </c>
      <c r="K6374">
        <v>0.32500000000000001</v>
      </c>
      <c r="L6374">
        <v>1E-3</v>
      </c>
      <c r="M6374">
        <v>64347.864999999998</v>
      </c>
      <c r="N6374">
        <v>5.8999999999999997E-2</v>
      </c>
      <c r="O6374">
        <v>17.937999999999999</v>
      </c>
      <c r="P6374">
        <v>4.2000000000000003E-2</v>
      </c>
      <c r="Q6374">
        <v>1082770.352</v>
      </c>
      <c r="R6374" t="s">
        <v>333</v>
      </c>
      <c r="T6374" t="s">
        <v>28</v>
      </c>
      <c r="V6374" t="s">
        <v>298</v>
      </c>
      <c r="Y6374" t="s">
        <v>107</v>
      </c>
    </row>
    <row r="6375" spans="1:25" x14ac:dyDescent="0.45">
      <c r="A6375" t="s">
        <v>122</v>
      </c>
      <c r="B6375" t="s">
        <v>517</v>
      </c>
      <c r="C6375">
        <v>7835</v>
      </c>
      <c r="D6375">
        <v>4</v>
      </c>
      <c r="F6375">
        <v>2015</v>
      </c>
      <c r="G6375">
        <v>1686</v>
      </c>
      <c r="H6375">
        <v>1587.65</v>
      </c>
      <c r="I6375">
        <v>260071.57</v>
      </c>
      <c r="K6375">
        <v>0.80900000000000005</v>
      </c>
      <c r="L6375">
        <v>1E-3</v>
      </c>
      <c r="M6375">
        <v>160188.008</v>
      </c>
      <c r="N6375">
        <v>5.8999999999999997E-2</v>
      </c>
      <c r="O6375">
        <v>41.148000000000003</v>
      </c>
      <c r="P6375">
        <v>3.6400000000000002E-2</v>
      </c>
      <c r="Q6375">
        <v>2695488.6669999999</v>
      </c>
      <c r="R6375" t="s">
        <v>333</v>
      </c>
      <c r="T6375" t="s">
        <v>28</v>
      </c>
      <c r="V6375" t="s">
        <v>298</v>
      </c>
      <c r="Y6375" t="s">
        <v>146</v>
      </c>
    </row>
    <row r="6376" spans="1:25" x14ac:dyDescent="0.45">
      <c r="A6376" t="s">
        <v>122</v>
      </c>
      <c r="B6376" t="s">
        <v>517</v>
      </c>
      <c r="C6376">
        <v>7835</v>
      </c>
      <c r="D6376">
        <v>4</v>
      </c>
      <c r="F6376">
        <v>2016</v>
      </c>
      <c r="G6376">
        <v>1611</v>
      </c>
      <c r="H6376">
        <v>1504.73</v>
      </c>
      <c r="I6376">
        <v>245975.92</v>
      </c>
      <c r="K6376">
        <v>0.77</v>
      </c>
      <c r="L6376">
        <v>1E-3</v>
      </c>
      <c r="M6376">
        <v>152529.51300000001</v>
      </c>
      <c r="N6376">
        <v>5.8999999999999997E-2</v>
      </c>
      <c r="O6376">
        <v>42.07</v>
      </c>
      <c r="P6376">
        <v>3.9E-2</v>
      </c>
      <c r="Q6376">
        <v>2566578.8369999998</v>
      </c>
      <c r="R6376" t="s">
        <v>333</v>
      </c>
      <c r="T6376" t="s">
        <v>28</v>
      </c>
      <c r="V6376" t="s">
        <v>298</v>
      </c>
      <c r="Y6376" t="s">
        <v>146</v>
      </c>
    </row>
    <row r="6377" spans="1:25" x14ac:dyDescent="0.45">
      <c r="A6377" t="s">
        <v>122</v>
      </c>
      <c r="B6377" t="s">
        <v>517</v>
      </c>
      <c r="C6377">
        <v>7835</v>
      </c>
      <c r="D6377">
        <v>4</v>
      </c>
      <c r="F6377">
        <v>2017</v>
      </c>
      <c r="G6377">
        <v>1050</v>
      </c>
      <c r="H6377">
        <v>953.43</v>
      </c>
      <c r="I6377">
        <v>156362.60999999999</v>
      </c>
      <c r="K6377">
        <v>0.48699999999999999</v>
      </c>
      <c r="L6377">
        <v>1E-3</v>
      </c>
      <c r="M6377">
        <v>96395.947</v>
      </c>
      <c r="N6377">
        <v>5.8999999999999997E-2</v>
      </c>
      <c r="O6377">
        <v>26.611999999999998</v>
      </c>
      <c r="P6377">
        <v>4.1200000000000001E-2</v>
      </c>
      <c r="Q6377">
        <v>1622059.1359999999</v>
      </c>
      <c r="R6377" t="s">
        <v>333</v>
      </c>
      <c r="T6377" t="s">
        <v>28</v>
      </c>
      <c r="V6377" t="s">
        <v>298</v>
      </c>
      <c r="Y6377" t="s">
        <v>147</v>
      </c>
    </row>
    <row r="6378" spans="1:25" x14ac:dyDescent="0.45">
      <c r="A6378" t="s">
        <v>122</v>
      </c>
      <c r="B6378" t="s">
        <v>517</v>
      </c>
      <c r="C6378">
        <v>7835</v>
      </c>
      <c r="D6378">
        <v>4</v>
      </c>
      <c r="F6378">
        <v>2018</v>
      </c>
      <c r="G6378">
        <v>717</v>
      </c>
      <c r="H6378">
        <v>634.96</v>
      </c>
      <c r="I6378">
        <v>103055.37</v>
      </c>
      <c r="K6378">
        <v>0.32300000000000001</v>
      </c>
      <c r="L6378">
        <v>1E-3</v>
      </c>
      <c r="M6378">
        <v>63955.796000000002</v>
      </c>
      <c r="N6378">
        <v>5.8999999999999997E-2</v>
      </c>
      <c r="O6378">
        <v>17.974</v>
      </c>
      <c r="P6378">
        <v>4.4900000000000002E-2</v>
      </c>
      <c r="Q6378">
        <v>1076184.875</v>
      </c>
      <c r="R6378" t="s">
        <v>333</v>
      </c>
      <c r="T6378" t="s">
        <v>28</v>
      </c>
      <c r="V6378" t="s">
        <v>298</v>
      </c>
      <c r="Y6378" t="s">
        <v>147</v>
      </c>
    </row>
    <row r="6379" spans="1:25" x14ac:dyDescent="0.45">
      <c r="A6379" t="s">
        <v>122</v>
      </c>
      <c r="B6379" t="s">
        <v>517</v>
      </c>
      <c r="C6379">
        <v>7835</v>
      </c>
      <c r="D6379">
        <v>4</v>
      </c>
      <c r="F6379">
        <v>2019</v>
      </c>
      <c r="G6379">
        <v>130</v>
      </c>
      <c r="H6379">
        <v>107.28</v>
      </c>
      <c r="I6379">
        <v>16804.47</v>
      </c>
      <c r="K6379">
        <v>5.5E-2</v>
      </c>
      <c r="L6379">
        <v>1E-3</v>
      </c>
      <c r="M6379">
        <v>10803.999</v>
      </c>
      <c r="N6379">
        <v>5.8999999999999997E-2</v>
      </c>
      <c r="O6379">
        <v>3.4060000000000001</v>
      </c>
      <c r="P6379">
        <v>5.3800000000000001E-2</v>
      </c>
      <c r="Q6379">
        <v>181800.114</v>
      </c>
      <c r="R6379" t="s">
        <v>333</v>
      </c>
      <c r="T6379" t="s">
        <v>28</v>
      </c>
      <c r="V6379" t="s">
        <v>298</v>
      </c>
      <c r="Y6379" t="s">
        <v>147</v>
      </c>
    </row>
    <row r="6380" spans="1:25" x14ac:dyDescent="0.45">
      <c r="A6380" t="s">
        <v>122</v>
      </c>
      <c r="B6380" t="s">
        <v>517</v>
      </c>
      <c r="C6380">
        <v>7835</v>
      </c>
      <c r="D6380">
        <v>4</v>
      </c>
      <c r="F6380">
        <v>2020</v>
      </c>
      <c r="G6380">
        <v>487</v>
      </c>
      <c r="H6380">
        <v>434.65</v>
      </c>
      <c r="I6380">
        <v>69832.009999999995</v>
      </c>
      <c r="K6380">
        <v>0.22700000000000001</v>
      </c>
      <c r="L6380">
        <v>1E-3</v>
      </c>
      <c r="M6380">
        <v>45018.807000000001</v>
      </c>
      <c r="N6380">
        <v>5.8999999999999997E-2</v>
      </c>
      <c r="O6380">
        <v>12.609</v>
      </c>
      <c r="P6380">
        <v>4.0599999999999997E-2</v>
      </c>
      <c r="Q6380">
        <v>757520.15300000005</v>
      </c>
      <c r="R6380" t="s">
        <v>333</v>
      </c>
      <c r="T6380" t="s">
        <v>28</v>
      </c>
      <c r="V6380" t="s">
        <v>298</v>
      </c>
      <c r="Y6380" t="s">
        <v>147</v>
      </c>
    </row>
    <row r="6381" spans="1:25" x14ac:dyDescent="0.45">
      <c r="A6381" t="s">
        <v>122</v>
      </c>
      <c r="B6381" t="s">
        <v>517</v>
      </c>
      <c r="C6381">
        <v>7835</v>
      </c>
      <c r="D6381">
        <v>4</v>
      </c>
      <c r="F6381">
        <v>2021</v>
      </c>
      <c r="G6381">
        <v>498</v>
      </c>
      <c r="H6381">
        <v>446.93</v>
      </c>
      <c r="I6381">
        <v>72087.89</v>
      </c>
      <c r="K6381">
        <v>0.22600000000000001</v>
      </c>
      <c r="L6381">
        <v>1E-3</v>
      </c>
      <c r="M6381">
        <v>44712.091</v>
      </c>
      <c r="N6381">
        <v>5.8999999999999997E-2</v>
      </c>
      <c r="O6381">
        <v>12.377000000000001</v>
      </c>
      <c r="P6381">
        <v>0.04</v>
      </c>
      <c r="Q6381">
        <v>752365.79299999995</v>
      </c>
      <c r="R6381" t="s">
        <v>333</v>
      </c>
      <c r="T6381" t="s">
        <v>28</v>
      </c>
      <c r="V6381" t="s">
        <v>298</v>
      </c>
      <c r="Y6381" t="s">
        <v>152</v>
      </c>
    </row>
    <row r="6382" spans="1:25" x14ac:dyDescent="0.45">
      <c r="A6382" t="s">
        <v>122</v>
      </c>
      <c r="B6382" t="s">
        <v>517</v>
      </c>
      <c r="C6382">
        <v>7835</v>
      </c>
      <c r="D6382">
        <v>4</v>
      </c>
      <c r="F6382">
        <v>2022</v>
      </c>
      <c r="G6382">
        <v>408</v>
      </c>
      <c r="H6382">
        <v>364.68</v>
      </c>
      <c r="I6382">
        <v>58587.01</v>
      </c>
      <c r="K6382">
        <v>0.19</v>
      </c>
      <c r="L6382">
        <v>1E-3</v>
      </c>
      <c r="M6382">
        <v>37545.266000000003</v>
      </c>
      <c r="N6382">
        <v>5.8999999999999997E-2</v>
      </c>
      <c r="O6382">
        <v>10.852</v>
      </c>
      <c r="P6382">
        <v>4.1799999999999997E-2</v>
      </c>
      <c r="Q6382">
        <v>631780.12600000005</v>
      </c>
      <c r="R6382" t="s">
        <v>333</v>
      </c>
      <c r="T6382" t="s">
        <v>28</v>
      </c>
      <c r="V6382" t="s">
        <v>298</v>
      </c>
      <c r="Y6382" t="s">
        <v>152</v>
      </c>
    </row>
    <row r="6383" spans="1:25" x14ac:dyDescent="0.45">
      <c r="A6383" t="s">
        <v>122</v>
      </c>
      <c r="B6383" t="s">
        <v>517</v>
      </c>
      <c r="C6383">
        <v>7835</v>
      </c>
      <c r="D6383">
        <v>4</v>
      </c>
      <c r="F6383">
        <v>2023</v>
      </c>
      <c r="G6383">
        <v>424</v>
      </c>
      <c r="H6383">
        <v>380.36</v>
      </c>
      <c r="I6383">
        <v>61394.16</v>
      </c>
      <c r="K6383">
        <v>0.192</v>
      </c>
      <c r="L6383">
        <v>1E-3</v>
      </c>
      <c r="M6383">
        <v>38042.756999999998</v>
      </c>
      <c r="N6383">
        <v>5.8999999999999997E-2</v>
      </c>
      <c r="O6383">
        <v>11.324999999999999</v>
      </c>
      <c r="P6383">
        <v>4.0800000000000003E-2</v>
      </c>
      <c r="Q6383">
        <v>640126.88399999996</v>
      </c>
      <c r="R6383" t="s">
        <v>333</v>
      </c>
      <c r="T6383" t="s">
        <v>28</v>
      </c>
      <c r="V6383" t="s">
        <v>298</v>
      </c>
      <c r="Y6383" t="s">
        <v>152</v>
      </c>
    </row>
    <row r="6384" spans="1:25" x14ac:dyDescent="0.45">
      <c r="A6384" t="s">
        <v>122</v>
      </c>
      <c r="B6384" t="s">
        <v>517</v>
      </c>
      <c r="C6384">
        <v>7835</v>
      </c>
      <c r="D6384">
        <v>4</v>
      </c>
      <c r="F6384">
        <v>2024</v>
      </c>
      <c r="G6384">
        <v>227</v>
      </c>
      <c r="H6384">
        <v>205.23</v>
      </c>
      <c r="I6384">
        <v>27460.7</v>
      </c>
      <c r="K6384">
        <v>8.5999999999999993E-2</v>
      </c>
      <c r="L6384">
        <v>1E-3</v>
      </c>
      <c r="M6384">
        <v>17084.161</v>
      </c>
      <c r="N6384">
        <v>5.91E-2</v>
      </c>
      <c r="O6384">
        <v>5.6429999999999998</v>
      </c>
      <c r="P6384">
        <v>3.7999999999999999E-2</v>
      </c>
      <c r="Q6384">
        <v>287481.76799999998</v>
      </c>
      <c r="R6384" t="s">
        <v>333</v>
      </c>
      <c r="T6384" t="s">
        <v>28</v>
      </c>
      <c r="V6384" t="s">
        <v>298</v>
      </c>
      <c r="Y6384" t="s">
        <v>152</v>
      </c>
    </row>
    <row r="6385" spans="1:25" x14ac:dyDescent="0.45">
      <c r="A6385" t="s">
        <v>335</v>
      </c>
      <c r="B6385" t="s">
        <v>518</v>
      </c>
      <c r="C6385">
        <v>7869</v>
      </c>
      <c r="D6385" t="s">
        <v>519</v>
      </c>
      <c r="F6385">
        <v>2009</v>
      </c>
      <c r="G6385">
        <v>7</v>
      </c>
      <c r="H6385">
        <v>7</v>
      </c>
      <c r="I6385">
        <v>70</v>
      </c>
      <c r="O6385">
        <v>0.33700000000000002</v>
      </c>
      <c r="P6385">
        <v>0.56530000000000002</v>
      </c>
      <c r="Q6385">
        <v>1192</v>
      </c>
      <c r="R6385" t="s">
        <v>923</v>
      </c>
      <c r="T6385" t="s">
        <v>28</v>
      </c>
      <c r="Y6385" t="s">
        <v>29</v>
      </c>
    </row>
    <row r="6386" spans="1:25" x14ac:dyDescent="0.45">
      <c r="A6386" t="s">
        <v>335</v>
      </c>
      <c r="B6386" t="s">
        <v>518</v>
      </c>
      <c r="C6386">
        <v>7869</v>
      </c>
      <c r="D6386" t="s">
        <v>519</v>
      </c>
      <c r="F6386">
        <v>2010</v>
      </c>
      <c r="G6386">
        <v>786</v>
      </c>
      <c r="H6386">
        <v>786</v>
      </c>
      <c r="I6386">
        <v>939</v>
      </c>
      <c r="M6386">
        <v>519.4</v>
      </c>
      <c r="N6386">
        <v>8.0100000000000005E-2</v>
      </c>
      <c r="O6386">
        <v>1.8149999999999999</v>
      </c>
      <c r="P6386">
        <v>0.5605</v>
      </c>
      <c r="Q6386">
        <v>6432.5</v>
      </c>
      <c r="R6386" t="s">
        <v>923</v>
      </c>
      <c r="T6386" t="s">
        <v>28</v>
      </c>
      <c r="Y6386" t="s">
        <v>29</v>
      </c>
    </row>
    <row r="6387" spans="1:25" x14ac:dyDescent="0.45">
      <c r="A6387" t="s">
        <v>335</v>
      </c>
      <c r="B6387" t="s">
        <v>518</v>
      </c>
      <c r="C6387">
        <v>7869</v>
      </c>
      <c r="D6387" t="s">
        <v>519</v>
      </c>
      <c r="F6387">
        <v>2011</v>
      </c>
      <c r="G6387">
        <v>16</v>
      </c>
      <c r="H6387">
        <v>16</v>
      </c>
      <c r="I6387">
        <v>112</v>
      </c>
      <c r="M6387">
        <v>230.6</v>
      </c>
      <c r="N6387">
        <v>8.1000000000000003E-2</v>
      </c>
      <c r="O6387">
        <v>1.052</v>
      </c>
      <c r="P6387">
        <v>0.73729999999999996</v>
      </c>
      <c r="Q6387">
        <v>2848.1</v>
      </c>
      <c r="R6387" t="s">
        <v>923</v>
      </c>
      <c r="T6387" t="s">
        <v>28</v>
      </c>
      <c r="Y6387" t="s">
        <v>29</v>
      </c>
    </row>
    <row r="6388" spans="1:25" x14ac:dyDescent="0.45">
      <c r="A6388" t="s">
        <v>335</v>
      </c>
      <c r="B6388" t="s">
        <v>518</v>
      </c>
      <c r="C6388">
        <v>7869</v>
      </c>
      <c r="D6388" t="s">
        <v>519</v>
      </c>
      <c r="F6388">
        <v>2012</v>
      </c>
      <c r="G6388">
        <v>15</v>
      </c>
      <c r="H6388">
        <v>15</v>
      </c>
      <c r="I6388">
        <v>124</v>
      </c>
      <c r="M6388">
        <v>219.1</v>
      </c>
      <c r="N6388">
        <v>8.1100000000000005E-2</v>
      </c>
      <c r="O6388">
        <v>1.6240000000000001</v>
      </c>
      <c r="P6388">
        <v>1.2</v>
      </c>
      <c r="Q6388">
        <v>2706.1</v>
      </c>
      <c r="R6388" t="s">
        <v>923</v>
      </c>
      <c r="T6388" t="s">
        <v>28</v>
      </c>
      <c r="Y6388" t="s">
        <v>29</v>
      </c>
    </row>
    <row r="6389" spans="1:25" x14ac:dyDescent="0.45">
      <c r="A6389" t="s">
        <v>335</v>
      </c>
      <c r="B6389" t="s">
        <v>518</v>
      </c>
      <c r="C6389">
        <v>7869</v>
      </c>
      <c r="D6389" t="s">
        <v>519</v>
      </c>
      <c r="F6389">
        <v>2013</v>
      </c>
      <c r="G6389">
        <v>35</v>
      </c>
      <c r="H6389">
        <v>35</v>
      </c>
      <c r="I6389">
        <v>274</v>
      </c>
      <c r="M6389">
        <v>425.3</v>
      </c>
      <c r="N6389">
        <v>8.09E-2</v>
      </c>
      <c r="O6389">
        <v>3.1520000000000001</v>
      </c>
      <c r="P6389">
        <v>1.2000999999999999</v>
      </c>
      <c r="Q6389">
        <v>5254</v>
      </c>
      <c r="R6389" t="s">
        <v>923</v>
      </c>
      <c r="T6389" t="s">
        <v>28</v>
      </c>
      <c r="Y6389" t="s">
        <v>29</v>
      </c>
    </row>
    <row r="6390" spans="1:25" x14ac:dyDescent="0.45">
      <c r="A6390" t="s">
        <v>335</v>
      </c>
      <c r="B6390" t="s">
        <v>518</v>
      </c>
      <c r="C6390">
        <v>7869</v>
      </c>
      <c r="D6390" t="s">
        <v>519</v>
      </c>
      <c r="F6390">
        <v>2014</v>
      </c>
      <c r="G6390">
        <v>9</v>
      </c>
      <c r="H6390">
        <v>9</v>
      </c>
      <c r="I6390">
        <v>89</v>
      </c>
      <c r="M6390">
        <v>134.69999999999999</v>
      </c>
      <c r="N6390">
        <v>8.1299999999999997E-2</v>
      </c>
      <c r="O6390">
        <v>0.997</v>
      </c>
      <c r="P6390">
        <v>1.2001999999999999</v>
      </c>
      <c r="Q6390">
        <v>1660.9</v>
      </c>
      <c r="R6390" t="s">
        <v>923</v>
      </c>
      <c r="T6390" t="s">
        <v>28</v>
      </c>
      <c r="Y6390" t="s">
        <v>29</v>
      </c>
    </row>
    <row r="6391" spans="1:25" x14ac:dyDescent="0.45">
      <c r="A6391" t="s">
        <v>335</v>
      </c>
      <c r="B6391" t="s">
        <v>518</v>
      </c>
      <c r="C6391">
        <v>7869</v>
      </c>
      <c r="D6391" t="s">
        <v>519</v>
      </c>
      <c r="F6391">
        <v>2015</v>
      </c>
      <c r="G6391">
        <v>52</v>
      </c>
      <c r="H6391">
        <v>52</v>
      </c>
      <c r="I6391">
        <v>377</v>
      </c>
      <c r="M6391">
        <v>607.5</v>
      </c>
      <c r="N6391">
        <v>8.1000000000000003E-2</v>
      </c>
      <c r="O6391">
        <v>4.5010000000000003</v>
      </c>
      <c r="P6391">
        <v>1.2</v>
      </c>
      <c r="Q6391">
        <v>7502.7</v>
      </c>
      <c r="R6391" t="s">
        <v>923</v>
      </c>
      <c r="T6391" t="s">
        <v>28</v>
      </c>
      <c r="Y6391" t="s">
        <v>30</v>
      </c>
    </row>
    <row r="6392" spans="1:25" x14ac:dyDescent="0.45">
      <c r="A6392" t="s">
        <v>335</v>
      </c>
      <c r="B6392" t="s">
        <v>518</v>
      </c>
      <c r="C6392">
        <v>7869</v>
      </c>
      <c r="D6392" t="s">
        <v>519</v>
      </c>
      <c r="F6392">
        <v>2016</v>
      </c>
      <c r="G6392">
        <v>43</v>
      </c>
      <c r="H6392">
        <v>43</v>
      </c>
      <c r="I6392">
        <v>123</v>
      </c>
      <c r="M6392">
        <v>240.8</v>
      </c>
      <c r="N6392">
        <v>8.09E-2</v>
      </c>
      <c r="O6392">
        <v>1.7849999999999999</v>
      </c>
      <c r="P6392">
        <v>1.2000999999999999</v>
      </c>
      <c r="Q6392">
        <v>2975.3</v>
      </c>
      <c r="R6392" t="s">
        <v>923</v>
      </c>
      <c r="T6392" t="s">
        <v>28</v>
      </c>
      <c r="Y6392" t="s">
        <v>30</v>
      </c>
    </row>
    <row r="6393" spans="1:25" x14ac:dyDescent="0.45">
      <c r="A6393" t="s">
        <v>335</v>
      </c>
      <c r="B6393" t="s">
        <v>518</v>
      </c>
      <c r="C6393">
        <v>7869</v>
      </c>
      <c r="D6393" t="s">
        <v>519</v>
      </c>
      <c r="F6393">
        <v>2017</v>
      </c>
      <c r="G6393">
        <v>19</v>
      </c>
      <c r="H6393">
        <v>19</v>
      </c>
      <c r="I6393">
        <v>111</v>
      </c>
      <c r="M6393">
        <v>192</v>
      </c>
      <c r="N6393">
        <v>8.1199999999999994E-2</v>
      </c>
      <c r="O6393">
        <v>1.42</v>
      </c>
      <c r="P6393">
        <v>1.2001999999999999</v>
      </c>
      <c r="Q6393">
        <v>2366.1999999999998</v>
      </c>
      <c r="R6393" t="s">
        <v>923</v>
      </c>
      <c r="T6393" t="s">
        <v>28</v>
      </c>
      <c r="Y6393" t="s">
        <v>30</v>
      </c>
    </row>
    <row r="6394" spans="1:25" x14ac:dyDescent="0.45">
      <c r="A6394" t="s">
        <v>335</v>
      </c>
      <c r="B6394" t="s">
        <v>518</v>
      </c>
      <c r="C6394">
        <v>7869</v>
      </c>
      <c r="D6394" t="s">
        <v>519</v>
      </c>
      <c r="F6394">
        <v>2018</v>
      </c>
      <c r="G6394">
        <v>11</v>
      </c>
      <c r="H6394">
        <v>11</v>
      </c>
      <c r="I6394">
        <v>94</v>
      </c>
      <c r="M6394">
        <v>142.5</v>
      </c>
      <c r="N6394">
        <v>8.1100000000000005E-2</v>
      </c>
      <c r="O6394">
        <v>1.0549999999999999</v>
      </c>
      <c r="P6394">
        <v>1.2</v>
      </c>
      <c r="Q6394">
        <v>1758.9</v>
      </c>
      <c r="R6394" t="s">
        <v>923</v>
      </c>
      <c r="T6394" t="s">
        <v>28</v>
      </c>
      <c r="Y6394" t="s">
        <v>30</v>
      </c>
    </row>
    <row r="6395" spans="1:25" x14ac:dyDescent="0.45">
      <c r="A6395" t="s">
        <v>335</v>
      </c>
      <c r="B6395" t="s">
        <v>518</v>
      </c>
      <c r="C6395">
        <v>7869</v>
      </c>
      <c r="D6395" t="s">
        <v>519</v>
      </c>
      <c r="F6395">
        <v>2019</v>
      </c>
      <c r="G6395">
        <v>59</v>
      </c>
      <c r="H6395">
        <v>59</v>
      </c>
      <c r="I6395">
        <v>225</v>
      </c>
      <c r="M6395">
        <v>285.89999999999998</v>
      </c>
      <c r="N6395">
        <v>7.7700000000000005E-2</v>
      </c>
      <c r="O6395">
        <v>2.1259999999999999</v>
      </c>
      <c r="P6395">
        <v>1.2044999999999999</v>
      </c>
      <c r="Q6395">
        <v>3542</v>
      </c>
      <c r="R6395" t="s">
        <v>923</v>
      </c>
      <c r="T6395" t="s">
        <v>28</v>
      </c>
      <c r="Y6395" t="s">
        <v>30</v>
      </c>
    </row>
    <row r="6396" spans="1:25" x14ac:dyDescent="0.45">
      <c r="A6396" t="s">
        <v>335</v>
      </c>
      <c r="B6396" t="s">
        <v>518</v>
      </c>
      <c r="C6396">
        <v>7869</v>
      </c>
      <c r="D6396" t="s">
        <v>519</v>
      </c>
      <c r="F6396">
        <v>2020</v>
      </c>
      <c r="G6396">
        <v>28</v>
      </c>
      <c r="H6396">
        <v>28</v>
      </c>
      <c r="I6396">
        <v>214</v>
      </c>
      <c r="M6396">
        <v>288.10000000000002</v>
      </c>
      <c r="N6396">
        <v>8.1100000000000005E-2</v>
      </c>
      <c r="O6396">
        <v>2.133</v>
      </c>
      <c r="P6396">
        <v>1.2000999999999999</v>
      </c>
      <c r="Q6396">
        <v>3555.8</v>
      </c>
      <c r="R6396" t="s">
        <v>923</v>
      </c>
      <c r="T6396" t="s">
        <v>28</v>
      </c>
      <c r="Y6396" t="s">
        <v>30</v>
      </c>
    </row>
    <row r="6397" spans="1:25" x14ac:dyDescent="0.45">
      <c r="A6397" t="s">
        <v>335</v>
      </c>
      <c r="B6397" t="s">
        <v>518</v>
      </c>
      <c r="C6397">
        <v>7869</v>
      </c>
      <c r="D6397" t="s">
        <v>519</v>
      </c>
      <c r="F6397">
        <v>2021</v>
      </c>
      <c r="G6397">
        <v>1</v>
      </c>
      <c r="H6397">
        <v>1</v>
      </c>
      <c r="I6397">
        <v>3</v>
      </c>
      <c r="M6397">
        <v>2.9</v>
      </c>
      <c r="N6397">
        <v>8.1000000000000003E-2</v>
      </c>
      <c r="O6397">
        <v>2.1999999999999999E-2</v>
      </c>
      <c r="P6397">
        <v>1.2</v>
      </c>
      <c r="Q6397">
        <v>36</v>
      </c>
      <c r="R6397" t="s">
        <v>923</v>
      </c>
      <c r="T6397" t="s">
        <v>28</v>
      </c>
      <c r="Y6397" t="s">
        <v>70</v>
      </c>
    </row>
    <row r="6398" spans="1:25" x14ac:dyDescent="0.45">
      <c r="A6398" t="s">
        <v>335</v>
      </c>
      <c r="B6398" t="s">
        <v>518</v>
      </c>
      <c r="C6398">
        <v>7869</v>
      </c>
      <c r="D6398" t="s">
        <v>519</v>
      </c>
      <c r="F6398">
        <v>2022</v>
      </c>
      <c r="G6398">
        <v>6</v>
      </c>
      <c r="H6398">
        <v>6</v>
      </c>
      <c r="I6398">
        <v>10</v>
      </c>
      <c r="M6398">
        <v>7.7</v>
      </c>
      <c r="N6398">
        <v>8.3299999999999999E-2</v>
      </c>
      <c r="O6398">
        <v>5.6000000000000001E-2</v>
      </c>
      <c r="P6398">
        <v>1.2015</v>
      </c>
      <c r="Q6398">
        <v>94</v>
      </c>
      <c r="R6398" t="s">
        <v>923</v>
      </c>
      <c r="T6398" t="s">
        <v>28</v>
      </c>
      <c r="Y6398" t="s">
        <v>70</v>
      </c>
    </row>
    <row r="6399" spans="1:25" x14ac:dyDescent="0.45">
      <c r="A6399" t="s">
        <v>335</v>
      </c>
      <c r="B6399" t="s">
        <v>518</v>
      </c>
      <c r="C6399">
        <v>7869</v>
      </c>
      <c r="D6399" t="s">
        <v>519</v>
      </c>
      <c r="F6399">
        <v>2023</v>
      </c>
      <c r="G6399">
        <v>0</v>
      </c>
      <c r="H6399">
        <v>0</v>
      </c>
      <c r="R6399" t="s">
        <v>923</v>
      </c>
      <c r="T6399" t="s">
        <v>28</v>
      </c>
      <c r="Y6399" t="s">
        <v>70</v>
      </c>
    </row>
    <row r="6400" spans="1:25" x14ac:dyDescent="0.45">
      <c r="A6400" t="s">
        <v>335</v>
      </c>
      <c r="B6400" t="s">
        <v>518</v>
      </c>
      <c r="C6400">
        <v>7869</v>
      </c>
      <c r="D6400" t="s">
        <v>519</v>
      </c>
      <c r="F6400">
        <v>2024</v>
      </c>
      <c r="G6400">
        <v>1</v>
      </c>
      <c r="H6400">
        <v>1</v>
      </c>
      <c r="I6400">
        <v>1</v>
      </c>
      <c r="M6400">
        <v>3.5</v>
      </c>
      <c r="N6400">
        <v>8.1000000000000003E-2</v>
      </c>
      <c r="O6400">
        <v>2.5999999999999999E-2</v>
      </c>
      <c r="P6400">
        <v>1.2</v>
      </c>
      <c r="Q6400">
        <v>43</v>
      </c>
      <c r="R6400" t="s">
        <v>923</v>
      </c>
      <c r="T6400" t="s">
        <v>28</v>
      </c>
      <c r="Y6400" t="s">
        <v>70</v>
      </c>
    </row>
    <row r="6401" spans="1:25" x14ac:dyDescent="0.45">
      <c r="A6401" t="s">
        <v>335</v>
      </c>
      <c r="B6401" t="s">
        <v>518</v>
      </c>
      <c r="C6401">
        <v>7869</v>
      </c>
      <c r="D6401" t="s">
        <v>520</v>
      </c>
      <c r="F6401">
        <v>2009</v>
      </c>
      <c r="G6401">
        <v>892</v>
      </c>
      <c r="H6401">
        <v>700.5</v>
      </c>
      <c r="I6401">
        <v>25881</v>
      </c>
      <c r="K6401">
        <v>0.13800000000000001</v>
      </c>
      <c r="L6401">
        <v>1.5E-3</v>
      </c>
      <c r="M6401">
        <v>15250.25</v>
      </c>
      <c r="N6401">
        <v>5.9900000000000002E-2</v>
      </c>
      <c r="O6401">
        <v>2.0099999999999998</v>
      </c>
      <c r="P6401">
        <v>4.3499999999999997E-2</v>
      </c>
      <c r="Q6401">
        <v>253965.375</v>
      </c>
      <c r="R6401" t="s">
        <v>333</v>
      </c>
      <c r="S6401" t="s">
        <v>38</v>
      </c>
      <c r="T6401" t="s">
        <v>28</v>
      </c>
      <c r="V6401" t="s">
        <v>40</v>
      </c>
      <c r="Y6401" t="s">
        <v>107</v>
      </c>
    </row>
    <row r="6402" spans="1:25" x14ac:dyDescent="0.45">
      <c r="A6402" t="s">
        <v>335</v>
      </c>
      <c r="B6402" t="s">
        <v>518</v>
      </c>
      <c r="C6402">
        <v>7869</v>
      </c>
      <c r="D6402" t="s">
        <v>520</v>
      </c>
      <c r="F6402">
        <v>2010</v>
      </c>
      <c r="G6402">
        <v>1436</v>
      </c>
      <c r="H6402">
        <v>1222.25</v>
      </c>
      <c r="I6402">
        <v>47569</v>
      </c>
      <c r="K6402">
        <v>0.129</v>
      </c>
      <c r="L6402">
        <v>1E-3</v>
      </c>
      <c r="M6402">
        <v>26081.7</v>
      </c>
      <c r="N6402">
        <v>5.9299999999999999E-2</v>
      </c>
      <c r="O6402">
        <v>2.407</v>
      </c>
      <c r="P6402">
        <v>3.0800000000000001E-2</v>
      </c>
      <c r="Q6402">
        <v>438591.375</v>
      </c>
      <c r="R6402" t="s">
        <v>333</v>
      </c>
      <c r="S6402" t="s">
        <v>38</v>
      </c>
      <c r="T6402" t="s">
        <v>28</v>
      </c>
      <c r="V6402" t="s">
        <v>40</v>
      </c>
      <c r="Y6402" t="s">
        <v>107</v>
      </c>
    </row>
    <row r="6403" spans="1:25" x14ac:dyDescent="0.45">
      <c r="A6403" t="s">
        <v>335</v>
      </c>
      <c r="B6403" t="s">
        <v>518</v>
      </c>
      <c r="C6403">
        <v>7869</v>
      </c>
      <c r="D6403" t="s">
        <v>520</v>
      </c>
      <c r="F6403">
        <v>2011</v>
      </c>
      <c r="G6403">
        <v>1828</v>
      </c>
      <c r="H6403">
        <v>1520</v>
      </c>
      <c r="I6403">
        <v>59323.5</v>
      </c>
      <c r="K6403">
        <v>0.217</v>
      </c>
      <c r="L6403">
        <v>8.9999999999999998E-4</v>
      </c>
      <c r="M6403">
        <v>34636.175000000003</v>
      </c>
      <c r="N6403">
        <v>5.9400000000000001E-2</v>
      </c>
      <c r="O6403">
        <v>3.343</v>
      </c>
      <c r="P6403">
        <v>3.9899999999999998E-2</v>
      </c>
      <c r="Q6403">
        <v>581384.30000000005</v>
      </c>
      <c r="R6403" t="s">
        <v>333</v>
      </c>
      <c r="S6403" t="s">
        <v>38</v>
      </c>
      <c r="T6403" t="s">
        <v>28</v>
      </c>
      <c r="V6403" t="s">
        <v>40</v>
      </c>
      <c r="Y6403" t="s">
        <v>107</v>
      </c>
    </row>
    <row r="6404" spans="1:25" x14ac:dyDescent="0.45">
      <c r="A6404" t="s">
        <v>335</v>
      </c>
      <c r="B6404" t="s">
        <v>518</v>
      </c>
      <c r="C6404">
        <v>7869</v>
      </c>
      <c r="D6404" t="s">
        <v>520</v>
      </c>
      <c r="F6404">
        <v>2012</v>
      </c>
      <c r="G6404">
        <v>2036</v>
      </c>
      <c r="H6404">
        <v>1761.75</v>
      </c>
      <c r="I6404">
        <v>69198.5</v>
      </c>
      <c r="K6404">
        <v>0.17699999999999999</v>
      </c>
      <c r="L6404">
        <v>8.0000000000000004E-4</v>
      </c>
      <c r="M6404">
        <v>40118.824999999997</v>
      </c>
      <c r="N6404">
        <v>5.9299999999999999E-2</v>
      </c>
      <c r="O6404">
        <v>3.891</v>
      </c>
      <c r="P6404">
        <v>4.0599999999999997E-2</v>
      </c>
      <c r="Q6404">
        <v>675060.2</v>
      </c>
      <c r="R6404" t="s">
        <v>333</v>
      </c>
      <c r="S6404" t="s">
        <v>38</v>
      </c>
      <c r="T6404" t="s">
        <v>28</v>
      </c>
      <c r="V6404" t="s">
        <v>40</v>
      </c>
      <c r="Y6404" t="s">
        <v>107</v>
      </c>
    </row>
    <row r="6405" spans="1:25" x14ac:dyDescent="0.45">
      <c r="A6405" t="s">
        <v>335</v>
      </c>
      <c r="B6405" t="s">
        <v>518</v>
      </c>
      <c r="C6405">
        <v>7869</v>
      </c>
      <c r="D6405" t="s">
        <v>520</v>
      </c>
      <c r="F6405">
        <v>2013</v>
      </c>
      <c r="G6405">
        <v>1720</v>
      </c>
      <c r="H6405">
        <v>1493.75</v>
      </c>
      <c r="I6405">
        <v>58126.5</v>
      </c>
      <c r="K6405">
        <v>0.16600000000000001</v>
      </c>
      <c r="L6405">
        <v>1.1000000000000001E-3</v>
      </c>
      <c r="M6405">
        <v>33564.824999999997</v>
      </c>
      <c r="N6405">
        <v>5.9299999999999999E-2</v>
      </c>
      <c r="O6405">
        <v>3.3769999999999998</v>
      </c>
      <c r="P6405">
        <v>4.1500000000000002E-2</v>
      </c>
      <c r="Q6405">
        <v>564323</v>
      </c>
      <c r="R6405" t="s">
        <v>333</v>
      </c>
      <c r="S6405" t="s">
        <v>38</v>
      </c>
      <c r="T6405" t="s">
        <v>28</v>
      </c>
      <c r="V6405" t="s">
        <v>40</v>
      </c>
      <c r="Y6405" t="s">
        <v>107</v>
      </c>
    </row>
    <row r="6406" spans="1:25" x14ac:dyDescent="0.45">
      <c r="A6406" t="s">
        <v>335</v>
      </c>
      <c r="B6406" t="s">
        <v>518</v>
      </c>
      <c r="C6406">
        <v>7869</v>
      </c>
      <c r="D6406" t="s">
        <v>520</v>
      </c>
      <c r="F6406">
        <v>2014</v>
      </c>
      <c r="G6406">
        <v>3053</v>
      </c>
      <c r="H6406">
        <v>2651.25</v>
      </c>
      <c r="I6406">
        <v>104114.25</v>
      </c>
      <c r="K6406">
        <v>0.70799999999999996</v>
      </c>
      <c r="L6406">
        <v>1.9E-3</v>
      </c>
      <c r="M6406">
        <v>60781.425000000003</v>
      </c>
      <c r="N6406">
        <v>5.9900000000000002E-2</v>
      </c>
      <c r="O6406">
        <v>6.3559999999999999</v>
      </c>
      <c r="P6406">
        <v>3.9899999999999998E-2</v>
      </c>
      <c r="Q6406">
        <v>1011922.125</v>
      </c>
      <c r="R6406" t="s">
        <v>333</v>
      </c>
      <c r="S6406" t="s">
        <v>38</v>
      </c>
      <c r="T6406" t="s">
        <v>28</v>
      </c>
      <c r="V6406" t="s">
        <v>40</v>
      </c>
      <c r="Y6406" t="s">
        <v>107</v>
      </c>
    </row>
    <row r="6407" spans="1:25" x14ac:dyDescent="0.45">
      <c r="A6407" t="s">
        <v>335</v>
      </c>
      <c r="B6407" t="s">
        <v>518</v>
      </c>
      <c r="C6407">
        <v>7869</v>
      </c>
      <c r="D6407" t="s">
        <v>520</v>
      </c>
      <c r="F6407">
        <v>2015</v>
      </c>
      <c r="G6407">
        <v>3156</v>
      </c>
      <c r="H6407">
        <v>2694.75</v>
      </c>
      <c r="I6407">
        <v>107209.5</v>
      </c>
      <c r="K6407">
        <v>0.76700000000000002</v>
      </c>
      <c r="L6407">
        <v>1.5E-3</v>
      </c>
      <c r="M6407">
        <v>64311.125</v>
      </c>
      <c r="N6407">
        <v>0.06</v>
      </c>
      <c r="O6407">
        <v>6.3760000000000003</v>
      </c>
      <c r="P6407">
        <v>3.8100000000000002E-2</v>
      </c>
      <c r="Q6407">
        <v>1070516.1000000001</v>
      </c>
      <c r="R6407" t="s">
        <v>333</v>
      </c>
      <c r="S6407" t="s">
        <v>38</v>
      </c>
      <c r="T6407" t="s">
        <v>28</v>
      </c>
      <c r="V6407" t="s">
        <v>40</v>
      </c>
      <c r="Y6407" t="s">
        <v>146</v>
      </c>
    </row>
    <row r="6408" spans="1:25" x14ac:dyDescent="0.45">
      <c r="A6408" t="s">
        <v>335</v>
      </c>
      <c r="B6408" t="s">
        <v>518</v>
      </c>
      <c r="C6408">
        <v>7869</v>
      </c>
      <c r="D6408" t="s">
        <v>520</v>
      </c>
      <c r="F6408">
        <v>2016</v>
      </c>
      <c r="G6408">
        <v>3034</v>
      </c>
      <c r="H6408">
        <v>2598.5</v>
      </c>
      <c r="I6408">
        <v>102042.25</v>
      </c>
      <c r="K6408">
        <v>0.27200000000000002</v>
      </c>
      <c r="L6408">
        <v>5.0000000000000001E-4</v>
      </c>
      <c r="M6408">
        <v>60614.8</v>
      </c>
      <c r="N6408">
        <v>5.9299999999999999E-2</v>
      </c>
      <c r="O6408">
        <v>5.5739999999999998</v>
      </c>
      <c r="P6408">
        <v>3.3700000000000001E-2</v>
      </c>
      <c r="Q6408">
        <v>1019706.65</v>
      </c>
      <c r="R6408" t="s">
        <v>333</v>
      </c>
      <c r="S6408" t="s">
        <v>38</v>
      </c>
      <c r="T6408" t="s">
        <v>28</v>
      </c>
      <c r="V6408" t="s">
        <v>40</v>
      </c>
      <c r="Y6408" t="s">
        <v>146</v>
      </c>
    </row>
    <row r="6409" spans="1:25" x14ac:dyDescent="0.45">
      <c r="A6409" t="s">
        <v>335</v>
      </c>
      <c r="B6409" t="s">
        <v>518</v>
      </c>
      <c r="C6409">
        <v>7869</v>
      </c>
      <c r="D6409" t="s">
        <v>520</v>
      </c>
      <c r="F6409">
        <v>2017</v>
      </c>
      <c r="G6409">
        <v>1944</v>
      </c>
      <c r="H6409">
        <v>1594.75</v>
      </c>
      <c r="I6409">
        <v>61443.75</v>
      </c>
      <c r="K6409">
        <v>0.17199999999999999</v>
      </c>
      <c r="L6409">
        <v>5.9999999999999995E-4</v>
      </c>
      <c r="M6409">
        <v>36712.775000000001</v>
      </c>
      <c r="N6409">
        <v>5.9799999999999999E-2</v>
      </c>
      <c r="O6409">
        <v>4.0389999999999997</v>
      </c>
      <c r="P6409">
        <v>4.2500000000000003E-2</v>
      </c>
      <c r="Q6409">
        <v>613299.92500000005</v>
      </c>
      <c r="R6409" t="s">
        <v>333</v>
      </c>
      <c r="S6409" t="s">
        <v>38</v>
      </c>
      <c r="T6409" t="s">
        <v>28</v>
      </c>
      <c r="V6409" t="s">
        <v>40</v>
      </c>
      <c r="Y6409" t="s">
        <v>147</v>
      </c>
    </row>
    <row r="6410" spans="1:25" x14ac:dyDescent="0.45">
      <c r="A6410" t="s">
        <v>335</v>
      </c>
      <c r="B6410" t="s">
        <v>518</v>
      </c>
      <c r="C6410">
        <v>7869</v>
      </c>
      <c r="D6410" t="s">
        <v>520</v>
      </c>
      <c r="F6410">
        <v>2018</v>
      </c>
      <c r="G6410">
        <v>1195</v>
      </c>
      <c r="H6410">
        <v>989.75</v>
      </c>
      <c r="I6410">
        <v>38015.5</v>
      </c>
      <c r="K6410">
        <v>0.108</v>
      </c>
      <c r="L6410">
        <v>5.9999999999999995E-4</v>
      </c>
      <c r="M6410">
        <v>23278.85</v>
      </c>
      <c r="N6410">
        <v>6.0999999999999999E-2</v>
      </c>
      <c r="O6410">
        <v>2.7719999999999998</v>
      </c>
      <c r="P6410">
        <v>4.3700000000000003E-2</v>
      </c>
      <c r="Q6410">
        <v>381813.77500000002</v>
      </c>
      <c r="R6410" t="s">
        <v>333</v>
      </c>
      <c r="S6410" t="s">
        <v>38</v>
      </c>
      <c r="T6410" t="s">
        <v>28</v>
      </c>
      <c r="V6410" t="s">
        <v>40</v>
      </c>
      <c r="Y6410" t="s">
        <v>147</v>
      </c>
    </row>
    <row r="6411" spans="1:25" x14ac:dyDescent="0.45">
      <c r="A6411" t="s">
        <v>335</v>
      </c>
      <c r="B6411" t="s">
        <v>518</v>
      </c>
      <c r="C6411">
        <v>7869</v>
      </c>
      <c r="D6411" t="s">
        <v>520</v>
      </c>
      <c r="F6411">
        <v>2019</v>
      </c>
      <c r="G6411">
        <v>1336</v>
      </c>
      <c r="H6411">
        <v>1039.75</v>
      </c>
      <c r="I6411">
        <v>41861.25</v>
      </c>
      <c r="K6411">
        <v>0.13500000000000001</v>
      </c>
      <c r="L6411">
        <v>8.9999999999999998E-4</v>
      </c>
      <c r="M6411">
        <v>24364.1</v>
      </c>
      <c r="N6411">
        <v>5.9499999999999997E-2</v>
      </c>
      <c r="O6411">
        <v>3.0350000000000001</v>
      </c>
      <c r="P6411">
        <v>4.9000000000000002E-2</v>
      </c>
      <c r="Q6411">
        <v>409541.6</v>
      </c>
      <c r="R6411" t="s">
        <v>333</v>
      </c>
      <c r="S6411" t="s">
        <v>38</v>
      </c>
      <c r="T6411" t="s">
        <v>28</v>
      </c>
      <c r="V6411" t="s">
        <v>40</v>
      </c>
      <c r="Y6411" t="s">
        <v>147</v>
      </c>
    </row>
    <row r="6412" spans="1:25" x14ac:dyDescent="0.45">
      <c r="A6412" t="s">
        <v>335</v>
      </c>
      <c r="B6412" t="s">
        <v>518</v>
      </c>
      <c r="C6412">
        <v>7869</v>
      </c>
      <c r="D6412" t="s">
        <v>520</v>
      </c>
      <c r="F6412">
        <v>2020</v>
      </c>
      <c r="G6412">
        <v>1905</v>
      </c>
      <c r="H6412">
        <v>1600.25</v>
      </c>
      <c r="I6412">
        <v>67283.75</v>
      </c>
      <c r="K6412">
        <v>0.224</v>
      </c>
      <c r="L6412">
        <v>1E-3</v>
      </c>
      <c r="M6412">
        <v>39585.449999999997</v>
      </c>
      <c r="N6412">
        <v>5.9400000000000001E-2</v>
      </c>
      <c r="O6412">
        <v>4.1719999999999997</v>
      </c>
      <c r="P6412">
        <v>3.73E-2</v>
      </c>
      <c r="Q6412">
        <v>664717.35</v>
      </c>
      <c r="R6412" t="s">
        <v>333</v>
      </c>
      <c r="S6412" t="s">
        <v>38</v>
      </c>
      <c r="T6412" t="s">
        <v>28</v>
      </c>
      <c r="V6412" t="s">
        <v>40</v>
      </c>
      <c r="Y6412" t="s">
        <v>147</v>
      </c>
    </row>
    <row r="6413" spans="1:25" x14ac:dyDescent="0.45">
      <c r="A6413" t="s">
        <v>335</v>
      </c>
      <c r="B6413" t="s">
        <v>518</v>
      </c>
      <c r="C6413">
        <v>7869</v>
      </c>
      <c r="D6413" t="s">
        <v>520</v>
      </c>
      <c r="F6413">
        <v>2021</v>
      </c>
      <c r="G6413">
        <v>2487</v>
      </c>
      <c r="H6413">
        <v>2115.5500000000002</v>
      </c>
      <c r="I6413">
        <v>90485.68</v>
      </c>
      <c r="K6413">
        <v>0.29699999999999999</v>
      </c>
      <c r="L6413">
        <v>1E-3</v>
      </c>
      <c r="M6413">
        <v>52619.82</v>
      </c>
      <c r="N6413">
        <v>5.9400000000000001E-2</v>
      </c>
      <c r="O6413">
        <v>4.8079999999999998</v>
      </c>
      <c r="P6413">
        <v>3.4799999999999998E-2</v>
      </c>
      <c r="Q6413">
        <v>884208.98800000001</v>
      </c>
      <c r="R6413" t="s">
        <v>333</v>
      </c>
      <c r="S6413" t="s">
        <v>38</v>
      </c>
      <c r="T6413" t="s">
        <v>28</v>
      </c>
      <c r="V6413" t="s">
        <v>40</v>
      </c>
      <c r="Y6413" t="s">
        <v>152</v>
      </c>
    </row>
    <row r="6414" spans="1:25" x14ac:dyDescent="0.45">
      <c r="A6414" t="s">
        <v>335</v>
      </c>
      <c r="B6414" t="s">
        <v>518</v>
      </c>
      <c r="C6414">
        <v>7869</v>
      </c>
      <c r="D6414" t="s">
        <v>520</v>
      </c>
      <c r="F6414">
        <v>2022</v>
      </c>
      <c r="G6414">
        <v>2926</v>
      </c>
      <c r="H6414">
        <v>2473.2800000000002</v>
      </c>
      <c r="I6414">
        <v>110182.49</v>
      </c>
      <c r="K6414">
        <v>0.32600000000000001</v>
      </c>
      <c r="L6414">
        <v>1E-3</v>
      </c>
      <c r="M6414">
        <v>65252.002999999997</v>
      </c>
      <c r="N6414">
        <v>5.9700000000000003E-2</v>
      </c>
      <c r="O6414">
        <v>5.3869999999999996</v>
      </c>
      <c r="P6414">
        <v>3.4299999999999997E-2</v>
      </c>
      <c r="Q6414">
        <v>1090451.7490000001</v>
      </c>
      <c r="R6414" t="s">
        <v>333</v>
      </c>
      <c r="S6414" t="s">
        <v>38</v>
      </c>
      <c r="T6414" t="s">
        <v>28</v>
      </c>
      <c r="V6414" t="s">
        <v>40</v>
      </c>
      <c r="Y6414" t="s">
        <v>152</v>
      </c>
    </row>
    <row r="6415" spans="1:25" x14ac:dyDescent="0.45">
      <c r="A6415" t="s">
        <v>335</v>
      </c>
      <c r="B6415" t="s">
        <v>518</v>
      </c>
      <c r="C6415">
        <v>7869</v>
      </c>
      <c r="D6415" t="s">
        <v>520</v>
      </c>
      <c r="F6415">
        <v>2023</v>
      </c>
      <c r="G6415">
        <v>1972</v>
      </c>
      <c r="H6415">
        <v>1639.42</v>
      </c>
      <c r="I6415">
        <v>72492.03</v>
      </c>
      <c r="K6415">
        <v>0.215</v>
      </c>
      <c r="L6415">
        <v>1E-3</v>
      </c>
      <c r="M6415">
        <v>42581.913999999997</v>
      </c>
      <c r="N6415">
        <v>5.9400000000000001E-2</v>
      </c>
      <c r="O6415">
        <v>3.5449999999999999</v>
      </c>
      <c r="P6415">
        <v>3.2000000000000001E-2</v>
      </c>
      <c r="Q6415">
        <v>715433.76300000004</v>
      </c>
      <c r="R6415" t="s">
        <v>333</v>
      </c>
      <c r="S6415" t="s">
        <v>38</v>
      </c>
      <c r="T6415" t="s">
        <v>28</v>
      </c>
      <c r="V6415" t="s">
        <v>40</v>
      </c>
      <c r="Y6415" t="s">
        <v>152</v>
      </c>
    </row>
    <row r="6416" spans="1:25" x14ac:dyDescent="0.45">
      <c r="A6416" t="s">
        <v>335</v>
      </c>
      <c r="B6416" t="s">
        <v>518</v>
      </c>
      <c r="C6416">
        <v>7869</v>
      </c>
      <c r="D6416" t="s">
        <v>520</v>
      </c>
      <c r="F6416">
        <v>2024</v>
      </c>
      <c r="G6416">
        <v>813</v>
      </c>
      <c r="H6416">
        <v>633.53</v>
      </c>
      <c r="I6416">
        <v>28263.79</v>
      </c>
      <c r="K6416">
        <v>8.4000000000000005E-2</v>
      </c>
      <c r="L6416">
        <v>1E-3</v>
      </c>
      <c r="M6416">
        <v>16613.233</v>
      </c>
      <c r="N6416">
        <v>5.9400000000000001E-2</v>
      </c>
      <c r="O6416">
        <v>1.5669999999999999</v>
      </c>
      <c r="P6416">
        <v>4.4400000000000002E-2</v>
      </c>
      <c r="Q6416">
        <v>278990.78999999998</v>
      </c>
      <c r="R6416" t="s">
        <v>333</v>
      </c>
      <c r="S6416" t="s">
        <v>38</v>
      </c>
      <c r="T6416" t="s">
        <v>28</v>
      </c>
      <c r="V6416" t="s">
        <v>40</v>
      </c>
      <c r="Y6416" t="s">
        <v>152</v>
      </c>
    </row>
    <row r="6417" spans="1:25" x14ac:dyDescent="0.45">
      <c r="A6417" t="s">
        <v>335</v>
      </c>
      <c r="B6417" t="s">
        <v>518</v>
      </c>
      <c r="C6417">
        <v>7869</v>
      </c>
      <c r="D6417" t="s">
        <v>507</v>
      </c>
      <c r="F6417">
        <v>2009</v>
      </c>
      <c r="G6417">
        <v>880</v>
      </c>
      <c r="H6417">
        <v>695.25</v>
      </c>
      <c r="I6417">
        <v>25880.75</v>
      </c>
      <c r="K6417">
        <v>0.125</v>
      </c>
      <c r="L6417">
        <v>1.4E-3</v>
      </c>
      <c r="M6417">
        <v>15297.125</v>
      </c>
      <c r="N6417">
        <v>5.9900000000000002E-2</v>
      </c>
      <c r="O6417">
        <v>2.0059999999999998</v>
      </c>
      <c r="P6417">
        <v>4.7199999999999999E-2</v>
      </c>
      <c r="Q6417">
        <v>255222.39999999999</v>
      </c>
      <c r="R6417" t="s">
        <v>333</v>
      </c>
      <c r="S6417" t="s">
        <v>38</v>
      </c>
      <c r="T6417" t="s">
        <v>28</v>
      </c>
      <c r="V6417" t="s">
        <v>40</v>
      </c>
      <c r="Y6417" t="s">
        <v>107</v>
      </c>
    </row>
    <row r="6418" spans="1:25" x14ac:dyDescent="0.45">
      <c r="A6418" t="s">
        <v>335</v>
      </c>
      <c r="B6418" t="s">
        <v>518</v>
      </c>
      <c r="C6418">
        <v>7869</v>
      </c>
      <c r="D6418" t="s">
        <v>507</v>
      </c>
      <c r="F6418">
        <v>2010</v>
      </c>
      <c r="G6418">
        <v>1871</v>
      </c>
      <c r="H6418">
        <v>1539.75</v>
      </c>
      <c r="I6418">
        <v>58071.75</v>
      </c>
      <c r="K6418">
        <v>0.155</v>
      </c>
      <c r="L6418">
        <v>5.9999999999999995E-4</v>
      </c>
      <c r="M6418">
        <v>35037.175000000003</v>
      </c>
      <c r="N6418">
        <v>5.9200000000000003E-2</v>
      </c>
      <c r="O6418">
        <v>3.8490000000000002</v>
      </c>
      <c r="P6418">
        <v>4.3400000000000001E-2</v>
      </c>
      <c r="Q6418">
        <v>589581.6</v>
      </c>
      <c r="R6418" t="s">
        <v>333</v>
      </c>
      <c r="S6418" t="s">
        <v>38</v>
      </c>
      <c r="T6418" t="s">
        <v>28</v>
      </c>
      <c r="V6418" t="s">
        <v>40</v>
      </c>
      <c r="Y6418" t="s">
        <v>107</v>
      </c>
    </row>
    <row r="6419" spans="1:25" x14ac:dyDescent="0.45">
      <c r="A6419" t="s">
        <v>335</v>
      </c>
      <c r="B6419" t="s">
        <v>518</v>
      </c>
      <c r="C6419">
        <v>7869</v>
      </c>
      <c r="D6419" t="s">
        <v>507</v>
      </c>
      <c r="F6419">
        <v>2011</v>
      </c>
      <c r="G6419">
        <v>999</v>
      </c>
      <c r="H6419">
        <v>788.5</v>
      </c>
      <c r="I6419">
        <v>29444.5</v>
      </c>
      <c r="K6419">
        <v>0.154</v>
      </c>
      <c r="L6419">
        <v>1E-3</v>
      </c>
      <c r="M6419">
        <v>17837.05</v>
      </c>
      <c r="N6419">
        <v>5.96E-2</v>
      </c>
      <c r="O6419">
        <v>3.0209999999999999</v>
      </c>
      <c r="P6419">
        <v>6.4600000000000005E-2</v>
      </c>
      <c r="Q6419">
        <v>298276.17499999999</v>
      </c>
      <c r="R6419" t="s">
        <v>333</v>
      </c>
      <c r="S6419" t="s">
        <v>38</v>
      </c>
      <c r="T6419" t="s">
        <v>28</v>
      </c>
      <c r="V6419" t="s">
        <v>40</v>
      </c>
      <c r="Y6419" t="s">
        <v>107</v>
      </c>
    </row>
    <row r="6420" spans="1:25" x14ac:dyDescent="0.45">
      <c r="A6420" t="s">
        <v>335</v>
      </c>
      <c r="B6420" t="s">
        <v>518</v>
      </c>
      <c r="C6420">
        <v>7869</v>
      </c>
      <c r="D6420" t="s">
        <v>507</v>
      </c>
      <c r="F6420">
        <v>2012</v>
      </c>
      <c r="G6420">
        <v>2080</v>
      </c>
      <c r="H6420">
        <v>1810.5</v>
      </c>
      <c r="I6420">
        <v>71381.25</v>
      </c>
      <c r="K6420">
        <v>0.223</v>
      </c>
      <c r="L6420">
        <v>5.9999999999999995E-4</v>
      </c>
      <c r="M6420">
        <v>43513.45</v>
      </c>
      <c r="N6420">
        <v>5.9200000000000003E-2</v>
      </c>
      <c r="O6420">
        <v>3.8170000000000002</v>
      </c>
      <c r="P6420">
        <v>3.5099999999999999E-2</v>
      </c>
      <c r="Q6420">
        <v>732212.52500000002</v>
      </c>
      <c r="R6420" t="s">
        <v>333</v>
      </c>
      <c r="S6420" t="s">
        <v>38</v>
      </c>
      <c r="T6420" t="s">
        <v>28</v>
      </c>
      <c r="V6420" t="s">
        <v>40</v>
      </c>
      <c r="Y6420" t="s">
        <v>107</v>
      </c>
    </row>
    <row r="6421" spans="1:25" x14ac:dyDescent="0.45">
      <c r="A6421" t="s">
        <v>335</v>
      </c>
      <c r="B6421" t="s">
        <v>518</v>
      </c>
      <c r="C6421">
        <v>7869</v>
      </c>
      <c r="D6421" t="s">
        <v>507</v>
      </c>
      <c r="F6421">
        <v>2013</v>
      </c>
      <c r="G6421">
        <v>2553</v>
      </c>
      <c r="H6421">
        <v>2180.25</v>
      </c>
      <c r="I6421">
        <v>87486</v>
      </c>
      <c r="K6421">
        <v>0.24399999999999999</v>
      </c>
      <c r="L6421">
        <v>5.9999999999999995E-4</v>
      </c>
      <c r="M6421">
        <v>51945.074999999997</v>
      </c>
      <c r="N6421">
        <v>5.9299999999999999E-2</v>
      </c>
      <c r="O6421">
        <v>5.1740000000000004</v>
      </c>
      <c r="P6421">
        <v>3.9699999999999999E-2</v>
      </c>
      <c r="Q6421">
        <v>874070</v>
      </c>
      <c r="R6421" t="s">
        <v>333</v>
      </c>
      <c r="S6421" t="s">
        <v>38</v>
      </c>
      <c r="T6421" t="s">
        <v>28</v>
      </c>
      <c r="V6421" t="s">
        <v>40</v>
      </c>
      <c r="Y6421" t="s">
        <v>107</v>
      </c>
    </row>
    <row r="6422" spans="1:25" x14ac:dyDescent="0.45">
      <c r="A6422" t="s">
        <v>335</v>
      </c>
      <c r="B6422" t="s">
        <v>518</v>
      </c>
      <c r="C6422">
        <v>7869</v>
      </c>
      <c r="D6422" t="s">
        <v>507</v>
      </c>
      <c r="F6422">
        <v>2014</v>
      </c>
      <c r="G6422">
        <v>3079</v>
      </c>
      <c r="H6422">
        <v>2641.5</v>
      </c>
      <c r="I6422">
        <v>102421</v>
      </c>
      <c r="K6422">
        <v>0.73099999999999998</v>
      </c>
      <c r="L6422">
        <v>1.6000000000000001E-3</v>
      </c>
      <c r="M6422">
        <v>61245.1</v>
      </c>
      <c r="N6422">
        <v>0.06</v>
      </c>
      <c r="O6422">
        <v>6.3150000000000004</v>
      </c>
      <c r="P6422">
        <v>3.8300000000000001E-2</v>
      </c>
      <c r="Q6422">
        <v>1019078.5</v>
      </c>
      <c r="R6422" t="s">
        <v>333</v>
      </c>
      <c r="S6422" t="s">
        <v>38</v>
      </c>
      <c r="T6422" t="s">
        <v>28</v>
      </c>
      <c r="V6422" t="s">
        <v>40</v>
      </c>
      <c r="Y6422" t="s">
        <v>107</v>
      </c>
    </row>
    <row r="6423" spans="1:25" x14ac:dyDescent="0.45">
      <c r="A6423" t="s">
        <v>335</v>
      </c>
      <c r="B6423" t="s">
        <v>518</v>
      </c>
      <c r="C6423">
        <v>7869</v>
      </c>
      <c r="D6423" t="s">
        <v>507</v>
      </c>
      <c r="F6423">
        <v>2015</v>
      </c>
      <c r="G6423">
        <v>2361</v>
      </c>
      <c r="H6423">
        <v>2045.25</v>
      </c>
      <c r="I6423">
        <v>79317</v>
      </c>
      <c r="K6423">
        <v>0.25600000000000001</v>
      </c>
      <c r="L6423">
        <v>5.9999999999999995E-4</v>
      </c>
      <c r="M6423">
        <v>47733.95</v>
      </c>
      <c r="N6423">
        <v>5.9499999999999997E-2</v>
      </c>
      <c r="O6423">
        <v>5.8419999999999996</v>
      </c>
      <c r="P6423">
        <v>4.1200000000000001E-2</v>
      </c>
      <c r="Q6423">
        <v>801896.17500000005</v>
      </c>
      <c r="R6423" t="s">
        <v>333</v>
      </c>
      <c r="S6423" t="s">
        <v>38</v>
      </c>
      <c r="T6423" t="s">
        <v>28</v>
      </c>
      <c r="V6423" t="s">
        <v>40</v>
      </c>
      <c r="Y6423" t="s">
        <v>146</v>
      </c>
    </row>
    <row r="6424" spans="1:25" x14ac:dyDescent="0.45">
      <c r="A6424" t="s">
        <v>335</v>
      </c>
      <c r="B6424" t="s">
        <v>518</v>
      </c>
      <c r="C6424">
        <v>7869</v>
      </c>
      <c r="D6424" t="s">
        <v>507</v>
      </c>
      <c r="F6424">
        <v>2016</v>
      </c>
      <c r="G6424">
        <v>2992</v>
      </c>
      <c r="H6424">
        <v>2549.75</v>
      </c>
      <c r="I6424">
        <v>98563.25</v>
      </c>
      <c r="K6424">
        <v>0.25700000000000001</v>
      </c>
      <c r="L6424">
        <v>4.0000000000000002E-4</v>
      </c>
      <c r="M6424">
        <v>59283.675000000003</v>
      </c>
      <c r="N6424">
        <v>5.9400000000000001E-2</v>
      </c>
      <c r="O6424">
        <v>5.9130000000000003</v>
      </c>
      <c r="P6424">
        <v>3.8899999999999997E-2</v>
      </c>
      <c r="Q6424">
        <v>995565.625</v>
      </c>
      <c r="R6424" t="s">
        <v>333</v>
      </c>
      <c r="S6424" t="s">
        <v>38</v>
      </c>
      <c r="T6424" t="s">
        <v>28</v>
      </c>
      <c r="V6424" t="s">
        <v>40</v>
      </c>
      <c r="Y6424" t="s">
        <v>146</v>
      </c>
    </row>
    <row r="6425" spans="1:25" x14ac:dyDescent="0.45">
      <c r="A6425" t="s">
        <v>335</v>
      </c>
      <c r="B6425" t="s">
        <v>518</v>
      </c>
      <c r="C6425">
        <v>7869</v>
      </c>
      <c r="D6425" t="s">
        <v>507</v>
      </c>
      <c r="F6425">
        <v>2017</v>
      </c>
      <c r="G6425">
        <v>1458</v>
      </c>
      <c r="H6425">
        <v>1197.25</v>
      </c>
      <c r="I6425">
        <v>45174.5</v>
      </c>
      <c r="K6425">
        <v>0.12</v>
      </c>
      <c r="L6425">
        <v>4.0000000000000002E-4</v>
      </c>
      <c r="M6425">
        <v>27563.375</v>
      </c>
      <c r="N6425">
        <v>5.9299999999999999E-2</v>
      </c>
      <c r="O6425">
        <v>3.0030000000000001</v>
      </c>
      <c r="P6425">
        <v>4.4900000000000002E-2</v>
      </c>
      <c r="Q6425">
        <v>463799.17499999999</v>
      </c>
      <c r="R6425" t="s">
        <v>333</v>
      </c>
      <c r="S6425" t="s">
        <v>38</v>
      </c>
      <c r="T6425" t="s">
        <v>28</v>
      </c>
      <c r="V6425" t="s">
        <v>40</v>
      </c>
      <c r="Y6425" t="s">
        <v>147</v>
      </c>
    </row>
    <row r="6426" spans="1:25" x14ac:dyDescent="0.45">
      <c r="A6426" t="s">
        <v>335</v>
      </c>
      <c r="B6426" t="s">
        <v>518</v>
      </c>
      <c r="C6426">
        <v>7869</v>
      </c>
      <c r="D6426" t="s">
        <v>507</v>
      </c>
      <c r="F6426">
        <v>2018</v>
      </c>
      <c r="G6426">
        <v>1669</v>
      </c>
      <c r="H6426">
        <v>1368.75</v>
      </c>
      <c r="I6426">
        <v>53839</v>
      </c>
      <c r="K6426">
        <v>0.156</v>
      </c>
      <c r="L6426">
        <v>8.0000000000000004E-4</v>
      </c>
      <c r="M6426">
        <v>31362.15</v>
      </c>
      <c r="N6426">
        <v>5.9400000000000001E-2</v>
      </c>
      <c r="O6426">
        <v>3.371</v>
      </c>
      <c r="P6426">
        <v>4.5999999999999999E-2</v>
      </c>
      <c r="Q6426">
        <v>526894.85</v>
      </c>
      <c r="R6426" t="s">
        <v>333</v>
      </c>
      <c r="S6426" t="s">
        <v>38</v>
      </c>
      <c r="T6426" t="s">
        <v>28</v>
      </c>
      <c r="V6426" t="s">
        <v>40</v>
      </c>
      <c r="Y6426" t="s">
        <v>147</v>
      </c>
    </row>
    <row r="6427" spans="1:25" x14ac:dyDescent="0.45">
      <c r="A6427" t="s">
        <v>335</v>
      </c>
      <c r="B6427" t="s">
        <v>518</v>
      </c>
      <c r="C6427">
        <v>7869</v>
      </c>
      <c r="D6427" t="s">
        <v>507</v>
      </c>
      <c r="F6427">
        <v>2019</v>
      </c>
      <c r="G6427">
        <v>1405</v>
      </c>
      <c r="H6427">
        <v>1088.75</v>
      </c>
      <c r="I6427">
        <v>43546.75</v>
      </c>
      <c r="K6427">
        <v>0.14499999999999999</v>
      </c>
      <c r="L6427">
        <v>8.9999999999999998E-4</v>
      </c>
      <c r="M6427">
        <v>25542.224999999999</v>
      </c>
      <c r="N6427">
        <v>5.9499999999999997E-2</v>
      </c>
      <c r="O6427">
        <v>3.1110000000000002</v>
      </c>
      <c r="P6427">
        <v>5.4300000000000001E-2</v>
      </c>
      <c r="Q6427">
        <v>429373.05</v>
      </c>
      <c r="R6427" t="s">
        <v>333</v>
      </c>
      <c r="S6427" t="s">
        <v>38</v>
      </c>
      <c r="T6427" t="s">
        <v>28</v>
      </c>
      <c r="V6427" t="s">
        <v>40</v>
      </c>
      <c r="Y6427" t="s">
        <v>147</v>
      </c>
    </row>
    <row r="6428" spans="1:25" x14ac:dyDescent="0.45">
      <c r="A6428" t="s">
        <v>335</v>
      </c>
      <c r="B6428" t="s">
        <v>518</v>
      </c>
      <c r="C6428">
        <v>7869</v>
      </c>
      <c r="D6428" t="s">
        <v>507</v>
      </c>
      <c r="F6428">
        <v>2020</v>
      </c>
      <c r="G6428">
        <v>1371</v>
      </c>
      <c r="H6428">
        <v>1111.25</v>
      </c>
      <c r="I6428">
        <v>45369.25</v>
      </c>
      <c r="K6428">
        <v>0.153</v>
      </c>
      <c r="L6428">
        <v>1E-3</v>
      </c>
      <c r="M6428">
        <v>26752</v>
      </c>
      <c r="N6428">
        <v>5.96E-2</v>
      </c>
      <c r="O6428">
        <v>3.1619999999999999</v>
      </c>
      <c r="P6428">
        <v>4.82E-2</v>
      </c>
      <c r="Q6428">
        <v>448570.52500000002</v>
      </c>
      <c r="R6428" t="s">
        <v>333</v>
      </c>
      <c r="S6428" t="s">
        <v>38</v>
      </c>
      <c r="T6428" t="s">
        <v>28</v>
      </c>
      <c r="V6428" t="s">
        <v>40</v>
      </c>
      <c r="Y6428" t="s">
        <v>147</v>
      </c>
    </row>
    <row r="6429" spans="1:25" x14ac:dyDescent="0.45">
      <c r="A6429" t="s">
        <v>335</v>
      </c>
      <c r="B6429" t="s">
        <v>518</v>
      </c>
      <c r="C6429">
        <v>7869</v>
      </c>
      <c r="D6429" t="s">
        <v>507</v>
      </c>
      <c r="F6429">
        <v>2021</v>
      </c>
      <c r="G6429">
        <v>1662</v>
      </c>
      <c r="H6429">
        <v>1401.69</v>
      </c>
      <c r="I6429">
        <v>60329.21</v>
      </c>
      <c r="K6429">
        <v>0.19500000000000001</v>
      </c>
      <c r="L6429">
        <v>1E-3</v>
      </c>
      <c r="M6429">
        <v>35303.572999999997</v>
      </c>
      <c r="N6429">
        <v>5.9799999999999999E-2</v>
      </c>
      <c r="O6429">
        <v>3.3519999999999999</v>
      </c>
      <c r="P6429">
        <v>3.8800000000000001E-2</v>
      </c>
      <c r="Q6429">
        <v>589740.348</v>
      </c>
      <c r="R6429" t="s">
        <v>333</v>
      </c>
      <c r="S6429" t="s">
        <v>38</v>
      </c>
      <c r="T6429" t="s">
        <v>28</v>
      </c>
      <c r="V6429" t="s">
        <v>40</v>
      </c>
      <c r="Y6429" t="s">
        <v>152</v>
      </c>
    </row>
    <row r="6430" spans="1:25" x14ac:dyDescent="0.45">
      <c r="A6430" t="s">
        <v>335</v>
      </c>
      <c r="B6430" t="s">
        <v>518</v>
      </c>
      <c r="C6430">
        <v>7869</v>
      </c>
      <c r="D6430" t="s">
        <v>507</v>
      </c>
      <c r="F6430">
        <v>2022</v>
      </c>
      <c r="G6430">
        <v>2741</v>
      </c>
      <c r="H6430">
        <v>2281.87</v>
      </c>
      <c r="I6430">
        <v>102503.94</v>
      </c>
      <c r="K6430">
        <v>0.29799999999999999</v>
      </c>
      <c r="L6430">
        <v>1E-3</v>
      </c>
      <c r="M6430">
        <v>59629.014000000003</v>
      </c>
      <c r="N6430">
        <v>5.9799999999999999E-2</v>
      </c>
      <c r="O6430">
        <v>4.79</v>
      </c>
      <c r="P6430">
        <v>4.0800000000000003E-2</v>
      </c>
      <c r="Q6430">
        <v>996384.46200000006</v>
      </c>
      <c r="R6430" t="s">
        <v>333</v>
      </c>
      <c r="S6430" t="s">
        <v>38</v>
      </c>
      <c r="T6430" t="s">
        <v>28</v>
      </c>
      <c r="V6430" t="s">
        <v>40</v>
      </c>
      <c r="Y6430" t="s">
        <v>152</v>
      </c>
    </row>
    <row r="6431" spans="1:25" x14ac:dyDescent="0.45">
      <c r="A6431" t="s">
        <v>335</v>
      </c>
      <c r="B6431" t="s">
        <v>518</v>
      </c>
      <c r="C6431">
        <v>7869</v>
      </c>
      <c r="D6431" t="s">
        <v>507</v>
      </c>
      <c r="F6431">
        <v>2023</v>
      </c>
      <c r="G6431">
        <v>2538</v>
      </c>
      <c r="H6431">
        <v>1998.61</v>
      </c>
      <c r="I6431">
        <v>89667.4</v>
      </c>
      <c r="K6431">
        <v>0.26300000000000001</v>
      </c>
      <c r="L6431">
        <v>1E-3</v>
      </c>
      <c r="M6431">
        <v>52185.845000000001</v>
      </c>
      <c r="N6431">
        <v>5.9299999999999999E-2</v>
      </c>
      <c r="O6431">
        <v>4.4029999999999996</v>
      </c>
      <c r="P6431">
        <v>4.9200000000000001E-2</v>
      </c>
      <c r="Q6431">
        <v>877854.58700000006</v>
      </c>
      <c r="R6431" t="s">
        <v>333</v>
      </c>
      <c r="S6431" t="s">
        <v>38</v>
      </c>
      <c r="T6431" t="s">
        <v>28</v>
      </c>
      <c r="V6431" t="s">
        <v>40</v>
      </c>
      <c r="Y6431" t="s">
        <v>152</v>
      </c>
    </row>
    <row r="6432" spans="1:25" x14ac:dyDescent="0.45">
      <c r="A6432" t="s">
        <v>335</v>
      </c>
      <c r="B6432" t="s">
        <v>518</v>
      </c>
      <c r="C6432">
        <v>7869</v>
      </c>
      <c r="D6432" t="s">
        <v>507</v>
      </c>
      <c r="F6432">
        <v>2024</v>
      </c>
      <c r="G6432">
        <v>927</v>
      </c>
      <c r="H6432">
        <v>696.52</v>
      </c>
      <c r="I6432">
        <v>31210.5</v>
      </c>
      <c r="K6432">
        <v>9.0999999999999998E-2</v>
      </c>
      <c r="L6432">
        <v>1E-3</v>
      </c>
      <c r="M6432">
        <v>18065.097000000002</v>
      </c>
      <c r="N6432">
        <v>5.9400000000000001E-2</v>
      </c>
      <c r="O6432">
        <v>1.694</v>
      </c>
      <c r="P6432">
        <v>5.4100000000000002E-2</v>
      </c>
      <c r="Q6432">
        <v>303759.18800000002</v>
      </c>
      <c r="R6432" t="s">
        <v>333</v>
      </c>
      <c r="S6432" t="s">
        <v>38</v>
      </c>
      <c r="T6432" t="s">
        <v>28</v>
      </c>
      <c r="V6432" t="s">
        <v>40</v>
      </c>
      <c r="Y6432" t="s">
        <v>152</v>
      </c>
    </row>
    <row r="6433" spans="1:25" x14ac:dyDescent="0.45">
      <c r="A6433" t="s">
        <v>335</v>
      </c>
      <c r="B6433" t="s">
        <v>521</v>
      </c>
      <c r="C6433">
        <v>7909</v>
      </c>
      <c r="D6433" t="s">
        <v>522</v>
      </c>
      <c r="F6433">
        <v>2009</v>
      </c>
      <c r="G6433">
        <v>391</v>
      </c>
      <c r="H6433">
        <v>251.57</v>
      </c>
      <c r="I6433">
        <v>9629.68</v>
      </c>
      <c r="K6433">
        <v>2.7E-2</v>
      </c>
      <c r="L6433">
        <v>1E-3</v>
      </c>
      <c r="M6433">
        <v>5415.7939999999999</v>
      </c>
      <c r="N6433">
        <v>5.9299999999999999E-2</v>
      </c>
      <c r="O6433">
        <v>0.63100000000000001</v>
      </c>
      <c r="P6433">
        <v>4.0899999999999999E-2</v>
      </c>
      <c r="Q6433">
        <v>91140.540999999997</v>
      </c>
      <c r="R6433" t="s">
        <v>333</v>
      </c>
      <c r="T6433" t="s">
        <v>28</v>
      </c>
      <c r="V6433" t="s">
        <v>211</v>
      </c>
      <c r="Y6433" t="s">
        <v>107</v>
      </c>
    </row>
    <row r="6434" spans="1:25" x14ac:dyDescent="0.45">
      <c r="A6434" t="s">
        <v>335</v>
      </c>
      <c r="B6434" t="s">
        <v>521</v>
      </c>
      <c r="C6434">
        <v>7909</v>
      </c>
      <c r="D6434" t="s">
        <v>522</v>
      </c>
      <c r="F6434">
        <v>2010</v>
      </c>
      <c r="G6434">
        <v>1224</v>
      </c>
      <c r="H6434">
        <v>985.31</v>
      </c>
      <c r="I6434">
        <v>40143.120000000003</v>
      </c>
      <c r="K6434">
        <v>0.112</v>
      </c>
      <c r="L6434">
        <v>1E-3</v>
      </c>
      <c r="M6434">
        <v>22125.15</v>
      </c>
      <c r="N6434">
        <v>5.9299999999999999E-2</v>
      </c>
      <c r="O6434">
        <v>1.8440000000000001</v>
      </c>
      <c r="P6434">
        <v>2.1899999999999999E-2</v>
      </c>
      <c r="Q6434">
        <v>372301.57199999999</v>
      </c>
      <c r="R6434" t="s">
        <v>333</v>
      </c>
      <c r="T6434" t="s">
        <v>28</v>
      </c>
      <c r="V6434" t="s">
        <v>211</v>
      </c>
      <c r="Y6434" t="s">
        <v>107</v>
      </c>
    </row>
    <row r="6435" spans="1:25" x14ac:dyDescent="0.45">
      <c r="A6435" t="s">
        <v>335</v>
      </c>
      <c r="B6435" t="s">
        <v>521</v>
      </c>
      <c r="C6435">
        <v>7909</v>
      </c>
      <c r="D6435" t="s">
        <v>522</v>
      </c>
      <c r="F6435">
        <v>2011</v>
      </c>
      <c r="G6435">
        <v>1305</v>
      </c>
      <c r="H6435">
        <v>1023.28</v>
      </c>
      <c r="I6435">
        <v>41376.720000000001</v>
      </c>
      <c r="K6435">
        <v>0.11600000000000001</v>
      </c>
      <c r="L6435">
        <v>1E-3</v>
      </c>
      <c r="M6435">
        <v>22909.725999999999</v>
      </c>
      <c r="N6435">
        <v>5.9299999999999999E-2</v>
      </c>
      <c r="O6435">
        <v>1.887</v>
      </c>
      <c r="P6435">
        <v>2.2700000000000001E-2</v>
      </c>
      <c r="Q6435">
        <v>385498.71100000001</v>
      </c>
      <c r="R6435" t="s">
        <v>333</v>
      </c>
      <c r="T6435" t="s">
        <v>28</v>
      </c>
      <c r="V6435" t="s">
        <v>211</v>
      </c>
      <c r="Y6435" t="s">
        <v>107</v>
      </c>
    </row>
    <row r="6436" spans="1:25" x14ac:dyDescent="0.45">
      <c r="A6436" t="s">
        <v>335</v>
      </c>
      <c r="B6436" t="s">
        <v>521</v>
      </c>
      <c r="C6436">
        <v>7909</v>
      </c>
      <c r="D6436" t="s">
        <v>522</v>
      </c>
      <c r="F6436">
        <v>2012</v>
      </c>
      <c r="G6436">
        <v>1104</v>
      </c>
      <c r="H6436">
        <v>900.92</v>
      </c>
      <c r="I6436">
        <v>36158.160000000003</v>
      </c>
      <c r="K6436">
        <v>0.10199999999999999</v>
      </c>
      <c r="L6436">
        <v>1E-3</v>
      </c>
      <c r="M6436">
        <v>20141.308000000001</v>
      </c>
      <c r="N6436">
        <v>5.9200000000000003E-2</v>
      </c>
      <c r="O6436">
        <v>1.881</v>
      </c>
      <c r="P6436">
        <v>2.6100000000000002E-2</v>
      </c>
      <c r="Q6436">
        <v>338907.103</v>
      </c>
      <c r="R6436" t="s">
        <v>333</v>
      </c>
      <c r="T6436" t="s">
        <v>28</v>
      </c>
      <c r="V6436" t="s">
        <v>211</v>
      </c>
      <c r="Y6436" t="s">
        <v>107</v>
      </c>
    </row>
    <row r="6437" spans="1:25" x14ac:dyDescent="0.45">
      <c r="A6437" t="s">
        <v>335</v>
      </c>
      <c r="B6437" t="s">
        <v>521</v>
      </c>
      <c r="C6437">
        <v>7909</v>
      </c>
      <c r="D6437" t="s">
        <v>522</v>
      </c>
      <c r="F6437">
        <v>2013</v>
      </c>
      <c r="G6437">
        <v>1401</v>
      </c>
      <c r="H6437">
        <v>1092.06</v>
      </c>
      <c r="I6437">
        <v>43938.61</v>
      </c>
      <c r="K6437">
        <v>0.123</v>
      </c>
      <c r="L6437">
        <v>1E-3</v>
      </c>
      <c r="M6437">
        <v>24333.823</v>
      </c>
      <c r="N6437">
        <v>5.9299999999999999E-2</v>
      </c>
      <c r="O6437">
        <v>2.3250000000000002</v>
      </c>
      <c r="P6437">
        <v>3.44E-2</v>
      </c>
      <c r="Q6437">
        <v>409454.9</v>
      </c>
      <c r="R6437" t="s">
        <v>333</v>
      </c>
      <c r="T6437" t="s">
        <v>28</v>
      </c>
      <c r="V6437" t="s">
        <v>211</v>
      </c>
      <c r="Y6437" t="s">
        <v>107</v>
      </c>
    </row>
    <row r="6438" spans="1:25" x14ac:dyDescent="0.45">
      <c r="A6438" t="s">
        <v>335</v>
      </c>
      <c r="B6438" t="s">
        <v>521</v>
      </c>
      <c r="C6438">
        <v>7909</v>
      </c>
      <c r="D6438" t="s">
        <v>522</v>
      </c>
      <c r="F6438">
        <v>2014</v>
      </c>
      <c r="G6438">
        <v>945</v>
      </c>
      <c r="H6438">
        <v>732.33</v>
      </c>
      <c r="I6438">
        <v>29497.32</v>
      </c>
      <c r="K6438">
        <v>8.3000000000000004E-2</v>
      </c>
      <c r="L6438">
        <v>1E-3</v>
      </c>
      <c r="M6438">
        <v>16363.316000000001</v>
      </c>
      <c r="N6438">
        <v>5.9200000000000003E-2</v>
      </c>
      <c r="O6438">
        <v>1.7709999999999999</v>
      </c>
      <c r="P6438">
        <v>3.6799999999999999E-2</v>
      </c>
      <c r="Q6438">
        <v>275359.52399999998</v>
      </c>
      <c r="R6438" t="s">
        <v>333</v>
      </c>
      <c r="T6438" t="s">
        <v>28</v>
      </c>
      <c r="V6438" t="s">
        <v>211</v>
      </c>
      <c r="Y6438" t="s">
        <v>107</v>
      </c>
    </row>
    <row r="6439" spans="1:25" x14ac:dyDescent="0.45">
      <c r="A6439" t="s">
        <v>335</v>
      </c>
      <c r="B6439" t="s">
        <v>521</v>
      </c>
      <c r="C6439">
        <v>7909</v>
      </c>
      <c r="D6439" t="s">
        <v>522</v>
      </c>
      <c r="F6439">
        <v>2015</v>
      </c>
      <c r="G6439">
        <v>908</v>
      </c>
      <c r="H6439">
        <v>715.55</v>
      </c>
      <c r="I6439">
        <v>28731.01</v>
      </c>
      <c r="K6439">
        <v>8.2000000000000003E-2</v>
      </c>
      <c r="L6439">
        <v>1E-3</v>
      </c>
      <c r="M6439">
        <v>16156.201999999999</v>
      </c>
      <c r="N6439">
        <v>5.9299999999999999E-2</v>
      </c>
      <c r="O6439">
        <v>1.617</v>
      </c>
      <c r="P6439">
        <v>3.0800000000000001E-2</v>
      </c>
      <c r="Q6439">
        <v>271847.57400000002</v>
      </c>
      <c r="R6439" t="s">
        <v>333</v>
      </c>
      <c r="T6439" t="s">
        <v>28</v>
      </c>
      <c r="V6439" t="s">
        <v>211</v>
      </c>
      <c r="Y6439" t="s">
        <v>146</v>
      </c>
    </row>
    <row r="6440" spans="1:25" x14ac:dyDescent="0.45">
      <c r="A6440" t="s">
        <v>335</v>
      </c>
      <c r="B6440" t="s">
        <v>521</v>
      </c>
      <c r="C6440">
        <v>7909</v>
      </c>
      <c r="D6440" t="s">
        <v>522</v>
      </c>
      <c r="F6440">
        <v>2016</v>
      </c>
      <c r="G6440">
        <v>815</v>
      </c>
      <c r="H6440">
        <v>629</v>
      </c>
      <c r="I6440">
        <v>25031.37</v>
      </c>
      <c r="K6440">
        <v>7.1999999999999995E-2</v>
      </c>
      <c r="L6440">
        <v>1E-3</v>
      </c>
      <c r="M6440">
        <v>14196.103999999999</v>
      </c>
      <c r="N6440">
        <v>5.9299999999999999E-2</v>
      </c>
      <c r="O6440">
        <v>1.649</v>
      </c>
      <c r="P6440">
        <v>3.5400000000000001E-2</v>
      </c>
      <c r="Q6440">
        <v>238875.52100000001</v>
      </c>
      <c r="R6440" t="s">
        <v>333</v>
      </c>
      <c r="T6440" t="s">
        <v>28</v>
      </c>
      <c r="V6440" t="s">
        <v>211</v>
      </c>
      <c r="Y6440" t="s">
        <v>146</v>
      </c>
    </row>
    <row r="6441" spans="1:25" x14ac:dyDescent="0.45">
      <c r="A6441" t="s">
        <v>335</v>
      </c>
      <c r="B6441" t="s">
        <v>521</v>
      </c>
      <c r="C6441">
        <v>7909</v>
      </c>
      <c r="D6441" t="s">
        <v>522</v>
      </c>
      <c r="F6441">
        <v>2017</v>
      </c>
      <c r="G6441">
        <v>717</v>
      </c>
      <c r="H6441">
        <v>564.37</v>
      </c>
      <c r="I6441">
        <v>22669.42</v>
      </c>
      <c r="K6441">
        <v>6.5000000000000002E-2</v>
      </c>
      <c r="L6441">
        <v>1E-3</v>
      </c>
      <c r="M6441">
        <v>12933.459000000001</v>
      </c>
      <c r="N6441">
        <v>5.9200000000000003E-2</v>
      </c>
      <c r="O6441">
        <v>1.3779999999999999</v>
      </c>
      <c r="P6441">
        <v>3.1099999999999999E-2</v>
      </c>
      <c r="Q6441">
        <v>217642.734</v>
      </c>
      <c r="R6441" t="s">
        <v>333</v>
      </c>
      <c r="T6441" t="s">
        <v>28</v>
      </c>
      <c r="V6441" t="s">
        <v>211</v>
      </c>
      <c r="Y6441" t="s">
        <v>147</v>
      </c>
    </row>
    <row r="6442" spans="1:25" x14ac:dyDescent="0.45">
      <c r="A6442" t="s">
        <v>335</v>
      </c>
      <c r="B6442" t="s">
        <v>521</v>
      </c>
      <c r="C6442">
        <v>7909</v>
      </c>
      <c r="D6442" t="s">
        <v>522</v>
      </c>
      <c r="F6442">
        <v>2018</v>
      </c>
      <c r="G6442">
        <v>783</v>
      </c>
      <c r="H6442">
        <v>626.29999999999995</v>
      </c>
      <c r="I6442">
        <v>25301.43</v>
      </c>
      <c r="K6442">
        <v>7.2999999999999995E-2</v>
      </c>
      <c r="L6442">
        <v>1E-3</v>
      </c>
      <c r="M6442">
        <v>14455.912</v>
      </c>
      <c r="N6442">
        <v>5.9200000000000003E-2</v>
      </c>
      <c r="O6442">
        <v>1.3919999999999999</v>
      </c>
      <c r="P6442">
        <v>2.7799999999999998E-2</v>
      </c>
      <c r="Q6442">
        <v>243252.674</v>
      </c>
      <c r="R6442" t="s">
        <v>333</v>
      </c>
      <c r="T6442" t="s">
        <v>28</v>
      </c>
      <c r="V6442" t="s">
        <v>211</v>
      </c>
      <c r="Y6442" t="s">
        <v>147</v>
      </c>
    </row>
    <row r="6443" spans="1:25" x14ac:dyDescent="0.45">
      <c r="A6443" t="s">
        <v>335</v>
      </c>
      <c r="B6443" t="s">
        <v>521</v>
      </c>
      <c r="C6443">
        <v>7909</v>
      </c>
      <c r="D6443" t="s">
        <v>522</v>
      </c>
      <c r="F6443">
        <v>2019</v>
      </c>
      <c r="G6443">
        <v>508</v>
      </c>
      <c r="H6443">
        <v>380.9</v>
      </c>
      <c r="I6443">
        <v>14635.77</v>
      </c>
      <c r="K6443">
        <v>4.2999999999999997E-2</v>
      </c>
      <c r="L6443">
        <v>1E-3</v>
      </c>
      <c r="M6443">
        <v>8567.5040000000008</v>
      </c>
      <c r="N6443">
        <v>5.9299999999999999E-2</v>
      </c>
      <c r="O6443">
        <v>1.0109999999999999</v>
      </c>
      <c r="P6443">
        <v>3.3700000000000001E-2</v>
      </c>
      <c r="Q6443">
        <v>144159.06700000001</v>
      </c>
      <c r="R6443" t="s">
        <v>333</v>
      </c>
      <c r="T6443" t="s">
        <v>28</v>
      </c>
      <c r="V6443" t="s">
        <v>211</v>
      </c>
      <c r="Y6443" t="s">
        <v>147</v>
      </c>
    </row>
    <row r="6444" spans="1:25" x14ac:dyDescent="0.45">
      <c r="A6444" t="s">
        <v>335</v>
      </c>
      <c r="B6444" t="s">
        <v>521</v>
      </c>
      <c r="C6444">
        <v>7909</v>
      </c>
      <c r="D6444" t="s">
        <v>522</v>
      </c>
      <c r="F6444">
        <v>2020</v>
      </c>
      <c r="G6444">
        <v>985</v>
      </c>
      <c r="H6444">
        <v>766.31</v>
      </c>
      <c r="I6444">
        <v>30038.53</v>
      </c>
      <c r="K6444">
        <v>8.7999999999999995E-2</v>
      </c>
      <c r="L6444">
        <v>1E-3</v>
      </c>
      <c r="M6444">
        <v>17471.275000000001</v>
      </c>
      <c r="N6444">
        <v>5.9299999999999999E-2</v>
      </c>
      <c r="O6444">
        <v>1.897</v>
      </c>
      <c r="P6444">
        <v>3.0800000000000001E-2</v>
      </c>
      <c r="Q6444">
        <v>293978.36900000001</v>
      </c>
      <c r="R6444" t="s">
        <v>333</v>
      </c>
      <c r="T6444" t="s">
        <v>28</v>
      </c>
      <c r="V6444" t="s">
        <v>211</v>
      </c>
      <c r="Y6444" t="s">
        <v>147</v>
      </c>
    </row>
    <row r="6445" spans="1:25" x14ac:dyDescent="0.45">
      <c r="A6445" t="s">
        <v>335</v>
      </c>
      <c r="B6445" t="s">
        <v>521</v>
      </c>
      <c r="C6445">
        <v>7909</v>
      </c>
      <c r="D6445" t="s">
        <v>522</v>
      </c>
      <c r="F6445">
        <v>2021</v>
      </c>
      <c r="G6445">
        <v>1346</v>
      </c>
      <c r="H6445">
        <v>1083.3399999999999</v>
      </c>
      <c r="I6445">
        <v>43556.75</v>
      </c>
      <c r="K6445">
        <v>0.13200000000000001</v>
      </c>
      <c r="L6445">
        <v>1E-3</v>
      </c>
      <c r="M6445">
        <v>26086.848000000002</v>
      </c>
      <c r="N6445">
        <v>5.9200000000000003E-2</v>
      </c>
      <c r="O6445">
        <v>2.5830000000000002</v>
      </c>
      <c r="P6445">
        <v>2.47E-2</v>
      </c>
      <c r="Q6445">
        <v>438953.63099999999</v>
      </c>
      <c r="R6445" t="s">
        <v>333</v>
      </c>
      <c r="T6445" t="s">
        <v>28</v>
      </c>
      <c r="V6445" t="s">
        <v>211</v>
      </c>
      <c r="Y6445" t="s">
        <v>152</v>
      </c>
    </row>
    <row r="6446" spans="1:25" x14ac:dyDescent="0.45">
      <c r="A6446" t="s">
        <v>335</v>
      </c>
      <c r="B6446" t="s">
        <v>521</v>
      </c>
      <c r="C6446">
        <v>7909</v>
      </c>
      <c r="D6446" t="s">
        <v>522</v>
      </c>
      <c r="F6446">
        <v>2022</v>
      </c>
      <c r="G6446">
        <v>2016</v>
      </c>
      <c r="H6446">
        <v>1647.76</v>
      </c>
      <c r="I6446">
        <v>66530.61</v>
      </c>
      <c r="K6446">
        <v>0.20300000000000001</v>
      </c>
      <c r="L6446">
        <v>1E-3</v>
      </c>
      <c r="M6446">
        <v>40117.006000000001</v>
      </c>
      <c r="N6446">
        <v>5.9200000000000003E-2</v>
      </c>
      <c r="O6446">
        <v>3.8570000000000002</v>
      </c>
      <c r="P6446">
        <v>2.1999999999999999E-2</v>
      </c>
      <c r="Q6446">
        <v>675045.06099999999</v>
      </c>
      <c r="R6446" t="s">
        <v>333</v>
      </c>
      <c r="T6446" t="s">
        <v>28</v>
      </c>
      <c r="V6446" t="s">
        <v>211</v>
      </c>
      <c r="Y6446" t="s">
        <v>152</v>
      </c>
    </row>
    <row r="6447" spans="1:25" x14ac:dyDescent="0.45">
      <c r="A6447" t="s">
        <v>335</v>
      </c>
      <c r="B6447" t="s">
        <v>521</v>
      </c>
      <c r="C6447">
        <v>7909</v>
      </c>
      <c r="D6447" t="s">
        <v>522</v>
      </c>
      <c r="F6447">
        <v>2023</v>
      </c>
      <c r="G6447">
        <v>1938</v>
      </c>
      <c r="H6447">
        <v>1606.68</v>
      </c>
      <c r="I6447">
        <v>64926.89</v>
      </c>
      <c r="K6447">
        <v>0.19900000000000001</v>
      </c>
      <c r="L6447">
        <v>1E-3</v>
      </c>
      <c r="M6447">
        <v>39479.754999999997</v>
      </c>
      <c r="N6447">
        <v>5.9200000000000003E-2</v>
      </c>
      <c r="O6447">
        <v>3.4060000000000001</v>
      </c>
      <c r="P6447">
        <v>1.95E-2</v>
      </c>
      <c r="Q6447">
        <v>664327.44999999995</v>
      </c>
      <c r="R6447" t="s">
        <v>333</v>
      </c>
      <c r="T6447" t="s">
        <v>28</v>
      </c>
      <c r="V6447" t="s">
        <v>211</v>
      </c>
      <c r="Y6447" t="s">
        <v>152</v>
      </c>
    </row>
    <row r="6448" spans="1:25" x14ac:dyDescent="0.45">
      <c r="A6448" t="s">
        <v>335</v>
      </c>
      <c r="B6448" t="s">
        <v>521</v>
      </c>
      <c r="C6448">
        <v>7909</v>
      </c>
      <c r="D6448" t="s">
        <v>522</v>
      </c>
      <c r="F6448">
        <v>2024</v>
      </c>
      <c r="G6448">
        <v>736</v>
      </c>
      <c r="H6448">
        <v>556.91999999999996</v>
      </c>
      <c r="I6448">
        <v>21986.959999999999</v>
      </c>
      <c r="K6448">
        <v>6.6000000000000003E-2</v>
      </c>
      <c r="L6448">
        <v>1E-3</v>
      </c>
      <c r="M6448">
        <v>13039.666999999999</v>
      </c>
      <c r="N6448">
        <v>5.9299999999999999E-2</v>
      </c>
      <c r="O6448">
        <v>1.1910000000000001</v>
      </c>
      <c r="P6448">
        <v>2.3900000000000001E-2</v>
      </c>
      <c r="Q6448">
        <v>219404.266</v>
      </c>
      <c r="R6448" t="s">
        <v>333</v>
      </c>
      <c r="T6448" t="s">
        <v>28</v>
      </c>
      <c r="V6448" t="s">
        <v>211</v>
      </c>
      <c r="Y6448" t="s">
        <v>152</v>
      </c>
    </row>
    <row r="6449" spans="1:25" x14ac:dyDescent="0.45">
      <c r="A6449" t="s">
        <v>335</v>
      </c>
      <c r="B6449" t="s">
        <v>521</v>
      </c>
      <c r="C6449">
        <v>7909</v>
      </c>
      <c r="D6449" t="s">
        <v>523</v>
      </c>
      <c r="F6449">
        <v>2009</v>
      </c>
      <c r="G6449">
        <v>333</v>
      </c>
      <c r="H6449">
        <v>238.69</v>
      </c>
      <c r="I6449">
        <v>9342.93</v>
      </c>
      <c r="K6449">
        <v>2.9000000000000001E-2</v>
      </c>
      <c r="L6449">
        <v>1E-3</v>
      </c>
      <c r="M6449">
        <v>5836.2839999999997</v>
      </c>
      <c r="N6449">
        <v>5.9200000000000003E-2</v>
      </c>
      <c r="O6449">
        <v>0.55900000000000005</v>
      </c>
      <c r="P6449">
        <v>2.76E-2</v>
      </c>
      <c r="Q6449">
        <v>98217.834000000003</v>
      </c>
      <c r="R6449" t="s">
        <v>333</v>
      </c>
      <c r="T6449" t="s">
        <v>28</v>
      </c>
      <c r="V6449" t="s">
        <v>211</v>
      </c>
      <c r="Y6449" t="s">
        <v>107</v>
      </c>
    </row>
    <row r="6450" spans="1:25" x14ac:dyDescent="0.45">
      <c r="A6450" t="s">
        <v>335</v>
      </c>
      <c r="B6450" t="s">
        <v>521</v>
      </c>
      <c r="C6450">
        <v>7909</v>
      </c>
      <c r="D6450" t="s">
        <v>523</v>
      </c>
      <c r="F6450">
        <v>2010</v>
      </c>
      <c r="G6450">
        <v>1036</v>
      </c>
      <c r="H6450">
        <v>807.23</v>
      </c>
      <c r="I6450">
        <v>32122.38</v>
      </c>
      <c r="K6450">
        <v>9.5000000000000001E-2</v>
      </c>
      <c r="L6450">
        <v>1E-3</v>
      </c>
      <c r="M6450">
        <v>18818.661</v>
      </c>
      <c r="N6450">
        <v>5.9299999999999999E-2</v>
      </c>
      <c r="O6450">
        <v>1.675</v>
      </c>
      <c r="P6450">
        <v>1.95E-2</v>
      </c>
      <c r="Q6450">
        <v>316649.69300000003</v>
      </c>
      <c r="R6450" t="s">
        <v>333</v>
      </c>
      <c r="T6450" t="s">
        <v>28</v>
      </c>
      <c r="V6450" t="s">
        <v>211</v>
      </c>
      <c r="Y6450" t="s">
        <v>107</v>
      </c>
    </row>
    <row r="6451" spans="1:25" x14ac:dyDescent="0.45">
      <c r="A6451" t="s">
        <v>335</v>
      </c>
      <c r="B6451" t="s">
        <v>521</v>
      </c>
      <c r="C6451">
        <v>7909</v>
      </c>
      <c r="D6451" t="s">
        <v>523</v>
      </c>
      <c r="F6451">
        <v>2011</v>
      </c>
      <c r="G6451">
        <v>1437</v>
      </c>
      <c r="H6451">
        <v>1137.4100000000001</v>
      </c>
      <c r="I6451">
        <v>45703.360000000001</v>
      </c>
      <c r="K6451">
        <v>0.13300000000000001</v>
      </c>
      <c r="L6451">
        <v>1E-3</v>
      </c>
      <c r="M6451">
        <v>26376.317999999999</v>
      </c>
      <c r="N6451">
        <v>5.9299999999999999E-2</v>
      </c>
      <c r="O6451">
        <v>2.19</v>
      </c>
      <c r="P6451">
        <v>2.06E-2</v>
      </c>
      <c r="Q6451">
        <v>443809.04599999997</v>
      </c>
      <c r="R6451" t="s">
        <v>333</v>
      </c>
      <c r="T6451" t="s">
        <v>28</v>
      </c>
      <c r="V6451" t="s">
        <v>211</v>
      </c>
      <c r="Y6451" t="s">
        <v>107</v>
      </c>
    </row>
    <row r="6452" spans="1:25" x14ac:dyDescent="0.45">
      <c r="A6452" t="s">
        <v>335</v>
      </c>
      <c r="B6452" t="s">
        <v>521</v>
      </c>
      <c r="C6452">
        <v>7909</v>
      </c>
      <c r="D6452" t="s">
        <v>523</v>
      </c>
      <c r="F6452">
        <v>2012</v>
      </c>
      <c r="G6452">
        <v>1119</v>
      </c>
      <c r="H6452">
        <v>960.01</v>
      </c>
      <c r="I6452">
        <v>38598.559999999998</v>
      </c>
      <c r="K6452">
        <v>0.111</v>
      </c>
      <c r="L6452">
        <v>1E-3</v>
      </c>
      <c r="M6452">
        <v>21934.97</v>
      </c>
      <c r="N6452">
        <v>5.9200000000000003E-2</v>
      </c>
      <c r="O6452">
        <v>1.897</v>
      </c>
      <c r="P6452">
        <v>1.9199999999999998E-2</v>
      </c>
      <c r="Q6452">
        <v>369123.40399999998</v>
      </c>
      <c r="R6452" t="s">
        <v>333</v>
      </c>
      <c r="T6452" t="s">
        <v>28</v>
      </c>
      <c r="V6452" t="s">
        <v>211</v>
      </c>
      <c r="Y6452" t="s">
        <v>107</v>
      </c>
    </row>
    <row r="6453" spans="1:25" x14ac:dyDescent="0.45">
      <c r="A6453" t="s">
        <v>335</v>
      </c>
      <c r="B6453" t="s">
        <v>521</v>
      </c>
      <c r="C6453">
        <v>7909</v>
      </c>
      <c r="D6453" t="s">
        <v>523</v>
      </c>
      <c r="F6453">
        <v>2013</v>
      </c>
      <c r="G6453">
        <v>1324</v>
      </c>
      <c r="H6453">
        <v>1020.3</v>
      </c>
      <c r="I6453">
        <v>41040.57</v>
      </c>
      <c r="K6453">
        <v>0.11600000000000001</v>
      </c>
      <c r="L6453">
        <v>1E-3</v>
      </c>
      <c r="M6453">
        <v>22966.906999999999</v>
      </c>
      <c r="N6453">
        <v>5.9299999999999999E-2</v>
      </c>
      <c r="O6453">
        <v>2.1709999999999998</v>
      </c>
      <c r="P6453">
        <v>3.0300000000000001E-2</v>
      </c>
      <c r="Q6453">
        <v>386487.42599999998</v>
      </c>
      <c r="R6453" t="s">
        <v>333</v>
      </c>
      <c r="T6453" t="s">
        <v>28</v>
      </c>
      <c r="V6453" t="s">
        <v>211</v>
      </c>
      <c r="Y6453" t="s">
        <v>107</v>
      </c>
    </row>
    <row r="6454" spans="1:25" x14ac:dyDescent="0.45">
      <c r="A6454" t="s">
        <v>335</v>
      </c>
      <c r="B6454" t="s">
        <v>521</v>
      </c>
      <c r="C6454">
        <v>7909</v>
      </c>
      <c r="D6454" t="s">
        <v>523</v>
      </c>
      <c r="F6454">
        <v>2014</v>
      </c>
      <c r="G6454">
        <v>711</v>
      </c>
      <c r="H6454">
        <v>547.41999999999996</v>
      </c>
      <c r="I6454">
        <v>22009.85</v>
      </c>
      <c r="K6454">
        <v>6.3E-2</v>
      </c>
      <c r="L6454">
        <v>1E-3</v>
      </c>
      <c r="M6454">
        <v>12482.102000000001</v>
      </c>
      <c r="N6454">
        <v>5.9299999999999999E-2</v>
      </c>
      <c r="O6454">
        <v>1.258</v>
      </c>
      <c r="P6454">
        <v>3.2599999999999997E-2</v>
      </c>
      <c r="Q6454">
        <v>210007.261</v>
      </c>
      <c r="R6454" t="s">
        <v>333</v>
      </c>
      <c r="T6454" t="s">
        <v>28</v>
      </c>
      <c r="V6454" t="s">
        <v>211</v>
      </c>
      <c r="Y6454" t="s">
        <v>107</v>
      </c>
    </row>
    <row r="6455" spans="1:25" x14ac:dyDescent="0.45">
      <c r="A6455" t="s">
        <v>335</v>
      </c>
      <c r="B6455" t="s">
        <v>521</v>
      </c>
      <c r="C6455">
        <v>7909</v>
      </c>
      <c r="D6455" t="s">
        <v>523</v>
      </c>
      <c r="F6455">
        <v>2015</v>
      </c>
      <c r="G6455">
        <v>813</v>
      </c>
      <c r="H6455">
        <v>600.45000000000005</v>
      </c>
      <c r="I6455">
        <v>23847.93</v>
      </c>
      <c r="K6455">
        <v>6.8000000000000005E-2</v>
      </c>
      <c r="L6455">
        <v>1E-3</v>
      </c>
      <c r="M6455">
        <v>13459.12</v>
      </c>
      <c r="N6455">
        <v>5.9200000000000003E-2</v>
      </c>
      <c r="O6455">
        <v>1.399</v>
      </c>
      <c r="P6455">
        <v>3.3099999999999997E-2</v>
      </c>
      <c r="Q6455">
        <v>226515.636</v>
      </c>
      <c r="R6455" t="s">
        <v>333</v>
      </c>
      <c r="T6455" t="s">
        <v>28</v>
      </c>
      <c r="V6455" t="s">
        <v>211</v>
      </c>
      <c r="Y6455" t="s">
        <v>146</v>
      </c>
    </row>
    <row r="6456" spans="1:25" x14ac:dyDescent="0.45">
      <c r="A6456" t="s">
        <v>335</v>
      </c>
      <c r="B6456" t="s">
        <v>521</v>
      </c>
      <c r="C6456">
        <v>7909</v>
      </c>
      <c r="D6456" t="s">
        <v>523</v>
      </c>
      <c r="F6456">
        <v>2016</v>
      </c>
      <c r="G6456">
        <v>984</v>
      </c>
      <c r="H6456">
        <v>753.4</v>
      </c>
      <c r="I6456">
        <v>29780.89</v>
      </c>
      <c r="K6456">
        <v>8.5000000000000006E-2</v>
      </c>
      <c r="L6456">
        <v>1E-3</v>
      </c>
      <c r="M6456">
        <v>16869.685000000001</v>
      </c>
      <c r="N6456">
        <v>5.9299999999999999E-2</v>
      </c>
      <c r="O6456">
        <v>1.91</v>
      </c>
      <c r="P6456">
        <v>3.1600000000000003E-2</v>
      </c>
      <c r="Q6456">
        <v>283867.77100000001</v>
      </c>
      <c r="R6456" t="s">
        <v>333</v>
      </c>
      <c r="T6456" t="s">
        <v>28</v>
      </c>
      <c r="V6456" t="s">
        <v>211</v>
      </c>
      <c r="Y6456" t="s">
        <v>146</v>
      </c>
    </row>
    <row r="6457" spans="1:25" x14ac:dyDescent="0.45">
      <c r="A6457" t="s">
        <v>335</v>
      </c>
      <c r="B6457" t="s">
        <v>521</v>
      </c>
      <c r="C6457">
        <v>7909</v>
      </c>
      <c r="D6457" t="s">
        <v>523</v>
      </c>
      <c r="F6457">
        <v>2017</v>
      </c>
      <c r="G6457">
        <v>988</v>
      </c>
      <c r="H6457">
        <v>788.43</v>
      </c>
      <c r="I6457">
        <v>31261.83</v>
      </c>
      <c r="K6457">
        <v>0.09</v>
      </c>
      <c r="L6457">
        <v>1E-3</v>
      </c>
      <c r="M6457">
        <v>17920.883000000002</v>
      </c>
      <c r="N6457">
        <v>5.9299999999999999E-2</v>
      </c>
      <c r="O6457">
        <v>1.9079999999999999</v>
      </c>
      <c r="P6457">
        <v>2.9399999999999999E-2</v>
      </c>
      <c r="Q6457">
        <v>301548.21100000001</v>
      </c>
      <c r="R6457" t="s">
        <v>333</v>
      </c>
      <c r="T6457" t="s">
        <v>28</v>
      </c>
      <c r="V6457" t="s">
        <v>211</v>
      </c>
      <c r="Y6457" t="s">
        <v>147</v>
      </c>
    </row>
    <row r="6458" spans="1:25" x14ac:dyDescent="0.45">
      <c r="A6458" t="s">
        <v>335</v>
      </c>
      <c r="B6458" t="s">
        <v>521</v>
      </c>
      <c r="C6458">
        <v>7909</v>
      </c>
      <c r="D6458" t="s">
        <v>523</v>
      </c>
      <c r="F6458">
        <v>2018</v>
      </c>
      <c r="G6458">
        <v>1287</v>
      </c>
      <c r="H6458">
        <v>1056.3</v>
      </c>
      <c r="I6458">
        <v>41957.93</v>
      </c>
      <c r="K6458">
        <v>0.123</v>
      </c>
      <c r="L6458">
        <v>1E-3</v>
      </c>
      <c r="M6458">
        <v>24274.620999999999</v>
      </c>
      <c r="N6458">
        <v>5.9200000000000003E-2</v>
      </c>
      <c r="O6458">
        <v>2.399</v>
      </c>
      <c r="P6458">
        <v>2.6100000000000002E-2</v>
      </c>
      <c r="Q6458">
        <v>408459.897</v>
      </c>
      <c r="R6458" t="s">
        <v>333</v>
      </c>
      <c r="T6458" t="s">
        <v>28</v>
      </c>
      <c r="V6458" t="s">
        <v>211</v>
      </c>
      <c r="Y6458" t="s">
        <v>147</v>
      </c>
    </row>
    <row r="6459" spans="1:25" x14ac:dyDescent="0.45">
      <c r="A6459" t="s">
        <v>335</v>
      </c>
      <c r="B6459" t="s">
        <v>521</v>
      </c>
      <c r="C6459">
        <v>7909</v>
      </c>
      <c r="D6459" t="s">
        <v>523</v>
      </c>
      <c r="F6459">
        <v>2019</v>
      </c>
      <c r="G6459">
        <v>749</v>
      </c>
      <c r="H6459">
        <v>582.72</v>
      </c>
      <c r="I6459">
        <v>22668.47</v>
      </c>
      <c r="K6459">
        <v>6.6000000000000003E-2</v>
      </c>
      <c r="L6459">
        <v>1E-3</v>
      </c>
      <c r="M6459">
        <v>13057.428</v>
      </c>
      <c r="N6459">
        <v>5.9299999999999999E-2</v>
      </c>
      <c r="O6459">
        <v>1.619</v>
      </c>
      <c r="P6459">
        <v>3.5099999999999999E-2</v>
      </c>
      <c r="Q6459">
        <v>219708.79500000001</v>
      </c>
      <c r="R6459" t="s">
        <v>333</v>
      </c>
      <c r="T6459" t="s">
        <v>28</v>
      </c>
      <c r="V6459" t="s">
        <v>211</v>
      </c>
      <c r="Y6459" t="s">
        <v>147</v>
      </c>
    </row>
    <row r="6460" spans="1:25" x14ac:dyDescent="0.45">
      <c r="A6460" t="s">
        <v>335</v>
      </c>
      <c r="B6460" t="s">
        <v>521</v>
      </c>
      <c r="C6460">
        <v>7909</v>
      </c>
      <c r="D6460" t="s">
        <v>523</v>
      </c>
      <c r="F6460">
        <v>2020</v>
      </c>
      <c r="G6460">
        <v>1256</v>
      </c>
      <c r="H6460">
        <v>1014.54</v>
      </c>
      <c r="I6460">
        <v>39999.25</v>
      </c>
      <c r="K6460">
        <v>0.11600000000000001</v>
      </c>
      <c r="L6460">
        <v>1E-3</v>
      </c>
      <c r="M6460">
        <v>23044.985000000001</v>
      </c>
      <c r="N6460">
        <v>5.9299999999999999E-2</v>
      </c>
      <c r="O6460">
        <v>2.5270000000000001</v>
      </c>
      <c r="P6460">
        <v>3.04E-2</v>
      </c>
      <c r="Q6460">
        <v>387748.72</v>
      </c>
      <c r="R6460" t="s">
        <v>333</v>
      </c>
      <c r="T6460" t="s">
        <v>28</v>
      </c>
      <c r="V6460" t="s">
        <v>211</v>
      </c>
      <c r="Y6460" t="s">
        <v>147</v>
      </c>
    </row>
    <row r="6461" spans="1:25" x14ac:dyDescent="0.45">
      <c r="A6461" t="s">
        <v>335</v>
      </c>
      <c r="B6461" t="s">
        <v>521</v>
      </c>
      <c r="C6461">
        <v>7909</v>
      </c>
      <c r="D6461" t="s">
        <v>523</v>
      </c>
      <c r="F6461">
        <v>2021</v>
      </c>
      <c r="G6461">
        <v>1587</v>
      </c>
      <c r="H6461">
        <v>1263.82</v>
      </c>
      <c r="I6461">
        <v>49559.07</v>
      </c>
      <c r="K6461">
        <v>0.152</v>
      </c>
      <c r="L6461">
        <v>1E-3</v>
      </c>
      <c r="M6461">
        <v>30178.560000000001</v>
      </c>
      <c r="N6461">
        <v>5.9200000000000003E-2</v>
      </c>
      <c r="O6461">
        <v>3.2090000000000001</v>
      </c>
      <c r="P6461">
        <v>2.6100000000000002E-2</v>
      </c>
      <c r="Q6461">
        <v>507834.87699999998</v>
      </c>
      <c r="R6461" t="s">
        <v>333</v>
      </c>
      <c r="T6461" t="s">
        <v>28</v>
      </c>
      <c r="V6461" t="s">
        <v>211</v>
      </c>
      <c r="Y6461" t="s">
        <v>152</v>
      </c>
    </row>
    <row r="6462" spans="1:25" x14ac:dyDescent="0.45">
      <c r="A6462" t="s">
        <v>335</v>
      </c>
      <c r="B6462" t="s">
        <v>521</v>
      </c>
      <c r="C6462">
        <v>7909</v>
      </c>
      <c r="D6462" t="s">
        <v>523</v>
      </c>
      <c r="F6462">
        <v>2022</v>
      </c>
      <c r="G6462">
        <v>1992</v>
      </c>
      <c r="H6462">
        <v>1620.35</v>
      </c>
      <c r="I6462">
        <v>64125.19</v>
      </c>
      <c r="K6462">
        <v>0.19700000000000001</v>
      </c>
      <c r="L6462">
        <v>1E-3</v>
      </c>
      <c r="M6462">
        <v>39002.574999999997</v>
      </c>
      <c r="N6462">
        <v>5.9200000000000003E-2</v>
      </c>
      <c r="O6462">
        <v>3.9009999999999998</v>
      </c>
      <c r="P6462">
        <v>2.0799999999999999E-2</v>
      </c>
      <c r="Q6462">
        <v>656293.04500000004</v>
      </c>
      <c r="R6462" t="s">
        <v>333</v>
      </c>
      <c r="T6462" t="s">
        <v>28</v>
      </c>
      <c r="V6462" t="s">
        <v>211</v>
      </c>
      <c r="Y6462" t="s">
        <v>152</v>
      </c>
    </row>
    <row r="6463" spans="1:25" x14ac:dyDescent="0.45">
      <c r="A6463" t="s">
        <v>335</v>
      </c>
      <c r="B6463" t="s">
        <v>521</v>
      </c>
      <c r="C6463">
        <v>7909</v>
      </c>
      <c r="D6463" t="s">
        <v>523</v>
      </c>
      <c r="F6463">
        <v>2023</v>
      </c>
      <c r="G6463">
        <v>1958</v>
      </c>
      <c r="H6463">
        <v>1606.56</v>
      </c>
      <c r="I6463">
        <v>63567.360000000001</v>
      </c>
      <c r="K6463">
        <v>0.19500000000000001</v>
      </c>
      <c r="L6463">
        <v>1E-3</v>
      </c>
      <c r="M6463">
        <v>38618.027999999998</v>
      </c>
      <c r="N6463">
        <v>5.9200000000000003E-2</v>
      </c>
      <c r="O6463">
        <v>3.5129999999999999</v>
      </c>
      <c r="P6463">
        <v>2.1000000000000001E-2</v>
      </c>
      <c r="Q6463">
        <v>649838.06900000002</v>
      </c>
      <c r="R6463" t="s">
        <v>333</v>
      </c>
      <c r="T6463" t="s">
        <v>28</v>
      </c>
      <c r="V6463" t="s">
        <v>211</v>
      </c>
      <c r="Y6463" t="s">
        <v>152</v>
      </c>
    </row>
    <row r="6464" spans="1:25" x14ac:dyDescent="0.45">
      <c r="A6464" t="s">
        <v>335</v>
      </c>
      <c r="B6464" t="s">
        <v>521</v>
      </c>
      <c r="C6464">
        <v>7909</v>
      </c>
      <c r="D6464" t="s">
        <v>523</v>
      </c>
      <c r="F6464">
        <v>2024</v>
      </c>
      <c r="G6464">
        <v>766</v>
      </c>
      <c r="H6464">
        <v>594.51</v>
      </c>
      <c r="I6464">
        <v>23113.74</v>
      </c>
      <c r="K6464">
        <v>7.0000000000000007E-2</v>
      </c>
      <c r="L6464">
        <v>1E-3</v>
      </c>
      <c r="M6464">
        <v>13801.346</v>
      </c>
      <c r="N6464">
        <v>5.9200000000000003E-2</v>
      </c>
      <c r="O6464">
        <v>1.284</v>
      </c>
      <c r="P6464">
        <v>2.1000000000000001E-2</v>
      </c>
      <c r="Q6464">
        <v>232252.63099999999</v>
      </c>
      <c r="R6464" t="s">
        <v>333</v>
      </c>
      <c r="T6464" t="s">
        <v>28</v>
      </c>
      <c r="V6464" t="s">
        <v>211</v>
      </c>
      <c r="Y6464" t="s">
        <v>152</v>
      </c>
    </row>
    <row r="6465" spans="1:25" x14ac:dyDescent="0.45">
      <c r="A6465" t="s">
        <v>335</v>
      </c>
      <c r="B6465" t="s">
        <v>524</v>
      </c>
      <c r="C6465">
        <v>7910</v>
      </c>
      <c r="D6465">
        <v>2301</v>
      </c>
      <c r="F6465">
        <v>2009</v>
      </c>
      <c r="G6465">
        <v>1670</v>
      </c>
      <c r="H6465">
        <v>1349.51</v>
      </c>
      <c r="I6465">
        <v>54953.79</v>
      </c>
      <c r="K6465">
        <v>0.158</v>
      </c>
      <c r="L6465">
        <v>1E-3</v>
      </c>
      <c r="M6465">
        <v>31337.190999999999</v>
      </c>
      <c r="N6465">
        <v>5.9200000000000003E-2</v>
      </c>
      <c r="O6465">
        <v>2.8620000000000001</v>
      </c>
      <c r="P6465">
        <v>1.9900000000000001E-2</v>
      </c>
      <c r="Q6465">
        <v>527335.05799999996</v>
      </c>
      <c r="R6465" t="s">
        <v>333</v>
      </c>
      <c r="T6465" t="s">
        <v>28</v>
      </c>
      <c r="V6465" t="s">
        <v>211</v>
      </c>
      <c r="Y6465" t="s">
        <v>107</v>
      </c>
    </row>
    <row r="6466" spans="1:25" x14ac:dyDescent="0.45">
      <c r="A6466" t="s">
        <v>335</v>
      </c>
      <c r="B6466" t="s">
        <v>524</v>
      </c>
      <c r="C6466">
        <v>7910</v>
      </c>
      <c r="D6466">
        <v>2301</v>
      </c>
      <c r="F6466">
        <v>2010</v>
      </c>
      <c r="G6466">
        <v>2393</v>
      </c>
      <c r="H6466">
        <v>2010.2</v>
      </c>
      <c r="I6466">
        <v>81988.100000000006</v>
      </c>
      <c r="K6466">
        <v>0.23200000000000001</v>
      </c>
      <c r="L6466">
        <v>1E-3</v>
      </c>
      <c r="M6466">
        <v>45965.671999999999</v>
      </c>
      <c r="N6466">
        <v>5.9200000000000003E-2</v>
      </c>
      <c r="O6466">
        <v>3.8239999999999998</v>
      </c>
      <c r="P6466">
        <v>1.9900000000000001E-2</v>
      </c>
      <c r="Q6466">
        <v>773480.50399999996</v>
      </c>
      <c r="R6466" t="s">
        <v>333</v>
      </c>
      <c r="T6466" t="s">
        <v>28</v>
      </c>
      <c r="V6466" t="s">
        <v>211</v>
      </c>
      <c r="Y6466" t="s">
        <v>107</v>
      </c>
    </row>
    <row r="6467" spans="1:25" x14ac:dyDescent="0.45">
      <c r="A6467" t="s">
        <v>335</v>
      </c>
      <c r="B6467" t="s">
        <v>524</v>
      </c>
      <c r="C6467">
        <v>7910</v>
      </c>
      <c r="D6467">
        <v>2301</v>
      </c>
      <c r="F6467">
        <v>2011</v>
      </c>
      <c r="G6467">
        <v>2487</v>
      </c>
      <c r="H6467">
        <v>2093.19</v>
      </c>
      <c r="I6467">
        <v>85326.55</v>
      </c>
      <c r="K6467">
        <v>0.25</v>
      </c>
      <c r="L6467">
        <v>1E-3</v>
      </c>
      <c r="M6467">
        <v>49527.451000000001</v>
      </c>
      <c r="N6467">
        <v>5.9200000000000003E-2</v>
      </c>
      <c r="O6467">
        <v>4.3520000000000003</v>
      </c>
      <c r="P6467">
        <v>2.2599999999999999E-2</v>
      </c>
      <c r="Q6467">
        <v>833395.29099999997</v>
      </c>
      <c r="R6467" t="s">
        <v>333</v>
      </c>
      <c r="T6467" t="s">
        <v>28</v>
      </c>
      <c r="V6467" t="s">
        <v>211</v>
      </c>
      <c r="Y6467" t="s">
        <v>107</v>
      </c>
    </row>
    <row r="6468" spans="1:25" x14ac:dyDescent="0.45">
      <c r="A6468" t="s">
        <v>335</v>
      </c>
      <c r="B6468" t="s">
        <v>524</v>
      </c>
      <c r="C6468">
        <v>7910</v>
      </c>
      <c r="D6468">
        <v>2301</v>
      </c>
      <c r="F6468">
        <v>2012</v>
      </c>
      <c r="G6468">
        <v>1808</v>
      </c>
      <c r="H6468">
        <v>1485.72</v>
      </c>
      <c r="I6468">
        <v>60078.53</v>
      </c>
      <c r="K6468">
        <v>0.18</v>
      </c>
      <c r="L6468">
        <v>1E-3</v>
      </c>
      <c r="M6468">
        <v>35568.75</v>
      </c>
      <c r="N6468">
        <v>5.9200000000000003E-2</v>
      </c>
      <c r="O6468">
        <v>3.3149999999999999</v>
      </c>
      <c r="P6468">
        <v>2.76E-2</v>
      </c>
      <c r="Q6468">
        <v>598521.549</v>
      </c>
      <c r="R6468" t="s">
        <v>333</v>
      </c>
      <c r="T6468" t="s">
        <v>28</v>
      </c>
      <c r="V6468" t="s">
        <v>211</v>
      </c>
      <c r="Y6468" t="s">
        <v>107</v>
      </c>
    </row>
    <row r="6469" spans="1:25" x14ac:dyDescent="0.45">
      <c r="A6469" t="s">
        <v>335</v>
      </c>
      <c r="B6469" t="s">
        <v>524</v>
      </c>
      <c r="C6469">
        <v>7910</v>
      </c>
      <c r="D6469">
        <v>2301</v>
      </c>
      <c r="F6469">
        <v>2013</v>
      </c>
      <c r="G6469">
        <v>2938</v>
      </c>
      <c r="H6469">
        <v>2547.61</v>
      </c>
      <c r="I6469">
        <v>104448.65</v>
      </c>
      <c r="K6469">
        <v>0.309</v>
      </c>
      <c r="L6469">
        <v>1E-3</v>
      </c>
      <c r="M6469">
        <v>61197.006999999998</v>
      </c>
      <c r="N6469">
        <v>5.9200000000000003E-2</v>
      </c>
      <c r="O6469">
        <v>5.7720000000000002</v>
      </c>
      <c r="P6469">
        <v>2.6599999999999999E-2</v>
      </c>
      <c r="Q6469">
        <v>1029791.952</v>
      </c>
      <c r="R6469" t="s">
        <v>333</v>
      </c>
      <c r="T6469" t="s">
        <v>28</v>
      </c>
      <c r="V6469" t="s">
        <v>211</v>
      </c>
      <c r="Y6469" t="s">
        <v>107</v>
      </c>
    </row>
    <row r="6470" spans="1:25" x14ac:dyDescent="0.45">
      <c r="A6470" t="s">
        <v>335</v>
      </c>
      <c r="B6470" t="s">
        <v>524</v>
      </c>
      <c r="C6470">
        <v>7910</v>
      </c>
      <c r="D6470">
        <v>2301</v>
      </c>
      <c r="F6470">
        <v>2014</v>
      </c>
      <c r="G6470">
        <v>1087</v>
      </c>
      <c r="H6470">
        <v>894.53</v>
      </c>
      <c r="I6470">
        <v>36142.410000000003</v>
      </c>
      <c r="K6470">
        <v>0.105</v>
      </c>
      <c r="L6470">
        <v>1E-3</v>
      </c>
      <c r="M6470">
        <v>20708.952000000001</v>
      </c>
      <c r="N6470">
        <v>5.9200000000000003E-2</v>
      </c>
      <c r="O6470">
        <v>2.1349999999999998</v>
      </c>
      <c r="P6470">
        <v>3.3099999999999997E-2</v>
      </c>
      <c r="Q6470">
        <v>348475.83799999999</v>
      </c>
      <c r="R6470" t="s">
        <v>333</v>
      </c>
      <c r="T6470" t="s">
        <v>28</v>
      </c>
      <c r="V6470" t="s">
        <v>211</v>
      </c>
      <c r="Y6470" t="s">
        <v>107</v>
      </c>
    </row>
    <row r="6471" spans="1:25" x14ac:dyDescent="0.45">
      <c r="A6471" t="s">
        <v>335</v>
      </c>
      <c r="B6471" t="s">
        <v>524</v>
      </c>
      <c r="C6471">
        <v>7910</v>
      </c>
      <c r="D6471">
        <v>2301</v>
      </c>
      <c r="F6471">
        <v>2015</v>
      </c>
      <c r="G6471">
        <v>1863</v>
      </c>
      <c r="H6471">
        <v>1600.13</v>
      </c>
      <c r="I6471">
        <v>64889.4</v>
      </c>
      <c r="K6471">
        <v>0.19600000000000001</v>
      </c>
      <c r="L6471">
        <v>1E-3</v>
      </c>
      <c r="M6471">
        <v>38804.65</v>
      </c>
      <c r="N6471">
        <v>5.9200000000000003E-2</v>
      </c>
      <c r="O6471">
        <v>3.589</v>
      </c>
      <c r="P6471">
        <v>2.4799999999999999E-2</v>
      </c>
      <c r="Q6471">
        <v>652976.326</v>
      </c>
      <c r="R6471" t="s">
        <v>333</v>
      </c>
      <c r="T6471" t="s">
        <v>28</v>
      </c>
      <c r="V6471" t="s">
        <v>211</v>
      </c>
      <c r="Y6471" t="s">
        <v>146</v>
      </c>
    </row>
    <row r="6472" spans="1:25" x14ac:dyDescent="0.45">
      <c r="A6472" t="s">
        <v>335</v>
      </c>
      <c r="B6472" t="s">
        <v>524</v>
      </c>
      <c r="C6472">
        <v>7910</v>
      </c>
      <c r="D6472">
        <v>2301</v>
      </c>
      <c r="F6472">
        <v>2016</v>
      </c>
      <c r="G6472">
        <v>1885</v>
      </c>
      <c r="H6472">
        <v>1583.53</v>
      </c>
      <c r="I6472">
        <v>64071.03</v>
      </c>
      <c r="K6472">
        <v>0.19500000000000001</v>
      </c>
      <c r="L6472">
        <v>1E-3</v>
      </c>
      <c r="M6472">
        <v>38524.523000000001</v>
      </c>
      <c r="N6472">
        <v>5.9200000000000003E-2</v>
      </c>
      <c r="O6472">
        <v>3.1739999999999999</v>
      </c>
      <c r="P6472">
        <v>2.2100000000000002E-2</v>
      </c>
      <c r="Q6472">
        <v>648266.80000000005</v>
      </c>
      <c r="R6472" t="s">
        <v>333</v>
      </c>
      <c r="T6472" t="s">
        <v>28</v>
      </c>
      <c r="V6472" t="s">
        <v>211</v>
      </c>
      <c r="Y6472" t="s">
        <v>146</v>
      </c>
    </row>
    <row r="6473" spans="1:25" x14ac:dyDescent="0.45">
      <c r="A6473" t="s">
        <v>335</v>
      </c>
      <c r="B6473" t="s">
        <v>524</v>
      </c>
      <c r="C6473">
        <v>7910</v>
      </c>
      <c r="D6473">
        <v>2301</v>
      </c>
      <c r="F6473">
        <v>2017</v>
      </c>
      <c r="G6473">
        <v>1620</v>
      </c>
      <c r="H6473">
        <v>1352.96</v>
      </c>
      <c r="I6473">
        <v>55602.02</v>
      </c>
      <c r="K6473">
        <v>0.16900000000000001</v>
      </c>
      <c r="L6473">
        <v>1E-3</v>
      </c>
      <c r="M6473">
        <v>33547.404000000002</v>
      </c>
      <c r="N6473">
        <v>5.9200000000000003E-2</v>
      </c>
      <c r="O6473">
        <v>2.8610000000000002</v>
      </c>
      <c r="P6473">
        <v>0.02</v>
      </c>
      <c r="Q6473">
        <v>564500.13100000005</v>
      </c>
      <c r="R6473" t="s">
        <v>333</v>
      </c>
      <c r="T6473" t="s">
        <v>28</v>
      </c>
      <c r="V6473" t="s">
        <v>211</v>
      </c>
      <c r="Y6473" t="s">
        <v>147</v>
      </c>
    </row>
    <row r="6474" spans="1:25" x14ac:dyDescent="0.45">
      <c r="A6474" t="s">
        <v>335</v>
      </c>
      <c r="B6474" t="s">
        <v>524</v>
      </c>
      <c r="C6474">
        <v>7910</v>
      </c>
      <c r="D6474">
        <v>2301</v>
      </c>
      <c r="F6474">
        <v>2018</v>
      </c>
      <c r="G6474">
        <v>2154</v>
      </c>
      <c r="H6474">
        <v>1846.92</v>
      </c>
      <c r="I6474">
        <v>75924.63</v>
      </c>
      <c r="K6474">
        <v>0.23100000000000001</v>
      </c>
      <c r="L6474">
        <v>1E-3</v>
      </c>
      <c r="M6474">
        <v>45776.364999999998</v>
      </c>
      <c r="N6474">
        <v>5.9200000000000003E-2</v>
      </c>
      <c r="O6474">
        <v>3.919</v>
      </c>
      <c r="P6474">
        <v>1.89E-2</v>
      </c>
      <c r="Q6474">
        <v>770263.13100000005</v>
      </c>
      <c r="R6474" t="s">
        <v>333</v>
      </c>
      <c r="T6474" t="s">
        <v>28</v>
      </c>
      <c r="V6474" t="s">
        <v>211</v>
      </c>
      <c r="Y6474" t="s">
        <v>147</v>
      </c>
    </row>
    <row r="6475" spans="1:25" x14ac:dyDescent="0.45">
      <c r="A6475" t="s">
        <v>335</v>
      </c>
      <c r="B6475" t="s">
        <v>524</v>
      </c>
      <c r="C6475">
        <v>7910</v>
      </c>
      <c r="D6475">
        <v>2301</v>
      </c>
      <c r="F6475">
        <v>2019</v>
      </c>
      <c r="G6475">
        <v>1302</v>
      </c>
      <c r="H6475">
        <v>1107.4100000000001</v>
      </c>
      <c r="I6475">
        <v>45779.839999999997</v>
      </c>
      <c r="K6475">
        <v>0.13800000000000001</v>
      </c>
      <c r="L6475">
        <v>1E-3</v>
      </c>
      <c r="M6475">
        <v>27302.86</v>
      </c>
      <c r="N6475">
        <v>5.9200000000000003E-2</v>
      </c>
      <c r="O6475">
        <v>2.2280000000000002</v>
      </c>
      <c r="P6475">
        <v>1.4200000000000001E-2</v>
      </c>
      <c r="Q6475">
        <v>459403.16</v>
      </c>
      <c r="R6475" t="s">
        <v>333</v>
      </c>
      <c r="T6475" t="s">
        <v>28</v>
      </c>
      <c r="V6475" t="s">
        <v>211</v>
      </c>
      <c r="Y6475" t="s">
        <v>147</v>
      </c>
    </row>
    <row r="6476" spans="1:25" x14ac:dyDescent="0.45">
      <c r="A6476" t="s">
        <v>335</v>
      </c>
      <c r="B6476" t="s">
        <v>524</v>
      </c>
      <c r="C6476">
        <v>7910</v>
      </c>
      <c r="D6476">
        <v>2301</v>
      </c>
      <c r="F6476">
        <v>2020</v>
      </c>
      <c r="G6476">
        <v>1421</v>
      </c>
      <c r="H6476">
        <v>1149.1400000000001</v>
      </c>
      <c r="I6476">
        <v>46770.13</v>
      </c>
      <c r="K6476">
        <v>0.14000000000000001</v>
      </c>
      <c r="L6476">
        <v>1E-3</v>
      </c>
      <c r="M6476">
        <v>27815.297999999999</v>
      </c>
      <c r="N6476">
        <v>5.9200000000000003E-2</v>
      </c>
      <c r="O6476">
        <v>2.2890000000000001</v>
      </c>
      <c r="P6476">
        <v>1.5900000000000001E-2</v>
      </c>
      <c r="Q6476">
        <v>468086.685</v>
      </c>
      <c r="R6476" t="s">
        <v>333</v>
      </c>
      <c r="T6476" t="s">
        <v>28</v>
      </c>
      <c r="V6476" t="s">
        <v>211</v>
      </c>
      <c r="Y6476" t="s">
        <v>147</v>
      </c>
    </row>
    <row r="6477" spans="1:25" x14ac:dyDescent="0.45">
      <c r="A6477" t="s">
        <v>335</v>
      </c>
      <c r="B6477" t="s">
        <v>524</v>
      </c>
      <c r="C6477">
        <v>7910</v>
      </c>
      <c r="D6477">
        <v>2301</v>
      </c>
      <c r="F6477">
        <v>2021</v>
      </c>
      <c r="G6477">
        <v>1293</v>
      </c>
      <c r="H6477">
        <v>1058.18</v>
      </c>
      <c r="I6477">
        <v>42930.2</v>
      </c>
      <c r="K6477">
        <v>0.13</v>
      </c>
      <c r="L6477">
        <v>1E-3</v>
      </c>
      <c r="M6477">
        <v>25831.816999999999</v>
      </c>
      <c r="N6477">
        <v>5.9200000000000003E-2</v>
      </c>
      <c r="O6477">
        <v>2.41</v>
      </c>
      <c r="P6477">
        <v>1.7100000000000001E-2</v>
      </c>
      <c r="Q6477">
        <v>434668.95299999998</v>
      </c>
      <c r="R6477" t="s">
        <v>333</v>
      </c>
      <c r="T6477" t="s">
        <v>28</v>
      </c>
      <c r="V6477" t="s">
        <v>211</v>
      </c>
      <c r="Y6477" t="s">
        <v>152</v>
      </c>
    </row>
    <row r="6478" spans="1:25" x14ac:dyDescent="0.45">
      <c r="A6478" t="s">
        <v>335</v>
      </c>
      <c r="B6478" t="s">
        <v>524</v>
      </c>
      <c r="C6478">
        <v>7910</v>
      </c>
      <c r="D6478">
        <v>2301</v>
      </c>
      <c r="F6478">
        <v>2022</v>
      </c>
      <c r="G6478">
        <v>1963</v>
      </c>
      <c r="H6478">
        <v>1610.93</v>
      </c>
      <c r="I6478">
        <v>64951.82</v>
      </c>
      <c r="K6478">
        <v>0.19900000000000001</v>
      </c>
      <c r="L6478">
        <v>1E-3</v>
      </c>
      <c r="M6478">
        <v>39464.055</v>
      </c>
      <c r="N6478">
        <v>5.9200000000000003E-2</v>
      </c>
      <c r="O6478">
        <v>3.6110000000000002</v>
      </c>
      <c r="P6478">
        <v>1.72E-2</v>
      </c>
      <c r="Q6478">
        <v>664000.19799999997</v>
      </c>
      <c r="R6478" t="s">
        <v>333</v>
      </c>
      <c r="T6478" t="s">
        <v>28</v>
      </c>
      <c r="V6478" t="s">
        <v>211</v>
      </c>
      <c r="Y6478" t="s">
        <v>152</v>
      </c>
    </row>
    <row r="6479" spans="1:25" x14ac:dyDescent="0.45">
      <c r="A6479" t="s">
        <v>335</v>
      </c>
      <c r="B6479" t="s">
        <v>524</v>
      </c>
      <c r="C6479">
        <v>7910</v>
      </c>
      <c r="D6479">
        <v>2301</v>
      </c>
      <c r="F6479">
        <v>2023</v>
      </c>
      <c r="G6479">
        <v>938</v>
      </c>
      <c r="H6479">
        <v>735.34</v>
      </c>
      <c r="I6479">
        <v>29623.79</v>
      </c>
      <c r="K6479">
        <v>0.09</v>
      </c>
      <c r="L6479">
        <v>1E-3</v>
      </c>
      <c r="M6479">
        <v>17901.578000000001</v>
      </c>
      <c r="N6479">
        <v>5.9299999999999999E-2</v>
      </c>
      <c r="O6479">
        <v>1.554</v>
      </c>
      <c r="P6479">
        <v>2.12E-2</v>
      </c>
      <c r="Q6479">
        <v>301214.77399999998</v>
      </c>
      <c r="R6479" t="s">
        <v>333</v>
      </c>
      <c r="T6479" t="s">
        <v>28</v>
      </c>
      <c r="V6479" t="s">
        <v>211</v>
      </c>
      <c r="Y6479" t="s">
        <v>152</v>
      </c>
    </row>
    <row r="6480" spans="1:25" x14ac:dyDescent="0.45">
      <c r="A6480" t="s">
        <v>335</v>
      </c>
      <c r="B6480" t="s">
        <v>524</v>
      </c>
      <c r="C6480">
        <v>7910</v>
      </c>
      <c r="D6480">
        <v>2301</v>
      </c>
      <c r="F6480">
        <v>2024</v>
      </c>
      <c r="G6480">
        <v>563</v>
      </c>
      <c r="H6480">
        <v>438.26</v>
      </c>
      <c r="I6480">
        <v>17451.509999999998</v>
      </c>
      <c r="K6480">
        <v>5.2999999999999999E-2</v>
      </c>
      <c r="L6480">
        <v>1E-3</v>
      </c>
      <c r="M6480">
        <v>10561.598</v>
      </c>
      <c r="N6480">
        <v>5.9200000000000003E-2</v>
      </c>
      <c r="O6480">
        <v>0.83399999999999996</v>
      </c>
      <c r="P6480">
        <v>1.72E-2</v>
      </c>
      <c r="Q6480">
        <v>177711.39600000001</v>
      </c>
      <c r="R6480" t="s">
        <v>333</v>
      </c>
      <c r="T6480" t="s">
        <v>28</v>
      </c>
      <c r="V6480" t="s">
        <v>211</v>
      </c>
      <c r="Y6480" t="s">
        <v>152</v>
      </c>
    </row>
    <row r="6481" spans="1:25" x14ac:dyDescent="0.45">
      <c r="A6481" t="s">
        <v>335</v>
      </c>
      <c r="B6481" t="s">
        <v>524</v>
      </c>
      <c r="C6481">
        <v>7910</v>
      </c>
      <c r="D6481">
        <v>2302</v>
      </c>
      <c r="F6481">
        <v>2009</v>
      </c>
      <c r="G6481">
        <v>1004</v>
      </c>
      <c r="H6481">
        <v>806.89</v>
      </c>
      <c r="I6481">
        <v>32486.07</v>
      </c>
      <c r="K6481">
        <v>9.2999999999999999E-2</v>
      </c>
      <c r="L6481">
        <v>1E-3</v>
      </c>
      <c r="M6481">
        <v>18482.016</v>
      </c>
      <c r="N6481">
        <v>5.9299999999999999E-2</v>
      </c>
      <c r="O6481">
        <v>1.603</v>
      </c>
      <c r="P6481">
        <v>2.1999999999999999E-2</v>
      </c>
      <c r="Q6481">
        <v>310993.511</v>
      </c>
      <c r="R6481" t="s">
        <v>333</v>
      </c>
      <c r="T6481" t="s">
        <v>28</v>
      </c>
      <c r="V6481" t="s">
        <v>211</v>
      </c>
      <c r="Y6481" t="s">
        <v>107</v>
      </c>
    </row>
    <row r="6482" spans="1:25" x14ac:dyDescent="0.45">
      <c r="A6482" t="s">
        <v>335</v>
      </c>
      <c r="B6482" t="s">
        <v>524</v>
      </c>
      <c r="C6482">
        <v>7910</v>
      </c>
      <c r="D6482">
        <v>2302</v>
      </c>
      <c r="F6482">
        <v>2010</v>
      </c>
      <c r="G6482">
        <v>2179</v>
      </c>
      <c r="H6482">
        <v>1822.07</v>
      </c>
      <c r="I6482">
        <v>74953.81</v>
      </c>
      <c r="K6482">
        <v>0.22700000000000001</v>
      </c>
      <c r="L6482">
        <v>1E-3</v>
      </c>
      <c r="M6482">
        <v>44988.603999999999</v>
      </c>
      <c r="N6482">
        <v>5.9200000000000003E-2</v>
      </c>
      <c r="O6482">
        <v>3.9369999999999998</v>
      </c>
      <c r="P6482">
        <v>2.4199999999999999E-2</v>
      </c>
      <c r="Q6482">
        <v>757043.16599999997</v>
      </c>
      <c r="R6482" t="s">
        <v>333</v>
      </c>
      <c r="T6482" t="s">
        <v>28</v>
      </c>
      <c r="V6482" t="s">
        <v>211</v>
      </c>
      <c r="Y6482" t="s">
        <v>107</v>
      </c>
    </row>
    <row r="6483" spans="1:25" x14ac:dyDescent="0.45">
      <c r="A6483" t="s">
        <v>335</v>
      </c>
      <c r="B6483" t="s">
        <v>524</v>
      </c>
      <c r="C6483">
        <v>7910</v>
      </c>
      <c r="D6483">
        <v>2302</v>
      </c>
      <c r="F6483">
        <v>2011</v>
      </c>
      <c r="G6483">
        <v>3010</v>
      </c>
      <c r="H6483">
        <v>2591.7800000000002</v>
      </c>
      <c r="I6483">
        <v>105002.92</v>
      </c>
      <c r="K6483">
        <v>0.308</v>
      </c>
      <c r="L6483">
        <v>1E-3</v>
      </c>
      <c r="M6483">
        <v>60922.997000000003</v>
      </c>
      <c r="N6483">
        <v>5.9200000000000003E-2</v>
      </c>
      <c r="O6483">
        <v>5.5609999999999999</v>
      </c>
      <c r="P6483">
        <v>2.29E-2</v>
      </c>
      <c r="Q6483">
        <v>1025157.9129999999</v>
      </c>
      <c r="R6483" t="s">
        <v>333</v>
      </c>
      <c r="T6483" t="s">
        <v>28</v>
      </c>
      <c r="V6483" t="s">
        <v>211</v>
      </c>
      <c r="Y6483" t="s">
        <v>107</v>
      </c>
    </row>
    <row r="6484" spans="1:25" x14ac:dyDescent="0.45">
      <c r="A6484" t="s">
        <v>335</v>
      </c>
      <c r="B6484" t="s">
        <v>524</v>
      </c>
      <c r="C6484">
        <v>7910</v>
      </c>
      <c r="D6484">
        <v>2302</v>
      </c>
      <c r="F6484">
        <v>2012</v>
      </c>
      <c r="G6484">
        <v>2118</v>
      </c>
      <c r="H6484">
        <v>1781.01</v>
      </c>
      <c r="I6484">
        <v>70908.19</v>
      </c>
      <c r="K6484">
        <v>0.20300000000000001</v>
      </c>
      <c r="L6484">
        <v>1E-3</v>
      </c>
      <c r="M6484">
        <v>40196.605000000003</v>
      </c>
      <c r="N6484">
        <v>5.9299999999999999E-2</v>
      </c>
      <c r="O6484">
        <v>3.6269999999999998</v>
      </c>
      <c r="P6484">
        <v>2.1999999999999999E-2</v>
      </c>
      <c r="Q6484">
        <v>676374.07200000004</v>
      </c>
      <c r="R6484" t="s">
        <v>333</v>
      </c>
      <c r="T6484" t="s">
        <v>28</v>
      </c>
      <c r="V6484" t="s">
        <v>211</v>
      </c>
      <c r="Y6484" t="s">
        <v>107</v>
      </c>
    </row>
    <row r="6485" spans="1:25" x14ac:dyDescent="0.45">
      <c r="A6485" t="s">
        <v>335</v>
      </c>
      <c r="B6485" t="s">
        <v>524</v>
      </c>
      <c r="C6485">
        <v>7910</v>
      </c>
      <c r="D6485">
        <v>2302</v>
      </c>
      <c r="F6485">
        <v>2013</v>
      </c>
      <c r="G6485">
        <v>2569</v>
      </c>
      <c r="H6485">
        <v>2258.13</v>
      </c>
      <c r="I6485">
        <v>91407.18</v>
      </c>
      <c r="K6485">
        <v>0.26</v>
      </c>
      <c r="L6485">
        <v>1E-3</v>
      </c>
      <c r="M6485">
        <v>51552.688999999998</v>
      </c>
      <c r="N6485">
        <v>5.9200000000000003E-2</v>
      </c>
      <c r="O6485">
        <v>4.5880000000000001</v>
      </c>
      <c r="P6485">
        <v>1.78E-2</v>
      </c>
      <c r="Q6485">
        <v>867468.95200000005</v>
      </c>
      <c r="R6485" t="s">
        <v>333</v>
      </c>
      <c r="T6485" t="s">
        <v>28</v>
      </c>
      <c r="V6485" t="s">
        <v>211</v>
      </c>
      <c r="Y6485" t="s">
        <v>107</v>
      </c>
    </row>
    <row r="6486" spans="1:25" x14ac:dyDescent="0.45">
      <c r="A6486" t="s">
        <v>335</v>
      </c>
      <c r="B6486" t="s">
        <v>524</v>
      </c>
      <c r="C6486">
        <v>7910</v>
      </c>
      <c r="D6486">
        <v>2302</v>
      </c>
      <c r="F6486">
        <v>2014</v>
      </c>
      <c r="G6486">
        <v>1284</v>
      </c>
      <c r="H6486">
        <v>1047.98</v>
      </c>
      <c r="I6486">
        <v>42080.97</v>
      </c>
      <c r="K6486">
        <v>0.121</v>
      </c>
      <c r="L6486">
        <v>1E-3</v>
      </c>
      <c r="M6486">
        <v>23942.100999999999</v>
      </c>
      <c r="N6486">
        <v>5.9200000000000003E-2</v>
      </c>
      <c r="O6486">
        <v>2.2799999999999998</v>
      </c>
      <c r="P6486">
        <v>2.8199999999999999E-2</v>
      </c>
      <c r="Q6486">
        <v>402890.413</v>
      </c>
      <c r="R6486" t="s">
        <v>333</v>
      </c>
      <c r="T6486" t="s">
        <v>28</v>
      </c>
      <c r="V6486" t="s">
        <v>211</v>
      </c>
      <c r="Y6486" t="s">
        <v>107</v>
      </c>
    </row>
    <row r="6487" spans="1:25" x14ac:dyDescent="0.45">
      <c r="A6487" t="s">
        <v>335</v>
      </c>
      <c r="B6487" t="s">
        <v>524</v>
      </c>
      <c r="C6487">
        <v>7910</v>
      </c>
      <c r="D6487">
        <v>2302</v>
      </c>
      <c r="F6487">
        <v>2015</v>
      </c>
      <c r="G6487">
        <v>1761</v>
      </c>
      <c r="H6487">
        <v>1490.46</v>
      </c>
      <c r="I6487">
        <v>61485.33</v>
      </c>
      <c r="K6487">
        <v>0.17799999999999999</v>
      </c>
      <c r="L6487">
        <v>1E-3</v>
      </c>
      <c r="M6487">
        <v>35269.286999999997</v>
      </c>
      <c r="N6487">
        <v>5.9299999999999999E-2</v>
      </c>
      <c r="O6487">
        <v>2.93</v>
      </c>
      <c r="P6487">
        <v>2.3699999999999999E-2</v>
      </c>
      <c r="Q6487">
        <v>593112.41799999995</v>
      </c>
      <c r="R6487" t="s">
        <v>333</v>
      </c>
      <c r="T6487" t="s">
        <v>28</v>
      </c>
      <c r="V6487" t="s">
        <v>211</v>
      </c>
      <c r="Y6487" t="s">
        <v>146</v>
      </c>
    </row>
    <row r="6488" spans="1:25" x14ac:dyDescent="0.45">
      <c r="A6488" t="s">
        <v>335</v>
      </c>
      <c r="B6488" t="s">
        <v>524</v>
      </c>
      <c r="C6488">
        <v>7910</v>
      </c>
      <c r="D6488">
        <v>2302</v>
      </c>
      <c r="F6488">
        <v>2016</v>
      </c>
      <c r="G6488">
        <v>1734</v>
      </c>
      <c r="H6488">
        <v>1451.91</v>
      </c>
      <c r="I6488">
        <v>58536.9</v>
      </c>
      <c r="K6488">
        <v>0.17699999999999999</v>
      </c>
      <c r="L6488">
        <v>1E-3</v>
      </c>
      <c r="M6488">
        <v>34968.334000000003</v>
      </c>
      <c r="N6488">
        <v>5.9200000000000003E-2</v>
      </c>
      <c r="O6488">
        <v>3.1110000000000002</v>
      </c>
      <c r="P6488">
        <v>2.2800000000000001E-2</v>
      </c>
      <c r="Q6488">
        <v>588400.95499999996</v>
      </c>
      <c r="R6488" t="s">
        <v>333</v>
      </c>
      <c r="T6488" t="s">
        <v>28</v>
      </c>
      <c r="V6488" t="s">
        <v>211</v>
      </c>
      <c r="Y6488" t="s">
        <v>146</v>
      </c>
    </row>
    <row r="6489" spans="1:25" x14ac:dyDescent="0.45">
      <c r="A6489" t="s">
        <v>335</v>
      </c>
      <c r="B6489" t="s">
        <v>524</v>
      </c>
      <c r="C6489">
        <v>7910</v>
      </c>
      <c r="D6489">
        <v>2302</v>
      </c>
      <c r="F6489">
        <v>2017</v>
      </c>
      <c r="G6489">
        <v>1182</v>
      </c>
      <c r="H6489">
        <v>977.55</v>
      </c>
      <c r="I6489">
        <v>39967.589999999997</v>
      </c>
      <c r="K6489">
        <v>0.123</v>
      </c>
      <c r="L6489">
        <v>1E-3</v>
      </c>
      <c r="M6489">
        <v>24412.804</v>
      </c>
      <c r="N6489">
        <v>5.9200000000000003E-2</v>
      </c>
      <c r="O6489">
        <v>2.0139999999999998</v>
      </c>
      <c r="P6489">
        <v>2.0400000000000001E-2</v>
      </c>
      <c r="Q6489">
        <v>410823.505</v>
      </c>
      <c r="R6489" t="s">
        <v>333</v>
      </c>
      <c r="T6489" t="s">
        <v>28</v>
      </c>
      <c r="V6489" t="s">
        <v>211</v>
      </c>
      <c r="Y6489" t="s">
        <v>147</v>
      </c>
    </row>
    <row r="6490" spans="1:25" x14ac:dyDescent="0.45">
      <c r="A6490" t="s">
        <v>335</v>
      </c>
      <c r="B6490" t="s">
        <v>524</v>
      </c>
      <c r="C6490">
        <v>7910</v>
      </c>
      <c r="D6490">
        <v>2302</v>
      </c>
      <c r="F6490">
        <v>2018</v>
      </c>
      <c r="G6490">
        <v>1505</v>
      </c>
      <c r="H6490">
        <v>1274.19</v>
      </c>
      <c r="I6490">
        <v>52252</v>
      </c>
      <c r="K6490">
        <v>0.161</v>
      </c>
      <c r="L6490">
        <v>1E-3</v>
      </c>
      <c r="M6490">
        <v>31807.194</v>
      </c>
      <c r="N6490">
        <v>5.9200000000000003E-2</v>
      </c>
      <c r="O6490">
        <v>2.66</v>
      </c>
      <c r="P6490">
        <v>1.84E-2</v>
      </c>
      <c r="Q6490">
        <v>535219.07299999997</v>
      </c>
      <c r="R6490" t="s">
        <v>333</v>
      </c>
      <c r="T6490" t="s">
        <v>28</v>
      </c>
      <c r="V6490" t="s">
        <v>211</v>
      </c>
      <c r="Y6490" t="s">
        <v>147</v>
      </c>
    </row>
    <row r="6491" spans="1:25" x14ac:dyDescent="0.45">
      <c r="A6491" t="s">
        <v>335</v>
      </c>
      <c r="B6491" t="s">
        <v>524</v>
      </c>
      <c r="C6491">
        <v>7910</v>
      </c>
      <c r="D6491">
        <v>2302</v>
      </c>
      <c r="F6491">
        <v>2019</v>
      </c>
      <c r="G6491">
        <v>1016</v>
      </c>
      <c r="H6491">
        <v>871.46</v>
      </c>
      <c r="I6491">
        <v>35913.339999999997</v>
      </c>
      <c r="K6491">
        <v>0.11</v>
      </c>
      <c r="L6491">
        <v>1E-3</v>
      </c>
      <c r="M6491">
        <v>21804.344000000001</v>
      </c>
      <c r="N6491">
        <v>5.9200000000000003E-2</v>
      </c>
      <c r="O6491">
        <v>1.857</v>
      </c>
      <c r="P6491">
        <v>1.9400000000000001E-2</v>
      </c>
      <c r="Q6491">
        <v>366949.48</v>
      </c>
      <c r="R6491" t="s">
        <v>333</v>
      </c>
      <c r="T6491" t="s">
        <v>28</v>
      </c>
      <c r="V6491" t="s">
        <v>211</v>
      </c>
      <c r="Y6491" t="s">
        <v>147</v>
      </c>
    </row>
    <row r="6492" spans="1:25" x14ac:dyDescent="0.45">
      <c r="A6492" t="s">
        <v>335</v>
      </c>
      <c r="B6492" t="s">
        <v>524</v>
      </c>
      <c r="C6492">
        <v>7910</v>
      </c>
      <c r="D6492">
        <v>2302</v>
      </c>
      <c r="F6492">
        <v>2020</v>
      </c>
      <c r="G6492">
        <v>1898</v>
      </c>
      <c r="H6492">
        <v>1581.58</v>
      </c>
      <c r="I6492">
        <v>64321.78</v>
      </c>
      <c r="K6492">
        <v>0.19700000000000001</v>
      </c>
      <c r="L6492">
        <v>1E-3</v>
      </c>
      <c r="M6492">
        <v>38931.254999999997</v>
      </c>
      <c r="N6492">
        <v>5.9200000000000003E-2</v>
      </c>
      <c r="O6492">
        <v>3.6219999999999999</v>
      </c>
      <c r="P6492">
        <v>2.2700000000000001E-2</v>
      </c>
      <c r="Q6492">
        <v>655055.72900000005</v>
      </c>
      <c r="R6492" t="s">
        <v>333</v>
      </c>
      <c r="T6492" t="s">
        <v>28</v>
      </c>
      <c r="V6492" t="s">
        <v>211</v>
      </c>
      <c r="Y6492" t="s">
        <v>147</v>
      </c>
    </row>
    <row r="6493" spans="1:25" x14ac:dyDescent="0.45">
      <c r="A6493" t="s">
        <v>335</v>
      </c>
      <c r="B6493" t="s">
        <v>524</v>
      </c>
      <c r="C6493">
        <v>7910</v>
      </c>
      <c r="D6493">
        <v>2302</v>
      </c>
      <c r="F6493">
        <v>2021</v>
      </c>
      <c r="G6493">
        <v>1240</v>
      </c>
      <c r="H6493">
        <v>1002.1</v>
      </c>
      <c r="I6493">
        <v>40744.11</v>
      </c>
      <c r="K6493">
        <v>0.125</v>
      </c>
      <c r="L6493">
        <v>1E-3</v>
      </c>
      <c r="M6493">
        <v>24732.85</v>
      </c>
      <c r="N6493">
        <v>5.9200000000000003E-2</v>
      </c>
      <c r="O6493">
        <v>2.4540000000000002</v>
      </c>
      <c r="P6493">
        <v>2.7E-2</v>
      </c>
      <c r="Q6493">
        <v>416190.51400000002</v>
      </c>
      <c r="R6493" t="s">
        <v>333</v>
      </c>
      <c r="T6493" t="s">
        <v>28</v>
      </c>
      <c r="V6493" t="s">
        <v>211</v>
      </c>
      <c r="Y6493" t="s">
        <v>152</v>
      </c>
    </row>
    <row r="6494" spans="1:25" x14ac:dyDescent="0.45">
      <c r="A6494" t="s">
        <v>335</v>
      </c>
      <c r="B6494" t="s">
        <v>524</v>
      </c>
      <c r="C6494">
        <v>7910</v>
      </c>
      <c r="D6494">
        <v>2302</v>
      </c>
      <c r="F6494">
        <v>2022</v>
      </c>
      <c r="G6494">
        <v>1786</v>
      </c>
      <c r="H6494">
        <v>1435.58</v>
      </c>
      <c r="I6494">
        <v>57855.87</v>
      </c>
      <c r="K6494">
        <v>0.182</v>
      </c>
      <c r="L6494">
        <v>1E-3</v>
      </c>
      <c r="M6494">
        <v>35975.531000000003</v>
      </c>
      <c r="N6494">
        <v>5.9200000000000003E-2</v>
      </c>
      <c r="O6494">
        <v>3.4460000000000002</v>
      </c>
      <c r="P6494">
        <v>2.8199999999999999E-2</v>
      </c>
      <c r="Q6494">
        <v>605362.29299999995</v>
      </c>
      <c r="R6494" t="s">
        <v>333</v>
      </c>
      <c r="T6494" t="s">
        <v>28</v>
      </c>
      <c r="V6494" t="s">
        <v>211</v>
      </c>
      <c r="Y6494" t="s">
        <v>152</v>
      </c>
    </row>
    <row r="6495" spans="1:25" x14ac:dyDescent="0.45">
      <c r="A6495" t="s">
        <v>335</v>
      </c>
      <c r="B6495" t="s">
        <v>524</v>
      </c>
      <c r="C6495">
        <v>7910</v>
      </c>
      <c r="D6495">
        <v>2302</v>
      </c>
      <c r="F6495">
        <v>2023</v>
      </c>
      <c r="G6495">
        <v>915</v>
      </c>
      <c r="H6495">
        <v>716.89</v>
      </c>
      <c r="I6495">
        <v>28969.39</v>
      </c>
      <c r="K6495">
        <v>8.6999999999999994E-2</v>
      </c>
      <c r="L6495">
        <v>1E-3</v>
      </c>
      <c r="M6495">
        <v>17156.97</v>
      </c>
      <c r="N6495">
        <v>5.9200000000000003E-2</v>
      </c>
      <c r="O6495">
        <v>1.452</v>
      </c>
      <c r="P6495">
        <v>1.72E-2</v>
      </c>
      <c r="Q6495">
        <v>288714.29499999998</v>
      </c>
      <c r="R6495" t="s">
        <v>333</v>
      </c>
      <c r="T6495" t="s">
        <v>28</v>
      </c>
      <c r="V6495" t="s">
        <v>211</v>
      </c>
      <c r="Y6495" t="s">
        <v>152</v>
      </c>
    </row>
    <row r="6496" spans="1:25" x14ac:dyDescent="0.45">
      <c r="A6496" t="s">
        <v>335</v>
      </c>
      <c r="B6496" t="s">
        <v>524</v>
      </c>
      <c r="C6496">
        <v>7910</v>
      </c>
      <c r="D6496">
        <v>2302</v>
      </c>
      <c r="F6496">
        <v>2024</v>
      </c>
      <c r="G6496">
        <v>618</v>
      </c>
      <c r="H6496">
        <v>488.72</v>
      </c>
      <c r="I6496">
        <v>19554.3</v>
      </c>
      <c r="K6496">
        <v>5.8999999999999997E-2</v>
      </c>
      <c r="L6496">
        <v>1E-3</v>
      </c>
      <c r="M6496">
        <v>11671.686</v>
      </c>
      <c r="N6496">
        <v>5.9200000000000003E-2</v>
      </c>
      <c r="O6496">
        <v>0.95099999999999996</v>
      </c>
      <c r="P6496">
        <v>1.47E-2</v>
      </c>
      <c r="Q6496">
        <v>196409.747</v>
      </c>
      <c r="R6496" t="s">
        <v>333</v>
      </c>
      <c r="T6496" t="s">
        <v>28</v>
      </c>
      <c r="V6496" t="s">
        <v>211</v>
      </c>
      <c r="Y6496" t="s">
        <v>152</v>
      </c>
    </row>
    <row r="6497" spans="1:25" x14ac:dyDescent="0.45">
      <c r="A6497" t="s">
        <v>335</v>
      </c>
      <c r="B6497" t="s">
        <v>525</v>
      </c>
      <c r="C6497">
        <v>7912</v>
      </c>
      <c r="D6497" t="s">
        <v>526</v>
      </c>
      <c r="F6497">
        <v>2009</v>
      </c>
      <c r="G6497">
        <v>545</v>
      </c>
      <c r="H6497">
        <v>423.34</v>
      </c>
      <c r="I6497">
        <v>19233.849999999999</v>
      </c>
      <c r="K6497">
        <v>5.1999999999999998E-2</v>
      </c>
      <c r="L6497">
        <v>1E-3</v>
      </c>
      <c r="M6497">
        <v>10332.528</v>
      </c>
      <c r="N6497">
        <v>5.9299999999999999E-2</v>
      </c>
      <c r="O6497">
        <v>0.9</v>
      </c>
      <c r="P6497">
        <v>3.0599999999999999E-2</v>
      </c>
      <c r="Q6497">
        <v>173872.13500000001</v>
      </c>
      <c r="R6497" t="s">
        <v>333</v>
      </c>
      <c r="T6497" t="s">
        <v>28</v>
      </c>
      <c r="V6497" t="s">
        <v>211</v>
      </c>
      <c r="Y6497" t="s">
        <v>107</v>
      </c>
    </row>
    <row r="6498" spans="1:25" x14ac:dyDescent="0.45">
      <c r="A6498" t="s">
        <v>335</v>
      </c>
      <c r="B6498" t="s">
        <v>525</v>
      </c>
      <c r="C6498">
        <v>7912</v>
      </c>
      <c r="D6498" t="s">
        <v>526</v>
      </c>
      <c r="F6498">
        <v>2010</v>
      </c>
      <c r="G6498">
        <v>1837</v>
      </c>
      <c r="H6498">
        <v>1518.91</v>
      </c>
      <c r="I6498">
        <v>70249.350000000006</v>
      </c>
      <c r="K6498">
        <v>0.19500000000000001</v>
      </c>
      <c r="L6498">
        <v>1E-3</v>
      </c>
      <c r="M6498">
        <v>38525.567000000003</v>
      </c>
      <c r="N6498">
        <v>5.9200000000000003E-2</v>
      </c>
      <c r="O6498">
        <v>3.1960000000000002</v>
      </c>
      <c r="P6498">
        <v>3.04E-2</v>
      </c>
      <c r="Q6498">
        <v>648246.49600000004</v>
      </c>
      <c r="R6498" t="s">
        <v>333</v>
      </c>
      <c r="T6498" t="s">
        <v>28</v>
      </c>
      <c r="V6498" t="s">
        <v>211</v>
      </c>
      <c r="Y6498" t="s">
        <v>107</v>
      </c>
    </row>
    <row r="6499" spans="1:25" x14ac:dyDescent="0.45">
      <c r="A6499" t="s">
        <v>335</v>
      </c>
      <c r="B6499" t="s">
        <v>525</v>
      </c>
      <c r="C6499">
        <v>7912</v>
      </c>
      <c r="D6499" t="s">
        <v>526</v>
      </c>
      <c r="F6499">
        <v>2011</v>
      </c>
      <c r="G6499">
        <v>1962</v>
      </c>
      <c r="H6499">
        <v>1550.02</v>
      </c>
      <c r="I6499">
        <v>70836.160000000003</v>
      </c>
      <c r="K6499">
        <v>0.20300000000000001</v>
      </c>
      <c r="L6499">
        <v>1E-3</v>
      </c>
      <c r="M6499">
        <v>40229.849000000002</v>
      </c>
      <c r="N6499">
        <v>5.9200000000000003E-2</v>
      </c>
      <c r="O6499">
        <v>3.802</v>
      </c>
      <c r="P6499">
        <v>3.95E-2</v>
      </c>
      <c r="Q6499">
        <v>676951.89099999995</v>
      </c>
      <c r="R6499" t="s">
        <v>333</v>
      </c>
      <c r="T6499" t="s">
        <v>28</v>
      </c>
      <c r="V6499" t="s">
        <v>211</v>
      </c>
      <c r="Y6499" t="s">
        <v>107</v>
      </c>
    </row>
    <row r="6500" spans="1:25" x14ac:dyDescent="0.45">
      <c r="A6500" t="s">
        <v>335</v>
      </c>
      <c r="B6500" t="s">
        <v>525</v>
      </c>
      <c r="C6500">
        <v>7912</v>
      </c>
      <c r="D6500" t="s">
        <v>526</v>
      </c>
      <c r="F6500">
        <v>2012</v>
      </c>
      <c r="G6500">
        <v>1953</v>
      </c>
      <c r="H6500">
        <v>1648.8</v>
      </c>
      <c r="I6500">
        <v>75379.23</v>
      </c>
      <c r="K6500">
        <v>0.20899999999999999</v>
      </c>
      <c r="L6500">
        <v>1E-3</v>
      </c>
      <c r="M6500">
        <v>41371.273000000001</v>
      </c>
      <c r="N6500">
        <v>5.9200000000000003E-2</v>
      </c>
      <c r="O6500">
        <v>3.6179999999999999</v>
      </c>
      <c r="P6500">
        <v>3.0200000000000001E-2</v>
      </c>
      <c r="Q6500">
        <v>696150.20600000001</v>
      </c>
      <c r="R6500" t="s">
        <v>333</v>
      </c>
      <c r="T6500" t="s">
        <v>28</v>
      </c>
      <c r="V6500" t="s">
        <v>211</v>
      </c>
      <c r="Y6500" t="s">
        <v>107</v>
      </c>
    </row>
    <row r="6501" spans="1:25" x14ac:dyDescent="0.45">
      <c r="A6501" t="s">
        <v>335</v>
      </c>
      <c r="B6501" t="s">
        <v>525</v>
      </c>
      <c r="C6501">
        <v>7912</v>
      </c>
      <c r="D6501" t="s">
        <v>526</v>
      </c>
      <c r="F6501">
        <v>2013</v>
      </c>
      <c r="G6501">
        <v>2170</v>
      </c>
      <c r="H6501">
        <v>1856.73</v>
      </c>
      <c r="I6501">
        <v>81337.66</v>
      </c>
      <c r="K6501">
        <v>0.23699999999999999</v>
      </c>
      <c r="L6501">
        <v>1E-3</v>
      </c>
      <c r="M6501">
        <v>46876.743999999999</v>
      </c>
      <c r="N6501">
        <v>5.9200000000000003E-2</v>
      </c>
      <c r="O6501">
        <v>3.9870000000000001</v>
      </c>
      <c r="P6501">
        <v>2.87E-2</v>
      </c>
      <c r="Q6501">
        <v>788752.71100000001</v>
      </c>
      <c r="R6501" t="s">
        <v>333</v>
      </c>
      <c r="T6501" t="s">
        <v>28</v>
      </c>
      <c r="V6501" t="s">
        <v>211</v>
      </c>
      <c r="Y6501" t="s">
        <v>107</v>
      </c>
    </row>
    <row r="6502" spans="1:25" x14ac:dyDescent="0.45">
      <c r="A6502" t="s">
        <v>335</v>
      </c>
      <c r="B6502" t="s">
        <v>525</v>
      </c>
      <c r="C6502">
        <v>7912</v>
      </c>
      <c r="D6502" t="s">
        <v>526</v>
      </c>
      <c r="F6502">
        <v>2014</v>
      </c>
      <c r="G6502">
        <v>1250</v>
      </c>
      <c r="H6502">
        <v>999.19</v>
      </c>
      <c r="I6502">
        <v>44900.61</v>
      </c>
      <c r="K6502">
        <v>0.122</v>
      </c>
      <c r="L6502">
        <v>1E-3</v>
      </c>
      <c r="M6502">
        <v>24223.823</v>
      </c>
      <c r="N6502">
        <v>5.9200000000000003E-2</v>
      </c>
      <c r="O6502">
        <v>2.23</v>
      </c>
      <c r="P6502">
        <v>3.5900000000000001E-2</v>
      </c>
      <c r="Q6502">
        <v>407609.07199999999</v>
      </c>
      <c r="R6502" t="s">
        <v>333</v>
      </c>
      <c r="T6502" t="s">
        <v>28</v>
      </c>
      <c r="V6502" t="s">
        <v>211</v>
      </c>
      <c r="Y6502" t="s">
        <v>107</v>
      </c>
    </row>
    <row r="6503" spans="1:25" x14ac:dyDescent="0.45">
      <c r="A6503" t="s">
        <v>335</v>
      </c>
      <c r="B6503" t="s">
        <v>525</v>
      </c>
      <c r="C6503">
        <v>7912</v>
      </c>
      <c r="D6503" t="s">
        <v>526</v>
      </c>
      <c r="F6503">
        <v>2015</v>
      </c>
      <c r="G6503">
        <v>1678</v>
      </c>
      <c r="H6503">
        <v>1358.01</v>
      </c>
      <c r="I6503">
        <v>61212.98</v>
      </c>
      <c r="K6503">
        <v>0.17399999999999999</v>
      </c>
      <c r="L6503">
        <v>1E-3</v>
      </c>
      <c r="M6503">
        <v>34375.957999999999</v>
      </c>
      <c r="N6503">
        <v>5.9200000000000003E-2</v>
      </c>
      <c r="O6503">
        <v>2.9940000000000002</v>
      </c>
      <c r="P6503">
        <v>3.0599999999999999E-2</v>
      </c>
      <c r="Q6503">
        <v>578419.91399999999</v>
      </c>
      <c r="R6503" t="s">
        <v>333</v>
      </c>
      <c r="T6503" t="s">
        <v>28</v>
      </c>
      <c r="V6503" t="s">
        <v>211</v>
      </c>
      <c r="Y6503" t="s">
        <v>146</v>
      </c>
    </row>
    <row r="6504" spans="1:25" x14ac:dyDescent="0.45">
      <c r="A6504" t="s">
        <v>335</v>
      </c>
      <c r="B6504" t="s">
        <v>525</v>
      </c>
      <c r="C6504">
        <v>7912</v>
      </c>
      <c r="D6504" t="s">
        <v>526</v>
      </c>
      <c r="F6504">
        <v>2016</v>
      </c>
      <c r="G6504">
        <v>1604</v>
      </c>
      <c r="H6504">
        <v>1295.8399999999999</v>
      </c>
      <c r="I6504">
        <v>55207.82</v>
      </c>
      <c r="K6504">
        <v>0.157</v>
      </c>
      <c r="L6504">
        <v>1E-3</v>
      </c>
      <c r="M6504">
        <v>31097.723999999998</v>
      </c>
      <c r="N6504">
        <v>5.9299999999999999E-2</v>
      </c>
      <c r="O6504">
        <v>2.6150000000000002</v>
      </c>
      <c r="P6504">
        <v>2.29E-2</v>
      </c>
      <c r="Q6504">
        <v>523263.31900000002</v>
      </c>
      <c r="R6504" t="s">
        <v>333</v>
      </c>
      <c r="T6504" t="s">
        <v>28</v>
      </c>
      <c r="V6504" t="s">
        <v>211</v>
      </c>
      <c r="Y6504" t="s">
        <v>146</v>
      </c>
    </row>
    <row r="6505" spans="1:25" x14ac:dyDescent="0.45">
      <c r="A6505" t="s">
        <v>335</v>
      </c>
      <c r="B6505" t="s">
        <v>525</v>
      </c>
      <c r="C6505">
        <v>7912</v>
      </c>
      <c r="D6505" t="s">
        <v>526</v>
      </c>
      <c r="F6505">
        <v>2017</v>
      </c>
      <c r="G6505">
        <v>1467</v>
      </c>
      <c r="H6505">
        <v>1173.26</v>
      </c>
      <c r="I6505">
        <v>51874.51</v>
      </c>
      <c r="K6505">
        <v>0.14899999999999999</v>
      </c>
      <c r="L6505">
        <v>1E-3</v>
      </c>
      <c r="M6505">
        <v>29430.288</v>
      </c>
      <c r="N6505">
        <v>5.9200000000000003E-2</v>
      </c>
      <c r="O6505">
        <v>2.3570000000000002</v>
      </c>
      <c r="P6505">
        <v>1.78E-2</v>
      </c>
      <c r="Q6505">
        <v>495225.70199999999</v>
      </c>
      <c r="R6505" t="s">
        <v>333</v>
      </c>
      <c r="T6505" t="s">
        <v>28</v>
      </c>
      <c r="V6505" t="s">
        <v>211</v>
      </c>
      <c r="Y6505" t="s">
        <v>147</v>
      </c>
    </row>
    <row r="6506" spans="1:25" x14ac:dyDescent="0.45">
      <c r="A6506" t="s">
        <v>335</v>
      </c>
      <c r="B6506" t="s">
        <v>525</v>
      </c>
      <c r="C6506">
        <v>7912</v>
      </c>
      <c r="D6506" t="s">
        <v>526</v>
      </c>
      <c r="F6506">
        <v>2018</v>
      </c>
      <c r="G6506">
        <v>1820</v>
      </c>
      <c r="H6506">
        <v>1470.25</v>
      </c>
      <c r="I6506">
        <v>62062.76</v>
      </c>
      <c r="K6506">
        <v>0.18099999999999999</v>
      </c>
      <c r="L6506">
        <v>1E-3</v>
      </c>
      <c r="M6506">
        <v>35882.298999999999</v>
      </c>
      <c r="N6506">
        <v>5.9200000000000003E-2</v>
      </c>
      <c r="O6506">
        <v>3.1819999999999999</v>
      </c>
      <c r="P6506">
        <v>2.0500000000000001E-2</v>
      </c>
      <c r="Q6506">
        <v>603812.69200000004</v>
      </c>
      <c r="R6506" t="s">
        <v>333</v>
      </c>
      <c r="T6506" t="s">
        <v>28</v>
      </c>
      <c r="V6506" t="s">
        <v>211</v>
      </c>
      <c r="Y6506" t="s">
        <v>147</v>
      </c>
    </row>
    <row r="6507" spans="1:25" x14ac:dyDescent="0.45">
      <c r="A6507" t="s">
        <v>335</v>
      </c>
      <c r="B6507" t="s">
        <v>525</v>
      </c>
      <c r="C6507">
        <v>7912</v>
      </c>
      <c r="D6507" t="s">
        <v>526</v>
      </c>
      <c r="F6507">
        <v>2019</v>
      </c>
      <c r="G6507">
        <v>1635</v>
      </c>
      <c r="H6507">
        <v>1262.95</v>
      </c>
      <c r="I6507">
        <v>55602.77</v>
      </c>
      <c r="K6507">
        <v>0.16300000000000001</v>
      </c>
      <c r="L6507">
        <v>1E-3</v>
      </c>
      <c r="M6507">
        <v>32189.954000000002</v>
      </c>
      <c r="N6507">
        <v>5.9200000000000003E-2</v>
      </c>
      <c r="O6507">
        <v>3.3170000000000002</v>
      </c>
      <c r="P6507">
        <v>2.92E-2</v>
      </c>
      <c r="Q6507">
        <v>541649.26300000004</v>
      </c>
      <c r="R6507" t="s">
        <v>333</v>
      </c>
      <c r="T6507" t="s">
        <v>28</v>
      </c>
      <c r="V6507" t="s">
        <v>211</v>
      </c>
      <c r="Y6507" t="s">
        <v>147</v>
      </c>
    </row>
    <row r="6508" spans="1:25" x14ac:dyDescent="0.45">
      <c r="A6508" t="s">
        <v>335</v>
      </c>
      <c r="B6508" t="s">
        <v>525</v>
      </c>
      <c r="C6508">
        <v>7912</v>
      </c>
      <c r="D6508" t="s">
        <v>526</v>
      </c>
      <c r="F6508">
        <v>2020</v>
      </c>
      <c r="G6508">
        <v>2328</v>
      </c>
      <c r="H6508">
        <v>1895.95</v>
      </c>
      <c r="I6508">
        <v>86154.81</v>
      </c>
      <c r="K6508">
        <v>0.26100000000000001</v>
      </c>
      <c r="L6508">
        <v>1E-3</v>
      </c>
      <c r="M6508">
        <v>51758.055</v>
      </c>
      <c r="N6508">
        <v>5.9200000000000003E-2</v>
      </c>
      <c r="O6508">
        <v>4.6639999999999997</v>
      </c>
      <c r="P6508">
        <v>2.23E-2</v>
      </c>
      <c r="Q6508">
        <v>870958.56700000004</v>
      </c>
      <c r="R6508" t="s">
        <v>333</v>
      </c>
      <c r="T6508" t="s">
        <v>28</v>
      </c>
      <c r="V6508" t="s">
        <v>211</v>
      </c>
      <c r="Y6508" t="s">
        <v>147</v>
      </c>
    </row>
    <row r="6509" spans="1:25" x14ac:dyDescent="0.45">
      <c r="A6509" t="s">
        <v>335</v>
      </c>
      <c r="B6509" t="s">
        <v>525</v>
      </c>
      <c r="C6509">
        <v>7912</v>
      </c>
      <c r="D6509" t="s">
        <v>526</v>
      </c>
      <c r="F6509">
        <v>2021</v>
      </c>
      <c r="G6509">
        <v>1860</v>
      </c>
      <c r="H6509">
        <v>1496.62</v>
      </c>
      <c r="I6509">
        <v>67437.02</v>
      </c>
      <c r="K6509">
        <v>0.2</v>
      </c>
      <c r="L6509">
        <v>1E-3</v>
      </c>
      <c r="M6509">
        <v>39683.428999999996</v>
      </c>
      <c r="N6509">
        <v>5.9200000000000003E-2</v>
      </c>
      <c r="O6509">
        <v>3.5139999999999998</v>
      </c>
      <c r="P6509">
        <v>1.8700000000000001E-2</v>
      </c>
      <c r="Q6509">
        <v>667723.48499999999</v>
      </c>
      <c r="R6509" t="s">
        <v>333</v>
      </c>
      <c r="T6509" t="s">
        <v>28</v>
      </c>
      <c r="V6509" t="s">
        <v>211</v>
      </c>
      <c r="Y6509" t="s">
        <v>152</v>
      </c>
    </row>
    <row r="6510" spans="1:25" x14ac:dyDescent="0.45">
      <c r="A6510" t="s">
        <v>335</v>
      </c>
      <c r="B6510" t="s">
        <v>525</v>
      </c>
      <c r="C6510">
        <v>7912</v>
      </c>
      <c r="D6510" t="s">
        <v>526</v>
      </c>
      <c r="F6510">
        <v>2022</v>
      </c>
      <c r="G6510">
        <v>2055</v>
      </c>
      <c r="H6510">
        <v>1626.98</v>
      </c>
      <c r="I6510">
        <v>72985.11</v>
      </c>
      <c r="K6510">
        <v>0.218</v>
      </c>
      <c r="L6510">
        <v>1E-3</v>
      </c>
      <c r="M6510">
        <v>43153.837</v>
      </c>
      <c r="N6510">
        <v>5.9200000000000003E-2</v>
      </c>
      <c r="O6510">
        <v>4.0359999999999996</v>
      </c>
      <c r="P6510">
        <v>2.1000000000000001E-2</v>
      </c>
      <c r="Q6510">
        <v>726157.87100000004</v>
      </c>
      <c r="R6510" t="s">
        <v>333</v>
      </c>
      <c r="T6510" t="s">
        <v>28</v>
      </c>
      <c r="V6510" t="s">
        <v>211</v>
      </c>
      <c r="Y6510" t="s">
        <v>152</v>
      </c>
    </row>
    <row r="6511" spans="1:25" x14ac:dyDescent="0.45">
      <c r="A6511" t="s">
        <v>335</v>
      </c>
      <c r="B6511" t="s">
        <v>525</v>
      </c>
      <c r="C6511">
        <v>7912</v>
      </c>
      <c r="D6511" t="s">
        <v>526</v>
      </c>
      <c r="F6511">
        <v>2023</v>
      </c>
      <c r="G6511">
        <v>1195</v>
      </c>
      <c r="H6511">
        <v>890.8</v>
      </c>
      <c r="I6511">
        <v>38967.29</v>
      </c>
      <c r="K6511">
        <v>0.11600000000000001</v>
      </c>
      <c r="L6511">
        <v>1E-3</v>
      </c>
      <c r="M6511">
        <v>22904.018</v>
      </c>
      <c r="N6511">
        <v>5.9200000000000003E-2</v>
      </c>
      <c r="O6511">
        <v>1.9950000000000001</v>
      </c>
      <c r="P6511">
        <v>2.0199999999999999E-2</v>
      </c>
      <c r="Q6511">
        <v>385382.23599999998</v>
      </c>
      <c r="R6511" t="s">
        <v>333</v>
      </c>
      <c r="T6511" t="s">
        <v>28</v>
      </c>
      <c r="V6511" t="s">
        <v>211</v>
      </c>
      <c r="Y6511" t="s">
        <v>152</v>
      </c>
    </row>
    <row r="6512" spans="1:25" x14ac:dyDescent="0.45">
      <c r="A6512" t="s">
        <v>335</v>
      </c>
      <c r="B6512" t="s">
        <v>525</v>
      </c>
      <c r="C6512">
        <v>7912</v>
      </c>
      <c r="D6512" t="s">
        <v>526</v>
      </c>
      <c r="F6512">
        <v>2024</v>
      </c>
      <c r="G6512">
        <v>417</v>
      </c>
      <c r="H6512">
        <v>292.91000000000003</v>
      </c>
      <c r="I6512">
        <v>12735.51</v>
      </c>
      <c r="K6512">
        <v>0.04</v>
      </c>
      <c r="L6512">
        <v>1E-3</v>
      </c>
      <c r="M6512">
        <v>7832.3950000000004</v>
      </c>
      <c r="N6512">
        <v>5.9200000000000003E-2</v>
      </c>
      <c r="O6512">
        <v>0.749</v>
      </c>
      <c r="P6512">
        <v>2.1399999999999999E-2</v>
      </c>
      <c r="Q6512">
        <v>131798.70000000001</v>
      </c>
      <c r="R6512" t="s">
        <v>333</v>
      </c>
      <c r="T6512" t="s">
        <v>28</v>
      </c>
      <c r="V6512" t="s">
        <v>211</v>
      </c>
      <c r="Y6512" t="s">
        <v>152</v>
      </c>
    </row>
    <row r="6513" spans="1:25" x14ac:dyDescent="0.45">
      <c r="A6513" t="s">
        <v>335</v>
      </c>
      <c r="B6513" t="s">
        <v>527</v>
      </c>
      <c r="C6513">
        <v>7913</v>
      </c>
      <c r="D6513" t="s">
        <v>528</v>
      </c>
      <c r="F6513">
        <v>2009</v>
      </c>
      <c r="G6513">
        <v>275</v>
      </c>
      <c r="H6513">
        <v>191.68</v>
      </c>
      <c r="I6513">
        <v>7546.23</v>
      </c>
      <c r="K6513">
        <v>2.1999999999999999E-2</v>
      </c>
      <c r="L6513">
        <v>1E-3</v>
      </c>
      <c r="M6513">
        <v>4369.45</v>
      </c>
      <c r="N6513">
        <v>5.9299999999999999E-2</v>
      </c>
      <c r="O6513">
        <v>0.39900000000000002</v>
      </c>
      <c r="P6513">
        <v>2.6800000000000001E-2</v>
      </c>
      <c r="Q6513">
        <v>73521.327999999994</v>
      </c>
      <c r="R6513" t="s">
        <v>333</v>
      </c>
      <c r="T6513" t="s">
        <v>28</v>
      </c>
      <c r="V6513" t="s">
        <v>211</v>
      </c>
      <c r="Y6513" t="s">
        <v>107</v>
      </c>
    </row>
    <row r="6514" spans="1:25" x14ac:dyDescent="0.45">
      <c r="A6514" t="s">
        <v>335</v>
      </c>
      <c r="B6514" t="s">
        <v>527</v>
      </c>
      <c r="C6514">
        <v>7913</v>
      </c>
      <c r="D6514" t="s">
        <v>528</v>
      </c>
      <c r="F6514">
        <v>2010</v>
      </c>
      <c r="G6514">
        <v>675</v>
      </c>
      <c r="H6514">
        <v>508.74</v>
      </c>
      <c r="I6514">
        <v>20431.66</v>
      </c>
      <c r="K6514">
        <v>5.8999999999999997E-2</v>
      </c>
      <c r="L6514">
        <v>1E-3</v>
      </c>
      <c r="M6514">
        <v>11646.919</v>
      </c>
      <c r="N6514">
        <v>5.9299999999999999E-2</v>
      </c>
      <c r="O6514">
        <v>0.93500000000000005</v>
      </c>
      <c r="P6514">
        <v>1.6799999999999999E-2</v>
      </c>
      <c r="Q6514">
        <v>196014.40900000001</v>
      </c>
      <c r="R6514" t="s">
        <v>333</v>
      </c>
      <c r="T6514" t="s">
        <v>28</v>
      </c>
      <c r="V6514" t="s">
        <v>211</v>
      </c>
      <c r="Y6514" t="s">
        <v>107</v>
      </c>
    </row>
    <row r="6515" spans="1:25" x14ac:dyDescent="0.45">
      <c r="A6515" t="s">
        <v>335</v>
      </c>
      <c r="B6515" t="s">
        <v>527</v>
      </c>
      <c r="C6515">
        <v>7913</v>
      </c>
      <c r="D6515" t="s">
        <v>528</v>
      </c>
      <c r="F6515">
        <v>2011</v>
      </c>
      <c r="G6515">
        <v>425</v>
      </c>
      <c r="H6515">
        <v>309.3</v>
      </c>
      <c r="I6515">
        <v>12435.63</v>
      </c>
      <c r="K6515">
        <v>3.5999999999999997E-2</v>
      </c>
      <c r="L6515">
        <v>1E-3</v>
      </c>
      <c r="M6515">
        <v>7156.7780000000002</v>
      </c>
      <c r="N6515">
        <v>5.9200000000000003E-2</v>
      </c>
      <c r="O6515">
        <v>0.61</v>
      </c>
      <c r="P6515">
        <v>1.9599999999999999E-2</v>
      </c>
      <c r="Q6515">
        <v>120426.488</v>
      </c>
      <c r="R6515" t="s">
        <v>333</v>
      </c>
      <c r="T6515" t="s">
        <v>28</v>
      </c>
      <c r="V6515" t="s">
        <v>211</v>
      </c>
      <c r="Y6515" t="s">
        <v>107</v>
      </c>
    </row>
    <row r="6516" spans="1:25" x14ac:dyDescent="0.45">
      <c r="A6516" t="s">
        <v>335</v>
      </c>
      <c r="B6516" t="s">
        <v>527</v>
      </c>
      <c r="C6516">
        <v>7913</v>
      </c>
      <c r="D6516" t="s">
        <v>528</v>
      </c>
      <c r="F6516">
        <v>2012</v>
      </c>
      <c r="G6516">
        <v>1069</v>
      </c>
      <c r="H6516">
        <v>837.46</v>
      </c>
      <c r="I6516">
        <v>33985.07</v>
      </c>
      <c r="K6516">
        <v>0.1</v>
      </c>
      <c r="L6516">
        <v>1E-3</v>
      </c>
      <c r="M6516">
        <v>19899.423999999999</v>
      </c>
      <c r="N6516">
        <v>5.9200000000000003E-2</v>
      </c>
      <c r="O6516">
        <v>1.6970000000000001</v>
      </c>
      <c r="P6516">
        <v>1.77E-2</v>
      </c>
      <c r="Q6516">
        <v>334870.94300000003</v>
      </c>
      <c r="R6516" t="s">
        <v>333</v>
      </c>
      <c r="T6516" t="s">
        <v>28</v>
      </c>
      <c r="V6516" t="s">
        <v>211</v>
      </c>
      <c r="Y6516" t="s">
        <v>107</v>
      </c>
    </row>
    <row r="6517" spans="1:25" x14ac:dyDescent="0.45">
      <c r="A6517" t="s">
        <v>335</v>
      </c>
      <c r="B6517" t="s">
        <v>527</v>
      </c>
      <c r="C6517">
        <v>7913</v>
      </c>
      <c r="D6517" t="s">
        <v>528</v>
      </c>
      <c r="F6517">
        <v>2013</v>
      </c>
      <c r="G6517">
        <v>706</v>
      </c>
      <c r="H6517">
        <v>526.84</v>
      </c>
      <c r="I6517">
        <v>21237.65</v>
      </c>
      <c r="K6517">
        <v>6.2E-2</v>
      </c>
      <c r="L6517">
        <v>1E-3</v>
      </c>
      <c r="M6517">
        <v>12358.897999999999</v>
      </c>
      <c r="N6517">
        <v>5.9299999999999999E-2</v>
      </c>
      <c r="O6517">
        <v>1.1499999999999999</v>
      </c>
      <c r="P6517">
        <v>2.1700000000000001E-2</v>
      </c>
      <c r="Q6517">
        <v>207965.796</v>
      </c>
      <c r="R6517" t="s">
        <v>333</v>
      </c>
      <c r="T6517" t="s">
        <v>28</v>
      </c>
      <c r="V6517" t="s">
        <v>211</v>
      </c>
      <c r="Y6517" t="s">
        <v>107</v>
      </c>
    </row>
    <row r="6518" spans="1:25" x14ac:dyDescent="0.45">
      <c r="A6518" t="s">
        <v>335</v>
      </c>
      <c r="B6518" t="s">
        <v>527</v>
      </c>
      <c r="C6518">
        <v>7913</v>
      </c>
      <c r="D6518" t="s">
        <v>528</v>
      </c>
      <c r="F6518">
        <v>2014</v>
      </c>
      <c r="G6518">
        <v>891</v>
      </c>
      <c r="H6518">
        <v>666.58</v>
      </c>
      <c r="I6518">
        <v>26540.71</v>
      </c>
      <c r="K6518">
        <v>7.9000000000000001E-2</v>
      </c>
      <c r="L6518">
        <v>1E-3</v>
      </c>
      <c r="M6518">
        <v>15634.157999999999</v>
      </c>
      <c r="N6518">
        <v>5.9299999999999999E-2</v>
      </c>
      <c r="O6518">
        <v>1.486</v>
      </c>
      <c r="P6518">
        <v>2.5600000000000001E-2</v>
      </c>
      <c r="Q6518">
        <v>263065.70600000001</v>
      </c>
      <c r="R6518" t="s">
        <v>333</v>
      </c>
      <c r="T6518" t="s">
        <v>28</v>
      </c>
      <c r="V6518" t="s">
        <v>211</v>
      </c>
      <c r="Y6518" t="s">
        <v>107</v>
      </c>
    </row>
    <row r="6519" spans="1:25" x14ac:dyDescent="0.45">
      <c r="A6519" t="s">
        <v>335</v>
      </c>
      <c r="B6519" t="s">
        <v>527</v>
      </c>
      <c r="C6519">
        <v>7913</v>
      </c>
      <c r="D6519" t="s">
        <v>528</v>
      </c>
      <c r="F6519">
        <v>2015</v>
      </c>
      <c r="G6519">
        <v>791</v>
      </c>
      <c r="H6519">
        <v>605.78</v>
      </c>
      <c r="I6519">
        <v>24326.77</v>
      </c>
      <c r="K6519">
        <v>7.2999999999999995E-2</v>
      </c>
      <c r="L6519">
        <v>1E-3</v>
      </c>
      <c r="M6519">
        <v>14466.688</v>
      </c>
      <c r="N6519">
        <v>5.9299999999999999E-2</v>
      </c>
      <c r="O6519">
        <v>1.365</v>
      </c>
      <c r="P6519">
        <v>2.6700000000000002E-2</v>
      </c>
      <c r="Q6519">
        <v>243427.51199999999</v>
      </c>
      <c r="R6519" t="s">
        <v>333</v>
      </c>
      <c r="T6519" t="s">
        <v>28</v>
      </c>
      <c r="V6519" t="s">
        <v>211</v>
      </c>
      <c r="Y6519" t="s">
        <v>146</v>
      </c>
    </row>
    <row r="6520" spans="1:25" x14ac:dyDescent="0.45">
      <c r="A6520" t="s">
        <v>335</v>
      </c>
      <c r="B6520" t="s">
        <v>527</v>
      </c>
      <c r="C6520">
        <v>7913</v>
      </c>
      <c r="D6520" t="s">
        <v>528</v>
      </c>
      <c r="F6520">
        <v>2016</v>
      </c>
      <c r="G6520">
        <v>779</v>
      </c>
      <c r="H6520">
        <v>586.66</v>
      </c>
      <c r="I6520">
        <v>22958.06</v>
      </c>
      <c r="K6520">
        <v>6.9000000000000006E-2</v>
      </c>
      <c r="L6520">
        <v>1E-3</v>
      </c>
      <c r="M6520">
        <v>13742.772000000001</v>
      </c>
      <c r="N6520">
        <v>5.9299999999999999E-2</v>
      </c>
      <c r="O6520">
        <v>1.238</v>
      </c>
      <c r="P6520">
        <v>2.0199999999999999E-2</v>
      </c>
      <c r="Q6520">
        <v>231261.71100000001</v>
      </c>
      <c r="R6520" t="s">
        <v>333</v>
      </c>
      <c r="T6520" t="s">
        <v>28</v>
      </c>
      <c r="V6520" t="s">
        <v>211</v>
      </c>
      <c r="Y6520" t="s">
        <v>146</v>
      </c>
    </row>
    <row r="6521" spans="1:25" x14ac:dyDescent="0.45">
      <c r="A6521" t="s">
        <v>335</v>
      </c>
      <c r="B6521" t="s">
        <v>527</v>
      </c>
      <c r="C6521">
        <v>7913</v>
      </c>
      <c r="D6521" t="s">
        <v>528</v>
      </c>
      <c r="F6521">
        <v>2017</v>
      </c>
      <c r="G6521">
        <v>580</v>
      </c>
      <c r="H6521">
        <v>434.98</v>
      </c>
      <c r="I6521">
        <v>17196.439999999999</v>
      </c>
      <c r="K6521">
        <v>5.1999999999999998E-2</v>
      </c>
      <c r="L6521">
        <v>1E-3</v>
      </c>
      <c r="M6521">
        <v>10299.174000000001</v>
      </c>
      <c r="N6521">
        <v>5.9200000000000003E-2</v>
      </c>
      <c r="O6521">
        <v>1.04</v>
      </c>
      <c r="P6521">
        <v>2.24E-2</v>
      </c>
      <c r="Q6521">
        <v>173311.54300000001</v>
      </c>
      <c r="R6521" t="s">
        <v>333</v>
      </c>
      <c r="T6521" t="s">
        <v>28</v>
      </c>
      <c r="V6521" t="s">
        <v>211</v>
      </c>
      <c r="Y6521" t="s">
        <v>147</v>
      </c>
    </row>
    <row r="6522" spans="1:25" x14ac:dyDescent="0.45">
      <c r="A6522" t="s">
        <v>335</v>
      </c>
      <c r="B6522" t="s">
        <v>527</v>
      </c>
      <c r="C6522">
        <v>7913</v>
      </c>
      <c r="D6522" t="s">
        <v>528</v>
      </c>
      <c r="F6522">
        <v>2018</v>
      </c>
      <c r="G6522">
        <v>869</v>
      </c>
      <c r="H6522">
        <v>688.69</v>
      </c>
      <c r="I6522">
        <v>27765.43</v>
      </c>
      <c r="K6522">
        <v>8.4000000000000005E-2</v>
      </c>
      <c r="L6522">
        <v>1E-3</v>
      </c>
      <c r="M6522">
        <v>16564.261999999999</v>
      </c>
      <c r="N6522">
        <v>5.9200000000000003E-2</v>
      </c>
      <c r="O6522">
        <v>1.444</v>
      </c>
      <c r="P6522">
        <v>1.9800000000000002E-2</v>
      </c>
      <c r="Q6522">
        <v>278724.11300000001</v>
      </c>
      <c r="R6522" t="s">
        <v>333</v>
      </c>
      <c r="T6522" t="s">
        <v>28</v>
      </c>
      <c r="V6522" t="s">
        <v>211</v>
      </c>
      <c r="Y6522" t="s">
        <v>147</v>
      </c>
    </row>
    <row r="6523" spans="1:25" x14ac:dyDescent="0.45">
      <c r="A6523" t="s">
        <v>335</v>
      </c>
      <c r="B6523" t="s">
        <v>527</v>
      </c>
      <c r="C6523">
        <v>7913</v>
      </c>
      <c r="D6523" t="s">
        <v>528</v>
      </c>
      <c r="F6523">
        <v>2019</v>
      </c>
      <c r="G6523">
        <v>617</v>
      </c>
      <c r="H6523">
        <v>463.15</v>
      </c>
      <c r="I6523">
        <v>18355.98</v>
      </c>
      <c r="K6523">
        <v>5.5E-2</v>
      </c>
      <c r="L6523">
        <v>1E-3</v>
      </c>
      <c r="M6523">
        <v>10963.147999999999</v>
      </c>
      <c r="N6523">
        <v>5.9200000000000003E-2</v>
      </c>
      <c r="O6523">
        <v>1.0680000000000001</v>
      </c>
      <c r="P6523">
        <v>2.41E-2</v>
      </c>
      <c r="Q6523">
        <v>184488.76199999999</v>
      </c>
      <c r="R6523" t="s">
        <v>333</v>
      </c>
      <c r="T6523" t="s">
        <v>28</v>
      </c>
      <c r="V6523" t="s">
        <v>211</v>
      </c>
      <c r="Y6523" t="s">
        <v>147</v>
      </c>
    </row>
    <row r="6524" spans="1:25" x14ac:dyDescent="0.45">
      <c r="A6524" t="s">
        <v>335</v>
      </c>
      <c r="B6524" t="s">
        <v>527</v>
      </c>
      <c r="C6524">
        <v>7913</v>
      </c>
      <c r="D6524" t="s">
        <v>528</v>
      </c>
      <c r="F6524">
        <v>2020</v>
      </c>
      <c r="G6524">
        <v>1176</v>
      </c>
      <c r="H6524">
        <v>932.19</v>
      </c>
      <c r="I6524">
        <v>37631.769999999997</v>
      </c>
      <c r="K6524">
        <v>0.113</v>
      </c>
      <c r="L6524">
        <v>1E-3</v>
      </c>
      <c r="M6524">
        <v>22376.564999999999</v>
      </c>
      <c r="N6524">
        <v>5.9200000000000003E-2</v>
      </c>
      <c r="O6524">
        <v>1.998</v>
      </c>
      <c r="P6524">
        <v>1.9800000000000002E-2</v>
      </c>
      <c r="Q6524">
        <v>376533.66200000001</v>
      </c>
      <c r="R6524" t="s">
        <v>333</v>
      </c>
      <c r="T6524" t="s">
        <v>28</v>
      </c>
      <c r="V6524" t="s">
        <v>211</v>
      </c>
      <c r="Y6524" t="s">
        <v>147</v>
      </c>
    </row>
    <row r="6525" spans="1:25" x14ac:dyDescent="0.45">
      <c r="A6525" t="s">
        <v>335</v>
      </c>
      <c r="B6525" t="s">
        <v>527</v>
      </c>
      <c r="C6525">
        <v>7913</v>
      </c>
      <c r="D6525" t="s">
        <v>528</v>
      </c>
      <c r="F6525">
        <v>2021</v>
      </c>
      <c r="G6525">
        <v>1267</v>
      </c>
      <c r="H6525">
        <v>1027.27</v>
      </c>
      <c r="I6525">
        <v>40965.53</v>
      </c>
      <c r="K6525">
        <v>0.124</v>
      </c>
      <c r="L6525">
        <v>1E-3</v>
      </c>
      <c r="M6525">
        <v>24640.638999999999</v>
      </c>
      <c r="N6525">
        <v>5.9200000000000003E-2</v>
      </c>
      <c r="O6525">
        <v>2.214</v>
      </c>
      <c r="P6525">
        <v>1.4999999999999999E-2</v>
      </c>
      <c r="Q6525">
        <v>414699.87599999999</v>
      </c>
      <c r="R6525" t="s">
        <v>333</v>
      </c>
      <c r="T6525" t="s">
        <v>28</v>
      </c>
      <c r="V6525" t="s">
        <v>211</v>
      </c>
      <c r="Y6525" t="s">
        <v>152</v>
      </c>
    </row>
    <row r="6526" spans="1:25" x14ac:dyDescent="0.45">
      <c r="A6526" t="s">
        <v>335</v>
      </c>
      <c r="B6526" t="s">
        <v>527</v>
      </c>
      <c r="C6526">
        <v>7913</v>
      </c>
      <c r="D6526" t="s">
        <v>528</v>
      </c>
      <c r="F6526">
        <v>2022</v>
      </c>
      <c r="G6526">
        <v>1923</v>
      </c>
      <c r="H6526">
        <v>1611.98</v>
      </c>
      <c r="I6526">
        <v>65196.69</v>
      </c>
      <c r="K6526">
        <v>0.19800000000000001</v>
      </c>
      <c r="L6526">
        <v>1E-3</v>
      </c>
      <c r="M6526">
        <v>39187.425000000003</v>
      </c>
      <c r="N6526">
        <v>5.9200000000000003E-2</v>
      </c>
      <c r="O6526">
        <v>3.2709999999999999</v>
      </c>
      <c r="P6526">
        <v>1.2999999999999999E-2</v>
      </c>
      <c r="Q6526">
        <v>659404.04599999997</v>
      </c>
      <c r="R6526" t="s">
        <v>333</v>
      </c>
      <c r="T6526" t="s">
        <v>28</v>
      </c>
      <c r="V6526" t="s">
        <v>211</v>
      </c>
      <c r="Y6526" t="s">
        <v>152</v>
      </c>
    </row>
    <row r="6527" spans="1:25" x14ac:dyDescent="0.45">
      <c r="A6527" t="s">
        <v>335</v>
      </c>
      <c r="B6527" t="s">
        <v>527</v>
      </c>
      <c r="C6527">
        <v>7913</v>
      </c>
      <c r="D6527" t="s">
        <v>528</v>
      </c>
      <c r="F6527">
        <v>2023</v>
      </c>
      <c r="G6527">
        <v>1885</v>
      </c>
      <c r="H6527">
        <v>1536.3</v>
      </c>
      <c r="I6527">
        <v>61999.02</v>
      </c>
      <c r="K6527">
        <v>0.191</v>
      </c>
      <c r="L6527">
        <v>1E-3</v>
      </c>
      <c r="M6527">
        <v>37882.33</v>
      </c>
      <c r="N6527">
        <v>5.9200000000000003E-2</v>
      </c>
      <c r="O6527">
        <v>2.7320000000000002</v>
      </c>
      <c r="P6527">
        <v>1.24E-2</v>
      </c>
      <c r="Q6527">
        <v>637428.31299999997</v>
      </c>
      <c r="R6527" t="s">
        <v>333</v>
      </c>
      <c r="T6527" t="s">
        <v>28</v>
      </c>
      <c r="V6527" t="s">
        <v>211</v>
      </c>
      <c r="Y6527" t="s">
        <v>152</v>
      </c>
    </row>
    <row r="6528" spans="1:25" x14ac:dyDescent="0.45">
      <c r="A6528" t="s">
        <v>335</v>
      </c>
      <c r="B6528" t="s">
        <v>527</v>
      </c>
      <c r="C6528">
        <v>7913</v>
      </c>
      <c r="D6528" t="s">
        <v>528</v>
      </c>
      <c r="F6528">
        <v>2024</v>
      </c>
      <c r="G6528">
        <v>672</v>
      </c>
      <c r="H6528">
        <v>529.13</v>
      </c>
      <c r="I6528">
        <v>21091.86</v>
      </c>
      <c r="K6528">
        <v>6.3E-2</v>
      </c>
      <c r="L6528">
        <v>1E-3</v>
      </c>
      <c r="M6528">
        <v>12559.606</v>
      </c>
      <c r="N6528">
        <v>5.9200000000000003E-2</v>
      </c>
      <c r="O6528">
        <v>0.95699999999999996</v>
      </c>
      <c r="P6528">
        <v>1.2999999999999999E-2</v>
      </c>
      <c r="Q6528">
        <v>211353.77</v>
      </c>
      <c r="R6528" t="s">
        <v>333</v>
      </c>
      <c r="T6528" t="s">
        <v>28</v>
      </c>
      <c r="V6528" t="s">
        <v>211</v>
      </c>
      <c r="Y6528" t="s">
        <v>152</v>
      </c>
    </row>
    <row r="6529" spans="1:25" x14ac:dyDescent="0.45">
      <c r="A6529" t="s">
        <v>335</v>
      </c>
      <c r="B6529" t="s">
        <v>527</v>
      </c>
      <c r="C6529">
        <v>7913</v>
      </c>
      <c r="D6529" t="s">
        <v>529</v>
      </c>
      <c r="F6529">
        <v>2009</v>
      </c>
      <c r="G6529">
        <v>348</v>
      </c>
      <c r="H6529">
        <v>241.31</v>
      </c>
      <c r="I6529">
        <v>9458.73</v>
      </c>
      <c r="K6529">
        <v>2.8000000000000001E-2</v>
      </c>
      <c r="L6529">
        <v>1E-3</v>
      </c>
      <c r="M6529">
        <v>5595.7439999999997</v>
      </c>
      <c r="N6529">
        <v>5.9299999999999999E-2</v>
      </c>
      <c r="O6529">
        <v>0.61599999999999999</v>
      </c>
      <c r="P6529">
        <v>3.1300000000000001E-2</v>
      </c>
      <c r="Q6529">
        <v>94160.456000000006</v>
      </c>
      <c r="R6529" t="s">
        <v>333</v>
      </c>
      <c r="T6529" t="s">
        <v>28</v>
      </c>
      <c r="V6529" t="s">
        <v>211</v>
      </c>
      <c r="Y6529" t="s">
        <v>107</v>
      </c>
    </row>
    <row r="6530" spans="1:25" x14ac:dyDescent="0.45">
      <c r="A6530" t="s">
        <v>335</v>
      </c>
      <c r="B6530" t="s">
        <v>527</v>
      </c>
      <c r="C6530">
        <v>7913</v>
      </c>
      <c r="D6530" t="s">
        <v>529</v>
      </c>
      <c r="F6530">
        <v>2010</v>
      </c>
      <c r="G6530">
        <v>780</v>
      </c>
      <c r="H6530">
        <v>600.15</v>
      </c>
      <c r="I6530">
        <v>24651.53</v>
      </c>
      <c r="K6530">
        <v>7.3999999999999996E-2</v>
      </c>
      <c r="L6530">
        <v>1E-3</v>
      </c>
      <c r="M6530">
        <v>14743.841</v>
      </c>
      <c r="N6530">
        <v>5.9400000000000001E-2</v>
      </c>
      <c r="O6530">
        <v>1.381</v>
      </c>
      <c r="P6530">
        <v>2.23E-2</v>
      </c>
      <c r="Q6530">
        <v>248018.91399999999</v>
      </c>
      <c r="R6530" t="s">
        <v>333</v>
      </c>
      <c r="T6530" t="s">
        <v>28</v>
      </c>
      <c r="V6530" t="s">
        <v>211</v>
      </c>
      <c r="Y6530" t="s">
        <v>107</v>
      </c>
    </row>
    <row r="6531" spans="1:25" x14ac:dyDescent="0.45">
      <c r="A6531" t="s">
        <v>335</v>
      </c>
      <c r="B6531" t="s">
        <v>527</v>
      </c>
      <c r="C6531">
        <v>7913</v>
      </c>
      <c r="D6531" t="s">
        <v>529</v>
      </c>
      <c r="F6531">
        <v>2011</v>
      </c>
      <c r="G6531">
        <v>637</v>
      </c>
      <c r="H6531">
        <v>487.85</v>
      </c>
      <c r="I6531">
        <v>20334.8</v>
      </c>
      <c r="K6531">
        <v>6.3E-2</v>
      </c>
      <c r="L6531">
        <v>1E-3</v>
      </c>
      <c r="M6531">
        <v>12440.271000000001</v>
      </c>
      <c r="N6531">
        <v>5.9200000000000003E-2</v>
      </c>
      <c r="O6531">
        <v>1.077</v>
      </c>
      <c r="P6531">
        <v>2.1700000000000001E-2</v>
      </c>
      <c r="Q6531">
        <v>209347.32</v>
      </c>
      <c r="R6531" t="s">
        <v>333</v>
      </c>
      <c r="T6531" t="s">
        <v>28</v>
      </c>
      <c r="V6531" t="s">
        <v>211</v>
      </c>
      <c r="Y6531" t="s">
        <v>107</v>
      </c>
    </row>
    <row r="6532" spans="1:25" x14ac:dyDescent="0.45">
      <c r="A6532" t="s">
        <v>335</v>
      </c>
      <c r="B6532" t="s">
        <v>527</v>
      </c>
      <c r="C6532">
        <v>7913</v>
      </c>
      <c r="D6532" t="s">
        <v>529</v>
      </c>
      <c r="F6532">
        <v>2012</v>
      </c>
      <c r="G6532">
        <v>770</v>
      </c>
      <c r="H6532">
        <v>607.12</v>
      </c>
      <c r="I6532">
        <v>24851.73</v>
      </c>
      <c r="K6532">
        <v>7.5999999999999998E-2</v>
      </c>
      <c r="L6532">
        <v>1E-3</v>
      </c>
      <c r="M6532">
        <v>15146.977999999999</v>
      </c>
      <c r="N6532">
        <v>5.9299999999999999E-2</v>
      </c>
      <c r="O6532">
        <v>1.4219999999999999</v>
      </c>
      <c r="P6532">
        <v>2.2499999999999999E-2</v>
      </c>
      <c r="Q6532">
        <v>254888.842</v>
      </c>
      <c r="R6532" t="s">
        <v>333</v>
      </c>
      <c r="T6532" t="s">
        <v>28</v>
      </c>
      <c r="V6532" t="s">
        <v>211</v>
      </c>
      <c r="Y6532" t="s">
        <v>107</v>
      </c>
    </row>
    <row r="6533" spans="1:25" x14ac:dyDescent="0.45">
      <c r="A6533" t="s">
        <v>335</v>
      </c>
      <c r="B6533" t="s">
        <v>527</v>
      </c>
      <c r="C6533">
        <v>7913</v>
      </c>
      <c r="D6533" t="s">
        <v>529</v>
      </c>
      <c r="F6533">
        <v>2013</v>
      </c>
      <c r="G6533">
        <v>842</v>
      </c>
      <c r="H6533">
        <v>675.17</v>
      </c>
      <c r="I6533">
        <v>27810.15</v>
      </c>
      <c r="K6533">
        <v>8.4000000000000005E-2</v>
      </c>
      <c r="L6533">
        <v>1E-3</v>
      </c>
      <c r="M6533">
        <v>16670.401999999998</v>
      </c>
      <c r="N6533">
        <v>5.9299999999999999E-2</v>
      </c>
      <c r="O6533">
        <v>1.5780000000000001</v>
      </c>
      <c r="P6533">
        <v>2.2200000000000001E-2</v>
      </c>
      <c r="Q6533">
        <v>280505.69900000002</v>
      </c>
      <c r="R6533" t="s">
        <v>333</v>
      </c>
      <c r="T6533" t="s">
        <v>28</v>
      </c>
      <c r="V6533" t="s">
        <v>211</v>
      </c>
      <c r="Y6533" t="s">
        <v>107</v>
      </c>
    </row>
    <row r="6534" spans="1:25" x14ac:dyDescent="0.45">
      <c r="A6534" t="s">
        <v>335</v>
      </c>
      <c r="B6534" t="s">
        <v>527</v>
      </c>
      <c r="C6534">
        <v>7913</v>
      </c>
      <c r="D6534" t="s">
        <v>529</v>
      </c>
      <c r="F6534">
        <v>2014</v>
      </c>
      <c r="G6534">
        <v>688</v>
      </c>
      <c r="H6534">
        <v>542.42999999999995</v>
      </c>
      <c r="I6534">
        <v>21996.5</v>
      </c>
      <c r="K6534">
        <v>6.7000000000000004E-2</v>
      </c>
      <c r="L6534">
        <v>1E-3</v>
      </c>
      <c r="M6534">
        <v>13286.475</v>
      </c>
      <c r="N6534">
        <v>5.9299999999999999E-2</v>
      </c>
      <c r="O6534">
        <v>1.268</v>
      </c>
      <c r="P6534">
        <v>2.4500000000000001E-2</v>
      </c>
      <c r="Q6534">
        <v>223570.91099999999</v>
      </c>
      <c r="R6534" t="s">
        <v>333</v>
      </c>
      <c r="T6534" t="s">
        <v>28</v>
      </c>
      <c r="V6534" t="s">
        <v>211</v>
      </c>
      <c r="Y6534" t="s">
        <v>107</v>
      </c>
    </row>
    <row r="6535" spans="1:25" x14ac:dyDescent="0.45">
      <c r="A6535" t="s">
        <v>335</v>
      </c>
      <c r="B6535" t="s">
        <v>527</v>
      </c>
      <c r="C6535">
        <v>7913</v>
      </c>
      <c r="D6535" t="s">
        <v>529</v>
      </c>
      <c r="F6535">
        <v>2015</v>
      </c>
      <c r="G6535">
        <v>782</v>
      </c>
      <c r="H6535">
        <v>604.58000000000004</v>
      </c>
      <c r="I6535">
        <v>24380.07</v>
      </c>
      <c r="K6535">
        <v>7.4999999999999997E-2</v>
      </c>
      <c r="L6535">
        <v>1E-3</v>
      </c>
      <c r="M6535">
        <v>14921.124</v>
      </c>
      <c r="N6535">
        <v>5.9200000000000003E-2</v>
      </c>
      <c r="O6535">
        <v>1.4179999999999999</v>
      </c>
      <c r="P6535">
        <v>2.3599999999999999E-2</v>
      </c>
      <c r="Q6535">
        <v>251077.91399999999</v>
      </c>
      <c r="R6535" t="s">
        <v>333</v>
      </c>
      <c r="T6535" t="s">
        <v>28</v>
      </c>
      <c r="V6535" t="s">
        <v>211</v>
      </c>
      <c r="Y6535" t="s">
        <v>146</v>
      </c>
    </row>
    <row r="6536" spans="1:25" x14ac:dyDescent="0.45">
      <c r="A6536" t="s">
        <v>335</v>
      </c>
      <c r="B6536" t="s">
        <v>527</v>
      </c>
      <c r="C6536">
        <v>7913</v>
      </c>
      <c r="D6536" t="s">
        <v>529</v>
      </c>
      <c r="F6536">
        <v>2016</v>
      </c>
      <c r="G6536">
        <v>721</v>
      </c>
      <c r="H6536">
        <v>548.07000000000005</v>
      </c>
      <c r="I6536">
        <v>21199.23</v>
      </c>
      <c r="K6536">
        <v>6.6000000000000003E-2</v>
      </c>
      <c r="L6536">
        <v>1E-3</v>
      </c>
      <c r="M6536">
        <v>13106.986000000001</v>
      </c>
      <c r="N6536">
        <v>5.9299999999999999E-2</v>
      </c>
      <c r="O6536">
        <v>1.214</v>
      </c>
      <c r="P6536">
        <v>2.3E-2</v>
      </c>
      <c r="Q6536">
        <v>220546.46900000001</v>
      </c>
      <c r="R6536" t="s">
        <v>333</v>
      </c>
      <c r="T6536" t="s">
        <v>28</v>
      </c>
      <c r="V6536" t="s">
        <v>211</v>
      </c>
      <c r="Y6536" t="s">
        <v>146</v>
      </c>
    </row>
    <row r="6537" spans="1:25" x14ac:dyDescent="0.45">
      <c r="A6537" t="s">
        <v>335</v>
      </c>
      <c r="B6537" t="s">
        <v>527</v>
      </c>
      <c r="C6537">
        <v>7913</v>
      </c>
      <c r="D6537" t="s">
        <v>529</v>
      </c>
      <c r="F6537">
        <v>2017</v>
      </c>
      <c r="G6537">
        <v>450</v>
      </c>
      <c r="H6537">
        <v>337.29</v>
      </c>
      <c r="I6537">
        <v>13435.45</v>
      </c>
      <c r="K6537">
        <v>4.2000000000000003E-2</v>
      </c>
      <c r="L6537">
        <v>1E-3</v>
      </c>
      <c r="M6537">
        <v>8278.2360000000008</v>
      </c>
      <c r="N6537">
        <v>5.9200000000000003E-2</v>
      </c>
      <c r="O6537">
        <v>0.79100000000000004</v>
      </c>
      <c r="P6537">
        <v>2.3699999999999999E-2</v>
      </c>
      <c r="Q6537">
        <v>139314.94899999999</v>
      </c>
      <c r="R6537" t="s">
        <v>333</v>
      </c>
      <c r="T6537" t="s">
        <v>28</v>
      </c>
      <c r="V6537" t="s">
        <v>211</v>
      </c>
      <c r="Y6537" t="s">
        <v>147</v>
      </c>
    </row>
    <row r="6538" spans="1:25" x14ac:dyDescent="0.45">
      <c r="A6538" t="s">
        <v>335</v>
      </c>
      <c r="B6538" t="s">
        <v>527</v>
      </c>
      <c r="C6538">
        <v>7913</v>
      </c>
      <c r="D6538" t="s">
        <v>529</v>
      </c>
      <c r="F6538">
        <v>2018</v>
      </c>
      <c r="G6538">
        <v>507</v>
      </c>
      <c r="H6538">
        <v>376.59</v>
      </c>
      <c r="I6538">
        <v>15017.75</v>
      </c>
      <c r="K6538">
        <v>4.5999999999999999E-2</v>
      </c>
      <c r="L6538">
        <v>1E-3</v>
      </c>
      <c r="M6538">
        <v>9186.7729999999992</v>
      </c>
      <c r="N6538">
        <v>5.9200000000000003E-2</v>
      </c>
      <c r="O6538">
        <v>0.83299999999999996</v>
      </c>
      <c r="P6538">
        <v>2.5000000000000001E-2</v>
      </c>
      <c r="Q6538">
        <v>154577.19699999999</v>
      </c>
      <c r="R6538" t="s">
        <v>333</v>
      </c>
      <c r="T6538" t="s">
        <v>28</v>
      </c>
      <c r="V6538" t="s">
        <v>211</v>
      </c>
      <c r="Y6538" t="s">
        <v>147</v>
      </c>
    </row>
    <row r="6539" spans="1:25" x14ac:dyDescent="0.45">
      <c r="A6539" t="s">
        <v>335</v>
      </c>
      <c r="B6539" t="s">
        <v>527</v>
      </c>
      <c r="C6539">
        <v>7913</v>
      </c>
      <c r="D6539" t="s">
        <v>529</v>
      </c>
      <c r="F6539">
        <v>2019</v>
      </c>
      <c r="G6539">
        <v>416</v>
      </c>
      <c r="H6539">
        <v>307.37</v>
      </c>
      <c r="I6539">
        <v>12092.64</v>
      </c>
      <c r="K6539">
        <v>3.9E-2</v>
      </c>
      <c r="L6539">
        <v>1E-3</v>
      </c>
      <c r="M6539">
        <v>7711.3270000000002</v>
      </c>
      <c r="N6539">
        <v>5.9299999999999999E-2</v>
      </c>
      <c r="O6539">
        <v>0.749</v>
      </c>
      <c r="P6539">
        <v>2.4199999999999999E-2</v>
      </c>
      <c r="Q6539">
        <v>129754.01</v>
      </c>
      <c r="R6539" t="s">
        <v>333</v>
      </c>
      <c r="T6539" t="s">
        <v>28</v>
      </c>
      <c r="V6539" t="s">
        <v>211</v>
      </c>
      <c r="Y6539" t="s">
        <v>147</v>
      </c>
    </row>
    <row r="6540" spans="1:25" x14ac:dyDescent="0.45">
      <c r="A6540" t="s">
        <v>335</v>
      </c>
      <c r="B6540" t="s">
        <v>527</v>
      </c>
      <c r="C6540">
        <v>7913</v>
      </c>
      <c r="D6540" t="s">
        <v>529</v>
      </c>
      <c r="F6540">
        <v>2020</v>
      </c>
      <c r="G6540">
        <v>887</v>
      </c>
      <c r="H6540">
        <v>692.3</v>
      </c>
      <c r="I6540">
        <v>27689.86</v>
      </c>
      <c r="K6540">
        <v>8.8999999999999996E-2</v>
      </c>
      <c r="L6540">
        <v>1E-3</v>
      </c>
      <c r="M6540">
        <v>17682.062000000002</v>
      </c>
      <c r="N6540">
        <v>5.9200000000000003E-2</v>
      </c>
      <c r="O6540">
        <v>1.48</v>
      </c>
      <c r="P6540">
        <v>1.8800000000000001E-2</v>
      </c>
      <c r="Q6540">
        <v>297531.48200000002</v>
      </c>
      <c r="R6540" t="s">
        <v>333</v>
      </c>
      <c r="T6540" t="s">
        <v>28</v>
      </c>
      <c r="V6540" t="s">
        <v>211</v>
      </c>
      <c r="Y6540" t="s">
        <v>147</v>
      </c>
    </row>
    <row r="6541" spans="1:25" x14ac:dyDescent="0.45">
      <c r="A6541" t="s">
        <v>335</v>
      </c>
      <c r="B6541" t="s">
        <v>527</v>
      </c>
      <c r="C6541">
        <v>7913</v>
      </c>
      <c r="D6541" t="s">
        <v>529</v>
      </c>
      <c r="F6541">
        <v>2021</v>
      </c>
      <c r="G6541">
        <v>1136</v>
      </c>
      <c r="H6541">
        <v>907.19</v>
      </c>
      <c r="I6541">
        <v>36159.129999999997</v>
      </c>
      <c r="K6541">
        <v>0.11700000000000001</v>
      </c>
      <c r="L6541">
        <v>1E-3</v>
      </c>
      <c r="M6541">
        <v>23110.834999999999</v>
      </c>
      <c r="N6541">
        <v>5.9200000000000003E-2</v>
      </c>
      <c r="O6541">
        <v>2.0489999999999999</v>
      </c>
      <c r="P6541">
        <v>1.54E-2</v>
      </c>
      <c r="Q6541">
        <v>388887.22100000002</v>
      </c>
      <c r="R6541" t="s">
        <v>333</v>
      </c>
      <c r="T6541" t="s">
        <v>28</v>
      </c>
      <c r="V6541" t="s">
        <v>211</v>
      </c>
      <c r="Y6541" t="s">
        <v>152</v>
      </c>
    </row>
    <row r="6542" spans="1:25" x14ac:dyDescent="0.45">
      <c r="A6542" t="s">
        <v>335</v>
      </c>
      <c r="B6542" t="s">
        <v>527</v>
      </c>
      <c r="C6542">
        <v>7913</v>
      </c>
      <c r="D6542" t="s">
        <v>529</v>
      </c>
      <c r="F6542">
        <v>2022</v>
      </c>
      <c r="G6542">
        <v>1623</v>
      </c>
      <c r="H6542">
        <v>1338.33</v>
      </c>
      <c r="I6542">
        <v>53781.94</v>
      </c>
      <c r="K6542">
        <v>0.17399999999999999</v>
      </c>
      <c r="L6542">
        <v>1E-3</v>
      </c>
      <c r="M6542">
        <v>34445.661</v>
      </c>
      <c r="N6542">
        <v>5.9200000000000003E-2</v>
      </c>
      <c r="O6542">
        <v>3.0760000000000001</v>
      </c>
      <c r="P6542">
        <v>1.4E-2</v>
      </c>
      <c r="Q6542">
        <v>579630.36199999996</v>
      </c>
      <c r="R6542" t="s">
        <v>333</v>
      </c>
      <c r="T6542" t="s">
        <v>28</v>
      </c>
      <c r="V6542" t="s">
        <v>211</v>
      </c>
      <c r="Y6542" t="s">
        <v>152</v>
      </c>
    </row>
    <row r="6543" spans="1:25" x14ac:dyDescent="0.45">
      <c r="A6543" t="s">
        <v>335</v>
      </c>
      <c r="B6543" t="s">
        <v>527</v>
      </c>
      <c r="C6543">
        <v>7913</v>
      </c>
      <c r="D6543" t="s">
        <v>529</v>
      </c>
      <c r="F6543">
        <v>2023</v>
      </c>
      <c r="G6543">
        <v>1408</v>
      </c>
      <c r="H6543">
        <v>1148.81</v>
      </c>
      <c r="I6543">
        <v>46071.79</v>
      </c>
      <c r="K6543">
        <v>0.14599999999999999</v>
      </c>
      <c r="L6543">
        <v>1E-3</v>
      </c>
      <c r="M6543">
        <v>28858.48</v>
      </c>
      <c r="N6543">
        <v>5.9200000000000003E-2</v>
      </c>
      <c r="O6543">
        <v>2.1749999999999998</v>
      </c>
      <c r="P6543">
        <v>1.3100000000000001E-2</v>
      </c>
      <c r="Q6543">
        <v>485686.63500000001</v>
      </c>
      <c r="R6543" t="s">
        <v>333</v>
      </c>
      <c r="T6543" t="s">
        <v>28</v>
      </c>
      <c r="V6543" t="s">
        <v>211</v>
      </c>
      <c r="Y6543" t="s">
        <v>152</v>
      </c>
    </row>
    <row r="6544" spans="1:25" x14ac:dyDescent="0.45">
      <c r="A6544" t="s">
        <v>335</v>
      </c>
      <c r="B6544" t="s">
        <v>527</v>
      </c>
      <c r="C6544">
        <v>7913</v>
      </c>
      <c r="D6544" t="s">
        <v>529</v>
      </c>
      <c r="F6544">
        <v>2024</v>
      </c>
      <c r="G6544">
        <v>695</v>
      </c>
      <c r="H6544">
        <v>525.17999999999995</v>
      </c>
      <c r="I6544">
        <v>20718.78</v>
      </c>
      <c r="K6544">
        <v>6.2E-2</v>
      </c>
      <c r="L6544">
        <v>1E-3</v>
      </c>
      <c r="M6544">
        <v>12294.063</v>
      </c>
      <c r="N6544">
        <v>5.9200000000000003E-2</v>
      </c>
      <c r="O6544">
        <v>0.96699999999999997</v>
      </c>
      <c r="P6544">
        <v>1.5299999999999999E-2</v>
      </c>
      <c r="Q6544">
        <v>206874.97099999999</v>
      </c>
      <c r="R6544" t="s">
        <v>333</v>
      </c>
      <c r="T6544" t="s">
        <v>28</v>
      </c>
      <c r="V6544" t="s">
        <v>211</v>
      </c>
      <c r="Y6544" t="s">
        <v>152</v>
      </c>
    </row>
    <row r="6545" spans="1:25" x14ac:dyDescent="0.45">
      <c r="A6545" t="s">
        <v>335</v>
      </c>
      <c r="B6545" t="s">
        <v>530</v>
      </c>
      <c r="C6545">
        <v>7914</v>
      </c>
      <c r="D6545" t="s">
        <v>531</v>
      </c>
      <c r="F6545">
        <v>2009</v>
      </c>
      <c r="G6545">
        <v>275</v>
      </c>
      <c r="H6545">
        <v>187.23</v>
      </c>
      <c r="I6545">
        <v>7123.48</v>
      </c>
      <c r="K6545">
        <v>2.1999999999999999E-2</v>
      </c>
      <c r="L6545">
        <v>1E-3</v>
      </c>
      <c r="M6545">
        <v>4324.9049999999997</v>
      </c>
      <c r="N6545">
        <v>5.9299999999999999E-2</v>
      </c>
      <c r="O6545">
        <v>0.38200000000000001</v>
      </c>
      <c r="P6545">
        <v>2.1299999999999999E-2</v>
      </c>
      <c r="Q6545">
        <v>72785.686000000002</v>
      </c>
      <c r="R6545" t="s">
        <v>333</v>
      </c>
      <c r="T6545" t="s">
        <v>28</v>
      </c>
      <c r="V6545" t="s">
        <v>211</v>
      </c>
      <c r="Y6545" t="s">
        <v>107</v>
      </c>
    </row>
    <row r="6546" spans="1:25" x14ac:dyDescent="0.45">
      <c r="A6546" t="s">
        <v>335</v>
      </c>
      <c r="B6546" t="s">
        <v>530</v>
      </c>
      <c r="C6546">
        <v>7914</v>
      </c>
      <c r="D6546" t="s">
        <v>531</v>
      </c>
      <c r="F6546">
        <v>2010</v>
      </c>
      <c r="G6546">
        <v>678</v>
      </c>
      <c r="H6546">
        <v>535.6</v>
      </c>
      <c r="I6546">
        <v>21350.37</v>
      </c>
      <c r="K6546">
        <v>6.6000000000000003E-2</v>
      </c>
      <c r="L6546">
        <v>1E-3</v>
      </c>
      <c r="M6546">
        <v>13112.056</v>
      </c>
      <c r="N6546">
        <v>5.9200000000000003E-2</v>
      </c>
      <c r="O6546">
        <v>0.94299999999999995</v>
      </c>
      <c r="P6546">
        <v>1.23E-2</v>
      </c>
      <c r="Q6546">
        <v>220637.89300000001</v>
      </c>
      <c r="R6546" t="s">
        <v>333</v>
      </c>
      <c r="T6546" t="s">
        <v>28</v>
      </c>
      <c r="V6546" t="s">
        <v>211</v>
      </c>
      <c r="Y6546" t="s">
        <v>107</v>
      </c>
    </row>
    <row r="6547" spans="1:25" x14ac:dyDescent="0.45">
      <c r="A6547" t="s">
        <v>335</v>
      </c>
      <c r="B6547" t="s">
        <v>530</v>
      </c>
      <c r="C6547">
        <v>7914</v>
      </c>
      <c r="D6547" t="s">
        <v>531</v>
      </c>
      <c r="F6547">
        <v>2011</v>
      </c>
      <c r="G6547">
        <v>404</v>
      </c>
      <c r="H6547">
        <v>303.33999999999997</v>
      </c>
      <c r="I6547">
        <v>11789.29</v>
      </c>
      <c r="K6547">
        <v>3.6999999999999998E-2</v>
      </c>
      <c r="L6547">
        <v>1E-3</v>
      </c>
      <c r="M6547">
        <v>7348.14</v>
      </c>
      <c r="N6547">
        <v>5.9299999999999999E-2</v>
      </c>
      <c r="O6547">
        <v>0.61099999999999999</v>
      </c>
      <c r="P6547">
        <v>1.41E-2</v>
      </c>
      <c r="Q6547">
        <v>123656.356</v>
      </c>
      <c r="R6547" t="s">
        <v>333</v>
      </c>
      <c r="T6547" t="s">
        <v>28</v>
      </c>
      <c r="V6547" t="s">
        <v>211</v>
      </c>
      <c r="Y6547" t="s">
        <v>107</v>
      </c>
    </row>
    <row r="6548" spans="1:25" x14ac:dyDescent="0.45">
      <c r="A6548" t="s">
        <v>335</v>
      </c>
      <c r="B6548" t="s">
        <v>530</v>
      </c>
      <c r="C6548">
        <v>7914</v>
      </c>
      <c r="D6548" t="s">
        <v>531</v>
      </c>
      <c r="F6548">
        <v>2012</v>
      </c>
      <c r="G6548">
        <v>762</v>
      </c>
      <c r="H6548">
        <v>588.83000000000004</v>
      </c>
      <c r="I6548">
        <v>23294.99</v>
      </c>
      <c r="K6548">
        <v>7.2999999999999995E-2</v>
      </c>
      <c r="L6548">
        <v>1E-3</v>
      </c>
      <c r="M6548">
        <v>14442.914000000001</v>
      </c>
      <c r="N6548">
        <v>5.9200000000000003E-2</v>
      </c>
      <c r="O6548">
        <v>1.23</v>
      </c>
      <c r="P6548">
        <v>1.6299999999999999E-2</v>
      </c>
      <c r="Q6548">
        <v>243047.18100000001</v>
      </c>
      <c r="R6548" t="s">
        <v>333</v>
      </c>
      <c r="T6548" t="s">
        <v>28</v>
      </c>
      <c r="V6548" t="s">
        <v>211</v>
      </c>
      <c r="Y6548" t="s">
        <v>107</v>
      </c>
    </row>
    <row r="6549" spans="1:25" x14ac:dyDescent="0.45">
      <c r="A6549" t="s">
        <v>335</v>
      </c>
      <c r="B6549" t="s">
        <v>530</v>
      </c>
      <c r="C6549">
        <v>7914</v>
      </c>
      <c r="D6549" t="s">
        <v>531</v>
      </c>
      <c r="F6549">
        <v>2013</v>
      </c>
      <c r="G6549">
        <v>823</v>
      </c>
      <c r="H6549">
        <v>592.44000000000005</v>
      </c>
      <c r="I6549">
        <v>23180.74</v>
      </c>
      <c r="K6549">
        <v>7.1999999999999995E-2</v>
      </c>
      <c r="L6549">
        <v>1E-3</v>
      </c>
      <c r="M6549">
        <v>14195.888999999999</v>
      </c>
      <c r="N6549">
        <v>5.9299999999999999E-2</v>
      </c>
      <c r="O6549">
        <v>1.413</v>
      </c>
      <c r="P6549">
        <v>2.2599999999999999E-2</v>
      </c>
      <c r="Q6549">
        <v>238883.39</v>
      </c>
      <c r="R6549" t="s">
        <v>333</v>
      </c>
      <c r="T6549" t="s">
        <v>28</v>
      </c>
      <c r="V6549" t="s">
        <v>211</v>
      </c>
      <c r="Y6549" t="s">
        <v>107</v>
      </c>
    </row>
    <row r="6550" spans="1:25" x14ac:dyDescent="0.45">
      <c r="A6550" t="s">
        <v>335</v>
      </c>
      <c r="B6550" t="s">
        <v>530</v>
      </c>
      <c r="C6550">
        <v>7914</v>
      </c>
      <c r="D6550" t="s">
        <v>531</v>
      </c>
      <c r="F6550">
        <v>2014</v>
      </c>
      <c r="G6550">
        <v>1035</v>
      </c>
      <c r="H6550">
        <v>803.36</v>
      </c>
      <c r="I6550">
        <v>31772.48</v>
      </c>
      <c r="K6550">
        <v>9.7000000000000003E-2</v>
      </c>
      <c r="L6550">
        <v>1E-3</v>
      </c>
      <c r="M6550">
        <v>19290.692999999999</v>
      </c>
      <c r="N6550">
        <v>5.9299999999999999E-2</v>
      </c>
      <c r="O6550">
        <v>1.736</v>
      </c>
      <c r="P6550">
        <v>2.1700000000000001E-2</v>
      </c>
      <c r="Q6550">
        <v>324595.74200000003</v>
      </c>
      <c r="R6550" t="s">
        <v>333</v>
      </c>
      <c r="T6550" t="s">
        <v>28</v>
      </c>
      <c r="V6550" t="s">
        <v>211</v>
      </c>
      <c r="Y6550" t="s">
        <v>107</v>
      </c>
    </row>
    <row r="6551" spans="1:25" x14ac:dyDescent="0.45">
      <c r="A6551" t="s">
        <v>335</v>
      </c>
      <c r="B6551" t="s">
        <v>530</v>
      </c>
      <c r="C6551">
        <v>7914</v>
      </c>
      <c r="D6551" t="s">
        <v>531</v>
      </c>
      <c r="F6551">
        <v>2015</v>
      </c>
      <c r="G6551">
        <v>847</v>
      </c>
      <c r="H6551">
        <v>638.41999999999996</v>
      </c>
      <c r="I6551">
        <v>25334.19</v>
      </c>
      <c r="K6551">
        <v>7.8E-2</v>
      </c>
      <c r="L6551">
        <v>1E-3</v>
      </c>
      <c r="M6551">
        <v>15383.84</v>
      </c>
      <c r="N6551">
        <v>5.9299999999999999E-2</v>
      </c>
      <c r="O6551">
        <v>1.333</v>
      </c>
      <c r="P6551">
        <v>2.3099999999999999E-2</v>
      </c>
      <c r="Q6551">
        <v>258867.84099999999</v>
      </c>
      <c r="R6551" t="s">
        <v>333</v>
      </c>
      <c r="T6551" t="s">
        <v>28</v>
      </c>
      <c r="V6551" t="s">
        <v>211</v>
      </c>
      <c r="Y6551" t="s">
        <v>146</v>
      </c>
    </row>
    <row r="6552" spans="1:25" x14ac:dyDescent="0.45">
      <c r="A6552" t="s">
        <v>335</v>
      </c>
      <c r="B6552" t="s">
        <v>530</v>
      </c>
      <c r="C6552">
        <v>7914</v>
      </c>
      <c r="D6552" t="s">
        <v>531</v>
      </c>
      <c r="F6552">
        <v>2016</v>
      </c>
      <c r="G6552">
        <v>796</v>
      </c>
      <c r="H6552">
        <v>610</v>
      </c>
      <c r="I6552">
        <v>24111.66</v>
      </c>
      <c r="K6552">
        <v>7.3999999999999996E-2</v>
      </c>
      <c r="L6552">
        <v>1E-3</v>
      </c>
      <c r="M6552">
        <v>14731.349</v>
      </c>
      <c r="N6552">
        <v>5.9200000000000003E-2</v>
      </c>
      <c r="O6552">
        <v>1.1890000000000001</v>
      </c>
      <c r="P6552">
        <v>1.4999999999999999E-2</v>
      </c>
      <c r="Q6552">
        <v>247905.446</v>
      </c>
      <c r="R6552" t="s">
        <v>333</v>
      </c>
      <c r="T6552" t="s">
        <v>28</v>
      </c>
      <c r="V6552" t="s">
        <v>211</v>
      </c>
      <c r="Y6552" t="s">
        <v>146</v>
      </c>
    </row>
    <row r="6553" spans="1:25" x14ac:dyDescent="0.45">
      <c r="A6553" t="s">
        <v>335</v>
      </c>
      <c r="B6553" t="s">
        <v>530</v>
      </c>
      <c r="C6553">
        <v>7914</v>
      </c>
      <c r="D6553" t="s">
        <v>531</v>
      </c>
      <c r="F6553">
        <v>2017</v>
      </c>
      <c r="G6553">
        <v>480</v>
      </c>
      <c r="H6553">
        <v>345.27</v>
      </c>
      <c r="I6553">
        <v>13448.97</v>
      </c>
      <c r="K6553">
        <v>4.2000000000000003E-2</v>
      </c>
      <c r="L6553">
        <v>1E-3</v>
      </c>
      <c r="M6553">
        <v>8335.8829999999998</v>
      </c>
      <c r="N6553">
        <v>5.9200000000000003E-2</v>
      </c>
      <c r="O6553">
        <v>0.74399999999999999</v>
      </c>
      <c r="P6553">
        <v>2.1600000000000001E-2</v>
      </c>
      <c r="Q6553">
        <v>140277.986</v>
      </c>
      <c r="R6553" t="s">
        <v>333</v>
      </c>
      <c r="T6553" t="s">
        <v>28</v>
      </c>
      <c r="V6553" t="s">
        <v>211</v>
      </c>
      <c r="Y6553" t="s">
        <v>147</v>
      </c>
    </row>
    <row r="6554" spans="1:25" x14ac:dyDescent="0.45">
      <c r="A6554" t="s">
        <v>335</v>
      </c>
      <c r="B6554" t="s">
        <v>530</v>
      </c>
      <c r="C6554">
        <v>7914</v>
      </c>
      <c r="D6554" t="s">
        <v>531</v>
      </c>
      <c r="F6554">
        <v>2018</v>
      </c>
      <c r="G6554">
        <v>878</v>
      </c>
      <c r="H6554">
        <v>698.98</v>
      </c>
      <c r="I6554">
        <v>28243.85</v>
      </c>
      <c r="K6554">
        <v>8.5999999999999993E-2</v>
      </c>
      <c r="L6554">
        <v>1E-3</v>
      </c>
      <c r="M6554">
        <v>17110.57</v>
      </c>
      <c r="N6554">
        <v>5.9299999999999999E-2</v>
      </c>
      <c r="O6554">
        <v>1.3939999999999999</v>
      </c>
      <c r="P6554">
        <v>1.52E-2</v>
      </c>
      <c r="Q6554">
        <v>287892.31599999999</v>
      </c>
      <c r="R6554" t="s">
        <v>333</v>
      </c>
      <c r="T6554" t="s">
        <v>28</v>
      </c>
      <c r="V6554" t="s">
        <v>211</v>
      </c>
      <c r="Y6554" t="s">
        <v>147</v>
      </c>
    </row>
    <row r="6555" spans="1:25" x14ac:dyDescent="0.45">
      <c r="A6555" t="s">
        <v>335</v>
      </c>
      <c r="B6555" t="s">
        <v>530</v>
      </c>
      <c r="C6555">
        <v>7914</v>
      </c>
      <c r="D6555" t="s">
        <v>531</v>
      </c>
      <c r="F6555">
        <v>2019</v>
      </c>
      <c r="G6555">
        <v>624</v>
      </c>
      <c r="H6555">
        <v>469.87</v>
      </c>
      <c r="I6555">
        <v>18534.66</v>
      </c>
      <c r="K6555">
        <v>5.7000000000000002E-2</v>
      </c>
      <c r="L6555">
        <v>1E-3</v>
      </c>
      <c r="M6555">
        <v>11348.23</v>
      </c>
      <c r="N6555">
        <v>5.9200000000000003E-2</v>
      </c>
      <c r="O6555">
        <v>1.032</v>
      </c>
      <c r="P6555">
        <v>1.95E-2</v>
      </c>
      <c r="Q6555">
        <v>190972.95600000001</v>
      </c>
      <c r="R6555" t="s">
        <v>333</v>
      </c>
      <c r="T6555" t="s">
        <v>28</v>
      </c>
      <c r="V6555" t="s">
        <v>211</v>
      </c>
      <c r="Y6555" t="s">
        <v>147</v>
      </c>
    </row>
    <row r="6556" spans="1:25" x14ac:dyDescent="0.45">
      <c r="A6556" t="s">
        <v>335</v>
      </c>
      <c r="B6556" t="s">
        <v>530</v>
      </c>
      <c r="C6556">
        <v>7914</v>
      </c>
      <c r="D6556" t="s">
        <v>531</v>
      </c>
      <c r="F6556">
        <v>2020</v>
      </c>
      <c r="G6556">
        <v>1140</v>
      </c>
      <c r="H6556">
        <v>920.83</v>
      </c>
      <c r="I6556">
        <v>37125.83</v>
      </c>
      <c r="K6556">
        <v>0.112</v>
      </c>
      <c r="L6556">
        <v>1E-3</v>
      </c>
      <c r="M6556">
        <v>22171.293000000001</v>
      </c>
      <c r="N6556">
        <v>5.9200000000000003E-2</v>
      </c>
      <c r="O6556">
        <v>1.859</v>
      </c>
      <c r="P6556">
        <v>1.41E-2</v>
      </c>
      <c r="Q6556">
        <v>373063.45899999997</v>
      </c>
      <c r="R6556" t="s">
        <v>333</v>
      </c>
      <c r="T6556" t="s">
        <v>28</v>
      </c>
      <c r="V6556" t="s">
        <v>211</v>
      </c>
      <c r="Y6556" t="s">
        <v>147</v>
      </c>
    </row>
    <row r="6557" spans="1:25" x14ac:dyDescent="0.45">
      <c r="A6557" t="s">
        <v>335</v>
      </c>
      <c r="B6557" t="s">
        <v>530</v>
      </c>
      <c r="C6557">
        <v>7914</v>
      </c>
      <c r="D6557" t="s">
        <v>531</v>
      </c>
      <c r="F6557">
        <v>2021</v>
      </c>
      <c r="G6557">
        <v>1316</v>
      </c>
      <c r="H6557">
        <v>1033.69</v>
      </c>
      <c r="I6557">
        <v>41290.47</v>
      </c>
      <c r="K6557">
        <v>0.127</v>
      </c>
      <c r="L6557">
        <v>1E-3</v>
      </c>
      <c r="M6557">
        <v>25153.254000000001</v>
      </c>
      <c r="N6557">
        <v>5.9200000000000003E-2</v>
      </c>
      <c r="O6557">
        <v>2.1880000000000002</v>
      </c>
      <c r="P6557">
        <v>1.37E-2</v>
      </c>
      <c r="Q6557">
        <v>423236.52</v>
      </c>
      <c r="R6557" t="s">
        <v>333</v>
      </c>
      <c r="T6557" t="s">
        <v>28</v>
      </c>
      <c r="V6557" t="s">
        <v>211</v>
      </c>
      <c r="Y6557" t="s">
        <v>152</v>
      </c>
    </row>
    <row r="6558" spans="1:25" x14ac:dyDescent="0.45">
      <c r="A6558" t="s">
        <v>335</v>
      </c>
      <c r="B6558" t="s">
        <v>530</v>
      </c>
      <c r="C6558">
        <v>7914</v>
      </c>
      <c r="D6558" t="s">
        <v>531</v>
      </c>
      <c r="F6558">
        <v>2022</v>
      </c>
      <c r="G6558">
        <v>1969</v>
      </c>
      <c r="H6558">
        <v>1631.95</v>
      </c>
      <c r="I6558">
        <v>65861.38</v>
      </c>
      <c r="K6558">
        <v>0.20100000000000001</v>
      </c>
      <c r="L6558">
        <v>1E-3</v>
      </c>
      <c r="M6558">
        <v>39842.023999999998</v>
      </c>
      <c r="N6558">
        <v>5.9200000000000003E-2</v>
      </c>
      <c r="O6558">
        <v>3.3319999999999999</v>
      </c>
      <c r="P6558">
        <v>1.24E-2</v>
      </c>
      <c r="Q6558">
        <v>670406.44700000004</v>
      </c>
      <c r="R6558" t="s">
        <v>333</v>
      </c>
      <c r="T6558" t="s">
        <v>28</v>
      </c>
      <c r="V6558" t="s">
        <v>211</v>
      </c>
      <c r="Y6558" t="s">
        <v>152</v>
      </c>
    </row>
    <row r="6559" spans="1:25" x14ac:dyDescent="0.45">
      <c r="A6559" t="s">
        <v>335</v>
      </c>
      <c r="B6559" t="s">
        <v>530</v>
      </c>
      <c r="C6559">
        <v>7914</v>
      </c>
      <c r="D6559" t="s">
        <v>531</v>
      </c>
      <c r="F6559">
        <v>2023</v>
      </c>
      <c r="G6559">
        <v>1918</v>
      </c>
      <c r="H6559">
        <v>1569.66</v>
      </c>
      <c r="I6559">
        <v>62782.12</v>
      </c>
      <c r="K6559">
        <v>0.187</v>
      </c>
      <c r="L6559">
        <v>1E-3</v>
      </c>
      <c r="M6559">
        <v>37074.550000000003</v>
      </c>
      <c r="N6559">
        <v>5.9200000000000003E-2</v>
      </c>
      <c r="O6559">
        <v>3.0630000000000002</v>
      </c>
      <c r="P6559">
        <v>1.46E-2</v>
      </c>
      <c r="Q6559">
        <v>623843.29599999997</v>
      </c>
      <c r="R6559" t="s">
        <v>333</v>
      </c>
      <c r="T6559" t="s">
        <v>28</v>
      </c>
      <c r="V6559" t="s">
        <v>211</v>
      </c>
      <c r="Y6559" t="s">
        <v>152</v>
      </c>
    </row>
    <row r="6560" spans="1:25" x14ac:dyDescent="0.45">
      <c r="A6560" t="s">
        <v>335</v>
      </c>
      <c r="B6560" t="s">
        <v>530</v>
      </c>
      <c r="C6560">
        <v>7914</v>
      </c>
      <c r="D6560" t="s">
        <v>531</v>
      </c>
      <c r="F6560">
        <v>2024</v>
      </c>
      <c r="G6560">
        <v>665</v>
      </c>
      <c r="H6560">
        <v>521.52</v>
      </c>
      <c r="I6560">
        <v>20653.43</v>
      </c>
      <c r="K6560">
        <v>6.2E-2</v>
      </c>
      <c r="L6560">
        <v>1E-3</v>
      </c>
      <c r="M6560">
        <v>12277.855</v>
      </c>
      <c r="N6560">
        <v>5.9200000000000003E-2</v>
      </c>
      <c r="O6560">
        <v>1.1379999999999999</v>
      </c>
      <c r="P6560">
        <v>2.01E-2</v>
      </c>
      <c r="Q6560">
        <v>206611.88500000001</v>
      </c>
      <c r="R6560" t="s">
        <v>333</v>
      </c>
      <c r="T6560" t="s">
        <v>28</v>
      </c>
      <c r="V6560" t="s">
        <v>211</v>
      </c>
      <c r="Y6560" t="s">
        <v>152</v>
      </c>
    </row>
    <row r="6561" spans="1:25" x14ac:dyDescent="0.45">
      <c r="A6561" t="s">
        <v>335</v>
      </c>
      <c r="B6561" t="s">
        <v>530</v>
      </c>
      <c r="C6561">
        <v>7914</v>
      </c>
      <c r="D6561" t="s">
        <v>532</v>
      </c>
      <c r="F6561">
        <v>2009</v>
      </c>
      <c r="G6561">
        <v>326</v>
      </c>
      <c r="H6561">
        <v>212.37</v>
      </c>
      <c r="I6561">
        <v>8129.39</v>
      </c>
      <c r="K6561">
        <v>2.4E-2</v>
      </c>
      <c r="L6561">
        <v>1E-3</v>
      </c>
      <c r="M6561">
        <v>4807.3580000000002</v>
      </c>
      <c r="N6561">
        <v>5.9299999999999999E-2</v>
      </c>
      <c r="O6561">
        <v>0.56299999999999994</v>
      </c>
      <c r="P6561">
        <v>3.6900000000000002E-2</v>
      </c>
      <c r="Q6561">
        <v>80886.482999999993</v>
      </c>
      <c r="R6561" t="s">
        <v>333</v>
      </c>
      <c r="T6561" t="s">
        <v>28</v>
      </c>
      <c r="V6561" t="s">
        <v>211</v>
      </c>
      <c r="Y6561" t="s">
        <v>107</v>
      </c>
    </row>
    <row r="6562" spans="1:25" x14ac:dyDescent="0.45">
      <c r="A6562" t="s">
        <v>335</v>
      </c>
      <c r="B6562" t="s">
        <v>530</v>
      </c>
      <c r="C6562">
        <v>7914</v>
      </c>
      <c r="D6562" t="s">
        <v>532</v>
      </c>
      <c r="F6562">
        <v>2010</v>
      </c>
      <c r="G6562">
        <v>720</v>
      </c>
      <c r="H6562">
        <v>568.66</v>
      </c>
      <c r="I6562">
        <v>23007.56</v>
      </c>
      <c r="K6562">
        <v>6.9000000000000006E-2</v>
      </c>
      <c r="L6562">
        <v>1E-3</v>
      </c>
      <c r="M6562">
        <v>13667.537</v>
      </c>
      <c r="N6562">
        <v>5.9200000000000003E-2</v>
      </c>
      <c r="O6562">
        <v>1.208</v>
      </c>
      <c r="P6562">
        <v>2.06E-2</v>
      </c>
      <c r="Q6562">
        <v>229987.967</v>
      </c>
      <c r="R6562" t="s">
        <v>333</v>
      </c>
      <c r="T6562" t="s">
        <v>28</v>
      </c>
      <c r="V6562" t="s">
        <v>211</v>
      </c>
      <c r="Y6562" t="s">
        <v>107</v>
      </c>
    </row>
    <row r="6563" spans="1:25" x14ac:dyDescent="0.45">
      <c r="A6563" t="s">
        <v>335</v>
      </c>
      <c r="B6563" t="s">
        <v>530</v>
      </c>
      <c r="C6563">
        <v>7914</v>
      </c>
      <c r="D6563" t="s">
        <v>532</v>
      </c>
      <c r="F6563">
        <v>2011</v>
      </c>
      <c r="G6563">
        <v>676</v>
      </c>
      <c r="H6563">
        <v>518.63</v>
      </c>
      <c r="I6563">
        <v>21086.240000000002</v>
      </c>
      <c r="K6563">
        <v>6.4000000000000001E-2</v>
      </c>
      <c r="L6563">
        <v>1E-3</v>
      </c>
      <c r="M6563">
        <v>12587.606</v>
      </c>
      <c r="N6563">
        <v>5.9200000000000003E-2</v>
      </c>
      <c r="O6563">
        <v>1.0549999999999999</v>
      </c>
      <c r="P6563">
        <v>2.1000000000000001E-2</v>
      </c>
      <c r="Q6563">
        <v>211823.152</v>
      </c>
      <c r="R6563" t="s">
        <v>333</v>
      </c>
      <c r="T6563" t="s">
        <v>28</v>
      </c>
      <c r="V6563" t="s">
        <v>211</v>
      </c>
      <c r="Y6563" t="s">
        <v>107</v>
      </c>
    </row>
    <row r="6564" spans="1:25" x14ac:dyDescent="0.45">
      <c r="A6564" t="s">
        <v>335</v>
      </c>
      <c r="B6564" t="s">
        <v>530</v>
      </c>
      <c r="C6564">
        <v>7914</v>
      </c>
      <c r="D6564" t="s">
        <v>532</v>
      </c>
      <c r="F6564">
        <v>2012</v>
      </c>
      <c r="G6564">
        <v>897</v>
      </c>
      <c r="H6564">
        <v>699.43</v>
      </c>
      <c r="I6564">
        <v>27805.599999999999</v>
      </c>
      <c r="K6564">
        <v>8.3000000000000004E-2</v>
      </c>
      <c r="L6564">
        <v>1E-3</v>
      </c>
      <c r="M6564">
        <v>16522.971000000001</v>
      </c>
      <c r="N6564">
        <v>5.9299999999999999E-2</v>
      </c>
      <c r="O6564">
        <v>1.462</v>
      </c>
      <c r="P6564">
        <v>2.1100000000000001E-2</v>
      </c>
      <c r="Q6564">
        <v>278006.97200000001</v>
      </c>
      <c r="R6564" t="s">
        <v>333</v>
      </c>
      <c r="T6564" t="s">
        <v>28</v>
      </c>
      <c r="V6564" t="s">
        <v>211</v>
      </c>
      <c r="Y6564" t="s">
        <v>107</v>
      </c>
    </row>
    <row r="6565" spans="1:25" x14ac:dyDescent="0.45">
      <c r="A6565" t="s">
        <v>335</v>
      </c>
      <c r="B6565" t="s">
        <v>530</v>
      </c>
      <c r="C6565">
        <v>7914</v>
      </c>
      <c r="D6565" t="s">
        <v>532</v>
      </c>
      <c r="F6565">
        <v>2013</v>
      </c>
      <c r="G6565">
        <v>731</v>
      </c>
      <c r="H6565">
        <v>535.88</v>
      </c>
      <c r="I6565">
        <v>20908.46</v>
      </c>
      <c r="K6565">
        <v>6.3E-2</v>
      </c>
      <c r="L6565">
        <v>1E-3</v>
      </c>
      <c r="M6565">
        <v>12422.12</v>
      </c>
      <c r="N6565">
        <v>5.9299999999999999E-2</v>
      </c>
      <c r="O6565">
        <v>1.254</v>
      </c>
      <c r="P6565">
        <v>2.5600000000000001E-2</v>
      </c>
      <c r="Q6565">
        <v>209006.79500000001</v>
      </c>
      <c r="R6565" t="s">
        <v>333</v>
      </c>
      <c r="T6565" t="s">
        <v>28</v>
      </c>
      <c r="V6565" t="s">
        <v>211</v>
      </c>
      <c r="Y6565" t="s">
        <v>107</v>
      </c>
    </row>
    <row r="6566" spans="1:25" x14ac:dyDescent="0.45">
      <c r="A6566" t="s">
        <v>335</v>
      </c>
      <c r="B6566" t="s">
        <v>530</v>
      </c>
      <c r="C6566">
        <v>7914</v>
      </c>
      <c r="D6566" t="s">
        <v>532</v>
      </c>
      <c r="F6566">
        <v>2014</v>
      </c>
      <c r="G6566">
        <v>830</v>
      </c>
      <c r="H6566">
        <v>636.41</v>
      </c>
      <c r="I6566">
        <v>25170.68</v>
      </c>
      <c r="K6566">
        <v>7.5999999999999998E-2</v>
      </c>
      <c r="L6566">
        <v>1E-3</v>
      </c>
      <c r="M6566">
        <v>14985.486999999999</v>
      </c>
      <c r="N6566">
        <v>5.9299999999999999E-2</v>
      </c>
      <c r="O6566">
        <v>1.587</v>
      </c>
      <c r="P6566">
        <v>3.1399999999999997E-2</v>
      </c>
      <c r="Q6566">
        <v>252153.88800000001</v>
      </c>
      <c r="R6566" t="s">
        <v>333</v>
      </c>
      <c r="T6566" t="s">
        <v>28</v>
      </c>
      <c r="V6566" t="s">
        <v>211</v>
      </c>
      <c r="Y6566" t="s">
        <v>107</v>
      </c>
    </row>
    <row r="6567" spans="1:25" x14ac:dyDescent="0.45">
      <c r="A6567" t="s">
        <v>335</v>
      </c>
      <c r="B6567" t="s">
        <v>530</v>
      </c>
      <c r="C6567">
        <v>7914</v>
      </c>
      <c r="D6567" t="s">
        <v>532</v>
      </c>
      <c r="F6567">
        <v>2015</v>
      </c>
      <c r="G6567">
        <v>703</v>
      </c>
      <c r="H6567">
        <v>531.91999999999996</v>
      </c>
      <c r="I6567">
        <v>21444.87</v>
      </c>
      <c r="K6567">
        <v>6.5000000000000002E-2</v>
      </c>
      <c r="L6567">
        <v>1E-3</v>
      </c>
      <c r="M6567">
        <v>12932.117</v>
      </c>
      <c r="N6567">
        <v>5.9299999999999999E-2</v>
      </c>
      <c r="O6567">
        <v>1.27</v>
      </c>
      <c r="P6567">
        <v>2.8000000000000001E-2</v>
      </c>
      <c r="Q6567">
        <v>217579.61</v>
      </c>
      <c r="R6567" t="s">
        <v>333</v>
      </c>
      <c r="T6567" t="s">
        <v>28</v>
      </c>
      <c r="V6567" t="s">
        <v>211</v>
      </c>
      <c r="Y6567" t="s">
        <v>146</v>
      </c>
    </row>
    <row r="6568" spans="1:25" x14ac:dyDescent="0.45">
      <c r="A6568" t="s">
        <v>335</v>
      </c>
      <c r="B6568" t="s">
        <v>530</v>
      </c>
      <c r="C6568">
        <v>7914</v>
      </c>
      <c r="D6568" t="s">
        <v>532</v>
      </c>
      <c r="F6568">
        <v>2016</v>
      </c>
      <c r="G6568">
        <v>801</v>
      </c>
      <c r="H6568">
        <v>618.29999999999995</v>
      </c>
      <c r="I6568">
        <v>24696.67</v>
      </c>
      <c r="K6568">
        <v>7.5999999999999998E-2</v>
      </c>
      <c r="L6568">
        <v>1E-3</v>
      </c>
      <c r="M6568">
        <v>15031.343999999999</v>
      </c>
      <c r="N6568">
        <v>5.9200000000000003E-2</v>
      </c>
      <c r="O6568">
        <v>1.367</v>
      </c>
      <c r="P6568">
        <v>2.23E-2</v>
      </c>
      <c r="Q6568">
        <v>252920.554</v>
      </c>
      <c r="R6568" t="s">
        <v>333</v>
      </c>
      <c r="T6568" t="s">
        <v>28</v>
      </c>
      <c r="V6568" t="s">
        <v>211</v>
      </c>
      <c r="Y6568" t="s">
        <v>146</v>
      </c>
    </row>
    <row r="6569" spans="1:25" x14ac:dyDescent="0.45">
      <c r="A6569" t="s">
        <v>335</v>
      </c>
      <c r="B6569" t="s">
        <v>530</v>
      </c>
      <c r="C6569">
        <v>7914</v>
      </c>
      <c r="D6569" t="s">
        <v>532</v>
      </c>
      <c r="F6569">
        <v>2017</v>
      </c>
      <c r="G6569">
        <v>405</v>
      </c>
      <c r="H6569">
        <v>289.85000000000002</v>
      </c>
      <c r="I6569">
        <v>11512.35</v>
      </c>
      <c r="K6569">
        <v>3.5000000000000003E-2</v>
      </c>
      <c r="L6569">
        <v>1E-3</v>
      </c>
      <c r="M6569">
        <v>6865.4040000000005</v>
      </c>
      <c r="N6569">
        <v>5.9200000000000003E-2</v>
      </c>
      <c r="O6569">
        <v>0.67900000000000005</v>
      </c>
      <c r="P6569">
        <v>2.6499999999999999E-2</v>
      </c>
      <c r="Q6569">
        <v>115522.86</v>
      </c>
      <c r="R6569" t="s">
        <v>333</v>
      </c>
      <c r="T6569" t="s">
        <v>28</v>
      </c>
      <c r="V6569" t="s">
        <v>211</v>
      </c>
      <c r="Y6569" t="s">
        <v>147</v>
      </c>
    </row>
    <row r="6570" spans="1:25" x14ac:dyDescent="0.45">
      <c r="A6570" t="s">
        <v>335</v>
      </c>
      <c r="B6570" t="s">
        <v>530</v>
      </c>
      <c r="C6570">
        <v>7914</v>
      </c>
      <c r="D6570" t="s">
        <v>532</v>
      </c>
      <c r="F6570">
        <v>2018</v>
      </c>
      <c r="G6570">
        <v>532</v>
      </c>
      <c r="H6570">
        <v>401.8</v>
      </c>
      <c r="I6570">
        <v>16367.94</v>
      </c>
      <c r="K6570">
        <v>4.8000000000000001E-2</v>
      </c>
      <c r="L6570">
        <v>1E-3</v>
      </c>
      <c r="M6570">
        <v>9591.8310000000001</v>
      </c>
      <c r="N6570">
        <v>5.8999999999999997E-2</v>
      </c>
      <c r="O6570">
        <v>0.99199999999999999</v>
      </c>
      <c r="P6570">
        <v>2.47E-2</v>
      </c>
      <c r="Q6570">
        <v>161393.82800000001</v>
      </c>
      <c r="R6570" t="s">
        <v>333</v>
      </c>
      <c r="T6570" t="s">
        <v>28</v>
      </c>
      <c r="V6570" t="s">
        <v>211</v>
      </c>
      <c r="Y6570" t="s">
        <v>147</v>
      </c>
    </row>
    <row r="6571" spans="1:25" x14ac:dyDescent="0.45">
      <c r="A6571" t="s">
        <v>335</v>
      </c>
      <c r="B6571" t="s">
        <v>530</v>
      </c>
      <c r="C6571">
        <v>7914</v>
      </c>
      <c r="D6571" t="s">
        <v>532</v>
      </c>
      <c r="F6571">
        <v>2019</v>
      </c>
      <c r="G6571">
        <v>424</v>
      </c>
      <c r="H6571">
        <v>307.14</v>
      </c>
      <c r="I6571">
        <v>12348.17</v>
      </c>
      <c r="K6571">
        <v>3.6999999999999998E-2</v>
      </c>
      <c r="L6571">
        <v>1E-3</v>
      </c>
      <c r="M6571">
        <v>7309.8289999999997</v>
      </c>
      <c r="N6571">
        <v>5.9200000000000003E-2</v>
      </c>
      <c r="O6571">
        <v>0.70599999999999996</v>
      </c>
      <c r="P6571">
        <v>2.5499999999999998E-2</v>
      </c>
      <c r="Q6571">
        <v>123000.963</v>
      </c>
      <c r="R6571" t="s">
        <v>333</v>
      </c>
      <c r="T6571" t="s">
        <v>28</v>
      </c>
      <c r="V6571" t="s">
        <v>211</v>
      </c>
      <c r="Y6571" t="s">
        <v>147</v>
      </c>
    </row>
    <row r="6572" spans="1:25" x14ac:dyDescent="0.45">
      <c r="A6572" t="s">
        <v>335</v>
      </c>
      <c r="B6572" t="s">
        <v>530</v>
      </c>
      <c r="C6572">
        <v>7914</v>
      </c>
      <c r="D6572" t="s">
        <v>532</v>
      </c>
      <c r="F6572">
        <v>2020</v>
      </c>
      <c r="G6572">
        <v>784</v>
      </c>
      <c r="H6572">
        <v>602.67999999999995</v>
      </c>
      <c r="I6572">
        <v>24182.78</v>
      </c>
      <c r="K6572">
        <v>7.1999999999999995E-2</v>
      </c>
      <c r="L6572">
        <v>1E-3</v>
      </c>
      <c r="M6572">
        <v>14253.406000000001</v>
      </c>
      <c r="N6572">
        <v>5.9299999999999999E-2</v>
      </c>
      <c r="O6572">
        <v>1.34</v>
      </c>
      <c r="P6572">
        <v>2.07E-2</v>
      </c>
      <c r="Q6572">
        <v>239852.72899999999</v>
      </c>
      <c r="R6572" t="s">
        <v>333</v>
      </c>
      <c r="T6572" t="s">
        <v>28</v>
      </c>
      <c r="V6572" t="s">
        <v>211</v>
      </c>
      <c r="Y6572" t="s">
        <v>147</v>
      </c>
    </row>
    <row r="6573" spans="1:25" x14ac:dyDescent="0.45">
      <c r="A6573" t="s">
        <v>335</v>
      </c>
      <c r="B6573" t="s">
        <v>530</v>
      </c>
      <c r="C6573">
        <v>7914</v>
      </c>
      <c r="D6573" t="s">
        <v>532</v>
      </c>
      <c r="F6573">
        <v>2021</v>
      </c>
      <c r="G6573">
        <v>1090</v>
      </c>
      <c r="H6573">
        <v>865.41</v>
      </c>
      <c r="I6573">
        <v>35253.22</v>
      </c>
      <c r="K6573">
        <v>0.104</v>
      </c>
      <c r="L6573">
        <v>1E-3</v>
      </c>
      <c r="M6573">
        <v>20675.161</v>
      </c>
      <c r="N6573">
        <v>5.9200000000000003E-2</v>
      </c>
      <c r="O6573">
        <v>1.802</v>
      </c>
      <c r="P6573">
        <v>1.7100000000000001E-2</v>
      </c>
      <c r="Q6573">
        <v>347903.43</v>
      </c>
      <c r="R6573" t="s">
        <v>333</v>
      </c>
      <c r="T6573" t="s">
        <v>28</v>
      </c>
      <c r="V6573" t="s">
        <v>211</v>
      </c>
      <c r="Y6573" t="s">
        <v>152</v>
      </c>
    </row>
    <row r="6574" spans="1:25" x14ac:dyDescent="0.45">
      <c r="A6574" t="s">
        <v>335</v>
      </c>
      <c r="B6574" t="s">
        <v>530</v>
      </c>
      <c r="C6574">
        <v>7914</v>
      </c>
      <c r="D6574" t="s">
        <v>532</v>
      </c>
      <c r="F6574">
        <v>2022</v>
      </c>
      <c r="G6574">
        <v>1774</v>
      </c>
      <c r="H6574">
        <v>1458.23</v>
      </c>
      <c r="I6574">
        <v>59274.080000000002</v>
      </c>
      <c r="K6574">
        <v>0.17499999999999999</v>
      </c>
      <c r="L6574">
        <v>1E-3</v>
      </c>
      <c r="M6574">
        <v>34667.08</v>
      </c>
      <c r="N6574">
        <v>5.9200000000000003E-2</v>
      </c>
      <c r="O6574">
        <v>3.0649999999999999</v>
      </c>
      <c r="P6574">
        <v>1.7500000000000002E-2</v>
      </c>
      <c r="Q6574">
        <v>583347.70799999998</v>
      </c>
      <c r="R6574" t="s">
        <v>333</v>
      </c>
      <c r="T6574" t="s">
        <v>28</v>
      </c>
      <c r="V6574" t="s">
        <v>211</v>
      </c>
      <c r="Y6574" t="s">
        <v>152</v>
      </c>
    </row>
    <row r="6575" spans="1:25" x14ac:dyDescent="0.45">
      <c r="A6575" t="s">
        <v>335</v>
      </c>
      <c r="B6575" t="s">
        <v>530</v>
      </c>
      <c r="C6575">
        <v>7914</v>
      </c>
      <c r="D6575" t="s">
        <v>532</v>
      </c>
      <c r="F6575">
        <v>2023</v>
      </c>
      <c r="G6575">
        <v>1155</v>
      </c>
      <c r="H6575">
        <v>936.88</v>
      </c>
      <c r="I6575">
        <v>37785.85</v>
      </c>
      <c r="K6575">
        <v>0.111</v>
      </c>
      <c r="L6575">
        <v>1E-3</v>
      </c>
      <c r="M6575">
        <v>22061.463</v>
      </c>
      <c r="N6575">
        <v>5.9200000000000003E-2</v>
      </c>
      <c r="O6575">
        <v>1.883</v>
      </c>
      <c r="P6575">
        <v>1.95E-2</v>
      </c>
      <c r="Q6575">
        <v>371223.42499999999</v>
      </c>
      <c r="R6575" t="s">
        <v>333</v>
      </c>
      <c r="T6575" t="s">
        <v>28</v>
      </c>
      <c r="V6575" t="s">
        <v>211</v>
      </c>
      <c r="Y6575" t="s">
        <v>152</v>
      </c>
    </row>
    <row r="6576" spans="1:25" x14ac:dyDescent="0.45">
      <c r="A6576" t="s">
        <v>335</v>
      </c>
      <c r="B6576" t="s">
        <v>530</v>
      </c>
      <c r="C6576">
        <v>7914</v>
      </c>
      <c r="D6576" t="s">
        <v>532</v>
      </c>
      <c r="F6576">
        <v>2024</v>
      </c>
      <c r="G6576">
        <v>706</v>
      </c>
      <c r="H6576">
        <v>534</v>
      </c>
      <c r="I6576">
        <v>21131.95</v>
      </c>
      <c r="K6576">
        <v>6.2E-2</v>
      </c>
      <c r="L6576">
        <v>1E-3</v>
      </c>
      <c r="M6576">
        <v>12353.769</v>
      </c>
      <c r="N6576">
        <v>5.9200000000000003E-2</v>
      </c>
      <c r="O6576">
        <v>1.173</v>
      </c>
      <c r="P6576">
        <v>2.2200000000000001E-2</v>
      </c>
      <c r="Q6576">
        <v>207883.84</v>
      </c>
      <c r="R6576" t="s">
        <v>333</v>
      </c>
      <c r="T6576" t="s">
        <v>28</v>
      </c>
      <c r="V6576" t="s">
        <v>211</v>
      </c>
      <c r="Y6576" t="s">
        <v>152</v>
      </c>
    </row>
    <row r="6577" spans="1:25" x14ac:dyDescent="0.45">
      <c r="A6577" t="s">
        <v>335</v>
      </c>
      <c r="B6577" t="s">
        <v>533</v>
      </c>
      <c r="C6577">
        <v>7915</v>
      </c>
      <c r="D6577" t="s">
        <v>534</v>
      </c>
      <c r="F6577">
        <v>2009</v>
      </c>
      <c r="G6577">
        <v>433</v>
      </c>
      <c r="H6577">
        <v>308.38</v>
      </c>
      <c r="I6577">
        <v>13687.71</v>
      </c>
      <c r="K6577">
        <v>3.7999999999999999E-2</v>
      </c>
      <c r="L6577">
        <v>1E-3</v>
      </c>
      <c r="M6577">
        <v>7565.9740000000002</v>
      </c>
      <c r="N6577">
        <v>5.9299999999999999E-2</v>
      </c>
      <c r="O6577">
        <v>0.754</v>
      </c>
      <c r="P6577">
        <v>3.2399999999999998E-2</v>
      </c>
      <c r="Q6577">
        <v>127312.493</v>
      </c>
      <c r="R6577" t="s">
        <v>333</v>
      </c>
      <c r="T6577" t="s">
        <v>28</v>
      </c>
      <c r="V6577" t="s">
        <v>211</v>
      </c>
      <c r="Y6577" t="s">
        <v>107</v>
      </c>
    </row>
    <row r="6578" spans="1:25" x14ac:dyDescent="0.45">
      <c r="A6578" t="s">
        <v>335</v>
      </c>
      <c r="B6578" t="s">
        <v>533</v>
      </c>
      <c r="C6578">
        <v>7915</v>
      </c>
      <c r="D6578" t="s">
        <v>534</v>
      </c>
      <c r="F6578">
        <v>2010</v>
      </c>
      <c r="G6578">
        <v>1563</v>
      </c>
      <c r="H6578">
        <v>1260.1300000000001</v>
      </c>
      <c r="I6578">
        <v>57962.93</v>
      </c>
      <c r="K6578">
        <v>0.16</v>
      </c>
      <c r="L6578">
        <v>1E-3</v>
      </c>
      <c r="M6578">
        <v>31757.866000000002</v>
      </c>
      <c r="N6578">
        <v>5.9200000000000003E-2</v>
      </c>
      <c r="O6578">
        <v>2.887</v>
      </c>
      <c r="P6578">
        <v>2.4899999999999999E-2</v>
      </c>
      <c r="Q6578">
        <v>534363.47499999998</v>
      </c>
      <c r="R6578" t="s">
        <v>333</v>
      </c>
      <c r="T6578" t="s">
        <v>28</v>
      </c>
      <c r="V6578" t="s">
        <v>211</v>
      </c>
      <c r="Y6578" t="s">
        <v>107</v>
      </c>
    </row>
    <row r="6579" spans="1:25" x14ac:dyDescent="0.45">
      <c r="A6579" t="s">
        <v>335</v>
      </c>
      <c r="B6579" t="s">
        <v>533</v>
      </c>
      <c r="C6579">
        <v>7915</v>
      </c>
      <c r="D6579" t="s">
        <v>534</v>
      </c>
      <c r="F6579">
        <v>2011</v>
      </c>
      <c r="G6579">
        <v>2499</v>
      </c>
      <c r="H6579">
        <v>2029.31</v>
      </c>
      <c r="I6579">
        <v>88478.33</v>
      </c>
      <c r="K6579">
        <v>0.252</v>
      </c>
      <c r="L6579">
        <v>1E-3</v>
      </c>
      <c r="M6579">
        <v>49923.934999999998</v>
      </c>
      <c r="N6579">
        <v>5.9200000000000003E-2</v>
      </c>
      <c r="O6579">
        <v>4.4530000000000003</v>
      </c>
      <c r="P6579">
        <v>2.4E-2</v>
      </c>
      <c r="Q6579">
        <v>840080.24399999995</v>
      </c>
      <c r="R6579" t="s">
        <v>333</v>
      </c>
      <c r="T6579" t="s">
        <v>28</v>
      </c>
      <c r="V6579" t="s">
        <v>211</v>
      </c>
      <c r="Y6579" t="s">
        <v>107</v>
      </c>
    </row>
    <row r="6580" spans="1:25" x14ac:dyDescent="0.45">
      <c r="A6580" t="s">
        <v>335</v>
      </c>
      <c r="B6580" t="s">
        <v>533</v>
      </c>
      <c r="C6580">
        <v>7915</v>
      </c>
      <c r="D6580" t="s">
        <v>534</v>
      </c>
      <c r="F6580">
        <v>2012</v>
      </c>
      <c r="G6580">
        <v>1460</v>
      </c>
      <c r="H6580">
        <v>1202.83</v>
      </c>
      <c r="I6580">
        <v>51912.34</v>
      </c>
      <c r="K6580">
        <v>0.14899999999999999</v>
      </c>
      <c r="L6580">
        <v>1E-3</v>
      </c>
      <c r="M6580">
        <v>29434.865000000002</v>
      </c>
      <c r="N6580">
        <v>5.9200000000000003E-2</v>
      </c>
      <c r="O6580">
        <v>2.5830000000000002</v>
      </c>
      <c r="P6580">
        <v>2.1999999999999999E-2</v>
      </c>
      <c r="Q6580">
        <v>495296.82799999998</v>
      </c>
      <c r="R6580" t="s">
        <v>333</v>
      </c>
      <c r="T6580" t="s">
        <v>28</v>
      </c>
      <c r="V6580" t="s">
        <v>211</v>
      </c>
      <c r="Y6580" t="s">
        <v>107</v>
      </c>
    </row>
    <row r="6581" spans="1:25" x14ac:dyDescent="0.45">
      <c r="A6581" t="s">
        <v>335</v>
      </c>
      <c r="B6581" t="s">
        <v>533</v>
      </c>
      <c r="C6581">
        <v>7915</v>
      </c>
      <c r="D6581" t="s">
        <v>534</v>
      </c>
      <c r="F6581">
        <v>2013</v>
      </c>
      <c r="G6581">
        <v>1385</v>
      </c>
      <c r="H6581">
        <v>1162.05</v>
      </c>
      <c r="I6581">
        <v>53369.69</v>
      </c>
      <c r="K6581">
        <v>0.14699999999999999</v>
      </c>
      <c r="L6581">
        <v>1E-3</v>
      </c>
      <c r="M6581">
        <v>29133.695</v>
      </c>
      <c r="N6581">
        <v>5.9200000000000003E-2</v>
      </c>
      <c r="O6581">
        <v>2.6179999999999999</v>
      </c>
      <c r="P6581">
        <v>2.2700000000000001E-2</v>
      </c>
      <c r="Q6581">
        <v>490244.95299999998</v>
      </c>
      <c r="R6581" t="s">
        <v>333</v>
      </c>
      <c r="T6581" t="s">
        <v>28</v>
      </c>
      <c r="V6581" t="s">
        <v>211</v>
      </c>
      <c r="Y6581" t="s">
        <v>107</v>
      </c>
    </row>
    <row r="6582" spans="1:25" x14ac:dyDescent="0.45">
      <c r="A6582" t="s">
        <v>335</v>
      </c>
      <c r="B6582" t="s">
        <v>533</v>
      </c>
      <c r="C6582">
        <v>7915</v>
      </c>
      <c r="D6582" t="s">
        <v>534</v>
      </c>
      <c r="F6582">
        <v>2014</v>
      </c>
      <c r="G6582">
        <v>1178</v>
      </c>
      <c r="H6582">
        <v>928.91</v>
      </c>
      <c r="I6582">
        <v>42154.98</v>
      </c>
      <c r="K6582">
        <v>0.115</v>
      </c>
      <c r="L6582">
        <v>1E-3</v>
      </c>
      <c r="M6582">
        <v>22836.469000000001</v>
      </c>
      <c r="N6582">
        <v>5.9200000000000003E-2</v>
      </c>
      <c r="O6582">
        <v>2.3780000000000001</v>
      </c>
      <c r="P6582">
        <v>3.0700000000000002E-2</v>
      </c>
      <c r="Q6582">
        <v>384262.576</v>
      </c>
      <c r="R6582" t="s">
        <v>333</v>
      </c>
      <c r="T6582" t="s">
        <v>28</v>
      </c>
      <c r="V6582" t="s">
        <v>211</v>
      </c>
      <c r="Y6582" t="s">
        <v>107</v>
      </c>
    </row>
    <row r="6583" spans="1:25" x14ac:dyDescent="0.45">
      <c r="A6583" t="s">
        <v>335</v>
      </c>
      <c r="B6583" t="s">
        <v>533</v>
      </c>
      <c r="C6583">
        <v>7915</v>
      </c>
      <c r="D6583" t="s">
        <v>534</v>
      </c>
      <c r="F6583">
        <v>2015</v>
      </c>
      <c r="G6583">
        <v>1044</v>
      </c>
      <c r="H6583">
        <v>839.05</v>
      </c>
      <c r="I6583">
        <v>37579.019999999997</v>
      </c>
      <c r="K6583">
        <v>0.10299999999999999</v>
      </c>
      <c r="L6583">
        <v>1E-3</v>
      </c>
      <c r="M6583">
        <v>20358.663</v>
      </c>
      <c r="N6583">
        <v>5.9200000000000003E-2</v>
      </c>
      <c r="O6583">
        <v>2.048</v>
      </c>
      <c r="P6583">
        <v>3.1600000000000003E-2</v>
      </c>
      <c r="Q6583">
        <v>342582.908</v>
      </c>
      <c r="R6583" t="s">
        <v>333</v>
      </c>
      <c r="T6583" t="s">
        <v>28</v>
      </c>
      <c r="V6583" t="s">
        <v>211</v>
      </c>
      <c r="Y6583" t="s">
        <v>146</v>
      </c>
    </row>
    <row r="6584" spans="1:25" x14ac:dyDescent="0.45">
      <c r="A6584" t="s">
        <v>335</v>
      </c>
      <c r="B6584" t="s">
        <v>533</v>
      </c>
      <c r="C6584">
        <v>7915</v>
      </c>
      <c r="D6584" t="s">
        <v>534</v>
      </c>
      <c r="F6584">
        <v>2016</v>
      </c>
      <c r="G6584">
        <v>1341</v>
      </c>
      <c r="H6584">
        <v>1082.1600000000001</v>
      </c>
      <c r="I6584">
        <v>49612.43</v>
      </c>
      <c r="K6584">
        <v>0.14699999999999999</v>
      </c>
      <c r="L6584">
        <v>1E-3</v>
      </c>
      <c r="M6584">
        <v>29026.896000000001</v>
      </c>
      <c r="N6584">
        <v>5.9200000000000003E-2</v>
      </c>
      <c r="O6584">
        <v>3.1640000000000001</v>
      </c>
      <c r="P6584">
        <v>2.5700000000000001E-2</v>
      </c>
      <c r="Q6584">
        <v>488432.61099999998</v>
      </c>
      <c r="R6584" t="s">
        <v>333</v>
      </c>
      <c r="T6584" t="s">
        <v>28</v>
      </c>
      <c r="V6584" t="s">
        <v>211</v>
      </c>
      <c r="Y6584" t="s">
        <v>146</v>
      </c>
    </row>
    <row r="6585" spans="1:25" x14ac:dyDescent="0.45">
      <c r="A6585" t="s">
        <v>335</v>
      </c>
      <c r="B6585" t="s">
        <v>533</v>
      </c>
      <c r="C6585">
        <v>7915</v>
      </c>
      <c r="D6585" t="s">
        <v>534</v>
      </c>
      <c r="F6585">
        <v>2017</v>
      </c>
      <c r="G6585">
        <v>1115</v>
      </c>
      <c r="H6585">
        <v>914.61</v>
      </c>
      <c r="I6585">
        <v>41292.43</v>
      </c>
      <c r="K6585">
        <v>0.125</v>
      </c>
      <c r="L6585">
        <v>1E-3</v>
      </c>
      <c r="M6585">
        <v>24708.673999999999</v>
      </c>
      <c r="N6585">
        <v>5.9200000000000003E-2</v>
      </c>
      <c r="O6585">
        <v>2.21</v>
      </c>
      <c r="P6585">
        <v>1.8100000000000002E-2</v>
      </c>
      <c r="Q6585">
        <v>415751.28899999999</v>
      </c>
      <c r="R6585" t="s">
        <v>333</v>
      </c>
      <c r="T6585" t="s">
        <v>28</v>
      </c>
      <c r="V6585" t="s">
        <v>211</v>
      </c>
      <c r="Y6585" t="s">
        <v>147</v>
      </c>
    </row>
    <row r="6586" spans="1:25" x14ac:dyDescent="0.45">
      <c r="A6586" t="s">
        <v>335</v>
      </c>
      <c r="B6586" t="s">
        <v>533</v>
      </c>
      <c r="C6586">
        <v>7915</v>
      </c>
      <c r="D6586" t="s">
        <v>534</v>
      </c>
      <c r="F6586">
        <v>2018</v>
      </c>
      <c r="G6586">
        <v>1462</v>
      </c>
      <c r="H6586">
        <v>1233.83</v>
      </c>
      <c r="I6586">
        <v>56771.31</v>
      </c>
      <c r="K6586">
        <v>0.17199999999999999</v>
      </c>
      <c r="L6586">
        <v>1E-3</v>
      </c>
      <c r="M6586">
        <v>34161.247000000003</v>
      </c>
      <c r="N6586">
        <v>5.9200000000000003E-2</v>
      </c>
      <c r="O6586">
        <v>2.9180000000000001</v>
      </c>
      <c r="P6586">
        <v>1.55E-2</v>
      </c>
      <c r="Q6586">
        <v>574802.14099999995</v>
      </c>
      <c r="R6586" t="s">
        <v>333</v>
      </c>
      <c r="T6586" t="s">
        <v>28</v>
      </c>
      <c r="V6586" t="s">
        <v>211</v>
      </c>
      <c r="Y6586" t="s">
        <v>147</v>
      </c>
    </row>
    <row r="6587" spans="1:25" x14ac:dyDescent="0.45">
      <c r="A6587" t="s">
        <v>335</v>
      </c>
      <c r="B6587" t="s">
        <v>533</v>
      </c>
      <c r="C6587">
        <v>7915</v>
      </c>
      <c r="D6587" t="s">
        <v>534</v>
      </c>
      <c r="F6587">
        <v>2019</v>
      </c>
      <c r="G6587">
        <v>922</v>
      </c>
      <c r="H6587">
        <v>754.12</v>
      </c>
      <c r="I6587">
        <v>33613.53</v>
      </c>
      <c r="K6587">
        <v>0.10199999999999999</v>
      </c>
      <c r="L6587">
        <v>1E-3</v>
      </c>
      <c r="M6587">
        <v>20278.177</v>
      </c>
      <c r="N6587">
        <v>5.9200000000000003E-2</v>
      </c>
      <c r="O6587">
        <v>1.7210000000000001</v>
      </c>
      <c r="P6587">
        <v>1.84E-2</v>
      </c>
      <c r="Q6587">
        <v>341197.42599999998</v>
      </c>
      <c r="R6587" t="s">
        <v>333</v>
      </c>
      <c r="T6587" t="s">
        <v>28</v>
      </c>
      <c r="V6587" t="s">
        <v>211</v>
      </c>
      <c r="Y6587" t="s">
        <v>147</v>
      </c>
    </row>
    <row r="6588" spans="1:25" x14ac:dyDescent="0.45">
      <c r="A6588" t="s">
        <v>335</v>
      </c>
      <c r="B6588" t="s">
        <v>533</v>
      </c>
      <c r="C6588">
        <v>7915</v>
      </c>
      <c r="D6588" t="s">
        <v>534</v>
      </c>
      <c r="F6588">
        <v>2020</v>
      </c>
      <c r="G6588">
        <v>1378</v>
      </c>
      <c r="H6588">
        <v>1123.56</v>
      </c>
      <c r="I6588">
        <v>51542.85</v>
      </c>
      <c r="K6588">
        <v>0.156</v>
      </c>
      <c r="L6588">
        <v>1E-3</v>
      </c>
      <c r="M6588">
        <v>30911.431</v>
      </c>
      <c r="N6588">
        <v>5.9200000000000003E-2</v>
      </c>
      <c r="O6588">
        <v>2.7549999999999999</v>
      </c>
      <c r="P6588">
        <v>1.78E-2</v>
      </c>
      <c r="Q6588">
        <v>520139.49400000001</v>
      </c>
      <c r="R6588" t="s">
        <v>333</v>
      </c>
      <c r="T6588" t="s">
        <v>28</v>
      </c>
      <c r="V6588" t="s">
        <v>211</v>
      </c>
      <c r="Y6588" t="s">
        <v>147</v>
      </c>
    </row>
    <row r="6589" spans="1:25" x14ac:dyDescent="0.45">
      <c r="A6589" t="s">
        <v>335</v>
      </c>
      <c r="B6589" t="s">
        <v>533</v>
      </c>
      <c r="C6589">
        <v>7915</v>
      </c>
      <c r="D6589" t="s">
        <v>534</v>
      </c>
      <c r="F6589">
        <v>2021</v>
      </c>
      <c r="G6589">
        <v>1029</v>
      </c>
      <c r="H6589">
        <v>809.7</v>
      </c>
      <c r="I6589">
        <v>37467.769999999997</v>
      </c>
      <c r="K6589">
        <v>0.113</v>
      </c>
      <c r="L6589">
        <v>1E-3</v>
      </c>
      <c r="M6589">
        <v>22382.225999999999</v>
      </c>
      <c r="N6589">
        <v>5.9200000000000003E-2</v>
      </c>
      <c r="O6589">
        <v>2.101</v>
      </c>
      <c r="P6589">
        <v>1.9599999999999999E-2</v>
      </c>
      <c r="Q6589">
        <v>376628.12</v>
      </c>
      <c r="R6589" t="s">
        <v>333</v>
      </c>
      <c r="T6589" t="s">
        <v>28</v>
      </c>
      <c r="V6589" t="s">
        <v>211</v>
      </c>
      <c r="Y6589" t="s">
        <v>152</v>
      </c>
    </row>
    <row r="6590" spans="1:25" x14ac:dyDescent="0.45">
      <c r="A6590" t="s">
        <v>335</v>
      </c>
      <c r="B6590" t="s">
        <v>533</v>
      </c>
      <c r="C6590">
        <v>7915</v>
      </c>
      <c r="D6590" t="s">
        <v>534</v>
      </c>
      <c r="F6590">
        <v>2022</v>
      </c>
      <c r="G6590">
        <v>2072</v>
      </c>
      <c r="H6590">
        <v>1685.43</v>
      </c>
      <c r="I6590">
        <v>76113.77</v>
      </c>
      <c r="K6590">
        <v>0.23</v>
      </c>
      <c r="L6590">
        <v>1E-3</v>
      </c>
      <c r="M6590">
        <v>45636.231</v>
      </c>
      <c r="N6590">
        <v>5.9200000000000003E-2</v>
      </c>
      <c r="O6590">
        <v>4.0819999999999999</v>
      </c>
      <c r="P6590">
        <v>1.8700000000000001E-2</v>
      </c>
      <c r="Q6590">
        <v>767899.34900000005</v>
      </c>
      <c r="R6590" t="s">
        <v>333</v>
      </c>
      <c r="T6590" t="s">
        <v>28</v>
      </c>
      <c r="V6590" t="s">
        <v>211</v>
      </c>
      <c r="Y6590" t="s">
        <v>152</v>
      </c>
    </row>
    <row r="6591" spans="1:25" x14ac:dyDescent="0.45">
      <c r="A6591" t="s">
        <v>335</v>
      </c>
      <c r="B6591" t="s">
        <v>533</v>
      </c>
      <c r="C6591">
        <v>7915</v>
      </c>
      <c r="D6591" t="s">
        <v>534</v>
      </c>
      <c r="F6591">
        <v>2023</v>
      </c>
      <c r="G6591">
        <v>989</v>
      </c>
      <c r="H6591">
        <v>777.33</v>
      </c>
      <c r="I6591">
        <v>34991.519999999997</v>
      </c>
      <c r="K6591">
        <v>0.104</v>
      </c>
      <c r="L6591">
        <v>1E-3</v>
      </c>
      <c r="M6591">
        <v>20605.689999999999</v>
      </c>
      <c r="N6591">
        <v>5.9200000000000003E-2</v>
      </c>
      <c r="O6591">
        <v>1.8029999999999999</v>
      </c>
      <c r="P6591">
        <v>1.8800000000000001E-2</v>
      </c>
      <c r="Q6591">
        <v>346737.05099999998</v>
      </c>
      <c r="R6591" t="s">
        <v>333</v>
      </c>
      <c r="T6591" t="s">
        <v>28</v>
      </c>
      <c r="V6591" t="s">
        <v>211</v>
      </c>
      <c r="Y6591" t="s">
        <v>152</v>
      </c>
    </row>
    <row r="6592" spans="1:25" x14ac:dyDescent="0.45">
      <c r="A6592" t="s">
        <v>335</v>
      </c>
      <c r="B6592" t="s">
        <v>533</v>
      </c>
      <c r="C6592">
        <v>7915</v>
      </c>
      <c r="D6592" t="s">
        <v>534</v>
      </c>
      <c r="F6592">
        <v>2024</v>
      </c>
      <c r="G6592">
        <v>509</v>
      </c>
      <c r="H6592">
        <v>391.86</v>
      </c>
      <c r="I6592">
        <v>17215.25</v>
      </c>
      <c r="K6592">
        <v>5.1999999999999998E-2</v>
      </c>
      <c r="L6592">
        <v>1E-3</v>
      </c>
      <c r="M6592">
        <v>10218.43</v>
      </c>
      <c r="N6592">
        <v>5.9299999999999999E-2</v>
      </c>
      <c r="O6592">
        <v>0.86599999999999999</v>
      </c>
      <c r="P6592">
        <v>1.5299999999999999E-2</v>
      </c>
      <c r="Q6592">
        <v>171938.913</v>
      </c>
      <c r="R6592" t="s">
        <v>333</v>
      </c>
      <c r="T6592" t="s">
        <v>28</v>
      </c>
      <c r="V6592" t="s">
        <v>211</v>
      </c>
      <c r="Y6592" t="s">
        <v>152</v>
      </c>
    </row>
    <row r="6593" spans="1:25" x14ac:dyDescent="0.45">
      <c r="A6593" t="s">
        <v>100</v>
      </c>
      <c r="B6593" t="s">
        <v>535</v>
      </c>
      <c r="C6593">
        <v>7962</v>
      </c>
      <c r="D6593">
        <v>1</v>
      </c>
      <c r="F6593">
        <v>2009</v>
      </c>
      <c r="G6593">
        <v>398</v>
      </c>
      <c r="H6593">
        <v>301.13</v>
      </c>
      <c r="I6593">
        <v>13362.93</v>
      </c>
      <c r="K6593">
        <v>0.33800000000000002</v>
      </c>
      <c r="L6593">
        <v>6.1999999999999998E-3</v>
      </c>
      <c r="M6593">
        <v>7995.0309999999999</v>
      </c>
      <c r="N6593">
        <v>6.0299999999999999E-2</v>
      </c>
      <c r="O6593">
        <v>1.1719999999999999</v>
      </c>
      <c r="P6593">
        <v>3.1600000000000003E-2</v>
      </c>
      <c r="Q6593">
        <v>134304.33300000001</v>
      </c>
      <c r="R6593" t="s">
        <v>333</v>
      </c>
      <c r="T6593" t="s">
        <v>28</v>
      </c>
      <c r="V6593" t="s">
        <v>40</v>
      </c>
      <c r="Y6593" t="s">
        <v>107</v>
      </c>
    </row>
    <row r="6594" spans="1:25" x14ac:dyDescent="0.45">
      <c r="A6594" t="s">
        <v>100</v>
      </c>
      <c r="B6594" t="s">
        <v>535</v>
      </c>
      <c r="C6594">
        <v>7962</v>
      </c>
      <c r="D6594">
        <v>1</v>
      </c>
      <c r="F6594">
        <v>2010</v>
      </c>
      <c r="G6594">
        <v>820</v>
      </c>
      <c r="H6594">
        <v>683.68</v>
      </c>
      <c r="I6594">
        <v>31351.96</v>
      </c>
      <c r="K6594">
        <v>9.8000000000000004E-2</v>
      </c>
      <c r="L6594">
        <v>1E-3</v>
      </c>
      <c r="M6594">
        <v>18547.281999999999</v>
      </c>
      <c r="N6594">
        <v>5.9700000000000003E-2</v>
      </c>
      <c r="O6594">
        <v>2.78</v>
      </c>
      <c r="P6594">
        <v>2.69E-2</v>
      </c>
      <c r="Q6594">
        <v>309326.94099999999</v>
      </c>
      <c r="R6594" t="s">
        <v>333</v>
      </c>
      <c r="T6594" t="s">
        <v>28</v>
      </c>
      <c r="V6594" t="s">
        <v>40</v>
      </c>
      <c r="Y6594" t="s">
        <v>107</v>
      </c>
    </row>
    <row r="6595" spans="1:25" x14ac:dyDescent="0.45">
      <c r="A6595" t="s">
        <v>100</v>
      </c>
      <c r="B6595" t="s">
        <v>535</v>
      </c>
      <c r="C6595">
        <v>7962</v>
      </c>
      <c r="D6595">
        <v>1</v>
      </c>
      <c r="F6595">
        <v>2011</v>
      </c>
      <c r="G6595">
        <v>529</v>
      </c>
      <c r="H6595">
        <v>434.67</v>
      </c>
      <c r="I6595">
        <v>19851.810000000001</v>
      </c>
      <c r="K6595">
        <v>0.10299999999999999</v>
      </c>
      <c r="L6595">
        <v>1.4E-3</v>
      </c>
      <c r="M6595">
        <v>11846.876</v>
      </c>
      <c r="N6595">
        <v>6.0999999999999999E-2</v>
      </c>
      <c r="O6595">
        <v>1.859</v>
      </c>
      <c r="P6595">
        <v>3.04E-2</v>
      </c>
      <c r="Q6595">
        <v>194330.37100000001</v>
      </c>
      <c r="R6595" t="s">
        <v>333</v>
      </c>
      <c r="T6595" t="s">
        <v>28</v>
      </c>
      <c r="V6595" t="s">
        <v>40</v>
      </c>
      <c r="Y6595" t="s">
        <v>107</v>
      </c>
    </row>
    <row r="6596" spans="1:25" x14ac:dyDescent="0.45">
      <c r="A6596" t="s">
        <v>100</v>
      </c>
      <c r="B6596" t="s">
        <v>535</v>
      </c>
      <c r="C6596">
        <v>7962</v>
      </c>
      <c r="D6596">
        <v>1</v>
      </c>
      <c r="F6596">
        <v>2012</v>
      </c>
      <c r="G6596">
        <v>314</v>
      </c>
      <c r="H6596">
        <v>240.31</v>
      </c>
      <c r="I6596">
        <v>10906.53</v>
      </c>
      <c r="K6596">
        <v>3.3000000000000002E-2</v>
      </c>
      <c r="L6596">
        <v>1E-3</v>
      </c>
      <c r="M6596">
        <v>6339.3370000000004</v>
      </c>
      <c r="N6596">
        <v>6.1100000000000002E-2</v>
      </c>
      <c r="O6596">
        <v>1.1299999999999999</v>
      </c>
      <c r="P6596">
        <v>3.78E-2</v>
      </c>
      <c r="Q6596">
        <v>103288.159</v>
      </c>
      <c r="R6596" t="s">
        <v>333</v>
      </c>
      <c r="T6596" t="s">
        <v>28</v>
      </c>
      <c r="V6596" t="s">
        <v>40</v>
      </c>
      <c r="Y6596" t="s">
        <v>107</v>
      </c>
    </row>
    <row r="6597" spans="1:25" x14ac:dyDescent="0.45">
      <c r="A6597" t="s">
        <v>100</v>
      </c>
      <c r="B6597" t="s">
        <v>535</v>
      </c>
      <c r="C6597">
        <v>7962</v>
      </c>
      <c r="D6597">
        <v>1</v>
      </c>
      <c r="F6597">
        <v>2013</v>
      </c>
      <c r="G6597">
        <v>318</v>
      </c>
      <c r="H6597">
        <v>254.98</v>
      </c>
      <c r="I6597">
        <v>12003.79</v>
      </c>
      <c r="K6597">
        <v>3.4000000000000002E-2</v>
      </c>
      <c r="L6597">
        <v>1E-3</v>
      </c>
      <c r="M6597">
        <v>6779.44</v>
      </c>
      <c r="N6597">
        <v>5.96E-2</v>
      </c>
      <c r="O6597">
        <v>1.079</v>
      </c>
      <c r="P6597">
        <v>2.7699999999999999E-2</v>
      </c>
      <c r="Q6597">
        <v>113449.68399999999</v>
      </c>
      <c r="R6597" t="s">
        <v>333</v>
      </c>
      <c r="T6597" t="s">
        <v>28</v>
      </c>
      <c r="V6597" t="s">
        <v>40</v>
      </c>
      <c r="Y6597" t="s">
        <v>107</v>
      </c>
    </row>
    <row r="6598" spans="1:25" x14ac:dyDescent="0.45">
      <c r="A6598" t="s">
        <v>100</v>
      </c>
      <c r="B6598" t="s">
        <v>535</v>
      </c>
      <c r="C6598">
        <v>7962</v>
      </c>
      <c r="D6598">
        <v>1</v>
      </c>
      <c r="F6598">
        <v>2014</v>
      </c>
      <c r="G6598">
        <v>643</v>
      </c>
      <c r="H6598">
        <v>523.59</v>
      </c>
      <c r="I6598">
        <v>24351.52</v>
      </c>
      <c r="K6598">
        <v>7.5999999999999998E-2</v>
      </c>
      <c r="L6598">
        <v>1E-3</v>
      </c>
      <c r="M6598">
        <v>15083.807000000001</v>
      </c>
      <c r="N6598">
        <v>6.4699999999999994E-2</v>
      </c>
      <c r="O6598">
        <v>2.472</v>
      </c>
      <c r="P6598">
        <v>3.27E-2</v>
      </c>
      <c r="Q6598">
        <v>231670.60200000001</v>
      </c>
      <c r="R6598" t="s">
        <v>333</v>
      </c>
      <c r="T6598" t="s">
        <v>28</v>
      </c>
      <c r="V6598" t="s">
        <v>40</v>
      </c>
      <c r="Y6598" t="s">
        <v>107</v>
      </c>
    </row>
    <row r="6599" spans="1:25" x14ac:dyDescent="0.45">
      <c r="A6599" t="s">
        <v>100</v>
      </c>
      <c r="B6599" t="s">
        <v>535</v>
      </c>
      <c r="C6599">
        <v>7962</v>
      </c>
      <c r="D6599">
        <v>1</v>
      </c>
      <c r="F6599">
        <v>2015</v>
      </c>
      <c r="G6599">
        <v>654</v>
      </c>
      <c r="H6599">
        <v>513.4</v>
      </c>
      <c r="I6599">
        <v>23413.119999999999</v>
      </c>
      <c r="K6599">
        <v>6.9000000000000006E-2</v>
      </c>
      <c r="L6599">
        <v>1E-3</v>
      </c>
      <c r="M6599">
        <v>13435.359</v>
      </c>
      <c r="N6599">
        <v>6.1699999999999998E-2</v>
      </c>
      <c r="O6599">
        <v>2.1970000000000001</v>
      </c>
      <c r="P6599">
        <v>3.3500000000000002E-2</v>
      </c>
      <c r="Q6599">
        <v>216812.71400000001</v>
      </c>
      <c r="R6599" t="s">
        <v>333</v>
      </c>
      <c r="T6599" t="s">
        <v>28</v>
      </c>
      <c r="V6599" t="s">
        <v>40</v>
      </c>
      <c r="Y6599" t="s">
        <v>36</v>
      </c>
    </row>
    <row r="6600" spans="1:25" x14ac:dyDescent="0.45">
      <c r="A6600" t="s">
        <v>100</v>
      </c>
      <c r="B6600" t="s">
        <v>535</v>
      </c>
      <c r="C6600">
        <v>7962</v>
      </c>
      <c r="D6600">
        <v>1</v>
      </c>
      <c r="F6600">
        <v>2016</v>
      </c>
      <c r="G6600">
        <v>1088</v>
      </c>
      <c r="H6600">
        <v>946.99</v>
      </c>
      <c r="I6600">
        <v>43866</v>
      </c>
      <c r="K6600">
        <v>0.13200000000000001</v>
      </c>
      <c r="L6600">
        <v>1E-3</v>
      </c>
      <c r="M6600">
        <v>24468.398000000001</v>
      </c>
      <c r="N6600">
        <v>6.2199999999999998E-2</v>
      </c>
      <c r="O6600">
        <v>4.4119999999999999</v>
      </c>
      <c r="P6600">
        <v>3.1699999999999999E-2</v>
      </c>
      <c r="Q6600">
        <v>394589.67700000003</v>
      </c>
      <c r="R6600" t="s">
        <v>333</v>
      </c>
      <c r="T6600" t="s">
        <v>28</v>
      </c>
      <c r="V6600" t="s">
        <v>40</v>
      </c>
      <c r="Y6600" t="s">
        <v>36</v>
      </c>
    </row>
    <row r="6601" spans="1:25" x14ac:dyDescent="0.45">
      <c r="A6601" t="s">
        <v>100</v>
      </c>
      <c r="B6601" t="s">
        <v>535</v>
      </c>
      <c r="C6601">
        <v>7962</v>
      </c>
      <c r="D6601">
        <v>1</v>
      </c>
      <c r="F6601">
        <v>2017</v>
      </c>
      <c r="G6601">
        <v>351</v>
      </c>
      <c r="H6601">
        <v>275.47000000000003</v>
      </c>
      <c r="I6601">
        <v>11825</v>
      </c>
      <c r="K6601">
        <v>3.5000000000000003E-2</v>
      </c>
      <c r="L6601">
        <v>1E-3</v>
      </c>
      <c r="M6601">
        <v>6920.9769999999999</v>
      </c>
      <c r="N6601">
        <v>6.25E-2</v>
      </c>
      <c r="O6601">
        <v>1.125</v>
      </c>
      <c r="P6601">
        <v>3.4700000000000002E-2</v>
      </c>
      <c r="Q6601">
        <v>110828.85</v>
      </c>
      <c r="R6601" t="s">
        <v>333</v>
      </c>
      <c r="T6601" t="s">
        <v>28</v>
      </c>
      <c r="V6601" t="s">
        <v>40</v>
      </c>
      <c r="Y6601" t="s">
        <v>36</v>
      </c>
    </row>
    <row r="6602" spans="1:25" x14ac:dyDescent="0.45">
      <c r="A6602" t="s">
        <v>100</v>
      </c>
      <c r="B6602" t="s">
        <v>535</v>
      </c>
      <c r="C6602">
        <v>7962</v>
      </c>
      <c r="D6602">
        <v>1</v>
      </c>
      <c r="F6602">
        <v>2018</v>
      </c>
      <c r="G6602">
        <v>547</v>
      </c>
      <c r="H6602">
        <v>450.8</v>
      </c>
      <c r="I6602">
        <v>20024.599999999999</v>
      </c>
      <c r="K6602">
        <v>6.3E-2</v>
      </c>
      <c r="L6602">
        <v>1E-3</v>
      </c>
      <c r="M6602">
        <v>12189.894</v>
      </c>
      <c r="N6602">
        <v>6.2799999999999995E-2</v>
      </c>
      <c r="O6602">
        <v>1.9770000000000001</v>
      </c>
      <c r="P6602">
        <v>2.7199999999999998E-2</v>
      </c>
      <c r="Q6602">
        <v>193480.149</v>
      </c>
      <c r="R6602" t="s">
        <v>333</v>
      </c>
      <c r="T6602" t="s">
        <v>28</v>
      </c>
      <c r="V6602" t="s">
        <v>40</v>
      </c>
      <c r="Y6602" t="s">
        <v>36</v>
      </c>
    </row>
    <row r="6603" spans="1:25" x14ac:dyDescent="0.45">
      <c r="A6603" t="s">
        <v>100</v>
      </c>
      <c r="B6603" t="s">
        <v>535</v>
      </c>
      <c r="C6603">
        <v>7962</v>
      </c>
      <c r="D6603">
        <v>1</v>
      </c>
      <c r="F6603">
        <v>2019</v>
      </c>
      <c r="G6603">
        <v>528</v>
      </c>
      <c r="H6603">
        <v>434.04</v>
      </c>
      <c r="I6603">
        <v>19348.7</v>
      </c>
      <c r="K6603">
        <v>5.7000000000000002E-2</v>
      </c>
      <c r="L6603">
        <v>1E-3</v>
      </c>
      <c r="M6603">
        <v>11233.473</v>
      </c>
      <c r="N6603">
        <v>5.9499999999999997E-2</v>
      </c>
      <c r="O6603">
        <v>1.5209999999999999</v>
      </c>
      <c r="P6603">
        <v>1.8200000000000001E-2</v>
      </c>
      <c r="Q6603">
        <v>188469.90299999999</v>
      </c>
      <c r="R6603" t="s">
        <v>333</v>
      </c>
      <c r="T6603" t="s">
        <v>28</v>
      </c>
      <c r="V6603" t="s">
        <v>40</v>
      </c>
      <c r="Y6603" t="s">
        <v>36</v>
      </c>
    </row>
    <row r="6604" spans="1:25" x14ac:dyDescent="0.45">
      <c r="A6604" t="s">
        <v>100</v>
      </c>
      <c r="B6604" t="s">
        <v>535</v>
      </c>
      <c r="C6604">
        <v>7962</v>
      </c>
      <c r="D6604">
        <v>1</v>
      </c>
      <c r="F6604">
        <v>2020</v>
      </c>
      <c r="G6604">
        <v>390</v>
      </c>
      <c r="H6604">
        <v>314.58999999999997</v>
      </c>
      <c r="I6604">
        <v>14342.71</v>
      </c>
      <c r="K6604">
        <v>5.6000000000000001E-2</v>
      </c>
      <c r="L6604">
        <v>1.1999999999999999E-3</v>
      </c>
      <c r="M6604">
        <v>8584.7510000000002</v>
      </c>
      <c r="N6604">
        <v>5.9900000000000002E-2</v>
      </c>
      <c r="O6604">
        <v>1.175</v>
      </c>
      <c r="P6604">
        <v>1.7600000000000001E-2</v>
      </c>
      <c r="Q6604">
        <v>142723.62700000001</v>
      </c>
      <c r="R6604" t="s">
        <v>333</v>
      </c>
      <c r="T6604" t="s">
        <v>28</v>
      </c>
      <c r="V6604" t="s">
        <v>40</v>
      </c>
      <c r="Y6604" t="s">
        <v>36</v>
      </c>
    </row>
    <row r="6605" spans="1:25" x14ac:dyDescent="0.45">
      <c r="A6605" t="s">
        <v>100</v>
      </c>
      <c r="B6605" t="s">
        <v>535</v>
      </c>
      <c r="C6605">
        <v>7962</v>
      </c>
      <c r="D6605">
        <v>1</v>
      </c>
      <c r="F6605">
        <v>2021</v>
      </c>
      <c r="G6605">
        <v>285</v>
      </c>
      <c r="H6605">
        <v>233.37</v>
      </c>
      <c r="I6605">
        <v>10463.06</v>
      </c>
      <c r="K6605">
        <v>3.2000000000000001E-2</v>
      </c>
      <c r="L6605">
        <v>1E-3</v>
      </c>
      <c r="M6605">
        <v>6510.3519999999999</v>
      </c>
      <c r="N6605">
        <v>6.1699999999999998E-2</v>
      </c>
      <c r="O6605">
        <v>0.90200000000000002</v>
      </c>
      <c r="P6605">
        <v>1.84E-2</v>
      </c>
      <c r="Q6605">
        <v>105221.74099999999</v>
      </c>
      <c r="R6605" t="s">
        <v>333</v>
      </c>
      <c r="T6605" t="s">
        <v>28</v>
      </c>
      <c r="V6605" t="s">
        <v>40</v>
      </c>
      <c r="Y6605" t="s">
        <v>36</v>
      </c>
    </row>
    <row r="6606" spans="1:25" x14ac:dyDescent="0.45">
      <c r="A6606" t="s">
        <v>100</v>
      </c>
      <c r="B6606" t="s">
        <v>535</v>
      </c>
      <c r="C6606">
        <v>7962</v>
      </c>
      <c r="D6606">
        <v>1</v>
      </c>
      <c r="F6606">
        <v>2022</v>
      </c>
      <c r="G6606">
        <v>689</v>
      </c>
      <c r="H6606">
        <v>579.16</v>
      </c>
      <c r="I6606">
        <v>26198.55</v>
      </c>
      <c r="K6606">
        <v>8.2000000000000003E-2</v>
      </c>
      <c r="L6606">
        <v>1E-3</v>
      </c>
      <c r="M6606">
        <v>16738.368999999999</v>
      </c>
      <c r="N6606">
        <v>6.4399999999999999E-2</v>
      </c>
      <c r="O6606">
        <v>2.411</v>
      </c>
      <c r="P6606">
        <v>2.0299999999999999E-2</v>
      </c>
      <c r="Q6606">
        <v>258838.86600000001</v>
      </c>
      <c r="R6606" t="s">
        <v>333</v>
      </c>
      <c r="T6606" t="s">
        <v>28</v>
      </c>
      <c r="V6606" t="s">
        <v>40</v>
      </c>
      <c r="Y6606" t="s">
        <v>36</v>
      </c>
    </row>
    <row r="6607" spans="1:25" x14ac:dyDescent="0.45">
      <c r="A6607" t="s">
        <v>100</v>
      </c>
      <c r="B6607" t="s">
        <v>535</v>
      </c>
      <c r="C6607">
        <v>7962</v>
      </c>
      <c r="D6607">
        <v>1</v>
      </c>
      <c r="F6607">
        <v>2023</v>
      </c>
      <c r="G6607">
        <v>221</v>
      </c>
      <c r="H6607">
        <v>176.1</v>
      </c>
      <c r="I6607">
        <v>7494.83</v>
      </c>
      <c r="K6607">
        <v>2.4E-2</v>
      </c>
      <c r="L6607">
        <v>1E-3</v>
      </c>
      <c r="M6607">
        <v>4648.2529999999997</v>
      </c>
      <c r="N6607">
        <v>6.0900000000000003E-2</v>
      </c>
      <c r="O6607">
        <v>0.51700000000000002</v>
      </c>
      <c r="P6607">
        <v>1.44E-2</v>
      </c>
      <c r="Q6607">
        <v>76055.167000000001</v>
      </c>
      <c r="R6607" t="s">
        <v>333</v>
      </c>
      <c r="T6607" t="s">
        <v>28</v>
      </c>
      <c r="V6607" t="s">
        <v>40</v>
      </c>
      <c r="Y6607" t="s">
        <v>36</v>
      </c>
    </row>
    <row r="6608" spans="1:25" x14ac:dyDescent="0.45">
      <c r="A6608" t="s">
        <v>100</v>
      </c>
      <c r="B6608" t="s">
        <v>535</v>
      </c>
      <c r="C6608">
        <v>7962</v>
      </c>
      <c r="D6608">
        <v>1</v>
      </c>
      <c r="F6608">
        <v>2024</v>
      </c>
      <c r="G6608">
        <v>221</v>
      </c>
      <c r="H6608">
        <v>183.13</v>
      </c>
      <c r="I6608">
        <v>8438.58</v>
      </c>
      <c r="K6608">
        <v>2.5999999999999999E-2</v>
      </c>
      <c r="L6608">
        <v>1E-3</v>
      </c>
      <c r="M6608">
        <v>5052.9970000000003</v>
      </c>
      <c r="N6608">
        <v>5.96E-2</v>
      </c>
      <c r="O6608">
        <v>0.53500000000000003</v>
      </c>
      <c r="P6608">
        <v>1.34E-2</v>
      </c>
      <c r="Q6608">
        <v>84696.048999999999</v>
      </c>
      <c r="R6608" t="s">
        <v>333</v>
      </c>
      <c r="T6608" t="s">
        <v>28</v>
      </c>
      <c r="V6608" t="s">
        <v>40</v>
      </c>
      <c r="Y6608" t="s">
        <v>36</v>
      </c>
    </row>
    <row r="6609" spans="1:25" x14ac:dyDescent="0.45">
      <c r="A6609" t="s">
        <v>100</v>
      </c>
      <c r="B6609" t="s">
        <v>535</v>
      </c>
      <c r="C6609">
        <v>7962</v>
      </c>
      <c r="D6609">
        <v>2</v>
      </c>
      <c r="F6609">
        <v>2012</v>
      </c>
      <c r="G6609">
        <v>69</v>
      </c>
      <c r="H6609">
        <v>56.13</v>
      </c>
      <c r="I6609">
        <v>2338.6799999999998</v>
      </c>
      <c r="K6609">
        <v>8.9999999999999993E-3</v>
      </c>
      <c r="L6609">
        <v>1E-3</v>
      </c>
      <c r="M6609">
        <v>1579.3230000000001</v>
      </c>
      <c r="N6609">
        <v>6.7599999999999993E-2</v>
      </c>
      <c r="O6609">
        <v>0.71299999999999997</v>
      </c>
      <c r="P6609">
        <v>0.1091</v>
      </c>
      <c r="Q6609">
        <v>22962.03</v>
      </c>
      <c r="R6609" t="s">
        <v>333</v>
      </c>
      <c r="S6609" t="s">
        <v>38</v>
      </c>
      <c r="T6609" t="s">
        <v>536</v>
      </c>
      <c r="V6609" t="s">
        <v>537</v>
      </c>
      <c r="Y6609" t="s">
        <v>538</v>
      </c>
    </row>
    <row r="6610" spans="1:25" x14ac:dyDescent="0.45">
      <c r="A6610" t="s">
        <v>100</v>
      </c>
      <c r="B6610" t="s">
        <v>535</v>
      </c>
      <c r="C6610">
        <v>7962</v>
      </c>
      <c r="D6610">
        <v>2</v>
      </c>
      <c r="F6610">
        <v>2013</v>
      </c>
      <c r="G6610">
        <v>356</v>
      </c>
      <c r="H6610">
        <v>280.29000000000002</v>
      </c>
      <c r="I6610">
        <v>13101.73</v>
      </c>
      <c r="K6610">
        <v>3.6999999999999998E-2</v>
      </c>
      <c r="L6610">
        <v>1E-3</v>
      </c>
      <c r="M6610">
        <v>7242.8670000000002</v>
      </c>
      <c r="N6610">
        <v>5.9400000000000001E-2</v>
      </c>
      <c r="O6610">
        <v>0.84299999999999997</v>
      </c>
      <c r="P6610">
        <v>4.19E-2</v>
      </c>
      <c r="Q6610">
        <v>121586.399</v>
      </c>
      <c r="R6610" t="s">
        <v>333</v>
      </c>
      <c r="S6610" t="s">
        <v>38</v>
      </c>
      <c r="T6610" t="s">
        <v>28</v>
      </c>
      <c r="V6610" t="s">
        <v>40</v>
      </c>
      <c r="Y6610" t="s">
        <v>538</v>
      </c>
    </row>
    <row r="6611" spans="1:25" x14ac:dyDescent="0.45">
      <c r="A6611" t="s">
        <v>100</v>
      </c>
      <c r="B6611" t="s">
        <v>535</v>
      </c>
      <c r="C6611">
        <v>7962</v>
      </c>
      <c r="D6611">
        <v>2</v>
      </c>
      <c r="F6611">
        <v>2014</v>
      </c>
      <c r="G6611">
        <v>930</v>
      </c>
      <c r="H6611">
        <v>524.05999999999995</v>
      </c>
      <c r="I6611">
        <v>20081.88</v>
      </c>
      <c r="K6611">
        <v>6.9000000000000006E-2</v>
      </c>
      <c r="L6611">
        <v>1.6000000000000001E-3</v>
      </c>
      <c r="M6611">
        <v>12438.473</v>
      </c>
      <c r="N6611">
        <v>6.3799999999999996E-2</v>
      </c>
      <c r="O6611">
        <v>2.6429999999999998</v>
      </c>
      <c r="P6611">
        <v>0.12609999999999999</v>
      </c>
      <c r="Q6611">
        <v>197352.68400000001</v>
      </c>
      <c r="R6611" t="s">
        <v>333</v>
      </c>
      <c r="S6611" t="s">
        <v>38</v>
      </c>
      <c r="T6611" t="s">
        <v>28</v>
      </c>
      <c r="V6611" t="s">
        <v>40</v>
      </c>
      <c r="Y6611" t="s">
        <v>538</v>
      </c>
    </row>
    <row r="6612" spans="1:25" x14ac:dyDescent="0.45">
      <c r="A6612" t="s">
        <v>100</v>
      </c>
      <c r="B6612" t="s">
        <v>535</v>
      </c>
      <c r="C6612">
        <v>7962</v>
      </c>
      <c r="D6612">
        <v>2</v>
      </c>
      <c r="F6612">
        <v>2015</v>
      </c>
      <c r="G6612">
        <v>834</v>
      </c>
      <c r="H6612">
        <v>554.70000000000005</v>
      </c>
      <c r="I6612">
        <v>21783.81</v>
      </c>
      <c r="K6612">
        <v>6.7000000000000004E-2</v>
      </c>
      <c r="L6612">
        <v>1E-3</v>
      </c>
      <c r="M6612">
        <v>13135.118</v>
      </c>
      <c r="N6612">
        <v>6.1699999999999998E-2</v>
      </c>
      <c r="O6612">
        <v>2.4279999999999999</v>
      </c>
      <c r="P6612">
        <v>9.4100000000000003E-2</v>
      </c>
      <c r="Q6612">
        <v>211315.16500000001</v>
      </c>
      <c r="R6612" t="s">
        <v>333</v>
      </c>
      <c r="S6612" t="s">
        <v>38</v>
      </c>
      <c r="T6612" t="s">
        <v>28</v>
      </c>
      <c r="V6612" t="s">
        <v>40</v>
      </c>
      <c r="Y6612" t="s">
        <v>36</v>
      </c>
    </row>
    <row r="6613" spans="1:25" x14ac:dyDescent="0.45">
      <c r="A6613" t="s">
        <v>100</v>
      </c>
      <c r="B6613" t="s">
        <v>535</v>
      </c>
      <c r="C6613">
        <v>7962</v>
      </c>
      <c r="D6613">
        <v>2</v>
      </c>
      <c r="F6613">
        <v>2016</v>
      </c>
      <c r="G6613">
        <v>1199</v>
      </c>
      <c r="H6613">
        <v>924.54</v>
      </c>
      <c r="I6613">
        <v>39671.760000000002</v>
      </c>
      <c r="K6613">
        <v>0.14099999999999999</v>
      </c>
      <c r="L6613">
        <v>1.1000000000000001E-3</v>
      </c>
      <c r="M6613">
        <v>23978.581999999999</v>
      </c>
      <c r="N6613">
        <v>6.2399999999999997E-2</v>
      </c>
      <c r="O6613">
        <v>3.2879999999999998</v>
      </c>
      <c r="P6613">
        <v>6.3200000000000006E-2</v>
      </c>
      <c r="Q6613">
        <v>385587.80099999998</v>
      </c>
      <c r="R6613" t="s">
        <v>333</v>
      </c>
      <c r="S6613" t="s">
        <v>38</v>
      </c>
      <c r="T6613" t="s">
        <v>28</v>
      </c>
      <c r="V6613" t="s">
        <v>40</v>
      </c>
      <c r="Y6613" t="s">
        <v>36</v>
      </c>
    </row>
    <row r="6614" spans="1:25" x14ac:dyDescent="0.45">
      <c r="A6614" t="s">
        <v>100</v>
      </c>
      <c r="B6614" t="s">
        <v>535</v>
      </c>
      <c r="C6614">
        <v>7962</v>
      </c>
      <c r="D6614">
        <v>2</v>
      </c>
      <c r="F6614">
        <v>2017</v>
      </c>
      <c r="G6614">
        <v>421</v>
      </c>
      <c r="H6614">
        <v>260.54000000000002</v>
      </c>
      <c r="I6614">
        <v>9670.7099999999991</v>
      </c>
      <c r="K6614">
        <v>3.3000000000000002E-2</v>
      </c>
      <c r="L6614">
        <v>1E-3</v>
      </c>
      <c r="M6614">
        <v>6171.7030000000004</v>
      </c>
      <c r="N6614">
        <v>6.1100000000000002E-2</v>
      </c>
      <c r="O6614">
        <v>1.1419999999999999</v>
      </c>
      <c r="P6614">
        <v>8.3599999999999994E-2</v>
      </c>
      <c r="Q6614">
        <v>99267.505000000005</v>
      </c>
      <c r="R6614" t="s">
        <v>333</v>
      </c>
      <c r="S6614" t="s">
        <v>38</v>
      </c>
      <c r="T6614" t="s">
        <v>28</v>
      </c>
      <c r="V6614" t="s">
        <v>40</v>
      </c>
      <c r="Y6614" t="s">
        <v>36</v>
      </c>
    </row>
    <row r="6615" spans="1:25" x14ac:dyDescent="0.45">
      <c r="A6615" t="s">
        <v>100</v>
      </c>
      <c r="B6615" t="s">
        <v>535</v>
      </c>
      <c r="C6615">
        <v>7962</v>
      </c>
      <c r="D6615">
        <v>2</v>
      </c>
      <c r="F6615">
        <v>2018</v>
      </c>
      <c r="G6615">
        <v>509</v>
      </c>
      <c r="H6615">
        <v>358.78</v>
      </c>
      <c r="I6615">
        <v>14684.55</v>
      </c>
      <c r="K6615">
        <v>4.9000000000000002E-2</v>
      </c>
      <c r="L6615">
        <v>1E-3</v>
      </c>
      <c r="M6615">
        <v>9447.9210000000003</v>
      </c>
      <c r="N6615">
        <v>6.3E-2</v>
      </c>
      <c r="O6615">
        <v>1.556</v>
      </c>
      <c r="P6615">
        <v>7.2900000000000006E-2</v>
      </c>
      <c r="Q6615">
        <v>146454.80300000001</v>
      </c>
      <c r="R6615" t="s">
        <v>333</v>
      </c>
      <c r="S6615" t="s">
        <v>38</v>
      </c>
      <c r="T6615" t="s">
        <v>28</v>
      </c>
      <c r="V6615" t="s">
        <v>40</v>
      </c>
      <c r="Y6615" t="s">
        <v>36</v>
      </c>
    </row>
    <row r="6616" spans="1:25" x14ac:dyDescent="0.45">
      <c r="A6616" t="s">
        <v>100</v>
      </c>
      <c r="B6616" t="s">
        <v>535</v>
      </c>
      <c r="C6616">
        <v>7962</v>
      </c>
      <c r="D6616">
        <v>2</v>
      </c>
      <c r="F6616">
        <v>2019</v>
      </c>
      <c r="G6616">
        <v>478</v>
      </c>
      <c r="H6616">
        <v>328.83</v>
      </c>
      <c r="I6616">
        <v>13212.36</v>
      </c>
      <c r="K6616">
        <v>0.32200000000000001</v>
      </c>
      <c r="L6616">
        <v>4.7000000000000002E-3</v>
      </c>
      <c r="M6616">
        <v>7972.317</v>
      </c>
      <c r="N6616">
        <v>5.9499999999999997E-2</v>
      </c>
      <c r="O6616">
        <v>1.3109999999999999</v>
      </c>
      <c r="P6616">
        <v>8.3199999999999996E-2</v>
      </c>
      <c r="Q6616">
        <v>133516.39000000001</v>
      </c>
      <c r="R6616" t="s">
        <v>333</v>
      </c>
      <c r="S6616" t="s">
        <v>38</v>
      </c>
      <c r="T6616" t="s">
        <v>28</v>
      </c>
      <c r="V6616" t="s">
        <v>40</v>
      </c>
      <c r="Y6616" t="s">
        <v>36</v>
      </c>
    </row>
    <row r="6617" spans="1:25" x14ac:dyDescent="0.45">
      <c r="A6617" t="s">
        <v>100</v>
      </c>
      <c r="B6617" t="s">
        <v>535</v>
      </c>
      <c r="C6617">
        <v>7962</v>
      </c>
      <c r="D6617">
        <v>2</v>
      </c>
      <c r="F6617">
        <v>2020</v>
      </c>
      <c r="G6617">
        <v>555</v>
      </c>
      <c r="H6617">
        <v>412.39</v>
      </c>
      <c r="I6617">
        <v>17775.11</v>
      </c>
      <c r="K6617">
        <v>0.06</v>
      </c>
      <c r="L6617">
        <v>1E-3</v>
      </c>
      <c r="M6617">
        <v>10638.382</v>
      </c>
      <c r="N6617">
        <v>5.96E-2</v>
      </c>
      <c r="O6617">
        <v>1.2110000000000001</v>
      </c>
      <c r="P6617">
        <v>4.4900000000000002E-2</v>
      </c>
      <c r="Q6617">
        <v>177838.57800000001</v>
      </c>
      <c r="R6617" t="s">
        <v>333</v>
      </c>
      <c r="S6617" t="s">
        <v>38</v>
      </c>
      <c r="T6617" t="s">
        <v>28</v>
      </c>
      <c r="V6617" t="s">
        <v>40</v>
      </c>
      <c r="Y6617" t="s">
        <v>36</v>
      </c>
    </row>
    <row r="6618" spans="1:25" x14ac:dyDescent="0.45">
      <c r="A6618" t="s">
        <v>100</v>
      </c>
      <c r="B6618" t="s">
        <v>535</v>
      </c>
      <c r="C6618">
        <v>7962</v>
      </c>
      <c r="D6618">
        <v>2</v>
      </c>
      <c r="F6618">
        <v>2021</v>
      </c>
      <c r="G6618">
        <v>432</v>
      </c>
      <c r="H6618">
        <v>340.87</v>
      </c>
      <c r="I6618">
        <v>15419.59</v>
      </c>
      <c r="K6618">
        <v>4.5999999999999999E-2</v>
      </c>
      <c r="L6618">
        <v>1E-3</v>
      </c>
      <c r="M6618">
        <v>9219.3040000000001</v>
      </c>
      <c r="N6618">
        <v>6.0499999999999998E-2</v>
      </c>
      <c r="O6618">
        <v>0.98399999999999999</v>
      </c>
      <c r="P6618">
        <v>3.1399999999999997E-2</v>
      </c>
      <c r="Q6618">
        <v>152055.353</v>
      </c>
      <c r="R6618" t="s">
        <v>333</v>
      </c>
      <c r="S6618" t="s">
        <v>38</v>
      </c>
      <c r="T6618" t="s">
        <v>28</v>
      </c>
      <c r="V6618" t="s">
        <v>40</v>
      </c>
      <c r="Y6618" t="s">
        <v>36</v>
      </c>
    </row>
    <row r="6619" spans="1:25" x14ac:dyDescent="0.45">
      <c r="A6619" t="s">
        <v>100</v>
      </c>
      <c r="B6619" t="s">
        <v>535</v>
      </c>
      <c r="C6619">
        <v>7962</v>
      </c>
      <c r="D6619">
        <v>2</v>
      </c>
      <c r="F6619">
        <v>2022</v>
      </c>
      <c r="G6619">
        <v>1078</v>
      </c>
      <c r="H6619">
        <v>907.83</v>
      </c>
      <c r="I6619">
        <v>42907.35</v>
      </c>
      <c r="K6619">
        <v>0.128</v>
      </c>
      <c r="L6619">
        <v>1E-3</v>
      </c>
      <c r="M6619">
        <v>25988.075000000001</v>
      </c>
      <c r="N6619">
        <v>6.2199999999999998E-2</v>
      </c>
      <c r="O6619">
        <v>2.6549999999999998</v>
      </c>
      <c r="P6619">
        <v>2.1700000000000001E-2</v>
      </c>
      <c r="Q6619">
        <v>415252.00699999998</v>
      </c>
      <c r="R6619" t="s">
        <v>333</v>
      </c>
      <c r="S6619" t="s">
        <v>38</v>
      </c>
      <c r="T6619" t="s">
        <v>28</v>
      </c>
      <c r="V6619" t="s">
        <v>40</v>
      </c>
      <c r="Y6619" t="s">
        <v>36</v>
      </c>
    </row>
    <row r="6620" spans="1:25" x14ac:dyDescent="0.45">
      <c r="A6620" t="s">
        <v>100</v>
      </c>
      <c r="B6620" t="s">
        <v>535</v>
      </c>
      <c r="C6620">
        <v>7962</v>
      </c>
      <c r="D6620">
        <v>2</v>
      </c>
      <c r="F6620">
        <v>2023</v>
      </c>
      <c r="G6620">
        <v>331</v>
      </c>
      <c r="H6620">
        <v>277.60000000000002</v>
      </c>
      <c r="I6620">
        <v>12755.69</v>
      </c>
      <c r="K6620">
        <v>3.7999999999999999E-2</v>
      </c>
      <c r="L6620">
        <v>1E-3</v>
      </c>
      <c r="M6620">
        <v>7513.5330000000004</v>
      </c>
      <c r="N6620">
        <v>6.0199999999999997E-2</v>
      </c>
      <c r="O6620">
        <v>0.624</v>
      </c>
      <c r="P6620">
        <v>1.6199999999999999E-2</v>
      </c>
      <c r="Q6620">
        <v>124267.98299999999</v>
      </c>
      <c r="R6620" t="s">
        <v>333</v>
      </c>
      <c r="S6620" t="s">
        <v>38</v>
      </c>
      <c r="T6620" t="s">
        <v>28</v>
      </c>
      <c r="V6620" t="s">
        <v>40</v>
      </c>
      <c r="Y6620" t="s">
        <v>36</v>
      </c>
    </row>
    <row r="6621" spans="1:25" x14ac:dyDescent="0.45">
      <c r="A6621" t="s">
        <v>100</v>
      </c>
      <c r="B6621" t="s">
        <v>535</v>
      </c>
      <c r="C6621">
        <v>7962</v>
      </c>
      <c r="D6621">
        <v>2</v>
      </c>
      <c r="F6621">
        <v>2024</v>
      </c>
      <c r="G6621">
        <v>298</v>
      </c>
      <c r="H6621">
        <v>250.69</v>
      </c>
      <c r="I6621">
        <v>11561.72</v>
      </c>
      <c r="K6621">
        <v>3.4000000000000002E-2</v>
      </c>
      <c r="L6621">
        <v>1E-3</v>
      </c>
      <c r="M6621">
        <v>6728.6549999999997</v>
      </c>
      <c r="N6621">
        <v>5.9200000000000003E-2</v>
      </c>
      <c r="O6621">
        <v>0.496</v>
      </c>
      <c r="P6621">
        <v>1.9900000000000001E-2</v>
      </c>
      <c r="Q6621">
        <v>113140.033</v>
      </c>
      <c r="R6621" t="s">
        <v>333</v>
      </c>
      <c r="S6621" t="s">
        <v>38</v>
      </c>
      <c r="T6621" t="s">
        <v>28</v>
      </c>
      <c r="V6621" t="s">
        <v>40</v>
      </c>
      <c r="Y6621" t="s">
        <v>36</v>
      </c>
    </row>
    <row r="6622" spans="1:25" x14ac:dyDescent="0.45">
      <c r="A6622" t="s">
        <v>258</v>
      </c>
      <c r="B6622" t="s">
        <v>539</v>
      </c>
      <c r="C6622">
        <v>8002</v>
      </c>
      <c r="D6622">
        <v>1</v>
      </c>
      <c r="F6622">
        <v>2009</v>
      </c>
      <c r="G6622">
        <v>1144</v>
      </c>
      <c r="H6622">
        <v>1092.83</v>
      </c>
      <c r="I6622">
        <v>194671.22</v>
      </c>
      <c r="K6622">
        <v>966.97699999999998</v>
      </c>
      <c r="L6622">
        <v>0.65490000000000004</v>
      </c>
      <c r="M6622">
        <v>197436.22700000001</v>
      </c>
      <c r="N6622">
        <v>7.5800000000000006E-2</v>
      </c>
      <c r="O6622">
        <v>228.435</v>
      </c>
      <c r="P6622">
        <v>0.1454</v>
      </c>
      <c r="Q6622">
        <v>2587904.5180000002</v>
      </c>
      <c r="R6622" t="s">
        <v>923</v>
      </c>
      <c r="S6622" t="s">
        <v>34</v>
      </c>
      <c r="T6622" t="s">
        <v>46</v>
      </c>
      <c r="V6622" t="s">
        <v>540</v>
      </c>
      <c r="W6622" t="s">
        <v>51</v>
      </c>
      <c r="Y6622" t="s">
        <v>262</v>
      </c>
    </row>
    <row r="6623" spans="1:25" x14ac:dyDescent="0.45">
      <c r="A6623" t="s">
        <v>258</v>
      </c>
      <c r="B6623" t="s">
        <v>539</v>
      </c>
      <c r="C6623">
        <v>8002</v>
      </c>
      <c r="D6623">
        <v>1</v>
      </c>
      <c r="F6623">
        <v>2010</v>
      </c>
      <c r="G6623">
        <v>1995</v>
      </c>
      <c r="H6623">
        <v>1878.12</v>
      </c>
      <c r="I6623">
        <v>242492.94</v>
      </c>
      <c r="K6623">
        <v>318.76299999999998</v>
      </c>
      <c r="L6623">
        <v>0.1636</v>
      </c>
      <c r="M6623">
        <v>216602.57500000001</v>
      </c>
      <c r="N6623">
        <v>6.3E-2</v>
      </c>
      <c r="O6623">
        <v>181.273</v>
      </c>
      <c r="P6623">
        <v>8.5199999999999998E-2</v>
      </c>
      <c r="Q6623">
        <v>3413619.1880000001</v>
      </c>
      <c r="R6623" t="s">
        <v>923</v>
      </c>
      <c r="S6623" t="s">
        <v>34</v>
      </c>
      <c r="T6623" t="s">
        <v>46</v>
      </c>
      <c r="V6623" t="s">
        <v>540</v>
      </c>
      <c r="W6623" t="s">
        <v>51</v>
      </c>
      <c r="Y6623" t="s">
        <v>262</v>
      </c>
    </row>
    <row r="6624" spans="1:25" x14ac:dyDescent="0.45">
      <c r="A6624" t="s">
        <v>258</v>
      </c>
      <c r="B6624" t="s">
        <v>539</v>
      </c>
      <c r="C6624">
        <v>8002</v>
      </c>
      <c r="D6624">
        <v>1</v>
      </c>
      <c r="F6624">
        <v>2011</v>
      </c>
      <c r="G6624">
        <v>1096</v>
      </c>
      <c r="H6624">
        <v>1036.03</v>
      </c>
      <c r="I6624">
        <v>135005.99</v>
      </c>
      <c r="K6624">
        <v>304.26</v>
      </c>
      <c r="L6624">
        <v>0.23449999999999999</v>
      </c>
      <c r="M6624">
        <v>127608.15</v>
      </c>
      <c r="N6624">
        <v>6.6799999999999998E-2</v>
      </c>
      <c r="O6624">
        <v>117.974</v>
      </c>
      <c r="P6624">
        <v>9.35E-2</v>
      </c>
      <c r="Q6624">
        <v>1871482.3589999999</v>
      </c>
      <c r="R6624" t="s">
        <v>923</v>
      </c>
      <c r="S6624" t="s">
        <v>34</v>
      </c>
      <c r="T6624" t="s">
        <v>46</v>
      </c>
      <c r="V6624" t="s">
        <v>540</v>
      </c>
      <c r="W6624" t="s">
        <v>51</v>
      </c>
      <c r="Y6624" t="s">
        <v>262</v>
      </c>
    </row>
    <row r="6625" spans="1:25" x14ac:dyDescent="0.45">
      <c r="A6625" t="s">
        <v>258</v>
      </c>
      <c r="B6625" t="s">
        <v>539</v>
      </c>
      <c r="C6625">
        <v>8002</v>
      </c>
      <c r="D6625">
        <v>1</v>
      </c>
      <c r="F6625">
        <v>2012</v>
      </c>
      <c r="G6625">
        <v>652</v>
      </c>
      <c r="H6625">
        <v>603.5</v>
      </c>
      <c r="I6625">
        <v>78081.98</v>
      </c>
      <c r="K6625">
        <v>98.058999999999997</v>
      </c>
      <c r="L6625">
        <v>0.1123</v>
      </c>
      <c r="M6625">
        <v>68600.156000000003</v>
      </c>
      <c r="N6625">
        <v>6.1100000000000002E-2</v>
      </c>
      <c r="O6625">
        <v>63.183999999999997</v>
      </c>
      <c r="P6625">
        <v>8.1699999999999995E-2</v>
      </c>
      <c r="Q6625">
        <v>1078255.439</v>
      </c>
      <c r="R6625" t="s">
        <v>923</v>
      </c>
      <c r="S6625" t="s">
        <v>34</v>
      </c>
      <c r="T6625" t="s">
        <v>46</v>
      </c>
      <c r="V6625" t="s">
        <v>540</v>
      </c>
      <c r="W6625" t="s">
        <v>51</v>
      </c>
      <c r="Y6625" t="s">
        <v>262</v>
      </c>
    </row>
    <row r="6626" spans="1:25" x14ac:dyDescent="0.45">
      <c r="A6626" t="s">
        <v>258</v>
      </c>
      <c r="B6626" t="s">
        <v>539</v>
      </c>
      <c r="C6626">
        <v>8002</v>
      </c>
      <c r="D6626">
        <v>1</v>
      </c>
      <c r="F6626">
        <v>2013</v>
      </c>
      <c r="G6626">
        <v>814</v>
      </c>
      <c r="H6626">
        <v>772.32</v>
      </c>
      <c r="I6626">
        <v>87798.67</v>
      </c>
      <c r="K6626">
        <v>328.58100000000002</v>
      </c>
      <c r="L6626">
        <v>0.44600000000000001</v>
      </c>
      <c r="M6626">
        <v>89708.067999999999</v>
      </c>
      <c r="N6626">
        <v>7.0999999999999994E-2</v>
      </c>
      <c r="O6626">
        <v>86.114000000000004</v>
      </c>
      <c r="P6626">
        <v>0.1114</v>
      </c>
      <c r="Q6626">
        <v>1209521.3289999999</v>
      </c>
      <c r="R6626" t="s">
        <v>923</v>
      </c>
      <c r="S6626" t="s">
        <v>34</v>
      </c>
      <c r="T6626" t="s">
        <v>46</v>
      </c>
      <c r="V6626" t="s">
        <v>540</v>
      </c>
      <c r="W6626" t="s">
        <v>51</v>
      </c>
      <c r="Y6626" t="s">
        <v>262</v>
      </c>
    </row>
    <row r="6627" spans="1:25" x14ac:dyDescent="0.45">
      <c r="A6627" t="s">
        <v>258</v>
      </c>
      <c r="B6627" t="s">
        <v>539</v>
      </c>
      <c r="C6627">
        <v>8002</v>
      </c>
      <c r="D6627">
        <v>1</v>
      </c>
      <c r="F6627">
        <v>2014</v>
      </c>
      <c r="G6627">
        <v>923</v>
      </c>
      <c r="H6627">
        <v>886.66</v>
      </c>
      <c r="I6627">
        <v>137893.31</v>
      </c>
      <c r="K6627">
        <v>312.42599999999999</v>
      </c>
      <c r="L6627">
        <v>0.31590000000000001</v>
      </c>
      <c r="M6627">
        <v>137277.58900000001</v>
      </c>
      <c r="N6627">
        <v>7.0400000000000004E-2</v>
      </c>
      <c r="O6627">
        <v>178.43799999999999</v>
      </c>
      <c r="P6627">
        <v>0.1366</v>
      </c>
      <c r="Q6627">
        <v>1826093.193</v>
      </c>
      <c r="R6627" t="s">
        <v>923</v>
      </c>
      <c r="S6627" t="s">
        <v>34</v>
      </c>
      <c r="T6627" t="s">
        <v>46</v>
      </c>
      <c r="V6627" t="s">
        <v>540</v>
      </c>
      <c r="W6627" t="s">
        <v>51</v>
      </c>
      <c r="Y6627" t="s">
        <v>262</v>
      </c>
    </row>
    <row r="6628" spans="1:25" x14ac:dyDescent="0.45">
      <c r="A6628" t="s">
        <v>258</v>
      </c>
      <c r="B6628" t="s">
        <v>539</v>
      </c>
      <c r="C6628">
        <v>8002</v>
      </c>
      <c r="D6628">
        <v>1</v>
      </c>
      <c r="F6628">
        <v>2015</v>
      </c>
      <c r="G6628">
        <v>766</v>
      </c>
      <c r="H6628">
        <v>728.31</v>
      </c>
      <c r="I6628">
        <v>129728.16</v>
      </c>
      <c r="K6628">
        <v>290.95400000000001</v>
      </c>
      <c r="L6628">
        <v>0.75029999999999997</v>
      </c>
      <c r="M6628">
        <v>129085.806</v>
      </c>
      <c r="N6628">
        <v>7.0999999999999994E-2</v>
      </c>
      <c r="O6628">
        <v>164.92699999999999</v>
      </c>
      <c r="P6628">
        <v>0.14319999999999999</v>
      </c>
      <c r="Q6628">
        <v>1683536.851</v>
      </c>
      <c r="R6628" t="s">
        <v>923</v>
      </c>
      <c r="S6628" t="s">
        <v>34</v>
      </c>
      <c r="T6628" t="s">
        <v>46</v>
      </c>
      <c r="V6628" t="s">
        <v>540</v>
      </c>
      <c r="W6628" t="s">
        <v>51</v>
      </c>
      <c r="Y6628" t="s">
        <v>265</v>
      </c>
    </row>
    <row r="6629" spans="1:25" x14ac:dyDescent="0.45">
      <c r="A6629" t="s">
        <v>258</v>
      </c>
      <c r="B6629" t="s">
        <v>539</v>
      </c>
      <c r="C6629">
        <v>8002</v>
      </c>
      <c r="D6629">
        <v>1</v>
      </c>
      <c r="F6629">
        <v>2016</v>
      </c>
      <c r="G6629">
        <v>483</v>
      </c>
      <c r="H6629">
        <v>420.58</v>
      </c>
      <c r="I6629">
        <v>53506.53</v>
      </c>
      <c r="K6629">
        <v>40.595999999999997</v>
      </c>
      <c r="L6629">
        <v>7.0699999999999999E-2</v>
      </c>
      <c r="M6629">
        <v>45104.697999999997</v>
      </c>
      <c r="N6629">
        <v>5.9400000000000001E-2</v>
      </c>
      <c r="O6629">
        <v>44.7</v>
      </c>
      <c r="P6629">
        <v>7.3099999999999998E-2</v>
      </c>
      <c r="Q6629">
        <v>695698.95200000005</v>
      </c>
      <c r="R6629" t="s">
        <v>923</v>
      </c>
      <c r="S6629" t="s">
        <v>34</v>
      </c>
      <c r="T6629" t="s">
        <v>46</v>
      </c>
      <c r="V6629" t="s">
        <v>540</v>
      </c>
      <c r="W6629" t="s">
        <v>51</v>
      </c>
      <c r="Y6629" t="s">
        <v>265</v>
      </c>
    </row>
    <row r="6630" spans="1:25" x14ac:dyDescent="0.45">
      <c r="A6630" t="s">
        <v>258</v>
      </c>
      <c r="B6630" t="s">
        <v>539</v>
      </c>
      <c r="C6630">
        <v>8002</v>
      </c>
      <c r="D6630">
        <v>1</v>
      </c>
      <c r="F6630">
        <v>2017</v>
      </c>
      <c r="G6630">
        <v>390</v>
      </c>
      <c r="H6630">
        <v>364.6</v>
      </c>
      <c r="I6630">
        <v>47249.18</v>
      </c>
      <c r="K6630">
        <v>41.268000000000001</v>
      </c>
      <c r="L6630">
        <v>9.3299999999999994E-2</v>
      </c>
      <c r="M6630">
        <v>43648.027999999998</v>
      </c>
      <c r="N6630">
        <v>6.3799999999999996E-2</v>
      </c>
      <c r="O6630">
        <v>46.026000000000003</v>
      </c>
      <c r="P6630">
        <v>8.9300000000000004E-2</v>
      </c>
      <c r="Q6630">
        <v>663484.51599999995</v>
      </c>
      <c r="R6630" t="s">
        <v>923</v>
      </c>
      <c r="S6630" t="s">
        <v>34</v>
      </c>
      <c r="T6630" t="s">
        <v>46</v>
      </c>
      <c r="V6630" t="s">
        <v>540</v>
      </c>
      <c r="W6630" t="s">
        <v>51</v>
      </c>
      <c r="Y6630" t="s">
        <v>265</v>
      </c>
    </row>
    <row r="6631" spans="1:25" x14ac:dyDescent="0.45">
      <c r="A6631" t="s">
        <v>258</v>
      </c>
      <c r="B6631" t="s">
        <v>539</v>
      </c>
      <c r="C6631">
        <v>8002</v>
      </c>
      <c r="D6631">
        <v>1</v>
      </c>
      <c r="F6631">
        <v>2018</v>
      </c>
      <c r="G6631">
        <v>668</v>
      </c>
      <c r="H6631">
        <v>644.46</v>
      </c>
      <c r="I6631">
        <v>122410.7</v>
      </c>
      <c r="K6631">
        <v>244.48099999999999</v>
      </c>
      <c r="L6631">
        <v>0.217</v>
      </c>
      <c r="M6631">
        <v>121120.336</v>
      </c>
      <c r="N6631">
        <v>7.0300000000000001E-2</v>
      </c>
      <c r="O6631">
        <v>153.94900000000001</v>
      </c>
      <c r="P6631">
        <v>0.13650000000000001</v>
      </c>
      <c r="Q6631">
        <v>1618617.7109999999</v>
      </c>
      <c r="R6631" t="s">
        <v>923</v>
      </c>
      <c r="S6631" t="s">
        <v>34</v>
      </c>
      <c r="T6631" t="s">
        <v>46</v>
      </c>
      <c r="V6631" t="s">
        <v>540</v>
      </c>
      <c r="W6631" t="s">
        <v>51</v>
      </c>
      <c r="Y6631" t="s">
        <v>265</v>
      </c>
    </row>
    <row r="6632" spans="1:25" x14ac:dyDescent="0.45">
      <c r="A6632" t="s">
        <v>258</v>
      </c>
      <c r="B6632" t="s">
        <v>539</v>
      </c>
      <c r="C6632">
        <v>8002</v>
      </c>
      <c r="D6632">
        <v>1</v>
      </c>
      <c r="F6632">
        <v>2019</v>
      </c>
      <c r="G6632">
        <v>106</v>
      </c>
      <c r="H6632">
        <v>99.49</v>
      </c>
      <c r="I6632">
        <v>6246.83</v>
      </c>
      <c r="K6632">
        <v>7.1779999999999999</v>
      </c>
      <c r="L6632">
        <v>7.3099999999999998E-2</v>
      </c>
      <c r="M6632">
        <v>6654.4129999999996</v>
      </c>
      <c r="N6632">
        <v>6.0900000000000003E-2</v>
      </c>
      <c r="O6632">
        <v>6.7460000000000004</v>
      </c>
      <c r="P6632">
        <v>7.0699999999999999E-2</v>
      </c>
      <c r="Q6632">
        <v>100698.08</v>
      </c>
      <c r="R6632" t="s">
        <v>923</v>
      </c>
      <c r="S6632" t="s">
        <v>34</v>
      </c>
      <c r="T6632" t="s">
        <v>46</v>
      </c>
      <c r="V6632" t="s">
        <v>540</v>
      </c>
      <c r="W6632" t="s">
        <v>51</v>
      </c>
      <c r="Y6632" t="s">
        <v>265</v>
      </c>
    </row>
    <row r="6633" spans="1:25" x14ac:dyDescent="0.45">
      <c r="A6633" t="s">
        <v>258</v>
      </c>
      <c r="B6633" t="s">
        <v>539</v>
      </c>
      <c r="C6633">
        <v>8002</v>
      </c>
      <c r="D6633">
        <v>1</v>
      </c>
      <c r="F6633">
        <v>2020</v>
      </c>
      <c r="G6633">
        <v>207</v>
      </c>
      <c r="H6633">
        <v>195.49</v>
      </c>
      <c r="I6633">
        <v>17875.79</v>
      </c>
      <c r="K6633">
        <v>7.9859999999999998</v>
      </c>
      <c r="L6633">
        <v>3.3099999999999997E-2</v>
      </c>
      <c r="M6633">
        <v>15086.255999999999</v>
      </c>
      <c r="N6633">
        <v>0.06</v>
      </c>
      <c r="O6633">
        <v>11.496</v>
      </c>
      <c r="P6633">
        <v>6.2300000000000001E-2</v>
      </c>
      <c r="Q6633">
        <v>244344.516</v>
      </c>
      <c r="R6633" t="s">
        <v>923</v>
      </c>
      <c r="S6633" t="s">
        <v>34</v>
      </c>
      <c r="T6633" t="s">
        <v>46</v>
      </c>
      <c r="V6633" t="s">
        <v>540</v>
      </c>
      <c r="W6633" t="s">
        <v>51</v>
      </c>
      <c r="Y6633" t="s">
        <v>265</v>
      </c>
    </row>
    <row r="6634" spans="1:25" x14ac:dyDescent="0.45">
      <c r="A6634" t="s">
        <v>258</v>
      </c>
      <c r="B6634" t="s">
        <v>539</v>
      </c>
      <c r="C6634">
        <v>8002</v>
      </c>
      <c r="D6634">
        <v>1</v>
      </c>
      <c r="F6634">
        <v>2021</v>
      </c>
      <c r="G6634">
        <v>516</v>
      </c>
      <c r="H6634">
        <v>489.64</v>
      </c>
      <c r="I6634">
        <v>62703.92</v>
      </c>
      <c r="K6634">
        <v>51.738</v>
      </c>
      <c r="L6634">
        <v>0.1067</v>
      </c>
      <c r="M6634">
        <v>50607.084000000003</v>
      </c>
      <c r="N6634">
        <v>6.2300000000000001E-2</v>
      </c>
      <c r="O6634">
        <v>53.8</v>
      </c>
      <c r="P6634">
        <v>8.9800000000000005E-2</v>
      </c>
      <c r="Q6634">
        <v>784320.61199999996</v>
      </c>
      <c r="R6634" t="s">
        <v>923</v>
      </c>
      <c r="S6634" t="s">
        <v>34</v>
      </c>
      <c r="T6634" t="s">
        <v>46</v>
      </c>
      <c r="V6634" t="s">
        <v>540</v>
      </c>
      <c r="W6634" t="s">
        <v>51</v>
      </c>
      <c r="Y6634" t="s">
        <v>265</v>
      </c>
    </row>
    <row r="6635" spans="1:25" x14ac:dyDescent="0.45">
      <c r="A6635" t="s">
        <v>258</v>
      </c>
      <c r="B6635" t="s">
        <v>539</v>
      </c>
      <c r="C6635">
        <v>8002</v>
      </c>
      <c r="D6635">
        <v>1</v>
      </c>
      <c r="F6635">
        <v>2022</v>
      </c>
      <c r="G6635">
        <v>785</v>
      </c>
      <c r="H6635">
        <v>741.26</v>
      </c>
      <c r="I6635">
        <v>146220.42000000001</v>
      </c>
      <c r="K6635">
        <v>354.73399999999998</v>
      </c>
      <c r="L6635">
        <v>0.31009999999999999</v>
      </c>
      <c r="M6635">
        <v>134064.908</v>
      </c>
      <c r="N6635">
        <v>7.0900000000000005E-2</v>
      </c>
      <c r="O6635">
        <v>193.20599999999999</v>
      </c>
      <c r="P6635">
        <v>0.15390000000000001</v>
      </c>
      <c r="Q6635">
        <v>1769483.3130000001</v>
      </c>
      <c r="R6635" t="s">
        <v>923</v>
      </c>
      <c r="S6635" t="s">
        <v>34</v>
      </c>
      <c r="T6635" t="s">
        <v>46</v>
      </c>
      <c r="V6635" t="s">
        <v>540</v>
      </c>
      <c r="W6635" t="s">
        <v>51</v>
      </c>
      <c r="Y6635" t="s">
        <v>265</v>
      </c>
    </row>
    <row r="6636" spans="1:25" x14ac:dyDescent="0.45">
      <c r="A6636" t="s">
        <v>258</v>
      </c>
      <c r="B6636" t="s">
        <v>539</v>
      </c>
      <c r="C6636">
        <v>8002</v>
      </c>
      <c r="D6636">
        <v>1</v>
      </c>
      <c r="F6636">
        <v>2023</v>
      </c>
      <c r="G6636">
        <v>367</v>
      </c>
      <c r="H6636">
        <v>347.53</v>
      </c>
      <c r="I6636">
        <v>55088.25</v>
      </c>
      <c r="K6636">
        <v>98.313000000000002</v>
      </c>
      <c r="L6636">
        <v>0.1905</v>
      </c>
      <c r="M6636">
        <v>51438.771000000001</v>
      </c>
      <c r="N6636">
        <v>6.6299999999999998E-2</v>
      </c>
      <c r="O6636">
        <v>74.227999999999994</v>
      </c>
      <c r="P6636">
        <v>0.12180000000000001</v>
      </c>
      <c r="Q6636">
        <v>726233.97400000005</v>
      </c>
      <c r="R6636" t="s">
        <v>923</v>
      </c>
      <c r="S6636" t="s">
        <v>34</v>
      </c>
      <c r="T6636" t="s">
        <v>46</v>
      </c>
      <c r="V6636" t="s">
        <v>540</v>
      </c>
      <c r="W6636" t="s">
        <v>51</v>
      </c>
      <c r="Y6636" t="s">
        <v>265</v>
      </c>
    </row>
    <row r="6637" spans="1:25" x14ac:dyDescent="0.45">
      <c r="A6637" t="s">
        <v>258</v>
      </c>
      <c r="B6637" t="s">
        <v>539</v>
      </c>
      <c r="C6637">
        <v>8002</v>
      </c>
      <c r="D6637">
        <v>1</v>
      </c>
      <c r="F6637">
        <v>2024</v>
      </c>
      <c r="G6637">
        <v>99</v>
      </c>
      <c r="H6637">
        <v>90.39</v>
      </c>
      <c r="I6637">
        <v>9820.67</v>
      </c>
      <c r="K6637">
        <v>6.827</v>
      </c>
      <c r="L6637">
        <v>4.3299999999999998E-2</v>
      </c>
      <c r="M6637">
        <v>9143.2620000000006</v>
      </c>
      <c r="N6637">
        <v>6.1699999999999998E-2</v>
      </c>
      <c r="O6637">
        <v>7.1159999999999997</v>
      </c>
      <c r="P6637">
        <v>5.91E-2</v>
      </c>
      <c r="Q6637">
        <v>143800.03200000001</v>
      </c>
      <c r="R6637" t="s">
        <v>923</v>
      </c>
      <c r="S6637" t="s">
        <v>34</v>
      </c>
      <c r="T6637" t="s">
        <v>46</v>
      </c>
      <c r="V6637" t="s">
        <v>540</v>
      </c>
      <c r="W6637" t="s">
        <v>51</v>
      </c>
      <c r="Y6637" t="s">
        <v>265</v>
      </c>
    </row>
    <row r="6638" spans="1:25" x14ac:dyDescent="0.45">
      <c r="A6638" t="s">
        <v>335</v>
      </c>
      <c r="B6638" t="s">
        <v>541</v>
      </c>
      <c r="C6638">
        <v>8006</v>
      </c>
      <c r="D6638">
        <v>1</v>
      </c>
      <c r="F6638">
        <v>2009</v>
      </c>
      <c r="G6638">
        <v>734</v>
      </c>
      <c r="H6638">
        <v>721.65</v>
      </c>
      <c r="I6638">
        <v>220978.57</v>
      </c>
      <c r="K6638">
        <v>756.3</v>
      </c>
      <c r="L6638">
        <v>0.51429999999999998</v>
      </c>
      <c r="M6638">
        <v>169262.55</v>
      </c>
      <c r="N6638">
        <v>7.1599999999999997E-2</v>
      </c>
      <c r="O6638">
        <v>210.69900000000001</v>
      </c>
      <c r="P6638">
        <v>0.1424</v>
      </c>
      <c r="Q6638">
        <v>2233028.2239999999</v>
      </c>
      <c r="R6638" t="s">
        <v>923</v>
      </c>
      <c r="S6638" t="s">
        <v>34</v>
      </c>
      <c r="T6638" t="s">
        <v>46</v>
      </c>
      <c r="V6638" t="s">
        <v>97</v>
      </c>
      <c r="W6638" t="s">
        <v>110</v>
      </c>
      <c r="Y6638" t="s">
        <v>107</v>
      </c>
    </row>
    <row r="6639" spans="1:25" x14ac:dyDescent="0.45">
      <c r="A6639" t="s">
        <v>335</v>
      </c>
      <c r="B6639" t="s">
        <v>541</v>
      </c>
      <c r="C6639">
        <v>8006</v>
      </c>
      <c r="D6639">
        <v>1</v>
      </c>
      <c r="F6639">
        <v>2010</v>
      </c>
      <c r="G6639">
        <v>1141</v>
      </c>
      <c r="H6639">
        <v>1097.42</v>
      </c>
      <c r="I6639">
        <v>261253.46</v>
      </c>
      <c r="K6639">
        <v>102.181</v>
      </c>
      <c r="L6639">
        <v>4.9299999999999997E-2</v>
      </c>
      <c r="M6639">
        <v>174655.94899999999</v>
      </c>
      <c r="N6639">
        <v>6.0199999999999997E-2</v>
      </c>
      <c r="O6639">
        <v>132.535</v>
      </c>
      <c r="P6639">
        <v>7.4200000000000002E-2</v>
      </c>
      <c r="Q6639">
        <v>2865301.6370000001</v>
      </c>
      <c r="R6639" t="s">
        <v>923</v>
      </c>
      <c r="S6639" t="s">
        <v>34</v>
      </c>
      <c r="T6639" t="s">
        <v>46</v>
      </c>
      <c r="V6639" t="s">
        <v>97</v>
      </c>
      <c r="W6639" t="s">
        <v>110</v>
      </c>
      <c r="Y6639" t="s">
        <v>107</v>
      </c>
    </row>
    <row r="6640" spans="1:25" x14ac:dyDescent="0.45">
      <c r="A6640" t="s">
        <v>335</v>
      </c>
      <c r="B6640" t="s">
        <v>541</v>
      </c>
      <c r="C6640">
        <v>8006</v>
      </c>
      <c r="D6640">
        <v>1</v>
      </c>
      <c r="F6640">
        <v>2011</v>
      </c>
      <c r="G6640">
        <v>463</v>
      </c>
      <c r="H6640">
        <v>448.75</v>
      </c>
      <c r="I6640">
        <v>108240.19</v>
      </c>
      <c r="K6640">
        <v>142.221</v>
      </c>
      <c r="L6640">
        <v>0.14360000000000001</v>
      </c>
      <c r="M6640">
        <v>74779.199999999997</v>
      </c>
      <c r="N6640">
        <v>6.2300000000000001E-2</v>
      </c>
      <c r="O6640">
        <v>69.781000000000006</v>
      </c>
      <c r="P6640">
        <v>9.1899999999999996E-2</v>
      </c>
      <c r="Q6640">
        <v>1149592.1329999999</v>
      </c>
      <c r="R6640" t="s">
        <v>923</v>
      </c>
      <c r="S6640" t="s">
        <v>34</v>
      </c>
      <c r="T6640" t="s">
        <v>46</v>
      </c>
      <c r="V6640" t="s">
        <v>97</v>
      </c>
      <c r="W6640" t="s">
        <v>110</v>
      </c>
      <c r="Y6640" t="s">
        <v>107</v>
      </c>
    </row>
    <row r="6641" spans="1:25" x14ac:dyDescent="0.45">
      <c r="A6641" t="s">
        <v>335</v>
      </c>
      <c r="B6641" t="s">
        <v>541</v>
      </c>
      <c r="C6641">
        <v>8006</v>
      </c>
      <c r="D6641">
        <v>1</v>
      </c>
      <c r="F6641">
        <v>2012</v>
      </c>
      <c r="G6641">
        <v>1023</v>
      </c>
      <c r="H6641">
        <v>989.35</v>
      </c>
      <c r="I6641">
        <v>240653.59</v>
      </c>
      <c r="K6641">
        <v>34.978000000000002</v>
      </c>
      <c r="L6641">
        <v>2.7799999999999998E-2</v>
      </c>
      <c r="M6641">
        <v>162773.54699999999</v>
      </c>
      <c r="N6641">
        <v>5.9799999999999999E-2</v>
      </c>
      <c r="O6641">
        <v>108.279</v>
      </c>
      <c r="P6641">
        <v>6.8400000000000002E-2</v>
      </c>
      <c r="Q6641">
        <v>2709301.9369999999</v>
      </c>
      <c r="R6641" t="s">
        <v>923</v>
      </c>
      <c r="S6641" t="s">
        <v>34</v>
      </c>
      <c r="T6641" t="s">
        <v>46</v>
      </c>
      <c r="V6641" t="s">
        <v>97</v>
      </c>
      <c r="W6641" t="s">
        <v>110</v>
      </c>
      <c r="Y6641" t="s">
        <v>107</v>
      </c>
    </row>
    <row r="6642" spans="1:25" x14ac:dyDescent="0.45">
      <c r="A6642" t="s">
        <v>335</v>
      </c>
      <c r="B6642" t="s">
        <v>541</v>
      </c>
      <c r="C6642">
        <v>8006</v>
      </c>
      <c r="D6642">
        <v>1</v>
      </c>
      <c r="F6642">
        <v>2013</v>
      </c>
      <c r="G6642">
        <v>750</v>
      </c>
      <c r="H6642">
        <v>723.09</v>
      </c>
      <c r="I6642">
        <v>153336.94</v>
      </c>
      <c r="K6642">
        <v>17.681999999999999</v>
      </c>
      <c r="L6642">
        <v>1.0699999999999999E-2</v>
      </c>
      <c r="M6642">
        <v>106322.334</v>
      </c>
      <c r="N6642">
        <v>5.9299999999999999E-2</v>
      </c>
      <c r="O6642">
        <v>77.363</v>
      </c>
      <c r="P6642">
        <v>6.8699999999999997E-2</v>
      </c>
      <c r="Q6642">
        <v>1774187.389</v>
      </c>
      <c r="R6642" t="s">
        <v>923</v>
      </c>
      <c r="S6642" t="s">
        <v>34</v>
      </c>
      <c r="T6642" t="s">
        <v>46</v>
      </c>
      <c r="V6642" t="s">
        <v>97</v>
      </c>
      <c r="W6642" t="s">
        <v>110</v>
      </c>
      <c r="Y6642" t="s">
        <v>107</v>
      </c>
    </row>
    <row r="6643" spans="1:25" x14ac:dyDescent="0.45">
      <c r="A6643" t="s">
        <v>335</v>
      </c>
      <c r="B6643" t="s">
        <v>541</v>
      </c>
      <c r="C6643">
        <v>8006</v>
      </c>
      <c r="D6643">
        <v>1</v>
      </c>
      <c r="F6643">
        <v>2014</v>
      </c>
      <c r="G6643">
        <v>859</v>
      </c>
      <c r="H6643">
        <v>840.85</v>
      </c>
      <c r="I6643">
        <v>183150.88</v>
      </c>
      <c r="K6643">
        <v>286.09300000000002</v>
      </c>
      <c r="L6643">
        <v>0.2319</v>
      </c>
      <c r="M6643">
        <v>137275.24100000001</v>
      </c>
      <c r="N6643">
        <v>6.8599999999999994E-2</v>
      </c>
      <c r="O6643">
        <v>133.608</v>
      </c>
      <c r="P6643">
        <v>0.1052</v>
      </c>
      <c r="Q6643">
        <v>1916870.835</v>
      </c>
      <c r="R6643" t="s">
        <v>923</v>
      </c>
      <c r="S6643" t="s">
        <v>34</v>
      </c>
      <c r="T6643" t="s">
        <v>46</v>
      </c>
      <c r="V6643" t="s">
        <v>97</v>
      </c>
      <c r="W6643" t="s">
        <v>110</v>
      </c>
      <c r="Y6643" t="s">
        <v>107</v>
      </c>
    </row>
    <row r="6644" spans="1:25" x14ac:dyDescent="0.45">
      <c r="A6644" t="s">
        <v>335</v>
      </c>
      <c r="B6644" t="s">
        <v>541</v>
      </c>
      <c r="C6644">
        <v>8006</v>
      </c>
      <c r="D6644">
        <v>1</v>
      </c>
      <c r="F6644">
        <v>2015</v>
      </c>
      <c r="G6644">
        <v>1135</v>
      </c>
      <c r="H6644">
        <v>1107.1400000000001</v>
      </c>
      <c r="I6644">
        <v>249763.20000000001</v>
      </c>
      <c r="K6644">
        <v>367.42099999999999</v>
      </c>
      <c r="L6644">
        <v>0.20830000000000001</v>
      </c>
      <c r="M6644">
        <v>185258.432</v>
      </c>
      <c r="N6644">
        <v>6.8400000000000002E-2</v>
      </c>
      <c r="O6644">
        <v>187.214</v>
      </c>
      <c r="P6644">
        <v>0.11310000000000001</v>
      </c>
      <c r="Q6644">
        <v>2574258.7740000002</v>
      </c>
      <c r="R6644" t="s">
        <v>923</v>
      </c>
      <c r="S6644" t="s">
        <v>34</v>
      </c>
      <c r="T6644" t="s">
        <v>46</v>
      </c>
      <c r="V6644" t="s">
        <v>97</v>
      </c>
      <c r="W6644" t="s">
        <v>110</v>
      </c>
      <c r="Y6644" t="s">
        <v>129</v>
      </c>
    </row>
    <row r="6645" spans="1:25" x14ac:dyDescent="0.45">
      <c r="A6645" t="s">
        <v>335</v>
      </c>
      <c r="B6645" t="s">
        <v>541</v>
      </c>
      <c r="C6645">
        <v>8006</v>
      </c>
      <c r="D6645">
        <v>1</v>
      </c>
      <c r="F6645">
        <v>2016</v>
      </c>
      <c r="G6645">
        <v>727</v>
      </c>
      <c r="H6645">
        <v>703.64</v>
      </c>
      <c r="I6645">
        <v>137441.98000000001</v>
      </c>
      <c r="K6645">
        <v>77.147000000000006</v>
      </c>
      <c r="L6645">
        <v>6.8400000000000002E-2</v>
      </c>
      <c r="M6645">
        <v>93348.534</v>
      </c>
      <c r="N6645">
        <v>6.2100000000000002E-2</v>
      </c>
      <c r="O6645">
        <v>88.007999999999996</v>
      </c>
      <c r="P6645">
        <v>9.11E-2</v>
      </c>
      <c r="Q6645">
        <v>1456759.622</v>
      </c>
      <c r="R6645" t="s">
        <v>923</v>
      </c>
      <c r="S6645" t="s">
        <v>34</v>
      </c>
      <c r="T6645" t="s">
        <v>46</v>
      </c>
      <c r="V6645" t="s">
        <v>97</v>
      </c>
      <c r="W6645" t="s">
        <v>110</v>
      </c>
      <c r="Y6645" t="s">
        <v>129</v>
      </c>
    </row>
    <row r="6646" spans="1:25" x14ac:dyDescent="0.45">
      <c r="A6646" t="s">
        <v>335</v>
      </c>
      <c r="B6646" t="s">
        <v>541</v>
      </c>
      <c r="C6646">
        <v>8006</v>
      </c>
      <c r="D6646">
        <v>1</v>
      </c>
      <c r="F6646">
        <v>2017</v>
      </c>
      <c r="G6646">
        <v>499</v>
      </c>
      <c r="H6646">
        <v>490.46</v>
      </c>
      <c r="I6646">
        <v>120477.49</v>
      </c>
      <c r="K6646">
        <v>108.435</v>
      </c>
      <c r="L6646">
        <v>9.1300000000000006E-2</v>
      </c>
      <c r="M6646">
        <v>86378.634000000005</v>
      </c>
      <c r="N6646">
        <v>6.2799999999999995E-2</v>
      </c>
      <c r="O6646">
        <v>89.298000000000002</v>
      </c>
      <c r="P6646">
        <v>9.8699999999999996E-2</v>
      </c>
      <c r="Q6646">
        <v>1306046.9509999999</v>
      </c>
      <c r="R6646" t="s">
        <v>923</v>
      </c>
      <c r="S6646" t="s">
        <v>34</v>
      </c>
      <c r="T6646" t="s">
        <v>46</v>
      </c>
      <c r="V6646" t="s">
        <v>97</v>
      </c>
      <c r="W6646" t="s">
        <v>110</v>
      </c>
      <c r="Y6646" t="s">
        <v>130</v>
      </c>
    </row>
    <row r="6647" spans="1:25" x14ac:dyDescent="0.45">
      <c r="A6647" t="s">
        <v>335</v>
      </c>
      <c r="B6647" t="s">
        <v>541</v>
      </c>
      <c r="C6647">
        <v>8006</v>
      </c>
      <c r="D6647">
        <v>1</v>
      </c>
      <c r="F6647">
        <v>2018</v>
      </c>
      <c r="G6647">
        <v>997</v>
      </c>
      <c r="H6647">
        <v>969.22</v>
      </c>
      <c r="I6647">
        <v>279415.87</v>
      </c>
      <c r="K6647">
        <v>383.31299999999999</v>
      </c>
      <c r="L6647">
        <v>0.14799999999999999</v>
      </c>
      <c r="M6647">
        <v>193274.33600000001</v>
      </c>
      <c r="N6647">
        <v>6.5000000000000002E-2</v>
      </c>
      <c r="O6647">
        <v>247.31700000000001</v>
      </c>
      <c r="P6647">
        <v>0.13389999999999999</v>
      </c>
      <c r="Q6647">
        <v>2730405.5079999999</v>
      </c>
      <c r="R6647" t="s">
        <v>923</v>
      </c>
      <c r="S6647" t="s">
        <v>34</v>
      </c>
      <c r="T6647" t="s">
        <v>46</v>
      </c>
      <c r="V6647" t="s">
        <v>97</v>
      </c>
      <c r="W6647" t="s">
        <v>110</v>
      </c>
      <c r="Y6647" t="s">
        <v>130</v>
      </c>
    </row>
    <row r="6648" spans="1:25" x14ac:dyDescent="0.45">
      <c r="A6648" t="s">
        <v>335</v>
      </c>
      <c r="B6648" t="s">
        <v>541</v>
      </c>
      <c r="C6648">
        <v>8006</v>
      </c>
      <c r="D6648">
        <v>1</v>
      </c>
      <c r="F6648">
        <v>2019</v>
      </c>
      <c r="G6648">
        <v>328</v>
      </c>
      <c r="H6648">
        <v>315.3</v>
      </c>
      <c r="I6648">
        <v>63288.38</v>
      </c>
      <c r="K6648">
        <v>7.1159999999999997</v>
      </c>
      <c r="L6648">
        <v>1.29E-2</v>
      </c>
      <c r="M6648">
        <v>41051.794999999998</v>
      </c>
      <c r="N6648">
        <v>5.9400000000000001E-2</v>
      </c>
      <c r="O6648">
        <v>39.875</v>
      </c>
      <c r="P6648">
        <v>8.2699999999999996E-2</v>
      </c>
      <c r="Q6648">
        <v>681251.70299999998</v>
      </c>
      <c r="R6648" t="s">
        <v>923</v>
      </c>
      <c r="S6648" t="s">
        <v>34</v>
      </c>
      <c r="T6648" t="s">
        <v>46</v>
      </c>
      <c r="V6648" t="s">
        <v>97</v>
      </c>
      <c r="W6648" t="s">
        <v>110</v>
      </c>
      <c r="Y6648" t="s">
        <v>130</v>
      </c>
    </row>
    <row r="6649" spans="1:25" x14ac:dyDescent="0.45">
      <c r="A6649" t="s">
        <v>335</v>
      </c>
      <c r="B6649" t="s">
        <v>541</v>
      </c>
      <c r="C6649">
        <v>8006</v>
      </c>
      <c r="D6649">
        <v>1</v>
      </c>
      <c r="F6649">
        <v>2020</v>
      </c>
      <c r="G6649">
        <v>254</v>
      </c>
      <c r="H6649">
        <v>246.41</v>
      </c>
      <c r="I6649">
        <v>46129.66</v>
      </c>
      <c r="K6649">
        <v>3.4409999999999998</v>
      </c>
      <c r="L6649">
        <v>9.2999999999999992E-3</v>
      </c>
      <c r="M6649">
        <v>29932.879000000001</v>
      </c>
      <c r="N6649">
        <v>5.9400000000000001E-2</v>
      </c>
      <c r="O6649">
        <v>22.526</v>
      </c>
      <c r="P6649">
        <v>6.7199999999999996E-2</v>
      </c>
      <c r="Q6649">
        <v>499149.429</v>
      </c>
      <c r="R6649" t="s">
        <v>923</v>
      </c>
      <c r="S6649" t="s">
        <v>34</v>
      </c>
      <c r="T6649" t="s">
        <v>46</v>
      </c>
      <c r="V6649" t="s">
        <v>97</v>
      </c>
      <c r="W6649" t="s">
        <v>110</v>
      </c>
      <c r="Y6649" t="s">
        <v>130</v>
      </c>
    </row>
    <row r="6650" spans="1:25" x14ac:dyDescent="0.45">
      <c r="A6650" t="s">
        <v>335</v>
      </c>
      <c r="B6650" t="s">
        <v>541</v>
      </c>
      <c r="C6650">
        <v>8006</v>
      </c>
      <c r="D6650">
        <v>1</v>
      </c>
      <c r="F6650">
        <v>2021</v>
      </c>
      <c r="G6650">
        <v>368</v>
      </c>
      <c r="H6650">
        <v>341.11</v>
      </c>
      <c r="I6650">
        <v>56445.58</v>
      </c>
      <c r="K6650">
        <v>4.1989999999999998</v>
      </c>
      <c r="L6650">
        <v>7.1000000000000004E-3</v>
      </c>
      <c r="M6650">
        <v>36837.033000000003</v>
      </c>
      <c r="N6650">
        <v>5.91E-2</v>
      </c>
      <c r="O6650">
        <v>33.087000000000003</v>
      </c>
      <c r="P6650">
        <v>7.4399999999999994E-2</v>
      </c>
      <c r="Q6650">
        <v>614240.68500000006</v>
      </c>
      <c r="R6650" t="s">
        <v>923</v>
      </c>
      <c r="S6650" t="s">
        <v>34</v>
      </c>
      <c r="T6650" t="s">
        <v>46</v>
      </c>
      <c r="V6650" t="s">
        <v>97</v>
      </c>
      <c r="W6650" t="s">
        <v>110</v>
      </c>
      <c r="Y6650" t="s">
        <v>131</v>
      </c>
    </row>
    <row r="6651" spans="1:25" x14ac:dyDescent="0.45">
      <c r="A6651" t="s">
        <v>335</v>
      </c>
      <c r="B6651" t="s">
        <v>541</v>
      </c>
      <c r="C6651">
        <v>8006</v>
      </c>
      <c r="D6651">
        <v>1</v>
      </c>
      <c r="F6651">
        <v>2022</v>
      </c>
      <c r="G6651">
        <v>1009</v>
      </c>
      <c r="H6651">
        <v>976.76</v>
      </c>
      <c r="I6651">
        <v>280219.13</v>
      </c>
      <c r="K6651">
        <v>521.46400000000006</v>
      </c>
      <c r="L6651">
        <v>0.27829999999999999</v>
      </c>
      <c r="M6651">
        <v>208110.44</v>
      </c>
      <c r="N6651">
        <v>7.0599999999999996E-2</v>
      </c>
      <c r="O6651">
        <v>266.52800000000002</v>
      </c>
      <c r="P6651">
        <v>0.14990000000000001</v>
      </c>
      <c r="Q6651">
        <v>2786086.4870000002</v>
      </c>
      <c r="R6651" t="s">
        <v>923</v>
      </c>
      <c r="S6651" t="s">
        <v>34</v>
      </c>
      <c r="T6651" t="s">
        <v>46</v>
      </c>
      <c r="V6651" t="s">
        <v>97</v>
      </c>
      <c r="W6651" t="s">
        <v>110</v>
      </c>
      <c r="Y6651" t="s">
        <v>131</v>
      </c>
    </row>
    <row r="6652" spans="1:25" x14ac:dyDescent="0.45">
      <c r="A6652" t="s">
        <v>335</v>
      </c>
      <c r="B6652" t="s">
        <v>541</v>
      </c>
      <c r="C6652">
        <v>8006</v>
      </c>
      <c r="D6652">
        <v>1</v>
      </c>
      <c r="F6652">
        <v>2023</v>
      </c>
      <c r="G6652">
        <v>459</v>
      </c>
      <c r="H6652">
        <v>429.32</v>
      </c>
      <c r="I6652">
        <v>83196.02</v>
      </c>
      <c r="K6652">
        <v>57.780999999999999</v>
      </c>
      <c r="L6652">
        <v>7.4099999999999999E-2</v>
      </c>
      <c r="M6652">
        <v>54544.258000000002</v>
      </c>
      <c r="N6652">
        <v>6.2E-2</v>
      </c>
      <c r="O6652">
        <v>63.319000000000003</v>
      </c>
      <c r="P6652">
        <v>0.1066</v>
      </c>
      <c r="Q6652">
        <v>841225.18799999997</v>
      </c>
      <c r="R6652" t="s">
        <v>923</v>
      </c>
      <c r="S6652" t="s">
        <v>34</v>
      </c>
      <c r="T6652" t="s">
        <v>46</v>
      </c>
      <c r="V6652" t="s">
        <v>97</v>
      </c>
      <c r="W6652" t="s">
        <v>110</v>
      </c>
      <c r="Y6652" t="s">
        <v>131</v>
      </c>
    </row>
    <row r="6653" spans="1:25" x14ac:dyDescent="0.45">
      <c r="A6653" t="s">
        <v>335</v>
      </c>
      <c r="B6653" t="s">
        <v>541</v>
      </c>
      <c r="C6653">
        <v>8006</v>
      </c>
      <c r="D6653">
        <v>1</v>
      </c>
      <c r="F6653">
        <v>2024</v>
      </c>
      <c r="G6653">
        <v>211</v>
      </c>
      <c r="H6653">
        <v>199.96</v>
      </c>
      <c r="I6653">
        <v>43581</v>
      </c>
      <c r="K6653">
        <v>26.536000000000001</v>
      </c>
      <c r="L6653">
        <v>0.11840000000000001</v>
      </c>
      <c r="M6653">
        <v>28819.597000000002</v>
      </c>
      <c r="N6653">
        <v>6.3799999999999996E-2</v>
      </c>
      <c r="O6653">
        <v>30.568000000000001</v>
      </c>
      <c r="P6653">
        <v>0.11260000000000001</v>
      </c>
      <c r="Q6653">
        <v>449474.71600000001</v>
      </c>
      <c r="R6653" t="s">
        <v>923</v>
      </c>
      <c r="S6653" t="s">
        <v>34</v>
      </c>
      <c r="T6653" t="s">
        <v>46</v>
      </c>
      <c r="V6653" t="s">
        <v>97</v>
      </c>
      <c r="W6653" t="s">
        <v>110</v>
      </c>
      <c r="Y6653" t="s">
        <v>131</v>
      </c>
    </row>
    <row r="6654" spans="1:25" x14ac:dyDescent="0.45">
      <c r="A6654" t="s">
        <v>335</v>
      </c>
      <c r="B6654" t="s">
        <v>541</v>
      </c>
      <c r="C6654">
        <v>8006</v>
      </c>
      <c r="D6654">
        <v>2</v>
      </c>
      <c r="F6654">
        <v>2009</v>
      </c>
      <c r="G6654">
        <v>848</v>
      </c>
      <c r="H6654">
        <v>835.11</v>
      </c>
      <c r="I6654">
        <v>234908.23</v>
      </c>
      <c r="K6654">
        <v>811.59299999999996</v>
      </c>
      <c r="L6654">
        <v>0.5131</v>
      </c>
      <c r="M6654">
        <v>178304.24400000001</v>
      </c>
      <c r="N6654">
        <v>7.1599999999999997E-2</v>
      </c>
      <c r="O6654">
        <v>210.25800000000001</v>
      </c>
      <c r="P6654">
        <v>0.1341</v>
      </c>
      <c r="Q6654">
        <v>2343983.0019999999</v>
      </c>
      <c r="R6654" t="s">
        <v>923</v>
      </c>
      <c r="S6654" t="s">
        <v>34</v>
      </c>
      <c r="T6654" t="s">
        <v>46</v>
      </c>
      <c r="V6654" t="s">
        <v>97</v>
      </c>
      <c r="W6654" t="s">
        <v>110</v>
      </c>
      <c r="Y6654" t="s">
        <v>107</v>
      </c>
    </row>
    <row r="6655" spans="1:25" x14ac:dyDescent="0.45">
      <c r="A6655" t="s">
        <v>335</v>
      </c>
      <c r="B6655" t="s">
        <v>541</v>
      </c>
      <c r="C6655">
        <v>8006</v>
      </c>
      <c r="D6655">
        <v>2</v>
      </c>
      <c r="F6655">
        <v>2010</v>
      </c>
      <c r="G6655">
        <v>1070</v>
      </c>
      <c r="H6655">
        <v>1021.28</v>
      </c>
      <c r="I6655">
        <v>233528.82</v>
      </c>
      <c r="K6655">
        <v>105.89</v>
      </c>
      <c r="L6655">
        <v>4.8899999999999999E-2</v>
      </c>
      <c r="M6655">
        <v>157946.03599999999</v>
      </c>
      <c r="N6655">
        <v>6.0199999999999997E-2</v>
      </c>
      <c r="O6655">
        <v>82.495000000000005</v>
      </c>
      <c r="P6655">
        <v>4.7899999999999998E-2</v>
      </c>
      <c r="Q6655">
        <v>2582815.9539999999</v>
      </c>
      <c r="R6655" t="s">
        <v>923</v>
      </c>
      <c r="S6655" t="s">
        <v>34</v>
      </c>
      <c r="T6655" t="s">
        <v>46</v>
      </c>
      <c r="V6655" t="s">
        <v>97</v>
      </c>
      <c r="W6655" t="s">
        <v>110</v>
      </c>
      <c r="Y6655" t="s">
        <v>107</v>
      </c>
    </row>
    <row r="6656" spans="1:25" x14ac:dyDescent="0.45">
      <c r="A6656" t="s">
        <v>335</v>
      </c>
      <c r="B6656" t="s">
        <v>541</v>
      </c>
      <c r="C6656">
        <v>8006</v>
      </c>
      <c r="D6656">
        <v>2</v>
      </c>
      <c r="F6656">
        <v>2011</v>
      </c>
      <c r="G6656">
        <v>889</v>
      </c>
      <c r="H6656">
        <v>862.36</v>
      </c>
      <c r="I6656">
        <v>208583.77</v>
      </c>
      <c r="K6656">
        <v>138.86000000000001</v>
      </c>
      <c r="L6656">
        <v>7.8299999999999995E-2</v>
      </c>
      <c r="M6656">
        <v>140315.557</v>
      </c>
      <c r="N6656">
        <v>6.0900000000000003E-2</v>
      </c>
      <c r="O6656">
        <v>97.962999999999994</v>
      </c>
      <c r="P6656">
        <v>7.0400000000000004E-2</v>
      </c>
      <c r="Q6656">
        <v>2254993.0070000002</v>
      </c>
      <c r="R6656" t="s">
        <v>923</v>
      </c>
      <c r="S6656" t="s">
        <v>34</v>
      </c>
      <c r="T6656" t="s">
        <v>46</v>
      </c>
      <c r="V6656" t="s">
        <v>97</v>
      </c>
      <c r="W6656" t="s">
        <v>110</v>
      </c>
      <c r="Y6656" t="s">
        <v>107</v>
      </c>
    </row>
    <row r="6657" spans="1:25" x14ac:dyDescent="0.45">
      <c r="A6657" t="s">
        <v>335</v>
      </c>
      <c r="B6657" t="s">
        <v>541</v>
      </c>
      <c r="C6657">
        <v>8006</v>
      </c>
      <c r="D6657">
        <v>2</v>
      </c>
      <c r="F6657">
        <v>2012</v>
      </c>
      <c r="G6657">
        <v>887</v>
      </c>
      <c r="H6657">
        <v>856.76</v>
      </c>
      <c r="I6657">
        <v>208563.62</v>
      </c>
      <c r="K6657">
        <v>29.071999999999999</v>
      </c>
      <c r="L6657">
        <v>1.47E-2</v>
      </c>
      <c r="M6657">
        <v>135363.57199999999</v>
      </c>
      <c r="N6657">
        <v>5.9499999999999997E-2</v>
      </c>
      <c r="O6657">
        <v>67.183999999999997</v>
      </c>
      <c r="P6657">
        <v>4.8599999999999997E-2</v>
      </c>
      <c r="Q6657">
        <v>2253055.6129999999</v>
      </c>
      <c r="R6657" t="s">
        <v>923</v>
      </c>
      <c r="S6657" t="s">
        <v>34</v>
      </c>
      <c r="T6657" t="s">
        <v>46</v>
      </c>
      <c r="V6657" t="s">
        <v>97</v>
      </c>
      <c r="W6657" t="s">
        <v>110</v>
      </c>
      <c r="Y6657" t="s">
        <v>107</v>
      </c>
    </row>
    <row r="6658" spans="1:25" x14ac:dyDescent="0.45">
      <c r="A6658" t="s">
        <v>335</v>
      </c>
      <c r="B6658" t="s">
        <v>541</v>
      </c>
      <c r="C6658">
        <v>8006</v>
      </c>
      <c r="D6658">
        <v>2</v>
      </c>
      <c r="F6658">
        <v>2013</v>
      </c>
      <c r="G6658">
        <v>799</v>
      </c>
      <c r="H6658">
        <v>775.4</v>
      </c>
      <c r="I6658">
        <v>165855.82</v>
      </c>
      <c r="K6658">
        <v>98.438999999999993</v>
      </c>
      <c r="L6658">
        <v>8.1100000000000005E-2</v>
      </c>
      <c r="M6658">
        <v>111566.223</v>
      </c>
      <c r="N6658">
        <v>6.1199999999999997E-2</v>
      </c>
      <c r="O6658">
        <v>89.478999999999999</v>
      </c>
      <c r="P6658">
        <v>7.7700000000000005E-2</v>
      </c>
      <c r="Q6658">
        <v>1792286.91</v>
      </c>
      <c r="R6658" t="s">
        <v>923</v>
      </c>
      <c r="S6658" t="s">
        <v>34</v>
      </c>
      <c r="T6658" t="s">
        <v>46</v>
      </c>
      <c r="V6658" t="s">
        <v>97</v>
      </c>
      <c r="W6658" t="s">
        <v>110</v>
      </c>
      <c r="Y6658" t="s">
        <v>107</v>
      </c>
    </row>
    <row r="6659" spans="1:25" x14ac:dyDescent="0.45">
      <c r="A6659" t="s">
        <v>335</v>
      </c>
      <c r="B6659" t="s">
        <v>541</v>
      </c>
      <c r="C6659">
        <v>8006</v>
      </c>
      <c r="D6659">
        <v>2</v>
      </c>
      <c r="F6659">
        <v>2014</v>
      </c>
      <c r="G6659">
        <v>925</v>
      </c>
      <c r="H6659">
        <v>905.62</v>
      </c>
      <c r="I6659">
        <v>213374.45</v>
      </c>
      <c r="K6659">
        <v>321.613</v>
      </c>
      <c r="L6659">
        <v>0.22439999999999999</v>
      </c>
      <c r="M6659">
        <v>158225.50599999999</v>
      </c>
      <c r="N6659">
        <v>6.8400000000000002E-2</v>
      </c>
      <c r="O6659">
        <v>174.90199999999999</v>
      </c>
      <c r="P6659">
        <v>0.12280000000000001</v>
      </c>
      <c r="Q6659">
        <v>2217694.602</v>
      </c>
      <c r="R6659" t="s">
        <v>923</v>
      </c>
      <c r="S6659" t="s">
        <v>34</v>
      </c>
      <c r="T6659" t="s">
        <v>46</v>
      </c>
      <c r="V6659" t="s">
        <v>97</v>
      </c>
      <c r="W6659" t="s">
        <v>110</v>
      </c>
      <c r="Y6659" t="s">
        <v>107</v>
      </c>
    </row>
    <row r="6660" spans="1:25" x14ac:dyDescent="0.45">
      <c r="A6660" t="s">
        <v>335</v>
      </c>
      <c r="B6660" t="s">
        <v>541</v>
      </c>
      <c r="C6660">
        <v>8006</v>
      </c>
      <c r="D6660">
        <v>2</v>
      </c>
      <c r="F6660">
        <v>2015</v>
      </c>
      <c r="G6660">
        <v>1084</v>
      </c>
      <c r="H6660">
        <v>1059.68</v>
      </c>
      <c r="I6660">
        <v>255652.67</v>
      </c>
      <c r="K6660">
        <v>375.34699999999998</v>
      </c>
      <c r="L6660">
        <v>0.1983</v>
      </c>
      <c r="M6660">
        <v>191689.01500000001</v>
      </c>
      <c r="N6660">
        <v>6.7799999999999999E-2</v>
      </c>
      <c r="O6660">
        <v>207.95500000000001</v>
      </c>
      <c r="P6660">
        <v>0.12</v>
      </c>
      <c r="Q6660">
        <v>2671514.9559999998</v>
      </c>
      <c r="R6660" t="s">
        <v>923</v>
      </c>
      <c r="S6660" t="s">
        <v>34</v>
      </c>
      <c r="T6660" t="s">
        <v>46</v>
      </c>
      <c r="V6660" t="s">
        <v>97</v>
      </c>
      <c r="W6660" t="s">
        <v>110</v>
      </c>
      <c r="Y6660" t="s">
        <v>129</v>
      </c>
    </row>
    <row r="6661" spans="1:25" x14ac:dyDescent="0.45">
      <c r="A6661" t="s">
        <v>335</v>
      </c>
      <c r="B6661" t="s">
        <v>541</v>
      </c>
      <c r="C6661">
        <v>8006</v>
      </c>
      <c r="D6661">
        <v>2</v>
      </c>
      <c r="F6661">
        <v>2016</v>
      </c>
      <c r="G6661">
        <v>886</v>
      </c>
      <c r="H6661">
        <v>856.32</v>
      </c>
      <c r="I6661">
        <v>184026.16</v>
      </c>
      <c r="K6661">
        <v>80.406000000000006</v>
      </c>
      <c r="L6661">
        <v>5.9900000000000002E-2</v>
      </c>
      <c r="M6661">
        <v>120642.47100000001</v>
      </c>
      <c r="N6661">
        <v>6.1699999999999998E-2</v>
      </c>
      <c r="O6661">
        <v>111.511</v>
      </c>
      <c r="P6661">
        <v>9.0499999999999997E-2</v>
      </c>
      <c r="Q6661">
        <v>1911384.088</v>
      </c>
      <c r="R6661" t="s">
        <v>923</v>
      </c>
      <c r="S6661" t="s">
        <v>34</v>
      </c>
      <c r="T6661" t="s">
        <v>46</v>
      </c>
      <c r="V6661" t="s">
        <v>97</v>
      </c>
      <c r="W6661" t="s">
        <v>110</v>
      </c>
      <c r="Y6661" t="s">
        <v>129</v>
      </c>
    </row>
    <row r="6662" spans="1:25" x14ac:dyDescent="0.45">
      <c r="A6662" t="s">
        <v>335</v>
      </c>
      <c r="B6662" t="s">
        <v>541</v>
      </c>
      <c r="C6662">
        <v>8006</v>
      </c>
      <c r="D6662">
        <v>2</v>
      </c>
      <c r="F6662">
        <v>2017</v>
      </c>
      <c r="G6662">
        <v>908</v>
      </c>
      <c r="H6662">
        <v>881.02</v>
      </c>
      <c r="I6662">
        <v>215082.9</v>
      </c>
      <c r="K6662">
        <v>155.36000000000001</v>
      </c>
      <c r="L6662">
        <v>6.6000000000000003E-2</v>
      </c>
      <c r="M6662">
        <v>145536.45300000001</v>
      </c>
      <c r="N6662">
        <v>6.1800000000000001E-2</v>
      </c>
      <c r="O6662">
        <v>162.655</v>
      </c>
      <c r="P6662">
        <v>9.9000000000000005E-2</v>
      </c>
      <c r="Q6662">
        <v>2237943.9679999999</v>
      </c>
      <c r="R6662" t="s">
        <v>923</v>
      </c>
      <c r="S6662" t="s">
        <v>34</v>
      </c>
      <c r="T6662" t="s">
        <v>46</v>
      </c>
      <c r="V6662" t="s">
        <v>97</v>
      </c>
      <c r="W6662" t="s">
        <v>110</v>
      </c>
      <c r="Y6662" t="s">
        <v>130</v>
      </c>
    </row>
    <row r="6663" spans="1:25" x14ac:dyDescent="0.45">
      <c r="A6663" t="s">
        <v>335</v>
      </c>
      <c r="B6663" t="s">
        <v>541</v>
      </c>
      <c r="C6663">
        <v>8006</v>
      </c>
      <c r="D6663">
        <v>2</v>
      </c>
      <c r="F6663">
        <v>2018</v>
      </c>
      <c r="G6663">
        <v>975</v>
      </c>
      <c r="H6663">
        <v>953.04</v>
      </c>
      <c r="I6663">
        <v>267139.09000000003</v>
      </c>
      <c r="K6663">
        <v>380.51499999999999</v>
      </c>
      <c r="L6663">
        <v>0.151</v>
      </c>
      <c r="M6663">
        <v>191255.193</v>
      </c>
      <c r="N6663">
        <v>6.5100000000000005E-2</v>
      </c>
      <c r="O6663">
        <v>256.2</v>
      </c>
      <c r="P6663">
        <v>0.12230000000000001</v>
      </c>
      <c r="Q6663">
        <v>2700264.1979999999</v>
      </c>
      <c r="R6663" t="s">
        <v>923</v>
      </c>
      <c r="S6663" t="s">
        <v>34</v>
      </c>
      <c r="T6663" t="s">
        <v>46</v>
      </c>
      <c r="V6663" t="s">
        <v>97</v>
      </c>
      <c r="W6663" t="s">
        <v>110</v>
      </c>
      <c r="Y6663" t="s">
        <v>130</v>
      </c>
    </row>
    <row r="6664" spans="1:25" x14ac:dyDescent="0.45">
      <c r="A6664" t="s">
        <v>335</v>
      </c>
      <c r="B6664" t="s">
        <v>541</v>
      </c>
      <c r="C6664">
        <v>8006</v>
      </c>
      <c r="D6664">
        <v>2</v>
      </c>
      <c r="F6664">
        <v>2019</v>
      </c>
      <c r="G6664">
        <v>538</v>
      </c>
      <c r="H6664">
        <v>526.44000000000005</v>
      </c>
      <c r="I6664">
        <v>91551.48</v>
      </c>
      <c r="K6664">
        <v>7.5270000000000001</v>
      </c>
      <c r="L6664">
        <v>1.09E-2</v>
      </c>
      <c r="M6664">
        <v>60146.599000000002</v>
      </c>
      <c r="N6664">
        <v>5.8700000000000002E-2</v>
      </c>
      <c r="O6664">
        <v>36.436999999999998</v>
      </c>
      <c r="P6664">
        <v>6.0100000000000001E-2</v>
      </c>
      <c r="Q6664">
        <v>1002123.148</v>
      </c>
      <c r="R6664" t="s">
        <v>923</v>
      </c>
      <c r="S6664" t="s">
        <v>34</v>
      </c>
      <c r="T6664" t="s">
        <v>46</v>
      </c>
      <c r="V6664" t="s">
        <v>97</v>
      </c>
      <c r="W6664" t="s">
        <v>110</v>
      </c>
      <c r="Y6664" t="s">
        <v>130</v>
      </c>
    </row>
    <row r="6665" spans="1:25" x14ac:dyDescent="0.45">
      <c r="A6665" t="s">
        <v>335</v>
      </c>
      <c r="B6665" t="s">
        <v>541</v>
      </c>
      <c r="C6665">
        <v>8006</v>
      </c>
      <c r="D6665">
        <v>2</v>
      </c>
      <c r="F6665">
        <v>2020</v>
      </c>
      <c r="G6665">
        <v>362</v>
      </c>
      <c r="H6665">
        <v>354.32</v>
      </c>
      <c r="I6665">
        <v>70728.7</v>
      </c>
      <c r="K6665">
        <v>6.8959999999999999</v>
      </c>
      <c r="L6665">
        <v>1.2200000000000001E-2</v>
      </c>
      <c r="M6665">
        <v>44479.305</v>
      </c>
      <c r="N6665">
        <v>5.9499999999999997E-2</v>
      </c>
      <c r="O6665">
        <v>35.731999999999999</v>
      </c>
      <c r="P6665">
        <v>7.46E-2</v>
      </c>
      <c r="Q6665">
        <v>739243.31599999999</v>
      </c>
      <c r="R6665" t="s">
        <v>923</v>
      </c>
      <c r="S6665" t="s">
        <v>34</v>
      </c>
      <c r="T6665" t="s">
        <v>46</v>
      </c>
      <c r="V6665" t="s">
        <v>97</v>
      </c>
      <c r="W6665" t="s">
        <v>110</v>
      </c>
      <c r="Y6665" t="s">
        <v>130</v>
      </c>
    </row>
    <row r="6666" spans="1:25" x14ac:dyDescent="0.45">
      <c r="A6666" t="s">
        <v>335</v>
      </c>
      <c r="B6666" t="s">
        <v>541</v>
      </c>
      <c r="C6666">
        <v>8006</v>
      </c>
      <c r="D6666">
        <v>2</v>
      </c>
      <c r="F6666">
        <v>2021</v>
      </c>
      <c r="G6666">
        <v>501</v>
      </c>
      <c r="H6666">
        <v>486.7</v>
      </c>
      <c r="I6666">
        <v>91493.65</v>
      </c>
      <c r="K6666">
        <v>23.31</v>
      </c>
      <c r="L6666">
        <v>3.9199999999999999E-2</v>
      </c>
      <c r="M6666">
        <v>61542.964</v>
      </c>
      <c r="N6666">
        <v>6.0699999999999997E-2</v>
      </c>
      <c r="O6666">
        <v>67.954999999999998</v>
      </c>
      <c r="P6666">
        <v>0.1004</v>
      </c>
      <c r="Q6666">
        <v>1004159.0550000001</v>
      </c>
      <c r="R6666" t="s">
        <v>923</v>
      </c>
      <c r="S6666" t="s">
        <v>34</v>
      </c>
      <c r="T6666" t="s">
        <v>46</v>
      </c>
      <c r="V6666" t="s">
        <v>97</v>
      </c>
      <c r="W6666" t="s">
        <v>110</v>
      </c>
      <c r="Y6666" t="s">
        <v>131</v>
      </c>
    </row>
    <row r="6667" spans="1:25" x14ac:dyDescent="0.45">
      <c r="A6667" t="s">
        <v>335</v>
      </c>
      <c r="B6667" t="s">
        <v>541</v>
      </c>
      <c r="C6667">
        <v>8006</v>
      </c>
      <c r="D6667">
        <v>2</v>
      </c>
      <c r="F6667">
        <v>2022</v>
      </c>
      <c r="G6667">
        <v>885</v>
      </c>
      <c r="H6667">
        <v>864.82</v>
      </c>
      <c r="I6667">
        <v>228133.74</v>
      </c>
      <c r="K6667">
        <v>229.36099999999999</v>
      </c>
      <c r="L6667">
        <v>0.1474</v>
      </c>
      <c r="M6667">
        <v>151146.75899999999</v>
      </c>
      <c r="N6667">
        <v>6.5100000000000005E-2</v>
      </c>
      <c r="O6667">
        <v>189.78399999999999</v>
      </c>
      <c r="P6667">
        <v>0.126</v>
      </c>
      <c r="Q6667">
        <v>2228486.0759999999</v>
      </c>
      <c r="R6667" t="s">
        <v>923</v>
      </c>
      <c r="S6667" t="s">
        <v>34</v>
      </c>
      <c r="T6667" t="s">
        <v>46</v>
      </c>
      <c r="V6667" t="s">
        <v>97</v>
      </c>
      <c r="W6667" t="s">
        <v>110</v>
      </c>
      <c r="Y6667" t="s">
        <v>131</v>
      </c>
    </row>
    <row r="6668" spans="1:25" x14ac:dyDescent="0.45">
      <c r="A6668" t="s">
        <v>335</v>
      </c>
      <c r="B6668" t="s">
        <v>541</v>
      </c>
      <c r="C6668">
        <v>8006</v>
      </c>
      <c r="D6668">
        <v>2</v>
      </c>
      <c r="F6668">
        <v>2023</v>
      </c>
      <c r="G6668">
        <v>715</v>
      </c>
      <c r="H6668">
        <v>693.5</v>
      </c>
      <c r="I6668">
        <v>124615.67</v>
      </c>
      <c r="K6668">
        <v>48.715000000000003</v>
      </c>
      <c r="L6668">
        <v>3.4799999999999998E-2</v>
      </c>
      <c r="M6668">
        <v>79230.179999999993</v>
      </c>
      <c r="N6668">
        <v>6.0400000000000002E-2</v>
      </c>
      <c r="O6668">
        <v>76.923000000000002</v>
      </c>
      <c r="P6668">
        <v>9.2899999999999996E-2</v>
      </c>
      <c r="Q6668">
        <v>1269080.892</v>
      </c>
      <c r="R6668" t="s">
        <v>923</v>
      </c>
      <c r="S6668" t="s">
        <v>34</v>
      </c>
      <c r="T6668" t="s">
        <v>46</v>
      </c>
      <c r="V6668" t="s">
        <v>97</v>
      </c>
      <c r="W6668" t="s">
        <v>110</v>
      </c>
      <c r="Y6668" t="s">
        <v>131</v>
      </c>
    </row>
    <row r="6669" spans="1:25" x14ac:dyDescent="0.45">
      <c r="A6669" t="s">
        <v>335</v>
      </c>
      <c r="B6669" t="s">
        <v>541</v>
      </c>
      <c r="C6669">
        <v>8006</v>
      </c>
      <c r="D6669">
        <v>2</v>
      </c>
      <c r="F6669">
        <v>2024</v>
      </c>
      <c r="G6669">
        <v>228</v>
      </c>
      <c r="H6669">
        <v>221.16</v>
      </c>
      <c r="I6669">
        <v>41956.86</v>
      </c>
      <c r="K6669">
        <v>27.422000000000001</v>
      </c>
      <c r="L6669">
        <v>0.1177</v>
      </c>
      <c r="M6669">
        <v>27137.149000000001</v>
      </c>
      <c r="N6669">
        <v>6.3799999999999996E-2</v>
      </c>
      <c r="O6669">
        <v>24.893999999999998</v>
      </c>
      <c r="P6669">
        <v>9.1399999999999995E-2</v>
      </c>
      <c r="Q6669">
        <v>419979.79200000002</v>
      </c>
      <c r="R6669" t="s">
        <v>923</v>
      </c>
      <c r="S6669" t="s">
        <v>34</v>
      </c>
      <c r="T6669" t="s">
        <v>46</v>
      </c>
      <c r="V6669" t="s">
        <v>97</v>
      </c>
      <c r="W6669" t="s">
        <v>110</v>
      </c>
      <c r="Y6669" t="s">
        <v>131</v>
      </c>
    </row>
    <row r="6670" spans="1:25" x14ac:dyDescent="0.45">
      <c r="A6670" t="s">
        <v>335</v>
      </c>
      <c r="B6670" t="s">
        <v>542</v>
      </c>
      <c r="C6670">
        <v>8007</v>
      </c>
      <c r="D6670" t="s">
        <v>543</v>
      </c>
      <c r="E6670" t="s">
        <v>411</v>
      </c>
      <c r="F6670">
        <v>2009</v>
      </c>
      <c r="G6670">
        <v>121</v>
      </c>
      <c r="H6670">
        <v>121</v>
      </c>
      <c r="I6670">
        <v>2212</v>
      </c>
      <c r="K6670">
        <v>7.7430000000000003</v>
      </c>
      <c r="L6670">
        <v>0.50009999999999999</v>
      </c>
      <c r="M6670">
        <v>2507.1999999999998</v>
      </c>
      <c r="N6670">
        <v>8.09E-2</v>
      </c>
      <c r="O6670">
        <v>15.48</v>
      </c>
      <c r="P6670">
        <v>0.99150000000000005</v>
      </c>
      <c r="Q6670">
        <v>30965.8</v>
      </c>
      <c r="R6670" t="s">
        <v>923</v>
      </c>
      <c r="T6670" t="s">
        <v>28</v>
      </c>
      <c r="Y6670" t="s">
        <v>103</v>
      </c>
    </row>
    <row r="6671" spans="1:25" x14ac:dyDescent="0.45">
      <c r="A6671" t="s">
        <v>335</v>
      </c>
      <c r="B6671" t="s">
        <v>542</v>
      </c>
      <c r="C6671">
        <v>8007</v>
      </c>
      <c r="D6671" t="s">
        <v>543</v>
      </c>
      <c r="E6671" t="s">
        <v>411</v>
      </c>
      <c r="F6671">
        <v>2010</v>
      </c>
      <c r="G6671">
        <v>175</v>
      </c>
      <c r="H6671">
        <v>175</v>
      </c>
      <c r="I6671">
        <v>2583</v>
      </c>
      <c r="K6671">
        <v>8.7460000000000004</v>
      </c>
      <c r="L6671">
        <v>0.50009999999999999</v>
      </c>
      <c r="M6671">
        <v>2831.7</v>
      </c>
      <c r="N6671">
        <v>8.09E-2</v>
      </c>
      <c r="O6671">
        <v>16.878</v>
      </c>
      <c r="P6671">
        <v>0.9637</v>
      </c>
      <c r="Q6671">
        <v>34976.800000000003</v>
      </c>
      <c r="R6671" t="s">
        <v>923</v>
      </c>
      <c r="T6671" t="s">
        <v>28</v>
      </c>
      <c r="Y6671" t="s">
        <v>103</v>
      </c>
    </row>
    <row r="6672" spans="1:25" x14ac:dyDescent="0.45">
      <c r="A6672" t="s">
        <v>335</v>
      </c>
      <c r="B6672" t="s">
        <v>542</v>
      </c>
      <c r="C6672">
        <v>8007</v>
      </c>
      <c r="D6672" t="s">
        <v>543</v>
      </c>
      <c r="E6672" t="s">
        <v>411</v>
      </c>
      <c r="F6672">
        <v>2011</v>
      </c>
      <c r="G6672">
        <v>147</v>
      </c>
      <c r="H6672">
        <v>147</v>
      </c>
      <c r="I6672">
        <v>2318</v>
      </c>
      <c r="K6672">
        <v>8.1010000000000009</v>
      </c>
      <c r="L6672">
        <v>0.50009999999999999</v>
      </c>
      <c r="M6672">
        <v>2624.4</v>
      </c>
      <c r="N6672">
        <v>8.1000000000000003E-2</v>
      </c>
      <c r="O6672">
        <v>15.705</v>
      </c>
      <c r="P6672">
        <v>0.9667</v>
      </c>
      <c r="Q6672">
        <v>32394.3</v>
      </c>
      <c r="R6672" t="s">
        <v>923</v>
      </c>
      <c r="T6672" t="s">
        <v>28</v>
      </c>
      <c r="Y6672" t="s">
        <v>103</v>
      </c>
    </row>
    <row r="6673" spans="1:25" x14ac:dyDescent="0.45">
      <c r="A6673" t="s">
        <v>335</v>
      </c>
      <c r="B6673" t="s">
        <v>542</v>
      </c>
      <c r="C6673">
        <v>8007</v>
      </c>
      <c r="D6673" t="s">
        <v>543</v>
      </c>
      <c r="E6673" t="s">
        <v>411</v>
      </c>
      <c r="F6673">
        <v>2012</v>
      </c>
      <c r="G6673">
        <v>127</v>
      </c>
      <c r="H6673">
        <v>127</v>
      </c>
      <c r="I6673">
        <v>2074</v>
      </c>
      <c r="K6673">
        <v>7.1870000000000003</v>
      </c>
      <c r="L6673">
        <v>0.50019999999999998</v>
      </c>
      <c r="M6673">
        <v>2327.9</v>
      </c>
      <c r="N6673">
        <v>8.1000000000000003E-2</v>
      </c>
      <c r="O6673">
        <v>13.875</v>
      </c>
      <c r="P6673">
        <v>0.96250000000000002</v>
      </c>
      <c r="Q6673">
        <v>28740.5</v>
      </c>
      <c r="R6673" t="s">
        <v>923</v>
      </c>
      <c r="T6673" t="s">
        <v>28</v>
      </c>
      <c r="Y6673" t="s">
        <v>103</v>
      </c>
    </row>
    <row r="6674" spans="1:25" x14ac:dyDescent="0.45">
      <c r="A6674" t="s">
        <v>335</v>
      </c>
      <c r="B6674" t="s">
        <v>542</v>
      </c>
      <c r="C6674">
        <v>8007</v>
      </c>
      <c r="D6674" t="s">
        <v>543</v>
      </c>
      <c r="E6674" t="s">
        <v>411</v>
      </c>
      <c r="F6674">
        <v>2013</v>
      </c>
      <c r="G6674">
        <v>182</v>
      </c>
      <c r="H6674">
        <v>182</v>
      </c>
      <c r="I6674">
        <v>3146</v>
      </c>
      <c r="K6674">
        <v>10.295999999999999</v>
      </c>
      <c r="L6674">
        <v>0.50019999999999998</v>
      </c>
      <c r="M6674">
        <v>3335.6</v>
      </c>
      <c r="N6674">
        <v>8.09E-2</v>
      </c>
      <c r="O6674">
        <v>19.718</v>
      </c>
      <c r="P6674">
        <v>0.95509999999999995</v>
      </c>
      <c r="Q6674">
        <v>41172.9</v>
      </c>
      <c r="R6674" t="s">
        <v>923</v>
      </c>
      <c r="T6674" t="s">
        <v>28</v>
      </c>
      <c r="V6674" t="s">
        <v>544</v>
      </c>
      <c r="Y6674" t="s">
        <v>103</v>
      </c>
    </row>
    <row r="6675" spans="1:25" x14ac:dyDescent="0.45">
      <c r="A6675" t="s">
        <v>335</v>
      </c>
      <c r="B6675" t="s">
        <v>542</v>
      </c>
      <c r="C6675">
        <v>8007</v>
      </c>
      <c r="D6675" t="s">
        <v>543</v>
      </c>
      <c r="E6675" t="s">
        <v>411</v>
      </c>
      <c r="F6675">
        <v>2014</v>
      </c>
      <c r="G6675">
        <v>109</v>
      </c>
      <c r="H6675">
        <v>109</v>
      </c>
      <c r="I6675">
        <v>1303</v>
      </c>
      <c r="K6675">
        <v>4.5940000000000003</v>
      </c>
      <c r="L6675">
        <v>0.50029999999999997</v>
      </c>
      <c r="M6675">
        <v>1488.4</v>
      </c>
      <c r="N6675">
        <v>8.09E-2</v>
      </c>
      <c r="O6675">
        <v>8.8000000000000007</v>
      </c>
      <c r="P6675">
        <v>0.98740000000000006</v>
      </c>
      <c r="Q6675">
        <v>18368.400000000001</v>
      </c>
      <c r="R6675" t="s">
        <v>923</v>
      </c>
      <c r="T6675" t="s">
        <v>28</v>
      </c>
      <c r="V6675" t="s">
        <v>32</v>
      </c>
      <c r="Y6675" t="s">
        <v>103</v>
      </c>
    </row>
    <row r="6676" spans="1:25" x14ac:dyDescent="0.45">
      <c r="A6676" t="s">
        <v>335</v>
      </c>
      <c r="B6676" t="s">
        <v>542</v>
      </c>
      <c r="C6676">
        <v>8007</v>
      </c>
      <c r="D6676" t="s">
        <v>543</v>
      </c>
      <c r="E6676" t="s">
        <v>411</v>
      </c>
      <c r="F6676">
        <v>2015</v>
      </c>
      <c r="G6676">
        <v>62</v>
      </c>
      <c r="H6676">
        <v>62</v>
      </c>
      <c r="I6676">
        <v>540</v>
      </c>
      <c r="K6676">
        <v>2.1459999999999999</v>
      </c>
      <c r="L6676">
        <v>0.50049999999999994</v>
      </c>
      <c r="M6676">
        <v>695.2</v>
      </c>
      <c r="N6676">
        <v>8.1199999999999994E-2</v>
      </c>
      <c r="O6676">
        <v>3.5790000000000002</v>
      </c>
      <c r="P6676">
        <v>0.90839999999999999</v>
      </c>
      <c r="Q6676">
        <v>8579.2000000000007</v>
      </c>
      <c r="R6676" t="s">
        <v>923</v>
      </c>
      <c r="T6676" t="s">
        <v>28</v>
      </c>
      <c r="V6676" t="s">
        <v>32</v>
      </c>
      <c r="Y6676" t="s">
        <v>159</v>
      </c>
    </row>
    <row r="6677" spans="1:25" x14ac:dyDescent="0.45">
      <c r="A6677" t="s">
        <v>335</v>
      </c>
      <c r="B6677" t="s">
        <v>542</v>
      </c>
      <c r="C6677">
        <v>8007</v>
      </c>
      <c r="D6677" t="s">
        <v>543</v>
      </c>
      <c r="E6677" t="s">
        <v>411</v>
      </c>
      <c r="F6677">
        <v>2016</v>
      </c>
      <c r="G6677">
        <v>87</v>
      </c>
      <c r="H6677">
        <v>87</v>
      </c>
      <c r="I6677">
        <v>677</v>
      </c>
      <c r="K6677">
        <v>2.911</v>
      </c>
      <c r="L6677">
        <v>0.48330000000000001</v>
      </c>
      <c r="M6677">
        <v>963.3</v>
      </c>
      <c r="N6677">
        <v>8.0799999999999997E-2</v>
      </c>
      <c r="O6677">
        <v>2.7690000000000001</v>
      </c>
      <c r="P6677">
        <v>0.5171</v>
      </c>
      <c r="Q6677">
        <v>11893.6</v>
      </c>
      <c r="R6677" t="s">
        <v>923</v>
      </c>
      <c r="T6677" t="s">
        <v>28</v>
      </c>
      <c r="V6677" t="s">
        <v>32</v>
      </c>
      <c r="Y6677" t="s">
        <v>159</v>
      </c>
    </row>
    <row r="6678" spans="1:25" x14ac:dyDescent="0.45">
      <c r="A6678" t="s">
        <v>335</v>
      </c>
      <c r="B6678" t="s">
        <v>542</v>
      </c>
      <c r="C6678">
        <v>8007</v>
      </c>
      <c r="D6678" t="s">
        <v>543</v>
      </c>
      <c r="E6678" t="s">
        <v>411</v>
      </c>
      <c r="F6678">
        <v>2017</v>
      </c>
      <c r="G6678">
        <v>28</v>
      </c>
      <c r="H6678">
        <v>28</v>
      </c>
      <c r="I6678">
        <v>222</v>
      </c>
      <c r="K6678">
        <v>3.0000000000000001E-3</v>
      </c>
      <c r="L6678">
        <v>1.4E-3</v>
      </c>
      <c r="M6678">
        <v>318.2</v>
      </c>
      <c r="N6678">
        <v>8.09E-2</v>
      </c>
      <c r="O6678">
        <v>1.1930000000000001</v>
      </c>
      <c r="P6678">
        <v>0.61229999999999996</v>
      </c>
      <c r="Q6678">
        <v>3929.3</v>
      </c>
      <c r="R6678" t="s">
        <v>923</v>
      </c>
      <c r="T6678" t="s">
        <v>28</v>
      </c>
      <c r="V6678" t="s">
        <v>32</v>
      </c>
      <c r="Y6678" t="s">
        <v>160</v>
      </c>
    </row>
    <row r="6679" spans="1:25" x14ac:dyDescent="0.45">
      <c r="A6679" t="s">
        <v>335</v>
      </c>
      <c r="B6679" t="s">
        <v>542</v>
      </c>
      <c r="C6679">
        <v>8007</v>
      </c>
      <c r="D6679" t="s">
        <v>543</v>
      </c>
      <c r="E6679" t="s">
        <v>411</v>
      </c>
      <c r="F6679">
        <v>2018</v>
      </c>
      <c r="G6679">
        <v>63</v>
      </c>
      <c r="H6679">
        <v>63</v>
      </c>
      <c r="I6679">
        <v>559</v>
      </c>
      <c r="K6679">
        <v>7.0000000000000001E-3</v>
      </c>
      <c r="L6679">
        <v>1.6000000000000001E-3</v>
      </c>
      <c r="M6679">
        <v>712.2</v>
      </c>
      <c r="N6679">
        <v>8.1000000000000003E-2</v>
      </c>
      <c r="O6679">
        <v>3.7080000000000002</v>
      </c>
      <c r="P6679">
        <v>0.83340000000000003</v>
      </c>
      <c r="Q6679">
        <v>8790.2000000000007</v>
      </c>
      <c r="R6679" t="s">
        <v>923</v>
      </c>
      <c r="T6679" t="s">
        <v>28</v>
      </c>
      <c r="V6679" t="s">
        <v>545</v>
      </c>
      <c r="Y6679" t="s">
        <v>160</v>
      </c>
    </row>
    <row r="6680" spans="1:25" x14ac:dyDescent="0.45">
      <c r="A6680" t="s">
        <v>335</v>
      </c>
      <c r="B6680" t="s">
        <v>542</v>
      </c>
      <c r="C6680">
        <v>8007</v>
      </c>
      <c r="D6680" t="s">
        <v>543</v>
      </c>
      <c r="E6680" t="s">
        <v>411</v>
      </c>
      <c r="F6680">
        <v>2019</v>
      </c>
      <c r="G6680">
        <v>54</v>
      </c>
      <c r="H6680">
        <v>54</v>
      </c>
      <c r="I6680">
        <v>428</v>
      </c>
      <c r="K6680">
        <v>3.0000000000000001E-3</v>
      </c>
      <c r="L6680">
        <v>1.1000000000000001E-3</v>
      </c>
      <c r="M6680">
        <v>605.1</v>
      </c>
      <c r="N6680">
        <v>8.1000000000000003E-2</v>
      </c>
      <c r="O6680">
        <v>1.33</v>
      </c>
      <c r="P6680">
        <v>0.42259999999999998</v>
      </c>
      <c r="Q6680">
        <v>7474.1</v>
      </c>
      <c r="R6680" t="s">
        <v>923</v>
      </c>
      <c r="T6680" t="s">
        <v>28</v>
      </c>
      <c r="V6680" t="s">
        <v>32</v>
      </c>
      <c r="Y6680" t="s">
        <v>160</v>
      </c>
    </row>
    <row r="6681" spans="1:25" x14ac:dyDescent="0.45">
      <c r="A6681" t="s">
        <v>335</v>
      </c>
      <c r="B6681" t="s">
        <v>542</v>
      </c>
      <c r="C6681">
        <v>8007</v>
      </c>
      <c r="D6681" t="s">
        <v>543</v>
      </c>
      <c r="E6681" t="s">
        <v>411</v>
      </c>
      <c r="F6681">
        <v>2020</v>
      </c>
      <c r="G6681">
        <v>349</v>
      </c>
      <c r="H6681">
        <v>349</v>
      </c>
      <c r="I6681">
        <v>5499</v>
      </c>
      <c r="K6681">
        <v>2.5000000000000001E-2</v>
      </c>
      <c r="L6681">
        <v>8.0000000000000004E-4</v>
      </c>
      <c r="M6681">
        <v>6214.7</v>
      </c>
      <c r="N6681">
        <v>8.1000000000000003E-2</v>
      </c>
      <c r="O6681">
        <v>13.932</v>
      </c>
      <c r="P6681">
        <v>0.42249999999999999</v>
      </c>
      <c r="Q6681">
        <v>76733.399999999994</v>
      </c>
      <c r="R6681" t="s">
        <v>923</v>
      </c>
      <c r="T6681" t="s">
        <v>28</v>
      </c>
      <c r="V6681" t="s">
        <v>32</v>
      </c>
      <c r="Y6681" t="s">
        <v>160</v>
      </c>
    </row>
    <row r="6682" spans="1:25" x14ac:dyDescent="0.45">
      <c r="A6682" t="s">
        <v>335</v>
      </c>
      <c r="B6682" t="s">
        <v>542</v>
      </c>
      <c r="C6682">
        <v>8007</v>
      </c>
      <c r="D6682" t="s">
        <v>543</v>
      </c>
      <c r="E6682" t="s">
        <v>411</v>
      </c>
      <c r="F6682">
        <v>2021</v>
      </c>
      <c r="G6682">
        <v>246</v>
      </c>
      <c r="H6682">
        <v>246</v>
      </c>
      <c r="I6682">
        <v>3595</v>
      </c>
      <c r="K6682">
        <v>1.6E-2</v>
      </c>
      <c r="L6682">
        <v>6.9999999999999999E-4</v>
      </c>
      <c r="M6682">
        <v>3858.6</v>
      </c>
      <c r="N6682">
        <v>8.0799999999999997E-2</v>
      </c>
      <c r="O6682">
        <v>11.393000000000001</v>
      </c>
      <c r="P6682">
        <v>0.54410000000000003</v>
      </c>
      <c r="Q6682">
        <v>47633.5</v>
      </c>
      <c r="R6682" t="s">
        <v>923</v>
      </c>
      <c r="T6682" t="s">
        <v>28</v>
      </c>
      <c r="V6682" t="s">
        <v>32</v>
      </c>
      <c r="Y6682" t="s">
        <v>161</v>
      </c>
    </row>
    <row r="6683" spans="1:25" x14ac:dyDescent="0.45">
      <c r="A6683" t="s">
        <v>335</v>
      </c>
      <c r="B6683" t="s">
        <v>542</v>
      </c>
      <c r="C6683">
        <v>8007</v>
      </c>
      <c r="D6683" t="s">
        <v>543</v>
      </c>
      <c r="E6683" t="s">
        <v>411</v>
      </c>
      <c r="F6683">
        <v>2022</v>
      </c>
      <c r="G6683">
        <v>110</v>
      </c>
      <c r="H6683">
        <v>110</v>
      </c>
      <c r="I6683">
        <v>1467</v>
      </c>
      <c r="K6683">
        <v>7.0000000000000001E-3</v>
      </c>
      <c r="L6683">
        <v>5.9999999999999995E-4</v>
      </c>
      <c r="M6683">
        <v>1593.4</v>
      </c>
      <c r="N6683">
        <v>8.1500000000000003E-2</v>
      </c>
      <c r="O6683">
        <v>6.9130000000000003</v>
      </c>
      <c r="P6683">
        <v>0.74560000000000004</v>
      </c>
      <c r="Q6683">
        <v>19662.900000000001</v>
      </c>
      <c r="R6683" t="s">
        <v>923</v>
      </c>
      <c r="T6683" t="s">
        <v>28</v>
      </c>
      <c r="V6683" t="s">
        <v>32</v>
      </c>
      <c r="Y6683" t="s">
        <v>161</v>
      </c>
    </row>
    <row r="6684" spans="1:25" x14ac:dyDescent="0.45">
      <c r="A6684" t="s">
        <v>335</v>
      </c>
      <c r="B6684" t="s">
        <v>542</v>
      </c>
      <c r="C6684">
        <v>8007</v>
      </c>
      <c r="D6684" t="s">
        <v>543</v>
      </c>
      <c r="E6684" t="s">
        <v>411</v>
      </c>
      <c r="F6684">
        <v>2023</v>
      </c>
      <c r="G6684">
        <v>87</v>
      </c>
      <c r="H6684">
        <v>87</v>
      </c>
      <c r="I6684">
        <v>1641</v>
      </c>
      <c r="K6684">
        <v>7.0000000000000001E-3</v>
      </c>
      <c r="L6684">
        <v>6.9999999999999999E-4</v>
      </c>
      <c r="M6684">
        <v>1486.1</v>
      </c>
      <c r="N6684">
        <v>8.1100000000000005E-2</v>
      </c>
      <c r="O6684">
        <v>4.0380000000000003</v>
      </c>
      <c r="P6684">
        <v>0.45550000000000002</v>
      </c>
      <c r="Q6684">
        <v>18351</v>
      </c>
      <c r="R6684" t="s">
        <v>923</v>
      </c>
      <c r="T6684" t="s">
        <v>28</v>
      </c>
      <c r="V6684" t="s">
        <v>32</v>
      </c>
      <c r="Y6684" t="s">
        <v>161</v>
      </c>
    </row>
    <row r="6685" spans="1:25" x14ac:dyDescent="0.45">
      <c r="A6685" t="s">
        <v>335</v>
      </c>
      <c r="B6685" t="s">
        <v>542</v>
      </c>
      <c r="C6685">
        <v>8007</v>
      </c>
      <c r="D6685" t="s">
        <v>543</v>
      </c>
      <c r="E6685" t="s">
        <v>411</v>
      </c>
      <c r="F6685">
        <v>2024</v>
      </c>
      <c r="G6685">
        <v>86</v>
      </c>
      <c r="H6685">
        <v>86</v>
      </c>
      <c r="I6685">
        <v>1258</v>
      </c>
      <c r="K6685">
        <v>6.0000000000000001E-3</v>
      </c>
      <c r="L6685">
        <v>6.9999999999999999E-4</v>
      </c>
      <c r="M6685">
        <v>1528.7</v>
      </c>
      <c r="N6685">
        <v>8.1000000000000003E-2</v>
      </c>
      <c r="O6685">
        <v>4.3739999999999997</v>
      </c>
      <c r="P6685">
        <v>0.4501</v>
      </c>
      <c r="Q6685">
        <v>18883.5</v>
      </c>
      <c r="R6685" t="s">
        <v>923</v>
      </c>
      <c r="T6685" t="s">
        <v>28</v>
      </c>
      <c r="V6685" t="s">
        <v>32</v>
      </c>
      <c r="Y6685" t="s">
        <v>161</v>
      </c>
    </row>
    <row r="6686" spans="1:25" x14ac:dyDescent="0.45">
      <c r="A6686" t="s">
        <v>335</v>
      </c>
      <c r="B6686" t="s">
        <v>542</v>
      </c>
      <c r="C6686">
        <v>8007</v>
      </c>
      <c r="D6686" t="s">
        <v>546</v>
      </c>
      <c r="E6686" t="s">
        <v>411</v>
      </c>
      <c r="F6686">
        <v>2009</v>
      </c>
      <c r="G6686">
        <v>121</v>
      </c>
      <c r="H6686">
        <v>121</v>
      </c>
      <c r="I6686">
        <v>2212</v>
      </c>
      <c r="K6686">
        <v>7.7430000000000003</v>
      </c>
      <c r="L6686">
        <v>0.50009999999999999</v>
      </c>
      <c r="M6686">
        <v>2507.1999999999998</v>
      </c>
      <c r="N6686">
        <v>8.09E-2</v>
      </c>
      <c r="O6686">
        <v>15.48</v>
      </c>
      <c r="P6686">
        <v>0.99150000000000005</v>
      </c>
      <c r="Q6686">
        <v>30965.8</v>
      </c>
      <c r="R6686" t="s">
        <v>923</v>
      </c>
      <c r="T6686" t="s">
        <v>28</v>
      </c>
      <c r="Y6686" t="s">
        <v>103</v>
      </c>
    </row>
    <row r="6687" spans="1:25" x14ac:dyDescent="0.45">
      <c r="A6687" t="s">
        <v>335</v>
      </c>
      <c r="B6687" t="s">
        <v>542</v>
      </c>
      <c r="C6687">
        <v>8007</v>
      </c>
      <c r="D6687" t="s">
        <v>546</v>
      </c>
      <c r="E6687" t="s">
        <v>411</v>
      </c>
      <c r="F6687">
        <v>2010</v>
      </c>
      <c r="G6687">
        <v>175</v>
      </c>
      <c r="H6687">
        <v>175</v>
      </c>
      <c r="I6687">
        <v>2583</v>
      </c>
      <c r="K6687">
        <v>8.7460000000000004</v>
      </c>
      <c r="L6687">
        <v>0.50009999999999999</v>
      </c>
      <c r="M6687">
        <v>2831.7</v>
      </c>
      <c r="N6687">
        <v>8.09E-2</v>
      </c>
      <c r="O6687">
        <v>16.878</v>
      </c>
      <c r="P6687">
        <v>0.9637</v>
      </c>
      <c r="Q6687">
        <v>34976.800000000003</v>
      </c>
      <c r="R6687" t="s">
        <v>923</v>
      </c>
      <c r="T6687" t="s">
        <v>28</v>
      </c>
      <c r="Y6687" t="s">
        <v>103</v>
      </c>
    </row>
    <row r="6688" spans="1:25" x14ac:dyDescent="0.45">
      <c r="A6688" t="s">
        <v>335</v>
      </c>
      <c r="B6688" t="s">
        <v>542</v>
      </c>
      <c r="C6688">
        <v>8007</v>
      </c>
      <c r="D6688" t="s">
        <v>546</v>
      </c>
      <c r="E6688" t="s">
        <v>411</v>
      </c>
      <c r="F6688">
        <v>2011</v>
      </c>
      <c r="G6688">
        <v>147</v>
      </c>
      <c r="H6688">
        <v>147</v>
      </c>
      <c r="I6688">
        <v>2318</v>
      </c>
      <c r="K6688">
        <v>8.1010000000000009</v>
      </c>
      <c r="L6688">
        <v>0.50009999999999999</v>
      </c>
      <c r="M6688">
        <v>2624.4</v>
      </c>
      <c r="N6688">
        <v>8.1000000000000003E-2</v>
      </c>
      <c r="O6688">
        <v>15.705</v>
      </c>
      <c r="P6688">
        <v>0.9667</v>
      </c>
      <c r="Q6688">
        <v>32394.3</v>
      </c>
      <c r="R6688" t="s">
        <v>923</v>
      </c>
      <c r="T6688" t="s">
        <v>28</v>
      </c>
      <c r="Y6688" t="s">
        <v>103</v>
      </c>
    </row>
    <row r="6689" spans="1:25" x14ac:dyDescent="0.45">
      <c r="A6689" t="s">
        <v>335</v>
      </c>
      <c r="B6689" t="s">
        <v>542</v>
      </c>
      <c r="C6689">
        <v>8007</v>
      </c>
      <c r="D6689" t="s">
        <v>546</v>
      </c>
      <c r="E6689" t="s">
        <v>411</v>
      </c>
      <c r="F6689">
        <v>2012</v>
      </c>
      <c r="G6689">
        <v>127</v>
      </c>
      <c r="H6689">
        <v>127</v>
      </c>
      <c r="I6689">
        <v>2074</v>
      </c>
      <c r="K6689">
        <v>7.1870000000000003</v>
      </c>
      <c r="L6689">
        <v>0.50019999999999998</v>
      </c>
      <c r="M6689">
        <v>2327.9</v>
      </c>
      <c r="N6689">
        <v>8.1000000000000003E-2</v>
      </c>
      <c r="O6689">
        <v>13.875</v>
      </c>
      <c r="P6689">
        <v>0.96250000000000002</v>
      </c>
      <c r="Q6689">
        <v>28740.5</v>
      </c>
      <c r="R6689" t="s">
        <v>923</v>
      </c>
      <c r="T6689" t="s">
        <v>28</v>
      </c>
      <c r="Y6689" t="s">
        <v>103</v>
      </c>
    </row>
    <row r="6690" spans="1:25" x14ac:dyDescent="0.45">
      <c r="A6690" t="s">
        <v>335</v>
      </c>
      <c r="B6690" t="s">
        <v>542</v>
      </c>
      <c r="C6690">
        <v>8007</v>
      </c>
      <c r="D6690" t="s">
        <v>546</v>
      </c>
      <c r="E6690" t="s">
        <v>411</v>
      </c>
      <c r="F6690">
        <v>2013</v>
      </c>
      <c r="G6690">
        <v>182</v>
      </c>
      <c r="H6690">
        <v>182</v>
      </c>
      <c r="I6690">
        <v>3146</v>
      </c>
      <c r="K6690">
        <v>10.295999999999999</v>
      </c>
      <c r="L6690">
        <v>0.50019999999999998</v>
      </c>
      <c r="M6690">
        <v>3335.6</v>
      </c>
      <c r="N6690">
        <v>8.09E-2</v>
      </c>
      <c r="O6690">
        <v>19.718</v>
      </c>
      <c r="P6690">
        <v>0.95509999999999995</v>
      </c>
      <c r="Q6690">
        <v>41172.9</v>
      </c>
      <c r="R6690" t="s">
        <v>923</v>
      </c>
      <c r="T6690" t="s">
        <v>28</v>
      </c>
      <c r="V6690" t="s">
        <v>544</v>
      </c>
      <c r="Y6690" t="s">
        <v>103</v>
      </c>
    </row>
    <row r="6691" spans="1:25" x14ac:dyDescent="0.45">
      <c r="A6691" t="s">
        <v>335</v>
      </c>
      <c r="B6691" t="s">
        <v>542</v>
      </c>
      <c r="C6691">
        <v>8007</v>
      </c>
      <c r="D6691" t="s">
        <v>546</v>
      </c>
      <c r="E6691" t="s">
        <v>411</v>
      </c>
      <c r="F6691">
        <v>2014</v>
      </c>
      <c r="G6691">
        <v>109</v>
      </c>
      <c r="H6691">
        <v>109</v>
      </c>
      <c r="I6691">
        <v>1299</v>
      </c>
      <c r="K6691">
        <v>4.5750000000000002</v>
      </c>
      <c r="L6691">
        <v>0.50029999999999997</v>
      </c>
      <c r="M6691">
        <v>1482.2</v>
      </c>
      <c r="N6691">
        <v>8.09E-2</v>
      </c>
      <c r="O6691">
        <v>8.6340000000000003</v>
      </c>
      <c r="P6691">
        <v>0.95179999999999998</v>
      </c>
      <c r="Q6691">
        <v>18293</v>
      </c>
      <c r="R6691" t="s">
        <v>923</v>
      </c>
      <c r="T6691" t="s">
        <v>28</v>
      </c>
      <c r="V6691" t="s">
        <v>32</v>
      </c>
      <c r="Y6691" t="s">
        <v>103</v>
      </c>
    </row>
    <row r="6692" spans="1:25" x14ac:dyDescent="0.45">
      <c r="A6692" t="s">
        <v>335</v>
      </c>
      <c r="B6692" t="s">
        <v>542</v>
      </c>
      <c r="C6692">
        <v>8007</v>
      </c>
      <c r="D6692" t="s">
        <v>546</v>
      </c>
      <c r="E6692" t="s">
        <v>411</v>
      </c>
      <c r="F6692">
        <v>2015</v>
      </c>
      <c r="G6692">
        <v>62</v>
      </c>
      <c r="H6692">
        <v>62</v>
      </c>
      <c r="I6692">
        <v>541</v>
      </c>
      <c r="K6692">
        <v>2.149</v>
      </c>
      <c r="L6692">
        <v>0.50049999999999994</v>
      </c>
      <c r="M6692">
        <v>696.4</v>
      </c>
      <c r="N6692">
        <v>8.1199999999999994E-2</v>
      </c>
      <c r="O6692">
        <v>3.6019999999999999</v>
      </c>
      <c r="P6692">
        <v>0.87509999999999999</v>
      </c>
      <c r="Q6692">
        <v>8593.2999999999993</v>
      </c>
      <c r="R6692" t="s">
        <v>923</v>
      </c>
      <c r="T6692" t="s">
        <v>28</v>
      </c>
      <c r="V6692" t="s">
        <v>32</v>
      </c>
      <c r="Y6692" t="s">
        <v>159</v>
      </c>
    </row>
    <row r="6693" spans="1:25" x14ac:dyDescent="0.45">
      <c r="A6693" t="s">
        <v>335</v>
      </c>
      <c r="B6693" t="s">
        <v>542</v>
      </c>
      <c r="C6693">
        <v>8007</v>
      </c>
      <c r="D6693" t="s">
        <v>546</v>
      </c>
      <c r="E6693" t="s">
        <v>411</v>
      </c>
      <c r="F6693">
        <v>2016</v>
      </c>
      <c r="G6693">
        <v>87</v>
      </c>
      <c r="H6693">
        <v>87</v>
      </c>
      <c r="I6693">
        <v>682</v>
      </c>
      <c r="K6693">
        <v>2.9329999999999998</v>
      </c>
      <c r="L6693">
        <v>0.48330000000000001</v>
      </c>
      <c r="M6693">
        <v>970.5</v>
      </c>
      <c r="N6693">
        <v>8.0799999999999997E-2</v>
      </c>
      <c r="O6693">
        <v>2.8</v>
      </c>
      <c r="P6693">
        <v>0.5363</v>
      </c>
      <c r="Q6693">
        <v>11982.1</v>
      </c>
      <c r="R6693" t="s">
        <v>923</v>
      </c>
      <c r="T6693" t="s">
        <v>28</v>
      </c>
      <c r="V6693" t="s">
        <v>32</v>
      </c>
      <c r="Y6693" t="s">
        <v>159</v>
      </c>
    </row>
    <row r="6694" spans="1:25" x14ac:dyDescent="0.45">
      <c r="A6694" t="s">
        <v>335</v>
      </c>
      <c r="B6694" t="s">
        <v>542</v>
      </c>
      <c r="C6694">
        <v>8007</v>
      </c>
      <c r="D6694" t="s">
        <v>546</v>
      </c>
      <c r="E6694" t="s">
        <v>411</v>
      </c>
      <c r="F6694">
        <v>2017</v>
      </c>
      <c r="G6694">
        <v>28</v>
      </c>
      <c r="H6694">
        <v>28</v>
      </c>
      <c r="I6694">
        <v>222</v>
      </c>
      <c r="K6694">
        <v>3.0000000000000001E-3</v>
      </c>
      <c r="L6694">
        <v>1.4E-3</v>
      </c>
      <c r="M6694">
        <v>318.2</v>
      </c>
      <c r="N6694">
        <v>8.09E-2</v>
      </c>
      <c r="O6694">
        <v>1.1930000000000001</v>
      </c>
      <c r="P6694">
        <v>0.61229999999999996</v>
      </c>
      <c r="Q6694">
        <v>3929.3</v>
      </c>
      <c r="R6694" t="s">
        <v>923</v>
      </c>
      <c r="T6694" t="s">
        <v>28</v>
      </c>
      <c r="V6694" t="s">
        <v>32</v>
      </c>
      <c r="Y6694" t="s">
        <v>160</v>
      </c>
    </row>
    <row r="6695" spans="1:25" x14ac:dyDescent="0.45">
      <c r="A6695" t="s">
        <v>335</v>
      </c>
      <c r="B6695" t="s">
        <v>542</v>
      </c>
      <c r="C6695">
        <v>8007</v>
      </c>
      <c r="D6695" t="s">
        <v>546</v>
      </c>
      <c r="E6695" t="s">
        <v>411</v>
      </c>
      <c r="F6695">
        <v>2018</v>
      </c>
      <c r="G6695">
        <v>63</v>
      </c>
      <c r="H6695">
        <v>63</v>
      </c>
      <c r="I6695">
        <v>559</v>
      </c>
      <c r="K6695">
        <v>7.0000000000000001E-3</v>
      </c>
      <c r="L6695">
        <v>1.6000000000000001E-3</v>
      </c>
      <c r="M6695">
        <v>712.2</v>
      </c>
      <c r="N6695">
        <v>8.1000000000000003E-2</v>
      </c>
      <c r="O6695">
        <v>3.7080000000000002</v>
      </c>
      <c r="P6695">
        <v>0.83340000000000003</v>
      </c>
      <c r="Q6695">
        <v>8790.2000000000007</v>
      </c>
      <c r="R6695" t="s">
        <v>923</v>
      </c>
      <c r="T6695" t="s">
        <v>28</v>
      </c>
      <c r="V6695" t="s">
        <v>545</v>
      </c>
      <c r="Y6695" t="s">
        <v>160</v>
      </c>
    </row>
    <row r="6696" spans="1:25" x14ac:dyDescent="0.45">
      <c r="A6696" t="s">
        <v>335</v>
      </c>
      <c r="B6696" t="s">
        <v>542</v>
      </c>
      <c r="C6696">
        <v>8007</v>
      </c>
      <c r="D6696" t="s">
        <v>546</v>
      </c>
      <c r="E6696" t="s">
        <v>411</v>
      </c>
      <c r="F6696">
        <v>2019</v>
      </c>
      <c r="G6696">
        <v>53</v>
      </c>
      <c r="H6696">
        <v>53</v>
      </c>
      <c r="I6696">
        <v>424</v>
      </c>
      <c r="K6696">
        <v>3.0000000000000001E-3</v>
      </c>
      <c r="L6696">
        <v>1.1000000000000001E-3</v>
      </c>
      <c r="M6696">
        <v>599.5</v>
      </c>
      <c r="N6696">
        <v>8.1000000000000003E-2</v>
      </c>
      <c r="O6696">
        <v>1.452</v>
      </c>
      <c r="P6696">
        <v>0.45650000000000002</v>
      </c>
      <c r="Q6696">
        <v>7405</v>
      </c>
      <c r="R6696" t="s">
        <v>923</v>
      </c>
      <c r="T6696" t="s">
        <v>28</v>
      </c>
      <c r="V6696" t="s">
        <v>32</v>
      </c>
      <c r="Y6696" t="s">
        <v>160</v>
      </c>
    </row>
    <row r="6697" spans="1:25" x14ac:dyDescent="0.45">
      <c r="A6697" t="s">
        <v>335</v>
      </c>
      <c r="B6697" t="s">
        <v>542</v>
      </c>
      <c r="C6697">
        <v>8007</v>
      </c>
      <c r="D6697" t="s">
        <v>546</v>
      </c>
      <c r="E6697" t="s">
        <v>411</v>
      </c>
      <c r="F6697">
        <v>2020</v>
      </c>
      <c r="G6697">
        <v>350</v>
      </c>
      <c r="H6697">
        <v>350</v>
      </c>
      <c r="I6697">
        <v>5500</v>
      </c>
      <c r="K6697">
        <v>2.5000000000000001E-2</v>
      </c>
      <c r="L6697">
        <v>8.0000000000000004E-4</v>
      </c>
      <c r="M6697">
        <v>6215.8</v>
      </c>
      <c r="N6697">
        <v>8.1000000000000003E-2</v>
      </c>
      <c r="O6697">
        <v>13.593</v>
      </c>
      <c r="P6697">
        <v>0.40510000000000002</v>
      </c>
      <c r="Q6697">
        <v>76747.3</v>
      </c>
      <c r="R6697" t="s">
        <v>923</v>
      </c>
      <c r="T6697" t="s">
        <v>28</v>
      </c>
      <c r="V6697" t="s">
        <v>32</v>
      </c>
      <c r="Y6697" t="s">
        <v>160</v>
      </c>
    </row>
    <row r="6698" spans="1:25" x14ac:dyDescent="0.45">
      <c r="A6698" t="s">
        <v>335</v>
      </c>
      <c r="B6698" t="s">
        <v>542</v>
      </c>
      <c r="C6698">
        <v>8007</v>
      </c>
      <c r="D6698" t="s">
        <v>546</v>
      </c>
      <c r="E6698" t="s">
        <v>411</v>
      </c>
      <c r="F6698">
        <v>2021</v>
      </c>
      <c r="G6698">
        <v>246</v>
      </c>
      <c r="H6698">
        <v>246</v>
      </c>
      <c r="I6698">
        <v>3595</v>
      </c>
      <c r="K6698">
        <v>1.6E-2</v>
      </c>
      <c r="L6698">
        <v>6.9999999999999999E-4</v>
      </c>
      <c r="M6698">
        <v>3858.6</v>
      </c>
      <c r="N6698">
        <v>8.0799999999999997E-2</v>
      </c>
      <c r="O6698">
        <v>11.54</v>
      </c>
      <c r="P6698">
        <v>0.55420000000000003</v>
      </c>
      <c r="Q6698">
        <v>47633.5</v>
      </c>
      <c r="R6698" t="s">
        <v>923</v>
      </c>
      <c r="T6698" t="s">
        <v>28</v>
      </c>
      <c r="V6698" t="s">
        <v>32</v>
      </c>
      <c r="Y6698" t="s">
        <v>161</v>
      </c>
    </row>
    <row r="6699" spans="1:25" x14ac:dyDescent="0.45">
      <c r="A6699" t="s">
        <v>335</v>
      </c>
      <c r="B6699" t="s">
        <v>542</v>
      </c>
      <c r="C6699">
        <v>8007</v>
      </c>
      <c r="D6699" t="s">
        <v>546</v>
      </c>
      <c r="E6699" t="s">
        <v>411</v>
      </c>
      <c r="F6699">
        <v>2022</v>
      </c>
      <c r="G6699">
        <v>111</v>
      </c>
      <c r="H6699">
        <v>111</v>
      </c>
      <c r="I6699">
        <v>1468</v>
      </c>
      <c r="K6699">
        <v>7.0000000000000001E-3</v>
      </c>
      <c r="L6699">
        <v>5.9999999999999995E-4</v>
      </c>
      <c r="M6699">
        <v>1594.5</v>
      </c>
      <c r="N6699">
        <v>8.1500000000000003E-2</v>
      </c>
      <c r="O6699">
        <v>6.3490000000000002</v>
      </c>
      <c r="P6699">
        <v>0.67859999999999998</v>
      </c>
      <c r="Q6699">
        <v>19676</v>
      </c>
      <c r="R6699" t="s">
        <v>923</v>
      </c>
      <c r="T6699" t="s">
        <v>28</v>
      </c>
      <c r="V6699" t="s">
        <v>32</v>
      </c>
      <c r="Y6699" t="s">
        <v>161</v>
      </c>
    </row>
    <row r="6700" spans="1:25" x14ac:dyDescent="0.45">
      <c r="A6700" t="s">
        <v>335</v>
      </c>
      <c r="B6700" t="s">
        <v>542</v>
      </c>
      <c r="C6700">
        <v>8007</v>
      </c>
      <c r="D6700" t="s">
        <v>546</v>
      </c>
      <c r="E6700" t="s">
        <v>411</v>
      </c>
      <c r="F6700">
        <v>2023</v>
      </c>
      <c r="G6700">
        <v>86</v>
      </c>
      <c r="H6700">
        <v>86</v>
      </c>
      <c r="I6700">
        <v>1619</v>
      </c>
      <c r="K6700">
        <v>7.0000000000000001E-3</v>
      </c>
      <c r="L6700">
        <v>8.0000000000000004E-4</v>
      </c>
      <c r="M6700">
        <v>1468.9</v>
      </c>
      <c r="N6700">
        <v>8.1100000000000005E-2</v>
      </c>
      <c r="O6700">
        <v>3.9889999999999999</v>
      </c>
      <c r="P6700">
        <v>0.45569999999999999</v>
      </c>
      <c r="Q6700">
        <v>18138.2</v>
      </c>
      <c r="R6700" t="s">
        <v>923</v>
      </c>
      <c r="T6700" t="s">
        <v>28</v>
      </c>
      <c r="V6700" t="s">
        <v>32</v>
      </c>
      <c r="Y6700" t="s">
        <v>161</v>
      </c>
    </row>
    <row r="6701" spans="1:25" x14ac:dyDescent="0.45">
      <c r="A6701" t="s">
        <v>335</v>
      </c>
      <c r="B6701" t="s">
        <v>542</v>
      </c>
      <c r="C6701">
        <v>8007</v>
      </c>
      <c r="D6701" t="s">
        <v>546</v>
      </c>
      <c r="E6701" t="s">
        <v>411</v>
      </c>
      <c r="F6701">
        <v>2024</v>
      </c>
      <c r="G6701">
        <v>86</v>
      </c>
      <c r="H6701">
        <v>86</v>
      </c>
      <c r="I6701">
        <v>1258</v>
      </c>
      <c r="K6701">
        <v>6.0000000000000001E-3</v>
      </c>
      <c r="L6701">
        <v>6.9999999999999999E-4</v>
      </c>
      <c r="M6701">
        <v>1528.7</v>
      </c>
      <c r="N6701">
        <v>8.09E-2</v>
      </c>
      <c r="O6701">
        <v>4.3029999999999999</v>
      </c>
      <c r="P6701">
        <v>0.44669999999999999</v>
      </c>
      <c r="Q6701">
        <v>18884.3</v>
      </c>
      <c r="R6701" t="s">
        <v>923</v>
      </c>
      <c r="T6701" t="s">
        <v>28</v>
      </c>
      <c r="V6701" t="s">
        <v>32</v>
      </c>
      <c r="Y6701" t="s">
        <v>161</v>
      </c>
    </row>
    <row r="6702" spans="1:25" x14ac:dyDescent="0.45">
      <c r="A6702" t="s">
        <v>335</v>
      </c>
      <c r="B6702" t="s">
        <v>542</v>
      </c>
      <c r="C6702">
        <v>8007</v>
      </c>
      <c r="D6702" t="s">
        <v>547</v>
      </c>
      <c r="E6702" t="s">
        <v>411</v>
      </c>
      <c r="F6702">
        <v>2009</v>
      </c>
      <c r="G6702">
        <v>101</v>
      </c>
      <c r="H6702">
        <v>101</v>
      </c>
      <c r="I6702">
        <v>1441</v>
      </c>
      <c r="K6702">
        <v>5.0259999999999998</v>
      </c>
      <c r="L6702">
        <v>0.50019999999999998</v>
      </c>
      <c r="M6702">
        <v>1627</v>
      </c>
      <c r="N6702">
        <v>8.09E-2</v>
      </c>
      <c r="O6702">
        <v>9.7780000000000005</v>
      </c>
      <c r="P6702">
        <v>0.96640000000000004</v>
      </c>
      <c r="Q6702">
        <v>20096.5</v>
      </c>
      <c r="R6702" t="s">
        <v>923</v>
      </c>
      <c r="T6702" t="s">
        <v>28</v>
      </c>
      <c r="Y6702" t="s">
        <v>103</v>
      </c>
    </row>
    <row r="6703" spans="1:25" x14ac:dyDescent="0.45">
      <c r="A6703" t="s">
        <v>335</v>
      </c>
      <c r="B6703" t="s">
        <v>542</v>
      </c>
      <c r="C6703">
        <v>8007</v>
      </c>
      <c r="D6703" t="s">
        <v>547</v>
      </c>
      <c r="E6703" t="s">
        <v>411</v>
      </c>
      <c r="F6703">
        <v>2010</v>
      </c>
      <c r="G6703">
        <v>127</v>
      </c>
      <c r="H6703">
        <v>127</v>
      </c>
      <c r="I6703">
        <v>1981</v>
      </c>
      <c r="K6703">
        <v>6.8730000000000002</v>
      </c>
      <c r="L6703">
        <v>0.50009999999999999</v>
      </c>
      <c r="M6703">
        <v>2226.3000000000002</v>
      </c>
      <c r="N6703">
        <v>8.09E-2</v>
      </c>
      <c r="O6703">
        <v>13.305</v>
      </c>
      <c r="P6703">
        <v>0.96819999999999995</v>
      </c>
      <c r="Q6703">
        <v>27491</v>
      </c>
      <c r="R6703" t="s">
        <v>923</v>
      </c>
      <c r="T6703" t="s">
        <v>28</v>
      </c>
      <c r="Y6703" t="s">
        <v>103</v>
      </c>
    </row>
    <row r="6704" spans="1:25" x14ac:dyDescent="0.45">
      <c r="A6704" t="s">
        <v>335</v>
      </c>
      <c r="B6704" t="s">
        <v>542</v>
      </c>
      <c r="C6704">
        <v>8007</v>
      </c>
      <c r="D6704" t="s">
        <v>547</v>
      </c>
      <c r="E6704" t="s">
        <v>411</v>
      </c>
      <c r="F6704">
        <v>2011</v>
      </c>
      <c r="G6704">
        <v>105</v>
      </c>
      <c r="H6704">
        <v>105</v>
      </c>
      <c r="I6704">
        <v>1576</v>
      </c>
      <c r="K6704">
        <v>5.4640000000000004</v>
      </c>
      <c r="L6704">
        <v>0.50009999999999999</v>
      </c>
      <c r="M6704">
        <v>1769.1</v>
      </c>
      <c r="N6704">
        <v>8.1000000000000003E-2</v>
      </c>
      <c r="O6704">
        <v>9.4190000000000005</v>
      </c>
      <c r="P6704">
        <v>0.86519999999999997</v>
      </c>
      <c r="Q6704">
        <v>21849.1</v>
      </c>
      <c r="R6704" t="s">
        <v>923</v>
      </c>
      <c r="T6704" t="s">
        <v>28</v>
      </c>
      <c r="Y6704" t="s">
        <v>103</v>
      </c>
    </row>
    <row r="6705" spans="1:25" x14ac:dyDescent="0.45">
      <c r="A6705" t="s">
        <v>335</v>
      </c>
      <c r="B6705" t="s">
        <v>542</v>
      </c>
      <c r="C6705">
        <v>8007</v>
      </c>
      <c r="D6705" t="s">
        <v>547</v>
      </c>
      <c r="E6705" t="s">
        <v>411</v>
      </c>
      <c r="F6705">
        <v>2012</v>
      </c>
      <c r="G6705">
        <v>102</v>
      </c>
      <c r="H6705">
        <v>102</v>
      </c>
      <c r="I6705">
        <v>1365</v>
      </c>
      <c r="K6705">
        <v>4.7519999999999998</v>
      </c>
      <c r="L6705">
        <v>0.50029999999999997</v>
      </c>
      <c r="M6705">
        <v>1540</v>
      </c>
      <c r="N6705">
        <v>8.1000000000000003E-2</v>
      </c>
      <c r="O6705">
        <v>7.8559999999999999</v>
      </c>
      <c r="P6705">
        <v>0.82489999999999997</v>
      </c>
      <c r="Q6705">
        <v>19003.599999999999</v>
      </c>
      <c r="R6705" t="s">
        <v>923</v>
      </c>
      <c r="T6705" t="s">
        <v>28</v>
      </c>
      <c r="Y6705" t="s">
        <v>103</v>
      </c>
    </row>
    <row r="6706" spans="1:25" x14ac:dyDescent="0.45">
      <c r="A6706" t="s">
        <v>335</v>
      </c>
      <c r="B6706" t="s">
        <v>542</v>
      </c>
      <c r="C6706">
        <v>8007</v>
      </c>
      <c r="D6706" t="s">
        <v>547</v>
      </c>
      <c r="E6706" t="s">
        <v>411</v>
      </c>
      <c r="F6706">
        <v>2013</v>
      </c>
      <c r="G6706">
        <v>158</v>
      </c>
      <c r="H6706">
        <v>158</v>
      </c>
      <c r="I6706">
        <v>2401</v>
      </c>
      <c r="K6706">
        <v>7.8860000000000001</v>
      </c>
      <c r="L6706">
        <v>0.50019999999999998</v>
      </c>
      <c r="M6706">
        <v>2555</v>
      </c>
      <c r="N6706">
        <v>8.1000000000000003E-2</v>
      </c>
      <c r="O6706">
        <v>13.077</v>
      </c>
      <c r="P6706">
        <v>0.82630000000000003</v>
      </c>
      <c r="Q6706">
        <v>31534.3</v>
      </c>
      <c r="R6706" t="s">
        <v>923</v>
      </c>
      <c r="T6706" t="s">
        <v>28</v>
      </c>
      <c r="V6706" t="s">
        <v>544</v>
      </c>
      <c r="Y6706" t="s">
        <v>103</v>
      </c>
    </row>
    <row r="6707" spans="1:25" x14ac:dyDescent="0.45">
      <c r="A6707" t="s">
        <v>335</v>
      </c>
      <c r="B6707" t="s">
        <v>542</v>
      </c>
      <c r="C6707">
        <v>8007</v>
      </c>
      <c r="D6707" t="s">
        <v>547</v>
      </c>
      <c r="E6707" t="s">
        <v>411</v>
      </c>
      <c r="F6707">
        <v>2014</v>
      </c>
      <c r="G6707">
        <v>109</v>
      </c>
      <c r="H6707">
        <v>109</v>
      </c>
      <c r="I6707">
        <v>1264</v>
      </c>
      <c r="K6707">
        <v>4.508</v>
      </c>
      <c r="L6707">
        <v>0.50049999999999994</v>
      </c>
      <c r="M6707">
        <v>1460.6</v>
      </c>
      <c r="N6707">
        <v>8.1199999999999994E-2</v>
      </c>
      <c r="O6707">
        <v>8.8610000000000007</v>
      </c>
      <c r="P6707">
        <v>1.0230999999999999</v>
      </c>
      <c r="Q6707">
        <v>18025.7</v>
      </c>
      <c r="R6707" t="s">
        <v>923</v>
      </c>
      <c r="T6707" t="s">
        <v>28</v>
      </c>
      <c r="V6707" t="s">
        <v>32</v>
      </c>
      <c r="Y6707" t="s">
        <v>103</v>
      </c>
    </row>
    <row r="6708" spans="1:25" x14ac:dyDescent="0.45">
      <c r="A6708" t="s">
        <v>335</v>
      </c>
      <c r="B6708" t="s">
        <v>542</v>
      </c>
      <c r="C6708">
        <v>8007</v>
      </c>
      <c r="D6708" t="s">
        <v>547</v>
      </c>
      <c r="E6708" t="s">
        <v>411</v>
      </c>
      <c r="F6708">
        <v>2015</v>
      </c>
      <c r="G6708">
        <v>122</v>
      </c>
      <c r="H6708">
        <v>122</v>
      </c>
      <c r="I6708">
        <v>827</v>
      </c>
      <c r="K6708">
        <v>3.51</v>
      </c>
      <c r="L6708">
        <v>0.50060000000000004</v>
      </c>
      <c r="M6708">
        <v>1137.5</v>
      </c>
      <c r="N6708">
        <v>8.1199999999999994E-2</v>
      </c>
      <c r="O6708">
        <v>4.6550000000000002</v>
      </c>
      <c r="P6708">
        <v>0.73499999999999999</v>
      </c>
      <c r="Q6708">
        <v>14032</v>
      </c>
      <c r="R6708" t="s">
        <v>923</v>
      </c>
      <c r="T6708" t="s">
        <v>28</v>
      </c>
      <c r="V6708" t="s">
        <v>32</v>
      </c>
      <c r="Y6708" t="s">
        <v>159</v>
      </c>
    </row>
    <row r="6709" spans="1:25" x14ac:dyDescent="0.45">
      <c r="A6709" t="s">
        <v>335</v>
      </c>
      <c r="B6709" t="s">
        <v>542</v>
      </c>
      <c r="C6709">
        <v>8007</v>
      </c>
      <c r="D6709" t="s">
        <v>547</v>
      </c>
      <c r="E6709" t="s">
        <v>411</v>
      </c>
      <c r="F6709">
        <v>2016</v>
      </c>
      <c r="G6709">
        <v>79</v>
      </c>
      <c r="H6709">
        <v>79</v>
      </c>
      <c r="I6709">
        <v>531</v>
      </c>
      <c r="K6709">
        <v>2.3039999999999998</v>
      </c>
      <c r="L6709">
        <v>0.49399999999999999</v>
      </c>
      <c r="M6709">
        <v>747.7</v>
      </c>
      <c r="N6709">
        <v>8.09E-2</v>
      </c>
      <c r="O6709">
        <v>2.2250000000000001</v>
      </c>
      <c r="P6709">
        <v>0.53149999999999997</v>
      </c>
      <c r="Q6709">
        <v>9243.7000000000007</v>
      </c>
      <c r="R6709" t="s">
        <v>923</v>
      </c>
      <c r="T6709" t="s">
        <v>28</v>
      </c>
      <c r="V6709" t="s">
        <v>32</v>
      </c>
      <c r="Y6709" t="s">
        <v>159</v>
      </c>
    </row>
    <row r="6710" spans="1:25" x14ac:dyDescent="0.45">
      <c r="A6710" t="s">
        <v>335</v>
      </c>
      <c r="B6710" t="s">
        <v>542</v>
      </c>
      <c r="C6710">
        <v>8007</v>
      </c>
      <c r="D6710" t="s">
        <v>547</v>
      </c>
      <c r="E6710" t="s">
        <v>411</v>
      </c>
      <c r="F6710">
        <v>2017</v>
      </c>
      <c r="G6710">
        <v>26</v>
      </c>
      <c r="H6710">
        <v>26</v>
      </c>
      <c r="I6710">
        <v>170</v>
      </c>
      <c r="K6710">
        <v>3.0000000000000001E-3</v>
      </c>
      <c r="L6710">
        <v>1.6000000000000001E-3</v>
      </c>
      <c r="M6710">
        <v>242.8</v>
      </c>
      <c r="N6710">
        <v>8.1000000000000003E-2</v>
      </c>
      <c r="O6710">
        <v>0.97</v>
      </c>
      <c r="P6710">
        <v>0.75700000000000001</v>
      </c>
      <c r="Q6710">
        <v>2999.8</v>
      </c>
      <c r="R6710" t="s">
        <v>923</v>
      </c>
      <c r="T6710" t="s">
        <v>28</v>
      </c>
      <c r="V6710" t="s">
        <v>32</v>
      </c>
      <c r="Y6710" t="s">
        <v>160</v>
      </c>
    </row>
    <row r="6711" spans="1:25" x14ac:dyDescent="0.45">
      <c r="A6711" t="s">
        <v>335</v>
      </c>
      <c r="B6711" t="s">
        <v>542</v>
      </c>
      <c r="C6711">
        <v>8007</v>
      </c>
      <c r="D6711" t="s">
        <v>547</v>
      </c>
      <c r="E6711" t="s">
        <v>411</v>
      </c>
      <c r="F6711">
        <v>2018</v>
      </c>
      <c r="G6711">
        <v>52</v>
      </c>
      <c r="H6711">
        <v>52</v>
      </c>
      <c r="I6711">
        <v>401</v>
      </c>
      <c r="K6711">
        <v>5.0000000000000001E-3</v>
      </c>
      <c r="L6711">
        <v>1.5E-3</v>
      </c>
      <c r="M6711">
        <v>517.1</v>
      </c>
      <c r="N6711">
        <v>8.0799999999999997E-2</v>
      </c>
      <c r="O6711">
        <v>2.859</v>
      </c>
      <c r="P6711">
        <v>0.91769999999999996</v>
      </c>
      <c r="Q6711">
        <v>6380</v>
      </c>
      <c r="R6711" t="s">
        <v>923</v>
      </c>
      <c r="T6711" t="s">
        <v>28</v>
      </c>
      <c r="V6711" t="s">
        <v>545</v>
      </c>
      <c r="Y6711" t="s">
        <v>160</v>
      </c>
    </row>
    <row r="6712" spans="1:25" x14ac:dyDescent="0.45">
      <c r="A6712" t="s">
        <v>335</v>
      </c>
      <c r="B6712" t="s">
        <v>542</v>
      </c>
      <c r="C6712">
        <v>8007</v>
      </c>
      <c r="D6712" t="s">
        <v>547</v>
      </c>
      <c r="E6712" t="s">
        <v>411</v>
      </c>
      <c r="F6712">
        <v>2019</v>
      </c>
      <c r="G6712">
        <v>33</v>
      </c>
      <c r="H6712">
        <v>33</v>
      </c>
      <c r="I6712">
        <v>230</v>
      </c>
      <c r="K6712">
        <v>2E-3</v>
      </c>
      <c r="L6712">
        <v>1.1999999999999999E-3</v>
      </c>
      <c r="M6712">
        <v>321.5</v>
      </c>
      <c r="N6712">
        <v>8.1000000000000003E-2</v>
      </c>
      <c r="O6712">
        <v>1.044</v>
      </c>
      <c r="P6712">
        <v>0.57999999999999996</v>
      </c>
      <c r="Q6712">
        <v>3968.8</v>
      </c>
      <c r="R6712" t="s">
        <v>923</v>
      </c>
      <c r="T6712" t="s">
        <v>28</v>
      </c>
      <c r="V6712" t="s">
        <v>32</v>
      </c>
      <c r="Y6712" t="s">
        <v>160</v>
      </c>
    </row>
    <row r="6713" spans="1:25" x14ac:dyDescent="0.45">
      <c r="A6713" t="s">
        <v>335</v>
      </c>
      <c r="B6713" t="s">
        <v>542</v>
      </c>
      <c r="C6713">
        <v>8007</v>
      </c>
      <c r="D6713" t="s">
        <v>547</v>
      </c>
      <c r="E6713" t="s">
        <v>411</v>
      </c>
      <c r="F6713">
        <v>2020</v>
      </c>
      <c r="G6713">
        <v>73</v>
      </c>
      <c r="H6713">
        <v>73</v>
      </c>
      <c r="I6713">
        <v>939</v>
      </c>
      <c r="K6713">
        <v>4.0000000000000001E-3</v>
      </c>
      <c r="L6713">
        <v>6.9999999999999999E-4</v>
      </c>
      <c r="M6713">
        <v>1050.0999999999999</v>
      </c>
      <c r="N6713">
        <v>8.1100000000000005E-2</v>
      </c>
      <c r="O6713">
        <v>3.6909999999999998</v>
      </c>
      <c r="P6713">
        <v>0.67179999999999995</v>
      </c>
      <c r="Q6713">
        <v>12968.6</v>
      </c>
      <c r="R6713" t="s">
        <v>923</v>
      </c>
      <c r="T6713" t="s">
        <v>28</v>
      </c>
      <c r="V6713" t="s">
        <v>32</v>
      </c>
      <c r="Y6713" t="s">
        <v>160</v>
      </c>
    </row>
    <row r="6714" spans="1:25" x14ac:dyDescent="0.45">
      <c r="A6714" t="s">
        <v>335</v>
      </c>
      <c r="B6714" t="s">
        <v>542</v>
      </c>
      <c r="C6714">
        <v>8007</v>
      </c>
      <c r="D6714" t="s">
        <v>547</v>
      </c>
      <c r="E6714" t="s">
        <v>411</v>
      </c>
      <c r="F6714">
        <v>2021</v>
      </c>
      <c r="G6714">
        <v>98</v>
      </c>
      <c r="H6714">
        <v>98</v>
      </c>
      <c r="I6714">
        <v>1546</v>
      </c>
      <c r="K6714">
        <v>7.0000000000000001E-3</v>
      </c>
      <c r="L6714">
        <v>6.9999999999999999E-4</v>
      </c>
      <c r="M6714">
        <v>1669</v>
      </c>
      <c r="N6714">
        <v>8.0699999999999994E-2</v>
      </c>
      <c r="O6714">
        <v>5.5030000000000001</v>
      </c>
      <c r="P6714">
        <v>0.55269999999999997</v>
      </c>
      <c r="Q6714">
        <v>20592.099999999999</v>
      </c>
      <c r="R6714" t="s">
        <v>923</v>
      </c>
      <c r="T6714" t="s">
        <v>28</v>
      </c>
      <c r="V6714" t="s">
        <v>32</v>
      </c>
      <c r="Y6714" t="s">
        <v>161</v>
      </c>
    </row>
    <row r="6715" spans="1:25" x14ac:dyDescent="0.45">
      <c r="A6715" t="s">
        <v>335</v>
      </c>
      <c r="B6715" t="s">
        <v>542</v>
      </c>
      <c r="C6715">
        <v>8007</v>
      </c>
      <c r="D6715" t="s">
        <v>547</v>
      </c>
      <c r="E6715" t="s">
        <v>411</v>
      </c>
      <c r="F6715">
        <v>2022</v>
      </c>
      <c r="G6715">
        <v>86</v>
      </c>
      <c r="H6715">
        <v>86</v>
      </c>
      <c r="I6715">
        <v>1392</v>
      </c>
      <c r="K6715">
        <v>6.0000000000000001E-3</v>
      </c>
      <c r="L6715">
        <v>6.9999999999999999E-4</v>
      </c>
      <c r="M6715">
        <v>1553.1</v>
      </c>
      <c r="N6715">
        <v>8.1199999999999994E-2</v>
      </c>
      <c r="O6715">
        <v>5.4889999999999999</v>
      </c>
      <c r="P6715">
        <v>0.6048</v>
      </c>
      <c r="Q6715">
        <v>19169</v>
      </c>
      <c r="R6715" t="s">
        <v>923</v>
      </c>
      <c r="T6715" t="s">
        <v>28</v>
      </c>
      <c r="V6715" t="s">
        <v>32</v>
      </c>
      <c r="Y6715" t="s">
        <v>161</v>
      </c>
    </row>
    <row r="6716" spans="1:25" x14ac:dyDescent="0.45">
      <c r="A6716" t="s">
        <v>335</v>
      </c>
      <c r="B6716" t="s">
        <v>542</v>
      </c>
      <c r="C6716">
        <v>8007</v>
      </c>
      <c r="D6716" t="s">
        <v>547</v>
      </c>
      <c r="E6716" t="s">
        <v>411</v>
      </c>
      <c r="F6716">
        <v>2023</v>
      </c>
      <c r="G6716">
        <v>62</v>
      </c>
      <c r="H6716">
        <v>62</v>
      </c>
      <c r="I6716">
        <v>1143</v>
      </c>
      <c r="K6716">
        <v>4.0000000000000001E-3</v>
      </c>
      <c r="L6716">
        <v>5.9999999999999995E-4</v>
      </c>
      <c r="M6716">
        <v>1008</v>
      </c>
      <c r="N6716">
        <v>8.1000000000000003E-2</v>
      </c>
      <c r="O6716">
        <v>3.2109999999999999</v>
      </c>
      <c r="P6716">
        <v>0.51170000000000004</v>
      </c>
      <c r="Q6716">
        <v>12448.9</v>
      </c>
      <c r="R6716" t="s">
        <v>923</v>
      </c>
      <c r="T6716" t="s">
        <v>28</v>
      </c>
      <c r="V6716" t="s">
        <v>32</v>
      </c>
      <c r="Y6716" t="s">
        <v>161</v>
      </c>
    </row>
    <row r="6717" spans="1:25" x14ac:dyDescent="0.45">
      <c r="A6717" t="s">
        <v>335</v>
      </c>
      <c r="B6717" t="s">
        <v>542</v>
      </c>
      <c r="C6717">
        <v>8007</v>
      </c>
      <c r="D6717" t="s">
        <v>547</v>
      </c>
      <c r="E6717" t="s">
        <v>411</v>
      </c>
      <c r="F6717">
        <v>2024</v>
      </c>
      <c r="G6717">
        <v>32</v>
      </c>
      <c r="H6717">
        <v>32</v>
      </c>
      <c r="I6717">
        <v>471</v>
      </c>
      <c r="K6717">
        <v>2E-3</v>
      </c>
      <c r="L6717">
        <v>6.9999999999999999E-4</v>
      </c>
      <c r="M6717">
        <v>576.29999999999995</v>
      </c>
      <c r="N6717">
        <v>8.09E-2</v>
      </c>
      <c r="O6717">
        <v>1.7310000000000001</v>
      </c>
      <c r="P6717">
        <v>0.4854</v>
      </c>
      <c r="Q6717">
        <v>7117.6</v>
      </c>
      <c r="R6717" t="s">
        <v>923</v>
      </c>
      <c r="T6717" t="s">
        <v>28</v>
      </c>
      <c r="V6717" t="s">
        <v>32</v>
      </c>
      <c r="Y6717" t="s">
        <v>161</v>
      </c>
    </row>
    <row r="6718" spans="1:25" x14ac:dyDescent="0.45">
      <c r="A6718" t="s">
        <v>335</v>
      </c>
      <c r="B6718" t="s">
        <v>542</v>
      </c>
      <c r="C6718">
        <v>8007</v>
      </c>
      <c r="D6718" t="s">
        <v>410</v>
      </c>
      <c r="E6718" t="s">
        <v>411</v>
      </c>
      <c r="F6718">
        <v>2009</v>
      </c>
      <c r="G6718">
        <v>101</v>
      </c>
      <c r="H6718">
        <v>101</v>
      </c>
      <c r="I6718">
        <v>1441</v>
      </c>
      <c r="K6718">
        <v>5.0259999999999998</v>
      </c>
      <c r="L6718">
        <v>0.50019999999999998</v>
      </c>
      <c r="M6718">
        <v>1627</v>
      </c>
      <c r="N6718">
        <v>8.09E-2</v>
      </c>
      <c r="O6718">
        <v>9.7780000000000005</v>
      </c>
      <c r="P6718">
        <v>0.96640000000000004</v>
      </c>
      <c r="Q6718">
        <v>20096.5</v>
      </c>
      <c r="R6718" t="s">
        <v>923</v>
      </c>
      <c r="T6718" t="s">
        <v>28</v>
      </c>
      <c r="Y6718" t="s">
        <v>103</v>
      </c>
    </row>
    <row r="6719" spans="1:25" x14ac:dyDescent="0.45">
      <c r="A6719" t="s">
        <v>335</v>
      </c>
      <c r="B6719" t="s">
        <v>542</v>
      </c>
      <c r="C6719">
        <v>8007</v>
      </c>
      <c r="D6719" t="s">
        <v>410</v>
      </c>
      <c r="E6719" t="s">
        <v>411</v>
      </c>
      <c r="F6719">
        <v>2010</v>
      </c>
      <c r="G6719">
        <v>127</v>
      </c>
      <c r="H6719">
        <v>127</v>
      </c>
      <c r="I6719">
        <v>1981</v>
      </c>
      <c r="K6719">
        <v>6.8730000000000002</v>
      </c>
      <c r="L6719">
        <v>0.50009999999999999</v>
      </c>
      <c r="M6719">
        <v>2226.3000000000002</v>
      </c>
      <c r="N6719">
        <v>8.09E-2</v>
      </c>
      <c r="O6719">
        <v>13.305</v>
      </c>
      <c r="P6719">
        <v>0.96819999999999995</v>
      </c>
      <c r="Q6719">
        <v>27491</v>
      </c>
      <c r="R6719" t="s">
        <v>923</v>
      </c>
      <c r="T6719" t="s">
        <v>28</v>
      </c>
      <c r="Y6719" t="s">
        <v>103</v>
      </c>
    </row>
    <row r="6720" spans="1:25" x14ac:dyDescent="0.45">
      <c r="A6720" t="s">
        <v>335</v>
      </c>
      <c r="B6720" t="s">
        <v>542</v>
      </c>
      <c r="C6720">
        <v>8007</v>
      </c>
      <c r="D6720" t="s">
        <v>410</v>
      </c>
      <c r="E6720" t="s">
        <v>411</v>
      </c>
      <c r="F6720">
        <v>2011</v>
      </c>
      <c r="G6720">
        <v>105</v>
      </c>
      <c r="H6720">
        <v>105</v>
      </c>
      <c r="I6720">
        <v>1576</v>
      </c>
      <c r="K6720">
        <v>5.4640000000000004</v>
      </c>
      <c r="L6720">
        <v>0.50009999999999999</v>
      </c>
      <c r="M6720">
        <v>1769.1</v>
      </c>
      <c r="N6720">
        <v>8.1000000000000003E-2</v>
      </c>
      <c r="O6720">
        <v>9.4190000000000005</v>
      </c>
      <c r="P6720">
        <v>0.86519999999999997</v>
      </c>
      <c r="Q6720">
        <v>21849.1</v>
      </c>
      <c r="R6720" t="s">
        <v>923</v>
      </c>
      <c r="T6720" t="s">
        <v>28</v>
      </c>
      <c r="Y6720" t="s">
        <v>103</v>
      </c>
    </row>
    <row r="6721" spans="1:25" x14ac:dyDescent="0.45">
      <c r="A6721" t="s">
        <v>335</v>
      </c>
      <c r="B6721" t="s">
        <v>542</v>
      </c>
      <c r="C6721">
        <v>8007</v>
      </c>
      <c r="D6721" t="s">
        <v>410</v>
      </c>
      <c r="E6721" t="s">
        <v>411</v>
      </c>
      <c r="F6721">
        <v>2012</v>
      </c>
      <c r="G6721">
        <v>102</v>
      </c>
      <c r="H6721">
        <v>102</v>
      </c>
      <c r="I6721">
        <v>1365</v>
      </c>
      <c r="K6721">
        <v>4.7519999999999998</v>
      </c>
      <c r="L6721">
        <v>0.50029999999999997</v>
      </c>
      <c r="M6721">
        <v>1540</v>
      </c>
      <c r="N6721">
        <v>8.1000000000000003E-2</v>
      </c>
      <c r="O6721">
        <v>7.8559999999999999</v>
      </c>
      <c r="P6721">
        <v>0.82489999999999997</v>
      </c>
      <c r="Q6721">
        <v>19003.599999999999</v>
      </c>
      <c r="R6721" t="s">
        <v>923</v>
      </c>
      <c r="T6721" t="s">
        <v>28</v>
      </c>
      <c r="Y6721" t="s">
        <v>103</v>
      </c>
    </row>
    <row r="6722" spans="1:25" x14ac:dyDescent="0.45">
      <c r="A6722" t="s">
        <v>335</v>
      </c>
      <c r="B6722" t="s">
        <v>542</v>
      </c>
      <c r="C6722">
        <v>8007</v>
      </c>
      <c r="D6722" t="s">
        <v>410</v>
      </c>
      <c r="E6722" t="s">
        <v>411</v>
      </c>
      <c r="F6722">
        <v>2013</v>
      </c>
      <c r="G6722">
        <v>158</v>
      </c>
      <c r="H6722">
        <v>158</v>
      </c>
      <c r="I6722">
        <v>2401</v>
      </c>
      <c r="K6722">
        <v>7.8860000000000001</v>
      </c>
      <c r="L6722">
        <v>0.50019999999999998</v>
      </c>
      <c r="M6722">
        <v>2555</v>
      </c>
      <c r="N6722">
        <v>8.1000000000000003E-2</v>
      </c>
      <c r="O6722">
        <v>13.077</v>
      </c>
      <c r="P6722">
        <v>0.82630000000000003</v>
      </c>
      <c r="Q6722">
        <v>31534.3</v>
      </c>
      <c r="R6722" t="s">
        <v>923</v>
      </c>
      <c r="T6722" t="s">
        <v>28</v>
      </c>
      <c r="V6722" t="s">
        <v>544</v>
      </c>
      <c r="Y6722" t="s">
        <v>103</v>
      </c>
    </row>
    <row r="6723" spans="1:25" x14ac:dyDescent="0.45">
      <c r="A6723" t="s">
        <v>335</v>
      </c>
      <c r="B6723" t="s">
        <v>542</v>
      </c>
      <c r="C6723">
        <v>8007</v>
      </c>
      <c r="D6723" t="s">
        <v>410</v>
      </c>
      <c r="E6723" t="s">
        <v>411</v>
      </c>
      <c r="F6723">
        <v>2014</v>
      </c>
      <c r="G6723">
        <v>109</v>
      </c>
      <c r="H6723">
        <v>109</v>
      </c>
      <c r="I6723">
        <v>1264</v>
      </c>
      <c r="K6723">
        <v>4.508</v>
      </c>
      <c r="L6723">
        <v>0.50049999999999994</v>
      </c>
      <c r="M6723">
        <v>1460.6</v>
      </c>
      <c r="N6723">
        <v>8.1199999999999994E-2</v>
      </c>
      <c r="O6723">
        <v>8.8610000000000007</v>
      </c>
      <c r="P6723">
        <v>1.0230999999999999</v>
      </c>
      <c r="Q6723">
        <v>18025.7</v>
      </c>
      <c r="R6723" t="s">
        <v>923</v>
      </c>
      <c r="T6723" t="s">
        <v>28</v>
      </c>
      <c r="V6723" t="s">
        <v>32</v>
      </c>
      <c r="Y6723" t="s">
        <v>103</v>
      </c>
    </row>
    <row r="6724" spans="1:25" x14ac:dyDescent="0.45">
      <c r="A6724" t="s">
        <v>335</v>
      </c>
      <c r="B6724" t="s">
        <v>542</v>
      </c>
      <c r="C6724">
        <v>8007</v>
      </c>
      <c r="D6724" t="s">
        <v>410</v>
      </c>
      <c r="E6724" t="s">
        <v>411</v>
      </c>
      <c r="F6724">
        <v>2015</v>
      </c>
      <c r="G6724">
        <v>122</v>
      </c>
      <c r="H6724">
        <v>122</v>
      </c>
      <c r="I6724">
        <v>811</v>
      </c>
      <c r="K6724">
        <v>3.4529999999999998</v>
      </c>
      <c r="L6724">
        <v>0.50070000000000003</v>
      </c>
      <c r="M6724">
        <v>1119.2</v>
      </c>
      <c r="N6724">
        <v>8.1299999999999997E-2</v>
      </c>
      <c r="O6724">
        <v>4.6180000000000003</v>
      </c>
      <c r="P6724">
        <v>0.75939999999999996</v>
      </c>
      <c r="Q6724">
        <v>13805.1</v>
      </c>
      <c r="R6724" t="s">
        <v>923</v>
      </c>
      <c r="T6724" t="s">
        <v>28</v>
      </c>
      <c r="V6724" t="s">
        <v>32</v>
      </c>
      <c r="Y6724" t="s">
        <v>159</v>
      </c>
    </row>
    <row r="6725" spans="1:25" x14ac:dyDescent="0.45">
      <c r="A6725" t="s">
        <v>335</v>
      </c>
      <c r="B6725" t="s">
        <v>542</v>
      </c>
      <c r="C6725">
        <v>8007</v>
      </c>
      <c r="D6725" t="s">
        <v>410</v>
      </c>
      <c r="E6725" t="s">
        <v>411</v>
      </c>
      <c r="F6725">
        <v>2016</v>
      </c>
      <c r="G6725">
        <v>79</v>
      </c>
      <c r="H6725">
        <v>79</v>
      </c>
      <c r="I6725">
        <v>530</v>
      </c>
      <c r="K6725">
        <v>2.2989999999999999</v>
      </c>
      <c r="L6725">
        <v>0.49409999999999998</v>
      </c>
      <c r="M6725">
        <v>746.2</v>
      </c>
      <c r="N6725">
        <v>8.0799999999999997E-2</v>
      </c>
      <c r="O6725">
        <v>2.157</v>
      </c>
      <c r="P6725">
        <v>0.51549999999999996</v>
      </c>
      <c r="Q6725">
        <v>9226</v>
      </c>
      <c r="R6725" t="s">
        <v>923</v>
      </c>
      <c r="T6725" t="s">
        <v>28</v>
      </c>
      <c r="V6725" t="s">
        <v>32</v>
      </c>
      <c r="Y6725" t="s">
        <v>159</v>
      </c>
    </row>
    <row r="6726" spans="1:25" x14ac:dyDescent="0.45">
      <c r="A6726" t="s">
        <v>335</v>
      </c>
      <c r="B6726" t="s">
        <v>542</v>
      </c>
      <c r="C6726">
        <v>8007</v>
      </c>
      <c r="D6726" t="s">
        <v>410</v>
      </c>
      <c r="E6726" t="s">
        <v>411</v>
      </c>
      <c r="F6726">
        <v>2017</v>
      </c>
      <c r="G6726">
        <v>26</v>
      </c>
      <c r="H6726">
        <v>26</v>
      </c>
      <c r="I6726">
        <v>170</v>
      </c>
      <c r="K6726">
        <v>3.0000000000000001E-3</v>
      </c>
      <c r="L6726">
        <v>1.6000000000000001E-3</v>
      </c>
      <c r="M6726">
        <v>242.8</v>
      </c>
      <c r="N6726">
        <v>8.1000000000000003E-2</v>
      </c>
      <c r="O6726">
        <v>0.97099999999999997</v>
      </c>
      <c r="P6726">
        <v>0.81699999999999995</v>
      </c>
      <c r="Q6726">
        <v>2999.8</v>
      </c>
      <c r="R6726" t="s">
        <v>923</v>
      </c>
      <c r="T6726" t="s">
        <v>28</v>
      </c>
      <c r="V6726" t="s">
        <v>32</v>
      </c>
      <c r="Y6726" t="s">
        <v>160</v>
      </c>
    </row>
    <row r="6727" spans="1:25" x14ac:dyDescent="0.45">
      <c r="A6727" t="s">
        <v>335</v>
      </c>
      <c r="B6727" t="s">
        <v>542</v>
      </c>
      <c r="C6727">
        <v>8007</v>
      </c>
      <c r="D6727" t="s">
        <v>410</v>
      </c>
      <c r="E6727" t="s">
        <v>411</v>
      </c>
      <c r="F6727">
        <v>2018</v>
      </c>
      <c r="G6727">
        <v>52</v>
      </c>
      <c r="H6727">
        <v>52</v>
      </c>
      <c r="I6727">
        <v>472</v>
      </c>
      <c r="K6727">
        <v>6.0000000000000001E-3</v>
      </c>
      <c r="L6727">
        <v>1.5E-3</v>
      </c>
      <c r="M6727">
        <v>606.70000000000005</v>
      </c>
      <c r="N6727">
        <v>8.09E-2</v>
      </c>
      <c r="O6727">
        <v>3.0329999999999999</v>
      </c>
      <c r="P6727">
        <v>0.88009999999999999</v>
      </c>
      <c r="Q6727">
        <v>7484.2</v>
      </c>
      <c r="R6727" t="s">
        <v>923</v>
      </c>
      <c r="T6727" t="s">
        <v>28</v>
      </c>
      <c r="V6727" t="s">
        <v>545</v>
      </c>
      <c r="Y6727" t="s">
        <v>160</v>
      </c>
    </row>
    <row r="6728" spans="1:25" x14ac:dyDescent="0.45">
      <c r="A6728" t="s">
        <v>335</v>
      </c>
      <c r="B6728" t="s">
        <v>542</v>
      </c>
      <c r="C6728">
        <v>8007</v>
      </c>
      <c r="D6728" t="s">
        <v>410</v>
      </c>
      <c r="E6728" t="s">
        <v>411</v>
      </c>
      <c r="F6728">
        <v>2019</v>
      </c>
      <c r="G6728">
        <v>33</v>
      </c>
      <c r="H6728">
        <v>33</v>
      </c>
      <c r="I6728">
        <v>230</v>
      </c>
      <c r="K6728">
        <v>2E-3</v>
      </c>
      <c r="L6728">
        <v>1.1999999999999999E-3</v>
      </c>
      <c r="M6728">
        <v>321.5</v>
      </c>
      <c r="N6728">
        <v>8.1000000000000003E-2</v>
      </c>
      <c r="O6728">
        <v>1.306</v>
      </c>
      <c r="P6728">
        <v>0.75409999999999999</v>
      </c>
      <c r="Q6728">
        <v>3968.8</v>
      </c>
      <c r="R6728" t="s">
        <v>923</v>
      </c>
      <c r="T6728" t="s">
        <v>28</v>
      </c>
      <c r="V6728" t="s">
        <v>32</v>
      </c>
      <c r="Y6728" t="s">
        <v>160</v>
      </c>
    </row>
    <row r="6729" spans="1:25" x14ac:dyDescent="0.45">
      <c r="A6729" t="s">
        <v>335</v>
      </c>
      <c r="B6729" t="s">
        <v>542</v>
      </c>
      <c r="C6729">
        <v>8007</v>
      </c>
      <c r="D6729" t="s">
        <v>410</v>
      </c>
      <c r="E6729" t="s">
        <v>411</v>
      </c>
      <c r="F6729">
        <v>2020</v>
      </c>
      <c r="G6729">
        <v>75</v>
      </c>
      <c r="H6729">
        <v>75</v>
      </c>
      <c r="I6729">
        <v>901</v>
      </c>
      <c r="K6729">
        <v>4.0000000000000001E-3</v>
      </c>
      <c r="L6729">
        <v>5.9999999999999995E-4</v>
      </c>
      <c r="M6729">
        <v>1005.4</v>
      </c>
      <c r="N6729">
        <v>8.1100000000000005E-2</v>
      </c>
      <c r="O6729">
        <v>4.165</v>
      </c>
      <c r="P6729">
        <v>0.8579</v>
      </c>
      <c r="Q6729">
        <v>12416.1</v>
      </c>
      <c r="R6729" t="s">
        <v>923</v>
      </c>
      <c r="T6729" t="s">
        <v>28</v>
      </c>
      <c r="V6729" t="s">
        <v>32</v>
      </c>
      <c r="Y6729" t="s">
        <v>160</v>
      </c>
    </row>
    <row r="6730" spans="1:25" x14ac:dyDescent="0.45">
      <c r="A6730" t="s">
        <v>335</v>
      </c>
      <c r="B6730" t="s">
        <v>542</v>
      </c>
      <c r="C6730">
        <v>8007</v>
      </c>
      <c r="D6730" t="s">
        <v>410</v>
      </c>
      <c r="E6730" t="s">
        <v>411</v>
      </c>
      <c r="F6730">
        <v>2021</v>
      </c>
      <c r="G6730">
        <v>97</v>
      </c>
      <c r="H6730">
        <v>97</v>
      </c>
      <c r="I6730">
        <v>1545</v>
      </c>
      <c r="K6730">
        <v>7.0000000000000001E-3</v>
      </c>
      <c r="L6730">
        <v>6.9999999999999999E-4</v>
      </c>
      <c r="M6730">
        <v>1667.9</v>
      </c>
      <c r="N6730">
        <v>8.0699999999999994E-2</v>
      </c>
      <c r="O6730">
        <v>6.4189999999999996</v>
      </c>
      <c r="P6730">
        <v>0.65429999999999999</v>
      </c>
      <c r="Q6730">
        <v>20578.2</v>
      </c>
      <c r="R6730" t="s">
        <v>923</v>
      </c>
      <c r="T6730" t="s">
        <v>28</v>
      </c>
      <c r="V6730" t="s">
        <v>32</v>
      </c>
      <c r="Y6730" t="s">
        <v>161</v>
      </c>
    </row>
    <row r="6731" spans="1:25" x14ac:dyDescent="0.45">
      <c r="A6731" t="s">
        <v>335</v>
      </c>
      <c r="B6731" t="s">
        <v>542</v>
      </c>
      <c r="C6731">
        <v>8007</v>
      </c>
      <c r="D6731" t="s">
        <v>410</v>
      </c>
      <c r="E6731" t="s">
        <v>411</v>
      </c>
      <c r="F6731">
        <v>2022</v>
      </c>
      <c r="G6731">
        <v>87</v>
      </c>
      <c r="H6731">
        <v>87</v>
      </c>
      <c r="I6731">
        <v>1393</v>
      </c>
      <c r="K6731">
        <v>6.0000000000000001E-3</v>
      </c>
      <c r="L6731">
        <v>6.9999999999999999E-4</v>
      </c>
      <c r="M6731">
        <v>1554.2</v>
      </c>
      <c r="N6731">
        <v>8.1199999999999994E-2</v>
      </c>
      <c r="O6731">
        <v>5.5529999999999999</v>
      </c>
      <c r="P6731">
        <v>0.60609999999999997</v>
      </c>
      <c r="Q6731">
        <v>19182.5</v>
      </c>
      <c r="R6731" t="s">
        <v>923</v>
      </c>
      <c r="T6731" t="s">
        <v>28</v>
      </c>
      <c r="V6731" t="s">
        <v>32</v>
      </c>
      <c r="Y6731" t="s">
        <v>161</v>
      </c>
    </row>
    <row r="6732" spans="1:25" x14ac:dyDescent="0.45">
      <c r="A6732" t="s">
        <v>335</v>
      </c>
      <c r="B6732" t="s">
        <v>542</v>
      </c>
      <c r="C6732">
        <v>8007</v>
      </c>
      <c r="D6732" t="s">
        <v>410</v>
      </c>
      <c r="E6732" t="s">
        <v>411</v>
      </c>
      <c r="F6732">
        <v>2023</v>
      </c>
      <c r="G6732">
        <v>62</v>
      </c>
      <c r="H6732">
        <v>62</v>
      </c>
      <c r="I6732">
        <v>1143</v>
      </c>
      <c r="K6732">
        <v>4.0000000000000001E-3</v>
      </c>
      <c r="L6732">
        <v>5.9999999999999995E-4</v>
      </c>
      <c r="M6732">
        <v>1008</v>
      </c>
      <c r="N6732">
        <v>8.1000000000000003E-2</v>
      </c>
      <c r="O6732">
        <v>3.1949999999999998</v>
      </c>
      <c r="P6732">
        <v>0.49940000000000001</v>
      </c>
      <c r="Q6732">
        <v>12448.9</v>
      </c>
      <c r="R6732" t="s">
        <v>923</v>
      </c>
      <c r="T6732" t="s">
        <v>28</v>
      </c>
      <c r="V6732" t="s">
        <v>32</v>
      </c>
      <c r="Y6732" t="s">
        <v>161</v>
      </c>
    </row>
    <row r="6733" spans="1:25" x14ac:dyDescent="0.45">
      <c r="A6733" t="s">
        <v>335</v>
      </c>
      <c r="B6733" t="s">
        <v>542</v>
      </c>
      <c r="C6733">
        <v>8007</v>
      </c>
      <c r="D6733" t="s">
        <v>410</v>
      </c>
      <c r="E6733" t="s">
        <v>411</v>
      </c>
      <c r="F6733">
        <v>2024</v>
      </c>
      <c r="G6733">
        <v>33</v>
      </c>
      <c r="H6733">
        <v>33</v>
      </c>
      <c r="I6733">
        <v>472</v>
      </c>
      <c r="K6733">
        <v>2E-3</v>
      </c>
      <c r="L6733">
        <v>5.9999999999999995E-4</v>
      </c>
      <c r="M6733">
        <v>577.5</v>
      </c>
      <c r="N6733">
        <v>8.1000000000000003E-2</v>
      </c>
      <c r="O6733">
        <v>1.734</v>
      </c>
      <c r="P6733">
        <v>0.4839</v>
      </c>
      <c r="Q6733">
        <v>7132.2</v>
      </c>
      <c r="R6733" t="s">
        <v>923</v>
      </c>
      <c r="T6733" t="s">
        <v>28</v>
      </c>
      <c r="V6733" t="s">
        <v>32</v>
      </c>
      <c r="Y6733" t="s">
        <v>161</v>
      </c>
    </row>
    <row r="6734" spans="1:25" x14ac:dyDescent="0.45">
      <c r="A6734" t="s">
        <v>335</v>
      </c>
      <c r="B6734" t="s">
        <v>542</v>
      </c>
      <c r="C6734">
        <v>8007</v>
      </c>
      <c r="D6734" t="s">
        <v>412</v>
      </c>
      <c r="E6734" t="s">
        <v>411</v>
      </c>
      <c r="F6734">
        <v>2009</v>
      </c>
      <c r="G6734">
        <v>168</v>
      </c>
      <c r="H6734">
        <v>106.81</v>
      </c>
      <c r="I6734">
        <v>2036.6</v>
      </c>
      <c r="K6734">
        <v>0.42199999999999999</v>
      </c>
      <c r="L6734">
        <v>2.8899999999999999E-2</v>
      </c>
      <c r="M6734">
        <v>2265.6239999999998</v>
      </c>
      <c r="N6734">
        <v>8.1100000000000005E-2</v>
      </c>
      <c r="O6734">
        <v>9.4239999999999995</v>
      </c>
      <c r="P6734">
        <v>0.58899999999999997</v>
      </c>
      <c r="Q6734">
        <v>27921.855</v>
      </c>
      <c r="R6734" t="s">
        <v>923</v>
      </c>
      <c r="T6734" t="s">
        <v>28</v>
      </c>
      <c r="Y6734" t="s">
        <v>103</v>
      </c>
    </row>
    <row r="6735" spans="1:25" x14ac:dyDescent="0.45">
      <c r="A6735" t="s">
        <v>335</v>
      </c>
      <c r="B6735" t="s">
        <v>542</v>
      </c>
      <c r="C6735">
        <v>8007</v>
      </c>
      <c r="D6735" t="s">
        <v>412</v>
      </c>
      <c r="E6735" t="s">
        <v>411</v>
      </c>
      <c r="F6735">
        <v>2010</v>
      </c>
      <c r="G6735">
        <v>166</v>
      </c>
      <c r="H6735">
        <v>166</v>
      </c>
      <c r="I6735">
        <v>2746</v>
      </c>
      <c r="K6735">
        <v>9.5109999999999992</v>
      </c>
      <c r="L6735">
        <v>0.50009999999999999</v>
      </c>
      <c r="M6735">
        <v>3080.5</v>
      </c>
      <c r="N6735">
        <v>8.1000000000000003E-2</v>
      </c>
      <c r="O6735">
        <v>18.384</v>
      </c>
      <c r="P6735">
        <v>0.96489999999999998</v>
      </c>
      <c r="Q6735">
        <v>38037.800000000003</v>
      </c>
      <c r="R6735" t="s">
        <v>923</v>
      </c>
      <c r="T6735" t="s">
        <v>28</v>
      </c>
      <c r="Y6735" t="s">
        <v>103</v>
      </c>
    </row>
    <row r="6736" spans="1:25" x14ac:dyDescent="0.45">
      <c r="A6736" t="s">
        <v>335</v>
      </c>
      <c r="B6736" t="s">
        <v>542</v>
      </c>
      <c r="C6736">
        <v>8007</v>
      </c>
      <c r="D6736" t="s">
        <v>412</v>
      </c>
      <c r="E6736" t="s">
        <v>411</v>
      </c>
      <c r="F6736">
        <v>2011</v>
      </c>
      <c r="G6736">
        <v>113</v>
      </c>
      <c r="H6736">
        <v>113</v>
      </c>
      <c r="I6736">
        <v>1738</v>
      </c>
      <c r="K6736">
        <v>6.1340000000000003</v>
      </c>
      <c r="L6736">
        <v>0.50009999999999999</v>
      </c>
      <c r="M6736">
        <v>1986.4</v>
      </c>
      <c r="N6736">
        <v>8.1000000000000003E-2</v>
      </c>
      <c r="O6736">
        <v>11.917</v>
      </c>
      <c r="P6736">
        <v>0.96940000000000004</v>
      </c>
      <c r="Q6736">
        <v>24528</v>
      </c>
      <c r="R6736" t="s">
        <v>923</v>
      </c>
      <c r="T6736" t="s">
        <v>28</v>
      </c>
      <c r="Y6736" t="s">
        <v>103</v>
      </c>
    </row>
    <row r="6737" spans="1:25" x14ac:dyDescent="0.45">
      <c r="A6737" t="s">
        <v>335</v>
      </c>
      <c r="B6737" t="s">
        <v>542</v>
      </c>
      <c r="C6737">
        <v>8007</v>
      </c>
      <c r="D6737" t="s">
        <v>412</v>
      </c>
      <c r="E6737" t="s">
        <v>411</v>
      </c>
      <c r="F6737">
        <v>2012</v>
      </c>
      <c r="G6737">
        <v>113</v>
      </c>
      <c r="H6737">
        <v>113</v>
      </c>
      <c r="I6737">
        <v>1590</v>
      </c>
      <c r="K6737">
        <v>5.5540000000000003</v>
      </c>
      <c r="L6737">
        <v>0.50019999999999998</v>
      </c>
      <c r="M6737">
        <v>1798.9</v>
      </c>
      <c r="N6737">
        <v>8.1100000000000005E-2</v>
      </c>
      <c r="O6737">
        <v>10.763</v>
      </c>
      <c r="P6737">
        <v>0.96430000000000005</v>
      </c>
      <c r="Q6737">
        <v>22209.4</v>
      </c>
      <c r="R6737" t="s">
        <v>923</v>
      </c>
      <c r="T6737" t="s">
        <v>28</v>
      </c>
      <c r="Y6737" t="s">
        <v>103</v>
      </c>
    </row>
    <row r="6738" spans="1:25" x14ac:dyDescent="0.45">
      <c r="A6738" t="s">
        <v>335</v>
      </c>
      <c r="B6738" t="s">
        <v>542</v>
      </c>
      <c r="C6738">
        <v>8007</v>
      </c>
      <c r="D6738" t="s">
        <v>412</v>
      </c>
      <c r="E6738" t="s">
        <v>411</v>
      </c>
      <c r="F6738">
        <v>2013</v>
      </c>
      <c r="G6738">
        <v>121</v>
      </c>
      <c r="H6738">
        <v>121</v>
      </c>
      <c r="I6738">
        <v>1957</v>
      </c>
      <c r="K6738">
        <v>6.5380000000000003</v>
      </c>
      <c r="L6738">
        <v>0.50019999999999998</v>
      </c>
      <c r="M6738">
        <v>2117.9</v>
      </c>
      <c r="N6738">
        <v>8.1000000000000003E-2</v>
      </c>
      <c r="O6738">
        <v>12.528</v>
      </c>
      <c r="P6738">
        <v>0.95499999999999996</v>
      </c>
      <c r="Q6738">
        <v>26143.4</v>
      </c>
      <c r="R6738" t="s">
        <v>923</v>
      </c>
      <c r="T6738" t="s">
        <v>28</v>
      </c>
      <c r="V6738" t="s">
        <v>544</v>
      </c>
      <c r="Y6738" t="s">
        <v>103</v>
      </c>
    </row>
    <row r="6739" spans="1:25" x14ac:dyDescent="0.45">
      <c r="A6739" t="s">
        <v>335</v>
      </c>
      <c r="B6739" t="s">
        <v>542</v>
      </c>
      <c r="C6739">
        <v>8007</v>
      </c>
      <c r="D6739" t="s">
        <v>412</v>
      </c>
      <c r="E6739" t="s">
        <v>411</v>
      </c>
      <c r="F6739">
        <v>2014</v>
      </c>
      <c r="G6739">
        <v>75</v>
      </c>
      <c r="H6739">
        <v>75</v>
      </c>
      <c r="I6739">
        <v>801</v>
      </c>
      <c r="K6739">
        <v>3.0830000000000002</v>
      </c>
      <c r="L6739">
        <v>0.50049999999999994</v>
      </c>
      <c r="M6739">
        <v>998.3</v>
      </c>
      <c r="N6739">
        <v>8.09E-2</v>
      </c>
      <c r="O6739">
        <v>5.806</v>
      </c>
      <c r="P6739">
        <v>0.94799999999999995</v>
      </c>
      <c r="Q6739">
        <v>12328.2</v>
      </c>
      <c r="R6739" t="s">
        <v>923</v>
      </c>
      <c r="T6739" t="s">
        <v>28</v>
      </c>
      <c r="V6739" t="s">
        <v>32</v>
      </c>
      <c r="Y6739" t="s">
        <v>103</v>
      </c>
    </row>
    <row r="6740" spans="1:25" x14ac:dyDescent="0.45">
      <c r="A6740" t="s">
        <v>335</v>
      </c>
      <c r="B6740" t="s">
        <v>542</v>
      </c>
      <c r="C6740">
        <v>8007</v>
      </c>
      <c r="D6740" t="s">
        <v>412</v>
      </c>
      <c r="E6740" t="s">
        <v>411</v>
      </c>
      <c r="F6740">
        <v>2015</v>
      </c>
      <c r="G6740">
        <v>90</v>
      </c>
      <c r="H6740">
        <v>90</v>
      </c>
      <c r="I6740">
        <v>659</v>
      </c>
      <c r="K6740">
        <v>2.6560000000000001</v>
      </c>
      <c r="L6740">
        <v>0.50070000000000003</v>
      </c>
      <c r="M6740">
        <v>860.5</v>
      </c>
      <c r="N6740">
        <v>8.1299999999999997E-2</v>
      </c>
      <c r="O6740">
        <v>4.2350000000000003</v>
      </c>
      <c r="P6740">
        <v>0.89180000000000004</v>
      </c>
      <c r="Q6740">
        <v>10620.8</v>
      </c>
      <c r="R6740" t="s">
        <v>923</v>
      </c>
      <c r="T6740" t="s">
        <v>28</v>
      </c>
      <c r="V6740" t="s">
        <v>32</v>
      </c>
      <c r="Y6740" t="s">
        <v>159</v>
      </c>
    </row>
    <row r="6741" spans="1:25" x14ac:dyDescent="0.45">
      <c r="A6741" t="s">
        <v>335</v>
      </c>
      <c r="B6741" t="s">
        <v>542</v>
      </c>
      <c r="C6741">
        <v>8007</v>
      </c>
      <c r="D6741" t="s">
        <v>412</v>
      </c>
      <c r="E6741" t="s">
        <v>411</v>
      </c>
      <c r="F6741">
        <v>2016</v>
      </c>
      <c r="G6741">
        <v>134</v>
      </c>
      <c r="H6741">
        <v>134</v>
      </c>
      <c r="I6741">
        <v>962</v>
      </c>
      <c r="K6741">
        <v>4.1399999999999997</v>
      </c>
      <c r="L6741">
        <v>0.48170000000000002</v>
      </c>
      <c r="M6741">
        <v>1374</v>
      </c>
      <c r="N6741">
        <v>8.0799999999999997E-2</v>
      </c>
      <c r="O6741">
        <v>3.887</v>
      </c>
      <c r="P6741">
        <v>0.48909999999999998</v>
      </c>
      <c r="Q6741">
        <v>16993.099999999999</v>
      </c>
      <c r="R6741" t="s">
        <v>923</v>
      </c>
      <c r="T6741" t="s">
        <v>28</v>
      </c>
      <c r="V6741" t="s">
        <v>32</v>
      </c>
      <c r="Y6741" t="s">
        <v>159</v>
      </c>
    </row>
    <row r="6742" spans="1:25" x14ac:dyDescent="0.45">
      <c r="A6742" t="s">
        <v>335</v>
      </c>
      <c r="B6742" t="s">
        <v>542</v>
      </c>
      <c r="C6742">
        <v>8007</v>
      </c>
      <c r="D6742" t="s">
        <v>412</v>
      </c>
      <c r="E6742" t="s">
        <v>411</v>
      </c>
      <c r="F6742">
        <v>2017</v>
      </c>
      <c r="G6742">
        <v>48</v>
      </c>
      <c r="H6742">
        <v>48</v>
      </c>
      <c r="I6742">
        <v>329</v>
      </c>
      <c r="K6742">
        <v>5.0000000000000001E-3</v>
      </c>
      <c r="L6742">
        <v>1.5E-3</v>
      </c>
      <c r="M6742">
        <v>470.2</v>
      </c>
      <c r="N6742">
        <v>8.09E-2</v>
      </c>
      <c r="O6742">
        <v>1.9870000000000001</v>
      </c>
      <c r="P6742">
        <v>0.7036</v>
      </c>
      <c r="Q6742">
        <v>5809.6</v>
      </c>
      <c r="R6742" t="s">
        <v>923</v>
      </c>
      <c r="T6742" t="s">
        <v>28</v>
      </c>
      <c r="V6742" t="s">
        <v>32</v>
      </c>
      <c r="Y6742" t="s">
        <v>160</v>
      </c>
    </row>
    <row r="6743" spans="1:25" x14ac:dyDescent="0.45">
      <c r="A6743" t="s">
        <v>335</v>
      </c>
      <c r="B6743" t="s">
        <v>542</v>
      </c>
      <c r="C6743">
        <v>8007</v>
      </c>
      <c r="D6743" t="s">
        <v>412</v>
      </c>
      <c r="E6743" t="s">
        <v>411</v>
      </c>
      <c r="F6743">
        <v>2018</v>
      </c>
      <c r="G6743">
        <v>57</v>
      </c>
      <c r="H6743">
        <v>57</v>
      </c>
      <c r="I6743">
        <v>342</v>
      </c>
      <c r="K6743">
        <v>5.0000000000000001E-3</v>
      </c>
      <c r="L6743">
        <v>1.5E-3</v>
      </c>
      <c r="M6743">
        <v>436.9</v>
      </c>
      <c r="N6743">
        <v>8.09E-2</v>
      </c>
      <c r="O6743">
        <v>1.9450000000000001</v>
      </c>
      <c r="P6743">
        <v>0.8216</v>
      </c>
      <c r="Q6743">
        <v>5391.8</v>
      </c>
      <c r="R6743" t="s">
        <v>923</v>
      </c>
      <c r="T6743" t="s">
        <v>28</v>
      </c>
      <c r="V6743" t="s">
        <v>545</v>
      </c>
      <c r="Y6743" t="s">
        <v>160</v>
      </c>
    </row>
    <row r="6744" spans="1:25" x14ac:dyDescent="0.45">
      <c r="A6744" t="s">
        <v>335</v>
      </c>
      <c r="B6744" t="s">
        <v>542</v>
      </c>
      <c r="C6744">
        <v>8007</v>
      </c>
      <c r="D6744" t="s">
        <v>412</v>
      </c>
      <c r="E6744" t="s">
        <v>411</v>
      </c>
      <c r="F6744">
        <v>2019</v>
      </c>
      <c r="G6744">
        <v>80</v>
      </c>
      <c r="H6744">
        <v>80</v>
      </c>
      <c r="I6744">
        <v>534</v>
      </c>
      <c r="K6744">
        <v>4.0000000000000001E-3</v>
      </c>
      <c r="L6744">
        <v>8.9999999999999998E-4</v>
      </c>
      <c r="M6744">
        <v>756</v>
      </c>
      <c r="N6744">
        <v>8.1100000000000005E-2</v>
      </c>
      <c r="O6744">
        <v>2.29</v>
      </c>
      <c r="P6744">
        <v>0.51480000000000004</v>
      </c>
      <c r="Q6744">
        <v>9332.7000000000007</v>
      </c>
      <c r="R6744" t="s">
        <v>923</v>
      </c>
      <c r="T6744" t="s">
        <v>28</v>
      </c>
      <c r="V6744" t="s">
        <v>32</v>
      </c>
      <c r="Y6744" t="s">
        <v>160</v>
      </c>
    </row>
    <row r="6745" spans="1:25" x14ac:dyDescent="0.45">
      <c r="A6745" t="s">
        <v>335</v>
      </c>
      <c r="B6745" t="s">
        <v>542</v>
      </c>
      <c r="C6745">
        <v>8007</v>
      </c>
      <c r="D6745" t="s">
        <v>412</v>
      </c>
      <c r="E6745" t="s">
        <v>411</v>
      </c>
      <c r="F6745">
        <v>2020</v>
      </c>
      <c r="G6745">
        <v>171</v>
      </c>
      <c r="H6745">
        <v>171</v>
      </c>
      <c r="I6745">
        <v>2453</v>
      </c>
      <c r="K6745">
        <v>1.0999999999999999E-2</v>
      </c>
      <c r="L6745">
        <v>6.9999999999999999E-4</v>
      </c>
      <c r="M6745">
        <v>2762.8</v>
      </c>
      <c r="N6745">
        <v>8.1000000000000003E-2</v>
      </c>
      <c r="O6745">
        <v>7.758</v>
      </c>
      <c r="P6745">
        <v>0.51739999999999997</v>
      </c>
      <c r="Q6745">
        <v>34116.199999999997</v>
      </c>
      <c r="R6745" t="s">
        <v>923</v>
      </c>
      <c r="T6745" t="s">
        <v>28</v>
      </c>
      <c r="V6745" t="s">
        <v>32</v>
      </c>
      <c r="Y6745" t="s">
        <v>160</v>
      </c>
    </row>
    <row r="6746" spans="1:25" x14ac:dyDescent="0.45">
      <c r="A6746" t="s">
        <v>335</v>
      </c>
      <c r="B6746" t="s">
        <v>542</v>
      </c>
      <c r="C6746">
        <v>8007</v>
      </c>
      <c r="D6746" t="s">
        <v>412</v>
      </c>
      <c r="E6746" t="s">
        <v>411</v>
      </c>
      <c r="F6746">
        <v>2021</v>
      </c>
      <c r="G6746">
        <v>152</v>
      </c>
      <c r="H6746">
        <v>152</v>
      </c>
      <c r="I6746">
        <v>2078</v>
      </c>
      <c r="K6746">
        <v>0.01</v>
      </c>
      <c r="L6746">
        <v>6.9999999999999999E-4</v>
      </c>
      <c r="M6746">
        <v>2261.5</v>
      </c>
      <c r="N6746">
        <v>8.0799999999999997E-2</v>
      </c>
      <c r="O6746">
        <v>7.3330000000000002</v>
      </c>
      <c r="P6746">
        <v>0.59609999999999996</v>
      </c>
      <c r="Q6746">
        <v>27915.3</v>
      </c>
      <c r="R6746" t="s">
        <v>923</v>
      </c>
      <c r="T6746" t="s">
        <v>28</v>
      </c>
      <c r="V6746" t="s">
        <v>32</v>
      </c>
      <c r="Y6746" t="s">
        <v>161</v>
      </c>
    </row>
    <row r="6747" spans="1:25" x14ac:dyDescent="0.45">
      <c r="A6747" t="s">
        <v>335</v>
      </c>
      <c r="B6747" t="s">
        <v>542</v>
      </c>
      <c r="C6747">
        <v>8007</v>
      </c>
      <c r="D6747" t="s">
        <v>412</v>
      </c>
      <c r="E6747" t="s">
        <v>411</v>
      </c>
      <c r="F6747">
        <v>2022</v>
      </c>
      <c r="G6747">
        <v>105</v>
      </c>
      <c r="H6747">
        <v>105</v>
      </c>
      <c r="I6747">
        <v>1503</v>
      </c>
      <c r="K6747">
        <v>7.0000000000000001E-3</v>
      </c>
      <c r="L6747">
        <v>6.9999999999999999E-4</v>
      </c>
      <c r="M6747">
        <v>1675.3</v>
      </c>
      <c r="N6747">
        <v>8.1199999999999994E-2</v>
      </c>
      <c r="O6747">
        <v>4.9320000000000004</v>
      </c>
      <c r="P6747">
        <v>0.5635</v>
      </c>
      <c r="Q6747">
        <v>20684.3</v>
      </c>
      <c r="R6747" t="s">
        <v>923</v>
      </c>
      <c r="T6747" t="s">
        <v>28</v>
      </c>
      <c r="V6747" t="s">
        <v>32</v>
      </c>
      <c r="Y6747" t="s">
        <v>161</v>
      </c>
    </row>
    <row r="6748" spans="1:25" x14ac:dyDescent="0.45">
      <c r="A6748" t="s">
        <v>335</v>
      </c>
      <c r="B6748" t="s">
        <v>542</v>
      </c>
      <c r="C6748">
        <v>8007</v>
      </c>
      <c r="D6748" t="s">
        <v>412</v>
      </c>
      <c r="E6748" t="s">
        <v>411</v>
      </c>
      <c r="F6748">
        <v>2023</v>
      </c>
      <c r="G6748">
        <v>62</v>
      </c>
      <c r="H6748">
        <v>62</v>
      </c>
      <c r="I6748">
        <v>1176</v>
      </c>
      <c r="K6748">
        <v>4.0000000000000001E-3</v>
      </c>
      <c r="L6748">
        <v>5.9999999999999995E-4</v>
      </c>
      <c r="M6748">
        <v>1063.5</v>
      </c>
      <c r="N6748">
        <v>8.09E-2</v>
      </c>
      <c r="O6748">
        <v>3.0979999999999999</v>
      </c>
      <c r="P6748">
        <v>0.48820000000000002</v>
      </c>
      <c r="Q6748">
        <v>13131.8</v>
      </c>
      <c r="R6748" t="s">
        <v>923</v>
      </c>
      <c r="T6748" t="s">
        <v>28</v>
      </c>
      <c r="V6748" t="s">
        <v>32</v>
      </c>
      <c r="Y6748" t="s">
        <v>161</v>
      </c>
    </row>
    <row r="6749" spans="1:25" x14ac:dyDescent="0.45">
      <c r="A6749" t="s">
        <v>335</v>
      </c>
      <c r="B6749" t="s">
        <v>542</v>
      </c>
      <c r="C6749">
        <v>8007</v>
      </c>
      <c r="D6749" t="s">
        <v>412</v>
      </c>
      <c r="E6749" t="s">
        <v>411</v>
      </c>
      <c r="F6749">
        <v>2024</v>
      </c>
      <c r="G6749">
        <v>38</v>
      </c>
      <c r="H6749">
        <v>38</v>
      </c>
      <c r="I6749">
        <v>487</v>
      </c>
      <c r="K6749">
        <v>2E-3</v>
      </c>
      <c r="L6749">
        <v>6.9999999999999999E-4</v>
      </c>
      <c r="M6749">
        <v>597.6</v>
      </c>
      <c r="N6749">
        <v>8.0799999999999997E-2</v>
      </c>
      <c r="O6749">
        <v>1.794</v>
      </c>
      <c r="P6749">
        <v>0.47789999999999999</v>
      </c>
      <c r="Q6749">
        <v>7380.6</v>
      </c>
      <c r="R6749" t="s">
        <v>923</v>
      </c>
      <c r="T6749" t="s">
        <v>28</v>
      </c>
      <c r="V6749" t="s">
        <v>32</v>
      </c>
      <c r="Y6749" t="s">
        <v>161</v>
      </c>
    </row>
    <row r="6750" spans="1:25" x14ac:dyDescent="0.45">
      <c r="A6750" t="s">
        <v>335</v>
      </c>
      <c r="B6750" t="s">
        <v>542</v>
      </c>
      <c r="C6750">
        <v>8007</v>
      </c>
      <c r="D6750" t="s">
        <v>413</v>
      </c>
      <c r="E6750" t="s">
        <v>411</v>
      </c>
      <c r="F6750">
        <v>2009</v>
      </c>
      <c r="G6750">
        <v>175</v>
      </c>
      <c r="H6750">
        <v>106.87</v>
      </c>
      <c r="I6750">
        <v>2053.25</v>
      </c>
      <c r="K6750">
        <v>0.42299999999999999</v>
      </c>
      <c r="L6750">
        <v>2.9100000000000001E-2</v>
      </c>
      <c r="M6750">
        <v>2274.0219999999999</v>
      </c>
      <c r="N6750">
        <v>8.14E-2</v>
      </c>
      <c r="O6750">
        <v>9.1080000000000005</v>
      </c>
      <c r="P6750">
        <v>0.58389999999999997</v>
      </c>
      <c r="Q6750">
        <v>28032.862000000001</v>
      </c>
      <c r="R6750" t="s">
        <v>923</v>
      </c>
      <c r="T6750" t="s">
        <v>28</v>
      </c>
      <c r="Y6750" t="s">
        <v>103</v>
      </c>
    </row>
    <row r="6751" spans="1:25" x14ac:dyDescent="0.45">
      <c r="A6751" t="s">
        <v>335</v>
      </c>
      <c r="B6751" t="s">
        <v>542</v>
      </c>
      <c r="C6751">
        <v>8007</v>
      </c>
      <c r="D6751" t="s">
        <v>413</v>
      </c>
      <c r="E6751" t="s">
        <v>411</v>
      </c>
      <c r="F6751">
        <v>2010</v>
      </c>
      <c r="G6751">
        <v>166</v>
      </c>
      <c r="H6751">
        <v>166</v>
      </c>
      <c r="I6751">
        <v>2746</v>
      </c>
      <c r="K6751">
        <v>9.5109999999999992</v>
      </c>
      <c r="L6751">
        <v>0.50009999999999999</v>
      </c>
      <c r="M6751">
        <v>3080.5</v>
      </c>
      <c r="N6751">
        <v>8.1000000000000003E-2</v>
      </c>
      <c r="O6751">
        <v>18.384</v>
      </c>
      <c r="P6751">
        <v>0.96489999999999998</v>
      </c>
      <c r="Q6751">
        <v>38037.800000000003</v>
      </c>
      <c r="R6751" t="s">
        <v>923</v>
      </c>
      <c r="T6751" t="s">
        <v>28</v>
      </c>
      <c r="Y6751" t="s">
        <v>103</v>
      </c>
    </row>
    <row r="6752" spans="1:25" x14ac:dyDescent="0.45">
      <c r="A6752" t="s">
        <v>335</v>
      </c>
      <c r="B6752" t="s">
        <v>542</v>
      </c>
      <c r="C6752">
        <v>8007</v>
      </c>
      <c r="D6752" t="s">
        <v>413</v>
      </c>
      <c r="E6752" t="s">
        <v>411</v>
      </c>
      <c r="F6752">
        <v>2011</v>
      </c>
      <c r="G6752">
        <v>113</v>
      </c>
      <c r="H6752">
        <v>113</v>
      </c>
      <c r="I6752">
        <v>1738</v>
      </c>
      <c r="K6752">
        <v>6.1340000000000003</v>
      </c>
      <c r="L6752">
        <v>0.50009999999999999</v>
      </c>
      <c r="M6752">
        <v>1986.4</v>
      </c>
      <c r="N6752">
        <v>8.1000000000000003E-2</v>
      </c>
      <c r="O6752">
        <v>11.917</v>
      </c>
      <c r="P6752">
        <v>0.96940000000000004</v>
      </c>
      <c r="Q6752">
        <v>24528</v>
      </c>
      <c r="R6752" t="s">
        <v>923</v>
      </c>
      <c r="T6752" t="s">
        <v>28</v>
      </c>
      <c r="Y6752" t="s">
        <v>103</v>
      </c>
    </row>
    <row r="6753" spans="1:25" x14ac:dyDescent="0.45">
      <c r="A6753" t="s">
        <v>335</v>
      </c>
      <c r="B6753" t="s">
        <v>542</v>
      </c>
      <c r="C6753">
        <v>8007</v>
      </c>
      <c r="D6753" t="s">
        <v>413</v>
      </c>
      <c r="E6753" t="s">
        <v>411</v>
      </c>
      <c r="F6753">
        <v>2012</v>
      </c>
      <c r="G6753">
        <v>113</v>
      </c>
      <c r="H6753">
        <v>113</v>
      </c>
      <c r="I6753">
        <v>1590</v>
      </c>
      <c r="K6753">
        <v>5.5540000000000003</v>
      </c>
      <c r="L6753">
        <v>0.50019999999999998</v>
      </c>
      <c r="M6753">
        <v>1798.9</v>
      </c>
      <c r="N6753">
        <v>8.1100000000000005E-2</v>
      </c>
      <c r="O6753">
        <v>10.763</v>
      </c>
      <c r="P6753">
        <v>0.96430000000000005</v>
      </c>
      <c r="Q6753">
        <v>22209.4</v>
      </c>
      <c r="R6753" t="s">
        <v>923</v>
      </c>
      <c r="T6753" t="s">
        <v>28</v>
      </c>
      <c r="Y6753" t="s">
        <v>103</v>
      </c>
    </row>
    <row r="6754" spans="1:25" x14ac:dyDescent="0.45">
      <c r="A6754" t="s">
        <v>335</v>
      </c>
      <c r="B6754" t="s">
        <v>542</v>
      </c>
      <c r="C6754">
        <v>8007</v>
      </c>
      <c r="D6754" t="s">
        <v>413</v>
      </c>
      <c r="E6754" t="s">
        <v>411</v>
      </c>
      <c r="F6754">
        <v>2013</v>
      </c>
      <c r="G6754">
        <v>121</v>
      </c>
      <c r="H6754">
        <v>121</v>
      </c>
      <c r="I6754">
        <v>1957</v>
      </c>
      <c r="K6754">
        <v>6.5380000000000003</v>
      </c>
      <c r="L6754">
        <v>0.50019999999999998</v>
      </c>
      <c r="M6754">
        <v>2117.9</v>
      </c>
      <c r="N6754">
        <v>8.1000000000000003E-2</v>
      </c>
      <c r="O6754">
        <v>12.528</v>
      </c>
      <c r="P6754">
        <v>0.95499999999999996</v>
      </c>
      <c r="Q6754">
        <v>26143.4</v>
      </c>
      <c r="R6754" t="s">
        <v>923</v>
      </c>
      <c r="T6754" t="s">
        <v>28</v>
      </c>
      <c r="V6754" t="s">
        <v>544</v>
      </c>
      <c r="Y6754" t="s">
        <v>103</v>
      </c>
    </row>
    <row r="6755" spans="1:25" x14ac:dyDescent="0.45">
      <c r="A6755" t="s">
        <v>335</v>
      </c>
      <c r="B6755" t="s">
        <v>542</v>
      </c>
      <c r="C6755">
        <v>8007</v>
      </c>
      <c r="D6755" t="s">
        <v>413</v>
      </c>
      <c r="E6755" t="s">
        <v>411</v>
      </c>
      <c r="F6755">
        <v>2014</v>
      </c>
      <c r="G6755">
        <v>75</v>
      </c>
      <c r="H6755">
        <v>75</v>
      </c>
      <c r="I6755">
        <v>827</v>
      </c>
      <c r="K6755">
        <v>3.206</v>
      </c>
      <c r="L6755">
        <v>0.50049999999999994</v>
      </c>
      <c r="M6755">
        <v>1038.0999999999999</v>
      </c>
      <c r="N6755">
        <v>8.09E-2</v>
      </c>
      <c r="O6755">
        <v>6.2060000000000004</v>
      </c>
      <c r="P6755">
        <v>0.97260000000000002</v>
      </c>
      <c r="Q6755">
        <v>12818.3</v>
      </c>
      <c r="R6755" t="s">
        <v>923</v>
      </c>
      <c r="T6755" t="s">
        <v>28</v>
      </c>
      <c r="V6755" t="s">
        <v>32</v>
      </c>
      <c r="Y6755" t="s">
        <v>103</v>
      </c>
    </row>
    <row r="6756" spans="1:25" x14ac:dyDescent="0.45">
      <c r="A6756" t="s">
        <v>335</v>
      </c>
      <c r="B6756" t="s">
        <v>542</v>
      </c>
      <c r="C6756">
        <v>8007</v>
      </c>
      <c r="D6756" t="s">
        <v>413</v>
      </c>
      <c r="E6756" t="s">
        <v>411</v>
      </c>
      <c r="F6756">
        <v>2015</v>
      </c>
      <c r="G6756">
        <v>90</v>
      </c>
      <c r="H6756">
        <v>90</v>
      </c>
      <c r="I6756">
        <v>660</v>
      </c>
      <c r="K6756">
        <v>2.661</v>
      </c>
      <c r="L6756">
        <v>0.50070000000000003</v>
      </c>
      <c r="M6756">
        <v>862</v>
      </c>
      <c r="N6756">
        <v>8.1299999999999997E-2</v>
      </c>
      <c r="O6756">
        <v>4.2480000000000002</v>
      </c>
      <c r="P6756">
        <v>0.9093</v>
      </c>
      <c r="Q6756">
        <v>10639.1</v>
      </c>
      <c r="R6756" t="s">
        <v>923</v>
      </c>
      <c r="T6756" t="s">
        <v>28</v>
      </c>
      <c r="V6756" t="s">
        <v>32</v>
      </c>
      <c r="Y6756" t="s">
        <v>159</v>
      </c>
    </row>
    <row r="6757" spans="1:25" x14ac:dyDescent="0.45">
      <c r="A6757" t="s">
        <v>335</v>
      </c>
      <c r="B6757" t="s">
        <v>542</v>
      </c>
      <c r="C6757">
        <v>8007</v>
      </c>
      <c r="D6757" t="s">
        <v>413</v>
      </c>
      <c r="E6757" t="s">
        <v>411</v>
      </c>
      <c r="F6757">
        <v>2016</v>
      </c>
      <c r="G6757">
        <v>134</v>
      </c>
      <c r="H6757">
        <v>134</v>
      </c>
      <c r="I6757">
        <v>966</v>
      </c>
      <c r="K6757">
        <v>4.1580000000000004</v>
      </c>
      <c r="L6757">
        <v>0.48170000000000002</v>
      </c>
      <c r="M6757">
        <v>1379.8</v>
      </c>
      <c r="N6757">
        <v>8.0799999999999997E-2</v>
      </c>
      <c r="O6757">
        <v>3.778</v>
      </c>
      <c r="P6757">
        <v>0.48499999999999999</v>
      </c>
      <c r="Q6757">
        <v>17063.8</v>
      </c>
      <c r="R6757" t="s">
        <v>923</v>
      </c>
      <c r="T6757" t="s">
        <v>28</v>
      </c>
      <c r="V6757" t="s">
        <v>32</v>
      </c>
      <c r="Y6757" t="s">
        <v>159</v>
      </c>
    </row>
    <row r="6758" spans="1:25" x14ac:dyDescent="0.45">
      <c r="A6758" t="s">
        <v>335</v>
      </c>
      <c r="B6758" t="s">
        <v>542</v>
      </c>
      <c r="C6758">
        <v>8007</v>
      </c>
      <c r="D6758" t="s">
        <v>413</v>
      </c>
      <c r="E6758" t="s">
        <v>411</v>
      </c>
      <c r="F6758">
        <v>2017</v>
      </c>
      <c r="G6758">
        <v>48</v>
      </c>
      <c r="H6758">
        <v>48</v>
      </c>
      <c r="I6758">
        <v>329</v>
      </c>
      <c r="K6758">
        <v>5.0000000000000001E-3</v>
      </c>
      <c r="L6758">
        <v>1.5E-3</v>
      </c>
      <c r="M6758">
        <v>470.2</v>
      </c>
      <c r="N6758">
        <v>8.09E-2</v>
      </c>
      <c r="O6758">
        <v>2.0150000000000001</v>
      </c>
      <c r="P6758">
        <v>0.74439999999999995</v>
      </c>
      <c r="Q6758">
        <v>5809.6</v>
      </c>
      <c r="R6758" t="s">
        <v>923</v>
      </c>
      <c r="T6758" t="s">
        <v>28</v>
      </c>
      <c r="V6758" t="s">
        <v>32</v>
      </c>
      <c r="Y6758" t="s">
        <v>160</v>
      </c>
    </row>
    <row r="6759" spans="1:25" x14ac:dyDescent="0.45">
      <c r="A6759" t="s">
        <v>335</v>
      </c>
      <c r="B6759" t="s">
        <v>542</v>
      </c>
      <c r="C6759">
        <v>8007</v>
      </c>
      <c r="D6759" t="s">
        <v>413</v>
      </c>
      <c r="E6759" t="s">
        <v>411</v>
      </c>
      <c r="F6759">
        <v>2018</v>
      </c>
      <c r="G6759">
        <v>57</v>
      </c>
      <c r="H6759">
        <v>57</v>
      </c>
      <c r="I6759">
        <v>361</v>
      </c>
      <c r="K6759">
        <v>5.0000000000000001E-3</v>
      </c>
      <c r="L6759">
        <v>1.6000000000000001E-3</v>
      </c>
      <c r="M6759">
        <v>460.7</v>
      </c>
      <c r="N6759">
        <v>8.0799999999999997E-2</v>
      </c>
      <c r="O6759">
        <v>2.0409999999999999</v>
      </c>
      <c r="P6759">
        <v>0.81479999999999997</v>
      </c>
      <c r="Q6759">
        <v>5687.1</v>
      </c>
      <c r="R6759" t="s">
        <v>923</v>
      </c>
      <c r="T6759" t="s">
        <v>28</v>
      </c>
      <c r="V6759" t="s">
        <v>545</v>
      </c>
      <c r="Y6759" t="s">
        <v>160</v>
      </c>
    </row>
    <row r="6760" spans="1:25" x14ac:dyDescent="0.45">
      <c r="A6760" t="s">
        <v>335</v>
      </c>
      <c r="B6760" t="s">
        <v>542</v>
      </c>
      <c r="C6760">
        <v>8007</v>
      </c>
      <c r="D6760" t="s">
        <v>413</v>
      </c>
      <c r="E6760" t="s">
        <v>411</v>
      </c>
      <c r="F6760">
        <v>2019</v>
      </c>
      <c r="G6760">
        <v>80</v>
      </c>
      <c r="H6760">
        <v>80</v>
      </c>
      <c r="I6760">
        <v>534</v>
      </c>
      <c r="K6760">
        <v>4.0000000000000001E-3</v>
      </c>
      <c r="L6760">
        <v>8.9999999999999998E-4</v>
      </c>
      <c r="M6760">
        <v>756</v>
      </c>
      <c r="N6760">
        <v>8.1100000000000005E-2</v>
      </c>
      <c r="O6760">
        <v>2.508</v>
      </c>
      <c r="P6760">
        <v>0.54830000000000001</v>
      </c>
      <c r="Q6760">
        <v>9332.7000000000007</v>
      </c>
      <c r="R6760" t="s">
        <v>923</v>
      </c>
      <c r="T6760" t="s">
        <v>28</v>
      </c>
      <c r="V6760" t="s">
        <v>32</v>
      </c>
      <c r="Y6760" t="s">
        <v>160</v>
      </c>
    </row>
    <row r="6761" spans="1:25" x14ac:dyDescent="0.45">
      <c r="A6761" t="s">
        <v>335</v>
      </c>
      <c r="B6761" t="s">
        <v>542</v>
      </c>
      <c r="C6761">
        <v>8007</v>
      </c>
      <c r="D6761" t="s">
        <v>413</v>
      </c>
      <c r="E6761" t="s">
        <v>411</v>
      </c>
      <c r="F6761">
        <v>2020</v>
      </c>
      <c r="G6761">
        <v>171</v>
      </c>
      <c r="H6761">
        <v>171</v>
      </c>
      <c r="I6761">
        <v>2453</v>
      </c>
      <c r="K6761">
        <v>1.0999999999999999E-2</v>
      </c>
      <c r="L6761">
        <v>6.9999999999999999E-4</v>
      </c>
      <c r="M6761">
        <v>2762.8</v>
      </c>
      <c r="N6761">
        <v>8.1000000000000003E-2</v>
      </c>
      <c r="O6761">
        <v>8.9380000000000006</v>
      </c>
      <c r="P6761">
        <v>0.5796</v>
      </c>
      <c r="Q6761">
        <v>34116.199999999997</v>
      </c>
      <c r="R6761" t="s">
        <v>923</v>
      </c>
      <c r="T6761" t="s">
        <v>28</v>
      </c>
      <c r="V6761" t="s">
        <v>32</v>
      </c>
      <c r="Y6761" t="s">
        <v>160</v>
      </c>
    </row>
    <row r="6762" spans="1:25" x14ac:dyDescent="0.45">
      <c r="A6762" t="s">
        <v>335</v>
      </c>
      <c r="B6762" t="s">
        <v>542</v>
      </c>
      <c r="C6762">
        <v>8007</v>
      </c>
      <c r="D6762" t="s">
        <v>413</v>
      </c>
      <c r="E6762" t="s">
        <v>411</v>
      </c>
      <c r="F6762">
        <v>2021</v>
      </c>
      <c r="G6762">
        <v>150</v>
      </c>
      <c r="H6762">
        <v>150</v>
      </c>
      <c r="I6762">
        <v>2076</v>
      </c>
      <c r="K6762">
        <v>0.01</v>
      </c>
      <c r="L6762">
        <v>6.9999999999999999E-4</v>
      </c>
      <c r="M6762">
        <v>2259.3000000000002</v>
      </c>
      <c r="N6762">
        <v>8.0799999999999997E-2</v>
      </c>
      <c r="O6762">
        <v>8.1150000000000002</v>
      </c>
      <c r="P6762">
        <v>0.65429999999999999</v>
      </c>
      <c r="Q6762">
        <v>27887.9</v>
      </c>
      <c r="R6762" t="s">
        <v>923</v>
      </c>
      <c r="T6762" t="s">
        <v>28</v>
      </c>
      <c r="V6762" t="s">
        <v>32</v>
      </c>
      <c r="Y6762" t="s">
        <v>161</v>
      </c>
    </row>
    <row r="6763" spans="1:25" x14ac:dyDescent="0.45">
      <c r="A6763" t="s">
        <v>335</v>
      </c>
      <c r="B6763" t="s">
        <v>542</v>
      </c>
      <c r="C6763">
        <v>8007</v>
      </c>
      <c r="D6763" t="s">
        <v>413</v>
      </c>
      <c r="E6763" t="s">
        <v>411</v>
      </c>
      <c r="F6763">
        <v>2022</v>
      </c>
      <c r="G6763">
        <v>105</v>
      </c>
      <c r="H6763">
        <v>105</v>
      </c>
      <c r="I6763">
        <v>1503</v>
      </c>
      <c r="K6763">
        <v>7.0000000000000001E-3</v>
      </c>
      <c r="L6763">
        <v>6.9999999999999999E-4</v>
      </c>
      <c r="M6763">
        <v>1675.3</v>
      </c>
      <c r="N6763">
        <v>8.1199999999999994E-2</v>
      </c>
      <c r="O6763">
        <v>4.9669999999999996</v>
      </c>
      <c r="P6763">
        <v>0.55469999999999997</v>
      </c>
      <c r="Q6763">
        <v>20684.3</v>
      </c>
      <c r="R6763" t="s">
        <v>923</v>
      </c>
      <c r="T6763" t="s">
        <v>28</v>
      </c>
      <c r="V6763" t="s">
        <v>32</v>
      </c>
      <c r="Y6763" t="s">
        <v>161</v>
      </c>
    </row>
    <row r="6764" spans="1:25" x14ac:dyDescent="0.45">
      <c r="A6764" t="s">
        <v>335</v>
      </c>
      <c r="B6764" t="s">
        <v>542</v>
      </c>
      <c r="C6764">
        <v>8007</v>
      </c>
      <c r="D6764" t="s">
        <v>413</v>
      </c>
      <c r="E6764" t="s">
        <v>411</v>
      </c>
      <c r="F6764">
        <v>2023</v>
      </c>
      <c r="G6764">
        <v>62</v>
      </c>
      <c r="H6764">
        <v>62</v>
      </c>
      <c r="I6764">
        <v>1176</v>
      </c>
      <c r="K6764">
        <v>4.0000000000000001E-3</v>
      </c>
      <c r="L6764">
        <v>5.9999999999999995E-4</v>
      </c>
      <c r="M6764">
        <v>1063.5</v>
      </c>
      <c r="N6764">
        <v>8.09E-2</v>
      </c>
      <c r="O6764">
        <v>2.8380000000000001</v>
      </c>
      <c r="P6764">
        <v>0.46300000000000002</v>
      </c>
      <c r="Q6764">
        <v>13131.8</v>
      </c>
      <c r="R6764" t="s">
        <v>923</v>
      </c>
      <c r="T6764" t="s">
        <v>28</v>
      </c>
      <c r="V6764" t="s">
        <v>32</v>
      </c>
      <c r="Y6764" t="s">
        <v>161</v>
      </c>
    </row>
    <row r="6765" spans="1:25" x14ac:dyDescent="0.45">
      <c r="A6765" t="s">
        <v>335</v>
      </c>
      <c r="B6765" t="s">
        <v>542</v>
      </c>
      <c r="C6765">
        <v>8007</v>
      </c>
      <c r="D6765" t="s">
        <v>413</v>
      </c>
      <c r="E6765" t="s">
        <v>411</v>
      </c>
      <c r="F6765">
        <v>2024</v>
      </c>
      <c r="G6765">
        <v>38</v>
      </c>
      <c r="H6765">
        <v>38</v>
      </c>
      <c r="I6765">
        <v>487</v>
      </c>
      <c r="K6765">
        <v>2E-3</v>
      </c>
      <c r="L6765">
        <v>6.9999999999999999E-4</v>
      </c>
      <c r="M6765">
        <v>597.6</v>
      </c>
      <c r="N6765">
        <v>8.0799999999999997E-2</v>
      </c>
      <c r="O6765">
        <v>1.5840000000000001</v>
      </c>
      <c r="P6765">
        <v>0.40539999999999998</v>
      </c>
      <c r="Q6765">
        <v>7380.6</v>
      </c>
      <c r="R6765" t="s">
        <v>923</v>
      </c>
      <c r="T6765" t="s">
        <v>28</v>
      </c>
      <c r="V6765" t="s">
        <v>32</v>
      </c>
      <c r="Y6765" t="s">
        <v>161</v>
      </c>
    </row>
    <row r="6766" spans="1:25" x14ac:dyDescent="0.45">
      <c r="A6766" t="s">
        <v>335</v>
      </c>
      <c r="B6766" t="s">
        <v>542</v>
      </c>
      <c r="C6766">
        <v>8007</v>
      </c>
      <c r="D6766" t="s">
        <v>414</v>
      </c>
      <c r="E6766" t="s">
        <v>411</v>
      </c>
      <c r="F6766">
        <v>2009</v>
      </c>
      <c r="G6766">
        <v>110</v>
      </c>
      <c r="H6766">
        <v>110</v>
      </c>
      <c r="I6766">
        <v>1974</v>
      </c>
      <c r="K6766">
        <v>7.7610000000000001</v>
      </c>
      <c r="L6766">
        <v>0.50009999999999999</v>
      </c>
      <c r="M6766">
        <v>2513.5</v>
      </c>
      <c r="N6766">
        <v>8.1000000000000003E-2</v>
      </c>
      <c r="O6766">
        <v>15.055999999999999</v>
      </c>
      <c r="P6766">
        <v>0.97060000000000002</v>
      </c>
      <c r="Q6766">
        <v>31035.1</v>
      </c>
      <c r="R6766" t="s">
        <v>923</v>
      </c>
      <c r="T6766" t="s">
        <v>28</v>
      </c>
      <c r="Y6766" t="s">
        <v>103</v>
      </c>
    </row>
    <row r="6767" spans="1:25" x14ac:dyDescent="0.45">
      <c r="A6767" t="s">
        <v>335</v>
      </c>
      <c r="B6767" t="s">
        <v>542</v>
      </c>
      <c r="C6767">
        <v>8007</v>
      </c>
      <c r="D6767" t="s">
        <v>414</v>
      </c>
      <c r="E6767" t="s">
        <v>411</v>
      </c>
      <c r="F6767">
        <v>2010</v>
      </c>
      <c r="G6767">
        <v>170</v>
      </c>
      <c r="H6767">
        <v>170</v>
      </c>
      <c r="I6767">
        <v>2773</v>
      </c>
      <c r="K6767">
        <v>9.5350000000000001</v>
      </c>
      <c r="L6767">
        <v>0.50009999999999999</v>
      </c>
      <c r="M6767">
        <v>3088.3</v>
      </c>
      <c r="N6767">
        <v>8.1000000000000003E-2</v>
      </c>
      <c r="O6767">
        <v>18.445</v>
      </c>
      <c r="P6767">
        <v>0.96550000000000002</v>
      </c>
      <c r="Q6767">
        <v>38134</v>
      </c>
      <c r="R6767" t="s">
        <v>923</v>
      </c>
      <c r="T6767" t="s">
        <v>28</v>
      </c>
      <c r="Y6767" t="s">
        <v>103</v>
      </c>
    </row>
    <row r="6768" spans="1:25" x14ac:dyDescent="0.45">
      <c r="A6768" t="s">
        <v>335</v>
      </c>
      <c r="B6768" t="s">
        <v>542</v>
      </c>
      <c r="C6768">
        <v>8007</v>
      </c>
      <c r="D6768" t="s">
        <v>414</v>
      </c>
      <c r="E6768" t="s">
        <v>411</v>
      </c>
      <c r="F6768">
        <v>2011</v>
      </c>
      <c r="G6768">
        <v>93</v>
      </c>
      <c r="H6768">
        <v>93</v>
      </c>
      <c r="I6768">
        <v>1474</v>
      </c>
      <c r="K6768">
        <v>5.181</v>
      </c>
      <c r="L6768">
        <v>0.50009999999999999</v>
      </c>
      <c r="M6768">
        <v>1678.1</v>
      </c>
      <c r="N6768">
        <v>8.1000000000000003E-2</v>
      </c>
      <c r="O6768">
        <v>10.035</v>
      </c>
      <c r="P6768">
        <v>0.9657</v>
      </c>
      <c r="Q6768">
        <v>20722.3</v>
      </c>
      <c r="R6768" t="s">
        <v>923</v>
      </c>
      <c r="T6768" t="s">
        <v>28</v>
      </c>
      <c r="Y6768" t="s">
        <v>103</v>
      </c>
    </row>
    <row r="6769" spans="1:25" x14ac:dyDescent="0.45">
      <c r="A6769" t="s">
        <v>335</v>
      </c>
      <c r="B6769" t="s">
        <v>542</v>
      </c>
      <c r="C6769">
        <v>8007</v>
      </c>
      <c r="D6769" t="s">
        <v>414</v>
      </c>
      <c r="E6769" t="s">
        <v>411</v>
      </c>
      <c r="F6769">
        <v>2012</v>
      </c>
      <c r="G6769">
        <v>108</v>
      </c>
      <c r="H6769">
        <v>108</v>
      </c>
      <c r="I6769">
        <v>1476</v>
      </c>
      <c r="K6769">
        <v>5.15</v>
      </c>
      <c r="L6769">
        <v>0.50019999999999998</v>
      </c>
      <c r="M6769">
        <v>1668.8</v>
      </c>
      <c r="N6769">
        <v>8.1100000000000005E-2</v>
      </c>
      <c r="O6769">
        <v>9.99</v>
      </c>
      <c r="P6769">
        <v>0.96840000000000004</v>
      </c>
      <c r="Q6769">
        <v>20595.400000000001</v>
      </c>
      <c r="R6769" t="s">
        <v>923</v>
      </c>
      <c r="T6769" t="s">
        <v>28</v>
      </c>
      <c r="Y6769" t="s">
        <v>103</v>
      </c>
    </row>
    <row r="6770" spans="1:25" x14ac:dyDescent="0.45">
      <c r="A6770" t="s">
        <v>335</v>
      </c>
      <c r="B6770" t="s">
        <v>542</v>
      </c>
      <c r="C6770">
        <v>8007</v>
      </c>
      <c r="D6770" t="s">
        <v>414</v>
      </c>
      <c r="E6770" t="s">
        <v>411</v>
      </c>
      <c r="F6770">
        <v>2013</v>
      </c>
      <c r="G6770">
        <v>98</v>
      </c>
      <c r="H6770">
        <v>98</v>
      </c>
      <c r="I6770">
        <v>1552</v>
      </c>
      <c r="K6770">
        <v>5.2169999999999996</v>
      </c>
      <c r="L6770">
        <v>0.50019999999999998</v>
      </c>
      <c r="M6770">
        <v>1690.2</v>
      </c>
      <c r="N6770">
        <v>8.1000000000000003E-2</v>
      </c>
      <c r="O6770">
        <v>9.9670000000000005</v>
      </c>
      <c r="P6770">
        <v>0.95420000000000005</v>
      </c>
      <c r="Q6770">
        <v>20860.5</v>
      </c>
      <c r="R6770" t="s">
        <v>923</v>
      </c>
      <c r="T6770" t="s">
        <v>28</v>
      </c>
      <c r="V6770" t="s">
        <v>544</v>
      </c>
      <c r="Y6770" t="s">
        <v>103</v>
      </c>
    </row>
    <row r="6771" spans="1:25" x14ac:dyDescent="0.45">
      <c r="A6771" t="s">
        <v>335</v>
      </c>
      <c r="B6771" t="s">
        <v>542</v>
      </c>
      <c r="C6771">
        <v>8007</v>
      </c>
      <c r="D6771" t="s">
        <v>414</v>
      </c>
      <c r="E6771" t="s">
        <v>411</v>
      </c>
      <c r="F6771">
        <v>2014</v>
      </c>
      <c r="G6771">
        <v>92</v>
      </c>
      <c r="H6771">
        <v>92</v>
      </c>
      <c r="I6771">
        <v>1002</v>
      </c>
      <c r="K6771">
        <v>3.7890000000000001</v>
      </c>
      <c r="L6771">
        <v>0.50039999999999996</v>
      </c>
      <c r="M6771">
        <v>1227.5</v>
      </c>
      <c r="N6771">
        <v>8.1000000000000003E-2</v>
      </c>
      <c r="O6771">
        <v>7.4950000000000001</v>
      </c>
      <c r="P6771">
        <v>0.98819999999999997</v>
      </c>
      <c r="Q6771">
        <v>15152.7</v>
      </c>
      <c r="R6771" t="s">
        <v>923</v>
      </c>
      <c r="T6771" t="s">
        <v>28</v>
      </c>
      <c r="V6771" t="s">
        <v>32</v>
      </c>
      <c r="Y6771" t="s">
        <v>103</v>
      </c>
    </row>
    <row r="6772" spans="1:25" x14ac:dyDescent="0.45">
      <c r="A6772" t="s">
        <v>335</v>
      </c>
      <c r="B6772" t="s">
        <v>542</v>
      </c>
      <c r="C6772">
        <v>8007</v>
      </c>
      <c r="D6772" t="s">
        <v>414</v>
      </c>
      <c r="E6772" t="s">
        <v>411</v>
      </c>
      <c r="F6772">
        <v>2015</v>
      </c>
      <c r="G6772">
        <v>77</v>
      </c>
      <c r="H6772">
        <v>77</v>
      </c>
      <c r="I6772">
        <v>600</v>
      </c>
      <c r="K6772">
        <v>2.4350000000000001</v>
      </c>
      <c r="L6772">
        <v>0.50060000000000004</v>
      </c>
      <c r="M6772">
        <v>789.3</v>
      </c>
      <c r="N6772">
        <v>8.1299999999999997E-2</v>
      </c>
      <c r="O6772">
        <v>3.8159999999999998</v>
      </c>
      <c r="P6772">
        <v>0.9002</v>
      </c>
      <c r="Q6772">
        <v>9736.4</v>
      </c>
      <c r="R6772" t="s">
        <v>923</v>
      </c>
      <c r="T6772" t="s">
        <v>28</v>
      </c>
      <c r="V6772" t="s">
        <v>32</v>
      </c>
      <c r="Y6772" t="s">
        <v>159</v>
      </c>
    </row>
    <row r="6773" spans="1:25" x14ac:dyDescent="0.45">
      <c r="A6773" t="s">
        <v>335</v>
      </c>
      <c r="B6773" t="s">
        <v>542</v>
      </c>
      <c r="C6773">
        <v>8007</v>
      </c>
      <c r="D6773" t="s">
        <v>414</v>
      </c>
      <c r="E6773" t="s">
        <v>411</v>
      </c>
      <c r="F6773">
        <v>2016</v>
      </c>
      <c r="G6773">
        <v>175</v>
      </c>
      <c r="H6773">
        <v>175</v>
      </c>
      <c r="I6773">
        <v>1063</v>
      </c>
      <c r="K6773">
        <v>4.6020000000000003</v>
      </c>
      <c r="L6773">
        <v>0.48920000000000002</v>
      </c>
      <c r="M6773">
        <v>1506.2</v>
      </c>
      <c r="N6773">
        <v>8.0799999999999997E-2</v>
      </c>
      <c r="O6773">
        <v>4.5469999999999997</v>
      </c>
      <c r="P6773">
        <v>0.54190000000000005</v>
      </c>
      <c r="Q6773">
        <v>18619.400000000001</v>
      </c>
      <c r="R6773" t="s">
        <v>923</v>
      </c>
      <c r="T6773" t="s">
        <v>28</v>
      </c>
      <c r="V6773" t="s">
        <v>32</v>
      </c>
      <c r="Y6773" t="s">
        <v>159</v>
      </c>
    </row>
    <row r="6774" spans="1:25" x14ac:dyDescent="0.45">
      <c r="A6774" t="s">
        <v>335</v>
      </c>
      <c r="B6774" t="s">
        <v>542</v>
      </c>
      <c r="C6774">
        <v>8007</v>
      </c>
      <c r="D6774" t="s">
        <v>414</v>
      </c>
      <c r="E6774" t="s">
        <v>411</v>
      </c>
      <c r="F6774">
        <v>2017</v>
      </c>
      <c r="G6774">
        <v>107</v>
      </c>
      <c r="H6774">
        <v>107</v>
      </c>
      <c r="I6774">
        <v>627</v>
      </c>
      <c r="K6774">
        <v>8.9999999999999993E-3</v>
      </c>
      <c r="L6774">
        <v>1.4E-3</v>
      </c>
      <c r="M6774">
        <v>890.8</v>
      </c>
      <c r="N6774">
        <v>8.1100000000000005E-2</v>
      </c>
      <c r="O6774">
        <v>4.2919999999999998</v>
      </c>
      <c r="P6774">
        <v>0.79069999999999996</v>
      </c>
      <c r="Q6774">
        <v>11000.2</v>
      </c>
      <c r="R6774" t="s">
        <v>923</v>
      </c>
      <c r="T6774" t="s">
        <v>28</v>
      </c>
      <c r="V6774" t="s">
        <v>32</v>
      </c>
      <c r="Y6774" t="s">
        <v>160</v>
      </c>
    </row>
    <row r="6775" spans="1:25" x14ac:dyDescent="0.45">
      <c r="A6775" t="s">
        <v>335</v>
      </c>
      <c r="B6775" t="s">
        <v>542</v>
      </c>
      <c r="C6775">
        <v>8007</v>
      </c>
      <c r="D6775" t="s">
        <v>414</v>
      </c>
      <c r="E6775" t="s">
        <v>411</v>
      </c>
      <c r="F6775">
        <v>2018</v>
      </c>
      <c r="G6775">
        <v>93</v>
      </c>
      <c r="H6775">
        <v>93</v>
      </c>
      <c r="I6775">
        <v>759</v>
      </c>
      <c r="K6775">
        <v>0.01</v>
      </c>
      <c r="L6775">
        <v>1.6000000000000001E-3</v>
      </c>
      <c r="M6775">
        <v>978.8</v>
      </c>
      <c r="N6775">
        <v>8.1000000000000003E-2</v>
      </c>
      <c r="O6775">
        <v>5.3339999999999996</v>
      </c>
      <c r="P6775">
        <v>0.83289999999999997</v>
      </c>
      <c r="Q6775">
        <v>12074.9</v>
      </c>
      <c r="R6775" t="s">
        <v>923</v>
      </c>
      <c r="T6775" t="s">
        <v>28</v>
      </c>
      <c r="V6775" t="s">
        <v>545</v>
      </c>
      <c r="Y6775" t="s">
        <v>160</v>
      </c>
    </row>
    <row r="6776" spans="1:25" x14ac:dyDescent="0.45">
      <c r="A6776" t="s">
        <v>335</v>
      </c>
      <c r="B6776" t="s">
        <v>542</v>
      </c>
      <c r="C6776">
        <v>8007</v>
      </c>
      <c r="D6776" t="s">
        <v>414</v>
      </c>
      <c r="E6776" t="s">
        <v>411</v>
      </c>
      <c r="F6776">
        <v>2019</v>
      </c>
      <c r="G6776">
        <v>85</v>
      </c>
      <c r="H6776">
        <v>85</v>
      </c>
      <c r="I6776">
        <v>577</v>
      </c>
      <c r="K6776">
        <v>4.0000000000000001E-3</v>
      </c>
      <c r="L6776">
        <v>6.9999999999999999E-4</v>
      </c>
      <c r="M6776">
        <v>834.4</v>
      </c>
      <c r="N6776">
        <v>8.1000000000000003E-2</v>
      </c>
      <c r="O6776">
        <v>2.7749999999999999</v>
      </c>
      <c r="P6776">
        <v>0.62519999999999998</v>
      </c>
      <c r="Q6776">
        <v>10304</v>
      </c>
      <c r="R6776" t="s">
        <v>923</v>
      </c>
      <c r="T6776" t="s">
        <v>28</v>
      </c>
      <c r="V6776" t="s">
        <v>32</v>
      </c>
      <c r="Y6776" t="s">
        <v>160</v>
      </c>
    </row>
    <row r="6777" spans="1:25" x14ac:dyDescent="0.45">
      <c r="A6777" t="s">
        <v>335</v>
      </c>
      <c r="B6777" t="s">
        <v>542</v>
      </c>
      <c r="C6777">
        <v>8007</v>
      </c>
      <c r="D6777" t="s">
        <v>414</v>
      </c>
      <c r="E6777" t="s">
        <v>411</v>
      </c>
      <c r="F6777">
        <v>2020</v>
      </c>
      <c r="G6777">
        <v>138</v>
      </c>
      <c r="H6777">
        <v>138</v>
      </c>
      <c r="I6777">
        <v>2174</v>
      </c>
      <c r="K6777">
        <v>0.01</v>
      </c>
      <c r="L6777">
        <v>8.0000000000000004E-4</v>
      </c>
      <c r="M6777">
        <v>2448.4</v>
      </c>
      <c r="N6777">
        <v>8.09E-2</v>
      </c>
      <c r="O6777">
        <v>6.3479999999999999</v>
      </c>
      <c r="P6777">
        <v>0.49769999999999998</v>
      </c>
      <c r="Q6777">
        <v>30231</v>
      </c>
      <c r="R6777" t="s">
        <v>923</v>
      </c>
      <c r="T6777" t="s">
        <v>28</v>
      </c>
      <c r="V6777" t="s">
        <v>32</v>
      </c>
      <c r="Y6777" t="s">
        <v>160</v>
      </c>
    </row>
    <row r="6778" spans="1:25" x14ac:dyDescent="0.45">
      <c r="A6778" t="s">
        <v>335</v>
      </c>
      <c r="B6778" t="s">
        <v>542</v>
      </c>
      <c r="C6778">
        <v>8007</v>
      </c>
      <c r="D6778" t="s">
        <v>414</v>
      </c>
      <c r="E6778" t="s">
        <v>411</v>
      </c>
      <c r="F6778">
        <v>2021</v>
      </c>
      <c r="G6778">
        <v>86</v>
      </c>
      <c r="H6778">
        <v>86</v>
      </c>
      <c r="I6778">
        <v>1320</v>
      </c>
      <c r="K6778">
        <v>6.0000000000000001E-3</v>
      </c>
      <c r="L6778">
        <v>6.9999999999999999E-4</v>
      </c>
      <c r="M6778">
        <v>1414.4</v>
      </c>
      <c r="N6778">
        <v>8.0699999999999994E-2</v>
      </c>
      <c r="O6778">
        <v>4.7389999999999999</v>
      </c>
      <c r="P6778">
        <v>0.58240000000000003</v>
      </c>
      <c r="Q6778">
        <v>17465.2</v>
      </c>
      <c r="R6778" t="s">
        <v>923</v>
      </c>
      <c r="T6778" t="s">
        <v>28</v>
      </c>
      <c r="V6778" t="s">
        <v>32</v>
      </c>
      <c r="Y6778" t="s">
        <v>161</v>
      </c>
    </row>
    <row r="6779" spans="1:25" x14ac:dyDescent="0.45">
      <c r="A6779" t="s">
        <v>335</v>
      </c>
      <c r="B6779" t="s">
        <v>542</v>
      </c>
      <c r="C6779">
        <v>8007</v>
      </c>
      <c r="D6779" t="s">
        <v>414</v>
      </c>
      <c r="E6779" t="s">
        <v>411</v>
      </c>
      <c r="F6779">
        <v>2022</v>
      </c>
      <c r="G6779">
        <v>49</v>
      </c>
      <c r="H6779">
        <v>49</v>
      </c>
      <c r="I6779">
        <v>754</v>
      </c>
      <c r="K6779">
        <v>4.0000000000000001E-3</v>
      </c>
      <c r="L6779">
        <v>6.9999999999999999E-4</v>
      </c>
      <c r="M6779">
        <v>847.7</v>
      </c>
      <c r="N6779">
        <v>8.1199999999999994E-2</v>
      </c>
      <c r="O6779">
        <v>2.819</v>
      </c>
      <c r="P6779">
        <v>0.58699999999999997</v>
      </c>
      <c r="Q6779">
        <v>10463.200000000001</v>
      </c>
      <c r="R6779" t="s">
        <v>923</v>
      </c>
      <c r="T6779" t="s">
        <v>28</v>
      </c>
      <c r="V6779" t="s">
        <v>32</v>
      </c>
      <c r="Y6779" t="s">
        <v>161</v>
      </c>
    </row>
    <row r="6780" spans="1:25" x14ac:dyDescent="0.45">
      <c r="A6780" t="s">
        <v>335</v>
      </c>
      <c r="B6780" t="s">
        <v>542</v>
      </c>
      <c r="C6780">
        <v>8007</v>
      </c>
      <c r="D6780" t="s">
        <v>414</v>
      </c>
      <c r="E6780" t="s">
        <v>411</v>
      </c>
      <c r="F6780">
        <v>2023</v>
      </c>
      <c r="G6780">
        <v>51</v>
      </c>
      <c r="H6780">
        <v>51</v>
      </c>
      <c r="I6780">
        <v>1058</v>
      </c>
      <c r="K6780">
        <v>4.0000000000000001E-3</v>
      </c>
      <c r="L6780">
        <v>8.9999999999999998E-4</v>
      </c>
      <c r="M6780">
        <v>927.9</v>
      </c>
      <c r="N6780">
        <v>8.1000000000000003E-2</v>
      </c>
      <c r="O6780">
        <v>2.9830000000000001</v>
      </c>
      <c r="P6780">
        <v>0.52769999999999995</v>
      </c>
      <c r="Q6780">
        <v>11461.7</v>
      </c>
      <c r="R6780" t="s">
        <v>923</v>
      </c>
      <c r="T6780" t="s">
        <v>28</v>
      </c>
      <c r="V6780" t="s">
        <v>32</v>
      </c>
      <c r="Y6780" t="s">
        <v>161</v>
      </c>
    </row>
    <row r="6781" spans="1:25" x14ac:dyDescent="0.45">
      <c r="A6781" t="s">
        <v>335</v>
      </c>
      <c r="B6781" t="s">
        <v>542</v>
      </c>
      <c r="C6781">
        <v>8007</v>
      </c>
      <c r="D6781" t="s">
        <v>414</v>
      </c>
      <c r="E6781" t="s">
        <v>411</v>
      </c>
      <c r="F6781">
        <v>2024</v>
      </c>
      <c r="G6781">
        <v>22</v>
      </c>
      <c r="H6781">
        <v>22</v>
      </c>
      <c r="I6781">
        <v>239</v>
      </c>
      <c r="K6781">
        <v>1E-3</v>
      </c>
      <c r="L6781">
        <v>5.0000000000000001E-4</v>
      </c>
      <c r="M6781">
        <v>293.89999999999998</v>
      </c>
      <c r="N6781">
        <v>8.0500000000000002E-2</v>
      </c>
      <c r="O6781">
        <v>0.96399999999999997</v>
      </c>
      <c r="P6781">
        <v>0.50680000000000003</v>
      </c>
      <c r="Q6781">
        <v>3633.1</v>
      </c>
      <c r="R6781" t="s">
        <v>923</v>
      </c>
      <c r="T6781" t="s">
        <v>28</v>
      </c>
      <c r="V6781" t="s">
        <v>32</v>
      </c>
      <c r="Y6781" t="s">
        <v>161</v>
      </c>
    </row>
    <row r="6782" spans="1:25" x14ac:dyDescent="0.45">
      <c r="A6782" t="s">
        <v>335</v>
      </c>
      <c r="B6782" t="s">
        <v>542</v>
      </c>
      <c r="C6782">
        <v>8007</v>
      </c>
      <c r="D6782" t="s">
        <v>415</v>
      </c>
      <c r="E6782" t="s">
        <v>411</v>
      </c>
      <c r="F6782">
        <v>2009</v>
      </c>
      <c r="G6782">
        <v>110</v>
      </c>
      <c r="H6782">
        <v>110</v>
      </c>
      <c r="I6782">
        <v>1974</v>
      </c>
      <c r="K6782">
        <v>7.7610000000000001</v>
      </c>
      <c r="L6782">
        <v>0.50009999999999999</v>
      </c>
      <c r="M6782">
        <v>2513.5</v>
      </c>
      <c r="N6782">
        <v>8.1000000000000003E-2</v>
      </c>
      <c r="O6782">
        <v>15.055999999999999</v>
      </c>
      <c r="P6782">
        <v>0.97060000000000002</v>
      </c>
      <c r="Q6782">
        <v>31035.1</v>
      </c>
      <c r="R6782" t="s">
        <v>923</v>
      </c>
      <c r="T6782" t="s">
        <v>28</v>
      </c>
      <c r="Y6782" t="s">
        <v>103</v>
      </c>
    </row>
    <row r="6783" spans="1:25" x14ac:dyDescent="0.45">
      <c r="A6783" t="s">
        <v>335</v>
      </c>
      <c r="B6783" t="s">
        <v>542</v>
      </c>
      <c r="C6783">
        <v>8007</v>
      </c>
      <c r="D6783" t="s">
        <v>415</v>
      </c>
      <c r="E6783" t="s">
        <v>411</v>
      </c>
      <c r="F6783">
        <v>2010</v>
      </c>
      <c r="G6783">
        <v>170</v>
      </c>
      <c r="H6783">
        <v>170</v>
      </c>
      <c r="I6783">
        <v>2773</v>
      </c>
      <c r="K6783">
        <v>9.5350000000000001</v>
      </c>
      <c r="L6783">
        <v>0.50009999999999999</v>
      </c>
      <c r="M6783">
        <v>3088.3</v>
      </c>
      <c r="N6783">
        <v>8.1000000000000003E-2</v>
      </c>
      <c r="O6783">
        <v>18.445</v>
      </c>
      <c r="P6783">
        <v>0.96550000000000002</v>
      </c>
      <c r="Q6783">
        <v>38134</v>
      </c>
      <c r="R6783" t="s">
        <v>923</v>
      </c>
      <c r="T6783" t="s">
        <v>28</v>
      </c>
      <c r="Y6783" t="s">
        <v>103</v>
      </c>
    </row>
    <row r="6784" spans="1:25" x14ac:dyDescent="0.45">
      <c r="A6784" t="s">
        <v>335</v>
      </c>
      <c r="B6784" t="s">
        <v>542</v>
      </c>
      <c r="C6784">
        <v>8007</v>
      </c>
      <c r="D6784" t="s">
        <v>415</v>
      </c>
      <c r="E6784" t="s">
        <v>411</v>
      </c>
      <c r="F6784">
        <v>2011</v>
      </c>
      <c r="G6784">
        <v>93</v>
      </c>
      <c r="H6784">
        <v>93</v>
      </c>
      <c r="I6784">
        <v>1474</v>
      </c>
      <c r="K6784">
        <v>5.181</v>
      </c>
      <c r="L6784">
        <v>0.50009999999999999</v>
      </c>
      <c r="M6784">
        <v>1678.1</v>
      </c>
      <c r="N6784">
        <v>8.1000000000000003E-2</v>
      </c>
      <c r="O6784">
        <v>10.035</v>
      </c>
      <c r="P6784">
        <v>0.9657</v>
      </c>
      <c r="Q6784">
        <v>20722.3</v>
      </c>
      <c r="R6784" t="s">
        <v>923</v>
      </c>
      <c r="T6784" t="s">
        <v>28</v>
      </c>
      <c r="Y6784" t="s">
        <v>103</v>
      </c>
    </row>
    <row r="6785" spans="1:25" x14ac:dyDescent="0.45">
      <c r="A6785" t="s">
        <v>335</v>
      </c>
      <c r="B6785" t="s">
        <v>542</v>
      </c>
      <c r="C6785">
        <v>8007</v>
      </c>
      <c r="D6785" t="s">
        <v>415</v>
      </c>
      <c r="E6785" t="s">
        <v>411</v>
      </c>
      <c r="F6785">
        <v>2012</v>
      </c>
      <c r="G6785">
        <v>108</v>
      </c>
      <c r="H6785">
        <v>108</v>
      </c>
      <c r="I6785">
        <v>1476</v>
      </c>
      <c r="K6785">
        <v>5.15</v>
      </c>
      <c r="L6785">
        <v>0.50019999999999998</v>
      </c>
      <c r="M6785">
        <v>1668.8</v>
      </c>
      <c r="N6785">
        <v>8.1100000000000005E-2</v>
      </c>
      <c r="O6785">
        <v>9.99</v>
      </c>
      <c r="P6785">
        <v>0.96840000000000004</v>
      </c>
      <c r="Q6785">
        <v>20595.400000000001</v>
      </c>
      <c r="R6785" t="s">
        <v>923</v>
      </c>
      <c r="T6785" t="s">
        <v>28</v>
      </c>
      <c r="Y6785" t="s">
        <v>103</v>
      </c>
    </row>
    <row r="6786" spans="1:25" x14ac:dyDescent="0.45">
      <c r="A6786" t="s">
        <v>335</v>
      </c>
      <c r="B6786" t="s">
        <v>542</v>
      </c>
      <c r="C6786">
        <v>8007</v>
      </c>
      <c r="D6786" t="s">
        <v>415</v>
      </c>
      <c r="E6786" t="s">
        <v>411</v>
      </c>
      <c r="F6786">
        <v>2013</v>
      </c>
      <c r="G6786">
        <v>98</v>
      </c>
      <c r="H6786">
        <v>98</v>
      </c>
      <c r="I6786">
        <v>1552</v>
      </c>
      <c r="K6786">
        <v>5.2169999999999996</v>
      </c>
      <c r="L6786">
        <v>0.50019999999999998</v>
      </c>
      <c r="M6786">
        <v>1690.2</v>
      </c>
      <c r="N6786">
        <v>8.1000000000000003E-2</v>
      </c>
      <c r="O6786">
        <v>9.9670000000000005</v>
      </c>
      <c r="P6786">
        <v>0.95420000000000005</v>
      </c>
      <c r="Q6786">
        <v>20860.5</v>
      </c>
      <c r="R6786" t="s">
        <v>923</v>
      </c>
      <c r="T6786" t="s">
        <v>28</v>
      </c>
      <c r="V6786" t="s">
        <v>544</v>
      </c>
      <c r="Y6786" t="s">
        <v>103</v>
      </c>
    </row>
    <row r="6787" spans="1:25" x14ac:dyDescent="0.45">
      <c r="A6787" t="s">
        <v>335</v>
      </c>
      <c r="B6787" t="s">
        <v>542</v>
      </c>
      <c r="C6787">
        <v>8007</v>
      </c>
      <c r="D6787" t="s">
        <v>415</v>
      </c>
      <c r="E6787" t="s">
        <v>411</v>
      </c>
      <c r="F6787">
        <v>2014</v>
      </c>
      <c r="G6787">
        <v>92</v>
      </c>
      <c r="H6787">
        <v>92</v>
      </c>
      <c r="I6787">
        <v>1009</v>
      </c>
      <c r="K6787">
        <v>3.8220000000000001</v>
      </c>
      <c r="L6787">
        <v>0.50029999999999997</v>
      </c>
      <c r="M6787">
        <v>1238.3</v>
      </c>
      <c r="N6787">
        <v>8.1000000000000003E-2</v>
      </c>
      <c r="O6787">
        <v>7.7960000000000003</v>
      </c>
      <c r="P6787">
        <v>1.0319</v>
      </c>
      <c r="Q6787">
        <v>15284.6</v>
      </c>
      <c r="R6787" t="s">
        <v>923</v>
      </c>
      <c r="T6787" t="s">
        <v>28</v>
      </c>
      <c r="V6787" t="s">
        <v>32</v>
      </c>
      <c r="Y6787" t="s">
        <v>103</v>
      </c>
    </row>
    <row r="6788" spans="1:25" x14ac:dyDescent="0.45">
      <c r="A6788" t="s">
        <v>335</v>
      </c>
      <c r="B6788" t="s">
        <v>542</v>
      </c>
      <c r="C6788">
        <v>8007</v>
      </c>
      <c r="D6788" t="s">
        <v>415</v>
      </c>
      <c r="E6788" t="s">
        <v>411</v>
      </c>
      <c r="F6788">
        <v>2015</v>
      </c>
      <c r="G6788">
        <v>77</v>
      </c>
      <c r="H6788">
        <v>77</v>
      </c>
      <c r="I6788">
        <v>600</v>
      </c>
      <c r="K6788">
        <v>2.4350000000000001</v>
      </c>
      <c r="L6788">
        <v>0.50060000000000004</v>
      </c>
      <c r="M6788">
        <v>789.3</v>
      </c>
      <c r="N6788">
        <v>8.1299999999999997E-2</v>
      </c>
      <c r="O6788">
        <v>3.819</v>
      </c>
      <c r="P6788">
        <v>0.90129999999999999</v>
      </c>
      <c r="Q6788">
        <v>9736.4</v>
      </c>
      <c r="R6788" t="s">
        <v>923</v>
      </c>
      <c r="T6788" t="s">
        <v>28</v>
      </c>
      <c r="V6788" t="s">
        <v>32</v>
      </c>
      <c r="Y6788" t="s">
        <v>159</v>
      </c>
    </row>
    <row r="6789" spans="1:25" x14ac:dyDescent="0.45">
      <c r="A6789" t="s">
        <v>335</v>
      </c>
      <c r="B6789" t="s">
        <v>542</v>
      </c>
      <c r="C6789">
        <v>8007</v>
      </c>
      <c r="D6789" t="s">
        <v>415</v>
      </c>
      <c r="E6789" t="s">
        <v>411</v>
      </c>
      <c r="F6789">
        <v>2016</v>
      </c>
      <c r="G6789">
        <v>175</v>
      </c>
      <c r="H6789">
        <v>175</v>
      </c>
      <c r="I6789">
        <v>1041</v>
      </c>
      <c r="K6789">
        <v>4.5049999999999999</v>
      </c>
      <c r="L6789">
        <v>0.48920000000000002</v>
      </c>
      <c r="M6789">
        <v>1474.5</v>
      </c>
      <c r="N6789">
        <v>8.0799999999999997E-2</v>
      </c>
      <c r="O6789">
        <v>4.3780000000000001</v>
      </c>
      <c r="P6789">
        <v>0.52629999999999999</v>
      </c>
      <c r="Q6789">
        <v>18229.7</v>
      </c>
      <c r="R6789" t="s">
        <v>923</v>
      </c>
      <c r="T6789" t="s">
        <v>28</v>
      </c>
      <c r="V6789" t="s">
        <v>32</v>
      </c>
      <c r="Y6789" t="s">
        <v>159</v>
      </c>
    </row>
    <row r="6790" spans="1:25" x14ac:dyDescent="0.45">
      <c r="A6790" t="s">
        <v>335</v>
      </c>
      <c r="B6790" t="s">
        <v>542</v>
      </c>
      <c r="C6790">
        <v>8007</v>
      </c>
      <c r="D6790" t="s">
        <v>415</v>
      </c>
      <c r="E6790" t="s">
        <v>411</v>
      </c>
      <c r="F6790">
        <v>2017</v>
      </c>
      <c r="G6790">
        <v>107</v>
      </c>
      <c r="H6790">
        <v>107</v>
      </c>
      <c r="I6790">
        <v>626</v>
      </c>
      <c r="K6790">
        <v>8.9999999999999993E-3</v>
      </c>
      <c r="L6790">
        <v>1.4E-3</v>
      </c>
      <c r="M6790">
        <v>889.6</v>
      </c>
      <c r="N6790">
        <v>8.1000000000000003E-2</v>
      </c>
      <c r="O6790">
        <v>4.234</v>
      </c>
      <c r="P6790">
        <v>0.78490000000000004</v>
      </c>
      <c r="Q6790">
        <v>10986</v>
      </c>
      <c r="R6790" t="s">
        <v>923</v>
      </c>
      <c r="T6790" t="s">
        <v>28</v>
      </c>
      <c r="V6790" t="s">
        <v>32</v>
      </c>
      <c r="Y6790" t="s">
        <v>160</v>
      </c>
    </row>
    <row r="6791" spans="1:25" x14ac:dyDescent="0.45">
      <c r="A6791" t="s">
        <v>335</v>
      </c>
      <c r="B6791" t="s">
        <v>542</v>
      </c>
      <c r="C6791">
        <v>8007</v>
      </c>
      <c r="D6791" t="s">
        <v>415</v>
      </c>
      <c r="E6791" t="s">
        <v>411</v>
      </c>
      <c r="F6791">
        <v>2018</v>
      </c>
      <c r="G6791">
        <v>93</v>
      </c>
      <c r="H6791">
        <v>93</v>
      </c>
      <c r="I6791">
        <v>747</v>
      </c>
      <c r="K6791">
        <v>0.01</v>
      </c>
      <c r="L6791">
        <v>1.6000000000000001E-3</v>
      </c>
      <c r="M6791">
        <v>963.6</v>
      </c>
      <c r="N6791">
        <v>8.1000000000000003E-2</v>
      </c>
      <c r="O6791">
        <v>5.4580000000000002</v>
      </c>
      <c r="P6791">
        <v>0.8619</v>
      </c>
      <c r="Q6791">
        <v>11888.1</v>
      </c>
      <c r="R6791" t="s">
        <v>923</v>
      </c>
      <c r="T6791" t="s">
        <v>28</v>
      </c>
      <c r="V6791" t="s">
        <v>545</v>
      </c>
      <c r="Y6791" t="s">
        <v>160</v>
      </c>
    </row>
    <row r="6792" spans="1:25" x14ac:dyDescent="0.45">
      <c r="A6792" t="s">
        <v>335</v>
      </c>
      <c r="B6792" t="s">
        <v>542</v>
      </c>
      <c r="C6792">
        <v>8007</v>
      </c>
      <c r="D6792" t="s">
        <v>415</v>
      </c>
      <c r="E6792" t="s">
        <v>411</v>
      </c>
      <c r="F6792">
        <v>2019</v>
      </c>
      <c r="G6792">
        <v>85</v>
      </c>
      <c r="H6792">
        <v>85</v>
      </c>
      <c r="I6792">
        <v>576</v>
      </c>
      <c r="K6792">
        <v>4.0000000000000001E-3</v>
      </c>
      <c r="L6792">
        <v>6.9999999999999999E-4</v>
      </c>
      <c r="M6792">
        <v>833</v>
      </c>
      <c r="N6792">
        <v>8.1000000000000003E-2</v>
      </c>
      <c r="O6792">
        <v>2.706</v>
      </c>
      <c r="P6792">
        <v>0.60870000000000002</v>
      </c>
      <c r="Q6792">
        <v>10286.200000000001</v>
      </c>
      <c r="R6792" t="s">
        <v>923</v>
      </c>
      <c r="T6792" t="s">
        <v>28</v>
      </c>
      <c r="V6792" t="s">
        <v>32</v>
      </c>
      <c r="Y6792" t="s">
        <v>160</v>
      </c>
    </row>
    <row r="6793" spans="1:25" x14ac:dyDescent="0.45">
      <c r="A6793" t="s">
        <v>335</v>
      </c>
      <c r="B6793" t="s">
        <v>542</v>
      </c>
      <c r="C6793">
        <v>8007</v>
      </c>
      <c r="D6793" t="s">
        <v>415</v>
      </c>
      <c r="E6793" t="s">
        <v>411</v>
      </c>
      <c r="F6793">
        <v>2020</v>
      </c>
      <c r="G6793">
        <v>137</v>
      </c>
      <c r="H6793">
        <v>137</v>
      </c>
      <c r="I6793">
        <v>2173</v>
      </c>
      <c r="K6793">
        <v>0.01</v>
      </c>
      <c r="L6793">
        <v>8.0000000000000004E-4</v>
      </c>
      <c r="M6793">
        <v>2447.3000000000002</v>
      </c>
      <c r="N6793">
        <v>8.09E-2</v>
      </c>
      <c r="O6793">
        <v>6.3490000000000002</v>
      </c>
      <c r="P6793">
        <v>0.51100000000000001</v>
      </c>
      <c r="Q6793">
        <v>30217.1</v>
      </c>
      <c r="R6793" t="s">
        <v>923</v>
      </c>
      <c r="T6793" t="s">
        <v>28</v>
      </c>
      <c r="V6793" t="s">
        <v>32</v>
      </c>
      <c r="Y6793" t="s">
        <v>160</v>
      </c>
    </row>
    <row r="6794" spans="1:25" x14ac:dyDescent="0.45">
      <c r="A6794" t="s">
        <v>335</v>
      </c>
      <c r="B6794" t="s">
        <v>542</v>
      </c>
      <c r="C6794">
        <v>8007</v>
      </c>
      <c r="D6794" t="s">
        <v>415</v>
      </c>
      <c r="E6794" t="s">
        <v>411</v>
      </c>
      <c r="F6794">
        <v>2021</v>
      </c>
      <c r="G6794">
        <v>85</v>
      </c>
      <c r="H6794">
        <v>85</v>
      </c>
      <c r="I6794">
        <v>1319</v>
      </c>
      <c r="K6794">
        <v>6.0000000000000001E-3</v>
      </c>
      <c r="L6794">
        <v>6.9999999999999999E-4</v>
      </c>
      <c r="M6794">
        <v>1413.3</v>
      </c>
      <c r="N6794">
        <v>8.0699999999999994E-2</v>
      </c>
      <c r="O6794">
        <v>4.7830000000000004</v>
      </c>
      <c r="P6794">
        <v>0.55479999999999996</v>
      </c>
      <c r="Q6794">
        <v>17451.3</v>
      </c>
      <c r="R6794" t="s">
        <v>923</v>
      </c>
      <c r="T6794" t="s">
        <v>28</v>
      </c>
      <c r="V6794" t="s">
        <v>32</v>
      </c>
      <c r="Y6794" t="s">
        <v>161</v>
      </c>
    </row>
    <row r="6795" spans="1:25" x14ac:dyDescent="0.45">
      <c r="A6795" t="s">
        <v>335</v>
      </c>
      <c r="B6795" t="s">
        <v>542</v>
      </c>
      <c r="C6795">
        <v>8007</v>
      </c>
      <c r="D6795" t="s">
        <v>415</v>
      </c>
      <c r="E6795" t="s">
        <v>411</v>
      </c>
      <c r="F6795">
        <v>2022</v>
      </c>
      <c r="G6795">
        <v>47</v>
      </c>
      <c r="H6795">
        <v>47</v>
      </c>
      <c r="I6795">
        <v>752</v>
      </c>
      <c r="K6795">
        <v>4.0000000000000001E-3</v>
      </c>
      <c r="L6795">
        <v>8.0000000000000004E-4</v>
      </c>
      <c r="M6795">
        <v>845.4</v>
      </c>
      <c r="N6795">
        <v>8.1100000000000005E-2</v>
      </c>
      <c r="O6795">
        <v>2.8460000000000001</v>
      </c>
      <c r="P6795">
        <v>0.55759999999999998</v>
      </c>
      <c r="Q6795">
        <v>10435.6</v>
      </c>
      <c r="R6795" t="s">
        <v>923</v>
      </c>
      <c r="T6795" t="s">
        <v>28</v>
      </c>
      <c r="V6795" t="s">
        <v>32</v>
      </c>
      <c r="Y6795" t="s">
        <v>161</v>
      </c>
    </row>
    <row r="6796" spans="1:25" x14ac:dyDescent="0.45">
      <c r="A6796" t="s">
        <v>335</v>
      </c>
      <c r="B6796" t="s">
        <v>542</v>
      </c>
      <c r="C6796">
        <v>8007</v>
      </c>
      <c r="D6796" t="s">
        <v>415</v>
      </c>
      <c r="E6796" t="s">
        <v>411</v>
      </c>
      <c r="F6796">
        <v>2023</v>
      </c>
      <c r="G6796">
        <v>51</v>
      </c>
      <c r="H6796">
        <v>51</v>
      </c>
      <c r="I6796">
        <v>1058</v>
      </c>
      <c r="K6796">
        <v>4.0000000000000001E-3</v>
      </c>
      <c r="L6796">
        <v>8.9999999999999998E-4</v>
      </c>
      <c r="M6796">
        <v>927.9</v>
      </c>
      <c r="N6796">
        <v>8.1000000000000003E-2</v>
      </c>
      <c r="O6796">
        <v>2.968</v>
      </c>
      <c r="P6796">
        <v>0.51280000000000003</v>
      </c>
      <c r="Q6796">
        <v>11461.7</v>
      </c>
      <c r="R6796" t="s">
        <v>923</v>
      </c>
      <c r="T6796" t="s">
        <v>28</v>
      </c>
      <c r="V6796" t="s">
        <v>32</v>
      </c>
      <c r="Y6796" t="s">
        <v>161</v>
      </c>
    </row>
    <row r="6797" spans="1:25" x14ac:dyDescent="0.45">
      <c r="A6797" t="s">
        <v>335</v>
      </c>
      <c r="B6797" t="s">
        <v>542</v>
      </c>
      <c r="C6797">
        <v>8007</v>
      </c>
      <c r="D6797" t="s">
        <v>415</v>
      </c>
      <c r="E6797" t="s">
        <v>411</v>
      </c>
      <c r="F6797">
        <v>2024</v>
      </c>
      <c r="G6797">
        <v>21</v>
      </c>
      <c r="H6797">
        <v>21</v>
      </c>
      <c r="I6797">
        <v>237</v>
      </c>
      <c r="K6797">
        <v>1E-3</v>
      </c>
      <c r="L6797">
        <v>5.9999999999999995E-4</v>
      </c>
      <c r="M6797">
        <v>291.39999999999998</v>
      </c>
      <c r="N6797">
        <v>8.0399999999999999E-2</v>
      </c>
      <c r="O6797">
        <v>0.96399999999999997</v>
      </c>
      <c r="P6797">
        <v>0.54659999999999997</v>
      </c>
      <c r="Q6797">
        <v>3602.3</v>
      </c>
      <c r="R6797" t="s">
        <v>923</v>
      </c>
      <c r="T6797" t="s">
        <v>28</v>
      </c>
      <c r="V6797" t="s">
        <v>32</v>
      </c>
      <c r="Y6797" t="s">
        <v>161</v>
      </c>
    </row>
    <row r="6798" spans="1:25" x14ac:dyDescent="0.45">
      <c r="A6798" t="s">
        <v>335</v>
      </c>
      <c r="B6798" t="s">
        <v>542</v>
      </c>
      <c r="C6798">
        <v>8007</v>
      </c>
      <c r="D6798" t="s">
        <v>416</v>
      </c>
      <c r="E6798" t="s">
        <v>411</v>
      </c>
      <c r="F6798">
        <v>2009</v>
      </c>
      <c r="G6798">
        <v>138</v>
      </c>
      <c r="H6798">
        <v>138</v>
      </c>
      <c r="I6798">
        <v>2352</v>
      </c>
      <c r="K6798">
        <v>8.9429999999999996</v>
      </c>
      <c r="L6798">
        <v>0.50009999999999999</v>
      </c>
      <c r="M6798">
        <v>2896.8</v>
      </c>
      <c r="N6798">
        <v>8.1000000000000003E-2</v>
      </c>
      <c r="O6798">
        <v>17.364999999999998</v>
      </c>
      <c r="P6798">
        <v>0.96909999999999996</v>
      </c>
      <c r="Q6798">
        <v>35763.599999999999</v>
      </c>
      <c r="R6798" t="s">
        <v>923</v>
      </c>
      <c r="T6798" t="s">
        <v>28</v>
      </c>
      <c r="Y6798" t="s">
        <v>103</v>
      </c>
    </row>
    <row r="6799" spans="1:25" x14ac:dyDescent="0.45">
      <c r="A6799" t="s">
        <v>335</v>
      </c>
      <c r="B6799" t="s">
        <v>542</v>
      </c>
      <c r="C6799">
        <v>8007</v>
      </c>
      <c r="D6799" t="s">
        <v>416</v>
      </c>
      <c r="E6799" t="s">
        <v>411</v>
      </c>
      <c r="F6799">
        <v>2010</v>
      </c>
      <c r="G6799">
        <v>161</v>
      </c>
      <c r="H6799">
        <v>161</v>
      </c>
      <c r="I6799">
        <v>2583</v>
      </c>
      <c r="K6799">
        <v>8.8580000000000005</v>
      </c>
      <c r="L6799">
        <v>0.50009999999999999</v>
      </c>
      <c r="M6799">
        <v>2868.5</v>
      </c>
      <c r="N6799">
        <v>8.1000000000000003E-2</v>
      </c>
      <c r="O6799">
        <v>17.116</v>
      </c>
      <c r="P6799">
        <v>0.96509999999999996</v>
      </c>
      <c r="Q6799">
        <v>35424.699999999997</v>
      </c>
      <c r="R6799" t="s">
        <v>923</v>
      </c>
      <c r="T6799" t="s">
        <v>28</v>
      </c>
      <c r="Y6799" t="s">
        <v>103</v>
      </c>
    </row>
    <row r="6800" spans="1:25" x14ac:dyDescent="0.45">
      <c r="A6800" t="s">
        <v>335</v>
      </c>
      <c r="B6800" t="s">
        <v>542</v>
      </c>
      <c r="C6800">
        <v>8007</v>
      </c>
      <c r="D6800" t="s">
        <v>416</v>
      </c>
      <c r="E6800" t="s">
        <v>411</v>
      </c>
      <c r="F6800">
        <v>2011</v>
      </c>
      <c r="G6800">
        <v>116</v>
      </c>
      <c r="H6800">
        <v>116</v>
      </c>
      <c r="I6800">
        <v>1895</v>
      </c>
      <c r="K6800">
        <v>6.5819999999999999</v>
      </c>
      <c r="L6800">
        <v>0.50009999999999999</v>
      </c>
      <c r="M6800">
        <v>2131.1999999999998</v>
      </c>
      <c r="N6800">
        <v>8.1000000000000003E-2</v>
      </c>
      <c r="O6800">
        <v>12.74</v>
      </c>
      <c r="P6800">
        <v>0.96540000000000004</v>
      </c>
      <c r="Q6800">
        <v>26323.3</v>
      </c>
      <c r="R6800" t="s">
        <v>923</v>
      </c>
      <c r="T6800" t="s">
        <v>28</v>
      </c>
      <c r="Y6800" t="s">
        <v>103</v>
      </c>
    </row>
    <row r="6801" spans="1:25" x14ac:dyDescent="0.45">
      <c r="A6801" t="s">
        <v>335</v>
      </c>
      <c r="B6801" t="s">
        <v>542</v>
      </c>
      <c r="C6801">
        <v>8007</v>
      </c>
      <c r="D6801" t="s">
        <v>416</v>
      </c>
      <c r="E6801" t="s">
        <v>411</v>
      </c>
      <c r="F6801">
        <v>2012</v>
      </c>
      <c r="G6801">
        <v>94</v>
      </c>
      <c r="H6801">
        <v>94</v>
      </c>
      <c r="I6801">
        <v>1461</v>
      </c>
      <c r="K6801">
        <v>5.0759999999999996</v>
      </c>
      <c r="L6801">
        <v>0.50019999999999998</v>
      </c>
      <c r="M6801">
        <v>1643.9</v>
      </c>
      <c r="N6801">
        <v>8.1100000000000005E-2</v>
      </c>
      <c r="O6801">
        <v>9.827</v>
      </c>
      <c r="P6801">
        <v>0.96560000000000001</v>
      </c>
      <c r="Q6801">
        <v>20299.3</v>
      </c>
      <c r="R6801" t="s">
        <v>923</v>
      </c>
      <c r="T6801" t="s">
        <v>28</v>
      </c>
      <c r="Y6801" t="s">
        <v>103</v>
      </c>
    </row>
    <row r="6802" spans="1:25" x14ac:dyDescent="0.45">
      <c r="A6802" t="s">
        <v>335</v>
      </c>
      <c r="B6802" t="s">
        <v>542</v>
      </c>
      <c r="C6802">
        <v>8007</v>
      </c>
      <c r="D6802" t="s">
        <v>416</v>
      </c>
      <c r="E6802" t="s">
        <v>411</v>
      </c>
      <c r="F6802">
        <v>2013</v>
      </c>
      <c r="G6802">
        <v>98</v>
      </c>
      <c r="H6802">
        <v>98</v>
      </c>
      <c r="I6802">
        <v>1804</v>
      </c>
      <c r="K6802">
        <v>6.1050000000000004</v>
      </c>
      <c r="L6802">
        <v>0.50009999999999999</v>
      </c>
      <c r="M6802">
        <v>1978.8</v>
      </c>
      <c r="N6802">
        <v>8.1000000000000003E-2</v>
      </c>
      <c r="O6802">
        <v>11.683</v>
      </c>
      <c r="P6802">
        <v>0.95530000000000004</v>
      </c>
      <c r="Q6802">
        <v>24417.4</v>
      </c>
      <c r="R6802" t="s">
        <v>923</v>
      </c>
      <c r="T6802" t="s">
        <v>28</v>
      </c>
      <c r="V6802" t="s">
        <v>544</v>
      </c>
      <c r="Y6802" t="s">
        <v>103</v>
      </c>
    </row>
    <row r="6803" spans="1:25" x14ac:dyDescent="0.45">
      <c r="A6803" t="s">
        <v>335</v>
      </c>
      <c r="B6803" t="s">
        <v>542</v>
      </c>
      <c r="C6803">
        <v>8007</v>
      </c>
      <c r="D6803" t="s">
        <v>416</v>
      </c>
      <c r="E6803" t="s">
        <v>411</v>
      </c>
      <c r="F6803">
        <v>2014</v>
      </c>
      <c r="G6803">
        <v>109</v>
      </c>
      <c r="H6803">
        <v>109</v>
      </c>
      <c r="I6803">
        <v>1444</v>
      </c>
      <c r="K6803">
        <v>5.0910000000000002</v>
      </c>
      <c r="L6803">
        <v>0.50019999999999998</v>
      </c>
      <c r="M6803">
        <v>1648.9</v>
      </c>
      <c r="N6803">
        <v>8.09E-2</v>
      </c>
      <c r="O6803">
        <v>9.484</v>
      </c>
      <c r="P6803">
        <v>0.94569999999999999</v>
      </c>
      <c r="Q6803">
        <v>20358.3</v>
      </c>
      <c r="R6803" t="s">
        <v>923</v>
      </c>
      <c r="T6803" t="s">
        <v>28</v>
      </c>
      <c r="V6803" t="s">
        <v>32</v>
      </c>
      <c r="Y6803" t="s">
        <v>103</v>
      </c>
    </row>
    <row r="6804" spans="1:25" x14ac:dyDescent="0.45">
      <c r="A6804" t="s">
        <v>335</v>
      </c>
      <c r="B6804" t="s">
        <v>542</v>
      </c>
      <c r="C6804">
        <v>8007</v>
      </c>
      <c r="D6804" t="s">
        <v>416</v>
      </c>
      <c r="E6804" t="s">
        <v>411</v>
      </c>
      <c r="F6804">
        <v>2015</v>
      </c>
      <c r="G6804">
        <v>80</v>
      </c>
      <c r="H6804">
        <v>80</v>
      </c>
      <c r="I6804">
        <v>622</v>
      </c>
      <c r="K6804">
        <v>2.4900000000000002</v>
      </c>
      <c r="L6804">
        <v>0.50039999999999996</v>
      </c>
      <c r="M6804">
        <v>807.2</v>
      </c>
      <c r="N6804">
        <v>8.1100000000000005E-2</v>
      </c>
      <c r="O6804">
        <v>4.6130000000000004</v>
      </c>
      <c r="P6804">
        <v>0.99</v>
      </c>
      <c r="Q6804">
        <v>9958.2999999999993</v>
      </c>
      <c r="R6804" t="s">
        <v>923</v>
      </c>
      <c r="T6804" t="s">
        <v>28</v>
      </c>
      <c r="V6804" t="s">
        <v>32</v>
      </c>
      <c r="Y6804" t="s">
        <v>159</v>
      </c>
    </row>
    <row r="6805" spans="1:25" x14ac:dyDescent="0.45">
      <c r="A6805" t="s">
        <v>335</v>
      </c>
      <c r="B6805" t="s">
        <v>542</v>
      </c>
      <c r="C6805">
        <v>8007</v>
      </c>
      <c r="D6805" t="s">
        <v>416</v>
      </c>
      <c r="E6805" t="s">
        <v>411</v>
      </c>
      <c r="F6805">
        <v>2016</v>
      </c>
      <c r="G6805">
        <v>72</v>
      </c>
      <c r="H6805">
        <v>72</v>
      </c>
      <c r="I6805">
        <v>542</v>
      </c>
      <c r="K6805">
        <v>2.335</v>
      </c>
      <c r="L6805">
        <v>0.4864</v>
      </c>
      <c r="M6805">
        <v>767.7</v>
      </c>
      <c r="N6805">
        <v>8.09E-2</v>
      </c>
      <c r="O6805">
        <v>2.1949999999999998</v>
      </c>
      <c r="P6805">
        <v>0.53100000000000003</v>
      </c>
      <c r="Q6805">
        <v>9487.6</v>
      </c>
      <c r="R6805" t="s">
        <v>923</v>
      </c>
      <c r="T6805" t="s">
        <v>28</v>
      </c>
      <c r="V6805" t="s">
        <v>32</v>
      </c>
      <c r="Y6805" t="s">
        <v>159</v>
      </c>
    </row>
    <row r="6806" spans="1:25" x14ac:dyDescent="0.45">
      <c r="A6806" t="s">
        <v>335</v>
      </c>
      <c r="B6806" t="s">
        <v>542</v>
      </c>
      <c r="C6806">
        <v>8007</v>
      </c>
      <c r="D6806" t="s">
        <v>416</v>
      </c>
      <c r="E6806" t="s">
        <v>411</v>
      </c>
      <c r="F6806">
        <v>2017</v>
      </c>
      <c r="G6806">
        <v>27</v>
      </c>
      <c r="H6806">
        <v>27</v>
      </c>
      <c r="I6806">
        <v>162</v>
      </c>
      <c r="K6806">
        <v>2E-3</v>
      </c>
      <c r="L6806">
        <v>1E-3</v>
      </c>
      <c r="M6806">
        <v>233.6</v>
      </c>
      <c r="N6806">
        <v>8.0799999999999997E-2</v>
      </c>
      <c r="O6806">
        <v>0.75900000000000001</v>
      </c>
      <c r="P6806">
        <v>0.60680000000000001</v>
      </c>
      <c r="Q6806">
        <v>2884.2</v>
      </c>
      <c r="R6806" t="s">
        <v>923</v>
      </c>
      <c r="T6806" t="s">
        <v>28</v>
      </c>
      <c r="V6806" t="s">
        <v>32</v>
      </c>
      <c r="Y6806" t="s">
        <v>160</v>
      </c>
    </row>
    <row r="6807" spans="1:25" x14ac:dyDescent="0.45">
      <c r="A6807" t="s">
        <v>335</v>
      </c>
      <c r="B6807" t="s">
        <v>542</v>
      </c>
      <c r="C6807">
        <v>8007</v>
      </c>
      <c r="D6807" t="s">
        <v>416</v>
      </c>
      <c r="E6807" t="s">
        <v>411</v>
      </c>
      <c r="F6807">
        <v>2018</v>
      </c>
      <c r="G6807">
        <v>64</v>
      </c>
      <c r="H6807">
        <v>64</v>
      </c>
      <c r="I6807">
        <v>506</v>
      </c>
      <c r="K6807">
        <v>7.0000000000000001E-3</v>
      </c>
      <c r="L6807">
        <v>1.5E-3</v>
      </c>
      <c r="M6807">
        <v>640</v>
      </c>
      <c r="N6807">
        <v>8.1000000000000003E-2</v>
      </c>
      <c r="O6807">
        <v>3.254</v>
      </c>
      <c r="P6807">
        <v>0.83220000000000005</v>
      </c>
      <c r="Q6807">
        <v>7896.3</v>
      </c>
      <c r="R6807" t="s">
        <v>923</v>
      </c>
      <c r="T6807" t="s">
        <v>28</v>
      </c>
      <c r="V6807" t="s">
        <v>545</v>
      </c>
      <c r="Y6807" t="s">
        <v>160</v>
      </c>
    </row>
    <row r="6808" spans="1:25" x14ac:dyDescent="0.45">
      <c r="A6808" t="s">
        <v>335</v>
      </c>
      <c r="B6808" t="s">
        <v>542</v>
      </c>
      <c r="C6808">
        <v>8007</v>
      </c>
      <c r="D6808" t="s">
        <v>416</v>
      </c>
      <c r="E6808" t="s">
        <v>411</v>
      </c>
      <c r="F6808">
        <v>2019</v>
      </c>
      <c r="G6808">
        <v>60</v>
      </c>
      <c r="H6808">
        <v>60</v>
      </c>
      <c r="I6808">
        <v>393</v>
      </c>
      <c r="K6808">
        <v>3.0000000000000001E-3</v>
      </c>
      <c r="L6808">
        <v>8.0000000000000004E-4</v>
      </c>
      <c r="M6808">
        <v>555.20000000000005</v>
      </c>
      <c r="N6808">
        <v>8.1199999999999994E-2</v>
      </c>
      <c r="O6808">
        <v>2.0680000000000001</v>
      </c>
      <c r="P6808">
        <v>0.71540000000000004</v>
      </c>
      <c r="Q6808">
        <v>6851.6</v>
      </c>
      <c r="R6808" t="s">
        <v>923</v>
      </c>
      <c r="T6808" t="s">
        <v>28</v>
      </c>
      <c r="V6808" t="s">
        <v>32</v>
      </c>
      <c r="Y6808" t="s">
        <v>160</v>
      </c>
    </row>
    <row r="6809" spans="1:25" x14ac:dyDescent="0.45">
      <c r="A6809" t="s">
        <v>335</v>
      </c>
      <c r="B6809" t="s">
        <v>542</v>
      </c>
      <c r="C6809">
        <v>8007</v>
      </c>
      <c r="D6809" t="s">
        <v>416</v>
      </c>
      <c r="E6809" t="s">
        <v>411</v>
      </c>
      <c r="F6809">
        <v>2020</v>
      </c>
      <c r="G6809">
        <v>60</v>
      </c>
      <c r="H6809">
        <v>60</v>
      </c>
      <c r="I6809">
        <v>909</v>
      </c>
      <c r="K6809">
        <v>4.0000000000000001E-3</v>
      </c>
      <c r="L6809">
        <v>8.0000000000000004E-4</v>
      </c>
      <c r="M6809">
        <v>1023</v>
      </c>
      <c r="N6809">
        <v>8.1000000000000003E-2</v>
      </c>
      <c r="O6809">
        <v>3.8239999999999998</v>
      </c>
      <c r="P6809">
        <v>0.64349999999999996</v>
      </c>
      <c r="Q6809">
        <v>12630</v>
      </c>
      <c r="R6809" t="s">
        <v>923</v>
      </c>
      <c r="T6809" t="s">
        <v>28</v>
      </c>
      <c r="V6809" t="s">
        <v>32</v>
      </c>
      <c r="Y6809" t="s">
        <v>160</v>
      </c>
    </row>
    <row r="6810" spans="1:25" x14ac:dyDescent="0.45">
      <c r="A6810" t="s">
        <v>335</v>
      </c>
      <c r="B6810" t="s">
        <v>542</v>
      </c>
      <c r="C6810">
        <v>8007</v>
      </c>
      <c r="D6810" t="s">
        <v>416</v>
      </c>
      <c r="E6810" t="s">
        <v>411</v>
      </c>
      <c r="F6810">
        <v>2021</v>
      </c>
      <c r="G6810">
        <v>103</v>
      </c>
      <c r="H6810">
        <v>103</v>
      </c>
      <c r="I6810">
        <v>1239</v>
      </c>
      <c r="K6810">
        <v>6.0000000000000001E-3</v>
      </c>
      <c r="L6810">
        <v>5.9999999999999995E-4</v>
      </c>
      <c r="M6810">
        <v>1371</v>
      </c>
      <c r="N6810">
        <v>8.0600000000000005E-2</v>
      </c>
      <c r="O6810">
        <v>5.4169999999999998</v>
      </c>
      <c r="P6810">
        <v>0.73899999999999999</v>
      </c>
      <c r="Q6810">
        <v>16926.8</v>
      </c>
      <c r="R6810" t="s">
        <v>923</v>
      </c>
      <c r="T6810" t="s">
        <v>28</v>
      </c>
      <c r="V6810" t="s">
        <v>32</v>
      </c>
      <c r="Y6810" t="s">
        <v>161</v>
      </c>
    </row>
    <row r="6811" spans="1:25" x14ac:dyDescent="0.45">
      <c r="A6811" t="s">
        <v>335</v>
      </c>
      <c r="B6811" t="s">
        <v>542</v>
      </c>
      <c r="C6811">
        <v>8007</v>
      </c>
      <c r="D6811" t="s">
        <v>416</v>
      </c>
      <c r="E6811" t="s">
        <v>411</v>
      </c>
      <c r="F6811">
        <v>2022</v>
      </c>
      <c r="G6811">
        <v>63</v>
      </c>
      <c r="H6811">
        <v>63</v>
      </c>
      <c r="I6811">
        <v>968</v>
      </c>
      <c r="K6811">
        <v>4.0000000000000001E-3</v>
      </c>
      <c r="L6811">
        <v>6.9999999999999999E-4</v>
      </c>
      <c r="M6811">
        <v>1082.3</v>
      </c>
      <c r="N6811">
        <v>8.1199999999999994E-2</v>
      </c>
      <c r="O6811">
        <v>3.7280000000000002</v>
      </c>
      <c r="P6811">
        <v>0.63419999999999999</v>
      </c>
      <c r="Q6811">
        <v>13358</v>
      </c>
      <c r="R6811" t="s">
        <v>923</v>
      </c>
      <c r="T6811" t="s">
        <v>28</v>
      </c>
      <c r="V6811" t="s">
        <v>32</v>
      </c>
      <c r="Y6811" t="s">
        <v>161</v>
      </c>
    </row>
    <row r="6812" spans="1:25" x14ac:dyDescent="0.45">
      <c r="A6812" t="s">
        <v>335</v>
      </c>
      <c r="B6812" t="s">
        <v>542</v>
      </c>
      <c r="C6812">
        <v>8007</v>
      </c>
      <c r="D6812" t="s">
        <v>416</v>
      </c>
      <c r="E6812" t="s">
        <v>411</v>
      </c>
      <c r="F6812">
        <v>2023</v>
      </c>
      <c r="G6812">
        <v>80</v>
      </c>
      <c r="H6812">
        <v>80</v>
      </c>
      <c r="I6812">
        <v>1586</v>
      </c>
      <c r="K6812">
        <v>6.0000000000000001E-3</v>
      </c>
      <c r="L6812">
        <v>6.9999999999999999E-4</v>
      </c>
      <c r="M6812">
        <v>1312.9</v>
      </c>
      <c r="N6812">
        <v>8.1100000000000005E-2</v>
      </c>
      <c r="O6812">
        <v>3.613</v>
      </c>
      <c r="P6812">
        <v>0.44529999999999997</v>
      </c>
      <c r="Q6812">
        <v>16212.3</v>
      </c>
      <c r="R6812" t="s">
        <v>923</v>
      </c>
      <c r="T6812" t="s">
        <v>28</v>
      </c>
      <c r="V6812" t="s">
        <v>32</v>
      </c>
      <c r="Y6812" t="s">
        <v>161</v>
      </c>
    </row>
    <row r="6813" spans="1:25" x14ac:dyDescent="0.45">
      <c r="A6813" t="s">
        <v>335</v>
      </c>
      <c r="B6813" t="s">
        <v>542</v>
      </c>
      <c r="C6813">
        <v>8007</v>
      </c>
      <c r="D6813" t="s">
        <v>416</v>
      </c>
      <c r="E6813" t="s">
        <v>411</v>
      </c>
      <c r="F6813">
        <v>2024</v>
      </c>
      <c r="G6813">
        <v>25</v>
      </c>
      <c r="H6813">
        <v>25</v>
      </c>
      <c r="I6813">
        <v>331</v>
      </c>
      <c r="K6813">
        <v>2E-3</v>
      </c>
      <c r="L6813">
        <v>5.0000000000000001E-4</v>
      </c>
      <c r="M6813">
        <v>401.8</v>
      </c>
      <c r="N6813">
        <v>8.1100000000000005E-2</v>
      </c>
      <c r="O6813">
        <v>1.131</v>
      </c>
      <c r="P6813">
        <v>0.44919999999999999</v>
      </c>
      <c r="Q6813">
        <v>4960</v>
      </c>
      <c r="R6813" t="s">
        <v>923</v>
      </c>
      <c r="T6813" t="s">
        <v>28</v>
      </c>
      <c r="V6813" t="s">
        <v>32</v>
      </c>
      <c r="Y6813" t="s">
        <v>161</v>
      </c>
    </row>
    <row r="6814" spans="1:25" x14ac:dyDescent="0.45">
      <c r="A6814" t="s">
        <v>335</v>
      </c>
      <c r="B6814" t="s">
        <v>542</v>
      </c>
      <c r="C6814">
        <v>8007</v>
      </c>
      <c r="D6814" t="s">
        <v>417</v>
      </c>
      <c r="E6814" t="s">
        <v>411</v>
      </c>
      <c r="F6814">
        <v>2009</v>
      </c>
      <c r="G6814">
        <v>138</v>
      </c>
      <c r="H6814">
        <v>138</v>
      </c>
      <c r="I6814">
        <v>2352</v>
      </c>
      <c r="K6814">
        <v>8.9429999999999996</v>
      </c>
      <c r="L6814">
        <v>0.50009999999999999</v>
      </c>
      <c r="M6814">
        <v>2896.8</v>
      </c>
      <c r="N6814">
        <v>8.1000000000000003E-2</v>
      </c>
      <c r="O6814">
        <v>17.364999999999998</v>
      </c>
      <c r="P6814">
        <v>0.96909999999999996</v>
      </c>
      <c r="Q6814">
        <v>35763.599999999999</v>
      </c>
      <c r="R6814" t="s">
        <v>923</v>
      </c>
      <c r="T6814" t="s">
        <v>28</v>
      </c>
      <c r="Y6814" t="s">
        <v>103</v>
      </c>
    </row>
    <row r="6815" spans="1:25" x14ac:dyDescent="0.45">
      <c r="A6815" t="s">
        <v>335</v>
      </c>
      <c r="B6815" t="s">
        <v>542</v>
      </c>
      <c r="C6815">
        <v>8007</v>
      </c>
      <c r="D6815" t="s">
        <v>417</v>
      </c>
      <c r="E6815" t="s">
        <v>411</v>
      </c>
      <c r="F6815">
        <v>2010</v>
      </c>
      <c r="G6815">
        <v>161</v>
      </c>
      <c r="H6815">
        <v>161</v>
      </c>
      <c r="I6815">
        <v>2583</v>
      </c>
      <c r="K6815">
        <v>8.8580000000000005</v>
      </c>
      <c r="L6815">
        <v>0.50009999999999999</v>
      </c>
      <c r="M6815">
        <v>2868.5</v>
      </c>
      <c r="N6815">
        <v>8.1000000000000003E-2</v>
      </c>
      <c r="O6815">
        <v>17.116</v>
      </c>
      <c r="P6815">
        <v>0.96509999999999996</v>
      </c>
      <c r="Q6815">
        <v>35424.699999999997</v>
      </c>
      <c r="R6815" t="s">
        <v>923</v>
      </c>
      <c r="T6815" t="s">
        <v>28</v>
      </c>
      <c r="Y6815" t="s">
        <v>103</v>
      </c>
    </row>
    <row r="6816" spans="1:25" x14ac:dyDescent="0.45">
      <c r="A6816" t="s">
        <v>335</v>
      </c>
      <c r="B6816" t="s">
        <v>542</v>
      </c>
      <c r="C6816">
        <v>8007</v>
      </c>
      <c r="D6816" t="s">
        <v>417</v>
      </c>
      <c r="E6816" t="s">
        <v>411</v>
      </c>
      <c r="F6816">
        <v>2011</v>
      </c>
      <c r="G6816">
        <v>116</v>
      </c>
      <c r="H6816">
        <v>116</v>
      </c>
      <c r="I6816">
        <v>1895</v>
      </c>
      <c r="K6816">
        <v>6.5819999999999999</v>
      </c>
      <c r="L6816">
        <v>0.50009999999999999</v>
      </c>
      <c r="M6816">
        <v>2131.1999999999998</v>
      </c>
      <c r="N6816">
        <v>8.1000000000000003E-2</v>
      </c>
      <c r="O6816">
        <v>12.74</v>
      </c>
      <c r="P6816">
        <v>0.96540000000000004</v>
      </c>
      <c r="Q6816">
        <v>26323.3</v>
      </c>
      <c r="R6816" t="s">
        <v>923</v>
      </c>
      <c r="T6816" t="s">
        <v>28</v>
      </c>
      <c r="Y6816" t="s">
        <v>103</v>
      </c>
    </row>
    <row r="6817" spans="1:25" x14ac:dyDescent="0.45">
      <c r="A6817" t="s">
        <v>335</v>
      </c>
      <c r="B6817" t="s">
        <v>542</v>
      </c>
      <c r="C6817">
        <v>8007</v>
      </c>
      <c r="D6817" t="s">
        <v>417</v>
      </c>
      <c r="E6817" t="s">
        <v>411</v>
      </c>
      <c r="F6817">
        <v>2012</v>
      </c>
      <c r="G6817">
        <v>94</v>
      </c>
      <c r="H6817">
        <v>94</v>
      </c>
      <c r="I6817">
        <v>1461</v>
      </c>
      <c r="K6817">
        <v>5.0759999999999996</v>
      </c>
      <c r="L6817">
        <v>0.50019999999999998</v>
      </c>
      <c r="M6817">
        <v>1643.9</v>
      </c>
      <c r="N6817">
        <v>8.1100000000000005E-2</v>
      </c>
      <c r="O6817">
        <v>9.827</v>
      </c>
      <c r="P6817">
        <v>0.96560000000000001</v>
      </c>
      <c r="Q6817">
        <v>20299.3</v>
      </c>
      <c r="R6817" t="s">
        <v>923</v>
      </c>
      <c r="T6817" t="s">
        <v>28</v>
      </c>
      <c r="Y6817" t="s">
        <v>103</v>
      </c>
    </row>
    <row r="6818" spans="1:25" x14ac:dyDescent="0.45">
      <c r="A6818" t="s">
        <v>335</v>
      </c>
      <c r="B6818" t="s">
        <v>542</v>
      </c>
      <c r="C6818">
        <v>8007</v>
      </c>
      <c r="D6818" t="s">
        <v>417</v>
      </c>
      <c r="E6818" t="s">
        <v>411</v>
      </c>
      <c r="F6818">
        <v>2013</v>
      </c>
      <c r="G6818">
        <v>98</v>
      </c>
      <c r="H6818">
        <v>98</v>
      </c>
      <c r="I6818">
        <v>1804</v>
      </c>
      <c r="K6818">
        <v>6.1050000000000004</v>
      </c>
      <c r="L6818">
        <v>0.50009999999999999</v>
      </c>
      <c r="M6818">
        <v>1978.8</v>
      </c>
      <c r="N6818">
        <v>8.1000000000000003E-2</v>
      </c>
      <c r="O6818">
        <v>11.683</v>
      </c>
      <c r="P6818">
        <v>0.95530000000000004</v>
      </c>
      <c r="Q6818">
        <v>24417.4</v>
      </c>
      <c r="R6818" t="s">
        <v>923</v>
      </c>
      <c r="T6818" t="s">
        <v>28</v>
      </c>
      <c r="V6818" t="s">
        <v>544</v>
      </c>
      <c r="Y6818" t="s">
        <v>103</v>
      </c>
    </row>
    <row r="6819" spans="1:25" x14ac:dyDescent="0.45">
      <c r="A6819" t="s">
        <v>335</v>
      </c>
      <c r="B6819" t="s">
        <v>542</v>
      </c>
      <c r="C6819">
        <v>8007</v>
      </c>
      <c r="D6819" t="s">
        <v>417</v>
      </c>
      <c r="E6819" t="s">
        <v>411</v>
      </c>
      <c r="F6819">
        <v>2014</v>
      </c>
      <c r="G6819">
        <v>109</v>
      </c>
      <c r="H6819">
        <v>109</v>
      </c>
      <c r="I6819">
        <v>1434</v>
      </c>
      <c r="K6819">
        <v>5.0439999999999996</v>
      </c>
      <c r="L6819">
        <v>0.50019999999999998</v>
      </c>
      <c r="M6819">
        <v>1633.7</v>
      </c>
      <c r="N6819">
        <v>8.09E-2</v>
      </c>
      <c r="O6819">
        <v>9.0449999999999999</v>
      </c>
      <c r="P6819">
        <v>0.89739999999999998</v>
      </c>
      <c r="Q6819">
        <v>20169.8</v>
      </c>
      <c r="R6819" t="s">
        <v>923</v>
      </c>
      <c r="T6819" t="s">
        <v>28</v>
      </c>
      <c r="V6819" t="s">
        <v>32</v>
      </c>
      <c r="Y6819" t="s">
        <v>103</v>
      </c>
    </row>
    <row r="6820" spans="1:25" x14ac:dyDescent="0.45">
      <c r="A6820" t="s">
        <v>335</v>
      </c>
      <c r="B6820" t="s">
        <v>542</v>
      </c>
      <c r="C6820">
        <v>8007</v>
      </c>
      <c r="D6820" t="s">
        <v>417</v>
      </c>
      <c r="E6820" t="s">
        <v>411</v>
      </c>
      <c r="F6820">
        <v>2015</v>
      </c>
      <c r="G6820">
        <v>80</v>
      </c>
      <c r="H6820">
        <v>80</v>
      </c>
      <c r="I6820">
        <v>641</v>
      </c>
      <c r="K6820">
        <v>2.56</v>
      </c>
      <c r="L6820">
        <v>0.50039999999999996</v>
      </c>
      <c r="M6820">
        <v>829.8</v>
      </c>
      <c r="N6820">
        <v>8.1100000000000005E-2</v>
      </c>
      <c r="O6820">
        <v>4.8120000000000003</v>
      </c>
      <c r="P6820">
        <v>0.98470000000000002</v>
      </c>
      <c r="Q6820">
        <v>10237.200000000001</v>
      </c>
      <c r="R6820" t="s">
        <v>923</v>
      </c>
      <c r="T6820" t="s">
        <v>28</v>
      </c>
      <c r="V6820" t="s">
        <v>32</v>
      </c>
      <c r="Y6820" t="s">
        <v>159</v>
      </c>
    </row>
    <row r="6821" spans="1:25" x14ac:dyDescent="0.45">
      <c r="A6821" t="s">
        <v>335</v>
      </c>
      <c r="B6821" t="s">
        <v>542</v>
      </c>
      <c r="C6821">
        <v>8007</v>
      </c>
      <c r="D6821" t="s">
        <v>417</v>
      </c>
      <c r="E6821" t="s">
        <v>411</v>
      </c>
      <c r="F6821">
        <v>2016</v>
      </c>
      <c r="G6821">
        <v>72</v>
      </c>
      <c r="H6821">
        <v>72</v>
      </c>
      <c r="I6821">
        <v>542</v>
      </c>
      <c r="K6821">
        <v>2.335</v>
      </c>
      <c r="L6821">
        <v>0.4864</v>
      </c>
      <c r="M6821">
        <v>767.7</v>
      </c>
      <c r="N6821">
        <v>8.09E-2</v>
      </c>
      <c r="O6821">
        <v>2.3290000000000002</v>
      </c>
      <c r="P6821">
        <v>0.54679999999999995</v>
      </c>
      <c r="Q6821">
        <v>9487.6</v>
      </c>
      <c r="R6821" t="s">
        <v>923</v>
      </c>
      <c r="T6821" t="s">
        <v>28</v>
      </c>
      <c r="V6821" t="s">
        <v>32</v>
      </c>
      <c r="Y6821" t="s">
        <v>159</v>
      </c>
    </row>
    <row r="6822" spans="1:25" x14ac:dyDescent="0.45">
      <c r="A6822" t="s">
        <v>335</v>
      </c>
      <c r="B6822" t="s">
        <v>542</v>
      </c>
      <c r="C6822">
        <v>8007</v>
      </c>
      <c r="D6822" t="s">
        <v>417</v>
      </c>
      <c r="E6822" t="s">
        <v>411</v>
      </c>
      <c r="F6822">
        <v>2017</v>
      </c>
      <c r="G6822">
        <v>27</v>
      </c>
      <c r="H6822">
        <v>27</v>
      </c>
      <c r="I6822">
        <v>169</v>
      </c>
      <c r="K6822">
        <v>2E-3</v>
      </c>
      <c r="L6822">
        <v>1E-3</v>
      </c>
      <c r="M6822">
        <v>243.2</v>
      </c>
      <c r="N6822">
        <v>8.0799999999999997E-2</v>
      </c>
      <c r="O6822">
        <v>0.877</v>
      </c>
      <c r="P6822">
        <v>0.65210000000000001</v>
      </c>
      <c r="Q6822">
        <v>3003.3</v>
      </c>
      <c r="R6822" t="s">
        <v>923</v>
      </c>
      <c r="T6822" t="s">
        <v>28</v>
      </c>
      <c r="V6822" t="s">
        <v>32</v>
      </c>
      <c r="Y6822" t="s">
        <v>160</v>
      </c>
    </row>
    <row r="6823" spans="1:25" x14ac:dyDescent="0.45">
      <c r="A6823" t="s">
        <v>335</v>
      </c>
      <c r="B6823" t="s">
        <v>542</v>
      </c>
      <c r="C6823">
        <v>8007</v>
      </c>
      <c r="D6823" t="s">
        <v>417</v>
      </c>
      <c r="E6823" t="s">
        <v>411</v>
      </c>
      <c r="F6823">
        <v>2018</v>
      </c>
      <c r="G6823">
        <v>64</v>
      </c>
      <c r="H6823">
        <v>64</v>
      </c>
      <c r="I6823">
        <v>506</v>
      </c>
      <c r="K6823">
        <v>7.0000000000000001E-3</v>
      </c>
      <c r="L6823">
        <v>1.5E-3</v>
      </c>
      <c r="M6823">
        <v>640</v>
      </c>
      <c r="N6823">
        <v>8.1000000000000003E-2</v>
      </c>
      <c r="O6823">
        <v>3.2490000000000001</v>
      </c>
      <c r="P6823">
        <v>0.84199999999999997</v>
      </c>
      <c r="Q6823">
        <v>7896.3</v>
      </c>
      <c r="R6823" t="s">
        <v>923</v>
      </c>
      <c r="T6823" t="s">
        <v>28</v>
      </c>
      <c r="V6823" t="s">
        <v>545</v>
      </c>
      <c r="Y6823" t="s">
        <v>160</v>
      </c>
    </row>
    <row r="6824" spans="1:25" x14ac:dyDescent="0.45">
      <c r="A6824" t="s">
        <v>335</v>
      </c>
      <c r="B6824" t="s">
        <v>542</v>
      </c>
      <c r="C6824">
        <v>8007</v>
      </c>
      <c r="D6824" t="s">
        <v>417</v>
      </c>
      <c r="E6824" t="s">
        <v>411</v>
      </c>
      <c r="F6824">
        <v>2019</v>
      </c>
      <c r="G6824">
        <v>60</v>
      </c>
      <c r="H6824">
        <v>60</v>
      </c>
      <c r="I6824">
        <v>393</v>
      </c>
      <c r="K6824">
        <v>3.0000000000000001E-3</v>
      </c>
      <c r="L6824">
        <v>8.0000000000000004E-4</v>
      </c>
      <c r="M6824">
        <v>555.20000000000005</v>
      </c>
      <c r="N6824">
        <v>8.1199999999999994E-2</v>
      </c>
      <c r="O6824">
        <v>1.927</v>
      </c>
      <c r="P6824">
        <v>0.66610000000000003</v>
      </c>
      <c r="Q6824">
        <v>6851.6</v>
      </c>
      <c r="R6824" t="s">
        <v>923</v>
      </c>
      <c r="T6824" t="s">
        <v>28</v>
      </c>
      <c r="V6824" t="s">
        <v>32</v>
      </c>
      <c r="Y6824" t="s">
        <v>160</v>
      </c>
    </row>
    <row r="6825" spans="1:25" x14ac:dyDescent="0.45">
      <c r="A6825" t="s">
        <v>335</v>
      </c>
      <c r="B6825" t="s">
        <v>542</v>
      </c>
      <c r="C6825">
        <v>8007</v>
      </c>
      <c r="D6825" t="s">
        <v>417</v>
      </c>
      <c r="E6825" t="s">
        <v>411</v>
      </c>
      <c r="F6825">
        <v>2020</v>
      </c>
      <c r="G6825">
        <v>60</v>
      </c>
      <c r="H6825">
        <v>60</v>
      </c>
      <c r="I6825">
        <v>909</v>
      </c>
      <c r="K6825">
        <v>4.0000000000000001E-3</v>
      </c>
      <c r="L6825">
        <v>8.0000000000000004E-4</v>
      </c>
      <c r="M6825">
        <v>1023</v>
      </c>
      <c r="N6825">
        <v>8.1000000000000003E-2</v>
      </c>
      <c r="O6825">
        <v>3.464</v>
      </c>
      <c r="P6825">
        <v>0.60129999999999995</v>
      </c>
      <c r="Q6825">
        <v>12630</v>
      </c>
      <c r="R6825" t="s">
        <v>923</v>
      </c>
      <c r="T6825" t="s">
        <v>28</v>
      </c>
      <c r="V6825" t="s">
        <v>32</v>
      </c>
      <c r="Y6825" t="s">
        <v>160</v>
      </c>
    </row>
    <row r="6826" spans="1:25" x14ac:dyDescent="0.45">
      <c r="A6826" t="s">
        <v>335</v>
      </c>
      <c r="B6826" t="s">
        <v>542</v>
      </c>
      <c r="C6826">
        <v>8007</v>
      </c>
      <c r="D6826" t="s">
        <v>417</v>
      </c>
      <c r="E6826" t="s">
        <v>411</v>
      </c>
      <c r="F6826">
        <v>2021</v>
      </c>
      <c r="G6826">
        <v>93</v>
      </c>
      <c r="H6826">
        <v>93</v>
      </c>
      <c r="I6826">
        <v>1093</v>
      </c>
      <c r="K6826">
        <v>5.0000000000000001E-3</v>
      </c>
      <c r="L6826">
        <v>5.9999999999999995E-4</v>
      </c>
      <c r="M6826">
        <v>1206.9000000000001</v>
      </c>
      <c r="N6826">
        <v>8.0600000000000005E-2</v>
      </c>
      <c r="O6826">
        <v>4.4000000000000004</v>
      </c>
      <c r="P6826">
        <v>0.64729999999999999</v>
      </c>
      <c r="Q6826">
        <v>14900.7</v>
      </c>
      <c r="R6826" t="s">
        <v>923</v>
      </c>
      <c r="T6826" t="s">
        <v>28</v>
      </c>
      <c r="V6826" t="s">
        <v>32</v>
      </c>
      <c r="Y6826" t="s">
        <v>161</v>
      </c>
    </row>
    <row r="6827" spans="1:25" x14ac:dyDescent="0.45">
      <c r="A6827" t="s">
        <v>335</v>
      </c>
      <c r="B6827" t="s">
        <v>542</v>
      </c>
      <c r="C6827">
        <v>8007</v>
      </c>
      <c r="D6827" t="s">
        <v>417</v>
      </c>
      <c r="E6827" t="s">
        <v>411</v>
      </c>
      <c r="F6827">
        <v>2022</v>
      </c>
      <c r="G6827">
        <v>63</v>
      </c>
      <c r="H6827">
        <v>63</v>
      </c>
      <c r="I6827">
        <v>968</v>
      </c>
      <c r="K6827">
        <v>4.0000000000000001E-3</v>
      </c>
      <c r="L6827">
        <v>6.9999999999999999E-4</v>
      </c>
      <c r="M6827">
        <v>1082.3</v>
      </c>
      <c r="N6827">
        <v>8.1199999999999994E-2</v>
      </c>
      <c r="O6827">
        <v>3.5750000000000002</v>
      </c>
      <c r="P6827">
        <v>0.59540000000000004</v>
      </c>
      <c r="Q6827">
        <v>13358</v>
      </c>
      <c r="R6827" t="s">
        <v>923</v>
      </c>
      <c r="T6827" t="s">
        <v>28</v>
      </c>
      <c r="V6827" t="s">
        <v>32</v>
      </c>
      <c r="Y6827" t="s">
        <v>161</v>
      </c>
    </row>
    <row r="6828" spans="1:25" x14ac:dyDescent="0.45">
      <c r="A6828" t="s">
        <v>335</v>
      </c>
      <c r="B6828" t="s">
        <v>542</v>
      </c>
      <c r="C6828">
        <v>8007</v>
      </c>
      <c r="D6828" t="s">
        <v>417</v>
      </c>
      <c r="E6828" t="s">
        <v>411</v>
      </c>
      <c r="F6828">
        <v>2023</v>
      </c>
      <c r="G6828">
        <v>78</v>
      </c>
      <c r="H6828">
        <v>78</v>
      </c>
      <c r="I6828">
        <v>1559</v>
      </c>
      <c r="K6828">
        <v>6.0000000000000001E-3</v>
      </c>
      <c r="L6828">
        <v>6.9999999999999999E-4</v>
      </c>
      <c r="M6828">
        <v>1288.8</v>
      </c>
      <c r="N6828">
        <v>8.1100000000000005E-2</v>
      </c>
      <c r="O6828">
        <v>3.556</v>
      </c>
      <c r="P6828">
        <v>0.44679999999999997</v>
      </c>
      <c r="Q6828">
        <v>15915.6</v>
      </c>
      <c r="R6828" t="s">
        <v>923</v>
      </c>
      <c r="T6828" t="s">
        <v>28</v>
      </c>
      <c r="V6828" t="s">
        <v>32</v>
      </c>
      <c r="Y6828" t="s">
        <v>161</v>
      </c>
    </row>
    <row r="6829" spans="1:25" x14ac:dyDescent="0.45">
      <c r="A6829" t="s">
        <v>335</v>
      </c>
      <c r="B6829" t="s">
        <v>542</v>
      </c>
      <c r="C6829">
        <v>8007</v>
      </c>
      <c r="D6829" t="s">
        <v>417</v>
      </c>
      <c r="E6829" t="s">
        <v>411</v>
      </c>
      <c r="F6829">
        <v>2024</v>
      </c>
      <c r="G6829">
        <v>24</v>
      </c>
      <c r="H6829">
        <v>24</v>
      </c>
      <c r="I6829">
        <v>328</v>
      </c>
      <c r="K6829">
        <v>2E-3</v>
      </c>
      <c r="L6829">
        <v>5.0000000000000001E-4</v>
      </c>
      <c r="M6829">
        <v>398.1</v>
      </c>
      <c r="N6829">
        <v>8.1199999999999994E-2</v>
      </c>
      <c r="O6829">
        <v>1.135</v>
      </c>
      <c r="P6829">
        <v>0.48599999999999999</v>
      </c>
      <c r="Q6829">
        <v>4913.8</v>
      </c>
      <c r="R6829" t="s">
        <v>923</v>
      </c>
      <c r="T6829" t="s">
        <v>28</v>
      </c>
      <c r="V6829" t="s">
        <v>32</v>
      </c>
      <c r="Y6829" t="s">
        <v>161</v>
      </c>
    </row>
    <row r="6830" spans="1:25" x14ac:dyDescent="0.45">
      <c r="A6830" t="s">
        <v>335</v>
      </c>
      <c r="B6830" t="s">
        <v>542</v>
      </c>
      <c r="C6830">
        <v>8007</v>
      </c>
      <c r="D6830" t="s">
        <v>418</v>
      </c>
      <c r="E6830" t="s">
        <v>411</v>
      </c>
      <c r="F6830">
        <v>2009</v>
      </c>
      <c r="G6830">
        <v>202</v>
      </c>
      <c r="H6830">
        <v>202</v>
      </c>
      <c r="I6830">
        <v>2646</v>
      </c>
      <c r="K6830">
        <v>9.9559999999999995</v>
      </c>
      <c r="L6830">
        <v>0.50019999999999998</v>
      </c>
      <c r="M6830">
        <v>3224.8</v>
      </c>
      <c r="N6830">
        <v>8.1000000000000003E-2</v>
      </c>
      <c r="O6830">
        <v>19.317</v>
      </c>
      <c r="P6830">
        <v>0.97009999999999996</v>
      </c>
      <c r="Q6830">
        <v>39815.699999999997</v>
      </c>
      <c r="R6830" t="s">
        <v>923</v>
      </c>
      <c r="T6830" t="s">
        <v>28</v>
      </c>
      <c r="V6830" t="s">
        <v>548</v>
      </c>
      <c r="Y6830" t="s">
        <v>103</v>
      </c>
    </row>
    <row r="6831" spans="1:25" x14ac:dyDescent="0.45">
      <c r="A6831" t="s">
        <v>335</v>
      </c>
      <c r="B6831" t="s">
        <v>542</v>
      </c>
      <c r="C6831">
        <v>8007</v>
      </c>
      <c r="D6831" t="s">
        <v>418</v>
      </c>
      <c r="E6831" t="s">
        <v>411</v>
      </c>
      <c r="F6831">
        <v>2010</v>
      </c>
      <c r="G6831">
        <v>368</v>
      </c>
      <c r="H6831">
        <v>368</v>
      </c>
      <c r="I6831">
        <v>6272</v>
      </c>
      <c r="K6831">
        <v>21.734999999999999</v>
      </c>
      <c r="L6831">
        <v>0.5</v>
      </c>
      <c r="M6831">
        <v>7039.3</v>
      </c>
      <c r="N6831">
        <v>8.1000000000000003E-2</v>
      </c>
      <c r="O6831">
        <v>25.469000000000001</v>
      </c>
      <c r="P6831">
        <v>0.60540000000000005</v>
      </c>
      <c r="Q6831">
        <v>86926.5</v>
      </c>
      <c r="R6831" t="s">
        <v>923</v>
      </c>
      <c r="T6831" t="s">
        <v>28</v>
      </c>
      <c r="V6831" t="s">
        <v>32</v>
      </c>
      <c r="Y6831" t="s">
        <v>103</v>
      </c>
    </row>
    <row r="6832" spans="1:25" x14ac:dyDescent="0.45">
      <c r="A6832" t="s">
        <v>335</v>
      </c>
      <c r="B6832" t="s">
        <v>542</v>
      </c>
      <c r="C6832">
        <v>8007</v>
      </c>
      <c r="D6832" t="s">
        <v>418</v>
      </c>
      <c r="E6832" t="s">
        <v>411</v>
      </c>
      <c r="F6832">
        <v>2011</v>
      </c>
      <c r="G6832">
        <v>166</v>
      </c>
      <c r="H6832">
        <v>166</v>
      </c>
      <c r="I6832">
        <v>2676</v>
      </c>
      <c r="K6832">
        <v>9.407</v>
      </c>
      <c r="L6832">
        <v>0.50019999999999998</v>
      </c>
      <c r="M6832">
        <v>3046.4</v>
      </c>
      <c r="N6832">
        <v>8.09E-2</v>
      </c>
      <c r="O6832">
        <v>7.7880000000000003</v>
      </c>
      <c r="P6832">
        <v>0.46889999999999998</v>
      </c>
      <c r="Q6832">
        <v>37620.5</v>
      </c>
      <c r="R6832" t="s">
        <v>923</v>
      </c>
      <c r="T6832" t="s">
        <v>28</v>
      </c>
      <c r="V6832" t="s">
        <v>32</v>
      </c>
      <c r="Y6832" t="s">
        <v>103</v>
      </c>
    </row>
    <row r="6833" spans="1:25" x14ac:dyDescent="0.45">
      <c r="A6833" t="s">
        <v>335</v>
      </c>
      <c r="B6833" t="s">
        <v>542</v>
      </c>
      <c r="C6833">
        <v>8007</v>
      </c>
      <c r="D6833" t="s">
        <v>418</v>
      </c>
      <c r="E6833" t="s">
        <v>411</v>
      </c>
      <c r="F6833">
        <v>2012</v>
      </c>
      <c r="G6833">
        <v>129</v>
      </c>
      <c r="H6833">
        <v>129</v>
      </c>
      <c r="I6833">
        <v>2210</v>
      </c>
      <c r="K6833">
        <v>7.7080000000000002</v>
      </c>
      <c r="L6833">
        <v>0.50029999999999997</v>
      </c>
      <c r="M6833">
        <v>2498.1</v>
      </c>
      <c r="N6833">
        <v>8.1000000000000003E-2</v>
      </c>
      <c r="O6833">
        <v>7.1669999999999998</v>
      </c>
      <c r="P6833">
        <v>0.54620000000000002</v>
      </c>
      <c r="Q6833">
        <v>30824.3</v>
      </c>
      <c r="R6833" t="s">
        <v>923</v>
      </c>
      <c r="T6833" t="s">
        <v>28</v>
      </c>
      <c r="V6833" t="s">
        <v>32</v>
      </c>
      <c r="Y6833" t="s">
        <v>103</v>
      </c>
    </row>
    <row r="6834" spans="1:25" x14ac:dyDescent="0.45">
      <c r="A6834" t="s">
        <v>335</v>
      </c>
      <c r="B6834" t="s">
        <v>542</v>
      </c>
      <c r="C6834">
        <v>8007</v>
      </c>
      <c r="D6834" t="s">
        <v>418</v>
      </c>
      <c r="E6834" t="s">
        <v>411</v>
      </c>
      <c r="F6834">
        <v>2013</v>
      </c>
      <c r="G6834">
        <v>233</v>
      </c>
      <c r="H6834">
        <v>233</v>
      </c>
      <c r="I6834">
        <v>4183</v>
      </c>
      <c r="K6834">
        <v>14.077999999999999</v>
      </c>
      <c r="L6834">
        <v>0.50019999999999998</v>
      </c>
      <c r="M6834">
        <v>4561.2</v>
      </c>
      <c r="N6834">
        <v>8.1000000000000003E-2</v>
      </c>
      <c r="O6834">
        <v>34.418999999999997</v>
      </c>
      <c r="P6834">
        <v>1.2292000000000001</v>
      </c>
      <c r="Q6834">
        <v>56300.7</v>
      </c>
      <c r="R6834" t="s">
        <v>923</v>
      </c>
      <c r="T6834" t="s">
        <v>28</v>
      </c>
      <c r="V6834" t="s">
        <v>32</v>
      </c>
      <c r="Y6834" t="s">
        <v>103</v>
      </c>
    </row>
    <row r="6835" spans="1:25" x14ac:dyDescent="0.45">
      <c r="A6835" t="s">
        <v>335</v>
      </c>
      <c r="B6835" t="s">
        <v>542</v>
      </c>
      <c r="C6835">
        <v>8007</v>
      </c>
      <c r="D6835" t="s">
        <v>418</v>
      </c>
      <c r="E6835" t="s">
        <v>411</v>
      </c>
      <c r="F6835">
        <v>2014</v>
      </c>
      <c r="G6835">
        <v>303</v>
      </c>
      <c r="H6835">
        <v>303</v>
      </c>
      <c r="I6835">
        <v>5349</v>
      </c>
      <c r="K6835">
        <v>18.594000000000001</v>
      </c>
      <c r="L6835">
        <v>0.50019999999999998</v>
      </c>
      <c r="M6835">
        <v>6024</v>
      </c>
      <c r="N6835">
        <v>8.1000000000000003E-2</v>
      </c>
      <c r="O6835">
        <v>39.292000000000002</v>
      </c>
      <c r="P6835">
        <v>1.0962000000000001</v>
      </c>
      <c r="Q6835">
        <v>74361</v>
      </c>
      <c r="R6835" t="s">
        <v>923</v>
      </c>
      <c r="T6835" t="s">
        <v>28</v>
      </c>
      <c r="V6835" t="s">
        <v>32</v>
      </c>
      <c r="Y6835" t="s">
        <v>103</v>
      </c>
    </row>
    <row r="6836" spans="1:25" x14ac:dyDescent="0.45">
      <c r="A6836" t="s">
        <v>335</v>
      </c>
      <c r="B6836" t="s">
        <v>542</v>
      </c>
      <c r="C6836">
        <v>8007</v>
      </c>
      <c r="D6836" t="s">
        <v>418</v>
      </c>
      <c r="E6836" t="s">
        <v>411</v>
      </c>
      <c r="F6836">
        <v>2015</v>
      </c>
      <c r="G6836">
        <v>211</v>
      </c>
      <c r="H6836">
        <v>211</v>
      </c>
      <c r="I6836">
        <v>3324</v>
      </c>
      <c r="K6836">
        <v>13.772</v>
      </c>
      <c r="L6836">
        <v>0.50029999999999997</v>
      </c>
      <c r="M6836">
        <v>4460.3</v>
      </c>
      <c r="N6836">
        <v>8.1100000000000005E-2</v>
      </c>
      <c r="O6836">
        <v>24.774999999999999</v>
      </c>
      <c r="P6836">
        <v>0.93799999999999994</v>
      </c>
      <c r="Q6836">
        <v>55076.800000000003</v>
      </c>
      <c r="R6836" t="s">
        <v>923</v>
      </c>
      <c r="T6836" t="s">
        <v>28</v>
      </c>
      <c r="V6836" t="s">
        <v>32</v>
      </c>
      <c r="Y6836" t="s">
        <v>159</v>
      </c>
    </row>
    <row r="6837" spans="1:25" x14ac:dyDescent="0.45">
      <c r="A6837" t="s">
        <v>335</v>
      </c>
      <c r="B6837" t="s">
        <v>542</v>
      </c>
      <c r="C6837">
        <v>8007</v>
      </c>
      <c r="D6837" t="s">
        <v>418</v>
      </c>
      <c r="E6837" t="s">
        <v>411</v>
      </c>
      <c r="F6837">
        <v>2016</v>
      </c>
      <c r="G6837">
        <v>246</v>
      </c>
      <c r="H6837">
        <v>246</v>
      </c>
      <c r="I6837">
        <v>3523</v>
      </c>
      <c r="K6837">
        <v>14.462</v>
      </c>
      <c r="L6837">
        <v>0.46970000000000001</v>
      </c>
      <c r="M6837">
        <v>4939</v>
      </c>
      <c r="N6837">
        <v>8.1000000000000003E-2</v>
      </c>
      <c r="O6837">
        <v>15.91</v>
      </c>
      <c r="P6837">
        <v>0.55389999999999995</v>
      </c>
      <c r="Q6837">
        <v>60956.4</v>
      </c>
      <c r="R6837" t="s">
        <v>923</v>
      </c>
      <c r="T6837" t="s">
        <v>28</v>
      </c>
      <c r="V6837" t="s">
        <v>32</v>
      </c>
      <c r="Y6837" t="s">
        <v>159</v>
      </c>
    </row>
    <row r="6838" spans="1:25" x14ac:dyDescent="0.45">
      <c r="A6838" t="s">
        <v>335</v>
      </c>
      <c r="B6838" t="s">
        <v>542</v>
      </c>
      <c r="C6838">
        <v>8007</v>
      </c>
      <c r="D6838" t="s">
        <v>418</v>
      </c>
      <c r="E6838" t="s">
        <v>411</v>
      </c>
      <c r="F6838">
        <v>2017</v>
      </c>
      <c r="G6838">
        <v>126</v>
      </c>
      <c r="H6838">
        <v>126</v>
      </c>
      <c r="I6838">
        <v>1639</v>
      </c>
      <c r="K6838">
        <v>2.4E-2</v>
      </c>
      <c r="L6838">
        <v>1.9E-3</v>
      </c>
      <c r="M6838">
        <v>2312.5</v>
      </c>
      <c r="N6838">
        <v>8.1000000000000003E-2</v>
      </c>
      <c r="O6838">
        <v>10.708</v>
      </c>
      <c r="P6838">
        <v>0.80279999999999996</v>
      </c>
      <c r="Q6838">
        <v>28547.1</v>
      </c>
      <c r="R6838" t="s">
        <v>923</v>
      </c>
      <c r="T6838" t="s">
        <v>28</v>
      </c>
      <c r="V6838" t="s">
        <v>32</v>
      </c>
      <c r="Y6838" t="s">
        <v>160</v>
      </c>
    </row>
    <row r="6839" spans="1:25" x14ac:dyDescent="0.45">
      <c r="A6839" t="s">
        <v>335</v>
      </c>
      <c r="B6839" t="s">
        <v>542</v>
      </c>
      <c r="C6839">
        <v>8007</v>
      </c>
      <c r="D6839" t="s">
        <v>418</v>
      </c>
      <c r="E6839" t="s">
        <v>411</v>
      </c>
      <c r="F6839">
        <v>2018</v>
      </c>
      <c r="G6839">
        <v>363</v>
      </c>
      <c r="H6839">
        <v>363</v>
      </c>
      <c r="I6839">
        <v>6511</v>
      </c>
      <c r="K6839">
        <v>8.6999999999999994E-2</v>
      </c>
      <c r="L6839">
        <v>1.9E-3</v>
      </c>
      <c r="M6839">
        <v>8208.2000000000007</v>
      </c>
      <c r="N6839">
        <v>8.09E-2</v>
      </c>
      <c r="O6839">
        <v>40.042000000000002</v>
      </c>
      <c r="P6839">
        <v>0.79579999999999995</v>
      </c>
      <c r="Q6839">
        <v>101324.4</v>
      </c>
      <c r="R6839" t="s">
        <v>923</v>
      </c>
      <c r="T6839" t="s">
        <v>28</v>
      </c>
      <c r="V6839" t="s">
        <v>545</v>
      </c>
      <c r="Y6839" t="s">
        <v>160</v>
      </c>
    </row>
    <row r="6840" spans="1:25" x14ac:dyDescent="0.45">
      <c r="A6840" t="s">
        <v>335</v>
      </c>
      <c r="B6840" t="s">
        <v>542</v>
      </c>
      <c r="C6840">
        <v>8007</v>
      </c>
      <c r="D6840" t="s">
        <v>418</v>
      </c>
      <c r="E6840" t="s">
        <v>411</v>
      </c>
      <c r="F6840">
        <v>2019</v>
      </c>
      <c r="G6840">
        <v>69</v>
      </c>
      <c r="H6840">
        <v>69</v>
      </c>
      <c r="I6840">
        <v>1284</v>
      </c>
      <c r="K6840">
        <v>8.9999999999999993E-3</v>
      </c>
      <c r="L6840">
        <v>1E-3</v>
      </c>
      <c r="M6840">
        <v>1803</v>
      </c>
      <c r="N6840">
        <v>8.1000000000000003E-2</v>
      </c>
      <c r="O6840">
        <v>4.577</v>
      </c>
      <c r="P6840">
        <v>0.44209999999999999</v>
      </c>
      <c r="Q6840">
        <v>22255.1</v>
      </c>
      <c r="R6840" t="s">
        <v>923</v>
      </c>
      <c r="T6840" t="s">
        <v>28</v>
      </c>
      <c r="V6840" t="s">
        <v>32</v>
      </c>
      <c r="Y6840" t="s">
        <v>160</v>
      </c>
    </row>
    <row r="6841" spans="1:25" x14ac:dyDescent="0.45">
      <c r="A6841" t="s">
        <v>335</v>
      </c>
      <c r="B6841" t="s">
        <v>542</v>
      </c>
      <c r="C6841">
        <v>8007</v>
      </c>
      <c r="D6841" t="s">
        <v>418</v>
      </c>
      <c r="E6841" t="s">
        <v>411</v>
      </c>
      <c r="F6841">
        <v>2020</v>
      </c>
      <c r="G6841">
        <v>250</v>
      </c>
      <c r="H6841">
        <v>250</v>
      </c>
      <c r="I6841">
        <v>4406</v>
      </c>
      <c r="K6841">
        <v>0.02</v>
      </c>
      <c r="L6841">
        <v>8.9999999999999998E-4</v>
      </c>
      <c r="M6841">
        <v>4975.6000000000004</v>
      </c>
      <c r="N6841">
        <v>8.1000000000000003E-2</v>
      </c>
      <c r="O6841">
        <v>15.811</v>
      </c>
      <c r="P6841">
        <v>0.54810000000000003</v>
      </c>
      <c r="Q6841">
        <v>61426.400000000001</v>
      </c>
      <c r="R6841" t="s">
        <v>923</v>
      </c>
      <c r="T6841" t="s">
        <v>28</v>
      </c>
      <c r="V6841" t="s">
        <v>32</v>
      </c>
      <c r="Y6841" t="s">
        <v>160</v>
      </c>
    </row>
    <row r="6842" spans="1:25" x14ac:dyDescent="0.45">
      <c r="A6842" t="s">
        <v>335</v>
      </c>
      <c r="B6842" t="s">
        <v>542</v>
      </c>
      <c r="C6842">
        <v>8007</v>
      </c>
      <c r="D6842" t="s">
        <v>418</v>
      </c>
      <c r="E6842" t="s">
        <v>411</v>
      </c>
      <c r="F6842">
        <v>2021</v>
      </c>
      <c r="G6842">
        <v>316</v>
      </c>
      <c r="H6842">
        <v>316</v>
      </c>
      <c r="I6842">
        <v>4134</v>
      </c>
      <c r="K6842">
        <v>1.9E-2</v>
      </c>
      <c r="L6842">
        <v>6.9999999999999999E-4</v>
      </c>
      <c r="M6842">
        <v>4513.3999999999996</v>
      </c>
      <c r="N6842">
        <v>8.0699999999999994E-2</v>
      </c>
      <c r="O6842">
        <v>15.471</v>
      </c>
      <c r="P6842">
        <v>0.6492</v>
      </c>
      <c r="Q6842">
        <v>55724.800000000003</v>
      </c>
      <c r="R6842" t="s">
        <v>923</v>
      </c>
      <c r="T6842" t="s">
        <v>28</v>
      </c>
      <c r="V6842" t="s">
        <v>32</v>
      </c>
      <c r="Y6842" t="s">
        <v>161</v>
      </c>
    </row>
    <row r="6843" spans="1:25" x14ac:dyDescent="0.45">
      <c r="A6843" t="s">
        <v>335</v>
      </c>
      <c r="B6843" t="s">
        <v>542</v>
      </c>
      <c r="C6843">
        <v>8007</v>
      </c>
      <c r="D6843" t="s">
        <v>418</v>
      </c>
      <c r="E6843" t="s">
        <v>411</v>
      </c>
      <c r="F6843">
        <v>2022</v>
      </c>
      <c r="G6843">
        <v>302</v>
      </c>
      <c r="H6843">
        <v>302</v>
      </c>
      <c r="I6843">
        <v>3706</v>
      </c>
      <c r="K6843">
        <v>1.7000000000000001E-2</v>
      </c>
      <c r="L6843">
        <v>5.9999999999999995E-4</v>
      </c>
      <c r="M6843">
        <v>4082.2</v>
      </c>
      <c r="N6843">
        <v>8.1299999999999997E-2</v>
      </c>
      <c r="O6843">
        <v>15.585000000000001</v>
      </c>
      <c r="P6843">
        <v>0.66900000000000004</v>
      </c>
      <c r="Q6843">
        <v>50382.2</v>
      </c>
      <c r="R6843" t="s">
        <v>923</v>
      </c>
      <c r="T6843" t="s">
        <v>28</v>
      </c>
      <c r="V6843" t="s">
        <v>32</v>
      </c>
      <c r="Y6843" t="s">
        <v>161</v>
      </c>
    </row>
    <row r="6844" spans="1:25" x14ac:dyDescent="0.45">
      <c r="A6844" t="s">
        <v>335</v>
      </c>
      <c r="B6844" t="s">
        <v>542</v>
      </c>
      <c r="C6844">
        <v>8007</v>
      </c>
      <c r="D6844" t="s">
        <v>418</v>
      </c>
      <c r="E6844" t="s">
        <v>411</v>
      </c>
      <c r="F6844">
        <v>2023</v>
      </c>
      <c r="G6844">
        <v>101</v>
      </c>
      <c r="H6844">
        <v>101</v>
      </c>
      <c r="I6844">
        <v>2009</v>
      </c>
      <c r="K6844">
        <v>6.0000000000000001E-3</v>
      </c>
      <c r="L6844">
        <v>4.0000000000000002E-4</v>
      </c>
      <c r="M6844">
        <v>1657.2</v>
      </c>
      <c r="N6844">
        <v>8.1000000000000003E-2</v>
      </c>
      <c r="O6844">
        <v>4.5739999999999998</v>
      </c>
      <c r="P6844">
        <v>0.46060000000000001</v>
      </c>
      <c r="Q6844">
        <v>20451.400000000001</v>
      </c>
      <c r="R6844" t="s">
        <v>923</v>
      </c>
      <c r="T6844" t="s">
        <v>28</v>
      </c>
      <c r="V6844" t="s">
        <v>32</v>
      </c>
      <c r="Y6844" t="s">
        <v>161</v>
      </c>
    </row>
    <row r="6845" spans="1:25" x14ac:dyDescent="0.45">
      <c r="A6845" t="s">
        <v>335</v>
      </c>
      <c r="B6845" t="s">
        <v>542</v>
      </c>
      <c r="C6845">
        <v>8007</v>
      </c>
      <c r="D6845" t="s">
        <v>418</v>
      </c>
      <c r="E6845" t="s">
        <v>411</v>
      </c>
      <c r="F6845">
        <v>2024</v>
      </c>
      <c r="G6845">
        <v>35</v>
      </c>
      <c r="H6845">
        <v>35</v>
      </c>
      <c r="I6845">
        <v>425</v>
      </c>
      <c r="K6845">
        <v>2E-3</v>
      </c>
      <c r="L6845">
        <v>6.9999999999999999E-4</v>
      </c>
      <c r="M6845">
        <v>529.9</v>
      </c>
      <c r="N6845">
        <v>8.0699999999999994E-2</v>
      </c>
      <c r="O6845">
        <v>1.4330000000000001</v>
      </c>
      <c r="P6845">
        <v>0.43769999999999998</v>
      </c>
      <c r="Q6845">
        <v>6545</v>
      </c>
      <c r="R6845" t="s">
        <v>923</v>
      </c>
      <c r="T6845" t="s">
        <v>28</v>
      </c>
      <c r="V6845" t="s">
        <v>32</v>
      </c>
      <c r="Y6845" t="s">
        <v>161</v>
      </c>
    </row>
    <row r="6846" spans="1:25" x14ac:dyDescent="0.45">
      <c r="A6846" t="s">
        <v>335</v>
      </c>
      <c r="B6846" t="s">
        <v>542</v>
      </c>
      <c r="C6846">
        <v>8007</v>
      </c>
      <c r="D6846" t="s">
        <v>419</v>
      </c>
      <c r="E6846" t="s">
        <v>411</v>
      </c>
      <c r="F6846">
        <v>2009</v>
      </c>
      <c r="G6846">
        <v>202</v>
      </c>
      <c r="H6846">
        <v>202</v>
      </c>
      <c r="I6846">
        <v>2646</v>
      </c>
      <c r="K6846">
        <v>9.9559999999999995</v>
      </c>
      <c r="L6846">
        <v>0.50019999999999998</v>
      </c>
      <c r="M6846">
        <v>3224.8</v>
      </c>
      <c r="N6846">
        <v>8.1000000000000003E-2</v>
      </c>
      <c r="O6846">
        <v>19.317</v>
      </c>
      <c r="P6846">
        <v>0.97009999999999996</v>
      </c>
      <c r="Q6846">
        <v>39815.699999999997</v>
      </c>
      <c r="R6846" t="s">
        <v>923</v>
      </c>
      <c r="T6846" t="s">
        <v>28</v>
      </c>
      <c r="V6846" t="s">
        <v>548</v>
      </c>
      <c r="Y6846" t="s">
        <v>103</v>
      </c>
    </row>
    <row r="6847" spans="1:25" x14ac:dyDescent="0.45">
      <c r="A6847" t="s">
        <v>335</v>
      </c>
      <c r="B6847" t="s">
        <v>542</v>
      </c>
      <c r="C6847">
        <v>8007</v>
      </c>
      <c r="D6847" t="s">
        <v>419</v>
      </c>
      <c r="E6847" t="s">
        <v>411</v>
      </c>
      <c r="F6847">
        <v>2010</v>
      </c>
      <c r="G6847">
        <v>368</v>
      </c>
      <c r="H6847">
        <v>368</v>
      </c>
      <c r="I6847">
        <v>6288</v>
      </c>
      <c r="K6847">
        <v>21.791</v>
      </c>
      <c r="L6847">
        <v>0.5</v>
      </c>
      <c r="M6847">
        <v>7057.3</v>
      </c>
      <c r="N6847">
        <v>8.1000000000000003E-2</v>
      </c>
      <c r="O6847">
        <v>26.288</v>
      </c>
      <c r="P6847">
        <v>0.62119999999999997</v>
      </c>
      <c r="Q6847">
        <v>87150.2</v>
      </c>
      <c r="R6847" t="s">
        <v>923</v>
      </c>
      <c r="T6847" t="s">
        <v>28</v>
      </c>
      <c r="V6847" t="s">
        <v>32</v>
      </c>
      <c r="Y6847" t="s">
        <v>103</v>
      </c>
    </row>
    <row r="6848" spans="1:25" x14ac:dyDescent="0.45">
      <c r="A6848" t="s">
        <v>335</v>
      </c>
      <c r="B6848" t="s">
        <v>542</v>
      </c>
      <c r="C6848">
        <v>8007</v>
      </c>
      <c r="D6848" t="s">
        <v>419</v>
      </c>
      <c r="E6848" t="s">
        <v>411</v>
      </c>
      <c r="F6848">
        <v>2011</v>
      </c>
      <c r="G6848">
        <v>161</v>
      </c>
      <c r="H6848">
        <v>161</v>
      </c>
      <c r="I6848">
        <v>2616</v>
      </c>
      <c r="K6848">
        <v>9.18</v>
      </c>
      <c r="L6848">
        <v>0.50019999999999998</v>
      </c>
      <c r="M6848">
        <v>2973.3</v>
      </c>
      <c r="N6848">
        <v>8.1000000000000003E-2</v>
      </c>
      <c r="O6848">
        <v>12.289</v>
      </c>
      <c r="P6848">
        <v>0.72519999999999996</v>
      </c>
      <c r="Q6848">
        <v>36716.1</v>
      </c>
      <c r="R6848" t="s">
        <v>923</v>
      </c>
      <c r="T6848" t="s">
        <v>28</v>
      </c>
      <c r="V6848" t="s">
        <v>32</v>
      </c>
      <c r="Y6848" t="s">
        <v>103</v>
      </c>
    </row>
    <row r="6849" spans="1:25" x14ac:dyDescent="0.45">
      <c r="A6849" t="s">
        <v>335</v>
      </c>
      <c r="B6849" t="s">
        <v>542</v>
      </c>
      <c r="C6849">
        <v>8007</v>
      </c>
      <c r="D6849" t="s">
        <v>419</v>
      </c>
      <c r="E6849" t="s">
        <v>411</v>
      </c>
      <c r="F6849">
        <v>2012</v>
      </c>
      <c r="G6849">
        <v>129</v>
      </c>
      <c r="H6849">
        <v>129</v>
      </c>
      <c r="I6849">
        <v>2210</v>
      </c>
      <c r="K6849">
        <v>7.7080000000000002</v>
      </c>
      <c r="L6849">
        <v>0.50029999999999997</v>
      </c>
      <c r="M6849">
        <v>2498.1</v>
      </c>
      <c r="N6849">
        <v>8.1000000000000003E-2</v>
      </c>
      <c r="O6849">
        <v>7.55</v>
      </c>
      <c r="P6849">
        <v>0.55879999999999996</v>
      </c>
      <c r="Q6849">
        <v>30824.3</v>
      </c>
      <c r="R6849" t="s">
        <v>923</v>
      </c>
      <c r="T6849" t="s">
        <v>28</v>
      </c>
      <c r="V6849" t="s">
        <v>32</v>
      </c>
      <c r="Y6849" t="s">
        <v>103</v>
      </c>
    </row>
    <row r="6850" spans="1:25" x14ac:dyDescent="0.45">
      <c r="A6850" t="s">
        <v>335</v>
      </c>
      <c r="B6850" t="s">
        <v>542</v>
      </c>
      <c r="C6850">
        <v>8007</v>
      </c>
      <c r="D6850" t="s">
        <v>419</v>
      </c>
      <c r="E6850" t="s">
        <v>411</v>
      </c>
      <c r="F6850">
        <v>2013</v>
      </c>
      <c r="G6850">
        <v>233</v>
      </c>
      <c r="H6850">
        <v>233</v>
      </c>
      <c r="I6850">
        <v>4167</v>
      </c>
      <c r="K6850">
        <v>14.026</v>
      </c>
      <c r="L6850">
        <v>0.50019999999999998</v>
      </c>
      <c r="M6850">
        <v>4544.3999999999996</v>
      </c>
      <c r="N6850">
        <v>8.1000000000000003E-2</v>
      </c>
      <c r="O6850">
        <v>34.533000000000001</v>
      </c>
      <c r="P6850">
        <v>1.2292000000000001</v>
      </c>
      <c r="Q6850">
        <v>56094.3</v>
      </c>
      <c r="R6850" t="s">
        <v>923</v>
      </c>
      <c r="T6850" t="s">
        <v>28</v>
      </c>
      <c r="V6850" t="s">
        <v>32</v>
      </c>
      <c r="Y6850" t="s">
        <v>103</v>
      </c>
    </row>
    <row r="6851" spans="1:25" x14ac:dyDescent="0.45">
      <c r="A6851" t="s">
        <v>335</v>
      </c>
      <c r="B6851" t="s">
        <v>542</v>
      </c>
      <c r="C6851">
        <v>8007</v>
      </c>
      <c r="D6851" t="s">
        <v>419</v>
      </c>
      <c r="E6851" t="s">
        <v>411</v>
      </c>
      <c r="F6851">
        <v>2014</v>
      </c>
      <c r="G6851">
        <v>303</v>
      </c>
      <c r="H6851">
        <v>303</v>
      </c>
      <c r="I6851">
        <v>5349</v>
      </c>
      <c r="K6851">
        <v>18.594000000000001</v>
      </c>
      <c r="L6851">
        <v>0.50019999999999998</v>
      </c>
      <c r="M6851">
        <v>6024</v>
      </c>
      <c r="N6851">
        <v>8.1000000000000003E-2</v>
      </c>
      <c r="O6851">
        <v>39.210999999999999</v>
      </c>
      <c r="P6851">
        <v>1.0962000000000001</v>
      </c>
      <c r="Q6851">
        <v>74361</v>
      </c>
      <c r="R6851" t="s">
        <v>923</v>
      </c>
      <c r="T6851" t="s">
        <v>28</v>
      </c>
      <c r="V6851" t="s">
        <v>32</v>
      </c>
      <c r="Y6851" t="s">
        <v>103</v>
      </c>
    </row>
    <row r="6852" spans="1:25" x14ac:dyDescent="0.45">
      <c r="A6852" t="s">
        <v>335</v>
      </c>
      <c r="B6852" t="s">
        <v>542</v>
      </c>
      <c r="C6852">
        <v>8007</v>
      </c>
      <c r="D6852" t="s">
        <v>419</v>
      </c>
      <c r="E6852" t="s">
        <v>411</v>
      </c>
      <c r="F6852">
        <v>2015</v>
      </c>
      <c r="G6852">
        <v>211</v>
      </c>
      <c r="H6852">
        <v>211</v>
      </c>
      <c r="I6852">
        <v>3325</v>
      </c>
      <c r="K6852">
        <v>13.772</v>
      </c>
      <c r="L6852">
        <v>0.50019999999999998</v>
      </c>
      <c r="M6852">
        <v>4460.3</v>
      </c>
      <c r="N6852">
        <v>8.1000000000000003E-2</v>
      </c>
      <c r="O6852">
        <v>24.484000000000002</v>
      </c>
      <c r="P6852">
        <v>0.93149999999999999</v>
      </c>
      <c r="Q6852">
        <v>55077.9</v>
      </c>
      <c r="R6852" t="s">
        <v>923</v>
      </c>
      <c r="T6852" t="s">
        <v>28</v>
      </c>
      <c r="V6852" t="s">
        <v>32</v>
      </c>
      <c r="Y6852" t="s">
        <v>159</v>
      </c>
    </row>
    <row r="6853" spans="1:25" x14ac:dyDescent="0.45">
      <c r="A6853" t="s">
        <v>335</v>
      </c>
      <c r="B6853" t="s">
        <v>542</v>
      </c>
      <c r="C6853">
        <v>8007</v>
      </c>
      <c r="D6853" t="s">
        <v>419</v>
      </c>
      <c r="E6853" t="s">
        <v>411</v>
      </c>
      <c r="F6853">
        <v>2016</v>
      </c>
      <c r="G6853">
        <v>246</v>
      </c>
      <c r="H6853">
        <v>246</v>
      </c>
      <c r="I6853">
        <v>3523</v>
      </c>
      <c r="K6853">
        <v>14.462</v>
      </c>
      <c r="L6853">
        <v>0.46970000000000001</v>
      </c>
      <c r="M6853">
        <v>4939</v>
      </c>
      <c r="N6853">
        <v>8.1000000000000003E-2</v>
      </c>
      <c r="O6853">
        <v>15.884</v>
      </c>
      <c r="P6853">
        <v>0.55720000000000003</v>
      </c>
      <c r="Q6853">
        <v>60956.4</v>
      </c>
      <c r="R6853" t="s">
        <v>923</v>
      </c>
      <c r="T6853" t="s">
        <v>28</v>
      </c>
      <c r="V6853" t="s">
        <v>32</v>
      </c>
      <c r="Y6853" t="s">
        <v>159</v>
      </c>
    </row>
    <row r="6854" spans="1:25" x14ac:dyDescent="0.45">
      <c r="A6854" t="s">
        <v>335</v>
      </c>
      <c r="B6854" t="s">
        <v>542</v>
      </c>
      <c r="C6854">
        <v>8007</v>
      </c>
      <c r="D6854" t="s">
        <v>419</v>
      </c>
      <c r="E6854" t="s">
        <v>411</v>
      </c>
      <c r="F6854">
        <v>2017</v>
      </c>
      <c r="G6854">
        <v>126</v>
      </c>
      <c r="H6854">
        <v>126</v>
      </c>
      <c r="I6854">
        <v>1639</v>
      </c>
      <c r="K6854">
        <v>2.4E-2</v>
      </c>
      <c r="L6854">
        <v>1.9E-3</v>
      </c>
      <c r="M6854">
        <v>2312.5</v>
      </c>
      <c r="N6854">
        <v>8.1000000000000003E-2</v>
      </c>
      <c r="O6854">
        <v>10.739000000000001</v>
      </c>
      <c r="P6854">
        <v>0.8095</v>
      </c>
      <c r="Q6854">
        <v>28547.1</v>
      </c>
      <c r="R6854" t="s">
        <v>923</v>
      </c>
      <c r="T6854" t="s">
        <v>28</v>
      </c>
      <c r="V6854" t="s">
        <v>32</v>
      </c>
      <c r="Y6854" t="s">
        <v>160</v>
      </c>
    </row>
    <row r="6855" spans="1:25" x14ac:dyDescent="0.45">
      <c r="A6855" t="s">
        <v>335</v>
      </c>
      <c r="B6855" t="s">
        <v>542</v>
      </c>
      <c r="C6855">
        <v>8007</v>
      </c>
      <c r="D6855" t="s">
        <v>419</v>
      </c>
      <c r="E6855" t="s">
        <v>411</v>
      </c>
      <c r="F6855">
        <v>2018</v>
      </c>
      <c r="G6855">
        <v>363</v>
      </c>
      <c r="H6855">
        <v>363</v>
      </c>
      <c r="I6855">
        <v>6484</v>
      </c>
      <c r="K6855">
        <v>8.6999999999999994E-2</v>
      </c>
      <c r="L6855">
        <v>1.9E-3</v>
      </c>
      <c r="M6855">
        <v>8174.2</v>
      </c>
      <c r="N6855">
        <v>8.09E-2</v>
      </c>
      <c r="O6855">
        <v>40.813000000000002</v>
      </c>
      <c r="P6855">
        <v>0.82389999999999997</v>
      </c>
      <c r="Q6855">
        <v>100904.5</v>
      </c>
      <c r="R6855" t="s">
        <v>923</v>
      </c>
      <c r="T6855" t="s">
        <v>28</v>
      </c>
      <c r="V6855" t="s">
        <v>545</v>
      </c>
      <c r="Y6855" t="s">
        <v>160</v>
      </c>
    </row>
    <row r="6856" spans="1:25" x14ac:dyDescent="0.45">
      <c r="A6856" t="s">
        <v>335</v>
      </c>
      <c r="B6856" t="s">
        <v>542</v>
      </c>
      <c r="C6856">
        <v>8007</v>
      </c>
      <c r="D6856" t="s">
        <v>419</v>
      </c>
      <c r="E6856" t="s">
        <v>411</v>
      </c>
      <c r="F6856">
        <v>2019</v>
      </c>
      <c r="G6856">
        <v>69</v>
      </c>
      <c r="H6856">
        <v>69</v>
      </c>
      <c r="I6856">
        <v>1284</v>
      </c>
      <c r="K6856">
        <v>8.9999999999999993E-3</v>
      </c>
      <c r="L6856">
        <v>1E-3</v>
      </c>
      <c r="M6856">
        <v>1803</v>
      </c>
      <c r="N6856">
        <v>8.1000000000000003E-2</v>
      </c>
      <c r="O6856">
        <v>5.3079999999999998</v>
      </c>
      <c r="P6856">
        <v>0.49640000000000001</v>
      </c>
      <c r="Q6856">
        <v>22255.1</v>
      </c>
      <c r="R6856" t="s">
        <v>923</v>
      </c>
      <c r="T6856" t="s">
        <v>28</v>
      </c>
      <c r="V6856" t="s">
        <v>32</v>
      </c>
      <c r="Y6856" t="s">
        <v>160</v>
      </c>
    </row>
    <row r="6857" spans="1:25" x14ac:dyDescent="0.45">
      <c r="A6857" t="s">
        <v>335</v>
      </c>
      <c r="B6857" t="s">
        <v>542</v>
      </c>
      <c r="C6857">
        <v>8007</v>
      </c>
      <c r="D6857" t="s">
        <v>419</v>
      </c>
      <c r="E6857" t="s">
        <v>411</v>
      </c>
      <c r="F6857">
        <v>2020</v>
      </c>
      <c r="G6857">
        <v>250</v>
      </c>
      <c r="H6857">
        <v>250</v>
      </c>
      <c r="I6857">
        <v>4406</v>
      </c>
      <c r="K6857">
        <v>0.02</v>
      </c>
      <c r="L6857">
        <v>8.9999999999999998E-4</v>
      </c>
      <c r="M6857">
        <v>4975.6000000000004</v>
      </c>
      <c r="N6857">
        <v>8.1000000000000003E-2</v>
      </c>
      <c r="O6857">
        <v>12.944000000000001</v>
      </c>
      <c r="P6857">
        <v>0.45519999999999999</v>
      </c>
      <c r="Q6857">
        <v>61426.400000000001</v>
      </c>
      <c r="R6857" t="s">
        <v>923</v>
      </c>
      <c r="T6857" t="s">
        <v>28</v>
      </c>
      <c r="V6857" t="s">
        <v>32</v>
      </c>
      <c r="Y6857" t="s">
        <v>160</v>
      </c>
    </row>
    <row r="6858" spans="1:25" x14ac:dyDescent="0.45">
      <c r="A6858" t="s">
        <v>335</v>
      </c>
      <c r="B6858" t="s">
        <v>542</v>
      </c>
      <c r="C6858">
        <v>8007</v>
      </c>
      <c r="D6858" t="s">
        <v>419</v>
      </c>
      <c r="E6858" t="s">
        <v>411</v>
      </c>
      <c r="F6858">
        <v>2021</v>
      </c>
      <c r="G6858">
        <v>315</v>
      </c>
      <c r="H6858">
        <v>315</v>
      </c>
      <c r="I6858">
        <v>4133</v>
      </c>
      <c r="K6858">
        <v>1.9E-2</v>
      </c>
      <c r="L6858">
        <v>6.9999999999999999E-4</v>
      </c>
      <c r="M6858">
        <v>4512.3</v>
      </c>
      <c r="N6858">
        <v>8.0699999999999994E-2</v>
      </c>
      <c r="O6858">
        <v>13.487</v>
      </c>
      <c r="P6858">
        <v>0.57869999999999999</v>
      </c>
      <c r="Q6858">
        <v>55710.9</v>
      </c>
      <c r="R6858" t="s">
        <v>923</v>
      </c>
      <c r="T6858" t="s">
        <v>28</v>
      </c>
      <c r="V6858" t="s">
        <v>32</v>
      </c>
      <c r="Y6858" t="s">
        <v>161</v>
      </c>
    </row>
    <row r="6859" spans="1:25" x14ac:dyDescent="0.45">
      <c r="A6859" t="s">
        <v>335</v>
      </c>
      <c r="B6859" t="s">
        <v>542</v>
      </c>
      <c r="C6859">
        <v>8007</v>
      </c>
      <c r="D6859" t="s">
        <v>419</v>
      </c>
      <c r="E6859" t="s">
        <v>411</v>
      </c>
      <c r="F6859">
        <v>2022</v>
      </c>
      <c r="G6859">
        <v>318</v>
      </c>
      <c r="H6859">
        <v>318</v>
      </c>
      <c r="I6859">
        <v>3950</v>
      </c>
      <c r="K6859">
        <v>1.7999999999999999E-2</v>
      </c>
      <c r="L6859">
        <v>5.9999999999999995E-4</v>
      </c>
      <c r="M6859">
        <v>4349.8999999999996</v>
      </c>
      <c r="N6859">
        <v>8.1299999999999997E-2</v>
      </c>
      <c r="O6859">
        <v>16.253</v>
      </c>
      <c r="P6859">
        <v>0.64229999999999998</v>
      </c>
      <c r="Q6859">
        <v>53687.199999999997</v>
      </c>
      <c r="R6859" t="s">
        <v>923</v>
      </c>
      <c r="T6859" t="s">
        <v>28</v>
      </c>
      <c r="V6859" t="s">
        <v>32</v>
      </c>
      <c r="Y6859" t="s">
        <v>161</v>
      </c>
    </row>
    <row r="6860" spans="1:25" x14ac:dyDescent="0.45">
      <c r="A6860" t="s">
        <v>335</v>
      </c>
      <c r="B6860" t="s">
        <v>542</v>
      </c>
      <c r="C6860">
        <v>8007</v>
      </c>
      <c r="D6860" t="s">
        <v>419</v>
      </c>
      <c r="E6860" t="s">
        <v>411</v>
      </c>
      <c r="F6860">
        <v>2023</v>
      </c>
      <c r="G6860">
        <v>133</v>
      </c>
      <c r="H6860">
        <v>133</v>
      </c>
      <c r="I6860">
        <v>2297</v>
      </c>
      <c r="K6860">
        <v>7.0000000000000001E-3</v>
      </c>
      <c r="L6860">
        <v>4.0000000000000002E-4</v>
      </c>
      <c r="M6860">
        <v>1982.5</v>
      </c>
      <c r="N6860">
        <v>8.09E-2</v>
      </c>
      <c r="O6860">
        <v>5.3170000000000002</v>
      </c>
      <c r="P6860">
        <v>0.4945</v>
      </c>
      <c r="Q6860">
        <v>24467.5</v>
      </c>
      <c r="R6860" t="s">
        <v>923</v>
      </c>
      <c r="T6860" t="s">
        <v>28</v>
      </c>
      <c r="V6860" t="s">
        <v>32</v>
      </c>
      <c r="Y6860" t="s">
        <v>161</v>
      </c>
    </row>
    <row r="6861" spans="1:25" x14ac:dyDescent="0.45">
      <c r="A6861" t="s">
        <v>335</v>
      </c>
      <c r="B6861" t="s">
        <v>542</v>
      </c>
      <c r="C6861">
        <v>8007</v>
      </c>
      <c r="D6861" t="s">
        <v>419</v>
      </c>
      <c r="E6861" t="s">
        <v>411</v>
      </c>
      <c r="F6861">
        <v>2024</v>
      </c>
      <c r="G6861">
        <v>35</v>
      </c>
      <c r="H6861">
        <v>35</v>
      </c>
      <c r="I6861">
        <v>425</v>
      </c>
      <c r="K6861">
        <v>2E-3</v>
      </c>
      <c r="L6861">
        <v>6.9999999999999999E-4</v>
      </c>
      <c r="M6861">
        <v>529.9</v>
      </c>
      <c r="N6861">
        <v>8.0699999999999994E-2</v>
      </c>
      <c r="O6861">
        <v>1.2569999999999999</v>
      </c>
      <c r="P6861">
        <v>0.38379999999999997</v>
      </c>
      <c r="Q6861">
        <v>6545</v>
      </c>
      <c r="R6861" t="s">
        <v>923</v>
      </c>
      <c r="T6861" t="s">
        <v>28</v>
      </c>
      <c r="V6861" t="s">
        <v>32</v>
      </c>
      <c r="Y6861" t="s">
        <v>161</v>
      </c>
    </row>
    <row r="6862" spans="1:25" x14ac:dyDescent="0.45">
      <c r="A6862" t="s">
        <v>335</v>
      </c>
      <c r="B6862" t="s">
        <v>542</v>
      </c>
      <c r="C6862">
        <v>8007</v>
      </c>
      <c r="D6862" t="s">
        <v>420</v>
      </c>
      <c r="E6862" t="s">
        <v>411</v>
      </c>
      <c r="F6862">
        <v>2009</v>
      </c>
      <c r="G6862">
        <v>190</v>
      </c>
      <c r="H6862">
        <v>190</v>
      </c>
      <c r="I6862">
        <v>3153</v>
      </c>
      <c r="K6862">
        <v>11.379</v>
      </c>
      <c r="L6862">
        <v>0.50019999999999998</v>
      </c>
      <c r="M6862">
        <v>3686.2</v>
      </c>
      <c r="N6862">
        <v>8.1000000000000003E-2</v>
      </c>
      <c r="O6862">
        <v>21.849</v>
      </c>
      <c r="P6862">
        <v>0.95589999999999997</v>
      </c>
      <c r="Q6862">
        <v>45508.3</v>
      </c>
      <c r="R6862" t="s">
        <v>923</v>
      </c>
      <c r="T6862" t="s">
        <v>28</v>
      </c>
      <c r="V6862" t="s">
        <v>548</v>
      </c>
      <c r="Y6862" t="s">
        <v>103</v>
      </c>
    </row>
    <row r="6863" spans="1:25" x14ac:dyDescent="0.45">
      <c r="A6863" t="s">
        <v>335</v>
      </c>
      <c r="B6863" t="s">
        <v>542</v>
      </c>
      <c r="C6863">
        <v>8007</v>
      </c>
      <c r="D6863" t="s">
        <v>420</v>
      </c>
      <c r="E6863" t="s">
        <v>411</v>
      </c>
      <c r="F6863">
        <v>2010</v>
      </c>
      <c r="G6863">
        <v>263</v>
      </c>
      <c r="H6863">
        <v>263</v>
      </c>
      <c r="I6863">
        <v>4438</v>
      </c>
      <c r="K6863">
        <v>15.340999999999999</v>
      </c>
      <c r="L6863">
        <v>0.50009999999999999</v>
      </c>
      <c r="M6863">
        <v>4971</v>
      </c>
      <c r="N6863">
        <v>8.1100000000000005E-2</v>
      </c>
      <c r="O6863">
        <v>16.440999999999999</v>
      </c>
      <c r="P6863">
        <v>0.58350000000000002</v>
      </c>
      <c r="Q6863">
        <v>61353.2</v>
      </c>
      <c r="R6863" t="s">
        <v>923</v>
      </c>
      <c r="T6863" t="s">
        <v>28</v>
      </c>
      <c r="V6863" t="s">
        <v>32</v>
      </c>
      <c r="Y6863" t="s">
        <v>103</v>
      </c>
    </row>
    <row r="6864" spans="1:25" x14ac:dyDescent="0.45">
      <c r="A6864" t="s">
        <v>335</v>
      </c>
      <c r="B6864" t="s">
        <v>542</v>
      </c>
      <c r="C6864">
        <v>8007</v>
      </c>
      <c r="D6864" t="s">
        <v>420</v>
      </c>
      <c r="E6864" t="s">
        <v>411</v>
      </c>
      <c r="F6864">
        <v>2011</v>
      </c>
      <c r="G6864">
        <v>123</v>
      </c>
      <c r="H6864">
        <v>123</v>
      </c>
      <c r="I6864">
        <v>1979</v>
      </c>
      <c r="K6864">
        <v>6.9039999999999999</v>
      </c>
      <c r="L6864">
        <v>0.50009999999999999</v>
      </c>
      <c r="M6864">
        <v>2236.3000000000002</v>
      </c>
      <c r="N6864">
        <v>8.1000000000000003E-2</v>
      </c>
      <c r="O6864">
        <v>7.2850000000000001</v>
      </c>
      <c r="P6864">
        <v>0.58040000000000003</v>
      </c>
      <c r="Q6864">
        <v>27611.4</v>
      </c>
      <c r="R6864" t="s">
        <v>923</v>
      </c>
      <c r="T6864" t="s">
        <v>28</v>
      </c>
      <c r="V6864" t="s">
        <v>32</v>
      </c>
      <c r="Y6864" t="s">
        <v>103</v>
      </c>
    </row>
    <row r="6865" spans="1:25" x14ac:dyDescent="0.45">
      <c r="A6865" t="s">
        <v>335</v>
      </c>
      <c r="B6865" t="s">
        <v>542</v>
      </c>
      <c r="C6865">
        <v>8007</v>
      </c>
      <c r="D6865" t="s">
        <v>420</v>
      </c>
      <c r="E6865" t="s">
        <v>411</v>
      </c>
      <c r="F6865">
        <v>2012</v>
      </c>
      <c r="G6865">
        <v>174</v>
      </c>
      <c r="H6865">
        <v>174</v>
      </c>
      <c r="I6865">
        <v>2886</v>
      </c>
      <c r="K6865">
        <v>10.032999999999999</v>
      </c>
      <c r="L6865">
        <v>0.50019999999999998</v>
      </c>
      <c r="M6865">
        <v>3250.2</v>
      </c>
      <c r="N6865">
        <v>8.1000000000000003E-2</v>
      </c>
      <c r="O6865">
        <v>9.4890000000000008</v>
      </c>
      <c r="P6865">
        <v>0.51800000000000002</v>
      </c>
      <c r="Q6865">
        <v>40125.199999999997</v>
      </c>
      <c r="R6865" t="s">
        <v>923</v>
      </c>
      <c r="T6865" t="s">
        <v>28</v>
      </c>
      <c r="V6865" t="s">
        <v>32</v>
      </c>
      <c r="Y6865" t="s">
        <v>103</v>
      </c>
    </row>
    <row r="6866" spans="1:25" x14ac:dyDescent="0.45">
      <c r="A6866" t="s">
        <v>335</v>
      </c>
      <c r="B6866" t="s">
        <v>542</v>
      </c>
      <c r="C6866">
        <v>8007</v>
      </c>
      <c r="D6866" t="s">
        <v>420</v>
      </c>
      <c r="E6866" t="s">
        <v>411</v>
      </c>
      <c r="F6866">
        <v>2013</v>
      </c>
      <c r="G6866">
        <v>248</v>
      </c>
      <c r="H6866">
        <v>248</v>
      </c>
      <c r="I6866">
        <v>4639</v>
      </c>
      <c r="K6866">
        <v>15.318</v>
      </c>
      <c r="L6866">
        <v>0.50009999999999999</v>
      </c>
      <c r="M6866">
        <v>4963.3</v>
      </c>
      <c r="N6866">
        <v>8.1000000000000003E-2</v>
      </c>
      <c r="O6866">
        <v>22.366</v>
      </c>
      <c r="P6866">
        <v>0.75519999999999998</v>
      </c>
      <c r="Q6866">
        <v>61265.7</v>
      </c>
      <c r="R6866" t="s">
        <v>923</v>
      </c>
      <c r="T6866" t="s">
        <v>28</v>
      </c>
      <c r="V6866" t="s">
        <v>32</v>
      </c>
      <c r="Y6866" t="s">
        <v>103</v>
      </c>
    </row>
    <row r="6867" spans="1:25" x14ac:dyDescent="0.45">
      <c r="A6867" t="s">
        <v>335</v>
      </c>
      <c r="B6867" t="s">
        <v>542</v>
      </c>
      <c r="C6867">
        <v>8007</v>
      </c>
      <c r="D6867" t="s">
        <v>420</v>
      </c>
      <c r="E6867" t="s">
        <v>411</v>
      </c>
      <c r="F6867">
        <v>2014</v>
      </c>
      <c r="G6867">
        <v>37</v>
      </c>
      <c r="H6867">
        <v>37</v>
      </c>
      <c r="I6867">
        <v>517</v>
      </c>
      <c r="K6867">
        <v>1.9430000000000001</v>
      </c>
      <c r="L6867">
        <v>0.50039999999999996</v>
      </c>
      <c r="M6867">
        <v>629.6</v>
      </c>
      <c r="N6867">
        <v>8.1100000000000005E-2</v>
      </c>
      <c r="O6867">
        <v>3.0779999999999998</v>
      </c>
      <c r="P6867">
        <v>0.93189999999999995</v>
      </c>
      <c r="Q6867">
        <v>7770.5</v>
      </c>
      <c r="R6867" t="s">
        <v>923</v>
      </c>
      <c r="T6867" t="s">
        <v>28</v>
      </c>
      <c r="V6867" t="s">
        <v>32</v>
      </c>
      <c r="Y6867" t="s">
        <v>103</v>
      </c>
    </row>
    <row r="6868" spans="1:25" x14ac:dyDescent="0.45">
      <c r="A6868" t="s">
        <v>335</v>
      </c>
      <c r="B6868" t="s">
        <v>542</v>
      </c>
      <c r="C6868">
        <v>8007</v>
      </c>
      <c r="D6868" t="s">
        <v>420</v>
      </c>
      <c r="E6868" t="s">
        <v>411</v>
      </c>
      <c r="F6868">
        <v>2015</v>
      </c>
      <c r="G6868">
        <v>55</v>
      </c>
      <c r="H6868">
        <v>55</v>
      </c>
      <c r="I6868">
        <v>656</v>
      </c>
      <c r="K6868">
        <v>2.7240000000000002</v>
      </c>
      <c r="L6868">
        <v>0.50039999999999996</v>
      </c>
      <c r="M6868">
        <v>882.4</v>
      </c>
      <c r="N6868">
        <v>8.1199999999999994E-2</v>
      </c>
      <c r="O6868">
        <v>4.6539999999999999</v>
      </c>
      <c r="P6868">
        <v>0.93320000000000003</v>
      </c>
      <c r="Q6868">
        <v>10892</v>
      </c>
      <c r="R6868" t="s">
        <v>923</v>
      </c>
      <c r="T6868" t="s">
        <v>28</v>
      </c>
      <c r="V6868" t="s">
        <v>32</v>
      </c>
      <c r="Y6868" t="s">
        <v>159</v>
      </c>
    </row>
    <row r="6869" spans="1:25" x14ac:dyDescent="0.45">
      <c r="A6869" t="s">
        <v>335</v>
      </c>
      <c r="B6869" t="s">
        <v>542</v>
      </c>
      <c r="C6869">
        <v>8007</v>
      </c>
      <c r="D6869" t="s">
        <v>420</v>
      </c>
      <c r="E6869" t="s">
        <v>411</v>
      </c>
      <c r="F6869">
        <v>2016</v>
      </c>
      <c r="G6869">
        <v>119</v>
      </c>
      <c r="H6869">
        <v>119</v>
      </c>
      <c r="I6869">
        <v>1784</v>
      </c>
      <c r="K6869">
        <v>7.6539999999999999</v>
      </c>
      <c r="L6869">
        <v>0.4834</v>
      </c>
      <c r="M6869">
        <v>2543.6</v>
      </c>
      <c r="N6869">
        <v>8.1000000000000003E-2</v>
      </c>
      <c r="O6869">
        <v>7.0330000000000004</v>
      </c>
      <c r="P6869">
        <v>0.50960000000000005</v>
      </c>
      <c r="Q6869">
        <v>31404.9</v>
      </c>
      <c r="R6869" t="s">
        <v>923</v>
      </c>
      <c r="T6869" t="s">
        <v>28</v>
      </c>
      <c r="V6869" t="s">
        <v>32</v>
      </c>
      <c r="Y6869" t="s">
        <v>159</v>
      </c>
    </row>
    <row r="6870" spans="1:25" x14ac:dyDescent="0.45">
      <c r="A6870" t="s">
        <v>335</v>
      </c>
      <c r="B6870" t="s">
        <v>542</v>
      </c>
      <c r="C6870">
        <v>8007</v>
      </c>
      <c r="D6870" t="s">
        <v>420</v>
      </c>
      <c r="E6870" t="s">
        <v>411</v>
      </c>
      <c r="F6870">
        <v>2017</v>
      </c>
      <c r="G6870">
        <v>37</v>
      </c>
      <c r="H6870">
        <v>37</v>
      </c>
      <c r="I6870">
        <v>517</v>
      </c>
      <c r="K6870">
        <v>8.0000000000000002E-3</v>
      </c>
      <c r="L6870">
        <v>1.9E-3</v>
      </c>
      <c r="M6870">
        <v>736.8</v>
      </c>
      <c r="N6870">
        <v>8.0799999999999997E-2</v>
      </c>
      <c r="O6870">
        <v>3.246</v>
      </c>
      <c r="P6870">
        <v>0.80330000000000001</v>
      </c>
      <c r="Q6870">
        <v>9098.2999999999993</v>
      </c>
      <c r="R6870" t="s">
        <v>923</v>
      </c>
      <c r="T6870" t="s">
        <v>28</v>
      </c>
      <c r="V6870" t="s">
        <v>32</v>
      </c>
      <c r="Y6870" t="s">
        <v>160</v>
      </c>
    </row>
    <row r="6871" spans="1:25" x14ac:dyDescent="0.45">
      <c r="A6871" t="s">
        <v>335</v>
      </c>
      <c r="B6871" t="s">
        <v>542</v>
      </c>
      <c r="C6871">
        <v>8007</v>
      </c>
      <c r="D6871" t="s">
        <v>420</v>
      </c>
      <c r="E6871" t="s">
        <v>411</v>
      </c>
      <c r="F6871">
        <v>2018</v>
      </c>
      <c r="G6871">
        <v>137</v>
      </c>
      <c r="H6871">
        <v>137</v>
      </c>
      <c r="I6871">
        <v>2342</v>
      </c>
      <c r="K6871">
        <v>3.2000000000000001E-2</v>
      </c>
      <c r="L6871">
        <v>2E-3</v>
      </c>
      <c r="M6871">
        <v>2961.7</v>
      </c>
      <c r="N6871">
        <v>8.09E-2</v>
      </c>
      <c r="O6871">
        <v>15.608000000000001</v>
      </c>
      <c r="P6871">
        <v>0.87960000000000005</v>
      </c>
      <c r="Q6871">
        <v>36550.9</v>
      </c>
      <c r="R6871" t="s">
        <v>923</v>
      </c>
      <c r="T6871" t="s">
        <v>28</v>
      </c>
      <c r="V6871" t="s">
        <v>545</v>
      </c>
      <c r="Y6871" t="s">
        <v>160</v>
      </c>
    </row>
    <row r="6872" spans="1:25" x14ac:dyDescent="0.45">
      <c r="A6872" t="s">
        <v>335</v>
      </c>
      <c r="B6872" t="s">
        <v>542</v>
      </c>
      <c r="C6872">
        <v>8007</v>
      </c>
      <c r="D6872" t="s">
        <v>420</v>
      </c>
      <c r="E6872" t="s">
        <v>411</v>
      </c>
      <c r="F6872">
        <v>2019</v>
      </c>
      <c r="G6872">
        <v>97</v>
      </c>
      <c r="H6872">
        <v>97</v>
      </c>
      <c r="I6872">
        <v>1601</v>
      </c>
      <c r="K6872">
        <v>1.2999999999999999E-2</v>
      </c>
      <c r="L6872">
        <v>1.1000000000000001E-3</v>
      </c>
      <c r="M6872">
        <v>2236.6</v>
      </c>
      <c r="N6872">
        <v>8.1000000000000003E-2</v>
      </c>
      <c r="O6872">
        <v>6.5529999999999999</v>
      </c>
      <c r="P6872">
        <v>0.48380000000000001</v>
      </c>
      <c r="Q6872">
        <v>27609.599999999999</v>
      </c>
      <c r="R6872" t="s">
        <v>923</v>
      </c>
      <c r="T6872" t="s">
        <v>28</v>
      </c>
      <c r="V6872" t="s">
        <v>32</v>
      </c>
      <c r="Y6872" t="s">
        <v>160</v>
      </c>
    </row>
    <row r="6873" spans="1:25" x14ac:dyDescent="0.45">
      <c r="A6873" t="s">
        <v>335</v>
      </c>
      <c r="B6873" t="s">
        <v>542</v>
      </c>
      <c r="C6873">
        <v>8007</v>
      </c>
      <c r="D6873" t="s">
        <v>420</v>
      </c>
      <c r="E6873" t="s">
        <v>411</v>
      </c>
      <c r="F6873">
        <v>2020</v>
      </c>
      <c r="G6873">
        <v>133</v>
      </c>
      <c r="H6873">
        <v>133</v>
      </c>
      <c r="I6873">
        <v>2116</v>
      </c>
      <c r="K6873">
        <v>0.01</v>
      </c>
      <c r="L6873">
        <v>8.0000000000000004E-4</v>
      </c>
      <c r="M6873">
        <v>2390.5</v>
      </c>
      <c r="N6873">
        <v>8.1000000000000003E-2</v>
      </c>
      <c r="O6873">
        <v>7.766</v>
      </c>
      <c r="P6873">
        <v>0.5907</v>
      </c>
      <c r="Q6873">
        <v>29521.4</v>
      </c>
      <c r="R6873" t="s">
        <v>923</v>
      </c>
      <c r="T6873" t="s">
        <v>28</v>
      </c>
      <c r="V6873" t="s">
        <v>32</v>
      </c>
      <c r="Y6873" t="s">
        <v>160</v>
      </c>
    </row>
    <row r="6874" spans="1:25" x14ac:dyDescent="0.45">
      <c r="A6874" t="s">
        <v>335</v>
      </c>
      <c r="B6874" t="s">
        <v>542</v>
      </c>
      <c r="C6874">
        <v>8007</v>
      </c>
      <c r="D6874" t="s">
        <v>420</v>
      </c>
      <c r="E6874" t="s">
        <v>411</v>
      </c>
      <c r="F6874">
        <v>2021</v>
      </c>
      <c r="G6874">
        <v>97</v>
      </c>
      <c r="H6874">
        <v>97</v>
      </c>
      <c r="I6874">
        <v>1163</v>
      </c>
      <c r="K6874">
        <v>5.0000000000000001E-3</v>
      </c>
      <c r="L6874">
        <v>5.9999999999999995E-4</v>
      </c>
      <c r="M6874">
        <v>1273.8</v>
      </c>
      <c r="N6874">
        <v>8.0699999999999994E-2</v>
      </c>
      <c r="O6874">
        <v>4.7939999999999996</v>
      </c>
      <c r="P6874">
        <v>0.67830000000000001</v>
      </c>
      <c r="Q6874">
        <v>15726.7</v>
      </c>
      <c r="R6874" t="s">
        <v>923</v>
      </c>
      <c r="T6874" t="s">
        <v>28</v>
      </c>
      <c r="V6874" t="s">
        <v>32</v>
      </c>
      <c r="Y6874" t="s">
        <v>161</v>
      </c>
    </row>
    <row r="6875" spans="1:25" x14ac:dyDescent="0.45">
      <c r="A6875" t="s">
        <v>335</v>
      </c>
      <c r="B6875" t="s">
        <v>542</v>
      </c>
      <c r="C6875">
        <v>8007</v>
      </c>
      <c r="D6875" t="s">
        <v>420</v>
      </c>
      <c r="E6875" t="s">
        <v>411</v>
      </c>
      <c r="F6875">
        <v>2022</v>
      </c>
      <c r="G6875">
        <v>64</v>
      </c>
      <c r="H6875">
        <v>64</v>
      </c>
      <c r="I6875">
        <v>690</v>
      </c>
      <c r="K6875">
        <v>3.0000000000000001E-3</v>
      </c>
      <c r="L6875">
        <v>5.0000000000000001E-4</v>
      </c>
      <c r="M6875">
        <v>780.6</v>
      </c>
      <c r="N6875">
        <v>8.1000000000000003E-2</v>
      </c>
      <c r="O6875">
        <v>3.75</v>
      </c>
      <c r="P6875">
        <v>0.82869999999999999</v>
      </c>
      <c r="Q6875">
        <v>9638.5</v>
      </c>
      <c r="R6875" t="s">
        <v>923</v>
      </c>
      <c r="T6875" t="s">
        <v>28</v>
      </c>
      <c r="V6875" t="s">
        <v>32</v>
      </c>
      <c r="Y6875" t="s">
        <v>161</v>
      </c>
    </row>
    <row r="6876" spans="1:25" x14ac:dyDescent="0.45">
      <c r="A6876" t="s">
        <v>335</v>
      </c>
      <c r="B6876" t="s">
        <v>542</v>
      </c>
      <c r="C6876">
        <v>8007</v>
      </c>
      <c r="D6876" t="s">
        <v>420</v>
      </c>
      <c r="E6876" t="s">
        <v>411</v>
      </c>
      <c r="F6876">
        <v>2023</v>
      </c>
      <c r="G6876">
        <v>42</v>
      </c>
      <c r="H6876">
        <v>42</v>
      </c>
      <c r="I6876">
        <v>699</v>
      </c>
      <c r="K6876">
        <v>2E-3</v>
      </c>
      <c r="L6876">
        <v>2.9999999999999997E-4</v>
      </c>
      <c r="M6876">
        <v>609.6</v>
      </c>
      <c r="N6876">
        <v>8.0799999999999997E-2</v>
      </c>
      <c r="O6876">
        <v>1.994</v>
      </c>
      <c r="P6876">
        <v>0.55869999999999997</v>
      </c>
      <c r="Q6876">
        <v>7523.1</v>
      </c>
      <c r="R6876" t="s">
        <v>923</v>
      </c>
      <c r="T6876" t="s">
        <v>28</v>
      </c>
      <c r="V6876" t="s">
        <v>32</v>
      </c>
      <c r="Y6876" t="s">
        <v>161</v>
      </c>
    </row>
    <row r="6877" spans="1:25" x14ac:dyDescent="0.45">
      <c r="A6877" t="s">
        <v>335</v>
      </c>
      <c r="B6877" t="s">
        <v>542</v>
      </c>
      <c r="C6877">
        <v>8007</v>
      </c>
      <c r="D6877" t="s">
        <v>420</v>
      </c>
      <c r="E6877" t="s">
        <v>411</v>
      </c>
      <c r="F6877">
        <v>2024</v>
      </c>
      <c r="G6877">
        <v>21</v>
      </c>
      <c r="H6877">
        <v>21</v>
      </c>
      <c r="I6877">
        <v>273</v>
      </c>
      <c r="K6877">
        <v>2E-3</v>
      </c>
      <c r="L6877">
        <v>6.9999999999999999E-4</v>
      </c>
      <c r="M6877">
        <v>340.4</v>
      </c>
      <c r="N6877">
        <v>8.0699999999999994E-2</v>
      </c>
      <c r="O6877">
        <v>0.80700000000000005</v>
      </c>
      <c r="P6877">
        <v>0.38369999999999999</v>
      </c>
      <c r="Q6877">
        <v>4204.1000000000004</v>
      </c>
      <c r="R6877" t="s">
        <v>923</v>
      </c>
      <c r="T6877" t="s">
        <v>28</v>
      </c>
      <c r="V6877" t="s">
        <v>32</v>
      </c>
      <c r="Y6877" t="s">
        <v>161</v>
      </c>
    </row>
    <row r="6878" spans="1:25" x14ac:dyDescent="0.45">
      <c r="A6878" t="s">
        <v>335</v>
      </c>
      <c r="B6878" t="s">
        <v>542</v>
      </c>
      <c r="C6878">
        <v>8007</v>
      </c>
      <c r="D6878" t="s">
        <v>421</v>
      </c>
      <c r="E6878" t="s">
        <v>411</v>
      </c>
      <c r="F6878">
        <v>2009</v>
      </c>
      <c r="G6878">
        <v>190</v>
      </c>
      <c r="H6878">
        <v>190</v>
      </c>
      <c r="I6878">
        <v>3153</v>
      </c>
      <c r="K6878">
        <v>11.379</v>
      </c>
      <c r="L6878">
        <v>0.50019999999999998</v>
      </c>
      <c r="M6878">
        <v>3686.2</v>
      </c>
      <c r="N6878">
        <v>8.1000000000000003E-2</v>
      </c>
      <c r="O6878">
        <v>21.849</v>
      </c>
      <c r="P6878">
        <v>0.95589999999999997</v>
      </c>
      <c r="Q6878">
        <v>45508.3</v>
      </c>
      <c r="R6878" t="s">
        <v>923</v>
      </c>
      <c r="T6878" t="s">
        <v>28</v>
      </c>
      <c r="V6878" t="s">
        <v>548</v>
      </c>
      <c r="Y6878" t="s">
        <v>103</v>
      </c>
    </row>
    <row r="6879" spans="1:25" x14ac:dyDescent="0.45">
      <c r="A6879" t="s">
        <v>335</v>
      </c>
      <c r="B6879" t="s">
        <v>542</v>
      </c>
      <c r="C6879">
        <v>8007</v>
      </c>
      <c r="D6879" t="s">
        <v>421</v>
      </c>
      <c r="E6879" t="s">
        <v>411</v>
      </c>
      <c r="F6879">
        <v>2010</v>
      </c>
      <c r="G6879">
        <v>263</v>
      </c>
      <c r="H6879">
        <v>263</v>
      </c>
      <c r="I6879">
        <v>4382</v>
      </c>
      <c r="K6879">
        <v>15.145</v>
      </c>
      <c r="L6879">
        <v>0.50009999999999999</v>
      </c>
      <c r="M6879">
        <v>4907.2</v>
      </c>
      <c r="N6879">
        <v>8.1000000000000003E-2</v>
      </c>
      <c r="O6879">
        <v>15.49</v>
      </c>
      <c r="P6879">
        <v>0.55659999999999998</v>
      </c>
      <c r="Q6879">
        <v>60569.599999999999</v>
      </c>
      <c r="R6879" t="s">
        <v>923</v>
      </c>
      <c r="T6879" t="s">
        <v>28</v>
      </c>
      <c r="V6879" t="s">
        <v>32</v>
      </c>
      <c r="Y6879" t="s">
        <v>103</v>
      </c>
    </row>
    <row r="6880" spans="1:25" x14ac:dyDescent="0.45">
      <c r="A6880" t="s">
        <v>335</v>
      </c>
      <c r="B6880" t="s">
        <v>542</v>
      </c>
      <c r="C6880">
        <v>8007</v>
      </c>
      <c r="D6880" t="s">
        <v>421</v>
      </c>
      <c r="E6880" t="s">
        <v>411</v>
      </c>
      <c r="F6880">
        <v>2011</v>
      </c>
      <c r="G6880">
        <v>123</v>
      </c>
      <c r="H6880">
        <v>123</v>
      </c>
      <c r="I6880">
        <v>1979</v>
      </c>
      <c r="K6880">
        <v>6.9039999999999999</v>
      </c>
      <c r="L6880">
        <v>0.50009999999999999</v>
      </c>
      <c r="M6880">
        <v>2236.3000000000002</v>
      </c>
      <c r="N6880">
        <v>8.1000000000000003E-2</v>
      </c>
      <c r="O6880">
        <v>7.2960000000000003</v>
      </c>
      <c r="P6880">
        <v>0.58679999999999999</v>
      </c>
      <c r="Q6880">
        <v>27611.4</v>
      </c>
      <c r="R6880" t="s">
        <v>923</v>
      </c>
      <c r="T6880" t="s">
        <v>28</v>
      </c>
      <c r="V6880" t="s">
        <v>32</v>
      </c>
      <c r="Y6880" t="s">
        <v>103</v>
      </c>
    </row>
    <row r="6881" spans="1:25" x14ac:dyDescent="0.45">
      <c r="A6881" t="s">
        <v>335</v>
      </c>
      <c r="B6881" t="s">
        <v>542</v>
      </c>
      <c r="C6881">
        <v>8007</v>
      </c>
      <c r="D6881" t="s">
        <v>421</v>
      </c>
      <c r="E6881" t="s">
        <v>411</v>
      </c>
      <c r="F6881">
        <v>2012</v>
      </c>
      <c r="G6881">
        <v>174</v>
      </c>
      <c r="H6881">
        <v>174</v>
      </c>
      <c r="I6881">
        <v>2886</v>
      </c>
      <c r="K6881">
        <v>10.032999999999999</v>
      </c>
      <c r="L6881">
        <v>0.50019999999999998</v>
      </c>
      <c r="M6881">
        <v>3250.2</v>
      </c>
      <c r="N6881">
        <v>8.1000000000000003E-2</v>
      </c>
      <c r="O6881">
        <v>9.0120000000000005</v>
      </c>
      <c r="P6881">
        <v>0.48649999999999999</v>
      </c>
      <c r="Q6881">
        <v>40125.199999999997</v>
      </c>
      <c r="R6881" t="s">
        <v>923</v>
      </c>
      <c r="T6881" t="s">
        <v>28</v>
      </c>
      <c r="V6881" t="s">
        <v>32</v>
      </c>
      <c r="Y6881" t="s">
        <v>103</v>
      </c>
    </row>
    <row r="6882" spans="1:25" x14ac:dyDescent="0.45">
      <c r="A6882" t="s">
        <v>335</v>
      </c>
      <c r="B6882" t="s">
        <v>542</v>
      </c>
      <c r="C6882">
        <v>8007</v>
      </c>
      <c r="D6882" t="s">
        <v>421</v>
      </c>
      <c r="E6882" t="s">
        <v>411</v>
      </c>
      <c r="F6882">
        <v>2013</v>
      </c>
      <c r="G6882">
        <v>248</v>
      </c>
      <c r="H6882">
        <v>248</v>
      </c>
      <c r="I6882">
        <v>4632</v>
      </c>
      <c r="K6882">
        <v>15.295</v>
      </c>
      <c r="L6882">
        <v>0.50009999999999999</v>
      </c>
      <c r="M6882">
        <v>4955.8</v>
      </c>
      <c r="N6882">
        <v>8.1000000000000003E-2</v>
      </c>
      <c r="O6882">
        <v>17.672000000000001</v>
      </c>
      <c r="P6882">
        <v>0.62070000000000003</v>
      </c>
      <c r="Q6882">
        <v>61173.3</v>
      </c>
      <c r="R6882" t="s">
        <v>923</v>
      </c>
      <c r="T6882" t="s">
        <v>28</v>
      </c>
      <c r="V6882" t="s">
        <v>32</v>
      </c>
      <c r="Y6882" t="s">
        <v>103</v>
      </c>
    </row>
    <row r="6883" spans="1:25" x14ac:dyDescent="0.45">
      <c r="A6883" t="s">
        <v>335</v>
      </c>
      <c r="B6883" t="s">
        <v>542</v>
      </c>
      <c r="C6883">
        <v>8007</v>
      </c>
      <c r="D6883" t="s">
        <v>421</v>
      </c>
      <c r="E6883" t="s">
        <v>411</v>
      </c>
      <c r="F6883">
        <v>2014</v>
      </c>
      <c r="G6883">
        <v>37</v>
      </c>
      <c r="H6883">
        <v>37</v>
      </c>
      <c r="I6883">
        <v>517</v>
      </c>
      <c r="K6883">
        <v>1.9430000000000001</v>
      </c>
      <c r="L6883">
        <v>0.50039999999999996</v>
      </c>
      <c r="M6883">
        <v>629.6</v>
      </c>
      <c r="N6883">
        <v>8.1100000000000005E-2</v>
      </c>
      <c r="O6883">
        <v>2.835</v>
      </c>
      <c r="P6883">
        <v>0.82379999999999998</v>
      </c>
      <c r="Q6883">
        <v>7770.5</v>
      </c>
      <c r="R6883" t="s">
        <v>923</v>
      </c>
      <c r="T6883" t="s">
        <v>28</v>
      </c>
      <c r="V6883" t="s">
        <v>32</v>
      </c>
      <c r="Y6883" t="s">
        <v>103</v>
      </c>
    </row>
    <row r="6884" spans="1:25" x14ac:dyDescent="0.45">
      <c r="A6884" t="s">
        <v>335</v>
      </c>
      <c r="B6884" t="s">
        <v>542</v>
      </c>
      <c r="C6884">
        <v>8007</v>
      </c>
      <c r="D6884" t="s">
        <v>421</v>
      </c>
      <c r="E6884" t="s">
        <v>411</v>
      </c>
      <c r="F6884">
        <v>2015</v>
      </c>
      <c r="G6884">
        <v>28</v>
      </c>
      <c r="H6884">
        <v>28</v>
      </c>
      <c r="I6884">
        <v>380</v>
      </c>
      <c r="K6884">
        <v>1.49</v>
      </c>
      <c r="L6884">
        <v>0.50039999999999996</v>
      </c>
      <c r="M6884">
        <v>482.6</v>
      </c>
      <c r="N6884">
        <v>8.1100000000000005E-2</v>
      </c>
      <c r="O6884">
        <v>1.982</v>
      </c>
      <c r="P6884">
        <v>0.76470000000000005</v>
      </c>
      <c r="Q6884">
        <v>5958.2</v>
      </c>
      <c r="R6884" t="s">
        <v>923</v>
      </c>
      <c r="T6884" t="s">
        <v>28</v>
      </c>
      <c r="V6884" t="s">
        <v>32</v>
      </c>
      <c r="Y6884" t="s">
        <v>159</v>
      </c>
    </row>
    <row r="6885" spans="1:25" x14ac:dyDescent="0.45">
      <c r="A6885" t="s">
        <v>335</v>
      </c>
      <c r="B6885" t="s">
        <v>542</v>
      </c>
      <c r="C6885">
        <v>8007</v>
      </c>
      <c r="D6885" t="s">
        <v>421</v>
      </c>
      <c r="E6885" t="s">
        <v>411</v>
      </c>
      <c r="F6885">
        <v>2016</v>
      </c>
      <c r="G6885">
        <v>119</v>
      </c>
      <c r="H6885">
        <v>119</v>
      </c>
      <c r="I6885">
        <v>1774</v>
      </c>
      <c r="K6885">
        <v>7.61</v>
      </c>
      <c r="L6885">
        <v>0.4834</v>
      </c>
      <c r="M6885">
        <v>2529.1999999999998</v>
      </c>
      <c r="N6885">
        <v>8.1000000000000003E-2</v>
      </c>
      <c r="O6885">
        <v>6.9320000000000004</v>
      </c>
      <c r="P6885">
        <v>0.49559999999999998</v>
      </c>
      <c r="Q6885">
        <v>31227.8</v>
      </c>
      <c r="R6885" t="s">
        <v>923</v>
      </c>
      <c r="T6885" t="s">
        <v>28</v>
      </c>
      <c r="V6885" t="s">
        <v>32</v>
      </c>
      <c r="Y6885" t="s">
        <v>159</v>
      </c>
    </row>
    <row r="6886" spans="1:25" x14ac:dyDescent="0.45">
      <c r="A6886" t="s">
        <v>335</v>
      </c>
      <c r="B6886" t="s">
        <v>542</v>
      </c>
      <c r="C6886">
        <v>8007</v>
      </c>
      <c r="D6886" t="s">
        <v>421</v>
      </c>
      <c r="E6886" t="s">
        <v>411</v>
      </c>
      <c r="F6886">
        <v>2017</v>
      </c>
      <c r="G6886">
        <v>37</v>
      </c>
      <c r="H6886">
        <v>37</v>
      </c>
      <c r="I6886">
        <v>517</v>
      </c>
      <c r="K6886">
        <v>8.0000000000000002E-3</v>
      </c>
      <c r="L6886">
        <v>1.9E-3</v>
      </c>
      <c r="M6886">
        <v>736.8</v>
      </c>
      <c r="N6886">
        <v>8.0799999999999997E-2</v>
      </c>
      <c r="O6886">
        <v>3.2160000000000002</v>
      </c>
      <c r="P6886">
        <v>0.75829999999999997</v>
      </c>
      <c r="Q6886">
        <v>9098.2999999999993</v>
      </c>
      <c r="R6886" t="s">
        <v>923</v>
      </c>
      <c r="T6886" t="s">
        <v>28</v>
      </c>
      <c r="V6886" t="s">
        <v>32</v>
      </c>
      <c r="Y6886" t="s">
        <v>160</v>
      </c>
    </row>
    <row r="6887" spans="1:25" x14ac:dyDescent="0.45">
      <c r="A6887" t="s">
        <v>335</v>
      </c>
      <c r="B6887" t="s">
        <v>542</v>
      </c>
      <c r="C6887">
        <v>8007</v>
      </c>
      <c r="D6887" t="s">
        <v>421</v>
      </c>
      <c r="E6887" t="s">
        <v>411</v>
      </c>
      <c r="F6887">
        <v>2018</v>
      </c>
      <c r="G6887">
        <v>137</v>
      </c>
      <c r="H6887">
        <v>137</v>
      </c>
      <c r="I6887">
        <v>2330</v>
      </c>
      <c r="K6887">
        <v>3.2000000000000001E-2</v>
      </c>
      <c r="L6887">
        <v>2E-3</v>
      </c>
      <c r="M6887">
        <v>2946.7</v>
      </c>
      <c r="N6887">
        <v>8.09E-2</v>
      </c>
      <c r="O6887">
        <v>15.497</v>
      </c>
      <c r="P6887">
        <v>0.87960000000000005</v>
      </c>
      <c r="Q6887">
        <v>36365.800000000003</v>
      </c>
      <c r="R6887" t="s">
        <v>923</v>
      </c>
      <c r="T6887" t="s">
        <v>28</v>
      </c>
      <c r="V6887" t="s">
        <v>545</v>
      </c>
      <c r="Y6887" t="s">
        <v>160</v>
      </c>
    </row>
    <row r="6888" spans="1:25" x14ac:dyDescent="0.45">
      <c r="A6888" t="s">
        <v>335</v>
      </c>
      <c r="B6888" t="s">
        <v>542</v>
      </c>
      <c r="C6888">
        <v>8007</v>
      </c>
      <c r="D6888" t="s">
        <v>421</v>
      </c>
      <c r="E6888" t="s">
        <v>411</v>
      </c>
      <c r="F6888">
        <v>2019</v>
      </c>
      <c r="G6888">
        <v>97</v>
      </c>
      <c r="H6888">
        <v>97</v>
      </c>
      <c r="I6888">
        <v>1601</v>
      </c>
      <c r="K6888">
        <v>1.2999999999999999E-2</v>
      </c>
      <c r="L6888">
        <v>1.1000000000000001E-3</v>
      </c>
      <c r="M6888">
        <v>2236.6</v>
      </c>
      <c r="N6888">
        <v>8.1000000000000003E-2</v>
      </c>
      <c r="O6888">
        <v>8.3160000000000007</v>
      </c>
      <c r="P6888">
        <v>0.57230000000000003</v>
      </c>
      <c r="Q6888">
        <v>27609.599999999999</v>
      </c>
      <c r="R6888" t="s">
        <v>923</v>
      </c>
      <c r="T6888" t="s">
        <v>28</v>
      </c>
      <c r="V6888" t="s">
        <v>32</v>
      </c>
      <c r="Y6888" t="s">
        <v>160</v>
      </c>
    </row>
    <row r="6889" spans="1:25" x14ac:dyDescent="0.45">
      <c r="A6889" t="s">
        <v>335</v>
      </c>
      <c r="B6889" t="s">
        <v>542</v>
      </c>
      <c r="C6889">
        <v>8007</v>
      </c>
      <c r="D6889" t="s">
        <v>421</v>
      </c>
      <c r="E6889" t="s">
        <v>411</v>
      </c>
      <c r="F6889">
        <v>2020</v>
      </c>
      <c r="G6889">
        <v>132</v>
      </c>
      <c r="H6889">
        <v>132</v>
      </c>
      <c r="I6889">
        <v>2115</v>
      </c>
      <c r="K6889">
        <v>0.01</v>
      </c>
      <c r="L6889">
        <v>8.0000000000000004E-4</v>
      </c>
      <c r="M6889">
        <v>2389.3000000000002</v>
      </c>
      <c r="N6889">
        <v>8.1000000000000003E-2</v>
      </c>
      <c r="O6889">
        <v>6.0590000000000002</v>
      </c>
      <c r="P6889">
        <v>0.4723</v>
      </c>
      <c r="Q6889">
        <v>29506.7</v>
      </c>
      <c r="R6889" t="s">
        <v>923</v>
      </c>
      <c r="T6889" t="s">
        <v>28</v>
      </c>
      <c r="V6889" t="s">
        <v>32</v>
      </c>
      <c r="Y6889" t="s">
        <v>160</v>
      </c>
    </row>
    <row r="6890" spans="1:25" x14ac:dyDescent="0.45">
      <c r="A6890" t="s">
        <v>335</v>
      </c>
      <c r="B6890" t="s">
        <v>542</v>
      </c>
      <c r="C6890">
        <v>8007</v>
      </c>
      <c r="D6890" t="s">
        <v>421</v>
      </c>
      <c r="E6890" t="s">
        <v>411</v>
      </c>
      <c r="F6890">
        <v>2021</v>
      </c>
      <c r="G6890">
        <v>97</v>
      </c>
      <c r="H6890">
        <v>97</v>
      </c>
      <c r="I6890">
        <v>1163</v>
      </c>
      <c r="K6890">
        <v>5.0000000000000001E-3</v>
      </c>
      <c r="L6890">
        <v>5.9999999999999995E-4</v>
      </c>
      <c r="M6890">
        <v>1273.8</v>
      </c>
      <c r="N6890">
        <v>8.0699999999999994E-2</v>
      </c>
      <c r="O6890">
        <v>4.1680000000000001</v>
      </c>
      <c r="P6890">
        <v>0.58150000000000002</v>
      </c>
      <c r="Q6890">
        <v>15726.7</v>
      </c>
      <c r="R6890" t="s">
        <v>923</v>
      </c>
      <c r="T6890" t="s">
        <v>28</v>
      </c>
      <c r="V6890" t="s">
        <v>32</v>
      </c>
      <c r="Y6890" t="s">
        <v>161</v>
      </c>
    </row>
    <row r="6891" spans="1:25" x14ac:dyDescent="0.45">
      <c r="A6891" t="s">
        <v>335</v>
      </c>
      <c r="B6891" t="s">
        <v>542</v>
      </c>
      <c r="C6891">
        <v>8007</v>
      </c>
      <c r="D6891" t="s">
        <v>421</v>
      </c>
      <c r="E6891" t="s">
        <v>411</v>
      </c>
      <c r="F6891">
        <v>2022</v>
      </c>
      <c r="G6891">
        <v>65</v>
      </c>
      <c r="H6891">
        <v>65</v>
      </c>
      <c r="I6891">
        <v>691</v>
      </c>
      <c r="K6891">
        <v>3.0000000000000001E-3</v>
      </c>
      <c r="L6891">
        <v>5.0000000000000001E-4</v>
      </c>
      <c r="M6891">
        <v>781.7</v>
      </c>
      <c r="N6891">
        <v>8.1000000000000003E-2</v>
      </c>
      <c r="O6891">
        <v>3.3929999999999998</v>
      </c>
      <c r="P6891">
        <v>0.7268</v>
      </c>
      <c r="Q6891">
        <v>9651.6</v>
      </c>
      <c r="R6891" t="s">
        <v>923</v>
      </c>
      <c r="T6891" t="s">
        <v>28</v>
      </c>
      <c r="V6891" t="s">
        <v>32</v>
      </c>
      <c r="Y6891" t="s">
        <v>161</v>
      </c>
    </row>
    <row r="6892" spans="1:25" x14ac:dyDescent="0.45">
      <c r="A6892" t="s">
        <v>335</v>
      </c>
      <c r="B6892" t="s">
        <v>542</v>
      </c>
      <c r="C6892">
        <v>8007</v>
      </c>
      <c r="D6892" t="s">
        <v>421</v>
      </c>
      <c r="E6892" t="s">
        <v>411</v>
      </c>
      <c r="F6892">
        <v>2023</v>
      </c>
      <c r="G6892">
        <v>42</v>
      </c>
      <c r="H6892">
        <v>42</v>
      </c>
      <c r="I6892">
        <v>699</v>
      </c>
      <c r="K6892">
        <v>2E-3</v>
      </c>
      <c r="L6892">
        <v>2.9999999999999997E-4</v>
      </c>
      <c r="M6892">
        <v>609.6</v>
      </c>
      <c r="N6892">
        <v>8.0799999999999997E-2</v>
      </c>
      <c r="O6892">
        <v>2.161</v>
      </c>
      <c r="P6892">
        <v>0.60109999999999997</v>
      </c>
      <c r="Q6892">
        <v>7523.1</v>
      </c>
      <c r="R6892" t="s">
        <v>923</v>
      </c>
      <c r="T6892" t="s">
        <v>28</v>
      </c>
      <c r="V6892" t="s">
        <v>32</v>
      </c>
      <c r="Y6892" t="s">
        <v>161</v>
      </c>
    </row>
    <row r="6893" spans="1:25" x14ac:dyDescent="0.45">
      <c r="A6893" t="s">
        <v>335</v>
      </c>
      <c r="B6893" t="s">
        <v>542</v>
      </c>
      <c r="C6893">
        <v>8007</v>
      </c>
      <c r="D6893" t="s">
        <v>421</v>
      </c>
      <c r="E6893" t="s">
        <v>411</v>
      </c>
      <c r="F6893">
        <v>2024</v>
      </c>
      <c r="G6893">
        <v>21</v>
      </c>
      <c r="H6893">
        <v>21</v>
      </c>
      <c r="I6893">
        <v>273</v>
      </c>
      <c r="K6893">
        <v>2E-3</v>
      </c>
      <c r="L6893">
        <v>6.9999999999999999E-4</v>
      </c>
      <c r="M6893">
        <v>340.4</v>
      </c>
      <c r="N6893">
        <v>8.0699999999999994E-2</v>
      </c>
      <c r="O6893">
        <v>0.92100000000000004</v>
      </c>
      <c r="P6893">
        <v>0.43769999999999998</v>
      </c>
      <c r="Q6893">
        <v>4204.1000000000004</v>
      </c>
      <c r="R6893" t="s">
        <v>923</v>
      </c>
      <c r="T6893" t="s">
        <v>28</v>
      </c>
      <c r="V6893" t="s">
        <v>32</v>
      </c>
      <c r="Y6893" t="s">
        <v>161</v>
      </c>
    </row>
    <row r="6894" spans="1:25" x14ac:dyDescent="0.45">
      <c r="A6894" t="s">
        <v>335</v>
      </c>
      <c r="B6894" t="s">
        <v>542</v>
      </c>
      <c r="C6894">
        <v>8007</v>
      </c>
      <c r="D6894" t="s">
        <v>422</v>
      </c>
      <c r="E6894" t="s">
        <v>411</v>
      </c>
      <c r="F6894">
        <v>2009</v>
      </c>
      <c r="G6894">
        <v>125</v>
      </c>
      <c r="H6894">
        <v>125</v>
      </c>
      <c r="I6894">
        <v>2157</v>
      </c>
      <c r="K6894">
        <v>7.6879999999999997</v>
      </c>
      <c r="L6894">
        <v>0.50019999999999998</v>
      </c>
      <c r="M6894">
        <v>2490.5</v>
      </c>
      <c r="N6894">
        <v>8.09E-2</v>
      </c>
      <c r="O6894">
        <v>14.946999999999999</v>
      </c>
      <c r="P6894">
        <v>0.96870000000000001</v>
      </c>
      <c r="Q6894">
        <v>30746.3</v>
      </c>
      <c r="R6894" t="s">
        <v>923</v>
      </c>
      <c r="T6894" t="s">
        <v>28</v>
      </c>
      <c r="V6894" t="s">
        <v>548</v>
      </c>
      <c r="Y6894" t="s">
        <v>103</v>
      </c>
    </row>
    <row r="6895" spans="1:25" x14ac:dyDescent="0.45">
      <c r="A6895" t="s">
        <v>335</v>
      </c>
      <c r="B6895" t="s">
        <v>542</v>
      </c>
      <c r="C6895">
        <v>8007</v>
      </c>
      <c r="D6895" t="s">
        <v>422</v>
      </c>
      <c r="E6895" t="s">
        <v>411</v>
      </c>
      <c r="F6895">
        <v>2010</v>
      </c>
      <c r="G6895">
        <v>263</v>
      </c>
      <c r="H6895">
        <v>263</v>
      </c>
      <c r="I6895">
        <v>5062</v>
      </c>
      <c r="K6895">
        <v>17.600000000000001</v>
      </c>
      <c r="L6895">
        <v>0.5</v>
      </c>
      <c r="M6895">
        <v>5701.8</v>
      </c>
      <c r="N6895">
        <v>8.1000000000000003E-2</v>
      </c>
      <c r="O6895">
        <v>18.271000000000001</v>
      </c>
      <c r="P6895">
        <v>0.55079999999999996</v>
      </c>
      <c r="Q6895">
        <v>70379.199999999997</v>
      </c>
      <c r="R6895" t="s">
        <v>923</v>
      </c>
      <c r="T6895" t="s">
        <v>28</v>
      </c>
      <c r="V6895" t="s">
        <v>32</v>
      </c>
      <c r="Y6895" t="s">
        <v>103</v>
      </c>
    </row>
    <row r="6896" spans="1:25" x14ac:dyDescent="0.45">
      <c r="A6896" t="s">
        <v>335</v>
      </c>
      <c r="B6896" t="s">
        <v>542</v>
      </c>
      <c r="C6896">
        <v>8007</v>
      </c>
      <c r="D6896" t="s">
        <v>422</v>
      </c>
      <c r="E6896" t="s">
        <v>411</v>
      </c>
      <c r="F6896">
        <v>2011</v>
      </c>
      <c r="G6896">
        <v>114</v>
      </c>
      <c r="H6896">
        <v>114</v>
      </c>
      <c r="I6896">
        <v>2128</v>
      </c>
      <c r="K6896">
        <v>7.4669999999999996</v>
      </c>
      <c r="L6896">
        <v>0.50009999999999999</v>
      </c>
      <c r="M6896">
        <v>2417.6</v>
      </c>
      <c r="N6896">
        <v>8.1000000000000003E-2</v>
      </c>
      <c r="O6896">
        <v>6.2380000000000004</v>
      </c>
      <c r="P6896">
        <v>0.45939999999999998</v>
      </c>
      <c r="Q6896">
        <v>29864.9</v>
      </c>
      <c r="R6896" t="s">
        <v>923</v>
      </c>
      <c r="T6896" t="s">
        <v>28</v>
      </c>
      <c r="V6896" t="s">
        <v>32</v>
      </c>
      <c r="Y6896" t="s">
        <v>103</v>
      </c>
    </row>
    <row r="6897" spans="1:25" x14ac:dyDescent="0.45">
      <c r="A6897" t="s">
        <v>335</v>
      </c>
      <c r="B6897" t="s">
        <v>542</v>
      </c>
      <c r="C6897">
        <v>8007</v>
      </c>
      <c r="D6897" t="s">
        <v>422</v>
      </c>
      <c r="E6897" t="s">
        <v>411</v>
      </c>
      <c r="F6897">
        <v>2012</v>
      </c>
      <c r="G6897">
        <v>261</v>
      </c>
      <c r="H6897">
        <v>261</v>
      </c>
      <c r="I6897">
        <v>4840</v>
      </c>
      <c r="K6897">
        <v>16.670000000000002</v>
      </c>
      <c r="L6897">
        <v>0.50019999999999998</v>
      </c>
      <c r="M6897">
        <v>5401.4</v>
      </c>
      <c r="N6897">
        <v>8.1000000000000003E-2</v>
      </c>
      <c r="O6897">
        <v>17.841000000000001</v>
      </c>
      <c r="P6897">
        <v>0.58240000000000003</v>
      </c>
      <c r="Q6897">
        <v>66667.100000000006</v>
      </c>
      <c r="R6897" t="s">
        <v>923</v>
      </c>
      <c r="T6897" t="s">
        <v>28</v>
      </c>
      <c r="V6897" t="s">
        <v>32</v>
      </c>
      <c r="Y6897" t="s">
        <v>103</v>
      </c>
    </row>
    <row r="6898" spans="1:25" x14ac:dyDescent="0.45">
      <c r="A6898" t="s">
        <v>335</v>
      </c>
      <c r="B6898" t="s">
        <v>542</v>
      </c>
      <c r="C6898">
        <v>8007</v>
      </c>
      <c r="D6898" t="s">
        <v>422</v>
      </c>
      <c r="E6898" t="s">
        <v>411</v>
      </c>
      <c r="F6898">
        <v>2013</v>
      </c>
      <c r="G6898">
        <v>297</v>
      </c>
      <c r="H6898">
        <v>297</v>
      </c>
      <c r="I6898">
        <v>5555</v>
      </c>
      <c r="K6898">
        <v>18.210999999999999</v>
      </c>
      <c r="L6898">
        <v>0.50019999999999998</v>
      </c>
      <c r="M6898">
        <v>5901.1</v>
      </c>
      <c r="N6898">
        <v>8.1000000000000003E-2</v>
      </c>
      <c r="O6898">
        <v>31.077000000000002</v>
      </c>
      <c r="P6898">
        <v>0.86809999999999998</v>
      </c>
      <c r="Q6898">
        <v>72832.399999999994</v>
      </c>
      <c r="R6898" t="s">
        <v>923</v>
      </c>
      <c r="T6898" t="s">
        <v>28</v>
      </c>
      <c r="V6898" t="s">
        <v>32</v>
      </c>
      <c r="Y6898" t="s">
        <v>103</v>
      </c>
    </row>
    <row r="6899" spans="1:25" x14ac:dyDescent="0.45">
      <c r="A6899" t="s">
        <v>335</v>
      </c>
      <c r="B6899" t="s">
        <v>542</v>
      </c>
      <c r="C6899">
        <v>8007</v>
      </c>
      <c r="D6899" t="s">
        <v>422</v>
      </c>
      <c r="E6899" t="s">
        <v>411</v>
      </c>
      <c r="F6899">
        <v>2014</v>
      </c>
      <c r="G6899">
        <v>62</v>
      </c>
      <c r="H6899">
        <v>62</v>
      </c>
      <c r="I6899">
        <v>1081</v>
      </c>
      <c r="K6899">
        <v>4.4720000000000004</v>
      </c>
      <c r="L6899">
        <v>0.50019999999999998</v>
      </c>
      <c r="M6899">
        <v>1448.7</v>
      </c>
      <c r="N6899">
        <v>8.1000000000000003E-2</v>
      </c>
      <c r="O6899">
        <v>6.0270000000000001</v>
      </c>
      <c r="P6899">
        <v>0.70530000000000004</v>
      </c>
      <c r="Q6899">
        <v>17883.2</v>
      </c>
      <c r="R6899" t="s">
        <v>923</v>
      </c>
      <c r="T6899" t="s">
        <v>28</v>
      </c>
      <c r="V6899" t="s">
        <v>32</v>
      </c>
      <c r="Y6899" t="s">
        <v>103</v>
      </c>
    </row>
    <row r="6900" spans="1:25" x14ac:dyDescent="0.45">
      <c r="A6900" t="s">
        <v>335</v>
      </c>
      <c r="B6900" t="s">
        <v>542</v>
      </c>
      <c r="C6900">
        <v>8007</v>
      </c>
      <c r="D6900" t="s">
        <v>422</v>
      </c>
      <c r="E6900" t="s">
        <v>411</v>
      </c>
      <c r="F6900">
        <v>2015</v>
      </c>
      <c r="G6900">
        <v>109</v>
      </c>
      <c r="H6900">
        <v>109</v>
      </c>
      <c r="I6900">
        <v>1697</v>
      </c>
      <c r="K6900">
        <v>7.0030000000000001</v>
      </c>
      <c r="L6900">
        <v>0.50029999999999997</v>
      </c>
      <c r="M6900">
        <v>2267.6999999999998</v>
      </c>
      <c r="N6900">
        <v>8.1000000000000003E-2</v>
      </c>
      <c r="O6900">
        <v>11.605</v>
      </c>
      <c r="P6900">
        <v>0.88139999999999996</v>
      </c>
      <c r="Q6900">
        <v>28006.9</v>
      </c>
      <c r="R6900" t="s">
        <v>923</v>
      </c>
      <c r="T6900" t="s">
        <v>28</v>
      </c>
      <c r="V6900" t="s">
        <v>32</v>
      </c>
      <c r="Y6900" t="s">
        <v>159</v>
      </c>
    </row>
    <row r="6901" spans="1:25" x14ac:dyDescent="0.45">
      <c r="A6901" t="s">
        <v>335</v>
      </c>
      <c r="B6901" t="s">
        <v>542</v>
      </c>
      <c r="C6901">
        <v>8007</v>
      </c>
      <c r="D6901" t="s">
        <v>422</v>
      </c>
      <c r="E6901" t="s">
        <v>411</v>
      </c>
      <c r="F6901">
        <v>2016</v>
      </c>
      <c r="G6901">
        <v>150</v>
      </c>
      <c r="H6901">
        <v>150</v>
      </c>
      <c r="I6901">
        <v>2147</v>
      </c>
      <c r="K6901">
        <v>9.18</v>
      </c>
      <c r="L6901">
        <v>0.4637</v>
      </c>
      <c r="M6901">
        <v>3058</v>
      </c>
      <c r="N6901">
        <v>8.09E-2</v>
      </c>
      <c r="O6901">
        <v>7.8579999999999997</v>
      </c>
      <c r="P6901">
        <v>0.48020000000000002</v>
      </c>
      <c r="Q6901">
        <v>37756.699999999997</v>
      </c>
      <c r="R6901" t="s">
        <v>923</v>
      </c>
      <c r="T6901" t="s">
        <v>28</v>
      </c>
      <c r="V6901" t="s">
        <v>32</v>
      </c>
      <c r="Y6901" t="s">
        <v>159</v>
      </c>
    </row>
    <row r="6902" spans="1:25" x14ac:dyDescent="0.45">
      <c r="A6902" t="s">
        <v>335</v>
      </c>
      <c r="B6902" t="s">
        <v>542</v>
      </c>
      <c r="C6902">
        <v>8007</v>
      </c>
      <c r="D6902" t="s">
        <v>422</v>
      </c>
      <c r="E6902" t="s">
        <v>411</v>
      </c>
      <c r="F6902">
        <v>2017</v>
      </c>
      <c r="G6902">
        <v>50</v>
      </c>
      <c r="H6902">
        <v>50</v>
      </c>
      <c r="I6902">
        <v>727</v>
      </c>
      <c r="K6902">
        <v>1.0999999999999999E-2</v>
      </c>
      <c r="L6902">
        <v>1.8E-3</v>
      </c>
      <c r="M6902">
        <v>1043.8</v>
      </c>
      <c r="N6902">
        <v>8.1000000000000003E-2</v>
      </c>
      <c r="O6902">
        <v>4.0810000000000004</v>
      </c>
      <c r="P6902">
        <v>0.74450000000000005</v>
      </c>
      <c r="Q6902">
        <v>12887.1</v>
      </c>
      <c r="R6902" t="s">
        <v>923</v>
      </c>
      <c r="T6902" t="s">
        <v>28</v>
      </c>
      <c r="V6902" t="s">
        <v>32</v>
      </c>
      <c r="Y6902" t="s">
        <v>160</v>
      </c>
    </row>
    <row r="6903" spans="1:25" x14ac:dyDescent="0.45">
      <c r="A6903" t="s">
        <v>335</v>
      </c>
      <c r="B6903" t="s">
        <v>542</v>
      </c>
      <c r="C6903">
        <v>8007</v>
      </c>
      <c r="D6903" t="s">
        <v>422</v>
      </c>
      <c r="E6903" t="s">
        <v>411</v>
      </c>
      <c r="F6903">
        <v>2018</v>
      </c>
      <c r="G6903">
        <v>163</v>
      </c>
      <c r="H6903">
        <v>163</v>
      </c>
      <c r="I6903">
        <v>2948</v>
      </c>
      <c r="K6903">
        <v>3.9E-2</v>
      </c>
      <c r="L6903">
        <v>1.9E-3</v>
      </c>
      <c r="M6903">
        <v>3670.1</v>
      </c>
      <c r="N6903">
        <v>8.09E-2</v>
      </c>
      <c r="O6903">
        <v>20.265000000000001</v>
      </c>
      <c r="P6903">
        <v>0.89170000000000005</v>
      </c>
      <c r="Q6903">
        <v>45299.6</v>
      </c>
      <c r="R6903" t="s">
        <v>923</v>
      </c>
      <c r="T6903" t="s">
        <v>28</v>
      </c>
      <c r="V6903" t="s">
        <v>549</v>
      </c>
      <c r="Y6903" t="s">
        <v>160</v>
      </c>
    </row>
    <row r="6904" spans="1:25" x14ac:dyDescent="0.45">
      <c r="A6904" t="s">
        <v>335</v>
      </c>
      <c r="B6904" t="s">
        <v>542</v>
      </c>
      <c r="C6904">
        <v>8007</v>
      </c>
      <c r="D6904" t="s">
        <v>422</v>
      </c>
      <c r="E6904" t="s">
        <v>411</v>
      </c>
      <c r="F6904">
        <v>2019</v>
      </c>
      <c r="G6904">
        <v>117</v>
      </c>
      <c r="H6904">
        <v>117</v>
      </c>
      <c r="I6904">
        <v>1859</v>
      </c>
      <c r="K6904">
        <v>1.2E-2</v>
      </c>
      <c r="L6904">
        <v>8.9999999999999998E-4</v>
      </c>
      <c r="M6904">
        <v>2623.1</v>
      </c>
      <c r="N6904">
        <v>8.1000000000000003E-2</v>
      </c>
      <c r="O6904">
        <v>7.5419999999999998</v>
      </c>
      <c r="P6904">
        <v>0.52800000000000002</v>
      </c>
      <c r="Q6904">
        <v>32385.7</v>
      </c>
      <c r="R6904" t="s">
        <v>923</v>
      </c>
      <c r="T6904" t="s">
        <v>28</v>
      </c>
      <c r="V6904" t="s">
        <v>298</v>
      </c>
      <c r="Y6904" t="s">
        <v>160</v>
      </c>
    </row>
    <row r="6905" spans="1:25" x14ac:dyDescent="0.45">
      <c r="A6905" t="s">
        <v>335</v>
      </c>
      <c r="B6905" t="s">
        <v>542</v>
      </c>
      <c r="C6905">
        <v>8007</v>
      </c>
      <c r="D6905" t="s">
        <v>422</v>
      </c>
      <c r="E6905" t="s">
        <v>411</v>
      </c>
      <c r="F6905">
        <v>2020</v>
      </c>
      <c r="G6905">
        <v>158</v>
      </c>
      <c r="H6905">
        <v>158</v>
      </c>
      <c r="I6905">
        <v>2789</v>
      </c>
      <c r="K6905">
        <v>1.4E-2</v>
      </c>
      <c r="L6905">
        <v>8.0000000000000004E-4</v>
      </c>
      <c r="M6905">
        <v>3179.1</v>
      </c>
      <c r="N6905">
        <v>8.1000000000000003E-2</v>
      </c>
      <c r="O6905">
        <v>13.518000000000001</v>
      </c>
      <c r="P6905">
        <v>0.72170000000000001</v>
      </c>
      <c r="Q6905">
        <v>39266</v>
      </c>
      <c r="R6905" t="s">
        <v>923</v>
      </c>
      <c r="T6905" t="s">
        <v>28</v>
      </c>
      <c r="V6905" t="s">
        <v>298</v>
      </c>
      <c r="Y6905" t="s">
        <v>160</v>
      </c>
    </row>
    <row r="6906" spans="1:25" x14ac:dyDescent="0.45">
      <c r="A6906" t="s">
        <v>335</v>
      </c>
      <c r="B6906" t="s">
        <v>542</v>
      </c>
      <c r="C6906">
        <v>8007</v>
      </c>
      <c r="D6906" t="s">
        <v>422</v>
      </c>
      <c r="E6906" t="s">
        <v>411</v>
      </c>
      <c r="F6906">
        <v>2021</v>
      </c>
      <c r="G6906">
        <v>67</v>
      </c>
      <c r="H6906">
        <v>67</v>
      </c>
      <c r="I6906">
        <v>973</v>
      </c>
      <c r="K6906">
        <v>4.0000000000000001E-3</v>
      </c>
      <c r="L6906">
        <v>6.9999999999999999E-4</v>
      </c>
      <c r="M6906">
        <v>1036.2</v>
      </c>
      <c r="N6906">
        <v>8.0699999999999994E-2</v>
      </c>
      <c r="O6906">
        <v>3.9529999999999998</v>
      </c>
      <c r="P6906">
        <v>0.64300000000000002</v>
      </c>
      <c r="Q6906">
        <v>12789.4</v>
      </c>
      <c r="R6906" t="s">
        <v>923</v>
      </c>
      <c r="T6906" t="s">
        <v>28</v>
      </c>
      <c r="V6906" t="s">
        <v>298</v>
      </c>
      <c r="Y6906" t="s">
        <v>161</v>
      </c>
    </row>
    <row r="6907" spans="1:25" x14ac:dyDescent="0.45">
      <c r="A6907" t="s">
        <v>335</v>
      </c>
      <c r="B6907" t="s">
        <v>542</v>
      </c>
      <c r="C6907">
        <v>8007</v>
      </c>
      <c r="D6907" t="s">
        <v>422</v>
      </c>
      <c r="E6907" t="s">
        <v>411</v>
      </c>
      <c r="F6907">
        <v>2022</v>
      </c>
      <c r="G6907">
        <v>71</v>
      </c>
      <c r="H6907">
        <v>71</v>
      </c>
      <c r="I6907">
        <v>914</v>
      </c>
      <c r="K6907">
        <v>4.0000000000000001E-3</v>
      </c>
      <c r="L6907">
        <v>5.9999999999999995E-4</v>
      </c>
      <c r="M6907">
        <v>1013</v>
      </c>
      <c r="N6907">
        <v>8.1100000000000005E-2</v>
      </c>
      <c r="O6907">
        <v>4.4870000000000001</v>
      </c>
      <c r="P6907">
        <v>0.73050000000000004</v>
      </c>
      <c r="Q6907">
        <v>12499.6</v>
      </c>
      <c r="R6907" t="s">
        <v>923</v>
      </c>
      <c r="T6907" t="s">
        <v>28</v>
      </c>
      <c r="V6907" t="s">
        <v>298</v>
      </c>
      <c r="Y6907" t="s">
        <v>161</v>
      </c>
    </row>
    <row r="6908" spans="1:25" x14ac:dyDescent="0.45">
      <c r="A6908" t="s">
        <v>335</v>
      </c>
      <c r="B6908" t="s">
        <v>542</v>
      </c>
      <c r="C6908">
        <v>8007</v>
      </c>
      <c r="D6908" t="s">
        <v>422</v>
      </c>
      <c r="E6908" t="s">
        <v>411</v>
      </c>
      <c r="F6908">
        <v>2023</v>
      </c>
      <c r="G6908">
        <v>47</v>
      </c>
      <c r="H6908">
        <v>47</v>
      </c>
      <c r="I6908">
        <v>688</v>
      </c>
      <c r="K6908">
        <v>3.0000000000000001E-3</v>
      </c>
      <c r="L6908">
        <v>5.0000000000000001E-4</v>
      </c>
      <c r="M6908">
        <v>640.5</v>
      </c>
      <c r="N6908">
        <v>8.0799999999999997E-2</v>
      </c>
      <c r="O6908">
        <v>1.98</v>
      </c>
      <c r="P6908">
        <v>0.54020000000000001</v>
      </c>
      <c r="Q6908">
        <v>7912.1</v>
      </c>
      <c r="R6908" t="s">
        <v>923</v>
      </c>
      <c r="T6908" t="s">
        <v>28</v>
      </c>
      <c r="V6908" t="s">
        <v>298</v>
      </c>
      <c r="Y6908" t="s">
        <v>161</v>
      </c>
    </row>
    <row r="6909" spans="1:25" x14ac:dyDescent="0.45">
      <c r="A6909" t="s">
        <v>335</v>
      </c>
      <c r="B6909" t="s">
        <v>542</v>
      </c>
      <c r="C6909">
        <v>8007</v>
      </c>
      <c r="D6909" t="s">
        <v>422</v>
      </c>
      <c r="E6909" t="s">
        <v>411</v>
      </c>
      <c r="F6909">
        <v>2024</v>
      </c>
      <c r="G6909">
        <v>15</v>
      </c>
      <c r="H6909">
        <v>15</v>
      </c>
      <c r="I6909">
        <v>126</v>
      </c>
      <c r="K6909">
        <v>1E-3</v>
      </c>
      <c r="L6909">
        <v>2.9999999999999997E-4</v>
      </c>
      <c r="M6909">
        <v>151.30000000000001</v>
      </c>
      <c r="N6909">
        <v>8.1000000000000003E-2</v>
      </c>
      <c r="O6909">
        <v>0.35899999999999999</v>
      </c>
      <c r="P6909">
        <v>0.38390000000000002</v>
      </c>
      <c r="Q6909">
        <v>1867.8</v>
      </c>
      <c r="R6909" t="s">
        <v>923</v>
      </c>
      <c r="T6909" t="s">
        <v>28</v>
      </c>
      <c r="V6909" t="s">
        <v>298</v>
      </c>
      <c r="Y6909" t="s">
        <v>161</v>
      </c>
    </row>
    <row r="6910" spans="1:25" x14ac:dyDescent="0.45">
      <c r="A6910" t="s">
        <v>335</v>
      </c>
      <c r="B6910" t="s">
        <v>542</v>
      </c>
      <c r="C6910">
        <v>8007</v>
      </c>
      <c r="D6910" t="s">
        <v>423</v>
      </c>
      <c r="E6910" t="s">
        <v>411</v>
      </c>
      <c r="F6910">
        <v>2009</v>
      </c>
      <c r="G6910">
        <v>125</v>
      </c>
      <c r="H6910">
        <v>125</v>
      </c>
      <c r="I6910">
        <v>2157</v>
      </c>
      <c r="K6910">
        <v>7.6879999999999997</v>
      </c>
      <c r="L6910">
        <v>0.50019999999999998</v>
      </c>
      <c r="M6910">
        <v>2490.5</v>
      </c>
      <c r="N6910">
        <v>8.09E-2</v>
      </c>
      <c r="O6910">
        <v>14.946999999999999</v>
      </c>
      <c r="P6910">
        <v>0.96870000000000001</v>
      </c>
      <c r="Q6910">
        <v>30746.3</v>
      </c>
      <c r="R6910" t="s">
        <v>923</v>
      </c>
      <c r="T6910" t="s">
        <v>28</v>
      </c>
      <c r="V6910" t="s">
        <v>548</v>
      </c>
      <c r="Y6910" t="s">
        <v>103</v>
      </c>
    </row>
    <row r="6911" spans="1:25" x14ac:dyDescent="0.45">
      <c r="A6911" t="s">
        <v>335</v>
      </c>
      <c r="B6911" t="s">
        <v>542</v>
      </c>
      <c r="C6911">
        <v>8007</v>
      </c>
      <c r="D6911" t="s">
        <v>423</v>
      </c>
      <c r="E6911" t="s">
        <v>411</v>
      </c>
      <c r="F6911">
        <v>2010</v>
      </c>
      <c r="G6911">
        <v>263</v>
      </c>
      <c r="H6911">
        <v>263</v>
      </c>
      <c r="I6911">
        <v>5056</v>
      </c>
      <c r="K6911">
        <v>17.579000000000001</v>
      </c>
      <c r="L6911">
        <v>0.5</v>
      </c>
      <c r="M6911">
        <v>5694.9</v>
      </c>
      <c r="N6911">
        <v>8.1000000000000003E-2</v>
      </c>
      <c r="O6911">
        <v>18.64</v>
      </c>
      <c r="P6911">
        <v>0.57169999999999999</v>
      </c>
      <c r="Q6911">
        <v>70295.199999999997</v>
      </c>
      <c r="R6911" t="s">
        <v>923</v>
      </c>
      <c r="T6911" t="s">
        <v>28</v>
      </c>
      <c r="V6911" t="s">
        <v>32</v>
      </c>
      <c r="Y6911" t="s">
        <v>103</v>
      </c>
    </row>
    <row r="6912" spans="1:25" x14ac:dyDescent="0.45">
      <c r="A6912" t="s">
        <v>335</v>
      </c>
      <c r="B6912" t="s">
        <v>542</v>
      </c>
      <c r="C6912">
        <v>8007</v>
      </c>
      <c r="D6912" t="s">
        <v>423</v>
      </c>
      <c r="E6912" t="s">
        <v>411</v>
      </c>
      <c r="F6912">
        <v>2011</v>
      </c>
      <c r="G6912">
        <v>114</v>
      </c>
      <c r="H6912">
        <v>114</v>
      </c>
      <c r="I6912">
        <v>2128</v>
      </c>
      <c r="K6912">
        <v>7.4669999999999996</v>
      </c>
      <c r="L6912">
        <v>0.50009999999999999</v>
      </c>
      <c r="M6912">
        <v>2417.6</v>
      </c>
      <c r="N6912">
        <v>8.1000000000000003E-2</v>
      </c>
      <c r="O6912">
        <v>6.3419999999999996</v>
      </c>
      <c r="P6912">
        <v>0.48010000000000003</v>
      </c>
      <c r="Q6912">
        <v>29864.9</v>
      </c>
      <c r="R6912" t="s">
        <v>923</v>
      </c>
      <c r="T6912" t="s">
        <v>28</v>
      </c>
      <c r="V6912" t="s">
        <v>32</v>
      </c>
      <c r="Y6912" t="s">
        <v>103</v>
      </c>
    </row>
    <row r="6913" spans="1:25" x14ac:dyDescent="0.45">
      <c r="A6913" t="s">
        <v>335</v>
      </c>
      <c r="B6913" t="s">
        <v>542</v>
      </c>
      <c r="C6913">
        <v>8007</v>
      </c>
      <c r="D6913" t="s">
        <v>423</v>
      </c>
      <c r="E6913" t="s">
        <v>411</v>
      </c>
      <c r="F6913">
        <v>2012</v>
      </c>
      <c r="G6913">
        <v>261</v>
      </c>
      <c r="H6913">
        <v>261</v>
      </c>
      <c r="I6913">
        <v>4840</v>
      </c>
      <c r="K6913">
        <v>16.670000000000002</v>
      </c>
      <c r="L6913">
        <v>0.50019999999999998</v>
      </c>
      <c r="M6913">
        <v>5401.4</v>
      </c>
      <c r="N6913">
        <v>8.1000000000000003E-2</v>
      </c>
      <c r="O6913">
        <v>18.215</v>
      </c>
      <c r="P6913">
        <v>0.60040000000000004</v>
      </c>
      <c r="Q6913">
        <v>66667.100000000006</v>
      </c>
      <c r="R6913" t="s">
        <v>923</v>
      </c>
      <c r="T6913" t="s">
        <v>28</v>
      </c>
      <c r="V6913" t="s">
        <v>32</v>
      </c>
      <c r="Y6913" t="s">
        <v>103</v>
      </c>
    </row>
    <row r="6914" spans="1:25" x14ac:dyDescent="0.45">
      <c r="A6914" t="s">
        <v>335</v>
      </c>
      <c r="B6914" t="s">
        <v>542</v>
      </c>
      <c r="C6914">
        <v>8007</v>
      </c>
      <c r="D6914" t="s">
        <v>423</v>
      </c>
      <c r="E6914" t="s">
        <v>411</v>
      </c>
      <c r="F6914">
        <v>2013</v>
      </c>
      <c r="G6914">
        <v>297</v>
      </c>
      <c r="H6914">
        <v>297</v>
      </c>
      <c r="I6914">
        <v>5585</v>
      </c>
      <c r="K6914">
        <v>18.308</v>
      </c>
      <c r="L6914">
        <v>0.50009999999999999</v>
      </c>
      <c r="M6914">
        <v>5932.3</v>
      </c>
      <c r="N6914">
        <v>8.1000000000000003E-2</v>
      </c>
      <c r="O6914">
        <v>31.891999999999999</v>
      </c>
      <c r="P6914">
        <v>0.89200000000000002</v>
      </c>
      <c r="Q6914">
        <v>73219.399999999994</v>
      </c>
      <c r="R6914" t="s">
        <v>923</v>
      </c>
      <c r="T6914" t="s">
        <v>28</v>
      </c>
      <c r="V6914" t="s">
        <v>32</v>
      </c>
      <c r="Y6914" t="s">
        <v>103</v>
      </c>
    </row>
    <row r="6915" spans="1:25" x14ac:dyDescent="0.45">
      <c r="A6915" t="s">
        <v>335</v>
      </c>
      <c r="B6915" t="s">
        <v>542</v>
      </c>
      <c r="C6915">
        <v>8007</v>
      </c>
      <c r="D6915" t="s">
        <v>423</v>
      </c>
      <c r="E6915" t="s">
        <v>411</v>
      </c>
      <c r="F6915">
        <v>2014</v>
      </c>
      <c r="G6915">
        <v>62</v>
      </c>
      <c r="H6915">
        <v>62</v>
      </c>
      <c r="I6915">
        <v>1081</v>
      </c>
      <c r="K6915">
        <v>4.4720000000000004</v>
      </c>
      <c r="L6915">
        <v>0.50019999999999998</v>
      </c>
      <c r="M6915">
        <v>1448.7</v>
      </c>
      <c r="N6915">
        <v>8.1000000000000003E-2</v>
      </c>
      <c r="O6915">
        <v>6.8929999999999998</v>
      </c>
      <c r="P6915">
        <v>0.82679999999999998</v>
      </c>
      <c r="Q6915">
        <v>17883.2</v>
      </c>
      <c r="R6915" t="s">
        <v>923</v>
      </c>
      <c r="T6915" t="s">
        <v>28</v>
      </c>
      <c r="V6915" t="s">
        <v>32</v>
      </c>
      <c r="Y6915" t="s">
        <v>103</v>
      </c>
    </row>
    <row r="6916" spans="1:25" x14ac:dyDescent="0.45">
      <c r="A6916" t="s">
        <v>335</v>
      </c>
      <c r="B6916" t="s">
        <v>542</v>
      </c>
      <c r="C6916">
        <v>8007</v>
      </c>
      <c r="D6916" t="s">
        <v>423</v>
      </c>
      <c r="E6916" t="s">
        <v>411</v>
      </c>
      <c r="F6916">
        <v>2015</v>
      </c>
      <c r="G6916">
        <v>109</v>
      </c>
      <c r="H6916">
        <v>109</v>
      </c>
      <c r="I6916">
        <v>1644</v>
      </c>
      <c r="K6916">
        <v>6.8019999999999996</v>
      </c>
      <c r="L6916">
        <v>0.50029999999999997</v>
      </c>
      <c r="M6916">
        <v>2202.8000000000002</v>
      </c>
      <c r="N6916">
        <v>8.1100000000000005E-2</v>
      </c>
      <c r="O6916">
        <v>11.452999999999999</v>
      </c>
      <c r="P6916">
        <v>0.91180000000000005</v>
      </c>
      <c r="Q6916">
        <v>27203.1</v>
      </c>
      <c r="R6916" t="s">
        <v>923</v>
      </c>
      <c r="T6916" t="s">
        <v>28</v>
      </c>
      <c r="V6916" t="s">
        <v>32</v>
      </c>
      <c r="Y6916" t="s">
        <v>159</v>
      </c>
    </row>
    <row r="6917" spans="1:25" x14ac:dyDescent="0.45">
      <c r="A6917" t="s">
        <v>335</v>
      </c>
      <c r="B6917" t="s">
        <v>542</v>
      </c>
      <c r="C6917">
        <v>8007</v>
      </c>
      <c r="D6917" t="s">
        <v>423</v>
      </c>
      <c r="E6917" t="s">
        <v>411</v>
      </c>
      <c r="F6917">
        <v>2016</v>
      </c>
      <c r="G6917">
        <v>150</v>
      </c>
      <c r="H6917">
        <v>150</v>
      </c>
      <c r="I6917">
        <v>2147</v>
      </c>
      <c r="K6917">
        <v>9.18</v>
      </c>
      <c r="L6917">
        <v>0.4637</v>
      </c>
      <c r="M6917">
        <v>3058</v>
      </c>
      <c r="N6917">
        <v>8.09E-2</v>
      </c>
      <c r="O6917">
        <v>8.7140000000000004</v>
      </c>
      <c r="P6917">
        <v>0.53029999999999999</v>
      </c>
      <c r="Q6917">
        <v>37756.699999999997</v>
      </c>
      <c r="R6917" t="s">
        <v>923</v>
      </c>
      <c r="T6917" t="s">
        <v>28</v>
      </c>
      <c r="V6917" t="s">
        <v>32</v>
      </c>
      <c r="Y6917" t="s">
        <v>159</v>
      </c>
    </row>
    <row r="6918" spans="1:25" x14ac:dyDescent="0.45">
      <c r="A6918" t="s">
        <v>335</v>
      </c>
      <c r="B6918" t="s">
        <v>542</v>
      </c>
      <c r="C6918">
        <v>8007</v>
      </c>
      <c r="D6918" t="s">
        <v>423</v>
      </c>
      <c r="E6918" t="s">
        <v>411</v>
      </c>
      <c r="F6918">
        <v>2017</v>
      </c>
      <c r="G6918">
        <v>50</v>
      </c>
      <c r="H6918">
        <v>50</v>
      </c>
      <c r="I6918">
        <v>727</v>
      </c>
      <c r="K6918">
        <v>1.0999999999999999E-2</v>
      </c>
      <c r="L6918">
        <v>1.8E-3</v>
      </c>
      <c r="M6918">
        <v>1043.8</v>
      </c>
      <c r="N6918">
        <v>8.1000000000000003E-2</v>
      </c>
      <c r="O6918">
        <v>4.1639999999999997</v>
      </c>
      <c r="P6918">
        <v>0.73899999999999999</v>
      </c>
      <c r="Q6918">
        <v>12887.1</v>
      </c>
      <c r="R6918" t="s">
        <v>923</v>
      </c>
      <c r="T6918" t="s">
        <v>28</v>
      </c>
      <c r="V6918" t="s">
        <v>32</v>
      </c>
      <c r="Y6918" t="s">
        <v>160</v>
      </c>
    </row>
    <row r="6919" spans="1:25" x14ac:dyDescent="0.45">
      <c r="A6919" t="s">
        <v>335</v>
      </c>
      <c r="B6919" t="s">
        <v>542</v>
      </c>
      <c r="C6919">
        <v>8007</v>
      </c>
      <c r="D6919" t="s">
        <v>423</v>
      </c>
      <c r="E6919" t="s">
        <v>411</v>
      </c>
      <c r="F6919">
        <v>2018</v>
      </c>
      <c r="G6919">
        <v>163</v>
      </c>
      <c r="H6919">
        <v>163</v>
      </c>
      <c r="I6919">
        <v>2965</v>
      </c>
      <c r="K6919">
        <v>3.9E-2</v>
      </c>
      <c r="L6919">
        <v>1.9E-3</v>
      </c>
      <c r="M6919">
        <v>3691.5</v>
      </c>
      <c r="N6919">
        <v>8.09E-2</v>
      </c>
      <c r="O6919">
        <v>20.096</v>
      </c>
      <c r="P6919">
        <v>0.87560000000000004</v>
      </c>
      <c r="Q6919">
        <v>45563.9</v>
      </c>
      <c r="R6919" t="s">
        <v>923</v>
      </c>
      <c r="T6919" t="s">
        <v>28</v>
      </c>
      <c r="V6919" t="s">
        <v>545</v>
      </c>
      <c r="Y6919" t="s">
        <v>160</v>
      </c>
    </row>
    <row r="6920" spans="1:25" x14ac:dyDescent="0.45">
      <c r="A6920" t="s">
        <v>335</v>
      </c>
      <c r="B6920" t="s">
        <v>542</v>
      </c>
      <c r="C6920">
        <v>8007</v>
      </c>
      <c r="D6920" t="s">
        <v>423</v>
      </c>
      <c r="E6920" t="s">
        <v>411</v>
      </c>
      <c r="F6920">
        <v>2019</v>
      </c>
      <c r="G6920">
        <v>117</v>
      </c>
      <c r="H6920">
        <v>117</v>
      </c>
      <c r="I6920">
        <v>1859</v>
      </c>
      <c r="K6920">
        <v>1.2E-2</v>
      </c>
      <c r="L6920">
        <v>8.9999999999999998E-4</v>
      </c>
      <c r="M6920">
        <v>2623.1</v>
      </c>
      <c r="N6920">
        <v>8.1000000000000003E-2</v>
      </c>
      <c r="O6920">
        <v>6.2720000000000002</v>
      </c>
      <c r="P6920">
        <v>0.4405</v>
      </c>
      <c r="Q6920">
        <v>32385.7</v>
      </c>
      <c r="R6920" t="s">
        <v>923</v>
      </c>
      <c r="T6920" t="s">
        <v>28</v>
      </c>
      <c r="V6920" t="s">
        <v>32</v>
      </c>
      <c r="Y6920" t="s">
        <v>160</v>
      </c>
    </row>
    <row r="6921" spans="1:25" x14ac:dyDescent="0.45">
      <c r="A6921" t="s">
        <v>335</v>
      </c>
      <c r="B6921" t="s">
        <v>542</v>
      </c>
      <c r="C6921">
        <v>8007</v>
      </c>
      <c r="D6921" t="s">
        <v>423</v>
      </c>
      <c r="E6921" t="s">
        <v>411</v>
      </c>
      <c r="F6921">
        <v>2020</v>
      </c>
      <c r="G6921">
        <v>156</v>
      </c>
      <c r="H6921">
        <v>156</v>
      </c>
      <c r="I6921">
        <v>2787</v>
      </c>
      <c r="K6921">
        <v>1.4E-2</v>
      </c>
      <c r="L6921">
        <v>8.0000000000000004E-4</v>
      </c>
      <c r="M6921">
        <v>3176.9</v>
      </c>
      <c r="N6921">
        <v>8.1000000000000003E-2</v>
      </c>
      <c r="O6921">
        <v>12.492000000000001</v>
      </c>
      <c r="P6921">
        <v>0.67230000000000001</v>
      </c>
      <c r="Q6921">
        <v>39238.199999999997</v>
      </c>
      <c r="R6921" t="s">
        <v>923</v>
      </c>
      <c r="T6921" t="s">
        <v>28</v>
      </c>
      <c r="V6921" t="s">
        <v>32</v>
      </c>
      <c r="Y6921" t="s">
        <v>160</v>
      </c>
    </row>
    <row r="6922" spans="1:25" x14ac:dyDescent="0.45">
      <c r="A6922" t="s">
        <v>335</v>
      </c>
      <c r="B6922" t="s">
        <v>542</v>
      </c>
      <c r="C6922">
        <v>8007</v>
      </c>
      <c r="D6922" t="s">
        <v>423</v>
      </c>
      <c r="E6922" t="s">
        <v>411</v>
      </c>
      <c r="F6922">
        <v>2021</v>
      </c>
      <c r="G6922">
        <v>67</v>
      </c>
      <c r="H6922">
        <v>67</v>
      </c>
      <c r="I6922">
        <v>973</v>
      </c>
      <c r="K6922">
        <v>4.0000000000000001E-3</v>
      </c>
      <c r="L6922">
        <v>6.9999999999999999E-4</v>
      </c>
      <c r="M6922">
        <v>1036.2</v>
      </c>
      <c r="N6922">
        <v>8.0699999999999994E-2</v>
      </c>
      <c r="O6922">
        <v>3.617</v>
      </c>
      <c r="P6922">
        <v>0.58660000000000001</v>
      </c>
      <c r="Q6922">
        <v>12789.4</v>
      </c>
      <c r="R6922" t="s">
        <v>923</v>
      </c>
      <c r="T6922" t="s">
        <v>28</v>
      </c>
      <c r="V6922" t="s">
        <v>32</v>
      </c>
      <c r="Y6922" t="s">
        <v>161</v>
      </c>
    </row>
    <row r="6923" spans="1:25" x14ac:dyDescent="0.45">
      <c r="A6923" t="s">
        <v>335</v>
      </c>
      <c r="B6923" t="s">
        <v>542</v>
      </c>
      <c r="C6923">
        <v>8007</v>
      </c>
      <c r="D6923" t="s">
        <v>423</v>
      </c>
      <c r="E6923" t="s">
        <v>411</v>
      </c>
      <c r="F6923">
        <v>2022</v>
      </c>
      <c r="G6923">
        <v>67</v>
      </c>
      <c r="H6923">
        <v>67</v>
      </c>
      <c r="I6923">
        <v>910</v>
      </c>
      <c r="K6923">
        <v>4.0000000000000001E-3</v>
      </c>
      <c r="L6923">
        <v>5.9999999999999995E-4</v>
      </c>
      <c r="M6923">
        <v>1008.6</v>
      </c>
      <c r="N6923">
        <v>8.1100000000000005E-2</v>
      </c>
      <c r="O6923">
        <v>4.4580000000000002</v>
      </c>
      <c r="P6923">
        <v>0.751</v>
      </c>
      <c r="Q6923">
        <v>12445.6</v>
      </c>
      <c r="R6923" t="s">
        <v>923</v>
      </c>
      <c r="T6923" t="s">
        <v>28</v>
      </c>
      <c r="V6923" t="s">
        <v>32</v>
      </c>
      <c r="Y6923" t="s">
        <v>161</v>
      </c>
    </row>
    <row r="6924" spans="1:25" x14ac:dyDescent="0.45">
      <c r="A6924" t="s">
        <v>335</v>
      </c>
      <c r="B6924" t="s">
        <v>542</v>
      </c>
      <c r="C6924">
        <v>8007</v>
      </c>
      <c r="D6924" t="s">
        <v>423</v>
      </c>
      <c r="E6924" t="s">
        <v>411</v>
      </c>
      <c r="F6924">
        <v>2023</v>
      </c>
      <c r="G6924">
        <v>27</v>
      </c>
      <c r="H6924">
        <v>27</v>
      </c>
      <c r="I6924">
        <v>491</v>
      </c>
      <c r="K6924">
        <v>2E-3</v>
      </c>
      <c r="L6924">
        <v>5.0000000000000001E-4</v>
      </c>
      <c r="M6924">
        <v>419.6</v>
      </c>
      <c r="N6924">
        <v>8.1100000000000005E-2</v>
      </c>
      <c r="O6924">
        <v>1.137</v>
      </c>
      <c r="P6924">
        <v>0.505</v>
      </c>
      <c r="Q6924">
        <v>5183.1000000000004</v>
      </c>
      <c r="R6924" t="s">
        <v>923</v>
      </c>
      <c r="T6924" t="s">
        <v>28</v>
      </c>
      <c r="V6924" t="s">
        <v>32</v>
      </c>
      <c r="Y6924" t="s">
        <v>161</v>
      </c>
    </row>
    <row r="6925" spans="1:25" x14ac:dyDescent="0.45">
      <c r="A6925" t="s">
        <v>335</v>
      </c>
      <c r="B6925" t="s">
        <v>542</v>
      </c>
      <c r="C6925">
        <v>8007</v>
      </c>
      <c r="D6925" t="s">
        <v>423</v>
      </c>
      <c r="E6925" t="s">
        <v>411</v>
      </c>
      <c r="F6925">
        <v>2024</v>
      </c>
      <c r="G6925">
        <v>15</v>
      </c>
      <c r="H6925">
        <v>15</v>
      </c>
      <c r="I6925">
        <v>126</v>
      </c>
      <c r="K6925">
        <v>1E-3</v>
      </c>
      <c r="L6925">
        <v>2.9999999999999997E-4</v>
      </c>
      <c r="M6925">
        <v>151.30000000000001</v>
      </c>
      <c r="N6925">
        <v>8.1000000000000003E-2</v>
      </c>
      <c r="O6925">
        <v>0.35899999999999999</v>
      </c>
      <c r="P6925">
        <v>0.38390000000000002</v>
      </c>
      <c r="Q6925">
        <v>1867.8</v>
      </c>
      <c r="R6925" t="s">
        <v>923</v>
      </c>
      <c r="T6925" t="s">
        <v>28</v>
      </c>
      <c r="V6925" t="s">
        <v>32</v>
      </c>
      <c r="Y6925" t="s">
        <v>161</v>
      </c>
    </row>
    <row r="6926" spans="1:25" x14ac:dyDescent="0.45">
      <c r="A6926" t="s">
        <v>335</v>
      </c>
      <c r="B6926" t="s">
        <v>542</v>
      </c>
      <c r="C6926">
        <v>8007</v>
      </c>
      <c r="D6926" t="s">
        <v>424</v>
      </c>
      <c r="E6926" t="s">
        <v>411</v>
      </c>
      <c r="F6926">
        <v>2009</v>
      </c>
      <c r="G6926">
        <v>192</v>
      </c>
      <c r="H6926">
        <v>192</v>
      </c>
      <c r="I6926">
        <v>2944</v>
      </c>
      <c r="K6926">
        <v>10.711</v>
      </c>
      <c r="L6926">
        <v>0.50019999999999998</v>
      </c>
      <c r="M6926">
        <v>3470.2</v>
      </c>
      <c r="N6926">
        <v>8.09E-2</v>
      </c>
      <c r="O6926">
        <v>20.69</v>
      </c>
      <c r="P6926">
        <v>0.96419999999999995</v>
      </c>
      <c r="Q6926">
        <v>42836.4</v>
      </c>
      <c r="R6926" t="s">
        <v>923</v>
      </c>
      <c r="T6926" t="s">
        <v>28</v>
      </c>
      <c r="V6926" t="s">
        <v>548</v>
      </c>
      <c r="Y6926" t="s">
        <v>103</v>
      </c>
    </row>
    <row r="6927" spans="1:25" x14ac:dyDescent="0.45">
      <c r="A6927" t="s">
        <v>335</v>
      </c>
      <c r="B6927" t="s">
        <v>542</v>
      </c>
      <c r="C6927">
        <v>8007</v>
      </c>
      <c r="D6927" t="s">
        <v>424</v>
      </c>
      <c r="E6927" t="s">
        <v>411</v>
      </c>
      <c r="F6927">
        <v>2010</v>
      </c>
      <c r="G6927">
        <v>313</v>
      </c>
      <c r="H6927">
        <v>313</v>
      </c>
      <c r="I6927">
        <v>4931</v>
      </c>
      <c r="K6927">
        <v>16.937999999999999</v>
      </c>
      <c r="L6927">
        <v>0.50009999999999999</v>
      </c>
      <c r="M6927">
        <v>5487.4</v>
      </c>
      <c r="N6927">
        <v>8.1000000000000003E-2</v>
      </c>
      <c r="O6927">
        <v>19.295000000000002</v>
      </c>
      <c r="P6927">
        <v>0.60929999999999995</v>
      </c>
      <c r="Q6927">
        <v>67743.600000000006</v>
      </c>
      <c r="R6927" t="s">
        <v>923</v>
      </c>
      <c r="T6927" t="s">
        <v>28</v>
      </c>
      <c r="V6927" t="s">
        <v>32</v>
      </c>
      <c r="Y6927" t="s">
        <v>103</v>
      </c>
    </row>
    <row r="6928" spans="1:25" x14ac:dyDescent="0.45">
      <c r="A6928" t="s">
        <v>335</v>
      </c>
      <c r="B6928" t="s">
        <v>542</v>
      </c>
      <c r="C6928">
        <v>8007</v>
      </c>
      <c r="D6928" t="s">
        <v>424</v>
      </c>
      <c r="E6928" t="s">
        <v>411</v>
      </c>
      <c r="F6928">
        <v>2011</v>
      </c>
      <c r="G6928">
        <v>146</v>
      </c>
      <c r="H6928">
        <v>146</v>
      </c>
      <c r="I6928">
        <v>2454</v>
      </c>
      <c r="K6928">
        <v>8.6120000000000001</v>
      </c>
      <c r="L6928">
        <v>0.50019999999999998</v>
      </c>
      <c r="M6928">
        <v>2788.7</v>
      </c>
      <c r="N6928">
        <v>8.1000000000000003E-2</v>
      </c>
      <c r="O6928">
        <v>8.3819999999999997</v>
      </c>
      <c r="P6928">
        <v>0.55259999999999998</v>
      </c>
      <c r="Q6928">
        <v>34442.6</v>
      </c>
      <c r="R6928" t="s">
        <v>923</v>
      </c>
      <c r="T6928" t="s">
        <v>28</v>
      </c>
      <c r="V6928" t="s">
        <v>32</v>
      </c>
      <c r="Y6928" t="s">
        <v>103</v>
      </c>
    </row>
    <row r="6929" spans="1:25" x14ac:dyDescent="0.45">
      <c r="A6929" t="s">
        <v>335</v>
      </c>
      <c r="B6929" t="s">
        <v>542</v>
      </c>
      <c r="C6929">
        <v>8007</v>
      </c>
      <c r="D6929" t="s">
        <v>424</v>
      </c>
      <c r="E6929" t="s">
        <v>411</v>
      </c>
      <c r="F6929">
        <v>2012</v>
      </c>
      <c r="G6929">
        <v>270</v>
      </c>
      <c r="H6929">
        <v>270</v>
      </c>
      <c r="I6929">
        <v>4551</v>
      </c>
      <c r="K6929">
        <v>15.791</v>
      </c>
      <c r="L6929">
        <v>0.50019999999999998</v>
      </c>
      <c r="M6929">
        <v>5114.8999999999996</v>
      </c>
      <c r="N6929">
        <v>8.1000000000000003E-2</v>
      </c>
      <c r="O6929">
        <v>16.597000000000001</v>
      </c>
      <c r="P6929">
        <v>0.54520000000000002</v>
      </c>
      <c r="Q6929">
        <v>63151.1</v>
      </c>
      <c r="R6929" t="s">
        <v>923</v>
      </c>
      <c r="T6929" t="s">
        <v>28</v>
      </c>
      <c r="V6929" t="s">
        <v>32</v>
      </c>
      <c r="Y6929" t="s">
        <v>103</v>
      </c>
    </row>
    <row r="6930" spans="1:25" x14ac:dyDescent="0.45">
      <c r="A6930" t="s">
        <v>335</v>
      </c>
      <c r="B6930" t="s">
        <v>542</v>
      </c>
      <c r="C6930">
        <v>8007</v>
      </c>
      <c r="D6930" t="s">
        <v>424</v>
      </c>
      <c r="E6930" t="s">
        <v>411</v>
      </c>
      <c r="F6930">
        <v>2013</v>
      </c>
      <c r="G6930">
        <v>328</v>
      </c>
      <c r="H6930">
        <v>328</v>
      </c>
      <c r="I6930">
        <v>6338</v>
      </c>
      <c r="K6930">
        <v>21.047000000000001</v>
      </c>
      <c r="L6930">
        <v>0.50019999999999998</v>
      </c>
      <c r="M6930">
        <v>6820.2</v>
      </c>
      <c r="N6930">
        <v>8.09E-2</v>
      </c>
      <c r="O6930">
        <v>33.241</v>
      </c>
      <c r="P6930">
        <v>0.82210000000000005</v>
      </c>
      <c r="Q6930">
        <v>84172.6</v>
      </c>
      <c r="R6930" t="s">
        <v>923</v>
      </c>
      <c r="T6930" t="s">
        <v>28</v>
      </c>
      <c r="V6930" t="s">
        <v>32</v>
      </c>
      <c r="Y6930" t="s">
        <v>103</v>
      </c>
    </row>
    <row r="6931" spans="1:25" x14ac:dyDescent="0.45">
      <c r="A6931" t="s">
        <v>335</v>
      </c>
      <c r="B6931" t="s">
        <v>542</v>
      </c>
      <c r="C6931">
        <v>8007</v>
      </c>
      <c r="D6931" t="s">
        <v>424</v>
      </c>
      <c r="E6931" t="s">
        <v>411</v>
      </c>
      <c r="F6931">
        <v>2014</v>
      </c>
      <c r="G6931">
        <v>193</v>
      </c>
      <c r="H6931">
        <v>193</v>
      </c>
      <c r="I6931">
        <v>3408</v>
      </c>
      <c r="K6931">
        <v>12.436</v>
      </c>
      <c r="L6931">
        <v>0.50019999999999998</v>
      </c>
      <c r="M6931">
        <v>4027.8</v>
      </c>
      <c r="N6931">
        <v>8.09E-2</v>
      </c>
      <c r="O6931">
        <v>26.808</v>
      </c>
      <c r="P6931">
        <v>1.1309</v>
      </c>
      <c r="Q6931">
        <v>49734.7</v>
      </c>
      <c r="R6931" t="s">
        <v>923</v>
      </c>
      <c r="T6931" t="s">
        <v>28</v>
      </c>
      <c r="V6931" t="s">
        <v>32</v>
      </c>
      <c r="Y6931" t="s">
        <v>103</v>
      </c>
    </row>
    <row r="6932" spans="1:25" x14ac:dyDescent="0.45">
      <c r="A6932" t="s">
        <v>335</v>
      </c>
      <c r="B6932" t="s">
        <v>542</v>
      </c>
      <c r="C6932">
        <v>8007</v>
      </c>
      <c r="D6932" t="s">
        <v>424</v>
      </c>
      <c r="E6932" t="s">
        <v>411</v>
      </c>
      <c r="F6932">
        <v>2015</v>
      </c>
      <c r="G6932">
        <v>62</v>
      </c>
      <c r="H6932">
        <v>62</v>
      </c>
      <c r="I6932">
        <v>785</v>
      </c>
      <c r="K6932">
        <v>3.0880000000000001</v>
      </c>
      <c r="L6932">
        <v>0.50009999999999999</v>
      </c>
      <c r="M6932">
        <v>1000.2</v>
      </c>
      <c r="N6932">
        <v>8.1000000000000003E-2</v>
      </c>
      <c r="O6932">
        <v>3.6019999999999999</v>
      </c>
      <c r="P6932">
        <v>0.78710000000000002</v>
      </c>
      <c r="Q6932">
        <v>12348.1</v>
      </c>
      <c r="R6932" t="s">
        <v>923</v>
      </c>
      <c r="T6932" t="s">
        <v>28</v>
      </c>
      <c r="V6932" t="s">
        <v>32</v>
      </c>
      <c r="Y6932" t="s">
        <v>159</v>
      </c>
    </row>
    <row r="6933" spans="1:25" x14ac:dyDescent="0.45">
      <c r="A6933" t="s">
        <v>335</v>
      </c>
      <c r="B6933" t="s">
        <v>542</v>
      </c>
      <c r="C6933">
        <v>8007</v>
      </c>
      <c r="D6933" t="s">
        <v>424</v>
      </c>
      <c r="E6933" t="s">
        <v>411</v>
      </c>
      <c r="F6933">
        <v>2016</v>
      </c>
      <c r="G6933">
        <v>98</v>
      </c>
      <c r="H6933">
        <v>98</v>
      </c>
      <c r="I6933">
        <v>1586</v>
      </c>
      <c r="K6933">
        <v>6.7149999999999999</v>
      </c>
      <c r="L6933">
        <v>0.47989999999999999</v>
      </c>
      <c r="M6933">
        <v>2249.1999999999998</v>
      </c>
      <c r="N6933">
        <v>8.09E-2</v>
      </c>
      <c r="O6933">
        <v>6.42</v>
      </c>
      <c r="P6933">
        <v>0.5232</v>
      </c>
      <c r="Q6933">
        <v>27763.7</v>
      </c>
      <c r="R6933" t="s">
        <v>923</v>
      </c>
      <c r="T6933" t="s">
        <v>28</v>
      </c>
      <c r="V6933" t="s">
        <v>32</v>
      </c>
      <c r="Y6933" t="s">
        <v>159</v>
      </c>
    </row>
    <row r="6934" spans="1:25" x14ac:dyDescent="0.45">
      <c r="A6934" t="s">
        <v>335</v>
      </c>
      <c r="B6934" t="s">
        <v>542</v>
      </c>
      <c r="C6934">
        <v>8007</v>
      </c>
      <c r="D6934" t="s">
        <v>424</v>
      </c>
      <c r="E6934" t="s">
        <v>411</v>
      </c>
      <c r="F6934">
        <v>2017</v>
      </c>
      <c r="G6934">
        <v>36</v>
      </c>
      <c r="H6934">
        <v>36</v>
      </c>
      <c r="I6934">
        <v>603</v>
      </c>
      <c r="K6934">
        <v>8.9999999999999993E-3</v>
      </c>
      <c r="L6934">
        <v>2.0999999999999999E-3</v>
      </c>
      <c r="M6934">
        <v>867.7</v>
      </c>
      <c r="N6934">
        <v>8.09E-2</v>
      </c>
      <c r="O6934">
        <v>3.5259999999999998</v>
      </c>
      <c r="P6934">
        <v>0.67679999999999996</v>
      </c>
      <c r="Q6934">
        <v>10713.8</v>
      </c>
      <c r="R6934" t="s">
        <v>923</v>
      </c>
      <c r="T6934" t="s">
        <v>28</v>
      </c>
      <c r="V6934" t="s">
        <v>32</v>
      </c>
      <c r="Y6934" t="s">
        <v>160</v>
      </c>
    </row>
    <row r="6935" spans="1:25" x14ac:dyDescent="0.45">
      <c r="A6935" t="s">
        <v>335</v>
      </c>
      <c r="B6935" t="s">
        <v>542</v>
      </c>
      <c r="C6935">
        <v>8007</v>
      </c>
      <c r="D6935" t="s">
        <v>424</v>
      </c>
      <c r="E6935" t="s">
        <v>411</v>
      </c>
      <c r="F6935">
        <v>2018</v>
      </c>
      <c r="G6935">
        <v>120</v>
      </c>
      <c r="H6935">
        <v>120</v>
      </c>
      <c r="I6935">
        <v>2202</v>
      </c>
      <c r="K6935">
        <v>2.9000000000000001E-2</v>
      </c>
      <c r="L6935">
        <v>2E-3</v>
      </c>
      <c r="M6935">
        <v>2699.1</v>
      </c>
      <c r="N6935">
        <v>8.1000000000000003E-2</v>
      </c>
      <c r="O6935">
        <v>12.507</v>
      </c>
      <c r="P6935">
        <v>0.77759999999999996</v>
      </c>
      <c r="Q6935">
        <v>33316.1</v>
      </c>
      <c r="R6935" t="s">
        <v>923</v>
      </c>
      <c r="T6935" t="s">
        <v>28</v>
      </c>
      <c r="V6935" t="s">
        <v>549</v>
      </c>
      <c r="Y6935" t="s">
        <v>160</v>
      </c>
    </row>
    <row r="6936" spans="1:25" x14ac:dyDescent="0.45">
      <c r="A6936" t="s">
        <v>335</v>
      </c>
      <c r="B6936" t="s">
        <v>542</v>
      </c>
      <c r="C6936">
        <v>8007</v>
      </c>
      <c r="D6936" t="s">
        <v>424</v>
      </c>
      <c r="E6936" t="s">
        <v>411</v>
      </c>
      <c r="F6936">
        <v>2019</v>
      </c>
      <c r="G6936">
        <v>78</v>
      </c>
      <c r="H6936">
        <v>78</v>
      </c>
      <c r="I6936">
        <v>1249</v>
      </c>
      <c r="K6936">
        <v>8.9999999999999993E-3</v>
      </c>
      <c r="L6936">
        <v>8.9999999999999998E-4</v>
      </c>
      <c r="M6936">
        <v>1735.1</v>
      </c>
      <c r="N6936">
        <v>8.1000000000000003E-2</v>
      </c>
      <c r="O6936">
        <v>4.4509999999999996</v>
      </c>
      <c r="P6936">
        <v>0.44140000000000001</v>
      </c>
      <c r="Q6936">
        <v>21420.9</v>
      </c>
      <c r="R6936" t="s">
        <v>923</v>
      </c>
      <c r="T6936" t="s">
        <v>28</v>
      </c>
      <c r="V6936" t="s">
        <v>298</v>
      </c>
      <c r="Y6936" t="s">
        <v>160</v>
      </c>
    </row>
    <row r="6937" spans="1:25" x14ac:dyDescent="0.45">
      <c r="A6937" t="s">
        <v>335</v>
      </c>
      <c r="B6937" t="s">
        <v>542</v>
      </c>
      <c r="C6937">
        <v>8007</v>
      </c>
      <c r="D6937" t="s">
        <v>424</v>
      </c>
      <c r="E6937" t="s">
        <v>411</v>
      </c>
      <c r="F6937">
        <v>2020</v>
      </c>
      <c r="G6937">
        <v>167</v>
      </c>
      <c r="H6937">
        <v>167</v>
      </c>
      <c r="I6937">
        <v>2980</v>
      </c>
      <c r="K6937">
        <v>1.4E-2</v>
      </c>
      <c r="L6937">
        <v>8.0000000000000004E-4</v>
      </c>
      <c r="M6937">
        <v>3388.1</v>
      </c>
      <c r="N6937">
        <v>8.1000000000000003E-2</v>
      </c>
      <c r="O6937">
        <v>9.3119999999999994</v>
      </c>
      <c r="P6937">
        <v>0.51100000000000001</v>
      </c>
      <c r="Q6937">
        <v>41827.9</v>
      </c>
      <c r="R6937" t="s">
        <v>923</v>
      </c>
      <c r="T6937" t="s">
        <v>28</v>
      </c>
      <c r="V6937" t="s">
        <v>298</v>
      </c>
      <c r="Y6937" t="s">
        <v>160</v>
      </c>
    </row>
    <row r="6938" spans="1:25" x14ac:dyDescent="0.45">
      <c r="A6938" t="s">
        <v>335</v>
      </c>
      <c r="B6938" t="s">
        <v>542</v>
      </c>
      <c r="C6938">
        <v>8007</v>
      </c>
      <c r="D6938" t="s">
        <v>424</v>
      </c>
      <c r="E6938" t="s">
        <v>411</v>
      </c>
      <c r="F6938">
        <v>2021</v>
      </c>
      <c r="G6938">
        <v>138</v>
      </c>
      <c r="H6938">
        <v>138</v>
      </c>
      <c r="I6938">
        <v>2078</v>
      </c>
      <c r="K6938">
        <v>8.9999999999999993E-3</v>
      </c>
      <c r="L6938">
        <v>5.9999999999999995E-4</v>
      </c>
      <c r="M6938">
        <v>2278.6</v>
      </c>
      <c r="N6938">
        <v>8.0699999999999994E-2</v>
      </c>
      <c r="O6938">
        <v>7.19</v>
      </c>
      <c r="P6938">
        <v>0.58430000000000004</v>
      </c>
      <c r="Q6938">
        <v>28127.1</v>
      </c>
      <c r="R6938" t="s">
        <v>923</v>
      </c>
      <c r="T6938" t="s">
        <v>28</v>
      </c>
      <c r="V6938" t="s">
        <v>298</v>
      </c>
      <c r="Y6938" t="s">
        <v>161</v>
      </c>
    </row>
    <row r="6939" spans="1:25" x14ac:dyDescent="0.45">
      <c r="A6939" t="s">
        <v>335</v>
      </c>
      <c r="B6939" t="s">
        <v>542</v>
      </c>
      <c r="C6939">
        <v>8007</v>
      </c>
      <c r="D6939" t="s">
        <v>424</v>
      </c>
      <c r="E6939" t="s">
        <v>411</v>
      </c>
      <c r="F6939">
        <v>2022</v>
      </c>
      <c r="G6939">
        <v>159</v>
      </c>
      <c r="H6939">
        <v>159</v>
      </c>
      <c r="I6939">
        <v>2170</v>
      </c>
      <c r="K6939">
        <v>0.01</v>
      </c>
      <c r="L6939">
        <v>5.9999999999999995E-4</v>
      </c>
      <c r="M6939">
        <v>2426.6</v>
      </c>
      <c r="N6939">
        <v>8.09E-2</v>
      </c>
      <c r="O6939">
        <v>10.076000000000001</v>
      </c>
      <c r="P6939">
        <v>0.70350000000000001</v>
      </c>
      <c r="Q6939">
        <v>29970.5</v>
      </c>
      <c r="R6939" t="s">
        <v>923</v>
      </c>
      <c r="T6939" t="s">
        <v>28</v>
      </c>
      <c r="V6939" t="s">
        <v>298</v>
      </c>
      <c r="Y6939" t="s">
        <v>161</v>
      </c>
    </row>
    <row r="6940" spans="1:25" x14ac:dyDescent="0.45">
      <c r="A6940" t="s">
        <v>335</v>
      </c>
      <c r="B6940" t="s">
        <v>542</v>
      </c>
      <c r="C6940">
        <v>8007</v>
      </c>
      <c r="D6940" t="s">
        <v>424</v>
      </c>
      <c r="E6940" t="s">
        <v>411</v>
      </c>
      <c r="F6940">
        <v>2023</v>
      </c>
      <c r="G6940">
        <v>84</v>
      </c>
      <c r="H6940">
        <v>84</v>
      </c>
      <c r="I6940">
        <v>1671</v>
      </c>
      <c r="K6940">
        <v>7.0000000000000001E-3</v>
      </c>
      <c r="L6940">
        <v>8.0000000000000004E-4</v>
      </c>
      <c r="M6940">
        <v>1423.3</v>
      </c>
      <c r="N6940">
        <v>8.09E-2</v>
      </c>
      <c r="O6940">
        <v>4.8810000000000002</v>
      </c>
      <c r="P6940">
        <v>0.57420000000000004</v>
      </c>
      <c r="Q6940">
        <v>17569.2</v>
      </c>
      <c r="R6940" t="s">
        <v>923</v>
      </c>
      <c r="T6940" t="s">
        <v>28</v>
      </c>
      <c r="V6940" t="s">
        <v>298</v>
      </c>
      <c r="Y6940" t="s">
        <v>161</v>
      </c>
    </row>
    <row r="6941" spans="1:25" x14ac:dyDescent="0.45">
      <c r="A6941" t="s">
        <v>335</v>
      </c>
      <c r="B6941" t="s">
        <v>542</v>
      </c>
      <c r="C6941">
        <v>8007</v>
      </c>
      <c r="D6941" t="s">
        <v>424</v>
      </c>
      <c r="E6941" t="s">
        <v>411</v>
      </c>
      <c r="F6941">
        <v>2024</v>
      </c>
      <c r="G6941">
        <v>26</v>
      </c>
      <c r="H6941">
        <v>26</v>
      </c>
      <c r="I6941">
        <v>303</v>
      </c>
      <c r="K6941">
        <v>2E-3</v>
      </c>
      <c r="L6941">
        <v>5.0000000000000001E-4</v>
      </c>
      <c r="M6941">
        <v>368</v>
      </c>
      <c r="N6941">
        <v>8.09E-2</v>
      </c>
      <c r="O6941">
        <v>1.1850000000000001</v>
      </c>
      <c r="P6941">
        <v>0.49630000000000002</v>
      </c>
      <c r="Q6941">
        <v>4543.6000000000004</v>
      </c>
      <c r="R6941" t="s">
        <v>923</v>
      </c>
      <c r="T6941" t="s">
        <v>28</v>
      </c>
      <c r="V6941" t="s">
        <v>298</v>
      </c>
      <c r="Y6941" t="s">
        <v>161</v>
      </c>
    </row>
    <row r="6942" spans="1:25" x14ac:dyDescent="0.45">
      <c r="A6942" t="s">
        <v>335</v>
      </c>
      <c r="B6942" t="s">
        <v>542</v>
      </c>
      <c r="C6942">
        <v>8007</v>
      </c>
      <c r="D6942" t="s">
        <v>425</v>
      </c>
      <c r="E6942" t="s">
        <v>411</v>
      </c>
      <c r="F6942">
        <v>2009</v>
      </c>
      <c r="G6942">
        <v>192</v>
      </c>
      <c r="H6942">
        <v>192</v>
      </c>
      <c r="I6942">
        <v>2944</v>
      </c>
      <c r="K6942">
        <v>10.711</v>
      </c>
      <c r="L6942">
        <v>0.50019999999999998</v>
      </c>
      <c r="M6942">
        <v>3470.2</v>
      </c>
      <c r="N6942">
        <v>8.09E-2</v>
      </c>
      <c r="O6942">
        <v>20.69</v>
      </c>
      <c r="P6942">
        <v>0.96419999999999995</v>
      </c>
      <c r="Q6942">
        <v>42836.4</v>
      </c>
      <c r="R6942" t="s">
        <v>923</v>
      </c>
      <c r="T6942" t="s">
        <v>28</v>
      </c>
      <c r="V6942" t="s">
        <v>548</v>
      </c>
      <c r="Y6942" t="s">
        <v>103</v>
      </c>
    </row>
    <row r="6943" spans="1:25" x14ac:dyDescent="0.45">
      <c r="A6943" t="s">
        <v>335</v>
      </c>
      <c r="B6943" t="s">
        <v>542</v>
      </c>
      <c r="C6943">
        <v>8007</v>
      </c>
      <c r="D6943" t="s">
        <v>425</v>
      </c>
      <c r="E6943" t="s">
        <v>411</v>
      </c>
      <c r="F6943">
        <v>2010</v>
      </c>
      <c r="G6943">
        <v>308</v>
      </c>
      <c r="H6943">
        <v>308</v>
      </c>
      <c r="I6943">
        <v>4924</v>
      </c>
      <c r="K6943">
        <v>16.914000000000001</v>
      </c>
      <c r="L6943">
        <v>0.50009999999999999</v>
      </c>
      <c r="M6943">
        <v>5479.2</v>
      </c>
      <c r="N6943">
        <v>8.1000000000000003E-2</v>
      </c>
      <c r="O6943">
        <v>19.542999999999999</v>
      </c>
      <c r="P6943">
        <v>0.61460000000000004</v>
      </c>
      <c r="Q6943">
        <v>67645.899999999994</v>
      </c>
      <c r="R6943" t="s">
        <v>923</v>
      </c>
      <c r="T6943" t="s">
        <v>28</v>
      </c>
      <c r="V6943" t="s">
        <v>32</v>
      </c>
      <c r="Y6943" t="s">
        <v>103</v>
      </c>
    </row>
    <row r="6944" spans="1:25" x14ac:dyDescent="0.45">
      <c r="A6944" t="s">
        <v>335</v>
      </c>
      <c r="B6944" t="s">
        <v>542</v>
      </c>
      <c r="C6944">
        <v>8007</v>
      </c>
      <c r="D6944" t="s">
        <v>425</v>
      </c>
      <c r="E6944" t="s">
        <v>411</v>
      </c>
      <c r="F6944">
        <v>2011</v>
      </c>
      <c r="G6944">
        <v>125</v>
      </c>
      <c r="H6944">
        <v>125</v>
      </c>
      <c r="I6944">
        <v>2029</v>
      </c>
      <c r="K6944">
        <v>7.1239999999999997</v>
      </c>
      <c r="L6944">
        <v>0.50019999999999998</v>
      </c>
      <c r="M6944">
        <v>2306.6</v>
      </c>
      <c r="N6944">
        <v>8.1000000000000003E-2</v>
      </c>
      <c r="O6944">
        <v>7.3289999999999997</v>
      </c>
      <c r="P6944">
        <v>0.57969999999999999</v>
      </c>
      <c r="Q6944">
        <v>28489.200000000001</v>
      </c>
      <c r="R6944" t="s">
        <v>923</v>
      </c>
      <c r="T6944" t="s">
        <v>28</v>
      </c>
      <c r="V6944" t="s">
        <v>32</v>
      </c>
      <c r="Y6944" t="s">
        <v>103</v>
      </c>
    </row>
    <row r="6945" spans="1:25" x14ac:dyDescent="0.45">
      <c r="A6945" t="s">
        <v>335</v>
      </c>
      <c r="B6945" t="s">
        <v>542</v>
      </c>
      <c r="C6945">
        <v>8007</v>
      </c>
      <c r="D6945" t="s">
        <v>425</v>
      </c>
      <c r="E6945" t="s">
        <v>411</v>
      </c>
      <c r="F6945">
        <v>2012</v>
      </c>
      <c r="G6945">
        <v>270</v>
      </c>
      <c r="H6945">
        <v>270</v>
      </c>
      <c r="I6945">
        <v>4551</v>
      </c>
      <c r="K6945">
        <v>15.791</v>
      </c>
      <c r="L6945">
        <v>0.50019999999999998</v>
      </c>
      <c r="M6945">
        <v>5114.8999999999996</v>
      </c>
      <c r="N6945">
        <v>8.1000000000000003E-2</v>
      </c>
      <c r="O6945">
        <v>17.303000000000001</v>
      </c>
      <c r="P6945">
        <v>0.56210000000000004</v>
      </c>
      <c r="Q6945">
        <v>63151.1</v>
      </c>
      <c r="R6945" t="s">
        <v>923</v>
      </c>
      <c r="T6945" t="s">
        <v>28</v>
      </c>
      <c r="V6945" t="s">
        <v>32</v>
      </c>
      <c r="Y6945" t="s">
        <v>103</v>
      </c>
    </row>
    <row r="6946" spans="1:25" x14ac:dyDescent="0.45">
      <c r="A6946" t="s">
        <v>335</v>
      </c>
      <c r="B6946" t="s">
        <v>542</v>
      </c>
      <c r="C6946">
        <v>8007</v>
      </c>
      <c r="D6946" t="s">
        <v>425</v>
      </c>
      <c r="E6946" t="s">
        <v>411</v>
      </c>
      <c r="F6946">
        <v>2013</v>
      </c>
      <c r="G6946">
        <v>304</v>
      </c>
      <c r="H6946">
        <v>304</v>
      </c>
      <c r="I6946">
        <v>6019</v>
      </c>
      <c r="K6946">
        <v>20.082999999999998</v>
      </c>
      <c r="L6946">
        <v>0.50009999999999999</v>
      </c>
      <c r="M6946">
        <v>6507.8</v>
      </c>
      <c r="N6946">
        <v>8.09E-2</v>
      </c>
      <c r="O6946">
        <v>30.978000000000002</v>
      </c>
      <c r="P6946">
        <v>0.79930000000000001</v>
      </c>
      <c r="Q6946">
        <v>80320.100000000006</v>
      </c>
      <c r="R6946" t="s">
        <v>923</v>
      </c>
      <c r="T6946" t="s">
        <v>28</v>
      </c>
      <c r="V6946" t="s">
        <v>32</v>
      </c>
      <c r="Y6946" t="s">
        <v>103</v>
      </c>
    </row>
    <row r="6947" spans="1:25" x14ac:dyDescent="0.45">
      <c r="A6947" t="s">
        <v>335</v>
      </c>
      <c r="B6947" t="s">
        <v>542</v>
      </c>
      <c r="C6947">
        <v>8007</v>
      </c>
      <c r="D6947" t="s">
        <v>425</v>
      </c>
      <c r="E6947" t="s">
        <v>411</v>
      </c>
      <c r="F6947">
        <v>2014</v>
      </c>
      <c r="G6947">
        <v>193</v>
      </c>
      <c r="H6947">
        <v>193</v>
      </c>
      <c r="I6947">
        <v>3417</v>
      </c>
      <c r="K6947">
        <v>12.473000000000001</v>
      </c>
      <c r="L6947">
        <v>0.50019999999999998</v>
      </c>
      <c r="M6947">
        <v>4039.9</v>
      </c>
      <c r="N6947">
        <v>8.09E-2</v>
      </c>
      <c r="O6947">
        <v>26.713999999999999</v>
      </c>
      <c r="P6947">
        <v>1.1107</v>
      </c>
      <c r="Q6947">
        <v>49884.1</v>
      </c>
      <c r="R6947" t="s">
        <v>923</v>
      </c>
      <c r="T6947" t="s">
        <v>28</v>
      </c>
      <c r="V6947" t="s">
        <v>32</v>
      </c>
      <c r="Y6947" t="s">
        <v>103</v>
      </c>
    </row>
    <row r="6948" spans="1:25" x14ac:dyDescent="0.45">
      <c r="A6948" t="s">
        <v>335</v>
      </c>
      <c r="B6948" t="s">
        <v>542</v>
      </c>
      <c r="C6948">
        <v>8007</v>
      </c>
      <c r="D6948" t="s">
        <v>425</v>
      </c>
      <c r="E6948" t="s">
        <v>411</v>
      </c>
      <c r="F6948">
        <v>2015</v>
      </c>
      <c r="G6948">
        <v>62</v>
      </c>
      <c r="H6948">
        <v>62</v>
      </c>
      <c r="I6948">
        <v>788</v>
      </c>
      <c r="K6948">
        <v>3.0979999999999999</v>
      </c>
      <c r="L6948">
        <v>0.50009999999999999</v>
      </c>
      <c r="M6948">
        <v>1003.7</v>
      </c>
      <c r="N6948">
        <v>8.1000000000000003E-2</v>
      </c>
      <c r="O6948">
        <v>3.5859999999999999</v>
      </c>
      <c r="P6948">
        <v>0.77370000000000005</v>
      </c>
      <c r="Q6948">
        <v>12390.2</v>
      </c>
      <c r="R6948" t="s">
        <v>923</v>
      </c>
      <c r="T6948" t="s">
        <v>28</v>
      </c>
      <c r="V6948" t="s">
        <v>32</v>
      </c>
      <c r="Y6948" t="s">
        <v>159</v>
      </c>
    </row>
    <row r="6949" spans="1:25" x14ac:dyDescent="0.45">
      <c r="A6949" t="s">
        <v>335</v>
      </c>
      <c r="B6949" t="s">
        <v>542</v>
      </c>
      <c r="C6949">
        <v>8007</v>
      </c>
      <c r="D6949" t="s">
        <v>425</v>
      </c>
      <c r="E6949" t="s">
        <v>411</v>
      </c>
      <c r="F6949">
        <v>2016</v>
      </c>
      <c r="G6949">
        <v>98</v>
      </c>
      <c r="H6949">
        <v>98</v>
      </c>
      <c r="I6949">
        <v>1586</v>
      </c>
      <c r="K6949">
        <v>6.7149999999999999</v>
      </c>
      <c r="L6949">
        <v>0.47989999999999999</v>
      </c>
      <c r="M6949">
        <v>2249.1999999999998</v>
      </c>
      <c r="N6949">
        <v>8.09E-2</v>
      </c>
      <c r="O6949">
        <v>6.6059999999999999</v>
      </c>
      <c r="P6949">
        <v>0.54020000000000001</v>
      </c>
      <c r="Q6949">
        <v>27763.7</v>
      </c>
      <c r="R6949" t="s">
        <v>923</v>
      </c>
      <c r="T6949" t="s">
        <v>28</v>
      </c>
      <c r="V6949" t="s">
        <v>32</v>
      </c>
      <c r="Y6949" t="s">
        <v>159</v>
      </c>
    </row>
    <row r="6950" spans="1:25" x14ac:dyDescent="0.45">
      <c r="A6950" t="s">
        <v>335</v>
      </c>
      <c r="B6950" t="s">
        <v>542</v>
      </c>
      <c r="C6950">
        <v>8007</v>
      </c>
      <c r="D6950" t="s">
        <v>425</v>
      </c>
      <c r="E6950" t="s">
        <v>411</v>
      </c>
      <c r="F6950">
        <v>2017</v>
      </c>
      <c r="G6950">
        <v>36</v>
      </c>
      <c r="H6950">
        <v>36</v>
      </c>
      <c r="I6950">
        <v>603</v>
      </c>
      <c r="K6950">
        <v>8.9999999999999993E-3</v>
      </c>
      <c r="L6950">
        <v>2.0999999999999999E-3</v>
      </c>
      <c r="M6950">
        <v>867.7</v>
      </c>
      <c r="N6950">
        <v>8.09E-2</v>
      </c>
      <c r="O6950">
        <v>3.5550000000000002</v>
      </c>
      <c r="P6950">
        <v>0.72150000000000003</v>
      </c>
      <c r="Q6950">
        <v>10713.8</v>
      </c>
      <c r="R6950" t="s">
        <v>923</v>
      </c>
      <c r="T6950" t="s">
        <v>28</v>
      </c>
      <c r="V6950" t="s">
        <v>32</v>
      </c>
      <c r="Y6950" t="s">
        <v>160</v>
      </c>
    </row>
    <row r="6951" spans="1:25" x14ac:dyDescent="0.45">
      <c r="A6951" t="s">
        <v>335</v>
      </c>
      <c r="B6951" t="s">
        <v>542</v>
      </c>
      <c r="C6951">
        <v>8007</v>
      </c>
      <c r="D6951" t="s">
        <v>425</v>
      </c>
      <c r="E6951" t="s">
        <v>411</v>
      </c>
      <c r="F6951">
        <v>2018</v>
      </c>
      <c r="G6951">
        <v>120</v>
      </c>
      <c r="H6951">
        <v>120</v>
      </c>
      <c r="I6951">
        <v>2196</v>
      </c>
      <c r="K6951">
        <v>2.9000000000000001E-2</v>
      </c>
      <c r="L6951">
        <v>2E-3</v>
      </c>
      <c r="M6951">
        <v>2691.5</v>
      </c>
      <c r="N6951">
        <v>8.09E-2</v>
      </c>
      <c r="O6951">
        <v>12.856999999999999</v>
      </c>
      <c r="P6951">
        <v>0.80359999999999998</v>
      </c>
      <c r="Q6951">
        <v>33222.800000000003</v>
      </c>
      <c r="R6951" t="s">
        <v>923</v>
      </c>
      <c r="T6951" t="s">
        <v>28</v>
      </c>
      <c r="V6951" t="s">
        <v>545</v>
      </c>
      <c r="Y6951" t="s">
        <v>160</v>
      </c>
    </row>
    <row r="6952" spans="1:25" x14ac:dyDescent="0.45">
      <c r="A6952" t="s">
        <v>335</v>
      </c>
      <c r="B6952" t="s">
        <v>542</v>
      </c>
      <c r="C6952">
        <v>8007</v>
      </c>
      <c r="D6952" t="s">
        <v>425</v>
      </c>
      <c r="E6952" t="s">
        <v>411</v>
      </c>
      <c r="F6952">
        <v>2019</v>
      </c>
      <c r="G6952">
        <v>78</v>
      </c>
      <c r="H6952">
        <v>78</v>
      </c>
      <c r="I6952">
        <v>1249</v>
      </c>
      <c r="K6952">
        <v>8.9999999999999993E-3</v>
      </c>
      <c r="L6952">
        <v>8.9999999999999998E-4</v>
      </c>
      <c r="M6952">
        <v>1735.1</v>
      </c>
      <c r="N6952">
        <v>8.1000000000000003E-2</v>
      </c>
      <c r="O6952">
        <v>5.2389999999999999</v>
      </c>
      <c r="P6952">
        <v>0.53069999999999995</v>
      </c>
      <c r="Q6952">
        <v>21420.9</v>
      </c>
      <c r="R6952" t="s">
        <v>923</v>
      </c>
      <c r="T6952" t="s">
        <v>28</v>
      </c>
      <c r="V6952" t="s">
        <v>32</v>
      </c>
      <c r="Y6952" t="s">
        <v>160</v>
      </c>
    </row>
    <row r="6953" spans="1:25" x14ac:dyDescent="0.45">
      <c r="A6953" t="s">
        <v>335</v>
      </c>
      <c r="B6953" t="s">
        <v>542</v>
      </c>
      <c r="C6953">
        <v>8007</v>
      </c>
      <c r="D6953" t="s">
        <v>425</v>
      </c>
      <c r="E6953" t="s">
        <v>411</v>
      </c>
      <c r="F6953">
        <v>2020</v>
      </c>
      <c r="G6953">
        <v>162</v>
      </c>
      <c r="H6953">
        <v>162</v>
      </c>
      <c r="I6953">
        <v>2903</v>
      </c>
      <c r="K6953">
        <v>1.4E-2</v>
      </c>
      <c r="L6953">
        <v>8.0000000000000004E-4</v>
      </c>
      <c r="M6953">
        <v>3300.9</v>
      </c>
      <c r="N6953">
        <v>8.1000000000000003E-2</v>
      </c>
      <c r="O6953">
        <v>10.318</v>
      </c>
      <c r="P6953">
        <v>0.56699999999999995</v>
      </c>
      <c r="Q6953">
        <v>40751.800000000003</v>
      </c>
      <c r="R6953" t="s">
        <v>923</v>
      </c>
      <c r="T6953" t="s">
        <v>28</v>
      </c>
      <c r="V6953" t="s">
        <v>32</v>
      </c>
      <c r="Y6953" t="s">
        <v>160</v>
      </c>
    </row>
    <row r="6954" spans="1:25" x14ac:dyDescent="0.45">
      <c r="A6954" t="s">
        <v>335</v>
      </c>
      <c r="B6954" t="s">
        <v>542</v>
      </c>
      <c r="C6954">
        <v>8007</v>
      </c>
      <c r="D6954" t="s">
        <v>425</v>
      </c>
      <c r="E6954" t="s">
        <v>411</v>
      </c>
      <c r="F6954">
        <v>2021</v>
      </c>
      <c r="G6954">
        <v>138</v>
      </c>
      <c r="H6954">
        <v>138</v>
      </c>
      <c r="I6954">
        <v>2078</v>
      </c>
      <c r="K6954">
        <v>8.9999999999999993E-3</v>
      </c>
      <c r="L6954">
        <v>5.9999999999999995E-4</v>
      </c>
      <c r="M6954">
        <v>2278.6</v>
      </c>
      <c r="N6954">
        <v>8.0699999999999994E-2</v>
      </c>
      <c r="O6954">
        <v>7.3840000000000003</v>
      </c>
      <c r="P6954">
        <v>0.60919999999999996</v>
      </c>
      <c r="Q6954">
        <v>28127.1</v>
      </c>
      <c r="R6954" t="s">
        <v>923</v>
      </c>
      <c r="T6954" t="s">
        <v>28</v>
      </c>
      <c r="V6954" t="s">
        <v>32</v>
      </c>
      <c r="Y6954" t="s">
        <v>161</v>
      </c>
    </row>
    <row r="6955" spans="1:25" x14ac:dyDescent="0.45">
      <c r="A6955" t="s">
        <v>335</v>
      </c>
      <c r="B6955" t="s">
        <v>542</v>
      </c>
      <c r="C6955">
        <v>8007</v>
      </c>
      <c r="D6955" t="s">
        <v>425</v>
      </c>
      <c r="E6955" t="s">
        <v>411</v>
      </c>
      <c r="F6955">
        <v>2022</v>
      </c>
      <c r="G6955">
        <v>158</v>
      </c>
      <c r="H6955">
        <v>158</v>
      </c>
      <c r="I6955">
        <v>2169</v>
      </c>
      <c r="K6955">
        <v>0.01</v>
      </c>
      <c r="L6955">
        <v>5.9999999999999995E-4</v>
      </c>
      <c r="M6955">
        <v>2425.5</v>
      </c>
      <c r="N6955">
        <v>8.09E-2</v>
      </c>
      <c r="O6955">
        <v>9.8710000000000004</v>
      </c>
      <c r="P6955">
        <v>0.67500000000000004</v>
      </c>
      <c r="Q6955">
        <v>29956.6</v>
      </c>
      <c r="R6955" t="s">
        <v>923</v>
      </c>
      <c r="T6955" t="s">
        <v>28</v>
      </c>
      <c r="V6955" t="s">
        <v>32</v>
      </c>
      <c r="Y6955" t="s">
        <v>161</v>
      </c>
    </row>
    <row r="6956" spans="1:25" x14ac:dyDescent="0.45">
      <c r="A6956" t="s">
        <v>335</v>
      </c>
      <c r="B6956" t="s">
        <v>542</v>
      </c>
      <c r="C6956">
        <v>8007</v>
      </c>
      <c r="D6956" t="s">
        <v>425</v>
      </c>
      <c r="E6956" t="s">
        <v>411</v>
      </c>
      <c r="F6956">
        <v>2023</v>
      </c>
      <c r="G6956">
        <v>83</v>
      </c>
      <c r="H6956">
        <v>83</v>
      </c>
      <c r="I6956">
        <v>1670</v>
      </c>
      <c r="K6956">
        <v>7.0000000000000001E-3</v>
      </c>
      <c r="L6956">
        <v>8.0000000000000004E-4</v>
      </c>
      <c r="M6956">
        <v>1422.2</v>
      </c>
      <c r="N6956">
        <v>8.09E-2</v>
      </c>
      <c r="O6956">
        <v>4.8730000000000002</v>
      </c>
      <c r="P6956">
        <v>0.56659999999999999</v>
      </c>
      <c r="Q6956">
        <v>17555.3</v>
      </c>
      <c r="R6956" t="s">
        <v>923</v>
      </c>
      <c r="T6956" t="s">
        <v>28</v>
      </c>
      <c r="V6956" t="s">
        <v>32</v>
      </c>
      <c r="Y6956" t="s">
        <v>161</v>
      </c>
    </row>
    <row r="6957" spans="1:25" x14ac:dyDescent="0.45">
      <c r="A6957" t="s">
        <v>335</v>
      </c>
      <c r="B6957" t="s">
        <v>542</v>
      </c>
      <c r="C6957">
        <v>8007</v>
      </c>
      <c r="D6957" t="s">
        <v>425</v>
      </c>
      <c r="E6957" t="s">
        <v>411</v>
      </c>
      <c r="F6957">
        <v>2024</v>
      </c>
      <c r="G6957">
        <v>26</v>
      </c>
      <c r="H6957">
        <v>26</v>
      </c>
      <c r="I6957">
        <v>303</v>
      </c>
      <c r="K6957">
        <v>2E-3</v>
      </c>
      <c r="L6957">
        <v>5.0000000000000001E-4</v>
      </c>
      <c r="M6957">
        <v>368</v>
      </c>
      <c r="N6957">
        <v>8.09E-2</v>
      </c>
      <c r="O6957">
        <v>1.1850000000000001</v>
      </c>
      <c r="P6957">
        <v>0.49630000000000002</v>
      </c>
      <c r="Q6957">
        <v>4543.6000000000004</v>
      </c>
      <c r="R6957" t="s">
        <v>923</v>
      </c>
      <c r="T6957" t="s">
        <v>28</v>
      </c>
      <c r="V6957" t="s">
        <v>32</v>
      </c>
      <c r="Y6957" t="s">
        <v>161</v>
      </c>
    </row>
    <row r="6958" spans="1:25" x14ac:dyDescent="0.45">
      <c r="A6958" t="s">
        <v>335</v>
      </c>
      <c r="B6958" t="s">
        <v>542</v>
      </c>
      <c r="C6958">
        <v>8007</v>
      </c>
      <c r="D6958" t="s">
        <v>426</v>
      </c>
      <c r="E6958" t="s">
        <v>411</v>
      </c>
      <c r="F6958">
        <v>2009</v>
      </c>
      <c r="G6958">
        <v>144</v>
      </c>
      <c r="H6958">
        <v>144</v>
      </c>
      <c r="I6958">
        <v>2349</v>
      </c>
      <c r="K6958">
        <v>8.2899999999999991</v>
      </c>
      <c r="L6958">
        <v>0.50019999999999998</v>
      </c>
      <c r="M6958">
        <v>2684.7</v>
      </c>
      <c r="N6958">
        <v>8.0799999999999997E-2</v>
      </c>
      <c r="O6958">
        <v>16.073</v>
      </c>
      <c r="P6958">
        <v>0.96360000000000001</v>
      </c>
      <c r="Q6958">
        <v>33151.5</v>
      </c>
      <c r="R6958" t="s">
        <v>923</v>
      </c>
      <c r="T6958" t="s">
        <v>28</v>
      </c>
      <c r="V6958" t="s">
        <v>548</v>
      </c>
      <c r="Y6958" t="s">
        <v>103</v>
      </c>
    </row>
    <row r="6959" spans="1:25" x14ac:dyDescent="0.45">
      <c r="A6959" t="s">
        <v>335</v>
      </c>
      <c r="B6959" t="s">
        <v>542</v>
      </c>
      <c r="C6959">
        <v>8007</v>
      </c>
      <c r="D6959" t="s">
        <v>426</v>
      </c>
      <c r="E6959" t="s">
        <v>411</v>
      </c>
      <c r="F6959">
        <v>2010</v>
      </c>
      <c r="G6959">
        <v>351</v>
      </c>
      <c r="H6959">
        <v>351</v>
      </c>
      <c r="I6959">
        <v>5858</v>
      </c>
      <c r="K6959">
        <v>20.3</v>
      </c>
      <c r="L6959">
        <v>0.50009999999999999</v>
      </c>
      <c r="M6959">
        <v>6577</v>
      </c>
      <c r="N6959">
        <v>8.1000000000000003E-2</v>
      </c>
      <c r="O6959">
        <v>20.263999999999999</v>
      </c>
      <c r="P6959">
        <v>0.54400000000000004</v>
      </c>
      <c r="Q6959">
        <v>81186.100000000006</v>
      </c>
      <c r="R6959" t="s">
        <v>923</v>
      </c>
      <c r="T6959" t="s">
        <v>28</v>
      </c>
      <c r="V6959" t="s">
        <v>32</v>
      </c>
      <c r="Y6959" t="s">
        <v>103</v>
      </c>
    </row>
    <row r="6960" spans="1:25" x14ac:dyDescent="0.45">
      <c r="A6960" t="s">
        <v>335</v>
      </c>
      <c r="B6960" t="s">
        <v>542</v>
      </c>
      <c r="C6960">
        <v>8007</v>
      </c>
      <c r="D6960" t="s">
        <v>426</v>
      </c>
      <c r="E6960" t="s">
        <v>411</v>
      </c>
      <c r="F6960">
        <v>2011</v>
      </c>
      <c r="G6960">
        <v>246</v>
      </c>
      <c r="H6960">
        <v>246</v>
      </c>
      <c r="I6960">
        <v>3998</v>
      </c>
      <c r="K6960">
        <v>13.971</v>
      </c>
      <c r="L6960">
        <v>0.50019999999999998</v>
      </c>
      <c r="M6960">
        <v>4524.1000000000004</v>
      </c>
      <c r="N6960">
        <v>8.1000000000000003E-2</v>
      </c>
      <c r="O6960">
        <v>15.2</v>
      </c>
      <c r="P6960">
        <v>0.59279999999999999</v>
      </c>
      <c r="Q6960">
        <v>55875.1</v>
      </c>
      <c r="R6960" t="s">
        <v>923</v>
      </c>
      <c r="T6960" t="s">
        <v>28</v>
      </c>
      <c r="V6960" t="s">
        <v>32</v>
      </c>
      <c r="Y6960" t="s">
        <v>103</v>
      </c>
    </row>
    <row r="6961" spans="1:25" x14ac:dyDescent="0.45">
      <c r="A6961" t="s">
        <v>335</v>
      </c>
      <c r="B6961" t="s">
        <v>542</v>
      </c>
      <c r="C6961">
        <v>8007</v>
      </c>
      <c r="D6961" t="s">
        <v>426</v>
      </c>
      <c r="E6961" t="s">
        <v>411</v>
      </c>
      <c r="F6961">
        <v>2012</v>
      </c>
      <c r="G6961">
        <v>240</v>
      </c>
      <c r="H6961">
        <v>240</v>
      </c>
      <c r="I6961">
        <v>4255</v>
      </c>
      <c r="K6961">
        <v>14.539</v>
      </c>
      <c r="L6961">
        <v>0.50019999999999998</v>
      </c>
      <c r="M6961">
        <v>4708.3</v>
      </c>
      <c r="N6961">
        <v>8.1000000000000003E-2</v>
      </c>
      <c r="O6961">
        <v>20.472999999999999</v>
      </c>
      <c r="P6961">
        <v>0.72189999999999999</v>
      </c>
      <c r="Q6961">
        <v>58147.6</v>
      </c>
      <c r="R6961" t="s">
        <v>923</v>
      </c>
      <c r="T6961" t="s">
        <v>28</v>
      </c>
      <c r="V6961" t="s">
        <v>32</v>
      </c>
      <c r="Y6961" t="s">
        <v>103</v>
      </c>
    </row>
    <row r="6962" spans="1:25" x14ac:dyDescent="0.45">
      <c r="A6962" t="s">
        <v>335</v>
      </c>
      <c r="B6962" t="s">
        <v>542</v>
      </c>
      <c r="C6962">
        <v>8007</v>
      </c>
      <c r="D6962" t="s">
        <v>426</v>
      </c>
      <c r="E6962" t="s">
        <v>411</v>
      </c>
      <c r="F6962">
        <v>2013</v>
      </c>
      <c r="G6962">
        <v>217</v>
      </c>
      <c r="H6962">
        <v>217</v>
      </c>
      <c r="I6962">
        <v>4299</v>
      </c>
      <c r="K6962">
        <v>14.113</v>
      </c>
      <c r="L6962">
        <v>0.50009999999999999</v>
      </c>
      <c r="M6962">
        <v>4572.3</v>
      </c>
      <c r="N6962">
        <v>8.1000000000000003E-2</v>
      </c>
      <c r="O6962">
        <v>25.068000000000001</v>
      </c>
      <c r="P6962">
        <v>0.91600000000000004</v>
      </c>
      <c r="Q6962">
        <v>56442.6</v>
      </c>
      <c r="R6962" t="s">
        <v>923</v>
      </c>
      <c r="T6962" t="s">
        <v>28</v>
      </c>
      <c r="V6962" t="s">
        <v>32</v>
      </c>
      <c r="Y6962" t="s">
        <v>103</v>
      </c>
    </row>
    <row r="6963" spans="1:25" x14ac:dyDescent="0.45">
      <c r="A6963" t="s">
        <v>335</v>
      </c>
      <c r="B6963" t="s">
        <v>542</v>
      </c>
      <c r="C6963">
        <v>8007</v>
      </c>
      <c r="D6963" t="s">
        <v>426</v>
      </c>
      <c r="E6963" t="s">
        <v>411</v>
      </c>
      <c r="F6963">
        <v>2014</v>
      </c>
      <c r="G6963">
        <v>56</v>
      </c>
      <c r="H6963">
        <v>56</v>
      </c>
      <c r="I6963">
        <v>1036</v>
      </c>
      <c r="K6963">
        <v>4.6369999999999996</v>
      </c>
      <c r="L6963">
        <v>0.50019999999999998</v>
      </c>
      <c r="M6963">
        <v>1502.4</v>
      </c>
      <c r="N6963">
        <v>8.1000000000000003E-2</v>
      </c>
      <c r="O6963">
        <v>6.2960000000000003</v>
      </c>
      <c r="P6963">
        <v>0.74939999999999996</v>
      </c>
      <c r="Q6963">
        <v>18544.599999999999</v>
      </c>
      <c r="R6963" t="s">
        <v>923</v>
      </c>
      <c r="T6963" t="s">
        <v>28</v>
      </c>
      <c r="V6963" t="s">
        <v>32</v>
      </c>
      <c r="Y6963" t="s">
        <v>103</v>
      </c>
    </row>
    <row r="6964" spans="1:25" x14ac:dyDescent="0.45">
      <c r="A6964" t="s">
        <v>335</v>
      </c>
      <c r="B6964" t="s">
        <v>542</v>
      </c>
      <c r="C6964">
        <v>8007</v>
      </c>
      <c r="D6964" t="s">
        <v>426</v>
      </c>
      <c r="E6964" t="s">
        <v>411</v>
      </c>
      <c r="F6964">
        <v>2015</v>
      </c>
      <c r="G6964">
        <v>139</v>
      </c>
      <c r="H6964">
        <v>139</v>
      </c>
      <c r="I6964">
        <v>2149</v>
      </c>
      <c r="K6964">
        <v>9.2620000000000005</v>
      </c>
      <c r="L6964">
        <v>0.50019999999999998</v>
      </c>
      <c r="M6964">
        <v>3000.5</v>
      </c>
      <c r="N6964">
        <v>8.1100000000000005E-2</v>
      </c>
      <c r="O6964">
        <v>13.407999999999999</v>
      </c>
      <c r="P6964">
        <v>0.81</v>
      </c>
      <c r="Q6964">
        <v>37041.699999999997</v>
      </c>
      <c r="R6964" t="s">
        <v>923</v>
      </c>
      <c r="T6964" t="s">
        <v>28</v>
      </c>
      <c r="V6964" t="s">
        <v>32</v>
      </c>
      <c r="Y6964" t="s">
        <v>159</v>
      </c>
    </row>
    <row r="6965" spans="1:25" x14ac:dyDescent="0.45">
      <c r="A6965" t="s">
        <v>335</v>
      </c>
      <c r="B6965" t="s">
        <v>542</v>
      </c>
      <c r="C6965">
        <v>8007</v>
      </c>
      <c r="D6965" t="s">
        <v>426</v>
      </c>
      <c r="E6965" t="s">
        <v>411</v>
      </c>
      <c r="F6965">
        <v>2016</v>
      </c>
      <c r="G6965">
        <v>196</v>
      </c>
      <c r="H6965">
        <v>196</v>
      </c>
      <c r="I6965">
        <v>3192</v>
      </c>
      <c r="K6965">
        <v>13.577999999999999</v>
      </c>
      <c r="L6965">
        <v>0.4798</v>
      </c>
      <c r="M6965">
        <v>4546.3</v>
      </c>
      <c r="N6965">
        <v>8.1000000000000003E-2</v>
      </c>
      <c r="O6965">
        <v>12.384</v>
      </c>
      <c r="P6965">
        <v>0.49359999999999998</v>
      </c>
      <c r="Q6965">
        <v>56107.1</v>
      </c>
      <c r="R6965" t="s">
        <v>923</v>
      </c>
      <c r="T6965" t="s">
        <v>28</v>
      </c>
      <c r="V6965" t="s">
        <v>32</v>
      </c>
      <c r="Y6965" t="s">
        <v>159</v>
      </c>
    </row>
    <row r="6966" spans="1:25" x14ac:dyDescent="0.45">
      <c r="A6966" t="s">
        <v>335</v>
      </c>
      <c r="B6966" t="s">
        <v>542</v>
      </c>
      <c r="C6966">
        <v>8007</v>
      </c>
      <c r="D6966" t="s">
        <v>426</v>
      </c>
      <c r="E6966" t="s">
        <v>411</v>
      </c>
      <c r="F6966">
        <v>2017</v>
      </c>
      <c r="G6966">
        <v>99</v>
      </c>
      <c r="H6966">
        <v>99</v>
      </c>
      <c r="I6966">
        <v>1450</v>
      </c>
      <c r="K6966">
        <v>2.1999999999999999E-2</v>
      </c>
      <c r="L6966">
        <v>1.9E-3</v>
      </c>
      <c r="M6966">
        <v>2078.6999999999998</v>
      </c>
      <c r="N6966">
        <v>8.1100000000000005E-2</v>
      </c>
      <c r="O6966">
        <v>9.1289999999999996</v>
      </c>
      <c r="P6966">
        <v>0.77180000000000004</v>
      </c>
      <c r="Q6966">
        <v>25654.400000000001</v>
      </c>
      <c r="R6966" t="s">
        <v>923</v>
      </c>
      <c r="T6966" t="s">
        <v>28</v>
      </c>
      <c r="V6966" t="s">
        <v>32</v>
      </c>
      <c r="Y6966" t="s">
        <v>160</v>
      </c>
    </row>
    <row r="6967" spans="1:25" x14ac:dyDescent="0.45">
      <c r="A6967" t="s">
        <v>335</v>
      </c>
      <c r="B6967" t="s">
        <v>542</v>
      </c>
      <c r="C6967">
        <v>8007</v>
      </c>
      <c r="D6967" t="s">
        <v>426</v>
      </c>
      <c r="E6967" t="s">
        <v>411</v>
      </c>
      <c r="F6967">
        <v>2018</v>
      </c>
      <c r="G6967">
        <v>238</v>
      </c>
      <c r="H6967">
        <v>238</v>
      </c>
      <c r="I6967">
        <v>4031</v>
      </c>
      <c r="K6967">
        <v>5.3999999999999999E-2</v>
      </c>
      <c r="L6967">
        <v>1.9E-3</v>
      </c>
      <c r="M6967">
        <v>5091.5</v>
      </c>
      <c r="N6967">
        <v>8.09E-2</v>
      </c>
      <c r="O6967">
        <v>25.414999999999999</v>
      </c>
      <c r="P6967">
        <v>0.82379999999999998</v>
      </c>
      <c r="Q6967">
        <v>62856.3</v>
      </c>
      <c r="R6967" t="s">
        <v>923</v>
      </c>
      <c r="T6967" t="s">
        <v>28</v>
      </c>
      <c r="V6967" t="s">
        <v>545</v>
      </c>
      <c r="Y6967" t="s">
        <v>160</v>
      </c>
    </row>
    <row r="6968" spans="1:25" x14ac:dyDescent="0.45">
      <c r="A6968" t="s">
        <v>335</v>
      </c>
      <c r="B6968" t="s">
        <v>542</v>
      </c>
      <c r="C6968">
        <v>8007</v>
      </c>
      <c r="D6968" t="s">
        <v>426</v>
      </c>
      <c r="E6968" t="s">
        <v>411</v>
      </c>
      <c r="F6968">
        <v>2019</v>
      </c>
      <c r="G6968">
        <v>70</v>
      </c>
      <c r="H6968">
        <v>70</v>
      </c>
      <c r="I6968">
        <v>1174</v>
      </c>
      <c r="K6968">
        <v>8.9999999999999993E-3</v>
      </c>
      <c r="L6968">
        <v>1.1000000000000001E-3</v>
      </c>
      <c r="M6968">
        <v>1632.4</v>
      </c>
      <c r="N6968">
        <v>8.1000000000000003E-2</v>
      </c>
      <c r="O6968">
        <v>4.9619999999999997</v>
      </c>
      <c r="P6968">
        <v>0.56850000000000001</v>
      </c>
      <c r="Q6968">
        <v>20153.599999999999</v>
      </c>
      <c r="R6968" t="s">
        <v>923</v>
      </c>
      <c r="T6968" t="s">
        <v>28</v>
      </c>
      <c r="V6968" t="s">
        <v>32</v>
      </c>
      <c r="Y6968" t="s">
        <v>160</v>
      </c>
    </row>
    <row r="6969" spans="1:25" x14ac:dyDescent="0.45">
      <c r="A6969" t="s">
        <v>335</v>
      </c>
      <c r="B6969" t="s">
        <v>542</v>
      </c>
      <c r="C6969">
        <v>8007</v>
      </c>
      <c r="D6969" t="s">
        <v>426</v>
      </c>
      <c r="E6969" t="s">
        <v>411</v>
      </c>
      <c r="F6969">
        <v>2020</v>
      </c>
      <c r="G6969">
        <v>62</v>
      </c>
      <c r="H6969">
        <v>62</v>
      </c>
      <c r="I6969">
        <v>1012</v>
      </c>
      <c r="K6969">
        <v>5.0000000000000001E-3</v>
      </c>
      <c r="L6969">
        <v>8.0000000000000004E-4</v>
      </c>
      <c r="M6969">
        <v>1130.2</v>
      </c>
      <c r="N6969">
        <v>8.1100000000000005E-2</v>
      </c>
      <c r="O6969">
        <v>4.1139999999999999</v>
      </c>
      <c r="P6969">
        <v>0.63619999999999999</v>
      </c>
      <c r="Q6969">
        <v>13956.2</v>
      </c>
      <c r="R6969" t="s">
        <v>923</v>
      </c>
      <c r="T6969" t="s">
        <v>28</v>
      </c>
      <c r="V6969" t="s">
        <v>32</v>
      </c>
      <c r="Y6969" t="s">
        <v>160</v>
      </c>
    </row>
    <row r="6970" spans="1:25" x14ac:dyDescent="0.45">
      <c r="A6970" t="s">
        <v>335</v>
      </c>
      <c r="B6970" t="s">
        <v>542</v>
      </c>
      <c r="C6970">
        <v>8007</v>
      </c>
      <c r="D6970" t="s">
        <v>426</v>
      </c>
      <c r="E6970" t="s">
        <v>411</v>
      </c>
      <c r="F6970">
        <v>2021</v>
      </c>
      <c r="G6970">
        <v>170</v>
      </c>
      <c r="H6970">
        <v>170</v>
      </c>
      <c r="I6970">
        <v>2185</v>
      </c>
      <c r="K6970">
        <v>0.01</v>
      </c>
      <c r="L6970">
        <v>5.9999999999999995E-4</v>
      </c>
      <c r="M6970">
        <v>2423.5</v>
      </c>
      <c r="N6970">
        <v>8.0699999999999994E-2</v>
      </c>
      <c r="O6970">
        <v>8.1189999999999998</v>
      </c>
      <c r="P6970">
        <v>0.63109999999999999</v>
      </c>
      <c r="Q6970">
        <v>29910.5</v>
      </c>
      <c r="R6970" t="s">
        <v>923</v>
      </c>
      <c r="T6970" t="s">
        <v>28</v>
      </c>
      <c r="V6970" t="s">
        <v>32</v>
      </c>
      <c r="Y6970" t="s">
        <v>161</v>
      </c>
    </row>
    <row r="6971" spans="1:25" x14ac:dyDescent="0.45">
      <c r="A6971" t="s">
        <v>335</v>
      </c>
      <c r="B6971" t="s">
        <v>542</v>
      </c>
      <c r="C6971">
        <v>8007</v>
      </c>
      <c r="D6971" t="s">
        <v>426</v>
      </c>
      <c r="E6971" t="s">
        <v>411</v>
      </c>
      <c r="F6971">
        <v>2022</v>
      </c>
      <c r="G6971">
        <v>236</v>
      </c>
      <c r="H6971">
        <v>236</v>
      </c>
      <c r="I6971">
        <v>3018</v>
      </c>
      <c r="K6971">
        <v>1.4E-2</v>
      </c>
      <c r="L6971">
        <v>5.9999999999999995E-4</v>
      </c>
      <c r="M6971">
        <v>3353.5</v>
      </c>
      <c r="N6971">
        <v>8.1100000000000005E-2</v>
      </c>
      <c r="O6971">
        <v>12.776999999999999</v>
      </c>
      <c r="P6971">
        <v>0.64380000000000004</v>
      </c>
      <c r="Q6971">
        <v>41404.199999999997</v>
      </c>
      <c r="R6971" t="s">
        <v>923</v>
      </c>
      <c r="T6971" t="s">
        <v>28</v>
      </c>
      <c r="V6971" t="s">
        <v>32</v>
      </c>
      <c r="Y6971" t="s">
        <v>161</v>
      </c>
    </row>
    <row r="6972" spans="1:25" x14ac:dyDescent="0.45">
      <c r="A6972" t="s">
        <v>335</v>
      </c>
      <c r="B6972" t="s">
        <v>542</v>
      </c>
      <c r="C6972">
        <v>8007</v>
      </c>
      <c r="D6972" t="s">
        <v>426</v>
      </c>
      <c r="E6972" t="s">
        <v>411</v>
      </c>
      <c r="F6972">
        <v>2023</v>
      </c>
      <c r="G6972">
        <v>49</v>
      </c>
      <c r="H6972">
        <v>49</v>
      </c>
      <c r="I6972">
        <v>894</v>
      </c>
      <c r="K6972">
        <v>4.0000000000000001E-3</v>
      </c>
      <c r="L6972">
        <v>8.0000000000000004E-4</v>
      </c>
      <c r="M6972">
        <v>764.8</v>
      </c>
      <c r="N6972">
        <v>8.0799999999999997E-2</v>
      </c>
      <c r="O6972">
        <v>2.782</v>
      </c>
      <c r="P6972">
        <v>0.5837</v>
      </c>
      <c r="Q6972">
        <v>9449.6</v>
      </c>
      <c r="R6972" t="s">
        <v>923</v>
      </c>
      <c r="T6972" t="s">
        <v>28</v>
      </c>
      <c r="V6972" t="s">
        <v>32</v>
      </c>
      <c r="Y6972" t="s">
        <v>161</v>
      </c>
    </row>
    <row r="6973" spans="1:25" x14ac:dyDescent="0.45">
      <c r="A6973" t="s">
        <v>335</v>
      </c>
      <c r="B6973" t="s">
        <v>542</v>
      </c>
      <c r="C6973">
        <v>8007</v>
      </c>
      <c r="D6973" t="s">
        <v>426</v>
      </c>
      <c r="E6973" t="s">
        <v>411</v>
      </c>
      <c r="F6973">
        <v>2024</v>
      </c>
      <c r="G6973">
        <v>38</v>
      </c>
      <c r="H6973">
        <v>38</v>
      </c>
      <c r="I6973">
        <v>449</v>
      </c>
      <c r="K6973">
        <v>2E-3</v>
      </c>
      <c r="L6973">
        <v>5.0000000000000001E-4</v>
      </c>
      <c r="M6973">
        <v>544.4</v>
      </c>
      <c r="N6973">
        <v>8.0699999999999994E-2</v>
      </c>
      <c r="O6973">
        <v>1.482</v>
      </c>
      <c r="P6973">
        <v>0.40539999999999998</v>
      </c>
      <c r="Q6973">
        <v>6723.3</v>
      </c>
      <c r="R6973" t="s">
        <v>923</v>
      </c>
      <c r="T6973" t="s">
        <v>28</v>
      </c>
      <c r="V6973" t="s">
        <v>32</v>
      </c>
      <c r="Y6973" t="s">
        <v>161</v>
      </c>
    </row>
    <row r="6974" spans="1:25" x14ac:dyDescent="0.45">
      <c r="A6974" t="s">
        <v>335</v>
      </c>
      <c r="B6974" t="s">
        <v>542</v>
      </c>
      <c r="C6974">
        <v>8007</v>
      </c>
      <c r="D6974" t="s">
        <v>431</v>
      </c>
      <c r="E6974" t="s">
        <v>411</v>
      </c>
      <c r="F6974">
        <v>2009</v>
      </c>
      <c r="G6974">
        <v>144</v>
      </c>
      <c r="H6974">
        <v>144</v>
      </c>
      <c r="I6974">
        <v>2349</v>
      </c>
      <c r="K6974">
        <v>8.2899999999999991</v>
      </c>
      <c r="L6974">
        <v>0.50019999999999998</v>
      </c>
      <c r="M6974">
        <v>2684.7</v>
      </c>
      <c r="N6974">
        <v>8.0799999999999997E-2</v>
      </c>
      <c r="O6974">
        <v>16.073</v>
      </c>
      <c r="P6974">
        <v>0.96360000000000001</v>
      </c>
      <c r="Q6974">
        <v>33151.5</v>
      </c>
      <c r="R6974" t="s">
        <v>923</v>
      </c>
      <c r="T6974" t="s">
        <v>28</v>
      </c>
      <c r="V6974" t="s">
        <v>548</v>
      </c>
      <c r="Y6974" t="s">
        <v>103</v>
      </c>
    </row>
    <row r="6975" spans="1:25" x14ac:dyDescent="0.45">
      <c r="A6975" t="s">
        <v>335</v>
      </c>
      <c r="B6975" t="s">
        <v>542</v>
      </c>
      <c r="C6975">
        <v>8007</v>
      </c>
      <c r="D6975" t="s">
        <v>431</v>
      </c>
      <c r="E6975" t="s">
        <v>411</v>
      </c>
      <c r="F6975">
        <v>2010</v>
      </c>
      <c r="G6975">
        <v>346</v>
      </c>
      <c r="H6975">
        <v>346</v>
      </c>
      <c r="I6975">
        <v>5753</v>
      </c>
      <c r="K6975">
        <v>19.931999999999999</v>
      </c>
      <c r="L6975">
        <v>0.50009999999999999</v>
      </c>
      <c r="M6975">
        <v>6458</v>
      </c>
      <c r="N6975">
        <v>8.1000000000000003E-2</v>
      </c>
      <c r="O6975">
        <v>19.678999999999998</v>
      </c>
      <c r="P6975">
        <v>0.53939999999999999</v>
      </c>
      <c r="Q6975">
        <v>79717.100000000006</v>
      </c>
      <c r="R6975" t="s">
        <v>923</v>
      </c>
      <c r="T6975" t="s">
        <v>28</v>
      </c>
      <c r="V6975" t="s">
        <v>32</v>
      </c>
      <c r="Y6975" t="s">
        <v>103</v>
      </c>
    </row>
    <row r="6976" spans="1:25" x14ac:dyDescent="0.45">
      <c r="A6976" t="s">
        <v>335</v>
      </c>
      <c r="B6976" t="s">
        <v>542</v>
      </c>
      <c r="C6976">
        <v>8007</v>
      </c>
      <c r="D6976" t="s">
        <v>431</v>
      </c>
      <c r="E6976" t="s">
        <v>411</v>
      </c>
      <c r="F6976">
        <v>2011</v>
      </c>
      <c r="G6976">
        <v>247</v>
      </c>
      <c r="H6976">
        <v>247</v>
      </c>
      <c r="I6976">
        <v>3992</v>
      </c>
      <c r="K6976">
        <v>13.95</v>
      </c>
      <c r="L6976">
        <v>0.50019999999999998</v>
      </c>
      <c r="M6976">
        <v>4517.6000000000004</v>
      </c>
      <c r="N6976">
        <v>8.1000000000000003E-2</v>
      </c>
      <c r="O6976">
        <v>14.297000000000001</v>
      </c>
      <c r="P6976">
        <v>0.56269999999999998</v>
      </c>
      <c r="Q6976">
        <v>55792</v>
      </c>
      <c r="R6976" t="s">
        <v>923</v>
      </c>
      <c r="T6976" t="s">
        <v>28</v>
      </c>
      <c r="V6976" t="s">
        <v>32</v>
      </c>
      <c r="Y6976" t="s">
        <v>103</v>
      </c>
    </row>
    <row r="6977" spans="1:25" x14ac:dyDescent="0.45">
      <c r="A6977" t="s">
        <v>335</v>
      </c>
      <c r="B6977" t="s">
        <v>542</v>
      </c>
      <c r="C6977">
        <v>8007</v>
      </c>
      <c r="D6977" t="s">
        <v>431</v>
      </c>
      <c r="E6977" t="s">
        <v>411</v>
      </c>
      <c r="F6977">
        <v>2012</v>
      </c>
      <c r="G6977">
        <v>240</v>
      </c>
      <c r="H6977">
        <v>240</v>
      </c>
      <c r="I6977">
        <v>4255</v>
      </c>
      <c r="K6977">
        <v>14.539</v>
      </c>
      <c r="L6977">
        <v>0.50019999999999998</v>
      </c>
      <c r="M6977">
        <v>4708.3</v>
      </c>
      <c r="N6977">
        <v>8.1000000000000003E-2</v>
      </c>
      <c r="O6977">
        <v>19.698</v>
      </c>
      <c r="P6977">
        <v>0.69299999999999995</v>
      </c>
      <c r="Q6977">
        <v>58147.6</v>
      </c>
      <c r="R6977" t="s">
        <v>923</v>
      </c>
      <c r="T6977" t="s">
        <v>28</v>
      </c>
      <c r="V6977" t="s">
        <v>32</v>
      </c>
      <c r="Y6977" t="s">
        <v>103</v>
      </c>
    </row>
    <row r="6978" spans="1:25" x14ac:dyDescent="0.45">
      <c r="A6978" t="s">
        <v>335</v>
      </c>
      <c r="B6978" t="s">
        <v>542</v>
      </c>
      <c r="C6978">
        <v>8007</v>
      </c>
      <c r="D6978" t="s">
        <v>431</v>
      </c>
      <c r="E6978" t="s">
        <v>411</v>
      </c>
      <c r="F6978">
        <v>2013</v>
      </c>
      <c r="G6978">
        <v>217</v>
      </c>
      <c r="H6978">
        <v>217</v>
      </c>
      <c r="I6978">
        <v>4309</v>
      </c>
      <c r="K6978">
        <v>14.145</v>
      </c>
      <c r="L6978">
        <v>0.50009999999999999</v>
      </c>
      <c r="M6978">
        <v>4582.7</v>
      </c>
      <c r="N6978">
        <v>8.1000000000000003E-2</v>
      </c>
      <c r="O6978">
        <v>21.597000000000001</v>
      </c>
      <c r="P6978">
        <v>0.79510000000000003</v>
      </c>
      <c r="Q6978">
        <v>56571.6</v>
      </c>
      <c r="R6978" t="s">
        <v>923</v>
      </c>
      <c r="T6978" t="s">
        <v>28</v>
      </c>
      <c r="V6978" t="s">
        <v>32</v>
      </c>
      <c r="Y6978" t="s">
        <v>103</v>
      </c>
    </row>
    <row r="6979" spans="1:25" x14ac:dyDescent="0.45">
      <c r="A6979" t="s">
        <v>335</v>
      </c>
      <c r="B6979" t="s">
        <v>542</v>
      </c>
      <c r="C6979">
        <v>8007</v>
      </c>
      <c r="D6979" t="s">
        <v>431</v>
      </c>
      <c r="E6979" t="s">
        <v>411</v>
      </c>
      <c r="F6979">
        <v>2014</v>
      </c>
      <c r="G6979">
        <v>56</v>
      </c>
      <c r="H6979">
        <v>56</v>
      </c>
      <c r="I6979">
        <v>1036</v>
      </c>
      <c r="K6979">
        <v>4.6369999999999996</v>
      </c>
      <c r="L6979">
        <v>0.50019999999999998</v>
      </c>
      <c r="M6979">
        <v>1502.4</v>
      </c>
      <c r="N6979">
        <v>8.1000000000000003E-2</v>
      </c>
      <c r="O6979">
        <v>5.6710000000000003</v>
      </c>
      <c r="P6979">
        <v>0.67079999999999995</v>
      </c>
      <c r="Q6979">
        <v>18544.599999999999</v>
      </c>
      <c r="R6979" t="s">
        <v>923</v>
      </c>
      <c r="T6979" t="s">
        <v>28</v>
      </c>
      <c r="V6979" t="s">
        <v>32</v>
      </c>
      <c r="Y6979" t="s">
        <v>103</v>
      </c>
    </row>
    <row r="6980" spans="1:25" x14ac:dyDescent="0.45">
      <c r="A6980" t="s">
        <v>335</v>
      </c>
      <c r="B6980" t="s">
        <v>542</v>
      </c>
      <c r="C6980">
        <v>8007</v>
      </c>
      <c r="D6980" t="s">
        <v>431</v>
      </c>
      <c r="E6980" t="s">
        <v>411</v>
      </c>
      <c r="F6980">
        <v>2015</v>
      </c>
      <c r="G6980">
        <v>139</v>
      </c>
      <c r="H6980">
        <v>139</v>
      </c>
      <c r="I6980">
        <v>2166</v>
      </c>
      <c r="K6980">
        <v>9.3209999999999997</v>
      </c>
      <c r="L6980">
        <v>0.50019999999999998</v>
      </c>
      <c r="M6980">
        <v>3019.5</v>
      </c>
      <c r="N6980">
        <v>8.1000000000000003E-2</v>
      </c>
      <c r="O6980">
        <v>13.452999999999999</v>
      </c>
      <c r="P6980">
        <v>0.80110000000000003</v>
      </c>
      <c r="Q6980">
        <v>37276.800000000003</v>
      </c>
      <c r="R6980" t="s">
        <v>923</v>
      </c>
      <c r="T6980" t="s">
        <v>28</v>
      </c>
      <c r="V6980" t="s">
        <v>32</v>
      </c>
      <c r="Y6980" t="s">
        <v>159</v>
      </c>
    </row>
    <row r="6981" spans="1:25" x14ac:dyDescent="0.45">
      <c r="A6981" t="s">
        <v>335</v>
      </c>
      <c r="B6981" t="s">
        <v>542</v>
      </c>
      <c r="C6981">
        <v>8007</v>
      </c>
      <c r="D6981" t="s">
        <v>431</v>
      </c>
      <c r="E6981" t="s">
        <v>411</v>
      </c>
      <c r="F6981">
        <v>2016</v>
      </c>
      <c r="G6981">
        <v>196</v>
      </c>
      <c r="H6981">
        <v>196</v>
      </c>
      <c r="I6981">
        <v>3192</v>
      </c>
      <c r="K6981">
        <v>13.577999999999999</v>
      </c>
      <c r="L6981">
        <v>0.4798</v>
      </c>
      <c r="M6981">
        <v>4546.3999999999996</v>
      </c>
      <c r="N6981">
        <v>8.1000000000000003E-2</v>
      </c>
      <c r="O6981">
        <v>12.688000000000001</v>
      </c>
      <c r="P6981">
        <v>0.49340000000000001</v>
      </c>
      <c r="Q6981">
        <v>56107.1</v>
      </c>
      <c r="R6981" t="s">
        <v>923</v>
      </c>
      <c r="T6981" t="s">
        <v>28</v>
      </c>
      <c r="V6981" t="s">
        <v>32</v>
      </c>
      <c r="Y6981" t="s">
        <v>159</v>
      </c>
    </row>
    <row r="6982" spans="1:25" x14ac:dyDescent="0.45">
      <c r="A6982" t="s">
        <v>335</v>
      </c>
      <c r="B6982" t="s">
        <v>542</v>
      </c>
      <c r="C6982">
        <v>8007</v>
      </c>
      <c r="D6982" t="s">
        <v>431</v>
      </c>
      <c r="E6982" t="s">
        <v>411</v>
      </c>
      <c r="F6982">
        <v>2017</v>
      </c>
      <c r="G6982">
        <v>99</v>
      </c>
      <c r="H6982">
        <v>99</v>
      </c>
      <c r="I6982">
        <v>1450</v>
      </c>
      <c r="K6982">
        <v>2.1999999999999999E-2</v>
      </c>
      <c r="L6982">
        <v>1.9E-3</v>
      </c>
      <c r="M6982">
        <v>2078.6999999999998</v>
      </c>
      <c r="N6982">
        <v>8.1100000000000005E-2</v>
      </c>
      <c r="O6982">
        <v>9.2270000000000003</v>
      </c>
      <c r="P6982">
        <v>0.77359999999999995</v>
      </c>
      <c r="Q6982">
        <v>25654.400000000001</v>
      </c>
      <c r="R6982" t="s">
        <v>923</v>
      </c>
      <c r="T6982" t="s">
        <v>28</v>
      </c>
      <c r="V6982" t="s">
        <v>32</v>
      </c>
      <c r="Y6982" t="s">
        <v>160</v>
      </c>
    </row>
    <row r="6983" spans="1:25" x14ac:dyDescent="0.45">
      <c r="A6983" t="s">
        <v>335</v>
      </c>
      <c r="B6983" t="s">
        <v>542</v>
      </c>
      <c r="C6983">
        <v>8007</v>
      </c>
      <c r="D6983" t="s">
        <v>431</v>
      </c>
      <c r="E6983" t="s">
        <v>411</v>
      </c>
      <c r="F6983">
        <v>2018</v>
      </c>
      <c r="G6983">
        <v>238</v>
      </c>
      <c r="H6983">
        <v>238</v>
      </c>
      <c r="I6983">
        <v>4058</v>
      </c>
      <c r="K6983">
        <v>5.5E-2</v>
      </c>
      <c r="L6983">
        <v>1.9E-3</v>
      </c>
      <c r="M6983">
        <v>5125.5</v>
      </c>
      <c r="N6983">
        <v>8.09E-2</v>
      </c>
      <c r="O6983">
        <v>25.143999999999998</v>
      </c>
      <c r="P6983">
        <v>0.80420000000000003</v>
      </c>
      <c r="Q6983">
        <v>63276.1</v>
      </c>
      <c r="R6983" t="s">
        <v>923</v>
      </c>
      <c r="T6983" t="s">
        <v>28</v>
      </c>
      <c r="V6983" t="s">
        <v>545</v>
      </c>
      <c r="Y6983" t="s">
        <v>160</v>
      </c>
    </row>
    <row r="6984" spans="1:25" x14ac:dyDescent="0.45">
      <c r="A6984" t="s">
        <v>335</v>
      </c>
      <c r="B6984" t="s">
        <v>542</v>
      </c>
      <c r="C6984">
        <v>8007</v>
      </c>
      <c r="D6984" t="s">
        <v>431</v>
      </c>
      <c r="E6984" t="s">
        <v>411</v>
      </c>
      <c r="F6984">
        <v>2019</v>
      </c>
      <c r="G6984">
        <v>70</v>
      </c>
      <c r="H6984">
        <v>70</v>
      </c>
      <c r="I6984">
        <v>1174</v>
      </c>
      <c r="K6984">
        <v>8.9999999999999993E-3</v>
      </c>
      <c r="L6984">
        <v>1.1000000000000001E-3</v>
      </c>
      <c r="M6984">
        <v>1632.4</v>
      </c>
      <c r="N6984">
        <v>8.1000000000000003E-2</v>
      </c>
      <c r="O6984">
        <v>5.07</v>
      </c>
      <c r="P6984">
        <v>0.55649999999999999</v>
      </c>
      <c r="Q6984">
        <v>20153.599999999999</v>
      </c>
      <c r="R6984" t="s">
        <v>923</v>
      </c>
      <c r="T6984" t="s">
        <v>28</v>
      </c>
      <c r="V6984" t="s">
        <v>32</v>
      </c>
      <c r="Y6984" t="s">
        <v>160</v>
      </c>
    </row>
    <row r="6985" spans="1:25" x14ac:dyDescent="0.45">
      <c r="A6985" t="s">
        <v>335</v>
      </c>
      <c r="B6985" t="s">
        <v>542</v>
      </c>
      <c r="C6985">
        <v>8007</v>
      </c>
      <c r="D6985" t="s">
        <v>431</v>
      </c>
      <c r="E6985" t="s">
        <v>411</v>
      </c>
      <c r="F6985">
        <v>2020</v>
      </c>
      <c r="G6985">
        <v>61</v>
      </c>
      <c r="H6985">
        <v>61</v>
      </c>
      <c r="I6985">
        <v>1011</v>
      </c>
      <c r="K6985">
        <v>5.0000000000000001E-3</v>
      </c>
      <c r="L6985">
        <v>8.0000000000000004E-4</v>
      </c>
      <c r="M6985">
        <v>1129</v>
      </c>
      <c r="N6985">
        <v>8.1100000000000005E-2</v>
      </c>
      <c r="O6985">
        <v>4.024</v>
      </c>
      <c r="P6985">
        <v>0.60129999999999995</v>
      </c>
      <c r="Q6985">
        <v>13941.9</v>
      </c>
      <c r="R6985" t="s">
        <v>923</v>
      </c>
      <c r="T6985" t="s">
        <v>28</v>
      </c>
      <c r="V6985" t="s">
        <v>32</v>
      </c>
      <c r="Y6985" t="s">
        <v>160</v>
      </c>
    </row>
    <row r="6986" spans="1:25" x14ac:dyDescent="0.45">
      <c r="A6986" t="s">
        <v>335</v>
      </c>
      <c r="B6986" t="s">
        <v>542</v>
      </c>
      <c r="C6986">
        <v>8007</v>
      </c>
      <c r="D6986" t="s">
        <v>431</v>
      </c>
      <c r="E6986" t="s">
        <v>411</v>
      </c>
      <c r="F6986">
        <v>2021</v>
      </c>
      <c r="G6986">
        <v>177</v>
      </c>
      <c r="H6986">
        <v>177</v>
      </c>
      <c r="I6986">
        <v>2192</v>
      </c>
      <c r="K6986">
        <v>0.01</v>
      </c>
      <c r="L6986">
        <v>5.9999999999999995E-4</v>
      </c>
      <c r="M6986">
        <v>2429.9</v>
      </c>
      <c r="N6986">
        <v>8.0699999999999994E-2</v>
      </c>
      <c r="O6986">
        <v>8.1769999999999996</v>
      </c>
      <c r="P6986">
        <v>0.66249999999999998</v>
      </c>
      <c r="Q6986">
        <v>29991</v>
      </c>
      <c r="R6986" t="s">
        <v>923</v>
      </c>
      <c r="T6986" t="s">
        <v>28</v>
      </c>
      <c r="V6986" t="s">
        <v>32</v>
      </c>
      <c r="Y6986" t="s">
        <v>161</v>
      </c>
    </row>
    <row r="6987" spans="1:25" x14ac:dyDescent="0.45">
      <c r="A6987" t="s">
        <v>335</v>
      </c>
      <c r="B6987" t="s">
        <v>542</v>
      </c>
      <c r="C6987">
        <v>8007</v>
      </c>
      <c r="D6987" t="s">
        <v>431</v>
      </c>
      <c r="E6987" t="s">
        <v>411</v>
      </c>
      <c r="F6987">
        <v>2022</v>
      </c>
      <c r="G6987">
        <v>237</v>
      </c>
      <c r="H6987">
        <v>237</v>
      </c>
      <c r="I6987">
        <v>3019</v>
      </c>
      <c r="K6987">
        <v>1.4E-2</v>
      </c>
      <c r="L6987">
        <v>5.9999999999999995E-4</v>
      </c>
      <c r="M6987">
        <v>3354.6</v>
      </c>
      <c r="N6987">
        <v>8.1100000000000005E-2</v>
      </c>
      <c r="O6987">
        <v>12.784000000000001</v>
      </c>
      <c r="P6987">
        <v>0.64600000000000002</v>
      </c>
      <c r="Q6987">
        <v>41417.699999999997</v>
      </c>
      <c r="R6987" t="s">
        <v>923</v>
      </c>
      <c r="T6987" t="s">
        <v>28</v>
      </c>
      <c r="V6987" t="s">
        <v>32</v>
      </c>
      <c r="Y6987" t="s">
        <v>161</v>
      </c>
    </row>
    <row r="6988" spans="1:25" x14ac:dyDescent="0.45">
      <c r="A6988" t="s">
        <v>335</v>
      </c>
      <c r="B6988" t="s">
        <v>542</v>
      </c>
      <c r="C6988">
        <v>8007</v>
      </c>
      <c r="D6988" t="s">
        <v>431</v>
      </c>
      <c r="E6988" t="s">
        <v>411</v>
      </c>
      <c r="F6988">
        <v>2023</v>
      </c>
      <c r="G6988">
        <v>49</v>
      </c>
      <c r="H6988">
        <v>49</v>
      </c>
      <c r="I6988">
        <v>894</v>
      </c>
      <c r="K6988">
        <v>4.0000000000000001E-3</v>
      </c>
      <c r="L6988">
        <v>8.0000000000000004E-4</v>
      </c>
      <c r="M6988">
        <v>764.8</v>
      </c>
      <c r="N6988">
        <v>8.0799999999999997E-2</v>
      </c>
      <c r="O6988">
        <v>2.9289999999999998</v>
      </c>
      <c r="P6988">
        <v>0.59670000000000001</v>
      </c>
      <c r="Q6988">
        <v>9449.6</v>
      </c>
      <c r="R6988" t="s">
        <v>923</v>
      </c>
      <c r="T6988" t="s">
        <v>28</v>
      </c>
      <c r="V6988" t="s">
        <v>32</v>
      </c>
      <c r="Y6988" t="s">
        <v>161</v>
      </c>
    </row>
    <row r="6989" spans="1:25" x14ac:dyDescent="0.45">
      <c r="A6989" t="s">
        <v>335</v>
      </c>
      <c r="B6989" t="s">
        <v>542</v>
      </c>
      <c r="C6989">
        <v>8007</v>
      </c>
      <c r="D6989" t="s">
        <v>431</v>
      </c>
      <c r="E6989" t="s">
        <v>411</v>
      </c>
      <c r="F6989">
        <v>2024</v>
      </c>
      <c r="G6989">
        <v>38</v>
      </c>
      <c r="H6989">
        <v>38</v>
      </c>
      <c r="I6989">
        <v>449</v>
      </c>
      <c r="K6989">
        <v>2E-3</v>
      </c>
      <c r="L6989">
        <v>5.0000000000000001E-4</v>
      </c>
      <c r="M6989">
        <v>544.4</v>
      </c>
      <c r="N6989">
        <v>8.0699999999999994E-2</v>
      </c>
      <c r="O6989">
        <v>1.823</v>
      </c>
      <c r="P6989">
        <v>0.47770000000000001</v>
      </c>
      <c r="Q6989">
        <v>6723.3</v>
      </c>
      <c r="R6989" t="s">
        <v>923</v>
      </c>
      <c r="T6989" t="s">
        <v>28</v>
      </c>
      <c r="V6989" t="s">
        <v>32</v>
      </c>
      <c r="Y6989" t="s">
        <v>161</v>
      </c>
    </row>
    <row r="6990" spans="1:25" x14ac:dyDescent="0.45">
      <c r="A6990" t="s">
        <v>274</v>
      </c>
      <c r="B6990" t="s">
        <v>550</v>
      </c>
      <c r="C6990">
        <v>8008</v>
      </c>
      <c r="D6990">
        <v>1001</v>
      </c>
      <c r="F6990">
        <v>2009</v>
      </c>
      <c r="G6990">
        <v>11</v>
      </c>
      <c r="H6990">
        <v>11</v>
      </c>
      <c r="I6990">
        <v>386</v>
      </c>
      <c r="K6990">
        <v>4.0000000000000001E-3</v>
      </c>
      <c r="L6990">
        <v>1E-3</v>
      </c>
      <c r="M6990">
        <v>713.9</v>
      </c>
      <c r="N6990">
        <v>5.8999999999999997E-2</v>
      </c>
      <c r="O6990">
        <v>4.2039999999999997</v>
      </c>
      <c r="P6990">
        <v>0.7</v>
      </c>
      <c r="Q6990">
        <v>12012</v>
      </c>
      <c r="R6990" t="s">
        <v>333</v>
      </c>
      <c r="S6990" t="s">
        <v>38</v>
      </c>
      <c r="T6990" t="s">
        <v>28</v>
      </c>
      <c r="V6990" t="s">
        <v>32</v>
      </c>
      <c r="Y6990" t="s">
        <v>103</v>
      </c>
    </row>
    <row r="6991" spans="1:25" x14ac:dyDescent="0.45">
      <c r="A6991" t="s">
        <v>274</v>
      </c>
      <c r="B6991" t="s">
        <v>550</v>
      </c>
      <c r="C6991">
        <v>8008</v>
      </c>
      <c r="D6991">
        <v>1001</v>
      </c>
      <c r="F6991">
        <v>2010</v>
      </c>
      <c r="G6991">
        <v>41</v>
      </c>
      <c r="H6991">
        <v>41</v>
      </c>
      <c r="I6991">
        <v>1729</v>
      </c>
      <c r="K6991">
        <v>1.2999999999999999E-2</v>
      </c>
      <c r="L6991">
        <v>1E-3</v>
      </c>
      <c r="M6991">
        <v>2660.9</v>
      </c>
      <c r="N6991">
        <v>5.8999999999999997E-2</v>
      </c>
      <c r="O6991">
        <v>17.684999999999999</v>
      </c>
      <c r="P6991">
        <v>0.79</v>
      </c>
      <c r="Q6991">
        <v>44772</v>
      </c>
      <c r="R6991" t="s">
        <v>333</v>
      </c>
      <c r="S6991" t="s">
        <v>38</v>
      </c>
      <c r="T6991" t="s">
        <v>28</v>
      </c>
      <c r="V6991" t="s">
        <v>32</v>
      </c>
      <c r="Y6991" t="s">
        <v>103</v>
      </c>
    </row>
    <row r="6992" spans="1:25" x14ac:dyDescent="0.45">
      <c r="A6992" t="s">
        <v>274</v>
      </c>
      <c r="B6992" t="s">
        <v>550</v>
      </c>
      <c r="C6992">
        <v>8008</v>
      </c>
      <c r="D6992">
        <v>1001</v>
      </c>
      <c r="F6992">
        <v>2011</v>
      </c>
      <c r="G6992">
        <v>58</v>
      </c>
      <c r="H6992">
        <v>58</v>
      </c>
      <c r="I6992">
        <v>1924</v>
      </c>
      <c r="K6992">
        <v>1.9E-2</v>
      </c>
      <c r="L6992">
        <v>1E-3</v>
      </c>
      <c r="M6992">
        <v>3764.2</v>
      </c>
      <c r="N6992">
        <v>5.8999999999999997E-2</v>
      </c>
      <c r="O6992">
        <v>35.151000000000003</v>
      </c>
      <c r="P6992">
        <v>1.1100000000000001</v>
      </c>
      <c r="Q6992">
        <v>63336</v>
      </c>
      <c r="R6992" t="s">
        <v>333</v>
      </c>
      <c r="S6992" t="s">
        <v>38</v>
      </c>
      <c r="T6992" t="s">
        <v>28</v>
      </c>
      <c r="V6992" t="s">
        <v>32</v>
      </c>
      <c r="Y6992" t="s">
        <v>103</v>
      </c>
    </row>
    <row r="6993" spans="1:25" x14ac:dyDescent="0.45">
      <c r="A6993" t="s">
        <v>274</v>
      </c>
      <c r="B6993" t="s">
        <v>550</v>
      </c>
      <c r="C6993">
        <v>8008</v>
      </c>
      <c r="D6993">
        <v>1001</v>
      </c>
      <c r="F6993">
        <v>2012</v>
      </c>
      <c r="G6993">
        <v>112</v>
      </c>
      <c r="H6993">
        <v>112</v>
      </c>
      <c r="I6993">
        <v>4005</v>
      </c>
      <c r="K6993">
        <v>3.6999999999999998E-2</v>
      </c>
      <c r="L6993">
        <v>1E-3</v>
      </c>
      <c r="M6993">
        <v>7268.8</v>
      </c>
      <c r="N6993">
        <v>5.8999999999999997E-2</v>
      </c>
      <c r="O6993">
        <v>67.878</v>
      </c>
      <c r="P6993">
        <v>1.1100000000000001</v>
      </c>
      <c r="Q6993">
        <v>122304</v>
      </c>
      <c r="R6993" t="s">
        <v>333</v>
      </c>
      <c r="S6993" t="s">
        <v>38</v>
      </c>
      <c r="T6993" t="s">
        <v>28</v>
      </c>
      <c r="V6993" t="s">
        <v>32</v>
      </c>
      <c r="Y6993" t="s">
        <v>283</v>
      </c>
    </row>
    <row r="6994" spans="1:25" x14ac:dyDescent="0.45">
      <c r="A6994" t="s">
        <v>274</v>
      </c>
      <c r="B6994" t="s">
        <v>550</v>
      </c>
      <c r="C6994">
        <v>8008</v>
      </c>
      <c r="D6994">
        <v>1001</v>
      </c>
      <c r="F6994">
        <v>2013</v>
      </c>
      <c r="G6994">
        <v>169</v>
      </c>
      <c r="H6994">
        <v>167.38</v>
      </c>
      <c r="I6994">
        <v>7069.24</v>
      </c>
      <c r="K6994">
        <v>5.5E-2</v>
      </c>
      <c r="L6994">
        <v>1E-3</v>
      </c>
      <c r="M6994">
        <v>10862.962</v>
      </c>
      <c r="N6994">
        <v>5.8999999999999997E-2</v>
      </c>
      <c r="O6994">
        <v>101.441</v>
      </c>
      <c r="P6994">
        <v>1.1100000000000001</v>
      </c>
      <c r="Q6994">
        <v>182778.96</v>
      </c>
      <c r="R6994" t="s">
        <v>333</v>
      </c>
      <c r="S6994" t="s">
        <v>38</v>
      </c>
      <c r="T6994" t="s">
        <v>28</v>
      </c>
      <c r="V6994" t="s">
        <v>32</v>
      </c>
      <c r="Y6994" t="s">
        <v>283</v>
      </c>
    </row>
    <row r="6995" spans="1:25" x14ac:dyDescent="0.45">
      <c r="A6995" t="s">
        <v>274</v>
      </c>
      <c r="B6995" t="s">
        <v>550</v>
      </c>
      <c r="C6995">
        <v>8008</v>
      </c>
      <c r="D6995">
        <v>1001</v>
      </c>
      <c r="F6995">
        <v>2014</v>
      </c>
      <c r="G6995">
        <v>322</v>
      </c>
      <c r="H6995">
        <v>322</v>
      </c>
      <c r="I6995">
        <v>13846</v>
      </c>
      <c r="K6995">
        <v>0.105</v>
      </c>
      <c r="L6995">
        <v>1E-3</v>
      </c>
      <c r="M6995">
        <v>20897.8</v>
      </c>
      <c r="N6995">
        <v>5.8999999999999997E-2</v>
      </c>
      <c r="O6995">
        <v>195.148</v>
      </c>
      <c r="P6995">
        <v>1.1100000000000001</v>
      </c>
      <c r="Q6995">
        <v>351624</v>
      </c>
      <c r="R6995" t="s">
        <v>333</v>
      </c>
      <c r="S6995" t="s">
        <v>38</v>
      </c>
      <c r="T6995" t="s">
        <v>28</v>
      </c>
      <c r="V6995" t="s">
        <v>32</v>
      </c>
      <c r="Y6995" t="s">
        <v>283</v>
      </c>
    </row>
    <row r="6996" spans="1:25" x14ac:dyDescent="0.45">
      <c r="A6996" t="s">
        <v>274</v>
      </c>
      <c r="B6996" t="s">
        <v>550</v>
      </c>
      <c r="C6996">
        <v>8008</v>
      </c>
      <c r="D6996">
        <v>1001</v>
      </c>
      <c r="F6996">
        <v>2015</v>
      </c>
      <c r="G6996">
        <v>95</v>
      </c>
      <c r="H6996">
        <v>95</v>
      </c>
      <c r="I6996">
        <v>4334</v>
      </c>
      <c r="K6996">
        <v>3.1E-2</v>
      </c>
      <c r="L6996">
        <v>1E-3</v>
      </c>
      <c r="M6996">
        <v>6165.5</v>
      </c>
      <c r="N6996">
        <v>5.8999999999999997E-2</v>
      </c>
      <c r="O6996">
        <v>57.575000000000003</v>
      </c>
      <c r="P6996">
        <v>1.1100000000000001</v>
      </c>
      <c r="Q6996">
        <v>103740</v>
      </c>
      <c r="R6996" t="s">
        <v>333</v>
      </c>
      <c r="S6996" t="s">
        <v>38</v>
      </c>
      <c r="T6996" t="s">
        <v>28</v>
      </c>
      <c r="V6996" t="s">
        <v>294</v>
      </c>
      <c r="Y6996" t="s">
        <v>284</v>
      </c>
    </row>
    <row r="6997" spans="1:25" x14ac:dyDescent="0.45">
      <c r="A6997" t="s">
        <v>274</v>
      </c>
      <c r="B6997" t="s">
        <v>550</v>
      </c>
      <c r="C6997">
        <v>8008</v>
      </c>
      <c r="D6997">
        <v>1001</v>
      </c>
      <c r="F6997">
        <v>2016</v>
      </c>
      <c r="G6997">
        <v>152</v>
      </c>
      <c r="H6997">
        <v>152</v>
      </c>
      <c r="I6997">
        <v>6148</v>
      </c>
      <c r="K6997">
        <v>0.05</v>
      </c>
      <c r="L6997">
        <v>1E-3</v>
      </c>
      <c r="M6997">
        <v>9864.7999999999993</v>
      </c>
      <c r="N6997">
        <v>5.8999999999999997E-2</v>
      </c>
      <c r="O6997">
        <v>92.12</v>
      </c>
      <c r="P6997">
        <v>1.1100000000000001</v>
      </c>
      <c r="Q6997">
        <v>165984</v>
      </c>
      <c r="R6997" t="s">
        <v>333</v>
      </c>
      <c r="S6997" t="s">
        <v>38</v>
      </c>
      <c r="T6997" t="s">
        <v>28</v>
      </c>
      <c r="V6997" t="s">
        <v>40</v>
      </c>
      <c r="Y6997" t="s">
        <v>284</v>
      </c>
    </row>
    <row r="6998" spans="1:25" x14ac:dyDescent="0.45">
      <c r="A6998" t="s">
        <v>274</v>
      </c>
      <c r="B6998" t="s">
        <v>550</v>
      </c>
      <c r="C6998">
        <v>8008</v>
      </c>
      <c r="D6998">
        <v>1001</v>
      </c>
      <c r="F6998">
        <v>2017</v>
      </c>
      <c r="G6998">
        <v>168</v>
      </c>
      <c r="H6998">
        <v>168</v>
      </c>
      <c r="I6998">
        <v>7371</v>
      </c>
      <c r="K6998">
        <v>5.5E-2</v>
      </c>
      <c r="L6998">
        <v>1E-3</v>
      </c>
      <c r="M6998">
        <v>10903.2</v>
      </c>
      <c r="N6998">
        <v>5.8999999999999997E-2</v>
      </c>
      <c r="O6998">
        <v>101.816</v>
      </c>
      <c r="P6998">
        <v>1.1100000000000001</v>
      </c>
      <c r="Q6998">
        <v>183456</v>
      </c>
      <c r="R6998" t="s">
        <v>333</v>
      </c>
      <c r="S6998" t="s">
        <v>38</v>
      </c>
      <c r="T6998" t="s">
        <v>28</v>
      </c>
      <c r="V6998" t="s">
        <v>40</v>
      </c>
      <c r="Y6998" t="s">
        <v>285</v>
      </c>
    </row>
    <row r="6999" spans="1:25" x14ac:dyDescent="0.45">
      <c r="A6999" t="s">
        <v>274</v>
      </c>
      <c r="B6999" t="s">
        <v>550</v>
      </c>
      <c r="C6999">
        <v>8008</v>
      </c>
      <c r="D6999">
        <v>1001</v>
      </c>
      <c r="F6999">
        <v>2018</v>
      </c>
      <c r="G6999">
        <v>121</v>
      </c>
      <c r="H6999">
        <v>121</v>
      </c>
      <c r="I6999">
        <v>5031</v>
      </c>
      <c r="K6999">
        <v>0.04</v>
      </c>
      <c r="L6999">
        <v>1E-3</v>
      </c>
      <c r="M6999">
        <v>7852.9</v>
      </c>
      <c r="N6999">
        <v>5.8999999999999997E-2</v>
      </c>
      <c r="O6999">
        <v>73.331999999999994</v>
      </c>
      <c r="P6999">
        <v>1.1100000000000001</v>
      </c>
      <c r="Q6999">
        <v>132132</v>
      </c>
      <c r="R6999" t="s">
        <v>333</v>
      </c>
      <c r="S6999" t="s">
        <v>38</v>
      </c>
      <c r="T6999" t="s">
        <v>28</v>
      </c>
      <c r="V6999" t="s">
        <v>40</v>
      </c>
      <c r="Y6999" t="s">
        <v>285</v>
      </c>
    </row>
    <row r="7000" spans="1:25" x14ac:dyDescent="0.45">
      <c r="A7000" t="s">
        <v>274</v>
      </c>
      <c r="B7000" t="s">
        <v>550</v>
      </c>
      <c r="C7000">
        <v>8008</v>
      </c>
      <c r="D7000">
        <v>1001</v>
      </c>
      <c r="F7000">
        <v>2019</v>
      </c>
      <c r="G7000">
        <v>4</v>
      </c>
      <c r="H7000">
        <v>4</v>
      </c>
      <c r="I7000">
        <v>60</v>
      </c>
      <c r="K7000">
        <v>1E-3</v>
      </c>
      <c r="L7000">
        <v>1E-3</v>
      </c>
      <c r="M7000">
        <v>259.60000000000002</v>
      </c>
      <c r="N7000">
        <v>5.8999999999999997E-2</v>
      </c>
      <c r="O7000">
        <v>2.4239999999999999</v>
      </c>
      <c r="P7000">
        <v>1.1100000000000001</v>
      </c>
      <c r="Q7000">
        <v>4368</v>
      </c>
      <c r="R7000" t="s">
        <v>333</v>
      </c>
      <c r="S7000" t="s">
        <v>38</v>
      </c>
      <c r="T7000" t="s">
        <v>28</v>
      </c>
      <c r="V7000" t="s">
        <v>40</v>
      </c>
      <c r="Y7000" t="s">
        <v>285</v>
      </c>
    </row>
    <row r="7001" spans="1:25" x14ac:dyDescent="0.45">
      <c r="A7001" t="s">
        <v>274</v>
      </c>
      <c r="B7001" t="s">
        <v>550</v>
      </c>
      <c r="C7001">
        <v>8008</v>
      </c>
      <c r="D7001">
        <v>1001</v>
      </c>
      <c r="F7001">
        <v>2020</v>
      </c>
      <c r="G7001">
        <v>0</v>
      </c>
      <c r="H7001">
        <v>0</v>
      </c>
      <c r="R7001" t="s">
        <v>333</v>
      </c>
      <c r="S7001" t="s">
        <v>38</v>
      </c>
      <c r="T7001" t="s">
        <v>28</v>
      </c>
      <c r="V7001" t="s">
        <v>40</v>
      </c>
      <c r="Y7001" t="s">
        <v>160</v>
      </c>
    </row>
    <row r="7002" spans="1:25" x14ac:dyDescent="0.45">
      <c r="A7002" t="s">
        <v>274</v>
      </c>
      <c r="B7002" t="s">
        <v>550</v>
      </c>
      <c r="C7002">
        <v>8008</v>
      </c>
      <c r="D7002">
        <v>1001</v>
      </c>
      <c r="F7002">
        <v>2021</v>
      </c>
      <c r="G7002">
        <v>91</v>
      </c>
      <c r="H7002">
        <v>91</v>
      </c>
      <c r="I7002">
        <v>3166</v>
      </c>
      <c r="K7002">
        <v>0.03</v>
      </c>
      <c r="L7002">
        <v>1E-3</v>
      </c>
      <c r="M7002">
        <v>5905.9</v>
      </c>
      <c r="N7002">
        <v>5.8999999999999997E-2</v>
      </c>
      <c r="O7002">
        <v>55.151000000000003</v>
      </c>
      <c r="P7002">
        <v>1.1100000000000001</v>
      </c>
      <c r="Q7002">
        <v>99372</v>
      </c>
      <c r="R7002" t="s">
        <v>333</v>
      </c>
      <c r="S7002" t="s">
        <v>38</v>
      </c>
      <c r="T7002" t="s">
        <v>28</v>
      </c>
      <c r="V7002" t="s">
        <v>40</v>
      </c>
      <c r="Y7002" t="s">
        <v>161</v>
      </c>
    </row>
    <row r="7003" spans="1:25" x14ac:dyDescent="0.45">
      <c r="A7003" t="s">
        <v>274</v>
      </c>
      <c r="B7003" t="s">
        <v>550</v>
      </c>
      <c r="C7003">
        <v>8008</v>
      </c>
      <c r="D7003">
        <v>1001</v>
      </c>
      <c r="F7003">
        <v>2022</v>
      </c>
      <c r="G7003">
        <v>70</v>
      </c>
      <c r="H7003">
        <v>63.1</v>
      </c>
      <c r="I7003">
        <v>2464.96</v>
      </c>
      <c r="K7003">
        <v>1.6E-2</v>
      </c>
      <c r="L7003">
        <v>8.9999999999999998E-4</v>
      </c>
      <c r="M7003">
        <v>3223.9</v>
      </c>
      <c r="N7003">
        <v>5.8900000000000001E-2</v>
      </c>
      <c r="O7003">
        <v>14.569000000000001</v>
      </c>
      <c r="P7003">
        <v>0.42520000000000002</v>
      </c>
      <c r="Q7003">
        <v>54482.400000000001</v>
      </c>
      <c r="R7003" t="s">
        <v>333</v>
      </c>
      <c r="S7003" t="s">
        <v>38</v>
      </c>
      <c r="T7003" t="s">
        <v>28</v>
      </c>
      <c r="V7003" t="s">
        <v>40</v>
      </c>
      <c r="Y7003" t="s">
        <v>161</v>
      </c>
    </row>
    <row r="7004" spans="1:25" x14ac:dyDescent="0.45">
      <c r="A7004" t="s">
        <v>274</v>
      </c>
      <c r="B7004" t="s">
        <v>550</v>
      </c>
      <c r="C7004">
        <v>8008</v>
      </c>
      <c r="D7004">
        <v>1001</v>
      </c>
      <c r="F7004">
        <v>2023</v>
      </c>
      <c r="G7004">
        <v>60</v>
      </c>
      <c r="H7004">
        <v>47.96</v>
      </c>
      <c r="I7004">
        <v>1951.2</v>
      </c>
      <c r="K7004">
        <v>1.0999999999999999E-2</v>
      </c>
      <c r="L7004">
        <v>8.9999999999999998E-4</v>
      </c>
      <c r="M7004">
        <v>2122.8000000000002</v>
      </c>
      <c r="N7004">
        <v>5.8999999999999997E-2</v>
      </c>
      <c r="O7004">
        <v>2.6989999999999998</v>
      </c>
      <c r="P7004">
        <v>0.14949999999999999</v>
      </c>
      <c r="Q7004">
        <v>35982.5</v>
      </c>
      <c r="R7004" t="s">
        <v>333</v>
      </c>
      <c r="T7004" t="s">
        <v>28</v>
      </c>
      <c r="V7004" t="s">
        <v>40</v>
      </c>
      <c r="Y7004" t="s">
        <v>161</v>
      </c>
    </row>
    <row r="7005" spans="1:25" x14ac:dyDescent="0.45">
      <c r="A7005" t="s">
        <v>274</v>
      </c>
      <c r="B7005" t="s">
        <v>550</v>
      </c>
      <c r="C7005">
        <v>8008</v>
      </c>
      <c r="D7005">
        <v>1001</v>
      </c>
      <c r="F7005">
        <v>2024</v>
      </c>
      <c r="G7005">
        <v>0</v>
      </c>
      <c r="H7005">
        <v>0</v>
      </c>
      <c r="R7005" t="s">
        <v>333</v>
      </c>
      <c r="T7005" t="s">
        <v>28</v>
      </c>
      <c r="V7005" t="s">
        <v>551</v>
      </c>
      <c r="Y7005" t="s">
        <v>161</v>
      </c>
    </row>
    <row r="7006" spans="1:25" x14ac:dyDescent="0.45">
      <c r="A7006" t="s">
        <v>335</v>
      </c>
      <c r="B7006" t="s">
        <v>552</v>
      </c>
      <c r="C7006">
        <v>8053</v>
      </c>
      <c r="D7006" t="s">
        <v>553</v>
      </c>
      <c r="F7006">
        <v>2009</v>
      </c>
      <c r="G7006">
        <v>1746</v>
      </c>
      <c r="H7006">
        <v>1386.2</v>
      </c>
      <c r="I7006">
        <v>63811.21</v>
      </c>
      <c r="K7006">
        <v>0.17799999999999999</v>
      </c>
      <c r="L7006">
        <v>1E-3</v>
      </c>
      <c r="M7006">
        <v>35305.741000000002</v>
      </c>
      <c r="N7006">
        <v>5.9200000000000003E-2</v>
      </c>
      <c r="O7006">
        <v>2.7869999999999999</v>
      </c>
      <c r="P7006">
        <v>2.06E-2</v>
      </c>
      <c r="Q7006">
        <v>594089.10499999998</v>
      </c>
      <c r="R7006" t="s">
        <v>333</v>
      </c>
      <c r="T7006" t="s">
        <v>28</v>
      </c>
      <c r="V7006" t="s">
        <v>211</v>
      </c>
      <c r="Y7006" t="s">
        <v>107</v>
      </c>
    </row>
    <row r="7007" spans="1:25" x14ac:dyDescent="0.45">
      <c r="A7007" t="s">
        <v>335</v>
      </c>
      <c r="B7007" t="s">
        <v>552</v>
      </c>
      <c r="C7007">
        <v>8053</v>
      </c>
      <c r="D7007" t="s">
        <v>553</v>
      </c>
      <c r="F7007">
        <v>2010</v>
      </c>
      <c r="G7007">
        <v>2392</v>
      </c>
      <c r="H7007">
        <v>1996.72</v>
      </c>
      <c r="I7007">
        <v>91979.7</v>
      </c>
      <c r="K7007">
        <v>0.25600000000000001</v>
      </c>
      <c r="L7007">
        <v>1E-3</v>
      </c>
      <c r="M7007">
        <v>50786.580999999998</v>
      </c>
      <c r="N7007">
        <v>5.9200000000000003E-2</v>
      </c>
      <c r="O7007">
        <v>4.109</v>
      </c>
      <c r="P7007">
        <v>1.8599999999999998E-2</v>
      </c>
      <c r="Q7007">
        <v>854611.478</v>
      </c>
      <c r="R7007" t="s">
        <v>333</v>
      </c>
      <c r="T7007" t="s">
        <v>28</v>
      </c>
      <c r="V7007" t="s">
        <v>211</v>
      </c>
      <c r="Y7007" t="s">
        <v>107</v>
      </c>
    </row>
    <row r="7008" spans="1:25" x14ac:dyDescent="0.45">
      <c r="A7008" t="s">
        <v>335</v>
      </c>
      <c r="B7008" t="s">
        <v>552</v>
      </c>
      <c r="C7008">
        <v>8053</v>
      </c>
      <c r="D7008" t="s">
        <v>553</v>
      </c>
      <c r="F7008">
        <v>2011</v>
      </c>
      <c r="G7008">
        <v>3079</v>
      </c>
      <c r="H7008">
        <v>2575.1799999999998</v>
      </c>
      <c r="I7008">
        <v>116668.32</v>
      </c>
      <c r="K7008">
        <v>0.32900000000000001</v>
      </c>
      <c r="L7008">
        <v>1E-3</v>
      </c>
      <c r="M7008">
        <v>65222.701000000001</v>
      </c>
      <c r="N7008">
        <v>5.9200000000000003E-2</v>
      </c>
      <c r="O7008">
        <v>5.8730000000000002</v>
      </c>
      <c r="P7008">
        <v>2.1100000000000001E-2</v>
      </c>
      <c r="Q7008">
        <v>1097502.618</v>
      </c>
      <c r="R7008" t="s">
        <v>333</v>
      </c>
      <c r="T7008" t="s">
        <v>28</v>
      </c>
      <c r="V7008" t="s">
        <v>211</v>
      </c>
      <c r="Y7008" t="s">
        <v>107</v>
      </c>
    </row>
    <row r="7009" spans="1:25" x14ac:dyDescent="0.45">
      <c r="A7009" t="s">
        <v>335</v>
      </c>
      <c r="B7009" t="s">
        <v>552</v>
      </c>
      <c r="C7009">
        <v>8053</v>
      </c>
      <c r="D7009" t="s">
        <v>553</v>
      </c>
      <c r="F7009">
        <v>2012</v>
      </c>
      <c r="G7009">
        <v>2722</v>
      </c>
      <c r="H7009">
        <v>2273.52</v>
      </c>
      <c r="I7009">
        <v>102124.96</v>
      </c>
      <c r="K7009">
        <v>0.29099999999999998</v>
      </c>
      <c r="L7009">
        <v>1E-3</v>
      </c>
      <c r="M7009">
        <v>57549.692000000003</v>
      </c>
      <c r="N7009">
        <v>5.9200000000000003E-2</v>
      </c>
      <c r="O7009">
        <v>5.0389999999999997</v>
      </c>
      <c r="P7009">
        <v>2.2499999999999999E-2</v>
      </c>
      <c r="Q7009">
        <v>968415.13300000003</v>
      </c>
      <c r="R7009" t="s">
        <v>333</v>
      </c>
      <c r="T7009" t="s">
        <v>28</v>
      </c>
      <c r="V7009" t="s">
        <v>211</v>
      </c>
      <c r="Y7009" t="s">
        <v>107</v>
      </c>
    </row>
    <row r="7010" spans="1:25" x14ac:dyDescent="0.45">
      <c r="A7010" t="s">
        <v>335</v>
      </c>
      <c r="B7010" t="s">
        <v>552</v>
      </c>
      <c r="C7010">
        <v>8053</v>
      </c>
      <c r="D7010" t="s">
        <v>553</v>
      </c>
      <c r="F7010">
        <v>2013</v>
      </c>
      <c r="G7010">
        <v>2887</v>
      </c>
      <c r="H7010">
        <v>2481.9</v>
      </c>
      <c r="I7010">
        <v>114326.86</v>
      </c>
      <c r="K7010">
        <v>0.317</v>
      </c>
      <c r="L7010">
        <v>1E-3</v>
      </c>
      <c r="M7010">
        <v>62724.411999999997</v>
      </c>
      <c r="N7010">
        <v>5.9200000000000003E-2</v>
      </c>
      <c r="O7010">
        <v>5.5309999999999997</v>
      </c>
      <c r="P7010">
        <v>1.95E-2</v>
      </c>
      <c r="Q7010">
        <v>1055489.848</v>
      </c>
      <c r="R7010" t="s">
        <v>333</v>
      </c>
      <c r="T7010" t="s">
        <v>28</v>
      </c>
      <c r="V7010" t="s">
        <v>211</v>
      </c>
      <c r="Y7010" t="s">
        <v>107</v>
      </c>
    </row>
    <row r="7011" spans="1:25" x14ac:dyDescent="0.45">
      <c r="A7011" t="s">
        <v>335</v>
      </c>
      <c r="B7011" t="s">
        <v>552</v>
      </c>
      <c r="C7011">
        <v>8053</v>
      </c>
      <c r="D7011" t="s">
        <v>553</v>
      </c>
      <c r="F7011">
        <v>2014</v>
      </c>
      <c r="G7011">
        <v>1269</v>
      </c>
      <c r="H7011">
        <v>1017.13</v>
      </c>
      <c r="I7011">
        <v>45798.8</v>
      </c>
      <c r="K7011">
        <v>0.128</v>
      </c>
      <c r="L7011">
        <v>1E-3</v>
      </c>
      <c r="M7011">
        <v>25370.202000000001</v>
      </c>
      <c r="N7011">
        <v>5.9200000000000003E-2</v>
      </c>
      <c r="O7011">
        <v>2.39</v>
      </c>
      <c r="P7011">
        <v>2.8899999999999999E-2</v>
      </c>
      <c r="Q7011">
        <v>426895.864</v>
      </c>
      <c r="R7011" t="s">
        <v>333</v>
      </c>
      <c r="T7011" t="s">
        <v>28</v>
      </c>
      <c r="V7011" t="s">
        <v>211</v>
      </c>
      <c r="Y7011" t="s">
        <v>107</v>
      </c>
    </row>
    <row r="7012" spans="1:25" x14ac:dyDescent="0.45">
      <c r="A7012" t="s">
        <v>335</v>
      </c>
      <c r="B7012" t="s">
        <v>552</v>
      </c>
      <c r="C7012">
        <v>8053</v>
      </c>
      <c r="D7012" t="s">
        <v>553</v>
      </c>
      <c r="F7012">
        <v>2015</v>
      </c>
      <c r="G7012">
        <v>1712</v>
      </c>
      <c r="H7012">
        <v>1445.72</v>
      </c>
      <c r="I7012">
        <v>66882.23</v>
      </c>
      <c r="K7012">
        <v>0.19400000000000001</v>
      </c>
      <c r="L7012">
        <v>1E-3</v>
      </c>
      <c r="M7012">
        <v>38503.292000000001</v>
      </c>
      <c r="N7012">
        <v>5.9200000000000003E-2</v>
      </c>
      <c r="O7012">
        <v>3.47</v>
      </c>
      <c r="P7012">
        <v>2.23E-2</v>
      </c>
      <c r="Q7012">
        <v>647866.81099999999</v>
      </c>
      <c r="R7012" t="s">
        <v>333</v>
      </c>
      <c r="T7012" t="s">
        <v>28</v>
      </c>
      <c r="V7012" t="s">
        <v>211</v>
      </c>
      <c r="Y7012" t="s">
        <v>146</v>
      </c>
    </row>
    <row r="7013" spans="1:25" x14ac:dyDescent="0.45">
      <c r="A7013" t="s">
        <v>335</v>
      </c>
      <c r="B7013" t="s">
        <v>552</v>
      </c>
      <c r="C7013">
        <v>8053</v>
      </c>
      <c r="D7013" t="s">
        <v>553</v>
      </c>
      <c r="F7013">
        <v>2016</v>
      </c>
      <c r="G7013">
        <v>1808</v>
      </c>
      <c r="H7013">
        <v>1526.37</v>
      </c>
      <c r="I7013">
        <v>70234.570000000007</v>
      </c>
      <c r="K7013">
        <v>0.20799999999999999</v>
      </c>
      <c r="L7013">
        <v>1E-3</v>
      </c>
      <c r="M7013">
        <v>41291.267999999996</v>
      </c>
      <c r="N7013">
        <v>5.9200000000000003E-2</v>
      </c>
      <c r="O7013">
        <v>3.556</v>
      </c>
      <c r="P7013">
        <v>1.6899999999999998E-2</v>
      </c>
      <c r="Q7013">
        <v>694763.61699999997</v>
      </c>
      <c r="R7013" t="s">
        <v>333</v>
      </c>
      <c r="T7013" t="s">
        <v>28</v>
      </c>
      <c r="V7013" t="s">
        <v>211</v>
      </c>
      <c r="Y7013" t="s">
        <v>146</v>
      </c>
    </row>
    <row r="7014" spans="1:25" x14ac:dyDescent="0.45">
      <c r="A7014" t="s">
        <v>335</v>
      </c>
      <c r="B7014" t="s">
        <v>552</v>
      </c>
      <c r="C7014">
        <v>8053</v>
      </c>
      <c r="D7014" t="s">
        <v>553</v>
      </c>
      <c r="F7014">
        <v>2017</v>
      </c>
      <c r="G7014">
        <v>1325</v>
      </c>
      <c r="H7014">
        <v>1102.94</v>
      </c>
      <c r="I7014">
        <v>48237.53</v>
      </c>
      <c r="K7014">
        <v>0.14499999999999999</v>
      </c>
      <c r="L7014">
        <v>1E-3</v>
      </c>
      <c r="M7014">
        <v>28713.951000000001</v>
      </c>
      <c r="N7014">
        <v>5.9200000000000003E-2</v>
      </c>
      <c r="O7014">
        <v>2.4300000000000002</v>
      </c>
      <c r="P7014">
        <v>1.6299999999999999E-2</v>
      </c>
      <c r="Q7014">
        <v>483159.99</v>
      </c>
      <c r="R7014" t="s">
        <v>333</v>
      </c>
      <c r="T7014" t="s">
        <v>28</v>
      </c>
      <c r="V7014" t="s">
        <v>211</v>
      </c>
      <c r="Y7014" t="s">
        <v>147</v>
      </c>
    </row>
    <row r="7015" spans="1:25" x14ac:dyDescent="0.45">
      <c r="A7015" t="s">
        <v>335</v>
      </c>
      <c r="B7015" t="s">
        <v>552</v>
      </c>
      <c r="C7015">
        <v>8053</v>
      </c>
      <c r="D7015" t="s">
        <v>553</v>
      </c>
      <c r="F7015">
        <v>2018</v>
      </c>
      <c r="G7015">
        <v>1654</v>
      </c>
      <c r="H7015">
        <v>1404.48</v>
      </c>
      <c r="I7015">
        <v>63783.29</v>
      </c>
      <c r="K7015">
        <v>0.19400000000000001</v>
      </c>
      <c r="L7015">
        <v>1E-3</v>
      </c>
      <c r="M7015">
        <v>38413.173000000003</v>
      </c>
      <c r="N7015">
        <v>5.9200000000000003E-2</v>
      </c>
      <c r="O7015">
        <v>2.9990000000000001</v>
      </c>
      <c r="P7015">
        <v>1.26E-2</v>
      </c>
      <c r="Q7015">
        <v>646403.72699999996</v>
      </c>
      <c r="R7015" t="s">
        <v>333</v>
      </c>
      <c r="T7015" t="s">
        <v>28</v>
      </c>
      <c r="V7015" t="s">
        <v>211</v>
      </c>
      <c r="Y7015" t="s">
        <v>147</v>
      </c>
    </row>
    <row r="7016" spans="1:25" x14ac:dyDescent="0.45">
      <c r="A7016" t="s">
        <v>335</v>
      </c>
      <c r="B7016" t="s">
        <v>552</v>
      </c>
      <c r="C7016">
        <v>8053</v>
      </c>
      <c r="D7016" t="s">
        <v>553</v>
      </c>
      <c r="F7016">
        <v>2019</v>
      </c>
      <c r="G7016">
        <v>1383</v>
      </c>
      <c r="H7016">
        <v>1173.05</v>
      </c>
      <c r="I7016">
        <v>52945.52</v>
      </c>
      <c r="K7016">
        <v>0.161</v>
      </c>
      <c r="L7016">
        <v>1E-3</v>
      </c>
      <c r="M7016">
        <v>31967.695</v>
      </c>
      <c r="N7016">
        <v>5.9200000000000003E-2</v>
      </c>
      <c r="O7016">
        <v>2.6030000000000002</v>
      </c>
      <c r="P7016">
        <v>1.52E-2</v>
      </c>
      <c r="Q7016">
        <v>537918.90500000003</v>
      </c>
      <c r="R7016" t="s">
        <v>333</v>
      </c>
      <c r="T7016" t="s">
        <v>28</v>
      </c>
      <c r="V7016" t="s">
        <v>211</v>
      </c>
      <c r="Y7016" t="s">
        <v>147</v>
      </c>
    </row>
    <row r="7017" spans="1:25" x14ac:dyDescent="0.45">
      <c r="A7017" t="s">
        <v>335</v>
      </c>
      <c r="B7017" t="s">
        <v>552</v>
      </c>
      <c r="C7017">
        <v>8053</v>
      </c>
      <c r="D7017" t="s">
        <v>553</v>
      </c>
      <c r="F7017">
        <v>2020</v>
      </c>
      <c r="G7017">
        <v>1735</v>
      </c>
      <c r="H7017">
        <v>1435.04</v>
      </c>
      <c r="I7017">
        <v>65181.13</v>
      </c>
      <c r="K7017">
        <v>0.19700000000000001</v>
      </c>
      <c r="L7017">
        <v>1E-3</v>
      </c>
      <c r="M7017">
        <v>39045.315000000002</v>
      </c>
      <c r="N7017">
        <v>5.9299999999999999E-2</v>
      </c>
      <c r="O7017">
        <v>3.468</v>
      </c>
      <c r="P7017">
        <v>1.8599999999999998E-2</v>
      </c>
      <c r="Q7017">
        <v>656805.62399999995</v>
      </c>
      <c r="R7017" t="s">
        <v>333</v>
      </c>
      <c r="T7017" t="s">
        <v>28</v>
      </c>
      <c r="V7017" t="s">
        <v>211</v>
      </c>
      <c r="Y7017" t="s">
        <v>147</v>
      </c>
    </row>
    <row r="7018" spans="1:25" x14ac:dyDescent="0.45">
      <c r="A7018" t="s">
        <v>335</v>
      </c>
      <c r="B7018" t="s">
        <v>552</v>
      </c>
      <c r="C7018">
        <v>8053</v>
      </c>
      <c r="D7018" t="s">
        <v>553</v>
      </c>
      <c r="F7018">
        <v>2021</v>
      </c>
      <c r="G7018">
        <v>1604</v>
      </c>
      <c r="H7018">
        <v>1332.95</v>
      </c>
      <c r="I7018">
        <v>61228.9</v>
      </c>
      <c r="K7018">
        <v>0.185</v>
      </c>
      <c r="L7018">
        <v>1E-3</v>
      </c>
      <c r="M7018">
        <v>36703.633000000002</v>
      </c>
      <c r="N7018">
        <v>5.9200000000000003E-2</v>
      </c>
      <c r="O7018">
        <v>3.4729999999999999</v>
      </c>
      <c r="P7018">
        <v>1.89E-2</v>
      </c>
      <c r="Q7018">
        <v>617621.91299999994</v>
      </c>
      <c r="R7018" t="s">
        <v>333</v>
      </c>
      <c r="T7018" t="s">
        <v>28</v>
      </c>
      <c r="V7018" t="s">
        <v>211</v>
      </c>
      <c r="Y7018" t="s">
        <v>152</v>
      </c>
    </row>
    <row r="7019" spans="1:25" x14ac:dyDescent="0.45">
      <c r="A7019" t="s">
        <v>335</v>
      </c>
      <c r="B7019" t="s">
        <v>552</v>
      </c>
      <c r="C7019">
        <v>8053</v>
      </c>
      <c r="D7019" t="s">
        <v>553</v>
      </c>
      <c r="F7019">
        <v>2022</v>
      </c>
      <c r="G7019">
        <v>1748</v>
      </c>
      <c r="H7019">
        <v>1429.25</v>
      </c>
      <c r="I7019">
        <v>64984.39</v>
      </c>
      <c r="K7019">
        <v>0.19500000000000001</v>
      </c>
      <c r="L7019">
        <v>1E-3</v>
      </c>
      <c r="M7019">
        <v>38639.137999999999</v>
      </c>
      <c r="N7019">
        <v>5.9200000000000003E-2</v>
      </c>
      <c r="O7019">
        <v>3.5720000000000001</v>
      </c>
      <c r="P7019">
        <v>2.1600000000000001E-2</v>
      </c>
      <c r="Q7019">
        <v>650178.85199999996</v>
      </c>
      <c r="R7019" t="s">
        <v>333</v>
      </c>
      <c r="T7019" t="s">
        <v>28</v>
      </c>
      <c r="V7019" t="s">
        <v>211</v>
      </c>
      <c r="Y7019" t="s">
        <v>152</v>
      </c>
    </row>
    <row r="7020" spans="1:25" x14ac:dyDescent="0.45">
      <c r="A7020" t="s">
        <v>335</v>
      </c>
      <c r="B7020" t="s">
        <v>552</v>
      </c>
      <c r="C7020">
        <v>8053</v>
      </c>
      <c r="D7020" t="s">
        <v>553</v>
      </c>
      <c r="F7020">
        <v>2023</v>
      </c>
      <c r="G7020">
        <v>1263</v>
      </c>
      <c r="H7020">
        <v>1016.87</v>
      </c>
      <c r="I7020">
        <v>46281.09</v>
      </c>
      <c r="K7020">
        <v>0.13800000000000001</v>
      </c>
      <c r="L7020">
        <v>1E-3</v>
      </c>
      <c r="M7020">
        <v>27238.157999999999</v>
      </c>
      <c r="N7020">
        <v>5.9200000000000003E-2</v>
      </c>
      <c r="O7020">
        <v>2.5139999999999998</v>
      </c>
      <c r="P7020">
        <v>2.12E-2</v>
      </c>
      <c r="Q7020">
        <v>458332.10700000002</v>
      </c>
      <c r="R7020" t="s">
        <v>333</v>
      </c>
      <c r="T7020" t="s">
        <v>28</v>
      </c>
      <c r="V7020" t="s">
        <v>211</v>
      </c>
      <c r="Y7020" t="s">
        <v>152</v>
      </c>
    </row>
    <row r="7021" spans="1:25" x14ac:dyDescent="0.45">
      <c r="A7021" t="s">
        <v>335</v>
      </c>
      <c r="B7021" t="s">
        <v>552</v>
      </c>
      <c r="C7021">
        <v>8053</v>
      </c>
      <c r="D7021" t="s">
        <v>553</v>
      </c>
      <c r="F7021">
        <v>2024</v>
      </c>
      <c r="G7021">
        <v>757</v>
      </c>
      <c r="H7021">
        <v>612.57000000000005</v>
      </c>
      <c r="I7021">
        <v>27731.03</v>
      </c>
      <c r="K7021">
        <v>8.2000000000000003E-2</v>
      </c>
      <c r="L7021">
        <v>1E-3</v>
      </c>
      <c r="M7021">
        <v>16254.807000000001</v>
      </c>
      <c r="N7021">
        <v>5.9200000000000003E-2</v>
      </c>
      <c r="O7021">
        <v>1.37</v>
      </c>
      <c r="P7021">
        <v>2.0500000000000001E-2</v>
      </c>
      <c r="Q7021">
        <v>273514.745</v>
      </c>
      <c r="R7021" t="s">
        <v>333</v>
      </c>
      <c r="T7021" t="s">
        <v>28</v>
      </c>
      <c r="V7021" t="s">
        <v>211</v>
      </c>
      <c r="Y7021" t="s">
        <v>152</v>
      </c>
    </row>
    <row r="7022" spans="1:25" x14ac:dyDescent="0.45">
      <c r="A7022" t="s">
        <v>335</v>
      </c>
      <c r="B7022" t="s">
        <v>554</v>
      </c>
      <c r="C7022">
        <v>8906</v>
      </c>
      <c r="D7022">
        <v>20</v>
      </c>
      <c r="F7022">
        <v>2009</v>
      </c>
      <c r="G7022">
        <v>158</v>
      </c>
      <c r="H7022">
        <v>153.74</v>
      </c>
      <c r="I7022">
        <v>9702.67</v>
      </c>
      <c r="K7022">
        <v>4.3999999999999997E-2</v>
      </c>
      <c r="L7022">
        <v>1E-3</v>
      </c>
      <c r="M7022">
        <v>8618.9390000000003</v>
      </c>
      <c r="N7022">
        <v>5.91E-2</v>
      </c>
      <c r="O7022">
        <v>11.927</v>
      </c>
      <c r="P7022">
        <v>0.1331</v>
      </c>
      <c r="Q7022">
        <v>145039.68700000001</v>
      </c>
      <c r="R7022" t="s">
        <v>333</v>
      </c>
      <c r="T7022" t="s">
        <v>63</v>
      </c>
      <c r="Y7022" t="s">
        <v>107</v>
      </c>
    </row>
    <row r="7023" spans="1:25" x14ac:dyDescent="0.45">
      <c r="A7023" t="s">
        <v>335</v>
      </c>
      <c r="B7023" t="s">
        <v>554</v>
      </c>
      <c r="C7023">
        <v>8906</v>
      </c>
      <c r="D7023">
        <v>20</v>
      </c>
      <c r="F7023">
        <v>2010</v>
      </c>
      <c r="G7023">
        <v>647</v>
      </c>
      <c r="H7023">
        <v>625.45000000000005</v>
      </c>
      <c r="I7023">
        <v>45946.83</v>
      </c>
      <c r="K7023">
        <v>0.19</v>
      </c>
      <c r="L7023">
        <v>1E-3</v>
      </c>
      <c r="M7023">
        <v>37564.805</v>
      </c>
      <c r="N7023">
        <v>5.91E-2</v>
      </c>
      <c r="O7023">
        <v>50.704999999999998</v>
      </c>
      <c r="P7023">
        <v>0.13070000000000001</v>
      </c>
      <c r="Q7023">
        <v>632101.31900000002</v>
      </c>
      <c r="R7023" t="s">
        <v>333</v>
      </c>
      <c r="T7023" t="s">
        <v>63</v>
      </c>
      <c r="Y7023" t="s">
        <v>107</v>
      </c>
    </row>
    <row r="7024" spans="1:25" x14ac:dyDescent="0.45">
      <c r="A7024" t="s">
        <v>335</v>
      </c>
      <c r="B7024" t="s">
        <v>554</v>
      </c>
      <c r="C7024">
        <v>8906</v>
      </c>
      <c r="D7024">
        <v>20</v>
      </c>
      <c r="F7024">
        <v>2011</v>
      </c>
      <c r="G7024">
        <v>179</v>
      </c>
      <c r="H7024">
        <v>175.06</v>
      </c>
      <c r="I7024">
        <v>11148.98</v>
      </c>
      <c r="K7024">
        <v>4.7E-2</v>
      </c>
      <c r="L7024">
        <v>1E-3</v>
      </c>
      <c r="M7024">
        <v>9375.2440000000006</v>
      </c>
      <c r="N7024">
        <v>5.91E-2</v>
      </c>
      <c r="O7024">
        <v>12.231999999999999</v>
      </c>
      <c r="P7024">
        <v>0.1229</v>
      </c>
      <c r="Q7024">
        <v>157755.75200000001</v>
      </c>
      <c r="R7024" t="s">
        <v>333</v>
      </c>
      <c r="T7024" t="s">
        <v>63</v>
      </c>
      <c r="Y7024" t="s">
        <v>107</v>
      </c>
    </row>
    <row r="7025" spans="1:25" x14ac:dyDescent="0.45">
      <c r="A7025" t="s">
        <v>335</v>
      </c>
      <c r="B7025" t="s">
        <v>554</v>
      </c>
      <c r="C7025">
        <v>8906</v>
      </c>
      <c r="D7025">
        <v>20</v>
      </c>
      <c r="F7025">
        <v>2012</v>
      </c>
      <c r="G7025">
        <v>0</v>
      </c>
      <c r="H7025">
        <v>0</v>
      </c>
      <c r="R7025" t="s">
        <v>333</v>
      </c>
      <c r="T7025" t="s">
        <v>63</v>
      </c>
      <c r="Y7025" t="s">
        <v>107</v>
      </c>
    </row>
    <row r="7026" spans="1:25" x14ac:dyDescent="0.45">
      <c r="A7026" t="s">
        <v>335</v>
      </c>
      <c r="B7026" t="s">
        <v>554</v>
      </c>
      <c r="C7026">
        <v>8906</v>
      </c>
      <c r="D7026">
        <v>20</v>
      </c>
      <c r="F7026">
        <v>2013</v>
      </c>
      <c r="G7026">
        <v>0</v>
      </c>
      <c r="H7026">
        <v>0</v>
      </c>
      <c r="R7026" t="s">
        <v>333</v>
      </c>
      <c r="T7026" t="s">
        <v>63</v>
      </c>
      <c r="Y7026" t="s">
        <v>107</v>
      </c>
    </row>
    <row r="7027" spans="1:25" x14ac:dyDescent="0.45">
      <c r="A7027" t="s">
        <v>335</v>
      </c>
      <c r="B7027" t="s">
        <v>554</v>
      </c>
      <c r="C7027">
        <v>8906</v>
      </c>
      <c r="D7027">
        <v>20</v>
      </c>
      <c r="F7027">
        <v>2014</v>
      </c>
      <c r="G7027">
        <v>111</v>
      </c>
      <c r="H7027">
        <v>102.35</v>
      </c>
      <c r="I7027">
        <v>2176.1799999999998</v>
      </c>
      <c r="K7027">
        <v>1.2E-2</v>
      </c>
      <c r="L7027">
        <v>1E-3</v>
      </c>
      <c r="M7027">
        <v>2344.7040000000002</v>
      </c>
      <c r="N7027">
        <v>5.9400000000000001E-2</v>
      </c>
      <c r="O7027">
        <v>5.2969999999999997</v>
      </c>
      <c r="P7027">
        <v>0.19980000000000001</v>
      </c>
      <c r="Q7027">
        <v>39450.000999999997</v>
      </c>
      <c r="R7027" t="s">
        <v>333</v>
      </c>
      <c r="T7027" t="s">
        <v>63</v>
      </c>
      <c r="Y7027" t="s">
        <v>107</v>
      </c>
    </row>
    <row r="7028" spans="1:25" x14ac:dyDescent="0.45">
      <c r="A7028" t="s">
        <v>335</v>
      </c>
      <c r="B7028" t="s">
        <v>554</v>
      </c>
      <c r="C7028">
        <v>8906</v>
      </c>
      <c r="D7028">
        <v>20</v>
      </c>
      <c r="F7028">
        <v>2015</v>
      </c>
      <c r="G7028">
        <v>169</v>
      </c>
      <c r="H7028">
        <v>163.07</v>
      </c>
      <c r="I7028">
        <v>9892.19</v>
      </c>
      <c r="K7028">
        <v>3.9E-2</v>
      </c>
      <c r="L7028">
        <v>1E-3</v>
      </c>
      <c r="M7028">
        <v>7702.6229999999996</v>
      </c>
      <c r="N7028">
        <v>5.91E-2</v>
      </c>
      <c r="O7028">
        <v>11.491</v>
      </c>
      <c r="P7028">
        <v>0.1535</v>
      </c>
      <c r="Q7028">
        <v>129614.29399999999</v>
      </c>
      <c r="R7028" t="s">
        <v>333</v>
      </c>
      <c r="T7028" t="s">
        <v>63</v>
      </c>
      <c r="Y7028" t="s">
        <v>146</v>
      </c>
    </row>
    <row r="7029" spans="1:25" x14ac:dyDescent="0.45">
      <c r="A7029" t="s">
        <v>335</v>
      </c>
      <c r="B7029" t="s">
        <v>554</v>
      </c>
      <c r="C7029">
        <v>8906</v>
      </c>
      <c r="D7029">
        <v>20</v>
      </c>
      <c r="F7029">
        <v>2016</v>
      </c>
      <c r="G7029">
        <v>128</v>
      </c>
      <c r="H7029">
        <v>123.65</v>
      </c>
      <c r="I7029">
        <v>7176.51</v>
      </c>
      <c r="K7029">
        <v>2.8000000000000001E-2</v>
      </c>
      <c r="L7029">
        <v>1E-3</v>
      </c>
      <c r="M7029">
        <v>5641.3419999999996</v>
      </c>
      <c r="N7029">
        <v>5.91E-2</v>
      </c>
      <c r="O7029">
        <v>3.61</v>
      </c>
      <c r="P7029">
        <v>6.8599999999999994E-2</v>
      </c>
      <c r="Q7029">
        <v>94924.778999999995</v>
      </c>
      <c r="R7029" t="s">
        <v>333</v>
      </c>
      <c r="T7029" t="s">
        <v>63</v>
      </c>
      <c r="Y7029" t="s">
        <v>146</v>
      </c>
    </row>
    <row r="7030" spans="1:25" x14ac:dyDescent="0.45">
      <c r="A7030" t="s">
        <v>335</v>
      </c>
      <c r="B7030" t="s">
        <v>554</v>
      </c>
      <c r="C7030">
        <v>8906</v>
      </c>
      <c r="D7030">
        <v>20</v>
      </c>
      <c r="F7030">
        <v>2017</v>
      </c>
      <c r="G7030">
        <v>132</v>
      </c>
      <c r="H7030">
        <v>125.99</v>
      </c>
      <c r="I7030">
        <v>6687.8</v>
      </c>
      <c r="K7030">
        <v>2.7E-2</v>
      </c>
      <c r="L7030">
        <v>1E-3</v>
      </c>
      <c r="M7030">
        <v>5329.4629999999997</v>
      </c>
      <c r="N7030">
        <v>5.9200000000000003E-2</v>
      </c>
      <c r="O7030">
        <v>4.117</v>
      </c>
      <c r="P7030">
        <v>7.8399999999999997E-2</v>
      </c>
      <c r="Q7030">
        <v>89681.820999999996</v>
      </c>
      <c r="R7030" t="s">
        <v>333</v>
      </c>
      <c r="T7030" t="s">
        <v>63</v>
      </c>
      <c r="Y7030" t="s">
        <v>147</v>
      </c>
    </row>
    <row r="7031" spans="1:25" x14ac:dyDescent="0.45">
      <c r="A7031" t="s">
        <v>335</v>
      </c>
      <c r="B7031" t="s">
        <v>554</v>
      </c>
      <c r="C7031">
        <v>8906</v>
      </c>
      <c r="D7031">
        <v>20</v>
      </c>
      <c r="F7031">
        <v>2018</v>
      </c>
      <c r="G7031">
        <v>259</v>
      </c>
      <c r="H7031">
        <v>249.75</v>
      </c>
      <c r="I7031">
        <v>15047.14</v>
      </c>
      <c r="K7031">
        <v>0.06</v>
      </c>
      <c r="L7031">
        <v>1E-3</v>
      </c>
      <c r="M7031">
        <v>11831.715</v>
      </c>
      <c r="N7031">
        <v>5.91E-2</v>
      </c>
      <c r="O7031">
        <v>8.6910000000000007</v>
      </c>
      <c r="P7031">
        <v>8.3599999999999994E-2</v>
      </c>
      <c r="Q7031">
        <v>199081.02600000001</v>
      </c>
      <c r="R7031" t="s">
        <v>333</v>
      </c>
      <c r="T7031" t="s">
        <v>63</v>
      </c>
      <c r="Y7031" t="s">
        <v>147</v>
      </c>
    </row>
    <row r="7032" spans="1:25" x14ac:dyDescent="0.45">
      <c r="A7032" t="s">
        <v>335</v>
      </c>
      <c r="B7032" t="s">
        <v>554</v>
      </c>
      <c r="C7032">
        <v>8906</v>
      </c>
      <c r="D7032">
        <v>20</v>
      </c>
      <c r="F7032">
        <v>2019</v>
      </c>
      <c r="G7032">
        <v>129</v>
      </c>
      <c r="H7032">
        <v>128.16999999999999</v>
      </c>
      <c r="I7032">
        <v>7370.61</v>
      </c>
      <c r="K7032">
        <v>2.9000000000000001E-2</v>
      </c>
      <c r="L7032">
        <v>1E-3</v>
      </c>
      <c r="M7032">
        <v>5789.1689999999999</v>
      </c>
      <c r="N7032">
        <v>5.9499999999999997E-2</v>
      </c>
      <c r="O7032">
        <v>3.8519999999999999</v>
      </c>
      <c r="P7032">
        <v>7.1999999999999995E-2</v>
      </c>
      <c r="Q7032">
        <v>97407.986999999994</v>
      </c>
      <c r="R7032" t="s">
        <v>333</v>
      </c>
      <c r="T7032" t="s">
        <v>63</v>
      </c>
      <c r="Y7032" t="s">
        <v>147</v>
      </c>
    </row>
    <row r="7033" spans="1:25" x14ac:dyDescent="0.45">
      <c r="A7033" t="s">
        <v>335</v>
      </c>
      <c r="B7033" t="s">
        <v>554</v>
      </c>
      <c r="C7033">
        <v>8906</v>
      </c>
      <c r="D7033">
        <v>20</v>
      </c>
      <c r="F7033">
        <v>2020</v>
      </c>
      <c r="G7033">
        <v>90</v>
      </c>
      <c r="H7033">
        <v>86.36</v>
      </c>
      <c r="I7033">
        <v>5307.58</v>
      </c>
      <c r="K7033">
        <v>2.1000000000000001E-2</v>
      </c>
      <c r="L7033">
        <v>1E-3</v>
      </c>
      <c r="M7033">
        <v>4074.78</v>
      </c>
      <c r="N7033">
        <v>6.5299999999999997E-2</v>
      </c>
      <c r="O7033">
        <v>2.6139999999999999</v>
      </c>
      <c r="P7033">
        <v>7.1800000000000003E-2</v>
      </c>
      <c r="Q7033">
        <v>68562.123999999996</v>
      </c>
      <c r="R7033" t="s">
        <v>333</v>
      </c>
      <c r="T7033" t="s">
        <v>63</v>
      </c>
      <c r="Y7033" t="s">
        <v>147</v>
      </c>
    </row>
    <row r="7034" spans="1:25" x14ac:dyDescent="0.45">
      <c r="A7034" t="s">
        <v>335</v>
      </c>
      <c r="B7034" t="s">
        <v>554</v>
      </c>
      <c r="C7034">
        <v>8906</v>
      </c>
      <c r="D7034">
        <v>20</v>
      </c>
      <c r="F7034">
        <v>2021</v>
      </c>
      <c r="G7034">
        <v>171</v>
      </c>
      <c r="H7034">
        <v>167.89</v>
      </c>
      <c r="I7034">
        <v>9415.0300000000007</v>
      </c>
      <c r="K7034">
        <v>3.7999999999999999E-2</v>
      </c>
      <c r="L7034">
        <v>1E-3</v>
      </c>
      <c r="M7034">
        <v>7524.625</v>
      </c>
      <c r="N7034">
        <v>5.91E-2</v>
      </c>
      <c r="O7034">
        <v>4.2370000000000001</v>
      </c>
      <c r="P7034">
        <v>6.4000000000000001E-2</v>
      </c>
      <c r="Q7034">
        <v>126617.179</v>
      </c>
      <c r="R7034" t="s">
        <v>333</v>
      </c>
      <c r="T7034" t="s">
        <v>63</v>
      </c>
      <c r="Y7034" t="s">
        <v>152</v>
      </c>
    </row>
    <row r="7035" spans="1:25" x14ac:dyDescent="0.45">
      <c r="A7035" t="s">
        <v>335</v>
      </c>
      <c r="B7035" t="s">
        <v>554</v>
      </c>
      <c r="C7035">
        <v>8906</v>
      </c>
      <c r="D7035">
        <v>20</v>
      </c>
      <c r="F7035">
        <v>2022</v>
      </c>
      <c r="G7035">
        <v>192</v>
      </c>
      <c r="H7035">
        <v>186.64</v>
      </c>
      <c r="I7035">
        <v>12540.66</v>
      </c>
      <c r="K7035">
        <v>4.9000000000000002E-2</v>
      </c>
      <c r="L7035">
        <v>1E-3</v>
      </c>
      <c r="M7035">
        <v>9690.9179999999997</v>
      </c>
      <c r="N7035">
        <v>5.91E-2</v>
      </c>
      <c r="O7035">
        <v>5.4219999999999997</v>
      </c>
      <c r="P7035">
        <v>6.2300000000000001E-2</v>
      </c>
      <c r="Q7035">
        <v>163061.72</v>
      </c>
      <c r="R7035" t="s">
        <v>333</v>
      </c>
      <c r="T7035" t="s">
        <v>63</v>
      </c>
      <c r="Y7035" t="s">
        <v>152</v>
      </c>
    </row>
    <row r="7036" spans="1:25" x14ac:dyDescent="0.45">
      <c r="A7036" t="s">
        <v>335</v>
      </c>
      <c r="B7036" t="s">
        <v>554</v>
      </c>
      <c r="C7036">
        <v>8906</v>
      </c>
      <c r="D7036">
        <v>20</v>
      </c>
      <c r="F7036">
        <v>2023</v>
      </c>
      <c r="G7036">
        <v>294</v>
      </c>
      <c r="H7036">
        <v>274.95999999999998</v>
      </c>
      <c r="I7036">
        <v>13035.08</v>
      </c>
      <c r="K7036">
        <v>5.3999999999999999E-2</v>
      </c>
      <c r="L7036">
        <v>1E-3</v>
      </c>
      <c r="M7036">
        <v>10724.985000000001</v>
      </c>
      <c r="N7036">
        <v>5.9400000000000001E-2</v>
      </c>
      <c r="O7036">
        <v>6.2549999999999999</v>
      </c>
      <c r="P7036">
        <v>6.0400000000000002E-2</v>
      </c>
      <c r="Q7036">
        <v>180476.07500000001</v>
      </c>
      <c r="R7036" t="s">
        <v>333</v>
      </c>
      <c r="T7036" t="s">
        <v>63</v>
      </c>
      <c r="Y7036" t="s">
        <v>152</v>
      </c>
    </row>
    <row r="7037" spans="1:25" x14ac:dyDescent="0.45">
      <c r="A7037" t="s">
        <v>335</v>
      </c>
      <c r="B7037" t="s">
        <v>554</v>
      </c>
      <c r="C7037">
        <v>8906</v>
      </c>
      <c r="D7037">
        <v>20</v>
      </c>
      <c r="F7037">
        <v>2024</v>
      </c>
      <c r="G7037">
        <v>92</v>
      </c>
      <c r="H7037">
        <v>86.63</v>
      </c>
      <c r="I7037">
        <v>2246.0300000000002</v>
      </c>
      <c r="K7037">
        <v>1.2E-2</v>
      </c>
      <c r="L7037">
        <v>1E-3</v>
      </c>
      <c r="M7037">
        <v>2279.8719999999998</v>
      </c>
      <c r="N7037">
        <v>5.9400000000000001E-2</v>
      </c>
      <c r="O7037">
        <v>3.165</v>
      </c>
      <c r="P7037">
        <v>0.1128</v>
      </c>
      <c r="Q7037">
        <v>38361.633999999998</v>
      </c>
      <c r="R7037" t="s">
        <v>333</v>
      </c>
      <c r="T7037" t="s">
        <v>63</v>
      </c>
      <c r="Y7037" t="s">
        <v>152</v>
      </c>
    </row>
    <row r="7038" spans="1:25" x14ac:dyDescent="0.45">
      <c r="A7038" t="s">
        <v>335</v>
      </c>
      <c r="B7038" t="s">
        <v>554</v>
      </c>
      <c r="C7038">
        <v>8906</v>
      </c>
      <c r="D7038" t="s">
        <v>555</v>
      </c>
      <c r="E7038" t="s">
        <v>556</v>
      </c>
      <c r="F7038">
        <v>2009</v>
      </c>
      <c r="G7038">
        <v>5340</v>
      </c>
      <c r="H7038">
        <v>5329.26</v>
      </c>
      <c r="I7038">
        <v>573393.59</v>
      </c>
      <c r="K7038">
        <v>60.234000000000002</v>
      </c>
      <c r="L7038">
        <v>2.8899999999999999E-2</v>
      </c>
      <c r="M7038">
        <v>209295.15299999999</v>
      </c>
      <c r="N7038">
        <v>6.1100000000000002E-2</v>
      </c>
      <c r="O7038">
        <v>163.99600000000001</v>
      </c>
      <c r="P7038">
        <v>8.6999999999999994E-2</v>
      </c>
      <c r="Q7038">
        <v>3383074.6770000001</v>
      </c>
      <c r="R7038" t="s">
        <v>923</v>
      </c>
      <c r="S7038" t="s">
        <v>34</v>
      </c>
      <c r="T7038" t="s">
        <v>63</v>
      </c>
      <c r="Y7038" t="s">
        <v>107</v>
      </c>
    </row>
    <row r="7039" spans="1:25" x14ac:dyDescent="0.45">
      <c r="A7039" t="s">
        <v>335</v>
      </c>
      <c r="B7039" t="s">
        <v>554</v>
      </c>
      <c r="C7039">
        <v>8906</v>
      </c>
      <c r="D7039" t="s">
        <v>555</v>
      </c>
      <c r="E7039" t="s">
        <v>556</v>
      </c>
      <c r="F7039">
        <v>2010</v>
      </c>
      <c r="G7039">
        <v>6310</v>
      </c>
      <c r="H7039">
        <v>6300.66</v>
      </c>
      <c r="I7039">
        <v>777923.06</v>
      </c>
      <c r="K7039">
        <v>35.167999999999999</v>
      </c>
      <c r="L7039">
        <v>1.24E-2</v>
      </c>
      <c r="M7039">
        <v>272530.90399999998</v>
      </c>
      <c r="N7039">
        <v>5.9900000000000002E-2</v>
      </c>
      <c r="O7039">
        <v>202.21700000000001</v>
      </c>
      <c r="P7039">
        <v>7.6399999999999996E-2</v>
      </c>
      <c r="Q7039">
        <v>4506592.2439999999</v>
      </c>
      <c r="R7039" t="s">
        <v>923</v>
      </c>
      <c r="S7039" t="s">
        <v>34</v>
      </c>
      <c r="T7039" t="s">
        <v>63</v>
      </c>
      <c r="Y7039" t="s">
        <v>107</v>
      </c>
    </row>
    <row r="7040" spans="1:25" x14ac:dyDescent="0.45">
      <c r="A7040" t="s">
        <v>335</v>
      </c>
      <c r="B7040" t="s">
        <v>554</v>
      </c>
      <c r="C7040">
        <v>8906</v>
      </c>
      <c r="D7040" t="s">
        <v>555</v>
      </c>
      <c r="E7040" t="s">
        <v>556</v>
      </c>
      <c r="F7040">
        <v>2011</v>
      </c>
      <c r="G7040">
        <v>5898</v>
      </c>
      <c r="H7040">
        <v>5873.53</v>
      </c>
      <c r="I7040">
        <v>673467.03</v>
      </c>
      <c r="K7040">
        <v>11.715999999999999</v>
      </c>
      <c r="L7040">
        <v>5.3E-3</v>
      </c>
      <c r="M7040">
        <v>249784.40100000001</v>
      </c>
      <c r="N7040">
        <v>5.9400000000000001E-2</v>
      </c>
      <c r="O7040">
        <v>148.77500000000001</v>
      </c>
      <c r="P7040">
        <v>5.9799999999999999E-2</v>
      </c>
      <c r="Q7040">
        <v>4178581.7420000001</v>
      </c>
      <c r="R7040" t="s">
        <v>333</v>
      </c>
      <c r="S7040" t="s">
        <v>45</v>
      </c>
      <c r="T7040" t="s">
        <v>63</v>
      </c>
      <c r="Y7040" t="s">
        <v>107</v>
      </c>
    </row>
    <row r="7041" spans="1:25" x14ac:dyDescent="0.45">
      <c r="A7041" t="s">
        <v>335</v>
      </c>
      <c r="B7041" t="s">
        <v>554</v>
      </c>
      <c r="C7041">
        <v>8906</v>
      </c>
      <c r="D7041" t="s">
        <v>555</v>
      </c>
      <c r="E7041" t="s">
        <v>556</v>
      </c>
      <c r="F7041">
        <v>2012</v>
      </c>
      <c r="G7041">
        <v>4125</v>
      </c>
      <c r="H7041">
        <v>4107.75</v>
      </c>
      <c r="I7041">
        <v>552481.93999999994</v>
      </c>
      <c r="K7041">
        <v>5.8840000000000003</v>
      </c>
      <c r="L7041">
        <v>3.3999999999999998E-3</v>
      </c>
      <c r="M7041">
        <v>197765.736</v>
      </c>
      <c r="N7041">
        <v>5.9200000000000003E-2</v>
      </c>
      <c r="O7041">
        <v>125.324</v>
      </c>
      <c r="P7041">
        <v>6.5600000000000006E-2</v>
      </c>
      <c r="Q7041">
        <v>3316347.8909999998</v>
      </c>
      <c r="R7041" t="s">
        <v>333</v>
      </c>
      <c r="S7041" t="s">
        <v>45</v>
      </c>
      <c r="T7041" t="s">
        <v>63</v>
      </c>
      <c r="Y7041" t="s">
        <v>107</v>
      </c>
    </row>
    <row r="7042" spans="1:25" x14ac:dyDescent="0.45">
      <c r="A7042" t="s">
        <v>335</v>
      </c>
      <c r="B7042" t="s">
        <v>554</v>
      </c>
      <c r="C7042">
        <v>8906</v>
      </c>
      <c r="D7042" t="s">
        <v>555</v>
      </c>
      <c r="E7042" t="s">
        <v>556</v>
      </c>
      <c r="F7042">
        <v>2013</v>
      </c>
      <c r="G7042">
        <v>3692</v>
      </c>
      <c r="H7042">
        <v>3665.3</v>
      </c>
      <c r="I7042">
        <v>417471.61</v>
      </c>
      <c r="K7042">
        <v>17.638000000000002</v>
      </c>
      <c r="L7042">
        <v>8.5000000000000006E-3</v>
      </c>
      <c r="M7042">
        <v>153155.63</v>
      </c>
      <c r="N7042">
        <v>5.96E-2</v>
      </c>
      <c r="O7042">
        <v>91.822000000000003</v>
      </c>
      <c r="P7042">
        <v>5.8200000000000002E-2</v>
      </c>
      <c r="Q7042">
        <v>2537595.2719999999</v>
      </c>
      <c r="R7042" t="s">
        <v>333</v>
      </c>
      <c r="S7042" t="s">
        <v>45</v>
      </c>
      <c r="T7042" t="s">
        <v>63</v>
      </c>
      <c r="Y7042" t="s">
        <v>107</v>
      </c>
    </row>
    <row r="7043" spans="1:25" x14ac:dyDescent="0.45">
      <c r="A7043" t="s">
        <v>335</v>
      </c>
      <c r="B7043" t="s">
        <v>554</v>
      </c>
      <c r="C7043">
        <v>8906</v>
      </c>
      <c r="D7043" t="s">
        <v>555</v>
      </c>
      <c r="E7043" t="s">
        <v>556</v>
      </c>
      <c r="F7043">
        <v>2014</v>
      </c>
      <c r="G7043">
        <v>1670</v>
      </c>
      <c r="H7043">
        <v>1639.81</v>
      </c>
      <c r="I7043">
        <v>194037.62</v>
      </c>
      <c r="K7043">
        <v>1.206</v>
      </c>
      <c r="L7043">
        <v>1.8E-3</v>
      </c>
      <c r="M7043">
        <v>70273.744999999995</v>
      </c>
      <c r="N7043">
        <v>5.91E-2</v>
      </c>
      <c r="O7043">
        <v>35.54</v>
      </c>
      <c r="P7043">
        <v>0.05</v>
      </c>
      <c r="Q7043">
        <v>1180496.4709999999</v>
      </c>
      <c r="R7043" t="s">
        <v>333</v>
      </c>
      <c r="S7043" t="s">
        <v>45</v>
      </c>
      <c r="T7043" t="s">
        <v>63</v>
      </c>
      <c r="Y7043" t="s">
        <v>107</v>
      </c>
    </row>
    <row r="7044" spans="1:25" x14ac:dyDescent="0.45">
      <c r="A7044" t="s">
        <v>335</v>
      </c>
      <c r="B7044" t="s">
        <v>554</v>
      </c>
      <c r="C7044">
        <v>8906</v>
      </c>
      <c r="D7044" t="s">
        <v>555</v>
      </c>
      <c r="E7044" t="s">
        <v>556</v>
      </c>
      <c r="F7044">
        <v>2015</v>
      </c>
      <c r="G7044">
        <v>3959</v>
      </c>
      <c r="H7044">
        <v>3943.35</v>
      </c>
      <c r="I7044">
        <v>442356.05</v>
      </c>
      <c r="K7044">
        <v>32.893999999999998</v>
      </c>
      <c r="L7044">
        <v>2.1499999999999998E-2</v>
      </c>
      <c r="M7044">
        <v>163897.193</v>
      </c>
      <c r="N7044">
        <v>6.0499999999999998E-2</v>
      </c>
      <c r="O7044">
        <v>99.441000000000003</v>
      </c>
      <c r="P7044">
        <v>6.4500000000000002E-2</v>
      </c>
      <c r="Q7044">
        <v>2682841.6910000001</v>
      </c>
      <c r="R7044" t="s">
        <v>333</v>
      </c>
      <c r="S7044" t="s">
        <v>45</v>
      </c>
      <c r="T7044" t="s">
        <v>63</v>
      </c>
      <c r="Y7044" t="s">
        <v>146</v>
      </c>
    </row>
    <row r="7045" spans="1:25" x14ac:dyDescent="0.45">
      <c r="A7045" t="s">
        <v>335</v>
      </c>
      <c r="B7045" t="s">
        <v>554</v>
      </c>
      <c r="C7045">
        <v>8906</v>
      </c>
      <c r="D7045" t="s">
        <v>555</v>
      </c>
      <c r="E7045" t="s">
        <v>556</v>
      </c>
      <c r="F7045">
        <v>2016</v>
      </c>
      <c r="G7045">
        <v>2629</v>
      </c>
      <c r="H7045">
        <v>2617.7399999999998</v>
      </c>
      <c r="I7045">
        <v>363542.31</v>
      </c>
      <c r="K7045">
        <v>3.1539999999999999</v>
      </c>
      <c r="L7045">
        <v>2.8999999999999998E-3</v>
      </c>
      <c r="M7045">
        <v>125144.352</v>
      </c>
      <c r="N7045">
        <v>5.9200000000000003E-2</v>
      </c>
      <c r="O7045">
        <v>57.878</v>
      </c>
      <c r="P7045">
        <v>4.8500000000000001E-2</v>
      </c>
      <c r="Q7045">
        <v>2099913.676</v>
      </c>
      <c r="R7045" t="s">
        <v>333</v>
      </c>
      <c r="S7045" t="s">
        <v>45</v>
      </c>
      <c r="T7045" t="s">
        <v>63</v>
      </c>
      <c r="Y7045" t="s">
        <v>146</v>
      </c>
    </row>
    <row r="7046" spans="1:25" x14ac:dyDescent="0.45">
      <c r="A7046" t="s">
        <v>335</v>
      </c>
      <c r="B7046" t="s">
        <v>554</v>
      </c>
      <c r="C7046">
        <v>8906</v>
      </c>
      <c r="D7046" t="s">
        <v>555</v>
      </c>
      <c r="E7046" t="s">
        <v>556</v>
      </c>
      <c r="F7046">
        <v>2017</v>
      </c>
      <c r="G7046">
        <v>2862</v>
      </c>
      <c r="H7046">
        <v>2850.64</v>
      </c>
      <c r="I7046">
        <v>307068.26</v>
      </c>
      <c r="K7046">
        <v>1.474</v>
      </c>
      <c r="L7046">
        <v>2.2000000000000001E-3</v>
      </c>
      <c r="M7046">
        <v>106494.67</v>
      </c>
      <c r="N7046">
        <v>5.91E-2</v>
      </c>
      <c r="O7046">
        <v>45.591999999999999</v>
      </c>
      <c r="P7046">
        <v>4.5499999999999999E-2</v>
      </c>
      <c r="Q7046">
        <v>1789786.4720000001</v>
      </c>
      <c r="R7046" t="s">
        <v>333</v>
      </c>
      <c r="S7046" t="s">
        <v>45</v>
      </c>
      <c r="T7046" t="s">
        <v>63</v>
      </c>
      <c r="Y7046" t="s">
        <v>147</v>
      </c>
    </row>
    <row r="7047" spans="1:25" x14ac:dyDescent="0.45">
      <c r="A7047" t="s">
        <v>335</v>
      </c>
      <c r="B7047" t="s">
        <v>554</v>
      </c>
      <c r="C7047">
        <v>8906</v>
      </c>
      <c r="D7047" t="s">
        <v>555</v>
      </c>
      <c r="E7047" t="s">
        <v>556</v>
      </c>
      <c r="F7047">
        <v>2018</v>
      </c>
      <c r="G7047">
        <v>2980</v>
      </c>
      <c r="H7047">
        <v>2957.12</v>
      </c>
      <c r="I7047">
        <v>338548.21</v>
      </c>
      <c r="K7047">
        <v>4.4050000000000002</v>
      </c>
      <c r="L7047">
        <v>3.5999999999999999E-3</v>
      </c>
      <c r="M7047">
        <v>115328.594</v>
      </c>
      <c r="N7047">
        <v>5.9299999999999999E-2</v>
      </c>
      <c r="O7047">
        <v>52.264000000000003</v>
      </c>
      <c r="P7047">
        <v>4.5999999999999999E-2</v>
      </c>
      <c r="Q7047">
        <v>1931679.5060000001</v>
      </c>
      <c r="R7047" t="s">
        <v>333</v>
      </c>
      <c r="S7047" t="s">
        <v>45</v>
      </c>
      <c r="T7047" t="s">
        <v>63</v>
      </c>
      <c r="Y7047" t="s">
        <v>147</v>
      </c>
    </row>
    <row r="7048" spans="1:25" x14ac:dyDescent="0.45">
      <c r="A7048" t="s">
        <v>335</v>
      </c>
      <c r="B7048" t="s">
        <v>554</v>
      </c>
      <c r="C7048">
        <v>8906</v>
      </c>
      <c r="D7048" t="s">
        <v>555</v>
      </c>
      <c r="E7048" t="s">
        <v>556</v>
      </c>
      <c r="F7048">
        <v>2019</v>
      </c>
      <c r="G7048">
        <v>4267</v>
      </c>
      <c r="H7048">
        <v>4251.43</v>
      </c>
      <c r="I7048">
        <v>436522.97</v>
      </c>
      <c r="K7048">
        <v>5.694</v>
      </c>
      <c r="L7048">
        <v>5.1000000000000004E-3</v>
      </c>
      <c r="M7048">
        <v>152785.45300000001</v>
      </c>
      <c r="N7048">
        <v>5.9299999999999999E-2</v>
      </c>
      <c r="O7048">
        <v>57.95</v>
      </c>
      <c r="P7048">
        <v>4.2099999999999999E-2</v>
      </c>
      <c r="Q7048">
        <v>2559387.0210000002</v>
      </c>
      <c r="R7048" t="s">
        <v>333</v>
      </c>
      <c r="S7048" t="s">
        <v>45</v>
      </c>
      <c r="T7048" t="s">
        <v>63</v>
      </c>
      <c r="Y7048" t="s">
        <v>147</v>
      </c>
    </row>
    <row r="7049" spans="1:25" x14ac:dyDescent="0.45">
      <c r="A7049" t="s">
        <v>335</v>
      </c>
      <c r="B7049" t="s">
        <v>554</v>
      </c>
      <c r="C7049">
        <v>8906</v>
      </c>
      <c r="D7049" t="s">
        <v>555</v>
      </c>
      <c r="E7049" t="s">
        <v>556</v>
      </c>
      <c r="F7049">
        <v>2020</v>
      </c>
      <c r="G7049">
        <v>2463</v>
      </c>
      <c r="H7049">
        <v>2452.39</v>
      </c>
      <c r="I7049">
        <v>224143.75</v>
      </c>
      <c r="K7049">
        <v>1.1990000000000001</v>
      </c>
      <c r="L7049">
        <v>2.3E-3</v>
      </c>
      <c r="M7049">
        <v>79367.923999999999</v>
      </c>
      <c r="N7049">
        <v>5.91E-2</v>
      </c>
      <c r="O7049">
        <v>26.657</v>
      </c>
      <c r="P7049">
        <v>3.7900000000000003E-2</v>
      </c>
      <c r="Q7049">
        <v>1333653.912</v>
      </c>
      <c r="R7049" t="s">
        <v>333</v>
      </c>
      <c r="S7049" t="s">
        <v>45</v>
      </c>
      <c r="T7049" t="s">
        <v>63</v>
      </c>
      <c r="Y7049" t="s">
        <v>147</v>
      </c>
    </row>
    <row r="7050" spans="1:25" x14ac:dyDescent="0.45">
      <c r="A7050" t="s">
        <v>335</v>
      </c>
      <c r="B7050" t="s">
        <v>554</v>
      </c>
      <c r="C7050">
        <v>8906</v>
      </c>
      <c r="D7050" t="s">
        <v>555</v>
      </c>
      <c r="E7050" t="s">
        <v>556</v>
      </c>
      <c r="F7050">
        <v>2021</v>
      </c>
      <c r="G7050">
        <v>2596</v>
      </c>
      <c r="H7050">
        <v>2588.91</v>
      </c>
      <c r="I7050">
        <v>274069.26</v>
      </c>
      <c r="K7050">
        <v>0.93799999999999994</v>
      </c>
      <c r="L7050">
        <v>1.6999999999999999E-3</v>
      </c>
      <c r="M7050">
        <v>96127.557000000001</v>
      </c>
      <c r="N7050">
        <v>5.91E-2</v>
      </c>
      <c r="O7050">
        <v>35.154000000000003</v>
      </c>
      <c r="P7050">
        <v>4.02E-2</v>
      </c>
      <c r="Q7050">
        <v>1616464.7549999999</v>
      </c>
      <c r="R7050" t="s">
        <v>333</v>
      </c>
      <c r="S7050" t="s">
        <v>45</v>
      </c>
      <c r="T7050" t="s">
        <v>63</v>
      </c>
      <c r="Y7050" t="s">
        <v>152</v>
      </c>
    </row>
    <row r="7051" spans="1:25" x14ac:dyDescent="0.45">
      <c r="A7051" t="s">
        <v>335</v>
      </c>
      <c r="B7051" t="s">
        <v>554</v>
      </c>
      <c r="C7051">
        <v>8906</v>
      </c>
      <c r="D7051" t="s">
        <v>555</v>
      </c>
      <c r="E7051" t="s">
        <v>556</v>
      </c>
      <c r="F7051">
        <v>2022</v>
      </c>
      <c r="G7051">
        <v>4005</v>
      </c>
      <c r="H7051">
        <v>3993</v>
      </c>
      <c r="I7051">
        <v>431769.04</v>
      </c>
      <c r="K7051">
        <v>0.76800000000000002</v>
      </c>
      <c r="L7051">
        <v>1E-3</v>
      </c>
      <c r="M7051">
        <v>147539.628</v>
      </c>
      <c r="N7051">
        <v>5.9499999999999997E-2</v>
      </c>
      <c r="O7051">
        <v>54.155000000000001</v>
      </c>
      <c r="P7051">
        <v>4.1000000000000002E-2</v>
      </c>
      <c r="Q7051">
        <v>2458204.4670000002</v>
      </c>
      <c r="R7051" t="s">
        <v>333</v>
      </c>
      <c r="S7051" t="s">
        <v>38</v>
      </c>
      <c r="T7051" t="s">
        <v>63</v>
      </c>
      <c r="Y7051" t="s">
        <v>152</v>
      </c>
    </row>
    <row r="7052" spans="1:25" x14ac:dyDescent="0.45">
      <c r="A7052" t="s">
        <v>335</v>
      </c>
      <c r="B7052" t="s">
        <v>554</v>
      </c>
      <c r="C7052">
        <v>8906</v>
      </c>
      <c r="D7052" t="s">
        <v>555</v>
      </c>
      <c r="E7052" t="s">
        <v>556</v>
      </c>
      <c r="F7052">
        <v>2023</v>
      </c>
      <c r="G7052">
        <v>3283</v>
      </c>
      <c r="H7052">
        <v>3262.57</v>
      </c>
      <c r="I7052">
        <v>377629.85</v>
      </c>
      <c r="K7052">
        <v>0.68799999999999994</v>
      </c>
      <c r="L7052">
        <v>1E-3</v>
      </c>
      <c r="M7052">
        <v>128537.19899999999</v>
      </c>
      <c r="N7052">
        <v>5.9499999999999997E-2</v>
      </c>
      <c r="O7052">
        <v>52.381</v>
      </c>
      <c r="P7052">
        <v>4.3299999999999998E-2</v>
      </c>
      <c r="Q7052">
        <v>2122308.128</v>
      </c>
      <c r="R7052" t="s">
        <v>333</v>
      </c>
      <c r="S7052" t="s">
        <v>38</v>
      </c>
      <c r="T7052" t="s">
        <v>63</v>
      </c>
      <c r="Y7052" t="s">
        <v>152</v>
      </c>
    </row>
    <row r="7053" spans="1:25" x14ac:dyDescent="0.45">
      <c r="A7053" t="s">
        <v>335</v>
      </c>
      <c r="B7053" t="s">
        <v>554</v>
      </c>
      <c r="C7053">
        <v>8906</v>
      </c>
      <c r="D7053" t="s">
        <v>555</v>
      </c>
      <c r="E7053" t="s">
        <v>556</v>
      </c>
      <c r="F7053">
        <v>2024</v>
      </c>
      <c r="G7053">
        <v>2327</v>
      </c>
      <c r="H7053">
        <v>2312.14</v>
      </c>
      <c r="I7053">
        <v>233798.74</v>
      </c>
      <c r="K7053">
        <v>0.39800000000000002</v>
      </c>
      <c r="L7053">
        <v>1E-3</v>
      </c>
      <c r="M7053">
        <v>78912.593999999997</v>
      </c>
      <c r="N7053">
        <v>5.8999999999999997E-2</v>
      </c>
      <c r="O7053">
        <v>31.196000000000002</v>
      </c>
      <c r="P7053">
        <v>4.48E-2</v>
      </c>
      <c r="Q7053">
        <v>1327730.541</v>
      </c>
      <c r="R7053" t="s">
        <v>333</v>
      </c>
      <c r="S7053" t="s">
        <v>38</v>
      </c>
      <c r="T7053" t="s">
        <v>63</v>
      </c>
      <c r="Y7053" t="s">
        <v>152</v>
      </c>
    </row>
    <row r="7054" spans="1:25" x14ac:dyDescent="0.45">
      <c r="A7054" t="s">
        <v>335</v>
      </c>
      <c r="B7054" t="s">
        <v>554</v>
      </c>
      <c r="C7054">
        <v>8906</v>
      </c>
      <c r="D7054" t="s">
        <v>557</v>
      </c>
      <c r="E7054" t="s">
        <v>556</v>
      </c>
      <c r="F7054">
        <v>2009</v>
      </c>
      <c r="G7054">
        <v>5340</v>
      </c>
      <c r="H7054">
        <v>5329.06</v>
      </c>
      <c r="I7054">
        <v>573390.39</v>
      </c>
      <c r="K7054">
        <v>57.515999999999998</v>
      </c>
      <c r="L7054">
        <v>2.8899999999999999E-2</v>
      </c>
      <c r="M7054">
        <v>186926.81899999999</v>
      </c>
      <c r="N7054">
        <v>6.1100000000000002E-2</v>
      </c>
      <c r="O7054">
        <v>148.679</v>
      </c>
      <c r="P7054">
        <v>8.5300000000000001E-2</v>
      </c>
      <c r="Q7054">
        <v>3012789.63</v>
      </c>
      <c r="R7054" t="s">
        <v>923</v>
      </c>
      <c r="S7054" t="s">
        <v>34</v>
      </c>
      <c r="T7054" t="s">
        <v>63</v>
      </c>
      <c r="Y7054" t="s">
        <v>107</v>
      </c>
    </row>
    <row r="7055" spans="1:25" x14ac:dyDescent="0.45">
      <c r="A7055" t="s">
        <v>335</v>
      </c>
      <c r="B7055" t="s">
        <v>554</v>
      </c>
      <c r="C7055">
        <v>8906</v>
      </c>
      <c r="D7055" t="s">
        <v>557</v>
      </c>
      <c r="E7055" t="s">
        <v>556</v>
      </c>
      <c r="F7055">
        <v>2010</v>
      </c>
      <c r="G7055">
        <v>6310</v>
      </c>
      <c r="H7055">
        <v>6301.44</v>
      </c>
      <c r="I7055">
        <v>777969.75</v>
      </c>
      <c r="K7055">
        <v>32.389000000000003</v>
      </c>
      <c r="L7055">
        <v>1.24E-2</v>
      </c>
      <c r="M7055">
        <v>245008.36</v>
      </c>
      <c r="N7055">
        <v>5.9900000000000002E-2</v>
      </c>
      <c r="O7055">
        <v>192.46100000000001</v>
      </c>
      <c r="P7055">
        <v>7.6200000000000004E-2</v>
      </c>
      <c r="Q7055">
        <v>4049671.446</v>
      </c>
      <c r="R7055" t="s">
        <v>923</v>
      </c>
      <c r="S7055" t="s">
        <v>34</v>
      </c>
      <c r="T7055" t="s">
        <v>63</v>
      </c>
      <c r="Y7055" t="s">
        <v>107</v>
      </c>
    </row>
    <row r="7056" spans="1:25" x14ac:dyDescent="0.45">
      <c r="A7056" t="s">
        <v>335</v>
      </c>
      <c r="B7056" t="s">
        <v>554</v>
      </c>
      <c r="C7056">
        <v>8906</v>
      </c>
      <c r="D7056" t="s">
        <v>557</v>
      </c>
      <c r="E7056" t="s">
        <v>556</v>
      </c>
      <c r="F7056">
        <v>2011</v>
      </c>
      <c r="G7056">
        <v>5901</v>
      </c>
      <c r="H7056">
        <v>5868.49</v>
      </c>
      <c r="I7056">
        <v>673461.99</v>
      </c>
      <c r="K7056">
        <v>11.141</v>
      </c>
      <c r="L7056">
        <v>5.3E-3</v>
      </c>
      <c r="M7056">
        <v>223857.799</v>
      </c>
      <c r="N7056">
        <v>5.9400000000000001E-2</v>
      </c>
      <c r="O7056">
        <v>143.21799999999999</v>
      </c>
      <c r="P7056">
        <v>6.1600000000000002E-2</v>
      </c>
      <c r="Q7056">
        <v>3743348.8330000001</v>
      </c>
      <c r="R7056" t="s">
        <v>333</v>
      </c>
      <c r="S7056" t="s">
        <v>45</v>
      </c>
      <c r="T7056" t="s">
        <v>63</v>
      </c>
      <c r="Y7056" t="s">
        <v>107</v>
      </c>
    </row>
    <row r="7057" spans="1:25" x14ac:dyDescent="0.45">
      <c r="A7057" t="s">
        <v>335</v>
      </c>
      <c r="B7057" t="s">
        <v>554</v>
      </c>
      <c r="C7057">
        <v>8906</v>
      </c>
      <c r="D7057" t="s">
        <v>557</v>
      </c>
      <c r="E7057" t="s">
        <v>556</v>
      </c>
      <c r="F7057">
        <v>2012</v>
      </c>
      <c r="G7057">
        <v>4125</v>
      </c>
      <c r="H7057">
        <v>4107.5</v>
      </c>
      <c r="I7057">
        <v>552477.6</v>
      </c>
      <c r="K7057">
        <v>5.4050000000000002</v>
      </c>
      <c r="L7057">
        <v>3.3999999999999998E-3</v>
      </c>
      <c r="M7057">
        <v>177151.02900000001</v>
      </c>
      <c r="N7057">
        <v>5.9200000000000003E-2</v>
      </c>
      <c r="O7057">
        <v>117.027</v>
      </c>
      <c r="P7057">
        <v>6.4299999999999996E-2</v>
      </c>
      <c r="Q7057">
        <v>2970344.8229999999</v>
      </c>
      <c r="R7057" t="s">
        <v>333</v>
      </c>
      <c r="S7057" t="s">
        <v>45</v>
      </c>
      <c r="T7057" t="s">
        <v>63</v>
      </c>
      <c r="Y7057" t="s">
        <v>107</v>
      </c>
    </row>
    <row r="7058" spans="1:25" x14ac:dyDescent="0.45">
      <c r="A7058" t="s">
        <v>335</v>
      </c>
      <c r="B7058" t="s">
        <v>554</v>
      </c>
      <c r="C7058">
        <v>8906</v>
      </c>
      <c r="D7058" t="s">
        <v>557</v>
      </c>
      <c r="E7058" t="s">
        <v>556</v>
      </c>
      <c r="F7058">
        <v>2013</v>
      </c>
      <c r="G7058">
        <v>3692</v>
      </c>
      <c r="H7058">
        <v>3665.14</v>
      </c>
      <c r="I7058">
        <v>417469.77</v>
      </c>
      <c r="K7058">
        <v>17.234999999999999</v>
      </c>
      <c r="L7058">
        <v>8.5000000000000006E-3</v>
      </c>
      <c r="M7058">
        <v>143413.772</v>
      </c>
      <c r="N7058">
        <v>5.96E-2</v>
      </c>
      <c r="O7058">
        <v>80.332999999999998</v>
      </c>
      <c r="P7058">
        <v>5.3900000000000003E-2</v>
      </c>
      <c r="Q7058">
        <v>2374497.0049999999</v>
      </c>
      <c r="R7058" t="s">
        <v>333</v>
      </c>
      <c r="S7058" t="s">
        <v>45</v>
      </c>
      <c r="T7058" t="s">
        <v>63</v>
      </c>
      <c r="Y7058" t="s">
        <v>107</v>
      </c>
    </row>
    <row r="7059" spans="1:25" x14ac:dyDescent="0.45">
      <c r="A7059" t="s">
        <v>335</v>
      </c>
      <c r="B7059" t="s">
        <v>554</v>
      </c>
      <c r="C7059">
        <v>8906</v>
      </c>
      <c r="D7059" t="s">
        <v>557</v>
      </c>
      <c r="E7059" t="s">
        <v>556</v>
      </c>
      <c r="F7059">
        <v>2014</v>
      </c>
      <c r="G7059">
        <v>1670</v>
      </c>
      <c r="H7059">
        <v>1640.63</v>
      </c>
      <c r="I7059">
        <v>194056.1</v>
      </c>
      <c r="K7059">
        <v>1.155</v>
      </c>
      <c r="L7059">
        <v>1.8E-3</v>
      </c>
      <c r="M7059">
        <v>67223.577999999994</v>
      </c>
      <c r="N7059">
        <v>5.91E-2</v>
      </c>
      <c r="O7059">
        <v>31.814</v>
      </c>
      <c r="P7059">
        <v>4.6699999999999998E-2</v>
      </c>
      <c r="Q7059">
        <v>1129254.105</v>
      </c>
      <c r="R7059" t="s">
        <v>333</v>
      </c>
      <c r="S7059" t="s">
        <v>45</v>
      </c>
      <c r="T7059" t="s">
        <v>63</v>
      </c>
      <c r="Y7059" t="s">
        <v>107</v>
      </c>
    </row>
    <row r="7060" spans="1:25" x14ac:dyDescent="0.45">
      <c r="A7060" t="s">
        <v>335</v>
      </c>
      <c r="B7060" t="s">
        <v>554</v>
      </c>
      <c r="C7060">
        <v>8906</v>
      </c>
      <c r="D7060" t="s">
        <v>557</v>
      </c>
      <c r="E7060" t="s">
        <v>556</v>
      </c>
      <c r="F7060">
        <v>2015</v>
      </c>
      <c r="G7060">
        <v>3959</v>
      </c>
      <c r="H7060">
        <v>3942.05</v>
      </c>
      <c r="I7060">
        <v>442286.92</v>
      </c>
      <c r="K7060">
        <v>32.673000000000002</v>
      </c>
      <c r="L7060">
        <v>2.1499999999999998E-2</v>
      </c>
      <c r="M7060">
        <v>155321.886</v>
      </c>
      <c r="N7060">
        <v>6.0499999999999998E-2</v>
      </c>
      <c r="O7060">
        <v>84.525999999999996</v>
      </c>
      <c r="P7060">
        <v>5.7000000000000002E-2</v>
      </c>
      <c r="Q7060">
        <v>2538962.003</v>
      </c>
      <c r="R7060" t="s">
        <v>333</v>
      </c>
      <c r="S7060" t="s">
        <v>45</v>
      </c>
      <c r="T7060" t="s">
        <v>63</v>
      </c>
      <c r="Y7060" t="s">
        <v>146</v>
      </c>
    </row>
    <row r="7061" spans="1:25" x14ac:dyDescent="0.45">
      <c r="A7061" t="s">
        <v>335</v>
      </c>
      <c r="B7061" t="s">
        <v>554</v>
      </c>
      <c r="C7061">
        <v>8906</v>
      </c>
      <c r="D7061" t="s">
        <v>557</v>
      </c>
      <c r="E7061" t="s">
        <v>556</v>
      </c>
      <c r="F7061">
        <v>2016</v>
      </c>
      <c r="G7061">
        <v>2629</v>
      </c>
      <c r="H7061">
        <v>2617.67</v>
      </c>
      <c r="I7061">
        <v>363542.24</v>
      </c>
      <c r="K7061">
        <v>3.0470000000000002</v>
      </c>
      <c r="L7061">
        <v>2.8999999999999998E-3</v>
      </c>
      <c r="M7061">
        <v>118837.024</v>
      </c>
      <c r="N7061">
        <v>5.9200000000000003E-2</v>
      </c>
      <c r="O7061">
        <v>52.109000000000002</v>
      </c>
      <c r="P7061">
        <v>4.6899999999999997E-2</v>
      </c>
      <c r="Q7061">
        <v>1993954.075</v>
      </c>
      <c r="R7061" t="s">
        <v>333</v>
      </c>
      <c r="S7061" t="s">
        <v>45</v>
      </c>
      <c r="T7061" t="s">
        <v>63</v>
      </c>
      <c r="Y7061" t="s">
        <v>146</v>
      </c>
    </row>
    <row r="7062" spans="1:25" x14ac:dyDescent="0.45">
      <c r="A7062" t="s">
        <v>335</v>
      </c>
      <c r="B7062" t="s">
        <v>554</v>
      </c>
      <c r="C7062">
        <v>8906</v>
      </c>
      <c r="D7062" t="s">
        <v>557</v>
      </c>
      <c r="E7062" t="s">
        <v>556</v>
      </c>
      <c r="F7062">
        <v>2017</v>
      </c>
      <c r="G7062">
        <v>2862</v>
      </c>
      <c r="H7062">
        <v>2850.64</v>
      </c>
      <c r="I7062">
        <v>307068.26</v>
      </c>
      <c r="K7062">
        <v>1.472</v>
      </c>
      <c r="L7062">
        <v>2.2000000000000001E-3</v>
      </c>
      <c r="M7062">
        <v>101622.461</v>
      </c>
      <c r="N7062">
        <v>5.91E-2</v>
      </c>
      <c r="O7062">
        <v>45.04</v>
      </c>
      <c r="P7062">
        <v>4.8399999999999999E-2</v>
      </c>
      <c r="Q7062">
        <v>1707747.395</v>
      </c>
      <c r="R7062" t="s">
        <v>333</v>
      </c>
      <c r="S7062" t="s">
        <v>45</v>
      </c>
      <c r="T7062" t="s">
        <v>63</v>
      </c>
      <c r="Y7062" t="s">
        <v>147</v>
      </c>
    </row>
    <row r="7063" spans="1:25" x14ac:dyDescent="0.45">
      <c r="A7063" t="s">
        <v>335</v>
      </c>
      <c r="B7063" t="s">
        <v>554</v>
      </c>
      <c r="C7063">
        <v>8906</v>
      </c>
      <c r="D7063" t="s">
        <v>557</v>
      </c>
      <c r="E7063" t="s">
        <v>556</v>
      </c>
      <c r="F7063">
        <v>2018</v>
      </c>
      <c r="G7063">
        <v>2980</v>
      </c>
      <c r="H7063">
        <v>2957</v>
      </c>
      <c r="I7063">
        <v>338545.06</v>
      </c>
      <c r="K7063">
        <v>4.2969999999999997</v>
      </c>
      <c r="L7063">
        <v>3.5999999999999999E-3</v>
      </c>
      <c r="M7063">
        <v>110550.079</v>
      </c>
      <c r="N7063">
        <v>5.9299999999999999E-2</v>
      </c>
      <c r="O7063">
        <v>50.942</v>
      </c>
      <c r="P7063">
        <v>4.9000000000000002E-2</v>
      </c>
      <c r="Q7063">
        <v>1851467.946</v>
      </c>
      <c r="R7063" t="s">
        <v>333</v>
      </c>
      <c r="S7063" t="s">
        <v>45</v>
      </c>
      <c r="T7063" t="s">
        <v>63</v>
      </c>
      <c r="Y7063" t="s">
        <v>147</v>
      </c>
    </row>
    <row r="7064" spans="1:25" x14ac:dyDescent="0.45">
      <c r="A7064" t="s">
        <v>335</v>
      </c>
      <c r="B7064" t="s">
        <v>554</v>
      </c>
      <c r="C7064">
        <v>8906</v>
      </c>
      <c r="D7064" t="s">
        <v>557</v>
      </c>
      <c r="E7064" t="s">
        <v>556</v>
      </c>
      <c r="F7064">
        <v>2019</v>
      </c>
      <c r="G7064">
        <v>4267</v>
      </c>
      <c r="H7064">
        <v>4252.37</v>
      </c>
      <c r="I7064">
        <v>436527.55</v>
      </c>
      <c r="K7064">
        <v>5.3090000000000002</v>
      </c>
      <c r="L7064">
        <v>5.1000000000000004E-3</v>
      </c>
      <c r="M7064">
        <v>145494.25</v>
      </c>
      <c r="N7064">
        <v>5.9299999999999999E-2</v>
      </c>
      <c r="O7064">
        <v>59.984000000000002</v>
      </c>
      <c r="P7064">
        <v>4.7500000000000001E-2</v>
      </c>
      <c r="Q7064">
        <v>2437511.0099999998</v>
      </c>
      <c r="R7064" t="s">
        <v>333</v>
      </c>
      <c r="S7064" t="s">
        <v>45</v>
      </c>
      <c r="T7064" t="s">
        <v>63</v>
      </c>
      <c r="Y7064" t="s">
        <v>147</v>
      </c>
    </row>
    <row r="7065" spans="1:25" x14ac:dyDescent="0.45">
      <c r="A7065" t="s">
        <v>335</v>
      </c>
      <c r="B7065" t="s">
        <v>554</v>
      </c>
      <c r="C7065">
        <v>8906</v>
      </c>
      <c r="D7065" t="s">
        <v>557</v>
      </c>
      <c r="E7065" t="s">
        <v>556</v>
      </c>
      <c r="F7065">
        <v>2020</v>
      </c>
      <c r="G7065">
        <v>2463</v>
      </c>
      <c r="H7065">
        <v>2452.2399999999998</v>
      </c>
      <c r="I7065">
        <v>224132</v>
      </c>
      <c r="K7065">
        <v>1.1879999999999999</v>
      </c>
      <c r="L7065">
        <v>2.3E-3</v>
      </c>
      <c r="M7065">
        <v>75398.125</v>
      </c>
      <c r="N7065">
        <v>5.91E-2</v>
      </c>
      <c r="O7065">
        <v>26.567</v>
      </c>
      <c r="P7065">
        <v>4.0899999999999999E-2</v>
      </c>
      <c r="Q7065">
        <v>1266831.7350000001</v>
      </c>
      <c r="R7065" t="s">
        <v>333</v>
      </c>
      <c r="S7065" t="s">
        <v>45</v>
      </c>
      <c r="T7065" t="s">
        <v>63</v>
      </c>
      <c r="Y7065" t="s">
        <v>147</v>
      </c>
    </row>
    <row r="7066" spans="1:25" x14ac:dyDescent="0.45">
      <c r="A7066" t="s">
        <v>335</v>
      </c>
      <c r="B7066" t="s">
        <v>554</v>
      </c>
      <c r="C7066">
        <v>8906</v>
      </c>
      <c r="D7066" t="s">
        <v>557</v>
      </c>
      <c r="E7066" t="s">
        <v>556</v>
      </c>
      <c r="F7066">
        <v>2021</v>
      </c>
      <c r="G7066">
        <v>2596</v>
      </c>
      <c r="H7066">
        <v>2587.0700000000002</v>
      </c>
      <c r="I7066">
        <v>273857.37</v>
      </c>
      <c r="K7066">
        <v>0.99299999999999999</v>
      </c>
      <c r="L7066">
        <v>1.6999999999999999E-3</v>
      </c>
      <c r="M7066">
        <v>91103.126999999993</v>
      </c>
      <c r="N7066">
        <v>5.91E-2</v>
      </c>
      <c r="O7066">
        <v>35.177999999999997</v>
      </c>
      <c r="P7066">
        <v>4.3400000000000001E-2</v>
      </c>
      <c r="Q7066">
        <v>1531729.497</v>
      </c>
      <c r="R7066" t="s">
        <v>333</v>
      </c>
      <c r="S7066" t="s">
        <v>45</v>
      </c>
      <c r="T7066" t="s">
        <v>63</v>
      </c>
      <c r="Y7066" t="s">
        <v>152</v>
      </c>
    </row>
    <row r="7067" spans="1:25" x14ac:dyDescent="0.45">
      <c r="A7067" t="s">
        <v>335</v>
      </c>
      <c r="B7067" t="s">
        <v>554</v>
      </c>
      <c r="C7067">
        <v>8906</v>
      </c>
      <c r="D7067" t="s">
        <v>557</v>
      </c>
      <c r="E7067" t="s">
        <v>556</v>
      </c>
      <c r="F7067">
        <v>2022</v>
      </c>
      <c r="G7067">
        <v>4005</v>
      </c>
      <c r="H7067">
        <v>3992.91</v>
      </c>
      <c r="I7067">
        <v>431762.95</v>
      </c>
      <c r="K7067">
        <v>0.73699999999999999</v>
      </c>
      <c r="L7067">
        <v>1E-3</v>
      </c>
      <c r="M7067">
        <v>141208.38200000001</v>
      </c>
      <c r="N7067">
        <v>5.9499999999999997E-2</v>
      </c>
      <c r="O7067">
        <v>56.664000000000001</v>
      </c>
      <c r="P7067">
        <v>4.4999999999999998E-2</v>
      </c>
      <c r="Q7067">
        <v>2351534.2930000001</v>
      </c>
      <c r="R7067" t="s">
        <v>333</v>
      </c>
      <c r="S7067" t="s">
        <v>38</v>
      </c>
      <c r="T7067" t="s">
        <v>63</v>
      </c>
      <c r="Y7067" t="s">
        <v>152</v>
      </c>
    </row>
    <row r="7068" spans="1:25" x14ac:dyDescent="0.45">
      <c r="A7068" t="s">
        <v>335</v>
      </c>
      <c r="B7068" t="s">
        <v>554</v>
      </c>
      <c r="C7068">
        <v>8906</v>
      </c>
      <c r="D7068" t="s">
        <v>557</v>
      </c>
      <c r="E7068" t="s">
        <v>556</v>
      </c>
      <c r="F7068">
        <v>2023</v>
      </c>
      <c r="G7068">
        <v>3282</v>
      </c>
      <c r="H7068">
        <v>3262.27</v>
      </c>
      <c r="I7068">
        <v>377599.15</v>
      </c>
      <c r="K7068">
        <v>0.66</v>
      </c>
      <c r="L7068">
        <v>1E-3</v>
      </c>
      <c r="M7068">
        <v>123102.003</v>
      </c>
      <c r="N7068">
        <v>5.9499999999999997E-2</v>
      </c>
      <c r="O7068">
        <v>51.210999999999999</v>
      </c>
      <c r="P7068">
        <v>4.53E-2</v>
      </c>
      <c r="Q7068">
        <v>2032043.088</v>
      </c>
      <c r="R7068" t="s">
        <v>333</v>
      </c>
      <c r="S7068" t="s">
        <v>38</v>
      </c>
      <c r="T7068" t="s">
        <v>63</v>
      </c>
      <c r="Y7068" t="s">
        <v>152</v>
      </c>
    </row>
    <row r="7069" spans="1:25" x14ac:dyDescent="0.45">
      <c r="A7069" t="s">
        <v>335</v>
      </c>
      <c r="B7069" t="s">
        <v>554</v>
      </c>
      <c r="C7069">
        <v>8906</v>
      </c>
      <c r="D7069" t="s">
        <v>557</v>
      </c>
      <c r="E7069" t="s">
        <v>556</v>
      </c>
      <c r="F7069">
        <v>2024</v>
      </c>
      <c r="G7069">
        <v>2327</v>
      </c>
      <c r="H7069">
        <v>2311.9899999999998</v>
      </c>
      <c r="I7069">
        <v>233796.97</v>
      </c>
      <c r="K7069">
        <v>0.38100000000000001</v>
      </c>
      <c r="L7069">
        <v>1E-3</v>
      </c>
      <c r="M7069">
        <v>75417.317999999999</v>
      </c>
      <c r="N7069">
        <v>5.8999999999999997E-2</v>
      </c>
      <c r="O7069">
        <v>29.628</v>
      </c>
      <c r="P7069">
        <v>4.5199999999999997E-2</v>
      </c>
      <c r="Q7069">
        <v>1268923.8559999999</v>
      </c>
      <c r="R7069" t="s">
        <v>333</v>
      </c>
      <c r="S7069" t="s">
        <v>38</v>
      </c>
      <c r="T7069" t="s">
        <v>63</v>
      </c>
      <c r="Y7069" t="s">
        <v>152</v>
      </c>
    </row>
    <row r="7070" spans="1:25" x14ac:dyDescent="0.45">
      <c r="A7070" t="s">
        <v>335</v>
      </c>
      <c r="B7070" t="s">
        <v>554</v>
      </c>
      <c r="C7070">
        <v>8906</v>
      </c>
      <c r="D7070" t="s">
        <v>558</v>
      </c>
      <c r="E7070" t="s">
        <v>559</v>
      </c>
      <c r="F7070">
        <v>2009</v>
      </c>
      <c r="G7070">
        <v>5511</v>
      </c>
      <c r="H7070">
        <v>5493.23</v>
      </c>
      <c r="I7070">
        <v>599978.82999999996</v>
      </c>
      <c r="K7070">
        <v>52.338999999999999</v>
      </c>
      <c r="L7070">
        <v>2.29E-2</v>
      </c>
      <c r="M7070">
        <v>225641.821</v>
      </c>
      <c r="N7070">
        <v>6.0600000000000001E-2</v>
      </c>
      <c r="O7070">
        <v>104.35899999999999</v>
      </c>
      <c r="P7070">
        <v>5.16E-2</v>
      </c>
      <c r="Q7070">
        <v>3676576.2910000002</v>
      </c>
      <c r="R7070" t="s">
        <v>923</v>
      </c>
      <c r="S7070" t="s">
        <v>34</v>
      </c>
      <c r="T7070" t="s">
        <v>46</v>
      </c>
      <c r="Y7070" t="s">
        <v>107</v>
      </c>
    </row>
    <row r="7071" spans="1:25" x14ac:dyDescent="0.45">
      <c r="A7071" t="s">
        <v>335</v>
      </c>
      <c r="B7071" t="s">
        <v>554</v>
      </c>
      <c r="C7071">
        <v>8906</v>
      </c>
      <c r="D7071" t="s">
        <v>558</v>
      </c>
      <c r="E7071" t="s">
        <v>559</v>
      </c>
      <c r="F7071">
        <v>2010</v>
      </c>
      <c r="G7071">
        <v>5378</v>
      </c>
      <c r="H7071">
        <v>5356.58</v>
      </c>
      <c r="I7071">
        <v>696047.02</v>
      </c>
      <c r="K7071">
        <v>57.280999999999999</v>
      </c>
      <c r="L7071">
        <v>2.9399999999999999E-2</v>
      </c>
      <c r="M7071">
        <v>246125.89</v>
      </c>
      <c r="N7071">
        <v>6.1100000000000002E-2</v>
      </c>
      <c r="O7071">
        <v>137.79300000000001</v>
      </c>
      <c r="P7071">
        <v>6.4000000000000001E-2</v>
      </c>
      <c r="Q7071">
        <v>4009901.3829999999</v>
      </c>
      <c r="R7071" t="s">
        <v>923</v>
      </c>
      <c r="S7071" t="s">
        <v>34</v>
      </c>
      <c r="T7071" t="s">
        <v>46</v>
      </c>
      <c r="Y7071" t="s">
        <v>107</v>
      </c>
    </row>
    <row r="7072" spans="1:25" x14ac:dyDescent="0.45">
      <c r="A7072" t="s">
        <v>335</v>
      </c>
      <c r="B7072" t="s">
        <v>554</v>
      </c>
      <c r="C7072">
        <v>8906</v>
      </c>
      <c r="D7072" t="s">
        <v>558</v>
      </c>
      <c r="E7072" t="s">
        <v>559</v>
      </c>
      <c r="F7072">
        <v>2011</v>
      </c>
      <c r="G7072">
        <v>2910</v>
      </c>
      <c r="H7072">
        <v>2892.86</v>
      </c>
      <c r="I7072">
        <v>315818.42</v>
      </c>
      <c r="K7072">
        <v>19.5</v>
      </c>
      <c r="L7072">
        <v>1.95E-2</v>
      </c>
      <c r="M7072">
        <v>119700.26300000001</v>
      </c>
      <c r="N7072">
        <v>6.0400000000000002E-2</v>
      </c>
      <c r="O7072">
        <v>66.106999999999999</v>
      </c>
      <c r="P7072">
        <v>5.8799999999999998E-2</v>
      </c>
      <c r="Q7072">
        <v>1970015.1910000001</v>
      </c>
      <c r="R7072" t="s">
        <v>333</v>
      </c>
      <c r="S7072" t="s">
        <v>106</v>
      </c>
      <c r="T7072" t="s">
        <v>46</v>
      </c>
      <c r="Y7072" t="s">
        <v>107</v>
      </c>
    </row>
    <row r="7073" spans="1:25" x14ac:dyDescent="0.45">
      <c r="A7073" t="s">
        <v>335</v>
      </c>
      <c r="B7073" t="s">
        <v>554</v>
      </c>
      <c r="C7073">
        <v>8906</v>
      </c>
      <c r="D7073" t="s">
        <v>558</v>
      </c>
      <c r="E7073" t="s">
        <v>559</v>
      </c>
      <c r="F7073">
        <v>2012</v>
      </c>
      <c r="G7073">
        <v>0</v>
      </c>
      <c r="H7073">
        <v>0</v>
      </c>
      <c r="R7073" t="s">
        <v>333</v>
      </c>
      <c r="S7073" t="s">
        <v>45</v>
      </c>
      <c r="T7073" t="s">
        <v>46</v>
      </c>
      <c r="Y7073" t="s">
        <v>107</v>
      </c>
    </row>
    <row r="7074" spans="1:25" x14ac:dyDescent="0.45">
      <c r="A7074" t="s">
        <v>335</v>
      </c>
      <c r="B7074" t="s">
        <v>554</v>
      </c>
      <c r="C7074">
        <v>8906</v>
      </c>
      <c r="D7074" t="s">
        <v>558</v>
      </c>
      <c r="E7074" t="s">
        <v>559</v>
      </c>
      <c r="F7074">
        <v>2013</v>
      </c>
      <c r="G7074">
        <v>0</v>
      </c>
      <c r="H7074">
        <v>0</v>
      </c>
      <c r="R7074" t="s">
        <v>333</v>
      </c>
      <c r="S7074" t="s">
        <v>45</v>
      </c>
      <c r="T7074" t="s">
        <v>46</v>
      </c>
      <c r="Y7074" t="s">
        <v>107</v>
      </c>
    </row>
    <row r="7075" spans="1:25" x14ac:dyDescent="0.45">
      <c r="A7075" t="s">
        <v>335</v>
      </c>
      <c r="B7075" t="s">
        <v>554</v>
      </c>
      <c r="C7075">
        <v>8906</v>
      </c>
      <c r="D7075" t="s">
        <v>558</v>
      </c>
      <c r="E7075" t="s">
        <v>559</v>
      </c>
      <c r="F7075">
        <v>2014</v>
      </c>
      <c r="G7075">
        <v>0</v>
      </c>
      <c r="H7075">
        <v>0</v>
      </c>
      <c r="R7075" t="s">
        <v>333</v>
      </c>
      <c r="S7075" t="s">
        <v>45</v>
      </c>
      <c r="T7075" t="s">
        <v>46</v>
      </c>
      <c r="Y7075" t="s">
        <v>107</v>
      </c>
    </row>
    <row r="7076" spans="1:25" x14ac:dyDescent="0.45">
      <c r="A7076" t="s">
        <v>335</v>
      </c>
      <c r="B7076" t="s">
        <v>554</v>
      </c>
      <c r="C7076">
        <v>8906</v>
      </c>
      <c r="D7076" t="s">
        <v>558</v>
      </c>
      <c r="E7076" t="s">
        <v>559</v>
      </c>
      <c r="F7076">
        <v>2015</v>
      </c>
      <c r="G7076">
        <v>0</v>
      </c>
      <c r="H7076">
        <v>0</v>
      </c>
      <c r="R7076" t="s">
        <v>333</v>
      </c>
      <c r="S7076" t="s">
        <v>45</v>
      </c>
      <c r="T7076" t="s">
        <v>46</v>
      </c>
      <c r="Y7076" t="s">
        <v>146</v>
      </c>
    </row>
    <row r="7077" spans="1:25" x14ac:dyDescent="0.45">
      <c r="A7077" t="s">
        <v>335</v>
      </c>
      <c r="B7077" t="s">
        <v>554</v>
      </c>
      <c r="C7077">
        <v>8906</v>
      </c>
      <c r="D7077" t="s">
        <v>558</v>
      </c>
      <c r="E7077" t="s">
        <v>559</v>
      </c>
      <c r="F7077">
        <v>2016</v>
      </c>
      <c r="G7077">
        <v>0</v>
      </c>
      <c r="H7077">
        <v>0</v>
      </c>
      <c r="R7077" t="s">
        <v>333</v>
      </c>
      <c r="S7077" t="s">
        <v>45</v>
      </c>
      <c r="T7077" t="s">
        <v>46</v>
      </c>
      <c r="Y7077" t="s">
        <v>146</v>
      </c>
    </row>
    <row r="7078" spans="1:25" x14ac:dyDescent="0.45">
      <c r="A7078" t="s">
        <v>335</v>
      </c>
      <c r="B7078" t="s">
        <v>554</v>
      </c>
      <c r="C7078">
        <v>8906</v>
      </c>
      <c r="D7078" t="s">
        <v>558</v>
      </c>
      <c r="E7078" t="s">
        <v>559</v>
      </c>
      <c r="F7078">
        <v>2017</v>
      </c>
      <c r="G7078">
        <v>0</v>
      </c>
      <c r="H7078">
        <v>0</v>
      </c>
      <c r="R7078" t="s">
        <v>333</v>
      </c>
      <c r="S7078" t="s">
        <v>45</v>
      </c>
      <c r="T7078" t="s">
        <v>46</v>
      </c>
      <c r="Y7078" t="s">
        <v>147</v>
      </c>
    </row>
    <row r="7079" spans="1:25" x14ac:dyDescent="0.45">
      <c r="A7079" t="s">
        <v>335</v>
      </c>
      <c r="B7079" t="s">
        <v>554</v>
      </c>
      <c r="C7079">
        <v>8906</v>
      </c>
      <c r="D7079" t="s">
        <v>558</v>
      </c>
      <c r="E7079" t="s">
        <v>559</v>
      </c>
      <c r="F7079">
        <v>2018</v>
      </c>
      <c r="G7079">
        <v>0</v>
      </c>
      <c r="H7079">
        <v>0</v>
      </c>
      <c r="R7079" t="s">
        <v>333</v>
      </c>
      <c r="S7079" t="s">
        <v>45</v>
      </c>
      <c r="T7079" t="s">
        <v>46</v>
      </c>
      <c r="Y7079" t="s">
        <v>147</v>
      </c>
    </row>
    <row r="7080" spans="1:25" x14ac:dyDescent="0.45">
      <c r="A7080" t="s">
        <v>335</v>
      </c>
      <c r="B7080" t="s">
        <v>554</v>
      </c>
      <c r="C7080">
        <v>8906</v>
      </c>
      <c r="D7080" t="s">
        <v>558</v>
      </c>
      <c r="E7080" t="s">
        <v>559</v>
      </c>
      <c r="F7080">
        <v>2019</v>
      </c>
      <c r="G7080">
        <v>0</v>
      </c>
      <c r="H7080">
        <v>0</v>
      </c>
      <c r="R7080" t="s">
        <v>333</v>
      </c>
      <c r="S7080" t="s">
        <v>45</v>
      </c>
      <c r="T7080" t="s">
        <v>46</v>
      </c>
      <c r="Y7080" t="s">
        <v>147</v>
      </c>
    </row>
    <row r="7081" spans="1:25" x14ac:dyDescent="0.45">
      <c r="A7081" t="s">
        <v>335</v>
      </c>
      <c r="B7081" t="s">
        <v>554</v>
      </c>
      <c r="C7081">
        <v>8906</v>
      </c>
      <c r="D7081" t="s">
        <v>558</v>
      </c>
      <c r="E7081" t="s">
        <v>559</v>
      </c>
      <c r="F7081">
        <v>2020</v>
      </c>
      <c r="G7081">
        <v>0</v>
      </c>
      <c r="H7081">
        <v>0</v>
      </c>
      <c r="R7081" t="s">
        <v>333</v>
      </c>
      <c r="S7081" t="s">
        <v>45</v>
      </c>
      <c r="T7081" t="s">
        <v>46</v>
      </c>
      <c r="Y7081" t="s">
        <v>147</v>
      </c>
    </row>
    <row r="7082" spans="1:25" x14ac:dyDescent="0.45">
      <c r="A7082" t="s">
        <v>335</v>
      </c>
      <c r="B7082" t="s">
        <v>554</v>
      </c>
      <c r="C7082">
        <v>8906</v>
      </c>
      <c r="D7082" t="s">
        <v>560</v>
      </c>
      <c r="E7082" t="s">
        <v>559</v>
      </c>
      <c r="F7082">
        <v>2009</v>
      </c>
      <c r="G7082">
        <v>5511</v>
      </c>
      <c r="H7082">
        <v>5493.26</v>
      </c>
      <c r="I7082">
        <v>599978.86</v>
      </c>
      <c r="K7082">
        <v>52.021000000000001</v>
      </c>
      <c r="L7082">
        <v>2.29E-2</v>
      </c>
      <c r="M7082">
        <v>191189.318</v>
      </c>
      <c r="N7082">
        <v>6.0600000000000001E-2</v>
      </c>
      <c r="O7082">
        <v>96.786000000000001</v>
      </c>
      <c r="P7082">
        <v>5.7099999999999998E-2</v>
      </c>
      <c r="Q7082">
        <v>3097305.99</v>
      </c>
      <c r="R7082" t="s">
        <v>923</v>
      </c>
      <c r="S7082" t="s">
        <v>34</v>
      </c>
      <c r="T7082" t="s">
        <v>46</v>
      </c>
      <c r="Y7082" t="s">
        <v>107</v>
      </c>
    </row>
    <row r="7083" spans="1:25" x14ac:dyDescent="0.45">
      <c r="A7083" t="s">
        <v>335</v>
      </c>
      <c r="B7083" t="s">
        <v>554</v>
      </c>
      <c r="C7083">
        <v>8906</v>
      </c>
      <c r="D7083" t="s">
        <v>560</v>
      </c>
      <c r="E7083" t="s">
        <v>559</v>
      </c>
      <c r="F7083">
        <v>2010</v>
      </c>
      <c r="G7083">
        <v>5378</v>
      </c>
      <c r="H7083">
        <v>5356.58</v>
      </c>
      <c r="I7083">
        <v>696045.02</v>
      </c>
      <c r="K7083">
        <v>55.691000000000003</v>
      </c>
      <c r="L7083">
        <v>2.9399999999999999E-2</v>
      </c>
      <c r="M7083">
        <v>209739.78400000001</v>
      </c>
      <c r="N7083">
        <v>6.1100000000000002E-2</v>
      </c>
      <c r="O7083">
        <v>116.395</v>
      </c>
      <c r="P7083">
        <v>6.2300000000000001E-2</v>
      </c>
      <c r="Q7083">
        <v>3400900.5410000002</v>
      </c>
      <c r="R7083" t="s">
        <v>923</v>
      </c>
      <c r="S7083" t="s">
        <v>34</v>
      </c>
      <c r="T7083" t="s">
        <v>46</v>
      </c>
      <c r="Y7083" t="s">
        <v>107</v>
      </c>
    </row>
    <row r="7084" spans="1:25" x14ac:dyDescent="0.45">
      <c r="A7084" t="s">
        <v>335</v>
      </c>
      <c r="B7084" t="s">
        <v>554</v>
      </c>
      <c r="C7084">
        <v>8906</v>
      </c>
      <c r="D7084" t="s">
        <v>560</v>
      </c>
      <c r="E7084" t="s">
        <v>559</v>
      </c>
      <c r="F7084">
        <v>2011</v>
      </c>
      <c r="G7084">
        <v>2909</v>
      </c>
      <c r="H7084">
        <v>2891.86</v>
      </c>
      <c r="I7084">
        <v>315817.42</v>
      </c>
      <c r="K7084">
        <v>18.462</v>
      </c>
      <c r="L7084">
        <v>1.95E-2</v>
      </c>
      <c r="M7084">
        <v>98657.27</v>
      </c>
      <c r="N7084">
        <v>6.0400000000000002E-2</v>
      </c>
      <c r="O7084">
        <v>43.46</v>
      </c>
      <c r="P7084">
        <v>4.7100000000000003E-2</v>
      </c>
      <c r="Q7084">
        <v>1618106.577</v>
      </c>
      <c r="R7084" t="s">
        <v>333</v>
      </c>
      <c r="S7084" t="s">
        <v>45</v>
      </c>
      <c r="T7084" t="s">
        <v>46</v>
      </c>
      <c r="Y7084" t="s">
        <v>107</v>
      </c>
    </row>
    <row r="7085" spans="1:25" x14ac:dyDescent="0.45">
      <c r="A7085" t="s">
        <v>335</v>
      </c>
      <c r="B7085" t="s">
        <v>554</v>
      </c>
      <c r="C7085">
        <v>8906</v>
      </c>
      <c r="D7085" t="s">
        <v>560</v>
      </c>
      <c r="E7085" t="s">
        <v>559</v>
      </c>
      <c r="F7085">
        <v>2012</v>
      </c>
      <c r="G7085">
        <v>0</v>
      </c>
      <c r="H7085">
        <v>0</v>
      </c>
      <c r="R7085" t="s">
        <v>333</v>
      </c>
      <c r="S7085" t="s">
        <v>45</v>
      </c>
      <c r="T7085" t="s">
        <v>46</v>
      </c>
      <c r="Y7085" t="s">
        <v>107</v>
      </c>
    </row>
    <row r="7086" spans="1:25" x14ac:dyDescent="0.45">
      <c r="A7086" t="s">
        <v>335</v>
      </c>
      <c r="B7086" t="s">
        <v>554</v>
      </c>
      <c r="C7086">
        <v>8906</v>
      </c>
      <c r="D7086" t="s">
        <v>560</v>
      </c>
      <c r="E7086" t="s">
        <v>559</v>
      </c>
      <c r="F7086">
        <v>2013</v>
      </c>
      <c r="G7086">
        <v>0</v>
      </c>
      <c r="H7086">
        <v>0</v>
      </c>
      <c r="R7086" t="s">
        <v>333</v>
      </c>
      <c r="S7086" t="s">
        <v>45</v>
      </c>
      <c r="T7086" t="s">
        <v>46</v>
      </c>
      <c r="Y7086" t="s">
        <v>107</v>
      </c>
    </row>
    <row r="7087" spans="1:25" x14ac:dyDescent="0.45">
      <c r="A7087" t="s">
        <v>335</v>
      </c>
      <c r="B7087" t="s">
        <v>554</v>
      </c>
      <c r="C7087">
        <v>8906</v>
      </c>
      <c r="D7087" t="s">
        <v>560</v>
      </c>
      <c r="E7087" t="s">
        <v>559</v>
      </c>
      <c r="F7087">
        <v>2014</v>
      </c>
      <c r="G7087">
        <v>0</v>
      </c>
      <c r="H7087">
        <v>0</v>
      </c>
      <c r="R7087" t="s">
        <v>333</v>
      </c>
      <c r="S7087" t="s">
        <v>45</v>
      </c>
      <c r="T7087" t="s">
        <v>46</v>
      </c>
      <c r="Y7087" t="s">
        <v>107</v>
      </c>
    </row>
    <row r="7088" spans="1:25" x14ac:dyDescent="0.45">
      <c r="A7088" t="s">
        <v>335</v>
      </c>
      <c r="B7088" t="s">
        <v>554</v>
      </c>
      <c r="C7088">
        <v>8906</v>
      </c>
      <c r="D7088" t="s">
        <v>560</v>
      </c>
      <c r="E7088" t="s">
        <v>559</v>
      </c>
      <c r="F7088">
        <v>2015</v>
      </c>
      <c r="G7088">
        <v>0</v>
      </c>
      <c r="H7088">
        <v>0</v>
      </c>
      <c r="R7088" t="s">
        <v>333</v>
      </c>
      <c r="S7088" t="s">
        <v>45</v>
      </c>
      <c r="T7088" t="s">
        <v>46</v>
      </c>
      <c r="Y7088" t="s">
        <v>146</v>
      </c>
    </row>
    <row r="7089" spans="1:25" x14ac:dyDescent="0.45">
      <c r="A7089" t="s">
        <v>335</v>
      </c>
      <c r="B7089" t="s">
        <v>554</v>
      </c>
      <c r="C7089">
        <v>8906</v>
      </c>
      <c r="D7089" t="s">
        <v>560</v>
      </c>
      <c r="E7089" t="s">
        <v>559</v>
      </c>
      <c r="F7089">
        <v>2016</v>
      </c>
      <c r="G7089">
        <v>0</v>
      </c>
      <c r="H7089">
        <v>0</v>
      </c>
      <c r="R7089" t="s">
        <v>333</v>
      </c>
      <c r="S7089" t="s">
        <v>45</v>
      </c>
      <c r="T7089" t="s">
        <v>46</v>
      </c>
      <c r="Y7089" t="s">
        <v>146</v>
      </c>
    </row>
    <row r="7090" spans="1:25" x14ac:dyDescent="0.45">
      <c r="A7090" t="s">
        <v>335</v>
      </c>
      <c r="B7090" t="s">
        <v>554</v>
      </c>
      <c r="C7090">
        <v>8906</v>
      </c>
      <c r="D7090" t="s">
        <v>560</v>
      </c>
      <c r="E7090" t="s">
        <v>559</v>
      </c>
      <c r="F7090">
        <v>2017</v>
      </c>
      <c r="G7090">
        <v>0</v>
      </c>
      <c r="H7090">
        <v>0</v>
      </c>
      <c r="R7090" t="s">
        <v>333</v>
      </c>
      <c r="S7090" t="s">
        <v>45</v>
      </c>
      <c r="T7090" t="s">
        <v>46</v>
      </c>
      <c r="Y7090" t="s">
        <v>147</v>
      </c>
    </row>
    <row r="7091" spans="1:25" x14ac:dyDescent="0.45">
      <c r="A7091" t="s">
        <v>335</v>
      </c>
      <c r="B7091" t="s">
        <v>554</v>
      </c>
      <c r="C7091">
        <v>8906</v>
      </c>
      <c r="D7091" t="s">
        <v>560</v>
      </c>
      <c r="E7091" t="s">
        <v>559</v>
      </c>
      <c r="F7091">
        <v>2018</v>
      </c>
      <c r="G7091">
        <v>0</v>
      </c>
      <c r="H7091">
        <v>0</v>
      </c>
      <c r="R7091" t="s">
        <v>333</v>
      </c>
      <c r="S7091" t="s">
        <v>45</v>
      </c>
      <c r="T7091" t="s">
        <v>46</v>
      </c>
      <c r="Y7091" t="s">
        <v>147</v>
      </c>
    </row>
    <row r="7092" spans="1:25" x14ac:dyDescent="0.45">
      <c r="A7092" t="s">
        <v>335</v>
      </c>
      <c r="B7092" t="s">
        <v>554</v>
      </c>
      <c r="C7092">
        <v>8906</v>
      </c>
      <c r="D7092" t="s">
        <v>560</v>
      </c>
      <c r="E7092" t="s">
        <v>559</v>
      </c>
      <c r="F7092">
        <v>2019</v>
      </c>
      <c r="G7092">
        <v>0</v>
      </c>
      <c r="H7092">
        <v>0</v>
      </c>
      <c r="R7092" t="s">
        <v>333</v>
      </c>
      <c r="S7092" t="s">
        <v>45</v>
      </c>
      <c r="T7092" t="s">
        <v>46</v>
      </c>
      <c r="Y7092" t="s">
        <v>147</v>
      </c>
    </row>
    <row r="7093" spans="1:25" x14ac:dyDescent="0.45">
      <c r="A7093" t="s">
        <v>335</v>
      </c>
      <c r="B7093" t="s">
        <v>554</v>
      </c>
      <c r="C7093">
        <v>8906</v>
      </c>
      <c r="D7093" t="s">
        <v>560</v>
      </c>
      <c r="E7093" t="s">
        <v>559</v>
      </c>
      <c r="F7093">
        <v>2020</v>
      </c>
      <c r="G7093">
        <v>0</v>
      </c>
      <c r="H7093">
        <v>0</v>
      </c>
      <c r="R7093" t="s">
        <v>333</v>
      </c>
      <c r="S7093" t="s">
        <v>45</v>
      </c>
      <c r="T7093" t="s">
        <v>46</v>
      </c>
      <c r="Y7093" t="s">
        <v>147</v>
      </c>
    </row>
    <row r="7094" spans="1:25" x14ac:dyDescent="0.45">
      <c r="A7094" t="s">
        <v>335</v>
      </c>
      <c r="B7094" t="s">
        <v>554</v>
      </c>
      <c r="C7094">
        <v>8906</v>
      </c>
      <c r="D7094" t="s">
        <v>561</v>
      </c>
      <c r="E7094" t="s">
        <v>562</v>
      </c>
      <c r="F7094">
        <v>2009</v>
      </c>
      <c r="G7094">
        <v>3605</v>
      </c>
      <c r="H7094">
        <v>3590.35</v>
      </c>
      <c r="I7094">
        <v>372467.01</v>
      </c>
      <c r="K7094">
        <v>44.198</v>
      </c>
      <c r="L7094">
        <v>2.9899999999999999E-2</v>
      </c>
      <c r="M7094">
        <v>137282.93</v>
      </c>
      <c r="N7094">
        <v>6.1100000000000002E-2</v>
      </c>
      <c r="O7094">
        <v>110.976</v>
      </c>
      <c r="P7094">
        <v>9.2999999999999999E-2</v>
      </c>
      <c r="Q7094">
        <v>2208031.2549999999</v>
      </c>
      <c r="R7094" t="s">
        <v>923</v>
      </c>
      <c r="S7094" t="s">
        <v>34</v>
      </c>
      <c r="T7094" t="s">
        <v>46</v>
      </c>
      <c r="Y7094" t="s">
        <v>107</v>
      </c>
    </row>
    <row r="7095" spans="1:25" x14ac:dyDescent="0.45">
      <c r="A7095" t="s">
        <v>335</v>
      </c>
      <c r="B7095" t="s">
        <v>554</v>
      </c>
      <c r="C7095">
        <v>8906</v>
      </c>
      <c r="D7095" t="s">
        <v>561</v>
      </c>
      <c r="E7095" t="s">
        <v>562</v>
      </c>
      <c r="F7095">
        <v>2010</v>
      </c>
      <c r="G7095">
        <v>2855</v>
      </c>
      <c r="H7095">
        <v>2841.9</v>
      </c>
      <c r="I7095">
        <v>444004.11</v>
      </c>
      <c r="K7095">
        <v>20.138000000000002</v>
      </c>
      <c r="L7095">
        <v>1.1299999999999999E-2</v>
      </c>
      <c r="M7095">
        <v>148592.15100000001</v>
      </c>
      <c r="N7095">
        <v>5.9900000000000002E-2</v>
      </c>
      <c r="O7095">
        <v>91.763000000000005</v>
      </c>
      <c r="P7095">
        <v>6.9500000000000006E-2</v>
      </c>
      <c r="Q7095">
        <v>2453321.4040000001</v>
      </c>
      <c r="R7095" t="s">
        <v>923</v>
      </c>
      <c r="S7095" t="s">
        <v>34</v>
      </c>
      <c r="T7095" t="s">
        <v>46</v>
      </c>
      <c r="Y7095" t="s">
        <v>107</v>
      </c>
    </row>
    <row r="7096" spans="1:25" x14ac:dyDescent="0.45">
      <c r="A7096" t="s">
        <v>335</v>
      </c>
      <c r="B7096" t="s">
        <v>554</v>
      </c>
      <c r="C7096">
        <v>8906</v>
      </c>
      <c r="D7096" t="s">
        <v>561</v>
      </c>
      <c r="E7096" t="s">
        <v>562</v>
      </c>
      <c r="F7096">
        <v>2011</v>
      </c>
      <c r="G7096">
        <v>3006</v>
      </c>
      <c r="H7096">
        <v>2990.63</v>
      </c>
      <c r="I7096">
        <v>392383.14</v>
      </c>
      <c r="K7096">
        <v>7.64</v>
      </c>
      <c r="L7096">
        <v>5.7000000000000002E-3</v>
      </c>
      <c r="M7096">
        <v>129868.378</v>
      </c>
      <c r="N7096">
        <v>5.9400000000000001E-2</v>
      </c>
      <c r="O7096">
        <v>79.62</v>
      </c>
      <c r="P7096">
        <v>6.8199999999999997E-2</v>
      </c>
      <c r="Q7096">
        <v>2168348.8139999998</v>
      </c>
      <c r="R7096" t="s">
        <v>333</v>
      </c>
      <c r="S7096" t="s">
        <v>45</v>
      </c>
      <c r="T7096" t="s">
        <v>46</v>
      </c>
      <c r="Y7096" t="s">
        <v>107</v>
      </c>
    </row>
    <row r="7097" spans="1:25" x14ac:dyDescent="0.45">
      <c r="A7097" t="s">
        <v>335</v>
      </c>
      <c r="B7097" t="s">
        <v>554</v>
      </c>
      <c r="C7097">
        <v>8906</v>
      </c>
      <c r="D7097" t="s">
        <v>561</v>
      </c>
      <c r="E7097" t="s">
        <v>562</v>
      </c>
      <c r="F7097">
        <v>2012</v>
      </c>
      <c r="G7097">
        <v>6983</v>
      </c>
      <c r="H7097">
        <v>6965.52</v>
      </c>
      <c r="I7097">
        <v>879010.4</v>
      </c>
      <c r="K7097">
        <v>2.5659999999999998</v>
      </c>
      <c r="L7097">
        <v>1.2999999999999999E-3</v>
      </c>
      <c r="M7097">
        <v>292296.75900000002</v>
      </c>
      <c r="N7097">
        <v>5.91E-2</v>
      </c>
      <c r="O7097">
        <v>176.61799999999999</v>
      </c>
      <c r="P7097">
        <v>6.4799999999999996E-2</v>
      </c>
      <c r="Q7097">
        <v>4915808.2070000004</v>
      </c>
      <c r="R7097" t="s">
        <v>333</v>
      </c>
      <c r="S7097" t="s">
        <v>45</v>
      </c>
      <c r="T7097" t="s">
        <v>46</v>
      </c>
      <c r="Y7097" t="s">
        <v>107</v>
      </c>
    </row>
    <row r="7098" spans="1:25" x14ac:dyDescent="0.45">
      <c r="A7098" t="s">
        <v>335</v>
      </c>
      <c r="B7098" t="s">
        <v>554</v>
      </c>
      <c r="C7098">
        <v>8906</v>
      </c>
      <c r="D7098" t="s">
        <v>561</v>
      </c>
      <c r="E7098" t="s">
        <v>562</v>
      </c>
      <c r="F7098">
        <v>2013</v>
      </c>
      <c r="G7098">
        <v>6410</v>
      </c>
      <c r="H7098">
        <v>6396.62</v>
      </c>
      <c r="I7098">
        <v>732048.81</v>
      </c>
      <c r="K7098">
        <v>13.898999999999999</v>
      </c>
      <c r="L7098">
        <v>4.1000000000000003E-3</v>
      </c>
      <c r="M7098">
        <v>247723.454</v>
      </c>
      <c r="N7098">
        <v>5.9299999999999999E-2</v>
      </c>
      <c r="O7098">
        <v>157.43299999999999</v>
      </c>
      <c r="P7098">
        <v>7.1300000000000002E-2</v>
      </c>
      <c r="Q7098">
        <v>4138084.98</v>
      </c>
      <c r="R7098" t="s">
        <v>333</v>
      </c>
      <c r="S7098" t="s">
        <v>45</v>
      </c>
      <c r="T7098" t="s">
        <v>46</v>
      </c>
      <c r="Y7098" t="s">
        <v>107</v>
      </c>
    </row>
    <row r="7099" spans="1:25" x14ac:dyDescent="0.45">
      <c r="A7099" t="s">
        <v>335</v>
      </c>
      <c r="B7099" t="s">
        <v>554</v>
      </c>
      <c r="C7099">
        <v>8906</v>
      </c>
      <c r="D7099" t="s">
        <v>561</v>
      </c>
      <c r="E7099" t="s">
        <v>562</v>
      </c>
      <c r="F7099">
        <v>2014</v>
      </c>
      <c r="G7099">
        <v>6341</v>
      </c>
      <c r="H7099">
        <v>6325.64</v>
      </c>
      <c r="I7099">
        <v>1053469.28</v>
      </c>
      <c r="K7099">
        <v>107.88200000000001</v>
      </c>
      <c r="L7099">
        <v>2.52E-2</v>
      </c>
      <c r="M7099">
        <v>348014.71299999999</v>
      </c>
      <c r="N7099">
        <v>6.0699999999999997E-2</v>
      </c>
      <c r="O7099">
        <v>236.297</v>
      </c>
      <c r="P7099">
        <v>7.1999999999999995E-2</v>
      </c>
      <c r="Q7099">
        <v>5610762.4009999996</v>
      </c>
      <c r="R7099" t="s">
        <v>333</v>
      </c>
      <c r="S7099" t="s">
        <v>45</v>
      </c>
      <c r="T7099" t="s">
        <v>46</v>
      </c>
      <c r="Y7099" t="s">
        <v>107</v>
      </c>
    </row>
    <row r="7100" spans="1:25" x14ac:dyDescent="0.45">
      <c r="A7100" t="s">
        <v>335</v>
      </c>
      <c r="B7100" t="s">
        <v>554</v>
      </c>
      <c r="C7100">
        <v>8906</v>
      </c>
      <c r="D7100" t="s">
        <v>561</v>
      </c>
      <c r="E7100" t="s">
        <v>562</v>
      </c>
      <c r="F7100">
        <v>2015</v>
      </c>
      <c r="G7100">
        <v>4431</v>
      </c>
      <c r="H7100">
        <v>4419.3100000000004</v>
      </c>
      <c r="I7100">
        <v>520255.16</v>
      </c>
      <c r="K7100">
        <v>3.681</v>
      </c>
      <c r="L7100">
        <v>1.9E-3</v>
      </c>
      <c r="M7100">
        <v>176850.00399999999</v>
      </c>
      <c r="N7100">
        <v>5.91E-2</v>
      </c>
      <c r="O7100">
        <v>76.558000000000007</v>
      </c>
      <c r="P7100">
        <v>4.4900000000000002E-2</v>
      </c>
      <c r="Q7100">
        <v>2969339.8909999998</v>
      </c>
      <c r="R7100" t="s">
        <v>333</v>
      </c>
      <c r="S7100" t="s">
        <v>45</v>
      </c>
      <c r="T7100" t="s">
        <v>46</v>
      </c>
      <c r="Y7100" t="s">
        <v>146</v>
      </c>
    </row>
    <row r="7101" spans="1:25" x14ac:dyDescent="0.45">
      <c r="A7101" t="s">
        <v>335</v>
      </c>
      <c r="B7101" t="s">
        <v>554</v>
      </c>
      <c r="C7101">
        <v>8906</v>
      </c>
      <c r="D7101" t="s">
        <v>561</v>
      </c>
      <c r="E7101" t="s">
        <v>562</v>
      </c>
      <c r="F7101">
        <v>2016</v>
      </c>
      <c r="G7101">
        <v>4545</v>
      </c>
      <c r="H7101">
        <v>4526.59</v>
      </c>
      <c r="I7101">
        <v>518263.92</v>
      </c>
      <c r="K7101">
        <v>20.286999999999999</v>
      </c>
      <c r="L7101">
        <v>0.01</v>
      </c>
      <c r="M7101">
        <v>177424.823</v>
      </c>
      <c r="N7101">
        <v>5.9700000000000003E-2</v>
      </c>
      <c r="O7101">
        <v>86.977999999999994</v>
      </c>
      <c r="P7101">
        <v>5.2499999999999998E-2</v>
      </c>
      <c r="Q7101">
        <v>2940162.3730000001</v>
      </c>
      <c r="R7101" t="s">
        <v>333</v>
      </c>
      <c r="S7101" t="s">
        <v>45</v>
      </c>
      <c r="T7101" t="s">
        <v>46</v>
      </c>
      <c r="Y7101" t="s">
        <v>146</v>
      </c>
    </row>
    <row r="7102" spans="1:25" x14ac:dyDescent="0.45">
      <c r="A7102" t="s">
        <v>335</v>
      </c>
      <c r="B7102" t="s">
        <v>554</v>
      </c>
      <c r="C7102">
        <v>8906</v>
      </c>
      <c r="D7102" t="s">
        <v>561</v>
      </c>
      <c r="E7102" t="s">
        <v>562</v>
      </c>
      <c r="F7102">
        <v>2017</v>
      </c>
      <c r="G7102">
        <v>4555</v>
      </c>
      <c r="H7102">
        <v>4545.6400000000003</v>
      </c>
      <c r="I7102">
        <v>538166.78</v>
      </c>
      <c r="K7102">
        <v>14.484999999999999</v>
      </c>
      <c r="L7102">
        <v>6.3E-3</v>
      </c>
      <c r="M7102">
        <v>183565.041</v>
      </c>
      <c r="N7102">
        <v>5.9400000000000001E-2</v>
      </c>
      <c r="O7102">
        <v>81.757999999999996</v>
      </c>
      <c r="P7102">
        <v>4.7100000000000003E-2</v>
      </c>
      <c r="Q7102">
        <v>3057119.4619999998</v>
      </c>
      <c r="R7102" t="s">
        <v>333</v>
      </c>
      <c r="S7102" t="s">
        <v>45</v>
      </c>
      <c r="T7102" t="s">
        <v>46</v>
      </c>
      <c r="Y7102" t="s">
        <v>147</v>
      </c>
    </row>
    <row r="7103" spans="1:25" x14ac:dyDescent="0.45">
      <c r="A7103" t="s">
        <v>335</v>
      </c>
      <c r="B7103" t="s">
        <v>554</v>
      </c>
      <c r="C7103">
        <v>8906</v>
      </c>
      <c r="D7103" t="s">
        <v>561</v>
      </c>
      <c r="E7103" t="s">
        <v>562</v>
      </c>
      <c r="F7103">
        <v>2018</v>
      </c>
      <c r="G7103">
        <v>6483</v>
      </c>
      <c r="H7103">
        <v>6466.13</v>
      </c>
      <c r="I7103">
        <v>812241.51</v>
      </c>
      <c r="K7103">
        <v>45.518000000000001</v>
      </c>
      <c r="L7103">
        <v>1.04E-2</v>
      </c>
      <c r="M7103">
        <v>281957.67700000003</v>
      </c>
      <c r="N7103">
        <v>5.9700000000000003E-2</v>
      </c>
      <c r="O7103">
        <v>136.16</v>
      </c>
      <c r="P7103">
        <v>5.0999999999999997E-2</v>
      </c>
      <c r="Q7103">
        <v>4641337.3899999997</v>
      </c>
      <c r="R7103" t="s">
        <v>333</v>
      </c>
      <c r="S7103" t="s">
        <v>45</v>
      </c>
      <c r="T7103" t="s">
        <v>46</v>
      </c>
      <c r="Y7103" t="s">
        <v>147</v>
      </c>
    </row>
    <row r="7104" spans="1:25" x14ac:dyDescent="0.45">
      <c r="A7104" t="s">
        <v>335</v>
      </c>
      <c r="B7104" t="s">
        <v>554</v>
      </c>
      <c r="C7104">
        <v>8906</v>
      </c>
      <c r="D7104" t="s">
        <v>561</v>
      </c>
      <c r="E7104" t="s">
        <v>562</v>
      </c>
      <c r="F7104">
        <v>2019</v>
      </c>
      <c r="G7104">
        <v>2536</v>
      </c>
      <c r="H7104">
        <v>2524.41</v>
      </c>
      <c r="I7104">
        <v>280497.84000000003</v>
      </c>
      <c r="K7104">
        <v>6.0449999999999999</v>
      </c>
      <c r="L7104">
        <v>8.8000000000000005E-3</v>
      </c>
      <c r="M7104">
        <v>94987.71</v>
      </c>
      <c r="N7104">
        <v>5.96E-2</v>
      </c>
      <c r="O7104">
        <v>38.847999999999999</v>
      </c>
      <c r="P7104">
        <v>4.4999999999999998E-2</v>
      </c>
      <c r="Q7104">
        <v>1585521.723</v>
      </c>
      <c r="R7104" t="s">
        <v>333</v>
      </c>
      <c r="S7104" t="s">
        <v>45</v>
      </c>
      <c r="T7104" t="s">
        <v>46</v>
      </c>
      <c r="Y7104" t="s">
        <v>147</v>
      </c>
    </row>
    <row r="7105" spans="1:25" x14ac:dyDescent="0.45">
      <c r="A7105" t="s">
        <v>335</v>
      </c>
      <c r="B7105" t="s">
        <v>554</v>
      </c>
      <c r="C7105">
        <v>8906</v>
      </c>
      <c r="D7105" t="s">
        <v>561</v>
      </c>
      <c r="E7105" t="s">
        <v>562</v>
      </c>
      <c r="F7105">
        <v>2020</v>
      </c>
      <c r="G7105">
        <v>5315</v>
      </c>
      <c r="H7105">
        <v>5290.59</v>
      </c>
      <c r="I7105">
        <v>533283.81999999995</v>
      </c>
      <c r="K7105">
        <v>1.528</v>
      </c>
      <c r="L7105">
        <v>1.2999999999999999E-3</v>
      </c>
      <c r="M7105">
        <v>187851.462</v>
      </c>
      <c r="N7105">
        <v>5.8999999999999997E-2</v>
      </c>
      <c r="O7105">
        <v>74.355000000000004</v>
      </c>
      <c r="P7105">
        <v>4.3799999999999999E-2</v>
      </c>
      <c r="Q7105">
        <v>3160238.1710000001</v>
      </c>
      <c r="R7105" t="s">
        <v>333</v>
      </c>
      <c r="S7105" t="s">
        <v>45</v>
      </c>
      <c r="T7105" t="s">
        <v>46</v>
      </c>
      <c r="Y7105" t="s">
        <v>147</v>
      </c>
    </row>
    <row r="7106" spans="1:25" x14ac:dyDescent="0.45">
      <c r="A7106" t="s">
        <v>335</v>
      </c>
      <c r="B7106" t="s">
        <v>554</v>
      </c>
      <c r="C7106">
        <v>8906</v>
      </c>
      <c r="D7106" t="s">
        <v>561</v>
      </c>
      <c r="E7106" t="s">
        <v>563</v>
      </c>
      <c r="F7106">
        <v>2021</v>
      </c>
      <c r="G7106">
        <v>3987</v>
      </c>
      <c r="H7106">
        <v>3975.48</v>
      </c>
      <c r="I7106">
        <v>445199.38</v>
      </c>
      <c r="K7106">
        <v>7.3879999999999999</v>
      </c>
      <c r="L7106">
        <v>6.4000000000000003E-3</v>
      </c>
      <c r="M7106">
        <v>153844.19099999999</v>
      </c>
      <c r="N7106">
        <v>5.9400000000000001E-2</v>
      </c>
      <c r="O7106">
        <v>60.152999999999999</v>
      </c>
      <c r="P7106">
        <v>4.3900000000000002E-2</v>
      </c>
      <c r="Q7106">
        <v>2573247.2459999998</v>
      </c>
      <c r="R7106" t="s">
        <v>333</v>
      </c>
      <c r="S7106" t="s">
        <v>45</v>
      </c>
      <c r="T7106" t="s">
        <v>46</v>
      </c>
      <c r="Y7106" t="s">
        <v>152</v>
      </c>
    </row>
    <row r="7107" spans="1:25" x14ac:dyDescent="0.45">
      <c r="A7107" t="s">
        <v>335</v>
      </c>
      <c r="B7107" t="s">
        <v>554</v>
      </c>
      <c r="C7107">
        <v>8906</v>
      </c>
      <c r="D7107" t="s">
        <v>561</v>
      </c>
      <c r="E7107" t="s">
        <v>563</v>
      </c>
      <c r="F7107">
        <v>2022</v>
      </c>
      <c r="G7107">
        <v>3840</v>
      </c>
      <c r="H7107">
        <v>3828.35</v>
      </c>
      <c r="I7107">
        <v>455848.2</v>
      </c>
      <c r="K7107">
        <v>0.79500000000000004</v>
      </c>
      <c r="L7107">
        <v>1E-3</v>
      </c>
      <c r="M7107">
        <v>150069.77299999999</v>
      </c>
      <c r="N7107">
        <v>5.9700000000000003E-2</v>
      </c>
      <c r="O7107">
        <v>59.962000000000003</v>
      </c>
      <c r="P7107">
        <v>4.24E-2</v>
      </c>
      <c r="Q7107">
        <v>2486911.8659999999</v>
      </c>
      <c r="R7107" t="s">
        <v>333</v>
      </c>
      <c r="S7107" t="s">
        <v>38</v>
      </c>
      <c r="T7107" t="s">
        <v>46</v>
      </c>
      <c r="Y7107" t="s">
        <v>152</v>
      </c>
    </row>
    <row r="7108" spans="1:25" x14ac:dyDescent="0.45">
      <c r="A7108" t="s">
        <v>335</v>
      </c>
      <c r="B7108" t="s">
        <v>554</v>
      </c>
      <c r="C7108">
        <v>8906</v>
      </c>
      <c r="D7108" t="s">
        <v>561</v>
      </c>
      <c r="E7108" t="s">
        <v>563</v>
      </c>
      <c r="F7108">
        <v>2023</v>
      </c>
      <c r="G7108">
        <v>3067</v>
      </c>
      <c r="H7108">
        <v>3045.84</v>
      </c>
      <c r="I7108">
        <v>387555.82</v>
      </c>
      <c r="K7108">
        <v>0.80800000000000005</v>
      </c>
      <c r="L7108">
        <v>1.1000000000000001E-3</v>
      </c>
      <c r="M7108">
        <v>136650.883</v>
      </c>
      <c r="N7108">
        <v>6.08E-2</v>
      </c>
      <c r="O7108">
        <v>56.302999999999997</v>
      </c>
      <c r="P7108">
        <v>4.4200000000000003E-2</v>
      </c>
      <c r="Q7108">
        <v>2177062.1469999999</v>
      </c>
      <c r="R7108" t="s">
        <v>333</v>
      </c>
      <c r="S7108" t="s">
        <v>38</v>
      </c>
      <c r="T7108" t="s">
        <v>46</v>
      </c>
      <c r="Y7108" t="s">
        <v>152</v>
      </c>
    </row>
    <row r="7109" spans="1:25" x14ac:dyDescent="0.45">
      <c r="A7109" t="s">
        <v>335</v>
      </c>
      <c r="B7109" t="s">
        <v>554</v>
      </c>
      <c r="C7109">
        <v>8906</v>
      </c>
      <c r="D7109" t="s">
        <v>561</v>
      </c>
      <c r="E7109" t="s">
        <v>563</v>
      </c>
      <c r="F7109">
        <v>2024</v>
      </c>
      <c r="G7109">
        <v>647</v>
      </c>
      <c r="H7109">
        <v>638.79999999999995</v>
      </c>
      <c r="I7109">
        <v>82436.179999999993</v>
      </c>
      <c r="K7109">
        <v>0.128</v>
      </c>
      <c r="L7109">
        <v>1E-3</v>
      </c>
      <c r="M7109">
        <v>25360.411</v>
      </c>
      <c r="N7109">
        <v>5.8999999999999997E-2</v>
      </c>
      <c r="O7109">
        <v>9.85</v>
      </c>
      <c r="P7109">
        <v>3.9899999999999998E-2</v>
      </c>
      <c r="Q7109">
        <v>426741.158</v>
      </c>
      <c r="R7109" t="s">
        <v>333</v>
      </c>
      <c r="S7109" t="s">
        <v>38</v>
      </c>
      <c r="T7109" t="s">
        <v>46</v>
      </c>
      <c r="Y7109" t="s">
        <v>152</v>
      </c>
    </row>
    <row r="7110" spans="1:25" x14ac:dyDescent="0.45">
      <c r="A7110" t="s">
        <v>335</v>
      </c>
      <c r="B7110" t="s">
        <v>554</v>
      </c>
      <c r="C7110">
        <v>8906</v>
      </c>
      <c r="D7110" t="s">
        <v>564</v>
      </c>
      <c r="E7110" t="s">
        <v>562</v>
      </c>
      <c r="F7110">
        <v>2009</v>
      </c>
      <c r="G7110">
        <v>3605</v>
      </c>
      <c r="H7110">
        <v>3590.3</v>
      </c>
      <c r="I7110">
        <v>372466.96</v>
      </c>
      <c r="K7110">
        <v>43.125</v>
      </c>
      <c r="L7110">
        <v>2.9899999999999999E-2</v>
      </c>
      <c r="M7110">
        <v>128852.85799999999</v>
      </c>
      <c r="N7110">
        <v>6.1100000000000002E-2</v>
      </c>
      <c r="O7110">
        <v>98.197000000000003</v>
      </c>
      <c r="P7110">
        <v>8.5500000000000007E-2</v>
      </c>
      <c r="Q7110">
        <v>2068597.763</v>
      </c>
      <c r="R7110" t="s">
        <v>923</v>
      </c>
      <c r="S7110" t="s">
        <v>34</v>
      </c>
      <c r="T7110" t="s">
        <v>46</v>
      </c>
      <c r="Y7110" t="s">
        <v>107</v>
      </c>
    </row>
    <row r="7111" spans="1:25" x14ac:dyDescent="0.45">
      <c r="A7111" t="s">
        <v>335</v>
      </c>
      <c r="B7111" t="s">
        <v>554</v>
      </c>
      <c r="C7111">
        <v>8906</v>
      </c>
      <c r="D7111" t="s">
        <v>564</v>
      </c>
      <c r="E7111" t="s">
        <v>562</v>
      </c>
      <c r="F7111">
        <v>2010</v>
      </c>
      <c r="G7111">
        <v>2855</v>
      </c>
      <c r="H7111">
        <v>2841.9</v>
      </c>
      <c r="I7111">
        <v>444004.11</v>
      </c>
      <c r="K7111">
        <v>19.777000000000001</v>
      </c>
      <c r="L7111">
        <v>1.1299999999999999E-2</v>
      </c>
      <c r="M7111">
        <v>143418.674</v>
      </c>
      <c r="N7111">
        <v>5.9900000000000002E-2</v>
      </c>
      <c r="O7111">
        <v>82.54</v>
      </c>
      <c r="P7111">
        <v>6.6299999999999998E-2</v>
      </c>
      <c r="Q7111">
        <v>2367078.8670000001</v>
      </c>
      <c r="R7111" t="s">
        <v>923</v>
      </c>
      <c r="S7111" t="s">
        <v>34</v>
      </c>
      <c r="T7111" t="s">
        <v>46</v>
      </c>
      <c r="Y7111" t="s">
        <v>107</v>
      </c>
    </row>
    <row r="7112" spans="1:25" x14ac:dyDescent="0.45">
      <c r="A7112" t="s">
        <v>335</v>
      </c>
      <c r="B7112" t="s">
        <v>554</v>
      </c>
      <c r="C7112">
        <v>8906</v>
      </c>
      <c r="D7112" t="s">
        <v>564</v>
      </c>
      <c r="E7112" t="s">
        <v>562</v>
      </c>
      <c r="F7112">
        <v>2011</v>
      </c>
      <c r="G7112">
        <v>3006</v>
      </c>
      <c r="H7112">
        <v>2990.63</v>
      </c>
      <c r="I7112">
        <v>392383.14</v>
      </c>
      <c r="K7112">
        <v>7.6870000000000003</v>
      </c>
      <c r="L7112">
        <v>5.7000000000000002E-3</v>
      </c>
      <c r="M7112">
        <v>125452.44899999999</v>
      </c>
      <c r="N7112">
        <v>5.9400000000000001E-2</v>
      </c>
      <c r="O7112">
        <v>74.876000000000005</v>
      </c>
      <c r="P7112">
        <v>6.9699999999999998E-2</v>
      </c>
      <c r="Q7112">
        <v>2093878.5549999999</v>
      </c>
      <c r="R7112" t="s">
        <v>333</v>
      </c>
      <c r="S7112" t="s">
        <v>45</v>
      </c>
      <c r="T7112" t="s">
        <v>46</v>
      </c>
      <c r="Y7112" t="s">
        <v>107</v>
      </c>
    </row>
    <row r="7113" spans="1:25" x14ac:dyDescent="0.45">
      <c r="A7113" t="s">
        <v>335</v>
      </c>
      <c r="B7113" t="s">
        <v>554</v>
      </c>
      <c r="C7113">
        <v>8906</v>
      </c>
      <c r="D7113" t="s">
        <v>564</v>
      </c>
      <c r="E7113" t="s">
        <v>562</v>
      </c>
      <c r="F7113">
        <v>2012</v>
      </c>
      <c r="G7113">
        <v>6983</v>
      </c>
      <c r="H7113">
        <v>6965.52</v>
      </c>
      <c r="I7113">
        <v>879010.4</v>
      </c>
      <c r="K7113">
        <v>2.4980000000000002</v>
      </c>
      <c r="L7113">
        <v>1.2999999999999999E-3</v>
      </c>
      <c r="M7113">
        <v>282329.11599999998</v>
      </c>
      <c r="N7113">
        <v>5.91E-2</v>
      </c>
      <c r="O7113">
        <v>165.78200000000001</v>
      </c>
      <c r="P7113">
        <v>6.7299999999999999E-2</v>
      </c>
      <c r="Q7113">
        <v>4748120.9270000001</v>
      </c>
      <c r="R7113" t="s">
        <v>333</v>
      </c>
      <c r="S7113" t="s">
        <v>45</v>
      </c>
      <c r="T7113" t="s">
        <v>46</v>
      </c>
      <c r="Y7113" t="s">
        <v>107</v>
      </c>
    </row>
    <row r="7114" spans="1:25" x14ac:dyDescent="0.45">
      <c r="A7114" t="s">
        <v>335</v>
      </c>
      <c r="B7114" t="s">
        <v>554</v>
      </c>
      <c r="C7114">
        <v>8906</v>
      </c>
      <c r="D7114" t="s">
        <v>564</v>
      </c>
      <c r="E7114" t="s">
        <v>562</v>
      </c>
      <c r="F7114">
        <v>2013</v>
      </c>
      <c r="G7114">
        <v>6410</v>
      </c>
      <c r="H7114">
        <v>6396.62</v>
      </c>
      <c r="I7114">
        <v>732048.81</v>
      </c>
      <c r="K7114">
        <v>13.94</v>
      </c>
      <c r="L7114">
        <v>4.1000000000000003E-3</v>
      </c>
      <c r="M7114">
        <v>240786.44699999999</v>
      </c>
      <c r="N7114">
        <v>5.9299999999999999E-2</v>
      </c>
      <c r="O7114">
        <v>159.84399999999999</v>
      </c>
      <c r="P7114">
        <v>7.8200000000000006E-2</v>
      </c>
      <c r="Q7114">
        <v>4021160.5490000001</v>
      </c>
      <c r="R7114" t="s">
        <v>333</v>
      </c>
      <c r="S7114" t="s">
        <v>45</v>
      </c>
      <c r="T7114" t="s">
        <v>46</v>
      </c>
      <c r="Y7114" t="s">
        <v>107</v>
      </c>
    </row>
    <row r="7115" spans="1:25" x14ac:dyDescent="0.45">
      <c r="A7115" t="s">
        <v>335</v>
      </c>
      <c r="B7115" t="s">
        <v>554</v>
      </c>
      <c r="C7115">
        <v>8906</v>
      </c>
      <c r="D7115" t="s">
        <v>564</v>
      </c>
      <c r="E7115" t="s">
        <v>562</v>
      </c>
      <c r="F7115">
        <v>2014</v>
      </c>
      <c r="G7115">
        <v>6341</v>
      </c>
      <c r="H7115">
        <v>6325.64</v>
      </c>
      <c r="I7115">
        <v>1053499.28</v>
      </c>
      <c r="K7115">
        <v>108.078</v>
      </c>
      <c r="L7115">
        <v>2.52E-2</v>
      </c>
      <c r="M7115">
        <v>339319.05300000001</v>
      </c>
      <c r="N7115">
        <v>6.0699999999999997E-2</v>
      </c>
      <c r="O7115">
        <v>229.70500000000001</v>
      </c>
      <c r="P7115">
        <v>7.5600000000000001E-2</v>
      </c>
      <c r="Q7115">
        <v>5463895.0760000004</v>
      </c>
      <c r="R7115" t="s">
        <v>333</v>
      </c>
      <c r="S7115" t="s">
        <v>45</v>
      </c>
      <c r="T7115" t="s">
        <v>46</v>
      </c>
      <c r="Y7115" t="s">
        <v>107</v>
      </c>
    </row>
    <row r="7116" spans="1:25" x14ac:dyDescent="0.45">
      <c r="A7116" t="s">
        <v>335</v>
      </c>
      <c r="B7116" t="s">
        <v>554</v>
      </c>
      <c r="C7116">
        <v>8906</v>
      </c>
      <c r="D7116" t="s">
        <v>564</v>
      </c>
      <c r="E7116" t="s">
        <v>562</v>
      </c>
      <c r="F7116">
        <v>2015</v>
      </c>
      <c r="G7116">
        <v>4431</v>
      </c>
      <c r="H7116">
        <v>4419.3100000000004</v>
      </c>
      <c r="I7116">
        <v>520255.16</v>
      </c>
      <c r="K7116">
        <v>3.58</v>
      </c>
      <c r="L7116">
        <v>1.9E-3</v>
      </c>
      <c r="M7116">
        <v>173074.80600000001</v>
      </c>
      <c r="N7116">
        <v>5.91E-2</v>
      </c>
      <c r="O7116">
        <v>80.494</v>
      </c>
      <c r="P7116">
        <v>5.0299999999999997E-2</v>
      </c>
      <c r="Q7116">
        <v>2906006.6370000001</v>
      </c>
      <c r="R7116" t="s">
        <v>333</v>
      </c>
      <c r="S7116" t="s">
        <v>45</v>
      </c>
      <c r="T7116" t="s">
        <v>46</v>
      </c>
      <c r="Y7116" t="s">
        <v>146</v>
      </c>
    </row>
    <row r="7117" spans="1:25" x14ac:dyDescent="0.45">
      <c r="A7117" t="s">
        <v>335</v>
      </c>
      <c r="B7117" t="s">
        <v>554</v>
      </c>
      <c r="C7117">
        <v>8906</v>
      </c>
      <c r="D7117" t="s">
        <v>564</v>
      </c>
      <c r="E7117" t="s">
        <v>562</v>
      </c>
      <c r="F7117">
        <v>2016</v>
      </c>
      <c r="G7117">
        <v>4544</v>
      </c>
      <c r="H7117">
        <v>4525.66</v>
      </c>
      <c r="I7117">
        <v>518262.77</v>
      </c>
      <c r="K7117">
        <v>20.196000000000002</v>
      </c>
      <c r="L7117">
        <v>0.01</v>
      </c>
      <c r="M7117">
        <v>175963.45600000001</v>
      </c>
      <c r="N7117">
        <v>5.9700000000000003E-2</v>
      </c>
      <c r="O7117">
        <v>87.238</v>
      </c>
      <c r="P7117">
        <v>5.5399999999999998E-2</v>
      </c>
      <c r="Q7117">
        <v>2915765.9679999999</v>
      </c>
      <c r="R7117" t="s">
        <v>333</v>
      </c>
      <c r="S7117" t="s">
        <v>45</v>
      </c>
      <c r="T7117" t="s">
        <v>46</v>
      </c>
      <c r="Y7117" t="s">
        <v>146</v>
      </c>
    </row>
    <row r="7118" spans="1:25" x14ac:dyDescent="0.45">
      <c r="A7118" t="s">
        <v>335</v>
      </c>
      <c r="B7118" t="s">
        <v>554</v>
      </c>
      <c r="C7118">
        <v>8906</v>
      </c>
      <c r="D7118" t="s">
        <v>564</v>
      </c>
      <c r="E7118" t="s">
        <v>562</v>
      </c>
      <c r="F7118">
        <v>2017</v>
      </c>
      <c r="G7118">
        <v>4555</v>
      </c>
      <c r="H7118">
        <v>4545.55</v>
      </c>
      <c r="I7118">
        <v>538161.18000000005</v>
      </c>
      <c r="K7118">
        <v>11.598000000000001</v>
      </c>
      <c r="L7118">
        <v>6.4000000000000003E-3</v>
      </c>
      <c r="M7118">
        <v>178283.758</v>
      </c>
      <c r="N7118">
        <v>5.9400000000000001E-2</v>
      </c>
      <c r="O7118">
        <v>83.198999999999998</v>
      </c>
      <c r="P7118">
        <v>5.2600000000000001E-2</v>
      </c>
      <c r="Q7118">
        <v>2974942.6770000001</v>
      </c>
      <c r="R7118" t="s">
        <v>333</v>
      </c>
      <c r="S7118" t="s">
        <v>45</v>
      </c>
      <c r="T7118" t="s">
        <v>46</v>
      </c>
      <c r="Y7118" t="s">
        <v>147</v>
      </c>
    </row>
    <row r="7119" spans="1:25" x14ac:dyDescent="0.45">
      <c r="A7119" t="s">
        <v>335</v>
      </c>
      <c r="B7119" t="s">
        <v>554</v>
      </c>
      <c r="C7119">
        <v>8906</v>
      </c>
      <c r="D7119" t="s">
        <v>564</v>
      </c>
      <c r="E7119" t="s">
        <v>562</v>
      </c>
      <c r="F7119">
        <v>2018</v>
      </c>
      <c r="G7119">
        <v>6483</v>
      </c>
      <c r="H7119">
        <v>6465.76</v>
      </c>
      <c r="I7119">
        <v>812203.5</v>
      </c>
      <c r="K7119">
        <v>45.19</v>
      </c>
      <c r="L7119">
        <v>1.04E-2</v>
      </c>
      <c r="M7119">
        <v>277479.386</v>
      </c>
      <c r="N7119">
        <v>5.9700000000000003E-2</v>
      </c>
      <c r="O7119">
        <v>133.774</v>
      </c>
      <c r="P7119">
        <v>5.1299999999999998E-2</v>
      </c>
      <c r="Q7119">
        <v>4566695.9639999997</v>
      </c>
      <c r="R7119" t="s">
        <v>333</v>
      </c>
      <c r="S7119" t="s">
        <v>45</v>
      </c>
      <c r="T7119" t="s">
        <v>46</v>
      </c>
      <c r="Y7119" t="s">
        <v>147</v>
      </c>
    </row>
    <row r="7120" spans="1:25" x14ac:dyDescent="0.45">
      <c r="A7120" t="s">
        <v>335</v>
      </c>
      <c r="B7120" t="s">
        <v>554</v>
      </c>
      <c r="C7120">
        <v>8906</v>
      </c>
      <c r="D7120" t="s">
        <v>564</v>
      </c>
      <c r="E7120" t="s">
        <v>562</v>
      </c>
      <c r="F7120">
        <v>2019</v>
      </c>
      <c r="G7120">
        <v>2536</v>
      </c>
      <c r="H7120">
        <v>2524.36</v>
      </c>
      <c r="I7120">
        <v>280497.78999999998</v>
      </c>
      <c r="K7120">
        <v>5.9779999999999998</v>
      </c>
      <c r="L7120">
        <v>8.8000000000000005E-3</v>
      </c>
      <c r="M7120">
        <v>93101.432000000001</v>
      </c>
      <c r="N7120">
        <v>5.96E-2</v>
      </c>
      <c r="O7120">
        <v>39.027000000000001</v>
      </c>
      <c r="P7120">
        <v>4.6800000000000001E-2</v>
      </c>
      <c r="Q7120">
        <v>1553918.9080000001</v>
      </c>
      <c r="R7120" t="s">
        <v>333</v>
      </c>
      <c r="S7120" t="s">
        <v>45</v>
      </c>
      <c r="T7120" t="s">
        <v>46</v>
      </c>
      <c r="Y7120" t="s">
        <v>147</v>
      </c>
    </row>
    <row r="7121" spans="1:25" x14ac:dyDescent="0.45">
      <c r="A7121" t="s">
        <v>335</v>
      </c>
      <c r="B7121" t="s">
        <v>554</v>
      </c>
      <c r="C7121">
        <v>8906</v>
      </c>
      <c r="D7121" t="s">
        <v>564</v>
      </c>
      <c r="E7121" t="s">
        <v>562</v>
      </c>
      <c r="F7121">
        <v>2020</v>
      </c>
      <c r="G7121">
        <v>5313</v>
      </c>
      <c r="H7121">
        <v>5289.07</v>
      </c>
      <c r="I7121">
        <v>533282.30000000005</v>
      </c>
      <c r="K7121">
        <v>1.532</v>
      </c>
      <c r="L7121">
        <v>1.2999999999999999E-3</v>
      </c>
      <c r="M7121">
        <v>186715.88200000001</v>
      </c>
      <c r="N7121">
        <v>5.8999999999999997E-2</v>
      </c>
      <c r="O7121">
        <v>76.346999999999994</v>
      </c>
      <c r="P7121">
        <v>4.5900000000000003E-2</v>
      </c>
      <c r="Q7121">
        <v>3141105.5750000002</v>
      </c>
      <c r="R7121" t="s">
        <v>333</v>
      </c>
      <c r="S7121" t="s">
        <v>45</v>
      </c>
      <c r="T7121" t="s">
        <v>46</v>
      </c>
      <c r="Y7121" t="s">
        <v>147</v>
      </c>
    </row>
    <row r="7122" spans="1:25" x14ac:dyDescent="0.45">
      <c r="A7122" t="s">
        <v>335</v>
      </c>
      <c r="B7122" t="s">
        <v>554</v>
      </c>
      <c r="C7122">
        <v>8906</v>
      </c>
      <c r="D7122" t="s">
        <v>564</v>
      </c>
      <c r="E7122" t="s">
        <v>563</v>
      </c>
      <c r="F7122">
        <v>2021</v>
      </c>
      <c r="G7122">
        <v>3987</v>
      </c>
      <c r="H7122">
        <v>3975.48</v>
      </c>
      <c r="I7122">
        <v>445199.38</v>
      </c>
      <c r="K7122">
        <v>7.4870000000000001</v>
      </c>
      <c r="L7122">
        <v>6.4000000000000003E-3</v>
      </c>
      <c r="M7122">
        <v>154776.193</v>
      </c>
      <c r="N7122">
        <v>5.9400000000000001E-2</v>
      </c>
      <c r="O7122">
        <v>66.450999999999993</v>
      </c>
      <c r="P7122">
        <v>4.9200000000000001E-2</v>
      </c>
      <c r="Q7122">
        <v>2588713.9709999999</v>
      </c>
      <c r="R7122" t="s">
        <v>333</v>
      </c>
      <c r="S7122" t="s">
        <v>45</v>
      </c>
      <c r="T7122" t="s">
        <v>46</v>
      </c>
      <c r="Y7122" t="s">
        <v>152</v>
      </c>
    </row>
    <row r="7123" spans="1:25" x14ac:dyDescent="0.45">
      <c r="A7123" t="s">
        <v>335</v>
      </c>
      <c r="B7123" t="s">
        <v>554</v>
      </c>
      <c r="C7123">
        <v>8906</v>
      </c>
      <c r="D7123" t="s">
        <v>564</v>
      </c>
      <c r="E7123" t="s">
        <v>563</v>
      </c>
      <c r="F7123">
        <v>2022</v>
      </c>
      <c r="G7123">
        <v>3840</v>
      </c>
      <c r="H7123">
        <v>3828.21</v>
      </c>
      <c r="I7123">
        <v>455846.37</v>
      </c>
      <c r="K7123">
        <v>0.81299999999999994</v>
      </c>
      <c r="L7123">
        <v>1E-3</v>
      </c>
      <c r="M7123">
        <v>153147.285</v>
      </c>
      <c r="N7123">
        <v>5.9700000000000003E-2</v>
      </c>
      <c r="O7123">
        <v>68.56</v>
      </c>
      <c r="P7123">
        <v>4.9799999999999997E-2</v>
      </c>
      <c r="Q7123">
        <v>2535796.6579999998</v>
      </c>
      <c r="R7123" t="s">
        <v>333</v>
      </c>
      <c r="S7123" t="s">
        <v>38</v>
      </c>
      <c r="T7123" t="s">
        <v>46</v>
      </c>
      <c r="Y7123" t="s">
        <v>152</v>
      </c>
    </row>
    <row r="7124" spans="1:25" x14ac:dyDescent="0.45">
      <c r="A7124" t="s">
        <v>335</v>
      </c>
      <c r="B7124" t="s">
        <v>554</v>
      </c>
      <c r="C7124">
        <v>8906</v>
      </c>
      <c r="D7124" t="s">
        <v>564</v>
      </c>
      <c r="E7124" t="s">
        <v>563</v>
      </c>
      <c r="F7124">
        <v>2023</v>
      </c>
      <c r="G7124">
        <v>3067</v>
      </c>
      <c r="H7124">
        <v>3045.74</v>
      </c>
      <c r="I7124">
        <v>387555.72</v>
      </c>
      <c r="K7124">
        <v>0.81</v>
      </c>
      <c r="L7124">
        <v>1.1000000000000001E-3</v>
      </c>
      <c r="M7124">
        <v>137551.57199999999</v>
      </c>
      <c r="N7124">
        <v>6.0699999999999997E-2</v>
      </c>
      <c r="O7124">
        <v>58.024999999999999</v>
      </c>
      <c r="P7124">
        <v>4.5499999999999999E-2</v>
      </c>
      <c r="Q7124">
        <v>2195439.75</v>
      </c>
      <c r="R7124" t="s">
        <v>333</v>
      </c>
      <c r="S7124" t="s">
        <v>38</v>
      </c>
      <c r="T7124" t="s">
        <v>46</v>
      </c>
      <c r="Y7124" t="s">
        <v>152</v>
      </c>
    </row>
    <row r="7125" spans="1:25" x14ac:dyDescent="0.45">
      <c r="A7125" t="s">
        <v>335</v>
      </c>
      <c r="B7125" t="s">
        <v>554</v>
      </c>
      <c r="C7125">
        <v>8906</v>
      </c>
      <c r="D7125" t="s">
        <v>564</v>
      </c>
      <c r="E7125" t="s">
        <v>563</v>
      </c>
      <c r="F7125">
        <v>2024</v>
      </c>
      <c r="G7125">
        <v>647</v>
      </c>
      <c r="H7125">
        <v>638.79999999999995</v>
      </c>
      <c r="I7125">
        <v>82436.179999999993</v>
      </c>
      <c r="K7125">
        <v>0.13400000000000001</v>
      </c>
      <c r="L7125">
        <v>1E-3</v>
      </c>
      <c r="M7125">
        <v>26481.064999999999</v>
      </c>
      <c r="N7125">
        <v>5.91E-2</v>
      </c>
      <c r="O7125">
        <v>11.066000000000001</v>
      </c>
      <c r="P7125">
        <v>4.65E-2</v>
      </c>
      <c r="Q7125">
        <v>445602.46899999998</v>
      </c>
      <c r="R7125" t="s">
        <v>333</v>
      </c>
      <c r="S7125" t="s">
        <v>38</v>
      </c>
      <c r="T7125" t="s">
        <v>46</v>
      </c>
      <c r="Y7125" t="s">
        <v>152</v>
      </c>
    </row>
    <row r="7126" spans="1:25" x14ac:dyDescent="0.45">
      <c r="A7126" t="s">
        <v>335</v>
      </c>
      <c r="B7126" t="s">
        <v>554</v>
      </c>
      <c r="C7126">
        <v>8906</v>
      </c>
      <c r="D7126" t="s">
        <v>339</v>
      </c>
      <c r="F7126">
        <v>2009</v>
      </c>
      <c r="G7126">
        <v>30</v>
      </c>
      <c r="H7126">
        <v>23.75</v>
      </c>
      <c r="I7126">
        <v>352.75</v>
      </c>
      <c r="O7126">
        <v>0.66700000000000004</v>
      </c>
      <c r="P7126">
        <v>0.36420000000000002</v>
      </c>
      <c r="Q7126">
        <v>3664.4</v>
      </c>
      <c r="R7126" t="s">
        <v>333</v>
      </c>
      <c r="T7126" t="s">
        <v>28</v>
      </c>
      <c r="Y7126" t="s">
        <v>29</v>
      </c>
    </row>
    <row r="7127" spans="1:25" x14ac:dyDescent="0.45">
      <c r="A7127" t="s">
        <v>335</v>
      </c>
      <c r="B7127" t="s">
        <v>554</v>
      </c>
      <c r="C7127">
        <v>8906</v>
      </c>
      <c r="D7127" t="s">
        <v>339</v>
      </c>
      <c r="F7127">
        <v>2010</v>
      </c>
      <c r="G7127">
        <v>96</v>
      </c>
      <c r="H7127">
        <v>80.52</v>
      </c>
      <c r="I7127">
        <v>1610.4</v>
      </c>
      <c r="O7127">
        <v>3.5630000000000002</v>
      </c>
      <c r="P7127">
        <v>0.36409999999999998</v>
      </c>
      <c r="Q7127">
        <v>19566.8</v>
      </c>
      <c r="R7127" t="s">
        <v>333</v>
      </c>
      <c r="T7127" t="s">
        <v>28</v>
      </c>
      <c r="Y7127" t="s">
        <v>29</v>
      </c>
    </row>
    <row r="7128" spans="1:25" x14ac:dyDescent="0.45">
      <c r="A7128" t="s">
        <v>335</v>
      </c>
      <c r="B7128" t="s">
        <v>554</v>
      </c>
      <c r="C7128">
        <v>8906</v>
      </c>
      <c r="D7128" t="s">
        <v>339</v>
      </c>
      <c r="F7128">
        <v>2011</v>
      </c>
      <c r="G7128">
        <v>59</v>
      </c>
      <c r="H7128">
        <v>40.19</v>
      </c>
      <c r="I7128">
        <v>803.8</v>
      </c>
      <c r="O7128">
        <v>1.778</v>
      </c>
      <c r="P7128">
        <v>0.36399999999999999</v>
      </c>
      <c r="Q7128">
        <v>9766.2999999999993</v>
      </c>
      <c r="R7128" t="s">
        <v>333</v>
      </c>
      <c r="T7128" t="s">
        <v>28</v>
      </c>
      <c r="Y7128" t="s">
        <v>29</v>
      </c>
    </row>
    <row r="7129" spans="1:25" x14ac:dyDescent="0.45">
      <c r="A7129" t="s">
        <v>335</v>
      </c>
      <c r="B7129" t="s">
        <v>554</v>
      </c>
      <c r="C7129">
        <v>8906</v>
      </c>
      <c r="D7129" t="s">
        <v>339</v>
      </c>
      <c r="F7129">
        <v>2012</v>
      </c>
      <c r="G7129">
        <v>123</v>
      </c>
      <c r="H7129">
        <v>80.16</v>
      </c>
      <c r="I7129">
        <v>1603.2</v>
      </c>
      <c r="O7129">
        <v>3.5459999999999998</v>
      </c>
      <c r="P7129">
        <v>0.36399999999999999</v>
      </c>
      <c r="Q7129">
        <v>19479.5</v>
      </c>
      <c r="R7129" t="s">
        <v>333</v>
      </c>
      <c r="T7129" t="s">
        <v>28</v>
      </c>
      <c r="Y7129" t="s">
        <v>29</v>
      </c>
    </row>
    <row r="7130" spans="1:25" x14ac:dyDescent="0.45">
      <c r="A7130" t="s">
        <v>335</v>
      </c>
      <c r="B7130" t="s">
        <v>554</v>
      </c>
      <c r="C7130">
        <v>8906</v>
      </c>
      <c r="D7130" t="s">
        <v>339</v>
      </c>
      <c r="F7130">
        <v>2013</v>
      </c>
      <c r="G7130">
        <v>101</v>
      </c>
      <c r="H7130">
        <v>79.400000000000006</v>
      </c>
      <c r="I7130">
        <v>1588</v>
      </c>
      <c r="O7130">
        <v>6.7530000000000001</v>
      </c>
      <c r="P7130">
        <v>0.7</v>
      </c>
      <c r="Q7130">
        <v>19294.599999999999</v>
      </c>
      <c r="R7130" t="s">
        <v>333</v>
      </c>
      <c r="T7130" t="s">
        <v>28</v>
      </c>
      <c r="Y7130" t="s">
        <v>29</v>
      </c>
    </row>
    <row r="7131" spans="1:25" x14ac:dyDescent="0.45">
      <c r="A7131" t="s">
        <v>335</v>
      </c>
      <c r="B7131" t="s">
        <v>554</v>
      </c>
      <c r="C7131">
        <v>8906</v>
      </c>
      <c r="D7131" t="s">
        <v>339</v>
      </c>
      <c r="F7131">
        <v>2014</v>
      </c>
      <c r="G7131">
        <v>51</v>
      </c>
      <c r="H7131">
        <v>33.83</v>
      </c>
      <c r="I7131">
        <v>676.6</v>
      </c>
      <c r="O7131">
        <v>2.8769999999999998</v>
      </c>
      <c r="P7131">
        <v>0.69969999999999999</v>
      </c>
      <c r="Q7131">
        <v>8220.7999999999993</v>
      </c>
      <c r="R7131" t="s">
        <v>333</v>
      </c>
      <c r="T7131" t="s">
        <v>28</v>
      </c>
      <c r="Y7131" t="s">
        <v>29</v>
      </c>
    </row>
    <row r="7132" spans="1:25" x14ac:dyDescent="0.45">
      <c r="A7132" t="s">
        <v>335</v>
      </c>
      <c r="B7132" t="s">
        <v>554</v>
      </c>
      <c r="C7132">
        <v>8906</v>
      </c>
      <c r="D7132" t="s">
        <v>339</v>
      </c>
      <c r="F7132">
        <v>2015</v>
      </c>
      <c r="G7132">
        <v>112</v>
      </c>
      <c r="H7132">
        <v>88.36</v>
      </c>
      <c r="I7132">
        <v>1762.45</v>
      </c>
      <c r="O7132">
        <v>7.5149999999999997</v>
      </c>
      <c r="P7132">
        <v>0.7</v>
      </c>
      <c r="Q7132">
        <v>21471.599999999999</v>
      </c>
      <c r="R7132" t="s">
        <v>333</v>
      </c>
      <c r="T7132" t="s">
        <v>28</v>
      </c>
      <c r="Y7132" t="s">
        <v>30</v>
      </c>
    </row>
    <row r="7133" spans="1:25" x14ac:dyDescent="0.45">
      <c r="A7133" t="s">
        <v>335</v>
      </c>
      <c r="B7133" t="s">
        <v>554</v>
      </c>
      <c r="C7133">
        <v>8906</v>
      </c>
      <c r="D7133" t="s">
        <v>339</v>
      </c>
      <c r="F7133">
        <v>2016</v>
      </c>
      <c r="G7133">
        <v>70</v>
      </c>
      <c r="H7133">
        <v>48.63</v>
      </c>
      <c r="I7133">
        <v>972.6</v>
      </c>
      <c r="O7133">
        <v>4.1360000000000001</v>
      </c>
      <c r="P7133">
        <v>0.69989999999999997</v>
      </c>
      <c r="Q7133">
        <v>11817.7</v>
      </c>
      <c r="R7133" t="s">
        <v>333</v>
      </c>
      <c r="T7133" t="s">
        <v>28</v>
      </c>
      <c r="Y7133" t="s">
        <v>30</v>
      </c>
    </row>
    <row r="7134" spans="1:25" x14ac:dyDescent="0.45">
      <c r="A7134" t="s">
        <v>335</v>
      </c>
      <c r="B7134" t="s">
        <v>554</v>
      </c>
      <c r="C7134">
        <v>8906</v>
      </c>
      <c r="D7134" t="s">
        <v>339</v>
      </c>
      <c r="F7134">
        <v>2017</v>
      </c>
      <c r="G7134">
        <v>49</v>
      </c>
      <c r="H7134">
        <v>33.1</v>
      </c>
      <c r="I7134">
        <v>662</v>
      </c>
      <c r="O7134">
        <v>1.8340000000000001</v>
      </c>
      <c r="P7134">
        <v>0.45579999999999998</v>
      </c>
      <c r="Q7134">
        <v>8043.5</v>
      </c>
      <c r="R7134" t="s">
        <v>333</v>
      </c>
      <c r="T7134" t="s">
        <v>28</v>
      </c>
      <c r="Y7134" t="s">
        <v>30</v>
      </c>
    </row>
    <row r="7135" spans="1:25" x14ac:dyDescent="0.45">
      <c r="A7135" t="s">
        <v>335</v>
      </c>
      <c r="B7135" t="s">
        <v>554</v>
      </c>
      <c r="C7135">
        <v>8906</v>
      </c>
      <c r="D7135" t="s">
        <v>339</v>
      </c>
      <c r="F7135">
        <v>2018</v>
      </c>
      <c r="G7135">
        <v>79</v>
      </c>
      <c r="H7135">
        <v>55.42</v>
      </c>
      <c r="I7135">
        <v>1108.4000000000001</v>
      </c>
      <c r="O7135">
        <v>3.07</v>
      </c>
      <c r="P7135">
        <v>0.45550000000000002</v>
      </c>
      <c r="Q7135">
        <v>13467.5</v>
      </c>
      <c r="R7135" t="s">
        <v>333</v>
      </c>
      <c r="T7135" t="s">
        <v>28</v>
      </c>
      <c r="Y7135" t="s">
        <v>30</v>
      </c>
    </row>
    <row r="7136" spans="1:25" x14ac:dyDescent="0.45">
      <c r="A7136" t="s">
        <v>335</v>
      </c>
      <c r="B7136" t="s">
        <v>554</v>
      </c>
      <c r="C7136">
        <v>8906</v>
      </c>
      <c r="D7136" t="s">
        <v>339</v>
      </c>
      <c r="F7136">
        <v>2019</v>
      </c>
      <c r="G7136">
        <v>46</v>
      </c>
      <c r="H7136">
        <v>30.78</v>
      </c>
      <c r="I7136">
        <v>615.6</v>
      </c>
      <c r="O7136">
        <v>1.7050000000000001</v>
      </c>
      <c r="P7136">
        <v>0.45590000000000003</v>
      </c>
      <c r="Q7136">
        <v>7479.7</v>
      </c>
      <c r="R7136" t="s">
        <v>333</v>
      </c>
      <c r="T7136" t="s">
        <v>28</v>
      </c>
      <c r="Y7136" t="s">
        <v>30</v>
      </c>
    </row>
    <row r="7137" spans="1:25" x14ac:dyDescent="0.45">
      <c r="A7137" t="s">
        <v>335</v>
      </c>
      <c r="B7137" t="s">
        <v>554</v>
      </c>
      <c r="C7137">
        <v>8906</v>
      </c>
      <c r="D7137" t="s">
        <v>339</v>
      </c>
      <c r="F7137">
        <v>2020</v>
      </c>
      <c r="G7137">
        <v>43</v>
      </c>
      <c r="H7137">
        <v>27.35</v>
      </c>
      <c r="I7137">
        <v>547</v>
      </c>
      <c r="O7137">
        <v>1.5149999999999999</v>
      </c>
      <c r="P7137">
        <v>0.45600000000000002</v>
      </c>
      <c r="Q7137">
        <v>6646.3</v>
      </c>
      <c r="R7137" t="s">
        <v>333</v>
      </c>
      <c r="T7137" t="s">
        <v>28</v>
      </c>
      <c r="Y7137" t="s">
        <v>30</v>
      </c>
    </row>
    <row r="7138" spans="1:25" x14ac:dyDescent="0.45">
      <c r="A7138" t="s">
        <v>335</v>
      </c>
      <c r="B7138" t="s">
        <v>554</v>
      </c>
      <c r="C7138">
        <v>8906</v>
      </c>
      <c r="D7138" t="s">
        <v>339</v>
      </c>
      <c r="F7138">
        <v>2021</v>
      </c>
      <c r="G7138">
        <v>113</v>
      </c>
      <c r="H7138">
        <v>72.900000000000006</v>
      </c>
      <c r="I7138">
        <v>982</v>
      </c>
      <c r="M7138">
        <v>879.6</v>
      </c>
      <c r="N7138">
        <v>5.9400000000000001E-2</v>
      </c>
      <c r="O7138">
        <v>3.2330000000000001</v>
      </c>
      <c r="P7138">
        <v>0.43240000000000001</v>
      </c>
      <c r="Q7138">
        <v>14895.4</v>
      </c>
      <c r="R7138" t="s">
        <v>333</v>
      </c>
      <c r="T7138" t="s">
        <v>28</v>
      </c>
      <c r="Y7138" t="s">
        <v>70</v>
      </c>
    </row>
    <row r="7139" spans="1:25" x14ac:dyDescent="0.45">
      <c r="A7139" t="s">
        <v>335</v>
      </c>
      <c r="B7139" t="s">
        <v>554</v>
      </c>
      <c r="C7139">
        <v>8906</v>
      </c>
      <c r="D7139" t="s">
        <v>339</v>
      </c>
      <c r="F7139">
        <v>2022</v>
      </c>
      <c r="G7139">
        <v>149</v>
      </c>
      <c r="H7139">
        <v>108.46</v>
      </c>
      <c r="I7139">
        <v>1623.54</v>
      </c>
      <c r="M7139">
        <v>1399.8</v>
      </c>
      <c r="N7139">
        <v>5.8799999999999998E-2</v>
      </c>
      <c r="O7139">
        <v>4.819</v>
      </c>
      <c r="P7139">
        <v>0.40699999999999997</v>
      </c>
      <c r="Q7139">
        <v>23734.9</v>
      </c>
      <c r="R7139" t="s">
        <v>333</v>
      </c>
      <c r="T7139" t="s">
        <v>28</v>
      </c>
      <c r="Y7139" t="s">
        <v>70</v>
      </c>
    </row>
    <row r="7140" spans="1:25" x14ac:dyDescent="0.45">
      <c r="A7140" t="s">
        <v>335</v>
      </c>
      <c r="B7140" t="s">
        <v>554</v>
      </c>
      <c r="C7140">
        <v>8906</v>
      </c>
      <c r="D7140" t="s">
        <v>339</v>
      </c>
      <c r="F7140">
        <v>2023</v>
      </c>
      <c r="G7140">
        <v>102</v>
      </c>
      <c r="H7140">
        <v>74.760000000000005</v>
      </c>
      <c r="I7140">
        <v>866.93</v>
      </c>
      <c r="M7140">
        <v>794</v>
      </c>
      <c r="N7140">
        <v>5.8900000000000001E-2</v>
      </c>
      <c r="O7140">
        <v>2.4990000000000001</v>
      </c>
      <c r="P7140">
        <v>0.36919999999999997</v>
      </c>
      <c r="Q7140">
        <v>13467.2</v>
      </c>
      <c r="R7140" t="s">
        <v>333</v>
      </c>
      <c r="T7140" t="s">
        <v>28</v>
      </c>
      <c r="Y7140" t="s">
        <v>70</v>
      </c>
    </row>
    <row r="7141" spans="1:25" x14ac:dyDescent="0.45">
      <c r="A7141" t="s">
        <v>335</v>
      </c>
      <c r="B7141" t="s">
        <v>554</v>
      </c>
      <c r="C7141">
        <v>8906</v>
      </c>
      <c r="D7141" t="s">
        <v>339</v>
      </c>
      <c r="F7141">
        <v>2024</v>
      </c>
      <c r="G7141">
        <v>17</v>
      </c>
      <c r="H7141">
        <v>10.9</v>
      </c>
      <c r="I7141">
        <v>162.30000000000001</v>
      </c>
      <c r="M7141">
        <v>153.5</v>
      </c>
      <c r="N7141">
        <v>5.8700000000000002E-2</v>
      </c>
      <c r="O7141">
        <v>0.46600000000000003</v>
      </c>
      <c r="P7141">
        <v>0.3579</v>
      </c>
      <c r="Q7141">
        <v>2601</v>
      </c>
      <c r="R7141" t="s">
        <v>333</v>
      </c>
      <c r="T7141" t="s">
        <v>28</v>
      </c>
      <c r="Y7141" t="s">
        <v>70</v>
      </c>
    </row>
    <row r="7142" spans="1:25" x14ac:dyDescent="0.45">
      <c r="A7142" t="s">
        <v>335</v>
      </c>
      <c r="B7142" t="s">
        <v>565</v>
      </c>
      <c r="C7142">
        <v>10025</v>
      </c>
      <c r="D7142" t="s">
        <v>566</v>
      </c>
      <c r="F7142">
        <v>2009</v>
      </c>
      <c r="G7142">
        <v>2940</v>
      </c>
      <c r="H7142">
        <v>2930.41</v>
      </c>
      <c r="J7142">
        <v>983659.38</v>
      </c>
      <c r="O7142">
        <v>405.995</v>
      </c>
      <c r="P7142">
        <v>0.5786</v>
      </c>
      <c r="Q7142">
        <v>1399017.8970000001</v>
      </c>
      <c r="R7142" t="s">
        <v>82</v>
      </c>
      <c r="S7142" t="s">
        <v>237</v>
      </c>
      <c r="T7142" t="s">
        <v>65</v>
      </c>
      <c r="V7142" t="s">
        <v>137</v>
      </c>
      <c r="W7142" t="s">
        <v>51</v>
      </c>
      <c r="Y7142" t="s">
        <v>29</v>
      </c>
    </row>
    <row r="7143" spans="1:25" x14ac:dyDescent="0.45">
      <c r="A7143" t="s">
        <v>335</v>
      </c>
      <c r="B7143" t="s">
        <v>565</v>
      </c>
      <c r="C7143">
        <v>10025</v>
      </c>
      <c r="D7143" t="s">
        <v>566</v>
      </c>
      <c r="F7143">
        <v>2010</v>
      </c>
      <c r="G7143">
        <v>6155</v>
      </c>
      <c r="H7143">
        <v>6149.99</v>
      </c>
      <c r="J7143">
        <v>2130452.7200000002</v>
      </c>
      <c r="O7143">
        <v>853.09500000000003</v>
      </c>
      <c r="P7143">
        <v>0.57589999999999997</v>
      </c>
      <c r="Q7143">
        <v>2957600.497</v>
      </c>
      <c r="R7143" t="s">
        <v>82</v>
      </c>
      <c r="S7143" t="s">
        <v>237</v>
      </c>
      <c r="T7143" t="s">
        <v>65</v>
      </c>
      <c r="V7143" t="s">
        <v>137</v>
      </c>
      <c r="W7143" t="s">
        <v>51</v>
      </c>
      <c r="Y7143" t="s">
        <v>29</v>
      </c>
    </row>
    <row r="7144" spans="1:25" x14ac:dyDescent="0.45">
      <c r="A7144" t="s">
        <v>335</v>
      </c>
      <c r="B7144" t="s">
        <v>565</v>
      </c>
      <c r="C7144">
        <v>10025</v>
      </c>
      <c r="D7144" t="s">
        <v>566</v>
      </c>
      <c r="F7144">
        <v>2011</v>
      </c>
      <c r="G7144">
        <v>0</v>
      </c>
      <c r="H7144">
        <v>0</v>
      </c>
      <c r="R7144" t="s">
        <v>82</v>
      </c>
      <c r="S7144" t="s">
        <v>237</v>
      </c>
      <c r="T7144" t="s">
        <v>65</v>
      </c>
      <c r="V7144" t="s">
        <v>137</v>
      </c>
      <c r="W7144" t="s">
        <v>51</v>
      </c>
      <c r="Y7144" t="s">
        <v>29</v>
      </c>
    </row>
    <row r="7145" spans="1:25" x14ac:dyDescent="0.45">
      <c r="A7145" t="s">
        <v>335</v>
      </c>
      <c r="B7145" t="s">
        <v>565</v>
      </c>
      <c r="C7145">
        <v>10025</v>
      </c>
      <c r="D7145" t="s">
        <v>566</v>
      </c>
      <c r="F7145">
        <v>2012</v>
      </c>
      <c r="G7145">
        <v>0</v>
      </c>
      <c r="H7145">
        <v>0</v>
      </c>
      <c r="R7145" t="s">
        <v>82</v>
      </c>
      <c r="S7145" t="s">
        <v>237</v>
      </c>
      <c r="T7145" t="s">
        <v>65</v>
      </c>
      <c r="V7145" t="s">
        <v>137</v>
      </c>
      <c r="W7145" t="s">
        <v>51</v>
      </c>
      <c r="Y7145" t="s">
        <v>29</v>
      </c>
    </row>
    <row r="7146" spans="1:25" x14ac:dyDescent="0.45">
      <c r="A7146" t="s">
        <v>335</v>
      </c>
      <c r="B7146" t="s">
        <v>565</v>
      </c>
      <c r="C7146">
        <v>10025</v>
      </c>
      <c r="D7146" t="s">
        <v>566</v>
      </c>
      <c r="F7146">
        <v>2013</v>
      </c>
      <c r="G7146">
        <v>0</v>
      </c>
      <c r="H7146">
        <v>0</v>
      </c>
      <c r="R7146" t="s">
        <v>82</v>
      </c>
      <c r="S7146" t="s">
        <v>237</v>
      </c>
      <c r="T7146" t="s">
        <v>65</v>
      </c>
      <c r="V7146" t="s">
        <v>137</v>
      </c>
      <c r="W7146" t="s">
        <v>51</v>
      </c>
      <c r="Y7146" t="s">
        <v>29</v>
      </c>
    </row>
    <row r="7147" spans="1:25" x14ac:dyDescent="0.45">
      <c r="A7147" t="s">
        <v>335</v>
      </c>
      <c r="B7147" t="s">
        <v>565</v>
      </c>
      <c r="C7147">
        <v>10025</v>
      </c>
      <c r="D7147" t="s">
        <v>567</v>
      </c>
      <c r="F7147">
        <v>2009</v>
      </c>
      <c r="G7147">
        <v>6140</v>
      </c>
      <c r="H7147">
        <v>6129.03</v>
      </c>
      <c r="J7147">
        <v>2135203.85</v>
      </c>
      <c r="O7147">
        <v>806.32299999999998</v>
      </c>
      <c r="P7147">
        <v>0.57530000000000003</v>
      </c>
      <c r="Q7147">
        <v>2795676.108</v>
      </c>
      <c r="R7147" t="s">
        <v>82</v>
      </c>
      <c r="S7147" t="s">
        <v>237</v>
      </c>
      <c r="T7147" t="s">
        <v>65</v>
      </c>
      <c r="V7147" t="s">
        <v>137</v>
      </c>
      <c r="W7147" t="s">
        <v>51</v>
      </c>
      <c r="Y7147" t="s">
        <v>29</v>
      </c>
    </row>
    <row r="7148" spans="1:25" x14ac:dyDescent="0.45">
      <c r="A7148" t="s">
        <v>335</v>
      </c>
      <c r="B7148" t="s">
        <v>565</v>
      </c>
      <c r="C7148">
        <v>10025</v>
      </c>
      <c r="D7148" t="s">
        <v>567</v>
      </c>
      <c r="F7148">
        <v>2010</v>
      </c>
      <c r="G7148">
        <v>7607</v>
      </c>
      <c r="H7148">
        <v>7599.82</v>
      </c>
      <c r="J7148">
        <v>2640030.7799999998</v>
      </c>
      <c r="O7148">
        <v>996.95100000000002</v>
      </c>
      <c r="P7148">
        <v>0.57469999999999999</v>
      </c>
      <c r="Q7148">
        <v>3465133.247</v>
      </c>
      <c r="R7148" t="s">
        <v>82</v>
      </c>
      <c r="S7148" t="s">
        <v>237</v>
      </c>
      <c r="T7148" t="s">
        <v>65</v>
      </c>
      <c r="V7148" t="s">
        <v>137</v>
      </c>
      <c r="W7148" t="s">
        <v>51</v>
      </c>
      <c r="Y7148" t="s">
        <v>29</v>
      </c>
    </row>
    <row r="7149" spans="1:25" x14ac:dyDescent="0.45">
      <c r="A7149" t="s">
        <v>335</v>
      </c>
      <c r="B7149" t="s">
        <v>565</v>
      </c>
      <c r="C7149">
        <v>10025</v>
      </c>
      <c r="D7149" t="s">
        <v>567</v>
      </c>
      <c r="F7149">
        <v>2011</v>
      </c>
      <c r="G7149">
        <v>2604</v>
      </c>
      <c r="H7149">
        <v>2592.41</v>
      </c>
      <c r="J7149">
        <v>857396.55</v>
      </c>
      <c r="O7149">
        <v>292.447</v>
      </c>
      <c r="P7149">
        <v>0.53759999999999997</v>
      </c>
      <c r="Q7149">
        <v>1076962.98</v>
      </c>
      <c r="R7149" t="s">
        <v>82</v>
      </c>
      <c r="S7149" t="s">
        <v>237</v>
      </c>
      <c r="T7149" t="s">
        <v>65</v>
      </c>
      <c r="V7149" t="s">
        <v>137</v>
      </c>
      <c r="W7149" t="s">
        <v>51</v>
      </c>
      <c r="Y7149" t="s">
        <v>29</v>
      </c>
    </row>
    <row r="7150" spans="1:25" x14ac:dyDescent="0.45">
      <c r="A7150" t="s">
        <v>335</v>
      </c>
      <c r="B7150" t="s">
        <v>565</v>
      </c>
      <c r="C7150">
        <v>10025</v>
      </c>
      <c r="D7150" t="s">
        <v>567</v>
      </c>
      <c r="F7150">
        <v>2012</v>
      </c>
      <c r="G7150">
        <v>2036</v>
      </c>
      <c r="H7150">
        <v>2034.74</v>
      </c>
      <c r="J7150">
        <v>718837.92</v>
      </c>
      <c r="O7150">
        <v>244.381</v>
      </c>
      <c r="P7150">
        <v>0.51449999999999996</v>
      </c>
      <c r="Q7150">
        <v>942712.28200000001</v>
      </c>
      <c r="R7150" t="s">
        <v>82</v>
      </c>
      <c r="S7150" t="s">
        <v>237</v>
      </c>
      <c r="T7150" t="s">
        <v>65</v>
      </c>
      <c r="V7150" t="s">
        <v>137</v>
      </c>
      <c r="W7150" t="s">
        <v>51</v>
      </c>
      <c r="Y7150" t="s">
        <v>29</v>
      </c>
    </row>
    <row r="7151" spans="1:25" x14ac:dyDescent="0.45">
      <c r="A7151" t="s">
        <v>335</v>
      </c>
      <c r="B7151" t="s">
        <v>565</v>
      </c>
      <c r="C7151">
        <v>10025</v>
      </c>
      <c r="D7151" t="s">
        <v>567</v>
      </c>
      <c r="F7151">
        <v>2013</v>
      </c>
      <c r="G7151">
        <v>3231</v>
      </c>
      <c r="H7151">
        <v>3221.38</v>
      </c>
      <c r="J7151">
        <v>1128243.23</v>
      </c>
      <c r="O7151">
        <v>423.03500000000003</v>
      </c>
      <c r="P7151">
        <v>0.56430000000000002</v>
      </c>
      <c r="Q7151">
        <v>1492049.338</v>
      </c>
      <c r="R7151" t="s">
        <v>82</v>
      </c>
      <c r="S7151" t="s">
        <v>237</v>
      </c>
      <c r="T7151" t="s">
        <v>65</v>
      </c>
      <c r="V7151" t="s">
        <v>137</v>
      </c>
      <c r="W7151" t="s">
        <v>51</v>
      </c>
      <c r="Y7151" t="s">
        <v>29</v>
      </c>
    </row>
    <row r="7152" spans="1:25" x14ac:dyDescent="0.45">
      <c r="A7152" t="s">
        <v>335</v>
      </c>
      <c r="B7152" t="s">
        <v>565</v>
      </c>
      <c r="C7152">
        <v>10025</v>
      </c>
      <c r="D7152" t="s">
        <v>567</v>
      </c>
      <c r="F7152">
        <v>2014</v>
      </c>
      <c r="G7152">
        <v>6486</v>
      </c>
      <c r="H7152">
        <v>6482.08</v>
      </c>
      <c r="J7152">
        <v>2390013.34</v>
      </c>
      <c r="O7152">
        <v>872.6</v>
      </c>
      <c r="P7152">
        <v>0.56950000000000001</v>
      </c>
      <c r="Q7152">
        <v>3061849.7459999998</v>
      </c>
      <c r="R7152" t="s">
        <v>82</v>
      </c>
      <c r="S7152" t="s">
        <v>237</v>
      </c>
      <c r="T7152" t="s">
        <v>65</v>
      </c>
      <c r="V7152" t="s">
        <v>137</v>
      </c>
      <c r="W7152" t="s">
        <v>51</v>
      </c>
      <c r="Y7152" t="s">
        <v>29</v>
      </c>
    </row>
    <row r="7153" spans="1:25" x14ac:dyDescent="0.45">
      <c r="A7153" t="s">
        <v>335</v>
      </c>
      <c r="B7153" t="s">
        <v>565</v>
      </c>
      <c r="C7153">
        <v>10025</v>
      </c>
      <c r="D7153" t="s">
        <v>567</v>
      </c>
      <c r="F7153">
        <v>2015</v>
      </c>
      <c r="G7153">
        <v>6309</v>
      </c>
      <c r="H7153">
        <v>6296.55</v>
      </c>
      <c r="J7153">
        <v>2313167.0499999998</v>
      </c>
      <c r="O7153">
        <v>833.82899999999995</v>
      </c>
      <c r="P7153">
        <v>0.56069999999999998</v>
      </c>
      <c r="Q7153">
        <v>2969121.52</v>
      </c>
      <c r="R7153" t="s">
        <v>82</v>
      </c>
      <c r="S7153" t="s">
        <v>237</v>
      </c>
      <c r="T7153" t="s">
        <v>65</v>
      </c>
      <c r="V7153" t="s">
        <v>137</v>
      </c>
      <c r="W7153" t="s">
        <v>51</v>
      </c>
      <c r="Y7153" t="s">
        <v>30</v>
      </c>
    </row>
    <row r="7154" spans="1:25" x14ac:dyDescent="0.45">
      <c r="A7154" t="s">
        <v>335</v>
      </c>
      <c r="B7154" t="s">
        <v>565</v>
      </c>
      <c r="C7154">
        <v>10025</v>
      </c>
      <c r="D7154" t="s">
        <v>567</v>
      </c>
      <c r="F7154">
        <v>2016</v>
      </c>
      <c r="G7154">
        <v>8573</v>
      </c>
      <c r="H7154">
        <v>8570.08</v>
      </c>
      <c r="J7154">
        <v>3143748.89</v>
      </c>
      <c r="O7154">
        <v>1114.6569999999999</v>
      </c>
      <c r="P7154">
        <v>0.55259999999999998</v>
      </c>
      <c r="Q7154">
        <v>4032278.449</v>
      </c>
      <c r="R7154" t="s">
        <v>82</v>
      </c>
      <c r="S7154" t="s">
        <v>237</v>
      </c>
      <c r="T7154" t="s">
        <v>65</v>
      </c>
      <c r="V7154" t="s">
        <v>137</v>
      </c>
      <c r="W7154" t="s">
        <v>51</v>
      </c>
      <c r="Y7154" t="s">
        <v>30</v>
      </c>
    </row>
    <row r="7155" spans="1:25" x14ac:dyDescent="0.45">
      <c r="A7155" t="s">
        <v>335</v>
      </c>
      <c r="B7155" t="s">
        <v>565</v>
      </c>
      <c r="C7155">
        <v>10025</v>
      </c>
      <c r="D7155" t="s">
        <v>567</v>
      </c>
      <c r="F7155">
        <v>2017</v>
      </c>
      <c r="G7155">
        <v>6011</v>
      </c>
      <c r="H7155">
        <v>6004.14</v>
      </c>
      <c r="J7155">
        <v>2006446.98</v>
      </c>
      <c r="O7155">
        <v>679.99599999999998</v>
      </c>
      <c r="P7155">
        <v>0.53510000000000002</v>
      </c>
      <c r="Q7155">
        <v>2534118.4190000002</v>
      </c>
      <c r="R7155" t="s">
        <v>82</v>
      </c>
      <c r="S7155" t="s">
        <v>237</v>
      </c>
      <c r="T7155" t="s">
        <v>65</v>
      </c>
      <c r="V7155" t="s">
        <v>137</v>
      </c>
      <c r="W7155" t="s">
        <v>51</v>
      </c>
      <c r="Y7155" t="s">
        <v>30</v>
      </c>
    </row>
    <row r="7156" spans="1:25" x14ac:dyDescent="0.45">
      <c r="A7156" t="s">
        <v>335</v>
      </c>
      <c r="B7156" t="s">
        <v>565</v>
      </c>
      <c r="C7156">
        <v>10025</v>
      </c>
      <c r="D7156" t="s">
        <v>567</v>
      </c>
      <c r="F7156">
        <v>2018</v>
      </c>
      <c r="G7156">
        <v>767</v>
      </c>
      <c r="H7156">
        <v>763.9</v>
      </c>
      <c r="J7156">
        <v>243411.16</v>
      </c>
      <c r="O7156">
        <v>79.019000000000005</v>
      </c>
      <c r="P7156">
        <v>0.4672</v>
      </c>
      <c r="Q7156">
        <v>334384.16700000002</v>
      </c>
      <c r="R7156" t="s">
        <v>82</v>
      </c>
      <c r="S7156" t="s">
        <v>237</v>
      </c>
      <c r="T7156" t="s">
        <v>65</v>
      </c>
      <c r="V7156" t="s">
        <v>137</v>
      </c>
      <c r="W7156" t="s">
        <v>51</v>
      </c>
    </row>
    <row r="7157" spans="1:25" x14ac:dyDescent="0.45">
      <c r="A7157" t="s">
        <v>335</v>
      </c>
      <c r="B7157" t="s">
        <v>565</v>
      </c>
      <c r="C7157">
        <v>10025</v>
      </c>
      <c r="D7157" t="s">
        <v>568</v>
      </c>
      <c r="F7157">
        <v>2009</v>
      </c>
      <c r="G7157">
        <v>5284</v>
      </c>
      <c r="H7157">
        <v>5280.64</v>
      </c>
      <c r="J7157">
        <v>2122124.69</v>
      </c>
      <c r="O7157">
        <v>828.28599999999994</v>
      </c>
      <c r="P7157">
        <v>0.57879999999999998</v>
      </c>
      <c r="Q7157">
        <v>2855589.0610000002</v>
      </c>
      <c r="R7157" t="s">
        <v>82</v>
      </c>
      <c r="S7157" t="s">
        <v>237</v>
      </c>
      <c r="T7157" t="s">
        <v>65</v>
      </c>
      <c r="V7157" t="s">
        <v>137</v>
      </c>
      <c r="W7157" t="s">
        <v>51</v>
      </c>
      <c r="Y7157" t="s">
        <v>29</v>
      </c>
    </row>
    <row r="7158" spans="1:25" x14ac:dyDescent="0.45">
      <c r="A7158" t="s">
        <v>335</v>
      </c>
      <c r="B7158" t="s">
        <v>565</v>
      </c>
      <c r="C7158">
        <v>10025</v>
      </c>
      <c r="D7158" t="s">
        <v>568</v>
      </c>
      <c r="F7158">
        <v>2010</v>
      </c>
      <c r="G7158">
        <v>2042</v>
      </c>
      <c r="H7158">
        <v>2030.23</v>
      </c>
      <c r="J7158">
        <v>880431.76</v>
      </c>
      <c r="O7158">
        <v>321.29399999999998</v>
      </c>
      <c r="P7158">
        <v>0.56850000000000001</v>
      </c>
      <c r="Q7158">
        <v>1103256.2720000001</v>
      </c>
      <c r="R7158" t="s">
        <v>82</v>
      </c>
      <c r="S7158" t="s">
        <v>237</v>
      </c>
      <c r="T7158" t="s">
        <v>65</v>
      </c>
      <c r="V7158" t="s">
        <v>137</v>
      </c>
      <c r="W7158" t="s">
        <v>51</v>
      </c>
      <c r="Y7158" t="s">
        <v>29</v>
      </c>
    </row>
    <row r="7159" spans="1:25" x14ac:dyDescent="0.45">
      <c r="A7159" t="s">
        <v>335</v>
      </c>
      <c r="B7159" t="s">
        <v>565</v>
      </c>
      <c r="C7159">
        <v>10025</v>
      </c>
      <c r="D7159" t="s">
        <v>568</v>
      </c>
      <c r="F7159">
        <v>2011</v>
      </c>
      <c r="G7159">
        <v>8220</v>
      </c>
      <c r="H7159">
        <v>8215.73</v>
      </c>
      <c r="J7159">
        <v>3852744.94</v>
      </c>
      <c r="O7159">
        <v>1393.4829999999999</v>
      </c>
      <c r="P7159">
        <v>0.58030000000000004</v>
      </c>
      <c r="Q7159">
        <v>4795448.5630000001</v>
      </c>
      <c r="R7159" t="s">
        <v>82</v>
      </c>
      <c r="S7159" t="s">
        <v>237</v>
      </c>
      <c r="T7159" t="s">
        <v>65</v>
      </c>
      <c r="V7159" t="s">
        <v>137</v>
      </c>
      <c r="W7159" t="s">
        <v>51</v>
      </c>
      <c r="Y7159" t="s">
        <v>29</v>
      </c>
    </row>
    <row r="7160" spans="1:25" x14ac:dyDescent="0.45">
      <c r="A7160" t="s">
        <v>335</v>
      </c>
      <c r="B7160" t="s">
        <v>565</v>
      </c>
      <c r="C7160">
        <v>10025</v>
      </c>
      <c r="D7160" t="s">
        <v>568</v>
      </c>
      <c r="F7160">
        <v>2012</v>
      </c>
      <c r="G7160">
        <v>7821</v>
      </c>
      <c r="H7160">
        <v>7819</v>
      </c>
      <c r="J7160">
        <v>3810618.83</v>
      </c>
      <c r="O7160">
        <v>1389.607</v>
      </c>
      <c r="P7160">
        <v>0.57699999999999996</v>
      </c>
      <c r="Q7160">
        <v>4811178.7640000004</v>
      </c>
      <c r="R7160" t="s">
        <v>82</v>
      </c>
      <c r="S7160" t="s">
        <v>237</v>
      </c>
      <c r="T7160" t="s">
        <v>65</v>
      </c>
      <c r="V7160" t="s">
        <v>137</v>
      </c>
      <c r="W7160" t="s">
        <v>51</v>
      </c>
      <c r="Y7160" t="s">
        <v>29</v>
      </c>
    </row>
    <row r="7161" spans="1:25" x14ac:dyDescent="0.45">
      <c r="A7161" t="s">
        <v>335</v>
      </c>
      <c r="B7161" t="s">
        <v>565</v>
      </c>
      <c r="C7161">
        <v>10025</v>
      </c>
      <c r="D7161" t="s">
        <v>568</v>
      </c>
      <c r="F7161">
        <v>2013</v>
      </c>
      <c r="G7161">
        <v>5688</v>
      </c>
      <c r="H7161">
        <v>5678.82</v>
      </c>
      <c r="J7161">
        <v>2731791.4</v>
      </c>
      <c r="O7161">
        <v>977.54200000000003</v>
      </c>
      <c r="P7161">
        <v>0.56579999999999997</v>
      </c>
      <c r="Q7161">
        <v>3428608.6639999999</v>
      </c>
      <c r="R7161" t="s">
        <v>82</v>
      </c>
      <c r="S7161" t="s">
        <v>237</v>
      </c>
      <c r="T7161" t="s">
        <v>65</v>
      </c>
      <c r="V7161" t="s">
        <v>137</v>
      </c>
      <c r="W7161" t="s">
        <v>51</v>
      </c>
      <c r="Y7161" t="s">
        <v>29</v>
      </c>
    </row>
    <row r="7162" spans="1:25" x14ac:dyDescent="0.45">
      <c r="A7162" t="s">
        <v>335</v>
      </c>
      <c r="B7162" t="s">
        <v>565</v>
      </c>
      <c r="C7162">
        <v>10025</v>
      </c>
      <c r="D7162" t="s">
        <v>568</v>
      </c>
      <c r="F7162">
        <v>2014</v>
      </c>
      <c r="G7162">
        <v>4477</v>
      </c>
      <c r="H7162">
        <v>4468.75</v>
      </c>
      <c r="J7162">
        <v>2172022.8199999998</v>
      </c>
      <c r="O7162">
        <v>758.23</v>
      </c>
      <c r="P7162">
        <v>0.56710000000000005</v>
      </c>
      <c r="Q7162">
        <v>2660656.2519999999</v>
      </c>
      <c r="R7162" t="s">
        <v>82</v>
      </c>
      <c r="S7162" t="s">
        <v>237</v>
      </c>
      <c r="T7162" t="s">
        <v>65</v>
      </c>
      <c r="V7162" t="s">
        <v>137</v>
      </c>
      <c r="W7162" t="s">
        <v>51</v>
      </c>
      <c r="Y7162" t="s">
        <v>29</v>
      </c>
    </row>
    <row r="7163" spans="1:25" x14ac:dyDescent="0.45">
      <c r="A7163" t="s">
        <v>335</v>
      </c>
      <c r="B7163" t="s">
        <v>565</v>
      </c>
      <c r="C7163">
        <v>10025</v>
      </c>
      <c r="D7163" t="s">
        <v>568</v>
      </c>
      <c r="F7163">
        <v>2015</v>
      </c>
      <c r="G7163">
        <v>2951</v>
      </c>
      <c r="H7163">
        <v>2943.14</v>
      </c>
      <c r="J7163">
        <v>1382267.09</v>
      </c>
      <c r="O7163">
        <v>476.53800000000001</v>
      </c>
      <c r="P7163">
        <v>0.55549999999999999</v>
      </c>
      <c r="Q7163">
        <v>1704034.274</v>
      </c>
      <c r="R7163" t="s">
        <v>82</v>
      </c>
      <c r="S7163" t="s">
        <v>237</v>
      </c>
      <c r="T7163" t="s">
        <v>65</v>
      </c>
      <c r="V7163" t="s">
        <v>137</v>
      </c>
      <c r="W7163" t="s">
        <v>51</v>
      </c>
      <c r="Y7163" t="s">
        <v>30</v>
      </c>
    </row>
    <row r="7164" spans="1:25" x14ac:dyDescent="0.45">
      <c r="A7164" t="s">
        <v>335</v>
      </c>
      <c r="B7164" t="s">
        <v>565</v>
      </c>
      <c r="C7164">
        <v>10025</v>
      </c>
      <c r="D7164" t="s">
        <v>568</v>
      </c>
      <c r="F7164">
        <v>2016</v>
      </c>
      <c r="G7164">
        <v>1456</v>
      </c>
      <c r="H7164">
        <v>1450.31</v>
      </c>
      <c r="J7164">
        <v>654804.75</v>
      </c>
      <c r="O7164">
        <v>220.381</v>
      </c>
      <c r="P7164">
        <v>0.52659999999999996</v>
      </c>
      <c r="Q7164">
        <v>828356.10600000003</v>
      </c>
      <c r="R7164" t="s">
        <v>82</v>
      </c>
      <c r="S7164" t="s">
        <v>237</v>
      </c>
      <c r="T7164" t="s">
        <v>65</v>
      </c>
      <c r="V7164" t="s">
        <v>137</v>
      </c>
      <c r="W7164" t="s">
        <v>51</v>
      </c>
      <c r="Y7164" t="s">
        <v>30</v>
      </c>
    </row>
    <row r="7165" spans="1:25" x14ac:dyDescent="0.45">
      <c r="A7165" t="s">
        <v>335</v>
      </c>
      <c r="B7165" t="s">
        <v>565</v>
      </c>
      <c r="C7165">
        <v>10025</v>
      </c>
      <c r="D7165" t="s">
        <v>568</v>
      </c>
      <c r="F7165">
        <v>2017</v>
      </c>
      <c r="G7165">
        <v>3816</v>
      </c>
      <c r="H7165">
        <v>3808.57</v>
      </c>
      <c r="J7165">
        <v>1721170.92</v>
      </c>
      <c r="O7165">
        <v>586.14599999999996</v>
      </c>
      <c r="P7165">
        <v>0.54020000000000001</v>
      </c>
      <c r="Q7165">
        <v>2166531.84</v>
      </c>
      <c r="R7165" t="s">
        <v>82</v>
      </c>
      <c r="S7165" t="s">
        <v>237</v>
      </c>
      <c r="T7165" t="s">
        <v>65</v>
      </c>
      <c r="V7165" t="s">
        <v>137</v>
      </c>
      <c r="W7165" t="s">
        <v>51</v>
      </c>
      <c r="Y7165" t="s">
        <v>30</v>
      </c>
    </row>
    <row r="7166" spans="1:25" x14ac:dyDescent="0.45">
      <c r="A7166" t="s">
        <v>335</v>
      </c>
      <c r="B7166" t="s">
        <v>565</v>
      </c>
      <c r="C7166">
        <v>10025</v>
      </c>
      <c r="D7166" t="s">
        <v>568</v>
      </c>
      <c r="F7166">
        <v>2018</v>
      </c>
      <c r="G7166">
        <v>485</v>
      </c>
      <c r="H7166">
        <v>481.47</v>
      </c>
      <c r="J7166">
        <v>194458.51</v>
      </c>
      <c r="O7166">
        <v>62.869</v>
      </c>
      <c r="P7166">
        <v>0.52580000000000005</v>
      </c>
      <c r="Q7166">
        <v>237726.799</v>
      </c>
      <c r="R7166" t="s">
        <v>82</v>
      </c>
      <c r="S7166" t="s">
        <v>237</v>
      </c>
      <c r="T7166" t="s">
        <v>65</v>
      </c>
      <c r="V7166" t="s">
        <v>137</v>
      </c>
      <c r="W7166" t="s">
        <v>51</v>
      </c>
    </row>
    <row r="7167" spans="1:25" x14ac:dyDescent="0.45">
      <c r="A7167" t="s">
        <v>335</v>
      </c>
      <c r="B7167" t="s">
        <v>565</v>
      </c>
      <c r="C7167">
        <v>10025</v>
      </c>
      <c r="D7167" t="s">
        <v>569</v>
      </c>
      <c r="F7167">
        <v>2009</v>
      </c>
      <c r="G7167">
        <v>8715</v>
      </c>
      <c r="H7167">
        <v>8711.43</v>
      </c>
      <c r="J7167">
        <v>3520592.92</v>
      </c>
      <c r="O7167">
        <v>756.45399999999995</v>
      </c>
      <c r="P7167">
        <v>0.3402</v>
      </c>
      <c r="Q7167">
        <v>4460631.5539999995</v>
      </c>
      <c r="R7167" t="s">
        <v>82</v>
      </c>
      <c r="S7167" t="s">
        <v>38</v>
      </c>
      <c r="T7167" t="s">
        <v>46</v>
      </c>
      <c r="W7167" t="s">
        <v>51</v>
      </c>
      <c r="Y7167" t="s">
        <v>29</v>
      </c>
    </row>
    <row r="7168" spans="1:25" x14ac:dyDescent="0.45">
      <c r="A7168" t="s">
        <v>335</v>
      </c>
      <c r="B7168" t="s">
        <v>565</v>
      </c>
      <c r="C7168">
        <v>10025</v>
      </c>
      <c r="D7168" t="s">
        <v>569</v>
      </c>
      <c r="F7168">
        <v>2010</v>
      </c>
      <c r="G7168">
        <v>7435</v>
      </c>
      <c r="H7168">
        <v>7433.6</v>
      </c>
      <c r="J7168">
        <v>3204259.14</v>
      </c>
      <c r="O7168">
        <v>692.49300000000005</v>
      </c>
      <c r="P7168">
        <v>0.3473</v>
      </c>
      <c r="Q7168">
        <v>3929044.8220000002</v>
      </c>
      <c r="R7168" t="s">
        <v>82</v>
      </c>
      <c r="S7168" t="s">
        <v>38</v>
      </c>
      <c r="T7168" t="s">
        <v>46</v>
      </c>
      <c r="W7168" t="s">
        <v>51</v>
      </c>
      <c r="Y7168" t="s">
        <v>29</v>
      </c>
    </row>
    <row r="7169" spans="1:25" x14ac:dyDescent="0.45">
      <c r="A7169" t="s">
        <v>335</v>
      </c>
      <c r="B7169" t="s">
        <v>565</v>
      </c>
      <c r="C7169">
        <v>10025</v>
      </c>
      <c r="D7169" t="s">
        <v>569</v>
      </c>
      <c r="F7169">
        <v>2011</v>
      </c>
      <c r="G7169">
        <v>8717</v>
      </c>
      <c r="H7169">
        <v>8713.86</v>
      </c>
      <c r="J7169">
        <v>3787646.13</v>
      </c>
      <c r="O7169">
        <v>877.9</v>
      </c>
      <c r="P7169">
        <v>0.3634</v>
      </c>
      <c r="Q7169">
        <v>4833506.4570000004</v>
      </c>
      <c r="R7169" t="s">
        <v>82</v>
      </c>
      <c r="S7169" t="s">
        <v>38</v>
      </c>
      <c r="T7169" t="s">
        <v>46</v>
      </c>
      <c r="W7169" t="s">
        <v>51</v>
      </c>
      <c r="Y7169" t="s">
        <v>29</v>
      </c>
    </row>
    <row r="7170" spans="1:25" x14ac:dyDescent="0.45">
      <c r="A7170" t="s">
        <v>335</v>
      </c>
      <c r="B7170" t="s">
        <v>565</v>
      </c>
      <c r="C7170">
        <v>10025</v>
      </c>
      <c r="D7170" t="s">
        <v>569</v>
      </c>
      <c r="F7170">
        <v>2012</v>
      </c>
      <c r="G7170">
        <v>7744</v>
      </c>
      <c r="H7170">
        <v>7741.65</v>
      </c>
      <c r="J7170">
        <v>3181344.18</v>
      </c>
      <c r="O7170">
        <v>719.15800000000002</v>
      </c>
      <c r="P7170">
        <v>0.35659999999999997</v>
      </c>
      <c r="Q7170">
        <v>4034887.648</v>
      </c>
      <c r="R7170" t="s">
        <v>82</v>
      </c>
      <c r="S7170" t="s">
        <v>38</v>
      </c>
      <c r="T7170" t="s">
        <v>46</v>
      </c>
      <c r="W7170" t="s">
        <v>51</v>
      </c>
      <c r="Y7170" t="s">
        <v>29</v>
      </c>
    </row>
    <row r="7171" spans="1:25" x14ac:dyDescent="0.45">
      <c r="A7171" t="s">
        <v>335</v>
      </c>
      <c r="B7171" t="s">
        <v>565</v>
      </c>
      <c r="C7171">
        <v>10025</v>
      </c>
      <c r="D7171" t="s">
        <v>569</v>
      </c>
      <c r="F7171">
        <v>2013</v>
      </c>
      <c r="G7171">
        <v>8667</v>
      </c>
      <c r="H7171">
        <v>8665.74</v>
      </c>
      <c r="J7171">
        <v>3615656.05</v>
      </c>
      <c r="O7171">
        <v>751.577</v>
      </c>
      <c r="P7171">
        <v>0.3377</v>
      </c>
      <c r="Q7171">
        <v>4471043.1160000004</v>
      </c>
      <c r="R7171" t="s">
        <v>82</v>
      </c>
      <c r="S7171" t="s">
        <v>38</v>
      </c>
      <c r="T7171" t="s">
        <v>46</v>
      </c>
      <c r="W7171" t="s">
        <v>51</v>
      </c>
      <c r="Y7171" t="s">
        <v>29</v>
      </c>
    </row>
    <row r="7172" spans="1:25" x14ac:dyDescent="0.45">
      <c r="A7172" t="s">
        <v>335</v>
      </c>
      <c r="B7172" t="s">
        <v>565</v>
      </c>
      <c r="C7172">
        <v>10025</v>
      </c>
      <c r="D7172" t="s">
        <v>569</v>
      </c>
      <c r="F7172">
        <v>2014</v>
      </c>
      <c r="G7172">
        <v>6628</v>
      </c>
      <c r="H7172">
        <v>6621.62</v>
      </c>
      <c r="J7172">
        <v>2623344.79</v>
      </c>
      <c r="O7172">
        <v>567.495</v>
      </c>
      <c r="P7172">
        <v>0.33329999999999999</v>
      </c>
      <c r="Q7172">
        <v>3396777.2280000001</v>
      </c>
      <c r="R7172" t="s">
        <v>82</v>
      </c>
      <c r="S7172" t="s">
        <v>38</v>
      </c>
      <c r="T7172" t="s">
        <v>46</v>
      </c>
      <c r="W7172" t="s">
        <v>51</v>
      </c>
      <c r="Y7172" t="s">
        <v>29</v>
      </c>
    </row>
    <row r="7173" spans="1:25" x14ac:dyDescent="0.45">
      <c r="A7173" t="s">
        <v>335</v>
      </c>
      <c r="B7173" t="s">
        <v>565</v>
      </c>
      <c r="C7173">
        <v>10025</v>
      </c>
      <c r="D7173" t="s">
        <v>569</v>
      </c>
      <c r="F7173">
        <v>2015</v>
      </c>
      <c r="G7173">
        <v>8137</v>
      </c>
      <c r="H7173">
        <v>8128.65</v>
      </c>
      <c r="J7173">
        <v>3118097.98</v>
      </c>
      <c r="O7173">
        <v>691.80600000000004</v>
      </c>
      <c r="P7173">
        <v>0.33939999999999998</v>
      </c>
      <c r="Q7173">
        <v>4058423.682</v>
      </c>
      <c r="R7173" t="s">
        <v>82</v>
      </c>
      <c r="S7173" t="s">
        <v>38</v>
      </c>
      <c r="T7173" t="s">
        <v>46</v>
      </c>
      <c r="W7173" t="s">
        <v>51</v>
      </c>
      <c r="Y7173" t="s">
        <v>30</v>
      </c>
    </row>
    <row r="7174" spans="1:25" x14ac:dyDescent="0.45">
      <c r="A7174" t="s">
        <v>335</v>
      </c>
      <c r="B7174" t="s">
        <v>565</v>
      </c>
      <c r="C7174">
        <v>10025</v>
      </c>
      <c r="D7174" t="s">
        <v>569</v>
      </c>
      <c r="F7174">
        <v>2016</v>
      </c>
      <c r="G7174">
        <v>7343</v>
      </c>
      <c r="H7174">
        <v>7341.04</v>
      </c>
      <c r="J7174">
        <v>2917490.56</v>
      </c>
      <c r="O7174">
        <v>583.16800000000001</v>
      </c>
      <c r="P7174">
        <v>0.31669999999999998</v>
      </c>
      <c r="Q7174">
        <v>3658405.7230000002</v>
      </c>
      <c r="R7174" t="s">
        <v>82</v>
      </c>
      <c r="S7174" t="s">
        <v>38</v>
      </c>
      <c r="T7174" t="s">
        <v>46</v>
      </c>
      <c r="W7174" t="s">
        <v>51</v>
      </c>
      <c r="Y7174" t="s">
        <v>30</v>
      </c>
    </row>
    <row r="7175" spans="1:25" x14ac:dyDescent="0.45">
      <c r="A7175" t="s">
        <v>335</v>
      </c>
      <c r="B7175" t="s">
        <v>565</v>
      </c>
      <c r="C7175">
        <v>10025</v>
      </c>
      <c r="D7175" t="s">
        <v>569</v>
      </c>
      <c r="F7175">
        <v>2017</v>
      </c>
      <c r="G7175">
        <v>7356</v>
      </c>
      <c r="H7175">
        <v>7347.02</v>
      </c>
      <c r="J7175">
        <v>2471995.7200000002</v>
      </c>
      <c r="O7175">
        <v>328.69299999999998</v>
      </c>
      <c r="P7175">
        <v>0.21410000000000001</v>
      </c>
      <c r="Q7175">
        <v>3023614.8679999998</v>
      </c>
      <c r="R7175" t="s">
        <v>82</v>
      </c>
      <c r="S7175" t="s">
        <v>571</v>
      </c>
      <c r="T7175" t="s">
        <v>46</v>
      </c>
      <c r="W7175" t="s">
        <v>51</v>
      </c>
      <c r="Y7175" t="s">
        <v>30</v>
      </c>
    </row>
    <row r="7176" spans="1:25" x14ac:dyDescent="0.45">
      <c r="A7176" t="s">
        <v>335</v>
      </c>
      <c r="B7176" t="s">
        <v>565</v>
      </c>
      <c r="C7176">
        <v>10025</v>
      </c>
      <c r="D7176" t="s">
        <v>569</v>
      </c>
      <c r="F7176">
        <v>2018</v>
      </c>
      <c r="G7176">
        <v>7715</v>
      </c>
      <c r="H7176">
        <v>7712.85</v>
      </c>
      <c r="J7176">
        <v>2784070.6</v>
      </c>
      <c r="O7176">
        <v>167.24700000000001</v>
      </c>
      <c r="P7176">
        <v>9.1899999999999996E-2</v>
      </c>
      <c r="Q7176">
        <v>3665096.42</v>
      </c>
      <c r="R7176" t="s">
        <v>333</v>
      </c>
      <c r="S7176" t="s">
        <v>38</v>
      </c>
      <c r="T7176" t="s">
        <v>46</v>
      </c>
      <c r="W7176" t="s">
        <v>572</v>
      </c>
      <c r="Y7176" t="s">
        <v>30</v>
      </c>
    </row>
    <row r="7177" spans="1:25" x14ac:dyDescent="0.45">
      <c r="A7177" t="s">
        <v>335</v>
      </c>
      <c r="B7177" t="s">
        <v>565</v>
      </c>
      <c r="C7177">
        <v>10025</v>
      </c>
      <c r="D7177" t="s">
        <v>569</v>
      </c>
      <c r="F7177">
        <v>2019</v>
      </c>
      <c r="G7177">
        <v>8119</v>
      </c>
      <c r="H7177">
        <v>8118.25</v>
      </c>
      <c r="J7177">
        <v>2725478.5</v>
      </c>
      <c r="O7177">
        <v>181.28700000000001</v>
      </c>
      <c r="P7177">
        <v>0.10920000000000001</v>
      </c>
      <c r="Q7177">
        <v>3366655.9249999998</v>
      </c>
      <c r="R7177" t="s">
        <v>333</v>
      </c>
      <c r="S7177" t="s">
        <v>38</v>
      </c>
      <c r="T7177" t="s">
        <v>46</v>
      </c>
      <c r="Y7177" t="s">
        <v>30</v>
      </c>
    </row>
    <row r="7178" spans="1:25" x14ac:dyDescent="0.45">
      <c r="A7178" t="s">
        <v>335</v>
      </c>
      <c r="B7178" t="s">
        <v>565</v>
      </c>
      <c r="C7178">
        <v>10025</v>
      </c>
      <c r="D7178" t="s">
        <v>569</v>
      </c>
      <c r="F7178">
        <v>2020</v>
      </c>
      <c r="G7178">
        <v>8781</v>
      </c>
      <c r="H7178">
        <v>7125</v>
      </c>
      <c r="J7178">
        <v>2106163.5</v>
      </c>
      <c r="O7178">
        <v>141.19</v>
      </c>
      <c r="P7178">
        <v>0.1028</v>
      </c>
      <c r="Q7178">
        <v>2744396.4249999998</v>
      </c>
      <c r="R7178" t="s">
        <v>333</v>
      </c>
      <c r="S7178" t="s">
        <v>38</v>
      </c>
      <c r="T7178" t="s">
        <v>46</v>
      </c>
      <c r="Y7178" t="s">
        <v>30</v>
      </c>
    </row>
    <row r="7179" spans="1:25" x14ac:dyDescent="0.45">
      <c r="A7179" t="s">
        <v>335</v>
      </c>
      <c r="B7179" t="s">
        <v>565</v>
      </c>
      <c r="C7179">
        <v>10025</v>
      </c>
      <c r="D7179" t="s">
        <v>569</v>
      </c>
      <c r="F7179">
        <v>2021</v>
      </c>
      <c r="G7179">
        <v>8095</v>
      </c>
      <c r="H7179">
        <v>7825.25</v>
      </c>
      <c r="J7179">
        <v>2550748.25</v>
      </c>
      <c r="O7179">
        <v>160.33500000000001</v>
      </c>
      <c r="P7179">
        <v>9.6199999999999994E-2</v>
      </c>
      <c r="Q7179">
        <v>3364185.95</v>
      </c>
      <c r="R7179" t="s">
        <v>333</v>
      </c>
      <c r="S7179" t="s">
        <v>38</v>
      </c>
      <c r="T7179" t="s">
        <v>46</v>
      </c>
      <c r="Y7179" t="s">
        <v>30</v>
      </c>
    </row>
    <row r="7180" spans="1:25" x14ac:dyDescent="0.45">
      <c r="A7180" t="s">
        <v>335</v>
      </c>
      <c r="B7180" t="s">
        <v>565</v>
      </c>
      <c r="C7180">
        <v>10025</v>
      </c>
      <c r="D7180" t="s">
        <v>569</v>
      </c>
      <c r="F7180">
        <v>2022</v>
      </c>
      <c r="G7180">
        <v>8602</v>
      </c>
      <c r="H7180">
        <v>8601.5</v>
      </c>
      <c r="J7180">
        <v>2747934.5</v>
      </c>
      <c r="O7180">
        <v>170.44200000000001</v>
      </c>
      <c r="P7180">
        <v>9.7100000000000006E-2</v>
      </c>
      <c r="Q7180">
        <v>3531012.45</v>
      </c>
      <c r="R7180" t="s">
        <v>333</v>
      </c>
      <c r="S7180" t="s">
        <v>38</v>
      </c>
      <c r="T7180" t="s">
        <v>46</v>
      </c>
      <c r="Y7180" t="s">
        <v>30</v>
      </c>
    </row>
    <row r="7181" spans="1:25" x14ac:dyDescent="0.45">
      <c r="A7181" t="s">
        <v>335</v>
      </c>
      <c r="B7181" t="s">
        <v>565</v>
      </c>
      <c r="C7181">
        <v>10025</v>
      </c>
      <c r="D7181" t="s">
        <v>569</v>
      </c>
      <c r="F7181">
        <v>2023</v>
      </c>
      <c r="G7181">
        <v>7620</v>
      </c>
      <c r="H7181">
        <v>7616</v>
      </c>
      <c r="J7181">
        <v>2311530</v>
      </c>
      <c r="O7181">
        <v>135.71899999999999</v>
      </c>
      <c r="P7181">
        <v>9.5699999999999993E-2</v>
      </c>
      <c r="Q7181">
        <v>2897348.7</v>
      </c>
      <c r="R7181" t="s">
        <v>333</v>
      </c>
      <c r="S7181" t="s">
        <v>38</v>
      </c>
      <c r="T7181" t="s">
        <v>46</v>
      </c>
      <c r="Y7181" t="s">
        <v>30</v>
      </c>
    </row>
    <row r="7182" spans="1:25" x14ac:dyDescent="0.45">
      <c r="A7182" t="s">
        <v>335</v>
      </c>
      <c r="B7182" t="s">
        <v>565</v>
      </c>
      <c r="C7182">
        <v>10025</v>
      </c>
      <c r="D7182" t="s">
        <v>569</v>
      </c>
      <c r="F7182">
        <v>2024</v>
      </c>
      <c r="G7182">
        <v>4368</v>
      </c>
      <c r="H7182">
        <v>4365.25</v>
      </c>
      <c r="J7182">
        <v>1454880</v>
      </c>
      <c r="O7182">
        <v>61.430999999999997</v>
      </c>
      <c r="P7182">
        <v>7.1599999999999997E-2</v>
      </c>
      <c r="Q7182">
        <v>1706665.0249999999</v>
      </c>
      <c r="R7182" t="s">
        <v>333</v>
      </c>
      <c r="S7182" t="s">
        <v>38</v>
      </c>
      <c r="T7182" t="s">
        <v>46</v>
      </c>
      <c r="Y7182" t="s">
        <v>30</v>
      </c>
    </row>
    <row r="7183" spans="1:25" x14ac:dyDescent="0.45">
      <c r="A7183" t="s">
        <v>203</v>
      </c>
      <c r="B7183" t="s">
        <v>573</v>
      </c>
      <c r="C7183">
        <v>10029</v>
      </c>
      <c r="D7183">
        <v>3</v>
      </c>
      <c r="F7183">
        <v>2009</v>
      </c>
      <c r="G7183">
        <v>6924</v>
      </c>
      <c r="H7183">
        <v>6911.87</v>
      </c>
      <c r="J7183">
        <v>784038.79</v>
      </c>
      <c r="O7183">
        <v>44.716000000000001</v>
      </c>
      <c r="P7183">
        <v>8.14E-2</v>
      </c>
      <c r="Q7183">
        <v>1054163.3659999999</v>
      </c>
      <c r="R7183" t="s">
        <v>333</v>
      </c>
      <c r="S7183" t="s">
        <v>45</v>
      </c>
      <c r="T7183" t="s">
        <v>63</v>
      </c>
      <c r="V7183" t="s">
        <v>574</v>
      </c>
      <c r="Y7183" t="s">
        <v>29</v>
      </c>
    </row>
    <row r="7184" spans="1:25" x14ac:dyDescent="0.45">
      <c r="A7184" t="s">
        <v>203</v>
      </c>
      <c r="B7184" t="s">
        <v>573</v>
      </c>
      <c r="C7184">
        <v>10029</v>
      </c>
      <c r="D7184">
        <v>3</v>
      </c>
      <c r="F7184">
        <v>2010</v>
      </c>
      <c r="G7184">
        <v>3972</v>
      </c>
      <c r="H7184">
        <v>3964.53</v>
      </c>
      <c r="J7184">
        <v>432885.97</v>
      </c>
      <c r="O7184">
        <v>19.574000000000002</v>
      </c>
      <c r="P7184">
        <v>6.7199999999999996E-2</v>
      </c>
      <c r="Q7184">
        <v>576891.69999999995</v>
      </c>
      <c r="R7184" t="s">
        <v>333</v>
      </c>
      <c r="S7184" t="s">
        <v>45</v>
      </c>
      <c r="T7184" t="s">
        <v>63</v>
      </c>
      <c r="V7184" t="s">
        <v>574</v>
      </c>
      <c r="Y7184" t="s">
        <v>29</v>
      </c>
    </row>
    <row r="7185" spans="1:25" x14ac:dyDescent="0.45">
      <c r="A7185" t="s">
        <v>203</v>
      </c>
      <c r="B7185" t="s">
        <v>573</v>
      </c>
      <c r="C7185">
        <v>10029</v>
      </c>
      <c r="D7185">
        <v>3</v>
      </c>
      <c r="F7185">
        <v>2011</v>
      </c>
      <c r="G7185">
        <v>6394</v>
      </c>
      <c r="H7185">
        <v>6378.87</v>
      </c>
      <c r="J7185">
        <v>700794.92</v>
      </c>
      <c r="O7185">
        <v>27.309000000000001</v>
      </c>
      <c r="P7185">
        <v>5.9900000000000002E-2</v>
      </c>
      <c r="Q7185">
        <v>910602.52</v>
      </c>
      <c r="R7185" t="s">
        <v>333</v>
      </c>
      <c r="S7185" t="s">
        <v>45</v>
      </c>
      <c r="T7185" t="s">
        <v>63</v>
      </c>
      <c r="V7185" t="s">
        <v>574</v>
      </c>
      <c r="Y7185" t="s">
        <v>29</v>
      </c>
    </row>
    <row r="7186" spans="1:25" x14ac:dyDescent="0.45">
      <c r="A7186" t="s">
        <v>203</v>
      </c>
      <c r="B7186" t="s">
        <v>573</v>
      </c>
      <c r="C7186">
        <v>10029</v>
      </c>
      <c r="D7186">
        <v>3</v>
      </c>
      <c r="F7186">
        <v>2012</v>
      </c>
      <c r="G7186">
        <v>5655</v>
      </c>
      <c r="H7186">
        <v>5643.87</v>
      </c>
      <c r="J7186">
        <v>652383.81000000006</v>
      </c>
      <c r="O7186">
        <v>31.605</v>
      </c>
      <c r="P7186">
        <v>7.22E-2</v>
      </c>
      <c r="Q7186">
        <v>873168.39</v>
      </c>
      <c r="R7186" t="s">
        <v>333</v>
      </c>
      <c r="S7186" t="s">
        <v>45</v>
      </c>
      <c r="T7186" t="s">
        <v>63</v>
      </c>
      <c r="V7186" t="s">
        <v>574</v>
      </c>
      <c r="Y7186" t="s">
        <v>29</v>
      </c>
    </row>
    <row r="7187" spans="1:25" x14ac:dyDescent="0.45">
      <c r="A7187" t="s">
        <v>203</v>
      </c>
      <c r="B7187" t="s">
        <v>573</v>
      </c>
      <c r="C7187">
        <v>10029</v>
      </c>
      <c r="D7187">
        <v>3</v>
      </c>
      <c r="F7187">
        <v>2013</v>
      </c>
      <c r="G7187">
        <v>7096</v>
      </c>
      <c r="H7187">
        <v>7091.75</v>
      </c>
      <c r="J7187">
        <v>749925.21</v>
      </c>
      <c r="O7187">
        <v>28.631</v>
      </c>
      <c r="P7187">
        <v>5.6599999999999998E-2</v>
      </c>
      <c r="Q7187">
        <v>995161.54099999997</v>
      </c>
      <c r="R7187" t="s">
        <v>333</v>
      </c>
      <c r="S7187" t="s">
        <v>45</v>
      </c>
      <c r="T7187" t="s">
        <v>63</v>
      </c>
      <c r="V7187" t="s">
        <v>574</v>
      </c>
      <c r="Y7187" t="s">
        <v>29</v>
      </c>
    </row>
    <row r="7188" spans="1:25" x14ac:dyDescent="0.45">
      <c r="A7188" t="s">
        <v>203</v>
      </c>
      <c r="B7188" t="s">
        <v>573</v>
      </c>
      <c r="C7188">
        <v>10029</v>
      </c>
      <c r="D7188">
        <v>3</v>
      </c>
      <c r="F7188">
        <v>2014</v>
      </c>
      <c r="G7188">
        <v>5828</v>
      </c>
      <c r="H7188">
        <v>5817.67</v>
      </c>
      <c r="J7188">
        <v>600659.59</v>
      </c>
      <c r="O7188">
        <v>22.047999999999998</v>
      </c>
      <c r="P7188">
        <v>5.4600000000000003E-2</v>
      </c>
      <c r="Q7188">
        <v>797618.071</v>
      </c>
      <c r="R7188" t="s">
        <v>333</v>
      </c>
      <c r="S7188" t="s">
        <v>45</v>
      </c>
      <c r="T7188" t="s">
        <v>63</v>
      </c>
      <c r="V7188" t="s">
        <v>574</v>
      </c>
      <c r="Y7188" t="s">
        <v>29</v>
      </c>
    </row>
    <row r="7189" spans="1:25" x14ac:dyDescent="0.45">
      <c r="A7189" t="s">
        <v>203</v>
      </c>
      <c r="B7189" t="s">
        <v>573</v>
      </c>
      <c r="C7189">
        <v>10029</v>
      </c>
      <c r="D7189">
        <v>3</v>
      </c>
      <c r="F7189">
        <v>2015</v>
      </c>
      <c r="G7189">
        <v>5698</v>
      </c>
      <c r="H7189">
        <v>5691.01</v>
      </c>
      <c r="J7189">
        <v>599112.14</v>
      </c>
      <c r="O7189">
        <v>21.515000000000001</v>
      </c>
      <c r="P7189">
        <v>5.3600000000000002E-2</v>
      </c>
      <c r="Q7189">
        <v>795905.68900000001</v>
      </c>
      <c r="R7189" t="s">
        <v>333</v>
      </c>
      <c r="S7189" t="s">
        <v>45</v>
      </c>
      <c r="T7189" t="s">
        <v>63</v>
      </c>
      <c r="V7189" t="s">
        <v>574</v>
      </c>
      <c r="Y7189" t="s">
        <v>30</v>
      </c>
    </row>
    <row r="7190" spans="1:25" x14ac:dyDescent="0.45">
      <c r="A7190" t="s">
        <v>203</v>
      </c>
      <c r="B7190" t="s">
        <v>573</v>
      </c>
      <c r="C7190">
        <v>10029</v>
      </c>
      <c r="D7190">
        <v>3</v>
      </c>
      <c r="F7190">
        <v>2016</v>
      </c>
      <c r="G7190">
        <v>6130</v>
      </c>
      <c r="H7190">
        <v>6123.8</v>
      </c>
      <c r="J7190">
        <v>738129.36</v>
      </c>
      <c r="O7190">
        <v>37.090000000000003</v>
      </c>
      <c r="P7190">
        <v>7.4499999999999997E-2</v>
      </c>
      <c r="Q7190">
        <v>972472.58</v>
      </c>
      <c r="R7190" t="s">
        <v>333</v>
      </c>
      <c r="S7190" t="s">
        <v>45</v>
      </c>
      <c r="T7190" t="s">
        <v>63</v>
      </c>
      <c r="V7190" t="s">
        <v>574</v>
      </c>
      <c r="Y7190" t="s">
        <v>30</v>
      </c>
    </row>
    <row r="7191" spans="1:25" x14ac:dyDescent="0.45">
      <c r="A7191" t="s">
        <v>203</v>
      </c>
      <c r="B7191" t="s">
        <v>573</v>
      </c>
      <c r="C7191">
        <v>10029</v>
      </c>
      <c r="D7191">
        <v>3</v>
      </c>
      <c r="F7191">
        <v>2017</v>
      </c>
      <c r="G7191">
        <v>6089</v>
      </c>
      <c r="H7191">
        <v>6077.92</v>
      </c>
      <c r="J7191">
        <v>808623.32</v>
      </c>
      <c r="O7191">
        <v>62.329000000000001</v>
      </c>
      <c r="P7191">
        <v>0.11550000000000001</v>
      </c>
      <c r="Q7191">
        <v>1077775.206</v>
      </c>
      <c r="R7191" t="s">
        <v>333</v>
      </c>
      <c r="S7191" t="s">
        <v>45</v>
      </c>
      <c r="T7191" t="s">
        <v>63</v>
      </c>
      <c r="V7191" t="s">
        <v>574</v>
      </c>
      <c r="Y7191" t="s">
        <v>30</v>
      </c>
    </row>
    <row r="7192" spans="1:25" x14ac:dyDescent="0.45">
      <c r="A7192" t="s">
        <v>203</v>
      </c>
      <c r="B7192" t="s">
        <v>573</v>
      </c>
      <c r="C7192">
        <v>10029</v>
      </c>
      <c r="D7192">
        <v>3</v>
      </c>
      <c r="F7192">
        <v>2018</v>
      </c>
      <c r="G7192">
        <v>5679</v>
      </c>
      <c r="H7192">
        <v>5671.57</v>
      </c>
      <c r="J7192">
        <v>770362.61</v>
      </c>
      <c r="O7192">
        <v>53.95</v>
      </c>
      <c r="P7192">
        <v>0.1057</v>
      </c>
      <c r="Q7192">
        <v>1022057.647</v>
      </c>
      <c r="R7192" t="s">
        <v>333</v>
      </c>
      <c r="S7192" t="s">
        <v>45</v>
      </c>
      <c r="T7192" t="s">
        <v>63</v>
      </c>
      <c r="V7192" t="s">
        <v>574</v>
      </c>
      <c r="Y7192" t="s">
        <v>30</v>
      </c>
    </row>
    <row r="7193" spans="1:25" x14ac:dyDescent="0.45">
      <c r="A7193" t="s">
        <v>203</v>
      </c>
      <c r="B7193" t="s">
        <v>573</v>
      </c>
      <c r="C7193">
        <v>10029</v>
      </c>
      <c r="D7193">
        <v>3</v>
      </c>
      <c r="F7193">
        <v>2019</v>
      </c>
      <c r="G7193">
        <v>6425</v>
      </c>
      <c r="H7193">
        <v>6412.01</v>
      </c>
      <c r="J7193">
        <v>793149.12</v>
      </c>
      <c r="O7193">
        <v>58.142000000000003</v>
      </c>
      <c r="P7193">
        <v>0.10780000000000001</v>
      </c>
      <c r="Q7193">
        <v>1067667.5460000001</v>
      </c>
      <c r="R7193" t="s">
        <v>333</v>
      </c>
      <c r="S7193" t="s">
        <v>45</v>
      </c>
      <c r="T7193" t="s">
        <v>63</v>
      </c>
      <c r="V7193" t="s">
        <v>574</v>
      </c>
      <c r="Y7193" t="s">
        <v>30</v>
      </c>
    </row>
    <row r="7194" spans="1:25" x14ac:dyDescent="0.45">
      <c r="A7194" t="s">
        <v>203</v>
      </c>
      <c r="B7194" t="s">
        <v>573</v>
      </c>
      <c r="C7194">
        <v>10029</v>
      </c>
      <c r="D7194">
        <v>3</v>
      </c>
      <c r="F7194">
        <v>2020</v>
      </c>
      <c r="G7194">
        <v>1514</v>
      </c>
      <c r="H7194">
        <v>1512.34</v>
      </c>
      <c r="J7194">
        <v>223147</v>
      </c>
      <c r="O7194">
        <v>26.356000000000002</v>
      </c>
      <c r="P7194">
        <v>0.16439999999999999</v>
      </c>
      <c r="Q7194">
        <v>319089.50199999998</v>
      </c>
      <c r="R7194" t="s">
        <v>333</v>
      </c>
      <c r="S7194" t="s">
        <v>45</v>
      </c>
      <c r="T7194" t="s">
        <v>63</v>
      </c>
      <c r="V7194" t="s">
        <v>574</v>
      </c>
    </row>
    <row r="7195" spans="1:25" x14ac:dyDescent="0.45">
      <c r="A7195" t="s">
        <v>203</v>
      </c>
      <c r="B7195" t="s">
        <v>573</v>
      </c>
      <c r="C7195">
        <v>10029</v>
      </c>
      <c r="D7195">
        <v>5</v>
      </c>
      <c r="F7195">
        <v>2009</v>
      </c>
      <c r="G7195">
        <v>152</v>
      </c>
      <c r="H7195">
        <v>127.15</v>
      </c>
      <c r="I7195">
        <v>1088.5</v>
      </c>
      <c r="O7195">
        <v>2.3119999999999998</v>
      </c>
      <c r="P7195">
        <v>0.2321</v>
      </c>
      <c r="Q7195">
        <v>21991.169000000002</v>
      </c>
      <c r="R7195" t="s">
        <v>333</v>
      </c>
      <c r="S7195" t="s">
        <v>38</v>
      </c>
      <c r="T7195" t="s">
        <v>89</v>
      </c>
      <c r="V7195" t="s">
        <v>251</v>
      </c>
      <c r="Y7195" t="s">
        <v>29</v>
      </c>
    </row>
    <row r="7196" spans="1:25" x14ac:dyDescent="0.45">
      <c r="A7196" t="s">
        <v>203</v>
      </c>
      <c r="B7196" t="s">
        <v>573</v>
      </c>
      <c r="C7196">
        <v>10029</v>
      </c>
      <c r="D7196">
        <v>5</v>
      </c>
      <c r="F7196">
        <v>2010</v>
      </c>
      <c r="G7196">
        <v>114</v>
      </c>
      <c r="H7196">
        <v>91.19</v>
      </c>
      <c r="I7196">
        <v>718.68</v>
      </c>
      <c r="O7196">
        <v>1.4239999999999999</v>
      </c>
      <c r="P7196">
        <v>0.17610000000000001</v>
      </c>
      <c r="Q7196">
        <v>16515.849999999999</v>
      </c>
      <c r="R7196" t="s">
        <v>333</v>
      </c>
      <c r="S7196" t="s">
        <v>38</v>
      </c>
      <c r="T7196" t="s">
        <v>89</v>
      </c>
      <c r="V7196" t="s">
        <v>251</v>
      </c>
      <c r="Y7196" t="s">
        <v>29</v>
      </c>
    </row>
    <row r="7197" spans="1:25" x14ac:dyDescent="0.45">
      <c r="A7197" t="s">
        <v>203</v>
      </c>
      <c r="B7197" t="s">
        <v>573</v>
      </c>
      <c r="C7197">
        <v>10029</v>
      </c>
      <c r="D7197">
        <v>5</v>
      </c>
      <c r="F7197">
        <v>2011</v>
      </c>
      <c r="G7197">
        <v>34</v>
      </c>
      <c r="H7197">
        <v>18.100000000000001</v>
      </c>
      <c r="I7197">
        <v>105.79</v>
      </c>
      <c r="O7197">
        <v>0.20699999999999999</v>
      </c>
      <c r="P7197">
        <v>0.18440000000000001</v>
      </c>
      <c r="Q7197">
        <v>2162.337</v>
      </c>
      <c r="R7197" t="s">
        <v>333</v>
      </c>
      <c r="S7197" t="s">
        <v>38</v>
      </c>
      <c r="T7197" t="s">
        <v>89</v>
      </c>
      <c r="V7197" t="s">
        <v>251</v>
      </c>
      <c r="Y7197" t="s">
        <v>29</v>
      </c>
    </row>
    <row r="7198" spans="1:25" x14ac:dyDescent="0.45">
      <c r="A7198" t="s">
        <v>203</v>
      </c>
      <c r="B7198" t="s">
        <v>573</v>
      </c>
      <c r="C7198">
        <v>10029</v>
      </c>
      <c r="D7198">
        <v>5</v>
      </c>
      <c r="F7198">
        <v>2012</v>
      </c>
      <c r="G7198">
        <v>0</v>
      </c>
      <c r="H7198">
        <v>0</v>
      </c>
      <c r="R7198" t="s">
        <v>333</v>
      </c>
      <c r="S7198" t="s">
        <v>38</v>
      </c>
      <c r="T7198" t="s">
        <v>89</v>
      </c>
      <c r="V7198" t="s">
        <v>251</v>
      </c>
      <c r="Y7198" t="s">
        <v>29</v>
      </c>
    </row>
    <row r="7199" spans="1:25" x14ac:dyDescent="0.45">
      <c r="A7199" t="s">
        <v>203</v>
      </c>
      <c r="B7199" t="s">
        <v>573</v>
      </c>
      <c r="C7199">
        <v>10029</v>
      </c>
      <c r="D7199">
        <v>5</v>
      </c>
      <c r="F7199">
        <v>2013</v>
      </c>
      <c r="G7199">
        <v>0</v>
      </c>
      <c r="H7199">
        <v>0</v>
      </c>
      <c r="R7199" t="s">
        <v>333</v>
      </c>
      <c r="S7199" t="s">
        <v>38</v>
      </c>
      <c r="T7199" t="s">
        <v>89</v>
      </c>
      <c r="V7199" t="s">
        <v>251</v>
      </c>
      <c r="Y7199" t="s">
        <v>29</v>
      </c>
    </row>
    <row r="7200" spans="1:25" x14ac:dyDescent="0.45">
      <c r="A7200" t="s">
        <v>203</v>
      </c>
      <c r="B7200" t="s">
        <v>573</v>
      </c>
      <c r="C7200">
        <v>10029</v>
      </c>
      <c r="D7200">
        <v>5</v>
      </c>
      <c r="F7200">
        <v>2014</v>
      </c>
      <c r="G7200">
        <v>0</v>
      </c>
      <c r="H7200">
        <v>0</v>
      </c>
      <c r="R7200" t="s">
        <v>333</v>
      </c>
      <c r="S7200" t="s">
        <v>38</v>
      </c>
      <c r="T7200" t="s">
        <v>89</v>
      </c>
      <c r="V7200" t="s">
        <v>251</v>
      </c>
      <c r="Y7200" t="s">
        <v>29</v>
      </c>
    </row>
    <row r="7201" spans="1:25" x14ac:dyDescent="0.45">
      <c r="A7201" t="s">
        <v>203</v>
      </c>
      <c r="B7201" t="s">
        <v>573</v>
      </c>
      <c r="C7201">
        <v>10029</v>
      </c>
      <c r="D7201">
        <v>5</v>
      </c>
      <c r="F7201">
        <v>2015</v>
      </c>
      <c r="G7201">
        <v>0</v>
      </c>
      <c r="H7201">
        <v>0</v>
      </c>
      <c r="R7201" t="s">
        <v>333</v>
      </c>
      <c r="S7201" t="s">
        <v>38</v>
      </c>
      <c r="T7201" t="s">
        <v>89</v>
      </c>
      <c r="V7201" t="s">
        <v>251</v>
      </c>
      <c r="Y7201" t="s">
        <v>30</v>
      </c>
    </row>
    <row r="7202" spans="1:25" x14ac:dyDescent="0.45">
      <c r="A7202" t="s">
        <v>100</v>
      </c>
      <c r="B7202" t="s">
        <v>575</v>
      </c>
      <c r="C7202">
        <v>10030</v>
      </c>
      <c r="D7202">
        <v>1</v>
      </c>
      <c r="F7202">
        <v>2009</v>
      </c>
      <c r="G7202">
        <v>7934</v>
      </c>
      <c r="H7202">
        <v>7919.62</v>
      </c>
      <c r="J7202">
        <v>990748.69</v>
      </c>
      <c r="O7202">
        <v>306.29500000000002</v>
      </c>
      <c r="P7202">
        <v>0.46700000000000003</v>
      </c>
      <c r="Q7202">
        <v>1309211.858</v>
      </c>
      <c r="R7202" t="s">
        <v>82</v>
      </c>
      <c r="T7202" t="s">
        <v>63</v>
      </c>
      <c r="V7202" t="s">
        <v>109</v>
      </c>
      <c r="W7202" t="s">
        <v>51</v>
      </c>
      <c r="Y7202" t="s">
        <v>30</v>
      </c>
    </row>
    <row r="7203" spans="1:25" x14ac:dyDescent="0.45">
      <c r="A7203" t="s">
        <v>100</v>
      </c>
      <c r="B7203" t="s">
        <v>575</v>
      </c>
      <c r="C7203">
        <v>10030</v>
      </c>
      <c r="D7203">
        <v>1</v>
      </c>
      <c r="F7203">
        <v>2010</v>
      </c>
      <c r="G7203">
        <v>8270</v>
      </c>
      <c r="H7203">
        <v>8257.61</v>
      </c>
      <c r="J7203">
        <v>1006072.48</v>
      </c>
      <c r="O7203">
        <v>332.661</v>
      </c>
      <c r="P7203">
        <v>0.50319999999999998</v>
      </c>
      <c r="Q7203">
        <v>1310098.973</v>
      </c>
      <c r="R7203" t="s">
        <v>82</v>
      </c>
      <c r="T7203" t="s">
        <v>63</v>
      </c>
      <c r="V7203" t="s">
        <v>109</v>
      </c>
      <c r="W7203" t="s">
        <v>51</v>
      </c>
      <c r="Y7203" t="s">
        <v>30</v>
      </c>
    </row>
    <row r="7204" spans="1:25" x14ac:dyDescent="0.45">
      <c r="A7204" t="s">
        <v>100</v>
      </c>
      <c r="B7204" t="s">
        <v>575</v>
      </c>
      <c r="C7204">
        <v>10030</v>
      </c>
      <c r="D7204">
        <v>1</v>
      </c>
      <c r="F7204">
        <v>2011</v>
      </c>
      <c r="G7204">
        <v>8317</v>
      </c>
      <c r="H7204">
        <v>8306.56</v>
      </c>
      <c r="J7204">
        <v>908607.93</v>
      </c>
      <c r="O7204">
        <v>263.661</v>
      </c>
      <c r="P7204">
        <v>0.43819999999999998</v>
      </c>
      <c r="Q7204">
        <v>1194458.04</v>
      </c>
      <c r="R7204" t="s">
        <v>82</v>
      </c>
      <c r="T7204" t="s">
        <v>63</v>
      </c>
      <c r="V7204" t="s">
        <v>109</v>
      </c>
      <c r="W7204" t="s">
        <v>51</v>
      </c>
      <c r="Y7204" t="s">
        <v>30</v>
      </c>
    </row>
    <row r="7205" spans="1:25" x14ac:dyDescent="0.45">
      <c r="A7205" t="s">
        <v>100</v>
      </c>
      <c r="B7205" t="s">
        <v>575</v>
      </c>
      <c r="C7205">
        <v>10030</v>
      </c>
      <c r="D7205">
        <v>1</v>
      </c>
      <c r="F7205">
        <v>2012</v>
      </c>
      <c r="G7205">
        <v>6891</v>
      </c>
      <c r="H7205">
        <v>6802.01</v>
      </c>
      <c r="J7205">
        <v>524325.44999999995</v>
      </c>
      <c r="O7205">
        <v>181.49700000000001</v>
      </c>
      <c r="P7205">
        <v>0.49459999999999998</v>
      </c>
      <c r="Q7205">
        <v>737405.13</v>
      </c>
      <c r="R7205" t="s">
        <v>82</v>
      </c>
      <c r="T7205" t="s">
        <v>63</v>
      </c>
      <c r="V7205" t="s">
        <v>109</v>
      </c>
      <c r="W7205" t="s">
        <v>51</v>
      </c>
      <c r="Y7205" t="s">
        <v>30</v>
      </c>
    </row>
    <row r="7206" spans="1:25" x14ac:dyDescent="0.45">
      <c r="A7206" t="s">
        <v>100</v>
      </c>
      <c r="B7206" t="s">
        <v>575</v>
      </c>
      <c r="C7206">
        <v>10030</v>
      </c>
      <c r="D7206">
        <v>1</v>
      </c>
      <c r="F7206">
        <v>2013</v>
      </c>
      <c r="G7206">
        <v>674</v>
      </c>
      <c r="H7206">
        <v>371.21</v>
      </c>
      <c r="J7206">
        <v>33884.22</v>
      </c>
      <c r="O7206">
        <v>10.244</v>
      </c>
      <c r="P7206">
        <v>0.49569999999999997</v>
      </c>
      <c r="Q7206">
        <v>42360.468000000001</v>
      </c>
      <c r="R7206" t="s">
        <v>82</v>
      </c>
      <c r="T7206" t="s">
        <v>63</v>
      </c>
      <c r="V7206" t="s">
        <v>109</v>
      </c>
      <c r="W7206" t="s">
        <v>51</v>
      </c>
    </row>
    <row r="7207" spans="1:25" x14ac:dyDescent="0.45">
      <c r="A7207" t="s">
        <v>100</v>
      </c>
      <c r="B7207" t="s">
        <v>575</v>
      </c>
      <c r="C7207">
        <v>10030</v>
      </c>
      <c r="D7207">
        <v>2</v>
      </c>
      <c r="F7207">
        <v>2009</v>
      </c>
      <c r="G7207">
        <v>446</v>
      </c>
      <c r="H7207">
        <v>364.36</v>
      </c>
      <c r="I7207">
        <v>15473.36</v>
      </c>
      <c r="K7207">
        <v>0.44600000000000001</v>
      </c>
      <c r="L7207">
        <v>7.1999999999999998E-3</v>
      </c>
      <c r="M7207">
        <v>9624.3140000000003</v>
      </c>
      <c r="N7207">
        <v>6.2700000000000006E-2</v>
      </c>
      <c r="O7207">
        <v>6.7469999999999999</v>
      </c>
      <c r="P7207">
        <v>0.1041</v>
      </c>
      <c r="Q7207">
        <v>154604.93299999999</v>
      </c>
      <c r="R7207" t="s">
        <v>333</v>
      </c>
      <c r="S7207" t="s">
        <v>38</v>
      </c>
      <c r="T7207" t="s">
        <v>28</v>
      </c>
      <c r="V7207" t="s">
        <v>32</v>
      </c>
      <c r="Y7207" t="s">
        <v>107</v>
      </c>
    </row>
    <row r="7208" spans="1:25" x14ac:dyDescent="0.45">
      <c r="A7208" t="s">
        <v>100</v>
      </c>
      <c r="B7208" t="s">
        <v>575</v>
      </c>
      <c r="C7208">
        <v>10030</v>
      </c>
      <c r="D7208">
        <v>2</v>
      </c>
      <c r="F7208">
        <v>2010</v>
      </c>
      <c r="G7208">
        <v>466</v>
      </c>
      <c r="H7208">
        <v>388.88</v>
      </c>
      <c r="I7208">
        <v>16453.03</v>
      </c>
      <c r="K7208">
        <v>0.10299999999999999</v>
      </c>
      <c r="L7208">
        <v>2.3E-3</v>
      </c>
      <c r="M7208">
        <v>9434.1219999999994</v>
      </c>
      <c r="N7208">
        <v>6.0600000000000001E-2</v>
      </c>
      <c r="O7208">
        <v>5.9989999999999997</v>
      </c>
      <c r="P7208">
        <v>8.9300000000000004E-2</v>
      </c>
      <c r="Q7208">
        <v>156236.122</v>
      </c>
      <c r="R7208" t="s">
        <v>333</v>
      </c>
      <c r="S7208" t="s">
        <v>38</v>
      </c>
      <c r="T7208" t="s">
        <v>28</v>
      </c>
      <c r="V7208" t="s">
        <v>32</v>
      </c>
      <c r="Y7208" t="s">
        <v>107</v>
      </c>
    </row>
    <row r="7209" spans="1:25" x14ac:dyDescent="0.45">
      <c r="A7209" t="s">
        <v>100</v>
      </c>
      <c r="B7209" t="s">
        <v>575</v>
      </c>
      <c r="C7209">
        <v>10030</v>
      </c>
      <c r="D7209">
        <v>2</v>
      </c>
      <c r="F7209">
        <v>2011</v>
      </c>
      <c r="G7209">
        <v>425</v>
      </c>
      <c r="H7209">
        <v>360.24</v>
      </c>
      <c r="I7209">
        <v>15530.14</v>
      </c>
      <c r="K7209">
        <v>4.4999999999999998E-2</v>
      </c>
      <c r="L7209">
        <v>1E-3</v>
      </c>
      <c r="M7209">
        <v>8856.2690000000002</v>
      </c>
      <c r="N7209">
        <v>0.06</v>
      </c>
      <c r="O7209">
        <v>5.4020000000000001</v>
      </c>
      <c r="P7209">
        <v>8.2400000000000001E-2</v>
      </c>
      <c r="Q7209">
        <v>147524.57800000001</v>
      </c>
      <c r="R7209" t="s">
        <v>333</v>
      </c>
      <c r="S7209" t="s">
        <v>38</v>
      </c>
      <c r="T7209" t="s">
        <v>28</v>
      </c>
      <c r="V7209" t="s">
        <v>32</v>
      </c>
      <c r="Y7209" t="s">
        <v>107</v>
      </c>
    </row>
    <row r="7210" spans="1:25" x14ac:dyDescent="0.45">
      <c r="A7210" t="s">
        <v>100</v>
      </c>
      <c r="B7210" t="s">
        <v>575</v>
      </c>
      <c r="C7210">
        <v>10030</v>
      </c>
      <c r="D7210">
        <v>2</v>
      </c>
      <c r="F7210">
        <v>2012</v>
      </c>
      <c r="G7210">
        <v>539</v>
      </c>
      <c r="H7210">
        <v>449.34</v>
      </c>
      <c r="I7210">
        <v>18982.23</v>
      </c>
      <c r="K7210">
        <v>5.5E-2</v>
      </c>
      <c r="L7210">
        <v>1E-3</v>
      </c>
      <c r="M7210">
        <v>10902.873</v>
      </c>
      <c r="N7210">
        <v>5.9400000000000001E-2</v>
      </c>
      <c r="O7210">
        <v>6.5919999999999996</v>
      </c>
      <c r="P7210">
        <v>8.2500000000000004E-2</v>
      </c>
      <c r="Q7210">
        <v>183200.49799999999</v>
      </c>
      <c r="R7210" t="s">
        <v>333</v>
      </c>
      <c r="S7210" t="s">
        <v>38</v>
      </c>
      <c r="T7210" t="s">
        <v>28</v>
      </c>
      <c r="V7210" t="s">
        <v>32</v>
      </c>
      <c r="Y7210" t="s">
        <v>107</v>
      </c>
    </row>
    <row r="7211" spans="1:25" x14ac:dyDescent="0.45">
      <c r="A7211" t="s">
        <v>100</v>
      </c>
      <c r="B7211" t="s">
        <v>575</v>
      </c>
      <c r="C7211">
        <v>10030</v>
      </c>
      <c r="D7211">
        <v>2</v>
      </c>
      <c r="F7211">
        <v>2013</v>
      </c>
      <c r="G7211">
        <v>1796</v>
      </c>
      <c r="H7211">
        <v>1697.68</v>
      </c>
      <c r="I7211">
        <v>84418.05</v>
      </c>
      <c r="K7211">
        <v>0.217</v>
      </c>
      <c r="L7211">
        <v>1E-3</v>
      </c>
      <c r="M7211">
        <v>42992.889000000003</v>
      </c>
      <c r="N7211">
        <v>5.9200000000000003E-2</v>
      </c>
      <c r="O7211">
        <v>3.2309999999999999</v>
      </c>
      <c r="P7211">
        <v>1.24E-2</v>
      </c>
      <c r="Q7211">
        <v>723469.87399999995</v>
      </c>
      <c r="R7211" t="s">
        <v>333</v>
      </c>
      <c r="S7211" t="s">
        <v>38</v>
      </c>
      <c r="T7211" t="s">
        <v>576</v>
      </c>
      <c r="V7211" t="s">
        <v>577</v>
      </c>
      <c r="Y7211" t="s">
        <v>107</v>
      </c>
    </row>
    <row r="7212" spans="1:25" x14ac:dyDescent="0.45">
      <c r="A7212" t="s">
        <v>100</v>
      </c>
      <c r="B7212" t="s">
        <v>575</v>
      </c>
      <c r="C7212">
        <v>10030</v>
      </c>
      <c r="D7212">
        <v>2</v>
      </c>
      <c r="F7212">
        <v>2014</v>
      </c>
      <c r="G7212">
        <v>3548</v>
      </c>
      <c r="H7212">
        <v>3345.23</v>
      </c>
      <c r="I7212">
        <v>176499.4</v>
      </c>
      <c r="K7212">
        <v>0.434</v>
      </c>
      <c r="L7212">
        <v>1E-3</v>
      </c>
      <c r="M7212">
        <v>85965.362999999998</v>
      </c>
      <c r="N7212">
        <v>5.9200000000000003E-2</v>
      </c>
      <c r="O7212">
        <v>5.7210000000000001</v>
      </c>
      <c r="P7212">
        <v>9.9000000000000008E-3</v>
      </c>
      <c r="Q7212">
        <v>1446561.804</v>
      </c>
      <c r="R7212" t="s">
        <v>333</v>
      </c>
      <c r="T7212" t="s">
        <v>89</v>
      </c>
      <c r="V7212" t="s">
        <v>57</v>
      </c>
      <c r="Y7212" t="s">
        <v>107</v>
      </c>
    </row>
    <row r="7213" spans="1:25" x14ac:dyDescent="0.45">
      <c r="A7213" t="s">
        <v>100</v>
      </c>
      <c r="B7213" t="s">
        <v>575</v>
      </c>
      <c r="C7213">
        <v>10030</v>
      </c>
      <c r="D7213">
        <v>2</v>
      </c>
      <c r="F7213">
        <v>2015</v>
      </c>
      <c r="G7213">
        <v>4836</v>
      </c>
      <c r="H7213">
        <v>4657.8599999999997</v>
      </c>
      <c r="I7213">
        <v>246708.92</v>
      </c>
      <c r="K7213">
        <v>0.58799999999999997</v>
      </c>
      <c r="L7213">
        <v>1E-3</v>
      </c>
      <c r="M7213">
        <v>116389.777</v>
      </c>
      <c r="N7213">
        <v>5.9200000000000003E-2</v>
      </c>
      <c r="O7213">
        <v>6.1269999999999998</v>
      </c>
      <c r="P7213">
        <v>7.1999999999999998E-3</v>
      </c>
      <c r="Q7213">
        <v>1958506.3060000001</v>
      </c>
      <c r="R7213" t="s">
        <v>333</v>
      </c>
      <c r="T7213" t="s">
        <v>89</v>
      </c>
      <c r="V7213" t="s">
        <v>57</v>
      </c>
      <c r="Y7213" t="s">
        <v>36</v>
      </c>
    </row>
    <row r="7214" spans="1:25" x14ac:dyDescent="0.45">
      <c r="A7214" t="s">
        <v>100</v>
      </c>
      <c r="B7214" t="s">
        <v>575</v>
      </c>
      <c r="C7214">
        <v>10030</v>
      </c>
      <c r="D7214">
        <v>2</v>
      </c>
      <c r="F7214">
        <v>2016</v>
      </c>
      <c r="G7214">
        <v>3983</v>
      </c>
      <c r="H7214">
        <v>3844.64</v>
      </c>
      <c r="I7214">
        <v>210228.1</v>
      </c>
      <c r="K7214">
        <v>0.54</v>
      </c>
      <c r="L7214">
        <v>1E-3</v>
      </c>
      <c r="M7214">
        <v>107014.897</v>
      </c>
      <c r="N7214">
        <v>5.9200000000000003E-2</v>
      </c>
      <c r="O7214">
        <v>6.3819999999999997</v>
      </c>
      <c r="P7214">
        <v>8.0999999999999996E-3</v>
      </c>
      <c r="Q7214">
        <v>1800734.415</v>
      </c>
      <c r="R7214" t="s">
        <v>333</v>
      </c>
      <c r="T7214" t="s">
        <v>89</v>
      </c>
      <c r="V7214" t="s">
        <v>57</v>
      </c>
      <c r="Y7214" t="s">
        <v>36</v>
      </c>
    </row>
    <row r="7215" spans="1:25" x14ac:dyDescent="0.45">
      <c r="A7215" t="s">
        <v>100</v>
      </c>
      <c r="B7215" t="s">
        <v>575</v>
      </c>
      <c r="C7215">
        <v>10030</v>
      </c>
      <c r="D7215">
        <v>2</v>
      </c>
      <c r="F7215">
        <v>2017</v>
      </c>
      <c r="G7215">
        <v>1263</v>
      </c>
      <c r="H7215">
        <v>1150.54</v>
      </c>
      <c r="I7215">
        <v>62208.67</v>
      </c>
      <c r="K7215">
        <v>0.154</v>
      </c>
      <c r="L7215">
        <v>1E-3</v>
      </c>
      <c r="M7215">
        <v>30530.064999999999</v>
      </c>
      <c r="N7215">
        <v>5.9200000000000003E-2</v>
      </c>
      <c r="O7215">
        <v>2.21</v>
      </c>
      <c r="P7215">
        <v>1.2699999999999999E-2</v>
      </c>
      <c r="Q7215">
        <v>513728.41200000001</v>
      </c>
      <c r="R7215" t="s">
        <v>333</v>
      </c>
      <c r="T7215" t="s">
        <v>89</v>
      </c>
      <c r="V7215" t="s">
        <v>57</v>
      </c>
      <c r="Y7215" t="s">
        <v>36</v>
      </c>
    </row>
    <row r="7216" spans="1:25" x14ac:dyDescent="0.45">
      <c r="A7216" t="s">
        <v>100</v>
      </c>
      <c r="B7216" t="s">
        <v>575</v>
      </c>
      <c r="C7216">
        <v>10030</v>
      </c>
      <c r="D7216">
        <v>2</v>
      </c>
      <c r="F7216">
        <v>2018</v>
      </c>
      <c r="G7216">
        <v>1708</v>
      </c>
      <c r="H7216">
        <v>1542.8</v>
      </c>
      <c r="I7216">
        <v>79160.320000000007</v>
      </c>
      <c r="K7216">
        <v>0.19700000000000001</v>
      </c>
      <c r="L7216">
        <v>1E-3</v>
      </c>
      <c r="M7216">
        <v>39061.108</v>
      </c>
      <c r="N7216">
        <v>5.9200000000000003E-2</v>
      </c>
      <c r="O7216">
        <v>2.919</v>
      </c>
      <c r="P7216">
        <v>1.4500000000000001E-2</v>
      </c>
      <c r="Q7216">
        <v>657280.25899999996</v>
      </c>
      <c r="R7216" t="s">
        <v>333</v>
      </c>
      <c r="T7216" t="s">
        <v>89</v>
      </c>
      <c r="V7216" t="s">
        <v>57</v>
      </c>
      <c r="Y7216" t="s">
        <v>36</v>
      </c>
    </row>
    <row r="7217" spans="1:25" x14ac:dyDescent="0.45">
      <c r="A7217" t="s">
        <v>100</v>
      </c>
      <c r="B7217" t="s">
        <v>575</v>
      </c>
      <c r="C7217">
        <v>10030</v>
      </c>
      <c r="D7217">
        <v>2</v>
      </c>
      <c r="F7217">
        <v>2019</v>
      </c>
      <c r="G7217">
        <v>1788</v>
      </c>
      <c r="H7217">
        <v>1643.12</v>
      </c>
      <c r="I7217">
        <v>85756.49</v>
      </c>
      <c r="K7217">
        <v>0.22700000000000001</v>
      </c>
      <c r="L7217">
        <v>1E-3</v>
      </c>
      <c r="M7217">
        <v>44909.137999999999</v>
      </c>
      <c r="N7217">
        <v>5.9200000000000003E-2</v>
      </c>
      <c r="O7217">
        <v>3.085</v>
      </c>
      <c r="P7217">
        <v>1.14E-2</v>
      </c>
      <c r="Q7217">
        <v>755687.91899999999</v>
      </c>
      <c r="R7217" t="s">
        <v>333</v>
      </c>
      <c r="T7217" t="s">
        <v>89</v>
      </c>
      <c r="V7217" t="s">
        <v>57</v>
      </c>
      <c r="Y7217" t="s">
        <v>36</v>
      </c>
    </row>
    <row r="7218" spans="1:25" x14ac:dyDescent="0.45">
      <c r="A7218" t="s">
        <v>100</v>
      </c>
      <c r="B7218" t="s">
        <v>575</v>
      </c>
      <c r="C7218">
        <v>10030</v>
      </c>
      <c r="D7218">
        <v>2</v>
      </c>
      <c r="F7218">
        <v>2020</v>
      </c>
      <c r="G7218">
        <v>1428</v>
      </c>
      <c r="H7218">
        <v>1267.56</v>
      </c>
      <c r="I7218">
        <v>64517.16</v>
      </c>
      <c r="K7218">
        <v>0.17499999999999999</v>
      </c>
      <c r="L7218">
        <v>1E-3</v>
      </c>
      <c r="M7218">
        <v>34622.201000000001</v>
      </c>
      <c r="N7218">
        <v>5.9200000000000003E-2</v>
      </c>
      <c r="O7218">
        <v>2.649</v>
      </c>
      <c r="P7218">
        <v>1.5900000000000001E-2</v>
      </c>
      <c r="Q7218">
        <v>582611.03500000003</v>
      </c>
      <c r="R7218" t="s">
        <v>333</v>
      </c>
      <c r="T7218" t="s">
        <v>89</v>
      </c>
      <c r="V7218" t="s">
        <v>57</v>
      </c>
      <c r="Y7218" t="s">
        <v>36</v>
      </c>
    </row>
    <row r="7219" spans="1:25" x14ac:dyDescent="0.45">
      <c r="A7219" t="s">
        <v>100</v>
      </c>
      <c r="B7219" t="s">
        <v>575</v>
      </c>
      <c r="C7219">
        <v>10030</v>
      </c>
      <c r="D7219">
        <v>2</v>
      </c>
      <c r="F7219">
        <v>2021</v>
      </c>
      <c r="G7219">
        <v>2074</v>
      </c>
      <c r="H7219">
        <v>1870.46</v>
      </c>
      <c r="I7219">
        <v>91034.49</v>
      </c>
      <c r="K7219">
        <v>0.245</v>
      </c>
      <c r="L7219">
        <v>1E-3</v>
      </c>
      <c r="M7219">
        <v>48479.807000000001</v>
      </c>
      <c r="N7219">
        <v>5.9200000000000003E-2</v>
      </c>
      <c r="O7219">
        <v>3.2309999999999999</v>
      </c>
      <c r="P7219">
        <v>1.2500000000000001E-2</v>
      </c>
      <c r="Q7219">
        <v>815737.51</v>
      </c>
      <c r="R7219" t="s">
        <v>333</v>
      </c>
      <c r="T7219" t="s">
        <v>89</v>
      </c>
      <c r="V7219" t="s">
        <v>57</v>
      </c>
      <c r="Y7219" t="s">
        <v>36</v>
      </c>
    </row>
    <row r="7220" spans="1:25" x14ac:dyDescent="0.45">
      <c r="A7220" t="s">
        <v>100</v>
      </c>
      <c r="B7220" t="s">
        <v>575</v>
      </c>
      <c r="C7220">
        <v>10030</v>
      </c>
      <c r="D7220">
        <v>2</v>
      </c>
      <c r="F7220">
        <v>2022</v>
      </c>
      <c r="G7220">
        <v>1906</v>
      </c>
      <c r="H7220">
        <v>1713.29</v>
      </c>
      <c r="I7220">
        <v>76994.960000000006</v>
      </c>
      <c r="K7220">
        <v>0.20100000000000001</v>
      </c>
      <c r="L7220">
        <v>1E-3</v>
      </c>
      <c r="M7220">
        <v>39881.483</v>
      </c>
      <c r="N7220">
        <v>5.9200000000000003E-2</v>
      </c>
      <c r="O7220">
        <v>2.601</v>
      </c>
      <c r="P7220">
        <v>1.2500000000000001E-2</v>
      </c>
      <c r="Q7220">
        <v>671065.99699999997</v>
      </c>
      <c r="R7220" t="s">
        <v>333</v>
      </c>
      <c r="T7220" t="s">
        <v>89</v>
      </c>
      <c r="V7220" t="s">
        <v>57</v>
      </c>
      <c r="Y7220" t="s">
        <v>36</v>
      </c>
    </row>
    <row r="7221" spans="1:25" x14ac:dyDescent="0.45">
      <c r="A7221" t="s">
        <v>100</v>
      </c>
      <c r="B7221" t="s">
        <v>575</v>
      </c>
      <c r="C7221">
        <v>10030</v>
      </c>
      <c r="D7221">
        <v>2</v>
      </c>
      <c r="F7221">
        <v>2023</v>
      </c>
      <c r="G7221">
        <v>1614</v>
      </c>
      <c r="H7221">
        <v>1450.27</v>
      </c>
      <c r="I7221">
        <v>67263.520000000004</v>
      </c>
      <c r="K7221">
        <v>0.187</v>
      </c>
      <c r="L7221">
        <v>1E-3</v>
      </c>
      <c r="M7221">
        <v>36952.595000000001</v>
      </c>
      <c r="N7221">
        <v>5.9200000000000003E-2</v>
      </c>
      <c r="O7221">
        <v>2.0129999999999999</v>
      </c>
      <c r="P7221">
        <v>1.0200000000000001E-2</v>
      </c>
      <c r="Q7221">
        <v>621795.42799999996</v>
      </c>
      <c r="R7221" t="s">
        <v>333</v>
      </c>
      <c r="T7221" t="s">
        <v>89</v>
      </c>
      <c r="V7221" t="s">
        <v>57</v>
      </c>
      <c r="Y7221" t="s">
        <v>36</v>
      </c>
    </row>
    <row r="7222" spans="1:25" x14ac:dyDescent="0.45">
      <c r="A7222" t="s">
        <v>100</v>
      </c>
      <c r="B7222" t="s">
        <v>575</v>
      </c>
      <c r="C7222">
        <v>10030</v>
      </c>
      <c r="D7222">
        <v>2</v>
      </c>
      <c r="F7222">
        <v>2024</v>
      </c>
      <c r="G7222">
        <v>574</v>
      </c>
      <c r="H7222">
        <v>503.04</v>
      </c>
      <c r="I7222">
        <v>24265.17</v>
      </c>
      <c r="K7222">
        <v>6.5000000000000002E-2</v>
      </c>
      <c r="L7222">
        <v>1E-3</v>
      </c>
      <c r="M7222">
        <v>12884.272999999999</v>
      </c>
      <c r="N7222">
        <v>5.9200000000000003E-2</v>
      </c>
      <c r="O7222">
        <v>0.88800000000000001</v>
      </c>
      <c r="P7222">
        <v>1.2999999999999999E-2</v>
      </c>
      <c r="Q7222">
        <v>216784.68900000001</v>
      </c>
      <c r="R7222" t="s">
        <v>333</v>
      </c>
      <c r="T7222" t="s">
        <v>89</v>
      </c>
      <c r="V7222" t="s">
        <v>57</v>
      </c>
      <c r="Y7222" t="s">
        <v>36</v>
      </c>
    </row>
    <row r="7223" spans="1:25" x14ac:dyDescent="0.45">
      <c r="A7223" t="s">
        <v>100</v>
      </c>
      <c r="B7223" t="s">
        <v>575</v>
      </c>
      <c r="C7223">
        <v>10030</v>
      </c>
      <c r="D7223">
        <v>3</v>
      </c>
      <c r="F7223">
        <v>2009</v>
      </c>
      <c r="G7223">
        <v>118</v>
      </c>
      <c r="H7223">
        <v>91.1</v>
      </c>
      <c r="I7223">
        <v>3743.58</v>
      </c>
      <c r="K7223">
        <v>0.10199999999999999</v>
      </c>
      <c r="L7223">
        <v>7.0000000000000001E-3</v>
      </c>
      <c r="M7223">
        <v>2192.8490000000002</v>
      </c>
      <c r="N7223">
        <v>6.2600000000000003E-2</v>
      </c>
      <c r="O7223">
        <v>1.51</v>
      </c>
      <c r="P7223">
        <v>0.1031</v>
      </c>
      <c r="Q7223">
        <v>35211.872000000003</v>
      </c>
      <c r="R7223" t="s">
        <v>333</v>
      </c>
      <c r="S7223" t="s">
        <v>38</v>
      </c>
      <c r="T7223" t="s">
        <v>28</v>
      </c>
      <c r="V7223" t="s">
        <v>32</v>
      </c>
      <c r="Y7223" t="s">
        <v>107</v>
      </c>
    </row>
    <row r="7224" spans="1:25" x14ac:dyDescent="0.45">
      <c r="A7224" t="s">
        <v>100</v>
      </c>
      <c r="B7224" t="s">
        <v>575</v>
      </c>
      <c r="C7224">
        <v>10030</v>
      </c>
      <c r="D7224">
        <v>3</v>
      </c>
      <c r="F7224">
        <v>2010</v>
      </c>
      <c r="G7224">
        <v>525</v>
      </c>
      <c r="H7224">
        <v>445.23</v>
      </c>
      <c r="I7224">
        <v>19368.849999999999</v>
      </c>
      <c r="K7224">
        <v>9.6000000000000002E-2</v>
      </c>
      <c r="L7224">
        <v>1.6000000000000001E-3</v>
      </c>
      <c r="M7224">
        <v>11046.319</v>
      </c>
      <c r="N7224">
        <v>6.08E-2</v>
      </c>
      <c r="O7224">
        <v>7.1639999999999997</v>
      </c>
      <c r="P7224">
        <v>9.06E-2</v>
      </c>
      <c r="Q7224">
        <v>181360.46900000001</v>
      </c>
      <c r="R7224" t="s">
        <v>333</v>
      </c>
      <c r="S7224" t="s">
        <v>38</v>
      </c>
      <c r="T7224" t="s">
        <v>28</v>
      </c>
      <c r="V7224" t="s">
        <v>32</v>
      </c>
      <c r="Y7224" t="s">
        <v>107</v>
      </c>
    </row>
    <row r="7225" spans="1:25" x14ac:dyDescent="0.45">
      <c r="A7225" t="s">
        <v>100</v>
      </c>
      <c r="B7225" t="s">
        <v>575</v>
      </c>
      <c r="C7225">
        <v>10030</v>
      </c>
      <c r="D7225">
        <v>3</v>
      </c>
      <c r="F7225">
        <v>2011</v>
      </c>
      <c r="G7225">
        <v>404</v>
      </c>
      <c r="H7225">
        <v>344.28</v>
      </c>
      <c r="I7225">
        <v>15107.44</v>
      </c>
      <c r="K7225">
        <v>4.3999999999999997E-2</v>
      </c>
      <c r="L7225">
        <v>1E-3</v>
      </c>
      <c r="M7225">
        <v>8536.9920000000002</v>
      </c>
      <c r="N7225">
        <v>6.0299999999999999E-2</v>
      </c>
      <c r="O7225">
        <v>5.3360000000000003</v>
      </c>
      <c r="P7225">
        <v>8.3500000000000005E-2</v>
      </c>
      <c r="Q7225">
        <v>140744.92300000001</v>
      </c>
      <c r="R7225" t="s">
        <v>333</v>
      </c>
      <c r="S7225" t="s">
        <v>38</v>
      </c>
      <c r="T7225" t="s">
        <v>28</v>
      </c>
      <c r="V7225" t="s">
        <v>32</v>
      </c>
      <c r="Y7225" t="s">
        <v>107</v>
      </c>
    </row>
    <row r="7226" spans="1:25" x14ac:dyDescent="0.45">
      <c r="A7226" t="s">
        <v>100</v>
      </c>
      <c r="B7226" t="s">
        <v>575</v>
      </c>
      <c r="C7226">
        <v>10030</v>
      </c>
      <c r="D7226">
        <v>3</v>
      </c>
      <c r="F7226">
        <v>2012</v>
      </c>
      <c r="G7226">
        <v>506</v>
      </c>
      <c r="H7226">
        <v>428.14</v>
      </c>
      <c r="I7226">
        <v>18541.830000000002</v>
      </c>
      <c r="K7226">
        <v>5.0999999999999997E-2</v>
      </c>
      <c r="L7226">
        <v>1E-3</v>
      </c>
      <c r="M7226">
        <v>10151.648999999999</v>
      </c>
      <c r="N7226">
        <v>5.9400000000000001E-2</v>
      </c>
      <c r="O7226">
        <v>6.2149999999999999</v>
      </c>
      <c r="P7226">
        <v>8.1799999999999998E-2</v>
      </c>
      <c r="Q7226">
        <v>170142.10500000001</v>
      </c>
      <c r="R7226" t="s">
        <v>333</v>
      </c>
      <c r="S7226" t="s">
        <v>38</v>
      </c>
      <c r="T7226" t="s">
        <v>28</v>
      </c>
      <c r="V7226" t="s">
        <v>32</v>
      </c>
      <c r="Y7226" t="s">
        <v>107</v>
      </c>
    </row>
    <row r="7227" spans="1:25" x14ac:dyDescent="0.45">
      <c r="A7227" t="s">
        <v>100</v>
      </c>
      <c r="B7227" t="s">
        <v>575</v>
      </c>
      <c r="C7227">
        <v>10030</v>
      </c>
      <c r="D7227">
        <v>3</v>
      </c>
      <c r="F7227">
        <v>2013</v>
      </c>
      <c r="G7227">
        <v>537</v>
      </c>
      <c r="H7227">
        <v>449.05</v>
      </c>
      <c r="I7227">
        <v>19884.810000000001</v>
      </c>
      <c r="K7227">
        <v>5.2999999999999999E-2</v>
      </c>
      <c r="L7227">
        <v>1E-3</v>
      </c>
      <c r="M7227">
        <v>10527.808000000001</v>
      </c>
      <c r="N7227">
        <v>5.9700000000000003E-2</v>
      </c>
      <c r="O7227">
        <v>6.327</v>
      </c>
      <c r="P7227">
        <v>0.1013</v>
      </c>
      <c r="Q7227">
        <v>176106.215</v>
      </c>
      <c r="R7227" t="s">
        <v>333</v>
      </c>
      <c r="S7227" t="s">
        <v>38</v>
      </c>
      <c r="T7227" t="s">
        <v>28</v>
      </c>
      <c r="V7227" t="s">
        <v>32</v>
      </c>
      <c r="Y7227" t="s">
        <v>107</v>
      </c>
    </row>
    <row r="7228" spans="1:25" x14ac:dyDescent="0.45">
      <c r="A7228" t="s">
        <v>100</v>
      </c>
      <c r="B7228" t="s">
        <v>575</v>
      </c>
      <c r="C7228">
        <v>10030</v>
      </c>
      <c r="D7228">
        <v>3</v>
      </c>
      <c r="F7228">
        <v>2014</v>
      </c>
      <c r="G7228">
        <v>609</v>
      </c>
      <c r="H7228">
        <v>501.28</v>
      </c>
      <c r="I7228">
        <v>23113.53</v>
      </c>
      <c r="K7228">
        <v>4.1000000000000002E-2</v>
      </c>
      <c r="L7228">
        <v>6.9999999999999999E-4</v>
      </c>
      <c r="M7228">
        <v>13683.179</v>
      </c>
      <c r="N7228">
        <v>6.5699999999999995E-2</v>
      </c>
      <c r="O7228">
        <v>9.7379999999999995</v>
      </c>
      <c r="P7228">
        <v>0.1172</v>
      </c>
      <c r="Q7228">
        <v>204958.117</v>
      </c>
      <c r="R7228" t="s">
        <v>333</v>
      </c>
      <c r="S7228" t="s">
        <v>38</v>
      </c>
      <c r="T7228" t="s">
        <v>28</v>
      </c>
      <c r="V7228" t="s">
        <v>32</v>
      </c>
      <c r="Y7228" t="s">
        <v>107</v>
      </c>
    </row>
    <row r="7229" spans="1:25" x14ac:dyDescent="0.45">
      <c r="A7229" t="s">
        <v>100</v>
      </c>
      <c r="B7229" t="s">
        <v>575</v>
      </c>
      <c r="C7229">
        <v>10030</v>
      </c>
      <c r="D7229">
        <v>3</v>
      </c>
      <c r="F7229">
        <v>2015</v>
      </c>
      <c r="G7229">
        <v>650</v>
      </c>
      <c r="H7229">
        <v>526.05999999999995</v>
      </c>
      <c r="I7229">
        <v>22943.23</v>
      </c>
      <c r="K7229">
        <v>7.0999999999999994E-2</v>
      </c>
      <c r="L7229">
        <v>1E-3</v>
      </c>
      <c r="M7229">
        <v>13328.732</v>
      </c>
      <c r="N7229">
        <v>6.3E-2</v>
      </c>
      <c r="O7229">
        <v>9.093</v>
      </c>
      <c r="P7229">
        <v>0.1066</v>
      </c>
      <c r="Q7229">
        <v>210809.93299999999</v>
      </c>
      <c r="R7229" t="s">
        <v>333</v>
      </c>
      <c r="S7229" t="s">
        <v>38</v>
      </c>
      <c r="T7229" t="s">
        <v>28</v>
      </c>
      <c r="V7229" t="s">
        <v>32</v>
      </c>
      <c r="Y7229" t="s">
        <v>36</v>
      </c>
    </row>
    <row r="7230" spans="1:25" x14ac:dyDescent="0.45">
      <c r="A7230" t="s">
        <v>100</v>
      </c>
      <c r="B7230" t="s">
        <v>575</v>
      </c>
      <c r="C7230">
        <v>10030</v>
      </c>
      <c r="D7230">
        <v>3</v>
      </c>
      <c r="F7230">
        <v>2016</v>
      </c>
      <c r="G7230">
        <v>950</v>
      </c>
      <c r="H7230">
        <v>827.74</v>
      </c>
      <c r="I7230">
        <v>36442.370000000003</v>
      </c>
      <c r="K7230">
        <v>0.111</v>
      </c>
      <c r="L7230">
        <v>1E-3</v>
      </c>
      <c r="M7230">
        <v>20909.816999999999</v>
      </c>
      <c r="N7230">
        <v>6.2399999999999997E-2</v>
      </c>
      <c r="O7230">
        <v>13.805</v>
      </c>
      <c r="P7230">
        <v>8.8599999999999998E-2</v>
      </c>
      <c r="Q7230">
        <v>333930.31099999999</v>
      </c>
      <c r="R7230" t="s">
        <v>333</v>
      </c>
      <c r="S7230" t="s">
        <v>38</v>
      </c>
      <c r="T7230" t="s">
        <v>28</v>
      </c>
      <c r="V7230" t="s">
        <v>32</v>
      </c>
      <c r="Y7230" t="s">
        <v>36</v>
      </c>
    </row>
    <row r="7231" spans="1:25" x14ac:dyDescent="0.45">
      <c r="A7231" t="s">
        <v>100</v>
      </c>
      <c r="B7231" t="s">
        <v>575</v>
      </c>
      <c r="C7231">
        <v>10030</v>
      </c>
      <c r="D7231">
        <v>3</v>
      </c>
      <c r="F7231">
        <v>2017</v>
      </c>
      <c r="G7231">
        <v>352</v>
      </c>
      <c r="H7231">
        <v>303.37</v>
      </c>
      <c r="I7231">
        <v>13201.21</v>
      </c>
      <c r="K7231">
        <v>3.7999999999999999E-2</v>
      </c>
      <c r="L7231">
        <v>1E-3</v>
      </c>
      <c r="M7231">
        <v>7325.2280000000001</v>
      </c>
      <c r="N7231">
        <v>6.0600000000000001E-2</v>
      </c>
      <c r="O7231">
        <v>4.7329999999999997</v>
      </c>
      <c r="P7231">
        <v>8.3599999999999994E-2</v>
      </c>
      <c r="Q7231">
        <v>120412.462</v>
      </c>
      <c r="R7231" t="s">
        <v>333</v>
      </c>
      <c r="S7231" t="s">
        <v>38</v>
      </c>
      <c r="T7231" t="s">
        <v>28</v>
      </c>
      <c r="V7231" t="s">
        <v>32</v>
      </c>
      <c r="Y7231" t="s">
        <v>36</v>
      </c>
    </row>
    <row r="7232" spans="1:25" x14ac:dyDescent="0.45">
      <c r="A7232" t="s">
        <v>100</v>
      </c>
      <c r="B7232" t="s">
        <v>575</v>
      </c>
      <c r="C7232">
        <v>10030</v>
      </c>
      <c r="D7232">
        <v>3</v>
      </c>
      <c r="F7232">
        <v>2018</v>
      </c>
      <c r="G7232">
        <v>509</v>
      </c>
      <c r="H7232">
        <v>410.18</v>
      </c>
      <c r="I7232">
        <v>17149.7</v>
      </c>
      <c r="K7232">
        <v>5.3999999999999999E-2</v>
      </c>
      <c r="L7232">
        <v>1E-3</v>
      </c>
      <c r="M7232">
        <v>10092.878000000001</v>
      </c>
      <c r="N7232">
        <v>6.2600000000000003E-2</v>
      </c>
      <c r="O7232">
        <v>6.8579999999999997</v>
      </c>
      <c r="P7232">
        <v>9.64E-2</v>
      </c>
      <c r="Q7232">
        <v>160317.76000000001</v>
      </c>
      <c r="R7232" t="s">
        <v>333</v>
      </c>
      <c r="S7232" t="s">
        <v>38</v>
      </c>
      <c r="T7232" t="s">
        <v>28</v>
      </c>
      <c r="V7232" t="s">
        <v>32</v>
      </c>
      <c r="Y7232" t="s">
        <v>36</v>
      </c>
    </row>
    <row r="7233" spans="1:25" x14ac:dyDescent="0.45">
      <c r="A7233" t="s">
        <v>100</v>
      </c>
      <c r="B7233" t="s">
        <v>575</v>
      </c>
      <c r="C7233">
        <v>10030</v>
      </c>
      <c r="D7233">
        <v>3</v>
      </c>
      <c r="F7233">
        <v>2019</v>
      </c>
      <c r="G7233">
        <v>683</v>
      </c>
      <c r="H7233">
        <v>576.79</v>
      </c>
      <c r="I7233">
        <v>20935.88</v>
      </c>
      <c r="K7233">
        <v>6.4000000000000001E-2</v>
      </c>
      <c r="L7233">
        <v>1E-3</v>
      </c>
      <c r="M7233">
        <v>12518.04</v>
      </c>
      <c r="N7233">
        <v>5.96E-2</v>
      </c>
      <c r="O7233">
        <v>8.18</v>
      </c>
      <c r="P7233">
        <v>8.5400000000000004E-2</v>
      </c>
      <c r="Q7233">
        <v>209604.057</v>
      </c>
      <c r="R7233" t="s">
        <v>333</v>
      </c>
      <c r="S7233" t="s">
        <v>38</v>
      </c>
      <c r="T7233" t="s">
        <v>28</v>
      </c>
      <c r="V7233" t="s">
        <v>32</v>
      </c>
      <c r="Y7233" t="s">
        <v>36</v>
      </c>
    </row>
    <row r="7234" spans="1:25" x14ac:dyDescent="0.45">
      <c r="A7234" t="s">
        <v>100</v>
      </c>
      <c r="B7234" t="s">
        <v>575</v>
      </c>
      <c r="C7234">
        <v>10030</v>
      </c>
      <c r="D7234">
        <v>3</v>
      </c>
      <c r="F7234">
        <v>2020</v>
      </c>
      <c r="G7234">
        <v>783</v>
      </c>
      <c r="H7234">
        <v>664.61</v>
      </c>
      <c r="I7234">
        <v>25404.84</v>
      </c>
      <c r="K7234">
        <v>7.9000000000000001E-2</v>
      </c>
      <c r="L7234">
        <v>1E-3</v>
      </c>
      <c r="M7234">
        <v>15590.725</v>
      </c>
      <c r="N7234">
        <v>5.9299999999999999E-2</v>
      </c>
      <c r="O7234">
        <v>10.145</v>
      </c>
      <c r="P7234">
        <v>8.3799999999999999E-2</v>
      </c>
      <c r="Q7234">
        <v>262270.98700000002</v>
      </c>
      <c r="R7234" t="s">
        <v>333</v>
      </c>
      <c r="S7234" t="s">
        <v>38</v>
      </c>
      <c r="T7234" t="s">
        <v>28</v>
      </c>
      <c r="V7234" t="s">
        <v>32</v>
      </c>
      <c r="Y7234" t="s">
        <v>36</v>
      </c>
    </row>
    <row r="7235" spans="1:25" x14ac:dyDescent="0.45">
      <c r="A7235" t="s">
        <v>100</v>
      </c>
      <c r="B7235" t="s">
        <v>575</v>
      </c>
      <c r="C7235">
        <v>10030</v>
      </c>
      <c r="D7235">
        <v>3</v>
      </c>
      <c r="F7235">
        <v>2021</v>
      </c>
      <c r="G7235">
        <v>1059</v>
      </c>
      <c r="H7235">
        <v>913.94</v>
      </c>
      <c r="I7235">
        <v>33460.74</v>
      </c>
      <c r="K7235">
        <v>0.106</v>
      </c>
      <c r="L7235">
        <v>1E-3</v>
      </c>
      <c r="M7235">
        <v>20920.740000000002</v>
      </c>
      <c r="N7235">
        <v>5.9700000000000003E-2</v>
      </c>
      <c r="O7235">
        <v>13.829000000000001</v>
      </c>
      <c r="P7235">
        <v>8.5300000000000001E-2</v>
      </c>
      <c r="Q7235">
        <v>349527.86</v>
      </c>
      <c r="R7235" t="s">
        <v>333</v>
      </c>
      <c r="S7235" t="s">
        <v>38</v>
      </c>
      <c r="T7235" t="s">
        <v>28</v>
      </c>
      <c r="V7235" t="s">
        <v>32</v>
      </c>
      <c r="Y7235" t="s">
        <v>36</v>
      </c>
    </row>
    <row r="7236" spans="1:25" x14ac:dyDescent="0.45">
      <c r="A7236" t="s">
        <v>100</v>
      </c>
      <c r="B7236" t="s">
        <v>575</v>
      </c>
      <c r="C7236">
        <v>10030</v>
      </c>
      <c r="D7236">
        <v>3</v>
      </c>
      <c r="F7236">
        <v>2022</v>
      </c>
      <c r="G7236">
        <v>1080</v>
      </c>
      <c r="H7236">
        <v>934.12</v>
      </c>
      <c r="I7236">
        <v>35619.43</v>
      </c>
      <c r="K7236">
        <v>0.112</v>
      </c>
      <c r="L7236">
        <v>1E-3</v>
      </c>
      <c r="M7236">
        <v>21728.237000000001</v>
      </c>
      <c r="N7236">
        <v>6.0600000000000001E-2</v>
      </c>
      <c r="O7236">
        <v>14.532999999999999</v>
      </c>
      <c r="P7236">
        <v>8.7099999999999997E-2</v>
      </c>
      <c r="Q7236">
        <v>358382.68099999998</v>
      </c>
      <c r="R7236" t="s">
        <v>333</v>
      </c>
      <c r="S7236" t="s">
        <v>38</v>
      </c>
      <c r="T7236" t="s">
        <v>28</v>
      </c>
      <c r="V7236" t="s">
        <v>32</v>
      </c>
      <c r="Y7236" t="s">
        <v>36</v>
      </c>
    </row>
    <row r="7237" spans="1:25" x14ac:dyDescent="0.45">
      <c r="A7237" t="s">
        <v>100</v>
      </c>
      <c r="B7237" t="s">
        <v>575</v>
      </c>
      <c r="C7237">
        <v>10030</v>
      </c>
      <c r="D7237">
        <v>3</v>
      </c>
      <c r="F7237">
        <v>2023</v>
      </c>
      <c r="G7237">
        <v>854</v>
      </c>
      <c r="H7237">
        <v>725.71</v>
      </c>
      <c r="I7237">
        <v>25228.11</v>
      </c>
      <c r="K7237">
        <v>8.1000000000000003E-2</v>
      </c>
      <c r="L7237">
        <v>1E-3</v>
      </c>
      <c r="M7237">
        <v>16088.831</v>
      </c>
      <c r="N7237">
        <v>5.9499999999999997E-2</v>
      </c>
      <c r="O7237">
        <v>10.82</v>
      </c>
      <c r="P7237">
        <v>8.5999999999999993E-2</v>
      </c>
      <c r="Q7237">
        <v>270013.01899999997</v>
      </c>
      <c r="R7237" t="s">
        <v>333</v>
      </c>
      <c r="S7237" t="s">
        <v>38</v>
      </c>
      <c r="T7237" t="s">
        <v>28</v>
      </c>
      <c r="V7237" t="s">
        <v>32</v>
      </c>
      <c r="Y7237" t="s">
        <v>36</v>
      </c>
    </row>
    <row r="7238" spans="1:25" x14ac:dyDescent="0.45">
      <c r="A7238" t="s">
        <v>100</v>
      </c>
      <c r="B7238" t="s">
        <v>575</v>
      </c>
      <c r="C7238">
        <v>10030</v>
      </c>
      <c r="D7238">
        <v>3</v>
      </c>
      <c r="F7238">
        <v>2024</v>
      </c>
      <c r="G7238">
        <v>283</v>
      </c>
      <c r="H7238">
        <v>236.23</v>
      </c>
      <c r="I7238">
        <v>8272.82</v>
      </c>
      <c r="K7238">
        <v>2.7E-2</v>
      </c>
      <c r="L7238">
        <v>1E-3</v>
      </c>
      <c r="M7238">
        <v>5224.8959999999997</v>
      </c>
      <c r="N7238">
        <v>5.9700000000000003E-2</v>
      </c>
      <c r="O7238">
        <v>3.6030000000000002</v>
      </c>
      <c r="P7238">
        <v>8.9700000000000002E-2</v>
      </c>
      <c r="Q7238">
        <v>87351.75</v>
      </c>
      <c r="R7238" t="s">
        <v>333</v>
      </c>
      <c r="S7238" t="s">
        <v>38</v>
      </c>
      <c r="T7238" t="s">
        <v>28</v>
      </c>
      <c r="V7238" t="s">
        <v>32</v>
      </c>
      <c r="Y7238" t="s">
        <v>36</v>
      </c>
    </row>
    <row r="7239" spans="1:25" x14ac:dyDescent="0.45">
      <c r="A7239" t="s">
        <v>274</v>
      </c>
      <c r="B7239" t="s">
        <v>578</v>
      </c>
      <c r="C7239">
        <v>10043</v>
      </c>
      <c r="D7239">
        <v>1001</v>
      </c>
      <c r="F7239">
        <v>2009</v>
      </c>
      <c r="G7239">
        <v>8255</v>
      </c>
      <c r="H7239">
        <v>8250.25</v>
      </c>
      <c r="J7239">
        <v>7774967</v>
      </c>
      <c r="K7239">
        <v>768.83</v>
      </c>
      <c r="L7239">
        <v>0.14729999999999999</v>
      </c>
      <c r="M7239">
        <v>1095102.6499999999</v>
      </c>
      <c r="N7239">
        <v>0.1027</v>
      </c>
      <c r="O7239">
        <v>766.1</v>
      </c>
      <c r="P7239">
        <v>0.14230000000000001</v>
      </c>
      <c r="Q7239">
        <v>10673610.5</v>
      </c>
      <c r="R7239" t="s">
        <v>82</v>
      </c>
      <c r="T7239" t="s">
        <v>63</v>
      </c>
      <c r="U7239" t="s">
        <v>116</v>
      </c>
      <c r="V7239" t="s">
        <v>125</v>
      </c>
      <c r="W7239" t="s">
        <v>140</v>
      </c>
      <c r="Y7239" t="s">
        <v>103</v>
      </c>
    </row>
    <row r="7240" spans="1:25" x14ac:dyDescent="0.45">
      <c r="A7240" t="s">
        <v>274</v>
      </c>
      <c r="B7240" t="s">
        <v>578</v>
      </c>
      <c r="C7240">
        <v>10043</v>
      </c>
      <c r="D7240">
        <v>1001</v>
      </c>
      <c r="F7240">
        <v>2010</v>
      </c>
      <c r="G7240">
        <v>7601</v>
      </c>
      <c r="H7240">
        <v>7564.2</v>
      </c>
      <c r="J7240">
        <v>2854284.45</v>
      </c>
      <c r="K7240">
        <v>1098.509</v>
      </c>
      <c r="L7240">
        <v>0.1797</v>
      </c>
      <c r="M7240">
        <v>1299455.622</v>
      </c>
      <c r="N7240">
        <v>0.1696</v>
      </c>
      <c r="O7240">
        <v>862.06899999999996</v>
      </c>
      <c r="P7240">
        <v>0.14080000000000001</v>
      </c>
      <c r="Q7240">
        <v>12639496.306</v>
      </c>
      <c r="R7240" t="s">
        <v>82</v>
      </c>
      <c r="T7240" t="s">
        <v>63</v>
      </c>
      <c r="U7240" t="s">
        <v>116</v>
      </c>
      <c r="V7240" t="s">
        <v>125</v>
      </c>
      <c r="W7240" t="s">
        <v>140</v>
      </c>
      <c r="Y7240" t="s">
        <v>103</v>
      </c>
    </row>
    <row r="7241" spans="1:25" x14ac:dyDescent="0.45">
      <c r="A7241" t="s">
        <v>274</v>
      </c>
      <c r="B7241" t="s">
        <v>578</v>
      </c>
      <c r="C7241">
        <v>10043</v>
      </c>
      <c r="D7241">
        <v>1001</v>
      </c>
      <c r="F7241">
        <v>2011</v>
      </c>
      <c r="G7241">
        <v>8217</v>
      </c>
      <c r="H7241">
        <v>8199.76</v>
      </c>
      <c r="J7241">
        <v>4725079.91</v>
      </c>
      <c r="K7241">
        <v>1327.239</v>
      </c>
      <c r="L7241">
        <v>0.185</v>
      </c>
      <c r="M7241">
        <v>1457195.7890000001</v>
      </c>
      <c r="N7241">
        <v>0.1026</v>
      </c>
      <c r="O7241">
        <v>946.28700000000003</v>
      </c>
      <c r="P7241">
        <v>0.1328</v>
      </c>
      <c r="Q7241">
        <v>14205561.649</v>
      </c>
      <c r="R7241" t="s">
        <v>82</v>
      </c>
      <c r="T7241" t="s">
        <v>63</v>
      </c>
      <c r="U7241" t="s">
        <v>116</v>
      </c>
      <c r="V7241" t="s">
        <v>125</v>
      </c>
      <c r="W7241" t="s">
        <v>140</v>
      </c>
      <c r="Y7241" t="s">
        <v>103</v>
      </c>
    </row>
    <row r="7242" spans="1:25" x14ac:dyDescent="0.45">
      <c r="A7242" t="s">
        <v>274</v>
      </c>
      <c r="B7242" t="s">
        <v>578</v>
      </c>
      <c r="C7242">
        <v>10043</v>
      </c>
      <c r="D7242">
        <v>1001</v>
      </c>
      <c r="F7242">
        <v>2012</v>
      </c>
      <c r="G7242">
        <v>8554</v>
      </c>
      <c r="H7242">
        <v>8545.0400000000009</v>
      </c>
      <c r="J7242">
        <v>5120838.67</v>
      </c>
      <c r="K7242">
        <v>1179.961</v>
      </c>
      <c r="L7242">
        <v>0.18770000000000001</v>
      </c>
      <c r="M7242">
        <v>1306451.1410000001</v>
      </c>
      <c r="N7242">
        <v>0.10249999999999999</v>
      </c>
      <c r="O7242">
        <v>831.67</v>
      </c>
      <c r="P7242">
        <v>0.13020000000000001</v>
      </c>
      <c r="Q7242">
        <v>12737243.172</v>
      </c>
      <c r="R7242" t="s">
        <v>82</v>
      </c>
      <c r="T7242" t="s">
        <v>63</v>
      </c>
      <c r="U7242" t="s">
        <v>116</v>
      </c>
      <c r="V7242" t="s">
        <v>125</v>
      </c>
      <c r="W7242" t="s">
        <v>140</v>
      </c>
      <c r="Y7242" t="s">
        <v>283</v>
      </c>
    </row>
    <row r="7243" spans="1:25" x14ac:dyDescent="0.45">
      <c r="A7243" t="s">
        <v>274</v>
      </c>
      <c r="B7243" t="s">
        <v>578</v>
      </c>
      <c r="C7243">
        <v>10043</v>
      </c>
      <c r="D7243">
        <v>1001</v>
      </c>
      <c r="F7243">
        <v>2013</v>
      </c>
      <c r="G7243">
        <v>8245</v>
      </c>
      <c r="H7243">
        <v>8236.5</v>
      </c>
      <c r="J7243">
        <v>5541361.29</v>
      </c>
      <c r="K7243">
        <v>975.63599999999997</v>
      </c>
      <c r="L7243">
        <v>0.14419999999999999</v>
      </c>
      <c r="M7243">
        <v>1402248.8319999999</v>
      </c>
      <c r="N7243">
        <v>0.1026</v>
      </c>
      <c r="O7243">
        <v>825.01300000000003</v>
      </c>
      <c r="P7243">
        <v>0.1195</v>
      </c>
      <c r="Q7243">
        <v>13662232.189999999</v>
      </c>
      <c r="R7243" t="s">
        <v>82</v>
      </c>
      <c r="T7243" t="s">
        <v>63</v>
      </c>
      <c r="U7243" t="s">
        <v>116</v>
      </c>
      <c r="V7243" t="s">
        <v>125</v>
      </c>
      <c r="W7243" t="s">
        <v>140</v>
      </c>
      <c r="Y7243" t="s">
        <v>283</v>
      </c>
    </row>
    <row r="7244" spans="1:25" x14ac:dyDescent="0.45">
      <c r="A7244" t="s">
        <v>274</v>
      </c>
      <c r="B7244" t="s">
        <v>578</v>
      </c>
      <c r="C7244">
        <v>10043</v>
      </c>
      <c r="D7244">
        <v>1001</v>
      </c>
      <c r="F7244">
        <v>2014</v>
      </c>
      <c r="G7244">
        <v>8492</v>
      </c>
      <c r="H7244">
        <v>8482.7999999999993</v>
      </c>
      <c r="J7244">
        <v>6399708.6100000003</v>
      </c>
      <c r="K7244">
        <v>748.81100000000004</v>
      </c>
      <c r="L7244">
        <v>0.1457</v>
      </c>
      <c r="M7244">
        <v>1058525.7450000001</v>
      </c>
      <c r="N7244">
        <v>0.1026</v>
      </c>
      <c r="O7244">
        <v>625.35599999999999</v>
      </c>
      <c r="P7244">
        <v>0.11600000000000001</v>
      </c>
      <c r="Q7244">
        <v>10313398.067</v>
      </c>
      <c r="R7244" t="s">
        <v>82</v>
      </c>
      <c r="T7244" t="s">
        <v>63</v>
      </c>
      <c r="U7244" t="s">
        <v>116</v>
      </c>
      <c r="V7244" t="s">
        <v>125</v>
      </c>
      <c r="W7244" t="s">
        <v>140</v>
      </c>
      <c r="Y7244" t="s">
        <v>283</v>
      </c>
    </row>
    <row r="7245" spans="1:25" x14ac:dyDescent="0.45">
      <c r="A7245" t="s">
        <v>274</v>
      </c>
      <c r="B7245" t="s">
        <v>578</v>
      </c>
      <c r="C7245">
        <v>10043</v>
      </c>
      <c r="D7245">
        <v>1001</v>
      </c>
      <c r="F7245">
        <v>2015</v>
      </c>
      <c r="G7245">
        <v>8041</v>
      </c>
      <c r="H7245">
        <v>8029.82</v>
      </c>
      <c r="J7245">
        <v>4459706.55</v>
      </c>
      <c r="K7245">
        <v>510.34</v>
      </c>
      <c r="L7245">
        <v>0.1366</v>
      </c>
      <c r="M7245">
        <v>775496.41700000002</v>
      </c>
      <c r="N7245">
        <v>0.1026</v>
      </c>
      <c r="O7245">
        <v>421.25400000000002</v>
      </c>
      <c r="P7245">
        <v>0.1086</v>
      </c>
      <c r="Q7245">
        <v>7574869.5080000004</v>
      </c>
      <c r="R7245" t="s">
        <v>82</v>
      </c>
      <c r="T7245" t="s">
        <v>63</v>
      </c>
      <c r="U7245" t="s">
        <v>116</v>
      </c>
      <c r="V7245" t="s">
        <v>125</v>
      </c>
      <c r="W7245" t="s">
        <v>140</v>
      </c>
      <c r="Y7245" t="s">
        <v>579</v>
      </c>
    </row>
    <row r="7246" spans="1:25" x14ac:dyDescent="0.45">
      <c r="A7246" t="s">
        <v>274</v>
      </c>
      <c r="B7246" t="s">
        <v>578</v>
      </c>
      <c r="C7246">
        <v>10043</v>
      </c>
      <c r="D7246">
        <v>1001</v>
      </c>
      <c r="F7246">
        <v>2016</v>
      </c>
      <c r="G7246">
        <v>8511</v>
      </c>
      <c r="H7246">
        <v>8503.83</v>
      </c>
      <c r="J7246">
        <v>4251375.74</v>
      </c>
      <c r="K7246">
        <v>548.50099999999998</v>
      </c>
      <c r="L7246">
        <v>0.15049999999999999</v>
      </c>
      <c r="M7246">
        <v>765774.11899999995</v>
      </c>
      <c r="N7246">
        <v>0.1027</v>
      </c>
      <c r="O7246">
        <v>410.20299999999997</v>
      </c>
      <c r="P7246">
        <v>0.1082</v>
      </c>
      <c r="Q7246">
        <v>7482619.1909999996</v>
      </c>
      <c r="R7246" t="s">
        <v>82</v>
      </c>
      <c r="T7246" t="s">
        <v>63</v>
      </c>
      <c r="U7246" t="s">
        <v>116</v>
      </c>
      <c r="V7246" t="s">
        <v>125</v>
      </c>
      <c r="W7246" t="s">
        <v>140</v>
      </c>
      <c r="Y7246" t="s">
        <v>579</v>
      </c>
    </row>
    <row r="7247" spans="1:25" x14ac:dyDescent="0.45">
      <c r="A7247" t="s">
        <v>274</v>
      </c>
      <c r="B7247" t="s">
        <v>578</v>
      </c>
      <c r="C7247">
        <v>10043</v>
      </c>
      <c r="D7247">
        <v>1001</v>
      </c>
      <c r="F7247">
        <v>2017</v>
      </c>
      <c r="G7247">
        <v>8315</v>
      </c>
      <c r="H7247">
        <v>8305.8700000000008</v>
      </c>
      <c r="J7247">
        <v>4371499.93</v>
      </c>
      <c r="K7247">
        <v>550.92700000000002</v>
      </c>
      <c r="L7247">
        <v>0.1444</v>
      </c>
      <c r="M7247">
        <v>778955.09299999999</v>
      </c>
      <c r="N7247">
        <v>0.10249999999999999</v>
      </c>
      <c r="O7247">
        <v>427.42099999999999</v>
      </c>
      <c r="P7247">
        <v>0.1101</v>
      </c>
      <c r="Q7247">
        <v>7606091.6320000002</v>
      </c>
      <c r="R7247" t="s">
        <v>82</v>
      </c>
      <c r="T7247" t="s">
        <v>63</v>
      </c>
      <c r="U7247" t="s">
        <v>116</v>
      </c>
      <c r="V7247" t="s">
        <v>125</v>
      </c>
      <c r="W7247" t="s">
        <v>140</v>
      </c>
      <c r="Y7247" t="s">
        <v>580</v>
      </c>
    </row>
    <row r="7248" spans="1:25" x14ac:dyDescent="0.45">
      <c r="A7248" t="s">
        <v>274</v>
      </c>
      <c r="B7248" t="s">
        <v>578</v>
      </c>
      <c r="C7248">
        <v>10043</v>
      </c>
      <c r="D7248">
        <v>1001</v>
      </c>
      <c r="F7248">
        <v>2018</v>
      </c>
      <c r="G7248">
        <v>7808</v>
      </c>
      <c r="H7248">
        <v>7788.25</v>
      </c>
      <c r="J7248">
        <v>4170054.76</v>
      </c>
      <c r="K7248">
        <v>548.22699999999998</v>
      </c>
      <c r="L7248">
        <v>0.1515</v>
      </c>
      <c r="M7248">
        <v>757839.24199999997</v>
      </c>
      <c r="N7248">
        <v>0.1023</v>
      </c>
      <c r="O7248">
        <v>420.685</v>
      </c>
      <c r="P7248">
        <v>0.1111</v>
      </c>
      <c r="Q7248">
        <v>7400886.8640000001</v>
      </c>
      <c r="R7248" t="s">
        <v>82</v>
      </c>
      <c r="T7248" t="s">
        <v>63</v>
      </c>
      <c r="U7248" t="s">
        <v>116</v>
      </c>
      <c r="V7248" t="s">
        <v>125</v>
      </c>
      <c r="W7248" t="s">
        <v>140</v>
      </c>
      <c r="Y7248" t="s">
        <v>580</v>
      </c>
    </row>
    <row r="7249" spans="1:25" x14ac:dyDescent="0.45">
      <c r="A7249" t="s">
        <v>274</v>
      </c>
      <c r="B7249" t="s">
        <v>578</v>
      </c>
      <c r="C7249">
        <v>10043</v>
      </c>
      <c r="D7249">
        <v>1001</v>
      </c>
      <c r="F7249">
        <v>2019</v>
      </c>
      <c r="G7249">
        <v>8530</v>
      </c>
      <c r="H7249">
        <v>8518.99</v>
      </c>
      <c r="J7249">
        <v>3804404.21</v>
      </c>
      <c r="K7249">
        <v>479.84</v>
      </c>
      <c r="L7249">
        <v>0.14449999999999999</v>
      </c>
      <c r="M7249">
        <v>680063.63</v>
      </c>
      <c r="N7249">
        <v>0.1027</v>
      </c>
      <c r="O7249">
        <v>400.41</v>
      </c>
      <c r="P7249">
        <v>0.12039999999999999</v>
      </c>
      <c r="Q7249">
        <v>6637376.3689999999</v>
      </c>
      <c r="R7249" t="s">
        <v>82</v>
      </c>
      <c r="T7249" t="s">
        <v>63</v>
      </c>
      <c r="U7249" t="s">
        <v>116</v>
      </c>
      <c r="V7249" t="s">
        <v>125</v>
      </c>
      <c r="W7249" t="s">
        <v>140</v>
      </c>
      <c r="Y7249" t="s">
        <v>580</v>
      </c>
    </row>
    <row r="7250" spans="1:25" x14ac:dyDescent="0.45">
      <c r="A7250" t="s">
        <v>274</v>
      </c>
      <c r="B7250" t="s">
        <v>578</v>
      </c>
      <c r="C7250">
        <v>10043</v>
      </c>
      <c r="D7250">
        <v>1001</v>
      </c>
      <c r="F7250">
        <v>2020</v>
      </c>
      <c r="G7250">
        <v>8197</v>
      </c>
      <c r="H7250">
        <v>8181.79</v>
      </c>
      <c r="J7250">
        <v>3505614.57</v>
      </c>
      <c r="K7250">
        <v>415.5</v>
      </c>
      <c r="L7250">
        <v>0.14099999999999999</v>
      </c>
      <c r="M7250">
        <v>612697.08900000004</v>
      </c>
      <c r="N7250">
        <v>0.10249999999999999</v>
      </c>
      <c r="O7250">
        <v>357.89600000000002</v>
      </c>
      <c r="P7250">
        <v>0.12</v>
      </c>
      <c r="Q7250">
        <v>5979731.8360000001</v>
      </c>
      <c r="R7250" t="s">
        <v>82</v>
      </c>
      <c r="T7250" t="s">
        <v>63</v>
      </c>
      <c r="U7250" t="s">
        <v>116</v>
      </c>
      <c r="V7250" t="s">
        <v>125</v>
      </c>
      <c r="W7250" t="s">
        <v>140</v>
      </c>
      <c r="Y7250" t="s">
        <v>581</v>
      </c>
    </row>
    <row r="7251" spans="1:25" x14ac:dyDescent="0.45">
      <c r="A7251" t="s">
        <v>274</v>
      </c>
      <c r="B7251" t="s">
        <v>578</v>
      </c>
      <c r="C7251">
        <v>10043</v>
      </c>
      <c r="D7251">
        <v>1001</v>
      </c>
      <c r="F7251">
        <v>2021</v>
      </c>
      <c r="G7251">
        <v>7972</v>
      </c>
      <c r="H7251">
        <v>7949.56</v>
      </c>
      <c r="J7251">
        <v>4304469.76</v>
      </c>
      <c r="K7251">
        <v>486.05500000000001</v>
      </c>
      <c r="L7251">
        <v>0.13789999999999999</v>
      </c>
      <c r="M7251">
        <v>738365.85499999998</v>
      </c>
      <c r="N7251">
        <v>0.1023</v>
      </c>
      <c r="O7251">
        <v>443.827</v>
      </c>
      <c r="P7251">
        <v>0.1215</v>
      </c>
      <c r="Q7251">
        <v>7225655.9730000002</v>
      </c>
      <c r="R7251" t="s">
        <v>82</v>
      </c>
      <c r="T7251" t="s">
        <v>63</v>
      </c>
      <c r="U7251" t="s">
        <v>116</v>
      </c>
      <c r="V7251" t="s">
        <v>125</v>
      </c>
      <c r="W7251" t="s">
        <v>140</v>
      </c>
      <c r="Y7251" t="s">
        <v>582</v>
      </c>
    </row>
    <row r="7252" spans="1:25" x14ac:dyDescent="0.45">
      <c r="A7252" t="s">
        <v>274</v>
      </c>
      <c r="B7252" t="s">
        <v>578</v>
      </c>
      <c r="C7252">
        <v>10043</v>
      </c>
      <c r="D7252">
        <v>1001</v>
      </c>
      <c r="F7252">
        <v>2022</v>
      </c>
      <c r="G7252">
        <v>2305</v>
      </c>
      <c r="H7252">
        <v>2290.9899999999998</v>
      </c>
      <c r="J7252">
        <v>1470611.6</v>
      </c>
      <c r="K7252">
        <v>164.917</v>
      </c>
      <c r="L7252">
        <v>0.1326</v>
      </c>
      <c r="M7252">
        <v>263170.495</v>
      </c>
      <c r="N7252">
        <v>0.10199999999999999</v>
      </c>
      <c r="O7252">
        <v>158.38399999999999</v>
      </c>
      <c r="P7252">
        <v>0.12130000000000001</v>
      </c>
      <c r="Q7252">
        <v>2573896.284</v>
      </c>
      <c r="R7252" t="s">
        <v>82</v>
      </c>
      <c r="T7252" t="s">
        <v>63</v>
      </c>
      <c r="U7252" t="s">
        <v>116</v>
      </c>
      <c r="V7252" t="s">
        <v>125</v>
      </c>
      <c r="W7252" t="s">
        <v>140</v>
      </c>
      <c r="Y7252" t="s">
        <v>582</v>
      </c>
    </row>
    <row r="7253" spans="1:25" x14ac:dyDescent="0.45">
      <c r="A7253" t="s">
        <v>274</v>
      </c>
      <c r="B7253" t="s">
        <v>583</v>
      </c>
      <c r="C7253">
        <v>10099</v>
      </c>
      <c r="D7253">
        <v>1001</v>
      </c>
      <c r="F7253">
        <v>2009</v>
      </c>
      <c r="G7253">
        <v>1054</v>
      </c>
      <c r="H7253">
        <v>934</v>
      </c>
      <c r="I7253">
        <v>115350.74</v>
      </c>
      <c r="K7253">
        <v>0.68700000000000006</v>
      </c>
      <c r="L7253">
        <v>4.1000000000000003E-3</v>
      </c>
      <c r="M7253">
        <v>48035.038999999997</v>
      </c>
      <c r="N7253">
        <v>5.9200000000000003E-2</v>
      </c>
      <c r="O7253">
        <v>16.099</v>
      </c>
      <c r="P7253">
        <v>5.5399999999999998E-2</v>
      </c>
      <c r="Q7253">
        <v>807537.89899999998</v>
      </c>
      <c r="R7253" t="s">
        <v>333</v>
      </c>
      <c r="S7253" t="s">
        <v>38</v>
      </c>
      <c r="T7253" t="s">
        <v>89</v>
      </c>
      <c r="V7253" t="s">
        <v>584</v>
      </c>
      <c r="Y7253" t="s">
        <v>107</v>
      </c>
    </row>
    <row r="7254" spans="1:25" x14ac:dyDescent="0.45">
      <c r="A7254" t="s">
        <v>274</v>
      </c>
      <c r="B7254" t="s">
        <v>583</v>
      </c>
      <c r="C7254">
        <v>10099</v>
      </c>
      <c r="D7254">
        <v>1001</v>
      </c>
      <c r="F7254">
        <v>2010</v>
      </c>
      <c r="G7254">
        <v>1815</v>
      </c>
      <c r="H7254">
        <v>1674.09</v>
      </c>
      <c r="I7254">
        <v>179334.26</v>
      </c>
      <c r="K7254">
        <v>0.46500000000000002</v>
      </c>
      <c r="L7254">
        <v>1E-3</v>
      </c>
      <c r="M7254">
        <v>90022.932000000001</v>
      </c>
      <c r="N7254">
        <v>5.9400000000000001E-2</v>
      </c>
      <c r="O7254">
        <v>26.524999999999999</v>
      </c>
      <c r="P7254">
        <v>4.6300000000000001E-2</v>
      </c>
      <c r="Q7254">
        <v>1505378.993</v>
      </c>
      <c r="R7254" t="s">
        <v>333</v>
      </c>
      <c r="S7254" t="s">
        <v>38</v>
      </c>
      <c r="T7254" t="s">
        <v>89</v>
      </c>
      <c r="V7254" t="s">
        <v>584</v>
      </c>
      <c r="Y7254" t="s">
        <v>107</v>
      </c>
    </row>
    <row r="7255" spans="1:25" x14ac:dyDescent="0.45">
      <c r="A7255" t="s">
        <v>274</v>
      </c>
      <c r="B7255" t="s">
        <v>583</v>
      </c>
      <c r="C7255">
        <v>10099</v>
      </c>
      <c r="D7255">
        <v>1001</v>
      </c>
      <c r="F7255">
        <v>2011</v>
      </c>
      <c r="G7255">
        <v>2020</v>
      </c>
      <c r="H7255">
        <v>1918.32</v>
      </c>
      <c r="I7255">
        <v>195249.33</v>
      </c>
      <c r="K7255">
        <v>0.52100000000000002</v>
      </c>
      <c r="L7255">
        <v>1E-3</v>
      </c>
      <c r="M7255">
        <v>102514.20600000001</v>
      </c>
      <c r="N7255">
        <v>5.9200000000000003E-2</v>
      </c>
      <c r="O7255">
        <v>29.082000000000001</v>
      </c>
      <c r="P7255">
        <v>4.0599999999999997E-2</v>
      </c>
      <c r="Q7255">
        <v>1721369.3829999999</v>
      </c>
      <c r="R7255" t="s">
        <v>333</v>
      </c>
      <c r="S7255" t="s">
        <v>38</v>
      </c>
      <c r="T7255" t="s">
        <v>89</v>
      </c>
      <c r="V7255" t="s">
        <v>584</v>
      </c>
      <c r="Y7255" t="s">
        <v>107</v>
      </c>
    </row>
    <row r="7256" spans="1:25" x14ac:dyDescent="0.45">
      <c r="A7256" t="s">
        <v>274</v>
      </c>
      <c r="B7256" t="s">
        <v>583</v>
      </c>
      <c r="C7256">
        <v>10099</v>
      </c>
      <c r="D7256">
        <v>1001</v>
      </c>
      <c r="F7256">
        <v>2012</v>
      </c>
      <c r="G7256">
        <v>3807</v>
      </c>
      <c r="H7256">
        <v>3708.94</v>
      </c>
      <c r="I7256">
        <v>428861.22</v>
      </c>
      <c r="K7256">
        <v>1.052</v>
      </c>
      <c r="L7256">
        <v>1E-3</v>
      </c>
      <c r="M7256">
        <v>208377.527</v>
      </c>
      <c r="N7256">
        <v>5.8999999999999997E-2</v>
      </c>
      <c r="O7256">
        <v>55.634</v>
      </c>
      <c r="P7256">
        <v>3.5000000000000003E-2</v>
      </c>
      <c r="Q7256">
        <v>3506290.9879999999</v>
      </c>
      <c r="R7256" t="s">
        <v>333</v>
      </c>
      <c r="S7256" t="s">
        <v>38</v>
      </c>
      <c r="T7256" t="s">
        <v>89</v>
      </c>
      <c r="V7256" t="s">
        <v>584</v>
      </c>
      <c r="Y7256" t="s">
        <v>277</v>
      </c>
    </row>
    <row r="7257" spans="1:25" x14ac:dyDescent="0.45">
      <c r="A7257" t="s">
        <v>274</v>
      </c>
      <c r="B7257" t="s">
        <v>583</v>
      </c>
      <c r="C7257">
        <v>10099</v>
      </c>
      <c r="D7257">
        <v>1001</v>
      </c>
      <c r="F7257">
        <v>2013</v>
      </c>
      <c r="G7257">
        <v>2922</v>
      </c>
      <c r="H7257">
        <v>2787.54</v>
      </c>
      <c r="I7257">
        <v>325490.90999999997</v>
      </c>
      <c r="K7257">
        <v>0.80900000000000005</v>
      </c>
      <c r="L7257">
        <v>1E-3</v>
      </c>
      <c r="M7257">
        <v>160176.147</v>
      </c>
      <c r="N7257">
        <v>5.8999999999999997E-2</v>
      </c>
      <c r="O7257">
        <v>46.08</v>
      </c>
      <c r="P7257">
        <v>4.0099999999999997E-2</v>
      </c>
      <c r="Q7257">
        <v>2695295.5839999998</v>
      </c>
      <c r="R7257" t="s">
        <v>333</v>
      </c>
      <c r="S7257" t="s">
        <v>38</v>
      </c>
      <c r="T7257" t="s">
        <v>89</v>
      </c>
      <c r="V7257" t="s">
        <v>584</v>
      </c>
      <c r="Y7257" t="s">
        <v>277</v>
      </c>
    </row>
    <row r="7258" spans="1:25" x14ac:dyDescent="0.45">
      <c r="A7258" t="s">
        <v>274</v>
      </c>
      <c r="B7258" t="s">
        <v>583</v>
      </c>
      <c r="C7258">
        <v>10099</v>
      </c>
      <c r="D7258">
        <v>1001</v>
      </c>
      <c r="F7258">
        <v>2014</v>
      </c>
      <c r="G7258">
        <v>2141</v>
      </c>
      <c r="H7258">
        <v>2049.35</v>
      </c>
      <c r="I7258">
        <v>233038.92</v>
      </c>
      <c r="K7258">
        <v>0.60799999999999998</v>
      </c>
      <c r="L7258">
        <v>1E-3</v>
      </c>
      <c r="M7258">
        <v>115529.518</v>
      </c>
      <c r="N7258">
        <v>6.0100000000000001E-2</v>
      </c>
      <c r="O7258">
        <v>33.68</v>
      </c>
      <c r="P7258">
        <v>4.1000000000000002E-2</v>
      </c>
      <c r="Q7258">
        <v>1916507.2039999999</v>
      </c>
      <c r="R7258" t="s">
        <v>333</v>
      </c>
      <c r="S7258" t="s">
        <v>38</v>
      </c>
      <c r="T7258" t="s">
        <v>89</v>
      </c>
      <c r="V7258" t="s">
        <v>584</v>
      </c>
      <c r="Y7258" t="s">
        <v>277</v>
      </c>
    </row>
    <row r="7259" spans="1:25" x14ac:dyDescent="0.45">
      <c r="A7259" t="s">
        <v>274</v>
      </c>
      <c r="B7259" t="s">
        <v>583</v>
      </c>
      <c r="C7259">
        <v>10099</v>
      </c>
      <c r="D7259">
        <v>1001</v>
      </c>
      <c r="F7259">
        <v>2015</v>
      </c>
      <c r="G7259">
        <v>2433</v>
      </c>
      <c r="H7259">
        <v>2386.2399999999998</v>
      </c>
      <c r="I7259">
        <v>278170.34000000003</v>
      </c>
      <c r="K7259">
        <v>0.71199999999999997</v>
      </c>
      <c r="L7259">
        <v>1E-3</v>
      </c>
      <c r="M7259">
        <v>136626.228</v>
      </c>
      <c r="N7259">
        <v>5.9900000000000002E-2</v>
      </c>
      <c r="O7259">
        <v>37.710999999999999</v>
      </c>
      <c r="P7259">
        <v>3.6900000000000002E-2</v>
      </c>
      <c r="Q7259">
        <v>2272773.4180000001</v>
      </c>
      <c r="R7259" t="s">
        <v>333</v>
      </c>
      <c r="S7259" t="s">
        <v>38</v>
      </c>
      <c r="T7259" t="s">
        <v>89</v>
      </c>
      <c r="V7259" t="s">
        <v>584</v>
      </c>
      <c r="Y7259" t="s">
        <v>297</v>
      </c>
    </row>
    <row r="7260" spans="1:25" x14ac:dyDescent="0.45">
      <c r="A7260" t="s">
        <v>274</v>
      </c>
      <c r="B7260" t="s">
        <v>583</v>
      </c>
      <c r="C7260">
        <v>10099</v>
      </c>
      <c r="D7260">
        <v>1001</v>
      </c>
      <c r="F7260">
        <v>2016</v>
      </c>
      <c r="G7260">
        <v>1618</v>
      </c>
      <c r="H7260">
        <v>1532.7</v>
      </c>
      <c r="I7260">
        <v>177479.21</v>
      </c>
      <c r="K7260">
        <v>0.443</v>
      </c>
      <c r="L7260">
        <v>1E-3</v>
      </c>
      <c r="M7260">
        <v>87517.176999999996</v>
      </c>
      <c r="N7260">
        <v>5.91E-2</v>
      </c>
      <c r="O7260">
        <v>24.363</v>
      </c>
      <c r="P7260">
        <v>3.9300000000000002E-2</v>
      </c>
      <c r="Q7260">
        <v>1471428.9380000001</v>
      </c>
      <c r="R7260" t="s">
        <v>333</v>
      </c>
      <c r="S7260" t="s">
        <v>38</v>
      </c>
      <c r="T7260" t="s">
        <v>89</v>
      </c>
      <c r="V7260" t="s">
        <v>584</v>
      </c>
      <c r="Y7260" t="s">
        <v>297</v>
      </c>
    </row>
    <row r="7261" spans="1:25" x14ac:dyDescent="0.45">
      <c r="A7261" t="s">
        <v>274</v>
      </c>
      <c r="B7261" t="s">
        <v>583</v>
      </c>
      <c r="C7261">
        <v>10099</v>
      </c>
      <c r="D7261">
        <v>1001</v>
      </c>
      <c r="F7261">
        <v>2017</v>
      </c>
      <c r="G7261">
        <v>509</v>
      </c>
      <c r="H7261">
        <v>468.24</v>
      </c>
      <c r="I7261">
        <v>50738.99</v>
      </c>
      <c r="K7261">
        <v>0.13200000000000001</v>
      </c>
      <c r="L7261">
        <v>1E-3</v>
      </c>
      <c r="M7261">
        <v>25543.940999999999</v>
      </c>
      <c r="N7261">
        <v>5.9499999999999997E-2</v>
      </c>
      <c r="O7261">
        <v>7.8890000000000002</v>
      </c>
      <c r="P7261">
        <v>4.7399999999999998E-2</v>
      </c>
      <c r="Q7261">
        <v>426771.45699999999</v>
      </c>
      <c r="R7261" t="s">
        <v>333</v>
      </c>
      <c r="S7261" t="s">
        <v>38</v>
      </c>
      <c r="T7261" t="s">
        <v>89</v>
      </c>
      <c r="V7261" t="s">
        <v>584</v>
      </c>
      <c r="Y7261" t="s">
        <v>299</v>
      </c>
    </row>
    <row r="7262" spans="1:25" x14ac:dyDescent="0.45">
      <c r="A7262" t="s">
        <v>274</v>
      </c>
      <c r="B7262" t="s">
        <v>583</v>
      </c>
      <c r="C7262">
        <v>10099</v>
      </c>
      <c r="D7262">
        <v>1001</v>
      </c>
      <c r="F7262">
        <v>2018</v>
      </c>
      <c r="G7262">
        <v>526</v>
      </c>
      <c r="H7262">
        <v>474.89</v>
      </c>
      <c r="I7262">
        <v>48914.77</v>
      </c>
      <c r="K7262">
        <v>0.13</v>
      </c>
      <c r="L7262">
        <v>1E-3</v>
      </c>
      <c r="M7262">
        <v>24705.022000000001</v>
      </c>
      <c r="N7262">
        <v>5.9900000000000002E-2</v>
      </c>
      <c r="O7262">
        <v>8.0370000000000008</v>
      </c>
      <c r="P7262">
        <v>5.1200000000000002E-2</v>
      </c>
      <c r="Q7262">
        <v>409919.72600000002</v>
      </c>
      <c r="R7262" t="s">
        <v>333</v>
      </c>
      <c r="S7262" t="s">
        <v>38</v>
      </c>
      <c r="T7262" t="s">
        <v>89</v>
      </c>
      <c r="V7262" t="s">
        <v>584</v>
      </c>
      <c r="Y7262" t="s">
        <v>299</v>
      </c>
    </row>
    <row r="7263" spans="1:25" x14ac:dyDescent="0.45">
      <c r="A7263" t="s">
        <v>274</v>
      </c>
      <c r="B7263" t="s">
        <v>583</v>
      </c>
      <c r="C7263">
        <v>10099</v>
      </c>
      <c r="D7263">
        <v>1001</v>
      </c>
      <c r="F7263">
        <v>2019</v>
      </c>
      <c r="G7263">
        <v>65</v>
      </c>
      <c r="H7263">
        <v>55.24</v>
      </c>
      <c r="I7263">
        <v>5614.84</v>
      </c>
      <c r="K7263">
        <v>1.4999999999999999E-2</v>
      </c>
      <c r="L7263">
        <v>1E-3</v>
      </c>
      <c r="M7263">
        <v>2839.4949999999999</v>
      </c>
      <c r="N7263">
        <v>5.9700000000000003E-2</v>
      </c>
      <c r="O7263">
        <v>0.95299999999999996</v>
      </c>
      <c r="P7263">
        <v>5.4199999999999998E-2</v>
      </c>
      <c r="Q7263">
        <v>47465.724999999999</v>
      </c>
      <c r="R7263" t="s">
        <v>333</v>
      </c>
      <c r="S7263" t="s">
        <v>38</v>
      </c>
      <c r="T7263" t="s">
        <v>89</v>
      </c>
      <c r="V7263" t="s">
        <v>584</v>
      </c>
      <c r="Y7263" t="s">
        <v>299</v>
      </c>
    </row>
    <row r="7264" spans="1:25" x14ac:dyDescent="0.45">
      <c r="A7264" t="s">
        <v>274</v>
      </c>
      <c r="B7264" t="s">
        <v>583</v>
      </c>
      <c r="C7264">
        <v>10099</v>
      </c>
      <c r="D7264">
        <v>1001</v>
      </c>
      <c r="F7264">
        <v>2020</v>
      </c>
      <c r="G7264">
        <v>641</v>
      </c>
      <c r="H7264">
        <v>587.80999999999995</v>
      </c>
      <c r="I7264">
        <v>63583.76</v>
      </c>
      <c r="K7264">
        <v>0.16200000000000001</v>
      </c>
      <c r="L7264">
        <v>1E-3</v>
      </c>
      <c r="M7264">
        <v>32001.772000000001</v>
      </c>
      <c r="N7264">
        <v>5.8999999999999997E-2</v>
      </c>
      <c r="O7264">
        <v>20.161999999999999</v>
      </c>
      <c r="P7264">
        <v>8.77E-2</v>
      </c>
      <c r="Q7264">
        <v>538471.77500000002</v>
      </c>
      <c r="R7264" t="s">
        <v>333</v>
      </c>
      <c r="S7264" t="s">
        <v>38</v>
      </c>
      <c r="T7264" t="s">
        <v>89</v>
      </c>
      <c r="V7264" t="s">
        <v>584</v>
      </c>
      <c r="Y7264" t="s">
        <v>147</v>
      </c>
    </row>
    <row r="7265" spans="1:25" x14ac:dyDescent="0.45">
      <c r="A7265" t="s">
        <v>274</v>
      </c>
      <c r="B7265" t="s">
        <v>583</v>
      </c>
      <c r="C7265">
        <v>10099</v>
      </c>
      <c r="D7265">
        <v>1001</v>
      </c>
      <c r="F7265">
        <v>2021</v>
      </c>
      <c r="G7265">
        <v>526</v>
      </c>
      <c r="H7265">
        <v>478.13</v>
      </c>
      <c r="I7265">
        <v>49740.31</v>
      </c>
      <c r="K7265">
        <v>0.128</v>
      </c>
      <c r="L7265">
        <v>1E-3</v>
      </c>
      <c r="M7265">
        <v>25034.361000000001</v>
      </c>
      <c r="N7265">
        <v>5.9299999999999999E-2</v>
      </c>
      <c r="O7265">
        <v>12.313000000000001</v>
      </c>
      <c r="P7265">
        <v>7.1499999999999994E-2</v>
      </c>
      <c r="Q7265">
        <v>418891.37</v>
      </c>
      <c r="R7265" t="s">
        <v>333</v>
      </c>
      <c r="S7265" t="s">
        <v>38</v>
      </c>
      <c r="T7265" t="s">
        <v>89</v>
      </c>
      <c r="V7265" t="s">
        <v>584</v>
      </c>
      <c r="Y7265" t="s">
        <v>152</v>
      </c>
    </row>
    <row r="7266" spans="1:25" x14ac:dyDescent="0.45">
      <c r="A7266" t="s">
        <v>274</v>
      </c>
      <c r="B7266" t="s">
        <v>583</v>
      </c>
      <c r="C7266">
        <v>10099</v>
      </c>
      <c r="D7266">
        <v>1001</v>
      </c>
      <c r="F7266">
        <v>2022</v>
      </c>
      <c r="G7266">
        <v>152</v>
      </c>
      <c r="H7266">
        <v>137.30000000000001</v>
      </c>
      <c r="I7266">
        <v>15314.39</v>
      </c>
      <c r="K7266">
        <v>3.7999999999999999E-2</v>
      </c>
      <c r="L7266">
        <v>1E-3</v>
      </c>
      <c r="M7266">
        <v>7616.1270000000004</v>
      </c>
      <c r="N7266">
        <v>5.91E-2</v>
      </c>
      <c r="O7266">
        <v>3.1339999999999999</v>
      </c>
      <c r="P7266">
        <v>6.5000000000000002E-2</v>
      </c>
      <c r="Q7266">
        <v>128151.503</v>
      </c>
      <c r="R7266" t="s">
        <v>333</v>
      </c>
      <c r="S7266" t="s">
        <v>38</v>
      </c>
      <c r="T7266" t="s">
        <v>89</v>
      </c>
      <c r="V7266" t="s">
        <v>584</v>
      </c>
      <c r="Y7266" t="s">
        <v>152</v>
      </c>
    </row>
    <row r="7267" spans="1:25" x14ac:dyDescent="0.45">
      <c r="A7267" t="s">
        <v>203</v>
      </c>
      <c r="B7267" t="s">
        <v>585</v>
      </c>
      <c r="C7267">
        <v>10176</v>
      </c>
      <c r="D7267" t="s">
        <v>479</v>
      </c>
      <c r="F7267">
        <v>2009</v>
      </c>
      <c r="G7267">
        <v>115</v>
      </c>
      <c r="H7267">
        <v>62.76</v>
      </c>
      <c r="I7267">
        <v>1545.95</v>
      </c>
      <c r="M7267">
        <v>2014.1</v>
      </c>
      <c r="N7267">
        <v>8.09E-2</v>
      </c>
      <c r="O7267">
        <v>2.6349999999999998</v>
      </c>
      <c r="P7267">
        <v>0.34760000000000002</v>
      </c>
      <c r="Q7267">
        <v>24853.1</v>
      </c>
      <c r="R7267" t="s">
        <v>923</v>
      </c>
      <c r="T7267" t="s">
        <v>28</v>
      </c>
      <c r="V7267" t="s">
        <v>32</v>
      </c>
      <c r="Y7267" t="s">
        <v>69</v>
      </c>
    </row>
    <row r="7268" spans="1:25" x14ac:dyDescent="0.45">
      <c r="A7268" t="s">
        <v>203</v>
      </c>
      <c r="B7268" t="s">
        <v>585</v>
      </c>
      <c r="C7268">
        <v>10176</v>
      </c>
      <c r="D7268" t="s">
        <v>479</v>
      </c>
      <c r="F7268">
        <v>2010</v>
      </c>
      <c r="G7268">
        <v>144</v>
      </c>
      <c r="H7268">
        <v>97.87</v>
      </c>
      <c r="I7268">
        <v>2624.66</v>
      </c>
      <c r="M7268">
        <v>3141</v>
      </c>
      <c r="N7268">
        <v>8.1100000000000005E-2</v>
      </c>
      <c r="O7268">
        <v>10.929</v>
      </c>
      <c r="P7268">
        <v>0.61829999999999996</v>
      </c>
      <c r="Q7268">
        <v>38756.699999999997</v>
      </c>
      <c r="R7268" t="s">
        <v>923</v>
      </c>
      <c r="T7268" t="s">
        <v>28</v>
      </c>
      <c r="V7268" t="s">
        <v>32</v>
      </c>
      <c r="Y7268" t="s">
        <v>69</v>
      </c>
    </row>
    <row r="7269" spans="1:25" x14ac:dyDescent="0.45">
      <c r="A7269" t="s">
        <v>203</v>
      </c>
      <c r="B7269" t="s">
        <v>585</v>
      </c>
      <c r="C7269">
        <v>10176</v>
      </c>
      <c r="D7269" t="s">
        <v>479</v>
      </c>
      <c r="F7269">
        <v>2011</v>
      </c>
      <c r="G7269">
        <v>8</v>
      </c>
      <c r="H7269">
        <v>4.09</v>
      </c>
      <c r="I7269">
        <v>118.73</v>
      </c>
      <c r="M7269">
        <v>131.1</v>
      </c>
      <c r="N7269">
        <v>8.0799999999999997E-2</v>
      </c>
      <c r="O7269">
        <v>0.14899999999999999</v>
      </c>
      <c r="P7269">
        <v>0.4289</v>
      </c>
      <c r="Q7269">
        <v>1619.7</v>
      </c>
      <c r="R7269" t="s">
        <v>923</v>
      </c>
      <c r="T7269" t="s">
        <v>28</v>
      </c>
      <c r="V7269" t="s">
        <v>32</v>
      </c>
      <c r="Y7269" t="s">
        <v>69</v>
      </c>
    </row>
    <row r="7270" spans="1:25" x14ac:dyDescent="0.45">
      <c r="A7270" t="s">
        <v>203</v>
      </c>
      <c r="B7270" t="s">
        <v>585</v>
      </c>
      <c r="C7270">
        <v>10176</v>
      </c>
      <c r="D7270" t="s">
        <v>479</v>
      </c>
      <c r="F7270">
        <v>2012</v>
      </c>
      <c r="G7270">
        <v>26</v>
      </c>
      <c r="H7270">
        <v>12.3</v>
      </c>
      <c r="I7270">
        <v>349.37</v>
      </c>
      <c r="M7270">
        <v>394.8</v>
      </c>
      <c r="N7270">
        <v>8.09E-2</v>
      </c>
      <c r="O7270">
        <v>0.41599999999999998</v>
      </c>
      <c r="P7270">
        <v>0.17119999999999999</v>
      </c>
      <c r="Q7270">
        <v>4870.8</v>
      </c>
      <c r="R7270" t="s">
        <v>923</v>
      </c>
      <c r="T7270" t="s">
        <v>28</v>
      </c>
      <c r="V7270" t="s">
        <v>32</v>
      </c>
      <c r="Y7270" t="s">
        <v>69</v>
      </c>
    </row>
    <row r="7271" spans="1:25" x14ac:dyDescent="0.45">
      <c r="A7271" t="s">
        <v>203</v>
      </c>
      <c r="B7271" t="s">
        <v>585</v>
      </c>
      <c r="C7271">
        <v>10176</v>
      </c>
      <c r="D7271" t="s">
        <v>479</v>
      </c>
      <c r="F7271">
        <v>2013</v>
      </c>
      <c r="G7271">
        <v>9</v>
      </c>
      <c r="H7271">
        <v>5.6</v>
      </c>
      <c r="I7271">
        <v>144</v>
      </c>
      <c r="M7271">
        <v>179.8</v>
      </c>
      <c r="N7271">
        <v>8.1299999999999997E-2</v>
      </c>
      <c r="O7271">
        <v>0.19600000000000001</v>
      </c>
      <c r="P7271">
        <v>0.28560000000000002</v>
      </c>
      <c r="Q7271">
        <v>2217.6</v>
      </c>
      <c r="R7271" t="s">
        <v>923</v>
      </c>
      <c r="T7271" t="s">
        <v>28</v>
      </c>
      <c r="V7271" t="s">
        <v>32</v>
      </c>
      <c r="Y7271" t="s">
        <v>69</v>
      </c>
    </row>
    <row r="7272" spans="1:25" x14ac:dyDescent="0.45">
      <c r="A7272" t="s">
        <v>203</v>
      </c>
      <c r="B7272" t="s">
        <v>585</v>
      </c>
      <c r="C7272">
        <v>10176</v>
      </c>
      <c r="D7272" t="s">
        <v>479</v>
      </c>
      <c r="F7272">
        <v>2014</v>
      </c>
      <c r="G7272">
        <v>95</v>
      </c>
      <c r="H7272">
        <v>60.54</v>
      </c>
      <c r="I7272">
        <v>1637.01</v>
      </c>
      <c r="M7272">
        <v>1943</v>
      </c>
      <c r="N7272">
        <v>8.0799999999999997E-2</v>
      </c>
      <c r="O7272">
        <v>2.2799999999999998</v>
      </c>
      <c r="P7272">
        <v>0.30130000000000001</v>
      </c>
      <c r="Q7272">
        <v>23973.599999999999</v>
      </c>
      <c r="R7272" t="s">
        <v>923</v>
      </c>
      <c r="T7272" t="s">
        <v>28</v>
      </c>
      <c r="V7272" t="s">
        <v>32</v>
      </c>
      <c r="Y7272" t="s">
        <v>69</v>
      </c>
    </row>
    <row r="7273" spans="1:25" x14ac:dyDescent="0.45">
      <c r="A7273" t="s">
        <v>203</v>
      </c>
      <c r="B7273" t="s">
        <v>585</v>
      </c>
      <c r="C7273">
        <v>10176</v>
      </c>
      <c r="D7273" t="s">
        <v>479</v>
      </c>
      <c r="F7273">
        <v>2015</v>
      </c>
      <c r="G7273">
        <v>67</v>
      </c>
      <c r="H7273">
        <v>40.6</v>
      </c>
      <c r="I7273">
        <v>1172.25</v>
      </c>
      <c r="M7273">
        <v>1302.9000000000001</v>
      </c>
      <c r="N7273">
        <v>8.1000000000000003E-2</v>
      </c>
      <c r="O7273">
        <v>1.252</v>
      </c>
      <c r="P7273">
        <v>0.34060000000000001</v>
      </c>
      <c r="Q7273">
        <v>16077.8</v>
      </c>
      <c r="R7273" t="s">
        <v>923</v>
      </c>
      <c r="T7273" t="s">
        <v>28</v>
      </c>
      <c r="V7273" t="s">
        <v>32</v>
      </c>
      <c r="Y7273" t="s">
        <v>70</v>
      </c>
    </row>
    <row r="7274" spans="1:25" x14ac:dyDescent="0.45">
      <c r="A7274" t="s">
        <v>203</v>
      </c>
      <c r="B7274" t="s">
        <v>585</v>
      </c>
      <c r="C7274">
        <v>10176</v>
      </c>
      <c r="D7274" t="s">
        <v>479</v>
      </c>
      <c r="F7274">
        <v>2016</v>
      </c>
      <c r="G7274">
        <v>40</v>
      </c>
      <c r="H7274">
        <v>22.15</v>
      </c>
      <c r="I7274">
        <v>649.73</v>
      </c>
      <c r="M7274">
        <v>711</v>
      </c>
      <c r="N7274">
        <v>8.1000000000000003E-2</v>
      </c>
      <c r="O7274">
        <v>0.80200000000000005</v>
      </c>
      <c r="P7274">
        <v>0.25869999999999999</v>
      </c>
      <c r="Q7274">
        <v>8771.4</v>
      </c>
      <c r="R7274" t="s">
        <v>923</v>
      </c>
      <c r="T7274" t="s">
        <v>28</v>
      </c>
      <c r="V7274" t="s">
        <v>32</v>
      </c>
      <c r="Y7274" t="s">
        <v>70</v>
      </c>
    </row>
    <row r="7275" spans="1:25" x14ac:dyDescent="0.45">
      <c r="A7275" t="s">
        <v>203</v>
      </c>
      <c r="B7275" t="s">
        <v>585</v>
      </c>
      <c r="C7275">
        <v>10176</v>
      </c>
      <c r="D7275" t="s">
        <v>479</v>
      </c>
      <c r="F7275">
        <v>2017</v>
      </c>
      <c r="G7275">
        <v>88</v>
      </c>
      <c r="H7275">
        <v>60.56</v>
      </c>
      <c r="I7275">
        <v>1873.88</v>
      </c>
      <c r="M7275">
        <v>1943.7</v>
      </c>
      <c r="N7275">
        <v>8.1000000000000003E-2</v>
      </c>
      <c r="O7275">
        <v>1.585</v>
      </c>
      <c r="P7275">
        <v>0.18509999999999999</v>
      </c>
      <c r="Q7275">
        <v>23981.8</v>
      </c>
      <c r="R7275" t="s">
        <v>923</v>
      </c>
      <c r="T7275" t="s">
        <v>28</v>
      </c>
      <c r="V7275" t="s">
        <v>32</v>
      </c>
      <c r="Y7275" t="s">
        <v>70</v>
      </c>
    </row>
    <row r="7276" spans="1:25" x14ac:dyDescent="0.45">
      <c r="A7276" t="s">
        <v>203</v>
      </c>
      <c r="B7276" t="s">
        <v>585</v>
      </c>
      <c r="C7276">
        <v>10176</v>
      </c>
      <c r="D7276" t="s">
        <v>479</v>
      </c>
      <c r="F7276">
        <v>2018</v>
      </c>
      <c r="G7276">
        <v>28</v>
      </c>
      <c r="H7276">
        <v>19.04</v>
      </c>
      <c r="I7276">
        <v>513.54999999999995</v>
      </c>
      <c r="M7276">
        <v>611.1</v>
      </c>
      <c r="N7276">
        <v>8.1000000000000003E-2</v>
      </c>
      <c r="O7276">
        <v>0.47799999999999998</v>
      </c>
      <c r="P7276">
        <v>0.20100000000000001</v>
      </c>
      <c r="Q7276">
        <v>7539.8</v>
      </c>
      <c r="R7276" t="s">
        <v>923</v>
      </c>
      <c r="T7276" t="s">
        <v>28</v>
      </c>
      <c r="V7276" t="s">
        <v>32</v>
      </c>
      <c r="Y7276" t="s">
        <v>70</v>
      </c>
    </row>
    <row r="7277" spans="1:25" x14ac:dyDescent="0.45">
      <c r="A7277" t="s">
        <v>203</v>
      </c>
      <c r="B7277" t="s">
        <v>585</v>
      </c>
      <c r="C7277">
        <v>10176</v>
      </c>
      <c r="D7277" t="s">
        <v>479</v>
      </c>
      <c r="F7277">
        <v>2019</v>
      </c>
      <c r="G7277">
        <v>18</v>
      </c>
      <c r="H7277">
        <v>10.83</v>
      </c>
      <c r="I7277">
        <v>310.64999999999998</v>
      </c>
      <c r="M7277">
        <v>347.5</v>
      </c>
      <c r="N7277">
        <v>8.1000000000000003E-2</v>
      </c>
      <c r="O7277">
        <v>0.30099999999999999</v>
      </c>
      <c r="P7277">
        <v>0.18479999999999999</v>
      </c>
      <c r="Q7277">
        <v>4288.8</v>
      </c>
      <c r="R7277" t="s">
        <v>923</v>
      </c>
      <c r="T7277" t="s">
        <v>28</v>
      </c>
      <c r="V7277" t="s">
        <v>32</v>
      </c>
      <c r="Y7277" t="s">
        <v>70</v>
      </c>
    </row>
    <row r="7278" spans="1:25" x14ac:dyDescent="0.45">
      <c r="A7278" t="s">
        <v>203</v>
      </c>
      <c r="B7278" t="s">
        <v>585</v>
      </c>
      <c r="C7278">
        <v>10176</v>
      </c>
      <c r="D7278" t="s">
        <v>479</v>
      </c>
      <c r="F7278">
        <v>2020</v>
      </c>
      <c r="G7278">
        <v>19</v>
      </c>
      <c r="H7278">
        <v>10.77</v>
      </c>
      <c r="I7278">
        <v>330.08</v>
      </c>
      <c r="M7278">
        <v>345.7</v>
      </c>
      <c r="N7278">
        <v>8.1199999999999994E-2</v>
      </c>
      <c r="O7278">
        <v>0.30099999999999999</v>
      </c>
      <c r="P7278">
        <v>0.2409</v>
      </c>
      <c r="Q7278">
        <v>4264.8999999999996</v>
      </c>
      <c r="R7278" t="s">
        <v>923</v>
      </c>
      <c r="T7278" t="s">
        <v>28</v>
      </c>
      <c r="V7278" t="s">
        <v>32</v>
      </c>
      <c r="Y7278" t="s">
        <v>70</v>
      </c>
    </row>
    <row r="7279" spans="1:25" x14ac:dyDescent="0.45">
      <c r="A7279" t="s">
        <v>203</v>
      </c>
      <c r="B7279" t="s">
        <v>585</v>
      </c>
      <c r="C7279">
        <v>10176</v>
      </c>
      <c r="D7279" t="s">
        <v>479</v>
      </c>
      <c r="F7279">
        <v>2021</v>
      </c>
      <c r="G7279">
        <v>16</v>
      </c>
      <c r="H7279">
        <v>10.62</v>
      </c>
      <c r="I7279">
        <v>309.95</v>
      </c>
      <c r="M7279">
        <v>340.8</v>
      </c>
      <c r="N7279">
        <v>8.09E-2</v>
      </c>
      <c r="O7279">
        <v>0.30099999999999999</v>
      </c>
      <c r="P7279">
        <v>0.19489999999999999</v>
      </c>
      <c r="Q7279">
        <v>4205.5</v>
      </c>
      <c r="R7279" t="s">
        <v>923</v>
      </c>
      <c r="T7279" t="s">
        <v>28</v>
      </c>
      <c r="V7279" t="s">
        <v>32</v>
      </c>
      <c r="Y7279" t="s">
        <v>70</v>
      </c>
    </row>
    <row r="7280" spans="1:25" x14ac:dyDescent="0.45">
      <c r="A7280" t="s">
        <v>203</v>
      </c>
      <c r="B7280" t="s">
        <v>585</v>
      </c>
      <c r="C7280">
        <v>10176</v>
      </c>
      <c r="D7280" t="s">
        <v>479</v>
      </c>
      <c r="F7280">
        <v>2022</v>
      </c>
      <c r="G7280">
        <v>28</v>
      </c>
      <c r="H7280">
        <v>17.260000000000002</v>
      </c>
      <c r="I7280">
        <v>502.78</v>
      </c>
      <c r="M7280">
        <v>554</v>
      </c>
      <c r="N7280">
        <v>8.1000000000000003E-2</v>
      </c>
      <c r="O7280">
        <v>0.47599999999999998</v>
      </c>
      <c r="P7280">
        <v>0.24299999999999999</v>
      </c>
      <c r="Q7280">
        <v>6835</v>
      </c>
      <c r="R7280" t="s">
        <v>923</v>
      </c>
      <c r="T7280" t="s">
        <v>28</v>
      </c>
      <c r="V7280" t="s">
        <v>32</v>
      </c>
      <c r="Y7280" t="s">
        <v>70</v>
      </c>
    </row>
    <row r="7281" spans="1:25" x14ac:dyDescent="0.45">
      <c r="A7281" t="s">
        <v>203</v>
      </c>
      <c r="B7281" t="s">
        <v>585</v>
      </c>
      <c r="C7281">
        <v>10176</v>
      </c>
      <c r="D7281" t="s">
        <v>479</v>
      </c>
      <c r="F7281">
        <v>2023</v>
      </c>
      <c r="G7281">
        <v>25</v>
      </c>
      <c r="H7281">
        <v>14.17</v>
      </c>
      <c r="I7281">
        <v>390.07</v>
      </c>
      <c r="M7281">
        <v>454.8</v>
      </c>
      <c r="N7281">
        <v>8.0699999999999994E-2</v>
      </c>
      <c r="O7281">
        <v>0.39100000000000001</v>
      </c>
      <c r="P7281">
        <v>0.25669999999999998</v>
      </c>
      <c r="Q7281">
        <v>5611.3</v>
      </c>
      <c r="R7281" t="s">
        <v>923</v>
      </c>
      <c r="T7281" t="s">
        <v>28</v>
      </c>
      <c r="V7281" t="s">
        <v>32</v>
      </c>
      <c r="Y7281" t="s">
        <v>70</v>
      </c>
    </row>
    <row r="7282" spans="1:25" x14ac:dyDescent="0.45">
      <c r="A7282" t="s">
        <v>203</v>
      </c>
      <c r="B7282" t="s">
        <v>585</v>
      </c>
      <c r="C7282">
        <v>10176</v>
      </c>
      <c r="D7282" t="s">
        <v>479</v>
      </c>
      <c r="F7282">
        <v>2024</v>
      </c>
      <c r="G7282">
        <v>3</v>
      </c>
      <c r="H7282">
        <v>1.57</v>
      </c>
      <c r="I7282">
        <v>50.24</v>
      </c>
      <c r="M7282">
        <v>50.4</v>
      </c>
      <c r="N7282">
        <v>8.1000000000000003E-2</v>
      </c>
      <c r="O7282">
        <v>0.04</v>
      </c>
      <c r="P7282">
        <v>0.128</v>
      </c>
      <c r="Q7282">
        <v>621.70000000000005</v>
      </c>
      <c r="R7282" t="s">
        <v>923</v>
      </c>
      <c r="T7282" t="s">
        <v>28</v>
      </c>
      <c r="V7282" t="s">
        <v>32</v>
      </c>
      <c r="Y7282" t="s">
        <v>70</v>
      </c>
    </row>
    <row r="7283" spans="1:25" x14ac:dyDescent="0.45">
      <c r="A7283" t="s">
        <v>203</v>
      </c>
      <c r="B7283" t="s">
        <v>585</v>
      </c>
      <c r="C7283">
        <v>10176</v>
      </c>
      <c r="D7283" t="s">
        <v>480</v>
      </c>
      <c r="F7283">
        <v>2009</v>
      </c>
      <c r="G7283">
        <v>132</v>
      </c>
      <c r="H7283">
        <v>75.37</v>
      </c>
      <c r="I7283">
        <v>1743.11</v>
      </c>
      <c r="M7283">
        <v>2418.6</v>
      </c>
      <c r="N7283">
        <v>8.1000000000000003E-2</v>
      </c>
      <c r="O7283">
        <v>3.1389999999999998</v>
      </c>
      <c r="P7283">
        <v>0.3337</v>
      </c>
      <c r="Q7283">
        <v>29846.5</v>
      </c>
      <c r="R7283" t="s">
        <v>923</v>
      </c>
      <c r="T7283" t="s">
        <v>28</v>
      </c>
      <c r="V7283" t="s">
        <v>32</v>
      </c>
      <c r="Y7283" t="s">
        <v>69</v>
      </c>
    </row>
    <row r="7284" spans="1:25" x14ac:dyDescent="0.45">
      <c r="A7284" t="s">
        <v>203</v>
      </c>
      <c r="B7284" t="s">
        <v>585</v>
      </c>
      <c r="C7284">
        <v>10176</v>
      </c>
      <c r="D7284" t="s">
        <v>480</v>
      </c>
      <c r="F7284">
        <v>2010</v>
      </c>
      <c r="G7284">
        <v>135</v>
      </c>
      <c r="H7284">
        <v>93.75</v>
      </c>
      <c r="I7284">
        <v>2513.4499999999998</v>
      </c>
      <c r="M7284">
        <v>3008.8</v>
      </c>
      <c r="N7284">
        <v>8.1100000000000005E-2</v>
      </c>
      <c r="O7284">
        <v>10.663</v>
      </c>
      <c r="P7284">
        <v>0.61770000000000003</v>
      </c>
      <c r="Q7284">
        <v>37125.199999999997</v>
      </c>
      <c r="R7284" t="s">
        <v>923</v>
      </c>
      <c r="T7284" t="s">
        <v>28</v>
      </c>
      <c r="V7284" t="s">
        <v>32</v>
      </c>
      <c r="Y7284" t="s">
        <v>69</v>
      </c>
    </row>
    <row r="7285" spans="1:25" x14ac:dyDescent="0.45">
      <c r="A7285" t="s">
        <v>203</v>
      </c>
      <c r="B7285" t="s">
        <v>585</v>
      </c>
      <c r="C7285">
        <v>10176</v>
      </c>
      <c r="D7285" t="s">
        <v>480</v>
      </c>
      <c r="F7285">
        <v>2011</v>
      </c>
      <c r="G7285">
        <v>45</v>
      </c>
      <c r="H7285">
        <v>30.85</v>
      </c>
      <c r="I7285">
        <v>721.73</v>
      </c>
      <c r="M7285">
        <v>990</v>
      </c>
      <c r="N7285">
        <v>8.1100000000000005E-2</v>
      </c>
      <c r="O7285">
        <v>1.1479999999999999</v>
      </c>
      <c r="P7285">
        <v>0.28539999999999999</v>
      </c>
      <c r="Q7285">
        <v>12216.7</v>
      </c>
      <c r="R7285" t="s">
        <v>923</v>
      </c>
      <c r="T7285" t="s">
        <v>28</v>
      </c>
      <c r="V7285" t="s">
        <v>32</v>
      </c>
      <c r="Y7285" t="s">
        <v>69</v>
      </c>
    </row>
    <row r="7286" spans="1:25" x14ac:dyDescent="0.45">
      <c r="A7286" t="s">
        <v>203</v>
      </c>
      <c r="B7286" t="s">
        <v>585</v>
      </c>
      <c r="C7286">
        <v>10176</v>
      </c>
      <c r="D7286" t="s">
        <v>480</v>
      </c>
      <c r="F7286">
        <v>2012</v>
      </c>
      <c r="G7286">
        <v>28</v>
      </c>
      <c r="H7286">
        <v>15.65</v>
      </c>
      <c r="I7286">
        <v>434.77</v>
      </c>
      <c r="M7286">
        <v>502</v>
      </c>
      <c r="N7286">
        <v>8.1100000000000005E-2</v>
      </c>
      <c r="O7286">
        <v>0.55400000000000005</v>
      </c>
      <c r="P7286">
        <v>0.20780000000000001</v>
      </c>
      <c r="Q7286">
        <v>6197.5</v>
      </c>
      <c r="R7286" t="s">
        <v>923</v>
      </c>
      <c r="T7286" t="s">
        <v>28</v>
      </c>
      <c r="V7286" t="s">
        <v>32</v>
      </c>
      <c r="Y7286" t="s">
        <v>69</v>
      </c>
    </row>
    <row r="7287" spans="1:25" x14ac:dyDescent="0.45">
      <c r="A7287" t="s">
        <v>203</v>
      </c>
      <c r="B7287" t="s">
        <v>585</v>
      </c>
      <c r="C7287">
        <v>10176</v>
      </c>
      <c r="D7287" t="s">
        <v>480</v>
      </c>
      <c r="F7287">
        <v>2013</v>
      </c>
      <c r="G7287">
        <v>10</v>
      </c>
      <c r="H7287">
        <v>5.7</v>
      </c>
      <c r="I7287">
        <v>148.30000000000001</v>
      </c>
      <c r="M7287">
        <v>183</v>
      </c>
      <c r="N7287">
        <v>8.14E-2</v>
      </c>
      <c r="O7287">
        <v>0.22600000000000001</v>
      </c>
      <c r="P7287">
        <v>0.37690000000000001</v>
      </c>
      <c r="Q7287">
        <v>2257.1999999999998</v>
      </c>
      <c r="R7287" t="s">
        <v>923</v>
      </c>
      <c r="T7287" t="s">
        <v>28</v>
      </c>
      <c r="V7287" t="s">
        <v>32</v>
      </c>
      <c r="Y7287" t="s">
        <v>69</v>
      </c>
    </row>
    <row r="7288" spans="1:25" x14ac:dyDescent="0.45">
      <c r="A7288" t="s">
        <v>203</v>
      </c>
      <c r="B7288" t="s">
        <v>585</v>
      </c>
      <c r="C7288">
        <v>10176</v>
      </c>
      <c r="D7288" t="s">
        <v>480</v>
      </c>
      <c r="F7288">
        <v>2014</v>
      </c>
      <c r="G7288">
        <v>84</v>
      </c>
      <c r="H7288">
        <v>54.9</v>
      </c>
      <c r="I7288">
        <v>1468.91</v>
      </c>
      <c r="M7288">
        <v>1762.1</v>
      </c>
      <c r="N7288">
        <v>8.09E-2</v>
      </c>
      <c r="O7288">
        <v>2.073</v>
      </c>
      <c r="P7288">
        <v>0.28139999999999998</v>
      </c>
      <c r="Q7288">
        <v>21740.400000000001</v>
      </c>
      <c r="R7288" t="s">
        <v>923</v>
      </c>
      <c r="T7288" t="s">
        <v>28</v>
      </c>
      <c r="V7288" t="s">
        <v>32</v>
      </c>
      <c r="Y7288" t="s">
        <v>69</v>
      </c>
    </row>
    <row r="7289" spans="1:25" x14ac:dyDescent="0.45">
      <c r="A7289" t="s">
        <v>203</v>
      </c>
      <c r="B7289" t="s">
        <v>585</v>
      </c>
      <c r="C7289">
        <v>10176</v>
      </c>
      <c r="D7289" t="s">
        <v>480</v>
      </c>
      <c r="F7289">
        <v>2015</v>
      </c>
      <c r="G7289">
        <v>69</v>
      </c>
      <c r="H7289">
        <v>46.6</v>
      </c>
      <c r="I7289">
        <v>1373.79</v>
      </c>
      <c r="M7289">
        <v>1495.6</v>
      </c>
      <c r="N7289">
        <v>8.1000000000000003E-2</v>
      </c>
      <c r="O7289">
        <v>1.3069999999999999</v>
      </c>
      <c r="P7289">
        <v>0.2102</v>
      </c>
      <c r="Q7289">
        <v>18453.599999999999</v>
      </c>
      <c r="R7289" t="s">
        <v>923</v>
      </c>
      <c r="T7289" t="s">
        <v>28</v>
      </c>
      <c r="V7289" t="s">
        <v>32</v>
      </c>
      <c r="Y7289" t="s">
        <v>70</v>
      </c>
    </row>
    <row r="7290" spans="1:25" x14ac:dyDescent="0.45">
      <c r="A7290" t="s">
        <v>203</v>
      </c>
      <c r="B7290" t="s">
        <v>585</v>
      </c>
      <c r="C7290">
        <v>10176</v>
      </c>
      <c r="D7290" t="s">
        <v>480</v>
      </c>
      <c r="F7290">
        <v>2016</v>
      </c>
      <c r="G7290">
        <v>25</v>
      </c>
      <c r="H7290">
        <v>12.08</v>
      </c>
      <c r="I7290">
        <v>339.68</v>
      </c>
      <c r="M7290">
        <v>387.7</v>
      </c>
      <c r="N7290">
        <v>8.0799999999999997E-2</v>
      </c>
      <c r="O7290">
        <v>0.38200000000000001</v>
      </c>
      <c r="P7290">
        <v>0.29649999999999999</v>
      </c>
      <c r="Q7290">
        <v>4783.7</v>
      </c>
      <c r="R7290" t="s">
        <v>923</v>
      </c>
      <c r="T7290" t="s">
        <v>28</v>
      </c>
      <c r="V7290" t="s">
        <v>32</v>
      </c>
      <c r="Y7290" t="s">
        <v>70</v>
      </c>
    </row>
    <row r="7291" spans="1:25" x14ac:dyDescent="0.45">
      <c r="A7291" t="s">
        <v>203</v>
      </c>
      <c r="B7291" t="s">
        <v>585</v>
      </c>
      <c r="C7291">
        <v>10176</v>
      </c>
      <c r="D7291" t="s">
        <v>480</v>
      </c>
      <c r="F7291">
        <v>2017</v>
      </c>
      <c r="G7291">
        <v>25</v>
      </c>
      <c r="H7291">
        <v>16.52</v>
      </c>
      <c r="I7291">
        <v>515.59</v>
      </c>
      <c r="M7291">
        <v>530.1</v>
      </c>
      <c r="N7291">
        <v>8.1000000000000003E-2</v>
      </c>
      <c r="O7291">
        <v>0.47599999999999998</v>
      </c>
      <c r="P7291">
        <v>0.2964</v>
      </c>
      <c r="Q7291">
        <v>6542</v>
      </c>
      <c r="R7291" t="s">
        <v>923</v>
      </c>
      <c r="T7291" t="s">
        <v>28</v>
      </c>
      <c r="V7291" t="s">
        <v>32</v>
      </c>
      <c r="Y7291" t="s">
        <v>70</v>
      </c>
    </row>
    <row r="7292" spans="1:25" x14ac:dyDescent="0.45">
      <c r="A7292" t="s">
        <v>203</v>
      </c>
      <c r="B7292" t="s">
        <v>585</v>
      </c>
      <c r="C7292">
        <v>10176</v>
      </c>
      <c r="D7292" t="s">
        <v>480</v>
      </c>
      <c r="F7292">
        <v>2018</v>
      </c>
      <c r="G7292">
        <v>37</v>
      </c>
      <c r="H7292">
        <v>25.73</v>
      </c>
      <c r="I7292">
        <v>720.13</v>
      </c>
      <c r="M7292">
        <v>825.6</v>
      </c>
      <c r="N7292">
        <v>8.1100000000000005E-2</v>
      </c>
      <c r="O7292">
        <v>0.63800000000000001</v>
      </c>
      <c r="P7292">
        <v>0.15310000000000001</v>
      </c>
      <c r="Q7292">
        <v>10189.200000000001</v>
      </c>
      <c r="R7292" t="s">
        <v>923</v>
      </c>
      <c r="T7292" t="s">
        <v>28</v>
      </c>
      <c r="V7292" t="s">
        <v>32</v>
      </c>
      <c r="Y7292" t="s">
        <v>70</v>
      </c>
    </row>
    <row r="7293" spans="1:25" x14ac:dyDescent="0.45">
      <c r="A7293" t="s">
        <v>203</v>
      </c>
      <c r="B7293" t="s">
        <v>585</v>
      </c>
      <c r="C7293">
        <v>10176</v>
      </c>
      <c r="D7293" t="s">
        <v>480</v>
      </c>
      <c r="F7293">
        <v>2019</v>
      </c>
      <c r="G7293">
        <v>12</v>
      </c>
      <c r="H7293">
        <v>5.63</v>
      </c>
      <c r="I7293">
        <v>162.12</v>
      </c>
      <c r="M7293">
        <v>180.8</v>
      </c>
      <c r="N7293">
        <v>8.1299999999999997E-2</v>
      </c>
      <c r="O7293">
        <v>0.16200000000000001</v>
      </c>
      <c r="P7293">
        <v>0.30330000000000001</v>
      </c>
      <c r="Q7293">
        <v>2229.6</v>
      </c>
      <c r="R7293" t="s">
        <v>923</v>
      </c>
      <c r="T7293" t="s">
        <v>28</v>
      </c>
      <c r="V7293" t="s">
        <v>32</v>
      </c>
      <c r="Y7293" t="s">
        <v>70</v>
      </c>
    </row>
    <row r="7294" spans="1:25" x14ac:dyDescent="0.45">
      <c r="A7294" t="s">
        <v>203</v>
      </c>
      <c r="B7294" t="s">
        <v>585</v>
      </c>
      <c r="C7294">
        <v>10176</v>
      </c>
      <c r="D7294" t="s">
        <v>480</v>
      </c>
      <c r="F7294">
        <v>2020</v>
      </c>
      <c r="G7294">
        <v>9</v>
      </c>
      <c r="H7294">
        <v>4.17</v>
      </c>
      <c r="I7294">
        <v>130.79</v>
      </c>
      <c r="M7294">
        <v>134</v>
      </c>
      <c r="N7294">
        <v>8.1299999999999997E-2</v>
      </c>
      <c r="O7294">
        <v>0.123</v>
      </c>
      <c r="P7294">
        <v>0.24709999999999999</v>
      </c>
      <c r="Q7294">
        <v>1651.3</v>
      </c>
      <c r="R7294" t="s">
        <v>923</v>
      </c>
      <c r="T7294" t="s">
        <v>28</v>
      </c>
      <c r="V7294" t="s">
        <v>32</v>
      </c>
      <c r="Y7294" t="s">
        <v>70</v>
      </c>
    </row>
    <row r="7295" spans="1:25" x14ac:dyDescent="0.45">
      <c r="A7295" t="s">
        <v>203</v>
      </c>
      <c r="B7295" t="s">
        <v>585</v>
      </c>
      <c r="C7295">
        <v>10176</v>
      </c>
      <c r="D7295" t="s">
        <v>480</v>
      </c>
      <c r="F7295">
        <v>2021</v>
      </c>
      <c r="G7295">
        <v>8</v>
      </c>
      <c r="H7295">
        <v>4.0999999999999996</v>
      </c>
      <c r="I7295">
        <v>114.49</v>
      </c>
      <c r="M7295">
        <v>131.6</v>
      </c>
      <c r="N7295">
        <v>8.14E-2</v>
      </c>
      <c r="O7295">
        <v>0.14000000000000001</v>
      </c>
      <c r="P7295">
        <v>0.2621</v>
      </c>
      <c r="Q7295">
        <v>1623.6</v>
      </c>
      <c r="R7295" t="s">
        <v>923</v>
      </c>
      <c r="T7295" t="s">
        <v>28</v>
      </c>
      <c r="V7295" t="s">
        <v>32</v>
      </c>
      <c r="Y7295" t="s">
        <v>70</v>
      </c>
    </row>
    <row r="7296" spans="1:25" x14ac:dyDescent="0.45">
      <c r="A7296" t="s">
        <v>203</v>
      </c>
      <c r="B7296" t="s">
        <v>585</v>
      </c>
      <c r="C7296">
        <v>10176</v>
      </c>
      <c r="D7296" t="s">
        <v>480</v>
      </c>
      <c r="F7296">
        <v>2022</v>
      </c>
      <c r="G7296">
        <v>16</v>
      </c>
      <c r="H7296">
        <v>9.44</v>
      </c>
      <c r="I7296">
        <v>264.22000000000003</v>
      </c>
      <c r="M7296">
        <v>303</v>
      </c>
      <c r="N7296">
        <v>8.1000000000000003E-2</v>
      </c>
      <c r="O7296">
        <v>0.28799999999999998</v>
      </c>
      <c r="P7296">
        <v>0.19500000000000001</v>
      </c>
      <c r="Q7296">
        <v>3738.2</v>
      </c>
      <c r="R7296" t="s">
        <v>923</v>
      </c>
      <c r="T7296" t="s">
        <v>28</v>
      </c>
      <c r="V7296" t="s">
        <v>32</v>
      </c>
      <c r="Y7296" t="s">
        <v>70</v>
      </c>
    </row>
    <row r="7297" spans="1:25" x14ac:dyDescent="0.45">
      <c r="A7297" t="s">
        <v>203</v>
      </c>
      <c r="B7297" t="s">
        <v>585</v>
      </c>
      <c r="C7297">
        <v>10176</v>
      </c>
      <c r="D7297" t="s">
        <v>480</v>
      </c>
      <c r="F7297">
        <v>2023</v>
      </c>
      <c r="G7297">
        <v>7</v>
      </c>
      <c r="H7297">
        <v>4.88</v>
      </c>
      <c r="I7297">
        <v>93.12</v>
      </c>
      <c r="M7297">
        <v>156.5</v>
      </c>
      <c r="N7297">
        <v>8.1000000000000003E-2</v>
      </c>
      <c r="O7297">
        <v>0.124</v>
      </c>
      <c r="P7297">
        <v>0.128</v>
      </c>
      <c r="Q7297">
        <v>1932.5</v>
      </c>
      <c r="R7297" t="s">
        <v>923</v>
      </c>
      <c r="T7297" t="s">
        <v>28</v>
      </c>
      <c r="V7297" t="s">
        <v>32</v>
      </c>
      <c r="Y7297" t="s">
        <v>70</v>
      </c>
    </row>
    <row r="7298" spans="1:25" x14ac:dyDescent="0.45">
      <c r="A7298" t="s">
        <v>203</v>
      </c>
      <c r="B7298" t="s">
        <v>585</v>
      </c>
      <c r="C7298">
        <v>10176</v>
      </c>
      <c r="D7298" t="s">
        <v>480</v>
      </c>
      <c r="F7298">
        <v>2024</v>
      </c>
      <c r="G7298">
        <v>0</v>
      </c>
      <c r="H7298">
        <v>0</v>
      </c>
      <c r="R7298" t="s">
        <v>923</v>
      </c>
      <c r="T7298" t="s">
        <v>28</v>
      </c>
      <c r="V7298" t="s">
        <v>32</v>
      </c>
      <c r="Y7298" t="s">
        <v>70</v>
      </c>
    </row>
    <row r="7299" spans="1:25" x14ac:dyDescent="0.45">
      <c r="A7299" t="s">
        <v>335</v>
      </c>
      <c r="B7299" t="s">
        <v>586</v>
      </c>
      <c r="C7299">
        <v>10190</v>
      </c>
      <c r="D7299">
        <v>1</v>
      </c>
      <c r="F7299">
        <v>2009</v>
      </c>
      <c r="G7299">
        <v>1273</v>
      </c>
      <c r="H7299">
        <v>1137.3699999999999</v>
      </c>
      <c r="I7299">
        <v>61182.7</v>
      </c>
      <c r="K7299">
        <v>0.32</v>
      </c>
      <c r="L7299">
        <v>2E-3</v>
      </c>
      <c r="M7299">
        <v>31464.223999999998</v>
      </c>
      <c r="N7299">
        <v>5.9299999999999999E-2</v>
      </c>
      <c r="O7299">
        <v>20.297999999999998</v>
      </c>
      <c r="P7299">
        <v>9.11E-2</v>
      </c>
      <c r="Q7299">
        <v>528907.77599999995</v>
      </c>
      <c r="R7299" t="s">
        <v>333</v>
      </c>
      <c r="S7299" t="s">
        <v>38</v>
      </c>
      <c r="T7299" t="s">
        <v>89</v>
      </c>
      <c r="V7299" t="s">
        <v>251</v>
      </c>
      <c r="Y7299" t="s">
        <v>107</v>
      </c>
    </row>
    <row r="7300" spans="1:25" x14ac:dyDescent="0.45">
      <c r="A7300" t="s">
        <v>335</v>
      </c>
      <c r="B7300" t="s">
        <v>586</v>
      </c>
      <c r="C7300">
        <v>10190</v>
      </c>
      <c r="D7300">
        <v>1</v>
      </c>
      <c r="F7300">
        <v>2010</v>
      </c>
      <c r="G7300">
        <v>2833</v>
      </c>
      <c r="H7300">
        <v>2578.0500000000002</v>
      </c>
      <c r="I7300">
        <v>140547.70000000001</v>
      </c>
      <c r="K7300">
        <v>0.46800000000000003</v>
      </c>
      <c r="L7300">
        <v>1.1999999999999999E-3</v>
      </c>
      <c r="M7300">
        <v>72444.183000000005</v>
      </c>
      <c r="N7300">
        <v>5.91E-2</v>
      </c>
      <c r="O7300">
        <v>51.021000000000001</v>
      </c>
      <c r="P7300">
        <v>9.3799999999999994E-2</v>
      </c>
      <c r="Q7300">
        <v>1218627.743</v>
      </c>
      <c r="R7300" t="s">
        <v>333</v>
      </c>
      <c r="S7300" t="s">
        <v>38</v>
      </c>
      <c r="T7300" t="s">
        <v>89</v>
      </c>
      <c r="V7300" t="s">
        <v>251</v>
      </c>
      <c r="Y7300" t="s">
        <v>107</v>
      </c>
    </row>
    <row r="7301" spans="1:25" x14ac:dyDescent="0.45">
      <c r="A7301" t="s">
        <v>335</v>
      </c>
      <c r="B7301" t="s">
        <v>586</v>
      </c>
      <c r="C7301">
        <v>10190</v>
      </c>
      <c r="D7301">
        <v>1</v>
      </c>
      <c r="F7301">
        <v>2011</v>
      </c>
      <c r="G7301">
        <v>1901</v>
      </c>
      <c r="H7301">
        <v>1684.57</v>
      </c>
      <c r="I7301">
        <v>89042.18</v>
      </c>
      <c r="K7301">
        <v>0.54200000000000004</v>
      </c>
      <c r="L7301">
        <v>1.8E-3</v>
      </c>
      <c r="M7301">
        <v>45694.94</v>
      </c>
      <c r="N7301">
        <v>5.9299999999999999E-2</v>
      </c>
      <c r="O7301">
        <v>33.058999999999997</v>
      </c>
      <c r="P7301">
        <v>9.6199999999999994E-2</v>
      </c>
      <c r="Q7301">
        <v>767748.73800000001</v>
      </c>
      <c r="R7301" t="s">
        <v>333</v>
      </c>
      <c r="S7301" t="s">
        <v>38</v>
      </c>
      <c r="T7301" t="s">
        <v>89</v>
      </c>
      <c r="V7301" t="s">
        <v>251</v>
      </c>
      <c r="Y7301" t="s">
        <v>107</v>
      </c>
    </row>
    <row r="7302" spans="1:25" x14ac:dyDescent="0.45">
      <c r="A7302" t="s">
        <v>335</v>
      </c>
      <c r="B7302" t="s">
        <v>586</v>
      </c>
      <c r="C7302">
        <v>10190</v>
      </c>
      <c r="D7302">
        <v>1</v>
      </c>
      <c r="F7302">
        <v>2012</v>
      </c>
      <c r="G7302">
        <v>2949</v>
      </c>
      <c r="H7302">
        <v>2770.26</v>
      </c>
      <c r="I7302">
        <v>147470.06</v>
      </c>
      <c r="K7302">
        <v>0.47</v>
      </c>
      <c r="L7302">
        <v>1.1999999999999999E-3</v>
      </c>
      <c r="M7302">
        <v>74568.194000000003</v>
      </c>
      <c r="N7302">
        <v>5.91E-2</v>
      </c>
      <c r="O7302">
        <v>47.164999999999999</v>
      </c>
      <c r="P7302">
        <v>8.3500000000000005E-2</v>
      </c>
      <c r="Q7302">
        <v>1254384.04</v>
      </c>
      <c r="R7302" t="s">
        <v>333</v>
      </c>
      <c r="S7302" t="s">
        <v>38</v>
      </c>
      <c r="T7302" t="s">
        <v>89</v>
      </c>
      <c r="V7302" t="s">
        <v>251</v>
      </c>
      <c r="Y7302" t="s">
        <v>107</v>
      </c>
    </row>
    <row r="7303" spans="1:25" x14ac:dyDescent="0.45">
      <c r="A7303" t="s">
        <v>335</v>
      </c>
      <c r="B7303" t="s">
        <v>586</v>
      </c>
      <c r="C7303">
        <v>10190</v>
      </c>
      <c r="D7303">
        <v>1</v>
      </c>
      <c r="F7303">
        <v>2013</v>
      </c>
      <c r="G7303">
        <v>2198</v>
      </c>
      <c r="H7303">
        <v>2023.37</v>
      </c>
      <c r="I7303">
        <v>110349.88</v>
      </c>
      <c r="K7303">
        <v>1.0589999999999999</v>
      </c>
      <c r="L7303">
        <v>2.7000000000000001E-3</v>
      </c>
      <c r="M7303">
        <v>56461.669000000002</v>
      </c>
      <c r="N7303">
        <v>5.9499999999999997E-2</v>
      </c>
      <c r="O7303">
        <v>35.659999999999997</v>
      </c>
      <c r="P7303">
        <v>8.2799999999999999E-2</v>
      </c>
      <c r="Q7303">
        <v>947059.63899999997</v>
      </c>
      <c r="R7303" t="s">
        <v>333</v>
      </c>
      <c r="S7303" t="s">
        <v>38</v>
      </c>
      <c r="T7303" t="s">
        <v>89</v>
      </c>
      <c r="V7303" t="s">
        <v>251</v>
      </c>
      <c r="Y7303" t="s">
        <v>107</v>
      </c>
    </row>
    <row r="7304" spans="1:25" x14ac:dyDescent="0.45">
      <c r="A7304" t="s">
        <v>335</v>
      </c>
      <c r="B7304" t="s">
        <v>586</v>
      </c>
      <c r="C7304">
        <v>10190</v>
      </c>
      <c r="D7304">
        <v>1</v>
      </c>
      <c r="F7304">
        <v>2014</v>
      </c>
      <c r="G7304">
        <v>4379</v>
      </c>
      <c r="H7304">
        <v>4148.3900000000003</v>
      </c>
      <c r="I7304">
        <v>236709.24</v>
      </c>
      <c r="K7304">
        <v>0.66900000000000004</v>
      </c>
      <c r="L7304">
        <v>1E-3</v>
      </c>
      <c r="M7304">
        <v>123785.976</v>
      </c>
      <c r="N7304">
        <v>6.1100000000000002E-2</v>
      </c>
      <c r="O7304">
        <v>72.415999999999997</v>
      </c>
      <c r="P7304">
        <v>7.9100000000000004E-2</v>
      </c>
      <c r="Q7304">
        <v>2039078.3189999999</v>
      </c>
      <c r="R7304" t="s">
        <v>333</v>
      </c>
      <c r="S7304" t="s">
        <v>38</v>
      </c>
      <c r="T7304" t="s">
        <v>89</v>
      </c>
      <c r="V7304" t="s">
        <v>251</v>
      </c>
      <c r="Y7304" t="s">
        <v>107</v>
      </c>
    </row>
    <row r="7305" spans="1:25" x14ac:dyDescent="0.45">
      <c r="A7305" t="s">
        <v>335</v>
      </c>
      <c r="B7305" t="s">
        <v>586</v>
      </c>
      <c r="C7305">
        <v>10190</v>
      </c>
      <c r="D7305">
        <v>1</v>
      </c>
      <c r="F7305">
        <v>2015</v>
      </c>
      <c r="G7305">
        <v>4871</v>
      </c>
      <c r="H7305">
        <v>4806.5200000000004</v>
      </c>
      <c r="I7305">
        <v>293171.64</v>
      </c>
      <c r="K7305">
        <v>0.80500000000000005</v>
      </c>
      <c r="L7305">
        <v>1E-3</v>
      </c>
      <c r="M7305">
        <v>153265.815</v>
      </c>
      <c r="N7305">
        <v>5.9900000000000002E-2</v>
      </c>
      <c r="O7305">
        <v>80.698999999999998</v>
      </c>
      <c r="P7305">
        <v>6.7000000000000004E-2</v>
      </c>
      <c r="Q7305">
        <v>2549479.2960000001</v>
      </c>
      <c r="R7305" t="s">
        <v>333</v>
      </c>
      <c r="S7305" t="s">
        <v>38</v>
      </c>
      <c r="T7305" t="s">
        <v>89</v>
      </c>
      <c r="V7305" t="s">
        <v>251</v>
      </c>
      <c r="Y7305" t="s">
        <v>146</v>
      </c>
    </row>
    <row r="7306" spans="1:25" x14ac:dyDescent="0.45">
      <c r="A7306" t="s">
        <v>335</v>
      </c>
      <c r="B7306" t="s">
        <v>586</v>
      </c>
      <c r="C7306">
        <v>10190</v>
      </c>
      <c r="D7306">
        <v>1</v>
      </c>
      <c r="F7306">
        <v>2016</v>
      </c>
      <c r="G7306">
        <v>4674</v>
      </c>
      <c r="H7306">
        <v>4603.57</v>
      </c>
      <c r="I7306">
        <v>274856.71000000002</v>
      </c>
      <c r="K7306">
        <v>0.71</v>
      </c>
      <c r="L7306">
        <v>1E-3</v>
      </c>
      <c r="M7306">
        <v>140538.84400000001</v>
      </c>
      <c r="N7306">
        <v>5.9200000000000003E-2</v>
      </c>
      <c r="O7306">
        <v>83.272999999999996</v>
      </c>
      <c r="P7306">
        <v>7.3800000000000004E-2</v>
      </c>
      <c r="Q7306">
        <v>2364623.594</v>
      </c>
      <c r="R7306" t="s">
        <v>333</v>
      </c>
      <c r="S7306" t="s">
        <v>38</v>
      </c>
      <c r="T7306" t="s">
        <v>89</v>
      </c>
      <c r="V7306" t="s">
        <v>251</v>
      </c>
      <c r="Y7306" t="s">
        <v>146</v>
      </c>
    </row>
    <row r="7307" spans="1:25" x14ac:dyDescent="0.45">
      <c r="A7307" t="s">
        <v>335</v>
      </c>
      <c r="B7307" t="s">
        <v>586</v>
      </c>
      <c r="C7307">
        <v>10190</v>
      </c>
      <c r="D7307">
        <v>1</v>
      </c>
      <c r="F7307">
        <v>2017</v>
      </c>
      <c r="G7307">
        <v>2760</v>
      </c>
      <c r="H7307">
        <v>2735.56</v>
      </c>
      <c r="I7307">
        <v>163941.12</v>
      </c>
      <c r="K7307">
        <v>0.44800000000000001</v>
      </c>
      <c r="L7307">
        <v>1E-3</v>
      </c>
      <c r="M7307">
        <v>87340.804000000004</v>
      </c>
      <c r="N7307">
        <v>5.9499999999999997E-2</v>
      </c>
      <c r="O7307">
        <v>60.72</v>
      </c>
      <c r="P7307">
        <v>8.5699999999999998E-2</v>
      </c>
      <c r="Q7307">
        <v>1463237.713</v>
      </c>
      <c r="R7307" t="s">
        <v>333</v>
      </c>
      <c r="S7307" t="s">
        <v>38</v>
      </c>
      <c r="T7307" t="s">
        <v>89</v>
      </c>
      <c r="V7307" t="s">
        <v>251</v>
      </c>
      <c r="Y7307" t="s">
        <v>147</v>
      </c>
    </row>
    <row r="7308" spans="1:25" x14ac:dyDescent="0.45">
      <c r="A7308" t="s">
        <v>335</v>
      </c>
      <c r="B7308" t="s">
        <v>586</v>
      </c>
      <c r="C7308">
        <v>10190</v>
      </c>
      <c r="D7308">
        <v>1</v>
      </c>
      <c r="F7308">
        <v>2018</v>
      </c>
      <c r="G7308">
        <v>2301</v>
      </c>
      <c r="H7308">
        <v>2273.62</v>
      </c>
      <c r="I7308">
        <v>136116.6</v>
      </c>
      <c r="K7308">
        <v>0.38200000000000001</v>
      </c>
      <c r="L7308">
        <v>1E-3</v>
      </c>
      <c r="M7308">
        <v>73756.804999999993</v>
      </c>
      <c r="N7308">
        <v>5.9799999999999999E-2</v>
      </c>
      <c r="O7308">
        <v>41.319000000000003</v>
      </c>
      <c r="P7308">
        <v>7.0699999999999999E-2</v>
      </c>
      <c r="Q7308">
        <v>1231299.889</v>
      </c>
      <c r="R7308" t="s">
        <v>333</v>
      </c>
      <c r="S7308" t="s">
        <v>38</v>
      </c>
      <c r="T7308" t="s">
        <v>89</v>
      </c>
      <c r="V7308" t="s">
        <v>251</v>
      </c>
      <c r="Y7308" t="s">
        <v>147</v>
      </c>
    </row>
    <row r="7309" spans="1:25" x14ac:dyDescent="0.45">
      <c r="A7309" t="s">
        <v>335</v>
      </c>
      <c r="B7309" t="s">
        <v>586</v>
      </c>
      <c r="C7309">
        <v>10190</v>
      </c>
      <c r="D7309">
        <v>1</v>
      </c>
      <c r="F7309">
        <v>2019</v>
      </c>
      <c r="G7309">
        <v>2417</v>
      </c>
      <c r="H7309">
        <v>2372.31</v>
      </c>
      <c r="I7309">
        <v>135263.35999999999</v>
      </c>
      <c r="K7309">
        <v>0.36499999999999999</v>
      </c>
      <c r="L7309">
        <v>1E-3</v>
      </c>
      <c r="M7309">
        <v>72312.39</v>
      </c>
      <c r="N7309">
        <v>5.9200000000000003E-2</v>
      </c>
      <c r="O7309">
        <v>44.832000000000001</v>
      </c>
      <c r="P7309">
        <v>7.8700000000000006E-2</v>
      </c>
      <c r="Q7309">
        <v>1216663.4820000001</v>
      </c>
      <c r="R7309" t="s">
        <v>333</v>
      </c>
      <c r="S7309" t="s">
        <v>38</v>
      </c>
      <c r="T7309" t="s">
        <v>89</v>
      </c>
      <c r="V7309" t="s">
        <v>251</v>
      </c>
      <c r="Y7309" t="s">
        <v>147</v>
      </c>
    </row>
    <row r="7310" spans="1:25" x14ac:dyDescent="0.45">
      <c r="A7310" t="s">
        <v>335</v>
      </c>
      <c r="B7310" t="s">
        <v>586</v>
      </c>
      <c r="C7310">
        <v>10190</v>
      </c>
      <c r="D7310">
        <v>1</v>
      </c>
      <c r="F7310">
        <v>2020</v>
      </c>
      <c r="G7310">
        <v>1541</v>
      </c>
      <c r="H7310">
        <v>1481.9</v>
      </c>
      <c r="I7310">
        <v>81564.509999999995</v>
      </c>
      <c r="K7310">
        <v>0.222</v>
      </c>
      <c r="L7310">
        <v>1E-3</v>
      </c>
      <c r="M7310">
        <v>43928.712</v>
      </c>
      <c r="N7310">
        <v>5.9200000000000003E-2</v>
      </c>
      <c r="O7310">
        <v>32.511000000000003</v>
      </c>
      <c r="P7310">
        <v>9.64E-2</v>
      </c>
      <c r="Q7310">
        <v>739155.05799999996</v>
      </c>
      <c r="R7310" t="s">
        <v>333</v>
      </c>
      <c r="S7310" t="s">
        <v>38</v>
      </c>
      <c r="T7310" t="s">
        <v>89</v>
      </c>
      <c r="V7310" t="s">
        <v>251</v>
      </c>
      <c r="Y7310" t="s">
        <v>147</v>
      </c>
    </row>
    <row r="7311" spans="1:25" x14ac:dyDescent="0.45">
      <c r="A7311" t="s">
        <v>335</v>
      </c>
      <c r="B7311" t="s">
        <v>586</v>
      </c>
      <c r="C7311">
        <v>10190</v>
      </c>
      <c r="D7311">
        <v>1</v>
      </c>
      <c r="F7311">
        <v>2021</v>
      </c>
      <c r="G7311">
        <v>2742</v>
      </c>
      <c r="H7311">
        <v>2620.09</v>
      </c>
      <c r="I7311">
        <v>151554.84</v>
      </c>
      <c r="K7311">
        <v>0.41199999999999998</v>
      </c>
      <c r="L7311">
        <v>1E-3</v>
      </c>
      <c r="M7311">
        <v>81698.482000000004</v>
      </c>
      <c r="N7311">
        <v>5.9299999999999999E-2</v>
      </c>
      <c r="O7311">
        <v>54.664000000000001</v>
      </c>
      <c r="P7311">
        <v>8.9499999999999996E-2</v>
      </c>
      <c r="Q7311">
        <v>1374700.1710000001</v>
      </c>
      <c r="R7311" t="s">
        <v>333</v>
      </c>
      <c r="S7311" t="s">
        <v>38</v>
      </c>
      <c r="T7311" t="s">
        <v>89</v>
      </c>
      <c r="V7311" t="s">
        <v>251</v>
      </c>
      <c r="Y7311" t="s">
        <v>152</v>
      </c>
    </row>
    <row r="7312" spans="1:25" x14ac:dyDescent="0.45">
      <c r="A7312" t="s">
        <v>335</v>
      </c>
      <c r="B7312" t="s">
        <v>586</v>
      </c>
      <c r="C7312">
        <v>10190</v>
      </c>
      <c r="D7312">
        <v>1</v>
      </c>
      <c r="F7312">
        <v>2022</v>
      </c>
      <c r="G7312">
        <v>3296</v>
      </c>
      <c r="H7312">
        <v>3136.51</v>
      </c>
      <c r="I7312">
        <v>182896.12</v>
      </c>
      <c r="K7312">
        <v>0.497</v>
      </c>
      <c r="L7312">
        <v>1E-3</v>
      </c>
      <c r="M7312">
        <v>98307.944000000003</v>
      </c>
      <c r="N7312">
        <v>5.9400000000000001E-2</v>
      </c>
      <c r="O7312">
        <v>60.773000000000003</v>
      </c>
      <c r="P7312">
        <v>8.4199999999999997E-2</v>
      </c>
      <c r="Q7312">
        <v>1653893.4450000001</v>
      </c>
      <c r="R7312" t="s">
        <v>333</v>
      </c>
      <c r="S7312" t="s">
        <v>38</v>
      </c>
      <c r="T7312" t="s">
        <v>89</v>
      </c>
      <c r="V7312" t="s">
        <v>251</v>
      </c>
      <c r="Y7312" t="s">
        <v>152</v>
      </c>
    </row>
    <row r="7313" spans="1:25" x14ac:dyDescent="0.45">
      <c r="A7313" t="s">
        <v>335</v>
      </c>
      <c r="B7313" t="s">
        <v>586</v>
      </c>
      <c r="C7313">
        <v>10190</v>
      </c>
      <c r="D7313">
        <v>1</v>
      </c>
      <c r="F7313">
        <v>2023</v>
      </c>
      <c r="G7313">
        <v>1704</v>
      </c>
      <c r="H7313">
        <v>1634.46</v>
      </c>
      <c r="I7313">
        <v>93552.14</v>
      </c>
      <c r="K7313">
        <v>0.25600000000000001</v>
      </c>
      <c r="L7313">
        <v>1E-3</v>
      </c>
      <c r="M7313">
        <v>50310.811000000002</v>
      </c>
      <c r="N7313">
        <v>5.9400000000000001E-2</v>
      </c>
      <c r="O7313">
        <v>32.554000000000002</v>
      </c>
      <c r="P7313">
        <v>8.7300000000000003E-2</v>
      </c>
      <c r="Q7313">
        <v>844955.45900000003</v>
      </c>
      <c r="R7313" t="s">
        <v>333</v>
      </c>
      <c r="S7313" t="s">
        <v>38</v>
      </c>
      <c r="T7313" t="s">
        <v>89</v>
      </c>
      <c r="V7313" t="s">
        <v>251</v>
      </c>
      <c r="Y7313" t="s">
        <v>152</v>
      </c>
    </row>
    <row r="7314" spans="1:25" x14ac:dyDescent="0.45">
      <c r="A7314" t="s">
        <v>335</v>
      </c>
      <c r="B7314" t="s">
        <v>586</v>
      </c>
      <c r="C7314">
        <v>10190</v>
      </c>
      <c r="D7314">
        <v>1</v>
      </c>
      <c r="F7314">
        <v>2024</v>
      </c>
      <c r="G7314">
        <v>603</v>
      </c>
      <c r="H7314">
        <v>575.86</v>
      </c>
      <c r="I7314">
        <v>33586.800000000003</v>
      </c>
      <c r="K7314">
        <v>9.0999999999999998E-2</v>
      </c>
      <c r="L7314">
        <v>1E-3</v>
      </c>
      <c r="M7314">
        <v>18047.442999999999</v>
      </c>
      <c r="N7314">
        <v>5.9299999999999999E-2</v>
      </c>
      <c r="O7314">
        <v>10.914999999999999</v>
      </c>
      <c r="P7314">
        <v>8.2400000000000001E-2</v>
      </c>
      <c r="Q7314">
        <v>303681.36700000003</v>
      </c>
      <c r="R7314" t="s">
        <v>333</v>
      </c>
      <c r="S7314" t="s">
        <v>38</v>
      </c>
      <c r="T7314" t="s">
        <v>89</v>
      </c>
      <c r="V7314" t="s">
        <v>251</v>
      </c>
      <c r="Y7314" t="s">
        <v>152</v>
      </c>
    </row>
    <row r="7315" spans="1:25" x14ac:dyDescent="0.45">
      <c r="A7315" t="s">
        <v>203</v>
      </c>
      <c r="B7315" t="s">
        <v>587</v>
      </c>
      <c r="C7315">
        <v>10307</v>
      </c>
      <c r="D7315">
        <v>1</v>
      </c>
      <c r="E7315" t="s">
        <v>588</v>
      </c>
      <c r="F7315">
        <v>2009</v>
      </c>
      <c r="G7315">
        <v>1017</v>
      </c>
      <c r="H7315">
        <v>972.73</v>
      </c>
      <c r="I7315">
        <v>93611.47</v>
      </c>
      <c r="K7315">
        <v>0.56599999999999995</v>
      </c>
      <c r="L7315">
        <v>1.4E-3</v>
      </c>
      <c r="M7315">
        <v>63957.487000000001</v>
      </c>
      <c r="N7315">
        <v>5.9299999999999999E-2</v>
      </c>
      <c r="O7315">
        <v>42.463999999999999</v>
      </c>
      <c r="P7315">
        <v>8.72E-2</v>
      </c>
      <c r="Q7315">
        <v>1070668.8459999999</v>
      </c>
      <c r="R7315" t="s">
        <v>333</v>
      </c>
      <c r="S7315" t="s">
        <v>38</v>
      </c>
      <c r="T7315" t="s">
        <v>89</v>
      </c>
      <c r="V7315" t="s">
        <v>251</v>
      </c>
      <c r="Y7315" t="s">
        <v>35</v>
      </c>
    </row>
    <row r="7316" spans="1:25" x14ac:dyDescent="0.45">
      <c r="A7316" t="s">
        <v>203</v>
      </c>
      <c r="B7316" t="s">
        <v>587</v>
      </c>
      <c r="C7316">
        <v>10307</v>
      </c>
      <c r="D7316">
        <v>1</v>
      </c>
      <c r="E7316" t="s">
        <v>588</v>
      </c>
      <c r="F7316">
        <v>2010</v>
      </c>
      <c r="G7316">
        <v>3728</v>
      </c>
      <c r="H7316">
        <v>3624.78</v>
      </c>
      <c r="I7316">
        <v>341607.98</v>
      </c>
      <c r="K7316">
        <v>1.202</v>
      </c>
      <c r="L7316">
        <v>1E-3</v>
      </c>
      <c r="M7316">
        <v>233270.60699999999</v>
      </c>
      <c r="N7316">
        <v>5.8999999999999997E-2</v>
      </c>
      <c r="O7316">
        <v>151.87799999999999</v>
      </c>
      <c r="P7316">
        <v>8.3400000000000002E-2</v>
      </c>
      <c r="Q7316">
        <v>3924739.1230000001</v>
      </c>
      <c r="R7316" t="s">
        <v>333</v>
      </c>
      <c r="S7316" t="s">
        <v>38</v>
      </c>
      <c r="T7316" t="s">
        <v>89</v>
      </c>
      <c r="V7316" t="s">
        <v>251</v>
      </c>
      <c r="Y7316" t="s">
        <v>35</v>
      </c>
    </row>
    <row r="7317" spans="1:25" x14ac:dyDescent="0.45">
      <c r="A7317" t="s">
        <v>203</v>
      </c>
      <c r="B7317" t="s">
        <v>587</v>
      </c>
      <c r="C7317">
        <v>10307</v>
      </c>
      <c r="D7317">
        <v>1</v>
      </c>
      <c r="E7317" t="s">
        <v>588</v>
      </c>
      <c r="F7317">
        <v>2011</v>
      </c>
      <c r="G7317">
        <v>2574</v>
      </c>
      <c r="H7317">
        <v>2432.12</v>
      </c>
      <c r="I7317">
        <v>235007.72</v>
      </c>
      <c r="K7317">
        <v>0.81200000000000006</v>
      </c>
      <c r="L7317">
        <v>1E-3</v>
      </c>
      <c r="M7317">
        <v>158251.856</v>
      </c>
      <c r="N7317">
        <v>5.8999999999999997E-2</v>
      </c>
      <c r="O7317">
        <v>124.70399999999999</v>
      </c>
      <c r="P7317">
        <v>0.10929999999999999</v>
      </c>
      <c r="Q7317">
        <v>2662619.7140000002</v>
      </c>
      <c r="R7317" t="s">
        <v>333</v>
      </c>
      <c r="S7317" t="s">
        <v>38</v>
      </c>
      <c r="T7317" t="s">
        <v>89</v>
      </c>
      <c r="V7317" t="s">
        <v>251</v>
      </c>
      <c r="Y7317" t="s">
        <v>35</v>
      </c>
    </row>
    <row r="7318" spans="1:25" x14ac:dyDescent="0.45">
      <c r="A7318" t="s">
        <v>203</v>
      </c>
      <c r="B7318" t="s">
        <v>587</v>
      </c>
      <c r="C7318">
        <v>10307</v>
      </c>
      <c r="D7318">
        <v>1</v>
      </c>
      <c r="E7318" t="s">
        <v>588</v>
      </c>
      <c r="F7318">
        <v>2012</v>
      </c>
      <c r="G7318">
        <v>1585</v>
      </c>
      <c r="H7318">
        <v>1477.32</v>
      </c>
      <c r="I7318">
        <v>141147.19</v>
      </c>
      <c r="K7318">
        <v>0.49199999999999999</v>
      </c>
      <c r="L7318">
        <v>1E-3</v>
      </c>
      <c r="M7318">
        <v>95286.777000000002</v>
      </c>
      <c r="N7318">
        <v>5.8999999999999997E-2</v>
      </c>
      <c r="O7318">
        <v>66.802999999999997</v>
      </c>
      <c r="P7318">
        <v>9.9400000000000002E-2</v>
      </c>
      <c r="Q7318">
        <v>1603144.325</v>
      </c>
      <c r="R7318" t="s">
        <v>333</v>
      </c>
      <c r="S7318" t="s">
        <v>38</v>
      </c>
      <c r="T7318" t="s">
        <v>89</v>
      </c>
      <c r="V7318" t="s">
        <v>251</v>
      </c>
      <c r="Y7318" t="s">
        <v>35</v>
      </c>
    </row>
    <row r="7319" spans="1:25" x14ac:dyDescent="0.45">
      <c r="A7319" t="s">
        <v>203</v>
      </c>
      <c r="B7319" t="s">
        <v>587</v>
      </c>
      <c r="C7319">
        <v>10307</v>
      </c>
      <c r="D7319">
        <v>1</v>
      </c>
      <c r="E7319" t="s">
        <v>588</v>
      </c>
      <c r="F7319">
        <v>2013</v>
      </c>
      <c r="G7319">
        <v>876</v>
      </c>
      <c r="H7319">
        <v>803.18</v>
      </c>
      <c r="I7319">
        <v>76455.92</v>
      </c>
      <c r="K7319">
        <v>12.503</v>
      </c>
      <c r="L7319">
        <v>2.8299999999999999E-2</v>
      </c>
      <c r="M7319">
        <v>52697.61</v>
      </c>
      <c r="N7319">
        <v>0.06</v>
      </c>
      <c r="O7319">
        <v>40.953000000000003</v>
      </c>
      <c r="P7319">
        <v>0.1032</v>
      </c>
      <c r="Q7319">
        <v>871663.22699999996</v>
      </c>
      <c r="R7319" t="s">
        <v>333</v>
      </c>
      <c r="S7319" t="s">
        <v>38</v>
      </c>
      <c r="T7319" t="s">
        <v>89</v>
      </c>
      <c r="V7319" t="s">
        <v>251</v>
      </c>
      <c r="Y7319" t="s">
        <v>35</v>
      </c>
    </row>
    <row r="7320" spans="1:25" x14ac:dyDescent="0.45">
      <c r="A7320" t="s">
        <v>203</v>
      </c>
      <c r="B7320" t="s">
        <v>587</v>
      </c>
      <c r="C7320">
        <v>10307</v>
      </c>
      <c r="D7320">
        <v>1</v>
      </c>
      <c r="E7320" t="s">
        <v>588</v>
      </c>
      <c r="F7320">
        <v>2014</v>
      </c>
      <c r="G7320">
        <v>1514</v>
      </c>
      <c r="H7320">
        <v>1438.06</v>
      </c>
      <c r="I7320">
        <v>143655.34</v>
      </c>
      <c r="K7320">
        <v>0.58299999999999996</v>
      </c>
      <c r="L7320">
        <v>1.1000000000000001E-3</v>
      </c>
      <c r="M7320">
        <v>98597.392000000007</v>
      </c>
      <c r="N7320">
        <v>6.1499999999999999E-2</v>
      </c>
      <c r="O7320">
        <v>69.094999999999999</v>
      </c>
      <c r="P7320">
        <v>9.35E-2</v>
      </c>
      <c r="Q7320">
        <v>1587541.209</v>
      </c>
      <c r="R7320" t="s">
        <v>333</v>
      </c>
      <c r="S7320" t="s">
        <v>38</v>
      </c>
      <c r="T7320" t="s">
        <v>89</v>
      </c>
      <c r="V7320" t="s">
        <v>251</v>
      </c>
      <c r="Y7320" t="s">
        <v>35</v>
      </c>
    </row>
    <row r="7321" spans="1:25" x14ac:dyDescent="0.45">
      <c r="A7321" t="s">
        <v>203</v>
      </c>
      <c r="B7321" t="s">
        <v>587</v>
      </c>
      <c r="C7321">
        <v>10307</v>
      </c>
      <c r="D7321">
        <v>1</v>
      </c>
      <c r="E7321" t="s">
        <v>588</v>
      </c>
      <c r="F7321">
        <v>2015</v>
      </c>
      <c r="G7321">
        <v>4041</v>
      </c>
      <c r="H7321">
        <v>4015.6</v>
      </c>
      <c r="I7321">
        <v>414475.61</v>
      </c>
      <c r="K7321">
        <v>1.3839999999999999</v>
      </c>
      <c r="L7321">
        <v>1E-3</v>
      </c>
      <c r="M7321">
        <v>274179.07799999998</v>
      </c>
      <c r="N7321">
        <v>5.9299999999999999E-2</v>
      </c>
      <c r="O7321">
        <v>170.47</v>
      </c>
      <c r="P7321">
        <v>7.5200000000000003E-2</v>
      </c>
      <c r="Q7321">
        <v>4593943.8689999999</v>
      </c>
      <c r="R7321" t="s">
        <v>333</v>
      </c>
      <c r="S7321" t="s">
        <v>38</v>
      </c>
      <c r="T7321" t="s">
        <v>89</v>
      </c>
      <c r="V7321" t="s">
        <v>251</v>
      </c>
      <c r="Y7321" t="s">
        <v>36</v>
      </c>
    </row>
    <row r="7322" spans="1:25" x14ac:dyDescent="0.45">
      <c r="A7322" t="s">
        <v>203</v>
      </c>
      <c r="B7322" t="s">
        <v>587</v>
      </c>
      <c r="C7322">
        <v>10307</v>
      </c>
      <c r="D7322">
        <v>1</v>
      </c>
      <c r="E7322" t="s">
        <v>588</v>
      </c>
      <c r="F7322">
        <v>2016</v>
      </c>
      <c r="G7322">
        <v>2573</v>
      </c>
      <c r="H7322">
        <v>2495.73</v>
      </c>
      <c r="I7322">
        <v>239562.07</v>
      </c>
      <c r="K7322">
        <v>1.069</v>
      </c>
      <c r="L7322">
        <v>1.1999999999999999E-3</v>
      </c>
      <c r="M7322">
        <v>160267.177</v>
      </c>
      <c r="N7322">
        <v>5.8999999999999997E-2</v>
      </c>
      <c r="O7322">
        <v>102.515</v>
      </c>
      <c r="P7322">
        <v>8.2699999999999996E-2</v>
      </c>
      <c r="Q7322">
        <v>2695688.156</v>
      </c>
      <c r="R7322" t="s">
        <v>333</v>
      </c>
      <c r="S7322" t="s">
        <v>38</v>
      </c>
      <c r="T7322" t="s">
        <v>89</v>
      </c>
      <c r="V7322" t="s">
        <v>251</v>
      </c>
      <c r="Y7322" t="s">
        <v>36</v>
      </c>
    </row>
    <row r="7323" spans="1:25" x14ac:dyDescent="0.45">
      <c r="A7323" t="s">
        <v>203</v>
      </c>
      <c r="B7323" t="s">
        <v>587</v>
      </c>
      <c r="C7323">
        <v>10307</v>
      </c>
      <c r="D7323">
        <v>1</v>
      </c>
      <c r="E7323" t="s">
        <v>588</v>
      </c>
      <c r="F7323">
        <v>2017</v>
      </c>
      <c r="G7323">
        <v>3192</v>
      </c>
      <c r="H7323">
        <v>3153.5</v>
      </c>
      <c r="I7323">
        <v>286760.06</v>
      </c>
      <c r="K7323">
        <v>0.98499999999999999</v>
      </c>
      <c r="L7323">
        <v>1E-3</v>
      </c>
      <c r="M7323">
        <v>195026.226</v>
      </c>
      <c r="N7323">
        <v>5.8999999999999997E-2</v>
      </c>
      <c r="O7323">
        <v>127.889</v>
      </c>
      <c r="P7323">
        <v>8.0799999999999997E-2</v>
      </c>
      <c r="Q7323">
        <v>3280548.0010000002</v>
      </c>
      <c r="R7323" t="s">
        <v>333</v>
      </c>
      <c r="S7323" t="s">
        <v>38</v>
      </c>
      <c r="T7323" t="s">
        <v>89</v>
      </c>
      <c r="V7323" t="s">
        <v>251</v>
      </c>
      <c r="Y7323" t="s">
        <v>36</v>
      </c>
    </row>
    <row r="7324" spans="1:25" x14ac:dyDescent="0.45">
      <c r="A7324" t="s">
        <v>203</v>
      </c>
      <c r="B7324" t="s">
        <v>587</v>
      </c>
      <c r="C7324">
        <v>10307</v>
      </c>
      <c r="D7324">
        <v>1</v>
      </c>
      <c r="E7324" t="s">
        <v>588</v>
      </c>
      <c r="F7324">
        <v>2018</v>
      </c>
      <c r="G7324">
        <v>502</v>
      </c>
      <c r="H7324">
        <v>478.3</v>
      </c>
      <c r="I7324">
        <v>45072.47</v>
      </c>
      <c r="K7324">
        <v>0.16300000000000001</v>
      </c>
      <c r="L7324">
        <v>1E-3</v>
      </c>
      <c r="M7324">
        <v>32069.261999999999</v>
      </c>
      <c r="N7324">
        <v>6.2600000000000003E-2</v>
      </c>
      <c r="O7324">
        <v>22.606999999999999</v>
      </c>
      <c r="P7324">
        <v>9.7600000000000006E-2</v>
      </c>
      <c r="Q7324">
        <v>506365.05</v>
      </c>
      <c r="R7324" t="s">
        <v>333</v>
      </c>
      <c r="S7324" t="s">
        <v>38</v>
      </c>
      <c r="T7324" t="s">
        <v>89</v>
      </c>
      <c r="V7324" t="s">
        <v>251</v>
      </c>
      <c r="Y7324" t="s">
        <v>36</v>
      </c>
    </row>
    <row r="7325" spans="1:25" x14ac:dyDescent="0.45">
      <c r="A7325" t="s">
        <v>203</v>
      </c>
      <c r="B7325" t="s">
        <v>587</v>
      </c>
      <c r="C7325">
        <v>10307</v>
      </c>
      <c r="D7325">
        <v>1</v>
      </c>
      <c r="E7325" t="s">
        <v>588</v>
      </c>
      <c r="F7325">
        <v>2019</v>
      </c>
      <c r="G7325">
        <v>200</v>
      </c>
      <c r="H7325">
        <v>184.92</v>
      </c>
      <c r="I7325">
        <v>16335.36</v>
      </c>
      <c r="K7325">
        <v>1.8759999999999999</v>
      </c>
      <c r="L7325">
        <v>1.6799999999999999E-2</v>
      </c>
      <c r="M7325">
        <v>11294.032999999999</v>
      </c>
      <c r="N7325">
        <v>5.9400000000000001E-2</v>
      </c>
      <c r="O7325">
        <v>7.7060000000000004</v>
      </c>
      <c r="P7325">
        <v>9.7199999999999995E-2</v>
      </c>
      <c r="Q7325">
        <v>188717.18100000001</v>
      </c>
      <c r="R7325" t="s">
        <v>333</v>
      </c>
      <c r="S7325" t="s">
        <v>38</v>
      </c>
      <c r="T7325" t="s">
        <v>89</v>
      </c>
      <c r="V7325" t="s">
        <v>251</v>
      </c>
      <c r="Y7325" t="s">
        <v>36</v>
      </c>
    </row>
    <row r="7326" spans="1:25" x14ac:dyDescent="0.45">
      <c r="A7326" t="s">
        <v>203</v>
      </c>
      <c r="B7326" t="s">
        <v>587</v>
      </c>
      <c r="C7326">
        <v>10307</v>
      </c>
      <c r="D7326">
        <v>1</v>
      </c>
      <c r="E7326" t="s">
        <v>588</v>
      </c>
      <c r="F7326">
        <v>2020</v>
      </c>
      <c r="G7326">
        <v>205</v>
      </c>
      <c r="H7326">
        <v>193.46</v>
      </c>
      <c r="I7326">
        <v>16666.29</v>
      </c>
      <c r="K7326">
        <v>1.522</v>
      </c>
      <c r="L7326">
        <v>1.3100000000000001E-2</v>
      </c>
      <c r="M7326">
        <v>11582.495000000001</v>
      </c>
      <c r="N7326">
        <v>5.9299999999999999E-2</v>
      </c>
      <c r="O7326">
        <v>7.8460000000000001</v>
      </c>
      <c r="P7326">
        <v>9.0899999999999995E-2</v>
      </c>
      <c r="Q7326">
        <v>193828.747</v>
      </c>
      <c r="R7326" t="s">
        <v>333</v>
      </c>
      <c r="S7326" t="s">
        <v>38</v>
      </c>
      <c r="T7326" t="s">
        <v>89</v>
      </c>
      <c r="V7326" t="s">
        <v>251</v>
      </c>
      <c r="Y7326" t="s">
        <v>36</v>
      </c>
    </row>
    <row r="7327" spans="1:25" x14ac:dyDescent="0.45">
      <c r="A7327" t="s">
        <v>203</v>
      </c>
      <c r="B7327" t="s">
        <v>587</v>
      </c>
      <c r="C7327">
        <v>10307</v>
      </c>
      <c r="D7327">
        <v>1</v>
      </c>
      <c r="E7327" t="s">
        <v>588</v>
      </c>
      <c r="F7327">
        <v>2021</v>
      </c>
      <c r="G7327">
        <v>481</v>
      </c>
      <c r="H7327">
        <v>468.86</v>
      </c>
      <c r="I7327">
        <v>43697.4</v>
      </c>
      <c r="K7327">
        <v>1.375</v>
      </c>
      <c r="L7327">
        <v>5.4000000000000003E-3</v>
      </c>
      <c r="M7327">
        <v>29856.15</v>
      </c>
      <c r="N7327">
        <v>5.91E-2</v>
      </c>
      <c r="O7327">
        <v>19.315000000000001</v>
      </c>
      <c r="P7327">
        <v>8.2000000000000003E-2</v>
      </c>
      <c r="Q7327">
        <v>501496.576</v>
      </c>
      <c r="R7327" t="s">
        <v>333</v>
      </c>
      <c r="S7327" t="s">
        <v>38</v>
      </c>
      <c r="T7327" t="s">
        <v>89</v>
      </c>
      <c r="V7327" t="s">
        <v>251</v>
      </c>
      <c r="Y7327" t="s">
        <v>36</v>
      </c>
    </row>
    <row r="7328" spans="1:25" x14ac:dyDescent="0.45">
      <c r="A7328" t="s">
        <v>203</v>
      </c>
      <c r="B7328" t="s">
        <v>587</v>
      </c>
      <c r="C7328">
        <v>10307</v>
      </c>
      <c r="D7328">
        <v>1</v>
      </c>
      <c r="E7328" t="s">
        <v>588</v>
      </c>
      <c r="F7328">
        <v>2022</v>
      </c>
      <c r="G7328">
        <v>725</v>
      </c>
      <c r="H7328">
        <v>704.04</v>
      </c>
      <c r="I7328">
        <v>65944.539999999994</v>
      </c>
      <c r="K7328">
        <v>1.444</v>
      </c>
      <c r="L7328">
        <v>4.0000000000000001E-3</v>
      </c>
      <c r="M7328">
        <v>45074.976999999999</v>
      </c>
      <c r="N7328">
        <v>5.91E-2</v>
      </c>
      <c r="O7328">
        <v>29.864000000000001</v>
      </c>
      <c r="P7328">
        <v>8.3900000000000002E-2</v>
      </c>
      <c r="Q7328">
        <v>757585.95400000003</v>
      </c>
      <c r="R7328" t="s">
        <v>333</v>
      </c>
      <c r="S7328" t="s">
        <v>38</v>
      </c>
      <c r="T7328" t="s">
        <v>89</v>
      </c>
      <c r="V7328" t="s">
        <v>251</v>
      </c>
      <c r="Y7328" t="s">
        <v>36</v>
      </c>
    </row>
    <row r="7329" spans="1:25" x14ac:dyDescent="0.45">
      <c r="A7329" t="s">
        <v>203</v>
      </c>
      <c r="B7329" t="s">
        <v>587</v>
      </c>
      <c r="C7329">
        <v>10307</v>
      </c>
      <c r="D7329">
        <v>1</v>
      </c>
      <c r="E7329" t="s">
        <v>588</v>
      </c>
      <c r="F7329">
        <v>2023</v>
      </c>
      <c r="G7329">
        <v>250</v>
      </c>
      <c r="H7329">
        <v>235.61</v>
      </c>
      <c r="I7329">
        <v>21161.54</v>
      </c>
      <c r="K7329">
        <v>7.3999999999999996E-2</v>
      </c>
      <c r="L7329">
        <v>1E-3</v>
      </c>
      <c r="M7329">
        <v>15042.332</v>
      </c>
      <c r="N7329">
        <v>6.1600000000000002E-2</v>
      </c>
      <c r="O7329">
        <v>9.8330000000000002</v>
      </c>
      <c r="P7329">
        <v>9.1399999999999995E-2</v>
      </c>
      <c r="Q7329">
        <v>241054.15100000001</v>
      </c>
      <c r="R7329" t="s">
        <v>333</v>
      </c>
      <c r="S7329" t="s">
        <v>38</v>
      </c>
      <c r="T7329" t="s">
        <v>89</v>
      </c>
      <c r="V7329" t="s">
        <v>251</v>
      </c>
      <c r="Y7329" t="s">
        <v>36</v>
      </c>
    </row>
    <row r="7330" spans="1:25" x14ac:dyDescent="0.45">
      <c r="A7330" t="s">
        <v>203</v>
      </c>
      <c r="B7330" t="s">
        <v>587</v>
      </c>
      <c r="C7330">
        <v>10307</v>
      </c>
      <c r="D7330">
        <v>1</v>
      </c>
      <c r="E7330" t="s">
        <v>588</v>
      </c>
      <c r="F7330">
        <v>2024</v>
      </c>
      <c r="G7330">
        <v>94</v>
      </c>
      <c r="H7330">
        <v>92.42</v>
      </c>
      <c r="I7330">
        <v>8186.54</v>
      </c>
      <c r="K7330">
        <v>2.9000000000000001E-2</v>
      </c>
      <c r="L7330">
        <v>1E-3</v>
      </c>
      <c r="M7330">
        <v>5645.683</v>
      </c>
      <c r="N7330">
        <v>5.8999999999999997E-2</v>
      </c>
      <c r="O7330">
        <v>3.7850000000000001</v>
      </c>
      <c r="P7330">
        <v>8.3699999999999997E-2</v>
      </c>
      <c r="Q7330">
        <v>95000.228000000003</v>
      </c>
      <c r="R7330" t="s">
        <v>333</v>
      </c>
      <c r="S7330" t="s">
        <v>38</v>
      </c>
      <c r="T7330" t="s">
        <v>89</v>
      </c>
      <c r="V7330" t="s">
        <v>251</v>
      </c>
      <c r="Y7330" t="s">
        <v>36</v>
      </c>
    </row>
    <row r="7331" spans="1:25" x14ac:dyDescent="0.45">
      <c r="A7331" t="s">
        <v>203</v>
      </c>
      <c r="B7331" t="s">
        <v>587</v>
      </c>
      <c r="C7331">
        <v>10307</v>
      </c>
      <c r="D7331">
        <v>2</v>
      </c>
      <c r="E7331" t="s">
        <v>588</v>
      </c>
      <c r="F7331">
        <v>2009</v>
      </c>
      <c r="G7331">
        <v>1163</v>
      </c>
      <c r="H7331">
        <v>1107.03</v>
      </c>
      <c r="I7331">
        <v>104884.06</v>
      </c>
      <c r="K7331">
        <v>0.63700000000000001</v>
      </c>
      <c r="L7331">
        <v>1.4E-3</v>
      </c>
      <c r="M7331">
        <v>72917.952999999994</v>
      </c>
      <c r="N7331">
        <v>5.9299999999999999E-2</v>
      </c>
      <c r="O7331">
        <v>54.149000000000001</v>
      </c>
      <c r="P7331">
        <v>0.10100000000000001</v>
      </c>
      <c r="Q7331">
        <v>1220839.655</v>
      </c>
      <c r="R7331" t="s">
        <v>333</v>
      </c>
      <c r="S7331" t="s">
        <v>38</v>
      </c>
      <c r="T7331" t="s">
        <v>89</v>
      </c>
      <c r="V7331" t="s">
        <v>251</v>
      </c>
      <c r="Y7331" t="s">
        <v>35</v>
      </c>
    </row>
    <row r="7332" spans="1:25" x14ac:dyDescent="0.45">
      <c r="A7332" t="s">
        <v>203</v>
      </c>
      <c r="B7332" t="s">
        <v>587</v>
      </c>
      <c r="C7332">
        <v>10307</v>
      </c>
      <c r="D7332">
        <v>2</v>
      </c>
      <c r="E7332" t="s">
        <v>588</v>
      </c>
      <c r="F7332">
        <v>2010</v>
      </c>
      <c r="G7332">
        <v>3862</v>
      </c>
      <c r="H7332">
        <v>3759.79</v>
      </c>
      <c r="I7332">
        <v>356128.36</v>
      </c>
      <c r="K7332">
        <v>1.258</v>
      </c>
      <c r="L7332">
        <v>1E-3</v>
      </c>
      <c r="M7332">
        <v>244256.30100000001</v>
      </c>
      <c r="N7332">
        <v>5.8999999999999997E-2</v>
      </c>
      <c r="O7332">
        <v>166.393</v>
      </c>
      <c r="P7332">
        <v>8.7099999999999997E-2</v>
      </c>
      <c r="Q7332">
        <v>4109599.182</v>
      </c>
      <c r="R7332" t="s">
        <v>333</v>
      </c>
      <c r="S7332" t="s">
        <v>38</v>
      </c>
      <c r="T7332" t="s">
        <v>89</v>
      </c>
      <c r="V7332" t="s">
        <v>251</v>
      </c>
      <c r="Y7332" t="s">
        <v>35</v>
      </c>
    </row>
    <row r="7333" spans="1:25" x14ac:dyDescent="0.45">
      <c r="A7333" t="s">
        <v>203</v>
      </c>
      <c r="B7333" t="s">
        <v>587</v>
      </c>
      <c r="C7333">
        <v>10307</v>
      </c>
      <c r="D7333">
        <v>2</v>
      </c>
      <c r="E7333" t="s">
        <v>588</v>
      </c>
      <c r="F7333">
        <v>2011</v>
      </c>
      <c r="G7333">
        <v>2452</v>
      </c>
      <c r="H7333">
        <v>2320.85</v>
      </c>
      <c r="I7333">
        <v>222910.16</v>
      </c>
      <c r="K7333">
        <v>0.82799999999999996</v>
      </c>
      <c r="L7333">
        <v>1E-3</v>
      </c>
      <c r="M7333">
        <v>151246.86300000001</v>
      </c>
      <c r="N7333">
        <v>5.91E-2</v>
      </c>
      <c r="O7333">
        <v>129.60599999999999</v>
      </c>
      <c r="P7333">
        <v>0.1173</v>
      </c>
      <c r="Q7333">
        <v>2543596.96</v>
      </c>
      <c r="R7333" t="s">
        <v>333</v>
      </c>
      <c r="S7333" t="s">
        <v>38</v>
      </c>
      <c r="T7333" t="s">
        <v>89</v>
      </c>
      <c r="V7333" t="s">
        <v>251</v>
      </c>
      <c r="Y7333" t="s">
        <v>35</v>
      </c>
    </row>
    <row r="7334" spans="1:25" x14ac:dyDescent="0.45">
      <c r="A7334" t="s">
        <v>203</v>
      </c>
      <c r="B7334" t="s">
        <v>587</v>
      </c>
      <c r="C7334">
        <v>10307</v>
      </c>
      <c r="D7334">
        <v>2</v>
      </c>
      <c r="E7334" t="s">
        <v>588</v>
      </c>
      <c r="F7334">
        <v>2012</v>
      </c>
      <c r="G7334">
        <v>1671</v>
      </c>
      <c r="H7334">
        <v>1566.76</v>
      </c>
      <c r="I7334">
        <v>148109.82999999999</v>
      </c>
      <c r="K7334">
        <v>0.52500000000000002</v>
      </c>
      <c r="L7334">
        <v>1E-3</v>
      </c>
      <c r="M7334">
        <v>101582.791</v>
      </c>
      <c r="N7334">
        <v>5.8999999999999997E-2</v>
      </c>
      <c r="O7334">
        <v>78.183000000000007</v>
      </c>
      <c r="P7334">
        <v>0.10639999999999999</v>
      </c>
      <c r="Q7334">
        <v>1709059.4169999999</v>
      </c>
      <c r="R7334" t="s">
        <v>333</v>
      </c>
      <c r="S7334" t="s">
        <v>38</v>
      </c>
      <c r="T7334" t="s">
        <v>89</v>
      </c>
      <c r="V7334" t="s">
        <v>251</v>
      </c>
      <c r="Y7334" t="s">
        <v>35</v>
      </c>
    </row>
    <row r="7335" spans="1:25" x14ac:dyDescent="0.45">
      <c r="A7335" t="s">
        <v>203</v>
      </c>
      <c r="B7335" t="s">
        <v>587</v>
      </c>
      <c r="C7335">
        <v>10307</v>
      </c>
      <c r="D7335">
        <v>2</v>
      </c>
      <c r="E7335" t="s">
        <v>588</v>
      </c>
      <c r="F7335">
        <v>2013</v>
      </c>
      <c r="G7335">
        <v>1224</v>
      </c>
      <c r="H7335">
        <v>1204.5</v>
      </c>
      <c r="I7335">
        <v>119286.58</v>
      </c>
      <c r="K7335">
        <v>10.516999999999999</v>
      </c>
      <c r="L7335">
        <v>1.8200000000000001E-2</v>
      </c>
      <c r="M7335">
        <v>81372.202999999994</v>
      </c>
      <c r="N7335">
        <v>5.96E-2</v>
      </c>
      <c r="O7335">
        <v>58.76</v>
      </c>
      <c r="P7335">
        <v>9.1200000000000003E-2</v>
      </c>
      <c r="Q7335">
        <v>1357120.8319999999</v>
      </c>
      <c r="R7335" t="s">
        <v>333</v>
      </c>
      <c r="S7335" t="s">
        <v>38</v>
      </c>
      <c r="T7335" t="s">
        <v>89</v>
      </c>
      <c r="V7335" t="s">
        <v>251</v>
      </c>
      <c r="Y7335" t="s">
        <v>35</v>
      </c>
    </row>
    <row r="7336" spans="1:25" x14ac:dyDescent="0.45">
      <c r="A7336" t="s">
        <v>203</v>
      </c>
      <c r="B7336" t="s">
        <v>587</v>
      </c>
      <c r="C7336">
        <v>10307</v>
      </c>
      <c r="D7336">
        <v>2</v>
      </c>
      <c r="E7336" t="s">
        <v>588</v>
      </c>
      <c r="F7336">
        <v>2014</v>
      </c>
      <c r="G7336">
        <v>1725</v>
      </c>
      <c r="H7336">
        <v>1687.49</v>
      </c>
      <c r="I7336">
        <v>171341.45</v>
      </c>
      <c r="K7336">
        <v>0.66800000000000004</v>
      </c>
      <c r="L7336">
        <v>1.1000000000000001E-3</v>
      </c>
      <c r="M7336">
        <v>117102.092</v>
      </c>
      <c r="N7336">
        <v>6.1100000000000002E-2</v>
      </c>
      <c r="O7336">
        <v>82.349000000000004</v>
      </c>
      <c r="P7336">
        <v>9.1499999999999998E-2</v>
      </c>
      <c r="Q7336">
        <v>1903985.0560000001</v>
      </c>
      <c r="R7336" t="s">
        <v>333</v>
      </c>
      <c r="S7336" t="s">
        <v>38</v>
      </c>
      <c r="T7336" t="s">
        <v>89</v>
      </c>
      <c r="V7336" t="s">
        <v>251</v>
      </c>
      <c r="Y7336" t="s">
        <v>35</v>
      </c>
    </row>
    <row r="7337" spans="1:25" x14ac:dyDescent="0.45">
      <c r="A7337" t="s">
        <v>203</v>
      </c>
      <c r="B7337" t="s">
        <v>587</v>
      </c>
      <c r="C7337">
        <v>10307</v>
      </c>
      <c r="D7337">
        <v>2</v>
      </c>
      <c r="E7337" t="s">
        <v>588</v>
      </c>
      <c r="F7337">
        <v>2015</v>
      </c>
      <c r="G7337">
        <v>4152</v>
      </c>
      <c r="H7337">
        <v>4128.3500000000004</v>
      </c>
      <c r="I7337">
        <v>450320.57</v>
      </c>
      <c r="K7337">
        <v>1.506</v>
      </c>
      <c r="L7337">
        <v>1E-3</v>
      </c>
      <c r="M7337">
        <v>298369.77299999999</v>
      </c>
      <c r="N7337">
        <v>5.9299999999999999E-2</v>
      </c>
      <c r="O7337">
        <v>188.952</v>
      </c>
      <c r="P7337">
        <v>7.7100000000000002E-2</v>
      </c>
      <c r="Q7337">
        <v>4998232.0880000005</v>
      </c>
      <c r="R7337" t="s">
        <v>333</v>
      </c>
      <c r="S7337" t="s">
        <v>38</v>
      </c>
      <c r="T7337" t="s">
        <v>89</v>
      </c>
      <c r="V7337" t="s">
        <v>251</v>
      </c>
      <c r="Y7337" t="s">
        <v>36</v>
      </c>
    </row>
    <row r="7338" spans="1:25" x14ac:dyDescent="0.45">
      <c r="A7338" t="s">
        <v>203</v>
      </c>
      <c r="B7338" t="s">
        <v>587</v>
      </c>
      <c r="C7338">
        <v>10307</v>
      </c>
      <c r="D7338">
        <v>2</v>
      </c>
      <c r="E7338" t="s">
        <v>588</v>
      </c>
      <c r="F7338">
        <v>2016</v>
      </c>
      <c r="G7338">
        <v>2710</v>
      </c>
      <c r="H7338">
        <v>2632.41</v>
      </c>
      <c r="I7338">
        <v>250739.06</v>
      </c>
      <c r="K7338">
        <v>1.1200000000000001</v>
      </c>
      <c r="L7338">
        <v>1.1999999999999999E-3</v>
      </c>
      <c r="M7338">
        <v>169132.867</v>
      </c>
      <c r="N7338">
        <v>5.8999999999999997E-2</v>
      </c>
      <c r="O7338">
        <v>115.86</v>
      </c>
      <c r="P7338">
        <v>8.8700000000000001E-2</v>
      </c>
      <c r="Q7338">
        <v>2844871.0079999999</v>
      </c>
      <c r="R7338" t="s">
        <v>333</v>
      </c>
      <c r="S7338" t="s">
        <v>38</v>
      </c>
      <c r="T7338" t="s">
        <v>89</v>
      </c>
      <c r="V7338" t="s">
        <v>251</v>
      </c>
      <c r="Y7338" t="s">
        <v>36</v>
      </c>
    </row>
    <row r="7339" spans="1:25" x14ac:dyDescent="0.45">
      <c r="A7339" t="s">
        <v>203</v>
      </c>
      <c r="B7339" t="s">
        <v>587</v>
      </c>
      <c r="C7339">
        <v>10307</v>
      </c>
      <c r="D7339">
        <v>2</v>
      </c>
      <c r="E7339" t="s">
        <v>588</v>
      </c>
      <c r="F7339">
        <v>2017</v>
      </c>
      <c r="G7339">
        <v>3196</v>
      </c>
      <c r="H7339">
        <v>3153.75</v>
      </c>
      <c r="I7339">
        <v>284905.59000000003</v>
      </c>
      <c r="K7339">
        <v>0.98199999999999998</v>
      </c>
      <c r="L7339">
        <v>1E-3</v>
      </c>
      <c r="M7339">
        <v>194389.071</v>
      </c>
      <c r="N7339">
        <v>5.8999999999999997E-2</v>
      </c>
      <c r="O7339">
        <v>130.846</v>
      </c>
      <c r="P7339">
        <v>8.3599999999999994E-2</v>
      </c>
      <c r="Q7339">
        <v>3269842.105</v>
      </c>
      <c r="R7339" t="s">
        <v>333</v>
      </c>
      <c r="S7339" t="s">
        <v>38</v>
      </c>
      <c r="T7339" t="s">
        <v>89</v>
      </c>
      <c r="V7339" t="s">
        <v>251</v>
      </c>
      <c r="Y7339" t="s">
        <v>36</v>
      </c>
    </row>
    <row r="7340" spans="1:25" x14ac:dyDescent="0.45">
      <c r="A7340" t="s">
        <v>203</v>
      </c>
      <c r="B7340" t="s">
        <v>587</v>
      </c>
      <c r="C7340">
        <v>10307</v>
      </c>
      <c r="D7340">
        <v>2</v>
      </c>
      <c r="E7340" t="s">
        <v>588</v>
      </c>
      <c r="F7340">
        <v>2018</v>
      </c>
      <c r="G7340">
        <v>595</v>
      </c>
      <c r="H7340">
        <v>568.73</v>
      </c>
      <c r="I7340">
        <v>52752.94</v>
      </c>
      <c r="K7340">
        <v>0.192</v>
      </c>
      <c r="L7340">
        <v>1E-3</v>
      </c>
      <c r="M7340">
        <v>37752.612999999998</v>
      </c>
      <c r="N7340">
        <v>6.2100000000000002E-2</v>
      </c>
      <c r="O7340">
        <v>28.459</v>
      </c>
      <c r="P7340">
        <v>0.107</v>
      </c>
      <c r="Q7340">
        <v>601202.66899999999</v>
      </c>
      <c r="R7340" t="s">
        <v>333</v>
      </c>
      <c r="S7340" t="s">
        <v>38</v>
      </c>
      <c r="T7340" t="s">
        <v>89</v>
      </c>
      <c r="V7340" t="s">
        <v>251</v>
      </c>
      <c r="Y7340" t="s">
        <v>36</v>
      </c>
    </row>
    <row r="7341" spans="1:25" x14ac:dyDescent="0.45">
      <c r="A7341" t="s">
        <v>203</v>
      </c>
      <c r="B7341" t="s">
        <v>587</v>
      </c>
      <c r="C7341">
        <v>10307</v>
      </c>
      <c r="D7341">
        <v>2</v>
      </c>
      <c r="E7341" t="s">
        <v>588</v>
      </c>
      <c r="F7341">
        <v>2019</v>
      </c>
      <c r="G7341">
        <v>289</v>
      </c>
      <c r="H7341">
        <v>270.11</v>
      </c>
      <c r="I7341">
        <v>23669.83</v>
      </c>
      <c r="K7341">
        <v>1.9279999999999999</v>
      </c>
      <c r="L7341">
        <v>1.1900000000000001E-2</v>
      </c>
      <c r="M7341">
        <v>16605.73</v>
      </c>
      <c r="N7341">
        <v>5.9299999999999999E-2</v>
      </c>
      <c r="O7341">
        <v>12.846</v>
      </c>
      <c r="P7341">
        <v>0.10630000000000001</v>
      </c>
      <c r="Q7341">
        <v>278086.74400000001</v>
      </c>
      <c r="R7341" t="s">
        <v>333</v>
      </c>
      <c r="S7341" t="s">
        <v>38</v>
      </c>
      <c r="T7341" t="s">
        <v>89</v>
      </c>
      <c r="V7341" t="s">
        <v>251</v>
      </c>
      <c r="Y7341" t="s">
        <v>36</v>
      </c>
    </row>
    <row r="7342" spans="1:25" x14ac:dyDescent="0.45">
      <c r="A7342" t="s">
        <v>203</v>
      </c>
      <c r="B7342" t="s">
        <v>587</v>
      </c>
      <c r="C7342">
        <v>10307</v>
      </c>
      <c r="D7342">
        <v>2</v>
      </c>
      <c r="E7342" t="s">
        <v>588</v>
      </c>
      <c r="F7342">
        <v>2020</v>
      </c>
      <c r="G7342">
        <v>293</v>
      </c>
      <c r="H7342">
        <v>280.91000000000003</v>
      </c>
      <c r="I7342">
        <v>24297.47</v>
      </c>
      <c r="K7342">
        <v>1.554</v>
      </c>
      <c r="L7342">
        <v>9.4999999999999998E-3</v>
      </c>
      <c r="M7342">
        <v>17168.559000000001</v>
      </c>
      <c r="N7342">
        <v>5.9200000000000003E-2</v>
      </c>
      <c r="O7342">
        <v>12.965</v>
      </c>
      <c r="P7342">
        <v>0.1008</v>
      </c>
      <c r="Q7342">
        <v>287826.15399999998</v>
      </c>
      <c r="R7342" t="s">
        <v>333</v>
      </c>
      <c r="S7342" t="s">
        <v>38</v>
      </c>
      <c r="T7342" t="s">
        <v>89</v>
      </c>
      <c r="V7342" t="s">
        <v>251</v>
      </c>
      <c r="Y7342" t="s">
        <v>36</v>
      </c>
    </row>
    <row r="7343" spans="1:25" x14ac:dyDescent="0.45">
      <c r="A7343" t="s">
        <v>203</v>
      </c>
      <c r="B7343" t="s">
        <v>587</v>
      </c>
      <c r="C7343">
        <v>10307</v>
      </c>
      <c r="D7343">
        <v>2</v>
      </c>
      <c r="E7343" t="s">
        <v>588</v>
      </c>
      <c r="F7343">
        <v>2021</v>
      </c>
      <c r="G7343">
        <v>616</v>
      </c>
      <c r="H7343">
        <v>598.91999999999996</v>
      </c>
      <c r="I7343">
        <v>54868.39</v>
      </c>
      <c r="K7343">
        <v>1.425</v>
      </c>
      <c r="L7343">
        <v>4.4000000000000003E-3</v>
      </c>
      <c r="M7343">
        <v>38231.908000000003</v>
      </c>
      <c r="N7343">
        <v>5.91E-2</v>
      </c>
      <c r="O7343">
        <v>26.39</v>
      </c>
      <c r="P7343">
        <v>8.9499999999999996E-2</v>
      </c>
      <c r="Q7343">
        <v>642432.01899999997</v>
      </c>
      <c r="R7343" t="s">
        <v>333</v>
      </c>
      <c r="S7343" t="s">
        <v>38</v>
      </c>
      <c r="T7343" t="s">
        <v>89</v>
      </c>
      <c r="V7343" t="s">
        <v>251</v>
      </c>
      <c r="Y7343" t="s">
        <v>36</v>
      </c>
    </row>
    <row r="7344" spans="1:25" x14ac:dyDescent="0.45">
      <c r="A7344" t="s">
        <v>203</v>
      </c>
      <c r="B7344" t="s">
        <v>587</v>
      </c>
      <c r="C7344">
        <v>10307</v>
      </c>
      <c r="D7344">
        <v>2</v>
      </c>
      <c r="E7344" t="s">
        <v>588</v>
      </c>
      <c r="F7344">
        <v>2022</v>
      </c>
      <c r="G7344">
        <v>1037</v>
      </c>
      <c r="H7344">
        <v>1005.86</v>
      </c>
      <c r="I7344">
        <v>92575.12</v>
      </c>
      <c r="K7344">
        <v>1.6040000000000001</v>
      </c>
      <c r="L7344">
        <v>3.0999999999999999E-3</v>
      </c>
      <c r="M7344">
        <v>67601.517999999996</v>
      </c>
      <c r="N7344">
        <v>5.9900000000000002E-2</v>
      </c>
      <c r="O7344">
        <v>47.512</v>
      </c>
      <c r="P7344">
        <v>9.3200000000000005E-2</v>
      </c>
      <c r="Q7344">
        <v>1112094.3999999999</v>
      </c>
      <c r="R7344" t="s">
        <v>333</v>
      </c>
      <c r="S7344" t="s">
        <v>38</v>
      </c>
      <c r="T7344" t="s">
        <v>89</v>
      </c>
      <c r="V7344" t="s">
        <v>251</v>
      </c>
      <c r="Y7344" t="s">
        <v>36</v>
      </c>
    </row>
    <row r="7345" spans="1:25" x14ac:dyDescent="0.45">
      <c r="A7345" t="s">
        <v>203</v>
      </c>
      <c r="B7345" t="s">
        <v>587</v>
      </c>
      <c r="C7345">
        <v>10307</v>
      </c>
      <c r="D7345">
        <v>2</v>
      </c>
      <c r="E7345" t="s">
        <v>588</v>
      </c>
      <c r="F7345">
        <v>2023</v>
      </c>
      <c r="G7345">
        <v>588</v>
      </c>
      <c r="H7345">
        <v>571.55999999999995</v>
      </c>
      <c r="I7345">
        <v>53773.440000000002</v>
      </c>
      <c r="K7345">
        <v>0.188</v>
      </c>
      <c r="L7345">
        <v>1E-3</v>
      </c>
      <c r="M7345">
        <v>37493.43</v>
      </c>
      <c r="N7345">
        <v>6.0100000000000001E-2</v>
      </c>
      <c r="O7345">
        <v>26.17</v>
      </c>
      <c r="P7345">
        <v>9.35E-2</v>
      </c>
      <c r="Q7345">
        <v>618808.375</v>
      </c>
      <c r="R7345" t="s">
        <v>333</v>
      </c>
      <c r="S7345" t="s">
        <v>38</v>
      </c>
      <c r="T7345" t="s">
        <v>89</v>
      </c>
      <c r="V7345" t="s">
        <v>251</v>
      </c>
      <c r="Y7345" t="s">
        <v>36</v>
      </c>
    </row>
    <row r="7346" spans="1:25" x14ac:dyDescent="0.45">
      <c r="A7346" t="s">
        <v>203</v>
      </c>
      <c r="B7346" t="s">
        <v>587</v>
      </c>
      <c r="C7346">
        <v>10307</v>
      </c>
      <c r="D7346">
        <v>2</v>
      </c>
      <c r="E7346" t="s">
        <v>588</v>
      </c>
      <c r="F7346">
        <v>2024</v>
      </c>
      <c r="G7346">
        <v>116</v>
      </c>
      <c r="H7346">
        <v>112.33</v>
      </c>
      <c r="I7346">
        <v>9880.57</v>
      </c>
      <c r="K7346">
        <v>3.5000000000000003E-2</v>
      </c>
      <c r="L7346">
        <v>1E-3</v>
      </c>
      <c r="M7346">
        <v>6880.3339999999998</v>
      </c>
      <c r="N7346">
        <v>5.8999999999999997E-2</v>
      </c>
      <c r="O7346">
        <v>4.9939999999999998</v>
      </c>
      <c r="P7346">
        <v>9.5299999999999996E-2</v>
      </c>
      <c r="Q7346">
        <v>115776.228</v>
      </c>
      <c r="R7346" t="s">
        <v>333</v>
      </c>
      <c r="S7346" t="s">
        <v>38</v>
      </c>
      <c r="T7346" t="s">
        <v>89</v>
      </c>
      <c r="V7346" t="s">
        <v>251</v>
      </c>
      <c r="Y7346" t="s">
        <v>36</v>
      </c>
    </row>
    <row r="7347" spans="1:25" x14ac:dyDescent="0.45">
      <c r="A7347" t="s">
        <v>274</v>
      </c>
      <c r="B7347" t="s">
        <v>589</v>
      </c>
      <c r="C7347">
        <v>10308</v>
      </c>
      <c r="D7347">
        <v>1001</v>
      </c>
      <c r="F7347">
        <v>2009</v>
      </c>
      <c r="G7347">
        <v>3584</v>
      </c>
      <c r="H7347">
        <v>3353.72</v>
      </c>
      <c r="I7347">
        <v>328641.48</v>
      </c>
      <c r="K7347">
        <v>1.1100000000000001</v>
      </c>
      <c r="L7347">
        <v>1E-3</v>
      </c>
      <c r="M7347">
        <v>219880.69099999999</v>
      </c>
      <c r="N7347">
        <v>5.8999999999999997E-2</v>
      </c>
      <c r="O7347">
        <v>160.68899999999999</v>
      </c>
      <c r="P7347">
        <v>9.3299999999999994E-2</v>
      </c>
      <c r="Q7347">
        <v>3699934.3369999998</v>
      </c>
      <c r="R7347" t="s">
        <v>333</v>
      </c>
      <c r="T7347" t="s">
        <v>89</v>
      </c>
      <c r="V7347" t="s">
        <v>251</v>
      </c>
      <c r="Y7347" t="s">
        <v>107</v>
      </c>
    </row>
    <row r="7348" spans="1:25" x14ac:dyDescent="0.45">
      <c r="A7348" t="s">
        <v>274</v>
      </c>
      <c r="B7348" t="s">
        <v>589</v>
      </c>
      <c r="C7348">
        <v>10308</v>
      </c>
      <c r="D7348">
        <v>1001</v>
      </c>
      <c r="F7348">
        <v>2010</v>
      </c>
      <c r="G7348">
        <v>4016</v>
      </c>
      <c r="H7348">
        <v>3805.2</v>
      </c>
      <c r="I7348">
        <v>359882.96</v>
      </c>
      <c r="K7348">
        <v>1.2250000000000001</v>
      </c>
      <c r="L7348">
        <v>1E-3</v>
      </c>
      <c r="M7348">
        <v>242570.242</v>
      </c>
      <c r="N7348">
        <v>5.8999999999999997E-2</v>
      </c>
      <c r="O7348">
        <v>178.08799999999999</v>
      </c>
      <c r="P7348">
        <v>9.2899999999999996E-2</v>
      </c>
      <c r="Q7348">
        <v>4081699.4169999999</v>
      </c>
      <c r="R7348" t="s">
        <v>333</v>
      </c>
      <c r="T7348" t="s">
        <v>89</v>
      </c>
      <c r="V7348" t="s">
        <v>251</v>
      </c>
      <c r="Y7348" t="s">
        <v>107</v>
      </c>
    </row>
    <row r="7349" spans="1:25" x14ac:dyDescent="0.45">
      <c r="A7349" t="s">
        <v>274</v>
      </c>
      <c r="B7349" t="s">
        <v>589</v>
      </c>
      <c r="C7349">
        <v>10308</v>
      </c>
      <c r="D7349">
        <v>1001</v>
      </c>
      <c r="F7349">
        <v>2011</v>
      </c>
      <c r="G7349">
        <v>4159</v>
      </c>
      <c r="H7349">
        <v>3921.1</v>
      </c>
      <c r="I7349">
        <v>510600.7</v>
      </c>
      <c r="K7349">
        <v>1.26</v>
      </c>
      <c r="L7349">
        <v>1E-3</v>
      </c>
      <c r="M7349">
        <v>249517.84400000001</v>
      </c>
      <c r="N7349">
        <v>5.8999999999999997E-2</v>
      </c>
      <c r="O7349">
        <v>185.18600000000001</v>
      </c>
      <c r="P7349">
        <v>9.2999999999999999E-2</v>
      </c>
      <c r="Q7349">
        <v>4198659.3880000003</v>
      </c>
      <c r="R7349" t="s">
        <v>333</v>
      </c>
      <c r="T7349" t="s">
        <v>89</v>
      </c>
      <c r="V7349" t="s">
        <v>251</v>
      </c>
      <c r="Y7349" t="s">
        <v>107</v>
      </c>
    </row>
    <row r="7350" spans="1:25" x14ac:dyDescent="0.45">
      <c r="A7350" t="s">
        <v>274</v>
      </c>
      <c r="B7350" t="s">
        <v>589</v>
      </c>
      <c r="C7350">
        <v>10308</v>
      </c>
      <c r="D7350">
        <v>1001</v>
      </c>
      <c r="F7350">
        <v>2012</v>
      </c>
      <c r="G7350">
        <v>5815</v>
      </c>
      <c r="H7350">
        <v>5775.12</v>
      </c>
      <c r="I7350">
        <v>817154.43</v>
      </c>
      <c r="K7350">
        <v>2</v>
      </c>
      <c r="L7350">
        <v>1E-3</v>
      </c>
      <c r="M7350">
        <v>396204.06199999998</v>
      </c>
      <c r="N7350">
        <v>5.8999999999999997E-2</v>
      </c>
      <c r="O7350">
        <v>273.61500000000001</v>
      </c>
      <c r="P7350">
        <v>8.3199999999999996E-2</v>
      </c>
      <c r="Q7350">
        <v>6666875.9970000004</v>
      </c>
      <c r="R7350" t="s">
        <v>333</v>
      </c>
      <c r="T7350" t="s">
        <v>89</v>
      </c>
      <c r="V7350" t="s">
        <v>251</v>
      </c>
      <c r="Y7350" t="s">
        <v>277</v>
      </c>
    </row>
    <row r="7351" spans="1:25" x14ac:dyDescent="0.45">
      <c r="A7351" t="s">
        <v>274</v>
      </c>
      <c r="B7351" t="s">
        <v>589</v>
      </c>
      <c r="C7351">
        <v>10308</v>
      </c>
      <c r="D7351">
        <v>1001</v>
      </c>
      <c r="F7351">
        <v>2013</v>
      </c>
      <c r="G7351">
        <v>4683</v>
      </c>
      <c r="H7351">
        <v>4560.21</v>
      </c>
      <c r="I7351">
        <v>615587.97</v>
      </c>
      <c r="K7351">
        <v>1.528</v>
      </c>
      <c r="L7351">
        <v>1E-3</v>
      </c>
      <c r="M7351">
        <v>302637.30599999998</v>
      </c>
      <c r="N7351">
        <v>5.8999999999999997E-2</v>
      </c>
      <c r="O7351">
        <v>219.798</v>
      </c>
      <c r="P7351">
        <v>9.0700000000000003E-2</v>
      </c>
      <c r="Q7351">
        <v>5092439.9649999999</v>
      </c>
      <c r="R7351" t="s">
        <v>333</v>
      </c>
      <c r="T7351" t="s">
        <v>89</v>
      </c>
      <c r="V7351" t="s">
        <v>251</v>
      </c>
      <c r="Y7351" t="s">
        <v>277</v>
      </c>
    </row>
    <row r="7352" spans="1:25" x14ac:dyDescent="0.45">
      <c r="A7352" t="s">
        <v>274</v>
      </c>
      <c r="B7352" t="s">
        <v>589</v>
      </c>
      <c r="C7352">
        <v>10308</v>
      </c>
      <c r="D7352">
        <v>1001</v>
      </c>
      <c r="F7352">
        <v>2014</v>
      </c>
      <c r="G7352">
        <v>4835</v>
      </c>
      <c r="H7352">
        <v>4720.49</v>
      </c>
      <c r="I7352">
        <v>665629.36</v>
      </c>
      <c r="K7352">
        <v>1.6240000000000001</v>
      </c>
      <c r="L7352">
        <v>1E-3</v>
      </c>
      <c r="M7352">
        <v>321633.68800000002</v>
      </c>
      <c r="N7352">
        <v>5.8999999999999997E-2</v>
      </c>
      <c r="O7352">
        <v>183.33600000000001</v>
      </c>
      <c r="P7352">
        <v>7.2499999999999995E-2</v>
      </c>
      <c r="Q7352">
        <v>5412101.5480000004</v>
      </c>
      <c r="R7352" t="s">
        <v>333</v>
      </c>
      <c r="T7352" t="s">
        <v>89</v>
      </c>
      <c r="V7352" t="s">
        <v>251</v>
      </c>
      <c r="Y7352" t="s">
        <v>277</v>
      </c>
    </row>
    <row r="7353" spans="1:25" x14ac:dyDescent="0.45">
      <c r="A7353" t="s">
        <v>274</v>
      </c>
      <c r="B7353" t="s">
        <v>589</v>
      </c>
      <c r="C7353">
        <v>10308</v>
      </c>
      <c r="D7353">
        <v>1001</v>
      </c>
      <c r="F7353">
        <v>2015</v>
      </c>
      <c r="G7353">
        <v>4596</v>
      </c>
      <c r="H7353">
        <v>4512.4399999999996</v>
      </c>
      <c r="I7353">
        <v>655688.07999999996</v>
      </c>
      <c r="K7353">
        <v>1.62</v>
      </c>
      <c r="L7353">
        <v>1E-3</v>
      </c>
      <c r="M7353">
        <v>320890.57500000001</v>
      </c>
      <c r="N7353">
        <v>5.8999999999999997E-2</v>
      </c>
      <c r="O7353">
        <v>176.51</v>
      </c>
      <c r="P7353">
        <v>6.9000000000000006E-2</v>
      </c>
      <c r="Q7353">
        <v>5399589.8389999997</v>
      </c>
      <c r="R7353" t="s">
        <v>333</v>
      </c>
      <c r="T7353" t="s">
        <v>89</v>
      </c>
      <c r="V7353" t="s">
        <v>251</v>
      </c>
      <c r="Y7353" t="s">
        <v>297</v>
      </c>
    </row>
    <row r="7354" spans="1:25" x14ac:dyDescent="0.45">
      <c r="A7354" t="s">
        <v>274</v>
      </c>
      <c r="B7354" t="s">
        <v>589</v>
      </c>
      <c r="C7354">
        <v>10308</v>
      </c>
      <c r="D7354">
        <v>1001</v>
      </c>
      <c r="F7354">
        <v>2016</v>
      </c>
      <c r="G7354">
        <v>3467</v>
      </c>
      <c r="H7354">
        <v>3418.66</v>
      </c>
      <c r="I7354">
        <v>489915.04</v>
      </c>
      <c r="K7354">
        <v>1.2</v>
      </c>
      <c r="L7354">
        <v>1E-3</v>
      </c>
      <c r="M7354">
        <v>237643.321</v>
      </c>
      <c r="N7354">
        <v>5.8999999999999997E-2</v>
      </c>
      <c r="O7354">
        <v>142.922</v>
      </c>
      <c r="P7354">
        <v>7.46E-2</v>
      </c>
      <c r="Q7354">
        <v>3998809.3689999999</v>
      </c>
      <c r="R7354" t="s">
        <v>333</v>
      </c>
      <c r="T7354" t="s">
        <v>89</v>
      </c>
      <c r="V7354" t="s">
        <v>251</v>
      </c>
      <c r="Y7354" t="s">
        <v>297</v>
      </c>
    </row>
    <row r="7355" spans="1:25" x14ac:dyDescent="0.45">
      <c r="A7355" t="s">
        <v>274</v>
      </c>
      <c r="B7355" t="s">
        <v>589</v>
      </c>
      <c r="C7355">
        <v>10308</v>
      </c>
      <c r="D7355">
        <v>1001</v>
      </c>
      <c r="F7355">
        <v>2017</v>
      </c>
      <c r="G7355">
        <v>3435</v>
      </c>
      <c r="H7355">
        <v>3347.89</v>
      </c>
      <c r="I7355">
        <v>445229.26</v>
      </c>
      <c r="K7355">
        <v>1.099</v>
      </c>
      <c r="L7355">
        <v>1E-3</v>
      </c>
      <c r="M7355">
        <v>217618.579</v>
      </c>
      <c r="N7355">
        <v>5.8999999999999997E-2</v>
      </c>
      <c r="O7355">
        <v>142.51400000000001</v>
      </c>
      <c r="P7355">
        <v>8.3199999999999996E-2</v>
      </c>
      <c r="Q7355">
        <v>3661867.5320000001</v>
      </c>
      <c r="R7355" t="s">
        <v>333</v>
      </c>
      <c r="T7355" t="s">
        <v>89</v>
      </c>
      <c r="V7355" t="s">
        <v>251</v>
      </c>
      <c r="Y7355" t="s">
        <v>299</v>
      </c>
    </row>
    <row r="7356" spans="1:25" x14ac:dyDescent="0.45">
      <c r="A7356" t="s">
        <v>274</v>
      </c>
      <c r="B7356" t="s">
        <v>589</v>
      </c>
      <c r="C7356">
        <v>10308</v>
      </c>
      <c r="D7356">
        <v>1001</v>
      </c>
      <c r="F7356">
        <v>2018</v>
      </c>
      <c r="G7356">
        <v>2798</v>
      </c>
      <c r="H7356">
        <v>2718.25</v>
      </c>
      <c r="I7356">
        <v>364539.69</v>
      </c>
      <c r="K7356">
        <v>0.89900000000000002</v>
      </c>
      <c r="L7356">
        <v>1E-3</v>
      </c>
      <c r="M7356">
        <v>178148.027</v>
      </c>
      <c r="N7356">
        <v>5.8999999999999997E-2</v>
      </c>
      <c r="O7356">
        <v>116.47499999999999</v>
      </c>
      <c r="P7356">
        <v>8.3000000000000004E-2</v>
      </c>
      <c r="Q7356">
        <v>2997671.76</v>
      </c>
      <c r="R7356" t="s">
        <v>333</v>
      </c>
      <c r="T7356" t="s">
        <v>89</v>
      </c>
      <c r="V7356" t="s">
        <v>251</v>
      </c>
      <c r="Y7356" t="s">
        <v>299</v>
      </c>
    </row>
    <row r="7357" spans="1:25" x14ac:dyDescent="0.45">
      <c r="A7357" t="s">
        <v>274</v>
      </c>
      <c r="B7357" t="s">
        <v>589</v>
      </c>
      <c r="C7357">
        <v>10308</v>
      </c>
      <c r="D7357">
        <v>1001</v>
      </c>
      <c r="F7357">
        <v>2019</v>
      </c>
      <c r="G7357">
        <v>1760</v>
      </c>
      <c r="H7357">
        <v>1680.41</v>
      </c>
      <c r="I7357">
        <v>222273.24</v>
      </c>
      <c r="K7357">
        <v>0.55700000000000005</v>
      </c>
      <c r="L7357">
        <v>1E-3</v>
      </c>
      <c r="M7357">
        <v>110284.44</v>
      </c>
      <c r="N7357">
        <v>5.8999999999999997E-2</v>
      </c>
      <c r="O7357">
        <v>77.644000000000005</v>
      </c>
      <c r="P7357">
        <v>9.1300000000000006E-2</v>
      </c>
      <c r="Q7357">
        <v>1855755.844</v>
      </c>
      <c r="R7357" t="s">
        <v>333</v>
      </c>
      <c r="T7357" t="s">
        <v>89</v>
      </c>
      <c r="V7357" t="s">
        <v>251</v>
      </c>
      <c r="Y7357" t="s">
        <v>299</v>
      </c>
    </row>
    <row r="7358" spans="1:25" x14ac:dyDescent="0.45">
      <c r="A7358" t="s">
        <v>274</v>
      </c>
      <c r="B7358" t="s">
        <v>589</v>
      </c>
      <c r="C7358">
        <v>10308</v>
      </c>
      <c r="D7358">
        <v>1001</v>
      </c>
      <c r="F7358">
        <v>2020</v>
      </c>
      <c r="G7358">
        <v>1429</v>
      </c>
      <c r="H7358">
        <v>1341.77</v>
      </c>
      <c r="I7358">
        <v>180310.52</v>
      </c>
      <c r="K7358">
        <v>0.45500000000000002</v>
      </c>
      <c r="L7358">
        <v>1E-3</v>
      </c>
      <c r="M7358">
        <v>90186.705000000002</v>
      </c>
      <c r="N7358">
        <v>5.8999999999999997E-2</v>
      </c>
      <c r="O7358">
        <v>64.686999999999998</v>
      </c>
      <c r="P7358">
        <v>9.64E-2</v>
      </c>
      <c r="Q7358">
        <v>1517580.66</v>
      </c>
      <c r="R7358" t="s">
        <v>333</v>
      </c>
      <c r="T7358" t="s">
        <v>89</v>
      </c>
      <c r="V7358" t="s">
        <v>251</v>
      </c>
      <c r="Y7358" t="s">
        <v>147</v>
      </c>
    </row>
    <row r="7359" spans="1:25" x14ac:dyDescent="0.45">
      <c r="A7359" t="s">
        <v>274</v>
      </c>
      <c r="B7359" t="s">
        <v>589</v>
      </c>
      <c r="C7359">
        <v>10308</v>
      </c>
      <c r="D7359">
        <v>1001</v>
      </c>
      <c r="F7359">
        <v>2021</v>
      </c>
      <c r="G7359">
        <v>2852</v>
      </c>
      <c r="H7359">
        <v>2662.13</v>
      </c>
      <c r="I7359">
        <v>357416.81</v>
      </c>
      <c r="K7359">
        <v>0.878</v>
      </c>
      <c r="L7359">
        <v>1E-3</v>
      </c>
      <c r="M7359">
        <v>173979.62</v>
      </c>
      <c r="N7359">
        <v>5.8999999999999997E-2</v>
      </c>
      <c r="O7359">
        <v>121.023</v>
      </c>
      <c r="P7359">
        <v>9.3600000000000003E-2</v>
      </c>
      <c r="Q7359">
        <v>2927507.727</v>
      </c>
      <c r="R7359" t="s">
        <v>333</v>
      </c>
      <c r="T7359" t="s">
        <v>89</v>
      </c>
      <c r="V7359" t="s">
        <v>251</v>
      </c>
      <c r="Y7359" t="s">
        <v>152</v>
      </c>
    </row>
    <row r="7360" spans="1:25" x14ac:dyDescent="0.45">
      <c r="A7360" t="s">
        <v>274</v>
      </c>
      <c r="B7360" t="s">
        <v>589</v>
      </c>
      <c r="C7360">
        <v>10308</v>
      </c>
      <c r="D7360">
        <v>1001</v>
      </c>
      <c r="F7360">
        <v>2022</v>
      </c>
      <c r="G7360">
        <v>2831</v>
      </c>
      <c r="H7360">
        <v>2642.55</v>
      </c>
      <c r="I7360">
        <v>355702.17</v>
      </c>
      <c r="K7360">
        <v>0.878</v>
      </c>
      <c r="L7360">
        <v>1E-3</v>
      </c>
      <c r="M7360">
        <v>173844.82399999999</v>
      </c>
      <c r="N7360">
        <v>5.8999999999999997E-2</v>
      </c>
      <c r="O7360">
        <v>116.714</v>
      </c>
      <c r="P7360">
        <v>9.1700000000000004E-2</v>
      </c>
      <c r="Q7360">
        <v>2925242.3620000002</v>
      </c>
      <c r="R7360" t="s">
        <v>333</v>
      </c>
      <c r="T7360" t="s">
        <v>89</v>
      </c>
      <c r="V7360" t="s">
        <v>251</v>
      </c>
      <c r="Y7360" t="s">
        <v>152</v>
      </c>
    </row>
    <row r="7361" spans="1:25" x14ac:dyDescent="0.45">
      <c r="A7361" t="s">
        <v>274</v>
      </c>
      <c r="B7361" t="s">
        <v>589</v>
      </c>
      <c r="C7361">
        <v>10308</v>
      </c>
      <c r="D7361">
        <v>1001</v>
      </c>
      <c r="F7361">
        <v>2023</v>
      </c>
      <c r="G7361">
        <v>3806</v>
      </c>
      <c r="H7361">
        <v>3563.59</v>
      </c>
      <c r="I7361">
        <v>470275.62</v>
      </c>
      <c r="K7361">
        <v>1.151</v>
      </c>
      <c r="L7361">
        <v>1E-3</v>
      </c>
      <c r="M7361">
        <v>227898.95</v>
      </c>
      <c r="N7361">
        <v>5.8999999999999997E-2</v>
      </c>
      <c r="O7361">
        <v>154.816</v>
      </c>
      <c r="P7361">
        <v>8.8900000000000007E-2</v>
      </c>
      <c r="Q7361">
        <v>3834870.21</v>
      </c>
      <c r="R7361" t="s">
        <v>333</v>
      </c>
      <c r="T7361" t="s">
        <v>89</v>
      </c>
      <c r="V7361" t="s">
        <v>251</v>
      </c>
      <c r="Y7361" t="s">
        <v>152</v>
      </c>
    </row>
    <row r="7362" spans="1:25" x14ac:dyDescent="0.45">
      <c r="A7362" t="s">
        <v>274</v>
      </c>
      <c r="B7362" t="s">
        <v>589</v>
      </c>
      <c r="C7362">
        <v>10308</v>
      </c>
      <c r="D7362">
        <v>1001</v>
      </c>
      <c r="F7362">
        <v>2024</v>
      </c>
      <c r="G7362">
        <v>892</v>
      </c>
      <c r="H7362">
        <v>824.49</v>
      </c>
      <c r="I7362">
        <v>104640.92</v>
      </c>
      <c r="K7362">
        <v>0.25900000000000001</v>
      </c>
      <c r="L7362">
        <v>1E-3</v>
      </c>
      <c r="M7362">
        <v>51402.332999999999</v>
      </c>
      <c r="N7362">
        <v>5.8999999999999997E-2</v>
      </c>
      <c r="O7362">
        <v>36.963000000000001</v>
      </c>
      <c r="P7362">
        <v>9.74E-2</v>
      </c>
      <c r="Q7362">
        <v>864935.61399999994</v>
      </c>
      <c r="R7362" t="s">
        <v>333</v>
      </c>
      <c r="T7362" t="s">
        <v>89</v>
      </c>
      <c r="V7362" t="s">
        <v>251</v>
      </c>
      <c r="Y7362" t="s">
        <v>152</v>
      </c>
    </row>
    <row r="7363" spans="1:25" x14ac:dyDescent="0.45">
      <c r="A7363" t="s">
        <v>274</v>
      </c>
      <c r="B7363" t="s">
        <v>589</v>
      </c>
      <c r="C7363">
        <v>10308</v>
      </c>
      <c r="D7363">
        <v>1002</v>
      </c>
      <c r="F7363">
        <v>2009</v>
      </c>
      <c r="G7363">
        <v>3798</v>
      </c>
      <c r="H7363">
        <v>3582.47</v>
      </c>
      <c r="I7363">
        <v>350253.79</v>
      </c>
      <c r="K7363">
        <v>1.2070000000000001</v>
      </c>
      <c r="L7363">
        <v>1E-3</v>
      </c>
      <c r="M7363">
        <v>239016.12</v>
      </c>
      <c r="N7363">
        <v>5.8999999999999997E-2</v>
      </c>
      <c r="O7363">
        <v>182.364</v>
      </c>
      <c r="P7363">
        <v>9.9599999999999994E-2</v>
      </c>
      <c r="Q7363">
        <v>4021893.1910000001</v>
      </c>
      <c r="R7363" t="s">
        <v>333</v>
      </c>
      <c r="T7363" t="s">
        <v>89</v>
      </c>
      <c r="V7363" t="s">
        <v>251</v>
      </c>
      <c r="Y7363" t="s">
        <v>107</v>
      </c>
    </row>
    <row r="7364" spans="1:25" x14ac:dyDescent="0.45">
      <c r="A7364" t="s">
        <v>274</v>
      </c>
      <c r="B7364" t="s">
        <v>589</v>
      </c>
      <c r="C7364">
        <v>10308</v>
      </c>
      <c r="D7364">
        <v>1002</v>
      </c>
      <c r="F7364">
        <v>2010</v>
      </c>
      <c r="G7364">
        <v>4145</v>
      </c>
      <c r="H7364">
        <v>3948.48</v>
      </c>
      <c r="I7364">
        <v>373098.85</v>
      </c>
      <c r="K7364">
        <v>1.272</v>
      </c>
      <c r="L7364">
        <v>1E-3</v>
      </c>
      <c r="M7364">
        <v>251859.91500000001</v>
      </c>
      <c r="N7364">
        <v>5.8999999999999997E-2</v>
      </c>
      <c r="O7364">
        <v>180.10900000000001</v>
      </c>
      <c r="P7364">
        <v>9.2499999999999999E-2</v>
      </c>
      <c r="Q7364">
        <v>4238064.8470000001</v>
      </c>
      <c r="R7364" t="s">
        <v>333</v>
      </c>
      <c r="T7364" t="s">
        <v>89</v>
      </c>
      <c r="V7364" t="s">
        <v>251</v>
      </c>
      <c r="Y7364" t="s">
        <v>107</v>
      </c>
    </row>
    <row r="7365" spans="1:25" x14ac:dyDescent="0.45">
      <c r="A7365" t="s">
        <v>274</v>
      </c>
      <c r="B7365" t="s">
        <v>589</v>
      </c>
      <c r="C7365">
        <v>10308</v>
      </c>
      <c r="D7365">
        <v>1002</v>
      </c>
      <c r="F7365">
        <v>2011</v>
      </c>
      <c r="G7365">
        <v>4359</v>
      </c>
      <c r="H7365">
        <v>4147.9799999999996</v>
      </c>
      <c r="I7365">
        <v>529607.09</v>
      </c>
      <c r="K7365">
        <v>1.327</v>
      </c>
      <c r="L7365">
        <v>1E-3</v>
      </c>
      <c r="M7365">
        <v>262782.473</v>
      </c>
      <c r="N7365">
        <v>5.8999999999999997E-2</v>
      </c>
      <c r="O7365">
        <v>190.999</v>
      </c>
      <c r="P7365">
        <v>9.3100000000000002E-2</v>
      </c>
      <c r="Q7365">
        <v>4421836.6749999998</v>
      </c>
      <c r="R7365" t="s">
        <v>333</v>
      </c>
      <c r="T7365" t="s">
        <v>89</v>
      </c>
      <c r="V7365" t="s">
        <v>251</v>
      </c>
      <c r="Y7365" t="s">
        <v>107</v>
      </c>
    </row>
    <row r="7366" spans="1:25" x14ac:dyDescent="0.45">
      <c r="A7366" t="s">
        <v>274</v>
      </c>
      <c r="B7366" t="s">
        <v>589</v>
      </c>
      <c r="C7366">
        <v>10308</v>
      </c>
      <c r="D7366">
        <v>1002</v>
      </c>
      <c r="F7366">
        <v>2012</v>
      </c>
      <c r="G7366">
        <v>5916</v>
      </c>
      <c r="H7366">
        <v>5878.4</v>
      </c>
      <c r="I7366">
        <v>829127.9</v>
      </c>
      <c r="K7366">
        <v>2.0289999999999999</v>
      </c>
      <c r="L7366">
        <v>1E-3</v>
      </c>
      <c r="M7366">
        <v>401811.44400000002</v>
      </c>
      <c r="N7366">
        <v>5.8999999999999997E-2</v>
      </c>
      <c r="O7366">
        <v>279.137</v>
      </c>
      <c r="P7366">
        <v>8.4000000000000005E-2</v>
      </c>
      <c r="Q7366">
        <v>6761247.0860000001</v>
      </c>
      <c r="R7366" t="s">
        <v>333</v>
      </c>
      <c r="T7366" t="s">
        <v>89</v>
      </c>
      <c r="V7366" t="s">
        <v>251</v>
      </c>
      <c r="Y7366" t="s">
        <v>277</v>
      </c>
    </row>
    <row r="7367" spans="1:25" x14ac:dyDescent="0.45">
      <c r="A7367" t="s">
        <v>274</v>
      </c>
      <c r="B7367" t="s">
        <v>589</v>
      </c>
      <c r="C7367">
        <v>10308</v>
      </c>
      <c r="D7367">
        <v>1002</v>
      </c>
      <c r="F7367">
        <v>2013</v>
      </c>
      <c r="G7367">
        <v>4797</v>
      </c>
      <c r="H7367">
        <v>4648.3100000000004</v>
      </c>
      <c r="I7367">
        <v>615992.16</v>
      </c>
      <c r="K7367">
        <v>1.538</v>
      </c>
      <c r="L7367">
        <v>1E-3</v>
      </c>
      <c r="M7367">
        <v>304658.75099999999</v>
      </c>
      <c r="N7367">
        <v>5.8999999999999997E-2</v>
      </c>
      <c r="O7367">
        <v>223.44399999999999</v>
      </c>
      <c r="P7367">
        <v>9.3899999999999997E-2</v>
      </c>
      <c r="Q7367">
        <v>5126504.6380000003</v>
      </c>
      <c r="R7367" t="s">
        <v>333</v>
      </c>
      <c r="T7367" t="s">
        <v>89</v>
      </c>
      <c r="V7367" t="s">
        <v>251</v>
      </c>
      <c r="Y7367" t="s">
        <v>277</v>
      </c>
    </row>
    <row r="7368" spans="1:25" x14ac:dyDescent="0.45">
      <c r="A7368" t="s">
        <v>274</v>
      </c>
      <c r="B7368" t="s">
        <v>589</v>
      </c>
      <c r="C7368">
        <v>10308</v>
      </c>
      <c r="D7368">
        <v>1002</v>
      </c>
      <c r="F7368">
        <v>2014</v>
      </c>
      <c r="G7368">
        <v>5436</v>
      </c>
      <c r="H7368">
        <v>5317.13</v>
      </c>
      <c r="I7368">
        <v>744497.44</v>
      </c>
      <c r="K7368">
        <v>1.8580000000000001</v>
      </c>
      <c r="L7368">
        <v>1E-3</v>
      </c>
      <c r="M7368">
        <v>368083.48700000002</v>
      </c>
      <c r="N7368">
        <v>5.8999999999999997E-2</v>
      </c>
      <c r="O7368">
        <v>250.18600000000001</v>
      </c>
      <c r="P7368">
        <v>8.5800000000000001E-2</v>
      </c>
      <c r="Q7368">
        <v>6193688.5880000005</v>
      </c>
      <c r="R7368" t="s">
        <v>333</v>
      </c>
      <c r="T7368" t="s">
        <v>89</v>
      </c>
      <c r="V7368" t="s">
        <v>251</v>
      </c>
      <c r="Y7368" t="s">
        <v>277</v>
      </c>
    </row>
    <row r="7369" spans="1:25" x14ac:dyDescent="0.45">
      <c r="A7369" t="s">
        <v>274</v>
      </c>
      <c r="B7369" t="s">
        <v>589</v>
      </c>
      <c r="C7369">
        <v>10308</v>
      </c>
      <c r="D7369">
        <v>1002</v>
      </c>
      <c r="F7369">
        <v>2015</v>
      </c>
      <c r="G7369">
        <v>4482</v>
      </c>
      <c r="H7369">
        <v>4414.8599999999997</v>
      </c>
      <c r="I7369">
        <v>641691.47</v>
      </c>
      <c r="K7369">
        <v>1.5680000000000001</v>
      </c>
      <c r="L7369">
        <v>1E-3</v>
      </c>
      <c r="M7369">
        <v>310554.37199999997</v>
      </c>
      <c r="N7369">
        <v>5.8999999999999997E-2</v>
      </c>
      <c r="O7369">
        <v>172.446</v>
      </c>
      <c r="P7369">
        <v>6.9400000000000003E-2</v>
      </c>
      <c r="Q7369">
        <v>5225691.3629999999</v>
      </c>
      <c r="R7369" t="s">
        <v>333</v>
      </c>
      <c r="T7369" t="s">
        <v>89</v>
      </c>
      <c r="V7369" t="s">
        <v>251</v>
      </c>
      <c r="Y7369" t="s">
        <v>297</v>
      </c>
    </row>
    <row r="7370" spans="1:25" x14ac:dyDescent="0.45">
      <c r="A7370" t="s">
        <v>274</v>
      </c>
      <c r="B7370" t="s">
        <v>589</v>
      </c>
      <c r="C7370">
        <v>10308</v>
      </c>
      <c r="D7370">
        <v>1002</v>
      </c>
      <c r="F7370">
        <v>2016</v>
      </c>
      <c r="G7370">
        <v>3369</v>
      </c>
      <c r="H7370">
        <v>3320.62</v>
      </c>
      <c r="I7370">
        <v>474673.7</v>
      </c>
      <c r="K7370">
        <v>1.1539999999999999</v>
      </c>
      <c r="L7370">
        <v>1E-3</v>
      </c>
      <c r="M7370">
        <v>228504.24600000001</v>
      </c>
      <c r="N7370">
        <v>5.8999999999999997E-2</v>
      </c>
      <c r="O7370">
        <v>148.31100000000001</v>
      </c>
      <c r="P7370">
        <v>0.08</v>
      </c>
      <c r="Q7370">
        <v>3845082.7230000002</v>
      </c>
      <c r="R7370" t="s">
        <v>333</v>
      </c>
      <c r="T7370" t="s">
        <v>89</v>
      </c>
      <c r="V7370" t="s">
        <v>251</v>
      </c>
      <c r="Y7370" t="s">
        <v>297</v>
      </c>
    </row>
    <row r="7371" spans="1:25" x14ac:dyDescent="0.45">
      <c r="A7371" t="s">
        <v>274</v>
      </c>
      <c r="B7371" t="s">
        <v>589</v>
      </c>
      <c r="C7371">
        <v>10308</v>
      </c>
      <c r="D7371">
        <v>1002</v>
      </c>
      <c r="F7371">
        <v>2017</v>
      </c>
      <c r="G7371">
        <v>3337</v>
      </c>
      <c r="H7371">
        <v>3242.61</v>
      </c>
      <c r="I7371">
        <v>433322.66</v>
      </c>
      <c r="K7371">
        <v>1.0609999999999999</v>
      </c>
      <c r="L7371">
        <v>1E-3</v>
      </c>
      <c r="M7371">
        <v>210076.76199999999</v>
      </c>
      <c r="N7371">
        <v>5.8999999999999997E-2</v>
      </c>
      <c r="O7371">
        <v>141.613</v>
      </c>
      <c r="P7371">
        <v>8.5599999999999996E-2</v>
      </c>
      <c r="Q7371">
        <v>3534949.2680000002</v>
      </c>
      <c r="R7371" t="s">
        <v>333</v>
      </c>
      <c r="T7371" t="s">
        <v>89</v>
      </c>
      <c r="V7371" t="s">
        <v>251</v>
      </c>
      <c r="Y7371" t="s">
        <v>299</v>
      </c>
    </row>
    <row r="7372" spans="1:25" x14ac:dyDescent="0.45">
      <c r="A7372" t="s">
        <v>274</v>
      </c>
      <c r="B7372" t="s">
        <v>589</v>
      </c>
      <c r="C7372">
        <v>10308</v>
      </c>
      <c r="D7372">
        <v>1002</v>
      </c>
      <c r="F7372">
        <v>2018</v>
      </c>
      <c r="G7372">
        <v>2796</v>
      </c>
      <c r="H7372">
        <v>2727.26</v>
      </c>
      <c r="I7372">
        <v>365174.22</v>
      </c>
      <c r="K7372">
        <v>0.90100000000000002</v>
      </c>
      <c r="L7372">
        <v>1E-3</v>
      </c>
      <c r="M7372">
        <v>178464.715</v>
      </c>
      <c r="N7372">
        <v>5.8999999999999997E-2</v>
      </c>
      <c r="O7372">
        <v>116.864</v>
      </c>
      <c r="P7372">
        <v>8.4199999999999997E-2</v>
      </c>
      <c r="Q7372">
        <v>3002981.463</v>
      </c>
      <c r="R7372" t="s">
        <v>333</v>
      </c>
      <c r="T7372" t="s">
        <v>89</v>
      </c>
      <c r="V7372" t="s">
        <v>251</v>
      </c>
      <c r="Y7372" t="s">
        <v>299</v>
      </c>
    </row>
    <row r="7373" spans="1:25" x14ac:dyDescent="0.45">
      <c r="A7373" t="s">
        <v>274</v>
      </c>
      <c r="B7373" t="s">
        <v>589</v>
      </c>
      <c r="C7373">
        <v>10308</v>
      </c>
      <c r="D7373">
        <v>1002</v>
      </c>
      <c r="F7373">
        <v>2019</v>
      </c>
      <c r="G7373">
        <v>1544</v>
      </c>
      <c r="H7373">
        <v>1476.58</v>
      </c>
      <c r="I7373">
        <v>196694.35</v>
      </c>
      <c r="K7373">
        <v>0.49199999999999999</v>
      </c>
      <c r="L7373">
        <v>1E-3</v>
      </c>
      <c r="M7373">
        <v>97370.862999999998</v>
      </c>
      <c r="N7373">
        <v>5.8999999999999997E-2</v>
      </c>
      <c r="O7373">
        <v>73.804000000000002</v>
      </c>
      <c r="P7373">
        <v>9.7299999999999998E-2</v>
      </c>
      <c r="Q7373">
        <v>1638458.6089999999</v>
      </c>
      <c r="R7373" t="s">
        <v>333</v>
      </c>
      <c r="T7373" t="s">
        <v>89</v>
      </c>
      <c r="V7373" t="s">
        <v>251</v>
      </c>
      <c r="Y7373" t="s">
        <v>299</v>
      </c>
    </row>
    <row r="7374" spans="1:25" x14ac:dyDescent="0.45">
      <c r="A7374" t="s">
        <v>274</v>
      </c>
      <c r="B7374" t="s">
        <v>589</v>
      </c>
      <c r="C7374">
        <v>10308</v>
      </c>
      <c r="D7374">
        <v>1002</v>
      </c>
      <c r="F7374">
        <v>2020</v>
      </c>
      <c r="G7374">
        <v>1319</v>
      </c>
      <c r="H7374">
        <v>1225.45</v>
      </c>
      <c r="I7374">
        <v>166497.38</v>
      </c>
      <c r="K7374">
        <v>0.42099999999999999</v>
      </c>
      <c r="L7374">
        <v>1E-3</v>
      </c>
      <c r="M7374">
        <v>83390.497000000003</v>
      </c>
      <c r="N7374">
        <v>5.8999999999999997E-2</v>
      </c>
      <c r="O7374">
        <v>61.850999999999999</v>
      </c>
      <c r="P7374">
        <v>0.1017</v>
      </c>
      <c r="Q7374">
        <v>1403227.0360000001</v>
      </c>
      <c r="R7374" t="s">
        <v>333</v>
      </c>
      <c r="T7374" t="s">
        <v>89</v>
      </c>
      <c r="V7374" t="s">
        <v>251</v>
      </c>
      <c r="Y7374" t="s">
        <v>147</v>
      </c>
    </row>
    <row r="7375" spans="1:25" x14ac:dyDescent="0.45">
      <c r="A7375" t="s">
        <v>274</v>
      </c>
      <c r="B7375" t="s">
        <v>589</v>
      </c>
      <c r="C7375">
        <v>10308</v>
      </c>
      <c r="D7375">
        <v>1002</v>
      </c>
      <c r="F7375">
        <v>2021</v>
      </c>
      <c r="G7375">
        <v>2787</v>
      </c>
      <c r="H7375">
        <v>2622.23</v>
      </c>
      <c r="I7375">
        <v>347533.12</v>
      </c>
      <c r="K7375">
        <v>0.86399999999999999</v>
      </c>
      <c r="L7375">
        <v>1E-3</v>
      </c>
      <c r="M7375">
        <v>171192.79</v>
      </c>
      <c r="N7375">
        <v>5.8999999999999997E-2</v>
      </c>
      <c r="O7375">
        <v>121.172</v>
      </c>
      <c r="P7375">
        <v>9.5100000000000004E-2</v>
      </c>
      <c r="Q7375">
        <v>2880653.5729999999</v>
      </c>
      <c r="R7375" t="s">
        <v>333</v>
      </c>
      <c r="T7375" t="s">
        <v>89</v>
      </c>
      <c r="V7375" t="s">
        <v>251</v>
      </c>
      <c r="Y7375" t="s">
        <v>152</v>
      </c>
    </row>
    <row r="7376" spans="1:25" x14ac:dyDescent="0.45">
      <c r="A7376" t="s">
        <v>274</v>
      </c>
      <c r="B7376" t="s">
        <v>589</v>
      </c>
      <c r="C7376">
        <v>10308</v>
      </c>
      <c r="D7376">
        <v>1002</v>
      </c>
      <c r="F7376">
        <v>2022</v>
      </c>
      <c r="G7376">
        <v>2730</v>
      </c>
      <c r="H7376">
        <v>2550.0700000000002</v>
      </c>
      <c r="I7376">
        <v>339304.88</v>
      </c>
      <c r="K7376">
        <v>0.84499999999999997</v>
      </c>
      <c r="L7376">
        <v>1E-3</v>
      </c>
      <c r="M7376">
        <v>167456.40299999999</v>
      </c>
      <c r="N7376">
        <v>5.8999999999999997E-2</v>
      </c>
      <c r="O7376">
        <v>111.70699999999999</v>
      </c>
      <c r="P7376">
        <v>0.09</v>
      </c>
      <c r="Q7376">
        <v>2817773.949</v>
      </c>
      <c r="R7376" t="s">
        <v>333</v>
      </c>
      <c r="T7376" t="s">
        <v>89</v>
      </c>
      <c r="V7376" t="s">
        <v>251</v>
      </c>
      <c r="Y7376" t="s">
        <v>152</v>
      </c>
    </row>
    <row r="7377" spans="1:25" x14ac:dyDescent="0.45">
      <c r="A7377" t="s">
        <v>274</v>
      </c>
      <c r="B7377" t="s">
        <v>589</v>
      </c>
      <c r="C7377">
        <v>10308</v>
      </c>
      <c r="D7377">
        <v>1002</v>
      </c>
      <c r="F7377">
        <v>2023</v>
      </c>
      <c r="G7377">
        <v>4195</v>
      </c>
      <c r="H7377">
        <v>3945.01</v>
      </c>
      <c r="I7377">
        <v>522173.59</v>
      </c>
      <c r="K7377">
        <v>1.292</v>
      </c>
      <c r="L7377">
        <v>1E-3</v>
      </c>
      <c r="M7377">
        <v>255923.63500000001</v>
      </c>
      <c r="N7377">
        <v>5.8999999999999997E-2</v>
      </c>
      <c r="O7377">
        <v>183.233</v>
      </c>
      <c r="P7377">
        <v>9.2999999999999999E-2</v>
      </c>
      <c r="Q7377">
        <v>4306330.3269999996</v>
      </c>
      <c r="R7377" t="s">
        <v>333</v>
      </c>
      <c r="T7377" t="s">
        <v>89</v>
      </c>
      <c r="V7377" t="s">
        <v>251</v>
      </c>
      <c r="Y7377" t="s">
        <v>152</v>
      </c>
    </row>
    <row r="7378" spans="1:25" x14ac:dyDescent="0.45">
      <c r="A7378" t="s">
        <v>274</v>
      </c>
      <c r="B7378" t="s">
        <v>589</v>
      </c>
      <c r="C7378">
        <v>10308</v>
      </c>
      <c r="D7378">
        <v>1002</v>
      </c>
      <c r="F7378">
        <v>2024</v>
      </c>
      <c r="G7378">
        <v>852</v>
      </c>
      <c r="H7378">
        <v>785.78</v>
      </c>
      <c r="I7378">
        <v>100292.83</v>
      </c>
      <c r="K7378">
        <v>0.25</v>
      </c>
      <c r="L7378">
        <v>1E-3</v>
      </c>
      <c r="M7378">
        <v>49593.377</v>
      </c>
      <c r="N7378">
        <v>5.8999999999999997E-2</v>
      </c>
      <c r="O7378">
        <v>37.158000000000001</v>
      </c>
      <c r="P7378">
        <v>0.10299999999999999</v>
      </c>
      <c r="Q7378">
        <v>834482.26199999999</v>
      </c>
      <c r="R7378" t="s">
        <v>333</v>
      </c>
      <c r="T7378" t="s">
        <v>89</v>
      </c>
      <c r="V7378" t="s">
        <v>251</v>
      </c>
      <c r="Y7378" t="s">
        <v>152</v>
      </c>
    </row>
    <row r="7379" spans="1:25" x14ac:dyDescent="0.45">
      <c r="A7379" t="s">
        <v>335</v>
      </c>
      <c r="B7379" t="s">
        <v>590</v>
      </c>
      <c r="C7379">
        <v>10464</v>
      </c>
      <c r="D7379" t="s">
        <v>591</v>
      </c>
      <c r="E7379" t="s">
        <v>592</v>
      </c>
      <c r="F7379">
        <v>2009</v>
      </c>
      <c r="G7379">
        <v>1647</v>
      </c>
      <c r="H7379">
        <v>1633.04</v>
      </c>
      <c r="J7379">
        <v>277501.03999999998</v>
      </c>
      <c r="K7379">
        <v>90.53</v>
      </c>
      <c r="L7379">
        <v>0.51149999999999995</v>
      </c>
      <c r="M7379">
        <v>37538.334000000003</v>
      </c>
      <c r="N7379">
        <v>0.10440000000000001</v>
      </c>
      <c r="O7379">
        <v>29.126000000000001</v>
      </c>
      <c r="P7379">
        <v>0.1603</v>
      </c>
      <c r="Q7379">
        <v>358588.58199999999</v>
      </c>
      <c r="R7379" t="s">
        <v>82</v>
      </c>
      <c r="S7379" t="s">
        <v>593</v>
      </c>
      <c r="T7379" t="s">
        <v>271</v>
      </c>
      <c r="U7379" t="s">
        <v>116</v>
      </c>
      <c r="W7379" t="s">
        <v>140</v>
      </c>
      <c r="Y7379" t="s">
        <v>103</v>
      </c>
    </row>
    <row r="7380" spans="1:25" x14ac:dyDescent="0.45">
      <c r="A7380" t="s">
        <v>335</v>
      </c>
      <c r="B7380" t="s">
        <v>590</v>
      </c>
      <c r="C7380">
        <v>10464</v>
      </c>
      <c r="D7380" t="s">
        <v>591</v>
      </c>
      <c r="E7380" t="s">
        <v>592</v>
      </c>
      <c r="F7380">
        <v>2010</v>
      </c>
      <c r="G7380">
        <v>1585</v>
      </c>
      <c r="H7380">
        <v>1568.19</v>
      </c>
      <c r="J7380">
        <v>255093.92</v>
      </c>
      <c r="K7380">
        <v>82.29</v>
      </c>
      <c r="L7380">
        <v>0.45029999999999998</v>
      </c>
      <c r="M7380">
        <v>38945.078999999998</v>
      </c>
      <c r="N7380">
        <v>0.1046</v>
      </c>
      <c r="O7380">
        <v>34.44</v>
      </c>
      <c r="P7380">
        <v>0.1845</v>
      </c>
      <c r="Q7380">
        <v>371381.57500000001</v>
      </c>
      <c r="R7380" t="s">
        <v>82</v>
      </c>
      <c r="S7380" t="s">
        <v>593</v>
      </c>
      <c r="T7380" t="s">
        <v>271</v>
      </c>
      <c r="U7380" t="s">
        <v>116</v>
      </c>
      <c r="W7380" t="s">
        <v>140</v>
      </c>
      <c r="Y7380" t="s">
        <v>103</v>
      </c>
    </row>
    <row r="7381" spans="1:25" x14ac:dyDescent="0.45">
      <c r="A7381" t="s">
        <v>335</v>
      </c>
      <c r="B7381" t="s">
        <v>590</v>
      </c>
      <c r="C7381">
        <v>10464</v>
      </c>
      <c r="D7381" t="s">
        <v>591</v>
      </c>
      <c r="E7381" t="s">
        <v>592</v>
      </c>
      <c r="F7381">
        <v>2011</v>
      </c>
      <c r="G7381">
        <v>0</v>
      </c>
      <c r="H7381">
        <v>0</v>
      </c>
      <c r="R7381" t="s">
        <v>82</v>
      </c>
      <c r="S7381" t="s">
        <v>593</v>
      </c>
      <c r="T7381" t="s">
        <v>271</v>
      </c>
      <c r="U7381" t="s">
        <v>116</v>
      </c>
      <c r="W7381" t="s">
        <v>140</v>
      </c>
      <c r="Y7381" t="s">
        <v>103</v>
      </c>
    </row>
    <row r="7382" spans="1:25" x14ac:dyDescent="0.45">
      <c r="A7382" t="s">
        <v>335</v>
      </c>
      <c r="B7382" t="s">
        <v>590</v>
      </c>
      <c r="C7382">
        <v>10464</v>
      </c>
      <c r="D7382" t="s">
        <v>591</v>
      </c>
      <c r="E7382" t="s">
        <v>592</v>
      </c>
      <c r="F7382">
        <v>2012</v>
      </c>
      <c r="G7382">
        <v>0</v>
      </c>
      <c r="H7382">
        <v>0</v>
      </c>
      <c r="R7382" t="s">
        <v>82</v>
      </c>
      <c r="S7382" t="s">
        <v>593</v>
      </c>
      <c r="T7382" t="s">
        <v>271</v>
      </c>
      <c r="U7382" t="s">
        <v>116</v>
      </c>
      <c r="W7382" t="s">
        <v>140</v>
      </c>
      <c r="Y7382" t="s">
        <v>103</v>
      </c>
    </row>
    <row r="7383" spans="1:25" x14ac:dyDescent="0.45">
      <c r="A7383" t="s">
        <v>335</v>
      </c>
      <c r="B7383" t="s">
        <v>590</v>
      </c>
      <c r="C7383">
        <v>10464</v>
      </c>
      <c r="D7383" t="s">
        <v>591</v>
      </c>
      <c r="E7383" t="s">
        <v>592</v>
      </c>
      <c r="F7383">
        <v>2013</v>
      </c>
      <c r="G7383">
        <v>4190</v>
      </c>
      <c r="H7383">
        <v>4156.2299999999996</v>
      </c>
      <c r="J7383">
        <v>627838.96</v>
      </c>
      <c r="K7383">
        <v>10.395</v>
      </c>
      <c r="L7383">
        <v>2.0500000000000001E-2</v>
      </c>
      <c r="M7383">
        <v>97821.467999999993</v>
      </c>
      <c r="N7383">
        <v>0.10050000000000001</v>
      </c>
      <c r="O7383">
        <v>79.334000000000003</v>
      </c>
      <c r="P7383">
        <v>0.15279999999999999</v>
      </c>
      <c r="Q7383">
        <v>989310.17099999997</v>
      </c>
      <c r="R7383" t="s">
        <v>82</v>
      </c>
      <c r="S7383" t="s">
        <v>593</v>
      </c>
      <c r="T7383" t="s">
        <v>271</v>
      </c>
      <c r="W7383" t="s">
        <v>140</v>
      </c>
      <c r="Y7383" t="s">
        <v>103</v>
      </c>
    </row>
    <row r="7384" spans="1:25" x14ac:dyDescent="0.45">
      <c r="A7384" t="s">
        <v>335</v>
      </c>
      <c r="B7384" t="s">
        <v>590</v>
      </c>
      <c r="C7384">
        <v>10464</v>
      </c>
      <c r="D7384" t="s">
        <v>591</v>
      </c>
      <c r="E7384" t="s">
        <v>592</v>
      </c>
      <c r="F7384">
        <v>2014</v>
      </c>
      <c r="G7384">
        <v>7687</v>
      </c>
      <c r="H7384">
        <v>7661.24</v>
      </c>
      <c r="J7384">
        <v>1164618.72</v>
      </c>
      <c r="K7384">
        <v>87.936000000000007</v>
      </c>
      <c r="L7384">
        <v>0.1116</v>
      </c>
      <c r="M7384">
        <v>168268</v>
      </c>
      <c r="N7384">
        <v>0.10730000000000001</v>
      </c>
      <c r="O7384">
        <v>93.036000000000001</v>
      </c>
      <c r="P7384">
        <v>0.1178</v>
      </c>
      <c r="Q7384">
        <v>1573518.709</v>
      </c>
      <c r="R7384" t="s">
        <v>97</v>
      </c>
      <c r="S7384" t="s">
        <v>595</v>
      </c>
      <c r="T7384" t="s">
        <v>271</v>
      </c>
      <c r="W7384" t="s">
        <v>140</v>
      </c>
      <c r="Y7384" t="s">
        <v>103</v>
      </c>
    </row>
    <row r="7385" spans="1:25" x14ac:dyDescent="0.45">
      <c r="A7385" t="s">
        <v>335</v>
      </c>
      <c r="B7385" t="s">
        <v>590</v>
      </c>
      <c r="C7385">
        <v>10464</v>
      </c>
      <c r="D7385" t="s">
        <v>591</v>
      </c>
      <c r="E7385" t="s">
        <v>592</v>
      </c>
      <c r="F7385">
        <v>2015</v>
      </c>
      <c r="G7385">
        <v>7971</v>
      </c>
      <c r="H7385">
        <v>7948.32</v>
      </c>
      <c r="J7385">
        <v>1101828.1599999999</v>
      </c>
      <c r="K7385">
        <v>29.091999999999999</v>
      </c>
      <c r="L7385">
        <v>3.9600000000000003E-2</v>
      </c>
      <c r="M7385">
        <v>177092.88</v>
      </c>
      <c r="N7385">
        <v>0.1079</v>
      </c>
      <c r="O7385">
        <v>108.79</v>
      </c>
      <c r="P7385">
        <v>0.1321</v>
      </c>
      <c r="Q7385">
        <v>1642320.294</v>
      </c>
      <c r="R7385" t="s">
        <v>97</v>
      </c>
      <c r="S7385" t="s">
        <v>595</v>
      </c>
      <c r="T7385" t="s">
        <v>271</v>
      </c>
      <c r="W7385" t="s">
        <v>140</v>
      </c>
      <c r="Y7385" t="s">
        <v>159</v>
      </c>
    </row>
    <row r="7386" spans="1:25" x14ac:dyDescent="0.45">
      <c r="A7386" t="s">
        <v>335</v>
      </c>
      <c r="B7386" t="s">
        <v>590</v>
      </c>
      <c r="C7386">
        <v>10464</v>
      </c>
      <c r="D7386" t="s">
        <v>591</v>
      </c>
      <c r="E7386" t="s">
        <v>592</v>
      </c>
      <c r="F7386">
        <v>2016</v>
      </c>
      <c r="G7386">
        <v>8257</v>
      </c>
      <c r="H7386">
        <v>8242.11</v>
      </c>
      <c r="J7386">
        <v>1183378.6499999999</v>
      </c>
      <c r="K7386">
        <v>2.4169999999999998</v>
      </c>
      <c r="L7386">
        <v>2.5999999999999999E-3</v>
      </c>
      <c r="M7386">
        <v>207675.35800000001</v>
      </c>
      <c r="N7386">
        <v>0.1074</v>
      </c>
      <c r="O7386">
        <v>135.43</v>
      </c>
      <c r="P7386">
        <v>0.1384</v>
      </c>
      <c r="Q7386">
        <v>1935752.5889999999</v>
      </c>
      <c r="R7386" t="s">
        <v>97</v>
      </c>
      <c r="S7386" t="s">
        <v>595</v>
      </c>
      <c r="T7386" t="s">
        <v>271</v>
      </c>
      <c r="W7386" t="s">
        <v>140</v>
      </c>
      <c r="Y7386" t="s">
        <v>159</v>
      </c>
    </row>
    <row r="7387" spans="1:25" x14ac:dyDescent="0.45">
      <c r="A7387" t="s">
        <v>335</v>
      </c>
      <c r="B7387" t="s">
        <v>590</v>
      </c>
      <c r="C7387">
        <v>10464</v>
      </c>
      <c r="D7387" t="s">
        <v>591</v>
      </c>
      <c r="E7387" t="s">
        <v>592</v>
      </c>
      <c r="F7387">
        <v>2017</v>
      </c>
      <c r="G7387">
        <v>8219</v>
      </c>
      <c r="H7387">
        <v>8201.84</v>
      </c>
      <c r="J7387">
        <v>1224478.07</v>
      </c>
      <c r="K7387">
        <v>2.5379999999999998</v>
      </c>
      <c r="L7387">
        <v>2.5000000000000001E-3</v>
      </c>
      <c r="M7387">
        <v>210797.21</v>
      </c>
      <c r="N7387">
        <v>0.10730000000000001</v>
      </c>
      <c r="O7387">
        <v>136.31</v>
      </c>
      <c r="P7387">
        <v>0.13700000000000001</v>
      </c>
      <c r="Q7387">
        <v>1979051.0260000001</v>
      </c>
      <c r="R7387" t="s">
        <v>97</v>
      </c>
      <c r="S7387" t="s">
        <v>595</v>
      </c>
      <c r="T7387" t="s">
        <v>271</v>
      </c>
      <c r="W7387" t="s">
        <v>140</v>
      </c>
      <c r="Y7387" t="s">
        <v>160</v>
      </c>
    </row>
    <row r="7388" spans="1:25" x14ac:dyDescent="0.45">
      <c r="A7388" t="s">
        <v>335</v>
      </c>
      <c r="B7388" t="s">
        <v>590</v>
      </c>
      <c r="C7388">
        <v>10464</v>
      </c>
      <c r="D7388" t="s">
        <v>591</v>
      </c>
      <c r="E7388" t="s">
        <v>592</v>
      </c>
      <c r="F7388">
        <v>2018</v>
      </c>
      <c r="G7388">
        <v>8252</v>
      </c>
      <c r="H7388">
        <v>8238</v>
      </c>
      <c r="J7388">
        <v>1248891.02</v>
      </c>
      <c r="K7388">
        <v>1.1220000000000001</v>
      </c>
      <c r="L7388">
        <v>1.1000000000000001E-3</v>
      </c>
      <c r="M7388">
        <v>208310.95499999999</v>
      </c>
      <c r="N7388">
        <v>0.10639999999999999</v>
      </c>
      <c r="O7388">
        <v>141.215</v>
      </c>
      <c r="P7388">
        <v>0.14410000000000001</v>
      </c>
      <c r="Q7388">
        <v>1958955.328</v>
      </c>
      <c r="R7388" t="s">
        <v>97</v>
      </c>
      <c r="S7388" t="s">
        <v>595</v>
      </c>
      <c r="T7388" t="s">
        <v>271</v>
      </c>
      <c r="W7388" t="s">
        <v>140</v>
      </c>
      <c r="Y7388" t="s">
        <v>160</v>
      </c>
    </row>
    <row r="7389" spans="1:25" x14ac:dyDescent="0.45">
      <c r="A7389" t="s">
        <v>335</v>
      </c>
      <c r="B7389" t="s">
        <v>590</v>
      </c>
      <c r="C7389">
        <v>10464</v>
      </c>
      <c r="D7389" t="s">
        <v>591</v>
      </c>
      <c r="E7389" t="s">
        <v>592</v>
      </c>
      <c r="F7389">
        <v>2019</v>
      </c>
      <c r="G7389">
        <v>8083</v>
      </c>
      <c r="H7389">
        <v>8065.24</v>
      </c>
      <c r="J7389">
        <v>1082868.6200000001</v>
      </c>
      <c r="K7389">
        <v>5.7830000000000004</v>
      </c>
      <c r="L7389">
        <v>7.3000000000000001E-3</v>
      </c>
      <c r="M7389">
        <v>180431.774</v>
      </c>
      <c r="N7389">
        <v>0.107</v>
      </c>
      <c r="O7389">
        <v>110.502</v>
      </c>
      <c r="P7389">
        <v>0.13059999999999999</v>
      </c>
      <c r="Q7389">
        <v>1701032.868</v>
      </c>
      <c r="R7389" t="s">
        <v>97</v>
      </c>
      <c r="S7389" t="s">
        <v>595</v>
      </c>
      <c r="T7389" t="s">
        <v>271</v>
      </c>
      <c r="W7389" t="s">
        <v>140</v>
      </c>
      <c r="Y7389" t="s">
        <v>160</v>
      </c>
    </row>
    <row r="7390" spans="1:25" x14ac:dyDescent="0.45">
      <c r="A7390" t="s">
        <v>335</v>
      </c>
      <c r="B7390" t="s">
        <v>590</v>
      </c>
      <c r="C7390">
        <v>10464</v>
      </c>
      <c r="D7390" t="s">
        <v>591</v>
      </c>
      <c r="E7390" t="s">
        <v>592</v>
      </c>
      <c r="F7390">
        <v>2020</v>
      </c>
      <c r="G7390">
        <v>8318</v>
      </c>
      <c r="H7390">
        <v>8302.39</v>
      </c>
      <c r="J7390">
        <v>1172154.25</v>
      </c>
      <c r="K7390">
        <v>23.266999999999999</v>
      </c>
      <c r="L7390">
        <v>2.6499999999999999E-2</v>
      </c>
      <c r="M7390">
        <v>199807.622</v>
      </c>
      <c r="N7390">
        <v>0.1053</v>
      </c>
      <c r="O7390">
        <v>124.745</v>
      </c>
      <c r="P7390">
        <v>0.13009999999999999</v>
      </c>
      <c r="Q7390">
        <v>1896607.611</v>
      </c>
      <c r="R7390" t="s">
        <v>97</v>
      </c>
      <c r="S7390" t="s">
        <v>595</v>
      </c>
      <c r="T7390" t="s">
        <v>271</v>
      </c>
      <c r="W7390" t="s">
        <v>140</v>
      </c>
      <c r="Y7390" t="s">
        <v>160</v>
      </c>
    </row>
    <row r="7391" spans="1:25" x14ac:dyDescent="0.45">
      <c r="A7391" t="s">
        <v>335</v>
      </c>
      <c r="B7391" t="s">
        <v>590</v>
      </c>
      <c r="C7391">
        <v>10464</v>
      </c>
      <c r="D7391" t="s">
        <v>591</v>
      </c>
      <c r="E7391" t="s">
        <v>592</v>
      </c>
      <c r="F7391">
        <v>2021</v>
      </c>
      <c r="G7391">
        <v>7768</v>
      </c>
      <c r="H7391">
        <v>7749.87</v>
      </c>
      <c r="J7391">
        <v>1077712.3700000001</v>
      </c>
      <c r="K7391">
        <v>13.372999999999999</v>
      </c>
      <c r="L7391">
        <v>1.34E-2</v>
      </c>
      <c r="M7391">
        <v>200224.69</v>
      </c>
      <c r="N7391">
        <v>0.10539999999999999</v>
      </c>
      <c r="O7391">
        <v>123.39700000000001</v>
      </c>
      <c r="P7391">
        <v>0.12889999999999999</v>
      </c>
      <c r="Q7391">
        <v>1898455.8640000001</v>
      </c>
      <c r="R7391" t="s">
        <v>97</v>
      </c>
      <c r="S7391" t="s">
        <v>595</v>
      </c>
      <c r="T7391" t="s">
        <v>271</v>
      </c>
      <c r="W7391" t="s">
        <v>140</v>
      </c>
      <c r="Y7391" t="s">
        <v>161</v>
      </c>
    </row>
    <row r="7392" spans="1:25" x14ac:dyDescent="0.45">
      <c r="A7392" t="s">
        <v>335</v>
      </c>
      <c r="B7392" t="s">
        <v>590</v>
      </c>
      <c r="C7392">
        <v>10464</v>
      </c>
      <c r="D7392" t="s">
        <v>591</v>
      </c>
      <c r="E7392" t="s">
        <v>592</v>
      </c>
      <c r="F7392">
        <v>2022</v>
      </c>
      <c r="G7392">
        <v>7914</v>
      </c>
      <c r="H7392">
        <v>7900.82</v>
      </c>
      <c r="J7392">
        <v>982734.06</v>
      </c>
      <c r="K7392">
        <v>17.445</v>
      </c>
      <c r="L7392">
        <v>2.0199999999999999E-2</v>
      </c>
      <c r="M7392">
        <v>168405.67499999999</v>
      </c>
      <c r="N7392">
        <v>0.10589999999999999</v>
      </c>
      <c r="O7392">
        <v>99.611999999999995</v>
      </c>
      <c r="P7392">
        <v>0.12509999999999999</v>
      </c>
      <c r="Q7392">
        <v>1589685.6270000001</v>
      </c>
      <c r="R7392" t="s">
        <v>97</v>
      </c>
      <c r="S7392" t="s">
        <v>595</v>
      </c>
      <c r="T7392" t="s">
        <v>271</v>
      </c>
      <c r="W7392" t="s">
        <v>140</v>
      </c>
      <c r="Y7392" t="s">
        <v>161</v>
      </c>
    </row>
    <row r="7393" spans="1:25" x14ac:dyDescent="0.45">
      <c r="A7393" t="s">
        <v>335</v>
      </c>
      <c r="B7393" t="s">
        <v>590</v>
      </c>
      <c r="C7393">
        <v>10464</v>
      </c>
      <c r="D7393" t="s">
        <v>591</v>
      </c>
      <c r="E7393" t="s">
        <v>592</v>
      </c>
      <c r="F7393">
        <v>2023</v>
      </c>
      <c r="G7393">
        <v>2475</v>
      </c>
      <c r="H7393">
        <v>2470.1</v>
      </c>
      <c r="J7393">
        <v>279585.81</v>
      </c>
      <c r="K7393">
        <v>2.278</v>
      </c>
      <c r="L7393">
        <v>0.01</v>
      </c>
      <c r="M7393">
        <v>48801.042000000001</v>
      </c>
      <c r="N7393">
        <v>0.1047</v>
      </c>
      <c r="O7393">
        <v>31.215</v>
      </c>
      <c r="P7393">
        <v>0.1353</v>
      </c>
      <c r="Q7393">
        <v>463101.78600000002</v>
      </c>
      <c r="R7393" t="s">
        <v>97</v>
      </c>
      <c r="S7393" t="s">
        <v>595</v>
      </c>
      <c r="T7393" t="s">
        <v>271</v>
      </c>
      <c r="W7393" t="s">
        <v>140</v>
      </c>
      <c r="Y7393" t="s">
        <v>499</v>
      </c>
    </row>
    <row r="7394" spans="1:25" x14ac:dyDescent="0.45">
      <c r="A7394" t="s">
        <v>335</v>
      </c>
      <c r="B7394" t="s">
        <v>590</v>
      </c>
      <c r="C7394">
        <v>10464</v>
      </c>
      <c r="D7394" t="s">
        <v>591</v>
      </c>
      <c r="E7394" t="s">
        <v>592</v>
      </c>
      <c r="F7394">
        <v>2024</v>
      </c>
      <c r="G7394">
        <v>0</v>
      </c>
      <c r="H7394">
        <v>0</v>
      </c>
      <c r="R7394" t="s">
        <v>97</v>
      </c>
      <c r="S7394" t="s">
        <v>595</v>
      </c>
      <c r="T7394" t="s">
        <v>271</v>
      </c>
      <c r="W7394" t="s">
        <v>140</v>
      </c>
    </row>
    <row r="7395" spans="1:25" x14ac:dyDescent="0.45">
      <c r="A7395" t="s">
        <v>335</v>
      </c>
      <c r="B7395" t="s">
        <v>590</v>
      </c>
      <c r="C7395">
        <v>10464</v>
      </c>
      <c r="D7395" t="s">
        <v>596</v>
      </c>
      <c r="E7395" t="s">
        <v>592</v>
      </c>
      <c r="F7395">
        <v>2009</v>
      </c>
      <c r="G7395">
        <v>1615</v>
      </c>
      <c r="H7395">
        <v>1595.71</v>
      </c>
      <c r="J7395">
        <v>271102.15999999997</v>
      </c>
      <c r="K7395">
        <v>89.905000000000001</v>
      </c>
      <c r="L7395">
        <v>0.52159999999999995</v>
      </c>
      <c r="M7395">
        <v>37599.584999999999</v>
      </c>
      <c r="N7395">
        <v>0.1053</v>
      </c>
      <c r="O7395">
        <v>29.012</v>
      </c>
      <c r="P7395">
        <v>0.16589999999999999</v>
      </c>
      <c r="Q7395">
        <v>358626.32</v>
      </c>
      <c r="R7395" t="s">
        <v>82</v>
      </c>
      <c r="S7395" t="s">
        <v>593</v>
      </c>
      <c r="T7395" t="s">
        <v>271</v>
      </c>
      <c r="U7395" t="s">
        <v>116</v>
      </c>
      <c r="W7395" t="s">
        <v>140</v>
      </c>
      <c r="Y7395" t="s">
        <v>103</v>
      </c>
    </row>
    <row r="7396" spans="1:25" x14ac:dyDescent="0.45">
      <c r="A7396" t="s">
        <v>335</v>
      </c>
      <c r="B7396" t="s">
        <v>590</v>
      </c>
      <c r="C7396">
        <v>10464</v>
      </c>
      <c r="D7396" t="s">
        <v>596</v>
      </c>
      <c r="E7396" t="s">
        <v>592</v>
      </c>
      <c r="F7396">
        <v>2010</v>
      </c>
      <c r="G7396">
        <v>1684</v>
      </c>
      <c r="H7396">
        <v>1674.99</v>
      </c>
      <c r="J7396">
        <v>278915.01</v>
      </c>
      <c r="K7396">
        <v>89.924999999999997</v>
      </c>
      <c r="L7396">
        <v>0.44490000000000002</v>
      </c>
      <c r="M7396">
        <v>42501.544000000002</v>
      </c>
      <c r="N7396">
        <v>0.1048</v>
      </c>
      <c r="O7396">
        <v>37.619</v>
      </c>
      <c r="P7396">
        <v>0.1852</v>
      </c>
      <c r="Q7396">
        <v>404852.83799999999</v>
      </c>
      <c r="R7396" t="s">
        <v>82</v>
      </c>
      <c r="S7396" t="s">
        <v>593</v>
      </c>
      <c r="T7396" t="s">
        <v>271</v>
      </c>
      <c r="U7396" t="s">
        <v>116</v>
      </c>
      <c r="W7396" t="s">
        <v>140</v>
      </c>
      <c r="Y7396" t="s">
        <v>103</v>
      </c>
    </row>
    <row r="7397" spans="1:25" x14ac:dyDescent="0.45">
      <c r="A7397" t="s">
        <v>335</v>
      </c>
      <c r="B7397" t="s">
        <v>590</v>
      </c>
      <c r="C7397">
        <v>10464</v>
      </c>
      <c r="D7397" t="s">
        <v>596</v>
      </c>
      <c r="E7397" t="s">
        <v>592</v>
      </c>
      <c r="F7397">
        <v>2011</v>
      </c>
      <c r="G7397">
        <v>0</v>
      </c>
      <c r="H7397">
        <v>0</v>
      </c>
      <c r="R7397" t="s">
        <v>82</v>
      </c>
      <c r="S7397" t="s">
        <v>593</v>
      </c>
      <c r="T7397" t="s">
        <v>271</v>
      </c>
      <c r="U7397" t="s">
        <v>116</v>
      </c>
      <c r="W7397" t="s">
        <v>140</v>
      </c>
      <c r="Y7397" t="s">
        <v>103</v>
      </c>
    </row>
    <row r="7398" spans="1:25" x14ac:dyDescent="0.45">
      <c r="A7398" t="s">
        <v>335</v>
      </c>
      <c r="B7398" t="s">
        <v>590</v>
      </c>
      <c r="C7398">
        <v>10464</v>
      </c>
      <c r="D7398" t="s">
        <v>596</v>
      </c>
      <c r="E7398" t="s">
        <v>592</v>
      </c>
      <c r="F7398">
        <v>2012</v>
      </c>
      <c r="G7398">
        <v>0</v>
      </c>
      <c r="H7398">
        <v>0</v>
      </c>
      <c r="R7398" t="s">
        <v>82</v>
      </c>
      <c r="S7398" t="s">
        <v>593</v>
      </c>
      <c r="T7398" t="s">
        <v>271</v>
      </c>
      <c r="U7398" t="s">
        <v>116</v>
      </c>
      <c r="W7398" t="s">
        <v>140</v>
      </c>
      <c r="Y7398" t="s">
        <v>103</v>
      </c>
    </row>
    <row r="7399" spans="1:25" x14ac:dyDescent="0.45">
      <c r="A7399" t="s">
        <v>335</v>
      </c>
      <c r="B7399" t="s">
        <v>590</v>
      </c>
      <c r="C7399">
        <v>10464</v>
      </c>
      <c r="D7399" t="s">
        <v>596</v>
      </c>
      <c r="E7399" t="s">
        <v>592</v>
      </c>
      <c r="F7399">
        <v>2013</v>
      </c>
      <c r="G7399">
        <v>5066</v>
      </c>
      <c r="H7399">
        <v>5058.95</v>
      </c>
      <c r="J7399">
        <v>749678.02</v>
      </c>
      <c r="K7399">
        <v>11.597</v>
      </c>
      <c r="L7399">
        <v>2.1700000000000001E-2</v>
      </c>
      <c r="M7399">
        <v>129508.27</v>
      </c>
      <c r="N7399">
        <v>0.1002</v>
      </c>
      <c r="O7399">
        <v>113.48699999999999</v>
      </c>
      <c r="P7399">
        <v>0.15720000000000001</v>
      </c>
      <c r="Q7399">
        <v>1321860.443</v>
      </c>
      <c r="R7399" t="s">
        <v>82</v>
      </c>
      <c r="S7399" t="s">
        <v>593</v>
      </c>
      <c r="T7399" t="s">
        <v>271</v>
      </c>
      <c r="W7399" t="s">
        <v>140</v>
      </c>
      <c r="Y7399" t="s">
        <v>103</v>
      </c>
    </row>
    <row r="7400" spans="1:25" x14ac:dyDescent="0.45">
      <c r="A7400" t="s">
        <v>335</v>
      </c>
      <c r="B7400" t="s">
        <v>590</v>
      </c>
      <c r="C7400">
        <v>10464</v>
      </c>
      <c r="D7400" t="s">
        <v>596</v>
      </c>
      <c r="E7400" t="s">
        <v>592</v>
      </c>
      <c r="F7400">
        <v>2014</v>
      </c>
      <c r="G7400">
        <v>8137</v>
      </c>
      <c r="H7400">
        <v>8132.27</v>
      </c>
      <c r="J7400">
        <v>1235228.8600000001</v>
      </c>
      <c r="K7400">
        <v>92.519000000000005</v>
      </c>
      <c r="L7400">
        <v>0.1096</v>
      </c>
      <c r="M7400">
        <v>177654.24100000001</v>
      </c>
      <c r="N7400">
        <v>0.1074</v>
      </c>
      <c r="O7400">
        <v>98.14</v>
      </c>
      <c r="P7400">
        <v>0.11749999999999999</v>
      </c>
      <c r="Q7400">
        <v>1664807.486</v>
      </c>
      <c r="R7400" t="s">
        <v>97</v>
      </c>
      <c r="S7400" t="s">
        <v>595</v>
      </c>
      <c r="T7400" t="s">
        <v>271</v>
      </c>
      <c r="W7400" t="s">
        <v>140</v>
      </c>
      <c r="Y7400" t="s">
        <v>103</v>
      </c>
    </row>
    <row r="7401" spans="1:25" x14ac:dyDescent="0.45">
      <c r="A7401" t="s">
        <v>335</v>
      </c>
      <c r="B7401" t="s">
        <v>590</v>
      </c>
      <c r="C7401">
        <v>10464</v>
      </c>
      <c r="D7401" t="s">
        <v>596</v>
      </c>
      <c r="E7401" t="s">
        <v>592</v>
      </c>
      <c r="F7401">
        <v>2015</v>
      </c>
      <c r="G7401">
        <v>7921</v>
      </c>
      <c r="H7401">
        <v>7911.11</v>
      </c>
      <c r="J7401">
        <v>1143509.6499999999</v>
      </c>
      <c r="K7401">
        <v>33.646000000000001</v>
      </c>
      <c r="L7401">
        <v>4.19E-2</v>
      </c>
      <c r="M7401">
        <v>184245.71900000001</v>
      </c>
      <c r="N7401">
        <v>0.108</v>
      </c>
      <c r="O7401">
        <v>112.782</v>
      </c>
      <c r="P7401">
        <v>0.13150000000000001</v>
      </c>
      <c r="Q7401">
        <v>1705401.068</v>
      </c>
      <c r="R7401" t="s">
        <v>97</v>
      </c>
      <c r="S7401" t="s">
        <v>595</v>
      </c>
      <c r="T7401" t="s">
        <v>271</v>
      </c>
      <c r="W7401" t="s">
        <v>140</v>
      </c>
      <c r="Y7401" t="s">
        <v>159</v>
      </c>
    </row>
    <row r="7402" spans="1:25" x14ac:dyDescent="0.45">
      <c r="A7402" t="s">
        <v>335</v>
      </c>
      <c r="B7402" t="s">
        <v>590</v>
      </c>
      <c r="C7402">
        <v>10464</v>
      </c>
      <c r="D7402" t="s">
        <v>596</v>
      </c>
      <c r="E7402" t="s">
        <v>592</v>
      </c>
      <c r="F7402">
        <v>2016</v>
      </c>
      <c r="G7402">
        <v>8157</v>
      </c>
      <c r="H7402">
        <v>8144.91</v>
      </c>
      <c r="J7402">
        <v>1182097.57</v>
      </c>
      <c r="K7402">
        <v>2.0059999999999998</v>
      </c>
      <c r="L7402">
        <v>2.5000000000000001E-3</v>
      </c>
      <c r="M7402">
        <v>207304.31200000001</v>
      </c>
      <c r="N7402">
        <v>0.1074</v>
      </c>
      <c r="O7402">
        <v>135.80699999999999</v>
      </c>
      <c r="P7402">
        <v>0.1389</v>
      </c>
      <c r="Q7402">
        <v>1930447.233</v>
      </c>
      <c r="R7402" t="s">
        <v>97</v>
      </c>
      <c r="S7402" t="s">
        <v>595</v>
      </c>
      <c r="T7402" t="s">
        <v>271</v>
      </c>
      <c r="W7402" t="s">
        <v>140</v>
      </c>
      <c r="Y7402" t="s">
        <v>159</v>
      </c>
    </row>
    <row r="7403" spans="1:25" x14ac:dyDescent="0.45">
      <c r="A7403" t="s">
        <v>335</v>
      </c>
      <c r="B7403" t="s">
        <v>590</v>
      </c>
      <c r="C7403">
        <v>10464</v>
      </c>
      <c r="D7403" t="s">
        <v>596</v>
      </c>
      <c r="E7403" t="s">
        <v>592</v>
      </c>
      <c r="F7403">
        <v>2017</v>
      </c>
      <c r="G7403">
        <v>8228</v>
      </c>
      <c r="H7403">
        <v>8215.9</v>
      </c>
      <c r="J7403">
        <v>1185254.56</v>
      </c>
      <c r="K7403">
        <v>2.41</v>
      </c>
      <c r="L7403">
        <v>2.3999999999999998E-3</v>
      </c>
      <c r="M7403">
        <v>204219.06599999999</v>
      </c>
      <c r="N7403">
        <v>0.107</v>
      </c>
      <c r="O7403">
        <v>132.46100000000001</v>
      </c>
      <c r="P7403">
        <v>0.13739999999999999</v>
      </c>
      <c r="Q7403">
        <v>1916361.0719999999</v>
      </c>
      <c r="R7403" t="s">
        <v>97</v>
      </c>
      <c r="S7403" t="s">
        <v>595</v>
      </c>
      <c r="T7403" t="s">
        <v>271</v>
      </c>
      <c r="W7403" t="s">
        <v>140</v>
      </c>
      <c r="Y7403" t="s">
        <v>160</v>
      </c>
    </row>
    <row r="7404" spans="1:25" x14ac:dyDescent="0.45">
      <c r="A7404" t="s">
        <v>335</v>
      </c>
      <c r="B7404" t="s">
        <v>590</v>
      </c>
      <c r="C7404">
        <v>10464</v>
      </c>
      <c r="D7404" t="s">
        <v>596</v>
      </c>
      <c r="E7404" t="s">
        <v>592</v>
      </c>
      <c r="F7404">
        <v>2018</v>
      </c>
      <c r="G7404">
        <v>8381</v>
      </c>
      <c r="H7404">
        <v>8368.9</v>
      </c>
      <c r="J7404">
        <v>1284451.42</v>
      </c>
      <c r="K7404">
        <v>1.139</v>
      </c>
      <c r="L7404">
        <v>1.1000000000000001E-3</v>
      </c>
      <c r="M7404">
        <v>213734.82199999999</v>
      </c>
      <c r="N7404">
        <v>0.10630000000000001</v>
      </c>
      <c r="O7404">
        <v>145.62</v>
      </c>
      <c r="P7404">
        <v>0.14449999999999999</v>
      </c>
      <c r="Q7404">
        <v>2012253.3119999999</v>
      </c>
      <c r="R7404" t="s">
        <v>97</v>
      </c>
      <c r="S7404" t="s">
        <v>595</v>
      </c>
      <c r="T7404" t="s">
        <v>271</v>
      </c>
      <c r="W7404" t="s">
        <v>140</v>
      </c>
      <c r="Y7404" t="s">
        <v>160</v>
      </c>
    </row>
    <row r="7405" spans="1:25" x14ac:dyDescent="0.45">
      <c r="A7405" t="s">
        <v>335</v>
      </c>
      <c r="B7405" t="s">
        <v>590</v>
      </c>
      <c r="C7405">
        <v>10464</v>
      </c>
      <c r="D7405" t="s">
        <v>596</v>
      </c>
      <c r="E7405" t="s">
        <v>592</v>
      </c>
      <c r="F7405">
        <v>2019</v>
      </c>
      <c r="G7405">
        <v>7849</v>
      </c>
      <c r="H7405">
        <v>7830.96</v>
      </c>
      <c r="J7405">
        <v>1076925.74</v>
      </c>
      <c r="K7405">
        <v>5.8280000000000003</v>
      </c>
      <c r="L7405">
        <v>7.4000000000000003E-3</v>
      </c>
      <c r="M7405">
        <v>179923.348</v>
      </c>
      <c r="N7405">
        <v>0.10639999999999999</v>
      </c>
      <c r="O7405">
        <v>111.08799999999999</v>
      </c>
      <c r="P7405">
        <v>0.13070000000000001</v>
      </c>
      <c r="Q7405">
        <v>1693866.8870000001</v>
      </c>
      <c r="R7405" t="s">
        <v>97</v>
      </c>
      <c r="S7405" t="s">
        <v>595</v>
      </c>
      <c r="T7405" t="s">
        <v>271</v>
      </c>
      <c r="W7405" t="s">
        <v>140</v>
      </c>
      <c r="Y7405" t="s">
        <v>160</v>
      </c>
    </row>
    <row r="7406" spans="1:25" x14ac:dyDescent="0.45">
      <c r="A7406" t="s">
        <v>335</v>
      </c>
      <c r="B7406" t="s">
        <v>590</v>
      </c>
      <c r="C7406">
        <v>10464</v>
      </c>
      <c r="D7406" t="s">
        <v>596</v>
      </c>
      <c r="E7406" t="s">
        <v>592</v>
      </c>
      <c r="F7406">
        <v>2020</v>
      </c>
      <c r="G7406">
        <v>8136</v>
      </c>
      <c r="H7406">
        <v>8120.63</v>
      </c>
      <c r="J7406">
        <v>1159405.4099999999</v>
      </c>
      <c r="K7406">
        <v>26.236999999999998</v>
      </c>
      <c r="L7406">
        <v>2.92E-2</v>
      </c>
      <c r="M7406">
        <v>197210.43299999999</v>
      </c>
      <c r="N7406">
        <v>0.1052</v>
      </c>
      <c r="O7406">
        <v>123.32899999999999</v>
      </c>
      <c r="P7406">
        <v>0.13</v>
      </c>
      <c r="Q7406">
        <v>1872816.277</v>
      </c>
      <c r="R7406" t="s">
        <v>97</v>
      </c>
      <c r="S7406" t="s">
        <v>595</v>
      </c>
      <c r="T7406" t="s">
        <v>271</v>
      </c>
      <c r="W7406" t="s">
        <v>140</v>
      </c>
      <c r="Y7406" t="s">
        <v>160</v>
      </c>
    </row>
    <row r="7407" spans="1:25" x14ac:dyDescent="0.45">
      <c r="A7407" t="s">
        <v>335</v>
      </c>
      <c r="B7407" t="s">
        <v>590</v>
      </c>
      <c r="C7407">
        <v>10464</v>
      </c>
      <c r="D7407" t="s">
        <v>596</v>
      </c>
      <c r="E7407" t="s">
        <v>592</v>
      </c>
      <c r="F7407">
        <v>2021</v>
      </c>
      <c r="G7407">
        <v>7860</v>
      </c>
      <c r="H7407">
        <v>7848.06</v>
      </c>
      <c r="J7407">
        <v>1109438.1200000001</v>
      </c>
      <c r="K7407">
        <v>14.003</v>
      </c>
      <c r="L7407">
        <v>1.38E-2</v>
      </c>
      <c r="M7407">
        <v>206035.09700000001</v>
      </c>
      <c r="N7407">
        <v>0.10539999999999999</v>
      </c>
      <c r="O7407">
        <v>127.52800000000001</v>
      </c>
      <c r="P7407">
        <v>0.12939999999999999</v>
      </c>
      <c r="Q7407">
        <v>1953834.7</v>
      </c>
      <c r="R7407" t="s">
        <v>97</v>
      </c>
      <c r="S7407" t="s">
        <v>595</v>
      </c>
      <c r="T7407" t="s">
        <v>271</v>
      </c>
      <c r="W7407" t="s">
        <v>140</v>
      </c>
      <c r="Y7407" t="s">
        <v>161</v>
      </c>
    </row>
    <row r="7408" spans="1:25" x14ac:dyDescent="0.45">
      <c r="A7408" t="s">
        <v>335</v>
      </c>
      <c r="B7408" t="s">
        <v>590</v>
      </c>
      <c r="C7408">
        <v>10464</v>
      </c>
      <c r="D7408" t="s">
        <v>596</v>
      </c>
      <c r="E7408" t="s">
        <v>592</v>
      </c>
      <c r="F7408">
        <v>2022</v>
      </c>
      <c r="G7408">
        <v>7901</v>
      </c>
      <c r="H7408">
        <v>7885.06</v>
      </c>
      <c r="J7408">
        <v>1004190.21</v>
      </c>
      <c r="K7408">
        <v>16.46</v>
      </c>
      <c r="L7408">
        <v>1.9E-2</v>
      </c>
      <c r="M7408">
        <v>172268.91500000001</v>
      </c>
      <c r="N7408">
        <v>0.10589999999999999</v>
      </c>
      <c r="O7408">
        <v>101.812</v>
      </c>
      <c r="P7408">
        <v>0.12509999999999999</v>
      </c>
      <c r="Q7408">
        <v>1624370.7220000001</v>
      </c>
      <c r="R7408" t="s">
        <v>97</v>
      </c>
      <c r="S7408" t="s">
        <v>595</v>
      </c>
      <c r="T7408" t="s">
        <v>271</v>
      </c>
      <c r="W7408" t="s">
        <v>140</v>
      </c>
      <c r="Y7408" t="s">
        <v>161</v>
      </c>
    </row>
    <row r="7409" spans="1:25" x14ac:dyDescent="0.45">
      <c r="A7409" t="s">
        <v>335</v>
      </c>
      <c r="B7409" t="s">
        <v>590</v>
      </c>
      <c r="C7409">
        <v>10464</v>
      </c>
      <c r="D7409" t="s">
        <v>596</v>
      </c>
      <c r="E7409" t="s">
        <v>592</v>
      </c>
      <c r="F7409">
        <v>2023</v>
      </c>
      <c r="G7409">
        <v>2370</v>
      </c>
      <c r="H7409">
        <v>2366.65</v>
      </c>
      <c r="J7409">
        <v>268351</v>
      </c>
      <c r="K7409">
        <v>2.3140000000000001</v>
      </c>
      <c r="L7409">
        <v>9.1000000000000004E-3</v>
      </c>
      <c r="M7409">
        <v>46896.222999999998</v>
      </c>
      <c r="N7409">
        <v>0.1053</v>
      </c>
      <c r="O7409">
        <v>29.555</v>
      </c>
      <c r="P7409">
        <v>0.13439999999999999</v>
      </c>
      <c r="Q7409">
        <v>445133.8</v>
      </c>
      <c r="R7409" t="s">
        <v>97</v>
      </c>
      <c r="S7409" t="s">
        <v>595</v>
      </c>
      <c r="T7409" t="s">
        <v>271</v>
      </c>
      <c r="W7409" t="s">
        <v>140</v>
      </c>
      <c r="Y7409" t="s">
        <v>499</v>
      </c>
    </row>
    <row r="7410" spans="1:25" x14ac:dyDescent="0.45">
      <c r="A7410" t="s">
        <v>335</v>
      </c>
      <c r="B7410" t="s">
        <v>590</v>
      </c>
      <c r="C7410">
        <v>10464</v>
      </c>
      <c r="D7410" t="s">
        <v>596</v>
      </c>
      <c r="E7410" t="s">
        <v>592</v>
      </c>
      <c r="F7410">
        <v>2024</v>
      </c>
      <c r="G7410">
        <v>0</v>
      </c>
      <c r="H7410">
        <v>0</v>
      </c>
      <c r="R7410" t="s">
        <v>97</v>
      </c>
      <c r="S7410" t="s">
        <v>595</v>
      </c>
      <c r="T7410" t="s">
        <v>271</v>
      </c>
      <c r="W7410" t="s">
        <v>140</v>
      </c>
    </row>
    <row r="7411" spans="1:25" x14ac:dyDescent="0.45">
      <c r="A7411" t="s">
        <v>335</v>
      </c>
      <c r="B7411" t="s">
        <v>590</v>
      </c>
      <c r="C7411">
        <v>10464</v>
      </c>
      <c r="D7411" t="s">
        <v>597</v>
      </c>
      <c r="E7411" t="s">
        <v>592</v>
      </c>
      <c r="F7411">
        <v>2009</v>
      </c>
      <c r="G7411">
        <v>1337</v>
      </c>
      <c r="H7411">
        <v>1326.29</v>
      </c>
      <c r="J7411">
        <v>228332.74</v>
      </c>
      <c r="K7411">
        <v>76.099999999999994</v>
      </c>
      <c r="L7411">
        <v>0.51819999999999999</v>
      </c>
      <c r="M7411">
        <v>30570.401000000002</v>
      </c>
      <c r="N7411">
        <v>0.10340000000000001</v>
      </c>
      <c r="O7411">
        <v>23.138000000000002</v>
      </c>
      <c r="P7411">
        <v>0.15740000000000001</v>
      </c>
      <c r="Q7411">
        <v>294020.36099999998</v>
      </c>
      <c r="R7411" t="s">
        <v>82</v>
      </c>
      <c r="S7411" t="s">
        <v>593</v>
      </c>
      <c r="T7411" t="s">
        <v>271</v>
      </c>
      <c r="U7411" t="s">
        <v>116</v>
      </c>
      <c r="W7411" t="s">
        <v>140</v>
      </c>
      <c r="Y7411" t="s">
        <v>103</v>
      </c>
    </row>
    <row r="7412" spans="1:25" x14ac:dyDescent="0.45">
      <c r="A7412" t="s">
        <v>335</v>
      </c>
      <c r="B7412" t="s">
        <v>590</v>
      </c>
      <c r="C7412">
        <v>10464</v>
      </c>
      <c r="D7412" t="s">
        <v>597</v>
      </c>
      <c r="E7412" t="s">
        <v>592</v>
      </c>
      <c r="F7412">
        <v>2010</v>
      </c>
      <c r="G7412">
        <v>1687</v>
      </c>
      <c r="H7412">
        <v>1675.66</v>
      </c>
      <c r="J7412">
        <v>280178.71999999997</v>
      </c>
      <c r="K7412">
        <v>90.14</v>
      </c>
      <c r="L7412">
        <v>0.44330000000000003</v>
      </c>
      <c r="M7412">
        <v>42734.178</v>
      </c>
      <c r="N7412">
        <v>0.105</v>
      </c>
      <c r="O7412">
        <v>37.787999999999997</v>
      </c>
      <c r="P7412">
        <v>0.1855</v>
      </c>
      <c r="Q7412">
        <v>406359.27899999998</v>
      </c>
      <c r="R7412" t="s">
        <v>82</v>
      </c>
      <c r="S7412" t="s">
        <v>593</v>
      </c>
      <c r="T7412" t="s">
        <v>271</v>
      </c>
      <c r="U7412" t="s">
        <v>116</v>
      </c>
      <c r="W7412" t="s">
        <v>140</v>
      </c>
      <c r="Y7412" t="s">
        <v>103</v>
      </c>
    </row>
    <row r="7413" spans="1:25" x14ac:dyDescent="0.45">
      <c r="A7413" t="s">
        <v>335</v>
      </c>
      <c r="B7413" t="s">
        <v>590</v>
      </c>
      <c r="C7413">
        <v>10464</v>
      </c>
      <c r="D7413" t="s">
        <v>597</v>
      </c>
      <c r="E7413" t="s">
        <v>592</v>
      </c>
      <c r="F7413">
        <v>2011</v>
      </c>
      <c r="G7413">
        <v>0</v>
      </c>
      <c r="H7413">
        <v>0</v>
      </c>
      <c r="R7413" t="s">
        <v>82</v>
      </c>
      <c r="S7413" t="s">
        <v>593</v>
      </c>
      <c r="T7413" t="s">
        <v>271</v>
      </c>
      <c r="U7413" t="s">
        <v>116</v>
      </c>
      <c r="W7413" t="s">
        <v>140</v>
      </c>
      <c r="Y7413" t="s">
        <v>103</v>
      </c>
    </row>
    <row r="7414" spans="1:25" x14ac:dyDescent="0.45">
      <c r="A7414" t="s">
        <v>335</v>
      </c>
      <c r="B7414" t="s">
        <v>590</v>
      </c>
      <c r="C7414">
        <v>10464</v>
      </c>
      <c r="D7414" t="s">
        <v>597</v>
      </c>
      <c r="E7414" t="s">
        <v>592</v>
      </c>
      <c r="F7414">
        <v>2012</v>
      </c>
      <c r="G7414">
        <v>0</v>
      </c>
      <c r="H7414">
        <v>0</v>
      </c>
      <c r="R7414" t="s">
        <v>82</v>
      </c>
      <c r="S7414" t="s">
        <v>593</v>
      </c>
      <c r="T7414" t="s">
        <v>271</v>
      </c>
      <c r="U7414" t="s">
        <v>116</v>
      </c>
      <c r="W7414" t="s">
        <v>140</v>
      </c>
      <c r="Y7414" t="s">
        <v>103</v>
      </c>
    </row>
    <row r="7415" spans="1:25" x14ac:dyDescent="0.45">
      <c r="A7415" t="s">
        <v>335</v>
      </c>
      <c r="B7415" t="s">
        <v>590</v>
      </c>
      <c r="C7415">
        <v>10464</v>
      </c>
      <c r="D7415" t="s">
        <v>597</v>
      </c>
      <c r="E7415" t="s">
        <v>592</v>
      </c>
      <c r="F7415">
        <v>2013</v>
      </c>
      <c r="G7415">
        <v>4990</v>
      </c>
      <c r="H7415">
        <v>4945.1499999999996</v>
      </c>
      <c r="J7415">
        <v>611702.76</v>
      </c>
      <c r="K7415">
        <v>37.322000000000003</v>
      </c>
      <c r="L7415">
        <v>4.2599999999999999E-2</v>
      </c>
      <c r="M7415">
        <v>106356.70299999999</v>
      </c>
      <c r="N7415">
        <v>9.9099999999999994E-2</v>
      </c>
      <c r="O7415">
        <v>90.959000000000003</v>
      </c>
      <c r="P7415">
        <v>0.19289999999999999</v>
      </c>
      <c r="Q7415">
        <v>1080867.848</v>
      </c>
      <c r="R7415" t="s">
        <v>82</v>
      </c>
      <c r="S7415" t="s">
        <v>593</v>
      </c>
      <c r="T7415" t="s">
        <v>271</v>
      </c>
      <c r="W7415" t="s">
        <v>140</v>
      </c>
      <c r="Y7415" t="s">
        <v>103</v>
      </c>
    </row>
    <row r="7416" spans="1:25" x14ac:dyDescent="0.45">
      <c r="A7416" t="s">
        <v>335</v>
      </c>
      <c r="B7416" t="s">
        <v>590</v>
      </c>
      <c r="C7416">
        <v>10464</v>
      </c>
      <c r="D7416" t="s">
        <v>597</v>
      </c>
      <c r="E7416" t="s">
        <v>592</v>
      </c>
      <c r="F7416">
        <v>2014</v>
      </c>
      <c r="G7416">
        <v>7069</v>
      </c>
      <c r="H7416">
        <v>7047.39</v>
      </c>
      <c r="J7416">
        <v>1084826.99</v>
      </c>
      <c r="K7416">
        <v>77.614000000000004</v>
      </c>
      <c r="L7416">
        <v>0.10539999999999999</v>
      </c>
      <c r="M7416">
        <v>155593.20800000001</v>
      </c>
      <c r="N7416">
        <v>0.1067</v>
      </c>
      <c r="O7416">
        <v>85.623000000000005</v>
      </c>
      <c r="P7416">
        <v>0.1163</v>
      </c>
      <c r="Q7416">
        <v>1461467.077</v>
      </c>
      <c r="R7416" t="s">
        <v>97</v>
      </c>
      <c r="S7416" t="s">
        <v>595</v>
      </c>
      <c r="T7416" t="s">
        <v>271</v>
      </c>
      <c r="W7416" t="s">
        <v>140</v>
      </c>
      <c r="Y7416" t="s">
        <v>103</v>
      </c>
    </row>
    <row r="7417" spans="1:25" x14ac:dyDescent="0.45">
      <c r="A7417" t="s">
        <v>335</v>
      </c>
      <c r="B7417" t="s">
        <v>590</v>
      </c>
      <c r="C7417">
        <v>10464</v>
      </c>
      <c r="D7417" t="s">
        <v>597</v>
      </c>
      <c r="E7417" t="s">
        <v>592</v>
      </c>
      <c r="F7417">
        <v>2015</v>
      </c>
      <c r="G7417">
        <v>7541</v>
      </c>
      <c r="H7417">
        <v>7508.81</v>
      </c>
      <c r="J7417">
        <v>1042192.01</v>
      </c>
      <c r="K7417">
        <v>28.931000000000001</v>
      </c>
      <c r="L7417">
        <v>3.8899999999999997E-2</v>
      </c>
      <c r="M7417">
        <v>167767.44200000001</v>
      </c>
      <c r="N7417">
        <v>0.1079</v>
      </c>
      <c r="O7417">
        <v>101.854</v>
      </c>
      <c r="P7417">
        <v>0.13150000000000001</v>
      </c>
      <c r="Q7417">
        <v>1556528.0919999999</v>
      </c>
      <c r="R7417" t="s">
        <v>97</v>
      </c>
      <c r="S7417" t="s">
        <v>595</v>
      </c>
      <c r="T7417" t="s">
        <v>271</v>
      </c>
      <c r="W7417" t="s">
        <v>140</v>
      </c>
      <c r="Y7417" t="s">
        <v>159</v>
      </c>
    </row>
    <row r="7418" spans="1:25" x14ac:dyDescent="0.45">
      <c r="A7418" t="s">
        <v>335</v>
      </c>
      <c r="B7418" t="s">
        <v>590</v>
      </c>
      <c r="C7418">
        <v>10464</v>
      </c>
      <c r="D7418" t="s">
        <v>597</v>
      </c>
      <c r="E7418" t="s">
        <v>592</v>
      </c>
      <c r="F7418">
        <v>2016</v>
      </c>
      <c r="G7418">
        <v>8016</v>
      </c>
      <c r="H7418">
        <v>8006.53</v>
      </c>
      <c r="J7418">
        <v>1142731.0900000001</v>
      </c>
      <c r="K7418">
        <v>2.274</v>
      </c>
      <c r="L7418">
        <v>2.5999999999999999E-3</v>
      </c>
      <c r="M7418">
        <v>200737.14199999999</v>
      </c>
      <c r="N7418">
        <v>0.1075</v>
      </c>
      <c r="O7418">
        <v>130.01300000000001</v>
      </c>
      <c r="P7418">
        <v>0.13769999999999999</v>
      </c>
      <c r="Q7418">
        <v>1869309.2919999999</v>
      </c>
      <c r="R7418" t="s">
        <v>97</v>
      </c>
      <c r="S7418" t="s">
        <v>595</v>
      </c>
      <c r="T7418" t="s">
        <v>271</v>
      </c>
      <c r="W7418" t="s">
        <v>140</v>
      </c>
      <c r="Y7418" t="s">
        <v>159</v>
      </c>
    </row>
    <row r="7419" spans="1:25" x14ac:dyDescent="0.45">
      <c r="A7419" t="s">
        <v>335</v>
      </c>
      <c r="B7419" t="s">
        <v>590</v>
      </c>
      <c r="C7419">
        <v>10464</v>
      </c>
      <c r="D7419" t="s">
        <v>597</v>
      </c>
      <c r="E7419" t="s">
        <v>592</v>
      </c>
      <c r="F7419">
        <v>2017</v>
      </c>
      <c r="G7419">
        <v>8360</v>
      </c>
      <c r="H7419">
        <v>8349.76</v>
      </c>
      <c r="J7419">
        <v>1226754.32</v>
      </c>
      <c r="K7419">
        <v>2.4020000000000001</v>
      </c>
      <c r="L7419">
        <v>2.3E-3</v>
      </c>
      <c r="M7419">
        <v>211839.68900000001</v>
      </c>
      <c r="N7419">
        <v>0.1076</v>
      </c>
      <c r="O7419">
        <v>136.17500000000001</v>
      </c>
      <c r="P7419">
        <v>0.13650000000000001</v>
      </c>
      <c r="Q7419">
        <v>1986067.8659999999</v>
      </c>
      <c r="R7419" t="s">
        <v>97</v>
      </c>
      <c r="S7419" t="s">
        <v>595</v>
      </c>
      <c r="T7419" t="s">
        <v>271</v>
      </c>
      <c r="W7419" t="s">
        <v>140</v>
      </c>
      <c r="Y7419" t="s">
        <v>160</v>
      </c>
    </row>
    <row r="7420" spans="1:25" x14ac:dyDescent="0.45">
      <c r="A7420" t="s">
        <v>335</v>
      </c>
      <c r="B7420" t="s">
        <v>590</v>
      </c>
      <c r="C7420">
        <v>10464</v>
      </c>
      <c r="D7420" t="s">
        <v>597</v>
      </c>
      <c r="E7420" t="s">
        <v>592</v>
      </c>
      <c r="F7420">
        <v>2018</v>
      </c>
      <c r="G7420">
        <v>8326</v>
      </c>
      <c r="H7420">
        <v>8314.44</v>
      </c>
      <c r="J7420">
        <v>1284620.72</v>
      </c>
      <c r="K7420">
        <v>1.1639999999999999</v>
      </c>
      <c r="L7420">
        <v>1.1000000000000001E-3</v>
      </c>
      <c r="M7420">
        <v>214187.799</v>
      </c>
      <c r="N7420">
        <v>0.10639999999999999</v>
      </c>
      <c r="O7420">
        <v>145.233</v>
      </c>
      <c r="P7420">
        <v>0.14410000000000001</v>
      </c>
      <c r="Q7420">
        <v>2014567.4569999999</v>
      </c>
      <c r="R7420" t="s">
        <v>97</v>
      </c>
      <c r="S7420" t="s">
        <v>595</v>
      </c>
      <c r="T7420" t="s">
        <v>271</v>
      </c>
      <c r="W7420" t="s">
        <v>140</v>
      </c>
      <c r="Y7420" t="s">
        <v>160</v>
      </c>
    </row>
    <row r="7421" spans="1:25" x14ac:dyDescent="0.45">
      <c r="A7421" t="s">
        <v>335</v>
      </c>
      <c r="B7421" t="s">
        <v>590</v>
      </c>
      <c r="C7421">
        <v>10464</v>
      </c>
      <c r="D7421" t="s">
        <v>597</v>
      </c>
      <c r="E7421" t="s">
        <v>592</v>
      </c>
      <c r="F7421">
        <v>2019</v>
      </c>
      <c r="G7421">
        <v>8196</v>
      </c>
      <c r="H7421">
        <v>8177.84</v>
      </c>
      <c r="J7421">
        <v>1096144.1000000001</v>
      </c>
      <c r="K7421">
        <v>5.4939999999999998</v>
      </c>
      <c r="L7421">
        <v>6.8999999999999999E-3</v>
      </c>
      <c r="M7421">
        <v>183367.94</v>
      </c>
      <c r="N7421">
        <v>0.107</v>
      </c>
      <c r="O7421">
        <v>113.288</v>
      </c>
      <c r="P7421">
        <v>0.13150000000000001</v>
      </c>
      <c r="Q7421">
        <v>1727523.564</v>
      </c>
      <c r="R7421" t="s">
        <v>97</v>
      </c>
      <c r="S7421" t="s">
        <v>595</v>
      </c>
      <c r="T7421" t="s">
        <v>271</v>
      </c>
      <c r="W7421" t="s">
        <v>140</v>
      </c>
      <c r="Y7421" t="s">
        <v>160</v>
      </c>
    </row>
    <row r="7422" spans="1:25" x14ac:dyDescent="0.45">
      <c r="A7422" t="s">
        <v>335</v>
      </c>
      <c r="B7422" t="s">
        <v>590</v>
      </c>
      <c r="C7422">
        <v>10464</v>
      </c>
      <c r="D7422" t="s">
        <v>597</v>
      </c>
      <c r="E7422" t="s">
        <v>592</v>
      </c>
      <c r="F7422">
        <v>2020</v>
      </c>
      <c r="G7422">
        <v>8153</v>
      </c>
      <c r="H7422">
        <v>8137.11</v>
      </c>
      <c r="J7422">
        <v>1161556.27</v>
      </c>
      <c r="K7422">
        <v>25.356000000000002</v>
      </c>
      <c r="L7422">
        <v>2.8500000000000001E-2</v>
      </c>
      <c r="M7422">
        <v>197516.728</v>
      </c>
      <c r="N7422">
        <v>0.1053</v>
      </c>
      <c r="O7422">
        <v>122.66500000000001</v>
      </c>
      <c r="P7422">
        <v>0.1295</v>
      </c>
      <c r="Q7422">
        <v>1875210.89</v>
      </c>
      <c r="R7422" t="s">
        <v>97</v>
      </c>
      <c r="S7422" t="s">
        <v>595</v>
      </c>
      <c r="T7422" t="s">
        <v>271</v>
      </c>
      <c r="W7422" t="s">
        <v>140</v>
      </c>
      <c r="Y7422" t="s">
        <v>160</v>
      </c>
    </row>
    <row r="7423" spans="1:25" x14ac:dyDescent="0.45">
      <c r="A7423" t="s">
        <v>335</v>
      </c>
      <c r="B7423" t="s">
        <v>590</v>
      </c>
      <c r="C7423">
        <v>10464</v>
      </c>
      <c r="D7423" t="s">
        <v>597</v>
      </c>
      <c r="E7423" t="s">
        <v>592</v>
      </c>
      <c r="F7423">
        <v>2021</v>
      </c>
      <c r="G7423">
        <v>7955</v>
      </c>
      <c r="H7423">
        <v>7935.76</v>
      </c>
      <c r="J7423">
        <v>1114335.8899999999</v>
      </c>
      <c r="K7423">
        <v>13.131</v>
      </c>
      <c r="L7423">
        <v>1.3599999999999999E-2</v>
      </c>
      <c r="M7423">
        <v>207521.603</v>
      </c>
      <c r="N7423">
        <v>0.10580000000000001</v>
      </c>
      <c r="O7423">
        <v>128.006</v>
      </c>
      <c r="P7423">
        <v>0.1298</v>
      </c>
      <c r="Q7423">
        <v>1965063.889</v>
      </c>
      <c r="R7423" t="s">
        <v>97</v>
      </c>
      <c r="S7423" t="s">
        <v>595</v>
      </c>
      <c r="T7423" t="s">
        <v>271</v>
      </c>
      <c r="W7423" t="s">
        <v>140</v>
      </c>
      <c r="Y7423" t="s">
        <v>161</v>
      </c>
    </row>
    <row r="7424" spans="1:25" x14ac:dyDescent="0.45">
      <c r="A7424" t="s">
        <v>335</v>
      </c>
      <c r="B7424" t="s">
        <v>590</v>
      </c>
      <c r="C7424">
        <v>10464</v>
      </c>
      <c r="D7424" t="s">
        <v>597</v>
      </c>
      <c r="E7424" t="s">
        <v>592</v>
      </c>
      <c r="F7424">
        <v>2022</v>
      </c>
      <c r="G7424">
        <v>7897</v>
      </c>
      <c r="H7424">
        <v>7878.51</v>
      </c>
      <c r="J7424">
        <v>971004.44</v>
      </c>
      <c r="K7424">
        <v>16.628</v>
      </c>
      <c r="L7424">
        <v>1.9699999999999999E-2</v>
      </c>
      <c r="M7424">
        <v>166308.83199999999</v>
      </c>
      <c r="N7424">
        <v>0.10580000000000001</v>
      </c>
      <c r="O7424">
        <v>98.436999999999998</v>
      </c>
      <c r="P7424">
        <v>0.12540000000000001</v>
      </c>
      <c r="Q7424">
        <v>1568822.9939999999</v>
      </c>
      <c r="R7424" t="s">
        <v>97</v>
      </c>
      <c r="S7424" t="s">
        <v>595</v>
      </c>
      <c r="T7424" t="s">
        <v>271</v>
      </c>
      <c r="W7424" t="s">
        <v>140</v>
      </c>
      <c r="Y7424" t="s">
        <v>161</v>
      </c>
    </row>
    <row r="7425" spans="1:25" x14ac:dyDescent="0.45">
      <c r="A7425" t="s">
        <v>335</v>
      </c>
      <c r="B7425" t="s">
        <v>590</v>
      </c>
      <c r="C7425">
        <v>10464</v>
      </c>
      <c r="D7425" t="s">
        <v>597</v>
      </c>
      <c r="E7425" t="s">
        <v>592</v>
      </c>
      <c r="F7425">
        <v>2023</v>
      </c>
      <c r="G7425">
        <v>2449</v>
      </c>
      <c r="H7425">
        <v>2445.4</v>
      </c>
      <c r="J7425">
        <v>275877</v>
      </c>
      <c r="K7425">
        <v>1.774</v>
      </c>
      <c r="L7425">
        <v>8.3999999999999995E-3</v>
      </c>
      <c r="M7425">
        <v>48201.273999999998</v>
      </c>
      <c r="N7425">
        <v>0.1047</v>
      </c>
      <c r="O7425">
        <v>30.834</v>
      </c>
      <c r="P7425">
        <v>0.13519999999999999</v>
      </c>
      <c r="Q7425">
        <v>457382.29300000001</v>
      </c>
      <c r="R7425" t="s">
        <v>97</v>
      </c>
      <c r="S7425" t="s">
        <v>595</v>
      </c>
      <c r="T7425" t="s">
        <v>271</v>
      </c>
      <c r="W7425" t="s">
        <v>140</v>
      </c>
      <c r="Y7425" t="s">
        <v>499</v>
      </c>
    </row>
    <row r="7426" spans="1:25" x14ac:dyDescent="0.45">
      <c r="A7426" t="s">
        <v>335</v>
      </c>
      <c r="B7426" t="s">
        <v>590</v>
      </c>
      <c r="C7426">
        <v>10464</v>
      </c>
      <c r="D7426" t="s">
        <v>597</v>
      </c>
      <c r="E7426" t="s">
        <v>592</v>
      </c>
      <c r="F7426">
        <v>2024</v>
      </c>
      <c r="G7426">
        <v>0</v>
      </c>
      <c r="H7426">
        <v>0</v>
      </c>
      <c r="R7426" t="s">
        <v>97</v>
      </c>
      <c r="S7426" t="s">
        <v>595</v>
      </c>
      <c r="T7426" t="s">
        <v>271</v>
      </c>
      <c r="W7426" t="s">
        <v>140</v>
      </c>
    </row>
    <row r="7427" spans="1:25" x14ac:dyDescent="0.45">
      <c r="A7427" t="s">
        <v>122</v>
      </c>
      <c r="B7427" t="s">
        <v>598</v>
      </c>
      <c r="C7427">
        <v>10485</v>
      </c>
      <c r="D7427" t="s">
        <v>599</v>
      </c>
      <c r="F7427">
        <v>2011</v>
      </c>
      <c r="G7427">
        <v>2917</v>
      </c>
      <c r="H7427">
        <v>2908.15</v>
      </c>
      <c r="J7427">
        <v>503802.22</v>
      </c>
      <c r="M7427">
        <v>317247.40399999998</v>
      </c>
      <c r="N7427">
        <v>0.26879999999999998</v>
      </c>
      <c r="Q7427">
        <v>1139866.2779999999</v>
      </c>
      <c r="R7427" t="s">
        <v>333</v>
      </c>
      <c r="S7427" t="s">
        <v>106</v>
      </c>
      <c r="T7427" t="s">
        <v>63</v>
      </c>
      <c r="Y7427" t="s">
        <v>472</v>
      </c>
    </row>
    <row r="7428" spans="1:25" x14ac:dyDescent="0.45">
      <c r="A7428" t="s">
        <v>122</v>
      </c>
      <c r="B7428" t="s">
        <v>598</v>
      </c>
      <c r="C7428">
        <v>10485</v>
      </c>
      <c r="D7428" t="s">
        <v>599</v>
      </c>
      <c r="F7428">
        <v>2012</v>
      </c>
      <c r="G7428">
        <v>1629</v>
      </c>
      <c r="H7428">
        <v>1626.42</v>
      </c>
      <c r="J7428">
        <v>311759.65999999997</v>
      </c>
      <c r="M7428">
        <v>190811.86600000001</v>
      </c>
      <c r="N7428">
        <v>0.25679999999999997</v>
      </c>
      <c r="Q7428">
        <v>707219.29</v>
      </c>
      <c r="R7428" t="s">
        <v>333</v>
      </c>
      <c r="S7428" t="s">
        <v>106</v>
      </c>
      <c r="T7428" t="s">
        <v>63</v>
      </c>
      <c r="Y7428" t="s">
        <v>472</v>
      </c>
    </row>
    <row r="7429" spans="1:25" x14ac:dyDescent="0.45">
      <c r="A7429" t="s">
        <v>122</v>
      </c>
      <c r="B7429" t="s">
        <v>598</v>
      </c>
      <c r="C7429">
        <v>10485</v>
      </c>
      <c r="D7429" t="s">
        <v>601</v>
      </c>
      <c r="F7429">
        <v>2011</v>
      </c>
      <c r="G7429">
        <v>3712</v>
      </c>
      <c r="H7429">
        <v>3705.18</v>
      </c>
      <c r="J7429">
        <v>795417.28</v>
      </c>
      <c r="M7429">
        <v>355078.804</v>
      </c>
      <c r="N7429">
        <v>0.24179999999999999</v>
      </c>
      <c r="Q7429">
        <v>1419133.25</v>
      </c>
      <c r="R7429" t="s">
        <v>333</v>
      </c>
      <c r="S7429" t="s">
        <v>106</v>
      </c>
      <c r="T7429" t="s">
        <v>63</v>
      </c>
      <c r="Y7429" t="s">
        <v>472</v>
      </c>
    </row>
    <row r="7430" spans="1:25" x14ac:dyDescent="0.45">
      <c r="A7430" t="s">
        <v>122</v>
      </c>
      <c r="B7430" t="s">
        <v>598</v>
      </c>
      <c r="C7430">
        <v>10485</v>
      </c>
      <c r="D7430" t="s">
        <v>601</v>
      </c>
      <c r="F7430">
        <v>2012</v>
      </c>
      <c r="G7430">
        <v>2762</v>
      </c>
      <c r="H7430">
        <v>2761.28</v>
      </c>
      <c r="J7430">
        <v>595964.75</v>
      </c>
      <c r="M7430">
        <v>273772.53499999997</v>
      </c>
      <c r="N7430">
        <v>0.2505</v>
      </c>
      <c r="Q7430">
        <v>1053743.4269999999</v>
      </c>
      <c r="R7430" t="s">
        <v>333</v>
      </c>
      <c r="S7430" t="s">
        <v>106</v>
      </c>
      <c r="T7430" t="s">
        <v>63</v>
      </c>
      <c r="Y7430" t="s">
        <v>472</v>
      </c>
    </row>
    <row r="7431" spans="1:25" x14ac:dyDescent="0.45">
      <c r="A7431" t="s">
        <v>122</v>
      </c>
      <c r="B7431" t="s">
        <v>598</v>
      </c>
      <c r="C7431">
        <v>10485</v>
      </c>
      <c r="D7431" t="s">
        <v>602</v>
      </c>
      <c r="F7431">
        <v>2011</v>
      </c>
      <c r="G7431">
        <v>0</v>
      </c>
      <c r="H7431">
        <v>0</v>
      </c>
      <c r="R7431" t="s">
        <v>333</v>
      </c>
      <c r="S7431" t="s">
        <v>106</v>
      </c>
      <c r="T7431" t="s">
        <v>63</v>
      </c>
      <c r="Y7431" t="s">
        <v>472</v>
      </c>
    </row>
    <row r="7432" spans="1:25" x14ac:dyDescent="0.45">
      <c r="A7432" t="s">
        <v>122</v>
      </c>
      <c r="B7432" t="s">
        <v>598</v>
      </c>
      <c r="C7432">
        <v>10485</v>
      </c>
      <c r="D7432" t="s">
        <v>602</v>
      </c>
      <c r="F7432">
        <v>2012</v>
      </c>
      <c r="G7432">
        <v>0</v>
      </c>
      <c r="H7432">
        <v>0</v>
      </c>
      <c r="R7432" t="s">
        <v>333</v>
      </c>
      <c r="S7432" t="s">
        <v>106</v>
      </c>
      <c r="T7432" t="s">
        <v>63</v>
      </c>
      <c r="Y7432" t="s">
        <v>472</v>
      </c>
    </row>
    <row r="7433" spans="1:25" x14ac:dyDescent="0.45">
      <c r="A7433" t="s">
        <v>122</v>
      </c>
      <c r="B7433" t="s">
        <v>598</v>
      </c>
      <c r="C7433">
        <v>10485</v>
      </c>
      <c r="D7433" t="s">
        <v>603</v>
      </c>
      <c r="F7433">
        <v>2011</v>
      </c>
      <c r="G7433">
        <v>3134</v>
      </c>
      <c r="H7433">
        <v>3081.59</v>
      </c>
      <c r="J7433">
        <v>309045.51</v>
      </c>
      <c r="M7433">
        <v>224491.87299999999</v>
      </c>
      <c r="N7433">
        <v>0.28339999999999999</v>
      </c>
      <c r="Q7433">
        <v>829351.74399999995</v>
      </c>
      <c r="R7433" t="s">
        <v>333</v>
      </c>
      <c r="S7433" t="s">
        <v>106</v>
      </c>
      <c r="T7433" t="s">
        <v>63</v>
      </c>
      <c r="Y7433" t="s">
        <v>472</v>
      </c>
    </row>
    <row r="7434" spans="1:25" x14ac:dyDescent="0.45">
      <c r="A7434" t="s">
        <v>122</v>
      </c>
      <c r="B7434" t="s">
        <v>598</v>
      </c>
      <c r="C7434">
        <v>10485</v>
      </c>
      <c r="D7434" t="s">
        <v>603</v>
      </c>
      <c r="F7434">
        <v>2012</v>
      </c>
      <c r="G7434">
        <v>1794</v>
      </c>
      <c r="H7434">
        <v>1752.44</v>
      </c>
      <c r="J7434">
        <v>302913.99</v>
      </c>
      <c r="M7434">
        <v>191286.08300000001</v>
      </c>
      <c r="N7434">
        <v>0.28160000000000002</v>
      </c>
      <c r="Q7434">
        <v>668975.68799999997</v>
      </c>
      <c r="R7434" t="s">
        <v>333</v>
      </c>
      <c r="S7434" t="s">
        <v>106</v>
      </c>
      <c r="T7434" t="s">
        <v>63</v>
      </c>
      <c r="Y7434" t="s">
        <v>472</v>
      </c>
    </row>
    <row r="7435" spans="1:25" x14ac:dyDescent="0.45">
      <c r="A7435" t="s">
        <v>274</v>
      </c>
      <c r="B7435" t="s">
        <v>604</v>
      </c>
      <c r="C7435">
        <v>10566</v>
      </c>
      <c r="D7435">
        <v>1001</v>
      </c>
      <c r="F7435">
        <v>2009</v>
      </c>
      <c r="G7435">
        <v>7573</v>
      </c>
      <c r="H7435">
        <v>7552.25</v>
      </c>
      <c r="J7435">
        <v>5019205.75</v>
      </c>
      <c r="K7435">
        <v>523.38699999999994</v>
      </c>
      <c r="L7435">
        <v>0.17269999999999999</v>
      </c>
      <c r="M7435">
        <v>684624.47499999998</v>
      </c>
      <c r="N7435">
        <v>0.1263</v>
      </c>
      <c r="O7435">
        <v>427.05900000000003</v>
      </c>
      <c r="P7435">
        <v>0.1351</v>
      </c>
      <c r="Q7435">
        <v>6670275.9249999998</v>
      </c>
      <c r="R7435" t="s">
        <v>82</v>
      </c>
      <c r="S7435" t="s">
        <v>83</v>
      </c>
      <c r="T7435" t="s">
        <v>63</v>
      </c>
      <c r="U7435" t="s">
        <v>116</v>
      </c>
      <c r="V7435" t="s">
        <v>211</v>
      </c>
      <c r="W7435" t="s">
        <v>140</v>
      </c>
      <c r="Y7435" t="s">
        <v>103</v>
      </c>
    </row>
    <row r="7436" spans="1:25" x14ac:dyDescent="0.45">
      <c r="A7436" t="s">
        <v>274</v>
      </c>
      <c r="B7436" t="s">
        <v>604</v>
      </c>
      <c r="C7436">
        <v>10566</v>
      </c>
      <c r="D7436">
        <v>1001</v>
      </c>
      <c r="F7436">
        <v>2010</v>
      </c>
      <c r="G7436">
        <v>8624</v>
      </c>
      <c r="H7436">
        <v>8618.25</v>
      </c>
      <c r="J7436">
        <v>5680785.75</v>
      </c>
      <c r="K7436">
        <v>774.024</v>
      </c>
      <c r="L7436">
        <v>0.26379999999999998</v>
      </c>
      <c r="M7436">
        <v>827200.15</v>
      </c>
      <c r="N7436">
        <v>0.1971</v>
      </c>
      <c r="O7436">
        <v>522.03099999999995</v>
      </c>
      <c r="P7436">
        <v>0.1605</v>
      </c>
      <c r="Q7436">
        <v>8053114.0750000002</v>
      </c>
      <c r="R7436" t="s">
        <v>82</v>
      </c>
      <c r="S7436" t="s">
        <v>83</v>
      </c>
      <c r="T7436" t="s">
        <v>63</v>
      </c>
      <c r="U7436" t="s">
        <v>116</v>
      </c>
      <c r="V7436" t="s">
        <v>211</v>
      </c>
      <c r="W7436" t="s">
        <v>140</v>
      </c>
      <c r="Y7436" t="s">
        <v>103</v>
      </c>
    </row>
    <row r="7437" spans="1:25" x14ac:dyDescent="0.45">
      <c r="A7437" t="s">
        <v>274</v>
      </c>
      <c r="B7437" t="s">
        <v>604</v>
      </c>
      <c r="C7437">
        <v>10566</v>
      </c>
      <c r="D7437">
        <v>1001</v>
      </c>
      <c r="F7437">
        <v>2011</v>
      </c>
      <c r="G7437">
        <v>8208</v>
      </c>
      <c r="H7437">
        <v>8192.5</v>
      </c>
      <c r="J7437">
        <v>4279614.25</v>
      </c>
      <c r="K7437">
        <v>558.25</v>
      </c>
      <c r="L7437">
        <v>0.2505</v>
      </c>
      <c r="M7437">
        <v>565605.375</v>
      </c>
      <c r="N7437">
        <v>0.15479999999999999</v>
      </c>
      <c r="O7437">
        <v>368.33100000000002</v>
      </c>
      <c r="P7437">
        <v>0.15260000000000001</v>
      </c>
      <c r="Q7437">
        <v>5506777.5750000002</v>
      </c>
      <c r="R7437" t="s">
        <v>82</v>
      </c>
      <c r="S7437" t="s">
        <v>83</v>
      </c>
      <c r="T7437" t="s">
        <v>63</v>
      </c>
      <c r="U7437" t="s">
        <v>116</v>
      </c>
      <c r="V7437" t="s">
        <v>211</v>
      </c>
      <c r="W7437" t="s">
        <v>140</v>
      </c>
      <c r="Y7437" t="s">
        <v>103</v>
      </c>
    </row>
    <row r="7438" spans="1:25" x14ac:dyDescent="0.45">
      <c r="A7438" t="s">
        <v>274</v>
      </c>
      <c r="B7438" t="s">
        <v>604</v>
      </c>
      <c r="C7438">
        <v>10566</v>
      </c>
      <c r="D7438">
        <v>1001</v>
      </c>
      <c r="F7438">
        <v>2012</v>
      </c>
      <c r="G7438">
        <v>8543</v>
      </c>
      <c r="H7438">
        <v>8533</v>
      </c>
      <c r="J7438">
        <v>4099603.25</v>
      </c>
      <c r="K7438">
        <v>569.00599999999997</v>
      </c>
      <c r="L7438">
        <v>0.20130000000000001</v>
      </c>
      <c r="M7438">
        <v>589668.94999999995</v>
      </c>
      <c r="N7438">
        <v>0.1026</v>
      </c>
      <c r="O7438">
        <v>393.93900000000002</v>
      </c>
      <c r="P7438">
        <v>0.13750000000000001</v>
      </c>
      <c r="Q7438">
        <v>5746516.1500000004</v>
      </c>
      <c r="R7438" t="s">
        <v>82</v>
      </c>
      <c r="S7438" t="s">
        <v>83</v>
      </c>
      <c r="T7438" t="s">
        <v>63</v>
      </c>
      <c r="U7438" t="s">
        <v>116</v>
      </c>
      <c r="V7438" t="s">
        <v>211</v>
      </c>
      <c r="W7438" t="s">
        <v>140</v>
      </c>
      <c r="Y7438" t="s">
        <v>283</v>
      </c>
    </row>
    <row r="7439" spans="1:25" x14ac:dyDescent="0.45">
      <c r="A7439" t="s">
        <v>274</v>
      </c>
      <c r="B7439" t="s">
        <v>604</v>
      </c>
      <c r="C7439">
        <v>10566</v>
      </c>
      <c r="D7439">
        <v>1001</v>
      </c>
      <c r="F7439">
        <v>2013</v>
      </c>
      <c r="G7439">
        <v>8114</v>
      </c>
      <c r="H7439">
        <v>8107.25</v>
      </c>
      <c r="J7439">
        <v>4635079.5</v>
      </c>
      <c r="K7439">
        <v>523.44899999999996</v>
      </c>
      <c r="L7439">
        <v>0.1915</v>
      </c>
      <c r="M7439">
        <v>652137.55000000005</v>
      </c>
      <c r="N7439">
        <v>0.10249999999999999</v>
      </c>
      <c r="O7439">
        <v>448.541</v>
      </c>
      <c r="P7439">
        <v>0.14149999999999999</v>
      </c>
      <c r="Q7439">
        <v>6362448.3499999996</v>
      </c>
      <c r="R7439" t="s">
        <v>82</v>
      </c>
      <c r="S7439" t="s">
        <v>83</v>
      </c>
      <c r="T7439" t="s">
        <v>63</v>
      </c>
      <c r="U7439" t="s">
        <v>116</v>
      </c>
      <c r="V7439" t="s">
        <v>211</v>
      </c>
      <c r="W7439" t="s">
        <v>140</v>
      </c>
      <c r="Y7439" t="s">
        <v>283</v>
      </c>
    </row>
    <row r="7440" spans="1:25" x14ac:dyDescent="0.45">
      <c r="A7440" t="s">
        <v>274</v>
      </c>
      <c r="B7440" t="s">
        <v>604</v>
      </c>
      <c r="C7440">
        <v>10566</v>
      </c>
      <c r="D7440">
        <v>1001</v>
      </c>
      <c r="F7440">
        <v>2014</v>
      </c>
      <c r="G7440">
        <v>8554</v>
      </c>
      <c r="H7440">
        <v>8549.25</v>
      </c>
      <c r="J7440">
        <v>5346495</v>
      </c>
      <c r="K7440">
        <v>581.70399999999995</v>
      </c>
      <c r="L7440">
        <v>0.18820000000000001</v>
      </c>
      <c r="M7440">
        <v>694527.15</v>
      </c>
      <c r="N7440">
        <v>0.1026</v>
      </c>
      <c r="O7440">
        <v>475.16699999999997</v>
      </c>
      <c r="P7440">
        <v>0.14149999999999999</v>
      </c>
      <c r="Q7440">
        <v>6769778.1749999998</v>
      </c>
      <c r="R7440" t="s">
        <v>82</v>
      </c>
      <c r="S7440" t="s">
        <v>83</v>
      </c>
      <c r="T7440" t="s">
        <v>63</v>
      </c>
      <c r="U7440" t="s">
        <v>116</v>
      </c>
      <c r="V7440" t="s">
        <v>211</v>
      </c>
      <c r="W7440" t="s">
        <v>140</v>
      </c>
      <c r="Y7440" t="s">
        <v>283</v>
      </c>
    </row>
    <row r="7441" spans="1:25" x14ac:dyDescent="0.45">
      <c r="A7441" t="s">
        <v>274</v>
      </c>
      <c r="B7441" t="s">
        <v>604</v>
      </c>
      <c r="C7441">
        <v>10566</v>
      </c>
      <c r="D7441">
        <v>1001</v>
      </c>
      <c r="F7441">
        <v>2015</v>
      </c>
      <c r="G7441">
        <v>7678</v>
      </c>
      <c r="H7441">
        <v>7666</v>
      </c>
      <c r="J7441">
        <v>3987021.75</v>
      </c>
      <c r="K7441">
        <v>808.43</v>
      </c>
      <c r="L7441">
        <v>0.26679999999999998</v>
      </c>
      <c r="M7441">
        <v>555752.32499999995</v>
      </c>
      <c r="N7441">
        <v>0.1019</v>
      </c>
      <c r="O7441">
        <v>376.88099999999997</v>
      </c>
      <c r="P7441">
        <v>0.13589999999999999</v>
      </c>
      <c r="Q7441">
        <v>5462342.7000000002</v>
      </c>
      <c r="R7441" t="s">
        <v>82</v>
      </c>
      <c r="S7441" t="s">
        <v>83</v>
      </c>
      <c r="T7441" t="s">
        <v>63</v>
      </c>
      <c r="U7441" t="s">
        <v>116</v>
      </c>
      <c r="V7441" t="s">
        <v>211</v>
      </c>
      <c r="W7441" t="s">
        <v>140</v>
      </c>
      <c r="Y7441" t="s">
        <v>579</v>
      </c>
    </row>
    <row r="7442" spans="1:25" x14ac:dyDescent="0.45">
      <c r="A7442" t="s">
        <v>274</v>
      </c>
      <c r="B7442" t="s">
        <v>604</v>
      </c>
      <c r="C7442">
        <v>10566</v>
      </c>
      <c r="D7442">
        <v>1001</v>
      </c>
      <c r="F7442">
        <v>2016</v>
      </c>
      <c r="G7442">
        <v>8290</v>
      </c>
      <c r="H7442">
        <v>8288.75</v>
      </c>
      <c r="J7442">
        <v>4010333</v>
      </c>
      <c r="K7442">
        <v>508.62599999999998</v>
      </c>
      <c r="L7442">
        <v>0.1643</v>
      </c>
      <c r="M7442">
        <v>606962.9</v>
      </c>
      <c r="N7442">
        <v>0.1026</v>
      </c>
      <c r="O7442">
        <v>367.39699999999999</v>
      </c>
      <c r="P7442">
        <v>0.1244</v>
      </c>
      <c r="Q7442">
        <v>5925989.3250000002</v>
      </c>
      <c r="R7442" t="s">
        <v>82</v>
      </c>
      <c r="S7442" t="s">
        <v>83</v>
      </c>
      <c r="T7442" t="s">
        <v>63</v>
      </c>
      <c r="U7442" t="s">
        <v>116</v>
      </c>
      <c r="V7442" t="s">
        <v>211</v>
      </c>
      <c r="W7442" t="s">
        <v>140</v>
      </c>
      <c r="Y7442" t="s">
        <v>579</v>
      </c>
    </row>
    <row r="7443" spans="1:25" x14ac:dyDescent="0.45">
      <c r="A7443" t="s">
        <v>274</v>
      </c>
      <c r="B7443" t="s">
        <v>604</v>
      </c>
      <c r="C7443">
        <v>10566</v>
      </c>
      <c r="D7443">
        <v>1001</v>
      </c>
      <c r="F7443">
        <v>2017</v>
      </c>
      <c r="G7443">
        <v>8246</v>
      </c>
      <c r="H7443">
        <v>8244.75</v>
      </c>
      <c r="J7443">
        <v>3694221.25</v>
      </c>
      <c r="K7443">
        <v>466.33600000000001</v>
      </c>
      <c r="L7443">
        <v>0.1799</v>
      </c>
      <c r="M7443">
        <v>532757.05000000005</v>
      </c>
      <c r="N7443">
        <v>0.10299999999999999</v>
      </c>
      <c r="O7443">
        <v>320.79199999999997</v>
      </c>
      <c r="P7443">
        <v>0.124</v>
      </c>
      <c r="Q7443">
        <v>5192608.7249999996</v>
      </c>
      <c r="R7443" t="s">
        <v>82</v>
      </c>
      <c r="S7443" t="s">
        <v>83</v>
      </c>
      <c r="T7443" t="s">
        <v>63</v>
      </c>
      <c r="U7443" t="s">
        <v>116</v>
      </c>
      <c r="V7443" t="s">
        <v>211</v>
      </c>
      <c r="W7443" t="s">
        <v>140</v>
      </c>
      <c r="Y7443" t="s">
        <v>580</v>
      </c>
    </row>
    <row r="7444" spans="1:25" x14ac:dyDescent="0.45">
      <c r="A7444" t="s">
        <v>274</v>
      </c>
      <c r="B7444" t="s">
        <v>604</v>
      </c>
      <c r="C7444">
        <v>10566</v>
      </c>
      <c r="D7444">
        <v>1001</v>
      </c>
      <c r="F7444">
        <v>2018</v>
      </c>
      <c r="G7444">
        <v>7812</v>
      </c>
      <c r="H7444">
        <v>7808.25</v>
      </c>
      <c r="J7444">
        <v>3460237.5</v>
      </c>
      <c r="K7444">
        <v>349.37599999999998</v>
      </c>
      <c r="L7444">
        <v>0.14169999999999999</v>
      </c>
      <c r="M7444">
        <v>506831.92499999999</v>
      </c>
      <c r="N7444">
        <v>0.10299999999999999</v>
      </c>
      <c r="O7444">
        <v>306.22800000000001</v>
      </c>
      <c r="P7444">
        <v>0.1229</v>
      </c>
      <c r="Q7444">
        <v>4939843.9000000004</v>
      </c>
      <c r="R7444" t="s">
        <v>82</v>
      </c>
      <c r="S7444" t="s">
        <v>83</v>
      </c>
      <c r="T7444" t="s">
        <v>63</v>
      </c>
      <c r="U7444" t="s">
        <v>116</v>
      </c>
      <c r="V7444" t="s">
        <v>211</v>
      </c>
      <c r="W7444" t="s">
        <v>140</v>
      </c>
      <c r="Y7444" t="s">
        <v>580</v>
      </c>
    </row>
    <row r="7445" spans="1:25" x14ac:dyDescent="0.45">
      <c r="A7445" t="s">
        <v>274</v>
      </c>
      <c r="B7445" t="s">
        <v>604</v>
      </c>
      <c r="C7445">
        <v>10566</v>
      </c>
      <c r="D7445">
        <v>1001</v>
      </c>
      <c r="F7445">
        <v>2019</v>
      </c>
      <c r="G7445">
        <v>8555</v>
      </c>
      <c r="H7445">
        <v>8551.98</v>
      </c>
      <c r="J7445">
        <v>3193745.09</v>
      </c>
      <c r="K7445">
        <v>360.101</v>
      </c>
      <c r="L7445">
        <v>0.14549999999999999</v>
      </c>
      <c r="M7445">
        <v>511148.973</v>
      </c>
      <c r="N7445">
        <v>0.10290000000000001</v>
      </c>
      <c r="O7445">
        <v>277.02999999999997</v>
      </c>
      <c r="P7445">
        <v>0.1106</v>
      </c>
      <c r="Q7445">
        <v>4983009.8669999996</v>
      </c>
      <c r="R7445" t="s">
        <v>82</v>
      </c>
      <c r="S7445" t="s">
        <v>83</v>
      </c>
      <c r="T7445" t="s">
        <v>63</v>
      </c>
      <c r="U7445" t="s">
        <v>116</v>
      </c>
      <c r="V7445" t="s">
        <v>211</v>
      </c>
      <c r="W7445" t="s">
        <v>140</v>
      </c>
      <c r="Y7445" t="s">
        <v>580</v>
      </c>
    </row>
    <row r="7446" spans="1:25" x14ac:dyDescent="0.45">
      <c r="A7446" t="s">
        <v>274</v>
      </c>
      <c r="B7446" t="s">
        <v>604</v>
      </c>
      <c r="C7446">
        <v>10566</v>
      </c>
      <c r="D7446">
        <v>1001</v>
      </c>
      <c r="F7446">
        <v>2020</v>
      </c>
      <c r="G7446">
        <v>8580</v>
      </c>
      <c r="H7446">
        <v>8573.36</v>
      </c>
      <c r="J7446">
        <v>2718248.11</v>
      </c>
      <c r="K7446">
        <v>306.57400000000001</v>
      </c>
      <c r="L7446">
        <v>0.14499999999999999</v>
      </c>
      <c r="M7446">
        <v>436346.02500000002</v>
      </c>
      <c r="N7446">
        <v>0.10290000000000001</v>
      </c>
      <c r="O7446">
        <v>249.03100000000001</v>
      </c>
      <c r="P7446">
        <v>0.11700000000000001</v>
      </c>
      <c r="Q7446">
        <v>4253439.2350000003</v>
      </c>
      <c r="R7446" t="s">
        <v>82</v>
      </c>
      <c r="S7446" t="s">
        <v>83</v>
      </c>
      <c r="T7446" t="s">
        <v>63</v>
      </c>
      <c r="U7446" t="s">
        <v>116</v>
      </c>
      <c r="V7446" t="s">
        <v>211</v>
      </c>
      <c r="W7446" t="s">
        <v>140</v>
      </c>
      <c r="Y7446" t="s">
        <v>581</v>
      </c>
    </row>
    <row r="7447" spans="1:25" x14ac:dyDescent="0.45">
      <c r="A7447" t="s">
        <v>274</v>
      </c>
      <c r="B7447" t="s">
        <v>604</v>
      </c>
      <c r="C7447">
        <v>10566</v>
      </c>
      <c r="D7447">
        <v>1001</v>
      </c>
      <c r="F7447">
        <v>2021</v>
      </c>
      <c r="G7447">
        <v>6401</v>
      </c>
      <c r="H7447">
        <v>6388.68</v>
      </c>
      <c r="J7447">
        <v>2610873.33</v>
      </c>
      <c r="K7447">
        <v>235.69200000000001</v>
      </c>
      <c r="L7447">
        <v>0.1336</v>
      </c>
      <c r="M7447">
        <v>378530.52899999998</v>
      </c>
      <c r="N7447">
        <v>0.1028</v>
      </c>
      <c r="O7447">
        <v>230.85499999999999</v>
      </c>
      <c r="P7447">
        <v>0.1235</v>
      </c>
      <c r="Q7447">
        <v>3691276.818</v>
      </c>
      <c r="R7447" t="s">
        <v>82</v>
      </c>
      <c r="S7447" t="s">
        <v>83</v>
      </c>
      <c r="T7447" t="s">
        <v>63</v>
      </c>
      <c r="U7447" t="s">
        <v>116</v>
      </c>
      <c r="V7447" t="s">
        <v>211</v>
      </c>
      <c r="W7447" t="s">
        <v>140</v>
      </c>
      <c r="Y7447" t="s">
        <v>582</v>
      </c>
    </row>
    <row r="7448" spans="1:25" x14ac:dyDescent="0.45">
      <c r="A7448" t="s">
        <v>274</v>
      </c>
      <c r="B7448" t="s">
        <v>604</v>
      </c>
      <c r="C7448">
        <v>10566</v>
      </c>
      <c r="D7448">
        <v>1001</v>
      </c>
      <c r="F7448">
        <v>2022</v>
      </c>
      <c r="G7448">
        <v>3737</v>
      </c>
      <c r="H7448">
        <v>3731.89</v>
      </c>
      <c r="J7448">
        <v>1699832.84</v>
      </c>
      <c r="K7448">
        <v>161.67699999999999</v>
      </c>
      <c r="L7448">
        <v>0.1394</v>
      </c>
      <c r="M7448">
        <v>243651.22</v>
      </c>
      <c r="N7448">
        <v>0.10290000000000001</v>
      </c>
      <c r="O7448">
        <v>145.99700000000001</v>
      </c>
      <c r="P7448">
        <v>0.12039999999999999</v>
      </c>
      <c r="Q7448">
        <v>2375347.8480000002</v>
      </c>
      <c r="R7448" t="s">
        <v>82</v>
      </c>
      <c r="S7448" t="s">
        <v>83</v>
      </c>
      <c r="T7448" t="s">
        <v>63</v>
      </c>
      <c r="U7448" t="s">
        <v>116</v>
      </c>
      <c r="V7448" t="s">
        <v>211</v>
      </c>
      <c r="W7448" t="s">
        <v>140</v>
      </c>
      <c r="Y7448" t="s">
        <v>582</v>
      </c>
    </row>
    <row r="7449" spans="1:25" x14ac:dyDescent="0.45">
      <c r="A7449" t="s">
        <v>274</v>
      </c>
      <c r="B7449" t="s">
        <v>604</v>
      </c>
      <c r="C7449">
        <v>10566</v>
      </c>
      <c r="D7449">
        <v>1002</v>
      </c>
      <c r="F7449">
        <v>2009</v>
      </c>
      <c r="G7449">
        <v>8618</v>
      </c>
      <c r="H7449">
        <v>8606.5</v>
      </c>
      <c r="J7449">
        <v>3436673.75</v>
      </c>
      <c r="K7449">
        <v>615.28099999999995</v>
      </c>
      <c r="L7449">
        <v>0.17119999999999999</v>
      </c>
      <c r="M7449">
        <v>798935.05</v>
      </c>
      <c r="N7449">
        <v>0.1101</v>
      </c>
      <c r="O7449">
        <v>498.161</v>
      </c>
      <c r="P7449">
        <v>0.1434</v>
      </c>
      <c r="Q7449">
        <v>7786365.7750000004</v>
      </c>
      <c r="R7449" t="s">
        <v>82</v>
      </c>
      <c r="S7449" t="s">
        <v>83</v>
      </c>
      <c r="T7449" t="s">
        <v>63</v>
      </c>
      <c r="U7449" t="s">
        <v>116</v>
      </c>
      <c r="V7449" t="s">
        <v>211</v>
      </c>
      <c r="W7449" t="s">
        <v>140</v>
      </c>
      <c r="Y7449" t="s">
        <v>103</v>
      </c>
    </row>
    <row r="7450" spans="1:25" x14ac:dyDescent="0.45">
      <c r="A7450" t="s">
        <v>274</v>
      </c>
      <c r="B7450" t="s">
        <v>604</v>
      </c>
      <c r="C7450">
        <v>10566</v>
      </c>
      <c r="D7450">
        <v>1002</v>
      </c>
      <c r="F7450">
        <v>2010</v>
      </c>
      <c r="G7450">
        <v>8069</v>
      </c>
      <c r="H7450">
        <v>8060.25</v>
      </c>
      <c r="J7450">
        <v>519613.5</v>
      </c>
      <c r="K7450">
        <v>707.83500000000004</v>
      </c>
      <c r="L7450">
        <v>0.2286</v>
      </c>
      <c r="M7450">
        <v>743285.1</v>
      </c>
      <c r="N7450">
        <v>0.1167</v>
      </c>
      <c r="O7450">
        <v>472.50299999999999</v>
      </c>
      <c r="P7450">
        <v>0.18429999999999999</v>
      </c>
      <c r="Q7450">
        <v>7243330.0250000004</v>
      </c>
      <c r="R7450" t="s">
        <v>82</v>
      </c>
      <c r="S7450" t="s">
        <v>83</v>
      </c>
      <c r="T7450" t="s">
        <v>63</v>
      </c>
      <c r="U7450" t="s">
        <v>116</v>
      </c>
      <c r="V7450" t="s">
        <v>211</v>
      </c>
      <c r="W7450" t="s">
        <v>140</v>
      </c>
      <c r="Y7450" t="s">
        <v>103</v>
      </c>
    </row>
    <row r="7451" spans="1:25" x14ac:dyDescent="0.45">
      <c r="A7451" t="s">
        <v>274</v>
      </c>
      <c r="B7451" t="s">
        <v>604</v>
      </c>
      <c r="C7451">
        <v>10566</v>
      </c>
      <c r="D7451">
        <v>1002</v>
      </c>
      <c r="F7451">
        <v>2011</v>
      </c>
      <c r="G7451">
        <v>7889</v>
      </c>
      <c r="H7451">
        <v>7873.5</v>
      </c>
      <c r="J7451">
        <v>3545402</v>
      </c>
      <c r="K7451">
        <v>593.66800000000001</v>
      </c>
      <c r="L7451">
        <v>0.20039999999999999</v>
      </c>
      <c r="M7451">
        <v>636517.67500000005</v>
      </c>
      <c r="N7451">
        <v>0.1074</v>
      </c>
      <c r="O7451">
        <v>383.40199999999999</v>
      </c>
      <c r="P7451">
        <v>0.1234</v>
      </c>
      <c r="Q7451">
        <v>6204144.2750000004</v>
      </c>
      <c r="R7451" t="s">
        <v>82</v>
      </c>
      <c r="S7451" t="s">
        <v>83</v>
      </c>
      <c r="T7451" t="s">
        <v>63</v>
      </c>
      <c r="U7451" t="s">
        <v>116</v>
      </c>
      <c r="V7451" t="s">
        <v>211</v>
      </c>
      <c r="W7451" t="s">
        <v>140</v>
      </c>
      <c r="Y7451" t="s">
        <v>103</v>
      </c>
    </row>
    <row r="7452" spans="1:25" x14ac:dyDescent="0.45">
      <c r="A7452" t="s">
        <v>274</v>
      </c>
      <c r="B7452" t="s">
        <v>604</v>
      </c>
      <c r="C7452">
        <v>10566</v>
      </c>
      <c r="D7452">
        <v>1002</v>
      </c>
      <c r="F7452">
        <v>2012</v>
      </c>
      <c r="G7452">
        <v>7906</v>
      </c>
      <c r="H7452">
        <v>7893</v>
      </c>
      <c r="J7452">
        <v>3608223.25</v>
      </c>
      <c r="K7452">
        <v>488.93099999999998</v>
      </c>
      <c r="L7452">
        <v>0.2059</v>
      </c>
      <c r="M7452">
        <v>502085.1</v>
      </c>
      <c r="N7452">
        <v>0.1026</v>
      </c>
      <c r="O7452">
        <v>348.57499999999999</v>
      </c>
      <c r="P7452">
        <v>0.1462</v>
      </c>
      <c r="Q7452">
        <v>4893660.1500000004</v>
      </c>
      <c r="R7452" t="s">
        <v>82</v>
      </c>
      <c r="S7452" t="s">
        <v>83</v>
      </c>
      <c r="T7452" t="s">
        <v>63</v>
      </c>
      <c r="U7452" t="s">
        <v>116</v>
      </c>
      <c r="V7452" t="s">
        <v>211</v>
      </c>
      <c r="W7452" t="s">
        <v>140</v>
      </c>
      <c r="Y7452" t="s">
        <v>283</v>
      </c>
    </row>
    <row r="7453" spans="1:25" x14ac:dyDescent="0.45">
      <c r="A7453" t="s">
        <v>274</v>
      </c>
      <c r="B7453" t="s">
        <v>604</v>
      </c>
      <c r="C7453">
        <v>10566</v>
      </c>
      <c r="D7453">
        <v>1002</v>
      </c>
      <c r="F7453">
        <v>2013</v>
      </c>
      <c r="G7453">
        <v>8632</v>
      </c>
      <c r="H7453">
        <v>8627</v>
      </c>
      <c r="J7453">
        <v>5081907.5</v>
      </c>
      <c r="K7453">
        <v>522.59100000000001</v>
      </c>
      <c r="L7453">
        <v>0.15690000000000001</v>
      </c>
      <c r="M7453">
        <v>686995.32499999995</v>
      </c>
      <c r="N7453">
        <v>0.1026</v>
      </c>
      <c r="O7453">
        <v>458.35700000000003</v>
      </c>
      <c r="P7453">
        <v>0.1371</v>
      </c>
      <c r="Q7453">
        <v>6695701.8250000002</v>
      </c>
      <c r="R7453" t="s">
        <v>82</v>
      </c>
      <c r="S7453" t="s">
        <v>83</v>
      </c>
      <c r="T7453" t="s">
        <v>63</v>
      </c>
      <c r="U7453" t="s">
        <v>116</v>
      </c>
      <c r="V7453" t="s">
        <v>211</v>
      </c>
      <c r="W7453" t="s">
        <v>140</v>
      </c>
      <c r="Y7453" t="s">
        <v>283</v>
      </c>
    </row>
    <row r="7454" spans="1:25" x14ac:dyDescent="0.45">
      <c r="A7454" t="s">
        <v>274</v>
      </c>
      <c r="B7454" t="s">
        <v>604</v>
      </c>
      <c r="C7454">
        <v>10566</v>
      </c>
      <c r="D7454">
        <v>1002</v>
      </c>
      <c r="F7454">
        <v>2014</v>
      </c>
      <c r="G7454">
        <v>7689</v>
      </c>
      <c r="H7454">
        <v>7667.5</v>
      </c>
      <c r="J7454">
        <v>5066951</v>
      </c>
      <c r="K7454">
        <v>547.11300000000006</v>
      </c>
      <c r="L7454">
        <v>0.18740000000000001</v>
      </c>
      <c r="M7454">
        <v>617168.625</v>
      </c>
      <c r="N7454">
        <v>0.10249999999999999</v>
      </c>
      <c r="O7454">
        <v>428.43900000000002</v>
      </c>
      <c r="P7454">
        <v>0.1421</v>
      </c>
      <c r="Q7454">
        <v>6018716.9500000002</v>
      </c>
      <c r="R7454" t="s">
        <v>82</v>
      </c>
      <c r="S7454" t="s">
        <v>83</v>
      </c>
      <c r="T7454" t="s">
        <v>63</v>
      </c>
      <c r="U7454" t="s">
        <v>116</v>
      </c>
      <c r="V7454" t="s">
        <v>211</v>
      </c>
      <c r="W7454" t="s">
        <v>140</v>
      </c>
      <c r="Y7454" t="s">
        <v>283</v>
      </c>
    </row>
    <row r="7455" spans="1:25" x14ac:dyDescent="0.45">
      <c r="A7455" t="s">
        <v>274</v>
      </c>
      <c r="B7455" t="s">
        <v>604</v>
      </c>
      <c r="C7455">
        <v>10566</v>
      </c>
      <c r="D7455">
        <v>1002</v>
      </c>
      <c r="F7455">
        <v>2015</v>
      </c>
      <c r="G7455">
        <v>8368</v>
      </c>
      <c r="H7455">
        <v>8357.25</v>
      </c>
      <c r="J7455">
        <v>4529935</v>
      </c>
      <c r="K7455">
        <v>469.13099999999997</v>
      </c>
      <c r="L7455">
        <v>0.14030000000000001</v>
      </c>
      <c r="M7455">
        <v>677093.125</v>
      </c>
      <c r="N7455">
        <v>0.10249999999999999</v>
      </c>
      <c r="O7455">
        <v>379.464</v>
      </c>
      <c r="P7455">
        <v>0.11459999999999999</v>
      </c>
      <c r="Q7455">
        <v>6604683.9000000004</v>
      </c>
      <c r="R7455" t="s">
        <v>82</v>
      </c>
      <c r="S7455" t="s">
        <v>83</v>
      </c>
      <c r="T7455" t="s">
        <v>63</v>
      </c>
      <c r="U7455" t="s">
        <v>116</v>
      </c>
      <c r="V7455" t="s">
        <v>211</v>
      </c>
      <c r="W7455" t="s">
        <v>140</v>
      </c>
      <c r="Y7455" t="s">
        <v>579</v>
      </c>
    </row>
    <row r="7456" spans="1:25" x14ac:dyDescent="0.45">
      <c r="A7456" t="s">
        <v>274</v>
      </c>
      <c r="B7456" t="s">
        <v>604</v>
      </c>
      <c r="C7456">
        <v>10566</v>
      </c>
      <c r="D7456">
        <v>1002</v>
      </c>
      <c r="F7456">
        <v>2016</v>
      </c>
      <c r="G7456">
        <v>7986</v>
      </c>
      <c r="H7456">
        <v>7985.5</v>
      </c>
      <c r="J7456">
        <v>3821196.5</v>
      </c>
      <c r="K7456">
        <v>422.81599999999997</v>
      </c>
      <c r="L7456">
        <v>0.14680000000000001</v>
      </c>
      <c r="M7456">
        <v>597773.69999999995</v>
      </c>
      <c r="N7456">
        <v>0.1027</v>
      </c>
      <c r="O7456">
        <v>324.92700000000002</v>
      </c>
      <c r="P7456">
        <v>0.1119</v>
      </c>
      <c r="Q7456">
        <v>5827388.75</v>
      </c>
      <c r="R7456" t="s">
        <v>82</v>
      </c>
      <c r="S7456" t="s">
        <v>83</v>
      </c>
      <c r="T7456" t="s">
        <v>63</v>
      </c>
      <c r="U7456" t="s">
        <v>116</v>
      </c>
      <c r="V7456" t="s">
        <v>211</v>
      </c>
      <c r="W7456" t="s">
        <v>140</v>
      </c>
      <c r="Y7456" t="s">
        <v>579</v>
      </c>
    </row>
    <row r="7457" spans="1:25" x14ac:dyDescent="0.45">
      <c r="A7457" t="s">
        <v>274</v>
      </c>
      <c r="B7457" t="s">
        <v>604</v>
      </c>
      <c r="C7457">
        <v>10566</v>
      </c>
      <c r="D7457">
        <v>1002</v>
      </c>
      <c r="F7457">
        <v>2017</v>
      </c>
      <c r="G7457">
        <v>8135</v>
      </c>
      <c r="H7457">
        <v>8133.75</v>
      </c>
      <c r="J7457">
        <v>3710525.75</v>
      </c>
      <c r="K7457">
        <v>590.58699999999999</v>
      </c>
      <c r="L7457">
        <v>0.21229999999999999</v>
      </c>
      <c r="M7457">
        <v>543800.625</v>
      </c>
      <c r="N7457">
        <v>0.10299999999999999</v>
      </c>
      <c r="O7457">
        <v>333.93599999999998</v>
      </c>
      <c r="P7457">
        <v>0.1265</v>
      </c>
      <c r="Q7457">
        <v>5300208.5250000004</v>
      </c>
      <c r="R7457" t="s">
        <v>82</v>
      </c>
      <c r="S7457" t="s">
        <v>83</v>
      </c>
      <c r="T7457" t="s">
        <v>63</v>
      </c>
      <c r="U7457" t="s">
        <v>116</v>
      </c>
      <c r="V7457" t="s">
        <v>211</v>
      </c>
      <c r="W7457" t="s">
        <v>140</v>
      </c>
      <c r="Y7457" t="s">
        <v>580</v>
      </c>
    </row>
    <row r="7458" spans="1:25" x14ac:dyDescent="0.45">
      <c r="A7458" t="s">
        <v>274</v>
      </c>
      <c r="B7458" t="s">
        <v>604</v>
      </c>
      <c r="C7458">
        <v>10566</v>
      </c>
      <c r="D7458">
        <v>1002</v>
      </c>
      <c r="F7458">
        <v>2018</v>
      </c>
      <c r="G7458">
        <v>8625</v>
      </c>
      <c r="H7458">
        <v>8623</v>
      </c>
      <c r="J7458">
        <v>3898772.75</v>
      </c>
      <c r="K7458">
        <v>420.38299999999998</v>
      </c>
      <c r="L7458">
        <v>0.1608</v>
      </c>
      <c r="M7458">
        <v>547794.92500000005</v>
      </c>
      <c r="N7458">
        <v>0.10299999999999999</v>
      </c>
      <c r="O7458">
        <v>332.29399999999998</v>
      </c>
      <c r="P7458">
        <v>0.123</v>
      </c>
      <c r="Q7458">
        <v>5339132.875</v>
      </c>
      <c r="R7458" t="s">
        <v>82</v>
      </c>
      <c r="S7458" t="s">
        <v>83</v>
      </c>
      <c r="T7458" t="s">
        <v>63</v>
      </c>
      <c r="U7458" t="s">
        <v>116</v>
      </c>
      <c r="V7458" t="s">
        <v>211</v>
      </c>
      <c r="W7458" t="s">
        <v>140</v>
      </c>
      <c r="Y7458" t="s">
        <v>580</v>
      </c>
    </row>
    <row r="7459" spans="1:25" x14ac:dyDescent="0.45">
      <c r="A7459" t="s">
        <v>274</v>
      </c>
      <c r="B7459" t="s">
        <v>604</v>
      </c>
      <c r="C7459">
        <v>10566</v>
      </c>
      <c r="D7459">
        <v>1002</v>
      </c>
      <c r="F7459">
        <v>2019</v>
      </c>
      <c r="G7459">
        <v>8252</v>
      </c>
      <c r="H7459">
        <v>8238.98</v>
      </c>
      <c r="J7459">
        <v>2993894.99</v>
      </c>
      <c r="K7459">
        <v>319.512</v>
      </c>
      <c r="L7459">
        <v>0.14099999999999999</v>
      </c>
      <c r="M7459">
        <v>473969.76</v>
      </c>
      <c r="N7459">
        <v>0.10290000000000001</v>
      </c>
      <c r="O7459">
        <v>252.191</v>
      </c>
      <c r="P7459">
        <v>0.1087</v>
      </c>
      <c r="Q7459">
        <v>4620509.0650000004</v>
      </c>
      <c r="R7459" t="s">
        <v>82</v>
      </c>
      <c r="S7459" t="s">
        <v>83</v>
      </c>
      <c r="T7459" t="s">
        <v>63</v>
      </c>
      <c r="U7459" t="s">
        <v>116</v>
      </c>
      <c r="V7459" t="s">
        <v>211</v>
      </c>
      <c r="W7459" t="s">
        <v>140</v>
      </c>
      <c r="Y7459" t="s">
        <v>580</v>
      </c>
    </row>
    <row r="7460" spans="1:25" x14ac:dyDescent="0.45">
      <c r="A7460" t="s">
        <v>274</v>
      </c>
      <c r="B7460" t="s">
        <v>604</v>
      </c>
      <c r="C7460">
        <v>10566</v>
      </c>
      <c r="D7460">
        <v>1002</v>
      </c>
      <c r="F7460">
        <v>2020</v>
      </c>
      <c r="G7460">
        <v>8293</v>
      </c>
      <c r="H7460">
        <v>8279.77</v>
      </c>
      <c r="J7460">
        <v>2563099.06</v>
      </c>
      <c r="K7460">
        <v>287.90699999999998</v>
      </c>
      <c r="L7460">
        <v>0.1409</v>
      </c>
      <c r="M7460">
        <v>425395.14199999999</v>
      </c>
      <c r="N7460">
        <v>0.10290000000000001</v>
      </c>
      <c r="O7460">
        <v>239.21199999999999</v>
      </c>
      <c r="P7460">
        <v>0.1157</v>
      </c>
      <c r="Q7460">
        <v>4147225.8930000002</v>
      </c>
      <c r="R7460" t="s">
        <v>82</v>
      </c>
      <c r="S7460" t="s">
        <v>83</v>
      </c>
      <c r="T7460" t="s">
        <v>63</v>
      </c>
      <c r="U7460" t="s">
        <v>116</v>
      </c>
      <c r="V7460" t="s">
        <v>211</v>
      </c>
      <c r="W7460" t="s">
        <v>140</v>
      </c>
      <c r="Y7460" t="s">
        <v>581</v>
      </c>
    </row>
    <row r="7461" spans="1:25" x14ac:dyDescent="0.45">
      <c r="A7461" t="s">
        <v>274</v>
      </c>
      <c r="B7461" t="s">
        <v>604</v>
      </c>
      <c r="C7461">
        <v>10566</v>
      </c>
      <c r="D7461">
        <v>1002</v>
      </c>
      <c r="F7461">
        <v>2021</v>
      </c>
      <c r="G7461">
        <v>6375</v>
      </c>
      <c r="H7461">
        <v>6358.98</v>
      </c>
      <c r="J7461">
        <v>2512564.5099999998</v>
      </c>
      <c r="K7461">
        <v>241.416</v>
      </c>
      <c r="L7461">
        <v>0.13589999999999999</v>
      </c>
      <c r="M7461">
        <v>378931.04300000001</v>
      </c>
      <c r="N7461">
        <v>0.1028</v>
      </c>
      <c r="O7461">
        <v>224.51</v>
      </c>
      <c r="P7461">
        <v>0.1203</v>
      </c>
      <c r="Q7461">
        <v>3695248.838</v>
      </c>
      <c r="R7461" t="s">
        <v>82</v>
      </c>
      <c r="S7461" t="s">
        <v>83</v>
      </c>
      <c r="T7461" t="s">
        <v>63</v>
      </c>
      <c r="U7461" t="s">
        <v>116</v>
      </c>
      <c r="V7461" t="s">
        <v>211</v>
      </c>
      <c r="W7461" t="s">
        <v>140</v>
      </c>
      <c r="Y7461" t="s">
        <v>582</v>
      </c>
    </row>
    <row r="7462" spans="1:25" x14ac:dyDescent="0.45">
      <c r="A7462" t="s">
        <v>274</v>
      </c>
      <c r="B7462" t="s">
        <v>604</v>
      </c>
      <c r="C7462">
        <v>10566</v>
      </c>
      <c r="D7462">
        <v>1002</v>
      </c>
      <c r="F7462">
        <v>2022</v>
      </c>
      <c r="G7462">
        <v>3561</v>
      </c>
      <c r="H7462">
        <v>3555.01</v>
      </c>
      <c r="J7462">
        <v>1625593.18</v>
      </c>
      <c r="K7462">
        <v>155.702</v>
      </c>
      <c r="L7462">
        <v>0.14230000000000001</v>
      </c>
      <c r="M7462">
        <v>230015.95800000001</v>
      </c>
      <c r="N7462">
        <v>0.10290000000000001</v>
      </c>
      <c r="O7462">
        <v>139.16399999999999</v>
      </c>
      <c r="P7462">
        <v>0.12130000000000001</v>
      </c>
      <c r="Q7462">
        <v>2242546.182</v>
      </c>
      <c r="R7462" t="s">
        <v>82</v>
      </c>
      <c r="S7462" t="s">
        <v>83</v>
      </c>
      <c r="T7462" t="s">
        <v>63</v>
      </c>
      <c r="U7462" t="s">
        <v>116</v>
      </c>
      <c r="V7462" t="s">
        <v>211</v>
      </c>
      <c r="W7462" t="s">
        <v>140</v>
      </c>
      <c r="Y7462" t="s">
        <v>582</v>
      </c>
    </row>
    <row r="7463" spans="1:25" x14ac:dyDescent="0.45">
      <c r="A7463" t="s">
        <v>25</v>
      </c>
      <c r="B7463" t="s">
        <v>605</v>
      </c>
      <c r="C7463">
        <v>10567</v>
      </c>
      <c r="D7463" t="s">
        <v>606</v>
      </c>
      <c r="F7463">
        <v>2009</v>
      </c>
      <c r="G7463">
        <v>8542</v>
      </c>
      <c r="H7463">
        <v>8537.25</v>
      </c>
      <c r="I7463">
        <v>311060.25</v>
      </c>
      <c r="M7463">
        <v>221521.82500000001</v>
      </c>
      <c r="N7463">
        <v>5.9200000000000003E-2</v>
      </c>
      <c r="O7463">
        <v>259.05599999999998</v>
      </c>
      <c r="P7463">
        <v>0.13900000000000001</v>
      </c>
      <c r="Q7463">
        <v>3723099.4</v>
      </c>
      <c r="R7463" t="s">
        <v>333</v>
      </c>
      <c r="S7463" t="s">
        <v>45</v>
      </c>
      <c r="T7463" t="s">
        <v>89</v>
      </c>
      <c r="V7463" t="s">
        <v>251</v>
      </c>
      <c r="Y7463" t="s">
        <v>69</v>
      </c>
    </row>
    <row r="7464" spans="1:25" x14ac:dyDescent="0.45">
      <c r="A7464" t="s">
        <v>25</v>
      </c>
      <c r="B7464" t="s">
        <v>605</v>
      </c>
      <c r="C7464">
        <v>10567</v>
      </c>
      <c r="D7464" t="s">
        <v>606</v>
      </c>
      <c r="F7464">
        <v>2010</v>
      </c>
      <c r="G7464">
        <v>8335</v>
      </c>
      <c r="H7464">
        <v>8331.75</v>
      </c>
      <c r="I7464">
        <v>253419.25</v>
      </c>
      <c r="M7464">
        <v>189124.42499999999</v>
      </c>
      <c r="N7464">
        <v>5.9400000000000001E-2</v>
      </c>
      <c r="O7464">
        <v>219.29599999999999</v>
      </c>
      <c r="P7464">
        <v>0.13789999999999999</v>
      </c>
      <c r="Q7464">
        <v>3171618.4</v>
      </c>
      <c r="R7464" t="s">
        <v>333</v>
      </c>
      <c r="S7464" t="s">
        <v>45</v>
      </c>
      <c r="T7464" t="s">
        <v>89</v>
      </c>
      <c r="V7464" t="s">
        <v>251</v>
      </c>
      <c r="Y7464" t="s">
        <v>69</v>
      </c>
    </row>
    <row r="7465" spans="1:25" x14ac:dyDescent="0.45">
      <c r="A7465" t="s">
        <v>25</v>
      </c>
      <c r="B7465" t="s">
        <v>605</v>
      </c>
      <c r="C7465">
        <v>10567</v>
      </c>
      <c r="D7465" t="s">
        <v>606</v>
      </c>
      <c r="F7465">
        <v>2011</v>
      </c>
      <c r="G7465">
        <v>8581</v>
      </c>
      <c r="H7465">
        <v>8578</v>
      </c>
      <c r="I7465">
        <v>300246.75</v>
      </c>
      <c r="M7465">
        <v>214275.15</v>
      </c>
      <c r="N7465">
        <v>5.9200000000000003E-2</v>
      </c>
      <c r="O7465">
        <v>246.73699999999999</v>
      </c>
      <c r="P7465">
        <v>0.13669999999999999</v>
      </c>
      <c r="Q7465">
        <v>3597991.9</v>
      </c>
      <c r="R7465" t="s">
        <v>333</v>
      </c>
      <c r="S7465" t="s">
        <v>45</v>
      </c>
      <c r="T7465" t="s">
        <v>89</v>
      </c>
      <c r="V7465" t="s">
        <v>251</v>
      </c>
      <c r="Y7465" t="s">
        <v>69</v>
      </c>
    </row>
    <row r="7466" spans="1:25" x14ac:dyDescent="0.45">
      <c r="A7466" t="s">
        <v>25</v>
      </c>
      <c r="B7466" t="s">
        <v>605</v>
      </c>
      <c r="C7466">
        <v>10567</v>
      </c>
      <c r="D7466" t="s">
        <v>606</v>
      </c>
      <c r="F7466">
        <v>2012</v>
      </c>
      <c r="G7466">
        <v>2754</v>
      </c>
      <c r="H7466">
        <v>2745.5</v>
      </c>
      <c r="I7466">
        <v>90458.75</v>
      </c>
      <c r="M7466">
        <v>66007.875</v>
      </c>
      <c r="N7466">
        <v>5.9299999999999999E-2</v>
      </c>
      <c r="O7466">
        <v>76.625</v>
      </c>
      <c r="P7466">
        <v>0.13830000000000001</v>
      </c>
      <c r="Q7466">
        <v>1108988.25</v>
      </c>
      <c r="R7466" t="s">
        <v>333</v>
      </c>
      <c r="S7466" t="s">
        <v>45</v>
      </c>
      <c r="T7466" t="s">
        <v>89</v>
      </c>
      <c r="V7466" t="s">
        <v>251</v>
      </c>
      <c r="Y7466" t="s">
        <v>69</v>
      </c>
    </row>
    <row r="7467" spans="1:25" x14ac:dyDescent="0.45">
      <c r="A7467" t="s">
        <v>25</v>
      </c>
      <c r="B7467" t="s">
        <v>605</v>
      </c>
      <c r="C7467">
        <v>10567</v>
      </c>
      <c r="D7467" t="s">
        <v>606</v>
      </c>
      <c r="F7467">
        <v>2013</v>
      </c>
      <c r="G7467">
        <v>57</v>
      </c>
      <c r="H7467">
        <v>46.5</v>
      </c>
      <c r="I7467">
        <v>959.75</v>
      </c>
      <c r="M7467">
        <v>941.6</v>
      </c>
      <c r="N7467">
        <v>6.7299999999999999E-2</v>
      </c>
      <c r="O7467">
        <v>1.2949999999999999</v>
      </c>
      <c r="P7467">
        <v>0.1767</v>
      </c>
      <c r="Q7467">
        <v>13744.25</v>
      </c>
      <c r="R7467" t="s">
        <v>333</v>
      </c>
      <c r="S7467" t="s">
        <v>45</v>
      </c>
      <c r="T7467" t="s">
        <v>89</v>
      </c>
      <c r="V7467" t="s">
        <v>251</v>
      </c>
      <c r="Y7467" t="s">
        <v>69</v>
      </c>
    </row>
    <row r="7468" spans="1:25" x14ac:dyDescent="0.45">
      <c r="A7468" t="s">
        <v>25</v>
      </c>
      <c r="B7468" t="s">
        <v>605</v>
      </c>
      <c r="C7468">
        <v>10567</v>
      </c>
      <c r="D7468" t="s">
        <v>606</v>
      </c>
      <c r="F7468">
        <v>2014</v>
      </c>
      <c r="G7468">
        <v>287</v>
      </c>
      <c r="H7468">
        <v>256.75</v>
      </c>
      <c r="I7468">
        <v>6596</v>
      </c>
      <c r="M7468">
        <v>6608.45</v>
      </c>
      <c r="N7468">
        <v>6.8500000000000005E-2</v>
      </c>
      <c r="O7468">
        <v>8.984</v>
      </c>
      <c r="P7468">
        <v>0.19750000000000001</v>
      </c>
      <c r="Q7468">
        <v>93017.625</v>
      </c>
      <c r="R7468" t="s">
        <v>333</v>
      </c>
      <c r="S7468" t="s">
        <v>45</v>
      </c>
      <c r="T7468" t="s">
        <v>89</v>
      </c>
      <c r="V7468" t="s">
        <v>251</v>
      </c>
      <c r="Y7468" t="s">
        <v>69</v>
      </c>
    </row>
    <row r="7469" spans="1:25" x14ac:dyDescent="0.45">
      <c r="A7469" t="s">
        <v>25</v>
      </c>
      <c r="B7469" t="s">
        <v>605</v>
      </c>
      <c r="C7469">
        <v>10567</v>
      </c>
      <c r="D7469" t="s">
        <v>606</v>
      </c>
      <c r="F7469">
        <v>2015</v>
      </c>
      <c r="G7469">
        <v>245</v>
      </c>
      <c r="H7469">
        <v>219.5</v>
      </c>
      <c r="I7469">
        <v>5759.25</v>
      </c>
      <c r="M7469">
        <v>4773.5749999999998</v>
      </c>
      <c r="N7469">
        <v>6.2799999999999995E-2</v>
      </c>
      <c r="O7469">
        <v>6.6520000000000001</v>
      </c>
      <c r="P7469">
        <v>0.19500000000000001</v>
      </c>
      <c r="Q7469">
        <v>75974.824999999997</v>
      </c>
      <c r="R7469" t="s">
        <v>333</v>
      </c>
      <c r="S7469" t="s">
        <v>45</v>
      </c>
      <c r="T7469" t="s">
        <v>89</v>
      </c>
      <c r="V7469" t="s">
        <v>251</v>
      </c>
      <c r="Y7469" t="s">
        <v>70</v>
      </c>
    </row>
    <row r="7470" spans="1:25" x14ac:dyDescent="0.45">
      <c r="A7470" t="s">
        <v>25</v>
      </c>
      <c r="B7470" t="s">
        <v>605</v>
      </c>
      <c r="C7470">
        <v>10567</v>
      </c>
      <c r="D7470" t="s">
        <v>606</v>
      </c>
      <c r="F7470">
        <v>2016</v>
      </c>
      <c r="G7470">
        <v>667</v>
      </c>
      <c r="H7470">
        <v>602.75</v>
      </c>
      <c r="I7470">
        <v>17056</v>
      </c>
      <c r="M7470">
        <v>12919.3</v>
      </c>
      <c r="N7470">
        <v>5.96E-2</v>
      </c>
      <c r="O7470">
        <v>15.741</v>
      </c>
      <c r="P7470">
        <v>0.1636</v>
      </c>
      <c r="Q7470">
        <v>216848.05</v>
      </c>
      <c r="R7470" t="s">
        <v>333</v>
      </c>
      <c r="S7470" t="s">
        <v>45</v>
      </c>
      <c r="T7470" t="s">
        <v>89</v>
      </c>
      <c r="V7470" t="s">
        <v>251</v>
      </c>
      <c r="Y7470" t="s">
        <v>70</v>
      </c>
    </row>
    <row r="7471" spans="1:25" x14ac:dyDescent="0.45">
      <c r="A7471" t="s">
        <v>25</v>
      </c>
      <c r="B7471" t="s">
        <v>605</v>
      </c>
      <c r="C7471">
        <v>10567</v>
      </c>
      <c r="D7471" t="s">
        <v>606</v>
      </c>
      <c r="F7471">
        <v>2017</v>
      </c>
      <c r="G7471">
        <v>346</v>
      </c>
      <c r="H7471">
        <v>278.04000000000002</v>
      </c>
      <c r="I7471">
        <v>7525.58</v>
      </c>
      <c r="M7471">
        <v>6061.924</v>
      </c>
      <c r="N7471">
        <v>6.0199999999999997E-2</v>
      </c>
      <c r="O7471">
        <v>7.4109999999999996</v>
      </c>
      <c r="P7471">
        <v>0.15229999999999999</v>
      </c>
      <c r="Q7471">
        <v>100890.14200000001</v>
      </c>
      <c r="R7471" t="s">
        <v>333</v>
      </c>
      <c r="S7471" t="s">
        <v>45</v>
      </c>
      <c r="T7471" t="s">
        <v>89</v>
      </c>
      <c r="V7471" t="s">
        <v>251</v>
      </c>
      <c r="Y7471" t="s">
        <v>70</v>
      </c>
    </row>
    <row r="7472" spans="1:25" x14ac:dyDescent="0.45">
      <c r="A7472" t="s">
        <v>25</v>
      </c>
      <c r="B7472" t="s">
        <v>605</v>
      </c>
      <c r="C7472">
        <v>10567</v>
      </c>
      <c r="D7472" t="s">
        <v>606</v>
      </c>
      <c r="F7472">
        <v>2018</v>
      </c>
      <c r="G7472">
        <v>1338</v>
      </c>
      <c r="H7472">
        <v>1234.01</v>
      </c>
      <c r="I7472">
        <v>35387.07</v>
      </c>
      <c r="M7472">
        <v>27334.738000000001</v>
      </c>
      <c r="N7472">
        <v>6.0999999999999999E-2</v>
      </c>
      <c r="O7472">
        <v>33.680999999999997</v>
      </c>
      <c r="P7472">
        <v>0.14979999999999999</v>
      </c>
      <c r="Q7472">
        <v>445633.005</v>
      </c>
      <c r="R7472" t="s">
        <v>333</v>
      </c>
      <c r="S7472" t="s">
        <v>45</v>
      </c>
      <c r="T7472" t="s">
        <v>89</v>
      </c>
      <c r="V7472" t="s">
        <v>251</v>
      </c>
      <c r="Y7472" t="s">
        <v>70</v>
      </c>
    </row>
    <row r="7473" spans="1:25" x14ac:dyDescent="0.45">
      <c r="A7473" t="s">
        <v>25</v>
      </c>
      <c r="B7473" t="s">
        <v>605</v>
      </c>
      <c r="C7473">
        <v>10567</v>
      </c>
      <c r="D7473" t="s">
        <v>606</v>
      </c>
      <c r="F7473">
        <v>2019</v>
      </c>
      <c r="G7473">
        <v>223</v>
      </c>
      <c r="H7473">
        <v>192.31</v>
      </c>
      <c r="I7473">
        <v>4672.62</v>
      </c>
      <c r="M7473">
        <v>3767.0439999999999</v>
      </c>
      <c r="N7473">
        <v>6.13E-2</v>
      </c>
      <c r="O7473">
        <v>4.5149999999999997</v>
      </c>
      <c r="P7473">
        <v>0.1462</v>
      </c>
      <c r="Q7473">
        <v>61821.51</v>
      </c>
      <c r="R7473" t="s">
        <v>333</v>
      </c>
      <c r="S7473" t="s">
        <v>45</v>
      </c>
      <c r="T7473" t="s">
        <v>89</v>
      </c>
      <c r="V7473" t="s">
        <v>251</v>
      </c>
      <c r="Y7473" t="s">
        <v>70</v>
      </c>
    </row>
    <row r="7474" spans="1:25" x14ac:dyDescent="0.45">
      <c r="A7474" t="s">
        <v>25</v>
      </c>
      <c r="B7474" t="s">
        <v>605</v>
      </c>
      <c r="C7474">
        <v>10567</v>
      </c>
      <c r="D7474" t="s">
        <v>606</v>
      </c>
      <c r="F7474">
        <v>2020</v>
      </c>
      <c r="G7474">
        <v>323</v>
      </c>
      <c r="H7474">
        <v>294.39999999999998</v>
      </c>
      <c r="I7474">
        <v>6340.69</v>
      </c>
      <c r="M7474">
        <v>5184.0770000000002</v>
      </c>
      <c r="N7474">
        <v>5.96E-2</v>
      </c>
      <c r="O7474">
        <v>7.0330000000000004</v>
      </c>
      <c r="P7474">
        <v>0.17319999999999999</v>
      </c>
      <c r="Q7474">
        <v>86882.201000000001</v>
      </c>
      <c r="R7474" t="s">
        <v>333</v>
      </c>
      <c r="S7474" t="s">
        <v>45</v>
      </c>
      <c r="T7474" t="s">
        <v>89</v>
      </c>
      <c r="V7474" t="s">
        <v>251</v>
      </c>
      <c r="Y7474" t="s">
        <v>70</v>
      </c>
    </row>
    <row r="7475" spans="1:25" x14ac:dyDescent="0.45">
      <c r="A7475" t="s">
        <v>25</v>
      </c>
      <c r="B7475" t="s">
        <v>605</v>
      </c>
      <c r="C7475">
        <v>10567</v>
      </c>
      <c r="D7475" t="s">
        <v>606</v>
      </c>
      <c r="F7475">
        <v>2021</v>
      </c>
      <c r="G7475">
        <v>1139</v>
      </c>
      <c r="H7475">
        <v>1063.27</v>
      </c>
      <c r="I7475">
        <v>21239.47</v>
      </c>
      <c r="M7475">
        <v>18065.582999999999</v>
      </c>
      <c r="N7475">
        <v>5.9799999999999999E-2</v>
      </c>
      <c r="O7475">
        <v>21.943999999999999</v>
      </c>
      <c r="P7475">
        <v>0.14399999999999999</v>
      </c>
      <c r="Q7475">
        <v>302678.20500000002</v>
      </c>
      <c r="R7475" t="s">
        <v>333</v>
      </c>
      <c r="S7475" t="s">
        <v>45</v>
      </c>
      <c r="T7475" t="s">
        <v>89</v>
      </c>
      <c r="V7475" t="s">
        <v>251</v>
      </c>
      <c r="Y7475" t="s">
        <v>70</v>
      </c>
    </row>
    <row r="7476" spans="1:25" x14ac:dyDescent="0.45">
      <c r="A7476" t="s">
        <v>25</v>
      </c>
      <c r="B7476" t="s">
        <v>605</v>
      </c>
      <c r="C7476">
        <v>10567</v>
      </c>
      <c r="D7476" t="s">
        <v>606</v>
      </c>
      <c r="F7476">
        <v>2022</v>
      </c>
      <c r="G7476">
        <v>821</v>
      </c>
      <c r="H7476">
        <v>751.27</v>
      </c>
      <c r="I7476">
        <v>17447.09</v>
      </c>
      <c r="M7476">
        <v>15088.519</v>
      </c>
      <c r="N7476">
        <v>6.2600000000000003E-2</v>
      </c>
      <c r="O7476">
        <v>19.178000000000001</v>
      </c>
      <c r="P7476">
        <v>0.15859999999999999</v>
      </c>
      <c r="Q7476">
        <v>239871.05499999999</v>
      </c>
      <c r="R7476" t="s">
        <v>333</v>
      </c>
      <c r="S7476" t="s">
        <v>45</v>
      </c>
      <c r="T7476" t="s">
        <v>89</v>
      </c>
      <c r="V7476" t="s">
        <v>251</v>
      </c>
      <c r="Y7476" t="s">
        <v>70</v>
      </c>
    </row>
    <row r="7477" spans="1:25" x14ac:dyDescent="0.45">
      <c r="A7477" t="s">
        <v>25</v>
      </c>
      <c r="B7477" t="s">
        <v>605</v>
      </c>
      <c r="C7477">
        <v>10567</v>
      </c>
      <c r="D7477" t="s">
        <v>606</v>
      </c>
      <c r="F7477">
        <v>2023</v>
      </c>
      <c r="G7477">
        <v>278</v>
      </c>
      <c r="H7477">
        <v>233.4</v>
      </c>
      <c r="I7477">
        <v>5433.03</v>
      </c>
      <c r="M7477">
        <v>4397.8090000000002</v>
      </c>
      <c r="N7477">
        <v>6.0499999999999998E-2</v>
      </c>
      <c r="O7477">
        <v>4.6980000000000004</v>
      </c>
      <c r="P7477">
        <v>0.13700000000000001</v>
      </c>
      <c r="Q7477">
        <v>72779.880999999994</v>
      </c>
      <c r="R7477" t="s">
        <v>333</v>
      </c>
      <c r="S7477" t="s">
        <v>45</v>
      </c>
      <c r="T7477" t="s">
        <v>89</v>
      </c>
      <c r="V7477" t="s">
        <v>251</v>
      </c>
      <c r="Y7477" t="s">
        <v>70</v>
      </c>
    </row>
    <row r="7478" spans="1:25" x14ac:dyDescent="0.45">
      <c r="A7478" t="s">
        <v>25</v>
      </c>
      <c r="B7478" t="s">
        <v>605</v>
      </c>
      <c r="C7478">
        <v>10567</v>
      </c>
      <c r="D7478" t="s">
        <v>606</v>
      </c>
      <c r="F7478">
        <v>2024</v>
      </c>
      <c r="G7478">
        <v>172</v>
      </c>
      <c r="H7478">
        <v>162.02000000000001</v>
      </c>
      <c r="I7478">
        <v>3749.51</v>
      </c>
      <c r="M7478">
        <v>2977.105</v>
      </c>
      <c r="N7478">
        <v>5.9299999999999999E-2</v>
      </c>
      <c r="O7478">
        <v>2.1960000000000002</v>
      </c>
      <c r="P7478">
        <v>8.9899999999999994E-2</v>
      </c>
      <c r="Q7478">
        <v>50100.472000000002</v>
      </c>
      <c r="R7478" t="s">
        <v>333</v>
      </c>
      <c r="S7478" t="s">
        <v>45</v>
      </c>
      <c r="T7478" t="s">
        <v>89</v>
      </c>
      <c r="V7478" t="s">
        <v>251</v>
      </c>
      <c r="Y7478" t="s">
        <v>70</v>
      </c>
    </row>
    <row r="7479" spans="1:25" x14ac:dyDescent="0.45">
      <c r="A7479" t="s">
        <v>335</v>
      </c>
      <c r="B7479" t="s">
        <v>607</v>
      </c>
      <c r="C7479">
        <v>10617</v>
      </c>
      <c r="D7479">
        <v>1</v>
      </c>
      <c r="F7479">
        <v>2009</v>
      </c>
      <c r="G7479">
        <v>431</v>
      </c>
      <c r="H7479">
        <v>379.82</v>
      </c>
      <c r="I7479">
        <v>14970.38</v>
      </c>
      <c r="K7479">
        <v>0.35799999999999998</v>
      </c>
      <c r="L7479">
        <v>4.4999999999999997E-3</v>
      </c>
      <c r="M7479">
        <v>11432.224</v>
      </c>
      <c r="N7479">
        <v>6.1600000000000002E-2</v>
      </c>
      <c r="O7479">
        <v>5.1769999999999996</v>
      </c>
      <c r="P7479">
        <v>7.5999999999999998E-2</v>
      </c>
      <c r="Q7479">
        <v>185131.90100000001</v>
      </c>
      <c r="R7479" t="s">
        <v>333</v>
      </c>
      <c r="S7479" t="s">
        <v>38</v>
      </c>
      <c r="T7479" t="s">
        <v>89</v>
      </c>
      <c r="V7479" t="s">
        <v>608</v>
      </c>
      <c r="Y7479" t="s">
        <v>103</v>
      </c>
    </row>
    <row r="7480" spans="1:25" x14ac:dyDescent="0.45">
      <c r="A7480" t="s">
        <v>335</v>
      </c>
      <c r="B7480" t="s">
        <v>607</v>
      </c>
      <c r="C7480">
        <v>10617</v>
      </c>
      <c r="D7480">
        <v>1</v>
      </c>
      <c r="F7480">
        <v>2010</v>
      </c>
      <c r="G7480">
        <v>56</v>
      </c>
      <c r="H7480">
        <v>36.14</v>
      </c>
      <c r="I7480">
        <v>1399.6</v>
      </c>
      <c r="K7480">
        <v>6.3E-2</v>
      </c>
      <c r="L7480">
        <v>1.83E-2</v>
      </c>
      <c r="M7480">
        <v>1123.1369999999999</v>
      </c>
      <c r="N7480">
        <v>6.93E-2</v>
      </c>
      <c r="O7480">
        <v>1.722</v>
      </c>
      <c r="P7480">
        <v>0.20669999999999999</v>
      </c>
      <c r="Q7480">
        <v>17767.710999999999</v>
      </c>
      <c r="R7480" t="s">
        <v>333</v>
      </c>
      <c r="S7480" t="s">
        <v>38</v>
      </c>
      <c r="T7480" t="s">
        <v>89</v>
      </c>
      <c r="V7480" t="s">
        <v>608</v>
      </c>
      <c r="Y7480" t="s">
        <v>103</v>
      </c>
    </row>
    <row r="7481" spans="1:25" x14ac:dyDescent="0.45">
      <c r="A7481" t="s">
        <v>335</v>
      </c>
      <c r="B7481" t="s">
        <v>607</v>
      </c>
      <c r="C7481">
        <v>10617</v>
      </c>
      <c r="D7481">
        <v>1</v>
      </c>
      <c r="F7481">
        <v>2011</v>
      </c>
      <c r="G7481">
        <v>75</v>
      </c>
      <c r="H7481">
        <v>61.09</v>
      </c>
      <c r="I7481">
        <v>2327.7600000000002</v>
      </c>
      <c r="K7481">
        <v>8.9999999999999993E-3</v>
      </c>
      <c r="L7481">
        <v>1E-3</v>
      </c>
      <c r="M7481">
        <v>1781.2070000000001</v>
      </c>
      <c r="N7481">
        <v>5.9200000000000003E-2</v>
      </c>
      <c r="O7481">
        <v>1.6020000000000001</v>
      </c>
      <c r="P7481">
        <v>0.20369999999999999</v>
      </c>
      <c r="Q7481">
        <v>29971.973999999998</v>
      </c>
      <c r="R7481" t="s">
        <v>333</v>
      </c>
      <c r="S7481" t="s">
        <v>38</v>
      </c>
      <c r="T7481" t="s">
        <v>89</v>
      </c>
      <c r="V7481" t="s">
        <v>608</v>
      </c>
      <c r="Y7481" t="s">
        <v>103</v>
      </c>
    </row>
    <row r="7482" spans="1:25" x14ac:dyDescent="0.45">
      <c r="A7482" t="s">
        <v>335</v>
      </c>
      <c r="B7482" t="s">
        <v>607</v>
      </c>
      <c r="C7482">
        <v>10617</v>
      </c>
      <c r="D7482">
        <v>1</v>
      </c>
      <c r="F7482">
        <v>2012</v>
      </c>
      <c r="G7482">
        <v>134</v>
      </c>
      <c r="H7482">
        <v>119.11</v>
      </c>
      <c r="I7482">
        <v>4801.41</v>
      </c>
      <c r="K7482">
        <v>1.7999999999999999E-2</v>
      </c>
      <c r="L7482">
        <v>1E-3</v>
      </c>
      <c r="M7482">
        <v>3546.8809999999999</v>
      </c>
      <c r="N7482">
        <v>5.91E-2</v>
      </c>
      <c r="O7482">
        <v>2.004</v>
      </c>
      <c r="P7482">
        <v>7.5399999999999995E-2</v>
      </c>
      <c r="Q7482">
        <v>59680.307999999997</v>
      </c>
      <c r="R7482" t="s">
        <v>333</v>
      </c>
      <c r="S7482" t="s">
        <v>38</v>
      </c>
      <c r="T7482" t="s">
        <v>89</v>
      </c>
      <c r="V7482" t="s">
        <v>608</v>
      </c>
      <c r="Y7482" t="s">
        <v>103</v>
      </c>
    </row>
    <row r="7483" spans="1:25" x14ac:dyDescent="0.45">
      <c r="A7483" t="s">
        <v>335</v>
      </c>
      <c r="B7483" t="s">
        <v>607</v>
      </c>
      <c r="C7483">
        <v>10617</v>
      </c>
      <c r="D7483">
        <v>1</v>
      </c>
      <c r="F7483">
        <v>2013</v>
      </c>
      <c r="G7483">
        <v>120</v>
      </c>
      <c r="H7483">
        <v>112.31</v>
      </c>
      <c r="I7483">
        <v>6888.05</v>
      </c>
      <c r="K7483">
        <v>1.7000000000000001E-2</v>
      </c>
      <c r="L7483">
        <v>1E-3</v>
      </c>
      <c r="M7483">
        <v>3397.4290000000001</v>
      </c>
      <c r="N7483">
        <v>5.96E-2</v>
      </c>
      <c r="O7483">
        <v>0.72099999999999997</v>
      </c>
      <c r="P7483">
        <v>2.9000000000000001E-2</v>
      </c>
      <c r="Q7483">
        <v>57174.093999999997</v>
      </c>
      <c r="R7483" t="s">
        <v>333</v>
      </c>
      <c r="S7483" t="s">
        <v>38</v>
      </c>
      <c r="T7483" t="s">
        <v>89</v>
      </c>
      <c r="V7483" t="s">
        <v>608</v>
      </c>
      <c r="Y7483" t="s">
        <v>103</v>
      </c>
    </row>
    <row r="7484" spans="1:25" x14ac:dyDescent="0.45">
      <c r="A7484" t="s">
        <v>335</v>
      </c>
      <c r="B7484" t="s">
        <v>607</v>
      </c>
      <c r="C7484">
        <v>10617</v>
      </c>
      <c r="D7484">
        <v>1</v>
      </c>
      <c r="F7484">
        <v>2014</v>
      </c>
      <c r="G7484">
        <v>25</v>
      </c>
      <c r="H7484">
        <v>22.31</v>
      </c>
      <c r="I7484">
        <v>1479.26</v>
      </c>
      <c r="K7484">
        <v>4.0000000000000001E-3</v>
      </c>
      <c r="L7484">
        <v>1E-3</v>
      </c>
      <c r="M7484">
        <v>744.82299999999998</v>
      </c>
      <c r="N7484">
        <v>5.8999999999999997E-2</v>
      </c>
      <c r="O7484">
        <v>0.127</v>
      </c>
      <c r="P7484">
        <v>2.2200000000000001E-2</v>
      </c>
      <c r="Q7484">
        <v>12531.406000000001</v>
      </c>
      <c r="R7484" t="s">
        <v>333</v>
      </c>
      <c r="S7484" t="s">
        <v>38</v>
      </c>
      <c r="T7484" t="s">
        <v>89</v>
      </c>
      <c r="V7484" t="s">
        <v>608</v>
      </c>
      <c r="Y7484" t="s">
        <v>103</v>
      </c>
    </row>
    <row r="7485" spans="1:25" x14ac:dyDescent="0.45">
      <c r="A7485" t="s">
        <v>335</v>
      </c>
      <c r="B7485" t="s">
        <v>607</v>
      </c>
      <c r="C7485">
        <v>10617</v>
      </c>
      <c r="D7485">
        <v>1</v>
      </c>
      <c r="F7485">
        <v>2015</v>
      </c>
      <c r="G7485">
        <v>61</v>
      </c>
      <c r="H7485">
        <v>54.55</v>
      </c>
      <c r="I7485">
        <v>3362.02</v>
      </c>
      <c r="K7485">
        <v>8.9999999999999993E-3</v>
      </c>
      <c r="L7485">
        <v>1E-3</v>
      </c>
      <c r="M7485">
        <v>1696.8119999999999</v>
      </c>
      <c r="N7485">
        <v>5.91E-2</v>
      </c>
      <c r="O7485">
        <v>0.49399999999999999</v>
      </c>
      <c r="P7485">
        <v>4.3299999999999998E-2</v>
      </c>
      <c r="Q7485">
        <v>28551.641</v>
      </c>
      <c r="R7485" t="s">
        <v>333</v>
      </c>
      <c r="S7485" t="s">
        <v>38</v>
      </c>
      <c r="T7485" t="s">
        <v>89</v>
      </c>
      <c r="V7485" t="s">
        <v>608</v>
      </c>
      <c r="Y7485" t="s">
        <v>159</v>
      </c>
    </row>
    <row r="7486" spans="1:25" x14ac:dyDescent="0.45">
      <c r="A7486" t="s">
        <v>335</v>
      </c>
      <c r="B7486" t="s">
        <v>607</v>
      </c>
      <c r="C7486">
        <v>10617</v>
      </c>
      <c r="D7486">
        <v>1</v>
      </c>
      <c r="F7486">
        <v>2016</v>
      </c>
      <c r="G7486">
        <v>55</v>
      </c>
      <c r="H7486">
        <v>47.27</v>
      </c>
      <c r="I7486">
        <v>2943.54</v>
      </c>
      <c r="K7486">
        <v>8.0000000000000002E-3</v>
      </c>
      <c r="L7486">
        <v>1E-3</v>
      </c>
      <c r="M7486">
        <v>1563.431</v>
      </c>
      <c r="N7486">
        <v>5.9900000000000002E-2</v>
      </c>
      <c r="O7486">
        <v>0.443</v>
      </c>
      <c r="P7486">
        <v>6.5699999999999995E-2</v>
      </c>
      <c r="Q7486">
        <v>26310.548999999999</v>
      </c>
      <c r="R7486" t="s">
        <v>333</v>
      </c>
      <c r="S7486" t="s">
        <v>38</v>
      </c>
      <c r="T7486" t="s">
        <v>89</v>
      </c>
      <c r="V7486" t="s">
        <v>608</v>
      </c>
      <c r="Y7486" t="s">
        <v>159</v>
      </c>
    </row>
    <row r="7487" spans="1:25" x14ac:dyDescent="0.45">
      <c r="A7487" t="s">
        <v>335</v>
      </c>
      <c r="B7487" t="s">
        <v>607</v>
      </c>
      <c r="C7487">
        <v>10617</v>
      </c>
      <c r="D7487">
        <v>1</v>
      </c>
      <c r="F7487">
        <v>2017</v>
      </c>
      <c r="G7487">
        <v>112</v>
      </c>
      <c r="H7487">
        <v>102.66</v>
      </c>
      <c r="I7487">
        <v>6488.74</v>
      </c>
      <c r="K7487">
        <v>1.6E-2</v>
      </c>
      <c r="L7487">
        <v>1E-3</v>
      </c>
      <c r="M7487">
        <v>3198.3490000000002</v>
      </c>
      <c r="N7487">
        <v>5.91E-2</v>
      </c>
      <c r="O7487">
        <v>0.87</v>
      </c>
      <c r="P7487">
        <v>6.4699999999999994E-2</v>
      </c>
      <c r="Q7487">
        <v>53821.349000000002</v>
      </c>
      <c r="R7487" t="s">
        <v>333</v>
      </c>
      <c r="S7487" t="s">
        <v>38</v>
      </c>
      <c r="T7487" t="s">
        <v>89</v>
      </c>
      <c r="V7487" t="s">
        <v>608</v>
      </c>
      <c r="Y7487" t="s">
        <v>160</v>
      </c>
    </row>
    <row r="7488" spans="1:25" x14ac:dyDescent="0.45">
      <c r="A7488" t="s">
        <v>335</v>
      </c>
      <c r="B7488" t="s">
        <v>607</v>
      </c>
      <c r="C7488">
        <v>10617</v>
      </c>
      <c r="D7488">
        <v>1</v>
      </c>
      <c r="F7488">
        <v>2018</v>
      </c>
      <c r="G7488">
        <v>205</v>
      </c>
      <c r="H7488">
        <v>187.84</v>
      </c>
      <c r="I7488">
        <v>12098.64</v>
      </c>
      <c r="K7488">
        <v>0.03</v>
      </c>
      <c r="L7488">
        <v>1E-3</v>
      </c>
      <c r="M7488">
        <v>5963.2110000000002</v>
      </c>
      <c r="N7488">
        <v>5.91E-2</v>
      </c>
      <c r="O7488">
        <v>2.8519999999999999</v>
      </c>
      <c r="P7488">
        <v>9.7900000000000001E-2</v>
      </c>
      <c r="Q7488">
        <v>100334.103</v>
      </c>
      <c r="R7488" t="s">
        <v>333</v>
      </c>
      <c r="S7488" t="s">
        <v>38</v>
      </c>
      <c r="T7488" t="s">
        <v>89</v>
      </c>
      <c r="V7488" t="s">
        <v>608</v>
      </c>
      <c r="Y7488" t="s">
        <v>160</v>
      </c>
    </row>
    <row r="7489" spans="1:25" x14ac:dyDescent="0.45">
      <c r="A7489" t="s">
        <v>335</v>
      </c>
      <c r="B7489" t="s">
        <v>607</v>
      </c>
      <c r="C7489">
        <v>10617</v>
      </c>
      <c r="D7489">
        <v>1</v>
      </c>
      <c r="F7489">
        <v>2019</v>
      </c>
      <c r="G7489">
        <v>38</v>
      </c>
      <c r="H7489">
        <v>33</v>
      </c>
      <c r="I7489">
        <v>2166.1</v>
      </c>
      <c r="K7489">
        <v>6.0000000000000001E-3</v>
      </c>
      <c r="L7489">
        <v>1E-3</v>
      </c>
      <c r="M7489">
        <v>1091.1110000000001</v>
      </c>
      <c r="N7489">
        <v>5.9400000000000001E-2</v>
      </c>
      <c r="O7489">
        <v>0.51400000000000001</v>
      </c>
      <c r="P7489">
        <v>0.18379999999999999</v>
      </c>
      <c r="Q7489">
        <v>18357.198</v>
      </c>
      <c r="R7489" t="s">
        <v>333</v>
      </c>
      <c r="S7489" t="s">
        <v>38</v>
      </c>
      <c r="T7489" t="s">
        <v>89</v>
      </c>
      <c r="V7489" t="s">
        <v>608</v>
      </c>
      <c r="Y7489" t="s">
        <v>160</v>
      </c>
    </row>
    <row r="7490" spans="1:25" x14ac:dyDescent="0.45">
      <c r="A7490" t="s">
        <v>335</v>
      </c>
      <c r="B7490" t="s">
        <v>607</v>
      </c>
      <c r="C7490">
        <v>10617</v>
      </c>
      <c r="D7490">
        <v>1</v>
      </c>
      <c r="F7490">
        <v>2020</v>
      </c>
      <c r="G7490">
        <v>33</v>
      </c>
      <c r="H7490">
        <v>32.15</v>
      </c>
      <c r="I7490">
        <v>2380.64</v>
      </c>
      <c r="K7490">
        <v>6.0000000000000001E-3</v>
      </c>
      <c r="L7490">
        <v>1E-3</v>
      </c>
      <c r="M7490">
        <v>1180.788</v>
      </c>
      <c r="N7490">
        <v>5.91E-2</v>
      </c>
      <c r="O7490">
        <v>0.48799999999999999</v>
      </c>
      <c r="P7490">
        <v>6.3700000000000007E-2</v>
      </c>
      <c r="Q7490">
        <v>19862.319</v>
      </c>
      <c r="R7490" t="s">
        <v>333</v>
      </c>
      <c r="S7490" t="s">
        <v>38</v>
      </c>
      <c r="T7490" t="s">
        <v>89</v>
      </c>
      <c r="V7490" t="s">
        <v>608</v>
      </c>
      <c r="Y7490" t="s">
        <v>160</v>
      </c>
    </row>
    <row r="7491" spans="1:25" x14ac:dyDescent="0.45">
      <c r="A7491" t="s">
        <v>335</v>
      </c>
      <c r="B7491" t="s">
        <v>607</v>
      </c>
      <c r="C7491">
        <v>10617</v>
      </c>
      <c r="D7491">
        <v>1</v>
      </c>
      <c r="F7491">
        <v>2021</v>
      </c>
      <c r="G7491">
        <v>85</v>
      </c>
      <c r="H7491">
        <v>76.709999999999994</v>
      </c>
      <c r="I7491">
        <v>4771.18</v>
      </c>
      <c r="K7491">
        <v>1.2E-2</v>
      </c>
      <c r="L7491">
        <v>1E-3</v>
      </c>
      <c r="M7491">
        <v>2396.511</v>
      </c>
      <c r="N7491">
        <v>5.91E-2</v>
      </c>
      <c r="O7491">
        <v>0.70099999999999996</v>
      </c>
      <c r="P7491">
        <v>6.8099999999999994E-2</v>
      </c>
      <c r="Q7491">
        <v>40319.946000000004</v>
      </c>
      <c r="R7491" t="s">
        <v>333</v>
      </c>
      <c r="S7491" t="s">
        <v>38</v>
      </c>
      <c r="T7491" t="s">
        <v>89</v>
      </c>
      <c r="V7491" t="s">
        <v>608</v>
      </c>
      <c r="Y7491" t="s">
        <v>161</v>
      </c>
    </row>
    <row r="7492" spans="1:25" x14ac:dyDescent="0.45">
      <c r="A7492" t="s">
        <v>335</v>
      </c>
      <c r="B7492" t="s">
        <v>607</v>
      </c>
      <c r="C7492">
        <v>10617</v>
      </c>
      <c r="D7492">
        <v>1</v>
      </c>
      <c r="F7492">
        <v>2022</v>
      </c>
      <c r="G7492">
        <v>99</v>
      </c>
      <c r="H7492">
        <v>94.43</v>
      </c>
      <c r="I7492">
        <v>6047.21</v>
      </c>
      <c r="K7492">
        <v>1.4999999999999999E-2</v>
      </c>
      <c r="L7492">
        <v>1E-3</v>
      </c>
      <c r="M7492">
        <v>3028.9259999999999</v>
      </c>
      <c r="N7492">
        <v>5.91E-2</v>
      </c>
      <c r="O7492">
        <v>0.84199999999999997</v>
      </c>
      <c r="P7492">
        <v>6.4500000000000002E-2</v>
      </c>
      <c r="Q7492">
        <v>50966.076000000001</v>
      </c>
      <c r="R7492" t="s">
        <v>333</v>
      </c>
      <c r="S7492" t="s">
        <v>38</v>
      </c>
      <c r="T7492" t="s">
        <v>89</v>
      </c>
      <c r="V7492" t="s">
        <v>608</v>
      </c>
      <c r="Y7492" t="s">
        <v>161</v>
      </c>
    </row>
    <row r="7493" spans="1:25" x14ac:dyDescent="0.45">
      <c r="A7493" t="s">
        <v>335</v>
      </c>
      <c r="B7493" t="s">
        <v>607</v>
      </c>
      <c r="C7493">
        <v>10617</v>
      </c>
      <c r="D7493">
        <v>1</v>
      </c>
      <c r="F7493">
        <v>2023</v>
      </c>
      <c r="G7493">
        <v>83</v>
      </c>
      <c r="H7493">
        <v>79.13</v>
      </c>
      <c r="I7493">
        <v>4861.17</v>
      </c>
      <c r="K7493">
        <v>1.2999999999999999E-2</v>
      </c>
      <c r="L7493">
        <v>1E-3</v>
      </c>
      <c r="M7493">
        <v>2510.9740000000002</v>
      </c>
      <c r="N7493">
        <v>5.91E-2</v>
      </c>
      <c r="O7493">
        <v>0.60599999999999998</v>
      </c>
      <c r="P7493">
        <v>4.0300000000000002E-2</v>
      </c>
      <c r="Q7493">
        <v>42254.879000000001</v>
      </c>
      <c r="R7493" t="s">
        <v>333</v>
      </c>
      <c r="S7493" t="s">
        <v>38</v>
      </c>
      <c r="T7493" t="s">
        <v>89</v>
      </c>
      <c r="V7493" t="s">
        <v>608</v>
      </c>
      <c r="Y7493" t="s">
        <v>161</v>
      </c>
    </row>
    <row r="7494" spans="1:25" x14ac:dyDescent="0.45">
      <c r="A7494" t="s">
        <v>335</v>
      </c>
      <c r="B7494" t="s">
        <v>607</v>
      </c>
      <c r="C7494">
        <v>10617</v>
      </c>
      <c r="D7494">
        <v>1</v>
      </c>
      <c r="F7494">
        <v>2024</v>
      </c>
      <c r="G7494">
        <v>74</v>
      </c>
      <c r="H7494">
        <v>68.16</v>
      </c>
      <c r="I7494">
        <v>3936.21</v>
      </c>
      <c r="K7494">
        <v>0.01</v>
      </c>
      <c r="L7494">
        <v>1E-3</v>
      </c>
      <c r="M7494">
        <v>2046.106</v>
      </c>
      <c r="N7494">
        <v>5.9200000000000003E-2</v>
      </c>
      <c r="O7494">
        <v>0.71499999999999997</v>
      </c>
      <c r="P7494">
        <v>9.4399999999999998E-2</v>
      </c>
      <c r="Q7494">
        <v>34429.042000000001</v>
      </c>
      <c r="R7494" t="s">
        <v>333</v>
      </c>
      <c r="S7494" t="s">
        <v>38</v>
      </c>
      <c r="T7494" t="s">
        <v>89</v>
      </c>
      <c r="V7494" t="s">
        <v>608</v>
      </c>
      <c r="Y7494" t="s">
        <v>161</v>
      </c>
    </row>
    <row r="7495" spans="1:25" x14ac:dyDescent="0.45">
      <c r="A7495" t="s">
        <v>335</v>
      </c>
      <c r="B7495" t="s">
        <v>609</v>
      </c>
      <c r="C7495">
        <v>10619</v>
      </c>
      <c r="D7495">
        <v>1</v>
      </c>
      <c r="F7495">
        <v>2009</v>
      </c>
      <c r="G7495">
        <v>1107</v>
      </c>
      <c r="H7495">
        <v>1057.83</v>
      </c>
      <c r="I7495">
        <v>56550.05</v>
      </c>
      <c r="K7495">
        <v>0.14199999999999999</v>
      </c>
      <c r="L7495">
        <v>8.9999999999999998E-4</v>
      </c>
      <c r="M7495">
        <v>26492.052</v>
      </c>
      <c r="N7495">
        <v>5.9200000000000003E-2</v>
      </c>
      <c r="O7495">
        <v>6.6959999999999997</v>
      </c>
      <c r="P7495">
        <v>3.1600000000000003E-2</v>
      </c>
      <c r="Q7495">
        <v>445803.75</v>
      </c>
      <c r="R7495" t="s">
        <v>333</v>
      </c>
      <c r="T7495" t="s">
        <v>89</v>
      </c>
      <c r="V7495" t="s">
        <v>40</v>
      </c>
      <c r="Y7495" t="s">
        <v>107</v>
      </c>
    </row>
    <row r="7496" spans="1:25" x14ac:dyDescent="0.45">
      <c r="A7496" t="s">
        <v>335</v>
      </c>
      <c r="B7496" t="s">
        <v>609</v>
      </c>
      <c r="C7496">
        <v>10619</v>
      </c>
      <c r="D7496">
        <v>1</v>
      </c>
      <c r="F7496">
        <v>2010</v>
      </c>
      <c r="G7496">
        <v>969</v>
      </c>
      <c r="H7496">
        <v>918.29</v>
      </c>
      <c r="I7496">
        <v>50599.28</v>
      </c>
      <c r="K7496">
        <v>0.124</v>
      </c>
      <c r="L7496">
        <v>1E-3</v>
      </c>
      <c r="M7496">
        <v>24580.834999999999</v>
      </c>
      <c r="N7496">
        <v>5.9200000000000003E-2</v>
      </c>
      <c r="O7496">
        <v>6.1310000000000002</v>
      </c>
      <c r="P7496">
        <v>3.0800000000000001E-2</v>
      </c>
      <c r="Q7496">
        <v>413639.62800000003</v>
      </c>
      <c r="R7496" t="s">
        <v>333</v>
      </c>
      <c r="T7496" t="s">
        <v>89</v>
      </c>
      <c r="V7496" t="s">
        <v>40</v>
      </c>
      <c r="Y7496" t="s">
        <v>107</v>
      </c>
    </row>
    <row r="7497" spans="1:25" x14ac:dyDescent="0.45">
      <c r="A7497" t="s">
        <v>335</v>
      </c>
      <c r="B7497" t="s">
        <v>609</v>
      </c>
      <c r="C7497">
        <v>10619</v>
      </c>
      <c r="D7497">
        <v>1</v>
      </c>
      <c r="F7497">
        <v>2011</v>
      </c>
      <c r="G7497">
        <v>2036</v>
      </c>
      <c r="H7497">
        <v>1880</v>
      </c>
      <c r="I7497">
        <v>78936.33</v>
      </c>
      <c r="K7497">
        <v>0.19700000000000001</v>
      </c>
      <c r="L7497">
        <v>1E-3</v>
      </c>
      <c r="M7497">
        <v>38983.203999999998</v>
      </c>
      <c r="N7497">
        <v>5.9299999999999999E-2</v>
      </c>
      <c r="O7497">
        <v>9.5419999999999998</v>
      </c>
      <c r="P7497">
        <v>3.0700000000000002E-2</v>
      </c>
      <c r="Q7497">
        <v>655964.40700000001</v>
      </c>
      <c r="R7497" t="s">
        <v>333</v>
      </c>
      <c r="T7497" t="s">
        <v>89</v>
      </c>
      <c r="V7497" t="s">
        <v>40</v>
      </c>
      <c r="Y7497" t="s">
        <v>107</v>
      </c>
    </row>
    <row r="7498" spans="1:25" x14ac:dyDescent="0.45">
      <c r="A7498" t="s">
        <v>335</v>
      </c>
      <c r="B7498" t="s">
        <v>609</v>
      </c>
      <c r="C7498">
        <v>10619</v>
      </c>
      <c r="D7498">
        <v>1</v>
      </c>
      <c r="F7498">
        <v>2012</v>
      </c>
      <c r="G7498">
        <v>2047</v>
      </c>
      <c r="H7498">
        <v>1906.1</v>
      </c>
      <c r="I7498">
        <v>83646.06</v>
      </c>
      <c r="K7498">
        <v>0.20100000000000001</v>
      </c>
      <c r="L7498">
        <v>1E-3</v>
      </c>
      <c r="M7498">
        <v>39818.57</v>
      </c>
      <c r="N7498">
        <v>5.9299999999999999E-2</v>
      </c>
      <c r="O7498">
        <v>8.98</v>
      </c>
      <c r="P7498">
        <v>2.7400000000000001E-2</v>
      </c>
      <c r="Q7498">
        <v>670026.91899999999</v>
      </c>
      <c r="R7498" t="s">
        <v>333</v>
      </c>
      <c r="T7498" t="s">
        <v>89</v>
      </c>
      <c r="V7498" t="s">
        <v>40</v>
      </c>
      <c r="Y7498" t="s">
        <v>107</v>
      </c>
    </row>
    <row r="7499" spans="1:25" x14ac:dyDescent="0.45">
      <c r="A7499" t="s">
        <v>335</v>
      </c>
      <c r="B7499" t="s">
        <v>609</v>
      </c>
      <c r="C7499">
        <v>10619</v>
      </c>
      <c r="D7499">
        <v>1</v>
      </c>
      <c r="F7499">
        <v>2013</v>
      </c>
      <c r="G7499">
        <v>13</v>
      </c>
      <c r="H7499">
        <v>9.44</v>
      </c>
      <c r="I7499">
        <v>423.15</v>
      </c>
      <c r="K7499">
        <v>1E-3</v>
      </c>
      <c r="L7499">
        <v>8.9999999999999998E-4</v>
      </c>
      <c r="M7499">
        <v>213.11799999999999</v>
      </c>
      <c r="N7499">
        <v>5.9400000000000001E-2</v>
      </c>
      <c r="O7499">
        <v>5.5E-2</v>
      </c>
      <c r="P7499">
        <v>5.74E-2</v>
      </c>
      <c r="Q7499">
        <v>3584.5619999999999</v>
      </c>
      <c r="R7499" t="s">
        <v>333</v>
      </c>
      <c r="T7499" t="s">
        <v>89</v>
      </c>
      <c r="V7499" t="s">
        <v>40</v>
      </c>
      <c r="Y7499" t="s">
        <v>107</v>
      </c>
    </row>
    <row r="7500" spans="1:25" x14ac:dyDescent="0.45">
      <c r="A7500" t="s">
        <v>335</v>
      </c>
      <c r="B7500" t="s">
        <v>609</v>
      </c>
      <c r="C7500">
        <v>10619</v>
      </c>
      <c r="D7500">
        <v>1</v>
      </c>
      <c r="F7500">
        <v>2014</v>
      </c>
      <c r="G7500">
        <v>2139</v>
      </c>
      <c r="H7500">
        <v>2044.05</v>
      </c>
      <c r="I7500">
        <v>103059.9</v>
      </c>
      <c r="K7500">
        <v>0.245</v>
      </c>
      <c r="L7500">
        <v>1E-3</v>
      </c>
      <c r="M7500">
        <v>48451.623</v>
      </c>
      <c r="N7500">
        <v>5.9200000000000003E-2</v>
      </c>
      <c r="O7500">
        <v>12.032</v>
      </c>
      <c r="P7500">
        <v>3.1E-2</v>
      </c>
      <c r="Q7500">
        <v>815302.80299999996</v>
      </c>
      <c r="R7500" t="s">
        <v>333</v>
      </c>
      <c r="T7500" t="s">
        <v>89</v>
      </c>
      <c r="V7500" t="s">
        <v>40</v>
      </c>
      <c r="Y7500" t="s">
        <v>107</v>
      </c>
    </row>
    <row r="7501" spans="1:25" x14ac:dyDescent="0.45">
      <c r="A7501" t="s">
        <v>335</v>
      </c>
      <c r="B7501" t="s">
        <v>609</v>
      </c>
      <c r="C7501">
        <v>10619</v>
      </c>
      <c r="D7501">
        <v>1</v>
      </c>
      <c r="F7501">
        <v>2015</v>
      </c>
      <c r="G7501">
        <v>2359</v>
      </c>
      <c r="H7501">
        <v>2227.39</v>
      </c>
      <c r="I7501">
        <v>113767.53</v>
      </c>
      <c r="K7501">
        <v>0.27100000000000002</v>
      </c>
      <c r="L7501">
        <v>1E-3</v>
      </c>
      <c r="M7501">
        <v>53649.728000000003</v>
      </c>
      <c r="N7501">
        <v>5.9200000000000003E-2</v>
      </c>
      <c r="O7501">
        <v>13.135999999999999</v>
      </c>
      <c r="P7501">
        <v>2.9399999999999999E-2</v>
      </c>
      <c r="Q7501">
        <v>902771.66599999997</v>
      </c>
      <c r="R7501" t="s">
        <v>333</v>
      </c>
      <c r="T7501" t="s">
        <v>89</v>
      </c>
      <c r="V7501" t="s">
        <v>40</v>
      </c>
      <c r="Y7501" t="s">
        <v>146</v>
      </c>
    </row>
    <row r="7502" spans="1:25" x14ac:dyDescent="0.45">
      <c r="A7502" t="s">
        <v>335</v>
      </c>
      <c r="B7502" t="s">
        <v>609</v>
      </c>
      <c r="C7502">
        <v>10619</v>
      </c>
      <c r="D7502">
        <v>1</v>
      </c>
      <c r="F7502">
        <v>2016</v>
      </c>
      <c r="G7502">
        <v>1952</v>
      </c>
      <c r="H7502">
        <v>1826.04</v>
      </c>
      <c r="I7502">
        <v>92201.96</v>
      </c>
      <c r="K7502">
        <v>0.22</v>
      </c>
      <c r="L7502">
        <v>1E-3</v>
      </c>
      <c r="M7502">
        <v>43533.442999999999</v>
      </c>
      <c r="N7502">
        <v>5.9200000000000003E-2</v>
      </c>
      <c r="O7502">
        <v>10.691000000000001</v>
      </c>
      <c r="P7502">
        <v>2.9499999999999998E-2</v>
      </c>
      <c r="Q7502">
        <v>732532.54599999997</v>
      </c>
      <c r="R7502" t="s">
        <v>333</v>
      </c>
      <c r="T7502" t="s">
        <v>89</v>
      </c>
      <c r="V7502" t="s">
        <v>40</v>
      </c>
      <c r="Y7502" t="s">
        <v>146</v>
      </c>
    </row>
    <row r="7503" spans="1:25" x14ac:dyDescent="0.45">
      <c r="A7503" t="s">
        <v>335</v>
      </c>
      <c r="B7503" t="s">
        <v>609</v>
      </c>
      <c r="C7503">
        <v>10619</v>
      </c>
      <c r="D7503">
        <v>1</v>
      </c>
      <c r="F7503">
        <v>2017</v>
      </c>
      <c r="G7503">
        <v>774</v>
      </c>
      <c r="H7503">
        <v>692.35</v>
      </c>
      <c r="I7503">
        <v>35916.910000000003</v>
      </c>
      <c r="K7503">
        <v>8.5999999999999993E-2</v>
      </c>
      <c r="L7503">
        <v>1E-3</v>
      </c>
      <c r="M7503">
        <v>17072</v>
      </c>
      <c r="N7503">
        <v>5.9200000000000003E-2</v>
      </c>
      <c r="O7503">
        <v>4.351</v>
      </c>
      <c r="P7503">
        <v>3.3099999999999997E-2</v>
      </c>
      <c r="Q7503">
        <v>287270.57199999999</v>
      </c>
      <c r="R7503" t="s">
        <v>333</v>
      </c>
      <c r="T7503" t="s">
        <v>89</v>
      </c>
      <c r="V7503" t="s">
        <v>40</v>
      </c>
      <c r="Y7503" t="s">
        <v>147</v>
      </c>
    </row>
    <row r="7504" spans="1:25" x14ac:dyDescent="0.45">
      <c r="A7504" t="s">
        <v>335</v>
      </c>
      <c r="B7504" t="s">
        <v>609</v>
      </c>
      <c r="C7504">
        <v>10619</v>
      </c>
      <c r="D7504">
        <v>1</v>
      </c>
      <c r="F7504">
        <v>2018</v>
      </c>
      <c r="G7504">
        <v>899</v>
      </c>
      <c r="H7504">
        <v>822.1</v>
      </c>
      <c r="I7504">
        <v>39078.85</v>
      </c>
      <c r="K7504">
        <v>9.4E-2</v>
      </c>
      <c r="L7504">
        <v>1E-3</v>
      </c>
      <c r="M7504">
        <v>18691.600999999999</v>
      </c>
      <c r="N7504">
        <v>5.9200000000000003E-2</v>
      </c>
      <c r="O7504">
        <v>4.6269999999999998</v>
      </c>
      <c r="P7504">
        <v>3.0300000000000001E-2</v>
      </c>
      <c r="Q7504">
        <v>314518.90999999997</v>
      </c>
      <c r="R7504" t="s">
        <v>333</v>
      </c>
      <c r="T7504" t="s">
        <v>89</v>
      </c>
      <c r="V7504" t="s">
        <v>40</v>
      </c>
      <c r="Y7504" t="s">
        <v>147</v>
      </c>
    </row>
    <row r="7505" spans="1:25" x14ac:dyDescent="0.45">
      <c r="A7505" t="s">
        <v>335</v>
      </c>
      <c r="B7505" t="s">
        <v>609</v>
      </c>
      <c r="C7505">
        <v>10619</v>
      </c>
      <c r="D7505">
        <v>1</v>
      </c>
      <c r="F7505">
        <v>2019</v>
      </c>
      <c r="G7505">
        <v>447</v>
      </c>
      <c r="H7505">
        <v>386.8</v>
      </c>
      <c r="I7505">
        <v>17538.830000000002</v>
      </c>
      <c r="K7505">
        <v>4.2999999999999997E-2</v>
      </c>
      <c r="L7505">
        <v>1E-3</v>
      </c>
      <c r="M7505">
        <v>8459.9969999999994</v>
      </c>
      <c r="N7505">
        <v>5.9200000000000003E-2</v>
      </c>
      <c r="O7505">
        <v>2.2200000000000002</v>
      </c>
      <c r="P7505">
        <v>3.7699999999999997E-2</v>
      </c>
      <c r="Q7505">
        <v>142364.47099999999</v>
      </c>
      <c r="R7505" t="s">
        <v>333</v>
      </c>
      <c r="T7505" t="s">
        <v>89</v>
      </c>
      <c r="V7505" t="s">
        <v>40</v>
      </c>
      <c r="Y7505" t="s">
        <v>147</v>
      </c>
    </row>
    <row r="7506" spans="1:25" x14ac:dyDescent="0.45">
      <c r="A7506" t="s">
        <v>335</v>
      </c>
      <c r="B7506" t="s">
        <v>609</v>
      </c>
      <c r="C7506">
        <v>10619</v>
      </c>
      <c r="D7506">
        <v>1</v>
      </c>
      <c r="F7506">
        <v>2020</v>
      </c>
      <c r="G7506">
        <v>475</v>
      </c>
      <c r="H7506">
        <v>420.57</v>
      </c>
      <c r="I7506">
        <v>19624.41</v>
      </c>
      <c r="K7506">
        <v>4.7E-2</v>
      </c>
      <c r="L7506">
        <v>1E-3</v>
      </c>
      <c r="M7506">
        <v>9364.5010000000002</v>
      </c>
      <c r="N7506">
        <v>5.9200000000000003E-2</v>
      </c>
      <c r="O7506">
        <v>2.375</v>
      </c>
      <c r="P7506">
        <v>3.6600000000000001E-2</v>
      </c>
      <c r="Q7506">
        <v>157585.291</v>
      </c>
      <c r="R7506" t="s">
        <v>333</v>
      </c>
      <c r="T7506" t="s">
        <v>89</v>
      </c>
      <c r="V7506" t="s">
        <v>40</v>
      </c>
      <c r="Y7506" t="s">
        <v>147</v>
      </c>
    </row>
    <row r="7507" spans="1:25" x14ac:dyDescent="0.45">
      <c r="A7507" t="s">
        <v>335</v>
      </c>
      <c r="B7507" t="s">
        <v>609</v>
      </c>
      <c r="C7507">
        <v>10619</v>
      </c>
      <c r="D7507">
        <v>1</v>
      </c>
      <c r="F7507">
        <v>2021</v>
      </c>
      <c r="G7507">
        <v>401</v>
      </c>
      <c r="H7507">
        <v>348.74</v>
      </c>
      <c r="I7507">
        <v>15209.7</v>
      </c>
      <c r="K7507">
        <v>3.9E-2</v>
      </c>
      <c r="L7507">
        <v>1E-3</v>
      </c>
      <c r="M7507">
        <v>7734.0720000000001</v>
      </c>
      <c r="N7507">
        <v>5.9200000000000003E-2</v>
      </c>
      <c r="O7507">
        <v>2.0350000000000001</v>
      </c>
      <c r="P7507">
        <v>4.1099999999999998E-2</v>
      </c>
      <c r="Q7507">
        <v>130143.22500000001</v>
      </c>
      <c r="R7507" t="s">
        <v>333</v>
      </c>
      <c r="T7507" t="s">
        <v>89</v>
      </c>
      <c r="V7507" t="s">
        <v>40</v>
      </c>
      <c r="Y7507" t="s">
        <v>152</v>
      </c>
    </row>
    <row r="7508" spans="1:25" x14ac:dyDescent="0.45">
      <c r="A7508" t="s">
        <v>335</v>
      </c>
      <c r="B7508" t="s">
        <v>609</v>
      </c>
      <c r="C7508">
        <v>10619</v>
      </c>
      <c r="D7508">
        <v>1</v>
      </c>
      <c r="F7508">
        <v>2022</v>
      </c>
      <c r="G7508">
        <v>1047</v>
      </c>
      <c r="H7508">
        <v>919.06</v>
      </c>
      <c r="I7508">
        <v>36072.82</v>
      </c>
      <c r="K7508">
        <v>0.107</v>
      </c>
      <c r="L7508">
        <v>1E-3</v>
      </c>
      <c r="M7508">
        <v>21280.83</v>
      </c>
      <c r="N7508">
        <v>5.9200000000000003E-2</v>
      </c>
      <c r="O7508">
        <v>5.4139999999999997</v>
      </c>
      <c r="P7508">
        <v>3.6900000000000002E-2</v>
      </c>
      <c r="Q7508">
        <v>358112.69300000003</v>
      </c>
      <c r="R7508" t="s">
        <v>333</v>
      </c>
      <c r="T7508" t="s">
        <v>89</v>
      </c>
      <c r="V7508" t="s">
        <v>40</v>
      </c>
      <c r="Y7508" t="s">
        <v>152</v>
      </c>
    </row>
    <row r="7509" spans="1:25" x14ac:dyDescent="0.45">
      <c r="A7509" t="s">
        <v>335</v>
      </c>
      <c r="B7509" t="s">
        <v>609</v>
      </c>
      <c r="C7509">
        <v>10619</v>
      </c>
      <c r="D7509">
        <v>1</v>
      </c>
      <c r="F7509">
        <v>2023</v>
      </c>
      <c r="G7509">
        <v>311</v>
      </c>
      <c r="H7509">
        <v>265.66000000000003</v>
      </c>
      <c r="I7509">
        <v>12637.49</v>
      </c>
      <c r="K7509">
        <v>0.03</v>
      </c>
      <c r="L7509">
        <v>1E-3</v>
      </c>
      <c r="M7509">
        <v>5982.5330000000004</v>
      </c>
      <c r="N7509">
        <v>5.9299999999999999E-2</v>
      </c>
      <c r="O7509">
        <v>1.5469999999999999</v>
      </c>
      <c r="P7509">
        <v>4.2099999999999999E-2</v>
      </c>
      <c r="Q7509">
        <v>100660.599</v>
      </c>
      <c r="R7509" t="s">
        <v>333</v>
      </c>
      <c r="T7509" t="s">
        <v>89</v>
      </c>
      <c r="V7509" t="s">
        <v>40</v>
      </c>
      <c r="Y7509" t="s">
        <v>152</v>
      </c>
    </row>
    <row r="7510" spans="1:25" x14ac:dyDescent="0.45">
      <c r="A7510" t="s">
        <v>335</v>
      </c>
      <c r="B7510" t="s">
        <v>609</v>
      </c>
      <c r="C7510">
        <v>10619</v>
      </c>
      <c r="D7510">
        <v>1</v>
      </c>
      <c r="F7510">
        <v>2024</v>
      </c>
      <c r="G7510">
        <v>167</v>
      </c>
      <c r="H7510">
        <v>146.32</v>
      </c>
      <c r="I7510">
        <v>6953.2</v>
      </c>
      <c r="K7510">
        <v>1.6E-2</v>
      </c>
      <c r="L7510">
        <v>1E-3</v>
      </c>
      <c r="M7510">
        <v>3249.3</v>
      </c>
      <c r="N7510">
        <v>5.9200000000000003E-2</v>
      </c>
      <c r="O7510">
        <v>0.82799999999999996</v>
      </c>
      <c r="P7510">
        <v>3.5900000000000001E-2</v>
      </c>
      <c r="Q7510">
        <v>54674.002999999997</v>
      </c>
      <c r="R7510" t="s">
        <v>333</v>
      </c>
      <c r="T7510" t="s">
        <v>89</v>
      </c>
      <c r="V7510" t="s">
        <v>40</v>
      </c>
      <c r="Y7510" t="s">
        <v>152</v>
      </c>
    </row>
    <row r="7511" spans="1:25" x14ac:dyDescent="0.45">
      <c r="A7511" t="s">
        <v>335</v>
      </c>
      <c r="B7511" t="s">
        <v>610</v>
      </c>
      <c r="C7511">
        <v>10620</v>
      </c>
      <c r="D7511">
        <v>1</v>
      </c>
      <c r="F7511">
        <v>2009</v>
      </c>
      <c r="G7511">
        <v>116</v>
      </c>
      <c r="H7511">
        <v>98.72</v>
      </c>
      <c r="I7511">
        <v>4879.28</v>
      </c>
      <c r="K7511">
        <v>0.17299999999999999</v>
      </c>
      <c r="L7511">
        <v>8.0999999999999996E-3</v>
      </c>
      <c r="M7511">
        <v>2704.9259999999999</v>
      </c>
      <c r="N7511">
        <v>6.2899999999999998E-2</v>
      </c>
      <c r="O7511">
        <v>3.302</v>
      </c>
      <c r="P7511">
        <v>0.15379999999999999</v>
      </c>
      <c r="Q7511">
        <v>42789.072999999997</v>
      </c>
      <c r="R7511" t="s">
        <v>333</v>
      </c>
      <c r="S7511" t="s">
        <v>38</v>
      </c>
      <c r="T7511" t="s">
        <v>89</v>
      </c>
      <c r="V7511" t="s">
        <v>251</v>
      </c>
      <c r="Y7511" t="s">
        <v>107</v>
      </c>
    </row>
    <row r="7512" spans="1:25" x14ac:dyDescent="0.45">
      <c r="A7512" t="s">
        <v>335</v>
      </c>
      <c r="B7512" t="s">
        <v>610</v>
      </c>
      <c r="C7512">
        <v>10620</v>
      </c>
      <c r="D7512">
        <v>1</v>
      </c>
      <c r="F7512">
        <v>2010</v>
      </c>
      <c r="G7512">
        <v>352</v>
      </c>
      <c r="H7512">
        <v>293.2</v>
      </c>
      <c r="I7512">
        <v>12603.73</v>
      </c>
      <c r="K7512">
        <v>4.2000000000000003E-2</v>
      </c>
      <c r="L7512">
        <v>1.6000000000000001E-3</v>
      </c>
      <c r="M7512">
        <v>6605.5249999999996</v>
      </c>
      <c r="N7512">
        <v>5.9499999999999997E-2</v>
      </c>
      <c r="O7512">
        <v>7.6550000000000002</v>
      </c>
      <c r="P7512">
        <v>0.14610000000000001</v>
      </c>
      <c r="Q7512">
        <v>111010.82399999999</v>
      </c>
      <c r="R7512" t="s">
        <v>333</v>
      </c>
      <c r="S7512" t="s">
        <v>38</v>
      </c>
      <c r="T7512" t="s">
        <v>89</v>
      </c>
      <c r="V7512" t="s">
        <v>251</v>
      </c>
      <c r="Y7512" t="s">
        <v>107</v>
      </c>
    </row>
    <row r="7513" spans="1:25" x14ac:dyDescent="0.45">
      <c r="A7513" t="s">
        <v>335</v>
      </c>
      <c r="B7513" t="s">
        <v>610</v>
      </c>
      <c r="C7513">
        <v>10620</v>
      </c>
      <c r="D7513">
        <v>1</v>
      </c>
      <c r="F7513">
        <v>2011</v>
      </c>
      <c r="G7513">
        <v>171</v>
      </c>
      <c r="H7513">
        <v>150.29</v>
      </c>
      <c r="I7513">
        <v>6859.29</v>
      </c>
      <c r="K7513">
        <v>1.7999999999999999E-2</v>
      </c>
      <c r="L7513">
        <v>1E-3</v>
      </c>
      <c r="M7513">
        <v>3559.134</v>
      </c>
      <c r="N7513">
        <v>5.9200000000000003E-2</v>
      </c>
      <c r="O7513">
        <v>4.0380000000000003</v>
      </c>
      <c r="P7513">
        <v>0.14080000000000001</v>
      </c>
      <c r="Q7513">
        <v>59892.546000000002</v>
      </c>
      <c r="R7513" t="s">
        <v>333</v>
      </c>
      <c r="S7513" t="s">
        <v>38</v>
      </c>
      <c r="T7513" t="s">
        <v>89</v>
      </c>
      <c r="V7513" t="s">
        <v>251</v>
      </c>
      <c r="Y7513" t="s">
        <v>107</v>
      </c>
    </row>
    <row r="7514" spans="1:25" x14ac:dyDescent="0.45">
      <c r="A7514" t="s">
        <v>335</v>
      </c>
      <c r="B7514" t="s">
        <v>610</v>
      </c>
      <c r="C7514">
        <v>10620</v>
      </c>
      <c r="D7514">
        <v>1</v>
      </c>
      <c r="F7514">
        <v>2012</v>
      </c>
      <c r="G7514">
        <v>621</v>
      </c>
      <c r="H7514">
        <v>547.54</v>
      </c>
      <c r="I7514">
        <v>24773.54</v>
      </c>
      <c r="K7514">
        <v>6.6000000000000003E-2</v>
      </c>
      <c r="L7514">
        <v>1E-3</v>
      </c>
      <c r="M7514">
        <v>13030.465</v>
      </c>
      <c r="N7514">
        <v>5.9200000000000003E-2</v>
      </c>
      <c r="O7514">
        <v>14.768000000000001</v>
      </c>
      <c r="P7514">
        <v>0.13969999999999999</v>
      </c>
      <c r="Q7514">
        <v>219262.22</v>
      </c>
      <c r="R7514" t="s">
        <v>333</v>
      </c>
      <c r="S7514" t="s">
        <v>38</v>
      </c>
      <c r="T7514" t="s">
        <v>89</v>
      </c>
      <c r="V7514" t="s">
        <v>251</v>
      </c>
      <c r="Y7514" t="s">
        <v>107</v>
      </c>
    </row>
    <row r="7515" spans="1:25" x14ac:dyDescent="0.45">
      <c r="A7515" t="s">
        <v>335</v>
      </c>
      <c r="B7515" t="s">
        <v>610</v>
      </c>
      <c r="C7515">
        <v>10620</v>
      </c>
      <c r="D7515">
        <v>1</v>
      </c>
      <c r="F7515">
        <v>2013</v>
      </c>
      <c r="G7515">
        <v>81</v>
      </c>
      <c r="H7515">
        <v>67.88</v>
      </c>
      <c r="I7515">
        <v>3125.15</v>
      </c>
      <c r="K7515">
        <v>8.9999999999999993E-3</v>
      </c>
      <c r="L7515">
        <v>1E-3</v>
      </c>
      <c r="M7515">
        <v>1710.297</v>
      </c>
      <c r="N7515">
        <v>5.9299999999999999E-2</v>
      </c>
      <c r="O7515">
        <v>1.694</v>
      </c>
      <c r="P7515">
        <v>0.11119999999999999</v>
      </c>
      <c r="Q7515">
        <v>28775.151999999998</v>
      </c>
      <c r="R7515" t="s">
        <v>333</v>
      </c>
      <c r="S7515" t="s">
        <v>38</v>
      </c>
      <c r="T7515" t="s">
        <v>89</v>
      </c>
      <c r="V7515" t="s">
        <v>251</v>
      </c>
      <c r="Y7515" t="s">
        <v>107</v>
      </c>
    </row>
    <row r="7516" spans="1:25" x14ac:dyDescent="0.45">
      <c r="A7516" t="s">
        <v>335</v>
      </c>
      <c r="B7516" t="s">
        <v>610</v>
      </c>
      <c r="C7516">
        <v>10620</v>
      </c>
      <c r="D7516">
        <v>1</v>
      </c>
      <c r="F7516">
        <v>2014</v>
      </c>
      <c r="G7516">
        <v>296</v>
      </c>
      <c r="H7516">
        <v>241.92</v>
      </c>
      <c r="I7516">
        <v>11533.33</v>
      </c>
      <c r="K7516">
        <v>0.26400000000000001</v>
      </c>
      <c r="L7516">
        <v>3.8E-3</v>
      </c>
      <c r="M7516">
        <v>6613.1149999999998</v>
      </c>
      <c r="N7516">
        <v>6.0699999999999997E-2</v>
      </c>
      <c r="O7516">
        <v>7.8289999999999997</v>
      </c>
      <c r="P7516">
        <v>0.15079999999999999</v>
      </c>
      <c r="Q7516">
        <v>107346.094</v>
      </c>
      <c r="R7516" t="s">
        <v>333</v>
      </c>
      <c r="S7516" t="s">
        <v>38</v>
      </c>
      <c r="T7516" t="s">
        <v>89</v>
      </c>
      <c r="V7516" t="s">
        <v>251</v>
      </c>
      <c r="Y7516" t="s">
        <v>107</v>
      </c>
    </row>
    <row r="7517" spans="1:25" x14ac:dyDescent="0.45">
      <c r="A7517" t="s">
        <v>335</v>
      </c>
      <c r="B7517" t="s">
        <v>610</v>
      </c>
      <c r="C7517">
        <v>10620</v>
      </c>
      <c r="D7517">
        <v>1</v>
      </c>
      <c r="F7517">
        <v>2015</v>
      </c>
      <c r="G7517">
        <v>279</v>
      </c>
      <c r="H7517">
        <v>238.63</v>
      </c>
      <c r="I7517">
        <v>10224.42</v>
      </c>
      <c r="K7517">
        <v>0.10100000000000001</v>
      </c>
      <c r="L7517">
        <v>2E-3</v>
      </c>
      <c r="M7517">
        <v>5609.7340000000004</v>
      </c>
      <c r="N7517">
        <v>5.9700000000000003E-2</v>
      </c>
      <c r="O7517">
        <v>6.5170000000000003</v>
      </c>
      <c r="P7517">
        <v>0.14319999999999999</v>
      </c>
      <c r="Q7517">
        <v>93159.597999999998</v>
      </c>
      <c r="R7517" t="s">
        <v>333</v>
      </c>
      <c r="S7517" t="s">
        <v>38</v>
      </c>
      <c r="T7517" t="s">
        <v>89</v>
      </c>
      <c r="V7517" t="s">
        <v>251</v>
      </c>
      <c r="Y7517" t="s">
        <v>146</v>
      </c>
    </row>
    <row r="7518" spans="1:25" x14ac:dyDescent="0.45">
      <c r="A7518" t="s">
        <v>335</v>
      </c>
      <c r="B7518" t="s">
        <v>610</v>
      </c>
      <c r="C7518">
        <v>10620</v>
      </c>
      <c r="D7518">
        <v>1</v>
      </c>
      <c r="F7518">
        <v>2016</v>
      </c>
      <c r="G7518">
        <v>299</v>
      </c>
      <c r="H7518">
        <v>253.2</v>
      </c>
      <c r="I7518">
        <v>10568.14</v>
      </c>
      <c r="K7518">
        <v>5.7000000000000002E-2</v>
      </c>
      <c r="L7518">
        <v>1.5E-3</v>
      </c>
      <c r="M7518">
        <v>5629.9880000000003</v>
      </c>
      <c r="N7518">
        <v>5.96E-2</v>
      </c>
      <c r="O7518">
        <v>7.39</v>
      </c>
      <c r="P7518">
        <v>0.16070000000000001</v>
      </c>
      <c r="Q7518">
        <v>94231.027000000002</v>
      </c>
      <c r="R7518" t="s">
        <v>333</v>
      </c>
      <c r="S7518" t="s">
        <v>38</v>
      </c>
      <c r="T7518" t="s">
        <v>89</v>
      </c>
      <c r="V7518" t="s">
        <v>251</v>
      </c>
      <c r="Y7518" t="s">
        <v>146</v>
      </c>
    </row>
    <row r="7519" spans="1:25" x14ac:dyDescent="0.45">
      <c r="A7519" t="s">
        <v>335</v>
      </c>
      <c r="B7519" t="s">
        <v>610</v>
      </c>
      <c r="C7519">
        <v>10620</v>
      </c>
      <c r="D7519">
        <v>1</v>
      </c>
      <c r="F7519">
        <v>2017</v>
      </c>
      <c r="G7519">
        <v>150</v>
      </c>
      <c r="H7519">
        <v>121.76</v>
      </c>
      <c r="I7519">
        <v>5006.22</v>
      </c>
      <c r="K7519">
        <v>1.4E-2</v>
      </c>
      <c r="L7519">
        <v>1E-3</v>
      </c>
      <c r="M7519">
        <v>2709.884</v>
      </c>
      <c r="N7519">
        <v>5.9200000000000003E-2</v>
      </c>
      <c r="O7519">
        <v>2.8620000000000001</v>
      </c>
      <c r="P7519">
        <v>0.1308</v>
      </c>
      <c r="Q7519">
        <v>45596.042999999998</v>
      </c>
      <c r="R7519" t="s">
        <v>333</v>
      </c>
      <c r="S7519" t="s">
        <v>38</v>
      </c>
      <c r="T7519" t="s">
        <v>89</v>
      </c>
      <c r="V7519" t="s">
        <v>251</v>
      </c>
      <c r="Y7519" t="s">
        <v>147</v>
      </c>
    </row>
    <row r="7520" spans="1:25" x14ac:dyDescent="0.45">
      <c r="A7520" t="s">
        <v>335</v>
      </c>
      <c r="B7520" t="s">
        <v>610</v>
      </c>
      <c r="C7520">
        <v>10620</v>
      </c>
      <c r="D7520">
        <v>1</v>
      </c>
      <c r="F7520">
        <v>2018</v>
      </c>
      <c r="G7520">
        <v>541</v>
      </c>
      <c r="H7520">
        <v>468.05</v>
      </c>
      <c r="I7520">
        <v>20264.28</v>
      </c>
      <c r="K7520">
        <v>5.3999999999999999E-2</v>
      </c>
      <c r="L7520">
        <v>1E-3</v>
      </c>
      <c r="M7520">
        <v>10733.031999999999</v>
      </c>
      <c r="N7520">
        <v>5.9200000000000003E-2</v>
      </c>
      <c r="O7520">
        <v>12.285</v>
      </c>
      <c r="P7520">
        <v>0.13919999999999999</v>
      </c>
      <c r="Q7520">
        <v>180611.28700000001</v>
      </c>
      <c r="R7520" t="s">
        <v>333</v>
      </c>
      <c r="S7520" t="s">
        <v>38</v>
      </c>
      <c r="T7520" t="s">
        <v>89</v>
      </c>
      <c r="V7520" t="s">
        <v>251</v>
      </c>
      <c r="Y7520" t="s">
        <v>147</v>
      </c>
    </row>
    <row r="7521" spans="1:25" x14ac:dyDescent="0.45">
      <c r="A7521" t="s">
        <v>335</v>
      </c>
      <c r="B7521" t="s">
        <v>610</v>
      </c>
      <c r="C7521">
        <v>10620</v>
      </c>
      <c r="D7521">
        <v>1</v>
      </c>
      <c r="F7521">
        <v>2019</v>
      </c>
      <c r="G7521">
        <v>87</v>
      </c>
      <c r="H7521">
        <v>78.08</v>
      </c>
      <c r="I7521">
        <v>3207.75</v>
      </c>
      <c r="K7521">
        <v>8.9999999999999993E-3</v>
      </c>
      <c r="L7521">
        <v>1E-3</v>
      </c>
      <c r="M7521">
        <v>1747.2539999999999</v>
      </c>
      <c r="N7521">
        <v>5.9299999999999999E-2</v>
      </c>
      <c r="O7521">
        <v>1.9690000000000001</v>
      </c>
      <c r="P7521">
        <v>0.14069999999999999</v>
      </c>
      <c r="Q7521">
        <v>29396.528999999999</v>
      </c>
      <c r="R7521" t="s">
        <v>333</v>
      </c>
      <c r="S7521" t="s">
        <v>38</v>
      </c>
      <c r="T7521" t="s">
        <v>89</v>
      </c>
      <c r="V7521" t="s">
        <v>251</v>
      </c>
      <c r="Y7521" t="s">
        <v>147</v>
      </c>
    </row>
    <row r="7522" spans="1:25" x14ac:dyDescent="0.45">
      <c r="A7522" t="s">
        <v>335</v>
      </c>
      <c r="B7522" t="s">
        <v>610</v>
      </c>
      <c r="C7522">
        <v>10620</v>
      </c>
      <c r="D7522">
        <v>1</v>
      </c>
      <c r="F7522">
        <v>2020</v>
      </c>
      <c r="G7522">
        <v>138</v>
      </c>
      <c r="H7522">
        <v>114.82</v>
      </c>
      <c r="I7522">
        <v>4697.04</v>
      </c>
      <c r="K7522">
        <v>1.2999999999999999E-2</v>
      </c>
      <c r="L7522">
        <v>1E-3</v>
      </c>
      <c r="M7522">
        <v>2551.5189999999998</v>
      </c>
      <c r="N7522">
        <v>5.9200000000000003E-2</v>
      </c>
      <c r="O7522">
        <v>2.919</v>
      </c>
      <c r="P7522">
        <v>0.13400000000000001</v>
      </c>
      <c r="Q7522">
        <v>42939.675999999999</v>
      </c>
      <c r="R7522" t="s">
        <v>333</v>
      </c>
      <c r="S7522" t="s">
        <v>38</v>
      </c>
      <c r="T7522" t="s">
        <v>89</v>
      </c>
      <c r="V7522" t="s">
        <v>251</v>
      </c>
      <c r="Y7522" t="s">
        <v>147</v>
      </c>
    </row>
    <row r="7523" spans="1:25" x14ac:dyDescent="0.45">
      <c r="A7523" t="s">
        <v>335</v>
      </c>
      <c r="B7523" t="s">
        <v>610</v>
      </c>
      <c r="C7523">
        <v>10620</v>
      </c>
      <c r="D7523">
        <v>1</v>
      </c>
      <c r="F7523">
        <v>2021</v>
      </c>
      <c r="G7523">
        <v>138</v>
      </c>
      <c r="H7523">
        <v>116.34</v>
      </c>
      <c r="I7523">
        <v>4986.08</v>
      </c>
      <c r="K7523">
        <v>1.4E-2</v>
      </c>
      <c r="L7523">
        <v>1E-3</v>
      </c>
      <c r="M7523">
        <v>2684.06</v>
      </c>
      <c r="N7523">
        <v>5.9200000000000003E-2</v>
      </c>
      <c r="O7523">
        <v>8.9949999999999992</v>
      </c>
      <c r="P7523">
        <v>0.39489999999999997</v>
      </c>
      <c r="Q7523">
        <v>45166.892</v>
      </c>
      <c r="R7523" t="s">
        <v>333</v>
      </c>
      <c r="S7523" t="s">
        <v>38</v>
      </c>
      <c r="T7523" t="s">
        <v>89</v>
      </c>
      <c r="V7523" t="s">
        <v>251</v>
      </c>
      <c r="Y7523" t="s">
        <v>152</v>
      </c>
    </row>
    <row r="7524" spans="1:25" x14ac:dyDescent="0.45">
      <c r="A7524" t="s">
        <v>335</v>
      </c>
      <c r="B7524" t="s">
        <v>610</v>
      </c>
      <c r="C7524">
        <v>10620</v>
      </c>
      <c r="D7524">
        <v>1</v>
      </c>
      <c r="F7524">
        <v>2022</v>
      </c>
      <c r="G7524">
        <v>77</v>
      </c>
      <c r="H7524">
        <v>66.42</v>
      </c>
      <c r="I7524">
        <v>2814.71</v>
      </c>
      <c r="K7524">
        <v>8.0000000000000002E-3</v>
      </c>
      <c r="L7524">
        <v>1E-3</v>
      </c>
      <c r="M7524">
        <v>1541.585</v>
      </c>
      <c r="N7524">
        <v>5.9200000000000003E-2</v>
      </c>
      <c r="O7524">
        <v>5.4539999999999997</v>
      </c>
      <c r="P7524">
        <v>0.42059999999999997</v>
      </c>
      <c r="Q7524">
        <v>25931.063999999998</v>
      </c>
      <c r="R7524" t="s">
        <v>333</v>
      </c>
      <c r="S7524" t="s">
        <v>38</v>
      </c>
      <c r="T7524" t="s">
        <v>89</v>
      </c>
      <c r="V7524" t="s">
        <v>251</v>
      </c>
      <c r="Y7524" t="s">
        <v>152</v>
      </c>
    </row>
    <row r="7525" spans="1:25" x14ac:dyDescent="0.45">
      <c r="A7525" t="s">
        <v>335</v>
      </c>
      <c r="B7525" t="s">
        <v>610</v>
      </c>
      <c r="C7525">
        <v>10620</v>
      </c>
      <c r="D7525">
        <v>1</v>
      </c>
      <c r="F7525">
        <v>2023</v>
      </c>
      <c r="G7525">
        <v>75</v>
      </c>
      <c r="H7525">
        <v>60.24</v>
      </c>
      <c r="I7525">
        <v>2292.92</v>
      </c>
      <c r="K7525">
        <v>7.0000000000000001E-3</v>
      </c>
      <c r="L7525">
        <v>1E-3</v>
      </c>
      <c r="M7525">
        <v>1300.4000000000001</v>
      </c>
      <c r="N7525">
        <v>5.9299999999999999E-2</v>
      </c>
      <c r="O7525">
        <v>2.3050000000000002</v>
      </c>
      <c r="P7525">
        <v>0.2346</v>
      </c>
      <c r="Q7525">
        <v>21885.463</v>
      </c>
      <c r="R7525" t="s">
        <v>333</v>
      </c>
      <c r="S7525" t="s">
        <v>38</v>
      </c>
      <c r="T7525" t="s">
        <v>89</v>
      </c>
      <c r="V7525" t="s">
        <v>251</v>
      </c>
      <c r="Y7525" t="s">
        <v>152</v>
      </c>
    </row>
    <row r="7526" spans="1:25" x14ac:dyDescent="0.45">
      <c r="A7526" t="s">
        <v>335</v>
      </c>
      <c r="B7526" t="s">
        <v>610</v>
      </c>
      <c r="C7526">
        <v>10620</v>
      </c>
      <c r="D7526">
        <v>1</v>
      </c>
      <c r="F7526">
        <v>2024</v>
      </c>
      <c r="G7526">
        <v>38</v>
      </c>
      <c r="H7526">
        <v>32.97</v>
      </c>
      <c r="I7526">
        <v>1432.13</v>
      </c>
      <c r="K7526">
        <v>4.0000000000000001E-3</v>
      </c>
      <c r="L7526">
        <v>1E-3</v>
      </c>
      <c r="M7526">
        <v>779.279</v>
      </c>
      <c r="N7526">
        <v>5.9299999999999999E-2</v>
      </c>
      <c r="O7526">
        <v>0.95399999999999996</v>
      </c>
      <c r="P7526">
        <v>0.14680000000000001</v>
      </c>
      <c r="Q7526">
        <v>13108.927</v>
      </c>
      <c r="R7526" t="s">
        <v>333</v>
      </c>
      <c r="S7526" t="s">
        <v>38</v>
      </c>
      <c r="T7526" t="s">
        <v>89</v>
      </c>
      <c r="V7526" t="s">
        <v>251</v>
      </c>
      <c r="Y7526" t="s">
        <v>152</v>
      </c>
    </row>
    <row r="7527" spans="1:25" x14ac:dyDescent="0.45">
      <c r="A7527" t="s">
        <v>335</v>
      </c>
      <c r="B7527" t="s">
        <v>611</v>
      </c>
      <c r="C7527">
        <v>10621</v>
      </c>
      <c r="D7527">
        <v>1</v>
      </c>
      <c r="F7527">
        <v>2009</v>
      </c>
      <c r="G7527">
        <v>495</v>
      </c>
      <c r="H7527">
        <v>428.45</v>
      </c>
      <c r="I7527">
        <v>18649.73</v>
      </c>
      <c r="K7527">
        <v>9.8000000000000004E-2</v>
      </c>
      <c r="L7527">
        <v>2.8999999999999998E-3</v>
      </c>
      <c r="M7527">
        <v>12698.901</v>
      </c>
      <c r="N7527">
        <v>6.0299999999999999E-2</v>
      </c>
      <c r="O7527">
        <v>8.6349999999999998</v>
      </c>
      <c r="P7527">
        <v>0.1114</v>
      </c>
      <c r="Q7527">
        <v>213065.80499999999</v>
      </c>
      <c r="R7527" t="s">
        <v>333</v>
      </c>
      <c r="S7527" t="s">
        <v>38</v>
      </c>
      <c r="T7527" t="s">
        <v>89</v>
      </c>
      <c r="V7527" t="s">
        <v>608</v>
      </c>
      <c r="Y7527" t="s">
        <v>107</v>
      </c>
    </row>
    <row r="7528" spans="1:25" x14ac:dyDescent="0.45">
      <c r="A7528" t="s">
        <v>335</v>
      </c>
      <c r="B7528" t="s">
        <v>611</v>
      </c>
      <c r="C7528">
        <v>10621</v>
      </c>
      <c r="D7528">
        <v>1</v>
      </c>
      <c r="F7528">
        <v>2010</v>
      </c>
      <c r="G7528">
        <v>142</v>
      </c>
      <c r="H7528">
        <v>128.6</v>
      </c>
      <c r="I7528">
        <v>5401.26</v>
      </c>
      <c r="K7528">
        <v>1.9E-2</v>
      </c>
      <c r="L7528">
        <v>1E-3</v>
      </c>
      <c r="M7528">
        <v>3840.2559999999999</v>
      </c>
      <c r="N7528">
        <v>5.9200000000000003E-2</v>
      </c>
      <c r="O7528">
        <v>2.2650000000000001</v>
      </c>
      <c r="P7528">
        <v>8.8499999999999995E-2</v>
      </c>
      <c r="Q7528">
        <v>64618.587</v>
      </c>
      <c r="R7528" t="s">
        <v>333</v>
      </c>
      <c r="S7528" t="s">
        <v>38</v>
      </c>
      <c r="T7528" t="s">
        <v>89</v>
      </c>
      <c r="V7528" t="s">
        <v>608</v>
      </c>
      <c r="Y7528" t="s">
        <v>107</v>
      </c>
    </row>
    <row r="7529" spans="1:25" x14ac:dyDescent="0.45">
      <c r="A7529" t="s">
        <v>335</v>
      </c>
      <c r="B7529" t="s">
        <v>611</v>
      </c>
      <c r="C7529">
        <v>10621</v>
      </c>
      <c r="D7529">
        <v>1</v>
      </c>
      <c r="F7529">
        <v>2011</v>
      </c>
      <c r="G7529">
        <v>166</v>
      </c>
      <c r="H7529">
        <v>147.12</v>
      </c>
      <c r="I7529">
        <v>6773.55</v>
      </c>
      <c r="K7529">
        <v>2.4E-2</v>
      </c>
      <c r="L7529">
        <v>1E-3</v>
      </c>
      <c r="M7529">
        <v>4656.9390000000003</v>
      </c>
      <c r="N7529">
        <v>5.91E-2</v>
      </c>
      <c r="O7529">
        <v>9.5489999999999995</v>
      </c>
      <c r="P7529">
        <v>0.37409999999999999</v>
      </c>
      <c r="Q7529">
        <v>78359.03</v>
      </c>
      <c r="R7529" t="s">
        <v>333</v>
      </c>
      <c r="S7529" t="s">
        <v>38</v>
      </c>
      <c r="T7529" t="s">
        <v>89</v>
      </c>
      <c r="V7529" t="s">
        <v>608</v>
      </c>
      <c r="Y7529" t="s">
        <v>107</v>
      </c>
    </row>
    <row r="7530" spans="1:25" x14ac:dyDescent="0.45">
      <c r="A7530" t="s">
        <v>335</v>
      </c>
      <c r="B7530" t="s">
        <v>611</v>
      </c>
      <c r="C7530">
        <v>10621</v>
      </c>
      <c r="D7530">
        <v>1</v>
      </c>
      <c r="F7530">
        <v>2012</v>
      </c>
      <c r="G7530">
        <v>282</v>
      </c>
      <c r="H7530">
        <v>250.45</v>
      </c>
      <c r="I7530">
        <v>11925.01</v>
      </c>
      <c r="K7530">
        <v>4.1000000000000002E-2</v>
      </c>
      <c r="L7530">
        <v>1E-3</v>
      </c>
      <c r="M7530">
        <v>8205.2630000000008</v>
      </c>
      <c r="N7530">
        <v>5.8900000000000001E-2</v>
      </c>
      <c r="O7530">
        <v>9.0389999999999997</v>
      </c>
      <c r="P7530">
        <v>0.31030000000000002</v>
      </c>
      <c r="Q7530">
        <v>138061.837</v>
      </c>
      <c r="R7530" t="s">
        <v>333</v>
      </c>
      <c r="S7530" t="s">
        <v>38</v>
      </c>
      <c r="T7530" t="s">
        <v>89</v>
      </c>
      <c r="V7530" t="s">
        <v>608</v>
      </c>
      <c r="Y7530" t="s">
        <v>107</v>
      </c>
    </row>
    <row r="7531" spans="1:25" x14ac:dyDescent="0.45">
      <c r="A7531" t="s">
        <v>335</v>
      </c>
      <c r="B7531" t="s">
        <v>611</v>
      </c>
      <c r="C7531">
        <v>10621</v>
      </c>
      <c r="D7531">
        <v>1</v>
      </c>
      <c r="F7531">
        <v>2013</v>
      </c>
      <c r="G7531">
        <v>410</v>
      </c>
      <c r="H7531">
        <v>385.85</v>
      </c>
      <c r="I7531">
        <v>23902.42</v>
      </c>
      <c r="K7531">
        <v>6.6000000000000003E-2</v>
      </c>
      <c r="L7531">
        <v>1E-3</v>
      </c>
      <c r="M7531">
        <v>13063.62</v>
      </c>
      <c r="N7531">
        <v>5.8900000000000001E-2</v>
      </c>
      <c r="O7531">
        <v>9.7880000000000003</v>
      </c>
      <c r="P7531">
        <v>0.1845</v>
      </c>
      <c r="Q7531">
        <v>219825.64</v>
      </c>
      <c r="R7531" t="s">
        <v>333</v>
      </c>
      <c r="S7531" t="s">
        <v>38</v>
      </c>
      <c r="T7531" t="s">
        <v>89</v>
      </c>
      <c r="V7531" t="s">
        <v>608</v>
      </c>
      <c r="Y7531" t="s">
        <v>107</v>
      </c>
    </row>
    <row r="7532" spans="1:25" x14ac:dyDescent="0.45">
      <c r="A7532" t="s">
        <v>335</v>
      </c>
      <c r="B7532" t="s">
        <v>611</v>
      </c>
      <c r="C7532">
        <v>10621</v>
      </c>
      <c r="D7532">
        <v>1</v>
      </c>
      <c r="F7532">
        <v>2014</v>
      </c>
      <c r="G7532">
        <v>679</v>
      </c>
      <c r="H7532">
        <v>654.04999999999995</v>
      </c>
      <c r="I7532">
        <v>44129.25</v>
      </c>
      <c r="K7532">
        <v>0.105</v>
      </c>
      <c r="L7532">
        <v>1E-3</v>
      </c>
      <c r="M7532">
        <v>20874.344000000001</v>
      </c>
      <c r="N7532">
        <v>5.91E-2</v>
      </c>
      <c r="O7532">
        <v>12.17</v>
      </c>
      <c r="P7532">
        <v>0.1313</v>
      </c>
      <c r="Q7532">
        <v>351246.49900000001</v>
      </c>
      <c r="R7532" t="s">
        <v>333</v>
      </c>
      <c r="S7532" t="s">
        <v>38</v>
      </c>
      <c r="T7532" t="s">
        <v>89</v>
      </c>
      <c r="V7532" t="s">
        <v>608</v>
      </c>
      <c r="Y7532" t="s">
        <v>107</v>
      </c>
    </row>
    <row r="7533" spans="1:25" x14ac:dyDescent="0.45">
      <c r="A7533" t="s">
        <v>335</v>
      </c>
      <c r="B7533" t="s">
        <v>611</v>
      </c>
      <c r="C7533">
        <v>10621</v>
      </c>
      <c r="D7533">
        <v>1</v>
      </c>
      <c r="F7533">
        <v>2015</v>
      </c>
      <c r="G7533">
        <v>434</v>
      </c>
      <c r="H7533">
        <v>412.8</v>
      </c>
      <c r="I7533">
        <v>28688.53</v>
      </c>
      <c r="K7533">
        <v>6.9000000000000006E-2</v>
      </c>
      <c r="L7533">
        <v>1E-3</v>
      </c>
      <c r="M7533">
        <v>13716.36</v>
      </c>
      <c r="N7533">
        <v>5.8900000000000001E-2</v>
      </c>
      <c r="O7533">
        <v>8.3569999999999993</v>
      </c>
      <c r="P7533">
        <v>0.14149999999999999</v>
      </c>
      <c r="Q7533">
        <v>230789.10800000001</v>
      </c>
      <c r="R7533" t="s">
        <v>333</v>
      </c>
      <c r="S7533" t="s">
        <v>38</v>
      </c>
      <c r="T7533" t="s">
        <v>89</v>
      </c>
      <c r="V7533" t="s">
        <v>608</v>
      </c>
      <c r="Y7533" t="s">
        <v>146</v>
      </c>
    </row>
    <row r="7534" spans="1:25" x14ac:dyDescent="0.45">
      <c r="A7534" t="s">
        <v>335</v>
      </c>
      <c r="B7534" t="s">
        <v>611</v>
      </c>
      <c r="C7534">
        <v>10621</v>
      </c>
      <c r="D7534">
        <v>1</v>
      </c>
      <c r="F7534">
        <v>2016</v>
      </c>
      <c r="G7534">
        <v>440</v>
      </c>
      <c r="H7534">
        <v>427.41</v>
      </c>
      <c r="I7534">
        <v>30058.97</v>
      </c>
      <c r="K7534">
        <v>7.2999999999999995E-2</v>
      </c>
      <c r="L7534">
        <v>1E-3</v>
      </c>
      <c r="M7534">
        <v>14404.662</v>
      </c>
      <c r="N7534">
        <v>5.91E-2</v>
      </c>
      <c r="O7534">
        <v>6.7240000000000002</v>
      </c>
      <c r="P7534">
        <v>0.1048</v>
      </c>
      <c r="Q7534">
        <v>242396.74100000001</v>
      </c>
      <c r="R7534" t="s">
        <v>333</v>
      </c>
      <c r="S7534" t="s">
        <v>38</v>
      </c>
      <c r="T7534" t="s">
        <v>89</v>
      </c>
      <c r="V7534" t="s">
        <v>608</v>
      </c>
      <c r="Y7534" t="s">
        <v>146</v>
      </c>
    </row>
    <row r="7535" spans="1:25" x14ac:dyDescent="0.45">
      <c r="A7535" t="s">
        <v>335</v>
      </c>
      <c r="B7535" t="s">
        <v>611</v>
      </c>
      <c r="C7535">
        <v>10621</v>
      </c>
      <c r="D7535">
        <v>1</v>
      </c>
      <c r="F7535">
        <v>2017</v>
      </c>
      <c r="G7535">
        <v>344</v>
      </c>
      <c r="H7535">
        <v>328.28</v>
      </c>
      <c r="I7535">
        <v>22188.57</v>
      </c>
      <c r="K7535">
        <v>5.2999999999999999E-2</v>
      </c>
      <c r="L7535">
        <v>1E-3</v>
      </c>
      <c r="M7535">
        <v>10500.611999999999</v>
      </c>
      <c r="N7535">
        <v>5.91E-2</v>
      </c>
      <c r="O7535">
        <v>4.82</v>
      </c>
      <c r="P7535">
        <v>0.1031</v>
      </c>
      <c r="Q7535">
        <v>176702.28</v>
      </c>
      <c r="R7535" t="s">
        <v>333</v>
      </c>
      <c r="S7535" t="s">
        <v>38</v>
      </c>
      <c r="T7535" t="s">
        <v>89</v>
      </c>
      <c r="V7535" t="s">
        <v>608</v>
      </c>
      <c r="Y7535" t="s">
        <v>147</v>
      </c>
    </row>
    <row r="7536" spans="1:25" x14ac:dyDescent="0.45">
      <c r="A7536" t="s">
        <v>335</v>
      </c>
      <c r="B7536" t="s">
        <v>611</v>
      </c>
      <c r="C7536">
        <v>10621</v>
      </c>
      <c r="D7536">
        <v>1</v>
      </c>
      <c r="F7536">
        <v>2018</v>
      </c>
      <c r="G7536">
        <v>570</v>
      </c>
      <c r="H7536">
        <v>514.29999999999995</v>
      </c>
      <c r="I7536">
        <v>35299.089999999997</v>
      </c>
      <c r="K7536">
        <v>8.5000000000000006E-2</v>
      </c>
      <c r="L7536">
        <v>1E-3</v>
      </c>
      <c r="M7536">
        <v>16759.623</v>
      </c>
      <c r="N7536">
        <v>5.91E-2</v>
      </c>
      <c r="O7536">
        <v>8.8740000000000006</v>
      </c>
      <c r="P7536">
        <v>0.16739999999999999</v>
      </c>
      <c r="Q7536">
        <v>282012.15100000001</v>
      </c>
      <c r="R7536" t="s">
        <v>333</v>
      </c>
      <c r="S7536" t="s">
        <v>38</v>
      </c>
      <c r="T7536" t="s">
        <v>89</v>
      </c>
      <c r="V7536" t="s">
        <v>608</v>
      </c>
      <c r="Y7536" t="s">
        <v>147</v>
      </c>
    </row>
    <row r="7537" spans="1:25" x14ac:dyDescent="0.45">
      <c r="A7537" t="s">
        <v>335</v>
      </c>
      <c r="B7537" t="s">
        <v>611</v>
      </c>
      <c r="C7537">
        <v>10621</v>
      </c>
      <c r="D7537">
        <v>1</v>
      </c>
      <c r="F7537">
        <v>2019</v>
      </c>
      <c r="G7537">
        <v>290</v>
      </c>
      <c r="H7537">
        <v>273.32</v>
      </c>
      <c r="I7537">
        <v>15092.83</v>
      </c>
      <c r="K7537">
        <v>3.6999999999999998E-2</v>
      </c>
      <c r="L7537">
        <v>1E-3</v>
      </c>
      <c r="M7537">
        <v>7409.8389999999999</v>
      </c>
      <c r="N7537">
        <v>5.9200000000000003E-2</v>
      </c>
      <c r="O7537">
        <v>4.2460000000000004</v>
      </c>
      <c r="P7537">
        <v>0.14230000000000001</v>
      </c>
      <c r="Q7537">
        <v>124672.024</v>
      </c>
      <c r="R7537" t="s">
        <v>333</v>
      </c>
      <c r="S7537" t="s">
        <v>38</v>
      </c>
      <c r="T7537" t="s">
        <v>89</v>
      </c>
      <c r="V7537" t="s">
        <v>608</v>
      </c>
      <c r="Y7537" t="s">
        <v>147</v>
      </c>
    </row>
    <row r="7538" spans="1:25" x14ac:dyDescent="0.45">
      <c r="A7538" t="s">
        <v>335</v>
      </c>
      <c r="B7538" t="s">
        <v>611</v>
      </c>
      <c r="C7538">
        <v>10621</v>
      </c>
      <c r="D7538">
        <v>1</v>
      </c>
      <c r="F7538">
        <v>2020</v>
      </c>
      <c r="G7538">
        <v>116</v>
      </c>
      <c r="H7538">
        <v>108.89</v>
      </c>
      <c r="I7538">
        <v>6043.22</v>
      </c>
      <c r="K7538">
        <v>1.4999999999999999E-2</v>
      </c>
      <c r="L7538">
        <v>1E-3</v>
      </c>
      <c r="M7538">
        <v>3005.0030000000002</v>
      </c>
      <c r="N7538">
        <v>5.9200000000000003E-2</v>
      </c>
      <c r="O7538">
        <v>2.4359999999999999</v>
      </c>
      <c r="P7538">
        <v>0.2223</v>
      </c>
      <c r="Q7538">
        <v>50565.66</v>
      </c>
      <c r="R7538" t="s">
        <v>333</v>
      </c>
      <c r="S7538" t="s">
        <v>38</v>
      </c>
      <c r="T7538" t="s">
        <v>89</v>
      </c>
      <c r="V7538" t="s">
        <v>608</v>
      </c>
      <c r="Y7538" t="s">
        <v>147</v>
      </c>
    </row>
    <row r="7539" spans="1:25" x14ac:dyDescent="0.45">
      <c r="A7539" t="s">
        <v>335</v>
      </c>
      <c r="B7539" t="s">
        <v>611</v>
      </c>
      <c r="C7539">
        <v>10621</v>
      </c>
      <c r="D7539">
        <v>1</v>
      </c>
      <c r="F7539">
        <v>2021</v>
      </c>
      <c r="G7539">
        <v>223</v>
      </c>
      <c r="H7539">
        <v>205.83</v>
      </c>
      <c r="I7539">
        <v>13638.04</v>
      </c>
      <c r="K7539">
        <v>3.3000000000000002E-2</v>
      </c>
      <c r="L7539">
        <v>1E-3</v>
      </c>
      <c r="M7539">
        <v>6600.7039999999997</v>
      </c>
      <c r="N7539">
        <v>5.9200000000000003E-2</v>
      </c>
      <c r="O7539">
        <v>4.9000000000000004</v>
      </c>
      <c r="P7539">
        <v>0.22320000000000001</v>
      </c>
      <c r="Q7539">
        <v>111074.046</v>
      </c>
      <c r="R7539" t="s">
        <v>333</v>
      </c>
      <c r="S7539" t="s">
        <v>38</v>
      </c>
      <c r="T7539" t="s">
        <v>89</v>
      </c>
      <c r="V7539" t="s">
        <v>608</v>
      </c>
      <c r="Y7539" t="s">
        <v>152</v>
      </c>
    </row>
    <row r="7540" spans="1:25" x14ac:dyDescent="0.45">
      <c r="A7540" t="s">
        <v>335</v>
      </c>
      <c r="B7540" t="s">
        <v>611</v>
      </c>
      <c r="C7540">
        <v>10621</v>
      </c>
      <c r="D7540">
        <v>1</v>
      </c>
      <c r="F7540">
        <v>2022</v>
      </c>
      <c r="G7540">
        <v>76</v>
      </c>
      <c r="H7540">
        <v>65.790000000000006</v>
      </c>
      <c r="I7540">
        <v>3168.15</v>
      </c>
      <c r="K7540">
        <v>8.9999999999999993E-3</v>
      </c>
      <c r="L7540">
        <v>1E-3</v>
      </c>
      <c r="M7540">
        <v>1739.5050000000001</v>
      </c>
      <c r="N7540">
        <v>5.8400000000000001E-2</v>
      </c>
      <c r="O7540">
        <v>3.8610000000000002</v>
      </c>
      <c r="P7540">
        <v>0.53710000000000002</v>
      </c>
      <c r="Q7540">
        <v>29269.106</v>
      </c>
      <c r="R7540" t="s">
        <v>333</v>
      </c>
      <c r="S7540" t="s">
        <v>38</v>
      </c>
      <c r="T7540" t="s">
        <v>89</v>
      </c>
      <c r="V7540" t="s">
        <v>608</v>
      </c>
      <c r="Y7540" t="s">
        <v>152</v>
      </c>
    </row>
    <row r="7541" spans="1:25" x14ac:dyDescent="0.45">
      <c r="A7541" t="s">
        <v>335</v>
      </c>
      <c r="B7541" t="s">
        <v>611</v>
      </c>
      <c r="C7541">
        <v>10621</v>
      </c>
      <c r="D7541">
        <v>1</v>
      </c>
      <c r="F7541">
        <v>2023</v>
      </c>
      <c r="G7541">
        <v>208</v>
      </c>
      <c r="H7541">
        <v>189.79</v>
      </c>
      <c r="I7541">
        <v>12237.82</v>
      </c>
      <c r="K7541">
        <v>3.1E-2</v>
      </c>
      <c r="L7541">
        <v>1E-3</v>
      </c>
      <c r="M7541">
        <v>6152.9859999999999</v>
      </c>
      <c r="N7541">
        <v>5.9200000000000003E-2</v>
      </c>
      <c r="O7541">
        <v>6.3440000000000003</v>
      </c>
      <c r="P7541">
        <v>0.32240000000000002</v>
      </c>
      <c r="Q7541">
        <v>103536.573</v>
      </c>
      <c r="R7541" t="s">
        <v>333</v>
      </c>
      <c r="S7541" t="s">
        <v>38</v>
      </c>
      <c r="T7541" t="s">
        <v>89</v>
      </c>
      <c r="V7541" t="s">
        <v>608</v>
      </c>
      <c r="Y7541" t="s">
        <v>152</v>
      </c>
    </row>
    <row r="7542" spans="1:25" x14ac:dyDescent="0.45">
      <c r="A7542" t="s">
        <v>335</v>
      </c>
      <c r="B7542" t="s">
        <v>611</v>
      </c>
      <c r="C7542">
        <v>10621</v>
      </c>
      <c r="D7542">
        <v>1</v>
      </c>
      <c r="F7542">
        <v>2024</v>
      </c>
      <c r="G7542">
        <v>105</v>
      </c>
      <c r="H7542">
        <v>103.37</v>
      </c>
      <c r="I7542">
        <v>7582.48</v>
      </c>
      <c r="K7542">
        <v>1.7999999999999999E-2</v>
      </c>
      <c r="L7542">
        <v>1E-3</v>
      </c>
      <c r="M7542">
        <v>3662.4830000000002</v>
      </c>
      <c r="N7542">
        <v>5.91E-2</v>
      </c>
      <c r="O7542">
        <v>1.6639999999999999</v>
      </c>
      <c r="P7542">
        <v>9.4600000000000004E-2</v>
      </c>
      <c r="Q7542">
        <v>61625.955999999998</v>
      </c>
      <c r="R7542" t="s">
        <v>333</v>
      </c>
      <c r="S7542" t="s">
        <v>38</v>
      </c>
      <c r="T7542" t="s">
        <v>89</v>
      </c>
      <c r="V7542" t="s">
        <v>608</v>
      </c>
      <c r="Y7542" t="s">
        <v>152</v>
      </c>
    </row>
    <row r="7543" spans="1:25" x14ac:dyDescent="0.45">
      <c r="A7543" t="s">
        <v>25</v>
      </c>
      <c r="B7543" t="s">
        <v>612</v>
      </c>
      <c r="C7543">
        <v>10675</v>
      </c>
      <c r="D7543" t="s">
        <v>613</v>
      </c>
      <c r="E7543" t="s">
        <v>614</v>
      </c>
      <c r="F7543">
        <v>2009</v>
      </c>
      <c r="G7543">
        <v>8330</v>
      </c>
      <c r="H7543">
        <v>8322.18</v>
      </c>
      <c r="J7543">
        <v>5906893.6100000003</v>
      </c>
      <c r="M7543">
        <v>806730.41399999999</v>
      </c>
      <c r="N7543">
        <v>0.10299999999999999</v>
      </c>
      <c r="O7543">
        <v>226.285</v>
      </c>
      <c r="P7543">
        <v>5.8400000000000001E-2</v>
      </c>
      <c r="Q7543">
        <v>7862908.1919999998</v>
      </c>
      <c r="R7543" t="s">
        <v>82</v>
      </c>
      <c r="T7543" t="s">
        <v>271</v>
      </c>
      <c r="U7543" t="s">
        <v>272</v>
      </c>
      <c r="V7543" t="s">
        <v>97</v>
      </c>
      <c r="W7543" t="s">
        <v>140</v>
      </c>
      <c r="Y7543" t="s">
        <v>69</v>
      </c>
    </row>
    <row r="7544" spans="1:25" x14ac:dyDescent="0.45">
      <c r="A7544" t="s">
        <v>25</v>
      </c>
      <c r="B7544" t="s">
        <v>612</v>
      </c>
      <c r="C7544">
        <v>10675</v>
      </c>
      <c r="D7544" t="s">
        <v>613</v>
      </c>
      <c r="E7544" t="s">
        <v>614</v>
      </c>
      <c r="F7544">
        <v>2010</v>
      </c>
      <c r="G7544">
        <v>8457</v>
      </c>
      <c r="H7544">
        <v>8441.9</v>
      </c>
      <c r="J7544">
        <v>5762995.0700000003</v>
      </c>
      <c r="M7544">
        <v>826659.85499999998</v>
      </c>
      <c r="N7544">
        <v>0.10299999999999999</v>
      </c>
      <c r="O7544">
        <v>253.08799999999999</v>
      </c>
      <c r="P7544">
        <v>6.4100000000000004E-2</v>
      </c>
      <c r="Q7544">
        <v>8057126.4790000003</v>
      </c>
      <c r="R7544" t="s">
        <v>82</v>
      </c>
      <c r="T7544" t="s">
        <v>271</v>
      </c>
      <c r="U7544" t="s">
        <v>272</v>
      </c>
      <c r="V7544" t="s">
        <v>97</v>
      </c>
      <c r="W7544" t="s">
        <v>140</v>
      </c>
      <c r="Y7544" t="s">
        <v>69</v>
      </c>
    </row>
    <row r="7545" spans="1:25" x14ac:dyDescent="0.45">
      <c r="A7545" t="s">
        <v>25</v>
      </c>
      <c r="B7545" t="s">
        <v>612</v>
      </c>
      <c r="C7545">
        <v>10675</v>
      </c>
      <c r="D7545" t="s">
        <v>613</v>
      </c>
      <c r="E7545" t="s">
        <v>614</v>
      </c>
      <c r="F7545">
        <v>2011</v>
      </c>
      <c r="G7545">
        <v>578</v>
      </c>
      <c r="H7545">
        <v>576.89</v>
      </c>
      <c r="J7545">
        <v>307851.84000000003</v>
      </c>
      <c r="M7545">
        <v>47198.678</v>
      </c>
      <c r="N7545">
        <v>0.10299999999999999</v>
      </c>
      <c r="O7545">
        <v>20.986000000000001</v>
      </c>
      <c r="P7545">
        <v>9.4899999999999998E-2</v>
      </c>
      <c r="Q7545">
        <v>460022.50699999998</v>
      </c>
      <c r="R7545" t="s">
        <v>82</v>
      </c>
      <c r="T7545" t="s">
        <v>271</v>
      </c>
      <c r="U7545" t="s">
        <v>272</v>
      </c>
      <c r="V7545" t="s">
        <v>97</v>
      </c>
      <c r="W7545" t="s">
        <v>140</v>
      </c>
      <c r="Y7545" t="s">
        <v>69</v>
      </c>
    </row>
    <row r="7546" spans="1:25" x14ac:dyDescent="0.45">
      <c r="A7546" t="s">
        <v>25</v>
      </c>
      <c r="B7546" t="s">
        <v>612</v>
      </c>
      <c r="C7546">
        <v>10675</v>
      </c>
      <c r="D7546" t="s">
        <v>615</v>
      </c>
      <c r="E7546" t="s">
        <v>614</v>
      </c>
      <c r="F7546">
        <v>2009</v>
      </c>
      <c r="G7546">
        <v>8129</v>
      </c>
      <c r="H7546">
        <v>8118.1</v>
      </c>
      <c r="J7546">
        <v>5718690.9800000004</v>
      </c>
      <c r="M7546">
        <v>781863.38699999999</v>
      </c>
      <c r="N7546">
        <v>0.10299999999999999</v>
      </c>
      <c r="O7546">
        <v>214.88300000000001</v>
      </c>
      <c r="P7546">
        <v>5.7599999999999998E-2</v>
      </c>
      <c r="Q7546">
        <v>7620536.4800000004</v>
      </c>
      <c r="R7546" t="s">
        <v>82</v>
      </c>
      <c r="T7546" t="s">
        <v>271</v>
      </c>
      <c r="U7546" t="s">
        <v>272</v>
      </c>
      <c r="V7546" t="s">
        <v>97</v>
      </c>
      <c r="W7546" t="s">
        <v>140</v>
      </c>
      <c r="Y7546" t="s">
        <v>69</v>
      </c>
    </row>
    <row r="7547" spans="1:25" x14ac:dyDescent="0.45">
      <c r="A7547" t="s">
        <v>25</v>
      </c>
      <c r="B7547" t="s">
        <v>612</v>
      </c>
      <c r="C7547">
        <v>10675</v>
      </c>
      <c r="D7547" t="s">
        <v>615</v>
      </c>
      <c r="E7547" t="s">
        <v>614</v>
      </c>
      <c r="F7547">
        <v>2010</v>
      </c>
      <c r="G7547">
        <v>7853</v>
      </c>
      <c r="H7547">
        <v>7837.65</v>
      </c>
      <c r="J7547">
        <v>5360532.8</v>
      </c>
      <c r="M7547">
        <v>770070.60100000002</v>
      </c>
      <c r="N7547">
        <v>0.10299999999999999</v>
      </c>
      <c r="O7547">
        <v>227.227</v>
      </c>
      <c r="P7547">
        <v>6.1800000000000001E-2</v>
      </c>
      <c r="Q7547">
        <v>7505559.5590000004</v>
      </c>
      <c r="R7547" t="s">
        <v>82</v>
      </c>
      <c r="T7547" t="s">
        <v>271</v>
      </c>
      <c r="U7547" t="s">
        <v>272</v>
      </c>
      <c r="V7547" t="s">
        <v>97</v>
      </c>
      <c r="W7547" t="s">
        <v>140</v>
      </c>
      <c r="Y7547" t="s">
        <v>69</v>
      </c>
    </row>
    <row r="7548" spans="1:25" x14ac:dyDescent="0.45">
      <c r="A7548" t="s">
        <v>25</v>
      </c>
      <c r="B7548" t="s">
        <v>612</v>
      </c>
      <c r="C7548">
        <v>10675</v>
      </c>
      <c r="D7548" t="s">
        <v>615</v>
      </c>
      <c r="E7548" t="s">
        <v>614</v>
      </c>
      <c r="F7548">
        <v>2011</v>
      </c>
      <c r="G7548">
        <v>259</v>
      </c>
      <c r="H7548">
        <v>256.3</v>
      </c>
      <c r="J7548">
        <v>136068.32</v>
      </c>
      <c r="M7548">
        <v>20867.981</v>
      </c>
      <c r="N7548">
        <v>0.10299999999999999</v>
      </c>
      <c r="O7548">
        <v>8.7750000000000004</v>
      </c>
      <c r="P7548">
        <v>9.0899999999999995E-2</v>
      </c>
      <c r="Q7548">
        <v>203393.03099999999</v>
      </c>
      <c r="R7548" t="s">
        <v>82</v>
      </c>
      <c r="T7548" t="s">
        <v>271</v>
      </c>
      <c r="U7548" t="s">
        <v>272</v>
      </c>
      <c r="V7548" t="s">
        <v>97</v>
      </c>
      <c r="W7548" t="s">
        <v>140</v>
      </c>
      <c r="Y7548" t="s">
        <v>69</v>
      </c>
    </row>
    <row r="7549" spans="1:25" x14ac:dyDescent="0.45">
      <c r="A7549" t="s">
        <v>122</v>
      </c>
      <c r="B7549" t="s">
        <v>616</v>
      </c>
      <c r="C7549">
        <v>10678</v>
      </c>
      <c r="D7549">
        <v>1</v>
      </c>
      <c r="F7549">
        <v>2009</v>
      </c>
      <c r="G7549">
        <v>7197</v>
      </c>
      <c r="H7549">
        <v>7185.3</v>
      </c>
      <c r="I7549">
        <v>1144591.79</v>
      </c>
      <c r="K7549">
        <v>1044.527</v>
      </c>
      <c r="L7549">
        <v>0.1925</v>
      </c>
      <c r="M7549">
        <v>1291525.165</v>
      </c>
      <c r="N7549">
        <v>0.10150000000000001</v>
      </c>
      <c r="O7549">
        <v>406.92899999999997</v>
      </c>
      <c r="P7549">
        <v>7.0099999999999996E-2</v>
      </c>
      <c r="Q7549">
        <v>12605986.716</v>
      </c>
      <c r="R7549" t="s">
        <v>82</v>
      </c>
      <c r="S7549" t="s">
        <v>38</v>
      </c>
      <c r="T7549" t="s">
        <v>271</v>
      </c>
      <c r="U7549" t="s">
        <v>272</v>
      </c>
      <c r="V7549" t="s">
        <v>617</v>
      </c>
      <c r="W7549" t="s">
        <v>140</v>
      </c>
      <c r="Y7549" t="s">
        <v>103</v>
      </c>
    </row>
    <row r="7550" spans="1:25" x14ac:dyDescent="0.45">
      <c r="A7550" t="s">
        <v>122</v>
      </c>
      <c r="B7550" t="s">
        <v>616</v>
      </c>
      <c r="C7550">
        <v>10678</v>
      </c>
      <c r="D7550">
        <v>1</v>
      </c>
      <c r="F7550">
        <v>2010</v>
      </c>
      <c r="G7550">
        <v>8307</v>
      </c>
      <c r="H7550">
        <v>8296.06</v>
      </c>
      <c r="I7550">
        <v>1360692.19</v>
      </c>
      <c r="K7550">
        <v>1246.5429999999999</v>
      </c>
      <c r="L7550">
        <v>0.17399999999999999</v>
      </c>
      <c r="M7550">
        <v>1562314.757</v>
      </c>
      <c r="N7550">
        <v>0.1022</v>
      </c>
      <c r="O7550">
        <v>611.447</v>
      </c>
      <c r="P7550">
        <v>8.2799999999999999E-2</v>
      </c>
      <c r="Q7550">
        <v>15232885.231000001</v>
      </c>
      <c r="R7550" t="s">
        <v>82</v>
      </c>
      <c r="S7550" t="s">
        <v>38</v>
      </c>
      <c r="T7550" t="s">
        <v>271</v>
      </c>
      <c r="U7550" t="s">
        <v>272</v>
      </c>
      <c r="V7550" t="s">
        <v>617</v>
      </c>
      <c r="W7550" t="s">
        <v>140</v>
      </c>
      <c r="Y7550" t="s">
        <v>103</v>
      </c>
    </row>
    <row r="7551" spans="1:25" x14ac:dyDescent="0.45">
      <c r="A7551" t="s">
        <v>122</v>
      </c>
      <c r="B7551" t="s">
        <v>616</v>
      </c>
      <c r="C7551">
        <v>10678</v>
      </c>
      <c r="D7551">
        <v>1</v>
      </c>
      <c r="F7551">
        <v>2011</v>
      </c>
      <c r="G7551">
        <v>8431</v>
      </c>
      <c r="H7551">
        <v>8425.49</v>
      </c>
      <c r="I7551">
        <v>1386284.72</v>
      </c>
      <c r="K7551">
        <v>1708.8409999999999</v>
      </c>
      <c r="L7551">
        <v>0.21210000000000001</v>
      </c>
      <c r="M7551">
        <v>1626206.8330000001</v>
      </c>
      <c r="N7551">
        <v>0.1028</v>
      </c>
      <c r="O7551">
        <v>1219.9880000000001</v>
      </c>
      <c r="P7551">
        <v>0.14460000000000001</v>
      </c>
      <c r="Q7551">
        <v>15857479.969000001</v>
      </c>
      <c r="R7551" t="s">
        <v>82</v>
      </c>
      <c r="S7551" t="s">
        <v>38</v>
      </c>
      <c r="T7551" t="s">
        <v>271</v>
      </c>
      <c r="U7551" t="s">
        <v>272</v>
      </c>
      <c r="V7551" t="s">
        <v>617</v>
      </c>
      <c r="W7551" t="s">
        <v>140</v>
      </c>
      <c r="Y7551" t="s">
        <v>103</v>
      </c>
    </row>
    <row r="7552" spans="1:25" x14ac:dyDescent="0.45">
      <c r="A7552" t="s">
        <v>122</v>
      </c>
      <c r="B7552" t="s">
        <v>616</v>
      </c>
      <c r="C7552">
        <v>10678</v>
      </c>
      <c r="D7552">
        <v>1</v>
      </c>
      <c r="F7552">
        <v>2012</v>
      </c>
      <c r="G7552">
        <v>8362</v>
      </c>
      <c r="H7552">
        <v>8357.02</v>
      </c>
      <c r="I7552">
        <v>1322780.08</v>
      </c>
      <c r="K7552">
        <v>1234.73</v>
      </c>
      <c r="L7552">
        <v>0.16639999999999999</v>
      </c>
      <c r="M7552">
        <v>1539522.399</v>
      </c>
      <c r="N7552">
        <v>0.1027</v>
      </c>
      <c r="O7552">
        <v>580.01800000000003</v>
      </c>
      <c r="P7552">
        <v>7.9100000000000004E-2</v>
      </c>
      <c r="Q7552">
        <v>15009597.664000001</v>
      </c>
      <c r="R7552" t="s">
        <v>82</v>
      </c>
      <c r="S7552" t="s">
        <v>38</v>
      </c>
      <c r="T7552" t="s">
        <v>271</v>
      </c>
      <c r="U7552" t="s">
        <v>272</v>
      </c>
      <c r="V7552" t="s">
        <v>617</v>
      </c>
      <c r="W7552" t="s">
        <v>140</v>
      </c>
      <c r="Y7552" t="s">
        <v>103</v>
      </c>
    </row>
    <row r="7553" spans="1:25" x14ac:dyDescent="0.45">
      <c r="A7553" t="s">
        <v>122</v>
      </c>
      <c r="B7553" t="s">
        <v>616</v>
      </c>
      <c r="C7553">
        <v>10678</v>
      </c>
      <c r="D7553">
        <v>1</v>
      </c>
      <c r="F7553">
        <v>2013</v>
      </c>
      <c r="G7553">
        <v>8340</v>
      </c>
      <c r="H7553">
        <v>8329.02</v>
      </c>
      <c r="I7553">
        <v>1372255.72</v>
      </c>
      <c r="K7553">
        <v>1236.1110000000001</v>
      </c>
      <c r="L7553">
        <v>0.15570000000000001</v>
      </c>
      <c r="M7553">
        <v>1624845.2930000001</v>
      </c>
      <c r="N7553">
        <v>0.1027</v>
      </c>
      <c r="O7553">
        <v>559.66700000000003</v>
      </c>
      <c r="P7553">
        <v>7.0999999999999994E-2</v>
      </c>
      <c r="Q7553">
        <v>15840535.825999999</v>
      </c>
      <c r="R7553" t="s">
        <v>82</v>
      </c>
      <c r="S7553" t="s">
        <v>38</v>
      </c>
      <c r="T7553" t="s">
        <v>271</v>
      </c>
      <c r="U7553" t="s">
        <v>272</v>
      </c>
      <c r="V7553" t="s">
        <v>617</v>
      </c>
      <c r="W7553" t="s">
        <v>140</v>
      </c>
      <c r="Y7553" t="s">
        <v>103</v>
      </c>
    </row>
    <row r="7554" spans="1:25" x14ac:dyDescent="0.45">
      <c r="A7554" t="s">
        <v>122</v>
      </c>
      <c r="B7554" t="s">
        <v>616</v>
      </c>
      <c r="C7554">
        <v>10678</v>
      </c>
      <c r="D7554">
        <v>1</v>
      </c>
      <c r="F7554">
        <v>2014</v>
      </c>
      <c r="G7554">
        <v>7706</v>
      </c>
      <c r="H7554">
        <v>7692.4</v>
      </c>
      <c r="I7554">
        <v>1268749.4099999999</v>
      </c>
      <c r="K7554">
        <v>1167.3050000000001</v>
      </c>
      <c r="L7554">
        <v>0.15859999999999999</v>
      </c>
      <c r="M7554">
        <v>1499060.2439999999</v>
      </c>
      <c r="N7554">
        <v>0.1027</v>
      </c>
      <c r="O7554">
        <v>549.58799999999997</v>
      </c>
      <c r="P7554">
        <v>7.5800000000000006E-2</v>
      </c>
      <c r="Q7554">
        <v>14615568.582</v>
      </c>
      <c r="R7554" t="s">
        <v>82</v>
      </c>
      <c r="S7554" t="s">
        <v>38</v>
      </c>
      <c r="T7554" t="s">
        <v>271</v>
      </c>
      <c r="U7554" t="s">
        <v>272</v>
      </c>
      <c r="V7554" t="s">
        <v>617</v>
      </c>
      <c r="W7554" t="s">
        <v>140</v>
      </c>
      <c r="Y7554" t="s">
        <v>103</v>
      </c>
    </row>
    <row r="7555" spans="1:25" x14ac:dyDescent="0.45">
      <c r="A7555" t="s">
        <v>122</v>
      </c>
      <c r="B7555" t="s">
        <v>616</v>
      </c>
      <c r="C7555">
        <v>10678</v>
      </c>
      <c r="D7555">
        <v>1</v>
      </c>
      <c r="F7555">
        <v>2015</v>
      </c>
      <c r="G7555">
        <v>8414</v>
      </c>
      <c r="H7555">
        <v>8407.43</v>
      </c>
      <c r="I7555">
        <v>1162265.8999999999</v>
      </c>
      <c r="K7555">
        <v>1124.6969999999999</v>
      </c>
      <c r="L7555">
        <v>0.154</v>
      </c>
      <c r="M7555">
        <v>1494219.473</v>
      </c>
      <c r="N7555">
        <v>0.10290000000000001</v>
      </c>
      <c r="O7555">
        <v>458.11500000000001</v>
      </c>
      <c r="P7555">
        <v>6.1400000000000003E-2</v>
      </c>
      <c r="Q7555">
        <v>14565543.276000001</v>
      </c>
      <c r="R7555" t="s">
        <v>82</v>
      </c>
      <c r="S7555" t="s">
        <v>38</v>
      </c>
      <c r="T7555" t="s">
        <v>271</v>
      </c>
      <c r="U7555" t="s">
        <v>272</v>
      </c>
      <c r="V7555" t="s">
        <v>617</v>
      </c>
      <c r="W7555" t="s">
        <v>140</v>
      </c>
      <c r="Y7555" t="s">
        <v>618</v>
      </c>
    </row>
    <row r="7556" spans="1:25" x14ac:dyDescent="0.45">
      <c r="A7556" t="s">
        <v>122</v>
      </c>
      <c r="B7556" t="s">
        <v>616</v>
      </c>
      <c r="C7556">
        <v>10678</v>
      </c>
      <c r="D7556">
        <v>1</v>
      </c>
      <c r="F7556">
        <v>2016</v>
      </c>
      <c r="G7556">
        <v>7872</v>
      </c>
      <c r="H7556">
        <v>7858.8</v>
      </c>
      <c r="I7556">
        <v>982930.69</v>
      </c>
      <c r="K7556">
        <v>915.05499999999995</v>
      </c>
      <c r="L7556">
        <v>0.15240000000000001</v>
      </c>
      <c r="M7556">
        <v>1225327.932</v>
      </c>
      <c r="N7556">
        <v>0.1027</v>
      </c>
      <c r="O7556">
        <v>366.48</v>
      </c>
      <c r="P7556">
        <v>6.0400000000000002E-2</v>
      </c>
      <c r="Q7556">
        <v>11946599.653999999</v>
      </c>
      <c r="R7556" t="s">
        <v>82</v>
      </c>
      <c r="S7556" t="s">
        <v>38</v>
      </c>
      <c r="T7556" t="s">
        <v>271</v>
      </c>
      <c r="U7556" t="s">
        <v>272</v>
      </c>
      <c r="V7556" t="s">
        <v>617</v>
      </c>
      <c r="W7556" t="s">
        <v>140</v>
      </c>
      <c r="Y7556" t="s">
        <v>618</v>
      </c>
    </row>
    <row r="7557" spans="1:25" x14ac:dyDescent="0.45">
      <c r="A7557" t="s">
        <v>122</v>
      </c>
      <c r="B7557" t="s">
        <v>616</v>
      </c>
      <c r="C7557">
        <v>10678</v>
      </c>
      <c r="D7557">
        <v>1</v>
      </c>
      <c r="F7557">
        <v>2017</v>
      </c>
      <c r="G7557">
        <v>8215</v>
      </c>
      <c r="H7557">
        <v>8207.39</v>
      </c>
      <c r="I7557">
        <v>1108373.26</v>
      </c>
      <c r="K7557">
        <v>1056.355</v>
      </c>
      <c r="L7557">
        <v>0.15509999999999999</v>
      </c>
      <c r="M7557">
        <v>1393061.493</v>
      </c>
      <c r="N7557">
        <v>0.1028</v>
      </c>
      <c r="O7557">
        <v>466.44900000000001</v>
      </c>
      <c r="P7557">
        <v>6.7299999999999999E-2</v>
      </c>
      <c r="Q7557">
        <v>13582432.1</v>
      </c>
      <c r="R7557" t="s">
        <v>82</v>
      </c>
      <c r="S7557" t="s">
        <v>38</v>
      </c>
      <c r="T7557" t="s">
        <v>271</v>
      </c>
      <c r="U7557" t="s">
        <v>272</v>
      </c>
      <c r="V7557" t="s">
        <v>617</v>
      </c>
      <c r="W7557" t="s">
        <v>140</v>
      </c>
      <c r="Y7557" t="s">
        <v>581</v>
      </c>
    </row>
    <row r="7558" spans="1:25" x14ac:dyDescent="0.45">
      <c r="A7558" t="s">
        <v>122</v>
      </c>
      <c r="B7558" t="s">
        <v>616</v>
      </c>
      <c r="C7558">
        <v>10678</v>
      </c>
      <c r="D7558">
        <v>1</v>
      </c>
      <c r="F7558">
        <v>2018</v>
      </c>
      <c r="G7558">
        <v>7305</v>
      </c>
      <c r="H7558">
        <v>7301.86</v>
      </c>
      <c r="I7558">
        <v>1138675.19</v>
      </c>
      <c r="K7558">
        <v>1085.9949999999999</v>
      </c>
      <c r="L7558">
        <v>0.1656</v>
      </c>
      <c r="M7558">
        <v>1374466.382</v>
      </c>
      <c r="N7558">
        <v>0.10290000000000001</v>
      </c>
      <c r="O7558">
        <v>512.85199999999998</v>
      </c>
      <c r="P7558">
        <v>7.5899999999999995E-2</v>
      </c>
      <c r="Q7558">
        <v>13397732.699999999</v>
      </c>
      <c r="R7558" t="s">
        <v>82</v>
      </c>
      <c r="S7558" t="s">
        <v>38</v>
      </c>
      <c r="T7558" t="s">
        <v>271</v>
      </c>
      <c r="U7558" t="s">
        <v>272</v>
      </c>
      <c r="V7558" t="s">
        <v>617</v>
      </c>
      <c r="W7558" t="s">
        <v>140</v>
      </c>
      <c r="Y7558" t="s">
        <v>581</v>
      </c>
    </row>
    <row r="7559" spans="1:25" x14ac:dyDescent="0.45">
      <c r="A7559" t="s">
        <v>122</v>
      </c>
      <c r="B7559" t="s">
        <v>616</v>
      </c>
      <c r="C7559">
        <v>10678</v>
      </c>
      <c r="D7559">
        <v>1</v>
      </c>
      <c r="F7559">
        <v>2019</v>
      </c>
      <c r="G7559">
        <v>8314</v>
      </c>
      <c r="H7559">
        <v>8312.94</v>
      </c>
      <c r="I7559">
        <v>1100069.55</v>
      </c>
      <c r="K7559">
        <v>1026.981</v>
      </c>
      <c r="L7559">
        <v>0.1573</v>
      </c>
      <c r="M7559">
        <v>1340617.345</v>
      </c>
      <c r="N7559">
        <v>0.10290000000000001</v>
      </c>
      <c r="O7559">
        <v>463.08300000000003</v>
      </c>
      <c r="P7559">
        <v>6.9500000000000006E-2</v>
      </c>
      <c r="Q7559">
        <v>13068330.312999999</v>
      </c>
      <c r="R7559" t="s">
        <v>82</v>
      </c>
      <c r="S7559" t="s">
        <v>38</v>
      </c>
      <c r="T7559" t="s">
        <v>271</v>
      </c>
      <c r="U7559" t="s">
        <v>272</v>
      </c>
      <c r="V7559" t="s">
        <v>617</v>
      </c>
      <c r="W7559" t="s">
        <v>140</v>
      </c>
      <c r="Y7559" t="s">
        <v>581</v>
      </c>
    </row>
    <row r="7560" spans="1:25" x14ac:dyDescent="0.45">
      <c r="A7560" t="s">
        <v>122</v>
      </c>
      <c r="B7560" t="s">
        <v>616</v>
      </c>
      <c r="C7560">
        <v>10678</v>
      </c>
      <c r="D7560">
        <v>1</v>
      </c>
      <c r="F7560">
        <v>2020</v>
      </c>
      <c r="G7560">
        <v>8389</v>
      </c>
      <c r="H7560">
        <v>8386.81</v>
      </c>
      <c r="I7560">
        <v>949400.27</v>
      </c>
      <c r="K7560">
        <v>921.572</v>
      </c>
      <c r="L7560">
        <v>0.15490000000000001</v>
      </c>
      <c r="M7560">
        <v>1221680.8640000001</v>
      </c>
      <c r="N7560">
        <v>0.10290000000000001</v>
      </c>
      <c r="O7560">
        <v>359.78699999999998</v>
      </c>
      <c r="P7560">
        <v>5.8099999999999999E-2</v>
      </c>
      <c r="Q7560">
        <v>11908738.447000001</v>
      </c>
      <c r="R7560" t="s">
        <v>82</v>
      </c>
      <c r="S7560" t="s">
        <v>38</v>
      </c>
      <c r="T7560" t="s">
        <v>271</v>
      </c>
      <c r="U7560" t="s">
        <v>272</v>
      </c>
      <c r="V7560" t="s">
        <v>617</v>
      </c>
      <c r="W7560" t="s">
        <v>140</v>
      </c>
      <c r="Y7560" t="s">
        <v>581</v>
      </c>
    </row>
    <row r="7561" spans="1:25" x14ac:dyDescent="0.45">
      <c r="A7561" t="s">
        <v>122</v>
      </c>
      <c r="B7561" t="s">
        <v>616</v>
      </c>
      <c r="C7561">
        <v>10678</v>
      </c>
      <c r="D7561">
        <v>1</v>
      </c>
      <c r="F7561">
        <v>2021</v>
      </c>
      <c r="G7561">
        <v>8065</v>
      </c>
      <c r="H7561">
        <v>8059.76</v>
      </c>
      <c r="I7561">
        <v>1249160.18</v>
      </c>
      <c r="K7561">
        <v>1173.1990000000001</v>
      </c>
      <c r="L7561">
        <v>0.15579999999999999</v>
      </c>
      <c r="M7561">
        <v>1543642.92</v>
      </c>
      <c r="N7561">
        <v>0.10290000000000001</v>
      </c>
      <c r="O7561">
        <v>562.91200000000003</v>
      </c>
      <c r="P7561">
        <v>7.3499999999999996E-2</v>
      </c>
      <c r="Q7561">
        <v>15047253.321</v>
      </c>
      <c r="R7561" t="s">
        <v>82</v>
      </c>
      <c r="S7561" t="s">
        <v>38</v>
      </c>
      <c r="T7561" t="s">
        <v>271</v>
      </c>
      <c r="U7561" t="s">
        <v>272</v>
      </c>
      <c r="V7561" t="s">
        <v>617</v>
      </c>
      <c r="W7561" t="s">
        <v>140</v>
      </c>
      <c r="Y7561" t="s">
        <v>582</v>
      </c>
    </row>
    <row r="7562" spans="1:25" x14ac:dyDescent="0.45">
      <c r="A7562" t="s">
        <v>122</v>
      </c>
      <c r="B7562" t="s">
        <v>616</v>
      </c>
      <c r="C7562">
        <v>10678</v>
      </c>
      <c r="D7562">
        <v>1</v>
      </c>
      <c r="F7562">
        <v>2022</v>
      </c>
      <c r="G7562">
        <v>7487</v>
      </c>
      <c r="H7562">
        <v>7482.33</v>
      </c>
      <c r="I7562">
        <v>1259382.73</v>
      </c>
      <c r="K7562">
        <v>1194.3499999999999</v>
      </c>
      <c r="L7562">
        <v>0.15870000000000001</v>
      </c>
      <c r="M7562">
        <v>1537259.246</v>
      </c>
      <c r="N7562">
        <v>0.1028</v>
      </c>
      <c r="O7562">
        <v>554.65499999999997</v>
      </c>
      <c r="P7562">
        <v>7.4700000000000003E-2</v>
      </c>
      <c r="Q7562">
        <v>14986552.279999999</v>
      </c>
      <c r="R7562" t="s">
        <v>82</v>
      </c>
      <c r="S7562" t="s">
        <v>38</v>
      </c>
      <c r="T7562" t="s">
        <v>271</v>
      </c>
      <c r="U7562" t="s">
        <v>272</v>
      </c>
      <c r="V7562" t="s">
        <v>617</v>
      </c>
      <c r="W7562" t="s">
        <v>140</v>
      </c>
      <c r="Y7562" t="s">
        <v>582</v>
      </c>
    </row>
    <row r="7563" spans="1:25" x14ac:dyDescent="0.45">
      <c r="A7563" t="s">
        <v>122</v>
      </c>
      <c r="B7563" t="s">
        <v>616</v>
      </c>
      <c r="C7563">
        <v>10678</v>
      </c>
      <c r="D7563">
        <v>1</v>
      </c>
      <c r="F7563">
        <v>2023</v>
      </c>
      <c r="G7563">
        <v>6440</v>
      </c>
      <c r="H7563">
        <v>6429.91</v>
      </c>
      <c r="I7563">
        <v>658186.54</v>
      </c>
      <c r="K7563">
        <v>646.73400000000004</v>
      </c>
      <c r="L7563">
        <v>0.1542</v>
      </c>
      <c r="M7563">
        <v>857150.51599999995</v>
      </c>
      <c r="N7563">
        <v>0.1027</v>
      </c>
      <c r="O7563">
        <v>256.87200000000001</v>
      </c>
      <c r="P7563">
        <v>6.2300000000000001E-2</v>
      </c>
      <c r="Q7563">
        <v>8357782.6069999998</v>
      </c>
      <c r="R7563" t="s">
        <v>82</v>
      </c>
      <c r="S7563" t="s">
        <v>38</v>
      </c>
      <c r="T7563" t="s">
        <v>271</v>
      </c>
      <c r="U7563" t="s">
        <v>272</v>
      </c>
      <c r="V7563" t="s">
        <v>617</v>
      </c>
      <c r="W7563" t="s">
        <v>140</v>
      </c>
      <c r="Y7563" t="s">
        <v>131</v>
      </c>
    </row>
    <row r="7564" spans="1:25" x14ac:dyDescent="0.45">
      <c r="A7564" t="s">
        <v>122</v>
      </c>
      <c r="B7564" t="s">
        <v>616</v>
      </c>
      <c r="C7564">
        <v>10678</v>
      </c>
      <c r="D7564">
        <v>1</v>
      </c>
      <c r="F7564">
        <v>2024</v>
      </c>
      <c r="G7564">
        <v>3029</v>
      </c>
      <c r="H7564">
        <v>3026.9</v>
      </c>
      <c r="I7564">
        <v>329283.09000000003</v>
      </c>
      <c r="K7564">
        <v>314.197</v>
      </c>
      <c r="L7564">
        <v>0.1547</v>
      </c>
      <c r="M7564">
        <v>415155.97</v>
      </c>
      <c r="N7564">
        <v>0.1028</v>
      </c>
      <c r="O7564">
        <v>134.786</v>
      </c>
      <c r="P7564">
        <v>6.5799999999999997E-2</v>
      </c>
      <c r="Q7564">
        <v>4047525.2429999998</v>
      </c>
      <c r="R7564" t="s">
        <v>82</v>
      </c>
      <c r="S7564" t="s">
        <v>38</v>
      </c>
      <c r="T7564" t="s">
        <v>271</v>
      </c>
      <c r="U7564" t="s">
        <v>272</v>
      </c>
      <c r="V7564" t="s">
        <v>617</v>
      </c>
      <c r="W7564" t="s">
        <v>140</v>
      </c>
      <c r="Y7564" t="s">
        <v>131</v>
      </c>
    </row>
    <row r="7565" spans="1:25" x14ac:dyDescent="0.45">
      <c r="A7565" t="s">
        <v>335</v>
      </c>
      <c r="B7565" t="s">
        <v>619</v>
      </c>
      <c r="C7565">
        <v>10725</v>
      </c>
      <c r="D7565" t="s">
        <v>620</v>
      </c>
      <c r="F7565">
        <v>2009</v>
      </c>
      <c r="G7565">
        <v>4897</v>
      </c>
      <c r="H7565">
        <v>4873.8</v>
      </c>
      <c r="I7565">
        <v>539785.26</v>
      </c>
      <c r="K7565">
        <v>1.325</v>
      </c>
      <c r="L7565">
        <v>1E-3</v>
      </c>
      <c r="M7565">
        <v>258646.33600000001</v>
      </c>
      <c r="N7565">
        <v>5.8999999999999997E-2</v>
      </c>
      <c r="O7565">
        <v>169.38</v>
      </c>
      <c r="P7565">
        <v>7.8E-2</v>
      </c>
      <c r="Q7565">
        <v>4352245.9519999996</v>
      </c>
      <c r="R7565" t="s">
        <v>333</v>
      </c>
      <c r="S7565" t="s">
        <v>38</v>
      </c>
      <c r="T7565" t="s">
        <v>89</v>
      </c>
      <c r="V7565" t="s">
        <v>251</v>
      </c>
      <c r="Y7565" t="s">
        <v>107</v>
      </c>
    </row>
    <row r="7566" spans="1:25" x14ac:dyDescent="0.45">
      <c r="A7566" t="s">
        <v>335</v>
      </c>
      <c r="B7566" t="s">
        <v>619</v>
      </c>
      <c r="C7566">
        <v>10725</v>
      </c>
      <c r="D7566" t="s">
        <v>620</v>
      </c>
      <c r="F7566">
        <v>2010</v>
      </c>
      <c r="G7566">
        <v>5721</v>
      </c>
      <c r="H7566">
        <v>5707.06</v>
      </c>
      <c r="I7566">
        <v>630663.41</v>
      </c>
      <c r="K7566">
        <v>1.571</v>
      </c>
      <c r="L7566">
        <v>1E-3</v>
      </c>
      <c r="M7566">
        <v>311091.78700000001</v>
      </c>
      <c r="N7566">
        <v>5.8999999999999997E-2</v>
      </c>
      <c r="O7566">
        <v>198.001</v>
      </c>
      <c r="P7566">
        <v>7.5600000000000001E-2</v>
      </c>
      <c r="Q7566">
        <v>5234752.6050000004</v>
      </c>
      <c r="R7566" t="s">
        <v>333</v>
      </c>
      <c r="S7566" t="s">
        <v>38</v>
      </c>
      <c r="T7566" t="s">
        <v>89</v>
      </c>
      <c r="V7566" t="s">
        <v>251</v>
      </c>
      <c r="Y7566" t="s">
        <v>107</v>
      </c>
    </row>
    <row r="7567" spans="1:25" x14ac:dyDescent="0.45">
      <c r="A7567" t="s">
        <v>335</v>
      </c>
      <c r="B7567" t="s">
        <v>619</v>
      </c>
      <c r="C7567">
        <v>10725</v>
      </c>
      <c r="D7567" t="s">
        <v>620</v>
      </c>
      <c r="F7567">
        <v>2011</v>
      </c>
      <c r="G7567">
        <v>7165</v>
      </c>
      <c r="H7567">
        <v>7155.51</v>
      </c>
      <c r="I7567">
        <v>769246.74</v>
      </c>
      <c r="K7567">
        <v>1.897</v>
      </c>
      <c r="L7567">
        <v>1E-3</v>
      </c>
      <c r="M7567">
        <v>375652.24400000001</v>
      </c>
      <c r="N7567">
        <v>5.8999999999999997E-2</v>
      </c>
      <c r="O7567">
        <v>237.845</v>
      </c>
      <c r="P7567">
        <v>7.5300000000000006E-2</v>
      </c>
      <c r="Q7567">
        <v>6321225.3959999997</v>
      </c>
      <c r="R7567" t="s">
        <v>333</v>
      </c>
      <c r="S7567" t="s">
        <v>38</v>
      </c>
      <c r="T7567" t="s">
        <v>89</v>
      </c>
      <c r="V7567" t="s">
        <v>251</v>
      </c>
      <c r="Y7567" t="s">
        <v>107</v>
      </c>
    </row>
    <row r="7568" spans="1:25" x14ac:dyDescent="0.45">
      <c r="A7568" t="s">
        <v>335</v>
      </c>
      <c r="B7568" t="s">
        <v>619</v>
      </c>
      <c r="C7568">
        <v>10725</v>
      </c>
      <c r="D7568" t="s">
        <v>620</v>
      </c>
      <c r="F7568">
        <v>2012</v>
      </c>
      <c r="G7568">
        <v>5847</v>
      </c>
      <c r="H7568">
        <v>5822.19</v>
      </c>
      <c r="I7568">
        <v>623242.94999999995</v>
      </c>
      <c r="K7568">
        <v>1.55</v>
      </c>
      <c r="L7568">
        <v>1E-3</v>
      </c>
      <c r="M7568">
        <v>307039.01500000001</v>
      </c>
      <c r="N7568">
        <v>5.8999999999999997E-2</v>
      </c>
      <c r="O7568">
        <v>200.88900000000001</v>
      </c>
      <c r="P7568">
        <v>7.8200000000000006E-2</v>
      </c>
      <c r="Q7568">
        <v>5166728.523</v>
      </c>
      <c r="R7568" t="s">
        <v>333</v>
      </c>
      <c r="S7568" t="s">
        <v>38</v>
      </c>
      <c r="T7568" t="s">
        <v>89</v>
      </c>
      <c r="V7568" t="s">
        <v>251</v>
      </c>
      <c r="Y7568" t="s">
        <v>107</v>
      </c>
    </row>
    <row r="7569" spans="1:25" x14ac:dyDescent="0.45">
      <c r="A7569" t="s">
        <v>335</v>
      </c>
      <c r="B7569" t="s">
        <v>619</v>
      </c>
      <c r="C7569">
        <v>10725</v>
      </c>
      <c r="D7569" t="s">
        <v>620</v>
      </c>
      <c r="F7569">
        <v>2013</v>
      </c>
      <c r="G7569">
        <v>5635</v>
      </c>
      <c r="H7569">
        <v>5588.22</v>
      </c>
      <c r="I7569">
        <v>592539.06999999995</v>
      </c>
      <c r="K7569">
        <v>1.4530000000000001</v>
      </c>
      <c r="L7569">
        <v>1E-3</v>
      </c>
      <c r="M7569">
        <v>287788.98</v>
      </c>
      <c r="N7569">
        <v>5.8999999999999997E-2</v>
      </c>
      <c r="O7569">
        <v>193.02500000000001</v>
      </c>
      <c r="P7569">
        <v>8.0199999999999994E-2</v>
      </c>
      <c r="Q7569">
        <v>4842814.3169999998</v>
      </c>
      <c r="R7569" t="s">
        <v>333</v>
      </c>
      <c r="S7569" t="s">
        <v>38</v>
      </c>
      <c r="T7569" t="s">
        <v>89</v>
      </c>
      <c r="V7569" t="s">
        <v>251</v>
      </c>
      <c r="Y7569" t="s">
        <v>107</v>
      </c>
    </row>
    <row r="7570" spans="1:25" x14ac:dyDescent="0.45">
      <c r="A7570" t="s">
        <v>335</v>
      </c>
      <c r="B7570" t="s">
        <v>619</v>
      </c>
      <c r="C7570">
        <v>10725</v>
      </c>
      <c r="D7570" t="s">
        <v>620</v>
      </c>
      <c r="F7570">
        <v>2014</v>
      </c>
      <c r="G7570">
        <v>3633</v>
      </c>
      <c r="H7570">
        <v>3611.74</v>
      </c>
      <c r="I7570">
        <v>400131.93</v>
      </c>
      <c r="K7570">
        <v>0.97099999999999997</v>
      </c>
      <c r="L7570">
        <v>1E-3</v>
      </c>
      <c r="M7570">
        <v>192421.04399999999</v>
      </c>
      <c r="N7570">
        <v>5.8999999999999997E-2</v>
      </c>
      <c r="O7570">
        <v>129.36099999999999</v>
      </c>
      <c r="P7570">
        <v>8.0500000000000002E-2</v>
      </c>
      <c r="Q7570">
        <v>3237997.2560000001</v>
      </c>
      <c r="R7570" t="s">
        <v>333</v>
      </c>
      <c r="S7570" t="s">
        <v>38</v>
      </c>
      <c r="T7570" t="s">
        <v>89</v>
      </c>
      <c r="V7570" t="s">
        <v>251</v>
      </c>
      <c r="Y7570" t="s">
        <v>107</v>
      </c>
    </row>
    <row r="7571" spans="1:25" x14ac:dyDescent="0.45">
      <c r="A7571" t="s">
        <v>335</v>
      </c>
      <c r="B7571" t="s">
        <v>619</v>
      </c>
      <c r="C7571">
        <v>10725</v>
      </c>
      <c r="D7571" t="s">
        <v>620</v>
      </c>
      <c r="F7571">
        <v>2015</v>
      </c>
      <c r="G7571">
        <v>3434</v>
      </c>
      <c r="H7571">
        <v>3383.89</v>
      </c>
      <c r="I7571">
        <v>402805.04</v>
      </c>
      <c r="K7571">
        <v>0.95899999999999996</v>
      </c>
      <c r="L7571">
        <v>1E-3</v>
      </c>
      <c r="M7571">
        <v>190021.97</v>
      </c>
      <c r="N7571">
        <v>5.8999999999999997E-2</v>
      </c>
      <c r="O7571">
        <v>128.14099999999999</v>
      </c>
      <c r="P7571">
        <v>8.0699999999999994E-2</v>
      </c>
      <c r="Q7571">
        <v>3197432.716</v>
      </c>
      <c r="R7571" t="s">
        <v>333</v>
      </c>
      <c r="S7571" t="s">
        <v>38</v>
      </c>
      <c r="T7571" t="s">
        <v>89</v>
      </c>
      <c r="V7571" t="s">
        <v>251</v>
      </c>
      <c r="Y7571" t="s">
        <v>146</v>
      </c>
    </row>
    <row r="7572" spans="1:25" x14ac:dyDescent="0.45">
      <c r="A7572" t="s">
        <v>335</v>
      </c>
      <c r="B7572" t="s">
        <v>619</v>
      </c>
      <c r="C7572">
        <v>10725</v>
      </c>
      <c r="D7572" t="s">
        <v>620</v>
      </c>
      <c r="F7572">
        <v>2016</v>
      </c>
      <c r="G7572">
        <v>1701</v>
      </c>
      <c r="H7572">
        <v>1666.5</v>
      </c>
      <c r="I7572">
        <v>197604.96</v>
      </c>
      <c r="K7572">
        <v>0.46500000000000002</v>
      </c>
      <c r="L7572">
        <v>1E-3</v>
      </c>
      <c r="M7572">
        <v>92124.017000000007</v>
      </c>
      <c r="N7572">
        <v>5.8999999999999997E-2</v>
      </c>
      <c r="O7572">
        <v>60.558</v>
      </c>
      <c r="P7572">
        <v>7.85E-2</v>
      </c>
      <c r="Q7572">
        <v>1550184.5719999999</v>
      </c>
      <c r="R7572" t="s">
        <v>333</v>
      </c>
      <c r="S7572" t="s">
        <v>38</v>
      </c>
      <c r="T7572" t="s">
        <v>89</v>
      </c>
      <c r="V7572" t="s">
        <v>251</v>
      </c>
      <c r="Y7572" t="s">
        <v>146</v>
      </c>
    </row>
    <row r="7573" spans="1:25" x14ac:dyDescent="0.45">
      <c r="A7573" t="s">
        <v>335</v>
      </c>
      <c r="B7573" t="s">
        <v>619</v>
      </c>
      <c r="C7573">
        <v>10725</v>
      </c>
      <c r="D7573" t="s">
        <v>620</v>
      </c>
      <c r="F7573">
        <v>2017</v>
      </c>
      <c r="G7573">
        <v>374</v>
      </c>
      <c r="H7573">
        <v>364.6</v>
      </c>
      <c r="I7573">
        <v>41226.85</v>
      </c>
      <c r="K7573">
        <v>9.8000000000000004E-2</v>
      </c>
      <c r="L7573">
        <v>1E-3</v>
      </c>
      <c r="M7573">
        <v>19328.038</v>
      </c>
      <c r="N7573">
        <v>5.8999999999999997E-2</v>
      </c>
      <c r="O7573">
        <v>12.478999999999999</v>
      </c>
      <c r="P7573">
        <v>7.7100000000000002E-2</v>
      </c>
      <c r="Q7573">
        <v>325232.25900000002</v>
      </c>
      <c r="R7573" t="s">
        <v>333</v>
      </c>
      <c r="S7573" t="s">
        <v>38</v>
      </c>
      <c r="T7573" t="s">
        <v>89</v>
      </c>
      <c r="V7573" t="s">
        <v>251</v>
      </c>
      <c r="Y7573" t="s">
        <v>147</v>
      </c>
    </row>
    <row r="7574" spans="1:25" x14ac:dyDescent="0.45">
      <c r="A7574" t="s">
        <v>335</v>
      </c>
      <c r="B7574" t="s">
        <v>619</v>
      </c>
      <c r="C7574">
        <v>10725</v>
      </c>
      <c r="D7574" t="s">
        <v>620</v>
      </c>
      <c r="F7574">
        <v>2018</v>
      </c>
      <c r="G7574">
        <v>331</v>
      </c>
      <c r="H7574">
        <v>321.04000000000002</v>
      </c>
      <c r="I7574">
        <v>35927.949999999997</v>
      </c>
      <c r="K7574">
        <v>8.4000000000000005E-2</v>
      </c>
      <c r="L7574">
        <v>1E-3</v>
      </c>
      <c r="M7574">
        <v>16681.116999999998</v>
      </c>
      <c r="N7574">
        <v>5.8999999999999997E-2</v>
      </c>
      <c r="O7574">
        <v>11.163</v>
      </c>
      <c r="P7574">
        <v>8.0299999999999996E-2</v>
      </c>
      <c r="Q7574">
        <v>280688.46899999998</v>
      </c>
      <c r="R7574" t="s">
        <v>333</v>
      </c>
      <c r="S7574" t="s">
        <v>38</v>
      </c>
      <c r="T7574" t="s">
        <v>89</v>
      </c>
      <c r="V7574" t="s">
        <v>251</v>
      </c>
      <c r="Y7574" t="s">
        <v>147</v>
      </c>
    </row>
    <row r="7575" spans="1:25" x14ac:dyDescent="0.45">
      <c r="A7575" t="s">
        <v>335</v>
      </c>
      <c r="B7575" t="s">
        <v>619</v>
      </c>
      <c r="C7575">
        <v>10725</v>
      </c>
      <c r="D7575" t="s">
        <v>620</v>
      </c>
      <c r="F7575">
        <v>2019</v>
      </c>
      <c r="G7575">
        <v>215</v>
      </c>
      <c r="H7575">
        <v>206.67</v>
      </c>
      <c r="I7575">
        <v>22212.41</v>
      </c>
      <c r="K7575">
        <v>5.3999999999999999E-2</v>
      </c>
      <c r="L7575">
        <v>1E-3</v>
      </c>
      <c r="M7575">
        <v>10713.424999999999</v>
      </c>
      <c r="N7575">
        <v>5.8999999999999997E-2</v>
      </c>
      <c r="O7575">
        <v>7.351</v>
      </c>
      <c r="P7575">
        <v>8.48E-2</v>
      </c>
      <c r="Q7575">
        <v>180260.147</v>
      </c>
      <c r="R7575" t="s">
        <v>333</v>
      </c>
      <c r="S7575" t="s">
        <v>38</v>
      </c>
      <c r="T7575" t="s">
        <v>89</v>
      </c>
      <c r="V7575" t="s">
        <v>251</v>
      </c>
      <c r="Y7575" t="s">
        <v>147</v>
      </c>
    </row>
    <row r="7576" spans="1:25" x14ac:dyDescent="0.45">
      <c r="A7576" t="s">
        <v>335</v>
      </c>
      <c r="B7576" t="s">
        <v>619</v>
      </c>
      <c r="C7576">
        <v>10725</v>
      </c>
      <c r="D7576" t="s">
        <v>620</v>
      </c>
      <c r="F7576">
        <v>2020</v>
      </c>
      <c r="G7576">
        <v>329</v>
      </c>
      <c r="H7576">
        <v>317.94</v>
      </c>
      <c r="I7576">
        <v>34804.080000000002</v>
      </c>
      <c r="K7576">
        <v>8.2000000000000003E-2</v>
      </c>
      <c r="L7576">
        <v>1E-3</v>
      </c>
      <c r="M7576">
        <v>16267.296</v>
      </c>
      <c r="N7576">
        <v>5.8999999999999997E-2</v>
      </c>
      <c r="O7576">
        <v>11.137</v>
      </c>
      <c r="P7576">
        <v>8.2000000000000003E-2</v>
      </c>
      <c r="Q7576">
        <v>273743.266</v>
      </c>
      <c r="R7576" t="s">
        <v>333</v>
      </c>
      <c r="S7576" t="s">
        <v>38</v>
      </c>
      <c r="T7576" t="s">
        <v>89</v>
      </c>
      <c r="V7576" t="s">
        <v>251</v>
      </c>
      <c r="Y7576" t="s">
        <v>147</v>
      </c>
    </row>
    <row r="7577" spans="1:25" x14ac:dyDescent="0.45">
      <c r="A7577" t="s">
        <v>335</v>
      </c>
      <c r="B7577" t="s">
        <v>619</v>
      </c>
      <c r="C7577">
        <v>10725</v>
      </c>
      <c r="D7577" t="s">
        <v>620</v>
      </c>
      <c r="F7577">
        <v>2021</v>
      </c>
      <c r="G7577">
        <v>169</v>
      </c>
      <c r="H7577">
        <v>163.13</v>
      </c>
      <c r="I7577">
        <v>12184.73</v>
      </c>
      <c r="K7577">
        <v>4.2000000000000003E-2</v>
      </c>
      <c r="L7577">
        <v>1E-3</v>
      </c>
      <c r="M7577">
        <v>8256.1270000000004</v>
      </c>
      <c r="N7577">
        <v>5.8999999999999997E-2</v>
      </c>
      <c r="O7577">
        <v>5.6509999999999998</v>
      </c>
      <c r="P7577">
        <v>8.2500000000000004E-2</v>
      </c>
      <c r="Q7577">
        <v>138938.35</v>
      </c>
      <c r="R7577" t="s">
        <v>333</v>
      </c>
      <c r="S7577" t="s">
        <v>38</v>
      </c>
      <c r="T7577" t="s">
        <v>89</v>
      </c>
      <c r="V7577" t="s">
        <v>251</v>
      </c>
      <c r="Y7577" t="s">
        <v>152</v>
      </c>
    </row>
    <row r="7578" spans="1:25" x14ac:dyDescent="0.45">
      <c r="A7578" t="s">
        <v>335</v>
      </c>
      <c r="B7578" t="s">
        <v>619</v>
      </c>
      <c r="C7578">
        <v>10725</v>
      </c>
      <c r="D7578" t="s">
        <v>620</v>
      </c>
      <c r="F7578">
        <v>2022</v>
      </c>
      <c r="G7578">
        <v>573</v>
      </c>
      <c r="H7578">
        <v>562.59</v>
      </c>
      <c r="I7578">
        <v>60390.52</v>
      </c>
      <c r="K7578">
        <v>0.14899999999999999</v>
      </c>
      <c r="L7578">
        <v>1E-3</v>
      </c>
      <c r="M7578">
        <v>29524.178</v>
      </c>
      <c r="N7578">
        <v>5.8999999999999997E-2</v>
      </c>
      <c r="O7578">
        <v>19.558</v>
      </c>
      <c r="P7578">
        <v>0.08</v>
      </c>
      <c r="Q7578">
        <v>496784.39500000002</v>
      </c>
      <c r="R7578" t="s">
        <v>333</v>
      </c>
      <c r="S7578" t="s">
        <v>38</v>
      </c>
      <c r="T7578" t="s">
        <v>89</v>
      </c>
      <c r="V7578" t="s">
        <v>251</v>
      </c>
      <c r="Y7578" t="s">
        <v>152</v>
      </c>
    </row>
    <row r="7579" spans="1:25" x14ac:dyDescent="0.45">
      <c r="A7579" t="s">
        <v>335</v>
      </c>
      <c r="B7579" t="s">
        <v>619</v>
      </c>
      <c r="C7579">
        <v>10725</v>
      </c>
      <c r="D7579" t="s">
        <v>620</v>
      </c>
      <c r="F7579">
        <v>2023</v>
      </c>
      <c r="G7579">
        <v>544</v>
      </c>
      <c r="H7579">
        <v>538.89</v>
      </c>
      <c r="I7579">
        <v>57022.04</v>
      </c>
      <c r="K7579">
        <v>0.14499999999999999</v>
      </c>
      <c r="L7579">
        <v>1E-3</v>
      </c>
      <c r="M7579">
        <v>28648.444</v>
      </c>
      <c r="N7579">
        <v>5.8999999999999997E-2</v>
      </c>
      <c r="O7579">
        <v>19.768000000000001</v>
      </c>
      <c r="P7579">
        <v>8.2600000000000007E-2</v>
      </c>
      <c r="Q7579">
        <v>482115.40899999999</v>
      </c>
      <c r="R7579" t="s">
        <v>333</v>
      </c>
      <c r="S7579" t="s">
        <v>38</v>
      </c>
      <c r="T7579" t="s">
        <v>89</v>
      </c>
      <c r="V7579" t="s">
        <v>251</v>
      </c>
      <c r="Y7579" t="s">
        <v>152</v>
      </c>
    </row>
    <row r="7580" spans="1:25" x14ac:dyDescent="0.45">
      <c r="A7580" t="s">
        <v>335</v>
      </c>
      <c r="B7580" t="s">
        <v>619</v>
      </c>
      <c r="C7580">
        <v>10725</v>
      </c>
      <c r="D7580" t="s">
        <v>620</v>
      </c>
      <c r="F7580">
        <v>2024</v>
      </c>
      <c r="G7580">
        <v>24</v>
      </c>
      <c r="H7580">
        <v>22.95</v>
      </c>
      <c r="I7580">
        <v>2608.3200000000002</v>
      </c>
      <c r="K7580">
        <v>6.0000000000000001E-3</v>
      </c>
      <c r="L7580">
        <v>1E-3</v>
      </c>
      <c r="M7580">
        <v>1228.337</v>
      </c>
      <c r="N7580">
        <v>5.8999999999999997E-2</v>
      </c>
      <c r="O7580">
        <v>0.93</v>
      </c>
      <c r="P7580">
        <v>9.7299999999999998E-2</v>
      </c>
      <c r="Q7580">
        <v>20667.675999999999</v>
      </c>
      <c r="R7580" t="s">
        <v>333</v>
      </c>
      <c r="S7580" t="s">
        <v>38</v>
      </c>
      <c r="T7580" t="s">
        <v>89</v>
      </c>
      <c r="V7580" t="s">
        <v>251</v>
      </c>
      <c r="Y7580" t="s">
        <v>152</v>
      </c>
    </row>
    <row r="7581" spans="1:25" x14ac:dyDescent="0.45">
      <c r="A7581" t="s">
        <v>335</v>
      </c>
      <c r="B7581" t="s">
        <v>619</v>
      </c>
      <c r="C7581">
        <v>10725</v>
      </c>
      <c r="D7581" t="s">
        <v>621</v>
      </c>
      <c r="F7581">
        <v>2009</v>
      </c>
      <c r="G7581">
        <v>5709</v>
      </c>
      <c r="H7581">
        <v>5601.76</v>
      </c>
      <c r="I7581">
        <v>705100.43</v>
      </c>
      <c r="K7581">
        <v>1.718</v>
      </c>
      <c r="L7581">
        <v>1E-3</v>
      </c>
      <c r="M7581">
        <v>342286.67499999999</v>
      </c>
      <c r="N7581">
        <v>5.8999999999999997E-2</v>
      </c>
      <c r="O7581">
        <v>73.375</v>
      </c>
      <c r="P7581">
        <v>2.6599999999999999E-2</v>
      </c>
      <c r="Q7581">
        <v>5759617.7039999999</v>
      </c>
      <c r="R7581" t="s">
        <v>333</v>
      </c>
      <c r="S7581" t="s">
        <v>38</v>
      </c>
      <c r="T7581" t="s">
        <v>89</v>
      </c>
      <c r="V7581" t="s">
        <v>608</v>
      </c>
      <c r="Y7581" t="s">
        <v>103</v>
      </c>
    </row>
    <row r="7582" spans="1:25" x14ac:dyDescent="0.45">
      <c r="A7582" t="s">
        <v>335</v>
      </c>
      <c r="B7582" t="s">
        <v>619</v>
      </c>
      <c r="C7582">
        <v>10725</v>
      </c>
      <c r="D7582" t="s">
        <v>621</v>
      </c>
      <c r="F7582">
        <v>2010</v>
      </c>
      <c r="G7582">
        <v>5061</v>
      </c>
      <c r="H7582">
        <v>4954.62</v>
      </c>
      <c r="I7582">
        <v>596882.47</v>
      </c>
      <c r="K7582">
        <v>1.488</v>
      </c>
      <c r="L7582">
        <v>1E-3</v>
      </c>
      <c r="M7582">
        <v>294706.054</v>
      </c>
      <c r="N7582">
        <v>5.8999999999999997E-2</v>
      </c>
      <c r="O7582">
        <v>64.715000000000003</v>
      </c>
      <c r="P7582">
        <v>2.7199999999999998E-2</v>
      </c>
      <c r="Q7582">
        <v>4958990.9230000004</v>
      </c>
      <c r="R7582" t="s">
        <v>333</v>
      </c>
      <c r="S7582" t="s">
        <v>38</v>
      </c>
      <c r="T7582" t="s">
        <v>89</v>
      </c>
      <c r="V7582" t="s">
        <v>608</v>
      </c>
      <c r="Y7582" t="s">
        <v>103</v>
      </c>
    </row>
    <row r="7583" spans="1:25" x14ac:dyDescent="0.45">
      <c r="A7583" t="s">
        <v>335</v>
      </c>
      <c r="B7583" t="s">
        <v>619</v>
      </c>
      <c r="C7583">
        <v>10725</v>
      </c>
      <c r="D7583" t="s">
        <v>621</v>
      </c>
      <c r="F7583">
        <v>2011</v>
      </c>
      <c r="G7583">
        <v>6004</v>
      </c>
      <c r="H7583">
        <v>5904.18</v>
      </c>
      <c r="I7583">
        <v>717825.14</v>
      </c>
      <c r="K7583">
        <v>1.7589999999999999</v>
      </c>
      <c r="L7583">
        <v>1E-3</v>
      </c>
      <c r="M7583">
        <v>348486.26400000002</v>
      </c>
      <c r="N7583">
        <v>5.8999999999999997E-2</v>
      </c>
      <c r="O7583">
        <v>76.212999999999994</v>
      </c>
      <c r="P7583">
        <v>2.7E-2</v>
      </c>
      <c r="Q7583">
        <v>5863926.2570000002</v>
      </c>
      <c r="R7583" t="s">
        <v>333</v>
      </c>
      <c r="S7583" t="s">
        <v>38</v>
      </c>
      <c r="T7583" t="s">
        <v>89</v>
      </c>
      <c r="V7583" t="s">
        <v>608</v>
      </c>
      <c r="Y7583" t="s">
        <v>103</v>
      </c>
    </row>
    <row r="7584" spans="1:25" x14ac:dyDescent="0.45">
      <c r="A7584" t="s">
        <v>335</v>
      </c>
      <c r="B7584" t="s">
        <v>619</v>
      </c>
      <c r="C7584">
        <v>10725</v>
      </c>
      <c r="D7584" t="s">
        <v>621</v>
      </c>
      <c r="F7584">
        <v>2012</v>
      </c>
      <c r="G7584">
        <v>4766</v>
      </c>
      <c r="H7584">
        <v>4694.03</v>
      </c>
      <c r="I7584">
        <v>573267.53</v>
      </c>
      <c r="K7584">
        <v>1.4019999999999999</v>
      </c>
      <c r="L7584">
        <v>1E-3</v>
      </c>
      <c r="M7584">
        <v>277720.96799999999</v>
      </c>
      <c r="N7584">
        <v>5.8999999999999997E-2</v>
      </c>
      <c r="O7584">
        <v>71.5</v>
      </c>
      <c r="P7584">
        <v>3.1300000000000001E-2</v>
      </c>
      <c r="Q7584">
        <v>4673142.4890000001</v>
      </c>
      <c r="R7584" t="s">
        <v>333</v>
      </c>
      <c r="S7584" t="s">
        <v>38</v>
      </c>
      <c r="T7584" t="s">
        <v>89</v>
      </c>
      <c r="V7584" t="s">
        <v>608</v>
      </c>
      <c r="Y7584" t="s">
        <v>103</v>
      </c>
    </row>
    <row r="7585" spans="1:25" x14ac:dyDescent="0.45">
      <c r="A7585" t="s">
        <v>335</v>
      </c>
      <c r="B7585" t="s">
        <v>619</v>
      </c>
      <c r="C7585">
        <v>10725</v>
      </c>
      <c r="D7585" t="s">
        <v>621</v>
      </c>
      <c r="F7585">
        <v>2013</v>
      </c>
      <c r="G7585">
        <v>6316</v>
      </c>
      <c r="H7585">
        <v>6191.86</v>
      </c>
      <c r="I7585">
        <v>763377.09</v>
      </c>
      <c r="K7585">
        <v>1.8680000000000001</v>
      </c>
      <c r="L7585">
        <v>1E-3</v>
      </c>
      <c r="M7585">
        <v>370014.58500000002</v>
      </c>
      <c r="N7585">
        <v>5.8999999999999997E-2</v>
      </c>
      <c r="O7585">
        <v>80.864000000000004</v>
      </c>
      <c r="P7585">
        <v>2.7199999999999998E-2</v>
      </c>
      <c r="Q7585">
        <v>6226194.0269999998</v>
      </c>
      <c r="R7585" t="s">
        <v>333</v>
      </c>
      <c r="S7585" t="s">
        <v>38</v>
      </c>
      <c r="T7585" t="s">
        <v>89</v>
      </c>
      <c r="V7585" t="s">
        <v>608</v>
      </c>
      <c r="Y7585" t="s">
        <v>103</v>
      </c>
    </row>
    <row r="7586" spans="1:25" x14ac:dyDescent="0.45">
      <c r="A7586" t="s">
        <v>335</v>
      </c>
      <c r="B7586" t="s">
        <v>619</v>
      </c>
      <c r="C7586">
        <v>10725</v>
      </c>
      <c r="D7586" t="s">
        <v>621</v>
      </c>
      <c r="F7586">
        <v>2014</v>
      </c>
      <c r="G7586">
        <v>3788</v>
      </c>
      <c r="H7586">
        <v>3716.42</v>
      </c>
      <c r="I7586">
        <v>450963.1</v>
      </c>
      <c r="K7586">
        <v>1.101</v>
      </c>
      <c r="L7586">
        <v>1E-3</v>
      </c>
      <c r="M7586">
        <v>218052.905</v>
      </c>
      <c r="N7586">
        <v>5.8999999999999997E-2</v>
      </c>
      <c r="O7586">
        <v>47.161000000000001</v>
      </c>
      <c r="P7586">
        <v>2.69E-2</v>
      </c>
      <c r="Q7586">
        <v>3669158.2969999998</v>
      </c>
      <c r="R7586" t="s">
        <v>333</v>
      </c>
      <c r="S7586" t="s">
        <v>38</v>
      </c>
      <c r="T7586" t="s">
        <v>89</v>
      </c>
      <c r="V7586" t="s">
        <v>608</v>
      </c>
      <c r="Y7586" t="s">
        <v>107</v>
      </c>
    </row>
    <row r="7587" spans="1:25" x14ac:dyDescent="0.45">
      <c r="A7587" t="s">
        <v>335</v>
      </c>
      <c r="B7587" t="s">
        <v>619</v>
      </c>
      <c r="C7587">
        <v>10725</v>
      </c>
      <c r="D7587" t="s">
        <v>621</v>
      </c>
      <c r="F7587">
        <v>2015</v>
      </c>
      <c r="G7587">
        <v>3646</v>
      </c>
      <c r="H7587">
        <v>3582.08</v>
      </c>
      <c r="I7587">
        <v>419474.19</v>
      </c>
      <c r="K7587">
        <v>1.034</v>
      </c>
      <c r="L7587">
        <v>1E-3</v>
      </c>
      <c r="M7587">
        <v>204838.13699999999</v>
      </c>
      <c r="N7587">
        <v>5.8999999999999997E-2</v>
      </c>
      <c r="O7587">
        <v>46.21</v>
      </c>
      <c r="P7587">
        <v>2.81E-2</v>
      </c>
      <c r="Q7587">
        <v>3446762.61</v>
      </c>
      <c r="R7587" t="s">
        <v>333</v>
      </c>
      <c r="S7587" t="s">
        <v>38</v>
      </c>
      <c r="T7587" t="s">
        <v>89</v>
      </c>
      <c r="V7587" t="s">
        <v>608</v>
      </c>
      <c r="Y7587" t="s">
        <v>146</v>
      </c>
    </row>
    <row r="7588" spans="1:25" x14ac:dyDescent="0.45">
      <c r="A7588" t="s">
        <v>335</v>
      </c>
      <c r="B7588" t="s">
        <v>619</v>
      </c>
      <c r="C7588">
        <v>10725</v>
      </c>
      <c r="D7588" t="s">
        <v>621</v>
      </c>
      <c r="F7588">
        <v>2016</v>
      </c>
      <c r="G7588">
        <v>2305</v>
      </c>
      <c r="H7588">
        <v>2263.7199999999998</v>
      </c>
      <c r="I7588">
        <v>258151.14</v>
      </c>
      <c r="K7588">
        <v>0.64600000000000002</v>
      </c>
      <c r="L7588">
        <v>1E-3</v>
      </c>
      <c r="M7588">
        <v>127964.001</v>
      </c>
      <c r="N7588">
        <v>5.8999999999999997E-2</v>
      </c>
      <c r="O7588">
        <v>29.08</v>
      </c>
      <c r="P7588">
        <v>2.8400000000000002E-2</v>
      </c>
      <c r="Q7588">
        <v>2153257.4070000001</v>
      </c>
      <c r="R7588" t="s">
        <v>333</v>
      </c>
      <c r="S7588" t="s">
        <v>38</v>
      </c>
      <c r="T7588" t="s">
        <v>89</v>
      </c>
      <c r="V7588" t="s">
        <v>608</v>
      </c>
      <c r="Y7588" t="s">
        <v>146</v>
      </c>
    </row>
    <row r="7589" spans="1:25" x14ac:dyDescent="0.45">
      <c r="A7589" t="s">
        <v>335</v>
      </c>
      <c r="B7589" t="s">
        <v>619</v>
      </c>
      <c r="C7589">
        <v>10725</v>
      </c>
      <c r="D7589" t="s">
        <v>621</v>
      </c>
      <c r="F7589">
        <v>2017</v>
      </c>
      <c r="G7589">
        <v>1044</v>
      </c>
      <c r="H7589">
        <v>1016.43</v>
      </c>
      <c r="I7589">
        <v>110940.93</v>
      </c>
      <c r="K7589">
        <v>0.27800000000000002</v>
      </c>
      <c r="L7589">
        <v>1E-3</v>
      </c>
      <c r="M7589">
        <v>55147.188000000002</v>
      </c>
      <c r="N7589">
        <v>5.8999999999999997E-2</v>
      </c>
      <c r="O7589">
        <v>12.539</v>
      </c>
      <c r="P7589">
        <v>2.8500000000000001E-2</v>
      </c>
      <c r="Q7589">
        <v>927953.60199999996</v>
      </c>
      <c r="R7589" t="s">
        <v>333</v>
      </c>
      <c r="S7589" t="s">
        <v>38</v>
      </c>
      <c r="T7589" t="s">
        <v>89</v>
      </c>
      <c r="V7589" t="s">
        <v>608</v>
      </c>
      <c r="Y7589" t="s">
        <v>147</v>
      </c>
    </row>
    <row r="7590" spans="1:25" x14ac:dyDescent="0.45">
      <c r="A7590" t="s">
        <v>335</v>
      </c>
      <c r="B7590" t="s">
        <v>619</v>
      </c>
      <c r="C7590">
        <v>10725</v>
      </c>
      <c r="D7590" t="s">
        <v>621</v>
      </c>
      <c r="F7590">
        <v>2018</v>
      </c>
      <c r="G7590">
        <v>2033</v>
      </c>
      <c r="H7590">
        <v>1990.24</v>
      </c>
      <c r="I7590">
        <v>221658.58</v>
      </c>
      <c r="K7590">
        <v>0.55100000000000005</v>
      </c>
      <c r="L7590">
        <v>1E-3</v>
      </c>
      <c r="M7590">
        <v>109231.857</v>
      </c>
      <c r="N7590">
        <v>5.8999999999999997E-2</v>
      </c>
      <c r="O7590">
        <v>24.809000000000001</v>
      </c>
      <c r="P7590">
        <v>2.8199999999999999E-2</v>
      </c>
      <c r="Q7590">
        <v>1838018.9369999999</v>
      </c>
      <c r="R7590" t="s">
        <v>333</v>
      </c>
      <c r="S7590" t="s">
        <v>38</v>
      </c>
      <c r="T7590" t="s">
        <v>89</v>
      </c>
      <c r="V7590" t="s">
        <v>608</v>
      </c>
      <c r="Y7590" t="s">
        <v>147</v>
      </c>
    </row>
    <row r="7591" spans="1:25" x14ac:dyDescent="0.45">
      <c r="A7591" t="s">
        <v>335</v>
      </c>
      <c r="B7591" t="s">
        <v>619</v>
      </c>
      <c r="C7591">
        <v>10725</v>
      </c>
      <c r="D7591" t="s">
        <v>621</v>
      </c>
      <c r="F7591">
        <v>2019</v>
      </c>
      <c r="G7591">
        <v>628</v>
      </c>
      <c r="H7591">
        <v>613.66999999999996</v>
      </c>
      <c r="I7591">
        <v>67241.600000000006</v>
      </c>
      <c r="K7591">
        <v>0.17</v>
      </c>
      <c r="L7591">
        <v>1E-3</v>
      </c>
      <c r="M7591">
        <v>33594.03</v>
      </c>
      <c r="N7591">
        <v>5.8999999999999997E-2</v>
      </c>
      <c r="O7591">
        <v>7.73</v>
      </c>
      <c r="P7591">
        <v>2.9100000000000001E-2</v>
      </c>
      <c r="Q7591">
        <v>565267.55599999998</v>
      </c>
      <c r="R7591" t="s">
        <v>333</v>
      </c>
      <c r="S7591" t="s">
        <v>38</v>
      </c>
      <c r="T7591" t="s">
        <v>89</v>
      </c>
      <c r="V7591" t="s">
        <v>608</v>
      </c>
      <c r="Y7591" t="s">
        <v>147</v>
      </c>
    </row>
    <row r="7592" spans="1:25" x14ac:dyDescent="0.45">
      <c r="A7592" t="s">
        <v>335</v>
      </c>
      <c r="B7592" t="s">
        <v>619</v>
      </c>
      <c r="C7592">
        <v>10725</v>
      </c>
      <c r="D7592" t="s">
        <v>621</v>
      </c>
      <c r="F7592">
        <v>2020</v>
      </c>
      <c r="G7592">
        <v>608</v>
      </c>
      <c r="H7592">
        <v>590.69000000000005</v>
      </c>
      <c r="I7592">
        <v>62513.32</v>
      </c>
      <c r="K7592">
        <v>0.156</v>
      </c>
      <c r="L7592">
        <v>1E-3</v>
      </c>
      <c r="M7592">
        <v>30908.393</v>
      </c>
      <c r="N7592">
        <v>5.8999999999999997E-2</v>
      </c>
      <c r="O7592">
        <v>7.3120000000000003</v>
      </c>
      <c r="P7592">
        <v>3.0099999999999998E-2</v>
      </c>
      <c r="Q7592">
        <v>520154.826</v>
      </c>
      <c r="R7592" t="s">
        <v>333</v>
      </c>
      <c r="S7592" t="s">
        <v>38</v>
      </c>
      <c r="T7592" t="s">
        <v>89</v>
      </c>
      <c r="V7592" t="s">
        <v>608</v>
      </c>
      <c r="Y7592" t="s">
        <v>147</v>
      </c>
    </row>
    <row r="7593" spans="1:25" x14ac:dyDescent="0.45">
      <c r="A7593" t="s">
        <v>335</v>
      </c>
      <c r="B7593" t="s">
        <v>619</v>
      </c>
      <c r="C7593">
        <v>10725</v>
      </c>
      <c r="D7593" t="s">
        <v>621</v>
      </c>
      <c r="F7593">
        <v>2021</v>
      </c>
      <c r="G7593">
        <v>515</v>
      </c>
      <c r="H7593">
        <v>499.99</v>
      </c>
      <c r="I7593">
        <v>54530.07</v>
      </c>
      <c r="K7593">
        <v>0.13700000000000001</v>
      </c>
      <c r="L7593">
        <v>1E-3</v>
      </c>
      <c r="M7593">
        <v>27077.271000000001</v>
      </c>
      <c r="N7593">
        <v>5.8999999999999997E-2</v>
      </c>
      <c r="O7593">
        <v>6.2039999999999997</v>
      </c>
      <c r="P7593">
        <v>2.98E-2</v>
      </c>
      <c r="Q7593">
        <v>455642.77</v>
      </c>
      <c r="R7593" t="s">
        <v>333</v>
      </c>
      <c r="S7593" t="s">
        <v>38</v>
      </c>
      <c r="T7593" t="s">
        <v>89</v>
      </c>
      <c r="V7593" t="s">
        <v>608</v>
      </c>
      <c r="Y7593" t="s">
        <v>152</v>
      </c>
    </row>
    <row r="7594" spans="1:25" x14ac:dyDescent="0.45">
      <c r="A7594" t="s">
        <v>335</v>
      </c>
      <c r="B7594" t="s">
        <v>619</v>
      </c>
      <c r="C7594">
        <v>10725</v>
      </c>
      <c r="D7594" t="s">
        <v>621</v>
      </c>
      <c r="F7594">
        <v>2022</v>
      </c>
      <c r="G7594">
        <v>1441</v>
      </c>
      <c r="H7594">
        <v>1424.74</v>
      </c>
      <c r="I7594">
        <v>164113.45000000001</v>
      </c>
      <c r="K7594">
        <v>0.40300000000000002</v>
      </c>
      <c r="L7594">
        <v>1E-3</v>
      </c>
      <c r="M7594">
        <v>79735.493000000002</v>
      </c>
      <c r="N7594">
        <v>5.8999999999999997E-2</v>
      </c>
      <c r="O7594">
        <v>17.965</v>
      </c>
      <c r="P7594">
        <v>2.7799999999999998E-2</v>
      </c>
      <c r="Q7594">
        <v>1341650.17</v>
      </c>
      <c r="R7594" t="s">
        <v>333</v>
      </c>
      <c r="S7594" t="s">
        <v>38</v>
      </c>
      <c r="T7594" t="s">
        <v>89</v>
      </c>
      <c r="V7594" t="s">
        <v>608</v>
      </c>
      <c r="Y7594" t="s">
        <v>152</v>
      </c>
    </row>
    <row r="7595" spans="1:25" x14ac:dyDescent="0.45">
      <c r="A7595" t="s">
        <v>335</v>
      </c>
      <c r="B7595" t="s">
        <v>619</v>
      </c>
      <c r="C7595">
        <v>10725</v>
      </c>
      <c r="D7595" t="s">
        <v>621</v>
      </c>
      <c r="F7595">
        <v>2023</v>
      </c>
      <c r="G7595">
        <v>510</v>
      </c>
      <c r="H7595">
        <v>495.32</v>
      </c>
      <c r="I7595">
        <v>52972.04</v>
      </c>
      <c r="K7595">
        <v>0.13400000000000001</v>
      </c>
      <c r="L7595">
        <v>1E-3</v>
      </c>
      <c r="M7595">
        <v>26530.571</v>
      </c>
      <c r="N7595">
        <v>5.8999999999999997E-2</v>
      </c>
      <c r="O7595">
        <v>5.9249999999999998</v>
      </c>
      <c r="P7595">
        <v>2.87E-2</v>
      </c>
      <c r="Q7595">
        <v>446429.30200000003</v>
      </c>
      <c r="R7595" t="s">
        <v>333</v>
      </c>
      <c r="S7595" t="s">
        <v>38</v>
      </c>
      <c r="T7595" t="s">
        <v>89</v>
      </c>
      <c r="V7595" t="s">
        <v>608</v>
      </c>
      <c r="Y7595" t="s">
        <v>152</v>
      </c>
    </row>
    <row r="7596" spans="1:25" x14ac:dyDescent="0.45">
      <c r="A7596" t="s">
        <v>335</v>
      </c>
      <c r="B7596" t="s">
        <v>619</v>
      </c>
      <c r="C7596">
        <v>10725</v>
      </c>
      <c r="D7596" t="s">
        <v>621</v>
      </c>
      <c r="F7596">
        <v>2024</v>
      </c>
      <c r="G7596">
        <v>165</v>
      </c>
      <c r="H7596">
        <v>160.36000000000001</v>
      </c>
      <c r="I7596">
        <v>17279.13</v>
      </c>
      <c r="K7596">
        <v>4.4999999999999998E-2</v>
      </c>
      <c r="L7596">
        <v>1E-3</v>
      </c>
      <c r="M7596">
        <v>8851.9979999999996</v>
      </c>
      <c r="N7596">
        <v>5.8999999999999997E-2</v>
      </c>
      <c r="O7596">
        <v>2.0049999999999999</v>
      </c>
      <c r="P7596">
        <v>3.0099999999999998E-2</v>
      </c>
      <c r="Q7596">
        <v>148958.03400000001</v>
      </c>
      <c r="R7596" t="s">
        <v>333</v>
      </c>
      <c r="S7596" t="s">
        <v>38</v>
      </c>
      <c r="T7596" t="s">
        <v>89</v>
      </c>
      <c r="V7596" t="s">
        <v>608</v>
      </c>
      <c r="Y7596" t="s">
        <v>152</v>
      </c>
    </row>
    <row r="7597" spans="1:25" x14ac:dyDescent="0.45">
      <c r="A7597" t="s">
        <v>335</v>
      </c>
      <c r="B7597" t="s">
        <v>619</v>
      </c>
      <c r="C7597">
        <v>10725</v>
      </c>
      <c r="D7597" t="s">
        <v>622</v>
      </c>
      <c r="F7597">
        <v>2009</v>
      </c>
      <c r="G7597">
        <v>5639</v>
      </c>
      <c r="H7597">
        <v>5564.81</v>
      </c>
      <c r="I7597">
        <v>649325.30000000005</v>
      </c>
      <c r="K7597">
        <v>1.641</v>
      </c>
      <c r="L7597">
        <v>1E-3</v>
      </c>
      <c r="M7597">
        <v>323231.326</v>
      </c>
      <c r="N7597">
        <v>5.8999999999999997E-2</v>
      </c>
      <c r="O7597">
        <v>69.295000000000002</v>
      </c>
      <c r="P7597">
        <v>2.63E-2</v>
      </c>
      <c r="Q7597">
        <v>5438997.6859999998</v>
      </c>
      <c r="R7597" t="s">
        <v>333</v>
      </c>
      <c r="S7597" t="s">
        <v>38</v>
      </c>
      <c r="T7597" t="s">
        <v>89</v>
      </c>
      <c r="V7597" t="s">
        <v>608</v>
      </c>
      <c r="Y7597" t="s">
        <v>103</v>
      </c>
    </row>
    <row r="7598" spans="1:25" x14ac:dyDescent="0.45">
      <c r="A7598" t="s">
        <v>335</v>
      </c>
      <c r="B7598" t="s">
        <v>619</v>
      </c>
      <c r="C7598">
        <v>10725</v>
      </c>
      <c r="D7598" t="s">
        <v>622</v>
      </c>
      <c r="F7598">
        <v>2010</v>
      </c>
      <c r="G7598">
        <v>4895</v>
      </c>
      <c r="H7598">
        <v>4801.8500000000004</v>
      </c>
      <c r="I7598">
        <v>567625.76</v>
      </c>
      <c r="K7598">
        <v>1.415</v>
      </c>
      <c r="L7598">
        <v>1E-3</v>
      </c>
      <c r="M7598">
        <v>280190.49699999997</v>
      </c>
      <c r="N7598">
        <v>5.8999999999999997E-2</v>
      </c>
      <c r="O7598">
        <v>60.542999999999999</v>
      </c>
      <c r="P7598">
        <v>2.6499999999999999E-2</v>
      </c>
      <c r="Q7598">
        <v>4714865.9720000001</v>
      </c>
      <c r="R7598" t="s">
        <v>333</v>
      </c>
      <c r="S7598" t="s">
        <v>38</v>
      </c>
      <c r="T7598" t="s">
        <v>89</v>
      </c>
      <c r="V7598" t="s">
        <v>608</v>
      </c>
      <c r="Y7598" t="s">
        <v>103</v>
      </c>
    </row>
    <row r="7599" spans="1:25" x14ac:dyDescent="0.45">
      <c r="A7599" t="s">
        <v>335</v>
      </c>
      <c r="B7599" t="s">
        <v>619</v>
      </c>
      <c r="C7599">
        <v>10725</v>
      </c>
      <c r="D7599" t="s">
        <v>622</v>
      </c>
      <c r="F7599">
        <v>2011</v>
      </c>
      <c r="G7599">
        <v>5559</v>
      </c>
      <c r="H7599">
        <v>5480.51</v>
      </c>
      <c r="I7599">
        <v>643217.03</v>
      </c>
      <c r="K7599">
        <v>1.57</v>
      </c>
      <c r="L7599">
        <v>1E-3</v>
      </c>
      <c r="M7599">
        <v>310897.29499999998</v>
      </c>
      <c r="N7599">
        <v>5.8999999999999997E-2</v>
      </c>
      <c r="O7599">
        <v>67.805999999999997</v>
      </c>
      <c r="P7599">
        <v>2.6499999999999999E-2</v>
      </c>
      <c r="Q7599">
        <v>5231417.1730000004</v>
      </c>
      <c r="R7599" t="s">
        <v>333</v>
      </c>
      <c r="S7599" t="s">
        <v>38</v>
      </c>
      <c r="T7599" t="s">
        <v>89</v>
      </c>
      <c r="V7599" t="s">
        <v>608</v>
      </c>
      <c r="Y7599" t="s">
        <v>103</v>
      </c>
    </row>
    <row r="7600" spans="1:25" x14ac:dyDescent="0.45">
      <c r="A7600" t="s">
        <v>335</v>
      </c>
      <c r="B7600" t="s">
        <v>619</v>
      </c>
      <c r="C7600">
        <v>10725</v>
      </c>
      <c r="D7600" t="s">
        <v>622</v>
      </c>
      <c r="F7600">
        <v>2012</v>
      </c>
      <c r="G7600">
        <v>4938</v>
      </c>
      <c r="H7600">
        <v>4863.75</v>
      </c>
      <c r="I7600">
        <v>573278.18000000005</v>
      </c>
      <c r="K7600">
        <v>1.413</v>
      </c>
      <c r="L7600">
        <v>1E-3</v>
      </c>
      <c r="M7600">
        <v>279823.58199999999</v>
      </c>
      <c r="N7600">
        <v>5.8999999999999997E-2</v>
      </c>
      <c r="O7600">
        <v>69.186000000000007</v>
      </c>
      <c r="P7600">
        <v>3.0200000000000001E-2</v>
      </c>
      <c r="Q7600">
        <v>4708631.8459999999</v>
      </c>
      <c r="R7600" t="s">
        <v>333</v>
      </c>
      <c r="S7600" t="s">
        <v>38</v>
      </c>
      <c r="T7600" t="s">
        <v>89</v>
      </c>
      <c r="V7600" t="s">
        <v>608</v>
      </c>
      <c r="Y7600" t="s">
        <v>103</v>
      </c>
    </row>
    <row r="7601" spans="1:25" x14ac:dyDescent="0.45">
      <c r="A7601" t="s">
        <v>335</v>
      </c>
      <c r="B7601" t="s">
        <v>619</v>
      </c>
      <c r="C7601">
        <v>10725</v>
      </c>
      <c r="D7601" t="s">
        <v>622</v>
      </c>
      <c r="F7601">
        <v>2013</v>
      </c>
      <c r="G7601">
        <v>6155</v>
      </c>
      <c r="H7601">
        <v>6064.68</v>
      </c>
      <c r="I7601">
        <v>754800.4</v>
      </c>
      <c r="K7601">
        <v>1.8640000000000001</v>
      </c>
      <c r="L7601">
        <v>1E-3</v>
      </c>
      <c r="M7601">
        <v>369127.28700000001</v>
      </c>
      <c r="N7601">
        <v>5.8999999999999997E-2</v>
      </c>
      <c r="O7601">
        <v>80.724000000000004</v>
      </c>
      <c r="P7601">
        <v>2.6700000000000002E-2</v>
      </c>
      <c r="Q7601">
        <v>6211324.8140000002</v>
      </c>
      <c r="R7601" t="s">
        <v>333</v>
      </c>
      <c r="S7601" t="s">
        <v>38</v>
      </c>
      <c r="T7601" t="s">
        <v>89</v>
      </c>
      <c r="V7601" t="s">
        <v>608</v>
      </c>
      <c r="Y7601" t="s">
        <v>103</v>
      </c>
    </row>
    <row r="7602" spans="1:25" x14ac:dyDescent="0.45">
      <c r="A7602" t="s">
        <v>335</v>
      </c>
      <c r="B7602" t="s">
        <v>619</v>
      </c>
      <c r="C7602">
        <v>10725</v>
      </c>
      <c r="D7602" t="s">
        <v>622</v>
      </c>
      <c r="F7602">
        <v>2014</v>
      </c>
      <c r="G7602">
        <v>3621</v>
      </c>
      <c r="H7602">
        <v>3563.11</v>
      </c>
      <c r="I7602">
        <v>446593.09</v>
      </c>
      <c r="K7602">
        <v>1.089</v>
      </c>
      <c r="L7602">
        <v>1E-3</v>
      </c>
      <c r="M7602">
        <v>215627.36799999999</v>
      </c>
      <c r="N7602">
        <v>5.8999999999999997E-2</v>
      </c>
      <c r="O7602">
        <v>47.118000000000002</v>
      </c>
      <c r="P7602">
        <v>2.6700000000000002E-2</v>
      </c>
      <c r="Q7602">
        <v>3628347.861</v>
      </c>
      <c r="R7602" t="s">
        <v>333</v>
      </c>
      <c r="S7602" t="s">
        <v>38</v>
      </c>
      <c r="T7602" t="s">
        <v>89</v>
      </c>
      <c r="V7602" t="s">
        <v>608</v>
      </c>
      <c r="Y7602" t="s">
        <v>107</v>
      </c>
    </row>
    <row r="7603" spans="1:25" x14ac:dyDescent="0.45">
      <c r="A7603" t="s">
        <v>335</v>
      </c>
      <c r="B7603" t="s">
        <v>619</v>
      </c>
      <c r="C7603">
        <v>10725</v>
      </c>
      <c r="D7603" t="s">
        <v>622</v>
      </c>
      <c r="F7603">
        <v>2015</v>
      </c>
      <c r="G7603">
        <v>3492</v>
      </c>
      <c r="H7603">
        <v>3344.49</v>
      </c>
      <c r="I7603">
        <v>376472.02</v>
      </c>
      <c r="K7603">
        <v>0.92800000000000005</v>
      </c>
      <c r="L7603">
        <v>1E-3</v>
      </c>
      <c r="M7603">
        <v>183756.15599999999</v>
      </c>
      <c r="N7603">
        <v>5.8999999999999997E-2</v>
      </c>
      <c r="O7603">
        <v>40.137999999999998</v>
      </c>
      <c r="P7603">
        <v>2.8799999999999999E-2</v>
      </c>
      <c r="Q7603">
        <v>3092077.068</v>
      </c>
      <c r="R7603" t="s">
        <v>333</v>
      </c>
      <c r="S7603" t="s">
        <v>38</v>
      </c>
      <c r="T7603" t="s">
        <v>89</v>
      </c>
      <c r="V7603" t="s">
        <v>608</v>
      </c>
      <c r="Y7603" t="s">
        <v>146</v>
      </c>
    </row>
    <row r="7604" spans="1:25" x14ac:dyDescent="0.45">
      <c r="A7604" t="s">
        <v>335</v>
      </c>
      <c r="B7604" t="s">
        <v>619</v>
      </c>
      <c r="C7604">
        <v>10725</v>
      </c>
      <c r="D7604" t="s">
        <v>622</v>
      </c>
      <c r="F7604">
        <v>2016</v>
      </c>
      <c r="G7604">
        <v>2178</v>
      </c>
      <c r="H7604">
        <v>2074.67</v>
      </c>
      <c r="I7604">
        <v>230516.14</v>
      </c>
      <c r="K7604">
        <v>0.57699999999999996</v>
      </c>
      <c r="L7604">
        <v>1E-3</v>
      </c>
      <c r="M7604">
        <v>114362.481</v>
      </c>
      <c r="N7604">
        <v>5.8999999999999997E-2</v>
      </c>
      <c r="O7604">
        <v>25.050999999999998</v>
      </c>
      <c r="P7604">
        <v>2.9499999999999998E-2</v>
      </c>
      <c r="Q7604">
        <v>1924320.8740000001</v>
      </c>
      <c r="R7604" t="s">
        <v>333</v>
      </c>
      <c r="S7604" t="s">
        <v>38</v>
      </c>
      <c r="T7604" t="s">
        <v>89</v>
      </c>
      <c r="V7604" t="s">
        <v>608</v>
      </c>
      <c r="Y7604" t="s">
        <v>146</v>
      </c>
    </row>
    <row r="7605" spans="1:25" x14ac:dyDescent="0.45">
      <c r="A7605" t="s">
        <v>335</v>
      </c>
      <c r="B7605" t="s">
        <v>619</v>
      </c>
      <c r="C7605">
        <v>10725</v>
      </c>
      <c r="D7605" t="s">
        <v>622</v>
      </c>
      <c r="F7605">
        <v>2017</v>
      </c>
      <c r="G7605">
        <v>946</v>
      </c>
      <c r="H7605">
        <v>908.06</v>
      </c>
      <c r="I7605">
        <v>94375.31</v>
      </c>
      <c r="K7605">
        <v>0.23499999999999999</v>
      </c>
      <c r="L7605">
        <v>1E-3</v>
      </c>
      <c r="M7605">
        <v>46536.749000000003</v>
      </c>
      <c r="N7605">
        <v>5.8999999999999997E-2</v>
      </c>
      <c r="O7605">
        <v>10.324999999999999</v>
      </c>
      <c r="P7605">
        <v>2.8799999999999999E-2</v>
      </c>
      <c r="Q7605">
        <v>783040.03099999996</v>
      </c>
      <c r="R7605" t="s">
        <v>333</v>
      </c>
      <c r="S7605" t="s">
        <v>38</v>
      </c>
      <c r="T7605" t="s">
        <v>89</v>
      </c>
      <c r="V7605" t="s">
        <v>608</v>
      </c>
      <c r="Y7605" t="s">
        <v>147</v>
      </c>
    </row>
    <row r="7606" spans="1:25" x14ac:dyDescent="0.45">
      <c r="A7606" t="s">
        <v>335</v>
      </c>
      <c r="B7606" t="s">
        <v>619</v>
      </c>
      <c r="C7606">
        <v>10725</v>
      </c>
      <c r="D7606" t="s">
        <v>622</v>
      </c>
      <c r="F7606">
        <v>2018</v>
      </c>
      <c r="G7606">
        <v>1918</v>
      </c>
      <c r="H7606">
        <v>1849</v>
      </c>
      <c r="I7606">
        <v>192475.19</v>
      </c>
      <c r="K7606">
        <v>0.47599999999999998</v>
      </c>
      <c r="L7606">
        <v>1E-3</v>
      </c>
      <c r="M7606">
        <v>94296.217999999993</v>
      </c>
      <c r="N7606">
        <v>5.8999999999999997E-2</v>
      </c>
      <c r="O7606">
        <v>20.684000000000001</v>
      </c>
      <c r="P7606">
        <v>2.87E-2</v>
      </c>
      <c r="Q7606">
        <v>1586737.6270000001</v>
      </c>
      <c r="R7606" t="s">
        <v>333</v>
      </c>
      <c r="S7606" t="s">
        <v>38</v>
      </c>
      <c r="T7606" t="s">
        <v>89</v>
      </c>
      <c r="V7606" t="s">
        <v>608</v>
      </c>
      <c r="Y7606" t="s">
        <v>147</v>
      </c>
    </row>
    <row r="7607" spans="1:25" x14ac:dyDescent="0.45">
      <c r="A7607" t="s">
        <v>335</v>
      </c>
      <c r="B7607" t="s">
        <v>619</v>
      </c>
      <c r="C7607">
        <v>10725</v>
      </c>
      <c r="D7607" t="s">
        <v>622</v>
      </c>
      <c r="F7607">
        <v>2019</v>
      </c>
      <c r="G7607">
        <v>538</v>
      </c>
      <c r="H7607">
        <v>519.01</v>
      </c>
      <c r="I7607">
        <v>53030.43</v>
      </c>
      <c r="K7607">
        <v>0.13400000000000001</v>
      </c>
      <c r="L7607">
        <v>1E-3</v>
      </c>
      <c r="M7607">
        <v>26460.728999999999</v>
      </c>
      <c r="N7607">
        <v>5.8999999999999997E-2</v>
      </c>
      <c r="O7607">
        <v>5.9109999999999996</v>
      </c>
      <c r="P7607">
        <v>2.81E-2</v>
      </c>
      <c r="Q7607">
        <v>445271.76799999998</v>
      </c>
      <c r="R7607" t="s">
        <v>333</v>
      </c>
      <c r="S7607" t="s">
        <v>38</v>
      </c>
      <c r="T7607" t="s">
        <v>89</v>
      </c>
      <c r="V7607" t="s">
        <v>608</v>
      </c>
      <c r="Y7607" t="s">
        <v>147</v>
      </c>
    </row>
    <row r="7608" spans="1:25" x14ac:dyDescent="0.45">
      <c r="A7608" t="s">
        <v>335</v>
      </c>
      <c r="B7608" t="s">
        <v>619</v>
      </c>
      <c r="C7608">
        <v>10725</v>
      </c>
      <c r="D7608" t="s">
        <v>622</v>
      </c>
      <c r="F7608">
        <v>2020</v>
      </c>
      <c r="G7608">
        <v>543</v>
      </c>
      <c r="H7608">
        <v>526.15</v>
      </c>
      <c r="I7608">
        <v>56357.62</v>
      </c>
      <c r="K7608">
        <v>0.13700000000000001</v>
      </c>
      <c r="L7608">
        <v>1E-3</v>
      </c>
      <c r="M7608">
        <v>27115.688999999998</v>
      </c>
      <c r="N7608">
        <v>5.8999999999999997E-2</v>
      </c>
      <c r="O7608">
        <v>6.0519999999999996</v>
      </c>
      <c r="P7608">
        <v>2.76E-2</v>
      </c>
      <c r="Q7608">
        <v>456319.212</v>
      </c>
      <c r="R7608" t="s">
        <v>333</v>
      </c>
      <c r="S7608" t="s">
        <v>38</v>
      </c>
      <c r="T7608" t="s">
        <v>89</v>
      </c>
      <c r="V7608" t="s">
        <v>608</v>
      </c>
      <c r="Y7608" t="s">
        <v>147</v>
      </c>
    </row>
    <row r="7609" spans="1:25" x14ac:dyDescent="0.45">
      <c r="A7609" t="s">
        <v>335</v>
      </c>
      <c r="B7609" t="s">
        <v>619</v>
      </c>
      <c r="C7609">
        <v>10725</v>
      </c>
      <c r="D7609" t="s">
        <v>622</v>
      </c>
      <c r="F7609">
        <v>2021</v>
      </c>
      <c r="G7609">
        <v>457</v>
      </c>
      <c r="H7609">
        <v>441.49</v>
      </c>
      <c r="I7609">
        <v>48645.91</v>
      </c>
      <c r="K7609">
        <v>0.11899999999999999</v>
      </c>
      <c r="L7609">
        <v>1E-3</v>
      </c>
      <c r="M7609">
        <v>23491.72</v>
      </c>
      <c r="N7609">
        <v>5.8999999999999997E-2</v>
      </c>
      <c r="O7609">
        <v>5.3090000000000002</v>
      </c>
      <c r="P7609">
        <v>2.81E-2</v>
      </c>
      <c r="Q7609">
        <v>395309.02500000002</v>
      </c>
      <c r="R7609" t="s">
        <v>333</v>
      </c>
      <c r="S7609" t="s">
        <v>38</v>
      </c>
      <c r="T7609" t="s">
        <v>89</v>
      </c>
      <c r="V7609" t="s">
        <v>608</v>
      </c>
      <c r="Y7609" t="s">
        <v>152</v>
      </c>
    </row>
    <row r="7610" spans="1:25" x14ac:dyDescent="0.45">
      <c r="A7610" t="s">
        <v>335</v>
      </c>
      <c r="B7610" t="s">
        <v>619</v>
      </c>
      <c r="C7610">
        <v>10725</v>
      </c>
      <c r="D7610" t="s">
        <v>622</v>
      </c>
      <c r="F7610">
        <v>2022</v>
      </c>
      <c r="G7610">
        <v>1372</v>
      </c>
      <c r="H7610">
        <v>1350.49</v>
      </c>
      <c r="I7610">
        <v>151503.48000000001</v>
      </c>
      <c r="K7610">
        <v>0.36899999999999999</v>
      </c>
      <c r="L7610">
        <v>1E-3</v>
      </c>
      <c r="M7610">
        <v>73021.456000000006</v>
      </c>
      <c r="N7610">
        <v>5.8999999999999997E-2</v>
      </c>
      <c r="O7610">
        <v>16.219000000000001</v>
      </c>
      <c r="P7610">
        <v>2.7199999999999998E-2</v>
      </c>
      <c r="Q7610">
        <v>1228746.9240000001</v>
      </c>
      <c r="R7610" t="s">
        <v>333</v>
      </c>
      <c r="S7610" t="s">
        <v>38</v>
      </c>
      <c r="T7610" t="s">
        <v>89</v>
      </c>
      <c r="V7610" t="s">
        <v>608</v>
      </c>
      <c r="Y7610" t="s">
        <v>152</v>
      </c>
    </row>
    <row r="7611" spans="1:25" x14ac:dyDescent="0.45">
      <c r="A7611" t="s">
        <v>335</v>
      </c>
      <c r="B7611" t="s">
        <v>619</v>
      </c>
      <c r="C7611">
        <v>10725</v>
      </c>
      <c r="D7611" t="s">
        <v>622</v>
      </c>
      <c r="F7611">
        <v>2023</v>
      </c>
      <c r="G7611">
        <v>442</v>
      </c>
      <c r="H7611">
        <v>426.13</v>
      </c>
      <c r="I7611">
        <v>44928.87</v>
      </c>
      <c r="K7611">
        <v>0.113</v>
      </c>
      <c r="L7611">
        <v>1E-3</v>
      </c>
      <c r="M7611">
        <v>22307.702000000001</v>
      </c>
      <c r="N7611">
        <v>5.8999999999999997E-2</v>
      </c>
      <c r="O7611">
        <v>4.9669999999999996</v>
      </c>
      <c r="P7611">
        <v>2.81E-2</v>
      </c>
      <c r="Q7611">
        <v>375373.24699999997</v>
      </c>
      <c r="R7611" t="s">
        <v>333</v>
      </c>
      <c r="S7611" t="s">
        <v>38</v>
      </c>
      <c r="T7611" t="s">
        <v>89</v>
      </c>
      <c r="V7611" t="s">
        <v>608</v>
      </c>
      <c r="Y7611" t="s">
        <v>152</v>
      </c>
    </row>
    <row r="7612" spans="1:25" x14ac:dyDescent="0.45">
      <c r="A7612" t="s">
        <v>335</v>
      </c>
      <c r="B7612" t="s">
        <v>619</v>
      </c>
      <c r="C7612">
        <v>10725</v>
      </c>
      <c r="D7612" t="s">
        <v>622</v>
      </c>
      <c r="F7612">
        <v>2024</v>
      </c>
      <c r="G7612">
        <v>116</v>
      </c>
      <c r="H7612">
        <v>110.96</v>
      </c>
      <c r="I7612">
        <v>12018.06</v>
      </c>
      <c r="K7612">
        <v>3.1E-2</v>
      </c>
      <c r="L7612">
        <v>1E-3</v>
      </c>
      <c r="M7612">
        <v>6057.7460000000001</v>
      </c>
      <c r="N7612">
        <v>5.8999999999999997E-2</v>
      </c>
      <c r="O7612">
        <v>1.3660000000000001</v>
      </c>
      <c r="P7612">
        <v>2.86E-2</v>
      </c>
      <c r="Q7612">
        <v>101926.826</v>
      </c>
      <c r="R7612" t="s">
        <v>333</v>
      </c>
      <c r="S7612" t="s">
        <v>38</v>
      </c>
      <c r="T7612" t="s">
        <v>89</v>
      </c>
      <c r="V7612" t="s">
        <v>608</v>
      </c>
      <c r="Y7612" t="s">
        <v>152</v>
      </c>
    </row>
    <row r="7613" spans="1:25" x14ac:dyDescent="0.45">
      <c r="A7613" t="s">
        <v>203</v>
      </c>
      <c r="B7613" t="s">
        <v>623</v>
      </c>
      <c r="C7613">
        <v>10726</v>
      </c>
      <c r="D7613">
        <v>1</v>
      </c>
      <c r="F7613">
        <v>2009</v>
      </c>
      <c r="G7613">
        <v>854</v>
      </c>
      <c r="H7613">
        <v>822</v>
      </c>
      <c r="I7613">
        <v>62118</v>
      </c>
      <c r="K7613">
        <v>0.27400000000000002</v>
      </c>
      <c r="L7613">
        <v>1.1000000000000001E-3</v>
      </c>
      <c r="M7613">
        <v>43904.55</v>
      </c>
      <c r="N7613">
        <v>5.8999999999999997E-2</v>
      </c>
      <c r="O7613">
        <v>12.435</v>
      </c>
      <c r="P7613">
        <v>3.5999999999999997E-2</v>
      </c>
      <c r="Q7613">
        <v>738525.95</v>
      </c>
      <c r="R7613" t="s">
        <v>333</v>
      </c>
      <c r="S7613" t="s">
        <v>38</v>
      </c>
      <c r="T7613" t="s">
        <v>89</v>
      </c>
      <c r="V7613" t="s">
        <v>608</v>
      </c>
      <c r="Y7613" t="s">
        <v>35</v>
      </c>
    </row>
    <row r="7614" spans="1:25" x14ac:dyDescent="0.45">
      <c r="A7614" t="s">
        <v>203</v>
      </c>
      <c r="B7614" t="s">
        <v>623</v>
      </c>
      <c r="C7614">
        <v>10726</v>
      </c>
      <c r="D7614">
        <v>1</v>
      </c>
      <c r="F7614">
        <v>2010</v>
      </c>
      <c r="G7614">
        <v>2633</v>
      </c>
      <c r="H7614">
        <v>2530.75</v>
      </c>
      <c r="I7614">
        <v>187455.25</v>
      </c>
      <c r="K7614">
        <v>0.67300000000000004</v>
      </c>
      <c r="L7614">
        <v>1E-3</v>
      </c>
      <c r="M7614">
        <v>132747.85</v>
      </c>
      <c r="N7614">
        <v>5.8999999999999997E-2</v>
      </c>
      <c r="O7614">
        <v>35.348999999999997</v>
      </c>
      <c r="P7614">
        <v>3.2500000000000001E-2</v>
      </c>
      <c r="Q7614">
        <v>2233719.9500000002</v>
      </c>
      <c r="R7614" t="s">
        <v>333</v>
      </c>
      <c r="S7614" t="s">
        <v>38</v>
      </c>
      <c r="T7614" t="s">
        <v>89</v>
      </c>
      <c r="V7614" t="s">
        <v>608</v>
      </c>
      <c r="Y7614" t="s">
        <v>35</v>
      </c>
    </row>
    <row r="7615" spans="1:25" x14ac:dyDescent="0.45">
      <c r="A7615" t="s">
        <v>203</v>
      </c>
      <c r="B7615" t="s">
        <v>623</v>
      </c>
      <c r="C7615">
        <v>10726</v>
      </c>
      <c r="D7615">
        <v>1</v>
      </c>
      <c r="F7615">
        <v>2011</v>
      </c>
      <c r="G7615">
        <v>3806</v>
      </c>
      <c r="H7615">
        <v>3712.25</v>
      </c>
      <c r="I7615">
        <v>289386.75</v>
      </c>
      <c r="K7615">
        <v>1.0309999999999999</v>
      </c>
      <c r="L7615">
        <v>1E-3</v>
      </c>
      <c r="M7615">
        <v>201540.52499999999</v>
      </c>
      <c r="N7615">
        <v>5.8999999999999997E-2</v>
      </c>
      <c r="O7615">
        <v>53.493000000000002</v>
      </c>
      <c r="P7615">
        <v>3.2199999999999999E-2</v>
      </c>
      <c r="Q7615">
        <v>3391352.7749999999</v>
      </c>
      <c r="R7615" t="s">
        <v>333</v>
      </c>
      <c r="S7615" t="s">
        <v>38</v>
      </c>
      <c r="T7615" t="s">
        <v>89</v>
      </c>
      <c r="V7615" t="s">
        <v>608</v>
      </c>
      <c r="Y7615" t="s">
        <v>35</v>
      </c>
    </row>
    <row r="7616" spans="1:25" x14ac:dyDescent="0.45">
      <c r="A7616" t="s">
        <v>203</v>
      </c>
      <c r="B7616" t="s">
        <v>623</v>
      </c>
      <c r="C7616">
        <v>10726</v>
      </c>
      <c r="D7616">
        <v>1</v>
      </c>
      <c r="F7616">
        <v>2012</v>
      </c>
      <c r="G7616">
        <v>3908</v>
      </c>
      <c r="H7616">
        <v>3773.25</v>
      </c>
      <c r="I7616">
        <v>286692.75</v>
      </c>
      <c r="K7616">
        <v>1.018</v>
      </c>
      <c r="L7616">
        <v>1E-3</v>
      </c>
      <c r="M7616">
        <v>198393.3</v>
      </c>
      <c r="N7616">
        <v>5.8999999999999997E-2</v>
      </c>
      <c r="O7616">
        <v>53.981999999999999</v>
      </c>
      <c r="P7616">
        <v>3.3300000000000003E-2</v>
      </c>
      <c r="Q7616">
        <v>3338371.05</v>
      </c>
      <c r="R7616" t="s">
        <v>333</v>
      </c>
      <c r="S7616" t="s">
        <v>38</v>
      </c>
      <c r="T7616" t="s">
        <v>89</v>
      </c>
      <c r="V7616" t="s">
        <v>608</v>
      </c>
      <c r="Y7616" t="s">
        <v>35</v>
      </c>
    </row>
    <row r="7617" spans="1:25" x14ac:dyDescent="0.45">
      <c r="A7617" t="s">
        <v>203</v>
      </c>
      <c r="B7617" t="s">
        <v>623</v>
      </c>
      <c r="C7617">
        <v>10726</v>
      </c>
      <c r="D7617">
        <v>1</v>
      </c>
      <c r="F7617">
        <v>2013</v>
      </c>
      <c r="G7617">
        <v>3572</v>
      </c>
      <c r="H7617">
        <v>3425.5</v>
      </c>
      <c r="I7617">
        <v>260807</v>
      </c>
      <c r="K7617">
        <v>0.92700000000000005</v>
      </c>
      <c r="L7617">
        <v>1E-3</v>
      </c>
      <c r="M7617">
        <v>180025.22500000001</v>
      </c>
      <c r="N7617">
        <v>5.8999999999999997E-2</v>
      </c>
      <c r="O7617">
        <v>50.156999999999996</v>
      </c>
      <c r="P7617">
        <v>3.5900000000000001E-2</v>
      </c>
      <c r="Q7617">
        <v>3029240.45</v>
      </c>
      <c r="R7617" t="s">
        <v>333</v>
      </c>
      <c r="S7617" t="s">
        <v>38</v>
      </c>
      <c r="T7617" t="s">
        <v>89</v>
      </c>
      <c r="V7617" t="s">
        <v>608</v>
      </c>
      <c r="Y7617" t="s">
        <v>35</v>
      </c>
    </row>
    <row r="7618" spans="1:25" x14ac:dyDescent="0.45">
      <c r="A7618" t="s">
        <v>203</v>
      </c>
      <c r="B7618" t="s">
        <v>623</v>
      </c>
      <c r="C7618">
        <v>10726</v>
      </c>
      <c r="D7618">
        <v>1</v>
      </c>
      <c r="F7618">
        <v>2014</v>
      </c>
      <c r="G7618">
        <v>3925</v>
      </c>
      <c r="H7618">
        <v>3763</v>
      </c>
      <c r="I7618">
        <v>290948.5</v>
      </c>
      <c r="K7618">
        <v>1.0269999999999999</v>
      </c>
      <c r="L7618">
        <v>1E-3</v>
      </c>
      <c r="M7618">
        <v>201075.57500000001</v>
      </c>
      <c r="N7618">
        <v>5.8999999999999997E-2</v>
      </c>
      <c r="O7618">
        <v>55.19</v>
      </c>
      <c r="P7618">
        <v>3.5499999999999997E-2</v>
      </c>
      <c r="Q7618">
        <v>3383449.5</v>
      </c>
      <c r="R7618" t="s">
        <v>333</v>
      </c>
      <c r="S7618" t="s">
        <v>38</v>
      </c>
      <c r="T7618" t="s">
        <v>89</v>
      </c>
      <c r="V7618" t="s">
        <v>608</v>
      </c>
      <c r="Y7618" t="s">
        <v>35</v>
      </c>
    </row>
    <row r="7619" spans="1:25" x14ac:dyDescent="0.45">
      <c r="A7619" t="s">
        <v>203</v>
      </c>
      <c r="B7619" t="s">
        <v>623</v>
      </c>
      <c r="C7619">
        <v>10726</v>
      </c>
      <c r="D7619">
        <v>1</v>
      </c>
      <c r="F7619">
        <v>2015</v>
      </c>
      <c r="G7619">
        <v>4359</v>
      </c>
      <c r="H7619">
        <v>4193.5</v>
      </c>
      <c r="I7619">
        <v>327261.5</v>
      </c>
      <c r="K7619">
        <v>1.1399999999999999</v>
      </c>
      <c r="L7619">
        <v>1E-3</v>
      </c>
      <c r="M7619">
        <v>226265.45</v>
      </c>
      <c r="N7619">
        <v>5.8999999999999997E-2</v>
      </c>
      <c r="O7619">
        <v>61.430999999999997</v>
      </c>
      <c r="P7619">
        <v>3.5200000000000002E-2</v>
      </c>
      <c r="Q7619">
        <v>3807305.2749999999</v>
      </c>
      <c r="R7619" t="s">
        <v>333</v>
      </c>
      <c r="S7619" t="s">
        <v>38</v>
      </c>
      <c r="T7619" t="s">
        <v>89</v>
      </c>
      <c r="V7619" t="s">
        <v>608</v>
      </c>
      <c r="Y7619" t="s">
        <v>36</v>
      </c>
    </row>
    <row r="7620" spans="1:25" x14ac:dyDescent="0.45">
      <c r="A7620" t="s">
        <v>203</v>
      </c>
      <c r="B7620" t="s">
        <v>623</v>
      </c>
      <c r="C7620">
        <v>10726</v>
      </c>
      <c r="D7620">
        <v>1</v>
      </c>
      <c r="F7620">
        <v>2016</v>
      </c>
      <c r="G7620">
        <v>3438</v>
      </c>
      <c r="H7620">
        <v>3306.75</v>
      </c>
      <c r="I7620">
        <v>247519.5</v>
      </c>
      <c r="K7620">
        <v>0.874</v>
      </c>
      <c r="L7620">
        <v>1E-3</v>
      </c>
      <c r="M7620">
        <v>173139.67499999999</v>
      </c>
      <c r="N7620">
        <v>5.8999999999999997E-2</v>
      </c>
      <c r="O7620">
        <v>47.314999999999998</v>
      </c>
      <c r="P7620">
        <v>3.5200000000000002E-2</v>
      </c>
      <c r="Q7620">
        <v>2913392.9249999998</v>
      </c>
      <c r="R7620" t="s">
        <v>333</v>
      </c>
      <c r="S7620" t="s">
        <v>38</v>
      </c>
      <c r="T7620" t="s">
        <v>89</v>
      </c>
      <c r="V7620" t="s">
        <v>608</v>
      </c>
      <c r="Y7620" t="s">
        <v>36</v>
      </c>
    </row>
    <row r="7621" spans="1:25" x14ac:dyDescent="0.45">
      <c r="A7621" t="s">
        <v>203</v>
      </c>
      <c r="B7621" t="s">
        <v>623</v>
      </c>
      <c r="C7621">
        <v>10726</v>
      </c>
      <c r="D7621">
        <v>1</v>
      </c>
      <c r="F7621">
        <v>2017</v>
      </c>
      <c r="G7621">
        <v>3297</v>
      </c>
      <c r="H7621">
        <v>3143.5</v>
      </c>
      <c r="I7621">
        <v>232224.75</v>
      </c>
      <c r="K7621">
        <v>0.82899999999999996</v>
      </c>
      <c r="L7621">
        <v>1E-3</v>
      </c>
      <c r="M7621">
        <v>164136.35</v>
      </c>
      <c r="N7621">
        <v>5.8999999999999997E-2</v>
      </c>
      <c r="O7621">
        <v>44.155000000000001</v>
      </c>
      <c r="P7621">
        <v>3.5099999999999999E-2</v>
      </c>
      <c r="Q7621">
        <v>2761935.0249999999</v>
      </c>
      <c r="R7621" t="s">
        <v>333</v>
      </c>
      <c r="S7621" t="s">
        <v>38</v>
      </c>
      <c r="T7621" t="s">
        <v>89</v>
      </c>
      <c r="V7621" t="s">
        <v>608</v>
      </c>
      <c r="Y7621" t="s">
        <v>36</v>
      </c>
    </row>
    <row r="7622" spans="1:25" x14ac:dyDescent="0.45">
      <c r="A7622" t="s">
        <v>203</v>
      </c>
      <c r="B7622" t="s">
        <v>623</v>
      </c>
      <c r="C7622">
        <v>10726</v>
      </c>
      <c r="D7622">
        <v>1</v>
      </c>
      <c r="F7622">
        <v>2018</v>
      </c>
      <c r="G7622">
        <v>2693</v>
      </c>
      <c r="H7622">
        <v>2569.75</v>
      </c>
      <c r="I7622">
        <v>187172.25</v>
      </c>
      <c r="K7622">
        <v>0.67100000000000004</v>
      </c>
      <c r="L7622">
        <v>1E-3</v>
      </c>
      <c r="M7622">
        <v>133415.35</v>
      </c>
      <c r="N7622">
        <v>5.8999999999999997E-2</v>
      </c>
      <c r="O7622">
        <v>36.982999999999997</v>
      </c>
      <c r="P7622">
        <v>3.6600000000000001E-2</v>
      </c>
      <c r="Q7622">
        <v>2244960.7250000001</v>
      </c>
      <c r="R7622" t="s">
        <v>333</v>
      </c>
      <c r="S7622" t="s">
        <v>38</v>
      </c>
      <c r="T7622" t="s">
        <v>89</v>
      </c>
      <c r="V7622" t="s">
        <v>608</v>
      </c>
      <c r="Y7622" t="s">
        <v>36</v>
      </c>
    </row>
    <row r="7623" spans="1:25" x14ac:dyDescent="0.45">
      <c r="A7623" t="s">
        <v>203</v>
      </c>
      <c r="B7623" t="s">
        <v>623</v>
      </c>
      <c r="C7623">
        <v>10726</v>
      </c>
      <c r="D7623">
        <v>1</v>
      </c>
      <c r="F7623">
        <v>2019</v>
      </c>
      <c r="G7623">
        <v>1570</v>
      </c>
      <c r="H7623">
        <v>1491</v>
      </c>
      <c r="I7623">
        <v>107291.75</v>
      </c>
      <c r="K7623">
        <v>0.38100000000000001</v>
      </c>
      <c r="L7623">
        <v>1E-3</v>
      </c>
      <c r="M7623">
        <v>75680.175000000003</v>
      </c>
      <c r="N7623">
        <v>5.8999999999999997E-2</v>
      </c>
      <c r="O7623">
        <v>21.515999999999998</v>
      </c>
      <c r="P7623">
        <v>3.6999999999999998E-2</v>
      </c>
      <c r="Q7623">
        <v>1273502.3</v>
      </c>
      <c r="R7623" t="s">
        <v>333</v>
      </c>
      <c r="S7623" t="s">
        <v>38</v>
      </c>
      <c r="T7623" t="s">
        <v>89</v>
      </c>
      <c r="V7623" t="s">
        <v>608</v>
      </c>
      <c r="Y7623" t="s">
        <v>36</v>
      </c>
    </row>
    <row r="7624" spans="1:25" x14ac:dyDescent="0.45">
      <c r="A7624" t="s">
        <v>203</v>
      </c>
      <c r="B7624" t="s">
        <v>623</v>
      </c>
      <c r="C7624">
        <v>10726</v>
      </c>
      <c r="D7624">
        <v>1</v>
      </c>
      <c r="F7624">
        <v>2020</v>
      </c>
      <c r="G7624">
        <v>2008</v>
      </c>
      <c r="H7624">
        <v>1902.75</v>
      </c>
      <c r="I7624">
        <v>132377.25</v>
      </c>
      <c r="K7624">
        <v>0.48099999999999998</v>
      </c>
      <c r="L7624">
        <v>1E-3</v>
      </c>
      <c r="M7624">
        <v>94079.85</v>
      </c>
      <c r="N7624">
        <v>5.8999999999999997E-2</v>
      </c>
      <c r="O7624">
        <v>26.657</v>
      </c>
      <c r="P7624">
        <v>3.6900000000000002E-2</v>
      </c>
      <c r="Q7624">
        <v>1583096.175</v>
      </c>
      <c r="R7624" t="s">
        <v>333</v>
      </c>
      <c r="S7624" t="s">
        <v>38</v>
      </c>
      <c r="T7624" t="s">
        <v>89</v>
      </c>
      <c r="V7624" t="s">
        <v>608</v>
      </c>
      <c r="Y7624" t="s">
        <v>36</v>
      </c>
    </row>
    <row r="7625" spans="1:25" x14ac:dyDescent="0.45">
      <c r="A7625" t="s">
        <v>203</v>
      </c>
      <c r="B7625" t="s">
        <v>623</v>
      </c>
      <c r="C7625">
        <v>10726</v>
      </c>
      <c r="D7625">
        <v>1</v>
      </c>
      <c r="F7625">
        <v>2021</v>
      </c>
      <c r="G7625">
        <v>1466</v>
      </c>
      <c r="H7625">
        <v>1395.25</v>
      </c>
      <c r="I7625">
        <v>95867.5</v>
      </c>
      <c r="K7625">
        <v>0.34899999999999998</v>
      </c>
      <c r="L7625">
        <v>1E-3</v>
      </c>
      <c r="M7625">
        <v>68406.675000000003</v>
      </c>
      <c r="N7625">
        <v>5.8999999999999997E-2</v>
      </c>
      <c r="O7625">
        <v>19.748000000000001</v>
      </c>
      <c r="P7625">
        <v>3.7400000000000003E-2</v>
      </c>
      <c r="Q7625">
        <v>1151071.8</v>
      </c>
      <c r="R7625" t="s">
        <v>333</v>
      </c>
      <c r="S7625" t="s">
        <v>38</v>
      </c>
      <c r="T7625" t="s">
        <v>89</v>
      </c>
      <c r="V7625" t="s">
        <v>608</v>
      </c>
      <c r="Y7625" t="s">
        <v>36</v>
      </c>
    </row>
    <row r="7626" spans="1:25" x14ac:dyDescent="0.45">
      <c r="A7626" t="s">
        <v>203</v>
      </c>
      <c r="B7626" t="s">
        <v>623</v>
      </c>
      <c r="C7626">
        <v>10726</v>
      </c>
      <c r="D7626">
        <v>1</v>
      </c>
      <c r="F7626">
        <v>2022</v>
      </c>
      <c r="G7626">
        <v>1347</v>
      </c>
      <c r="H7626">
        <v>1281.5</v>
      </c>
      <c r="I7626">
        <v>88629</v>
      </c>
      <c r="K7626">
        <v>0.32300000000000001</v>
      </c>
      <c r="L7626">
        <v>1E-3</v>
      </c>
      <c r="M7626">
        <v>63195.5</v>
      </c>
      <c r="N7626">
        <v>5.8999999999999997E-2</v>
      </c>
      <c r="O7626">
        <v>19.683</v>
      </c>
      <c r="P7626">
        <v>4.1000000000000002E-2</v>
      </c>
      <c r="Q7626">
        <v>1063379.9750000001</v>
      </c>
      <c r="R7626" t="s">
        <v>333</v>
      </c>
      <c r="S7626" t="s">
        <v>38</v>
      </c>
      <c r="T7626" t="s">
        <v>89</v>
      </c>
      <c r="V7626" t="s">
        <v>608</v>
      </c>
      <c r="Y7626" t="s">
        <v>36</v>
      </c>
    </row>
    <row r="7627" spans="1:25" x14ac:dyDescent="0.45">
      <c r="A7627" t="s">
        <v>203</v>
      </c>
      <c r="B7627" t="s">
        <v>623</v>
      </c>
      <c r="C7627">
        <v>10726</v>
      </c>
      <c r="D7627">
        <v>1</v>
      </c>
      <c r="F7627">
        <v>2023</v>
      </c>
      <c r="G7627">
        <v>3516</v>
      </c>
      <c r="H7627">
        <v>3331</v>
      </c>
      <c r="I7627">
        <v>233226</v>
      </c>
      <c r="K7627">
        <v>0.83799999999999997</v>
      </c>
      <c r="L7627">
        <v>1E-3</v>
      </c>
      <c r="M7627">
        <v>164997.6</v>
      </c>
      <c r="N7627">
        <v>5.8999999999999997E-2</v>
      </c>
      <c r="O7627">
        <v>52.261000000000003</v>
      </c>
      <c r="P7627">
        <v>4.1700000000000001E-2</v>
      </c>
      <c r="Q7627">
        <v>2776356.0750000002</v>
      </c>
      <c r="R7627" t="s">
        <v>333</v>
      </c>
      <c r="S7627" t="s">
        <v>38</v>
      </c>
      <c r="T7627" t="s">
        <v>89</v>
      </c>
      <c r="V7627" t="s">
        <v>608</v>
      </c>
      <c r="Y7627" t="s">
        <v>36</v>
      </c>
    </row>
    <row r="7628" spans="1:25" x14ac:dyDescent="0.45">
      <c r="A7628" t="s">
        <v>203</v>
      </c>
      <c r="B7628" t="s">
        <v>623</v>
      </c>
      <c r="C7628">
        <v>10726</v>
      </c>
      <c r="D7628">
        <v>1</v>
      </c>
      <c r="F7628">
        <v>2024</v>
      </c>
      <c r="G7628">
        <v>475</v>
      </c>
      <c r="H7628">
        <v>446.25</v>
      </c>
      <c r="I7628">
        <v>30437.75</v>
      </c>
      <c r="K7628">
        <v>0.11</v>
      </c>
      <c r="L7628">
        <v>1E-3</v>
      </c>
      <c r="M7628">
        <v>21700.799999999999</v>
      </c>
      <c r="N7628">
        <v>5.8900000000000001E-2</v>
      </c>
      <c r="O7628">
        <v>6.9249999999999998</v>
      </c>
      <c r="P7628">
        <v>4.19E-2</v>
      </c>
      <c r="Q7628">
        <v>365178.32500000001</v>
      </c>
      <c r="R7628" t="s">
        <v>333</v>
      </c>
      <c r="S7628" t="s">
        <v>38</v>
      </c>
      <c r="T7628" t="s">
        <v>89</v>
      </c>
      <c r="V7628" t="s">
        <v>608</v>
      </c>
      <c r="Y7628" t="s">
        <v>36</v>
      </c>
    </row>
    <row r="7629" spans="1:25" x14ac:dyDescent="0.45">
      <c r="A7629" t="s">
        <v>203</v>
      </c>
      <c r="B7629" t="s">
        <v>623</v>
      </c>
      <c r="C7629">
        <v>10726</v>
      </c>
      <c r="D7629">
        <v>2</v>
      </c>
      <c r="F7629">
        <v>2009</v>
      </c>
      <c r="G7629">
        <v>926</v>
      </c>
      <c r="H7629">
        <v>896.75</v>
      </c>
      <c r="I7629">
        <v>67423.75</v>
      </c>
      <c r="K7629">
        <v>0.26300000000000001</v>
      </c>
      <c r="L7629">
        <v>1E-3</v>
      </c>
      <c r="M7629">
        <v>47344.625</v>
      </c>
      <c r="N7629">
        <v>5.8999999999999997E-2</v>
      </c>
      <c r="O7629">
        <v>13.321999999999999</v>
      </c>
      <c r="P7629">
        <v>3.6600000000000001E-2</v>
      </c>
      <c r="Q7629">
        <v>796566.625</v>
      </c>
      <c r="R7629" t="s">
        <v>333</v>
      </c>
      <c r="S7629" t="s">
        <v>38</v>
      </c>
      <c r="T7629" t="s">
        <v>89</v>
      </c>
      <c r="V7629" t="s">
        <v>608</v>
      </c>
      <c r="Y7629" t="s">
        <v>35</v>
      </c>
    </row>
    <row r="7630" spans="1:25" x14ac:dyDescent="0.45">
      <c r="A7630" t="s">
        <v>203</v>
      </c>
      <c r="B7630" t="s">
        <v>623</v>
      </c>
      <c r="C7630">
        <v>10726</v>
      </c>
      <c r="D7630">
        <v>2</v>
      </c>
      <c r="F7630">
        <v>2010</v>
      </c>
      <c r="G7630">
        <v>2902</v>
      </c>
      <c r="H7630">
        <v>2793.5</v>
      </c>
      <c r="I7630">
        <v>206436</v>
      </c>
      <c r="K7630">
        <v>0.73599999999999999</v>
      </c>
      <c r="L7630">
        <v>1E-3</v>
      </c>
      <c r="M7630">
        <v>145176.82500000001</v>
      </c>
      <c r="N7630">
        <v>5.8999999999999997E-2</v>
      </c>
      <c r="O7630">
        <v>39.598999999999997</v>
      </c>
      <c r="P7630">
        <v>3.5499999999999997E-2</v>
      </c>
      <c r="Q7630">
        <v>2442877.9500000002</v>
      </c>
      <c r="R7630" t="s">
        <v>333</v>
      </c>
      <c r="S7630" t="s">
        <v>38</v>
      </c>
      <c r="T7630" t="s">
        <v>89</v>
      </c>
      <c r="V7630" t="s">
        <v>608</v>
      </c>
      <c r="Y7630" t="s">
        <v>35</v>
      </c>
    </row>
    <row r="7631" spans="1:25" x14ac:dyDescent="0.45">
      <c r="A7631" t="s">
        <v>203</v>
      </c>
      <c r="B7631" t="s">
        <v>623</v>
      </c>
      <c r="C7631">
        <v>10726</v>
      </c>
      <c r="D7631">
        <v>2</v>
      </c>
      <c r="F7631">
        <v>2011</v>
      </c>
      <c r="G7631">
        <v>4098</v>
      </c>
      <c r="H7631">
        <v>3970.25</v>
      </c>
      <c r="I7631">
        <v>307659</v>
      </c>
      <c r="K7631">
        <v>1.085</v>
      </c>
      <c r="L7631">
        <v>1E-3</v>
      </c>
      <c r="M7631">
        <v>211589.85</v>
      </c>
      <c r="N7631">
        <v>5.8999999999999997E-2</v>
      </c>
      <c r="O7631">
        <v>56.621000000000002</v>
      </c>
      <c r="P7631">
        <v>3.39E-2</v>
      </c>
      <c r="Q7631">
        <v>3560428.1</v>
      </c>
      <c r="R7631" t="s">
        <v>333</v>
      </c>
      <c r="S7631" t="s">
        <v>38</v>
      </c>
      <c r="T7631" t="s">
        <v>89</v>
      </c>
      <c r="V7631" t="s">
        <v>608</v>
      </c>
      <c r="Y7631" t="s">
        <v>35</v>
      </c>
    </row>
    <row r="7632" spans="1:25" x14ac:dyDescent="0.45">
      <c r="A7632" t="s">
        <v>203</v>
      </c>
      <c r="B7632" t="s">
        <v>623</v>
      </c>
      <c r="C7632">
        <v>10726</v>
      </c>
      <c r="D7632">
        <v>2</v>
      </c>
      <c r="F7632">
        <v>2012</v>
      </c>
      <c r="G7632">
        <v>4686</v>
      </c>
      <c r="H7632">
        <v>4434.75</v>
      </c>
      <c r="I7632">
        <v>334220</v>
      </c>
      <c r="K7632">
        <v>1.18</v>
      </c>
      <c r="L7632">
        <v>1E-3</v>
      </c>
      <c r="M7632">
        <v>230042</v>
      </c>
      <c r="N7632">
        <v>5.8999999999999997E-2</v>
      </c>
      <c r="O7632">
        <v>64.046999999999997</v>
      </c>
      <c r="P7632">
        <v>3.6400000000000002E-2</v>
      </c>
      <c r="Q7632">
        <v>3870879.85</v>
      </c>
      <c r="R7632" t="s">
        <v>333</v>
      </c>
      <c r="S7632" t="s">
        <v>38</v>
      </c>
      <c r="T7632" t="s">
        <v>89</v>
      </c>
      <c r="V7632" t="s">
        <v>608</v>
      </c>
      <c r="Y7632" t="s">
        <v>35</v>
      </c>
    </row>
    <row r="7633" spans="1:25" x14ac:dyDescent="0.45">
      <c r="A7633" t="s">
        <v>203</v>
      </c>
      <c r="B7633" t="s">
        <v>623</v>
      </c>
      <c r="C7633">
        <v>10726</v>
      </c>
      <c r="D7633">
        <v>2</v>
      </c>
      <c r="F7633">
        <v>2013</v>
      </c>
      <c r="G7633">
        <v>3482</v>
      </c>
      <c r="H7633">
        <v>3293.75</v>
      </c>
      <c r="I7633">
        <v>252352.75</v>
      </c>
      <c r="K7633">
        <v>0.89400000000000002</v>
      </c>
      <c r="L7633">
        <v>1E-3</v>
      </c>
      <c r="M7633">
        <v>173398.375</v>
      </c>
      <c r="N7633">
        <v>5.8999999999999997E-2</v>
      </c>
      <c r="O7633">
        <v>47.503</v>
      </c>
      <c r="P7633">
        <v>3.5200000000000002E-2</v>
      </c>
      <c r="Q7633">
        <v>2917763.85</v>
      </c>
      <c r="R7633" t="s">
        <v>333</v>
      </c>
      <c r="S7633" t="s">
        <v>38</v>
      </c>
      <c r="T7633" t="s">
        <v>89</v>
      </c>
      <c r="V7633" t="s">
        <v>608</v>
      </c>
      <c r="Y7633" t="s">
        <v>35</v>
      </c>
    </row>
    <row r="7634" spans="1:25" x14ac:dyDescent="0.45">
      <c r="A7634" t="s">
        <v>203</v>
      </c>
      <c r="B7634" t="s">
        <v>623</v>
      </c>
      <c r="C7634">
        <v>10726</v>
      </c>
      <c r="D7634">
        <v>2</v>
      </c>
      <c r="F7634">
        <v>2014</v>
      </c>
      <c r="G7634">
        <v>3540</v>
      </c>
      <c r="H7634">
        <v>3389.25</v>
      </c>
      <c r="I7634">
        <v>266849</v>
      </c>
      <c r="K7634">
        <v>0.94099999999999995</v>
      </c>
      <c r="L7634">
        <v>1E-3</v>
      </c>
      <c r="M7634">
        <v>184432.875</v>
      </c>
      <c r="N7634">
        <v>5.8999999999999997E-2</v>
      </c>
      <c r="O7634">
        <v>49.6</v>
      </c>
      <c r="P7634">
        <v>3.3399999999999999E-2</v>
      </c>
      <c r="Q7634">
        <v>3103416.1749999998</v>
      </c>
      <c r="R7634" t="s">
        <v>333</v>
      </c>
      <c r="S7634" t="s">
        <v>38</v>
      </c>
      <c r="T7634" t="s">
        <v>89</v>
      </c>
      <c r="V7634" t="s">
        <v>608</v>
      </c>
      <c r="Y7634" t="s">
        <v>35</v>
      </c>
    </row>
    <row r="7635" spans="1:25" x14ac:dyDescent="0.45">
      <c r="A7635" t="s">
        <v>203</v>
      </c>
      <c r="B7635" t="s">
        <v>623</v>
      </c>
      <c r="C7635">
        <v>10726</v>
      </c>
      <c r="D7635">
        <v>2</v>
      </c>
      <c r="F7635">
        <v>2015</v>
      </c>
      <c r="G7635">
        <v>3895</v>
      </c>
      <c r="H7635">
        <v>3741.25</v>
      </c>
      <c r="I7635">
        <v>295968.5</v>
      </c>
      <c r="K7635">
        <v>1.03</v>
      </c>
      <c r="L7635">
        <v>1E-3</v>
      </c>
      <c r="M7635">
        <v>204491.35</v>
      </c>
      <c r="N7635">
        <v>5.8999999999999997E-2</v>
      </c>
      <c r="O7635">
        <v>54.518000000000001</v>
      </c>
      <c r="P7635">
        <v>3.3099999999999997E-2</v>
      </c>
      <c r="Q7635">
        <v>3440918.125</v>
      </c>
      <c r="R7635" t="s">
        <v>333</v>
      </c>
      <c r="S7635" t="s">
        <v>38</v>
      </c>
      <c r="T7635" t="s">
        <v>89</v>
      </c>
      <c r="V7635" t="s">
        <v>608</v>
      </c>
      <c r="Y7635" t="s">
        <v>36</v>
      </c>
    </row>
    <row r="7636" spans="1:25" x14ac:dyDescent="0.45">
      <c r="A7636" t="s">
        <v>203</v>
      </c>
      <c r="B7636" t="s">
        <v>623</v>
      </c>
      <c r="C7636">
        <v>10726</v>
      </c>
      <c r="D7636">
        <v>2</v>
      </c>
      <c r="F7636">
        <v>2016</v>
      </c>
      <c r="G7636">
        <v>3182</v>
      </c>
      <c r="H7636">
        <v>3054</v>
      </c>
      <c r="I7636">
        <v>232343.25</v>
      </c>
      <c r="K7636">
        <v>0.81599999999999995</v>
      </c>
      <c r="L7636">
        <v>1E-3</v>
      </c>
      <c r="M7636">
        <v>161901.45000000001</v>
      </c>
      <c r="N7636">
        <v>5.8999999999999997E-2</v>
      </c>
      <c r="O7636">
        <v>43.683999999999997</v>
      </c>
      <c r="P7636">
        <v>3.3599999999999998E-2</v>
      </c>
      <c r="Q7636">
        <v>2724262.15</v>
      </c>
      <c r="R7636" t="s">
        <v>333</v>
      </c>
      <c r="S7636" t="s">
        <v>38</v>
      </c>
      <c r="T7636" t="s">
        <v>89</v>
      </c>
      <c r="V7636" t="s">
        <v>608</v>
      </c>
      <c r="Y7636" t="s">
        <v>36</v>
      </c>
    </row>
    <row r="7637" spans="1:25" x14ac:dyDescent="0.45">
      <c r="A7637" t="s">
        <v>203</v>
      </c>
      <c r="B7637" t="s">
        <v>623</v>
      </c>
      <c r="C7637">
        <v>10726</v>
      </c>
      <c r="D7637">
        <v>2</v>
      </c>
      <c r="F7637">
        <v>2017</v>
      </c>
      <c r="G7637">
        <v>2962</v>
      </c>
      <c r="H7637">
        <v>2821.25</v>
      </c>
      <c r="I7637">
        <v>211894.25</v>
      </c>
      <c r="K7637">
        <v>0.75</v>
      </c>
      <c r="L7637">
        <v>1E-3</v>
      </c>
      <c r="M7637">
        <v>148498.42499999999</v>
      </c>
      <c r="N7637">
        <v>5.8999999999999997E-2</v>
      </c>
      <c r="O7637">
        <v>39.305999999999997</v>
      </c>
      <c r="P7637">
        <v>3.3300000000000003E-2</v>
      </c>
      <c r="Q7637">
        <v>2498728.9750000001</v>
      </c>
      <c r="R7637" t="s">
        <v>333</v>
      </c>
      <c r="S7637" t="s">
        <v>38</v>
      </c>
      <c r="T7637" t="s">
        <v>89</v>
      </c>
      <c r="V7637" t="s">
        <v>608</v>
      </c>
      <c r="Y7637" t="s">
        <v>36</v>
      </c>
    </row>
    <row r="7638" spans="1:25" x14ac:dyDescent="0.45">
      <c r="A7638" t="s">
        <v>203</v>
      </c>
      <c r="B7638" t="s">
        <v>623</v>
      </c>
      <c r="C7638">
        <v>10726</v>
      </c>
      <c r="D7638">
        <v>2</v>
      </c>
      <c r="F7638">
        <v>2018</v>
      </c>
      <c r="G7638">
        <v>2449</v>
      </c>
      <c r="H7638">
        <v>2332.75</v>
      </c>
      <c r="I7638">
        <v>173559.75</v>
      </c>
      <c r="K7638">
        <v>0.61199999999999999</v>
      </c>
      <c r="L7638">
        <v>1E-3</v>
      </c>
      <c r="M7638">
        <v>120966.22500000001</v>
      </c>
      <c r="N7638">
        <v>5.8999999999999997E-2</v>
      </c>
      <c r="O7638">
        <v>33.204000000000001</v>
      </c>
      <c r="P7638">
        <v>3.5499999999999997E-2</v>
      </c>
      <c r="Q7638">
        <v>2035445.65</v>
      </c>
      <c r="R7638" t="s">
        <v>333</v>
      </c>
      <c r="S7638" t="s">
        <v>38</v>
      </c>
      <c r="T7638" t="s">
        <v>89</v>
      </c>
      <c r="V7638" t="s">
        <v>608</v>
      </c>
      <c r="Y7638" t="s">
        <v>36</v>
      </c>
    </row>
    <row r="7639" spans="1:25" x14ac:dyDescent="0.45">
      <c r="A7639" t="s">
        <v>203</v>
      </c>
      <c r="B7639" t="s">
        <v>623</v>
      </c>
      <c r="C7639">
        <v>10726</v>
      </c>
      <c r="D7639">
        <v>2</v>
      </c>
      <c r="F7639">
        <v>2019</v>
      </c>
      <c r="G7639">
        <v>1354</v>
      </c>
      <c r="H7639">
        <v>1289.5</v>
      </c>
      <c r="I7639">
        <v>95823</v>
      </c>
      <c r="K7639">
        <v>0.33700000000000002</v>
      </c>
      <c r="L7639">
        <v>1E-3</v>
      </c>
      <c r="M7639">
        <v>66849.324999999997</v>
      </c>
      <c r="N7639">
        <v>5.8999999999999997E-2</v>
      </c>
      <c r="O7639">
        <v>19.475000000000001</v>
      </c>
      <c r="P7639">
        <v>3.78E-2</v>
      </c>
      <c r="Q7639">
        <v>1124875.675</v>
      </c>
      <c r="R7639" t="s">
        <v>333</v>
      </c>
      <c r="S7639" t="s">
        <v>38</v>
      </c>
      <c r="T7639" t="s">
        <v>89</v>
      </c>
      <c r="V7639" t="s">
        <v>608</v>
      </c>
      <c r="Y7639" t="s">
        <v>36</v>
      </c>
    </row>
    <row r="7640" spans="1:25" x14ac:dyDescent="0.45">
      <c r="A7640" t="s">
        <v>203</v>
      </c>
      <c r="B7640" t="s">
        <v>623</v>
      </c>
      <c r="C7640">
        <v>10726</v>
      </c>
      <c r="D7640">
        <v>2</v>
      </c>
      <c r="F7640">
        <v>2020</v>
      </c>
      <c r="G7640">
        <v>1769</v>
      </c>
      <c r="H7640">
        <v>1684.25</v>
      </c>
      <c r="I7640">
        <v>120242.25</v>
      </c>
      <c r="K7640">
        <v>0.43</v>
      </c>
      <c r="L7640">
        <v>1E-3</v>
      </c>
      <c r="M7640">
        <v>83938.95</v>
      </c>
      <c r="N7640">
        <v>5.8999999999999997E-2</v>
      </c>
      <c r="O7640">
        <v>23.888000000000002</v>
      </c>
      <c r="P7640">
        <v>3.6299999999999999E-2</v>
      </c>
      <c r="Q7640">
        <v>1412457.8</v>
      </c>
      <c r="R7640" t="s">
        <v>333</v>
      </c>
      <c r="S7640" t="s">
        <v>38</v>
      </c>
      <c r="T7640" t="s">
        <v>89</v>
      </c>
      <c r="V7640" t="s">
        <v>608</v>
      </c>
      <c r="Y7640" t="s">
        <v>36</v>
      </c>
    </row>
    <row r="7641" spans="1:25" x14ac:dyDescent="0.45">
      <c r="A7641" t="s">
        <v>203</v>
      </c>
      <c r="B7641" t="s">
        <v>623</v>
      </c>
      <c r="C7641">
        <v>10726</v>
      </c>
      <c r="D7641">
        <v>2</v>
      </c>
      <c r="F7641">
        <v>2021</v>
      </c>
      <c r="G7641">
        <v>1324</v>
      </c>
      <c r="H7641">
        <v>1260</v>
      </c>
      <c r="I7641">
        <v>89469.25</v>
      </c>
      <c r="K7641">
        <v>0.32100000000000001</v>
      </c>
      <c r="L7641">
        <v>1E-3</v>
      </c>
      <c r="M7641">
        <v>62734.724999999999</v>
      </c>
      <c r="N7641">
        <v>5.91E-2</v>
      </c>
      <c r="O7641">
        <v>17.762</v>
      </c>
      <c r="P7641">
        <v>3.6600000000000001E-2</v>
      </c>
      <c r="Q7641">
        <v>1055641.3999999999</v>
      </c>
      <c r="R7641" t="s">
        <v>333</v>
      </c>
      <c r="S7641" t="s">
        <v>38</v>
      </c>
      <c r="T7641" t="s">
        <v>89</v>
      </c>
      <c r="V7641" t="s">
        <v>608</v>
      </c>
      <c r="Y7641" t="s">
        <v>36</v>
      </c>
    </row>
    <row r="7642" spans="1:25" x14ac:dyDescent="0.45">
      <c r="A7642" t="s">
        <v>203</v>
      </c>
      <c r="B7642" t="s">
        <v>623</v>
      </c>
      <c r="C7642">
        <v>10726</v>
      </c>
      <c r="D7642">
        <v>2</v>
      </c>
      <c r="F7642">
        <v>2022</v>
      </c>
      <c r="G7642">
        <v>1191</v>
      </c>
      <c r="H7642">
        <v>1129.25</v>
      </c>
      <c r="I7642">
        <v>80682</v>
      </c>
      <c r="K7642">
        <v>0.28999999999999998</v>
      </c>
      <c r="L7642">
        <v>1E-3</v>
      </c>
      <c r="M7642">
        <v>56534.95</v>
      </c>
      <c r="N7642">
        <v>5.8999999999999997E-2</v>
      </c>
      <c r="O7642">
        <v>16.384</v>
      </c>
      <c r="P7642">
        <v>3.7999999999999999E-2</v>
      </c>
      <c r="Q7642">
        <v>951308</v>
      </c>
      <c r="R7642" t="s">
        <v>333</v>
      </c>
      <c r="S7642" t="s">
        <v>38</v>
      </c>
      <c r="T7642" t="s">
        <v>89</v>
      </c>
      <c r="V7642" t="s">
        <v>608</v>
      </c>
      <c r="Y7642" t="s">
        <v>36</v>
      </c>
    </row>
    <row r="7643" spans="1:25" x14ac:dyDescent="0.45">
      <c r="A7643" t="s">
        <v>203</v>
      </c>
      <c r="B7643" t="s">
        <v>623</v>
      </c>
      <c r="C7643">
        <v>10726</v>
      </c>
      <c r="D7643">
        <v>2</v>
      </c>
      <c r="F7643">
        <v>2023</v>
      </c>
      <c r="G7643">
        <v>3096</v>
      </c>
      <c r="H7643">
        <v>2929.75</v>
      </c>
      <c r="I7643">
        <v>209362.5</v>
      </c>
      <c r="K7643">
        <v>0.747</v>
      </c>
      <c r="L7643">
        <v>1E-3</v>
      </c>
      <c r="M7643">
        <v>146912.82500000001</v>
      </c>
      <c r="N7643">
        <v>5.8999999999999997E-2</v>
      </c>
      <c r="O7643">
        <v>42.261000000000003</v>
      </c>
      <c r="P7643">
        <v>3.7100000000000001E-2</v>
      </c>
      <c r="Q7643">
        <v>2472081.65</v>
      </c>
      <c r="R7643" t="s">
        <v>333</v>
      </c>
      <c r="S7643" t="s">
        <v>38</v>
      </c>
      <c r="T7643" t="s">
        <v>89</v>
      </c>
      <c r="V7643" t="s">
        <v>608</v>
      </c>
      <c r="Y7643" t="s">
        <v>36</v>
      </c>
    </row>
    <row r="7644" spans="1:25" x14ac:dyDescent="0.45">
      <c r="A7644" t="s">
        <v>203</v>
      </c>
      <c r="B7644" t="s">
        <v>623</v>
      </c>
      <c r="C7644">
        <v>10726</v>
      </c>
      <c r="D7644">
        <v>2</v>
      </c>
      <c r="F7644">
        <v>2024</v>
      </c>
      <c r="G7644">
        <v>512</v>
      </c>
      <c r="H7644">
        <v>477.5</v>
      </c>
      <c r="I7644">
        <v>31984.25</v>
      </c>
      <c r="K7644">
        <v>0.11600000000000001</v>
      </c>
      <c r="L7644">
        <v>1E-3</v>
      </c>
      <c r="M7644">
        <v>22860.875</v>
      </c>
      <c r="N7644">
        <v>5.8999999999999997E-2</v>
      </c>
      <c r="O7644">
        <v>7.1280000000000001</v>
      </c>
      <c r="P7644">
        <v>4.1799999999999997E-2</v>
      </c>
      <c r="Q7644">
        <v>384669.27500000002</v>
      </c>
      <c r="R7644" t="s">
        <v>333</v>
      </c>
      <c r="S7644" t="s">
        <v>38</v>
      </c>
      <c r="T7644" t="s">
        <v>89</v>
      </c>
      <c r="V7644" t="s">
        <v>608</v>
      </c>
      <c r="Y7644" t="s">
        <v>36</v>
      </c>
    </row>
    <row r="7645" spans="1:25" x14ac:dyDescent="0.45">
      <c r="A7645" t="s">
        <v>274</v>
      </c>
      <c r="B7645" t="s">
        <v>624</v>
      </c>
      <c r="C7645">
        <v>10751</v>
      </c>
      <c r="D7645">
        <v>2001</v>
      </c>
      <c r="F7645">
        <v>2009</v>
      </c>
      <c r="G7645">
        <v>1993</v>
      </c>
      <c r="H7645">
        <v>1871.94</v>
      </c>
      <c r="I7645">
        <v>185085.38</v>
      </c>
      <c r="K7645">
        <v>0.60799999999999998</v>
      </c>
      <c r="L7645">
        <v>1E-3</v>
      </c>
      <c r="M7645">
        <v>120721.488</v>
      </c>
      <c r="N7645">
        <v>5.8999999999999997E-2</v>
      </c>
      <c r="O7645">
        <v>41.500999999999998</v>
      </c>
      <c r="P7645">
        <v>4.7899999999999998E-2</v>
      </c>
      <c r="Q7645">
        <v>2031364.0349999999</v>
      </c>
      <c r="R7645" t="s">
        <v>333</v>
      </c>
      <c r="S7645" t="s">
        <v>27</v>
      </c>
      <c r="T7645" t="s">
        <v>89</v>
      </c>
      <c r="V7645" t="s">
        <v>608</v>
      </c>
      <c r="Y7645" t="s">
        <v>107</v>
      </c>
    </row>
    <row r="7646" spans="1:25" x14ac:dyDescent="0.45">
      <c r="A7646" t="s">
        <v>274</v>
      </c>
      <c r="B7646" t="s">
        <v>624</v>
      </c>
      <c r="C7646">
        <v>10751</v>
      </c>
      <c r="D7646">
        <v>2001</v>
      </c>
      <c r="F7646">
        <v>2010</v>
      </c>
      <c r="G7646">
        <v>3323</v>
      </c>
      <c r="H7646">
        <v>3194.46</v>
      </c>
      <c r="I7646">
        <v>342889.44</v>
      </c>
      <c r="K7646">
        <v>1.0620000000000001</v>
      </c>
      <c r="L7646">
        <v>1E-3</v>
      </c>
      <c r="M7646">
        <v>210446.087</v>
      </c>
      <c r="N7646">
        <v>5.8999999999999997E-2</v>
      </c>
      <c r="O7646">
        <v>62.305999999999997</v>
      </c>
      <c r="P7646">
        <v>4.1599999999999998E-2</v>
      </c>
      <c r="Q7646">
        <v>3541144.04</v>
      </c>
      <c r="R7646" t="s">
        <v>333</v>
      </c>
      <c r="S7646" t="s">
        <v>27</v>
      </c>
      <c r="T7646" t="s">
        <v>89</v>
      </c>
      <c r="V7646" t="s">
        <v>608</v>
      </c>
      <c r="Y7646" t="s">
        <v>107</v>
      </c>
    </row>
    <row r="7647" spans="1:25" x14ac:dyDescent="0.45">
      <c r="A7647" t="s">
        <v>274</v>
      </c>
      <c r="B7647" t="s">
        <v>624</v>
      </c>
      <c r="C7647">
        <v>10751</v>
      </c>
      <c r="D7647">
        <v>2001</v>
      </c>
      <c r="F7647">
        <v>2011</v>
      </c>
      <c r="G7647">
        <v>1707</v>
      </c>
      <c r="H7647">
        <v>1591.27</v>
      </c>
      <c r="I7647">
        <v>188832.26</v>
      </c>
      <c r="K7647">
        <v>0.51200000000000001</v>
      </c>
      <c r="L7647">
        <v>1E-3</v>
      </c>
      <c r="M7647">
        <v>101159.583</v>
      </c>
      <c r="N7647">
        <v>5.8999999999999997E-2</v>
      </c>
      <c r="O7647">
        <v>31.587</v>
      </c>
      <c r="P7647">
        <v>5.0500000000000003E-2</v>
      </c>
      <c r="Q7647">
        <v>1702177.548</v>
      </c>
      <c r="R7647" t="s">
        <v>333</v>
      </c>
      <c r="S7647" t="s">
        <v>27</v>
      </c>
      <c r="T7647" t="s">
        <v>89</v>
      </c>
      <c r="V7647" t="s">
        <v>608</v>
      </c>
      <c r="Y7647" t="s">
        <v>107</v>
      </c>
    </row>
    <row r="7648" spans="1:25" x14ac:dyDescent="0.45">
      <c r="A7648" t="s">
        <v>274</v>
      </c>
      <c r="B7648" t="s">
        <v>624</v>
      </c>
      <c r="C7648">
        <v>10751</v>
      </c>
      <c r="D7648">
        <v>2001</v>
      </c>
      <c r="F7648">
        <v>2012</v>
      </c>
      <c r="G7648">
        <v>4621</v>
      </c>
      <c r="H7648">
        <v>4359.18</v>
      </c>
      <c r="I7648">
        <v>537358.48</v>
      </c>
      <c r="K7648">
        <v>1.4079999999999999</v>
      </c>
      <c r="L7648">
        <v>1E-3</v>
      </c>
      <c r="M7648">
        <v>278803.02600000001</v>
      </c>
      <c r="N7648">
        <v>5.8999999999999997E-2</v>
      </c>
      <c r="O7648">
        <v>76.584000000000003</v>
      </c>
      <c r="P7648">
        <v>4.2999999999999997E-2</v>
      </c>
      <c r="Q7648">
        <v>4691359.7920000004</v>
      </c>
      <c r="R7648" t="s">
        <v>333</v>
      </c>
      <c r="S7648" t="s">
        <v>27</v>
      </c>
      <c r="T7648" t="s">
        <v>89</v>
      </c>
      <c r="V7648" t="s">
        <v>608</v>
      </c>
      <c r="Y7648" t="s">
        <v>277</v>
      </c>
    </row>
    <row r="7649" spans="1:25" x14ac:dyDescent="0.45">
      <c r="A7649" t="s">
        <v>274</v>
      </c>
      <c r="B7649" t="s">
        <v>624</v>
      </c>
      <c r="C7649">
        <v>10751</v>
      </c>
      <c r="D7649">
        <v>2001</v>
      </c>
      <c r="F7649">
        <v>2013</v>
      </c>
      <c r="G7649">
        <v>3109</v>
      </c>
      <c r="H7649">
        <v>2894.82</v>
      </c>
      <c r="I7649">
        <v>336756.71</v>
      </c>
      <c r="K7649">
        <v>0.91400000000000003</v>
      </c>
      <c r="L7649">
        <v>1E-3</v>
      </c>
      <c r="M7649">
        <v>180996.13800000001</v>
      </c>
      <c r="N7649">
        <v>5.8999999999999997E-2</v>
      </c>
      <c r="O7649">
        <v>54.543999999999997</v>
      </c>
      <c r="P7649">
        <v>4.8500000000000001E-2</v>
      </c>
      <c r="Q7649">
        <v>3045607.4709999999</v>
      </c>
      <c r="R7649" t="s">
        <v>333</v>
      </c>
      <c r="S7649" t="s">
        <v>27</v>
      </c>
      <c r="T7649" t="s">
        <v>89</v>
      </c>
      <c r="V7649" t="s">
        <v>608</v>
      </c>
      <c r="Y7649" t="s">
        <v>277</v>
      </c>
    </row>
    <row r="7650" spans="1:25" x14ac:dyDescent="0.45">
      <c r="A7650" t="s">
        <v>274</v>
      </c>
      <c r="B7650" t="s">
        <v>624</v>
      </c>
      <c r="C7650">
        <v>10751</v>
      </c>
      <c r="D7650">
        <v>2001</v>
      </c>
      <c r="F7650">
        <v>2014</v>
      </c>
      <c r="G7650">
        <v>3767</v>
      </c>
      <c r="H7650">
        <v>3598.47</v>
      </c>
      <c r="I7650">
        <v>439808.69</v>
      </c>
      <c r="K7650">
        <v>1.155</v>
      </c>
      <c r="L7650">
        <v>1E-3</v>
      </c>
      <c r="M7650">
        <v>228817.829</v>
      </c>
      <c r="N7650">
        <v>5.8999999999999997E-2</v>
      </c>
      <c r="O7650">
        <v>59.466999999999999</v>
      </c>
      <c r="P7650">
        <v>3.9800000000000002E-2</v>
      </c>
      <c r="Q7650">
        <v>3850334.1320000002</v>
      </c>
      <c r="R7650" t="s">
        <v>333</v>
      </c>
      <c r="S7650" t="s">
        <v>27</v>
      </c>
      <c r="T7650" t="s">
        <v>89</v>
      </c>
      <c r="V7650" t="s">
        <v>608</v>
      </c>
      <c r="Y7650" t="s">
        <v>277</v>
      </c>
    </row>
    <row r="7651" spans="1:25" x14ac:dyDescent="0.45">
      <c r="A7651" t="s">
        <v>274</v>
      </c>
      <c r="B7651" t="s">
        <v>624</v>
      </c>
      <c r="C7651">
        <v>10751</v>
      </c>
      <c r="D7651">
        <v>2001</v>
      </c>
      <c r="F7651">
        <v>2015</v>
      </c>
      <c r="G7651">
        <v>2130</v>
      </c>
      <c r="H7651">
        <v>2091.21</v>
      </c>
      <c r="I7651">
        <v>256536.83</v>
      </c>
      <c r="K7651">
        <v>0.67700000000000005</v>
      </c>
      <c r="L7651">
        <v>1E-3</v>
      </c>
      <c r="M7651">
        <v>134018.19099999999</v>
      </c>
      <c r="N7651">
        <v>5.8999999999999997E-2</v>
      </c>
      <c r="O7651">
        <v>30.279</v>
      </c>
      <c r="P7651">
        <v>3.0499999999999999E-2</v>
      </c>
      <c r="Q7651">
        <v>2255071.8160000001</v>
      </c>
      <c r="R7651" t="s">
        <v>333</v>
      </c>
      <c r="S7651" t="s">
        <v>27</v>
      </c>
      <c r="T7651" t="s">
        <v>89</v>
      </c>
      <c r="V7651" t="s">
        <v>608</v>
      </c>
      <c r="Y7651" t="s">
        <v>297</v>
      </c>
    </row>
    <row r="7652" spans="1:25" x14ac:dyDescent="0.45">
      <c r="A7652" t="s">
        <v>274</v>
      </c>
      <c r="B7652" t="s">
        <v>624</v>
      </c>
      <c r="C7652">
        <v>10751</v>
      </c>
      <c r="D7652">
        <v>2001</v>
      </c>
      <c r="F7652">
        <v>2016</v>
      </c>
      <c r="G7652">
        <v>2370</v>
      </c>
      <c r="H7652">
        <v>2297.67</v>
      </c>
      <c r="I7652">
        <v>290750.34999999998</v>
      </c>
      <c r="K7652">
        <v>0.79400000000000004</v>
      </c>
      <c r="L7652">
        <v>1E-3</v>
      </c>
      <c r="M7652">
        <v>157208.56099999999</v>
      </c>
      <c r="N7652">
        <v>5.8999999999999997E-2</v>
      </c>
      <c r="O7652">
        <v>43.494</v>
      </c>
      <c r="P7652">
        <v>3.9E-2</v>
      </c>
      <c r="Q7652">
        <v>2645388.7609999999</v>
      </c>
      <c r="R7652" t="s">
        <v>333</v>
      </c>
      <c r="S7652" t="s">
        <v>27</v>
      </c>
      <c r="T7652" t="s">
        <v>89</v>
      </c>
      <c r="V7652" t="s">
        <v>608</v>
      </c>
      <c r="Y7652" t="s">
        <v>297</v>
      </c>
    </row>
    <row r="7653" spans="1:25" x14ac:dyDescent="0.45">
      <c r="A7653" t="s">
        <v>274</v>
      </c>
      <c r="B7653" t="s">
        <v>624</v>
      </c>
      <c r="C7653">
        <v>10751</v>
      </c>
      <c r="D7653">
        <v>2001</v>
      </c>
      <c r="F7653">
        <v>2017</v>
      </c>
      <c r="G7653">
        <v>407</v>
      </c>
      <c r="H7653">
        <v>372.39</v>
      </c>
      <c r="I7653">
        <v>42531.39</v>
      </c>
      <c r="K7653">
        <v>0.12</v>
      </c>
      <c r="L7653">
        <v>1E-3</v>
      </c>
      <c r="M7653">
        <v>23853.014999999999</v>
      </c>
      <c r="N7653">
        <v>5.8999999999999997E-2</v>
      </c>
      <c r="O7653">
        <v>8.5749999999999993</v>
      </c>
      <c r="P7653">
        <v>5.8799999999999998E-2</v>
      </c>
      <c r="Q7653">
        <v>401376.07900000003</v>
      </c>
      <c r="R7653" t="s">
        <v>333</v>
      </c>
      <c r="S7653" t="s">
        <v>27</v>
      </c>
      <c r="T7653" t="s">
        <v>89</v>
      </c>
      <c r="V7653" t="s">
        <v>608</v>
      </c>
      <c r="Y7653" t="s">
        <v>299</v>
      </c>
    </row>
    <row r="7654" spans="1:25" x14ac:dyDescent="0.45">
      <c r="A7654" t="s">
        <v>274</v>
      </c>
      <c r="B7654" t="s">
        <v>624</v>
      </c>
      <c r="C7654">
        <v>10751</v>
      </c>
      <c r="D7654">
        <v>2001</v>
      </c>
      <c r="F7654">
        <v>2018</v>
      </c>
      <c r="G7654">
        <v>463</v>
      </c>
      <c r="H7654">
        <v>425.31</v>
      </c>
      <c r="I7654">
        <v>51626.34</v>
      </c>
      <c r="K7654">
        <v>0.14000000000000001</v>
      </c>
      <c r="L7654">
        <v>1E-3</v>
      </c>
      <c r="M7654">
        <v>27748.481</v>
      </c>
      <c r="N7654">
        <v>5.8999999999999997E-2</v>
      </c>
      <c r="O7654">
        <v>10.272</v>
      </c>
      <c r="P7654">
        <v>6.1400000000000003E-2</v>
      </c>
      <c r="Q7654">
        <v>466909.97399999999</v>
      </c>
      <c r="R7654" t="s">
        <v>333</v>
      </c>
      <c r="S7654" t="s">
        <v>27</v>
      </c>
      <c r="T7654" t="s">
        <v>89</v>
      </c>
      <c r="V7654" t="s">
        <v>608</v>
      </c>
      <c r="Y7654" t="s">
        <v>299</v>
      </c>
    </row>
    <row r="7655" spans="1:25" x14ac:dyDescent="0.45">
      <c r="A7655" t="s">
        <v>274</v>
      </c>
      <c r="B7655" t="s">
        <v>624</v>
      </c>
      <c r="C7655">
        <v>10751</v>
      </c>
      <c r="D7655">
        <v>2001</v>
      </c>
      <c r="F7655">
        <v>2019</v>
      </c>
      <c r="G7655">
        <v>564</v>
      </c>
      <c r="H7655">
        <v>516.85</v>
      </c>
      <c r="I7655">
        <v>62096.41</v>
      </c>
      <c r="K7655">
        <v>0.17199999999999999</v>
      </c>
      <c r="L7655">
        <v>1E-3</v>
      </c>
      <c r="M7655">
        <v>34101.970999999998</v>
      </c>
      <c r="N7655">
        <v>5.8999999999999997E-2</v>
      </c>
      <c r="O7655">
        <v>12.641999999999999</v>
      </c>
      <c r="P7655">
        <v>6.3E-2</v>
      </c>
      <c r="Q7655">
        <v>573839.35199999996</v>
      </c>
      <c r="R7655" t="s">
        <v>333</v>
      </c>
      <c r="S7655" t="s">
        <v>27</v>
      </c>
      <c r="T7655" t="s">
        <v>89</v>
      </c>
      <c r="V7655" t="s">
        <v>608</v>
      </c>
      <c r="Y7655" t="s">
        <v>299</v>
      </c>
    </row>
    <row r="7656" spans="1:25" x14ac:dyDescent="0.45">
      <c r="A7656" t="s">
        <v>274</v>
      </c>
      <c r="B7656" t="s">
        <v>624</v>
      </c>
      <c r="C7656">
        <v>10751</v>
      </c>
      <c r="D7656">
        <v>2001</v>
      </c>
      <c r="F7656">
        <v>2020</v>
      </c>
      <c r="G7656">
        <v>1056</v>
      </c>
      <c r="H7656">
        <v>962.8</v>
      </c>
      <c r="I7656">
        <v>114606.15</v>
      </c>
      <c r="K7656">
        <v>0.32200000000000001</v>
      </c>
      <c r="L7656">
        <v>1E-3</v>
      </c>
      <c r="M7656">
        <v>63797.796999999999</v>
      </c>
      <c r="N7656">
        <v>5.8999999999999997E-2</v>
      </c>
      <c r="O7656">
        <v>20.443000000000001</v>
      </c>
      <c r="P7656">
        <v>5.45E-2</v>
      </c>
      <c r="Q7656">
        <v>1073546.7509999999</v>
      </c>
      <c r="R7656" t="s">
        <v>333</v>
      </c>
      <c r="S7656" t="s">
        <v>27</v>
      </c>
      <c r="T7656" t="s">
        <v>89</v>
      </c>
      <c r="V7656" t="s">
        <v>608</v>
      </c>
      <c r="Y7656" t="s">
        <v>147</v>
      </c>
    </row>
    <row r="7657" spans="1:25" x14ac:dyDescent="0.45">
      <c r="A7657" t="s">
        <v>274</v>
      </c>
      <c r="B7657" t="s">
        <v>624</v>
      </c>
      <c r="C7657">
        <v>10751</v>
      </c>
      <c r="D7657">
        <v>2001</v>
      </c>
      <c r="F7657">
        <v>2021</v>
      </c>
      <c r="G7657">
        <v>728</v>
      </c>
      <c r="H7657">
        <v>666.12</v>
      </c>
      <c r="I7657">
        <v>80031.69</v>
      </c>
      <c r="K7657">
        <v>0.224</v>
      </c>
      <c r="L7657">
        <v>1E-3</v>
      </c>
      <c r="M7657">
        <v>44383.7</v>
      </c>
      <c r="N7657">
        <v>5.8999999999999997E-2</v>
      </c>
      <c r="O7657">
        <v>15.78</v>
      </c>
      <c r="P7657">
        <v>5.7700000000000001E-2</v>
      </c>
      <c r="Q7657">
        <v>746861.56400000001</v>
      </c>
      <c r="R7657" t="s">
        <v>333</v>
      </c>
      <c r="S7657" t="s">
        <v>27</v>
      </c>
      <c r="T7657" t="s">
        <v>89</v>
      </c>
      <c r="V7657" t="s">
        <v>608</v>
      </c>
      <c r="Y7657" t="s">
        <v>152</v>
      </c>
    </row>
    <row r="7658" spans="1:25" x14ac:dyDescent="0.45">
      <c r="A7658" t="s">
        <v>274</v>
      </c>
      <c r="B7658" t="s">
        <v>624</v>
      </c>
      <c r="C7658">
        <v>10751</v>
      </c>
      <c r="D7658">
        <v>2001</v>
      </c>
      <c r="F7658">
        <v>2022</v>
      </c>
      <c r="G7658">
        <v>1017</v>
      </c>
      <c r="H7658">
        <v>929.28</v>
      </c>
      <c r="I7658">
        <v>109215.46</v>
      </c>
      <c r="K7658">
        <v>0.29299999999999998</v>
      </c>
      <c r="L7658">
        <v>1E-3</v>
      </c>
      <c r="M7658">
        <v>58106.517</v>
      </c>
      <c r="N7658">
        <v>5.8999999999999997E-2</v>
      </c>
      <c r="O7658">
        <v>43.438000000000002</v>
      </c>
      <c r="P7658">
        <v>0.10920000000000001</v>
      </c>
      <c r="Q7658">
        <v>977723.71900000004</v>
      </c>
      <c r="R7658" t="s">
        <v>333</v>
      </c>
      <c r="S7658" t="s">
        <v>27</v>
      </c>
      <c r="T7658" t="s">
        <v>89</v>
      </c>
      <c r="V7658" t="s">
        <v>608</v>
      </c>
      <c r="Y7658" t="s">
        <v>152</v>
      </c>
    </row>
    <row r="7659" spans="1:25" x14ac:dyDescent="0.45">
      <c r="A7659" t="s">
        <v>274</v>
      </c>
      <c r="B7659" t="s">
        <v>624</v>
      </c>
      <c r="C7659">
        <v>10751</v>
      </c>
      <c r="D7659">
        <v>2001</v>
      </c>
      <c r="F7659">
        <v>2023</v>
      </c>
      <c r="G7659">
        <v>794</v>
      </c>
      <c r="H7659">
        <v>715.36</v>
      </c>
      <c r="I7659">
        <v>79052.899999999994</v>
      </c>
      <c r="K7659">
        <v>0.223</v>
      </c>
      <c r="L7659">
        <v>1E-3</v>
      </c>
      <c r="M7659">
        <v>44109.362999999998</v>
      </c>
      <c r="N7659">
        <v>5.8999999999999997E-2</v>
      </c>
      <c r="O7659">
        <v>20.568999999999999</v>
      </c>
      <c r="P7659">
        <v>7.5800000000000006E-2</v>
      </c>
      <c r="Q7659">
        <v>742218.57</v>
      </c>
      <c r="R7659" t="s">
        <v>333</v>
      </c>
      <c r="S7659" t="s">
        <v>27</v>
      </c>
      <c r="T7659" t="s">
        <v>89</v>
      </c>
      <c r="V7659" t="s">
        <v>608</v>
      </c>
      <c r="Y7659" t="s">
        <v>152</v>
      </c>
    </row>
    <row r="7660" spans="1:25" x14ac:dyDescent="0.45">
      <c r="A7660" t="s">
        <v>274</v>
      </c>
      <c r="B7660" t="s">
        <v>624</v>
      </c>
      <c r="C7660">
        <v>10751</v>
      </c>
      <c r="D7660">
        <v>2001</v>
      </c>
      <c r="F7660">
        <v>2024</v>
      </c>
      <c r="G7660">
        <v>351</v>
      </c>
      <c r="H7660">
        <v>315.75</v>
      </c>
      <c r="I7660">
        <v>33583.550000000003</v>
      </c>
      <c r="K7660">
        <v>9.1999999999999998E-2</v>
      </c>
      <c r="L7660">
        <v>1E-3</v>
      </c>
      <c r="M7660">
        <v>18224.378000000001</v>
      </c>
      <c r="N7660">
        <v>5.8999999999999997E-2</v>
      </c>
      <c r="O7660">
        <v>8.6129999999999995</v>
      </c>
      <c r="P7660">
        <v>7.6899999999999996E-2</v>
      </c>
      <c r="Q7660">
        <v>306646.20799999998</v>
      </c>
      <c r="R7660" t="s">
        <v>333</v>
      </c>
      <c r="S7660" t="s">
        <v>27</v>
      </c>
      <c r="T7660" t="s">
        <v>89</v>
      </c>
      <c r="V7660" t="s">
        <v>608</v>
      </c>
      <c r="Y7660" t="s">
        <v>152</v>
      </c>
    </row>
    <row r="7661" spans="1:25" x14ac:dyDescent="0.45">
      <c r="A7661" t="s">
        <v>203</v>
      </c>
      <c r="B7661" t="s">
        <v>625</v>
      </c>
      <c r="C7661">
        <v>10802</v>
      </c>
      <c r="D7661">
        <v>1</v>
      </c>
      <c r="F7661">
        <v>2009</v>
      </c>
      <c r="G7661">
        <v>153</v>
      </c>
      <c r="H7661">
        <v>115.67</v>
      </c>
      <c r="I7661">
        <v>2420.33</v>
      </c>
      <c r="K7661">
        <v>2.1999999999999999E-2</v>
      </c>
      <c r="L7661">
        <v>3.7000000000000002E-3</v>
      </c>
      <c r="M7661">
        <v>1600.4490000000001</v>
      </c>
      <c r="N7661">
        <v>6.5600000000000006E-2</v>
      </c>
      <c r="O7661">
        <v>3.1339999999999999</v>
      </c>
      <c r="P7661">
        <v>0.31919999999999998</v>
      </c>
      <c r="Q7661">
        <v>25898.753000000001</v>
      </c>
      <c r="R7661" t="s">
        <v>333</v>
      </c>
      <c r="S7661" t="s">
        <v>38</v>
      </c>
      <c r="T7661" t="s">
        <v>89</v>
      </c>
      <c r="V7661" t="s">
        <v>32</v>
      </c>
      <c r="Y7661" t="s">
        <v>35</v>
      </c>
    </row>
    <row r="7662" spans="1:25" x14ac:dyDescent="0.45">
      <c r="A7662" t="s">
        <v>203</v>
      </c>
      <c r="B7662" t="s">
        <v>625</v>
      </c>
      <c r="C7662">
        <v>10802</v>
      </c>
      <c r="D7662">
        <v>1</v>
      </c>
      <c r="F7662">
        <v>2010</v>
      </c>
      <c r="G7662">
        <v>81</v>
      </c>
      <c r="H7662">
        <v>60.52</v>
      </c>
      <c r="I7662">
        <v>1285.8599999999999</v>
      </c>
      <c r="K7662">
        <v>3.1E-2</v>
      </c>
      <c r="L7662">
        <v>5.7999999999999996E-3</v>
      </c>
      <c r="M7662">
        <v>955.31100000000004</v>
      </c>
      <c r="N7662">
        <v>7.1099999999999997E-2</v>
      </c>
      <c r="O7662">
        <v>3.012</v>
      </c>
      <c r="P7662">
        <v>0.5131</v>
      </c>
      <c r="Q7662">
        <v>14005.973</v>
      </c>
      <c r="R7662" t="s">
        <v>333</v>
      </c>
      <c r="S7662" t="s">
        <v>38</v>
      </c>
      <c r="T7662" t="s">
        <v>89</v>
      </c>
      <c r="V7662" t="s">
        <v>32</v>
      </c>
      <c r="Y7662" t="s">
        <v>35</v>
      </c>
    </row>
    <row r="7663" spans="1:25" x14ac:dyDescent="0.45">
      <c r="A7663" t="s">
        <v>203</v>
      </c>
      <c r="B7663" t="s">
        <v>625</v>
      </c>
      <c r="C7663">
        <v>10802</v>
      </c>
      <c r="D7663">
        <v>1</v>
      </c>
      <c r="F7663">
        <v>2011</v>
      </c>
      <c r="G7663">
        <v>256</v>
      </c>
      <c r="H7663">
        <v>230.73</v>
      </c>
      <c r="I7663">
        <v>5345.21</v>
      </c>
      <c r="K7663">
        <v>4.2999999999999997E-2</v>
      </c>
      <c r="L7663">
        <v>2.0999999999999999E-3</v>
      </c>
      <c r="M7663">
        <v>3517.7089999999998</v>
      </c>
      <c r="N7663">
        <v>6.1899999999999997E-2</v>
      </c>
      <c r="O7663">
        <v>14.324999999999999</v>
      </c>
      <c r="P7663">
        <v>0.5534</v>
      </c>
      <c r="Q7663">
        <v>57242.925999999999</v>
      </c>
      <c r="R7663" t="s">
        <v>333</v>
      </c>
      <c r="S7663" t="s">
        <v>38</v>
      </c>
      <c r="T7663" t="s">
        <v>89</v>
      </c>
      <c r="V7663" t="s">
        <v>32</v>
      </c>
      <c r="Y7663" t="s">
        <v>35</v>
      </c>
    </row>
    <row r="7664" spans="1:25" x14ac:dyDescent="0.45">
      <c r="A7664" t="s">
        <v>203</v>
      </c>
      <c r="B7664" t="s">
        <v>625</v>
      </c>
      <c r="C7664">
        <v>10802</v>
      </c>
      <c r="D7664">
        <v>1</v>
      </c>
      <c r="F7664">
        <v>2012</v>
      </c>
      <c r="G7664">
        <v>189</v>
      </c>
      <c r="H7664">
        <v>164.95</v>
      </c>
      <c r="I7664">
        <v>3916.66</v>
      </c>
      <c r="K7664">
        <v>1.2E-2</v>
      </c>
      <c r="L7664">
        <v>1E-3</v>
      </c>
      <c r="M7664">
        <v>2469.8180000000002</v>
      </c>
      <c r="N7664">
        <v>6.0100000000000001E-2</v>
      </c>
      <c r="O7664">
        <v>6.6689999999999996</v>
      </c>
      <c r="P7664">
        <v>0.4204</v>
      </c>
      <c r="Q7664">
        <v>41313.722000000002</v>
      </c>
      <c r="R7664" t="s">
        <v>333</v>
      </c>
      <c r="S7664" t="s">
        <v>38</v>
      </c>
      <c r="T7664" t="s">
        <v>89</v>
      </c>
      <c r="V7664" t="s">
        <v>32</v>
      </c>
      <c r="Y7664" t="s">
        <v>35</v>
      </c>
    </row>
    <row r="7665" spans="1:25" x14ac:dyDescent="0.45">
      <c r="A7665" t="s">
        <v>203</v>
      </c>
      <c r="B7665" t="s">
        <v>625</v>
      </c>
      <c r="C7665">
        <v>10802</v>
      </c>
      <c r="D7665">
        <v>1</v>
      </c>
      <c r="F7665">
        <v>2013</v>
      </c>
      <c r="G7665">
        <v>0</v>
      </c>
      <c r="H7665">
        <v>0</v>
      </c>
      <c r="R7665" t="s">
        <v>333</v>
      </c>
      <c r="S7665" t="s">
        <v>38</v>
      </c>
      <c r="T7665" t="s">
        <v>89</v>
      </c>
      <c r="V7665" t="s">
        <v>32</v>
      </c>
      <c r="Y7665" t="s">
        <v>35</v>
      </c>
    </row>
    <row r="7666" spans="1:25" x14ac:dyDescent="0.45">
      <c r="A7666" t="s">
        <v>335</v>
      </c>
      <c r="B7666" t="s">
        <v>626</v>
      </c>
      <c r="C7666">
        <v>10803</v>
      </c>
      <c r="D7666">
        <v>1</v>
      </c>
      <c r="F7666">
        <v>2009</v>
      </c>
      <c r="G7666">
        <v>0</v>
      </c>
      <c r="H7666">
        <v>0</v>
      </c>
      <c r="R7666" t="s">
        <v>333</v>
      </c>
      <c r="S7666" t="s">
        <v>38</v>
      </c>
      <c r="T7666" t="s">
        <v>89</v>
      </c>
      <c r="V7666" t="s">
        <v>40</v>
      </c>
      <c r="Y7666" t="s">
        <v>107</v>
      </c>
    </row>
    <row r="7667" spans="1:25" x14ac:dyDescent="0.45">
      <c r="A7667" t="s">
        <v>335</v>
      </c>
      <c r="B7667" t="s">
        <v>626</v>
      </c>
      <c r="C7667">
        <v>10803</v>
      </c>
      <c r="D7667">
        <v>1</v>
      </c>
      <c r="F7667">
        <v>2010</v>
      </c>
      <c r="G7667">
        <v>0</v>
      </c>
      <c r="H7667">
        <v>0</v>
      </c>
      <c r="R7667" t="s">
        <v>333</v>
      </c>
      <c r="S7667" t="s">
        <v>38</v>
      </c>
      <c r="T7667" t="s">
        <v>89</v>
      </c>
      <c r="V7667" t="s">
        <v>40</v>
      </c>
      <c r="Y7667" t="s">
        <v>107</v>
      </c>
    </row>
    <row r="7668" spans="1:25" x14ac:dyDescent="0.45">
      <c r="A7668" t="s">
        <v>335</v>
      </c>
      <c r="B7668" t="s">
        <v>626</v>
      </c>
      <c r="C7668">
        <v>10803</v>
      </c>
      <c r="D7668">
        <v>1</v>
      </c>
      <c r="F7668">
        <v>2011</v>
      </c>
      <c r="G7668">
        <v>0</v>
      </c>
      <c r="H7668">
        <v>0</v>
      </c>
      <c r="R7668" t="s">
        <v>333</v>
      </c>
      <c r="S7668" t="s">
        <v>38</v>
      </c>
      <c r="T7668" t="s">
        <v>89</v>
      </c>
      <c r="V7668" t="s">
        <v>40</v>
      </c>
      <c r="Y7668" t="s">
        <v>107</v>
      </c>
    </row>
    <row r="7669" spans="1:25" x14ac:dyDescent="0.45">
      <c r="A7669" t="s">
        <v>335</v>
      </c>
      <c r="B7669" t="s">
        <v>626</v>
      </c>
      <c r="C7669">
        <v>10803</v>
      </c>
      <c r="D7669">
        <v>1</v>
      </c>
      <c r="F7669">
        <v>2012</v>
      </c>
      <c r="G7669">
        <v>0</v>
      </c>
      <c r="H7669">
        <v>0</v>
      </c>
      <c r="R7669" t="s">
        <v>333</v>
      </c>
      <c r="S7669" t="s">
        <v>38</v>
      </c>
      <c r="T7669" t="s">
        <v>89</v>
      </c>
      <c r="V7669" t="s">
        <v>40</v>
      </c>
      <c r="Y7669" t="s">
        <v>107</v>
      </c>
    </row>
    <row r="7670" spans="1:25" x14ac:dyDescent="0.45">
      <c r="A7670" t="s">
        <v>335</v>
      </c>
      <c r="B7670" t="s">
        <v>626</v>
      </c>
      <c r="C7670">
        <v>10803</v>
      </c>
      <c r="D7670">
        <v>1</v>
      </c>
      <c r="F7670">
        <v>2013</v>
      </c>
      <c r="G7670">
        <v>0</v>
      </c>
      <c r="H7670">
        <v>0</v>
      </c>
      <c r="R7670" t="s">
        <v>333</v>
      </c>
      <c r="S7670" t="s">
        <v>38</v>
      </c>
      <c r="T7670" t="s">
        <v>89</v>
      </c>
      <c r="V7670" t="s">
        <v>40</v>
      </c>
      <c r="Y7670" t="s">
        <v>107</v>
      </c>
    </row>
    <row r="7671" spans="1:25" x14ac:dyDescent="0.45">
      <c r="A7671" t="s">
        <v>335</v>
      </c>
      <c r="B7671" t="s">
        <v>626</v>
      </c>
      <c r="C7671">
        <v>10803</v>
      </c>
      <c r="D7671">
        <v>1</v>
      </c>
      <c r="F7671">
        <v>2014</v>
      </c>
      <c r="G7671">
        <v>0</v>
      </c>
      <c r="H7671">
        <v>0</v>
      </c>
      <c r="R7671" t="s">
        <v>333</v>
      </c>
      <c r="S7671" t="s">
        <v>38</v>
      </c>
      <c r="T7671" t="s">
        <v>89</v>
      </c>
      <c r="V7671" t="s">
        <v>40</v>
      </c>
      <c r="Y7671" t="s">
        <v>107</v>
      </c>
    </row>
    <row r="7672" spans="1:25" x14ac:dyDescent="0.45">
      <c r="A7672" t="s">
        <v>335</v>
      </c>
      <c r="B7672" t="s">
        <v>626</v>
      </c>
      <c r="C7672">
        <v>10803</v>
      </c>
      <c r="D7672">
        <v>1</v>
      </c>
      <c r="F7672">
        <v>2015</v>
      </c>
      <c r="G7672">
        <v>0</v>
      </c>
      <c r="H7672">
        <v>0</v>
      </c>
      <c r="R7672" t="s">
        <v>333</v>
      </c>
      <c r="S7672" t="s">
        <v>38</v>
      </c>
      <c r="T7672" t="s">
        <v>89</v>
      </c>
      <c r="V7672" t="s">
        <v>40</v>
      </c>
      <c r="Y7672" t="s">
        <v>146</v>
      </c>
    </row>
    <row r="7673" spans="1:25" x14ac:dyDescent="0.45">
      <c r="A7673" t="s">
        <v>335</v>
      </c>
      <c r="B7673" t="s">
        <v>626</v>
      </c>
      <c r="C7673">
        <v>10803</v>
      </c>
      <c r="D7673">
        <v>1</v>
      </c>
      <c r="F7673">
        <v>2016</v>
      </c>
      <c r="G7673">
        <v>0</v>
      </c>
      <c r="H7673">
        <v>0</v>
      </c>
      <c r="R7673" t="s">
        <v>333</v>
      </c>
      <c r="S7673" t="s">
        <v>38</v>
      </c>
      <c r="T7673" t="s">
        <v>89</v>
      </c>
      <c r="V7673" t="s">
        <v>40</v>
      </c>
      <c r="Y7673" t="s">
        <v>146</v>
      </c>
    </row>
    <row r="7674" spans="1:25" x14ac:dyDescent="0.45">
      <c r="A7674" t="s">
        <v>335</v>
      </c>
      <c r="B7674" t="s">
        <v>626</v>
      </c>
      <c r="C7674">
        <v>10803</v>
      </c>
      <c r="D7674">
        <v>1</v>
      </c>
      <c r="F7674">
        <v>2017</v>
      </c>
      <c r="G7674">
        <v>0</v>
      </c>
      <c r="H7674">
        <v>0</v>
      </c>
      <c r="R7674" t="s">
        <v>333</v>
      </c>
      <c r="S7674" t="s">
        <v>38</v>
      </c>
      <c r="T7674" t="s">
        <v>89</v>
      </c>
      <c r="V7674" t="s">
        <v>40</v>
      </c>
      <c r="Y7674" t="s">
        <v>147</v>
      </c>
    </row>
    <row r="7675" spans="1:25" x14ac:dyDescent="0.45">
      <c r="A7675" t="s">
        <v>335</v>
      </c>
      <c r="B7675" t="s">
        <v>626</v>
      </c>
      <c r="C7675">
        <v>10803</v>
      </c>
      <c r="D7675">
        <v>1</v>
      </c>
      <c r="F7675">
        <v>2018</v>
      </c>
      <c r="G7675">
        <v>0</v>
      </c>
      <c r="H7675">
        <v>0</v>
      </c>
      <c r="R7675" t="s">
        <v>333</v>
      </c>
      <c r="S7675" t="s">
        <v>38</v>
      </c>
      <c r="T7675" t="s">
        <v>89</v>
      </c>
      <c r="V7675" t="s">
        <v>40</v>
      </c>
      <c r="Y7675" t="s">
        <v>147</v>
      </c>
    </row>
    <row r="7676" spans="1:25" x14ac:dyDescent="0.45">
      <c r="A7676" t="s">
        <v>335</v>
      </c>
      <c r="B7676" t="s">
        <v>626</v>
      </c>
      <c r="C7676">
        <v>10803</v>
      </c>
      <c r="D7676">
        <v>1</v>
      </c>
      <c r="F7676">
        <v>2019</v>
      </c>
      <c r="G7676">
        <v>0</v>
      </c>
      <c r="H7676">
        <v>0</v>
      </c>
      <c r="R7676" t="s">
        <v>333</v>
      </c>
      <c r="S7676" t="s">
        <v>38</v>
      </c>
      <c r="T7676" t="s">
        <v>89</v>
      </c>
      <c r="V7676" t="s">
        <v>40</v>
      </c>
      <c r="Y7676" t="s">
        <v>147</v>
      </c>
    </row>
    <row r="7677" spans="1:25" x14ac:dyDescent="0.45">
      <c r="A7677" t="s">
        <v>335</v>
      </c>
      <c r="B7677" t="s">
        <v>626</v>
      </c>
      <c r="C7677">
        <v>10803</v>
      </c>
      <c r="D7677">
        <v>1</v>
      </c>
      <c r="F7677">
        <v>2020</v>
      </c>
      <c r="G7677">
        <v>0</v>
      </c>
      <c r="H7677">
        <v>0</v>
      </c>
      <c r="R7677" t="s">
        <v>333</v>
      </c>
      <c r="S7677" t="s">
        <v>38</v>
      </c>
      <c r="T7677" t="s">
        <v>89</v>
      </c>
      <c r="V7677" t="s">
        <v>40</v>
      </c>
      <c r="Y7677" t="s">
        <v>147</v>
      </c>
    </row>
    <row r="7678" spans="1:25" x14ac:dyDescent="0.45">
      <c r="A7678" t="s">
        <v>335</v>
      </c>
      <c r="B7678" t="s">
        <v>626</v>
      </c>
      <c r="C7678">
        <v>10803</v>
      </c>
      <c r="D7678">
        <v>1</v>
      </c>
      <c r="F7678">
        <v>2021</v>
      </c>
      <c r="G7678">
        <v>0</v>
      </c>
      <c r="H7678">
        <v>0</v>
      </c>
      <c r="R7678" t="s">
        <v>333</v>
      </c>
      <c r="S7678" t="s">
        <v>38</v>
      </c>
      <c r="T7678" t="s">
        <v>89</v>
      </c>
      <c r="V7678" t="s">
        <v>40</v>
      </c>
      <c r="Y7678" t="s">
        <v>152</v>
      </c>
    </row>
    <row r="7679" spans="1:25" x14ac:dyDescent="0.45">
      <c r="A7679" t="s">
        <v>335</v>
      </c>
      <c r="B7679" t="s">
        <v>626</v>
      </c>
      <c r="C7679">
        <v>10803</v>
      </c>
      <c r="D7679">
        <v>1</v>
      </c>
      <c r="F7679">
        <v>2022</v>
      </c>
      <c r="G7679">
        <v>0</v>
      </c>
      <c r="H7679">
        <v>0</v>
      </c>
      <c r="R7679" t="s">
        <v>333</v>
      </c>
      <c r="S7679" t="s">
        <v>38</v>
      </c>
      <c r="T7679" t="s">
        <v>89</v>
      </c>
      <c r="V7679" t="s">
        <v>40</v>
      </c>
      <c r="Y7679" t="s">
        <v>152</v>
      </c>
    </row>
    <row r="7680" spans="1:25" x14ac:dyDescent="0.45">
      <c r="A7680" t="s">
        <v>335</v>
      </c>
      <c r="B7680" t="s">
        <v>626</v>
      </c>
      <c r="C7680">
        <v>10803</v>
      </c>
      <c r="D7680">
        <v>1</v>
      </c>
      <c r="F7680">
        <v>2023</v>
      </c>
      <c r="G7680">
        <v>0</v>
      </c>
      <c r="H7680">
        <v>0</v>
      </c>
      <c r="R7680" t="s">
        <v>333</v>
      </c>
      <c r="S7680" t="s">
        <v>38</v>
      </c>
      <c r="T7680" t="s">
        <v>89</v>
      </c>
      <c r="V7680" t="s">
        <v>40</v>
      </c>
      <c r="Y7680" t="s">
        <v>152</v>
      </c>
    </row>
    <row r="7681" spans="1:25" x14ac:dyDescent="0.45">
      <c r="A7681" t="s">
        <v>335</v>
      </c>
      <c r="B7681" t="s">
        <v>626</v>
      </c>
      <c r="C7681">
        <v>10803</v>
      </c>
      <c r="D7681">
        <v>1</v>
      </c>
      <c r="F7681">
        <v>2024</v>
      </c>
      <c r="G7681">
        <v>0</v>
      </c>
      <c r="H7681">
        <v>0</v>
      </c>
      <c r="R7681" t="s">
        <v>333</v>
      </c>
      <c r="S7681" t="s">
        <v>38</v>
      </c>
      <c r="T7681" t="s">
        <v>89</v>
      </c>
      <c r="V7681" t="s">
        <v>40</v>
      </c>
      <c r="Y7681" t="s">
        <v>152</v>
      </c>
    </row>
    <row r="7682" spans="1:25" x14ac:dyDescent="0.45">
      <c r="A7682" t="s">
        <v>335</v>
      </c>
      <c r="B7682" t="s">
        <v>626</v>
      </c>
      <c r="C7682">
        <v>10803</v>
      </c>
      <c r="D7682">
        <v>2</v>
      </c>
      <c r="F7682">
        <v>2009</v>
      </c>
      <c r="G7682">
        <v>0</v>
      </c>
      <c r="H7682">
        <v>0</v>
      </c>
      <c r="R7682" t="s">
        <v>333</v>
      </c>
      <c r="S7682" t="s">
        <v>38</v>
      </c>
      <c r="T7682" t="s">
        <v>89</v>
      </c>
      <c r="V7682" t="s">
        <v>40</v>
      </c>
      <c r="Y7682" t="s">
        <v>107</v>
      </c>
    </row>
    <row r="7683" spans="1:25" x14ac:dyDescent="0.45">
      <c r="A7683" t="s">
        <v>335</v>
      </c>
      <c r="B7683" t="s">
        <v>626</v>
      </c>
      <c r="C7683">
        <v>10803</v>
      </c>
      <c r="D7683">
        <v>2</v>
      </c>
      <c r="F7683">
        <v>2010</v>
      </c>
      <c r="G7683">
        <v>0</v>
      </c>
      <c r="H7683">
        <v>0</v>
      </c>
      <c r="R7683" t="s">
        <v>333</v>
      </c>
      <c r="S7683" t="s">
        <v>38</v>
      </c>
      <c r="T7683" t="s">
        <v>89</v>
      </c>
      <c r="V7683" t="s">
        <v>40</v>
      </c>
      <c r="Y7683" t="s">
        <v>107</v>
      </c>
    </row>
    <row r="7684" spans="1:25" x14ac:dyDescent="0.45">
      <c r="A7684" t="s">
        <v>335</v>
      </c>
      <c r="B7684" t="s">
        <v>626</v>
      </c>
      <c r="C7684">
        <v>10803</v>
      </c>
      <c r="D7684">
        <v>2</v>
      </c>
      <c r="F7684">
        <v>2011</v>
      </c>
      <c r="G7684">
        <v>0</v>
      </c>
      <c r="H7684">
        <v>0</v>
      </c>
      <c r="R7684" t="s">
        <v>333</v>
      </c>
      <c r="S7684" t="s">
        <v>38</v>
      </c>
      <c r="T7684" t="s">
        <v>89</v>
      </c>
      <c r="V7684" t="s">
        <v>40</v>
      </c>
      <c r="Y7684" t="s">
        <v>107</v>
      </c>
    </row>
    <row r="7685" spans="1:25" x14ac:dyDescent="0.45">
      <c r="A7685" t="s">
        <v>335</v>
      </c>
      <c r="B7685" t="s">
        <v>626</v>
      </c>
      <c r="C7685">
        <v>10803</v>
      </c>
      <c r="D7685">
        <v>2</v>
      </c>
      <c r="F7685">
        <v>2012</v>
      </c>
      <c r="G7685">
        <v>0</v>
      </c>
      <c r="H7685">
        <v>0</v>
      </c>
      <c r="R7685" t="s">
        <v>333</v>
      </c>
      <c r="S7685" t="s">
        <v>38</v>
      </c>
      <c r="T7685" t="s">
        <v>89</v>
      </c>
      <c r="V7685" t="s">
        <v>40</v>
      </c>
      <c r="Y7685" t="s">
        <v>107</v>
      </c>
    </row>
    <row r="7686" spans="1:25" x14ac:dyDescent="0.45">
      <c r="A7686" t="s">
        <v>335</v>
      </c>
      <c r="B7686" t="s">
        <v>626</v>
      </c>
      <c r="C7686">
        <v>10803</v>
      </c>
      <c r="D7686">
        <v>2</v>
      </c>
      <c r="F7686">
        <v>2013</v>
      </c>
      <c r="G7686">
        <v>0</v>
      </c>
      <c r="H7686">
        <v>0</v>
      </c>
      <c r="R7686" t="s">
        <v>333</v>
      </c>
      <c r="S7686" t="s">
        <v>38</v>
      </c>
      <c r="T7686" t="s">
        <v>89</v>
      </c>
      <c r="V7686" t="s">
        <v>40</v>
      </c>
      <c r="Y7686" t="s">
        <v>107</v>
      </c>
    </row>
    <row r="7687" spans="1:25" x14ac:dyDescent="0.45">
      <c r="A7687" t="s">
        <v>335</v>
      </c>
      <c r="B7687" t="s">
        <v>626</v>
      </c>
      <c r="C7687">
        <v>10803</v>
      </c>
      <c r="D7687">
        <v>2</v>
      </c>
      <c r="F7687">
        <v>2014</v>
      </c>
      <c r="G7687">
        <v>0</v>
      </c>
      <c r="H7687">
        <v>0</v>
      </c>
      <c r="R7687" t="s">
        <v>333</v>
      </c>
      <c r="S7687" t="s">
        <v>38</v>
      </c>
      <c r="T7687" t="s">
        <v>89</v>
      </c>
      <c r="V7687" t="s">
        <v>40</v>
      </c>
      <c r="Y7687" t="s">
        <v>107</v>
      </c>
    </row>
    <row r="7688" spans="1:25" x14ac:dyDescent="0.45">
      <c r="A7688" t="s">
        <v>335</v>
      </c>
      <c r="B7688" t="s">
        <v>626</v>
      </c>
      <c r="C7688">
        <v>10803</v>
      </c>
      <c r="D7688">
        <v>2</v>
      </c>
      <c r="F7688">
        <v>2015</v>
      </c>
      <c r="G7688">
        <v>0</v>
      </c>
      <c r="H7688">
        <v>0</v>
      </c>
      <c r="R7688" t="s">
        <v>333</v>
      </c>
      <c r="S7688" t="s">
        <v>38</v>
      </c>
      <c r="T7688" t="s">
        <v>89</v>
      </c>
      <c r="V7688" t="s">
        <v>40</v>
      </c>
      <c r="Y7688" t="s">
        <v>146</v>
      </c>
    </row>
    <row r="7689" spans="1:25" x14ac:dyDescent="0.45">
      <c r="A7689" t="s">
        <v>335</v>
      </c>
      <c r="B7689" t="s">
        <v>626</v>
      </c>
      <c r="C7689">
        <v>10803</v>
      </c>
      <c r="D7689">
        <v>2</v>
      </c>
      <c r="F7689">
        <v>2016</v>
      </c>
      <c r="G7689">
        <v>0</v>
      </c>
      <c r="H7689">
        <v>0</v>
      </c>
      <c r="R7689" t="s">
        <v>333</v>
      </c>
      <c r="S7689" t="s">
        <v>38</v>
      </c>
      <c r="T7689" t="s">
        <v>89</v>
      </c>
      <c r="V7689" t="s">
        <v>40</v>
      </c>
      <c r="Y7689" t="s">
        <v>146</v>
      </c>
    </row>
    <row r="7690" spans="1:25" x14ac:dyDescent="0.45">
      <c r="A7690" t="s">
        <v>335</v>
      </c>
      <c r="B7690" t="s">
        <v>626</v>
      </c>
      <c r="C7690">
        <v>10803</v>
      </c>
      <c r="D7690">
        <v>2</v>
      </c>
      <c r="F7690">
        <v>2017</v>
      </c>
      <c r="G7690">
        <v>0</v>
      </c>
      <c r="H7690">
        <v>0</v>
      </c>
      <c r="R7690" t="s">
        <v>333</v>
      </c>
      <c r="S7690" t="s">
        <v>38</v>
      </c>
      <c r="T7690" t="s">
        <v>89</v>
      </c>
      <c r="V7690" t="s">
        <v>40</v>
      </c>
      <c r="Y7690" t="s">
        <v>147</v>
      </c>
    </row>
    <row r="7691" spans="1:25" x14ac:dyDescent="0.45">
      <c r="A7691" t="s">
        <v>335</v>
      </c>
      <c r="B7691" t="s">
        <v>626</v>
      </c>
      <c r="C7691">
        <v>10803</v>
      </c>
      <c r="D7691">
        <v>2</v>
      </c>
      <c r="F7691">
        <v>2018</v>
      </c>
      <c r="G7691">
        <v>0</v>
      </c>
      <c r="H7691">
        <v>0</v>
      </c>
      <c r="R7691" t="s">
        <v>333</v>
      </c>
      <c r="S7691" t="s">
        <v>38</v>
      </c>
      <c r="T7691" t="s">
        <v>89</v>
      </c>
      <c r="V7691" t="s">
        <v>40</v>
      </c>
      <c r="Y7691" t="s">
        <v>147</v>
      </c>
    </row>
    <row r="7692" spans="1:25" x14ac:dyDescent="0.45">
      <c r="A7692" t="s">
        <v>335</v>
      </c>
      <c r="B7692" t="s">
        <v>626</v>
      </c>
      <c r="C7692">
        <v>10803</v>
      </c>
      <c r="D7692">
        <v>2</v>
      </c>
      <c r="F7692">
        <v>2019</v>
      </c>
      <c r="G7692">
        <v>0</v>
      </c>
      <c r="H7692">
        <v>0</v>
      </c>
      <c r="R7692" t="s">
        <v>333</v>
      </c>
      <c r="S7692" t="s">
        <v>38</v>
      </c>
      <c r="T7692" t="s">
        <v>89</v>
      </c>
      <c r="V7692" t="s">
        <v>40</v>
      </c>
      <c r="Y7692" t="s">
        <v>147</v>
      </c>
    </row>
    <row r="7693" spans="1:25" x14ac:dyDescent="0.45">
      <c r="A7693" t="s">
        <v>335</v>
      </c>
      <c r="B7693" t="s">
        <v>626</v>
      </c>
      <c r="C7693">
        <v>10803</v>
      </c>
      <c r="D7693">
        <v>2</v>
      </c>
      <c r="F7693">
        <v>2020</v>
      </c>
      <c r="G7693">
        <v>0</v>
      </c>
      <c r="H7693">
        <v>0</v>
      </c>
      <c r="R7693" t="s">
        <v>333</v>
      </c>
      <c r="S7693" t="s">
        <v>38</v>
      </c>
      <c r="T7693" t="s">
        <v>89</v>
      </c>
      <c r="V7693" t="s">
        <v>40</v>
      </c>
      <c r="Y7693" t="s">
        <v>147</v>
      </c>
    </row>
    <row r="7694" spans="1:25" x14ac:dyDescent="0.45">
      <c r="A7694" t="s">
        <v>335</v>
      </c>
      <c r="B7694" t="s">
        <v>626</v>
      </c>
      <c r="C7694">
        <v>10803</v>
      </c>
      <c r="D7694">
        <v>2</v>
      </c>
      <c r="F7694">
        <v>2021</v>
      </c>
      <c r="G7694">
        <v>0</v>
      </c>
      <c r="H7694">
        <v>0</v>
      </c>
      <c r="R7694" t="s">
        <v>333</v>
      </c>
      <c r="S7694" t="s">
        <v>38</v>
      </c>
      <c r="T7694" t="s">
        <v>89</v>
      </c>
      <c r="V7694" t="s">
        <v>40</v>
      </c>
      <c r="Y7694" t="s">
        <v>152</v>
      </c>
    </row>
    <row r="7695" spans="1:25" x14ac:dyDescent="0.45">
      <c r="A7695" t="s">
        <v>335</v>
      </c>
      <c r="B7695" t="s">
        <v>626</v>
      </c>
      <c r="C7695">
        <v>10803</v>
      </c>
      <c r="D7695">
        <v>2</v>
      </c>
      <c r="F7695">
        <v>2022</v>
      </c>
      <c r="G7695">
        <v>0</v>
      </c>
      <c r="H7695">
        <v>0</v>
      </c>
      <c r="R7695" t="s">
        <v>333</v>
      </c>
      <c r="S7695" t="s">
        <v>38</v>
      </c>
      <c r="T7695" t="s">
        <v>89</v>
      </c>
      <c r="V7695" t="s">
        <v>40</v>
      </c>
      <c r="Y7695" t="s">
        <v>152</v>
      </c>
    </row>
    <row r="7696" spans="1:25" x14ac:dyDescent="0.45">
      <c r="A7696" t="s">
        <v>335</v>
      </c>
      <c r="B7696" t="s">
        <v>626</v>
      </c>
      <c r="C7696">
        <v>10803</v>
      </c>
      <c r="D7696">
        <v>2</v>
      </c>
      <c r="F7696">
        <v>2023</v>
      </c>
      <c r="G7696">
        <v>0</v>
      </c>
      <c r="H7696">
        <v>0</v>
      </c>
      <c r="R7696" t="s">
        <v>333</v>
      </c>
      <c r="S7696" t="s">
        <v>38</v>
      </c>
      <c r="T7696" t="s">
        <v>89</v>
      </c>
      <c r="V7696" t="s">
        <v>40</v>
      </c>
      <c r="Y7696" t="s">
        <v>152</v>
      </c>
    </row>
    <row r="7697" spans="1:25" x14ac:dyDescent="0.45">
      <c r="A7697" t="s">
        <v>335</v>
      </c>
      <c r="B7697" t="s">
        <v>626</v>
      </c>
      <c r="C7697">
        <v>10803</v>
      </c>
      <c r="D7697">
        <v>2</v>
      </c>
      <c r="F7697">
        <v>2024</v>
      </c>
      <c r="G7697">
        <v>0</v>
      </c>
      <c r="H7697">
        <v>0</v>
      </c>
      <c r="R7697" t="s">
        <v>333</v>
      </c>
      <c r="S7697" t="s">
        <v>38</v>
      </c>
      <c r="T7697" t="s">
        <v>89</v>
      </c>
      <c r="V7697" t="s">
        <v>40</v>
      </c>
      <c r="Y7697" t="s">
        <v>152</v>
      </c>
    </row>
    <row r="7698" spans="1:25" x14ac:dyDescent="0.45">
      <c r="A7698" t="s">
        <v>274</v>
      </c>
      <c r="B7698" t="s">
        <v>627</v>
      </c>
      <c r="C7698">
        <v>10805</v>
      </c>
      <c r="D7698">
        <v>2001</v>
      </c>
      <c r="F7698">
        <v>2009</v>
      </c>
      <c r="G7698">
        <v>8443</v>
      </c>
      <c r="H7698">
        <v>8431.25</v>
      </c>
      <c r="I7698">
        <v>163067.5</v>
      </c>
      <c r="O7698">
        <v>112.64400000000001</v>
      </c>
      <c r="P7698">
        <v>0.1242</v>
      </c>
      <c r="Q7698">
        <v>1817284</v>
      </c>
      <c r="R7698" t="s">
        <v>333</v>
      </c>
      <c r="S7698" t="s">
        <v>38</v>
      </c>
      <c r="T7698" t="s">
        <v>89</v>
      </c>
      <c r="V7698" t="s">
        <v>32</v>
      </c>
      <c r="Y7698" t="s">
        <v>30</v>
      </c>
    </row>
    <row r="7699" spans="1:25" x14ac:dyDescent="0.45">
      <c r="A7699" t="s">
        <v>274</v>
      </c>
      <c r="B7699" t="s">
        <v>627</v>
      </c>
      <c r="C7699">
        <v>10805</v>
      </c>
      <c r="D7699">
        <v>2001</v>
      </c>
      <c r="F7699">
        <v>2010</v>
      </c>
      <c r="G7699">
        <v>6831</v>
      </c>
      <c r="H7699">
        <v>6817.75</v>
      </c>
      <c r="I7699">
        <v>131046</v>
      </c>
      <c r="O7699">
        <v>89.313999999999993</v>
      </c>
      <c r="P7699">
        <v>0.1217</v>
      </c>
      <c r="Q7699">
        <v>1470524.4750000001</v>
      </c>
      <c r="R7699" t="s">
        <v>333</v>
      </c>
      <c r="S7699" t="s">
        <v>38</v>
      </c>
      <c r="T7699" t="s">
        <v>89</v>
      </c>
      <c r="V7699" t="s">
        <v>32</v>
      </c>
      <c r="Y7699" t="s">
        <v>30</v>
      </c>
    </row>
    <row r="7700" spans="1:25" x14ac:dyDescent="0.45">
      <c r="A7700" t="s">
        <v>274</v>
      </c>
      <c r="B7700" t="s">
        <v>627</v>
      </c>
      <c r="C7700">
        <v>10805</v>
      </c>
      <c r="D7700">
        <v>2001</v>
      </c>
      <c r="F7700">
        <v>2011</v>
      </c>
      <c r="G7700">
        <v>8438</v>
      </c>
      <c r="H7700">
        <v>8426.75</v>
      </c>
      <c r="I7700">
        <v>159675</v>
      </c>
      <c r="O7700">
        <v>108.00700000000001</v>
      </c>
      <c r="P7700">
        <v>0.1232</v>
      </c>
      <c r="Q7700">
        <v>1755638.675</v>
      </c>
      <c r="R7700" t="s">
        <v>333</v>
      </c>
      <c r="S7700" t="s">
        <v>38</v>
      </c>
      <c r="T7700" t="s">
        <v>89</v>
      </c>
      <c r="V7700" t="s">
        <v>32</v>
      </c>
      <c r="Y7700" t="s">
        <v>30</v>
      </c>
    </row>
    <row r="7701" spans="1:25" x14ac:dyDescent="0.45">
      <c r="A7701" t="s">
        <v>274</v>
      </c>
      <c r="B7701" t="s">
        <v>627</v>
      </c>
      <c r="C7701">
        <v>10805</v>
      </c>
      <c r="D7701">
        <v>2001</v>
      </c>
      <c r="F7701">
        <v>2012</v>
      </c>
      <c r="G7701">
        <v>8487</v>
      </c>
      <c r="H7701">
        <v>8475</v>
      </c>
      <c r="I7701">
        <v>151859.25</v>
      </c>
      <c r="O7701">
        <v>95.965999999999994</v>
      </c>
      <c r="P7701">
        <v>0.1145</v>
      </c>
      <c r="Q7701">
        <v>1680167.45</v>
      </c>
      <c r="R7701" t="s">
        <v>333</v>
      </c>
      <c r="S7701" t="s">
        <v>38</v>
      </c>
      <c r="T7701" t="s">
        <v>89</v>
      </c>
      <c r="V7701" t="s">
        <v>32</v>
      </c>
      <c r="Y7701" t="s">
        <v>30</v>
      </c>
    </row>
    <row r="7702" spans="1:25" x14ac:dyDescent="0.45">
      <c r="A7702" t="s">
        <v>274</v>
      </c>
      <c r="B7702" t="s">
        <v>627</v>
      </c>
      <c r="C7702">
        <v>10805</v>
      </c>
      <c r="D7702">
        <v>2001</v>
      </c>
      <c r="F7702">
        <v>2013</v>
      </c>
      <c r="G7702">
        <v>8418</v>
      </c>
      <c r="H7702">
        <v>8408.75</v>
      </c>
      <c r="I7702">
        <v>134134.75</v>
      </c>
      <c r="O7702">
        <v>85.117999999999995</v>
      </c>
      <c r="P7702">
        <v>0.1149</v>
      </c>
      <c r="Q7702">
        <v>1486080.7</v>
      </c>
      <c r="R7702" t="s">
        <v>333</v>
      </c>
      <c r="S7702" t="s">
        <v>38</v>
      </c>
      <c r="T7702" t="s">
        <v>89</v>
      </c>
      <c r="V7702" t="s">
        <v>32</v>
      </c>
      <c r="Y7702" t="s">
        <v>30</v>
      </c>
    </row>
    <row r="7703" spans="1:25" x14ac:dyDescent="0.45">
      <c r="A7703" t="s">
        <v>274</v>
      </c>
      <c r="B7703" t="s">
        <v>627</v>
      </c>
      <c r="C7703">
        <v>10805</v>
      </c>
      <c r="D7703">
        <v>2001</v>
      </c>
      <c r="F7703">
        <v>2014</v>
      </c>
      <c r="G7703">
        <v>8409</v>
      </c>
      <c r="H7703">
        <v>8401</v>
      </c>
      <c r="I7703">
        <v>121881.25</v>
      </c>
      <c r="O7703">
        <v>90.757999999999996</v>
      </c>
      <c r="P7703">
        <v>0.12540000000000001</v>
      </c>
      <c r="Q7703">
        <v>1448650.25</v>
      </c>
      <c r="R7703" t="s">
        <v>333</v>
      </c>
      <c r="S7703" t="s">
        <v>38</v>
      </c>
      <c r="T7703" t="s">
        <v>89</v>
      </c>
      <c r="V7703" t="s">
        <v>32</v>
      </c>
      <c r="Y7703" t="s">
        <v>30</v>
      </c>
    </row>
    <row r="7704" spans="1:25" x14ac:dyDescent="0.45">
      <c r="A7704" t="s">
        <v>274</v>
      </c>
      <c r="B7704" t="s">
        <v>627</v>
      </c>
      <c r="C7704">
        <v>10805</v>
      </c>
      <c r="D7704">
        <v>2001</v>
      </c>
      <c r="F7704">
        <v>2015</v>
      </c>
      <c r="G7704">
        <v>7888</v>
      </c>
      <c r="H7704">
        <v>7877.63</v>
      </c>
      <c r="I7704">
        <v>127844.33</v>
      </c>
      <c r="O7704">
        <v>83.78</v>
      </c>
      <c r="P7704">
        <v>0.12690000000000001</v>
      </c>
      <c r="Q7704">
        <v>1320732.669</v>
      </c>
      <c r="R7704" t="s">
        <v>333</v>
      </c>
      <c r="S7704" t="s">
        <v>38</v>
      </c>
      <c r="T7704" t="s">
        <v>89</v>
      </c>
      <c r="V7704" t="s">
        <v>32</v>
      </c>
      <c r="Y7704" t="s">
        <v>30</v>
      </c>
    </row>
    <row r="7705" spans="1:25" x14ac:dyDescent="0.45">
      <c r="A7705" t="s">
        <v>274</v>
      </c>
      <c r="B7705" t="s">
        <v>627</v>
      </c>
      <c r="C7705">
        <v>10805</v>
      </c>
      <c r="D7705">
        <v>2001</v>
      </c>
      <c r="F7705">
        <v>2016</v>
      </c>
      <c r="G7705">
        <v>8295</v>
      </c>
      <c r="H7705">
        <v>8279.77</v>
      </c>
      <c r="I7705">
        <v>137402.98000000001</v>
      </c>
      <c r="O7705">
        <v>87.173000000000002</v>
      </c>
      <c r="P7705">
        <v>0.1216</v>
      </c>
      <c r="Q7705">
        <v>1432690.595</v>
      </c>
      <c r="R7705" t="s">
        <v>333</v>
      </c>
      <c r="S7705" t="s">
        <v>38</v>
      </c>
      <c r="T7705" t="s">
        <v>89</v>
      </c>
      <c r="V7705" t="s">
        <v>32</v>
      </c>
      <c r="Y7705" t="s">
        <v>30</v>
      </c>
    </row>
    <row r="7706" spans="1:25" x14ac:dyDescent="0.45">
      <c r="A7706" t="s">
        <v>274</v>
      </c>
      <c r="B7706" t="s">
        <v>627</v>
      </c>
      <c r="C7706">
        <v>10805</v>
      </c>
      <c r="D7706">
        <v>2001</v>
      </c>
      <c r="F7706">
        <v>2017</v>
      </c>
      <c r="G7706">
        <v>8318</v>
      </c>
      <c r="H7706">
        <v>8287</v>
      </c>
      <c r="I7706">
        <v>130341.25</v>
      </c>
      <c r="O7706">
        <v>93.516999999999996</v>
      </c>
      <c r="P7706">
        <v>0.1198</v>
      </c>
      <c r="Q7706">
        <v>1562487.4</v>
      </c>
      <c r="R7706" t="s">
        <v>333</v>
      </c>
      <c r="S7706" t="s">
        <v>38</v>
      </c>
      <c r="T7706" t="s">
        <v>89</v>
      </c>
      <c r="V7706" t="s">
        <v>32</v>
      </c>
      <c r="Y7706" t="s">
        <v>30</v>
      </c>
    </row>
    <row r="7707" spans="1:25" x14ac:dyDescent="0.45">
      <c r="A7707" t="s">
        <v>274</v>
      </c>
      <c r="B7707" t="s">
        <v>627</v>
      </c>
      <c r="C7707">
        <v>10805</v>
      </c>
      <c r="D7707">
        <v>2001</v>
      </c>
      <c r="F7707">
        <v>2018</v>
      </c>
      <c r="G7707">
        <v>8445</v>
      </c>
      <c r="H7707">
        <v>8423.75</v>
      </c>
      <c r="I7707">
        <v>133931.75</v>
      </c>
      <c r="O7707">
        <v>116.389</v>
      </c>
      <c r="P7707">
        <v>0.14560000000000001</v>
      </c>
      <c r="Q7707">
        <v>1599150.325</v>
      </c>
      <c r="R7707" t="s">
        <v>333</v>
      </c>
      <c r="S7707" t="s">
        <v>38</v>
      </c>
      <c r="T7707" t="s">
        <v>89</v>
      </c>
      <c r="V7707" t="s">
        <v>32</v>
      </c>
      <c r="Y7707" t="s">
        <v>30</v>
      </c>
    </row>
    <row r="7708" spans="1:25" x14ac:dyDescent="0.45">
      <c r="A7708" t="s">
        <v>274</v>
      </c>
      <c r="B7708" t="s">
        <v>627</v>
      </c>
      <c r="C7708">
        <v>10805</v>
      </c>
      <c r="D7708">
        <v>2001</v>
      </c>
      <c r="F7708">
        <v>2019</v>
      </c>
      <c r="G7708">
        <v>8570</v>
      </c>
      <c r="H7708">
        <v>8549</v>
      </c>
      <c r="I7708">
        <v>101501</v>
      </c>
      <c r="O7708">
        <v>113.199</v>
      </c>
      <c r="P7708">
        <v>0.14369999999999999</v>
      </c>
      <c r="Q7708">
        <v>1575071.95</v>
      </c>
      <c r="R7708" t="s">
        <v>333</v>
      </c>
      <c r="S7708" t="s">
        <v>38</v>
      </c>
      <c r="T7708" t="s">
        <v>89</v>
      </c>
      <c r="V7708" t="s">
        <v>32</v>
      </c>
      <c r="Y7708" t="s">
        <v>30</v>
      </c>
    </row>
    <row r="7709" spans="1:25" x14ac:dyDescent="0.45">
      <c r="A7709" t="s">
        <v>274</v>
      </c>
      <c r="B7709" t="s">
        <v>627</v>
      </c>
      <c r="C7709">
        <v>10805</v>
      </c>
      <c r="D7709">
        <v>2001</v>
      </c>
      <c r="F7709">
        <v>2020</v>
      </c>
      <c r="G7709">
        <v>8453</v>
      </c>
      <c r="H7709">
        <v>8435.25</v>
      </c>
      <c r="I7709">
        <v>134077.5</v>
      </c>
      <c r="O7709">
        <v>108.196</v>
      </c>
      <c r="P7709">
        <v>0.13800000000000001</v>
      </c>
      <c r="Q7709">
        <v>1568817.925</v>
      </c>
      <c r="R7709" t="s">
        <v>333</v>
      </c>
      <c r="S7709" t="s">
        <v>38</v>
      </c>
      <c r="T7709" t="s">
        <v>89</v>
      </c>
      <c r="V7709" t="s">
        <v>32</v>
      </c>
      <c r="Y7709" t="s">
        <v>30</v>
      </c>
    </row>
    <row r="7710" spans="1:25" x14ac:dyDescent="0.45">
      <c r="A7710" t="s">
        <v>274</v>
      </c>
      <c r="B7710" t="s">
        <v>627</v>
      </c>
      <c r="C7710">
        <v>10805</v>
      </c>
      <c r="D7710">
        <v>2001</v>
      </c>
      <c r="F7710">
        <v>2021</v>
      </c>
      <c r="G7710">
        <v>8475</v>
      </c>
      <c r="H7710">
        <v>8462.25</v>
      </c>
      <c r="I7710">
        <v>134299</v>
      </c>
      <c r="O7710">
        <v>106.16</v>
      </c>
      <c r="P7710">
        <v>0.13250000000000001</v>
      </c>
      <c r="Q7710">
        <v>1604524.85</v>
      </c>
      <c r="R7710" t="s">
        <v>333</v>
      </c>
      <c r="S7710" t="s">
        <v>38</v>
      </c>
      <c r="T7710" t="s">
        <v>89</v>
      </c>
      <c r="V7710" t="s">
        <v>32</v>
      </c>
      <c r="Y7710" t="s">
        <v>30</v>
      </c>
    </row>
    <row r="7711" spans="1:25" x14ac:dyDescent="0.45">
      <c r="A7711" t="s">
        <v>274</v>
      </c>
      <c r="B7711" t="s">
        <v>627</v>
      </c>
      <c r="C7711">
        <v>10805</v>
      </c>
      <c r="D7711">
        <v>2001</v>
      </c>
      <c r="F7711">
        <v>2022</v>
      </c>
      <c r="G7711">
        <v>8283</v>
      </c>
      <c r="H7711">
        <v>8258.33</v>
      </c>
      <c r="I7711">
        <v>142573.63</v>
      </c>
      <c r="O7711">
        <v>119.179</v>
      </c>
      <c r="P7711">
        <v>0.1406</v>
      </c>
      <c r="Q7711">
        <v>1696935.12</v>
      </c>
      <c r="R7711" t="s">
        <v>333</v>
      </c>
      <c r="S7711" t="s">
        <v>38</v>
      </c>
      <c r="T7711" t="s">
        <v>89</v>
      </c>
      <c r="V7711" t="s">
        <v>32</v>
      </c>
      <c r="Y7711" t="s">
        <v>30</v>
      </c>
    </row>
    <row r="7712" spans="1:25" x14ac:dyDescent="0.45">
      <c r="A7712" t="s">
        <v>274</v>
      </c>
      <c r="B7712" t="s">
        <v>627</v>
      </c>
      <c r="C7712">
        <v>10805</v>
      </c>
      <c r="D7712">
        <v>2001</v>
      </c>
      <c r="F7712">
        <v>2023</v>
      </c>
      <c r="G7712">
        <v>7592</v>
      </c>
      <c r="H7712">
        <v>7550.77</v>
      </c>
      <c r="I7712">
        <v>128819.39</v>
      </c>
      <c r="O7712">
        <v>101.989</v>
      </c>
      <c r="P7712">
        <v>0.13070000000000001</v>
      </c>
      <c r="Q7712">
        <v>1561329.2579999999</v>
      </c>
      <c r="R7712" t="s">
        <v>333</v>
      </c>
      <c r="S7712" t="s">
        <v>38</v>
      </c>
      <c r="T7712" t="s">
        <v>89</v>
      </c>
      <c r="V7712" t="s">
        <v>32</v>
      </c>
      <c r="Y7712" t="s">
        <v>30</v>
      </c>
    </row>
    <row r="7713" spans="1:25" x14ac:dyDescent="0.45">
      <c r="A7713" t="s">
        <v>274</v>
      </c>
      <c r="B7713" t="s">
        <v>627</v>
      </c>
      <c r="C7713">
        <v>10805</v>
      </c>
      <c r="D7713">
        <v>2001</v>
      </c>
      <c r="F7713">
        <v>2024</v>
      </c>
      <c r="G7713">
        <v>3910</v>
      </c>
      <c r="H7713">
        <v>3890.1</v>
      </c>
      <c r="I7713">
        <v>66674.13</v>
      </c>
      <c r="O7713">
        <v>51.61</v>
      </c>
      <c r="P7713">
        <v>0.12809999999999999</v>
      </c>
      <c r="Q7713">
        <v>806558.72600000002</v>
      </c>
      <c r="R7713" t="s">
        <v>333</v>
      </c>
      <c r="S7713" t="s">
        <v>38</v>
      </c>
      <c r="T7713" t="s">
        <v>89</v>
      </c>
      <c r="V7713" t="s">
        <v>32</v>
      </c>
      <c r="Y7713" t="s">
        <v>30</v>
      </c>
    </row>
    <row r="7714" spans="1:25" x14ac:dyDescent="0.45">
      <c r="A7714" t="s">
        <v>203</v>
      </c>
      <c r="B7714" t="s">
        <v>628</v>
      </c>
      <c r="C7714">
        <v>10823</v>
      </c>
      <c r="D7714" t="s">
        <v>629</v>
      </c>
      <c r="F7714">
        <v>2009</v>
      </c>
      <c r="G7714">
        <v>89</v>
      </c>
      <c r="H7714">
        <v>54.15</v>
      </c>
      <c r="I7714">
        <v>800.81</v>
      </c>
      <c r="M7714">
        <v>786.971</v>
      </c>
      <c r="N7714">
        <v>8.1000000000000003E-2</v>
      </c>
      <c r="O7714">
        <v>5.202</v>
      </c>
      <c r="P7714">
        <v>1.1866000000000001</v>
      </c>
      <c r="Q7714">
        <v>9699.8649999999998</v>
      </c>
      <c r="R7714" t="s">
        <v>923</v>
      </c>
      <c r="T7714" t="s">
        <v>28</v>
      </c>
      <c r="V7714" t="s">
        <v>32</v>
      </c>
      <c r="Y7714" t="s">
        <v>69</v>
      </c>
    </row>
    <row r="7715" spans="1:25" x14ac:dyDescent="0.45">
      <c r="A7715" t="s">
        <v>203</v>
      </c>
      <c r="B7715" t="s">
        <v>628</v>
      </c>
      <c r="C7715">
        <v>10823</v>
      </c>
      <c r="D7715" t="s">
        <v>629</v>
      </c>
      <c r="F7715">
        <v>2010</v>
      </c>
      <c r="G7715">
        <v>645</v>
      </c>
      <c r="H7715">
        <v>612.29999999999995</v>
      </c>
      <c r="I7715">
        <v>7810.42</v>
      </c>
      <c r="M7715">
        <v>7674.3090000000002</v>
      </c>
      <c r="N7715">
        <v>8.1000000000000003E-2</v>
      </c>
      <c r="O7715">
        <v>7.6619999999999999</v>
      </c>
      <c r="P7715">
        <v>0.20979999999999999</v>
      </c>
      <c r="Q7715">
        <v>94560.896999999997</v>
      </c>
      <c r="R7715" t="s">
        <v>923</v>
      </c>
      <c r="T7715" t="s">
        <v>28</v>
      </c>
      <c r="V7715" t="s">
        <v>32</v>
      </c>
      <c r="Y7715" t="s">
        <v>69</v>
      </c>
    </row>
    <row r="7716" spans="1:25" x14ac:dyDescent="0.45">
      <c r="A7716" t="s">
        <v>203</v>
      </c>
      <c r="B7716" t="s">
        <v>628</v>
      </c>
      <c r="C7716">
        <v>10823</v>
      </c>
      <c r="D7716" t="s">
        <v>629</v>
      </c>
      <c r="F7716">
        <v>2011</v>
      </c>
      <c r="G7716">
        <v>140</v>
      </c>
      <c r="H7716">
        <v>106.81</v>
      </c>
      <c r="I7716">
        <v>1134.74</v>
      </c>
      <c r="M7716">
        <v>1269.0319999999999</v>
      </c>
      <c r="N7716">
        <v>8.1100000000000005E-2</v>
      </c>
      <c r="O7716">
        <v>1.587</v>
      </c>
      <c r="P7716">
        <v>0.45390000000000003</v>
      </c>
      <c r="Q7716">
        <v>15638.58</v>
      </c>
      <c r="R7716" t="s">
        <v>923</v>
      </c>
      <c r="T7716" t="s">
        <v>28</v>
      </c>
      <c r="V7716" t="s">
        <v>32</v>
      </c>
      <c r="Y7716" t="s">
        <v>69</v>
      </c>
    </row>
    <row r="7717" spans="1:25" x14ac:dyDescent="0.45">
      <c r="A7717" t="s">
        <v>203</v>
      </c>
      <c r="B7717" t="s">
        <v>628</v>
      </c>
      <c r="C7717">
        <v>10823</v>
      </c>
      <c r="D7717" t="s">
        <v>629</v>
      </c>
      <c r="F7717">
        <v>2012</v>
      </c>
      <c r="G7717">
        <v>103</v>
      </c>
      <c r="H7717">
        <v>71.09</v>
      </c>
      <c r="I7717">
        <v>756.95</v>
      </c>
      <c r="M7717">
        <v>1023.354</v>
      </c>
      <c r="N7717">
        <v>8.1000000000000003E-2</v>
      </c>
      <c r="O7717">
        <v>1.472</v>
      </c>
      <c r="P7717">
        <v>0.50719999999999998</v>
      </c>
      <c r="Q7717">
        <v>12614.397999999999</v>
      </c>
      <c r="R7717" t="s">
        <v>923</v>
      </c>
      <c r="T7717" t="s">
        <v>28</v>
      </c>
      <c r="V7717" t="s">
        <v>32</v>
      </c>
      <c r="Y7717" t="s">
        <v>69</v>
      </c>
    </row>
    <row r="7718" spans="1:25" x14ac:dyDescent="0.45">
      <c r="A7718" t="s">
        <v>203</v>
      </c>
      <c r="B7718" t="s">
        <v>628</v>
      </c>
      <c r="C7718">
        <v>10823</v>
      </c>
      <c r="D7718" t="s">
        <v>629</v>
      </c>
      <c r="F7718">
        <v>2013</v>
      </c>
      <c r="G7718">
        <v>104</v>
      </c>
      <c r="H7718">
        <v>66.41</v>
      </c>
      <c r="I7718">
        <v>657.46</v>
      </c>
      <c r="M7718">
        <v>786.73299999999995</v>
      </c>
      <c r="N7718">
        <v>8.09E-2</v>
      </c>
      <c r="O7718">
        <v>1.0209999999999999</v>
      </c>
      <c r="P7718">
        <v>0.45279999999999998</v>
      </c>
      <c r="Q7718">
        <v>9694.1749999999993</v>
      </c>
      <c r="R7718" t="s">
        <v>923</v>
      </c>
      <c r="T7718" t="s">
        <v>28</v>
      </c>
      <c r="V7718" t="s">
        <v>32</v>
      </c>
      <c r="Y7718" t="s">
        <v>69</v>
      </c>
    </row>
    <row r="7719" spans="1:25" x14ac:dyDescent="0.45">
      <c r="A7719" t="s">
        <v>203</v>
      </c>
      <c r="B7719" t="s">
        <v>628</v>
      </c>
      <c r="C7719">
        <v>10823</v>
      </c>
      <c r="D7719" t="s">
        <v>629</v>
      </c>
      <c r="F7719">
        <v>2014</v>
      </c>
      <c r="G7719">
        <v>159</v>
      </c>
      <c r="H7719">
        <v>114.87</v>
      </c>
      <c r="I7719">
        <v>1596.6</v>
      </c>
      <c r="M7719">
        <v>1593.7929999999999</v>
      </c>
      <c r="N7719">
        <v>8.1000000000000003E-2</v>
      </c>
      <c r="O7719">
        <v>1.7669999999999999</v>
      </c>
      <c r="P7719">
        <v>0.44340000000000002</v>
      </c>
      <c r="Q7719">
        <v>19646.45</v>
      </c>
      <c r="R7719" t="s">
        <v>923</v>
      </c>
      <c r="T7719" t="s">
        <v>28</v>
      </c>
      <c r="V7719" t="s">
        <v>32</v>
      </c>
      <c r="Y7719" t="s">
        <v>69</v>
      </c>
    </row>
    <row r="7720" spans="1:25" x14ac:dyDescent="0.45">
      <c r="A7720" t="s">
        <v>203</v>
      </c>
      <c r="B7720" t="s">
        <v>628</v>
      </c>
      <c r="C7720">
        <v>10823</v>
      </c>
      <c r="D7720" t="s">
        <v>629</v>
      </c>
      <c r="F7720">
        <v>2015</v>
      </c>
      <c r="G7720">
        <v>127</v>
      </c>
      <c r="H7720">
        <v>100.02</v>
      </c>
      <c r="I7720">
        <v>1100.48</v>
      </c>
      <c r="M7720">
        <v>1217.1110000000001</v>
      </c>
      <c r="N7720">
        <v>8.09E-2</v>
      </c>
      <c r="O7720">
        <v>1.623</v>
      </c>
      <c r="P7720">
        <v>0.37419999999999998</v>
      </c>
      <c r="Q7720">
        <v>15004.743</v>
      </c>
      <c r="R7720" t="s">
        <v>923</v>
      </c>
      <c r="T7720" t="s">
        <v>28</v>
      </c>
      <c r="V7720" t="s">
        <v>32</v>
      </c>
      <c r="Y7720" t="s">
        <v>70</v>
      </c>
    </row>
    <row r="7721" spans="1:25" x14ac:dyDescent="0.45">
      <c r="A7721" t="s">
        <v>203</v>
      </c>
      <c r="B7721" t="s">
        <v>628</v>
      </c>
      <c r="C7721">
        <v>10823</v>
      </c>
      <c r="D7721" t="s">
        <v>629</v>
      </c>
      <c r="F7721">
        <v>2016</v>
      </c>
      <c r="G7721">
        <v>263</v>
      </c>
      <c r="H7721">
        <v>221.55</v>
      </c>
      <c r="I7721">
        <v>2377.9499999999998</v>
      </c>
      <c r="M7721">
        <v>2539.5509999999999</v>
      </c>
      <c r="N7721">
        <v>8.1000000000000003E-2</v>
      </c>
      <c r="O7721">
        <v>4.9429999999999996</v>
      </c>
      <c r="P7721">
        <v>0.5827</v>
      </c>
      <c r="Q7721">
        <v>31301.19</v>
      </c>
      <c r="R7721" t="s">
        <v>923</v>
      </c>
      <c r="T7721" t="s">
        <v>28</v>
      </c>
      <c r="V7721" t="s">
        <v>32</v>
      </c>
      <c r="Y7721" t="s">
        <v>70</v>
      </c>
    </row>
    <row r="7722" spans="1:25" x14ac:dyDescent="0.45">
      <c r="A7722" t="s">
        <v>203</v>
      </c>
      <c r="B7722" t="s">
        <v>628</v>
      </c>
      <c r="C7722">
        <v>10823</v>
      </c>
      <c r="D7722" t="s">
        <v>629</v>
      </c>
      <c r="F7722">
        <v>2017</v>
      </c>
      <c r="G7722">
        <v>343</v>
      </c>
      <c r="H7722">
        <v>299.24</v>
      </c>
      <c r="I7722">
        <v>3384.38</v>
      </c>
      <c r="M7722">
        <v>5917.8329999999996</v>
      </c>
      <c r="N7722">
        <v>8.1000000000000003E-2</v>
      </c>
      <c r="O7722">
        <v>18.382999999999999</v>
      </c>
      <c r="P7722">
        <v>0.63660000000000005</v>
      </c>
      <c r="Q7722">
        <v>72899.982999999993</v>
      </c>
      <c r="R7722" t="s">
        <v>923</v>
      </c>
      <c r="T7722" t="s">
        <v>28</v>
      </c>
      <c r="V7722" t="s">
        <v>32</v>
      </c>
      <c r="Y7722" t="s">
        <v>70</v>
      </c>
    </row>
    <row r="7723" spans="1:25" x14ac:dyDescent="0.45">
      <c r="A7723" t="s">
        <v>203</v>
      </c>
      <c r="B7723" t="s">
        <v>628</v>
      </c>
      <c r="C7723">
        <v>10823</v>
      </c>
      <c r="D7723" t="s">
        <v>629</v>
      </c>
      <c r="F7723">
        <v>2018</v>
      </c>
      <c r="G7723">
        <v>310</v>
      </c>
      <c r="H7723">
        <v>275.81</v>
      </c>
      <c r="I7723">
        <v>3455.98</v>
      </c>
      <c r="M7723">
        <v>3590.0349999999999</v>
      </c>
      <c r="N7723">
        <v>8.1000000000000003E-2</v>
      </c>
      <c r="O7723">
        <v>4.6230000000000002</v>
      </c>
      <c r="P7723">
        <v>0.32519999999999999</v>
      </c>
      <c r="Q7723">
        <v>44251.035000000003</v>
      </c>
      <c r="R7723" t="s">
        <v>923</v>
      </c>
      <c r="T7723" t="s">
        <v>28</v>
      </c>
      <c r="V7723" t="s">
        <v>32</v>
      </c>
      <c r="Y7723" t="s">
        <v>70</v>
      </c>
    </row>
    <row r="7724" spans="1:25" x14ac:dyDescent="0.45">
      <c r="A7724" t="s">
        <v>203</v>
      </c>
      <c r="B7724" t="s">
        <v>628</v>
      </c>
      <c r="C7724">
        <v>10823</v>
      </c>
      <c r="D7724" t="s">
        <v>629</v>
      </c>
      <c r="F7724">
        <v>2019</v>
      </c>
      <c r="G7724">
        <v>377</v>
      </c>
      <c r="H7724">
        <v>346.27</v>
      </c>
      <c r="I7724">
        <v>4070.25</v>
      </c>
      <c r="M7724">
        <v>4164.68</v>
      </c>
      <c r="N7724">
        <v>8.1000000000000003E-2</v>
      </c>
      <c r="O7724">
        <v>9.782</v>
      </c>
      <c r="P7724">
        <v>0.56899999999999995</v>
      </c>
      <c r="Q7724">
        <v>51337.953999999998</v>
      </c>
      <c r="R7724" t="s">
        <v>923</v>
      </c>
      <c r="T7724" t="s">
        <v>28</v>
      </c>
      <c r="V7724" t="s">
        <v>32</v>
      </c>
      <c r="Y7724" t="s">
        <v>70</v>
      </c>
    </row>
    <row r="7725" spans="1:25" x14ac:dyDescent="0.45">
      <c r="A7725" t="s">
        <v>203</v>
      </c>
      <c r="B7725" t="s">
        <v>628</v>
      </c>
      <c r="C7725">
        <v>10823</v>
      </c>
      <c r="D7725" t="s">
        <v>629</v>
      </c>
      <c r="F7725">
        <v>2020</v>
      </c>
      <c r="G7725">
        <v>149</v>
      </c>
      <c r="H7725">
        <v>111.92</v>
      </c>
      <c r="I7725">
        <v>1052.7</v>
      </c>
      <c r="M7725">
        <v>1227.604</v>
      </c>
      <c r="N7725">
        <v>8.1100000000000005E-2</v>
      </c>
      <c r="O7725">
        <v>3.331</v>
      </c>
      <c r="P7725">
        <v>0.73619999999999997</v>
      </c>
      <c r="Q7725">
        <v>15126.284</v>
      </c>
      <c r="R7725" t="s">
        <v>923</v>
      </c>
      <c r="T7725" t="s">
        <v>28</v>
      </c>
      <c r="V7725" t="s">
        <v>32</v>
      </c>
      <c r="Y7725" t="s">
        <v>70</v>
      </c>
    </row>
    <row r="7726" spans="1:25" x14ac:dyDescent="0.45">
      <c r="A7726" t="s">
        <v>203</v>
      </c>
      <c r="B7726" t="s">
        <v>628</v>
      </c>
      <c r="C7726">
        <v>10823</v>
      </c>
      <c r="D7726" t="s">
        <v>629</v>
      </c>
      <c r="F7726">
        <v>2021</v>
      </c>
      <c r="G7726">
        <v>91</v>
      </c>
      <c r="H7726">
        <v>74.06</v>
      </c>
      <c r="I7726">
        <v>868.09</v>
      </c>
      <c r="M7726">
        <v>895.21500000000003</v>
      </c>
      <c r="N7726">
        <v>8.1100000000000005E-2</v>
      </c>
      <c r="O7726">
        <v>0.96199999999999997</v>
      </c>
      <c r="P7726">
        <v>0.29649999999999999</v>
      </c>
      <c r="Q7726">
        <v>11034.591</v>
      </c>
      <c r="R7726" t="s">
        <v>923</v>
      </c>
      <c r="T7726" t="s">
        <v>28</v>
      </c>
      <c r="V7726" t="s">
        <v>32</v>
      </c>
      <c r="Y7726" t="s">
        <v>70</v>
      </c>
    </row>
    <row r="7727" spans="1:25" x14ac:dyDescent="0.45">
      <c r="A7727" t="s">
        <v>203</v>
      </c>
      <c r="B7727" t="s">
        <v>628</v>
      </c>
      <c r="C7727">
        <v>10823</v>
      </c>
      <c r="D7727" t="s">
        <v>629</v>
      </c>
      <c r="F7727">
        <v>2022</v>
      </c>
      <c r="G7727">
        <v>51</v>
      </c>
      <c r="H7727">
        <v>29.39</v>
      </c>
      <c r="I7727">
        <v>285.83999999999997</v>
      </c>
      <c r="M7727">
        <v>344.84100000000001</v>
      </c>
      <c r="N7727">
        <v>8.1500000000000003E-2</v>
      </c>
      <c r="O7727">
        <v>0.625</v>
      </c>
      <c r="P7727">
        <v>0.4602</v>
      </c>
      <c r="Q7727">
        <v>4249.8609999999999</v>
      </c>
      <c r="R7727" t="s">
        <v>923</v>
      </c>
      <c r="T7727" t="s">
        <v>28</v>
      </c>
      <c r="V7727" t="s">
        <v>32</v>
      </c>
      <c r="Y7727" t="s">
        <v>70</v>
      </c>
    </row>
    <row r="7728" spans="1:25" x14ac:dyDescent="0.45">
      <c r="A7728" t="s">
        <v>203</v>
      </c>
      <c r="B7728" t="s">
        <v>628</v>
      </c>
      <c r="C7728">
        <v>10823</v>
      </c>
      <c r="D7728" t="s">
        <v>629</v>
      </c>
      <c r="F7728">
        <v>2023</v>
      </c>
      <c r="G7728">
        <v>138</v>
      </c>
      <c r="H7728">
        <v>118.53</v>
      </c>
      <c r="I7728">
        <v>1562.94</v>
      </c>
      <c r="M7728">
        <v>1528.6790000000001</v>
      </c>
      <c r="N7728">
        <v>8.1000000000000003E-2</v>
      </c>
      <c r="O7728">
        <v>2.5539999999999998</v>
      </c>
      <c r="P7728">
        <v>0.34570000000000001</v>
      </c>
      <c r="Q7728">
        <v>18839.975999999999</v>
      </c>
      <c r="R7728" t="s">
        <v>923</v>
      </c>
      <c r="T7728" t="s">
        <v>28</v>
      </c>
      <c r="V7728" t="s">
        <v>32</v>
      </c>
      <c r="Y7728" t="s">
        <v>70</v>
      </c>
    </row>
    <row r="7729" spans="1:25" x14ac:dyDescent="0.45">
      <c r="A7729" t="s">
        <v>203</v>
      </c>
      <c r="B7729" t="s">
        <v>628</v>
      </c>
      <c r="C7729">
        <v>10823</v>
      </c>
      <c r="D7729" t="s">
        <v>629</v>
      </c>
      <c r="F7729">
        <v>2024</v>
      </c>
      <c r="G7729">
        <v>141</v>
      </c>
      <c r="H7729">
        <v>129.38</v>
      </c>
      <c r="I7729">
        <v>1643.34</v>
      </c>
      <c r="M7729">
        <v>1617.8309999999999</v>
      </c>
      <c r="N7729">
        <v>8.1000000000000003E-2</v>
      </c>
      <c r="O7729">
        <v>2.0859999999999999</v>
      </c>
      <c r="P7729">
        <v>0.31950000000000001</v>
      </c>
      <c r="Q7729">
        <v>19947.873</v>
      </c>
      <c r="R7729" t="s">
        <v>923</v>
      </c>
      <c r="T7729" t="s">
        <v>28</v>
      </c>
      <c r="V7729" t="s">
        <v>32</v>
      </c>
      <c r="Y7729" t="s">
        <v>70</v>
      </c>
    </row>
    <row r="7730" spans="1:25" x14ac:dyDescent="0.45">
      <c r="A7730" t="s">
        <v>203</v>
      </c>
      <c r="B7730" t="s">
        <v>628</v>
      </c>
      <c r="C7730">
        <v>10823</v>
      </c>
      <c r="D7730" t="s">
        <v>630</v>
      </c>
      <c r="F7730">
        <v>2009</v>
      </c>
      <c r="G7730">
        <v>66</v>
      </c>
      <c r="H7730">
        <v>41.49</v>
      </c>
      <c r="I7730">
        <v>622.17999999999995</v>
      </c>
      <c r="M7730">
        <v>608.70899999999995</v>
      </c>
      <c r="N7730">
        <v>8.1000000000000003E-2</v>
      </c>
      <c r="O7730">
        <v>4.82</v>
      </c>
      <c r="P7730">
        <v>1.2419</v>
      </c>
      <c r="Q7730">
        <v>7501.7629999999999</v>
      </c>
      <c r="R7730" t="s">
        <v>923</v>
      </c>
      <c r="T7730" t="s">
        <v>28</v>
      </c>
      <c r="V7730" t="s">
        <v>32</v>
      </c>
      <c r="Y7730" t="s">
        <v>69</v>
      </c>
    </row>
    <row r="7731" spans="1:25" x14ac:dyDescent="0.45">
      <c r="A7731" t="s">
        <v>203</v>
      </c>
      <c r="B7731" t="s">
        <v>628</v>
      </c>
      <c r="C7731">
        <v>10823</v>
      </c>
      <c r="D7731" t="s">
        <v>630</v>
      </c>
      <c r="F7731">
        <v>2010</v>
      </c>
      <c r="G7731">
        <v>642</v>
      </c>
      <c r="H7731">
        <v>617.16999999999996</v>
      </c>
      <c r="I7731">
        <v>8361.33</v>
      </c>
      <c r="M7731">
        <v>7770.1570000000002</v>
      </c>
      <c r="N7731">
        <v>8.1000000000000003E-2</v>
      </c>
      <c r="O7731">
        <v>8.4619999999999997</v>
      </c>
      <c r="P7731">
        <v>0.2213</v>
      </c>
      <c r="Q7731">
        <v>95753.680999999997</v>
      </c>
      <c r="R7731" t="s">
        <v>923</v>
      </c>
      <c r="T7731" t="s">
        <v>28</v>
      </c>
      <c r="V7731" t="s">
        <v>32</v>
      </c>
      <c r="Y7731" t="s">
        <v>69</v>
      </c>
    </row>
    <row r="7732" spans="1:25" x14ac:dyDescent="0.45">
      <c r="A7732" t="s">
        <v>203</v>
      </c>
      <c r="B7732" t="s">
        <v>628</v>
      </c>
      <c r="C7732">
        <v>10823</v>
      </c>
      <c r="D7732" t="s">
        <v>630</v>
      </c>
      <c r="F7732">
        <v>2011</v>
      </c>
      <c r="G7732">
        <v>138</v>
      </c>
      <c r="H7732">
        <v>110.25</v>
      </c>
      <c r="I7732">
        <v>1265.52</v>
      </c>
      <c r="M7732">
        <v>1308.2739999999999</v>
      </c>
      <c r="N7732">
        <v>8.1000000000000003E-2</v>
      </c>
      <c r="O7732">
        <v>1.405</v>
      </c>
      <c r="P7732">
        <v>0.31619999999999998</v>
      </c>
      <c r="Q7732">
        <v>16128.159</v>
      </c>
      <c r="R7732" t="s">
        <v>923</v>
      </c>
      <c r="T7732" t="s">
        <v>28</v>
      </c>
      <c r="V7732" t="s">
        <v>32</v>
      </c>
      <c r="Y7732" t="s">
        <v>69</v>
      </c>
    </row>
    <row r="7733" spans="1:25" x14ac:dyDescent="0.45">
      <c r="A7733" t="s">
        <v>203</v>
      </c>
      <c r="B7733" t="s">
        <v>628</v>
      </c>
      <c r="C7733">
        <v>10823</v>
      </c>
      <c r="D7733" t="s">
        <v>630</v>
      </c>
      <c r="F7733">
        <v>2012</v>
      </c>
      <c r="G7733">
        <v>137</v>
      </c>
      <c r="H7733">
        <v>106.52</v>
      </c>
      <c r="I7733">
        <v>1360.53</v>
      </c>
      <c r="M7733">
        <v>1523.9010000000001</v>
      </c>
      <c r="N7733">
        <v>8.1000000000000003E-2</v>
      </c>
      <c r="O7733">
        <v>1.766</v>
      </c>
      <c r="P7733">
        <v>0.34749999999999998</v>
      </c>
      <c r="Q7733">
        <v>18783.945</v>
      </c>
      <c r="R7733" t="s">
        <v>923</v>
      </c>
      <c r="T7733" t="s">
        <v>28</v>
      </c>
      <c r="V7733" t="s">
        <v>32</v>
      </c>
      <c r="Y7733" t="s">
        <v>69</v>
      </c>
    </row>
    <row r="7734" spans="1:25" x14ac:dyDescent="0.45">
      <c r="A7734" t="s">
        <v>203</v>
      </c>
      <c r="B7734" t="s">
        <v>628</v>
      </c>
      <c r="C7734">
        <v>10823</v>
      </c>
      <c r="D7734" t="s">
        <v>630</v>
      </c>
      <c r="F7734">
        <v>2013</v>
      </c>
      <c r="G7734">
        <v>180</v>
      </c>
      <c r="H7734">
        <v>134.97999999999999</v>
      </c>
      <c r="I7734">
        <v>1474.65</v>
      </c>
      <c r="M7734">
        <v>1537.864</v>
      </c>
      <c r="N7734">
        <v>8.1100000000000005E-2</v>
      </c>
      <c r="O7734">
        <v>3.944</v>
      </c>
      <c r="P7734">
        <v>0.56279999999999997</v>
      </c>
      <c r="Q7734">
        <v>18948.552</v>
      </c>
      <c r="R7734" t="s">
        <v>923</v>
      </c>
      <c r="T7734" t="s">
        <v>28</v>
      </c>
      <c r="V7734" t="s">
        <v>32</v>
      </c>
      <c r="Y7734" t="s">
        <v>69</v>
      </c>
    </row>
    <row r="7735" spans="1:25" x14ac:dyDescent="0.45">
      <c r="A7735" t="s">
        <v>203</v>
      </c>
      <c r="B7735" t="s">
        <v>628</v>
      </c>
      <c r="C7735">
        <v>10823</v>
      </c>
      <c r="D7735" t="s">
        <v>630</v>
      </c>
      <c r="F7735">
        <v>2014</v>
      </c>
      <c r="G7735">
        <v>213</v>
      </c>
      <c r="H7735">
        <v>178.28</v>
      </c>
      <c r="I7735">
        <v>2140.89</v>
      </c>
      <c r="M7735">
        <v>2118.67</v>
      </c>
      <c r="N7735">
        <v>8.1100000000000005E-2</v>
      </c>
      <c r="O7735">
        <v>6.75</v>
      </c>
      <c r="P7735">
        <v>0.67679999999999996</v>
      </c>
      <c r="Q7735">
        <v>26111.348000000002</v>
      </c>
      <c r="R7735" t="s">
        <v>923</v>
      </c>
      <c r="T7735" t="s">
        <v>28</v>
      </c>
      <c r="V7735" t="s">
        <v>32</v>
      </c>
      <c r="Y7735" t="s">
        <v>69</v>
      </c>
    </row>
    <row r="7736" spans="1:25" x14ac:dyDescent="0.45">
      <c r="A7736" t="s">
        <v>203</v>
      </c>
      <c r="B7736" t="s">
        <v>628</v>
      </c>
      <c r="C7736">
        <v>10823</v>
      </c>
      <c r="D7736" t="s">
        <v>630</v>
      </c>
      <c r="F7736">
        <v>2015</v>
      </c>
      <c r="G7736">
        <v>69</v>
      </c>
      <c r="H7736">
        <v>37.39</v>
      </c>
      <c r="I7736">
        <v>330.12</v>
      </c>
      <c r="M7736">
        <v>424.15499999999997</v>
      </c>
      <c r="N7736">
        <v>8.1000000000000003E-2</v>
      </c>
      <c r="O7736">
        <v>1.206</v>
      </c>
      <c r="P7736">
        <v>0.59009999999999996</v>
      </c>
      <c r="Q7736">
        <v>5226.299</v>
      </c>
      <c r="R7736" t="s">
        <v>923</v>
      </c>
      <c r="T7736" t="s">
        <v>28</v>
      </c>
      <c r="V7736" t="s">
        <v>32</v>
      </c>
      <c r="Y7736" t="s">
        <v>70</v>
      </c>
    </row>
    <row r="7737" spans="1:25" x14ac:dyDescent="0.45">
      <c r="A7737" t="s">
        <v>203</v>
      </c>
      <c r="B7737" t="s">
        <v>628</v>
      </c>
      <c r="C7737">
        <v>10823</v>
      </c>
      <c r="D7737" t="s">
        <v>630</v>
      </c>
      <c r="F7737">
        <v>2016</v>
      </c>
      <c r="G7737">
        <v>288</v>
      </c>
      <c r="H7737">
        <v>222.5</v>
      </c>
      <c r="I7737">
        <v>2191.41</v>
      </c>
      <c r="M7737">
        <v>2377.7139999999999</v>
      </c>
      <c r="N7737">
        <v>8.1199999999999994E-2</v>
      </c>
      <c r="O7737">
        <v>19.701000000000001</v>
      </c>
      <c r="P7737">
        <v>1.4137999999999999</v>
      </c>
      <c r="Q7737">
        <v>29301.219000000001</v>
      </c>
      <c r="R7737" t="s">
        <v>923</v>
      </c>
      <c r="T7737" t="s">
        <v>28</v>
      </c>
      <c r="V7737" t="s">
        <v>32</v>
      </c>
      <c r="Y7737" t="s">
        <v>70</v>
      </c>
    </row>
    <row r="7738" spans="1:25" x14ac:dyDescent="0.45">
      <c r="A7738" t="s">
        <v>203</v>
      </c>
      <c r="B7738" t="s">
        <v>628</v>
      </c>
      <c r="C7738">
        <v>10823</v>
      </c>
      <c r="D7738" t="s">
        <v>630</v>
      </c>
      <c r="F7738">
        <v>2017</v>
      </c>
      <c r="G7738">
        <v>351</v>
      </c>
      <c r="H7738">
        <v>304.37</v>
      </c>
      <c r="I7738">
        <v>3331.8</v>
      </c>
      <c r="M7738">
        <v>3424.5680000000002</v>
      </c>
      <c r="N7738">
        <v>8.1000000000000003E-2</v>
      </c>
      <c r="O7738">
        <v>21.37</v>
      </c>
      <c r="P7738">
        <v>1.1551</v>
      </c>
      <c r="Q7738">
        <v>42200.523000000001</v>
      </c>
      <c r="R7738" t="s">
        <v>923</v>
      </c>
      <c r="T7738" t="s">
        <v>28</v>
      </c>
      <c r="V7738" t="s">
        <v>32</v>
      </c>
      <c r="Y7738" t="s">
        <v>70</v>
      </c>
    </row>
    <row r="7739" spans="1:25" x14ac:dyDescent="0.45">
      <c r="A7739" t="s">
        <v>203</v>
      </c>
      <c r="B7739" t="s">
        <v>628</v>
      </c>
      <c r="C7739">
        <v>10823</v>
      </c>
      <c r="D7739" t="s">
        <v>630</v>
      </c>
      <c r="F7739">
        <v>2018</v>
      </c>
      <c r="G7739">
        <v>231</v>
      </c>
      <c r="H7739">
        <v>196.95</v>
      </c>
      <c r="I7739">
        <v>2058.2800000000002</v>
      </c>
      <c r="M7739">
        <v>2382.65</v>
      </c>
      <c r="N7739">
        <v>8.1100000000000005E-2</v>
      </c>
      <c r="O7739">
        <v>13.837</v>
      </c>
      <c r="P7739">
        <v>1.056</v>
      </c>
      <c r="Q7739">
        <v>29358.563999999998</v>
      </c>
      <c r="R7739" t="s">
        <v>923</v>
      </c>
      <c r="T7739" t="s">
        <v>28</v>
      </c>
      <c r="V7739" t="s">
        <v>32</v>
      </c>
      <c r="Y7739" t="s">
        <v>70</v>
      </c>
    </row>
    <row r="7740" spans="1:25" x14ac:dyDescent="0.45">
      <c r="A7740" t="s">
        <v>203</v>
      </c>
      <c r="B7740" t="s">
        <v>628</v>
      </c>
      <c r="C7740">
        <v>10823</v>
      </c>
      <c r="D7740" t="s">
        <v>630</v>
      </c>
      <c r="F7740">
        <v>2019</v>
      </c>
      <c r="G7740">
        <v>365</v>
      </c>
      <c r="H7740">
        <v>344.71</v>
      </c>
      <c r="I7740">
        <v>4347.71</v>
      </c>
      <c r="M7740">
        <v>4135.01</v>
      </c>
      <c r="N7740">
        <v>8.1000000000000003E-2</v>
      </c>
      <c r="O7740">
        <v>5.78</v>
      </c>
      <c r="P7740">
        <v>0.27429999999999999</v>
      </c>
      <c r="Q7740">
        <v>50975.673999999999</v>
      </c>
      <c r="R7740" t="s">
        <v>923</v>
      </c>
      <c r="T7740" t="s">
        <v>28</v>
      </c>
      <c r="V7740" t="s">
        <v>32</v>
      </c>
      <c r="Y7740" t="s">
        <v>70</v>
      </c>
    </row>
    <row r="7741" spans="1:25" x14ac:dyDescent="0.45">
      <c r="A7741" t="s">
        <v>203</v>
      </c>
      <c r="B7741" t="s">
        <v>628</v>
      </c>
      <c r="C7741">
        <v>10823</v>
      </c>
      <c r="D7741" t="s">
        <v>630</v>
      </c>
      <c r="F7741">
        <v>2020</v>
      </c>
      <c r="G7741">
        <v>144</v>
      </c>
      <c r="H7741">
        <v>121.52</v>
      </c>
      <c r="I7741">
        <v>1331.14</v>
      </c>
      <c r="M7741">
        <v>1340.249</v>
      </c>
      <c r="N7741">
        <v>8.1100000000000005E-2</v>
      </c>
      <c r="O7741">
        <v>2.19</v>
      </c>
      <c r="P7741">
        <v>0.45610000000000001</v>
      </c>
      <c r="Q7741">
        <v>16513.513999999999</v>
      </c>
      <c r="R7741" t="s">
        <v>923</v>
      </c>
      <c r="T7741" t="s">
        <v>28</v>
      </c>
      <c r="V7741" t="s">
        <v>32</v>
      </c>
      <c r="Y7741" t="s">
        <v>70</v>
      </c>
    </row>
    <row r="7742" spans="1:25" x14ac:dyDescent="0.45">
      <c r="A7742" t="s">
        <v>203</v>
      </c>
      <c r="B7742" t="s">
        <v>628</v>
      </c>
      <c r="C7742">
        <v>10823</v>
      </c>
      <c r="D7742" t="s">
        <v>630</v>
      </c>
      <c r="F7742">
        <v>2021</v>
      </c>
      <c r="G7742">
        <v>101</v>
      </c>
      <c r="H7742">
        <v>82.08</v>
      </c>
      <c r="I7742">
        <v>1036.74</v>
      </c>
      <c r="M7742">
        <v>1007.367</v>
      </c>
      <c r="N7742">
        <v>8.1000000000000003E-2</v>
      </c>
      <c r="O7742">
        <v>1.238</v>
      </c>
      <c r="P7742">
        <v>0.37769999999999998</v>
      </c>
      <c r="Q7742">
        <v>12418.563</v>
      </c>
      <c r="R7742" t="s">
        <v>923</v>
      </c>
      <c r="T7742" t="s">
        <v>28</v>
      </c>
      <c r="V7742" t="s">
        <v>32</v>
      </c>
      <c r="Y7742" t="s">
        <v>70</v>
      </c>
    </row>
    <row r="7743" spans="1:25" x14ac:dyDescent="0.45">
      <c r="A7743" t="s">
        <v>203</v>
      </c>
      <c r="B7743" t="s">
        <v>628</v>
      </c>
      <c r="C7743">
        <v>10823</v>
      </c>
      <c r="D7743" t="s">
        <v>630</v>
      </c>
      <c r="F7743">
        <v>2022</v>
      </c>
      <c r="G7743">
        <v>46</v>
      </c>
      <c r="H7743">
        <v>27.93</v>
      </c>
      <c r="I7743">
        <v>253.29</v>
      </c>
      <c r="M7743">
        <v>309.03899999999999</v>
      </c>
      <c r="N7743">
        <v>7.9299999999999995E-2</v>
      </c>
      <c r="O7743">
        <v>0.71099999999999997</v>
      </c>
      <c r="P7743">
        <v>0.53120000000000001</v>
      </c>
      <c r="Q7743">
        <v>3810.5419999999999</v>
      </c>
      <c r="R7743" t="s">
        <v>923</v>
      </c>
      <c r="T7743" t="s">
        <v>28</v>
      </c>
      <c r="V7743" t="s">
        <v>32</v>
      </c>
      <c r="Y7743" t="s">
        <v>70</v>
      </c>
    </row>
    <row r="7744" spans="1:25" x14ac:dyDescent="0.45">
      <c r="A7744" t="s">
        <v>203</v>
      </c>
      <c r="B7744" t="s">
        <v>628</v>
      </c>
      <c r="C7744">
        <v>10823</v>
      </c>
      <c r="D7744" t="s">
        <v>630</v>
      </c>
      <c r="F7744">
        <v>2023</v>
      </c>
      <c r="G7744">
        <v>53</v>
      </c>
      <c r="H7744">
        <v>36.39</v>
      </c>
      <c r="I7744">
        <v>443.12</v>
      </c>
      <c r="M7744">
        <v>470.94400000000002</v>
      </c>
      <c r="N7744">
        <v>8.1100000000000005E-2</v>
      </c>
      <c r="O7744">
        <v>2.056</v>
      </c>
      <c r="P7744">
        <v>0.75600000000000001</v>
      </c>
      <c r="Q7744">
        <v>5805.58</v>
      </c>
      <c r="R7744" t="s">
        <v>923</v>
      </c>
      <c r="T7744" t="s">
        <v>28</v>
      </c>
      <c r="V7744" t="s">
        <v>32</v>
      </c>
      <c r="Y7744" t="s">
        <v>70</v>
      </c>
    </row>
    <row r="7745" spans="1:25" x14ac:dyDescent="0.45">
      <c r="A7745" t="s">
        <v>203</v>
      </c>
      <c r="B7745" t="s">
        <v>628</v>
      </c>
      <c r="C7745">
        <v>10823</v>
      </c>
      <c r="D7745" t="s">
        <v>630</v>
      </c>
      <c r="F7745">
        <v>2024</v>
      </c>
      <c r="G7745">
        <v>91</v>
      </c>
      <c r="H7745">
        <v>79.63</v>
      </c>
      <c r="I7745">
        <v>1055.05</v>
      </c>
      <c r="M7745">
        <v>1019.9880000000001</v>
      </c>
      <c r="N7745">
        <v>8.1000000000000003E-2</v>
      </c>
      <c r="O7745">
        <v>2.113</v>
      </c>
      <c r="P7745">
        <v>0.48630000000000001</v>
      </c>
      <c r="Q7745">
        <v>12569.535</v>
      </c>
      <c r="R7745" t="s">
        <v>923</v>
      </c>
      <c r="T7745" t="s">
        <v>28</v>
      </c>
      <c r="V7745" t="s">
        <v>32</v>
      </c>
      <c r="Y7745" t="s">
        <v>70</v>
      </c>
    </row>
    <row r="7746" spans="1:25" x14ac:dyDescent="0.45">
      <c r="A7746" t="s">
        <v>203</v>
      </c>
      <c r="B7746" t="s">
        <v>631</v>
      </c>
      <c r="C7746">
        <v>50002</v>
      </c>
      <c r="D7746">
        <v>1</v>
      </c>
      <c r="F7746">
        <v>2009</v>
      </c>
      <c r="G7746">
        <v>248</v>
      </c>
      <c r="H7746">
        <v>229</v>
      </c>
      <c r="I7746">
        <v>6321.5</v>
      </c>
      <c r="M7746">
        <v>4985.1499999999996</v>
      </c>
      <c r="N7746">
        <v>6.0699999999999997E-2</v>
      </c>
      <c r="O7746">
        <v>0.95299999999999996</v>
      </c>
      <c r="P7746">
        <v>2.8500000000000001E-2</v>
      </c>
      <c r="Q7746">
        <v>81535.05</v>
      </c>
      <c r="R7746" t="s">
        <v>333</v>
      </c>
      <c r="S7746" t="s">
        <v>38</v>
      </c>
      <c r="T7746" t="s">
        <v>89</v>
      </c>
      <c r="V7746" t="s">
        <v>608</v>
      </c>
      <c r="Y7746" t="s">
        <v>69</v>
      </c>
    </row>
    <row r="7747" spans="1:25" x14ac:dyDescent="0.45">
      <c r="A7747" t="s">
        <v>203</v>
      </c>
      <c r="B7747" t="s">
        <v>631</v>
      </c>
      <c r="C7747">
        <v>50002</v>
      </c>
      <c r="D7747">
        <v>1</v>
      </c>
      <c r="F7747">
        <v>2010</v>
      </c>
      <c r="G7747">
        <v>1468</v>
      </c>
      <c r="H7747">
        <v>1365.25</v>
      </c>
      <c r="I7747">
        <v>43007.25</v>
      </c>
      <c r="M7747">
        <v>31674.15</v>
      </c>
      <c r="N7747">
        <v>5.9499999999999997E-2</v>
      </c>
      <c r="O7747">
        <v>5.6040000000000001</v>
      </c>
      <c r="P7747">
        <v>2.46E-2</v>
      </c>
      <c r="Q7747">
        <v>530439.52500000002</v>
      </c>
      <c r="R7747" t="s">
        <v>333</v>
      </c>
      <c r="S7747" t="s">
        <v>38</v>
      </c>
      <c r="T7747" t="s">
        <v>89</v>
      </c>
      <c r="V7747" t="s">
        <v>608</v>
      </c>
      <c r="Y7747" t="s">
        <v>69</v>
      </c>
    </row>
    <row r="7748" spans="1:25" x14ac:dyDescent="0.45">
      <c r="A7748" t="s">
        <v>203</v>
      </c>
      <c r="B7748" t="s">
        <v>631</v>
      </c>
      <c r="C7748">
        <v>50002</v>
      </c>
      <c r="D7748">
        <v>1</v>
      </c>
      <c r="F7748">
        <v>2011</v>
      </c>
      <c r="G7748">
        <v>1468</v>
      </c>
      <c r="H7748">
        <v>1334.76</v>
      </c>
      <c r="I7748">
        <v>42550.48</v>
      </c>
      <c r="M7748">
        <v>31621.603999999999</v>
      </c>
      <c r="N7748">
        <v>6.0699999999999997E-2</v>
      </c>
      <c r="O7748">
        <v>5.9640000000000004</v>
      </c>
      <c r="P7748">
        <v>2.7799999999999998E-2</v>
      </c>
      <c r="Q7748">
        <v>517949.22899999999</v>
      </c>
      <c r="R7748" t="s">
        <v>333</v>
      </c>
      <c r="S7748" t="s">
        <v>38</v>
      </c>
      <c r="T7748" t="s">
        <v>89</v>
      </c>
      <c r="V7748" t="s">
        <v>608</v>
      </c>
      <c r="Y7748" t="s">
        <v>69</v>
      </c>
    </row>
    <row r="7749" spans="1:25" x14ac:dyDescent="0.45">
      <c r="A7749" t="s">
        <v>203</v>
      </c>
      <c r="B7749" t="s">
        <v>631</v>
      </c>
      <c r="C7749">
        <v>50002</v>
      </c>
      <c r="D7749">
        <v>1</v>
      </c>
      <c r="F7749">
        <v>2012</v>
      </c>
      <c r="G7749">
        <v>2332</v>
      </c>
      <c r="H7749">
        <v>2160.12</v>
      </c>
      <c r="I7749">
        <v>66397.67</v>
      </c>
      <c r="M7749">
        <v>49741.417999999998</v>
      </c>
      <c r="N7749">
        <v>6.1199999999999997E-2</v>
      </c>
      <c r="O7749">
        <v>7.976</v>
      </c>
      <c r="P7749">
        <v>2.1499999999999998E-2</v>
      </c>
      <c r="Q7749">
        <v>809754.43099999998</v>
      </c>
      <c r="R7749" t="s">
        <v>333</v>
      </c>
      <c r="S7749" t="s">
        <v>38</v>
      </c>
      <c r="T7749" t="s">
        <v>89</v>
      </c>
      <c r="V7749" t="s">
        <v>608</v>
      </c>
      <c r="Y7749" t="s">
        <v>69</v>
      </c>
    </row>
    <row r="7750" spans="1:25" x14ac:dyDescent="0.45">
      <c r="A7750" t="s">
        <v>203</v>
      </c>
      <c r="B7750" t="s">
        <v>631</v>
      </c>
      <c r="C7750">
        <v>50002</v>
      </c>
      <c r="D7750">
        <v>1</v>
      </c>
      <c r="F7750">
        <v>2013</v>
      </c>
      <c r="G7750">
        <v>1709</v>
      </c>
      <c r="H7750">
        <v>1547.94</v>
      </c>
      <c r="I7750">
        <v>49690.42</v>
      </c>
      <c r="M7750">
        <v>38319.383000000002</v>
      </c>
      <c r="N7750">
        <v>6.3899999999999998E-2</v>
      </c>
      <c r="O7750">
        <v>7.5350000000000001</v>
      </c>
      <c r="P7750">
        <v>2.9899999999999999E-2</v>
      </c>
      <c r="Q7750">
        <v>596766.42099999997</v>
      </c>
      <c r="R7750" t="s">
        <v>333</v>
      </c>
      <c r="S7750" t="s">
        <v>38</v>
      </c>
      <c r="T7750" t="s">
        <v>89</v>
      </c>
      <c r="V7750" t="s">
        <v>608</v>
      </c>
      <c r="Y7750" t="s">
        <v>69</v>
      </c>
    </row>
    <row r="7751" spans="1:25" x14ac:dyDescent="0.45">
      <c r="A7751" t="s">
        <v>203</v>
      </c>
      <c r="B7751" t="s">
        <v>631</v>
      </c>
      <c r="C7751">
        <v>50002</v>
      </c>
      <c r="D7751">
        <v>1</v>
      </c>
      <c r="F7751">
        <v>2014</v>
      </c>
      <c r="G7751">
        <v>1009</v>
      </c>
      <c r="H7751">
        <v>901.59</v>
      </c>
      <c r="I7751">
        <v>32187.16</v>
      </c>
      <c r="M7751">
        <v>24009.901999999998</v>
      </c>
      <c r="N7751">
        <v>6.3399999999999998E-2</v>
      </c>
      <c r="O7751">
        <v>6.4809999999999999</v>
      </c>
      <c r="P7751">
        <v>4.3400000000000001E-2</v>
      </c>
      <c r="Q7751">
        <v>375165.42599999998</v>
      </c>
      <c r="R7751" t="s">
        <v>333</v>
      </c>
      <c r="S7751" t="s">
        <v>38</v>
      </c>
      <c r="T7751" t="s">
        <v>89</v>
      </c>
      <c r="V7751" t="s">
        <v>608</v>
      </c>
      <c r="Y7751" t="s">
        <v>69</v>
      </c>
    </row>
    <row r="7752" spans="1:25" x14ac:dyDescent="0.45">
      <c r="A7752" t="s">
        <v>203</v>
      </c>
      <c r="B7752" t="s">
        <v>631</v>
      </c>
      <c r="C7752">
        <v>50002</v>
      </c>
      <c r="D7752">
        <v>1</v>
      </c>
      <c r="F7752">
        <v>2015</v>
      </c>
      <c r="G7752">
        <v>1820</v>
      </c>
      <c r="H7752">
        <v>1715.19</v>
      </c>
      <c r="I7752">
        <v>60757.279999999999</v>
      </c>
      <c r="M7752">
        <v>43330.642</v>
      </c>
      <c r="N7752">
        <v>6.0299999999999999E-2</v>
      </c>
      <c r="O7752">
        <v>8.7579999999999991</v>
      </c>
      <c r="P7752">
        <v>2.8500000000000001E-2</v>
      </c>
      <c r="Q7752">
        <v>715734.73600000003</v>
      </c>
      <c r="R7752" t="s">
        <v>333</v>
      </c>
      <c r="S7752" t="s">
        <v>38</v>
      </c>
      <c r="T7752" t="s">
        <v>89</v>
      </c>
      <c r="V7752" t="s">
        <v>608</v>
      </c>
      <c r="Y7752" t="s">
        <v>70</v>
      </c>
    </row>
    <row r="7753" spans="1:25" x14ac:dyDescent="0.45">
      <c r="A7753" t="s">
        <v>203</v>
      </c>
      <c r="B7753" t="s">
        <v>631</v>
      </c>
      <c r="C7753">
        <v>50002</v>
      </c>
      <c r="D7753">
        <v>1</v>
      </c>
      <c r="F7753">
        <v>2016</v>
      </c>
      <c r="G7753">
        <v>1714</v>
      </c>
      <c r="H7753">
        <v>1633.63</v>
      </c>
      <c r="I7753">
        <v>57094.01</v>
      </c>
      <c r="M7753">
        <v>40385.538999999997</v>
      </c>
      <c r="N7753">
        <v>5.9400000000000001E-2</v>
      </c>
      <c r="O7753">
        <v>7.9950000000000001</v>
      </c>
      <c r="P7753">
        <v>2.7099999999999999E-2</v>
      </c>
      <c r="Q7753">
        <v>676978.22199999995</v>
      </c>
      <c r="R7753" t="s">
        <v>333</v>
      </c>
      <c r="S7753" t="s">
        <v>38</v>
      </c>
      <c r="T7753" t="s">
        <v>89</v>
      </c>
      <c r="V7753" t="s">
        <v>608</v>
      </c>
      <c r="Y7753" t="s">
        <v>70</v>
      </c>
    </row>
    <row r="7754" spans="1:25" x14ac:dyDescent="0.45">
      <c r="A7754" t="s">
        <v>203</v>
      </c>
      <c r="B7754" t="s">
        <v>631</v>
      </c>
      <c r="C7754">
        <v>50002</v>
      </c>
      <c r="D7754">
        <v>1</v>
      </c>
      <c r="F7754">
        <v>2017</v>
      </c>
      <c r="G7754">
        <v>1231</v>
      </c>
      <c r="H7754">
        <v>1119.79</v>
      </c>
      <c r="I7754">
        <v>37151.5</v>
      </c>
      <c r="M7754">
        <v>26848.555</v>
      </c>
      <c r="N7754">
        <v>0.06</v>
      </c>
      <c r="O7754">
        <v>6.1159999999999997</v>
      </c>
      <c r="P7754">
        <v>3.4000000000000002E-2</v>
      </c>
      <c r="Q7754">
        <v>445468.12699999998</v>
      </c>
      <c r="R7754" t="s">
        <v>333</v>
      </c>
      <c r="S7754" t="s">
        <v>38</v>
      </c>
      <c r="T7754" t="s">
        <v>89</v>
      </c>
      <c r="V7754" t="s">
        <v>608</v>
      </c>
      <c r="Y7754" t="s">
        <v>70</v>
      </c>
    </row>
    <row r="7755" spans="1:25" x14ac:dyDescent="0.45">
      <c r="A7755" t="s">
        <v>203</v>
      </c>
      <c r="B7755" t="s">
        <v>631</v>
      </c>
      <c r="C7755">
        <v>50002</v>
      </c>
      <c r="D7755">
        <v>1</v>
      </c>
      <c r="F7755">
        <v>2018</v>
      </c>
      <c r="G7755">
        <v>918</v>
      </c>
      <c r="H7755">
        <v>850.3</v>
      </c>
      <c r="I7755">
        <v>26967.02</v>
      </c>
      <c r="M7755">
        <v>19955.148000000001</v>
      </c>
      <c r="N7755">
        <v>6.0600000000000001E-2</v>
      </c>
      <c r="O7755">
        <v>3.33</v>
      </c>
      <c r="P7755">
        <v>2.4899999999999999E-2</v>
      </c>
      <c r="Q7755">
        <v>326899.97100000002</v>
      </c>
      <c r="R7755" t="s">
        <v>333</v>
      </c>
      <c r="S7755" t="s">
        <v>38</v>
      </c>
      <c r="T7755" t="s">
        <v>89</v>
      </c>
      <c r="V7755" t="s">
        <v>608</v>
      </c>
      <c r="Y7755" t="s">
        <v>70</v>
      </c>
    </row>
    <row r="7756" spans="1:25" x14ac:dyDescent="0.45">
      <c r="A7756" t="s">
        <v>203</v>
      </c>
      <c r="B7756" t="s">
        <v>631</v>
      </c>
      <c r="C7756">
        <v>50002</v>
      </c>
      <c r="D7756">
        <v>1</v>
      </c>
      <c r="F7756">
        <v>2019</v>
      </c>
      <c r="G7756">
        <v>646</v>
      </c>
      <c r="H7756">
        <v>626.64</v>
      </c>
      <c r="I7756">
        <v>18848.7</v>
      </c>
      <c r="M7756">
        <v>13746.538</v>
      </c>
      <c r="N7756">
        <v>5.9400000000000001E-2</v>
      </c>
      <c r="O7756">
        <v>2.2229999999999999</v>
      </c>
      <c r="P7756">
        <v>2.29E-2</v>
      </c>
      <c r="Q7756">
        <v>230694.68700000001</v>
      </c>
      <c r="R7756" t="s">
        <v>333</v>
      </c>
      <c r="S7756" t="s">
        <v>38</v>
      </c>
      <c r="T7756" t="s">
        <v>89</v>
      </c>
      <c r="V7756" t="s">
        <v>608</v>
      </c>
      <c r="Y7756" t="s">
        <v>70</v>
      </c>
    </row>
    <row r="7757" spans="1:25" x14ac:dyDescent="0.45">
      <c r="A7757" t="s">
        <v>203</v>
      </c>
      <c r="B7757" t="s">
        <v>631</v>
      </c>
      <c r="C7757">
        <v>50002</v>
      </c>
      <c r="D7757">
        <v>1</v>
      </c>
      <c r="F7757">
        <v>2020</v>
      </c>
      <c r="G7757">
        <v>265</v>
      </c>
      <c r="H7757">
        <v>235.69</v>
      </c>
      <c r="I7757">
        <v>7154.91</v>
      </c>
      <c r="M7757">
        <v>5243.7839999999997</v>
      </c>
      <c r="N7757">
        <v>5.9400000000000001E-2</v>
      </c>
      <c r="O7757">
        <v>0.98</v>
      </c>
      <c r="P7757">
        <v>2.76E-2</v>
      </c>
      <c r="Q7757">
        <v>88018.866999999998</v>
      </c>
      <c r="R7757" t="s">
        <v>333</v>
      </c>
      <c r="S7757" t="s">
        <v>38</v>
      </c>
      <c r="T7757" t="s">
        <v>89</v>
      </c>
      <c r="V7757" t="s">
        <v>608</v>
      </c>
      <c r="Y7757" t="s">
        <v>70</v>
      </c>
    </row>
    <row r="7758" spans="1:25" x14ac:dyDescent="0.45">
      <c r="A7758" t="s">
        <v>203</v>
      </c>
      <c r="B7758" t="s">
        <v>631</v>
      </c>
      <c r="C7758">
        <v>50002</v>
      </c>
      <c r="D7758">
        <v>1</v>
      </c>
      <c r="F7758">
        <v>2021</v>
      </c>
      <c r="G7758">
        <v>545</v>
      </c>
      <c r="H7758">
        <v>511.25</v>
      </c>
      <c r="I7758">
        <v>14876.63</v>
      </c>
      <c r="M7758">
        <v>11064.221</v>
      </c>
      <c r="N7758">
        <v>5.9299999999999999E-2</v>
      </c>
      <c r="O7758">
        <v>1.758</v>
      </c>
      <c r="P7758">
        <v>2.4E-2</v>
      </c>
      <c r="Q7758">
        <v>185898.079</v>
      </c>
      <c r="R7758" t="s">
        <v>333</v>
      </c>
      <c r="S7758" t="s">
        <v>38</v>
      </c>
      <c r="T7758" t="s">
        <v>89</v>
      </c>
      <c r="V7758" t="s">
        <v>608</v>
      </c>
      <c r="Y7758" t="s">
        <v>70</v>
      </c>
    </row>
    <row r="7759" spans="1:25" x14ac:dyDescent="0.45">
      <c r="A7759" t="s">
        <v>203</v>
      </c>
      <c r="B7759" t="s">
        <v>631</v>
      </c>
      <c r="C7759">
        <v>50002</v>
      </c>
      <c r="D7759">
        <v>1</v>
      </c>
      <c r="F7759">
        <v>2022</v>
      </c>
      <c r="G7759">
        <v>483</v>
      </c>
      <c r="H7759">
        <v>449.15</v>
      </c>
      <c r="I7759">
        <v>13286.58</v>
      </c>
      <c r="M7759">
        <v>10035.698</v>
      </c>
      <c r="N7759">
        <v>5.9299999999999999E-2</v>
      </c>
      <c r="O7759">
        <v>1.536</v>
      </c>
      <c r="P7759">
        <v>2.4400000000000002E-2</v>
      </c>
      <c r="Q7759">
        <v>168725.394</v>
      </c>
      <c r="R7759" t="s">
        <v>333</v>
      </c>
      <c r="S7759" t="s">
        <v>38</v>
      </c>
      <c r="T7759" t="s">
        <v>89</v>
      </c>
      <c r="V7759" t="s">
        <v>608</v>
      </c>
      <c r="Y7759" t="s">
        <v>70</v>
      </c>
    </row>
    <row r="7760" spans="1:25" x14ac:dyDescent="0.45">
      <c r="A7760" t="s">
        <v>203</v>
      </c>
      <c r="B7760" t="s">
        <v>631</v>
      </c>
      <c r="C7760">
        <v>50002</v>
      </c>
      <c r="D7760">
        <v>1</v>
      </c>
      <c r="F7760">
        <v>2023</v>
      </c>
      <c r="G7760">
        <v>178</v>
      </c>
      <c r="H7760">
        <v>155.22</v>
      </c>
      <c r="I7760">
        <v>4390.43</v>
      </c>
      <c r="M7760">
        <v>3428.5320000000002</v>
      </c>
      <c r="N7760">
        <v>6.0299999999999999E-2</v>
      </c>
      <c r="O7760">
        <v>0.55000000000000004</v>
      </c>
      <c r="P7760">
        <v>2.8000000000000001E-2</v>
      </c>
      <c r="Q7760">
        <v>56442.196000000004</v>
      </c>
      <c r="R7760" t="s">
        <v>333</v>
      </c>
      <c r="S7760" t="s">
        <v>38</v>
      </c>
      <c r="T7760" t="s">
        <v>89</v>
      </c>
      <c r="V7760" t="s">
        <v>608</v>
      </c>
      <c r="Y7760" t="s">
        <v>70</v>
      </c>
    </row>
    <row r="7761" spans="1:25" x14ac:dyDescent="0.45">
      <c r="A7761" t="s">
        <v>203</v>
      </c>
      <c r="B7761" t="s">
        <v>631</v>
      </c>
      <c r="C7761">
        <v>50002</v>
      </c>
      <c r="D7761">
        <v>1</v>
      </c>
      <c r="F7761">
        <v>2024</v>
      </c>
      <c r="G7761">
        <v>50</v>
      </c>
      <c r="H7761">
        <v>42.91</v>
      </c>
      <c r="I7761">
        <v>1183.03</v>
      </c>
      <c r="M7761">
        <v>918.52</v>
      </c>
      <c r="N7761">
        <v>5.9200000000000003E-2</v>
      </c>
      <c r="O7761">
        <v>0.155</v>
      </c>
      <c r="P7761">
        <v>2.58E-2</v>
      </c>
      <c r="Q7761">
        <v>15460.834999999999</v>
      </c>
      <c r="R7761" t="s">
        <v>333</v>
      </c>
      <c r="S7761" t="s">
        <v>38</v>
      </c>
      <c r="T7761" t="s">
        <v>89</v>
      </c>
      <c r="V7761" t="s">
        <v>608</v>
      </c>
      <c r="Y7761" t="s">
        <v>70</v>
      </c>
    </row>
    <row r="7762" spans="1:25" x14ac:dyDescent="0.45">
      <c r="A7762" t="s">
        <v>203</v>
      </c>
      <c r="B7762" t="s">
        <v>631</v>
      </c>
      <c r="C7762">
        <v>50002</v>
      </c>
      <c r="D7762">
        <v>2</v>
      </c>
      <c r="F7762">
        <v>2009</v>
      </c>
      <c r="G7762">
        <v>275</v>
      </c>
      <c r="H7762">
        <v>255.25</v>
      </c>
      <c r="I7762">
        <v>7383</v>
      </c>
      <c r="M7762">
        <v>5826.375</v>
      </c>
      <c r="N7762">
        <v>6.0600000000000001E-2</v>
      </c>
      <c r="O7762">
        <v>0.96599999999999997</v>
      </c>
      <c r="P7762">
        <v>2.5999999999999999E-2</v>
      </c>
      <c r="Q7762">
        <v>95357.925000000003</v>
      </c>
      <c r="R7762" t="s">
        <v>333</v>
      </c>
      <c r="S7762" t="s">
        <v>38</v>
      </c>
      <c r="T7762" t="s">
        <v>89</v>
      </c>
      <c r="V7762" t="s">
        <v>608</v>
      </c>
      <c r="Y7762" t="s">
        <v>69</v>
      </c>
    </row>
    <row r="7763" spans="1:25" x14ac:dyDescent="0.45">
      <c r="A7763" t="s">
        <v>203</v>
      </c>
      <c r="B7763" t="s">
        <v>631</v>
      </c>
      <c r="C7763">
        <v>50002</v>
      </c>
      <c r="D7763">
        <v>2</v>
      </c>
      <c r="F7763">
        <v>2010</v>
      </c>
      <c r="G7763">
        <v>1512</v>
      </c>
      <c r="H7763">
        <v>1416.75</v>
      </c>
      <c r="I7763">
        <v>45489.25</v>
      </c>
      <c r="M7763">
        <v>34149.824999999997</v>
      </c>
      <c r="N7763">
        <v>5.9400000000000001E-2</v>
      </c>
      <c r="O7763">
        <v>5.306</v>
      </c>
      <c r="P7763">
        <v>2.18E-2</v>
      </c>
      <c r="Q7763">
        <v>572632.35</v>
      </c>
      <c r="R7763" t="s">
        <v>333</v>
      </c>
      <c r="S7763" t="s">
        <v>38</v>
      </c>
      <c r="T7763" t="s">
        <v>89</v>
      </c>
      <c r="V7763" t="s">
        <v>608</v>
      </c>
      <c r="Y7763" t="s">
        <v>69</v>
      </c>
    </row>
    <row r="7764" spans="1:25" x14ac:dyDescent="0.45">
      <c r="A7764" t="s">
        <v>203</v>
      </c>
      <c r="B7764" t="s">
        <v>631</v>
      </c>
      <c r="C7764">
        <v>50002</v>
      </c>
      <c r="D7764">
        <v>2</v>
      </c>
      <c r="F7764">
        <v>2011</v>
      </c>
      <c r="G7764">
        <v>1716</v>
      </c>
      <c r="H7764">
        <v>1598.09</v>
      </c>
      <c r="I7764">
        <v>51996.36</v>
      </c>
      <c r="M7764">
        <v>34430.915000000001</v>
      </c>
      <c r="N7764">
        <v>6.0499999999999998E-2</v>
      </c>
      <c r="O7764">
        <v>6.6710000000000003</v>
      </c>
      <c r="P7764">
        <v>2.63E-2</v>
      </c>
      <c r="Q7764">
        <v>565596.049</v>
      </c>
      <c r="R7764" t="s">
        <v>333</v>
      </c>
      <c r="S7764" t="s">
        <v>38</v>
      </c>
      <c r="T7764" t="s">
        <v>89</v>
      </c>
      <c r="V7764" t="s">
        <v>608</v>
      </c>
      <c r="Y7764" t="s">
        <v>69</v>
      </c>
    </row>
    <row r="7765" spans="1:25" x14ac:dyDescent="0.45">
      <c r="A7765" t="s">
        <v>203</v>
      </c>
      <c r="B7765" t="s">
        <v>631</v>
      </c>
      <c r="C7765">
        <v>50002</v>
      </c>
      <c r="D7765">
        <v>2</v>
      </c>
      <c r="F7765">
        <v>2012</v>
      </c>
      <c r="G7765">
        <v>2560</v>
      </c>
      <c r="H7765">
        <v>2390.09</v>
      </c>
      <c r="I7765">
        <v>76138.649999999994</v>
      </c>
      <c r="M7765">
        <v>57440.006000000001</v>
      </c>
      <c r="N7765">
        <v>6.0900000000000003E-2</v>
      </c>
      <c r="O7765">
        <v>9.18</v>
      </c>
      <c r="P7765">
        <v>2.1999999999999999E-2</v>
      </c>
      <c r="Q7765">
        <v>940339.03799999994</v>
      </c>
      <c r="R7765" t="s">
        <v>333</v>
      </c>
      <c r="S7765" t="s">
        <v>38</v>
      </c>
      <c r="T7765" t="s">
        <v>89</v>
      </c>
      <c r="V7765" t="s">
        <v>608</v>
      </c>
      <c r="Y7765" t="s">
        <v>69</v>
      </c>
    </row>
    <row r="7766" spans="1:25" x14ac:dyDescent="0.45">
      <c r="A7766" t="s">
        <v>203</v>
      </c>
      <c r="B7766" t="s">
        <v>631</v>
      </c>
      <c r="C7766">
        <v>50002</v>
      </c>
      <c r="D7766">
        <v>2</v>
      </c>
      <c r="F7766">
        <v>2013</v>
      </c>
      <c r="G7766">
        <v>1972</v>
      </c>
      <c r="H7766">
        <v>1817.99</v>
      </c>
      <c r="I7766">
        <v>60455.67</v>
      </c>
      <c r="M7766">
        <v>46720.705999999998</v>
      </c>
      <c r="N7766">
        <v>6.3799999999999996E-2</v>
      </c>
      <c r="O7766">
        <v>8.718</v>
      </c>
      <c r="P7766">
        <v>2.9399999999999999E-2</v>
      </c>
      <c r="Q7766">
        <v>728441.24300000002</v>
      </c>
      <c r="R7766" t="s">
        <v>333</v>
      </c>
      <c r="S7766" t="s">
        <v>38</v>
      </c>
      <c r="T7766" t="s">
        <v>89</v>
      </c>
      <c r="V7766" t="s">
        <v>608</v>
      </c>
      <c r="Y7766" t="s">
        <v>69</v>
      </c>
    </row>
    <row r="7767" spans="1:25" x14ac:dyDescent="0.45">
      <c r="A7767" t="s">
        <v>203</v>
      </c>
      <c r="B7767" t="s">
        <v>631</v>
      </c>
      <c r="C7767">
        <v>50002</v>
      </c>
      <c r="D7767">
        <v>2</v>
      </c>
      <c r="F7767">
        <v>2014</v>
      </c>
      <c r="G7767">
        <v>1112</v>
      </c>
      <c r="H7767">
        <v>1026.02</v>
      </c>
      <c r="I7767">
        <v>37053.9</v>
      </c>
      <c r="M7767">
        <v>28205.425999999999</v>
      </c>
      <c r="N7767">
        <v>6.3600000000000004E-2</v>
      </c>
      <c r="O7767">
        <v>6.7210000000000001</v>
      </c>
      <c r="P7767">
        <v>4.0300000000000002E-2</v>
      </c>
      <c r="Q7767">
        <v>440033.16800000001</v>
      </c>
      <c r="R7767" t="s">
        <v>333</v>
      </c>
      <c r="S7767" t="s">
        <v>38</v>
      </c>
      <c r="T7767" t="s">
        <v>89</v>
      </c>
      <c r="V7767" t="s">
        <v>608</v>
      </c>
      <c r="Y7767" t="s">
        <v>69</v>
      </c>
    </row>
    <row r="7768" spans="1:25" x14ac:dyDescent="0.45">
      <c r="A7768" t="s">
        <v>203</v>
      </c>
      <c r="B7768" t="s">
        <v>631</v>
      </c>
      <c r="C7768">
        <v>50002</v>
      </c>
      <c r="D7768">
        <v>2</v>
      </c>
      <c r="F7768">
        <v>2015</v>
      </c>
      <c r="G7768">
        <v>1912</v>
      </c>
      <c r="H7768">
        <v>1818.88</v>
      </c>
      <c r="I7768">
        <v>65505.69</v>
      </c>
      <c r="M7768">
        <v>47600.667999999998</v>
      </c>
      <c r="N7768">
        <v>6.0299999999999999E-2</v>
      </c>
      <c r="O7768">
        <v>8.6630000000000003</v>
      </c>
      <c r="P7768">
        <v>2.7900000000000001E-2</v>
      </c>
      <c r="Q7768">
        <v>785540.21900000004</v>
      </c>
      <c r="R7768" t="s">
        <v>333</v>
      </c>
      <c r="S7768" t="s">
        <v>38</v>
      </c>
      <c r="T7768" t="s">
        <v>89</v>
      </c>
      <c r="V7768" t="s">
        <v>608</v>
      </c>
      <c r="Y7768" t="s">
        <v>70</v>
      </c>
    </row>
    <row r="7769" spans="1:25" x14ac:dyDescent="0.45">
      <c r="A7769" t="s">
        <v>203</v>
      </c>
      <c r="B7769" t="s">
        <v>631</v>
      </c>
      <c r="C7769">
        <v>50002</v>
      </c>
      <c r="D7769">
        <v>2</v>
      </c>
      <c r="F7769">
        <v>2016</v>
      </c>
      <c r="G7769">
        <v>1841</v>
      </c>
      <c r="H7769">
        <v>1744.02</v>
      </c>
      <c r="I7769">
        <v>60987.69</v>
      </c>
      <c r="M7769">
        <v>44117.470999999998</v>
      </c>
      <c r="N7769">
        <v>5.9499999999999997E-2</v>
      </c>
      <c r="O7769">
        <v>8.0679999999999996</v>
      </c>
      <c r="P7769">
        <v>2.7199999999999998E-2</v>
      </c>
      <c r="Q7769">
        <v>739325.81299999997</v>
      </c>
      <c r="R7769" t="s">
        <v>333</v>
      </c>
      <c r="S7769" t="s">
        <v>38</v>
      </c>
      <c r="T7769" t="s">
        <v>89</v>
      </c>
      <c r="V7769" t="s">
        <v>608</v>
      </c>
      <c r="Y7769" t="s">
        <v>70</v>
      </c>
    </row>
    <row r="7770" spans="1:25" x14ac:dyDescent="0.45">
      <c r="A7770" t="s">
        <v>203</v>
      </c>
      <c r="B7770" t="s">
        <v>631</v>
      </c>
      <c r="C7770">
        <v>50002</v>
      </c>
      <c r="D7770">
        <v>2</v>
      </c>
      <c r="F7770">
        <v>2017</v>
      </c>
      <c r="G7770">
        <v>1372</v>
      </c>
      <c r="H7770">
        <v>1251.25</v>
      </c>
      <c r="I7770">
        <v>42228.53</v>
      </c>
      <c r="M7770">
        <v>30989.378000000001</v>
      </c>
      <c r="N7770">
        <v>5.9900000000000002E-2</v>
      </c>
      <c r="O7770">
        <v>6.7350000000000003</v>
      </c>
      <c r="P7770">
        <v>3.5099999999999999E-2</v>
      </c>
      <c r="Q7770">
        <v>513937.55900000001</v>
      </c>
      <c r="R7770" t="s">
        <v>333</v>
      </c>
      <c r="S7770" t="s">
        <v>38</v>
      </c>
      <c r="T7770" t="s">
        <v>89</v>
      </c>
      <c r="V7770" t="s">
        <v>608</v>
      </c>
      <c r="Y7770" t="s">
        <v>70</v>
      </c>
    </row>
    <row r="7771" spans="1:25" x14ac:dyDescent="0.45">
      <c r="A7771" t="s">
        <v>203</v>
      </c>
      <c r="B7771" t="s">
        <v>631</v>
      </c>
      <c r="C7771">
        <v>50002</v>
      </c>
      <c r="D7771">
        <v>2</v>
      </c>
      <c r="F7771">
        <v>2018</v>
      </c>
      <c r="G7771">
        <v>987</v>
      </c>
      <c r="H7771">
        <v>923.34</v>
      </c>
      <c r="I7771">
        <v>29308.26</v>
      </c>
      <c r="M7771">
        <v>22141.025000000001</v>
      </c>
      <c r="N7771">
        <v>6.0499999999999998E-2</v>
      </c>
      <c r="O7771">
        <v>3.3660000000000001</v>
      </c>
      <c r="P7771">
        <v>2.4500000000000001E-2</v>
      </c>
      <c r="Q7771">
        <v>362913.95500000002</v>
      </c>
      <c r="R7771" t="s">
        <v>333</v>
      </c>
      <c r="S7771" t="s">
        <v>38</v>
      </c>
      <c r="T7771" t="s">
        <v>89</v>
      </c>
      <c r="V7771" t="s">
        <v>608</v>
      </c>
      <c r="Y7771" t="s">
        <v>70</v>
      </c>
    </row>
    <row r="7772" spans="1:25" x14ac:dyDescent="0.45">
      <c r="A7772" t="s">
        <v>203</v>
      </c>
      <c r="B7772" t="s">
        <v>631</v>
      </c>
      <c r="C7772">
        <v>50002</v>
      </c>
      <c r="D7772">
        <v>2</v>
      </c>
      <c r="F7772">
        <v>2019</v>
      </c>
      <c r="G7772">
        <v>654</v>
      </c>
      <c r="H7772">
        <v>629.41</v>
      </c>
      <c r="I7772">
        <v>19072.86</v>
      </c>
      <c r="M7772">
        <v>14278.284</v>
      </c>
      <c r="N7772">
        <v>5.9499999999999997E-2</v>
      </c>
      <c r="O7772">
        <v>2.5819999999999999</v>
      </c>
      <c r="P7772">
        <v>2.58E-2</v>
      </c>
      <c r="Q7772">
        <v>239436.152</v>
      </c>
      <c r="R7772" t="s">
        <v>333</v>
      </c>
      <c r="S7772" t="s">
        <v>38</v>
      </c>
      <c r="T7772" t="s">
        <v>89</v>
      </c>
      <c r="V7772" t="s">
        <v>608</v>
      </c>
      <c r="Y7772" t="s">
        <v>70</v>
      </c>
    </row>
    <row r="7773" spans="1:25" x14ac:dyDescent="0.45">
      <c r="A7773" t="s">
        <v>203</v>
      </c>
      <c r="B7773" t="s">
        <v>631</v>
      </c>
      <c r="C7773">
        <v>50002</v>
      </c>
      <c r="D7773">
        <v>2</v>
      </c>
      <c r="F7773">
        <v>2020</v>
      </c>
      <c r="G7773">
        <v>314</v>
      </c>
      <c r="H7773">
        <v>284.27</v>
      </c>
      <c r="I7773">
        <v>8492.9</v>
      </c>
      <c r="M7773">
        <v>6392.4840000000004</v>
      </c>
      <c r="N7773">
        <v>5.9499999999999997E-2</v>
      </c>
      <c r="O7773">
        <v>1.0609999999999999</v>
      </c>
      <c r="P7773">
        <v>2.87E-2</v>
      </c>
      <c r="Q7773">
        <v>107186.973</v>
      </c>
      <c r="R7773" t="s">
        <v>333</v>
      </c>
      <c r="S7773" t="s">
        <v>38</v>
      </c>
      <c r="T7773" t="s">
        <v>89</v>
      </c>
      <c r="V7773" t="s">
        <v>608</v>
      </c>
      <c r="Y7773" t="s">
        <v>70</v>
      </c>
    </row>
    <row r="7774" spans="1:25" x14ac:dyDescent="0.45">
      <c r="A7774" t="s">
        <v>203</v>
      </c>
      <c r="B7774" t="s">
        <v>631</v>
      </c>
      <c r="C7774">
        <v>50002</v>
      </c>
      <c r="D7774">
        <v>2</v>
      </c>
      <c r="F7774">
        <v>2021</v>
      </c>
      <c r="G7774">
        <v>590</v>
      </c>
      <c r="H7774">
        <v>549.46</v>
      </c>
      <c r="I7774">
        <v>15898.58</v>
      </c>
      <c r="M7774">
        <v>12160.213</v>
      </c>
      <c r="N7774">
        <v>5.9299999999999999E-2</v>
      </c>
      <c r="O7774">
        <v>2.02</v>
      </c>
      <c r="P7774">
        <v>2.5600000000000001E-2</v>
      </c>
      <c r="Q7774">
        <v>204357.247</v>
      </c>
      <c r="R7774" t="s">
        <v>333</v>
      </c>
      <c r="S7774" t="s">
        <v>38</v>
      </c>
      <c r="T7774" t="s">
        <v>89</v>
      </c>
      <c r="V7774" t="s">
        <v>608</v>
      </c>
      <c r="Y7774" t="s">
        <v>70</v>
      </c>
    </row>
    <row r="7775" spans="1:25" x14ac:dyDescent="0.45">
      <c r="A7775" t="s">
        <v>203</v>
      </c>
      <c r="B7775" t="s">
        <v>631</v>
      </c>
      <c r="C7775">
        <v>50002</v>
      </c>
      <c r="D7775">
        <v>2</v>
      </c>
      <c r="F7775">
        <v>2022</v>
      </c>
      <c r="G7775">
        <v>523</v>
      </c>
      <c r="H7775">
        <v>481.62</v>
      </c>
      <c r="I7775">
        <v>14019.28</v>
      </c>
      <c r="M7775">
        <v>10862.308999999999</v>
      </c>
      <c r="N7775">
        <v>5.9299999999999999E-2</v>
      </c>
      <c r="O7775">
        <v>1.899</v>
      </c>
      <c r="P7775">
        <v>2.9000000000000001E-2</v>
      </c>
      <c r="Q7775">
        <v>182572.978</v>
      </c>
      <c r="R7775" t="s">
        <v>333</v>
      </c>
      <c r="S7775" t="s">
        <v>38</v>
      </c>
      <c r="T7775" t="s">
        <v>89</v>
      </c>
      <c r="V7775" t="s">
        <v>608</v>
      </c>
      <c r="Y7775" t="s">
        <v>70</v>
      </c>
    </row>
    <row r="7776" spans="1:25" x14ac:dyDescent="0.45">
      <c r="A7776" t="s">
        <v>203</v>
      </c>
      <c r="B7776" t="s">
        <v>631</v>
      </c>
      <c r="C7776">
        <v>50002</v>
      </c>
      <c r="D7776">
        <v>2</v>
      </c>
      <c r="F7776">
        <v>2023</v>
      </c>
      <c r="G7776">
        <v>199</v>
      </c>
      <c r="H7776">
        <v>178.47</v>
      </c>
      <c r="I7776">
        <v>4983.9799999999996</v>
      </c>
      <c r="M7776">
        <v>3927.395</v>
      </c>
      <c r="N7776">
        <v>5.9499999999999997E-2</v>
      </c>
      <c r="O7776">
        <v>0.64600000000000002</v>
      </c>
      <c r="P7776">
        <v>2.92E-2</v>
      </c>
      <c r="Q7776">
        <v>65832.667000000001</v>
      </c>
      <c r="R7776" t="s">
        <v>333</v>
      </c>
      <c r="S7776" t="s">
        <v>38</v>
      </c>
      <c r="T7776" t="s">
        <v>89</v>
      </c>
      <c r="V7776" t="s">
        <v>608</v>
      </c>
      <c r="Y7776" t="s">
        <v>70</v>
      </c>
    </row>
    <row r="7777" spans="1:25" x14ac:dyDescent="0.45">
      <c r="A7777" t="s">
        <v>203</v>
      </c>
      <c r="B7777" t="s">
        <v>631</v>
      </c>
      <c r="C7777">
        <v>50002</v>
      </c>
      <c r="D7777">
        <v>2</v>
      </c>
      <c r="F7777">
        <v>2024</v>
      </c>
      <c r="G7777">
        <v>59</v>
      </c>
      <c r="H7777">
        <v>53.09</v>
      </c>
      <c r="I7777">
        <v>1453.95</v>
      </c>
      <c r="M7777">
        <v>1152.1569999999999</v>
      </c>
      <c r="N7777">
        <v>5.9200000000000003E-2</v>
      </c>
      <c r="O7777">
        <v>0.193</v>
      </c>
      <c r="P7777">
        <v>2.6200000000000001E-2</v>
      </c>
      <c r="Q7777">
        <v>19391.129000000001</v>
      </c>
      <c r="R7777" t="s">
        <v>333</v>
      </c>
      <c r="S7777" t="s">
        <v>38</v>
      </c>
      <c r="T7777" t="s">
        <v>89</v>
      </c>
      <c r="V7777" t="s">
        <v>608</v>
      </c>
      <c r="Y7777" t="s">
        <v>70</v>
      </c>
    </row>
    <row r="7778" spans="1:25" x14ac:dyDescent="0.45">
      <c r="A7778" t="s">
        <v>203</v>
      </c>
      <c r="B7778" t="s">
        <v>631</v>
      </c>
      <c r="C7778">
        <v>50002</v>
      </c>
      <c r="D7778">
        <v>3</v>
      </c>
      <c r="F7778">
        <v>2009</v>
      </c>
      <c r="G7778">
        <v>287</v>
      </c>
      <c r="H7778">
        <v>234</v>
      </c>
      <c r="I7778">
        <v>6052.25</v>
      </c>
      <c r="M7778">
        <v>5022.8</v>
      </c>
      <c r="N7778">
        <v>6.1100000000000002E-2</v>
      </c>
      <c r="O7778">
        <v>0.85899999999999999</v>
      </c>
      <c r="P7778">
        <v>3.2500000000000001E-2</v>
      </c>
      <c r="Q7778">
        <v>80738.675000000003</v>
      </c>
      <c r="R7778" t="s">
        <v>333</v>
      </c>
      <c r="S7778" t="s">
        <v>38</v>
      </c>
      <c r="T7778" t="s">
        <v>89</v>
      </c>
      <c r="V7778" t="s">
        <v>608</v>
      </c>
      <c r="Y7778" t="s">
        <v>69</v>
      </c>
    </row>
    <row r="7779" spans="1:25" x14ac:dyDescent="0.45">
      <c r="A7779" t="s">
        <v>203</v>
      </c>
      <c r="B7779" t="s">
        <v>631</v>
      </c>
      <c r="C7779">
        <v>50002</v>
      </c>
      <c r="D7779">
        <v>3</v>
      </c>
      <c r="F7779">
        <v>2010</v>
      </c>
      <c r="G7779">
        <v>1493</v>
      </c>
      <c r="H7779">
        <v>1404.5</v>
      </c>
      <c r="I7779">
        <v>45152.75</v>
      </c>
      <c r="M7779">
        <v>33483.824999999997</v>
      </c>
      <c r="N7779">
        <v>5.9400000000000001E-2</v>
      </c>
      <c r="O7779">
        <v>4.9450000000000003</v>
      </c>
      <c r="P7779">
        <v>2.1100000000000001E-2</v>
      </c>
      <c r="Q7779">
        <v>561233.47499999998</v>
      </c>
      <c r="R7779" t="s">
        <v>333</v>
      </c>
      <c r="S7779" t="s">
        <v>38</v>
      </c>
      <c r="T7779" t="s">
        <v>89</v>
      </c>
      <c r="V7779" t="s">
        <v>608</v>
      </c>
      <c r="Y7779" t="s">
        <v>69</v>
      </c>
    </row>
    <row r="7780" spans="1:25" x14ac:dyDescent="0.45">
      <c r="A7780" t="s">
        <v>203</v>
      </c>
      <c r="B7780" t="s">
        <v>631</v>
      </c>
      <c r="C7780">
        <v>50002</v>
      </c>
      <c r="D7780">
        <v>3</v>
      </c>
      <c r="F7780">
        <v>2011</v>
      </c>
      <c r="G7780">
        <v>1596</v>
      </c>
      <c r="H7780">
        <v>1493.45</v>
      </c>
      <c r="I7780">
        <v>47928.12</v>
      </c>
      <c r="M7780">
        <v>35409.057000000001</v>
      </c>
      <c r="N7780">
        <v>5.9799999999999999E-2</v>
      </c>
      <c r="O7780">
        <v>5.2640000000000002</v>
      </c>
      <c r="P7780">
        <v>0.02</v>
      </c>
      <c r="Q7780">
        <v>589797.99100000004</v>
      </c>
      <c r="R7780" t="s">
        <v>333</v>
      </c>
      <c r="S7780" t="s">
        <v>38</v>
      </c>
      <c r="T7780" t="s">
        <v>89</v>
      </c>
      <c r="V7780" t="s">
        <v>608</v>
      </c>
      <c r="Y7780" t="s">
        <v>69</v>
      </c>
    </row>
    <row r="7781" spans="1:25" x14ac:dyDescent="0.45">
      <c r="A7781" t="s">
        <v>203</v>
      </c>
      <c r="B7781" t="s">
        <v>631</v>
      </c>
      <c r="C7781">
        <v>50002</v>
      </c>
      <c r="D7781">
        <v>3</v>
      </c>
      <c r="F7781">
        <v>2012</v>
      </c>
      <c r="G7781">
        <v>2215</v>
      </c>
      <c r="H7781">
        <v>2090.02</v>
      </c>
      <c r="I7781">
        <v>66309.570000000007</v>
      </c>
      <c r="M7781">
        <v>49102.502</v>
      </c>
      <c r="N7781">
        <v>6.0299999999999999E-2</v>
      </c>
      <c r="O7781">
        <v>6.6959999999999997</v>
      </c>
      <c r="P7781">
        <v>1.7999999999999999E-2</v>
      </c>
      <c r="Q7781">
        <v>811940.79299999995</v>
      </c>
      <c r="R7781" t="s">
        <v>333</v>
      </c>
      <c r="S7781" t="s">
        <v>38</v>
      </c>
      <c r="T7781" t="s">
        <v>89</v>
      </c>
      <c r="V7781" t="s">
        <v>608</v>
      </c>
      <c r="Y7781" t="s">
        <v>69</v>
      </c>
    </row>
    <row r="7782" spans="1:25" x14ac:dyDescent="0.45">
      <c r="A7782" t="s">
        <v>203</v>
      </c>
      <c r="B7782" t="s">
        <v>631</v>
      </c>
      <c r="C7782">
        <v>50002</v>
      </c>
      <c r="D7782">
        <v>3</v>
      </c>
      <c r="F7782">
        <v>2013</v>
      </c>
      <c r="G7782">
        <v>1870</v>
      </c>
      <c r="H7782">
        <v>1735.81</v>
      </c>
      <c r="I7782">
        <v>57087.06</v>
      </c>
      <c r="M7782">
        <v>43677.976999999999</v>
      </c>
      <c r="N7782">
        <v>6.3399999999999998E-2</v>
      </c>
      <c r="O7782">
        <v>7.2619999999999996</v>
      </c>
      <c r="P7782">
        <v>2.5499999999999998E-2</v>
      </c>
      <c r="Q7782">
        <v>687499.07799999998</v>
      </c>
      <c r="R7782" t="s">
        <v>333</v>
      </c>
      <c r="S7782" t="s">
        <v>38</v>
      </c>
      <c r="T7782" t="s">
        <v>89</v>
      </c>
      <c r="V7782" t="s">
        <v>608</v>
      </c>
      <c r="Y7782" t="s">
        <v>69</v>
      </c>
    </row>
    <row r="7783" spans="1:25" x14ac:dyDescent="0.45">
      <c r="A7783" t="s">
        <v>203</v>
      </c>
      <c r="B7783" t="s">
        <v>631</v>
      </c>
      <c r="C7783">
        <v>50002</v>
      </c>
      <c r="D7783">
        <v>3</v>
      </c>
      <c r="F7783">
        <v>2014</v>
      </c>
      <c r="G7783">
        <v>1074</v>
      </c>
      <c r="H7783">
        <v>1011.12</v>
      </c>
      <c r="I7783">
        <v>36895.71</v>
      </c>
      <c r="M7783">
        <v>27678.294000000002</v>
      </c>
      <c r="N7783">
        <v>6.4299999999999996E-2</v>
      </c>
      <c r="O7783">
        <v>6.1959999999999997</v>
      </c>
      <c r="P7783">
        <v>3.5499999999999997E-2</v>
      </c>
      <c r="Q7783">
        <v>427779.77</v>
      </c>
      <c r="R7783" t="s">
        <v>333</v>
      </c>
      <c r="S7783" t="s">
        <v>38</v>
      </c>
      <c r="T7783" t="s">
        <v>89</v>
      </c>
      <c r="V7783" t="s">
        <v>608</v>
      </c>
      <c r="Y7783" t="s">
        <v>69</v>
      </c>
    </row>
    <row r="7784" spans="1:25" x14ac:dyDescent="0.45">
      <c r="A7784" t="s">
        <v>203</v>
      </c>
      <c r="B7784" t="s">
        <v>631</v>
      </c>
      <c r="C7784">
        <v>50002</v>
      </c>
      <c r="D7784">
        <v>3</v>
      </c>
      <c r="F7784">
        <v>2015</v>
      </c>
      <c r="G7784">
        <v>1782</v>
      </c>
      <c r="H7784">
        <v>1719.99</v>
      </c>
      <c r="I7784">
        <v>62834.87</v>
      </c>
      <c r="M7784">
        <v>44475.309000000001</v>
      </c>
      <c r="N7784">
        <v>6.0400000000000002E-2</v>
      </c>
      <c r="O7784">
        <v>8.06</v>
      </c>
      <c r="P7784">
        <v>2.5999999999999999E-2</v>
      </c>
      <c r="Q7784">
        <v>732538.62199999997</v>
      </c>
      <c r="R7784" t="s">
        <v>333</v>
      </c>
      <c r="S7784" t="s">
        <v>38</v>
      </c>
      <c r="T7784" t="s">
        <v>89</v>
      </c>
      <c r="V7784" t="s">
        <v>608</v>
      </c>
      <c r="Y7784" t="s">
        <v>70</v>
      </c>
    </row>
    <row r="7785" spans="1:25" x14ac:dyDescent="0.45">
      <c r="A7785" t="s">
        <v>203</v>
      </c>
      <c r="B7785" t="s">
        <v>631</v>
      </c>
      <c r="C7785">
        <v>50002</v>
      </c>
      <c r="D7785">
        <v>3</v>
      </c>
      <c r="F7785">
        <v>2016</v>
      </c>
      <c r="G7785">
        <v>1800</v>
      </c>
      <c r="H7785">
        <v>1734.09</v>
      </c>
      <c r="I7785">
        <v>61717.4</v>
      </c>
      <c r="M7785">
        <v>43224.148999999998</v>
      </c>
      <c r="N7785">
        <v>5.9400000000000001E-2</v>
      </c>
      <c r="O7785">
        <v>6.9180000000000001</v>
      </c>
      <c r="P7785">
        <v>2.3199999999999998E-2</v>
      </c>
      <c r="Q7785">
        <v>725250.19700000004</v>
      </c>
      <c r="R7785" t="s">
        <v>333</v>
      </c>
      <c r="S7785" t="s">
        <v>38</v>
      </c>
      <c r="T7785" t="s">
        <v>89</v>
      </c>
      <c r="V7785" t="s">
        <v>608</v>
      </c>
      <c r="Y7785" t="s">
        <v>70</v>
      </c>
    </row>
    <row r="7786" spans="1:25" x14ac:dyDescent="0.45">
      <c r="A7786" t="s">
        <v>203</v>
      </c>
      <c r="B7786" t="s">
        <v>631</v>
      </c>
      <c r="C7786">
        <v>50002</v>
      </c>
      <c r="D7786">
        <v>3</v>
      </c>
      <c r="F7786">
        <v>2017</v>
      </c>
      <c r="G7786">
        <v>1286</v>
      </c>
      <c r="H7786">
        <v>1192.05</v>
      </c>
      <c r="I7786">
        <v>40674.14</v>
      </c>
      <c r="M7786">
        <v>29008.222000000002</v>
      </c>
      <c r="N7786">
        <v>5.9900000000000002E-2</v>
      </c>
      <c r="O7786">
        <v>5.8070000000000004</v>
      </c>
      <c r="P7786">
        <v>3.0200000000000001E-2</v>
      </c>
      <c r="Q7786">
        <v>482267.03399999999</v>
      </c>
      <c r="R7786" t="s">
        <v>333</v>
      </c>
      <c r="S7786" t="s">
        <v>38</v>
      </c>
      <c r="T7786" t="s">
        <v>89</v>
      </c>
      <c r="V7786" t="s">
        <v>608</v>
      </c>
      <c r="Y7786" t="s">
        <v>70</v>
      </c>
    </row>
    <row r="7787" spans="1:25" x14ac:dyDescent="0.45">
      <c r="A7787" t="s">
        <v>203</v>
      </c>
      <c r="B7787" t="s">
        <v>631</v>
      </c>
      <c r="C7787">
        <v>50002</v>
      </c>
      <c r="D7787">
        <v>3</v>
      </c>
      <c r="F7787">
        <v>2018</v>
      </c>
      <c r="G7787">
        <v>955</v>
      </c>
      <c r="H7787">
        <v>899.85</v>
      </c>
      <c r="I7787">
        <v>29271.47</v>
      </c>
      <c r="M7787">
        <v>21324.317999999999</v>
      </c>
      <c r="N7787">
        <v>6.0299999999999999E-2</v>
      </c>
      <c r="O7787">
        <v>3.7869999999999999</v>
      </c>
      <c r="P7787">
        <v>2.7400000000000001E-2</v>
      </c>
      <c r="Q7787">
        <v>351763.41700000002</v>
      </c>
      <c r="R7787" t="s">
        <v>333</v>
      </c>
      <c r="S7787" t="s">
        <v>38</v>
      </c>
      <c r="T7787" t="s">
        <v>89</v>
      </c>
      <c r="V7787" t="s">
        <v>608</v>
      </c>
      <c r="Y7787" t="s">
        <v>70</v>
      </c>
    </row>
    <row r="7788" spans="1:25" x14ac:dyDescent="0.45">
      <c r="A7788" t="s">
        <v>203</v>
      </c>
      <c r="B7788" t="s">
        <v>631</v>
      </c>
      <c r="C7788">
        <v>50002</v>
      </c>
      <c r="D7788">
        <v>3</v>
      </c>
      <c r="F7788">
        <v>2019</v>
      </c>
      <c r="G7788">
        <v>663</v>
      </c>
      <c r="H7788">
        <v>638.19000000000005</v>
      </c>
      <c r="I7788">
        <v>19596.12</v>
      </c>
      <c r="M7788">
        <v>14296.299000000001</v>
      </c>
      <c r="N7788">
        <v>5.9400000000000001E-2</v>
      </c>
      <c r="O7788">
        <v>2.5219999999999998</v>
      </c>
      <c r="P7788">
        <v>2.4799999999999999E-2</v>
      </c>
      <c r="Q7788">
        <v>240107.46</v>
      </c>
      <c r="R7788" t="s">
        <v>333</v>
      </c>
      <c r="S7788" t="s">
        <v>38</v>
      </c>
      <c r="T7788" t="s">
        <v>89</v>
      </c>
      <c r="V7788" t="s">
        <v>608</v>
      </c>
      <c r="Y7788" t="s">
        <v>70</v>
      </c>
    </row>
    <row r="7789" spans="1:25" x14ac:dyDescent="0.45">
      <c r="A7789" t="s">
        <v>203</v>
      </c>
      <c r="B7789" t="s">
        <v>631</v>
      </c>
      <c r="C7789">
        <v>50002</v>
      </c>
      <c r="D7789">
        <v>3</v>
      </c>
      <c r="F7789">
        <v>2020</v>
      </c>
      <c r="G7789">
        <v>373</v>
      </c>
      <c r="H7789">
        <v>338.59</v>
      </c>
      <c r="I7789">
        <v>10197.14</v>
      </c>
      <c r="M7789">
        <v>7515.6850000000004</v>
      </c>
      <c r="N7789">
        <v>5.9299999999999999E-2</v>
      </c>
      <c r="O7789">
        <v>1.1970000000000001</v>
      </c>
      <c r="P7789">
        <v>2.7400000000000001E-2</v>
      </c>
      <c r="Q7789">
        <v>126247.49400000001</v>
      </c>
      <c r="R7789" t="s">
        <v>333</v>
      </c>
      <c r="S7789" t="s">
        <v>38</v>
      </c>
      <c r="T7789" t="s">
        <v>89</v>
      </c>
      <c r="V7789" t="s">
        <v>608</v>
      </c>
      <c r="Y7789" t="s">
        <v>70</v>
      </c>
    </row>
    <row r="7790" spans="1:25" x14ac:dyDescent="0.45">
      <c r="A7790" t="s">
        <v>203</v>
      </c>
      <c r="B7790" t="s">
        <v>631</v>
      </c>
      <c r="C7790">
        <v>50002</v>
      </c>
      <c r="D7790">
        <v>3</v>
      </c>
      <c r="F7790">
        <v>2021</v>
      </c>
      <c r="G7790">
        <v>574</v>
      </c>
      <c r="H7790">
        <v>543.54</v>
      </c>
      <c r="I7790">
        <v>15854.57</v>
      </c>
      <c r="M7790">
        <v>11696.999</v>
      </c>
      <c r="N7790">
        <v>5.9299999999999999E-2</v>
      </c>
      <c r="O7790">
        <v>1.9119999999999999</v>
      </c>
      <c r="P7790">
        <v>2.5499999999999998E-2</v>
      </c>
      <c r="Q7790">
        <v>196568.242</v>
      </c>
      <c r="R7790" t="s">
        <v>333</v>
      </c>
      <c r="S7790" t="s">
        <v>38</v>
      </c>
      <c r="T7790" t="s">
        <v>89</v>
      </c>
      <c r="V7790" t="s">
        <v>608</v>
      </c>
      <c r="Y7790" t="s">
        <v>70</v>
      </c>
    </row>
    <row r="7791" spans="1:25" x14ac:dyDescent="0.45">
      <c r="A7791" t="s">
        <v>203</v>
      </c>
      <c r="B7791" t="s">
        <v>631</v>
      </c>
      <c r="C7791">
        <v>50002</v>
      </c>
      <c r="D7791">
        <v>3</v>
      </c>
      <c r="F7791">
        <v>2022</v>
      </c>
      <c r="G7791">
        <v>495</v>
      </c>
      <c r="H7791">
        <v>462.12</v>
      </c>
      <c r="I7791">
        <v>13760.87</v>
      </c>
      <c r="M7791">
        <v>10399.423000000001</v>
      </c>
      <c r="N7791">
        <v>5.9299999999999999E-2</v>
      </c>
      <c r="O7791">
        <v>1.726</v>
      </c>
      <c r="P7791">
        <v>2.47E-2</v>
      </c>
      <c r="Q7791">
        <v>174769.73499999999</v>
      </c>
      <c r="R7791" t="s">
        <v>333</v>
      </c>
      <c r="S7791" t="s">
        <v>38</v>
      </c>
      <c r="T7791" t="s">
        <v>89</v>
      </c>
      <c r="V7791" t="s">
        <v>608</v>
      </c>
      <c r="Y7791" t="s">
        <v>70</v>
      </c>
    </row>
    <row r="7792" spans="1:25" x14ac:dyDescent="0.45">
      <c r="A7792" t="s">
        <v>203</v>
      </c>
      <c r="B7792" t="s">
        <v>631</v>
      </c>
      <c r="C7792">
        <v>50002</v>
      </c>
      <c r="D7792">
        <v>3</v>
      </c>
      <c r="F7792">
        <v>2023</v>
      </c>
      <c r="G7792">
        <v>196</v>
      </c>
      <c r="H7792">
        <v>176.25</v>
      </c>
      <c r="I7792">
        <v>5027.8</v>
      </c>
      <c r="M7792">
        <v>3902.1179999999999</v>
      </c>
      <c r="N7792">
        <v>6.0199999999999997E-2</v>
      </c>
      <c r="O7792">
        <v>0.59799999999999998</v>
      </c>
      <c r="P7792">
        <v>2.5899999999999999E-2</v>
      </c>
      <c r="Q7792">
        <v>64706.42</v>
      </c>
      <c r="R7792" t="s">
        <v>333</v>
      </c>
      <c r="S7792" t="s">
        <v>38</v>
      </c>
      <c r="T7792" t="s">
        <v>89</v>
      </c>
      <c r="V7792" t="s">
        <v>608</v>
      </c>
      <c r="Y7792" t="s">
        <v>70</v>
      </c>
    </row>
    <row r="7793" spans="1:25" x14ac:dyDescent="0.45">
      <c r="A7793" t="s">
        <v>203</v>
      </c>
      <c r="B7793" t="s">
        <v>631</v>
      </c>
      <c r="C7793">
        <v>50002</v>
      </c>
      <c r="D7793">
        <v>3</v>
      </c>
      <c r="F7793">
        <v>2024</v>
      </c>
      <c r="G7793">
        <v>57</v>
      </c>
      <c r="H7793">
        <v>49.14</v>
      </c>
      <c r="I7793">
        <v>1349.08</v>
      </c>
      <c r="M7793">
        <v>1049.521</v>
      </c>
      <c r="N7793">
        <v>5.9299999999999999E-2</v>
      </c>
      <c r="O7793">
        <v>0.14000000000000001</v>
      </c>
      <c r="P7793">
        <v>2.4899999999999999E-2</v>
      </c>
      <c r="Q7793">
        <v>17654.655999999999</v>
      </c>
      <c r="R7793" t="s">
        <v>333</v>
      </c>
      <c r="S7793" t="s">
        <v>38</v>
      </c>
      <c r="T7793" t="s">
        <v>89</v>
      </c>
      <c r="V7793" t="s">
        <v>608</v>
      </c>
      <c r="Y7793" t="s">
        <v>70</v>
      </c>
    </row>
    <row r="7794" spans="1:25" x14ac:dyDescent="0.45">
      <c r="A7794" t="s">
        <v>274</v>
      </c>
      <c r="B7794" t="s">
        <v>632</v>
      </c>
      <c r="C7794">
        <v>50006</v>
      </c>
      <c r="D7794">
        <v>4001</v>
      </c>
      <c r="F7794">
        <v>2009</v>
      </c>
      <c r="G7794">
        <v>8472</v>
      </c>
      <c r="H7794">
        <v>8465.4699999999993</v>
      </c>
      <c r="I7794">
        <v>2038109.99</v>
      </c>
      <c r="K7794">
        <v>4.1970000000000001</v>
      </c>
      <c r="L7794">
        <v>1E-3</v>
      </c>
      <c r="M7794">
        <v>807562.91799999995</v>
      </c>
      <c r="N7794">
        <v>5.91E-2</v>
      </c>
      <c r="O7794">
        <v>28.266999999999999</v>
      </c>
      <c r="P7794">
        <v>4.4999999999999997E-3</v>
      </c>
      <c r="Q7794">
        <v>13579096</v>
      </c>
      <c r="R7794" t="s">
        <v>333</v>
      </c>
      <c r="S7794" t="s">
        <v>38</v>
      </c>
      <c r="T7794" t="s">
        <v>89</v>
      </c>
      <c r="V7794" t="s">
        <v>88</v>
      </c>
      <c r="Y7794" t="s">
        <v>107</v>
      </c>
    </row>
    <row r="7795" spans="1:25" x14ac:dyDescent="0.45">
      <c r="A7795" t="s">
        <v>274</v>
      </c>
      <c r="B7795" t="s">
        <v>632</v>
      </c>
      <c r="C7795">
        <v>50006</v>
      </c>
      <c r="D7795">
        <v>4001</v>
      </c>
      <c r="F7795">
        <v>2010</v>
      </c>
      <c r="G7795">
        <v>7970</v>
      </c>
      <c r="H7795">
        <v>7947.41</v>
      </c>
      <c r="I7795">
        <v>1876006.78</v>
      </c>
      <c r="K7795">
        <v>7.2350000000000003</v>
      </c>
      <c r="L7795">
        <v>1.8E-3</v>
      </c>
      <c r="M7795">
        <v>758450.89800000004</v>
      </c>
      <c r="N7795">
        <v>6.08E-2</v>
      </c>
      <c r="O7795">
        <v>33.085999999999999</v>
      </c>
      <c r="P7795">
        <v>6.4999999999999997E-3</v>
      </c>
      <c r="Q7795">
        <v>12507725.994000001</v>
      </c>
      <c r="R7795" t="s">
        <v>333</v>
      </c>
      <c r="S7795" t="s">
        <v>38</v>
      </c>
      <c r="T7795" t="s">
        <v>89</v>
      </c>
      <c r="V7795" t="s">
        <v>88</v>
      </c>
      <c r="Y7795" t="s">
        <v>107</v>
      </c>
    </row>
    <row r="7796" spans="1:25" x14ac:dyDescent="0.45">
      <c r="A7796" t="s">
        <v>274</v>
      </c>
      <c r="B7796" t="s">
        <v>632</v>
      </c>
      <c r="C7796">
        <v>50006</v>
      </c>
      <c r="D7796">
        <v>4001</v>
      </c>
      <c r="F7796">
        <v>2011</v>
      </c>
      <c r="G7796">
        <v>8559</v>
      </c>
      <c r="H7796">
        <v>8540.77</v>
      </c>
      <c r="I7796">
        <v>2146618.58</v>
      </c>
      <c r="K7796">
        <v>4.5259999999999998</v>
      </c>
      <c r="L7796">
        <v>1.1000000000000001E-3</v>
      </c>
      <c r="M7796">
        <v>841620.89300000004</v>
      </c>
      <c r="N7796">
        <v>5.9200000000000003E-2</v>
      </c>
      <c r="O7796">
        <v>28.315000000000001</v>
      </c>
      <c r="P7796">
        <v>4.5999999999999999E-3</v>
      </c>
      <c r="Q7796">
        <v>14141072.913000001</v>
      </c>
      <c r="R7796" t="s">
        <v>333</v>
      </c>
      <c r="S7796" t="s">
        <v>38</v>
      </c>
      <c r="T7796" t="s">
        <v>89</v>
      </c>
      <c r="V7796" t="s">
        <v>88</v>
      </c>
      <c r="Y7796" t="s">
        <v>107</v>
      </c>
    </row>
    <row r="7797" spans="1:25" x14ac:dyDescent="0.45">
      <c r="A7797" t="s">
        <v>274</v>
      </c>
      <c r="B7797" t="s">
        <v>632</v>
      </c>
      <c r="C7797">
        <v>50006</v>
      </c>
      <c r="D7797">
        <v>4001</v>
      </c>
      <c r="F7797">
        <v>2012</v>
      </c>
      <c r="G7797">
        <v>7934</v>
      </c>
      <c r="H7797">
        <v>7921.61</v>
      </c>
      <c r="I7797">
        <v>2013707.46</v>
      </c>
      <c r="K7797">
        <v>4.077</v>
      </c>
      <c r="L7797">
        <v>1E-3</v>
      </c>
      <c r="M7797">
        <v>786274.951</v>
      </c>
      <c r="N7797">
        <v>5.91E-2</v>
      </c>
      <c r="O7797">
        <v>25.007999999999999</v>
      </c>
      <c r="P7797">
        <v>4.1999999999999997E-3</v>
      </c>
      <c r="Q7797">
        <v>13222563.568</v>
      </c>
      <c r="R7797" t="s">
        <v>333</v>
      </c>
      <c r="S7797" t="s">
        <v>38</v>
      </c>
      <c r="T7797" t="s">
        <v>89</v>
      </c>
      <c r="V7797" t="s">
        <v>88</v>
      </c>
      <c r="Y7797" t="s">
        <v>277</v>
      </c>
    </row>
    <row r="7798" spans="1:25" x14ac:dyDescent="0.45">
      <c r="A7798" t="s">
        <v>274</v>
      </c>
      <c r="B7798" t="s">
        <v>632</v>
      </c>
      <c r="C7798">
        <v>50006</v>
      </c>
      <c r="D7798">
        <v>4001</v>
      </c>
      <c r="F7798">
        <v>2013</v>
      </c>
      <c r="G7798">
        <v>7655</v>
      </c>
      <c r="H7798">
        <v>7630.17</v>
      </c>
      <c r="I7798">
        <v>1792557.82</v>
      </c>
      <c r="K7798">
        <v>4.1079999999999997</v>
      </c>
      <c r="L7798">
        <v>1.1000000000000001E-3</v>
      </c>
      <c r="M7798">
        <v>715622.47699999996</v>
      </c>
      <c r="N7798">
        <v>5.9200000000000003E-2</v>
      </c>
      <c r="O7798">
        <v>27.154</v>
      </c>
      <c r="P7798">
        <v>5.1999999999999998E-3</v>
      </c>
      <c r="Q7798">
        <v>12004682.355</v>
      </c>
      <c r="R7798" t="s">
        <v>333</v>
      </c>
      <c r="S7798" t="s">
        <v>38</v>
      </c>
      <c r="T7798" t="s">
        <v>89</v>
      </c>
      <c r="V7798" t="s">
        <v>88</v>
      </c>
      <c r="Y7798" t="s">
        <v>277</v>
      </c>
    </row>
    <row r="7799" spans="1:25" x14ac:dyDescent="0.45">
      <c r="A7799" t="s">
        <v>274</v>
      </c>
      <c r="B7799" t="s">
        <v>632</v>
      </c>
      <c r="C7799">
        <v>50006</v>
      </c>
      <c r="D7799">
        <v>4001</v>
      </c>
      <c r="F7799">
        <v>2014</v>
      </c>
      <c r="G7799">
        <v>8555</v>
      </c>
      <c r="H7799">
        <v>8546.73</v>
      </c>
      <c r="I7799">
        <v>2138766.52</v>
      </c>
      <c r="K7799">
        <v>5.7389999999999999</v>
      </c>
      <c r="L7799">
        <v>1.1999999999999999E-3</v>
      </c>
      <c r="M7799">
        <v>842060.35900000005</v>
      </c>
      <c r="N7799">
        <v>5.9400000000000001E-2</v>
      </c>
      <c r="O7799">
        <v>31.481999999999999</v>
      </c>
      <c r="P7799">
        <v>4.7999999999999996E-3</v>
      </c>
      <c r="Q7799">
        <v>14058079.186000001</v>
      </c>
      <c r="R7799" t="s">
        <v>333</v>
      </c>
      <c r="S7799" t="s">
        <v>38</v>
      </c>
      <c r="T7799" t="s">
        <v>89</v>
      </c>
      <c r="V7799" t="s">
        <v>88</v>
      </c>
      <c r="Y7799" t="s">
        <v>277</v>
      </c>
    </row>
    <row r="7800" spans="1:25" x14ac:dyDescent="0.45">
      <c r="A7800" t="s">
        <v>274</v>
      </c>
      <c r="B7800" t="s">
        <v>632</v>
      </c>
      <c r="C7800">
        <v>50006</v>
      </c>
      <c r="D7800">
        <v>4001</v>
      </c>
      <c r="F7800">
        <v>2015</v>
      </c>
      <c r="G7800">
        <v>8130</v>
      </c>
      <c r="H7800">
        <v>8115.56</v>
      </c>
      <c r="I7800">
        <v>1787173.75</v>
      </c>
      <c r="K7800">
        <v>3.6179999999999999</v>
      </c>
      <c r="L7800">
        <v>1E-3</v>
      </c>
      <c r="M7800">
        <v>710815.13699999999</v>
      </c>
      <c r="N7800">
        <v>5.8999999999999997E-2</v>
      </c>
      <c r="O7800">
        <v>32.427</v>
      </c>
      <c r="P7800">
        <v>5.8999999999999999E-3</v>
      </c>
      <c r="Q7800">
        <v>11954989.177999999</v>
      </c>
      <c r="R7800" t="s">
        <v>333</v>
      </c>
      <c r="S7800" t="s">
        <v>38</v>
      </c>
      <c r="T7800" t="s">
        <v>89</v>
      </c>
      <c r="V7800" t="s">
        <v>88</v>
      </c>
      <c r="Y7800" t="s">
        <v>297</v>
      </c>
    </row>
    <row r="7801" spans="1:25" x14ac:dyDescent="0.45">
      <c r="A7801" t="s">
        <v>274</v>
      </c>
      <c r="B7801" t="s">
        <v>632</v>
      </c>
      <c r="C7801">
        <v>50006</v>
      </c>
      <c r="D7801">
        <v>4001</v>
      </c>
      <c r="F7801">
        <v>2016</v>
      </c>
      <c r="G7801">
        <v>8581</v>
      </c>
      <c r="H7801">
        <v>8572.17</v>
      </c>
      <c r="I7801">
        <v>2139883.21</v>
      </c>
      <c r="K7801">
        <v>4.2290000000000001</v>
      </c>
      <c r="L7801">
        <v>1E-3</v>
      </c>
      <c r="M7801">
        <v>836747.63699999999</v>
      </c>
      <c r="N7801">
        <v>5.8999999999999997E-2</v>
      </c>
      <c r="O7801">
        <v>38.905999999999999</v>
      </c>
      <c r="P7801">
        <v>5.7999999999999996E-3</v>
      </c>
      <c r="Q7801">
        <v>14077101.834000001</v>
      </c>
      <c r="R7801" t="s">
        <v>333</v>
      </c>
      <c r="S7801" t="s">
        <v>38</v>
      </c>
      <c r="T7801" t="s">
        <v>89</v>
      </c>
      <c r="V7801" t="s">
        <v>88</v>
      </c>
      <c r="Y7801" t="s">
        <v>297</v>
      </c>
    </row>
    <row r="7802" spans="1:25" x14ac:dyDescent="0.45">
      <c r="A7802" t="s">
        <v>274</v>
      </c>
      <c r="B7802" t="s">
        <v>632</v>
      </c>
      <c r="C7802">
        <v>50006</v>
      </c>
      <c r="D7802">
        <v>4001</v>
      </c>
      <c r="F7802">
        <v>2017</v>
      </c>
      <c r="G7802">
        <v>7162</v>
      </c>
      <c r="H7802">
        <v>7140.73</v>
      </c>
      <c r="I7802">
        <v>1811198.49</v>
      </c>
      <c r="K7802">
        <v>3.5259999999999998</v>
      </c>
      <c r="L7802">
        <v>1E-3</v>
      </c>
      <c r="M7802">
        <v>697854.39800000004</v>
      </c>
      <c r="N7802">
        <v>5.8999999999999997E-2</v>
      </c>
      <c r="O7802">
        <v>31.308</v>
      </c>
      <c r="P7802">
        <v>5.8999999999999999E-3</v>
      </c>
      <c r="Q7802">
        <v>11741054.436000001</v>
      </c>
      <c r="R7802" t="s">
        <v>333</v>
      </c>
      <c r="S7802" t="s">
        <v>38</v>
      </c>
      <c r="T7802" t="s">
        <v>89</v>
      </c>
      <c r="V7802" t="s">
        <v>88</v>
      </c>
      <c r="Y7802" t="s">
        <v>299</v>
      </c>
    </row>
    <row r="7803" spans="1:25" x14ac:dyDescent="0.45">
      <c r="A7803" t="s">
        <v>274</v>
      </c>
      <c r="B7803" t="s">
        <v>632</v>
      </c>
      <c r="C7803">
        <v>50006</v>
      </c>
      <c r="D7803">
        <v>4001</v>
      </c>
      <c r="F7803">
        <v>2018</v>
      </c>
      <c r="G7803">
        <v>7983</v>
      </c>
      <c r="H7803">
        <v>7961.6</v>
      </c>
      <c r="I7803">
        <v>2043851.32</v>
      </c>
      <c r="K7803">
        <v>4.157</v>
      </c>
      <c r="L7803">
        <v>1E-3</v>
      </c>
      <c r="M7803">
        <v>796975.65099999995</v>
      </c>
      <c r="N7803">
        <v>5.9400000000000001E-2</v>
      </c>
      <c r="O7803">
        <v>37.508000000000003</v>
      </c>
      <c r="P7803">
        <v>6.1999999999999998E-3</v>
      </c>
      <c r="Q7803">
        <v>13335238.748</v>
      </c>
      <c r="R7803" t="s">
        <v>333</v>
      </c>
      <c r="S7803" t="s">
        <v>38</v>
      </c>
      <c r="T7803" t="s">
        <v>89</v>
      </c>
      <c r="V7803" t="s">
        <v>88</v>
      </c>
      <c r="Y7803" t="s">
        <v>299</v>
      </c>
    </row>
    <row r="7804" spans="1:25" x14ac:dyDescent="0.45">
      <c r="A7804" t="s">
        <v>274</v>
      </c>
      <c r="B7804" t="s">
        <v>632</v>
      </c>
      <c r="C7804">
        <v>50006</v>
      </c>
      <c r="D7804">
        <v>4001</v>
      </c>
      <c r="F7804">
        <v>2019</v>
      </c>
      <c r="G7804">
        <v>8585</v>
      </c>
      <c r="H7804">
        <v>8576.2999999999993</v>
      </c>
      <c r="I7804">
        <v>1987122.03</v>
      </c>
      <c r="K7804">
        <v>3.9620000000000002</v>
      </c>
      <c r="L7804">
        <v>1E-3</v>
      </c>
      <c r="M7804">
        <v>784094.04500000004</v>
      </c>
      <c r="N7804">
        <v>5.8999999999999997E-2</v>
      </c>
      <c r="O7804">
        <v>39.061999999999998</v>
      </c>
      <c r="P7804">
        <v>6.3E-3</v>
      </c>
      <c r="Q7804">
        <v>13190762.573999999</v>
      </c>
      <c r="R7804" t="s">
        <v>333</v>
      </c>
      <c r="S7804" t="s">
        <v>38</v>
      </c>
      <c r="T7804" t="s">
        <v>89</v>
      </c>
      <c r="V7804" t="s">
        <v>88</v>
      </c>
      <c r="Y7804" t="s">
        <v>299</v>
      </c>
    </row>
    <row r="7805" spans="1:25" x14ac:dyDescent="0.45">
      <c r="A7805" t="s">
        <v>274</v>
      </c>
      <c r="B7805" t="s">
        <v>632</v>
      </c>
      <c r="C7805">
        <v>50006</v>
      </c>
      <c r="D7805">
        <v>4001</v>
      </c>
      <c r="F7805">
        <v>2020</v>
      </c>
      <c r="G7805">
        <v>7668</v>
      </c>
      <c r="H7805">
        <v>7652.57</v>
      </c>
      <c r="I7805">
        <v>1673945.78</v>
      </c>
      <c r="K7805">
        <v>5.1219999999999999</v>
      </c>
      <c r="L7805">
        <v>2E-3</v>
      </c>
      <c r="M7805">
        <v>669909.89</v>
      </c>
      <c r="N7805">
        <v>5.91E-2</v>
      </c>
      <c r="O7805">
        <v>33.822000000000003</v>
      </c>
      <c r="P7805">
        <v>6.7000000000000002E-3</v>
      </c>
      <c r="Q7805">
        <v>11259935.629000001</v>
      </c>
      <c r="R7805" t="s">
        <v>333</v>
      </c>
      <c r="S7805" t="s">
        <v>38</v>
      </c>
      <c r="T7805" t="s">
        <v>89</v>
      </c>
      <c r="V7805" t="s">
        <v>88</v>
      </c>
      <c r="Y7805" t="s">
        <v>147</v>
      </c>
    </row>
    <row r="7806" spans="1:25" x14ac:dyDescent="0.45">
      <c r="A7806" t="s">
        <v>274</v>
      </c>
      <c r="B7806" t="s">
        <v>632</v>
      </c>
      <c r="C7806">
        <v>50006</v>
      </c>
      <c r="D7806">
        <v>4001</v>
      </c>
      <c r="F7806">
        <v>2021</v>
      </c>
      <c r="G7806">
        <v>8415</v>
      </c>
      <c r="H7806">
        <v>8391.39</v>
      </c>
      <c r="I7806">
        <v>2051373.55</v>
      </c>
      <c r="K7806">
        <v>4.03</v>
      </c>
      <c r="L7806">
        <v>1E-3</v>
      </c>
      <c r="M7806">
        <v>797124.39199999999</v>
      </c>
      <c r="N7806">
        <v>5.8999999999999997E-2</v>
      </c>
      <c r="O7806">
        <v>40.036999999999999</v>
      </c>
      <c r="P7806">
        <v>6.4999999999999997E-3</v>
      </c>
      <c r="Q7806">
        <v>13407956.938999999</v>
      </c>
      <c r="R7806" t="s">
        <v>333</v>
      </c>
      <c r="S7806" t="s">
        <v>38</v>
      </c>
      <c r="T7806" t="s">
        <v>89</v>
      </c>
      <c r="V7806" t="s">
        <v>88</v>
      </c>
      <c r="Y7806" t="s">
        <v>152</v>
      </c>
    </row>
    <row r="7807" spans="1:25" x14ac:dyDescent="0.45">
      <c r="A7807" t="s">
        <v>274</v>
      </c>
      <c r="B7807" t="s">
        <v>632</v>
      </c>
      <c r="C7807">
        <v>50006</v>
      </c>
      <c r="D7807">
        <v>4001</v>
      </c>
      <c r="F7807">
        <v>2022</v>
      </c>
      <c r="G7807">
        <v>6939</v>
      </c>
      <c r="H7807">
        <v>6913.93</v>
      </c>
      <c r="I7807">
        <v>1750424.56</v>
      </c>
      <c r="K7807">
        <v>3.411</v>
      </c>
      <c r="L7807">
        <v>1E-3</v>
      </c>
      <c r="M7807">
        <v>675599.19099999999</v>
      </c>
      <c r="N7807">
        <v>5.8999999999999997E-2</v>
      </c>
      <c r="O7807">
        <v>33.956000000000003</v>
      </c>
      <c r="P7807">
        <v>6.7000000000000002E-3</v>
      </c>
      <c r="Q7807">
        <v>11367737.544</v>
      </c>
      <c r="R7807" t="s">
        <v>333</v>
      </c>
      <c r="S7807" t="s">
        <v>38</v>
      </c>
      <c r="T7807" t="s">
        <v>89</v>
      </c>
      <c r="V7807" t="s">
        <v>88</v>
      </c>
      <c r="Y7807" t="s">
        <v>152</v>
      </c>
    </row>
    <row r="7808" spans="1:25" x14ac:dyDescent="0.45">
      <c r="A7808" t="s">
        <v>274</v>
      </c>
      <c r="B7808" t="s">
        <v>632</v>
      </c>
      <c r="C7808">
        <v>50006</v>
      </c>
      <c r="D7808">
        <v>4001</v>
      </c>
      <c r="F7808">
        <v>2023</v>
      </c>
      <c r="G7808">
        <v>7852</v>
      </c>
      <c r="H7808">
        <v>7806.9</v>
      </c>
      <c r="I7808">
        <v>2032679.65</v>
      </c>
      <c r="K7808">
        <v>3.9929999999999999</v>
      </c>
      <c r="L7808">
        <v>1E-3</v>
      </c>
      <c r="M7808">
        <v>794720.86199999996</v>
      </c>
      <c r="N7808">
        <v>5.9299999999999999E-2</v>
      </c>
      <c r="O7808">
        <v>40.268000000000001</v>
      </c>
      <c r="P7808">
        <v>7.6E-3</v>
      </c>
      <c r="Q7808">
        <v>13340008.874</v>
      </c>
      <c r="R7808" t="s">
        <v>333</v>
      </c>
      <c r="S7808" t="s">
        <v>633</v>
      </c>
      <c r="T7808" t="s">
        <v>89</v>
      </c>
      <c r="V7808" t="s">
        <v>88</v>
      </c>
      <c r="Y7808" t="s">
        <v>152</v>
      </c>
    </row>
    <row r="7809" spans="1:25" x14ac:dyDescent="0.45">
      <c r="A7809" t="s">
        <v>274</v>
      </c>
      <c r="B7809" t="s">
        <v>632</v>
      </c>
      <c r="C7809">
        <v>50006</v>
      </c>
      <c r="D7809">
        <v>4001</v>
      </c>
      <c r="F7809">
        <v>2024</v>
      </c>
      <c r="G7809">
        <v>3999</v>
      </c>
      <c r="H7809">
        <v>3997.48</v>
      </c>
      <c r="I7809">
        <v>1107469.96</v>
      </c>
      <c r="K7809">
        <v>2.145</v>
      </c>
      <c r="L7809">
        <v>1E-3</v>
      </c>
      <c r="M7809">
        <v>429516.19199999998</v>
      </c>
      <c r="N7809">
        <v>5.91E-2</v>
      </c>
      <c r="O7809">
        <v>19.713999999999999</v>
      </c>
      <c r="P7809">
        <v>5.4999999999999997E-3</v>
      </c>
      <c r="Q7809">
        <v>7222600.9400000004</v>
      </c>
      <c r="R7809" t="s">
        <v>333</v>
      </c>
      <c r="S7809" t="s">
        <v>633</v>
      </c>
      <c r="T7809" t="s">
        <v>89</v>
      </c>
      <c r="V7809" t="s">
        <v>88</v>
      </c>
      <c r="Y7809" t="s">
        <v>152</v>
      </c>
    </row>
    <row r="7810" spans="1:25" x14ac:dyDescent="0.45">
      <c r="A7810" t="s">
        <v>274</v>
      </c>
      <c r="B7810" t="s">
        <v>632</v>
      </c>
      <c r="C7810">
        <v>50006</v>
      </c>
      <c r="D7810">
        <v>5001</v>
      </c>
      <c r="F7810">
        <v>2009</v>
      </c>
      <c r="G7810">
        <v>6772</v>
      </c>
      <c r="H7810">
        <v>6726.37</v>
      </c>
      <c r="I7810">
        <v>894017.57</v>
      </c>
      <c r="K7810">
        <v>1.883</v>
      </c>
      <c r="L7810">
        <v>1E-3</v>
      </c>
      <c r="M7810">
        <v>372857.484</v>
      </c>
      <c r="N7810">
        <v>5.91E-2</v>
      </c>
      <c r="O7810">
        <v>74.441000000000003</v>
      </c>
      <c r="P7810">
        <v>2.4899999999999999E-2</v>
      </c>
      <c r="Q7810">
        <v>6258861.1129999999</v>
      </c>
      <c r="R7810" t="s">
        <v>333</v>
      </c>
      <c r="S7810" t="s">
        <v>600</v>
      </c>
      <c r="T7810" t="s">
        <v>89</v>
      </c>
      <c r="V7810" t="s">
        <v>608</v>
      </c>
      <c r="Y7810" t="s">
        <v>103</v>
      </c>
    </row>
    <row r="7811" spans="1:25" x14ac:dyDescent="0.45">
      <c r="A7811" t="s">
        <v>274</v>
      </c>
      <c r="B7811" t="s">
        <v>632</v>
      </c>
      <c r="C7811">
        <v>50006</v>
      </c>
      <c r="D7811">
        <v>5001</v>
      </c>
      <c r="F7811">
        <v>2010</v>
      </c>
      <c r="G7811">
        <v>6077</v>
      </c>
      <c r="H7811">
        <v>6039.9</v>
      </c>
      <c r="I7811">
        <v>799567.2</v>
      </c>
      <c r="K7811">
        <v>1.6659999999999999</v>
      </c>
      <c r="L7811">
        <v>1E-3</v>
      </c>
      <c r="M7811">
        <v>330062.57199999999</v>
      </c>
      <c r="N7811">
        <v>5.8999999999999997E-2</v>
      </c>
      <c r="O7811">
        <v>65.655000000000001</v>
      </c>
      <c r="P7811">
        <v>2.47E-2</v>
      </c>
      <c r="Q7811">
        <v>5553868.1210000003</v>
      </c>
      <c r="R7811" t="s">
        <v>333</v>
      </c>
      <c r="S7811" t="s">
        <v>600</v>
      </c>
      <c r="T7811" t="s">
        <v>89</v>
      </c>
      <c r="V7811" t="s">
        <v>608</v>
      </c>
      <c r="Y7811" t="s">
        <v>103</v>
      </c>
    </row>
    <row r="7812" spans="1:25" x14ac:dyDescent="0.45">
      <c r="A7812" t="s">
        <v>274</v>
      </c>
      <c r="B7812" t="s">
        <v>632</v>
      </c>
      <c r="C7812">
        <v>50006</v>
      </c>
      <c r="D7812">
        <v>5001</v>
      </c>
      <c r="F7812">
        <v>2011</v>
      </c>
      <c r="G7812">
        <v>6350</v>
      </c>
      <c r="H7812">
        <v>6325.14</v>
      </c>
      <c r="I7812">
        <v>824548.03</v>
      </c>
      <c r="K7812">
        <v>1.722</v>
      </c>
      <c r="L7812">
        <v>1E-3</v>
      </c>
      <c r="M7812">
        <v>339199.31099999999</v>
      </c>
      <c r="N7812">
        <v>5.91E-2</v>
      </c>
      <c r="O7812">
        <v>67.266999999999996</v>
      </c>
      <c r="P7812">
        <v>2.4299999999999999E-2</v>
      </c>
      <c r="Q7812">
        <v>5702143.5020000003</v>
      </c>
      <c r="R7812" t="s">
        <v>333</v>
      </c>
      <c r="S7812" t="s">
        <v>600</v>
      </c>
      <c r="T7812" t="s">
        <v>89</v>
      </c>
      <c r="V7812" t="s">
        <v>608</v>
      </c>
      <c r="Y7812" t="s">
        <v>103</v>
      </c>
    </row>
    <row r="7813" spans="1:25" x14ac:dyDescent="0.45">
      <c r="A7813" t="s">
        <v>274</v>
      </c>
      <c r="B7813" t="s">
        <v>632</v>
      </c>
      <c r="C7813">
        <v>50006</v>
      </c>
      <c r="D7813">
        <v>5001</v>
      </c>
      <c r="F7813">
        <v>2012</v>
      </c>
      <c r="G7813">
        <v>5756</v>
      </c>
      <c r="H7813">
        <v>5728.24</v>
      </c>
      <c r="I7813">
        <v>739289.9</v>
      </c>
      <c r="K7813">
        <v>1.5309999999999999</v>
      </c>
      <c r="L7813">
        <v>1E-3</v>
      </c>
      <c r="M7813">
        <v>303265.02799999999</v>
      </c>
      <c r="N7813">
        <v>5.8999999999999997E-2</v>
      </c>
      <c r="O7813">
        <v>60.902000000000001</v>
      </c>
      <c r="P7813">
        <v>2.47E-2</v>
      </c>
      <c r="Q7813">
        <v>5103013.4359999998</v>
      </c>
      <c r="R7813" t="s">
        <v>333</v>
      </c>
      <c r="S7813" t="s">
        <v>600</v>
      </c>
      <c r="T7813" t="s">
        <v>89</v>
      </c>
      <c r="V7813" t="s">
        <v>608</v>
      </c>
      <c r="Y7813" t="s">
        <v>283</v>
      </c>
    </row>
    <row r="7814" spans="1:25" x14ac:dyDescent="0.45">
      <c r="A7814" t="s">
        <v>274</v>
      </c>
      <c r="B7814" t="s">
        <v>632</v>
      </c>
      <c r="C7814">
        <v>50006</v>
      </c>
      <c r="D7814">
        <v>5001</v>
      </c>
      <c r="F7814">
        <v>2013</v>
      </c>
      <c r="G7814">
        <v>5774</v>
      </c>
      <c r="H7814">
        <v>5731.19</v>
      </c>
      <c r="I7814">
        <v>769172.36</v>
      </c>
      <c r="K7814">
        <v>1.583</v>
      </c>
      <c r="L7814">
        <v>1E-3</v>
      </c>
      <c r="M7814">
        <v>313398.33399999997</v>
      </c>
      <c r="N7814">
        <v>5.8999999999999997E-2</v>
      </c>
      <c r="O7814">
        <v>65.152000000000001</v>
      </c>
      <c r="P7814">
        <v>2.5899999999999999E-2</v>
      </c>
      <c r="Q7814">
        <v>5272901.6710000001</v>
      </c>
      <c r="R7814" t="s">
        <v>333</v>
      </c>
      <c r="S7814" t="s">
        <v>600</v>
      </c>
      <c r="T7814" t="s">
        <v>89</v>
      </c>
      <c r="V7814" t="s">
        <v>608</v>
      </c>
      <c r="Y7814" t="s">
        <v>283</v>
      </c>
    </row>
    <row r="7815" spans="1:25" x14ac:dyDescent="0.45">
      <c r="A7815" t="s">
        <v>274</v>
      </c>
      <c r="B7815" t="s">
        <v>632</v>
      </c>
      <c r="C7815">
        <v>50006</v>
      </c>
      <c r="D7815">
        <v>5001</v>
      </c>
      <c r="F7815">
        <v>2014</v>
      </c>
      <c r="G7815">
        <v>5497</v>
      </c>
      <c r="H7815">
        <v>5453.57</v>
      </c>
      <c r="I7815">
        <v>755522.44</v>
      </c>
      <c r="K7815">
        <v>1.643</v>
      </c>
      <c r="L7815">
        <v>1E-3</v>
      </c>
      <c r="M7815">
        <v>312315.16800000001</v>
      </c>
      <c r="N7815">
        <v>5.9400000000000001E-2</v>
      </c>
      <c r="O7815">
        <v>65.132000000000005</v>
      </c>
      <c r="P7815">
        <v>2.6700000000000002E-2</v>
      </c>
      <c r="Q7815">
        <v>5217488.3710000003</v>
      </c>
      <c r="R7815" t="s">
        <v>333</v>
      </c>
      <c r="S7815" t="s">
        <v>600</v>
      </c>
      <c r="T7815" t="s">
        <v>89</v>
      </c>
      <c r="V7815" t="s">
        <v>608</v>
      </c>
      <c r="Y7815" t="s">
        <v>283</v>
      </c>
    </row>
    <row r="7816" spans="1:25" x14ac:dyDescent="0.45">
      <c r="A7816" t="s">
        <v>274</v>
      </c>
      <c r="B7816" t="s">
        <v>632</v>
      </c>
      <c r="C7816">
        <v>50006</v>
      </c>
      <c r="D7816">
        <v>5001</v>
      </c>
      <c r="F7816">
        <v>2015</v>
      </c>
      <c r="G7816">
        <v>5266</v>
      </c>
      <c r="H7816">
        <v>5209.16</v>
      </c>
      <c r="I7816">
        <v>727438.82</v>
      </c>
      <c r="K7816">
        <v>1.5660000000000001</v>
      </c>
      <c r="L7816">
        <v>1E-3</v>
      </c>
      <c r="M7816">
        <v>303908.96399999998</v>
      </c>
      <c r="N7816">
        <v>5.9200000000000003E-2</v>
      </c>
      <c r="O7816">
        <v>64.52</v>
      </c>
      <c r="P7816">
        <v>2.7199999999999998E-2</v>
      </c>
      <c r="Q7816">
        <v>5095721.5410000002</v>
      </c>
      <c r="R7816" t="s">
        <v>333</v>
      </c>
      <c r="S7816" t="s">
        <v>600</v>
      </c>
      <c r="T7816" t="s">
        <v>89</v>
      </c>
      <c r="V7816" t="s">
        <v>608</v>
      </c>
      <c r="Y7816" t="s">
        <v>284</v>
      </c>
    </row>
    <row r="7817" spans="1:25" x14ac:dyDescent="0.45">
      <c r="A7817" t="s">
        <v>274</v>
      </c>
      <c r="B7817" t="s">
        <v>632</v>
      </c>
      <c r="C7817">
        <v>50006</v>
      </c>
      <c r="D7817">
        <v>5001</v>
      </c>
      <c r="F7817">
        <v>2016</v>
      </c>
      <c r="G7817">
        <v>6712</v>
      </c>
      <c r="H7817">
        <v>6641.99</v>
      </c>
      <c r="I7817">
        <v>924077.94</v>
      </c>
      <c r="K7817">
        <v>1.9590000000000001</v>
      </c>
      <c r="L7817">
        <v>1E-3</v>
      </c>
      <c r="M7817">
        <v>384466.77799999999</v>
      </c>
      <c r="N7817">
        <v>5.91E-2</v>
      </c>
      <c r="O7817">
        <v>78.501999999999995</v>
      </c>
      <c r="P7817">
        <v>2.5600000000000001E-2</v>
      </c>
      <c r="Q7817">
        <v>6458839.3849999998</v>
      </c>
      <c r="R7817" t="s">
        <v>333</v>
      </c>
      <c r="S7817" t="s">
        <v>600</v>
      </c>
      <c r="T7817" t="s">
        <v>89</v>
      </c>
      <c r="V7817" t="s">
        <v>608</v>
      </c>
      <c r="Y7817" t="s">
        <v>284</v>
      </c>
    </row>
    <row r="7818" spans="1:25" x14ac:dyDescent="0.45">
      <c r="A7818" t="s">
        <v>274</v>
      </c>
      <c r="B7818" t="s">
        <v>632</v>
      </c>
      <c r="C7818">
        <v>50006</v>
      </c>
      <c r="D7818">
        <v>5001</v>
      </c>
      <c r="F7818">
        <v>2017</v>
      </c>
      <c r="G7818">
        <v>6728</v>
      </c>
      <c r="H7818">
        <v>6604.73</v>
      </c>
      <c r="I7818">
        <v>986699.07</v>
      </c>
      <c r="K7818">
        <v>2.1019999999999999</v>
      </c>
      <c r="L7818">
        <v>1E-3</v>
      </c>
      <c r="M7818">
        <v>412420.20600000001</v>
      </c>
      <c r="N7818">
        <v>5.91E-2</v>
      </c>
      <c r="O7818">
        <v>86.492999999999995</v>
      </c>
      <c r="P7818">
        <v>2.7400000000000001E-2</v>
      </c>
      <c r="Q7818">
        <v>6928234.9579999996</v>
      </c>
      <c r="R7818" t="s">
        <v>333</v>
      </c>
      <c r="S7818" t="s">
        <v>600</v>
      </c>
      <c r="T7818" t="s">
        <v>89</v>
      </c>
      <c r="V7818" t="s">
        <v>608</v>
      </c>
      <c r="Y7818" t="s">
        <v>285</v>
      </c>
    </row>
    <row r="7819" spans="1:25" x14ac:dyDescent="0.45">
      <c r="A7819" t="s">
        <v>274</v>
      </c>
      <c r="B7819" t="s">
        <v>632</v>
      </c>
      <c r="C7819">
        <v>50006</v>
      </c>
      <c r="D7819">
        <v>5001</v>
      </c>
      <c r="F7819">
        <v>2018</v>
      </c>
      <c r="G7819">
        <v>7533</v>
      </c>
      <c r="H7819">
        <v>7490.23</v>
      </c>
      <c r="I7819">
        <v>1093389.46</v>
      </c>
      <c r="K7819">
        <v>2.3610000000000002</v>
      </c>
      <c r="L7819">
        <v>1E-3</v>
      </c>
      <c r="M7819">
        <v>464708.16399999999</v>
      </c>
      <c r="N7819">
        <v>5.91E-2</v>
      </c>
      <c r="O7819">
        <v>91.605000000000004</v>
      </c>
      <c r="P7819">
        <v>2.4400000000000002E-2</v>
      </c>
      <c r="Q7819">
        <v>7810837.193</v>
      </c>
      <c r="R7819" t="s">
        <v>333</v>
      </c>
      <c r="S7819" t="s">
        <v>600</v>
      </c>
      <c r="T7819" t="s">
        <v>89</v>
      </c>
      <c r="V7819" t="s">
        <v>608</v>
      </c>
      <c r="Y7819" t="s">
        <v>285</v>
      </c>
    </row>
    <row r="7820" spans="1:25" x14ac:dyDescent="0.45">
      <c r="A7820" t="s">
        <v>274</v>
      </c>
      <c r="B7820" t="s">
        <v>632</v>
      </c>
      <c r="C7820">
        <v>50006</v>
      </c>
      <c r="D7820">
        <v>5001</v>
      </c>
      <c r="F7820">
        <v>2019</v>
      </c>
      <c r="G7820">
        <v>7462</v>
      </c>
      <c r="H7820">
        <v>7393.14</v>
      </c>
      <c r="I7820">
        <v>1067769.27</v>
      </c>
      <c r="K7820">
        <v>2.286</v>
      </c>
      <c r="L7820">
        <v>1E-3</v>
      </c>
      <c r="M7820">
        <v>450597.701</v>
      </c>
      <c r="N7820">
        <v>5.91E-2</v>
      </c>
      <c r="O7820">
        <v>92.653999999999996</v>
      </c>
      <c r="P7820">
        <v>2.5999999999999999E-2</v>
      </c>
      <c r="Q7820">
        <v>7575700.3669999996</v>
      </c>
      <c r="R7820" t="s">
        <v>333</v>
      </c>
      <c r="S7820" t="s">
        <v>600</v>
      </c>
      <c r="T7820" t="s">
        <v>89</v>
      </c>
      <c r="V7820" t="s">
        <v>608</v>
      </c>
      <c r="Y7820" t="s">
        <v>285</v>
      </c>
    </row>
    <row r="7821" spans="1:25" x14ac:dyDescent="0.45">
      <c r="A7821" t="s">
        <v>274</v>
      </c>
      <c r="B7821" t="s">
        <v>632</v>
      </c>
      <c r="C7821">
        <v>50006</v>
      </c>
      <c r="D7821">
        <v>5001</v>
      </c>
      <c r="F7821">
        <v>2020</v>
      </c>
      <c r="G7821">
        <v>8348</v>
      </c>
      <c r="H7821">
        <v>8311.42</v>
      </c>
      <c r="I7821">
        <v>1111339.6599999999</v>
      </c>
      <c r="K7821">
        <v>2.3370000000000002</v>
      </c>
      <c r="L7821">
        <v>1E-3</v>
      </c>
      <c r="M7821">
        <v>462909.28200000001</v>
      </c>
      <c r="N7821">
        <v>5.8999999999999997E-2</v>
      </c>
      <c r="O7821">
        <v>94.105000000000004</v>
      </c>
      <c r="P7821">
        <v>2.47E-2</v>
      </c>
      <c r="Q7821">
        <v>7789363.4079999998</v>
      </c>
      <c r="R7821" t="s">
        <v>333</v>
      </c>
      <c r="S7821" t="s">
        <v>600</v>
      </c>
      <c r="T7821" t="s">
        <v>89</v>
      </c>
      <c r="V7821" t="s">
        <v>608</v>
      </c>
      <c r="Y7821" t="s">
        <v>160</v>
      </c>
    </row>
    <row r="7822" spans="1:25" x14ac:dyDescent="0.45">
      <c r="A7822" t="s">
        <v>274</v>
      </c>
      <c r="B7822" t="s">
        <v>632</v>
      </c>
      <c r="C7822">
        <v>50006</v>
      </c>
      <c r="D7822">
        <v>5001</v>
      </c>
      <c r="F7822">
        <v>2021</v>
      </c>
      <c r="G7822">
        <v>7824</v>
      </c>
      <c r="H7822">
        <v>7809.19</v>
      </c>
      <c r="I7822">
        <v>1072967.7</v>
      </c>
      <c r="K7822">
        <v>2.2759999999999998</v>
      </c>
      <c r="L7822">
        <v>1E-3</v>
      </c>
      <c r="M7822">
        <v>450704.3</v>
      </c>
      <c r="N7822">
        <v>5.8999999999999997E-2</v>
      </c>
      <c r="O7822">
        <v>87.888999999999996</v>
      </c>
      <c r="P7822">
        <v>2.35E-2</v>
      </c>
      <c r="Q7822">
        <v>7583582.6689999998</v>
      </c>
      <c r="R7822" t="s">
        <v>333</v>
      </c>
      <c r="S7822" t="s">
        <v>600</v>
      </c>
      <c r="T7822" t="s">
        <v>89</v>
      </c>
      <c r="V7822" t="s">
        <v>608</v>
      </c>
      <c r="Y7822" t="s">
        <v>161</v>
      </c>
    </row>
    <row r="7823" spans="1:25" x14ac:dyDescent="0.45">
      <c r="A7823" t="s">
        <v>274</v>
      </c>
      <c r="B7823" t="s">
        <v>632</v>
      </c>
      <c r="C7823">
        <v>50006</v>
      </c>
      <c r="D7823">
        <v>5001</v>
      </c>
      <c r="F7823">
        <v>2022</v>
      </c>
      <c r="G7823">
        <v>7854</v>
      </c>
      <c r="H7823">
        <v>7838.22</v>
      </c>
      <c r="I7823">
        <v>1083568.3500000001</v>
      </c>
      <c r="K7823">
        <v>2.3559999999999999</v>
      </c>
      <c r="L7823">
        <v>1E-3</v>
      </c>
      <c r="M7823">
        <v>465413.29800000001</v>
      </c>
      <c r="N7823">
        <v>5.8999999999999997E-2</v>
      </c>
      <c r="O7823">
        <v>88.515000000000001</v>
      </c>
      <c r="P7823">
        <v>2.29E-2</v>
      </c>
      <c r="Q7823">
        <v>7828039.5630000001</v>
      </c>
      <c r="R7823" t="s">
        <v>333</v>
      </c>
      <c r="S7823" t="s">
        <v>600</v>
      </c>
      <c r="T7823" t="s">
        <v>89</v>
      </c>
      <c r="V7823" t="s">
        <v>608</v>
      </c>
      <c r="Y7823" t="s">
        <v>161</v>
      </c>
    </row>
    <row r="7824" spans="1:25" x14ac:dyDescent="0.45">
      <c r="A7824" t="s">
        <v>274</v>
      </c>
      <c r="B7824" t="s">
        <v>632</v>
      </c>
      <c r="C7824">
        <v>50006</v>
      </c>
      <c r="D7824">
        <v>5001</v>
      </c>
      <c r="F7824">
        <v>2023</v>
      </c>
      <c r="G7824">
        <v>7086</v>
      </c>
      <c r="H7824">
        <v>7077.16</v>
      </c>
      <c r="I7824">
        <v>1000305.99</v>
      </c>
      <c r="K7824">
        <v>2.1459999999999999</v>
      </c>
      <c r="L7824">
        <v>1E-3</v>
      </c>
      <c r="M7824">
        <v>425080.592</v>
      </c>
      <c r="N7824">
        <v>5.8999999999999997E-2</v>
      </c>
      <c r="O7824">
        <v>77.239999999999995</v>
      </c>
      <c r="P7824">
        <v>2.18E-2</v>
      </c>
      <c r="Q7824">
        <v>7152748.6529999999</v>
      </c>
      <c r="R7824" t="s">
        <v>333</v>
      </c>
      <c r="S7824" t="s">
        <v>600</v>
      </c>
      <c r="T7824" t="s">
        <v>89</v>
      </c>
      <c r="V7824" t="s">
        <v>608</v>
      </c>
      <c r="Y7824" t="s">
        <v>161</v>
      </c>
    </row>
    <row r="7825" spans="1:25" x14ac:dyDescent="0.45">
      <c r="A7825" t="s">
        <v>274</v>
      </c>
      <c r="B7825" t="s">
        <v>632</v>
      </c>
      <c r="C7825">
        <v>50006</v>
      </c>
      <c r="D7825">
        <v>5001</v>
      </c>
      <c r="F7825">
        <v>2024</v>
      </c>
      <c r="G7825">
        <v>4155</v>
      </c>
      <c r="H7825">
        <v>4151.62</v>
      </c>
      <c r="I7825">
        <v>592154.04</v>
      </c>
      <c r="K7825">
        <v>1.27</v>
      </c>
      <c r="L7825">
        <v>1E-3</v>
      </c>
      <c r="M7825">
        <v>251644.61799999999</v>
      </c>
      <c r="N7825">
        <v>5.8999999999999997E-2</v>
      </c>
      <c r="O7825">
        <v>46.11</v>
      </c>
      <c r="P7825">
        <v>2.18E-2</v>
      </c>
      <c r="Q7825">
        <v>4234395.0959999999</v>
      </c>
      <c r="R7825" t="s">
        <v>333</v>
      </c>
      <c r="S7825" t="s">
        <v>600</v>
      </c>
      <c r="T7825" t="s">
        <v>89</v>
      </c>
      <c r="V7825" t="s">
        <v>608</v>
      </c>
      <c r="Y7825" t="s">
        <v>161</v>
      </c>
    </row>
    <row r="7826" spans="1:25" x14ac:dyDescent="0.45">
      <c r="A7826" t="s">
        <v>274</v>
      </c>
      <c r="B7826" t="s">
        <v>632</v>
      </c>
      <c r="C7826">
        <v>50006</v>
      </c>
      <c r="D7826">
        <v>6001</v>
      </c>
      <c r="F7826">
        <v>2009</v>
      </c>
      <c r="G7826">
        <v>6351</v>
      </c>
      <c r="H7826">
        <v>6311.82</v>
      </c>
      <c r="I7826">
        <v>852305.33</v>
      </c>
      <c r="K7826">
        <v>1.736</v>
      </c>
      <c r="L7826">
        <v>8.9999999999999998E-4</v>
      </c>
      <c r="M7826">
        <v>356510.74099999998</v>
      </c>
      <c r="N7826">
        <v>5.9799999999999999E-2</v>
      </c>
      <c r="O7826">
        <v>71.581999999999994</v>
      </c>
      <c r="P7826">
        <v>2.53E-2</v>
      </c>
      <c r="Q7826">
        <v>5918298.4850000003</v>
      </c>
      <c r="R7826" t="s">
        <v>333</v>
      </c>
      <c r="S7826" t="s">
        <v>600</v>
      </c>
      <c r="T7826" t="s">
        <v>89</v>
      </c>
      <c r="V7826" t="s">
        <v>608</v>
      </c>
      <c r="Y7826" t="s">
        <v>103</v>
      </c>
    </row>
    <row r="7827" spans="1:25" x14ac:dyDescent="0.45">
      <c r="A7827" t="s">
        <v>274</v>
      </c>
      <c r="B7827" t="s">
        <v>632</v>
      </c>
      <c r="C7827">
        <v>50006</v>
      </c>
      <c r="D7827">
        <v>6001</v>
      </c>
      <c r="F7827">
        <v>2010</v>
      </c>
      <c r="G7827">
        <v>6528</v>
      </c>
      <c r="H7827">
        <v>6498.03</v>
      </c>
      <c r="I7827">
        <v>881367.88</v>
      </c>
      <c r="K7827">
        <v>1.9610000000000001</v>
      </c>
      <c r="L7827">
        <v>1E-3</v>
      </c>
      <c r="M7827">
        <v>366447.14899999998</v>
      </c>
      <c r="N7827">
        <v>5.96E-2</v>
      </c>
      <c r="O7827">
        <v>70.866</v>
      </c>
      <c r="P7827">
        <v>2.3900000000000001E-2</v>
      </c>
      <c r="Q7827">
        <v>6102684.5779999997</v>
      </c>
      <c r="R7827" t="s">
        <v>333</v>
      </c>
      <c r="S7827" t="s">
        <v>600</v>
      </c>
      <c r="T7827" t="s">
        <v>89</v>
      </c>
      <c r="V7827" t="s">
        <v>608</v>
      </c>
      <c r="Y7827" t="s">
        <v>103</v>
      </c>
    </row>
    <row r="7828" spans="1:25" x14ac:dyDescent="0.45">
      <c r="A7828" t="s">
        <v>274</v>
      </c>
      <c r="B7828" t="s">
        <v>632</v>
      </c>
      <c r="C7828">
        <v>50006</v>
      </c>
      <c r="D7828">
        <v>6001</v>
      </c>
      <c r="F7828">
        <v>2011</v>
      </c>
      <c r="G7828">
        <v>5577</v>
      </c>
      <c r="H7828">
        <v>5546.04</v>
      </c>
      <c r="I7828">
        <v>713005.93</v>
      </c>
      <c r="K7828">
        <v>1.48</v>
      </c>
      <c r="L7828">
        <v>1E-3</v>
      </c>
      <c r="M7828">
        <v>292973.29700000002</v>
      </c>
      <c r="N7828">
        <v>5.8999999999999997E-2</v>
      </c>
      <c r="O7828">
        <v>57.945999999999998</v>
      </c>
      <c r="P7828">
        <v>2.4199999999999999E-2</v>
      </c>
      <c r="Q7828">
        <v>4929324.3949999996</v>
      </c>
      <c r="R7828" t="s">
        <v>333</v>
      </c>
      <c r="S7828" t="s">
        <v>600</v>
      </c>
      <c r="T7828" t="s">
        <v>89</v>
      </c>
      <c r="V7828" t="s">
        <v>608</v>
      </c>
      <c r="Y7828" t="s">
        <v>103</v>
      </c>
    </row>
    <row r="7829" spans="1:25" x14ac:dyDescent="0.45">
      <c r="A7829" t="s">
        <v>274</v>
      </c>
      <c r="B7829" t="s">
        <v>632</v>
      </c>
      <c r="C7829">
        <v>50006</v>
      </c>
      <c r="D7829">
        <v>6001</v>
      </c>
      <c r="F7829">
        <v>2012</v>
      </c>
      <c r="G7829">
        <v>6217</v>
      </c>
      <c r="H7829">
        <v>6191.38</v>
      </c>
      <c r="I7829">
        <v>793499.3</v>
      </c>
      <c r="K7829">
        <v>1.635</v>
      </c>
      <c r="L7829">
        <v>1E-3</v>
      </c>
      <c r="M7829">
        <v>323839.41800000001</v>
      </c>
      <c r="N7829">
        <v>5.8999999999999997E-2</v>
      </c>
      <c r="O7829">
        <v>64.650000000000006</v>
      </c>
      <c r="P7829">
        <v>2.4400000000000002E-2</v>
      </c>
      <c r="Q7829">
        <v>5449207.2429999998</v>
      </c>
      <c r="R7829" t="s">
        <v>333</v>
      </c>
      <c r="S7829" t="s">
        <v>600</v>
      </c>
      <c r="T7829" t="s">
        <v>89</v>
      </c>
      <c r="V7829" t="s">
        <v>608</v>
      </c>
      <c r="Y7829" t="s">
        <v>283</v>
      </c>
    </row>
    <row r="7830" spans="1:25" x14ac:dyDescent="0.45">
      <c r="A7830" t="s">
        <v>274</v>
      </c>
      <c r="B7830" t="s">
        <v>632</v>
      </c>
      <c r="C7830">
        <v>50006</v>
      </c>
      <c r="D7830">
        <v>6001</v>
      </c>
      <c r="F7830">
        <v>2013</v>
      </c>
      <c r="G7830">
        <v>5949</v>
      </c>
      <c r="H7830">
        <v>5905.07</v>
      </c>
      <c r="I7830">
        <v>819525.93</v>
      </c>
      <c r="K7830">
        <v>1.681</v>
      </c>
      <c r="L7830">
        <v>1E-3</v>
      </c>
      <c r="M7830">
        <v>332704.63400000002</v>
      </c>
      <c r="N7830">
        <v>5.8999999999999997E-2</v>
      </c>
      <c r="O7830">
        <v>68.837999999999994</v>
      </c>
      <c r="P7830">
        <v>2.5700000000000001E-2</v>
      </c>
      <c r="Q7830">
        <v>5597556.2609999999</v>
      </c>
      <c r="R7830" t="s">
        <v>333</v>
      </c>
      <c r="S7830" t="s">
        <v>600</v>
      </c>
      <c r="T7830" t="s">
        <v>89</v>
      </c>
      <c r="V7830" t="s">
        <v>608</v>
      </c>
      <c r="Y7830" t="s">
        <v>283</v>
      </c>
    </row>
    <row r="7831" spans="1:25" x14ac:dyDescent="0.45">
      <c r="A7831" t="s">
        <v>274</v>
      </c>
      <c r="B7831" t="s">
        <v>632</v>
      </c>
      <c r="C7831">
        <v>50006</v>
      </c>
      <c r="D7831">
        <v>6001</v>
      </c>
      <c r="F7831">
        <v>2014</v>
      </c>
      <c r="G7831">
        <v>5274</v>
      </c>
      <c r="H7831">
        <v>5213.71</v>
      </c>
      <c r="I7831">
        <v>718494.83</v>
      </c>
      <c r="K7831">
        <v>1.552</v>
      </c>
      <c r="L7831">
        <v>1E-3</v>
      </c>
      <c r="M7831">
        <v>295732.34100000001</v>
      </c>
      <c r="N7831">
        <v>5.9400000000000001E-2</v>
      </c>
      <c r="O7831">
        <v>63.152999999999999</v>
      </c>
      <c r="P7831">
        <v>2.76E-2</v>
      </c>
      <c r="Q7831">
        <v>4942737.7759999996</v>
      </c>
      <c r="R7831" t="s">
        <v>333</v>
      </c>
      <c r="S7831" t="s">
        <v>600</v>
      </c>
      <c r="T7831" t="s">
        <v>89</v>
      </c>
      <c r="V7831" t="s">
        <v>608</v>
      </c>
      <c r="Y7831" t="s">
        <v>283</v>
      </c>
    </row>
    <row r="7832" spans="1:25" x14ac:dyDescent="0.45">
      <c r="A7832" t="s">
        <v>274</v>
      </c>
      <c r="B7832" t="s">
        <v>632</v>
      </c>
      <c r="C7832">
        <v>50006</v>
      </c>
      <c r="D7832">
        <v>6001</v>
      </c>
      <c r="F7832">
        <v>2015</v>
      </c>
      <c r="G7832">
        <v>5470</v>
      </c>
      <c r="H7832">
        <v>5423.69</v>
      </c>
      <c r="I7832">
        <v>772772.95</v>
      </c>
      <c r="K7832">
        <v>1.655</v>
      </c>
      <c r="L7832">
        <v>1E-3</v>
      </c>
      <c r="M7832">
        <v>321616.2</v>
      </c>
      <c r="N7832">
        <v>5.9200000000000003E-2</v>
      </c>
      <c r="O7832">
        <v>67.837000000000003</v>
      </c>
      <c r="P7832">
        <v>2.69E-2</v>
      </c>
      <c r="Q7832">
        <v>5393972.3650000002</v>
      </c>
      <c r="R7832" t="s">
        <v>333</v>
      </c>
      <c r="S7832" t="s">
        <v>600</v>
      </c>
      <c r="T7832" t="s">
        <v>89</v>
      </c>
      <c r="V7832" t="s">
        <v>608</v>
      </c>
      <c r="Y7832" t="s">
        <v>284</v>
      </c>
    </row>
    <row r="7833" spans="1:25" x14ac:dyDescent="0.45">
      <c r="A7833" t="s">
        <v>274</v>
      </c>
      <c r="B7833" t="s">
        <v>632</v>
      </c>
      <c r="C7833">
        <v>50006</v>
      </c>
      <c r="D7833">
        <v>6001</v>
      </c>
      <c r="F7833">
        <v>2016</v>
      </c>
      <c r="G7833">
        <v>6537</v>
      </c>
      <c r="H7833">
        <v>6468.35</v>
      </c>
      <c r="I7833">
        <v>894542.6</v>
      </c>
      <c r="K7833">
        <v>1.887</v>
      </c>
      <c r="L7833">
        <v>1E-3</v>
      </c>
      <c r="M7833">
        <v>368290.38699999999</v>
      </c>
      <c r="N7833">
        <v>5.9200000000000003E-2</v>
      </c>
      <c r="O7833">
        <v>75.501999999999995</v>
      </c>
      <c r="P7833">
        <v>2.5700000000000001E-2</v>
      </c>
      <c r="Q7833">
        <v>6181217.7249999996</v>
      </c>
      <c r="R7833" t="s">
        <v>333</v>
      </c>
      <c r="S7833" t="s">
        <v>600</v>
      </c>
      <c r="T7833" t="s">
        <v>89</v>
      </c>
      <c r="V7833" t="s">
        <v>608</v>
      </c>
      <c r="Y7833" t="s">
        <v>284</v>
      </c>
    </row>
    <row r="7834" spans="1:25" x14ac:dyDescent="0.45">
      <c r="A7834" t="s">
        <v>274</v>
      </c>
      <c r="B7834" t="s">
        <v>632</v>
      </c>
      <c r="C7834">
        <v>50006</v>
      </c>
      <c r="D7834">
        <v>6001</v>
      </c>
      <c r="F7834">
        <v>2017</v>
      </c>
      <c r="G7834">
        <v>6022</v>
      </c>
      <c r="H7834">
        <v>5846.7</v>
      </c>
      <c r="I7834">
        <v>869455.68</v>
      </c>
      <c r="K7834">
        <v>1.829</v>
      </c>
      <c r="L7834">
        <v>1E-3</v>
      </c>
      <c r="M7834">
        <v>361799.07299999997</v>
      </c>
      <c r="N7834">
        <v>5.8999999999999997E-2</v>
      </c>
      <c r="O7834">
        <v>78.506</v>
      </c>
      <c r="P7834">
        <v>2.9600000000000001E-2</v>
      </c>
      <c r="Q7834">
        <v>6086679.5760000004</v>
      </c>
      <c r="R7834" t="s">
        <v>333</v>
      </c>
      <c r="S7834" t="s">
        <v>600</v>
      </c>
      <c r="T7834" t="s">
        <v>89</v>
      </c>
      <c r="V7834" t="s">
        <v>608</v>
      </c>
      <c r="Y7834" t="s">
        <v>285</v>
      </c>
    </row>
    <row r="7835" spans="1:25" x14ac:dyDescent="0.45">
      <c r="A7835" t="s">
        <v>274</v>
      </c>
      <c r="B7835" t="s">
        <v>632</v>
      </c>
      <c r="C7835">
        <v>50006</v>
      </c>
      <c r="D7835">
        <v>6001</v>
      </c>
      <c r="F7835">
        <v>2018</v>
      </c>
      <c r="G7835">
        <v>7726</v>
      </c>
      <c r="H7835">
        <v>7676.53</v>
      </c>
      <c r="I7835">
        <v>1140440.3500000001</v>
      </c>
      <c r="K7835">
        <v>2.4550000000000001</v>
      </c>
      <c r="L7835">
        <v>1E-3</v>
      </c>
      <c r="M7835">
        <v>483610.84899999999</v>
      </c>
      <c r="N7835">
        <v>5.91E-2</v>
      </c>
      <c r="O7835">
        <v>96.757000000000005</v>
      </c>
      <c r="P7835">
        <v>2.4899999999999999E-2</v>
      </c>
      <c r="Q7835">
        <v>8129811.9979999997</v>
      </c>
      <c r="R7835" t="s">
        <v>333</v>
      </c>
      <c r="S7835" t="s">
        <v>600</v>
      </c>
      <c r="T7835" t="s">
        <v>89</v>
      </c>
      <c r="V7835" t="s">
        <v>608</v>
      </c>
      <c r="Y7835" t="s">
        <v>285</v>
      </c>
    </row>
    <row r="7836" spans="1:25" x14ac:dyDescent="0.45">
      <c r="A7836" t="s">
        <v>274</v>
      </c>
      <c r="B7836" t="s">
        <v>632</v>
      </c>
      <c r="C7836">
        <v>50006</v>
      </c>
      <c r="D7836">
        <v>6001</v>
      </c>
      <c r="F7836">
        <v>2019</v>
      </c>
      <c r="G7836">
        <v>7396</v>
      </c>
      <c r="H7836">
        <v>7361.28</v>
      </c>
      <c r="I7836">
        <v>1074700.76</v>
      </c>
      <c r="K7836">
        <v>2.2799999999999998</v>
      </c>
      <c r="L7836">
        <v>1E-3</v>
      </c>
      <c r="M7836">
        <v>451615.39600000001</v>
      </c>
      <c r="N7836">
        <v>5.8999999999999997E-2</v>
      </c>
      <c r="O7836">
        <v>91.488</v>
      </c>
      <c r="P7836">
        <v>2.5000000000000001E-2</v>
      </c>
      <c r="Q7836">
        <v>7599341.1560000004</v>
      </c>
      <c r="R7836" t="s">
        <v>333</v>
      </c>
      <c r="S7836" t="s">
        <v>600</v>
      </c>
      <c r="T7836" t="s">
        <v>89</v>
      </c>
      <c r="V7836" t="s">
        <v>608</v>
      </c>
      <c r="Y7836" t="s">
        <v>285</v>
      </c>
    </row>
    <row r="7837" spans="1:25" x14ac:dyDescent="0.45">
      <c r="A7837" t="s">
        <v>274</v>
      </c>
      <c r="B7837" t="s">
        <v>632</v>
      </c>
      <c r="C7837">
        <v>50006</v>
      </c>
      <c r="D7837">
        <v>6001</v>
      </c>
      <c r="F7837">
        <v>2020</v>
      </c>
      <c r="G7837">
        <v>8432</v>
      </c>
      <c r="H7837">
        <v>8418.48</v>
      </c>
      <c r="I7837">
        <v>1126398.05</v>
      </c>
      <c r="K7837">
        <v>2.3559999999999999</v>
      </c>
      <c r="L7837">
        <v>1E-3</v>
      </c>
      <c r="M7837">
        <v>466709.90100000001</v>
      </c>
      <c r="N7837">
        <v>5.8999999999999997E-2</v>
      </c>
      <c r="O7837">
        <v>93.578000000000003</v>
      </c>
      <c r="P7837">
        <v>2.41E-2</v>
      </c>
      <c r="Q7837">
        <v>7853358.5029999996</v>
      </c>
      <c r="R7837" t="s">
        <v>333</v>
      </c>
      <c r="S7837" t="s">
        <v>600</v>
      </c>
      <c r="T7837" t="s">
        <v>89</v>
      </c>
      <c r="V7837" t="s">
        <v>608</v>
      </c>
      <c r="Y7837" t="s">
        <v>160</v>
      </c>
    </row>
    <row r="7838" spans="1:25" x14ac:dyDescent="0.45">
      <c r="A7838" t="s">
        <v>274</v>
      </c>
      <c r="B7838" t="s">
        <v>632</v>
      </c>
      <c r="C7838">
        <v>50006</v>
      </c>
      <c r="D7838">
        <v>6001</v>
      </c>
      <c r="F7838">
        <v>2021</v>
      </c>
      <c r="G7838">
        <v>8577</v>
      </c>
      <c r="H7838">
        <v>8569.99</v>
      </c>
      <c r="I7838">
        <v>1172481.1299999999</v>
      </c>
      <c r="K7838">
        <v>2.5049999999999999</v>
      </c>
      <c r="L7838">
        <v>1E-3</v>
      </c>
      <c r="M7838">
        <v>492967.79499999998</v>
      </c>
      <c r="N7838">
        <v>5.91E-2</v>
      </c>
      <c r="O7838">
        <v>95.548000000000002</v>
      </c>
      <c r="P7838">
        <v>2.3099999999999999E-2</v>
      </c>
      <c r="Q7838">
        <v>8285498.4009999996</v>
      </c>
      <c r="R7838" t="s">
        <v>333</v>
      </c>
      <c r="S7838" t="s">
        <v>600</v>
      </c>
      <c r="T7838" t="s">
        <v>89</v>
      </c>
      <c r="V7838" t="s">
        <v>608</v>
      </c>
      <c r="Y7838" t="s">
        <v>161</v>
      </c>
    </row>
    <row r="7839" spans="1:25" x14ac:dyDescent="0.45">
      <c r="A7839" t="s">
        <v>274</v>
      </c>
      <c r="B7839" t="s">
        <v>632</v>
      </c>
      <c r="C7839">
        <v>50006</v>
      </c>
      <c r="D7839">
        <v>6001</v>
      </c>
      <c r="F7839">
        <v>2022</v>
      </c>
      <c r="G7839">
        <v>7776</v>
      </c>
      <c r="H7839">
        <v>7761.72</v>
      </c>
      <c r="I7839">
        <v>1082557.8600000001</v>
      </c>
      <c r="K7839">
        <v>2.36</v>
      </c>
      <c r="L7839">
        <v>1E-3</v>
      </c>
      <c r="M7839">
        <v>466505.39199999999</v>
      </c>
      <c r="N7839">
        <v>5.8999999999999997E-2</v>
      </c>
      <c r="O7839">
        <v>87.025999999999996</v>
      </c>
      <c r="P7839">
        <v>2.24E-2</v>
      </c>
      <c r="Q7839">
        <v>7847133.6279999996</v>
      </c>
      <c r="R7839" t="s">
        <v>333</v>
      </c>
      <c r="S7839" t="s">
        <v>600</v>
      </c>
      <c r="T7839" t="s">
        <v>89</v>
      </c>
      <c r="V7839" t="s">
        <v>608</v>
      </c>
      <c r="Y7839" t="s">
        <v>161</v>
      </c>
    </row>
    <row r="7840" spans="1:25" x14ac:dyDescent="0.45">
      <c r="A7840" t="s">
        <v>274</v>
      </c>
      <c r="B7840" t="s">
        <v>632</v>
      </c>
      <c r="C7840">
        <v>50006</v>
      </c>
      <c r="D7840">
        <v>6001</v>
      </c>
      <c r="F7840">
        <v>2023</v>
      </c>
      <c r="G7840">
        <v>7223</v>
      </c>
      <c r="H7840">
        <v>7212.38</v>
      </c>
      <c r="I7840">
        <v>1012470.31</v>
      </c>
      <c r="K7840">
        <v>2.1549999999999998</v>
      </c>
      <c r="L7840">
        <v>1E-3</v>
      </c>
      <c r="M7840">
        <v>426784.53</v>
      </c>
      <c r="N7840">
        <v>5.8999999999999997E-2</v>
      </c>
      <c r="O7840">
        <v>75.578999999999994</v>
      </c>
      <c r="P7840">
        <v>2.12E-2</v>
      </c>
      <c r="Q7840">
        <v>7181497.2510000002</v>
      </c>
      <c r="R7840" t="s">
        <v>333</v>
      </c>
      <c r="S7840" t="s">
        <v>600</v>
      </c>
      <c r="T7840" t="s">
        <v>89</v>
      </c>
      <c r="V7840" t="s">
        <v>608</v>
      </c>
      <c r="Y7840" t="s">
        <v>161</v>
      </c>
    </row>
    <row r="7841" spans="1:25" x14ac:dyDescent="0.45">
      <c r="A7841" t="s">
        <v>274</v>
      </c>
      <c r="B7841" t="s">
        <v>632</v>
      </c>
      <c r="C7841">
        <v>50006</v>
      </c>
      <c r="D7841">
        <v>6001</v>
      </c>
      <c r="F7841">
        <v>2024</v>
      </c>
      <c r="G7841">
        <v>4290</v>
      </c>
      <c r="H7841">
        <v>4288.91</v>
      </c>
      <c r="I7841">
        <v>628823.22</v>
      </c>
      <c r="K7841">
        <v>1.34</v>
      </c>
      <c r="L7841">
        <v>1E-3</v>
      </c>
      <c r="M7841">
        <v>265387.36599999998</v>
      </c>
      <c r="N7841">
        <v>5.8999999999999997E-2</v>
      </c>
      <c r="O7841">
        <v>49.607999999999997</v>
      </c>
      <c r="P7841">
        <v>2.2200000000000001E-2</v>
      </c>
      <c r="Q7841">
        <v>4465645.0279999999</v>
      </c>
      <c r="R7841" t="s">
        <v>333</v>
      </c>
      <c r="S7841" t="s">
        <v>600</v>
      </c>
      <c r="T7841" t="s">
        <v>89</v>
      </c>
      <c r="V7841" t="s">
        <v>608</v>
      </c>
      <c r="Y7841" t="s">
        <v>161</v>
      </c>
    </row>
    <row r="7842" spans="1:25" x14ac:dyDescent="0.45">
      <c r="A7842" t="s">
        <v>274</v>
      </c>
      <c r="B7842" t="s">
        <v>632</v>
      </c>
      <c r="C7842">
        <v>50006</v>
      </c>
      <c r="D7842">
        <v>7001</v>
      </c>
      <c r="F7842">
        <v>2009</v>
      </c>
      <c r="G7842">
        <v>6429</v>
      </c>
      <c r="H7842">
        <v>6368.97</v>
      </c>
      <c r="I7842">
        <v>882128.71</v>
      </c>
      <c r="K7842">
        <v>1.7949999999999999</v>
      </c>
      <c r="L7842">
        <v>1E-3</v>
      </c>
      <c r="M7842">
        <v>367122.55599999998</v>
      </c>
      <c r="N7842">
        <v>5.9400000000000001E-2</v>
      </c>
      <c r="O7842">
        <v>75.924000000000007</v>
      </c>
      <c r="P7842">
        <v>2.6100000000000002E-2</v>
      </c>
      <c r="Q7842">
        <v>6132706.2439999999</v>
      </c>
      <c r="R7842" t="s">
        <v>333</v>
      </c>
      <c r="S7842" t="s">
        <v>600</v>
      </c>
      <c r="T7842" t="s">
        <v>89</v>
      </c>
      <c r="V7842" t="s">
        <v>608</v>
      </c>
      <c r="Y7842" t="s">
        <v>103</v>
      </c>
    </row>
    <row r="7843" spans="1:25" x14ac:dyDescent="0.45">
      <c r="A7843" t="s">
        <v>274</v>
      </c>
      <c r="B7843" t="s">
        <v>632</v>
      </c>
      <c r="C7843">
        <v>50006</v>
      </c>
      <c r="D7843">
        <v>7001</v>
      </c>
      <c r="F7843">
        <v>2010</v>
      </c>
      <c r="G7843">
        <v>7014</v>
      </c>
      <c r="H7843">
        <v>6967.26</v>
      </c>
      <c r="I7843">
        <v>957895.52</v>
      </c>
      <c r="K7843">
        <v>1.992</v>
      </c>
      <c r="L7843">
        <v>1E-3</v>
      </c>
      <c r="M7843">
        <v>393258.57</v>
      </c>
      <c r="N7843">
        <v>5.8999999999999997E-2</v>
      </c>
      <c r="O7843">
        <v>77.533000000000001</v>
      </c>
      <c r="P7843">
        <v>2.4500000000000001E-2</v>
      </c>
      <c r="Q7843">
        <v>6613516.5010000002</v>
      </c>
      <c r="R7843" t="s">
        <v>333</v>
      </c>
      <c r="S7843" t="s">
        <v>600</v>
      </c>
      <c r="T7843" t="s">
        <v>89</v>
      </c>
      <c r="V7843" t="s">
        <v>608</v>
      </c>
      <c r="Y7843" t="s">
        <v>103</v>
      </c>
    </row>
    <row r="7844" spans="1:25" x14ac:dyDescent="0.45">
      <c r="A7844" t="s">
        <v>274</v>
      </c>
      <c r="B7844" t="s">
        <v>632</v>
      </c>
      <c r="C7844">
        <v>50006</v>
      </c>
      <c r="D7844">
        <v>7001</v>
      </c>
      <c r="F7844">
        <v>2011</v>
      </c>
      <c r="G7844">
        <v>6285</v>
      </c>
      <c r="H7844">
        <v>6243.59</v>
      </c>
      <c r="I7844">
        <v>807149.44</v>
      </c>
      <c r="K7844">
        <v>1.669</v>
      </c>
      <c r="L7844">
        <v>1E-3</v>
      </c>
      <c r="M7844">
        <v>330428.96799999999</v>
      </c>
      <c r="N7844">
        <v>5.8999999999999997E-2</v>
      </c>
      <c r="O7844">
        <v>65.283000000000001</v>
      </c>
      <c r="P7844">
        <v>2.4400000000000002E-2</v>
      </c>
      <c r="Q7844">
        <v>5559762.6509999996</v>
      </c>
      <c r="R7844" t="s">
        <v>333</v>
      </c>
      <c r="S7844" t="s">
        <v>600</v>
      </c>
      <c r="T7844" t="s">
        <v>89</v>
      </c>
      <c r="V7844" t="s">
        <v>608</v>
      </c>
      <c r="Y7844" t="s">
        <v>103</v>
      </c>
    </row>
    <row r="7845" spans="1:25" x14ac:dyDescent="0.45">
      <c r="A7845" t="s">
        <v>274</v>
      </c>
      <c r="B7845" t="s">
        <v>632</v>
      </c>
      <c r="C7845">
        <v>50006</v>
      </c>
      <c r="D7845">
        <v>7001</v>
      </c>
      <c r="F7845">
        <v>2012</v>
      </c>
      <c r="G7845">
        <v>5862</v>
      </c>
      <c r="H7845">
        <v>5831.17</v>
      </c>
      <c r="I7845">
        <v>747232.91</v>
      </c>
      <c r="K7845">
        <v>1.5469999999999999</v>
      </c>
      <c r="L7845">
        <v>1E-3</v>
      </c>
      <c r="M7845">
        <v>306504.03600000002</v>
      </c>
      <c r="N7845">
        <v>5.8999999999999997E-2</v>
      </c>
      <c r="O7845">
        <v>62.835000000000001</v>
      </c>
      <c r="P7845">
        <v>2.52E-2</v>
      </c>
      <c r="Q7845">
        <v>5157559.3360000001</v>
      </c>
      <c r="R7845" t="s">
        <v>333</v>
      </c>
      <c r="S7845" t="s">
        <v>600</v>
      </c>
      <c r="T7845" t="s">
        <v>89</v>
      </c>
      <c r="V7845" t="s">
        <v>608</v>
      </c>
      <c r="Y7845" t="s">
        <v>283</v>
      </c>
    </row>
    <row r="7846" spans="1:25" x14ac:dyDescent="0.45">
      <c r="A7846" t="s">
        <v>274</v>
      </c>
      <c r="B7846" t="s">
        <v>632</v>
      </c>
      <c r="C7846">
        <v>50006</v>
      </c>
      <c r="D7846">
        <v>7001</v>
      </c>
      <c r="F7846">
        <v>2013</v>
      </c>
      <c r="G7846">
        <v>5838</v>
      </c>
      <c r="H7846">
        <v>5791.52</v>
      </c>
      <c r="I7846">
        <v>778772.45</v>
      </c>
      <c r="K7846">
        <v>1.6060000000000001</v>
      </c>
      <c r="L7846">
        <v>1E-3</v>
      </c>
      <c r="M7846">
        <v>318030.587</v>
      </c>
      <c r="N7846">
        <v>5.8999999999999997E-2</v>
      </c>
      <c r="O7846">
        <v>67.784000000000006</v>
      </c>
      <c r="P7846">
        <v>2.6599999999999999E-2</v>
      </c>
      <c r="Q7846">
        <v>5350951.6169999996</v>
      </c>
      <c r="R7846" t="s">
        <v>333</v>
      </c>
      <c r="S7846" t="s">
        <v>600</v>
      </c>
      <c r="T7846" t="s">
        <v>89</v>
      </c>
      <c r="V7846" t="s">
        <v>608</v>
      </c>
      <c r="Y7846" t="s">
        <v>283</v>
      </c>
    </row>
    <row r="7847" spans="1:25" x14ac:dyDescent="0.45">
      <c r="A7847" t="s">
        <v>274</v>
      </c>
      <c r="B7847" t="s">
        <v>632</v>
      </c>
      <c r="C7847">
        <v>50006</v>
      </c>
      <c r="D7847">
        <v>7001</v>
      </c>
      <c r="F7847">
        <v>2014</v>
      </c>
      <c r="G7847">
        <v>5281</v>
      </c>
      <c r="H7847">
        <v>5242.32</v>
      </c>
      <c r="I7847">
        <v>744829.09</v>
      </c>
      <c r="K7847">
        <v>1.5629999999999999</v>
      </c>
      <c r="L7847">
        <v>1E-3</v>
      </c>
      <c r="M7847">
        <v>307283.549</v>
      </c>
      <c r="N7847">
        <v>5.91E-2</v>
      </c>
      <c r="O7847">
        <v>64.492999999999995</v>
      </c>
      <c r="P7847">
        <v>2.63E-2</v>
      </c>
      <c r="Q7847">
        <v>5163774.1670000004</v>
      </c>
      <c r="R7847" t="s">
        <v>333</v>
      </c>
      <c r="S7847" t="s">
        <v>600</v>
      </c>
      <c r="T7847" t="s">
        <v>89</v>
      </c>
      <c r="V7847" t="s">
        <v>608</v>
      </c>
      <c r="Y7847" t="s">
        <v>283</v>
      </c>
    </row>
    <row r="7848" spans="1:25" x14ac:dyDescent="0.45">
      <c r="A7848" t="s">
        <v>274</v>
      </c>
      <c r="B7848" t="s">
        <v>632</v>
      </c>
      <c r="C7848">
        <v>50006</v>
      </c>
      <c r="D7848">
        <v>7001</v>
      </c>
      <c r="F7848">
        <v>2015</v>
      </c>
      <c r="G7848">
        <v>6612</v>
      </c>
      <c r="H7848">
        <v>6561.75</v>
      </c>
      <c r="I7848">
        <v>931278.78</v>
      </c>
      <c r="K7848">
        <v>1.982</v>
      </c>
      <c r="L7848">
        <v>1E-3</v>
      </c>
      <c r="M7848">
        <v>386271.29200000002</v>
      </c>
      <c r="N7848">
        <v>5.9200000000000003E-2</v>
      </c>
      <c r="O7848">
        <v>82.572999999999993</v>
      </c>
      <c r="P7848">
        <v>2.69E-2</v>
      </c>
      <c r="Q7848">
        <v>6481216.443</v>
      </c>
      <c r="R7848" t="s">
        <v>333</v>
      </c>
      <c r="S7848" t="s">
        <v>600</v>
      </c>
      <c r="T7848" t="s">
        <v>89</v>
      </c>
      <c r="V7848" t="s">
        <v>608</v>
      </c>
      <c r="Y7848" t="s">
        <v>284</v>
      </c>
    </row>
    <row r="7849" spans="1:25" x14ac:dyDescent="0.45">
      <c r="A7849" t="s">
        <v>274</v>
      </c>
      <c r="B7849" t="s">
        <v>632</v>
      </c>
      <c r="C7849">
        <v>50006</v>
      </c>
      <c r="D7849">
        <v>7001</v>
      </c>
      <c r="F7849">
        <v>2016</v>
      </c>
      <c r="G7849">
        <v>6482</v>
      </c>
      <c r="H7849">
        <v>6415.35</v>
      </c>
      <c r="I7849">
        <v>885671.97</v>
      </c>
      <c r="K7849">
        <v>1.86</v>
      </c>
      <c r="L7849">
        <v>1E-3</v>
      </c>
      <c r="M7849">
        <v>366512.97100000002</v>
      </c>
      <c r="N7849">
        <v>5.91E-2</v>
      </c>
      <c r="O7849">
        <v>76.260999999999996</v>
      </c>
      <c r="P7849">
        <v>2.6100000000000002E-2</v>
      </c>
      <c r="Q7849">
        <v>6161737.7359999996</v>
      </c>
      <c r="R7849" t="s">
        <v>333</v>
      </c>
      <c r="S7849" t="s">
        <v>600</v>
      </c>
      <c r="T7849" t="s">
        <v>89</v>
      </c>
      <c r="V7849" t="s">
        <v>608</v>
      </c>
      <c r="Y7849" t="s">
        <v>284</v>
      </c>
    </row>
    <row r="7850" spans="1:25" x14ac:dyDescent="0.45">
      <c r="A7850" t="s">
        <v>274</v>
      </c>
      <c r="B7850" t="s">
        <v>632</v>
      </c>
      <c r="C7850">
        <v>50006</v>
      </c>
      <c r="D7850">
        <v>7001</v>
      </c>
      <c r="F7850">
        <v>2017</v>
      </c>
      <c r="G7850">
        <v>6842</v>
      </c>
      <c r="H7850">
        <v>6739.13</v>
      </c>
      <c r="I7850">
        <v>997788.19</v>
      </c>
      <c r="K7850">
        <v>2.1120000000000001</v>
      </c>
      <c r="L7850">
        <v>1E-3</v>
      </c>
      <c r="M7850">
        <v>412444.68</v>
      </c>
      <c r="N7850">
        <v>5.9200000000000003E-2</v>
      </c>
      <c r="O7850">
        <v>85.826999999999998</v>
      </c>
      <c r="P7850">
        <v>2.7E-2</v>
      </c>
      <c r="Q7850">
        <v>6923086.0630000001</v>
      </c>
      <c r="R7850" t="s">
        <v>333</v>
      </c>
      <c r="S7850" t="s">
        <v>600</v>
      </c>
      <c r="T7850" t="s">
        <v>89</v>
      </c>
      <c r="V7850" t="s">
        <v>608</v>
      </c>
      <c r="Y7850" t="s">
        <v>285</v>
      </c>
    </row>
    <row r="7851" spans="1:25" x14ac:dyDescent="0.45">
      <c r="A7851" t="s">
        <v>274</v>
      </c>
      <c r="B7851" t="s">
        <v>632</v>
      </c>
      <c r="C7851">
        <v>50006</v>
      </c>
      <c r="D7851">
        <v>7001</v>
      </c>
      <c r="F7851">
        <v>2018</v>
      </c>
      <c r="G7851">
        <v>7233</v>
      </c>
      <c r="H7851">
        <v>7184.63</v>
      </c>
      <c r="I7851">
        <v>1050623.31</v>
      </c>
      <c r="K7851">
        <v>2.2389999999999999</v>
      </c>
      <c r="L7851">
        <v>1E-3</v>
      </c>
      <c r="M7851">
        <v>440465.49400000001</v>
      </c>
      <c r="N7851">
        <v>5.91E-2</v>
      </c>
      <c r="O7851">
        <v>86.536000000000001</v>
      </c>
      <c r="P7851">
        <v>2.4400000000000002E-2</v>
      </c>
      <c r="Q7851">
        <v>7402843.0029999996</v>
      </c>
      <c r="R7851" t="s">
        <v>333</v>
      </c>
      <c r="S7851" t="s">
        <v>600</v>
      </c>
      <c r="T7851" t="s">
        <v>89</v>
      </c>
      <c r="V7851" t="s">
        <v>608</v>
      </c>
      <c r="Y7851" t="s">
        <v>285</v>
      </c>
    </row>
    <row r="7852" spans="1:25" x14ac:dyDescent="0.45">
      <c r="A7852" t="s">
        <v>274</v>
      </c>
      <c r="B7852" t="s">
        <v>632</v>
      </c>
      <c r="C7852">
        <v>50006</v>
      </c>
      <c r="D7852">
        <v>7001</v>
      </c>
      <c r="F7852">
        <v>2019</v>
      </c>
      <c r="G7852">
        <v>7684</v>
      </c>
      <c r="H7852">
        <v>7609.02</v>
      </c>
      <c r="I7852">
        <v>1081586.71</v>
      </c>
      <c r="K7852">
        <v>2.2919999999999998</v>
      </c>
      <c r="L7852">
        <v>1E-3</v>
      </c>
      <c r="M7852">
        <v>453472.962</v>
      </c>
      <c r="N7852">
        <v>5.8999999999999997E-2</v>
      </c>
      <c r="O7852">
        <v>90.96</v>
      </c>
      <c r="P7852">
        <v>2.52E-2</v>
      </c>
      <c r="Q7852">
        <v>7629139.1890000002</v>
      </c>
      <c r="R7852" t="s">
        <v>333</v>
      </c>
      <c r="S7852" t="s">
        <v>600</v>
      </c>
      <c r="T7852" t="s">
        <v>89</v>
      </c>
      <c r="V7852" t="s">
        <v>608</v>
      </c>
      <c r="Y7852" t="s">
        <v>285</v>
      </c>
    </row>
    <row r="7853" spans="1:25" x14ac:dyDescent="0.45">
      <c r="A7853" t="s">
        <v>274</v>
      </c>
      <c r="B7853" t="s">
        <v>632</v>
      </c>
      <c r="C7853">
        <v>50006</v>
      </c>
      <c r="D7853">
        <v>7001</v>
      </c>
      <c r="F7853">
        <v>2020</v>
      </c>
      <c r="G7853">
        <v>7608</v>
      </c>
      <c r="H7853">
        <v>7582.14</v>
      </c>
      <c r="I7853">
        <v>995602.16</v>
      </c>
      <c r="K7853">
        <v>2.08</v>
      </c>
      <c r="L7853">
        <v>1E-3</v>
      </c>
      <c r="M7853">
        <v>412084.09600000002</v>
      </c>
      <c r="N7853">
        <v>5.8999999999999997E-2</v>
      </c>
      <c r="O7853">
        <v>78.646000000000001</v>
      </c>
      <c r="P7853">
        <v>2.3099999999999999E-2</v>
      </c>
      <c r="Q7853">
        <v>6934050.9400000004</v>
      </c>
      <c r="R7853" t="s">
        <v>333</v>
      </c>
      <c r="S7853" t="s">
        <v>600</v>
      </c>
      <c r="T7853" t="s">
        <v>89</v>
      </c>
      <c r="V7853" t="s">
        <v>608</v>
      </c>
      <c r="Y7853" t="s">
        <v>160</v>
      </c>
    </row>
    <row r="7854" spans="1:25" x14ac:dyDescent="0.45">
      <c r="A7854" t="s">
        <v>274</v>
      </c>
      <c r="B7854" t="s">
        <v>632</v>
      </c>
      <c r="C7854">
        <v>50006</v>
      </c>
      <c r="D7854">
        <v>7001</v>
      </c>
      <c r="F7854">
        <v>2021</v>
      </c>
      <c r="G7854">
        <v>8596</v>
      </c>
      <c r="H7854">
        <v>8584.26</v>
      </c>
      <c r="I7854">
        <v>1177549.03</v>
      </c>
      <c r="K7854">
        <v>2.4990000000000001</v>
      </c>
      <c r="L7854">
        <v>1E-3</v>
      </c>
      <c r="M7854">
        <v>493042.891</v>
      </c>
      <c r="N7854">
        <v>5.8999999999999997E-2</v>
      </c>
      <c r="O7854">
        <v>93.855999999999995</v>
      </c>
      <c r="P7854">
        <v>2.2800000000000001E-2</v>
      </c>
      <c r="Q7854">
        <v>8290706.4100000001</v>
      </c>
      <c r="R7854" t="s">
        <v>333</v>
      </c>
      <c r="S7854" t="s">
        <v>600</v>
      </c>
      <c r="T7854" t="s">
        <v>89</v>
      </c>
      <c r="V7854" t="s">
        <v>608</v>
      </c>
      <c r="Y7854" t="s">
        <v>161</v>
      </c>
    </row>
    <row r="7855" spans="1:25" x14ac:dyDescent="0.45">
      <c r="A7855" t="s">
        <v>274</v>
      </c>
      <c r="B7855" t="s">
        <v>632</v>
      </c>
      <c r="C7855">
        <v>50006</v>
      </c>
      <c r="D7855">
        <v>7001</v>
      </c>
      <c r="F7855">
        <v>2022</v>
      </c>
      <c r="G7855">
        <v>6962</v>
      </c>
      <c r="H7855">
        <v>6949.42</v>
      </c>
      <c r="I7855">
        <v>971128.63</v>
      </c>
      <c r="K7855">
        <v>2.089</v>
      </c>
      <c r="L7855">
        <v>1E-3</v>
      </c>
      <c r="M7855">
        <v>412025.26400000002</v>
      </c>
      <c r="N7855">
        <v>5.91E-2</v>
      </c>
      <c r="O7855">
        <v>79.298000000000002</v>
      </c>
      <c r="P7855">
        <v>2.2800000000000001E-2</v>
      </c>
      <c r="Q7855">
        <v>6927984.5389999999</v>
      </c>
      <c r="R7855" t="s">
        <v>333</v>
      </c>
      <c r="S7855" t="s">
        <v>600</v>
      </c>
      <c r="T7855" t="s">
        <v>89</v>
      </c>
      <c r="V7855" t="s">
        <v>608</v>
      </c>
      <c r="Y7855" t="s">
        <v>161</v>
      </c>
    </row>
    <row r="7856" spans="1:25" x14ac:dyDescent="0.45">
      <c r="A7856" t="s">
        <v>274</v>
      </c>
      <c r="B7856" t="s">
        <v>632</v>
      </c>
      <c r="C7856">
        <v>50006</v>
      </c>
      <c r="D7856">
        <v>7001</v>
      </c>
      <c r="F7856">
        <v>2023</v>
      </c>
      <c r="G7856">
        <v>8197</v>
      </c>
      <c r="H7856">
        <v>8178.62</v>
      </c>
      <c r="I7856">
        <v>1154945.01</v>
      </c>
      <c r="K7856">
        <v>2.4820000000000002</v>
      </c>
      <c r="L7856">
        <v>1E-3</v>
      </c>
      <c r="M7856">
        <v>491575.25</v>
      </c>
      <c r="N7856">
        <v>5.8999999999999997E-2</v>
      </c>
      <c r="O7856">
        <v>91.242000000000004</v>
      </c>
      <c r="P7856">
        <v>2.23E-2</v>
      </c>
      <c r="Q7856">
        <v>8271463.7539999997</v>
      </c>
      <c r="R7856" t="s">
        <v>333</v>
      </c>
      <c r="S7856" t="s">
        <v>600</v>
      </c>
      <c r="T7856" t="s">
        <v>89</v>
      </c>
      <c r="V7856" t="s">
        <v>608</v>
      </c>
      <c r="Y7856" t="s">
        <v>161</v>
      </c>
    </row>
    <row r="7857" spans="1:25" x14ac:dyDescent="0.45">
      <c r="A7857" t="s">
        <v>274</v>
      </c>
      <c r="B7857" t="s">
        <v>632</v>
      </c>
      <c r="C7857">
        <v>50006</v>
      </c>
      <c r="D7857">
        <v>7001</v>
      </c>
      <c r="F7857">
        <v>2024</v>
      </c>
      <c r="G7857">
        <v>3903</v>
      </c>
      <c r="H7857">
        <v>3899.51</v>
      </c>
      <c r="I7857">
        <v>563534.49</v>
      </c>
      <c r="K7857">
        <v>1.2130000000000001</v>
      </c>
      <c r="L7857">
        <v>1E-3</v>
      </c>
      <c r="M7857">
        <v>240313.09099999999</v>
      </c>
      <c r="N7857">
        <v>5.8999999999999997E-2</v>
      </c>
      <c r="O7857">
        <v>44.743000000000002</v>
      </c>
      <c r="P7857">
        <v>2.23E-2</v>
      </c>
      <c r="Q7857">
        <v>4043678.642</v>
      </c>
      <c r="R7857" t="s">
        <v>333</v>
      </c>
      <c r="S7857" t="s">
        <v>600</v>
      </c>
      <c r="T7857" t="s">
        <v>89</v>
      </c>
      <c r="V7857" t="s">
        <v>608</v>
      </c>
      <c r="Y7857" t="s">
        <v>161</v>
      </c>
    </row>
    <row r="7858" spans="1:25" x14ac:dyDescent="0.45">
      <c r="A7858" t="s">
        <v>274</v>
      </c>
      <c r="B7858" t="s">
        <v>632</v>
      </c>
      <c r="C7858">
        <v>50006</v>
      </c>
      <c r="D7858">
        <v>8001</v>
      </c>
      <c r="F7858">
        <v>2009</v>
      </c>
      <c r="G7858">
        <v>6225</v>
      </c>
      <c r="H7858">
        <v>6184.84</v>
      </c>
      <c r="I7858">
        <v>846123.48</v>
      </c>
      <c r="K7858">
        <v>1.752</v>
      </c>
      <c r="L7858">
        <v>1E-3</v>
      </c>
      <c r="M7858">
        <v>348443.163</v>
      </c>
      <c r="N7858">
        <v>5.91E-2</v>
      </c>
      <c r="O7858">
        <v>71.548000000000002</v>
      </c>
      <c r="P7858">
        <v>2.5700000000000001E-2</v>
      </c>
      <c r="Q7858">
        <v>5849950.5640000002</v>
      </c>
      <c r="R7858" t="s">
        <v>333</v>
      </c>
      <c r="S7858" t="s">
        <v>600</v>
      </c>
      <c r="T7858" t="s">
        <v>89</v>
      </c>
      <c r="V7858" t="s">
        <v>608</v>
      </c>
      <c r="Y7858" t="s">
        <v>103</v>
      </c>
    </row>
    <row r="7859" spans="1:25" x14ac:dyDescent="0.45">
      <c r="A7859" t="s">
        <v>274</v>
      </c>
      <c r="B7859" t="s">
        <v>632</v>
      </c>
      <c r="C7859">
        <v>50006</v>
      </c>
      <c r="D7859">
        <v>8001</v>
      </c>
      <c r="F7859">
        <v>2010</v>
      </c>
      <c r="G7859">
        <v>7159</v>
      </c>
      <c r="H7859">
        <v>7111.94</v>
      </c>
      <c r="I7859">
        <v>973840.37</v>
      </c>
      <c r="K7859">
        <v>2.0409999999999999</v>
      </c>
      <c r="L7859">
        <v>1E-3</v>
      </c>
      <c r="M7859">
        <v>402582.34899999999</v>
      </c>
      <c r="N7859">
        <v>5.8999999999999997E-2</v>
      </c>
      <c r="O7859">
        <v>82.611999999999995</v>
      </c>
      <c r="P7859">
        <v>2.5499999999999998E-2</v>
      </c>
      <c r="Q7859">
        <v>6769193.426</v>
      </c>
      <c r="R7859" t="s">
        <v>333</v>
      </c>
      <c r="S7859" t="s">
        <v>600</v>
      </c>
      <c r="T7859" t="s">
        <v>89</v>
      </c>
      <c r="V7859" t="s">
        <v>608</v>
      </c>
      <c r="Y7859" t="s">
        <v>103</v>
      </c>
    </row>
    <row r="7860" spans="1:25" x14ac:dyDescent="0.45">
      <c r="A7860" t="s">
        <v>274</v>
      </c>
      <c r="B7860" t="s">
        <v>632</v>
      </c>
      <c r="C7860">
        <v>50006</v>
      </c>
      <c r="D7860">
        <v>8001</v>
      </c>
      <c r="F7860">
        <v>2011</v>
      </c>
      <c r="G7860">
        <v>5535</v>
      </c>
      <c r="H7860">
        <v>5498.62</v>
      </c>
      <c r="I7860">
        <v>692456.91</v>
      </c>
      <c r="K7860">
        <v>1.4390000000000001</v>
      </c>
      <c r="L7860">
        <v>1E-3</v>
      </c>
      <c r="M7860">
        <v>284707.15600000002</v>
      </c>
      <c r="N7860">
        <v>5.8999999999999997E-2</v>
      </c>
      <c r="O7860">
        <v>57.491999999999997</v>
      </c>
      <c r="P7860">
        <v>2.5100000000000001E-2</v>
      </c>
      <c r="Q7860">
        <v>4789694.7089999998</v>
      </c>
      <c r="R7860" t="s">
        <v>333</v>
      </c>
      <c r="S7860" t="s">
        <v>600</v>
      </c>
      <c r="T7860" t="s">
        <v>89</v>
      </c>
      <c r="V7860" t="s">
        <v>608</v>
      </c>
      <c r="Y7860" t="s">
        <v>103</v>
      </c>
    </row>
    <row r="7861" spans="1:25" x14ac:dyDescent="0.45">
      <c r="A7861" t="s">
        <v>274</v>
      </c>
      <c r="B7861" t="s">
        <v>632</v>
      </c>
      <c r="C7861">
        <v>50006</v>
      </c>
      <c r="D7861">
        <v>8001</v>
      </c>
      <c r="F7861">
        <v>2012</v>
      </c>
      <c r="G7861">
        <v>3018</v>
      </c>
      <c r="H7861">
        <v>2984.91</v>
      </c>
      <c r="I7861">
        <v>379685.71</v>
      </c>
      <c r="K7861">
        <v>0.78500000000000003</v>
      </c>
      <c r="L7861">
        <v>1E-3</v>
      </c>
      <c r="M7861">
        <v>155415.04699999999</v>
      </c>
      <c r="N7861">
        <v>5.8999999999999997E-2</v>
      </c>
      <c r="O7861">
        <v>32.738</v>
      </c>
      <c r="P7861">
        <v>2.7E-2</v>
      </c>
      <c r="Q7861">
        <v>2615148.9019999998</v>
      </c>
      <c r="R7861" t="s">
        <v>333</v>
      </c>
      <c r="S7861" t="s">
        <v>600</v>
      </c>
      <c r="T7861" t="s">
        <v>89</v>
      </c>
      <c r="V7861" t="s">
        <v>608</v>
      </c>
      <c r="Y7861" t="s">
        <v>283</v>
      </c>
    </row>
    <row r="7862" spans="1:25" x14ac:dyDescent="0.45">
      <c r="A7862" t="s">
        <v>274</v>
      </c>
      <c r="B7862" t="s">
        <v>632</v>
      </c>
      <c r="C7862">
        <v>50006</v>
      </c>
      <c r="D7862">
        <v>8001</v>
      </c>
      <c r="F7862">
        <v>2013</v>
      </c>
      <c r="G7862">
        <v>4122</v>
      </c>
      <c r="H7862">
        <v>4092.19</v>
      </c>
      <c r="I7862">
        <v>540060.17000000004</v>
      </c>
      <c r="K7862">
        <v>1.0980000000000001</v>
      </c>
      <c r="L7862">
        <v>1E-3</v>
      </c>
      <c r="M7862">
        <v>217443.25099999999</v>
      </c>
      <c r="N7862">
        <v>5.8999999999999997E-2</v>
      </c>
      <c r="O7862">
        <v>44.037999999999997</v>
      </c>
      <c r="P7862">
        <v>2.52E-2</v>
      </c>
      <c r="Q7862">
        <v>3658863.889</v>
      </c>
      <c r="R7862" t="s">
        <v>333</v>
      </c>
      <c r="S7862" t="s">
        <v>600</v>
      </c>
      <c r="T7862" t="s">
        <v>89</v>
      </c>
      <c r="V7862" t="s">
        <v>608</v>
      </c>
      <c r="Y7862" t="s">
        <v>283</v>
      </c>
    </row>
    <row r="7863" spans="1:25" x14ac:dyDescent="0.45">
      <c r="A7863" t="s">
        <v>274</v>
      </c>
      <c r="B7863" t="s">
        <v>632</v>
      </c>
      <c r="C7863">
        <v>50006</v>
      </c>
      <c r="D7863">
        <v>8001</v>
      </c>
      <c r="F7863">
        <v>2014</v>
      </c>
      <c r="G7863">
        <v>6567</v>
      </c>
      <c r="H7863">
        <v>6530.83</v>
      </c>
      <c r="I7863">
        <v>911862.08</v>
      </c>
      <c r="K7863">
        <v>1.923</v>
      </c>
      <c r="L7863">
        <v>1E-3</v>
      </c>
      <c r="M7863">
        <v>374886.28899999999</v>
      </c>
      <c r="N7863">
        <v>5.9200000000000003E-2</v>
      </c>
      <c r="O7863">
        <v>79.756</v>
      </c>
      <c r="P7863">
        <v>2.6499999999999999E-2</v>
      </c>
      <c r="Q7863">
        <v>6290693.8679999998</v>
      </c>
      <c r="R7863" t="s">
        <v>333</v>
      </c>
      <c r="S7863" t="s">
        <v>600</v>
      </c>
      <c r="T7863" t="s">
        <v>89</v>
      </c>
      <c r="V7863" t="s">
        <v>608</v>
      </c>
      <c r="Y7863" t="s">
        <v>283</v>
      </c>
    </row>
    <row r="7864" spans="1:25" x14ac:dyDescent="0.45">
      <c r="A7864" t="s">
        <v>274</v>
      </c>
      <c r="B7864" t="s">
        <v>632</v>
      </c>
      <c r="C7864">
        <v>50006</v>
      </c>
      <c r="D7864">
        <v>8001</v>
      </c>
      <c r="F7864">
        <v>2015</v>
      </c>
      <c r="G7864">
        <v>6795</v>
      </c>
      <c r="H7864">
        <v>6746.95</v>
      </c>
      <c r="I7864">
        <v>957964.57</v>
      </c>
      <c r="K7864">
        <v>2.0630000000000002</v>
      </c>
      <c r="L7864">
        <v>1E-3</v>
      </c>
      <c r="M7864">
        <v>402566.00300000003</v>
      </c>
      <c r="N7864">
        <v>5.9200000000000003E-2</v>
      </c>
      <c r="O7864">
        <v>83.531999999999996</v>
      </c>
      <c r="P7864">
        <v>2.6200000000000001E-2</v>
      </c>
      <c r="Q7864">
        <v>6756509.5240000002</v>
      </c>
      <c r="R7864" t="s">
        <v>333</v>
      </c>
      <c r="S7864" t="s">
        <v>600</v>
      </c>
      <c r="T7864" t="s">
        <v>89</v>
      </c>
      <c r="V7864" t="s">
        <v>608</v>
      </c>
      <c r="Y7864" t="s">
        <v>284</v>
      </c>
    </row>
    <row r="7865" spans="1:25" x14ac:dyDescent="0.45">
      <c r="A7865" t="s">
        <v>274</v>
      </c>
      <c r="B7865" t="s">
        <v>632</v>
      </c>
      <c r="C7865">
        <v>50006</v>
      </c>
      <c r="D7865">
        <v>8001</v>
      </c>
      <c r="F7865">
        <v>2016</v>
      </c>
      <c r="G7865">
        <v>6147</v>
      </c>
      <c r="H7865">
        <v>6073.61</v>
      </c>
      <c r="I7865">
        <v>829298.4</v>
      </c>
      <c r="K7865">
        <v>1.774</v>
      </c>
      <c r="L7865">
        <v>1E-3</v>
      </c>
      <c r="M7865">
        <v>347837.45</v>
      </c>
      <c r="N7865">
        <v>5.91E-2</v>
      </c>
      <c r="O7865">
        <v>70.215999999999994</v>
      </c>
      <c r="P7865">
        <v>2.53E-2</v>
      </c>
      <c r="Q7865">
        <v>5842509.7769999998</v>
      </c>
      <c r="R7865" t="s">
        <v>333</v>
      </c>
      <c r="S7865" t="s">
        <v>600</v>
      </c>
      <c r="T7865" t="s">
        <v>89</v>
      </c>
      <c r="V7865" t="s">
        <v>608</v>
      </c>
      <c r="Y7865" t="s">
        <v>284</v>
      </c>
    </row>
    <row r="7866" spans="1:25" x14ac:dyDescent="0.45">
      <c r="A7866" t="s">
        <v>274</v>
      </c>
      <c r="B7866" t="s">
        <v>632</v>
      </c>
      <c r="C7866">
        <v>50006</v>
      </c>
      <c r="D7866">
        <v>8001</v>
      </c>
      <c r="F7866">
        <v>2017</v>
      </c>
      <c r="G7866">
        <v>7102</v>
      </c>
      <c r="H7866">
        <v>6953.91</v>
      </c>
      <c r="I7866">
        <v>1023295.47</v>
      </c>
      <c r="K7866">
        <v>2.19</v>
      </c>
      <c r="L7866">
        <v>1E-3</v>
      </c>
      <c r="M7866">
        <v>429763.90600000002</v>
      </c>
      <c r="N7866">
        <v>5.91E-2</v>
      </c>
      <c r="O7866">
        <v>89.891999999999996</v>
      </c>
      <c r="P7866">
        <v>2.7900000000000001E-2</v>
      </c>
      <c r="Q7866">
        <v>7220170.557</v>
      </c>
      <c r="R7866" t="s">
        <v>333</v>
      </c>
      <c r="S7866" t="s">
        <v>600</v>
      </c>
      <c r="T7866" t="s">
        <v>89</v>
      </c>
      <c r="V7866" t="s">
        <v>608</v>
      </c>
      <c r="Y7866" t="s">
        <v>285</v>
      </c>
    </row>
    <row r="7867" spans="1:25" x14ac:dyDescent="0.45">
      <c r="A7867" t="s">
        <v>274</v>
      </c>
      <c r="B7867" t="s">
        <v>632</v>
      </c>
      <c r="C7867">
        <v>50006</v>
      </c>
      <c r="D7867">
        <v>8001</v>
      </c>
      <c r="F7867">
        <v>2018</v>
      </c>
      <c r="G7867">
        <v>7280</v>
      </c>
      <c r="H7867">
        <v>7200.51</v>
      </c>
      <c r="I7867">
        <v>1052635.68</v>
      </c>
      <c r="K7867">
        <v>2.2709999999999999</v>
      </c>
      <c r="L7867">
        <v>1E-3</v>
      </c>
      <c r="M7867">
        <v>447907.69</v>
      </c>
      <c r="N7867">
        <v>5.91E-2</v>
      </c>
      <c r="O7867">
        <v>89.822999999999993</v>
      </c>
      <c r="P7867">
        <v>2.5700000000000001E-2</v>
      </c>
      <c r="Q7867">
        <v>7531538.7819999997</v>
      </c>
      <c r="R7867" t="s">
        <v>333</v>
      </c>
      <c r="S7867" t="s">
        <v>600</v>
      </c>
      <c r="T7867" t="s">
        <v>89</v>
      </c>
      <c r="V7867" t="s">
        <v>608</v>
      </c>
      <c r="Y7867" t="s">
        <v>285</v>
      </c>
    </row>
    <row r="7868" spans="1:25" x14ac:dyDescent="0.45">
      <c r="A7868" t="s">
        <v>274</v>
      </c>
      <c r="B7868" t="s">
        <v>632</v>
      </c>
      <c r="C7868">
        <v>50006</v>
      </c>
      <c r="D7868">
        <v>8001</v>
      </c>
      <c r="F7868">
        <v>2019</v>
      </c>
      <c r="G7868">
        <v>8116</v>
      </c>
      <c r="H7868">
        <v>8045.19</v>
      </c>
      <c r="I7868">
        <v>1172651.58</v>
      </c>
      <c r="K7868">
        <v>2.5169999999999999</v>
      </c>
      <c r="L7868">
        <v>1E-3</v>
      </c>
      <c r="M7868">
        <v>496142.652</v>
      </c>
      <c r="N7868">
        <v>5.91E-2</v>
      </c>
      <c r="O7868">
        <v>98.944000000000003</v>
      </c>
      <c r="P7868">
        <v>2.5000000000000001E-2</v>
      </c>
      <c r="Q7868">
        <v>8341665.6529999999</v>
      </c>
      <c r="R7868" t="s">
        <v>333</v>
      </c>
      <c r="S7868" t="s">
        <v>600</v>
      </c>
      <c r="T7868" t="s">
        <v>89</v>
      </c>
      <c r="V7868" t="s">
        <v>608</v>
      </c>
      <c r="Y7868" t="s">
        <v>285</v>
      </c>
    </row>
    <row r="7869" spans="1:25" x14ac:dyDescent="0.45">
      <c r="A7869" t="s">
        <v>274</v>
      </c>
      <c r="B7869" t="s">
        <v>632</v>
      </c>
      <c r="C7869">
        <v>50006</v>
      </c>
      <c r="D7869">
        <v>8001</v>
      </c>
      <c r="F7869">
        <v>2020</v>
      </c>
      <c r="G7869">
        <v>8443</v>
      </c>
      <c r="H7869">
        <v>8420.1200000000008</v>
      </c>
      <c r="I7869">
        <v>1115287.6299999999</v>
      </c>
      <c r="K7869">
        <v>2.3639999999999999</v>
      </c>
      <c r="L7869">
        <v>1E-3</v>
      </c>
      <c r="M7869">
        <v>468291.39899999998</v>
      </c>
      <c r="N7869">
        <v>5.8999999999999997E-2</v>
      </c>
      <c r="O7869">
        <v>89.558000000000007</v>
      </c>
      <c r="P7869">
        <v>2.3099999999999999E-2</v>
      </c>
      <c r="Q7869">
        <v>7879821.7819999997</v>
      </c>
      <c r="R7869" t="s">
        <v>333</v>
      </c>
      <c r="S7869" t="s">
        <v>600</v>
      </c>
      <c r="T7869" t="s">
        <v>89</v>
      </c>
      <c r="V7869" t="s">
        <v>608</v>
      </c>
      <c r="Y7869" t="s">
        <v>160</v>
      </c>
    </row>
    <row r="7870" spans="1:25" x14ac:dyDescent="0.45">
      <c r="A7870" t="s">
        <v>274</v>
      </c>
      <c r="B7870" t="s">
        <v>632</v>
      </c>
      <c r="C7870">
        <v>50006</v>
      </c>
      <c r="D7870">
        <v>8001</v>
      </c>
      <c r="F7870">
        <v>2021</v>
      </c>
      <c r="G7870">
        <v>6676</v>
      </c>
      <c r="H7870">
        <v>6660.44</v>
      </c>
      <c r="I7870">
        <v>893562.97</v>
      </c>
      <c r="K7870">
        <v>1.907</v>
      </c>
      <c r="L7870">
        <v>1E-3</v>
      </c>
      <c r="M7870">
        <v>376057.01500000001</v>
      </c>
      <c r="N7870">
        <v>5.8999999999999997E-2</v>
      </c>
      <c r="O7870">
        <v>71.441000000000003</v>
      </c>
      <c r="P7870">
        <v>2.29E-2</v>
      </c>
      <c r="Q7870">
        <v>6323049.602</v>
      </c>
      <c r="R7870" t="s">
        <v>333</v>
      </c>
      <c r="S7870" t="s">
        <v>600</v>
      </c>
      <c r="T7870" t="s">
        <v>89</v>
      </c>
      <c r="V7870" t="s">
        <v>608</v>
      </c>
      <c r="Y7870" t="s">
        <v>161</v>
      </c>
    </row>
    <row r="7871" spans="1:25" x14ac:dyDescent="0.45">
      <c r="A7871" t="s">
        <v>274</v>
      </c>
      <c r="B7871" t="s">
        <v>632</v>
      </c>
      <c r="C7871">
        <v>50006</v>
      </c>
      <c r="D7871">
        <v>8001</v>
      </c>
      <c r="F7871">
        <v>2022</v>
      </c>
      <c r="G7871">
        <v>8206</v>
      </c>
      <c r="H7871">
        <v>8191.12</v>
      </c>
      <c r="I7871">
        <v>1145265.54</v>
      </c>
      <c r="K7871">
        <v>2.4729999999999999</v>
      </c>
      <c r="L7871">
        <v>1E-3</v>
      </c>
      <c r="M7871">
        <v>489790.125</v>
      </c>
      <c r="N7871">
        <v>5.8999999999999997E-2</v>
      </c>
      <c r="O7871">
        <v>89.908000000000001</v>
      </c>
      <c r="P7871">
        <v>2.1999999999999999E-2</v>
      </c>
      <c r="Q7871">
        <v>8241660.4680000003</v>
      </c>
      <c r="R7871" t="s">
        <v>333</v>
      </c>
      <c r="S7871" t="s">
        <v>600</v>
      </c>
      <c r="T7871" t="s">
        <v>89</v>
      </c>
      <c r="V7871" t="s">
        <v>608</v>
      </c>
      <c r="Y7871" t="s">
        <v>161</v>
      </c>
    </row>
    <row r="7872" spans="1:25" x14ac:dyDescent="0.45">
      <c r="A7872" t="s">
        <v>274</v>
      </c>
      <c r="B7872" t="s">
        <v>632</v>
      </c>
      <c r="C7872">
        <v>50006</v>
      </c>
      <c r="D7872">
        <v>8001</v>
      </c>
      <c r="F7872">
        <v>2023</v>
      </c>
      <c r="G7872">
        <v>7807</v>
      </c>
      <c r="H7872">
        <v>7789.4</v>
      </c>
      <c r="I7872">
        <v>1089512.43</v>
      </c>
      <c r="K7872">
        <v>2.3359999999999999</v>
      </c>
      <c r="L7872">
        <v>1E-3</v>
      </c>
      <c r="M7872">
        <v>462572.63199999998</v>
      </c>
      <c r="N7872">
        <v>5.8999999999999997E-2</v>
      </c>
      <c r="O7872">
        <v>87.51</v>
      </c>
      <c r="P7872">
        <v>2.2700000000000001E-2</v>
      </c>
      <c r="Q7872">
        <v>7783516.9819999998</v>
      </c>
      <c r="R7872" t="s">
        <v>333</v>
      </c>
      <c r="S7872" t="s">
        <v>600</v>
      </c>
      <c r="T7872" t="s">
        <v>89</v>
      </c>
      <c r="V7872" t="s">
        <v>608</v>
      </c>
      <c r="Y7872" t="s">
        <v>161</v>
      </c>
    </row>
    <row r="7873" spans="1:25" x14ac:dyDescent="0.45">
      <c r="A7873" t="s">
        <v>274</v>
      </c>
      <c r="B7873" t="s">
        <v>632</v>
      </c>
      <c r="C7873">
        <v>50006</v>
      </c>
      <c r="D7873">
        <v>8001</v>
      </c>
      <c r="F7873">
        <v>2024</v>
      </c>
      <c r="G7873">
        <v>3694</v>
      </c>
      <c r="H7873">
        <v>3689.49</v>
      </c>
      <c r="I7873">
        <v>506359.07</v>
      </c>
      <c r="K7873">
        <v>1.073</v>
      </c>
      <c r="L7873">
        <v>1E-3</v>
      </c>
      <c r="M7873">
        <v>212442.06099999999</v>
      </c>
      <c r="N7873">
        <v>5.8999999999999997E-2</v>
      </c>
      <c r="O7873">
        <v>40.677999999999997</v>
      </c>
      <c r="P7873">
        <v>2.29E-2</v>
      </c>
      <c r="Q7873">
        <v>3574734.52</v>
      </c>
      <c r="R7873" t="s">
        <v>333</v>
      </c>
      <c r="S7873" t="s">
        <v>600</v>
      </c>
      <c r="T7873" t="s">
        <v>89</v>
      </c>
      <c r="V7873" t="s">
        <v>608</v>
      </c>
      <c r="Y7873" t="s">
        <v>161</v>
      </c>
    </row>
    <row r="7874" spans="1:25" x14ac:dyDescent="0.45">
      <c r="A7874" t="s">
        <v>274</v>
      </c>
      <c r="B7874" t="s">
        <v>632</v>
      </c>
      <c r="C7874">
        <v>50006</v>
      </c>
      <c r="D7874">
        <v>9001</v>
      </c>
      <c r="F7874">
        <v>2009</v>
      </c>
      <c r="G7874">
        <v>7145</v>
      </c>
      <c r="H7874">
        <v>7106.1</v>
      </c>
      <c r="I7874">
        <v>938969.75</v>
      </c>
      <c r="K7874">
        <v>1.956</v>
      </c>
      <c r="L7874">
        <v>1E-3</v>
      </c>
      <c r="M7874">
        <v>391172.39199999999</v>
      </c>
      <c r="N7874">
        <v>5.9299999999999999E-2</v>
      </c>
      <c r="O7874">
        <v>80.591999999999999</v>
      </c>
      <c r="P7874">
        <v>2.5899999999999999E-2</v>
      </c>
      <c r="Q7874">
        <v>6546016.5290000001</v>
      </c>
      <c r="R7874" t="s">
        <v>333</v>
      </c>
      <c r="S7874" t="s">
        <v>600</v>
      </c>
      <c r="T7874" t="s">
        <v>89</v>
      </c>
      <c r="V7874" t="s">
        <v>608</v>
      </c>
      <c r="Y7874" t="s">
        <v>103</v>
      </c>
    </row>
    <row r="7875" spans="1:25" x14ac:dyDescent="0.45">
      <c r="A7875" t="s">
        <v>274</v>
      </c>
      <c r="B7875" t="s">
        <v>632</v>
      </c>
      <c r="C7875">
        <v>50006</v>
      </c>
      <c r="D7875">
        <v>9001</v>
      </c>
      <c r="F7875">
        <v>2010</v>
      </c>
      <c r="G7875">
        <v>5763</v>
      </c>
      <c r="H7875">
        <v>5726.67</v>
      </c>
      <c r="I7875">
        <v>773445.89</v>
      </c>
      <c r="K7875">
        <v>1.6259999999999999</v>
      </c>
      <c r="L7875">
        <v>1E-3</v>
      </c>
      <c r="M7875">
        <v>321192.11700000003</v>
      </c>
      <c r="N7875">
        <v>5.8999999999999997E-2</v>
      </c>
      <c r="O7875">
        <v>63.253999999999998</v>
      </c>
      <c r="P7875">
        <v>2.4400000000000002E-2</v>
      </c>
      <c r="Q7875">
        <v>5402308.8930000002</v>
      </c>
      <c r="R7875" t="s">
        <v>333</v>
      </c>
      <c r="S7875" t="s">
        <v>600</v>
      </c>
      <c r="T7875" t="s">
        <v>89</v>
      </c>
      <c r="V7875" t="s">
        <v>608</v>
      </c>
      <c r="Y7875" t="s">
        <v>103</v>
      </c>
    </row>
    <row r="7876" spans="1:25" x14ac:dyDescent="0.45">
      <c r="A7876" t="s">
        <v>274</v>
      </c>
      <c r="B7876" t="s">
        <v>632</v>
      </c>
      <c r="C7876">
        <v>50006</v>
      </c>
      <c r="D7876">
        <v>9001</v>
      </c>
      <c r="F7876">
        <v>2011</v>
      </c>
      <c r="G7876">
        <v>5653</v>
      </c>
      <c r="H7876">
        <v>5626.98</v>
      </c>
      <c r="I7876">
        <v>734790.28</v>
      </c>
      <c r="K7876">
        <v>1.532</v>
      </c>
      <c r="L7876">
        <v>1E-3</v>
      </c>
      <c r="M7876">
        <v>302228.39</v>
      </c>
      <c r="N7876">
        <v>5.8999999999999997E-2</v>
      </c>
      <c r="O7876">
        <v>60.22</v>
      </c>
      <c r="P7876">
        <v>2.46E-2</v>
      </c>
      <c r="Q7876">
        <v>5082268.4419999998</v>
      </c>
      <c r="R7876" t="s">
        <v>333</v>
      </c>
      <c r="S7876" t="s">
        <v>600</v>
      </c>
      <c r="T7876" t="s">
        <v>89</v>
      </c>
      <c r="V7876" t="s">
        <v>608</v>
      </c>
      <c r="Y7876" t="s">
        <v>103</v>
      </c>
    </row>
    <row r="7877" spans="1:25" x14ac:dyDescent="0.45">
      <c r="A7877" t="s">
        <v>274</v>
      </c>
      <c r="B7877" t="s">
        <v>632</v>
      </c>
      <c r="C7877">
        <v>50006</v>
      </c>
      <c r="D7877">
        <v>9001</v>
      </c>
      <c r="F7877">
        <v>2012</v>
      </c>
      <c r="G7877">
        <v>5333</v>
      </c>
      <c r="H7877">
        <v>5308.85</v>
      </c>
      <c r="I7877">
        <v>686618.94</v>
      </c>
      <c r="K7877">
        <v>1.43</v>
      </c>
      <c r="L7877">
        <v>1E-3</v>
      </c>
      <c r="M7877">
        <v>283290.408</v>
      </c>
      <c r="N7877">
        <v>5.8999999999999997E-2</v>
      </c>
      <c r="O7877">
        <v>56.19</v>
      </c>
      <c r="P7877">
        <v>2.4299999999999999E-2</v>
      </c>
      <c r="Q7877">
        <v>4766870.6950000003</v>
      </c>
      <c r="R7877" t="s">
        <v>333</v>
      </c>
      <c r="S7877" t="s">
        <v>600</v>
      </c>
      <c r="T7877" t="s">
        <v>89</v>
      </c>
      <c r="V7877" t="s">
        <v>608</v>
      </c>
      <c r="Y7877" t="s">
        <v>283</v>
      </c>
    </row>
    <row r="7878" spans="1:25" x14ac:dyDescent="0.45">
      <c r="A7878" t="s">
        <v>274</v>
      </c>
      <c r="B7878" t="s">
        <v>632</v>
      </c>
      <c r="C7878">
        <v>50006</v>
      </c>
      <c r="D7878">
        <v>9001</v>
      </c>
      <c r="F7878">
        <v>2013</v>
      </c>
      <c r="G7878">
        <v>7003</v>
      </c>
      <c r="H7878">
        <v>6969.58</v>
      </c>
      <c r="I7878">
        <v>960206.46</v>
      </c>
      <c r="K7878">
        <v>1.986</v>
      </c>
      <c r="L7878">
        <v>1E-3</v>
      </c>
      <c r="M7878">
        <v>393351.69500000001</v>
      </c>
      <c r="N7878">
        <v>5.8999999999999997E-2</v>
      </c>
      <c r="O7878">
        <v>81.05</v>
      </c>
      <c r="P7878">
        <v>2.5399999999999999E-2</v>
      </c>
      <c r="Q7878">
        <v>6618546.7019999996</v>
      </c>
      <c r="R7878" t="s">
        <v>333</v>
      </c>
      <c r="S7878" t="s">
        <v>600</v>
      </c>
      <c r="T7878" t="s">
        <v>89</v>
      </c>
      <c r="V7878" t="s">
        <v>608</v>
      </c>
      <c r="Y7878" t="s">
        <v>283</v>
      </c>
    </row>
    <row r="7879" spans="1:25" x14ac:dyDescent="0.45">
      <c r="A7879" t="s">
        <v>274</v>
      </c>
      <c r="B7879" t="s">
        <v>632</v>
      </c>
      <c r="C7879">
        <v>50006</v>
      </c>
      <c r="D7879">
        <v>9001</v>
      </c>
      <c r="F7879">
        <v>2014</v>
      </c>
      <c r="G7879">
        <v>6572</v>
      </c>
      <c r="H7879">
        <v>6525.8</v>
      </c>
      <c r="I7879">
        <v>931950.11</v>
      </c>
      <c r="K7879">
        <v>2.0099999999999998</v>
      </c>
      <c r="L7879">
        <v>1E-3</v>
      </c>
      <c r="M7879">
        <v>391614.38099999999</v>
      </c>
      <c r="N7879">
        <v>5.9200000000000003E-2</v>
      </c>
      <c r="O7879">
        <v>79.338999999999999</v>
      </c>
      <c r="P7879">
        <v>2.53E-2</v>
      </c>
      <c r="Q7879">
        <v>6571049.4060000004</v>
      </c>
      <c r="R7879" t="s">
        <v>333</v>
      </c>
      <c r="S7879" t="s">
        <v>600</v>
      </c>
      <c r="T7879" t="s">
        <v>89</v>
      </c>
      <c r="V7879" t="s">
        <v>608</v>
      </c>
      <c r="Y7879" t="s">
        <v>283</v>
      </c>
    </row>
    <row r="7880" spans="1:25" x14ac:dyDescent="0.45">
      <c r="A7880" t="s">
        <v>274</v>
      </c>
      <c r="B7880" t="s">
        <v>632</v>
      </c>
      <c r="C7880">
        <v>50006</v>
      </c>
      <c r="D7880">
        <v>9001</v>
      </c>
      <c r="F7880">
        <v>2015</v>
      </c>
      <c r="G7880">
        <v>6475</v>
      </c>
      <c r="H7880">
        <v>6419.75</v>
      </c>
      <c r="I7880">
        <v>916142.71</v>
      </c>
      <c r="K7880">
        <v>1.9650000000000001</v>
      </c>
      <c r="L7880">
        <v>1E-3</v>
      </c>
      <c r="M7880">
        <v>384315.96</v>
      </c>
      <c r="N7880">
        <v>5.9200000000000003E-2</v>
      </c>
      <c r="O7880">
        <v>82.531999999999996</v>
      </c>
      <c r="P7880">
        <v>2.7400000000000001E-2</v>
      </c>
      <c r="Q7880">
        <v>6452991.4939999999</v>
      </c>
      <c r="R7880" t="s">
        <v>333</v>
      </c>
      <c r="S7880" t="s">
        <v>600</v>
      </c>
      <c r="T7880" t="s">
        <v>89</v>
      </c>
      <c r="V7880" t="s">
        <v>608</v>
      </c>
      <c r="Y7880" t="s">
        <v>284</v>
      </c>
    </row>
    <row r="7881" spans="1:25" x14ac:dyDescent="0.45">
      <c r="A7881" t="s">
        <v>274</v>
      </c>
      <c r="B7881" t="s">
        <v>632</v>
      </c>
      <c r="C7881">
        <v>50006</v>
      </c>
      <c r="D7881">
        <v>9001</v>
      </c>
      <c r="F7881">
        <v>2016</v>
      </c>
      <c r="G7881">
        <v>5493</v>
      </c>
      <c r="H7881">
        <v>5419.41</v>
      </c>
      <c r="I7881">
        <v>746274.43</v>
      </c>
      <c r="K7881">
        <v>1.579</v>
      </c>
      <c r="L7881">
        <v>1E-3</v>
      </c>
      <c r="M7881">
        <v>311120.89500000002</v>
      </c>
      <c r="N7881">
        <v>5.91E-2</v>
      </c>
      <c r="O7881">
        <v>64.147000000000006</v>
      </c>
      <c r="P7881">
        <v>2.5899999999999999E-2</v>
      </c>
      <c r="Q7881">
        <v>5230166.1229999997</v>
      </c>
      <c r="R7881" t="s">
        <v>333</v>
      </c>
      <c r="S7881" t="s">
        <v>600</v>
      </c>
      <c r="T7881" t="s">
        <v>89</v>
      </c>
      <c r="V7881" t="s">
        <v>608</v>
      </c>
      <c r="Y7881" t="s">
        <v>284</v>
      </c>
    </row>
    <row r="7882" spans="1:25" x14ac:dyDescent="0.45">
      <c r="A7882" t="s">
        <v>274</v>
      </c>
      <c r="B7882" t="s">
        <v>632</v>
      </c>
      <c r="C7882">
        <v>50006</v>
      </c>
      <c r="D7882">
        <v>9001</v>
      </c>
      <c r="F7882">
        <v>2017</v>
      </c>
      <c r="G7882">
        <v>7256</v>
      </c>
      <c r="H7882">
        <v>7172.13</v>
      </c>
      <c r="I7882">
        <v>1050770.3999999999</v>
      </c>
      <c r="K7882">
        <v>2.2370000000000001</v>
      </c>
      <c r="L7882">
        <v>1E-3</v>
      </c>
      <c r="M7882">
        <v>439374.47600000002</v>
      </c>
      <c r="N7882">
        <v>5.91E-2</v>
      </c>
      <c r="O7882">
        <v>87.331000000000003</v>
      </c>
      <c r="P7882">
        <v>2.52E-2</v>
      </c>
      <c r="Q7882">
        <v>7382460.1540000001</v>
      </c>
      <c r="R7882" t="s">
        <v>333</v>
      </c>
      <c r="S7882" t="s">
        <v>600</v>
      </c>
      <c r="T7882" t="s">
        <v>89</v>
      </c>
      <c r="V7882" t="s">
        <v>608</v>
      </c>
      <c r="Y7882" t="s">
        <v>285</v>
      </c>
    </row>
    <row r="7883" spans="1:25" x14ac:dyDescent="0.45">
      <c r="A7883" t="s">
        <v>274</v>
      </c>
      <c r="B7883" t="s">
        <v>632</v>
      </c>
      <c r="C7883">
        <v>50006</v>
      </c>
      <c r="D7883">
        <v>9001</v>
      </c>
      <c r="F7883">
        <v>2018</v>
      </c>
      <c r="G7883">
        <v>6953</v>
      </c>
      <c r="H7883">
        <v>6902.56</v>
      </c>
      <c r="I7883">
        <v>992144.9</v>
      </c>
      <c r="K7883">
        <v>2.145</v>
      </c>
      <c r="L7883">
        <v>1E-3</v>
      </c>
      <c r="M7883">
        <v>421636.92099999997</v>
      </c>
      <c r="N7883">
        <v>5.91E-2</v>
      </c>
      <c r="O7883">
        <v>83.66</v>
      </c>
      <c r="P7883">
        <v>2.4899999999999999E-2</v>
      </c>
      <c r="Q7883">
        <v>7085581.4369999999</v>
      </c>
      <c r="R7883" t="s">
        <v>333</v>
      </c>
      <c r="S7883" t="s">
        <v>600</v>
      </c>
      <c r="T7883" t="s">
        <v>89</v>
      </c>
      <c r="V7883" t="s">
        <v>608</v>
      </c>
      <c r="Y7883" t="s">
        <v>285</v>
      </c>
    </row>
    <row r="7884" spans="1:25" x14ac:dyDescent="0.45">
      <c r="A7884" t="s">
        <v>274</v>
      </c>
      <c r="B7884" t="s">
        <v>632</v>
      </c>
      <c r="C7884">
        <v>50006</v>
      </c>
      <c r="D7884">
        <v>9001</v>
      </c>
      <c r="F7884">
        <v>2019</v>
      </c>
      <c r="G7884">
        <v>6798</v>
      </c>
      <c r="H7884">
        <v>6758.69</v>
      </c>
      <c r="I7884">
        <v>969791.21</v>
      </c>
      <c r="K7884">
        <v>2.0739999999999998</v>
      </c>
      <c r="L7884">
        <v>1E-3</v>
      </c>
      <c r="M7884">
        <v>409413.875</v>
      </c>
      <c r="N7884">
        <v>5.8999999999999997E-2</v>
      </c>
      <c r="O7884">
        <v>81.353999999999999</v>
      </c>
      <c r="P7884">
        <v>2.46E-2</v>
      </c>
      <c r="Q7884">
        <v>6884973.6789999995</v>
      </c>
      <c r="R7884" t="s">
        <v>333</v>
      </c>
      <c r="S7884" t="s">
        <v>600</v>
      </c>
      <c r="T7884" t="s">
        <v>89</v>
      </c>
      <c r="V7884" t="s">
        <v>608</v>
      </c>
      <c r="Y7884" t="s">
        <v>285</v>
      </c>
    </row>
    <row r="7885" spans="1:25" x14ac:dyDescent="0.45">
      <c r="A7885" t="s">
        <v>274</v>
      </c>
      <c r="B7885" t="s">
        <v>632</v>
      </c>
      <c r="C7885">
        <v>50006</v>
      </c>
      <c r="D7885">
        <v>9001</v>
      </c>
      <c r="F7885">
        <v>2020</v>
      </c>
      <c r="G7885">
        <v>7863</v>
      </c>
      <c r="H7885">
        <v>7823.68</v>
      </c>
      <c r="I7885">
        <v>1034174.98</v>
      </c>
      <c r="K7885">
        <v>2.1619999999999999</v>
      </c>
      <c r="L7885">
        <v>1E-3</v>
      </c>
      <c r="M7885">
        <v>428327.17099999997</v>
      </c>
      <c r="N7885">
        <v>5.8999999999999997E-2</v>
      </c>
      <c r="O7885">
        <v>83.120999999999995</v>
      </c>
      <c r="P7885">
        <v>2.3699999999999999E-2</v>
      </c>
      <c r="Q7885">
        <v>7207480.3629999999</v>
      </c>
      <c r="R7885" t="s">
        <v>333</v>
      </c>
      <c r="S7885" t="s">
        <v>600</v>
      </c>
      <c r="T7885" t="s">
        <v>89</v>
      </c>
      <c r="V7885" t="s">
        <v>608</v>
      </c>
      <c r="Y7885" t="s">
        <v>160</v>
      </c>
    </row>
    <row r="7886" spans="1:25" x14ac:dyDescent="0.45">
      <c r="A7886" t="s">
        <v>274</v>
      </c>
      <c r="B7886" t="s">
        <v>632</v>
      </c>
      <c r="C7886">
        <v>50006</v>
      </c>
      <c r="D7886">
        <v>9001</v>
      </c>
      <c r="F7886">
        <v>2021</v>
      </c>
      <c r="G7886">
        <v>8252</v>
      </c>
      <c r="H7886">
        <v>8230.23</v>
      </c>
      <c r="I7886">
        <v>1131866.1399999999</v>
      </c>
      <c r="K7886">
        <v>2.419</v>
      </c>
      <c r="L7886">
        <v>1E-3</v>
      </c>
      <c r="M7886">
        <v>475228.87300000002</v>
      </c>
      <c r="N7886">
        <v>5.91E-2</v>
      </c>
      <c r="O7886">
        <v>91.835999999999999</v>
      </c>
      <c r="P7886">
        <v>2.3300000000000001E-2</v>
      </c>
      <c r="Q7886">
        <v>7985127.9749999996</v>
      </c>
      <c r="R7886" t="s">
        <v>333</v>
      </c>
      <c r="S7886" t="s">
        <v>600</v>
      </c>
      <c r="T7886" t="s">
        <v>89</v>
      </c>
      <c r="V7886" t="s">
        <v>608</v>
      </c>
      <c r="Y7886" t="s">
        <v>161</v>
      </c>
    </row>
    <row r="7887" spans="1:25" x14ac:dyDescent="0.45">
      <c r="A7887" t="s">
        <v>274</v>
      </c>
      <c r="B7887" t="s">
        <v>632</v>
      </c>
      <c r="C7887">
        <v>50006</v>
      </c>
      <c r="D7887">
        <v>9001</v>
      </c>
      <c r="F7887">
        <v>2022</v>
      </c>
      <c r="G7887">
        <v>8009</v>
      </c>
      <c r="H7887">
        <v>7999.8</v>
      </c>
      <c r="I7887">
        <v>1107381.72</v>
      </c>
      <c r="K7887">
        <v>2.403</v>
      </c>
      <c r="L7887">
        <v>1E-3</v>
      </c>
      <c r="M7887">
        <v>474606.96600000001</v>
      </c>
      <c r="N7887">
        <v>5.8999999999999997E-2</v>
      </c>
      <c r="O7887">
        <v>89.322000000000003</v>
      </c>
      <c r="P7887">
        <v>2.2499999999999999E-2</v>
      </c>
      <c r="Q7887">
        <v>7982009.0250000004</v>
      </c>
      <c r="R7887" t="s">
        <v>333</v>
      </c>
      <c r="S7887" t="s">
        <v>600</v>
      </c>
      <c r="T7887" t="s">
        <v>89</v>
      </c>
      <c r="V7887" t="s">
        <v>608</v>
      </c>
      <c r="Y7887" t="s">
        <v>161</v>
      </c>
    </row>
    <row r="7888" spans="1:25" x14ac:dyDescent="0.45">
      <c r="A7888" t="s">
        <v>274</v>
      </c>
      <c r="B7888" t="s">
        <v>632</v>
      </c>
      <c r="C7888">
        <v>50006</v>
      </c>
      <c r="D7888">
        <v>9001</v>
      </c>
      <c r="F7888">
        <v>2023</v>
      </c>
      <c r="G7888">
        <v>8169</v>
      </c>
      <c r="H7888">
        <v>8160.43</v>
      </c>
      <c r="I7888">
        <v>1158846.74</v>
      </c>
      <c r="K7888">
        <v>2.5030000000000001</v>
      </c>
      <c r="L7888">
        <v>1E-3</v>
      </c>
      <c r="M7888">
        <v>495822.18800000002</v>
      </c>
      <c r="N7888">
        <v>5.8999999999999997E-2</v>
      </c>
      <c r="O7888">
        <v>92.298000000000002</v>
      </c>
      <c r="P7888">
        <v>2.23E-2</v>
      </c>
      <c r="Q7888">
        <v>8343239.7230000002</v>
      </c>
      <c r="R7888" t="s">
        <v>333</v>
      </c>
      <c r="S7888" t="s">
        <v>600</v>
      </c>
      <c r="T7888" t="s">
        <v>89</v>
      </c>
      <c r="V7888" t="s">
        <v>608</v>
      </c>
      <c r="Y7888" t="s">
        <v>161</v>
      </c>
    </row>
    <row r="7889" spans="1:25" x14ac:dyDescent="0.45">
      <c r="A7889" t="s">
        <v>274</v>
      </c>
      <c r="B7889" t="s">
        <v>632</v>
      </c>
      <c r="C7889">
        <v>50006</v>
      </c>
      <c r="D7889">
        <v>9001</v>
      </c>
      <c r="F7889">
        <v>2024</v>
      </c>
      <c r="G7889">
        <v>3547</v>
      </c>
      <c r="H7889">
        <v>3534.79</v>
      </c>
      <c r="I7889">
        <v>515594.67</v>
      </c>
      <c r="K7889">
        <v>1.1240000000000001</v>
      </c>
      <c r="L7889">
        <v>1E-3</v>
      </c>
      <c r="M7889">
        <v>222593.734</v>
      </c>
      <c r="N7889">
        <v>5.8999999999999997E-2</v>
      </c>
      <c r="O7889">
        <v>42.83</v>
      </c>
      <c r="P7889">
        <v>2.35E-2</v>
      </c>
      <c r="Q7889">
        <v>3745532.415</v>
      </c>
      <c r="R7889" t="s">
        <v>333</v>
      </c>
      <c r="S7889" t="s">
        <v>600</v>
      </c>
      <c r="T7889" t="s">
        <v>89</v>
      </c>
      <c r="V7889" t="s">
        <v>608</v>
      </c>
      <c r="Y7889" t="s">
        <v>161</v>
      </c>
    </row>
    <row r="7890" spans="1:25" x14ac:dyDescent="0.45">
      <c r="A7890" t="s">
        <v>335</v>
      </c>
      <c r="B7890" t="s">
        <v>634</v>
      </c>
      <c r="C7890">
        <v>50202</v>
      </c>
      <c r="D7890">
        <v>1</v>
      </c>
      <c r="F7890">
        <v>2009</v>
      </c>
      <c r="G7890">
        <v>4224</v>
      </c>
      <c r="H7890">
        <v>4191.8100000000004</v>
      </c>
      <c r="I7890">
        <v>157184.71</v>
      </c>
      <c r="K7890">
        <v>451.86</v>
      </c>
      <c r="L7890">
        <v>0.45529999999999998</v>
      </c>
      <c r="M7890">
        <v>208400.40100000001</v>
      </c>
      <c r="N7890">
        <v>0.10680000000000001</v>
      </c>
      <c r="O7890">
        <v>136.315</v>
      </c>
      <c r="P7890">
        <v>0.13869999999999999</v>
      </c>
      <c r="Q7890">
        <v>1896538.5660000001</v>
      </c>
      <c r="R7890" t="s">
        <v>97</v>
      </c>
      <c r="S7890" t="s">
        <v>635</v>
      </c>
      <c r="T7890" t="s">
        <v>271</v>
      </c>
      <c r="U7890" t="s">
        <v>272</v>
      </c>
      <c r="V7890" t="s">
        <v>50</v>
      </c>
      <c r="W7890" t="s">
        <v>140</v>
      </c>
      <c r="Y7890" t="s">
        <v>107</v>
      </c>
    </row>
    <row r="7891" spans="1:25" x14ac:dyDescent="0.45">
      <c r="A7891" t="s">
        <v>335</v>
      </c>
      <c r="B7891" t="s">
        <v>634</v>
      </c>
      <c r="C7891">
        <v>50202</v>
      </c>
      <c r="D7891">
        <v>1</v>
      </c>
      <c r="F7891">
        <v>2010</v>
      </c>
      <c r="G7891">
        <v>1841</v>
      </c>
      <c r="H7891">
        <v>1829.47</v>
      </c>
      <c r="I7891">
        <v>66092.460000000006</v>
      </c>
      <c r="K7891">
        <v>159.74600000000001</v>
      </c>
      <c r="L7891">
        <v>0.37519999999999998</v>
      </c>
      <c r="M7891">
        <v>88665.562999999995</v>
      </c>
      <c r="N7891">
        <v>0.1026</v>
      </c>
      <c r="O7891">
        <v>43.646999999999998</v>
      </c>
      <c r="P7891">
        <v>0.10580000000000001</v>
      </c>
      <c r="Q7891">
        <v>851705.71100000001</v>
      </c>
      <c r="R7891" t="s">
        <v>97</v>
      </c>
      <c r="S7891" t="s">
        <v>635</v>
      </c>
      <c r="T7891" t="s">
        <v>271</v>
      </c>
      <c r="U7891" t="s">
        <v>272</v>
      </c>
      <c r="V7891" t="s">
        <v>50</v>
      </c>
      <c r="W7891" t="s">
        <v>140</v>
      </c>
      <c r="Y7891" t="s">
        <v>107</v>
      </c>
    </row>
    <row r="7892" spans="1:25" x14ac:dyDescent="0.45">
      <c r="A7892" t="s">
        <v>335</v>
      </c>
      <c r="B7892" t="s">
        <v>634</v>
      </c>
      <c r="C7892">
        <v>50202</v>
      </c>
      <c r="D7892">
        <v>1</v>
      </c>
      <c r="F7892">
        <v>2011</v>
      </c>
      <c r="G7892">
        <v>0</v>
      </c>
      <c r="H7892">
        <v>0</v>
      </c>
      <c r="R7892" t="s">
        <v>97</v>
      </c>
      <c r="S7892" t="s">
        <v>635</v>
      </c>
      <c r="T7892" t="s">
        <v>271</v>
      </c>
      <c r="U7892" t="s">
        <v>272</v>
      </c>
      <c r="V7892" t="s">
        <v>50</v>
      </c>
      <c r="W7892" t="s">
        <v>140</v>
      </c>
      <c r="Y7892" t="s">
        <v>107</v>
      </c>
    </row>
    <row r="7893" spans="1:25" x14ac:dyDescent="0.45">
      <c r="A7893" t="s">
        <v>335</v>
      </c>
      <c r="B7893" t="s">
        <v>634</v>
      </c>
      <c r="C7893">
        <v>50202</v>
      </c>
      <c r="D7893">
        <v>1</v>
      </c>
      <c r="F7893">
        <v>2012</v>
      </c>
      <c r="G7893">
        <v>3540</v>
      </c>
      <c r="H7893">
        <v>3502.3</v>
      </c>
      <c r="I7893">
        <v>138482.9</v>
      </c>
      <c r="K7893">
        <v>354.73700000000002</v>
      </c>
      <c r="L7893">
        <v>0.38950000000000001</v>
      </c>
      <c r="M7893">
        <v>186614.81099999999</v>
      </c>
      <c r="N7893">
        <v>0.1053</v>
      </c>
      <c r="O7893">
        <v>141.43700000000001</v>
      </c>
      <c r="P7893">
        <v>0.15989999999999999</v>
      </c>
      <c r="Q7893">
        <v>1720514.9169999999</v>
      </c>
      <c r="R7893" t="s">
        <v>97</v>
      </c>
      <c r="S7893" t="s">
        <v>637</v>
      </c>
      <c r="T7893" t="s">
        <v>271</v>
      </c>
      <c r="U7893" t="s">
        <v>272</v>
      </c>
      <c r="V7893" t="s">
        <v>50</v>
      </c>
      <c r="W7893" t="s">
        <v>140</v>
      </c>
      <c r="Y7893" t="s">
        <v>107</v>
      </c>
    </row>
    <row r="7894" spans="1:25" x14ac:dyDescent="0.45">
      <c r="A7894" t="s">
        <v>335</v>
      </c>
      <c r="B7894" t="s">
        <v>634</v>
      </c>
      <c r="C7894">
        <v>50202</v>
      </c>
      <c r="D7894">
        <v>1</v>
      </c>
      <c r="F7894">
        <v>2013</v>
      </c>
      <c r="G7894">
        <v>1655</v>
      </c>
      <c r="H7894">
        <v>1650.82</v>
      </c>
      <c r="I7894">
        <v>50324.17</v>
      </c>
      <c r="K7894">
        <v>48.921999999999997</v>
      </c>
      <c r="L7894">
        <v>0.1389</v>
      </c>
      <c r="M7894">
        <v>74661.413</v>
      </c>
      <c r="N7894">
        <v>0.1016</v>
      </c>
      <c r="O7894">
        <v>62.344999999999999</v>
      </c>
      <c r="P7894">
        <v>0.1666</v>
      </c>
      <c r="Q7894">
        <v>705682.39199999999</v>
      </c>
      <c r="R7894" t="s">
        <v>97</v>
      </c>
      <c r="S7894" t="s">
        <v>637</v>
      </c>
      <c r="T7894" t="s">
        <v>271</v>
      </c>
      <c r="U7894" t="s">
        <v>272</v>
      </c>
      <c r="V7894" t="s">
        <v>50</v>
      </c>
      <c r="W7894" t="s">
        <v>140</v>
      </c>
      <c r="Y7894" t="s">
        <v>107</v>
      </c>
    </row>
    <row r="7895" spans="1:25" x14ac:dyDescent="0.45">
      <c r="A7895" t="s">
        <v>335</v>
      </c>
      <c r="B7895" t="s">
        <v>634</v>
      </c>
      <c r="C7895">
        <v>50202</v>
      </c>
      <c r="D7895">
        <v>1</v>
      </c>
      <c r="F7895">
        <v>2014</v>
      </c>
      <c r="G7895">
        <v>4527</v>
      </c>
      <c r="H7895">
        <v>4477.92</v>
      </c>
      <c r="I7895">
        <v>109505.43</v>
      </c>
      <c r="K7895">
        <v>244.02799999999999</v>
      </c>
      <c r="L7895">
        <v>0.3206</v>
      </c>
      <c r="M7895">
        <v>156367.95199999999</v>
      </c>
      <c r="N7895">
        <v>9.9900000000000003E-2</v>
      </c>
      <c r="O7895">
        <v>106.795</v>
      </c>
      <c r="P7895">
        <v>0.13089999999999999</v>
      </c>
      <c r="Q7895">
        <v>1499670.5889999999</v>
      </c>
      <c r="R7895" t="s">
        <v>97</v>
      </c>
      <c r="S7895" t="s">
        <v>637</v>
      </c>
      <c r="T7895" t="s">
        <v>271</v>
      </c>
      <c r="U7895" t="s">
        <v>272</v>
      </c>
      <c r="V7895" t="s">
        <v>50</v>
      </c>
      <c r="W7895" t="s">
        <v>140</v>
      </c>
      <c r="Y7895" t="s">
        <v>107</v>
      </c>
    </row>
    <row r="7896" spans="1:25" x14ac:dyDescent="0.45">
      <c r="A7896" t="s">
        <v>335</v>
      </c>
      <c r="B7896" t="s">
        <v>634</v>
      </c>
      <c r="C7896">
        <v>50202</v>
      </c>
      <c r="D7896">
        <v>1</v>
      </c>
      <c r="F7896">
        <v>2015</v>
      </c>
      <c r="G7896">
        <v>2104</v>
      </c>
      <c r="H7896">
        <v>2074.98</v>
      </c>
      <c r="I7896">
        <v>44620.92</v>
      </c>
      <c r="K7896">
        <v>74.828000000000003</v>
      </c>
      <c r="L7896">
        <v>0.2576</v>
      </c>
      <c r="M7896">
        <v>70935.285999999993</v>
      </c>
      <c r="N7896">
        <v>0.10009999999999999</v>
      </c>
      <c r="O7896">
        <v>40.893999999999998</v>
      </c>
      <c r="P7896">
        <v>0.1125</v>
      </c>
      <c r="Q7896">
        <v>691862.304</v>
      </c>
      <c r="R7896" t="s">
        <v>97</v>
      </c>
      <c r="S7896" t="s">
        <v>637</v>
      </c>
      <c r="T7896" t="s">
        <v>271</v>
      </c>
      <c r="U7896" t="s">
        <v>272</v>
      </c>
      <c r="V7896" t="s">
        <v>50</v>
      </c>
      <c r="W7896" t="s">
        <v>140</v>
      </c>
      <c r="Y7896" t="s">
        <v>129</v>
      </c>
    </row>
    <row r="7897" spans="1:25" x14ac:dyDescent="0.45">
      <c r="A7897" t="s">
        <v>335</v>
      </c>
      <c r="B7897" t="s">
        <v>634</v>
      </c>
      <c r="C7897">
        <v>50202</v>
      </c>
      <c r="D7897">
        <v>1</v>
      </c>
      <c r="F7897">
        <v>2016</v>
      </c>
      <c r="G7897">
        <v>0</v>
      </c>
      <c r="H7897">
        <v>0</v>
      </c>
      <c r="R7897" t="s">
        <v>97</v>
      </c>
      <c r="S7897" t="s">
        <v>637</v>
      </c>
      <c r="T7897" t="s">
        <v>271</v>
      </c>
      <c r="U7897" t="s">
        <v>272</v>
      </c>
      <c r="V7897" t="s">
        <v>50</v>
      </c>
      <c r="W7897" t="s">
        <v>140</v>
      </c>
      <c r="Y7897" t="s">
        <v>129</v>
      </c>
    </row>
    <row r="7898" spans="1:25" x14ac:dyDescent="0.45">
      <c r="A7898" t="s">
        <v>335</v>
      </c>
      <c r="B7898" t="s">
        <v>634</v>
      </c>
      <c r="C7898">
        <v>50202</v>
      </c>
      <c r="D7898">
        <v>1</v>
      </c>
      <c r="F7898">
        <v>2017</v>
      </c>
      <c r="G7898">
        <v>0</v>
      </c>
      <c r="H7898">
        <v>0</v>
      </c>
      <c r="R7898" t="s">
        <v>97</v>
      </c>
      <c r="S7898" t="s">
        <v>637</v>
      </c>
      <c r="T7898" t="s">
        <v>271</v>
      </c>
      <c r="U7898" t="s">
        <v>272</v>
      </c>
      <c r="V7898" t="s">
        <v>50</v>
      </c>
      <c r="W7898" t="s">
        <v>140</v>
      </c>
      <c r="Y7898" t="s">
        <v>130</v>
      </c>
    </row>
    <row r="7899" spans="1:25" x14ac:dyDescent="0.45">
      <c r="A7899" t="s">
        <v>335</v>
      </c>
      <c r="B7899" t="s">
        <v>634</v>
      </c>
      <c r="C7899">
        <v>50202</v>
      </c>
      <c r="D7899">
        <v>1</v>
      </c>
      <c r="F7899">
        <v>2018</v>
      </c>
      <c r="G7899">
        <v>0</v>
      </c>
      <c r="H7899">
        <v>0</v>
      </c>
      <c r="R7899" t="s">
        <v>97</v>
      </c>
      <c r="S7899" t="s">
        <v>637</v>
      </c>
      <c r="T7899" t="s">
        <v>271</v>
      </c>
      <c r="U7899" t="s">
        <v>272</v>
      </c>
      <c r="V7899" t="s">
        <v>50</v>
      </c>
      <c r="W7899" t="s">
        <v>140</v>
      </c>
      <c r="Y7899" t="s">
        <v>130</v>
      </c>
    </row>
    <row r="7900" spans="1:25" x14ac:dyDescent="0.45">
      <c r="A7900" t="s">
        <v>133</v>
      </c>
      <c r="B7900" t="s">
        <v>639</v>
      </c>
      <c r="C7900">
        <v>50243</v>
      </c>
      <c r="D7900" t="s">
        <v>640</v>
      </c>
      <c r="F7900">
        <v>2009</v>
      </c>
      <c r="G7900">
        <v>8336</v>
      </c>
      <c r="H7900">
        <v>8326.75</v>
      </c>
      <c r="I7900">
        <v>1428309.5</v>
      </c>
      <c r="K7900">
        <v>4.4820000000000002</v>
      </c>
      <c r="L7900">
        <v>1E-3</v>
      </c>
      <c r="M7900">
        <v>809077.20400000003</v>
      </c>
      <c r="N7900">
        <v>5.74E-2</v>
      </c>
      <c r="O7900">
        <v>201.95599999999999</v>
      </c>
      <c r="P7900">
        <v>2.8899999999999999E-2</v>
      </c>
      <c r="Q7900">
        <v>14149291.525</v>
      </c>
      <c r="R7900" t="s">
        <v>333</v>
      </c>
      <c r="S7900" t="s">
        <v>38</v>
      </c>
      <c r="T7900" t="s">
        <v>89</v>
      </c>
      <c r="V7900" t="s">
        <v>302</v>
      </c>
      <c r="Y7900" t="s">
        <v>135</v>
      </c>
    </row>
    <row r="7901" spans="1:25" x14ac:dyDescent="0.45">
      <c r="A7901" t="s">
        <v>133</v>
      </c>
      <c r="B7901" t="s">
        <v>639</v>
      </c>
      <c r="C7901">
        <v>50243</v>
      </c>
      <c r="D7901" t="s">
        <v>640</v>
      </c>
      <c r="F7901">
        <v>2010</v>
      </c>
      <c r="G7901">
        <v>8502</v>
      </c>
      <c r="H7901">
        <v>8493.5</v>
      </c>
      <c r="I7901">
        <v>1445680.25</v>
      </c>
      <c r="K7901">
        <v>4.2290000000000001</v>
      </c>
      <c r="L7901">
        <v>1E-3</v>
      </c>
      <c r="M7901">
        <v>813063.98600000003</v>
      </c>
      <c r="N7901">
        <v>5.8700000000000002E-2</v>
      </c>
      <c r="O7901">
        <v>203.477</v>
      </c>
      <c r="P7901">
        <v>2.98E-2</v>
      </c>
      <c r="Q7901">
        <v>13895215.050000001</v>
      </c>
      <c r="R7901" t="s">
        <v>333</v>
      </c>
      <c r="S7901" t="s">
        <v>38</v>
      </c>
      <c r="T7901" t="s">
        <v>89</v>
      </c>
      <c r="V7901" t="s">
        <v>302</v>
      </c>
      <c r="Y7901" t="s">
        <v>135</v>
      </c>
    </row>
    <row r="7902" spans="1:25" x14ac:dyDescent="0.45">
      <c r="A7902" t="s">
        <v>133</v>
      </c>
      <c r="B7902" t="s">
        <v>639</v>
      </c>
      <c r="C7902">
        <v>50243</v>
      </c>
      <c r="D7902" t="s">
        <v>640</v>
      </c>
      <c r="F7902">
        <v>2011</v>
      </c>
      <c r="G7902">
        <v>8072</v>
      </c>
      <c r="H7902">
        <v>8065.75</v>
      </c>
      <c r="I7902">
        <v>1372803</v>
      </c>
      <c r="K7902">
        <v>3.9220000000000002</v>
      </c>
      <c r="L7902">
        <v>1E-3</v>
      </c>
      <c r="M7902">
        <v>766547.60699999996</v>
      </c>
      <c r="N7902">
        <v>5.8799999999999998E-2</v>
      </c>
      <c r="O7902">
        <v>198.28700000000001</v>
      </c>
      <c r="P7902">
        <v>3.0599999999999999E-2</v>
      </c>
      <c r="Q7902">
        <v>13076083.175000001</v>
      </c>
      <c r="R7902" t="s">
        <v>333</v>
      </c>
      <c r="S7902" t="s">
        <v>38</v>
      </c>
      <c r="T7902" t="s">
        <v>89</v>
      </c>
      <c r="V7902" t="s">
        <v>302</v>
      </c>
      <c r="Y7902" t="s">
        <v>135</v>
      </c>
    </row>
    <row r="7903" spans="1:25" x14ac:dyDescent="0.45">
      <c r="A7903" t="s">
        <v>133</v>
      </c>
      <c r="B7903" t="s">
        <v>639</v>
      </c>
      <c r="C7903">
        <v>50243</v>
      </c>
      <c r="D7903" t="s">
        <v>640</v>
      </c>
      <c r="F7903">
        <v>2012</v>
      </c>
      <c r="G7903">
        <v>8474</v>
      </c>
      <c r="H7903">
        <v>8464.25</v>
      </c>
      <c r="I7903">
        <v>1399564.25</v>
      </c>
      <c r="K7903">
        <v>4.0170000000000003</v>
      </c>
      <c r="L7903">
        <v>1E-3</v>
      </c>
      <c r="M7903">
        <v>787071.33100000001</v>
      </c>
      <c r="N7903">
        <v>5.8799999999999998E-2</v>
      </c>
      <c r="O7903">
        <v>202.66</v>
      </c>
      <c r="P7903">
        <v>3.0599999999999999E-2</v>
      </c>
      <c r="Q7903">
        <v>13427062.025</v>
      </c>
      <c r="R7903" t="s">
        <v>333</v>
      </c>
      <c r="S7903" t="s">
        <v>38</v>
      </c>
      <c r="T7903" t="s">
        <v>89</v>
      </c>
      <c r="V7903" t="s">
        <v>302</v>
      </c>
      <c r="Y7903" t="s">
        <v>135</v>
      </c>
    </row>
    <row r="7904" spans="1:25" x14ac:dyDescent="0.45">
      <c r="A7904" t="s">
        <v>133</v>
      </c>
      <c r="B7904" t="s">
        <v>639</v>
      </c>
      <c r="C7904">
        <v>50243</v>
      </c>
      <c r="D7904" t="s">
        <v>640</v>
      </c>
      <c r="F7904">
        <v>2013</v>
      </c>
      <c r="G7904">
        <v>8264</v>
      </c>
      <c r="H7904">
        <v>8254.5</v>
      </c>
      <c r="I7904">
        <v>1404148.25</v>
      </c>
      <c r="K7904">
        <v>4.0759999999999996</v>
      </c>
      <c r="L7904">
        <v>1E-3</v>
      </c>
      <c r="M7904">
        <v>793406.43400000001</v>
      </c>
      <c r="N7904">
        <v>5.8700000000000002E-2</v>
      </c>
      <c r="O7904">
        <v>218.66900000000001</v>
      </c>
      <c r="P7904">
        <v>3.2599999999999997E-2</v>
      </c>
      <c r="Q7904">
        <v>13586536.050000001</v>
      </c>
      <c r="R7904" t="s">
        <v>333</v>
      </c>
      <c r="S7904" t="s">
        <v>38</v>
      </c>
      <c r="T7904" t="s">
        <v>89</v>
      </c>
      <c r="V7904" t="s">
        <v>302</v>
      </c>
      <c r="Y7904" t="s">
        <v>135</v>
      </c>
    </row>
    <row r="7905" spans="1:25" x14ac:dyDescent="0.45">
      <c r="A7905" t="s">
        <v>133</v>
      </c>
      <c r="B7905" t="s">
        <v>639</v>
      </c>
      <c r="C7905">
        <v>50243</v>
      </c>
      <c r="D7905" t="s">
        <v>640</v>
      </c>
      <c r="F7905">
        <v>2014</v>
      </c>
      <c r="G7905">
        <v>3469</v>
      </c>
      <c r="H7905">
        <v>3417</v>
      </c>
      <c r="I7905">
        <v>418142.25</v>
      </c>
      <c r="K7905">
        <v>1.325</v>
      </c>
      <c r="L7905">
        <v>1E-3</v>
      </c>
      <c r="M7905">
        <v>259499.33900000001</v>
      </c>
      <c r="N7905">
        <v>6.0199999999999997E-2</v>
      </c>
      <c r="O7905">
        <v>76.828000000000003</v>
      </c>
      <c r="P7905">
        <v>3.8699999999999998E-2</v>
      </c>
      <c r="Q7905">
        <v>4456967.4000000004</v>
      </c>
      <c r="R7905" t="s">
        <v>333</v>
      </c>
      <c r="S7905" t="s">
        <v>38</v>
      </c>
      <c r="T7905" t="s">
        <v>89</v>
      </c>
      <c r="V7905" t="s">
        <v>302</v>
      </c>
      <c r="Y7905" t="s">
        <v>135</v>
      </c>
    </row>
    <row r="7906" spans="1:25" x14ac:dyDescent="0.45">
      <c r="A7906" t="s">
        <v>133</v>
      </c>
      <c r="B7906" t="s">
        <v>639</v>
      </c>
      <c r="C7906">
        <v>50243</v>
      </c>
      <c r="D7906" t="s">
        <v>640</v>
      </c>
      <c r="F7906">
        <v>2015</v>
      </c>
      <c r="G7906">
        <v>554</v>
      </c>
      <c r="H7906">
        <v>522.5</v>
      </c>
      <c r="I7906">
        <v>60819</v>
      </c>
      <c r="K7906">
        <v>0.192</v>
      </c>
      <c r="L7906">
        <v>1.2999999999999999E-3</v>
      </c>
      <c r="M7906">
        <v>40779.930999999997</v>
      </c>
      <c r="N7906">
        <v>7.7899999999999997E-2</v>
      </c>
      <c r="O7906">
        <v>23.949000000000002</v>
      </c>
      <c r="P7906">
        <v>9.0499999999999997E-2</v>
      </c>
      <c r="Q7906">
        <v>628932.57499999995</v>
      </c>
      <c r="R7906" t="s">
        <v>333</v>
      </c>
      <c r="S7906" t="s">
        <v>38</v>
      </c>
      <c r="T7906" t="s">
        <v>89</v>
      </c>
      <c r="V7906" t="s">
        <v>302</v>
      </c>
      <c r="Y7906" t="s">
        <v>135</v>
      </c>
    </row>
    <row r="7907" spans="1:25" x14ac:dyDescent="0.45">
      <c r="A7907" t="s">
        <v>133</v>
      </c>
      <c r="B7907" t="s">
        <v>639</v>
      </c>
      <c r="C7907">
        <v>50243</v>
      </c>
      <c r="D7907" t="s">
        <v>640</v>
      </c>
      <c r="F7907">
        <v>2016</v>
      </c>
      <c r="G7907">
        <v>118</v>
      </c>
      <c r="H7907">
        <v>88.75</v>
      </c>
      <c r="I7907">
        <v>9430.75</v>
      </c>
      <c r="K7907">
        <v>0.29899999999999999</v>
      </c>
      <c r="L7907">
        <v>7.9000000000000008E-3</v>
      </c>
      <c r="M7907">
        <v>6206.2110000000002</v>
      </c>
      <c r="N7907">
        <v>0.1177</v>
      </c>
      <c r="O7907">
        <v>3.76</v>
      </c>
      <c r="P7907">
        <v>9.69E-2</v>
      </c>
      <c r="Q7907">
        <v>108106.95</v>
      </c>
      <c r="R7907" t="s">
        <v>333</v>
      </c>
      <c r="S7907" t="s">
        <v>38</v>
      </c>
      <c r="T7907" t="s">
        <v>89</v>
      </c>
      <c r="V7907" t="s">
        <v>302</v>
      </c>
      <c r="Y7907" t="s">
        <v>135</v>
      </c>
    </row>
    <row r="7908" spans="1:25" x14ac:dyDescent="0.45">
      <c r="A7908" t="s">
        <v>133</v>
      </c>
      <c r="B7908" t="s">
        <v>639</v>
      </c>
      <c r="C7908">
        <v>50243</v>
      </c>
      <c r="D7908" t="s">
        <v>640</v>
      </c>
      <c r="F7908">
        <v>2017</v>
      </c>
      <c r="G7908">
        <v>71</v>
      </c>
      <c r="H7908">
        <v>60.77</v>
      </c>
      <c r="I7908">
        <v>6681.61</v>
      </c>
      <c r="K7908">
        <v>0.217</v>
      </c>
      <c r="L7908">
        <v>5.5999999999999999E-3</v>
      </c>
      <c r="M7908">
        <v>4797.2979999999998</v>
      </c>
      <c r="N7908">
        <v>6.4600000000000005E-2</v>
      </c>
      <c r="O7908">
        <v>2.8149999999999999</v>
      </c>
      <c r="P7908">
        <v>8.8099999999999998E-2</v>
      </c>
      <c r="Q7908">
        <v>80451.289000000004</v>
      </c>
      <c r="R7908" t="s">
        <v>333</v>
      </c>
      <c r="S7908" t="s">
        <v>38</v>
      </c>
      <c r="T7908" t="s">
        <v>89</v>
      </c>
      <c r="V7908" t="s">
        <v>302</v>
      </c>
      <c r="Y7908" t="s">
        <v>135</v>
      </c>
    </row>
    <row r="7909" spans="1:25" x14ac:dyDescent="0.45">
      <c r="A7909" t="s">
        <v>133</v>
      </c>
      <c r="B7909" t="s">
        <v>639</v>
      </c>
      <c r="C7909">
        <v>50243</v>
      </c>
      <c r="D7909" t="s">
        <v>640</v>
      </c>
      <c r="F7909">
        <v>2018</v>
      </c>
      <c r="G7909">
        <v>118</v>
      </c>
      <c r="H7909">
        <v>97.5</v>
      </c>
      <c r="I7909">
        <v>11087.75</v>
      </c>
      <c r="K7909">
        <v>0.21099999999999999</v>
      </c>
      <c r="L7909">
        <v>3.8999999999999998E-3</v>
      </c>
      <c r="M7909">
        <v>8939.6869999999999</v>
      </c>
      <c r="N7909">
        <v>0.1103</v>
      </c>
      <c r="O7909">
        <v>7.6420000000000003</v>
      </c>
      <c r="P7909">
        <v>0.13139999999999999</v>
      </c>
      <c r="Q7909">
        <v>127346.22500000001</v>
      </c>
      <c r="R7909" t="s">
        <v>333</v>
      </c>
      <c r="S7909" t="s">
        <v>38</v>
      </c>
      <c r="T7909" t="s">
        <v>89</v>
      </c>
      <c r="V7909" t="s">
        <v>302</v>
      </c>
      <c r="Y7909" t="s">
        <v>135</v>
      </c>
    </row>
    <row r="7910" spans="1:25" x14ac:dyDescent="0.45">
      <c r="A7910" t="s">
        <v>133</v>
      </c>
      <c r="B7910" t="s">
        <v>639</v>
      </c>
      <c r="C7910">
        <v>50243</v>
      </c>
      <c r="D7910" t="s">
        <v>640</v>
      </c>
      <c r="F7910">
        <v>2019</v>
      </c>
      <c r="G7910">
        <v>24</v>
      </c>
      <c r="H7910">
        <v>16.5</v>
      </c>
      <c r="I7910">
        <v>1631.25</v>
      </c>
      <c r="K7910">
        <v>4.9000000000000002E-2</v>
      </c>
      <c r="L7910">
        <v>5.3E-3</v>
      </c>
      <c r="M7910">
        <v>1312.8989999999999</v>
      </c>
      <c r="N7910">
        <v>7.0199999999999999E-2</v>
      </c>
      <c r="O7910">
        <v>1.3149999999999999</v>
      </c>
      <c r="P7910">
        <v>0.1308</v>
      </c>
      <c r="Q7910">
        <v>20689.55</v>
      </c>
      <c r="R7910" t="s">
        <v>333</v>
      </c>
      <c r="S7910" t="s">
        <v>38</v>
      </c>
      <c r="T7910" t="s">
        <v>89</v>
      </c>
      <c r="V7910" t="s">
        <v>302</v>
      </c>
      <c r="Y7910" t="s">
        <v>135</v>
      </c>
    </row>
    <row r="7911" spans="1:25" x14ac:dyDescent="0.45">
      <c r="A7911" t="s">
        <v>133</v>
      </c>
      <c r="B7911" t="s">
        <v>639</v>
      </c>
      <c r="C7911">
        <v>50243</v>
      </c>
      <c r="D7911" t="s">
        <v>640</v>
      </c>
      <c r="F7911">
        <v>2020</v>
      </c>
      <c r="G7911">
        <v>50</v>
      </c>
      <c r="H7911">
        <v>39.18</v>
      </c>
      <c r="I7911">
        <v>3932.29</v>
      </c>
      <c r="K7911">
        <v>0.127</v>
      </c>
      <c r="L7911">
        <v>5.4000000000000003E-3</v>
      </c>
      <c r="M7911">
        <v>2987.2020000000002</v>
      </c>
      <c r="N7911">
        <v>6.5600000000000006E-2</v>
      </c>
      <c r="O7911">
        <v>3.0089999999999999</v>
      </c>
      <c r="P7911">
        <v>0.12709999999999999</v>
      </c>
      <c r="Q7911">
        <v>49396.883999999998</v>
      </c>
      <c r="R7911" t="s">
        <v>333</v>
      </c>
      <c r="S7911" t="s">
        <v>38</v>
      </c>
      <c r="T7911" t="s">
        <v>89</v>
      </c>
      <c r="V7911" t="s">
        <v>302</v>
      </c>
      <c r="Y7911" t="s">
        <v>135</v>
      </c>
    </row>
    <row r="7912" spans="1:25" x14ac:dyDescent="0.45">
      <c r="A7912" t="s">
        <v>133</v>
      </c>
      <c r="B7912" t="s">
        <v>639</v>
      </c>
      <c r="C7912">
        <v>50243</v>
      </c>
      <c r="D7912" t="s">
        <v>640</v>
      </c>
      <c r="F7912">
        <v>2021</v>
      </c>
      <c r="G7912">
        <v>71</v>
      </c>
      <c r="H7912">
        <v>57.5</v>
      </c>
      <c r="I7912">
        <v>5816</v>
      </c>
      <c r="K7912">
        <v>0.189</v>
      </c>
      <c r="L7912">
        <v>5.3E-3</v>
      </c>
      <c r="M7912">
        <v>4364.1030000000001</v>
      </c>
      <c r="N7912">
        <v>8.0399999999999999E-2</v>
      </c>
      <c r="O7912">
        <v>4.5129999999999999</v>
      </c>
      <c r="P7912">
        <v>0.1241</v>
      </c>
      <c r="Q7912">
        <v>72829.75</v>
      </c>
      <c r="R7912" t="s">
        <v>333</v>
      </c>
      <c r="S7912" t="s">
        <v>38</v>
      </c>
      <c r="T7912" t="s">
        <v>89</v>
      </c>
      <c r="V7912" t="s">
        <v>302</v>
      </c>
      <c r="Y7912" t="s">
        <v>135</v>
      </c>
    </row>
    <row r="7913" spans="1:25" x14ac:dyDescent="0.45">
      <c r="A7913" t="s">
        <v>133</v>
      </c>
      <c r="B7913" t="s">
        <v>639</v>
      </c>
      <c r="C7913">
        <v>50243</v>
      </c>
      <c r="D7913" t="s">
        <v>640</v>
      </c>
      <c r="F7913">
        <v>2022</v>
      </c>
      <c r="G7913">
        <v>116</v>
      </c>
      <c r="H7913">
        <v>92.5</v>
      </c>
      <c r="I7913">
        <v>9673.25</v>
      </c>
      <c r="K7913">
        <v>0.248</v>
      </c>
      <c r="L7913">
        <v>4.4000000000000003E-3</v>
      </c>
      <c r="M7913">
        <v>7243.0929999999998</v>
      </c>
      <c r="N7913">
        <v>0.14269999999999999</v>
      </c>
      <c r="O7913">
        <v>6.5590000000000002</v>
      </c>
      <c r="P7913">
        <v>0.11890000000000001</v>
      </c>
      <c r="Q7913">
        <v>114025.55</v>
      </c>
      <c r="R7913" t="s">
        <v>333</v>
      </c>
      <c r="S7913" t="s">
        <v>38</v>
      </c>
      <c r="T7913" t="s">
        <v>89</v>
      </c>
      <c r="V7913" t="s">
        <v>302</v>
      </c>
      <c r="Y7913" t="s">
        <v>135</v>
      </c>
    </row>
    <row r="7914" spans="1:25" x14ac:dyDescent="0.45">
      <c r="A7914" t="s">
        <v>133</v>
      </c>
      <c r="B7914" t="s">
        <v>639</v>
      </c>
      <c r="C7914">
        <v>50243</v>
      </c>
      <c r="D7914" t="s">
        <v>640</v>
      </c>
      <c r="F7914">
        <v>2023</v>
      </c>
      <c r="G7914">
        <v>174</v>
      </c>
      <c r="H7914">
        <v>137.25</v>
      </c>
      <c r="I7914">
        <v>13756.25</v>
      </c>
      <c r="K7914">
        <v>0.44600000000000001</v>
      </c>
      <c r="L7914">
        <v>5.3E-3</v>
      </c>
      <c r="M7914">
        <v>10048.495000000001</v>
      </c>
      <c r="N7914">
        <v>0.10970000000000001</v>
      </c>
      <c r="O7914">
        <v>6.03</v>
      </c>
      <c r="P7914">
        <v>9.5299999999999996E-2</v>
      </c>
      <c r="Q7914">
        <v>169445.25</v>
      </c>
      <c r="R7914" t="s">
        <v>333</v>
      </c>
      <c r="S7914" t="s">
        <v>38</v>
      </c>
      <c r="T7914" t="s">
        <v>89</v>
      </c>
      <c r="V7914" t="s">
        <v>302</v>
      </c>
      <c r="Y7914" t="s">
        <v>135</v>
      </c>
    </row>
    <row r="7915" spans="1:25" x14ac:dyDescent="0.45">
      <c r="A7915" t="s">
        <v>133</v>
      </c>
      <c r="B7915" t="s">
        <v>639</v>
      </c>
      <c r="C7915">
        <v>50243</v>
      </c>
      <c r="D7915" t="s">
        <v>640</v>
      </c>
      <c r="F7915">
        <v>2024</v>
      </c>
      <c r="G7915">
        <v>31</v>
      </c>
      <c r="H7915">
        <v>23.75</v>
      </c>
      <c r="I7915">
        <v>2157.75</v>
      </c>
      <c r="K7915">
        <v>7.3999999999999996E-2</v>
      </c>
      <c r="L7915">
        <v>5.0000000000000001E-3</v>
      </c>
      <c r="M7915">
        <v>1580.4970000000001</v>
      </c>
      <c r="N7915">
        <v>0.33029999999999998</v>
      </c>
      <c r="O7915">
        <v>1.05</v>
      </c>
      <c r="P7915">
        <v>9.4799999999999995E-2</v>
      </c>
      <c r="Q7915">
        <v>27280.125</v>
      </c>
      <c r="R7915" t="s">
        <v>333</v>
      </c>
      <c r="S7915" t="s">
        <v>38</v>
      </c>
      <c r="T7915" t="s">
        <v>89</v>
      </c>
      <c r="V7915" t="s">
        <v>302</v>
      </c>
      <c r="Y7915" t="s">
        <v>135</v>
      </c>
    </row>
    <row r="7916" spans="1:25" x14ac:dyDescent="0.45">
      <c r="A7916" t="s">
        <v>122</v>
      </c>
      <c r="B7916" t="s">
        <v>641</v>
      </c>
      <c r="C7916">
        <v>50282</v>
      </c>
      <c r="D7916" t="s">
        <v>642</v>
      </c>
      <c r="E7916" t="s">
        <v>643</v>
      </c>
      <c r="F7916">
        <v>2009</v>
      </c>
      <c r="G7916">
        <v>7841</v>
      </c>
      <c r="H7916">
        <v>7821.65</v>
      </c>
      <c r="J7916">
        <v>2702784.75</v>
      </c>
      <c r="M7916">
        <v>371666.13500000001</v>
      </c>
      <c r="O7916">
        <v>1294.0540000000001</v>
      </c>
      <c r="R7916" t="s">
        <v>82</v>
      </c>
      <c r="S7916" t="s">
        <v>38</v>
      </c>
      <c r="T7916" t="s">
        <v>65</v>
      </c>
      <c r="V7916" t="s">
        <v>50</v>
      </c>
      <c r="W7916" t="s">
        <v>51</v>
      </c>
      <c r="Y7916" t="s">
        <v>70</v>
      </c>
    </row>
    <row r="7917" spans="1:25" x14ac:dyDescent="0.45">
      <c r="A7917" t="s">
        <v>122</v>
      </c>
      <c r="B7917" t="s">
        <v>641</v>
      </c>
      <c r="C7917">
        <v>50282</v>
      </c>
      <c r="D7917" t="s">
        <v>642</v>
      </c>
      <c r="E7917" t="s">
        <v>643</v>
      </c>
      <c r="F7917">
        <v>2010</v>
      </c>
      <c r="G7917">
        <v>8463</v>
      </c>
      <c r="H7917">
        <v>8456.1200000000008</v>
      </c>
      <c r="J7917">
        <v>2962511.86</v>
      </c>
      <c r="M7917">
        <v>374819.87300000002</v>
      </c>
      <c r="O7917">
        <v>1256.962</v>
      </c>
      <c r="R7917" t="s">
        <v>82</v>
      </c>
      <c r="S7917" t="s">
        <v>38</v>
      </c>
      <c r="T7917" t="s">
        <v>65</v>
      </c>
      <c r="V7917" t="s">
        <v>50</v>
      </c>
      <c r="W7917" t="s">
        <v>51</v>
      </c>
      <c r="Y7917" t="s">
        <v>70</v>
      </c>
    </row>
    <row r="7918" spans="1:25" x14ac:dyDescent="0.45">
      <c r="A7918" t="s">
        <v>122</v>
      </c>
      <c r="B7918" t="s">
        <v>641</v>
      </c>
      <c r="C7918">
        <v>50282</v>
      </c>
      <c r="D7918" t="s">
        <v>642</v>
      </c>
      <c r="E7918" t="s">
        <v>643</v>
      </c>
      <c r="F7918">
        <v>2011</v>
      </c>
      <c r="G7918">
        <v>8170</v>
      </c>
      <c r="H7918">
        <v>8157.12</v>
      </c>
      <c r="J7918">
        <v>2608111.2799999998</v>
      </c>
      <c r="M7918">
        <v>388862.43300000002</v>
      </c>
      <c r="O7918">
        <v>1532.354</v>
      </c>
      <c r="R7918" t="s">
        <v>82</v>
      </c>
      <c r="S7918" t="s">
        <v>38</v>
      </c>
      <c r="T7918" t="s">
        <v>65</v>
      </c>
      <c r="V7918" t="s">
        <v>50</v>
      </c>
      <c r="W7918" t="s">
        <v>51</v>
      </c>
      <c r="Y7918" t="s">
        <v>70</v>
      </c>
    </row>
    <row r="7919" spans="1:25" x14ac:dyDescent="0.45">
      <c r="A7919" t="s">
        <v>122</v>
      </c>
      <c r="B7919" t="s">
        <v>641</v>
      </c>
      <c r="C7919">
        <v>50282</v>
      </c>
      <c r="D7919" t="s">
        <v>642</v>
      </c>
      <c r="E7919" t="s">
        <v>643</v>
      </c>
      <c r="F7919">
        <v>2012</v>
      </c>
      <c r="G7919">
        <v>8784</v>
      </c>
      <c r="H7919">
        <v>8783.9699999999993</v>
      </c>
      <c r="J7919">
        <v>2506568.5499999998</v>
      </c>
      <c r="M7919">
        <v>354991.571</v>
      </c>
      <c r="O7919">
        <v>1094.616</v>
      </c>
      <c r="R7919" t="s">
        <v>82</v>
      </c>
      <c r="S7919" t="s">
        <v>38</v>
      </c>
      <c r="T7919" t="s">
        <v>65</v>
      </c>
      <c r="V7919" t="s">
        <v>50</v>
      </c>
      <c r="W7919" t="s">
        <v>51</v>
      </c>
      <c r="Y7919" t="s">
        <v>70</v>
      </c>
    </row>
    <row r="7920" spans="1:25" x14ac:dyDescent="0.45">
      <c r="A7920" t="s">
        <v>122</v>
      </c>
      <c r="B7920" t="s">
        <v>641</v>
      </c>
      <c r="C7920">
        <v>50282</v>
      </c>
      <c r="D7920" t="s">
        <v>642</v>
      </c>
      <c r="E7920" t="s">
        <v>643</v>
      </c>
      <c r="F7920">
        <v>2013</v>
      </c>
      <c r="G7920">
        <v>7973</v>
      </c>
      <c r="H7920">
        <v>7972.1</v>
      </c>
      <c r="J7920">
        <v>1803308.07</v>
      </c>
      <c r="M7920">
        <v>239308.39300000001</v>
      </c>
      <c r="O7920">
        <v>813.05100000000004</v>
      </c>
      <c r="R7920" t="s">
        <v>82</v>
      </c>
      <c r="S7920" t="s">
        <v>38</v>
      </c>
      <c r="T7920" t="s">
        <v>65</v>
      </c>
      <c r="V7920" t="s">
        <v>50</v>
      </c>
      <c r="W7920" t="s">
        <v>51</v>
      </c>
      <c r="Y7920" t="s">
        <v>70</v>
      </c>
    </row>
    <row r="7921" spans="1:25" x14ac:dyDescent="0.45">
      <c r="A7921" t="s">
        <v>122</v>
      </c>
      <c r="B7921" t="s">
        <v>641</v>
      </c>
      <c r="C7921">
        <v>50282</v>
      </c>
      <c r="D7921" t="s">
        <v>642</v>
      </c>
      <c r="E7921" t="s">
        <v>643</v>
      </c>
      <c r="F7921">
        <v>2014</v>
      </c>
      <c r="G7921">
        <v>6119</v>
      </c>
      <c r="H7921">
        <v>6111.57</v>
      </c>
      <c r="J7921">
        <v>1425619.92</v>
      </c>
      <c r="M7921">
        <v>192412.22</v>
      </c>
      <c r="O7921">
        <v>682.66399999999999</v>
      </c>
      <c r="R7921" t="s">
        <v>82</v>
      </c>
      <c r="S7921" t="s">
        <v>38</v>
      </c>
      <c r="T7921" t="s">
        <v>65</v>
      </c>
      <c r="V7921" t="s">
        <v>50</v>
      </c>
      <c r="W7921" t="s">
        <v>51</v>
      </c>
      <c r="Y7921" t="s">
        <v>70</v>
      </c>
    </row>
    <row r="7922" spans="1:25" x14ac:dyDescent="0.45">
      <c r="A7922" t="s">
        <v>122</v>
      </c>
      <c r="B7922" t="s">
        <v>641</v>
      </c>
      <c r="C7922">
        <v>50282</v>
      </c>
      <c r="D7922" t="s">
        <v>642</v>
      </c>
      <c r="E7922" t="s">
        <v>643</v>
      </c>
      <c r="F7922">
        <v>2015</v>
      </c>
      <c r="G7922">
        <v>3322</v>
      </c>
      <c r="H7922">
        <v>3295.75</v>
      </c>
      <c r="J7922">
        <v>830793.03</v>
      </c>
      <c r="M7922">
        <v>108900.74400000001</v>
      </c>
      <c r="O7922">
        <v>361.27600000000001</v>
      </c>
      <c r="R7922" t="s">
        <v>82</v>
      </c>
      <c r="S7922" t="s">
        <v>38</v>
      </c>
      <c r="T7922" t="s">
        <v>65</v>
      </c>
      <c r="V7922" t="s">
        <v>50</v>
      </c>
      <c r="W7922" t="s">
        <v>51</v>
      </c>
      <c r="Y7922" t="s">
        <v>70</v>
      </c>
    </row>
    <row r="7923" spans="1:25" x14ac:dyDescent="0.45">
      <c r="A7923" t="s">
        <v>122</v>
      </c>
      <c r="B7923" t="s">
        <v>641</v>
      </c>
      <c r="C7923">
        <v>50282</v>
      </c>
      <c r="D7923" t="s">
        <v>642</v>
      </c>
      <c r="E7923" t="s">
        <v>643</v>
      </c>
      <c r="F7923">
        <v>2016</v>
      </c>
      <c r="G7923">
        <v>6681</v>
      </c>
      <c r="H7923">
        <v>6662.47</v>
      </c>
      <c r="J7923">
        <v>780121.69</v>
      </c>
      <c r="M7923">
        <v>82131.168000000005</v>
      </c>
      <c r="O7923">
        <v>146.97200000000001</v>
      </c>
      <c r="R7923" t="s">
        <v>82</v>
      </c>
      <c r="S7923" t="s">
        <v>38</v>
      </c>
      <c r="T7923" t="s">
        <v>65</v>
      </c>
      <c r="V7923" t="s">
        <v>50</v>
      </c>
      <c r="W7923" t="s">
        <v>51</v>
      </c>
      <c r="Y7923" t="s">
        <v>70</v>
      </c>
    </row>
    <row r="7924" spans="1:25" x14ac:dyDescent="0.45">
      <c r="A7924" t="s">
        <v>122</v>
      </c>
      <c r="B7924" t="s">
        <v>641</v>
      </c>
      <c r="C7924">
        <v>50282</v>
      </c>
      <c r="D7924" t="s">
        <v>642</v>
      </c>
      <c r="E7924" t="s">
        <v>643</v>
      </c>
      <c r="F7924">
        <v>2017</v>
      </c>
      <c r="G7924">
        <v>8257</v>
      </c>
      <c r="H7924">
        <v>8248.3799999999992</v>
      </c>
      <c r="J7924">
        <v>1335081.76</v>
      </c>
      <c r="M7924">
        <v>150190.09299999999</v>
      </c>
      <c r="O7924">
        <v>343.38</v>
      </c>
      <c r="R7924" t="s">
        <v>82</v>
      </c>
      <c r="S7924" t="s">
        <v>38</v>
      </c>
      <c r="T7924" t="s">
        <v>65</v>
      </c>
      <c r="V7924" t="s">
        <v>50</v>
      </c>
      <c r="W7924" t="s">
        <v>51</v>
      </c>
      <c r="Y7924" t="s">
        <v>70</v>
      </c>
    </row>
    <row r="7925" spans="1:25" x14ac:dyDescent="0.45">
      <c r="A7925" t="s">
        <v>122</v>
      </c>
      <c r="B7925" t="s">
        <v>641</v>
      </c>
      <c r="C7925">
        <v>50282</v>
      </c>
      <c r="D7925" t="s">
        <v>642</v>
      </c>
      <c r="E7925" t="s">
        <v>643</v>
      </c>
      <c r="F7925">
        <v>2018</v>
      </c>
      <c r="G7925">
        <v>8442</v>
      </c>
      <c r="H7925">
        <v>8426.69</v>
      </c>
      <c r="J7925">
        <v>1431652.58</v>
      </c>
      <c r="M7925">
        <v>165962.70300000001</v>
      </c>
      <c r="O7925">
        <v>382.81599999999997</v>
      </c>
      <c r="R7925" t="s">
        <v>82</v>
      </c>
      <c r="S7925" t="s">
        <v>38</v>
      </c>
      <c r="T7925" t="s">
        <v>65</v>
      </c>
      <c r="V7925" t="s">
        <v>50</v>
      </c>
      <c r="W7925" t="s">
        <v>51</v>
      </c>
      <c r="Y7925" t="s">
        <v>70</v>
      </c>
    </row>
    <row r="7926" spans="1:25" x14ac:dyDescent="0.45">
      <c r="A7926" t="s">
        <v>122</v>
      </c>
      <c r="B7926" t="s">
        <v>641</v>
      </c>
      <c r="C7926">
        <v>50282</v>
      </c>
      <c r="D7926" t="s">
        <v>642</v>
      </c>
      <c r="E7926" t="s">
        <v>643</v>
      </c>
      <c r="F7926">
        <v>2019</v>
      </c>
      <c r="G7926">
        <v>3543</v>
      </c>
      <c r="H7926">
        <v>3540.49</v>
      </c>
      <c r="J7926">
        <v>650934.29</v>
      </c>
      <c r="M7926">
        <v>64544.463000000003</v>
      </c>
      <c r="O7926">
        <v>146.16800000000001</v>
      </c>
      <c r="R7926" t="s">
        <v>82</v>
      </c>
      <c r="S7926" t="s">
        <v>38</v>
      </c>
      <c r="T7926" t="s">
        <v>65</v>
      </c>
      <c r="V7926" t="s">
        <v>50</v>
      </c>
      <c r="W7926" t="s">
        <v>51</v>
      </c>
      <c r="Y7926" t="s">
        <v>70</v>
      </c>
    </row>
    <row r="7927" spans="1:25" x14ac:dyDescent="0.45">
      <c r="A7927" t="s">
        <v>122</v>
      </c>
      <c r="B7927" t="s">
        <v>641</v>
      </c>
      <c r="C7927">
        <v>50282</v>
      </c>
      <c r="D7927" t="s">
        <v>642</v>
      </c>
      <c r="E7927" t="s">
        <v>643</v>
      </c>
      <c r="F7927">
        <v>2020</v>
      </c>
      <c r="G7927">
        <v>0</v>
      </c>
      <c r="H7927">
        <v>0</v>
      </c>
      <c r="R7927" t="s">
        <v>82</v>
      </c>
      <c r="S7927" t="s">
        <v>38</v>
      </c>
      <c r="T7927" t="s">
        <v>65</v>
      </c>
      <c r="V7927" t="s">
        <v>50</v>
      </c>
      <c r="W7927" t="s">
        <v>51</v>
      </c>
      <c r="Y7927" t="s">
        <v>70</v>
      </c>
    </row>
    <row r="7928" spans="1:25" x14ac:dyDescent="0.45">
      <c r="A7928" t="s">
        <v>122</v>
      </c>
      <c r="B7928" t="s">
        <v>641</v>
      </c>
      <c r="C7928">
        <v>50282</v>
      </c>
      <c r="D7928" t="s">
        <v>642</v>
      </c>
      <c r="E7928" t="s">
        <v>643</v>
      </c>
      <c r="F7928">
        <v>2021</v>
      </c>
      <c r="G7928">
        <v>0</v>
      </c>
      <c r="H7928">
        <v>0</v>
      </c>
      <c r="R7928" t="s">
        <v>82</v>
      </c>
      <c r="S7928" t="s">
        <v>38</v>
      </c>
      <c r="T7928" t="s">
        <v>65</v>
      </c>
      <c r="V7928" t="s">
        <v>50</v>
      </c>
      <c r="W7928" t="s">
        <v>51</v>
      </c>
      <c r="Y7928" t="s">
        <v>70</v>
      </c>
    </row>
    <row r="7929" spans="1:25" x14ac:dyDescent="0.45">
      <c r="A7929" t="s">
        <v>122</v>
      </c>
      <c r="B7929" t="s">
        <v>641</v>
      </c>
      <c r="C7929">
        <v>50282</v>
      </c>
      <c r="D7929" t="s">
        <v>642</v>
      </c>
      <c r="E7929" t="s">
        <v>643</v>
      </c>
      <c r="F7929">
        <v>2022</v>
      </c>
      <c r="G7929">
        <v>0</v>
      </c>
      <c r="H7929">
        <v>0</v>
      </c>
      <c r="R7929" t="s">
        <v>82</v>
      </c>
      <c r="S7929" t="s">
        <v>38</v>
      </c>
      <c r="T7929" t="s">
        <v>65</v>
      </c>
      <c r="V7929" t="s">
        <v>50</v>
      </c>
      <c r="W7929" t="s">
        <v>51</v>
      </c>
      <c r="Y7929" t="s">
        <v>70</v>
      </c>
    </row>
    <row r="7930" spans="1:25" x14ac:dyDescent="0.45">
      <c r="A7930" t="s">
        <v>122</v>
      </c>
      <c r="B7930" t="s">
        <v>641</v>
      </c>
      <c r="C7930">
        <v>50282</v>
      </c>
      <c r="D7930" t="s">
        <v>642</v>
      </c>
      <c r="E7930" t="s">
        <v>643</v>
      </c>
      <c r="F7930">
        <v>2023</v>
      </c>
      <c r="G7930">
        <v>0</v>
      </c>
      <c r="H7930">
        <v>0</v>
      </c>
      <c r="R7930" t="s">
        <v>82</v>
      </c>
      <c r="S7930" t="s">
        <v>38</v>
      </c>
      <c r="T7930" t="s">
        <v>65</v>
      </c>
      <c r="V7930" t="s">
        <v>50</v>
      </c>
      <c r="W7930" t="s">
        <v>51</v>
      </c>
      <c r="Y7930" t="s">
        <v>70</v>
      </c>
    </row>
    <row r="7931" spans="1:25" x14ac:dyDescent="0.45">
      <c r="A7931" t="s">
        <v>122</v>
      </c>
      <c r="B7931" t="s">
        <v>641</v>
      </c>
      <c r="C7931">
        <v>50282</v>
      </c>
      <c r="D7931" t="s">
        <v>644</v>
      </c>
      <c r="E7931" t="s">
        <v>643</v>
      </c>
      <c r="F7931">
        <v>2009</v>
      </c>
      <c r="G7931">
        <v>8376</v>
      </c>
      <c r="H7931">
        <v>8369.27</v>
      </c>
      <c r="J7931">
        <v>4464033.57</v>
      </c>
      <c r="M7931">
        <v>614667.70900000003</v>
      </c>
      <c r="O7931">
        <v>2063.683</v>
      </c>
      <c r="R7931" t="s">
        <v>82</v>
      </c>
      <c r="S7931" t="s">
        <v>34</v>
      </c>
      <c r="T7931" t="s">
        <v>46</v>
      </c>
      <c r="V7931" t="s">
        <v>464</v>
      </c>
      <c r="W7931" t="s">
        <v>98</v>
      </c>
      <c r="Y7931" t="s">
        <v>70</v>
      </c>
    </row>
    <row r="7932" spans="1:25" x14ac:dyDescent="0.45">
      <c r="A7932" t="s">
        <v>122</v>
      </c>
      <c r="B7932" t="s">
        <v>641</v>
      </c>
      <c r="C7932">
        <v>50282</v>
      </c>
      <c r="D7932" t="s">
        <v>644</v>
      </c>
      <c r="E7932" t="s">
        <v>643</v>
      </c>
      <c r="F7932">
        <v>2010</v>
      </c>
      <c r="G7932">
        <v>8471</v>
      </c>
      <c r="H7932">
        <v>8464.4599999999991</v>
      </c>
      <c r="J7932">
        <v>4463187.92</v>
      </c>
      <c r="M7932">
        <v>561100.67500000005</v>
      </c>
      <c r="O7932">
        <v>1862.54</v>
      </c>
      <c r="R7932" t="s">
        <v>82</v>
      </c>
      <c r="S7932" t="s">
        <v>34</v>
      </c>
      <c r="T7932" t="s">
        <v>46</v>
      </c>
      <c r="V7932" t="s">
        <v>464</v>
      </c>
      <c r="W7932" t="s">
        <v>98</v>
      </c>
      <c r="Y7932" t="s">
        <v>70</v>
      </c>
    </row>
    <row r="7933" spans="1:25" x14ac:dyDescent="0.45">
      <c r="A7933" t="s">
        <v>122</v>
      </c>
      <c r="B7933" t="s">
        <v>641</v>
      </c>
      <c r="C7933">
        <v>50282</v>
      </c>
      <c r="D7933" t="s">
        <v>644</v>
      </c>
      <c r="E7933" t="s">
        <v>643</v>
      </c>
      <c r="F7933">
        <v>2011</v>
      </c>
      <c r="G7933">
        <v>8640</v>
      </c>
      <c r="H7933">
        <v>8629.92</v>
      </c>
      <c r="J7933">
        <v>4233926.72</v>
      </c>
      <c r="M7933">
        <v>633328.85800000001</v>
      </c>
      <c r="O7933">
        <v>2337.163</v>
      </c>
      <c r="R7933" t="s">
        <v>82</v>
      </c>
      <c r="S7933" t="s">
        <v>34</v>
      </c>
      <c r="T7933" t="s">
        <v>46</v>
      </c>
      <c r="V7933" t="s">
        <v>464</v>
      </c>
      <c r="W7933" t="s">
        <v>98</v>
      </c>
      <c r="Y7933" t="s">
        <v>70</v>
      </c>
    </row>
    <row r="7934" spans="1:25" x14ac:dyDescent="0.45">
      <c r="A7934" t="s">
        <v>122</v>
      </c>
      <c r="B7934" t="s">
        <v>641</v>
      </c>
      <c r="C7934">
        <v>50282</v>
      </c>
      <c r="D7934" t="s">
        <v>644</v>
      </c>
      <c r="E7934" t="s">
        <v>643</v>
      </c>
      <c r="F7934">
        <v>2012</v>
      </c>
      <c r="G7934">
        <v>8485</v>
      </c>
      <c r="H7934">
        <v>8479.76</v>
      </c>
      <c r="J7934">
        <v>3952342.32</v>
      </c>
      <c r="M7934">
        <v>556464.33200000005</v>
      </c>
      <c r="O7934">
        <v>1612.556</v>
      </c>
      <c r="R7934" t="s">
        <v>82</v>
      </c>
      <c r="S7934" t="s">
        <v>34</v>
      </c>
      <c r="T7934" t="s">
        <v>46</v>
      </c>
      <c r="V7934" t="s">
        <v>464</v>
      </c>
      <c r="W7934" t="s">
        <v>98</v>
      </c>
      <c r="Y7934" t="s">
        <v>70</v>
      </c>
    </row>
    <row r="7935" spans="1:25" x14ac:dyDescent="0.45">
      <c r="A7935" t="s">
        <v>122</v>
      </c>
      <c r="B7935" t="s">
        <v>641</v>
      </c>
      <c r="C7935">
        <v>50282</v>
      </c>
      <c r="D7935" t="s">
        <v>644</v>
      </c>
      <c r="E7935" t="s">
        <v>643</v>
      </c>
      <c r="F7935">
        <v>2013</v>
      </c>
      <c r="G7935">
        <v>8220</v>
      </c>
      <c r="H7935">
        <v>8213.74</v>
      </c>
      <c r="J7935">
        <v>4092542.77</v>
      </c>
      <c r="M7935">
        <v>557929.45900000003</v>
      </c>
      <c r="O7935">
        <v>1629.393</v>
      </c>
      <c r="R7935" t="s">
        <v>82</v>
      </c>
      <c r="S7935" t="s">
        <v>34</v>
      </c>
      <c r="T7935" t="s">
        <v>46</v>
      </c>
      <c r="V7935" t="s">
        <v>464</v>
      </c>
      <c r="W7935" t="s">
        <v>98</v>
      </c>
      <c r="Y7935" t="s">
        <v>70</v>
      </c>
    </row>
    <row r="7936" spans="1:25" x14ac:dyDescent="0.45">
      <c r="A7936" t="s">
        <v>122</v>
      </c>
      <c r="B7936" t="s">
        <v>641</v>
      </c>
      <c r="C7936">
        <v>50282</v>
      </c>
      <c r="D7936" t="s">
        <v>644</v>
      </c>
      <c r="E7936" t="s">
        <v>643</v>
      </c>
      <c r="F7936">
        <v>2014</v>
      </c>
      <c r="G7936">
        <v>8508</v>
      </c>
      <c r="H7936">
        <v>8502.2099999999991</v>
      </c>
      <c r="J7936">
        <v>4536850.43</v>
      </c>
      <c r="M7936">
        <v>607340.723</v>
      </c>
      <c r="O7936">
        <v>1648.5129999999999</v>
      </c>
      <c r="R7936" t="s">
        <v>82</v>
      </c>
      <c r="S7936" t="s">
        <v>34</v>
      </c>
      <c r="T7936" t="s">
        <v>46</v>
      </c>
      <c r="V7936" t="s">
        <v>464</v>
      </c>
      <c r="W7936" t="s">
        <v>98</v>
      </c>
      <c r="Y7936" t="s">
        <v>70</v>
      </c>
    </row>
    <row r="7937" spans="1:25" x14ac:dyDescent="0.45">
      <c r="A7937" t="s">
        <v>122</v>
      </c>
      <c r="B7937" t="s">
        <v>641</v>
      </c>
      <c r="C7937">
        <v>50282</v>
      </c>
      <c r="D7937" t="s">
        <v>644</v>
      </c>
      <c r="E7937" t="s">
        <v>643</v>
      </c>
      <c r="F7937">
        <v>2015</v>
      </c>
      <c r="G7937">
        <v>8459</v>
      </c>
      <c r="H7937">
        <v>8452.2199999999993</v>
      </c>
      <c r="J7937">
        <v>4284278.25</v>
      </c>
      <c r="M7937">
        <v>555121.53500000003</v>
      </c>
      <c r="O7937">
        <v>1133.2809999999999</v>
      </c>
      <c r="R7937" t="s">
        <v>82</v>
      </c>
      <c r="S7937" t="s">
        <v>34</v>
      </c>
      <c r="T7937" t="s">
        <v>46</v>
      </c>
      <c r="V7937" t="s">
        <v>464</v>
      </c>
      <c r="W7937" t="s">
        <v>98</v>
      </c>
      <c r="Y7937" t="s">
        <v>70</v>
      </c>
    </row>
    <row r="7938" spans="1:25" x14ac:dyDescent="0.45">
      <c r="A7938" t="s">
        <v>122</v>
      </c>
      <c r="B7938" t="s">
        <v>641</v>
      </c>
      <c r="C7938">
        <v>50282</v>
      </c>
      <c r="D7938" t="s">
        <v>644</v>
      </c>
      <c r="E7938" t="s">
        <v>643</v>
      </c>
      <c r="F7938">
        <v>2016</v>
      </c>
      <c r="G7938">
        <v>8664</v>
      </c>
      <c r="H7938">
        <v>8659.6200000000008</v>
      </c>
      <c r="J7938">
        <v>4008787.42</v>
      </c>
      <c r="M7938">
        <v>443401.69300000003</v>
      </c>
      <c r="O7938">
        <v>746.51300000000003</v>
      </c>
      <c r="R7938" t="s">
        <v>82</v>
      </c>
      <c r="S7938" t="s">
        <v>34</v>
      </c>
      <c r="T7938" t="s">
        <v>46</v>
      </c>
      <c r="V7938" t="s">
        <v>464</v>
      </c>
      <c r="W7938" t="s">
        <v>98</v>
      </c>
      <c r="Y7938" t="s">
        <v>70</v>
      </c>
    </row>
    <row r="7939" spans="1:25" x14ac:dyDescent="0.45">
      <c r="A7939" t="s">
        <v>122</v>
      </c>
      <c r="B7939" t="s">
        <v>641</v>
      </c>
      <c r="C7939">
        <v>50282</v>
      </c>
      <c r="D7939" t="s">
        <v>644</v>
      </c>
      <c r="E7939" t="s">
        <v>643</v>
      </c>
      <c r="F7939">
        <v>2017</v>
      </c>
      <c r="G7939">
        <v>8340</v>
      </c>
      <c r="H7939">
        <v>8334.7099999999991</v>
      </c>
      <c r="J7939">
        <v>3722382.91</v>
      </c>
      <c r="M7939">
        <v>427596.31900000002</v>
      </c>
      <c r="O7939">
        <v>946.86800000000005</v>
      </c>
      <c r="R7939" t="s">
        <v>82</v>
      </c>
      <c r="S7939" t="s">
        <v>34</v>
      </c>
      <c r="T7939" t="s">
        <v>46</v>
      </c>
      <c r="V7939" t="s">
        <v>464</v>
      </c>
      <c r="W7939" t="s">
        <v>98</v>
      </c>
      <c r="Y7939" t="s">
        <v>70</v>
      </c>
    </row>
    <row r="7940" spans="1:25" x14ac:dyDescent="0.45">
      <c r="A7940" t="s">
        <v>122</v>
      </c>
      <c r="B7940" t="s">
        <v>641</v>
      </c>
      <c r="C7940">
        <v>50282</v>
      </c>
      <c r="D7940" t="s">
        <v>644</v>
      </c>
      <c r="E7940" t="s">
        <v>643</v>
      </c>
      <c r="F7940">
        <v>2018</v>
      </c>
      <c r="G7940">
        <v>8344</v>
      </c>
      <c r="H7940">
        <v>8329.17</v>
      </c>
      <c r="J7940">
        <v>3321812.17</v>
      </c>
      <c r="M7940">
        <v>399625.21299999999</v>
      </c>
      <c r="O7940">
        <v>904.43499999999995</v>
      </c>
      <c r="R7940" t="s">
        <v>82</v>
      </c>
      <c r="S7940" t="s">
        <v>34</v>
      </c>
      <c r="T7940" t="s">
        <v>46</v>
      </c>
      <c r="V7940" t="s">
        <v>464</v>
      </c>
      <c r="W7940" t="s">
        <v>98</v>
      </c>
      <c r="Y7940" t="s">
        <v>70</v>
      </c>
    </row>
    <row r="7941" spans="1:25" x14ac:dyDescent="0.45">
      <c r="A7941" t="s">
        <v>122</v>
      </c>
      <c r="B7941" t="s">
        <v>641</v>
      </c>
      <c r="C7941">
        <v>50282</v>
      </c>
      <c r="D7941" t="s">
        <v>644</v>
      </c>
      <c r="E7941" t="s">
        <v>643</v>
      </c>
      <c r="F7941">
        <v>2019</v>
      </c>
      <c r="G7941">
        <v>4343</v>
      </c>
      <c r="H7941">
        <v>4342.07</v>
      </c>
      <c r="J7941">
        <v>1682476.88</v>
      </c>
      <c r="M7941">
        <v>169435.95</v>
      </c>
      <c r="O7941">
        <v>381.596</v>
      </c>
      <c r="R7941" t="s">
        <v>82</v>
      </c>
      <c r="S7941" t="s">
        <v>34</v>
      </c>
      <c r="T7941" t="s">
        <v>46</v>
      </c>
      <c r="V7941" t="s">
        <v>464</v>
      </c>
      <c r="W7941" t="s">
        <v>98</v>
      </c>
      <c r="Y7941" t="s">
        <v>70</v>
      </c>
    </row>
    <row r="7942" spans="1:25" x14ac:dyDescent="0.45">
      <c r="A7942" t="s">
        <v>122</v>
      </c>
      <c r="B7942" t="s">
        <v>641</v>
      </c>
      <c r="C7942">
        <v>50282</v>
      </c>
      <c r="D7942" t="s">
        <v>644</v>
      </c>
      <c r="E7942" t="s">
        <v>643</v>
      </c>
      <c r="F7942">
        <v>2020</v>
      </c>
      <c r="G7942">
        <v>0</v>
      </c>
      <c r="H7942">
        <v>0</v>
      </c>
      <c r="R7942" t="s">
        <v>82</v>
      </c>
      <c r="S7942" t="s">
        <v>34</v>
      </c>
      <c r="T7942" t="s">
        <v>46</v>
      </c>
      <c r="V7942" t="s">
        <v>464</v>
      </c>
      <c r="W7942" t="s">
        <v>98</v>
      </c>
      <c r="Y7942" t="s">
        <v>70</v>
      </c>
    </row>
    <row r="7943" spans="1:25" x14ac:dyDescent="0.45">
      <c r="A7943" t="s">
        <v>122</v>
      </c>
      <c r="B7943" t="s">
        <v>641</v>
      </c>
      <c r="C7943">
        <v>50282</v>
      </c>
      <c r="D7943" t="s">
        <v>644</v>
      </c>
      <c r="E7943" t="s">
        <v>643</v>
      </c>
      <c r="F7943">
        <v>2021</v>
      </c>
      <c r="G7943">
        <v>0</v>
      </c>
      <c r="H7943">
        <v>0</v>
      </c>
      <c r="R7943" t="s">
        <v>82</v>
      </c>
      <c r="S7943" t="s">
        <v>34</v>
      </c>
      <c r="T7943" t="s">
        <v>46</v>
      </c>
      <c r="V7943" t="s">
        <v>464</v>
      </c>
      <c r="W7943" t="s">
        <v>98</v>
      </c>
      <c r="Y7943" t="s">
        <v>70</v>
      </c>
    </row>
    <row r="7944" spans="1:25" x14ac:dyDescent="0.45">
      <c r="A7944" t="s">
        <v>122</v>
      </c>
      <c r="B7944" t="s">
        <v>641</v>
      </c>
      <c r="C7944">
        <v>50282</v>
      </c>
      <c r="D7944" t="s">
        <v>644</v>
      </c>
      <c r="E7944" t="s">
        <v>643</v>
      </c>
      <c r="F7944">
        <v>2022</v>
      </c>
      <c r="G7944">
        <v>0</v>
      </c>
      <c r="H7944">
        <v>0</v>
      </c>
      <c r="R7944" t="s">
        <v>82</v>
      </c>
      <c r="S7944" t="s">
        <v>34</v>
      </c>
      <c r="T7944" t="s">
        <v>46</v>
      </c>
      <c r="V7944" t="s">
        <v>464</v>
      </c>
      <c r="W7944" t="s">
        <v>98</v>
      </c>
      <c r="Y7944" t="s">
        <v>70</v>
      </c>
    </row>
    <row r="7945" spans="1:25" x14ac:dyDescent="0.45">
      <c r="A7945" t="s">
        <v>122</v>
      </c>
      <c r="B7945" t="s">
        <v>641</v>
      </c>
      <c r="C7945">
        <v>50282</v>
      </c>
      <c r="D7945" t="s">
        <v>644</v>
      </c>
      <c r="E7945" t="s">
        <v>643</v>
      </c>
      <c r="F7945">
        <v>2023</v>
      </c>
      <c r="G7945">
        <v>0</v>
      </c>
      <c r="H7945">
        <v>0</v>
      </c>
      <c r="R7945" t="s">
        <v>82</v>
      </c>
      <c r="S7945" t="s">
        <v>34</v>
      </c>
      <c r="T7945" t="s">
        <v>46</v>
      </c>
      <c r="V7945" t="s">
        <v>464</v>
      </c>
      <c r="W7945" t="s">
        <v>98</v>
      </c>
      <c r="Y7945" t="s">
        <v>70</v>
      </c>
    </row>
    <row r="7946" spans="1:25" x14ac:dyDescent="0.45">
      <c r="A7946" t="s">
        <v>122</v>
      </c>
      <c r="B7946" t="s">
        <v>641</v>
      </c>
      <c r="C7946">
        <v>50282</v>
      </c>
      <c r="D7946" t="s">
        <v>645</v>
      </c>
      <c r="E7946" t="s">
        <v>643</v>
      </c>
      <c r="F7946">
        <v>2009</v>
      </c>
      <c r="G7946">
        <v>669</v>
      </c>
      <c r="H7946">
        <v>616.91</v>
      </c>
      <c r="J7946">
        <v>56803.68</v>
      </c>
      <c r="M7946">
        <v>9406.0759999999991</v>
      </c>
      <c r="O7946">
        <v>20.873000000000001</v>
      </c>
      <c r="R7946" t="s">
        <v>333</v>
      </c>
      <c r="T7946" t="s">
        <v>96</v>
      </c>
      <c r="Y7946" t="s">
        <v>70</v>
      </c>
    </row>
    <row r="7947" spans="1:25" x14ac:dyDescent="0.45">
      <c r="A7947" t="s">
        <v>122</v>
      </c>
      <c r="B7947" t="s">
        <v>641</v>
      </c>
      <c r="C7947">
        <v>50282</v>
      </c>
      <c r="D7947" t="s">
        <v>645</v>
      </c>
      <c r="E7947" t="s">
        <v>643</v>
      </c>
      <c r="F7947">
        <v>2010</v>
      </c>
      <c r="G7947">
        <v>834</v>
      </c>
      <c r="H7947">
        <v>801.25</v>
      </c>
      <c r="J7947">
        <v>115689.47</v>
      </c>
      <c r="M7947">
        <v>14778.665000000001</v>
      </c>
      <c r="O7947">
        <v>46.807000000000002</v>
      </c>
      <c r="R7947" t="s">
        <v>333</v>
      </c>
      <c r="T7947" t="s">
        <v>96</v>
      </c>
      <c r="Y7947" t="s">
        <v>70</v>
      </c>
    </row>
    <row r="7948" spans="1:25" x14ac:dyDescent="0.45">
      <c r="A7948" t="s">
        <v>122</v>
      </c>
      <c r="B7948" t="s">
        <v>641</v>
      </c>
      <c r="C7948">
        <v>50282</v>
      </c>
      <c r="D7948" t="s">
        <v>645</v>
      </c>
      <c r="E7948" t="s">
        <v>643</v>
      </c>
      <c r="F7948">
        <v>2011</v>
      </c>
      <c r="G7948">
        <v>716</v>
      </c>
      <c r="H7948">
        <v>677.53</v>
      </c>
      <c r="J7948">
        <v>76218.36</v>
      </c>
      <c r="M7948">
        <v>12458.531999999999</v>
      </c>
      <c r="O7948">
        <v>51.618000000000002</v>
      </c>
      <c r="R7948" t="s">
        <v>333</v>
      </c>
      <c r="T7948" t="s">
        <v>96</v>
      </c>
      <c r="Y7948" t="s">
        <v>70</v>
      </c>
    </row>
    <row r="7949" spans="1:25" x14ac:dyDescent="0.45">
      <c r="A7949" t="s">
        <v>122</v>
      </c>
      <c r="B7949" t="s">
        <v>641</v>
      </c>
      <c r="C7949">
        <v>50282</v>
      </c>
      <c r="D7949" t="s">
        <v>645</v>
      </c>
      <c r="E7949" t="s">
        <v>643</v>
      </c>
      <c r="F7949">
        <v>2012</v>
      </c>
      <c r="G7949">
        <v>1995</v>
      </c>
      <c r="H7949">
        <v>1969.33</v>
      </c>
      <c r="J7949">
        <v>193388.37</v>
      </c>
      <c r="M7949">
        <v>26504.588</v>
      </c>
      <c r="O7949">
        <v>67.835999999999999</v>
      </c>
      <c r="R7949" t="s">
        <v>333</v>
      </c>
      <c r="T7949" t="s">
        <v>96</v>
      </c>
      <c r="Y7949" t="s">
        <v>70</v>
      </c>
    </row>
    <row r="7950" spans="1:25" x14ac:dyDescent="0.45">
      <c r="A7950" t="s">
        <v>122</v>
      </c>
      <c r="B7950" t="s">
        <v>641</v>
      </c>
      <c r="C7950">
        <v>50282</v>
      </c>
      <c r="D7950" t="s">
        <v>645</v>
      </c>
      <c r="E7950" t="s">
        <v>643</v>
      </c>
      <c r="F7950">
        <v>2013</v>
      </c>
      <c r="G7950">
        <v>1450</v>
      </c>
      <c r="H7950">
        <v>1389.9</v>
      </c>
      <c r="J7950">
        <v>119413.37</v>
      </c>
      <c r="M7950">
        <v>14496.862999999999</v>
      </c>
      <c r="O7950">
        <v>40.773000000000003</v>
      </c>
      <c r="R7950" t="s">
        <v>333</v>
      </c>
      <c r="T7950" t="s">
        <v>96</v>
      </c>
      <c r="Y7950" t="s">
        <v>70</v>
      </c>
    </row>
    <row r="7951" spans="1:25" x14ac:dyDescent="0.45">
      <c r="A7951" t="s">
        <v>122</v>
      </c>
      <c r="B7951" t="s">
        <v>641</v>
      </c>
      <c r="C7951">
        <v>50282</v>
      </c>
      <c r="D7951" t="s">
        <v>645</v>
      </c>
      <c r="E7951" t="s">
        <v>643</v>
      </c>
      <c r="F7951">
        <v>2014</v>
      </c>
      <c r="G7951">
        <v>547</v>
      </c>
      <c r="H7951">
        <v>469.36</v>
      </c>
      <c r="J7951">
        <v>46107.63</v>
      </c>
      <c r="M7951">
        <v>5930.7920000000004</v>
      </c>
      <c r="O7951">
        <v>19.812999999999999</v>
      </c>
      <c r="R7951" t="s">
        <v>333</v>
      </c>
      <c r="T7951" t="s">
        <v>96</v>
      </c>
      <c r="Y7951" t="s">
        <v>70</v>
      </c>
    </row>
    <row r="7952" spans="1:25" x14ac:dyDescent="0.45">
      <c r="A7952" t="s">
        <v>122</v>
      </c>
      <c r="B7952" t="s">
        <v>641</v>
      </c>
      <c r="C7952">
        <v>50282</v>
      </c>
      <c r="D7952" t="s">
        <v>645</v>
      </c>
      <c r="E7952" t="s">
        <v>643</v>
      </c>
      <c r="F7952">
        <v>2015</v>
      </c>
      <c r="G7952">
        <v>2657</v>
      </c>
      <c r="H7952">
        <v>2621.13</v>
      </c>
      <c r="J7952">
        <v>177870.56</v>
      </c>
      <c r="M7952">
        <v>21924.366000000002</v>
      </c>
      <c r="O7952">
        <v>42.786000000000001</v>
      </c>
      <c r="R7952" t="s">
        <v>333</v>
      </c>
      <c r="T7952" t="s">
        <v>96</v>
      </c>
      <c r="Y7952" t="s">
        <v>70</v>
      </c>
    </row>
    <row r="7953" spans="1:25" x14ac:dyDescent="0.45">
      <c r="A7953" t="s">
        <v>122</v>
      </c>
      <c r="B7953" t="s">
        <v>641</v>
      </c>
      <c r="C7953">
        <v>50282</v>
      </c>
      <c r="D7953" t="s">
        <v>645</v>
      </c>
      <c r="E7953" t="s">
        <v>643</v>
      </c>
      <c r="F7953">
        <v>2016</v>
      </c>
      <c r="G7953">
        <v>2771</v>
      </c>
      <c r="H7953">
        <v>2756.51</v>
      </c>
      <c r="J7953">
        <v>331848.13</v>
      </c>
      <c r="M7953">
        <v>40731.218999999997</v>
      </c>
      <c r="O7953">
        <v>65.150999999999996</v>
      </c>
      <c r="R7953" t="s">
        <v>333</v>
      </c>
      <c r="T7953" t="s">
        <v>96</v>
      </c>
      <c r="Y7953" t="s">
        <v>70</v>
      </c>
    </row>
    <row r="7954" spans="1:25" x14ac:dyDescent="0.45">
      <c r="A7954" t="s">
        <v>122</v>
      </c>
      <c r="B7954" t="s">
        <v>641</v>
      </c>
      <c r="C7954">
        <v>50282</v>
      </c>
      <c r="D7954" t="s">
        <v>645</v>
      </c>
      <c r="E7954" t="s">
        <v>643</v>
      </c>
      <c r="F7954">
        <v>2017</v>
      </c>
      <c r="G7954">
        <v>838</v>
      </c>
      <c r="H7954">
        <v>812.79</v>
      </c>
      <c r="J7954">
        <v>92557.86</v>
      </c>
      <c r="M7954">
        <v>9150.9719999999998</v>
      </c>
      <c r="O7954">
        <v>19.567</v>
      </c>
      <c r="R7954" t="s">
        <v>333</v>
      </c>
      <c r="T7954" t="s">
        <v>96</v>
      </c>
      <c r="Y7954" t="s">
        <v>70</v>
      </c>
    </row>
    <row r="7955" spans="1:25" x14ac:dyDescent="0.45">
      <c r="A7955" t="s">
        <v>122</v>
      </c>
      <c r="B7955" t="s">
        <v>641</v>
      </c>
      <c r="C7955">
        <v>50282</v>
      </c>
      <c r="D7955" t="s">
        <v>645</v>
      </c>
      <c r="E7955" t="s">
        <v>643</v>
      </c>
      <c r="F7955">
        <v>2018</v>
      </c>
      <c r="G7955">
        <v>2354</v>
      </c>
      <c r="H7955">
        <v>2335.7600000000002</v>
      </c>
      <c r="J7955">
        <v>185192.79</v>
      </c>
      <c r="M7955">
        <v>20993.919000000002</v>
      </c>
      <c r="O7955">
        <v>42.02</v>
      </c>
      <c r="R7955" t="s">
        <v>333</v>
      </c>
      <c r="T7955" t="s">
        <v>96</v>
      </c>
      <c r="Y7955" t="s">
        <v>70</v>
      </c>
    </row>
    <row r="7956" spans="1:25" x14ac:dyDescent="0.45">
      <c r="A7956" t="s">
        <v>122</v>
      </c>
      <c r="B7956" t="s">
        <v>641</v>
      </c>
      <c r="C7956">
        <v>50282</v>
      </c>
      <c r="D7956" t="s">
        <v>645</v>
      </c>
      <c r="E7956" t="s">
        <v>643</v>
      </c>
      <c r="F7956">
        <v>2019</v>
      </c>
      <c r="G7956">
        <v>445</v>
      </c>
      <c r="H7956">
        <v>439.73</v>
      </c>
      <c r="J7956">
        <v>37593.870000000003</v>
      </c>
      <c r="M7956">
        <v>3493.4859999999999</v>
      </c>
      <c r="O7956">
        <v>7.2789999999999999</v>
      </c>
      <c r="R7956" t="s">
        <v>333</v>
      </c>
      <c r="T7956" t="s">
        <v>96</v>
      </c>
      <c r="Y7956" t="s">
        <v>70</v>
      </c>
    </row>
    <row r="7957" spans="1:25" x14ac:dyDescent="0.45">
      <c r="A7957" t="s">
        <v>122</v>
      </c>
      <c r="B7957" t="s">
        <v>641</v>
      </c>
      <c r="C7957">
        <v>50282</v>
      </c>
      <c r="D7957" t="s">
        <v>645</v>
      </c>
      <c r="E7957" t="s">
        <v>643</v>
      </c>
      <c r="F7957">
        <v>2020</v>
      </c>
      <c r="G7957">
        <v>0</v>
      </c>
      <c r="H7957">
        <v>0</v>
      </c>
      <c r="R7957" t="s">
        <v>333</v>
      </c>
      <c r="T7957" t="s">
        <v>96</v>
      </c>
      <c r="Y7957" t="s">
        <v>70</v>
      </c>
    </row>
    <row r="7958" spans="1:25" x14ac:dyDescent="0.45">
      <c r="A7958" t="s">
        <v>122</v>
      </c>
      <c r="B7958" t="s">
        <v>641</v>
      </c>
      <c r="C7958">
        <v>50282</v>
      </c>
      <c r="D7958" t="s">
        <v>645</v>
      </c>
      <c r="E7958" t="s">
        <v>643</v>
      </c>
      <c r="F7958">
        <v>2021</v>
      </c>
      <c r="G7958">
        <v>0</v>
      </c>
      <c r="H7958">
        <v>0</v>
      </c>
      <c r="R7958" t="s">
        <v>333</v>
      </c>
      <c r="T7958" t="s">
        <v>96</v>
      </c>
      <c r="Y7958" t="s">
        <v>70</v>
      </c>
    </row>
    <row r="7959" spans="1:25" x14ac:dyDescent="0.45">
      <c r="A7959" t="s">
        <v>122</v>
      </c>
      <c r="B7959" t="s">
        <v>641</v>
      </c>
      <c r="C7959">
        <v>50282</v>
      </c>
      <c r="D7959" t="s">
        <v>645</v>
      </c>
      <c r="E7959" t="s">
        <v>643</v>
      </c>
      <c r="F7959">
        <v>2022</v>
      </c>
      <c r="G7959">
        <v>0</v>
      </c>
      <c r="H7959">
        <v>0</v>
      </c>
      <c r="R7959" t="s">
        <v>333</v>
      </c>
      <c r="T7959" t="s">
        <v>96</v>
      </c>
      <c r="Y7959" t="s">
        <v>70</v>
      </c>
    </row>
    <row r="7960" spans="1:25" x14ac:dyDescent="0.45">
      <c r="A7960" t="s">
        <v>122</v>
      </c>
      <c r="B7960" t="s">
        <v>641</v>
      </c>
      <c r="C7960">
        <v>50282</v>
      </c>
      <c r="D7960" t="s">
        <v>645</v>
      </c>
      <c r="E7960" t="s">
        <v>643</v>
      </c>
      <c r="F7960">
        <v>2023</v>
      </c>
      <c r="G7960">
        <v>0</v>
      </c>
      <c r="H7960">
        <v>0</v>
      </c>
      <c r="R7960" t="s">
        <v>333</v>
      </c>
      <c r="T7960" t="s">
        <v>96</v>
      </c>
      <c r="Y7960" t="s">
        <v>70</v>
      </c>
    </row>
    <row r="7961" spans="1:25" x14ac:dyDescent="0.45">
      <c r="A7961" t="s">
        <v>335</v>
      </c>
      <c r="B7961" t="s">
        <v>646</v>
      </c>
      <c r="C7961">
        <v>50292</v>
      </c>
      <c r="D7961" t="s">
        <v>606</v>
      </c>
      <c r="F7961">
        <v>2009</v>
      </c>
      <c r="G7961">
        <v>2361</v>
      </c>
      <c r="H7961">
        <v>2234.88</v>
      </c>
      <c r="I7961">
        <v>75708.149999999994</v>
      </c>
      <c r="K7961">
        <v>0.13500000000000001</v>
      </c>
      <c r="L7961">
        <v>1E-3</v>
      </c>
      <c r="M7961">
        <v>26648.437999999998</v>
      </c>
      <c r="N7961">
        <v>5.9299999999999999E-2</v>
      </c>
      <c r="O7961">
        <v>37.783000000000001</v>
      </c>
      <c r="P7961">
        <v>0.1512</v>
      </c>
      <c r="Q7961">
        <v>448398.00300000003</v>
      </c>
      <c r="R7961" t="s">
        <v>333</v>
      </c>
      <c r="T7961" t="s">
        <v>89</v>
      </c>
      <c r="V7961" t="s">
        <v>251</v>
      </c>
      <c r="Y7961" t="s">
        <v>107</v>
      </c>
    </row>
    <row r="7962" spans="1:25" x14ac:dyDescent="0.45">
      <c r="A7962" t="s">
        <v>335</v>
      </c>
      <c r="B7962" t="s">
        <v>646</v>
      </c>
      <c r="C7962">
        <v>50292</v>
      </c>
      <c r="D7962" t="s">
        <v>606</v>
      </c>
      <c r="F7962">
        <v>2010</v>
      </c>
      <c r="G7962">
        <v>3904</v>
      </c>
      <c r="H7962">
        <v>3733.58</v>
      </c>
      <c r="I7962">
        <v>118823.57</v>
      </c>
      <c r="K7962">
        <v>0.20499999999999999</v>
      </c>
      <c r="L7962">
        <v>1E-3</v>
      </c>
      <c r="M7962">
        <v>40576.025000000001</v>
      </c>
      <c r="N7962">
        <v>5.9400000000000001E-2</v>
      </c>
      <c r="O7962">
        <v>40.953000000000003</v>
      </c>
      <c r="P7962">
        <v>0.1207</v>
      </c>
      <c r="Q7962">
        <v>682821.94</v>
      </c>
      <c r="R7962" t="s">
        <v>333</v>
      </c>
      <c r="T7962" t="s">
        <v>89</v>
      </c>
      <c r="V7962" t="s">
        <v>251</v>
      </c>
      <c r="Y7962" t="s">
        <v>107</v>
      </c>
    </row>
    <row r="7963" spans="1:25" x14ac:dyDescent="0.45">
      <c r="A7963" t="s">
        <v>335</v>
      </c>
      <c r="B7963" t="s">
        <v>646</v>
      </c>
      <c r="C7963">
        <v>50292</v>
      </c>
      <c r="D7963" t="s">
        <v>606</v>
      </c>
      <c r="F7963">
        <v>2011</v>
      </c>
      <c r="G7963">
        <v>2012</v>
      </c>
      <c r="H7963">
        <v>1823.51</v>
      </c>
      <c r="I7963">
        <v>60739.48</v>
      </c>
      <c r="K7963">
        <v>0.111</v>
      </c>
      <c r="L7963">
        <v>1E-3</v>
      </c>
      <c r="M7963">
        <v>21890.379000000001</v>
      </c>
      <c r="N7963">
        <v>5.9299999999999999E-2</v>
      </c>
      <c r="O7963">
        <v>25.414000000000001</v>
      </c>
      <c r="P7963">
        <v>0.13869999999999999</v>
      </c>
      <c r="Q7963">
        <v>368426.88500000001</v>
      </c>
      <c r="R7963" t="s">
        <v>333</v>
      </c>
      <c r="T7963" t="s">
        <v>89</v>
      </c>
      <c r="V7963" t="s">
        <v>251</v>
      </c>
      <c r="Y7963" t="s">
        <v>107</v>
      </c>
    </row>
    <row r="7964" spans="1:25" x14ac:dyDescent="0.45">
      <c r="A7964" t="s">
        <v>335</v>
      </c>
      <c r="B7964" t="s">
        <v>646</v>
      </c>
      <c r="C7964">
        <v>50292</v>
      </c>
      <c r="D7964" t="s">
        <v>606</v>
      </c>
      <c r="F7964">
        <v>2012</v>
      </c>
      <c r="G7964">
        <v>4212</v>
      </c>
      <c r="H7964">
        <v>4081.5</v>
      </c>
      <c r="I7964">
        <v>123875.24</v>
      </c>
      <c r="K7964">
        <v>0.215</v>
      </c>
      <c r="L7964">
        <v>1E-3</v>
      </c>
      <c r="M7964">
        <v>42497.131000000001</v>
      </c>
      <c r="N7964">
        <v>5.9400000000000001E-2</v>
      </c>
      <c r="O7964">
        <v>53.253999999999998</v>
      </c>
      <c r="P7964">
        <v>0.1482</v>
      </c>
      <c r="Q7964">
        <v>715167.25899999996</v>
      </c>
      <c r="R7964" t="s">
        <v>333</v>
      </c>
      <c r="T7964" t="s">
        <v>89</v>
      </c>
      <c r="V7964" t="s">
        <v>251</v>
      </c>
      <c r="Y7964" t="s">
        <v>107</v>
      </c>
    </row>
    <row r="7965" spans="1:25" x14ac:dyDescent="0.45">
      <c r="A7965" t="s">
        <v>335</v>
      </c>
      <c r="B7965" t="s">
        <v>646</v>
      </c>
      <c r="C7965">
        <v>50292</v>
      </c>
      <c r="D7965" t="s">
        <v>606</v>
      </c>
      <c r="F7965">
        <v>2013</v>
      </c>
      <c r="G7965">
        <v>5234</v>
      </c>
      <c r="H7965">
        <v>5072.78</v>
      </c>
      <c r="I7965">
        <v>156815.5</v>
      </c>
      <c r="K7965">
        <v>0.26700000000000002</v>
      </c>
      <c r="L7965">
        <v>1E-3</v>
      </c>
      <c r="M7965">
        <v>52876.432000000001</v>
      </c>
      <c r="N7965">
        <v>5.9400000000000001E-2</v>
      </c>
      <c r="O7965">
        <v>54.433</v>
      </c>
      <c r="P7965">
        <v>0.1231</v>
      </c>
      <c r="Q7965">
        <v>889708.18299999996</v>
      </c>
      <c r="R7965" t="s">
        <v>333</v>
      </c>
      <c r="T7965" t="s">
        <v>89</v>
      </c>
      <c r="V7965" t="s">
        <v>251</v>
      </c>
      <c r="Y7965" t="s">
        <v>107</v>
      </c>
    </row>
    <row r="7966" spans="1:25" x14ac:dyDescent="0.45">
      <c r="A7966" t="s">
        <v>335</v>
      </c>
      <c r="B7966" t="s">
        <v>646</v>
      </c>
      <c r="C7966">
        <v>50292</v>
      </c>
      <c r="D7966" t="s">
        <v>606</v>
      </c>
      <c r="F7966">
        <v>2014</v>
      </c>
      <c r="G7966">
        <v>5880</v>
      </c>
      <c r="H7966">
        <v>5722.52</v>
      </c>
      <c r="I7966">
        <v>174440.87</v>
      </c>
      <c r="K7966">
        <v>0.29899999999999999</v>
      </c>
      <c r="L7966">
        <v>1E-3</v>
      </c>
      <c r="M7966">
        <v>59125.601999999999</v>
      </c>
      <c r="N7966">
        <v>5.9400000000000001E-2</v>
      </c>
      <c r="O7966">
        <v>58.774000000000001</v>
      </c>
      <c r="P7966">
        <v>0.1179</v>
      </c>
      <c r="Q7966">
        <v>994827.47</v>
      </c>
      <c r="R7966" t="s">
        <v>333</v>
      </c>
      <c r="T7966" t="s">
        <v>89</v>
      </c>
      <c r="V7966" t="s">
        <v>251</v>
      </c>
      <c r="Y7966" t="s">
        <v>107</v>
      </c>
    </row>
    <row r="7967" spans="1:25" x14ac:dyDescent="0.45">
      <c r="A7967" t="s">
        <v>335</v>
      </c>
      <c r="B7967" t="s">
        <v>646</v>
      </c>
      <c r="C7967">
        <v>50292</v>
      </c>
      <c r="D7967" t="s">
        <v>606</v>
      </c>
      <c r="F7967">
        <v>2015</v>
      </c>
      <c r="G7967">
        <v>6811</v>
      </c>
      <c r="H7967">
        <v>6613.64</v>
      </c>
      <c r="I7967">
        <v>213734.01</v>
      </c>
      <c r="K7967">
        <v>0.371</v>
      </c>
      <c r="L7967">
        <v>1E-3</v>
      </c>
      <c r="M7967">
        <v>73401.426000000007</v>
      </c>
      <c r="N7967">
        <v>5.9400000000000001E-2</v>
      </c>
      <c r="O7967">
        <v>89.673000000000002</v>
      </c>
      <c r="P7967">
        <v>0.14330000000000001</v>
      </c>
      <c r="Q7967">
        <v>1235056.3529999999</v>
      </c>
      <c r="R7967" t="s">
        <v>333</v>
      </c>
      <c r="T7967" t="s">
        <v>89</v>
      </c>
      <c r="V7967" t="s">
        <v>251</v>
      </c>
      <c r="Y7967" t="s">
        <v>146</v>
      </c>
    </row>
    <row r="7968" spans="1:25" x14ac:dyDescent="0.45">
      <c r="A7968" t="s">
        <v>335</v>
      </c>
      <c r="B7968" t="s">
        <v>646</v>
      </c>
      <c r="C7968">
        <v>50292</v>
      </c>
      <c r="D7968" t="s">
        <v>606</v>
      </c>
      <c r="F7968">
        <v>2016</v>
      </c>
      <c r="G7968">
        <v>6707</v>
      </c>
      <c r="H7968">
        <v>6606.08</v>
      </c>
      <c r="I7968">
        <v>222569.97</v>
      </c>
      <c r="K7968">
        <v>0.40699999999999997</v>
      </c>
      <c r="L7968">
        <v>1E-3</v>
      </c>
      <c r="M7968">
        <v>80607.034</v>
      </c>
      <c r="N7968">
        <v>5.9400000000000001E-2</v>
      </c>
      <c r="O7968">
        <v>110.294</v>
      </c>
      <c r="P7968">
        <v>0.1613</v>
      </c>
      <c r="Q7968">
        <v>1356363.659</v>
      </c>
      <c r="R7968" t="s">
        <v>333</v>
      </c>
      <c r="T7968" t="s">
        <v>89</v>
      </c>
      <c r="V7968" t="s">
        <v>251</v>
      </c>
      <c r="Y7968" t="s">
        <v>146</v>
      </c>
    </row>
    <row r="7969" spans="1:25" x14ac:dyDescent="0.45">
      <c r="A7969" t="s">
        <v>335</v>
      </c>
      <c r="B7969" t="s">
        <v>646</v>
      </c>
      <c r="C7969">
        <v>50292</v>
      </c>
      <c r="D7969" t="s">
        <v>606</v>
      </c>
      <c r="F7969">
        <v>2017</v>
      </c>
      <c r="G7969">
        <v>5887</v>
      </c>
      <c r="H7969">
        <v>5640.35</v>
      </c>
      <c r="I7969">
        <v>182087.3</v>
      </c>
      <c r="K7969">
        <v>0.33800000000000002</v>
      </c>
      <c r="L7969">
        <v>1E-3</v>
      </c>
      <c r="M7969">
        <v>66942.925000000003</v>
      </c>
      <c r="N7969">
        <v>5.9400000000000001E-2</v>
      </c>
      <c r="O7969">
        <v>85.444000000000003</v>
      </c>
      <c r="P7969">
        <v>0.1482</v>
      </c>
      <c r="Q7969">
        <v>1126323.284</v>
      </c>
      <c r="R7969" t="s">
        <v>333</v>
      </c>
      <c r="T7969" t="s">
        <v>89</v>
      </c>
      <c r="V7969" t="s">
        <v>251</v>
      </c>
      <c r="Y7969" t="s">
        <v>147</v>
      </c>
    </row>
    <row r="7970" spans="1:25" x14ac:dyDescent="0.45">
      <c r="A7970" t="s">
        <v>335</v>
      </c>
      <c r="B7970" t="s">
        <v>646</v>
      </c>
      <c r="C7970">
        <v>50292</v>
      </c>
      <c r="D7970" t="s">
        <v>606</v>
      </c>
      <c r="F7970">
        <v>2018</v>
      </c>
      <c r="G7970">
        <v>5815</v>
      </c>
      <c r="H7970">
        <v>5551.12</v>
      </c>
      <c r="I7970">
        <v>154629.97</v>
      </c>
      <c r="K7970">
        <v>0.33100000000000002</v>
      </c>
      <c r="L7970">
        <v>1E-3</v>
      </c>
      <c r="M7970">
        <v>65555.827000000005</v>
      </c>
      <c r="N7970">
        <v>5.9299999999999999E-2</v>
      </c>
      <c r="O7970">
        <v>77.308999999999997</v>
      </c>
      <c r="P7970">
        <v>0.1399</v>
      </c>
      <c r="Q7970">
        <v>1103122.0190000001</v>
      </c>
      <c r="R7970" t="s">
        <v>333</v>
      </c>
      <c r="T7970" t="s">
        <v>89</v>
      </c>
      <c r="V7970" t="s">
        <v>251</v>
      </c>
      <c r="Y7970" t="s">
        <v>147</v>
      </c>
    </row>
    <row r="7971" spans="1:25" x14ac:dyDescent="0.45">
      <c r="A7971" t="s">
        <v>335</v>
      </c>
      <c r="B7971" t="s">
        <v>646</v>
      </c>
      <c r="C7971">
        <v>50292</v>
      </c>
      <c r="D7971" t="s">
        <v>606</v>
      </c>
      <c r="F7971">
        <v>2019</v>
      </c>
      <c r="G7971">
        <v>4082</v>
      </c>
      <c r="H7971">
        <v>3781.53</v>
      </c>
      <c r="I7971">
        <v>97011.41</v>
      </c>
      <c r="K7971">
        <v>0.222</v>
      </c>
      <c r="L7971">
        <v>1E-3</v>
      </c>
      <c r="M7971">
        <v>43998.226999999999</v>
      </c>
      <c r="N7971">
        <v>5.9400000000000001E-2</v>
      </c>
      <c r="O7971">
        <v>45.136000000000003</v>
      </c>
      <c r="P7971">
        <v>0.12470000000000001</v>
      </c>
      <c r="Q7971">
        <v>740376.48699999996</v>
      </c>
      <c r="R7971" t="s">
        <v>333</v>
      </c>
      <c r="T7971" t="s">
        <v>89</v>
      </c>
      <c r="V7971" t="s">
        <v>251</v>
      </c>
      <c r="Y7971" t="s">
        <v>147</v>
      </c>
    </row>
    <row r="7972" spans="1:25" x14ac:dyDescent="0.45">
      <c r="A7972" t="s">
        <v>335</v>
      </c>
      <c r="B7972" t="s">
        <v>646</v>
      </c>
      <c r="C7972">
        <v>50292</v>
      </c>
      <c r="D7972" t="s">
        <v>606</v>
      </c>
      <c r="F7972">
        <v>2020</v>
      </c>
      <c r="G7972">
        <v>3559</v>
      </c>
      <c r="H7972">
        <v>3413.85</v>
      </c>
      <c r="I7972">
        <v>88245.72</v>
      </c>
      <c r="K7972">
        <v>0.193</v>
      </c>
      <c r="L7972">
        <v>1E-3</v>
      </c>
      <c r="M7972">
        <v>38160.266000000003</v>
      </c>
      <c r="N7972">
        <v>5.9400000000000001E-2</v>
      </c>
      <c r="O7972">
        <v>39.273000000000003</v>
      </c>
      <c r="P7972">
        <v>0.1242</v>
      </c>
      <c r="Q7972">
        <v>642075.06299999997</v>
      </c>
      <c r="R7972" t="s">
        <v>333</v>
      </c>
      <c r="T7972" t="s">
        <v>89</v>
      </c>
      <c r="V7972" t="s">
        <v>251</v>
      </c>
      <c r="Y7972" t="s">
        <v>147</v>
      </c>
    </row>
    <row r="7973" spans="1:25" x14ac:dyDescent="0.45">
      <c r="A7973" t="s">
        <v>335</v>
      </c>
      <c r="B7973" t="s">
        <v>646</v>
      </c>
      <c r="C7973">
        <v>50292</v>
      </c>
      <c r="D7973" t="s">
        <v>606</v>
      </c>
      <c r="F7973">
        <v>2021</v>
      </c>
      <c r="G7973">
        <v>2021</v>
      </c>
      <c r="H7973">
        <v>2002.23</v>
      </c>
      <c r="I7973">
        <v>53328.54</v>
      </c>
      <c r="K7973">
        <v>0.128</v>
      </c>
      <c r="L7973">
        <v>1E-3</v>
      </c>
      <c r="M7973">
        <v>25421.68</v>
      </c>
      <c r="N7973">
        <v>5.9299999999999999E-2</v>
      </c>
      <c r="O7973">
        <v>27.303999999999998</v>
      </c>
      <c r="P7973">
        <v>0.12709999999999999</v>
      </c>
      <c r="Q7973">
        <v>427900.016</v>
      </c>
      <c r="R7973" t="s">
        <v>333</v>
      </c>
      <c r="T7973" t="s">
        <v>89</v>
      </c>
      <c r="V7973" t="s">
        <v>251</v>
      </c>
      <c r="Y7973" t="s">
        <v>152</v>
      </c>
    </row>
    <row r="7974" spans="1:25" x14ac:dyDescent="0.45">
      <c r="A7974" t="s">
        <v>335</v>
      </c>
      <c r="B7974" t="s">
        <v>646</v>
      </c>
      <c r="C7974">
        <v>50292</v>
      </c>
      <c r="D7974" t="s">
        <v>606</v>
      </c>
      <c r="F7974">
        <v>2022</v>
      </c>
      <c r="G7974">
        <v>0</v>
      </c>
      <c r="H7974">
        <v>0</v>
      </c>
      <c r="R7974" t="s">
        <v>333</v>
      </c>
      <c r="T7974" t="s">
        <v>89</v>
      </c>
      <c r="V7974" t="s">
        <v>251</v>
      </c>
      <c r="Y7974" t="s">
        <v>152</v>
      </c>
    </row>
    <row r="7975" spans="1:25" x14ac:dyDescent="0.45">
      <c r="A7975" t="s">
        <v>335</v>
      </c>
      <c r="B7975" t="s">
        <v>646</v>
      </c>
      <c r="C7975">
        <v>50292</v>
      </c>
      <c r="D7975" t="s">
        <v>606</v>
      </c>
      <c r="F7975">
        <v>2023</v>
      </c>
      <c r="G7975">
        <v>2945</v>
      </c>
      <c r="H7975">
        <v>2858.51</v>
      </c>
      <c r="I7975">
        <v>77885.119999999995</v>
      </c>
      <c r="K7975">
        <v>0.217</v>
      </c>
      <c r="L7975">
        <v>1E-3</v>
      </c>
      <c r="M7975">
        <v>42924.851000000002</v>
      </c>
      <c r="N7975">
        <v>5.9400000000000001E-2</v>
      </c>
      <c r="O7975">
        <v>47.448</v>
      </c>
      <c r="P7975">
        <v>0.1326</v>
      </c>
      <c r="Q7975">
        <v>722268.48300000001</v>
      </c>
      <c r="R7975" t="s">
        <v>333</v>
      </c>
      <c r="T7975" t="s">
        <v>89</v>
      </c>
      <c r="V7975" t="s">
        <v>251</v>
      </c>
      <c r="Y7975" t="s">
        <v>152</v>
      </c>
    </row>
    <row r="7976" spans="1:25" x14ac:dyDescent="0.45">
      <c r="A7976" t="s">
        <v>335</v>
      </c>
      <c r="B7976" t="s">
        <v>646</v>
      </c>
      <c r="C7976">
        <v>50292</v>
      </c>
      <c r="D7976" t="s">
        <v>606</v>
      </c>
      <c r="F7976">
        <v>2024</v>
      </c>
      <c r="G7976">
        <v>2877</v>
      </c>
      <c r="H7976">
        <v>2781.8</v>
      </c>
      <c r="I7976">
        <v>76921.95</v>
      </c>
      <c r="K7976">
        <v>0.216</v>
      </c>
      <c r="L7976">
        <v>1E-3</v>
      </c>
      <c r="M7976">
        <v>42796.58</v>
      </c>
      <c r="N7976">
        <v>5.9299999999999999E-2</v>
      </c>
      <c r="O7976">
        <v>47.368000000000002</v>
      </c>
      <c r="P7976">
        <v>0.13389999999999999</v>
      </c>
      <c r="Q7976">
        <v>720138.049</v>
      </c>
      <c r="R7976" t="s">
        <v>333</v>
      </c>
      <c r="T7976" t="s">
        <v>89</v>
      </c>
      <c r="V7976" t="s">
        <v>251</v>
      </c>
      <c r="Y7976" t="s">
        <v>152</v>
      </c>
    </row>
    <row r="7977" spans="1:25" x14ac:dyDescent="0.45">
      <c r="A7977" t="s">
        <v>335</v>
      </c>
      <c r="B7977" t="s">
        <v>646</v>
      </c>
      <c r="C7977">
        <v>50292</v>
      </c>
      <c r="D7977" t="s">
        <v>181</v>
      </c>
      <c r="F7977">
        <v>2009</v>
      </c>
      <c r="G7977">
        <v>2225</v>
      </c>
      <c r="H7977">
        <v>2087.89</v>
      </c>
      <c r="I7977">
        <v>65255.34</v>
      </c>
      <c r="K7977">
        <v>0.112</v>
      </c>
      <c r="L7977">
        <v>1E-3</v>
      </c>
      <c r="M7977">
        <v>22234.363000000001</v>
      </c>
      <c r="N7977">
        <v>5.9400000000000001E-2</v>
      </c>
      <c r="O7977">
        <v>23.79</v>
      </c>
      <c r="P7977">
        <v>0.12870000000000001</v>
      </c>
      <c r="Q7977">
        <v>374107.12599999999</v>
      </c>
      <c r="R7977" t="s">
        <v>333</v>
      </c>
      <c r="T7977" t="s">
        <v>89</v>
      </c>
      <c r="V7977" t="s">
        <v>251</v>
      </c>
      <c r="Y7977" t="s">
        <v>107</v>
      </c>
    </row>
    <row r="7978" spans="1:25" x14ac:dyDescent="0.45">
      <c r="A7978" t="s">
        <v>335</v>
      </c>
      <c r="B7978" t="s">
        <v>646</v>
      </c>
      <c r="C7978">
        <v>50292</v>
      </c>
      <c r="D7978" t="s">
        <v>181</v>
      </c>
      <c r="F7978">
        <v>2010</v>
      </c>
      <c r="G7978">
        <v>2903</v>
      </c>
      <c r="H7978">
        <v>2700.62</v>
      </c>
      <c r="I7978">
        <v>84525.47</v>
      </c>
      <c r="K7978">
        <v>0.14599999999999999</v>
      </c>
      <c r="L7978">
        <v>1E-3</v>
      </c>
      <c r="M7978">
        <v>28829.451000000001</v>
      </c>
      <c r="N7978">
        <v>5.9400000000000001E-2</v>
      </c>
      <c r="O7978">
        <v>33.134999999999998</v>
      </c>
      <c r="P7978">
        <v>0.13220000000000001</v>
      </c>
      <c r="Q7978">
        <v>485191.24699999997</v>
      </c>
      <c r="R7978" t="s">
        <v>333</v>
      </c>
      <c r="T7978" t="s">
        <v>89</v>
      </c>
      <c r="V7978" t="s">
        <v>251</v>
      </c>
      <c r="Y7978" t="s">
        <v>107</v>
      </c>
    </row>
    <row r="7979" spans="1:25" x14ac:dyDescent="0.45">
      <c r="A7979" t="s">
        <v>335</v>
      </c>
      <c r="B7979" t="s">
        <v>646</v>
      </c>
      <c r="C7979">
        <v>50292</v>
      </c>
      <c r="D7979" t="s">
        <v>181</v>
      </c>
      <c r="F7979">
        <v>2011</v>
      </c>
      <c r="G7979">
        <v>3103</v>
      </c>
      <c r="H7979">
        <v>2833.04</v>
      </c>
      <c r="I7979">
        <v>84158.13</v>
      </c>
      <c r="K7979">
        <v>0.14899999999999999</v>
      </c>
      <c r="L7979">
        <v>1E-3</v>
      </c>
      <c r="M7979">
        <v>29565.598000000002</v>
      </c>
      <c r="N7979">
        <v>5.9400000000000001E-2</v>
      </c>
      <c r="O7979">
        <v>31.38</v>
      </c>
      <c r="P7979">
        <v>0.12770000000000001</v>
      </c>
      <c r="Q7979">
        <v>497492.66800000001</v>
      </c>
      <c r="R7979" t="s">
        <v>333</v>
      </c>
      <c r="T7979" t="s">
        <v>89</v>
      </c>
      <c r="V7979" t="s">
        <v>251</v>
      </c>
      <c r="Y7979" t="s">
        <v>107</v>
      </c>
    </row>
    <row r="7980" spans="1:25" x14ac:dyDescent="0.45">
      <c r="A7980" t="s">
        <v>335</v>
      </c>
      <c r="B7980" t="s">
        <v>646</v>
      </c>
      <c r="C7980">
        <v>50292</v>
      </c>
      <c r="D7980" t="s">
        <v>181</v>
      </c>
      <c r="F7980">
        <v>2012</v>
      </c>
      <c r="G7980">
        <v>4477</v>
      </c>
      <c r="H7980">
        <v>4291.63</v>
      </c>
      <c r="I7980">
        <v>135980.14000000001</v>
      </c>
      <c r="K7980">
        <v>0.248</v>
      </c>
      <c r="L7980">
        <v>1E-3</v>
      </c>
      <c r="M7980">
        <v>49154.404999999999</v>
      </c>
      <c r="N7980">
        <v>5.9400000000000001E-2</v>
      </c>
      <c r="O7980">
        <v>60.177</v>
      </c>
      <c r="P7980">
        <v>0.14649999999999999</v>
      </c>
      <c r="Q7980">
        <v>827137.11100000003</v>
      </c>
      <c r="R7980" t="s">
        <v>333</v>
      </c>
      <c r="T7980" t="s">
        <v>89</v>
      </c>
      <c r="V7980" t="s">
        <v>251</v>
      </c>
      <c r="Y7980" t="s">
        <v>107</v>
      </c>
    </row>
    <row r="7981" spans="1:25" x14ac:dyDescent="0.45">
      <c r="A7981" t="s">
        <v>335</v>
      </c>
      <c r="B7981" t="s">
        <v>646</v>
      </c>
      <c r="C7981">
        <v>50292</v>
      </c>
      <c r="D7981" t="s">
        <v>181</v>
      </c>
      <c r="F7981">
        <v>2013</v>
      </c>
      <c r="G7981">
        <v>5800</v>
      </c>
      <c r="H7981">
        <v>5579.18</v>
      </c>
      <c r="I7981">
        <v>174235.36</v>
      </c>
      <c r="K7981">
        <v>0.31900000000000001</v>
      </c>
      <c r="L7981">
        <v>1E-3</v>
      </c>
      <c r="M7981">
        <v>63224.951000000001</v>
      </c>
      <c r="N7981">
        <v>5.9400000000000001E-2</v>
      </c>
      <c r="O7981">
        <v>69.183000000000007</v>
      </c>
      <c r="P7981">
        <v>0.1305</v>
      </c>
      <c r="Q7981">
        <v>1063841.0419999999</v>
      </c>
      <c r="R7981" t="s">
        <v>333</v>
      </c>
      <c r="T7981" t="s">
        <v>89</v>
      </c>
      <c r="V7981" t="s">
        <v>251</v>
      </c>
      <c r="Y7981" t="s">
        <v>107</v>
      </c>
    </row>
    <row r="7982" spans="1:25" x14ac:dyDescent="0.45">
      <c r="A7982" t="s">
        <v>335</v>
      </c>
      <c r="B7982" t="s">
        <v>646</v>
      </c>
      <c r="C7982">
        <v>50292</v>
      </c>
      <c r="D7982" t="s">
        <v>181</v>
      </c>
      <c r="F7982">
        <v>2014</v>
      </c>
      <c r="G7982">
        <v>6472</v>
      </c>
      <c r="H7982">
        <v>6220.88</v>
      </c>
      <c r="I7982">
        <v>203359.49</v>
      </c>
      <c r="K7982">
        <v>0.36299999999999999</v>
      </c>
      <c r="L7982">
        <v>1E-3</v>
      </c>
      <c r="M7982">
        <v>71838.047999999995</v>
      </c>
      <c r="N7982">
        <v>5.9400000000000001E-2</v>
      </c>
      <c r="O7982">
        <v>77.876000000000005</v>
      </c>
      <c r="P7982">
        <v>0.12889999999999999</v>
      </c>
      <c r="Q7982">
        <v>1208835.4180000001</v>
      </c>
      <c r="R7982" t="s">
        <v>333</v>
      </c>
      <c r="T7982" t="s">
        <v>89</v>
      </c>
      <c r="V7982" t="s">
        <v>251</v>
      </c>
      <c r="Y7982" t="s">
        <v>107</v>
      </c>
    </row>
    <row r="7983" spans="1:25" x14ac:dyDescent="0.45">
      <c r="A7983" t="s">
        <v>335</v>
      </c>
      <c r="B7983" t="s">
        <v>646</v>
      </c>
      <c r="C7983">
        <v>50292</v>
      </c>
      <c r="D7983" t="s">
        <v>181</v>
      </c>
      <c r="F7983">
        <v>2015</v>
      </c>
      <c r="G7983">
        <v>6403</v>
      </c>
      <c r="H7983">
        <v>6124.83</v>
      </c>
      <c r="I7983">
        <v>196026.32</v>
      </c>
      <c r="K7983">
        <v>0.35</v>
      </c>
      <c r="L7983">
        <v>1E-3</v>
      </c>
      <c r="M7983">
        <v>69388.362999999998</v>
      </c>
      <c r="N7983">
        <v>5.9400000000000001E-2</v>
      </c>
      <c r="O7983">
        <v>84.819000000000003</v>
      </c>
      <c r="P7983">
        <v>0.14449999999999999</v>
      </c>
      <c r="Q7983">
        <v>1167628.841</v>
      </c>
      <c r="R7983" t="s">
        <v>333</v>
      </c>
      <c r="T7983" t="s">
        <v>89</v>
      </c>
      <c r="V7983" t="s">
        <v>251</v>
      </c>
      <c r="Y7983" t="s">
        <v>146</v>
      </c>
    </row>
    <row r="7984" spans="1:25" x14ac:dyDescent="0.45">
      <c r="A7984" t="s">
        <v>335</v>
      </c>
      <c r="B7984" t="s">
        <v>646</v>
      </c>
      <c r="C7984">
        <v>50292</v>
      </c>
      <c r="D7984" t="s">
        <v>181</v>
      </c>
      <c r="F7984">
        <v>2016</v>
      </c>
      <c r="G7984">
        <v>4985</v>
      </c>
      <c r="H7984">
        <v>4874.8900000000003</v>
      </c>
      <c r="I7984">
        <v>169604.2</v>
      </c>
      <c r="K7984">
        <v>0.33400000000000002</v>
      </c>
      <c r="L7984">
        <v>1E-3</v>
      </c>
      <c r="M7984">
        <v>66078.614000000001</v>
      </c>
      <c r="N7984">
        <v>5.9299999999999999E-2</v>
      </c>
      <c r="O7984">
        <v>106.384</v>
      </c>
      <c r="P7984">
        <v>0.1928</v>
      </c>
      <c r="Q7984">
        <v>1111874.32</v>
      </c>
      <c r="R7984" t="s">
        <v>333</v>
      </c>
      <c r="T7984" t="s">
        <v>89</v>
      </c>
      <c r="V7984" t="s">
        <v>251</v>
      </c>
      <c r="Y7984" t="s">
        <v>146</v>
      </c>
    </row>
    <row r="7985" spans="1:25" x14ac:dyDescent="0.45">
      <c r="A7985" t="s">
        <v>335</v>
      </c>
      <c r="B7985" t="s">
        <v>646</v>
      </c>
      <c r="C7985">
        <v>50292</v>
      </c>
      <c r="D7985" t="s">
        <v>181</v>
      </c>
      <c r="F7985">
        <v>2017</v>
      </c>
      <c r="G7985">
        <v>6274</v>
      </c>
      <c r="H7985">
        <v>5992.99</v>
      </c>
      <c r="I7985">
        <v>209944.35</v>
      </c>
      <c r="K7985">
        <v>0.41799999999999998</v>
      </c>
      <c r="L7985">
        <v>1E-3</v>
      </c>
      <c r="M7985">
        <v>82703.760999999999</v>
      </c>
      <c r="N7985">
        <v>5.9299999999999999E-2</v>
      </c>
      <c r="O7985">
        <v>119.8</v>
      </c>
      <c r="P7985">
        <v>0.17499999999999999</v>
      </c>
      <c r="Q7985">
        <v>1391624.548</v>
      </c>
      <c r="R7985" t="s">
        <v>333</v>
      </c>
      <c r="T7985" t="s">
        <v>89</v>
      </c>
      <c r="V7985" t="s">
        <v>251</v>
      </c>
      <c r="Y7985" t="s">
        <v>147</v>
      </c>
    </row>
    <row r="7986" spans="1:25" x14ac:dyDescent="0.45">
      <c r="A7986" t="s">
        <v>335</v>
      </c>
      <c r="B7986" t="s">
        <v>646</v>
      </c>
      <c r="C7986">
        <v>50292</v>
      </c>
      <c r="D7986" t="s">
        <v>181</v>
      </c>
      <c r="F7986">
        <v>2018</v>
      </c>
      <c r="G7986">
        <v>5323</v>
      </c>
      <c r="H7986">
        <v>5085.38</v>
      </c>
      <c r="I7986">
        <v>157377.04</v>
      </c>
      <c r="K7986">
        <v>0.35499999999999998</v>
      </c>
      <c r="L7986">
        <v>1E-3</v>
      </c>
      <c r="M7986">
        <v>70204.365999999995</v>
      </c>
      <c r="N7986">
        <v>5.9299999999999999E-2</v>
      </c>
      <c r="O7986">
        <v>89.44</v>
      </c>
      <c r="P7986">
        <v>0.1522</v>
      </c>
      <c r="Q7986">
        <v>1181614.085</v>
      </c>
      <c r="R7986" t="s">
        <v>333</v>
      </c>
      <c r="T7986" t="s">
        <v>89</v>
      </c>
      <c r="V7986" t="s">
        <v>251</v>
      </c>
      <c r="Y7986" t="s">
        <v>147</v>
      </c>
    </row>
    <row r="7987" spans="1:25" x14ac:dyDescent="0.45">
      <c r="A7987" t="s">
        <v>335</v>
      </c>
      <c r="B7987" t="s">
        <v>646</v>
      </c>
      <c r="C7987">
        <v>50292</v>
      </c>
      <c r="D7987" t="s">
        <v>181</v>
      </c>
      <c r="F7987">
        <v>2019</v>
      </c>
      <c r="G7987">
        <v>4381</v>
      </c>
      <c r="H7987">
        <v>4029.46</v>
      </c>
      <c r="I7987">
        <v>105120.43</v>
      </c>
      <c r="K7987">
        <v>0.25</v>
      </c>
      <c r="L7987">
        <v>1E-3</v>
      </c>
      <c r="M7987">
        <v>49582.569000000003</v>
      </c>
      <c r="N7987">
        <v>5.9400000000000001E-2</v>
      </c>
      <c r="O7987">
        <v>50.000999999999998</v>
      </c>
      <c r="P7987">
        <v>0.1268</v>
      </c>
      <c r="Q7987">
        <v>834316.57900000003</v>
      </c>
      <c r="R7987" t="s">
        <v>333</v>
      </c>
      <c r="T7987" t="s">
        <v>89</v>
      </c>
      <c r="V7987" t="s">
        <v>251</v>
      </c>
      <c r="Y7987" t="s">
        <v>147</v>
      </c>
    </row>
    <row r="7988" spans="1:25" x14ac:dyDescent="0.45">
      <c r="A7988" t="s">
        <v>335</v>
      </c>
      <c r="B7988" t="s">
        <v>646</v>
      </c>
      <c r="C7988">
        <v>50292</v>
      </c>
      <c r="D7988" t="s">
        <v>181</v>
      </c>
      <c r="F7988">
        <v>2020</v>
      </c>
      <c r="G7988">
        <v>4307</v>
      </c>
      <c r="H7988">
        <v>4038.08</v>
      </c>
      <c r="I7988">
        <v>103567.91</v>
      </c>
      <c r="K7988">
        <v>0.24299999999999999</v>
      </c>
      <c r="L7988">
        <v>1E-3</v>
      </c>
      <c r="M7988">
        <v>48029.444000000003</v>
      </c>
      <c r="N7988">
        <v>5.9400000000000001E-2</v>
      </c>
      <c r="O7988">
        <v>48.75</v>
      </c>
      <c r="P7988">
        <v>0.126</v>
      </c>
      <c r="Q7988">
        <v>808177.18900000001</v>
      </c>
      <c r="R7988" t="s">
        <v>333</v>
      </c>
      <c r="T7988" t="s">
        <v>89</v>
      </c>
      <c r="V7988" t="s">
        <v>251</v>
      </c>
      <c r="Y7988" t="s">
        <v>147</v>
      </c>
    </row>
    <row r="7989" spans="1:25" x14ac:dyDescent="0.45">
      <c r="A7989" t="s">
        <v>335</v>
      </c>
      <c r="B7989" t="s">
        <v>646</v>
      </c>
      <c r="C7989">
        <v>50292</v>
      </c>
      <c r="D7989" t="s">
        <v>181</v>
      </c>
      <c r="F7989">
        <v>2021</v>
      </c>
      <c r="G7989">
        <v>6684</v>
      </c>
      <c r="H7989">
        <v>6508.75</v>
      </c>
      <c r="I7989">
        <v>174495.07</v>
      </c>
      <c r="K7989">
        <v>0.47</v>
      </c>
      <c r="L7989">
        <v>1E-3</v>
      </c>
      <c r="M7989">
        <v>93041.880999999994</v>
      </c>
      <c r="N7989">
        <v>5.9299999999999999E-2</v>
      </c>
      <c r="O7989">
        <v>94.61</v>
      </c>
      <c r="P7989">
        <v>0.12429999999999999</v>
      </c>
      <c r="Q7989">
        <v>1565650.36</v>
      </c>
      <c r="R7989" t="s">
        <v>333</v>
      </c>
      <c r="T7989" t="s">
        <v>89</v>
      </c>
      <c r="V7989" t="s">
        <v>251</v>
      </c>
      <c r="Y7989" t="s">
        <v>152</v>
      </c>
    </row>
    <row r="7990" spans="1:25" x14ac:dyDescent="0.45">
      <c r="A7990" t="s">
        <v>335</v>
      </c>
      <c r="B7990" t="s">
        <v>646</v>
      </c>
      <c r="C7990">
        <v>50292</v>
      </c>
      <c r="D7990" t="s">
        <v>181</v>
      </c>
      <c r="F7990">
        <v>2022</v>
      </c>
      <c r="G7990">
        <v>7105</v>
      </c>
      <c r="H7990">
        <v>7027.33</v>
      </c>
      <c r="I7990">
        <v>185775.67</v>
      </c>
      <c r="K7990">
        <v>0.54100000000000004</v>
      </c>
      <c r="L7990">
        <v>1E-3</v>
      </c>
      <c r="M7990">
        <v>107241.82799999999</v>
      </c>
      <c r="N7990">
        <v>5.9299999999999999E-2</v>
      </c>
      <c r="O7990">
        <v>109.378</v>
      </c>
      <c r="P7990">
        <v>0.1222</v>
      </c>
      <c r="Q7990">
        <v>1804760.879</v>
      </c>
      <c r="R7990" t="s">
        <v>333</v>
      </c>
      <c r="T7990" t="s">
        <v>89</v>
      </c>
      <c r="V7990" t="s">
        <v>251</v>
      </c>
      <c r="Y7990" t="s">
        <v>152</v>
      </c>
    </row>
    <row r="7991" spans="1:25" x14ac:dyDescent="0.45">
      <c r="A7991" t="s">
        <v>335</v>
      </c>
      <c r="B7991" t="s">
        <v>646</v>
      </c>
      <c r="C7991">
        <v>50292</v>
      </c>
      <c r="D7991" t="s">
        <v>181</v>
      </c>
      <c r="F7991">
        <v>2023</v>
      </c>
      <c r="G7991">
        <v>7393</v>
      </c>
      <c r="H7991">
        <v>7315.19</v>
      </c>
      <c r="I7991">
        <v>193623.92</v>
      </c>
      <c r="K7991">
        <v>0.56000000000000005</v>
      </c>
      <c r="L7991">
        <v>1E-3</v>
      </c>
      <c r="M7991">
        <v>110843.89599999999</v>
      </c>
      <c r="N7991">
        <v>5.9299999999999999E-2</v>
      </c>
      <c r="O7991">
        <v>115.526</v>
      </c>
      <c r="P7991">
        <v>0.12520000000000001</v>
      </c>
      <c r="Q7991">
        <v>1865471.69</v>
      </c>
      <c r="R7991" t="s">
        <v>333</v>
      </c>
      <c r="T7991" t="s">
        <v>89</v>
      </c>
      <c r="V7991" t="s">
        <v>251</v>
      </c>
      <c r="Y7991" t="s">
        <v>152</v>
      </c>
    </row>
    <row r="7992" spans="1:25" x14ac:dyDescent="0.45">
      <c r="A7992" t="s">
        <v>335</v>
      </c>
      <c r="B7992" t="s">
        <v>646</v>
      </c>
      <c r="C7992">
        <v>50292</v>
      </c>
      <c r="D7992" t="s">
        <v>181</v>
      </c>
      <c r="F7992">
        <v>2024</v>
      </c>
      <c r="G7992">
        <v>2132</v>
      </c>
      <c r="H7992">
        <v>2094.87</v>
      </c>
      <c r="I7992">
        <v>56907.02</v>
      </c>
      <c r="K7992">
        <v>0.16300000000000001</v>
      </c>
      <c r="L7992">
        <v>1E-3</v>
      </c>
      <c r="M7992">
        <v>32357.288</v>
      </c>
      <c r="N7992">
        <v>5.9299999999999999E-2</v>
      </c>
      <c r="O7992">
        <v>34.646999999999998</v>
      </c>
      <c r="P7992">
        <v>0.12889999999999999</v>
      </c>
      <c r="Q7992">
        <v>544599.93299999996</v>
      </c>
      <c r="R7992" t="s">
        <v>333</v>
      </c>
      <c r="T7992" t="s">
        <v>89</v>
      </c>
      <c r="V7992" t="s">
        <v>251</v>
      </c>
      <c r="Y7992" t="s">
        <v>152</v>
      </c>
    </row>
    <row r="7993" spans="1:25" x14ac:dyDescent="0.45">
      <c r="A7993" t="s">
        <v>335</v>
      </c>
      <c r="B7993" t="s">
        <v>646</v>
      </c>
      <c r="C7993">
        <v>50292</v>
      </c>
      <c r="D7993" t="s">
        <v>195</v>
      </c>
      <c r="F7993">
        <v>2009</v>
      </c>
      <c r="G7993">
        <v>1033</v>
      </c>
      <c r="H7993">
        <v>865.22</v>
      </c>
      <c r="I7993">
        <v>38945.96</v>
      </c>
      <c r="K7993">
        <v>0.11700000000000001</v>
      </c>
      <c r="L7993">
        <v>1E-3</v>
      </c>
      <c r="M7993">
        <v>23162.958999999999</v>
      </c>
      <c r="N7993">
        <v>5.9200000000000003E-2</v>
      </c>
      <c r="O7993">
        <v>6.6429999999999998</v>
      </c>
      <c r="P7993">
        <v>4.0099999999999997E-2</v>
      </c>
      <c r="Q7993">
        <v>389744.65500000003</v>
      </c>
      <c r="R7993" t="s">
        <v>333</v>
      </c>
      <c r="T7993" t="s">
        <v>28</v>
      </c>
      <c r="V7993" t="s">
        <v>40</v>
      </c>
      <c r="Y7993" t="s">
        <v>107</v>
      </c>
    </row>
    <row r="7994" spans="1:25" x14ac:dyDescent="0.45">
      <c r="A7994" t="s">
        <v>335</v>
      </c>
      <c r="B7994" t="s">
        <v>646</v>
      </c>
      <c r="C7994">
        <v>50292</v>
      </c>
      <c r="D7994" t="s">
        <v>195</v>
      </c>
      <c r="F7994">
        <v>2010</v>
      </c>
      <c r="G7994">
        <v>1302</v>
      </c>
      <c r="H7994">
        <v>1114.51</v>
      </c>
      <c r="I7994">
        <v>48101.56</v>
      </c>
      <c r="K7994">
        <v>0.151</v>
      </c>
      <c r="L7994">
        <v>1E-3</v>
      </c>
      <c r="M7994">
        <v>29874.472000000002</v>
      </c>
      <c r="N7994">
        <v>5.9200000000000003E-2</v>
      </c>
      <c r="O7994">
        <v>3.8039999999999998</v>
      </c>
      <c r="P7994">
        <v>2.1600000000000001E-2</v>
      </c>
      <c r="Q7994">
        <v>502733.20299999998</v>
      </c>
      <c r="R7994" t="s">
        <v>333</v>
      </c>
      <c r="T7994" t="s">
        <v>28</v>
      </c>
      <c r="V7994" t="s">
        <v>40</v>
      </c>
      <c r="Y7994" t="s">
        <v>107</v>
      </c>
    </row>
    <row r="7995" spans="1:25" x14ac:dyDescent="0.45">
      <c r="A7995" t="s">
        <v>335</v>
      </c>
      <c r="B7995" t="s">
        <v>646</v>
      </c>
      <c r="C7995">
        <v>50292</v>
      </c>
      <c r="D7995" t="s">
        <v>195</v>
      </c>
      <c r="F7995">
        <v>2011</v>
      </c>
      <c r="G7995">
        <v>2118</v>
      </c>
      <c r="H7995">
        <v>1763.25</v>
      </c>
      <c r="I7995">
        <v>76933.710000000006</v>
      </c>
      <c r="K7995">
        <v>0.23799999999999999</v>
      </c>
      <c r="L7995">
        <v>1E-3</v>
      </c>
      <c r="M7995">
        <v>47109.794000000002</v>
      </c>
      <c r="N7995">
        <v>5.9200000000000003E-2</v>
      </c>
      <c r="O7995">
        <v>3.4449999999999998</v>
      </c>
      <c r="P7995">
        <v>1.3599999999999999E-2</v>
      </c>
      <c r="Q7995">
        <v>792683.36300000001</v>
      </c>
      <c r="R7995" t="s">
        <v>333</v>
      </c>
      <c r="T7995" t="s">
        <v>28</v>
      </c>
      <c r="V7995" t="s">
        <v>40</v>
      </c>
      <c r="Y7995" t="s">
        <v>107</v>
      </c>
    </row>
    <row r="7996" spans="1:25" x14ac:dyDescent="0.45">
      <c r="A7996" t="s">
        <v>335</v>
      </c>
      <c r="B7996" t="s">
        <v>646</v>
      </c>
      <c r="C7996">
        <v>50292</v>
      </c>
      <c r="D7996" t="s">
        <v>195</v>
      </c>
      <c r="F7996">
        <v>2012</v>
      </c>
      <c r="G7996">
        <v>2997</v>
      </c>
      <c r="H7996">
        <v>2530.88</v>
      </c>
      <c r="I7996">
        <v>111129.53</v>
      </c>
      <c r="K7996">
        <v>0.34</v>
      </c>
      <c r="L7996">
        <v>1E-3</v>
      </c>
      <c r="M7996">
        <v>67410.021999999997</v>
      </c>
      <c r="N7996">
        <v>5.9200000000000003E-2</v>
      </c>
      <c r="O7996">
        <v>4.9859999999999998</v>
      </c>
      <c r="P7996">
        <v>1.3599999999999999E-2</v>
      </c>
      <c r="Q7996">
        <v>1134235.5630000001</v>
      </c>
      <c r="R7996" t="s">
        <v>333</v>
      </c>
      <c r="T7996" t="s">
        <v>28</v>
      </c>
      <c r="V7996" t="s">
        <v>40</v>
      </c>
      <c r="Y7996" t="s">
        <v>107</v>
      </c>
    </row>
    <row r="7997" spans="1:25" x14ac:dyDescent="0.45">
      <c r="A7997" t="s">
        <v>335</v>
      </c>
      <c r="B7997" t="s">
        <v>646</v>
      </c>
      <c r="C7997">
        <v>50292</v>
      </c>
      <c r="D7997" t="s">
        <v>195</v>
      </c>
      <c r="F7997">
        <v>2013</v>
      </c>
      <c r="G7997">
        <v>4224</v>
      </c>
      <c r="H7997">
        <v>3690.2</v>
      </c>
      <c r="I7997">
        <v>160617.85</v>
      </c>
      <c r="K7997">
        <v>0.505</v>
      </c>
      <c r="L7997">
        <v>1E-3</v>
      </c>
      <c r="M7997">
        <v>100054.73699999999</v>
      </c>
      <c r="N7997">
        <v>5.9200000000000003E-2</v>
      </c>
      <c r="O7997">
        <v>7.5640000000000001</v>
      </c>
      <c r="P7997">
        <v>1.4E-2</v>
      </c>
      <c r="Q7997">
        <v>1683602.058</v>
      </c>
      <c r="R7997" t="s">
        <v>333</v>
      </c>
      <c r="T7997" t="s">
        <v>28</v>
      </c>
      <c r="V7997" t="s">
        <v>40</v>
      </c>
      <c r="Y7997" t="s">
        <v>107</v>
      </c>
    </row>
    <row r="7998" spans="1:25" x14ac:dyDescent="0.45">
      <c r="A7998" t="s">
        <v>335</v>
      </c>
      <c r="B7998" t="s">
        <v>646</v>
      </c>
      <c r="C7998">
        <v>50292</v>
      </c>
      <c r="D7998" t="s">
        <v>195</v>
      </c>
      <c r="F7998">
        <v>2014</v>
      </c>
      <c r="G7998">
        <v>3435</v>
      </c>
      <c r="H7998">
        <v>3014.45</v>
      </c>
      <c r="I7998">
        <v>129274.25</v>
      </c>
      <c r="K7998">
        <v>0.434</v>
      </c>
      <c r="L7998">
        <v>1E-3</v>
      </c>
      <c r="M7998">
        <v>85931.188999999998</v>
      </c>
      <c r="N7998">
        <v>5.9200000000000003E-2</v>
      </c>
      <c r="O7998">
        <v>6.6269999999999998</v>
      </c>
      <c r="P7998">
        <v>1.2800000000000001E-2</v>
      </c>
      <c r="Q7998">
        <v>1445954.0959999999</v>
      </c>
      <c r="R7998" t="s">
        <v>333</v>
      </c>
      <c r="T7998" t="s">
        <v>28</v>
      </c>
      <c r="V7998" t="s">
        <v>40</v>
      </c>
      <c r="Y7998" t="s">
        <v>107</v>
      </c>
    </row>
    <row r="7999" spans="1:25" x14ac:dyDescent="0.45">
      <c r="A7999" t="s">
        <v>335</v>
      </c>
      <c r="B7999" t="s">
        <v>646</v>
      </c>
      <c r="C7999">
        <v>50292</v>
      </c>
      <c r="D7999" t="s">
        <v>195</v>
      </c>
      <c r="F7999">
        <v>2015</v>
      </c>
      <c r="G7999">
        <v>4471</v>
      </c>
      <c r="H7999">
        <v>3947.53</v>
      </c>
      <c r="I7999">
        <v>175646.92</v>
      </c>
      <c r="K7999">
        <v>0.59199999999999997</v>
      </c>
      <c r="L7999">
        <v>1E-3</v>
      </c>
      <c r="M7999">
        <v>117215.046</v>
      </c>
      <c r="N7999">
        <v>5.9200000000000003E-2</v>
      </c>
      <c r="O7999">
        <v>8.0020000000000007</v>
      </c>
      <c r="P7999">
        <v>1.03E-2</v>
      </c>
      <c r="Q7999">
        <v>1972402.71</v>
      </c>
      <c r="R7999" t="s">
        <v>333</v>
      </c>
      <c r="T7999" t="s">
        <v>28</v>
      </c>
      <c r="V7999" t="s">
        <v>40</v>
      </c>
      <c r="Y7999" t="s">
        <v>146</v>
      </c>
    </row>
    <row r="8000" spans="1:25" x14ac:dyDescent="0.45">
      <c r="A8000" t="s">
        <v>335</v>
      </c>
      <c r="B8000" t="s">
        <v>646</v>
      </c>
      <c r="C8000">
        <v>50292</v>
      </c>
      <c r="D8000" t="s">
        <v>195</v>
      </c>
      <c r="F8000">
        <v>2016</v>
      </c>
      <c r="G8000">
        <v>5176</v>
      </c>
      <c r="H8000">
        <v>4611.6899999999996</v>
      </c>
      <c r="I8000">
        <v>210998.13</v>
      </c>
      <c r="K8000">
        <v>0.68899999999999995</v>
      </c>
      <c r="L8000">
        <v>1E-3</v>
      </c>
      <c r="M8000">
        <v>136410.802</v>
      </c>
      <c r="N8000">
        <v>5.9200000000000003E-2</v>
      </c>
      <c r="O8000">
        <v>8.6300000000000008</v>
      </c>
      <c r="P8000">
        <v>9.5999999999999992E-3</v>
      </c>
      <c r="Q8000">
        <v>2295354.35</v>
      </c>
      <c r="R8000" t="s">
        <v>333</v>
      </c>
      <c r="T8000" t="s">
        <v>28</v>
      </c>
      <c r="V8000" t="s">
        <v>40</v>
      </c>
      <c r="Y8000" t="s">
        <v>146</v>
      </c>
    </row>
    <row r="8001" spans="1:25" x14ac:dyDescent="0.45">
      <c r="A8001" t="s">
        <v>335</v>
      </c>
      <c r="B8001" t="s">
        <v>646</v>
      </c>
      <c r="C8001">
        <v>50292</v>
      </c>
      <c r="D8001" t="s">
        <v>195</v>
      </c>
      <c r="F8001">
        <v>2017</v>
      </c>
      <c r="G8001">
        <v>3913</v>
      </c>
      <c r="H8001">
        <v>3334.82</v>
      </c>
      <c r="I8001">
        <v>150818.67000000001</v>
      </c>
      <c r="K8001">
        <v>0.45600000000000002</v>
      </c>
      <c r="L8001">
        <v>1E-3</v>
      </c>
      <c r="M8001">
        <v>90248.286999999997</v>
      </c>
      <c r="N8001">
        <v>5.9200000000000003E-2</v>
      </c>
      <c r="O8001">
        <v>5.7880000000000003</v>
      </c>
      <c r="P8001">
        <v>9.5999999999999992E-3</v>
      </c>
      <c r="Q8001">
        <v>1518591.236</v>
      </c>
      <c r="R8001" t="s">
        <v>333</v>
      </c>
      <c r="T8001" t="s">
        <v>28</v>
      </c>
      <c r="V8001" t="s">
        <v>40</v>
      </c>
      <c r="Y8001" t="s">
        <v>147</v>
      </c>
    </row>
    <row r="8002" spans="1:25" x14ac:dyDescent="0.45">
      <c r="A8002" t="s">
        <v>335</v>
      </c>
      <c r="B8002" t="s">
        <v>646</v>
      </c>
      <c r="C8002">
        <v>50292</v>
      </c>
      <c r="D8002" t="s">
        <v>195</v>
      </c>
      <c r="F8002">
        <v>2018</v>
      </c>
      <c r="G8002">
        <v>2019</v>
      </c>
      <c r="H8002">
        <v>1658.05</v>
      </c>
      <c r="I8002">
        <v>73456.070000000007</v>
      </c>
      <c r="K8002">
        <v>0.218</v>
      </c>
      <c r="L8002">
        <v>1E-3</v>
      </c>
      <c r="M8002">
        <v>43140.851999999999</v>
      </c>
      <c r="N8002">
        <v>5.8500000000000003E-2</v>
      </c>
      <c r="O8002">
        <v>2.7970000000000002</v>
      </c>
      <c r="P8002">
        <v>1.0200000000000001E-2</v>
      </c>
      <c r="Q8002">
        <v>725962.53899999999</v>
      </c>
      <c r="R8002" t="s">
        <v>333</v>
      </c>
      <c r="T8002" t="s">
        <v>28</v>
      </c>
      <c r="V8002" t="s">
        <v>40</v>
      </c>
      <c r="Y8002" t="s">
        <v>147</v>
      </c>
    </row>
    <row r="8003" spans="1:25" x14ac:dyDescent="0.45">
      <c r="A8003" t="s">
        <v>335</v>
      </c>
      <c r="B8003" t="s">
        <v>646</v>
      </c>
      <c r="C8003">
        <v>50292</v>
      </c>
      <c r="D8003" t="s">
        <v>195</v>
      </c>
      <c r="F8003">
        <v>2019</v>
      </c>
      <c r="G8003">
        <v>1305</v>
      </c>
      <c r="H8003">
        <v>1053.6500000000001</v>
      </c>
      <c r="I8003">
        <v>47016.800000000003</v>
      </c>
      <c r="K8003">
        <v>0.14099999999999999</v>
      </c>
      <c r="L8003">
        <v>1E-3</v>
      </c>
      <c r="M8003">
        <v>27831.208999999999</v>
      </c>
      <c r="N8003">
        <v>5.9200000000000003E-2</v>
      </c>
      <c r="O8003">
        <v>1.7729999999999999</v>
      </c>
      <c r="P8003">
        <v>1.0699999999999999E-2</v>
      </c>
      <c r="Q8003">
        <v>468317.79599999997</v>
      </c>
      <c r="R8003" t="s">
        <v>333</v>
      </c>
      <c r="T8003" t="s">
        <v>28</v>
      </c>
      <c r="V8003" t="s">
        <v>40</v>
      </c>
      <c r="Y8003" t="s">
        <v>147</v>
      </c>
    </row>
    <row r="8004" spans="1:25" x14ac:dyDescent="0.45">
      <c r="A8004" t="s">
        <v>335</v>
      </c>
      <c r="B8004" t="s">
        <v>646</v>
      </c>
      <c r="C8004">
        <v>50292</v>
      </c>
      <c r="D8004" t="s">
        <v>195</v>
      </c>
      <c r="F8004">
        <v>2020</v>
      </c>
      <c r="G8004">
        <v>2830</v>
      </c>
      <c r="H8004">
        <v>2412.65</v>
      </c>
      <c r="I8004">
        <v>107228.97</v>
      </c>
      <c r="K8004">
        <v>0.32400000000000001</v>
      </c>
      <c r="L8004">
        <v>1E-3</v>
      </c>
      <c r="M8004">
        <v>64077.987000000001</v>
      </c>
      <c r="N8004">
        <v>5.9200000000000003E-2</v>
      </c>
      <c r="O8004">
        <v>3.7890000000000001</v>
      </c>
      <c r="P8004">
        <v>9.4000000000000004E-3</v>
      </c>
      <c r="Q8004">
        <v>1078237.5519999999</v>
      </c>
      <c r="R8004" t="s">
        <v>333</v>
      </c>
      <c r="T8004" t="s">
        <v>28</v>
      </c>
      <c r="V8004" t="s">
        <v>40</v>
      </c>
      <c r="Y8004" t="s">
        <v>147</v>
      </c>
    </row>
    <row r="8005" spans="1:25" x14ac:dyDescent="0.45">
      <c r="A8005" t="s">
        <v>335</v>
      </c>
      <c r="B8005" t="s">
        <v>646</v>
      </c>
      <c r="C8005">
        <v>50292</v>
      </c>
      <c r="D8005" t="s">
        <v>195</v>
      </c>
      <c r="F8005">
        <v>2021</v>
      </c>
      <c r="G8005">
        <v>4405</v>
      </c>
      <c r="H8005">
        <v>3888.84</v>
      </c>
      <c r="I8005">
        <v>178145.81</v>
      </c>
      <c r="K8005">
        <v>0.54</v>
      </c>
      <c r="L8005">
        <v>1E-3</v>
      </c>
      <c r="M8005">
        <v>106929.526</v>
      </c>
      <c r="N8005">
        <v>5.9200000000000003E-2</v>
      </c>
      <c r="O8005">
        <v>6.5549999999999997</v>
      </c>
      <c r="P8005">
        <v>8.8000000000000005E-3</v>
      </c>
      <c r="Q8005">
        <v>1799261.4310000001</v>
      </c>
      <c r="R8005" t="s">
        <v>333</v>
      </c>
      <c r="T8005" t="s">
        <v>28</v>
      </c>
      <c r="V8005" t="s">
        <v>40</v>
      </c>
      <c r="Y8005" t="s">
        <v>152</v>
      </c>
    </row>
    <row r="8006" spans="1:25" x14ac:dyDescent="0.45">
      <c r="A8006" t="s">
        <v>335</v>
      </c>
      <c r="B8006" t="s">
        <v>646</v>
      </c>
      <c r="C8006">
        <v>50292</v>
      </c>
      <c r="D8006" t="s">
        <v>195</v>
      </c>
      <c r="F8006">
        <v>2022</v>
      </c>
      <c r="G8006">
        <v>4736</v>
      </c>
      <c r="H8006">
        <v>4272.3</v>
      </c>
      <c r="I8006">
        <v>193865.08</v>
      </c>
      <c r="K8006">
        <v>0.58699999999999997</v>
      </c>
      <c r="L8006">
        <v>1E-3</v>
      </c>
      <c r="M8006">
        <v>116237.948</v>
      </c>
      <c r="N8006">
        <v>5.9200000000000003E-2</v>
      </c>
      <c r="O8006">
        <v>7.2450000000000001</v>
      </c>
      <c r="P8006">
        <v>8.6999999999999994E-3</v>
      </c>
      <c r="Q8006">
        <v>1955933.537</v>
      </c>
      <c r="R8006" t="s">
        <v>333</v>
      </c>
      <c r="T8006" t="s">
        <v>28</v>
      </c>
      <c r="V8006" t="s">
        <v>40</v>
      </c>
      <c r="Y8006" t="s">
        <v>152</v>
      </c>
    </row>
    <row r="8007" spans="1:25" x14ac:dyDescent="0.45">
      <c r="A8007" t="s">
        <v>335</v>
      </c>
      <c r="B8007" t="s">
        <v>646</v>
      </c>
      <c r="C8007">
        <v>50292</v>
      </c>
      <c r="D8007" t="s">
        <v>195</v>
      </c>
      <c r="F8007">
        <v>2023</v>
      </c>
      <c r="G8007">
        <v>4042</v>
      </c>
      <c r="H8007">
        <v>3611.38</v>
      </c>
      <c r="I8007">
        <v>163044.73000000001</v>
      </c>
      <c r="K8007">
        <v>0.49399999999999999</v>
      </c>
      <c r="L8007">
        <v>1E-3</v>
      </c>
      <c r="M8007">
        <v>97863.626999999993</v>
      </c>
      <c r="N8007">
        <v>5.9200000000000003E-2</v>
      </c>
      <c r="O8007">
        <v>6.0529999999999999</v>
      </c>
      <c r="P8007">
        <v>8.6999999999999994E-3</v>
      </c>
      <c r="Q8007">
        <v>1646754.8230000001</v>
      </c>
      <c r="R8007" t="s">
        <v>333</v>
      </c>
      <c r="T8007" t="s">
        <v>28</v>
      </c>
      <c r="V8007" t="s">
        <v>40</v>
      </c>
      <c r="Y8007" t="s">
        <v>152</v>
      </c>
    </row>
    <row r="8008" spans="1:25" x14ac:dyDescent="0.45">
      <c r="A8008" t="s">
        <v>335</v>
      </c>
      <c r="B8008" t="s">
        <v>646</v>
      </c>
      <c r="C8008">
        <v>50292</v>
      </c>
      <c r="D8008" t="s">
        <v>195</v>
      </c>
      <c r="F8008">
        <v>2024</v>
      </c>
      <c r="G8008">
        <v>900</v>
      </c>
      <c r="H8008">
        <v>748.23</v>
      </c>
      <c r="I8008">
        <v>34100.32</v>
      </c>
      <c r="K8008">
        <v>0.10100000000000001</v>
      </c>
      <c r="L8008">
        <v>1E-3</v>
      </c>
      <c r="M8008">
        <v>19994.34</v>
      </c>
      <c r="N8008">
        <v>5.9200000000000003E-2</v>
      </c>
      <c r="O8008">
        <v>1.1839999999999999</v>
      </c>
      <c r="P8008">
        <v>8.5000000000000006E-3</v>
      </c>
      <c r="Q8008">
        <v>336433.02500000002</v>
      </c>
      <c r="R8008" t="s">
        <v>333</v>
      </c>
      <c r="T8008" t="s">
        <v>28</v>
      </c>
      <c r="V8008" t="s">
        <v>40</v>
      </c>
      <c r="Y8008" t="s">
        <v>152</v>
      </c>
    </row>
    <row r="8009" spans="1:25" x14ac:dyDescent="0.45">
      <c r="A8009" t="s">
        <v>335</v>
      </c>
      <c r="B8009" t="s">
        <v>646</v>
      </c>
      <c r="C8009">
        <v>50292</v>
      </c>
      <c r="D8009" t="s">
        <v>200</v>
      </c>
      <c r="F8009">
        <v>2009</v>
      </c>
      <c r="G8009">
        <v>5022</v>
      </c>
      <c r="H8009">
        <v>4874.76</v>
      </c>
      <c r="I8009">
        <v>294413.21000000002</v>
      </c>
      <c r="K8009">
        <v>0.80100000000000005</v>
      </c>
      <c r="L8009">
        <v>1E-3</v>
      </c>
      <c r="M8009">
        <v>158641.32500000001</v>
      </c>
      <c r="N8009">
        <v>5.91E-2</v>
      </c>
      <c r="O8009">
        <v>8.968</v>
      </c>
      <c r="P8009">
        <v>6.8999999999999999E-3</v>
      </c>
      <c r="Q8009">
        <v>2669486.2880000002</v>
      </c>
      <c r="R8009" t="s">
        <v>333</v>
      </c>
      <c r="T8009" t="s">
        <v>89</v>
      </c>
      <c r="V8009" t="s">
        <v>40</v>
      </c>
      <c r="Y8009" t="s">
        <v>107</v>
      </c>
    </row>
    <row r="8010" spans="1:25" x14ac:dyDescent="0.45">
      <c r="A8010" t="s">
        <v>335</v>
      </c>
      <c r="B8010" t="s">
        <v>646</v>
      </c>
      <c r="C8010">
        <v>50292</v>
      </c>
      <c r="D8010" t="s">
        <v>200</v>
      </c>
      <c r="F8010">
        <v>2010</v>
      </c>
      <c r="G8010">
        <v>4115</v>
      </c>
      <c r="H8010">
        <v>3927.06</v>
      </c>
      <c r="I8010">
        <v>241094.05</v>
      </c>
      <c r="K8010">
        <v>0.628</v>
      </c>
      <c r="L8010">
        <v>1E-3</v>
      </c>
      <c r="M8010">
        <v>124376.436</v>
      </c>
      <c r="N8010">
        <v>5.91E-2</v>
      </c>
      <c r="O8010">
        <v>7.423</v>
      </c>
      <c r="P8010">
        <v>7.1999999999999998E-3</v>
      </c>
      <c r="Q8010">
        <v>2092808.679</v>
      </c>
      <c r="R8010" t="s">
        <v>333</v>
      </c>
      <c r="T8010" t="s">
        <v>89</v>
      </c>
      <c r="V8010" t="s">
        <v>40</v>
      </c>
      <c r="Y8010" t="s">
        <v>107</v>
      </c>
    </row>
    <row r="8011" spans="1:25" x14ac:dyDescent="0.45">
      <c r="A8011" t="s">
        <v>335</v>
      </c>
      <c r="B8011" t="s">
        <v>646</v>
      </c>
      <c r="C8011">
        <v>50292</v>
      </c>
      <c r="D8011" t="s">
        <v>200</v>
      </c>
      <c r="F8011">
        <v>2011</v>
      </c>
      <c r="G8011">
        <v>4140</v>
      </c>
      <c r="H8011">
        <v>3941.05</v>
      </c>
      <c r="I8011">
        <v>232037.61</v>
      </c>
      <c r="K8011">
        <v>0.60299999999999998</v>
      </c>
      <c r="L8011">
        <v>1E-3</v>
      </c>
      <c r="M8011">
        <v>119514.79</v>
      </c>
      <c r="N8011">
        <v>5.91E-2</v>
      </c>
      <c r="O8011">
        <v>6.7489999999999997</v>
      </c>
      <c r="P8011">
        <v>6.7000000000000002E-3</v>
      </c>
      <c r="Q8011">
        <v>2011116.774</v>
      </c>
      <c r="R8011" t="s">
        <v>333</v>
      </c>
      <c r="T8011" t="s">
        <v>89</v>
      </c>
      <c r="V8011" t="s">
        <v>40</v>
      </c>
      <c r="Y8011" t="s">
        <v>107</v>
      </c>
    </row>
    <row r="8012" spans="1:25" x14ac:dyDescent="0.45">
      <c r="A8012" t="s">
        <v>335</v>
      </c>
      <c r="B8012" t="s">
        <v>646</v>
      </c>
      <c r="C8012">
        <v>50292</v>
      </c>
      <c r="D8012" t="s">
        <v>200</v>
      </c>
      <c r="F8012">
        <v>2012</v>
      </c>
      <c r="G8012">
        <v>3515</v>
      </c>
      <c r="H8012">
        <v>3430.17</v>
      </c>
      <c r="I8012">
        <v>217749.37</v>
      </c>
      <c r="K8012">
        <v>0.51800000000000002</v>
      </c>
      <c r="L8012">
        <v>1E-3</v>
      </c>
      <c r="M8012">
        <v>102507.961</v>
      </c>
      <c r="N8012">
        <v>5.91E-2</v>
      </c>
      <c r="O8012">
        <v>5.9210000000000003</v>
      </c>
      <c r="P8012">
        <v>7.0000000000000001E-3</v>
      </c>
      <c r="Q8012">
        <v>1724806.0430000001</v>
      </c>
      <c r="R8012" t="s">
        <v>333</v>
      </c>
      <c r="T8012" t="s">
        <v>89</v>
      </c>
      <c r="V8012" t="s">
        <v>40</v>
      </c>
      <c r="Y8012" t="s">
        <v>107</v>
      </c>
    </row>
    <row r="8013" spans="1:25" x14ac:dyDescent="0.45">
      <c r="A8013" t="s">
        <v>335</v>
      </c>
      <c r="B8013" t="s">
        <v>646</v>
      </c>
      <c r="C8013">
        <v>50292</v>
      </c>
      <c r="D8013" t="s">
        <v>200</v>
      </c>
      <c r="F8013">
        <v>2013</v>
      </c>
      <c r="G8013">
        <v>4151</v>
      </c>
      <c r="H8013">
        <v>3947.16</v>
      </c>
      <c r="I8013">
        <v>234914.55</v>
      </c>
      <c r="K8013">
        <v>0.59699999999999998</v>
      </c>
      <c r="L8013">
        <v>1E-3</v>
      </c>
      <c r="M8013">
        <v>118217.33100000001</v>
      </c>
      <c r="N8013">
        <v>5.91E-2</v>
      </c>
      <c r="O8013">
        <v>5.8520000000000003</v>
      </c>
      <c r="P8013">
        <v>6.4000000000000003E-3</v>
      </c>
      <c r="Q8013">
        <v>1989262.902</v>
      </c>
      <c r="R8013" t="s">
        <v>333</v>
      </c>
      <c r="T8013" t="s">
        <v>89</v>
      </c>
      <c r="V8013" t="s">
        <v>40</v>
      </c>
      <c r="Y8013" t="s">
        <v>107</v>
      </c>
    </row>
    <row r="8014" spans="1:25" x14ac:dyDescent="0.45">
      <c r="A8014" t="s">
        <v>335</v>
      </c>
      <c r="B8014" t="s">
        <v>646</v>
      </c>
      <c r="C8014">
        <v>50292</v>
      </c>
      <c r="D8014" t="s">
        <v>200</v>
      </c>
      <c r="F8014">
        <v>2014</v>
      </c>
      <c r="G8014">
        <v>2636</v>
      </c>
      <c r="H8014">
        <v>2458.6999999999998</v>
      </c>
      <c r="I8014">
        <v>149093.14000000001</v>
      </c>
      <c r="K8014">
        <v>0.38500000000000001</v>
      </c>
      <c r="L8014">
        <v>1E-3</v>
      </c>
      <c r="M8014">
        <v>76217.228000000003</v>
      </c>
      <c r="N8014">
        <v>5.91E-2</v>
      </c>
      <c r="O8014">
        <v>5.149</v>
      </c>
      <c r="P8014">
        <v>9.1999999999999998E-3</v>
      </c>
      <c r="Q8014">
        <v>1282540.4609999999</v>
      </c>
      <c r="R8014" t="s">
        <v>333</v>
      </c>
      <c r="T8014" t="s">
        <v>89</v>
      </c>
      <c r="V8014" t="s">
        <v>40</v>
      </c>
      <c r="Y8014" t="s">
        <v>107</v>
      </c>
    </row>
    <row r="8015" spans="1:25" x14ac:dyDescent="0.45">
      <c r="A8015" t="s">
        <v>335</v>
      </c>
      <c r="B8015" t="s">
        <v>646</v>
      </c>
      <c r="C8015">
        <v>50292</v>
      </c>
      <c r="D8015" t="s">
        <v>200</v>
      </c>
      <c r="F8015">
        <v>2015</v>
      </c>
      <c r="G8015">
        <v>5618</v>
      </c>
      <c r="H8015">
        <v>5406.59</v>
      </c>
      <c r="I8015">
        <v>351763.37</v>
      </c>
      <c r="K8015">
        <v>0.91300000000000003</v>
      </c>
      <c r="L8015">
        <v>1E-3</v>
      </c>
      <c r="M8015">
        <v>180774.747</v>
      </c>
      <c r="N8015">
        <v>5.91E-2</v>
      </c>
      <c r="O8015">
        <v>10.215</v>
      </c>
      <c r="P8015">
        <v>7.4999999999999997E-3</v>
      </c>
      <c r="Q8015">
        <v>3041889.054</v>
      </c>
      <c r="R8015" t="s">
        <v>333</v>
      </c>
      <c r="T8015" t="s">
        <v>89</v>
      </c>
      <c r="V8015" t="s">
        <v>40</v>
      </c>
      <c r="Y8015" t="s">
        <v>146</v>
      </c>
    </row>
    <row r="8016" spans="1:25" x14ac:dyDescent="0.45">
      <c r="A8016" t="s">
        <v>335</v>
      </c>
      <c r="B8016" t="s">
        <v>646</v>
      </c>
      <c r="C8016">
        <v>50292</v>
      </c>
      <c r="D8016" t="s">
        <v>200</v>
      </c>
      <c r="F8016">
        <v>2016</v>
      </c>
      <c r="G8016">
        <v>4761</v>
      </c>
      <c r="H8016">
        <v>4592.8</v>
      </c>
      <c r="I8016">
        <v>302163.39</v>
      </c>
      <c r="K8016">
        <v>0.76300000000000001</v>
      </c>
      <c r="L8016">
        <v>1E-3</v>
      </c>
      <c r="M8016">
        <v>151105.67499999999</v>
      </c>
      <c r="N8016">
        <v>5.91E-2</v>
      </c>
      <c r="O8016">
        <v>9.4629999999999992</v>
      </c>
      <c r="P8016">
        <v>7.7000000000000002E-3</v>
      </c>
      <c r="Q8016">
        <v>2542620.7540000002</v>
      </c>
      <c r="R8016" t="s">
        <v>333</v>
      </c>
      <c r="T8016" t="s">
        <v>89</v>
      </c>
      <c r="V8016" t="s">
        <v>40</v>
      </c>
      <c r="Y8016" t="s">
        <v>146</v>
      </c>
    </row>
    <row r="8017" spans="1:25" x14ac:dyDescent="0.45">
      <c r="A8017" t="s">
        <v>335</v>
      </c>
      <c r="B8017" t="s">
        <v>646</v>
      </c>
      <c r="C8017">
        <v>50292</v>
      </c>
      <c r="D8017" t="s">
        <v>200</v>
      </c>
      <c r="F8017">
        <v>2017</v>
      </c>
      <c r="G8017">
        <v>3056</v>
      </c>
      <c r="H8017">
        <v>2854.14</v>
      </c>
      <c r="I8017">
        <v>179694.54</v>
      </c>
      <c r="K8017">
        <v>0.45300000000000001</v>
      </c>
      <c r="L8017">
        <v>1E-3</v>
      </c>
      <c r="M8017">
        <v>89782.065000000002</v>
      </c>
      <c r="N8017">
        <v>5.91E-2</v>
      </c>
      <c r="O8017">
        <v>5.2919999999999998</v>
      </c>
      <c r="P8017">
        <v>7.7000000000000002E-3</v>
      </c>
      <c r="Q8017">
        <v>1510774.5630000001</v>
      </c>
      <c r="R8017" t="s">
        <v>333</v>
      </c>
      <c r="T8017" t="s">
        <v>89</v>
      </c>
      <c r="V8017" t="s">
        <v>40</v>
      </c>
      <c r="Y8017" t="s">
        <v>147</v>
      </c>
    </row>
    <row r="8018" spans="1:25" x14ac:dyDescent="0.45">
      <c r="A8018" t="s">
        <v>335</v>
      </c>
      <c r="B8018" t="s">
        <v>646</v>
      </c>
      <c r="C8018">
        <v>50292</v>
      </c>
      <c r="D8018" t="s">
        <v>200</v>
      </c>
      <c r="F8018">
        <v>2018</v>
      </c>
      <c r="G8018">
        <v>2285</v>
      </c>
      <c r="H8018">
        <v>2129.67</v>
      </c>
      <c r="I8018">
        <v>129267.66</v>
      </c>
      <c r="K8018">
        <v>0.32600000000000001</v>
      </c>
      <c r="L8018">
        <v>1E-3</v>
      </c>
      <c r="M8018">
        <v>64562.783000000003</v>
      </c>
      <c r="N8018">
        <v>5.91E-2</v>
      </c>
      <c r="O8018">
        <v>3.5390000000000001</v>
      </c>
      <c r="P8018">
        <v>7.0000000000000001E-3</v>
      </c>
      <c r="Q8018">
        <v>1086387.233</v>
      </c>
      <c r="R8018" t="s">
        <v>333</v>
      </c>
      <c r="T8018" t="s">
        <v>89</v>
      </c>
      <c r="V8018" t="s">
        <v>40</v>
      </c>
      <c r="Y8018" t="s">
        <v>147</v>
      </c>
    </row>
    <row r="8019" spans="1:25" x14ac:dyDescent="0.45">
      <c r="A8019" t="s">
        <v>335</v>
      </c>
      <c r="B8019" t="s">
        <v>646</v>
      </c>
      <c r="C8019">
        <v>50292</v>
      </c>
      <c r="D8019" t="s">
        <v>200</v>
      </c>
      <c r="F8019">
        <v>2019</v>
      </c>
      <c r="G8019">
        <v>2016</v>
      </c>
      <c r="H8019">
        <v>1900.23</v>
      </c>
      <c r="I8019">
        <v>117701.37</v>
      </c>
      <c r="K8019">
        <v>0.29599999999999999</v>
      </c>
      <c r="L8019">
        <v>1E-3</v>
      </c>
      <c r="M8019">
        <v>58543.758999999998</v>
      </c>
      <c r="N8019">
        <v>5.91E-2</v>
      </c>
      <c r="O8019">
        <v>3.2040000000000002</v>
      </c>
      <c r="P8019">
        <v>6.8999999999999999E-3</v>
      </c>
      <c r="Q8019">
        <v>985092.67</v>
      </c>
      <c r="R8019" t="s">
        <v>333</v>
      </c>
      <c r="T8019" t="s">
        <v>89</v>
      </c>
      <c r="V8019" t="s">
        <v>40</v>
      </c>
      <c r="Y8019" t="s">
        <v>147</v>
      </c>
    </row>
    <row r="8020" spans="1:25" x14ac:dyDescent="0.45">
      <c r="A8020" t="s">
        <v>335</v>
      </c>
      <c r="B8020" t="s">
        <v>646</v>
      </c>
      <c r="C8020">
        <v>50292</v>
      </c>
      <c r="D8020" t="s">
        <v>200</v>
      </c>
      <c r="F8020">
        <v>2020</v>
      </c>
      <c r="G8020">
        <v>3638</v>
      </c>
      <c r="H8020">
        <v>3537.26</v>
      </c>
      <c r="I8020">
        <v>228139.11</v>
      </c>
      <c r="K8020">
        <v>0.57399999999999995</v>
      </c>
      <c r="L8020">
        <v>1E-3</v>
      </c>
      <c r="M8020">
        <v>113764.22</v>
      </c>
      <c r="N8020">
        <v>5.91E-2</v>
      </c>
      <c r="O8020">
        <v>11.867000000000001</v>
      </c>
      <c r="P8020">
        <v>1.32E-2</v>
      </c>
      <c r="Q8020">
        <v>1914259.1569999999</v>
      </c>
      <c r="R8020" t="s">
        <v>333</v>
      </c>
      <c r="T8020" t="s">
        <v>89</v>
      </c>
      <c r="V8020" t="s">
        <v>40</v>
      </c>
      <c r="Y8020" t="s">
        <v>147</v>
      </c>
    </row>
    <row r="8021" spans="1:25" x14ac:dyDescent="0.45">
      <c r="A8021" t="s">
        <v>335</v>
      </c>
      <c r="B8021" t="s">
        <v>646</v>
      </c>
      <c r="C8021">
        <v>50292</v>
      </c>
      <c r="D8021" t="s">
        <v>200</v>
      </c>
      <c r="F8021">
        <v>2021</v>
      </c>
      <c r="G8021">
        <v>5022</v>
      </c>
      <c r="H8021">
        <v>4894.93</v>
      </c>
      <c r="I8021">
        <v>304211.26</v>
      </c>
      <c r="K8021">
        <v>0.78800000000000003</v>
      </c>
      <c r="L8021">
        <v>1E-3</v>
      </c>
      <c r="M8021">
        <v>156158.62299999999</v>
      </c>
      <c r="N8021">
        <v>5.91E-2</v>
      </c>
      <c r="O8021">
        <v>8.9309999999999992</v>
      </c>
      <c r="P8021">
        <v>6.8999999999999999E-3</v>
      </c>
      <c r="Q8021">
        <v>2627694.7439999999</v>
      </c>
      <c r="R8021" t="s">
        <v>333</v>
      </c>
      <c r="T8021" t="s">
        <v>89</v>
      </c>
      <c r="V8021" t="s">
        <v>40</v>
      </c>
      <c r="Y8021" t="s">
        <v>152</v>
      </c>
    </row>
    <row r="8022" spans="1:25" x14ac:dyDescent="0.45">
      <c r="A8022" t="s">
        <v>335</v>
      </c>
      <c r="B8022" t="s">
        <v>646</v>
      </c>
      <c r="C8022">
        <v>50292</v>
      </c>
      <c r="D8022" t="s">
        <v>200</v>
      </c>
      <c r="F8022">
        <v>2022</v>
      </c>
      <c r="G8022">
        <v>2142</v>
      </c>
      <c r="H8022">
        <v>1987.66</v>
      </c>
      <c r="I8022">
        <v>78097.37</v>
      </c>
      <c r="K8022">
        <v>0.23200000000000001</v>
      </c>
      <c r="L8022">
        <v>1E-3</v>
      </c>
      <c r="M8022">
        <v>45904.186000000002</v>
      </c>
      <c r="N8022">
        <v>5.9200000000000003E-2</v>
      </c>
      <c r="O8022">
        <v>2.3940000000000001</v>
      </c>
      <c r="P8022">
        <v>8.0000000000000002E-3</v>
      </c>
      <c r="Q8022">
        <v>772427.00300000003</v>
      </c>
      <c r="R8022" t="s">
        <v>333</v>
      </c>
      <c r="T8022" t="s">
        <v>89</v>
      </c>
      <c r="V8022" t="s">
        <v>40</v>
      </c>
      <c r="Y8022" t="s">
        <v>152</v>
      </c>
    </row>
    <row r="8023" spans="1:25" x14ac:dyDescent="0.45">
      <c r="A8023" t="s">
        <v>335</v>
      </c>
      <c r="B8023" t="s">
        <v>646</v>
      </c>
      <c r="C8023">
        <v>50292</v>
      </c>
      <c r="D8023" t="s">
        <v>200</v>
      </c>
      <c r="F8023">
        <v>2023</v>
      </c>
      <c r="G8023">
        <v>3243</v>
      </c>
      <c r="H8023">
        <v>3128.52</v>
      </c>
      <c r="I8023">
        <v>185868.57</v>
      </c>
      <c r="K8023">
        <v>0.48199999999999998</v>
      </c>
      <c r="L8023">
        <v>1E-3</v>
      </c>
      <c r="M8023">
        <v>95394.538</v>
      </c>
      <c r="N8023">
        <v>5.9200000000000003E-2</v>
      </c>
      <c r="O8023">
        <v>5.2590000000000003</v>
      </c>
      <c r="P8023">
        <v>7.0000000000000001E-3</v>
      </c>
      <c r="Q8023">
        <v>1605174.9739999999</v>
      </c>
      <c r="R8023" t="s">
        <v>333</v>
      </c>
      <c r="T8023" t="s">
        <v>89</v>
      </c>
      <c r="V8023" t="s">
        <v>40</v>
      </c>
      <c r="Y8023" t="s">
        <v>152</v>
      </c>
    </row>
    <row r="8024" spans="1:25" x14ac:dyDescent="0.45">
      <c r="A8024" t="s">
        <v>335</v>
      </c>
      <c r="B8024" t="s">
        <v>646</v>
      </c>
      <c r="C8024">
        <v>50292</v>
      </c>
      <c r="D8024" t="s">
        <v>200</v>
      </c>
      <c r="F8024">
        <v>2024</v>
      </c>
      <c r="G8024">
        <v>1315</v>
      </c>
      <c r="H8024">
        <v>1276.24</v>
      </c>
      <c r="I8024">
        <v>79420.47</v>
      </c>
      <c r="K8024">
        <v>0.2</v>
      </c>
      <c r="L8024">
        <v>1E-3</v>
      </c>
      <c r="M8024">
        <v>39565.942999999999</v>
      </c>
      <c r="N8024">
        <v>5.91E-2</v>
      </c>
      <c r="O8024">
        <v>2.4550000000000001</v>
      </c>
      <c r="P8024">
        <v>8.0999999999999996E-3</v>
      </c>
      <c r="Q8024">
        <v>665798.93999999994</v>
      </c>
      <c r="R8024" t="s">
        <v>333</v>
      </c>
      <c r="T8024" t="s">
        <v>89</v>
      </c>
      <c r="V8024" t="s">
        <v>40</v>
      </c>
      <c r="Y8024" t="s">
        <v>152</v>
      </c>
    </row>
    <row r="8025" spans="1:25" x14ac:dyDescent="0.45">
      <c r="A8025" t="s">
        <v>335</v>
      </c>
      <c r="B8025" t="s">
        <v>647</v>
      </c>
      <c r="C8025">
        <v>50368</v>
      </c>
      <c r="D8025" t="s">
        <v>158</v>
      </c>
      <c r="F8025">
        <v>2010</v>
      </c>
      <c r="G8025">
        <v>2320</v>
      </c>
      <c r="H8025">
        <v>2301.77</v>
      </c>
      <c r="J8025">
        <v>133094.35999999999</v>
      </c>
      <c r="O8025">
        <v>1.581</v>
      </c>
      <c r="P8025">
        <v>8.3000000000000001E-3</v>
      </c>
      <c r="Q8025">
        <v>391444.22200000001</v>
      </c>
      <c r="R8025" t="s">
        <v>333</v>
      </c>
      <c r="S8025" t="s">
        <v>38</v>
      </c>
      <c r="T8025" t="s">
        <v>89</v>
      </c>
      <c r="V8025" t="s">
        <v>211</v>
      </c>
      <c r="Y8025" t="s">
        <v>29</v>
      </c>
    </row>
    <row r="8026" spans="1:25" x14ac:dyDescent="0.45">
      <c r="A8026" t="s">
        <v>335</v>
      </c>
      <c r="B8026" t="s">
        <v>647</v>
      </c>
      <c r="C8026">
        <v>50368</v>
      </c>
      <c r="D8026" t="s">
        <v>158</v>
      </c>
      <c r="F8026">
        <v>2011</v>
      </c>
      <c r="G8026">
        <v>1815</v>
      </c>
      <c r="H8026">
        <v>1784.83</v>
      </c>
      <c r="J8026">
        <v>95622.98</v>
      </c>
      <c r="O8026">
        <v>1.18</v>
      </c>
      <c r="P8026">
        <v>8.6E-3</v>
      </c>
      <c r="Q8026">
        <v>290527.19300000003</v>
      </c>
      <c r="R8026" t="s">
        <v>333</v>
      </c>
      <c r="S8026" t="s">
        <v>38</v>
      </c>
      <c r="T8026" t="s">
        <v>89</v>
      </c>
      <c r="V8026" t="s">
        <v>211</v>
      </c>
      <c r="Y8026" t="s">
        <v>29</v>
      </c>
    </row>
    <row r="8027" spans="1:25" x14ac:dyDescent="0.45">
      <c r="A8027" t="s">
        <v>335</v>
      </c>
      <c r="B8027" t="s">
        <v>647</v>
      </c>
      <c r="C8027">
        <v>50368</v>
      </c>
      <c r="D8027" t="s">
        <v>158</v>
      </c>
      <c r="F8027">
        <v>2012</v>
      </c>
      <c r="G8027">
        <v>2411</v>
      </c>
      <c r="H8027">
        <v>2391</v>
      </c>
      <c r="J8027">
        <v>129277.86</v>
      </c>
      <c r="O8027">
        <v>1.546</v>
      </c>
      <c r="P8027">
        <v>8.3000000000000001E-3</v>
      </c>
      <c r="Q8027">
        <v>383972.23100000003</v>
      </c>
      <c r="R8027" t="s">
        <v>333</v>
      </c>
      <c r="S8027" t="s">
        <v>38</v>
      </c>
      <c r="T8027" t="s">
        <v>89</v>
      </c>
      <c r="V8027" t="s">
        <v>211</v>
      </c>
      <c r="Y8027" t="s">
        <v>29</v>
      </c>
    </row>
    <row r="8028" spans="1:25" x14ac:dyDescent="0.45">
      <c r="A8028" t="s">
        <v>335</v>
      </c>
      <c r="B8028" t="s">
        <v>647</v>
      </c>
      <c r="C8028">
        <v>50368</v>
      </c>
      <c r="D8028" t="s">
        <v>158</v>
      </c>
      <c r="F8028">
        <v>2013</v>
      </c>
      <c r="G8028">
        <v>1034</v>
      </c>
      <c r="H8028">
        <v>1014.44</v>
      </c>
      <c r="J8028">
        <v>55267.53</v>
      </c>
      <c r="O8028">
        <v>0.79100000000000004</v>
      </c>
      <c r="P8028">
        <v>1.01E-2</v>
      </c>
      <c r="Q8028">
        <v>169118.617</v>
      </c>
      <c r="R8028" t="s">
        <v>333</v>
      </c>
      <c r="S8028" t="s">
        <v>38</v>
      </c>
      <c r="T8028" t="s">
        <v>89</v>
      </c>
      <c r="V8028" t="s">
        <v>211</v>
      </c>
      <c r="Y8028" t="s">
        <v>29</v>
      </c>
    </row>
    <row r="8029" spans="1:25" x14ac:dyDescent="0.45">
      <c r="A8029" t="s">
        <v>335</v>
      </c>
      <c r="B8029" t="s">
        <v>647</v>
      </c>
      <c r="C8029">
        <v>50368</v>
      </c>
      <c r="D8029" t="s">
        <v>158</v>
      </c>
      <c r="F8029">
        <v>2014</v>
      </c>
      <c r="G8029">
        <v>891</v>
      </c>
      <c r="H8029">
        <v>850.26</v>
      </c>
      <c r="J8029">
        <v>43693.81</v>
      </c>
      <c r="O8029">
        <v>0.89</v>
      </c>
      <c r="P8029">
        <v>1.55E-2</v>
      </c>
      <c r="Q8029">
        <v>136097.56099999999</v>
      </c>
      <c r="R8029" t="s">
        <v>333</v>
      </c>
      <c r="S8029" t="s">
        <v>38</v>
      </c>
      <c r="T8029" t="s">
        <v>89</v>
      </c>
      <c r="V8029" t="s">
        <v>211</v>
      </c>
      <c r="Y8029" t="s">
        <v>29</v>
      </c>
    </row>
    <row r="8030" spans="1:25" x14ac:dyDescent="0.45">
      <c r="A8030" t="s">
        <v>335</v>
      </c>
      <c r="B8030" t="s">
        <v>647</v>
      </c>
      <c r="C8030">
        <v>50368</v>
      </c>
      <c r="D8030" t="s">
        <v>158</v>
      </c>
      <c r="F8030">
        <v>2015</v>
      </c>
      <c r="G8030">
        <v>3364</v>
      </c>
      <c r="H8030">
        <v>3354.17</v>
      </c>
      <c r="J8030">
        <v>153518.9</v>
      </c>
      <c r="O8030">
        <v>1.9059999999999999</v>
      </c>
      <c r="P8030">
        <v>7.6E-3</v>
      </c>
      <c r="Q8030">
        <v>506871.60700000002</v>
      </c>
      <c r="R8030" t="s">
        <v>333</v>
      </c>
      <c r="S8030" t="s">
        <v>38</v>
      </c>
      <c r="T8030" t="s">
        <v>89</v>
      </c>
      <c r="V8030" t="s">
        <v>211</v>
      </c>
      <c r="Y8030" t="s">
        <v>30</v>
      </c>
    </row>
    <row r="8031" spans="1:25" x14ac:dyDescent="0.45">
      <c r="A8031" t="s">
        <v>335</v>
      </c>
      <c r="B8031" t="s">
        <v>647</v>
      </c>
      <c r="C8031">
        <v>50368</v>
      </c>
      <c r="D8031" t="s">
        <v>158</v>
      </c>
      <c r="F8031">
        <v>2016</v>
      </c>
      <c r="G8031">
        <v>3465</v>
      </c>
      <c r="H8031">
        <v>3460.79</v>
      </c>
      <c r="J8031">
        <v>160416.26999999999</v>
      </c>
      <c r="O8031">
        <v>1.8720000000000001</v>
      </c>
      <c r="P8031">
        <v>7.1999999999999998E-3</v>
      </c>
      <c r="Q8031">
        <v>526252.76500000001</v>
      </c>
      <c r="R8031" t="s">
        <v>333</v>
      </c>
      <c r="S8031" t="s">
        <v>38</v>
      </c>
      <c r="T8031" t="s">
        <v>89</v>
      </c>
      <c r="V8031" t="s">
        <v>211</v>
      </c>
      <c r="Y8031" t="s">
        <v>30</v>
      </c>
    </row>
    <row r="8032" spans="1:25" x14ac:dyDescent="0.45">
      <c r="A8032" t="s">
        <v>335</v>
      </c>
      <c r="B8032" t="s">
        <v>647</v>
      </c>
      <c r="C8032">
        <v>50368</v>
      </c>
      <c r="D8032" t="s">
        <v>158</v>
      </c>
      <c r="F8032">
        <v>2017</v>
      </c>
      <c r="G8032">
        <v>3464</v>
      </c>
      <c r="H8032">
        <v>3457.32</v>
      </c>
      <c r="J8032">
        <v>162726.82999999999</v>
      </c>
      <c r="O8032">
        <v>1.893</v>
      </c>
      <c r="P8032">
        <v>7.1999999999999998E-3</v>
      </c>
      <c r="Q8032">
        <v>528400.66399999999</v>
      </c>
      <c r="R8032" t="s">
        <v>333</v>
      </c>
      <c r="S8032" t="s">
        <v>38</v>
      </c>
      <c r="T8032" t="s">
        <v>89</v>
      </c>
      <c r="V8032" t="s">
        <v>211</v>
      </c>
      <c r="Y8032" t="s">
        <v>30</v>
      </c>
    </row>
    <row r="8033" spans="1:25" x14ac:dyDescent="0.45">
      <c r="A8033" t="s">
        <v>335</v>
      </c>
      <c r="B8033" t="s">
        <v>647</v>
      </c>
      <c r="C8033">
        <v>50368</v>
      </c>
      <c r="D8033" t="s">
        <v>158</v>
      </c>
      <c r="F8033">
        <v>2018</v>
      </c>
      <c r="G8033">
        <v>3487</v>
      </c>
      <c r="H8033">
        <v>3480.89</v>
      </c>
      <c r="J8033">
        <v>161684.93</v>
      </c>
      <c r="O8033">
        <v>1.895</v>
      </c>
      <c r="P8033">
        <v>7.1000000000000004E-3</v>
      </c>
      <c r="Q8033">
        <v>530271.272</v>
      </c>
      <c r="R8033" t="s">
        <v>333</v>
      </c>
      <c r="S8033" t="s">
        <v>38</v>
      </c>
      <c r="T8033" t="s">
        <v>89</v>
      </c>
      <c r="V8033" t="s">
        <v>211</v>
      </c>
      <c r="Y8033" t="s">
        <v>30</v>
      </c>
    </row>
    <row r="8034" spans="1:25" x14ac:dyDescent="0.45">
      <c r="A8034" t="s">
        <v>335</v>
      </c>
      <c r="B8034" t="s">
        <v>647</v>
      </c>
      <c r="C8034">
        <v>50368</v>
      </c>
      <c r="D8034" t="s">
        <v>158</v>
      </c>
      <c r="F8034">
        <v>2019</v>
      </c>
      <c r="G8034">
        <v>3523</v>
      </c>
      <c r="H8034">
        <v>3514.49</v>
      </c>
      <c r="J8034">
        <v>166606.04999999999</v>
      </c>
      <c r="O8034">
        <v>1.9390000000000001</v>
      </c>
      <c r="P8034">
        <v>7.1999999999999998E-3</v>
      </c>
      <c r="Q8034">
        <v>545089.65300000005</v>
      </c>
      <c r="R8034" t="s">
        <v>333</v>
      </c>
      <c r="S8034" t="s">
        <v>38</v>
      </c>
      <c r="T8034" t="s">
        <v>89</v>
      </c>
      <c r="V8034" t="s">
        <v>211</v>
      </c>
      <c r="Y8034" t="s">
        <v>30</v>
      </c>
    </row>
    <row r="8035" spans="1:25" x14ac:dyDescent="0.45">
      <c r="A8035" t="s">
        <v>335</v>
      </c>
      <c r="B8035" t="s">
        <v>647</v>
      </c>
      <c r="C8035">
        <v>50368</v>
      </c>
      <c r="D8035" t="s">
        <v>158</v>
      </c>
      <c r="F8035">
        <v>2020</v>
      </c>
      <c r="G8035">
        <v>3025</v>
      </c>
      <c r="H8035">
        <v>3018.46</v>
      </c>
      <c r="J8035">
        <v>147299.42000000001</v>
      </c>
      <c r="O8035">
        <v>1.7050000000000001</v>
      </c>
      <c r="P8035">
        <v>7.4000000000000003E-3</v>
      </c>
      <c r="Q8035">
        <v>468807.36200000002</v>
      </c>
      <c r="R8035" t="s">
        <v>333</v>
      </c>
      <c r="S8035" t="s">
        <v>38</v>
      </c>
      <c r="T8035" t="s">
        <v>89</v>
      </c>
      <c r="V8035" t="s">
        <v>211</v>
      </c>
      <c r="Y8035" t="s">
        <v>30</v>
      </c>
    </row>
    <row r="8036" spans="1:25" x14ac:dyDescent="0.45">
      <c r="A8036" t="s">
        <v>335</v>
      </c>
      <c r="B8036" t="s">
        <v>647</v>
      </c>
      <c r="C8036">
        <v>50368</v>
      </c>
      <c r="D8036" t="s">
        <v>158</v>
      </c>
      <c r="F8036">
        <v>2021</v>
      </c>
      <c r="G8036">
        <v>2844</v>
      </c>
      <c r="H8036">
        <v>2830.45</v>
      </c>
      <c r="J8036">
        <v>129896.49</v>
      </c>
      <c r="O8036">
        <v>1.4259999999999999</v>
      </c>
      <c r="P8036">
        <v>7.1000000000000004E-3</v>
      </c>
      <c r="Q8036">
        <v>412106.10600000003</v>
      </c>
      <c r="R8036" t="s">
        <v>333</v>
      </c>
      <c r="S8036" t="s">
        <v>38</v>
      </c>
      <c r="T8036" t="s">
        <v>89</v>
      </c>
      <c r="V8036" t="s">
        <v>211</v>
      </c>
      <c r="Y8036" t="s">
        <v>30</v>
      </c>
    </row>
    <row r="8037" spans="1:25" x14ac:dyDescent="0.45">
      <c r="A8037" t="s">
        <v>335</v>
      </c>
      <c r="B8037" t="s">
        <v>647</v>
      </c>
      <c r="C8037">
        <v>50368</v>
      </c>
      <c r="D8037" t="s">
        <v>158</v>
      </c>
      <c r="F8037">
        <v>2022</v>
      </c>
      <c r="G8037">
        <v>2201</v>
      </c>
      <c r="H8037">
        <v>2176.02</v>
      </c>
      <c r="J8037">
        <v>103188.42</v>
      </c>
      <c r="O8037">
        <v>1.1379999999999999</v>
      </c>
      <c r="P8037">
        <v>7.6E-3</v>
      </c>
      <c r="Q8037">
        <v>325701.95</v>
      </c>
      <c r="R8037" t="s">
        <v>333</v>
      </c>
      <c r="S8037" t="s">
        <v>38</v>
      </c>
      <c r="T8037" t="s">
        <v>89</v>
      </c>
      <c r="V8037" t="s">
        <v>211</v>
      </c>
      <c r="Y8037" t="s">
        <v>30</v>
      </c>
    </row>
    <row r="8038" spans="1:25" x14ac:dyDescent="0.45">
      <c r="A8038" t="s">
        <v>335</v>
      </c>
      <c r="B8038" t="s">
        <v>647</v>
      </c>
      <c r="C8038">
        <v>50368</v>
      </c>
      <c r="D8038" t="s">
        <v>158</v>
      </c>
      <c r="F8038">
        <v>2023</v>
      </c>
      <c r="G8038">
        <v>3312</v>
      </c>
      <c r="H8038">
        <v>3308.49</v>
      </c>
      <c r="J8038">
        <v>148815.48000000001</v>
      </c>
      <c r="O8038">
        <v>1.59</v>
      </c>
      <c r="P8038">
        <v>6.8999999999999999E-3</v>
      </c>
      <c r="Q8038">
        <v>468617.94400000002</v>
      </c>
      <c r="R8038" t="s">
        <v>333</v>
      </c>
      <c r="S8038" t="s">
        <v>38</v>
      </c>
      <c r="T8038" t="s">
        <v>89</v>
      </c>
      <c r="V8038" t="s">
        <v>211</v>
      </c>
      <c r="Y8038" t="s">
        <v>30</v>
      </c>
    </row>
    <row r="8039" spans="1:25" x14ac:dyDescent="0.45">
      <c r="A8039" t="s">
        <v>335</v>
      </c>
      <c r="B8039" t="s">
        <v>647</v>
      </c>
      <c r="C8039">
        <v>50368</v>
      </c>
      <c r="D8039" t="s">
        <v>158</v>
      </c>
      <c r="F8039">
        <v>2024</v>
      </c>
      <c r="G8039">
        <v>1112</v>
      </c>
      <c r="H8039">
        <v>1105.5899999999999</v>
      </c>
      <c r="J8039">
        <v>50972.82</v>
      </c>
      <c r="O8039">
        <v>0.65300000000000002</v>
      </c>
      <c r="P8039">
        <v>8.3000000000000001E-3</v>
      </c>
      <c r="Q8039">
        <v>164778.68400000001</v>
      </c>
      <c r="R8039" t="s">
        <v>333</v>
      </c>
      <c r="S8039" t="s">
        <v>38</v>
      </c>
      <c r="T8039" t="s">
        <v>89</v>
      </c>
      <c r="V8039" t="s">
        <v>211</v>
      </c>
      <c r="Y8039" t="s">
        <v>30</v>
      </c>
    </row>
    <row r="8040" spans="1:25" x14ac:dyDescent="0.45">
      <c r="A8040" t="s">
        <v>335</v>
      </c>
      <c r="B8040" t="s">
        <v>647</v>
      </c>
      <c r="C8040">
        <v>50368</v>
      </c>
      <c r="D8040" t="s">
        <v>162</v>
      </c>
      <c r="F8040">
        <v>2010</v>
      </c>
      <c r="G8040">
        <v>1690</v>
      </c>
      <c r="H8040">
        <v>1664.66</v>
      </c>
      <c r="J8040">
        <v>90488.29</v>
      </c>
      <c r="O8040">
        <v>1.123</v>
      </c>
      <c r="P8040">
        <v>8.5000000000000006E-3</v>
      </c>
      <c r="Q8040">
        <v>275136.304</v>
      </c>
      <c r="R8040" t="s">
        <v>333</v>
      </c>
      <c r="S8040" t="s">
        <v>38</v>
      </c>
      <c r="T8040" t="s">
        <v>89</v>
      </c>
      <c r="V8040" t="s">
        <v>211</v>
      </c>
      <c r="Y8040" t="s">
        <v>29</v>
      </c>
    </row>
    <row r="8041" spans="1:25" x14ac:dyDescent="0.45">
      <c r="A8041" t="s">
        <v>335</v>
      </c>
      <c r="B8041" t="s">
        <v>647</v>
      </c>
      <c r="C8041">
        <v>50368</v>
      </c>
      <c r="D8041" t="s">
        <v>162</v>
      </c>
      <c r="F8041">
        <v>2011</v>
      </c>
      <c r="G8041">
        <v>2336</v>
      </c>
      <c r="H8041">
        <v>2324.98</v>
      </c>
      <c r="J8041">
        <v>124485.47</v>
      </c>
      <c r="O8041">
        <v>1.518</v>
      </c>
      <c r="P8041">
        <v>8.2000000000000007E-3</v>
      </c>
      <c r="Q8041">
        <v>376113.87</v>
      </c>
      <c r="R8041" t="s">
        <v>333</v>
      </c>
      <c r="S8041" t="s">
        <v>38</v>
      </c>
      <c r="T8041" t="s">
        <v>89</v>
      </c>
      <c r="V8041" t="s">
        <v>211</v>
      </c>
      <c r="Y8041" t="s">
        <v>29</v>
      </c>
    </row>
    <row r="8042" spans="1:25" x14ac:dyDescent="0.45">
      <c r="A8042" t="s">
        <v>335</v>
      </c>
      <c r="B8042" t="s">
        <v>647</v>
      </c>
      <c r="C8042">
        <v>50368</v>
      </c>
      <c r="D8042" t="s">
        <v>162</v>
      </c>
      <c r="F8042">
        <v>2012</v>
      </c>
      <c r="G8042">
        <v>1643</v>
      </c>
      <c r="H8042">
        <v>1622.51</v>
      </c>
      <c r="J8042">
        <v>83835.360000000001</v>
      </c>
      <c r="O8042">
        <v>1.0369999999999999</v>
      </c>
      <c r="P8042">
        <v>8.3999999999999995E-3</v>
      </c>
      <c r="Q8042">
        <v>255549.67300000001</v>
      </c>
      <c r="R8042" t="s">
        <v>333</v>
      </c>
      <c r="S8042" t="s">
        <v>38</v>
      </c>
      <c r="T8042" t="s">
        <v>89</v>
      </c>
      <c r="V8042" t="s">
        <v>211</v>
      </c>
      <c r="Y8042" t="s">
        <v>29</v>
      </c>
    </row>
    <row r="8043" spans="1:25" x14ac:dyDescent="0.45">
      <c r="A8043" t="s">
        <v>335</v>
      </c>
      <c r="B8043" t="s">
        <v>647</v>
      </c>
      <c r="C8043">
        <v>50368</v>
      </c>
      <c r="D8043" t="s">
        <v>162</v>
      </c>
      <c r="F8043">
        <v>2013</v>
      </c>
      <c r="G8043">
        <v>2928</v>
      </c>
      <c r="H8043">
        <v>2916.48</v>
      </c>
      <c r="J8043">
        <v>151463.82</v>
      </c>
      <c r="O8043">
        <v>2.1920000000000002</v>
      </c>
      <c r="P8043">
        <v>9.5999999999999992E-3</v>
      </c>
      <c r="Q8043">
        <v>464598.18599999999</v>
      </c>
      <c r="R8043" t="s">
        <v>333</v>
      </c>
      <c r="S8043" t="s">
        <v>38</v>
      </c>
      <c r="T8043" t="s">
        <v>89</v>
      </c>
      <c r="V8043" t="s">
        <v>211</v>
      </c>
      <c r="Y8043" t="s">
        <v>29</v>
      </c>
    </row>
    <row r="8044" spans="1:25" x14ac:dyDescent="0.45">
      <c r="A8044" t="s">
        <v>335</v>
      </c>
      <c r="B8044" t="s">
        <v>647</v>
      </c>
      <c r="C8044">
        <v>50368</v>
      </c>
      <c r="D8044" t="s">
        <v>162</v>
      </c>
      <c r="F8044">
        <v>2014</v>
      </c>
      <c r="G8044">
        <v>3111</v>
      </c>
      <c r="H8044">
        <v>3095.11</v>
      </c>
      <c r="J8044">
        <v>158693.98000000001</v>
      </c>
      <c r="O8044">
        <v>2.2029999999999998</v>
      </c>
      <c r="P8044">
        <v>9.2999999999999992E-3</v>
      </c>
      <c r="Q8044">
        <v>485730.43800000002</v>
      </c>
      <c r="R8044" t="s">
        <v>333</v>
      </c>
      <c r="S8044" t="s">
        <v>38</v>
      </c>
      <c r="T8044" t="s">
        <v>89</v>
      </c>
      <c r="V8044" t="s">
        <v>211</v>
      </c>
      <c r="Y8044" t="s">
        <v>29</v>
      </c>
    </row>
    <row r="8045" spans="1:25" x14ac:dyDescent="0.45">
      <c r="A8045" t="s">
        <v>335</v>
      </c>
      <c r="B8045" t="s">
        <v>647</v>
      </c>
      <c r="C8045">
        <v>50368</v>
      </c>
      <c r="D8045" t="s">
        <v>162</v>
      </c>
      <c r="F8045">
        <v>2015</v>
      </c>
      <c r="G8045">
        <v>3543</v>
      </c>
      <c r="H8045">
        <v>3536.66</v>
      </c>
      <c r="J8045">
        <v>165961.21</v>
      </c>
      <c r="O8045">
        <v>1.925</v>
      </c>
      <c r="P8045">
        <v>7.1999999999999998E-3</v>
      </c>
      <c r="Q8045">
        <v>538960.26100000006</v>
      </c>
      <c r="R8045" t="s">
        <v>333</v>
      </c>
      <c r="S8045" t="s">
        <v>38</v>
      </c>
      <c r="T8045" t="s">
        <v>89</v>
      </c>
      <c r="V8045" t="s">
        <v>211</v>
      </c>
      <c r="Y8045" t="s">
        <v>30</v>
      </c>
    </row>
    <row r="8046" spans="1:25" x14ac:dyDescent="0.45">
      <c r="A8046" t="s">
        <v>335</v>
      </c>
      <c r="B8046" t="s">
        <v>647</v>
      </c>
      <c r="C8046">
        <v>50368</v>
      </c>
      <c r="D8046" t="s">
        <v>162</v>
      </c>
      <c r="F8046">
        <v>2016</v>
      </c>
      <c r="G8046">
        <v>3411</v>
      </c>
      <c r="H8046">
        <v>3402.77</v>
      </c>
      <c r="J8046">
        <v>160943.62</v>
      </c>
      <c r="O8046">
        <v>1.8620000000000001</v>
      </c>
      <c r="P8046">
        <v>7.4000000000000003E-3</v>
      </c>
      <c r="Q8046">
        <v>513798.40500000003</v>
      </c>
      <c r="R8046" t="s">
        <v>333</v>
      </c>
      <c r="S8046" t="s">
        <v>38</v>
      </c>
      <c r="T8046" t="s">
        <v>89</v>
      </c>
      <c r="V8046" t="s">
        <v>211</v>
      </c>
      <c r="Y8046" t="s">
        <v>30</v>
      </c>
    </row>
    <row r="8047" spans="1:25" x14ac:dyDescent="0.45">
      <c r="A8047" t="s">
        <v>335</v>
      </c>
      <c r="B8047" t="s">
        <v>647</v>
      </c>
      <c r="C8047">
        <v>50368</v>
      </c>
      <c r="D8047" t="s">
        <v>162</v>
      </c>
      <c r="F8047">
        <v>2017</v>
      </c>
      <c r="G8047">
        <v>3173</v>
      </c>
      <c r="H8047">
        <v>3164.12</v>
      </c>
      <c r="J8047">
        <v>147755.67000000001</v>
      </c>
      <c r="O8047">
        <v>1.7330000000000001</v>
      </c>
      <c r="P8047">
        <v>7.1999999999999998E-3</v>
      </c>
      <c r="Q8047">
        <v>483632.63400000002</v>
      </c>
      <c r="R8047" t="s">
        <v>333</v>
      </c>
      <c r="S8047" t="s">
        <v>38</v>
      </c>
      <c r="T8047" t="s">
        <v>89</v>
      </c>
      <c r="V8047" t="s">
        <v>211</v>
      </c>
      <c r="Y8047" t="s">
        <v>30</v>
      </c>
    </row>
    <row r="8048" spans="1:25" x14ac:dyDescent="0.45">
      <c r="A8048" t="s">
        <v>335</v>
      </c>
      <c r="B8048" t="s">
        <v>647</v>
      </c>
      <c r="C8048">
        <v>50368</v>
      </c>
      <c r="D8048" t="s">
        <v>162</v>
      </c>
      <c r="F8048">
        <v>2018</v>
      </c>
      <c r="G8048">
        <v>3366</v>
      </c>
      <c r="H8048">
        <v>3342.44</v>
      </c>
      <c r="J8048">
        <v>154353.15</v>
      </c>
      <c r="O8048">
        <v>1.8140000000000001</v>
      </c>
      <c r="P8048">
        <v>7.3000000000000001E-3</v>
      </c>
      <c r="Q8048">
        <v>508494.56199999998</v>
      </c>
      <c r="R8048" t="s">
        <v>333</v>
      </c>
      <c r="S8048" t="s">
        <v>38</v>
      </c>
      <c r="T8048" t="s">
        <v>89</v>
      </c>
      <c r="V8048" t="s">
        <v>211</v>
      </c>
      <c r="Y8048" t="s">
        <v>30</v>
      </c>
    </row>
    <row r="8049" spans="1:25" x14ac:dyDescent="0.45">
      <c r="A8049" t="s">
        <v>335</v>
      </c>
      <c r="B8049" t="s">
        <v>647</v>
      </c>
      <c r="C8049">
        <v>50368</v>
      </c>
      <c r="D8049" t="s">
        <v>162</v>
      </c>
      <c r="F8049">
        <v>2019</v>
      </c>
      <c r="G8049">
        <v>3024</v>
      </c>
      <c r="H8049">
        <v>3016.43</v>
      </c>
      <c r="J8049">
        <v>137623.01</v>
      </c>
      <c r="O8049">
        <v>1.837</v>
      </c>
      <c r="P8049">
        <v>8.2000000000000007E-3</v>
      </c>
      <c r="Q8049">
        <v>458831.64600000001</v>
      </c>
      <c r="R8049" t="s">
        <v>333</v>
      </c>
      <c r="S8049" t="s">
        <v>38</v>
      </c>
      <c r="T8049" t="s">
        <v>89</v>
      </c>
      <c r="V8049" t="s">
        <v>211</v>
      </c>
      <c r="Y8049" t="s">
        <v>30</v>
      </c>
    </row>
    <row r="8050" spans="1:25" x14ac:dyDescent="0.45">
      <c r="A8050" t="s">
        <v>335</v>
      </c>
      <c r="B8050" t="s">
        <v>647</v>
      </c>
      <c r="C8050">
        <v>50368</v>
      </c>
      <c r="D8050" t="s">
        <v>162</v>
      </c>
      <c r="F8050">
        <v>2020</v>
      </c>
      <c r="G8050">
        <v>2313</v>
      </c>
      <c r="H8050">
        <v>2300.21</v>
      </c>
      <c r="J8050">
        <v>109093.05</v>
      </c>
      <c r="O8050">
        <v>1.26</v>
      </c>
      <c r="P8050">
        <v>7.4999999999999997E-3</v>
      </c>
      <c r="Q8050">
        <v>350448.55699999997</v>
      </c>
      <c r="R8050" t="s">
        <v>333</v>
      </c>
      <c r="S8050" t="s">
        <v>38</v>
      </c>
      <c r="T8050" t="s">
        <v>89</v>
      </c>
      <c r="V8050" t="s">
        <v>211</v>
      </c>
      <c r="Y8050" t="s">
        <v>30</v>
      </c>
    </row>
    <row r="8051" spans="1:25" x14ac:dyDescent="0.45">
      <c r="A8051" t="s">
        <v>335</v>
      </c>
      <c r="B8051" t="s">
        <v>647</v>
      </c>
      <c r="C8051">
        <v>50368</v>
      </c>
      <c r="D8051" t="s">
        <v>162</v>
      </c>
      <c r="F8051">
        <v>2021</v>
      </c>
      <c r="G8051">
        <v>2389</v>
      </c>
      <c r="H8051">
        <v>2374.9</v>
      </c>
      <c r="J8051">
        <v>109855.72</v>
      </c>
      <c r="O8051">
        <v>1.276</v>
      </c>
      <c r="P8051">
        <v>7.7000000000000002E-3</v>
      </c>
      <c r="Q8051">
        <v>345337.23</v>
      </c>
      <c r="R8051" t="s">
        <v>333</v>
      </c>
      <c r="S8051" t="s">
        <v>38</v>
      </c>
      <c r="T8051" t="s">
        <v>89</v>
      </c>
      <c r="V8051" t="s">
        <v>211</v>
      </c>
      <c r="Y8051" t="s">
        <v>30</v>
      </c>
    </row>
    <row r="8052" spans="1:25" x14ac:dyDescent="0.45">
      <c r="A8052" t="s">
        <v>335</v>
      </c>
      <c r="B8052" t="s">
        <v>647</v>
      </c>
      <c r="C8052">
        <v>50368</v>
      </c>
      <c r="D8052" t="s">
        <v>162</v>
      </c>
      <c r="F8052">
        <v>2022</v>
      </c>
      <c r="G8052">
        <v>2537</v>
      </c>
      <c r="H8052">
        <v>2519.71</v>
      </c>
      <c r="J8052">
        <v>121284.57</v>
      </c>
      <c r="O8052">
        <v>1.3120000000000001</v>
      </c>
      <c r="P8052">
        <v>7.4000000000000003E-3</v>
      </c>
      <c r="Q8052">
        <v>380390.12699999998</v>
      </c>
      <c r="R8052" t="s">
        <v>333</v>
      </c>
      <c r="S8052" t="s">
        <v>38</v>
      </c>
      <c r="T8052" t="s">
        <v>89</v>
      </c>
      <c r="V8052" t="s">
        <v>211</v>
      </c>
      <c r="Y8052" t="s">
        <v>30</v>
      </c>
    </row>
    <row r="8053" spans="1:25" x14ac:dyDescent="0.45">
      <c r="A8053" t="s">
        <v>335</v>
      </c>
      <c r="B8053" t="s">
        <v>647</v>
      </c>
      <c r="C8053">
        <v>50368</v>
      </c>
      <c r="D8053" t="s">
        <v>162</v>
      </c>
      <c r="F8053">
        <v>2023</v>
      </c>
      <c r="G8053">
        <v>3432</v>
      </c>
      <c r="H8053">
        <v>3424.55</v>
      </c>
      <c r="J8053">
        <v>155655.57999999999</v>
      </c>
      <c r="O8053">
        <v>1.6739999999999999</v>
      </c>
      <c r="P8053">
        <v>7.0000000000000001E-3</v>
      </c>
      <c r="Q8053">
        <v>491954.12400000001</v>
      </c>
      <c r="R8053" t="s">
        <v>333</v>
      </c>
      <c r="S8053" t="s">
        <v>38</v>
      </c>
      <c r="T8053" t="s">
        <v>89</v>
      </c>
      <c r="V8053" t="s">
        <v>211</v>
      </c>
      <c r="Y8053" t="s">
        <v>30</v>
      </c>
    </row>
    <row r="8054" spans="1:25" x14ac:dyDescent="0.45">
      <c r="A8054" t="s">
        <v>335</v>
      </c>
      <c r="B8054" t="s">
        <v>647</v>
      </c>
      <c r="C8054">
        <v>50368</v>
      </c>
      <c r="D8054" t="s">
        <v>162</v>
      </c>
      <c r="F8054">
        <v>2024</v>
      </c>
      <c r="G8054">
        <v>1228</v>
      </c>
      <c r="H8054">
        <v>1223.3800000000001</v>
      </c>
      <c r="J8054">
        <v>57866.720000000001</v>
      </c>
      <c r="O8054">
        <v>0.63500000000000001</v>
      </c>
      <c r="P8054">
        <v>7.1999999999999998E-3</v>
      </c>
      <c r="Q8054">
        <v>185620.52100000001</v>
      </c>
      <c r="R8054" t="s">
        <v>333</v>
      </c>
      <c r="S8054" t="s">
        <v>38</v>
      </c>
      <c r="T8054" t="s">
        <v>89</v>
      </c>
      <c r="V8054" t="s">
        <v>211</v>
      </c>
      <c r="Y8054" t="s">
        <v>30</v>
      </c>
    </row>
    <row r="8055" spans="1:25" x14ac:dyDescent="0.45">
      <c r="A8055" t="s">
        <v>274</v>
      </c>
      <c r="B8055" t="s">
        <v>648</v>
      </c>
      <c r="C8055">
        <v>50385</v>
      </c>
      <c r="D8055">
        <v>1001</v>
      </c>
      <c r="F8055">
        <v>2009</v>
      </c>
      <c r="G8055">
        <v>1649</v>
      </c>
      <c r="H8055">
        <v>1552.14</v>
      </c>
      <c r="I8055">
        <v>90798.47</v>
      </c>
      <c r="K8055">
        <v>0.224</v>
      </c>
      <c r="L8055">
        <v>8.9999999999999998E-4</v>
      </c>
      <c r="M8055">
        <v>43881.79</v>
      </c>
      <c r="N8055">
        <v>5.9200000000000003E-2</v>
      </c>
      <c r="O8055">
        <v>11.102</v>
      </c>
      <c r="P8055">
        <v>4.8399999999999999E-2</v>
      </c>
      <c r="Q8055">
        <v>738370.97900000005</v>
      </c>
      <c r="R8055" t="s">
        <v>333</v>
      </c>
      <c r="S8055" t="s">
        <v>38</v>
      </c>
      <c r="T8055" t="s">
        <v>89</v>
      </c>
      <c r="V8055" t="s">
        <v>608</v>
      </c>
      <c r="Y8055" t="s">
        <v>107</v>
      </c>
    </row>
    <row r="8056" spans="1:25" x14ac:dyDescent="0.45">
      <c r="A8056" t="s">
        <v>274</v>
      </c>
      <c r="B8056" t="s">
        <v>648</v>
      </c>
      <c r="C8056">
        <v>50385</v>
      </c>
      <c r="D8056">
        <v>1001</v>
      </c>
      <c r="F8056">
        <v>2010</v>
      </c>
      <c r="G8056">
        <v>3465</v>
      </c>
      <c r="H8056">
        <v>3360.97</v>
      </c>
      <c r="I8056">
        <v>199704.17</v>
      </c>
      <c r="K8056">
        <v>0.52600000000000002</v>
      </c>
      <c r="L8056">
        <v>1E-3</v>
      </c>
      <c r="M8056">
        <v>104085.454</v>
      </c>
      <c r="N8056">
        <v>5.91E-2</v>
      </c>
      <c r="O8056">
        <v>20.027999999999999</v>
      </c>
      <c r="P8056">
        <v>3.3099999999999997E-2</v>
      </c>
      <c r="Q8056">
        <v>1751437.031</v>
      </c>
      <c r="R8056" t="s">
        <v>333</v>
      </c>
      <c r="S8056" t="s">
        <v>38</v>
      </c>
      <c r="T8056" t="s">
        <v>89</v>
      </c>
      <c r="V8056" t="s">
        <v>608</v>
      </c>
      <c r="Y8056" t="s">
        <v>107</v>
      </c>
    </row>
    <row r="8057" spans="1:25" x14ac:dyDescent="0.45">
      <c r="A8057" t="s">
        <v>274</v>
      </c>
      <c r="B8057" t="s">
        <v>648</v>
      </c>
      <c r="C8057">
        <v>50385</v>
      </c>
      <c r="D8057">
        <v>1001</v>
      </c>
      <c r="F8057">
        <v>2011</v>
      </c>
      <c r="G8057">
        <v>4823</v>
      </c>
      <c r="H8057">
        <v>4670.08</v>
      </c>
      <c r="I8057">
        <v>282567.87</v>
      </c>
      <c r="K8057">
        <v>0.73399999999999999</v>
      </c>
      <c r="L8057">
        <v>1E-3</v>
      </c>
      <c r="M8057">
        <v>145332.10500000001</v>
      </c>
      <c r="N8057">
        <v>5.91E-2</v>
      </c>
      <c r="O8057">
        <v>31.704000000000001</v>
      </c>
      <c r="P8057">
        <v>3.6200000000000003E-2</v>
      </c>
      <c r="Q8057">
        <v>2445495.0610000002</v>
      </c>
      <c r="R8057" t="s">
        <v>333</v>
      </c>
      <c r="S8057" t="s">
        <v>38</v>
      </c>
      <c r="T8057" t="s">
        <v>89</v>
      </c>
      <c r="V8057" t="s">
        <v>608</v>
      </c>
      <c r="Y8057" t="s">
        <v>107</v>
      </c>
    </row>
    <row r="8058" spans="1:25" x14ac:dyDescent="0.45">
      <c r="A8058" t="s">
        <v>274</v>
      </c>
      <c r="B8058" t="s">
        <v>648</v>
      </c>
      <c r="C8058">
        <v>50385</v>
      </c>
      <c r="D8058">
        <v>1001</v>
      </c>
      <c r="F8058">
        <v>2012</v>
      </c>
      <c r="G8058">
        <v>7377</v>
      </c>
      <c r="H8058">
        <v>7295.53</v>
      </c>
      <c r="I8058">
        <v>449374.92</v>
      </c>
      <c r="K8058">
        <v>1.155</v>
      </c>
      <c r="L8058">
        <v>1E-3</v>
      </c>
      <c r="M8058">
        <v>228678.80600000001</v>
      </c>
      <c r="N8058">
        <v>5.91E-2</v>
      </c>
      <c r="O8058">
        <v>38.89</v>
      </c>
      <c r="P8058">
        <v>2.3699999999999999E-2</v>
      </c>
      <c r="Q8058">
        <v>3848036.5040000002</v>
      </c>
      <c r="R8058" t="s">
        <v>333</v>
      </c>
      <c r="S8058" t="s">
        <v>38</v>
      </c>
      <c r="T8058" t="s">
        <v>89</v>
      </c>
      <c r="V8058" t="s">
        <v>608</v>
      </c>
      <c r="Y8058" t="s">
        <v>277</v>
      </c>
    </row>
    <row r="8059" spans="1:25" x14ac:dyDescent="0.45">
      <c r="A8059" t="s">
        <v>274</v>
      </c>
      <c r="B8059" t="s">
        <v>648</v>
      </c>
      <c r="C8059">
        <v>50385</v>
      </c>
      <c r="D8059">
        <v>1001</v>
      </c>
      <c r="F8059">
        <v>2013</v>
      </c>
      <c r="G8059">
        <v>3353</v>
      </c>
      <c r="H8059">
        <v>3246.01</v>
      </c>
      <c r="I8059">
        <v>189402.33</v>
      </c>
      <c r="K8059">
        <v>0.501</v>
      </c>
      <c r="L8059">
        <v>1E-3</v>
      </c>
      <c r="M8059">
        <v>99162.784</v>
      </c>
      <c r="N8059">
        <v>5.91E-2</v>
      </c>
      <c r="O8059">
        <v>24.594999999999999</v>
      </c>
      <c r="P8059">
        <v>3.7499999999999999E-2</v>
      </c>
      <c r="Q8059">
        <v>1668583.183</v>
      </c>
      <c r="R8059" t="s">
        <v>333</v>
      </c>
      <c r="S8059" t="s">
        <v>38</v>
      </c>
      <c r="T8059" t="s">
        <v>89</v>
      </c>
      <c r="V8059" t="s">
        <v>608</v>
      </c>
      <c r="Y8059" t="s">
        <v>277</v>
      </c>
    </row>
    <row r="8060" spans="1:25" x14ac:dyDescent="0.45">
      <c r="A8060" t="s">
        <v>274</v>
      </c>
      <c r="B8060" t="s">
        <v>648</v>
      </c>
      <c r="C8060">
        <v>50385</v>
      </c>
      <c r="D8060">
        <v>1001</v>
      </c>
      <c r="F8060">
        <v>2014</v>
      </c>
      <c r="G8060">
        <v>3674</v>
      </c>
      <c r="H8060">
        <v>3551.72</v>
      </c>
      <c r="I8060">
        <v>210325.24</v>
      </c>
      <c r="K8060">
        <v>0.54600000000000004</v>
      </c>
      <c r="L8060">
        <v>1E-3</v>
      </c>
      <c r="M8060">
        <v>108158.694</v>
      </c>
      <c r="N8060">
        <v>5.91E-2</v>
      </c>
      <c r="O8060">
        <v>22.056999999999999</v>
      </c>
      <c r="P8060">
        <v>3.27E-2</v>
      </c>
      <c r="Q8060">
        <v>1820002.8130000001</v>
      </c>
      <c r="R8060" t="s">
        <v>333</v>
      </c>
      <c r="S8060" t="s">
        <v>38</v>
      </c>
      <c r="T8060" t="s">
        <v>89</v>
      </c>
      <c r="V8060" t="s">
        <v>608</v>
      </c>
      <c r="Y8060" t="s">
        <v>277</v>
      </c>
    </row>
    <row r="8061" spans="1:25" x14ac:dyDescent="0.45">
      <c r="A8061" t="s">
        <v>274</v>
      </c>
      <c r="B8061" t="s">
        <v>648</v>
      </c>
      <c r="C8061">
        <v>50385</v>
      </c>
      <c r="D8061">
        <v>1001</v>
      </c>
      <c r="F8061">
        <v>2015</v>
      </c>
      <c r="G8061">
        <v>4294</v>
      </c>
      <c r="H8061">
        <v>4212.79</v>
      </c>
      <c r="I8061">
        <v>256044.36</v>
      </c>
      <c r="K8061">
        <v>0.66100000000000003</v>
      </c>
      <c r="L8061">
        <v>1E-3</v>
      </c>
      <c r="M8061">
        <v>130882.67</v>
      </c>
      <c r="N8061">
        <v>5.91E-2</v>
      </c>
      <c r="O8061">
        <v>22.71</v>
      </c>
      <c r="P8061">
        <v>2.63E-2</v>
      </c>
      <c r="Q8061">
        <v>2202336.6949999998</v>
      </c>
      <c r="R8061" t="s">
        <v>333</v>
      </c>
      <c r="S8061" t="s">
        <v>38</v>
      </c>
      <c r="T8061" t="s">
        <v>89</v>
      </c>
      <c r="V8061" t="s">
        <v>608</v>
      </c>
      <c r="Y8061" t="s">
        <v>297</v>
      </c>
    </row>
    <row r="8062" spans="1:25" x14ac:dyDescent="0.45">
      <c r="A8062" t="s">
        <v>274</v>
      </c>
      <c r="B8062" t="s">
        <v>648</v>
      </c>
      <c r="C8062">
        <v>50385</v>
      </c>
      <c r="D8062">
        <v>1001</v>
      </c>
      <c r="F8062">
        <v>2016</v>
      </c>
      <c r="G8062">
        <v>3147</v>
      </c>
      <c r="H8062">
        <v>3068.08</v>
      </c>
      <c r="I8062">
        <v>183025.4</v>
      </c>
      <c r="K8062">
        <v>0.47199999999999998</v>
      </c>
      <c r="L8062">
        <v>1E-3</v>
      </c>
      <c r="M8062">
        <v>93570.23</v>
      </c>
      <c r="N8062">
        <v>5.91E-2</v>
      </c>
      <c r="O8062">
        <v>16.274000000000001</v>
      </c>
      <c r="P8062">
        <v>2.6700000000000002E-2</v>
      </c>
      <c r="Q8062">
        <v>1574516.9939999999</v>
      </c>
      <c r="R8062" t="s">
        <v>333</v>
      </c>
      <c r="S8062" t="s">
        <v>38</v>
      </c>
      <c r="T8062" t="s">
        <v>89</v>
      </c>
      <c r="V8062" t="s">
        <v>608</v>
      </c>
      <c r="Y8062" t="s">
        <v>297</v>
      </c>
    </row>
    <row r="8063" spans="1:25" x14ac:dyDescent="0.45">
      <c r="A8063" t="s">
        <v>274</v>
      </c>
      <c r="B8063" t="s">
        <v>648</v>
      </c>
      <c r="C8063">
        <v>50385</v>
      </c>
      <c r="D8063">
        <v>1001</v>
      </c>
      <c r="F8063">
        <v>2017</v>
      </c>
      <c r="G8063">
        <v>519</v>
      </c>
      <c r="H8063">
        <v>473.88</v>
      </c>
      <c r="I8063">
        <v>25631.16</v>
      </c>
      <c r="K8063">
        <v>6.8000000000000005E-2</v>
      </c>
      <c r="L8063">
        <v>1E-3</v>
      </c>
      <c r="M8063">
        <v>13485.092000000001</v>
      </c>
      <c r="N8063">
        <v>5.9200000000000003E-2</v>
      </c>
      <c r="O8063">
        <v>3.6070000000000002</v>
      </c>
      <c r="P8063">
        <v>5.0200000000000002E-2</v>
      </c>
      <c r="Q8063">
        <v>226906.70499999999</v>
      </c>
      <c r="R8063" t="s">
        <v>333</v>
      </c>
      <c r="S8063" t="s">
        <v>38</v>
      </c>
      <c r="T8063" t="s">
        <v>89</v>
      </c>
      <c r="V8063" t="s">
        <v>608</v>
      </c>
      <c r="Y8063" t="s">
        <v>299</v>
      </c>
    </row>
    <row r="8064" spans="1:25" x14ac:dyDescent="0.45">
      <c r="A8064" t="s">
        <v>274</v>
      </c>
      <c r="B8064" t="s">
        <v>648</v>
      </c>
      <c r="C8064">
        <v>50385</v>
      </c>
      <c r="D8064">
        <v>1001</v>
      </c>
      <c r="F8064">
        <v>2018</v>
      </c>
      <c r="G8064">
        <v>334</v>
      </c>
      <c r="H8064">
        <v>298.94</v>
      </c>
      <c r="I8064">
        <v>15623.57</v>
      </c>
      <c r="K8064">
        <v>4.2999999999999997E-2</v>
      </c>
      <c r="L8064">
        <v>1E-3</v>
      </c>
      <c r="M8064">
        <v>8439.9290000000001</v>
      </c>
      <c r="N8064">
        <v>5.9200000000000003E-2</v>
      </c>
      <c r="O8064">
        <v>2.5819999999999999</v>
      </c>
      <c r="P8064">
        <v>5.62E-2</v>
      </c>
      <c r="Q8064">
        <v>142025.264</v>
      </c>
      <c r="R8064" t="s">
        <v>333</v>
      </c>
      <c r="S8064" t="s">
        <v>38</v>
      </c>
      <c r="T8064" t="s">
        <v>89</v>
      </c>
      <c r="V8064" t="s">
        <v>608</v>
      </c>
      <c r="Y8064" t="s">
        <v>299</v>
      </c>
    </row>
    <row r="8065" spans="1:25" x14ac:dyDescent="0.45">
      <c r="A8065" t="s">
        <v>274</v>
      </c>
      <c r="B8065" t="s">
        <v>648</v>
      </c>
      <c r="C8065">
        <v>50385</v>
      </c>
      <c r="D8065">
        <v>1001</v>
      </c>
      <c r="F8065">
        <v>2019</v>
      </c>
      <c r="G8065">
        <v>253</v>
      </c>
      <c r="H8065">
        <v>226.89</v>
      </c>
      <c r="I8065">
        <v>11257.55</v>
      </c>
      <c r="K8065">
        <v>3.2000000000000001E-2</v>
      </c>
      <c r="L8065">
        <v>1E-3</v>
      </c>
      <c r="M8065">
        <v>6387.7039999999997</v>
      </c>
      <c r="N8065">
        <v>5.9200000000000003E-2</v>
      </c>
      <c r="O8065">
        <v>2.5219999999999998</v>
      </c>
      <c r="P8065">
        <v>7.4099999999999999E-2</v>
      </c>
      <c r="Q8065">
        <v>107486.231</v>
      </c>
      <c r="R8065" t="s">
        <v>333</v>
      </c>
      <c r="S8065" t="s">
        <v>38</v>
      </c>
      <c r="T8065" t="s">
        <v>89</v>
      </c>
      <c r="V8065" t="s">
        <v>608</v>
      </c>
      <c r="Y8065" t="s">
        <v>299</v>
      </c>
    </row>
    <row r="8066" spans="1:25" x14ac:dyDescent="0.45">
      <c r="A8066" t="s">
        <v>274</v>
      </c>
      <c r="B8066" t="s">
        <v>648</v>
      </c>
      <c r="C8066">
        <v>50385</v>
      </c>
      <c r="D8066">
        <v>1001</v>
      </c>
      <c r="F8066">
        <v>2020</v>
      </c>
      <c r="G8066">
        <v>616</v>
      </c>
      <c r="H8066">
        <v>566.14</v>
      </c>
      <c r="I8066">
        <v>29210.09</v>
      </c>
      <c r="K8066">
        <v>8.2000000000000003E-2</v>
      </c>
      <c r="L8066">
        <v>1E-3</v>
      </c>
      <c r="M8066">
        <v>16148.072</v>
      </c>
      <c r="N8066">
        <v>5.9200000000000003E-2</v>
      </c>
      <c r="O8066">
        <v>7.1580000000000004</v>
      </c>
      <c r="P8066">
        <v>7.7600000000000002E-2</v>
      </c>
      <c r="Q8066">
        <v>271728.652</v>
      </c>
      <c r="R8066" t="s">
        <v>333</v>
      </c>
      <c r="S8066" t="s">
        <v>38</v>
      </c>
      <c r="T8066" t="s">
        <v>89</v>
      </c>
      <c r="V8066" t="s">
        <v>608</v>
      </c>
      <c r="Y8066" t="s">
        <v>147</v>
      </c>
    </row>
    <row r="8067" spans="1:25" x14ac:dyDescent="0.45">
      <c r="A8067" t="s">
        <v>274</v>
      </c>
      <c r="B8067" t="s">
        <v>648</v>
      </c>
      <c r="C8067">
        <v>50385</v>
      </c>
      <c r="D8067">
        <v>1001</v>
      </c>
      <c r="F8067">
        <v>2021</v>
      </c>
      <c r="G8067">
        <v>631</v>
      </c>
      <c r="H8067">
        <v>586.44000000000005</v>
      </c>
      <c r="I8067">
        <v>30687.45</v>
      </c>
      <c r="K8067">
        <v>8.5000000000000006E-2</v>
      </c>
      <c r="L8067">
        <v>1E-3</v>
      </c>
      <c r="M8067">
        <v>16891.740000000002</v>
      </c>
      <c r="N8067">
        <v>5.9200000000000003E-2</v>
      </c>
      <c r="O8067">
        <v>4.6619999999999999</v>
      </c>
      <c r="P8067">
        <v>5.3100000000000001E-2</v>
      </c>
      <c r="Q8067">
        <v>284241.89199999999</v>
      </c>
      <c r="R8067" t="s">
        <v>333</v>
      </c>
      <c r="S8067" t="s">
        <v>38</v>
      </c>
      <c r="T8067" t="s">
        <v>89</v>
      </c>
      <c r="V8067" t="s">
        <v>608</v>
      </c>
      <c r="Y8067" t="s">
        <v>152</v>
      </c>
    </row>
    <row r="8068" spans="1:25" x14ac:dyDescent="0.45">
      <c r="A8068" t="s">
        <v>274</v>
      </c>
      <c r="B8068" t="s">
        <v>648</v>
      </c>
      <c r="C8068">
        <v>50385</v>
      </c>
      <c r="D8068">
        <v>1001</v>
      </c>
      <c r="F8068">
        <v>2022</v>
      </c>
      <c r="G8068">
        <v>92</v>
      </c>
      <c r="H8068">
        <v>83.35</v>
      </c>
      <c r="I8068">
        <v>4567.01</v>
      </c>
      <c r="K8068">
        <v>1.2999999999999999E-2</v>
      </c>
      <c r="L8068">
        <v>1E-3</v>
      </c>
      <c r="M8068">
        <v>2563.12</v>
      </c>
      <c r="N8068">
        <v>5.91E-2</v>
      </c>
      <c r="O8068">
        <v>1.095</v>
      </c>
      <c r="P8068">
        <v>8.6300000000000002E-2</v>
      </c>
      <c r="Q8068">
        <v>43134.432000000001</v>
      </c>
      <c r="R8068" t="s">
        <v>333</v>
      </c>
      <c r="S8068" t="s">
        <v>38</v>
      </c>
      <c r="T8068" t="s">
        <v>89</v>
      </c>
      <c r="V8068" t="s">
        <v>608</v>
      </c>
      <c r="Y8068" t="s">
        <v>152</v>
      </c>
    </row>
    <row r="8069" spans="1:25" x14ac:dyDescent="0.45">
      <c r="A8069" t="s">
        <v>274</v>
      </c>
      <c r="B8069" t="s">
        <v>648</v>
      </c>
      <c r="C8069">
        <v>50385</v>
      </c>
      <c r="D8069">
        <v>2001</v>
      </c>
      <c r="F8069">
        <v>2009</v>
      </c>
      <c r="G8069">
        <v>1755</v>
      </c>
      <c r="H8069">
        <v>1659.46</v>
      </c>
      <c r="I8069">
        <v>94184.13</v>
      </c>
      <c r="K8069">
        <v>0.23499999999999999</v>
      </c>
      <c r="L8069">
        <v>1E-3</v>
      </c>
      <c r="M8069">
        <v>45582.697999999997</v>
      </c>
      <c r="N8069">
        <v>5.9200000000000003E-2</v>
      </c>
      <c r="O8069">
        <v>13.262</v>
      </c>
      <c r="P8069">
        <v>5.6500000000000002E-2</v>
      </c>
      <c r="Q8069">
        <v>766998.50199999998</v>
      </c>
      <c r="R8069" t="s">
        <v>333</v>
      </c>
      <c r="S8069" t="s">
        <v>38</v>
      </c>
      <c r="T8069" t="s">
        <v>89</v>
      </c>
      <c r="V8069" t="s">
        <v>608</v>
      </c>
      <c r="Y8069" t="s">
        <v>107</v>
      </c>
    </row>
    <row r="8070" spans="1:25" x14ac:dyDescent="0.45">
      <c r="A8070" t="s">
        <v>274</v>
      </c>
      <c r="B8070" t="s">
        <v>648</v>
      </c>
      <c r="C8070">
        <v>50385</v>
      </c>
      <c r="D8070">
        <v>2001</v>
      </c>
      <c r="F8070">
        <v>2010</v>
      </c>
      <c r="G8070">
        <v>2858</v>
      </c>
      <c r="H8070">
        <v>2753.42</v>
      </c>
      <c r="I8070">
        <v>162026.67000000001</v>
      </c>
      <c r="K8070">
        <v>0.42399999999999999</v>
      </c>
      <c r="L8070">
        <v>1E-3</v>
      </c>
      <c r="M8070">
        <v>83906.672000000006</v>
      </c>
      <c r="N8070">
        <v>5.91E-2</v>
      </c>
      <c r="O8070">
        <v>16.788</v>
      </c>
      <c r="P8070">
        <v>3.7699999999999997E-2</v>
      </c>
      <c r="Q8070">
        <v>1411901.2109999999</v>
      </c>
      <c r="R8070" t="s">
        <v>333</v>
      </c>
      <c r="S8070" t="s">
        <v>38</v>
      </c>
      <c r="T8070" t="s">
        <v>89</v>
      </c>
      <c r="V8070" t="s">
        <v>608</v>
      </c>
      <c r="Y8070" t="s">
        <v>107</v>
      </c>
    </row>
    <row r="8071" spans="1:25" x14ac:dyDescent="0.45">
      <c r="A8071" t="s">
        <v>274</v>
      </c>
      <c r="B8071" t="s">
        <v>648</v>
      </c>
      <c r="C8071">
        <v>50385</v>
      </c>
      <c r="D8071">
        <v>2001</v>
      </c>
      <c r="F8071">
        <v>2011</v>
      </c>
      <c r="G8071">
        <v>4676</v>
      </c>
      <c r="H8071">
        <v>4527.1099999999997</v>
      </c>
      <c r="I8071">
        <v>262671</v>
      </c>
      <c r="K8071">
        <v>0.68400000000000005</v>
      </c>
      <c r="L8071">
        <v>1E-3</v>
      </c>
      <c r="M8071">
        <v>135528.53</v>
      </c>
      <c r="N8071">
        <v>5.91E-2</v>
      </c>
      <c r="O8071">
        <v>29.28</v>
      </c>
      <c r="P8071">
        <v>3.6999999999999998E-2</v>
      </c>
      <c r="Q8071">
        <v>2280557.5660000001</v>
      </c>
      <c r="R8071" t="s">
        <v>333</v>
      </c>
      <c r="S8071" t="s">
        <v>38</v>
      </c>
      <c r="T8071" t="s">
        <v>89</v>
      </c>
      <c r="V8071" t="s">
        <v>608</v>
      </c>
      <c r="Y8071" t="s">
        <v>107</v>
      </c>
    </row>
    <row r="8072" spans="1:25" x14ac:dyDescent="0.45">
      <c r="A8072" t="s">
        <v>274</v>
      </c>
      <c r="B8072" t="s">
        <v>648</v>
      </c>
      <c r="C8072">
        <v>50385</v>
      </c>
      <c r="D8072">
        <v>2001</v>
      </c>
      <c r="F8072">
        <v>2012</v>
      </c>
      <c r="G8072">
        <v>6964</v>
      </c>
      <c r="H8072">
        <v>6891.4</v>
      </c>
      <c r="I8072">
        <v>411560.21</v>
      </c>
      <c r="K8072">
        <v>1.075</v>
      </c>
      <c r="L8072">
        <v>1E-3</v>
      </c>
      <c r="M8072">
        <v>212835.64</v>
      </c>
      <c r="N8072">
        <v>5.91E-2</v>
      </c>
      <c r="O8072">
        <v>34.024000000000001</v>
      </c>
      <c r="P8072">
        <v>2.3E-2</v>
      </c>
      <c r="Q8072">
        <v>3581429.03</v>
      </c>
      <c r="R8072" t="s">
        <v>333</v>
      </c>
      <c r="S8072" t="s">
        <v>38</v>
      </c>
      <c r="T8072" t="s">
        <v>89</v>
      </c>
      <c r="V8072" t="s">
        <v>608</v>
      </c>
      <c r="Y8072" t="s">
        <v>277</v>
      </c>
    </row>
    <row r="8073" spans="1:25" x14ac:dyDescent="0.45">
      <c r="A8073" t="s">
        <v>274</v>
      </c>
      <c r="B8073" t="s">
        <v>648</v>
      </c>
      <c r="C8073">
        <v>50385</v>
      </c>
      <c r="D8073">
        <v>2001</v>
      </c>
      <c r="F8073">
        <v>2013</v>
      </c>
      <c r="G8073">
        <v>3222</v>
      </c>
      <c r="H8073">
        <v>3124.63</v>
      </c>
      <c r="I8073">
        <v>179565.61</v>
      </c>
      <c r="K8073">
        <v>0.46600000000000003</v>
      </c>
      <c r="L8073">
        <v>1E-3</v>
      </c>
      <c r="M8073">
        <v>92284.106</v>
      </c>
      <c r="N8073">
        <v>5.91E-2</v>
      </c>
      <c r="O8073">
        <v>19.286000000000001</v>
      </c>
      <c r="P8073">
        <v>3.2300000000000002E-2</v>
      </c>
      <c r="Q8073">
        <v>1552822.013</v>
      </c>
      <c r="R8073" t="s">
        <v>333</v>
      </c>
      <c r="S8073" t="s">
        <v>38</v>
      </c>
      <c r="T8073" t="s">
        <v>89</v>
      </c>
      <c r="V8073" t="s">
        <v>608</v>
      </c>
      <c r="Y8073" t="s">
        <v>277</v>
      </c>
    </row>
    <row r="8074" spans="1:25" x14ac:dyDescent="0.45">
      <c r="A8074" t="s">
        <v>274</v>
      </c>
      <c r="B8074" t="s">
        <v>648</v>
      </c>
      <c r="C8074">
        <v>50385</v>
      </c>
      <c r="D8074">
        <v>2001</v>
      </c>
      <c r="F8074">
        <v>2014</v>
      </c>
      <c r="G8074">
        <v>3558</v>
      </c>
      <c r="H8074">
        <v>3424.87</v>
      </c>
      <c r="I8074">
        <v>205754.34</v>
      </c>
      <c r="K8074">
        <v>0.52100000000000002</v>
      </c>
      <c r="L8074">
        <v>1E-3</v>
      </c>
      <c r="M8074">
        <v>103237.643</v>
      </c>
      <c r="N8074">
        <v>5.91E-2</v>
      </c>
      <c r="O8074">
        <v>23.373999999999999</v>
      </c>
      <c r="P8074">
        <v>3.6600000000000001E-2</v>
      </c>
      <c r="Q8074">
        <v>1737194.459</v>
      </c>
      <c r="R8074" t="s">
        <v>333</v>
      </c>
      <c r="S8074" t="s">
        <v>38</v>
      </c>
      <c r="T8074" t="s">
        <v>89</v>
      </c>
      <c r="V8074" t="s">
        <v>608</v>
      </c>
      <c r="Y8074" t="s">
        <v>277</v>
      </c>
    </row>
    <row r="8075" spans="1:25" x14ac:dyDescent="0.45">
      <c r="A8075" t="s">
        <v>274</v>
      </c>
      <c r="B8075" t="s">
        <v>648</v>
      </c>
      <c r="C8075">
        <v>50385</v>
      </c>
      <c r="D8075">
        <v>2001</v>
      </c>
      <c r="F8075">
        <v>2015</v>
      </c>
      <c r="G8075">
        <v>4084</v>
      </c>
      <c r="H8075">
        <v>3991.61</v>
      </c>
      <c r="I8075">
        <v>252849.5</v>
      </c>
      <c r="K8075">
        <v>0.63300000000000001</v>
      </c>
      <c r="L8075">
        <v>1E-3</v>
      </c>
      <c r="M8075">
        <v>125320.22900000001</v>
      </c>
      <c r="N8075">
        <v>5.91E-2</v>
      </c>
      <c r="O8075">
        <v>24.474</v>
      </c>
      <c r="P8075">
        <v>3.2300000000000002E-2</v>
      </c>
      <c r="Q8075">
        <v>2108801.3539999998</v>
      </c>
      <c r="R8075" t="s">
        <v>333</v>
      </c>
      <c r="S8075" t="s">
        <v>38</v>
      </c>
      <c r="T8075" t="s">
        <v>89</v>
      </c>
      <c r="V8075" t="s">
        <v>608</v>
      </c>
      <c r="Y8075" t="s">
        <v>297</v>
      </c>
    </row>
    <row r="8076" spans="1:25" x14ac:dyDescent="0.45">
      <c r="A8076" t="s">
        <v>274</v>
      </c>
      <c r="B8076" t="s">
        <v>648</v>
      </c>
      <c r="C8076">
        <v>50385</v>
      </c>
      <c r="D8076">
        <v>2001</v>
      </c>
      <c r="F8076">
        <v>2016</v>
      </c>
      <c r="G8076">
        <v>3259</v>
      </c>
      <c r="H8076">
        <v>3171.26</v>
      </c>
      <c r="I8076">
        <v>195919.47</v>
      </c>
      <c r="K8076">
        <v>0.49199999999999999</v>
      </c>
      <c r="L8076">
        <v>1E-3</v>
      </c>
      <c r="M8076">
        <v>97513.858999999997</v>
      </c>
      <c r="N8076">
        <v>5.91E-2</v>
      </c>
      <c r="O8076">
        <v>15.872999999999999</v>
      </c>
      <c r="P8076">
        <v>2.76E-2</v>
      </c>
      <c r="Q8076">
        <v>1640859.8119999999</v>
      </c>
      <c r="R8076" t="s">
        <v>333</v>
      </c>
      <c r="S8076" t="s">
        <v>38</v>
      </c>
      <c r="T8076" t="s">
        <v>89</v>
      </c>
      <c r="V8076" t="s">
        <v>608</v>
      </c>
      <c r="Y8076" t="s">
        <v>297</v>
      </c>
    </row>
    <row r="8077" spans="1:25" x14ac:dyDescent="0.45">
      <c r="A8077" t="s">
        <v>274</v>
      </c>
      <c r="B8077" t="s">
        <v>648</v>
      </c>
      <c r="C8077">
        <v>50385</v>
      </c>
      <c r="D8077">
        <v>2001</v>
      </c>
      <c r="F8077">
        <v>2017</v>
      </c>
      <c r="G8077">
        <v>522</v>
      </c>
      <c r="H8077">
        <v>478.38</v>
      </c>
      <c r="I8077">
        <v>26846.35</v>
      </c>
      <c r="K8077">
        <v>7.0000000000000007E-2</v>
      </c>
      <c r="L8077">
        <v>1E-3</v>
      </c>
      <c r="M8077">
        <v>13847.32</v>
      </c>
      <c r="N8077">
        <v>5.9200000000000003E-2</v>
      </c>
      <c r="O8077">
        <v>3.9319999999999999</v>
      </c>
      <c r="P8077">
        <v>5.2900000000000003E-2</v>
      </c>
      <c r="Q8077">
        <v>233009.41699999999</v>
      </c>
      <c r="R8077" t="s">
        <v>333</v>
      </c>
      <c r="S8077" t="s">
        <v>38</v>
      </c>
      <c r="T8077" t="s">
        <v>89</v>
      </c>
      <c r="V8077" t="s">
        <v>608</v>
      </c>
      <c r="Y8077" t="s">
        <v>299</v>
      </c>
    </row>
    <row r="8078" spans="1:25" x14ac:dyDescent="0.45">
      <c r="A8078" t="s">
        <v>274</v>
      </c>
      <c r="B8078" t="s">
        <v>648</v>
      </c>
      <c r="C8078">
        <v>50385</v>
      </c>
      <c r="D8078">
        <v>2001</v>
      </c>
      <c r="F8078">
        <v>2018</v>
      </c>
      <c r="G8078">
        <v>362</v>
      </c>
      <c r="H8078">
        <v>326.64999999999998</v>
      </c>
      <c r="I8078">
        <v>17265.2</v>
      </c>
      <c r="K8078">
        <v>4.7E-2</v>
      </c>
      <c r="L8078">
        <v>1E-3</v>
      </c>
      <c r="M8078">
        <v>9255.8690000000006</v>
      </c>
      <c r="N8078">
        <v>5.9200000000000003E-2</v>
      </c>
      <c r="O8078">
        <v>3.016</v>
      </c>
      <c r="P8078">
        <v>6.0900000000000003E-2</v>
      </c>
      <c r="Q8078">
        <v>155763.728</v>
      </c>
      <c r="R8078" t="s">
        <v>333</v>
      </c>
      <c r="S8078" t="s">
        <v>38</v>
      </c>
      <c r="T8078" t="s">
        <v>89</v>
      </c>
      <c r="V8078" t="s">
        <v>608</v>
      </c>
      <c r="Y8078" t="s">
        <v>299</v>
      </c>
    </row>
    <row r="8079" spans="1:25" x14ac:dyDescent="0.45">
      <c r="A8079" t="s">
        <v>274</v>
      </c>
      <c r="B8079" t="s">
        <v>648</v>
      </c>
      <c r="C8079">
        <v>50385</v>
      </c>
      <c r="D8079">
        <v>2001</v>
      </c>
      <c r="F8079">
        <v>2019</v>
      </c>
      <c r="G8079">
        <v>209</v>
      </c>
      <c r="H8079">
        <v>178.63</v>
      </c>
      <c r="I8079">
        <v>9358.56</v>
      </c>
      <c r="K8079">
        <v>2.5000000000000001E-2</v>
      </c>
      <c r="L8079">
        <v>1E-3</v>
      </c>
      <c r="M8079">
        <v>4987.5680000000002</v>
      </c>
      <c r="N8079">
        <v>5.9200000000000003E-2</v>
      </c>
      <c r="O8079">
        <v>1.694</v>
      </c>
      <c r="P8079">
        <v>6.93E-2</v>
      </c>
      <c r="Q8079">
        <v>83930.471999999994</v>
      </c>
      <c r="R8079" t="s">
        <v>333</v>
      </c>
      <c r="S8079" t="s">
        <v>38</v>
      </c>
      <c r="T8079" t="s">
        <v>89</v>
      </c>
      <c r="V8079" t="s">
        <v>608</v>
      </c>
      <c r="Y8079" t="s">
        <v>299</v>
      </c>
    </row>
    <row r="8080" spans="1:25" x14ac:dyDescent="0.45">
      <c r="A8080" t="s">
        <v>274</v>
      </c>
      <c r="B8080" t="s">
        <v>648</v>
      </c>
      <c r="C8080">
        <v>50385</v>
      </c>
      <c r="D8080">
        <v>2001</v>
      </c>
      <c r="F8080">
        <v>2020</v>
      </c>
      <c r="G8080">
        <v>566</v>
      </c>
      <c r="H8080">
        <v>519.55999999999995</v>
      </c>
      <c r="I8080">
        <v>28933.78</v>
      </c>
      <c r="K8080">
        <v>7.5999999999999998E-2</v>
      </c>
      <c r="L8080">
        <v>1E-3</v>
      </c>
      <c r="M8080">
        <v>15133.88</v>
      </c>
      <c r="N8080">
        <v>5.9200000000000003E-2</v>
      </c>
      <c r="O8080">
        <v>4.9470000000000001</v>
      </c>
      <c r="P8080">
        <v>5.91E-2</v>
      </c>
      <c r="Q8080">
        <v>254649.83499999999</v>
      </c>
      <c r="R8080" t="s">
        <v>333</v>
      </c>
      <c r="S8080" t="s">
        <v>38</v>
      </c>
      <c r="T8080" t="s">
        <v>89</v>
      </c>
      <c r="V8080" t="s">
        <v>608</v>
      </c>
      <c r="Y8080" t="s">
        <v>147</v>
      </c>
    </row>
    <row r="8081" spans="1:25" x14ac:dyDescent="0.45">
      <c r="A8081" t="s">
        <v>274</v>
      </c>
      <c r="B8081" t="s">
        <v>648</v>
      </c>
      <c r="C8081">
        <v>50385</v>
      </c>
      <c r="D8081">
        <v>2001</v>
      </c>
      <c r="F8081">
        <v>2021</v>
      </c>
      <c r="G8081">
        <v>629</v>
      </c>
      <c r="H8081">
        <v>584.61</v>
      </c>
      <c r="I8081">
        <v>32776.559999999998</v>
      </c>
      <c r="K8081">
        <v>8.6999999999999994E-2</v>
      </c>
      <c r="L8081">
        <v>1E-3</v>
      </c>
      <c r="M8081">
        <v>17180.906999999999</v>
      </c>
      <c r="N8081">
        <v>5.9200000000000003E-2</v>
      </c>
      <c r="O8081">
        <v>4.3680000000000003</v>
      </c>
      <c r="P8081">
        <v>4.9700000000000001E-2</v>
      </c>
      <c r="Q8081">
        <v>289115.20600000001</v>
      </c>
      <c r="R8081" t="s">
        <v>333</v>
      </c>
      <c r="S8081" t="s">
        <v>38</v>
      </c>
      <c r="T8081" t="s">
        <v>89</v>
      </c>
      <c r="V8081" t="s">
        <v>608</v>
      </c>
      <c r="Y8081" t="s">
        <v>152</v>
      </c>
    </row>
    <row r="8082" spans="1:25" x14ac:dyDescent="0.45">
      <c r="A8082" t="s">
        <v>274</v>
      </c>
      <c r="B8082" t="s">
        <v>648</v>
      </c>
      <c r="C8082">
        <v>50385</v>
      </c>
      <c r="D8082">
        <v>2001</v>
      </c>
      <c r="F8082">
        <v>2022</v>
      </c>
      <c r="G8082">
        <v>110</v>
      </c>
      <c r="H8082">
        <v>102.7</v>
      </c>
      <c r="I8082">
        <v>6114.99</v>
      </c>
      <c r="K8082">
        <v>1.7000000000000001E-2</v>
      </c>
      <c r="L8082">
        <v>1E-3</v>
      </c>
      <c r="M8082">
        <v>3285.991</v>
      </c>
      <c r="N8082">
        <v>5.91E-2</v>
      </c>
      <c r="O8082">
        <v>1.18</v>
      </c>
      <c r="P8082">
        <v>6.5699999999999995E-2</v>
      </c>
      <c r="Q8082">
        <v>55304.103999999999</v>
      </c>
      <c r="R8082" t="s">
        <v>333</v>
      </c>
      <c r="S8082" t="s">
        <v>38</v>
      </c>
      <c r="T8082" t="s">
        <v>89</v>
      </c>
      <c r="V8082" t="s">
        <v>608</v>
      </c>
      <c r="Y8082" t="s">
        <v>152</v>
      </c>
    </row>
    <row r="8083" spans="1:25" x14ac:dyDescent="0.45">
      <c r="A8083" t="s">
        <v>335</v>
      </c>
      <c r="B8083" t="s">
        <v>649</v>
      </c>
      <c r="C8083">
        <v>50449</v>
      </c>
      <c r="D8083">
        <v>1</v>
      </c>
      <c r="F8083">
        <v>2009</v>
      </c>
      <c r="G8083">
        <v>123</v>
      </c>
      <c r="H8083">
        <v>119.75</v>
      </c>
      <c r="I8083">
        <v>4350.5</v>
      </c>
      <c r="K8083">
        <v>1.2E-2</v>
      </c>
      <c r="L8083">
        <v>6.9999999999999999E-4</v>
      </c>
      <c r="M8083">
        <v>2507.625</v>
      </c>
      <c r="N8083">
        <v>5.9299999999999999E-2</v>
      </c>
      <c r="O8083">
        <v>2.12</v>
      </c>
      <c r="P8083">
        <v>0.113</v>
      </c>
      <c r="Q8083">
        <v>42197.5</v>
      </c>
      <c r="R8083" t="s">
        <v>333</v>
      </c>
      <c r="S8083" t="s">
        <v>38</v>
      </c>
      <c r="T8083" t="s">
        <v>89</v>
      </c>
      <c r="V8083" t="s">
        <v>251</v>
      </c>
      <c r="Y8083" t="s">
        <v>107</v>
      </c>
    </row>
    <row r="8084" spans="1:25" x14ac:dyDescent="0.45">
      <c r="A8084" t="s">
        <v>335</v>
      </c>
      <c r="B8084" t="s">
        <v>649</v>
      </c>
      <c r="C8084">
        <v>50449</v>
      </c>
      <c r="D8084">
        <v>1</v>
      </c>
      <c r="F8084">
        <v>2010</v>
      </c>
      <c r="G8084">
        <v>325</v>
      </c>
      <c r="H8084">
        <v>316.75</v>
      </c>
      <c r="I8084">
        <v>11943.25</v>
      </c>
      <c r="K8084">
        <v>7.9000000000000001E-2</v>
      </c>
      <c r="L8084">
        <v>1.8E-3</v>
      </c>
      <c r="M8084">
        <v>6722.3249999999998</v>
      </c>
      <c r="N8084">
        <v>5.9900000000000002E-2</v>
      </c>
      <c r="O8084">
        <v>5.9240000000000004</v>
      </c>
      <c r="P8084">
        <v>0.11600000000000001</v>
      </c>
      <c r="Q8084">
        <v>112268.75</v>
      </c>
      <c r="R8084" t="s">
        <v>333</v>
      </c>
      <c r="S8084" t="s">
        <v>38</v>
      </c>
      <c r="T8084" t="s">
        <v>89</v>
      </c>
      <c r="V8084" t="s">
        <v>251</v>
      </c>
      <c r="Y8084" t="s">
        <v>107</v>
      </c>
    </row>
    <row r="8085" spans="1:25" x14ac:dyDescent="0.45">
      <c r="A8085" t="s">
        <v>335</v>
      </c>
      <c r="B8085" t="s">
        <v>649</v>
      </c>
      <c r="C8085">
        <v>50449</v>
      </c>
      <c r="D8085">
        <v>1</v>
      </c>
      <c r="F8085">
        <v>2011</v>
      </c>
      <c r="G8085">
        <v>357</v>
      </c>
      <c r="H8085">
        <v>349.5</v>
      </c>
      <c r="I8085">
        <v>14117.75</v>
      </c>
      <c r="K8085">
        <v>3.5000000000000003E-2</v>
      </c>
      <c r="L8085">
        <v>4.0000000000000002E-4</v>
      </c>
      <c r="M8085">
        <v>7745.85</v>
      </c>
      <c r="N8085">
        <v>5.9200000000000003E-2</v>
      </c>
      <c r="O8085">
        <v>5.6639999999999997</v>
      </c>
      <c r="P8085">
        <v>9.3399999999999997E-2</v>
      </c>
      <c r="Q8085">
        <v>130369.77499999999</v>
      </c>
      <c r="R8085" t="s">
        <v>333</v>
      </c>
      <c r="S8085" t="s">
        <v>38</v>
      </c>
      <c r="T8085" t="s">
        <v>89</v>
      </c>
      <c r="V8085" t="s">
        <v>251</v>
      </c>
      <c r="Y8085" t="s">
        <v>107</v>
      </c>
    </row>
    <row r="8086" spans="1:25" x14ac:dyDescent="0.45">
      <c r="A8086" t="s">
        <v>335</v>
      </c>
      <c r="B8086" t="s">
        <v>649</v>
      </c>
      <c r="C8086">
        <v>50449</v>
      </c>
      <c r="D8086">
        <v>1</v>
      </c>
      <c r="F8086">
        <v>2012</v>
      </c>
      <c r="G8086">
        <v>1583</v>
      </c>
      <c r="H8086">
        <v>1550</v>
      </c>
      <c r="I8086">
        <v>67747</v>
      </c>
      <c r="K8086">
        <v>0.182</v>
      </c>
      <c r="L8086">
        <v>1E-3</v>
      </c>
      <c r="M8086">
        <v>36036.074999999997</v>
      </c>
      <c r="N8086">
        <v>5.9200000000000003E-2</v>
      </c>
      <c r="O8086">
        <v>29.812000000000001</v>
      </c>
      <c r="P8086">
        <v>0.1047</v>
      </c>
      <c r="Q8086">
        <v>606392.15</v>
      </c>
      <c r="R8086" t="s">
        <v>333</v>
      </c>
      <c r="S8086" t="s">
        <v>38</v>
      </c>
      <c r="T8086" t="s">
        <v>89</v>
      </c>
      <c r="V8086" t="s">
        <v>251</v>
      </c>
      <c r="Y8086" t="s">
        <v>107</v>
      </c>
    </row>
    <row r="8087" spans="1:25" x14ac:dyDescent="0.45">
      <c r="A8087" t="s">
        <v>335</v>
      </c>
      <c r="B8087" t="s">
        <v>649</v>
      </c>
      <c r="C8087">
        <v>50449</v>
      </c>
      <c r="D8087">
        <v>1</v>
      </c>
      <c r="F8087">
        <v>2013</v>
      </c>
      <c r="G8087">
        <v>1262</v>
      </c>
      <c r="H8087">
        <v>1221.25</v>
      </c>
      <c r="I8087">
        <v>50546.75</v>
      </c>
      <c r="K8087">
        <v>0.13900000000000001</v>
      </c>
      <c r="L8087">
        <v>1E-3</v>
      </c>
      <c r="M8087">
        <v>27525.525000000001</v>
      </c>
      <c r="N8087">
        <v>5.9200000000000003E-2</v>
      </c>
      <c r="O8087">
        <v>24.943999999999999</v>
      </c>
      <c r="P8087">
        <v>0.1166</v>
      </c>
      <c r="Q8087">
        <v>463194.375</v>
      </c>
      <c r="R8087" t="s">
        <v>333</v>
      </c>
      <c r="S8087" t="s">
        <v>38</v>
      </c>
      <c r="T8087" t="s">
        <v>89</v>
      </c>
      <c r="V8087" t="s">
        <v>251</v>
      </c>
      <c r="Y8087" t="s">
        <v>107</v>
      </c>
    </row>
    <row r="8088" spans="1:25" x14ac:dyDescent="0.45">
      <c r="A8088" t="s">
        <v>335</v>
      </c>
      <c r="B8088" t="s">
        <v>649</v>
      </c>
      <c r="C8088">
        <v>50449</v>
      </c>
      <c r="D8088">
        <v>1</v>
      </c>
      <c r="F8088">
        <v>2014</v>
      </c>
      <c r="G8088">
        <v>1028</v>
      </c>
      <c r="H8088">
        <v>965.25</v>
      </c>
      <c r="I8088">
        <v>38394</v>
      </c>
      <c r="K8088">
        <v>0.318</v>
      </c>
      <c r="L8088">
        <v>2.5000000000000001E-3</v>
      </c>
      <c r="M8088">
        <v>21491.7</v>
      </c>
      <c r="N8088">
        <v>6.0299999999999999E-2</v>
      </c>
      <c r="O8088">
        <v>18.41</v>
      </c>
      <c r="P8088">
        <v>0.1201</v>
      </c>
      <c r="Q8088">
        <v>357688.3</v>
      </c>
      <c r="R8088" t="s">
        <v>333</v>
      </c>
      <c r="S8088" t="s">
        <v>38</v>
      </c>
      <c r="T8088" t="s">
        <v>89</v>
      </c>
      <c r="V8088" t="s">
        <v>251</v>
      </c>
      <c r="Y8088" t="s">
        <v>107</v>
      </c>
    </row>
    <row r="8089" spans="1:25" x14ac:dyDescent="0.45">
      <c r="A8089" t="s">
        <v>335</v>
      </c>
      <c r="B8089" t="s">
        <v>649</v>
      </c>
      <c r="C8089">
        <v>50449</v>
      </c>
      <c r="D8089">
        <v>1</v>
      </c>
      <c r="F8089">
        <v>2015</v>
      </c>
      <c r="G8089">
        <v>2763</v>
      </c>
      <c r="H8089">
        <v>2667.5</v>
      </c>
      <c r="I8089">
        <v>115927.25</v>
      </c>
      <c r="K8089">
        <v>0.32500000000000001</v>
      </c>
      <c r="L8089">
        <v>5.9999999999999995E-4</v>
      </c>
      <c r="M8089">
        <v>63112.5</v>
      </c>
      <c r="N8089">
        <v>5.9400000000000001E-2</v>
      </c>
      <c r="O8089">
        <v>55.384</v>
      </c>
      <c r="P8089">
        <v>0.1142</v>
      </c>
      <c r="Q8089">
        <v>1059505.575</v>
      </c>
      <c r="R8089" t="s">
        <v>333</v>
      </c>
      <c r="S8089" t="s">
        <v>38</v>
      </c>
      <c r="T8089" t="s">
        <v>89</v>
      </c>
      <c r="V8089" t="s">
        <v>251</v>
      </c>
      <c r="Y8089" t="s">
        <v>146</v>
      </c>
    </row>
    <row r="8090" spans="1:25" x14ac:dyDescent="0.45">
      <c r="A8090" t="s">
        <v>335</v>
      </c>
      <c r="B8090" t="s">
        <v>649</v>
      </c>
      <c r="C8090">
        <v>50449</v>
      </c>
      <c r="D8090">
        <v>1</v>
      </c>
      <c r="F8090">
        <v>2016</v>
      </c>
      <c r="G8090">
        <v>2075</v>
      </c>
      <c r="H8090">
        <v>1997.25</v>
      </c>
      <c r="I8090">
        <v>84407.25</v>
      </c>
      <c r="K8090">
        <v>0.23400000000000001</v>
      </c>
      <c r="L8090">
        <v>6.9999999999999999E-4</v>
      </c>
      <c r="M8090">
        <v>46567.85</v>
      </c>
      <c r="N8090">
        <v>5.9200000000000003E-2</v>
      </c>
      <c r="O8090">
        <v>36.655999999999999</v>
      </c>
      <c r="P8090">
        <v>9.9900000000000003E-2</v>
      </c>
      <c r="Q8090">
        <v>783558.25</v>
      </c>
      <c r="R8090" t="s">
        <v>333</v>
      </c>
      <c r="S8090" t="s">
        <v>38</v>
      </c>
      <c r="T8090" t="s">
        <v>89</v>
      </c>
      <c r="V8090" t="s">
        <v>251</v>
      </c>
      <c r="Y8090" t="s">
        <v>146</v>
      </c>
    </row>
    <row r="8091" spans="1:25" x14ac:dyDescent="0.45">
      <c r="A8091" t="s">
        <v>335</v>
      </c>
      <c r="B8091" t="s">
        <v>649</v>
      </c>
      <c r="C8091">
        <v>50449</v>
      </c>
      <c r="D8091">
        <v>1</v>
      </c>
      <c r="F8091">
        <v>2017</v>
      </c>
      <c r="G8091">
        <v>1445</v>
      </c>
      <c r="H8091">
        <v>1383.75</v>
      </c>
      <c r="I8091">
        <v>58555</v>
      </c>
      <c r="K8091">
        <v>0.16700000000000001</v>
      </c>
      <c r="L8091">
        <v>1E-3</v>
      </c>
      <c r="M8091">
        <v>33046.775000000001</v>
      </c>
      <c r="N8091">
        <v>5.9200000000000003E-2</v>
      </c>
      <c r="O8091">
        <v>30.97</v>
      </c>
      <c r="P8091">
        <v>0.1188</v>
      </c>
      <c r="Q8091">
        <v>556089.875</v>
      </c>
      <c r="R8091" t="s">
        <v>333</v>
      </c>
      <c r="S8091" t="s">
        <v>38</v>
      </c>
      <c r="T8091" t="s">
        <v>89</v>
      </c>
      <c r="V8091" t="s">
        <v>251</v>
      </c>
      <c r="Y8091" t="s">
        <v>147</v>
      </c>
    </row>
    <row r="8092" spans="1:25" x14ac:dyDescent="0.45">
      <c r="A8092" t="s">
        <v>335</v>
      </c>
      <c r="B8092" t="s">
        <v>649</v>
      </c>
      <c r="C8092">
        <v>50449</v>
      </c>
      <c r="D8092">
        <v>1</v>
      </c>
      <c r="F8092">
        <v>2018</v>
      </c>
      <c r="G8092">
        <v>1953</v>
      </c>
      <c r="H8092">
        <v>1885.5</v>
      </c>
      <c r="I8092">
        <v>80976.75</v>
      </c>
      <c r="K8092">
        <v>0.22700000000000001</v>
      </c>
      <c r="L8092">
        <v>1E-3</v>
      </c>
      <c r="M8092">
        <v>44889</v>
      </c>
      <c r="N8092">
        <v>5.9299999999999999E-2</v>
      </c>
      <c r="O8092">
        <v>33.905999999999999</v>
      </c>
      <c r="P8092">
        <v>9.4500000000000001E-2</v>
      </c>
      <c r="Q8092">
        <v>755275.95</v>
      </c>
      <c r="R8092" t="s">
        <v>333</v>
      </c>
      <c r="S8092" t="s">
        <v>38</v>
      </c>
      <c r="T8092" t="s">
        <v>89</v>
      </c>
      <c r="V8092" t="s">
        <v>251</v>
      </c>
      <c r="Y8092" t="s">
        <v>147</v>
      </c>
    </row>
    <row r="8093" spans="1:25" x14ac:dyDescent="0.45">
      <c r="A8093" t="s">
        <v>335</v>
      </c>
      <c r="B8093" t="s">
        <v>649</v>
      </c>
      <c r="C8093">
        <v>50449</v>
      </c>
      <c r="D8093">
        <v>1</v>
      </c>
      <c r="F8093">
        <v>2019</v>
      </c>
      <c r="G8093">
        <v>1137</v>
      </c>
      <c r="H8093">
        <v>1084.5</v>
      </c>
      <c r="I8093">
        <v>44569.5</v>
      </c>
      <c r="K8093">
        <v>0.126</v>
      </c>
      <c r="L8093">
        <v>1E-3</v>
      </c>
      <c r="M8093">
        <v>24993.599999999999</v>
      </c>
      <c r="N8093">
        <v>5.9299999999999999E-2</v>
      </c>
      <c r="O8093">
        <v>20.956</v>
      </c>
      <c r="P8093">
        <v>0.1075</v>
      </c>
      <c r="Q8093">
        <v>420542.72499999998</v>
      </c>
      <c r="R8093" t="s">
        <v>333</v>
      </c>
      <c r="S8093" t="s">
        <v>38</v>
      </c>
      <c r="T8093" t="s">
        <v>89</v>
      </c>
      <c r="V8093" t="s">
        <v>251</v>
      </c>
      <c r="Y8093" t="s">
        <v>147</v>
      </c>
    </row>
    <row r="8094" spans="1:25" x14ac:dyDescent="0.45">
      <c r="A8094" t="s">
        <v>335</v>
      </c>
      <c r="B8094" t="s">
        <v>649</v>
      </c>
      <c r="C8094">
        <v>50449</v>
      </c>
      <c r="D8094">
        <v>1</v>
      </c>
      <c r="F8094">
        <v>2020</v>
      </c>
      <c r="G8094">
        <v>1333</v>
      </c>
      <c r="H8094">
        <v>1226.25</v>
      </c>
      <c r="I8094">
        <v>48069.75</v>
      </c>
      <c r="K8094">
        <v>0.13700000000000001</v>
      </c>
      <c r="L8094">
        <v>1E-3</v>
      </c>
      <c r="M8094">
        <v>27219.1</v>
      </c>
      <c r="N8094">
        <v>5.9200000000000003E-2</v>
      </c>
      <c r="O8094">
        <v>24.486999999999998</v>
      </c>
      <c r="P8094">
        <v>0.1125</v>
      </c>
      <c r="Q8094">
        <v>458029.77500000002</v>
      </c>
      <c r="R8094" t="s">
        <v>333</v>
      </c>
      <c r="S8094" t="s">
        <v>38</v>
      </c>
      <c r="T8094" t="s">
        <v>89</v>
      </c>
      <c r="V8094" t="s">
        <v>251</v>
      </c>
      <c r="Y8094" t="s">
        <v>147</v>
      </c>
    </row>
    <row r="8095" spans="1:25" x14ac:dyDescent="0.45">
      <c r="A8095" t="s">
        <v>335</v>
      </c>
      <c r="B8095" t="s">
        <v>649</v>
      </c>
      <c r="C8095">
        <v>50449</v>
      </c>
      <c r="D8095">
        <v>1</v>
      </c>
      <c r="F8095">
        <v>2021</v>
      </c>
      <c r="G8095">
        <v>1023</v>
      </c>
      <c r="H8095">
        <v>973.5</v>
      </c>
      <c r="I8095">
        <v>38952.5</v>
      </c>
      <c r="K8095">
        <v>0.112</v>
      </c>
      <c r="L8095">
        <v>1E-3</v>
      </c>
      <c r="M8095">
        <v>22224.15</v>
      </c>
      <c r="N8095">
        <v>5.9299999999999999E-2</v>
      </c>
      <c r="O8095">
        <v>20.244</v>
      </c>
      <c r="P8095">
        <v>0.1154</v>
      </c>
      <c r="Q8095">
        <v>373953.47499999998</v>
      </c>
      <c r="R8095" t="s">
        <v>333</v>
      </c>
      <c r="S8095" t="s">
        <v>38</v>
      </c>
      <c r="T8095" t="s">
        <v>89</v>
      </c>
      <c r="V8095" t="s">
        <v>251</v>
      </c>
      <c r="Y8095" t="s">
        <v>152</v>
      </c>
    </row>
    <row r="8096" spans="1:25" x14ac:dyDescent="0.45">
      <c r="A8096" t="s">
        <v>335</v>
      </c>
      <c r="B8096" t="s">
        <v>649</v>
      </c>
      <c r="C8096">
        <v>50449</v>
      </c>
      <c r="D8096">
        <v>1</v>
      </c>
      <c r="F8096">
        <v>2022</v>
      </c>
      <c r="G8096">
        <v>433</v>
      </c>
      <c r="H8096">
        <v>408</v>
      </c>
      <c r="I8096">
        <v>15808</v>
      </c>
      <c r="K8096">
        <v>4.4999999999999998E-2</v>
      </c>
      <c r="L8096">
        <v>1E-3</v>
      </c>
      <c r="M8096">
        <v>8941.7749999999996</v>
      </c>
      <c r="N8096">
        <v>5.9200000000000003E-2</v>
      </c>
      <c r="O8096">
        <v>8.0779999999999994</v>
      </c>
      <c r="P8096">
        <v>0.1166</v>
      </c>
      <c r="Q8096">
        <v>150460.29999999999</v>
      </c>
      <c r="R8096" t="s">
        <v>333</v>
      </c>
      <c r="S8096" t="s">
        <v>38</v>
      </c>
      <c r="T8096" t="s">
        <v>89</v>
      </c>
      <c r="V8096" t="s">
        <v>251</v>
      </c>
      <c r="Y8096" t="s">
        <v>152</v>
      </c>
    </row>
    <row r="8097" spans="1:25" x14ac:dyDescent="0.45">
      <c r="A8097" t="s">
        <v>335</v>
      </c>
      <c r="B8097" t="s">
        <v>649</v>
      </c>
      <c r="C8097">
        <v>50449</v>
      </c>
      <c r="D8097">
        <v>1</v>
      </c>
      <c r="F8097">
        <v>2023</v>
      </c>
      <c r="G8097">
        <v>1074</v>
      </c>
      <c r="H8097">
        <v>1028.75</v>
      </c>
      <c r="I8097">
        <v>41692.5</v>
      </c>
      <c r="K8097">
        <v>0.11700000000000001</v>
      </c>
      <c r="L8097">
        <v>1E-3</v>
      </c>
      <c r="M8097">
        <v>23372.75</v>
      </c>
      <c r="N8097">
        <v>5.9499999999999997E-2</v>
      </c>
      <c r="O8097">
        <v>20.597000000000001</v>
      </c>
      <c r="P8097">
        <v>0.11119999999999999</v>
      </c>
      <c r="Q8097">
        <v>392016.95</v>
      </c>
      <c r="R8097" t="s">
        <v>333</v>
      </c>
      <c r="S8097" t="s">
        <v>38</v>
      </c>
      <c r="T8097" t="s">
        <v>89</v>
      </c>
      <c r="V8097" t="s">
        <v>251</v>
      </c>
      <c r="Y8097" t="s">
        <v>152</v>
      </c>
    </row>
    <row r="8098" spans="1:25" x14ac:dyDescent="0.45">
      <c r="A8098" t="s">
        <v>335</v>
      </c>
      <c r="B8098" t="s">
        <v>649</v>
      </c>
      <c r="C8098">
        <v>50449</v>
      </c>
      <c r="D8098">
        <v>1</v>
      </c>
      <c r="F8098">
        <v>2024</v>
      </c>
      <c r="G8098">
        <v>471</v>
      </c>
      <c r="H8098">
        <v>458.75</v>
      </c>
      <c r="I8098">
        <v>19227.75</v>
      </c>
      <c r="K8098">
        <v>5.6000000000000001E-2</v>
      </c>
      <c r="L8098">
        <v>8.0000000000000004E-4</v>
      </c>
      <c r="M8098">
        <v>10780.95</v>
      </c>
      <c r="N8098">
        <v>5.9200000000000003E-2</v>
      </c>
      <c r="O8098">
        <v>9.6229999999999993</v>
      </c>
      <c r="P8098">
        <v>0.1108</v>
      </c>
      <c r="Q8098">
        <v>181405.9</v>
      </c>
      <c r="R8098" t="s">
        <v>333</v>
      </c>
      <c r="S8098" t="s">
        <v>38</v>
      </c>
      <c r="T8098" t="s">
        <v>89</v>
      </c>
      <c r="V8098" t="s">
        <v>251</v>
      </c>
      <c r="Y8098" t="s">
        <v>152</v>
      </c>
    </row>
    <row r="8099" spans="1:25" x14ac:dyDescent="0.45">
      <c r="A8099" t="s">
        <v>335</v>
      </c>
      <c r="B8099" t="s">
        <v>650</v>
      </c>
      <c r="C8099">
        <v>50450</v>
      </c>
      <c r="D8099">
        <v>1</v>
      </c>
      <c r="F8099">
        <v>2009</v>
      </c>
      <c r="G8099">
        <v>99</v>
      </c>
      <c r="H8099">
        <v>92.5</v>
      </c>
      <c r="I8099">
        <v>3909.25</v>
      </c>
      <c r="K8099">
        <v>1.0999999999999999E-2</v>
      </c>
      <c r="L8099">
        <v>8.0000000000000004E-4</v>
      </c>
      <c r="M8099">
        <v>2153.3000000000002</v>
      </c>
      <c r="N8099">
        <v>5.9200000000000003E-2</v>
      </c>
      <c r="O8099">
        <v>2.782</v>
      </c>
      <c r="P8099">
        <v>0.16320000000000001</v>
      </c>
      <c r="Q8099">
        <v>36232.1</v>
      </c>
      <c r="R8099" t="s">
        <v>333</v>
      </c>
      <c r="S8099" t="s">
        <v>38</v>
      </c>
      <c r="T8099" t="s">
        <v>89</v>
      </c>
      <c r="V8099" t="s">
        <v>251</v>
      </c>
      <c r="Y8099" t="s">
        <v>107</v>
      </c>
    </row>
    <row r="8100" spans="1:25" x14ac:dyDescent="0.45">
      <c r="A8100" t="s">
        <v>335</v>
      </c>
      <c r="B8100" t="s">
        <v>650</v>
      </c>
      <c r="C8100">
        <v>50450</v>
      </c>
      <c r="D8100">
        <v>1</v>
      </c>
      <c r="F8100">
        <v>2010</v>
      </c>
      <c r="G8100">
        <v>221</v>
      </c>
      <c r="H8100">
        <v>214.25</v>
      </c>
      <c r="I8100">
        <v>9423.5</v>
      </c>
      <c r="K8100">
        <v>2.7E-2</v>
      </c>
      <c r="L8100">
        <v>8.0000000000000004E-4</v>
      </c>
      <c r="M8100">
        <v>5096.95</v>
      </c>
      <c r="N8100">
        <v>5.9200000000000003E-2</v>
      </c>
      <c r="O8100">
        <v>6.359</v>
      </c>
      <c r="P8100">
        <v>0.15620000000000001</v>
      </c>
      <c r="Q8100">
        <v>85767.15</v>
      </c>
      <c r="R8100" t="s">
        <v>333</v>
      </c>
      <c r="S8100" t="s">
        <v>38</v>
      </c>
      <c r="T8100" t="s">
        <v>89</v>
      </c>
      <c r="V8100" t="s">
        <v>251</v>
      </c>
      <c r="Y8100" t="s">
        <v>107</v>
      </c>
    </row>
    <row r="8101" spans="1:25" x14ac:dyDescent="0.45">
      <c r="A8101" t="s">
        <v>335</v>
      </c>
      <c r="B8101" t="s">
        <v>650</v>
      </c>
      <c r="C8101">
        <v>50450</v>
      </c>
      <c r="D8101">
        <v>1</v>
      </c>
      <c r="F8101">
        <v>2011</v>
      </c>
      <c r="G8101">
        <v>269</v>
      </c>
      <c r="H8101">
        <v>258</v>
      </c>
      <c r="I8101">
        <v>11835.75</v>
      </c>
      <c r="K8101">
        <v>3.3000000000000002E-2</v>
      </c>
      <c r="L8101">
        <v>8.9999999999999998E-4</v>
      </c>
      <c r="M8101">
        <v>6340.3</v>
      </c>
      <c r="N8101">
        <v>5.9299999999999999E-2</v>
      </c>
      <c r="O8101">
        <v>7.7080000000000002</v>
      </c>
      <c r="P8101">
        <v>0.15459999999999999</v>
      </c>
      <c r="Q8101">
        <v>106669.425</v>
      </c>
      <c r="R8101" t="s">
        <v>333</v>
      </c>
      <c r="S8101" t="s">
        <v>38</v>
      </c>
      <c r="T8101" t="s">
        <v>89</v>
      </c>
      <c r="V8101" t="s">
        <v>251</v>
      </c>
      <c r="Y8101" t="s">
        <v>107</v>
      </c>
    </row>
    <row r="8102" spans="1:25" x14ac:dyDescent="0.45">
      <c r="A8102" t="s">
        <v>335</v>
      </c>
      <c r="B8102" t="s">
        <v>650</v>
      </c>
      <c r="C8102">
        <v>50450</v>
      </c>
      <c r="D8102">
        <v>1</v>
      </c>
      <c r="F8102">
        <v>2012</v>
      </c>
      <c r="G8102">
        <v>559</v>
      </c>
      <c r="H8102">
        <v>537</v>
      </c>
      <c r="I8102">
        <v>26160.75</v>
      </c>
      <c r="K8102">
        <v>7.0999999999999994E-2</v>
      </c>
      <c r="L8102">
        <v>1E-3</v>
      </c>
      <c r="M8102">
        <v>13834.575000000001</v>
      </c>
      <c r="N8102">
        <v>5.9200000000000003E-2</v>
      </c>
      <c r="O8102">
        <v>16.93</v>
      </c>
      <c r="P8102">
        <v>0.15260000000000001</v>
      </c>
      <c r="Q8102">
        <v>232775.05</v>
      </c>
      <c r="R8102" t="s">
        <v>333</v>
      </c>
      <c r="S8102" t="s">
        <v>38</v>
      </c>
      <c r="T8102" t="s">
        <v>89</v>
      </c>
      <c r="V8102" t="s">
        <v>251</v>
      </c>
      <c r="Y8102" t="s">
        <v>107</v>
      </c>
    </row>
    <row r="8103" spans="1:25" x14ac:dyDescent="0.45">
      <c r="A8103" t="s">
        <v>335</v>
      </c>
      <c r="B8103" t="s">
        <v>650</v>
      </c>
      <c r="C8103">
        <v>50450</v>
      </c>
      <c r="D8103">
        <v>1</v>
      </c>
      <c r="F8103">
        <v>2013</v>
      </c>
      <c r="G8103">
        <v>1037</v>
      </c>
      <c r="H8103">
        <v>993</v>
      </c>
      <c r="I8103">
        <v>48666</v>
      </c>
      <c r="K8103">
        <v>0.13</v>
      </c>
      <c r="L8103">
        <v>1E-3</v>
      </c>
      <c r="M8103">
        <v>25795.45</v>
      </c>
      <c r="N8103">
        <v>5.9200000000000003E-2</v>
      </c>
      <c r="O8103">
        <v>30.459</v>
      </c>
      <c r="P8103">
        <v>0.14829999999999999</v>
      </c>
      <c r="Q8103">
        <v>434058.2</v>
      </c>
      <c r="R8103" t="s">
        <v>333</v>
      </c>
      <c r="S8103" t="s">
        <v>38</v>
      </c>
      <c r="T8103" t="s">
        <v>89</v>
      </c>
      <c r="V8103" t="s">
        <v>251</v>
      </c>
      <c r="Y8103" t="s">
        <v>107</v>
      </c>
    </row>
    <row r="8104" spans="1:25" x14ac:dyDescent="0.45">
      <c r="A8104" t="s">
        <v>335</v>
      </c>
      <c r="B8104" t="s">
        <v>650</v>
      </c>
      <c r="C8104">
        <v>50450</v>
      </c>
      <c r="D8104">
        <v>1</v>
      </c>
      <c r="F8104">
        <v>2014</v>
      </c>
      <c r="G8104">
        <v>1348</v>
      </c>
      <c r="H8104">
        <v>1311.5</v>
      </c>
      <c r="I8104">
        <v>67970.75</v>
      </c>
      <c r="K8104">
        <v>0.19800000000000001</v>
      </c>
      <c r="L8104">
        <v>1E-3</v>
      </c>
      <c r="M8104">
        <v>36255.324999999997</v>
      </c>
      <c r="N8104">
        <v>5.9900000000000002E-2</v>
      </c>
      <c r="O8104">
        <v>40.886000000000003</v>
      </c>
      <c r="P8104">
        <v>0.14330000000000001</v>
      </c>
      <c r="Q8104">
        <v>602229.52500000002</v>
      </c>
      <c r="R8104" t="s">
        <v>333</v>
      </c>
      <c r="S8104" t="s">
        <v>38</v>
      </c>
      <c r="T8104" t="s">
        <v>89</v>
      </c>
      <c r="V8104" t="s">
        <v>251</v>
      </c>
      <c r="Y8104" t="s">
        <v>107</v>
      </c>
    </row>
    <row r="8105" spans="1:25" x14ac:dyDescent="0.45">
      <c r="A8105" t="s">
        <v>335</v>
      </c>
      <c r="B8105" t="s">
        <v>650</v>
      </c>
      <c r="C8105">
        <v>50450</v>
      </c>
      <c r="D8105">
        <v>1</v>
      </c>
      <c r="F8105">
        <v>2015</v>
      </c>
      <c r="G8105">
        <v>2035</v>
      </c>
      <c r="H8105">
        <v>1953.25</v>
      </c>
      <c r="I8105">
        <v>92496.25</v>
      </c>
      <c r="K8105">
        <v>0.26200000000000001</v>
      </c>
      <c r="L8105">
        <v>8.9999999999999998E-4</v>
      </c>
      <c r="M8105">
        <v>49753.55</v>
      </c>
      <c r="N8105">
        <v>5.9400000000000001E-2</v>
      </c>
      <c r="O8105">
        <v>51.470999999999997</v>
      </c>
      <c r="P8105">
        <v>0.1346</v>
      </c>
      <c r="Q8105">
        <v>834173.17500000005</v>
      </c>
      <c r="R8105" t="s">
        <v>333</v>
      </c>
      <c r="S8105" t="s">
        <v>38</v>
      </c>
      <c r="T8105" t="s">
        <v>89</v>
      </c>
      <c r="V8105" t="s">
        <v>251</v>
      </c>
      <c r="Y8105" t="s">
        <v>146</v>
      </c>
    </row>
    <row r="8106" spans="1:25" x14ac:dyDescent="0.45">
      <c r="A8106" t="s">
        <v>335</v>
      </c>
      <c r="B8106" t="s">
        <v>650</v>
      </c>
      <c r="C8106">
        <v>50450</v>
      </c>
      <c r="D8106">
        <v>1</v>
      </c>
      <c r="F8106">
        <v>2016</v>
      </c>
      <c r="G8106">
        <v>1265</v>
      </c>
      <c r="H8106">
        <v>1221.25</v>
      </c>
      <c r="I8106">
        <v>54986.25</v>
      </c>
      <c r="K8106">
        <v>0.158</v>
      </c>
      <c r="L8106">
        <v>8.0000000000000004E-4</v>
      </c>
      <c r="M8106">
        <v>29242.575000000001</v>
      </c>
      <c r="N8106">
        <v>5.9200000000000003E-2</v>
      </c>
      <c r="O8106">
        <v>27.754999999999999</v>
      </c>
      <c r="P8106">
        <v>0.12189999999999999</v>
      </c>
      <c r="Q8106">
        <v>492021.35</v>
      </c>
      <c r="R8106" t="s">
        <v>333</v>
      </c>
      <c r="S8106" t="s">
        <v>38</v>
      </c>
      <c r="T8106" t="s">
        <v>89</v>
      </c>
      <c r="V8106" t="s">
        <v>251</v>
      </c>
      <c r="Y8106" t="s">
        <v>146</v>
      </c>
    </row>
    <row r="8107" spans="1:25" x14ac:dyDescent="0.45">
      <c r="A8107" t="s">
        <v>335</v>
      </c>
      <c r="B8107" t="s">
        <v>650</v>
      </c>
      <c r="C8107">
        <v>50450</v>
      </c>
      <c r="D8107">
        <v>1</v>
      </c>
      <c r="F8107">
        <v>2017</v>
      </c>
      <c r="G8107">
        <v>1283</v>
      </c>
      <c r="H8107">
        <v>1233.75</v>
      </c>
      <c r="I8107">
        <v>57770.25</v>
      </c>
      <c r="K8107">
        <v>0.155</v>
      </c>
      <c r="L8107">
        <v>1E-3</v>
      </c>
      <c r="M8107">
        <v>30783.200000000001</v>
      </c>
      <c r="N8107">
        <v>5.9200000000000003E-2</v>
      </c>
      <c r="O8107">
        <v>33.75</v>
      </c>
      <c r="P8107">
        <v>0.14230000000000001</v>
      </c>
      <c r="Q8107">
        <v>517962.7</v>
      </c>
      <c r="R8107" t="s">
        <v>333</v>
      </c>
      <c r="S8107" t="s">
        <v>38</v>
      </c>
      <c r="T8107" t="s">
        <v>89</v>
      </c>
      <c r="V8107" t="s">
        <v>251</v>
      </c>
      <c r="Y8107" t="s">
        <v>147</v>
      </c>
    </row>
    <row r="8108" spans="1:25" x14ac:dyDescent="0.45">
      <c r="A8108" t="s">
        <v>335</v>
      </c>
      <c r="B8108" t="s">
        <v>650</v>
      </c>
      <c r="C8108">
        <v>50450</v>
      </c>
      <c r="D8108">
        <v>1</v>
      </c>
      <c r="F8108">
        <v>2018</v>
      </c>
      <c r="G8108">
        <v>1611</v>
      </c>
      <c r="H8108">
        <v>1554.75</v>
      </c>
      <c r="I8108">
        <v>71161</v>
      </c>
      <c r="K8108">
        <v>0.187</v>
      </c>
      <c r="L8108">
        <v>1E-3</v>
      </c>
      <c r="M8108">
        <v>37134.425000000003</v>
      </c>
      <c r="N8108">
        <v>5.9200000000000003E-2</v>
      </c>
      <c r="O8108">
        <v>37.671999999999997</v>
      </c>
      <c r="P8108">
        <v>0.13039999999999999</v>
      </c>
      <c r="Q8108">
        <v>624800.47499999998</v>
      </c>
      <c r="R8108" t="s">
        <v>333</v>
      </c>
      <c r="S8108" t="s">
        <v>38</v>
      </c>
      <c r="T8108" t="s">
        <v>89</v>
      </c>
      <c r="V8108" t="s">
        <v>251</v>
      </c>
      <c r="Y8108" t="s">
        <v>147</v>
      </c>
    </row>
    <row r="8109" spans="1:25" x14ac:dyDescent="0.45">
      <c r="A8109" t="s">
        <v>335</v>
      </c>
      <c r="B8109" t="s">
        <v>650</v>
      </c>
      <c r="C8109">
        <v>50450</v>
      </c>
      <c r="D8109">
        <v>1</v>
      </c>
      <c r="F8109">
        <v>2019</v>
      </c>
      <c r="G8109">
        <v>616</v>
      </c>
      <c r="H8109">
        <v>586.75</v>
      </c>
      <c r="I8109">
        <v>25770</v>
      </c>
      <c r="K8109">
        <v>7.0000000000000007E-2</v>
      </c>
      <c r="L8109">
        <v>1E-3</v>
      </c>
      <c r="M8109">
        <v>13840.15</v>
      </c>
      <c r="N8109">
        <v>5.9200000000000003E-2</v>
      </c>
      <c r="O8109">
        <v>13.936</v>
      </c>
      <c r="P8109">
        <v>0.13009999999999999</v>
      </c>
      <c r="Q8109">
        <v>232865.92499999999</v>
      </c>
      <c r="R8109" t="s">
        <v>333</v>
      </c>
      <c r="S8109" t="s">
        <v>38</v>
      </c>
      <c r="T8109" t="s">
        <v>89</v>
      </c>
      <c r="V8109" t="s">
        <v>251</v>
      </c>
      <c r="Y8109" t="s">
        <v>147</v>
      </c>
    </row>
    <row r="8110" spans="1:25" x14ac:dyDescent="0.45">
      <c r="A8110" t="s">
        <v>335</v>
      </c>
      <c r="B8110" t="s">
        <v>650</v>
      </c>
      <c r="C8110">
        <v>50450</v>
      </c>
      <c r="D8110">
        <v>1</v>
      </c>
      <c r="F8110">
        <v>2020</v>
      </c>
      <c r="G8110">
        <v>497</v>
      </c>
      <c r="H8110">
        <v>475.75</v>
      </c>
      <c r="I8110">
        <v>19981</v>
      </c>
      <c r="K8110">
        <v>5.5E-2</v>
      </c>
      <c r="L8110">
        <v>1E-3</v>
      </c>
      <c r="M8110">
        <v>10974.924999999999</v>
      </c>
      <c r="N8110">
        <v>5.9299999999999999E-2</v>
      </c>
      <c r="O8110">
        <v>10.871</v>
      </c>
      <c r="P8110">
        <v>0.12859999999999999</v>
      </c>
      <c r="Q8110">
        <v>184664.22500000001</v>
      </c>
      <c r="R8110" t="s">
        <v>333</v>
      </c>
      <c r="S8110" t="s">
        <v>38</v>
      </c>
      <c r="T8110" t="s">
        <v>89</v>
      </c>
      <c r="V8110" t="s">
        <v>251</v>
      </c>
      <c r="Y8110" t="s">
        <v>147</v>
      </c>
    </row>
    <row r="8111" spans="1:25" x14ac:dyDescent="0.45">
      <c r="A8111" t="s">
        <v>335</v>
      </c>
      <c r="B8111" t="s">
        <v>650</v>
      </c>
      <c r="C8111">
        <v>50450</v>
      </c>
      <c r="D8111">
        <v>1</v>
      </c>
      <c r="F8111">
        <v>2021</v>
      </c>
      <c r="G8111">
        <v>608</v>
      </c>
      <c r="H8111">
        <v>567.5</v>
      </c>
      <c r="I8111">
        <v>24832</v>
      </c>
      <c r="K8111">
        <v>6.7000000000000004E-2</v>
      </c>
      <c r="L8111">
        <v>1E-3</v>
      </c>
      <c r="M8111">
        <v>13190.9</v>
      </c>
      <c r="N8111">
        <v>5.9299999999999999E-2</v>
      </c>
      <c r="O8111">
        <v>13.494</v>
      </c>
      <c r="P8111">
        <v>0.1318</v>
      </c>
      <c r="Q8111">
        <v>221912.82500000001</v>
      </c>
      <c r="R8111" t="s">
        <v>333</v>
      </c>
      <c r="S8111" t="s">
        <v>38</v>
      </c>
      <c r="T8111" t="s">
        <v>89</v>
      </c>
      <c r="V8111" t="s">
        <v>251</v>
      </c>
      <c r="Y8111" t="s">
        <v>152</v>
      </c>
    </row>
    <row r="8112" spans="1:25" x14ac:dyDescent="0.45">
      <c r="A8112" t="s">
        <v>335</v>
      </c>
      <c r="B8112" t="s">
        <v>650</v>
      </c>
      <c r="C8112">
        <v>50450</v>
      </c>
      <c r="D8112">
        <v>1</v>
      </c>
      <c r="F8112">
        <v>2022</v>
      </c>
      <c r="G8112">
        <v>328</v>
      </c>
      <c r="H8112">
        <v>310.75</v>
      </c>
      <c r="I8112">
        <v>13622.75</v>
      </c>
      <c r="K8112">
        <v>3.5999999999999997E-2</v>
      </c>
      <c r="L8112">
        <v>1E-3</v>
      </c>
      <c r="M8112">
        <v>7214.2</v>
      </c>
      <c r="N8112">
        <v>5.9200000000000003E-2</v>
      </c>
      <c r="O8112">
        <v>7.3330000000000002</v>
      </c>
      <c r="P8112">
        <v>0.13089999999999999</v>
      </c>
      <c r="Q8112">
        <v>121385.625</v>
      </c>
      <c r="R8112" t="s">
        <v>333</v>
      </c>
      <c r="S8112" t="s">
        <v>38</v>
      </c>
      <c r="T8112" t="s">
        <v>89</v>
      </c>
      <c r="V8112" t="s">
        <v>251</v>
      </c>
      <c r="Y8112" t="s">
        <v>152</v>
      </c>
    </row>
    <row r="8113" spans="1:25" x14ac:dyDescent="0.45">
      <c r="A8113" t="s">
        <v>335</v>
      </c>
      <c r="B8113" t="s">
        <v>650</v>
      </c>
      <c r="C8113">
        <v>50450</v>
      </c>
      <c r="D8113">
        <v>1</v>
      </c>
      <c r="F8113">
        <v>2023</v>
      </c>
      <c r="G8113">
        <v>843</v>
      </c>
      <c r="H8113">
        <v>791.25</v>
      </c>
      <c r="I8113">
        <v>36060</v>
      </c>
      <c r="K8113">
        <v>9.5000000000000001E-2</v>
      </c>
      <c r="L8113">
        <v>1E-3</v>
      </c>
      <c r="M8113">
        <v>18733</v>
      </c>
      <c r="N8113">
        <v>5.9200000000000003E-2</v>
      </c>
      <c r="O8113">
        <v>17.690000000000001</v>
      </c>
      <c r="P8113">
        <v>0.1196</v>
      </c>
      <c r="Q8113">
        <v>315214.625</v>
      </c>
      <c r="R8113" t="s">
        <v>333</v>
      </c>
      <c r="S8113" t="s">
        <v>38</v>
      </c>
      <c r="T8113" t="s">
        <v>89</v>
      </c>
      <c r="V8113" t="s">
        <v>251</v>
      </c>
      <c r="Y8113" t="s">
        <v>152</v>
      </c>
    </row>
    <row r="8114" spans="1:25" x14ac:dyDescent="0.45">
      <c r="A8114" t="s">
        <v>335</v>
      </c>
      <c r="B8114" t="s">
        <v>650</v>
      </c>
      <c r="C8114">
        <v>50450</v>
      </c>
      <c r="D8114">
        <v>1</v>
      </c>
      <c r="F8114">
        <v>2024</v>
      </c>
      <c r="G8114">
        <v>364</v>
      </c>
      <c r="H8114">
        <v>339.75</v>
      </c>
      <c r="I8114">
        <v>15955.5</v>
      </c>
      <c r="K8114">
        <v>3.6999999999999998E-2</v>
      </c>
      <c r="L8114">
        <v>8.9999999999999998E-4</v>
      </c>
      <c r="M8114">
        <v>6701.8</v>
      </c>
      <c r="N8114">
        <v>5.9299999999999999E-2</v>
      </c>
      <c r="O8114">
        <v>6.5720000000000001</v>
      </c>
      <c r="P8114">
        <v>0.1244</v>
      </c>
      <c r="Q8114">
        <v>112739.5</v>
      </c>
      <c r="R8114" t="s">
        <v>333</v>
      </c>
      <c r="S8114" t="s">
        <v>38</v>
      </c>
      <c r="T8114" t="s">
        <v>89</v>
      </c>
      <c r="V8114" t="s">
        <v>251</v>
      </c>
      <c r="Y8114" t="s">
        <v>152</v>
      </c>
    </row>
    <row r="8115" spans="1:25" x14ac:dyDescent="0.45">
      <c r="A8115" t="s">
        <v>335</v>
      </c>
      <c r="B8115" t="s">
        <v>651</v>
      </c>
      <c r="C8115">
        <v>50451</v>
      </c>
      <c r="D8115">
        <v>1</v>
      </c>
      <c r="F8115">
        <v>2009</v>
      </c>
      <c r="G8115">
        <v>176</v>
      </c>
      <c r="H8115">
        <v>171.25</v>
      </c>
      <c r="I8115">
        <v>7019</v>
      </c>
      <c r="K8115">
        <v>2.1000000000000001E-2</v>
      </c>
      <c r="L8115">
        <v>1.1000000000000001E-3</v>
      </c>
      <c r="M8115">
        <v>3852.4</v>
      </c>
      <c r="N8115">
        <v>5.9400000000000001E-2</v>
      </c>
      <c r="O8115">
        <v>4.97</v>
      </c>
      <c r="P8115">
        <v>0.16689999999999999</v>
      </c>
      <c r="Q8115">
        <v>64783.125</v>
      </c>
      <c r="R8115" t="s">
        <v>333</v>
      </c>
      <c r="S8115" t="s">
        <v>38</v>
      </c>
      <c r="T8115" t="s">
        <v>89</v>
      </c>
      <c r="V8115" t="s">
        <v>251</v>
      </c>
      <c r="Y8115" t="s">
        <v>107</v>
      </c>
    </row>
    <row r="8116" spans="1:25" x14ac:dyDescent="0.45">
      <c r="A8116" t="s">
        <v>335</v>
      </c>
      <c r="B8116" t="s">
        <v>651</v>
      </c>
      <c r="C8116">
        <v>50451</v>
      </c>
      <c r="D8116">
        <v>1</v>
      </c>
      <c r="F8116">
        <v>2010</v>
      </c>
      <c r="G8116">
        <v>513</v>
      </c>
      <c r="H8116">
        <v>504.25</v>
      </c>
      <c r="I8116">
        <v>21156.25</v>
      </c>
      <c r="K8116">
        <v>6.2E-2</v>
      </c>
      <c r="L8116">
        <v>1E-3</v>
      </c>
      <c r="M8116">
        <v>11600.2</v>
      </c>
      <c r="N8116">
        <v>5.9299999999999999E-2</v>
      </c>
      <c r="O8116">
        <v>14.737</v>
      </c>
      <c r="P8116">
        <v>0.158</v>
      </c>
      <c r="Q8116">
        <v>195151.1</v>
      </c>
      <c r="R8116" t="s">
        <v>333</v>
      </c>
      <c r="S8116" t="s">
        <v>38</v>
      </c>
      <c r="T8116" t="s">
        <v>89</v>
      </c>
      <c r="V8116" t="s">
        <v>251</v>
      </c>
      <c r="Y8116" t="s">
        <v>107</v>
      </c>
    </row>
    <row r="8117" spans="1:25" x14ac:dyDescent="0.45">
      <c r="A8117" t="s">
        <v>335</v>
      </c>
      <c r="B8117" t="s">
        <v>651</v>
      </c>
      <c r="C8117">
        <v>50451</v>
      </c>
      <c r="D8117">
        <v>1</v>
      </c>
      <c r="F8117">
        <v>2011</v>
      </c>
      <c r="G8117">
        <v>296</v>
      </c>
      <c r="H8117">
        <v>291.5</v>
      </c>
      <c r="I8117">
        <v>11787</v>
      </c>
      <c r="K8117">
        <v>3.2000000000000001E-2</v>
      </c>
      <c r="L8117">
        <v>8.9999999999999998E-4</v>
      </c>
      <c r="M8117">
        <v>6532.5249999999996</v>
      </c>
      <c r="N8117">
        <v>5.9200000000000003E-2</v>
      </c>
      <c r="O8117">
        <v>8.4870000000000001</v>
      </c>
      <c r="P8117">
        <v>0.1613</v>
      </c>
      <c r="Q8117">
        <v>109927.4</v>
      </c>
      <c r="R8117" t="s">
        <v>333</v>
      </c>
      <c r="S8117" t="s">
        <v>38</v>
      </c>
      <c r="T8117" t="s">
        <v>89</v>
      </c>
      <c r="V8117" t="s">
        <v>251</v>
      </c>
      <c r="Y8117" t="s">
        <v>107</v>
      </c>
    </row>
    <row r="8118" spans="1:25" x14ac:dyDescent="0.45">
      <c r="A8118" t="s">
        <v>335</v>
      </c>
      <c r="B8118" t="s">
        <v>651</v>
      </c>
      <c r="C8118">
        <v>50451</v>
      </c>
      <c r="D8118">
        <v>1</v>
      </c>
      <c r="F8118">
        <v>2012</v>
      </c>
      <c r="G8118">
        <v>1372</v>
      </c>
      <c r="H8118">
        <v>1348.5</v>
      </c>
      <c r="I8118">
        <v>56470</v>
      </c>
      <c r="K8118">
        <v>0.16</v>
      </c>
      <c r="L8118">
        <v>1E-3</v>
      </c>
      <c r="M8118">
        <v>31003.25</v>
      </c>
      <c r="N8118">
        <v>5.9299999999999999E-2</v>
      </c>
      <c r="O8118">
        <v>38.593000000000004</v>
      </c>
      <c r="P8118">
        <v>0.15620000000000001</v>
      </c>
      <c r="Q8118">
        <v>521602.05</v>
      </c>
      <c r="R8118" t="s">
        <v>333</v>
      </c>
      <c r="S8118" t="s">
        <v>38</v>
      </c>
      <c r="T8118" t="s">
        <v>89</v>
      </c>
      <c r="V8118" t="s">
        <v>251</v>
      </c>
      <c r="Y8118" t="s">
        <v>107</v>
      </c>
    </row>
    <row r="8119" spans="1:25" x14ac:dyDescent="0.45">
      <c r="A8119" t="s">
        <v>335</v>
      </c>
      <c r="B8119" t="s">
        <v>651</v>
      </c>
      <c r="C8119">
        <v>50451</v>
      </c>
      <c r="D8119">
        <v>1</v>
      </c>
      <c r="F8119">
        <v>2013</v>
      </c>
      <c r="G8119">
        <v>1366</v>
      </c>
      <c r="H8119">
        <v>1335.75</v>
      </c>
      <c r="I8119">
        <v>59259.5</v>
      </c>
      <c r="K8119">
        <v>0.17399999999999999</v>
      </c>
      <c r="L8119">
        <v>1.1000000000000001E-3</v>
      </c>
      <c r="M8119">
        <v>32946.5</v>
      </c>
      <c r="N8119">
        <v>5.9299999999999999E-2</v>
      </c>
      <c r="O8119">
        <v>41.08</v>
      </c>
      <c r="P8119">
        <v>0.159</v>
      </c>
      <c r="Q8119">
        <v>554229.22499999998</v>
      </c>
      <c r="R8119" t="s">
        <v>333</v>
      </c>
      <c r="S8119" t="s">
        <v>38</v>
      </c>
      <c r="T8119" t="s">
        <v>89</v>
      </c>
      <c r="V8119" t="s">
        <v>251</v>
      </c>
      <c r="Y8119" t="s">
        <v>107</v>
      </c>
    </row>
    <row r="8120" spans="1:25" x14ac:dyDescent="0.45">
      <c r="A8120" t="s">
        <v>335</v>
      </c>
      <c r="B8120" t="s">
        <v>651</v>
      </c>
      <c r="C8120">
        <v>50451</v>
      </c>
      <c r="D8120">
        <v>1</v>
      </c>
      <c r="F8120">
        <v>2014</v>
      </c>
      <c r="G8120">
        <v>1607</v>
      </c>
      <c r="H8120">
        <v>1576.75</v>
      </c>
      <c r="I8120">
        <v>71390.25</v>
      </c>
      <c r="K8120">
        <v>0.22500000000000001</v>
      </c>
      <c r="L8120">
        <v>1.1000000000000001E-3</v>
      </c>
      <c r="M8120">
        <v>40096.699999999997</v>
      </c>
      <c r="N8120">
        <v>5.9299999999999999E-2</v>
      </c>
      <c r="O8120">
        <v>49.805</v>
      </c>
      <c r="P8120">
        <v>0.1578</v>
      </c>
      <c r="Q8120">
        <v>674366.15</v>
      </c>
      <c r="R8120" t="s">
        <v>333</v>
      </c>
      <c r="S8120" t="s">
        <v>38</v>
      </c>
      <c r="T8120" t="s">
        <v>89</v>
      </c>
      <c r="V8120" t="s">
        <v>251</v>
      </c>
      <c r="Y8120" t="s">
        <v>107</v>
      </c>
    </row>
    <row r="8121" spans="1:25" x14ac:dyDescent="0.45">
      <c r="A8121" t="s">
        <v>335</v>
      </c>
      <c r="B8121" t="s">
        <v>651</v>
      </c>
      <c r="C8121">
        <v>50451</v>
      </c>
      <c r="D8121">
        <v>1</v>
      </c>
      <c r="F8121">
        <v>2015</v>
      </c>
      <c r="G8121">
        <v>2990</v>
      </c>
      <c r="H8121">
        <v>2921.25</v>
      </c>
      <c r="I8121">
        <v>127329.75</v>
      </c>
      <c r="K8121">
        <v>0.41399999999999998</v>
      </c>
      <c r="L8121">
        <v>1.1000000000000001E-3</v>
      </c>
      <c r="M8121">
        <v>72646.95</v>
      </c>
      <c r="N8121">
        <v>5.9299999999999999E-2</v>
      </c>
      <c r="O8121">
        <v>90.971999999999994</v>
      </c>
      <c r="P8121">
        <v>0.15920000000000001</v>
      </c>
      <c r="Q8121">
        <v>1221820.5</v>
      </c>
      <c r="R8121" t="s">
        <v>333</v>
      </c>
      <c r="S8121" t="s">
        <v>38</v>
      </c>
      <c r="T8121" t="s">
        <v>89</v>
      </c>
      <c r="V8121" t="s">
        <v>251</v>
      </c>
      <c r="Y8121" t="s">
        <v>146</v>
      </c>
    </row>
    <row r="8122" spans="1:25" x14ac:dyDescent="0.45">
      <c r="A8122" t="s">
        <v>335</v>
      </c>
      <c r="B8122" t="s">
        <v>651</v>
      </c>
      <c r="C8122">
        <v>50451</v>
      </c>
      <c r="D8122">
        <v>1</v>
      </c>
      <c r="F8122">
        <v>2016</v>
      </c>
      <c r="G8122">
        <v>2604</v>
      </c>
      <c r="H8122">
        <v>2537.25</v>
      </c>
      <c r="I8122">
        <v>109540.25</v>
      </c>
      <c r="K8122">
        <v>0.52600000000000002</v>
      </c>
      <c r="L8122">
        <v>1.2999999999999999E-3</v>
      </c>
      <c r="M8122">
        <v>62094.15</v>
      </c>
      <c r="N8122">
        <v>5.9400000000000001E-2</v>
      </c>
      <c r="O8122">
        <v>77.722999999999999</v>
      </c>
      <c r="P8122">
        <v>0.16070000000000001</v>
      </c>
      <c r="Q8122">
        <v>1041233.55</v>
      </c>
      <c r="R8122" t="s">
        <v>333</v>
      </c>
      <c r="S8122" t="s">
        <v>38</v>
      </c>
      <c r="T8122" t="s">
        <v>89</v>
      </c>
      <c r="V8122" t="s">
        <v>251</v>
      </c>
      <c r="Y8122" t="s">
        <v>146</v>
      </c>
    </row>
    <row r="8123" spans="1:25" x14ac:dyDescent="0.45">
      <c r="A8123" t="s">
        <v>335</v>
      </c>
      <c r="B8123" t="s">
        <v>651</v>
      </c>
      <c r="C8123">
        <v>50451</v>
      </c>
      <c r="D8123">
        <v>1</v>
      </c>
      <c r="F8123">
        <v>2017</v>
      </c>
      <c r="G8123">
        <v>1317</v>
      </c>
      <c r="H8123">
        <v>1270.5</v>
      </c>
      <c r="I8123">
        <v>51714</v>
      </c>
      <c r="K8123">
        <v>0.151</v>
      </c>
      <c r="L8123">
        <v>1E-3</v>
      </c>
      <c r="M8123">
        <v>29853.724999999999</v>
      </c>
      <c r="N8123">
        <v>5.9200000000000003E-2</v>
      </c>
      <c r="O8123">
        <v>37.78</v>
      </c>
      <c r="P8123">
        <v>0.16109999999999999</v>
      </c>
      <c r="Q8123">
        <v>502372.35</v>
      </c>
      <c r="R8123" t="s">
        <v>333</v>
      </c>
      <c r="S8123" t="s">
        <v>38</v>
      </c>
      <c r="T8123" t="s">
        <v>89</v>
      </c>
      <c r="V8123" t="s">
        <v>251</v>
      </c>
      <c r="Y8123" t="s">
        <v>147</v>
      </c>
    </row>
    <row r="8124" spans="1:25" x14ac:dyDescent="0.45">
      <c r="A8124" t="s">
        <v>335</v>
      </c>
      <c r="B8124" t="s">
        <v>651</v>
      </c>
      <c r="C8124">
        <v>50451</v>
      </c>
      <c r="D8124">
        <v>1</v>
      </c>
      <c r="F8124">
        <v>2018</v>
      </c>
      <c r="G8124">
        <v>1629</v>
      </c>
      <c r="H8124">
        <v>1584</v>
      </c>
      <c r="I8124">
        <v>64098</v>
      </c>
      <c r="K8124">
        <v>0.186</v>
      </c>
      <c r="L8124">
        <v>1E-3</v>
      </c>
      <c r="M8124">
        <v>36794.5</v>
      </c>
      <c r="N8124">
        <v>5.9299999999999999E-2</v>
      </c>
      <c r="O8124">
        <v>45.47</v>
      </c>
      <c r="P8124">
        <v>0.15529999999999999</v>
      </c>
      <c r="Q8124">
        <v>619079.47499999998</v>
      </c>
      <c r="R8124" t="s">
        <v>333</v>
      </c>
      <c r="S8124" t="s">
        <v>38</v>
      </c>
      <c r="T8124" t="s">
        <v>89</v>
      </c>
      <c r="V8124" t="s">
        <v>251</v>
      </c>
      <c r="Y8124" t="s">
        <v>147</v>
      </c>
    </row>
    <row r="8125" spans="1:25" x14ac:dyDescent="0.45">
      <c r="A8125" t="s">
        <v>335</v>
      </c>
      <c r="B8125" t="s">
        <v>651</v>
      </c>
      <c r="C8125">
        <v>50451</v>
      </c>
      <c r="D8125">
        <v>1</v>
      </c>
      <c r="F8125">
        <v>2019</v>
      </c>
      <c r="G8125">
        <v>724</v>
      </c>
      <c r="H8125">
        <v>698.25</v>
      </c>
      <c r="I8125">
        <v>26932.5</v>
      </c>
      <c r="K8125">
        <v>7.8E-2</v>
      </c>
      <c r="L8125">
        <v>1E-3</v>
      </c>
      <c r="M8125">
        <v>15498.025</v>
      </c>
      <c r="N8125">
        <v>5.9200000000000003E-2</v>
      </c>
      <c r="O8125">
        <v>20.161000000000001</v>
      </c>
      <c r="P8125">
        <v>0.17330000000000001</v>
      </c>
      <c r="Q8125">
        <v>260800.5</v>
      </c>
      <c r="R8125" t="s">
        <v>333</v>
      </c>
      <c r="S8125" t="s">
        <v>38</v>
      </c>
      <c r="T8125" t="s">
        <v>89</v>
      </c>
      <c r="V8125" t="s">
        <v>251</v>
      </c>
      <c r="Y8125" t="s">
        <v>147</v>
      </c>
    </row>
    <row r="8126" spans="1:25" x14ac:dyDescent="0.45">
      <c r="A8126" t="s">
        <v>335</v>
      </c>
      <c r="B8126" t="s">
        <v>651</v>
      </c>
      <c r="C8126">
        <v>50451</v>
      </c>
      <c r="D8126">
        <v>1</v>
      </c>
      <c r="F8126">
        <v>2020</v>
      </c>
      <c r="G8126">
        <v>631</v>
      </c>
      <c r="H8126">
        <v>605.25</v>
      </c>
      <c r="I8126">
        <v>23550.5</v>
      </c>
      <c r="K8126">
        <v>6.8000000000000005E-2</v>
      </c>
      <c r="L8126">
        <v>1E-3</v>
      </c>
      <c r="M8126">
        <v>13520.075000000001</v>
      </c>
      <c r="N8126">
        <v>5.9299999999999999E-2</v>
      </c>
      <c r="O8126">
        <v>16.765000000000001</v>
      </c>
      <c r="P8126">
        <v>0.1605</v>
      </c>
      <c r="Q8126">
        <v>227488.85</v>
      </c>
      <c r="R8126" t="s">
        <v>333</v>
      </c>
      <c r="S8126" t="s">
        <v>38</v>
      </c>
      <c r="T8126" t="s">
        <v>89</v>
      </c>
      <c r="V8126" t="s">
        <v>251</v>
      </c>
      <c r="Y8126" t="s">
        <v>147</v>
      </c>
    </row>
    <row r="8127" spans="1:25" x14ac:dyDescent="0.45">
      <c r="A8127" t="s">
        <v>335</v>
      </c>
      <c r="B8127" t="s">
        <v>651</v>
      </c>
      <c r="C8127">
        <v>50451</v>
      </c>
      <c r="D8127">
        <v>1</v>
      </c>
      <c r="F8127">
        <v>2021</v>
      </c>
      <c r="G8127">
        <v>612</v>
      </c>
      <c r="H8127">
        <v>584.5</v>
      </c>
      <c r="I8127">
        <v>23744.75</v>
      </c>
      <c r="K8127">
        <v>6.8000000000000005E-2</v>
      </c>
      <c r="L8127">
        <v>1E-3</v>
      </c>
      <c r="M8127">
        <v>13483.55</v>
      </c>
      <c r="N8127">
        <v>5.9299999999999999E-2</v>
      </c>
      <c r="O8127">
        <v>16.959</v>
      </c>
      <c r="P8127">
        <v>0.16520000000000001</v>
      </c>
      <c r="Q8127">
        <v>226822.77499999999</v>
      </c>
      <c r="R8127" t="s">
        <v>333</v>
      </c>
      <c r="S8127" t="s">
        <v>38</v>
      </c>
      <c r="T8127" t="s">
        <v>89</v>
      </c>
      <c r="V8127" t="s">
        <v>251</v>
      </c>
      <c r="Y8127" t="s">
        <v>152</v>
      </c>
    </row>
    <row r="8128" spans="1:25" x14ac:dyDescent="0.45">
      <c r="A8128" t="s">
        <v>335</v>
      </c>
      <c r="B8128" t="s">
        <v>651</v>
      </c>
      <c r="C8128">
        <v>50451</v>
      </c>
      <c r="D8128">
        <v>1</v>
      </c>
      <c r="F8128">
        <v>2022</v>
      </c>
      <c r="G8128">
        <v>377</v>
      </c>
      <c r="H8128">
        <v>365</v>
      </c>
      <c r="I8128">
        <v>15396</v>
      </c>
      <c r="K8128">
        <v>4.4999999999999998E-2</v>
      </c>
      <c r="L8128">
        <v>1E-3</v>
      </c>
      <c r="M8128">
        <v>8890.2000000000007</v>
      </c>
      <c r="N8128">
        <v>5.9400000000000001E-2</v>
      </c>
      <c r="O8128">
        <v>11.242000000000001</v>
      </c>
      <c r="P8128">
        <v>0.16209999999999999</v>
      </c>
      <c r="Q8128">
        <v>149376.02499999999</v>
      </c>
      <c r="R8128" t="s">
        <v>333</v>
      </c>
      <c r="S8128" t="s">
        <v>38</v>
      </c>
      <c r="T8128" t="s">
        <v>89</v>
      </c>
      <c r="V8128" t="s">
        <v>251</v>
      </c>
      <c r="Y8128" t="s">
        <v>152</v>
      </c>
    </row>
    <row r="8129" spans="1:25" x14ac:dyDescent="0.45">
      <c r="A8129" t="s">
        <v>335</v>
      </c>
      <c r="B8129" t="s">
        <v>651</v>
      </c>
      <c r="C8129">
        <v>50451</v>
      </c>
      <c r="D8129">
        <v>1</v>
      </c>
      <c r="F8129">
        <v>2023</v>
      </c>
      <c r="G8129">
        <v>807</v>
      </c>
      <c r="H8129">
        <v>786</v>
      </c>
      <c r="I8129">
        <v>32674.75</v>
      </c>
      <c r="K8129">
        <v>0.1</v>
      </c>
      <c r="L8129">
        <v>8.9999999999999998E-4</v>
      </c>
      <c r="M8129">
        <v>18630.55</v>
      </c>
      <c r="N8129">
        <v>5.9299999999999999E-2</v>
      </c>
      <c r="O8129">
        <v>22.634</v>
      </c>
      <c r="P8129">
        <v>0.14860000000000001</v>
      </c>
      <c r="Q8129">
        <v>313455.5</v>
      </c>
      <c r="R8129" t="s">
        <v>333</v>
      </c>
      <c r="S8129" t="s">
        <v>38</v>
      </c>
      <c r="T8129" t="s">
        <v>89</v>
      </c>
      <c r="V8129" t="s">
        <v>251</v>
      </c>
      <c r="Y8129" t="s">
        <v>152</v>
      </c>
    </row>
    <row r="8130" spans="1:25" x14ac:dyDescent="0.45">
      <c r="A8130" t="s">
        <v>335</v>
      </c>
      <c r="B8130" t="s">
        <v>651</v>
      </c>
      <c r="C8130">
        <v>50451</v>
      </c>
      <c r="D8130">
        <v>1</v>
      </c>
      <c r="F8130">
        <v>2024</v>
      </c>
      <c r="G8130">
        <v>168</v>
      </c>
      <c r="H8130">
        <v>163.75</v>
      </c>
      <c r="I8130">
        <v>6544.25</v>
      </c>
      <c r="K8130">
        <v>1.9E-2</v>
      </c>
      <c r="L8130">
        <v>5.9999999999999995E-4</v>
      </c>
      <c r="M8130">
        <v>3812.0749999999998</v>
      </c>
      <c r="N8130">
        <v>5.9400000000000001E-2</v>
      </c>
      <c r="O8130">
        <v>4.7119999999999997</v>
      </c>
      <c r="P8130">
        <v>0.1522</v>
      </c>
      <c r="Q8130">
        <v>64114.474999999999</v>
      </c>
      <c r="R8130" t="s">
        <v>333</v>
      </c>
      <c r="S8130" t="s">
        <v>38</v>
      </c>
      <c r="T8130" t="s">
        <v>89</v>
      </c>
      <c r="V8130" t="s">
        <v>251</v>
      </c>
      <c r="Y8130" t="s">
        <v>152</v>
      </c>
    </row>
    <row r="8131" spans="1:25" x14ac:dyDescent="0.45">
      <c r="A8131" t="s">
        <v>335</v>
      </c>
      <c r="B8131" t="s">
        <v>652</v>
      </c>
      <c r="C8131">
        <v>50458</v>
      </c>
      <c r="D8131">
        <v>1</v>
      </c>
      <c r="F8131">
        <v>2009</v>
      </c>
      <c r="G8131">
        <v>3462</v>
      </c>
      <c r="H8131">
        <v>3443.25</v>
      </c>
      <c r="I8131">
        <v>446389</v>
      </c>
      <c r="K8131">
        <v>1.0229999999999999</v>
      </c>
      <c r="L8131">
        <v>1E-3</v>
      </c>
      <c r="M8131">
        <v>212395.1</v>
      </c>
      <c r="N8131">
        <v>5.8999999999999997E-2</v>
      </c>
      <c r="O8131">
        <v>47.136000000000003</v>
      </c>
      <c r="P8131">
        <v>2.75E-2</v>
      </c>
      <c r="Q8131">
        <v>3573900.2</v>
      </c>
      <c r="R8131" t="s">
        <v>333</v>
      </c>
      <c r="S8131" t="s">
        <v>38</v>
      </c>
      <c r="T8131" t="s">
        <v>89</v>
      </c>
      <c r="V8131" t="s">
        <v>88</v>
      </c>
      <c r="Y8131" t="s">
        <v>107</v>
      </c>
    </row>
    <row r="8132" spans="1:25" x14ac:dyDescent="0.45">
      <c r="A8132" t="s">
        <v>335</v>
      </c>
      <c r="B8132" t="s">
        <v>652</v>
      </c>
      <c r="C8132">
        <v>50458</v>
      </c>
      <c r="D8132">
        <v>1</v>
      </c>
      <c r="F8132">
        <v>2010</v>
      </c>
      <c r="G8132">
        <v>4759</v>
      </c>
      <c r="H8132">
        <v>4738.25</v>
      </c>
      <c r="I8132">
        <v>608610.5</v>
      </c>
      <c r="K8132">
        <v>1.405</v>
      </c>
      <c r="L8132">
        <v>1E-3</v>
      </c>
      <c r="M8132">
        <v>292301.72499999998</v>
      </c>
      <c r="N8132">
        <v>5.8999999999999997E-2</v>
      </c>
      <c r="O8132">
        <v>64.727000000000004</v>
      </c>
      <c r="P8132">
        <v>2.7699999999999999E-2</v>
      </c>
      <c r="Q8132">
        <v>4918496.2249999996</v>
      </c>
      <c r="R8132" t="s">
        <v>333</v>
      </c>
      <c r="S8132" t="s">
        <v>38</v>
      </c>
      <c r="T8132" t="s">
        <v>89</v>
      </c>
      <c r="V8132" t="s">
        <v>88</v>
      </c>
      <c r="Y8132" t="s">
        <v>107</v>
      </c>
    </row>
    <row r="8133" spans="1:25" x14ac:dyDescent="0.45">
      <c r="A8133" t="s">
        <v>335</v>
      </c>
      <c r="B8133" t="s">
        <v>652</v>
      </c>
      <c r="C8133">
        <v>50458</v>
      </c>
      <c r="D8133">
        <v>1</v>
      </c>
      <c r="F8133">
        <v>2011</v>
      </c>
      <c r="G8133">
        <v>6950</v>
      </c>
      <c r="H8133">
        <v>6938.5</v>
      </c>
      <c r="I8133">
        <v>905841.25</v>
      </c>
      <c r="K8133">
        <v>2.1379999999999999</v>
      </c>
      <c r="L8133">
        <v>1E-3</v>
      </c>
      <c r="M8133">
        <v>432211.25</v>
      </c>
      <c r="N8133">
        <v>5.8999999999999997E-2</v>
      </c>
      <c r="O8133">
        <v>95.852000000000004</v>
      </c>
      <c r="P8133">
        <v>2.69E-2</v>
      </c>
      <c r="Q8133">
        <v>7272665.375</v>
      </c>
      <c r="R8133" t="s">
        <v>333</v>
      </c>
      <c r="S8133" t="s">
        <v>38</v>
      </c>
      <c r="T8133" t="s">
        <v>89</v>
      </c>
      <c r="V8133" t="s">
        <v>88</v>
      </c>
      <c r="Y8133" t="s">
        <v>107</v>
      </c>
    </row>
    <row r="8134" spans="1:25" x14ac:dyDescent="0.45">
      <c r="A8134" t="s">
        <v>335</v>
      </c>
      <c r="B8134" t="s">
        <v>652</v>
      </c>
      <c r="C8134">
        <v>50458</v>
      </c>
      <c r="D8134">
        <v>1</v>
      </c>
      <c r="F8134">
        <v>2012</v>
      </c>
      <c r="G8134">
        <v>5104</v>
      </c>
      <c r="H8134">
        <v>5098.25</v>
      </c>
      <c r="I8134">
        <v>662862.75</v>
      </c>
      <c r="K8134">
        <v>1.6</v>
      </c>
      <c r="L8134">
        <v>1E-3</v>
      </c>
      <c r="M8134">
        <v>316819.07500000001</v>
      </c>
      <c r="N8134">
        <v>5.8999999999999997E-2</v>
      </c>
      <c r="O8134">
        <v>71.400000000000006</v>
      </c>
      <c r="P8134">
        <v>2.7300000000000001E-2</v>
      </c>
      <c r="Q8134">
        <v>5331098.5750000002</v>
      </c>
      <c r="R8134" t="s">
        <v>333</v>
      </c>
      <c r="S8134" t="s">
        <v>38</v>
      </c>
      <c r="T8134" t="s">
        <v>89</v>
      </c>
      <c r="V8134" t="s">
        <v>88</v>
      </c>
      <c r="Y8134" t="s">
        <v>107</v>
      </c>
    </row>
    <row r="8135" spans="1:25" x14ac:dyDescent="0.45">
      <c r="A8135" t="s">
        <v>335</v>
      </c>
      <c r="B8135" t="s">
        <v>652</v>
      </c>
      <c r="C8135">
        <v>50458</v>
      </c>
      <c r="D8135">
        <v>1</v>
      </c>
      <c r="F8135">
        <v>2013</v>
      </c>
      <c r="G8135">
        <v>7008</v>
      </c>
      <c r="H8135">
        <v>6990.25</v>
      </c>
      <c r="I8135">
        <v>914515.5</v>
      </c>
      <c r="K8135">
        <v>2.177</v>
      </c>
      <c r="L8135">
        <v>1E-3</v>
      </c>
      <c r="M8135">
        <v>431260.92499999999</v>
      </c>
      <c r="N8135">
        <v>5.8999999999999997E-2</v>
      </c>
      <c r="O8135">
        <v>93.641999999999996</v>
      </c>
      <c r="P8135">
        <v>2.6499999999999999E-2</v>
      </c>
      <c r="Q8135">
        <v>7256770.8499999996</v>
      </c>
      <c r="R8135" t="s">
        <v>333</v>
      </c>
      <c r="S8135" t="s">
        <v>38</v>
      </c>
      <c r="T8135" t="s">
        <v>89</v>
      </c>
      <c r="V8135" t="s">
        <v>88</v>
      </c>
      <c r="Y8135" t="s">
        <v>107</v>
      </c>
    </row>
    <row r="8136" spans="1:25" x14ac:dyDescent="0.45">
      <c r="A8136" t="s">
        <v>335</v>
      </c>
      <c r="B8136" t="s">
        <v>652</v>
      </c>
      <c r="C8136">
        <v>50458</v>
      </c>
      <c r="D8136">
        <v>1</v>
      </c>
      <c r="F8136">
        <v>2014</v>
      </c>
      <c r="G8136">
        <v>6825</v>
      </c>
      <c r="H8136">
        <v>6795.5</v>
      </c>
      <c r="I8136">
        <v>887566.25</v>
      </c>
      <c r="K8136">
        <v>2.0609999999999999</v>
      </c>
      <c r="L8136">
        <v>1E-3</v>
      </c>
      <c r="M8136">
        <v>421705.25</v>
      </c>
      <c r="N8136">
        <v>5.91E-2</v>
      </c>
      <c r="O8136">
        <v>93.897999999999996</v>
      </c>
      <c r="P8136">
        <v>2.7400000000000001E-2</v>
      </c>
      <c r="Q8136">
        <v>7094105.9749999996</v>
      </c>
      <c r="R8136" t="s">
        <v>333</v>
      </c>
      <c r="S8136" t="s">
        <v>38</v>
      </c>
      <c r="T8136" t="s">
        <v>89</v>
      </c>
      <c r="V8136" t="s">
        <v>88</v>
      </c>
      <c r="Y8136" t="s">
        <v>107</v>
      </c>
    </row>
    <row r="8137" spans="1:25" x14ac:dyDescent="0.45">
      <c r="A8137" t="s">
        <v>335</v>
      </c>
      <c r="B8137" t="s">
        <v>652</v>
      </c>
      <c r="C8137">
        <v>50458</v>
      </c>
      <c r="D8137">
        <v>1</v>
      </c>
      <c r="F8137">
        <v>2015</v>
      </c>
      <c r="G8137">
        <v>6242</v>
      </c>
      <c r="H8137">
        <v>6100.25</v>
      </c>
      <c r="I8137">
        <v>774558</v>
      </c>
      <c r="K8137">
        <v>1.9810000000000001</v>
      </c>
      <c r="L8137">
        <v>1E-3</v>
      </c>
      <c r="M8137">
        <v>377679.375</v>
      </c>
      <c r="N8137">
        <v>5.9499999999999997E-2</v>
      </c>
      <c r="O8137">
        <v>86.597999999999999</v>
      </c>
      <c r="P8137">
        <v>3.2000000000000001E-2</v>
      </c>
      <c r="Q8137">
        <v>6307630.4249999998</v>
      </c>
      <c r="R8137" t="s">
        <v>333</v>
      </c>
      <c r="S8137" t="s">
        <v>38</v>
      </c>
      <c r="T8137" t="s">
        <v>89</v>
      </c>
      <c r="V8137" t="s">
        <v>88</v>
      </c>
      <c r="Y8137" t="s">
        <v>146</v>
      </c>
    </row>
    <row r="8138" spans="1:25" x14ac:dyDescent="0.45">
      <c r="A8138" t="s">
        <v>335</v>
      </c>
      <c r="B8138" t="s">
        <v>652</v>
      </c>
      <c r="C8138">
        <v>50458</v>
      </c>
      <c r="D8138">
        <v>1</v>
      </c>
      <c r="F8138">
        <v>2016</v>
      </c>
      <c r="G8138">
        <v>5530</v>
      </c>
      <c r="H8138">
        <v>5417.25</v>
      </c>
      <c r="I8138">
        <v>692750.25</v>
      </c>
      <c r="K8138">
        <v>1.621</v>
      </c>
      <c r="L8138">
        <v>1E-3</v>
      </c>
      <c r="M8138">
        <v>332731.15000000002</v>
      </c>
      <c r="N8138">
        <v>5.9200000000000003E-2</v>
      </c>
      <c r="O8138">
        <v>75.808000000000007</v>
      </c>
      <c r="P8138">
        <v>2.8799999999999999E-2</v>
      </c>
      <c r="Q8138">
        <v>5577832.4749999996</v>
      </c>
      <c r="R8138" t="s">
        <v>333</v>
      </c>
      <c r="S8138" t="s">
        <v>38</v>
      </c>
      <c r="T8138" t="s">
        <v>89</v>
      </c>
      <c r="V8138" t="s">
        <v>88</v>
      </c>
      <c r="Y8138" t="s">
        <v>146</v>
      </c>
    </row>
    <row r="8139" spans="1:25" x14ac:dyDescent="0.45">
      <c r="A8139" t="s">
        <v>335</v>
      </c>
      <c r="B8139" t="s">
        <v>652</v>
      </c>
      <c r="C8139">
        <v>50458</v>
      </c>
      <c r="D8139">
        <v>1</v>
      </c>
      <c r="F8139">
        <v>2017</v>
      </c>
      <c r="G8139">
        <v>5326</v>
      </c>
      <c r="H8139">
        <v>5255</v>
      </c>
      <c r="I8139">
        <v>684681.25</v>
      </c>
      <c r="K8139">
        <v>1.6439999999999999</v>
      </c>
      <c r="L8139">
        <v>1E-3</v>
      </c>
      <c r="M8139">
        <v>326133.84999999998</v>
      </c>
      <c r="N8139">
        <v>5.91E-2</v>
      </c>
      <c r="O8139">
        <v>70.977000000000004</v>
      </c>
      <c r="P8139">
        <v>2.7199999999999998E-2</v>
      </c>
      <c r="Q8139">
        <v>5479222.5250000004</v>
      </c>
      <c r="R8139" t="s">
        <v>333</v>
      </c>
      <c r="S8139" t="s">
        <v>38</v>
      </c>
      <c r="T8139" t="s">
        <v>89</v>
      </c>
      <c r="V8139" t="s">
        <v>88</v>
      </c>
      <c r="Y8139" t="s">
        <v>147</v>
      </c>
    </row>
    <row r="8140" spans="1:25" x14ac:dyDescent="0.45">
      <c r="A8140" t="s">
        <v>335</v>
      </c>
      <c r="B8140" t="s">
        <v>652</v>
      </c>
      <c r="C8140">
        <v>50458</v>
      </c>
      <c r="D8140">
        <v>1</v>
      </c>
      <c r="F8140">
        <v>2018</v>
      </c>
      <c r="G8140">
        <v>5556</v>
      </c>
      <c r="H8140">
        <v>5462.25</v>
      </c>
      <c r="I8140">
        <v>703146</v>
      </c>
      <c r="K8140">
        <v>1.6919999999999999</v>
      </c>
      <c r="L8140">
        <v>1E-3</v>
      </c>
      <c r="M8140">
        <v>338487.9</v>
      </c>
      <c r="N8140">
        <v>5.9400000000000001E-2</v>
      </c>
      <c r="O8140">
        <v>74.531000000000006</v>
      </c>
      <c r="P8140">
        <v>2.76E-2</v>
      </c>
      <c r="Q8140">
        <v>5661022.9500000002</v>
      </c>
      <c r="R8140" t="s">
        <v>333</v>
      </c>
      <c r="S8140" t="s">
        <v>38</v>
      </c>
      <c r="T8140" t="s">
        <v>89</v>
      </c>
      <c r="V8140" t="s">
        <v>88</v>
      </c>
      <c r="Y8140" t="s">
        <v>147</v>
      </c>
    </row>
    <row r="8141" spans="1:25" x14ac:dyDescent="0.45">
      <c r="A8141" t="s">
        <v>335</v>
      </c>
      <c r="B8141" t="s">
        <v>652</v>
      </c>
      <c r="C8141">
        <v>50458</v>
      </c>
      <c r="D8141">
        <v>1</v>
      </c>
      <c r="F8141">
        <v>2019</v>
      </c>
      <c r="G8141">
        <v>4562</v>
      </c>
      <c r="H8141">
        <v>4519.25</v>
      </c>
      <c r="I8141">
        <v>583751.25</v>
      </c>
      <c r="K8141">
        <v>1.4239999999999999</v>
      </c>
      <c r="L8141">
        <v>1E-3</v>
      </c>
      <c r="M8141">
        <v>284004.22499999998</v>
      </c>
      <c r="N8141">
        <v>5.9400000000000001E-2</v>
      </c>
      <c r="O8141">
        <v>61.893000000000001</v>
      </c>
      <c r="P8141">
        <v>2.7099999999999999E-2</v>
      </c>
      <c r="Q8141">
        <v>4748012.8250000002</v>
      </c>
      <c r="R8141" t="s">
        <v>333</v>
      </c>
      <c r="S8141" t="s">
        <v>38</v>
      </c>
      <c r="T8141" t="s">
        <v>89</v>
      </c>
      <c r="V8141" t="s">
        <v>88</v>
      </c>
      <c r="Y8141" t="s">
        <v>147</v>
      </c>
    </row>
    <row r="8142" spans="1:25" x14ac:dyDescent="0.45">
      <c r="A8142" t="s">
        <v>335</v>
      </c>
      <c r="B8142" t="s">
        <v>652</v>
      </c>
      <c r="C8142">
        <v>50458</v>
      </c>
      <c r="D8142">
        <v>1</v>
      </c>
      <c r="F8142">
        <v>2020</v>
      </c>
      <c r="G8142">
        <v>3077</v>
      </c>
      <c r="H8142">
        <v>3041.5</v>
      </c>
      <c r="I8142">
        <v>391157.25</v>
      </c>
      <c r="K8142">
        <v>0.94199999999999995</v>
      </c>
      <c r="L8142">
        <v>1E-3</v>
      </c>
      <c r="M8142">
        <v>186815.92499999999</v>
      </c>
      <c r="N8142">
        <v>5.8999999999999997E-2</v>
      </c>
      <c r="O8142">
        <v>42.213000000000001</v>
      </c>
      <c r="P8142">
        <v>2.7900000000000001E-2</v>
      </c>
      <c r="Q8142">
        <v>3143564.2</v>
      </c>
      <c r="R8142" t="s">
        <v>333</v>
      </c>
      <c r="S8142" t="s">
        <v>38</v>
      </c>
      <c r="T8142" t="s">
        <v>89</v>
      </c>
      <c r="V8142" t="s">
        <v>88</v>
      </c>
      <c r="Y8142" t="s">
        <v>147</v>
      </c>
    </row>
    <row r="8143" spans="1:25" x14ac:dyDescent="0.45">
      <c r="A8143" t="s">
        <v>335</v>
      </c>
      <c r="B8143" t="s">
        <v>652</v>
      </c>
      <c r="C8143">
        <v>50458</v>
      </c>
      <c r="D8143">
        <v>1</v>
      </c>
      <c r="F8143">
        <v>2021</v>
      </c>
      <c r="G8143">
        <v>4571</v>
      </c>
      <c r="H8143">
        <v>4459</v>
      </c>
      <c r="I8143">
        <v>564082.75</v>
      </c>
      <c r="K8143">
        <v>1.36</v>
      </c>
      <c r="L8143">
        <v>1E-3</v>
      </c>
      <c r="M8143">
        <v>269456.27500000002</v>
      </c>
      <c r="N8143">
        <v>5.8999999999999997E-2</v>
      </c>
      <c r="O8143">
        <v>62.177999999999997</v>
      </c>
      <c r="P8143">
        <v>2.9399999999999999E-2</v>
      </c>
      <c r="Q8143">
        <v>4534123.6500000004</v>
      </c>
      <c r="R8143" t="s">
        <v>333</v>
      </c>
      <c r="S8143" t="s">
        <v>38</v>
      </c>
      <c r="T8143" t="s">
        <v>89</v>
      </c>
      <c r="V8143" t="s">
        <v>88</v>
      </c>
      <c r="Y8143" t="s">
        <v>152</v>
      </c>
    </row>
    <row r="8144" spans="1:25" x14ac:dyDescent="0.45">
      <c r="A8144" t="s">
        <v>335</v>
      </c>
      <c r="B8144" t="s">
        <v>652</v>
      </c>
      <c r="C8144">
        <v>50458</v>
      </c>
      <c r="D8144">
        <v>1</v>
      </c>
      <c r="F8144">
        <v>2022</v>
      </c>
      <c r="G8144">
        <v>4945</v>
      </c>
      <c r="H8144">
        <v>4900.25</v>
      </c>
      <c r="I8144">
        <v>621749.5</v>
      </c>
      <c r="K8144">
        <v>1.4890000000000001</v>
      </c>
      <c r="L8144">
        <v>1E-3</v>
      </c>
      <c r="M8144">
        <v>295010.125</v>
      </c>
      <c r="N8144">
        <v>5.8999999999999997E-2</v>
      </c>
      <c r="O8144">
        <v>65.673000000000002</v>
      </c>
      <c r="P8144">
        <v>2.7400000000000001E-2</v>
      </c>
      <c r="Q8144">
        <v>4964125.55</v>
      </c>
      <c r="R8144" t="s">
        <v>333</v>
      </c>
      <c r="S8144" t="s">
        <v>38</v>
      </c>
      <c r="T8144" t="s">
        <v>89</v>
      </c>
      <c r="V8144" t="s">
        <v>88</v>
      </c>
      <c r="Y8144" t="s">
        <v>152</v>
      </c>
    </row>
    <row r="8145" spans="1:25" x14ac:dyDescent="0.45">
      <c r="A8145" t="s">
        <v>335</v>
      </c>
      <c r="B8145" t="s">
        <v>652</v>
      </c>
      <c r="C8145">
        <v>50458</v>
      </c>
      <c r="D8145">
        <v>1</v>
      </c>
      <c r="F8145">
        <v>2023</v>
      </c>
      <c r="G8145">
        <v>4219</v>
      </c>
      <c r="H8145">
        <v>4152</v>
      </c>
      <c r="I8145">
        <v>523187.5</v>
      </c>
      <c r="K8145">
        <v>1.2609999999999999</v>
      </c>
      <c r="L8145">
        <v>1E-3</v>
      </c>
      <c r="M8145">
        <v>249743.65</v>
      </c>
      <c r="N8145">
        <v>5.8999999999999997E-2</v>
      </c>
      <c r="O8145">
        <v>50.076000000000001</v>
      </c>
      <c r="P8145">
        <v>2.5700000000000001E-2</v>
      </c>
      <c r="Q8145">
        <v>4202433.45</v>
      </c>
      <c r="R8145" t="s">
        <v>333</v>
      </c>
      <c r="S8145" t="s">
        <v>38</v>
      </c>
      <c r="T8145" t="s">
        <v>89</v>
      </c>
      <c r="V8145" t="s">
        <v>88</v>
      </c>
      <c r="Y8145" t="s">
        <v>152</v>
      </c>
    </row>
    <row r="8146" spans="1:25" x14ac:dyDescent="0.45">
      <c r="A8146" t="s">
        <v>335</v>
      </c>
      <c r="B8146" t="s">
        <v>652</v>
      </c>
      <c r="C8146">
        <v>50458</v>
      </c>
      <c r="D8146">
        <v>1</v>
      </c>
      <c r="F8146">
        <v>2024</v>
      </c>
      <c r="G8146">
        <v>1318</v>
      </c>
      <c r="H8146">
        <v>1288.25</v>
      </c>
      <c r="I8146">
        <v>160346</v>
      </c>
      <c r="K8146">
        <v>0.39</v>
      </c>
      <c r="L8146">
        <v>1E-3</v>
      </c>
      <c r="M8146">
        <v>77941.875</v>
      </c>
      <c r="N8146">
        <v>5.8999999999999997E-2</v>
      </c>
      <c r="O8146">
        <v>18.100999999999999</v>
      </c>
      <c r="P8146">
        <v>3.04E-2</v>
      </c>
      <c r="Q8146">
        <v>1311519.575</v>
      </c>
      <c r="R8146" t="s">
        <v>333</v>
      </c>
      <c r="S8146" t="s">
        <v>38</v>
      </c>
      <c r="T8146" t="s">
        <v>89</v>
      </c>
      <c r="V8146" t="s">
        <v>88</v>
      </c>
      <c r="Y8146" t="s">
        <v>152</v>
      </c>
    </row>
    <row r="8147" spans="1:25" x14ac:dyDescent="0.45">
      <c r="A8147" t="s">
        <v>335</v>
      </c>
      <c r="B8147" t="s">
        <v>653</v>
      </c>
      <c r="C8147">
        <v>50472</v>
      </c>
      <c r="D8147" t="s">
        <v>654</v>
      </c>
      <c r="F8147">
        <v>2015</v>
      </c>
      <c r="G8147">
        <v>2669</v>
      </c>
      <c r="H8147">
        <v>2637.75</v>
      </c>
      <c r="J8147">
        <v>282596</v>
      </c>
      <c r="O8147">
        <v>48.58</v>
      </c>
      <c r="P8147">
        <v>0.25</v>
      </c>
      <c r="Q8147">
        <v>388504.625</v>
      </c>
      <c r="R8147" t="s">
        <v>333</v>
      </c>
      <c r="T8147" t="s">
        <v>63</v>
      </c>
      <c r="Y8147" t="s">
        <v>30</v>
      </c>
    </row>
    <row r="8148" spans="1:25" x14ac:dyDescent="0.45">
      <c r="A8148" t="s">
        <v>335</v>
      </c>
      <c r="B8148" t="s">
        <v>653</v>
      </c>
      <c r="C8148">
        <v>50472</v>
      </c>
      <c r="D8148" t="s">
        <v>654</v>
      </c>
      <c r="F8148">
        <v>2016</v>
      </c>
      <c r="G8148">
        <v>2393</v>
      </c>
      <c r="H8148">
        <v>2361.5</v>
      </c>
      <c r="J8148">
        <v>205371</v>
      </c>
      <c r="O8148">
        <v>119.273</v>
      </c>
      <c r="P8148">
        <v>0.95679999999999998</v>
      </c>
      <c r="Q8148">
        <v>250427.17499999999</v>
      </c>
      <c r="R8148" t="s">
        <v>333</v>
      </c>
      <c r="T8148" t="s">
        <v>63</v>
      </c>
      <c r="Y8148" t="s">
        <v>30</v>
      </c>
    </row>
    <row r="8149" spans="1:25" x14ac:dyDescent="0.45">
      <c r="A8149" t="s">
        <v>335</v>
      </c>
      <c r="B8149" t="s">
        <v>653</v>
      </c>
      <c r="C8149">
        <v>50472</v>
      </c>
      <c r="D8149" t="s">
        <v>654</v>
      </c>
      <c r="F8149">
        <v>2017</v>
      </c>
      <c r="G8149">
        <v>2566</v>
      </c>
      <c r="H8149">
        <v>2521.75</v>
      </c>
      <c r="J8149">
        <v>197600</v>
      </c>
      <c r="O8149">
        <v>60.494999999999997</v>
      </c>
      <c r="P8149">
        <v>0.50519999999999998</v>
      </c>
      <c r="Q8149">
        <v>246731.02499999999</v>
      </c>
      <c r="R8149" t="s">
        <v>333</v>
      </c>
      <c r="T8149" t="s">
        <v>63</v>
      </c>
      <c r="Y8149" t="s">
        <v>30</v>
      </c>
    </row>
    <row r="8150" spans="1:25" x14ac:dyDescent="0.45">
      <c r="A8150" t="s">
        <v>335</v>
      </c>
      <c r="B8150" t="s">
        <v>653</v>
      </c>
      <c r="C8150">
        <v>50472</v>
      </c>
      <c r="D8150" t="s">
        <v>654</v>
      </c>
      <c r="F8150">
        <v>2018</v>
      </c>
      <c r="G8150">
        <v>2243</v>
      </c>
      <c r="H8150">
        <v>2223.25</v>
      </c>
      <c r="J8150">
        <v>187985.75</v>
      </c>
      <c r="O8150">
        <v>4.0289999999999999</v>
      </c>
      <c r="P8150">
        <v>2.6200000000000001E-2</v>
      </c>
      <c r="Q8150">
        <v>308920.22499999998</v>
      </c>
      <c r="R8150" t="s">
        <v>333</v>
      </c>
      <c r="T8150" t="s">
        <v>63</v>
      </c>
      <c r="Y8150" t="s">
        <v>30</v>
      </c>
    </row>
    <row r="8151" spans="1:25" x14ac:dyDescent="0.45">
      <c r="A8151" t="s">
        <v>335</v>
      </c>
      <c r="B8151" t="s">
        <v>653</v>
      </c>
      <c r="C8151">
        <v>50472</v>
      </c>
      <c r="D8151" t="s">
        <v>654</v>
      </c>
      <c r="F8151">
        <v>2019</v>
      </c>
      <c r="G8151">
        <v>2160</v>
      </c>
      <c r="H8151">
        <v>2127.5</v>
      </c>
      <c r="J8151">
        <v>129773.25</v>
      </c>
      <c r="O8151">
        <v>4.1189999999999998</v>
      </c>
      <c r="P8151">
        <v>3.27E-2</v>
      </c>
      <c r="Q8151">
        <v>261535</v>
      </c>
      <c r="R8151" t="s">
        <v>333</v>
      </c>
      <c r="T8151" t="s">
        <v>63</v>
      </c>
      <c r="Y8151" t="s">
        <v>30</v>
      </c>
    </row>
    <row r="8152" spans="1:25" x14ac:dyDescent="0.45">
      <c r="A8152" t="s">
        <v>335</v>
      </c>
      <c r="B8152" t="s">
        <v>653</v>
      </c>
      <c r="C8152">
        <v>50472</v>
      </c>
      <c r="D8152" t="s">
        <v>654</v>
      </c>
      <c r="F8152">
        <v>2020</v>
      </c>
      <c r="G8152">
        <v>2309</v>
      </c>
      <c r="H8152">
        <v>2269.5</v>
      </c>
      <c r="J8152">
        <v>175181.5</v>
      </c>
      <c r="O8152">
        <v>3.4569999999999999</v>
      </c>
      <c r="P8152">
        <v>2.3599999999999999E-2</v>
      </c>
      <c r="Q8152">
        <v>295652.07500000001</v>
      </c>
      <c r="R8152" t="s">
        <v>333</v>
      </c>
      <c r="T8152" t="s">
        <v>63</v>
      </c>
      <c r="Y8152" t="s">
        <v>30</v>
      </c>
    </row>
    <row r="8153" spans="1:25" x14ac:dyDescent="0.45">
      <c r="A8153" t="s">
        <v>335</v>
      </c>
      <c r="B8153" t="s">
        <v>653</v>
      </c>
      <c r="C8153">
        <v>50472</v>
      </c>
      <c r="D8153" t="s">
        <v>654</v>
      </c>
      <c r="F8153">
        <v>2021</v>
      </c>
      <c r="G8153">
        <v>1949</v>
      </c>
      <c r="H8153">
        <v>1914.75</v>
      </c>
      <c r="J8153">
        <v>127732.75</v>
      </c>
      <c r="O8153">
        <v>5.9039999999999999</v>
      </c>
      <c r="P8153">
        <v>7.1900000000000006E-2</v>
      </c>
      <c r="Q8153">
        <v>180513.15</v>
      </c>
      <c r="R8153" t="s">
        <v>333</v>
      </c>
      <c r="T8153" t="s">
        <v>63</v>
      </c>
      <c r="Y8153" t="s">
        <v>30</v>
      </c>
    </row>
    <row r="8154" spans="1:25" x14ac:dyDescent="0.45">
      <c r="A8154" t="s">
        <v>335</v>
      </c>
      <c r="B8154" t="s">
        <v>653</v>
      </c>
      <c r="C8154">
        <v>50472</v>
      </c>
      <c r="D8154" t="s">
        <v>654</v>
      </c>
      <c r="F8154">
        <v>2022</v>
      </c>
      <c r="G8154">
        <v>211</v>
      </c>
      <c r="H8154">
        <v>204</v>
      </c>
      <c r="J8154">
        <v>14595</v>
      </c>
      <c r="O8154">
        <v>0.51300000000000001</v>
      </c>
      <c r="P8154">
        <v>4.8800000000000003E-2</v>
      </c>
      <c r="Q8154">
        <v>19439.3</v>
      </c>
      <c r="R8154" t="s">
        <v>333</v>
      </c>
      <c r="T8154" t="s">
        <v>63</v>
      </c>
      <c r="Y8154" t="s">
        <v>30</v>
      </c>
    </row>
    <row r="8155" spans="1:25" x14ac:dyDescent="0.45">
      <c r="A8155" t="s">
        <v>335</v>
      </c>
      <c r="B8155" t="s">
        <v>653</v>
      </c>
      <c r="C8155">
        <v>50472</v>
      </c>
      <c r="D8155" t="s">
        <v>654</v>
      </c>
      <c r="F8155">
        <v>2023</v>
      </c>
      <c r="G8155">
        <v>190</v>
      </c>
      <c r="H8155">
        <v>185.25</v>
      </c>
      <c r="J8155">
        <v>17402.25</v>
      </c>
      <c r="O8155">
        <v>0.221</v>
      </c>
      <c r="P8155">
        <v>2.0299999999999999E-2</v>
      </c>
      <c r="Q8155">
        <v>22475.65</v>
      </c>
      <c r="R8155" t="s">
        <v>333</v>
      </c>
      <c r="T8155" t="s">
        <v>63</v>
      </c>
      <c r="Y8155" t="s">
        <v>30</v>
      </c>
    </row>
    <row r="8156" spans="1:25" x14ac:dyDescent="0.45">
      <c r="A8156" t="s">
        <v>335</v>
      </c>
      <c r="B8156" t="s">
        <v>653</v>
      </c>
      <c r="C8156">
        <v>50472</v>
      </c>
      <c r="D8156" t="s">
        <v>654</v>
      </c>
      <c r="F8156">
        <v>2024</v>
      </c>
      <c r="G8156">
        <v>355</v>
      </c>
      <c r="H8156">
        <v>352</v>
      </c>
      <c r="J8156">
        <v>29409.25</v>
      </c>
      <c r="O8156">
        <v>0.373</v>
      </c>
      <c r="P8156">
        <v>2.07E-2</v>
      </c>
      <c r="Q8156">
        <v>36633.925000000003</v>
      </c>
      <c r="R8156" t="s">
        <v>333</v>
      </c>
      <c r="T8156" t="s">
        <v>63</v>
      </c>
      <c r="Y8156" t="s">
        <v>30</v>
      </c>
    </row>
    <row r="8157" spans="1:25" x14ac:dyDescent="0.45">
      <c r="A8157" t="s">
        <v>335</v>
      </c>
      <c r="B8157" t="s">
        <v>653</v>
      </c>
      <c r="C8157">
        <v>50472</v>
      </c>
      <c r="D8157" t="s">
        <v>655</v>
      </c>
      <c r="F8157">
        <v>2009</v>
      </c>
      <c r="G8157">
        <v>0</v>
      </c>
      <c r="H8157">
        <v>0</v>
      </c>
      <c r="R8157" t="s">
        <v>333</v>
      </c>
      <c r="T8157" t="s">
        <v>63</v>
      </c>
      <c r="V8157" t="s">
        <v>50</v>
      </c>
      <c r="Y8157" t="s">
        <v>69</v>
      </c>
    </row>
    <row r="8158" spans="1:25" x14ac:dyDescent="0.45">
      <c r="A8158" t="s">
        <v>335</v>
      </c>
      <c r="B8158" t="s">
        <v>653</v>
      </c>
      <c r="C8158">
        <v>50472</v>
      </c>
      <c r="D8158" t="s">
        <v>655</v>
      </c>
      <c r="F8158">
        <v>2010</v>
      </c>
      <c r="G8158">
        <v>97</v>
      </c>
      <c r="H8158">
        <v>97</v>
      </c>
      <c r="M8158">
        <v>2522</v>
      </c>
      <c r="N8158">
        <v>5.8999999999999997E-2</v>
      </c>
      <c r="O8158">
        <v>32.01</v>
      </c>
      <c r="P8158">
        <v>1.5</v>
      </c>
      <c r="Q8158">
        <v>42680</v>
      </c>
      <c r="R8158" t="s">
        <v>333</v>
      </c>
      <c r="T8158" t="s">
        <v>63</v>
      </c>
      <c r="V8158" t="s">
        <v>50</v>
      </c>
      <c r="Y8158" t="s">
        <v>69</v>
      </c>
    </row>
    <row r="8159" spans="1:25" x14ac:dyDescent="0.45">
      <c r="A8159" t="s">
        <v>335</v>
      </c>
      <c r="B8159" t="s">
        <v>653</v>
      </c>
      <c r="C8159">
        <v>50472</v>
      </c>
      <c r="D8159" t="s">
        <v>655</v>
      </c>
      <c r="F8159">
        <v>2011</v>
      </c>
      <c r="G8159">
        <v>0</v>
      </c>
      <c r="H8159">
        <v>0</v>
      </c>
      <c r="R8159" t="s">
        <v>333</v>
      </c>
      <c r="T8159" t="s">
        <v>63</v>
      </c>
      <c r="V8159" t="s">
        <v>50</v>
      </c>
      <c r="Y8159" t="s">
        <v>69</v>
      </c>
    </row>
    <row r="8160" spans="1:25" x14ac:dyDescent="0.45">
      <c r="A8160" t="s">
        <v>335</v>
      </c>
      <c r="B8160" t="s">
        <v>653</v>
      </c>
      <c r="C8160">
        <v>50472</v>
      </c>
      <c r="D8160" t="s">
        <v>655</v>
      </c>
      <c r="F8160">
        <v>2012</v>
      </c>
      <c r="G8160">
        <v>491</v>
      </c>
      <c r="H8160">
        <v>491</v>
      </c>
      <c r="M8160">
        <v>12766</v>
      </c>
      <c r="N8160">
        <v>5.8999999999999997E-2</v>
      </c>
      <c r="O8160">
        <v>17.283000000000001</v>
      </c>
      <c r="P8160">
        <v>0.16</v>
      </c>
      <c r="Q8160">
        <v>216040</v>
      </c>
      <c r="R8160" t="s">
        <v>333</v>
      </c>
      <c r="T8160" t="s">
        <v>63</v>
      </c>
      <c r="V8160" t="s">
        <v>50</v>
      </c>
      <c r="Y8160" t="s">
        <v>69</v>
      </c>
    </row>
    <row r="8161" spans="1:25" x14ac:dyDescent="0.45">
      <c r="A8161" t="s">
        <v>335</v>
      </c>
      <c r="B8161" t="s">
        <v>653</v>
      </c>
      <c r="C8161">
        <v>50472</v>
      </c>
      <c r="D8161" t="s">
        <v>655</v>
      </c>
      <c r="F8161">
        <v>2013</v>
      </c>
      <c r="G8161">
        <v>2114</v>
      </c>
      <c r="H8161">
        <v>2114</v>
      </c>
      <c r="M8161">
        <v>54964</v>
      </c>
      <c r="N8161">
        <v>5.8999999999999997E-2</v>
      </c>
      <c r="O8161">
        <v>82.614000000000004</v>
      </c>
      <c r="P8161">
        <v>0.17760000000000001</v>
      </c>
      <c r="Q8161">
        <v>930160</v>
      </c>
      <c r="R8161" t="s">
        <v>333</v>
      </c>
      <c r="T8161" t="s">
        <v>63</v>
      </c>
      <c r="V8161" t="s">
        <v>50</v>
      </c>
      <c r="Y8161" t="s">
        <v>69</v>
      </c>
    </row>
    <row r="8162" spans="1:25" x14ac:dyDescent="0.45">
      <c r="A8162" t="s">
        <v>335</v>
      </c>
      <c r="B8162" t="s">
        <v>653</v>
      </c>
      <c r="C8162">
        <v>50472</v>
      </c>
      <c r="D8162" t="s">
        <v>655</v>
      </c>
      <c r="F8162">
        <v>2014</v>
      </c>
      <c r="G8162">
        <v>5780</v>
      </c>
      <c r="H8162">
        <v>5780</v>
      </c>
      <c r="M8162">
        <v>150280</v>
      </c>
      <c r="N8162">
        <v>5.8999999999999997E-2</v>
      </c>
      <c r="O8162">
        <v>228.88800000000001</v>
      </c>
      <c r="P8162">
        <v>0.18</v>
      </c>
      <c r="Q8162">
        <v>2543200</v>
      </c>
      <c r="R8162" t="s">
        <v>333</v>
      </c>
      <c r="T8162" t="s">
        <v>63</v>
      </c>
      <c r="V8162" t="s">
        <v>50</v>
      </c>
      <c r="Y8162" t="s">
        <v>69</v>
      </c>
    </row>
    <row r="8163" spans="1:25" x14ac:dyDescent="0.45">
      <c r="A8163" t="s">
        <v>335</v>
      </c>
      <c r="B8163" t="s">
        <v>653</v>
      </c>
      <c r="C8163">
        <v>50472</v>
      </c>
      <c r="D8163" t="s">
        <v>655</v>
      </c>
      <c r="F8163">
        <v>2015</v>
      </c>
      <c r="G8163">
        <v>1967</v>
      </c>
      <c r="H8163">
        <v>1967</v>
      </c>
      <c r="M8163">
        <v>32772.400000000001</v>
      </c>
      <c r="N8163">
        <v>5.8999999999999997E-2</v>
      </c>
      <c r="O8163">
        <v>49.936999999999998</v>
      </c>
      <c r="P8163">
        <v>0.18</v>
      </c>
      <c r="Q8163">
        <v>554841.5</v>
      </c>
      <c r="R8163" t="s">
        <v>333</v>
      </c>
      <c r="T8163" t="s">
        <v>63</v>
      </c>
      <c r="V8163" t="s">
        <v>50</v>
      </c>
      <c r="Y8163" t="s">
        <v>70</v>
      </c>
    </row>
    <row r="8164" spans="1:25" x14ac:dyDescent="0.45">
      <c r="A8164" t="s">
        <v>335</v>
      </c>
      <c r="B8164" t="s">
        <v>653</v>
      </c>
      <c r="C8164">
        <v>50472</v>
      </c>
      <c r="D8164" t="s">
        <v>655</v>
      </c>
      <c r="F8164">
        <v>2016</v>
      </c>
      <c r="G8164">
        <v>2678</v>
      </c>
      <c r="H8164">
        <v>2648.25</v>
      </c>
      <c r="J8164">
        <v>259116.25</v>
      </c>
      <c r="M8164">
        <v>25824.174999999999</v>
      </c>
      <c r="N8164">
        <v>5.9400000000000001E-2</v>
      </c>
      <c r="O8164">
        <v>21.972999999999999</v>
      </c>
      <c r="P8164">
        <v>0.1013</v>
      </c>
      <c r="Q8164">
        <v>434481.27500000002</v>
      </c>
      <c r="R8164" t="s">
        <v>333</v>
      </c>
      <c r="T8164" t="s">
        <v>63</v>
      </c>
      <c r="V8164" t="s">
        <v>50</v>
      </c>
      <c r="Y8164" t="s">
        <v>70</v>
      </c>
    </row>
    <row r="8165" spans="1:25" x14ac:dyDescent="0.45">
      <c r="A8165" t="s">
        <v>335</v>
      </c>
      <c r="B8165" t="s">
        <v>653</v>
      </c>
      <c r="C8165">
        <v>50472</v>
      </c>
      <c r="D8165" t="s">
        <v>655</v>
      </c>
      <c r="F8165">
        <v>2017</v>
      </c>
      <c r="G8165">
        <v>1864</v>
      </c>
      <c r="H8165">
        <v>1828.75</v>
      </c>
      <c r="J8165">
        <v>200295.75</v>
      </c>
      <c r="M8165">
        <v>18623.2</v>
      </c>
      <c r="N8165">
        <v>5.9400000000000001E-2</v>
      </c>
      <c r="O8165">
        <v>12.74</v>
      </c>
      <c r="P8165">
        <v>8.5900000000000004E-2</v>
      </c>
      <c r="Q8165">
        <v>313330.45</v>
      </c>
      <c r="R8165" t="s">
        <v>333</v>
      </c>
      <c r="T8165" t="s">
        <v>63</v>
      </c>
      <c r="V8165" t="s">
        <v>50</v>
      </c>
      <c r="Y8165" t="s">
        <v>70</v>
      </c>
    </row>
    <row r="8166" spans="1:25" x14ac:dyDescent="0.45">
      <c r="A8166" t="s">
        <v>335</v>
      </c>
      <c r="B8166" t="s">
        <v>653</v>
      </c>
      <c r="C8166">
        <v>50472</v>
      </c>
      <c r="D8166" t="s">
        <v>655</v>
      </c>
      <c r="F8166">
        <v>2018</v>
      </c>
      <c r="G8166">
        <v>3907</v>
      </c>
      <c r="H8166">
        <v>3877.75</v>
      </c>
      <c r="J8166">
        <v>455417.75</v>
      </c>
      <c r="M8166">
        <v>39361.224999999999</v>
      </c>
      <c r="N8166">
        <v>5.9400000000000001E-2</v>
      </c>
      <c r="O8166">
        <v>17.693999999999999</v>
      </c>
      <c r="P8166">
        <v>5.3900000000000003E-2</v>
      </c>
      <c r="Q8166">
        <v>662349.75</v>
      </c>
      <c r="R8166" t="s">
        <v>333</v>
      </c>
      <c r="T8166" t="s">
        <v>63</v>
      </c>
      <c r="V8166" t="s">
        <v>50</v>
      </c>
      <c r="Y8166" t="s">
        <v>70</v>
      </c>
    </row>
    <row r="8167" spans="1:25" x14ac:dyDescent="0.45">
      <c r="A8167" t="s">
        <v>335</v>
      </c>
      <c r="B8167" t="s">
        <v>653</v>
      </c>
      <c r="C8167">
        <v>50472</v>
      </c>
      <c r="D8167" t="s">
        <v>655</v>
      </c>
      <c r="F8167">
        <v>2019</v>
      </c>
      <c r="G8167">
        <v>2248</v>
      </c>
      <c r="H8167">
        <v>2224</v>
      </c>
      <c r="J8167">
        <v>247560.5</v>
      </c>
      <c r="M8167">
        <v>21669.9</v>
      </c>
      <c r="N8167">
        <v>5.9400000000000001E-2</v>
      </c>
      <c r="O8167">
        <v>8.8230000000000004</v>
      </c>
      <c r="P8167">
        <v>4.9599999999999998E-2</v>
      </c>
      <c r="Q8167">
        <v>364659.17499999999</v>
      </c>
      <c r="R8167" t="s">
        <v>333</v>
      </c>
      <c r="T8167" t="s">
        <v>63</v>
      </c>
      <c r="V8167" t="s">
        <v>50</v>
      </c>
      <c r="Y8167" t="s">
        <v>70</v>
      </c>
    </row>
    <row r="8168" spans="1:25" x14ac:dyDescent="0.45">
      <c r="A8168" t="s">
        <v>335</v>
      </c>
      <c r="B8168" t="s">
        <v>653</v>
      </c>
      <c r="C8168">
        <v>50472</v>
      </c>
      <c r="D8168" t="s">
        <v>655</v>
      </c>
      <c r="F8168">
        <v>2020</v>
      </c>
      <c r="G8168">
        <v>3040</v>
      </c>
      <c r="H8168">
        <v>3012.25</v>
      </c>
      <c r="J8168">
        <v>322616.25</v>
      </c>
      <c r="M8168">
        <v>27032.6</v>
      </c>
      <c r="N8168">
        <v>5.9400000000000001E-2</v>
      </c>
      <c r="O8168">
        <v>9.3569999999999993</v>
      </c>
      <c r="P8168">
        <v>3.85E-2</v>
      </c>
      <c r="Q8168">
        <v>454926.82500000001</v>
      </c>
      <c r="R8168" t="s">
        <v>333</v>
      </c>
      <c r="T8168" t="s">
        <v>63</v>
      </c>
      <c r="V8168" t="s">
        <v>50</v>
      </c>
      <c r="Y8168" t="s">
        <v>70</v>
      </c>
    </row>
    <row r="8169" spans="1:25" x14ac:dyDescent="0.45">
      <c r="A8169" t="s">
        <v>335</v>
      </c>
      <c r="B8169" t="s">
        <v>653</v>
      </c>
      <c r="C8169">
        <v>50472</v>
      </c>
      <c r="D8169" t="s">
        <v>655</v>
      </c>
      <c r="F8169">
        <v>2021</v>
      </c>
      <c r="G8169">
        <v>1528</v>
      </c>
      <c r="H8169">
        <v>1505</v>
      </c>
      <c r="J8169">
        <v>193269.25</v>
      </c>
      <c r="M8169">
        <v>16969.424999999999</v>
      </c>
      <c r="N8169">
        <v>5.9400000000000001E-2</v>
      </c>
      <c r="O8169">
        <v>5.6890000000000001</v>
      </c>
      <c r="P8169">
        <v>3.78E-2</v>
      </c>
      <c r="Q8169">
        <v>285521.42499999999</v>
      </c>
      <c r="R8169" t="s">
        <v>333</v>
      </c>
      <c r="T8169" t="s">
        <v>63</v>
      </c>
      <c r="V8169" t="s">
        <v>50</v>
      </c>
      <c r="Y8169" t="s">
        <v>70</v>
      </c>
    </row>
    <row r="8170" spans="1:25" x14ac:dyDescent="0.45">
      <c r="A8170" t="s">
        <v>335</v>
      </c>
      <c r="B8170" t="s">
        <v>653</v>
      </c>
      <c r="C8170">
        <v>50472</v>
      </c>
      <c r="D8170" t="s">
        <v>655</v>
      </c>
      <c r="F8170">
        <v>2022</v>
      </c>
      <c r="G8170">
        <v>1320</v>
      </c>
      <c r="H8170">
        <v>1306</v>
      </c>
      <c r="J8170">
        <v>191789.5</v>
      </c>
      <c r="M8170">
        <v>12648.3</v>
      </c>
      <c r="N8170">
        <v>5.9400000000000001E-2</v>
      </c>
      <c r="O8170">
        <v>4.0780000000000003</v>
      </c>
      <c r="P8170">
        <v>3.7199999999999997E-2</v>
      </c>
      <c r="Q8170">
        <v>212836.22500000001</v>
      </c>
      <c r="R8170" t="s">
        <v>333</v>
      </c>
      <c r="T8170" t="s">
        <v>63</v>
      </c>
      <c r="V8170" t="s">
        <v>50</v>
      </c>
      <c r="Y8170" t="s">
        <v>70</v>
      </c>
    </row>
    <row r="8171" spans="1:25" x14ac:dyDescent="0.45">
      <c r="A8171" t="s">
        <v>335</v>
      </c>
      <c r="B8171" t="s">
        <v>653</v>
      </c>
      <c r="C8171">
        <v>50472</v>
      </c>
      <c r="D8171" t="s">
        <v>655</v>
      </c>
      <c r="F8171">
        <v>2023</v>
      </c>
      <c r="G8171">
        <v>1120</v>
      </c>
      <c r="H8171">
        <v>1104</v>
      </c>
      <c r="J8171">
        <v>130621.75</v>
      </c>
      <c r="M8171">
        <v>12157.2</v>
      </c>
      <c r="N8171">
        <v>5.9400000000000001E-2</v>
      </c>
      <c r="O8171">
        <v>4.55</v>
      </c>
      <c r="P8171">
        <v>4.2700000000000002E-2</v>
      </c>
      <c r="Q8171">
        <v>204573.72500000001</v>
      </c>
      <c r="R8171" t="s">
        <v>333</v>
      </c>
      <c r="T8171" t="s">
        <v>63</v>
      </c>
      <c r="V8171" t="s">
        <v>50</v>
      </c>
      <c r="Y8171" t="s">
        <v>70</v>
      </c>
    </row>
    <row r="8172" spans="1:25" x14ac:dyDescent="0.45">
      <c r="A8172" t="s">
        <v>335</v>
      </c>
      <c r="B8172" t="s">
        <v>653</v>
      </c>
      <c r="C8172">
        <v>50472</v>
      </c>
      <c r="D8172" t="s">
        <v>655</v>
      </c>
      <c r="F8172">
        <v>2024</v>
      </c>
      <c r="G8172">
        <v>634</v>
      </c>
      <c r="H8172">
        <v>623.25</v>
      </c>
      <c r="J8172">
        <v>69501.5</v>
      </c>
      <c r="M8172">
        <v>6563.55</v>
      </c>
      <c r="N8172">
        <v>5.9400000000000001E-2</v>
      </c>
      <c r="O8172">
        <v>1.579</v>
      </c>
      <c r="P8172">
        <v>2.7300000000000001E-2</v>
      </c>
      <c r="Q8172">
        <v>110454</v>
      </c>
      <c r="R8172" t="s">
        <v>333</v>
      </c>
      <c r="T8172" t="s">
        <v>63</v>
      </c>
      <c r="V8172" t="s">
        <v>50</v>
      </c>
      <c r="Y8172" t="s">
        <v>70</v>
      </c>
    </row>
    <row r="8173" spans="1:25" x14ac:dyDescent="0.45">
      <c r="A8173" t="s">
        <v>335</v>
      </c>
      <c r="B8173" t="s">
        <v>653</v>
      </c>
      <c r="C8173">
        <v>50472</v>
      </c>
      <c r="D8173" t="s">
        <v>656</v>
      </c>
      <c r="F8173">
        <v>2015</v>
      </c>
      <c r="G8173">
        <v>736</v>
      </c>
      <c r="H8173">
        <v>736</v>
      </c>
      <c r="M8173">
        <v>18573.5</v>
      </c>
      <c r="N8173">
        <v>5.8999999999999997E-2</v>
      </c>
      <c r="O8173">
        <v>31.754000000000001</v>
      </c>
      <c r="P8173">
        <v>0.20200000000000001</v>
      </c>
      <c r="Q8173">
        <v>314329</v>
      </c>
      <c r="R8173" t="s">
        <v>333</v>
      </c>
      <c r="T8173" t="s">
        <v>63</v>
      </c>
      <c r="V8173" t="s">
        <v>50</v>
      </c>
      <c r="Y8173" t="s">
        <v>70</v>
      </c>
    </row>
    <row r="8174" spans="1:25" x14ac:dyDescent="0.45">
      <c r="A8174" t="s">
        <v>335</v>
      </c>
      <c r="B8174" t="s">
        <v>653</v>
      </c>
      <c r="C8174">
        <v>50472</v>
      </c>
      <c r="D8174" t="s">
        <v>656</v>
      </c>
      <c r="F8174">
        <v>2016</v>
      </c>
      <c r="G8174">
        <v>41</v>
      </c>
      <c r="H8174">
        <v>41</v>
      </c>
      <c r="M8174">
        <v>318.39999999999998</v>
      </c>
      <c r="N8174">
        <v>0.06</v>
      </c>
      <c r="O8174">
        <v>0.54500000000000004</v>
      </c>
      <c r="P8174">
        <v>0.20200000000000001</v>
      </c>
      <c r="Q8174">
        <v>5395.9</v>
      </c>
      <c r="R8174" t="s">
        <v>333</v>
      </c>
      <c r="T8174" t="s">
        <v>63</v>
      </c>
      <c r="V8174" t="s">
        <v>50</v>
      </c>
      <c r="Y8174" t="s">
        <v>70</v>
      </c>
    </row>
    <row r="8175" spans="1:25" x14ac:dyDescent="0.45">
      <c r="A8175" t="s">
        <v>335</v>
      </c>
      <c r="B8175" t="s">
        <v>653</v>
      </c>
      <c r="C8175">
        <v>50472</v>
      </c>
      <c r="D8175" t="s">
        <v>656</v>
      </c>
      <c r="F8175">
        <v>2017</v>
      </c>
      <c r="G8175">
        <v>0</v>
      </c>
      <c r="H8175">
        <v>0</v>
      </c>
      <c r="R8175" t="s">
        <v>333</v>
      </c>
      <c r="T8175" t="s">
        <v>63</v>
      </c>
      <c r="V8175" t="s">
        <v>50</v>
      </c>
      <c r="Y8175" t="s">
        <v>70</v>
      </c>
    </row>
    <row r="8176" spans="1:25" x14ac:dyDescent="0.45">
      <c r="A8176" t="s">
        <v>335</v>
      </c>
      <c r="B8176" t="s">
        <v>653</v>
      </c>
      <c r="C8176">
        <v>50472</v>
      </c>
      <c r="D8176" t="s">
        <v>656</v>
      </c>
      <c r="F8176">
        <v>2018</v>
      </c>
      <c r="G8176">
        <v>0</v>
      </c>
      <c r="H8176">
        <v>0</v>
      </c>
      <c r="R8176" t="s">
        <v>333</v>
      </c>
      <c r="T8176" t="s">
        <v>63</v>
      </c>
      <c r="V8176" t="s">
        <v>50</v>
      </c>
      <c r="Y8176" t="s">
        <v>70</v>
      </c>
    </row>
    <row r="8177" spans="1:25" x14ac:dyDescent="0.45">
      <c r="A8177" t="s">
        <v>335</v>
      </c>
      <c r="B8177" t="s">
        <v>653</v>
      </c>
      <c r="C8177">
        <v>50472</v>
      </c>
      <c r="D8177" t="s">
        <v>656</v>
      </c>
      <c r="F8177">
        <v>2019</v>
      </c>
      <c r="G8177">
        <v>0</v>
      </c>
      <c r="H8177">
        <v>0</v>
      </c>
      <c r="R8177" t="s">
        <v>333</v>
      </c>
      <c r="T8177" t="s">
        <v>63</v>
      </c>
      <c r="V8177" t="s">
        <v>50</v>
      </c>
      <c r="Y8177" t="s">
        <v>70</v>
      </c>
    </row>
    <row r="8178" spans="1:25" x14ac:dyDescent="0.45">
      <c r="A8178" t="s">
        <v>335</v>
      </c>
      <c r="B8178" t="s">
        <v>653</v>
      </c>
      <c r="C8178">
        <v>50472</v>
      </c>
      <c r="D8178" t="s">
        <v>656</v>
      </c>
      <c r="F8178">
        <v>2020</v>
      </c>
      <c r="G8178">
        <v>0</v>
      </c>
      <c r="H8178">
        <v>0</v>
      </c>
      <c r="R8178" t="s">
        <v>333</v>
      </c>
      <c r="T8178" t="s">
        <v>63</v>
      </c>
      <c r="V8178" t="s">
        <v>50</v>
      </c>
      <c r="Y8178" t="s">
        <v>70</v>
      </c>
    </row>
    <row r="8179" spans="1:25" x14ac:dyDescent="0.45">
      <c r="A8179" t="s">
        <v>335</v>
      </c>
      <c r="B8179" t="s">
        <v>653</v>
      </c>
      <c r="C8179">
        <v>50472</v>
      </c>
      <c r="D8179" t="s">
        <v>656</v>
      </c>
      <c r="F8179">
        <v>2021</v>
      </c>
      <c r="G8179">
        <v>0</v>
      </c>
      <c r="H8179">
        <v>0</v>
      </c>
      <c r="R8179" t="s">
        <v>333</v>
      </c>
      <c r="T8179" t="s">
        <v>63</v>
      </c>
      <c r="V8179" t="s">
        <v>50</v>
      </c>
      <c r="Y8179" t="s">
        <v>70</v>
      </c>
    </row>
    <row r="8180" spans="1:25" x14ac:dyDescent="0.45">
      <c r="A8180" t="s">
        <v>335</v>
      </c>
      <c r="B8180" t="s">
        <v>653</v>
      </c>
      <c r="C8180">
        <v>50472</v>
      </c>
      <c r="D8180" t="s">
        <v>656</v>
      </c>
      <c r="F8180">
        <v>2022</v>
      </c>
      <c r="G8180">
        <v>0</v>
      </c>
      <c r="H8180">
        <v>0</v>
      </c>
      <c r="R8180" t="s">
        <v>333</v>
      </c>
      <c r="T8180" t="s">
        <v>63</v>
      </c>
      <c r="V8180" t="s">
        <v>50</v>
      </c>
      <c r="Y8180" t="s">
        <v>70</v>
      </c>
    </row>
    <row r="8181" spans="1:25" x14ac:dyDescent="0.45">
      <c r="A8181" t="s">
        <v>335</v>
      </c>
      <c r="B8181" t="s">
        <v>653</v>
      </c>
      <c r="C8181">
        <v>50472</v>
      </c>
      <c r="D8181" t="s">
        <v>656</v>
      </c>
      <c r="F8181">
        <v>2023</v>
      </c>
      <c r="G8181">
        <v>0</v>
      </c>
      <c r="H8181">
        <v>0</v>
      </c>
      <c r="R8181" t="s">
        <v>333</v>
      </c>
      <c r="T8181" t="s">
        <v>63</v>
      </c>
      <c r="V8181" t="s">
        <v>50</v>
      </c>
      <c r="Y8181" t="s">
        <v>70</v>
      </c>
    </row>
    <row r="8182" spans="1:25" x14ac:dyDescent="0.45">
      <c r="A8182" t="s">
        <v>335</v>
      </c>
      <c r="B8182" t="s">
        <v>653</v>
      </c>
      <c r="C8182">
        <v>50472</v>
      </c>
      <c r="D8182" t="s">
        <v>656</v>
      </c>
      <c r="F8182">
        <v>2024</v>
      </c>
      <c r="G8182">
        <v>0</v>
      </c>
      <c r="H8182">
        <v>0</v>
      </c>
      <c r="R8182" t="s">
        <v>333</v>
      </c>
      <c r="T8182" t="s">
        <v>63</v>
      </c>
      <c r="V8182" t="s">
        <v>50</v>
      </c>
      <c r="Y8182" t="s">
        <v>70</v>
      </c>
    </row>
    <row r="8183" spans="1:25" x14ac:dyDescent="0.45">
      <c r="A8183" t="s">
        <v>274</v>
      </c>
      <c r="B8183" t="s">
        <v>657</v>
      </c>
      <c r="C8183">
        <v>50497</v>
      </c>
      <c r="D8183">
        <v>1001</v>
      </c>
      <c r="F8183">
        <v>2009</v>
      </c>
      <c r="G8183">
        <v>516</v>
      </c>
      <c r="H8183">
        <v>460.47</v>
      </c>
      <c r="I8183">
        <v>16249.7</v>
      </c>
      <c r="K8183">
        <v>6.7000000000000004E-2</v>
      </c>
      <c r="L8183">
        <v>1E-3</v>
      </c>
      <c r="M8183">
        <v>12504.448</v>
      </c>
      <c r="N8183">
        <v>5.91E-2</v>
      </c>
      <c r="O8183">
        <v>3.8439999999999999</v>
      </c>
      <c r="P8183">
        <v>5.0099999999999999E-2</v>
      </c>
      <c r="Q8183">
        <v>210412.69</v>
      </c>
      <c r="R8183" t="s">
        <v>333</v>
      </c>
      <c r="S8183" t="s">
        <v>27</v>
      </c>
      <c r="T8183" t="s">
        <v>89</v>
      </c>
      <c r="V8183" t="s">
        <v>40</v>
      </c>
      <c r="Y8183" t="s">
        <v>107</v>
      </c>
    </row>
    <row r="8184" spans="1:25" x14ac:dyDescent="0.45">
      <c r="A8184" t="s">
        <v>274</v>
      </c>
      <c r="B8184" t="s">
        <v>657</v>
      </c>
      <c r="C8184">
        <v>50497</v>
      </c>
      <c r="D8184">
        <v>1001</v>
      </c>
      <c r="F8184">
        <v>2010</v>
      </c>
      <c r="G8184">
        <v>1297</v>
      </c>
      <c r="H8184">
        <v>1207.8399999999999</v>
      </c>
      <c r="I8184">
        <v>41116.42</v>
      </c>
      <c r="K8184">
        <v>0.16200000000000001</v>
      </c>
      <c r="L8184">
        <v>1E-3</v>
      </c>
      <c r="M8184">
        <v>32003.738000000001</v>
      </c>
      <c r="N8184">
        <v>5.9200000000000003E-2</v>
      </c>
      <c r="O8184">
        <v>9.1419999999999995</v>
      </c>
      <c r="P8184">
        <v>4.2900000000000001E-2</v>
      </c>
      <c r="Q8184">
        <v>538521.74</v>
      </c>
      <c r="R8184" t="s">
        <v>333</v>
      </c>
      <c r="S8184" t="s">
        <v>27</v>
      </c>
      <c r="T8184" t="s">
        <v>89</v>
      </c>
      <c r="V8184" t="s">
        <v>40</v>
      </c>
      <c r="Y8184" t="s">
        <v>107</v>
      </c>
    </row>
    <row r="8185" spans="1:25" x14ac:dyDescent="0.45">
      <c r="A8185" t="s">
        <v>274</v>
      </c>
      <c r="B8185" t="s">
        <v>657</v>
      </c>
      <c r="C8185">
        <v>50497</v>
      </c>
      <c r="D8185">
        <v>1001</v>
      </c>
      <c r="F8185">
        <v>2011</v>
      </c>
      <c r="G8185">
        <v>2168</v>
      </c>
      <c r="H8185">
        <v>2020.35</v>
      </c>
      <c r="I8185">
        <v>66625.31</v>
      </c>
      <c r="K8185">
        <v>0.25600000000000001</v>
      </c>
      <c r="L8185">
        <v>1E-3</v>
      </c>
      <c r="M8185">
        <v>50693.82</v>
      </c>
      <c r="N8185">
        <v>5.9200000000000003E-2</v>
      </c>
      <c r="O8185">
        <v>15.851000000000001</v>
      </c>
      <c r="P8185">
        <v>4.8899999999999999E-2</v>
      </c>
      <c r="Q8185">
        <v>853059.26500000001</v>
      </c>
      <c r="R8185" t="s">
        <v>333</v>
      </c>
      <c r="S8185" t="s">
        <v>27</v>
      </c>
      <c r="T8185" t="s">
        <v>89</v>
      </c>
      <c r="V8185" t="s">
        <v>40</v>
      </c>
      <c r="Y8185" t="s">
        <v>107</v>
      </c>
    </row>
    <row r="8186" spans="1:25" x14ac:dyDescent="0.45">
      <c r="A8186" t="s">
        <v>274</v>
      </c>
      <c r="B8186" t="s">
        <v>657</v>
      </c>
      <c r="C8186">
        <v>50497</v>
      </c>
      <c r="D8186">
        <v>1001</v>
      </c>
      <c r="F8186">
        <v>2012</v>
      </c>
      <c r="G8186">
        <v>4287</v>
      </c>
      <c r="H8186">
        <v>4059.18</v>
      </c>
      <c r="I8186">
        <v>133318.71</v>
      </c>
      <c r="K8186">
        <v>0.50900000000000001</v>
      </c>
      <c r="L8186">
        <v>1E-3</v>
      </c>
      <c r="M8186">
        <v>100899.81299999999</v>
      </c>
      <c r="N8186">
        <v>5.9200000000000003E-2</v>
      </c>
      <c r="O8186">
        <v>32.488</v>
      </c>
      <c r="P8186">
        <v>4.7100000000000003E-2</v>
      </c>
      <c r="Q8186">
        <v>1697875.1880000001</v>
      </c>
      <c r="R8186" t="s">
        <v>333</v>
      </c>
      <c r="S8186" t="s">
        <v>27</v>
      </c>
      <c r="T8186" t="s">
        <v>89</v>
      </c>
      <c r="V8186" t="s">
        <v>40</v>
      </c>
      <c r="Y8186" t="s">
        <v>277</v>
      </c>
    </row>
    <row r="8187" spans="1:25" x14ac:dyDescent="0.45">
      <c r="A8187" t="s">
        <v>274</v>
      </c>
      <c r="B8187" t="s">
        <v>657</v>
      </c>
      <c r="C8187">
        <v>50497</v>
      </c>
      <c r="D8187">
        <v>1001</v>
      </c>
      <c r="F8187">
        <v>2013</v>
      </c>
      <c r="G8187">
        <v>3777</v>
      </c>
      <c r="H8187">
        <v>3558.51</v>
      </c>
      <c r="I8187">
        <v>118218.38</v>
      </c>
      <c r="K8187">
        <v>0.44400000000000001</v>
      </c>
      <c r="L8187">
        <v>1E-3</v>
      </c>
      <c r="M8187">
        <v>88016.959000000003</v>
      </c>
      <c r="N8187">
        <v>5.9200000000000003E-2</v>
      </c>
      <c r="O8187">
        <v>29.055</v>
      </c>
      <c r="P8187">
        <v>4.8899999999999999E-2</v>
      </c>
      <c r="Q8187">
        <v>1481040.388</v>
      </c>
      <c r="R8187" t="s">
        <v>333</v>
      </c>
      <c r="S8187" t="s">
        <v>27</v>
      </c>
      <c r="T8187" t="s">
        <v>89</v>
      </c>
      <c r="V8187" t="s">
        <v>40</v>
      </c>
      <c r="Y8187" t="s">
        <v>277</v>
      </c>
    </row>
    <row r="8188" spans="1:25" x14ac:dyDescent="0.45">
      <c r="A8188" t="s">
        <v>274</v>
      </c>
      <c r="B8188" t="s">
        <v>657</v>
      </c>
      <c r="C8188">
        <v>50497</v>
      </c>
      <c r="D8188">
        <v>1001</v>
      </c>
      <c r="F8188">
        <v>2014</v>
      </c>
      <c r="G8188">
        <v>4956</v>
      </c>
      <c r="H8188">
        <v>4821.78</v>
      </c>
      <c r="I8188">
        <v>163587.44</v>
      </c>
      <c r="K8188">
        <v>0.61499999999999999</v>
      </c>
      <c r="L8188">
        <v>1E-3</v>
      </c>
      <c r="M8188">
        <v>121785.624</v>
      </c>
      <c r="N8188">
        <v>5.9200000000000003E-2</v>
      </c>
      <c r="O8188">
        <v>36.054000000000002</v>
      </c>
      <c r="P8188">
        <v>3.9300000000000002E-2</v>
      </c>
      <c r="Q8188">
        <v>2049305.7549999999</v>
      </c>
      <c r="R8188" t="s">
        <v>333</v>
      </c>
      <c r="S8188" t="s">
        <v>27</v>
      </c>
      <c r="T8188" t="s">
        <v>89</v>
      </c>
      <c r="V8188" t="s">
        <v>40</v>
      </c>
      <c r="Y8188" t="s">
        <v>277</v>
      </c>
    </row>
    <row r="8189" spans="1:25" x14ac:dyDescent="0.45">
      <c r="A8189" t="s">
        <v>274</v>
      </c>
      <c r="B8189" t="s">
        <v>657</v>
      </c>
      <c r="C8189">
        <v>50497</v>
      </c>
      <c r="D8189">
        <v>1001</v>
      </c>
      <c r="F8189">
        <v>2015</v>
      </c>
      <c r="G8189">
        <v>2835</v>
      </c>
      <c r="H8189">
        <v>2727.87</v>
      </c>
      <c r="I8189">
        <v>94225.4</v>
      </c>
      <c r="K8189">
        <v>0.318</v>
      </c>
      <c r="L8189">
        <v>1E-3</v>
      </c>
      <c r="M8189">
        <v>62934.805</v>
      </c>
      <c r="N8189">
        <v>5.91E-2</v>
      </c>
      <c r="O8189">
        <v>18.821000000000002</v>
      </c>
      <c r="P8189">
        <v>3.8399999999999997E-2</v>
      </c>
      <c r="Q8189">
        <v>1059281.5319999999</v>
      </c>
      <c r="R8189" t="s">
        <v>333</v>
      </c>
      <c r="S8189" t="s">
        <v>27</v>
      </c>
      <c r="T8189" t="s">
        <v>89</v>
      </c>
      <c r="V8189" t="s">
        <v>40</v>
      </c>
      <c r="Y8189" t="s">
        <v>297</v>
      </c>
    </row>
    <row r="8190" spans="1:25" x14ac:dyDescent="0.45">
      <c r="A8190" t="s">
        <v>274</v>
      </c>
      <c r="B8190" t="s">
        <v>657</v>
      </c>
      <c r="C8190">
        <v>50497</v>
      </c>
      <c r="D8190">
        <v>1001</v>
      </c>
      <c r="F8190">
        <v>2016</v>
      </c>
      <c r="G8190">
        <v>2561</v>
      </c>
      <c r="H8190">
        <v>2466.4499999999998</v>
      </c>
      <c r="I8190">
        <v>87294.27</v>
      </c>
      <c r="K8190">
        <v>0.32600000000000001</v>
      </c>
      <c r="L8190">
        <v>1E-3</v>
      </c>
      <c r="M8190">
        <v>64614.837</v>
      </c>
      <c r="N8190">
        <v>5.9200000000000003E-2</v>
      </c>
      <c r="O8190">
        <v>18.417999999999999</v>
      </c>
      <c r="P8190">
        <v>3.7600000000000001E-2</v>
      </c>
      <c r="Q8190">
        <v>1087315.6529999999</v>
      </c>
      <c r="R8190" t="s">
        <v>333</v>
      </c>
      <c r="S8190" t="s">
        <v>27</v>
      </c>
      <c r="T8190" t="s">
        <v>89</v>
      </c>
      <c r="V8190" t="s">
        <v>40</v>
      </c>
      <c r="Y8190" t="s">
        <v>297</v>
      </c>
    </row>
    <row r="8191" spans="1:25" x14ac:dyDescent="0.45">
      <c r="A8191" t="s">
        <v>274</v>
      </c>
      <c r="B8191" t="s">
        <v>657</v>
      </c>
      <c r="C8191">
        <v>50497</v>
      </c>
      <c r="D8191">
        <v>1001</v>
      </c>
      <c r="F8191">
        <v>2017</v>
      </c>
      <c r="G8191">
        <v>407</v>
      </c>
      <c r="H8191">
        <v>365.5</v>
      </c>
      <c r="I8191">
        <v>12511.79</v>
      </c>
      <c r="K8191">
        <v>4.7E-2</v>
      </c>
      <c r="L8191">
        <v>1E-3</v>
      </c>
      <c r="M8191">
        <v>9368.6450000000004</v>
      </c>
      <c r="N8191">
        <v>5.9200000000000003E-2</v>
      </c>
      <c r="O8191">
        <v>3.0089999999999999</v>
      </c>
      <c r="P8191">
        <v>5.4899999999999997E-2</v>
      </c>
      <c r="Q8191">
        <v>157622.65100000001</v>
      </c>
      <c r="R8191" t="s">
        <v>333</v>
      </c>
      <c r="S8191" t="s">
        <v>27</v>
      </c>
      <c r="T8191" t="s">
        <v>89</v>
      </c>
      <c r="V8191" t="s">
        <v>40</v>
      </c>
      <c r="Y8191" t="s">
        <v>299</v>
      </c>
    </row>
    <row r="8192" spans="1:25" x14ac:dyDescent="0.45">
      <c r="A8192" t="s">
        <v>274</v>
      </c>
      <c r="B8192" t="s">
        <v>657</v>
      </c>
      <c r="C8192">
        <v>50497</v>
      </c>
      <c r="D8192">
        <v>1001</v>
      </c>
      <c r="F8192">
        <v>2018</v>
      </c>
      <c r="G8192">
        <v>35</v>
      </c>
      <c r="H8192">
        <v>32.14</v>
      </c>
      <c r="I8192">
        <v>1252.78</v>
      </c>
      <c r="K8192">
        <v>5.0000000000000001E-3</v>
      </c>
      <c r="L8192">
        <v>1E-3</v>
      </c>
      <c r="M8192">
        <v>910.95</v>
      </c>
      <c r="N8192">
        <v>5.91E-2</v>
      </c>
      <c r="O8192">
        <v>0.312</v>
      </c>
      <c r="P8192">
        <v>6.2700000000000006E-2</v>
      </c>
      <c r="Q8192">
        <v>15328.74</v>
      </c>
      <c r="R8192" t="s">
        <v>333</v>
      </c>
      <c r="S8192" t="s">
        <v>27</v>
      </c>
      <c r="T8192" t="s">
        <v>89</v>
      </c>
      <c r="V8192" t="s">
        <v>40</v>
      </c>
      <c r="Y8192" t="s">
        <v>299</v>
      </c>
    </row>
    <row r="8193" spans="1:25" x14ac:dyDescent="0.45">
      <c r="A8193" t="s">
        <v>274</v>
      </c>
      <c r="B8193" t="s">
        <v>657</v>
      </c>
      <c r="C8193">
        <v>50497</v>
      </c>
      <c r="D8193">
        <v>1001</v>
      </c>
      <c r="F8193">
        <v>2019</v>
      </c>
      <c r="G8193">
        <v>0</v>
      </c>
      <c r="H8193">
        <v>0</v>
      </c>
      <c r="R8193" t="s">
        <v>333</v>
      </c>
      <c r="S8193" t="s">
        <v>27</v>
      </c>
      <c r="T8193" t="s">
        <v>89</v>
      </c>
      <c r="V8193" t="s">
        <v>40</v>
      </c>
      <c r="Y8193" t="s">
        <v>299</v>
      </c>
    </row>
    <row r="8194" spans="1:25" x14ac:dyDescent="0.45">
      <c r="A8194" t="s">
        <v>274</v>
      </c>
      <c r="B8194" t="s">
        <v>657</v>
      </c>
      <c r="C8194">
        <v>50497</v>
      </c>
      <c r="D8194">
        <v>2001</v>
      </c>
      <c r="F8194">
        <v>2009</v>
      </c>
      <c r="G8194">
        <v>405</v>
      </c>
      <c r="H8194">
        <v>355.15</v>
      </c>
      <c r="I8194">
        <v>12294.18</v>
      </c>
      <c r="K8194">
        <v>6.3E-2</v>
      </c>
      <c r="L8194">
        <v>2E-3</v>
      </c>
      <c r="M8194">
        <v>9405.42</v>
      </c>
      <c r="N8194">
        <v>5.9900000000000002E-2</v>
      </c>
      <c r="O8194">
        <v>2.83</v>
      </c>
      <c r="P8194">
        <v>5.0299999999999997E-2</v>
      </c>
      <c r="Q8194">
        <v>157960.391</v>
      </c>
      <c r="R8194" t="s">
        <v>333</v>
      </c>
      <c r="S8194" t="s">
        <v>27</v>
      </c>
      <c r="T8194" t="s">
        <v>89</v>
      </c>
      <c r="V8194" t="s">
        <v>40</v>
      </c>
      <c r="Y8194" t="s">
        <v>107</v>
      </c>
    </row>
    <row r="8195" spans="1:25" x14ac:dyDescent="0.45">
      <c r="A8195" t="s">
        <v>274</v>
      </c>
      <c r="B8195" t="s">
        <v>657</v>
      </c>
      <c r="C8195">
        <v>50497</v>
      </c>
      <c r="D8195">
        <v>2001</v>
      </c>
      <c r="F8195">
        <v>2010</v>
      </c>
      <c r="G8195">
        <v>1154</v>
      </c>
      <c r="H8195">
        <v>1055.47</v>
      </c>
      <c r="I8195">
        <v>37454.730000000003</v>
      </c>
      <c r="K8195">
        <v>0.14299999999999999</v>
      </c>
      <c r="L8195">
        <v>1E-3</v>
      </c>
      <c r="M8195">
        <v>28384.986000000001</v>
      </c>
      <c r="N8195">
        <v>5.9200000000000003E-2</v>
      </c>
      <c r="O8195">
        <v>8.0470000000000006</v>
      </c>
      <c r="P8195">
        <v>4.4200000000000003E-2</v>
      </c>
      <c r="Q8195">
        <v>477626.79100000003</v>
      </c>
      <c r="R8195" t="s">
        <v>333</v>
      </c>
      <c r="S8195" t="s">
        <v>27</v>
      </c>
      <c r="T8195" t="s">
        <v>89</v>
      </c>
      <c r="V8195" t="s">
        <v>40</v>
      </c>
      <c r="Y8195" t="s">
        <v>107</v>
      </c>
    </row>
    <row r="8196" spans="1:25" x14ac:dyDescent="0.45">
      <c r="A8196" t="s">
        <v>274</v>
      </c>
      <c r="B8196" t="s">
        <v>657</v>
      </c>
      <c r="C8196">
        <v>50497</v>
      </c>
      <c r="D8196">
        <v>2001</v>
      </c>
      <c r="F8196">
        <v>2011</v>
      </c>
      <c r="G8196">
        <v>2374</v>
      </c>
      <c r="H8196">
        <v>2281.11</v>
      </c>
      <c r="I8196">
        <v>80834.509999999995</v>
      </c>
      <c r="K8196">
        <v>0.308</v>
      </c>
      <c r="L8196">
        <v>1E-3</v>
      </c>
      <c r="M8196">
        <v>60980.552000000003</v>
      </c>
      <c r="N8196">
        <v>5.9200000000000003E-2</v>
      </c>
      <c r="O8196">
        <v>19.225999999999999</v>
      </c>
      <c r="P8196">
        <v>4.87E-2</v>
      </c>
      <c r="Q8196">
        <v>1026063.9790000001</v>
      </c>
      <c r="R8196" t="s">
        <v>333</v>
      </c>
      <c r="S8196" t="s">
        <v>27</v>
      </c>
      <c r="T8196" t="s">
        <v>89</v>
      </c>
      <c r="V8196" t="s">
        <v>40</v>
      </c>
      <c r="Y8196" t="s">
        <v>107</v>
      </c>
    </row>
    <row r="8197" spans="1:25" x14ac:dyDescent="0.45">
      <c r="A8197" t="s">
        <v>274</v>
      </c>
      <c r="B8197" t="s">
        <v>657</v>
      </c>
      <c r="C8197">
        <v>50497</v>
      </c>
      <c r="D8197">
        <v>2001</v>
      </c>
      <c r="F8197">
        <v>2012</v>
      </c>
      <c r="G8197">
        <v>4079</v>
      </c>
      <c r="H8197">
        <v>3880.87</v>
      </c>
      <c r="I8197">
        <v>131412.09</v>
      </c>
      <c r="K8197">
        <v>0.49299999999999999</v>
      </c>
      <c r="L8197">
        <v>1E-3</v>
      </c>
      <c r="M8197">
        <v>97680.19</v>
      </c>
      <c r="N8197">
        <v>5.9200000000000003E-2</v>
      </c>
      <c r="O8197">
        <v>31.192</v>
      </c>
      <c r="P8197">
        <v>4.7199999999999999E-2</v>
      </c>
      <c r="Q8197">
        <v>1643665.321</v>
      </c>
      <c r="R8197" t="s">
        <v>333</v>
      </c>
      <c r="S8197" t="s">
        <v>27</v>
      </c>
      <c r="T8197" t="s">
        <v>89</v>
      </c>
      <c r="V8197" t="s">
        <v>40</v>
      </c>
      <c r="Y8197" t="s">
        <v>277</v>
      </c>
    </row>
    <row r="8198" spans="1:25" x14ac:dyDescent="0.45">
      <c r="A8198" t="s">
        <v>274</v>
      </c>
      <c r="B8198" t="s">
        <v>657</v>
      </c>
      <c r="C8198">
        <v>50497</v>
      </c>
      <c r="D8198">
        <v>2001</v>
      </c>
      <c r="F8198">
        <v>2013</v>
      </c>
      <c r="G8198">
        <v>3958</v>
      </c>
      <c r="H8198">
        <v>3754.83</v>
      </c>
      <c r="I8198">
        <v>128879.19</v>
      </c>
      <c r="K8198">
        <v>0.48199999999999998</v>
      </c>
      <c r="L8198">
        <v>1E-3</v>
      </c>
      <c r="M8198">
        <v>95508.936000000002</v>
      </c>
      <c r="N8198">
        <v>5.9200000000000003E-2</v>
      </c>
      <c r="O8198">
        <v>30.716000000000001</v>
      </c>
      <c r="P8198">
        <v>4.8099999999999997E-2</v>
      </c>
      <c r="Q8198">
        <v>1607081.5449999999</v>
      </c>
      <c r="R8198" t="s">
        <v>333</v>
      </c>
      <c r="S8198" t="s">
        <v>27</v>
      </c>
      <c r="T8198" t="s">
        <v>89</v>
      </c>
      <c r="V8198" t="s">
        <v>40</v>
      </c>
      <c r="Y8198" t="s">
        <v>277</v>
      </c>
    </row>
    <row r="8199" spans="1:25" x14ac:dyDescent="0.45">
      <c r="A8199" t="s">
        <v>274</v>
      </c>
      <c r="B8199" t="s">
        <v>657</v>
      </c>
      <c r="C8199">
        <v>50497</v>
      </c>
      <c r="D8199">
        <v>2001</v>
      </c>
      <c r="F8199">
        <v>2014</v>
      </c>
      <c r="G8199">
        <v>5005</v>
      </c>
      <c r="H8199">
        <v>4840.57</v>
      </c>
      <c r="I8199">
        <v>163584.12</v>
      </c>
      <c r="K8199">
        <v>0.61699999999999999</v>
      </c>
      <c r="L8199">
        <v>1E-3</v>
      </c>
      <c r="M8199">
        <v>122151.121</v>
      </c>
      <c r="N8199">
        <v>5.9200000000000003E-2</v>
      </c>
      <c r="O8199">
        <v>38.604999999999997</v>
      </c>
      <c r="P8199">
        <v>4.2200000000000001E-2</v>
      </c>
      <c r="Q8199">
        <v>2055396.672</v>
      </c>
      <c r="R8199" t="s">
        <v>333</v>
      </c>
      <c r="S8199" t="s">
        <v>27</v>
      </c>
      <c r="T8199" t="s">
        <v>89</v>
      </c>
      <c r="V8199" t="s">
        <v>40</v>
      </c>
      <c r="Y8199" t="s">
        <v>277</v>
      </c>
    </row>
    <row r="8200" spans="1:25" x14ac:dyDescent="0.45">
      <c r="A8200" t="s">
        <v>274</v>
      </c>
      <c r="B8200" t="s">
        <v>657</v>
      </c>
      <c r="C8200">
        <v>50497</v>
      </c>
      <c r="D8200">
        <v>2001</v>
      </c>
      <c r="F8200">
        <v>2015</v>
      </c>
      <c r="G8200">
        <v>2506</v>
      </c>
      <c r="H8200">
        <v>2379.5700000000002</v>
      </c>
      <c r="I8200">
        <v>79807.710000000006</v>
      </c>
      <c r="K8200">
        <v>0.29699999999999999</v>
      </c>
      <c r="L8200">
        <v>1E-3</v>
      </c>
      <c r="M8200">
        <v>58912.343000000001</v>
      </c>
      <c r="N8200">
        <v>5.9200000000000003E-2</v>
      </c>
      <c r="O8200">
        <v>18.241</v>
      </c>
      <c r="P8200">
        <v>4.0500000000000001E-2</v>
      </c>
      <c r="Q8200">
        <v>991246.86</v>
      </c>
      <c r="R8200" t="s">
        <v>333</v>
      </c>
      <c r="S8200" t="s">
        <v>27</v>
      </c>
      <c r="T8200" t="s">
        <v>89</v>
      </c>
      <c r="V8200" t="s">
        <v>40</v>
      </c>
      <c r="Y8200" t="s">
        <v>297</v>
      </c>
    </row>
    <row r="8201" spans="1:25" x14ac:dyDescent="0.45">
      <c r="A8201" t="s">
        <v>274</v>
      </c>
      <c r="B8201" t="s">
        <v>657</v>
      </c>
      <c r="C8201">
        <v>50497</v>
      </c>
      <c r="D8201">
        <v>2001</v>
      </c>
      <c r="F8201">
        <v>2016</v>
      </c>
      <c r="G8201">
        <v>2543</v>
      </c>
      <c r="H8201">
        <v>2445.0700000000002</v>
      </c>
      <c r="I8201">
        <v>84625.01</v>
      </c>
      <c r="K8201">
        <v>0.316</v>
      </c>
      <c r="L8201">
        <v>1E-3</v>
      </c>
      <c r="M8201">
        <v>62587.938000000002</v>
      </c>
      <c r="N8201">
        <v>5.9200000000000003E-2</v>
      </c>
      <c r="O8201">
        <v>19.489999999999998</v>
      </c>
      <c r="P8201">
        <v>3.9399999999999998E-2</v>
      </c>
      <c r="Q8201">
        <v>1053130.672</v>
      </c>
      <c r="R8201" t="s">
        <v>333</v>
      </c>
      <c r="S8201" t="s">
        <v>27</v>
      </c>
      <c r="T8201" t="s">
        <v>89</v>
      </c>
      <c r="V8201" t="s">
        <v>40</v>
      </c>
      <c r="Y8201" t="s">
        <v>297</v>
      </c>
    </row>
    <row r="8202" spans="1:25" x14ac:dyDescent="0.45">
      <c r="A8202" t="s">
        <v>274</v>
      </c>
      <c r="B8202" t="s">
        <v>657</v>
      </c>
      <c r="C8202">
        <v>50497</v>
      </c>
      <c r="D8202">
        <v>2001</v>
      </c>
      <c r="F8202">
        <v>2017</v>
      </c>
      <c r="G8202">
        <v>382</v>
      </c>
      <c r="H8202">
        <v>340.54</v>
      </c>
      <c r="I8202">
        <v>11209.01</v>
      </c>
      <c r="K8202">
        <v>4.3999999999999997E-2</v>
      </c>
      <c r="L8202">
        <v>1E-3</v>
      </c>
      <c r="M8202">
        <v>8630.3690000000006</v>
      </c>
      <c r="N8202">
        <v>5.9200000000000003E-2</v>
      </c>
      <c r="O8202">
        <v>3.0059999999999998</v>
      </c>
      <c r="P8202">
        <v>5.3199999999999997E-2</v>
      </c>
      <c r="Q8202">
        <v>145222.28400000001</v>
      </c>
      <c r="R8202" t="s">
        <v>333</v>
      </c>
      <c r="S8202" t="s">
        <v>27</v>
      </c>
      <c r="T8202" t="s">
        <v>89</v>
      </c>
      <c r="V8202" t="s">
        <v>40</v>
      </c>
      <c r="Y8202" t="s">
        <v>299</v>
      </c>
    </row>
    <row r="8203" spans="1:25" x14ac:dyDescent="0.45">
      <c r="A8203" t="s">
        <v>274</v>
      </c>
      <c r="B8203" t="s">
        <v>657</v>
      </c>
      <c r="C8203">
        <v>50497</v>
      </c>
      <c r="D8203">
        <v>2001</v>
      </c>
      <c r="F8203">
        <v>2018</v>
      </c>
      <c r="G8203">
        <v>83</v>
      </c>
      <c r="H8203">
        <v>69.45</v>
      </c>
      <c r="I8203">
        <v>1058.28</v>
      </c>
      <c r="K8203">
        <v>5.0000000000000001E-3</v>
      </c>
      <c r="L8203">
        <v>1E-3</v>
      </c>
      <c r="M8203">
        <v>955.83699999999999</v>
      </c>
      <c r="N8203">
        <v>5.9400000000000001E-2</v>
      </c>
      <c r="O8203">
        <v>0.70799999999999996</v>
      </c>
      <c r="P8203">
        <v>0.1636</v>
      </c>
      <c r="Q8203">
        <v>16090.026</v>
      </c>
      <c r="R8203" t="s">
        <v>333</v>
      </c>
      <c r="S8203" t="s">
        <v>27</v>
      </c>
      <c r="T8203" t="s">
        <v>89</v>
      </c>
      <c r="V8203" t="s">
        <v>40</v>
      </c>
      <c r="Y8203" t="s">
        <v>299</v>
      </c>
    </row>
    <row r="8204" spans="1:25" x14ac:dyDescent="0.45">
      <c r="A8204" t="s">
        <v>274</v>
      </c>
      <c r="B8204" t="s">
        <v>657</v>
      </c>
      <c r="C8204">
        <v>50497</v>
      </c>
      <c r="D8204">
        <v>2001</v>
      </c>
      <c r="F8204">
        <v>2019</v>
      </c>
      <c r="G8204">
        <v>0</v>
      </c>
      <c r="H8204">
        <v>0</v>
      </c>
      <c r="R8204" t="s">
        <v>333</v>
      </c>
      <c r="S8204" t="s">
        <v>27</v>
      </c>
      <c r="T8204" t="s">
        <v>89</v>
      </c>
      <c r="V8204" t="s">
        <v>40</v>
      </c>
      <c r="Y8204" t="s">
        <v>299</v>
      </c>
    </row>
    <row r="8205" spans="1:25" x14ac:dyDescent="0.45">
      <c r="A8205" t="s">
        <v>274</v>
      </c>
      <c r="B8205" t="s">
        <v>657</v>
      </c>
      <c r="C8205">
        <v>50497</v>
      </c>
      <c r="D8205">
        <v>4001</v>
      </c>
      <c r="F8205">
        <v>2009</v>
      </c>
      <c r="G8205">
        <v>315</v>
      </c>
      <c r="H8205">
        <v>274.73</v>
      </c>
      <c r="I8205">
        <v>8701.31</v>
      </c>
      <c r="K8205">
        <v>7.1999999999999995E-2</v>
      </c>
      <c r="L8205">
        <v>2.5000000000000001E-3</v>
      </c>
      <c r="M8205">
        <v>7075.8779999999997</v>
      </c>
      <c r="N8205">
        <v>6.0199999999999997E-2</v>
      </c>
      <c r="O8205">
        <v>2.097</v>
      </c>
      <c r="P8205">
        <v>5.4699999999999999E-2</v>
      </c>
      <c r="Q8205">
        <v>118326.764</v>
      </c>
      <c r="R8205" t="s">
        <v>333</v>
      </c>
      <c r="S8205" t="s">
        <v>27</v>
      </c>
      <c r="T8205" t="s">
        <v>89</v>
      </c>
      <c r="V8205" t="s">
        <v>40</v>
      </c>
      <c r="Y8205" t="s">
        <v>107</v>
      </c>
    </row>
    <row r="8206" spans="1:25" x14ac:dyDescent="0.45">
      <c r="A8206" t="s">
        <v>274</v>
      </c>
      <c r="B8206" t="s">
        <v>657</v>
      </c>
      <c r="C8206">
        <v>50497</v>
      </c>
      <c r="D8206">
        <v>4001</v>
      </c>
      <c r="F8206">
        <v>2010</v>
      </c>
      <c r="G8206">
        <v>1240</v>
      </c>
      <c r="H8206">
        <v>1133.94</v>
      </c>
      <c r="I8206">
        <v>38557.03</v>
      </c>
      <c r="K8206">
        <v>0.152</v>
      </c>
      <c r="L8206">
        <v>1E-3</v>
      </c>
      <c r="M8206">
        <v>30200.428</v>
      </c>
      <c r="N8206">
        <v>5.9200000000000003E-2</v>
      </c>
      <c r="O8206">
        <v>7.9370000000000003</v>
      </c>
      <c r="P8206">
        <v>4.4499999999999998E-2</v>
      </c>
      <c r="Q8206">
        <v>508185.53399999999</v>
      </c>
      <c r="R8206" t="s">
        <v>333</v>
      </c>
      <c r="S8206" t="s">
        <v>27</v>
      </c>
      <c r="T8206" t="s">
        <v>89</v>
      </c>
      <c r="V8206" t="s">
        <v>40</v>
      </c>
      <c r="Y8206" t="s">
        <v>107</v>
      </c>
    </row>
    <row r="8207" spans="1:25" x14ac:dyDescent="0.45">
      <c r="A8207" t="s">
        <v>274</v>
      </c>
      <c r="B8207" t="s">
        <v>657</v>
      </c>
      <c r="C8207">
        <v>50497</v>
      </c>
      <c r="D8207">
        <v>4001</v>
      </c>
      <c r="F8207">
        <v>2011</v>
      </c>
      <c r="G8207">
        <v>1891</v>
      </c>
      <c r="H8207">
        <v>1762.4</v>
      </c>
      <c r="I8207">
        <v>55700.94</v>
      </c>
      <c r="K8207">
        <v>0.221</v>
      </c>
      <c r="L8207">
        <v>1E-3</v>
      </c>
      <c r="M8207">
        <v>43768.822999999997</v>
      </c>
      <c r="N8207">
        <v>5.9200000000000003E-2</v>
      </c>
      <c r="O8207">
        <v>14.058999999999999</v>
      </c>
      <c r="P8207">
        <v>4.9700000000000001E-2</v>
      </c>
      <c r="Q8207">
        <v>736498.321</v>
      </c>
      <c r="R8207" t="s">
        <v>333</v>
      </c>
      <c r="S8207" t="s">
        <v>27</v>
      </c>
      <c r="T8207" t="s">
        <v>89</v>
      </c>
      <c r="V8207" t="s">
        <v>40</v>
      </c>
      <c r="Y8207" t="s">
        <v>107</v>
      </c>
    </row>
    <row r="8208" spans="1:25" x14ac:dyDescent="0.45">
      <c r="A8208" t="s">
        <v>274</v>
      </c>
      <c r="B8208" t="s">
        <v>657</v>
      </c>
      <c r="C8208">
        <v>50497</v>
      </c>
      <c r="D8208">
        <v>4001</v>
      </c>
      <c r="F8208">
        <v>2012</v>
      </c>
      <c r="G8208">
        <v>4499</v>
      </c>
      <c r="H8208">
        <v>4335.75</v>
      </c>
      <c r="I8208">
        <v>145932.13</v>
      </c>
      <c r="K8208">
        <v>0.57399999999999995</v>
      </c>
      <c r="L8208">
        <v>1E-3</v>
      </c>
      <c r="M8208">
        <v>113604.61</v>
      </c>
      <c r="N8208">
        <v>5.9200000000000003E-2</v>
      </c>
      <c r="O8208">
        <v>33.738999999999997</v>
      </c>
      <c r="P8208">
        <v>4.2200000000000001E-2</v>
      </c>
      <c r="Q8208">
        <v>1911630.172</v>
      </c>
      <c r="R8208" t="s">
        <v>333</v>
      </c>
      <c r="S8208" t="s">
        <v>27</v>
      </c>
      <c r="T8208" t="s">
        <v>89</v>
      </c>
      <c r="V8208" t="s">
        <v>40</v>
      </c>
      <c r="Y8208" t="s">
        <v>277</v>
      </c>
    </row>
    <row r="8209" spans="1:25" x14ac:dyDescent="0.45">
      <c r="A8209" t="s">
        <v>274</v>
      </c>
      <c r="B8209" t="s">
        <v>657</v>
      </c>
      <c r="C8209">
        <v>50497</v>
      </c>
      <c r="D8209">
        <v>4001</v>
      </c>
      <c r="F8209">
        <v>2013</v>
      </c>
      <c r="G8209">
        <v>3342</v>
      </c>
      <c r="H8209">
        <v>3153.96</v>
      </c>
      <c r="I8209">
        <v>103748.85</v>
      </c>
      <c r="K8209">
        <v>0.40500000000000003</v>
      </c>
      <c r="L8209">
        <v>1E-3</v>
      </c>
      <c r="M8209">
        <v>80137.145999999993</v>
      </c>
      <c r="N8209">
        <v>5.9200000000000003E-2</v>
      </c>
      <c r="O8209">
        <v>24.988</v>
      </c>
      <c r="P8209">
        <v>4.53E-2</v>
      </c>
      <c r="Q8209">
        <v>1348426.392</v>
      </c>
      <c r="R8209" t="s">
        <v>333</v>
      </c>
      <c r="S8209" t="s">
        <v>27</v>
      </c>
      <c r="T8209" t="s">
        <v>89</v>
      </c>
      <c r="V8209" t="s">
        <v>40</v>
      </c>
      <c r="Y8209" t="s">
        <v>277</v>
      </c>
    </row>
    <row r="8210" spans="1:25" x14ac:dyDescent="0.45">
      <c r="A8210" t="s">
        <v>274</v>
      </c>
      <c r="B8210" t="s">
        <v>657</v>
      </c>
      <c r="C8210">
        <v>50497</v>
      </c>
      <c r="D8210">
        <v>4001</v>
      </c>
      <c r="F8210">
        <v>2014</v>
      </c>
      <c r="G8210">
        <v>5046</v>
      </c>
      <c r="H8210">
        <v>4864.91</v>
      </c>
      <c r="I8210">
        <v>160703.25</v>
      </c>
      <c r="K8210">
        <v>0.63200000000000001</v>
      </c>
      <c r="L8210">
        <v>1E-3</v>
      </c>
      <c r="M8210">
        <v>125058.54300000001</v>
      </c>
      <c r="N8210">
        <v>5.9200000000000003E-2</v>
      </c>
      <c r="O8210">
        <v>38.06</v>
      </c>
      <c r="P8210">
        <v>4.2599999999999999E-2</v>
      </c>
      <c r="Q8210">
        <v>2104312.4169999999</v>
      </c>
      <c r="R8210" t="s">
        <v>333</v>
      </c>
      <c r="S8210" t="s">
        <v>27</v>
      </c>
      <c r="T8210" t="s">
        <v>89</v>
      </c>
      <c r="V8210" t="s">
        <v>40</v>
      </c>
      <c r="Y8210" t="s">
        <v>277</v>
      </c>
    </row>
    <row r="8211" spans="1:25" x14ac:dyDescent="0.45">
      <c r="A8211" t="s">
        <v>274</v>
      </c>
      <c r="B8211" t="s">
        <v>657</v>
      </c>
      <c r="C8211">
        <v>50497</v>
      </c>
      <c r="D8211">
        <v>4001</v>
      </c>
      <c r="F8211">
        <v>2015</v>
      </c>
      <c r="G8211">
        <v>3349</v>
      </c>
      <c r="H8211">
        <v>3289.6</v>
      </c>
      <c r="I8211">
        <v>109199.24</v>
      </c>
      <c r="K8211">
        <v>0.42699999999999999</v>
      </c>
      <c r="L8211">
        <v>1E-3</v>
      </c>
      <c r="M8211">
        <v>84606.233999999997</v>
      </c>
      <c r="N8211">
        <v>5.9200000000000003E-2</v>
      </c>
      <c r="O8211">
        <v>24.905000000000001</v>
      </c>
      <c r="P8211">
        <v>3.8300000000000001E-2</v>
      </c>
      <c r="Q8211">
        <v>1423635.977</v>
      </c>
      <c r="R8211" t="s">
        <v>333</v>
      </c>
      <c r="S8211" t="s">
        <v>27</v>
      </c>
      <c r="T8211" t="s">
        <v>89</v>
      </c>
      <c r="V8211" t="s">
        <v>40</v>
      </c>
      <c r="Y8211" t="s">
        <v>297</v>
      </c>
    </row>
    <row r="8212" spans="1:25" x14ac:dyDescent="0.45">
      <c r="A8212" t="s">
        <v>274</v>
      </c>
      <c r="B8212" t="s">
        <v>657</v>
      </c>
      <c r="C8212">
        <v>50497</v>
      </c>
      <c r="D8212">
        <v>4001</v>
      </c>
      <c r="F8212">
        <v>2016</v>
      </c>
      <c r="G8212">
        <v>2737</v>
      </c>
      <c r="H8212">
        <v>2655.92</v>
      </c>
      <c r="I8212">
        <v>90719.82</v>
      </c>
      <c r="K8212">
        <v>0.35</v>
      </c>
      <c r="L8212">
        <v>1E-3</v>
      </c>
      <c r="M8212">
        <v>69231.48</v>
      </c>
      <c r="N8212">
        <v>5.9200000000000003E-2</v>
      </c>
      <c r="O8212">
        <v>20.716999999999999</v>
      </c>
      <c r="P8212">
        <v>3.9199999999999999E-2</v>
      </c>
      <c r="Q8212">
        <v>1164942.4680000001</v>
      </c>
      <c r="R8212" t="s">
        <v>333</v>
      </c>
      <c r="S8212" t="s">
        <v>27</v>
      </c>
      <c r="T8212" t="s">
        <v>89</v>
      </c>
      <c r="V8212" t="s">
        <v>40</v>
      </c>
      <c r="Y8212" t="s">
        <v>297</v>
      </c>
    </row>
    <row r="8213" spans="1:25" x14ac:dyDescent="0.45">
      <c r="A8213" t="s">
        <v>274</v>
      </c>
      <c r="B8213" t="s">
        <v>657</v>
      </c>
      <c r="C8213">
        <v>50497</v>
      </c>
      <c r="D8213">
        <v>4001</v>
      </c>
      <c r="F8213">
        <v>2017</v>
      </c>
      <c r="G8213">
        <v>170</v>
      </c>
      <c r="H8213">
        <v>144.5</v>
      </c>
      <c r="I8213">
        <v>4142.1899999999996</v>
      </c>
      <c r="K8213">
        <v>1.7000000000000001E-2</v>
      </c>
      <c r="L8213">
        <v>1E-3</v>
      </c>
      <c r="M8213">
        <v>3373.2040000000002</v>
      </c>
      <c r="N8213">
        <v>5.9299999999999999E-2</v>
      </c>
      <c r="O8213">
        <v>1.3620000000000001</v>
      </c>
      <c r="P8213">
        <v>6.8900000000000003E-2</v>
      </c>
      <c r="Q8213">
        <v>56751.841</v>
      </c>
      <c r="R8213" t="s">
        <v>333</v>
      </c>
      <c r="S8213" t="s">
        <v>27</v>
      </c>
      <c r="T8213" t="s">
        <v>89</v>
      </c>
      <c r="V8213" t="s">
        <v>40</v>
      </c>
      <c r="Y8213" t="s">
        <v>299</v>
      </c>
    </row>
    <row r="8214" spans="1:25" x14ac:dyDescent="0.45">
      <c r="A8214" t="s">
        <v>274</v>
      </c>
      <c r="B8214" t="s">
        <v>657</v>
      </c>
      <c r="C8214">
        <v>50497</v>
      </c>
      <c r="D8214">
        <v>4001</v>
      </c>
      <c r="F8214">
        <v>2018</v>
      </c>
      <c r="G8214">
        <v>14</v>
      </c>
      <c r="H8214">
        <v>10.11</v>
      </c>
      <c r="I8214">
        <v>151.78</v>
      </c>
      <c r="K8214">
        <v>1E-3</v>
      </c>
      <c r="L8214">
        <v>1E-3</v>
      </c>
      <c r="M8214">
        <v>139.69999999999999</v>
      </c>
      <c r="N8214">
        <v>5.9299999999999999E-2</v>
      </c>
      <c r="O8214">
        <v>6.7000000000000004E-2</v>
      </c>
      <c r="P8214">
        <v>0.10150000000000001</v>
      </c>
      <c r="Q8214">
        <v>2352.1849999999999</v>
      </c>
      <c r="R8214" t="s">
        <v>333</v>
      </c>
      <c r="S8214" t="s">
        <v>27</v>
      </c>
      <c r="T8214" t="s">
        <v>89</v>
      </c>
      <c r="V8214" t="s">
        <v>40</v>
      </c>
      <c r="Y8214" t="s">
        <v>299</v>
      </c>
    </row>
    <row r="8215" spans="1:25" x14ac:dyDescent="0.45">
      <c r="A8215" t="s">
        <v>274</v>
      </c>
      <c r="B8215" t="s">
        <v>657</v>
      </c>
      <c r="C8215">
        <v>50497</v>
      </c>
      <c r="D8215">
        <v>4001</v>
      </c>
      <c r="F8215">
        <v>2019</v>
      </c>
      <c r="G8215">
        <v>0</v>
      </c>
      <c r="H8215">
        <v>0</v>
      </c>
      <c r="R8215" t="s">
        <v>333</v>
      </c>
      <c r="S8215" t="s">
        <v>27</v>
      </c>
      <c r="T8215" t="s">
        <v>89</v>
      </c>
      <c r="V8215" t="s">
        <v>40</v>
      </c>
      <c r="Y8215" t="s">
        <v>299</v>
      </c>
    </row>
    <row r="8216" spans="1:25" x14ac:dyDescent="0.45">
      <c r="A8216" t="s">
        <v>25</v>
      </c>
      <c r="B8216" t="s">
        <v>658</v>
      </c>
      <c r="C8216">
        <v>50498</v>
      </c>
      <c r="D8216" t="s">
        <v>659</v>
      </c>
      <c r="F8216">
        <v>2009</v>
      </c>
      <c r="G8216">
        <v>240</v>
      </c>
      <c r="H8216">
        <v>207.25</v>
      </c>
      <c r="I8216">
        <v>7968</v>
      </c>
      <c r="K8216">
        <v>0.55500000000000005</v>
      </c>
      <c r="L8216">
        <v>0.02</v>
      </c>
      <c r="M8216">
        <v>4254.625</v>
      </c>
      <c r="N8216">
        <v>6.3299999999999995E-2</v>
      </c>
      <c r="O8216">
        <v>4.1230000000000002</v>
      </c>
      <c r="P8216">
        <v>0.1386</v>
      </c>
      <c r="Q8216">
        <v>69013.975000000006</v>
      </c>
      <c r="R8216" t="s">
        <v>333</v>
      </c>
      <c r="S8216" t="s">
        <v>38</v>
      </c>
      <c r="T8216" t="s">
        <v>89</v>
      </c>
      <c r="V8216" t="s">
        <v>251</v>
      </c>
      <c r="Y8216" t="s">
        <v>35</v>
      </c>
    </row>
    <row r="8217" spans="1:25" x14ac:dyDescent="0.45">
      <c r="A8217" t="s">
        <v>25</v>
      </c>
      <c r="B8217" t="s">
        <v>658</v>
      </c>
      <c r="C8217">
        <v>50498</v>
      </c>
      <c r="D8217" t="s">
        <v>659</v>
      </c>
      <c r="F8217">
        <v>2010</v>
      </c>
      <c r="G8217">
        <v>341</v>
      </c>
      <c r="H8217">
        <v>307.5</v>
      </c>
      <c r="I8217">
        <v>11457.5</v>
      </c>
      <c r="K8217">
        <v>0.159</v>
      </c>
      <c r="L8217">
        <v>4.4999999999999997E-3</v>
      </c>
      <c r="M8217">
        <v>6245.3249999999998</v>
      </c>
      <c r="N8217">
        <v>6.0900000000000003E-2</v>
      </c>
      <c r="O8217">
        <v>5.9359999999999999</v>
      </c>
      <c r="P8217">
        <v>0.13739999999999999</v>
      </c>
      <c r="Q8217">
        <v>103235.6</v>
      </c>
      <c r="R8217" t="s">
        <v>333</v>
      </c>
      <c r="S8217" t="s">
        <v>38</v>
      </c>
      <c r="T8217" t="s">
        <v>89</v>
      </c>
      <c r="V8217" t="s">
        <v>251</v>
      </c>
      <c r="Y8217" t="s">
        <v>35</v>
      </c>
    </row>
    <row r="8218" spans="1:25" x14ac:dyDescent="0.45">
      <c r="A8218" t="s">
        <v>25</v>
      </c>
      <c r="B8218" t="s">
        <v>658</v>
      </c>
      <c r="C8218">
        <v>50498</v>
      </c>
      <c r="D8218" t="s">
        <v>659</v>
      </c>
      <c r="F8218">
        <v>2011</v>
      </c>
      <c r="G8218">
        <v>170</v>
      </c>
      <c r="H8218">
        <v>152.5</v>
      </c>
      <c r="I8218">
        <v>6135</v>
      </c>
      <c r="K8218">
        <v>5.2999999999999999E-2</v>
      </c>
      <c r="L8218">
        <v>4.4000000000000003E-3</v>
      </c>
      <c r="M8218">
        <v>3356.4250000000002</v>
      </c>
      <c r="N8218">
        <v>6.0699999999999997E-2</v>
      </c>
      <c r="O8218">
        <v>2.9929999999999999</v>
      </c>
      <c r="P8218">
        <v>0.13059999999999999</v>
      </c>
      <c r="Q8218">
        <v>55956.125</v>
      </c>
      <c r="R8218" t="s">
        <v>333</v>
      </c>
      <c r="S8218" t="s">
        <v>38</v>
      </c>
      <c r="T8218" t="s">
        <v>89</v>
      </c>
      <c r="V8218" t="s">
        <v>251</v>
      </c>
      <c r="Y8218" t="s">
        <v>35</v>
      </c>
    </row>
    <row r="8219" spans="1:25" x14ac:dyDescent="0.45">
      <c r="A8219" t="s">
        <v>25</v>
      </c>
      <c r="B8219" t="s">
        <v>658</v>
      </c>
      <c r="C8219">
        <v>50498</v>
      </c>
      <c r="D8219" t="s">
        <v>659</v>
      </c>
      <c r="F8219">
        <v>2012</v>
      </c>
      <c r="G8219">
        <v>662</v>
      </c>
      <c r="H8219">
        <v>601.59</v>
      </c>
      <c r="I8219">
        <v>25409.27</v>
      </c>
      <c r="K8219">
        <v>0.13100000000000001</v>
      </c>
      <c r="L8219">
        <v>1.6999999999999999E-3</v>
      </c>
      <c r="M8219">
        <v>14771.225</v>
      </c>
      <c r="N8219">
        <v>5.9499999999999997E-2</v>
      </c>
      <c r="O8219">
        <v>11.542999999999999</v>
      </c>
      <c r="P8219">
        <v>0.1003</v>
      </c>
      <c r="Q8219">
        <v>247740.53200000001</v>
      </c>
      <c r="R8219" t="s">
        <v>333</v>
      </c>
      <c r="S8219" t="s">
        <v>38</v>
      </c>
      <c r="T8219" t="s">
        <v>89</v>
      </c>
      <c r="V8219" t="s">
        <v>251</v>
      </c>
      <c r="Y8219" t="s">
        <v>35</v>
      </c>
    </row>
    <row r="8220" spans="1:25" x14ac:dyDescent="0.45">
      <c r="A8220" t="s">
        <v>25</v>
      </c>
      <c r="B8220" t="s">
        <v>658</v>
      </c>
      <c r="C8220">
        <v>50498</v>
      </c>
      <c r="D8220" t="s">
        <v>659</v>
      </c>
      <c r="F8220">
        <v>2013</v>
      </c>
      <c r="G8220">
        <v>623</v>
      </c>
      <c r="H8220">
        <v>574.29999999999995</v>
      </c>
      <c r="I8220">
        <v>25568.68</v>
      </c>
      <c r="K8220">
        <v>0.17599999999999999</v>
      </c>
      <c r="L8220">
        <v>1.9E-3</v>
      </c>
      <c r="M8220">
        <v>16098.079</v>
      </c>
      <c r="N8220">
        <v>6.0100000000000001E-2</v>
      </c>
      <c r="O8220">
        <v>12.917</v>
      </c>
      <c r="P8220">
        <v>0.1042</v>
      </c>
      <c r="Q8220">
        <v>267872.136</v>
      </c>
      <c r="R8220" t="s">
        <v>333</v>
      </c>
      <c r="S8220" t="s">
        <v>38</v>
      </c>
      <c r="T8220" t="s">
        <v>89</v>
      </c>
      <c r="V8220" t="s">
        <v>251</v>
      </c>
      <c r="Y8220" t="s">
        <v>35</v>
      </c>
    </row>
    <row r="8221" spans="1:25" x14ac:dyDescent="0.45">
      <c r="A8221" t="s">
        <v>25</v>
      </c>
      <c r="B8221" t="s">
        <v>658</v>
      </c>
      <c r="C8221">
        <v>50498</v>
      </c>
      <c r="D8221" t="s">
        <v>659</v>
      </c>
      <c r="F8221">
        <v>2014</v>
      </c>
      <c r="G8221">
        <v>697</v>
      </c>
      <c r="H8221">
        <v>631.78</v>
      </c>
      <c r="I8221">
        <v>28487.61</v>
      </c>
      <c r="K8221">
        <v>1.02</v>
      </c>
      <c r="L8221">
        <v>8.8999999999999999E-3</v>
      </c>
      <c r="M8221">
        <v>17848.861000000001</v>
      </c>
      <c r="N8221">
        <v>6.3899999999999998E-2</v>
      </c>
      <c r="O8221">
        <v>18.100000000000001</v>
      </c>
      <c r="P8221">
        <v>0.14369999999999999</v>
      </c>
      <c r="Q8221">
        <v>281915.47100000002</v>
      </c>
      <c r="R8221" t="s">
        <v>333</v>
      </c>
      <c r="S8221" t="s">
        <v>38</v>
      </c>
      <c r="T8221" t="s">
        <v>89</v>
      </c>
      <c r="V8221" t="s">
        <v>251</v>
      </c>
      <c r="Y8221" t="s">
        <v>35</v>
      </c>
    </row>
    <row r="8222" spans="1:25" x14ac:dyDescent="0.45">
      <c r="A8222" t="s">
        <v>25</v>
      </c>
      <c r="B8222" t="s">
        <v>658</v>
      </c>
      <c r="C8222">
        <v>50498</v>
      </c>
      <c r="D8222" t="s">
        <v>659</v>
      </c>
      <c r="F8222">
        <v>2015</v>
      </c>
      <c r="G8222">
        <v>1798</v>
      </c>
      <c r="H8222">
        <v>1751.63</v>
      </c>
      <c r="I8222">
        <v>86883.48</v>
      </c>
      <c r="K8222">
        <v>0.248</v>
      </c>
      <c r="L8222">
        <v>1E-3</v>
      </c>
      <c r="M8222">
        <v>45880.79</v>
      </c>
      <c r="N8222">
        <v>6.0100000000000001E-2</v>
      </c>
      <c r="O8222">
        <v>35.43</v>
      </c>
      <c r="P8222">
        <v>9.7299999999999998E-2</v>
      </c>
      <c r="Q8222">
        <v>762474.80599999998</v>
      </c>
      <c r="R8222" t="s">
        <v>333</v>
      </c>
      <c r="S8222" t="s">
        <v>38</v>
      </c>
      <c r="T8222" t="s">
        <v>89</v>
      </c>
      <c r="V8222" t="s">
        <v>251</v>
      </c>
      <c r="Y8222" t="s">
        <v>36</v>
      </c>
    </row>
    <row r="8223" spans="1:25" x14ac:dyDescent="0.45">
      <c r="A8223" t="s">
        <v>25</v>
      </c>
      <c r="B8223" t="s">
        <v>658</v>
      </c>
      <c r="C8223">
        <v>50498</v>
      </c>
      <c r="D8223" t="s">
        <v>659</v>
      </c>
      <c r="F8223">
        <v>2016</v>
      </c>
      <c r="G8223">
        <v>2191</v>
      </c>
      <c r="H8223">
        <v>2158.85</v>
      </c>
      <c r="I8223">
        <v>109072.84</v>
      </c>
      <c r="K8223">
        <v>0.29499999999999998</v>
      </c>
      <c r="L8223">
        <v>1E-3</v>
      </c>
      <c r="M8223">
        <v>57134.857000000004</v>
      </c>
      <c r="N8223">
        <v>5.9499999999999997E-2</v>
      </c>
      <c r="O8223">
        <v>38.765000000000001</v>
      </c>
      <c r="P8223">
        <v>8.3500000000000005E-2</v>
      </c>
      <c r="Q8223">
        <v>957518.65300000005</v>
      </c>
      <c r="R8223" t="s">
        <v>333</v>
      </c>
      <c r="S8223" t="s">
        <v>38</v>
      </c>
      <c r="T8223" t="s">
        <v>89</v>
      </c>
      <c r="V8223" t="s">
        <v>251</v>
      </c>
      <c r="Y8223" t="s">
        <v>36</v>
      </c>
    </row>
    <row r="8224" spans="1:25" x14ac:dyDescent="0.45">
      <c r="A8224" t="s">
        <v>25</v>
      </c>
      <c r="B8224" t="s">
        <v>658</v>
      </c>
      <c r="C8224">
        <v>50498</v>
      </c>
      <c r="D8224" t="s">
        <v>659</v>
      </c>
      <c r="F8224">
        <v>2017</v>
      </c>
      <c r="G8224">
        <v>1018</v>
      </c>
      <c r="H8224">
        <v>985.41</v>
      </c>
      <c r="I8224">
        <v>52740.49</v>
      </c>
      <c r="K8224">
        <v>0.14099999999999999</v>
      </c>
      <c r="L8224">
        <v>1E-3</v>
      </c>
      <c r="M8224">
        <v>27455.552</v>
      </c>
      <c r="N8224">
        <v>5.9799999999999999E-2</v>
      </c>
      <c r="O8224">
        <v>22.626999999999999</v>
      </c>
      <c r="P8224">
        <v>0.1028</v>
      </c>
      <c r="Q8224">
        <v>458949.951</v>
      </c>
      <c r="R8224" t="s">
        <v>333</v>
      </c>
      <c r="S8224" t="s">
        <v>38</v>
      </c>
      <c r="T8224" t="s">
        <v>89</v>
      </c>
      <c r="V8224" t="s">
        <v>251</v>
      </c>
      <c r="Y8224" t="s">
        <v>36</v>
      </c>
    </row>
    <row r="8225" spans="1:25" x14ac:dyDescent="0.45">
      <c r="A8225" t="s">
        <v>25</v>
      </c>
      <c r="B8225" t="s">
        <v>658</v>
      </c>
      <c r="C8225">
        <v>50498</v>
      </c>
      <c r="D8225" t="s">
        <v>659</v>
      </c>
      <c r="F8225">
        <v>2018</v>
      </c>
      <c r="G8225">
        <v>1163</v>
      </c>
      <c r="H8225">
        <v>1126.21</v>
      </c>
      <c r="I8225">
        <v>56831.59</v>
      </c>
      <c r="K8225">
        <v>0.157</v>
      </c>
      <c r="L8225">
        <v>1E-3</v>
      </c>
      <c r="M8225">
        <v>30203.050999999999</v>
      </c>
      <c r="N8225">
        <v>0.06</v>
      </c>
      <c r="O8225">
        <v>24.981000000000002</v>
      </c>
      <c r="P8225">
        <v>0.1027</v>
      </c>
      <c r="Q8225">
        <v>501991.18599999999</v>
      </c>
      <c r="R8225" t="s">
        <v>333</v>
      </c>
      <c r="S8225" t="s">
        <v>38</v>
      </c>
      <c r="T8225" t="s">
        <v>89</v>
      </c>
      <c r="V8225" t="s">
        <v>251</v>
      </c>
      <c r="Y8225" t="s">
        <v>36</v>
      </c>
    </row>
    <row r="8226" spans="1:25" x14ac:dyDescent="0.45">
      <c r="A8226" t="s">
        <v>25</v>
      </c>
      <c r="B8226" t="s">
        <v>658</v>
      </c>
      <c r="C8226">
        <v>50498</v>
      </c>
      <c r="D8226" t="s">
        <v>659</v>
      </c>
      <c r="F8226">
        <v>2019</v>
      </c>
      <c r="G8226">
        <v>171</v>
      </c>
      <c r="H8226">
        <v>154.28</v>
      </c>
      <c r="I8226">
        <v>6728.54</v>
      </c>
      <c r="K8226">
        <v>1.7000000000000001E-2</v>
      </c>
      <c r="L8226">
        <v>1E-3</v>
      </c>
      <c r="M8226">
        <v>3418.7</v>
      </c>
      <c r="N8226">
        <v>5.9299999999999999E-2</v>
      </c>
      <c r="O8226">
        <v>3.0169999999999999</v>
      </c>
      <c r="P8226">
        <v>0.1139</v>
      </c>
      <c r="Q8226">
        <v>57526.697999999997</v>
      </c>
      <c r="R8226" t="s">
        <v>333</v>
      </c>
      <c r="S8226" t="s">
        <v>38</v>
      </c>
      <c r="T8226" t="s">
        <v>89</v>
      </c>
      <c r="V8226" t="s">
        <v>251</v>
      </c>
      <c r="Y8226" t="s">
        <v>36</v>
      </c>
    </row>
    <row r="8227" spans="1:25" x14ac:dyDescent="0.45">
      <c r="A8227" t="s">
        <v>25</v>
      </c>
      <c r="B8227" t="s">
        <v>658</v>
      </c>
      <c r="C8227">
        <v>50498</v>
      </c>
      <c r="D8227" t="s">
        <v>659</v>
      </c>
      <c r="F8227">
        <v>2020</v>
      </c>
      <c r="G8227">
        <v>267</v>
      </c>
      <c r="H8227">
        <v>243.23</v>
      </c>
      <c r="I8227">
        <v>11320.03</v>
      </c>
      <c r="K8227">
        <v>0.03</v>
      </c>
      <c r="L8227">
        <v>1E-3</v>
      </c>
      <c r="M8227">
        <v>5900.8670000000002</v>
      </c>
      <c r="N8227">
        <v>5.9200000000000003E-2</v>
      </c>
      <c r="O8227">
        <v>5.1239999999999997</v>
      </c>
      <c r="P8227">
        <v>0.1116</v>
      </c>
      <c r="Q8227">
        <v>99298.289000000004</v>
      </c>
      <c r="R8227" t="s">
        <v>333</v>
      </c>
      <c r="S8227" t="s">
        <v>38</v>
      </c>
      <c r="T8227" t="s">
        <v>89</v>
      </c>
      <c r="V8227" t="s">
        <v>251</v>
      </c>
      <c r="Y8227" t="s">
        <v>36</v>
      </c>
    </row>
    <row r="8228" spans="1:25" x14ac:dyDescent="0.45">
      <c r="A8228" t="s">
        <v>25</v>
      </c>
      <c r="B8228" t="s">
        <v>658</v>
      </c>
      <c r="C8228">
        <v>50498</v>
      </c>
      <c r="D8228" t="s">
        <v>659</v>
      </c>
      <c r="F8228">
        <v>2021</v>
      </c>
      <c r="G8228">
        <v>0</v>
      </c>
      <c r="H8228">
        <v>0</v>
      </c>
      <c r="R8228" t="s">
        <v>333</v>
      </c>
      <c r="S8228" t="s">
        <v>38</v>
      </c>
      <c r="T8228" t="s">
        <v>89</v>
      </c>
      <c r="V8228" t="s">
        <v>251</v>
      </c>
      <c r="Y8228" t="s">
        <v>135</v>
      </c>
    </row>
    <row r="8229" spans="1:25" x14ac:dyDescent="0.45">
      <c r="A8229" t="s">
        <v>274</v>
      </c>
      <c r="B8229" t="s">
        <v>660</v>
      </c>
      <c r="C8229">
        <v>50561</v>
      </c>
      <c r="D8229">
        <v>1</v>
      </c>
      <c r="F8229">
        <v>2009</v>
      </c>
      <c r="G8229">
        <v>630</v>
      </c>
      <c r="H8229">
        <v>622.63</v>
      </c>
      <c r="I8229">
        <v>49820.19</v>
      </c>
      <c r="K8229">
        <v>0.13700000000000001</v>
      </c>
      <c r="L8229">
        <v>1E-3</v>
      </c>
      <c r="M8229">
        <v>26980.691999999999</v>
      </c>
      <c r="N8229">
        <v>5.8999999999999997E-2</v>
      </c>
      <c r="O8229">
        <v>5.5670000000000002</v>
      </c>
      <c r="P8229">
        <v>2.5999999999999999E-2</v>
      </c>
      <c r="Q8229">
        <v>453999.16899999999</v>
      </c>
      <c r="R8229" t="s">
        <v>333</v>
      </c>
      <c r="S8229" t="s">
        <v>38</v>
      </c>
      <c r="T8229" t="s">
        <v>89</v>
      </c>
      <c r="V8229" t="s">
        <v>302</v>
      </c>
      <c r="Y8229" t="s">
        <v>107</v>
      </c>
    </row>
    <row r="8230" spans="1:25" x14ac:dyDescent="0.45">
      <c r="A8230" t="s">
        <v>274</v>
      </c>
      <c r="B8230" t="s">
        <v>660</v>
      </c>
      <c r="C8230">
        <v>50561</v>
      </c>
      <c r="D8230">
        <v>1</v>
      </c>
      <c r="F8230">
        <v>2010</v>
      </c>
      <c r="G8230">
        <v>165</v>
      </c>
      <c r="H8230">
        <v>156.97</v>
      </c>
      <c r="I8230">
        <v>13750.17</v>
      </c>
      <c r="K8230">
        <v>3.6999999999999998E-2</v>
      </c>
      <c r="L8230">
        <v>1E-3</v>
      </c>
      <c r="M8230">
        <v>7485.085</v>
      </c>
      <c r="N8230">
        <v>5.8999999999999997E-2</v>
      </c>
      <c r="O8230">
        <v>2.1930000000000001</v>
      </c>
      <c r="P8230">
        <v>4.3299999999999998E-2</v>
      </c>
      <c r="Q8230">
        <v>125946.226</v>
      </c>
      <c r="R8230" t="s">
        <v>333</v>
      </c>
      <c r="S8230" t="s">
        <v>38</v>
      </c>
      <c r="T8230" t="s">
        <v>89</v>
      </c>
      <c r="V8230" t="s">
        <v>302</v>
      </c>
      <c r="Y8230" t="s">
        <v>107</v>
      </c>
    </row>
    <row r="8231" spans="1:25" x14ac:dyDescent="0.45">
      <c r="A8231" t="s">
        <v>274</v>
      </c>
      <c r="B8231" t="s">
        <v>660</v>
      </c>
      <c r="C8231">
        <v>50561</v>
      </c>
      <c r="D8231">
        <v>1</v>
      </c>
      <c r="F8231">
        <v>2011</v>
      </c>
      <c r="G8231">
        <v>1034</v>
      </c>
      <c r="H8231">
        <v>984.74</v>
      </c>
      <c r="I8231">
        <v>82095.59</v>
      </c>
      <c r="K8231">
        <v>0.22800000000000001</v>
      </c>
      <c r="L8231">
        <v>1E-3</v>
      </c>
      <c r="M8231">
        <v>45188.232000000004</v>
      </c>
      <c r="N8231">
        <v>5.8999999999999997E-2</v>
      </c>
      <c r="O8231">
        <v>12.45</v>
      </c>
      <c r="P8231">
        <v>4.1500000000000002E-2</v>
      </c>
      <c r="Q8231">
        <v>760352.14500000002</v>
      </c>
      <c r="R8231" t="s">
        <v>333</v>
      </c>
      <c r="S8231" t="s">
        <v>38</v>
      </c>
      <c r="T8231" t="s">
        <v>89</v>
      </c>
      <c r="V8231" t="s">
        <v>302</v>
      </c>
      <c r="Y8231" t="s">
        <v>107</v>
      </c>
    </row>
    <row r="8232" spans="1:25" x14ac:dyDescent="0.45">
      <c r="A8232" t="s">
        <v>274</v>
      </c>
      <c r="B8232" t="s">
        <v>660</v>
      </c>
      <c r="C8232">
        <v>50561</v>
      </c>
      <c r="D8232">
        <v>1</v>
      </c>
      <c r="F8232">
        <v>2012</v>
      </c>
      <c r="G8232">
        <v>871</v>
      </c>
      <c r="H8232">
        <v>821.14</v>
      </c>
      <c r="I8232">
        <v>72063.61</v>
      </c>
      <c r="K8232">
        <v>0.19900000000000001</v>
      </c>
      <c r="L8232">
        <v>1E-3</v>
      </c>
      <c r="M8232">
        <v>39376.330999999998</v>
      </c>
      <c r="N8232">
        <v>5.8999999999999997E-2</v>
      </c>
      <c r="O8232">
        <v>12.372</v>
      </c>
      <c r="P8232">
        <v>4.6800000000000001E-2</v>
      </c>
      <c r="Q8232">
        <v>662549.14800000004</v>
      </c>
      <c r="R8232" t="s">
        <v>333</v>
      </c>
      <c r="S8232" t="s">
        <v>38</v>
      </c>
      <c r="T8232" t="s">
        <v>89</v>
      </c>
      <c r="V8232" t="s">
        <v>302</v>
      </c>
      <c r="Y8232" t="s">
        <v>277</v>
      </c>
    </row>
    <row r="8233" spans="1:25" x14ac:dyDescent="0.45">
      <c r="A8233" t="s">
        <v>274</v>
      </c>
      <c r="B8233" t="s">
        <v>660</v>
      </c>
      <c r="C8233">
        <v>50561</v>
      </c>
      <c r="D8233">
        <v>1</v>
      </c>
      <c r="F8233">
        <v>2013</v>
      </c>
      <c r="G8233">
        <v>706</v>
      </c>
      <c r="H8233">
        <v>665.54</v>
      </c>
      <c r="I8233">
        <v>58344.97</v>
      </c>
      <c r="K8233">
        <v>0.161</v>
      </c>
      <c r="L8233">
        <v>1E-3</v>
      </c>
      <c r="M8233">
        <v>31931.589</v>
      </c>
      <c r="N8233">
        <v>5.8999999999999997E-2</v>
      </c>
      <c r="O8233">
        <v>10.226000000000001</v>
      </c>
      <c r="P8233">
        <v>4.6300000000000001E-2</v>
      </c>
      <c r="Q8233">
        <v>537320.79099999997</v>
      </c>
      <c r="R8233" t="s">
        <v>333</v>
      </c>
      <c r="S8233" t="s">
        <v>38</v>
      </c>
      <c r="T8233" t="s">
        <v>89</v>
      </c>
      <c r="V8233" t="s">
        <v>302</v>
      </c>
      <c r="Y8233" t="s">
        <v>277</v>
      </c>
    </row>
    <row r="8234" spans="1:25" x14ac:dyDescent="0.45">
      <c r="A8234" t="s">
        <v>274</v>
      </c>
      <c r="B8234" t="s">
        <v>660</v>
      </c>
      <c r="C8234">
        <v>50561</v>
      </c>
      <c r="D8234">
        <v>1</v>
      </c>
      <c r="F8234">
        <v>2014</v>
      </c>
      <c r="G8234">
        <v>1961</v>
      </c>
      <c r="H8234">
        <v>1887.38</v>
      </c>
      <c r="I8234">
        <v>203216.73</v>
      </c>
      <c r="K8234">
        <v>0.52600000000000002</v>
      </c>
      <c r="L8234">
        <v>1E-3</v>
      </c>
      <c r="M8234">
        <v>104242.317</v>
      </c>
      <c r="N8234">
        <v>5.8999999999999997E-2</v>
      </c>
      <c r="O8234">
        <v>25.061</v>
      </c>
      <c r="P8234">
        <v>3.5099999999999999E-2</v>
      </c>
      <c r="Q8234">
        <v>1754073.8319999999</v>
      </c>
      <c r="R8234" t="s">
        <v>333</v>
      </c>
      <c r="S8234" t="s">
        <v>38</v>
      </c>
      <c r="T8234" t="s">
        <v>89</v>
      </c>
      <c r="V8234" t="s">
        <v>302</v>
      </c>
      <c r="Y8234" t="s">
        <v>277</v>
      </c>
    </row>
    <row r="8235" spans="1:25" x14ac:dyDescent="0.45">
      <c r="A8235" t="s">
        <v>274</v>
      </c>
      <c r="B8235" t="s">
        <v>660</v>
      </c>
      <c r="C8235">
        <v>50561</v>
      </c>
      <c r="D8235">
        <v>1</v>
      </c>
      <c r="F8235">
        <v>2015</v>
      </c>
      <c r="G8235">
        <v>3764</v>
      </c>
      <c r="H8235">
        <v>3685.55</v>
      </c>
      <c r="I8235">
        <v>410476.32</v>
      </c>
      <c r="K8235">
        <v>1.0509999999999999</v>
      </c>
      <c r="L8235">
        <v>1E-3</v>
      </c>
      <c r="M8235">
        <v>208247.78099999999</v>
      </c>
      <c r="N8235">
        <v>5.8999999999999997E-2</v>
      </c>
      <c r="O8235">
        <v>43.625</v>
      </c>
      <c r="P8235">
        <v>2.8299999999999999E-2</v>
      </c>
      <c r="Q8235">
        <v>3504228.145</v>
      </c>
      <c r="R8235" t="s">
        <v>333</v>
      </c>
      <c r="S8235" t="s">
        <v>38</v>
      </c>
      <c r="T8235" t="s">
        <v>89</v>
      </c>
      <c r="V8235" t="s">
        <v>302</v>
      </c>
      <c r="Y8235" t="s">
        <v>297</v>
      </c>
    </row>
    <row r="8236" spans="1:25" x14ac:dyDescent="0.45">
      <c r="A8236" t="s">
        <v>274</v>
      </c>
      <c r="B8236" t="s">
        <v>660</v>
      </c>
      <c r="C8236">
        <v>50561</v>
      </c>
      <c r="D8236">
        <v>1</v>
      </c>
      <c r="F8236">
        <v>2016</v>
      </c>
      <c r="G8236">
        <v>3482</v>
      </c>
      <c r="H8236">
        <v>3445.04</v>
      </c>
      <c r="I8236">
        <v>377077.72</v>
      </c>
      <c r="K8236">
        <v>0.99</v>
      </c>
      <c r="L8236">
        <v>1E-3</v>
      </c>
      <c r="M8236">
        <v>196121.8</v>
      </c>
      <c r="N8236">
        <v>5.8999999999999997E-2</v>
      </c>
      <c r="O8236">
        <v>41.546999999999997</v>
      </c>
      <c r="P8236">
        <v>2.6800000000000001E-2</v>
      </c>
      <c r="Q8236">
        <v>3300136.466</v>
      </c>
      <c r="R8236" t="s">
        <v>333</v>
      </c>
      <c r="S8236" t="s">
        <v>38</v>
      </c>
      <c r="T8236" t="s">
        <v>89</v>
      </c>
      <c r="V8236" t="s">
        <v>302</v>
      </c>
      <c r="Y8236" t="s">
        <v>297</v>
      </c>
    </row>
    <row r="8237" spans="1:25" x14ac:dyDescent="0.45">
      <c r="A8237" t="s">
        <v>274</v>
      </c>
      <c r="B8237" t="s">
        <v>660</v>
      </c>
      <c r="C8237">
        <v>50561</v>
      </c>
      <c r="D8237">
        <v>1</v>
      </c>
      <c r="F8237">
        <v>2017</v>
      </c>
      <c r="G8237">
        <v>2992</v>
      </c>
      <c r="H8237">
        <v>2942.33</v>
      </c>
      <c r="I8237">
        <v>324364.40999999997</v>
      </c>
      <c r="K8237">
        <v>0.84799999999999998</v>
      </c>
      <c r="L8237">
        <v>1E-3</v>
      </c>
      <c r="M8237">
        <v>167891.81</v>
      </c>
      <c r="N8237">
        <v>5.8999999999999997E-2</v>
      </c>
      <c r="O8237">
        <v>36.158000000000001</v>
      </c>
      <c r="P8237">
        <v>2.8000000000000001E-2</v>
      </c>
      <c r="Q8237">
        <v>2825060.7009999999</v>
      </c>
      <c r="R8237" t="s">
        <v>333</v>
      </c>
      <c r="S8237" t="s">
        <v>38</v>
      </c>
      <c r="T8237" t="s">
        <v>89</v>
      </c>
      <c r="V8237" t="s">
        <v>302</v>
      </c>
      <c r="Y8237" t="s">
        <v>299</v>
      </c>
    </row>
    <row r="8238" spans="1:25" x14ac:dyDescent="0.45">
      <c r="A8238" t="s">
        <v>274</v>
      </c>
      <c r="B8238" t="s">
        <v>660</v>
      </c>
      <c r="C8238">
        <v>50561</v>
      </c>
      <c r="D8238">
        <v>1</v>
      </c>
      <c r="F8238">
        <v>2018</v>
      </c>
      <c r="G8238">
        <v>2325</v>
      </c>
      <c r="H8238">
        <v>2229.58</v>
      </c>
      <c r="I8238">
        <v>230959.42</v>
      </c>
      <c r="K8238">
        <v>0.629</v>
      </c>
      <c r="L8238">
        <v>1E-3</v>
      </c>
      <c r="M8238">
        <v>123944.06200000001</v>
      </c>
      <c r="N8238">
        <v>5.9400000000000001E-2</v>
      </c>
      <c r="O8238">
        <v>27.760999999999999</v>
      </c>
      <c r="P8238">
        <v>3.2199999999999999E-2</v>
      </c>
      <c r="Q8238">
        <v>2081759.7009999999</v>
      </c>
      <c r="R8238" t="s">
        <v>333</v>
      </c>
      <c r="S8238" t="s">
        <v>38</v>
      </c>
      <c r="T8238" t="s">
        <v>89</v>
      </c>
      <c r="V8238" t="s">
        <v>302</v>
      </c>
      <c r="Y8238" t="s">
        <v>299</v>
      </c>
    </row>
    <row r="8239" spans="1:25" x14ac:dyDescent="0.45">
      <c r="A8239" t="s">
        <v>274</v>
      </c>
      <c r="B8239" t="s">
        <v>660</v>
      </c>
      <c r="C8239">
        <v>50561</v>
      </c>
      <c r="D8239">
        <v>1</v>
      </c>
      <c r="F8239">
        <v>2019</v>
      </c>
      <c r="G8239">
        <v>2998</v>
      </c>
      <c r="H8239">
        <v>2947.72</v>
      </c>
      <c r="I8239">
        <v>346146.45</v>
      </c>
      <c r="K8239">
        <v>0.84799999999999998</v>
      </c>
      <c r="L8239">
        <v>1E-3</v>
      </c>
      <c r="M8239">
        <v>167034.76</v>
      </c>
      <c r="N8239">
        <v>5.9200000000000003E-2</v>
      </c>
      <c r="O8239">
        <v>36.488</v>
      </c>
      <c r="P8239">
        <v>2.8299999999999999E-2</v>
      </c>
      <c r="Q8239">
        <v>2805341.9989999998</v>
      </c>
      <c r="R8239" t="s">
        <v>333</v>
      </c>
      <c r="S8239" t="s">
        <v>38</v>
      </c>
      <c r="T8239" t="s">
        <v>89</v>
      </c>
      <c r="V8239" t="s">
        <v>302</v>
      </c>
      <c r="Y8239" t="s">
        <v>299</v>
      </c>
    </row>
    <row r="8240" spans="1:25" x14ac:dyDescent="0.45">
      <c r="A8240" t="s">
        <v>274</v>
      </c>
      <c r="B8240" t="s">
        <v>660</v>
      </c>
      <c r="C8240">
        <v>50561</v>
      </c>
      <c r="D8240">
        <v>1</v>
      </c>
      <c r="F8240">
        <v>2020</v>
      </c>
      <c r="G8240">
        <v>2400</v>
      </c>
      <c r="H8240">
        <v>2294.16</v>
      </c>
      <c r="I8240">
        <v>257666.38</v>
      </c>
      <c r="K8240">
        <v>0.63800000000000001</v>
      </c>
      <c r="L8240">
        <v>1E-3</v>
      </c>
      <c r="M8240">
        <v>126328.1</v>
      </c>
      <c r="N8240">
        <v>5.8999999999999997E-2</v>
      </c>
      <c r="O8240">
        <v>29.41</v>
      </c>
      <c r="P8240">
        <v>3.3099999999999997E-2</v>
      </c>
      <c r="Q8240">
        <v>2125609.5920000002</v>
      </c>
      <c r="R8240" t="s">
        <v>333</v>
      </c>
      <c r="S8240" t="s">
        <v>38</v>
      </c>
      <c r="T8240" t="s">
        <v>89</v>
      </c>
      <c r="V8240" t="s">
        <v>302</v>
      </c>
      <c r="Y8240" t="s">
        <v>147</v>
      </c>
    </row>
    <row r="8241" spans="1:25" x14ac:dyDescent="0.45">
      <c r="A8241" t="s">
        <v>274</v>
      </c>
      <c r="B8241" t="s">
        <v>660</v>
      </c>
      <c r="C8241">
        <v>50561</v>
      </c>
      <c r="D8241">
        <v>1</v>
      </c>
      <c r="F8241">
        <v>2021</v>
      </c>
      <c r="G8241">
        <v>966</v>
      </c>
      <c r="H8241">
        <v>910.08</v>
      </c>
      <c r="I8241">
        <v>100133.34</v>
      </c>
      <c r="K8241">
        <v>0.246</v>
      </c>
      <c r="L8241">
        <v>1E-3</v>
      </c>
      <c r="M8241">
        <v>48739.285000000003</v>
      </c>
      <c r="N8241">
        <v>5.91E-2</v>
      </c>
      <c r="O8241">
        <v>11.824999999999999</v>
      </c>
      <c r="P8241">
        <v>3.6200000000000003E-2</v>
      </c>
      <c r="Q8241">
        <v>819911.81400000001</v>
      </c>
      <c r="R8241" t="s">
        <v>333</v>
      </c>
      <c r="S8241" t="s">
        <v>38</v>
      </c>
      <c r="T8241" t="s">
        <v>89</v>
      </c>
      <c r="V8241" t="s">
        <v>302</v>
      </c>
      <c r="Y8241" t="s">
        <v>152</v>
      </c>
    </row>
    <row r="8242" spans="1:25" x14ac:dyDescent="0.45">
      <c r="A8242" t="s">
        <v>274</v>
      </c>
      <c r="B8242" t="s">
        <v>660</v>
      </c>
      <c r="C8242">
        <v>50561</v>
      </c>
      <c r="D8242">
        <v>1</v>
      </c>
      <c r="F8242">
        <v>2022</v>
      </c>
      <c r="G8242">
        <v>1349</v>
      </c>
      <c r="H8242">
        <v>1249.82</v>
      </c>
      <c r="I8242">
        <v>133978.96</v>
      </c>
      <c r="K8242">
        <v>0.35699999999999998</v>
      </c>
      <c r="L8242">
        <v>1E-3</v>
      </c>
      <c r="M8242">
        <v>67260.47</v>
      </c>
      <c r="N8242">
        <v>0.06</v>
      </c>
      <c r="O8242">
        <v>19.437999999999999</v>
      </c>
      <c r="P8242">
        <v>4.2999999999999997E-2</v>
      </c>
      <c r="Q8242">
        <v>1113900.2830000001</v>
      </c>
      <c r="R8242" t="s">
        <v>333</v>
      </c>
      <c r="S8242" t="s">
        <v>38</v>
      </c>
      <c r="T8242" t="s">
        <v>89</v>
      </c>
      <c r="V8242" t="s">
        <v>302</v>
      </c>
      <c r="Y8242" t="s">
        <v>152</v>
      </c>
    </row>
    <row r="8243" spans="1:25" x14ac:dyDescent="0.45">
      <c r="A8243" t="s">
        <v>274</v>
      </c>
      <c r="B8243" t="s">
        <v>660</v>
      </c>
      <c r="C8243">
        <v>50561</v>
      </c>
      <c r="D8243">
        <v>1</v>
      </c>
      <c r="F8243">
        <v>2023</v>
      </c>
      <c r="G8243">
        <v>1372</v>
      </c>
      <c r="H8243">
        <v>1270.07</v>
      </c>
      <c r="I8243">
        <v>136838.82999999999</v>
      </c>
      <c r="K8243">
        <v>0.34499999999999997</v>
      </c>
      <c r="L8243">
        <v>1E-3</v>
      </c>
      <c r="M8243">
        <v>68218.811000000002</v>
      </c>
      <c r="N8243">
        <v>5.91E-2</v>
      </c>
      <c r="O8243">
        <v>16.481000000000002</v>
      </c>
      <c r="P8243">
        <v>3.7499999999999999E-2</v>
      </c>
      <c r="Q8243">
        <v>1147524.308</v>
      </c>
      <c r="R8243" t="s">
        <v>333</v>
      </c>
      <c r="S8243" t="s">
        <v>38</v>
      </c>
      <c r="T8243" t="s">
        <v>89</v>
      </c>
      <c r="V8243" t="s">
        <v>302</v>
      </c>
      <c r="Y8243" t="s">
        <v>152</v>
      </c>
    </row>
    <row r="8244" spans="1:25" x14ac:dyDescent="0.45">
      <c r="A8244" t="s">
        <v>274</v>
      </c>
      <c r="B8244" t="s">
        <v>660</v>
      </c>
      <c r="C8244">
        <v>50561</v>
      </c>
      <c r="D8244">
        <v>1</v>
      </c>
      <c r="F8244">
        <v>2024</v>
      </c>
      <c r="G8244">
        <v>273</v>
      </c>
      <c r="H8244">
        <v>247.28</v>
      </c>
      <c r="I8244">
        <v>25413.71</v>
      </c>
      <c r="K8244">
        <v>6.6000000000000003E-2</v>
      </c>
      <c r="L8244">
        <v>1E-3</v>
      </c>
      <c r="M8244">
        <v>12952.087</v>
      </c>
      <c r="N8244">
        <v>5.9700000000000003E-2</v>
      </c>
      <c r="O8244">
        <v>3.504</v>
      </c>
      <c r="P8244">
        <v>4.6199999999999998E-2</v>
      </c>
      <c r="Q8244">
        <v>217096.94399999999</v>
      </c>
      <c r="R8244" t="s">
        <v>333</v>
      </c>
      <c r="S8244" t="s">
        <v>38</v>
      </c>
      <c r="T8244" t="s">
        <v>89</v>
      </c>
      <c r="V8244" t="s">
        <v>302</v>
      </c>
      <c r="Y8244" t="s">
        <v>152</v>
      </c>
    </row>
    <row r="8245" spans="1:25" x14ac:dyDescent="0.45">
      <c r="A8245" t="s">
        <v>274</v>
      </c>
      <c r="B8245" t="s">
        <v>660</v>
      </c>
      <c r="C8245">
        <v>50561</v>
      </c>
      <c r="D8245">
        <v>2</v>
      </c>
      <c r="F8245">
        <v>2009</v>
      </c>
      <c r="G8245">
        <v>2951</v>
      </c>
      <c r="H8245">
        <v>2942.66</v>
      </c>
      <c r="I8245">
        <v>207315.28</v>
      </c>
      <c r="K8245">
        <v>0.71499999999999997</v>
      </c>
      <c r="L8245">
        <v>1E-3</v>
      </c>
      <c r="M8245">
        <v>139319.649</v>
      </c>
      <c r="N8245">
        <v>5.8999999999999997E-2</v>
      </c>
      <c r="O8245">
        <v>30.780999999999999</v>
      </c>
      <c r="P8245">
        <v>2.6700000000000002E-2</v>
      </c>
      <c r="Q8245">
        <v>2344340.946</v>
      </c>
      <c r="R8245" t="s">
        <v>333</v>
      </c>
      <c r="S8245" t="s">
        <v>38</v>
      </c>
      <c r="T8245" t="s">
        <v>89</v>
      </c>
      <c r="V8245" t="s">
        <v>302</v>
      </c>
      <c r="Y8245" t="s">
        <v>107</v>
      </c>
    </row>
    <row r="8246" spans="1:25" x14ac:dyDescent="0.45">
      <c r="A8246" t="s">
        <v>274</v>
      </c>
      <c r="B8246" t="s">
        <v>660</v>
      </c>
      <c r="C8246">
        <v>50561</v>
      </c>
      <c r="D8246">
        <v>2</v>
      </c>
      <c r="F8246">
        <v>2010</v>
      </c>
      <c r="G8246">
        <v>1477</v>
      </c>
      <c r="H8246">
        <v>1440.59</v>
      </c>
      <c r="I8246">
        <v>127855.22</v>
      </c>
      <c r="K8246">
        <v>0.34599999999999997</v>
      </c>
      <c r="L8246">
        <v>1E-3</v>
      </c>
      <c r="M8246">
        <v>69423.5</v>
      </c>
      <c r="N8246">
        <v>5.8999999999999997E-2</v>
      </c>
      <c r="O8246">
        <v>16.146000000000001</v>
      </c>
      <c r="P8246">
        <v>3.1800000000000002E-2</v>
      </c>
      <c r="Q8246">
        <v>1168144.781</v>
      </c>
      <c r="R8246" t="s">
        <v>333</v>
      </c>
      <c r="S8246" t="s">
        <v>38</v>
      </c>
      <c r="T8246" t="s">
        <v>89</v>
      </c>
      <c r="V8246" t="s">
        <v>302</v>
      </c>
      <c r="Y8246" t="s">
        <v>107</v>
      </c>
    </row>
    <row r="8247" spans="1:25" x14ac:dyDescent="0.45">
      <c r="A8247" t="s">
        <v>274</v>
      </c>
      <c r="B8247" t="s">
        <v>660</v>
      </c>
      <c r="C8247">
        <v>50561</v>
      </c>
      <c r="D8247">
        <v>2</v>
      </c>
      <c r="F8247">
        <v>2011</v>
      </c>
      <c r="G8247">
        <v>476</v>
      </c>
      <c r="H8247">
        <v>445.82</v>
      </c>
      <c r="I8247">
        <v>36906.22</v>
      </c>
      <c r="K8247">
        <v>0.104</v>
      </c>
      <c r="L8247">
        <v>1E-3</v>
      </c>
      <c r="M8247">
        <v>20527.883999999998</v>
      </c>
      <c r="N8247">
        <v>5.8999999999999997E-2</v>
      </c>
      <c r="O8247">
        <v>5.41</v>
      </c>
      <c r="P8247">
        <v>4.1099999999999998E-2</v>
      </c>
      <c r="Q8247">
        <v>345430.81099999999</v>
      </c>
      <c r="R8247" t="s">
        <v>333</v>
      </c>
      <c r="S8247" t="s">
        <v>38</v>
      </c>
      <c r="T8247" t="s">
        <v>89</v>
      </c>
      <c r="V8247" t="s">
        <v>302</v>
      </c>
      <c r="Y8247" t="s">
        <v>107</v>
      </c>
    </row>
    <row r="8248" spans="1:25" x14ac:dyDescent="0.45">
      <c r="A8248" t="s">
        <v>274</v>
      </c>
      <c r="B8248" t="s">
        <v>660</v>
      </c>
      <c r="C8248">
        <v>50561</v>
      </c>
      <c r="D8248">
        <v>2</v>
      </c>
      <c r="F8248">
        <v>2012</v>
      </c>
      <c r="G8248">
        <v>355</v>
      </c>
      <c r="H8248">
        <v>325.12</v>
      </c>
      <c r="I8248">
        <v>27860.05</v>
      </c>
      <c r="K8248">
        <v>7.6999999999999999E-2</v>
      </c>
      <c r="L8248">
        <v>1E-3</v>
      </c>
      <c r="M8248">
        <v>15332.999</v>
      </c>
      <c r="N8248">
        <v>5.91E-2</v>
      </c>
      <c r="O8248">
        <v>3.6960000000000002</v>
      </c>
      <c r="P8248">
        <v>4.0899999999999999E-2</v>
      </c>
      <c r="Q8248">
        <v>258002.234</v>
      </c>
      <c r="R8248" t="s">
        <v>333</v>
      </c>
      <c r="S8248" t="s">
        <v>38</v>
      </c>
      <c r="T8248" t="s">
        <v>89</v>
      </c>
      <c r="V8248" t="s">
        <v>302</v>
      </c>
      <c r="Y8248" t="s">
        <v>277</v>
      </c>
    </row>
    <row r="8249" spans="1:25" x14ac:dyDescent="0.45">
      <c r="A8249" t="s">
        <v>274</v>
      </c>
      <c r="B8249" t="s">
        <v>660</v>
      </c>
      <c r="C8249">
        <v>50561</v>
      </c>
      <c r="D8249">
        <v>2</v>
      </c>
      <c r="F8249">
        <v>2013</v>
      </c>
      <c r="G8249">
        <v>566</v>
      </c>
      <c r="H8249">
        <v>529.47</v>
      </c>
      <c r="I8249">
        <v>45264.38</v>
      </c>
      <c r="K8249">
        <v>0.126</v>
      </c>
      <c r="L8249">
        <v>1E-3</v>
      </c>
      <c r="M8249">
        <v>24869.819</v>
      </c>
      <c r="N8249">
        <v>5.8999999999999997E-2</v>
      </c>
      <c r="O8249">
        <v>7.1779999999999999</v>
      </c>
      <c r="P8249">
        <v>4.3799999999999999E-2</v>
      </c>
      <c r="Q8249">
        <v>418474.05</v>
      </c>
      <c r="R8249" t="s">
        <v>333</v>
      </c>
      <c r="S8249" t="s">
        <v>38</v>
      </c>
      <c r="T8249" t="s">
        <v>89</v>
      </c>
      <c r="V8249" t="s">
        <v>302</v>
      </c>
      <c r="Y8249" t="s">
        <v>277</v>
      </c>
    </row>
    <row r="8250" spans="1:25" x14ac:dyDescent="0.45">
      <c r="A8250" t="s">
        <v>274</v>
      </c>
      <c r="B8250" t="s">
        <v>660</v>
      </c>
      <c r="C8250">
        <v>50561</v>
      </c>
      <c r="D8250">
        <v>2</v>
      </c>
      <c r="F8250">
        <v>2014</v>
      </c>
      <c r="G8250">
        <v>1620</v>
      </c>
      <c r="H8250">
        <v>1554.73</v>
      </c>
      <c r="I8250">
        <v>164086.29</v>
      </c>
      <c r="K8250">
        <v>0.43099999999999999</v>
      </c>
      <c r="L8250">
        <v>1E-3</v>
      </c>
      <c r="M8250">
        <v>85293.565000000002</v>
      </c>
      <c r="N8250">
        <v>5.8999999999999997E-2</v>
      </c>
      <c r="O8250">
        <v>20.763999999999999</v>
      </c>
      <c r="P8250">
        <v>3.5400000000000001E-2</v>
      </c>
      <c r="Q8250">
        <v>1435254.9210000001</v>
      </c>
      <c r="R8250" t="s">
        <v>333</v>
      </c>
      <c r="S8250" t="s">
        <v>38</v>
      </c>
      <c r="T8250" t="s">
        <v>89</v>
      </c>
      <c r="V8250" t="s">
        <v>302</v>
      </c>
      <c r="Y8250" t="s">
        <v>277</v>
      </c>
    </row>
    <row r="8251" spans="1:25" x14ac:dyDescent="0.45">
      <c r="A8251" t="s">
        <v>274</v>
      </c>
      <c r="B8251" t="s">
        <v>660</v>
      </c>
      <c r="C8251">
        <v>50561</v>
      </c>
      <c r="D8251">
        <v>2</v>
      </c>
      <c r="F8251">
        <v>2015</v>
      </c>
      <c r="G8251">
        <v>1652</v>
      </c>
      <c r="H8251">
        <v>1573.43</v>
      </c>
      <c r="I8251">
        <v>163296.37</v>
      </c>
      <c r="K8251">
        <v>0.434</v>
      </c>
      <c r="L8251">
        <v>1E-3</v>
      </c>
      <c r="M8251">
        <v>85929.228000000003</v>
      </c>
      <c r="N8251">
        <v>5.8999999999999997E-2</v>
      </c>
      <c r="O8251">
        <v>19.812999999999999</v>
      </c>
      <c r="P8251">
        <v>3.4700000000000002E-2</v>
      </c>
      <c r="Q8251">
        <v>1445920.683</v>
      </c>
      <c r="R8251" t="s">
        <v>333</v>
      </c>
      <c r="S8251" t="s">
        <v>38</v>
      </c>
      <c r="T8251" t="s">
        <v>89</v>
      </c>
      <c r="V8251" t="s">
        <v>302</v>
      </c>
      <c r="Y8251" t="s">
        <v>297</v>
      </c>
    </row>
    <row r="8252" spans="1:25" x14ac:dyDescent="0.45">
      <c r="A8252" t="s">
        <v>274</v>
      </c>
      <c r="B8252" t="s">
        <v>660</v>
      </c>
      <c r="C8252">
        <v>50561</v>
      </c>
      <c r="D8252">
        <v>2</v>
      </c>
      <c r="F8252">
        <v>2016</v>
      </c>
      <c r="G8252">
        <v>3343</v>
      </c>
      <c r="H8252">
        <v>3298.42</v>
      </c>
      <c r="I8252">
        <v>354947.4</v>
      </c>
      <c r="K8252">
        <v>0.95399999999999996</v>
      </c>
      <c r="L8252">
        <v>1E-3</v>
      </c>
      <c r="M8252">
        <v>189038.565</v>
      </c>
      <c r="N8252">
        <v>5.8999999999999997E-2</v>
      </c>
      <c r="O8252">
        <v>39.723999999999997</v>
      </c>
      <c r="P8252">
        <v>2.7E-2</v>
      </c>
      <c r="Q8252">
        <v>3180925.159</v>
      </c>
      <c r="R8252" t="s">
        <v>333</v>
      </c>
      <c r="S8252" t="s">
        <v>38</v>
      </c>
      <c r="T8252" t="s">
        <v>89</v>
      </c>
      <c r="V8252" t="s">
        <v>302</v>
      </c>
      <c r="Y8252" t="s">
        <v>297</v>
      </c>
    </row>
    <row r="8253" spans="1:25" x14ac:dyDescent="0.45">
      <c r="A8253" t="s">
        <v>274</v>
      </c>
      <c r="B8253" t="s">
        <v>660</v>
      </c>
      <c r="C8253">
        <v>50561</v>
      </c>
      <c r="D8253">
        <v>2</v>
      </c>
      <c r="F8253">
        <v>2017</v>
      </c>
      <c r="G8253">
        <v>2560</v>
      </c>
      <c r="H8253">
        <v>2498.15</v>
      </c>
      <c r="I8253">
        <v>272722.51</v>
      </c>
      <c r="K8253">
        <v>0.73599999999999999</v>
      </c>
      <c r="L8253">
        <v>1E-3</v>
      </c>
      <c r="M8253">
        <v>144892.85800000001</v>
      </c>
      <c r="N8253">
        <v>5.9200000000000003E-2</v>
      </c>
      <c r="O8253">
        <v>30.361999999999998</v>
      </c>
      <c r="P8253">
        <v>2.9100000000000001E-2</v>
      </c>
      <c r="Q8253">
        <v>2433334.8590000002</v>
      </c>
      <c r="R8253" t="s">
        <v>333</v>
      </c>
      <c r="S8253" t="s">
        <v>38</v>
      </c>
      <c r="T8253" t="s">
        <v>89</v>
      </c>
      <c r="V8253" t="s">
        <v>302</v>
      </c>
      <c r="Y8253" t="s">
        <v>299</v>
      </c>
    </row>
    <row r="8254" spans="1:25" x14ac:dyDescent="0.45">
      <c r="A8254" t="s">
        <v>274</v>
      </c>
      <c r="B8254" t="s">
        <v>660</v>
      </c>
      <c r="C8254">
        <v>50561</v>
      </c>
      <c r="D8254">
        <v>2</v>
      </c>
      <c r="F8254">
        <v>2018</v>
      </c>
      <c r="G8254">
        <v>2730</v>
      </c>
      <c r="H8254">
        <v>2671.04</v>
      </c>
      <c r="I8254">
        <v>288462.48</v>
      </c>
      <c r="K8254">
        <v>0.76300000000000001</v>
      </c>
      <c r="L8254">
        <v>1E-3</v>
      </c>
      <c r="M8254">
        <v>151149.72200000001</v>
      </c>
      <c r="N8254">
        <v>5.8999999999999997E-2</v>
      </c>
      <c r="O8254">
        <v>32.603999999999999</v>
      </c>
      <c r="P8254">
        <v>2.86E-2</v>
      </c>
      <c r="Q8254">
        <v>2543122.6290000002</v>
      </c>
      <c r="R8254" t="s">
        <v>333</v>
      </c>
      <c r="S8254" t="s">
        <v>38</v>
      </c>
      <c r="T8254" t="s">
        <v>89</v>
      </c>
      <c r="V8254" t="s">
        <v>302</v>
      </c>
      <c r="Y8254" t="s">
        <v>299</v>
      </c>
    </row>
    <row r="8255" spans="1:25" x14ac:dyDescent="0.45">
      <c r="A8255" t="s">
        <v>274</v>
      </c>
      <c r="B8255" t="s">
        <v>660</v>
      </c>
      <c r="C8255">
        <v>50561</v>
      </c>
      <c r="D8255">
        <v>2</v>
      </c>
      <c r="F8255">
        <v>2019</v>
      </c>
      <c r="G8255">
        <v>2825</v>
      </c>
      <c r="H8255">
        <v>2767.97</v>
      </c>
      <c r="I8255">
        <v>333189.48</v>
      </c>
      <c r="K8255">
        <v>0.80700000000000005</v>
      </c>
      <c r="L8255">
        <v>1E-3</v>
      </c>
      <c r="M8255">
        <v>159440.22899999999</v>
      </c>
      <c r="N8255">
        <v>5.9200000000000003E-2</v>
      </c>
      <c r="O8255">
        <v>34.695999999999998</v>
      </c>
      <c r="P8255">
        <v>2.9600000000000001E-2</v>
      </c>
      <c r="Q8255">
        <v>2680113.8130000001</v>
      </c>
      <c r="R8255" t="s">
        <v>333</v>
      </c>
      <c r="S8255" t="s">
        <v>38</v>
      </c>
      <c r="T8255" t="s">
        <v>89</v>
      </c>
      <c r="V8255" t="s">
        <v>302</v>
      </c>
      <c r="Y8255" t="s">
        <v>299</v>
      </c>
    </row>
    <row r="8256" spans="1:25" x14ac:dyDescent="0.45">
      <c r="A8256" t="s">
        <v>274</v>
      </c>
      <c r="B8256" t="s">
        <v>660</v>
      </c>
      <c r="C8256">
        <v>50561</v>
      </c>
      <c r="D8256">
        <v>2</v>
      </c>
      <c r="F8256">
        <v>2020</v>
      </c>
      <c r="G8256">
        <v>2550</v>
      </c>
      <c r="H8256">
        <v>2460.23</v>
      </c>
      <c r="I8256">
        <v>284963.77</v>
      </c>
      <c r="K8256">
        <v>0.69399999999999995</v>
      </c>
      <c r="L8256">
        <v>1E-3</v>
      </c>
      <c r="M8256">
        <v>137396.45300000001</v>
      </c>
      <c r="N8256">
        <v>5.8999999999999997E-2</v>
      </c>
      <c r="O8256">
        <v>31.262</v>
      </c>
      <c r="P8256">
        <v>3.1899999999999998E-2</v>
      </c>
      <c r="Q8256">
        <v>2311754.6680000001</v>
      </c>
      <c r="R8256" t="s">
        <v>333</v>
      </c>
      <c r="S8256" t="s">
        <v>38</v>
      </c>
      <c r="T8256" t="s">
        <v>89</v>
      </c>
      <c r="V8256" t="s">
        <v>302</v>
      </c>
      <c r="Y8256" t="s">
        <v>147</v>
      </c>
    </row>
    <row r="8257" spans="1:25" x14ac:dyDescent="0.45">
      <c r="A8257" t="s">
        <v>274</v>
      </c>
      <c r="B8257" t="s">
        <v>660</v>
      </c>
      <c r="C8257">
        <v>50561</v>
      </c>
      <c r="D8257">
        <v>2</v>
      </c>
      <c r="F8257">
        <v>2021</v>
      </c>
      <c r="G8257">
        <v>1001</v>
      </c>
      <c r="H8257">
        <v>917.15</v>
      </c>
      <c r="I8257">
        <v>99464.39</v>
      </c>
      <c r="K8257">
        <v>0.24399999999999999</v>
      </c>
      <c r="L8257">
        <v>1E-3</v>
      </c>
      <c r="M8257">
        <v>48229.531999999999</v>
      </c>
      <c r="N8257">
        <v>5.9200000000000003E-2</v>
      </c>
      <c r="O8257">
        <v>9.0470000000000006</v>
      </c>
      <c r="P8257">
        <v>3.3799999999999997E-2</v>
      </c>
      <c r="Q8257">
        <v>811299.29200000002</v>
      </c>
      <c r="R8257" t="s">
        <v>333</v>
      </c>
      <c r="S8257" t="s">
        <v>38</v>
      </c>
      <c r="T8257" t="s">
        <v>89</v>
      </c>
      <c r="V8257" t="s">
        <v>302</v>
      </c>
      <c r="Y8257" t="s">
        <v>152</v>
      </c>
    </row>
    <row r="8258" spans="1:25" x14ac:dyDescent="0.45">
      <c r="A8258" t="s">
        <v>274</v>
      </c>
      <c r="B8258" t="s">
        <v>660</v>
      </c>
      <c r="C8258">
        <v>50561</v>
      </c>
      <c r="D8258">
        <v>2</v>
      </c>
      <c r="F8258">
        <v>2022</v>
      </c>
      <c r="G8258">
        <v>1186</v>
      </c>
      <c r="H8258">
        <v>1093.5899999999999</v>
      </c>
      <c r="I8258">
        <v>122787.15</v>
      </c>
      <c r="K8258">
        <v>0.30299999999999999</v>
      </c>
      <c r="L8258">
        <v>1E-3</v>
      </c>
      <c r="M8258">
        <v>59978.874000000003</v>
      </c>
      <c r="N8258">
        <v>5.91E-2</v>
      </c>
      <c r="O8258">
        <v>11.211</v>
      </c>
      <c r="P8258">
        <v>3.2199999999999999E-2</v>
      </c>
      <c r="Q8258">
        <v>1008952.3639999999</v>
      </c>
      <c r="R8258" t="s">
        <v>333</v>
      </c>
      <c r="S8258" t="s">
        <v>38</v>
      </c>
      <c r="T8258" t="s">
        <v>89</v>
      </c>
      <c r="V8258" t="s">
        <v>302</v>
      </c>
      <c r="Y8258" t="s">
        <v>152</v>
      </c>
    </row>
    <row r="8259" spans="1:25" x14ac:dyDescent="0.45">
      <c r="A8259" t="s">
        <v>274</v>
      </c>
      <c r="B8259" t="s">
        <v>660</v>
      </c>
      <c r="C8259">
        <v>50561</v>
      </c>
      <c r="D8259">
        <v>2</v>
      </c>
      <c r="F8259">
        <v>2023</v>
      </c>
      <c r="G8259">
        <v>1125</v>
      </c>
      <c r="H8259">
        <v>1012.96</v>
      </c>
      <c r="I8259">
        <v>111128.64</v>
      </c>
      <c r="K8259">
        <v>0.26900000000000002</v>
      </c>
      <c r="L8259">
        <v>1E-3</v>
      </c>
      <c r="M8259">
        <v>53288.271999999997</v>
      </c>
      <c r="N8259">
        <v>5.91E-2</v>
      </c>
      <c r="O8259">
        <v>12.587</v>
      </c>
      <c r="P8259">
        <v>4.0399999999999998E-2</v>
      </c>
      <c r="Q8259">
        <v>896434.62100000004</v>
      </c>
      <c r="R8259" t="s">
        <v>333</v>
      </c>
      <c r="S8259" t="s">
        <v>38</v>
      </c>
      <c r="T8259" t="s">
        <v>89</v>
      </c>
      <c r="V8259" t="s">
        <v>302</v>
      </c>
      <c r="Y8259" t="s">
        <v>152</v>
      </c>
    </row>
    <row r="8260" spans="1:25" x14ac:dyDescent="0.45">
      <c r="A8260" t="s">
        <v>274</v>
      </c>
      <c r="B8260" t="s">
        <v>660</v>
      </c>
      <c r="C8260">
        <v>50561</v>
      </c>
      <c r="D8260">
        <v>2</v>
      </c>
      <c r="F8260">
        <v>2024</v>
      </c>
      <c r="G8260">
        <v>234</v>
      </c>
      <c r="H8260">
        <v>204.46</v>
      </c>
      <c r="I8260">
        <v>21620.32</v>
      </c>
      <c r="K8260">
        <v>5.5E-2</v>
      </c>
      <c r="L8260">
        <v>1E-3</v>
      </c>
      <c r="M8260">
        <v>10832.089</v>
      </c>
      <c r="N8260">
        <v>5.9299999999999999E-2</v>
      </c>
      <c r="O8260">
        <v>2.746</v>
      </c>
      <c r="P8260">
        <v>4.5900000000000003E-2</v>
      </c>
      <c r="Q8260">
        <v>182103.45699999999</v>
      </c>
      <c r="R8260" t="s">
        <v>333</v>
      </c>
      <c r="S8260" t="s">
        <v>38</v>
      </c>
      <c r="T8260" t="s">
        <v>89</v>
      </c>
      <c r="V8260" t="s">
        <v>302</v>
      </c>
      <c r="Y8260" t="s">
        <v>152</v>
      </c>
    </row>
    <row r="8261" spans="1:25" x14ac:dyDescent="0.45">
      <c r="A8261" t="s">
        <v>274</v>
      </c>
      <c r="B8261" t="s">
        <v>661</v>
      </c>
      <c r="C8261">
        <v>50628</v>
      </c>
      <c r="D8261">
        <v>748001</v>
      </c>
      <c r="F8261">
        <v>2009</v>
      </c>
      <c r="G8261">
        <v>8445</v>
      </c>
      <c r="H8261">
        <v>8438.75</v>
      </c>
      <c r="J8261">
        <v>1922772.75</v>
      </c>
      <c r="O8261">
        <v>46.097999999999999</v>
      </c>
      <c r="P8261">
        <v>3.5400000000000001E-2</v>
      </c>
      <c r="Q8261">
        <v>2586242.6</v>
      </c>
      <c r="R8261" t="s">
        <v>97</v>
      </c>
      <c r="S8261" t="s">
        <v>38</v>
      </c>
      <c r="T8261" t="s">
        <v>63</v>
      </c>
      <c r="V8261" t="s">
        <v>121</v>
      </c>
      <c r="Y8261" t="s">
        <v>30</v>
      </c>
    </row>
    <row r="8262" spans="1:25" x14ac:dyDescent="0.45">
      <c r="A8262" t="s">
        <v>274</v>
      </c>
      <c r="B8262" t="s">
        <v>661</v>
      </c>
      <c r="C8262">
        <v>50628</v>
      </c>
      <c r="D8262">
        <v>748001</v>
      </c>
      <c r="F8262">
        <v>2010</v>
      </c>
      <c r="G8262">
        <v>8443</v>
      </c>
      <c r="H8262">
        <v>8437.25</v>
      </c>
      <c r="J8262">
        <v>1823244</v>
      </c>
      <c r="O8262">
        <v>42.837000000000003</v>
      </c>
      <c r="P8262">
        <v>3.2300000000000002E-2</v>
      </c>
      <c r="Q8262">
        <v>2668279.0499999998</v>
      </c>
      <c r="R8262" t="s">
        <v>97</v>
      </c>
      <c r="S8262" t="s">
        <v>38</v>
      </c>
      <c r="T8262" t="s">
        <v>63</v>
      </c>
      <c r="V8262" t="s">
        <v>121</v>
      </c>
      <c r="Y8262" t="s">
        <v>30</v>
      </c>
    </row>
    <row r="8263" spans="1:25" x14ac:dyDescent="0.45">
      <c r="A8263" t="s">
        <v>274</v>
      </c>
      <c r="B8263" t="s">
        <v>661</v>
      </c>
      <c r="C8263">
        <v>50628</v>
      </c>
      <c r="D8263">
        <v>748001</v>
      </c>
      <c r="F8263">
        <v>2011</v>
      </c>
      <c r="G8263">
        <v>8604</v>
      </c>
      <c r="H8263">
        <v>8604</v>
      </c>
      <c r="J8263">
        <v>1947959</v>
      </c>
      <c r="O8263">
        <v>45.116999999999997</v>
      </c>
      <c r="P8263">
        <v>3.2000000000000001E-2</v>
      </c>
      <c r="Q8263">
        <v>2821826</v>
      </c>
      <c r="R8263" t="s">
        <v>97</v>
      </c>
      <c r="S8263" t="s">
        <v>38</v>
      </c>
      <c r="T8263" t="s">
        <v>63</v>
      </c>
      <c r="V8263" t="s">
        <v>121</v>
      </c>
      <c r="Y8263" t="s">
        <v>30</v>
      </c>
    </row>
    <row r="8264" spans="1:25" x14ac:dyDescent="0.45">
      <c r="A8264" t="s">
        <v>274</v>
      </c>
      <c r="B8264" t="s">
        <v>661</v>
      </c>
      <c r="C8264">
        <v>50628</v>
      </c>
      <c r="D8264">
        <v>748001</v>
      </c>
      <c r="F8264">
        <v>2012</v>
      </c>
      <c r="G8264">
        <v>8517</v>
      </c>
      <c r="H8264">
        <v>8517</v>
      </c>
      <c r="J8264">
        <v>2002243</v>
      </c>
      <c r="O8264">
        <v>43.713999999999999</v>
      </c>
      <c r="P8264">
        <v>3.09E-2</v>
      </c>
      <c r="Q8264">
        <v>2814883.2</v>
      </c>
      <c r="R8264" t="s">
        <v>97</v>
      </c>
      <c r="S8264" t="s">
        <v>38</v>
      </c>
      <c r="T8264" t="s">
        <v>63</v>
      </c>
      <c r="V8264" t="s">
        <v>121</v>
      </c>
      <c r="Y8264" t="s">
        <v>30</v>
      </c>
    </row>
    <row r="8265" spans="1:25" x14ac:dyDescent="0.45">
      <c r="A8265" t="s">
        <v>274</v>
      </c>
      <c r="B8265" t="s">
        <v>661</v>
      </c>
      <c r="C8265">
        <v>50628</v>
      </c>
      <c r="D8265">
        <v>748001</v>
      </c>
      <c r="F8265">
        <v>2013</v>
      </c>
      <c r="G8265">
        <v>8604</v>
      </c>
      <c r="H8265">
        <v>8603.25</v>
      </c>
      <c r="J8265">
        <v>2024874</v>
      </c>
      <c r="O8265">
        <v>42.473999999999997</v>
      </c>
      <c r="P8265">
        <v>3.1399999999999997E-2</v>
      </c>
      <c r="Q8265">
        <v>2706307.5</v>
      </c>
      <c r="R8265" t="s">
        <v>97</v>
      </c>
      <c r="S8265" t="s">
        <v>38</v>
      </c>
      <c r="T8265" t="s">
        <v>63</v>
      </c>
      <c r="V8265" t="s">
        <v>121</v>
      </c>
      <c r="Y8265" t="s">
        <v>30</v>
      </c>
    </row>
    <row r="8266" spans="1:25" x14ac:dyDescent="0.45">
      <c r="A8266" t="s">
        <v>274</v>
      </c>
      <c r="B8266" t="s">
        <v>661</v>
      </c>
      <c r="C8266">
        <v>50628</v>
      </c>
      <c r="D8266">
        <v>748001</v>
      </c>
      <c r="F8266">
        <v>2014</v>
      </c>
      <c r="G8266">
        <v>8316</v>
      </c>
      <c r="H8266">
        <v>8311.75</v>
      </c>
      <c r="J8266">
        <v>2043783.25</v>
      </c>
      <c r="O8266">
        <v>53.191000000000003</v>
      </c>
      <c r="P8266">
        <v>3.61E-2</v>
      </c>
      <c r="Q8266">
        <v>2951124.4</v>
      </c>
      <c r="R8266" t="s">
        <v>97</v>
      </c>
      <c r="S8266" t="s">
        <v>38</v>
      </c>
      <c r="T8266" t="s">
        <v>63</v>
      </c>
      <c r="V8266" t="s">
        <v>121</v>
      </c>
      <c r="Y8266" t="s">
        <v>30</v>
      </c>
    </row>
    <row r="8267" spans="1:25" x14ac:dyDescent="0.45">
      <c r="A8267" t="s">
        <v>274</v>
      </c>
      <c r="B8267" t="s">
        <v>661</v>
      </c>
      <c r="C8267">
        <v>50628</v>
      </c>
      <c r="D8267">
        <v>748001</v>
      </c>
      <c r="F8267">
        <v>2015</v>
      </c>
      <c r="G8267">
        <v>8585</v>
      </c>
      <c r="H8267">
        <v>8585</v>
      </c>
      <c r="J8267">
        <v>2177895</v>
      </c>
      <c r="O8267">
        <v>49.075000000000003</v>
      </c>
      <c r="P8267">
        <v>3.2800000000000003E-2</v>
      </c>
      <c r="Q8267">
        <v>3028783.2</v>
      </c>
      <c r="R8267" t="s">
        <v>97</v>
      </c>
      <c r="S8267" t="s">
        <v>38</v>
      </c>
      <c r="T8267" t="s">
        <v>63</v>
      </c>
      <c r="V8267" t="s">
        <v>121</v>
      </c>
      <c r="Y8267" t="s">
        <v>30</v>
      </c>
    </row>
    <row r="8268" spans="1:25" x14ac:dyDescent="0.45">
      <c r="A8268" t="s">
        <v>274</v>
      </c>
      <c r="B8268" t="s">
        <v>661</v>
      </c>
      <c r="C8268">
        <v>50628</v>
      </c>
      <c r="D8268">
        <v>749001</v>
      </c>
      <c r="F8268">
        <v>2009</v>
      </c>
      <c r="G8268">
        <v>8475</v>
      </c>
      <c r="H8268">
        <v>7991.5</v>
      </c>
      <c r="I8268">
        <v>280036.5</v>
      </c>
      <c r="O8268">
        <v>220.38</v>
      </c>
      <c r="P8268">
        <v>0.1135</v>
      </c>
      <c r="Q8268">
        <v>3890176.8250000002</v>
      </c>
      <c r="R8268" t="s">
        <v>97</v>
      </c>
      <c r="S8268" t="s">
        <v>38</v>
      </c>
      <c r="T8268" t="s">
        <v>89</v>
      </c>
      <c r="Y8268" t="s">
        <v>30</v>
      </c>
    </row>
    <row r="8269" spans="1:25" x14ac:dyDescent="0.45">
      <c r="A8269" t="s">
        <v>274</v>
      </c>
      <c r="B8269" t="s">
        <v>661</v>
      </c>
      <c r="C8269">
        <v>50628</v>
      </c>
      <c r="D8269">
        <v>749001</v>
      </c>
      <c r="F8269">
        <v>2010</v>
      </c>
      <c r="G8269">
        <v>8575</v>
      </c>
      <c r="H8269">
        <v>8569.75</v>
      </c>
      <c r="I8269">
        <v>349784</v>
      </c>
      <c r="O8269">
        <v>249.04499999999999</v>
      </c>
      <c r="P8269">
        <v>0.10489999999999999</v>
      </c>
      <c r="Q8269">
        <v>4709836.4000000004</v>
      </c>
      <c r="R8269" t="s">
        <v>97</v>
      </c>
      <c r="S8269" t="s">
        <v>38</v>
      </c>
      <c r="T8269" t="s">
        <v>89</v>
      </c>
      <c r="Y8269" t="s">
        <v>30</v>
      </c>
    </row>
    <row r="8270" spans="1:25" x14ac:dyDescent="0.45">
      <c r="A8270" t="s">
        <v>274</v>
      </c>
      <c r="B8270" t="s">
        <v>661</v>
      </c>
      <c r="C8270">
        <v>50628</v>
      </c>
      <c r="D8270">
        <v>749001</v>
      </c>
      <c r="F8270">
        <v>2011</v>
      </c>
      <c r="G8270">
        <v>8587</v>
      </c>
      <c r="H8270">
        <v>8581.75</v>
      </c>
      <c r="I8270">
        <v>340140</v>
      </c>
      <c r="O8270">
        <v>252.33099999999999</v>
      </c>
      <c r="P8270">
        <v>0.1089</v>
      </c>
      <c r="Q8270">
        <v>4605992.3499999996</v>
      </c>
      <c r="R8270" t="s">
        <v>97</v>
      </c>
      <c r="S8270" t="s">
        <v>38</v>
      </c>
      <c r="T8270" t="s">
        <v>89</v>
      </c>
      <c r="Y8270" t="s">
        <v>30</v>
      </c>
    </row>
    <row r="8271" spans="1:25" x14ac:dyDescent="0.45">
      <c r="A8271" t="s">
        <v>274</v>
      </c>
      <c r="B8271" t="s">
        <v>661</v>
      </c>
      <c r="C8271">
        <v>50628</v>
      </c>
      <c r="D8271">
        <v>749001</v>
      </c>
      <c r="F8271">
        <v>2012</v>
      </c>
      <c r="G8271">
        <v>8519</v>
      </c>
      <c r="H8271">
        <v>8508.5</v>
      </c>
      <c r="I8271">
        <v>343091.5</v>
      </c>
      <c r="O8271">
        <v>257.90100000000001</v>
      </c>
      <c r="P8271">
        <v>0.11409999999999999</v>
      </c>
      <c r="Q8271">
        <v>4516714.9249999998</v>
      </c>
      <c r="R8271" t="s">
        <v>97</v>
      </c>
      <c r="S8271" t="s">
        <v>38</v>
      </c>
      <c r="T8271" t="s">
        <v>89</v>
      </c>
      <c r="Y8271" t="s">
        <v>30</v>
      </c>
    </row>
    <row r="8272" spans="1:25" x14ac:dyDescent="0.45">
      <c r="A8272" t="s">
        <v>274</v>
      </c>
      <c r="B8272" t="s">
        <v>661</v>
      </c>
      <c r="C8272">
        <v>50628</v>
      </c>
      <c r="D8272">
        <v>749001</v>
      </c>
      <c r="F8272">
        <v>2013</v>
      </c>
      <c r="G8272">
        <v>8620</v>
      </c>
      <c r="H8272">
        <v>8613</v>
      </c>
      <c r="I8272">
        <v>368196.75</v>
      </c>
      <c r="O8272">
        <v>258.79899999999998</v>
      </c>
      <c r="P8272">
        <v>0.1113</v>
      </c>
      <c r="Q8272">
        <v>4586605.05</v>
      </c>
      <c r="R8272" t="s">
        <v>97</v>
      </c>
      <c r="S8272" t="s">
        <v>38</v>
      </c>
      <c r="T8272" t="s">
        <v>89</v>
      </c>
      <c r="Y8272" t="s">
        <v>30</v>
      </c>
    </row>
    <row r="8273" spans="1:25" x14ac:dyDescent="0.45">
      <c r="A8273" t="s">
        <v>274</v>
      </c>
      <c r="B8273" t="s">
        <v>661</v>
      </c>
      <c r="C8273">
        <v>50628</v>
      </c>
      <c r="D8273">
        <v>749001</v>
      </c>
      <c r="F8273">
        <v>2014</v>
      </c>
      <c r="G8273">
        <v>7382</v>
      </c>
      <c r="H8273">
        <v>7372.75</v>
      </c>
      <c r="I8273">
        <v>297928</v>
      </c>
      <c r="O8273">
        <v>229.44499999999999</v>
      </c>
      <c r="P8273">
        <v>0.1087</v>
      </c>
      <c r="Q8273">
        <v>4193313.375</v>
      </c>
      <c r="R8273" t="s">
        <v>97</v>
      </c>
      <c r="S8273" t="s">
        <v>38</v>
      </c>
      <c r="T8273" t="s">
        <v>89</v>
      </c>
      <c r="Y8273" t="s">
        <v>30</v>
      </c>
    </row>
    <row r="8274" spans="1:25" x14ac:dyDescent="0.45">
      <c r="A8274" t="s">
        <v>274</v>
      </c>
      <c r="B8274" t="s">
        <v>661</v>
      </c>
      <c r="C8274">
        <v>50628</v>
      </c>
      <c r="D8274">
        <v>749001</v>
      </c>
      <c r="F8274">
        <v>2015</v>
      </c>
      <c r="G8274">
        <v>8551</v>
      </c>
      <c r="H8274">
        <v>8541.5</v>
      </c>
      <c r="I8274">
        <v>298389.75</v>
      </c>
      <c r="O8274">
        <v>267.24900000000002</v>
      </c>
      <c r="P8274">
        <v>0.1182</v>
      </c>
      <c r="Q8274">
        <v>4478836.8499999996</v>
      </c>
      <c r="R8274" t="s">
        <v>97</v>
      </c>
      <c r="S8274" t="s">
        <v>38</v>
      </c>
      <c r="T8274" t="s">
        <v>89</v>
      </c>
      <c r="Y8274" t="s">
        <v>30</v>
      </c>
    </row>
    <row r="8275" spans="1:25" x14ac:dyDescent="0.45">
      <c r="A8275" t="s">
        <v>274</v>
      </c>
      <c r="B8275" t="s">
        <v>661</v>
      </c>
      <c r="C8275">
        <v>50628</v>
      </c>
      <c r="D8275">
        <v>751001</v>
      </c>
      <c r="F8275">
        <v>2009</v>
      </c>
      <c r="G8275">
        <v>8586</v>
      </c>
      <c r="H8275">
        <v>8581.25</v>
      </c>
      <c r="J8275">
        <v>1943434</v>
      </c>
      <c r="O8275">
        <v>57.216000000000001</v>
      </c>
      <c r="P8275">
        <v>4.24E-2</v>
      </c>
      <c r="Q8275">
        <v>2690068.4249999998</v>
      </c>
      <c r="R8275" t="s">
        <v>97</v>
      </c>
      <c r="S8275" t="s">
        <v>38</v>
      </c>
      <c r="T8275" t="s">
        <v>63</v>
      </c>
      <c r="V8275" t="s">
        <v>121</v>
      </c>
      <c r="Y8275" t="s">
        <v>30</v>
      </c>
    </row>
    <row r="8276" spans="1:25" x14ac:dyDescent="0.45">
      <c r="A8276" t="s">
        <v>274</v>
      </c>
      <c r="B8276" t="s">
        <v>661</v>
      </c>
      <c r="C8276">
        <v>50628</v>
      </c>
      <c r="D8276">
        <v>751001</v>
      </c>
      <c r="F8276">
        <v>2010</v>
      </c>
      <c r="G8276">
        <v>8586</v>
      </c>
      <c r="H8276">
        <v>8581.5</v>
      </c>
      <c r="J8276">
        <v>1927330</v>
      </c>
      <c r="O8276">
        <v>43.558999999999997</v>
      </c>
      <c r="P8276">
        <v>3.2199999999999999E-2</v>
      </c>
      <c r="Q8276">
        <v>2725419.6749999998</v>
      </c>
      <c r="R8276" t="s">
        <v>97</v>
      </c>
      <c r="S8276" t="s">
        <v>38</v>
      </c>
      <c r="T8276" t="s">
        <v>63</v>
      </c>
      <c r="V8276" t="s">
        <v>121</v>
      </c>
      <c r="Y8276" t="s">
        <v>30</v>
      </c>
    </row>
    <row r="8277" spans="1:25" x14ac:dyDescent="0.45">
      <c r="A8277" t="s">
        <v>274</v>
      </c>
      <c r="B8277" t="s">
        <v>661</v>
      </c>
      <c r="C8277">
        <v>50628</v>
      </c>
      <c r="D8277">
        <v>751001</v>
      </c>
      <c r="F8277">
        <v>2011</v>
      </c>
      <c r="G8277">
        <v>8608</v>
      </c>
      <c r="H8277">
        <v>8608</v>
      </c>
      <c r="J8277">
        <v>1944127</v>
      </c>
      <c r="O8277">
        <v>45.707999999999998</v>
      </c>
      <c r="P8277">
        <v>3.2099999999999997E-2</v>
      </c>
      <c r="Q8277">
        <v>2840023.1</v>
      </c>
      <c r="R8277" t="s">
        <v>97</v>
      </c>
      <c r="S8277" t="s">
        <v>38</v>
      </c>
      <c r="T8277" t="s">
        <v>63</v>
      </c>
      <c r="V8277" t="s">
        <v>121</v>
      </c>
      <c r="Y8277" t="s">
        <v>30</v>
      </c>
    </row>
    <row r="8278" spans="1:25" x14ac:dyDescent="0.45">
      <c r="A8278" t="s">
        <v>274</v>
      </c>
      <c r="B8278" t="s">
        <v>661</v>
      </c>
      <c r="C8278">
        <v>50628</v>
      </c>
      <c r="D8278">
        <v>751001</v>
      </c>
      <c r="F8278">
        <v>2012</v>
      </c>
      <c r="G8278">
        <v>8630</v>
      </c>
      <c r="H8278">
        <v>8630</v>
      </c>
      <c r="J8278">
        <v>2024612</v>
      </c>
      <c r="O8278">
        <v>45.968000000000004</v>
      </c>
      <c r="P8278">
        <v>3.2000000000000001E-2</v>
      </c>
      <c r="Q8278">
        <v>2866418.5</v>
      </c>
      <c r="R8278" t="s">
        <v>97</v>
      </c>
      <c r="S8278" t="s">
        <v>38</v>
      </c>
      <c r="T8278" t="s">
        <v>63</v>
      </c>
      <c r="V8278" t="s">
        <v>121</v>
      </c>
      <c r="Y8278" t="s">
        <v>30</v>
      </c>
    </row>
    <row r="8279" spans="1:25" x14ac:dyDescent="0.45">
      <c r="A8279" t="s">
        <v>274</v>
      </c>
      <c r="B8279" t="s">
        <v>661</v>
      </c>
      <c r="C8279">
        <v>50628</v>
      </c>
      <c r="D8279">
        <v>751001</v>
      </c>
      <c r="F8279">
        <v>2013</v>
      </c>
      <c r="G8279">
        <v>8604</v>
      </c>
      <c r="H8279">
        <v>8600.5</v>
      </c>
      <c r="J8279">
        <v>2013869.25</v>
      </c>
      <c r="O8279">
        <v>41.921999999999997</v>
      </c>
      <c r="P8279">
        <v>3.09E-2</v>
      </c>
      <c r="Q8279">
        <v>2704863.7250000001</v>
      </c>
      <c r="R8279" t="s">
        <v>97</v>
      </c>
      <c r="S8279" t="s">
        <v>38</v>
      </c>
      <c r="T8279" t="s">
        <v>63</v>
      </c>
      <c r="V8279" t="s">
        <v>121</v>
      </c>
      <c r="Y8279" t="s">
        <v>30</v>
      </c>
    </row>
    <row r="8280" spans="1:25" x14ac:dyDescent="0.45">
      <c r="A8280" t="s">
        <v>274</v>
      </c>
      <c r="B8280" t="s">
        <v>661</v>
      </c>
      <c r="C8280">
        <v>50628</v>
      </c>
      <c r="D8280">
        <v>751001</v>
      </c>
      <c r="F8280">
        <v>2014</v>
      </c>
      <c r="G8280">
        <v>8145</v>
      </c>
      <c r="H8280">
        <v>8141.75</v>
      </c>
      <c r="J8280">
        <v>1958835.25</v>
      </c>
      <c r="O8280">
        <v>46.591999999999999</v>
      </c>
      <c r="P8280">
        <v>3.2399999999999998E-2</v>
      </c>
      <c r="Q8280">
        <v>2871093.125</v>
      </c>
      <c r="R8280" t="s">
        <v>97</v>
      </c>
      <c r="S8280" t="s">
        <v>38</v>
      </c>
      <c r="T8280" t="s">
        <v>63</v>
      </c>
      <c r="V8280" t="s">
        <v>121</v>
      </c>
      <c r="Y8280" t="s">
        <v>30</v>
      </c>
    </row>
    <row r="8281" spans="1:25" x14ac:dyDescent="0.45">
      <c r="A8281" t="s">
        <v>274</v>
      </c>
      <c r="B8281" t="s">
        <v>661</v>
      </c>
      <c r="C8281">
        <v>50628</v>
      </c>
      <c r="D8281">
        <v>751001</v>
      </c>
      <c r="F8281">
        <v>2015</v>
      </c>
      <c r="G8281">
        <v>8760</v>
      </c>
      <c r="H8281">
        <v>8759.5</v>
      </c>
      <c r="J8281">
        <v>2146295.5</v>
      </c>
      <c r="O8281">
        <v>46.636000000000003</v>
      </c>
      <c r="P8281">
        <v>3.04E-2</v>
      </c>
      <c r="Q8281">
        <v>3015726.65</v>
      </c>
      <c r="R8281" t="s">
        <v>97</v>
      </c>
      <c r="S8281" t="s">
        <v>38</v>
      </c>
      <c r="T8281" t="s">
        <v>63</v>
      </c>
      <c r="V8281" t="s">
        <v>121</v>
      </c>
      <c r="Y8281" t="s">
        <v>30</v>
      </c>
    </row>
    <row r="8282" spans="1:25" x14ac:dyDescent="0.45">
      <c r="A8282" t="s">
        <v>274</v>
      </c>
      <c r="B8282" t="s">
        <v>661</v>
      </c>
      <c r="C8282">
        <v>50628</v>
      </c>
      <c r="D8282">
        <v>752001</v>
      </c>
      <c r="F8282">
        <v>2009</v>
      </c>
      <c r="G8282">
        <v>8545</v>
      </c>
      <c r="H8282">
        <v>8540</v>
      </c>
      <c r="J8282">
        <v>1938546.75</v>
      </c>
      <c r="O8282">
        <v>49.91</v>
      </c>
      <c r="P8282">
        <v>3.73E-2</v>
      </c>
      <c r="Q8282">
        <v>2665688.6749999998</v>
      </c>
      <c r="R8282" t="s">
        <v>97</v>
      </c>
      <c r="S8282" t="s">
        <v>38</v>
      </c>
      <c r="T8282" t="s">
        <v>63</v>
      </c>
      <c r="V8282" t="s">
        <v>121</v>
      </c>
      <c r="Y8282" t="s">
        <v>30</v>
      </c>
    </row>
    <row r="8283" spans="1:25" x14ac:dyDescent="0.45">
      <c r="A8283" t="s">
        <v>274</v>
      </c>
      <c r="B8283" t="s">
        <v>661</v>
      </c>
      <c r="C8283">
        <v>50628</v>
      </c>
      <c r="D8283">
        <v>752001</v>
      </c>
      <c r="F8283">
        <v>2010</v>
      </c>
      <c r="G8283">
        <v>8533</v>
      </c>
      <c r="H8283">
        <v>8526.5</v>
      </c>
      <c r="J8283">
        <v>1520492.25</v>
      </c>
      <c r="O8283">
        <v>79.760000000000005</v>
      </c>
      <c r="P8283">
        <v>6.0499999999999998E-2</v>
      </c>
      <c r="Q8283">
        <v>2709048.0750000002</v>
      </c>
      <c r="R8283" t="s">
        <v>97</v>
      </c>
      <c r="S8283" t="s">
        <v>38</v>
      </c>
      <c r="T8283" t="s">
        <v>63</v>
      </c>
      <c r="V8283" t="s">
        <v>121</v>
      </c>
      <c r="Y8283" t="s">
        <v>30</v>
      </c>
    </row>
    <row r="8284" spans="1:25" x14ac:dyDescent="0.45">
      <c r="A8284" t="s">
        <v>274</v>
      </c>
      <c r="B8284" t="s">
        <v>661</v>
      </c>
      <c r="C8284">
        <v>50628</v>
      </c>
      <c r="D8284">
        <v>752001</v>
      </c>
      <c r="F8284">
        <v>2011</v>
      </c>
      <c r="G8284">
        <v>8605</v>
      </c>
      <c r="H8284">
        <v>8605</v>
      </c>
      <c r="J8284">
        <v>1945437</v>
      </c>
      <c r="O8284">
        <v>46.377000000000002</v>
      </c>
      <c r="P8284">
        <v>3.27E-2</v>
      </c>
      <c r="Q8284">
        <v>2850259.2</v>
      </c>
      <c r="R8284" t="s">
        <v>97</v>
      </c>
      <c r="S8284" t="s">
        <v>38</v>
      </c>
      <c r="T8284" t="s">
        <v>63</v>
      </c>
      <c r="V8284" t="s">
        <v>121</v>
      </c>
      <c r="Y8284" t="s">
        <v>30</v>
      </c>
    </row>
    <row r="8285" spans="1:25" x14ac:dyDescent="0.45">
      <c r="A8285" t="s">
        <v>274</v>
      </c>
      <c r="B8285" t="s">
        <v>661</v>
      </c>
      <c r="C8285">
        <v>50628</v>
      </c>
      <c r="D8285">
        <v>752001</v>
      </c>
      <c r="F8285">
        <v>2012</v>
      </c>
      <c r="G8285">
        <v>8385</v>
      </c>
      <c r="H8285">
        <v>8384</v>
      </c>
      <c r="J8285">
        <v>1917296</v>
      </c>
      <c r="O8285">
        <v>41.481999999999999</v>
      </c>
      <c r="P8285">
        <v>3.0700000000000002E-2</v>
      </c>
      <c r="Q8285">
        <v>2699962.7</v>
      </c>
      <c r="R8285" t="s">
        <v>97</v>
      </c>
      <c r="S8285" t="s">
        <v>38</v>
      </c>
      <c r="T8285" t="s">
        <v>63</v>
      </c>
      <c r="V8285" t="s">
        <v>121</v>
      </c>
      <c r="Y8285" t="s">
        <v>30</v>
      </c>
    </row>
    <row r="8286" spans="1:25" x14ac:dyDescent="0.45">
      <c r="A8286" t="s">
        <v>274</v>
      </c>
      <c r="B8286" t="s">
        <v>661</v>
      </c>
      <c r="C8286">
        <v>50628</v>
      </c>
      <c r="D8286">
        <v>752001</v>
      </c>
      <c r="F8286">
        <v>2013</v>
      </c>
      <c r="G8286">
        <v>8605</v>
      </c>
      <c r="H8286">
        <v>8604</v>
      </c>
      <c r="J8286">
        <v>2042976</v>
      </c>
      <c r="O8286">
        <v>42.481000000000002</v>
      </c>
      <c r="P8286">
        <v>3.1399999999999997E-2</v>
      </c>
      <c r="Q8286">
        <v>2705326.4750000001</v>
      </c>
      <c r="R8286" t="s">
        <v>97</v>
      </c>
      <c r="S8286" t="s">
        <v>38</v>
      </c>
      <c r="T8286" t="s">
        <v>63</v>
      </c>
      <c r="V8286" t="s">
        <v>121</v>
      </c>
      <c r="Y8286" t="s">
        <v>30</v>
      </c>
    </row>
    <row r="8287" spans="1:25" x14ac:dyDescent="0.45">
      <c r="A8287" t="s">
        <v>274</v>
      </c>
      <c r="B8287" t="s">
        <v>661</v>
      </c>
      <c r="C8287">
        <v>50628</v>
      </c>
      <c r="D8287">
        <v>752001</v>
      </c>
      <c r="F8287">
        <v>2014</v>
      </c>
      <c r="G8287">
        <v>8459</v>
      </c>
      <c r="H8287">
        <v>8453.5</v>
      </c>
      <c r="J8287">
        <v>2061820.25</v>
      </c>
      <c r="O8287">
        <v>54.472999999999999</v>
      </c>
      <c r="P8287">
        <v>3.6200000000000003E-2</v>
      </c>
      <c r="Q8287">
        <v>3000282.05</v>
      </c>
      <c r="R8287" t="s">
        <v>97</v>
      </c>
      <c r="S8287" t="s">
        <v>38</v>
      </c>
      <c r="T8287" t="s">
        <v>63</v>
      </c>
      <c r="V8287" t="s">
        <v>121</v>
      </c>
      <c r="Y8287" t="s">
        <v>30</v>
      </c>
    </row>
    <row r="8288" spans="1:25" x14ac:dyDescent="0.45">
      <c r="A8288" t="s">
        <v>274</v>
      </c>
      <c r="B8288" t="s">
        <v>661</v>
      </c>
      <c r="C8288">
        <v>50628</v>
      </c>
      <c r="D8288">
        <v>752001</v>
      </c>
      <c r="F8288">
        <v>2015</v>
      </c>
      <c r="G8288">
        <v>8759</v>
      </c>
      <c r="H8288">
        <v>8758.5</v>
      </c>
      <c r="J8288">
        <v>2139821</v>
      </c>
      <c r="O8288">
        <v>51.079000000000001</v>
      </c>
      <c r="P8288">
        <v>3.5799999999999998E-2</v>
      </c>
      <c r="Q8288">
        <v>2995749.35</v>
      </c>
      <c r="R8288" t="s">
        <v>97</v>
      </c>
      <c r="S8288" t="s">
        <v>38</v>
      </c>
      <c r="T8288" t="s">
        <v>63</v>
      </c>
      <c r="V8288" t="s">
        <v>121</v>
      </c>
      <c r="Y8288" t="s">
        <v>30</v>
      </c>
    </row>
    <row r="8289" spans="1:25" x14ac:dyDescent="0.45">
      <c r="A8289" t="s">
        <v>274</v>
      </c>
      <c r="B8289" t="s">
        <v>661</v>
      </c>
      <c r="C8289">
        <v>50628</v>
      </c>
      <c r="D8289">
        <v>780001</v>
      </c>
      <c r="F8289">
        <v>2009</v>
      </c>
      <c r="G8289">
        <v>8732</v>
      </c>
      <c r="H8289">
        <v>8732</v>
      </c>
      <c r="O8289">
        <v>82.156999999999996</v>
      </c>
      <c r="P8289">
        <v>8.2199999999999995E-2</v>
      </c>
      <c r="Q8289">
        <v>1788761.7</v>
      </c>
      <c r="R8289" t="s">
        <v>97</v>
      </c>
      <c r="T8289" t="s">
        <v>663</v>
      </c>
      <c r="V8289" t="s">
        <v>121</v>
      </c>
      <c r="Y8289" t="s">
        <v>30</v>
      </c>
    </row>
    <row r="8290" spans="1:25" x14ac:dyDescent="0.45">
      <c r="A8290" t="s">
        <v>274</v>
      </c>
      <c r="B8290" t="s">
        <v>661</v>
      </c>
      <c r="C8290">
        <v>50628</v>
      </c>
      <c r="D8290">
        <v>780001</v>
      </c>
      <c r="F8290">
        <v>2010</v>
      </c>
      <c r="G8290">
        <v>8061</v>
      </c>
      <c r="H8290">
        <v>8061</v>
      </c>
      <c r="O8290">
        <v>90.989000000000004</v>
      </c>
      <c r="P8290">
        <v>0.1162</v>
      </c>
      <c r="Q8290">
        <v>1545718.2</v>
      </c>
      <c r="R8290" t="s">
        <v>97</v>
      </c>
      <c r="T8290" t="s">
        <v>663</v>
      </c>
      <c r="V8290" t="s">
        <v>121</v>
      </c>
      <c r="Y8290" t="s">
        <v>30</v>
      </c>
    </row>
    <row r="8291" spans="1:25" x14ac:dyDescent="0.45">
      <c r="A8291" t="s">
        <v>274</v>
      </c>
      <c r="B8291" t="s">
        <v>661</v>
      </c>
      <c r="C8291">
        <v>50628</v>
      </c>
      <c r="D8291">
        <v>780001</v>
      </c>
      <c r="F8291">
        <v>2011</v>
      </c>
      <c r="G8291">
        <v>8759</v>
      </c>
      <c r="H8291">
        <v>8759</v>
      </c>
      <c r="O8291">
        <v>61.814</v>
      </c>
      <c r="P8291">
        <v>7.0300000000000001E-2</v>
      </c>
      <c r="Q8291">
        <v>1678472.1</v>
      </c>
      <c r="R8291" t="s">
        <v>97</v>
      </c>
      <c r="T8291" t="s">
        <v>663</v>
      </c>
      <c r="V8291" t="s">
        <v>121</v>
      </c>
      <c r="Y8291" t="s">
        <v>30</v>
      </c>
    </row>
    <row r="8292" spans="1:25" x14ac:dyDescent="0.45">
      <c r="A8292" t="s">
        <v>274</v>
      </c>
      <c r="B8292" t="s">
        <v>661</v>
      </c>
      <c r="C8292">
        <v>50628</v>
      </c>
      <c r="D8292">
        <v>780001</v>
      </c>
      <c r="F8292">
        <v>2012</v>
      </c>
      <c r="G8292">
        <v>8784</v>
      </c>
      <c r="H8292">
        <v>8784</v>
      </c>
      <c r="O8292">
        <v>13.916</v>
      </c>
      <c r="P8292">
        <v>1.77E-2</v>
      </c>
      <c r="Q8292">
        <v>1591076.6</v>
      </c>
      <c r="R8292" t="s">
        <v>97</v>
      </c>
      <c r="T8292" t="s">
        <v>663</v>
      </c>
      <c r="V8292" t="s">
        <v>121</v>
      </c>
      <c r="Y8292" t="s">
        <v>30</v>
      </c>
    </row>
    <row r="8293" spans="1:25" x14ac:dyDescent="0.45">
      <c r="A8293" t="s">
        <v>274</v>
      </c>
      <c r="B8293" t="s">
        <v>661</v>
      </c>
      <c r="C8293">
        <v>50628</v>
      </c>
      <c r="D8293">
        <v>780001</v>
      </c>
      <c r="F8293">
        <v>2013</v>
      </c>
      <c r="G8293">
        <v>8760</v>
      </c>
      <c r="H8293">
        <v>8760</v>
      </c>
      <c r="O8293">
        <v>14.22</v>
      </c>
      <c r="P8293">
        <v>1.89E-2</v>
      </c>
      <c r="Q8293">
        <v>1503012</v>
      </c>
      <c r="R8293" t="s">
        <v>97</v>
      </c>
      <c r="T8293" t="s">
        <v>663</v>
      </c>
      <c r="V8293" t="s">
        <v>121</v>
      </c>
      <c r="Y8293" t="s">
        <v>30</v>
      </c>
    </row>
    <row r="8294" spans="1:25" x14ac:dyDescent="0.45">
      <c r="A8294" t="s">
        <v>274</v>
      </c>
      <c r="B8294" t="s">
        <v>661</v>
      </c>
      <c r="C8294">
        <v>50628</v>
      </c>
      <c r="D8294">
        <v>780001</v>
      </c>
      <c r="F8294">
        <v>2014</v>
      </c>
      <c r="G8294">
        <v>8208</v>
      </c>
      <c r="H8294">
        <v>8208</v>
      </c>
      <c r="O8294">
        <v>95.085999999999999</v>
      </c>
      <c r="P8294">
        <v>0.1142</v>
      </c>
      <c r="Q8294">
        <v>1515946.6</v>
      </c>
      <c r="R8294" t="s">
        <v>97</v>
      </c>
      <c r="T8294" t="s">
        <v>663</v>
      </c>
      <c r="V8294" t="s">
        <v>121</v>
      </c>
      <c r="Y8294" t="s">
        <v>30</v>
      </c>
    </row>
    <row r="8295" spans="1:25" x14ac:dyDescent="0.45">
      <c r="A8295" t="s">
        <v>274</v>
      </c>
      <c r="B8295" t="s">
        <v>661</v>
      </c>
      <c r="C8295">
        <v>50628</v>
      </c>
      <c r="D8295">
        <v>780001</v>
      </c>
      <c r="F8295">
        <v>2015</v>
      </c>
      <c r="G8295">
        <v>8012</v>
      </c>
      <c r="H8295">
        <v>8012</v>
      </c>
      <c r="O8295">
        <v>39.478000000000002</v>
      </c>
      <c r="P8295">
        <v>5.6500000000000002E-2</v>
      </c>
      <c r="Q8295">
        <v>1575950</v>
      </c>
      <c r="R8295" t="s">
        <v>97</v>
      </c>
      <c r="T8295" t="s">
        <v>663</v>
      </c>
      <c r="V8295" t="s">
        <v>121</v>
      </c>
      <c r="Y8295" t="s">
        <v>30</v>
      </c>
    </row>
    <row r="8296" spans="1:25" x14ac:dyDescent="0.45">
      <c r="A8296" t="s">
        <v>335</v>
      </c>
      <c r="B8296" t="s">
        <v>664</v>
      </c>
      <c r="C8296">
        <v>50651</v>
      </c>
      <c r="D8296" t="s">
        <v>599</v>
      </c>
      <c r="E8296" t="s">
        <v>49</v>
      </c>
      <c r="F8296">
        <v>2009</v>
      </c>
      <c r="G8296">
        <v>7353</v>
      </c>
      <c r="H8296">
        <v>7341.17</v>
      </c>
      <c r="J8296">
        <v>622414.93999999994</v>
      </c>
      <c r="K8296">
        <v>512.62</v>
      </c>
      <c r="L8296">
        <v>1.0799000000000001</v>
      </c>
      <c r="M8296">
        <v>96672.09</v>
      </c>
      <c r="N8296">
        <v>0.10290000000000001</v>
      </c>
      <c r="O8296">
        <v>169.018</v>
      </c>
      <c r="P8296">
        <v>0.35920000000000002</v>
      </c>
      <c r="Q8296">
        <v>942243.91700000002</v>
      </c>
      <c r="R8296" t="s">
        <v>82</v>
      </c>
      <c r="T8296" t="s">
        <v>63</v>
      </c>
      <c r="V8296" t="s">
        <v>109</v>
      </c>
      <c r="W8296" t="s">
        <v>140</v>
      </c>
      <c r="Y8296" t="s">
        <v>103</v>
      </c>
    </row>
    <row r="8297" spans="1:25" x14ac:dyDescent="0.45">
      <c r="A8297" t="s">
        <v>335</v>
      </c>
      <c r="B8297" t="s">
        <v>664</v>
      </c>
      <c r="C8297">
        <v>50651</v>
      </c>
      <c r="D8297" t="s">
        <v>599</v>
      </c>
      <c r="E8297" t="s">
        <v>49</v>
      </c>
      <c r="F8297">
        <v>2010</v>
      </c>
      <c r="G8297">
        <v>5853</v>
      </c>
      <c r="H8297">
        <v>5838.75</v>
      </c>
      <c r="J8297">
        <v>444131.17</v>
      </c>
      <c r="K8297">
        <v>319.11399999999998</v>
      </c>
      <c r="L8297">
        <v>0.98480000000000001</v>
      </c>
      <c r="M8297">
        <v>66527.255000000005</v>
      </c>
      <c r="N8297">
        <v>0.10299999999999999</v>
      </c>
      <c r="O8297">
        <v>114.288</v>
      </c>
      <c r="P8297">
        <v>0.35339999999999999</v>
      </c>
      <c r="Q8297">
        <v>648420.79799999995</v>
      </c>
      <c r="R8297" t="s">
        <v>82</v>
      </c>
      <c r="T8297" t="s">
        <v>63</v>
      </c>
      <c r="V8297" t="s">
        <v>109</v>
      </c>
      <c r="W8297" t="s">
        <v>140</v>
      </c>
      <c r="Y8297" t="s">
        <v>103</v>
      </c>
    </row>
    <row r="8298" spans="1:25" x14ac:dyDescent="0.45">
      <c r="A8298" t="s">
        <v>335</v>
      </c>
      <c r="B8298" t="s">
        <v>664</v>
      </c>
      <c r="C8298">
        <v>50651</v>
      </c>
      <c r="D8298" t="s">
        <v>599</v>
      </c>
      <c r="E8298" t="s">
        <v>49</v>
      </c>
      <c r="F8298">
        <v>2011</v>
      </c>
      <c r="G8298">
        <v>6973</v>
      </c>
      <c r="H8298">
        <v>6962.94</v>
      </c>
      <c r="J8298">
        <v>552542.52</v>
      </c>
      <c r="K8298">
        <v>391.452</v>
      </c>
      <c r="L8298">
        <v>0.98619999999999997</v>
      </c>
      <c r="M8298">
        <v>81450.198999999993</v>
      </c>
      <c r="N8298">
        <v>0.10290000000000001</v>
      </c>
      <c r="O8298">
        <v>132.11199999999999</v>
      </c>
      <c r="P8298">
        <v>0.33160000000000001</v>
      </c>
      <c r="Q8298">
        <v>793868.12699999998</v>
      </c>
      <c r="R8298" t="s">
        <v>82</v>
      </c>
      <c r="T8298" t="s">
        <v>63</v>
      </c>
      <c r="V8298" t="s">
        <v>109</v>
      </c>
      <c r="W8298" t="s">
        <v>140</v>
      </c>
      <c r="Y8298" t="s">
        <v>103</v>
      </c>
    </row>
    <row r="8299" spans="1:25" x14ac:dyDescent="0.45">
      <c r="A8299" t="s">
        <v>335</v>
      </c>
      <c r="B8299" t="s">
        <v>664</v>
      </c>
      <c r="C8299">
        <v>50651</v>
      </c>
      <c r="D8299" t="s">
        <v>599</v>
      </c>
      <c r="E8299" t="s">
        <v>49</v>
      </c>
      <c r="F8299">
        <v>2012</v>
      </c>
      <c r="G8299">
        <v>6984</v>
      </c>
      <c r="H8299">
        <v>6973.89</v>
      </c>
      <c r="J8299">
        <v>512393.59</v>
      </c>
      <c r="K8299">
        <v>375.815</v>
      </c>
      <c r="L8299">
        <v>0.99</v>
      </c>
      <c r="M8299">
        <v>77915.722999999998</v>
      </c>
      <c r="N8299">
        <v>0.10290000000000001</v>
      </c>
      <c r="O8299">
        <v>119.88</v>
      </c>
      <c r="P8299">
        <v>0.31509999999999999</v>
      </c>
      <c r="Q8299">
        <v>759414.1</v>
      </c>
      <c r="R8299" t="s">
        <v>82</v>
      </c>
      <c r="T8299" t="s">
        <v>63</v>
      </c>
      <c r="V8299" t="s">
        <v>109</v>
      </c>
      <c r="W8299" t="s">
        <v>140</v>
      </c>
      <c r="Y8299" t="s">
        <v>103</v>
      </c>
    </row>
    <row r="8300" spans="1:25" x14ac:dyDescent="0.45">
      <c r="A8300" t="s">
        <v>335</v>
      </c>
      <c r="B8300" t="s">
        <v>664</v>
      </c>
      <c r="C8300">
        <v>50651</v>
      </c>
      <c r="D8300" t="s">
        <v>599</v>
      </c>
      <c r="E8300" t="s">
        <v>49</v>
      </c>
      <c r="F8300">
        <v>2013</v>
      </c>
      <c r="G8300">
        <v>5622</v>
      </c>
      <c r="H8300">
        <v>5616.87</v>
      </c>
      <c r="J8300">
        <v>451342.44</v>
      </c>
      <c r="K8300">
        <v>328.791</v>
      </c>
      <c r="L8300">
        <v>0.98950000000000005</v>
      </c>
      <c r="M8300">
        <v>68187.256999999998</v>
      </c>
      <c r="N8300">
        <v>0.10290000000000001</v>
      </c>
      <c r="O8300">
        <v>97.789000000000001</v>
      </c>
      <c r="P8300">
        <v>0.29139999999999999</v>
      </c>
      <c r="Q8300">
        <v>664598.24</v>
      </c>
      <c r="R8300" t="s">
        <v>82</v>
      </c>
      <c r="T8300" t="s">
        <v>63</v>
      </c>
      <c r="V8300" t="s">
        <v>109</v>
      </c>
      <c r="W8300" t="s">
        <v>140</v>
      </c>
      <c r="Y8300" t="s">
        <v>103</v>
      </c>
    </row>
    <row r="8301" spans="1:25" x14ac:dyDescent="0.45">
      <c r="A8301" t="s">
        <v>335</v>
      </c>
      <c r="B8301" t="s">
        <v>664</v>
      </c>
      <c r="C8301">
        <v>50651</v>
      </c>
      <c r="D8301" t="s">
        <v>601</v>
      </c>
      <c r="E8301" t="s">
        <v>49</v>
      </c>
      <c r="F8301">
        <v>2009</v>
      </c>
      <c r="G8301">
        <v>8122</v>
      </c>
      <c r="H8301">
        <v>8109.27</v>
      </c>
      <c r="J8301">
        <v>787169.35</v>
      </c>
      <c r="K8301">
        <v>637.66300000000001</v>
      </c>
      <c r="L8301">
        <v>1.0689</v>
      </c>
      <c r="M8301">
        <v>122069.55</v>
      </c>
      <c r="N8301">
        <v>0.10290000000000001</v>
      </c>
      <c r="O8301">
        <v>216.726</v>
      </c>
      <c r="P8301">
        <v>0.3604</v>
      </c>
      <c r="Q8301">
        <v>1189775.1029999999</v>
      </c>
      <c r="R8301" t="s">
        <v>82</v>
      </c>
      <c r="T8301" t="s">
        <v>63</v>
      </c>
      <c r="V8301" t="s">
        <v>109</v>
      </c>
      <c r="W8301" t="s">
        <v>140</v>
      </c>
      <c r="Y8301" t="s">
        <v>103</v>
      </c>
    </row>
    <row r="8302" spans="1:25" x14ac:dyDescent="0.45">
      <c r="A8302" t="s">
        <v>335</v>
      </c>
      <c r="B8302" t="s">
        <v>664</v>
      </c>
      <c r="C8302">
        <v>50651</v>
      </c>
      <c r="D8302" t="s">
        <v>601</v>
      </c>
      <c r="E8302" t="s">
        <v>49</v>
      </c>
      <c r="F8302">
        <v>2010</v>
      </c>
      <c r="G8302">
        <v>7961</v>
      </c>
      <c r="H8302">
        <v>7949.89</v>
      </c>
      <c r="J8302">
        <v>699518.78</v>
      </c>
      <c r="K8302">
        <v>502.20800000000003</v>
      </c>
      <c r="L8302">
        <v>0.9839</v>
      </c>
      <c r="M8302">
        <v>104773.51</v>
      </c>
      <c r="N8302">
        <v>0.10290000000000001</v>
      </c>
      <c r="O8302">
        <v>182.63800000000001</v>
      </c>
      <c r="P8302">
        <v>0.35620000000000002</v>
      </c>
      <c r="Q8302">
        <v>1021187.001</v>
      </c>
      <c r="R8302" t="s">
        <v>82</v>
      </c>
      <c r="T8302" t="s">
        <v>63</v>
      </c>
      <c r="V8302" t="s">
        <v>109</v>
      </c>
      <c r="W8302" t="s">
        <v>140</v>
      </c>
      <c r="Y8302" t="s">
        <v>103</v>
      </c>
    </row>
    <row r="8303" spans="1:25" x14ac:dyDescent="0.45">
      <c r="A8303" t="s">
        <v>335</v>
      </c>
      <c r="B8303" t="s">
        <v>664</v>
      </c>
      <c r="C8303">
        <v>50651</v>
      </c>
      <c r="D8303" t="s">
        <v>601</v>
      </c>
      <c r="E8303" t="s">
        <v>49</v>
      </c>
      <c r="F8303">
        <v>2011</v>
      </c>
      <c r="G8303">
        <v>7800</v>
      </c>
      <c r="H8303">
        <v>7786.9</v>
      </c>
      <c r="J8303">
        <v>615812.88</v>
      </c>
      <c r="K8303">
        <v>433.13400000000001</v>
      </c>
      <c r="L8303">
        <v>0.98550000000000004</v>
      </c>
      <c r="M8303">
        <v>90159.849000000002</v>
      </c>
      <c r="N8303">
        <v>0.10290000000000001</v>
      </c>
      <c r="O8303">
        <v>145.63399999999999</v>
      </c>
      <c r="P8303">
        <v>0.32869999999999999</v>
      </c>
      <c r="Q8303">
        <v>878757.71</v>
      </c>
      <c r="R8303" t="s">
        <v>82</v>
      </c>
      <c r="T8303" t="s">
        <v>63</v>
      </c>
      <c r="V8303" t="s">
        <v>109</v>
      </c>
      <c r="W8303" t="s">
        <v>140</v>
      </c>
      <c r="Y8303" t="s">
        <v>103</v>
      </c>
    </row>
    <row r="8304" spans="1:25" x14ac:dyDescent="0.45">
      <c r="A8304" t="s">
        <v>335</v>
      </c>
      <c r="B8304" t="s">
        <v>664</v>
      </c>
      <c r="C8304">
        <v>50651</v>
      </c>
      <c r="D8304" t="s">
        <v>601</v>
      </c>
      <c r="E8304" t="s">
        <v>49</v>
      </c>
      <c r="F8304">
        <v>2012</v>
      </c>
      <c r="G8304">
        <v>7785</v>
      </c>
      <c r="H8304">
        <v>7773.56</v>
      </c>
      <c r="J8304">
        <v>590811.63</v>
      </c>
      <c r="K8304">
        <v>432.72199999999998</v>
      </c>
      <c r="L8304">
        <v>0.99029999999999996</v>
      </c>
      <c r="M8304">
        <v>89674.305999999997</v>
      </c>
      <c r="N8304">
        <v>0.10290000000000001</v>
      </c>
      <c r="O8304">
        <v>139.79400000000001</v>
      </c>
      <c r="P8304">
        <v>0.32100000000000001</v>
      </c>
      <c r="Q8304">
        <v>874018.25199999998</v>
      </c>
      <c r="R8304" t="s">
        <v>82</v>
      </c>
      <c r="T8304" t="s">
        <v>63</v>
      </c>
      <c r="V8304" t="s">
        <v>109</v>
      </c>
      <c r="W8304" t="s">
        <v>140</v>
      </c>
      <c r="Y8304" t="s">
        <v>103</v>
      </c>
    </row>
    <row r="8305" spans="1:25" x14ac:dyDescent="0.45">
      <c r="A8305" t="s">
        <v>335</v>
      </c>
      <c r="B8305" t="s">
        <v>664</v>
      </c>
      <c r="C8305">
        <v>50651</v>
      </c>
      <c r="D8305" t="s">
        <v>601</v>
      </c>
      <c r="E8305" t="s">
        <v>49</v>
      </c>
      <c r="F8305">
        <v>2013</v>
      </c>
      <c r="G8305">
        <v>5639</v>
      </c>
      <c r="H8305">
        <v>5630.42</v>
      </c>
      <c r="J8305">
        <v>444972.35</v>
      </c>
      <c r="K8305">
        <v>322.89299999999997</v>
      </c>
      <c r="L8305">
        <v>0.98829999999999996</v>
      </c>
      <c r="M8305">
        <v>67046.505000000005</v>
      </c>
      <c r="N8305">
        <v>0.10290000000000001</v>
      </c>
      <c r="O8305">
        <v>95.451999999999998</v>
      </c>
      <c r="P8305">
        <v>0.28999999999999998</v>
      </c>
      <c r="Q8305">
        <v>653476.85900000005</v>
      </c>
      <c r="R8305" t="s">
        <v>82</v>
      </c>
      <c r="T8305" t="s">
        <v>63</v>
      </c>
      <c r="V8305" t="s">
        <v>109</v>
      </c>
      <c r="W8305" t="s">
        <v>140</v>
      </c>
      <c r="Y8305" t="s">
        <v>103</v>
      </c>
    </row>
    <row r="8306" spans="1:25" x14ac:dyDescent="0.45">
      <c r="A8306" t="s">
        <v>335</v>
      </c>
      <c r="B8306" t="s">
        <v>664</v>
      </c>
      <c r="C8306">
        <v>50651</v>
      </c>
      <c r="D8306" t="s">
        <v>602</v>
      </c>
      <c r="E8306" t="s">
        <v>49</v>
      </c>
      <c r="F8306">
        <v>2009</v>
      </c>
      <c r="G8306">
        <v>3418</v>
      </c>
      <c r="H8306">
        <v>3407.79</v>
      </c>
      <c r="J8306">
        <v>321918.14</v>
      </c>
      <c r="K8306">
        <v>280.62</v>
      </c>
      <c r="L8306">
        <v>1.1686000000000001</v>
      </c>
      <c r="M8306">
        <v>48635.601000000002</v>
      </c>
      <c r="N8306">
        <v>0.10290000000000001</v>
      </c>
      <c r="O8306">
        <v>84.039000000000001</v>
      </c>
      <c r="P8306">
        <v>0.3533</v>
      </c>
      <c r="Q8306">
        <v>474039.18800000002</v>
      </c>
      <c r="R8306" t="s">
        <v>82</v>
      </c>
      <c r="T8306" t="s">
        <v>63</v>
      </c>
      <c r="V8306" t="s">
        <v>109</v>
      </c>
      <c r="W8306" t="s">
        <v>140</v>
      </c>
      <c r="Y8306" t="s">
        <v>103</v>
      </c>
    </row>
    <row r="8307" spans="1:25" x14ac:dyDescent="0.45">
      <c r="A8307" t="s">
        <v>335</v>
      </c>
      <c r="B8307" t="s">
        <v>664</v>
      </c>
      <c r="C8307">
        <v>50651</v>
      </c>
      <c r="D8307" t="s">
        <v>602</v>
      </c>
      <c r="E8307" t="s">
        <v>49</v>
      </c>
      <c r="F8307">
        <v>2010</v>
      </c>
      <c r="G8307">
        <v>8171</v>
      </c>
      <c r="H8307">
        <v>8164.57</v>
      </c>
      <c r="J8307">
        <v>811313.76</v>
      </c>
      <c r="K8307">
        <v>584.65800000000002</v>
      </c>
      <c r="L8307">
        <v>0.98419999999999996</v>
      </c>
      <c r="M8307">
        <v>121904.287</v>
      </c>
      <c r="N8307">
        <v>0.10290000000000001</v>
      </c>
      <c r="O8307">
        <v>213.47</v>
      </c>
      <c r="P8307">
        <v>0.35809999999999997</v>
      </c>
      <c r="Q8307">
        <v>1188151.82</v>
      </c>
      <c r="R8307" t="s">
        <v>82</v>
      </c>
      <c r="T8307" t="s">
        <v>63</v>
      </c>
      <c r="V8307" t="s">
        <v>109</v>
      </c>
      <c r="W8307" t="s">
        <v>140</v>
      </c>
      <c r="Y8307" t="s">
        <v>103</v>
      </c>
    </row>
    <row r="8308" spans="1:25" x14ac:dyDescent="0.45">
      <c r="A8308" t="s">
        <v>335</v>
      </c>
      <c r="B8308" t="s">
        <v>664</v>
      </c>
      <c r="C8308">
        <v>50651</v>
      </c>
      <c r="D8308" t="s">
        <v>602</v>
      </c>
      <c r="E8308" t="s">
        <v>49</v>
      </c>
      <c r="F8308">
        <v>2011</v>
      </c>
      <c r="G8308">
        <v>7223</v>
      </c>
      <c r="H8308">
        <v>7209.11</v>
      </c>
      <c r="J8308">
        <v>574668.67000000004</v>
      </c>
      <c r="K8308">
        <v>403.73899999999998</v>
      </c>
      <c r="L8308">
        <v>0.98509999999999998</v>
      </c>
      <c r="M8308">
        <v>84090.705000000002</v>
      </c>
      <c r="N8308">
        <v>0.10290000000000001</v>
      </c>
      <c r="O8308">
        <v>136.471</v>
      </c>
      <c r="P8308">
        <v>0.3301</v>
      </c>
      <c r="Q8308">
        <v>819611.245</v>
      </c>
      <c r="R8308" t="s">
        <v>82</v>
      </c>
      <c r="T8308" t="s">
        <v>63</v>
      </c>
      <c r="V8308" t="s">
        <v>109</v>
      </c>
      <c r="W8308" t="s">
        <v>140</v>
      </c>
      <c r="Y8308" t="s">
        <v>103</v>
      </c>
    </row>
    <row r="8309" spans="1:25" x14ac:dyDescent="0.45">
      <c r="A8309" t="s">
        <v>335</v>
      </c>
      <c r="B8309" t="s">
        <v>664</v>
      </c>
      <c r="C8309">
        <v>50651</v>
      </c>
      <c r="D8309" t="s">
        <v>602</v>
      </c>
      <c r="E8309" t="s">
        <v>49</v>
      </c>
      <c r="F8309">
        <v>2012</v>
      </c>
      <c r="G8309">
        <v>7336</v>
      </c>
      <c r="H8309">
        <v>7327.02</v>
      </c>
      <c r="J8309">
        <v>649066.46</v>
      </c>
      <c r="K8309">
        <v>469.17899999999997</v>
      </c>
      <c r="L8309">
        <v>0.98970000000000002</v>
      </c>
      <c r="M8309">
        <v>97329.501000000004</v>
      </c>
      <c r="N8309">
        <v>0.10290000000000001</v>
      </c>
      <c r="O8309">
        <v>160.096</v>
      </c>
      <c r="P8309">
        <v>0.33300000000000002</v>
      </c>
      <c r="Q8309">
        <v>948640.15700000001</v>
      </c>
      <c r="R8309" t="s">
        <v>82</v>
      </c>
      <c r="T8309" t="s">
        <v>63</v>
      </c>
      <c r="V8309" t="s">
        <v>109</v>
      </c>
      <c r="W8309" t="s">
        <v>140</v>
      </c>
      <c r="Y8309" t="s">
        <v>103</v>
      </c>
    </row>
    <row r="8310" spans="1:25" x14ac:dyDescent="0.45">
      <c r="A8310" t="s">
        <v>335</v>
      </c>
      <c r="B8310" t="s">
        <v>664</v>
      </c>
      <c r="C8310">
        <v>50651</v>
      </c>
      <c r="D8310" t="s">
        <v>602</v>
      </c>
      <c r="E8310" t="s">
        <v>49</v>
      </c>
      <c r="F8310">
        <v>2013</v>
      </c>
      <c r="G8310">
        <v>5899</v>
      </c>
      <c r="H8310">
        <v>5885.31</v>
      </c>
      <c r="J8310">
        <v>475835.2</v>
      </c>
      <c r="K8310">
        <v>344.88900000000001</v>
      </c>
      <c r="L8310">
        <v>0.98880000000000001</v>
      </c>
      <c r="M8310">
        <v>71572.229000000007</v>
      </c>
      <c r="N8310">
        <v>0.10290000000000001</v>
      </c>
      <c r="O8310">
        <v>101.94</v>
      </c>
      <c r="P8310">
        <v>0.2908</v>
      </c>
      <c r="Q8310">
        <v>697591.37</v>
      </c>
      <c r="R8310" t="s">
        <v>82</v>
      </c>
      <c r="T8310" t="s">
        <v>63</v>
      </c>
      <c r="V8310" t="s">
        <v>109</v>
      </c>
      <c r="W8310" t="s">
        <v>140</v>
      </c>
      <c r="Y8310" t="s">
        <v>103</v>
      </c>
    </row>
    <row r="8311" spans="1:25" x14ac:dyDescent="0.45">
      <c r="A8311" t="s">
        <v>335</v>
      </c>
      <c r="B8311" t="s">
        <v>664</v>
      </c>
      <c r="C8311">
        <v>50651</v>
      </c>
      <c r="D8311" t="s">
        <v>603</v>
      </c>
      <c r="E8311" t="s">
        <v>49</v>
      </c>
      <c r="F8311">
        <v>2009</v>
      </c>
      <c r="G8311">
        <v>5761</v>
      </c>
      <c r="H8311">
        <v>5746.62</v>
      </c>
      <c r="J8311">
        <v>449039.1</v>
      </c>
      <c r="K8311">
        <v>371.51299999999998</v>
      </c>
      <c r="L8311">
        <v>1.1075999999999999</v>
      </c>
      <c r="M8311">
        <v>69218.645999999993</v>
      </c>
      <c r="N8311">
        <v>0.10290000000000001</v>
      </c>
      <c r="O8311">
        <v>119.19</v>
      </c>
      <c r="P8311">
        <v>0.35420000000000001</v>
      </c>
      <c r="Q8311">
        <v>674655.89899999998</v>
      </c>
      <c r="R8311" t="s">
        <v>82</v>
      </c>
      <c r="T8311" t="s">
        <v>63</v>
      </c>
      <c r="V8311" t="s">
        <v>109</v>
      </c>
      <c r="W8311" t="s">
        <v>140</v>
      </c>
      <c r="Y8311" t="s">
        <v>103</v>
      </c>
    </row>
    <row r="8312" spans="1:25" x14ac:dyDescent="0.45">
      <c r="A8312" t="s">
        <v>335</v>
      </c>
      <c r="B8312" t="s">
        <v>664</v>
      </c>
      <c r="C8312">
        <v>50651</v>
      </c>
      <c r="D8312" t="s">
        <v>603</v>
      </c>
      <c r="E8312" t="s">
        <v>49</v>
      </c>
      <c r="F8312">
        <v>2010</v>
      </c>
      <c r="G8312">
        <v>6683</v>
      </c>
      <c r="H8312">
        <v>6668.5</v>
      </c>
      <c r="J8312">
        <v>488148.29</v>
      </c>
      <c r="K8312">
        <v>352.084</v>
      </c>
      <c r="L8312">
        <v>0.98340000000000005</v>
      </c>
      <c r="M8312">
        <v>73488.13</v>
      </c>
      <c r="N8312">
        <v>0.10299999999999999</v>
      </c>
      <c r="O8312">
        <v>126.89100000000001</v>
      </c>
      <c r="P8312">
        <v>0.35449999999999998</v>
      </c>
      <c r="Q8312">
        <v>716256.625</v>
      </c>
      <c r="R8312" t="s">
        <v>82</v>
      </c>
      <c r="T8312" t="s">
        <v>63</v>
      </c>
      <c r="V8312" t="s">
        <v>109</v>
      </c>
      <c r="W8312" t="s">
        <v>140</v>
      </c>
      <c r="Y8312" t="s">
        <v>103</v>
      </c>
    </row>
    <row r="8313" spans="1:25" x14ac:dyDescent="0.45">
      <c r="A8313" t="s">
        <v>335</v>
      </c>
      <c r="B8313" t="s">
        <v>664</v>
      </c>
      <c r="C8313">
        <v>50651</v>
      </c>
      <c r="D8313" t="s">
        <v>603</v>
      </c>
      <c r="E8313" t="s">
        <v>49</v>
      </c>
      <c r="F8313">
        <v>2011</v>
      </c>
      <c r="G8313">
        <v>7354</v>
      </c>
      <c r="H8313">
        <v>7335.26</v>
      </c>
      <c r="J8313">
        <v>564981.4</v>
      </c>
      <c r="K8313">
        <v>398.404</v>
      </c>
      <c r="L8313">
        <v>0.98570000000000002</v>
      </c>
      <c r="M8313">
        <v>82939.315000000002</v>
      </c>
      <c r="N8313">
        <v>0.10290000000000001</v>
      </c>
      <c r="O8313">
        <v>131.72999999999999</v>
      </c>
      <c r="P8313">
        <v>0.32629999999999998</v>
      </c>
      <c r="Q8313">
        <v>808387.59699999995</v>
      </c>
      <c r="R8313" t="s">
        <v>82</v>
      </c>
      <c r="T8313" t="s">
        <v>63</v>
      </c>
      <c r="V8313" t="s">
        <v>109</v>
      </c>
      <c r="W8313" t="s">
        <v>140</v>
      </c>
      <c r="Y8313" t="s">
        <v>103</v>
      </c>
    </row>
    <row r="8314" spans="1:25" x14ac:dyDescent="0.45">
      <c r="A8314" t="s">
        <v>335</v>
      </c>
      <c r="B8314" t="s">
        <v>664</v>
      </c>
      <c r="C8314">
        <v>50651</v>
      </c>
      <c r="D8314" t="s">
        <v>603</v>
      </c>
      <c r="E8314" t="s">
        <v>49</v>
      </c>
      <c r="F8314">
        <v>2012</v>
      </c>
      <c r="G8314">
        <v>5383</v>
      </c>
      <c r="H8314">
        <v>5363.35</v>
      </c>
      <c r="J8314">
        <v>393746.79</v>
      </c>
      <c r="K8314">
        <v>287.53199999999998</v>
      </c>
      <c r="L8314">
        <v>0.99</v>
      </c>
      <c r="M8314">
        <v>59590.216</v>
      </c>
      <c r="N8314">
        <v>0.10290000000000001</v>
      </c>
      <c r="O8314">
        <v>94.727999999999994</v>
      </c>
      <c r="P8314">
        <v>0.3291</v>
      </c>
      <c r="Q8314">
        <v>580809.06900000002</v>
      </c>
      <c r="R8314" t="s">
        <v>82</v>
      </c>
      <c r="T8314" t="s">
        <v>63</v>
      </c>
      <c r="V8314" t="s">
        <v>109</v>
      </c>
      <c r="W8314" t="s">
        <v>140</v>
      </c>
      <c r="Y8314" t="s">
        <v>103</v>
      </c>
    </row>
    <row r="8315" spans="1:25" x14ac:dyDescent="0.45">
      <c r="A8315" t="s">
        <v>335</v>
      </c>
      <c r="B8315" t="s">
        <v>664</v>
      </c>
      <c r="C8315">
        <v>50651</v>
      </c>
      <c r="D8315" t="s">
        <v>603</v>
      </c>
      <c r="E8315" t="s">
        <v>49</v>
      </c>
      <c r="F8315">
        <v>2013</v>
      </c>
      <c r="G8315">
        <v>2927</v>
      </c>
      <c r="H8315">
        <v>2909.95</v>
      </c>
      <c r="J8315">
        <v>226786.98</v>
      </c>
      <c r="K8315">
        <v>166.261</v>
      </c>
      <c r="L8315">
        <v>0.98980000000000001</v>
      </c>
      <c r="M8315">
        <v>34472.313000000002</v>
      </c>
      <c r="N8315">
        <v>0.10290000000000001</v>
      </c>
      <c r="O8315">
        <v>47.972000000000001</v>
      </c>
      <c r="P8315">
        <v>0.28520000000000001</v>
      </c>
      <c r="Q8315">
        <v>335988.47600000002</v>
      </c>
      <c r="R8315" t="s">
        <v>82</v>
      </c>
      <c r="T8315" t="s">
        <v>63</v>
      </c>
      <c r="V8315" t="s">
        <v>109</v>
      </c>
      <c r="W8315" t="s">
        <v>140</v>
      </c>
      <c r="Y8315" t="s">
        <v>103</v>
      </c>
    </row>
    <row r="8316" spans="1:25" x14ac:dyDescent="0.45">
      <c r="A8316" t="s">
        <v>335</v>
      </c>
      <c r="B8316" t="s">
        <v>664</v>
      </c>
      <c r="C8316">
        <v>50651</v>
      </c>
      <c r="D8316" t="s">
        <v>665</v>
      </c>
      <c r="E8316" t="s">
        <v>49</v>
      </c>
      <c r="F8316">
        <v>2009</v>
      </c>
      <c r="G8316">
        <v>6011</v>
      </c>
      <c r="H8316">
        <v>5995.75</v>
      </c>
      <c r="J8316">
        <v>441104.5</v>
      </c>
      <c r="K8316">
        <v>354.24799999999999</v>
      </c>
      <c r="L8316">
        <v>1.0507</v>
      </c>
      <c r="M8316">
        <v>69396.426000000007</v>
      </c>
      <c r="N8316">
        <v>0.10290000000000001</v>
      </c>
      <c r="O8316">
        <v>122.495</v>
      </c>
      <c r="P8316">
        <v>0.36330000000000001</v>
      </c>
      <c r="Q8316">
        <v>676390.93400000001</v>
      </c>
      <c r="R8316" t="s">
        <v>82</v>
      </c>
      <c r="T8316" t="s">
        <v>63</v>
      </c>
      <c r="V8316" t="s">
        <v>109</v>
      </c>
      <c r="W8316" t="s">
        <v>140</v>
      </c>
      <c r="Y8316" t="s">
        <v>103</v>
      </c>
    </row>
    <row r="8317" spans="1:25" x14ac:dyDescent="0.45">
      <c r="A8317" t="s">
        <v>335</v>
      </c>
      <c r="B8317" t="s">
        <v>664</v>
      </c>
      <c r="C8317">
        <v>50651</v>
      </c>
      <c r="D8317" t="s">
        <v>665</v>
      </c>
      <c r="E8317" t="s">
        <v>49</v>
      </c>
      <c r="F8317">
        <v>2010</v>
      </c>
      <c r="G8317">
        <v>6675</v>
      </c>
      <c r="H8317">
        <v>6659.38</v>
      </c>
      <c r="J8317">
        <v>461566.4</v>
      </c>
      <c r="K8317">
        <v>330.197</v>
      </c>
      <c r="L8317">
        <v>0.98419999999999996</v>
      </c>
      <c r="M8317">
        <v>68863.676999999996</v>
      </c>
      <c r="N8317">
        <v>0.10290000000000001</v>
      </c>
      <c r="O8317">
        <v>122.291</v>
      </c>
      <c r="P8317">
        <v>0.3644</v>
      </c>
      <c r="Q8317">
        <v>671184.07499999995</v>
      </c>
      <c r="R8317" t="s">
        <v>82</v>
      </c>
      <c r="T8317" t="s">
        <v>63</v>
      </c>
      <c r="V8317" t="s">
        <v>109</v>
      </c>
      <c r="W8317" t="s">
        <v>140</v>
      </c>
      <c r="Y8317" t="s">
        <v>103</v>
      </c>
    </row>
    <row r="8318" spans="1:25" x14ac:dyDescent="0.45">
      <c r="A8318" t="s">
        <v>335</v>
      </c>
      <c r="B8318" t="s">
        <v>664</v>
      </c>
      <c r="C8318">
        <v>50651</v>
      </c>
      <c r="D8318" t="s">
        <v>665</v>
      </c>
      <c r="E8318" t="s">
        <v>49</v>
      </c>
      <c r="F8318">
        <v>2011</v>
      </c>
      <c r="G8318">
        <v>5787</v>
      </c>
      <c r="H8318">
        <v>5762.97</v>
      </c>
      <c r="J8318">
        <v>415630.9</v>
      </c>
      <c r="K8318">
        <v>292.726</v>
      </c>
      <c r="L8318">
        <v>0.98540000000000005</v>
      </c>
      <c r="M8318">
        <v>60934.373</v>
      </c>
      <c r="N8318">
        <v>0.10290000000000001</v>
      </c>
      <c r="O8318">
        <v>100.929</v>
      </c>
      <c r="P8318">
        <v>0.34079999999999999</v>
      </c>
      <c r="Q8318">
        <v>593907.86199999996</v>
      </c>
      <c r="R8318" t="s">
        <v>82</v>
      </c>
      <c r="T8318" t="s">
        <v>63</v>
      </c>
      <c r="V8318" t="s">
        <v>109</v>
      </c>
      <c r="W8318" t="s">
        <v>140</v>
      </c>
      <c r="Y8318" t="s">
        <v>103</v>
      </c>
    </row>
    <row r="8319" spans="1:25" x14ac:dyDescent="0.45">
      <c r="A8319" t="s">
        <v>335</v>
      </c>
      <c r="B8319" t="s">
        <v>664</v>
      </c>
      <c r="C8319">
        <v>50651</v>
      </c>
      <c r="D8319" t="s">
        <v>665</v>
      </c>
      <c r="E8319" t="s">
        <v>49</v>
      </c>
      <c r="F8319">
        <v>2012</v>
      </c>
      <c r="G8319">
        <v>6682</v>
      </c>
      <c r="H8319">
        <v>6667.21</v>
      </c>
      <c r="J8319">
        <v>474729.68</v>
      </c>
      <c r="K8319">
        <v>347.28399999999999</v>
      </c>
      <c r="L8319">
        <v>0.98970000000000002</v>
      </c>
      <c r="M8319">
        <v>71997.990000000005</v>
      </c>
      <c r="N8319">
        <v>0.10290000000000001</v>
      </c>
      <c r="O8319">
        <v>116.254</v>
      </c>
      <c r="P8319">
        <v>0.33350000000000002</v>
      </c>
      <c r="Q8319">
        <v>701735.16899999999</v>
      </c>
      <c r="R8319" t="s">
        <v>82</v>
      </c>
      <c r="T8319" t="s">
        <v>63</v>
      </c>
      <c r="V8319" t="s">
        <v>109</v>
      </c>
      <c r="W8319" t="s">
        <v>140</v>
      </c>
      <c r="Y8319" t="s">
        <v>103</v>
      </c>
    </row>
    <row r="8320" spans="1:25" x14ac:dyDescent="0.45">
      <c r="A8320" t="s">
        <v>335</v>
      </c>
      <c r="B8320" t="s">
        <v>664</v>
      </c>
      <c r="C8320">
        <v>50651</v>
      </c>
      <c r="D8320" t="s">
        <v>665</v>
      </c>
      <c r="E8320" t="s">
        <v>49</v>
      </c>
      <c r="F8320">
        <v>2013</v>
      </c>
      <c r="G8320">
        <v>3447</v>
      </c>
      <c r="H8320">
        <v>3430.59</v>
      </c>
      <c r="J8320">
        <v>263260.79999999999</v>
      </c>
      <c r="K8320">
        <v>192.84200000000001</v>
      </c>
      <c r="L8320">
        <v>0.98870000000000002</v>
      </c>
      <c r="M8320">
        <v>40025.379999999997</v>
      </c>
      <c r="N8320">
        <v>0.10290000000000001</v>
      </c>
      <c r="O8320">
        <v>58.133000000000003</v>
      </c>
      <c r="P8320">
        <v>0.29799999999999999</v>
      </c>
      <c r="Q8320">
        <v>390111.35399999999</v>
      </c>
      <c r="R8320" t="s">
        <v>82</v>
      </c>
      <c r="T8320" t="s">
        <v>63</v>
      </c>
      <c r="V8320" t="s">
        <v>109</v>
      </c>
      <c r="W8320" t="s">
        <v>140</v>
      </c>
      <c r="Y8320" t="s">
        <v>103</v>
      </c>
    </row>
    <row r="8321" spans="1:25" x14ac:dyDescent="0.45">
      <c r="A8321" t="s">
        <v>25</v>
      </c>
      <c r="B8321" t="s">
        <v>666</v>
      </c>
      <c r="C8321">
        <v>50736</v>
      </c>
      <c r="D8321" t="s">
        <v>667</v>
      </c>
      <c r="E8321" t="s">
        <v>668</v>
      </c>
      <c r="F8321">
        <v>2009</v>
      </c>
      <c r="G8321">
        <v>2906</v>
      </c>
      <c r="H8321">
        <v>2884.5</v>
      </c>
      <c r="J8321">
        <v>324372.98</v>
      </c>
      <c r="O8321">
        <v>21.221</v>
      </c>
      <c r="P8321">
        <v>0.1014</v>
      </c>
      <c r="Q8321">
        <v>440238.72700000001</v>
      </c>
      <c r="R8321" t="s">
        <v>97</v>
      </c>
      <c r="S8321" t="s">
        <v>670</v>
      </c>
      <c r="T8321" t="s">
        <v>671</v>
      </c>
      <c r="Y8321" t="s">
        <v>29</v>
      </c>
    </row>
    <row r="8322" spans="1:25" x14ac:dyDescent="0.45">
      <c r="A8322" t="s">
        <v>25</v>
      </c>
      <c r="B8322" t="s">
        <v>666</v>
      </c>
      <c r="C8322">
        <v>50736</v>
      </c>
      <c r="D8322" t="s">
        <v>667</v>
      </c>
      <c r="E8322" t="s">
        <v>668</v>
      </c>
      <c r="F8322">
        <v>2010</v>
      </c>
      <c r="G8322">
        <v>3204</v>
      </c>
      <c r="H8322">
        <v>3189.63</v>
      </c>
      <c r="J8322">
        <v>401260.48</v>
      </c>
      <c r="O8322">
        <v>39.811999999999998</v>
      </c>
      <c r="P8322">
        <v>0.1172</v>
      </c>
      <c r="Q8322">
        <v>679481.16799999995</v>
      </c>
      <c r="R8322" t="s">
        <v>97</v>
      </c>
      <c r="S8322" t="s">
        <v>670</v>
      </c>
      <c r="T8322" t="s">
        <v>671</v>
      </c>
      <c r="Y8322" t="s">
        <v>29</v>
      </c>
    </row>
    <row r="8323" spans="1:25" x14ac:dyDescent="0.45">
      <c r="A8323" t="s">
        <v>25</v>
      </c>
      <c r="B8323" t="s">
        <v>666</v>
      </c>
      <c r="C8323">
        <v>50736</v>
      </c>
      <c r="D8323" t="s">
        <v>667</v>
      </c>
      <c r="E8323" t="s">
        <v>668</v>
      </c>
      <c r="F8323">
        <v>2011</v>
      </c>
      <c r="G8323">
        <v>2602</v>
      </c>
      <c r="H8323">
        <v>2552.64</v>
      </c>
      <c r="J8323">
        <v>293757.8</v>
      </c>
      <c r="O8323">
        <v>24.335999999999999</v>
      </c>
      <c r="P8323">
        <v>0.1757</v>
      </c>
      <c r="Q8323">
        <v>503530.08899999998</v>
      </c>
      <c r="R8323" t="s">
        <v>97</v>
      </c>
      <c r="S8323" t="s">
        <v>670</v>
      </c>
      <c r="T8323" t="s">
        <v>671</v>
      </c>
      <c r="Y8323" t="s">
        <v>29</v>
      </c>
    </row>
    <row r="8324" spans="1:25" x14ac:dyDescent="0.45">
      <c r="A8324" t="s">
        <v>25</v>
      </c>
      <c r="B8324" t="s">
        <v>666</v>
      </c>
      <c r="C8324">
        <v>50736</v>
      </c>
      <c r="D8324" t="s">
        <v>667</v>
      </c>
      <c r="E8324" t="s">
        <v>668</v>
      </c>
      <c r="F8324">
        <v>2012</v>
      </c>
      <c r="G8324">
        <v>3240</v>
      </c>
      <c r="H8324">
        <v>3228.24</v>
      </c>
      <c r="J8324">
        <v>352621.86</v>
      </c>
      <c r="O8324">
        <v>30.864999999999998</v>
      </c>
      <c r="P8324">
        <v>0.1124</v>
      </c>
      <c r="Q8324">
        <v>551564.83400000003</v>
      </c>
      <c r="R8324" t="s">
        <v>97</v>
      </c>
      <c r="S8324" t="s">
        <v>670</v>
      </c>
      <c r="T8324" t="s">
        <v>671</v>
      </c>
      <c r="Y8324" t="s">
        <v>29</v>
      </c>
    </row>
    <row r="8325" spans="1:25" x14ac:dyDescent="0.45">
      <c r="A8325" t="s">
        <v>25</v>
      </c>
      <c r="B8325" t="s">
        <v>666</v>
      </c>
      <c r="C8325">
        <v>50736</v>
      </c>
      <c r="D8325" t="s">
        <v>667</v>
      </c>
      <c r="E8325" t="s">
        <v>668</v>
      </c>
      <c r="F8325">
        <v>2013</v>
      </c>
      <c r="G8325">
        <v>3115</v>
      </c>
      <c r="H8325">
        <v>3086.65</v>
      </c>
      <c r="J8325">
        <v>351047.07</v>
      </c>
      <c r="O8325">
        <v>19.669</v>
      </c>
      <c r="P8325">
        <v>7.9200000000000007E-2</v>
      </c>
      <c r="Q8325">
        <v>504746.495</v>
      </c>
      <c r="R8325" t="s">
        <v>97</v>
      </c>
      <c r="S8325" t="s">
        <v>670</v>
      </c>
      <c r="T8325" t="s">
        <v>671</v>
      </c>
      <c r="Y8325" t="s">
        <v>29</v>
      </c>
    </row>
    <row r="8326" spans="1:25" x14ac:dyDescent="0.45">
      <c r="A8326" t="s">
        <v>25</v>
      </c>
      <c r="B8326" t="s">
        <v>666</v>
      </c>
      <c r="C8326">
        <v>50736</v>
      </c>
      <c r="D8326" t="s">
        <v>667</v>
      </c>
      <c r="E8326" t="s">
        <v>668</v>
      </c>
      <c r="F8326">
        <v>2014</v>
      </c>
      <c r="G8326">
        <v>0</v>
      </c>
      <c r="H8326">
        <v>0</v>
      </c>
      <c r="R8326" t="s">
        <v>97</v>
      </c>
      <c r="S8326" t="s">
        <v>670</v>
      </c>
      <c r="T8326" t="s">
        <v>671</v>
      </c>
      <c r="Y8326" t="s">
        <v>29</v>
      </c>
    </row>
    <row r="8327" spans="1:25" x14ac:dyDescent="0.45">
      <c r="A8327" t="s">
        <v>25</v>
      </c>
      <c r="B8327" t="s">
        <v>666</v>
      </c>
      <c r="C8327">
        <v>50736</v>
      </c>
      <c r="D8327" t="s">
        <v>667</v>
      </c>
      <c r="E8327" t="s">
        <v>668</v>
      </c>
      <c r="F8327">
        <v>2015</v>
      </c>
      <c r="G8327">
        <v>0</v>
      </c>
      <c r="H8327">
        <v>0</v>
      </c>
      <c r="R8327" t="s">
        <v>97</v>
      </c>
      <c r="S8327" t="s">
        <v>670</v>
      </c>
      <c r="T8327" t="s">
        <v>671</v>
      </c>
      <c r="Y8327" t="s">
        <v>30</v>
      </c>
    </row>
    <row r="8328" spans="1:25" x14ac:dyDescent="0.45">
      <c r="A8328" t="s">
        <v>25</v>
      </c>
      <c r="B8328" t="s">
        <v>666</v>
      </c>
      <c r="C8328">
        <v>50736</v>
      </c>
      <c r="D8328" t="s">
        <v>667</v>
      </c>
      <c r="E8328" t="s">
        <v>668</v>
      </c>
      <c r="F8328">
        <v>2016</v>
      </c>
      <c r="G8328">
        <v>0</v>
      </c>
      <c r="H8328">
        <v>0</v>
      </c>
      <c r="R8328" t="s">
        <v>97</v>
      </c>
      <c r="S8328" t="s">
        <v>670</v>
      </c>
      <c r="T8328" t="s">
        <v>671</v>
      </c>
      <c r="Y8328" t="s">
        <v>30</v>
      </c>
    </row>
    <row r="8329" spans="1:25" x14ac:dyDescent="0.45">
      <c r="A8329" t="s">
        <v>25</v>
      </c>
      <c r="B8329" t="s">
        <v>666</v>
      </c>
      <c r="C8329">
        <v>50736</v>
      </c>
      <c r="D8329" t="s">
        <v>667</v>
      </c>
      <c r="E8329" t="s">
        <v>668</v>
      </c>
      <c r="F8329">
        <v>2017</v>
      </c>
      <c r="G8329">
        <v>0</v>
      </c>
      <c r="H8329">
        <v>0</v>
      </c>
      <c r="R8329" t="s">
        <v>97</v>
      </c>
      <c r="S8329" t="s">
        <v>670</v>
      </c>
      <c r="T8329" t="s">
        <v>671</v>
      </c>
      <c r="Y8329" t="s">
        <v>30</v>
      </c>
    </row>
    <row r="8330" spans="1:25" x14ac:dyDescent="0.45">
      <c r="A8330" t="s">
        <v>25</v>
      </c>
      <c r="B8330" t="s">
        <v>666</v>
      </c>
      <c r="C8330">
        <v>50736</v>
      </c>
      <c r="D8330" t="s">
        <v>667</v>
      </c>
      <c r="E8330" t="s">
        <v>668</v>
      </c>
      <c r="F8330">
        <v>2018</v>
      </c>
      <c r="G8330">
        <v>0</v>
      </c>
      <c r="H8330">
        <v>0</v>
      </c>
      <c r="R8330" t="s">
        <v>97</v>
      </c>
      <c r="S8330" t="s">
        <v>670</v>
      </c>
      <c r="T8330" t="s">
        <v>671</v>
      </c>
      <c r="Y8330" t="s">
        <v>30</v>
      </c>
    </row>
    <row r="8331" spans="1:25" x14ac:dyDescent="0.45">
      <c r="A8331" t="s">
        <v>25</v>
      </c>
      <c r="B8331" t="s">
        <v>666</v>
      </c>
      <c r="C8331">
        <v>50736</v>
      </c>
      <c r="D8331" t="s">
        <v>667</v>
      </c>
      <c r="E8331" t="s">
        <v>668</v>
      </c>
      <c r="F8331">
        <v>2019</v>
      </c>
      <c r="G8331">
        <v>0</v>
      </c>
      <c r="H8331">
        <v>0</v>
      </c>
      <c r="R8331" t="s">
        <v>97</v>
      </c>
      <c r="S8331" t="s">
        <v>670</v>
      </c>
      <c r="T8331" t="s">
        <v>671</v>
      </c>
      <c r="Y8331" t="s">
        <v>30</v>
      </c>
    </row>
    <row r="8332" spans="1:25" x14ac:dyDescent="0.45">
      <c r="A8332" t="s">
        <v>25</v>
      </c>
      <c r="B8332" t="s">
        <v>666</v>
      </c>
      <c r="C8332">
        <v>50736</v>
      </c>
      <c r="D8332" t="s">
        <v>672</v>
      </c>
      <c r="E8332" t="s">
        <v>668</v>
      </c>
      <c r="F8332">
        <v>2009</v>
      </c>
      <c r="G8332">
        <v>2952</v>
      </c>
      <c r="H8332">
        <v>2935.86</v>
      </c>
      <c r="J8332">
        <v>326729.57</v>
      </c>
      <c r="O8332">
        <v>21.445</v>
      </c>
      <c r="P8332">
        <v>0.1065</v>
      </c>
      <c r="Q8332">
        <v>446392.696</v>
      </c>
      <c r="R8332" t="s">
        <v>97</v>
      </c>
      <c r="S8332" t="s">
        <v>670</v>
      </c>
      <c r="T8332" t="s">
        <v>671</v>
      </c>
      <c r="Y8332" t="s">
        <v>29</v>
      </c>
    </row>
    <row r="8333" spans="1:25" x14ac:dyDescent="0.45">
      <c r="A8333" t="s">
        <v>25</v>
      </c>
      <c r="B8333" t="s">
        <v>666</v>
      </c>
      <c r="C8333">
        <v>50736</v>
      </c>
      <c r="D8333" t="s">
        <v>672</v>
      </c>
      <c r="E8333" t="s">
        <v>668</v>
      </c>
      <c r="F8333">
        <v>2010</v>
      </c>
      <c r="G8333">
        <v>3506</v>
      </c>
      <c r="H8333">
        <v>3493.63</v>
      </c>
      <c r="J8333">
        <v>436751.59</v>
      </c>
      <c r="O8333">
        <v>43.491999999999997</v>
      </c>
      <c r="P8333">
        <v>0.1169</v>
      </c>
      <c r="Q8333">
        <v>744971.72100000002</v>
      </c>
      <c r="R8333" t="s">
        <v>97</v>
      </c>
      <c r="S8333" t="s">
        <v>670</v>
      </c>
      <c r="T8333" t="s">
        <v>671</v>
      </c>
      <c r="Y8333" t="s">
        <v>29</v>
      </c>
    </row>
    <row r="8334" spans="1:25" x14ac:dyDescent="0.45">
      <c r="A8334" t="s">
        <v>25</v>
      </c>
      <c r="B8334" t="s">
        <v>666</v>
      </c>
      <c r="C8334">
        <v>50736</v>
      </c>
      <c r="D8334" t="s">
        <v>672</v>
      </c>
      <c r="E8334" t="s">
        <v>668</v>
      </c>
      <c r="F8334">
        <v>2011</v>
      </c>
      <c r="G8334">
        <v>2472</v>
      </c>
      <c r="H8334">
        <v>2446.15</v>
      </c>
      <c r="J8334">
        <v>293508.53000000003</v>
      </c>
      <c r="O8334">
        <v>24.077999999999999</v>
      </c>
      <c r="P8334">
        <v>9.8599999999999993E-2</v>
      </c>
      <c r="Q8334">
        <v>495924.47499999998</v>
      </c>
      <c r="R8334" t="s">
        <v>97</v>
      </c>
      <c r="S8334" t="s">
        <v>670</v>
      </c>
      <c r="T8334" t="s">
        <v>671</v>
      </c>
      <c r="Y8334" t="s">
        <v>29</v>
      </c>
    </row>
    <row r="8335" spans="1:25" x14ac:dyDescent="0.45">
      <c r="A8335" t="s">
        <v>25</v>
      </c>
      <c r="B8335" t="s">
        <v>666</v>
      </c>
      <c r="C8335">
        <v>50736</v>
      </c>
      <c r="D8335" t="s">
        <v>672</v>
      </c>
      <c r="E8335" t="s">
        <v>668</v>
      </c>
      <c r="F8335">
        <v>2012</v>
      </c>
      <c r="G8335">
        <v>2135</v>
      </c>
      <c r="H8335">
        <v>2119.92</v>
      </c>
      <c r="J8335">
        <v>231972.86</v>
      </c>
      <c r="O8335">
        <v>18.52</v>
      </c>
      <c r="P8335">
        <v>0.1099</v>
      </c>
      <c r="Q8335">
        <v>339995.06900000002</v>
      </c>
      <c r="R8335" t="s">
        <v>97</v>
      </c>
      <c r="S8335" t="s">
        <v>670</v>
      </c>
      <c r="T8335" t="s">
        <v>671</v>
      </c>
      <c r="Y8335" t="s">
        <v>29</v>
      </c>
    </row>
    <row r="8336" spans="1:25" x14ac:dyDescent="0.45">
      <c r="A8336" t="s">
        <v>25</v>
      </c>
      <c r="B8336" t="s">
        <v>666</v>
      </c>
      <c r="C8336">
        <v>50736</v>
      </c>
      <c r="D8336" t="s">
        <v>672</v>
      </c>
      <c r="E8336" t="s">
        <v>668</v>
      </c>
      <c r="F8336">
        <v>2013</v>
      </c>
      <c r="G8336">
        <v>3185</v>
      </c>
      <c r="H8336">
        <v>3159.76</v>
      </c>
      <c r="J8336">
        <v>365354.78</v>
      </c>
      <c r="O8336">
        <v>21.071999999999999</v>
      </c>
      <c r="P8336">
        <v>8.0100000000000005E-2</v>
      </c>
      <c r="Q8336">
        <v>529886.12100000004</v>
      </c>
      <c r="R8336" t="s">
        <v>97</v>
      </c>
      <c r="S8336" t="s">
        <v>670</v>
      </c>
      <c r="T8336" t="s">
        <v>671</v>
      </c>
      <c r="Y8336" t="s">
        <v>29</v>
      </c>
    </row>
    <row r="8337" spans="1:25" x14ac:dyDescent="0.45">
      <c r="A8337" t="s">
        <v>25</v>
      </c>
      <c r="B8337" t="s">
        <v>666</v>
      </c>
      <c r="C8337">
        <v>50736</v>
      </c>
      <c r="D8337" t="s">
        <v>672</v>
      </c>
      <c r="E8337" t="s">
        <v>668</v>
      </c>
      <c r="F8337">
        <v>2014</v>
      </c>
      <c r="G8337">
        <v>0</v>
      </c>
      <c r="H8337">
        <v>0</v>
      </c>
      <c r="R8337" t="s">
        <v>97</v>
      </c>
      <c r="S8337" t="s">
        <v>670</v>
      </c>
      <c r="T8337" t="s">
        <v>671</v>
      </c>
      <c r="Y8337" t="s">
        <v>29</v>
      </c>
    </row>
    <row r="8338" spans="1:25" x14ac:dyDescent="0.45">
      <c r="A8338" t="s">
        <v>25</v>
      </c>
      <c r="B8338" t="s">
        <v>666</v>
      </c>
      <c r="C8338">
        <v>50736</v>
      </c>
      <c r="D8338" t="s">
        <v>672</v>
      </c>
      <c r="E8338" t="s">
        <v>668</v>
      </c>
      <c r="F8338">
        <v>2015</v>
      </c>
      <c r="G8338">
        <v>0</v>
      </c>
      <c r="H8338">
        <v>0</v>
      </c>
      <c r="R8338" t="s">
        <v>97</v>
      </c>
      <c r="S8338" t="s">
        <v>670</v>
      </c>
      <c r="T8338" t="s">
        <v>671</v>
      </c>
      <c r="Y8338" t="s">
        <v>30</v>
      </c>
    </row>
    <row r="8339" spans="1:25" x14ac:dyDescent="0.45">
      <c r="A8339" t="s">
        <v>25</v>
      </c>
      <c r="B8339" t="s">
        <v>666</v>
      </c>
      <c r="C8339">
        <v>50736</v>
      </c>
      <c r="D8339" t="s">
        <v>672</v>
      </c>
      <c r="E8339" t="s">
        <v>668</v>
      </c>
      <c r="F8339">
        <v>2016</v>
      </c>
      <c r="G8339">
        <v>0</v>
      </c>
      <c r="H8339">
        <v>0</v>
      </c>
      <c r="R8339" t="s">
        <v>97</v>
      </c>
      <c r="S8339" t="s">
        <v>670</v>
      </c>
      <c r="T8339" t="s">
        <v>671</v>
      </c>
      <c r="Y8339" t="s">
        <v>30</v>
      </c>
    </row>
    <row r="8340" spans="1:25" x14ac:dyDescent="0.45">
      <c r="A8340" t="s">
        <v>25</v>
      </c>
      <c r="B8340" t="s">
        <v>666</v>
      </c>
      <c r="C8340">
        <v>50736</v>
      </c>
      <c r="D8340" t="s">
        <v>672</v>
      </c>
      <c r="E8340" t="s">
        <v>668</v>
      </c>
      <c r="F8340">
        <v>2017</v>
      </c>
      <c r="G8340">
        <v>0</v>
      </c>
      <c r="H8340">
        <v>0</v>
      </c>
      <c r="R8340" t="s">
        <v>97</v>
      </c>
      <c r="S8340" t="s">
        <v>670</v>
      </c>
      <c r="T8340" t="s">
        <v>671</v>
      </c>
      <c r="Y8340" t="s">
        <v>30</v>
      </c>
    </row>
    <row r="8341" spans="1:25" x14ac:dyDescent="0.45">
      <c r="A8341" t="s">
        <v>25</v>
      </c>
      <c r="B8341" t="s">
        <v>666</v>
      </c>
      <c r="C8341">
        <v>50736</v>
      </c>
      <c r="D8341" t="s">
        <v>672</v>
      </c>
      <c r="E8341" t="s">
        <v>668</v>
      </c>
      <c r="F8341">
        <v>2018</v>
      </c>
      <c r="G8341">
        <v>0</v>
      </c>
      <c r="H8341">
        <v>0</v>
      </c>
      <c r="R8341" t="s">
        <v>97</v>
      </c>
      <c r="S8341" t="s">
        <v>670</v>
      </c>
      <c r="T8341" t="s">
        <v>671</v>
      </c>
      <c r="Y8341" t="s">
        <v>30</v>
      </c>
    </row>
    <row r="8342" spans="1:25" x14ac:dyDescent="0.45">
      <c r="A8342" t="s">
        <v>25</v>
      </c>
      <c r="B8342" t="s">
        <v>666</v>
      </c>
      <c r="C8342">
        <v>50736</v>
      </c>
      <c r="D8342" t="s">
        <v>672</v>
      </c>
      <c r="E8342" t="s">
        <v>668</v>
      </c>
      <c r="F8342">
        <v>2019</v>
      </c>
      <c r="G8342">
        <v>0</v>
      </c>
      <c r="H8342">
        <v>0</v>
      </c>
      <c r="R8342" t="s">
        <v>97</v>
      </c>
      <c r="S8342" t="s">
        <v>670</v>
      </c>
      <c r="T8342" t="s">
        <v>671</v>
      </c>
      <c r="Y8342" t="s">
        <v>30</v>
      </c>
    </row>
    <row r="8343" spans="1:25" x14ac:dyDescent="0.45">
      <c r="A8343" t="s">
        <v>335</v>
      </c>
      <c r="B8343" t="s">
        <v>673</v>
      </c>
      <c r="C8343">
        <v>50744</v>
      </c>
      <c r="D8343">
        <v>1</v>
      </c>
      <c r="F8343">
        <v>2009</v>
      </c>
      <c r="G8343">
        <v>181</v>
      </c>
      <c r="H8343">
        <v>171.25</v>
      </c>
      <c r="I8343">
        <v>5979.25</v>
      </c>
      <c r="K8343">
        <v>0.02</v>
      </c>
      <c r="L8343">
        <v>5.9999999999999995E-4</v>
      </c>
      <c r="M8343">
        <v>4178.6499999999996</v>
      </c>
      <c r="N8343">
        <v>5.9299999999999999E-2</v>
      </c>
      <c r="O8343">
        <v>4.0990000000000002</v>
      </c>
      <c r="P8343">
        <v>0.1263</v>
      </c>
      <c r="Q8343">
        <v>70300.850000000006</v>
      </c>
      <c r="R8343" t="s">
        <v>333</v>
      </c>
      <c r="T8343" t="s">
        <v>89</v>
      </c>
      <c r="V8343" t="s">
        <v>251</v>
      </c>
      <c r="Y8343" t="s">
        <v>107</v>
      </c>
    </row>
    <row r="8344" spans="1:25" x14ac:dyDescent="0.45">
      <c r="A8344" t="s">
        <v>335</v>
      </c>
      <c r="B8344" t="s">
        <v>673</v>
      </c>
      <c r="C8344">
        <v>50744</v>
      </c>
      <c r="D8344">
        <v>1</v>
      </c>
      <c r="F8344">
        <v>2010</v>
      </c>
      <c r="G8344">
        <v>252</v>
      </c>
      <c r="H8344">
        <v>246.75</v>
      </c>
      <c r="I8344">
        <v>8508.5</v>
      </c>
      <c r="K8344">
        <v>2.8000000000000001E-2</v>
      </c>
      <c r="L8344">
        <v>5.0000000000000001E-4</v>
      </c>
      <c r="M8344">
        <v>5917.25</v>
      </c>
      <c r="N8344">
        <v>5.9299999999999999E-2</v>
      </c>
      <c r="O8344">
        <v>5.6360000000000001</v>
      </c>
      <c r="P8344">
        <v>0.1173</v>
      </c>
      <c r="Q8344">
        <v>99549.1</v>
      </c>
      <c r="R8344" t="s">
        <v>333</v>
      </c>
      <c r="T8344" t="s">
        <v>89</v>
      </c>
      <c r="V8344" t="s">
        <v>251</v>
      </c>
      <c r="Y8344" t="s">
        <v>107</v>
      </c>
    </row>
    <row r="8345" spans="1:25" x14ac:dyDescent="0.45">
      <c r="A8345" t="s">
        <v>335</v>
      </c>
      <c r="B8345" t="s">
        <v>673</v>
      </c>
      <c r="C8345">
        <v>50744</v>
      </c>
      <c r="D8345">
        <v>1</v>
      </c>
      <c r="F8345">
        <v>2011</v>
      </c>
      <c r="G8345">
        <v>100</v>
      </c>
      <c r="H8345">
        <v>94.75</v>
      </c>
      <c r="I8345">
        <v>3105.75</v>
      </c>
      <c r="K8345">
        <v>8.9999999999999993E-3</v>
      </c>
      <c r="L8345">
        <v>5.9999999999999995E-4</v>
      </c>
      <c r="M8345">
        <v>2166.3249999999998</v>
      </c>
      <c r="N8345">
        <v>5.9299999999999999E-2</v>
      </c>
      <c r="O8345">
        <v>2.1120000000000001</v>
      </c>
      <c r="P8345">
        <v>0.1237</v>
      </c>
      <c r="Q8345">
        <v>36447.675000000003</v>
      </c>
      <c r="R8345" t="s">
        <v>333</v>
      </c>
      <c r="T8345" t="s">
        <v>89</v>
      </c>
      <c r="V8345" t="s">
        <v>251</v>
      </c>
      <c r="Y8345" t="s">
        <v>107</v>
      </c>
    </row>
    <row r="8346" spans="1:25" x14ac:dyDescent="0.45">
      <c r="A8346" t="s">
        <v>335</v>
      </c>
      <c r="B8346" t="s">
        <v>673</v>
      </c>
      <c r="C8346">
        <v>50744</v>
      </c>
      <c r="D8346">
        <v>1</v>
      </c>
      <c r="F8346">
        <v>2012</v>
      </c>
      <c r="G8346">
        <v>776</v>
      </c>
      <c r="H8346">
        <v>762.5</v>
      </c>
      <c r="I8346">
        <v>26517</v>
      </c>
      <c r="K8346">
        <v>8.3000000000000004E-2</v>
      </c>
      <c r="L8346">
        <v>5.0000000000000001E-4</v>
      </c>
      <c r="M8346">
        <v>18239.025000000001</v>
      </c>
      <c r="N8346">
        <v>5.9200000000000003E-2</v>
      </c>
      <c r="O8346">
        <v>23.411999999999999</v>
      </c>
      <c r="P8346">
        <v>0.15540000000000001</v>
      </c>
      <c r="Q8346">
        <v>306887.34999999998</v>
      </c>
      <c r="R8346" t="s">
        <v>333</v>
      </c>
      <c r="T8346" t="s">
        <v>89</v>
      </c>
      <c r="V8346" t="s">
        <v>251</v>
      </c>
      <c r="Y8346" t="s">
        <v>107</v>
      </c>
    </row>
    <row r="8347" spans="1:25" x14ac:dyDescent="0.45">
      <c r="A8347" t="s">
        <v>335</v>
      </c>
      <c r="B8347" t="s">
        <v>673</v>
      </c>
      <c r="C8347">
        <v>50744</v>
      </c>
      <c r="D8347">
        <v>1</v>
      </c>
      <c r="F8347">
        <v>2013</v>
      </c>
      <c r="G8347">
        <v>528</v>
      </c>
      <c r="H8347">
        <v>509.5</v>
      </c>
      <c r="I8347">
        <v>19284.25</v>
      </c>
      <c r="K8347">
        <v>6.3E-2</v>
      </c>
      <c r="L8347">
        <v>6.9999999999999999E-4</v>
      </c>
      <c r="M8347">
        <v>12914.025</v>
      </c>
      <c r="N8347">
        <v>5.9200000000000003E-2</v>
      </c>
      <c r="O8347">
        <v>13.76</v>
      </c>
      <c r="P8347">
        <v>0.1326</v>
      </c>
      <c r="Q8347">
        <v>217339.07500000001</v>
      </c>
      <c r="R8347" t="s">
        <v>333</v>
      </c>
      <c r="T8347" t="s">
        <v>89</v>
      </c>
      <c r="V8347" t="s">
        <v>251</v>
      </c>
      <c r="Y8347" t="s">
        <v>107</v>
      </c>
    </row>
    <row r="8348" spans="1:25" x14ac:dyDescent="0.45">
      <c r="A8348" t="s">
        <v>335</v>
      </c>
      <c r="B8348" t="s">
        <v>673</v>
      </c>
      <c r="C8348">
        <v>50744</v>
      </c>
      <c r="D8348">
        <v>1</v>
      </c>
      <c r="F8348">
        <v>2014</v>
      </c>
      <c r="G8348">
        <v>477</v>
      </c>
      <c r="H8348">
        <v>435.71</v>
      </c>
      <c r="I8348">
        <v>16708.34</v>
      </c>
      <c r="K8348">
        <v>5.8000000000000003E-2</v>
      </c>
      <c r="L8348">
        <v>8.9999999999999998E-4</v>
      </c>
      <c r="M8348">
        <v>11095.957</v>
      </c>
      <c r="N8348">
        <v>5.9200000000000003E-2</v>
      </c>
      <c r="O8348">
        <v>22.710999999999999</v>
      </c>
      <c r="P8348">
        <v>0.25219999999999998</v>
      </c>
      <c r="Q8348">
        <v>186724.44500000001</v>
      </c>
      <c r="R8348" t="s">
        <v>333</v>
      </c>
      <c r="T8348" t="s">
        <v>89</v>
      </c>
      <c r="V8348" t="s">
        <v>251</v>
      </c>
      <c r="Y8348" t="s">
        <v>107</v>
      </c>
    </row>
    <row r="8349" spans="1:25" x14ac:dyDescent="0.45">
      <c r="A8349" t="s">
        <v>335</v>
      </c>
      <c r="B8349" t="s">
        <v>673</v>
      </c>
      <c r="C8349">
        <v>50744</v>
      </c>
      <c r="D8349">
        <v>1</v>
      </c>
      <c r="F8349">
        <v>2015</v>
      </c>
      <c r="G8349">
        <v>482</v>
      </c>
      <c r="H8349">
        <v>435.51</v>
      </c>
      <c r="I8349">
        <v>15791.75</v>
      </c>
      <c r="K8349">
        <v>5.2999999999999999E-2</v>
      </c>
      <c r="L8349">
        <v>1E-3</v>
      </c>
      <c r="M8349">
        <v>10572.609</v>
      </c>
      <c r="N8349">
        <v>5.9299999999999999E-2</v>
      </c>
      <c r="O8349">
        <v>12.146000000000001</v>
      </c>
      <c r="P8349">
        <v>0.14990000000000001</v>
      </c>
      <c r="Q8349">
        <v>177905.88699999999</v>
      </c>
      <c r="R8349" t="s">
        <v>333</v>
      </c>
      <c r="T8349" t="s">
        <v>89</v>
      </c>
      <c r="V8349" t="s">
        <v>251</v>
      </c>
      <c r="Y8349" t="s">
        <v>146</v>
      </c>
    </row>
    <row r="8350" spans="1:25" x14ac:dyDescent="0.45">
      <c r="A8350" t="s">
        <v>335</v>
      </c>
      <c r="B8350" t="s">
        <v>673</v>
      </c>
      <c r="C8350">
        <v>50744</v>
      </c>
      <c r="D8350">
        <v>1</v>
      </c>
      <c r="F8350">
        <v>2016</v>
      </c>
      <c r="G8350">
        <v>306</v>
      </c>
      <c r="H8350">
        <v>266.57</v>
      </c>
      <c r="I8350">
        <v>8336.2099999999991</v>
      </c>
      <c r="K8350">
        <v>2.9000000000000001E-2</v>
      </c>
      <c r="L8350">
        <v>1E-3</v>
      </c>
      <c r="M8350">
        <v>5815.0020000000004</v>
      </c>
      <c r="N8350">
        <v>5.9299999999999999E-2</v>
      </c>
      <c r="O8350">
        <v>7.1319999999999997</v>
      </c>
      <c r="P8350">
        <v>0.15590000000000001</v>
      </c>
      <c r="Q8350">
        <v>97830.202999999994</v>
      </c>
      <c r="R8350" t="s">
        <v>333</v>
      </c>
      <c r="T8350" t="s">
        <v>89</v>
      </c>
      <c r="V8350" t="s">
        <v>251</v>
      </c>
      <c r="Y8350" t="s">
        <v>146</v>
      </c>
    </row>
    <row r="8351" spans="1:25" x14ac:dyDescent="0.45">
      <c r="A8351" t="s">
        <v>335</v>
      </c>
      <c r="B8351" t="s">
        <v>673</v>
      </c>
      <c r="C8351">
        <v>50744</v>
      </c>
      <c r="D8351">
        <v>1</v>
      </c>
      <c r="F8351">
        <v>2017</v>
      </c>
      <c r="G8351">
        <v>322</v>
      </c>
      <c r="H8351">
        <v>284.64999999999998</v>
      </c>
      <c r="I8351">
        <v>9370.77</v>
      </c>
      <c r="K8351">
        <v>3.3000000000000002E-2</v>
      </c>
      <c r="L8351">
        <v>1E-3</v>
      </c>
      <c r="M8351">
        <v>6451.0510000000004</v>
      </c>
      <c r="N8351">
        <v>5.9200000000000003E-2</v>
      </c>
      <c r="O8351">
        <v>7.0789999999999997</v>
      </c>
      <c r="P8351">
        <v>0.1421</v>
      </c>
      <c r="Q8351">
        <v>108551.173</v>
      </c>
      <c r="R8351" t="s">
        <v>333</v>
      </c>
      <c r="T8351" t="s">
        <v>89</v>
      </c>
      <c r="V8351" t="s">
        <v>251</v>
      </c>
      <c r="Y8351" t="s">
        <v>147</v>
      </c>
    </row>
    <row r="8352" spans="1:25" x14ac:dyDescent="0.45">
      <c r="A8352" t="s">
        <v>335</v>
      </c>
      <c r="B8352" t="s">
        <v>673</v>
      </c>
      <c r="C8352">
        <v>50744</v>
      </c>
      <c r="D8352">
        <v>1</v>
      </c>
      <c r="F8352">
        <v>2018</v>
      </c>
      <c r="G8352">
        <v>609</v>
      </c>
      <c r="H8352">
        <v>554.22</v>
      </c>
      <c r="I8352">
        <v>18586.009999999998</v>
      </c>
      <c r="K8352">
        <v>6.5000000000000002E-2</v>
      </c>
      <c r="L8352">
        <v>1E-3</v>
      </c>
      <c r="M8352">
        <v>12781.759</v>
      </c>
      <c r="N8352">
        <v>5.9200000000000003E-2</v>
      </c>
      <c r="O8352">
        <v>12.076000000000001</v>
      </c>
      <c r="P8352">
        <v>0.1265</v>
      </c>
      <c r="Q8352">
        <v>215078.64600000001</v>
      </c>
      <c r="R8352" t="s">
        <v>333</v>
      </c>
      <c r="T8352" t="s">
        <v>89</v>
      </c>
      <c r="V8352" t="s">
        <v>251</v>
      </c>
      <c r="Y8352" t="s">
        <v>147</v>
      </c>
    </row>
    <row r="8353" spans="1:25" x14ac:dyDescent="0.45">
      <c r="A8353" t="s">
        <v>335</v>
      </c>
      <c r="B8353" t="s">
        <v>673</v>
      </c>
      <c r="C8353">
        <v>50744</v>
      </c>
      <c r="D8353">
        <v>1</v>
      </c>
      <c r="F8353">
        <v>2019</v>
      </c>
      <c r="G8353">
        <v>177</v>
      </c>
      <c r="H8353">
        <v>162.46</v>
      </c>
      <c r="I8353">
        <v>5512.7</v>
      </c>
      <c r="K8353">
        <v>1.9E-2</v>
      </c>
      <c r="L8353">
        <v>1E-3</v>
      </c>
      <c r="M8353">
        <v>3771.2269999999999</v>
      </c>
      <c r="N8353">
        <v>5.9200000000000003E-2</v>
      </c>
      <c r="O8353">
        <v>3.6840000000000002</v>
      </c>
      <c r="P8353">
        <v>0.12790000000000001</v>
      </c>
      <c r="Q8353">
        <v>63452.529000000002</v>
      </c>
      <c r="R8353" t="s">
        <v>333</v>
      </c>
      <c r="T8353" t="s">
        <v>89</v>
      </c>
      <c r="V8353" t="s">
        <v>251</v>
      </c>
      <c r="Y8353" t="s">
        <v>147</v>
      </c>
    </row>
    <row r="8354" spans="1:25" x14ac:dyDescent="0.45">
      <c r="A8354" t="s">
        <v>335</v>
      </c>
      <c r="B8354" t="s">
        <v>673</v>
      </c>
      <c r="C8354">
        <v>50744</v>
      </c>
      <c r="D8354">
        <v>1</v>
      </c>
      <c r="F8354">
        <v>2020</v>
      </c>
      <c r="G8354">
        <v>108</v>
      </c>
      <c r="H8354">
        <v>98.34</v>
      </c>
      <c r="I8354">
        <v>3089.01</v>
      </c>
      <c r="K8354">
        <v>1.0999999999999999E-2</v>
      </c>
      <c r="L8354">
        <v>1E-3</v>
      </c>
      <c r="M8354">
        <v>2156.13</v>
      </c>
      <c r="N8354">
        <v>5.9299999999999999E-2</v>
      </c>
      <c r="O8354">
        <v>2.3159999999999998</v>
      </c>
      <c r="P8354">
        <v>0.14080000000000001</v>
      </c>
      <c r="Q8354">
        <v>36272.158000000003</v>
      </c>
      <c r="R8354" t="s">
        <v>333</v>
      </c>
      <c r="T8354" t="s">
        <v>89</v>
      </c>
      <c r="V8354" t="s">
        <v>251</v>
      </c>
      <c r="Y8354" t="s">
        <v>147</v>
      </c>
    </row>
    <row r="8355" spans="1:25" x14ac:dyDescent="0.45">
      <c r="A8355" t="s">
        <v>335</v>
      </c>
      <c r="B8355" t="s">
        <v>673</v>
      </c>
      <c r="C8355">
        <v>50744</v>
      </c>
      <c r="D8355">
        <v>1</v>
      </c>
      <c r="F8355">
        <v>2021</v>
      </c>
      <c r="G8355">
        <v>376</v>
      </c>
      <c r="H8355">
        <v>341.75</v>
      </c>
      <c r="I8355">
        <v>11197.91</v>
      </c>
      <c r="K8355">
        <v>3.9E-2</v>
      </c>
      <c r="L8355">
        <v>1E-3</v>
      </c>
      <c r="M8355">
        <v>7743.3029999999999</v>
      </c>
      <c r="N8355">
        <v>5.9200000000000003E-2</v>
      </c>
      <c r="O8355">
        <v>14.972</v>
      </c>
      <c r="P8355">
        <v>0.2394</v>
      </c>
      <c r="Q8355">
        <v>130298.27800000001</v>
      </c>
      <c r="R8355" t="s">
        <v>333</v>
      </c>
      <c r="T8355" t="s">
        <v>89</v>
      </c>
      <c r="V8355" t="s">
        <v>251</v>
      </c>
      <c r="Y8355" t="s">
        <v>152</v>
      </c>
    </row>
    <row r="8356" spans="1:25" x14ac:dyDescent="0.45">
      <c r="A8356" t="s">
        <v>335</v>
      </c>
      <c r="B8356" t="s">
        <v>673</v>
      </c>
      <c r="C8356">
        <v>50744</v>
      </c>
      <c r="D8356">
        <v>1</v>
      </c>
      <c r="F8356">
        <v>2022</v>
      </c>
      <c r="G8356">
        <v>103</v>
      </c>
      <c r="H8356">
        <v>86.42</v>
      </c>
      <c r="I8356">
        <v>2803.09</v>
      </c>
      <c r="K8356">
        <v>0.01</v>
      </c>
      <c r="L8356">
        <v>1E-3</v>
      </c>
      <c r="M8356">
        <v>1951.8489999999999</v>
      </c>
      <c r="N8356">
        <v>5.9200000000000003E-2</v>
      </c>
      <c r="O8356">
        <v>2.6339999999999999</v>
      </c>
      <c r="P8356">
        <v>0.18479999999999999</v>
      </c>
      <c r="Q8356">
        <v>32852.370000000003</v>
      </c>
      <c r="R8356" t="s">
        <v>333</v>
      </c>
      <c r="T8356" t="s">
        <v>89</v>
      </c>
      <c r="V8356" t="s">
        <v>251</v>
      </c>
      <c r="Y8356" t="s">
        <v>152</v>
      </c>
    </row>
    <row r="8357" spans="1:25" x14ac:dyDescent="0.45">
      <c r="A8357" t="s">
        <v>335</v>
      </c>
      <c r="B8357" t="s">
        <v>673</v>
      </c>
      <c r="C8357">
        <v>50744</v>
      </c>
      <c r="D8357">
        <v>1</v>
      </c>
      <c r="F8357">
        <v>2023</v>
      </c>
      <c r="G8357">
        <v>56</v>
      </c>
      <c r="H8357">
        <v>50.81</v>
      </c>
      <c r="I8357">
        <v>1529.94</v>
      </c>
      <c r="K8357">
        <v>5.0000000000000001E-3</v>
      </c>
      <c r="L8357">
        <v>1E-3</v>
      </c>
      <c r="M8357">
        <v>1083.9069999999999</v>
      </c>
      <c r="N8357">
        <v>5.9299999999999999E-2</v>
      </c>
      <c r="O8357">
        <v>1.887</v>
      </c>
      <c r="P8357">
        <v>0.21260000000000001</v>
      </c>
      <c r="Q8357">
        <v>18237.405999999999</v>
      </c>
      <c r="R8357" t="s">
        <v>333</v>
      </c>
      <c r="T8357" t="s">
        <v>89</v>
      </c>
      <c r="V8357" t="s">
        <v>251</v>
      </c>
      <c r="Y8357" t="s">
        <v>152</v>
      </c>
    </row>
    <row r="8358" spans="1:25" x14ac:dyDescent="0.45">
      <c r="A8358" t="s">
        <v>335</v>
      </c>
      <c r="B8358" t="s">
        <v>673</v>
      </c>
      <c r="C8358">
        <v>50744</v>
      </c>
      <c r="D8358">
        <v>1</v>
      </c>
      <c r="F8358">
        <v>2024</v>
      </c>
      <c r="G8358">
        <v>67</v>
      </c>
      <c r="H8358">
        <v>58.75</v>
      </c>
      <c r="I8358">
        <v>1800.07</v>
      </c>
      <c r="K8358">
        <v>6.0000000000000001E-3</v>
      </c>
      <c r="L8358">
        <v>1E-3</v>
      </c>
      <c r="M8358">
        <v>1279.0319999999999</v>
      </c>
      <c r="N8358">
        <v>5.9200000000000003E-2</v>
      </c>
      <c r="O8358">
        <v>1.3620000000000001</v>
      </c>
      <c r="P8358">
        <v>0.1384</v>
      </c>
      <c r="Q8358">
        <v>21530.624</v>
      </c>
      <c r="R8358" t="s">
        <v>333</v>
      </c>
      <c r="T8358" t="s">
        <v>89</v>
      </c>
      <c r="V8358" t="s">
        <v>251</v>
      </c>
      <c r="Y8358" t="s">
        <v>152</v>
      </c>
    </row>
    <row r="8359" spans="1:25" x14ac:dyDescent="0.45">
      <c r="A8359" t="s">
        <v>274</v>
      </c>
      <c r="B8359" t="s">
        <v>674</v>
      </c>
      <c r="C8359">
        <v>50799</v>
      </c>
      <c r="D8359">
        <v>1001</v>
      </c>
      <c r="F8359">
        <v>2009</v>
      </c>
      <c r="G8359">
        <v>191</v>
      </c>
      <c r="H8359">
        <v>172.68</v>
      </c>
      <c r="I8359">
        <v>8902.85</v>
      </c>
      <c r="K8359">
        <v>2.5000000000000001E-2</v>
      </c>
      <c r="L8359">
        <v>1E-3</v>
      </c>
      <c r="M8359">
        <v>4610.3879999999999</v>
      </c>
      <c r="N8359">
        <v>5.91E-2</v>
      </c>
      <c r="O8359">
        <v>2.23</v>
      </c>
      <c r="P8359">
        <v>7.0300000000000001E-2</v>
      </c>
      <c r="Q8359">
        <v>77587.101999999999</v>
      </c>
      <c r="R8359" t="s">
        <v>333</v>
      </c>
      <c r="S8359" t="s">
        <v>38</v>
      </c>
      <c r="T8359" t="s">
        <v>89</v>
      </c>
      <c r="V8359" t="s">
        <v>608</v>
      </c>
      <c r="Y8359" t="s">
        <v>107</v>
      </c>
    </row>
    <row r="8360" spans="1:25" x14ac:dyDescent="0.45">
      <c r="A8360" t="s">
        <v>274</v>
      </c>
      <c r="B8360" t="s">
        <v>674</v>
      </c>
      <c r="C8360">
        <v>50799</v>
      </c>
      <c r="D8360">
        <v>1001</v>
      </c>
      <c r="F8360">
        <v>2010</v>
      </c>
      <c r="G8360">
        <v>853</v>
      </c>
      <c r="H8360">
        <v>779.59</v>
      </c>
      <c r="I8360">
        <v>38834.71</v>
      </c>
      <c r="K8360">
        <v>0.10199999999999999</v>
      </c>
      <c r="L8360">
        <v>1E-3</v>
      </c>
      <c r="M8360">
        <v>20207.287</v>
      </c>
      <c r="N8360">
        <v>5.9200000000000003E-2</v>
      </c>
      <c r="O8360">
        <v>9.0570000000000004</v>
      </c>
      <c r="P8360">
        <v>6.3E-2</v>
      </c>
      <c r="Q8360">
        <v>340026.217</v>
      </c>
      <c r="R8360" t="s">
        <v>333</v>
      </c>
      <c r="S8360" t="s">
        <v>38</v>
      </c>
      <c r="T8360" t="s">
        <v>89</v>
      </c>
      <c r="V8360" t="s">
        <v>608</v>
      </c>
      <c r="Y8360" t="s">
        <v>107</v>
      </c>
    </row>
    <row r="8361" spans="1:25" x14ac:dyDescent="0.45">
      <c r="A8361" t="s">
        <v>274</v>
      </c>
      <c r="B8361" t="s">
        <v>674</v>
      </c>
      <c r="C8361">
        <v>50799</v>
      </c>
      <c r="D8361">
        <v>1001</v>
      </c>
      <c r="F8361">
        <v>2011</v>
      </c>
      <c r="G8361">
        <v>958</v>
      </c>
      <c r="H8361">
        <v>871.86</v>
      </c>
      <c r="I8361">
        <v>43243.64</v>
      </c>
      <c r="K8361">
        <v>0.113</v>
      </c>
      <c r="L8361">
        <v>1E-3</v>
      </c>
      <c r="M8361">
        <v>22353.991000000002</v>
      </c>
      <c r="N8361">
        <v>5.9200000000000003E-2</v>
      </c>
      <c r="O8361">
        <v>9.8629999999999995</v>
      </c>
      <c r="P8361">
        <v>6.3600000000000004E-2</v>
      </c>
      <c r="Q8361">
        <v>376194.26699999999</v>
      </c>
      <c r="R8361" t="s">
        <v>333</v>
      </c>
      <c r="S8361" t="s">
        <v>38</v>
      </c>
      <c r="T8361" t="s">
        <v>89</v>
      </c>
      <c r="V8361" t="s">
        <v>608</v>
      </c>
      <c r="Y8361" t="s">
        <v>107</v>
      </c>
    </row>
    <row r="8362" spans="1:25" x14ac:dyDescent="0.45">
      <c r="A8362" t="s">
        <v>274</v>
      </c>
      <c r="B8362" t="s">
        <v>674</v>
      </c>
      <c r="C8362">
        <v>50799</v>
      </c>
      <c r="D8362">
        <v>1001</v>
      </c>
      <c r="F8362">
        <v>2012</v>
      </c>
      <c r="G8362">
        <v>1772</v>
      </c>
      <c r="H8362">
        <v>1647.15</v>
      </c>
      <c r="I8362">
        <v>78568.37</v>
      </c>
      <c r="K8362">
        <v>0.222</v>
      </c>
      <c r="L8362">
        <v>1E-3</v>
      </c>
      <c r="M8362">
        <v>43933.404999999999</v>
      </c>
      <c r="N8362">
        <v>5.9200000000000003E-2</v>
      </c>
      <c r="O8362">
        <v>20.58</v>
      </c>
      <c r="P8362">
        <v>6.6299999999999998E-2</v>
      </c>
      <c r="Q8362">
        <v>739244.97199999995</v>
      </c>
      <c r="R8362" t="s">
        <v>333</v>
      </c>
      <c r="S8362" t="s">
        <v>38</v>
      </c>
      <c r="T8362" t="s">
        <v>89</v>
      </c>
      <c r="V8362" t="s">
        <v>608</v>
      </c>
      <c r="Y8362" t="s">
        <v>277</v>
      </c>
    </row>
    <row r="8363" spans="1:25" x14ac:dyDescent="0.45">
      <c r="A8363" t="s">
        <v>274</v>
      </c>
      <c r="B8363" t="s">
        <v>674</v>
      </c>
      <c r="C8363">
        <v>50799</v>
      </c>
      <c r="D8363">
        <v>1001</v>
      </c>
      <c r="F8363">
        <v>2013</v>
      </c>
      <c r="G8363">
        <v>1110</v>
      </c>
      <c r="H8363">
        <v>1043.92</v>
      </c>
      <c r="I8363">
        <v>39332.31</v>
      </c>
      <c r="K8363">
        <v>0.14599999999999999</v>
      </c>
      <c r="L8363">
        <v>1E-3</v>
      </c>
      <c r="M8363">
        <v>28907.696</v>
      </c>
      <c r="N8363">
        <v>5.9200000000000003E-2</v>
      </c>
      <c r="O8363">
        <v>14.073</v>
      </c>
      <c r="P8363">
        <v>6.7900000000000002E-2</v>
      </c>
      <c r="Q8363">
        <v>486405.63099999999</v>
      </c>
      <c r="R8363" t="s">
        <v>333</v>
      </c>
      <c r="S8363" t="s">
        <v>38</v>
      </c>
      <c r="T8363" t="s">
        <v>89</v>
      </c>
      <c r="V8363" t="s">
        <v>608</v>
      </c>
      <c r="Y8363" t="s">
        <v>277</v>
      </c>
    </row>
    <row r="8364" spans="1:25" x14ac:dyDescent="0.45">
      <c r="A8364" t="s">
        <v>274</v>
      </c>
      <c r="B8364" t="s">
        <v>674</v>
      </c>
      <c r="C8364">
        <v>50799</v>
      </c>
      <c r="D8364">
        <v>1001</v>
      </c>
      <c r="F8364">
        <v>2014</v>
      </c>
      <c r="G8364">
        <v>798</v>
      </c>
      <c r="H8364">
        <v>732.96</v>
      </c>
      <c r="I8364">
        <v>34026.449999999997</v>
      </c>
      <c r="K8364">
        <v>9.9000000000000005E-2</v>
      </c>
      <c r="L8364">
        <v>1E-3</v>
      </c>
      <c r="M8364">
        <v>19595.953000000001</v>
      </c>
      <c r="N8364">
        <v>5.9299999999999999E-2</v>
      </c>
      <c r="O8364">
        <v>10.045</v>
      </c>
      <c r="P8364">
        <v>7.2300000000000003E-2</v>
      </c>
      <c r="Q8364">
        <v>329214.03000000003</v>
      </c>
      <c r="R8364" t="s">
        <v>333</v>
      </c>
      <c r="S8364" t="s">
        <v>38</v>
      </c>
      <c r="T8364" t="s">
        <v>89</v>
      </c>
      <c r="V8364" t="s">
        <v>608</v>
      </c>
      <c r="Y8364" t="s">
        <v>277</v>
      </c>
    </row>
    <row r="8365" spans="1:25" x14ac:dyDescent="0.45">
      <c r="A8365" t="s">
        <v>274</v>
      </c>
      <c r="B8365" t="s">
        <v>674</v>
      </c>
      <c r="C8365">
        <v>50799</v>
      </c>
      <c r="D8365">
        <v>1001</v>
      </c>
      <c r="F8365">
        <v>2015</v>
      </c>
      <c r="G8365">
        <v>565</v>
      </c>
      <c r="H8365">
        <v>529.49</v>
      </c>
      <c r="I8365">
        <v>23563.06</v>
      </c>
      <c r="K8365">
        <v>7.5999999999999998E-2</v>
      </c>
      <c r="L8365">
        <v>1.1000000000000001E-3</v>
      </c>
      <c r="M8365">
        <v>13907.45</v>
      </c>
      <c r="N8365">
        <v>6.0999999999999999E-2</v>
      </c>
      <c r="O8365">
        <v>7.5049999999999999</v>
      </c>
      <c r="P8365">
        <v>7.4700000000000003E-2</v>
      </c>
      <c r="Q8365">
        <v>227838.606</v>
      </c>
      <c r="R8365" t="s">
        <v>333</v>
      </c>
      <c r="S8365" t="s">
        <v>38</v>
      </c>
      <c r="T8365" t="s">
        <v>89</v>
      </c>
      <c r="V8365" t="s">
        <v>608</v>
      </c>
      <c r="Y8365" t="s">
        <v>297</v>
      </c>
    </row>
    <row r="8366" spans="1:25" x14ac:dyDescent="0.45">
      <c r="A8366" t="s">
        <v>274</v>
      </c>
      <c r="B8366" t="s">
        <v>674</v>
      </c>
      <c r="C8366">
        <v>50799</v>
      </c>
      <c r="D8366">
        <v>1001</v>
      </c>
      <c r="F8366">
        <v>2016</v>
      </c>
      <c r="G8366">
        <v>551</v>
      </c>
      <c r="H8366">
        <v>507.8</v>
      </c>
      <c r="I8366">
        <v>23106.63</v>
      </c>
      <c r="K8366">
        <v>7.0999999999999994E-2</v>
      </c>
      <c r="L8366">
        <v>1E-3</v>
      </c>
      <c r="M8366">
        <v>13925.511</v>
      </c>
      <c r="N8366">
        <v>5.96E-2</v>
      </c>
      <c r="O8366">
        <v>6.8520000000000003</v>
      </c>
      <c r="P8366">
        <v>6.6400000000000001E-2</v>
      </c>
      <c r="Q8366">
        <v>233157.46400000001</v>
      </c>
      <c r="R8366" t="s">
        <v>333</v>
      </c>
      <c r="S8366" t="s">
        <v>38</v>
      </c>
      <c r="T8366" t="s">
        <v>89</v>
      </c>
      <c r="V8366" t="s">
        <v>608</v>
      </c>
      <c r="Y8366" t="s">
        <v>297</v>
      </c>
    </row>
    <row r="8367" spans="1:25" x14ac:dyDescent="0.45">
      <c r="A8367" t="s">
        <v>274</v>
      </c>
      <c r="B8367" t="s">
        <v>674</v>
      </c>
      <c r="C8367">
        <v>50799</v>
      </c>
      <c r="D8367">
        <v>1001</v>
      </c>
      <c r="F8367">
        <v>2017</v>
      </c>
      <c r="G8367">
        <v>386</v>
      </c>
      <c r="H8367">
        <v>357.66</v>
      </c>
      <c r="I8367">
        <v>16212.58</v>
      </c>
      <c r="K8367">
        <v>4.7E-2</v>
      </c>
      <c r="L8367">
        <v>1E-3</v>
      </c>
      <c r="M8367">
        <v>9406.0290000000005</v>
      </c>
      <c r="N8367">
        <v>5.9200000000000003E-2</v>
      </c>
      <c r="O8367">
        <v>5.0759999999999996</v>
      </c>
      <c r="P8367">
        <v>6.9500000000000006E-2</v>
      </c>
      <c r="Q8367">
        <v>158270.736</v>
      </c>
      <c r="R8367" t="s">
        <v>333</v>
      </c>
      <c r="S8367" t="s">
        <v>38</v>
      </c>
      <c r="T8367" t="s">
        <v>89</v>
      </c>
      <c r="V8367" t="s">
        <v>608</v>
      </c>
      <c r="Y8367" t="s">
        <v>299</v>
      </c>
    </row>
    <row r="8368" spans="1:25" x14ac:dyDescent="0.45">
      <c r="A8368" t="s">
        <v>274</v>
      </c>
      <c r="B8368" t="s">
        <v>674</v>
      </c>
      <c r="C8368">
        <v>50799</v>
      </c>
      <c r="D8368">
        <v>1001</v>
      </c>
      <c r="F8368">
        <v>2018</v>
      </c>
      <c r="G8368">
        <v>223</v>
      </c>
      <c r="H8368">
        <v>205.92</v>
      </c>
      <c r="I8368">
        <v>9087.57</v>
      </c>
      <c r="K8368">
        <v>2.7E-2</v>
      </c>
      <c r="L8368">
        <v>1E-3</v>
      </c>
      <c r="M8368">
        <v>5261.2039999999997</v>
      </c>
      <c r="N8368">
        <v>5.9200000000000003E-2</v>
      </c>
      <c r="O8368">
        <v>2.694</v>
      </c>
      <c r="P8368">
        <v>6.7900000000000002E-2</v>
      </c>
      <c r="Q8368">
        <v>88535.354000000007</v>
      </c>
      <c r="R8368" t="s">
        <v>333</v>
      </c>
      <c r="S8368" t="s">
        <v>38</v>
      </c>
      <c r="T8368" t="s">
        <v>89</v>
      </c>
      <c r="V8368" t="s">
        <v>608</v>
      </c>
      <c r="Y8368" t="s">
        <v>299</v>
      </c>
    </row>
    <row r="8369" spans="1:25" x14ac:dyDescent="0.45">
      <c r="A8369" t="s">
        <v>274</v>
      </c>
      <c r="B8369" t="s">
        <v>674</v>
      </c>
      <c r="C8369">
        <v>50799</v>
      </c>
      <c r="D8369">
        <v>1001</v>
      </c>
      <c r="F8369">
        <v>2019</v>
      </c>
      <c r="G8369">
        <v>110</v>
      </c>
      <c r="H8369">
        <v>96.77</v>
      </c>
      <c r="I8369">
        <v>4092.96</v>
      </c>
      <c r="K8369">
        <v>1.2E-2</v>
      </c>
      <c r="L8369">
        <v>1E-3</v>
      </c>
      <c r="M8369">
        <v>2403.4409999999998</v>
      </c>
      <c r="N8369">
        <v>5.91E-2</v>
      </c>
      <c r="O8369">
        <v>1.355</v>
      </c>
      <c r="P8369">
        <v>7.3599999999999999E-2</v>
      </c>
      <c r="Q8369">
        <v>40446.821000000004</v>
      </c>
      <c r="R8369" t="s">
        <v>333</v>
      </c>
      <c r="S8369" t="s">
        <v>38</v>
      </c>
      <c r="T8369" t="s">
        <v>89</v>
      </c>
      <c r="V8369" t="s">
        <v>608</v>
      </c>
      <c r="Y8369" t="s">
        <v>299</v>
      </c>
    </row>
    <row r="8370" spans="1:25" x14ac:dyDescent="0.45">
      <c r="A8370" t="s">
        <v>274</v>
      </c>
      <c r="B8370" t="s">
        <v>674</v>
      </c>
      <c r="C8370">
        <v>50799</v>
      </c>
      <c r="D8370">
        <v>1001</v>
      </c>
      <c r="F8370">
        <v>2020</v>
      </c>
      <c r="G8370">
        <v>95</v>
      </c>
      <c r="H8370">
        <v>83.38</v>
      </c>
      <c r="I8370">
        <v>3280.14</v>
      </c>
      <c r="K8370">
        <v>0.01</v>
      </c>
      <c r="L8370">
        <v>1E-3</v>
      </c>
      <c r="M8370">
        <v>1984.346</v>
      </c>
      <c r="N8370">
        <v>5.9299999999999999E-2</v>
      </c>
      <c r="O8370">
        <v>1.1419999999999999</v>
      </c>
      <c r="P8370">
        <v>7.8200000000000006E-2</v>
      </c>
      <c r="Q8370">
        <v>33385.534</v>
      </c>
      <c r="R8370" t="s">
        <v>333</v>
      </c>
      <c r="S8370" t="s">
        <v>38</v>
      </c>
      <c r="T8370" t="s">
        <v>89</v>
      </c>
      <c r="V8370" t="s">
        <v>608</v>
      </c>
      <c r="Y8370" t="s">
        <v>147</v>
      </c>
    </row>
    <row r="8371" spans="1:25" x14ac:dyDescent="0.45">
      <c r="A8371" t="s">
        <v>274</v>
      </c>
      <c r="B8371" t="s">
        <v>674</v>
      </c>
      <c r="C8371">
        <v>50799</v>
      </c>
      <c r="D8371">
        <v>1001</v>
      </c>
      <c r="F8371">
        <v>2021</v>
      </c>
      <c r="G8371">
        <v>119</v>
      </c>
      <c r="H8371">
        <v>100.76</v>
      </c>
      <c r="I8371">
        <v>4304.6000000000004</v>
      </c>
      <c r="K8371">
        <v>1.2999999999999999E-2</v>
      </c>
      <c r="L8371">
        <v>1E-3</v>
      </c>
      <c r="M8371">
        <v>2525.7620000000002</v>
      </c>
      <c r="N8371">
        <v>5.9200000000000003E-2</v>
      </c>
      <c r="O8371">
        <v>1.3680000000000001</v>
      </c>
      <c r="P8371">
        <v>6.9800000000000001E-2</v>
      </c>
      <c r="Q8371">
        <v>42498.684000000001</v>
      </c>
      <c r="R8371" t="s">
        <v>333</v>
      </c>
      <c r="S8371" t="s">
        <v>38</v>
      </c>
      <c r="T8371" t="s">
        <v>89</v>
      </c>
      <c r="V8371" t="s">
        <v>608</v>
      </c>
      <c r="Y8371" t="s">
        <v>152</v>
      </c>
    </row>
    <row r="8372" spans="1:25" x14ac:dyDescent="0.45">
      <c r="A8372" t="s">
        <v>274</v>
      </c>
      <c r="B8372" t="s">
        <v>674</v>
      </c>
      <c r="C8372">
        <v>50799</v>
      </c>
      <c r="D8372">
        <v>1001</v>
      </c>
      <c r="F8372">
        <v>2022</v>
      </c>
      <c r="G8372">
        <v>301</v>
      </c>
      <c r="H8372">
        <v>279.73</v>
      </c>
      <c r="I8372">
        <v>12623.27</v>
      </c>
      <c r="K8372">
        <v>3.7999999999999999E-2</v>
      </c>
      <c r="L8372">
        <v>1E-3</v>
      </c>
      <c r="M8372">
        <v>7440.3950000000004</v>
      </c>
      <c r="N8372">
        <v>5.9200000000000003E-2</v>
      </c>
      <c r="O8372">
        <v>3.5590000000000002</v>
      </c>
      <c r="P8372">
        <v>6.4899999999999999E-2</v>
      </c>
      <c r="Q8372">
        <v>125194.874</v>
      </c>
      <c r="R8372" t="s">
        <v>333</v>
      </c>
      <c r="S8372" t="s">
        <v>38</v>
      </c>
      <c r="T8372" t="s">
        <v>89</v>
      </c>
      <c r="V8372" t="s">
        <v>608</v>
      </c>
      <c r="Y8372" t="s">
        <v>152</v>
      </c>
    </row>
    <row r="8373" spans="1:25" x14ac:dyDescent="0.45">
      <c r="A8373" t="s">
        <v>274</v>
      </c>
      <c r="B8373" t="s">
        <v>674</v>
      </c>
      <c r="C8373">
        <v>50799</v>
      </c>
      <c r="D8373">
        <v>1001</v>
      </c>
      <c r="F8373">
        <v>2023</v>
      </c>
      <c r="G8373">
        <v>101</v>
      </c>
      <c r="H8373">
        <v>89.04</v>
      </c>
      <c r="I8373">
        <v>3879.68</v>
      </c>
      <c r="K8373">
        <v>1.0999999999999999E-2</v>
      </c>
      <c r="L8373">
        <v>1E-3</v>
      </c>
      <c r="M8373">
        <v>2271.8240000000001</v>
      </c>
      <c r="N8373">
        <v>5.91E-2</v>
      </c>
      <c r="O8373">
        <v>1.0900000000000001</v>
      </c>
      <c r="P8373">
        <v>6.7000000000000004E-2</v>
      </c>
      <c r="Q8373">
        <v>38235.35</v>
      </c>
      <c r="R8373" t="s">
        <v>333</v>
      </c>
      <c r="S8373" t="s">
        <v>38</v>
      </c>
      <c r="T8373" t="s">
        <v>89</v>
      </c>
      <c r="V8373" t="s">
        <v>608</v>
      </c>
      <c r="Y8373" t="s">
        <v>152</v>
      </c>
    </row>
    <row r="8374" spans="1:25" x14ac:dyDescent="0.45">
      <c r="A8374" t="s">
        <v>274</v>
      </c>
      <c r="B8374" t="s">
        <v>674</v>
      </c>
      <c r="C8374">
        <v>50799</v>
      </c>
      <c r="D8374">
        <v>3001</v>
      </c>
      <c r="F8374">
        <v>2009</v>
      </c>
      <c r="G8374">
        <v>193</v>
      </c>
      <c r="H8374">
        <v>171.63</v>
      </c>
      <c r="I8374">
        <v>9108.58</v>
      </c>
      <c r="K8374">
        <v>2.5000000000000001E-2</v>
      </c>
      <c r="L8374">
        <v>1E-3</v>
      </c>
      <c r="M8374">
        <v>4667.1989999999996</v>
      </c>
      <c r="N8374">
        <v>5.9200000000000003E-2</v>
      </c>
      <c r="O8374">
        <v>2.0920000000000001</v>
      </c>
      <c r="P8374">
        <v>6.3899999999999998E-2</v>
      </c>
      <c r="Q8374">
        <v>78529.941999999995</v>
      </c>
      <c r="R8374" t="s">
        <v>333</v>
      </c>
      <c r="S8374" t="s">
        <v>38</v>
      </c>
      <c r="T8374" t="s">
        <v>89</v>
      </c>
      <c r="V8374" t="s">
        <v>608</v>
      </c>
      <c r="Y8374" t="s">
        <v>107</v>
      </c>
    </row>
    <row r="8375" spans="1:25" x14ac:dyDescent="0.45">
      <c r="A8375" t="s">
        <v>274</v>
      </c>
      <c r="B8375" t="s">
        <v>674</v>
      </c>
      <c r="C8375">
        <v>50799</v>
      </c>
      <c r="D8375">
        <v>3001</v>
      </c>
      <c r="F8375">
        <v>2010</v>
      </c>
      <c r="G8375">
        <v>872</v>
      </c>
      <c r="H8375">
        <v>798.26</v>
      </c>
      <c r="I8375">
        <v>40736.239999999998</v>
      </c>
      <c r="K8375">
        <v>0.104</v>
      </c>
      <c r="L8375">
        <v>1E-3</v>
      </c>
      <c r="M8375">
        <v>20615.704000000002</v>
      </c>
      <c r="N8375">
        <v>5.9200000000000003E-2</v>
      </c>
      <c r="O8375">
        <v>8.968</v>
      </c>
      <c r="P8375">
        <v>6.1400000000000003E-2</v>
      </c>
      <c r="Q8375">
        <v>346898.56199999998</v>
      </c>
      <c r="R8375" t="s">
        <v>333</v>
      </c>
      <c r="S8375" t="s">
        <v>38</v>
      </c>
      <c r="T8375" t="s">
        <v>89</v>
      </c>
      <c r="V8375" t="s">
        <v>608</v>
      </c>
      <c r="Y8375" t="s">
        <v>107</v>
      </c>
    </row>
    <row r="8376" spans="1:25" x14ac:dyDescent="0.45">
      <c r="A8376" t="s">
        <v>274</v>
      </c>
      <c r="B8376" t="s">
        <v>674</v>
      </c>
      <c r="C8376">
        <v>50799</v>
      </c>
      <c r="D8376">
        <v>3001</v>
      </c>
      <c r="F8376">
        <v>2011</v>
      </c>
      <c r="G8376">
        <v>937</v>
      </c>
      <c r="H8376">
        <v>840.43</v>
      </c>
      <c r="I8376">
        <v>42861.09</v>
      </c>
      <c r="K8376">
        <v>0.11</v>
      </c>
      <c r="L8376">
        <v>1E-3</v>
      </c>
      <c r="M8376">
        <v>21806.944</v>
      </c>
      <c r="N8376">
        <v>5.9200000000000003E-2</v>
      </c>
      <c r="O8376">
        <v>9.4779999999999998</v>
      </c>
      <c r="P8376">
        <v>6.4600000000000005E-2</v>
      </c>
      <c r="Q8376">
        <v>366982.32699999999</v>
      </c>
      <c r="R8376" t="s">
        <v>333</v>
      </c>
      <c r="S8376" t="s">
        <v>38</v>
      </c>
      <c r="T8376" t="s">
        <v>89</v>
      </c>
      <c r="V8376" t="s">
        <v>608</v>
      </c>
      <c r="Y8376" t="s">
        <v>107</v>
      </c>
    </row>
    <row r="8377" spans="1:25" x14ac:dyDescent="0.45">
      <c r="A8377" t="s">
        <v>274</v>
      </c>
      <c r="B8377" t="s">
        <v>674</v>
      </c>
      <c r="C8377">
        <v>50799</v>
      </c>
      <c r="D8377">
        <v>3001</v>
      </c>
      <c r="F8377">
        <v>2012</v>
      </c>
      <c r="G8377">
        <v>1758</v>
      </c>
      <c r="H8377">
        <v>1649.11</v>
      </c>
      <c r="I8377">
        <v>86077.16</v>
      </c>
      <c r="K8377">
        <v>0.223</v>
      </c>
      <c r="L8377">
        <v>1E-3</v>
      </c>
      <c r="M8377">
        <v>44186.786</v>
      </c>
      <c r="N8377">
        <v>5.9200000000000003E-2</v>
      </c>
      <c r="O8377">
        <v>20.382999999999999</v>
      </c>
      <c r="P8377">
        <v>6.4600000000000005E-2</v>
      </c>
      <c r="Q8377">
        <v>743526.80700000003</v>
      </c>
      <c r="R8377" t="s">
        <v>333</v>
      </c>
      <c r="S8377" t="s">
        <v>38</v>
      </c>
      <c r="T8377" t="s">
        <v>89</v>
      </c>
      <c r="V8377" t="s">
        <v>608</v>
      </c>
      <c r="Y8377" t="s">
        <v>277</v>
      </c>
    </row>
    <row r="8378" spans="1:25" x14ac:dyDescent="0.45">
      <c r="A8378" t="s">
        <v>274</v>
      </c>
      <c r="B8378" t="s">
        <v>674</v>
      </c>
      <c r="C8378">
        <v>50799</v>
      </c>
      <c r="D8378">
        <v>3001</v>
      </c>
      <c r="F8378">
        <v>2013</v>
      </c>
      <c r="G8378">
        <v>1245</v>
      </c>
      <c r="H8378">
        <v>1177.8699999999999</v>
      </c>
      <c r="I8378">
        <v>59290.14</v>
      </c>
      <c r="K8378">
        <v>0.16200000000000001</v>
      </c>
      <c r="L8378">
        <v>1E-3</v>
      </c>
      <c r="M8378">
        <v>31989.42</v>
      </c>
      <c r="N8378">
        <v>5.91E-2</v>
      </c>
      <c r="O8378">
        <v>15.177</v>
      </c>
      <c r="P8378">
        <v>6.4799999999999996E-2</v>
      </c>
      <c r="Q8378">
        <v>538296.98600000003</v>
      </c>
      <c r="R8378" t="s">
        <v>333</v>
      </c>
      <c r="S8378" t="s">
        <v>38</v>
      </c>
      <c r="T8378" t="s">
        <v>89</v>
      </c>
      <c r="V8378" t="s">
        <v>608</v>
      </c>
      <c r="Y8378" t="s">
        <v>277</v>
      </c>
    </row>
    <row r="8379" spans="1:25" x14ac:dyDescent="0.45">
      <c r="A8379" t="s">
        <v>274</v>
      </c>
      <c r="B8379" t="s">
        <v>674</v>
      </c>
      <c r="C8379">
        <v>50799</v>
      </c>
      <c r="D8379">
        <v>3001</v>
      </c>
      <c r="F8379">
        <v>2014</v>
      </c>
      <c r="G8379">
        <v>791</v>
      </c>
      <c r="H8379">
        <v>720.67</v>
      </c>
      <c r="I8379">
        <v>34530.410000000003</v>
      </c>
      <c r="K8379">
        <v>9.9000000000000005E-2</v>
      </c>
      <c r="L8379">
        <v>1E-3</v>
      </c>
      <c r="M8379">
        <v>19515.156999999999</v>
      </c>
      <c r="N8379">
        <v>5.9299999999999999E-2</v>
      </c>
      <c r="O8379">
        <v>9.9920000000000009</v>
      </c>
      <c r="P8379">
        <v>7.2900000000000006E-2</v>
      </c>
      <c r="Q8379">
        <v>327935.038</v>
      </c>
      <c r="R8379" t="s">
        <v>333</v>
      </c>
      <c r="S8379" t="s">
        <v>38</v>
      </c>
      <c r="T8379" t="s">
        <v>89</v>
      </c>
      <c r="V8379" t="s">
        <v>608</v>
      </c>
      <c r="Y8379" t="s">
        <v>277</v>
      </c>
    </row>
    <row r="8380" spans="1:25" x14ac:dyDescent="0.45">
      <c r="A8380" t="s">
        <v>274</v>
      </c>
      <c r="B8380" t="s">
        <v>674</v>
      </c>
      <c r="C8380">
        <v>50799</v>
      </c>
      <c r="D8380">
        <v>3001</v>
      </c>
      <c r="F8380">
        <v>2015</v>
      </c>
      <c r="G8380">
        <v>564</v>
      </c>
      <c r="H8380">
        <v>525.66</v>
      </c>
      <c r="I8380">
        <v>23669.83</v>
      </c>
      <c r="K8380">
        <v>0.08</v>
      </c>
      <c r="L8380">
        <v>1.1000000000000001E-3</v>
      </c>
      <c r="M8380">
        <v>14012.703</v>
      </c>
      <c r="N8380">
        <v>6.1899999999999997E-2</v>
      </c>
      <c r="O8380">
        <v>8.2040000000000006</v>
      </c>
      <c r="P8380">
        <v>8.2600000000000007E-2</v>
      </c>
      <c r="Q8380">
        <v>226456.20199999999</v>
      </c>
      <c r="R8380" t="s">
        <v>333</v>
      </c>
      <c r="S8380" t="s">
        <v>38</v>
      </c>
      <c r="T8380" t="s">
        <v>89</v>
      </c>
      <c r="V8380" t="s">
        <v>608</v>
      </c>
      <c r="Y8380" t="s">
        <v>297</v>
      </c>
    </row>
    <row r="8381" spans="1:25" x14ac:dyDescent="0.45">
      <c r="A8381" t="s">
        <v>274</v>
      </c>
      <c r="B8381" t="s">
        <v>674</v>
      </c>
      <c r="C8381">
        <v>50799</v>
      </c>
      <c r="D8381">
        <v>3001</v>
      </c>
      <c r="F8381">
        <v>2016</v>
      </c>
      <c r="G8381">
        <v>511</v>
      </c>
      <c r="H8381">
        <v>478.72</v>
      </c>
      <c r="I8381">
        <v>21819.06</v>
      </c>
      <c r="K8381">
        <v>6.4000000000000001E-2</v>
      </c>
      <c r="L8381">
        <v>1E-3</v>
      </c>
      <c r="M8381">
        <v>12758.706</v>
      </c>
      <c r="N8381">
        <v>5.9200000000000003E-2</v>
      </c>
      <c r="O8381">
        <v>6.2169999999999996</v>
      </c>
      <c r="P8381">
        <v>6.5100000000000005E-2</v>
      </c>
      <c r="Q8381">
        <v>214683.772</v>
      </c>
      <c r="R8381" t="s">
        <v>333</v>
      </c>
      <c r="S8381" t="s">
        <v>38</v>
      </c>
      <c r="T8381" t="s">
        <v>89</v>
      </c>
      <c r="V8381" t="s">
        <v>608</v>
      </c>
      <c r="Y8381" t="s">
        <v>297</v>
      </c>
    </row>
    <row r="8382" spans="1:25" x14ac:dyDescent="0.45">
      <c r="A8382" t="s">
        <v>274</v>
      </c>
      <c r="B8382" t="s">
        <v>674</v>
      </c>
      <c r="C8382">
        <v>50799</v>
      </c>
      <c r="D8382">
        <v>3001</v>
      </c>
      <c r="F8382">
        <v>2017</v>
      </c>
      <c r="G8382">
        <v>355</v>
      </c>
      <c r="H8382">
        <v>318.91000000000003</v>
      </c>
      <c r="I8382">
        <v>14884.53</v>
      </c>
      <c r="K8382">
        <v>4.2000000000000003E-2</v>
      </c>
      <c r="L8382">
        <v>1E-3</v>
      </c>
      <c r="M8382">
        <v>8380.1980000000003</v>
      </c>
      <c r="N8382">
        <v>5.9200000000000003E-2</v>
      </c>
      <c r="O8382">
        <v>4.1369999999999996</v>
      </c>
      <c r="P8382">
        <v>6.4500000000000002E-2</v>
      </c>
      <c r="Q8382">
        <v>141022.31899999999</v>
      </c>
      <c r="R8382" t="s">
        <v>333</v>
      </c>
      <c r="S8382" t="s">
        <v>38</v>
      </c>
      <c r="T8382" t="s">
        <v>89</v>
      </c>
      <c r="V8382" t="s">
        <v>608</v>
      </c>
      <c r="Y8382" t="s">
        <v>299</v>
      </c>
    </row>
    <row r="8383" spans="1:25" x14ac:dyDescent="0.45">
      <c r="A8383" t="s">
        <v>274</v>
      </c>
      <c r="B8383" t="s">
        <v>674</v>
      </c>
      <c r="C8383">
        <v>50799</v>
      </c>
      <c r="D8383">
        <v>3001</v>
      </c>
      <c r="F8383">
        <v>2018</v>
      </c>
      <c r="G8383">
        <v>240</v>
      </c>
      <c r="H8383">
        <v>224.27</v>
      </c>
      <c r="I8383">
        <v>9793.19</v>
      </c>
      <c r="K8383">
        <v>2.9000000000000001E-2</v>
      </c>
      <c r="L8383">
        <v>1E-3</v>
      </c>
      <c r="M8383">
        <v>5698.866</v>
      </c>
      <c r="N8383">
        <v>5.9200000000000003E-2</v>
      </c>
      <c r="O8383">
        <v>2.9649999999999999</v>
      </c>
      <c r="P8383">
        <v>6.9099999999999995E-2</v>
      </c>
      <c r="Q8383">
        <v>95900.578999999998</v>
      </c>
      <c r="R8383" t="s">
        <v>333</v>
      </c>
      <c r="S8383" t="s">
        <v>38</v>
      </c>
      <c r="T8383" t="s">
        <v>89</v>
      </c>
      <c r="V8383" t="s">
        <v>608</v>
      </c>
      <c r="Y8383" t="s">
        <v>299</v>
      </c>
    </row>
    <row r="8384" spans="1:25" x14ac:dyDescent="0.45">
      <c r="A8384" t="s">
        <v>274</v>
      </c>
      <c r="B8384" t="s">
        <v>674</v>
      </c>
      <c r="C8384">
        <v>50799</v>
      </c>
      <c r="D8384">
        <v>3001</v>
      </c>
      <c r="F8384">
        <v>2019</v>
      </c>
      <c r="G8384">
        <v>111</v>
      </c>
      <c r="H8384">
        <v>98.22</v>
      </c>
      <c r="I8384">
        <v>4202.5200000000004</v>
      </c>
      <c r="K8384">
        <v>1.2E-2</v>
      </c>
      <c r="L8384">
        <v>1E-3</v>
      </c>
      <c r="M8384">
        <v>2441.8609999999999</v>
      </c>
      <c r="N8384">
        <v>5.9200000000000003E-2</v>
      </c>
      <c r="O8384">
        <v>1.387</v>
      </c>
      <c r="P8384">
        <v>7.6999999999999999E-2</v>
      </c>
      <c r="Q8384">
        <v>41098.360999999997</v>
      </c>
      <c r="R8384" t="s">
        <v>333</v>
      </c>
      <c r="S8384" t="s">
        <v>38</v>
      </c>
      <c r="T8384" t="s">
        <v>89</v>
      </c>
      <c r="V8384" t="s">
        <v>608</v>
      </c>
      <c r="Y8384" t="s">
        <v>299</v>
      </c>
    </row>
    <row r="8385" spans="1:25" x14ac:dyDescent="0.45">
      <c r="A8385" t="s">
        <v>274</v>
      </c>
      <c r="B8385" t="s">
        <v>674</v>
      </c>
      <c r="C8385">
        <v>50799</v>
      </c>
      <c r="D8385">
        <v>3001</v>
      </c>
      <c r="F8385">
        <v>2020</v>
      </c>
      <c r="G8385">
        <v>86</v>
      </c>
      <c r="H8385">
        <v>77.38</v>
      </c>
      <c r="I8385">
        <v>3249.34</v>
      </c>
      <c r="K8385">
        <v>0.01</v>
      </c>
      <c r="L8385">
        <v>1E-3</v>
      </c>
      <c r="M8385">
        <v>1902.164</v>
      </c>
      <c r="N8385">
        <v>5.9200000000000003E-2</v>
      </c>
      <c r="O8385">
        <v>1.0369999999999999</v>
      </c>
      <c r="P8385">
        <v>7.3999999999999996E-2</v>
      </c>
      <c r="Q8385">
        <v>32013.481</v>
      </c>
      <c r="R8385" t="s">
        <v>333</v>
      </c>
      <c r="S8385" t="s">
        <v>38</v>
      </c>
      <c r="T8385" t="s">
        <v>89</v>
      </c>
      <c r="V8385" t="s">
        <v>608</v>
      </c>
      <c r="Y8385" t="s">
        <v>147</v>
      </c>
    </row>
    <row r="8386" spans="1:25" x14ac:dyDescent="0.45">
      <c r="A8386" t="s">
        <v>274</v>
      </c>
      <c r="B8386" t="s">
        <v>674</v>
      </c>
      <c r="C8386">
        <v>50799</v>
      </c>
      <c r="D8386">
        <v>3001</v>
      </c>
      <c r="F8386">
        <v>2021</v>
      </c>
      <c r="G8386">
        <v>134</v>
      </c>
      <c r="H8386">
        <v>117.43</v>
      </c>
      <c r="I8386">
        <v>5039.49</v>
      </c>
      <c r="K8386">
        <v>1.4999999999999999E-2</v>
      </c>
      <c r="L8386">
        <v>1E-3</v>
      </c>
      <c r="M8386">
        <v>2965.5450000000001</v>
      </c>
      <c r="N8386">
        <v>5.9200000000000003E-2</v>
      </c>
      <c r="O8386">
        <v>1.5409999999999999</v>
      </c>
      <c r="P8386">
        <v>6.9199999999999998E-2</v>
      </c>
      <c r="Q8386">
        <v>49904.409</v>
      </c>
      <c r="R8386" t="s">
        <v>333</v>
      </c>
      <c r="S8386" t="s">
        <v>38</v>
      </c>
      <c r="T8386" t="s">
        <v>89</v>
      </c>
      <c r="V8386" t="s">
        <v>608</v>
      </c>
      <c r="Y8386" t="s">
        <v>152</v>
      </c>
    </row>
    <row r="8387" spans="1:25" x14ac:dyDescent="0.45">
      <c r="A8387" t="s">
        <v>274</v>
      </c>
      <c r="B8387" t="s">
        <v>674</v>
      </c>
      <c r="C8387">
        <v>50799</v>
      </c>
      <c r="D8387">
        <v>3001</v>
      </c>
      <c r="F8387">
        <v>2022</v>
      </c>
      <c r="G8387">
        <v>280</v>
      </c>
      <c r="H8387">
        <v>254.84</v>
      </c>
      <c r="I8387">
        <v>11856.83</v>
      </c>
      <c r="K8387">
        <v>3.4000000000000002E-2</v>
      </c>
      <c r="L8387">
        <v>1E-3</v>
      </c>
      <c r="M8387">
        <v>6834.6090000000004</v>
      </c>
      <c r="N8387">
        <v>5.9299999999999999E-2</v>
      </c>
      <c r="O8387">
        <v>3.327</v>
      </c>
      <c r="P8387">
        <v>6.6600000000000006E-2</v>
      </c>
      <c r="Q8387">
        <v>114978.247</v>
      </c>
      <c r="R8387" t="s">
        <v>333</v>
      </c>
      <c r="S8387" t="s">
        <v>38</v>
      </c>
      <c r="T8387" t="s">
        <v>89</v>
      </c>
      <c r="V8387" t="s">
        <v>608</v>
      </c>
      <c r="Y8387" t="s">
        <v>152</v>
      </c>
    </row>
    <row r="8388" spans="1:25" x14ac:dyDescent="0.45">
      <c r="A8388" t="s">
        <v>274</v>
      </c>
      <c r="B8388" t="s">
        <v>674</v>
      </c>
      <c r="C8388">
        <v>50799</v>
      </c>
      <c r="D8388">
        <v>3001</v>
      </c>
      <c r="F8388">
        <v>2023</v>
      </c>
      <c r="G8388">
        <v>123</v>
      </c>
      <c r="H8388">
        <v>109.35</v>
      </c>
      <c r="I8388">
        <v>4783.24</v>
      </c>
      <c r="K8388">
        <v>1.4E-2</v>
      </c>
      <c r="L8388">
        <v>1E-3</v>
      </c>
      <c r="M8388">
        <v>2832.172</v>
      </c>
      <c r="N8388">
        <v>5.9200000000000003E-2</v>
      </c>
      <c r="O8388">
        <v>1.444</v>
      </c>
      <c r="P8388">
        <v>7.0300000000000001E-2</v>
      </c>
      <c r="Q8388">
        <v>47658.862999999998</v>
      </c>
      <c r="R8388" t="s">
        <v>333</v>
      </c>
      <c r="S8388" t="s">
        <v>38</v>
      </c>
      <c r="T8388" t="s">
        <v>89</v>
      </c>
      <c r="V8388" t="s">
        <v>608</v>
      </c>
      <c r="Y8388" t="s">
        <v>152</v>
      </c>
    </row>
    <row r="8389" spans="1:25" x14ac:dyDescent="0.45">
      <c r="A8389" t="s">
        <v>274</v>
      </c>
      <c r="B8389" t="s">
        <v>675</v>
      </c>
      <c r="C8389">
        <v>50852</v>
      </c>
      <c r="D8389">
        <v>2001</v>
      </c>
      <c r="F8389">
        <v>2009</v>
      </c>
      <c r="G8389">
        <v>103</v>
      </c>
      <c r="H8389">
        <v>89.16</v>
      </c>
      <c r="I8389">
        <v>5298.91</v>
      </c>
      <c r="K8389">
        <v>1.6E-2</v>
      </c>
      <c r="L8389">
        <v>1E-3</v>
      </c>
      <c r="M8389">
        <v>3073.4769999999999</v>
      </c>
      <c r="N8389">
        <v>5.91E-2</v>
      </c>
      <c r="O8389">
        <v>1.4610000000000001</v>
      </c>
      <c r="P8389">
        <v>6.3299999999999995E-2</v>
      </c>
      <c r="Q8389">
        <v>51715.178999999996</v>
      </c>
      <c r="R8389" t="s">
        <v>333</v>
      </c>
      <c r="S8389" t="s">
        <v>38</v>
      </c>
      <c r="T8389" t="s">
        <v>89</v>
      </c>
      <c r="V8389" t="s">
        <v>32</v>
      </c>
      <c r="Y8389" t="s">
        <v>103</v>
      </c>
    </row>
    <row r="8390" spans="1:25" x14ac:dyDescent="0.45">
      <c r="A8390" t="s">
        <v>274</v>
      </c>
      <c r="B8390" t="s">
        <v>675</v>
      </c>
      <c r="C8390">
        <v>50852</v>
      </c>
      <c r="D8390">
        <v>2001</v>
      </c>
      <c r="F8390">
        <v>2010</v>
      </c>
      <c r="G8390">
        <v>493</v>
      </c>
      <c r="H8390">
        <v>437.17</v>
      </c>
      <c r="I8390">
        <v>26098.66</v>
      </c>
      <c r="K8390">
        <v>7.6999999999999999E-2</v>
      </c>
      <c r="L8390">
        <v>1E-3</v>
      </c>
      <c r="M8390">
        <v>15230.644</v>
      </c>
      <c r="N8390">
        <v>5.8700000000000002E-2</v>
      </c>
      <c r="O8390">
        <v>7.1749999999999998</v>
      </c>
      <c r="P8390">
        <v>7.9200000000000007E-2</v>
      </c>
      <c r="Q8390">
        <v>256270.74299999999</v>
      </c>
      <c r="R8390" t="s">
        <v>333</v>
      </c>
      <c r="S8390" t="s">
        <v>38</v>
      </c>
      <c r="T8390" t="s">
        <v>89</v>
      </c>
      <c r="V8390" t="s">
        <v>32</v>
      </c>
      <c r="Y8390" t="s">
        <v>103</v>
      </c>
    </row>
    <row r="8391" spans="1:25" x14ac:dyDescent="0.45">
      <c r="A8391" t="s">
        <v>274</v>
      </c>
      <c r="B8391" t="s">
        <v>675</v>
      </c>
      <c r="C8391">
        <v>50852</v>
      </c>
      <c r="D8391">
        <v>2001</v>
      </c>
      <c r="F8391">
        <v>2011</v>
      </c>
      <c r="G8391">
        <v>466</v>
      </c>
      <c r="H8391">
        <v>418.89</v>
      </c>
      <c r="I8391">
        <v>25334.85</v>
      </c>
      <c r="K8391">
        <v>7.4999999999999997E-2</v>
      </c>
      <c r="L8391">
        <v>1E-3</v>
      </c>
      <c r="M8391">
        <v>14818.951999999999</v>
      </c>
      <c r="N8391">
        <v>5.8799999999999998E-2</v>
      </c>
      <c r="O8391">
        <v>6.5949999999999998</v>
      </c>
      <c r="P8391">
        <v>6.3899999999999998E-2</v>
      </c>
      <c r="Q8391">
        <v>249360.15299999999</v>
      </c>
      <c r="R8391" t="s">
        <v>333</v>
      </c>
      <c r="S8391" t="s">
        <v>38</v>
      </c>
      <c r="T8391" t="s">
        <v>89</v>
      </c>
      <c r="V8391" t="s">
        <v>32</v>
      </c>
      <c r="Y8391" t="s">
        <v>103</v>
      </c>
    </row>
    <row r="8392" spans="1:25" x14ac:dyDescent="0.45">
      <c r="A8392" t="s">
        <v>274</v>
      </c>
      <c r="B8392" t="s">
        <v>675</v>
      </c>
      <c r="C8392">
        <v>50852</v>
      </c>
      <c r="D8392">
        <v>2001</v>
      </c>
      <c r="F8392">
        <v>2012</v>
      </c>
      <c r="G8392">
        <v>870</v>
      </c>
      <c r="H8392">
        <v>798.93</v>
      </c>
      <c r="I8392">
        <v>50585.85</v>
      </c>
      <c r="K8392">
        <v>0.14399999999999999</v>
      </c>
      <c r="L8392">
        <v>1E-3</v>
      </c>
      <c r="M8392">
        <v>28444.953000000001</v>
      </c>
      <c r="N8392">
        <v>5.8999999999999997E-2</v>
      </c>
      <c r="O8392">
        <v>14.157</v>
      </c>
      <c r="P8392">
        <v>6.6500000000000004E-2</v>
      </c>
      <c r="Q8392">
        <v>478646.64399999997</v>
      </c>
      <c r="R8392" t="s">
        <v>333</v>
      </c>
      <c r="S8392" t="s">
        <v>38</v>
      </c>
      <c r="T8392" t="s">
        <v>89</v>
      </c>
      <c r="V8392" t="s">
        <v>32</v>
      </c>
      <c r="Y8392" t="s">
        <v>283</v>
      </c>
    </row>
    <row r="8393" spans="1:25" x14ac:dyDescent="0.45">
      <c r="A8393" t="s">
        <v>274</v>
      </c>
      <c r="B8393" t="s">
        <v>675</v>
      </c>
      <c r="C8393">
        <v>50852</v>
      </c>
      <c r="D8393">
        <v>2001</v>
      </c>
      <c r="F8393">
        <v>2013</v>
      </c>
      <c r="G8393">
        <v>1606</v>
      </c>
      <c r="H8393">
        <v>1491.94</v>
      </c>
      <c r="I8393">
        <v>93694.34</v>
      </c>
      <c r="K8393">
        <v>0.26900000000000002</v>
      </c>
      <c r="L8393">
        <v>1E-3</v>
      </c>
      <c r="M8393">
        <v>53338.135999999999</v>
      </c>
      <c r="N8393">
        <v>5.91E-2</v>
      </c>
      <c r="O8393">
        <v>27.591999999999999</v>
      </c>
      <c r="P8393">
        <v>6.5799999999999997E-2</v>
      </c>
      <c r="Q8393">
        <v>897524.66399999999</v>
      </c>
      <c r="R8393" t="s">
        <v>333</v>
      </c>
      <c r="S8393" t="s">
        <v>38</v>
      </c>
      <c r="T8393" t="s">
        <v>89</v>
      </c>
      <c r="V8393" t="s">
        <v>32</v>
      </c>
      <c r="Y8393" t="s">
        <v>283</v>
      </c>
    </row>
    <row r="8394" spans="1:25" x14ac:dyDescent="0.45">
      <c r="A8394" t="s">
        <v>274</v>
      </c>
      <c r="B8394" t="s">
        <v>675</v>
      </c>
      <c r="C8394">
        <v>50852</v>
      </c>
      <c r="D8394">
        <v>2001</v>
      </c>
      <c r="F8394">
        <v>2014</v>
      </c>
      <c r="G8394">
        <v>2459</v>
      </c>
      <c r="H8394">
        <v>2299.7399999999998</v>
      </c>
      <c r="I8394">
        <v>152616.59</v>
      </c>
      <c r="K8394">
        <v>0.432</v>
      </c>
      <c r="L8394">
        <v>1E-3</v>
      </c>
      <c r="M8394">
        <v>85628.671000000002</v>
      </c>
      <c r="N8394">
        <v>5.91E-2</v>
      </c>
      <c r="O8394">
        <v>41.095999999999997</v>
      </c>
      <c r="P8394">
        <v>6.2300000000000001E-2</v>
      </c>
      <c r="Q8394">
        <v>1440843.145</v>
      </c>
      <c r="R8394" t="s">
        <v>333</v>
      </c>
      <c r="S8394" t="s">
        <v>38</v>
      </c>
      <c r="T8394" t="s">
        <v>89</v>
      </c>
      <c r="V8394" t="s">
        <v>32</v>
      </c>
      <c r="Y8394" t="s">
        <v>283</v>
      </c>
    </row>
    <row r="8395" spans="1:25" x14ac:dyDescent="0.45">
      <c r="A8395" t="s">
        <v>274</v>
      </c>
      <c r="B8395" t="s">
        <v>675</v>
      </c>
      <c r="C8395">
        <v>50852</v>
      </c>
      <c r="D8395">
        <v>2001</v>
      </c>
      <c r="F8395">
        <v>2015</v>
      </c>
      <c r="G8395">
        <v>551</v>
      </c>
      <c r="H8395">
        <v>505.75</v>
      </c>
      <c r="I8395">
        <v>31429.54</v>
      </c>
      <c r="K8395">
        <v>9.0999999999999998E-2</v>
      </c>
      <c r="L8395">
        <v>1E-3</v>
      </c>
      <c r="M8395">
        <v>18007.605</v>
      </c>
      <c r="N8395">
        <v>5.91E-2</v>
      </c>
      <c r="O8395">
        <v>9.423</v>
      </c>
      <c r="P8395">
        <v>6.83E-2</v>
      </c>
      <c r="Q8395">
        <v>303022.33199999999</v>
      </c>
      <c r="R8395" t="s">
        <v>333</v>
      </c>
      <c r="S8395" t="s">
        <v>38</v>
      </c>
      <c r="T8395" t="s">
        <v>89</v>
      </c>
      <c r="V8395" t="s">
        <v>32</v>
      </c>
      <c r="Y8395" t="s">
        <v>284</v>
      </c>
    </row>
    <row r="8396" spans="1:25" x14ac:dyDescent="0.45">
      <c r="A8396" t="s">
        <v>274</v>
      </c>
      <c r="B8396" t="s">
        <v>675</v>
      </c>
      <c r="C8396">
        <v>50852</v>
      </c>
      <c r="D8396">
        <v>2001</v>
      </c>
      <c r="F8396">
        <v>2016</v>
      </c>
      <c r="G8396">
        <v>566</v>
      </c>
      <c r="H8396">
        <v>524.48</v>
      </c>
      <c r="I8396">
        <v>33308.239999999998</v>
      </c>
      <c r="K8396">
        <v>9.6000000000000002E-2</v>
      </c>
      <c r="L8396">
        <v>1E-3</v>
      </c>
      <c r="M8396">
        <v>19010.453000000001</v>
      </c>
      <c r="N8396">
        <v>5.91E-2</v>
      </c>
      <c r="O8396">
        <v>9.3979999999999997</v>
      </c>
      <c r="P8396">
        <v>7.4099999999999999E-2</v>
      </c>
      <c r="Q8396">
        <v>319897.72600000002</v>
      </c>
      <c r="R8396" t="s">
        <v>333</v>
      </c>
      <c r="S8396" t="s">
        <v>38</v>
      </c>
      <c r="T8396" t="s">
        <v>89</v>
      </c>
      <c r="V8396" t="s">
        <v>32</v>
      </c>
      <c r="Y8396" t="s">
        <v>284</v>
      </c>
    </row>
    <row r="8397" spans="1:25" x14ac:dyDescent="0.45">
      <c r="A8397" t="s">
        <v>274</v>
      </c>
      <c r="B8397" t="s">
        <v>675</v>
      </c>
      <c r="C8397">
        <v>50852</v>
      </c>
      <c r="D8397">
        <v>2001</v>
      </c>
      <c r="F8397">
        <v>2017</v>
      </c>
      <c r="G8397">
        <v>92</v>
      </c>
      <c r="H8397">
        <v>71.16</v>
      </c>
      <c r="I8397">
        <v>3762.47</v>
      </c>
      <c r="K8397">
        <v>1.2E-2</v>
      </c>
      <c r="L8397">
        <v>1E-3</v>
      </c>
      <c r="M8397">
        <v>2303.306</v>
      </c>
      <c r="N8397">
        <v>5.8500000000000003E-2</v>
      </c>
      <c r="O8397">
        <v>1.262</v>
      </c>
      <c r="P8397">
        <v>0.1009</v>
      </c>
      <c r="Q8397">
        <v>38760.839</v>
      </c>
      <c r="R8397" t="s">
        <v>333</v>
      </c>
      <c r="S8397" t="s">
        <v>38</v>
      </c>
      <c r="T8397" t="s">
        <v>89</v>
      </c>
      <c r="V8397" t="s">
        <v>32</v>
      </c>
      <c r="Y8397" t="s">
        <v>285</v>
      </c>
    </row>
    <row r="8398" spans="1:25" x14ac:dyDescent="0.45">
      <c r="A8398" t="s">
        <v>274</v>
      </c>
      <c r="B8398" t="s">
        <v>675</v>
      </c>
      <c r="C8398">
        <v>50852</v>
      </c>
      <c r="D8398">
        <v>2001</v>
      </c>
      <c r="F8398">
        <v>2018</v>
      </c>
      <c r="G8398">
        <v>72</v>
      </c>
      <c r="H8398">
        <v>61.39</v>
      </c>
      <c r="I8398">
        <v>3356.83</v>
      </c>
      <c r="K8398">
        <v>0.01</v>
      </c>
      <c r="L8398">
        <v>1E-3</v>
      </c>
      <c r="M8398">
        <v>2043.414</v>
      </c>
      <c r="N8398">
        <v>5.9299999999999999E-2</v>
      </c>
      <c r="O8398">
        <v>0.98</v>
      </c>
      <c r="P8398">
        <v>7.8200000000000006E-2</v>
      </c>
      <c r="Q8398">
        <v>34379.788999999997</v>
      </c>
      <c r="R8398" t="s">
        <v>333</v>
      </c>
      <c r="S8398" t="s">
        <v>38</v>
      </c>
      <c r="T8398" t="s">
        <v>89</v>
      </c>
      <c r="V8398" t="s">
        <v>32</v>
      </c>
      <c r="Y8398" t="s">
        <v>285</v>
      </c>
    </row>
    <row r="8399" spans="1:25" x14ac:dyDescent="0.45">
      <c r="A8399" t="s">
        <v>274</v>
      </c>
      <c r="B8399" t="s">
        <v>675</v>
      </c>
      <c r="C8399">
        <v>50852</v>
      </c>
      <c r="D8399">
        <v>2001</v>
      </c>
      <c r="F8399">
        <v>2019</v>
      </c>
      <c r="G8399">
        <v>25</v>
      </c>
      <c r="H8399">
        <v>21.82</v>
      </c>
      <c r="I8399">
        <v>1373.52</v>
      </c>
      <c r="K8399">
        <v>4.0000000000000001E-3</v>
      </c>
      <c r="L8399">
        <v>1E-3</v>
      </c>
      <c r="M8399">
        <v>783.57500000000005</v>
      </c>
      <c r="N8399">
        <v>5.9200000000000003E-2</v>
      </c>
      <c r="O8399">
        <v>0.40600000000000003</v>
      </c>
      <c r="P8399">
        <v>7.8399999999999997E-2</v>
      </c>
      <c r="Q8399">
        <v>13183.255999999999</v>
      </c>
      <c r="R8399" t="s">
        <v>333</v>
      </c>
      <c r="S8399" t="s">
        <v>38</v>
      </c>
      <c r="T8399" t="s">
        <v>89</v>
      </c>
      <c r="V8399" t="s">
        <v>32</v>
      </c>
      <c r="Y8399" t="s">
        <v>285</v>
      </c>
    </row>
    <row r="8400" spans="1:25" x14ac:dyDescent="0.45">
      <c r="A8400" t="s">
        <v>274</v>
      </c>
      <c r="B8400" t="s">
        <v>675</v>
      </c>
      <c r="C8400">
        <v>50852</v>
      </c>
      <c r="D8400">
        <v>2001</v>
      </c>
      <c r="F8400">
        <v>2020</v>
      </c>
      <c r="G8400">
        <v>29</v>
      </c>
      <c r="H8400">
        <v>22.45</v>
      </c>
      <c r="I8400">
        <v>1131.79</v>
      </c>
      <c r="K8400">
        <v>4.0000000000000001E-3</v>
      </c>
      <c r="L8400">
        <v>1E-3</v>
      </c>
      <c r="M8400">
        <v>719.89</v>
      </c>
      <c r="N8400">
        <v>5.91E-2</v>
      </c>
      <c r="O8400">
        <v>0.41299999999999998</v>
      </c>
      <c r="P8400">
        <v>0.1053</v>
      </c>
      <c r="Q8400">
        <v>12117.073</v>
      </c>
      <c r="R8400" t="s">
        <v>333</v>
      </c>
      <c r="S8400" t="s">
        <v>38</v>
      </c>
      <c r="T8400" t="s">
        <v>89</v>
      </c>
      <c r="V8400" t="s">
        <v>32</v>
      </c>
      <c r="Y8400" t="s">
        <v>160</v>
      </c>
    </row>
    <row r="8401" spans="1:25" x14ac:dyDescent="0.45">
      <c r="A8401" t="s">
        <v>274</v>
      </c>
      <c r="B8401" t="s">
        <v>675</v>
      </c>
      <c r="C8401">
        <v>50852</v>
      </c>
      <c r="D8401">
        <v>2001</v>
      </c>
      <c r="F8401">
        <v>2021</v>
      </c>
      <c r="G8401">
        <v>0</v>
      </c>
      <c r="H8401">
        <v>0</v>
      </c>
      <c r="R8401" t="s">
        <v>333</v>
      </c>
      <c r="S8401" t="s">
        <v>38</v>
      </c>
      <c r="T8401" t="s">
        <v>89</v>
      </c>
      <c r="V8401" t="s">
        <v>32</v>
      </c>
      <c r="Y8401" t="s">
        <v>161</v>
      </c>
    </row>
    <row r="8402" spans="1:25" x14ac:dyDescent="0.45">
      <c r="A8402" t="s">
        <v>274</v>
      </c>
      <c r="B8402" t="s">
        <v>675</v>
      </c>
      <c r="C8402">
        <v>50852</v>
      </c>
      <c r="D8402">
        <v>2001</v>
      </c>
      <c r="F8402">
        <v>2022</v>
      </c>
      <c r="G8402">
        <v>0</v>
      </c>
      <c r="H8402">
        <v>0</v>
      </c>
      <c r="R8402" t="s">
        <v>333</v>
      </c>
      <c r="S8402" t="s">
        <v>38</v>
      </c>
      <c r="T8402" t="s">
        <v>89</v>
      </c>
      <c r="V8402" t="s">
        <v>32</v>
      </c>
      <c r="Y8402" t="s">
        <v>161</v>
      </c>
    </row>
    <row r="8403" spans="1:25" x14ac:dyDescent="0.45">
      <c r="A8403" t="s">
        <v>274</v>
      </c>
      <c r="B8403" t="s">
        <v>675</v>
      </c>
      <c r="C8403">
        <v>50852</v>
      </c>
      <c r="D8403">
        <v>2001</v>
      </c>
      <c r="F8403">
        <v>2023</v>
      </c>
      <c r="G8403">
        <v>0</v>
      </c>
      <c r="H8403">
        <v>0</v>
      </c>
      <c r="R8403" t="s">
        <v>333</v>
      </c>
      <c r="S8403" t="s">
        <v>38</v>
      </c>
      <c r="T8403" t="s">
        <v>89</v>
      </c>
      <c r="V8403" t="s">
        <v>32</v>
      </c>
      <c r="Y8403" t="s">
        <v>161</v>
      </c>
    </row>
    <row r="8404" spans="1:25" x14ac:dyDescent="0.45">
      <c r="A8404" t="s">
        <v>335</v>
      </c>
      <c r="B8404" t="s">
        <v>676</v>
      </c>
      <c r="C8404">
        <v>50978</v>
      </c>
      <c r="D8404" t="s">
        <v>479</v>
      </c>
      <c r="F8404">
        <v>2009</v>
      </c>
      <c r="G8404">
        <v>375</v>
      </c>
      <c r="H8404">
        <v>311.91000000000003</v>
      </c>
      <c r="I8404">
        <v>7088</v>
      </c>
      <c r="K8404">
        <v>2.5000000000000001E-2</v>
      </c>
      <c r="L8404">
        <v>1E-3</v>
      </c>
      <c r="M8404">
        <v>4871.3559999999998</v>
      </c>
      <c r="N8404">
        <v>5.9400000000000001E-2</v>
      </c>
      <c r="O8404">
        <v>1.1970000000000001</v>
      </c>
      <c r="P8404">
        <v>4.1700000000000001E-2</v>
      </c>
      <c r="Q8404">
        <v>81971.157000000007</v>
      </c>
      <c r="R8404" t="s">
        <v>333</v>
      </c>
      <c r="S8404" t="s">
        <v>38</v>
      </c>
      <c r="T8404" t="s">
        <v>89</v>
      </c>
      <c r="V8404" t="s">
        <v>677</v>
      </c>
      <c r="Y8404" t="s">
        <v>107</v>
      </c>
    </row>
    <row r="8405" spans="1:25" x14ac:dyDescent="0.45">
      <c r="A8405" t="s">
        <v>335</v>
      </c>
      <c r="B8405" t="s">
        <v>676</v>
      </c>
      <c r="C8405">
        <v>50978</v>
      </c>
      <c r="D8405" t="s">
        <v>479</v>
      </c>
      <c r="F8405">
        <v>2010</v>
      </c>
      <c r="G8405">
        <v>523</v>
      </c>
      <c r="H8405">
        <v>460.94</v>
      </c>
      <c r="I8405">
        <v>11062.32</v>
      </c>
      <c r="K8405">
        <v>3.6999999999999998E-2</v>
      </c>
      <c r="L8405">
        <v>1E-3</v>
      </c>
      <c r="M8405">
        <v>7478.0119999999997</v>
      </c>
      <c r="N8405">
        <v>5.9700000000000003E-2</v>
      </c>
      <c r="O8405">
        <v>1.8080000000000001</v>
      </c>
      <c r="P8405">
        <v>3.44E-2</v>
      </c>
      <c r="Q8405">
        <v>124716.268</v>
      </c>
      <c r="R8405" t="s">
        <v>333</v>
      </c>
      <c r="S8405" t="s">
        <v>38</v>
      </c>
      <c r="T8405" t="s">
        <v>89</v>
      </c>
      <c r="V8405" t="s">
        <v>677</v>
      </c>
      <c r="Y8405" t="s">
        <v>107</v>
      </c>
    </row>
    <row r="8406" spans="1:25" x14ac:dyDescent="0.45">
      <c r="A8406" t="s">
        <v>335</v>
      </c>
      <c r="B8406" t="s">
        <v>676</v>
      </c>
      <c r="C8406">
        <v>50978</v>
      </c>
      <c r="D8406" t="s">
        <v>479</v>
      </c>
      <c r="F8406">
        <v>2011</v>
      </c>
      <c r="G8406">
        <v>336</v>
      </c>
      <c r="H8406">
        <v>295.81</v>
      </c>
      <c r="I8406">
        <v>7539.69</v>
      </c>
      <c r="K8406">
        <v>2.5000000000000001E-2</v>
      </c>
      <c r="L8406">
        <v>1E-3</v>
      </c>
      <c r="M8406">
        <v>4964.5370000000003</v>
      </c>
      <c r="N8406">
        <v>5.9299999999999999E-2</v>
      </c>
      <c r="O8406">
        <v>1.0549999999999999</v>
      </c>
      <c r="P8406">
        <v>3.4299999999999997E-2</v>
      </c>
      <c r="Q8406">
        <v>83547.778000000006</v>
      </c>
      <c r="R8406" t="s">
        <v>333</v>
      </c>
      <c r="S8406" t="s">
        <v>38</v>
      </c>
      <c r="T8406" t="s">
        <v>89</v>
      </c>
      <c r="V8406" t="s">
        <v>677</v>
      </c>
      <c r="Y8406" t="s">
        <v>107</v>
      </c>
    </row>
    <row r="8407" spans="1:25" x14ac:dyDescent="0.45">
      <c r="A8407" t="s">
        <v>335</v>
      </c>
      <c r="B8407" t="s">
        <v>676</v>
      </c>
      <c r="C8407">
        <v>50978</v>
      </c>
      <c r="D8407" t="s">
        <v>479</v>
      </c>
      <c r="F8407">
        <v>2012</v>
      </c>
      <c r="G8407">
        <v>1032</v>
      </c>
      <c r="H8407">
        <v>896.77</v>
      </c>
      <c r="I8407">
        <v>26358.34</v>
      </c>
      <c r="K8407">
        <v>8.4000000000000005E-2</v>
      </c>
      <c r="L8407">
        <v>1E-3</v>
      </c>
      <c r="M8407">
        <v>16666.825000000001</v>
      </c>
      <c r="N8407">
        <v>5.9299999999999999E-2</v>
      </c>
      <c r="O8407">
        <v>3.794</v>
      </c>
      <c r="P8407">
        <v>3.6700000000000003E-2</v>
      </c>
      <c r="Q8407">
        <v>280451.42</v>
      </c>
      <c r="R8407" t="s">
        <v>333</v>
      </c>
      <c r="S8407" t="s">
        <v>38</v>
      </c>
      <c r="T8407" t="s">
        <v>89</v>
      </c>
      <c r="V8407" t="s">
        <v>677</v>
      </c>
      <c r="Y8407" t="s">
        <v>107</v>
      </c>
    </row>
    <row r="8408" spans="1:25" x14ac:dyDescent="0.45">
      <c r="A8408" t="s">
        <v>335</v>
      </c>
      <c r="B8408" t="s">
        <v>676</v>
      </c>
      <c r="C8408">
        <v>50978</v>
      </c>
      <c r="D8408" t="s">
        <v>479</v>
      </c>
      <c r="F8408">
        <v>2013</v>
      </c>
      <c r="G8408">
        <v>631</v>
      </c>
      <c r="H8408">
        <v>549.78</v>
      </c>
      <c r="I8408">
        <v>16309.95</v>
      </c>
      <c r="K8408">
        <v>5.1999999999999998E-2</v>
      </c>
      <c r="L8408">
        <v>1E-3</v>
      </c>
      <c r="M8408">
        <v>10416.361000000001</v>
      </c>
      <c r="N8408">
        <v>5.9900000000000002E-2</v>
      </c>
      <c r="O8408">
        <v>2.4609999999999999</v>
      </c>
      <c r="P8408">
        <v>3.8800000000000001E-2</v>
      </c>
      <c r="Q8408">
        <v>173559.726</v>
      </c>
      <c r="R8408" t="s">
        <v>333</v>
      </c>
      <c r="S8408" t="s">
        <v>38</v>
      </c>
      <c r="T8408" t="s">
        <v>89</v>
      </c>
      <c r="V8408" t="s">
        <v>677</v>
      </c>
      <c r="Y8408" t="s">
        <v>107</v>
      </c>
    </row>
    <row r="8409" spans="1:25" x14ac:dyDescent="0.45">
      <c r="A8409" t="s">
        <v>335</v>
      </c>
      <c r="B8409" t="s">
        <v>676</v>
      </c>
      <c r="C8409">
        <v>50978</v>
      </c>
      <c r="D8409" t="s">
        <v>479</v>
      </c>
      <c r="F8409">
        <v>2014</v>
      </c>
      <c r="G8409">
        <v>1441</v>
      </c>
      <c r="H8409">
        <v>1285.23</v>
      </c>
      <c r="I8409">
        <v>38032.89</v>
      </c>
      <c r="K8409">
        <v>0.122</v>
      </c>
      <c r="L8409">
        <v>1E-3</v>
      </c>
      <c r="M8409">
        <v>24229.294000000002</v>
      </c>
      <c r="N8409">
        <v>5.9299999999999999E-2</v>
      </c>
      <c r="O8409">
        <v>5.4630000000000001</v>
      </c>
      <c r="P8409">
        <v>2.76E-2</v>
      </c>
      <c r="Q8409">
        <v>407734.33</v>
      </c>
      <c r="R8409" t="s">
        <v>333</v>
      </c>
      <c r="S8409" t="s">
        <v>38</v>
      </c>
      <c r="T8409" t="s">
        <v>89</v>
      </c>
      <c r="V8409" t="s">
        <v>677</v>
      </c>
      <c r="Y8409" t="s">
        <v>107</v>
      </c>
    </row>
    <row r="8410" spans="1:25" x14ac:dyDescent="0.45">
      <c r="A8410" t="s">
        <v>335</v>
      </c>
      <c r="B8410" t="s">
        <v>676</v>
      </c>
      <c r="C8410">
        <v>50978</v>
      </c>
      <c r="D8410" t="s">
        <v>479</v>
      </c>
      <c r="F8410">
        <v>2015</v>
      </c>
      <c r="G8410">
        <v>4208</v>
      </c>
      <c r="H8410">
        <v>3816.62</v>
      </c>
      <c r="I8410">
        <v>119479.43</v>
      </c>
      <c r="K8410">
        <v>0.38700000000000001</v>
      </c>
      <c r="L8410">
        <v>1E-3</v>
      </c>
      <c r="M8410">
        <v>76507.145999999993</v>
      </c>
      <c r="N8410">
        <v>5.9499999999999997E-2</v>
      </c>
      <c r="O8410">
        <v>17.608000000000001</v>
      </c>
      <c r="P8410">
        <v>3.0200000000000001E-2</v>
      </c>
      <c r="Q8410">
        <v>1282401.753</v>
      </c>
      <c r="R8410" t="s">
        <v>333</v>
      </c>
      <c r="S8410" t="s">
        <v>38</v>
      </c>
      <c r="T8410" t="s">
        <v>89</v>
      </c>
      <c r="V8410" t="s">
        <v>677</v>
      </c>
      <c r="Y8410" t="s">
        <v>146</v>
      </c>
    </row>
    <row r="8411" spans="1:25" x14ac:dyDescent="0.45">
      <c r="A8411" t="s">
        <v>335</v>
      </c>
      <c r="B8411" t="s">
        <v>676</v>
      </c>
      <c r="C8411">
        <v>50978</v>
      </c>
      <c r="D8411" t="s">
        <v>479</v>
      </c>
      <c r="F8411">
        <v>2016</v>
      </c>
      <c r="G8411">
        <v>2694</v>
      </c>
      <c r="H8411">
        <v>2421.13</v>
      </c>
      <c r="I8411">
        <v>77795.53</v>
      </c>
      <c r="K8411">
        <v>0.24299999999999999</v>
      </c>
      <c r="L8411">
        <v>1E-3</v>
      </c>
      <c r="M8411">
        <v>48101.686999999998</v>
      </c>
      <c r="N8411">
        <v>5.9299999999999999E-2</v>
      </c>
      <c r="O8411">
        <v>11.196</v>
      </c>
      <c r="P8411">
        <v>2.9000000000000001E-2</v>
      </c>
      <c r="Q8411">
        <v>809396.85400000005</v>
      </c>
      <c r="R8411" t="s">
        <v>333</v>
      </c>
      <c r="S8411" t="s">
        <v>38</v>
      </c>
      <c r="T8411" t="s">
        <v>89</v>
      </c>
      <c r="V8411" t="s">
        <v>677</v>
      </c>
      <c r="Y8411" t="s">
        <v>146</v>
      </c>
    </row>
    <row r="8412" spans="1:25" x14ac:dyDescent="0.45">
      <c r="A8412" t="s">
        <v>335</v>
      </c>
      <c r="B8412" t="s">
        <v>676</v>
      </c>
      <c r="C8412">
        <v>50978</v>
      </c>
      <c r="D8412" t="s">
        <v>479</v>
      </c>
      <c r="F8412">
        <v>2017</v>
      </c>
      <c r="G8412">
        <v>1173</v>
      </c>
      <c r="H8412">
        <v>1058.98</v>
      </c>
      <c r="I8412">
        <v>33001.54</v>
      </c>
      <c r="K8412">
        <v>0.104</v>
      </c>
      <c r="L8412">
        <v>1E-3</v>
      </c>
      <c r="M8412">
        <v>20586.41</v>
      </c>
      <c r="N8412">
        <v>5.9299999999999999E-2</v>
      </c>
      <c r="O8412">
        <v>4.774</v>
      </c>
      <c r="P8412">
        <v>3.0599999999999999E-2</v>
      </c>
      <c r="Q8412">
        <v>346356.31800000003</v>
      </c>
      <c r="R8412" t="s">
        <v>333</v>
      </c>
      <c r="S8412" t="s">
        <v>38</v>
      </c>
      <c r="T8412" t="s">
        <v>89</v>
      </c>
      <c r="V8412" t="s">
        <v>677</v>
      </c>
      <c r="Y8412" t="s">
        <v>147</v>
      </c>
    </row>
    <row r="8413" spans="1:25" x14ac:dyDescent="0.45">
      <c r="A8413" t="s">
        <v>335</v>
      </c>
      <c r="B8413" t="s">
        <v>676</v>
      </c>
      <c r="C8413">
        <v>50978</v>
      </c>
      <c r="D8413" t="s">
        <v>479</v>
      </c>
      <c r="F8413">
        <v>2018</v>
      </c>
      <c r="G8413">
        <v>2130</v>
      </c>
      <c r="H8413">
        <v>1908.57</v>
      </c>
      <c r="I8413">
        <v>66972.53</v>
      </c>
      <c r="K8413">
        <v>0.216</v>
      </c>
      <c r="L8413">
        <v>1E-3</v>
      </c>
      <c r="M8413">
        <v>42880.951999999997</v>
      </c>
      <c r="N8413">
        <v>5.9400000000000001E-2</v>
      </c>
      <c r="O8413">
        <v>9.7289999999999992</v>
      </c>
      <c r="P8413">
        <v>2.9600000000000001E-2</v>
      </c>
      <c r="Q8413">
        <v>720593.98199999996</v>
      </c>
      <c r="R8413" t="s">
        <v>333</v>
      </c>
      <c r="S8413" t="s">
        <v>38</v>
      </c>
      <c r="T8413" t="s">
        <v>89</v>
      </c>
      <c r="V8413" t="s">
        <v>677</v>
      </c>
      <c r="Y8413" t="s">
        <v>147</v>
      </c>
    </row>
    <row r="8414" spans="1:25" x14ac:dyDescent="0.45">
      <c r="A8414" t="s">
        <v>335</v>
      </c>
      <c r="B8414" t="s">
        <v>676</v>
      </c>
      <c r="C8414">
        <v>50978</v>
      </c>
      <c r="D8414" t="s">
        <v>479</v>
      </c>
      <c r="F8414">
        <v>2019</v>
      </c>
      <c r="G8414">
        <v>818</v>
      </c>
      <c r="H8414">
        <v>710.69</v>
      </c>
      <c r="I8414">
        <v>19721.46</v>
      </c>
      <c r="K8414">
        <v>7.2999999999999995E-2</v>
      </c>
      <c r="L8414">
        <v>1E-3</v>
      </c>
      <c r="M8414">
        <v>14483.704</v>
      </c>
      <c r="N8414">
        <v>5.9299999999999999E-2</v>
      </c>
      <c r="O8414">
        <v>3.2669999999999999</v>
      </c>
      <c r="P8414">
        <v>3.15E-2</v>
      </c>
      <c r="Q8414">
        <v>243712.58499999999</v>
      </c>
      <c r="R8414" t="s">
        <v>333</v>
      </c>
      <c r="S8414" t="s">
        <v>38</v>
      </c>
      <c r="T8414" t="s">
        <v>89</v>
      </c>
      <c r="V8414" t="s">
        <v>677</v>
      </c>
      <c r="Y8414" t="s">
        <v>147</v>
      </c>
    </row>
    <row r="8415" spans="1:25" x14ac:dyDescent="0.45">
      <c r="A8415" t="s">
        <v>335</v>
      </c>
      <c r="B8415" t="s">
        <v>676</v>
      </c>
      <c r="C8415">
        <v>50978</v>
      </c>
      <c r="D8415" t="s">
        <v>479</v>
      </c>
      <c r="F8415">
        <v>2020</v>
      </c>
      <c r="G8415">
        <v>1601</v>
      </c>
      <c r="H8415">
        <v>1413.17</v>
      </c>
      <c r="I8415">
        <v>36823.919999999998</v>
      </c>
      <c r="K8415">
        <v>0.14099999999999999</v>
      </c>
      <c r="L8415">
        <v>1E-3</v>
      </c>
      <c r="M8415">
        <v>27914.14</v>
      </c>
      <c r="N8415">
        <v>5.9299999999999999E-2</v>
      </c>
      <c r="O8415">
        <v>6.05</v>
      </c>
      <c r="P8415">
        <v>2.7099999999999999E-2</v>
      </c>
      <c r="Q8415">
        <v>469674.77500000002</v>
      </c>
      <c r="R8415" t="s">
        <v>333</v>
      </c>
      <c r="S8415" t="s">
        <v>38</v>
      </c>
      <c r="T8415" t="s">
        <v>89</v>
      </c>
      <c r="V8415" t="s">
        <v>677</v>
      </c>
      <c r="Y8415" t="s">
        <v>147</v>
      </c>
    </row>
    <row r="8416" spans="1:25" x14ac:dyDescent="0.45">
      <c r="A8416" t="s">
        <v>335</v>
      </c>
      <c r="B8416" t="s">
        <v>676</v>
      </c>
      <c r="C8416">
        <v>50978</v>
      </c>
      <c r="D8416" t="s">
        <v>479</v>
      </c>
      <c r="F8416">
        <v>2021</v>
      </c>
      <c r="G8416">
        <v>2044</v>
      </c>
      <c r="H8416">
        <v>1886.49</v>
      </c>
      <c r="I8416">
        <v>56471.64</v>
      </c>
      <c r="K8416">
        <v>0.20300000000000001</v>
      </c>
      <c r="L8416">
        <v>1E-3</v>
      </c>
      <c r="M8416">
        <v>40275.087</v>
      </c>
      <c r="N8416">
        <v>5.9299999999999999E-2</v>
      </c>
      <c r="O8416">
        <v>9.1479999999999997</v>
      </c>
      <c r="P8416">
        <v>2.81E-2</v>
      </c>
      <c r="Q8416">
        <v>677691.92500000005</v>
      </c>
      <c r="R8416" t="s">
        <v>333</v>
      </c>
      <c r="S8416" t="s">
        <v>38</v>
      </c>
      <c r="T8416" t="s">
        <v>89</v>
      </c>
      <c r="V8416" t="s">
        <v>677</v>
      </c>
      <c r="Y8416" t="s">
        <v>152</v>
      </c>
    </row>
    <row r="8417" spans="1:25" x14ac:dyDescent="0.45">
      <c r="A8417" t="s">
        <v>335</v>
      </c>
      <c r="B8417" t="s">
        <v>676</v>
      </c>
      <c r="C8417">
        <v>50978</v>
      </c>
      <c r="D8417" t="s">
        <v>479</v>
      </c>
      <c r="F8417">
        <v>2022</v>
      </c>
      <c r="G8417">
        <v>2276</v>
      </c>
      <c r="H8417">
        <v>2103.88</v>
      </c>
      <c r="I8417">
        <v>65636.98</v>
      </c>
      <c r="K8417">
        <v>0.23300000000000001</v>
      </c>
      <c r="L8417">
        <v>1E-3</v>
      </c>
      <c r="M8417">
        <v>46135.212</v>
      </c>
      <c r="N8417">
        <v>5.9299999999999999E-2</v>
      </c>
      <c r="O8417">
        <v>10.385</v>
      </c>
      <c r="P8417">
        <v>2.7E-2</v>
      </c>
      <c r="Q8417">
        <v>776254.13600000006</v>
      </c>
      <c r="R8417" t="s">
        <v>333</v>
      </c>
      <c r="S8417" t="s">
        <v>38</v>
      </c>
      <c r="T8417" t="s">
        <v>89</v>
      </c>
      <c r="V8417" t="s">
        <v>677</v>
      </c>
      <c r="Y8417" t="s">
        <v>152</v>
      </c>
    </row>
    <row r="8418" spans="1:25" x14ac:dyDescent="0.45">
      <c r="A8418" t="s">
        <v>335</v>
      </c>
      <c r="B8418" t="s">
        <v>676</v>
      </c>
      <c r="C8418">
        <v>50978</v>
      </c>
      <c r="D8418" t="s">
        <v>479</v>
      </c>
      <c r="F8418">
        <v>2023</v>
      </c>
      <c r="G8418">
        <v>2422</v>
      </c>
      <c r="H8418">
        <v>2228.91</v>
      </c>
      <c r="I8418">
        <v>69174.02</v>
      </c>
      <c r="K8418">
        <v>0.246</v>
      </c>
      <c r="L8418">
        <v>1E-3</v>
      </c>
      <c r="M8418">
        <v>48629.853999999999</v>
      </c>
      <c r="N8418">
        <v>5.9299999999999999E-2</v>
      </c>
      <c r="O8418">
        <v>10.939</v>
      </c>
      <c r="P8418">
        <v>2.7300000000000001E-2</v>
      </c>
      <c r="Q8418">
        <v>818288.99800000002</v>
      </c>
      <c r="R8418" t="s">
        <v>333</v>
      </c>
      <c r="S8418" t="s">
        <v>38</v>
      </c>
      <c r="T8418" t="s">
        <v>89</v>
      </c>
      <c r="V8418" t="s">
        <v>677</v>
      </c>
      <c r="Y8418" t="s">
        <v>152</v>
      </c>
    </row>
    <row r="8419" spans="1:25" x14ac:dyDescent="0.45">
      <c r="A8419" t="s">
        <v>335</v>
      </c>
      <c r="B8419" t="s">
        <v>676</v>
      </c>
      <c r="C8419">
        <v>50978</v>
      </c>
      <c r="D8419" t="s">
        <v>479</v>
      </c>
      <c r="F8419">
        <v>2024</v>
      </c>
      <c r="G8419">
        <v>1351</v>
      </c>
      <c r="H8419">
        <v>1275.06</v>
      </c>
      <c r="I8419">
        <v>44206.97</v>
      </c>
      <c r="K8419">
        <v>0.154</v>
      </c>
      <c r="L8419">
        <v>1E-3</v>
      </c>
      <c r="M8419">
        <v>30588.181</v>
      </c>
      <c r="N8419">
        <v>5.9200000000000003E-2</v>
      </c>
      <c r="O8419">
        <v>6.9080000000000004</v>
      </c>
      <c r="P8419">
        <v>2.76E-2</v>
      </c>
      <c r="Q8419">
        <v>514717.48800000001</v>
      </c>
      <c r="R8419" t="s">
        <v>333</v>
      </c>
      <c r="S8419" t="s">
        <v>38</v>
      </c>
      <c r="T8419" t="s">
        <v>89</v>
      </c>
      <c r="V8419" t="s">
        <v>677</v>
      </c>
      <c r="Y8419" t="s">
        <v>152</v>
      </c>
    </row>
    <row r="8420" spans="1:25" x14ac:dyDescent="0.45">
      <c r="A8420" t="s">
        <v>335</v>
      </c>
      <c r="B8420" t="s">
        <v>676</v>
      </c>
      <c r="C8420">
        <v>50978</v>
      </c>
      <c r="D8420" t="s">
        <v>480</v>
      </c>
      <c r="F8420">
        <v>2009</v>
      </c>
      <c r="G8420">
        <v>361</v>
      </c>
      <c r="H8420">
        <v>299.76</v>
      </c>
      <c r="I8420">
        <v>6986.66</v>
      </c>
      <c r="K8420">
        <v>2.5000000000000001E-2</v>
      </c>
      <c r="L8420">
        <v>1E-3</v>
      </c>
      <c r="M8420">
        <v>4927.3429999999998</v>
      </c>
      <c r="N8420">
        <v>5.9299999999999999E-2</v>
      </c>
      <c r="O8420">
        <v>1.2669999999999999</v>
      </c>
      <c r="P8420">
        <v>4.07E-2</v>
      </c>
      <c r="Q8420">
        <v>82907.228000000003</v>
      </c>
      <c r="R8420" t="s">
        <v>333</v>
      </c>
      <c r="S8420" t="s">
        <v>38</v>
      </c>
      <c r="T8420" t="s">
        <v>89</v>
      </c>
      <c r="V8420" t="s">
        <v>677</v>
      </c>
      <c r="Y8420" t="s">
        <v>107</v>
      </c>
    </row>
    <row r="8421" spans="1:25" x14ac:dyDescent="0.45">
      <c r="A8421" t="s">
        <v>335</v>
      </c>
      <c r="B8421" t="s">
        <v>676</v>
      </c>
      <c r="C8421">
        <v>50978</v>
      </c>
      <c r="D8421" t="s">
        <v>480</v>
      </c>
      <c r="F8421">
        <v>2010</v>
      </c>
      <c r="G8421">
        <v>513</v>
      </c>
      <c r="H8421">
        <v>456.93</v>
      </c>
      <c r="I8421">
        <v>11152.82</v>
      </c>
      <c r="K8421">
        <v>3.7999999999999999E-2</v>
      </c>
      <c r="L8421">
        <v>1E-3</v>
      </c>
      <c r="M8421">
        <v>7735.5469999999996</v>
      </c>
      <c r="N8421">
        <v>5.9799999999999999E-2</v>
      </c>
      <c r="O8421">
        <v>1.879</v>
      </c>
      <c r="P8421">
        <v>3.4299999999999997E-2</v>
      </c>
      <c r="Q8421">
        <v>129143.776</v>
      </c>
      <c r="R8421" t="s">
        <v>333</v>
      </c>
      <c r="S8421" t="s">
        <v>38</v>
      </c>
      <c r="T8421" t="s">
        <v>89</v>
      </c>
      <c r="V8421" t="s">
        <v>677</v>
      </c>
      <c r="Y8421" t="s">
        <v>107</v>
      </c>
    </row>
    <row r="8422" spans="1:25" x14ac:dyDescent="0.45">
      <c r="A8422" t="s">
        <v>335</v>
      </c>
      <c r="B8422" t="s">
        <v>676</v>
      </c>
      <c r="C8422">
        <v>50978</v>
      </c>
      <c r="D8422" t="s">
        <v>480</v>
      </c>
      <c r="F8422">
        <v>2011</v>
      </c>
      <c r="G8422">
        <v>334</v>
      </c>
      <c r="H8422">
        <v>298.08</v>
      </c>
      <c r="I8422">
        <v>7669.72</v>
      </c>
      <c r="K8422">
        <v>2.5999999999999999E-2</v>
      </c>
      <c r="L8422">
        <v>1.9E-3</v>
      </c>
      <c r="M8422">
        <v>5115.317</v>
      </c>
      <c r="N8422">
        <v>5.9299999999999999E-2</v>
      </c>
      <c r="O8422">
        <v>1.1779999999999999</v>
      </c>
      <c r="P8422">
        <v>3.4799999999999998E-2</v>
      </c>
      <c r="Q8422">
        <v>86080.324999999997</v>
      </c>
      <c r="R8422" t="s">
        <v>333</v>
      </c>
      <c r="S8422" t="s">
        <v>38</v>
      </c>
      <c r="T8422" t="s">
        <v>89</v>
      </c>
      <c r="V8422" t="s">
        <v>677</v>
      </c>
      <c r="Y8422" t="s">
        <v>107</v>
      </c>
    </row>
    <row r="8423" spans="1:25" x14ac:dyDescent="0.45">
      <c r="A8423" t="s">
        <v>335</v>
      </c>
      <c r="B8423" t="s">
        <v>676</v>
      </c>
      <c r="C8423">
        <v>50978</v>
      </c>
      <c r="D8423" t="s">
        <v>480</v>
      </c>
      <c r="F8423">
        <v>2012</v>
      </c>
      <c r="G8423">
        <v>1018</v>
      </c>
      <c r="H8423">
        <v>899.08</v>
      </c>
      <c r="I8423">
        <v>26153.81</v>
      </c>
      <c r="K8423">
        <v>8.4000000000000005E-2</v>
      </c>
      <c r="L8423">
        <v>1E-3</v>
      </c>
      <c r="M8423">
        <v>16626.966</v>
      </c>
      <c r="N8423">
        <v>5.9299999999999999E-2</v>
      </c>
      <c r="O8423">
        <v>4.2130000000000001</v>
      </c>
      <c r="P8423">
        <v>3.8600000000000002E-2</v>
      </c>
      <c r="Q8423">
        <v>279779.31699999998</v>
      </c>
      <c r="R8423" t="s">
        <v>333</v>
      </c>
      <c r="S8423" t="s">
        <v>38</v>
      </c>
      <c r="T8423" t="s">
        <v>89</v>
      </c>
      <c r="V8423" t="s">
        <v>677</v>
      </c>
      <c r="Y8423" t="s">
        <v>107</v>
      </c>
    </row>
    <row r="8424" spans="1:25" x14ac:dyDescent="0.45">
      <c r="A8424" t="s">
        <v>335</v>
      </c>
      <c r="B8424" t="s">
        <v>676</v>
      </c>
      <c r="C8424">
        <v>50978</v>
      </c>
      <c r="D8424" t="s">
        <v>480</v>
      </c>
      <c r="F8424">
        <v>2013</v>
      </c>
      <c r="G8424">
        <v>629</v>
      </c>
      <c r="H8424">
        <v>549.98</v>
      </c>
      <c r="I8424">
        <v>16297.56</v>
      </c>
      <c r="K8424">
        <v>5.2999999999999999E-2</v>
      </c>
      <c r="L8424">
        <v>1E-3</v>
      </c>
      <c r="M8424">
        <v>10422.723</v>
      </c>
      <c r="N8424">
        <v>5.9799999999999999E-2</v>
      </c>
      <c r="O8424">
        <v>2.6019999999999999</v>
      </c>
      <c r="P8424">
        <v>3.6999999999999998E-2</v>
      </c>
      <c r="Q8424">
        <v>173992.34299999999</v>
      </c>
      <c r="R8424" t="s">
        <v>333</v>
      </c>
      <c r="S8424" t="s">
        <v>38</v>
      </c>
      <c r="T8424" t="s">
        <v>89</v>
      </c>
      <c r="V8424" t="s">
        <v>677</v>
      </c>
      <c r="Y8424" t="s">
        <v>107</v>
      </c>
    </row>
    <row r="8425" spans="1:25" x14ac:dyDescent="0.45">
      <c r="A8425" t="s">
        <v>335</v>
      </c>
      <c r="B8425" t="s">
        <v>676</v>
      </c>
      <c r="C8425">
        <v>50978</v>
      </c>
      <c r="D8425" t="s">
        <v>480</v>
      </c>
      <c r="F8425">
        <v>2014</v>
      </c>
      <c r="G8425">
        <v>1421</v>
      </c>
      <c r="H8425">
        <v>1289.79</v>
      </c>
      <c r="I8425">
        <v>39087.919999999998</v>
      </c>
      <c r="K8425">
        <v>0.125</v>
      </c>
      <c r="L8425">
        <v>1E-3</v>
      </c>
      <c r="M8425">
        <v>24743.864000000001</v>
      </c>
      <c r="N8425">
        <v>5.9299999999999999E-2</v>
      </c>
      <c r="O8425">
        <v>6.2009999999999996</v>
      </c>
      <c r="P8425">
        <v>3.3099999999999997E-2</v>
      </c>
      <c r="Q8425">
        <v>416397.44799999997</v>
      </c>
      <c r="R8425" t="s">
        <v>333</v>
      </c>
      <c r="S8425" t="s">
        <v>38</v>
      </c>
      <c r="T8425" t="s">
        <v>89</v>
      </c>
      <c r="V8425" t="s">
        <v>677</v>
      </c>
      <c r="Y8425" t="s">
        <v>107</v>
      </c>
    </row>
    <row r="8426" spans="1:25" x14ac:dyDescent="0.45">
      <c r="A8426" t="s">
        <v>335</v>
      </c>
      <c r="B8426" t="s">
        <v>676</v>
      </c>
      <c r="C8426">
        <v>50978</v>
      </c>
      <c r="D8426" t="s">
        <v>480</v>
      </c>
      <c r="F8426">
        <v>2015</v>
      </c>
      <c r="G8426">
        <v>4306</v>
      </c>
      <c r="H8426">
        <v>3911.14</v>
      </c>
      <c r="I8426">
        <v>122518.48</v>
      </c>
      <c r="K8426">
        <v>0.39800000000000002</v>
      </c>
      <c r="L8426">
        <v>1E-3</v>
      </c>
      <c r="M8426">
        <v>78567.37</v>
      </c>
      <c r="N8426">
        <v>5.9499999999999997E-2</v>
      </c>
      <c r="O8426">
        <v>19.280999999999999</v>
      </c>
      <c r="P8426">
        <v>3.2199999999999999E-2</v>
      </c>
      <c r="Q8426">
        <v>1317581.6540000001</v>
      </c>
      <c r="R8426" t="s">
        <v>333</v>
      </c>
      <c r="S8426" t="s">
        <v>38</v>
      </c>
      <c r="T8426" t="s">
        <v>89</v>
      </c>
      <c r="V8426" t="s">
        <v>677</v>
      </c>
      <c r="Y8426" t="s">
        <v>146</v>
      </c>
    </row>
    <row r="8427" spans="1:25" x14ac:dyDescent="0.45">
      <c r="A8427" t="s">
        <v>335</v>
      </c>
      <c r="B8427" t="s">
        <v>676</v>
      </c>
      <c r="C8427">
        <v>50978</v>
      </c>
      <c r="D8427" t="s">
        <v>480</v>
      </c>
      <c r="F8427">
        <v>2016</v>
      </c>
      <c r="G8427">
        <v>2270</v>
      </c>
      <c r="H8427">
        <v>2065.41</v>
      </c>
      <c r="I8427">
        <v>67279.13</v>
      </c>
      <c r="K8427">
        <v>0.216</v>
      </c>
      <c r="L8427">
        <v>1E-3</v>
      </c>
      <c r="M8427">
        <v>42757.014000000003</v>
      </c>
      <c r="N8427">
        <v>5.9299999999999999E-2</v>
      </c>
      <c r="O8427">
        <v>10.349</v>
      </c>
      <c r="P8427">
        <v>3.1899999999999998E-2</v>
      </c>
      <c r="Q8427">
        <v>719467.55900000001</v>
      </c>
      <c r="R8427" t="s">
        <v>333</v>
      </c>
      <c r="S8427" t="s">
        <v>38</v>
      </c>
      <c r="T8427" t="s">
        <v>89</v>
      </c>
      <c r="V8427" t="s">
        <v>677</v>
      </c>
      <c r="Y8427" t="s">
        <v>146</v>
      </c>
    </row>
    <row r="8428" spans="1:25" x14ac:dyDescent="0.45">
      <c r="A8428" t="s">
        <v>335</v>
      </c>
      <c r="B8428" t="s">
        <v>676</v>
      </c>
      <c r="C8428">
        <v>50978</v>
      </c>
      <c r="D8428" t="s">
        <v>480</v>
      </c>
      <c r="F8428">
        <v>2017</v>
      </c>
      <c r="G8428">
        <v>1231</v>
      </c>
      <c r="H8428">
        <v>1116.23</v>
      </c>
      <c r="I8428">
        <v>34752.35</v>
      </c>
      <c r="K8428">
        <v>0.112</v>
      </c>
      <c r="L8428">
        <v>1E-3</v>
      </c>
      <c r="M8428">
        <v>22195.685000000001</v>
      </c>
      <c r="N8428">
        <v>5.9299999999999999E-2</v>
      </c>
      <c r="O8428">
        <v>5.4240000000000004</v>
      </c>
      <c r="P8428">
        <v>3.3500000000000002E-2</v>
      </c>
      <c r="Q8428">
        <v>373525.76500000001</v>
      </c>
      <c r="R8428" t="s">
        <v>333</v>
      </c>
      <c r="S8428" t="s">
        <v>38</v>
      </c>
      <c r="T8428" t="s">
        <v>89</v>
      </c>
      <c r="V8428" t="s">
        <v>677</v>
      </c>
      <c r="Y8428" t="s">
        <v>147</v>
      </c>
    </row>
    <row r="8429" spans="1:25" x14ac:dyDescent="0.45">
      <c r="A8429" t="s">
        <v>335</v>
      </c>
      <c r="B8429" t="s">
        <v>676</v>
      </c>
      <c r="C8429">
        <v>50978</v>
      </c>
      <c r="D8429" t="s">
        <v>480</v>
      </c>
      <c r="F8429">
        <v>2018</v>
      </c>
      <c r="G8429">
        <v>2126</v>
      </c>
      <c r="H8429">
        <v>1902.97</v>
      </c>
      <c r="I8429">
        <v>58885.34</v>
      </c>
      <c r="K8429">
        <v>0.218</v>
      </c>
      <c r="L8429">
        <v>1E-3</v>
      </c>
      <c r="M8429">
        <v>43201.156999999999</v>
      </c>
      <c r="N8429">
        <v>5.9400000000000001E-2</v>
      </c>
      <c r="O8429">
        <v>10.355</v>
      </c>
      <c r="P8429">
        <v>3.1899999999999998E-2</v>
      </c>
      <c r="Q8429">
        <v>726032.31099999999</v>
      </c>
      <c r="R8429" t="s">
        <v>333</v>
      </c>
      <c r="S8429" t="s">
        <v>38</v>
      </c>
      <c r="T8429" t="s">
        <v>89</v>
      </c>
      <c r="V8429" t="s">
        <v>677</v>
      </c>
      <c r="Y8429" t="s">
        <v>147</v>
      </c>
    </row>
    <row r="8430" spans="1:25" x14ac:dyDescent="0.45">
      <c r="A8430" t="s">
        <v>335</v>
      </c>
      <c r="B8430" t="s">
        <v>676</v>
      </c>
      <c r="C8430">
        <v>50978</v>
      </c>
      <c r="D8430" t="s">
        <v>480</v>
      </c>
      <c r="F8430">
        <v>2019</v>
      </c>
      <c r="G8430">
        <v>802</v>
      </c>
      <c r="H8430">
        <v>706.09</v>
      </c>
      <c r="I8430">
        <v>19578.080000000002</v>
      </c>
      <c r="K8430">
        <v>7.3999999999999996E-2</v>
      </c>
      <c r="L8430">
        <v>1E-3</v>
      </c>
      <c r="M8430">
        <v>14720.84</v>
      </c>
      <c r="N8430">
        <v>5.9200000000000003E-2</v>
      </c>
      <c r="O8430">
        <v>3.383</v>
      </c>
      <c r="P8430">
        <v>3.09E-2</v>
      </c>
      <c r="Q8430">
        <v>247726.848</v>
      </c>
      <c r="R8430" t="s">
        <v>333</v>
      </c>
      <c r="S8430" t="s">
        <v>38</v>
      </c>
      <c r="T8430" t="s">
        <v>89</v>
      </c>
      <c r="V8430" t="s">
        <v>677</v>
      </c>
      <c r="Y8430" t="s">
        <v>147</v>
      </c>
    </row>
    <row r="8431" spans="1:25" x14ac:dyDescent="0.45">
      <c r="A8431" t="s">
        <v>335</v>
      </c>
      <c r="B8431" t="s">
        <v>676</v>
      </c>
      <c r="C8431">
        <v>50978</v>
      </c>
      <c r="D8431" t="s">
        <v>480</v>
      </c>
      <c r="F8431">
        <v>2020</v>
      </c>
      <c r="G8431">
        <v>1569</v>
      </c>
      <c r="H8431">
        <v>1418.37</v>
      </c>
      <c r="I8431">
        <v>36597.51</v>
      </c>
      <c r="K8431">
        <v>0.14099999999999999</v>
      </c>
      <c r="L8431">
        <v>1E-3</v>
      </c>
      <c r="M8431">
        <v>27830.923999999999</v>
      </c>
      <c r="N8431">
        <v>5.9299999999999999E-2</v>
      </c>
      <c r="O8431">
        <v>6.109</v>
      </c>
      <c r="P8431">
        <v>2.7300000000000001E-2</v>
      </c>
      <c r="Q8431">
        <v>468319.342</v>
      </c>
      <c r="R8431" t="s">
        <v>333</v>
      </c>
      <c r="S8431" t="s">
        <v>38</v>
      </c>
      <c r="T8431" t="s">
        <v>89</v>
      </c>
      <c r="V8431" t="s">
        <v>677</v>
      </c>
      <c r="Y8431" t="s">
        <v>147</v>
      </c>
    </row>
    <row r="8432" spans="1:25" x14ac:dyDescent="0.45">
      <c r="A8432" t="s">
        <v>335</v>
      </c>
      <c r="B8432" t="s">
        <v>676</v>
      </c>
      <c r="C8432">
        <v>50978</v>
      </c>
      <c r="D8432" t="s">
        <v>480</v>
      </c>
      <c r="F8432">
        <v>2021</v>
      </c>
      <c r="G8432">
        <v>1940</v>
      </c>
      <c r="H8432">
        <v>1801.16</v>
      </c>
      <c r="I8432">
        <v>52869.5</v>
      </c>
      <c r="K8432">
        <v>0.19700000000000001</v>
      </c>
      <c r="L8432">
        <v>1E-3</v>
      </c>
      <c r="M8432">
        <v>39059.690999999999</v>
      </c>
      <c r="N8432">
        <v>5.9299999999999999E-2</v>
      </c>
      <c r="O8432">
        <v>9.2119999999999997</v>
      </c>
      <c r="P8432">
        <v>2.92E-2</v>
      </c>
      <c r="Q8432">
        <v>657208.65399999998</v>
      </c>
      <c r="R8432" t="s">
        <v>333</v>
      </c>
      <c r="S8432" t="s">
        <v>38</v>
      </c>
      <c r="T8432" t="s">
        <v>89</v>
      </c>
      <c r="V8432" t="s">
        <v>677</v>
      </c>
      <c r="Y8432" t="s">
        <v>152</v>
      </c>
    </row>
    <row r="8433" spans="1:25" x14ac:dyDescent="0.45">
      <c r="A8433" t="s">
        <v>335</v>
      </c>
      <c r="B8433" t="s">
        <v>676</v>
      </c>
      <c r="C8433">
        <v>50978</v>
      </c>
      <c r="D8433" t="s">
        <v>480</v>
      </c>
      <c r="F8433">
        <v>2022</v>
      </c>
      <c r="G8433">
        <v>1983</v>
      </c>
      <c r="H8433">
        <v>1838.48</v>
      </c>
      <c r="I8433">
        <v>54650.07</v>
      </c>
      <c r="K8433">
        <v>0.223</v>
      </c>
      <c r="L8433">
        <v>1E-3</v>
      </c>
      <c r="M8433">
        <v>40258.76</v>
      </c>
      <c r="N8433">
        <v>5.9200000000000003E-2</v>
      </c>
      <c r="O8433">
        <v>9.5109999999999992</v>
      </c>
      <c r="P8433">
        <v>2.93E-2</v>
      </c>
      <c r="Q8433">
        <v>677509.68799999997</v>
      </c>
      <c r="R8433" t="s">
        <v>333</v>
      </c>
      <c r="S8433" t="s">
        <v>38</v>
      </c>
      <c r="T8433" t="s">
        <v>89</v>
      </c>
      <c r="V8433" t="s">
        <v>677</v>
      </c>
      <c r="Y8433" t="s">
        <v>152</v>
      </c>
    </row>
    <row r="8434" spans="1:25" x14ac:dyDescent="0.45">
      <c r="A8434" t="s">
        <v>335</v>
      </c>
      <c r="B8434" t="s">
        <v>676</v>
      </c>
      <c r="C8434">
        <v>50978</v>
      </c>
      <c r="D8434" t="s">
        <v>480</v>
      </c>
      <c r="F8434">
        <v>2023</v>
      </c>
      <c r="G8434">
        <v>2399</v>
      </c>
      <c r="H8434">
        <v>2214.91</v>
      </c>
      <c r="I8434">
        <v>67404.56</v>
      </c>
      <c r="K8434">
        <v>0.28599999999999998</v>
      </c>
      <c r="L8434">
        <v>4.0000000000000001E-3</v>
      </c>
      <c r="M8434">
        <v>49332.923000000003</v>
      </c>
      <c r="N8434">
        <v>5.9299999999999999E-2</v>
      </c>
      <c r="O8434">
        <v>11.353999999999999</v>
      </c>
      <c r="P8434">
        <v>2.8799999999999999E-2</v>
      </c>
      <c r="Q8434">
        <v>830068.44499999995</v>
      </c>
      <c r="R8434" t="s">
        <v>333</v>
      </c>
      <c r="S8434" t="s">
        <v>38</v>
      </c>
      <c r="T8434" t="s">
        <v>89</v>
      </c>
      <c r="V8434" t="s">
        <v>677</v>
      </c>
      <c r="Y8434" t="s">
        <v>152</v>
      </c>
    </row>
    <row r="8435" spans="1:25" x14ac:dyDescent="0.45">
      <c r="A8435" t="s">
        <v>335</v>
      </c>
      <c r="B8435" t="s">
        <v>676</v>
      </c>
      <c r="C8435">
        <v>50978</v>
      </c>
      <c r="D8435" t="s">
        <v>480</v>
      </c>
      <c r="F8435">
        <v>2024</v>
      </c>
      <c r="G8435">
        <v>1239</v>
      </c>
      <c r="H8435">
        <v>1175.22</v>
      </c>
      <c r="I8435">
        <v>40115.14</v>
      </c>
      <c r="K8435">
        <v>0.14599999999999999</v>
      </c>
      <c r="L8435">
        <v>1E-3</v>
      </c>
      <c r="M8435">
        <v>28934.474999999999</v>
      </c>
      <c r="N8435">
        <v>5.9200000000000003E-2</v>
      </c>
      <c r="O8435">
        <v>6.5890000000000004</v>
      </c>
      <c r="P8435">
        <v>2.8400000000000002E-2</v>
      </c>
      <c r="Q8435">
        <v>486901.799</v>
      </c>
      <c r="R8435" t="s">
        <v>333</v>
      </c>
      <c r="S8435" t="s">
        <v>38</v>
      </c>
      <c r="T8435" t="s">
        <v>89</v>
      </c>
      <c r="V8435" t="s">
        <v>677</v>
      </c>
      <c r="Y8435" t="s">
        <v>152</v>
      </c>
    </row>
    <row r="8436" spans="1:25" x14ac:dyDescent="0.45">
      <c r="A8436" t="s">
        <v>475</v>
      </c>
      <c r="B8436" t="s">
        <v>678</v>
      </c>
      <c r="C8436">
        <v>51030</v>
      </c>
      <c r="D8436">
        <v>1</v>
      </c>
      <c r="F8436">
        <v>2009</v>
      </c>
      <c r="G8436">
        <v>2590</v>
      </c>
      <c r="H8436">
        <v>2389.63</v>
      </c>
      <c r="I8436">
        <v>177930.83</v>
      </c>
      <c r="K8436">
        <v>0.66800000000000004</v>
      </c>
      <c r="L8436">
        <v>1E-3</v>
      </c>
      <c r="M8436">
        <v>132326.685</v>
      </c>
      <c r="N8436">
        <v>5.8999999999999997E-2</v>
      </c>
      <c r="O8436">
        <v>36.597000000000001</v>
      </c>
      <c r="P8436">
        <v>4.7500000000000001E-2</v>
      </c>
      <c r="Q8436">
        <v>2226740.807</v>
      </c>
      <c r="R8436" t="s">
        <v>333</v>
      </c>
      <c r="S8436" t="s">
        <v>38</v>
      </c>
      <c r="T8436" t="s">
        <v>89</v>
      </c>
      <c r="V8436" t="s">
        <v>40</v>
      </c>
      <c r="Y8436" t="s">
        <v>36</v>
      </c>
    </row>
    <row r="8437" spans="1:25" x14ac:dyDescent="0.45">
      <c r="A8437" t="s">
        <v>475</v>
      </c>
      <c r="B8437" t="s">
        <v>678</v>
      </c>
      <c r="C8437">
        <v>51030</v>
      </c>
      <c r="D8437">
        <v>1</v>
      </c>
      <c r="F8437">
        <v>2010</v>
      </c>
      <c r="G8437">
        <v>3548</v>
      </c>
      <c r="H8437">
        <v>3298.93</v>
      </c>
      <c r="I8437">
        <v>245353.11</v>
      </c>
      <c r="K8437">
        <v>0.92300000000000004</v>
      </c>
      <c r="L8437">
        <v>1E-3</v>
      </c>
      <c r="M8437">
        <v>182822.77299999999</v>
      </c>
      <c r="N8437">
        <v>5.8999999999999997E-2</v>
      </c>
      <c r="O8437">
        <v>38.375</v>
      </c>
      <c r="P8437">
        <v>3.44E-2</v>
      </c>
      <c r="Q8437">
        <v>3076348.0350000001</v>
      </c>
      <c r="R8437" t="s">
        <v>333</v>
      </c>
      <c r="S8437" t="s">
        <v>38</v>
      </c>
      <c r="T8437" t="s">
        <v>89</v>
      </c>
      <c r="V8437" t="s">
        <v>40</v>
      </c>
      <c r="Y8437" t="s">
        <v>36</v>
      </c>
    </row>
    <row r="8438" spans="1:25" x14ac:dyDescent="0.45">
      <c r="A8438" t="s">
        <v>475</v>
      </c>
      <c r="B8438" t="s">
        <v>678</v>
      </c>
      <c r="C8438">
        <v>51030</v>
      </c>
      <c r="D8438">
        <v>1</v>
      </c>
      <c r="F8438">
        <v>2011</v>
      </c>
      <c r="G8438">
        <v>3408</v>
      </c>
      <c r="H8438">
        <v>3168.56</v>
      </c>
      <c r="I8438">
        <v>246223.27</v>
      </c>
      <c r="K8438">
        <v>0.89100000000000001</v>
      </c>
      <c r="L8438">
        <v>1E-3</v>
      </c>
      <c r="M8438">
        <v>176549.728</v>
      </c>
      <c r="N8438">
        <v>5.9299999999999999E-2</v>
      </c>
      <c r="O8438">
        <v>50.551000000000002</v>
      </c>
      <c r="P8438">
        <v>4.6399999999999997E-2</v>
      </c>
      <c r="Q8438">
        <v>2970727.0210000002</v>
      </c>
      <c r="R8438" t="s">
        <v>333</v>
      </c>
      <c r="S8438" t="s">
        <v>38</v>
      </c>
      <c r="T8438" t="s">
        <v>89</v>
      </c>
      <c r="V8438" t="s">
        <v>40</v>
      </c>
      <c r="Y8438" t="s">
        <v>36</v>
      </c>
    </row>
    <row r="8439" spans="1:25" x14ac:dyDescent="0.45">
      <c r="A8439" t="s">
        <v>475</v>
      </c>
      <c r="B8439" t="s">
        <v>678</v>
      </c>
      <c r="C8439">
        <v>51030</v>
      </c>
      <c r="D8439">
        <v>1</v>
      </c>
      <c r="F8439">
        <v>2012</v>
      </c>
      <c r="G8439">
        <v>4039</v>
      </c>
      <c r="H8439">
        <v>3770.42</v>
      </c>
      <c r="I8439">
        <v>296723.46999999997</v>
      </c>
      <c r="K8439">
        <v>1.0640000000000001</v>
      </c>
      <c r="L8439">
        <v>1E-3</v>
      </c>
      <c r="M8439">
        <v>210779.57699999999</v>
      </c>
      <c r="N8439">
        <v>5.8999999999999997E-2</v>
      </c>
      <c r="O8439">
        <v>56.375</v>
      </c>
      <c r="P8439">
        <v>4.2799999999999998E-2</v>
      </c>
      <c r="Q8439">
        <v>3546735.5269999998</v>
      </c>
      <c r="R8439" t="s">
        <v>333</v>
      </c>
      <c r="S8439" t="s">
        <v>38</v>
      </c>
      <c r="T8439" t="s">
        <v>89</v>
      </c>
      <c r="V8439" t="s">
        <v>40</v>
      </c>
      <c r="Y8439" t="s">
        <v>36</v>
      </c>
    </row>
    <row r="8440" spans="1:25" x14ac:dyDescent="0.45">
      <c r="A8440" t="s">
        <v>475</v>
      </c>
      <c r="B8440" t="s">
        <v>678</v>
      </c>
      <c r="C8440">
        <v>51030</v>
      </c>
      <c r="D8440">
        <v>1</v>
      </c>
      <c r="F8440">
        <v>2013</v>
      </c>
      <c r="G8440">
        <v>3311</v>
      </c>
      <c r="H8440">
        <v>3089</v>
      </c>
      <c r="I8440">
        <v>238588.39</v>
      </c>
      <c r="K8440">
        <v>0.86299999999999999</v>
      </c>
      <c r="L8440">
        <v>1E-3</v>
      </c>
      <c r="M8440">
        <v>171025.639</v>
      </c>
      <c r="N8440">
        <v>5.8999999999999997E-2</v>
      </c>
      <c r="O8440">
        <v>49.692</v>
      </c>
      <c r="P8440">
        <v>4.36E-2</v>
      </c>
      <c r="Q8440">
        <v>2878043.7280000001</v>
      </c>
      <c r="R8440" t="s">
        <v>333</v>
      </c>
      <c r="S8440" t="s">
        <v>38</v>
      </c>
      <c r="T8440" t="s">
        <v>89</v>
      </c>
      <c r="V8440" t="s">
        <v>40</v>
      </c>
      <c r="Y8440" t="s">
        <v>36</v>
      </c>
    </row>
    <row r="8441" spans="1:25" x14ac:dyDescent="0.45">
      <c r="A8441" t="s">
        <v>475</v>
      </c>
      <c r="B8441" t="s">
        <v>678</v>
      </c>
      <c r="C8441">
        <v>51030</v>
      </c>
      <c r="D8441">
        <v>1</v>
      </c>
      <c r="F8441">
        <v>2014</v>
      </c>
      <c r="G8441">
        <v>2773</v>
      </c>
      <c r="H8441">
        <v>2580.5100000000002</v>
      </c>
      <c r="I8441">
        <v>200724.17</v>
      </c>
      <c r="K8441">
        <v>0.72399999999999998</v>
      </c>
      <c r="L8441">
        <v>1E-3</v>
      </c>
      <c r="M8441">
        <v>143482.74400000001</v>
      </c>
      <c r="N8441">
        <v>5.8999999999999997E-2</v>
      </c>
      <c r="O8441">
        <v>35.039000000000001</v>
      </c>
      <c r="P8441">
        <v>3.8800000000000001E-2</v>
      </c>
      <c r="Q8441">
        <v>2414405.4</v>
      </c>
      <c r="R8441" t="s">
        <v>333</v>
      </c>
      <c r="S8441" t="s">
        <v>38</v>
      </c>
      <c r="T8441" t="s">
        <v>89</v>
      </c>
      <c r="V8441" t="s">
        <v>40</v>
      </c>
      <c r="Y8441" t="s">
        <v>36</v>
      </c>
    </row>
    <row r="8442" spans="1:25" x14ac:dyDescent="0.45">
      <c r="A8442" t="s">
        <v>475</v>
      </c>
      <c r="B8442" t="s">
        <v>678</v>
      </c>
      <c r="C8442">
        <v>51030</v>
      </c>
      <c r="D8442">
        <v>1</v>
      </c>
      <c r="F8442">
        <v>2015</v>
      </c>
      <c r="G8442">
        <v>3240</v>
      </c>
      <c r="H8442">
        <v>3068.08</v>
      </c>
      <c r="I8442">
        <v>240854.55</v>
      </c>
      <c r="K8442">
        <v>0.871</v>
      </c>
      <c r="L8442">
        <v>1E-3</v>
      </c>
      <c r="M8442">
        <v>173260.30799999999</v>
      </c>
      <c r="N8442">
        <v>5.9499999999999997E-2</v>
      </c>
      <c r="O8442">
        <v>36.585000000000001</v>
      </c>
      <c r="P8442">
        <v>3.2300000000000002E-2</v>
      </c>
      <c r="Q8442">
        <v>2900708.94</v>
      </c>
      <c r="R8442" t="s">
        <v>333</v>
      </c>
      <c r="S8442" t="s">
        <v>38</v>
      </c>
      <c r="T8442" t="s">
        <v>89</v>
      </c>
      <c r="V8442" t="s">
        <v>40</v>
      </c>
      <c r="Y8442" t="s">
        <v>36</v>
      </c>
    </row>
    <row r="8443" spans="1:25" x14ac:dyDescent="0.45">
      <c r="A8443" t="s">
        <v>475</v>
      </c>
      <c r="B8443" t="s">
        <v>678</v>
      </c>
      <c r="C8443">
        <v>51030</v>
      </c>
      <c r="D8443">
        <v>1</v>
      </c>
      <c r="F8443">
        <v>2016</v>
      </c>
      <c r="G8443">
        <v>2145</v>
      </c>
      <c r="H8443">
        <v>2089.81</v>
      </c>
      <c r="I8443">
        <v>168782.76</v>
      </c>
      <c r="K8443">
        <v>0.60899999999999999</v>
      </c>
      <c r="L8443">
        <v>1E-3</v>
      </c>
      <c r="M8443">
        <v>120620.069</v>
      </c>
      <c r="N8443">
        <v>5.91E-2</v>
      </c>
      <c r="O8443">
        <v>22.911000000000001</v>
      </c>
      <c r="P8443">
        <v>2.52E-2</v>
      </c>
      <c r="Q8443">
        <v>2028183.1329999999</v>
      </c>
      <c r="R8443" t="s">
        <v>333</v>
      </c>
      <c r="S8443" t="s">
        <v>38</v>
      </c>
      <c r="T8443" t="s">
        <v>89</v>
      </c>
      <c r="V8443" t="s">
        <v>40</v>
      </c>
      <c r="Y8443" t="s">
        <v>36</v>
      </c>
    </row>
    <row r="8444" spans="1:25" x14ac:dyDescent="0.45">
      <c r="A8444" t="s">
        <v>475</v>
      </c>
      <c r="B8444" t="s">
        <v>678</v>
      </c>
      <c r="C8444">
        <v>51030</v>
      </c>
      <c r="D8444">
        <v>1</v>
      </c>
      <c r="F8444">
        <v>2017</v>
      </c>
      <c r="G8444">
        <v>2373</v>
      </c>
      <c r="H8444">
        <v>2252.29</v>
      </c>
      <c r="I8444">
        <v>170342.82</v>
      </c>
      <c r="K8444">
        <v>0.62</v>
      </c>
      <c r="L8444">
        <v>1E-3</v>
      </c>
      <c r="M8444">
        <v>122762.048</v>
      </c>
      <c r="N8444">
        <v>5.91E-2</v>
      </c>
      <c r="O8444">
        <v>22.582999999999998</v>
      </c>
      <c r="P8444">
        <v>2.3699999999999999E-2</v>
      </c>
      <c r="Q8444">
        <v>2064454.0060000001</v>
      </c>
      <c r="R8444" t="s">
        <v>333</v>
      </c>
      <c r="S8444" t="s">
        <v>38</v>
      </c>
      <c r="T8444" t="s">
        <v>89</v>
      </c>
      <c r="V8444" t="s">
        <v>40</v>
      </c>
      <c r="Y8444" t="s">
        <v>36</v>
      </c>
    </row>
    <row r="8445" spans="1:25" x14ac:dyDescent="0.45">
      <c r="A8445" t="s">
        <v>475</v>
      </c>
      <c r="B8445" t="s">
        <v>678</v>
      </c>
      <c r="C8445">
        <v>51030</v>
      </c>
      <c r="D8445">
        <v>1</v>
      </c>
      <c r="F8445">
        <v>2018</v>
      </c>
      <c r="G8445">
        <v>3046</v>
      </c>
      <c r="H8445">
        <v>2896.84</v>
      </c>
      <c r="I8445">
        <v>224020.62</v>
      </c>
      <c r="K8445">
        <v>0.78100000000000003</v>
      </c>
      <c r="L8445">
        <v>1E-3</v>
      </c>
      <c r="M8445">
        <v>154597.40299999999</v>
      </c>
      <c r="N8445">
        <v>5.9200000000000003E-2</v>
      </c>
      <c r="O8445">
        <v>22.917000000000002</v>
      </c>
      <c r="P8445">
        <v>1.9699999999999999E-2</v>
      </c>
      <c r="Q8445">
        <v>2592092.8169999998</v>
      </c>
      <c r="R8445" t="s">
        <v>333</v>
      </c>
      <c r="S8445" t="s">
        <v>38</v>
      </c>
      <c r="T8445" t="s">
        <v>89</v>
      </c>
      <c r="V8445" t="s">
        <v>40</v>
      </c>
      <c r="Y8445" t="s">
        <v>36</v>
      </c>
    </row>
    <row r="8446" spans="1:25" x14ac:dyDescent="0.45">
      <c r="A8446" t="s">
        <v>475</v>
      </c>
      <c r="B8446" t="s">
        <v>678</v>
      </c>
      <c r="C8446">
        <v>51030</v>
      </c>
      <c r="D8446">
        <v>1</v>
      </c>
      <c r="F8446">
        <v>2019</v>
      </c>
      <c r="G8446">
        <v>3109</v>
      </c>
      <c r="H8446">
        <v>2871.88</v>
      </c>
      <c r="I8446">
        <v>222268.64</v>
      </c>
      <c r="K8446">
        <v>0.79500000000000004</v>
      </c>
      <c r="L8446">
        <v>1E-3</v>
      </c>
      <c r="M8446">
        <v>157473.49799999999</v>
      </c>
      <c r="N8446">
        <v>5.9200000000000003E-2</v>
      </c>
      <c r="O8446">
        <v>34.158000000000001</v>
      </c>
      <c r="P8446">
        <v>2.8199999999999999E-2</v>
      </c>
      <c r="Q8446">
        <v>2645813.236</v>
      </c>
      <c r="R8446" t="s">
        <v>333</v>
      </c>
      <c r="S8446" t="s">
        <v>38</v>
      </c>
      <c r="T8446" t="s">
        <v>89</v>
      </c>
      <c r="V8446" t="s">
        <v>40</v>
      </c>
      <c r="Y8446" t="s">
        <v>36</v>
      </c>
    </row>
    <row r="8447" spans="1:25" x14ac:dyDescent="0.45">
      <c r="A8447" t="s">
        <v>475</v>
      </c>
      <c r="B8447" t="s">
        <v>678</v>
      </c>
      <c r="C8447">
        <v>51030</v>
      </c>
      <c r="D8447">
        <v>1</v>
      </c>
      <c r="F8447">
        <v>2020</v>
      </c>
      <c r="G8447">
        <v>3344</v>
      </c>
      <c r="H8447">
        <v>2959.01</v>
      </c>
      <c r="I8447">
        <v>217939.21</v>
      </c>
      <c r="K8447">
        <v>0.78500000000000003</v>
      </c>
      <c r="L8447">
        <v>1E-3</v>
      </c>
      <c r="M8447">
        <v>155564.226</v>
      </c>
      <c r="N8447">
        <v>5.9400000000000001E-2</v>
      </c>
      <c r="O8447">
        <v>36.406999999999996</v>
      </c>
      <c r="P8447">
        <v>2.9700000000000001E-2</v>
      </c>
      <c r="Q8447">
        <v>2615146.8640000001</v>
      </c>
      <c r="R8447" t="s">
        <v>333</v>
      </c>
      <c r="S8447" t="s">
        <v>38</v>
      </c>
      <c r="T8447" t="s">
        <v>89</v>
      </c>
      <c r="V8447" t="s">
        <v>40</v>
      </c>
      <c r="Y8447" t="s">
        <v>36</v>
      </c>
    </row>
    <row r="8448" spans="1:25" x14ac:dyDescent="0.45">
      <c r="A8448" t="s">
        <v>475</v>
      </c>
      <c r="B8448" t="s">
        <v>678</v>
      </c>
      <c r="C8448">
        <v>51030</v>
      </c>
      <c r="D8448">
        <v>1</v>
      </c>
      <c r="F8448">
        <v>2021</v>
      </c>
      <c r="G8448">
        <v>5075</v>
      </c>
      <c r="H8448">
        <v>4778.6499999999996</v>
      </c>
      <c r="I8448">
        <v>359563.46</v>
      </c>
      <c r="K8448">
        <v>1.3109999999999999</v>
      </c>
      <c r="L8448">
        <v>1E-3</v>
      </c>
      <c r="M8448">
        <v>259621.734</v>
      </c>
      <c r="N8448">
        <v>5.9200000000000003E-2</v>
      </c>
      <c r="O8448">
        <v>57.164999999999999</v>
      </c>
      <c r="P8448">
        <v>2.7E-2</v>
      </c>
      <c r="Q8448">
        <v>4360633.5789999999</v>
      </c>
      <c r="R8448" t="s">
        <v>333</v>
      </c>
      <c r="S8448" t="s">
        <v>38</v>
      </c>
      <c r="T8448" t="s">
        <v>89</v>
      </c>
      <c r="V8448" t="s">
        <v>40</v>
      </c>
      <c r="Y8448" t="s">
        <v>36</v>
      </c>
    </row>
    <row r="8449" spans="1:25" x14ac:dyDescent="0.45">
      <c r="A8449" t="s">
        <v>475</v>
      </c>
      <c r="B8449" t="s">
        <v>678</v>
      </c>
      <c r="C8449">
        <v>51030</v>
      </c>
      <c r="D8449">
        <v>1</v>
      </c>
      <c r="F8449">
        <v>2022</v>
      </c>
      <c r="G8449">
        <v>4129</v>
      </c>
      <c r="H8449">
        <v>3746.73</v>
      </c>
      <c r="I8449">
        <v>267311.89</v>
      </c>
      <c r="K8449">
        <v>1.01</v>
      </c>
      <c r="L8449">
        <v>1E-3</v>
      </c>
      <c r="M8449">
        <v>198593.82199999999</v>
      </c>
      <c r="N8449">
        <v>0.06</v>
      </c>
      <c r="O8449">
        <v>46.55</v>
      </c>
      <c r="P8449">
        <v>2.92E-2</v>
      </c>
      <c r="Q8449">
        <v>3282649.554</v>
      </c>
      <c r="R8449" t="s">
        <v>333</v>
      </c>
      <c r="S8449" t="s">
        <v>38</v>
      </c>
      <c r="T8449" t="s">
        <v>89</v>
      </c>
      <c r="V8449" t="s">
        <v>40</v>
      </c>
      <c r="Y8449" t="s">
        <v>36</v>
      </c>
    </row>
    <row r="8450" spans="1:25" x14ac:dyDescent="0.45">
      <c r="A8450" t="s">
        <v>475</v>
      </c>
      <c r="B8450" t="s">
        <v>678</v>
      </c>
      <c r="C8450">
        <v>51030</v>
      </c>
      <c r="D8450">
        <v>1</v>
      </c>
      <c r="F8450">
        <v>2023</v>
      </c>
      <c r="G8450">
        <v>6526</v>
      </c>
      <c r="H8450">
        <v>6326.5</v>
      </c>
      <c r="I8450">
        <v>489827.94</v>
      </c>
      <c r="K8450">
        <v>1.8260000000000001</v>
      </c>
      <c r="L8450">
        <v>1E-3</v>
      </c>
      <c r="M8450">
        <v>361488.57500000001</v>
      </c>
      <c r="N8450">
        <v>5.91E-2</v>
      </c>
      <c r="O8450">
        <v>78.736999999999995</v>
      </c>
      <c r="P8450">
        <v>2.6200000000000001E-2</v>
      </c>
      <c r="Q8450">
        <v>6072195.1619999995</v>
      </c>
      <c r="R8450" t="s">
        <v>333</v>
      </c>
      <c r="S8450" t="s">
        <v>38</v>
      </c>
      <c r="T8450" t="s">
        <v>89</v>
      </c>
      <c r="V8450" t="s">
        <v>40</v>
      </c>
      <c r="Y8450" t="s">
        <v>36</v>
      </c>
    </row>
    <row r="8451" spans="1:25" x14ac:dyDescent="0.45">
      <c r="A8451" t="s">
        <v>475</v>
      </c>
      <c r="B8451" t="s">
        <v>678</v>
      </c>
      <c r="C8451">
        <v>51030</v>
      </c>
      <c r="D8451">
        <v>1</v>
      </c>
      <c r="F8451">
        <v>2024</v>
      </c>
      <c r="G8451">
        <v>2300</v>
      </c>
      <c r="H8451">
        <v>2184.65</v>
      </c>
      <c r="I8451">
        <v>164737.15</v>
      </c>
      <c r="K8451">
        <v>0.60099999999999998</v>
      </c>
      <c r="L8451">
        <v>1E-3</v>
      </c>
      <c r="M8451">
        <v>119067.363</v>
      </c>
      <c r="N8451">
        <v>5.8999999999999997E-2</v>
      </c>
      <c r="O8451">
        <v>26.847999999999999</v>
      </c>
      <c r="P8451">
        <v>2.7799999999999998E-2</v>
      </c>
      <c r="Q8451">
        <v>2003238.5589999999</v>
      </c>
      <c r="R8451" t="s">
        <v>333</v>
      </c>
      <c r="S8451" t="s">
        <v>38</v>
      </c>
      <c r="T8451" t="s">
        <v>89</v>
      </c>
      <c r="V8451" t="s">
        <v>40</v>
      </c>
      <c r="Y8451" t="s">
        <v>36</v>
      </c>
    </row>
    <row r="8452" spans="1:25" x14ac:dyDescent="0.45">
      <c r="A8452" t="s">
        <v>475</v>
      </c>
      <c r="B8452" t="s">
        <v>678</v>
      </c>
      <c r="C8452">
        <v>51030</v>
      </c>
      <c r="D8452">
        <v>2</v>
      </c>
      <c r="F8452">
        <v>2009</v>
      </c>
      <c r="G8452">
        <v>2392</v>
      </c>
      <c r="H8452">
        <v>2205.56</v>
      </c>
      <c r="I8452">
        <v>167707.66</v>
      </c>
      <c r="K8452">
        <v>0.629</v>
      </c>
      <c r="L8452">
        <v>1E-3</v>
      </c>
      <c r="M8452">
        <v>124554.02499999999</v>
      </c>
      <c r="N8452">
        <v>5.8999999999999997E-2</v>
      </c>
      <c r="O8452">
        <v>34.878</v>
      </c>
      <c r="P8452">
        <v>4.58E-2</v>
      </c>
      <c r="Q8452">
        <v>2095801.371</v>
      </c>
      <c r="R8452" t="s">
        <v>333</v>
      </c>
      <c r="S8452" t="s">
        <v>38</v>
      </c>
      <c r="T8452" t="s">
        <v>89</v>
      </c>
      <c r="V8452" t="s">
        <v>40</v>
      </c>
      <c r="Y8452" t="s">
        <v>36</v>
      </c>
    </row>
    <row r="8453" spans="1:25" x14ac:dyDescent="0.45">
      <c r="A8453" t="s">
        <v>475</v>
      </c>
      <c r="B8453" t="s">
        <v>678</v>
      </c>
      <c r="C8453">
        <v>51030</v>
      </c>
      <c r="D8453">
        <v>2</v>
      </c>
      <c r="F8453">
        <v>2010</v>
      </c>
      <c r="G8453">
        <v>3727</v>
      </c>
      <c r="H8453">
        <v>3490.44</v>
      </c>
      <c r="I8453">
        <v>258439.06</v>
      </c>
      <c r="K8453">
        <v>0.97199999999999998</v>
      </c>
      <c r="L8453">
        <v>1E-3</v>
      </c>
      <c r="M8453">
        <v>192600.52299999999</v>
      </c>
      <c r="N8453">
        <v>5.8999999999999997E-2</v>
      </c>
      <c r="O8453">
        <v>50.72</v>
      </c>
      <c r="P8453">
        <v>4.07E-2</v>
      </c>
      <c r="Q8453">
        <v>3240864.5260000001</v>
      </c>
      <c r="R8453" t="s">
        <v>333</v>
      </c>
      <c r="S8453" t="s">
        <v>38</v>
      </c>
      <c r="T8453" t="s">
        <v>89</v>
      </c>
      <c r="V8453" t="s">
        <v>40</v>
      </c>
      <c r="Y8453" t="s">
        <v>36</v>
      </c>
    </row>
    <row r="8454" spans="1:25" x14ac:dyDescent="0.45">
      <c r="A8454" t="s">
        <v>475</v>
      </c>
      <c r="B8454" t="s">
        <v>678</v>
      </c>
      <c r="C8454">
        <v>51030</v>
      </c>
      <c r="D8454">
        <v>2</v>
      </c>
      <c r="F8454">
        <v>2011</v>
      </c>
      <c r="G8454">
        <v>3307</v>
      </c>
      <c r="H8454">
        <v>3073.92</v>
      </c>
      <c r="I8454">
        <v>237617.17</v>
      </c>
      <c r="K8454">
        <v>0.89900000000000002</v>
      </c>
      <c r="L8454">
        <v>1E-3</v>
      </c>
      <c r="M8454">
        <v>178033.008</v>
      </c>
      <c r="N8454">
        <v>5.8999999999999997E-2</v>
      </c>
      <c r="O8454">
        <v>51.088000000000001</v>
      </c>
      <c r="P8454">
        <v>4.53E-2</v>
      </c>
      <c r="Q8454">
        <v>2995707.4180000001</v>
      </c>
      <c r="R8454" t="s">
        <v>333</v>
      </c>
      <c r="S8454" t="s">
        <v>38</v>
      </c>
      <c r="T8454" t="s">
        <v>89</v>
      </c>
      <c r="V8454" t="s">
        <v>40</v>
      </c>
      <c r="Y8454" t="s">
        <v>36</v>
      </c>
    </row>
    <row r="8455" spans="1:25" x14ac:dyDescent="0.45">
      <c r="A8455" t="s">
        <v>475</v>
      </c>
      <c r="B8455" t="s">
        <v>678</v>
      </c>
      <c r="C8455">
        <v>51030</v>
      </c>
      <c r="D8455">
        <v>2</v>
      </c>
      <c r="F8455">
        <v>2012</v>
      </c>
      <c r="G8455">
        <v>3999</v>
      </c>
      <c r="H8455">
        <v>3742.51</v>
      </c>
      <c r="I8455">
        <v>290479.43</v>
      </c>
      <c r="K8455">
        <v>1.079</v>
      </c>
      <c r="L8455">
        <v>1E-3</v>
      </c>
      <c r="M8455">
        <v>213626.478</v>
      </c>
      <c r="N8455">
        <v>5.8999999999999997E-2</v>
      </c>
      <c r="O8455">
        <v>61.131</v>
      </c>
      <c r="P8455">
        <v>4.5499999999999999E-2</v>
      </c>
      <c r="Q8455">
        <v>3594712.6919999998</v>
      </c>
      <c r="R8455" t="s">
        <v>333</v>
      </c>
      <c r="S8455" t="s">
        <v>38</v>
      </c>
      <c r="T8455" t="s">
        <v>89</v>
      </c>
      <c r="V8455" t="s">
        <v>40</v>
      </c>
      <c r="Y8455" t="s">
        <v>36</v>
      </c>
    </row>
    <row r="8456" spans="1:25" x14ac:dyDescent="0.45">
      <c r="A8456" t="s">
        <v>475</v>
      </c>
      <c r="B8456" t="s">
        <v>678</v>
      </c>
      <c r="C8456">
        <v>51030</v>
      </c>
      <c r="D8456">
        <v>2</v>
      </c>
      <c r="F8456">
        <v>2013</v>
      </c>
      <c r="G8456">
        <v>3266</v>
      </c>
      <c r="H8456">
        <v>3062.71</v>
      </c>
      <c r="I8456">
        <v>231372.72</v>
      </c>
      <c r="K8456">
        <v>0.86599999999999999</v>
      </c>
      <c r="L8456">
        <v>1E-3</v>
      </c>
      <c r="M8456">
        <v>171475.48199999999</v>
      </c>
      <c r="N8456">
        <v>5.8999999999999997E-2</v>
      </c>
      <c r="O8456">
        <v>52.298999999999999</v>
      </c>
      <c r="P8456">
        <v>4.5499999999999999E-2</v>
      </c>
      <c r="Q8456">
        <v>2885437.1140000001</v>
      </c>
      <c r="R8456" t="s">
        <v>333</v>
      </c>
      <c r="S8456" t="s">
        <v>38</v>
      </c>
      <c r="T8456" t="s">
        <v>89</v>
      </c>
      <c r="V8456" t="s">
        <v>40</v>
      </c>
      <c r="Y8456" t="s">
        <v>36</v>
      </c>
    </row>
    <row r="8457" spans="1:25" x14ac:dyDescent="0.45">
      <c r="A8457" t="s">
        <v>475</v>
      </c>
      <c r="B8457" t="s">
        <v>678</v>
      </c>
      <c r="C8457">
        <v>51030</v>
      </c>
      <c r="D8457">
        <v>2</v>
      </c>
      <c r="F8457">
        <v>2014</v>
      </c>
      <c r="G8457">
        <v>2946</v>
      </c>
      <c r="H8457">
        <v>2739.81</v>
      </c>
      <c r="I8457">
        <v>205970.43</v>
      </c>
      <c r="K8457">
        <v>0.77700000000000002</v>
      </c>
      <c r="L8457">
        <v>1E-3</v>
      </c>
      <c r="M8457">
        <v>153983.878</v>
      </c>
      <c r="N8457">
        <v>5.8999999999999997E-2</v>
      </c>
      <c r="O8457">
        <v>44.076999999999998</v>
      </c>
      <c r="P8457">
        <v>4.65E-2</v>
      </c>
      <c r="Q8457">
        <v>2591055.2960000001</v>
      </c>
      <c r="R8457" t="s">
        <v>333</v>
      </c>
      <c r="S8457" t="s">
        <v>38</v>
      </c>
      <c r="T8457" t="s">
        <v>89</v>
      </c>
      <c r="V8457" t="s">
        <v>40</v>
      </c>
      <c r="Y8457" t="s">
        <v>36</v>
      </c>
    </row>
    <row r="8458" spans="1:25" x14ac:dyDescent="0.45">
      <c r="A8458" t="s">
        <v>475</v>
      </c>
      <c r="B8458" t="s">
        <v>678</v>
      </c>
      <c r="C8458">
        <v>51030</v>
      </c>
      <c r="D8458">
        <v>2</v>
      </c>
      <c r="F8458">
        <v>2015</v>
      </c>
      <c r="G8458">
        <v>3282</v>
      </c>
      <c r="H8458">
        <v>3095.44</v>
      </c>
      <c r="I8458">
        <v>234637.63</v>
      </c>
      <c r="K8458">
        <v>0.95699999999999996</v>
      </c>
      <c r="L8458">
        <v>1E-3</v>
      </c>
      <c r="M8458">
        <v>190821.96100000001</v>
      </c>
      <c r="N8458">
        <v>5.96E-2</v>
      </c>
      <c r="O8458">
        <v>46.418999999999997</v>
      </c>
      <c r="P8458">
        <v>3.6299999999999999E-2</v>
      </c>
      <c r="Q8458">
        <v>3190925.7140000002</v>
      </c>
      <c r="R8458" t="s">
        <v>333</v>
      </c>
      <c r="S8458" t="s">
        <v>38</v>
      </c>
      <c r="T8458" t="s">
        <v>89</v>
      </c>
      <c r="V8458" t="s">
        <v>40</v>
      </c>
      <c r="Y8458" t="s">
        <v>36</v>
      </c>
    </row>
    <row r="8459" spans="1:25" x14ac:dyDescent="0.45">
      <c r="A8459" t="s">
        <v>475</v>
      </c>
      <c r="B8459" t="s">
        <v>678</v>
      </c>
      <c r="C8459">
        <v>51030</v>
      </c>
      <c r="D8459">
        <v>2</v>
      </c>
      <c r="F8459">
        <v>2016</v>
      </c>
      <c r="G8459">
        <v>2140</v>
      </c>
      <c r="H8459">
        <v>2087.41</v>
      </c>
      <c r="I8459">
        <v>159607.21</v>
      </c>
      <c r="K8459">
        <v>0.628</v>
      </c>
      <c r="L8459">
        <v>1E-3</v>
      </c>
      <c r="M8459">
        <v>124383.65399999999</v>
      </c>
      <c r="N8459">
        <v>5.91E-2</v>
      </c>
      <c r="O8459">
        <v>24.425000000000001</v>
      </c>
      <c r="P8459">
        <v>2.52E-2</v>
      </c>
      <c r="Q8459">
        <v>2091095.567</v>
      </c>
      <c r="R8459" t="s">
        <v>333</v>
      </c>
      <c r="S8459" t="s">
        <v>38</v>
      </c>
      <c r="T8459" t="s">
        <v>89</v>
      </c>
      <c r="V8459" t="s">
        <v>40</v>
      </c>
      <c r="Y8459" t="s">
        <v>36</v>
      </c>
    </row>
    <row r="8460" spans="1:25" x14ac:dyDescent="0.45">
      <c r="A8460" t="s">
        <v>475</v>
      </c>
      <c r="B8460" t="s">
        <v>678</v>
      </c>
      <c r="C8460">
        <v>51030</v>
      </c>
      <c r="D8460">
        <v>2</v>
      </c>
      <c r="F8460">
        <v>2017</v>
      </c>
      <c r="G8460">
        <v>2357</v>
      </c>
      <c r="H8460">
        <v>2219.0300000000002</v>
      </c>
      <c r="I8460">
        <v>167861.45</v>
      </c>
      <c r="K8460">
        <v>0.69399999999999995</v>
      </c>
      <c r="L8460">
        <v>1E-3</v>
      </c>
      <c r="M8460">
        <v>137410.58199999999</v>
      </c>
      <c r="N8460">
        <v>5.9499999999999997E-2</v>
      </c>
      <c r="O8460">
        <v>27.082000000000001</v>
      </c>
      <c r="P8460">
        <v>2.58E-2</v>
      </c>
      <c r="Q8460">
        <v>2293022.4040000001</v>
      </c>
      <c r="R8460" t="s">
        <v>333</v>
      </c>
      <c r="S8460" t="s">
        <v>38</v>
      </c>
      <c r="T8460" t="s">
        <v>89</v>
      </c>
      <c r="V8460" t="s">
        <v>40</v>
      </c>
      <c r="Y8460" t="s">
        <v>36</v>
      </c>
    </row>
    <row r="8461" spans="1:25" x14ac:dyDescent="0.45">
      <c r="A8461" t="s">
        <v>475</v>
      </c>
      <c r="B8461" t="s">
        <v>678</v>
      </c>
      <c r="C8461">
        <v>51030</v>
      </c>
      <c r="D8461">
        <v>2</v>
      </c>
      <c r="F8461">
        <v>2018</v>
      </c>
      <c r="G8461">
        <v>3178</v>
      </c>
      <c r="H8461">
        <v>3041.46</v>
      </c>
      <c r="I8461">
        <v>226034.25</v>
      </c>
      <c r="K8461">
        <v>0.80900000000000005</v>
      </c>
      <c r="L8461">
        <v>1E-3</v>
      </c>
      <c r="M8461">
        <v>160263.495</v>
      </c>
      <c r="N8461">
        <v>5.9200000000000003E-2</v>
      </c>
      <c r="O8461">
        <v>24.096</v>
      </c>
      <c r="P8461">
        <v>1.9E-2</v>
      </c>
      <c r="Q8461">
        <v>2686245.9879999999</v>
      </c>
      <c r="R8461" t="s">
        <v>333</v>
      </c>
      <c r="S8461" t="s">
        <v>38</v>
      </c>
      <c r="T8461" t="s">
        <v>89</v>
      </c>
      <c r="V8461" t="s">
        <v>40</v>
      </c>
      <c r="Y8461" t="s">
        <v>36</v>
      </c>
    </row>
    <row r="8462" spans="1:25" x14ac:dyDescent="0.45">
      <c r="A8462" t="s">
        <v>475</v>
      </c>
      <c r="B8462" t="s">
        <v>678</v>
      </c>
      <c r="C8462">
        <v>51030</v>
      </c>
      <c r="D8462">
        <v>2</v>
      </c>
      <c r="F8462">
        <v>2019</v>
      </c>
      <c r="G8462">
        <v>3256</v>
      </c>
      <c r="H8462">
        <v>3021.59</v>
      </c>
      <c r="I8462">
        <v>224151.76</v>
      </c>
      <c r="K8462">
        <v>0.82099999999999995</v>
      </c>
      <c r="L8462">
        <v>1E-3</v>
      </c>
      <c r="M8462">
        <v>162564.492</v>
      </c>
      <c r="N8462">
        <v>5.9200000000000003E-2</v>
      </c>
      <c r="O8462">
        <v>38.265000000000001</v>
      </c>
      <c r="P8462">
        <v>3.2399999999999998E-2</v>
      </c>
      <c r="Q8462">
        <v>2729477.6290000002</v>
      </c>
      <c r="R8462" t="s">
        <v>333</v>
      </c>
      <c r="S8462" t="s">
        <v>38</v>
      </c>
      <c r="T8462" t="s">
        <v>89</v>
      </c>
      <c r="V8462" t="s">
        <v>40</v>
      </c>
      <c r="Y8462" t="s">
        <v>36</v>
      </c>
    </row>
    <row r="8463" spans="1:25" x14ac:dyDescent="0.45">
      <c r="A8463" t="s">
        <v>475</v>
      </c>
      <c r="B8463" t="s">
        <v>678</v>
      </c>
      <c r="C8463">
        <v>51030</v>
      </c>
      <c r="D8463">
        <v>2</v>
      </c>
      <c r="F8463">
        <v>2020</v>
      </c>
      <c r="G8463">
        <v>3301</v>
      </c>
      <c r="H8463">
        <v>2937.37</v>
      </c>
      <c r="I8463">
        <v>211066.08</v>
      </c>
      <c r="K8463">
        <v>0.76800000000000002</v>
      </c>
      <c r="L8463">
        <v>1E-3</v>
      </c>
      <c r="M8463">
        <v>152198.14300000001</v>
      </c>
      <c r="N8463">
        <v>5.91E-2</v>
      </c>
      <c r="O8463">
        <v>36.177</v>
      </c>
      <c r="P8463">
        <v>0.03</v>
      </c>
      <c r="Q8463">
        <v>2559944.2080000001</v>
      </c>
      <c r="R8463" t="s">
        <v>333</v>
      </c>
      <c r="S8463" t="s">
        <v>38</v>
      </c>
      <c r="T8463" t="s">
        <v>89</v>
      </c>
      <c r="V8463" t="s">
        <v>40</v>
      </c>
      <c r="Y8463" t="s">
        <v>36</v>
      </c>
    </row>
    <row r="8464" spans="1:25" x14ac:dyDescent="0.45">
      <c r="A8464" t="s">
        <v>475</v>
      </c>
      <c r="B8464" t="s">
        <v>678</v>
      </c>
      <c r="C8464">
        <v>51030</v>
      </c>
      <c r="D8464">
        <v>2</v>
      </c>
      <c r="F8464">
        <v>2021</v>
      </c>
      <c r="G8464">
        <v>4982</v>
      </c>
      <c r="H8464">
        <v>4675.07</v>
      </c>
      <c r="I8464">
        <v>343091.91</v>
      </c>
      <c r="K8464">
        <v>1.24</v>
      </c>
      <c r="L8464">
        <v>1E-3</v>
      </c>
      <c r="M8464">
        <v>245539.299</v>
      </c>
      <c r="N8464">
        <v>5.9200000000000003E-2</v>
      </c>
      <c r="O8464">
        <v>55.305999999999997</v>
      </c>
      <c r="P8464">
        <v>2.7699999999999999E-2</v>
      </c>
      <c r="Q8464">
        <v>4122966.878</v>
      </c>
      <c r="R8464" t="s">
        <v>333</v>
      </c>
      <c r="S8464" t="s">
        <v>38</v>
      </c>
      <c r="T8464" t="s">
        <v>89</v>
      </c>
      <c r="V8464" t="s">
        <v>40</v>
      </c>
      <c r="Y8464" t="s">
        <v>36</v>
      </c>
    </row>
    <row r="8465" spans="1:25" x14ac:dyDescent="0.45">
      <c r="A8465" t="s">
        <v>475</v>
      </c>
      <c r="B8465" t="s">
        <v>678</v>
      </c>
      <c r="C8465">
        <v>51030</v>
      </c>
      <c r="D8465">
        <v>2</v>
      </c>
      <c r="F8465">
        <v>2022</v>
      </c>
      <c r="G8465">
        <v>3963</v>
      </c>
      <c r="H8465">
        <v>3613.89</v>
      </c>
      <c r="I8465">
        <v>252668.56</v>
      </c>
      <c r="K8465">
        <v>0.94699999999999995</v>
      </c>
      <c r="L8465">
        <v>1E-3</v>
      </c>
      <c r="M8465">
        <v>186279.443</v>
      </c>
      <c r="N8465">
        <v>0.06</v>
      </c>
      <c r="O8465">
        <v>44.606999999999999</v>
      </c>
      <c r="P8465">
        <v>3.1300000000000001E-2</v>
      </c>
      <c r="Q8465">
        <v>3083048.5440000002</v>
      </c>
      <c r="R8465" t="s">
        <v>333</v>
      </c>
      <c r="S8465" t="s">
        <v>38</v>
      </c>
      <c r="T8465" t="s">
        <v>89</v>
      </c>
      <c r="V8465" t="s">
        <v>40</v>
      </c>
      <c r="Y8465" t="s">
        <v>36</v>
      </c>
    </row>
    <row r="8466" spans="1:25" x14ac:dyDescent="0.45">
      <c r="A8466" t="s">
        <v>475</v>
      </c>
      <c r="B8466" t="s">
        <v>678</v>
      </c>
      <c r="C8466">
        <v>51030</v>
      </c>
      <c r="D8466">
        <v>2</v>
      </c>
      <c r="F8466">
        <v>2023</v>
      </c>
      <c r="G8466">
        <v>5402</v>
      </c>
      <c r="H8466">
        <v>5246.74</v>
      </c>
      <c r="I8466">
        <v>389191.27</v>
      </c>
      <c r="K8466">
        <v>1.4179999999999999</v>
      </c>
      <c r="L8466">
        <v>1E-3</v>
      </c>
      <c r="M8466">
        <v>280675.07299999997</v>
      </c>
      <c r="N8466">
        <v>5.91E-2</v>
      </c>
      <c r="O8466">
        <v>62.137</v>
      </c>
      <c r="P8466">
        <v>2.7400000000000001E-2</v>
      </c>
      <c r="Q8466">
        <v>4713191.1119999997</v>
      </c>
      <c r="R8466" t="s">
        <v>333</v>
      </c>
      <c r="S8466" t="s">
        <v>38</v>
      </c>
      <c r="T8466" t="s">
        <v>89</v>
      </c>
      <c r="V8466" t="s">
        <v>40</v>
      </c>
      <c r="Y8466" t="s">
        <v>36</v>
      </c>
    </row>
    <row r="8467" spans="1:25" x14ac:dyDescent="0.45">
      <c r="A8467" t="s">
        <v>475</v>
      </c>
      <c r="B8467" t="s">
        <v>678</v>
      </c>
      <c r="C8467">
        <v>51030</v>
      </c>
      <c r="D8467">
        <v>2</v>
      </c>
      <c r="F8467">
        <v>2024</v>
      </c>
      <c r="G8467">
        <v>2368</v>
      </c>
      <c r="H8467">
        <v>2264.9299999999998</v>
      </c>
      <c r="I8467">
        <v>169305.94</v>
      </c>
      <c r="K8467">
        <v>0.61199999999999999</v>
      </c>
      <c r="L8467">
        <v>1E-3</v>
      </c>
      <c r="M8467">
        <v>121239.20299999999</v>
      </c>
      <c r="N8467">
        <v>5.91E-2</v>
      </c>
      <c r="O8467">
        <v>28.783999999999999</v>
      </c>
      <c r="P8467">
        <v>2.9700000000000001E-2</v>
      </c>
      <c r="Q8467">
        <v>2039828.0330000001</v>
      </c>
      <c r="R8467" t="s">
        <v>333</v>
      </c>
      <c r="S8467" t="s">
        <v>38</v>
      </c>
      <c r="T8467" t="s">
        <v>89</v>
      </c>
      <c r="V8467" t="s">
        <v>40</v>
      </c>
      <c r="Y8467" t="s">
        <v>36</v>
      </c>
    </row>
    <row r="8468" spans="1:25" x14ac:dyDescent="0.45">
      <c r="A8468" t="s">
        <v>203</v>
      </c>
      <c r="B8468" t="s">
        <v>679</v>
      </c>
      <c r="C8468">
        <v>52026</v>
      </c>
      <c r="D8468">
        <v>1</v>
      </c>
      <c r="F8468">
        <v>2009</v>
      </c>
      <c r="G8468">
        <v>771</v>
      </c>
      <c r="H8468">
        <v>698.66</v>
      </c>
      <c r="I8468">
        <v>35029.15</v>
      </c>
      <c r="K8468">
        <v>0.16900000000000001</v>
      </c>
      <c r="L8468">
        <v>1.4E-3</v>
      </c>
      <c r="M8468">
        <v>18072.239000000001</v>
      </c>
      <c r="N8468">
        <v>5.96E-2</v>
      </c>
      <c r="O8468">
        <v>5.0890000000000004</v>
      </c>
      <c r="P8468">
        <v>4.2200000000000001E-2</v>
      </c>
      <c r="Q8468">
        <v>302184.21899999998</v>
      </c>
      <c r="R8468" t="s">
        <v>333</v>
      </c>
      <c r="S8468" t="s">
        <v>38</v>
      </c>
      <c r="T8468" t="s">
        <v>89</v>
      </c>
      <c r="V8468" t="s">
        <v>40</v>
      </c>
      <c r="Y8468" t="s">
        <v>35</v>
      </c>
    </row>
    <row r="8469" spans="1:25" x14ac:dyDescent="0.45">
      <c r="A8469" t="s">
        <v>203</v>
      </c>
      <c r="B8469" t="s">
        <v>679</v>
      </c>
      <c r="C8469">
        <v>52026</v>
      </c>
      <c r="D8469">
        <v>1</v>
      </c>
      <c r="F8469">
        <v>2010</v>
      </c>
      <c r="G8469">
        <v>2537</v>
      </c>
      <c r="H8469">
        <v>2355.06</v>
      </c>
      <c r="I8469">
        <v>124690.19</v>
      </c>
      <c r="K8469">
        <v>0.311</v>
      </c>
      <c r="L8469">
        <v>1E-3</v>
      </c>
      <c r="M8469">
        <v>61583.745999999999</v>
      </c>
      <c r="N8469">
        <v>5.9200000000000003E-2</v>
      </c>
      <c r="O8469">
        <v>16.475999999999999</v>
      </c>
      <c r="P8469">
        <v>3.5799999999999998E-2</v>
      </c>
      <c r="Q8469">
        <v>1036295.145</v>
      </c>
      <c r="R8469" t="s">
        <v>333</v>
      </c>
      <c r="S8469" t="s">
        <v>38</v>
      </c>
      <c r="T8469" t="s">
        <v>89</v>
      </c>
      <c r="V8469" t="s">
        <v>40</v>
      </c>
      <c r="Y8469" t="s">
        <v>35</v>
      </c>
    </row>
    <row r="8470" spans="1:25" x14ac:dyDescent="0.45">
      <c r="A8470" t="s">
        <v>203</v>
      </c>
      <c r="B8470" t="s">
        <v>679</v>
      </c>
      <c r="C8470">
        <v>52026</v>
      </c>
      <c r="D8470">
        <v>1</v>
      </c>
      <c r="F8470">
        <v>2011</v>
      </c>
      <c r="G8470">
        <v>2128</v>
      </c>
      <c r="H8470">
        <v>1954.77</v>
      </c>
      <c r="I8470">
        <v>106877.33</v>
      </c>
      <c r="K8470">
        <v>0.28199999999999997</v>
      </c>
      <c r="L8470">
        <v>1.1000000000000001E-3</v>
      </c>
      <c r="M8470">
        <v>52249.040999999997</v>
      </c>
      <c r="N8470">
        <v>5.9200000000000003E-2</v>
      </c>
      <c r="O8470">
        <v>13.772</v>
      </c>
      <c r="P8470">
        <v>3.61E-2</v>
      </c>
      <c r="Q8470">
        <v>878729.89899999998</v>
      </c>
      <c r="R8470" t="s">
        <v>333</v>
      </c>
      <c r="S8470" t="s">
        <v>38</v>
      </c>
      <c r="T8470" t="s">
        <v>89</v>
      </c>
      <c r="V8470" t="s">
        <v>40</v>
      </c>
      <c r="Y8470" t="s">
        <v>35</v>
      </c>
    </row>
    <row r="8471" spans="1:25" x14ac:dyDescent="0.45">
      <c r="A8471" t="s">
        <v>203</v>
      </c>
      <c r="B8471" t="s">
        <v>679</v>
      </c>
      <c r="C8471">
        <v>52026</v>
      </c>
      <c r="D8471">
        <v>1</v>
      </c>
      <c r="F8471">
        <v>2012</v>
      </c>
      <c r="G8471">
        <v>2807</v>
      </c>
      <c r="H8471">
        <v>2628.3</v>
      </c>
      <c r="I8471">
        <v>144146.48000000001</v>
      </c>
      <c r="K8471">
        <v>0.35299999999999998</v>
      </c>
      <c r="L8471">
        <v>1E-3</v>
      </c>
      <c r="M8471">
        <v>69799.108999999997</v>
      </c>
      <c r="N8471">
        <v>5.9200000000000003E-2</v>
      </c>
      <c r="O8471">
        <v>17.553999999999998</v>
      </c>
      <c r="P8471">
        <v>3.4000000000000002E-2</v>
      </c>
      <c r="Q8471">
        <v>1174464.9750000001</v>
      </c>
      <c r="R8471" t="s">
        <v>333</v>
      </c>
      <c r="S8471" t="s">
        <v>38</v>
      </c>
      <c r="T8471" t="s">
        <v>89</v>
      </c>
      <c r="V8471" t="s">
        <v>40</v>
      </c>
      <c r="Y8471" t="s">
        <v>35</v>
      </c>
    </row>
    <row r="8472" spans="1:25" x14ac:dyDescent="0.45">
      <c r="A8472" t="s">
        <v>203</v>
      </c>
      <c r="B8472" t="s">
        <v>679</v>
      </c>
      <c r="C8472">
        <v>52026</v>
      </c>
      <c r="D8472">
        <v>1</v>
      </c>
      <c r="F8472">
        <v>2013</v>
      </c>
      <c r="G8472">
        <v>2694</v>
      </c>
      <c r="H8472">
        <v>2564.46</v>
      </c>
      <c r="I8472">
        <v>136929.01</v>
      </c>
      <c r="K8472">
        <v>0.38400000000000001</v>
      </c>
      <c r="L8472">
        <v>1.1000000000000001E-3</v>
      </c>
      <c r="M8472">
        <v>66444.966</v>
      </c>
      <c r="N8472">
        <v>5.9299999999999999E-2</v>
      </c>
      <c r="O8472">
        <v>17.268999999999998</v>
      </c>
      <c r="P8472">
        <v>3.3700000000000001E-2</v>
      </c>
      <c r="Q8472">
        <v>1117006.0319999999</v>
      </c>
      <c r="R8472" t="s">
        <v>333</v>
      </c>
      <c r="S8472" t="s">
        <v>38</v>
      </c>
      <c r="T8472" t="s">
        <v>89</v>
      </c>
      <c r="V8472" t="s">
        <v>40</v>
      </c>
      <c r="Y8472" t="s">
        <v>35</v>
      </c>
    </row>
    <row r="8473" spans="1:25" x14ac:dyDescent="0.45">
      <c r="A8473" t="s">
        <v>203</v>
      </c>
      <c r="B8473" t="s">
        <v>679</v>
      </c>
      <c r="C8473">
        <v>52026</v>
      </c>
      <c r="D8473">
        <v>1</v>
      </c>
      <c r="F8473">
        <v>2014</v>
      </c>
      <c r="G8473">
        <v>2849</v>
      </c>
      <c r="H8473">
        <v>2743.24</v>
      </c>
      <c r="I8473">
        <v>144271.25</v>
      </c>
      <c r="K8473">
        <v>1.9950000000000001</v>
      </c>
      <c r="L8473">
        <v>4.3E-3</v>
      </c>
      <c r="M8473">
        <v>70892.361999999994</v>
      </c>
      <c r="N8473">
        <v>6.1499999999999999E-2</v>
      </c>
      <c r="O8473">
        <v>22.300999999999998</v>
      </c>
      <c r="P8473">
        <v>4.2900000000000001E-2</v>
      </c>
      <c r="Q8473">
        <v>1156404.2279999999</v>
      </c>
      <c r="R8473" t="s">
        <v>333</v>
      </c>
      <c r="S8473" t="s">
        <v>38</v>
      </c>
      <c r="T8473" t="s">
        <v>89</v>
      </c>
      <c r="V8473" t="s">
        <v>40</v>
      </c>
      <c r="Y8473" t="s">
        <v>35</v>
      </c>
    </row>
    <row r="8474" spans="1:25" x14ac:dyDescent="0.45">
      <c r="A8474" t="s">
        <v>203</v>
      </c>
      <c r="B8474" t="s">
        <v>679</v>
      </c>
      <c r="C8474">
        <v>52026</v>
      </c>
      <c r="D8474">
        <v>1</v>
      </c>
      <c r="F8474">
        <v>2015</v>
      </c>
      <c r="G8474">
        <v>2297</v>
      </c>
      <c r="H8474">
        <v>2125.44</v>
      </c>
      <c r="I8474">
        <v>110133.48</v>
      </c>
      <c r="K8474">
        <v>0.81699999999999995</v>
      </c>
      <c r="L8474">
        <v>2.0999999999999999E-3</v>
      </c>
      <c r="M8474">
        <v>54476.1</v>
      </c>
      <c r="N8474">
        <v>6.0100000000000001E-2</v>
      </c>
      <c r="O8474">
        <v>15.07</v>
      </c>
      <c r="P8474">
        <v>3.8300000000000001E-2</v>
      </c>
      <c r="Q8474">
        <v>903593.13500000001</v>
      </c>
      <c r="R8474" t="s">
        <v>333</v>
      </c>
      <c r="S8474" t="s">
        <v>38</v>
      </c>
      <c r="T8474" t="s">
        <v>89</v>
      </c>
      <c r="V8474" t="s">
        <v>40</v>
      </c>
      <c r="Y8474" t="s">
        <v>36</v>
      </c>
    </row>
    <row r="8475" spans="1:25" x14ac:dyDescent="0.45">
      <c r="A8475" t="s">
        <v>203</v>
      </c>
      <c r="B8475" t="s">
        <v>679</v>
      </c>
      <c r="C8475">
        <v>52026</v>
      </c>
      <c r="D8475">
        <v>1</v>
      </c>
      <c r="F8475">
        <v>2016</v>
      </c>
      <c r="G8475">
        <v>1885</v>
      </c>
      <c r="H8475">
        <v>1741.83</v>
      </c>
      <c r="I8475">
        <v>91453.38</v>
      </c>
      <c r="K8475">
        <v>0.224</v>
      </c>
      <c r="L8475">
        <v>1E-3</v>
      </c>
      <c r="M8475">
        <v>44275.091</v>
      </c>
      <c r="N8475">
        <v>5.9200000000000003E-2</v>
      </c>
      <c r="O8475">
        <v>12.176</v>
      </c>
      <c r="P8475">
        <v>3.9100000000000003E-2</v>
      </c>
      <c r="Q8475">
        <v>744838.82499999995</v>
      </c>
      <c r="R8475" t="s">
        <v>333</v>
      </c>
      <c r="S8475" t="s">
        <v>38</v>
      </c>
      <c r="T8475" t="s">
        <v>89</v>
      </c>
      <c r="V8475" t="s">
        <v>40</v>
      </c>
      <c r="Y8475" t="s">
        <v>36</v>
      </c>
    </row>
    <row r="8476" spans="1:25" x14ac:dyDescent="0.45">
      <c r="A8476" t="s">
        <v>203</v>
      </c>
      <c r="B8476" t="s">
        <v>679</v>
      </c>
      <c r="C8476">
        <v>52026</v>
      </c>
      <c r="D8476">
        <v>1</v>
      </c>
      <c r="F8476">
        <v>2017</v>
      </c>
      <c r="G8476">
        <v>1865</v>
      </c>
      <c r="H8476">
        <v>1703.94</v>
      </c>
      <c r="I8476">
        <v>84906.16</v>
      </c>
      <c r="K8476">
        <v>0.21099999999999999</v>
      </c>
      <c r="L8476">
        <v>1E-3</v>
      </c>
      <c r="M8476">
        <v>41989.953000000001</v>
      </c>
      <c r="N8476">
        <v>5.9700000000000003E-2</v>
      </c>
      <c r="O8476">
        <v>10.863</v>
      </c>
      <c r="P8476">
        <v>3.6299999999999999E-2</v>
      </c>
      <c r="Q8476">
        <v>700334.58200000005</v>
      </c>
      <c r="R8476" t="s">
        <v>333</v>
      </c>
      <c r="S8476" t="s">
        <v>38</v>
      </c>
      <c r="T8476" t="s">
        <v>89</v>
      </c>
      <c r="V8476" t="s">
        <v>40</v>
      </c>
      <c r="Y8476" t="s">
        <v>36</v>
      </c>
    </row>
    <row r="8477" spans="1:25" x14ac:dyDescent="0.45">
      <c r="A8477" t="s">
        <v>203</v>
      </c>
      <c r="B8477" t="s">
        <v>679</v>
      </c>
      <c r="C8477">
        <v>52026</v>
      </c>
      <c r="D8477">
        <v>1</v>
      </c>
      <c r="F8477">
        <v>2018</v>
      </c>
      <c r="G8477">
        <v>1223</v>
      </c>
      <c r="H8477">
        <v>1110.78</v>
      </c>
      <c r="I8477">
        <v>55496.92</v>
      </c>
      <c r="K8477">
        <v>0.14099999999999999</v>
      </c>
      <c r="L8477">
        <v>1E-3</v>
      </c>
      <c r="M8477">
        <v>28432.02</v>
      </c>
      <c r="N8477">
        <v>6.0699999999999997E-2</v>
      </c>
      <c r="O8477">
        <v>7.8070000000000004</v>
      </c>
      <c r="P8477">
        <v>3.85E-2</v>
      </c>
      <c r="Q8477">
        <v>465592.19</v>
      </c>
      <c r="R8477" t="s">
        <v>333</v>
      </c>
      <c r="S8477" t="s">
        <v>38</v>
      </c>
      <c r="T8477" t="s">
        <v>89</v>
      </c>
      <c r="V8477" t="s">
        <v>40</v>
      </c>
      <c r="Y8477" t="s">
        <v>36</v>
      </c>
    </row>
    <row r="8478" spans="1:25" x14ac:dyDescent="0.45">
      <c r="A8478" t="s">
        <v>203</v>
      </c>
      <c r="B8478" t="s">
        <v>679</v>
      </c>
      <c r="C8478">
        <v>52026</v>
      </c>
      <c r="D8478">
        <v>1</v>
      </c>
      <c r="F8478">
        <v>2019</v>
      </c>
      <c r="G8478">
        <v>1137</v>
      </c>
      <c r="H8478">
        <v>1015.26</v>
      </c>
      <c r="I8478">
        <v>49548.9</v>
      </c>
      <c r="K8478">
        <v>0.122</v>
      </c>
      <c r="L8478">
        <v>1E-3</v>
      </c>
      <c r="M8478">
        <v>24255.557000000001</v>
      </c>
      <c r="N8478">
        <v>5.9299999999999999E-2</v>
      </c>
      <c r="O8478">
        <v>6.0529999999999999</v>
      </c>
      <c r="P8478">
        <v>3.4200000000000001E-2</v>
      </c>
      <c r="Q8478">
        <v>407810.94099999999</v>
      </c>
      <c r="R8478" t="s">
        <v>333</v>
      </c>
      <c r="S8478" t="s">
        <v>38</v>
      </c>
      <c r="T8478" t="s">
        <v>89</v>
      </c>
      <c r="V8478" t="s">
        <v>40</v>
      </c>
      <c r="Y8478" t="s">
        <v>36</v>
      </c>
    </row>
    <row r="8479" spans="1:25" x14ac:dyDescent="0.45">
      <c r="A8479" t="s">
        <v>203</v>
      </c>
      <c r="B8479" t="s">
        <v>679</v>
      </c>
      <c r="C8479">
        <v>52026</v>
      </c>
      <c r="D8479">
        <v>1</v>
      </c>
      <c r="F8479">
        <v>2020</v>
      </c>
      <c r="G8479">
        <v>886</v>
      </c>
      <c r="H8479">
        <v>791.86</v>
      </c>
      <c r="I8479">
        <v>39405.94</v>
      </c>
      <c r="K8479">
        <v>9.6000000000000002E-2</v>
      </c>
      <c r="L8479">
        <v>1E-3</v>
      </c>
      <c r="M8479">
        <v>19074.079000000002</v>
      </c>
      <c r="N8479">
        <v>5.9299999999999999E-2</v>
      </c>
      <c r="O8479">
        <v>4.83</v>
      </c>
      <c r="P8479">
        <v>3.56E-2</v>
      </c>
      <c r="Q8479">
        <v>320573.587</v>
      </c>
      <c r="R8479" t="s">
        <v>333</v>
      </c>
      <c r="S8479" t="s">
        <v>38</v>
      </c>
      <c r="T8479" t="s">
        <v>89</v>
      </c>
      <c r="V8479" t="s">
        <v>40</v>
      </c>
      <c r="Y8479" t="s">
        <v>36</v>
      </c>
    </row>
    <row r="8480" spans="1:25" x14ac:dyDescent="0.45">
      <c r="A8480" t="s">
        <v>203</v>
      </c>
      <c r="B8480" t="s">
        <v>679</v>
      </c>
      <c r="C8480">
        <v>52026</v>
      </c>
      <c r="D8480">
        <v>1</v>
      </c>
      <c r="F8480">
        <v>2021</v>
      </c>
      <c r="G8480">
        <v>730</v>
      </c>
      <c r="H8480">
        <v>656.87</v>
      </c>
      <c r="I8480">
        <v>32179.22</v>
      </c>
      <c r="K8480">
        <v>7.9000000000000001E-2</v>
      </c>
      <c r="L8480">
        <v>1E-3</v>
      </c>
      <c r="M8480">
        <v>15598.867</v>
      </c>
      <c r="N8480">
        <v>5.9299999999999999E-2</v>
      </c>
      <c r="O8480">
        <v>4.0209999999999999</v>
      </c>
      <c r="P8480">
        <v>3.5000000000000003E-2</v>
      </c>
      <c r="Q8480">
        <v>262226.141</v>
      </c>
      <c r="R8480" t="s">
        <v>333</v>
      </c>
      <c r="S8480" t="s">
        <v>38</v>
      </c>
      <c r="T8480" t="s">
        <v>89</v>
      </c>
      <c r="V8480" t="s">
        <v>40</v>
      </c>
      <c r="Y8480" t="s">
        <v>36</v>
      </c>
    </row>
    <row r="8481" spans="1:25" x14ac:dyDescent="0.45">
      <c r="A8481" t="s">
        <v>203</v>
      </c>
      <c r="B8481" t="s">
        <v>679</v>
      </c>
      <c r="C8481">
        <v>52026</v>
      </c>
      <c r="D8481">
        <v>1</v>
      </c>
      <c r="F8481">
        <v>2022</v>
      </c>
      <c r="G8481">
        <v>1009</v>
      </c>
      <c r="H8481">
        <v>910.3</v>
      </c>
      <c r="I8481">
        <v>47243.76</v>
      </c>
      <c r="K8481">
        <v>0.11700000000000001</v>
      </c>
      <c r="L8481">
        <v>1E-3</v>
      </c>
      <c r="M8481">
        <v>23454.753000000001</v>
      </c>
      <c r="N8481">
        <v>6.0299999999999999E-2</v>
      </c>
      <c r="O8481">
        <v>5.7229999999999999</v>
      </c>
      <c r="P8481">
        <v>3.39E-2</v>
      </c>
      <c r="Q8481">
        <v>387947.15</v>
      </c>
      <c r="R8481" t="s">
        <v>333</v>
      </c>
      <c r="S8481" t="s">
        <v>38</v>
      </c>
      <c r="T8481" t="s">
        <v>89</v>
      </c>
      <c r="V8481" t="s">
        <v>40</v>
      </c>
      <c r="Y8481" t="s">
        <v>36</v>
      </c>
    </row>
    <row r="8482" spans="1:25" x14ac:dyDescent="0.45">
      <c r="A8482" t="s">
        <v>203</v>
      </c>
      <c r="B8482" t="s">
        <v>679</v>
      </c>
      <c r="C8482">
        <v>52026</v>
      </c>
      <c r="D8482">
        <v>1</v>
      </c>
      <c r="F8482">
        <v>2023</v>
      </c>
      <c r="G8482">
        <v>560</v>
      </c>
      <c r="H8482">
        <v>506.87</v>
      </c>
      <c r="I8482">
        <v>25575.52</v>
      </c>
      <c r="K8482">
        <v>6.3E-2</v>
      </c>
      <c r="L8482">
        <v>1E-3</v>
      </c>
      <c r="M8482">
        <v>12561.099</v>
      </c>
      <c r="N8482">
        <v>5.9400000000000001E-2</v>
      </c>
      <c r="O8482">
        <v>3.2789999999999999</v>
      </c>
      <c r="P8482">
        <v>3.5000000000000003E-2</v>
      </c>
      <c r="Q8482">
        <v>210554.67300000001</v>
      </c>
      <c r="R8482" t="s">
        <v>333</v>
      </c>
      <c r="S8482" t="s">
        <v>38</v>
      </c>
      <c r="T8482" t="s">
        <v>89</v>
      </c>
      <c r="V8482" t="s">
        <v>40</v>
      </c>
      <c r="Y8482" t="s">
        <v>36</v>
      </c>
    </row>
    <row r="8483" spans="1:25" x14ac:dyDescent="0.45">
      <c r="A8483" t="s">
        <v>203</v>
      </c>
      <c r="B8483" t="s">
        <v>679</v>
      </c>
      <c r="C8483">
        <v>52026</v>
      </c>
      <c r="D8483">
        <v>1</v>
      </c>
      <c r="F8483">
        <v>2024</v>
      </c>
      <c r="G8483">
        <v>121</v>
      </c>
      <c r="H8483">
        <v>105.81</v>
      </c>
      <c r="I8483">
        <v>4937.7</v>
      </c>
      <c r="K8483">
        <v>1.2E-2</v>
      </c>
      <c r="L8483">
        <v>1E-3</v>
      </c>
      <c r="M8483">
        <v>2303.3910000000001</v>
      </c>
      <c r="N8483">
        <v>5.9299999999999999E-2</v>
      </c>
      <c r="O8483">
        <v>0.57399999999999995</v>
      </c>
      <c r="P8483">
        <v>3.2899999999999999E-2</v>
      </c>
      <c r="Q8483">
        <v>38750.646000000001</v>
      </c>
      <c r="R8483" t="s">
        <v>333</v>
      </c>
      <c r="S8483" t="s">
        <v>38</v>
      </c>
      <c r="T8483" t="s">
        <v>89</v>
      </c>
      <c r="V8483" t="s">
        <v>40</v>
      </c>
      <c r="Y8483" t="s">
        <v>36</v>
      </c>
    </row>
    <row r="8484" spans="1:25" x14ac:dyDescent="0.45">
      <c r="A8484" t="s">
        <v>203</v>
      </c>
      <c r="B8484" t="s">
        <v>679</v>
      </c>
      <c r="C8484">
        <v>52026</v>
      </c>
      <c r="D8484">
        <v>2</v>
      </c>
      <c r="F8484">
        <v>2010</v>
      </c>
      <c r="G8484">
        <v>118</v>
      </c>
      <c r="H8484">
        <v>87.37</v>
      </c>
      <c r="I8484">
        <v>1837.62</v>
      </c>
      <c r="M8484">
        <v>1335.6179999999999</v>
      </c>
      <c r="N8484">
        <v>6.6299999999999998E-2</v>
      </c>
      <c r="O8484">
        <v>0.92</v>
      </c>
      <c r="P8484">
        <v>9.4E-2</v>
      </c>
      <c r="Q8484">
        <v>20016.923999999999</v>
      </c>
      <c r="R8484" t="s">
        <v>333</v>
      </c>
      <c r="S8484" t="s">
        <v>38</v>
      </c>
      <c r="T8484" t="s">
        <v>28</v>
      </c>
      <c r="V8484" t="s">
        <v>40</v>
      </c>
      <c r="Y8484" t="s">
        <v>29</v>
      </c>
    </row>
    <row r="8485" spans="1:25" x14ac:dyDescent="0.45">
      <c r="A8485" t="s">
        <v>203</v>
      </c>
      <c r="B8485" t="s">
        <v>679</v>
      </c>
      <c r="C8485">
        <v>52026</v>
      </c>
      <c r="D8485">
        <v>2</v>
      </c>
      <c r="F8485">
        <v>2011</v>
      </c>
      <c r="G8485">
        <v>247</v>
      </c>
      <c r="H8485">
        <v>195.59</v>
      </c>
      <c r="I8485">
        <v>4008.33</v>
      </c>
      <c r="M8485">
        <v>2954.6469999999999</v>
      </c>
      <c r="N8485">
        <v>6.3200000000000006E-2</v>
      </c>
      <c r="O8485">
        <v>0.58199999999999996</v>
      </c>
      <c r="P8485">
        <v>3.4599999999999999E-2</v>
      </c>
      <c r="Q8485">
        <v>46340.228000000003</v>
      </c>
      <c r="R8485" t="s">
        <v>333</v>
      </c>
      <c r="S8485" t="s">
        <v>38</v>
      </c>
      <c r="T8485" t="s">
        <v>28</v>
      </c>
      <c r="V8485" t="s">
        <v>40</v>
      </c>
      <c r="Y8485" t="s">
        <v>29</v>
      </c>
    </row>
    <row r="8486" spans="1:25" x14ac:dyDescent="0.45">
      <c r="A8486" t="s">
        <v>203</v>
      </c>
      <c r="B8486" t="s">
        <v>679</v>
      </c>
      <c r="C8486">
        <v>52026</v>
      </c>
      <c r="D8486">
        <v>2</v>
      </c>
      <c r="F8486">
        <v>2012</v>
      </c>
      <c r="G8486">
        <v>198</v>
      </c>
      <c r="H8486">
        <v>129.75</v>
      </c>
      <c r="I8486">
        <v>2296.6999999999998</v>
      </c>
      <c r="M8486">
        <v>1604.0930000000001</v>
      </c>
      <c r="N8486">
        <v>5.9400000000000001E-2</v>
      </c>
      <c r="O8486">
        <v>0.499</v>
      </c>
      <c r="P8486">
        <v>5.0700000000000002E-2</v>
      </c>
      <c r="Q8486">
        <v>26977.925999999999</v>
      </c>
      <c r="R8486" t="s">
        <v>333</v>
      </c>
      <c r="S8486" t="s">
        <v>38</v>
      </c>
      <c r="T8486" t="s">
        <v>28</v>
      </c>
      <c r="V8486" t="s">
        <v>40</v>
      </c>
      <c r="Y8486" t="s">
        <v>29</v>
      </c>
    </row>
    <row r="8487" spans="1:25" x14ac:dyDescent="0.45">
      <c r="A8487" t="s">
        <v>203</v>
      </c>
      <c r="B8487" t="s">
        <v>679</v>
      </c>
      <c r="C8487">
        <v>52026</v>
      </c>
      <c r="D8487">
        <v>2</v>
      </c>
      <c r="F8487">
        <v>2013</v>
      </c>
      <c r="G8487">
        <v>169</v>
      </c>
      <c r="H8487">
        <v>130.61000000000001</v>
      </c>
      <c r="I8487">
        <v>2435.0500000000002</v>
      </c>
      <c r="M8487">
        <v>1689.2739999999999</v>
      </c>
      <c r="N8487">
        <v>5.9400000000000001E-2</v>
      </c>
      <c r="O8487">
        <v>0.26800000000000002</v>
      </c>
      <c r="P8487">
        <v>2.87E-2</v>
      </c>
      <c r="Q8487">
        <v>28423.272000000001</v>
      </c>
      <c r="R8487" t="s">
        <v>333</v>
      </c>
      <c r="S8487" t="s">
        <v>38</v>
      </c>
      <c r="T8487" t="s">
        <v>28</v>
      </c>
      <c r="V8487" t="s">
        <v>40</v>
      </c>
      <c r="Y8487" t="s">
        <v>29</v>
      </c>
    </row>
    <row r="8488" spans="1:25" x14ac:dyDescent="0.45">
      <c r="A8488" t="s">
        <v>203</v>
      </c>
      <c r="B8488" t="s">
        <v>679</v>
      </c>
      <c r="C8488">
        <v>52026</v>
      </c>
      <c r="D8488">
        <v>2</v>
      </c>
      <c r="F8488">
        <v>2014</v>
      </c>
      <c r="G8488">
        <v>411</v>
      </c>
      <c r="H8488">
        <v>328.2</v>
      </c>
      <c r="I8488">
        <v>6200.91</v>
      </c>
      <c r="M8488">
        <v>4322.49</v>
      </c>
      <c r="N8488">
        <v>6.0400000000000002E-2</v>
      </c>
      <c r="O8488">
        <v>0.74199999999999999</v>
      </c>
      <c r="P8488">
        <v>2.9100000000000001E-2</v>
      </c>
      <c r="Q8488">
        <v>71455.236000000004</v>
      </c>
      <c r="R8488" t="s">
        <v>333</v>
      </c>
      <c r="S8488" t="s">
        <v>38</v>
      </c>
      <c r="T8488" t="s">
        <v>28</v>
      </c>
      <c r="V8488" t="s">
        <v>40</v>
      </c>
      <c r="Y8488" t="s">
        <v>29</v>
      </c>
    </row>
    <row r="8489" spans="1:25" x14ac:dyDescent="0.45">
      <c r="A8489" t="s">
        <v>203</v>
      </c>
      <c r="B8489" t="s">
        <v>679</v>
      </c>
      <c r="C8489">
        <v>52026</v>
      </c>
      <c r="D8489">
        <v>2</v>
      </c>
      <c r="F8489">
        <v>2015</v>
      </c>
      <c r="G8489">
        <v>362</v>
      </c>
      <c r="H8489">
        <v>276.93</v>
      </c>
      <c r="I8489">
        <v>5441.63</v>
      </c>
      <c r="M8489">
        <v>3800.7719999999999</v>
      </c>
      <c r="N8489">
        <v>6.0400000000000002E-2</v>
      </c>
      <c r="O8489">
        <v>0.46</v>
      </c>
      <c r="P8489">
        <v>2.3099999999999999E-2</v>
      </c>
      <c r="Q8489">
        <v>62766.845999999998</v>
      </c>
      <c r="R8489" t="s">
        <v>333</v>
      </c>
      <c r="S8489" t="s">
        <v>38</v>
      </c>
      <c r="T8489" t="s">
        <v>28</v>
      </c>
      <c r="V8489" t="s">
        <v>40</v>
      </c>
      <c r="Y8489" t="s">
        <v>30</v>
      </c>
    </row>
    <row r="8490" spans="1:25" x14ac:dyDescent="0.45">
      <c r="A8490" t="s">
        <v>203</v>
      </c>
      <c r="B8490" t="s">
        <v>679</v>
      </c>
      <c r="C8490">
        <v>52026</v>
      </c>
      <c r="D8490">
        <v>2</v>
      </c>
      <c r="F8490">
        <v>2016</v>
      </c>
      <c r="G8490">
        <v>871</v>
      </c>
      <c r="H8490">
        <v>692.64</v>
      </c>
      <c r="I8490">
        <v>14145.3</v>
      </c>
      <c r="M8490">
        <v>9522.0540000000001</v>
      </c>
      <c r="N8490">
        <v>5.9299999999999999E-2</v>
      </c>
      <c r="O8490">
        <v>0.80300000000000005</v>
      </c>
      <c r="P8490">
        <v>1.72E-2</v>
      </c>
      <c r="Q8490">
        <v>160194.46400000001</v>
      </c>
      <c r="R8490" t="s">
        <v>333</v>
      </c>
      <c r="S8490" t="s">
        <v>38</v>
      </c>
      <c r="T8490" t="s">
        <v>28</v>
      </c>
      <c r="V8490" t="s">
        <v>40</v>
      </c>
      <c r="Y8490" t="s">
        <v>30</v>
      </c>
    </row>
    <row r="8491" spans="1:25" x14ac:dyDescent="0.45">
      <c r="A8491" t="s">
        <v>203</v>
      </c>
      <c r="B8491" t="s">
        <v>679</v>
      </c>
      <c r="C8491">
        <v>52026</v>
      </c>
      <c r="D8491">
        <v>2</v>
      </c>
      <c r="F8491">
        <v>2017</v>
      </c>
      <c r="G8491">
        <v>712</v>
      </c>
      <c r="H8491">
        <v>612.47</v>
      </c>
      <c r="I8491">
        <v>11890.66</v>
      </c>
      <c r="M8491">
        <v>7725.6270000000004</v>
      </c>
      <c r="N8491">
        <v>0.06</v>
      </c>
      <c r="O8491">
        <v>0.73199999999999998</v>
      </c>
      <c r="P8491">
        <v>1.35E-2</v>
      </c>
      <c r="Q8491">
        <v>128430.891</v>
      </c>
      <c r="R8491" t="s">
        <v>333</v>
      </c>
      <c r="S8491" t="s">
        <v>38</v>
      </c>
      <c r="T8491" t="s">
        <v>28</v>
      </c>
      <c r="V8491" t="s">
        <v>40</v>
      </c>
      <c r="Y8491" t="s">
        <v>30</v>
      </c>
    </row>
    <row r="8492" spans="1:25" x14ac:dyDescent="0.45">
      <c r="A8492" t="s">
        <v>203</v>
      </c>
      <c r="B8492" t="s">
        <v>679</v>
      </c>
      <c r="C8492">
        <v>52026</v>
      </c>
      <c r="D8492">
        <v>2</v>
      </c>
      <c r="F8492">
        <v>2018</v>
      </c>
      <c r="G8492">
        <v>717</v>
      </c>
      <c r="H8492">
        <v>643.80999999999995</v>
      </c>
      <c r="I8492">
        <v>12717.95</v>
      </c>
      <c r="M8492">
        <v>8189.7809999999999</v>
      </c>
      <c r="N8492">
        <v>5.9499999999999997E-2</v>
      </c>
      <c r="O8492">
        <v>0.69499999999999995</v>
      </c>
      <c r="P8492">
        <v>1.1299999999999999E-2</v>
      </c>
      <c r="Q8492">
        <v>137469.28099999999</v>
      </c>
      <c r="R8492" t="s">
        <v>333</v>
      </c>
      <c r="S8492" t="s">
        <v>38</v>
      </c>
      <c r="T8492" t="s">
        <v>28</v>
      </c>
      <c r="V8492" t="s">
        <v>40</v>
      </c>
      <c r="Y8492" t="s">
        <v>30</v>
      </c>
    </row>
    <row r="8493" spans="1:25" x14ac:dyDescent="0.45">
      <c r="A8493" t="s">
        <v>203</v>
      </c>
      <c r="B8493" t="s">
        <v>679</v>
      </c>
      <c r="C8493">
        <v>52026</v>
      </c>
      <c r="D8493">
        <v>2</v>
      </c>
      <c r="F8493">
        <v>2019</v>
      </c>
      <c r="G8493">
        <v>366</v>
      </c>
      <c r="H8493">
        <v>318.76</v>
      </c>
      <c r="I8493">
        <v>6203.48</v>
      </c>
      <c r="M8493">
        <v>3988.3220000000001</v>
      </c>
      <c r="N8493">
        <v>5.9499999999999997E-2</v>
      </c>
      <c r="O8493">
        <v>0.38600000000000001</v>
      </c>
      <c r="P8493">
        <v>1.24E-2</v>
      </c>
      <c r="Q8493">
        <v>66988.557000000001</v>
      </c>
      <c r="R8493" t="s">
        <v>333</v>
      </c>
      <c r="S8493" t="s">
        <v>38</v>
      </c>
      <c r="T8493" t="s">
        <v>28</v>
      </c>
      <c r="V8493" t="s">
        <v>40</v>
      </c>
      <c r="Y8493" t="s">
        <v>30</v>
      </c>
    </row>
    <row r="8494" spans="1:25" x14ac:dyDescent="0.45">
      <c r="A8494" t="s">
        <v>203</v>
      </c>
      <c r="B8494" t="s">
        <v>679</v>
      </c>
      <c r="C8494">
        <v>52026</v>
      </c>
      <c r="D8494">
        <v>2</v>
      </c>
      <c r="F8494">
        <v>2020</v>
      </c>
      <c r="G8494">
        <v>542</v>
      </c>
      <c r="H8494">
        <v>460.77</v>
      </c>
      <c r="I8494">
        <v>8822.7800000000007</v>
      </c>
      <c r="M8494">
        <v>5851.0569999999998</v>
      </c>
      <c r="N8494">
        <v>5.9499999999999997E-2</v>
      </c>
      <c r="O8494">
        <v>0.55700000000000005</v>
      </c>
      <c r="P8494">
        <v>1.18E-2</v>
      </c>
      <c r="Q8494">
        <v>98265.099000000002</v>
      </c>
      <c r="R8494" t="s">
        <v>333</v>
      </c>
      <c r="S8494" t="s">
        <v>38</v>
      </c>
      <c r="T8494" t="s">
        <v>28</v>
      </c>
      <c r="V8494" t="s">
        <v>40</v>
      </c>
      <c r="Y8494" t="s">
        <v>30</v>
      </c>
    </row>
    <row r="8495" spans="1:25" x14ac:dyDescent="0.45">
      <c r="A8495" t="s">
        <v>203</v>
      </c>
      <c r="B8495" t="s">
        <v>679</v>
      </c>
      <c r="C8495">
        <v>52026</v>
      </c>
      <c r="D8495">
        <v>2</v>
      </c>
      <c r="F8495">
        <v>2021</v>
      </c>
      <c r="G8495">
        <v>411</v>
      </c>
      <c r="H8495">
        <v>361.93</v>
      </c>
      <c r="I8495">
        <v>6977.06</v>
      </c>
      <c r="M8495">
        <v>4641.4870000000001</v>
      </c>
      <c r="N8495">
        <v>5.96E-2</v>
      </c>
      <c r="O8495">
        <v>0.439</v>
      </c>
      <c r="P8495">
        <v>1.21E-2</v>
      </c>
      <c r="Q8495">
        <v>77813.710999999996</v>
      </c>
      <c r="R8495" t="s">
        <v>333</v>
      </c>
      <c r="S8495" t="s">
        <v>38</v>
      </c>
      <c r="T8495" t="s">
        <v>28</v>
      </c>
      <c r="V8495" t="s">
        <v>40</v>
      </c>
      <c r="Y8495" t="s">
        <v>30</v>
      </c>
    </row>
    <row r="8496" spans="1:25" x14ac:dyDescent="0.45">
      <c r="A8496" t="s">
        <v>203</v>
      </c>
      <c r="B8496" t="s">
        <v>679</v>
      </c>
      <c r="C8496">
        <v>52026</v>
      </c>
      <c r="D8496">
        <v>2</v>
      </c>
      <c r="F8496">
        <v>2022</v>
      </c>
      <c r="G8496">
        <v>838</v>
      </c>
      <c r="H8496">
        <v>737.09</v>
      </c>
      <c r="I8496">
        <v>14295.87</v>
      </c>
      <c r="M8496">
        <v>9561.0370000000003</v>
      </c>
      <c r="N8496">
        <v>5.9799999999999999E-2</v>
      </c>
      <c r="O8496">
        <v>0.95599999999999996</v>
      </c>
      <c r="P8496">
        <v>1.3299999999999999E-2</v>
      </c>
      <c r="Q8496">
        <v>159687.223</v>
      </c>
      <c r="R8496" t="s">
        <v>333</v>
      </c>
      <c r="S8496" t="s">
        <v>38</v>
      </c>
      <c r="T8496" t="s">
        <v>28</v>
      </c>
      <c r="V8496" t="s">
        <v>40</v>
      </c>
      <c r="Y8496" t="s">
        <v>30</v>
      </c>
    </row>
    <row r="8497" spans="1:25" x14ac:dyDescent="0.45">
      <c r="A8497" t="s">
        <v>203</v>
      </c>
      <c r="B8497" t="s">
        <v>679</v>
      </c>
      <c r="C8497">
        <v>52026</v>
      </c>
      <c r="D8497">
        <v>2</v>
      </c>
      <c r="F8497">
        <v>2023</v>
      </c>
      <c r="G8497">
        <v>646</v>
      </c>
      <c r="H8497">
        <v>529.26</v>
      </c>
      <c r="I8497">
        <v>10086.15</v>
      </c>
      <c r="M8497">
        <v>6783.7309999999998</v>
      </c>
      <c r="N8497">
        <v>5.96E-2</v>
      </c>
      <c r="O8497">
        <v>0.73599999999999999</v>
      </c>
      <c r="P8497">
        <v>1.5900000000000001E-2</v>
      </c>
      <c r="Q8497">
        <v>113773.90700000001</v>
      </c>
      <c r="R8497" t="s">
        <v>333</v>
      </c>
      <c r="S8497" t="s">
        <v>38</v>
      </c>
      <c r="T8497" t="s">
        <v>28</v>
      </c>
      <c r="V8497" t="s">
        <v>40</v>
      </c>
      <c r="Y8497" t="s">
        <v>30</v>
      </c>
    </row>
    <row r="8498" spans="1:25" x14ac:dyDescent="0.45">
      <c r="A8498" t="s">
        <v>203</v>
      </c>
      <c r="B8498" t="s">
        <v>679</v>
      </c>
      <c r="C8498">
        <v>52026</v>
      </c>
      <c r="D8498">
        <v>2</v>
      </c>
      <c r="F8498">
        <v>2024</v>
      </c>
      <c r="G8498">
        <v>220</v>
      </c>
      <c r="H8498">
        <v>172.99</v>
      </c>
      <c r="I8498">
        <v>3323.59</v>
      </c>
      <c r="M8498">
        <v>2226.268</v>
      </c>
      <c r="N8498">
        <v>5.9299999999999999E-2</v>
      </c>
      <c r="O8498">
        <v>0.23699999999999999</v>
      </c>
      <c r="P8498">
        <v>2.1000000000000001E-2</v>
      </c>
      <c r="Q8498">
        <v>37467.086000000003</v>
      </c>
      <c r="R8498" t="s">
        <v>333</v>
      </c>
      <c r="S8498" t="s">
        <v>38</v>
      </c>
      <c r="T8498" t="s">
        <v>28</v>
      </c>
      <c r="V8498" t="s">
        <v>40</v>
      </c>
      <c r="Y8498" t="s">
        <v>30</v>
      </c>
    </row>
    <row r="8499" spans="1:25" x14ac:dyDescent="0.45">
      <c r="A8499" t="s">
        <v>335</v>
      </c>
      <c r="B8499" t="s">
        <v>680</v>
      </c>
      <c r="C8499">
        <v>52056</v>
      </c>
      <c r="D8499">
        <v>4</v>
      </c>
      <c r="F8499">
        <v>2009</v>
      </c>
      <c r="G8499">
        <v>7348</v>
      </c>
      <c r="H8499">
        <v>7324.36</v>
      </c>
      <c r="I8499">
        <v>309920.25</v>
      </c>
      <c r="K8499">
        <v>8.19</v>
      </c>
      <c r="L8499">
        <v>5.1999999999999998E-3</v>
      </c>
      <c r="M8499">
        <v>223843.05100000001</v>
      </c>
      <c r="N8499">
        <v>5.9499999999999997E-2</v>
      </c>
      <c r="O8499">
        <v>248.82900000000001</v>
      </c>
      <c r="P8499">
        <v>0.13270000000000001</v>
      </c>
      <c r="Q8499">
        <v>3748505.4789999998</v>
      </c>
      <c r="R8499" t="s">
        <v>333</v>
      </c>
      <c r="S8499" t="s">
        <v>38</v>
      </c>
      <c r="T8499" t="s">
        <v>89</v>
      </c>
      <c r="V8499" t="s">
        <v>251</v>
      </c>
      <c r="Y8499" t="s">
        <v>103</v>
      </c>
    </row>
    <row r="8500" spans="1:25" x14ac:dyDescent="0.45">
      <c r="A8500" t="s">
        <v>335</v>
      </c>
      <c r="B8500" t="s">
        <v>680</v>
      </c>
      <c r="C8500">
        <v>52056</v>
      </c>
      <c r="D8500">
        <v>4</v>
      </c>
      <c r="F8500">
        <v>2010</v>
      </c>
      <c r="G8500">
        <v>8556</v>
      </c>
      <c r="H8500">
        <v>8545.2099999999991</v>
      </c>
      <c r="I8500">
        <v>378317.36</v>
      </c>
      <c r="K8500">
        <v>2.3180000000000001</v>
      </c>
      <c r="L8500">
        <v>1.6999999999999999E-3</v>
      </c>
      <c r="M8500">
        <v>269674.79399999999</v>
      </c>
      <c r="N8500">
        <v>5.9200000000000003E-2</v>
      </c>
      <c r="O8500">
        <v>306.70100000000002</v>
      </c>
      <c r="P8500">
        <v>0.1356</v>
      </c>
      <c r="Q8500">
        <v>4534971.7350000003</v>
      </c>
      <c r="R8500" t="s">
        <v>333</v>
      </c>
      <c r="S8500" t="s">
        <v>38</v>
      </c>
      <c r="T8500" t="s">
        <v>89</v>
      </c>
      <c r="V8500" t="s">
        <v>251</v>
      </c>
      <c r="Y8500" t="s">
        <v>103</v>
      </c>
    </row>
    <row r="8501" spans="1:25" x14ac:dyDescent="0.45">
      <c r="A8501" t="s">
        <v>335</v>
      </c>
      <c r="B8501" t="s">
        <v>680</v>
      </c>
      <c r="C8501">
        <v>52056</v>
      </c>
      <c r="D8501">
        <v>4</v>
      </c>
      <c r="F8501">
        <v>2011</v>
      </c>
      <c r="G8501">
        <v>6851</v>
      </c>
      <c r="H8501">
        <v>6828.02</v>
      </c>
      <c r="I8501">
        <v>304618.5</v>
      </c>
      <c r="K8501">
        <v>1.4359999999999999</v>
      </c>
      <c r="L8501">
        <v>1.2999999999999999E-3</v>
      </c>
      <c r="M8501">
        <v>214840.31099999999</v>
      </c>
      <c r="N8501">
        <v>5.9200000000000003E-2</v>
      </c>
      <c r="O8501">
        <v>241.24700000000001</v>
      </c>
      <c r="P8501">
        <v>0.13350000000000001</v>
      </c>
      <c r="Q8501">
        <v>3614106.398</v>
      </c>
      <c r="R8501" t="s">
        <v>333</v>
      </c>
      <c r="S8501" t="s">
        <v>38</v>
      </c>
      <c r="T8501" t="s">
        <v>89</v>
      </c>
      <c r="V8501" t="s">
        <v>251</v>
      </c>
      <c r="Y8501" t="s">
        <v>103</v>
      </c>
    </row>
    <row r="8502" spans="1:25" x14ac:dyDescent="0.45">
      <c r="A8502" t="s">
        <v>335</v>
      </c>
      <c r="B8502" t="s">
        <v>680</v>
      </c>
      <c r="C8502">
        <v>52056</v>
      </c>
      <c r="D8502">
        <v>4</v>
      </c>
      <c r="F8502">
        <v>2012</v>
      </c>
      <c r="G8502">
        <v>7447</v>
      </c>
      <c r="H8502">
        <v>7435.02</v>
      </c>
      <c r="I8502">
        <v>342795.18</v>
      </c>
      <c r="K8502">
        <v>1.347</v>
      </c>
      <c r="L8502">
        <v>1.1000000000000001E-3</v>
      </c>
      <c r="M8502">
        <v>237872.182</v>
      </c>
      <c r="N8502">
        <v>5.91E-2</v>
      </c>
      <c r="O8502">
        <v>259.14499999999998</v>
      </c>
      <c r="P8502">
        <v>0.12970000000000001</v>
      </c>
      <c r="Q8502">
        <v>4002248.6970000002</v>
      </c>
      <c r="R8502" t="s">
        <v>333</v>
      </c>
      <c r="S8502" t="s">
        <v>38</v>
      </c>
      <c r="T8502" t="s">
        <v>89</v>
      </c>
      <c r="V8502" t="s">
        <v>251</v>
      </c>
      <c r="Y8502" t="s">
        <v>103</v>
      </c>
    </row>
    <row r="8503" spans="1:25" x14ac:dyDescent="0.45">
      <c r="A8503" t="s">
        <v>335</v>
      </c>
      <c r="B8503" t="s">
        <v>680</v>
      </c>
      <c r="C8503">
        <v>52056</v>
      </c>
      <c r="D8503">
        <v>4</v>
      </c>
      <c r="F8503">
        <v>2013</v>
      </c>
      <c r="G8503">
        <v>7162</v>
      </c>
      <c r="H8503">
        <v>7134.58</v>
      </c>
      <c r="I8503">
        <v>331618.19</v>
      </c>
      <c r="K8503">
        <v>5.5880000000000001</v>
      </c>
      <c r="L8503">
        <v>3.5000000000000001E-3</v>
      </c>
      <c r="M8503">
        <v>228878.481</v>
      </c>
      <c r="N8503">
        <v>5.9299999999999999E-2</v>
      </c>
      <c r="O8503">
        <v>258.42</v>
      </c>
      <c r="P8503">
        <v>0.13519999999999999</v>
      </c>
      <c r="Q8503">
        <v>3839964.0490000001</v>
      </c>
      <c r="R8503" t="s">
        <v>333</v>
      </c>
      <c r="S8503" t="s">
        <v>38</v>
      </c>
      <c r="T8503" t="s">
        <v>89</v>
      </c>
      <c r="V8503" t="s">
        <v>251</v>
      </c>
      <c r="Y8503" t="s">
        <v>103</v>
      </c>
    </row>
    <row r="8504" spans="1:25" x14ac:dyDescent="0.45">
      <c r="A8504" t="s">
        <v>335</v>
      </c>
      <c r="B8504" t="s">
        <v>680</v>
      </c>
      <c r="C8504">
        <v>52056</v>
      </c>
      <c r="D8504">
        <v>4</v>
      </c>
      <c r="F8504">
        <v>2014</v>
      </c>
      <c r="G8504">
        <v>6822</v>
      </c>
      <c r="H8504">
        <v>6807.31</v>
      </c>
      <c r="I8504">
        <v>315075.69</v>
      </c>
      <c r="K8504">
        <v>9.6669999999999998</v>
      </c>
      <c r="L8504">
        <v>6.0000000000000001E-3</v>
      </c>
      <c r="M8504">
        <v>211377.508</v>
      </c>
      <c r="N8504">
        <v>5.9499999999999997E-2</v>
      </c>
      <c r="O8504">
        <v>237.00800000000001</v>
      </c>
      <c r="P8504">
        <v>0.1343</v>
      </c>
      <c r="Q8504">
        <v>3534858.88</v>
      </c>
      <c r="R8504" t="s">
        <v>333</v>
      </c>
      <c r="S8504" t="s">
        <v>38</v>
      </c>
      <c r="T8504" t="s">
        <v>89</v>
      </c>
      <c r="V8504" t="s">
        <v>251</v>
      </c>
      <c r="Y8504" t="s">
        <v>103</v>
      </c>
    </row>
    <row r="8505" spans="1:25" x14ac:dyDescent="0.45">
      <c r="A8505" t="s">
        <v>335</v>
      </c>
      <c r="B8505" t="s">
        <v>680</v>
      </c>
      <c r="C8505">
        <v>52056</v>
      </c>
      <c r="D8505">
        <v>4</v>
      </c>
      <c r="F8505">
        <v>2015</v>
      </c>
      <c r="G8505">
        <v>6478</v>
      </c>
      <c r="H8505">
        <v>6444.58</v>
      </c>
      <c r="I8505">
        <v>292430.65999999997</v>
      </c>
      <c r="K8505">
        <v>3.7210000000000001</v>
      </c>
      <c r="L8505">
        <v>3.3999999999999998E-3</v>
      </c>
      <c r="M8505">
        <v>196024.587</v>
      </c>
      <c r="N8505">
        <v>5.9299999999999999E-2</v>
      </c>
      <c r="O8505">
        <v>217.292</v>
      </c>
      <c r="P8505">
        <v>0.1326</v>
      </c>
      <c r="Q8505">
        <v>3291448.7119999998</v>
      </c>
      <c r="R8505" t="s">
        <v>333</v>
      </c>
      <c r="S8505" t="s">
        <v>38</v>
      </c>
      <c r="T8505" t="s">
        <v>89</v>
      </c>
      <c r="V8505" t="s">
        <v>251</v>
      </c>
      <c r="Y8505" t="s">
        <v>159</v>
      </c>
    </row>
    <row r="8506" spans="1:25" x14ac:dyDescent="0.45">
      <c r="A8506" t="s">
        <v>335</v>
      </c>
      <c r="B8506" t="s">
        <v>680</v>
      </c>
      <c r="C8506">
        <v>52056</v>
      </c>
      <c r="D8506">
        <v>4</v>
      </c>
      <c r="F8506">
        <v>2016</v>
      </c>
      <c r="G8506">
        <v>8177</v>
      </c>
      <c r="H8506">
        <v>8146.21</v>
      </c>
      <c r="I8506">
        <v>341299.9</v>
      </c>
      <c r="K8506">
        <v>16.922999999999998</v>
      </c>
      <c r="L8506">
        <v>8.5000000000000006E-3</v>
      </c>
      <c r="M8506">
        <v>232380.87400000001</v>
      </c>
      <c r="N8506">
        <v>5.9799999999999999E-2</v>
      </c>
      <c r="O8506">
        <v>278.108</v>
      </c>
      <c r="P8506">
        <v>0.14410000000000001</v>
      </c>
      <c r="Q8506">
        <v>3869862.4589999998</v>
      </c>
      <c r="R8506" t="s">
        <v>333</v>
      </c>
      <c r="S8506" t="s">
        <v>38</v>
      </c>
      <c r="T8506" t="s">
        <v>89</v>
      </c>
      <c r="V8506" t="s">
        <v>251</v>
      </c>
      <c r="Y8506" t="s">
        <v>159</v>
      </c>
    </row>
    <row r="8507" spans="1:25" x14ac:dyDescent="0.45">
      <c r="A8507" t="s">
        <v>335</v>
      </c>
      <c r="B8507" t="s">
        <v>680</v>
      </c>
      <c r="C8507">
        <v>52056</v>
      </c>
      <c r="D8507">
        <v>4</v>
      </c>
      <c r="F8507">
        <v>2017</v>
      </c>
      <c r="G8507">
        <v>7914</v>
      </c>
      <c r="H8507">
        <v>7895.33</v>
      </c>
      <c r="I8507">
        <v>306670.67</v>
      </c>
      <c r="K8507">
        <v>1.0509999999999999</v>
      </c>
      <c r="L8507">
        <v>1E-3</v>
      </c>
      <c r="M8507">
        <v>202920.32399999999</v>
      </c>
      <c r="N8507">
        <v>5.9200000000000003E-2</v>
      </c>
      <c r="O8507">
        <v>229.25200000000001</v>
      </c>
      <c r="P8507">
        <v>0.1343</v>
      </c>
      <c r="Q8507">
        <v>3414422.7489999998</v>
      </c>
      <c r="R8507" t="s">
        <v>333</v>
      </c>
      <c r="S8507" t="s">
        <v>38</v>
      </c>
      <c r="T8507" t="s">
        <v>89</v>
      </c>
      <c r="V8507" t="s">
        <v>251</v>
      </c>
      <c r="Y8507" t="s">
        <v>160</v>
      </c>
    </row>
    <row r="8508" spans="1:25" x14ac:dyDescent="0.45">
      <c r="A8508" t="s">
        <v>335</v>
      </c>
      <c r="B8508" t="s">
        <v>680</v>
      </c>
      <c r="C8508">
        <v>52056</v>
      </c>
      <c r="D8508">
        <v>4</v>
      </c>
      <c r="F8508">
        <v>2018</v>
      </c>
      <c r="G8508">
        <v>7468</v>
      </c>
      <c r="H8508">
        <v>7447.39</v>
      </c>
      <c r="I8508">
        <v>310609.3</v>
      </c>
      <c r="K8508">
        <v>9.7240000000000002</v>
      </c>
      <c r="L8508">
        <v>6.0000000000000001E-3</v>
      </c>
      <c r="M8508">
        <v>203111.834</v>
      </c>
      <c r="N8508">
        <v>5.96E-2</v>
      </c>
      <c r="O8508">
        <v>243.67099999999999</v>
      </c>
      <c r="P8508">
        <v>0.14369999999999999</v>
      </c>
      <c r="Q8508">
        <v>3395441.1779999998</v>
      </c>
      <c r="R8508" t="s">
        <v>333</v>
      </c>
      <c r="S8508" t="s">
        <v>38</v>
      </c>
      <c r="T8508" t="s">
        <v>89</v>
      </c>
      <c r="V8508" t="s">
        <v>251</v>
      </c>
      <c r="Y8508" t="s">
        <v>160</v>
      </c>
    </row>
    <row r="8509" spans="1:25" x14ac:dyDescent="0.45">
      <c r="A8509" t="s">
        <v>335</v>
      </c>
      <c r="B8509" t="s">
        <v>680</v>
      </c>
      <c r="C8509">
        <v>52056</v>
      </c>
      <c r="D8509">
        <v>4</v>
      </c>
      <c r="F8509">
        <v>2019</v>
      </c>
      <c r="G8509">
        <v>8222</v>
      </c>
      <c r="H8509">
        <v>8206.18</v>
      </c>
      <c r="I8509">
        <v>324520.01</v>
      </c>
      <c r="K8509">
        <v>3.7170000000000001</v>
      </c>
      <c r="L8509">
        <v>2.5000000000000001E-3</v>
      </c>
      <c r="M8509">
        <v>212647.212</v>
      </c>
      <c r="N8509">
        <v>5.9299999999999999E-2</v>
      </c>
      <c r="O8509">
        <v>242.392</v>
      </c>
      <c r="P8509">
        <v>0.1358</v>
      </c>
      <c r="Q8509">
        <v>3571380.24</v>
      </c>
      <c r="R8509" t="s">
        <v>333</v>
      </c>
      <c r="S8509" t="s">
        <v>38</v>
      </c>
      <c r="T8509" t="s">
        <v>89</v>
      </c>
      <c r="V8509" t="s">
        <v>251</v>
      </c>
      <c r="Y8509" t="s">
        <v>160</v>
      </c>
    </row>
    <row r="8510" spans="1:25" x14ac:dyDescent="0.45">
      <c r="A8510" t="s">
        <v>335</v>
      </c>
      <c r="B8510" t="s">
        <v>680</v>
      </c>
      <c r="C8510">
        <v>52056</v>
      </c>
      <c r="D8510">
        <v>4</v>
      </c>
      <c r="F8510">
        <v>2020</v>
      </c>
      <c r="G8510">
        <v>4668</v>
      </c>
      <c r="H8510">
        <v>4644.63</v>
      </c>
      <c r="I8510">
        <v>141516.45000000001</v>
      </c>
      <c r="K8510">
        <v>0.60499999999999998</v>
      </c>
      <c r="L8510">
        <v>1.1000000000000001E-3</v>
      </c>
      <c r="M8510">
        <v>105527.713</v>
      </c>
      <c r="N8510">
        <v>5.9200000000000003E-2</v>
      </c>
      <c r="O8510">
        <v>120.277</v>
      </c>
      <c r="P8510">
        <v>0.1356</v>
      </c>
      <c r="Q8510">
        <v>1775502.2439999999</v>
      </c>
      <c r="R8510" t="s">
        <v>333</v>
      </c>
      <c r="S8510" t="s">
        <v>38</v>
      </c>
      <c r="T8510" t="s">
        <v>89</v>
      </c>
      <c r="V8510" t="s">
        <v>251</v>
      </c>
      <c r="Y8510" t="s">
        <v>160</v>
      </c>
    </row>
    <row r="8511" spans="1:25" x14ac:dyDescent="0.45">
      <c r="A8511" t="s">
        <v>335</v>
      </c>
      <c r="B8511" t="s">
        <v>680</v>
      </c>
      <c r="C8511">
        <v>52056</v>
      </c>
      <c r="D8511">
        <v>4</v>
      </c>
      <c r="F8511">
        <v>2021</v>
      </c>
      <c r="G8511">
        <v>7387</v>
      </c>
      <c r="H8511">
        <v>7363.11</v>
      </c>
      <c r="I8511">
        <v>247395.52</v>
      </c>
      <c r="K8511">
        <v>1.718</v>
      </c>
      <c r="L8511">
        <v>1.5E-3</v>
      </c>
      <c r="M8511">
        <v>188349.45800000001</v>
      </c>
      <c r="N8511">
        <v>5.9200000000000003E-2</v>
      </c>
      <c r="O8511">
        <v>224.41200000000001</v>
      </c>
      <c r="P8511">
        <v>0.1419</v>
      </c>
      <c r="Q8511">
        <v>3167354.219</v>
      </c>
      <c r="R8511" t="s">
        <v>333</v>
      </c>
      <c r="S8511" t="s">
        <v>38</v>
      </c>
      <c r="T8511" t="s">
        <v>89</v>
      </c>
      <c r="V8511" t="s">
        <v>251</v>
      </c>
      <c r="Y8511" t="s">
        <v>161</v>
      </c>
    </row>
    <row r="8512" spans="1:25" x14ac:dyDescent="0.45">
      <c r="A8512" t="s">
        <v>335</v>
      </c>
      <c r="B8512" t="s">
        <v>680</v>
      </c>
      <c r="C8512">
        <v>52056</v>
      </c>
      <c r="D8512">
        <v>4</v>
      </c>
      <c r="F8512">
        <v>2022</v>
      </c>
      <c r="G8512">
        <v>3167</v>
      </c>
      <c r="H8512">
        <v>3166.82</v>
      </c>
      <c r="I8512">
        <v>106740.96</v>
      </c>
      <c r="K8512">
        <v>0.41099999999999998</v>
      </c>
      <c r="L8512">
        <v>1E-3</v>
      </c>
      <c r="M8512">
        <v>81459.813999999998</v>
      </c>
      <c r="N8512">
        <v>5.9200000000000003E-2</v>
      </c>
      <c r="O8512">
        <v>145.441</v>
      </c>
      <c r="P8512">
        <v>0.21229999999999999</v>
      </c>
      <c r="Q8512">
        <v>1370703.084</v>
      </c>
      <c r="R8512" t="s">
        <v>333</v>
      </c>
      <c r="S8512" t="s">
        <v>38</v>
      </c>
      <c r="T8512" t="s">
        <v>89</v>
      </c>
      <c r="V8512" t="s">
        <v>251</v>
      </c>
      <c r="Y8512" t="s">
        <v>161</v>
      </c>
    </row>
    <row r="8513" spans="1:25" x14ac:dyDescent="0.45">
      <c r="A8513" t="s">
        <v>335</v>
      </c>
      <c r="B8513" t="s">
        <v>681</v>
      </c>
      <c r="C8513">
        <v>52168</v>
      </c>
      <c r="D8513">
        <v>1</v>
      </c>
      <c r="F8513">
        <v>2009</v>
      </c>
      <c r="G8513">
        <v>1921</v>
      </c>
      <c r="H8513">
        <v>1896.5</v>
      </c>
      <c r="J8513">
        <v>153251.75</v>
      </c>
      <c r="O8513">
        <v>102.88500000000001</v>
      </c>
      <c r="P8513">
        <v>0.28899999999999998</v>
      </c>
      <c r="Q8513">
        <v>711756.45</v>
      </c>
      <c r="R8513" t="s">
        <v>333</v>
      </c>
      <c r="S8513" t="s">
        <v>45</v>
      </c>
      <c r="T8513" t="s">
        <v>63</v>
      </c>
      <c r="V8513" t="s">
        <v>121</v>
      </c>
      <c r="Y8513" t="s">
        <v>29</v>
      </c>
    </row>
    <row r="8514" spans="1:25" x14ac:dyDescent="0.45">
      <c r="A8514" t="s">
        <v>335</v>
      </c>
      <c r="B8514" t="s">
        <v>681</v>
      </c>
      <c r="C8514">
        <v>52168</v>
      </c>
      <c r="D8514">
        <v>1</v>
      </c>
      <c r="F8514">
        <v>2010</v>
      </c>
      <c r="G8514">
        <v>1908</v>
      </c>
      <c r="H8514">
        <v>1896.25</v>
      </c>
      <c r="J8514">
        <v>119494.25</v>
      </c>
      <c r="O8514">
        <v>12.362</v>
      </c>
      <c r="P8514">
        <v>0.16239999999999999</v>
      </c>
      <c r="Q8514">
        <v>156170.875</v>
      </c>
      <c r="R8514" t="s">
        <v>333</v>
      </c>
      <c r="S8514" t="s">
        <v>45</v>
      </c>
      <c r="T8514" t="s">
        <v>63</v>
      </c>
      <c r="V8514" t="s">
        <v>121</v>
      </c>
      <c r="Y8514" t="s">
        <v>29</v>
      </c>
    </row>
    <row r="8515" spans="1:25" x14ac:dyDescent="0.45">
      <c r="A8515" t="s">
        <v>335</v>
      </c>
      <c r="B8515" t="s">
        <v>681</v>
      </c>
      <c r="C8515">
        <v>52168</v>
      </c>
      <c r="D8515">
        <v>1</v>
      </c>
      <c r="F8515">
        <v>2011</v>
      </c>
      <c r="G8515">
        <v>1870</v>
      </c>
      <c r="H8515">
        <v>1857.5</v>
      </c>
      <c r="J8515">
        <v>123132.25</v>
      </c>
      <c r="O8515">
        <v>22.109000000000002</v>
      </c>
      <c r="P8515">
        <v>0.23280000000000001</v>
      </c>
      <c r="Q8515">
        <v>188654.375</v>
      </c>
      <c r="R8515" t="s">
        <v>333</v>
      </c>
      <c r="S8515" t="s">
        <v>45</v>
      </c>
      <c r="T8515" t="s">
        <v>63</v>
      </c>
      <c r="V8515" t="s">
        <v>121</v>
      </c>
      <c r="Y8515" t="s">
        <v>29</v>
      </c>
    </row>
    <row r="8516" spans="1:25" x14ac:dyDescent="0.45">
      <c r="A8516" t="s">
        <v>335</v>
      </c>
      <c r="B8516" t="s">
        <v>681</v>
      </c>
      <c r="C8516">
        <v>52168</v>
      </c>
      <c r="D8516">
        <v>1</v>
      </c>
      <c r="F8516">
        <v>2012</v>
      </c>
      <c r="G8516">
        <v>2246</v>
      </c>
      <c r="H8516">
        <v>2236</v>
      </c>
      <c r="J8516">
        <v>146274</v>
      </c>
      <c r="O8516">
        <v>27.896000000000001</v>
      </c>
      <c r="P8516">
        <v>0.22459999999999999</v>
      </c>
      <c r="Q8516">
        <v>241105</v>
      </c>
      <c r="R8516" t="s">
        <v>333</v>
      </c>
      <c r="S8516" t="s">
        <v>45</v>
      </c>
      <c r="T8516" t="s">
        <v>63</v>
      </c>
      <c r="V8516" t="s">
        <v>121</v>
      </c>
      <c r="Y8516" t="s">
        <v>29</v>
      </c>
    </row>
    <row r="8517" spans="1:25" x14ac:dyDescent="0.45">
      <c r="A8517" t="s">
        <v>335</v>
      </c>
      <c r="B8517" t="s">
        <v>681</v>
      </c>
      <c r="C8517">
        <v>52168</v>
      </c>
      <c r="D8517">
        <v>1</v>
      </c>
      <c r="F8517">
        <v>2013</v>
      </c>
      <c r="G8517">
        <v>462</v>
      </c>
      <c r="H8517">
        <v>458.25</v>
      </c>
      <c r="J8517">
        <v>39344.25</v>
      </c>
      <c r="O8517">
        <v>8.2970000000000006</v>
      </c>
      <c r="P8517">
        <v>0.27579999999999999</v>
      </c>
      <c r="Q8517">
        <v>59851.1</v>
      </c>
      <c r="R8517" t="s">
        <v>333</v>
      </c>
      <c r="S8517" t="s">
        <v>45</v>
      </c>
      <c r="T8517" t="s">
        <v>63</v>
      </c>
      <c r="V8517" t="s">
        <v>121</v>
      </c>
      <c r="Y8517" t="s">
        <v>29</v>
      </c>
    </row>
    <row r="8518" spans="1:25" x14ac:dyDescent="0.45">
      <c r="A8518" t="s">
        <v>335</v>
      </c>
      <c r="B8518" t="s">
        <v>681</v>
      </c>
      <c r="C8518">
        <v>52168</v>
      </c>
      <c r="D8518">
        <v>1</v>
      </c>
      <c r="F8518">
        <v>2014</v>
      </c>
      <c r="G8518">
        <v>2410</v>
      </c>
      <c r="H8518">
        <v>2403.25</v>
      </c>
      <c r="J8518">
        <v>172020.75</v>
      </c>
      <c r="O8518">
        <v>11.669</v>
      </c>
      <c r="P8518">
        <v>0.1103</v>
      </c>
      <c r="Q8518">
        <v>219426.45</v>
      </c>
      <c r="R8518" t="s">
        <v>333</v>
      </c>
      <c r="S8518" t="s">
        <v>45</v>
      </c>
      <c r="T8518" t="s">
        <v>63</v>
      </c>
      <c r="V8518" t="s">
        <v>121</v>
      </c>
      <c r="Y8518" t="s">
        <v>29</v>
      </c>
    </row>
    <row r="8519" spans="1:25" x14ac:dyDescent="0.45">
      <c r="A8519" t="s">
        <v>335</v>
      </c>
      <c r="B8519" t="s">
        <v>681</v>
      </c>
      <c r="C8519">
        <v>52168</v>
      </c>
      <c r="D8519">
        <v>1</v>
      </c>
      <c r="F8519">
        <v>2015</v>
      </c>
      <c r="G8519">
        <v>3543</v>
      </c>
      <c r="H8519">
        <v>3540</v>
      </c>
      <c r="J8519">
        <v>327456.25</v>
      </c>
      <c r="O8519">
        <v>13.265000000000001</v>
      </c>
      <c r="P8519">
        <v>8.4500000000000006E-2</v>
      </c>
      <c r="Q8519">
        <v>312848.55</v>
      </c>
      <c r="R8519" t="s">
        <v>333</v>
      </c>
      <c r="S8519" t="s">
        <v>45</v>
      </c>
      <c r="T8519" t="s">
        <v>63</v>
      </c>
      <c r="V8519" t="s">
        <v>121</v>
      </c>
      <c r="Y8519" t="s">
        <v>30</v>
      </c>
    </row>
    <row r="8520" spans="1:25" x14ac:dyDescent="0.45">
      <c r="A8520" t="s">
        <v>335</v>
      </c>
      <c r="B8520" t="s">
        <v>681</v>
      </c>
      <c r="C8520">
        <v>52168</v>
      </c>
      <c r="D8520">
        <v>1</v>
      </c>
      <c r="F8520">
        <v>2016</v>
      </c>
      <c r="G8520">
        <v>3295</v>
      </c>
      <c r="H8520">
        <v>3285.5</v>
      </c>
      <c r="J8520">
        <v>286325</v>
      </c>
      <c r="O8520">
        <v>43.997</v>
      </c>
      <c r="P8520">
        <v>0.20219999999999999</v>
      </c>
      <c r="Q8520">
        <v>406366.3</v>
      </c>
      <c r="R8520" t="s">
        <v>333</v>
      </c>
      <c r="S8520" t="s">
        <v>45</v>
      </c>
      <c r="T8520" t="s">
        <v>63</v>
      </c>
      <c r="V8520" t="s">
        <v>121</v>
      </c>
      <c r="Y8520" t="s">
        <v>30</v>
      </c>
    </row>
    <row r="8521" spans="1:25" x14ac:dyDescent="0.45">
      <c r="A8521" t="s">
        <v>335</v>
      </c>
      <c r="B8521" t="s">
        <v>681</v>
      </c>
      <c r="C8521">
        <v>52168</v>
      </c>
      <c r="D8521">
        <v>1</v>
      </c>
      <c r="F8521">
        <v>2017</v>
      </c>
      <c r="G8521">
        <v>3643</v>
      </c>
      <c r="H8521">
        <v>3639</v>
      </c>
      <c r="J8521">
        <v>288698.25</v>
      </c>
      <c r="O8521">
        <v>25.236999999999998</v>
      </c>
      <c r="P8521">
        <v>0.1245</v>
      </c>
      <c r="Q8521">
        <v>414736.22499999998</v>
      </c>
      <c r="R8521" t="s">
        <v>333</v>
      </c>
      <c r="S8521" t="s">
        <v>45</v>
      </c>
      <c r="T8521" t="s">
        <v>63</v>
      </c>
      <c r="V8521" t="s">
        <v>121</v>
      </c>
      <c r="Y8521" t="s">
        <v>30</v>
      </c>
    </row>
    <row r="8522" spans="1:25" x14ac:dyDescent="0.45">
      <c r="A8522" t="s">
        <v>335</v>
      </c>
      <c r="B8522" t="s">
        <v>681</v>
      </c>
      <c r="C8522">
        <v>52168</v>
      </c>
      <c r="D8522">
        <v>1</v>
      </c>
      <c r="F8522">
        <v>2018</v>
      </c>
      <c r="G8522">
        <v>3095</v>
      </c>
      <c r="H8522">
        <v>3084</v>
      </c>
      <c r="J8522">
        <v>307809</v>
      </c>
      <c r="O8522">
        <v>20.431000000000001</v>
      </c>
      <c r="P8522">
        <v>0.1016</v>
      </c>
      <c r="Q8522">
        <v>403049.07500000001</v>
      </c>
      <c r="R8522" t="s">
        <v>333</v>
      </c>
      <c r="S8522" t="s">
        <v>45</v>
      </c>
      <c r="T8522" t="s">
        <v>63</v>
      </c>
      <c r="V8522" t="s">
        <v>121</v>
      </c>
      <c r="Y8522" t="s">
        <v>30</v>
      </c>
    </row>
    <row r="8523" spans="1:25" x14ac:dyDescent="0.45">
      <c r="A8523" t="s">
        <v>335</v>
      </c>
      <c r="B8523" t="s">
        <v>681</v>
      </c>
      <c r="C8523">
        <v>52168</v>
      </c>
      <c r="D8523">
        <v>1</v>
      </c>
      <c r="F8523">
        <v>2019</v>
      </c>
      <c r="G8523">
        <v>2788</v>
      </c>
      <c r="H8523">
        <v>2775.5</v>
      </c>
      <c r="J8523">
        <v>237234.75</v>
      </c>
      <c r="O8523">
        <v>11.784000000000001</v>
      </c>
      <c r="P8523">
        <v>7.5999999999999998E-2</v>
      </c>
      <c r="Q8523">
        <v>311959.125</v>
      </c>
      <c r="R8523" t="s">
        <v>333</v>
      </c>
      <c r="S8523" t="s">
        <v>45</v>
      </c>
      <c r="T8523" t="s">
        <v>63</v>
      </c>
      <c r="V8523" t="s">
        <v>121</v>
      </c>
      <c r="Y8523" t="s">
        <v>30</v>
      </c>
    </row>
    <row r="8524" spans="1:25" x14ac:dyDescent="0.45">
      <c r="A8524" t="s">
        <v>335</v>
      </c>
      <c r="B8524" t="s">
        <v>681</v>
      </c>
      <c r="C8524">
        <v>52168</v>
      </c>
      <c r="D8524">
        <v>1</v>
      </c>
      <c r="F8524">
        <v>2020</v>
      </c>
      <c r="G8524">
        <v>3430</v>
      </c>
      <c r="H8524">
        <v>3425.75</v>
      </c>
      <c r="J8524">
        <v>335579</v>
      </c>
      <c r="O8524">
        <v>17.032</v>
      </c>
      <c r="P8524">
        <v>7.7899999999999997E-2</v>
      </c>
      <c r="Q8524">
        <v>436872.07500000001</v>
      </c>
      <c r="R8524" t="s">
        <v>333</v>
      </c>
      <c r="S8524" t="s">
        <v>45</v>
      </c>
      <c r="T8524" t="s">
        <v>63</v>
      </c>
      <c r="V8524" t="s">
        <v>121</v>
      </c>
      <c r="Y8524" t="s">
        <v>30</v>
      </c>
    </row>
    <row r="8525" spans="1:25" x14ac:dyDescent="0.45">
      <c r="A8525" t="s">
        <v>335</v>
      </c>
      <c r="B8525" t="s">
        <v>681</v>
      </c>
      <c r="C8525">
        <v>52168</v>
      </c>
      <c r="D8525">
        <v>1</v>
      </c>
      <c r="F8525">
        <v>2021</v>
      </c>
      <c r="G8525">
        <v>1591</v>
      </c>
      <c r="H8525">
        <v>1575.25</v>
      </c>
      <c r="J8525">
        <v>86372</v>
      </c>
      <c r="O8525">
        <v>5.4729999999999999</v>
      </c>
      <c r="P8525">
        <v>9.3100000000000002E-2</v>
      </c>
      <c r="Q8525">
        <v>117920.575</v>
      </c>
      <c r="R8525" t="s">
        <v>333</v>
      </c>
      <c r="S8525" t="s">
        <v>45</v>
      </c>
      <c r="T8525" t="s">
        <v>63</v>
      </c>
      <c r="V8525" t="s">
        <v>121</v>
      </c>
      <c r="Y8525" t="s">
        <v>30</v>
      </c>
    </row>
    <row r="8526" spans="1:25" x14ac:dyDescent="0.45">
      <c r="A8526" t="s">
        <v>335</v>
      </c>
      <c r="B8526" t="s">
        <v>681</v>
      </c>
      <c r="C8526">
        <v>52168</v>
      </c>
      <c r="D8526">
        <v>1</v>
      </c>
      <c r="F8526">
        <v>2022</v>
      </c>
      <c r="G8526">
        <v>1945</v>
      </c>
      <c r="H8526">
        <v>1935.25</v>
      </c>
      <c r="J8526">
        <v>137068.75</v>
      </c>
      <c r="O8526">
        <v>8.234</v>
      </c>
      <c r="P8526">
        <v>8.7999999999999995E-2</v>
      </c>
      <c r="Q8526">
        <v>184897.05</v>
      </c>
      <c r="R8526" t="s">
        <v>333</v>
      </c>
      <c r="S8526" t="s">
        <v>45</v>
      </c>
      <c r="T8526" t="s">
        <v>63</v>
      </c>
      <c r="V8526" t="s">
        <v>121</v>
      </c>
      <c r="Y8526" t="s">
        <v>30</v>
      </c>
    </row>
    <row r="8527" spans="1:25" x14ac:dyDescent="0.45">
      <c r="A8527" t="s">
        <v>335</v>
      </c>
      <c r="B8527" t="s">
        <v>681</v>
      </c>
      <c r="C8527">
        <v>52168</v>
      </c>
      <c r="D8527">
        <v>1</v>
      </c>
      <c r="F8527">
        <v>2023</v>
      </c>
      <c r="G8527">
        <v>2277</v>
      </c>
      <c r="H8527">
        <v>2267.25</v>
      </c>
      <c r="J8527">
        <v>186962.25</v>
      </c>
      <c r="O8527">
        <v>13.369</v>
      </c>
      <c r="P8527">
        <v>0.10630000000000001</v>
      </c>
      <c r="Q8527">
        <v>249732.05</v>
      </c>
      <c r="R8527" t="s">
        <v>333</v>
      </c>
      <c r="S8527" t="s">
        <v>45</v>
      </c>
      <c r="T8527" t="s">
        <v>63</v>
      </c>
      <c r="V8527" t="s">
        <v>121</v>
      </c>
      <c r="Y8527" t="s">
        <v>30</v>
      </c>
    </row>
    <row r="8528" spans="1:25" x14ac:dyDescent="0.45">
      <c r="A8528" t="s">
        <v>335</v>
      </c>
      <c r="B8528" t="s">
        <v>681</v>
      </c>
      <c r="C8528">
        <v>52168</v>
      </c>
      <c r="D8528">
        <v>1</v>
      </c>
      <c r="F8528">
        <v>2024</v>
      </c>
      <c r="G8528">
        <v>498</v>
      </c>
      <c r="H8528">
        <v>496.5</v>
      </c>
      <c r="J8528">
        <v>28126.75</v>
      </c>
      <c r="O8528">
        <v>1.7629999999999999</v>
      </c>
      <c r="P8528">
        <v>8.7999999999999995E-2</v>
      </c>
      <c r="Q8528">
        <v>40448.224999999999</v>
      </c>
      <c r="R8528" t="s">
        <v>333</v>
      </c>
      <c r="S8528" t="s">
        <v>45</v>
      </c>
      <c r="T8528" t="s">
        <v>63</v>
      </c>
      <c r="V8528" t="s">
        <v>121</v>
      </c>
      <c r="Y8528" t="s">
        <v>30</v>
      </c>
    </row>
    <row r="8529" spans="1:25" x14ac:dyDescent="0.45">
      <c r="A8529" t="s">
        <v>335</v>
      </c>
      <c r="B8529" t="s">
        <v>681</v>
      </c>
      <c r="C8529">
        <v>52168</v>
      </c>
      <c r="D8529">
        <v>2</v>
      </c>
      <c r="F8529">
        <v>2009</v>
      </c>
      <c r="G8529">
        <v>2166</v>
      </c>
      <c r="H8529">
        <v>2151.25</v>
      </c>
      <c r="J8529">
        <v>188595</v>
      </c>
      <c r="O8529">
        <v>116.705</v>
      </c>
      <c r="P8529">
        <v>0.28899999999999998</v>
      </c>
      <c r="Q8529">
        <v>807364.125</v>
      </c>
      <c r="R8529" t="s">
        <v>333</v>
      </c>
      <c r="S8529" t="s">
        <v>45</v>
      </c>
      <c r="T8529" t="s">
        <v>63</v>
      </c>
      <c r="V8529" t="s">
        <v>121</v>
      </c>
      <c r="Y8529" t="s">
        <v>29</v>
      </c>
    </row>
    <row r="8530" spans="1:25" x14ac:dyDescent="0.45">
      <c r="A8530" t="s">
        <v>335</v>
      </c>
      <c r="B8530" t="s">
        <v>681</v>
      </c>
      <c r="C8530">
        <v>52168</v>
      </c>
      <c r="D8530">
        <v>2</v>
      </c>
      <c r="F8530">
        <v>2010</v>
      </c>
      <c r="G8530">
        <v>1281</v>
      </c>
      <c r="H8530">
        <v>1263</v>
      </c>
      <c r="J8530">
        <v>62589.5</v>
      </c>
      <c r="O8530">
        <v>68.518000000000001</v>
      </c>
      <c r="P8530">
        <v>0.28899999999999998</v>
      </c>
      <c r="Q8530">
        <v>474003.9</v>
      </c>
      <c r="R8530" t="s">
        <v>333</v>
      </c>
      <c r="S8530" t="s">
        <v>45</v>
      </c>
      <c r="T8530" t="s">
        <v>63</v>
      </c>
      <c r="V8530" t="s">
        <v>121</v>
      </c>
      <c r="Y8530" t="s">
        <v>29</v>
      </c>
    </row>
    <row r="8531" spans="1:25" x14ac:dyDescent="0.45">
      <c r="A8531" t="s">
        <v>335</v>
      </c>
      <c r="B8531" t="s">
        <v>681</v>
      </c>
      <c r="C8531">
        <v>52168</v>
      </c>
      <c r="D8531">
        <v>2</v>
      </c>
      <c r="F8531">
        <v>2011</v>
      </c>
      <c r="G8531">
        <v>1171</v>
      </c>
      <c r="H8531">
        <v>1149</v>
      </c>
      <c r="J8531">
        <v>69755</v>
      </c>
      <c r="O8531">
        <v>6.9619999999999997</v>
      </c>
      <c r="P8531">
        <v>0.12989999999999999</v>
      </c>
      <c r="Q8531">
        <v>103730.075</v>
      </c>
      <c r="R8531" t="s">
        <v>333</v>
      </c>
      <c r="S8531" t="s">
        <v>45</v>
      </c>
      <c r="T8531" t="s">
        <v>63</v>
      </c>
      <c r="V8531" t="s">
        <v>121</v>
      </c>
      <c r="Y8531" t="s">
        <v>29</v>
      </c>
    </row>
    <row r="8532" spans="1:25" x14ac:dyDescent="0.45">
      <c r="A8532" t="s">
        <v>335</v>
      </c>
      <c r="B8532" t="s">
        <v>681</v>
      </c>
      <c r="C8532">
        <v>52168</v>
      </c>
      <c r="D8532">
        <v>2</v>
      </c>
      <c r="F8532">
        <v>2012</v>
      </c>
      <c r="G8532">
        <v>1267</v>
      </c>
      <c r="H8532">
        <v>1259.25</v>
      </c>
      <c r="J8532">
        <v>69417</v>
      </c>
      <c r="O8532">
        <v>7.5460000000000003</v>
      </c>
      <c r="P8532">
        <v>0.14660000000000001</v>
      </c>
      <c r="Q8532">
        <v>102695.6</v>
      </c>
      <c r="R8532" t="s">
        <v>333</v>
      </c>
      <c r="S8532" t="s">
        <v>45</v>
      </c>
      <c r="T8532" t="s">
        <v>63</v>
      </c>
      <c r="V8532" t="s">
        <v>121</v>
      </c>
      <c r="Y8532" t="s">
        <v>29</v>
      </c>
    </row>
    <row r="8533" spans="1:25" x14ac:dyDescent="0.45">
      <c r="A8533" t="s">
        <v>335</v>
      </c>
      <c r="B8533" t="s">
        <v>681</v>
      </c>
      <c r="C8533">
        <v>52168</v>
      </c>
      <c r="D8533">
        <v>2</v>
      </c>
      <c r="F8533">
        <v>2013</v>
      </c>
      <c r="G8533">
        <v>3198</v>
      </c>
      <c r="H8533">
        <v>3190.75</v>
      </c>
      <c r="J8533">
        <v>177743</v>
      </c>
      <c r="O8533">
        <v>28.616</v>
      </c>
      <c r="P8533">
        <v>0.2198</v>
      </c>
      <c r="Q8533">
        <v>265279.72499999998</v>
      </c>
      <c r="R8533" t="s">
        <v>333</v>
      </c>
      <c r="S8533" t="s">
        <v>45</v>
      </c>
      <c r="T8533" t="s">
        <v>63</v>
      </c>
      <c r="V8533" t="s">
        <v>121</v>
      </c>
      <c r="Y8533" t="s">
        <v>29</v>
      </c>
    </row>
    <row r="8534" spans="1:25" x14ac:dyDescent="0.45">
      <c r="A8534" t="s">
        <v>335</v>
      </c>
      <c r="B8534" t="s">
        <v>681</v>
      </c>
      <c r="C8534">
        <v>52168</v>
      </c>
      <c r="D8534">
        <v>2</v>
      </c>
      <c r="F8534">
        <v>2014</v>
      </c>
      <c r="G8534">
        <v>963</v>
      </c>
      <c r="H8534">
        <v>957</v>
      </c>
      <c r="J8534">
        <v>42775.25</v>
      </c>
      <c r="O8534">
        <v>3.9609999999999999</v>
      </c>
      <c r="P8534">
        <v>0.1201</v>
      </c>
      <c r="Q8534">
        <v>67324.600000000006</v>
      </c>
      <c r="R8534" t="s">
        <v>333</v>
      </c>
      <c r="S8534" t="s">
        <v>45</v>
      </c>
      <c r="T8534" t="s">
        <v>63</v>
      </c>
      <c r="V8534" t="s">
        <v>121</v>
      </c>
      <c r="Y8534" t="s">
        <v>29</v>
      </c>
    </row>
    <row r="8535" spans="1:25" x14ac:dyDescent="0.45">
      <c r="A8535" t="s">
        <v>335</v>
      </c>
      <c r="B8535" t="s">
        <v>681</v>
      </c>
      <c r="C8535">
        <v>52168</v>
      </c>
      <c r="D8535">
        <v>2</v>
      </c>
      <c r="F8535">
        <v>2015</v>
      </c>
      <c r="G8535">
        <v>0</v>
      </c>
      <c r="H8535">
        <v>0</v>
      </c>
      <c r="R8535" t="s">
        <v>333</v>
      </c>
      <c r="S8535" t="s">
        <v>45</v>
      </c>
      <c r="T8535" t="s">
        <v>63</v>
      </c>
      <c r="V8535" t="s">
        <v>121</v>
      </c>
    </row>
    <row r="8536" spans="1:25" x14ac:dyDescent="0.45">
      <c r="A8536" t="s">
        <v>335</v>
      </c>
      <c r="B8536" t="s">
        <v>681</v>
      </c>
      <c r="C8536">
        <v>52168</v>
      </c>
      <c r="D8536">
        <v>2</v>
      </c>
      <c r="F8536">
        <v>2016</v>
      </c>
      <c r="G8536">
        <v>0</v>
      </c>
      <c r="H8536">
        <v>0</v>
      </c>
      <c r="R8536" t="s">
        <v>333</v>
      </c>
      <c r="S8536" t="s">
        <v>45</v>
      </c>
      <c r="T8536" t="s">
        <v>63</v>
      </c>
      <c r="V8536" t="s">
        <v>121</v>
      </c>
    </row>
    <row r="8537" spans="1:25" x14ac:dyDescent="0.45">
      <c r="A8537" t="s">
        <v>335</v>
      </c>
      <c r="B8537" t="s">
        <v>681</v>
      </c>
      <c r="C8537">
        <v>52168</v>
      </c>
      <c r="D8537">
        <v>4</v>
      </c>
      <c r="F8537">
        <v>2010</v>
      </c>
      <c r="G8537">
        <v>2519</v>
      </c>
      <c r="H8537">
        <v>2505.5</v>
      </c>
      <c r="I8537">
        <v>25604</v>
      </c>
      <c r="O8537">
        <v>1.0629999999999999</v>
      </c>
      <c r="P8537">
        <v>8.5000000000000006E-3</v>
      </c>
      <c r="Q8537">
        <v>261356.35</v>
      </c>
      <c r="R8537" t="s">
        <v>333</v>
      </c>
      <c r="S8537" t="s">
        <v>38</v>
      </c>
      <c r="T8537" t="s">
        <v>89</v>
      </c>
      <c r="V8537" t="s">
        <v>228</v>
      </c>
      <c r="Y8537" t="s">
        <v>29</v>
      </c>
    </row>
    <row r="8538" spans="1:25" x14ac:dyDescent="0.45">
      <c r="A8538" t="s">
        <v>335</v>
      </c>
      <c r="B8538" t="s">
        <v>681</v>
      </c>
      <c r="C8538">
        <v>52168</v>
      </c>
      <c r="D8538">
        <v>4</v>
      </c>
      <c r="F8538">
        <v>2011</v>
      </c>
      <c r="G8538">
        <v>1979</v>
      </c>
      <c r="H8538">
        <v>1976.5</v>
      </c>
      <c r="I8538">
        <v>18788.25</v>
      </c>
      <c r="O8538">
        <v>0.67200000000000004</v>
      </c>
      <c r="P8538">
        <v>6.0000000000000001E-3</v>
      </c>
      <c r="Q8538">
        <v>230137.07500000001</v>
      </c>
      <c r="R8538" t="s">
        <v>333</v>
      </c>
      <c r="S8538" t="s">
        <v>38</v>
      </c>
      <c r="T8538" t="s">
        <v>89</v>
      </c>
      <c r="V8538" t="s">
        <v>228</v>
      </c>
      <c r="Y8538" t="s">
        <v>29</v>
      </c>
    </row>
    <row r="8539" spans="1:25" x14ac:dyDescent="0.45">
      <c r="A8539" t="s">
        <v>335</v>
      </c>
      <c r="B8539" t="s">
        <v>681</v>
      </c>
      <c r="C8539">
        <v>52168</v>
      </c>
      <c r="D8539">
        <v>4</v>
      </c>
      <c r="F8539">
        <v>2012</v>
      </c>
      <c r="G8539">
        <v>2296</v>
      </c>
      <c r="H8539">
        <v>2278.25</v>
      </c>
      <c r="I8539">
        <v>24264.25</v>
      </c>
      <c r="O8539">
        <v>56.713999999999999</v>
      </c>
      <c r="P8539">
        <v>0.40529999999999999</v>
      </c>
      <c r="Q8539">
        <v>277738.125</v>
      </c>
      <c r="R8539" t="s">
        <v>333</v>
      </c>
      <c r="S8539" t="s">
        <v>38</v>
      </c>
      <c r="T8539" t="s">
        <v>89</v>
      </c>
      <c r="V8539" t="s">
        <v>228</v>
      </c>
      <c r="Y8539" t="s">
        <v>29</v>
      </c>
    </row>
    <row r="8540" spans="1:25" x14ac:dyDescent="0.45">
      <c r="A8540" t="s">
        <v>335</v>
      </c>
      <c r="B8540" t="s">
        <v>681</v>
      </c>
      <c r="C8540">
        <v>52168</v>
      </c>
      <c r="D8540">
        <v>4</v>
      </c>
      <c r="F8540">
        <v>2013</v>
      </c>
      <c r="G8540">
        <v>2378</v>
      </c>
      <c r="H8540">
        <v>2369.75</v>
      </c>
      <c r="I8540">
        <v>26747.75</v>
      </c>
      <c r="O8540">
        <v>86.38</v>
      </c>
      <c r="P8540">
        <v>0.56689999999999996</v>
      </c>
      <c r="Q8540">
        <v>311716.34999999998</v>
      </c>
      <c r="R8540" t="s">
        <v>333</v>
      </c>
      <c r="S8540" t="s">
        <v>38</v>
      </c>
      <c r="T8540" t="s">
        <v>89</v>
      </c>
      <c r="V8540" t="s">
        <v>228</v>
      </c>
      <c r="Y8540" t="s">
        <v>29</v>
      </c>
    </row>
    <row r="8541" spans="1:25" x14ac:dyDescent="0.45">
      <c r="A8541" t="s">
        <v>335</v>
      </c>
      <c r="B8541" t="s">
        <v>681</v>
      </c>
      <c r="C8541">
        <v>52168</v>
      </c>
      <c r="D8541">
        <v>4</v>
      </c>
      <c r="F8541">
        <v>2014</v>
      </c>
      <c r="G8541">
        <v>1426</v>
      </c>
      <c r="H8541">
        <v>1412.75</v>
      </c>
      <c r="I8541">
        <v>14644.5</v>
      </c>
      <c r="O8541">
        <v>3.0680000000000001</v>
      </c>
      <c r="P8541">
        <v>3.9399999999999998E-2</v>
      </c>
      <c r="Q8541">
        <v>170642.35</v>
      </c>
      <c r="R8541" t="s">
        <v>333</v>
      </c>
      <c r="S8541" t="s">
        <v>38</v>
      </c>
      <c r="T8541" t="s">
        <v>89</v>
      </c>
      <c r="V8541" t="s">
        <v>228</v>
      </c>
      <c r="Y8541" t="s">
        <v>29</v>
      </c>
    </row>
    <row r="8542" spans="1:25" x14ac:dyDescent="0.45">
      <c r="A8542" t="s">
        <v>335</v>
      </c>
      <c r="B8542" t="s">
        <v>681</v>
      </c>
      <c r="C8542">
        <v>52168</v>
      </c>
      <c r="D8542">
        <v>4</v>
      </c>
      <c r="F8542">
        <v>2015</v>
      </c>
      <c r="G8542">
        <v>1878</v>
      </c>
      <c r="H8542">
        <v>1864</v>
      </c>
      <c r="I8542">
        <v>19813</v>
      </c>
      <c r="O8542">
        <v>0.93500000000000005</v>
      </c>
      <c r="P8542">
        <v>8.6E-3</v>
      </c>
      <c r="Q8542">
        <v>224107.47500000001</v>
      </c>
      <c r="R8542" t="s">
        <v>333</v>
      </c>
      <c r="S8542" t="s">
        <v>38</v>
      </c>
      <c r="T8542" t="s">
        <v>89</v>
      </c>
      <c r="V8542" t="s">
        <v>228</v>
      </c>
      <c r="Y8542" t="s">
        <v>30</v>
      </c>
    </row>
    <row r="8543" spans="1:25" x14ac:dyDescent="0.45">
      <c r="A8543" t="s">
        <v>335</v>
      </c>
      <c r="B8543" t="s">
        <v>681</v>
      </c>
      <c r="C8543">
        <v>52168</v>
      </c>
      <c r="D8543">
        <v>4</v>
      </c>
      <c r="F8543">
        <v>2016</v>
      </c>
      <c r="G8543">
        <v>1679</v>
      </c>
      <c r="H8543">
        <v>1666</v>
      </c>
      <c r="I8543">
        <v>19377.75</v>
      </c>
      <c r="O8543">
        <v>54.521000000000001</v>
      </c>
      <c r="P8543">
        <v>0.4945</v>
      </c>
      <c r="Q8543">
        <v>205182.2</v>
      </c>
      <c r="R8543" t="s">
        <v>333</v>
      </c>
      <c r="S8543" t="s">
        <v>38</v>
      </c>
      <c r="T8543" t="s">
        <v>89</v>
      </c>
      <c r="V8543" t="s">
        <v>228</v>
      </c>
      <c r="Y8543" t="s">
        <v>30</v>
      </c>
    </row>
    <row r="8544" spans="1:25" x14ac:dyDescent="0.45">
      <c r="A8544" t="s">
        <v>335</v>
      </c>
      <c r="B8544" t="s">
        <v>681</v>
      </c>
      <c r="C8544">
        <v>52168</v>
      </c>
      <c r="D8544">
        <v>4</v>
      </c>
      <c r="F8544">
        <v>2017</v>
      </c>
      <c r="G8544">
        <v>1279</v>
      </c>
      <c r="H8544">
        <v>1267.5</v>
      </c>
      <c r="I8544">
        <v>14783.75</v>
      </c>
      <c r="O8544">
        <v>0.60199999999999998</v>
      </c>
      <c r="P8544">
        <v>7.7999999999999996E-3</v>
      </c>
      <c r="Q8544">
        <v>163878.125</v>
      </c>
      <c r="R8544" t="s">
        <v>333</v>
      </c>
      <c r="S8544" t="s">
        <v>38</v>
      </c>
      <c r="T8544" t="s">
        <v>89</v>
      </c>
      <c r="V8544" t="s">
        <v>228</v>
      </c>
      <c r="Y8544" t="s">
        <v>30</v>
      </c>
    </row>
    <row r="8545" spans="1:25" x14ac:dyDescent="0.45">
      <c r="A8545" t="s">
        <v>335</v>
      </c>
      <c r="B8545" t="s">
        <v>681</v>
      </c>
      <c r="C8545">
        <v>52168</v>
      </c>
      <c r="D8545">
        <v>4</v>
      </c>
      <c r="F8545">
        <v>2018</v>
      </c>
      <c r="G8545">
        <v>1618</v>
      </c>
      <c r="H8545">
        <v>1601.25</v>
      </c>
      <c r="I8545">
        <v>18588.75</v>
      </c>
      <c r="O8545">
        <v>0.8</v>
      </c>
      <c r="P8545">
        <v>7.9000000000000008E-3</v>
      </c>
      <c r="Q8545">
        <v>211507.8</v>
      </c>
      <c r="R8545" t="s">
        <v>333</v>
      </c>
      <c r="S8545" t="s">
        <v>38</v>
      </c>
      <c r="T8545" t="s">
        <v>89</v>
      </c>
      <c r="V8545" t="s">
        <v>228</v>
      </c>
      <c r="Y8545" t="s">
        <v>30</v>
      </c>
    </row>
    <row r="8546" spans="1:25" x14ac:dyDescent="0.45">
      <c r="A8546" t="s">
        <v>335</v>
      </c>
      <c r="B8546" t="s">
        <v>681</v>
      </c>
      <c r="C8546">
        <v>52168</v>
      </c>
      <c r="D8546">
        <v>4</v>
      </c>
      <c r="F8546">
        <v>2019</v>
      </c>
      <c r="G8546">
        <v>1820</v>
      </c>
      <c r="H8546">
        <v>1807.75</v>
      </c>
      <c r="I8546">
        <v>20755</v>
      </c>
      <c r="O8546">
        <v>1.1659999999999999</v>
      </c>
      <c r="P8546">
        <v>1.03E-2</v>
      </c>
      <c r="Q8546">
        <v>233919.5</v>
      </c>
      <c r="R8546" t="s">
        <v>333</v>
      </c>
      <c r="S8546" t="s">
        <v>38</v>
      </c>
      <c r="T8546" t="s">
        <v>89</v>
      </c>
      <c r="V8546" t="s">
        <v>228</v>
      </c>
      <c r="Y8546" t="s">
        <v>30</v>
      </c>
    </row>
    <row r="8547" spans="1:25" x14ac:dyDescent="0.45">
      <c r="A8547" t="s">
        <v>335</v>
      </c>
      <c r="B8547" t="s">
        <v>681</v>
      </c>
      <c r="C8547">
        <v>52168</v>
      </c>
      <c r="D8547">
        <v>4</v>
      </c>
      <c r="F8547">
        <v>2020</v>
      </c>
      <c r="G8547">
        <v>2135</v>
      </c>
      <c r="H8547">
        <v>2116.75</v>
      </c>
      <c r="I8547">
        <v>24192.25</v>
      </c>
      <c r="O8547">
        <v>0.53900000000000003</v>
      </c>
      <c r="P8547">
        <v>4.1000000000000003E-3</v>
      </c>
      <c r="Q8547">
        <v>273961.45</v>
      </c>
      <c r="R8547" t="s">
        <v>333</v>
      </c>
      <c r="S8547" t="s">
        <v>38</v>
      </c>
      <c r="T8547" t="s">
        <v>89</v>
      </c>
      <c r="V8547" t="s">
        <v>228</v>
      </c>
      <c r="Y8547" t="s">
        <v>30</v>
      </c>
    </row>
    <row r="8548" spans="1:25" x14ac:dyDescent="0.45">
      <c r="A8548" t="s">
        <v>335</v>
      </c>
      <c r="B8548" t="s">
        <v>681</v>
      </c>
      <c r="C8548">
        <v>52168</v>
      </c>
      <c r="D8548">
        <v>4</v>
      </c>
      <c r="F8548">
        <v>2021</v>
      </c>
      <c r="G8548">
        <v>3548</v>
      </c>
      <c r="H8548">
        <v>3528.5</v>
      </c>
      <c r="I8548">
        <v>35857.75</v>
      </c>
      <c r="O8548">
        <v>1.4359999999999999</v>
      </c>
      <c r="P8548">
        <v>8.2000000000000007E-3</v>
      </c>
      <c r="Q8548">
        <v>430926.07500000001</v>
      </c>
      <c r="R8548" t="s">
        <v>333</v>
      </c>
      <c r="S8548" t="s">
        <v>38</v>
      </c>
      <c r="T8548" t="s">
        <v>89</v>
      </c>
      <c r="V8548" t="s">
        <v>228</v>
      </c>
      <c r="Y8548" t="s">
        <v>30</v>
      </c>
    </row>
    <row r="8549" spans="1:25" x14ac:dyDescent="0.45">
      <c r="A8549" t="s">
        <v>335</v>
      </c>
      <c r="B8549" t="s">
        <v>681</v>
      </c>
      <c r="C8549">
        <v>52168</v>
      </c>
      <c r="D8549">
        <v>4</v>
      </c>
      <c r="F8549">
        <v>2022</v>
      </c>
      <c r="G8549">
        <v>2319</v>
      </c>
      <c r="H8549">
        <v>2303</v>
      </c>
      <c r="I8549">
        <v>26060</v>
      </c>
      <c r="O8549">
        <v>4.0830000000000002</v>
      </c>
      <c r="P8549">
        <v>2.8000000000000001E-2</v>
      </c>
      <c r="Q8549">
        <v>303574.09999999998</v>
      </c>
      <c r="R8549" t="s">
        <v>333</v>
      </c>
      <c r="S8549" t="s">
        <v>38</v>
      </c>
      <c r="T8549" t="s">
        <v>89</v>
      </c>
      <c r="V8549" t="s">
        <v>228</v>
      </c>
      <c r="Y8549" t="s">
        <v>30</v>
      </c>
    </row>
    <row r="8550" spans="1:25" x14ac:dyDescent="0.45">
      <c r="A8550" t="s">
        <v>335</v>
      </c>
      <c r="B8550" t="s">
        <v>681</v>
      </c>
      <c r="C8550">
        <v>52168</v>
      </c>
      <c r="D8550">
        <v>4</v>
      </c>
      <c r="F8550">
        <v>2023</v>
      </c>
      <c r="G8550">
        <v>2511</v>
      </c>
      <c r="H8550">
        <v>2501.5</v>
      </c>
      <c r="I8550">
        <v>28177.5</v>
      </c>
      <c r="O8550">
        <v>2.5830000000000002</v>
      </c>
      <c r="P8550">
        <v>1.54E-2</v>
      </c>
      <c r="Q8550">
        <v>323851.8</v>
      </c>
      <c r="R8550" t="s">
        <v>333</v>
      </c>
      <c r="S8550" t="s">
        <v>38</v>
      </c>
      <c r="T8550" t="s">
        <v>89</v>
      </c>
      <c r="V8550" t="s">
        <v>228</v>
      </c>
      <c r="Y8550" t="s">
        <v>30</v>
      </c>
    </row>
    <row r="8551" spans="1:25" x14ac:dyDescent="0.45">
      <c r="A8551" t="s">
        <v>335</v>
      </c>
      <c r="B8551" t="s">
        <v>681</v>
      </c>
      <c r="C8551">
        <v>52168</v>
      </c>
      <c r="D8551">
        <v>4</v>
      </c>
      <c r="F8551">
        <v>2024</v>
      </c>
      <c r="G8551">
        <v>1264</v>
      </c>
      <c r="H8551">
        <v>1256</v>
      </c>
      <c r="I8551">
        <v>15312.5</v>
      </c>
      <c r="O8551">
        <v>6.032</v>
      </c>
      <c r="P8551">
        <v>6.9000000000000006E-2</v>
      </c>
      <c r="Q8551">
        <v>176233.67499999999</v>
      </c>
      <c r="R8551" t="s">
        <v>333</v>
      </c>
      <c r="S8551" t="s">
        <v>38</v>
      </c>
      <c r="T8551" t="s">
        <v>89</v>
      </c>
      <c r="V8551" t="s">
        <v>228</v>
      </c>
      <c r="Y8551" t="s">
        <v>30</v>
      </c>
    </row>
    <row r="8552" spans="1:25" x14ac:dyDescent="0.45">
      <c r="A8552" t="s">
        <v>335</v>
      </c>
      <c r="B8552" t="s">
        <v>681</v>
      </c>
      <c r="C8552">
        <v>52168</v>
      </c>
      <c r="D8552">
        <v>6</v>
      </c>
      <c r="F8552">
        <v>2010</v>
      </c>
      <c r="G8552">
        <v>682</v>
      </c>
      <c r="H8552">
        <v>660</v>
      </c>
      <c r="I8552">
        <v>6169.25</v>
      </c>
      <c r="O8552">
        <v>0.19600000000000001</v>
      </c>
      <c r="P8552">
        <v>7.7999999999999996E-3</v>
      </c>
      <c r="Q8552">
        <v>63121.9</v>
      </c>
      <c r="R8552" t="s">
        <v>333</v>
      </c>
      <c r="S8552" t="s">
        <v>38</v>
      </c>
      <c r="T8552" t="s">
        <v>89</v>
      </c>
      <c r="V8552" t="s">
        <v>228</v>
      </c>
      <c r="Y8552" t="s">
        <v>29</v>
      </c>
    </row>
    <row r="8553" spans="1:25" x14ac:dyDescent="0.45">
      <c r="A8553" t="s">
        <v>335</v>
      </c>
      <c r="B8553" t="s">
        <v>681</v>
      </c>
      <c r="C8553">
        <v>52168</v>
      </c>
      <c r="D8553">
        <v>6</v>
      </c>
      <c r="F8553">
        <v>2011</v>
      </c>
      <c r="G8553">
        <v>3219</v>
      </c>
      <c r="H8553">
        <v>3204.75</v>
      </c>
      <c r="I8553">
        <v>33252</v>
      </c>
      <c r="O8553">
        <v>1.1399999999999999</v>
      </c>
      <c r="P8553">
        <v>6.4999999999999997E-3</v>
      </c>
      <c r="Q8553">
        <v>374778.125</v>
      </c>
      <c r="R8553" t="s">
        <v>333</v>
      </c>
      <c r="S8553" t="s">
        <v>38</v>
      </c>
      <c r="T8553" t="s">
        <v>89</v>
      </c>
      <c r="V8553" t="s">
        <v>228</v>
      </c>
      <c r="Y8553" t="s">
        <v>29</v>
      </c>
    </row>
    <row r="8554" spans="1:25" x14ac:dyDescent="0.45">
      <c r="A8554" t="s">
        <v>335</v>
      </c>
      <c r="B8554" t="s">
        <v>681</v>
      </c>
      <c r="C8554">
        <v>52168</v>
      </c>
      <c r="D8554">
        <v>6</v>
      </c>
      <c r="F8554">
        <v>2012</v>
      </c>
      <c r="G8554">
        <v>1337</v>
      </c>
      <c r="H8554">
        <v>1325.25</v>
      </c>
      <c r="I8554">
        <v>13298</v>
      </c>
      <c r="O8554">
        <v>28.030999999999999</v>
      </c>
      <c r="P8554">
        <v>0.36520000000000002</v>
      </c>
      <c r="Q8554">
        <v>156887.52499999999</v>
      </c>
      <c r="R8554" t="s">
        <v>333</v>
      </c>
      <c r="S8554" t="s">
        <v>38</v>
      </c>
      <c r="T8554" t="s">
        <v>89</v>
      </c>
      <c r="V8554" t="s">
        <v>228</v>
      </c>
      <c r="Y8554" t="s">
        <v>29</v>
      </c>
    </row>
    <row r="8555" spans="1:25" x14ac:dyDescent="0.45">
      <c r="A8555" t="s">
        <v>335</v>
      </c>
      <c r="B8555" t="s">
        <v>681</v>
      </c>
      <c r="C8555">
        <v>52168</v>
      </c>
      <c r="D8555">
        <v>6</v>
      </c>
      <c r="F8555">
        <v>2013</v>
      </c>
      <c r="G8555">
        <v>1449</v>
      </c>
      <c r="H8555">
        <v>1439.25</v>
      </c>
      <c r="I8555">
        <v>16326</v>
      </c>
      <c r="O8555">
        <v>30.896000000000001</v>
      </c>
      <c r="P8555">
        <v>0.35170000000000001</v>
      </c>
      <c r="Q8555">
        <v>198649.5</v>
      </c>
      <c r="R8555" t="s">
        <v>333</v>
      </c>
      <c r="S8555" t="s">
        <v>38</v>
      </c>
      <c r="T8555" t="s">
        <v>89</v>
      </c>
      <c r="V8555" t="s">
        <v>228</v>
      </c>
      <c r="Y8555" t="s">
        <v>29</v>
      </c>
    </row>
    <row r="8556" spans="1:25" x14ac:dyDescent="0.45">
      <c r="A8556" t="s">
        <v>335</v>
      </c>
      <c r="B8556" t="s">
        <v>681</v>
      </c>
      <c r="C8556">
        <v>52168</v>
      </c>
      <c r="D8556">
        <v>6</v>
      </c>
      <c r="F8556">
        <v>2014</v>
      </c>
      <c r="G8556">
        <v>2213</v>
      </c>
      <c r="H8556">
        <v>2197.25</v>
      </c>
      <c r="I8556">
        <v>24223.25</v>
      </c>
      <c r="O8556">
        <v>1.0009999999999999</v>
      </c>
      <c r="P8556">
        <v>7.7999999999999996E-3</v>
      </c>
      <c r="Q8556">
        <v>274175.15000000002</v>
      </c>
      <c r="R8556" t="s">
        <v>333</v>
      </c>
      <c r="S8556" t="s">
        <v>38</v>
      </c>
      <c r="T8556" t="s">
        <v>89</v>
      </c>
      <c r="V8556" t="s">
        <v>228</v>
      </c>
      <c r="Y8556" t="s">
        <v>29</v>
      </c>
    </row>
    <row r="8557" spans="1:25" x14ac:dyDescent="0.45">
      <c r="A8557" t="s">
        <v>335</v>
      </c>
      <c r="B8557" t="s">
        <v>681</v>
      </c>
      <c r="C8557">
        <v>52168</v>
      </c>
      <c r="D8557">
        <v>6</v>
      </c>
      <c r="F8557">
        <v>2015</v>
      </c>
      <c r="G8557">
        <v>1646</v>
      </c>
      <c r="H8557">
        <v>1633.75</v>
      </c>
      <c r="I8557">
        <v>17746.75</v>
      </c>
      <c r="O8557">
        <v>4.6100000000000003</v>
      </c>
      <c r="P8557">
        <v>4.58E-2</v>
      </c>
      <c r="Q8557">
        <v>202922.8</v>
      </c>
      <c r="R8557" t="s">
        <v>333</v>
      </c>
      <c r="S8557" t="s">
        <v>38</v>
      </c>
      <c r="T8557" t="s">
        <v>89</v>
      </c>
      <c r="V8557" t="s">
        <v>228</v>
      </c>
      <c r="Y8557" t="s">
        <v>30</v>
      </c>
    </row>
    <row r="8558" spans="1:25" x14ac:dyDescent="0.45">
      <c r="A8558" t="s">
        <v>335</v>
      </c>
      <c r="B8558" t="s">
        <v>681</v>
      </c>
      <c r="C8558">
        <v>52168</v>
      </c>
      <c r="D8558">
        <v>6</v>
      </c>
      <c r="F8558">
        <v>2016</v>
      </c>
      <c r="G8558">
        <v>1805</v>
      </c>
      <c r="H8558">
        <v>1790.25</v>
      </c>
      <c r="I8558">
        <v>19345</v>
      </c>
      <c r="O8558">
        <v>71.031999999999996</v>
      </c>
      <c r="P8558">
        <v>0.61170000000000002</v>
      </c>
      <c r="Q8558">
        <v>236098.05</v>
      </c>
      <c r="R8558" t="s">
        <v>333</v>
      </c>
      <c r="S8558" t="s">
        <v>38</v>
      </c>
      <c r="T8558" t="s">
        <v>89</v>
      </c>
      <c r="V8558" t="s">
        <v>228</v>
      </c>
      <c r="Y8558" t="s">
        <v>30</v>
      </c>
    </row>
    <row r="8559" spans="1:25" x14ac:dyDescent="0.45">
      <c r="A8559" t="s">
        <v>335</v>
      </c>
      <c r="B8559" t="s">
        <v>681</v>
      </c>
      <c r="C8559">
        <v>52168</v>
      </c>
      <c r="D8559">
        <v>6</v>
      </c>
      <c r="F8559">
        <v>2017</v>
      </c>
      <c r="G8559">
        <v>1976</v>
      </c>
      <c r="H8559">
        <v>1963.5</v>
      </c>
      <c r="I8559">
        <v>23184.25</v>
      </c>
      <c r="O8559">
        <v>71.716999999999999</v>
      </c>
      <c r="P8559">
        <v>0.56610000000000005</v>
      </c>
      <c r="Q8559">
        <v>259067.52499999999</v>
      </c>
      <c r="R8559" t="s">
        <v>333</v>
      </c>
      <c r="S8559" t="s">
        <v>38</v>
      </c>
      <c r="T8559" t="s">
        <v>89</v>
      </c>
      <c r="V8559" t="s">
        <v>228</v>
      </c>
      <c r="Y8559" t="s">
        <v>30</v>
      </c>
    </row>
    <row r="8560" spans="1:25" x14ac:dyDescent="0.45">
      <c r="A8560" t="s">
        <v>335</v>
      </c>
      <c r="B8560" t="s">
        <v>681</v>
      </c>
      <c r="C8560">
        <v>52168</v>
      </c>
      <c r="D8560">
        <v>6</v>
      </c>
      <c r="F8560">
        <v>2018</v>
      </c>
      <c r="G8560">
        <v>2004</v>
      </c>
      <c r="H8560">
        <v>1993.75</v>
      </c>
      <c r="I8560">
        <v>23481</v>
      </c>
      <c r="O8560">
        <v>57.564</v>
      </c>
      <c r="P8560">
        <v>0.434</v>
      </c>
      <c r="Q8560">
        <v>264828.875</v>
      </c>
      <c r="R8560" t="s">
        <v>333</v>
      </c>
      <c r="S8560" t="s">
        <v>38</v>
      </c>
      <c r="T8560" t="s">
        <v>89</v>
      </c>
      <c r="V8560" t="s">
        <v>228</v>
      </c>
      <c r="Y8560" t="s">
        <v>30</v>
      </c>
    </row>
    <row r="8561" spans="1:25" x14ac:dyDescent="0.45">
      <c r="A8561" t="s">
        <v>335</v>
      </c>
      <c r="B8561" t="s">
        <v>681</v>
      </c>
      <c r="C8561">
        <v>52168</v>
      </c>
      <c r="D8561">
        <v>6</v>
      </c>
      <c r="F8561">
        <v>2019</v>
      </c>
      <c r="G8561">
        <v>2465</v>
      </c>
      <c r="H8561">
        <v>2455.25</v>
      </c>
      <c r="I8561">
        <v>29062.25</v>
      </c>
      <c r="O8561">
        <v>6.6870000000000003</v>
      </c>
      <c r="P8561">
        <v>4.3499999999999997E-2</v>
      </c>
      <c r="Q8561">
        <v>328231.95</v>
      </c>
      <c r="R8561" t="s">
        <v>333</v>
      </c>
      <c r="S8561" t="s">
        <v>38</v>
      </c>
      <c r="T8561" t="s">
        <v>89</v>
      </c>
      <c r="V8561" t="s">
        <v>228</v>
      </c>
      <c r="Y8561" t="s">
        <v>30</v>
      </c>
    </row>
    <row r="8562" spans="1:25" x14ac:dyDescent="0.45">
      <c r="A8562" t="s">
        <v>335</v>
      </c>
      <c r="B8562" t="s">
        <v>681</v>
      </c>
      <c r="C8562">
        <v>52168</v>
      </c>
      <c r="D8562">
        <v>6</v>
      </c>
      <c r="F8562">
        <v>2020</v>
      </c>
      <c r="G8562">
        <v>2598</v>
      </c>
      <c r="H8562">
        <v>2585.5</v>
      </c>
      <c r="I8562">
        <v>30375.5</v>
      </c>
      <c r="O8562">
        <v>1.804</v>
      </c>
      <c r="P8562">
        <v>1.14E-2</v>
      </c>
      <c r="Q8562">
        <v>357555.07500000001</v>
      </c>
      <c r="R8562" t="s">
        <v>333</v>
      </c>
      <c r="S8562" t="s">
        <v>38</v>
      </c>
      <c r="T8562" t="s">
        <v>89</v>
      </c>
      <c r="V8562" t="s">
        <v>228</v>
      </c>
      <c r="Y8562" t="s">
        <v>30</v>
      </c>
    </row>
    <row r="8563" spans="1:25" x14ac:dyDescent="0.45">
      <c r="A8563" t="s">
        <v>335</v>
      </c>
      <c r="B8563" t="s">
        <v>681</v>
      </c>
      <c r="C8563">
        <v>52168</v>
      </c>
      <c r="D8563">
        <v>6</v>
      </c>
      <c r="F8563">
        <v>2021</v>
      </c>
      <c r="G8563">
        <v>3169</v>
      </c>
      <c r="H8563">
        <v>3151</v>
      </c>
      <c r="I8563">
        <v>33966</v>
      </c>
      <c r="O8563">
        <v>5.3070000000000004</v>
      </c>
      <c r="P8563">
        <v>2.8500000000000001E-2</v>
      </c>
      <c r="Q8563">
        <v>420995.25</v>
      </c>
      <c r="R8563" t="s">
        <v>333</v>
      </c>
      <c r="S8563" t="s">
        <v>38</v>
      </c>
      <c r="T8563" t="s">
        <v>89</v>
      </c>
      <c r="V8563" t="s">
        <v>228</v>
      </c>
      <c r="Y8563" t="s">
        <v>30</v>
      </c>
    </row>
    <row r="8564" spans="1:25" x14ac:dyDescent="0.45">
      <c r="A8564" t="s">
        <v>335</v>
      </c>
      <c r="B8564" t="s">
        <v>681</v>
      </c>
      <c r="C8564">
        <v>52168</v>
      </c>
      <c r="D8564">
        <v>6</v>
      </c>
      <c r="F8564">
        <v>2022</v>
      </c>
      <c r="G8564">
        <v>2633</v>
      </c>
      <c r="H8564">
        <v>2622.25</v>
      </c>
      <c r="I8564">
        <v>31356.75</v>
      </c>
      <c r="O8564">
        <v>0.61099999999999999</v>
      </c>
      <c r="P8564">
        <v>3.5000000000000001E-3</v>
      </c>
      <c r="Q8564">
        <v>371643.92499999999</v>
      </c>
      <c r="R8564" t="s">
        <v>333</v>
      </c>
      <c r="S8564" t="s">
        <v>38</v>
      </c>
      <c r="T8564" t="s">
        <v>89</v>
      </c>
      <c r="V8564" t="s">
        <v>228</v>
      </c>
      <c r="Y8564" t="s">
        <v>30</v>
      </c>
    </row>
    <row r="8565" spans="1:25" x14ac:dyDescent="0.45">
      <c r="A8565" t="s">
        <v>335</v>
      </c>
      <c r="B8565" t="s">
        <v>681</v>
      </c>
      <c r="C8565">
        <v>52168</v>
      </c>
      <c r="D8565">
        <v>6</v>
      </c>
      <c r="F8565">
        <v>2023</v>
      </c>
      <c r="G8565">
        <v>2277</v>
      </c>
      <c r="H8565">
        <v>2270.75</v>
      </c>
      <c r="I8565">
        <v>26900.5</v>
      </c>
      <c r="O8565">
        <v>0.56200000000000006</v>
      </c>
      <c r="P8565">
        <v>3.7000000000000002E-3</v>
      </c>
      <c r="Q8565">
        <v>307709.02500000002</v>
      </c>
      <c r="R8565" t="s">
        <v>333</v>
      </c>
      <c r="S8565" t="s">
        <v>38</v>
      </c>
      <c r="T8565" t="s">
        <v>89</v>
      </c>
      <c r="V8565" t="s">
        <v>228</v>
      </c>
      <c r="Y8565" t="s">
        <v>30</v>
      </c>
    </row>
    <row r="8566" spans="1:25" x14ac:dyDescent="0.45">
      <c r="A8566" t="s">
        <v>335</v>
      </c>
      <c r="B8566" t="s">
        <v>681</v>
      </c>
      <c r="C8566">
        <v>52168</v>
      </c>
      <c r="D8566">
        <v>6</v>
      </c>
      <c r="F8566">
        <v>2024</v>
      </c>
      <c r="G8566">
        <v>0</v>
      </c>
      <c r="H8566">
        <v>0</v>
      </c>
      <c r="R8566" t="s">
        <v>333</v>
      </c>
      <c r="S8566" t="s">
        <v>38</v>
      </c>
      <c r="T8566" t="s">
        <v>89</v>
      </c>
      <c r="V8566" t="s">
        <v>228</v>
      </c>
      <c r="Y8566" t="s">
        <v>30</v>
      </c>
    </row>
    <row r="8567" spans="1:25" x14ac:dyDescent="0.45">
      <c r="A8567" t="s">
        <v>335</v>
      </c>
      <c r="B8567" t="s">
        <v>681</v>
      </c>
      <c r="C8567">
        <v>52168</v>
      </c>
      <c r="D8567" t="s">
        <v>682</v>
      </c>
      <c r="F8567">
        <v>2010</v>
      </c>
      <c r="G8567">
        <v>3490</v>
      </c>
      <c r="H8567">
        <v>3487.5</v>
      </c>
      <c r="J8567">
        <v>323701</v>
      </c>
      <c r="O8567">
        <v>14.010999999999999</v>
      </c>
      <c r="P8567">
        <v>4.1000000000000002E-2</v>
      </c>
      <c r="Q8567">
        <v>680642.5</v>
      </c>
      <c r="R8567" t="s">
        <v>333</v>
      </c>
      <c r="S8567" t="s">
        <v>38</v>
      </c>
      <c r="T8567" t="s">
        <v>96</v>
      </c>
      <c r="V8567" t="s">
        <v>121</v>
      </c>
      <c r="Y8567" t="s">
        <v>29</v>
      </c>
    </row>
    <row r="8568" spans="1:25" x14ac:dyDescent="0.45">
      <c r="A8568" t="s">
        <v>335</v>
      </c>
      <c r="B8568" t="s">
        <v>681</v>
      </c>
      <c r="C8568">
        <v>52168</v>
      </c>
      <c r="D8568" t="s">
        <v>682</v>
      </c>
      <c r="F8568">
        <v>2011</v>
      </c>
      <c r="G8568">
        <v>2231</v>
      </c>
      <c r="H8568">
        <v>2228.25</v>
      </c>
      <c r="J8568">
        <v>188942</v>
      </c>
      <c r="O8568">
        <v>5.8090000000000002</v>
      </c>
      <c r="P8568">
        <v>4.07E-2</v>
      </c>
      <c r="Q8568">
        <v>306870.59999999998</v>
      </c>
      <c r="R8568" t="s">
        <v>333</v>
      </c>
      <c r="S8568" t="s">
        <v>38</v>
      </c>
      <c r="T8568" t="s">
        <v>96</v>
      </c>
      <c r="V8568" t="s">
        <v>121</v>
      </c>
      <c r="Y8568" t="s">
        <v>29</v>
      </c>
    </row>
    <row r="8569" spans="1:25" x14ac:dyDescent="0.45">
      <c r="A8569" t="s">
        <v>335</v>
      </c>
      <c r="B8569" t="s">
        <v>681</v>
      </c>
      <c r="C8569">
        <v>52168</v>
      </c>
      <c r="D8569" t="s">
        <v>682</v>
      </c>
      <c r="F8569">
        <v>2012</v>
      </c>
      <c r="G8569">
        <v>2389</v>
      </c>
      <c r="H8569">
        <v>2375</v>
      </c>
      <c r="J8569">
        <v>195852.5</v>
      </c>
      <c r="O8569">
        <v>21.95</v>
      </c>
      <c r="P8569">
        <v>0.14680000000000001</v>
      </c>
      <c r="Q8569">
        <v>283637.34999999998</v>
      </c>
      <c r="R8569" t="s">
        <v>333</v>
      </c>
      <c r="S8569" t="s">
        <v>38</v>
      </c>
      <c r="T8569" t="s">
        <v>96</v>
      </c>
      <c r="V8569" t="s">
        <v>121</v>
      </c>
      <c r="Y8569" t="s">
        <v>29</v>
      </c>
    </row>
    <row r="8570" spans="1:25" x14ac:dyDescent="0.45">
      <c r="A8570" t="s">
        <v>335</v>
      </c>
      <c r="B8570" t="s">
        <v>681</v>
      </c>
      <c r="C8570">
        <v>52168</v>
      </c>
      <c r="D8570" t="s">
        <v>682</v>
      </c>
      <c r="F8570">
        <v>2013</v>
      </c>
      <c r="G8570">
        <v>2449</v>
      </c>
      <c r="H8570">
        <v>2420.5</v>
      </c>
      <c r="J8570">
        <v>204750.5</v>
      </c>
      <c r="O8570">
        <v>19.100000000000001</v>
      </c>
      <c r="P8570">
        <v>0.14460000000000001</v>
      </c>
      <c r="Q8570">
        <v>275813.82500000001</v>
      </c>
      <c r="R8570" t="s">
        <v>333</v>
      </c>
      <c r="S8570" t="s">
        <v>38</v>
      </c>
      <c r="T8570" t="s">
        <v>96</v>
      </c>
      <c r="V8570" t="s">
        <v>121</v>
      </c>
      <c r="Y8570" t="s">
        <v>29</v>
      </c>
    </row>
    <row r="8571" spans="1:25" x14ac:dyDescent="0.45">
      <c r="A8571" t="s">
        <v>335</v>
      </c>
      <c r="B8571" t="s">
        <v>681</v>
      </c>
      <c r="C8571">
        <v>52168</v>
      </c>
      <c r="D8571" t="s">
        <v>682</v>
      </c>
      <c r="F8571">
        <v>2014</v>
      </c>
      <c r="G8571">
        <v>3050</v>
      </c>
      <c r="H8571">
        <v>3035.75</v>
      </c>
      <c r="J8571">
        <v>256767.75</v>
      </c>
      <c r="O8571">
        <v>6.3440000000000003</v>
      </c>
      <c r="P8571">
        <v>3.2599999999999997E-2</v>
      </c>
      <c r="Q8571">
        <v>394454.95</v>
      </c>
      <c r="R8571" t="s">
        <v>333</v>
      </c>
      <c r="S8571" t="s">
        <v>38</v>
      </c>
      <c r="T8571" t="s">
        <v>96</v>
      </c>
      <c r="V8571" t="s">
        <v>121</v>
      </c>
      <c r="Y8571" t="s">
        <v>29</v>
      </c>
    </row>
    <row r="8572" spans="1:25" x14ac:dyDescent="0.45">
      <c r="A8572" t="s">
        <v>335</v>
      </c>
      <c r="B8572" t="s">
        <v>681</v>
      </c>
      <c r="C8572">
        <v>52168</v>
      </c>
      <c r="D8572" t="s">
        <v>682</v>
      </c>
      <c r="F8572">
        <v>2015</v>
      </c>
      <c r="G8572">
        <v>2497</v>
      </c>
      <c r="H8572">
        <v>2473</v>
      </c>
      <c r="J8572">
        <v>212508.25</v>
      </c>
      <c r="O8572">
        <v>5.117</v>
      </c>
      <c r="P8572">
        <v>3.1699999999999999E-2</v>
      </c>
      <c r="Q8572">
        <v>333376.90000000002</v>
      </c>
      <c r="R8572" t="s">
        <v>333</v>
      </c>
      <c r="S8572" t="s">
        <v>38</v>
      </c>
      <c r="T8572" t="s">
        <v>96</v>
      </c>
      <c r="V8572" t="s">
        <v>121</v>
      </c>
      <c r="Y8572" t="s">
        <v>30</v>
      </c>
    </row>
    <row r="8573" spans="1:25" x14ac:dyDescent="0.45">
      <c r="A8573" t="s">
        <v>335</v>
      </c>
      <c r="B8573" t="s">
        <v>681</v>
      </c>
      <c r="C8573">
        <v>52168</v>
      </c>
      <c r="D8573" t="s">
        <v>682</v>
      </c>
      <c r="F8573">
        <v>2016</v>
      </c>
      <c r="G8573">
        <v>3242</v>
      </c>
      <c r="H8573">
        <v>3231.5</v>
      </c>
      <c r="J8573">
        <v>234142.25</v>
      </c>
      <c r="O8573">
        <v>15.406000000000001</v>
      </c>
      <c r="P8573">
        <v>7.5300000000000006E-2</v>
      </c>
      <c r="Q8573">
        <v>372515.32500000001</v>
      </c>
      <c r="R8573" t="s">
        <v>333</v>
      </c>
      <c r="S8573" t="s">
        <v>38</v>
      </c>
      <c r="T8573" t="s">
        <v>96</v>
      </c>
      <c r="V8573" t="s">
        <v>121</v>
      </c>
      <c r="Y8573" t="s">
        <v>30</v>
      </c>
    </row>
    <row r="8574" spans="1:25" x14ac:dyDescent="0.45">
      <c r="A8574" t="s">
        <v>335</v>
      </c>
      <c r="B8574" t="s">
        <v>681</v>
      </c>
      <c r="C8574">
        <v>52168</v>
      </c>
      <c r="D8574" t="s">
        <v>682</v>
      </c>
      <c r="F8574">
        <v>2017</v>
      </c>
      <c r="G8574">
        <v>2259</v>
      </c>
      <c r="H8574">
        <v>2241</v>
      </c>
      <c r="J8574">
        <v>140809</v>
      </c>
      <c r="O8574">
        <v>4.6239999999999997</v>
      </c>
      <c r="P8574">
        <v>4.2200000000000001E-2</v>
      </c>
      <c r="Q8574">
        <v>234892.42499999999</v>
      </c>
      <c r="R8574" t="s">
        <v>333</v>
      </c>
      <c r="S8574" t="s">
        <v>38</v>
      </c>
      <c r="T8574" t="s">
        <v>96</v>
      </c>
      <c r="V8574" t="s">
        <v>121</v>
      </c>
      <c r="Y8574" t="s">
        <v>30</v>
      </c>
    </row>
    <row r="8575" spans="1:25" x14ac:dyDescent="0.45">
      <c r="A8575" t="s">
        <v>335</v>
      </c>
      <c r="B8575" t="s">
        <v>681</v>
      </c>
      <c r="C8575">
        <v>52168</v>
      </c>
      <c r="D8575" t="s">
        <v>682</v>
      </c>
      <c r="F8575">
        <v>2018</v>
      </c>
      <c r="G8575">
        <v>3598</v>
      </c>
      <c r="H8575">
        <v>3593.25</v>
      </c>
      <c r="J8575">
        <v>212826</v>
      </c>
      <c r="O8575">
        <v>5.7709999999999999</v>
      </c>
      <c r="P8575">
        <v>3.5999999999999997E-2</v>
      </c>
      <c r="Q8575">
        <v>321724.42499999999</v>
      </c>
      <c r="R8575" t="s">
        <v>333</v>
      </c>
      <c r="S8575" t="s">
        <v>38</v>
      </c>
      <c r="T8575" t="s">
        <v>96</v>
      </c>
      <c r="V8575" t="s">
        <v>121</v>
      </c>
      <c r="Y8575" t="s">
        <v>30</v>
      </c>
    </row>
    <row r="8576" spans="1:25" x14ac:dyDescent="0.45">
      <c r="A8576" t="s">
        <v>335</v>
      </c>
      <c r="B8576" t="s">
        <v>681</v>
      </c>
      <c r="C8576">
        <v>52168</v>
      </c>
      <c r="D8576" t="s">
        <v>682</v>
      </c>
      <c r="F8576">
        <v>2019</v>
      </c>
      <c r="G8576">
        <v>3172</v>
      </c>
      <c r="H8576">
        <v>3115.5</v>
      </c>
      <c r="J8576">
        <v>176908.25</v>
      </c>
      <c r="O8576">
        <v>6.5620000000000003</v>
      </c>
      <c r="P8576">
        <v>4.8300000000000003E-2</v>
      </c>
      <c r="Q8576">
        <v>272162.3</v>
      </c>
      <c r="R8576" t="s">
        <v>333</v>
      </c>
      <c r="S8576" t="s">
        <v>38</v>
      </c>
      <c r="T8576" t="s">
        <v>96</v>
      </c>
      <c r="V8576" t="s">
        <v>121</v>
      </c>
      <c r="Y8576" t="s">
        <v>30</v>
      </c>
    </row>
    <row r="8577" spans="1:25" x14ac:dyDescent="0.45">
      <c r="A8577" t="s">
        <v>335</v>
      </c>
      <c r="B8577" t="s">
        <v>681</v>
      </c>
      <c r="C8577">
        <v>52168</v>
      </c>
      <c r="D8577" t="s">
        <v>682</v>
      </c>
      <c r="F8577">
        <v>2020</v>
      </c>
      <c r="G8577">
        <v>3369</v>
      </c>
      <c r="H8577">
        <v>3358.5</v>
      </c>
      <c r="J8577">
        <v>229701</v>
      </c>
      <c r="O8577">
        <v>6.3259999999999996</v>
      </c>
      <c r="P8577">
        <v>4.3900000000000002E-2</v>
      </c>
      <c r="Q8577">
        <v>307856.82500000001</v>
      </c>
      <c r="R8577" t="s">
        <v>333</v>
      </c>
      <c r="S8577" t="s">
        <v>38</v>
      </c>
      <c r="T8577" t="s">
        <v>96</v>
      </c>
      <c r="V8577" t="s">
        <v>121</v>
      </c>
      <c r="Y8577" t="s">
        <v>30</v>
      </c>
    </row>
    <row r="8578" spans="1:25" x14ac:dyDescent="0.45">
      <c r="A8578" t="s">
        <v>335</v>
      </c>
      <c r="B8578" t="s">
        <v>681</v>
      </c>
      <c r="C8578">
        <v>52168</v>
      </c>
      <c r="D8578" t="s">
        <v>682</v>
      </c>
      <c r="F8578">
        <v>2021</v>
      </c>
      <c r="G8578">
        <v>1009</v>
      </c>
      <c r="H8578">
        <v>992.25</v>
      </c>
      <c r="J8578">
        <v>51632.25</v>
      </c>
      <c r="O8578">
        <v>1.2230000000000001</v>
      </c>
      <c r="P8578">
        <v>3.6700000000000003E-2</v>
      </c>
      <c r="Q8578">
        <v>71074.7</v>
      </c>
      <c r="R8578" t="s">
        <v>333</v>
      </c>
      <c r="S8578" t="s">
        <v>38</v>
      </c>
      <c r="T8578" t="s">
        <v>96</v>
      </c>
      <c r="V8578" t="s">
        <v>121</v>
      </c>
      <c r="Y8578" t="s">
        <v>30</v>
      </c>
    </row>
    <row r="8579" spans="1:25" x14ac:dyDescent="0.45">
      <c r="A8579" t="s">
        <v>335</v>
      </c>
      <c r="B8579" t="s">
        <v>681</v>
      </c>
      <c r="C8579">
        <v>52168</v>
      </c>
      <c r="D8579" t="s">
        <v>682</v>
      </c>
      <c r="F8579">
        <v>2022</v>
      </c>
      <c r="G8579">
        <v>1756</v>
      </c>
      <c r="H8579">
        <v>1748.75</v>
      </c>
      <c r="J8579">
        <v>138095.75</v>
      </c>
      <c r="O8579">
        <v>3.3029999999999999</v>
      </c>
      <c r="P8579">
        <v>3.3000000000000002E-2</v>
      </c>
      <c r="Q8579">
        <v>200467.95</v>
      </c>
      <c r="R8579" t="s">
        <v>333</v>
      </c>
      <c r="S8579" t="s">
        <v>38</v>
      </c>
      <c r="T8579" t="s">
        <v>96</v>
      </c>
      <c r="V8579" t="s">
        <v>121</v>
      </c>
      <c r="Y8579" t="s">
        <v>30</v>
      </c>
    </row>
    <row r="8580" spans="1:25" x14ac:dyDescent="0.45">
      <c r="A8580" t="s">
        <v>335</v>
      </c>
      <c r="B8580" t="s">
        <v>681</v>
      </c>
      <c r="C8580">
        <v>52168</v>
      </c>
      <c r="D8580" t="s">
        <v>682</v>
      </c>
      <c r="F8580">
        <v>2023</v>
      </c>
      <c r="G8580">
        <v>2528</v>
      </c>
      <c r="H8580">
        <v>2510.75</v>
      </c>
      <c r="J8580">
        <v>202649.25</v>
      </c>
      <c r="O8580">
        <v>5.0869999999999997</v>
      </c>
      <c r="P8580">
        <v>3.5099999999999999E-2</v>
      </c>
      <c r="Q8580">
        <v>287881.97499999998</v>
      </c>
      <c r="R8580" t="s">
        <v>333</v>
      </c>
      <c r="S8580" t="s">
        <v>38</v>
      </c>
      <c r="T8580" t="s">
        <v>96</v>
      </c>
      <c r="V8580" t="s">
        <v>121</v>
      </c>
      <c r="Y8580" t="s">
        <v>30</v>
      </c>
    </row>
    <row r="8581" spans="1:25" x14ac:dyDescent="0.45">
      <c r="A8581" t="s">
        <v>335</v>
      </c>
      <c r="B8581" t="s">
        <v>681</v>
      </c>
      <c r="C8581">
        <v>52168</v>
      </c>
      <c r="D8581" t="s">
        <v>682</v>
      </c>
      <c r="F8581">
        <v>2024</v>
      </c>
      <c r="G8581">
        <v>426</v>
      </c>
      <c r="H8581">
        <v>422</v>
      </c>
      <c r="J8581">
        <v>29797.5</v>
      </c>
      <c r="O8581">
        <v>0.57599999999999996</v>
      </c>
      <c r="P8581">
        <v>2.8899999999999999E-2</v>
      </c>
      <c r="Q8581">
        <v>42265.125</v>
      </c>
      <c r="R8581" t="s">
        <v>333</v>
      </c>
      <c r="S8581" t="s">
        <v>38</v>
      </c>
      <c r="T8581" t="s">
        <v>96</v>
      </c>
      <c r="V8581" t="s">
        <v>121</v>
      </c>
      <c r="Y8581" t="s">
        <v>30</v>
      </c>
    </row>
    <row r="8582" spans="1:25" x14ac:dyDescent="0.45">
      <c r="A8582" t="s">
        <v>335</v>
      </c>
      <c r="B8582" t="s">
        <v>681</v>
      </c>
      <c r="C8582">
        <v>52168</v>
      </c>
      <c r="D8582" t="s">
        <v>683</v>
      </c>
      <c r="F8582">
        <v>2021</v>
      </c>
      <c r="G8582">
        <v>667</v>
      </c>
      <c r="H8582">
        <v>654.25</v>
      </c>
      <c r="J8582">
        <v>30786.5</v>
      </c>
      <c r="O8582">
        <v>1.593</v>
      </c>
      <c r="P8582">
        <v>7.1400000000000005E-2</v>
      </c>
      <c r="Q8582">
        <v>46701.8</v>
      </c>
      <c r="R8582" t="s">
        <v>333</v>
      </c>
      <c r="S8582" t="s">
        <v>38</v>
      </c>
      <c r="T8582" t="s">
        <v>96</v>
      </c>
      <c r="Y8582" t="s">
        <v>30</v>
      </c>
    </row>
    <row r="8583" spans="1:25" x14ac:dyDescent="0.45">
      <c r="A8583" t="s">
        <v>335</v>
      </c>
      <c r="B8583" t="s">
        <v>681</v>
      </c>
      <c r="C8583">
        <v>52168</v>
      </c>
      <c r="D8583" t="s">
        <v>683</v>
      </c>
      <c r="F8583">
        <v>2022</v>
      </c>
      <c r="G8583">
        <v>1209</v>
      </c>
      <c r="H8583">
        <v>1195.25</v>
      </c>
      <c r="J8583">
        <v>155318.5</v>
      </c>
      <c r="O8583">
        <v>6.1369999999999996</v>
      </c>
      <c r="P8583">
        <v>5.5500000000000001E-2</v>
      </c>
      <c r="Q8583">
        <v>218937.625</v>
      </c>
      <c r="R8583" t="s">
        <v>333</v>
      </c>
      <c r="S8583" t="s">
        <v>38</v>
      </c>
      <c r="T8583" t="s">
        <v>96</v>
      </c>
      <c r="Y8583" t="s">
        <v>30</v>
      </c>
    </row>
    <row r="8584" spans="1:25" x14ac:dyDescent="0.45">
      <c r="A8584" t="s">
        <v>335</v>
      </c>
      <c r="B8584" t="s">
        <v>681</v>
      </c>
      <c r="C8584">
        <v>52168</v>
      </c>
      <c r="D8584" t="s">
        <v>683</v>
      </c>
      <c r="F8584">
        <v>2023</v>
      </c>
      <c r="G8584">
        <v>692</v>
      </c>
      <c r="H8584">
        <v>688.25</v>
      </c>
      <c r="J8584">
        <v>73378</v>
      </c>
      <c r="O8584">
        <v>2.7719999999999998</v>
      </c>
      <c r="P8584">
        <v>5.33E-2</v>
      </c>
      <c r="Q8584">
        <v>102960.15</v>
      </c>
      <c r="R8584" t="s">
        <v>333</v>
      </c>
      <c r="S8584" t="s">
        <v>38</v>
      </c>
      <c r="T8584" t="s">
        <v>96</v>
      </c>
      <c r="Y8584" t="s">
        <v>30</v>
      </c>
    </row>
    <row r="8585" spans="1:25" x14ac:dyDescent="0.45">
      <c r="A8585" t="s">
        <v>335</v>
      </c>
      <c r="B8585" t="s">
        <v>681</v>
      </c>
      <c r="C8585">
        <v>52168</v>
      </c>
      <c r="D8585" t="s">
        <v>683</v>
      </c>
      <c r="F8585">
        <v>2024</v>
      </c>
      <c r="G8585">
        <v>992</v>
      </c>
      <c r="H8585">
        <v>979.5</v>
      </c>
      <c r="J8585">
        <v>114545.5</v>
      </c>
      <c r="O8585">
        <v>5.8470000000000004</v>
      </c>
      <c r="P8585">
        <v>8.5099999999999995E-2</v>
      </c>
      <c r="Q8585">
        <v>131373.82500000001</v>
      </c>
      <c r="R8585" t="s">
        <v>333</v>
      </c>
      <c r="S8585" t="s">
        <v>38</v>
      </c>
      <c r="T8585" t="s">
        <v>96</v>
      </c>
      <c r="Y8585" t="s">
        <v>30</v>
      </c>
    </row>
    <row r="8586" spans="1:25" x14ac:dyDescent="0.45">
      <c r="A8586" t="s">
        <v>100</v>
      </c>
      <c r="B8586" t="s">
        <v>684</v>
      </c>
      <c r="C8586">
        <v>52193</v>
      </c>
      <c r="D8586" t="s">
        <v>685</v>
      </c>
      <c r="F8586">
        <v>2009</v>
      </c>
      <c r="G8586">
        <v>2944</v>
      </c>
      <c r="H8586">
        <v>2939.6</v>
      </c>
      <c r="O8586">
        <v>27.741</v>
      </c>
      <c r="P8586">
        <v>6.7400000000000002E-2</v>
      </c>
      <c r="Q8586">
        <v>746434.09600000002</v>
      </c>
      <c r="R8586" t="s">
        <v>97</v>
      </c>
      <c r="T8586" t="s">
        <v>96</v>
      </c>
      <c r="Y8586" t="s">
        <v>30</v>
      </c>
    </row>
    <row r="8587" spans="1:25" x14ac:dyDescent="0.45">
      <c r="A8587" t="s">
        <v>100</v>
      </c>
      <c r="B8587" t="s">
        <v>684</v>
      </c>
      <c r="C8587">
        <v>52193</v>
      </c>
      <c r="D8587" t="s">
        <v>686</v>
      </c>
      <c r="F8587">
        <v>2009</v>
      </c>
      <c r="G8587">
        <v>3341</v>
      </c>
      <c r="H8587">
        <v>3338.38</v>
      </c>
      <c r="O8587">
        <v>32.762</v>
      </c>
      <c r="P8587">
        <v>8.3500000000000005E-2</v>
      </c>
      <c r="Q8587">
        <v>785233.54099999997</v>
      </c>
      <c r="R8587" t="s">
        <v>97</v>
      </c>
      <c r="T8587" t="s">
        <v>96</v>
      </c>
      <c r="Y8587" t="s">
        <v>30</v>
      </c>
    </row>
    <row r="8588" spans="1:25" x14ac:dyDescent="0.45">
      <c r="A8588" t="s">
        <v>100</v>
      </c>
      <c r="B8588" t="s">
        <v>684</v>
      </c>
      <c r="C8588">
        <v>52193</v>
      </c>
      <c r="D8588" t="s">
        <v>687</v>
      </c>
      <c r="F8588">
        <v>2009</v>
      </c>
      <c r="G8588">
        <v>5432</v>
      </c>
      <c r="H8588">
        <v>5428.97</v>
      </c>
      <c r="O8588">
        <v>95.251000000000005</v>
      </c>
      <c r="P8588">
        <v>0.126</v>
      </c>
      <c r="Q8588">
        <v>1529558.7890000001</v>
      </c>
      <c r="R8588" t="s">
        <v>97</v>
      </c>
      <c r="S8588" t="s">
        <v>34</v>
      </c>
      <c r="T8588" t="s">
        <v>96</v>
      </c>
      <c r="Y8588" t="s">
        <v>30</v>
      </c>
    </row>
    <row r="8589" spans="1:25" x14ac:dyDescent="0.45">
      <c r="A8589" t="s">
        <v>100</v>
      </c>
      <c r="B8589" t="s">
        <v>684</v>
      </c>
      <c r="C8589">
        <v>52193</v>
      </c>
      <c r="D8589" t="s">
        <v>688</v>
      </c>
      <c r="F8589">
        <v>2009</v>
      </c>
      <c r="G8589">
        <v>4327</v>
      </c>
      <c r="H8589">
        <v>4318.58</v>
      </c>
      <c r="J8589">
        <v>1495250.25</v>
      </c>
      <c r="O8589">
        <v>313.93099999999998</v>
      </c>
      <c r="P8589">
        <v>0.29049999999999998</v>
      </c>
      <c r="Q8589">
        <v>1943121.3</v>
      </c>
      <c r="R8589" t="s">
        <v>97</v>
      </c>
      <c r="S8589" t="s">
        <v>600</v>
      </c>
      <c r="T8589" t="s">
        <v>96</v>
      </c>
      <c r="Y8589" t="s">
        <v>30</v>
      </c>
    </row>
    <row r="8590" spans="1:25" x14ac:dyDescent="0.45">
      <c r="A8590" t="s">
        <v>100</v>
      </c>
      <c r="B8590" t="s">
        <v>684</v>
      </c>
      <c r="C8590">
        <v>52193</v>
      </c>
      <c r="D8590" t="s">
        <v>689</v>
      </c>
      <c r="F8590">
        <v>2009</v>
      </c>
      <c r="G8590">
        <v>4341</v>
      </c>
      <c r="H8590">
        <v>4341</v>
      </c>
      <c r="J8590">
        <v>1094160</v>
      </c>
      <c r="O8590">
        <v>213.655</v>
      </c>
      <c r="P8590">
        <v>0.28179999999999999</v>
      </c>
      <c r="Q8590">
        <v>1519809.8</v>
      </c>
      <c r="R8590" t="s">
        <v>97</v>
      </c>
      <c r="S8590" t="s">
        <v>600</v>
      </c>
      <c r="T8590" t="s">
        <v>96</v>
      </c>
      <c r="Y8590" t="s">
        <v>30</v>
      </c>
    </row>
    <row r="8591" spans="1:25" x14ac:dyDescent="0.45">
      <c r="A8591" t="s">
        <v>100</v>
      </c>
      <c r="B8591" t="s">
        <v>684</v>
      </c>
      <c r="C8591">
        <v>52193</v>
      </c>
      <c r="D8591" t="s">
        <v>690</v>
      </c>
      <c r="F8591">
        <v>2009</v>
      </c>
      <c r="G8591">
        <v>0</v>
      </c>
      <c r="H8591">
        <v>0</v>
      </c>
      <c r="R8591" t="s">
        <v>97</v>
      </c>
      <c r="T8591" t="s">
        <v>63</v>
      </c>
      <c r="W8591" t="s">
        <v>110</v>
      </c>
      <c r="Y8591" t="s">
        <v>30</v>
      </c>
    </row>
    <row r="8592" spans="1:25" x14ac:dyDescent="0.45">
      <c r="A8592" t="s">
        <v>100</v>
      </c>
      <c r="B8592" t="s">
        <v>684</v>
      </c>
      <c r="C8592">
        <v>52193</v>
      </c>
      <c r="D8592" t="s">
        <v>691</v>
      </c>
      <c r="F8592">
        <v>2009</v>
      </c>
      <c r="G8592">
        <v>6013</v>
      </c>
      <c r="H8592">
        <v>6008.93</v>
      </c>
      <c r="J8592">
        <v>1724432.31</v>
      </c>
      <c r="O8592">
        <v>31.067</v>
      </c>
      <c r="P8592">
        <v>2.69E-2</v>
      </c>
      <c r="Q8592">
        <v>2272624.1030000001</v>
      </c>
      <c r="R8592" t="s">
        <v>97</v>
      </c>
      <c r="T8592" t="s">
        <v>63</v>
      </c>
      <c r="V8592" t="s">
        <v>692</v>
      </c>
      <c r="Y8592" t="s">
        <v>30</v>
      </c>
    </row>
    <row r="8593" spans="1:25" x14ac:dyDescent="0.45">
      <c r="A8593" t="s">
        <v>100</v>
      </c>
      <c r="B8593" t="s">
        <v>684</v>
      </c>
      <c r="C8593">
        <v>52193</v>
      </c>
      <c r="D8593" t="s">
        <v>693</v>
      </c>
      <c r="F8593">
        <v>2009</v>
      </c>
      <c r="G8593">
        <v>6194</v>
      </c>
      <c r="H8593">
        <v>6191.57</v>
      </c>
      <c r="J8593">
        <v>1824062.47</v>
      </c>
      <c r="O8593">
        <v>157.018</v>
      </c>
      <c r="P8593">
        <v>0.13850000000000001</v>
      </c>
      <c r="Q8593">
        <v>2178324.04</v>
      </c>
      <c r="R8593" t="s">
        <v>97</v>
      </c>
      <c r="S8593" t="s">
        <v>600</v>
      </c>
      <c r="T8593" t="s">
        <v>63</v>
      </c>
      <c r="W8593" t="s">
        <v>110</v>
      </c>
      <c r="Y8593" t="s">
        <v>30</v>
      </c>
    </row>
    <row r="8594" spans="1:25" x14ac:dyDescent="0.45">
      <c r="A8594" t="s">
        <v>100</v>
      </c>
      <c r="B8594" t="s">
        <v>684</v>
      </c>
      <c r="C8594">
        <v>52193</v>
      </c>
      <c r="D8594" t="s">
        <v>694</v>
      </c>
      <c r="F8594">
        <v>2009</v>
      </c>
      <c r="G8594">
        <v>7939</v>
      </c>
      <c r="H8594">
        <v>7925.57</v>
      </c>
      <c r="J8594">
        <v>1857762.59</v>
      </c>
      <c r="K8594">
        <v>8.2629999999999999</v>
      </c>
      <c r="L8594">
        <v>6.8999999999999999E-3</v>
      </c>
      <c r="M8594">
        <v>144047.427</v>
      </c>
      <c r="N8594">
        <v>5.9400000000000001E-2</v>
      </c>
      <c r="O8594">
        <v>189.84800000000001</v>
      </c>
      <c r="P8594">
        <v>0.15379999999999999</v>
      </c>
      <c r="Q8594">
        <v>2419555.659</v>
      </c>
      <c r="R8594" t="s">
        <v>97</v>
      </c>
      <c r="T8594" t="s">
        <v>63</v>
      </c>
      <c r="Y8594" t="s">
        <v>277</v>
      </c>
    </row>
    <row r="8595" spans="1:25" x14ac:dyDescent="0.45">
      <c r="A8595" t="s">
        <v>100</v>
      </c>
      <c r="B8595" t="s">
        <v>684</v>
      </c>
      <c r="C8595">
        <v>52193</v>
      </c>
      <c r="D8595" t="s">
        <v>694</v>
      </c>
      <c r="F8595">
        <v>2010</v>
      </c>
      <c r="G8595">
        <v>1157</v>
      </c>
      <c r="H8595">
        <v>1154.3599999999999</v>
      </c>
      <c r="J8595">
        <v>227219.36</v>
      </c>
      <c r="K8595">
        <v>0.73799999999999999</v>
      </c>
      <c r="L8595">
        <v>4.0000000000000001E-3</v>
      </c>
      <c r="M8595">
        <v>19961.464</v>
      </c>
      <c r="N8595">
        <v>5.9799999999999999E-2</v>
      </c>
      <c r="O8595">
        <v>20.34</v>
      </c>
      <c r="P8595">
        <v>0.1167</v>
      </c>
      <c r="Q8595">
        <v>333552.065</v>
      </c>
      <c r="R8595" t="s">
        <v>97</v>
      </c>
      <c r="T8595" t="s">
        <v>63</v>
      </c>
      <c r="Y8595" t="s">
        <v>277</v>
      </c>
    </row>
    <row r="8596" spans="1:25" x14ac:dyDescent="0.45">
      <c r="A8596" t="s">
        <v>100</v>
      </c>
      <c r="B8596" t="s">
        <v>684</v>
      </c>
      <c r="C8596">
        <v>52193</v>
      </c>
      <c r="D8596" t="s">
        <v>694</v>
      </c>
      <c r="F8596">
        <v>2011</v>
      </c>
      <c r="G8596">
        <v>5046</v>
      </c>
      <c r="H8596">
        <v>5045.49</v>
      </c>
      <c r="J8596">
        <v>1433735.81</v>
      </c>
      <c r="K8596">
        <v>15.355</v>
      </c>
      <c r="L8596">
        <v>1.2200000000000001E-2</v>
      </c>
      <c r="M8596">
        <v>160487.503</v>
      </c>
      <c r="N8596">
        <v>5.8799999999999998E-2</v>
      </c>
      <c r="O8596">
        <v>130.19800000000001</v>
      </c>
      <c r="P8596">
        <v>8.3599999999999994E-2</v>
      </c>
      <c r="Q8596">
        <v>2727111.7889999999</v>
      </c>
      <c r="R8596" t="s">
        <v>97</v>
      </c>
      <c r="T8596" t="s">
        <v>63</v>
      </c>
      <c r="Y8596" t="s">
        <v>277</v>
      </c>
    </row>
    <row r="8597" spans="1:25" x14ac:dyDescent="0.45">
      <c r="A8597" t="s">
        <v>100</v>
      </c>
      <c r="B8597" t="s">
        <v>684</v>
      </c>
      <c r="C8597">
        <v>52193</v>
      </c>
      <c r="D8597" t="s">
        <v>694</v>
      </c>
      <c r="F8597">
        <v>2012</v>
      </c>
      <c r="G8597">
        <v>8694</v>
      </c>
      <c r="H8597">
        <v>8694</v>
      </c>
      <c r="J8597">
        <v>2453829</v>
      </c>
      <c r="K8597">
        <v>20.888999999999999</v>
      </c>
      <c r="L8597">
        <v>1.3100000000000001E-2</v>
      </c>
      <c r="M8597">
        <v>187614.4</v>
      </c>
      <c r="N8597">
        <v>5.8700000000000002E-2</v>
      </c>
      <c r="O8597">
        <v>120.64400000000001</v>
      </c>
      <c r="P8597">
        <v>7.3200000000000001E-2</v>
      </c>
      <c r="Q8597">
        <v>3192244</v>
      </c>
      <c r="R8597" t="s">
        <v>97</v>
      </c>
      <c r="T8597" t="s">
        <v>63</v>
      </c>
      <c r="Y8597" t="s">
        <v>277</v>
      </c>
    </row>
    <row r="8598" spans="1:25" x14ac:dyDescent="0.45">
      <c r="A8598" t="s">
        <v>100</v>
      </c>
      <c r="B8598" t="s">
        <v>684</v>
      </c>
      <c r="C8598">
        <v>52193</v>
      </c>
      <c r="D8598" t="s">
        <v>694</v>
      </c>
      <c r="F8598">
        <v>2013</v>
      </c>
      <c r="G8598">
        <v>8379</v>
      </c>
      <c r="H8598">
        <v>8378.34</v>
      </c>
      <c r="J8598">
        <v>2244689.9500000002</v>
      </c>
      <c r="K8598">
        <v>23.954999999999998</v>
      </c>
      <c r="L8598">
        <v>1.6799999999999999E-2</v>
      </c>
      <c r="M8598">
        <v>171491.155</v>
      </c>
      <c r="N8598">
        <v>5.8799999999999998E-2</v>
      </c>
      <c r="O8598">
        <v>137.904</v>
      </c>
      <c r="P8598">
        <v>9.0800000000000006E-2</v>
      </c>
      <c r="Q8598">
        <v>2914238.83</v>
      </c>
      <c r="R8598" t="s">
        <v>97</v>
      </c>
      <c r="T8598" t="s">
        <v>63</v>
      </c>
      <c r="Y8598" t="s">
        <v>277</v>
      </c>
    </row>
    <row r="8599" spans="1:25" x14ac:dyDescent="0.45">
      <c r="A8599" t="s">
        <v>100</v>
      </c>
      <c r="B8599" t="s">
        <v>684</v>
      </c>
      <c r="C8599">
        <v>52193</v>
      </c>
      <c r="D8599" t="s">
        <v>694</v>
      </c>
      <c r="F8599">
        <v>2014</v>
      </c>
      <c r="G8599">
        <v>8760</v>
      </c>
      <c r="H8599">
        <v>8759.6299999999992</v>
      </c>
      <c r="J8599">
        <v>2812770.01</v>
      </c>
      <c r="K8599">
        <v>22.507999999999999</v>
      </c>
      <c r="L8599">
        <v>1.2E-2</v>
      </c>
      <c r="M8599">
        <v>220983.685</v>
      </c>
      <c r="N8599">
        <v>5.9299999999999999E-2</v>
      </c>
      <c r="O8599">
        <v>154.85499999999999</v>
      </c>
      <c r="P8599">
        <v>8.14E-2</v>
      </c>
      <c r="Q8599">
        <v>3719611.8059999999</v>
      </c>
      <c r="R8599" t="s">
        <v>97</v>
      </c>
      <c r="T8599" t="s">
        <v>63</v>
      </c>
      <c r="Y8599" t="s">
        <v>277</v>
      </c>
    </row>
    <row r="8600" spans="1:25" x14ac:dyDescent="0.45">
      <c r="A8600" t="s">
        <v>100</v>
      </c>
      <c r="B8600" t="s">
        <v>684</v>
      </c>
      <c r="C8600">
        <v>52193</v>
      </c>
      <c r="D8600" t="s">
        <v>694</v>
      </c>
      <c r="F8600">
        <v>2015</v>
      </c>
      <c r="G8600">
        <v>7750</v>
      </c>
      <c r="H8600">
        <v>7746.38</v>
      </c>
      <c r="J8600">
        <v>2414534.38</v>
      </c>
      <c r="K8600">
        <v>16.734000000000002</v>
      </c>
      <c r="L8600">
        <v>1.09E-2</v>
      </c>
      <c r="M8600">
        <v>186100.86300000001</v>
      </c>
      <c r="N8600">
        <v>5.9400000000000001E-2</v>
      </c>
      <c r="O8600">
        <v>128.24</v>
      </c>
      <c r="P8600">
        <v>0.08</v>
      </c>
      <c r="Q8600">
        <v>3126559.9939999999</v>
      </c>
      <c r="R8600" t="s">
        <v>97</v>
      </c>
      <c r="T8600" t="s">
        <v>63</v>
      </c>
      <c r="Y8600" t="s">
        <v>407</v>
      </c>
    </row>
    <row r="8601" spans="1:25" x14ac:dyDescent="0.45">
      <c r="A8601" t="s">
        <v>100</v>
      </c>
      <c r="B8601" t="s">
        <v>684</v>
      </c>
      <c r="C8601">
        <v>52193</v>
      </c>
      <c r="D8601" t="s">
        <v>694</v>
      </c>
      <c r="F8601">
        <v>2016</v>
      </c>
      <c r="G8601">
        <v>7649</v>
      </c>
      <c r="H8601">
        <v>7637.92</v>
      </c>
      <c r="J8601">
        <v>2225603.34</v>
      </c>
      <c r="K8601">
        <v>9.8460000000000001</v>
      </c>
      <c r="L8601">
        <v>6.6E-3</v>
      </c>
      <c r="M8601">
        <v>181718.32</v>
      </c>
      <c r="N8601">
        <v>6.0600000000000001E-2</v>
      </c>
      <c r="O8601">
        <v>83.983999999999995</v>
      </c>
      <c r="P8601">
        <v>5.4100000000000002E-2</v>
      </c>
      <c r="Q8601">
        <v>2996620.719</v>
      </c>
      <c r="R8601" t="s">
        <v>97</v>
      </c>
      <c r="T8601" t="s">
        <v>63</v>
      </c>
      <c r="Y8601" t="s">
        <v>407</v>
      </c>
    </row>
    <row r="8602" spans="1:25" x14ac:dyDescent="0.45">
      <c r="A8602" t="s">
        <v>100</v>
      </c>
      <c r="B8602" t="s">
        <v>684</v>
      </c>
      <c r="C8602">
        <v>52193</v>
      </c>
      <c r="D8602" t="s">
        <v>694</v>
      </c>
      <c r="F8602">
        <v>2017</v>
      </c>
      <c r="G8602">
        <v>7969</v>
      </c>
      <c r="H8602">
        <v>7966.01</v>
      </c>
      <c r="J8602">
        <v>2457863.59</v>
      </c>
      <c r="K8602">
        <v>11.307</v>
      </c>
      <c r="L8602">
        <v>7.1000000000000004E-3</v>
      </c>
      <c r="M8602">
        <v>187632.18599999999</v>
      </c>
      <c r="N8602">
        <v>5.9400000000000001E-2</v>
      </c>
      <c r="O8602">
        <v>67.260000000000005</v>
      </c>
      <c r="P8602">
        <v>4.1200000000000001E-2</v>
      </c>
      <c r="Q8602">
        <v>3155711.5869999998</v>
      </c>
      <c r="R8602" t="s">
        <v>97</v>
      </c>
      <c r="T8602" t="s">
        <v>63</v>
      </c>
      <c r="Y8602" t="s">
        <v>407</v>
      </c>
    </row>
    <row r="8603" spans="1:25" x14ac:dyDescent="0.45">
      <c r="A8603" t="s">
        <v>100</v>
      </c>
      <c r="B8603" t="s">
        <v>684</v>
      </c>
      <c r="C8603">
        <v>52193</v>
      </c>
      <c r="D8603" t="s">
        <v>694</v>
      </c>
      <c r="F8603">
        <v>2018</v>
      </c>
      <c r="G8603">
        <v>8693</v>
      </c>
      <c r="H8603">
        <v>8690.39</v>
      </c>
      <c r="J8603">
        <v>2741511.75</v>
      </c>
      <c r="K8603">
        <v>10.353999999999999</v>
      </c>
      <c r="L8603">
        <v>5.7000000000000002E-3</v>
      </c>
      <c r="M8603">
        <v>216547.236</v>
      </c>
      <c r="N8603">
        <v>5.8799999999999998E-2</v>
      </c>
      <c r="O8603">
        <v>83.457999999999998</v>
      </c>
      <c r="P8603">
        <v>4.3299999999999998E-2</v>
      </c>
      <c r="Q8603">
        <v>3676177.1260000002</v>
      </c>
      <c r="R8603" t="s">
        <v>97</v>
      </c>
      <c r="T8603" t="s">
        <v>63</v>
      </c>
      <c r="Y8603" t="s">
        <v>407</v>
      </c>
    </row>
    <row r="8604" spans="1:25" x14ac:dyDescent="0.45">
      <c r="A8604" t="s">
        <v>100</v>
      </c>
      <c r="B8604" t="s">
        <v>684</v>
      </c>
      <c r="C8604">
        <v>52193</v>
      </c>
      <c r="D8604" t="s">
        <v>694</v>
      </c>
      <c r="F8604">
        <v>2019</v>
      </c>
      <c r="G8604">
        <v>8760</v>
      </c>
      <c r="H8604">
        <v>8759.98</v>
      </c>
      <c r="J8604">
        <v>2611138.6</v>
      </c>
      <c r="K8604">
        <v>6.5119999999999996</v>
      </c>
      <c r="L8604">
        <v>3.8999999999999998E-3</v>
      </c>
      <c r="M8604">
        <v>189523.38800000001</v>
      </c>
      <c r="N8604">
        <v>5.8000000000000003E-2</v>
      </c>
      <c r="O8604">
        <v>68.569999999999993</v>
      </c>
      <c r="P8604">
        <v>4.1399999999999999E-2</v>
      </c>
      <c r="Q8604">
        <v>3263974.284</v>
      </c>
      <c r="R8604" t="s">
        <v>97</v>
      </c>
      <c r="T8604" t="s">
        <v>63</v>
      </c>
      <c r="Y8604" t="s">
        <v>407</v>
      </c>
    </row>
    <row r="8605" spans="1:25" x14ac:dyDescent="0.45">
      <c r="A8605" t="s">
        <v>100</v>
      </c>
      <c r="B8605" t="s">
        <v>684</v>
      </c>
      <c r="C8605">
        <v>52193</v>
      </c>
      <c r="D8605" t="s">
        <v>694</v>
      </c>
      <c r="F8605">
        <v>2020</v>
      </c>
      <c r="G8605">
        <v>8281</v>
      </c>
      <c r="H8605">
        <v>8276.16</v>
      </c>
      <c r="J8605">
        <v>2371189.92</v>
      </c>
      <c r="K8605">
        <v>5.5919999999999996</v>
      </c>
      <c r="L8605">
        <v>3.7000000000000002E-3</v>
      </c>
      <c r="M8605">
        <v>177475.899</v>
      </c>
      <c r="N8605">
        <v>5.79E-2</v>
      </c>
      <c r="O8605">
        <v>67.138000000000005</v>
      </c>
      <c r="P8605">
        <v>4.2999999999999997E-2</v>
      </c>
      <c r="Q8605">
        <v>3063615.3590000002</v>
      </c>
      <c r="R8605" t="s">
        <v>97</v>
      </c>
      <c r="T8605" t="s">
        <v>63</v>
      </c>
      <c r="Y8605" t="s">
        <v>407</v>
      </c>
    </row>
    <row r="8606" spans="1:25" x14ac:dyDescent="0.45">
      <c r="A8606" t="s">
        <v>100</v>
      </c>
      <c r="B8606" t="s">
        <v>684</v>
      </c>
      <c r="C8606">
        <v>52193</v>
      </c>
      <c r="D8606" t="s">
        <v>694</v>
      </c>
      <c r="F8606">
        <v>2021</v>
      </c>
      <c r="G8606">
        <v>8759</v>
      </c>
      <c r="H8606">
        <v>8758.18</v>
      </c>
      <c r="J8606">
        <v>2699508.9</v>
      </c>
      <c r="K8606">
        <v>7.2119999999999997</v>
      </c>
      <c r="L8606">
        <v>4.1000000000000003E-3</v>
      </c>
      <c r="M8606">
        <v>201871.83600000001</v>
      </c>
      <c r="N8606">
        <v>5.7500000000000002E-2</v>
      </c>
      <c r="O8606">
        <v>92.921000000000006</v>
      </c>
      <c r="P8606">
        <v>5.16E-2</v>
      </c>
      <c r="Q8606">
        <v>3503541.29</v>
      </c>
      <c r="R8606" t="s">
        <v>97</v>
      </c>
      <c r="T8606" t="s">
        <v>63</v>
      </c>
      <c r="Y8606" t="s">
        <v>407</v>
      </c>
    </row>
    <row r="8607" spans="1:25" x14ac:dyDescent="0.45">
      <c r="A8607" t="s">
        <v>100</v>
      </c>
      <c r="B8607" t="s">
        <v>684</v>
      </c>
      <c r="C8607">
        <v>52193</v>
      </c>
      <c r="D8607" t="s">
        <v>694</v>
      </c>
      <c r="F8607">
        <v>2022</v>
      </c>
      <c r="G8607">
        <v>8341</v>
      </c>
      <c r="H8607">
        <v>8337.65</v>
      </c>
      <c r="J8607">
        <v>2431577.6</v>
      </c>
      <c r="K8607">
        <v>9.9619999999999997</v>
      </c>
      <c r="L8607">
        <v>6.4000000000000003E-3</v>
      </c>
      <c r="M8607">
        <v>178484.58799999999</v>
      </c>
      <c r="N8607">
        <v>5.7099999999999998E-2</v>
      </c>
      <c r="O8607">
        <v>82.325999999999993</v>
      </c>
      <c r="P8607">
        <v>5.0900000000000001E-2</v>
      </c>
      <c r="Q8607">
        <v>3121508.2179999999</v>
      </c>
      <c r="R8607" t="s">
        <v>97</v>
      </c>
      <c r="T8607" t="s">
        <v>63</v>
      </c>
      <c r="Y8607" t="s">
        <v>407</v>
      </c>
    </row>
    <row r="8608" spans="1:25" x14ac:dyDescent="0.45">
      <c r="A8608" t="s">
        <v>100</v>
      </c>
      <c r="B8608" t="s">
        <v>684</v>
      </c>
      <c r="C8608">
        <v>52193</v>
      </c>
      <c r="D8608" t="s">
        <v>694</v>
      </c>
      <c r="F8608">
        <v>2023</v>
      </c>
      <c r="G8608">
        <v>8760</v>
      </c>
      <c r="H8608">
        <v>8759.5499999999993</v>
      </c>
      <c r="J8608">
        <v>2331690.34</v>
      </c>
      <c r="K8608">
        <v>8.4390000000000001</v>
      </c>
      <c r="L8608">
        <v>5.5999999999999999E-3</v>
      </c>
      <c r="M8608">
        <v>171604.89799999999</v>
      </c>
      <c r="N8608">
        <v>5.7299999999999997E-2</v>
      </c>
      <c r="O8608">
        <v>60.027999999999999</v>
      </c>
      <c r="P8608">
        <v>3.9800000000000002E-2</v>
      </c>
      <c r="Q8608">
        <v>2990961.4470000002</v>
      </c>
      <c r="R8608" t="s">
        <v>97</v>
      </c>
      <c r="T8608" t="s">
        <v>63</v>
      </c>
      <c r="Y8608" t="s">
        <v>407</v>
      </c>
    </row>
    <row r="8609" spans="1:25" x14ac:dyDescent="0.45">
      <c r="A8609" t="s">
        <v>100</v>
      </c>
      <c r="B8609" t="s">
        <v>684</v>
      </c>
      <c r="C8609">
        <v>52193</v>
      </c>
      <c r="D8609" t="s">
        <v>694</v>
      </c>
      <c r="F8609">
        <v>2024</v>
      </c>
      <c r="G8609">
        <v>4368</v>
      </c>
      <c r="H8609">
        <v>4368</v>
      </c>
      <c r="J8609">
        <v>1217887</v>
      </c>
      <c r="K8609">
        <v>8.5850000000000009</v>
      </c>
      <c r="L8609">
        <v>1.03E-2</v>
      </c>
      <c r="M8609">
        <v>96943.2</v>
      </c>
      <c r="N8609">
        <v>5.8500000000000003E-2</v>
      </c>
      <c r="O8609">
        <v>39.429000000000002</v>
      </c>
      <c r="P8609">
        <v>4.5699999999999998E-2</v>
      </c>
      <c r="Q8609">
        <v>1647522.1</v>
      </c>
      <c r="R8609" t="s">
        <v>97</v>
      </c>
      <c r="T8609" t="s">
        <v>63</v>
      </c>
      <c r="Y8609" t="s">
        <v>407</v>
      </c>
    </row>
    <row r="8610" spans="1:25" x14ac:dyDescent="0.45">
      <c r="A8610" t="s">
        <v>100</v>
      </c>
      <c r="B8610" t="s">
        <v>684</v>
      </c>
      <c r="C8610">
        <v>52193</v>
      </c>
      <c r="D8610" t="s">
        <v>695</v>
      </c>
      <c r="F8610">
        <v>2009</v>
      </c>
      <c r="G8610">
        <v>2671</v>
      </c>
      <c r="H8610">
        <v>2635.69</v>
      </c>
      <c r="I8610">
        <v>119213.61</v>
      </c>
      <c r="O8610">
        <v>111.999</v>
      </c>
      <c r="P8610">
        <v>0.1047</v>
      </c>
      <c r="Q8610">
        <v>3368973.4360000002</v>
      </c>
      <c r="R8610" t="s">
        <v>333</v>
      </c>
      <c r="S8610" t="s">
        <v>95</v>
      </c>
      <c r="T8610" t="s">
        <v>89</v>
      </c>
      <c r="V8610" t="s">
        <v>696</v>
      </c>
      <c r="Y8610" t="s">
        <v>30</v>
      </c>
    </row>
    <row r="8611" spans="1:25" x14ac:dyDescent="0.45">
      <c r="A8611" t="s">
        <v>100</v>
      </c>
      <c r="B8611" t="s">
        <v>684</v>
      </c>
      <c r="C8611">
        <v>52193</v>
      </c>
      <c r="D8611" t="s">
        <v>697</v>
      </c>
      <c r="F8611">
        <v>2009</v>
      </c>
      <c r="G8611">
        <v>3299</v>
      </c>
      <c r="H8611">
        <v>3269.22</v>
      </c>
      <c r="I8611">
        <v>156076.26</v>
      </c>
      <c r="O8611">
        <v>120.46899999999999</v>
      </c>
      <c r="P8611">
        <v>8.9099999999999999E-2</v>
      </c>
      <c r="Q8611">
        <v>3026580.8309999998</v>
      </c>
      <c r="R8611" t="s">
        <v>333</v>
      </c>
      <c r="S8611" t="s">
        <v>95</v>
      </c>
      <c r="T8611" t="s">
        <v>89</v>
      </c>
      <c r="V8611" t="s">
        <v>696</v>
      </c>
      <c r="Y8611" t="s">
        <v>30</v>
      </c>
    </row>
    <row r="8612" spans="1:25" x14ac:dyDescent="0.45">
      <c r="A8612" t="s">
        <v>335</v>
      </c>
      <c r="B8612" t="s">
        <v>698</v>
      </c>
      <c r="C8612">
        <v>54034</v>
      </c>
      <c r="D8612" t="s">
        <v>699</v>
      </c>
      <c r="F8612">
        <v>2009</v>
      </c>
      <c r="G8612">
        <v>40</v>
      </c>
      <c r="H8612">
        <v>35.03</v>
      </c>
      <c r="I8612">
        <v>1972.83</v>
      </c>
      <c r="K8612">
        <v>6.0000000000000001E-3</v>
      </c>
      <c r="L8612">
        <v>1E-3</v>
      </c>
      <c r="M8612">
        <v>1110.8409999999999</v>
      </c>
      <c r="N8612">
        <v>5.9200000000000003E-2</v>
      </c>
      <c r="O8612">
        <v>0.51900000000000002</v>
      </c>
      <c r="P8612">
        <v>9.3299999999999994E-2</v>
      </c>
      <c r="Q8612">
        <v>18690.915000000001</v>
      </c>
      <c r="R8612" t="s">
        <v>333</v>
      </c>
      <c r="S8612" t="s">
        <v>38</v>
      </c>
      <c r="T8612" t="s">
        <v>89</v>
      </c>
      <c r="V8612" t="s">
        <v>608</v>
      </c>
      <c r="Y8612" t="s">
        <v>107</v>
      </c>
    </row>
    <row r="8613" spans="1:25" x14ac:dyDescent="0.45">
      <c r="A8613" t="s">
        <v>335</v>
      </c>
      <c r="B8613" t="s">
        <v>698</v>
      </c>
      <c r="C8613">
        <v>54034</v>
      </c>
      <c r="D8613" t="s">
        <v>699</v>
      </c>
      <c r="F8613">
        <v>2010</v>
      </c>
      <c r="G8613">
        <v>434</v>
      </c>
      <c r="H8613">
        <v>402.18</v>
      </c>
      <c r="I8613">
        <v>27366.78</v>
      </c>
      <c r="K8613">
        <v>7.3999999999999996E-2</v>
      </c>
      <c r="L8613">
        <v>1E-3</v>
      </c>
      <c r="M8613">
        <v>14667.449000000001</v>
      </c>
      <c r="N8613">
        <v>5.91E-2</v>
      </c>
      <c r="O8613">
        <v>4.3019999999999996</v>
      </c>
      <c r="P8613">
        <v>5.0299999999999997E-2</v>
      </c>
      <c r="Q8613">
        <v>246820.50700000001</v>
      </c>
      <c r="R8613" t="s">
        <v>333</v>
      </c>
      <c r="S8613" t="s">
        <v>38</v>
      </c>
      <c r="T8613" t="s">
        <v>89</v>
      </c>
      <c r="V8613" t="s">
        <v>608</v>
      </c>
      <c r="Y8613" t="s">
        <v>107</v>
      </c>
    </row>
    <row r="8614" spans="1:25" x14ac:dyDescent="0.45">
      <c r="A8614" t="s">
        <v>335</v>
      </c>
      <c r="B8614" t="s">
        <v>698</v>
      </c>
      <c r="C8614">
        <v>54034</v>
      </c>
      <c r="D8614" t="s">
        <v>699</v>
      </c>
      <c r="F8614">
        <v>2011</v>
      </c>
      <c r="G8614">
        <v>145</v>
      </c>
      <c r="H8614">
        <v>136.03</v>
      </c>
      <c r="I8614">
        <v>8746.9500000000007</v>
      </c>
      <c r="K8614">
        <v>2.4E-2</v>
      </c>
      <c r="L8614">
        <v>1E-3</v>
      </c>
      <c r="M8614">
        <v>4733.3469999999998</v>
      </c>
      <c r="N8614">
        <v>5.91E-2</v>
      </c>
      <c r="O8614">
        <v>1.357</v>
      </c>
      <c r="P8614">
        <v>5.0700000000000002E-2</v>
      </c>
      <c r="Q8614">
        <v>79653.252999999997</v>
      </c>
      <c r="R8614" t="s">
        <v>333</v>
      </c>
      <c r="S8614" t="s">
        <v>38</v>
      </c>
      <c r="T8614" t="s">
        <v>89</v>
      </c>
      <c r="V8614" t="s">
        <v>608</v>
      </c>
      <c r="Y8614" t="s">
        <v>107</v>
      </c>
    </row>
    <row r="8615" spans="1:25" x14ac:dyDescent="0.45">
      <c r="A8615" t="s">
        <v>335</v>
      </c>
      <c r="B8615" t="s">
        <v>698</v>
      </c>
      <c r="C8615">
        <v>54034</v>
      </c>
      <c r="D8615" t="s">
        <v>699</v>
      </c>
      <c r="F8615">
        <v>2012</v>
      </c>
      <c r="G8615">
        <v>1027</v>
      </c>
      <c r="H8615">
        <v>978.4</v>
      </c>
      <c r="I8615">
        <v>70125.91</v>
      </c>
      <c r="K8615">
        <v>0.186</v>
      </c>
      <c r="L8615">
        <v>1E-3</v>
      </c>
      <c r="M8615">
        <v>36913.728000000003</v>
      </c>
      <c r="N8615">
        <v>5.91E-2</v>
      </c>
      <c r="O8615">
        <v>9.5020000000000007</v>
      </c>
      <c r="P8615">
        <v>4.2000000000000003E-2</v>
      </c>
      <c r="Q8615">
        <v>621147.94299999997</v>
      </c>
      <c r="R8615" t="s">
        <v>333</v>
      </c>
      <c r="S8615" t="s">
        <v>38</v>
      </c>
      <c r="T8615" t="s">
        <v>89</v>
      </c>
      <c r="V8615" t="s">
        <v>608</v>
      </c>
      <c r="Y8615" t="s">
        <v>107</v>
      </c>
    </row>
    <row r="8616" spans="1:25" x14ac:dyDescent="0.45">
      <c r="A8616" t="s">
        <v>335</v>
      </c>
      <c r="B8616" t="s">
        <v>698</v>
      </c>
      <c r="C8616">
        <v>54034</v>
      </c>
      <c r="D8616" t="s">
        <v>699</v>
      </c>
      <c r="F8616">
        <v>2013</v>
      </c>
      <c r="G8616">
        <v>1138</v>
      </c>
      <c r="H8616">
        <v>1100.3699999999999</v>
      </c>
      <c r="I8616">
        <v>82593.460000000006</v>
      </c>
      <c r="K8616">
        <v>0.219</v>
      </c>
      <c r="L8616">
        <v>1E-3</v>
      </c>
      <c r="M8616">
        <v>43322.355000000003</v>
      </c>
      <c r="N8616">
        <v>5.8999999999999997E-2</v>
      </c>
      <c r="O8616">
        <v>10.574999999999999</v>
      </c>
      <c r="P8616">
        <v>3.8699999999999998E-2</v>
      </c>
      <c r="Q8616">
        <v>728962.60400000005</v>
      </c>
      <c r="R8616" t="s">
        <v>333</v>
      </c>
      <c r="S8616" t="s">
        <v>38</v>
      </c>
      <c r="T8616" t="s">
        <v>89</v>
      </c>
      <c r="V8616" t="s">
        <v>608</v>
      </c>
      <c r="Y8616" t="s">
        <v>107</v>
      </c>
    </row>
    <row r="8617" spans="1:25" x14ac:dyDescent="0.45">
      <c r="A8617" t="s">
        <v>335</v>
      </c>
      <c r="B8617" t="s">
        <v>698</v>
      </c>
      <c r="C8617">
        <v>54034</v>
      </c>
      <c r="D8617" t="s">
        <v>699</v>
      </c>
      <c r="F8617">
        <v>2014</v>
      </c>
      <c r="G8617">
        <v>685</v>
      </c>
      <c r="H8617">
        <v>658.41</v>
      </c>
      <c r="I8617">
        <v>48125.59</v>
      </c>
      <c r="K8617">
        <v>0.126</v>
      </c>
      <c r="L8617">
        <v>1E-3</v>
      </c>
      <c r="M8617">
        <v>25013.528999999999</v>
      </c>
      <c r="N8617">
        <v>5.91E-2</v>
      </c>
      <c r="O8617">
        <v>6.4390000000000001</v>
      </c>
      <c r="P8617">
        <v>4.3299999999999998E-2</v>
      </c>
      <c r="Q8617">
        <v>420901.91700000002</v>
      </c>
      <c r="R8617" t="s">
        <v>333</v>
      </c>
      <c r="S8617" t="s">
        <v>38</v>
      </c>
      <c r="T8617" t="s">
        <v>89</v>
      </c>
      <c r="V8617" t="s">
        <v>608</v>
      </c>
      <c r="Y8617" t="s">
        <v>107</v>
      </c>
    </row>
    <row r="8618" spans="1:25" x14ac:dyDescent="0.45">
      <c r="A8618" t="s">
        <v>335</v>
      </c>
      <c r="B8618" t="s">
        <v>698</v>
      </c>
      <c r="C8618">
        <v>54034</v>
      </c>
      <c r="D8618" t="s">
        <v>699</v>
      </c>
      <c r="F8618">
        <v>2015</v>
      </c>
      <c r="G8618">
        <v>657</v>
      </c>
      <c r="H8618">
        <v>627.45000000000005</v>
      </c>
      <c r="I8618">
        <v>44287.11</v>
      </c>
      <c r="K8618">
        <v>0.11700000000000001</v>
      </c>
      <c r="L8618">
        <v>1E-3</v>
      </c>
      <c r="M8618">
        <v>23239.813999999998</v>
      </c>
      <c r="N8618">
        <v>5.91E-2</v>
      </c>
      <c r="O8618">
        <v>5.9569999999999999</v>
      </c>
      <c r="P8618">
        <v>4.3999999999999997E-2</v>
      </c>
      <c r="Q8618">
        <v>391050.27399999998</v>
      </c>
      <c r="R8618" t="s">
        <v>333</v>
      </c>
      <c r="S8618" t="s">
        <v>38</v>
      </c>
      <c r="T8618" t="s">
        <v>89</v>
      </c>
      <c r="V8618" t="s">
        <v>608</v>
      </c>
      <c r="Y8618" t="s">
        <v>146</v>
      </c>
    </row>
    <row r="8619" spans="1:25" x14ac:dyDescent="0.45">
      <c r="A8619" t="s">
        <v>335</v>
      </c>
      <c r="B8619" t="s">
        <v>698</v>
      </c>
      <c r="C8619">
        <v>54034</v>
      </c>
      <c r="D8619" t="s">
        <v>699</v>
      </c>
      <c r="F8619">
        <v>2016</v>
      </c>
      <c r="G8619">
        <v>492</v>
      </c>
      <c r="H8619">
        <v>462.64</v>
      </c>
      <c r="I8619">
        <v>31052.400000000001</v>
      </c>
      <c r="K8619">
        <v>8.4000000000000005E-2</v>
      </c>
      <c r="L8619">
        <v>1E-3</v>
      </c>
      <c r="M8619">
        <v>16625.721000000001</v>
      </c>
      <c r="N8619">
        <v>5.91E-2</v>
      </c>
      <c r="O8619">
        <v>4.5279999999999996</v>
      </c>
      <c r="P8619">
        <v>4.7699999999999999E-2</v>
      </c>
      <c r="Q8619">
        <v>279764.70799999998</v>
      </c>
      <c r="R8619" t="s">
        <v>333</v>
      </c>
      <c r="S8619" t="s">
        <v>38</v>
      </c>
      <c r="T8619" t="s">
        <v>89</v>
      </c>
      <c r="V8619" t="s">
        <v>608</v>
      </c>
      <c r="Y8619" t="s">
        <v>146</v>
      </c>
    </row>
    <row r="8620" spans="1:25" x14ac:dyDescent="0.45">
      <c r="A8620" t="s">
        <v>335</v>
      </c>
      <c r="B8620" t="s">
        <v>698</v>
      </c>
      <c r="C8620">
        <v>54034</v>
      </c>
      <c r="D8620" t="s">
        <v>699</v>
      </c>
      <c r="F8620">
        <v>2017</v>
      </c>
      <c r="G8620">
        <v>104</v>
      </c>
      <c r="H8620">
        <v>99.07</v>
      </c>
      <c r="I8620">
        <v>6099.79</v>
      </c>
      <c r="K8620">
        <v>1.7000000000000001E-2</v>
      </c>
      <c r="L8620">
        <v>1E-3</v>
      </c>
      <c r="M8620">
        <v>3290.8690000000001</v>
      </c>
      <c r="N8620">
        <v>5.91E-2</v>
      </c>
      <c r="O8620">
        <v>0.96599999999999997</v>
      </c>
      <c r="P8620">
        <v>5.2999999999999999E-2</v>
      </c>
      <c r="Q8620">
        <v>55382.970999999998</v>
      </c>
      <c r="R8620" t="s">
        <v>333</v>
      </c>
      <c r="S8620" t="s">
        <v>38</v>
      </c>
      <c r="T8620" t="s">
        <v>89</v>
      </c>
      <c r="V8620" t="s">
        <v>608</v>
      </c>
      <c r="Y8620" t="s">
        <v>147</v>
      </c>
    </row>
    <row r="8621" spans="1:25" x14ac:dyDescent="0.45">
      <c r="A8621" t="s">
        <v>335</v>
      </c>
      <c r="B8621" t="s">
        <v>698</v>
      </c>
      <c r="C8621">
        <v>54034</v>
      </c>
      <c r="D8621" t="s">
        <v>699</v>
      </c>
      <c r="F8621">
        <v>2018</v>
      </c>
      <c r="G8621">
        <v>73</v>
      </c>
      <c r="H8621">
        <v>67.38</v>
      </c>
      <c r="I8621">
        <v>4216.3599999999997</v>
      </c>
      <c r="K8621">
        <v>1.2E-2</v>
      </c>
      <c r="L8621">
        <v>1E-3</v>
      </c>
      <c r="M8621">
        <v>2310.8670000000002</v>
      </c>
      <c r="N8621">
        <v>5.91E-2</v>
      </c>
      <c r="O8621">
        <v>0.75</v>
      </c>
      <c r="P8621">
        <v>6.5500000000000003E-2</v>
      </c>
      <c r="Q8621">
        <v>38892.857000000004</v>
      </c>
      <c r="R8621" t="s">
        <v>333</v>
      </c>
      <c r="S8621" t="s">
        <v>38</v>
      </c>
      <c r="T8621" t="s">
        <v>89</v>
      </c>
      <c r="V8621" t="s">
        <v>608</v>
      </c>
      <c r="Y8621" t="s">
        <v>147</v>
      </c>
    </row>
    <row r="8622" spans="1:25" x14ac:dyDescent="0.45">
      <c r="A8622" t="s">
        <v>335</v>
      </c>
      <c r="B8622" t="s">
        <v>698</v>
      </c>
      <c r="C8622">
        <v>54034</v>
      </c>
      <c r="D8622" t="s">
        <v>699</v>
      </c>
      <c r="F8622">
        <v>2019</v>
      </c>
      <c r="G8622">
        <v>52</v>
      </c>
      <c r="H8622">
        <v>48.02</v>
      </c>
      <c r="I8622">
        <v>3466.1</v>
      </c>
      <c r="K8622">
        <v>8.9999999999999993E-3</v>
      </c>
      <c r="L8622">
        <v>1E-3</v>
      </c>
      <c r="M8622">
        <v>1824.405</v>
      </c>
      <c r="N8622">
        <v>6.0100000000000001E-2</v>
      </c>
      <c r="O8622">
        <v>0.52700000000000002</v>
      </c>
      <c r="P8622">
        <v>4.9599999999999998E-2</v>
      </c>
      <c r="Q8622">
        <v>30699.642</v>
      </c>
      <c r="R8622" t="s">
        <v>333</v>
      </c>
      <c r="S8622" t="s">
        <v>38</v>
      </c>
      <c r="T8622" t="s">
        <v>89</v>
      </c>
      <c r="V8622" t="s">
        <v>608</v>
      </c>
      <c r="Y8622" t="s">
        <v>147</v>
      </c>
    </row>
    <row r="8623" spans="1:25" x14ac:dyDescent="0.45">
      <c r="A8623" t="s">
        <v>335</v>
      </c>
      <c r="B8623" t="s">
        <v>698</v>
      </c>
      <c r="C8623">
        <v>54034</v>
      </c>
      <c r="D8623" t="s">
        <v>699</v>
      </c>
      <c r="F8623">
        <v>2020</v>
      </c>
      <c r="G8623">
        <v>70</v>
      </c>
      <c r="H8623">
        <v>67.11</v>
      </c>
      <c r="I8623">
        <v>4819.96</v>
      </c>
      <c r="K8623">
        <v>1.2999999999999999E-2</v>
      </c>
      <c r="L8623">
        <v>1E-3</v>
      </c>
      <c r="M8623">
        <v>2559.018</v>
      </c>
      <c r="N8623">
        <v>5.8999999999999997E-2</v>
      </c>
      <c r="O8623">
        <v>0.78200000000000003</v>
      </c>
      <c r="P8623">
        <v>5.45E-2</v>
      </c>
      <c r="Q8623">
        <v>43062.601999999999</v>
      </c>
      <c r="R8623" t="s">
        <v>333</v>
      </c>
      <c r="S8623" t="s">
        <v>38</v>
      </c>
      <c r="T8623" t="s">
        <v>89</v>
      </c>
      <c r="V8623" t="s">
        <v>608</v>
      </c>
      <c r="Y8623" t="s">
        <v>147</v>
      </c>
    </row>
    <row r="8624" spans="1:25" x14ac:dyDescent="0.45">
      <c r="A8624" t="s">
        <v>335</v>
      </c>
      <c r="B8624" t="s">
        <v>698</v>
      </c>
      <c r="C8624">
        <v>54034</v>
      </c>
      <c r="D8624" t="s">
        <v>699</v>
      </c>
      <c r="F8624">
        <v>2021</v>
      </c>
      <c r="G8624">
        <v>508</v>
      </c>
      <c r="H8624">
        <v>488.9</v>
      </c>
      <c r="I8624">
        <v>34788.43</v>
      </c>
      <c r="K8624">
        <v>9.2999999999999999E-2</v>
      </c>
      <c r="L8624">
        <v>1E-3</v>
      </c>
      <c r="M8624">
        <v>18455.017</v>
      </c>
      <c r="N8624">
        <v>5.91E-2</v>
      </c>
      <c r="O8624">
        <v>4.82</v>
      </c>
      <c r="P8624">
        <v>4.53E-2</v>
      </c>
      <c r="Q8624">
        <v>310544.90700000001</v>
      </c>
      <c r="R8624" t="s">
        <v>333</v>
      </c>
      <c r="S8624" t="s">
        <v>38</v>
      </c>
      <c r="T8624" t="s">
        <v>89</v>
      </c>
      <c r="V8624" t="s">
        <v>608</v>
      </c>
      <c r="Y8624" t="s">
        <v>152</v>
      </c>
    </row>
    <row r="8625" spans="1:25" x14ac:dyDescent="0.45">
      <c r="A8625" t="s">
        <v>335</v>
      </c>
      <c r="B8625" t="s">
        <v>698</v>
      </c>
      <c r="C8625">
        <v>54034</v>
      </c>
      <c r="D8625" t="s">
        <v>699</v>
      </c>
      <c r="F8625">
        <v>2022</v>
      </c>
      <c r="G8625">
        <v>1033</v>
      </c>
      <c r="H8625">
        <v>1006.94</v>
      </c>
      <c r="I8625">
        <v>71157.17</v>
      </c>
      <c r="K8625">
        <v>0.189</v>
      </c>
      <c r="L8625">
        <v>1E-3</v>
      </c>
      <c r="M8625">
        <v>37402.042000000001</v>
      </c>
      <c r="N8625">
        <v>5.91E-2</v>
      </c>
      <c r="O8625">
        <v>9.5220000000000002</v>
      </c>
      <c r="P8625">
        <v>4.0899999999999999E-2</v>
      </c>
      <c r="Q8625">
        <v>629363.32799999998</v>
      </c>
      <c r="R8625" t="s">
        <v>333</v>
      </c>
      <c r="S8625" t="s">
        <v>38</v>
      </c>
      <c r="T8625" t="s">
        <v>89</v>
      </c>
      <c r="V8625" t="s">
        <v>608</v>
      </c>
      <c r="Y8625" t="s">
        <v>152</v>
      </c>
    </row>
    <row r="8626" spans="1:25" x14ac:dyDescent="0.45">
      <c r="A8626" t="s">
        <v>335</v>
      </c>
      <c r="B8626" t="s">
        <v>698</v>
      </c>
      <c r="C8626">
        <v>54034</v>
      </c>
      <c r="D8626" t="s">
        <v>699</v>
      </c>
      <c r="F8626">
        <v>2023</v>
      </c>
      <c r="G8626">
        <v>380</v>
      </c>
      <c r="H8626">
        <v>365.09</v>
      </c>
      <c r="I8626">
        <v>24664.01</v>
      </c>
      <c r="K8626">
        <v>6.6000000000000003E-2</v>
      </c>
      <c r="L8626">
        <v>1E-3</v>
      </c>
      <c r="M8626">
        <v>13079</v>
      </c>
      <c r="N8626">
        <v>5.9299999999999999E-2</v>
      </c>
      <c r="O8626">
        <v>3.4260000000000002</v>
      </c>
      <c r="P8626">
        <v>4.4400000000000002E-2</v>
      </c>
      <c r="Q8626">
        <v>220036.20300000001</v>
      </c>
      <c r="R8626" t="s">
        <v>333</v>
      </c>
      <c r="S8626" t="s">
        <v>38</v>
      </c>
      <c r="T8626" t="s">
        <v>89</v>
      </c>
      <c r="V8626" t="s">
        <v>608</v>
      </c>
      <c r="Y8626" t="s">
        <v>152</v>
      </c>
    </row>
    <row r="8627" spans="1:25" x14ac:dyDescent="0.45">
      <c r="A8627" t="s">
        <v>335</v>
      </c>
      <c r="B8627" t="s">
        <v>698</v>
      </c>
      <c r="C8627">
        <v>54034</v>
      </c>
      <c r="D8627" t="s">
        <v>699</v>
      </c>
      <c r="F8627">
        <v>2024</v>
      </c>
      <c r="G8627">
        <v>27</v>
      </c>
      <c r="H8627">
        <v>24.43</v>
      </c>
      <c r="I8627">
        <v>1482.48</v>
      </c>
      <c r="K8627">
        <v>4.0000000000000001E-3</v>
      </c>
      <c r="L8627">
        <v>1E-3</v>
      </c>
      <c r="M8627">
        <v>809.87099999999998</v>
      </c>
      <c r="N8627">
        <v>5.91E-2</v>
      </c>
      <c r="O8627">
        <v>0.25700000000000001</v>
      </c>
      <c r="P8627">
        <v>5.8900000000000001E-2</v>
      </c>
      <c r="Q8627">
        <v>13624.352999999999</v>
      </c>
      <c r="R8627" t="s">
        <v>333</v>
      </c>
      <c r="S8627" t="s">
        <v>38</v>
      </c>
      <c r="T8627" t="s">
        <v>89</v>
      </c>
      <c r="V8627" t="s">
        <v>608</v>
      </c>
      <c r="Y8627" t="s">
        <v>152</v>
      </c>
    </row>
    <row r="8628" spans="1:25" x14ac:dyDescent="0.45">
      <c r="A8628" t="s">
        <v>335</v>
      </c>
      <c r="B8628" t="s">
        <v>700</v>
      </c>
      <c r="C8628">
        <v>54041</v>
      </c>
      <c r="D8628">
        <v>11854</v>
      </c>
      <c r="F8628">
        <v>2009</v>
      </c>
      <c r="G8628">
        <v>95</v>
      </c>
      <c r="H8628">
        <v>86.75</v>
      </c>
      <c r="I8628">
        <v>3117</v>
      </c>
      <c r="K8628">
        <v>1.2999999999999999E-2</v>
      </c>
      <c r="L8628">
        <v>8.9999999999999998E-4</v>
      </c>
      <c r="M8628">
        <v>2433.0749999999998</v>
      </c>
      <c r="N8628">
        <v>5.9200000000000003E-2</v>
      </c>
      <c r="O8628">
        <v>4.3689999999999998</v>
      </c>
      <c r="P8628">
        <v>0.2666</v>
      </c>
      <c r="Q8628">
        <v>40939.275000000001</v>
      </c>
      <c r="R8628" t="s">
        <v>333</v>
      </c>
      <c r="S8628" t="s">
        <v>38</v>
      </c>
      <c r="T8628" t="s">
        <v>89</v>
      </c>
      <c r="V8628" t="s">
        <v>251</v>
      </c>
      <c r="Y8628" t="s">
        <v>107</v>
      </c>
    </row>
    <row r="8629" spans="1:25" x14ac:dyDescent="0.45">
      <c r="A8629" t="s">
        <v>335</v>
      </c>
      <c r="B8629" t="s">
        <v>700</v>
      </c>
      <c r="C8629">
        <v>54041</v>
      </c>
      <c r="D8629">
        <v>11854</v>
      </c>
      <c r="F8629">
        <v>2010</v>
      </c>
      <c r="G8629">
        <v>350</v>
      </c>
      <c r="H8629">
        <v>343.75</v>
      </c>
      <c r="I8629">
        <v>11542</v>
      </c>
      <c r="K8629">
        <v>4.5999999999999999E-2</v>
      </c>
      <c r="L8629">
        <v>8.9999999999999998E-4</v>
      </c>
      <c r="M8629">
        <v>9110.6749999999993</v>
      </c>
      <c r="N8629">
        <v>5.9200000000000003E-2</v>
      </c>
      <c r="O8629">
        <v>12.44</v>
      </c>
      <c r="P8629">
        <v>0.17730000000000001</v>
      </c>
      <c r="Q8629">
        <v>153303.22500000001</v>
      </c>
      <c r="R8629" t="s">
        <v>333</v>
      </c>
      <c r="S8629" t="s">
        <v>38</v>
      </c>
      <c r="T8629" t="s">
        <v>89</v>
      </c>
      <c r="V8629" t="s">
        <v>251</v>
      </c>
      <c r="Y8629" t="s">
        <v>107</v>
      </c>
    </row>
    <row r="8630" spans="1:25" x14ac:dyDescent="0.45">
      <c r="A8630" t="s">
        <v>335</v>
      </c>
      <c r="B8630" t="s">
        <v>700</v>
      </c>
      <c r="C8630">
        <v>54041</v>
      </c>
      <c r="D8630">
        <v>11854</v>
      </c>
      <c r="F8630">
        <v>2011</v>
      </c>
      <c r="G8630">
        <v>413</v>
      </c>
      <c r="H8630">
        <v>407</v>
      </c>
      <c r="I8630">
        <v>14954.25</v>
      </c>
      <c r="K8630">
        <v>6.2E-2</v>
      </c>
      <c r="L8630">
        <v>1E-3</v>
      </c>
      <c r="M8630">
        <v>11428.075000000001</v>
      </c>
      <c r="N8630">
        <v>5.9200000000000003E-2</v>
      </c>
      <c r="O8630">
        <v>13.847</v>
      </c>
      <c r="P8630">
        <v>0.14680000000000001</v>
      </c>
      <c r="Q8630">
        <v>192296.42499999999</v>
      </c>
      <c r="R8630" t="s">
        <v>333</v>
      </c>
      <c r="S8630" t="s">
        <v>38</v>
      </c>
      <c r="T8630" t="s">
        <v>89</v>
      </c>
      <c r="V8630" t="s">
        <v>251</v>
      </c>
      <c r="Y8630" t="s">
        <v>107</v>
      </c>
    </row>
    <row r="8631" spans="1:25" x14ac:dyDescent="0.45">
      <c r="A8631" t="s">
        <v>335</v>
      </c>
      <c r="B8631" t="s">
        <v>700</v>
      </c>
      <c r="C8631">
        <v>54041</v>
      </c>
      <c r="D8631">
        <v>11854</v>
      </c>
      <c r="F8631">
        <v>2012</v>
      </c>
      <c r="G8631">
        <v>2037</v>
      </c>
      <c r="H8631">
        <v>2026.5</v>
      </c>
      <c r="I8631">
        <v>75129</v>
      </c>
      <c r="K8631">
        <v>0.28299999999999997</v>
      </c>
      <c r="L8631">
        <v>8.9999999999999998E-4</v>
      </c>
      <c r="M8631">
        <v>56434.25</v>
      </c>
      <c r="N8631">
        <v>5.91E-2</v>
      </c>
      <c r="O8631">
        <v>51.628</v>
      </c>
      <c r="P8631">
        <v>0.1114</v>
      </c>
      <c r="Q8631">
        <v>949655.375</v>
      </c>
      <c r="R8631" t="s">
        <v>333</v>
      </c>
      <c r="S8631" t="s">
        <v>38</v>
      </c>
      <c r="T8631" t="s">
        <v>89</v>
      </c>
      <c r="V8631" t="s">
        <v>251</v>
      </c>
      <c r="Y8631" t="s">
        <v>107</v>
      </c>
    </row>
    <row r="8632" spans="1:25" x14ac:dyDescent="0.45">
      <c r="A8632" t="s">
        <v>335</v>
      </c>
      <c r="B8632" t="s">
        <v>700</v>
      </c>
      <c r="C8632">
        <v>54041</v>
      </c>
      <c r="D8632">
        <v>11854</v>
      </c>
      <c r="F8632">
        <v>2013</v>
      </c>
      <c r="G8632">
        <v>2963</v>
      </c>
      <c r="H8632">
        <v>2925</v>
      </c>
      <c r="I8632">
        <v>115281.25</v>
      </c>
      <c r="K8632">
        <v>0.41599999999999998</v>
      </c>
      <c r="L8632">
        <v>1E-3</v>
      </c>
      <c r="M8632">
        <v>82882.274999999994</v>
      </c>
      <c r="N8632">
        <v>5.9200000000000003E-2</v>
      </c>
      <c r="O8632">
        <v>98.233999999999995</v>
      </c>
      <c r="P8632">
        <v>0.14460000000000001</v>
      </c>
      <c r="Q8632">
        <v>1394672.2</v>
      </c>
      <c r="R8632" t="s">
        <v>333</v>
      </c>
      <c r="S8632" t="s">
        <v>38</v>
      </c>
      <c r="T8632" t="s">
        <v>89</v>
      </c>
      <c r="V8632" t="s">
        <v>251</v>
      </c>
      <c r="Y8632" t="s">
        <v>107</v>
      </c>
    </row>
    <row r="8633" spans="1:25" x14ac:dyDescent="0.45">
      <c r="A8633" t="s">
        <v>335</v>
      </c>
      <c r="B8633" t="s">
        <v>700</v>
      </c>
      <c r="C8633">
        <v>54041</v>
      </c>
      <c r="D8633">
        <v>11854</v>
      </c>
      <c r="F8633">
        <v>2014</v>
      </c>
      <c r="G8633">
        <v>2380</v>
      </c>
      <c r="H8633">
        <v>2327.5</v>
      </c>
      <c r="I8633">
        <v>92895.75</v>
      </c>
      <c r="K8633">
        <v>0.35299999999999998</v>
      </c>
      <c r="L8633">
        <v>1E-3</v>
      </c>
      <c r="M8633">
        <v>68603.725000000006</v>
      </c>
      <c r="N8633">
        <v>5.91E-2</v>
      </c>
      <c r="O8633">
        <v>80.456999999999994</v>
      </c>
      <c r="P8633">
        <v>0.1444</v>
      </c>
      <c r="Q8633">
        <v>1154400.8999999999</v>
      </c>
      <c r="R8633" t="s">
        <v>333</v>
      </c>
      <c r="S8633" t="s">
        <v>38</v>
      </c>
      <c r="T8633" t="s">
        <v>89</v>
      </c>
      <c r="V8633" t="s">
        <v>251</v>
      </c>
      <c r="Y8633" t="s">
        <v>107</v>
      </c>
    </row>
    <row r="8634" spans="1:25" x14ac:dyDescent="0.45">
      <c r="A8634" t="s">
        <v>335</v>
      </c>
      <c r="B8634" t="s">
        <v>700</v>
      </c>
      <c r="C8634">
        <v>54041</v>
      </c>
      <c r="D8634">
        <v>11854</v>
      </c>
      <c r="F8634">
        <v>2015</v>
      </c>
      <c r="G8634">
        <v>1804</v>
      </c>
      <c r="H8634">
        <v>1715.75</v>
      </c>
      <c r="I8634">
        <v>66319.25</v>
      </c>
      <c r="K8634">
        <v>0.253</v>
      </c>
      <c r="L8634">
        <v>1E-3</v>
      </c>
      <c r="M8634">
        <v>49575.074999999997</v>
      </c>
      <c r="N8634">
        <v>5.9200000000000003E-2</v>
      </c>
      <c r="O8634">
        <v>59.734000000000002</v>
      </c>
      <c r="P8634">
        <v>0.14810000000000001</v>
      </c>
      <c r="Q8634">
        <v>834182.125</v>
      </c>
      <c r="R8634" t="s">
        <v>333</v>
      </c>
      <c r="S8634" t="s">
        <v>38</v>
      </c>
      <c r="T8634" t="s">
        <v>89</v>
      </c>
      <c r="V8634" t="s">
        <v>251</v>
      </c>
      <c r="Y8634" t="s">
        <v>146</v>
      </c>
    </row>
    <row r="8635" spans="1:25" x14ac:dyDescent="0.45">
      <c r="A8635" t="s">
        <v>335</v>
      </c>
      <c r="B8635" t="s">
        <v>700</v>
      </c>
      <c r="C8635">
        <v>54041</v>
      </c>
      <c r="D8635">
        <v>11854</v>
      </c>
      <c r="F8635">
        <v>2016</v>
      </c>
      <c r="G8635">
        <v>3911</v>
      </c>
      <c r="H8635">
        <v>3764.25</v>
      </c>
      <c r="I8635">
        <v>140601.5</v>
      </c>
      <c r="K8635">
        <v>0.61499999999999999</v>
      </c>
      <c r="L8635">
        <v>1.6000000000000001E-3</v>
      </c>
      <c r="M8635">
        <v>102099.52499999999</v>
      </c>
      <c r="N8635">
        <v>5.9200000000000003E-2</v>
      </c>
      <c r="O8635">
        <v>111.99</v>
      </c>
      <c r="P8635">
        <v>0.13739999999999999</v>
      </c>
      <c r="Q8635">
        <v>1717993.2</v>
      </c>
      <c r="R8635" t="s">
        <v>333</v>
      </c>
      <c r="S8635" t="s">
        <v>38</v>
      </c>
      <c r="T8635" t="s">
        <v>89</v>
      </c>
      <c r="V8635" t="s">
        <v>251</v>
      </c>
      <c r="Y8635" t="s">
        <v>146</v>
      </c>
    </row>
    <row r="8636" spans="1:25" x14ac:dyDescent="0.45">
      <c r="A8636" t="s">
        <v>335</v>
      </c>
      <c r="B8636" t="s">
        <v>700</v>
      </c>
      <c r="C8636">
        <v>54041</v>
      </c>
      <c r="D8636">
        <v>11854</v>
      </c>
      <c r="F8636">
        <v>2017</v>
      </c>
      <c r="G8636">
        <v>943</v>
      </c>
      <c r="H8636">
        <v>898.96</v>
      </c>
      <c r="I8636">
        <v>33692.639999999999</v>
      </c>
      <c r="K8636">
        <v>0.114</v>
      </c>
      <c r="L8636">
        <v>8.0000000000000004E-4</v>
      </c>
      <c r="M8636">
        <v>21333.812000000002</v>
      </c>
      <c r="N8636">
        <v>5.8900000000000001E-2</v>
      </c>
      <c r="O8636">
        <v>35.180999999999997</v>
      </c>
      <c r="P8636">
        <v>0.1794</v>
      </c>
      <c r="Q8636">
        <v>359032.342</v>
      </c>
      <c r="R8636" t="s">
        <v>333</v>
      </c>
      <c r="S8636" t="s">
        <v>38</v>
      </c>
      <c r="T8636" t="s">
        <v>89</v>
      </c>
      <c r="V8636" t="s">
        <v>251</v>
      </c>
      <c r="Y8636" t="s">
        <v>147</v>
      </c>
    </row>
    <row r="8637" spans="1:25" x14ac:dyDescent="0.45">
      <c r="A8637" t="s">
        <v>335</v>
      </c>
      <c r="B8637" t="s">
        <v>700</v>
      </c>
      <c r="C8637">
        <v>54041</v>
      </c>
      <c r="D8637">
        <v>11854</v>
      </c>
      <c r="F8637">
        <v>2018</v>
      </c>
      <c r="G8637">
        <v>2907</v>
      </c>
      <c r="H8637">
        <v>2763.15</v>
      </c>
      <c r="I8637">
        <v>103884.06</v>
      </c>
      <c r="K8637">
        <v>0.41099999999999998</v>
      </c>
      <c r="L8637">
        <v>1E-3</v>
      </c>
      <c r="M8637">
        <v>79439.573000000004</v>
      </c>
      <c r="N8637">
        <v>5.91E-2</v>
      </c>
      <c r="O8637">
        <v>82.338999999999999</v>
      </c>
      <c r="P8637">
        <v>0.12659999999999999</v>
      </c>
      <c r="Q8637">
        <v>1336497.4809999999</v>
      </c>
      <c r="R8637" t="s">
        <v>333</v>
      </c>
      <c r="S8637" t="s">
        <v>38</v>
      </c>
      <c r="T8637" t="s">
        <v>89</v>
      </c>
      <c r="V8637" t="s">
        <v>251</v>
      </c>
      <c r="Y8637" t="s">
        <v>147</v>
      </c>
    </row>
    <row r="8638" spans="1:25" x14ac:dyDescent="0.45">
      <c r="A8638" t="s">
        <v>335</v>
      </c>
      <c r="B8638" t="s">
        <v>700</v>
      </c>
      <c r="C8638">
        <v>54041</v>
      </c>
      <c r="D8638">
        <v>11854</v>
      </c>
      <c r="F8638">
        <v>2019</v>
      </c>
      <c r="G8638">
        <v>1393</v>
      </c>
      <c r="H8638">
        <v>1311.51</v>
      </c>
      <c r="I8638">
        <v>49182.66</v>
      </c>
      <c r="K8638">
        <v>0.19500000000000001</v>
      </c>
      <c r="L8638">
        <v>1E-3</v>
      </c>
      <c r="M8638">
        <v>38221.794999999998</v>
      </c>
      <c r="N8638">
        <v>5.91E-2</v>
      </c>
      <c r="O8638">
        <v>38.506</v>
      </c>
      <c r="P8638">
        <v>0.1226</v>
      </c>
      <c r="Q8638">
        <v>643046.90399999998</v>
      </c>
      <c r="R8638" t="s">
        <v>333</v>
      </c>
      <c r="S8638" t="s">
        <v>38</v>
      </c>
      <c r="T8638" t="s">
        <v>89</v>
      </c>
      <c r="V8638" t="s">
        <v>251</v>
      </c>
      <c r="Y8638" t="s">
        <v>147</v>
      </c>
    </row>
    <row r="8639" spans="1:25" x14ac:dyDescent="0.45">
      <c r="A8639" t="s">
        <v>335</v>
      </c>
      <c r="B8639" t="s">
        <v>700</v>
      </c>
      <c r="C8639">
        <v>54041</v>
      </c>
      <c r="D8639">
        <v>11854</v>
      </c>
      <c r="F8639">
        <v>2020</v>
      </c>
      <c r="G8639">
        <v>1210</v>
      </c>
      <c r="H8639">
        <v>1165.0999999999999</v>
      </c>
      <c r="I8639">
        <v>42406.559999999998</v>
      </c>
      <c r="K8639">
        <v>0.16500000000000001</v>
      </c>
      <c r="L8639">
        <v>8.9999999999999998E-4</v>
      </c>
      <c r="M8639">
        <v>33361.919000000002</v>
      </c>
      <c r="N8639">
        <v>5.91E-2</v>
      </c>
      <c r="O8639">
        <v>26.588999999999999</v>
      </c>
      <c r="P8639">
        <v>9.8100000000000007E-2</v>
      </c>
      <c r="Q8639">
        <v>561458.40099999995</v>
      </c>
      <c r="R8639" t="s">
        <v>333</v>
      </c>
      <c r="S8639" t="s">
        <v>38</v>
      </c>
      <c r="T8639" t="s">
        <v>89</v>
      </c>
      <c r="V8639" t="s">
        <v>251</v>
      </c>
      <c r="Y8639" t="s">
        <v>147</v>
      </c>
    </row>
    <row r="8640" spans="1:25" x14ac:dyDescent="0.45">
      <c r="A8640" t="s">
        <v>335</v>
      </c>
      <c r="B8640" t="s">
        <v>700</v>
      </c>
      <c r="C8640">
        <v>54041</v>
      </c>
      <c r="D8640">
        <v>11854</v>
      </c>
      <c r="F8640">
        <v>2021</v>
      </c>
      <c r="G8640">
        <v>349</v>
      </c>
      <c r="H8640">
        <v>330.93</v>
      </c>
      <c r="I8640">
        <v>13184.62</v>
      </c>
      <c r="K8640">
        <v>5.1999999999999998E-2</v>
      </c>
      <c r="L8640">
        <v>1E-3</v>
      </c>
      <c r="M8640">
        <v>10435.498</v>
      </c>
      <c r="N8640">
        <v>5.91E-2</v>
      </c>
      <c r="O8640">
        <v>9.6059999999999999</v>
      </c>
      <c r="P8640">
        <v>0.1138</v>
      </c>
      <c r="Q8640">
        <v>175651.432</v>
      </c>
      <c r="R8640" t="s">
        <v>333</v>
      </c>
      <c r="S8640" t="s">
        <v>38</v>
      </c>
      <c r="T8640" t="s">
        <v>89</v>
      </c>
      <c r="V8640" t="s">
        <v>251</v>
      </c>
      <c r="Y8640" t="s">
        <v>152</v>
      </c>
    </row>
    <row r="8641" spans="1:25" x14ac:dyDescent="0.45">
      <c r="A8641" t="s">
        <v>335</v>
      </c>
      <c r="B8641" t="s">
        <v>700</v>
      </c>
      <c r="C8641">
        <v>54041</v>
      </c>
      <c r="D8641">
        <v>11854</v>
      </c>
      <c r="F8641">
        <v>2022</v>
      </c>
      <c r="G8641">
        <v>1274</v>
      </c>
      <c r="H8641">
        <v>1251.74</v>
      </c>
      <c r="I8641">
        <v>53016.639999999999</v>
      </c>
      <c r="K8641">
        <v>0.215</v>
      </c>
      <c r="L8641">
        <v>1E-3</v>
      </c>
      <c r="M8641">
        <v>42513.483999999997</v>
      </c>
      <c r="N8641">
        <v>5.91E-2</v>
      </c>
      <c r="O8641">
        <v>41.231999999999999</v>
      </c>
      <c r="P8641">
        <v>0.11700000000000001</v>
      </c>
      <c r="Q8641">
        <v>715364.55599999998</v>
      </c>
      <c r="R8641" t="s">
        <v>333</v>
      </c>
      <c r="S8641" t="s">
        <v>38</v>
      </c>
      <c r="T8641" t="s">
        <v>89</v>
      </c>
      <c r="V8641" t="s">
        <v>251</v>
      </c>
      <c r="Y8641" t="s">
        <v>152</v>
      </c>
    </row>
    <row r="8642" spans="1:25" x14ac:dyDescent="0.45">
      <c r="A8642" t="s">
        <v>335</v>
      </c>
      <c r="B8642" t="s">
        <v>700</v>
      </c>
      <c r="C8642">
        <v>54041</v>
      </c>
      <c r="D8642">
        <v>11854</v>
      </c>
      <c r="F8642">
        <v>2023</v>
      </c>
      <c r="G8642">
        <v>608</v>
      </c>
      <c r="H8642">
        <v>595.41999999999996</v>
      </c>
      <c r="I8642">
        <v>23706.18</v>
      </c>
      <c r="K8642">
        <v>9.2999999999999999E-2</v>
      </c>
      <c r="L8642">
        <v>1E-3</v>
      </c>
      <c r="M8642">
        <v>18833.61</v>
      </c>
      <c r="N8642">
        <v>5.9200000000000003E-2</v>
      </c>
      <c r="O8642">
        <v>16.753</v>
      </c>
      <c r="P8642">
        <v>0.1081</v>
      </c>
      <c r="Q8642">
        <v>316903.45899999997</v>
      </c>
      <c r="R8642" t="s">
        <v>333</v>
      </c>
      <c r="S8642" t="s">
        <v>38</v>
      </c>
      <c r="T8642" t="s">
        <v>89</v>
      </c>
      <c r="V8642" t="s">
        <v>251</v>
      </c>
      <c r="Y8642" t="s">
        <v>152</v>
      </c>
    </row>
    <row r="8643" spans="1:25" x14ac:dyDescent="0.45">
      <c r="A8643" t="s">
        <v>335</v>
      </c>
      <c r="B8643" t="s">
        <v>700</v>
      </c>
      <c r="C8643">
        <v>54041</v>
      </c>
      <c r="D8643">
        <v>11854</v>
      </c>
      <c r="F8643">
        <v>2024</v>
      </c>
      <c r="G8643">
        <v>326</v>
      </c>
      <c r="H8643">
        <v>315.43</v>
      </c>
      <c r="I8643">
        <v>13266.02</v>
      </c>
      <c r="K8643">
        <v>4.7E-2</v>
      </c>
      <c r="L8643">
        <v>1E-3</v>
      </c>
      <c r="M8643">
        <v>9904.1149999999998</v>
      </c>
      <c r="N8643">
        <v>5.91E-2</v>
      </c>
      <c r="O8643">
        <v>10.547000000000001</v>
      </c>
      <c r="P8643">
        <v>0.12959999999999999</v>
      </c>
      <c r="Q8643">
        <v>166668.65299999999</v>
      </c>
      <c r="R8643" t="s">
        <v>333</v>
      </c>
      <c r="S8643" t="s">
        <v>38</v>
      </c>
      <c r="T8643" t="s">
        <v>89</v>
      </c>
      <c r="V8643" t="s">
        <v>251</v>
      </c>
      <c r="Y8643" t="s">
        <v>152</v>
      </c>
    </row>
    <row r="8644" spans="1:25" x14ac:dyDescent="0.45">
      <c r="A8644" t="s">
        <v>335</v>
      </c>
      <c r="B8644" t="s">
        <v>700</v>
      </c>
      <c r="C8644">
        <v>54041</v>
      </c>
      <c r="D8644">
        <v>11855</v>
      </c>
      <c r="F8644">
        <v>2009</v>
      </c>
      <c r="G8644">
        <v>86</v>
      </c>
      <c r="H8644">
        <v>80.75</v>
      </c>
      <c r="I8644">
        <v>2784.75</v>
      </c>
      <c r="K8644">
        <v>1.0999999999999999E-2</v>
      </c>
      <c r="L8644">
        <v>8.9999999999999998E-4</v>
      </c>
      <c r="M8644">
        <v>2059.7249999999999</v>
      </c>
      <c r="N8644">
        <v>5.9200000000000003E-2</v>
      </c>
      <c r="O8644">
        <v>3.6360000000000001</v>
      </c>
      <c r="P8644">
        <v>0.28660000000000002</v>
      </c>
      <c r="Q8644">
        <v>34658.75</v>
      </c>
      <c r="R8644" t="s">
        <v>333</v>
      </c>
      <c r="S8644" t="s">
        <v>38</v>
      </c>
      <c r="T8644" t="s">
        <v>89</v>
      </c>
      <c r="V8644" t="s">
        <v>251</v>
      </c>
      <c r="Y8644" t="s">
        <v>107</v>
      </c>
    </row>
    <row r="8645" spans="1:25" x14ac:dyDescent="0.45">
      <c r="A8645" t="s">
        <v>335</v>
      </c>
      <c r="B8645" t="s">
        <v>700</v>
      </c>
      <c r="C8645">
        <v>54041</v>
      </c>
      <c r="D8645">
        <v>11855</v>
      </c>
      <c r="F8645">
        <v>2010</v>
      </c>
      <c r="G8645">
        <v>369</v>
      </c>
      <c r="H8645">
        <v>361.5</v>
      </c>
      <c r="I8645">
        <v>11995.75</v>
      </c>
      <c r="K8645">
        <v>4.4999999999999998E-2</v>
      </c>
      <c r="L8645">
        <v>8.9999999999999998E-4</v>
      </c>
      <c r="M8645">
        <v>8878.6</v>
      </c>
      <c r="N8645">
        <v>5.9200000000000003E-2</v>
      </c>
      <c r="O8645">
        <v>11.39</v>
      </c>
      <c r="P8645">
        <v>0.16289999999999999</v>
      </c>
      <c r="Q8645">
        <v>149404.82500000001</v>
      </c>
      <c r="R8645" t="s">
        <v>333</v>
      </c>
      <c r="S8645" t="s">
        <v>38</v>
      </c>
      <c r="T8645" t="s">
        <v>89</v>
      </c>
      <c r="V8645" t="s">
        <v>251</v>
      </c>
      <c r="Y8645" t="s">
        <v>107</v>
      </c>
    </row>
    <row r="8646" spans="1:25" x14ac:dyDescent="0.45">
      <c r="A8646" t="s">
        <v>335</v>
      </c>
      <c r="B8646" t="s">
        <v>700</v>
      </c>
      <c r="C8646">
        <v>54041</v>
      </c>
      <c r="D8646">
        <v>11855</v>
      </c>
      <c r="F8646">
        <v>2011</v>
      </c>
      <c r="G8646">
        <v>365</v>
      </c>
      <c r="H8646">
        <v>352.25</v>
      </c>
      <c r="I8646">
        <v>12546.25</v>
      </c>
      <c r="K8646">
        <v>4.8000000000000001E-2</v>
      </c>
      <c r="L8646">
        <v>1E-3</v>
      </c>
      <c r="M8646">
        <v>9130.5499999999993</v>
      </c>
      <c r="N8646">
        <v>5.9200000000000003E-2</v>
      </c>
      <c r="O8646">
        <v>14.744</v>
      </c>
      <c r="P8646">
        <v>0.19259999999999999</v>
      </c>
      <c r="Q8646">
        <v>153641.65</v>
      </c>
      <c r="R8646" t="s">
        <v>333</v>
      </c>
      <c r="S8646" t="s">
        <v>38</v>
      </c>
      <c r="T8646" t="s">
        <v>89</v>
      </c>
      <c r="V8646" t="s">
        <v>251</v>
      </c>
      <c r="Y8646" t="s">
        <v>107</v>
      </c>
    </row>
    <row r="8647" spans="1:25" x14ac:dyDescent="0.45">
      <c r="A8647" t="s">
        <v>335</v>
      </c>
      <c r="B8647" t="s">
        <v>700</v>
      </c>
      <c r="C8647">
        <v>54041</v>
      </c>
      <c r="D8647">
        <v>11855</v>
      </c>
      <c r="F8647">
        <v>2012</v>
      </c>
      <c r="G8647">
        <v>1598</v>
      </c>
      <c r="H8647">
        <v>1534.5</v>
      </c>
      <c r="I8647">
        <v>55800</v>
      </c>
      <c r="K8647">
        <v>0.218</v>
      </c>
      <c r="L8647">
        <v>1E-3</v>
      </c>
      <c r="M8647">
        <v>39756.625</v>
      </c>
      <c r="N8647">
        <v>5.9200000000000003E-2</v>
      </c>
      <c r="O8647">
        <v>58.738999999999997</v>
      </c>
      <c r="P8647">
        <v>0.17910000000000001</v>
      </c>
      <c r="Q8647">
        <v>668978.35</v>
      </c>
      <c r="R8647" t="s">
        <v>333</v>
      </c>
      <c r="S8647" t="s">
        <v>38</v>
      </c>
      <c r="T8647" t="s">
        <v>89</v>
      </c>
      <c r="V8647" t="s">
        <v>251</v>
      </c>
      <c r="Y8647" t="s">
        <v>107</v>
      </c>
    </row>
    <row r="8648" spans="1:25" x14ac:dyDescent="0.45">
      <c r="A8648" t="s">
        <v>335</v>
      </c>
      <c r="B8648" t="s">
        <v>700</v>
      </c>
      <c r="C8648">
        <v>54041</v>
      </c>
      <c r="D8648">
        <v>11855</v>
      </c>
      <c r="F8648">
        <v>2013</v>
      </c>
      <c r="G8648">
        <v>1958</v>
      </c>
      <c r="H8648">
        <v>1915</v>
      </c>
      <c r="I8648">
        <v>73809.75</v>
      </c>
      <c r="K8648">
        <v>0.27300000000000002</v>
      </c>
      <c r="L8648">
        <v>1E-3</v>
      </c>
      <c r="M8648">
        <v>52092.25</v>
      </c>
      <c r="N8648">
        <v>5.9200000000000003E-2</v>
      </c>
      <c r="O8648">
        <v>67.647999999999996</v>
      </c>
      <c r="P8648">
        <v>0.16070000000000001</v>
      </c>
      <c r="Q8648">
        <v>876566.67500000005</v>
      </c>
      <c r="R8648" t="s">
        <v>333</v>
      </c>
      <c r="S8648" t="s">
        <v>38</v>
      </c>
      <c r="T8648" t="s">
        <v>89</v>
      </c>
      <c r="V8648" t="s">
        <v>251</v>
      </c>
      <c r="Y8648" t="s">
        <v>107</v>
      </c>
    </row>
    <row r="8649" spans="1:25" x14ac:dyDescent="0.45">
      <c r="A8649" t="s">
        <v>335</v>
      </c>
      <c r="B8649" t="s">
        <v>700</v>
      </c>
      <c r="C8649">
        <v>54041</v>
      </c>
      <c r="D8649">
        <v>11855</v>
      </c>
      <c r="F8649">
        <v>2014</v>
      </c>
      <c r="G8649">
        <v>2395</v>
      </c>
      <c r="H8649">
        <v>2338.5</v>
      </c>
      <c r="I8649">
        <v>93584</v>
      </c>
      <c r="K8649">
        <v>0.34200000000000003</v>
      </c>
      <c r="L8649">
        <v>8.9999999999999998E-4</v>
      </c>
      <c r="M8649">
        <v>66914.25</v>
      </c>
      <c r="N8649">
        <v>5.9200000000000003E-2</v>
      </c>
      <c r="O8649">
        <v>117.78100000000001</v>
      </c>
      <c r="P8649">
        <v>0.21240000000000001</v>
      </c>
      <c r="Q8649">
        <v>1125990.45</v>
      </c>
      <c r="R8649" t="s">
        <v>333</v>
      </c>
      <c r="S8649" t="s">
        <v>38</v>
      </c>
      <c r="T8649" t="s">
        <v>89</v>
      </c>
      <c r="V8649" t="s">
        <v>251</v>
      </c>
      <c r="Y8649" t="s">
        <v>107</v>
      </c>
    </row>
    <row r="8650" spans="1:25" x14ac:dyDescent="0.45">
      <c r="A8650" t="s">
        <v>335</v>
      </c>
      <c r="B8650" t="s">
        <v>700</v>
      </c>
      <c r="C8650">
        <v>54041</v>
      </c>
      <c r="D8650">
        <v>11855</v>
      </c>
      <c r="F8650">
        <v>2015</v>
      </c>
      <c r="G8650">
        <v>2116</v>
      </c>
      <c r="H8650">
        <v>2076.5</v>
      </c>
      <c r="I8650">
        <v>81690</v>
      </c>
      <c r="K8650">
        <v>0.30499999999999999</v>
      </c>
      <c r="L8650">
        <v>1E-3</v>
      </c>
      <c r="M8650">
        <v>57338.875</v>
      </c>
      <c r="N8650">
        <v>5.9200000000000003E-2</v>
      </c>
      <c r="O8650">
        <v>154.25</v>
      </c>
      <c r="P8650">
        <v>0.33639999999999998</v>
      </c>
      <c r="Q8650">
        <v>964775.42500000005</v>
      </c>
      <c r="R8650" t="s">
        <v>333</v>
      </c>
      <c r="S8650" t="s">
        <v>38</v>
      </c>
      <c r="T8650" t="s">
        <v>89</v>
      </c>
      <c r="V8650" t="s">
        <v>251</v>
      </c>
      <c r="Y8650" t="s">
        <v>146</v>
      </c>
    </row>
    <row r="8651" spans="1:25" x14ac:dyDescent="0.45">
      <c r="A8651" t="s">
        <v>335</v>
      </c>
      <c r="B8651" t="s">
        <v>700</v>
      </c>
      <c r="C8651">
        <v>54041</v>
      </c>
      <c r="D8651">
        <v>11855</v>
      </c>
      <c r="F8651">
        <v>2016</v>
      </c>
      <c r="G8651">
        <v>4283</v>
      </c>
      <c r="H8651">
        <v>4235.25</v>
      </c>
      <c r="I8651">
        <v>155462.25</v>
      </c>
      <c r="K8651">
        <v>0.60799999999999998</v>
      </c>
      <c r="L8651">
        <v>8.9999999999999998E-4</v>
      </c>
      <c r="M8651">
        <v>110505.4</v>
      </c>
      <c r="N8651">
        <v>5.9200000000000003E-2</v>
      </c>
      <c r="O8651">
        <v>380.279</v>
      </c>
      <c r="P8651">
        <v>0.41610000000000003</v>
      </c>
      <c r="Q8651">
        <v>1859416.3</v>
      </c>
      <c r="R8651" t="s">
        <v>333</v>
      </c>
      <c r="S8651" t="s">
        <v>38</v>
      </c>
      <c r="T8651" t="s">
        <v>89</v>
      </c>
      <c r="V8651" t="s">
        <v>251</v>
      </c>
      <c r="Y8651" t="s">
        <v>146</v>
      </c>
    </row>
    <row r="8652" spans="1:25" x14ac:dyDescent="0.45">
      <c r="A8652" t="s">
        <v>335</v>
      </c>
      <c r="B8652" t="s">
        <v>700</v>
      </c>
      <c r="C8652">
        <v>54041</v>
      </c>
      <c r="D8652">
        <v>11855</v>
      </c>
      <c r="F8652">
        <v>2017</v>
      </c>
      <c r="G8652">
        <v>1070</v>
      </c>
      <c r="H8652">
        <v>1041.82</v>
      </c>
      <c r="I8652">
        <v>37810.730000000003</v>
      </c>
      <c r="K8652">
        <v>0.13</v>
      </c>
      <c r="L8652">
        <v>8.0000000000000004E-4</v>
      </c>
      <c r="M8652">
        <v>24234.733</v>
      </c>
      <c r="N8652">
        <v>5.8999999999999997E-2</v>
      </c>
      <c r="O8652">
        <v>39.536000000000001</v>
      </c>
      <c r="P8652">
        <v>0.1928</v>
      </c>
      <c r="Q8652">
        <v>407790.391</v>
      </c>
      <c r="R8652" t="s">
        <v>333</v>
      </c>
      <c r="S8652" t="s">
        <v>38</v>
      </c>
      <c r="T8652" t="s">
        <v>89</v>
      </c>
      <c r="V8652" t="s">
        <v>251</v>
      </c>
      <c r="Y8652" t="s">
        <v>147</v>
      </c>
    </row>
    <row r="8653" spans="1:25" x14ac:dyDescent="0.45">
      <c r="A8653" t="s">
        <v>335</v>
      </c>
      <c r="B8653" t="s">
        <v>700</v>
      </c>
      <c r="C8653">
        <v>54041</v>
      </c>
      <c r="D8653">
        <v>11855</v>
      </c>
      <c r="F8653">
        <v>2018</v>
      </c>
      <c r="G8653">
        <v>3118</v>
      </c>
      <c r="H8653">
        <v>3046.57</v>
      </c>
      <c r="I8653">
        <v>113098.68</v>
      </c>
      <c r="K8653">
        <v>0.434</v>
      </c>
      <c r="L8653">
        <v>8.9999999999999998E-4</v>
      </c>
      <c r="M8653">
        <v>83723.561000000002</v>
      </c>
      <c r="N8653">
        <v>5.91E-2</v>
      </c>
      <c r="O8653">
        <v>238.233</v>
      </c>
      <c r="P8653">
        <v>0.33810000000000001</v>
      </c>
      <c r="Q8653">
        <v>1408595.9010000001</v>
      </c>
      <c r="R8653" t="s">
        <v>333</v>
      </c>
      <c r="S8653" t="s">
        <v>38</v>
      </c>
      <c r="T8653" t="s">
        <v>89</v>
      </c>
      <c r="V8653" t="s">
        <v>251</v>
      </c>
      <c r="Y8653" t="s">
        <v>147</v>
      </c>
    </row>
    <row r="8654" spans="1:25" x14ac:dyDescent="0.45">
      <c r="A8654" t="s">
        <v>335</v>
      </c>
      <c r="B8654" t="s">
        <v>700</v>
      </c>
      <c r="C8654">
        <v>54041</v>
      </c>
      <c r="D8654">
        <v>11855</v>
      </c>
      <c r="F8654">
        <v>2019</v>
      </c>
      <c r="G8654">
        <v>1429</v>
      </c>
      <c r="H8654">
        <v>1383.67</v>
      </c>
      <c r="I8654">
        <v>51092.53</v>
      </c>
      <c r="K8654">
        <v>0.19800000000000001</v>
      </c>
      <c r="L8654">
        <v>1E-3</v>
      </c>
      <c r="M8654">
        <v>38229.495000000003</v>
      </c>
      <c r="N8654">
        <v>5.9200000000000003E-2</v>
      </c>
      <c r="O8654">
        <v>46.807000000000002</v>
      </c>
      <c r="P8654">
        <v>0.14710000000000001</v>
      </c>
      <c r="Q8654">
        <v>643178.94799999997</v>
      </c>
      <c r="R8654" t="s">
        <v>333</v>
      </c>
      <c r="S8654" t="s">
        <v>38</v>
      </c>
      <c r="T8654" t="s">
        <v>89</v>
      </c>
      <c r="V8654" t="s">
        <v>251</v>
      </c>
      <c r="Y8654" t="s">
        <v>147</v>
      </c>
    </row>
    <row r="8655" spans="1:25" x14ac:dyDescent="0.45">
      <c r="A8655" t="s">
        <v>335</v>
      </c>
      <c r="B8655" t="s">
        <v>700</v>
      </c>
      <c r="C8655">
        <v>54041</v>
      </c>
      <c r="D8655">
        <v>11855</v>
      </c>
      <c r="F8655">
        <v>2020</v>
      </c>
      <c r="G8655">
        <v>1038</v>
      </c>
      <c r="H8655">
        <v>967.04</v>
      </c>
      <c r="I8655">
        <v>35610.089999999997</v>
      </c>
      <c r="K8655">
        <v>0.14000000000000001</v>
      </c>
      <c r="L8655">
        <v>1E-3</v>
      </c>
      <c r="M8655">
        <v>27684.707999999999</v>
      </c>
      <c r="N8655">
        <v>5.91E-2</v>
      </c>
      <c r="O8655">
        <v>25.661000000000001</v>
      </c>
      <c r="P8655">
        <v>0.1168</v>
      </c>
      <c r="Q8655">
        <v>465806.53899999999</v>
      </c>
      <c r="R8655" t="s">
        <v>333</v>
      </c>
      <c r="S8655" t="s">
        <v>38</v>
      </c>
      <c r="T8655" t="s">
        <v>89</v>
      </c>
      <c r="V8655" t="s">
        <v>251</v>
      </c>
      <c r="Y8655" t="s">
        <v>147</v>
      </c>
    </row>
    <row r="8656" spans="1:25" x14ac:dyDescent="0.45">
      <c r="A8656" t="s">
        <v>335</v>
      </c>
      <c r="B8656" t="s">
        <v>700</v>
      </c>
      <c r="C8656">
        <v>54041</v>
      </c>
      <c r="D8656">
        <v>11855</v>
      </c>
      <c r="F8656">
        <v>2021</v>
      </c>
      <c r="G8656">
        <v>403</v>
      </c>
      <c r="H8656">
        <v>385.67</v>
      </c>
      <c r="I8656">
        <v>14917.42</v>
      </c>
      <c r="K8656">
        <v>5.7000000000000002E-2</v>
      </c>
      <c r="L8656">
        <v>1E-3</v>
      </c>
      <c r="M8656">
        <v>11600.831</v>
      </c>
      <c r="N8656">
        <v>5.91E-2</v>
      </c>
      <c r="O8656">
        <v>10.782999999999999</v>
      </c>
      <c r="P8656">
        <v>0.11509999999999999</v>
      </c>
      <c r="Q8656">
        <v>195255.78700000001</v>
      </c>
      <c r="R8656" t="s">
        <v>333</v>
      </c>
      <c r="S8656" t="s">
        <v>38</v>
      </c>
      <c r="T8656" t="s">
        <v>89</v>
      </c>
      <c r="V8656" t="s">
        <v>251</v>
      </c>
      <c r="Y8656" t="s">
        <v>152</v>
      </c>
    </row>
    <row r="8657" spans="1:25" x14ac:dyDescent="0.45">
      <c r="A8657" t="s">
        <v>335</v>
      </c>
      <c r="B8657" t="s">
        <v>700</v>
      </c>
      <c r="C8657">
        <v>54041</v>
      </c>
      <c r="D8657">
        <v>11855</v>
      </c>
      <c r="F8657">
        <v>2022</v>
      </c>
      <c r="G8657">
        <v>1055</v>
      </c>
      <c r="H8657">
        <v>1016.05</v>
      </c>
      <c r="I8657">
        <v>44017.24</v>
      </c>
      <c r="K8657">
        <v>0.17599999999999999</v>
      </c>
      <c r="L8657">
        <v>1E-3</v>
      </c>
      <c r="M8657">
        <v>34663.050000000003</v>
      </c>
      <c r="N8657">
        <v>5.91E-2</v>
      </c>
      <c r="O8657">
        <v>38.832999999999998</v>
      </c>
      <c r="P8657">
        <v>0.1363</v>
      </c>
      <c r="Q8657">
        <v>583299.46100000001</v>
      </c>
      <c r="R8657" t="s">
        <v>333</v>
      </c>
      <c r="S8657" t="s">
        <v>38</v>
      </c>
      <c r="T8657" t="s">
        <v>89</v>
      </c>
      <c r="V8657" t="s">
        <v>251</v>
      </c>
      <c r="Y8657" t="s">
        <v>152</v>
      </c>
    </row>
    <row r="8658" spans="1:25" x14ac:dyDescent="0.45">
      <c r="A8658" t="s">
        <v>335</v>
      </c>
      <c r="B8658" t="s">
        <v>700</v>
      </c>
      <c r="C8658">
        <v>54041</v>
      </c>
      <c r="D8658">
        <v>11855</v>
      </c>
      <c r="F8658">
        <v>2023</v>
      </c>
      <c r="G8658">
        <v>588</v>
      </c>
      <c r="H8658">
        <v>575.66</v>
      </c>
      <c r="I8658">
        <v>22656.44</v>
      </c>
      <c r="K8658">
        <v>8.7999999999999995E-2</v>
      </c>
      <c r="L8658">
        <v>1E-3</v>
      </c>
      <c r="M8658">
        <v>17615.633999999998</v>
      </c>
      <c r="N8658">
        <v>5.91E-2</v>
      </c>
      <c r="O8658">
        <v>17.25</v>
      </c>
      <c r="P8658">
        <v>0.11940000000000001</v>
      </c>
      <c r="Q8658">
        <v>296479.85700000002</v>
      </c>
      <c r="R8658" t="s">
        <v>333</v>
      </c>
      <c r="S8658" t="s">
        <v>38</v>
      </c>
      <c r="T8658" t="s">
        <v>89</v>
      </c>
      <c r="V8658" t="s">
        <v>251</v>
      </c>
      <c r="Y8658" t="s">
        <v>152</v>
      </c>
    </row>
    <row r="8659" spans="1:25" x14ac:dyDescent="0.45">
      <c r="A8659" t="s">
        <v>335</v>
      </c>
      <c r="B8659" t="s">
        <v>700</v>
      </c>
      <c r="C8659">
        <v>54041</v>
      </c>
      <c r="D8659">
        <v>11855</v>
      </c>
      <c r="F8659">
        <v>2024</v>
      </c>
      <c r="G8659">
        <v>341</v>
      </c>
      <c r="H8659">
        <v>334.69</v>
      </c>
      <c r="I8659">
        <v>14188.11</v>
      </c>
      <c r="K8659">
        <v>5.5E-2</v>
      </c>
      <c r="L8659">
        <v>1E-3</v>
      </c>
      <c r="M8659">
        <v>11180.36</v>
      </c>
      <c r="N8659">
        <v>5.91E-2</v>
      </c>
      <c r="O8659">
        <v>12.824</v>
      </c>
      <c r="P8659">
        <v>0.13819999999999999</v>
      </c>
      <c r="Q8659">
        <v>188145.28700000001</v>
      </c>
      <c r="R8659" t="s">
        <v>333</v>
      </c>
      <c r="S8659" t="s">
        <v>38</v>
      </c>
      <c r="T8659" t="s">
        <v>89</v>
      </c>
      <c r="V8659" t="s">
        <v>251</v>
      </c>
      <c r="Y8659" t="s">
        <v>152</v>
      </c>
    </row>
    <row r="8660" spans="1:25" x14ac:dyDescent="0.45">
      <c r="A8660" t="s">
        <v>335</v>
      </c>
      <c r="B8660" t="s">
        <v>700</v>
      </c>
      <c r="C8660">
        <v>54041</v>
      </c>
      <c r="D8660">
        <v>11856</v>
      </c>
      <c r="F8660">
        <v>2009</v>
      </c>
      <c r="G8660">
        <v>186</v>
      </c>
      <c r="H8660">
        <v>147.75</v>
      </c>
      <c r="I8660">
        <v>2710.25</v>
      </c>
      <c r="K8660">
        <v>4.3999999999999997E-2</v>
      </c>
      <c r="L8660">
        <v>4.4999999999999997E-3</v>
      </c>
      <c r="M8660">
        <v>2709.1750000000002</v>
      </c>
      <c r="N8660">
        <v>5.9200000000000003E-2</v>
      </c>
      <c r="O8660">
        <v>5.34</v>
      </c>
      <c r="P8660">
        <v>0.24979999999999999</v>
      </c>
      <c r="Q8660">
        <v>45595.625</v>
      </c>
      <c r="R8660" t="s">
        <v>333</v>
      </c>
      <c r="S8660" t="s">
        <v>38</v>
      </c>
      <c r="T8660" t="s">
        <v>89</v>
      </c>
      <c r="V8660" t="s">
        <v>251</v>
      </c>
      <c r="Y8660" t="s">
        <v>107</v>
      </c>
    </row>
    <row r="8661" spans="1:25" x14ac:dyDescent="0.45">
      <c r="A8661" t="s">
        <v>335</v>
      </c>
      <c r="B8661" t="s">
        <v>700</v>
      </c>
      <c r="C8661">
        <v>54041</v>
      </c>
      <c r="D8661">
        <v>11856</v>
      </c>
      <c r="F8661">
        <v>2010</v>
      </c>
      <c r="G8661">
        <v>355</v>
      </c>
      <c r="H8661">
        <v>353.5</v>
      </c>
      <c r="I8661">
        <v>11803.5</v>
      </c>
      <c r="K8661">
        <v>4.5999999999999999E-2</v>
      </c>
      <c r="L8661">
        <v>1E-3</v>
      </c>
      <c r="M8661">
        <v>8930.6749999999993</v>
      </c>
      <c r="N8661">
        <v>5.9200000000000003E-2</v>
      </c>
      <c r="O8661">
        <v>9.4740000000000002</v>
      </c>
      <c r="P8661">
        <v>0.1336</v>
      </c>
      <c r="Q8661">
        <v>150267.95000000001</v>
      </c>
      <c r="R8661" t="s">
        <v>333</v>
      </c>
      <c r="S8661" t="s">
        <v>38</v>
      </c>
      <c r="T8661" t="s">
        <v>89</v>
      </c>
      <c r="V8661" t="s">
        <v>251</v>
      </c>
      <c r="Y8661" t="s">
        <v>107</v>
      </c>
    </row>
    <row r="8662" spans="1:25" x14ac:dyDescent="0.45">
      <c r="A8662" t="s">
        <v>335</v>
      </c>
      <c r="B8662" t="s">
        <v>700</v>
      </c>
      <c r="C8662">
        <v>54041</v>
      </c>
      <c r="D8662">
        <v>11856</v>
      </c>
      <c r="F8662">
        <v>2011</v>
      </c>
      <c r="G8662">
        <v>410</v>
      </c>
      <c r="H8662">
        <v>410</v>
      </c>
      <c r="I8662">
        <v>15215</v>
      </c>
      <c r="K8662">
        <v>5.7000000000000002E-2</v>
      </c>
      <c r="L8662">
        <v>1E-3</v>
      </c>
      <c r="M8662">
        <v>11110.8</v>
      </c>
      <c r="N8662">
        <v>5.9200000000000003E-2</v>
      </c>
      <c r="O8662">
        <v>15.173999999999999</v>
      </c>
      <c r="P8662">
        <v>0.1663</v>
      </c>
      <c r="Q8662">
        <v>186950.3</v>
      </c>
      <c r="R8662" t="s">
        <v>333</v>
      </c>
      <c r="S8662" t="s">
        <v>38</v>
      </c>
      <c r="T8662" t="s">
        <v>89</v>
      </c>
      <c r="V8662" t="s">
        <v>251</v>
      </c>
      <c r="Y8662" t="s">
        <v>107</v>
      </c>
    </row>
    <row r="8663" spans="1:25" x14ac:dyDescent="0.45">
      <c r="A8663" t="s">
        <v>335</v>
      </c>
      <c r="B8663" t="s">
        <v>700</v>
      </c>
      <c r="C8663">
        <v>54041</v>
      </c>
      <c r="D8663">
        <v>11856</v>
      </c>
      <c r="F8663">
        <v>2012</v>
      </c>
      <c r="G8663">
        <v>1628</v>
      </c>
      <c r="H8663">
        <v>1627.75</v>
      </c>
      <c r="I8663">
        <v>59798</v>
      </c>
      <c r="K8663">
        <v>0.23</v>
      </c>
      <c r="L8663">
        <v>1E-3</v>
      </c>
      <c r="M8663">
        <v>43194.65</v>
      </c>
      <c r="N8663">
        <v>5.9200000000000003E-2</v>
      </c>
      <c r="O8663">
        <v>41.738999999999997</v>
      </c>
      <c r="P8663">
        <v>0.1183</v>
      </c>
      <c r="Q8663">
        <v>726838.07499999995</v>
      </c>
      <c r="R8663" t="s">
        <v>333</v>
      </c>
      <c r="S8663" t="s">
        <v>38</v>
      </c>
      <c r="T8663" t="s">
        <v>89</v>
      </c>
      <c r="V8663" t="s">
        <v>251</v>
      </c>
      <c r="Y8663" t="s">
        <v>107</v>
      </c>
    </row>
    <row r="8664" spans="1:25" x14ac:dyDescent="0.45">
      <c r="A8664" t="s">
        <v>335</v>
      </c>
      <c r="B8664" t="s">
        <v>700</v>
      </c>
      <c r="C8664">
        <v>54041</v>
      </c>
      <c r="D8664">
        <v>11856</v>
      </c>
      <c r="F8664">
        <v>2013</v>
      </c>
      <c r="G8664">
        <v>2242</v>
      </c>
      <c r="H8664">
        <v>2206</v>
      </c>
      <c r="I8664">
        <v>88753.5</v>
      </c>
      <c r="K8664">
        <v>0.36099999999999999</v>
      </c>
      <c r="L8664">
        <v>1.9E-3</v>
      </c>
      <c r="M8664">
        <v>63620.25</v>
      </c>
      <c r="N8664">
        <v>5.9200000000000003E-2</v>
      </c>
      <c r="O8664">
        <v>73.049000000000007</v>
      </c>
      <c r="P8664">
        <v>0.13919999999999999</v>
      </c>
      <c r="Q8664">
        <v>1070529.8500000001</v>
      </c>
      <c r="R8664" t="s">
        <v>333</v>
      </c>
      <c r="S8664" t="s">
        <v>38</v>
      </c>
      <c r="T8664" t="s">
        <v>89</v>
      </c>
      <c r="V8664" t="s">
        <v>251</v>
      </c>
      <c r="Y8664" t="s">
        <v>107</v>
      </c>
    </row>
    <row r="8665" spans="1:25" x14ac:dyDescent="0.45">
      <c r="A8665" t="s">
        <v>335</v>
      </c>
      <c r="B8665" t="s">
        <v>700</v>
      </c>
      <c r="C8665">
        <v>54041</v>
      </c>
      <c r="D8665">
        <v>11856</v>
      </c>
      <c r="F8665">
        <v>2014</v>
      </c>
      <c r="G8665">
        <v>2282</v>
      </c>
      <c r="H8665">
        <v>2225.25</v>
      </c>
      <c r="I8665">
        <v>89348.75</v>
      </c>
      <c r="K8665">
        <v>0.33800000000000002</v>
      </c>
      <c r="L8665">
        <v>1E-3</v>
      </c>
      <c r="M8665">
        <v>65450.025000000001</v>
      </c>
      <c r="N8665">
        <v>5.91E-2</v>
      </c>
      <c r="O8665">
        <v>72.856999999999999</v>
      </c>
      <c r="P8665">
        <v>0.13739999999999999</v>
      </c>
      <c r="Q8665">
        <v>1101336.375</v>
      </c>
      <c r="R8665" t="s">
        <v>333</v>
      </c>
      <c r="S8665" t="s">
        <v>38</v>
      </c>
      <c r="T8665" t="s">
        <v>89</v>
      </c>
      <c r="V8665" t="s">
        <v>251</v>
      </c>
      <c r="Y8665" t="s">
        <v>107</v>
      </c>
    </row>
    <row r="8666" spans="1:25" x14ac:dyDescent="0.45">
      <c r="A8666" t="s">
        <v>335</v>
      </c>
      <c r="B8666" t="s">
        <v>700</v>
      </c>
      <c r="C8666">
        <v>54041</v>
      </c>
      <c r="D8666">
        <v>11856</v>
      </c>
      <c r="F8666">
        <v>2015</v>
      </c>
      <c r="G8666">
        <v>1382</v>
      </c>
      <c r="H8666">
        <v>1360.25</v>
      </c>
      <c r="I8666">
        <v>56853.25</v>
      </c>
      <c r="K8666">
        <v>0.20699999999999999</v>
      </c>
      <c r="L8666">
        <v>1E-3</v>
      </c>
      <c r="M8666">
        <v>41495.15</v>
      </c>
      <c r="N8666">
        <v>5.91E-2</v>
      </c>
      <c r="O8666">
        <v>45.076999999999998</v>
      </c>
      <c r="P8666">
        <v>0.13200000000000001</v>
      </c>
      <c r="Q8666">
        <v>698218.72499999998</v>
      </c>
      <c r="R8666" t="s">
        <v>333</v>
      </c>
      <c r="S8666" t="s">
        <v>38</v>
      </c>
      <c r="T8666" t="s">
        <v>89</v>
      </c>
      <c r="V8666" t="s">
        <v>251</v>
      </c>
      <c r="Y8666" t="s">
        <v>146</v>
      </c>
    </row>
    <row r="8667" spans="1:25" x14ac:dyDescent="0.45">
      <c r="A8667" t="s">
        <v>335</v>
      </c>
      <c r="B8667" t="s">
        <v>700</v>
      </c>
      <c r="C8667">
        <v>54041</v>
      </c>
      <c r="D8667">
        <v>11856</v>
      </c>
      <c r="F8667">
        <v>2016</v>
      </c>
      <c r="G8667">
        <v>3949</v>
      </c>
      <c r="H8667">
        <v>3858.25</v>
      </c>
      <c r="I8667">
        <v>143550.25</v>
      </c>
      <c r="K8667">
        <v>0.57899999999999996</v>
      </c>
      <c r="L8667">
        <v>1E-3</v>
      </c>
      <c r="M8667">
        <v>105550.39999999999</v>
      </c>
      <c r="N8667">
        <v>5.9200000000000003E-2</v>
      </c>
      <c r="O8667">
        <v>95.009</v>
      </c>
      <c r="P8667">
        <v>0.1096</v>
      </c>
      <c r="Q8667">
        <v>1776102.0249999999</v>
      </c>
      <c r="R8667" t="s">
        <v>333</v>
      </c>
      <c r="S8667" t="s">
        <v>38</v>
      </c>
      <c r="T8667" t="s">
        <v>89</v>
      </c>
      <c r="V8667" t="s">
        <v>251</v>
      </c>
      <c r="Y8667" t="s">
        <v>146</v>
      </c>
    </row>
    <row r="8668" spans="1:25" x14ac:dyDescent="0.45">
      <c r="A8668" t="s">
        <v>335</v>
      </c>
      <c r="B8668" t="s">
        <v>700</v>
      </c>
      <c r="C8668">
        <v>54041</v>
      </c>
      <c r="D8668">
        <v>11856</v>
      </c>
      <c r="F8668">
        <v>2017</v>
      </c>
      <c r="G8668">
        <v>1010</v>
      </c>
      <c r="H8668">
        <v>967.31</v>
      </c>
      <c r="I8668">
        <v>35302.720000000001</v>
      </c>
      <c r="K8668">
        <v>0.123</v>
      </c>
      <c r="L8668">
        <v>8.0000000000000004E-4</v>
      </c>
      <c r="M8668">
        <v>23154.671999999999</v>
      </c>
      <c r="N8668">
        <v>5.8999999999999997E-2</v>
      </c>
      <c r="O8668">
        <v>24.286000000000001</v>
      </c>
      <c r="P8668">
        <v>0.1288</v>
      </c>
      <c r="Q8668">
        <v>389656.08399999997</v>
      </c>
      <c r="R8668" t="s">
        <v>333</v>
      </c>
      <c r="S8668" t="s">
        <v>38</v>
      </c>
      <c r="T8668" t="s">
        <v>89</v>
      </c>
      <c r="V8668" t="s">
        <v>251</v>
      </c>
      <c r="Y8668" t="s">
        <v>147</v>
      </c>
    </row>
    <row r="8669" spans="1:25" x14ac:dyDescent="0.45">
      <c r="A8669" t="s">
        <v>335</v>
      </c>
      <c r="B8669" t="s">
        <v>700</v>
      </c>
      <c r="C8669">
        <v>54041</v>
      </c>
      <c r="D8669">
        <v>11856</v>
      </c>
      <c r="F8669">
        <v>2018</v>
      </c>
      <c r="G8669">
        <v>2859</v>
      </c>
      <c r="H8669">
        <v>2683.77</v>
      </c>
      <c r="I8669">
        <v>100532.15</v>
      </c>
      <c r="K8669">
        <v>0.40100000000000002</v>
      </c>
      <c r="L8669">
        <v>1E-3</v>
      </c>
      <c r="M8669">
        <v>76983.039999999994</v>
      </c>
      <c r="N8669">
        <v>5.91E-2</v>
      </c>
      <c r="O8669">
        <v>70.671000000000006</v>
      </c>
      <c r="P8669">
        <v>0.1139</v>
      </c>
      <c r="Q8669">
        <v>1295085.662</v>
      </c>
      <c r="R8669" t="s">
        <v>333</v>
      </c>
      <c r="S8669" t="s">
        <v>38</v>
      </c>
      <c r="T8669" t="s">
        <v>89</v>
      </c>
      <c r="V8669" t="s">
        <v>251</v>
      </c>
      <c r="Y8669" t="s">
        <v>147</v>
      </c>
    </row>
    <row r="8670" spans="1:25" x14ac:dyDescent="0.45">
      <c r="A8670" t="s">
        <v>335</v>
      </c>
      <c r="B8670" t="s">
        <v>700</v>
      </c>
      <c r="C8670">
        <v>54041</v>
      </c>
      <c r="D8670">
        <v>11856</v>
      </c>
      <c r="F8670">
        <v>2019</v>
      </c>
      <c r="G8670">
        <v>1384</v>
      </c>
      <c r="H8670">
        <v>1309.92</v>
      </c>
      <c r="I8670">
        <v>48433.48</v>
      </c>
      <c r="K8670">
        <v>0.193</v>
      </c>
      <c r="L8670">
        <v>1E-3</v>
      </c>
      <c r="M8670">
        <v>37565.616999999998</v>
      </c>
      <c r="N8670">
        <v>5.9200000000000003E-2</v>
      </c>
      <c r="O8670">
        <v>31.577999999999999</v>
      </c>
      <c r="P8670">
        <v>0.10299999999999999</v>
      </c>
      <c r="Q8670">
        <v>631977.76399999997</v>
      </c>
      <c r="R8670" t="s">
        <v>333</v>
      </c>
      <c r="S8670" t="s">
        <v>38</v>
      </c>
      <c r="T8670" t="s">
        <v>89</v>
      </c>
      <c r="V8670" t="s">
        <v>251</v>
      </c>
      <c r="Y8670" t="s">
        <v>147</v>
      </c>
    </row>
    <row r="8671" spans="1:25" x14ac:dyDescent="0.45">
      <c r="A8671" t="s">
        <v>335</v>
      </c>
      <c r="B8671" t="s">
        <v>700</v>
      </c>
      <c r="C8671">
        <v>54041</v>
      </c>
      <c r="D8671">
        <v>11856</v>
      </c>
      <c r="F8671">
        <v>2020</v>
      </c>
      <c r="G8671">
        <v>1126</v>
      </c>
      <c r="H8671">
        <v>1063.79</v>
      </c>
      <c r="I8671">
        <v>38323.760000000002</v>
      </c>
      <c r="K8671">
        <v>0.151</v>
      </c>
      <c r="L8671">
        <v>8.9999999999999998E-4</v>
      </c>
      <c r="M8671">
        <v>30452.190999999999</v>
      </c>
      <c r="N8671">
        <v>5.91E-2</v>
      </c>
      <c r="O8671">
        <v>22.864999999999998</v>
      </c>
      <c r="P8671">
        <v>9.3799999999999994E-2</v>
      </c>
      <c r="Q8671">
        <v>512469.728</v>
      </c>
      <c r="R8671" t="s">
        <v>333</v>
      </c>
      <c r="S8671" t="s">
        <v>38</v>
      </c>
      <c r="T8671" t="s">
        <v>89</v>
      </c>
      <c r="V8671" t="s">
        <v>251</v>
      </c>
      <c r="Y8671" t="s">
        <v>147</v>
      </c>
    </row>
    <row r="8672" spans="1:25" x14ac:dyDescent="0.45">
      <c r="A8672" t="s">
        <v>335</v>
      </c>
      <c r="B8672" t="s">
        <v>700</v>
      </c>
      <c r="C8672">
        <v>54041</v>
      </c>
      <c r="D8672">
        <v>11856</v>
      </c>
      <c r="F8672">
        <v>2021</v>
      </c>
      <c r="G8672">
        <v>324</v>
      </c>
      <c r="H8672">
        <v>301.41000000000003</v>
      </c>
      <c r="I8672">
        <v>11477.33</v>
      </c>
      <c r="K8672">
        <v>4.4999999999999998E-2</v>
      </c>
      <c r="L8672">
        <v>1E-3</v>
      </c>
      <c r="M8672">
        <v>9216.0349999999999</v>
      </c>
      <c r="N8672">
        <v>5.91E-2</v>
      </c>
      <c r="O8672">
        <v>7.5490000000000004</v>
      </c>
      <c r="P8672">
        <v>0.1019</v>
      </c>
      <c r="Q8672">
        <v>155085.23800000001</v>
      </c>
      <c r="R8672" t="s">
        <v>333</v>
      </c>
      <c r="S8672" t="s">
        <v>38</v>
      </c>
      <c r="T8672" t="s">
        <v>89</v>
      </c>
      <c r="V8672" t="s">
        <v>251</v>
      </c>
      <c r="Y8672" t="s">
        <v>152</v>
      </c>
    </row>
    <row r="8673" spans="1:25" x14ac:dyDescent="0.45">
      <c r="A8673" t="s">
        <v>335</v>
      </c>
      <c r="B8673" t="s">
        <v>700</v>
      </c>
      <c r="C8673">
        <v>54041</v>
      </c>
      <c r="D8673">
        <v>11856</v>
      </c>
      <c r="F8673">
        <v>2022</v>
      </c>
      <c r="G8673">
        <v>926</v>
      </c>
      <c r="H8673">
        <v>897.72</v>
      </c>
      <c r="I8673">
        <v>37558.32</v>
      </c>
      <c r="K8673">
        <v>0.154</v>
      </c>
      <c r="L8673">
        <v>1E-3</v>
      </c>
      <c r="M8673">
        <v>30226.707999999999</v>
      </c>
      <c r="N8673">
        <v>5.91E-2</v>
      </c>
      <c r="O8673">
        <v>29.59</v>
      </c>
      <c r="P8673">
        <v>0.11849999999999999</v>
      </c>
      <c r="Q8673">
        <v>508612.59600000002</v>
      </c>
      <c r="R8673" t="s">
        <v>333</v>
      </c>
      <c r="S8673" t="s">
        <v>38</v>
      </c>
      <c r="T8673" t="s">
        <v>89</v>
      </c>
      <c r="V8673" t="s">
        <v>251</v>
      </c>
      <c r="Y8673" t="s">
        <v>152</v>
      </c>
    </row>
    <row r="8674" spans="1:25" x14ac:dyDescent="0.45">
      <c r="A8674" t="s">
        <v>335</v>
      </c>
      <c r="B8674" t="s">
        <v>700</v>
      </c>
      <c r="C8674">
        <v>54041</v>
      </c>
      <c r="D8674">
        <v>11856</v>
      </c>
      <c r="F8674">
        <v>2023</v>
      </c>
      <c r="G8674">
        <v>534</v>
      </c>
      <c r="H8674">
        <v>519.38</v>
      </c>
      <c r="I8674">
        <v>20434.5</v>
      </c>
      <c r="K8674">
        <v>8.2000000000000003E-2</v>
      </c>
      <c r="L8674">
        <v>1E-3</v>
      </c>
      <c r="M8674">
        <v>16401.284</v>
      </c>
      <c r="N8674">
        <v>5.9200000000000003E-2</v>
      </c>
      <c r="O8674">
        <v>16.094000000000001</v>
      </c>
      <c r="P8674">
        <v>0.1197</v>
      </c>
      <c r="Q8674">
        <v>275963.07199999999</v>
      </c>
      <c r="R8674" t="s">
        <v>333</v>
      </c>
      <c r="S8674" t="s">
        <v>38</v>
      </c>
      <c r="T8674" t="s">
        <v>89</v>
      </c>
      <c r="V8674" t="s">
        <v>251</v>
      </c>
      <c r="Y8674" t="s">
        <v>152</v>
      </c>
    </row>
    <row r="8675" spans="1:25" x14ac:dyDescent="0.45">
      <c r="A8675" t="s">
        <v>335</v>
      </c>
      <c r="B8675" t="s">
        <v>700</v>
      </c>
      <c r="C8675">
        <v>54041</v>
      </c>
      <c r="D8675">
        <v>11856</v>
      </c>
      <c r="F8675">
        <v>2024</v>
      </c>
      <c r="G8675">
        <v>272</v>
      </c>
      <c r="H8675">
        <v>265.66000000000003</v>
      </c>
      <c r="I8675">
        <v>11074.22</v>
      </c>
      <c r="K8675">
        <v>4.7E-2</v>
      </c>
      <c r="L8675">
        <v>1E-3</v>
      </c>
      <c r="M8675">
        <v>9131.7129999999997</v>
      </c>
      <c r="N8675">
        <v>5.91E-2</v>
      </c>
      <c r="O8675">
        <v>9.2200000000000006</v>
      </c>
      <c r="P8675">
        <v>0.12239999999999999</v>
      </c>
      <c r="Q8675">
        <v>153679.62299999999</v>
      </c>
      <c r="R8675" t="s">
        <v>333</v>
      </c>
      <c r="S8675" t="s">
        <v>38</v>
      </c>
      <c r="T8675" t="s">
        <v>89</v>
      </c>
      <c r="V8675" t="s">
        <v>251</v>
      </c>
      <c r="Y8675" t="s">
        <v>152</v>
      </c>
    </row>
    <row r="8676" spans="1:25" x14ac:dyDescent="0.45">
      <c r="A8676" t="s">
        <v>475</v>
      </c>
      <c r="B8676" t="s">
        <v>701</v>
      </c>
      <c r="C8676">
        <v>54056</v>
      </c>
      <c r="D8676">
        <v>1</v>
      </c>
      <c r="F8676">
        <v>2009</v>
      </c>
      <c r="G8676">
        <v>356</v>
      </c>
      <c r="H8676">
        <v>312.5</v>
      </c>
      <c r="I8676">
        <v>16222.75</v>
      </c>
      <c r="K8676">
        <v>0.16900000000000001</v>
      </c>
      <c r="L8676">
        <v>3.0000000000000001E-3</v>
      </c>
      <c r="M8676">
        <v>8763.5249999999996</v>
      </c>
      <c r="N8676">
        <v>6.0699999999999997E-2</v>
      </c>
      <c r="O8676">
        <v>3.9</v>
      </c>
      <c r="P8676">
        <v>6.5699999999999995E-2</v>
      </c>
      <c r="Q8676">
        <v>144410.77499999999</v>
      </c>
      <c r="R8676" t="s">
        <v>333</v>
      </c>
      <c r="S8676" t="s">
        <v>38</v>
      </c>
      <c r="T8676" t="s">
        <v>89</v>
      </c>
      <c r="V8676" t="s">
        <v>40</v>
      </c>
      <c r="Y8676" t="s">
        <v>36</v>
      </c>
    </row>
    <row r="8677" spans="1:25" x14ac:dyDescent="0.45">
      <c r="A8677" t="s">
        <v>475</v>
      </c>
      <c r="B8677" t="s">
        <v>701</v>
      </c>
      <c r="C8677">
        <v>54056</v>
      </c>
      <c r="D8677">
        <v>1</v>
      </c>
      <c r="F8677">
        <v>2010</v>
      </c>
      <c r="G8677">
        <v>1149</v>
      </c>
      <c r="H8677">
        <v>1018.75</v>
      </c>
      <c r="I8677">
        <v>53383.25</v>
      </c>
      <c r="K8677">
        <v>0.25</v>
      </c>
      <c r="L8677">
        <v>1.6000000000000001E-3</v>
      </c>
      <c r="M8677">
        <v>28029.775000000001</v>
      </c>
      <c r="N8677">
        <v>5.9499999999999997E-2</v>
      </c>
      <c r="O8677">
        <v>9.0399999999999991</v>
      </c>
      <c r="P8677">
        <v>4.7800000000000002E-2</v>
      </c>
      <c r="Q8677">
        <v>469030.65</v>
      </c>
      <c r="R8677" t="s">
        <v>333</v>
      </c>
      <c r="S8677" t="s">
        <v>38</v>
      </c>
      <c r="T8677" t="s">
        <v>89</v>
      </c>
      <c r="V8677" t="s">
        <v>40</v>
      </c>
      <c r="Y8677" t="s">
        <v>36</v>
      </c>
    </row>
    <row r="8678" spans="1:25" x14ac:dyDescent="0.45">
      <c r="A8678" t="s">
        <v>475</v>
      </c>
      <c r="B8678" t="s">
        <v>701</v>
      </c>
      <c r="C8678">
        <v>54056</v>
      </c>
      <c r="D8678">
        <v>1</v>
      </c>
      <c r="F8678">
        <v>2011</v>
      </c>
      <c r="G8678">
        <v>577</v>
      </c>
      <c r="H8678">
        <v>467.34</v>
      </c>
      <c r="I8678">
        <v>23551.18</v>
      </c>
      <c r="K8678">
        <v>0.33</v>
      </c>
      <c r="L8678">
        <v>4.1000000000000003E-3</v>
      </c>
      <c r="M8678">
        <v>12581.428</v>
      </c>
      <c r="N8678">
        <v>6.0499999999999998E-2</v>
      </c>
      <c r="O8678">
        <v>3.637</v>
      </c>
      <c r="P8678">
        <v>4.6699999999999998E-2</v>
      </c>
      <c r="Q8678">
        <v>207827.95699999999</v>
      </c>
      <c r="R8678" t="s">
        <v>333</v>
      </c>
      <c r="S8678" t="s">
        <v>38</v>
      </c>
      <c r="T8678" t="s">
        <v>89</v>
      </c>
      <c r="V8678" t="s">
        <v>40</v>
      </c>
      <c r="Y8678" t="s">
        <v>36</v>
      </c>
    </row>
    <row r="8679" spans="1:25" x14ac:dyDescent="0.45">
      <c r="A8679" t="s">
        <v>475</v>
      </c>
      <c r="B8679" t="s">
        <v>701</v>
      </c>
      <c r="C8679">
        <v>54056</v>
      </c>
      <c r="D8679">
        <v>1</v>
      </c>
      <c r="F8679">
        <v>2012</v>
      </c>
      <c r="G8679">
        <v>168</v>
      </c>
      <c r="H8679">
        <v>143.9</v>
      </c>
      <c r="I8679">
        <v>6772.76</v>
      </c>
      <c r="K8679">
        <v>1.7999999999999999E-2</v>
      </c>
      <c r="L8679">
        <v>1E-3</v>
      </c>
      <c r="M8679">
        <v>3555.0140000000001</v>
      </c>
      <c r="N8679">
        <v>5.8900000000000001E-2</v>
      </c>
      <c r="O8679">
        <v>0.91300000000000003</v>
      </c>
      <c r="P8679">
        <v>3.5700000000000003E-2</v>
      </c>
      <c r="Q8679">
        <v>59827.491000000002</v>
      </c>
      <c r="R8679" t="s">
        <v>333</v>
      </c>
      <c r="S8679" t="s">
        <v>38</v>
      </c>
      <c r="T8679" t="s">
        <v>89</v>
      </c>
      <c r="V8679" t="s">
        <v>40</v>
      </c>
      <c r="Y8679" t="s">
        <v>36</v>
      </c>
    </row>
    <row r="8680" spans="1:25" x14ac:dyDescent="0.45">
      <c r="A8680" t="s">
        <v>475</v>
      </c>
      <c r="B8680" t="s">
        <v>701</v>
      </c>
      <c r="C8680">
        <v>54056</v>
      </c>
      <c r="D8680">
        <v>1</v>
      </c>
      <c r="F8680">
        <v>2013</v>
      </c>
      <c r="G8680">
        <v>37</v>
      </c>
      <c r="H8680">
        <v>25.32</v>
      </c>
      <c r="I8680">
        <v>1032.52</v>
      </c>
      <c r="K8680">
        <v>3.0000000000000001E-3</v>
      </c>
      <c r="L8680">
        <v>8.9999999999999998E-4</v>
      </c>
      <c r="M8680">
        <v>593.12599999999998</v>
      </c>
      <c r="N8680">
        <v>5.9200000000000003E-2</v>
      </c>
      <c r="O8680">
        <v>0.30299999999999999</v>
      </c>
      <c r="P8680">
        <v>6.2899999999999998E-2</v>
      </c>
      <c r="Q8680">
        <v>9978.43</v>
      </c>
      <c r="R8680" t="s">
        <v>333</v>
      </c>
      <c r="S8680" t="s">
        <v>38</v>
      </c>
      <c r="T8680" t="s">
        <v>89</v>
      </c>
      <c r="V8680" t="s">
        <v>40</v>
      </c>
      <c r="Y8680" t="s">
        <v>36</v>
      </c>
    </row>
    <row r="8681" spans="1:25" x14ac:dyDescent="0.45">
      <c r="A8681" t="s">
        <v>475</v>
      </c>
      <c r="B8681" t="s">
        <v>701</v>
      </c>
      <c r="C8681">
        <v>54056</v>
      </c>
      <c r="D8681">
        <v>1</v>
      </c>
      <c r="F8681">
        <v>2014</v>
      </c>
      <c r="G8681">
        <v>147</v>
      </c>
      <c r="H8681">
        <v>115.95</v>
      </c>
      <c r="I8681">
        <v>5014.97</v>
      </c>
      <c r="K8681">
        <v>1.4999999999999999E-2</v>
      </c>
      <c r="L8681">
        <v>1E-3</v>
      </c>
      <c r="M8681">
        <v>2964.3049999999998</v>
      </c>
      <c r="N8681">
        <v>5.91E-2</v>
      </c>
      <c r="O8681">
        <v>4.1159999999999997</v>
      </c>
      <c r="P8681">
        <v>0.22789999999999999</v>
      </c>
      <c r="Q8681">
        <v>49875.123</v>
      </c>
      <c r="R8681" t="s">
        <v>333</v>
      </c>
      <c r="S8681" t="s">
        <v>38</v>
      </c>
      <c r="T8681" t="s">
        <v>89</v>
      </c>
      <c r="V8681" t="s">
        <v>40</v>
      </c>
      <c r="Y8681" t="s">
        <v>36</v>
      </c>
    </row>
    <row r="8682" spans="1:25" x14ac:dyDescent="0.45">
      <c r="A8682" t="s">
        <v>475</v>
      </c>
      <c r="B8682" t="s">
        <v>701</v>
      </c>
      <c r="C8682">
        <v>54056</v>
      </c>
      <c r="D8682">
        <v>1</v>
      </c>
      <c r="F8682">
        <v>2015</v>
      </c>
      <c r="G8682">
        <v>415</v>
      </c>
      <c r="H8682">
        <v>354.83</v>
      </c>
      <c r="I8682">
        <v>16561.02</v>
      </c>
      <c r="K8682">
        <v>0.22500000000000001</v>
      </c>
      <c r="L8682">
        <v>3.2000000000000002E-3</v>
      </c>
      <c r="M8682">
        <v>9207.3690000000006</v>
      </c>
      <c r="N8682">
        <v>6.2199999999999998E-2</v>
      </c>
      <c r="O8682">
        <v>3.3519999999999999</v>
      </c>
      <c r="P8682">
        <v>5.8400000000000001E-2</v>
      </c>
      <c r="Q8682">
        <v>147983.65599999999</v>
      </c>
      <c r="R8682" t="s">
        <v>333</v>
      </c>
      <c r="S8682" t="s">
        <v>38</v>
      </c>
      <c r="T8682" t="s">
        <v>89</v>
      </c>
      <c r="V8682" t="s">
        <v>40</v>
      </c>
      <c r="Y8682" t="s">
        <v>36</v>
      </c>
    </row>
    <row r="8683" spans="1:25" x14ac:dyDescent="0.45">
      <c r="A8683" t="s">
        <v>475</v>
      </c>
      <c r="B8683" t="s">
        <v>701</v>
      </c>
      <c r="C8683">
        <v>54056</v>
      </c>
      <c r="D8683">
        <v>1</v>
      </c>
      <c r="F8683">
        <v>2016</v>
      </c>
      <c r="G8683">
        <v>419</v>
      </c>
      <c r="H8683">
        <v>379.92</v>
      </c>
      <c r="I8683">
        <v>18625.669999999998</v>
      </c>
      <c r="K8683">
        <v>5.8999999999999997E-2</v>
      </c>
      <c r="L8683">
        <v>1.1000000000000001E-3</v>
      </c>
      <c r="M8683">
        <v>10159.507</v>
      </c>
      <c r="N8683">
        <v>5.9700000000000003E-2</v>
      </c>
      <c r="O8683">
        <v>2.5529999999999999</v>
      </c>
      <c r="P8683">
        <v>3.4299999999999997E-2</v>
      </c>
      <c r="Q8683">
        <v>169528.73699999999</v>
      </c>
      <c r="R8683" t="s">
        <v>333</v>
      </c>
      <c r="S8683" t="s">
        <v>38</v>
      </c>
      <c r="T8683" t="s">
        <v>89</v>
      </c>
      <c r="V8683" t="s">
        <v>40</v>
      </c>
      <c r="Y8683" t="s">
        <v>36</v>
      </c>
    </row>
    <row r="8684" spans="1:25" x14ac:dyDescent="0.45">
      <c r="A8684" t="s">
        <v>475</v>
      </c>
      <c r="B8684" t="s">
        <v>701</v>
      </c>
      <c r="C8684">
        <v>54056</v>
      </c>
      <c r="D8684">
        <v>1</v>
      </c>
      <c r="F8684">
        <v>2017</v>
      </c>
      <c r="G8684">
        <v>322</v>
      </c>
      <c r="H8684">
        <v>280.67</v>
      </c>
      <c r="I8684">
        <v>13260.93</v>
      </c>
      <c r="K8684">
        <v>0.127</v>
      </c>
      <c r="L8684">
        <v>2E-3</v>
      </c>
      <c r="M8684">
        <v>7580.8339999999998</v>
      </c>
      <c r="N8684">
        <v>6.1199999999999997E-2</v>
      </c>
      <c r="O8684">
        <v>2.202</v>
      </c>
      <c r="P8684">
        <v>6.6199999999999995E-2</v>
      </c>
      <c r="Q8684">
        <v>123120.501</v>
      </c>
      <c r="R8684" t="s">
        <v>333</v>
      </c>
      <c r="S8684" t="s">
        <v>38</v>
      </c>
      <c r="T8684" t="s">
        <v>89</v>
      </c>
      <c r="V8684" t="s">
        <v>40</v>
      </c>
      <c r="Y8684" t="s">
        <v>36</v>
      </c>
    </row>
    <row r="8685" spans="1:25" x14ac:dyDescent="0.45">
      <c r="A8685" t="s">
        <v>475</v>
      </c>
      <c r="B8685" t="s">
        <v>701</v>
      </c>
      <c r="C8685">
        <v>54056</v>
      </c>
      <c r="D8685">
        <v>1</v>
      </c>
      <c r="F8685">
        <v>2018</v>
      </c>
      <c r="G8685">
        <v>262</v>
      </c>
      <c r="H8685">
        <v>227.09</v>
      </c>
      <c r="I8685">
        <v>10625.39</v>
      </c>
      <c r="K8685">
        <v>0.40400000000000003</v>
      </c>
      <c r="L8685">
        <v>8.2000000000000007E-3</v>
      </c>
      <c r="M8685">
        <v>6185.3059999999996</v>
      </c>
      <c r="N8685">
        <v>6.25E-2</v>
      </c>
      <c r="O8685">
        <v>1.8740000000000001</v>
      </c>
      <c r="P8685">
        <v>5.0099999999999999E-2</v>
      </c>
      <c r="Q8685">
        <v>98541.255999999994</v>
      </c>
      <c r="R8685" t="s">
        <v>333</v>
      </c>
      <c r="S8685" t="s">
        <v>38</v>
      </c>
      <c r="T8685" t="s">
        <v>89</v>
      </c>
      <c r="V8685" t="s">
        <v>40</v>
      </c>
      <c r="Y8685" t="s">
        <v>36</v>
      </c>
    </row>
    <row r="8686" spans="1:25" x14ac:dyDescent="0.45">
      <c r="A8686" t="s">
        <v>475</v>
      </c>
      <c r="B8686" t="s">
        <v>701</v>
      </c>
      <c r="C8686">
        <v>54056</v>
      </c>
      <c r="D8686">
        <v>1</v>
      </c>
      <c r="F8686">
        <v>2019</v>
      </c>
      <c r="G8686">
        <v>112</v>
      </c>
      <c r="H8686">
        <v>100.77</v>
      </c>
      <c r="I8686">
        <v>4720.97</v>
      </c>
      <c r="K8686">
        <v>2.4E-2</v>
      </c>
      <c r="L8686">
        <v>8.0000000000000004E-4</v>
      </c>
      <c r="M8686">
        <v>2628.6010000000001</v>
      </c>
      <c r="N8686">
        <v>5.96E-2</v>
      </c>
      <c r="O8686">
        <v>0.872</v>
      </c>
      <c r="P8686">
        <v>5.62E-2</v>
      </c>
      <c r="Q8686">
        <v>43962.175999999999</v>
      </c>
      <c r="R8686" t="s">
        <v>333</v>
      </c>
      <c r="S8686" t="s">
        <v>38</v>
      </c>
      <c r="T8686" t="s">
        <v>89</v>
      </c>
      <c r="V8686" t="s">
        <v>40</v>
      </c>
      <c r="Y8686" t="s">
        <v>36</v>
      </c>
    </row>
    <row r="8687" spans="1:25" x14ac:dyDescent="0.45">
      <c r="A8687" t="s">
        <v>475</v>
      </c>
      <c r="B8687" t="s">
        <v>701</v>
      </c>
      <c r="C8687">
        <v>54056</v>
      </c>
      <c r="D8687">
        <v>1</v>
      </c>
      <c r="F8687">
        <v>2020</v>
      </c>
      <c r="G8687">
        <v>140</v>
      </c>
      <c r="H8687">
        <v>120.09</v>
      </c>
      <c r="I8687">
        <v>5439.37</v>
      </c>
      <c r="K8687">
        <v>8.0000000000000002E-3</v>
      </c>
      <c r="L8687">
        <v>0</v>
      </c>
      <c r="M8687">
        <v>3047.98</v>
      </c>
      <c r="N8687">
        <v>5.9499999999999997E-2</v>
      </c>
      <c r="O8687">
        <v>0.77500000000000002</v>
      </c>
      <c r="P8687">
        <v>4.3799999999999999E-2</v>
      </c>
      <c r="Q8687">
        <v>51068.158000000003</v>
      </c>
      <c r="R8687" t="s">
        <v>333</v>
      </c>
      <c r="S8687" t="s">
        <v>38</v>
      </c>
      <c r="T8687" t="s">
        <v>89</v>
      </c>
      <c r="V8687" t="s">
        <v>40</v>
      </c>
      <c r="Y8687" t="s">
        <v>36</v>
      </c>
    </row>
    <row r="8688" spans="1:25" x14ac:dyDescent="0.45">
      <c r="A8688" t="s">
        <v>475</v>
      </c>
      <c r="B8688" t="s">
        <v>701</v>
      </c>
      <c r="C8688">
        <v>54056</v>
      </c>
      <c r="D8688">
        <v>1</v>
      </c>
      <c r="F8688">
        <v>2021</v>
      </c>
      <c r="G8688">
        <v>74</v>
      </c>
      <c r="H8688">
        <v>66.400000000000006</v>
      </c>
      <c r="I8688">
        <v>3348.77</v>
      </c>
      <c r="K8688">
        <v>1.4999999999999999E-2</v>
      </c>
      <c r="L8688">
        <v>1E-3</v>
      </c>
      <c r="M8688">
        <v>2424.7130000000002</v>
      </c>
      <c r="N8688">
        <v>8.0399999999999999E-2</v>
      </c>
      <c r="O8688">
        <v>1.093</v>
      </c>
      <c r="P8688">
        <v>8.2900000000000001E-2</v>
      </c>
      <c r="Q8688">
        <v>30019.115000000002</v>
      </c>
      <c r="R8688" t="s">
        <v>333</v>
      </c>
      <c r="S8688" t="s">
        <v>38</v>
      </c>
      <c r="T8688" t="s">
        <v>89</v>
      </c>
      <c r="V8688" t="s">
        <v>40</v>
      </c>
      <c r="Y8688" t="s">
        <v>135</v>
      </c>
    </row>
    <row r="8689" spans="1:25" x14ac:dyDescent="0.45">
      <c r="A8689" t="s">
        <v>335</v>
      </c>
      <c r="B8689" t="s">
        <v>703</v>
      </c>
      <c r="C8689">
        <v>54076</v>
      </c>
      <c r="D8689">
        <v>1</v>
      </c>
      <c r="F8689">
        <v>2009</v>
      </c>
      <c r="G8689">
        <v>3075</v>
      </c>
      <c r="H8689">
        <v>3060.25</v>
      </c>
      <c r="I8689">
        <v>193794.25</v>
      </c>
      <c r="K8689">
        <v>0.45</v>
      </c>
      <c r="L8689">
        <v>1E-3</v>
      </c>
      <c r="M8689">
        <v>94377.05</v>
      </c>
      <c r="N8689">
        <v>5.91E-2</v>
      </c>
      <c r="O8689">
        <v>28.643000000000001</v>
      </c>
      <c r="P8689">
        <v>4.2000000000000003E-2</v>
      </c>
      <c r="Q8689">
        <v>1587435.075</v>
      </c>
      <c r="R8689" t="s">
        <v>333</v>
      </c>
      <c r="S8689" t="s">
        <v>38</v>
      </c>
      <c r="T8689" t="s">
        <v>89</v>
      </c>
      <c r="V8689" t="s">
        <v>608</v>
      </c>
      <c r="Y8689" t="s">
        <v>107</v>
      </c>
    </row>
    <row r="8690" spans="1:25" x14ac:dyDescent="0.45">
      <c r="A8690" t="s">
        <v>335</v>
      </c>
      <c r="B8690" t="s">
        <v>703</v>
      </c>
      <c r="C8690">
        <v>54076</v>
      </c>
      <c r="D8690">
        <v>1</v>
      </c>
      <c r="F8690">
        <v>2010</v>
      </c>
      <c r="G8690">
        <v>4560</v>
      </c>
      <c r="H8690">
        <v>4546.75</v>
      </c>
      <c r="I8690">
        <v>286187.5</v>
      </c>
      <c r="K8690">
        <v>0.71099999999999997</v>
      </c>
      <c r="L8690">
        <v>1E-3</v>
      </c>
      <c r="M8690">
        <v>140985.72500000001</v>
      </c>
      <c r="N8690">
        <v>5.9299999999999999E-2</v>
      </c>
      <c r="O8690">
        <v>44.329000000000001</v>
      </c>
      <c r="P8690">
        <v>4.3900000000000002E-2</v>
      </c>
      <c r="Q8690">
        <v>2363931.875</v>
      </c>
      <c r="R8690" t="s">
        <v>333</v>
      </c>
      <c r="S8690" t="s">
        <v>38</v>
      </c>
      <c r="T8690" t="s">
        <v>89</v>
      </c>
      <c r="V8690" t="s">
        <v>608</v>
      </c>
      <c r="Y8690" t="s">
        <v>107</v>
      </c>
    </row>
    <row r="8691" spans="1:25" x14ac:dyDescent="0.45">
      <c r="A8691" t="s">
        <v>335</v>
      </c>
      <c r="B8691" t="s">
        <v>703</v>
      </c>
      <c r="C8691">
        <v>54076</v>
      </c>
      <c r="D8691">
        <v>1</v>
      </c>
      <c r="F8691">
        <v>2011</v>
      </c>
      <c r="G8691">
        <v>2368</v>
      </c>
      <c r="H8691">
        <v>2358.75</v>
      </c>
      <c r="I8691">
        <v>147978.25</v>
      </c>
      <c r="K8691">
        <v>0.44500000000000001</v>
      </c>
      <c r="L8691">
        <v>1E-3</v>
      </c>
      <c r="M8691">
        <v>77155.425000000003</v>
      </c>
      <c r="N8691">
        <v>5.9299999999999999E-2</v>
      </c>
      <c r="O8691">
        <v>24.436</v>
      </c>
      <c r="P8691">
        <v>4.5100000000000001E-2</v>
      </c>
      <c r="Q8691">
        <v>1294113.45</v>
      </c>
      <c r="R8691" t="s">
        <v>333</v>
      </c>
      <c r="S8691" t="s">
        <v>38</v>
      </c>
      <c r="T8691" t="s">
        <v>89</v>
      </c>
      <c r="V8691" t="s">
        <v>608</v>
      </c>
      <c r="Y8691" t="s">
        <v>107</v>
      </c>
    </row>
    <row r="8692" spans="1:25" x14ac:dyDescent="0.45">
      <c r="A8692" t="s">
        <v>335</v>
      </c>
      <c r="B8692" t="s">
        <v>703</v>
      </c>
      <c r="C8692">
        <v>54076</v>
      </c>
      <c r="D8692">
        <v>1</v>
      </c>
      <c r="F8692">
        <v>2012</v>
      </c>
      <c r="G8692">
        <v>2168</v>
      </c>
      <c r="H8692">
        <v>2160.25</v>
      </c>
      <c r="I8692">
        <v>134621.75</v>
      </c>
      <c r="K8692">
        <v>0.35799999999999998</v>
      </c>
      <c r="L8692">
        <v>1E-3</v>
      </c>
      <c r="M8692">
        <v>69525.05</v>
      </c>
      <c r="N8692">
        <v>5.91E-2</v>
      </c>
      <c r="O8692">
        <v>21.859000000000002</v>
      </c>
      <c r="P8692">
        <v>4.5199999999999997E-2</v>
      </c>
      <c r="Q8692">
        <v>1169919.1499999999</v>
      </c>
      <c r="R8692" t="s">
        <v>333</v>
      </c>
      <c r="S8692" t="s">
        <v>38</v>
      </c>
      <c r="T8692" t="s">
        <v>89</v>
      </c>
      <c r="V8692" t="s">
        <v>608</v>
      </c>
      <c r="Y8692" t="s">
        <v>107</v>
      </c>
    </row>
    <row r="8693" spans="1:25" x14ac:dyDescent="0.45">
      <c r="A8693" t="s">
        <v>335</v>
      </c>
      <c r="B8693" t="s">
        <v>703</v>
      </c>
      <c r="C8693">
        <v>54076</v>
      </c>
      <c r="D8693">
        <v>1</v>
      </c>
      <c r="F8693">
        <v>2013</v>
      </c>
      <c r="G8693">
        <v>2327</v>
      </c>
      <c r="H8693">
        <v>2306.5</v>
      </c>
      <c r="I8693">
        <v>145444.5</v>
      </c>
      <c r="K8693">
        <v>0.38600000000000001</v>
      </c>
      <c r="L8693">
        <v>1E-3</v>
      </c>
      <c r="M8693">
        <v>75589.324999999997</v>
      </c>
      <c r="N8693">
        <v>5.9200000000000003E-2</v>
      </c>
      <c r="O8693">
        <v>23.387</v>
      </c>
      <c r="P8693">
        <v>4.5100000000000001E-2</v>
      </c>
      <c r="Q8693">
        <v>1268995.675</v>
      </c>
      <c r="R8693" t="s">
        <v>333</v>
      </c>
      <c r="S8693" t="s">
        <v>38</v>
      </c>
      <c r="T8693" t="s">
        <v>89</v>
      </c>
      <c r="V8693" t="s">
        <v>608</v>
      </c>
      <c r="Y8693" t="s">
        <v>107</v>
      </c>
    </row>
    <row r="8694" spans="1:25" x14ac:dyDescent="0.45">
      <c r="A8694" t="s">
        <v>335</v>
      </c>
      <c r="B8694" t="s">
        <v>703</v>
      </c>
      <c r="C8694">
        <v>54076</v>
      </c>
      <c r="D8694">
        <v>1</v>
      </c>
      <c r="F8694">
        <v>2014</v>
      </c>
      <c r="G8694">
        <v>5144</v>
      </c>
      <c r="H8694">
        <v>5128</v>
      </c>
      <c r="I8694">
        <v>340573</v>
      </c>
      <c r="K8694">
        <v>0.83199999999999996</v>
      </c>
      <c r="L8694">
        <v>1E-3</v>
      </c>
      <c r="M8694">
        <v>170259.97500000001</v>
      </c>
      <c r="N8694">
        <v>5.9200000000000003E-2</v>
      </c>
      <c r="O8694">
        <v>47.249000000000002</v>
      </c>
      <c r="P8694">
        <v>3.56E-2</v>
      </c>
      <c r="Q8694">
        <v>2862441.35</v>
      </c>
      <c r="R8694" t="s">
        <v>333</v>
      </c>
      <c r="S8694" t="s">
        <v>38</v>
      </c>
      <c r="T8694" t="s">
        <v>89</v>
      </c>
      <c r="V8694" t="s">
        <v>608</v>
      </c>
      <c r="Y8694" t="s">
        <v>107</v>
      </c>
    </row>
    <row r="8695" spans="1:25" x14ac:dyDescent="0.45">
      <c r="A8695" t="s">
        <v>335</v>
      </c>
      <c r="B8695" t="s">
        <v>703</v>
      </c>
      <c r="C8695">
        <v>54076</v>
      </c>
      <c r="D8695">
        <v>1</v>
      </c>
      <c r="F8695">
        <v>2015</v>
      </c>
      <c r="G8695">
        <v>6008</v>
      </c>
      <c r="H8695">
        <v>5997.25</v>
      </c>
      <c r="I8695">
        <v>402615.75</v>
      </c>
      <c r="K8695">
        <v>1.0249999999999999</v>
      </c>
      <c r="L8695">
        <v>1E-3</v>
      </c>
      <c r="M8695">
        <v>207134.97500000001</v>
      </c>
      <c r="N8695">
        <v>5.91E-2</v>
      </c>
      <c r="O8695">
        <v>57.954999999999998</v>
      </c>
      <c r="P8695">
        <v>3.4599999999999999E-2</v>
      </c>
      <c r="Q8695">
        <v>3481924.45</v>
      </c>
      <c r="R8695" t="s">
        <v>333</v>
      </c>
      <c r="S8695" t="s">
        <v>38</v>
      </c>
      <c r="T8695" t="s">
        <v>89</v>
      </c>
      <c r="V8695" t="s">
        <v>608</v>
      </c>
      <c r="Y8695" t="s">
        <v>146</v>
      </c>
    </row>
    <row r="8696" spans="1:25" x14ac:dyDescent="0.45">
      <c r="A8696" t="s">
        <v>335</v>
      </c>
      <c r="B8696" t="s">
        <v>703</v>
      </c>
      <c r="C8696">
        <v>54076</v>
      </c>
      <c r="D8696">
        <v>1</v>
      </c>
      <c r="F8696">
        <v>2016</v>
      </c>
      <c r="G8696">
        <v>2040</v>
      </c>
      <c r="H8696">
        <v>2008.5</v>
      </c>
      <c r="I8696">
        <v>124240.25</v>
      </c>
      <c r="K8696">
        <v>0.32700000000000001</v>
      </c>
      <c r="L8696">
        <v>8.9999999999999998E-4</v>
      </c>
      <c r="M8696">
        <v>65271.1</v>
      </c>
      <c r="N8696">
        <v>5.91E-2</v>
      </c>
      <c r="O8696">
        <v>20.731999999999999</v>
      </c>
      <c r="P8696">
        <v>4.4600000000000001E-2</v>
      </c>
      <c r="Q8696">
        <v>1098285.625</v>
      </c>
      <c r="R8696" t="s">
        <v>333</v>
      </c>
      <c r="S8696" t="s">
        <v>38</v>
      </c>
      <c r="T8696" t="s">
        <v>89</v>
      </c>
      <c r="V8696" t="s">
        <v>608</v>
      </c>
      <c r="Y8696" t="s">
        <v>146</v>
      </c>
    </row>
    <row r="8697" spans="1:25" x14ac:dyDescent="0.45">
      <c r="A8697" t="s">
        <v>335</v>
      </c>
      <c r="B8697" t="s">
        <v>703</v>
      </c>
      <c r="C8697">
        <v>54076</v>
      </c>
      <c r="D8697">
        <v>1</v>
      </c>
      <c r="F8697">
        <v>2017</v>
      </c>
      <c r="G8697">
        <v>1452</v>
      </c>
      <c r="H8697">
        <v>1403.25</v>
      </c>
      <c r="I8697">
        <v>85337</v>
      </c>
      <c r="K8697">
        <v>0.23</v>
      </c>
      <c r="L8697">
        <v>1E-3</v>
      </c>
      <c r="M8697">
        <v>45535.025000000001</v>
      </c>
      <c r="N8697">
        <v>5.91E-2</v>
      </c>
      <c r="O8697">
        <v>14.997</v>
      </c>
      <c r="P8697">
        <v>4.6600000000000003E-2</v>
      </c>
      <c r="Q8697">
        <v>766197.6</v>
      </c>
      <c r="R8697" t="s">
        <v>333</v>
      </c>
      <c r="S8697" t="s">
        <v>38</v>
      </c>
      <c r="T8697" t="s">
        <v>89</v>
      </c>
      <c r="V8697" t="s">
        <v>608</v>
      </c>
      <c r="Y8697" t="s">
        <v>147</v>
      </c>
    </row>
    <row r="8698" spans="1:25" x14ac:dyDescent="0.45">
      <c r="A8698" t="s">
        <v>335</v>
      </c>
      <c r="B8698" t="s">
        <v>703</v>
      </c>
      <c r="C8698">
        <v>54076</v>
      </c>
      <c r="D8698">
        <v>1</v>
      </c>
      <c r="F8698">
        <v>2018</v>
      </c>
      <c r="G8698">
        <v>2226</v>
      </c>
      <c r="H8698">
        <v>2161.5</v>
      </c>
      <c r="I8698">
        <v>134660.5</v>
      </c>
      <c r="K8698">
        <v>0.35199999999999998</v>
      </c>
      <c r="L8698">
        <v>1E-3</v>
      </c>
      <c r="M8698">
        <v>69788.574999999997</v>
      </c>
      <c r="N8698">
        <v>5.91E-2</v>
      </c>
      <c r="O8698">
        <v>21.923999999999999</v>
      </c>
      <c r="P8698">
        <v>4.3200000000000002E-2</v>
      </c>
      <c r="Q8698">
        <v>1174054.7</v>
      </c>
      <c r="R8698" t="s">
        <v>333</v>
      </c>
      <c r="S8698" t="s">
        <v>38</v>
      </c>
      <c r="T8698" t="s">
        <v>89</v>
      </c>
      <c r="V8698" t="s">
        <v>608</v>
      </c>
      <c r="Y8698" t="s">
        <v>147</v>
      </c>
    </row>
    <row r="8699" spans="1:25" x14ac:dyDescent="0.45">
      <c r="A8699" t="s">
        <v>335</v>
      </c>
      <c r="B8699" t="s">
        <v>703</v>
      </c>
      <c r="C8699">
        <v>54076</v>
      </c>
      <c r="D8699">
        <v>1</v>
      </c>
      <c r="F8699">
        <v>2019</v>
      </c>
      <c r="G8699">
        <v>1985</v>
      </c>
      <c r="H8699">
        <v>1927.25</v>
      </c>
      <c r="I8699">
        <v>120542</v>
      </c>
      <c r="K8699">
        <v>0.314</v>
      </c>
      <c r="L8699">
        <v>1E-3</v>
      </c>
      <c r="M8699">
        <v>62272.6</v>
      </c>
      <c r="N8699">
        <v>5.91E-2</v>
      </c>
      <c r="O8699">
        <v>19.395</v>
      </c>
      <c r="P8699">
        <v>4.2200000000000001E-2</v>
      </c>
      <c r="Q8699">
        <v>1047455.95</v>
      </c>
      <c r="R8699" t="s">
        <v>333</v>
      </c>
      <c r="S8699" t="s">
        <v>38</v>
      </c>
      <c r="T8699" t="s">
        <v>89</v>
      </c>
      <c r="V8699" t="s">
        <v>608</v>
      </c>
      <c r="Y8699" t="s">
        <v>147</v>
      </c>
    </row>
    <row r="8700" spans="1:25" x14ac:dyDescent="0.45">
      <c r="A8700" t="s">
        <v>335</v>
      </c>
      <c r="B8700" t="s">
        <v>703</v>
      </c>
      <c r="C8700">
        <v>54076</v>
      </c>
      <c r="D8700">
        <v>1</v>
      </c>
      <c r="F8700">
        <v>2020</v>
      </c>
      <c r="G8700">
        <v>1474</v>
      </c>
      <c r="H8700">
        <v>1412.25</v>
      </c>
      <c r="I8700">
        <v>85750</v>
      </c>
      <c r="K8700">
        <v>0.224</v>
      </c>
      <c r="L8700">
        <v>1E-3</v>
      </c>
      <c r="M8700">
        <v>44458.974999999999</v>
      </c>
      <c r="N8700">
        <v>5.91E-2</v>
      </c>
      <c r="O8700">
        <v>14.478</v>
      </c>
      <c r="P8700">
        <v>4.6199999999999998E-2</v>
      </c>
      <c r="Q8700">
        <v>748123.95</v>
      </c>
      <c r="R8700" t="s">
        <v>333</v>
      </c>
      <c r="S8700" t="s">
        <v>38</v>
      </c>
      <c r="T8700" t="s">
        <v>89</v>
      </c>
      <c r="V8700" t="s">
        <v>608</v>
      </c>
      <c r="Y8700" t="s">
        <v>147</v>
      </c>
    </row>
    <row r="8701" spans="1:25" x14ac:dyDescent="0.45">
      <c r="A8701" t="s">
        <v>335</v>
      </c>
      <c r="B8701" t="s">
        <v>703</v>
      </c>
      <c r="C8701">
        <v>54076</v>
      </c>
      <c r="D8701">
        <v>1</v>
      </c>
      <c r="F8701">
        <v>2021</v>
      </c>
      <c r="G8701">
        <v>916</v>
      </c>
      <c r="H8701">
        <v>882</v>
      </c>
      <c r="I8701">
        <v>53887.75</v>
      </c>
      <c r="K8701">
        <v>0.14299999999999999</v>
      </c>
      <c r="L8701">
        <v>1E-3</v>
      </c>
      <c r="M8701">
        <v>28388.325000000001</v>
      </c>
      <c r="N8701">
        <v>5.91E-2</v>
      </c>
      <c r="O8701">
        <v>8.99</v>
      </c>
      <c r="P8701">
        <v>4.3999999999999997E-2</v>
      </c>
      <c r="Q8701">
        <v>477669.92499999999</v>
      </c>
      <c r="R8701" t="s">
        <v>333</v>
      </c>
      <c r="S8701" t="s">
        <v>38</v>
      </c>
      <c r="T8701" t="s">
        <v>89</v>
      </c>
      <c r="V8701" t="s">
        <v>608</v>
      </c>
      <c r="Y8701" t="s">
        <v>152</v>
      </c>
    </row>
    <row r="8702" spans="1:25" x14ac:dyDescent="0.45">
      <c r="A8702" t="s">
        <v>335</v>
      </c>
      <c r="B8702" t="s">
        <v>703</v>
      </c>
      <c r="C8702">
        <v>54076</v>
      </c>
      <c r="D8702">
        <v>1</v>
      </c>
      <c r="F8702">
        <v>2022</v>
      </c>
      <c r="G8702">
        <v>1667</v>
      </c>
      <c r="H8702">
        <v>1616.75</v>
      </c>
      <c r="I8702">
        <v>103194</v>
      </c>
      <c r="K8702">
        <v>0.27300000000000002</v>
      </c>
      <c r="L8702">
        <v>1E-3</v>
      </c>
      <c r="M8702">
        <v>54040.7</v>
      </c>
      <c r="N8702">
        <v>5.9200000000000003E-2</v>
      </c>
      <c r="O8702">
        <v>17.001999999999999</v>
      </c>
      <c r="P8702">
        <v>4.3099999999999999E-2</v>
      </c>
      <c r="Q8702">
        <v>908254.35</v>
      </c>
      <c r="R8702" t="s">
        <v>333</v>
      </c>
      <c r="S8702" t="s">
        <v>38</v>
      </c>
      <c r="T8702" t="s">
        <v>89</v>
      </c>
      <c r="V8702" t="s">
        <v>608</v>
      </c>
      <c r="Y8702" t="s">
        <v>152</v>
      </c>
    </row>
    <row r="8703" spans="1:25" x14ac:dyDescent="0.45">
      <c r="A8703" t="s">
        <v>335</v>
      </c>
      <c r="B8703" t="s">
        <v>703</v>
      </c>
      <c r="C8703">
        <v>54076</v>
      </c>
      <c r="D8703">
        <v>1</v>
      </c>
      <c r="F8703">
        <v>2023</v>
      </c>
      <c r="G8703">
        <v>617</v>
      </c>
      <c r="H8703">
        <v>595.5</v>
      </c>
      <c r="I8703">
        <v>36915.75</v>
      </c>
      <c r="K8703">
        <v>9.7000000000000003E-2</v>
      </c>
      <c r="L8703">
        <v>1E-3</v>
      </c>
      <c r="M8703">
        <v>19361.025000000001</v>
      </c>
      <c r="N8703">
        <v>5.9200000000000003E-2</v>
      </c>
      <c r="O8703">
        <v>6.1219999999999999</v>
      </c>
      <c r="P8703">
        <v>4.3999999999999997E-2</v>
      </c>
      <c r="Q8703">
        <v>325074.45</v>
      </c>
      <c r="R8703" t="s">
        <v>333</v>
      </c>
      <c r="S8703" t="s">
        <v>38</v>
      </c>
      <c r="T8703" t="s">
        <v>89</v>
      </c>
      <c r="V8703" t="s">
        <v>608</v>
      </c>
      <c r="Y8703" t="s">
        <v>152</v>
      </c>
    </row>
    <row r="8704" spans="1:25" x14ac:dyDescent="0.45">
      <c r="A8704" t="s">
        <v>335</v>
      </c>
      <c r="B8704" t="s">
        <v>703</v>
      </c>
      <c r="C8704">
        <v>54076</v>
      </c>
      <c r="D8704">
        <v>1</v>
      </c>
      <c r="F8704">
        <v>2024</v>
      </c>
      <c r="G8704">
        <v>247</v>
      </c>
      <c r="H8704">
        <v>239.75</v>
      </c>
      <c r="I8704">
        <v>15194</v>
      </c>
      <c r="K8704">
        <v>3.7999999999999999E-2</v>
      </c>
      <c r="L8704">
        <v>1E-3</v>
      </c>
      <c r="M8704">
        <v>7644.2749999999996</v>
      </c>
      <c r="N8704">
        <v>5.91E-2</v>
      </c>
      <c r="O8704">
        <v>2.492</v>
      </c>
      <c r="P8704">
        <v>4.6800000000000001E-2</v>
      </c>
      <c r="Q8704">
        <v>128639.425</v>
      </c>
      <c r="R8704" t="s">
        <v>333</v>
      </c>
      <c r="S8704" t="s">
        <v>38</v>
      </c>
      <c r="T8704" t="s">
        <v>89</v>
      </c>
      <c r="V8704" t="s">
        <v>608</v>
      </c>
      <c r="Y8704" t="s">
        <v>152</v>
      </c>
    </row>
    <row r="8705" spans="1:25" x14ac:dyDescent="0.45">
      <c r="A8705" t="s">
        <v>335</v>
      </c>
      <c r="B8705" t="s">
        <v>704</v>
      </c>
      <c r="C8705">
        <v>54099</v>
      </c>
      <c r="D8705">
        <v>44</v>
      </c>
      <c r="F8705">
        <v>2009</v>
      </c>
      <c r="G8705">
        <v>8094</v>
      </c>
      <c r="H8705">
        <v>8085.16</v>
      </c>
      <c r="J8705">
        <v>2458484.4300000002</v>
      </c>
      <c r="O8705">
        <v>366.82</v>
      </c>
      <c r="P8705">
        <v>0.22339999999999999</v>
      </c>
      <c r="Q8705">
        <v>3299326.9569999999</v>
      </c>
      <c r="R8705" t="s">
        <v>923</v>
      </c>
      <c r="S8705" t="s">
        <v>94</v>
      </c>
      <c r="T8705" t="s">
        <v>63</v>
      </c>
      <c r="V8705" t="s">
        <v>705</v>
      </c>
      <c r="W8705" t="s">
        <v>706</v>
      </c>
      <c r="Y8705" t="s">
        <v>29</v>
      </c>
    </row>
    <row r="8706" spans="1:25" x14ac:dyDescent="0.45">
      <c r="A8706" t="s">
        <v>335</v>
      </c>
      <c r="B8706" t="s">
        <v>704</v>
      </c>
      <c r="C8706">
        <v>54099</v>
      </c>
      <c r="D8706">
        <v>44</v>
      </c>
      <c r="F8706">
        <v>2010</v>
      </c>
      <c r="G8706">
        <v>8489</v>
      </c>
      <c r="H8706">
        <v>8475</v>
      </c>
      <c r="J8706">
        <v>2687920.02</v>
      </c>
      <c r="O8706">
        <v>415.351</v>
      </c>
      <c r="P8706">
        <v>0.2366</v>
      </c>
      <c r="Q8706">
        <v>3521234.3259999999</v>
      </c>
      <c r="R8706" t="s">
        <v>923</v>
      </c>
      <c r="S8706" t="s">
        <v>94</v>
      </c>
      <c r="T8706" t="s">
        <v>63</v>
      </c>
      <c r="V8706" t="s">
        <v>705</v>
      </c>
      <c r="W8706" t="s">
        <v>706</v>
      </c>
      <c r="Y8706" t="s">
        <v>29</v>
      </c>
    </row>
    <row r="8707" spans="1:25" x14ac:dyDescent="0.45">
      <c r="A8707" t="s">
        <v>335</v>
      </c>
      <c r="B8707" t="s">
        <v>704</v>
      </c>
      <c r="C8707">
        <v>54099</v>
      </c>
      <c r="D8707">
        <v>44</v>
      </c>
      <c r="F8707">
        <v>2011</v>
      </c>
      <c r="G8707">
        <v>8476</v>
      </c>
      <c r="H8707">
        <v>8468.51</v>
      </c>
      <c r="J8707">
        <v>2556741.2400000002</v>
      </c>
      <c r="O8707">
        <v>405.85300000000001</v>
      </c>
      <c r="P8707">
        <v>0.22409999999999999</v>
      </c>
      <c r="Q8707">
        <v>3618142.3879999998</v>
      </c>
      <c r="R8707" t="s">
        <v>923</v>
      </c>
      <c r="S8707" t="s">
        <v>94</v>
      </c>
      <c r="T8707" t="s">
        <v>63</v>
      </c>
      <c r="V8707" t="s">
        <v>705</v>
      </c>
      <c r="W8707" t="s">
        <v>706</v>
      </c>
      <c r="Y8707" t="s">
        <v>29</v>
      </c>
    </row>
    <row r="8708" spans="1:25" x14ac:dyDescent="0.45">
      <c r="A8708" t="s">
        <v>335</v>
      </c>
      <c r="B8708" t="s">
        <v>704</v>
      </c>
      <c r="C8708">
        <v>54099</v>
      </c>
      <c r="D8708">
        <v>44</v>
      </c>
      <c r="F8708">
        <v>2012</v>
      </c>
      <c r="G8708">
        <v>8517</v>
      </c>
      <c r="H8708">
        <v>8505.48</v>
      </c>
      <c r="J8708">
        <v>2371891.7599999998</v>
      </c>
      <c r="O8708">
        <v>396.625</v>
      </c>
      <c r="P8708">
        <v>0.23430000000000001</v>
      </c>
      <c r="Q8708">
        <v>3393924.2689999999</v>
      </c>
      <c r="R8708" t="s">
        <v>923</v>
      </c>
      <c r="S8708" t="s">
        <v>94</v>
      </c>
      <c r="T8708" t="s">
        <v>63</v>
      </c>
      <c r="V8708" t="s">
        <v>707</v>
      </c>
      <c r="W8708" t="s">
        <v>706</v>
      </c>
      <c r="Y8708" t="s">
        <v>29</v>
      </c>
    </row>
    <row r="8709" spans="1:25" x14ac:dyDescent="0.45">
      <c r="A8709" t="s">
        <v>335</v>
      </c>
      <c r="B8709" t="s">
        <v>704</v>
      </c>
      <c r="C8709">
        <v>54099</v>
      </c>
      <c r="D8709">
        <v>44</v>
      </c>
      <c r="F8709">
        <v>2013</v>
      </c>
      <c r="G8709">
        <v>8479</v>
      </c>
      <c r="H8709">
        <v>8471.5499999999993</v>
      </c>
      <c r="J8709">
        <v>2427374.2000000002</v>
      </c>
      <c r="O8709">
        <v>390.34399999999999</v>
      </c>
      <c r="P8709">
        <v>0.23300000000000001</v>
      </c>
      <c r="Q8709">
        <v>3357994.0249999999</v>
      </c>
      <c r="R8709" t="s">
        <v>923</v>
      </c>
      <c r="S8709" t="s">
        <v>94</v>
      </c>
      <c r="T8709" t="s">
        <v>63</v>
      </c>
      <c r="V8709" t="s">
        <v>109</v>
      </c>
      <c r="W8709" t="s">
        <v>706</v>
      </c>
      <c r="Y8709" t="s">
        <v>29</v>
      </c>
    </row>
    <row r="8710" spans="1:25" x14ac:dyDescent="0.45">
      <c r="A8710" t="s">
        <v>335</v>
      </c>
      <c r="B8710" t="s">
        <v>704</v>
      </c>
      <c r="C8710">
        <v>54099</v>
      </c>
      <c r="D8710">
        <v>44</v>
      </c>
      <c r="F8710">
        <v>2014</v>
      </c>
      <c r="G8710">
        <v>8531</v>
      </c>
      <c r="H8710">
        <v>8521.19</v>
      </c>
      <c r="J8710">
        <v>2605820.7000000002</v>
      </c>
      <c r="O8710">
        <v>406.399</v>
      </c>
      <c r="P8710">
        <v>0.22819999999999999</v>
      </c>
      <c r="Q8710">
        <v>3564950.7429999998</v>
      </c>
      <c r="R8710" t="s">
        <v>923</v>
      </c>
      <c r="S8710" t="s">
        <v>94</v>
      </c>
      <c r="T8710" t="s">
        <v>63</v>
      </c>
      <c r="V8710" t="s">
        <v>109</v>
      </c>
      <c r="W8710" t="s">
        <v>706</v>
      </c>
      <c r="Y8710" t="s">
        <v>29</v>
      </c>
    </row>
    <row r="8711" spans="1:25" x14ac:dyDescent="0.45">
      <c r="A8711" t="s">
        <v>335</v>
      </c>
      <c r="B8711" t="s">
        <v>704</v>
      </c>
      <c r="C8711">
        <v>54099</v>
      </c>
      <c r="D8711">
        <v>44</v>
      </c>
      <c r="F8711">
        <v>2015</v>
      </c>
      <c r="G8711">
        <v>7984</v>
      </c>
      <c r="H8711">
        <v>7964.92</v>
      </c>
      <c r="J8711">
        <v>2412627.17</v>
      </c>
      <c r="O8711">
        <v>358.51</v>
      </c>
      <c r="P8711">
        <v>0.20599999999999999</v>
      </c>
      <c r="Q8711">
        <v>3419887.8930000002</v>
      </c>
      <c r="R8711" t="s">
        <v>923</v>
      </c>
      <c r="S8711" t="s">
        <v>708</v>
      </c>
      <c r="T8711" t="s">
        <v>63</v>
      </c>
      <c r="V8711" t="s">
        <v>109</v>
      </c>
      <c r="W8711" t="s">
        <v>706</v>
      </c>
      <c r="Y8711" t="s">
        <v>30</v>
      </c>
    </row>
    <row r="8712" spans="1:25" x14ac:dyDescent="0.45">
      <c r="A8712" t="s">
        <v>335</v>
      </c>
      <c r="B8712" t="s">
        <v>704</v>
      </c>
      <c r="C8712">
        <v>54099</v>
      </c>
      <c r="D8712">
        <v>44</v>
      </c>
      <c r="F8712">
        <v>2016</v>
      </c>
      <c r="G8712">
        <v>8480</v>
      </c>
      <c r="H8712">
        <v>8468.9</v>
      </c>
      <c r="J8712">
        <v>2546729.31</v>
      </c>
      <c r="O8712">
        <v>343.34699999999998</v>
      </c>
      <c r="P8712">
        <v>0.1915</v>
      </c>
      <c r="Q8712">
        <v>3607511.659</v>
      </c>
      <c r="R8712" t="s">
        <v>923</v>
      </c>
      <c r="S8712" t="s">
        <v>708</v>
      </c>
      <c r="T8712" t="s">
        <v>63</v>
      </c>
      <c r="V8712" t="s">
        <v>109</v>
      </c>
      <c r="W8712" t="s">
        <v>709</v>
      </c>
      <c r="Y8712" t="s">
        <v>30</v>
      </c>
    </row>
    <row r="8713" spans="1:25" x14ac:dyDescent="0.45">
      <c r="A8713" t="s">
        <v>335</v>
      </c>
      <c r="B8713" t="s">
        <v>704</v>
      </c>
      <c r="C8713">
        <v>54099</v>
      </c>
      <c r="D8713">
        <v>44</v>
      </c>
      <c r="F8713">
        <v>2017</v>
      </c>
      <c r="G8713">
        <v>8532</v>
      </c>
      <c r="H8713">
        <v>8518.35</v>
      </c>
      <c r="J8713">
        <v>2557619.16</v>
      </c>
      <c r="O8713">
        <v>308.48399999999998</v>
      </c>
      <c r="P8713">
        <v>0.17949999999999999</v>
      </c>
      <c r="Q8713">
        <v>3373384.4509999999</v>
      </c>
      <c r="R8713" t="s">
        <v>923</v>
      </c>
      <c r="S8713" t="s">
        <v>708</v>
      </c>
      <c r="T8713" t="s">
        <v>63</v>
      </c>
      <c r="V8713" t="s">
        <v>109</v>
      </c>
      <c r="W8713" t="s">
        <v>710</v>
      </c>
      <c r="Y8713" t="s">
        <v>30</v>
      </c>
    </row>
    <row r="8714" spans="1:25" x14ac:dyDescent="0.45">
      <c r="A8714" t="s">
        <v>335</v>
      </c>
      <c r="B8714" t="s">
        <v>704</v>
      </c>
      <c r="C8714">
        <v>54099</v>
      </c>
      <c r="D8714">
        <v>44</v>
      </c>
      <c r="F8714">
        <v>2018</v>
      </c>
      <c r="G8714">
        <v>8410</v>
      </c>
      <c r="H8714">
        <v>8395.93</v>
      </c>
      <c r="J8714">
        <v>2528089.5299999998</v>
      </c>
      <c r="O8714">
        <v>332.10599999999999</v>
      </c>
      <c r="P8714">
        <v>0.18340000000000001</v>
      </c>
      <c r="Q8714">
        <v>3594732.2420000001</v>
      </c>
      <c r="R8714" t="s">
        <v>923</v>
      </c>
      <c r="S8714" t="s">
        <v>708</v>
      </c>
      <c r="T8714" t="s">
        <v>63</v>
      </c>
      <c r="V8714" t="s">
        <v>109</v>
      </c>
      <c r="W8714" t="s">
        <v>710</v>
      </c>
      <c r="Y8714" t="s">
        <v>30</v>
      </c>
    </row>
    <row r="8715" spans="1:25" x14ac:dyDescent="0.45">
      <c r="A8715" t="s">
        <v>335</v>
      </c>
      <c r="B8715" t="s">
        <v>704</v>
      </c>
      <c r="C8715">
        <v>54099</v>
      </c>
      <c r="D8715">
        <v>44</v>
      </c>
      <c r="F8715">
        <v>2019</v>
      </c>
      <c r="G8715">
        <v>8288</v>
      </c>
      <c r="H8715">
        <v>8279.0300000000007</v>
      </c>
      <c r="J8715">
        <v>2251377.23</v>
      </c>
      <c r="O8715">
        <v>302.35399999999998</v>
      </c>
      <c r="P8715">
        <v>0.1797</v>
      </c>
      <c r="Q8715">
        <v>3398089.645</v>
      </c>
      <c r="R8715" t="s">
        <v>923</v>
      </c>
      <c r="S8715" t="s">
        <v>708</v>
      </c>
      <c r="T8715" t="s">
        <v>63</v>
      </c>
      <c r="V8715" t="s">
        <v>109</v>
      </c>
      <c r="W8715" t="s">
        <v>710</v>
      </c>
      <c r="Y8715" t="s">
        <v>30</v>
      </c>
    </row>
    <row r="8716" spans="1:25" x14ac:dyDescent="0.45">
      <c r="A8716" t="s">
        <v>335</v>
      </c>
      <c r="B8716" t="s">
        <v>704</v>
      </c>
      <c r="C8716">
        <v>54099</v>
      </c>
      <c r="D8716">
        <v>44</v>
      </c>
      <c r="F8716">
        <v>2020</v>
      </c>
      <c r="G8716">
        <v>8181</v>
      </c>
      <c r="H8716">
        <v>8162.86</v>
      </c>
      <c r="J8716">
        <v>2055081.62</v>
      </c>
      <c r="O8716">
        <v>270.262</v>
      </c>
      <c r="P8716">
        <v>0.17299999999999999</v>
      </c>
      <c r="Q8716">
        <v>3099057.6239999998</v>
      </c>
      <c r="R8716" t="s">
        <v>923</v>
      </c>
      <c r="S8716" t="s">
        <v>708</v>
      </c>
      <c r="T8716" t="s">
        <v>63</v>
      </c>
      <c r="V8716" t="s">
        <v>109</v>
      </c>
      <c r="W8716" t="s">
        <v>710</v>
      </c>
      <c r="Y8716" t="s">
        <v>30</v>
      </c>
    </row>
    <row r="8717" spans="1:25" x14ac:dyDescent="0.45">
      <c r="A8717" t="s">
        <v>335</v>
      </c>
      <c r="B8717" t="s">
        <v>704</v>
      </c>
      <c r="C8717">
        <v>54099</v>
      </c>
      <c r="D8717">
        <v>44</v>
      </c>
      <c r="F8717">
        <v>2021</v>
      </c>
      <c r="G8717">
        <v>8498</v>
      </c>
      <c r="H8717">
        <v>8491.73</v>
      </c>
      <c r="J8717">
        <v>2316664.46</v>
      </c>
      <c r="O8717">
        <v>288.61200000000002</v>
      </c>
      <c r="P8717">
        <v>0.16850000000000001</v>
      </c>
      <c r="Q8717">
        <v>3361395.9479999999</v>
      </c>
      <c r="R8717" t="s">
        <v>923</v>
      </c>
      <c r="S8717" t="s">
        <v>708</v>
      </c>
      <c r="T8717" t="s">
        <v>63</v>
      </c>
      <c r="V8717" t="s">
        <v>109</v>
      </c>
      <c r="W8717" t="s">
        <v>710</v>
      </c>
      <c r="Y8717" t="s">
        <v>30</v>
      </c>
    </row>
    <row r="8718" spans="1:25" x14ac:dyDescent="0.45">
      <c r="A8718" t="s">
        <v>335</v>
      </c>
      <c r="B8718" t="s">
        <v>704</v>
      </c>
      <c r="C8718">
        <v>54099</v>
      </c>
      <c r="D8718">
        <v>44</v>
      </c>
      <c r="F8718">
        <v>2022</v>
      </c>
      <c r="G8718">
        <v>8405</v>
      </c>
      <c r="H8718">
        <v>8398.4599999999991</v>
      </c>
      <c r="J8718">
        <v>2405843.9300000002</v>
      </c>
      <c r="O8718">
        <v>284.36799999999999</v>
      </c>
      <c r="P8718">
        <v>0.1673</v>
      </c>
      <c r="Q8718">
        <v>3338652.9879999999</v>
      </c>
      <c r="R8718" t="s">
        <v>923</v>
      </c>
      <c r="S8718" t="s">
        <v>708</v>
      </c>
      <c r="T8718" t="s">
        <v>63</v>
      </c>
      <c r="V8718" t="s">
        <v>109</v>
      </c>
      <c r="W8718" t="s">
        <v>710</v>
      </c>
      <c r="Y8718" t="s">
        <v>30</v>
      </c>
    </row>
    <row r="8719" spans="1:25" x14ac:dyDescent="0.45">
      <c r="A8719" t="s">
        <v>335</v>
      </c>
      <c r="B8719" t="s">
        <v>704</v>
      </c>
      <c r="C8719">
        <v>54099</v>
      </c>
      <c r="D8719">
        <v>44</v>
      </c>
      <c r="F8719">
        <v>2023</v>
      </c>
      <c r="G8719">
        <v>8161</v>
      </c>
      <c r="H8719">
        <v>8149.17</v>
      </c>
      <c r="J8719">
        <v>2321725.3199999998</v>
      </c>
      <c r="O8719">
        <v>292.86</v>
      </c>
      <c r="P8719">
        <v>0.17269999999999999</v>
      </c>
      <c r="Q8719">
        <v>3312793.9559999998</v>
      </c>
      <c r="R8719" t="s">
        <v>923</v>
      </c>
      <c r="S8719" t="s">
        <v>708</v>
      </c>
      <c r="T8719" t="s">
        <v>63</v>
      </c>
      <c r="V8719" t="s">
        <v>109</v>
      </c>
      <c r="W8719" t="s">
        <v>710</v>
      </c>
      <c r="Y8719" t="s">
        <v>30</v>
      </c>
    </row>
    <row r="8720" spans="1:25" x14ac:dyDescent="0.45">
      <c r="A8720" t="s">
        <v>335</v>
      </c>
      <c r="B8720" t="s">
        <v>704</v>
      </c>
      <c r="C8720">
        <v>54099</v>
      </c>
      <c r="D8720">
        <v>44</v>
      </c>
      <c r="F8720">
        <v>2024</v>
      </c>
      <c r="G8720">
        <v>3885</v>
      </c>
      <c r="H8720">
        <v>3879.83</v>
      </c>
      <c r="J8720">
        <v>1174982.56</v>
      </c>
      <c r="O8720">
        <v>138.821</v>
      </c>
      <c r="P8720">
        <v>0.17169999999999999</v>
      </c>
      <c r="Q8720">
        <v>1610952.547</v>
      </c>
      <c r="R8720" t="s">
        <v>923</v>
      </c>
      <c r="S8720" t="s">
        <v>708</v>
      </c>
      <c r="T8720" t="s">
        <v>63</v>
      </c>
      <c r="V8720" t="s">
        <v>109</v>
      </c>
      <c r="W8720" t="s">
        <v>710</v>
      </c>
      <c r="Y8720" t="s">
        <v>30</v>
      </c>
    </row>
    <row r="8721" spans="1:25" x14ac:dyDescent="0.45">
      <c r="A8721" t="s">
        <v>335</v>
      </c>
      <c r="B8721" t="s">
        <v>711</v>
      </c>
      <c r="C8721">
        <v>54114</v>
      </c>
      <c r="D8721" t="s">
        <v>606</v>
      </c>
      <c r="F8721">
        <v>2009</v>
      </c>
      <c r="G8721">
        <v>6331</v>
      </c>
      <c r="H8721">
        <v>6258.62</v>
      </c>
      <c r="I8721">
        <v>283737.63</v>
      </c>
      <c r="K8721">
        <v>0.85499999999999998</v>
      </c>
      <c r="L8721">
        <v>1E-3</v>
      </c>
      <c r="M8721">
        <v>169278.55600000001</v>
      </c>
      <c r="N8721">
        <v>5.9200000000000003E-2</v>
      </c>
      <c r="O8721">
        <v>30.196000000000002</v>
      </c>
      <c r="P8721">
        <v>2.24E-2</v>
      </c>
      <c r="Q8721">
        <v>2848386.128</v>
      </c>
      <c r="R8721" t="s">
        <v>333</v>
      </c>
      <c r="S8721" t="s">
        <v>38</v>
      </c>
      <c r="T8721" t="s">
        <v>89</v>
      </c>
      <c r="V8721" t="s">
        <v>40</v>
      </c>
      <c r="Y8721" t="s">
        <v>103</v>
      </c>
    </row>
    <row r="8722" spans="1:25" x14ac:dyDescent="0.45">
      <c r="A8722" t="s">
        <v>335</v>
      </c>
      <c r="B8722" t="s">
        <v>711</v>
      </c>
      <c r="C8722">
        <v>54114</v>
      </c>
      <c r="D8722" t="s">
        <v>606</v>
      </c>
      <c r="F8722">
        <v>2010</v>
      </c>
      <c r="G8722">
        <v>6688</v>
      </c>
      <c r="H8722">
        <v>6555.76</v>
      </c>
      <c r="I8722">
        <v>286336.08</v>
      </c>
      <c r="K8722">
        <v>0.85699999999999998</v>
      </c>
      <c r="L8722">
        <v>1E-3</v>
      </c>
      <c r="M8722">
        <v>169721.28700000001</v>
      </c>
      <c r="N8722">
        <v>5.9200000000000003E-2</v>
      </c>
      <c r="O8722">
        <v>29.518000000000001</v>
      </c>
      <c r="P8722">
        <v>2.2200000000000001E-2</v>
      </c>
      <c r="Q8722">
        <v>2855909.5469999998</v>
      </c>
      <c r="R8722" t="s">
        <v>333</v>
      </c>
      <c r="S8722" t="s">
        <v>38</v>
      </c>
      <c r="T8722" t="s">
        <v>89</v>
      </c>
      <c r="V8722" t="s">
        <v>40</v>
      </c>
      <c r="Y8722" t="s">
        <v>103</v>
      </c>
    </row>
    <row r="8723" spans="1:25" x14ac:dyDescent="0.45">
      <c r="A8723" t="s">
        <v>335</v>
      </c>
      <c r="B8723" t="s">
        <v>711</v>
      </c>
      <c r="C8723">
        <v>54114</v>
      </c>
      <c r="D8723" t="s">
        <v>606</v>
      </c>
      <c r="F8723">
        <v>2011</v>
      </c>
      <c r="G8723">
        <v>4569</v>
      </c>
      <c r="H8723">
        <v>4372.05</v>
      </c>
      <c r="I8723">
        <v>186739.49</v>
      </c>
      <c r="K8723">
        <v>0.68</v>
      </c>
      <c r="L8723">
        <v>1.1000000000000001E-3</v>
      </c>
      <c r="M8723">
        <v>110233.45</v>
      </c>
      <c r="N8723">
        <v>5.9200000000000003E-2</v>
      </c>
      <c r="O8723">
        <v>20.923999999999999</v>
      </c>
      <c r="P8723">
        <v>2.53E-2</v>
      </c>
      <c r="Q8723">
        <v>1854813.8589999999</v>
      </c>
      <c r="R8723" t="s">
        <v>333</v>
      </c>
      <c r="S8723" t="s">
        <v>38</v>
      </c>
      <c r="T8723" t="s">
        <v>89</v>
      </c>
      <c r="V8723" t="s">
        <v>40</v>
      </c>
      <c r="Y8723" t="s">
        <v>103</v>
      </c>
    </row>
    <row r="8724" spans="1:25" x14ac:dyDescent="0.45">
      <c r="A8724" t="s">
        <v>335</v>
      </c>
      <c r="B8724" t="s">
        <v>711</v>
      </c>
      <c r="C8724">
        <v>54114</v>
      </c>
      <c r="D8724" t="s">
        <v>606</v>
      </c>
      <c r="F8724">
        <v>2012</v>
      </c>
      <c r="G8724">
        <v>7653</v>
      </c>
      <c r="H8724">
        <v>7574.66</v>
      </c>
      <c r="I8724">
        <v>344106.44</v>
      </c>
      <c r="K8724">
        <v>1.099</v>
      </c>
      <c r="L8724">
        <v>1E-3</v>
      </c>
      <c r="M8724">
        <v>198575.64199999999</v>
      </c>
      <c r="N8724">
        <v>5.9200000000000003E-2</v>
      </c>
      <c r="O8724">
        <v>37.170999999999999</v>
      </c>
      <c r="P8724">
        <v>2.3199999999999998E-2</v>
      </c>
      <c r="Q8724">
        <v>3341325.656</v>
      </c>
      <c r="R8724" t="s">
        <v>333</v>
      </c>
      <c r="S8724" t="s">
        <v>38</v>
      </c>
      <c r="T8724" t="s">
        <v>89</v>
      </c>
      <c r="V8724" t="s">
        <v>40</v>
      </c>
      <c r="Y8724" t="s">
        <v>103</v>
      </c>
    </row>
    <row r="8725" spans="1:25" x14ac:dyDescent="0.45">
      <c r="A8725" t="s">
        <v>335</v>
      </c>
      <c r="B8725" t="s">
        <v>711</v>
      </c>
      <c r="C8725">
        <v>54114</v>
      </c>
      <c r="D8725" t="s">
        <v>606</v>
      </c>
      <c r="F8725">
        <v>2013</v>
      </c>
      <c r="G8725">
        <v>7175</v>
      </c>
      <c r="H8725">
        <v>7076.27</v>
      </c>
      <c r="I8725">
        <v>316728.83</v>
      </c>
      <c r="K8725">
        <v>1.3460000000000001</v>
      </c>
      <c r="L8725">
        <v>1.1000000000000001E-3</v>
      </c>
      <c r="M8725">
        <v>178757.405</v>
      </c>
      <c r="N8725">
        <v>5.9200000000000003E-2</v>
      </c>
      <c r="O8725">
        <v>37.441000000000003</v>
      </c>
      <c r="P8725">
        <v>2.58E-2</v>
      </c>
      <c r="Q8725">
        <v>3007624.5950000002</v>
      </c>
      <c r="R8725" t="s">
        <v>333</v>
      </c>
      <c r="S8725" t="s">
        <v>38</v>
      </c>
      <c r="T8725" t="s">
        <v>89</v>
      </c>
      <c r="V8725" t="s">
        <v>40</v>
      </c>
      <c r="Y8725" t="s">
        <v>103</v>
      </c>
    </row>
    <row r="8726" spans="1:25" x14ac:dyDescent="0.45">
      <c r="A8726" t="s">
        <v>335</v>
      </c>
      <c r="B8726" t="s">
        <v>711</v>
      </c>
      <c r="C8726">
        <v>54114</v>
      </c>
      <c r="D8726" t="s">
        <v>606</v>
      </c>
      <c r="F8726">
        <v>2014</v>
      </c>
      <c r="G8726">
        <v>7493</v>
      </c>
      <c r="H8726">
        <v>7359.49</v>
      </c>
      <c r="I8726">
        <v>332311.53999999998</v>
      </c>
      <c r="K8726">
        <v>4.5999999999999996</v>
      </c>
      <c r="L8726">
        <v>7.0000000000000001E-3</v>
      </c>
      <c r="M8726">
        <v>187141.75599999999</v>
      </c>
      <c r="N8726">
        <v>5.9299999999999999E-2</v>
      </c>
      <c r="O8726">
        <v>39.402999999999999</v>
      </c>
      <c r="P8726">
        <v>2.6499999999999999E-2</v>
      </c>
      <c r="Q8726">
        <v>3147257.298</v>
      </c>
      <c r="R8726" t="s">
        <v>333</v>
      </c>
      <c r="S8726" t="s">
        <v>38</v>
      </c>
      <c r="T8726" t="s">
        <v>89</v>
      </c>
      <c r="V8726" t="s">
        <v>40</v>
      </c>
      <c r="Y8726" t="s">
        <v>103</v>
      </c>
    </row>
    <row r="8727" spans="1:25" x14ac:dyDescent="0.45">
      <c r="A8727" t="s">
        <v>335</v>
      </c>
      <c r="B8727" t="s">
        <v>711</v>
      </c>
      <c r="C8727">
        <v>54114</v>
      </c>
      <c r="D8727" t="s">
        <v>606</v>
      </c>
      <c r="F8727">
        <v>2015</v>
      </c>
      <c r="G8727">
        <v>6528</v>
      </c>
      <c r="H8727">
        <v>6330.67</v>
      </c>
      <c r="I8727">
        <v>285945.96999999997</v>
      </c>
      <c r="K8727">
        <v>2.698</v>
      </c>
      <c r="L8727">
        <v>3.5999999999999999E-3</v>
      </c>
      <c r="M8727">
        <v>160597.49600000001</v>
      </c>
      <c r="N8727">
        <v>5.9200000000000003E-2</v>
      </c>
      <c r="O8727">
        <v>35.094000000000001</v>
      </c>
      <c r="P8727">
        <v>2.7400000000000001E-2</v>
      </c>
      <c r="Q8727">
        <v>2701454.7960000001</v>
      </c>
      <c r="R8727" t="s">
        <v>333</v>
      </c>
      <c r="S8727" t="s">
        <v>38</v>
      </c>
      <c r="T8727" t="s">
        <v>89</v>
      </c>
      <c r="V8727" t="s">
        <v>40</v>
      </c>
      <c r="Y8727" t="s">
        <v>159</v>
      </c>
    </row>
    <row r="8728" spans="1:25" x14ac:dyDescent="0.45">
      <c r="A8728" t="s">
        <v>335</v>
      </c>
      <c r="B8728" t="s">
        <v>711</v>
      </c>
      <c r="C8728">
        <v>54114</v>
      </c>
      <c r="D8728" t="s">
        <v>606</v>
      </c>
      <c r="F8728">
        <v>2016</v>
      </c>
      <c r="G8728">
        <v>6425</v>
      </c>
      <c r="H8728">
        <v>6305.97</v>
      </c>
      <c r="I8728">
        <v>281839.64</v>
      </c>
      <c r="K8728">
        <v>0.80700000000000005</v>
      </c>
      <c r="L8728">
        <v>1E-3</v>
      </c>
      <c r="M8728">
        <v>159853.296</v>
      </c>
      <c r="N8728">
        <v>5.9200000000000003E-2</v>
      </c>
      <c r="O8728">
        <v>35.965000000000003</v>
      </c>
      <c r="P8728">
        <v>2.7900000000000001E-2</v>
      </c>
      <c r="Q8728">
        <v>2689802.0830000001</v>
      </c>
      <c r="R8728" t="s">
        <v>333</v>
      </c>
      <c r="S8728" t="s">
        <v>38</v>
      </c>
      <c r="T8728" t="s">
        <v>89</v>
      </c>
      <c r="V8728" t="s">
        <v>40</v>
      </c>
      <c r="Y8728" t="s">
        <v>159</v>
      </c>
    </row>
    <row r="8729" spans="1:25" x14ac:dyDescent="0.45">
      <c r="A8729" t="s">
        <v>335</v>
      </c>
      <c r="B8729" t="s">
        <v>711</v>
      </c>
      <c r="C8729">
        <v>54114</v>
      </c>
      <c r="D8729" t="s">
        <v>606</v>
      </c>
      <c r="F8729">
        <v>2017</v>
      </c>
      <c r="G8729">
        <v>6956</v>
      </c>
      <c r="H8729">
        <v>6856.28</v>
      </c>
      <c r="I8729">
        <v>316448.56</v>
      </c>
      <c r="K8729">
        <v>0.91600000000000004</v>
      </c>
      <c r="L8729">
        <v>1E-3</v>
      </c>
      <c r="M8729">
        <v>180307.49900000001</v>
      </c>
      <c r="N8729">
        <v>5.9200000000000003E-2</v>
      </c>
      <c r="O8729">
        <v>39.448</v>
      </c>
      <c r="P8729">
        <v>2.69E-2</v>
      </c>
      <c r="Q8729">
        <v>3034085.14</v>
      </c>
      <c r="R8729" t="s">
        <v>333</v>
      </c>
      <c r="S8729" t="s">
        <v>38</v>
      </c>
      <c r="T8729" t="s">
        <v>89</v>
      </c>
      <c r="V8729" t="s">
        <v>40</v>
      </c>
      <c r="Y8729" t="s">
        <v>160</v>
      </c>
    </row>
    <row r="8730" spans="1:25" x14ac:dyDescent="0.45">
      <c r="A8730" t="s">
        <v>335</v>
      </c>
      <c r="B8730" t="s">
        <v>711</v>
      </c>
      <c r="C8730">
        <v>54114</v>
      </c>
      <c r="D8730" t="s">
        <v>606</v>
      </c>
      <c r="F8730">
        <v>2018</v>
      </c>
      <c r="G8730">
        <v>7334</v>
      </c>
      <c r="H8730">
        <v>7259.53</v>
      </c>
      <c r="I8730">
        <v>344396.79999999999</v>
      </c>
      <c r="K8730">
        <v>1.0189999999999999</v>
      </c>
      <c r="L8730">
        <v>1.4E-3</v>
      </c>
      <c r="M8730">
        <v>199356.54800000001</v>
      </c>
      <c r="N8730">
        <v>5.9200000000000003E-2</v>
      </c>
      <c r="O8730">
        <v>43.356999999999999</v>
      </c>
      <c r="P8730">
        <v>2.69E-2</v>
      </c>
      <c r="Q8730">
        <v>3354422.4780000001</v>
      </c>
      <c r="R8730" t="s">
        <v>333</v>
      </c>
      <c r="S8730" t="s">
        <v>38</v>
      </c>
      <c r="T8730" t="s">
        <v>89</v>
      </c>
      <c r="V8730" t="s">
        <v>40</v>
      </c>
      <c r="Y8730" t="s">
        <v>160</v>
      </c>
    </row>
    <row r="8731" spans="1:25" x14ac:dyDescent="0.45">
      <c r="A8731" t="s">
        <v>335</v>
      </c>
      <c r="B8731" t="s">
        <v>711</v>
      </c>
      <c r="C8731">
        <v>54114</v>
      </c>
      <c r="D8731" t="s">
        <v>606</v>
      </c>
      <c r="F8731">
        <v>2019</v>
      </c>
      <c r="G8731">
        <v>4326</v>
      </c>
      <c r="H8731">
        <v>4186.16</v>
      </c>
      <c r="I8731">
        <v>184571.88</v>
      </c>
      <c r="K8731">
        <v>0.54800000000000004</v>
      </c>
      <c r="L8731">
        <v>1E-3</v>
      </c>
      <c r="M8731">
        <v>108561.272</v>
      </c>
      <c r="N8731">
        <v>5.9200000000000003E-2</v>
      </c>
      <c r="O8731">
        <v>23.77</v>
      </c>
      <c r="P8731">
        <v>2.8400000000000002E-2</v>
      </c>
      <c r="Q8731">
        <v>1826754.9620000001</v>
      </c>
      <c r="R8731" t="s">
        <v>333</v>
      </c>
      <c r="S8731" t="s">
        <v>38</v>
      </c>
      <c r="T8731" t="s">
        <v>89</v>
      </c>
      <c r="V8731" t="s">
        <v>40</v>
      </c>
      <c r="Y8731" t="s">
        <v>160</v>
      </c>
    </row>
    <row r="8732" spans="1:25" x14ac:dyDescent="0.45">
      <c r="A8732" t="s">
        <v>335</v>
      </c>
      <c r="B8732" t="s">
        <v>711</v>
      </c>
      <c r="C8732">
        <v>54114</v>
      </c>
      <c r="D8732" t="s">
        <v>606</v>
      </c>
      <c r="F8732">
        <v>2020</v>
      </c>
      <c r="G8732">
        <v>6968</v>
      </c>
      <c r="H8732">
        <v>6935.54</v>
      </c>
      <c r="I8732">
        <v>309573.67</v>
      </c>
      <c r="K8732">
        <v>0.92800000000000005</v>
      </c>
      <c r="L8732">
        <v>1E-3</v>
      </c>
      <c r="M8732">
        <v>183892.74</v>
      </c>
      <c r="N8732">
        <v>5.9200000000000003E-2</v>
      </c>
      <c r="O8732">
        <v>40.56</v>
      </c>
      <c r="P8732">
        <v>2.6800000000000001E-2</v>
      </c>
      <c r="Q8732">
        <v>3094359.9470000002</v>
      </c>
      <c r="R8732" t="s">
        <v>333</v>
      </c>
      <c r="S8732" t="s">
        <v>38</v>
      </c>
      <c r="T8732" t="s">
        <v>89</v>
      </c>
      <c r="V8732" t="s">
        <v>40</v>
      </c>
      <c r="Y8732" t="s">
        <v>160</v>
      </c>
    </row>
    <row r="8733" spans="1:25" x14ac:dyDescent="0.45">
      <c r="A8733" t="s">
        <v>335</v>
      </c>
      <c r="B8733" t="s">
        <v>711</v>
      </c>
      <c r="C8733">
        <v>54114</v>
      </c>
      <c r="D8733" t="s">
        <v>606</v>
      </c>
      <c r="F8733">
        <v>2021</v>
      </c>
      <c r="G8733">
        <v>6018</v>
      </c>
      <c r="H8733">
        <v>5960.66</v>
      </c>
      <c r="I8733">
        <v>281262.15000000002</v>
      </c>
      <c r="K8733">
        <v>0.82399999999999995</v>
      </c>
      <c r="L8733">
        <v>1E-3</v>
      </c>
      <c r="M8733">
        <v>163104.08199999999</v>
      </c>
      <c r="N8733">
        <v>5.9200000000000003E-2</v>
      </c>
      <c r="O8733">
        <v>35.488999999999997</v>
      </c>
      <c r="P8733">
        <v>2.6800000000000001E-2</v>
      </c>
      <c r="Q8733">
        <v>2744580.8480000002</v>
      </c>
      <c r="R8733" t="s">
        <v>333</v>
      </c>
      <c r="S8733" t="s">
        <v>38</v>
      </c>
      <c r="T8733" t="s">
        <v>89</v>
      </c>
      <c r="V8733" t="s">
        <v>40</v>
      </c>
      <c r="Y8733" t="s">
        <v>161</v>
      </c>
    </row>
    <row r="8734" spans="1:25" x14ac:dyDescent="0.45">
      <c r="A8734" t="s">
        <v>335</v>
      </c>
      <c r="B8734" t="s">
        <v>711</v>
      </c>
      <c r="C8734">
        <v>54114</v>
      </c>
      <c r="D8734" t="s">
        <v>606</v>
      </c>
      <c r="F8734">
        <v>2022</v>
      </c>
      <c r="G8734">
        <v>7385</v>
      </c>
      <c r="H8734">
        <v>7287.63</v>
      </c>
      <c r="I8734">
        <v>346672.34</v>
      </c>
      <c r="K8734">
        <v>0.93600000000000005</v>
      </c>
      <c r="L8734">
        <v>1E-3</v>
      </c>
      <c r="M8734">
        <v>185293.90100000001</v>
      </c>
      <c r="N8734">
        <v>5.9200000000000003E-2</v>
      </c>
      <c r="O8734">
        <v>41.761000000000003</v>
      </c>
      <c r="P8734">
        <v>2.76E-2</v>
      </c>
      <c r="Q8734">
        <v>3117893.7570000002</v>
      </c>
      <c r="R8734" t="s">
        <v>333</v>
      </c>
      <c r="S8734" t="s">
        <v>38</v>
      </c>
      <c r="T8734" t="s">
        <v>89</v>
      </c>
      <c r="V8734" t="s">
        <v>40</v>
      </c>
      <c r="Y8734" t="s">
        <v>161</v>
      </c>
    </row>
    <row r="8735" spans="1:25" x14ac:dyDescent="0.45">
      <c r="A8735" t="s">
        <v>335</v>
      </c>
      <c r="B8735" t="s">
        <v>711</v>
      </c>
      <c r="C8735">
        <v>54114</v>
      </c>
      <c r="D8735" t="s">
        <v>606</v>
      </c>
      <c r="F8735">
        <v>2023</v>
      </c>
      <c r="G8735">
        <v>4040</v>
      </c>
      <c r="H8735">
        <v>3852.24</v>
      </c>
      <c r="I8735">
        <v>199636.84</v>
      </c>
      <c r="K8735">
        <v>0.52700000000000002</v>
      </c>
      <c r="L8735">
        <v>1.1999999999999999E-3</v>
      </c>
      <c r="M8735">
        <v>103767.54399999999</v>
      </c>
      <c r="N8735">
        <v>5.9200000000000003E-2</v>
      </c>
      <c r="O8735">
        <v>24.856999999999999</v>
      </c>
      <c r="P8735">
        <v>3.2399999999999998E-2</v>
      </c>
      <c r="Q8735">
        <v>1746084.8689999999</v>
      </c>
      <c r="R8735" t="s">
        <v>333</v>
      </c>
      <c r="S8735" t="s">
        <v>38</v>
      </c>
      <c r="T8735" t="s">
        <v>89</v>
      </c>
      <c r="V8735" t="s">
        <v>40</v>
      </c>
      <c r="Y8735" t="s">
        <v>161</v>
      </c>
    </row>
    <row r="8736" spans="1:25" x14ac:dyDescent="0.45">
      <c r="A8736" t="s">
        <v>335</v>
      </c>
      <c r="B8736" t="s">
        <v>711</v>
      </c>
      <c r="C8736">
        <v>54114</v>
      </c>
      <c r="D8736" t="s">
        <v>606</v>
      </c>
      <c r="F8736">
        <v>2024</v>
      </c>
      <c r="G8736">
        <v>1491</v>
      </c>
      <c r="H8736">
        <v>1437.82</v>
      </c>
      <c r="I8736">
        <v>71445.710000000006</v>
      </c>
      <c r="K8736">
        <v>0.183</v>
      </c>
      <c r="L8736">
        <v>1E-3</v>
      </c>
      <c r="M8736">
        <v>36207.250999999997</v>
      </c>
      <c r="N8736">
        <v>5.9299999999999999E-2</v>
      </c>
      <c r="O8736">
        <v>7.7910000000000004</v>
      </c>
      <c r="P8736">
        <v>2.8400000000000002E-2</v>
      </c>
      <c r="Q8736">
        <v>609089.85199999996</v>
      </c>
      <c r="R8736" t="s">
        <v>333</v>
      </c>
      <c r="S8736" t="s">
        <v>38</v>
      </c>
      <c r="T8736" t="s">
        <v>89</v>
      </c>
      <c r="V8736" t="s">
        <v>40</v>
      </c>
      <c r="Y8736" t="s">
        <v>161</v>
      </c>
    </row>
    <row r="8737" spans="1:25" x14ac:dyDescent="0.45">
      <c r="A8737" t="s">
        <v>335</v>
      </c>
      <c r="B8737" t="s">
        <v>711</v>
      </c>
      <c r="C8737">
        <v>54114</v>
      </c>
      <c r="D8737" t="s">
        <v>181</v>
      </c>
      <c r="F8737">
        <v>2009</v>
      </c>
      <c r="G8737">
        <v>5001</v>
      </c>
      <c r="H8737">
        <v>4768.6000000000004</v>
      </c>
      <c r="I8737">
        <v>188948.15</v>
      </c>
      <c r="K8737">
        <v>0.57599999999999996</v>
      </c>
      <c r="L8737">
        <v>1E-3</v>
      </c>
      <c r="M8737">
        <v>114020.842</v>
      </c>
      <c r="N8737">
        <v>5.9200000000000003E-2</v>
      </c>
      <c r="O8737">
        <v>20.556000000000001</v>
      </c>
      <c r="P8737">
        <v>2.5399999999999999E-2</v>
      </c>
      <c r="Q8737">
        <v>1918657.615</v>
      </c>
      <c r="R8737" t="s">
        <v>333</v>
      </c>
      <c r="S8737" t="s">
        <v>38</v>
      </c>
      <c r="T8737" t="s">
        <v>89</v>
      </c>
      <c r="V8737" t="s">
        <v>40</v>
      </c>
      <c r="Y8737" t="s">
        <v>103</v>
      </c>
    </row>
    <row r="8738" spans="1:25" x14ac:dyDescent="0.45">
      <c r="A8738" t="s">
        <v>335</v>
      </c>
      <c r="B8738" t="s">
        <v>711</v>
      </c>
      <c r="C8738">
        <v>54114</v>
      </c>
      <c r="D8738" t="s">
        <v>181</v>
      </c>
      <c r="F8738">
        <v>2010</v>
      </c>
      <c r="G8738">
        <v>6027</v>
      </c>
      <c r="H8738">
        <v>5920.98</v>
      </c>
      <c r="I8738">
        <v>262713.31</v>
      </c>
      <c r="K8738">
        <v>0.77100000000000002</v>
      </c>
      <c r="L8738">
        <v>1E-3</v>
      </c>
      <c r="M8738">
        <v>152638.772</v>
      </c>
      <c r="N8738">
        <v>5.9200000000000003E-2</v>
      </c>
      <c r="O8738">
        <v>26.981999999999999</v>
      </c>
      <c r="P8738">
        <v>2.29E-2</v>
      </c>
      <c r="Q8738">
        <v>2568451.0920000002</v>
      </c>
      <c r="R8738" t="s">
        <v>333</v>
      </c>
      <c r="S8738" t="s">
        <v>38</v>
      </c>
      <c r="T8738" t="s">
        <v>89</v>
      </c>
      <c r="V8738" t="s">
        <v>40</v>
      </c>
      <c r="Y8738" t="s">
        <v>103</v>
      </c>
    </row>
    <row r="8739" spans="1:25" x14ac:dyDescent="0.45">
      <c r="A8739" t="s">
        <v>335</v>
      </c>
      <c r="B8739" t="s">
        <v>711</v>
      </c>
      <c r="C8739">
        <v>54114</v>
      </c>
      <c r="D8739" t="s">
        <v>181</v>
      </c>
      <c r="F8739">
        <v>2011</v>
      </c>
      <c r="G8739">
        <v>7499</v>
      </c>
      <c r="H8739">
        <v>7402.69</v>
      </c>
      <c r="I8739">
        <v>329165.19</v>
      </c>
      <c r="K8739">
        <v>0.97199999999999998</v>
      </c>
      <c r="L8739">
        <v>1E-3</v>
      </c>
      <c r="M8739">
        <v>192548.37899999999</v>
      </c>
      <c r="N8739">
        <v>5.9200000000000003E-2</v>
      </c>
      <c r="O8739">
        <v>37.677999999999997</v>
      </c>
      <c r="P8739">
        <v>2.46E-2</v>
      </c>
      <c r="Q8739">
        <v>3239907.7820000001</v>
      </c>
      <c r="R8739" t="s">
        <v>333</v>
      </c>
      <c r="S8739" t="s">
        <v>38</v>
      </c>
      <c r="T8739" t="s">
        <v>89</v>
      </c>
      <c r="V8739" t="s">
        <v>40</v>
      </c>
      <c r="Y8739" t="s">
        <v>103</v>
      </c>
    </row>
    <row r="8740" spans="1:25" x14ac:dyDescent="0.45">
      <c r="A8740" t="s">
        <v>335</v>
      </c>
      <c r="B8740" t="s">
        <v>711</v>
      </c>
      <c r="C8740">
        <v>54114</v>
      </c>
      <c r="D8740" t="s">
        <v>181</v>
      </c>
      <c r="F8740">
        <v>2012</v>
      </c>
      <c r="G8740">
        <v>6613</v>
      </c>
      <c r="H8740">
        <v>6356.43</v>
      </c>
      <c r="I8740">
        <v>268999.92</v>
      </c>
      <c r="K8740">
        <v>1.0720000000000001</v>
      </c>
      <c r="L8740">
        <v>1.9E-3</v>
      </c>
      <c r="M8740">
        <v>153715.77799999999</v>
      </c>
      <c r="N8740">
        <v>5.9200000000000003E-2</v>
      </c>
      <c r="O8740">
        <v>29.23</v>
      </c>
      <c r="P8740">
        <v>2.47E-2</v>
      </c>
      <c r="Q8740">
        <v>2586380.5329999998</v>
      </c>
      <c r="R8740" t="s">
        <v>333</v>
      </c>
      <c r="S8740" t="s">
        <v>38</v>
      </c>
      <c r="T8740" t="s">
        <v>89</v>
      </c>
      <c r="V8740" t="s">
        <v>40</v>
      </c>
      <c r="Y8740" t="s">
        <v>103</v>
      </c>
    </row>
    <row r="8741" spans="1:25" x14ac:dyDescent="0.45">
      <c r="A8741" t="s">
        <v>335</v>
      </c>
      <c r="B8741" t="s">
        <v>711</v>
      </c>
      <c r="C8741">
        <v>54114</v>
      </c>
      <c r="D8741" t="s">
        <v>181</v>
      </c>
      <c r="F8741">
        <v>2013</v>
      </c>
      <c r="G8741">
        <v>6164</v>
      </c>
      <c r="H8741">
        <v>5939.43</v>
      </c>
      <c r="I8741">
        <v>264491.37</v>
      </c>
      <c r="K8741">
        <v>0.73799999999999999</v>
      </c>
      <c r="L8741">
        <v>1E-3</v>
      </c>
      <c r="M8741">
        <v>146254.682</v>
      </c>
      <c r="N8741">
        <v>5.9200000000000003E-2</v>
      </c>
      <c r="O8741">
        <v>28.855</v>
      </c>
      <c r="P8741">
        <v>2.6100000000000002E-2</v>
      </c>
      <c r="Q8741">
        <v>2461001.1140000001</v>
      </c>
      <c r="R8741" t="s">
        <v>333</v>
      </c>
      <c r="S8741" t="s">
        <v>38</v>
      </c>
      <c r="T8741" t="s">
        <v>89</v>
      </c>
      <c r="V8741" t="s">
        <v>40</v>
      </c>
      <c r="Y8741" t="s">
        <v>103</v>
      </c>
    </row>
    <row r="8742" spans="1:25" x14ac:dyDescent="0.45">
      <c r="A8742" t="s">
        <v>335</v>
      </c>
      <c r="B8742" t="s">
        <v>711</v>
      </c>
      <c r="C8742">
        <v>54114</v>
      </c>
      <c r="D8742" t="s">
        <v>181</v>
      </c>
      <c r="F8742">
        <v>2014</v>
      </c>
      <c r="G8742">
        <v>7666</v>
      </c>
      <c r="H8742">
        <v>7585.05</v>
      </c>
      <c r="I8742">
        <v>334468.44</v>
      </c>
      <c r="K8742">
        <v>5.319</v>
      </c>
      <c r="L8742">
        <v>6.4999999999999997E-3</v>
      </c>
      <c r="M8742">
        <v>186778.05799999999</v>
      </c>
      <c r="N8742">
        <v>5.9299999999999999E-2</v>
      </c>
      <c r="O8742">
        <v>34.348999999999997</v>
      </c>
      <c r="P8742">
        <v>2.23E-2</v>
      </c>
      <c r="Q8742">
        <v>3140716.3509999998</v>
      </c>
      <c r="R8742" t="s">
        <v>333</v>
      </c>
      <c r="S8742" t="s">
        <v>38</v>
      </c>
      <c r="T8742" t="s">
        <v>89</v>
      </c>
      <c r="V8742" t="s">
        <v>40</v>
      </c>
      <c r="Y8742" t="s">
        <v>103</v>
      </c>
    </row>
    <row r="8743" spans="1:25" x14ac:dyDescent="0.45">
      <c r="A8743" t="s">
        <v>335</v>
      </c>
      <c r="B8743" t="s">
        <v>711</v>
      </c>
      <c r="C8743">
        <v>54114</v>
      </c>
      <c r="D8743" t="s">
        <v>181</v>
      </c>
      <c r="F8743">
        <v>2015</v>
      </c>
      <c r="G8743">
        <v>7875</v>
      </c>
      <c r="H8743">
        <v>7820.8</v>
      </c>
      <c r="I8743">
        <v>375125.6</v>
      </c>
      <c r="K8743">
        <v>2.6379999999999999</v>
      </c>
      <c r="L8743">
        <v>2.5000000000000001E-3</v>
      </c>
      <c r="M8743">
        <v>207797.76000000001</v>
      </c>
      <c r="N8743">
        <v>5.9200000000000003E-2</v>
      </c>
      <c r="O8743">
        <v>39.097000000000001</v>
      </c>
      <c r="P8743">
        <v>2.29E-2</v>
      </c>
      <c r="Q8743">
        <v>3495819.6660000002</v>
      </c>
      <c r="R8743" t="s">
        <v>333</v>
      </c>
      <c r="S8743" t="s">
        <v>38</v>
      </c>
      <c r="T8743" t="s">
        <v>89</v>
      </c>
      <c r="V8743" t="s">
        <v>40</v>
      </c>
      <c r="Y8743" t="s">
        <v>159</v>
      </c>
    </row>
    <row r="8744" spans="1:25" x14ac:dyDescent="0.45">
      <c r="A8744" t="s">
        <v>335</v>
      </c>
      <c r="B8744" t="s">
        <v>711</v>
      </c>
      <c r="C8744">
        <v>54114</v>
      </c>
      <c r="D8744" t="s">
        <v>181</v>
      </c>
      <c r="F8744">
        <v>2016</v>
      </c>
      <c r="G8744">
        <v>7627</v>
      </c>
      <c r="H8744">
        <v>7557.79</v>
      </c>
      <c r="I8744">
        <v>355677.85</v>
      </c>
      <c r="K8744">
        <v>1.014</v>
      </c>
      <c r="L8744">
        <v>1E-3</v>
      </c>
      <c r="M8744">
        <v>200769.28700000001</v>
      </c>
      <c r="N8744">
        <v>5.9200000000000003E-2</v>
      </c>
      <c r="O8744">
        <v>41.716000000000001</v>
      </c>
      <c r="P8744">
        <v>2.5600000000000001E-2</v>
      </c>
      <c r="Q8744">
        <v>3378286.1910000001</v>
      </c>
      <c r="R8744" t="s">
        <v>333</v>
      </c>
      <c r="S8744" t="s">
        <v>38</v>
      </c>
      <c r="T8744" t="s">
        <v>89</v>
      </c>
      <c r="V8744" t="s">
        <v>40</v>
      </c>
      <c r="Y8744" t="s">
        <v>159</v>
      </c>
    </row>
    <row r="8745" spans="1:25" x14ac:dyDescent="0.45">
      <c r="A8745" t="s">
        <v>335</v>
      </c>
      <c r="B8745" t="s">
        <v>711</v>
      </c>
      <c r="C8745">
        <v>54114</v>
      </c>
      <c r="D8745" t="s">
        <v>181</v>
      </c>
      <c r="F8745">
        <v>2017</v>
      </c>
      <c r="G8745">
        <v>5498</v>
      </c>
      <c r="H8745">
        <v>5276.73</v>
      </c>
      <c r="I8745">
        <v>233051.7</v>
      </c>
      <c r="K8745">
        <v>0.67200000000000004</v>
      </c>
      <c r="L8745">
        <v>1E-3</v>
      </c>
      <c r="M8745">
        <v>133152.329</v>
      </c>
      <c r="N8745">
        <v>5.9200000000000003E-2</v>
      </c>
      <c r="O8745">
        <v>29.58</v>
      </c>
      <c r="P8745">
        <v>2.92E-2</v>
      </c>
      <c r="Q8745">
        <v>2240582.179</v>
      </c>
      <c r="R8745" t="s">
        <v>333</v>
      </c>
      <c r="S8745" t="s">
        <v>38</v>
      </c>
      <c r="T8745" t="s">
        <v>89</v>
      </c>
      <c r="V8745" t="s">
        <v>40</v>
      </c>
      <c r="Y8745" t="s">
        <v>160</v>
      </c>
    </row>
    <row r="8746" spans="1:25" x14ac:dyDescent="0.45">
      <c r="A8746" t="s">
        <v>335</v>
      </c>
      <c r="B8746" t="s">
        <v>711</v>
      </c>
      <c r="C8746">
        <v>54114</v>
      </c>
      <c r="D8746" t="s">
        <v>181</v>
      </c>
      <c r="F8746">
        <v>2018</v>
      </c>
      <c r="G8746">
        <v>5469</v>
      </c>
      <c r="H8746">
        <v>5229.8599999999997</v>
      </c>
      <c r="I8746">
        <v>223786.41</v>
      </c>
      <c r="K8746">
        <v>17.053999999999998</v>
      </c>
      <c r="L8746">
        <v>2.24E-2</v>
      </c>
      <c r="M8746">
        <v>128487.765</v>
      </c>
      <c r="N8746">
        <v>5.9499999999999997E-2</v>
      </c>
      <c r="O8746">
        <v>28.648</v>
      </c>
      <c r="P8746">
        <v>3.0300000000000001E-2</v>
      </c>
      <c r="Q8746">
        <v>2153973.4550000001</v>
      </c>
      <c r="R8746" t="s">
        <v>333</v>
      </c>
      <c r="S8746" t="s">
        <v>38</v>
      </c>
      <c r="T8746" t="s">
        <v>89</v>
      </c>
      <c r="V8746" t="s">
        <v>40</v>
      </c>
      <c r="Y8746" t="s">
        <v>160</v>
      </c>
    </row>
    <row r="8747" spans="1:25" x14ac:dyDescent="0.45">
      <c r="A8747" t="s">
        <v>335</v>
      </c>
      <c r="B8747" t="s">
        <v>711</v>
      </c>
      <c r="C8747">
        <v>54114</v>
      </c>
      <c r="D8747" t="s">
        <v>181</v>
      </c>
      <c r="F8747">
        <v>2019</v>
      </c>
      <c r="G8747">
        <v>6738</v>
      </c>
      <c r="H8747">
        <v>6665.37</v>
      </c>
      <c r="I8747">
        <v>278665.19</v>
      </c>
      <c r="K8747">
        <v>0.81399999999999995</v>
      </c>
      <c r="L8747">
        <v>1E-3</v>
      </c>
      <c r="M8747">
        <v>161033.78599999999</v>
      </c>
      <c r="N8747">
        <v>5.9200000000000003E-2</v>
      </c>
      <c r="O8747">
        <v>34.756</v>
      </c>
      <c r="P8747">
        <v>2.5499999999999998E-2</v>
      </c>
      <c r="Q8747">
        <v>2709653.1839999999</v>
      </c>
      <c r="R8747" t="s">
        <v>333</v>
      </c>
      <c r="S8747" t="s">
        <v>38</v>
      </c>
      <c r="T8747" t="s">
        <v>89</v>
      </c>
      <c r="V8747" t="s">
        <v>40</v>
      </c>
      <c r="Y8747" t="s">
        <v>160</v>
      </c>
    </row>
    <row r="8748" spans="1:25" x14ac:dyDescent="0.45">
      <c r="A8748" t="s">
        <v>335</v>
      </c>
      <c r="B8748" t="s">
        <v>711</v>
      </c>
      <c r="C8748">
        <v>54114</v>
      </c>
      <c r="D8748" t="s">
        <v>181</v>
      </c>
      <c r="F8748">
        <v>2020</v>
      </c>
      <c r="G8748">
        <v>3644</v>
      </c>
      <c r="H8748">
        <v>3517.38</v>
      </c>
      <c r="I8748">
        <v>119757.83</v>
      </c>
      <c r="K8748">
        <v>0.497</v>
      </c>
      <c r="L8748">
        <v>1.1999999999999999E-3</v>
      </c>
      <c r="M8748">
        <v>72729.433999999994</v>
      </c>
      <c r="N8748">
        <v>5.9299999999999999E-2</v>
      </c>
      <c r="O8748">
        <v>15.737</v>
      </c>
      <c r="P8748">
        <v>2.7300000000000001E-2</v>
      </c>
      <c r="Q8748">
        <v>1222503.9110000001</v>
      </c>
      <c r="R8748" t="s">
        <v>333</v>
      </c>
      <c r="S8748" t="s">
        <v>38</v>
      </c>
      <c r="T8748" t="s">
        <v>89</v>
      </c>
      <c r="V8748" t="s">
        <v>40</v>
      </c>
      <c r="Y8748" t="s">
        <v>160</v>
      </c>
    </row>
    <row r="8749" spans="1:25" x14ac:dyDescent="0.45">
      <c r="A8749" t="s">
        <v>335</v>
      </c>
      <c r="B8749" t="s">
        <v>711</v>
      </c>
      <c r="C8749">
        <v>54114</v>
      </c>
      <c r="D8749" t="s">
        <v>181</v>
      </c>
      <c r="F8749">
        <v>2021</v>
      </c>
      <c r="G8749">
        <v>5131</v>
      </c>
      <c r="H8749">
        <v>5021.6000000000004</v>
      </c>
      <c r="I8749">
        <v>194192.55</v>
      </c>
      <c r="K8749">
        <v>0.57999999999999996</v>
      </c>
      <c r="L8749">
        <v>1E-3</v>
      </c>
      <c r="M8749">
        <v>111882.621</v>
      </c>
      <c r="N8749">
        <v>5.9200000000000003E-2</v>
      </c>
      <c r="O8749">
        <v>24.495999999999999</v>
      </c>
      <c r="P8749">
        <v>2.6499999999999999E-2</v>
      </c>
      <c r="Q8749">
        <v>1882540.496</v>
      </c>
      <c r="R8749" t="s">
        <v>333</v>
      </c>
      <c r="S8749" t="s">
        <v>38</v>
      </c>
      <c r="T8749" t="s">
        <v>89</v>
      </c>
      <c r="V8749" t="s">
        <v>40</v>
      </c>
      <c r="Y8749" t="s">
        <v>161</v>
      </c>
    </row>
    <row r="8750" spans="1:25" x14ac:dyDescent="0.45">
      <c r="A8750" t="s">
        <v>335</v>
      </c>
      <c r="B8750" t="s">
        <v>711</v>
      </c>
      <c r="C8750">
        <v>54114</v>
      </c>
      <c r="D8750" t="s">
        <v>181</v>
      </c>
      <c r="F8750">
        <v>2022</v>
      </c>
      <c r="G8750">
        <v>5382</v>
      </c>
      <c r="H8750">
        <v>5239.8100000000004</v>
      </c>
      <c r="I8750">
        <v>276576.06</v>
      </c>
      <c r="K8750">
        <v>1.091</v>
      </c>
      <c r="L8750">
        <v>1.4E-3</v>
      </c>
      <c r="M8750">
        <v>135058.93700000001</v>
      </c>
      <c r="N8750">
        <v>5.9400000000000001E-2</v>
      </c>
      <c r="O8750">
        <v>30.788</v>
      </c>
      <c r="P8750">
        <v>2.9000000000000001E-2</v>
      </c>
      <c r="Q8750">
        <v>2265305.696</v>
      </c>
      <c r="R8750" t="s">
        <v>333</v>
      </c>
      <c r="S8750" t="s">
        <v>38</v>
      </c>
      <c r="T8750" t="s">
        <v>89</v>
      </c>
      <c r="V8750" t="s">
        <v>40</v>
      </c>
      <c r="Y8750" t="s">
        <v>161</v>
      </c>
    </row>
    <row r="8751" spans="1:25" x14ac:dyDescent="0.45">
      <c r="A8751" t="s">
        <v>335</v>
      </c>
      <c r="B8751" t="s">
        <v>711</v>
      </c>
      <c r="C8751">
        <v>54114</v>
      </c>
      <c r="D8751" t="s">
        <v>181</v>
      </c>
      <c r="F8751">
        <v>2023</v>
      </c>
      <c r="G8751">
        <v>5932</v>
      </c>
      <c r="H8751">
        <v>5850.7</v>
      </c>
      <c r="I8751">
        <v>276547.20000000001</v>
      </c>
      <c r="K8751">
        <v>0.71699999999999997</v>
      </c>
      <c r="L8751">
        <v>1E-3</v>
      </c>
      <c r="M8751">
        <v>141927.435</v>
      </c>
      <c r="N8751">
        <v>5.9200000000000003E-2</v>
      </c>
      <c r="O8751">
        <v>32.414000000000001</v>
      </c>
      <c r="P8751">
        <v>2.8299999999999999E-2</v>
      </c>
      <c r="Q8751">
        <v>2388088.2820000001</v>
      </c>
      <c r="R8751" t="s">
        <v>333</v>
      </c>
      <c r="S8751" t="s">
        <v>38</v>
      </c>
      <c r="T8751" t="s">
        <v>89</v>
      </c>
      <c r="V8751" t="s">
        <v>40</v>
      </c>
      <c r="Y8751" t="s">
        <v>161</v>
      </c>
    </row>
    <row r="8752" spans="1:25" x14ac:dyDescent="0.45">
      <c r="A8752" t="s">
        <v>335</v>
      </c>
      <c r="B8752" t="s">
        <v>711</v>
      </c>
      <c r="C8752">
        <v>54114</v>
      </c>
      <c r="D8752" t="s">
        <v>181</v>
      </c>
      <c r="F8752">
        <v>2024</v>
      </c>
      <c r="G8752">
        <v>1374</v>
      </c>
      <c r="H8752">
        <v>1308.4100000000001</v>
      </c>
      <c r="I8752">
        <v>66180.25</v>
      </c>
      <c r="K8752">
        <v>0.16600000000000001</v>
      </c>
      <c r="L8752">
        <v>1E-3</v>
      </c>
      <c r="M8752">
        <v>32872.694000000003</v>
      </c>
      <c r="N8752">
        <v>5.9200000000000003E-2</v>
      </c>
      <c r="O8752">
        <v>7.2119999999999997</v>
      </c>
      <c r="P8752">
        <v>2.9000000000000001E-2</v>
      </c>
      <c r="Q8752">
        <v>553103.65700000001</v>
      </c>
      <c r="R8752" t="s">
        <v>333</v>
      </c>
      <c r="S8752" t="s">
        <v>38</v>
      </c>
      <c r="T8752" t="s">
        <v>89</v>
      </c>
      <c r="V8752" t="s">
        <v>40</v>
      </c>
      <c r="Y8752" t="s">
        <v>161</v>
      </c>
    </row>
    <row r="8753" spans="1:25" x14ac:dyDescent="0.45">
      <c r="A8753" t="s">
        <v>335</v>
      </c>
      <c r="B8753" t="s">
        <v>712</v>
      </c>
      <c r="C8753">
        <v>54131</v>
      </c>
      <c r="D8753" t="s">
        <v>713</v>
      </c>
      <c r="F8753">
        <v>2009</v>
      </c>
      <c r="G8753">
        <v>101</v>
      </c>
      <c r="H8753">
        <v>97.75</v>
      </c>
      <c r="I8753">
        <v>3743.5</v>
      </c>
      <c r="K8753">
        <v>1.2999999999999999E-2</v>
      </c>
      <c r="L8753">
        <v>1E-3</v>
      </c>
      <c r="M8753">
        <v>2605</v>
      </c>
      <c r="N8753">
        <v>5.9200000000000003E-2</v>
      </c>
      <c r="O8753">
        <v>1.9790000000000001</v>
      </c>
      <c r="P8753">
        <v>0.1084</v>
      </c>
      <c r="Q8753">
        <v>43829.9</v>
      </c>
      <c r="R8753" t="s">
        <v>333</v>
      </c>
      <c r="S8753" t="s">
        <v>38</v>
      </c>
      <c r="T8753" t="s">
        <v>89</v>
      </c>
      <c r="V8753" t="s">
        <v>251</v>
      </c>
      <c r="Y8753" t="s">
        <v>103</v>
      </c>
    </row>
    <row r="8754" spans="1:25" x14ac:dyDescent="0.45">
      <c r="A8754" t="s">
        <v>335</v>
      </c>
      <c r="B8754" t="s">
        <v>712</v>
      </c>
      <c r="C8754">
        <v>54131</v>
      </c>
      <c r="D8754" t="s">
        <v>713</v>
      </c>
      <c r="F8754">
        <v>2010</v>
      </c>
      <c r="G8754">
        <v>653</v>
      </c>
      <c r="H8754">
        <v>634.5</v>
      </c>
      <c r="I8754">
        <v>24392</v>
      </c>
      <c r="K8754">
        <v>8.5999999999999993E-2</v>
      </c>
      <c r="L8754">
        <v>1E-3</v>
      </c>
      <c r="M8754">
        <v>17015.325000000001</v>
      </c>
      <c r="N8754">
        <v>5.9200000000000003E-2</v>
      </c>
      <c r="O8754">
        <v>12.519</v>
      </c>
      <c r="P8754">
        <v>9.4799999999999995E-2</v>
      </c>
      <c r="Q8754">
        <v>286329.97499999998</v>
      </c>
      <c r="R8754" t="s">
        <v>333</v>
      </c>
      <c r="S8754" t="s">
        <v>38</v>
      </c>
      <c r="T8754" t="s">
        <v>89</v>
      </c>
      <c r="V8754" t="s">
        <v>251</v>
      </c>
      <c r="Y8754" t="s">
        <v>103</v>
      </c>
    </row>
    <row r="8755" spans="1:25" x14ac:dyDescent="0.45">
      <c r="A8755" t="s">
        <v>335</v>
      </c>
      <c r="B8755" t="s">
        <v>712</v>
      </c>
      <c r="C8755">
        <v>54131</v>
      </c>
      <c r="D8755" t="s">
        <v>713</v>
      </c>
      <c r="F8755">
        <v>2011</v>
      </c>
      <c r="G8755">
        <v>319</v>
      </c>
      <c r="H8755">
        <v>311.75</v>
      </c>
      <c r="I8755">
        <v>11915.75</v>
      </c>
      <c r="K8755">
        <v>4.2999999999999997E-2</v>
      </c>
      <c r="L8755">
        <v>1E-3</v>
      </c>
      <c r="M8755">
        <v>8440.0750000000007</v>
      </c>
      <c r="N8755">
        <v>5.9200000000000003E-2</v>
      </c>
      <c r="O8755">
        <v>6.2169999999999996</v>
      </c>
      <c r="P8755">
        <v>9.5000000000000001E-2</v>
      </c>
      <c r="Q8755">
        <v>142010.5</v>
      </c>
      <c r="R8755" t="s">
        <v>333</v>
      </c>
      <c r="S8755" t="s">
        <v>38</v>
      </c>
      <c r="T8755" t="s">
        <v>89</v>
      </c>
      <c r="V8755" t="s">
        <v>251</v>
      </c>
      <c r="Y8755" t="s">
        <v>103</v>
      </c>
    </row>
    <row r="8756" spans="1:25" x14ac:dyDescent="0.45">
      <c r="A8756" t="s">
        <v>335</v>
      </c>
      <c r="B8756" t="s">
        <v>712</v>
      </c>
      <c r="C8756">
        <v>54131</v>
      </c>
      <c r="D8756" t="s">
        <v>713</v>
      </c>
      <c r="F8756">
        <v>2012</v>
      </c>
      <c r="G8756">
        <v>1557</v>
      </c>
      <c r="H8756">
        <v>1518.75</v>
      </c>
      <c r="I8756">
        <v>55698.5</v>
      </c>
      <c r="K8756">
        <v>0.19900000000000001</v>
      </c>
      <c r="L8756">
        <v>1E-3</v>
      </c>
      <c r="M8756">
        <v>39368.125</v>
      </c>
      <c r="N8756">
        <v>5.9200000000000003E-2</v>
      </c>
      <c r="O8756">
        <v>28.038</v>
      </c>
      <c r="P8756">
        <v>9.1700000000000004E-2</v>
      </c>
      <c r="Q8756">
        <v>662453.77500000002</v>
      </c>
      <c r="R8756" t="s">
        <v>333</v>
      </c>
      <c r="S8756" t="s">
        <v>38</v>
      </c>
      <c r="T8756" t="s">
        <v>89</v>
      </c>
      <c r="V8756" t="s">
        <v>251</v>
      </c>
      <c r="Y8756" t="s">
        <v>103</v>
      </c>
    </row>
    <row r="8757" spans="1:25" x14ac:dyDescent="0.45">
      <c r="A8757" t="s">
        <v>335</v>
      </c>
      <c r="B8757" t="s">
        <v>712</v>
      </c>
      <c r="C8757">
        <v>54131</v>
      </c>
      <c r="D8757" t="s">
        <v>713</v>
      </c>
      <c r="F8757">
        <v>2013</v>
      </c>
      <c r="G8757">
        <v>1047</v>
      </c>
      <c r="H8757">
        <v>1011.5</v>
      </c>
      <c r="I8757">
        <v>39174.75</v>
      </c>
      <c r="K8757">
        <v>0.13700000000000001</v>
      </c>
      <c r="L8757">
        <v>1E-3</v>
      </c>
      <c r="M8757">
        <v>27135.5</v>
      </c>
      <c r="N8757">
        <v>5.9200000000000003E-2</v>
      </c>
      <c r="O8757">
        <v>21.274000000000001</v>
      </c>
      <c r="P8757">
        <v>0.10299999999999999</v>
      </c>
      <c r="Q8757">
        <v>456600.02500000002</v>
      </c>
      <c r="R8757" t="s">
        <v>333</v>
      </c>
      <c r="S8757" t="s">
        <v>38</v>
      </c>
      <c r="T8757" t="s">
        <v>89</v>
      </c>
      <c r="V8757" t="s">
        <v>251</v>
      </c>
      <c r="Y8757" t="s">
        <v>103</v>
      </c>
    </row>
    <row r="8758" spans="1:25" x14ac:dyDescent="0.45">
      <c r="A8758" t="s">
        <v>335</v>
      </c>
      <c r="B8758" t="s">
        <v>712</v>
      </c>
      <c r="C8758">
        <v>54131</v>
      </c>
      <c r="D8758" t="s">
        <v>713</v>
      </c>
      <c r="F8758">
        <v>2014</v>
      </c>
      <c r="G8758">
        <v>766</v>
      </c>
      <c r="H8758">
        <v>744.75</v>
      </c>
      <c r="I8758">
        <v>30430.25</v>
      </c>
      <c r="K8758">
        <v>0.104</v>
      </c>
      <c r="L8758">
        <v>1E-3</v>
      </c>
      <c r="M8758">
        <v>20703.05</v>
      </c>
      <c r="N8758">
        <v>5.9200000000000003E-2</v>
      </c>
      <c r="O8758">
        <v>17.411999999999999</v>
      </c>
      <c r="P8758">
        <v>0.1108</v>
      </c>
      <c r="Q8758">
        <v>348380.9</v>
      </c>
      <c r="R8758" t="s">
        <v>333</v>
      </c>
      <c r="S8758" t="s">
        <v>38</v>
      </c>
      <c r="T8758" t="s">
        <v>89</v>
      </c>
      <c r="V8758" t="s">
        <v>251</v>
      </c>
      <c r="Y8758" t="s">
        <v>103</v>
      </c>
    </row>
    <row r="8759" spans="1:25" x14ac:dyDescent="0.45">
      <c r="A8759" t="s">
        <v>335</v>
      </c>
      <c r="B8759" t="s">
        <v>712</v>
      </c>
      <c r="C8759">
        <v>54131</v>
      </c>
      <c r="D8759" t="s">
        <v>713</v>
      </c>
      <c r="F8759">
        <v>2015</v>
      </c>
      <c r="G8759">
        <v>817</v>
      </c>
      <c r="H8759">
        <v>807.25</v>
      </c>
      <c r="I8759">
        <v>31392.25</v>
      </c>
      <c r="K8759">
        <v>0.11</v>
      </c>
      <c r="L8759">
        <v>1E-3</v>
      </c>
      <c r="M8759">
        <v>21892.674999999999</v>
      </c>
      <c r="N8759">
        <v>5.9200000000000003E-2</v>
      </c>
      <c r="O8759">
        <v>16.489000000000001</v>
      </c>
      <c r="P8759">
        <v>9.4600000000000004E-2</v>
      </c>
      <c r="Q8759">
        <v>368364.1</v>
      </c>
      <c r="R8759" t="s">
        <v>333</v>
      </c>
      <c r="S8759" t="s">
        <v>38</v>
      </c>
      <c r="T8759" t="s">
        <v>89</v>
      </c>
      <c r="V8759" t="s">
        <v>251</v>
      </c>
      <c r="Y8759" t="s">
        <v>159</v>
      </c>
    </row>
    <row r="8760" spans="1:25" x14ac:dyDescent="0.45">
      <c r="A8760" t="s">
        <v>335</v>
      </c>
      <c r="B8760" t="s">
        <v>712</v>
      </c>
      <c r="C8760">
        <v>54131</v>
      </c>
      <c r="D8760" t="s">
        <v>713</v>
      </c>
      <c r="F8760">
        <v>2016</v>
      </c>
      <c r="G8760">
        <v>1648</v>
      </c>
      <c r="H8760">
        <v>1636.25</v>
      </c>
      <c r="I8760">
        <v>61365.5</v>
      </c>
      <c r="K8760">
        <v>0.218</v>
      </c>
      <c r="L8760">
        <v>1E-3</v>
      </c>
      <c r="M8760">
        <v>43306.65</v>
      </c>
      <c r="N8760">
        <v>5.9200000000000003E-2</v>
      </c>
      <c r="O8760">
        <v>28.699000000000002</v>
      </c>
      <c r="P8760">
        <v>8.14E-2</v>
      </c>
      <c r="Q8760">
        <v>728754.25</v>
      </c>
      <c r="R8760" t="s">
        <v>333</v>
      </c>
      <c r="S8760" t="s">
        <v>38</v>
      </c>
      <c r="T8760" t="s">
        <v>89</v>
      </c>
      <c r="V8760" t="s">
        <v>251</v>
      </c>
      <c r="Y8760" t="s">
        <v>159</v>
      </c>
    </row>
    <row r="8761" spans="1:25" x14ac:dyDescent="0.45">
      <c r="A8761" t="s">
        <v>335</v>
      </c>
      <c r="B8761" t="s">
        <v>712</v>
      </c>
      <c r="C8761">
        <v>54131</v>
      </c>
      <c r="D8761" t="s">
        <v>713</v>
      </c>
      <c r="F8761">
        <v>2017</v>
      </c>
      <c r="G8761">
        <v>216</v>
      </c>
      <c r="H8761">
        <v>210</v>
      </c>
      <c r="I8761">
        <v>8255</v>
      </c>
      <c r="K8761">
        <v>2.9000000000000001E-2</v>
      </c>
      <c r="L8761">
        <v>1E-3</v>
      </c>
      <c r="M8761">
        <v>5755.6</v>
      </c>
      <c r="N8761">
        <v>5.9200000000000003E-2</v>
      </c>
      <c r="O8761">
        <v>3.972</v>
      </c>
      <c r="P8761">
        <v>9.0800000000000006E-2</v>
      </c>
      <c r="Q8761">
        <v>96840.45</v>
      </c>
      <c r="R8761" t="s">
        <v>333</v>
      </c>
      <c r="S8761" t="s">
        <v>38</v>
      </c>
      <c r="T8761" t="s">
        <v>89</v>
      </c>
      <c r="V8761" t="s">
        <v>251</v>
      </c>
      <c r="Y8761" t="s">
        <v>160</v>
      </c>
    </row>
    <row r="8762" spans="1:25" x14ac:dyDescent="0.45">
      <c r="A8762" t="s">
        <v>335</v>
      </c>
      <c r="B8762" t="s">
        <v>712</v>
      </c>
      <c r="C8762">
        <v>54131</v>
      </c>
      <c r="D8762" t="s">
        <v>713</v>
      </c>
      <c r="F8762">
        <v>2018</v>
      </c>
      <c r="G8762">
        <v>480</v>
      </c>
      <c r="H8762">
        <v>473</v>
      </c>
      <c r="I8762">
        <v>17638.25</v>
      </c>
      <c r="K8762">
        <v>6.3E-2</v>
      </c>
      <c r="L8762">
        <v>1E-3</v>
      </c>
      <c r="M8762">
        <v>12447.85</v>
      </c>
      <c r="N8762">
        <v>5.9200000000000003E-2</v>
      </c>
      <c r="O8762">
        <v>7.7329999999999997</v>
      </c>
      <c r="P8762">
        <v>7.9200000000000007E-2</v>
      </c>
      <c r="Q8762">
        <v>209455.2</v>
      </c>
      <c r="R8762" t="s">
        <v>333</v>
      </c>
      <c r="S8762" t="s">
        <v>38</v>
      </c>
      <c r="T8762" t="s">
        <v>89</v>
      </c>
      <c r="V8762" t="s">
        <v>251</v>
      </c>
      <c r="Y8762" t="s">
        <v>160</v>
      </c>
    </row>
    <row r="8763" spans="1:25" x14ac:dyDescent="0.45">
      <c r="A8763" t="s">
        <v>335</v>
      </c>
      <c r="B8763" t="s">
        <v>712</v>
      </c>
      <c r="C8763">
        <v>54131</v>
      </c>
      <c r="D8763" t="s">
        <v>713</v>
      </c>
      <c r="F8763">
        <v>2019</v>
      </c>
      <c r="G8763">
        <v>337</v>
      </c>
      <c r="H8763">
        <v>333.68</v>
      </c>
      <c r="I8763">
        <v>13305.53</v>
      </c>
      <c r="K8763">
        <v>4.7E-2</v>
      </c>
      <c r="L8763">
        <v>1E-3</v>
      </c>
      <c r="M8763">
        <v>9245.1669999999995</v>
      </c>
      <c r="N8763">
        <v>5.9200000000000003E-2</v>
      </c>
      <c r="O8763">
        <v>6.78</v>
      </c>
      <c r="P8763">
        <v>9.5899999999999999E-2</v>
      </c>
      <c r="Q8763">
        <v>155575.42499999999</v>
      </c>
      <c r="R8763" t="s">
        <v>333</v>
      </c>
      <c r="S8763" t="s">
        <v>38</v>
      </c>
      <c r="T8763" t="s">
        <v>89</v>
      </c>
      <c r="V8763" t="s">
        <v>251</v>
      </c>
      <c r="Y8763" t="s">
        <v>160</v>
      </c>
    </row>
    <row r="8764" spans="1:25" x14ac:dyDescent="0.45">
      <c r="A8764" t="s">
        <v>335</v>
      </c>
      <c r="B8764" t="s">
        <v>712</v>
      </c>
      <c r="C8764">
        <v>54131</v>
      </c>
      <c r="D8764" t="s">
        <v>713</v>
      </c>
      <c r="F8764">
        <v>2020</v>
      </c>
      <c r="G8764">
        <v>440</v>
      </c>
      <c r="H8764">
        <v>420.74</v>
      </c>
      <c r="I8764">
        <v>11735.57</v>
      </c>
      <c r="K8764">
        <v>0.06</v>
      </c>
      <c r="L8764">
        <v>1E-3</v>
      </c>
      <c r="M8764">
        <v>10981.236000000001</v>
      </c>
      <c r="N8764">
        <v>5.9200000000000003E-2</v>
      </c>
      <c r="O8764">
        <v>6.4820000000000002</v>
      </c>
      <c r="P8764">
        <v>7.7600000000000002E-2</v>
      </c>
      <c r="Q8764">
        <v>184773.13699999999</v>
      </c>
      <c r="R8764" t="s">
        <v>333</v>
      </c>
      <c r="S8764" t="s">
        <v>38</v>
      </c>
      <c r="T8764" t="s">
        <v>89</v>
      </c>
      <c r="V8764" t="s">
        <v>251</v>
      </c>
      <c r="Y8764" t="s">
        <v>160</v>
      </c>
    </row>
    <row r="8765" spans="1:25" x14ac:dyDescent="0.45">
      <c r="A8765" t="s">
        <v>335</v>
      </c>
      <c r="B8765" t="s">
        <v>712</v>
      </c>
      <c r="C8765">
        <v>54131</v>
      </c>
      <c r="D8765" t="s">
        <v>713</v>
      </c>
      <c r="F8765">
        <v>2021</v>
      </c>
      <c r="G8765">
        <v>125</v>
      </c>
      <c r="H8765">
        <v>116.64</v>
      </c>
      <c r="I8765">
        <v>3820.72</v>
      </c>
      <c r="K8765">
        <v>1.4999999999999999E-2</v>
      </c>
      <c r="L8765">
        <v>8.9999999999999998E-4</v>
      </c>
      <c r="M8765">
        <v>2845.4059999999999</v>
      </c>
      <c r="N8765">
        <v>5.9200000000000003E-2</v>
      </c>
      <c r="O8765">
        <v>2.4060000000000001</v>
      </c>
      <c r="P8765">
        <v>0.12379999999999999</v>
      </c>
      <c r="Q8765">
        <v>47874.803</v>
      </c>
      <c r="R8765" t="s">
        <v>333</v>
      </c>
      <c r="S8765" t="s">
        <v>38</v>
      </c>
      <c r="T8765" t="s">
        <v>89</v>
      </c>
      <c r="V8765" t="s">
        <v>251</v>
      </c>
      <c r="Y8765" t="s">
        <v>161</v>
      </c>
    </row>
    <row r="8766" spans="1:25" x14ac:dyDescent="0.45">
      <c r="A8766" t="s">
        <v>335</v>
      </c>
      <c r="B8766" t="s">
        <v>712</v>
      </c>
      <c r="C8766">
        <v>54131</v>
      </c>
      <c r="D8766" t="s">
        <v>713</v>
      </c>
      <c r="F8766">
        <v>2022</v>
      </c>
      <c r="G8766">
        <v>977</v>
      </c>
      <c r="H8766">
        <v>958.58</v>
      </c>
      <c r="I8766">
        <v>40804.39</v>
      </c>
      <c r="K8766">
        <v>0.14099999999999999</v>
      </c>
      <c r="L8766">
        <v>1E-3</v>
      </c>
      <c r="M8766">
        <v>28886.865000000002</v>
      </c>
      <c r="N8766">
        <v>5.91E-2</v>
      </c>
      <c r="O8766">
        <v>18.169</v>
      </c>
      <c r="P8766">
        <v>7.9899999999999999E-2</v>
      </c>
      <c r="Q8766">
        <v>486080.53200000001</v>
      </c>
      <c r="R8766" t="s">
        <v>333</v>
      </c>
      <c r="S8766" t="s">
        <v>38</v>
      </c>
      <c r="T8766" t="s">
        <v>89</v>
      </c>
      <c r="V8766" t="s">
        <v>251</v>
      </c>
      <c r="Y8766" t="s">
        <v>161</v>
      </c>
    </row>
    <row r="8767" spans="1:25" x14ac:dyDescent="0.45">
      <c r="A8767" t="s">
        <v>335</v>
      </c>
      <c r="B8767" t="s">
        <v>712</v>
      </c>
      <c r="C8767">
        <v>54131</v>
      </c>
      <c r="D8767" t="s">
        <v>713</v>
      </c>
      <c r="F8767">
        <v>2023</v>
      </c>
      <c r="G8767">
        <v>1404</v>
      </c>
      <c r="H8767">
        <v>1390.36</v>
      </c>
      <c r="I8767">
        <v>50984.23</v>
      </c>
      <c r="K8767">
        <v>0.20200000000000001</v>
      </c>
      <c r="L8767">
        <v>8.9999999999999998E-4</v>
      </c>
      <c r="M8767">
        <v>37772.271000000001</v>
      </c>
      <c r="N8767">
        <v>5.9200000000000003E-2</v>
      </c>
      <c r="O8767">
        <v>23.553000000000001</v>
      </c>
      <c r="P8767">
        <v>7.5999999999999998E-2</v>
      </c>
      <c r="Q8767">
        <v>635611.84100000001</v>
      </c>
      <c r="R8767" t="s">
        <v>333</v>
      </c>
      <c r="S8767" t="s">
        <v>38</v>
      </c>
      <c r="T8767" t="s">
        <v>89</v>
      </c>
      <c r="V8767" t="s">
        <v>251</v>
      </c>
      <c r="Y8767" t="s">
        <v>161</v>
      </c>
    </row>
    <row r="8768" spans="1:25" x14ac:dyDescent="0.45">
      <c r="A8768" t="s">
        <v>335</v>
      </c>
      <c r="B8768" t="s">
        <v>712</v>
      </c>
      <c r="C8768">
        <v>54131</v>
      </c>
      <c r="D8768" t="s">
        <v>713</v>
      </c>
      <c r="F8768">
        <v>2024</v>
      </c>
      <c r="G8768">
        <v>4058</v>
      </c>
      <c r="H8768">
        <v>4050.69</v>
      </c>
      <c r="I8768">
        <v>154052.79</v>
      </c>
      <c r="K8768">
        <v>0.55700000000000005</v>
      </c>
      <c r="L8768">
        <v>8.9999999999999998E-4</v>
      </c>
      <c r="M8768">
        <v>105817.08199999999</v>
      </c>
      <c r="N8768">
        <v>5.9200000000000003E-2</v>
      </c>
      <c r="O8768">
        <v>68.856999999999999</v>
      </c>
      <c r="P8768">
        <v>7.7399999999999997E-2</v>
      </c>
      <c r="Q8768">
        <v>1780590.1939999999</v>
      </c>
      <c r="R8768" t="s">
        <v>333</v>
      </c>
      <c r="S8768" t="s">
        <v>38</v>
      </c>
      <c r="T8768" t="s">
        <v>89</v>
      </c>
      <c r="V8768" t="s">
        <v>251</v>
      </c>
      <c r="Y8768" t="s">
        <v>161</v>
      </c>
    </row>
    <row r="8769" spans="1:25" x14ac:dyDescent="0.45">
      <c r="A8769" t="s">
        <v>335</v>
      </c>
      <c r="B8769" t="s">
        <v>714</v>
      </c>
      <c r="C8769">
        <v>54149</v>
      </c>
      <c r="D8769">
        <v>1</v>
      </c>
      <c r="F8769">
        <v>2009</v>
      </c>
      <c r="G8769">
        <v>7515</v>
      </c>
      <c r="H8769">
        <v>7481.09</v>
      </c>
      <c r="I8769">
        <v>261541.63</v>
      </c>
      <c r="K8769">
        <v>11.208</v>
      </c>
      <c r="L8769">
        <v>4.8999999999999998E-3</v>
      </c>
      <c r="M8769">
        <v>181346.12899999999</v>
      </c>
      <c r="N8769">
        <v>5.9499999999999997E-2</v>
      </c>
      <c r="O8769">
        <v>123.617</v>
      </c>
      <c r="P8769">
        <v>8.1900000000000001E-2</v>
      </c>
      <c r="Q8769">
        <v>3028472.1949999998</v>
      </c>
      <c r="R8769" t="s">
        <v>333</v>
      </c>
      <c r="S8769" t="s">
        <v>38</v>
      </c>
      <c r="T8769" t="s">
        <v>28</v>
      </c>
      <c r="V8769" t="s">
        <v>32</v>
      </c>
      <c r="Y8769" t="s">
        <v>103</v>
      </c>
    </row>
    <row r="8770" spans="1:25" x14ac:dyDescent="0.45">
      <c r="A8770" t="s">
        <v>335</v>
      </c>
      <c r="B8770" t="s">
        <v>714</v>
      </c>
      <c r="C8770">
        <v>54149</v>
      </c>
      <c r="D8770">
        <v>1</v>
      </c>
      <c r="F8770">
        <v>2010</v>
      </c>
      <c r="G8770">
        <v>8033</v>
      </c>
      <c r="H8770">
        <v>8012.87</v>
      </c>
      <c r="I8770">
        <v>316252.03999999998</v>
      </c>
      <c r="K8770">
        <v>1.0489999999999999</v>
      </c>
      <c r="L8770">
        <v>1E-3</v>
      </c>
      <c r="M8770">
        <v>207690.217</v>
      </c>
      <c r="N8770">
        <v>5.9200000000000003E-2</v>
      </c>
      <c r="O8770">
        <v>142.35900000000001</v>
      </c>
      <c r="P8770">
        <v>8.1900000000000001E-2</v>
      </c>
      <c r="Q8770">
        <v>3494803.1209999998</v>
      </c>
      <c r="R8770" t="s">
        <v>333</v>
      </c>
      <c r="S8770" t="s">
        <v>38</v>
      </c>
      <c r="T8770" t="s">
        <v>28</v>
      </c>
      <c r="V8770" t="s">
        <v>32</v>
      </c>
      <c r="Y8770" t="s">
        <v>103</v>
      </c>
    </row>
    <row r="8771" spans="1:25" x14ac:dyDescent="0.45">
      <c r="A8771" t="s">
        <v>335</v>
      </c>
      <c r="B8771" t="s">
        <v>714</v>
      </c>
      <c r="C8771">
        <v>54149</v>
      </c>
      <c r="D8771">
        <v>1</v>
      </c>
      <c r="F8771">
        <v>2011</v>
      </c>
      <c r="G8771">
        <v>7542</v>
      </c>
      <c r="H8771">
        <v>7518.22</v>
      </c>
      <c r="I8771">
        <v>285716.5</v>
      </c>
      <c r="K8771">
        <v>0.96699999999999997</v>
      </c>
      <c r="L8771">
        <v>1E-3</v>
      </c>
      <c r="M8771">
        <v>191486.28599999999</v>
      </c>
      <c r="N8771">
        <v>5.9200000000000003E-2</v>
      </c>
      <c r="O8771">
        <v>128.767</v>
      </c>
      <c r="P8771">
        <v>8.0500000000000002E-2</v>
      </c>
      <c r="Q8771">
        <v>3222119.4309999999</v>
      </c>
      <c r="R8771" t="s">
        <v>333</v>
      </c>
      <c r="S8771" t="s">
        <v>38</v>
      </c>
      <c r="T8771" t="s">
        <v>28</v>
      </c>
      <c r="V8771" t="s">
        <v>32</v>
      </c>
      <c r="Y8771" t="s">
        <v>103</v>
      </c>
    </row>
    <row r="8772" spans="1:25" x14ac:dyDescent="0.45">
      <c r="A8772" t="s">
        <v>335</v>
      </c>
      <c r="B8772" t="s">
        <v>714</v>
      </c>
      <c r="C8772">
        <v>54149</v>
      </c>
      <c r="D8772">
        <v>1</v>
      </c>
      <c r="F8772">
        <v>2012</v>
      </c>
      <c r="G8772">
        <v>8249</v>
      </c>
      <c r="H8772">
        <v>8226.26</v>
      </c>
      <c r="I8772">
        <v>322880.78999999998</v>
      </c>
      <c r="K8772">
        <v>1.0569999999999999</v>
      </c>
      <c r="L8772">
        <v>1E-3</v>
      </c>
      <c r="M8772">
        <v>209263.77499999999</v>
      </c>
      <c r="N8772">
        <v>5.9200000000000003E-2</v>
      </c>
      <c r="O8772">
        <v>146.565</v>
      </c>
      <c r="P8772">
        <v>8.3599999999999994E-2</v>
      </c>
      <c r="Q8772">
        <v>3521270.429</v>
      </c>
      <c r="R8772" t="s">
        <v>333</v>
      </c>
      <c r="S8772" t="s">
        <v>38</v>
      </c>
      <c r="T8772" t="s">
        <v>28</v>
      </c>
      <c r="V8772" t="s">
        <v>32</v>
      </c>
      <c r="Y8772" t="s">
        <v>103</v>
      </c>
    </row>
    <row r="8773" spans="1:25" x14ac:dyDescent="0.45">
      <c r="A8773" t="s">
        <v>335</v>
      </c>
      <c r="B8773" t="s">
        <v>714</v>
      </c>
      <c r="C8773">
        <v>54149</v>
      </c>
      <c r="D8773">
        <v>1</v>
      </c>
      <c r="F8773">
        <v>2013</v>
      </c>
      <c r="G8773">
        <v>8316</v>
      </c>
      <c r="H8773">
        <v>8302.34</v>
      </c>
      <c r="I8773">
        <v>326118.49</v>
      </c>
      <c r="K8773">
        <v>1.2230000000000001</v>
      </c>
      <c r="L8773">
        <v>1E-3</v>
      </c>
      <c r="M8773">
        <v>216622.55</v>
      </c>
      <c r="N8773">
        <v>5.9200000000000003E-2</v>
      </c>
      <c r="O8773">
        <v>140.928</v>
      </c>
      <c r="P8773">
        <v>7.7499999999999999E-2</v>
      </c>
      <c r="Q8773">
        <v>3644424.47</v>
      </c>
      <c r="R8773" t="s">
        <v>333</v>
      </c>
      <c r="S8773" t="s">
        <v>38</v>
      </c>
      <c r="T8773" t="s">
        <v>28</v>
      </c>
      <c r="V8773" t="s">
        <v>32</v>
      </c>
      <c r="Y8773" t="s">
        <v>103</v>
      </c>
    </row>
    <row r="8774" spans="1:25" x14ac:dyDescent="0.45">
      <c r="A8774" t="s">
        <v>335</v>
      </c>
      <c r="B8774" t="s">
        <v>714</v>
      </c>
      <c r="C8774">
        <v>54149</v>
      </c>
      <c r="D8774">
        <v>1</v>
      </c>
      <c r="F8774">
        <v>2014</v>
      </c>
      <c r="G8774">
        <v>8119</v>
      </c>
      <c r="H8774">
        <v>8103.49</v>
      </c>
      <c r="I8774">
        <v>295190.67</v>
      </c>
      <c r="K8774">
        <v>29.44</v>
      </c>
      <c r="L8774">
        <v>1.83E-2</v>
      </c>
      <c r="M8774">
        <v>204078.13800000001</v>
      </c>
      <c r="N8774">
        <v>5.96E-2</v>
      </c>
      <c r="O8774">
        <v>134.63300000000001</v>
      </c>
      <c r="P8774">
        <v>7.9100000000000004E-2</v>
      </c>
      <c r="Q8774">
        <v>3412881.6460000002</v>
      </c>
      <c r="R8774" t="s">
        <v>333</v>
      </c>
      <c r="S8774" t="s">
        <v>38</v>
      </c>
      <c r="T8774" t="s">
        <v>28</v>
      </c>
      <c r="V8774" t="s">
        <v>32</v>
      </c>
      <c r="Y8774" t="s">
        <v>103</v>
      </c>
    </row>
    <row r="8775" spans="1:25" x14ac:dyDescent="0.45">
      <c r="A8775" t="s">
        <v>335</v>
      </c>
      <c r="B8775" t="s">
        <v>714</v>
      </c>
      <c r="C8775">
        <v>54149</v>
      </c>
      <c r="D8775">
        <v>1</v>
      </c>
      <c r="F8775">
        <v>2015</v>
      </c>
      <c r="G8775">
        <v>8046</v>
      </c>
      <c r="H8775">
        <v>8012.98</v>
      </c>
      <c r="I8775">
        <v>289325.78999999998</v>
      </c>
      <c r="K8775">
        <v>0.99</v>
      </c>
      <c r="L8775">
        <v>1E-3</v>
      </c>
      <c r="M8775">
        <v>188917.723</v>
      </c>
      <c r="N8775">
        <v>5.9200000000000003E-2</v>
      </c>
      <c r="O8775">
        <v>121.685</v>
      </c>
      <c r="P8775">
        <v>7.6899999999999996E-2</v>
      </c>
      <c r="Q8775">
        <v>3178859.915</v>
      </c>
      <c r="R8775" t="s">
        <v>333</v>
      </c>
      <c r="S8775" t="s">
        <v>38</v>
      </c>
      <c r="T8775" t="s">
        <v>28</v>
      </c>
      <c r="V8775" t="s">
        <v>32</v>
      </c>
      <c r="Y8775" t="s">
        <v>159</v>
      </c>
    </row>
    <row r="8776" spans="1:25" x14ac:dyDescent="0.45">
      <c r="A8776" t="s">
        <v>335</v>
      </c>
      <c r="B8776" t="s">
        <v>714</v>
      </c>
      <c r="C8776">
        <v>54149</v>
      </c>
      <c r="D8776">
        <v>1</v>
      </c>
      <c r="F8776">
        <v>2016</v>
      </c>
      <c r="G8776">
        <v>8099</v>
      </c>
      <c r="H8776">
        <v>8074.97</v>
      </c>
      <c r="I8776">
        <v>297014.78999999998</v>
      </c>
      <c r="K8776">
        <v>0.97799999999999998</v>
      </c>
      <c r="L8776">
        <v>1E-3</v>
      </c>
      <c r="M8776">
        <v>193764.84</v>
      </c>
      <c r="N8776">
        <v>5.9200000000000003E-2</v>
      </c>
      <c r="O8776">
        <v>120.92</v>
      </c>
      <c r="P8776">
        <v>7.4499999999999997E-2</v>
      </c>
      <c r="Q8776">
        <v>3260450.2969999998</v>
      </c>
      <c r="R8776" t="s">
        <v>333</v>
      </c>
      <c r="S8776" t="s">
        <v>38</v>
      </c>
      <c r="T8776" t="s">
        <v>28</v>
      </c>
      <c r="V8776" t="s">
        <v>32</v>
      </c>
      <c r="Y8776" t="s">
        <v>159</v>
      </c>
    </row>
    <row r="8777" spans="1:25" x14ac:dyDescent="0.45">
      <c r="A8777" t="s">
        <v>335</v>
      </c>
      <c r="B8777" t="s">
        <v>714</v>
      </c>
      <c r="C8777">
        <v>54149</v>
      </c>
      <c r="D8777">
        <v>1</v>
      </c>
      <c r="F8777">
        <v>2017</v>
      </c>
      <c r="G8777">
        <v>8117</v>
      </c>
      <c r="H8777">
        <v>8102.51</v>
      </c>
      <c r="I8777">
        <v>311190.27</v>
      </c>
      <c r="K8777">
        <v>1.0389999999999999</v>
      </c>
      <c r="L8777">
        <v>1E-3</v>
      </c>
      <c r="M8777">
        <v>205822.98199999999</v>
      </c>
      <c r="N8777">
        <v>5.9200000000000003E-2</v>
      </c>
      <c r="O8777">
        <v>134.601</v>
      </c>
      <c r="P8777">
        <v>7.8E-2</v>
      </c>
      <c r="Q8777">
        <v>3463388.2259999998</v>
      </c>
      <c r="R8777" t="s">
        <v>333</v>
      </c>
      <c r="S8777" t="s">
        <v>38</v>
      </c>
      <c r="T8777" t="s">
        <v>28</v>
      </c>
      <c r="V8777" t="s">
        <v>32</v>
      </c>
      <c r="Y8777" t="s">
        <v>160</v>
      </c>
    </row>
    <row r="8778" spans="1:25" x14ac:dyDescent="0.45">
      <c r="A8778" t="s">
        <v>335</v>
      </c>
      <c r="B8778" t="s">
        <v>714</v>
      </c>
      <c r="C8778">
        <v>54149</v>
      </c>
      <c r="D8778">
        <v>1</v>
      </c>
      <c r="F8778">
        <v>2018</v>
      </c>
      <c r="G8778">
        <v>8180</v>
      </c>
      <c r="H8778">
        <v>8162.99</v>
      </c>
      <c r="I8778">
        <v>307473.43</v>
      </c>
      <c r="K8778">
        <v>1.071</v>
      </c>
      <c r="L8778">
        <v>1.1000000000000001E-3</v>
      </c>
      <c r="M8778">
        <v>209258.78099999999</v>
      </c>
      <c r="N8778">
        <v>5.9200000000000003E-2</v>
      </c>
      <c r="O8778">
        <v>135.09399999999999</v>
      </c>
      <c r="P8778">
        <v>7.7100000000000002E-2</v>
      </c>
      <c r="Q8778">
        <v>3519669.1129999999</v>
      </c>
      <c r="R8778" t="s">
        <v>333</v>
      </c>
      <c r="S8778" t="s">
        <v>38</v>
      </c>
      <c r="T8778" t="s">
        <v>28</v>
      </c>
      <c r="V8778" t="s">
        <v>32</v>
      </c>
      <c r="Y8778" t="s">
        <v>160</v>
      </c>
    </row>
    <row r="8779" spans="1:25" x14ac:dyDescent="0.45">
      <c r="A8779" t="s">
        <v>335</v>
      </c>
      <c r="B8779" t="s">
        <v>714</v>
      </c>
      <c r="C8779">
        <v>54149</v>
      </c>
      <c r="D8779">
        <v>1</v>
      </c>
      <c r="F8779">
        <v>2019</v>
      </c>
      <c r="G8779">
        <v>7996</v>
      </c>
      <c r="H8779">
        <v>7972.95</v>
      </c>
      <c r="I8779">
        <v>300526.82</v>
      </c>
      <c r="K8779">
        <v>0.996</v>
      </c>
      <c r="L8779">
        <v>1E-3</v>
      </c>
      <c r="M8779">
        <v>197236.769</v>
      </c>
      <c r="N8779">
        <v>5.9200000000000003E-2</v>
      </c>
      <c r="O8779">
        <v>130.25299999999999</v>
      </c>
      <c r="P8779">
        <v>7.8799999999999995E-2</v>
      </c>
      <c r="Q8779">
        <v>3318798.5559999999</v>
      </c>
      <c r="R8779" t="s">
        <v>333</v>
      </c>
      <c r="S8779" t="s">
        <v>38</v>
      </c>
      <c r="T8779" t="s">
        <v>28</v>
      </c>
      <c r="V8779" t="s">
        <v>32</v>
      </c>
      <c r="Y8779" t="s">
        <v>160</v>
      </c>
    </row>
    <row r="8780" spans="1:25" x14ac:dyDescent="0.45">
      <c r="A8780" t="s">
        <v>335</v>
      </c>
      <c r="B8780" t="s">
        <v>714</v>
      </c>
      <c r="C8780">
        <v>54149</v>
      </c>
      <c r="D8780">
        <v>1</v>
      </c>
      <c r="F8780">
        <v>2020</v>
      </c>
      <c r="G8780">
        <v>8345</v>
      </c>
      <c r="H8780">
        <v>8332.01</v>
      </c>
      <c r="I8780">
        <v>350125.99</v>
      </c>
      <c r="K8780">
        <v>1.0009999999999999</v>
      </c>
      <c r="L8780">
        <v>1E-3</v>
      </c>
      <c r="M8780">
        <v>198180.25200000001</v>
      </c>
      <c r="N8780">
        <v>5.9200000000000003E-2</v>
      </c>
      <c r="O8780">
        <v>130.31100000000001</v>
      </c>
      <c r="P8780">
        <v>7.8399999999999997E-2</v>
      </c>
      <c r="Q8780">
        <v>3334709.923</v>
      </c>
      <c r="R8780" t="s">
        <v>333</v>
      </c>
      <c r="S8780" t="s">
        <v>38</v>
      </c>
      <c r="T8780" t="s">
        <v>28</v>
      </c>
      <c r="V8780" t="s">
        <v>32</v>
      </c>
      <c r="Y8780" t="s">
        <v>160</v>
      </c>
    </row>
    <row r="8781" spans="1:25" x14ac:dyDescent="0.45">
      <c r="A8781" t="s">
        <v>335</v>
      </c>
      <c r="B8781" t="s">
        <v>714</v>
      </c>
      <c r="C8781">
        <v>54149</v>
      </c>
      <c r="D8781">
        <v>1</v>
      </c>
      <c r="F8781">
        <v>2021</v>
      </c>
      <c r="G8781">
        <v>7741</v>
      </c>
      <c r="H8781">
        <v>7729.59</v>
      </c>
      <c r="I8781">
        <v>491963.89</v>
      </c>
      <c r="K8781">
        <v>0.96</v>
      </c>
      <c r="L8781">
        <v>1E-3</v>
      </c>
      <c r="M8781">
        <v>190426.18599999999</v>
      </c>
      <c r="N8781">
        <v>5.9299999999999999E-2</v>
      </c>
      <c r="O8781">
        <v>119.17700000000001</v>
      </c>
      <c r="P8781">
        <v>7.4899999999999994E-2</v>
      </c>
      <c r="Q8781">
        <v>3200977.7889999999</v>
      </c>
      <c r="R8781" t="s">
        <v>333</v>
      </c>
      <c r="S8781" t="s">
        <v>38</v>
      </c>
      <c r="T8781" t="s">
        <v>28</v>
      </c>
      <c r="V8781" t="s">
        <v>32</v>
      </c>
      <c r="Y8781" t="s">
        <v>161</v>
      </c>
    </row>
    <row r="8782" spans="1:25" x14ac:dyDescent="0.45">
      <c r="A8782" t="s">
        <v>335</v>
      </c>
      <c r="B8782" t="s">
        <v>714</v>
      </c>
      <c r="C8782">
        <v>54149</v>
      </c>
      <c r="D8782">
        <v>1</v>
      </c>
      <c r="F8782">
        <v>2022</v>
      </c>
      <c r="G8782">
        <v>7915</v>
      </c>
      <c r="H8782">
        <v>7894.48</v>
      </c>
      <c r="I8782">
        <v>490074.36</v>
      </c>
      <c r="K8782">
        <v>0.95799999999999996</v>
      </c>
      <c r="L8782">
        <v>1E-3</v>
      </c>
      <c r="M8782">
        <v>189738.62</v>
      </c>
      <c r="N8782">
        <v>5.9400000000000001E-2</v>
      </c>
      <c r="O8782">
        <v>122.30500000000001</v>
      </c>
      <c r="P8782">
        <v>7.7499999999999999E-2</v>
      </c>
      <c r="Q8782">
        <v>3187948.36</v>
      </c>
      <c r="R8782" t="s">
        <v>333</v>
      </c>
      <c r="S8782" t="s">
        <v>38</v>
      </c>
      <c r="T8782" t="s">
        <v>28</v>
      </c>
      <c r="V8782" t="s">
        <v>32</v>
      </c>
      <c r="Y8782" t="s">
        <v>161</v>
      </c>
    </row>
    <row r="8783" spans="1:25" x14ac:dyDescent="0.45">
      <c r="A8783" t="s">
        <v>335</v>
      </c>
      <c r="B8783" t="s">
        <v>714</v>
      </c>
      <c r="C8783">
        <v>54149</v>
      </c>
      <c r="D8783">
        <v>1</v>
      </c>
      <c r="F8783">
        <v>2023</v>
      </c>
      <c r="G8783">
        <v>7958</v>
      </c>
      <c r="H8783">
        <v>7948.81</v>
      </c>
      <c r="I8783">
        <v>494998.45</v>
      </c>
      <c r="K8783">
        <v>0.94399999999999995</v>
      </c>
      <c r="L8783">
        <v>1E-3</v>
      </c>
      <c r="M8783">
        <v>186917.54399999999</v>
      </c>
      <c r="N8783">
        <v>5.9299999999999999E-2</v>
      </c>
      <c r="O8783">
        <v>133.958</v>
      </c>
      <c r="P8783">
        <v>8.5699999999999998E-2</v>
      </c>
      <c r="Q8783">
        <v>3144275.5920000002</v>
      </c>
      <c r="R8783" t="s">
        <v>333</v>
      </c>
      <c r="S8783" t="s">
        <v>38</v>
      </c>
      <c r="T8783" t="s">
        <v>28</v>
      </c>
      <c r="V8783" t="s">
        <v>32</v>
      </c>
      <c r="Y8783" t="s">
        <v>161</v>
      </c>
    </row>
    <row r="8784" spans="1:25" x14ac:dyDescent="0.45">
      <c r="A8784" t="s">
        <v>335</v>
      </c>
      <c r="B8784" t="s">
        <v>714</v>
      </c>
      <c r="C8784">
        <v>54149</v>
      </c>
      <c r="D8784">
        <v>1</v>
      </c>
      <c r="F8784">
        <v>2024</v>
      </c>
      <c r="G8784">
        <v>4024</v>
      </c>
      <c r="H8784">
        <v>4017.21</v>
      </c>
      <c r="I8784">
        <v>258659.33</v>
      </c>
      <c r="K8784">
        <v>0.49199999999999999</v>
      </c>
      <c r="L8784">
        <v>1E-3</v>
      </c>
      <c r="M8784">
        <v>97374.58</v>
      </c>
      <c r="N8784">
        <v>5.9200000000000003E-2</v>
      </c>
      <c r="O8784">
        <v>71.358000000000004</v>
      </c>
      <c r="P8784">
        <v>8.7499999999999994E-2</v>
      </c>
      <c r="Q8784">
        <v>1638510.379</v>
      </c>
      <c r="R8784" t="s">
        <v>333</v>
      </c>
      <c r="S8784" t="s">
        <v>38</v>
      </c>
      <c r="T8784" t="s">
        <v>28</v>
      </c>
      <c r="V8784" t="s">
        <v>32</v>
      </c>
      <c r="Y8784" t="s">
        <v>161</v>
      </c>
    </row>
    <row r="8785" spans="1:25" x14ac:dyDescent="0.45">
      <c r="A8785" t="s">
        <v>25</v>
      </c>
      <c r="B8785" t="s">
        <v>715</v>
      </c>
      <c r="C8785">
        <v>54236</v>
      </c>
      <c r="D8785">
        <v>5</v>
      </c>
      <c r="F8785">
        <v>2009</v>
      </c>
      <c r="G8785">
        <v>4461</v>
      </c>
      <c r="H8785">
        <v>4457.75</v>
      </c>
      <c r="J8785">
        <v>539829.75</v>
      </c>
      <c r="O8785">
        <v>59.619</v>
      </c>
      <c r="P8785">
        <v>0.18609999999999999</v>
      </c>
      <c r="Q8785">
        <v>616500.22499999998</v>
      </c>
      <c r="R8785" t="s">
        <v>923</v>
      </c>
      <c r="S8785" t="s">
        <v>34</v>
      </c>
      <c r="T8785" t="s">
        <v>63</v>
      </c>
      <c r="Y8785" t="s">
        <v>29</v>
      </c>
    </row>
    <row r="8786" spans="1:25" x14ac:dyDescent="0.45">
      <c r="A8786" t="s">
        <v>25</v>
      </c>
      <c r="B8786" t="s">
        <v>715</v>
      </c>
      <c r="C8786">
        <v>54236</v>
      </c>
      <c r="D8786">
        <v>5</v>
      </c>
      <c r="F8786">
        <v>2010</v>
      </c>
      <c r="G8786">
        <v>2570</v>
      </c>
      <c r="H8786">
        <v>2565.25</v>
      </c>
      <c r="J8786">
        <v>289584.25</v>
      </c>
      <c r="O8786">
        <v>22.032</v>
      </c>
      <c r="P8786">
        <v>0.121</v>
      </c>
      <c r="Q8786">
        <v>350917.95</v>
      </c>
      <c r="R8786" t="s">
        <v>923</v>
      </c>
      <c r="S8786" t="s">
        <v>34</v>
      </c>
      <c r="T8786" t="s">
        <v>63</v>
      </c>
      <c r="Y8786" t="s">
        <v>29</v>
      </c>
    </row>
    <row r="8787" spans="1:25" x14ac:dyDescent="0.45">
      <c r="A8787" t="s">
        <v>25</v>
      </c>
      <c r="B8787" t="s">
        <v>715</v>
      </c>
      <c r="C8787">
        <v>54236</v>
      </c>
      <c r="D8787">
        <v>5</v>
      </c>
      <c r="F8787">
        <v>2011</v>
      </c>
      <c r="G8787">
        <v>2332</v>
      </c>
      <c r="H8787">
        <v>2328.5</v>
      </c>
      <c r="J8787">
        <v>246253.75</v>
      </c>
      <c r="O8787">
        <v>17.946999999999999</v>
      </c>
      <c r="P8787">
        <v>0.1246</v>
      </c>
      <c r="Q8787">
        <v>290196.72499999998</v>
      </c>
      <c r="R8787" t="s">
        <v>923</v>
      </c>
      <c r="S8787" t="s">
        <v>34</v>
      </c>
      <c r="T8787" t="s">
        <v>63</v>
      </c>
      <c r="Y8787" t="s">
        <v>29</v>
      </c>
    </row>
    <row r="8788" spans="1:25" x14ac:dyDescent="0.45">
      <c r="A8788" t="s">
        <v>25</v>
      </c>
      <c r="B8788" t="s">
        <v>715</v>
      </c>
      <c r="C8788">
        <v>54236</v>
      </c>
      <c r="D8788">
        <v>5</v>
      </c>
      <c r="F8788">
        <v>2012</v>
      </c>
      <c r="G8788">
        <v>0</v>
      </c>
      <c r="H8788">
        <v>0</v>
      </c>
      <c r="R8788" t="s">
        <v>923</v>
      </c>
      <c r="S8788" t="s">
        <v>34</v>
      </c>
      <c r="T8788" t="s">
        <v>63</v>
      </c>
      <c r="Y8788" t="s">
        <v>29</v>
      </c>
    </row>
    <row r="8789" spans="1:25" x14ac:dyDescent="0.45">
      <c r="A8789" t="s">
        <v>25</v>
      </c>
      <c r="B8789" t="s">
        <v>715</v>
      </c>
      <c r="C8789">
        <v>54236</v>
      </c>
      <c r="D8789">
        <v>5</v>
      </c>
      <c r="F8789">
        <v>2013</v>
      </c>
      <c r="G8789">
        <v>0</v>
      </c>
      <c r="H8789">
        <v>0</v>
      </c>
      <c r="R8789" t="s">
        <v>923</v>
      </c>
      <c r="S8789" t="s">
        <v>34</v>
      </c>
      <c r="T8789" t="s">
        <v>63</v>
      </c>
      <c r="Y8789" t="s">
        <v>29</v>
      </c>
    </row>
    <row r="8790" spans="1:25" x14ac:dyDescent="0.45">
      <c r="A8790" t="s">
        <v>475</v>
      </c>
      <c r="B8790" t="s">
        <v>716</v>
      </c>
      <c r="C8790">
        <v>54324</v>
      </c>
      <c r="D8790">
        <v>3</v>
      </c>
      <c r="F8790">
        <v>2009</v>
      </c>
      <c r="G8790">
        <v>2610</v>
      </c>
      <c r="H8790">
        <v>2408.5300000000002</v>
      </c>
      <c r="I8790">
        <v>181800.39</v>
      </c>
      <c r="K8790">
        <v>0.70599999999999996</v>
      </c>
      <c r="L8790">
        <v>1E-3</v>
      </c>
      <c r="M8790">
        <v>139841.693</v>
      </c>
      <c r="N8790">
        <v>5.8999999999999997E-2</v>
      </c>
      <c r="O8790">
        <v>35.569000000000003</v>
      </c>
      <c r="P8790">
        <v>3.9800000000000002E-2</v>
      </c>
      <c r="Q8790">
        <v>2353029.6179999998</v>
      </c>
      <c r="R8790" t="s">
        <v>333</v>
      </c>
      <c r="S8790" t="s">
        <v>38</v>
      </c>
      <c r="T8790" t="s">
        <v>89</v>
      </c>
      <c r="V8790" t="s">
        <v>40</v>
      </c>
      <c r="Y8790" t="s">
        <v>36</v>
      </c>
    </row>
    <row r="8791" spans="1:25" x14ac:dyDescent="0.45">
      <c r="A8791" t="s">
        <v>475</v>
      </c>
      <c r="B8791" t="s">
        <v>716</v>
      </c>
      <c r="C8791">
        <v>54324</v>
      </c>
      <c r="D8791">
        <v>3</v>
      </c>
      <c r="F8791">
        <v>2010</v>
      </c>
      <c r="G8791">
        <v>3495</v>
      </c>
      <c r="H8791">
        <v>3269</v>
      </c>
      <c r="I8791">
        <v>242880.67</v>
      </c>
      <c r="K8791">
        <v>0.96899999999999997</v>
      </c>
      <c r="L8791">
        <v>1E-3</v>
      </c>
      <c r="M8791">
        <v>191949.03400000001</v>
      </c>
      <c r="N8791">
        <v>5.91E-2</v>
      </c>
      <c r="O8791">
        <v>49.32</v>
      </c>
      <c r="P8791">
        <v>3.8100000000000002E-2</v>
      </c>
      <c r="Q8791">
        <v>3229895.3590000002</v>
      </c>
      <c r="R8791" t="s">
        <v>333</v>
      </c>
      <c r="S8791" t="s">
        <v>38</v>
      </c>
      <c r="T8791" t="s">
        <v>89</v>
      </c>
      <c r="V8791" t="s">
        <v>40</v>
      </c>
      <c r="Y8791" t="s">
        <v>36</v>
      </c>
    </row>
    <row r="8792" spans="1:25" x14ac:dyDescent="0.45">
      <c r="A8792" t="s">
        <v>475</v>
      </c>
      <c r="B8792" t="s">
        <v>716</v>
      </c>
      <c r="C8792">
        <v>54324</v>
      </c>
      <c r="D8792">
        <v>3</v>
      </c>
      <c r="F8792">
        <v>2011</v>
      </c>
      <c r="G8792">
        <v>3527</v>
      </c>
      <c r="H8792">
        <v>3273.08</v>
      </c>
      <c r="I8792">
        <v>248796.01</v>
      </c>
      <c r="K8792">
        <v>0.995</v>
      </c>
      <c r="L8792">
        <v>1E-3</v>
      </c>
      <c r="M8792">
        <v>197000.734</v>
      </c>
      <c r="N8792">
        <v>5.91E-2</v>
      </c>
      <c r="O8792">
        <v>54.704999999999998</v>
      </c>
      <c r="P8792">
        <v>4.2500000000000003E-2</v>
      </c>
      <c r="Q8792">
        <v>3314897.52</v>
      </c>
      <c r="R8792" t="s">
        <v>333</v>
      </c>
      <c r="S8792" t="s">
        <v>38</v>
      </c>
      <c r="T8792" t="s">
        <v>89</v>
      </c>
      <c r="V8792" t="s">
        <v>40</v>
      </c>
      <c r="Y8792" t="s">
        <v>36</v>
      </c>
    </row>
    <row r="8793" spans="1:25" x14ac:dyDescent="0.45">
      <c r="A8793" t="s">
        <v>475</v>
      </c>
      <c r="B8793" t="s">
        <v>716</v>
      </c>
      <c r="C8793">
        <v>54324</v>
      </c>
      <c r="D8793">
        <v>3</v>
      </c>
      <c r="F8793">
        <v>2012</v>
      </c>
      <c r="G8793">
        <v>3161</v>
      </c>
      <c r="H8793">
        <v>2960.01</v>
      </c>
      <c r="I8793">
        <v>229352.28</v>
      </c>
      <c r="K8793">
        <v>0.88</v>
      </c>
      <c r="L8793">
        <v>1E-3</v>
      </c>
      <c r="M8793">
        <v>174274.459</v>
      </c>
      <c r="N8793">
        <v>5.8999999999999997E-2</v>
      </c>
      <c r="O8793">
        <v>46.738</v>
      </c>
      <c r="P8793">
        <v>3.9300000000000002E-2</v>
      </c>
      <c r="Q8793">
        <v>2932511.327</v>
      </c>
      <c r="R8793" t="s">
        <v>333</v>
      </c>
      <c r="S8793" t="s">
        <v>38</v>
      </c>
      <c r="T8793" t="s">
        <v>89</v>
      </c>
      <c r="V8793" t="s">
        <v>40</v>
      </c>
      <c r="Y8793" t="s">
        <v>36</v>
      </c>
    </row>
    <row r="8794" spans="1:25" x14ac:dyDescent="0.45">
      <c r="A8794" t="s">
        <v>475</v>
      </c>
      <c r="B8794" t="s">
        <v>716</v>
      </c>
      <c r="C8794">
        <v>54324</v>
      </c>
      <c r="D8794">
        <v>3</v>
      </c>
      <c r="F8794">
        <v>2013</v>
      </c>
      <c r="G8794">
        <v>2701</v>
      </c>
      <c r="H8794">
        <v>2520.5100000000002</v>
      </c>
      <c r="I8794">
        <v>189316.73</v>
      </c>
      <c r="K8794">
        <v>0.74199999999999999</v>
      </c>
      <c r="L8794">
        <v>1E-3</v>
      </c>
      <c r="M8794">
        <v>146887.427</v>
      </c>
      <c r="N8794">
        <v>5.91E-2</v>
      </c>
      <c r="O8794">
        <v>37.783000000000001</v>
      </c>
      <c r="P8794">
        <v>3.6900000000000002E-2</v>
      </c>
      <c r="Q8794">
        <v>2471682.3539999998</v>
      </c>
      <c r="R8794" t="s">
        <v>333</v>
      </c>
      <c r="S8794" t="s">
        <v>38</v>
      </c>
      <c r="T8794" t="s">
        <v>89</v>
      </c>
      <c r="V8794" t="s">
        <v>40</v>
      </c>
      <c r="Y8794" t="s">
        <v>36</v>
      </c>
    </row>
    <row r="8795" spans="1:25" x14ac:dyDescent="0.45">
      <c r="A8795" t="s">
        <v>475</v>
      </c>
      <c r="B8795" t="s">
        <v>716</v>
      </c>
      <c r="C8795">
        <v>54324</v>
      </c>
      <c r="D8795">
        <v>3</v>
      </c>
      <c r="F8795">
        <v>2014</v>
      </c>
      <c r="G8795">
        <v>2626</v>
      </c>
      <c r="H8795">
        <v>2445.9</v>
      </c>
      <c r="I8795">
        <v>186216.73</v>
      </c>
      <c r="K8795">
        <v>0.73199999999999998</v>
      </c>
      <c r="L8795">
        <v>1E-3</v>
      </c>
      <c r="M8795">
        <v>144896.86300000001</v>
      </c>
      <c r="N8795">
        <v>5.8999999999999997E-2</v>
      </c>
      <c r="O8795">
        <v>37.174999999999997</v>
      </c>
      <c r="P8795">
        <v>3.8899999999999997E-2</v>
      </c>
      <c r="Q8795">
        <v>2438153.7110000001</v>
      </c>
      <c r="R8795" t="s">
        <v>333</v>
      </c>
      <c r="S8795" t="s">
        <v>38</v>
      </c>
      <c r="T8795" t="s">
        <v>89</v>
      </c>
      <c r="V8795" t="s">
        <v>40</v>
      </c>
      <c r="Y8795" t="s">
        <v>36</v>
      </c>
    </row>
    <row r="8796" spans="1:25" x14ac:dyDescent="0.45">
      <c r="A8796" t="s">
        <v>475</v>
      </c>
      <c r="B8796" t="s">
        <v>716</v>
      </c>
      <c r="C8796">
        <v>54324</v>
      </c>
      <c r="D8796">
        <v>3</v>
      </c>
      <c r="F8796">
        <v>2015</v>
      </c>
      <c r="G8796">
        <v>2726</v>
      </c>
      <c r="H8796">
        <v>2563</v>
      </c>
      <c r="I8796">
        <v>195371.04</v>
      </c>
      <c r="K8796">
        <v>0.83299999999999996</v>
      </c>
      <c r="L8796">
        <v>1E-3</v>
      </c>
      <c r="M8796">
        <v>165003.77900000001</v>
      </c>
      <c r="N8796">
        <v>5.91E-2</v>
      </c>
      <c r="O8796">
        <v>40.451999999999998</v>
      </c>
      <c r="P8796">
        <v>3.5400000000000001E-2</v>
      </c>
      <c r="Q8796">
        <v>2774298.2</v>
      </c>
      <c r="R8796" t="s">
        <v>333</v>
      </c>
      <c r="S8796" t="s">
        <v>38</v>
      </c>
      <c r="T8796" t="s">
        <v>89</v>
      </c>
      <c r="V8796" t="s">
        <v>40</v>
      </c>
      <c r="Y8796" t="s">
        <v>36</v>
      </c>
    </row>
    <row r="8797" spans="1:25" x14ac:dyDescent="0.45">
      <c r="A8797" t="s">
        <v>475</v>
      </c>
      <c r="B8797" t="s">
        <v>716</v>
      </c>
      <c r="C8797">
        <v>54324</v>
      </c>
      <c r="D8797">
        <v>3</v>
      </c>
      <c r="F8797">
        <v>2016</v>
      </c>
      <c r="G8797">
        <v>1441</v>
      </c>
      <c r="H8797">
        <v>1340.23</v>
      </c>
      <c r="I8797">
        <v>98650.36</v>
      </c>
      <c r="K8797">
        <v>0.42399999999999999</v>
      </c>
      <c r="L8797">
        <v>1E-3</v>
      </c>
      <c r="M8797">
        <v>84043.563999999998</v>
      </c>
      <c r="N8797">
        <v>6.0100000000000001E-2</v>
      </c>
      <c r="O8797">
        <v>13.66</v>
      </c>
      <c r="P8797">
        <v>2.3900000000000001E-2</v>
      </c>
      <c r="Q8797">
        <v>1398461.4890000001</v>
      </c>
      <c r="R8797" t="s">
        <v>333</v>
      </c>
      <c r="S8797" t="s">
        <v>38</v>
      </c>
      <c r="T8797" t="s">
        <v>89</v>
      </c>
      <c r="V8797" t="s">
        <v>40</v>
      </c>
      <c r="Y8797" t="s">
        <v>36</v>
      </c>
    </row>
    <row r="8798" spans="1:25" x14ac:dyDescent="0.45">
      <c r="A8798" t="s">
        <v>475</v>
      </c>
      <c r="B8798" t="s">
        <v>716</v>
      </c>
      <c r="C8798">
        <v>54324</v>
      </c>
      <c r="D8798">
        <v>3</v>
      </c>
      <c r="F8798">
        <v>2017</v>
      </c>
      <c r="G8798">
        <v>2483</v>
      </c>
      <c r="H8798">
        <v>2367.19</v>
      </c>
      <c r="I8798">
        <v>178595.14</v>
      </c>
      <c r="K8798">
        <v>0.79500000000000004</v>
      </c>
      <c r="L8798">
        <v>1E-3</v>
      </c>
      <c r="M8798">
        <v>157494.91399999999</v>
      </c>
      <c r="N8798">
        <v>5.96E-2</v>
      </c>
      <c r="O8798">
        <v>26.068999999999999</v>
      </c>
      <c r="P8798">
        <v>2.1000000000000001E-2</v>
      </c>
      <c r="Q8798">
        <v>2631455.1170000001</v>
      </c>
      <c r="R8798" t="s">
        <v>333</v>
      </c>
      <c r="S8798" t="s">
        <v>38</v>
      </c>
      <c r="T8798" t="s">
        <v>89</v>
      </c>
      <c r="V8798" t="s">
        <v>40</v>
      </c>
      <c r="Y8798" t="s">
        <v>36</v>
      </c>
    </row>
    <row r="8799" spans="1:25" x14ac:dyDescent="0.45">
      <c r="A8799" t="s">
        <v>475</v>
      </c>
      <c r="B8799" t="s">
        <v>716</v>
      </c>
      <c r="C8799">
        <v>54324</v>
      </c>
      <c r="D8799">
        <v>3</v>
      </c>
      <c r="F8799">
        <v>2018</v>
      </c>
      <c r="G8799">
        <v>3668</v>
      </c>
      <c r="H8799">
        <v>3508.12</v>
      </c>
      <c r="I8799">
        <v>244610.46</v>
      </c>
      <c r="K8799">
        <v>0.97099999999999997</v>
      </c>
      <c r="L8799">
        <v>1E-3</v>
      </c>
      <c r="M8799">
        <v>192444.739</v>
      </c>
      <c r="N8799">
        <v>5.9499999999999997E-2</v>
      </c>
      <c r="O8799">
        <v>34.085999999999999</v>
      </c>
      <c r="P8799">
        <v>2.3199999999999998E-2</v>
      </c>
      <c r="Q8799">
        <v>3213153.2149999999</v>
      </c>
      <c r="R8799" t="s">
        <v>333</v>
      </c>
      <c r="S8799" t="s">
        <v>38</v>
      </c>
      <c r="T8799" t="s">
        <v>89</v>
      </c>
      <c r="V8799" t="s">
        <v>40</v>
      </c>
      <c r="Y8799" t="s">
        <v>36</v>
      </c>
    </row>
    <row r="8800" spans="1:25" x14ac:dyDescent="0.45">
      <c r="A8800" t="s">
        <v>475</v>
      </c>
      <c r="B8800" t="s">
        <v>716</v>
      </c>
      <c r="C8800">
        <v>54324</v>
      </c>
      <c r="D8800">
        <v>3</v>
      </c>
      <c r="F8800">
        <v>2019</v>
      </c>
      <c r="G8800">
        <v>2973</v>
      </c>
      <c r="H8800">
        <v>2772.48</v>
      </c>
      <c r="I8800">
        <v>200817.54</v>
      </c>
      <c r="K8800">
        <v>0.755</v>
      </c>
      <c r="L8800">
        <v>1E-3</v>
      </c>
      <c r="M8800">
        <v>149624.921</v>
      </c>
      <c r="N8800">
        <v>5.9700000000000003E-2</v>
      </c>
      <c r="O8800">
        <v>35.430999999999997</v>
      </c>
      <c r="P8800">
        <v>3.15E-2</v>
      </c>
      <c r="Q8800">
        <v>2515446.62</v>
      </c>
      <c r="R8800" t="s">
        <v>333</v>
      </c>
      <c r="S8800" t="s">
        <v>38</v>
      </c>
      <c r="T8800" t="s">
        <v>89</v>
      </c>
      <c r="V8800" t="s">
        <v>40</v>
      </c>
      <c r="Y8800" t="s">
        <v>36</v>
      </c>
    </row>
    <row r="8801" spans="1:25" x14ac:dyDescent="0.45">
      <c r="A8801" t="s">
        <v>475</v>
      </c>
      <c r="B8801" t="s">
        <v>716</v>
      </c>
      <c r="C8801">
        <v>54324</v>
      </c>
      <c r="D8801">
        <v>3</v>
      </c>
      <c r="F8801">
        <v>2020</v>
      </c>
      <c r="G8801">
        <v>3297</v>
      </c>
      <c r="H8801">
        <v>2917.78</v>
      </c>
      <c r="I8801">
        <v>204520.03</v>
      </c>
      <c r="K8801">
        <v>0.77400000000000002</v>
      </c>
      <c r="L8801">
        <v>1E-3</v>
      </c>
      <c r="M8801">
        <v>153239.77299999999</v>
      </c>
      <c r="N8801">
        <v>5.9200000000000003E-2</v>
      </c>
      <c r="O8801">
        <v>38.936999999999998</v>
      </c>
      <c r="P8801">
        <v>3.15E-2</v>
      </c>
      <c r="Q8801">
        <v>2577850.3640000001</v>
      </c>
      <c r="R8801" t="s">
        <v>333</v>
      </c>
      <c r="S8801" t="s">
        <v>38</v>
      </c>
      <c r="T8801" t="s">
        <v>89</v>
      </c>
      <c r="V8801" t="s">
        <v>40</v>
      </c>
      <c r="Y8801" t="s">
        <v>36</v>
      </c>
    </row>
    <row r="8802" spans="1:25" x14ac:dyDescent="0.45">
      <c r="A8802" t="s">
        <v>475</v>
      </c>
      <c r="B8802" t="s">
        <v>716</v>
      </c>
      <c r="C8802">
        <v>54324</v>
      </c>
      <c r="D8802">
        <v>3</v>
      </c>
      <c r="F8802">
        <v>2021</v>
      </c>
      <c r="G8802">
        <v>4423</v>
      </c>
      <c r="H8802">
        <v>4077.11</v>
      </c>
      <c r="I8802">
        <v>298105.15000000002</v>
      </c>
      <c r="K8802">
        <v>1.075</v>
      </c>
      <c r="L8802">
        <v>1E-3</v>
      </c>
      <c r="M8802">
        <v>212910.367</v>
      </c>
      <c r="N8802">
        <v>5.9200000000000003E-2</v>
      </c>
      <c r="O8802">
        <v>53.438000000000002</v>
      </c>
      <c r="P8802">
        <v>3.0499999999999999E-2</v>
      </c>
      <c r="Q8802">
        <v>3578689.2319999998</v>
      </c>
      <c r="R8802" t="s">
        <v>333</v>
      </c>
      <c r="S8802" t="s">
        <v>38</v>
      </c>
      <c r="T8802" t="s">
        <v>89</v>
      </c>
      <c r="V8802" t="s">
        <v>40</v>
      </c>
      <c r="Y8802" t="s">
        <v>36</v>
      </c>
    </row>
    <row r="8803" spans="1:25" x14ac:dyDescent="0.45">
      <c r="A8803" t="s">
        <v>475</v>
      </c>
      <c r="B8803" t="s">
        <v>716</v>
      </c>
      <c r="C8803">
        <v>54324</v>
      </c>
      <c r="D8803">
        <v>3</v>
      </c>
      <c r="F8803">
        <v>2022</v>
      </c>
      <c r="G8803">
        <v>3740</v>
      </c>
      <c r="H8803">
        <v>3421.08</v>
      </c>
      <c r="I8803">
        <v>236529.9</v>
      </c>
      <c r="K8803">
        <v>0.88300000000000001</v>
      </c>
      <c r="L8803">
        <v>1E-3</v>
      </c>
      <c r="M8803">
        <v>174872.28899999999</v>
      </c>
      <c r="N8803">
        <v>5.9200000000000003E-2</v>
      </c>
      <c r="O8803">
        <v>44.024999999999999</v>
      </c>
      <c r="P8803">
        <v>3.1600000000000003E-2</v>
      </c>
      <c r="Q8803">
        <v>2941379.2719999999</v>
      </c>
      <c r="R8803" t="s">
        <v>333</v>
      </c>
      <c r="S8803" t="s">
        <v>38</v>
      </c>
      <c r="T8803" t="s">
        <v>89</v>
      </c>
      <c r="V8803" t="s">
        <v>40</v>
      </c>
      <c r="Y8803" t="s">
        <v>36</v>
      </c>
    </row>
    <row r="8804" spans="1:25" x14ac:dyDescent="0.45">
      <c r="A8804" t="s">
        <v>475</v>
      </c>
      <c r="B8804" t="s">
        <v>716</v>
      </c>
      <c r="C8804">
        <v>54324</v>
      </c>
      <c r="D8804">
        <v>3</v>
      </c>
      <c r="F8804">
        <v>2023</v>
      </c>
      <c r="G8804">
        <v>4457</v>
      </c>
      <c r="H8804">
        <v>4303.72</v>
      </c>
      <c r="I8804">
        <v>308370.90999999997</v>
      </c>
      <c r="K8804">
        <v>1.175</v>
      </c>
      <c r="L8804">
        <v>1E-3</v>
      </c>
      <c r="M8804">
        <v>232618.23699999999</v>
      </c>
      <c r="N8804">
        <v>5.9200000000000003E-2</v>
      </c>
      <c r="O8804">
        <v>56.423999999999999</v>
      </c>
      <c r="P8804">
        <v>2.9899999999999999E-2</v>
      </c>
      <c r="Q8804">
        <v>3909611.855</v>
      </c>
      <c r="R8804" t="s">
        <v>333</v>
      </c>
      <c r="S8804" t="s">
        <v>38</v>
      </c>
      <c r="T8804" t="s">
        <v>89</v>
      </c>
      <c r="V8804" t="s">
        <v>40</v>
      </c>
      <c r="Y8804" t="s">
        <v>36</v>
      </c>
    </row>
    <row r="8805" spans="1:25" x14ac:dyDescent="0.45">
      <c r="A8805" t="s">
        <v>475</v>
      </c>
      <c r="B8805" t="s">
        <v>716</v>
      </c>
      <c r="C8805">
        <v>54324</v>
      </c>
      <c r="D8805">
        <v>3</v>
      </c>
      <c r="F8805">
        <v>2024</v>
      </c>
      <c r="G8805">
        <v>1732</v>
      </c>
      <c r="H8805">
        <v>1658.04</v>
      </c>
      <c r="I8805">
        <v>122963.22</v>
      </c>
      <c r="K8805">
        <v>0.45400000000000001</v>
      </c>
      <c r="L8805">
        <v>1E-3</v>
      </c>
      <c r="M8805">
        <v>89824.460999999996</v>
      </c>
      <c r="N8805">
        <v>5.91E-2</v>
      </c>
      <c r="O8805">
        <v>21.545999999999999</v>
      </c>
      <c r="P8805">
        <v>2.9700000000000001E-2</v>
      </c>
      <c r="Q8805">
        <v>1511252.443</v>
      </c>
      <c r="R8805" t="s">
        <v>333</v>
      </c>
      <c r="S8805" t="s">
        <v>38</v>
      </c>
      <c r="T8805" t="s">
        <v>89</v>
      </c>
      <c r="V8805" t="s">
        <v>40</v>
      </c>
      <c r="Y8805" t="s">
        <v>36</v>
      </c>
    </row>
    <row r="8806" spans="1:25" x14ac:dyDescent="0.45">
      <c r="A8806" t="s">
        <v>475</v>
      </c>
      <c r="B8806" t="s">
        <v>716</v>
      </c>
      <c r="C8806">
        <v>54324</v>
      </c>
      <c r="D8806">
        <v>4</v>
      </c>
      <c r="F8806">
        <v>2009</v>
      </c>
      <c r="G8806">
        <v>2698</v>
      </c>
      <c r="H8806">
        <v>2502.29</v>
      </c>
      <c r="I8806">
        <v>184907.19</v>
      </c>
      <c r="K8806">
        <v>0.73099999999999998</v>
      </c>
      <c r="L8806">
        <v>1E-3</v>
      </c>
      <c r="M8806">
        <v>144796.842</v>
      </c>
      <c r="N8806">
        <v>5.8999999999999997E-2</v>
      </c>
      <c r="O8806">
        <v>41.65</v>
      </c>
      <c r="P8806">
        <v>4.3099999999999999E-2</v>
      </c>
      <c r="Q8806">
        <v>2436543.2349999999</v>
      </c>
      <c r="R8806" t="s">
        <v>333</v>
      </c>
      <c r="S8806" t="s">
        <v>38</v>
      </c>
      <c r="T8806" t="s">
        <v>89</v>
      </c>
      <c r="V8806" t="s">
        <v>40</v>
      </c>
      <c r="Y8806" t="s">
        <v>36</v>
      </c>
    </row>
    <row r="8807" spans="1:25" x14ac:dyDescent="0.45">
      <c r="A8807" t="s">
        <v>475</v>
      </c>
      <c r="B8807" t="s">
        <v>716</v>
      </c>
      <c r="C8807">
        <v>54324</v>
      </c>
      <c r="D8807">
        <v>4</v>
      </c>
      <c r="F8807">
        <v>2010</v>
      </c>
      <c r="G8807">
        <v>3061</v>
      </c>
      <c r="H8807">
        <v>2871.51</v>
      </c>
      <c r="I8807">
        <v>212099.03</v>
      </c>
      <c r="K8807">
        <v>0.85399999999999998</v>
      </c>
      <c r="L8807">
        <v>1E-3</v>
      </c>
      <c r="M8807">
        <v>169090.83499999999</v>
      </c>
      <c r="N8807">
        <v>5.8999999999999997E-2</v>
      </c>
      <c r="O8807">
        <v>48.414000000000001</v>
      </c>
      <c r="P8807">
        <v>4.2000000000000003E-2</v>
      </c>
      <c r="Q8807">
        <v>2845237.71</v>
      </c>
      <c r="R8807" t="s">
        <v>333</v>
      </c>
      <c r="S8807" t="s">
        <v>38</v>
      </c>
      <c r="T8807" t="s">
        <v>89</v>
      </c>
      <c r="V8807" t="s">
        <v>40</v>
      </c>
      <c r="Y8807" t="s">
        <v>36</v>
      </c>
    </row>
    <row r="8808" spans="1:25" x14ac:dyDescent="0.45">
      <c r="A8808" t="s">
        <v>475</v>
      </c>
      <c r="B8808" t="s">
        <v>716</v>
      </c>
      <c r="C8808">
        <v>54324</v>
      </c>
      <c r="D8808">
        <v>4</v>
      </c>
      <c r="F8808">
        <v>2011</v>
      </c>
      <c r="G8808">
        <v>3653</v>
      </c>
      <c r="H8808">
        <v>3393.28</v>
      </c>
      <c r="I8808">
        <v>254976.99</v>
      </c>
      <c r="K8808">
        <v>1.03</v>
      </c>
      <c r="L8808">
        <v>1E-3</v>
      </c>
      <c r="M8808">
        <v>204003.095</v>
      </c>
      <c r="N8808">
        <v>5.8999999999999997E-2</v>
      </c>
      <c r="O8808">
        <v>62.994</v>
      </c>
      <c r="P8808">
        <v>4.5499999999999999E-2</v>
      </c>
      <c r="Q8808">
        <v>3432789.9270000001</v>
      </c>
      <c r="R8808" t="s">
        <v>333</v>
      </c>
      <c r="S8808" t="s">
        <v>38</v>
      </c>
      <c r="T8808" t="s">
        <v>89</v>
      </c>
      <c r="V8808" t="s">
        <v>40</v>
      </c>
      <c r="Y8808" t="s">
        <v>36</v>
      </c>
    </row>
    <row r="8809" spans="1:25" x14ac:dyDescent="0.45">
      <c r="A8809" t="s">
        <v>475</v>
      </c>
      <c r="B8809" t="s">
        <v>716</v>
      </c>
      <c r="C8809">
        <v>54324</v>
      </c>
      <c r="D8809">
        <v>4</v>
      </c>
      <c r="F8809">
        <v>2012</v>
      </c>
      <c r="G8809">
        <v>3305</v>
      </c>
      <c r="H8809">
        <v>3109.97</v>
      </c>
      <c r="I8809">
        <v>236258.47</v>
      </c>
      <c r="K8809">
        <v>0.90300000000000002</v>
      </c>
      <c r="L8809">
        <v>1E-3</v>
      </c>
      <c r="M8809">
        <v>178936.16</v>
      </c>
      <c r="N8809">
        <v>5.8999999999999997E-2</v>
      </c>
      <c r="O8809">
        <v>55.12</v>
      </c>
      <c r="P8809">
        <v>4.7E-2</v>
      </c>
      <c r="Q8809">
        <v>3010953.159</v>
      </c>
      <c r="R8809" t="s">
        <v>333</v>
      </c>
      <c r="S8809" t="s">
        <v>38</v>
      </c>
      <c r="T8809" t="s">
        <v>89</v>
      </c>
      <c r="V8809" t="s">
        <v>40</v>
      </c>
      <c r="Y8809" t="s">
        <v>36</v>
      </c>
    </row>
    <row r="8810" spans="1:25" x14ac:dyDescent="0.45">
      <c r="A8810" t="s">
        <v>475</v>
      </c>
      <c r="B8810" t="s">
        <v>716</v>
      </c>
      <c r="C8810">
        <v>54324</v>
      </c>
      <c r="D8810">
        <v>4</v>
      </c>
      <c r="F8810">
        <v>2013</v>
      </c>
      <c r="G8810">
        <v>2793</v>
      </c>
      <c r="H8810">
        <v>2624.01</v>
      </c>
      <c r="I8810">
        <v>200247.8</v>
      </c>
      <c r="K8810">
        <v>0.79500000000000004</v>
      </c>
      <c r="L8810">
        <v>1E-3</v>
      </c>
      <c r="M8810">
        <v>157553.916</v>
      </c>
      <c r="N8810">
        <v>5.91E-2</v>
      </c>
      <c r="O8810">
        <v>45.274000000000001</v>
      </c>
      <c r="P8810">
        <v>4.2599999999999999E-2</v>
      </c>
      <c r="Q8810">
        <v>2651164.61</v>
      </c>
      <c r="R8810" t="s">
        <v>333</v>
      </c>
      <c r="S8810" t="s">
        <v>38</v>
      </c>
      <c r="T8810" t="s">
        <v>89</v>
      </c>
      <c r="V8810" t="s">
        <v>40</v>
      </c>
      <c r="Y8810" t="s">
        <v>36</v>
      </c>
    </row>
    <row r="8811" spans="1:25" x14ac:dyDescent="0.45">
      <c r="A8811" t="s">
        <v>475</v>
      </c>
      <c r="B8811" t="s">
        <v>716</v>
      </c>
      <c r="C8811">
        <v>54324</v>
      </c>
      <c r="D8811">
        <v>4</v>
      </c>
      <c r="F8811">
        <v>2014</v>
      </c>
      <c r="G8811">
        <v>2749</v>
      </c>
      <c r="H8811">
        <v>2561.08</v>
      </c>
      <c r="I8811">
        <v>192089.32</v>
      </c>
      <c r="K8811">
        <v>0.755</v>
      </c>
      <c r="L8811">
        <v>1E-3</v>
      </c>
      <c r="M8811">
        <v>149596.63</v>
      </c>
      <c r="N8811">
        <v>5.91E-2</v>
      </c>
      <c r="O8811">
        <v>47.137</v>
      </c>
      <c r="P8811">
        <v>4.8300000000000003E-2</v>
      </c>
      <c r="Q8811">
        <v>2517234.5550000002</v>
      </c>
      <c r="R8811" t="s">
        <v>333</v>
      </c>
      <c r="S8811" t="s">
        <v>38</v>
      </c>
      <c r="T8811" t="s">
        <v>89</v>
      </c>
      <c r="V8811" t="s">
        <v>40</v>
      </c>
      <c r="Y8811" t="s">
        <v>36</v>
      </c>
    </row>
    <row r="8812" spans="1:25" x14ac:dyDescent="0.45">
      <c r="A8812" t="s">
        <v>475</v>
      </c>
      <c r="B8812" t="s">
        <v>716</v>
      </c>
      <c r="C8812">
        <v>54324</v>
      </c>
      <c r="D8812">
        <v>4</v>
      </c>
      <c r="F8812">
        <v>2015</v>
      </c>
      <c r="G8812">
        <v>2741</v>
      </c>
      <c r="H8812">
        <v>2569.73</v>
      </c>
      <c r="I8812">
        <v>198565.63</v>
      </c>
      <c r="K8812">
        <v>0.84799999999999998</v>
      </c>
      <c r="L8812">
        <v>1E-3</v>
      </c>
      <c r="M8812">
        <v>167853.67800000001</v>
      </c>
      <c r="N8812">
        <v>5.9200000000000003E-2</v>
      </c>
      <c r="O8812">
        <v>44.947000000000003</v>
      </c>
      <c r="P8812">
        <v>3.9399999999999998E-2</v>
      </c>
      <c r="Q8812">
        <v>2820079.0290000001</v>
      </c>
      <c r="R8812" t="s">
        <v>333</v>
      </c>
      <c r="S8812" t="s">
        <v>38</v>
      </c>
      <c r="T8812" t="s">
        <v>89</v>
      </c>
      <c r="V8812" t="s">
        <v>40</v>
      </c>
      <c r="Y8812" t="s">
        <v>36</v>
      </c>
    </row>
    <row r="8813" spans="1:25" x14ac:dyDescent="0.45">
      <c r="A8813" t="s">
        <v>475</v>
      </c>
      <c r="B8813" t="s">
        <v>716</v>
      </c>
      <c r="C8813">
        <v>54324</v>
      </c>
      <c r="D8813">
        <v>4</v>
      </c>
      <c r="F8813">
        <v>2016</v>
      </c>
      <c r="G8813">
        <v>1433</v>
      </c>
      <c r="H8813">
        <v>1331.11</v>
      </c>
      <c r="I8813">
        <v>100599.34</v>
      </c>
      <c r="K8813">
        <v>0.41899999999999998</v>
      </c>
      <c r="L8813">
        <v>1E-3</v>
      </c>
      <c r="M8813">
        <v>82990.573999999993</v>
      </c>
      <c r="N8813">
        <v>6.0199999999999997E-2</v>
      </c>
      <c r="O8813">
        <v>16.693999999999999</v>
      </c>
      <c r="P8813">
        <v>2.9499999999999998E-2</v>
      </c>
      <c r="Q8813">
        <v>1378179.2749999999</v>
      </c>
      <c r="R8813" t="s">
        <v>333</v>
      </c>
      <c r="S8813" t="s">
        <v>38</v>
      </c>
      <c r="T8813" t="s">
        <v>89</v>
      </c>
      <c r="V8813" t="s">
        <v>40</v>
      </c>
      <c r="Y8813" t="s">
        <v>36</v>
      </c>
    </row>
    <row r="8814" spans="1:25" x14ac:dyDescent="0.45">
      <c r="A8814" t="s">
        <v>475</v>
      </c>
      <c r="B8814" t="s">
        <v>716</v>
      </c>
      <c r="C8814">
        <v>54324</v>
      </c>
      <c r="D8814">
        <v>4</v>
      </c>
      <c r="F8814">
        <v>2017</v>
      </c>
      <c r="G8814">
        <v>2420</v>
      </c>
      <c r="H8814">
        <v>2320.85</v>
      </c>
      <c r="I8814">
        <v>179420.47</v>
      </c>
      <c r="K8814">
        <v>0.77700000000000002</v>
      </c>
      <c r="L8814">
        <v>1E-3</v>
      </c>
      <c r="M8814">
        <v>154031.06</v>
      </c>
      <c r="N8814">
        <v>5.9499999999999997E-2</v>
      </c>
      <c r="O8814">
        <v>28.344999999999999</v>
      </c>
      <c r="P8814">
        <v>2.35E-2</v>
      </c>
      <c r="Q8814">
        <v>2572273.2880000002</v>
      </c>
      <c r="R8814" t="s">
        <v>333</v>
      </c>
      <c r="S8814" t="s">
        <v>38</v>
      </c>
      <c r="T8814" t="s">
        <v>89</v>
      </c>
      <c r="V8814" t="s">
        <v>40</v>
      </c>
      <c r="Y8814" t="s">
        <v>36</v>
      </c>
    </row>
    <row r="8815" spans="1:25" x14ac:dyDescent="0.45">
      <c r="A8815" t="s">
        <v>475</v>
      </c>
      <c r="B8815" t="s">
        <v>716</v>
      </c>
      <c r="C8815">
        <v>54324</v>
      </c>
      <c r="D8815">
        <v>4</v>
      </c>
      <c r="F8815">
        <v>2018</v>
      </c>
      <c r="G8815">
        <v>4360</v>
      </c>
      <c r="H8815">
        <v>4127.5</v>
      </c>
      <c r="I8815">
        <v>298447.28000000003</v>
      </c>
      <c r="K8815">
        <v>1.1499999999999999</v>
      </c>
      <c r="L8815">
        <v>1E-3</v>
      </c>
      <c r="M8815">
        <v>227760.04199999999</v>
      </c>
      <c r="N8815">
        <v>5.9499999999999997E-2</v>
      </c>
      <c r="O8815">
        <v>52.078000000000003</v>
      </c>
      <c r="P8815">
        <v>3.0300000000000001E-2</v>
      </c>
      <c r="Q8815">
        <v>3804963.159</v>
      </c>
      <c r="R8815" t="s">
        <v>333</v>
      </c>
      <c r="S8815" t="s">
        <v>38</v>
      </c>
      <c r="T8815" t="s">
        <v>89</v>
      </c>
      <c r="V8815" t="s">
        <v>40</v>
      </c>
      <c r="Y8815" t="s">
        <v>36</v>
      </c>
    </row>
    <row r="8816" spans="1:25" x14ac:dyDescent="0.45">
      <c r="A8816" t="s">
        <v>475</v>
      </c>
      <c r="B8816" t="s">
        <v>716</v>
      </c>
      <c r="C8816">
        <v>54324</v>
      </c>
      <c r="D8816">
        <v>4</v>
      </c>
      <c r="F8816">
        <v>2019</v>
      </c>
      <c r="G8816">
        <v>3025</v>
      </c>
      <c r="H8816">
        <v>2814.98</v>
      </c>
      <c r="I8816">
        <v>212094.44</v>
      </c>
      <c r="K8816">
        <v>0.77500000000000002</v>
      </c>
      <c r="L8816">
        <v>1E-3</v>
      </c>
      <c r="M8816">
        <v>153561.715</v>
      </c>
      <c r="N8816">
        <v>5.9900000000000002E-2</v>
      </c>
      <c r="O8816">
        <v>36.130000000000003</v>
      </c>
      <c r="P8816">
        <v>3.0599999999999999E-2</v>
      </c>
      <c r="Q8816">
        <v>2580947.2889999999</v>
      </c>
      <c r="R8816" t="s">
        <v>333</v>
      </c>
      <c r="S8816" t="s">
        <v>38</v>
      </c>
      <c r="T8816" t="s">
        <v>89</v>
      </c>
      <c r="V8816" t="s">
        <v>40</v>
      </c>
      <c r="Y8816" t="s">
        <v>36</v>
      </c>
    </row>
    <row r="8817" spans="1:25" x14ac:dyDescent="0.45">
      <c r="A8817" t="s">
        <v>475</v>
      </c>
      <c r="B8817" t="s">
        <v>716</v>
      </c>
      <c r="C8817">
        <v>54324</v>
      </c>
      <c r="D8817">
        <v>4</v>
      </c>
      <c r="F8817">
        <v>2020</v>
      </c>
      <c r="G8817">
        <v>3146</v>
      </c>
      <c r="H8817">
        <v>2782.68</v>
      </c>
      <c r="I8817">
        <v>202945.97</v>
      </c>
      <c r="K8817">
        <v>0.749</v>
      </c>
      <c r="L8817">
        <v>1E-3</v>
      </c>
      <c r="M8817">
        <v>148351.61199999999</v>
      </c>
      <c r="N8817">
        <v>5.91E-2</v>
      </c>
      <c r="O8817">
        <v>39.723999999999997</v>
      </c>
      <c r="P8817">
        <v>3.3799999999999997E-2</v>
      </c>
      <c r="Q8817">
        <v>2495647.8119999999</v>
      </c>
      <c r="R8817" t="s">
        <v>333</v>
      </c>
      <c r="S8817" t="s">
        <v>38</v>
      </c>
      <c r="T8817" t="s">
        <v>89</v>
      </c>
      <c r="V8817" t="s">
        <v>40</v>
      </c>
      <c r="Y8817" t="s">
        <v>36</v>
      </c>
    </row>
    <row r="8818" spans="1:25" x14ac:dyDescent="0.45">
      <c r="A8818" t="s">
        <v>475</v>
      </c>
      <c r="B8818" t="s">
        <v>716</v>
      </c>
      <c r="C8818">
        <v>54324</v>
      </c>
      <c r="D8818">
        <v>4</v>
      </c>
      <c r="F8818">
        <v>2021</v>
      </c>
      <c r="G8818">
        <v>4424</v>
      </c>
      <c r="H8818">
        <v>4071.71</v>
      </c>
      <c r="I8818">
        <v>307424.25</v>
      </c>
      <c r="K8818">
        <v>1.1100000000000001</v>
      </c>
      <c r="L8818">
        <v>1E-3</v>
      </c>
      <c r="M8818">
        <v>219934.473</v>
      </c>
      <c r="N8818">
        <v>5.9200000000000003E-2</v>
      </c>
      <c r="O8818">
        <v>58.49</v>
      </c>
      <c r="P8818">
        <v>3.3399999999999999E-2</v>
      </c>
      <c r="Q8818">
        <v>3697875.5839999998</v>
      </c>
      <c r="R8818" t="s">
        <v>333</v>
      </c>
      <c r="S8818" t="s">
        <v>38</v>
      </c>
      <c r="T8818" t="s">
        <v>89</v>
      </c>
      <c r="V8818" t="s">
        <v>40</v>
      </c>
      <c r="Y8818" t="s">
        <v>36</v>
      </c>
    </row>
    <row r="8819" spans="1:25" x14ac:dyDescent="0.45">
      <c r="A8819" t="s">
        <v>475</v>
      </c>
      <c r="B8819" t="s">
        <v>716</v>
      </c>
      <c r="C8819">
        <v>54324</v>
      </c>
      <c r="D8819">
        <v>4</v>
      </c>
      <c r="F8819">
        <v>2022</v>
      </c>
      <c r="G8819">
        <v>3754</v>
      </c>
      <c r="H8819">
        <v>3435.4</v>
      </c>
      <c r="I8819">
        <v>248901.1</v>
      </c>
      <c r="K8819">
        <v>0.90800000000000003</v>
      </c>
      <c r="L8819">
        <v>1E-3</v>
      </c>
      <c r="M8819">
        <v>179756.80300000001</v>
      </c>
      <c r="N8819">
        <v>5.9200000000000003E-2</v>
      </c>
      <c r="O8819">
        <v>45.302</v>
      </c>
      <c r="P8819">
        <v>3.1800000000000002E-2</v>
      </c>
      <c r="Q8819">
        <v>3023677.8330000001</v>
      </c>
      <c r="R8819" t="s">
        <v>333</v>
      </c>
      <c r="S8819" t="s">
        <v>38</v>
      </c>
      <c r="T8819" t="s">
        <v>89</v>
      </c>
      <c r="V8819" t="s">
        <v>40</v>
      </c>
      <c r="Y8819" t="s">
        <v>36</v>
      </c>
    </row>
    <row r="8820" spans="1:25" x14ac:dyDescent="0.45">
      <c r="A8820" t="s">
        <v>475</v>
      </c>
      <c r="B8820" t="s">
        <v>716</v>
      </c>
      <c r="C8820">
        <v>54324</v>
      </c>
      <c r="D8820">
        <v>4</v>
      </c>
      <c r="F8820">
        <v>2023</v>
      </c>
      <c r="G8820">
        <v>5592</v>
      </c>
      <c r="H8820">
        <v>5410.78</v>
      </c>
      <c r="I8820">
        <v>422662.47</v>
      </c>
      <c r="K8820">
        <v>1.548</v>
      </c>
      <c r="L8820">
        <v>1E-3</v>
      </c>
      <c r="M8820">
        <v>306439.08299999998</v>
      </c>
      <c r="N8820">
        <v>5.9200000000000003E-2</v>
      </c>
      <c r="O8820">
        <v>70.843999999999994</v>
      </c>
      <c r="P8820">
        <v>2.81E-2</v>
      </c>
      <c r="Q8820">
        <v>5147281.4289999995</v>
      </c>
      <c r="R8820" t="s">
        <v>333</v>
      </c>
      <c r="S8820" t="s">
        <v>38</v>
      </c>
      <c r="T8820" t="s">
        <v>89</v>
      </c>
      <c r="V8820" t="s">
        <v>40</v>
      </c>
      <c r="Y8820" t="s">
        <v>36</v>
      </c>
    </row>
    <row r="8821" spans="1:25" x14ac:dyDescent="0.45">
      <c r="A8821" t="s">
        <v>475</v>
      </c>
      <c r="B8821" t="s">
        <v>716</v>
      </c>
      <c r="C8821">
        <v>54324</v>
      </c>
      <c r="D8821">
        <v>4</v>
      </c>
      <c r="F8821">
        <v>2024</v>
      </c>
      <c r="G8821">
        <v>1878</v>
      </c>
      <c r="H8821">
        <v>1807.54</v>
      </c>
      <c r="I8821">
        <v>135062.95000000001</v>
      </c>
      <c r="K8821">
        <v>0.48899999999999999</v>
      </c>
      <c r="L8821">
        <v>1E-3</v>
      </c>
      <c r="M8821">
        <v>96890.894</v>
      </c>
      <c r="N8821">
        <v>5.91E-2</v>
      </c>
      <c r="O8821">
        <v>22.489000000000001</v>
      </c>
      <c r="P8821">
        <v>2.8400000000000002E-2</v>
      </c>
      <c r="Q8821">
        <v>1630074.709</v>
      </c>
      <c r="R8821" t="s">
        <v>333</v>
      </c>
      <c r="S8821" t="s">
        <v>38</v>
      </c>
      <c r="T8821" t="s">
        <v>89</v>
      </c>
      <c r="V8821" t="s">
        <v>40</v>
      </c>
      <c r="Y8821" t="s">
        <v>36</v>
      </c>
    </row>
    <row r="8822" spans="1:25" x14ac:dyDescent="0.45">
      <c r="A8822" t="s">
        <v>335</v>
      </c>
      <c r="B8822" t="s">
        <v>717</v>
      </c>
      <c r="C8822">
        <v>54425</v>
      </c>
      <c r="D8822">
        <v>1</v>
      </c>
      <c r="F8822">
        <v>2009</v>
      </c>
      <c r="G8822">
        <v>4771</v>
      </c>
      <c r="H8822">
        <v>4745.66</v>
      </c>
      <c r="I8822">
        <v>149867.89000000001</v>
      </c>
      <c r="K8822">
        <v>0.46600000000000003</v>
      </c>
      <c r="L8822">
        <v>1E-3</v>
      </c>
      <c r="M8822">
        <v>92323.320999999996</v>
      </c>
      <c r="N8822">
        <v>5.9299999999999999E-2</v>
      </c>
      <c r="O8822">
        <v>52.097000000000001</v>
      </c>
      <c r="P8822">
        <v>6.7599999999999993E-2</v>
      </c>
      <c r="Q8822">
        <v>1553512.139</v>
      </c>
      <c r="R8822" t="s">
        <v>333</v>
      </c>
      <c r="T8822" t="s">
        <v>28</v>
      </c>
      <c r="V8822" t="s">
        <v>251</v>
      </c>
      <c r="Y8822" t="s">
        <v>107</v>
      </c>
    </row>
    <row r="8823" spans="1:25" x14ac:dyDescent="0.45">
      <c r="A8823" t="s">
        <v>335</v>
      </c>
      <c r="B8823" t="s">
        <v>717</v>
      </c>
      <c r="C8823">
        <v>54425</v>
      </c>
      <c r="D8823">
        <v>1</v>
      </c>
      <c r="F8823">
        <v>2010</v>
      </c>
      <c r="G8823">
        <v>1915</v>
      </c>
      <c r="H8823">
        <v>1852.85</v>
      </c>
      <c r="I8823">
        <v>57550.06</v>
      </c>
      <c r="K8823">
        <v>0.16700000000000001</v>
      </c>
      <c r="L8823">
        <v>1E-3</v>
      </c>
      <c r="M8823">
        <v>32996.445</v>
      </c>
      <c r="N8823">
        <v>5.9200000000000003E-2</v>
      </c>
      <c r="O8823">
        <v>20.109000000000002</v>
      </c>
      <c r="P8823">
        <v>7.6200000000000004E-2</v>
      </c>
      <c r="Q8823">
        <v>555198.49699999997</v>
      </c>
      <c r="R8823" t="s">
        <v>333</v>
      </c>
      <c r="T8823" t="s">
        <v>28</v>
      </c>
      <c r="V8823" t="s">
        <v>251</v>
      </c>
      <c r="Y8823" t="s">
        <v>107</v>
      </c>
    </row>
    <row r="8824" spans="1:25" x14ac:dyDescent="0.45">
      <c r="A8824" t="s">
        <v>335</v>
      </c>
      <c r="B8824" t="s">
        <v>717</v>
      </c>
      <c r="C8824">
        <v>54425</v>
      </c>
      <c r="D8824">
        <v>2</v>
      </c>
      <c r="F8824">
        <v>2009</v>
      </c>
      <c r="G8824">
        <v>132</v>
      </c>
      <c r="H8824">
        <v>107.46</v>
      </c>
      <c r="I8824">
        <v>2929.64</v>
      </c>
      <c r="K8824">
        <v>8.9999999999999993E-3</v>
      </c>
      <c r="L8824">
        <v>1E-3</v>
      </c>
      <c r="M8824">
        <v>1744.546</v>
      </c>
      <c r="N8824">
        <v>5.9400000000000001E-2</v>
      </c>
      <c r="O8824">
        <v>1.0760000000000001</v>
      </c>
      <c r="P8824">
        <v>8.4000000000000005E-2</v>
      </c>
      <c r="Q8824">
        <v>29353.388999999999</v>
      </c>
      <c r="R8824" t="s">
        <v>333</v>
      </c>
      <c r="T8824" t="s">
        <v>28</v>
      </c>
      <c r="V8824" t="s">
        <v>251</v>
      </c>
      <c r="Y8824" t="s">
        <v>107</v>
      </c>
    </row>
    <row r="8825" spans="1:25" x14ac:dyDescent="0.45">
      <c r="A8825" t="s">
        <v>335</v>
      </c>
      <c r="B8825" t="s">
        <v>717</v>
      </c>
      <c r="C8825">
        <v>54425</v>
      </c>
      <c r="D8825">
        <v>2</v>
      </c>
      <c r="F8825">
        <v>2010</v>
      </c>
      <c r="G8825">
        <v>2794</v>
      </c>
      <c r="H8825">
        <v>2682.62</v>
      </c>
      <c r="I8825">
        <v>81766.78</v>
      </c>
      <c r="K8825">
        <v>0.24199999999999999</v>
      </c>
      <c r="L8825">
        <v>1E-3</v>
      </c>
      <c r="M8825">
        <v>48022.004000000001</v>
      </c>
      <c r="N8825">
        <v>5.9299999999999999E-2</v>
      </c>
      <c r="O8825">
        <v>29.417999999999999</v>
      </c>
      <c r="P8825">
        <v>7.7499999999999999E-2</v>
      </c>
      <c r="Q8825">
        <v>808064.33400000003</v>
      </c>
      <c r="R8825" t="s">
        <v>333</v>
      </c>
      <c r="T8825" t="s">
        <v>28</v>
      </c>
      <c r="V8825" t="s">
        <v>251</v>
      </c>
      <c r="Y8825" t="s">
        <v>107</v>
      </c>
    </row>
    <row r="8826" spans="1:25" x14ac:dyDescent="0.45">
      <c r="A8826" t="s">
        <v>335</v>
      </c>
      <c r="B8826" t="s">
        <v>718</v>
      </c>
      <c r="C8826">
        <v>54547</v>
      </c>
      <c r="D8826">
        <v>1</v>
      </c>
      <c r="F8826">
        <v>2009</v>
      </c>
      <c r="G8826">
        <v>3445</v>
      </c>
      <c r="H8826">
        <v>3254.37</v>
      </c>
      <c r="I8826">
        <v>699856.68</v>
      </c>
      <c r="K8826">
        <v>1.542</v>
      </c>
      <c r="L8826">
        <v>1E-3</v>
      </c>
      <c r="M8826">
        <v>305799.864</v>
      </c>
      <c r="N8826">
        <v>5.8999999999999997E-2</v>
      </c>
      <c r="O8826">
        <v>45.347000000000001</v>
      </c>
      <c r="P8826">
        <v>2.6700000000000002E-2</v>
      </c>
      <c r="Q8826">
        <v>5145676.9029999999</v>
      </c>
      <c r="R8826" t="s">
        <v>333</v>
      </c>
      <c r="T8826" t="s">
        <v>89</v>
      </c>
      <c r="V8826" t="s">
        <v>228</v>
      </c>
      <c r="Y8826" t="s">
        <v>107</v>
      </c>
    </row>
    <row r="8827" spans="1:25" x14ac:dyDescent="0.45">
      <c r="A8827" t="s">
        <v>335</v>
      </c>
      <c r="B8827" t="s">
        <v>718</v>
      </c>
      <c r="C8827">
        <v>54547</v>
      </c>
      <c r="D8827">
        <v>1</v>
      </c>
      <c r="F8827">
        <v>2010</v>
      </c>
      <c r="G8827">
        <v>4354</v>
      </c>
      <c r="H8827">
        <v>4127.05</v>
      </c>
      <c r="I8827">
        <v>864161.88</v>
      </c>
      <c r="K8827">
        <v>1.88</v>
      </c>
      <c r="L8827">
        <v>1E-3</v>
      </c>
      <c r="M8827">
        <v>372328.34700000001</v>
      </c>
      <c r="N8827">
        <v>5.8999999999999997E-2</v>
      </c>
      <c r="O8827">
        <v>51.628</v>
      </c>
      <c r="P8827">
        <v>2.41E-2</v>
      </c>
      <c r="Q8827">
        <v>6265091.2070000004</v>
      </c>
      <c r="R8827" t="s">
        <v>333</v>
      </c>
      <c r="T8827" t="s">
        <v>89</v>
      </c>
      <c r="V8827" t="s">
        <v>228</v>
      </c>
      <c r="Y8827" t="s">
        <v>107</v>
      </c>
    </row>
    <row r="8828" spans="1:25" x14ac:dyDescent="0.45">
      <c r="A8828" t="s">
        <v>335</v>
      </c>
      <c r="B8828" t="s">
        <v>718</v>
      </c>
      <c r="C8828">
        <v>54547</v>
      </c>
      <c r="D8828">
        <v>1</v>
      </c>
      <c r="F8828">
        <v>2011</v>
      </c>
      <c r="G8828">
        <v>3944</v>
      </c>
      <c r="H8828">
        <v>3767.32</v>
      </c>
      <c r="I8828">
        <v>779301.33</v>
      </c>
      <c r="K8828">
        <v>1.7050000000000001</v>
      </c>
      <c r="L8828">
        <v>1E-3</v>
      </c>
      <c r="M8828">
        <v>337791.71399999998</v>
      </c>
      <c r="N8828">
        <v>5.8999999999999997E-2</v>
      </c>
      <c r="O8828">
        <v>45.241</v>
      </c>
      <c r="P8828">
        <v>2.2800000000000001E-2</v>
      </c>
      <c r="Q8828">
        <v>5683971.3229999999</v>
      </c>
      <c r="R8828" t="s">
        <v>333</v>
      </c>
      <c r="T8828" t="s">
        <v>89</v>
      </c>
      <c r="V8828" t="s">
        <v>228</v>
      </c>
      <c r="Y8828" t="s">
        <v>107</v>
      </c>
    </row>
    <row r="8829" spans="1:25" x14ac:dyDescent="0.45">
      <c r="A8829" t="s">
        <v>335</v>
      </c>
      <c r="B8829" t="s">
        <v>718</v>
      </c>
      <c r="C8829">
        <v>54547</v>
      </c>
      <c r="D8829">
        <v>1</v>
      </c>
      <c r="F8829">
        <v>2012</v>
      </c>
      <c r="G8829">
        <v>7404</v>
      </c>
      <c r="H8829">
        <v>7339.84</v>
      </c>
      <c r="I8829">
        <v>1484316.89</v>
      </c>
      <c r="K8829">
        <v>3.2770000000000001</v>
      </c>
      <c r="L8829">
        <v>1E-3</v>
      </c>
      <c r="M8829">
        <v>649201.91299999994</v>
      </c>
      <c r="N8829">
        <v>5.8999999999999997E-2</v>
      </c>
      <c r="O8829">
        <v>67.471000000000004</v>
      </c>
      <c r="P8829">
        <v>1.4E-2</v>
      </c>
      <c r="Q8829">
        <v>10924056.67</v>
      </c>
      <c r="R8829" t="s">
        <v>333</v>
      </c>
      <c r="T8829" t="s">
        <v>89</v>
      </c>
      <c r="V8829" t="s">
        <v>228</v>
      </c>
      <c r="Y8829" t="s">
        <v>107</v>
      </c>
    </row>
    <row r="8830" spans="1:25" x14ac:dyDescent="0.45">
      <c r="A8830" t="s">
        <v>335</v>
      </c>
      <c r="B8830" t="s">
        <v>718</v>
      </c>
      <c r="C8830">
        <v>54547</v>
      </c>
      <c r="D8830">
        <v>1</v>
      </c>
      <c r="F8830">
        <v>2013</v>
      </c>
      <c r="G8830">
        <v>6113</v>
      </c>
      <c r="H8830">
        <v>6060.44</v>
      </c>
      <c r="I8830">
        <v>1237937.24</v>
      </c>
      <c r="K8830">
        <v>2.7050000000000001</v>
      </c>
      <c r="L8830">
        <v>1E-3</v>
      </c>
      <c r="M8830">
        <v>535861.68999999994</v>
      </c>
      <c r="N8830">
        <v>5.8999999999999997E-2</v>
      </c>
      <c r="O8830">
        <v>54.140999999999998</v>
      </c>
      <c r="P8830">
        <v>1.37E-2</v>
      </c>
      <c r="Q8830">
        <v>9016888.5999999996</v>
      </c>
      <c r="R8830" t="s">
        <v>333</v>
      </c>
      <c r="T8830" t="s">
        <v>89</v>
      </c>
      <c r="V8830" t="s">
        <v>228</v>
      </c>
      <c r="Y8830" t="s">
        <v>107</v>
      </c>
    </row>
    <row r="8831" spans="1:25" x14ac:dyDescent="0.45">
      <c r="A8831" t="s">
        <v>335</v>
      </c>
      <c r="B8831" t="s">
        <v>718</v>
      </c>
      <c r="C8831">
        <v>54547</v>
      </c>
      <c r="D8831">
        <v>1</v>
      </c>
      <c r="F8831">
        <v>2014</v>
      </c>
      <c r="G8831">
        <v>7233</v>
      </c>
      <c r="H8831">
        <v>7203.69</v>
      </c>
      <c r="I8831">
        <v>1452557.14</v>
      </c>
      <c r="K8831">
        <v>3.1659999999999999</v>
      </c>
      <c r="L8831">
        <v>1E-3</v>
      </c>
      <c r="M8831">
        <v>627128.34699999995</v>
      </c>
      <c r="N8831">
        <v>5.8999999999999997E-2</v>
      </c>
      <c r="O8831">
        <v>63.954999999999998</v>
      </c>
      <c r="P8831">
        <v>1.29E-2</v>
      </c>
      <c r="Q8831">
        <v>10552650.006999999</v>
      </c>
      <c r="R8831" t="s">
        <v>333</v>
      </c>
      <c r="T8831" t="s">
        <v>89</v>
      </c>
      <c r="V8831" t="s">
        <v>228</v>
      </c>
      <c r="Y8831" t="s">
        <v>107</v>
      </c>
    </row>
    <row r="8832" spans="1:25" x14ac:dyDescent="0.45">
      <c r="A8832" t="s">
        <v>335</v>
      </c>
      <c r="B8832" t="s">
        <v>718</v>
      </c>
      <c r="C8832">
        <v>54547</v>
      </c>
      <c r="D8832">
        <v>1</v>
      </c>
      <c r="F8832">
        <v>2015</v>
      </c>
      <c r="G8832">
        <v>7589</v>
      </c>
      <c r="H8832">
        <v>7551.75</v>
      </c>
      <c r="I8832">
        <v>1551892.78</v>
      </c>
      <c r="K8832">
        <v>3.383</v>
      </c>
      <c r="L8832">
        <v>1E-3</v>
      </c>
      <c r="M8832">
        <v>670199.70700000005</v>
      </c>
      <c r="N8832">
        <v>5.8999999999999997E-2</v>
      </c>
      <c r="O8832">
        <v>72.057000000000002</v>
      </c>
      <c r="P8832">
        <v>1.3599999999999999E-2</v>
      </c>
      <c r="Q8832">
        <v>11277426.937000001</v>
      </c>
      <c r="R8832" t="s">
        <v>333</v>
      </c>
      <c r="T8832" t="s">
        <v>89</v>
      </c>
      <c r="V8832" t="s">
        <v>228</v>
      </c>
      <c r="Y8832" t="s">
        <v>146</v>
      </c>
    </row>
    <row r="8833" spans="1:25" x14ac:dyDescent="0.45">
      <c r="A8833" t="s">
        <v>335</v>
      </c>
      <c r="B8833" t="s">
        <v>718</v>
      </c>
      <c r="C8833">
        <v>54547</v>
      </c>
      <c r="D8833">
        <v>1</v>
      </c>
      <c r="F8833">
        <v>2016</v>
      </c>
      <c r="G8833">
        <v>6190</v>
      </c>
      <c r="H8833">
        <v>6112.57</v>
      </c>
      <c r="I8833">
        <v>1229016.21</v>
      </c>
      <c r="K8833">
        <v>2.6749999999999998</v>
      </c>
      <c r="L8833">
        <v>1E-3</v>
      </c>
      <c r="M8833">
        <v>529820.71699999995</v>
      </c>
      <c r="N8833">
        <v>5.8999999999999997E-2</v>
      </c>
      <c r="O8833">
        <v>62.191000000000003</v>
      </c>
      <c r="P8833">
        <v>1.66E-2</v>
      </c>
      <c r="Q8833">
        <v>8915272.6850000005</v>
      </c>
      <c r="R8833" t="s">
        <v>333</v>
      </c>
      <c r="T8833" t="s">
        <v>89</v>
      </c>
      <c r="V8833" t="s">
        <v>228</v>
      </c>
      <c r="Y8833" t="s">
        <v>146</v>
      </c>
    </row>
    <row r="8834" spans="1:25" x14ac:dyDescent="0.45">
      <c r="A8834" t="s">
        <v>335</v>
      </c>
      <c r="B8834" t="s">
        <v>718</v>
      </c>
      <c r="C8834">
        <v>54547</v>
      </c>
      <c r="D8834">
        <v>1</v>
      </c>
      <c r="F8834">
        <v>2017</v>
      </c>
      <c r="G8834">
        <v>4885</v>
      </c>
      <c r="H8834">
        <v>4654.21</v>
      </c>
      <c r="I8834">
        <v>995224.55</v>
      </c>
      <c r="K8834">
        <v>2.1190000000000002</v>
      </c>
      <c r="L8834">
        <v>1E-3</v>
      </c>
      <c r="M8834">
        <v>419703.09</v>
      </c>
      <c r="N8834">
        <v>5.8999999999999997E-2</v>
      </c>
      <c r="O8834">
        <v>60.776000000000003</v>
      </c>
      <c r="P8834">
        <v>2.8500000000000001E-2</v>
      </c>
      <c r="Q8834">
        <v>7062325.7460000003</v>
      </c>
      <c r="R8834" t="s">
        <v>333</v>
      </c>
      <c r="T8834" t="s">
        <v>89</v>
      </c>
      <c r="V8834" t="s">
        <v>228</v>
      </c>
      <c r="Y8834" t="s">
        <v>147</v>
      </c>
    </row>
    <row r="8835" spans="1:25" x14ac:dyDescent="0.45">
      <c r="A8835" t="s">
        <v>335</v>
      </c>
      <c r="B8835" t="s">
        <v>718</v>
      </c>
      <c r="C8835">
        <v>54547</v>
      </c>
      <c r="D8835">
        <v>1</v>
      </c>
      <c r="F8835">
        <v>2018</v>
      </c>
      <c r="G8835">
        <v>6165</v>
      </c>
      <c r="H8835">
        <v>5990.74</v>
      </c>
      <c r="I8835">
        <v>1347232.21</v>
      </c>
      <c r="K8835">
        <v>2.8540000000000001</v>
      </c>
      <c r="L8835">
        <v>1E-3</v>
      </c>
      <c r="M8835">
        <v>565256.93000000005</v>
      </c>
      <c r="N8835">
        <v>5.8999999999999997E-2</v>
      </c>
      <c r="O8835">
        <v>77.265000000000001</v>
      </c>
      <c r="P8835">
        <v>2.3099999999999999E-2</v>
      </c>
      <c r="Q8835">
        <v>9511521.2080000006</v>
      </c>
      <c r="R8835" t="s">
        <v>333</v>
      </c>
      <c r="T8835" t="s">
        <v>89</v>
      </c>
      <c r="V8835" t="s">
        <v>228</v>
      </c>
      <c r="Y8835" t="s">
        <v>147</v>
      </c>
    </row>
    <row r="8836" spans="1:25" x14ac:dyDescent="0.45">
      <c r="A8836" t="s">
        <v>335</v>
      </c>
      <c r="B8836" t="s">
        <v>718</v>
      </c>
      <c r="C8836">
        <v>54547</v>
      </c>
      <c r="D8836">
        <v>1</v>
      </c>
      <c r="F8836">
        <v>2019</v>
      </c>
      <c r="G8836">
        <v>6139</v>
      </c>
      <c r="H8836">
        <v>5957.8</v>
      </c>
      <c r="I8836">
        <v>1377612.86</v>
      </c>
      <c r="K8836">
        <v>2.9089999999999998</v>
      </c>
      <c r="L8836">
        <v>1E-3</v>
      </c>
      <c r="M8836">
        <v>576321.37699999998</v>
      </c>
      <c r="N8836">
        <v>5.8999999999999997E-2</v>
      </c>
      <c r="O8836">
        <v>83.707999999999998</v>
      </c>
      <c r="P8836">
        <v>2.4799999999999999E-2</v>
      </c>
      <c r="Q8836">
        <v>9697750.4100000001</v>
      </c>
      <c r="R8836" t="s">
        <v>333</v>
      </c>
      <c r="T8836" t="s">
        <v>89</v>
      </c>
      <c r="V8836" t="s">
        <v>228</v>
      </c>
      <c r="Y8836" t="s">
        <v>147</v>
      </c>
    </row>
    <row r="8837" spans="1:25" x14ac:dyDescent="0.45">
      <c r="A8837" t="s">
        <v>335</v>
      </c>
      <c r="B8837" t="s">
        <v>718</v>
      </c>
      <c r="C8837">
        <v>54547</v>
      </c>
      <c r="D8837">
        <v>1</v>
      </c>
      <c r="F8837">
        <v>2020</v>
      </c>
      <c r="G8837">
        <v>4606</v>
      </c>
      <c r="H8837">
        <v>4425.1000000000004</v>
      </c>
      <c r="I8837">
        <v>1000777.82</v>
      </c>
      <c r="K8837">
        <v>2.1219999999999999</v>
      </c>
      <c r="L8837">
        <v>1E-3</v>
      </c>
      <c r="M8837">
        <v>420283.59499999997</v>
      </c>
      <c r="N8837">
        <v>5.8999999999999997E-2</v>
      </c>
      <c r="O8837">
        <v>63.536999999999999</v>
      </c>
      <c r="P8837">
        <v>2.63E-2</v>
      </c>
      <c r="Q8837">
        <v>7072111.3700000001</v>
      </c>
      <c r="R8837" t="s">
        <v>333</v>
      </c>
      <c r="T8837" t="s">
        <v>89</v>
      </c>
      <c r="V8837" t="s">
        <v>228</v>
      </c>
      <c r="Y8837" t="s">
        <v>147</v>
      </c>
    </row>
    <row r="8838" spans="1:25" x14ac:dyDescent="0.45">
      <c r="A8838" t="s">
        <v>335</v>
      </c>
      <c r="B8838" t="s">
        <v>718</v>
      </c>
      <c r="C8838">
        <v>54547</v>
      </c>
      <c r="D8838">
        <v>1</v>
      </c>
      <c r="F8838">
        <v>2021</v>
      </c>
      <c r="G8838">
        <v>4711</v>
      </c>
      <c r="H8838">
        <v>4571.01</v>
      </c>
      <c r="I8838">
        <v>1025985.98</v>
      </c>
      <c r="K8838">
        <v>2.1819999999999999</v>
      </c>
      <c r="L8838">
        <v>1E-3</v>
      </c>
      <c r="M8838">
        <v>432247.11200000002</v>
      </c>
      <c r="N8838">
        <v>5.8999999999999997E-2</v>
      </c>
      <c r="O8838">
        <v>51.953000000000003</v>
      </c>
      <c r="P8838">
        <v>2.1000000000000001E-2</v>
      </c>
      <c r="Q8838">
        <v>7273390.7429999998</v>
      </c>
      <c r="R8838" t="s">
        <v>333</v>
      </c>
      <c r="T8838" t="s">
        <v>89</v>
      </c>
      <c r="V8838" t="s">
        <v>228</v>
      </c>
      <c r="Y8838" t="s">
        <v>152</v>
      </c>
    </row>
    <row r="8839" spans="1:25" x14ac:dyDescent="0.45">
      <c r="A8839" t="s">
        <v>335</v>
      </c>
      <c r="B8839" t="s">
        <v>718</v>
      </c>
      <c r="C8839">
        <v>54547</v>
      </c>
      <c r="D8839">
        <v>1</v>
      </c>
      <c r="F8839">
        <v>2022</v>
      </c>
      <c r="G8839">
        <v>4457</v>
      </c>
      <c r="H8839">
        <v>4316.3999999999996</v>
      </c>
      <c r="I8839">
        <v>1017053.78</v>
      </c>
      <c r="K8839">
        <v>2.1619999999999999</v>
      </c>
      <c r="L8839">
        <v>1E-3</v>
      </c>
      <c r="M8839">
        <v>428269.13</v>
      </c>
      <c r="N8839">
        <v>5.8999999999999997E-2</v>
      </c>
      <c r="O8839">
        <v>53.933</v>
      </c>
      <c r="P8839">
        <v>2.18E-2</v>
      </c>
      <c r="Q8839">
        <v>7206442.2050000001</v>
      </c>
      <c r="R8839" t="s">
        <v>333</v>
      </c>
      <c r="T8839" t="s">
        <v>89</v>
      </c>
      <c r="V8839" t="s">
        <v>228</v>
      </c>
      <c r="Y8839" t="s">
        <v>152</v>
      </c>
    </row>
    <row r="8840" spans="1:25" x14ac:dyDescent="0.45">
      <c r="A8840" t="s">
        <v>335</v>
      </c>
      <c r="B8840" t="s">
        <v>718</v>
      </c>
      <c r="C8840">
        <v>54547</v>
      </c>
      <c r="D8840">
        <v>1</v>
      </c>
      <c r="F8840">
        <v>2023</v>
      </c>
      <c r="G8840">
        <v>4423</v>
      </c>
      <c r="H8840">
        <v>4275.5200000000004</v>
      </c>
      <c r="I8840">
        <v>949443.28</v>
      </c>
      <c r="K8840">
        <v>2.0419999999999998</v>
      </c>
      <c r="L8840">
        <v>1E-3</v>
      </c>
      <c r="M8840">
        <v>404513.71399999998</v>
      </c>
      <c r="N8840">
        <v>5.8999999999999997E-2</v>
      </c>
      <c r="O8840">
        <v>50.94</v>
      </c>
      <c r="P8840">
        <v>2.2700000000000001E-2</v>
      </c>
      <c r="Q8840">
        <v>6806718.0609999998</v>
      </c>
      <c r="R8840" t="s">
        <v>333</v>
      </c>
      <c r="T8840" t="s">
        <v>89</v>
      </c>
      <c r="V8840" t="s">
        <v>228</v>
      </c>
      <c r="Y8840" t="s">
        <v>152</v>
      </c>
    </row>
    <row r="8841" spans="1:25" x14ac:dyDescent="0.45">
      <c r="A8841" t="s">
        <v>335</v>
      </c>
      <c r="B8841" t="s">
        <v>718</v>
      </c>
      <c r="C8841">
        <v>54547</v>
      </c>
      <c r="D8841">
        <v>1</v>
      </c>
      <c r="F8841">
        <v>2024</v>
      </c>
      <c r="G8841">
        <v>2942</v>
      </c>
      <c r="H8841">
        <v>2898.01</v>
      </c>
      <c r="I8841">
        <v>692100.67</v>
      </c>
      <c r="K8841">
        <v>1.47</v>
      </c>
      <c r="L8841">
        <v>1E-3</v>
      </c>
      <c r="M8841">
        <v>291168.08899999998</v>
      </c>
      <c r="N8841">
        <v>5.8999999999999997E-2</v>
      </c>
      <c r="O8841">
        <v>35.113</v>
      </c>
      <c r="P8841">
        <v>1.7399999999999999E-2</v>
      </c>
      <c r="Q8841">
        <v>4899473.7319999998</v>
      </c>
      <c r="R8841" t="s">
        <v>333</v>
      </c>
      <c r="T8841" t="s">
        <v>89</v>
      </c>
      <c r="V8841" t="s">
        <v>228</v>
      </c>
      <c r="Y8841" t="s">
        <v>152</v>
      </c>
    </row>
    <row r="8842" spans="1:25" x14ac:dyDescent="0.45">
      <c r="A8842" t="s">
        <v>335</v>
      </c>
      <c r="B8842" t="s">
        <v>718</v>
      </c>
      <c r="C8842">
        <v>54547</v>
      </c>
      <c r="D8842">
        <v>2</v>
      </c>
      <c r="F8842">
        <v>2009</v>
      </c>
      <c r="G8842">
        <v>4240</v>
      </c>
      <c r="H8842">
        <v>4066.78</v>
      </c>
      <c r="I8842">
        <v>825716.29</v>
      </c>
      <c r="K8842">
        <v>1.8879999999999999</v>
      </c>
      <c r="L8842">
        <v>1E-3</v>
      </c>
      <c r="M8842">
        <v>372954.73800000001</v>
      </c>
      <c r="N8842">
        <v>5.8999999999999997E-2</v>
      </c>
      <c r="O8842">
        <v>51.762</v>
      </c>
      <c r="P8842">
        <v>2.3300000000000001E-2</v>
      </c>
      <c r="Q8842">
        <v>6275679.4950000001</v>
      </c>
      <c r="R8842" t="s">
        <v>333</v>
      </c>
      <c r="T8842" t="s">
        <v>89</v>
      </c>
      <c r="V8842" t="s">
        <v>228</v>
      </c>
      <c r="Y8842" t="s">
        <v>107</v>
      </c>
    </row>
    <row r="8843" spans="1:25" x14ac:dyDescent="0.45">
      <c r="A8843" t="s">
        <v>335</v>
      </c>
      <c r="B8843" t="s">
        <v>718</v>
      </c>
      <c r="C8843">
        <v>54547</v>
      </c>
      <c r="D8843">
        <v>2</v>
      </c>
      <c r="F8843">
        <v>2010</v>
      </c>
      <c r="G8843">
        <v>4260</v>
      </c>
      <c r="H8843">
        <v>4036.18</v>
      </c>
      <c r="I8843">
        <v>823948.56</v>
      </c>
      <c r="K8843">
        <v>1.8169999999999999</v>
      </c>
      <c r="L8843">
        <v>1E-3</v>
      </c>
      <c r="M8843">
        <v>358971.56099999999</v>
      </c>
      <c r="N8843">
        <v>5.8999999999999997E-2</v>
      </c>
      <c r="O8843">
        <v>48.835000000000001</v>
      </c>
      <c r="P8843">
        <v>2.3400000000000001E-2</v>
      </c>
      <c r="Q8843">
        <v>6040417.3190000001</v>
      </c>
      <c r="R8843" t="s">
        <v>333</v>
      </c>
      <c r="T8843" t="s">
        <v>89</v>
      </c>
      <c r="V8843" t="s">
        <v>228</v>
      </c>
      <c r="Y8843" t="s">
        <v>107</v>
      </c>
    </row>
    <row r="8844" spans="1:25" x14ac:dyDescent="0.45">
      <c r="A8844" t="s">
        <v>335</v>
      </c>
      <c r="B8844" t="s">
        <v>718</v>
      </c>
      <c r="C8844">
        <v>54547</v>
      </c>
      <c r="D8844">
        <v>2</v>
      </c>
      <c r="F8844">
        <v>2011</v>
      </c>
      <c r="G8844">
        <v>3426</v>
      </c>
      <c r="H8844">
        <v>3209.38</v>
      </c>
      <c r="I8844">
        <v>645452.27</v>
      </c>
      <c r="K8844">
        <v>1.4239999999999999</v>
      </c>
      <c r="L8844">
        <v>1E-3</v>
      </c>
      <c r="M8844">
        <v>281954.88699999999</v>
      </c>
      <c r="N8844">
        <v>5.8999999999999997E-2</v>
      </c>
      <c r="O8844">
        <v>41.482999999999997</v>
      </c>
      <c r="P8844">
        <v>2.7E-2</v>
      </c>
      <c r="Q8844">
        <v>4744457.9929999998</v>
      </c>
      <c r="R8844" t="s">
        <v>333</v>
      </c>
      <c r="T8844" t="s">
        <v>89</v>
      </c>
      <c r="V8844" t="s">
        <v>228</v>
      </c>
      <c r="Y8844" t="s">
        <v>107</v>
      </c>
    </row>
    <row r="8845" spans="1:25" x14ac:dyDescent="0.45">
      <c r="A8845" t="s">
        <v>335</v>
      </c>
      <c r="B8845" t="s">
        <v>718</v>
      </c>
      <c r="C8845">
        <v>54547</v>
      </c>
      <c r="D8845">
        <v>2</v>
      </c>
      <c r="F8845">
        <v>2012</v>
      </c>
      <c r="G8845">
        <v>7445</v>
      </c>
      <c r="H8845">
        <v>7359.66</v>
      </c>
      <c r="I8845">
        <v>1474886.57</v>
      </c>
      <c r="K8845">
        <v>3.2610000000000001</v>
      </c>
      <c r="L8845">
        <v>1E-3</v>
      </c>
      <c r="M8845">
        <v>646015.94299999997</v>
      </c>
      <c r="N8845">
        <v>5.8999999999999997E-2</v>
      </c>
      <c r="O8845">
        <v>67.769000000000005</v>
      </c>
      <c r="P8845">
        <v>1.4500000000000001E-2</v>
      </c>
      <c r="Q8845">
        <v>10870458.639</v>
      </c>
      <c r="R8845" t="s">
        <v>333</v>
      </c>
      <c r="T8845" t="s">
        <v>89</v>
      </c>
      <c r="V8845" t="s">
        <v>228</v>
      </c>
      <c r="Y8845" t="s">
        <v>107</v>
      </c>
    </row>
    <row r="8846" spans="1:25" x14ac:dyDescent="0.45">
      <c r="A8846" t="s">
        <v>335</v>
      </c>
      <c r="B8846" t="s">
        <v>718</v>
      </c>
      <c r="C8846">
        <v>54547</v>
      </c>
      <c r="D8846">
        <v>2</v>
      </c>
      <c r="F8846">
        <v>2013</v>
      </c>
      <c r="G8846">
        <v>6295</v>
      </c>
      <c r="H8846">
        <v>6244.69</v>
      </c>
      <c r="I8846">
        <v>1235547.45</v>
      </c>
      <c r="K8846">
        <v>2.7240000000000002</v>
      </c>
      <c r="L8846">
        <v>1E-3</v>
      </c>
      <c r="M8846">
        <v>539665.98300000001</v>
      </c>
      <c r="N8846">
        <v>5.8999999999999997E-2</v>
      </c>
      <c r="O8846">
        <v>54.79</v>
      </c>
      <c r="P8846">
        <v>1.35E-2</v>
      </c>
      <c r="Q8846">
        <v>9080875.6150000002</v>
      </c>
      <c r="R8846" t="s">
        <v>333</v>
      </c>
      <c r="T8846" t="s">
        <v>89</v>
      </c>
      <c r="V8846" t="s">
        <v>228</v>
      </c>
      <c r="Y8846" t="s">
        <v>107</v>
      </c>
    </row>
    <row r="8847" spans="1:25" x14ac:dyDescent="0.45">
      <c r="A8847" t="s">
        <v>335</v>
      </c>
      <c r="B8847" t="s">
        <v>718</v>
      </c>
      <c r="C8847">
        <v>54547</v>
      </c>
      <c r="D8847">
        <v>2</v>
      </c>
      <c r="F8847">
        <v>2014</v>
      </c>
      <c r="G8847">
        <v>7458</v>
      </c>
      <c r="H8847">
        <v>7438.81</v>
      </c>
      <c r="I8847">
        <v>1455001.69</v>
      </c>
      <c r="K8847">
        <v>3.2290000000000001</v>
      </c>
      <c r="L8847">
        <v>1E-3</v>
      </c>
      <c r="M8847">
        <v>639596.30000000005</v>
      </c>
      <c r="N8847">
        <v>5.8999999999999997E-2</v>
      </c>
      <c r="O8847">
        <v>67.715000000000003</v>
      </c>
      <c r="P8847">
        <v>1.3100000000000001E-2</v>
      </c>
      <c r="Q8847">
        <v>10762408.200999999</v>
      </c>
      <c r="R8847" t="s">
        <v>333</v>
      </c>
      <c r="T8847" t="s">
        <v>89</v>
      </c>
      <c r="V8847" t="s">
        <v>228</v>
      </c>
      <c r="Y8847" t="s">
        <v>107</v>
      </c>
    </row>
    <row r="8848" spans="1:25" x14ac:dyDescent="0.45">
      <c r="A8848" t="s">
        <v>335</v>
      </c>
      <c r="B8848" t="s">
        <v>718</v>
      </c>
      <c r="C8848">
        <v>54547</v>
      </c>
      <c r="D8848">
        <v>2</v>
      </c>
      <c r="F8848">
        <v>2015</v>
      </c>
      <c r="G8848">
        <v>8085</v>
      </c>
      <c r="H8848">
        <v>8058.66</v>
      </c>
      <c r="I8848">
        <v>1627347.33</v>
      </c>
      <c r="K8848">
        <v>3.6070000000000002</v>
      </c>
      <c r="L8848">
        <v>1E-3</v>
      </c>
      <c r="M8848">
        <v>714496.576</v>
      </c>
      <c r="N8848">
        <v>5.8999999999999997E-2</v>
      </c>
      <c r="O8848">
        <v>78.378</v>
      </c>
      <c r="P8848">
        <v>1.37E-2</v>
      </c>
      <c r="Q8848">
        <v>12022744.051000001</v>
      </c>
      <c r="R8848" t="s">
        <v>333</v>
      </c>
      <c r="T8848" t="s">
        <v>89</v>
      </c>
      <c r="V8848" t="s">
        <v>228</v>
      </c>
      <c r="Y8848" t="s">
        <v>146</v>
      </c>
    </row>
    <row r="8849" spans="1:25" x14ac:dyDescent="0.45">
      <c r="A8849" t="s">
        <v>335</v>
      </c>
      <c r="B8849" t="s">
        <v>718</v>
      </c>
      <c r="C8849">
        <v>54547</v>
      </c>
      <c r="D8849">
        <v>2</v>
      </c>
      <c r="F8849">
        <v>2016</v>
      </c>
      <c r="G8849">
        <v>6137</v>
      </c>
      <c r="H8849">
        <v>6045.48</v>
      </c>
      <c r="I8849">
        <v>1189345.19</v>
      </c>
      <c r="K8849">
        <v>2.641</v>
      </c>
      <c r="L8849">
        <v>1E-3</v>
      </c>
      <c r="M8849">
        <v>523206.79499999998</v>
      </c>
      <c r="N8849">
        <v>5.8999999999999997E-2</v>
      </c>
      <c r="O8849">
        <v>61.649000000000001</v>
      </c>
      <c r="P8849">
        <v>1.6299999999999999E-2</v>
      </c>
      <c r="Q8849">
        <v>8804029.5710000005</v>
      </c>
      <c r="R8849" t="s">
        <v>333</v>
      </c>
      <c r="T8849" t="s">
        <v>89</v>
      </c>
      <c r="V8849" t="s">
        <v>228</v>
      </c>
      <c r="Y8849" t="s">
        <v>146</v>
      </c>
    </row>
    <row r="8850" spans="1:25" x14ac:dyDescent="0.45">
      <c r="A8850" t="s">
        <v>335</v>
      </c>
      <c r="B8850" t="s">
        <v>718</v>
      </c>
      <c r="C8850">
        <v>54547</v>
      </c>
      <c r="D8850">
        <v>2</v>
      </c>
      <c r="F8850">
        <v>2017</v>
      </c>
      <c r="G8850">
        <v>4977</v>
      </c>
      <c r="H8850">
        <v>4744.2</v>
      </c>
      <c r="I8850">
        <v>977211.91</v>
      </c>
      <c r="K8850">
        <v>2.1379999999999999</v>
      </c>
      <c r="L8850">
        <v>1E-3</v>
      </c>
      <c r="M8850">
        <v>423590.60399999999</v>
      </c>
      <c r="N8850">
        <v>5.8999999999999997E-2</v>
      </c>
      <c r="O8850">
        <v>61.533999999999999</v>
      </c>
      <c r="P8850">
        <v>2.8899999999999999E-2</v>
      </c>
      <c r="Q8850">
        <v>7127751.2259999998</v>
      </c>
      <c r="R8850" t="s">
        <v>333</v>
      </c>
      <c r="T8850" t="s">
        <v>89</v>
      </c>
      <c r="V8850" t="s">
        <v>228</v>
      </c>
      <c r="Y8850" t="s">
        <v>147</v>
      </c>
    </row>
    <row r="8851" spans="1:25" x14ac:dyDescent="0.45">
      <c r="A8851" t="s">
        <v>335</v>
      </c>
      <c r="B8851" t="s">
        <v>718</v>
      </c>
      <c r="C8851">
        <v>54547</v>
      </c>
      <c r="D8851">
        <v>2</v>
      </c>
      <c r="F8851">
        <v>2018</v>
      </c>
      <c r="G8851">
        <v>5904</v>
      </c>
      <c r="H8851">
        <v>5585.57</v>
      </c>
      <c r="I8851">
        <v>1213472.6599999999</v>
      </c>
      <c r="K8851">
        <v>2.5990000000000002</v>
      </c>
      <c r="L8851">
        <v>1E-3</v>
      </c>
      <c r="M8851">
        <v>514767.40700000001</v>
      </c>
      <c r="N8851">
        <v>5.8999999999999997E-2</v>
      </c>
      <c r="O8851">
        <v>76.938999999999993</v>
      </c>
      <c r="P8851">
        <v>2.9100000000000001E-2</v>
      </c>
      <c r="Q8851">
        <v>8661922.0639999993</v>
      </c>
      <c r="R8851" t="s">
        <v>333</v>
      </c>
      <c r="T8851" t="s">
        <v>89</v>
      </c>
      <c r="V8851" t="s">
        <v>228</v>
      </c>
      <c r="Y8851" t="s">
        <v>147</v>
      </c>
    </row>
    <row r="8852" spans="1:25" x14ac:dyDescent="0.45">
      <c r="A8852" t="s">
        <v>335</v>
      </c>
      <c r="B8852" t="s">
        <v>718</v>
      </c>
      <c r="C8852">
        <v>54547</v>
      </c>
      <c r="D8852">
        <v>2</v>
      </c>
      <c r="F8852">
        <v>2019</v>
      </c>
      <c r="G8852">
        <v>5899</v>
      </c>
      <c r="H8852">
        <v>5669.01</v>
      </c>
      <c r="I8852">
        <v>1272722.7</v>
      </c>
      <c r="K8852">
        <v>2.698</v>
      </c>
      <c r="L8852">
        <v>1E-3</v>
      </c>
      <c r="M8852">
        <v>534463.78200000001</v>
      </c>
      <c r="N8852">
        <v>5.8999999999999997E-2</v>
      </c>
      <c r="O8852">
        <v>81.066000000000003</v>
      </c>
      <c r="P8852">
        <v>2.6200000000000001E-2</v>
      </c>
      <c r="Q8852">
        <v>8993427.7170000002</v>
      </c>
      <c r="R8852" t="s">
        <v>333</v>
      </c>
      <c r="T8852" t="s">
        <v>89</v>
      </c>
      <c r="V8852" t="s">
        <v>228</v>
      </c>
      <c r="Y8852" t="s">
        <v>147</v>
      </c>
    </row>
    <row r="8853" spans="1:25" x14ac:dyDescent="0.45">
      <c r="A8853" t="s">
        <v>335</v>
      </c>
      <c r="B8853" t="s">
        <v>718</v>
      </c>
      <c r="C8853">
        <v>54547</v>
      </c>
      <c r="D8853">
        <v>2</v>
      </c>
      <c r="F8853">
        <v>2020</v>
      </c>
      <c r="G8853">
        <v>5226</v>
      </c>
      <c r="H8853">
        <v>5134.58</v>
      </c>
      <c r="I8853">
        <v>1159893.48</v>
      </c>
      <c r="K8853">
        <v>2.4809999999999999</v>
      </c>
      <c r="L8853">
        <v>1E-3</v>
      </c>
      <c r="M8853">
        <v>491435.01699999999</v>
      </c>
      <c r="N8853">
        <v>5.8999999999999997E-2</v>
      </c>
      <c r="O8853">
        <v>65.8</v>
      </c>
      <c r="P8853">
        <v>1.9900000000000001E-2</v>
      </c>
      <c r="Q8853">
        <v>8269395.0630000001</v>
      </c>
      <c r="R8853" t="s">
        <v>333</v>
      </c>
      <c r="T8853" t="s">
        <v>89</v>
      </c>
      <c r="V8853" t="s">
        <v>228</v>
      </c>
      <c r="Y8853" t="s">
        <v>147</v>
      </c>
    </row>
    <row r="8854" spans="1:25" x14ac:dyDescent="0.45">
      <c r="A8854" t="s">
        <v>335</v>
      </c>
      <c r="B8854" t="s">
        <v>718</v>
      </c>
      <c r="C8854">
        <v>54547</v>
      </c>
      <c r="D8854">
        <v>2</v>
      </c>
      <c r="F8854">
        <v>2021</v>
      </c>
      <c r="G8854">
        <v>4508</v>
      </c>
      <c r="H8854">
        <v>4397.7700000000004</v>
      </c>
      <c r="I8854">
        <v>954619.45</v>
      </c>
      <c r="K8854">
        <v>2.04</v>
      </c>
      <c r="L8854">
        <v>1E-3</v>
      </c>
      <c r="M8854">
        <v>404066.60800000001</v>
      </c>
      <c r="N8854">
        <v>5.8999999999999997E-2</v>
      </c>
      <c r="O8854">
        <v>49.965000000000003</v>
      </c>
      <c r="P8854">
        <v>2.0899999999999998E-2</v>
      </c>
      <c r="Q8854">
        <v>6799236.7910000002</v>
      </c>
      <c r="R8854" t="s">
        <v>333</v>
      </c>
      <c r="T8854" t="s">
        <v>89</v>
      </c>
      <c r="V8854" t="s">
        <v>228</v>
      </c>
      <c r="Y8854" t="s">
        <v>152</v>
      </c>
    </row>
    <row r="8855" spans="1:25" x14ac:dyDescent="0.45">
      <c r="A8855" t="s">
        <v>335</v>
      </c>
      <c r="B8855" t="s">
        <v>718</v>
      </c>
      <c r="C8855">
        <v>54547</v>
      </c>
      <c r="D8855">
        <v>2</v>
      </c>
      <c r="F8855">
        <v>2022</v>
      </c>
      <c r="G8855">
        <v>4791</v>
      </c>
      <c r="H8855">
        <v>4672.7</v>
      </c>
      <c r="I8855">
        <v>1068833.48</v>
      </c>
      <c r="K8855">
        <v>2.2869999999999999</v>
      </c>
      <c r="L8855">
        <v>1E-3</v>
      </c>
      <c r="M8855">
        <v>453063.087</v>
      </c>
      <c r="N8855">
        <v>5.8999999999999997E-2</v>
      </c>
      <c r="O8855">
        <v>53.287999999999997</v>
      </c>
      <c r="P8855">
        <v>1.9099999999999999E-2</v>
      </c>
      <c r="Q8855">
        <v>7623688.5109999999</v>
      </c>
      <c r="R8855" t="s">
        <v>333</v>
      </c>
      <c r="T8855" t="s">
        <v>89</v>
      </c>
      <c r="V8855" t="s">
        <v>228</v>
      </c>
      <c r="Y8855" t="s">
        <v>152</v>
      </c>
    </row>
    <row r="8856" spans="1:25" x14ac:dyDescent="0.45">
      <c r="A8856" t="s">
        <v>335</v>
      </c>
      <c r="B8856" t="s">
        <v>718</v>
      </c>
      <c r="C8856">
        <v>54547</v>
      </c>
      <c r="D8856">
        <v>2</v>
      </c>
      <c r="F8856">
        <v>2023</v>
      </c>
      <c r="G8856">
        <v>5185</v>
      </c>
      <c r="H8856">
        <v>5043.47</v>
      </c>
      <c r="I8856">
        <v>1081815.6200000001</v>
      </c>
      <c r="K8856">
        <v>2.3889999999999998</v>
      </c>
      <c r="L8856">
        <v>1E-3</v>
      </c>
      <c r="M8856">
        <v>473253.44500000001</v>
      </c>
      <c r="N8856">
        <v>5.8999999999999997E-2</v>
      </c>
      <c r="O8856">
        <v>54.765000000000001</v>
      </c>
      <c r="P8856">
        <v>1.9E-2</v>
      </c>
      <c r="Q8856">
        <v>7963385.1799999997</v>
      </c>
      <c r="R8856" t="s">
        <v>333</v>
      </c>
      <c r="T8856" t="s">
        <v>89</v>
      </c>
      <c r="V8856" t="s">
        <v>228</v>
      </c>
      <c r="Y8856" t="s">
        <v>152</v>
      </c>
    </row>
    <row r="8857" spans="1:25" x14ac:dyDescent="0.45">
      <c r="A8857" t="s">
        <v>335</v>
      </c>
      <c r="B8857" t="s">
        <v>718</v>
      </c>
      <c r="C8857">
        <v>54547</v>
      </c>
      <c r="D8857">
        <v>2</v>
      </c>
      <c r="F8857">
        <v>2024</v>
      </c>
      <c r="G8857">
        <v>2871</v>
      </c>
      <c r="H8857">
        <v>2805.82</v>
      </c>
      <c r="I8857">
        <v>657618.05000000005</v>
      </c>
      <c r="K8857">
        <v>1.4</v>
      </c>
      <c r="L8857">
        <v>1E-3</v>
      </c>
      <c r="M8857">
        <v>277248.46899999998</v>
      </c>
      <c r="N8857">
        <v>5.8999999999999997E-2</v>
      </c>
      <c r="O8857">
        <v>35.448</v>
      </c>
      <c r="P8857">
        <v>2.01E-2</v>
      </c>
      <c r="Q8857">
        <v>4665215.6069999998</v>
      </c>
      <c r="R8857" t="s">
        <v>333</v>
      </c>
      <c r="T8857" t="s">
        <v>89</v>
      </c>
      <c r="V8857" t="s">
        <v>228</v>
      </c>
      <c r="Y8857" t="s">
        <v>152</v>
      </c>
    </row>
    <row r="8858" spans="1:25" x14ac:dyDescent="0.45">
      <c r="A8858" t="s">
        <v>335</v>
      </c>
      <c r="B8858" t="s">
        <v>718</v>
      </c>
      <c r="C8858">
        <v>54547</v>
      </c>
      <c r="D8858">
        <v>3</v>
      </c>
      <c r="F8858">
        <v>2009</v>
      </c>
      <c r="G8858">
        <v>3420</v>
      </c>
      <c r="H8858">
        <v>3214.14</v>
      </c>
      <c r="I8858">
        <v>627561.52</v>
      </c>
      <c r="K8858">
        <v>1.524</v>
      </c>
      <c r="L8858">
        <v>1E-3</v>
      </c>
      <c r="M8858">
        <v>302248.01899999997</v>
      </c>
      <c r="N8858">
        <v>5.8999999999999997E-2</v>
      </c>
      <c r="O8858">
        <v>46.040999999999997</v>
      </c>
      <c r="P8858">
        <v>2.7099999999999999E-2</v>
      </c>
      <c r="Q8858">
        <v>5085875.4819999998</v>
      </c>
      <c r="R8858" t="s">
        <v>333</v>
      </c>
      <c r="T8858" t="s">
        <v>89</v>
      </c>
      <c r="V8858" t="s">
        <v>228</v>
      </c>
      <c r="Y8858" t="s">
        <v>107</v>
      </c>
    </row>
    <row r="8859" spans="1:25" x14ac:dyDescent="0.45">
      <c r="A8859" t="s">
        <v>335</v>
      </c>
      <c r="B8859" t="s">
        <v>718</v>
      </c>
      <c r="C8859">
        <v>54547</v>
      </c>
      <c r="D8859">
        <v>3</v>
      </c>
      <c r="F8859">
        <v>2010</v>
      </c>
      <c r="G8859">
        <v>4530</v>
      </c>
      <c r="H8859">
        <v>4253.49</v>
      </c>
      <c r="I8859">
        <v>886325.24</v>
      </c>
      <c r="K8859">
        <v>1.994</v>
      </c>
      <c r="L8859">
        <v>1E-3</v>
      </c>
      <c r="M8859">
        <v>395523.73800000001</v>
      </c>
      <c r="N8859">
        <v>5.8999999999999997E-2</v>
      </c>
      <c r="O8859">
        <v>57.279000000000003</v>
      </c>
      <c r="P8859">
        <v>2.6200000000000001E-2</v>
      </c>
      <c r="Q8859">
        <v>6655472.2580000004</v>
      </c>
      <c r="R8859" t="s">
        <v>333</v>
      </c>
      <c r="T8859" t="s">
        <v>89</v>
      </c>
      <c r="V8859" t="s">
        <v>228</v>
      </c>
      <c r="Y8859" t="s">
        <v>107</v>
      </c>
    </row>
    <row r="8860" spans="1:25" x14ac:dyDescent="0.45">
      <c r="A8860" t="s">
        <v>335</v>
      </c>
      <c r="B8860" t="s">
        <v>718</v>
      </c>
      <c r="C8860">
        <v>54547</v>
      </c>
      <c r="D8860">
        <v>3</v>
      </c>
      <c r="F8860">
        <v>2011</v>
      </c>
      <c r="G8860">
        <v>3464</v>
      </c>
      <c r="H8860">
        <v>3262</v>
      </c>
      <c r="I8860">
        <v>666737.27</v>
      </c>
      <c r="K8860">
        <v>1.506</v>
      </c>
      <c r="L8860">
        <v>1E-3</v>
      </c>
      <c r="M8860">
        <v>298365.86</v>
      </c>
      <c r="N8860">
        <v>5.8999999999999997E-2</v>
      </c>
      <c r="O8860">
        <v>43.566000000000003</v>
      </c>
      <c r="P8860">
        <v>2.6499999999999999E-2</v>
      </c>
      <c r="Q8860">
        <v>5020610.4349999996</v>
      </c>
      <c r="R8860" t="s">
        <v>333</v>
      </c>
      <c r="T8860" t="s">
        <v>89</v>
      </c>
      <c r="V8860" t="s">
        <v>228</v>
      </c>
      <c r="Y8860" t="s">
        <v>107</v>
      </c>
    </row>
    <row r="8861" spans="1:25" x14ac:dyDescent="0.45">
      <c r="A8861" t="s">
        <v>335</v>
      </c>
      <c r="B8861" t="s">
        <v>718</v>
      </c>
      <c r="C8861">
        <v>54547</v>
      </c>
      <c r="D8861">
        <v>3</v>
      </c>
      <c r="F8861">
        <v>2012</v>
      </c>
      <c r="G8861">
        <v>6369</v>
      </c>
      <c r="H8861">
        <v>6340.06</v>
      </c>
      <c r="I8861">
        <v>1269039.3700000001</v>
      </c>
      <c r="K8861">
        <v>2.84</v>
      </c>
      <c r="L8861">
        <v>1E-3</v>
      </c>
      <c r="M8861">
        <v>562513.40500000003</v>
      </c>
      <c r="N8861">
        <v>5.8999999999999997E-2</v>
      </c>
      <c r="O8861">
        <v>56.494999999999997</v>
      </c>
      <c r="P8861">
        <v>1.29E-2</v>
      </c>
      <c r="Q8861">
        <v>9465341.7430000007</v>
      </c>
      <c r="R8861" t="s">
        <v>333</v>
      </c>
      <c r="T8861" t="s">
        <v>89</v>
      </c>
      <c r="V8861" t="s">
        <v>228</v>
      </c>
      <c r="Y8861" t="s">
        <v>107</v>
      </c>
    </row>
    <row r="8862" spans="1:25" x14ac:dyDescent="0.45">
      <c r="A8862" t="s">
        <v>335</v>
      </c>
      <c r="B8862" t="s">
        <v>718</v>
      </c>
      <c r="C8862">
        <v>54547</v>
      </c>
      <c r="D8862">
        <v>3</v>
      </c>
      <c r="F8862">
        <v>2013</v>
      </c>
      <c r="G8862">
        <v>6893</v>
      </c>
      <c r="H8862">
        <v>6835.06</v>
      </c>
      <c r="I8862">
        <v>1378354.97</v>
      </c>
      <c r="K8862">
        <v>3.0619999999999998</v>
      </c>
      <c r="L8862">
        <v>1E-3</v>
      </c>
      <c r="M8862">
        <v>606599.02300000004</v>
      </c>
      <c r="N8862">
        <v>5.8999999999999997E-2</v>
      </c>
      <c r="O8862">
        <v>61.061</v>
      </c>
      <c r="P8862">
        <v>1.3599999999999999E-2</v>
      </c>
      <c r="Q8862">
        <v>10207265.970000001</v>
      </c>
      <c r="R8862" t="s">
        <v>333</v>
      </c>
      <c r="T8862" t="s">
        <v>89</v>
      </c>
      <c r="V8862" t="s">
        <v>228</v>
      </c>
      <c r="Y8862" t="s">
        <v>107</v>
      </c>
    </row>
    <row r="8863" spans="1:25" x14ac:dyDescent="0.45">
      <c r="A8863" t="s">
        <v>335</v>
      </c>
      <c r="B8863" t="s">
        <v>718</v>
      </c>
      <c r="C8863">
        <v>54547</v>
      </c>
      <c r="D8863">
        <v>3</v>
      </c>
      <c r="F8863">
        <v>2014</v>
      </c>
      <c r="G8863">
        <v>7863</v>
      </c>
      <c r="H8863">
        <v>7844.59</v>
      </c>
      <c r="I8863">
        <v>1565733.87</v>
      </c>
      <c r="K8863">
        <v>3.508</v>
      </c>
      <c r="L8863">
        <v>1E-3</v>
      </c>
      <c r="M8863">
        <v>694817.41099999996</v>
      </c>
      <c r="N8863">
        <v>5.8999999999999997E-2</v>
      </c>
      <c r="O8863">
        <v>69.009</v>
      </c>
      <c r="P8863">
        <v>1.23E-2</v>
      </c>
      <c r="Q8863">
        <v>11691669.911</v>
      </c>
      <c r="R8863" t="s">
        <v>333</v>
      </c>
      <c r="T8863" t="s">
        <v>89</v>
      </c>
      <c r="V8863" t="s">
        <v>228</v>
      </c>
      <c r="Y8863" t="s">
        <v>107</v>
      </c>
    </row>
    <row r="8864" spans="1:25" x14ac:dyDescent="0.45">
      <c r="A8864" t="s">
        <v>335</v>
      </c>
      <c r="B8864" t="s">
        <v>718</v>
      </c>
      <c r="C8864">
        <v>54547</v>
      </c>
      <c r="D8864">
        <v>3</v>
      </c>
      <c r="F8864">
        <v>2015</v>
      </c>
      <c r="G8864">
        <v>7891</v>
      </c>
      <c r="H8864">
        <v>7858.53</v>
      </c>
      <c r="I8864">
        <v>1629713.96</v>
      </c>
      <c r="K8864">
        <v>3.6019999999999999</v>
      </c>
      <c r="L8864">
        <v>1E-3</v>
      </c>
      <c r="M8864">
        <v>713438.92599999998</v>
      </c>
      <c r="N8864">
        <v>5.8999999999999997E-2</v>
      </c>
      <c r="O8864">
        <v>75.665000000000006</v>
      </c>
      <c r="P8864">
        <v>1.34E-2</v>
      </c>
      <c r="Q8864">
        <v>12004969.035</v>
      </c>
      <c r="R8864" t="s">
        <v>333</v>
      </c>
      <c r="T8864" t="s">
        <v>89</v>
      </c>
      <c r="V8864" t="s">
        <v>228</v>
      </c>
      <c r="Y8864" t="s">
        <v>146</v>
      </c>
    </row>
    <row r="8865" spans="1:25" x14ac:dyDescent="0.45">
      <c r="A8865" t="s">
        <v>335</v>
      </c>
      <c r="B8865" t="s">
        <v>718</v>
      </c>
      <c r="C8865">
        <v>54547</v>
      </c>
      <c r="D8865">
        <v>3</v>
      </c>
      <c r="F8865">
        <v>2016</v>
      </c>
      <c r="G8865">
        <v>5896</v>
      </c>
      <c r="H8865">
        <v>5796.96</v>
      </c>
      <c r="I8865">
        <v>1179014.21</v>
      </c>
      <c r="K8865">
        <v>2.5720000000000001</v>
      </c>
      <c r="L8865">
        <v>1E-3</v>
      </c>
      <c r="M8865">
        <v>509564.29</v>
      </c>
      <c r="N8865">
        <v>5.8999999999999997E-2</v>
      </c>
      <c r="O8865">
        <v>61.2</v>
      </c>
      <c r="P8865">
        <v>1.7600000000000001E-2</v>
      </c>
      <c r="Q8865">
        <v>8574375.0539999995</v>
      </c>
      <c r="R8865" t="s">
        <v>333</v>
      </c>
      <c r="T8865" t="s">
        <v>89</v>
      </c>
      <c r="V8865" t="s">
        <v>228</v>
      </c>
      <c r="Y8865" t="s">
        <v>146</v>
      </c>
    </row>
    <row r="8866" spans="1:25" x14ac:dyDescent="0.45">
      <c r="A8866" t="s">
        <v>335</v>
      </c>
      <c r="B8866" t="s">
        <v>718</v>
      </c>
      <c r="C8866">
        <v>54547</v>
      </c>
      <c r="D8866">
        <v>3</v>
      </c>
      <c r="F8866">
        <v>2017</v>
      </c>
      <c r="G8866">
        <v>6061</v>
      </c>
      <c r="H8866">
        <v>5868.7</v>
      </c>
      <c r="I8866">
        <v>1219808.05</v>
      </c>
      <c r="K8866">
        <v>2.6669999999999998</v>
      </c>
      <c r="L8866">
        <v>1E-3</v>
      </c>
      <c r="M8866">
        <v>528264.05299999996</v>
      </c>
      <c r="N8866">
        <v>5.8999999999999997E-2</v>
      </c>
      <c r="O8866">
        <v>70.620999999999995</v>
      </c>
      <c r="P8866">
        <v>2.41E-2</v>
      </c>
      <c r="Q8866">
        <v>8889065.2060000002</v>
      </c>
      <c r="R8866" t="s">
        <v>333</v>
      </c>
      <c r="T8866" t="s">
        <v>89</v>
      </c>
      <c r="V8866" t="s">
        <v>228</v>
      </c>
      <c r="Y8866" t="s">
        <v>147</v>
      </c>
    </row>
    <row r="8867" spans="1:25" x14ac:dyDescent="0.45">
      <c r="A8867" t="s">
        <v>335</v>
      </c>
      <c r="B8867" t="s">
        <v>718</v>
      </c>
      <c r="C8867">
        <v>54547</v>
      </c>
      <c r="D8867">
        <v>3</v>
      </c>
      <c r="F8867">
        <v>2018</v>
      </c>
      <c r="G8867">
        <v>6053</v>
      </c>
      <c r="H8867">
        <v>5714.34</v>
      </c>
      <c r="I8867">
        <v>1265115.43</v>
      </c>
      <c r="K8867">
        <v>2.6669999999999998</v>
      </c>
      <c r="L8867">
        <v>1E-3</v>
      </c>
      <c r="M8867">
        <v>528325.07999999996</v>
      </c>
      <c r="N8867">
        <v>5.8999999999999997E-2</v>
      </c>
      <c r="O8867">
        <v>77.597999999999999</v>
      </c>
      <c r="P8867">
        <v>2.81E-2</v>
      </c>
      <c r="Q8867">
        <v>8890042.8959999997</v>
      </c>
      <c r="R8867" t="s">
        <v>333</v>
      </c>
      <c r="T8867" t="s">
        <v>89</v>
      </c>
      <c r="V8867" t="s">
        <v>228</v>
      </c>
      <c r="Y8867" t="s">
        <v>147</v>
      </c>
    </row>
    <row r="8868" spans="1:25" x14ac:dyDescent="0.45">
      <c r="A8868" t="s">
        <v>335</v>
      </c>
      <c r="B8868" t="s">
        <v>718</v>
      </c>
      <c r="C8868">
        <v>54547</v>
      </c>
      <c r="D8868">
        <v>3</v>
      </c>
      <c r="F8868">
        <v>2019</v>
      </c>
      <c r="G8868">
        <v>5982</v>
      </c>
      <c r="H8868">
        <v>5696.89</v>
      </c>
      <c r="I8868">
        <v>1259071.31</v>
      </c>
      <c r="K8868">
        <v>2.617</v>
      </c>
      <c r="L8868">
        <v>1E-3</v>
      </c>
      <c r="M8868">
        <v>518361.25</v>
      </c>
      <c r="N8868">
        <v>5.8999999999999997E-2</v>
      </c>
      <c r="O8868">
        <v>82.203000000000003</v>
      </c>
      <c r="P8868">
        <v>2.8000000000000001E-2</v>
      </c>
      <c r="Q8868">
        <v>8722408.1170000006</v>
      </c>
      <c r="R8868" t="s">
        <v>333</v>
      </c>
      <c r="T8868" t="s">
        <v>89</v>
      </c>
      <c r="V8868" t="s">
        <v>228</v>
      </c>
      <c r="Y8868" t="s">
        <v>147</v>
      </c>
    </row>
    <row r="8869" spans="1:25" x14ac:dyDescent="0.45">
      <c r="A8869" t="s">
        <v>335</v>
      </c>
      <c r="B8869" t="s">
        <v>718</v>
      </c>
      <c r="C8869">
        <v>54547</v>
      </c>
      <c r="D8869">
        <v>3</v>
      </c>
      <c r="F8869">
        <v>2020</v>
      </c>
      <c r="G8869">
        <v>4846</v>
      </c>
      <c r="H8869">
        <v>4670.05</v>
      </c>
      <c r="I8869">
        <v>1021607.96</v>
      </c>
      <c r="K8869">
        <v>2.1589999999999998</v>
      </c>
      <c r="L8869">
        <v>1E-3</v>
      </c>
      <c r="M8869">
        <v>427599.06900000002</v>
      </c>
      <c r="N8869">
        <v>5.8999999999999997E-2</v>
      </c>
      <c r="O8869">
        <v>66.668999999999997</v>
      </c>
      <c r="P8869">
        <v>2.7199999999999998E-2</v>
      </c>
      <c r="Q8869">
        <v>7195203.443</v>
      </c>
      <c r="R8869" t="s">
        <v>333</v>
      </c>
      <c r="T8869" t="s">
        <v>89</v>
      </c>
      <c r="V8869" t="s">
        <v>228</v>
      </c>
      <c r="Y8869" t="s">
        <v>147</v>
      </c>
    </row>
    <row r="8870" spans="1:25" x14ac:dyDescent="0.45">
      <c r="A8870" t="s">
        <v>335</v>
      </c>
      <c r="B8870" t="s">
        <v>718</v>
      </c>
      <c r="C8870">
        <v>54547</v>
      </c>
      <c r="D8870">
        <v>3</v>
      </c>
      <c r="F8870">
        <v>2021</v>
      </c>
      <c r="G8870">
        <v>3887</v>
      </c>
      <c r="H8870">
        <v>3765.28</v>
      </c>
      <c r="I8870">
        <v>805809.46</v>
      </c>
      <c r="K8870">
        <v>1.704</v>
      </c>
      <c r="L8870">
        <v>1E-3</v>
      </c>
      <c r="M8870">
        <v>337466.7</v>
      </c>
      <c r="N8870">
        <v>5.8999999999999997E-2</v>
      </c>
      <c r="O8870">
        <v>40.030999999999999</v>
      </c>
      <c r="P8870">
        <v>2.0500000000000001E-2</v>
      </c>
      <c r="Q8870">
        <v>5678499.2520000003</v>
      </c>
      <c r="R8870" t="s">
        <v>333</v>
      </c>
      <c r="T8870" t="s">
        <v>89</v>
      </c>
      <c r="V8870" t="s">
        <v>228</v>
      </c>
      <c r="Y8870" t="s">
        <v>152</v>
      </c>
    </row>
    <row r="8871" spans="1:25" x14ac:dyDescent="0.45">
      <c r="A8871" t="s">
        <v>335</v>
      </c>
      <c r="B8871" t="s">
        <v>718</v>
      </c>
      <c r="C8871">
        <v>54547</v>
      </c>
      <c r="D8871">
        <v>3</v>
      </c>
      <c r="F8871">
        <v>2022</v>
      </c>
      <c r="G8871">
        <v>3645</v>
      </c>
      <c r="H8871">
        <v>3525.79</v>
      </c>
      <c r="I8871">
        <v>814626.52</v>
      </c>
      <c r="K8871">
        <v>1.696</v>
      </c>
      <c r="L8871">
        <v>1E-3</v>
      </c>
      <c r="M8871">
        <v>336047.174</v>
      </c>
      <c r="N8871">
        <v>5.8999999999999997E-2</v>
      </c>
      <c r="O8871">
        <v>40.296999999999997</v>
      </c>
      <c r="P8871">
        <v>1.9199999999999998E-2</v>
      </c>
      <c r="Q8871">
        <v>5654637.0109999999</v>
      </c>
      <c r="R8871" t="s">
        <v>333</v>
      </c>
      <c r="T8871" t="s">
        <v>89</v>
      </c>
      <c r="V8871" t="s">
        <v>228</v>
      </c>
      <c r="Y8871" t="s">
        <v>152</v>
      </c>
    </row>
    <row r="8872" spans="1:25" x14ac:dyDescent="0.45">
      <c r="A8872" t="s">
        <v>335</v>
      </c>
      <c r="B8872" t="s">
        <v>718</v>
      </c>
      <c r="C8872">
        <v>54547</v>
      </c>
      <c r="D8872">
        <v>3</v>
      </c>
      <c r="F8872">
        <v>2023</v>
      </c>
      <c r="G8872">
        <v>4392</v>
      </c>
      <c r="H8872">
        <v>4265.24</v>
      </c>
      <c r="I8872">
        <v>955284.43</v>
      </c>
      <c r="K8872">
        <v>2.0430000000000001</v>
      </c>
      <c r="L8872">
        <v>1E-3</v>
      </c>
      <c r="M8872">
        <v>404776.10200000001</v>
      </c>
      <c r="N8872">
        <v>5.8999999999999997E-2</v>
      </c>
      <c r="O8872">
        <v>48.408999999999999</v>
      </c>
      <c r="P8872">
        <v>2.07E-2</v>
      </c>
      <c r="Q8872">
        <v>6811130.9850000003</v>
      </c>
      <c r="R8872" t="s">
        <v>333</v>
      </c>
      <c r="T8872" t="s">
        <v>89</v>
      </c>
      <c r="V8872" t="s">
        <v>228</v>
      </c>
      <c r="Y8872" t="s">
        <v>152</v>
      </c>
    </row>
    <row r="8873" spans="1:25" x14ac:dyDescent="0.45">
      <c r="A8873" t="s">
        <v>335</v>
      </c>
      <c r="B8873" t="s">
        <v>718</v>
      </c>
      <c r="C8873">
        <v>54547</v>
      </c>
      <c r="D8873">
        <v>3</v>
      </c>
      <c r="F8873">
        <v>2024</v>
      </c>
      <c r="G8873">
        <v>3034</v>
      </c>
      <c r="H8873">
        <v>2944.72</v>
      </c>
      <c r="I8873">
        <v>688076.34</v>
      </c>
      <c r="K8873">
        <v>1.4470000000000001</v>
      </c>
      <c r="L8873">
        <v>1E-3</v>
      </c>
      <c r="M8873">
        <v>286534.83600000001</v>
      </c>
      <c r="N8873">
        <v>5.8999999999999997E-2</v>
      </c>
      <c r="O8873">
        <v>37.762999999999998</v>
      </c>
      <c r="P8873">
        <v>2.1299999999999999E-2</v>
      </c>
      <c r="Q8873">
        <v>4821488.1679999996</v>
      </c>
      <c r="R8873" t="s">
        <v>333</v>
      </c>
      <c r="T8873" t="s">
        <v>89</v>
      </c>
      <c r="V8873" t="s">
        <v>228</v>
      </c>
      <c r="Y8873" t="s">
        <v>152</v>
      </c>
    </row>
    <row r="8874" spans="1:25" x14ac:dyDescent="0.45">
      <c r="A8874" t="s">
        <v>335</v>
      </c>
      <c r="B8874" t="s">
        <v>718</v>
      </c>
      <c r="C8874">
        <v>54547</v>
      </c>
      <c r="D8874">
        <v>4</v>
      </c>
      <c r="F8874">
        <v>2009</v>
      </c>
      <c r="G8874">
        <v>3596</v>
      </c>
      <c r="H8874">
        <v>3428.88</v>
      </c>
      <c r="I8874">
        <v>669916.38</v>
      </c>
      <c r="K8874">
        <v>1.6020000000000001</v>
      </c>
      <c r="L8874">
        <v>1E-3</v>
      </c>
      <c r="M8874">
        <v>316628.65399999998</v>
      </c>
      <c r="N8874">
        <v>5.8999999999999997E-2</v>
      </c>
      <c r="O8874">
        <v>44.249000000000002</v>
      </c>
      <c r="P8874">
        <v>2.4E-2</v>
      </c>
      <c r="Q8874">
        <v>5327863.0259999996</v>
      </c>
      <c r="R8874" t="s">
        <v>333</v>
      </c>
      <c r="T8874" t="s">
        <v>89</v>
      </c>
      <c r="V8874" t="s">
        <v>228</v>
      </c>
      <c r="Y8874" t="s">
        <v>107</v>
      </c>
    </row>
    <row r="8875" spans="1:25" x14ac:dyDescent="0.45">
      <c r="A8875" t="s">
        <v>335</v>
      </c>
      <c r="B8875" t="s">
        <v>718</v>
      </c>
      <c r="C8875">
        <v>54547</v>
      </c>
      <c r="D8875">
        <v>4</v>
      </c>
      <c r="F8875">
        <v>2010</v>
      </c>
      <c r="G8875">
        <v>4571</v>
      </c>
      <c r="H8875">
        <v>4379.7299999999996</v>
      </c>
      <c r="I8875">
        <v>916305.46</v>
      </c>
      <c r="K8875">
        <v>2.044</v>
      </c>
      <c r="L8875">
        <v>1E-3</v>
      </c>
      <c r="M8875">
        <v>404910.908</v>
      </c>
      <c r="N8875">
        <v>5.8999999999999997E-2</v>
      </c>
      <c r="O8875">
        <v>51.216000000000001</v>
      </c>
      <c r="P8875">
        <v>2.0500000000000001E-2</v>
      </c>
      <c r="Q8875">
        <v>6813438.0599999996</v>
      </c>
      <c r="R8875" t="s">
        <v>333</v>
      </c>
      <c r="T8875" t="s">
        <v>89</v>
      </c>
      <c r="V8875" t="s">
        <v>228</v>
      </c>
      <c r="Y8875" t="s">
        <v>107</v>
      </c>
    </row>
    <row r="8876" spans="1:25" x14ac:dyDescent="0.45">
      <c r="A8876" t="s">
        <v>335</v>
      </c>
      <c r="B8876" t="s">
        <v>718</v>
      </c>
      <c r="C8876">
        <v>54547</v>
      </c>
      <c r="D8876">
        <v>4</v>
      </c>
      <c r="F8876">
        <v>2011</v>
      </c>
      <c r="G8876">
        <v>5244</v>
      </c>
      <c r="H8876">
        <v>5143.91</v>
      </c>
      <c r="I8876">
        <v>1067609.8899999999</v>
      </c>
      <c r="K8876">
        <v>2.4009999999999998</v>
      </c>
      <c r="L8876">
        <v>1E-3</v>
      </c>
      <c r="M8876">
        <v>475693.261</v>
      </c>
      <c r="N8876">
        <v>5.8999999999999997E-2</v>
      </c>
      <c r="O8876">
        <v>54.911999999999999</v>
      </c>
      <c r="P8876">
        <v>1.6799999999999999E-2</v>
      </c>
      <c r="Q8876">
        <v>8004387.8310000002</v>
      </c>
      <c r="R8876" t="s">
        <v>333</v>
      </c>
      <c r="T8876" t="s">
        <v>89</v>
      </c>
      <c r="V8876" t="s">
        <v>228</v>
      </c>
      <c r="Y8876" t="s">
        <v>107</v>
      </c>
    </row>
    <row r="8877" spans="1:25" x14ac:dyDescent="0.45">
      <c r="A8877" t="s">
        <v>335</v>
      </c>
      <c r="B8877" t="s">
        <v>718</v>
      </c>
      <c r="C8877">
        <v>54547</v>
      </c>
      <c r="D8877">
        <v>4</v>
      </c>
      <c r="F8877">
        <v>2012</v>
      </c>
      <c r="G8877">
        <v>6278</v>
      </c>
      <c r="H8877">
        <v>6230.77</v>
      </c>
      <c r="I8877">
        <v>1245433.74</v>
      </c>
      <c r="K8877">
        <v>2.7949999999999999</v>
      </c>
      <c r="L8877">
        <v>1E-3</v>
      </c>
      <c r="M8877">
        <v>553733.24800000002</v>
      </c>
      <c r="N8877">
        <v>5.8999999999999997E-2</v>
      </c>
      <c r="O8877">
        <v>57.716000000000001</v>
      </c>
      <c r="P8877">
        <v>1.37E-2</v>
      </c>
      <c r="Q8877">
        <v>9317622.0690000001</v>
      </c>
      <c r="R8877" t="s">
        <v>333</v>
      </c>
      <c r="T8877" t="s">
        <v>89</v>
      </c>
      <c r="V8877" t="s">
        <v>228</v>
      </c>
      <c r="Y8877" t="s">
        <v>107</v>
      </c>
    </row>
    <row r="8878" spans="1:25" x14ac:dyDescent="0.45">
      <c r="A8878" t="s">
        <v>335</v>
      </c>
      <c r="B8878" t="s">
        <v>718</v>
      </c>
      <c r="C8878">
        <v>54547</v>
      </c>
      <c r="D8878">
        <v>4</v>
      </c>
      <c r="F8878">
        <v>2013</v>
      </c>
      <c r="G8878">
        <v>6857</v>
      </c>
      <c r="H8878">
        <v>6809.74</v>
      </c>
      <c r="I8878">
        <v>1328792.33</v>
      </c>
      <c r="K8878">
        <v>3.0379999999999998</v>
      </c>
      <c r="L8878">
        <v>1E-3</v>
      </c>
      <c r="M8878">
        <v>601695.73100000003</v>
      </c>
      <c r="N8878">
        <v>5.8999999999999997E-2</v>
      </c>
      <c r="O8878">
        <v>62.643999999999998</v>
      </c>
      <c r="P8878">
        <v>1.3599999999999999E-2</v>
      </c>
      <c r="Q8878">
        <v>10124732.563999999</v>
      </c>
      <c r="R8878" t="s">
        <v>333</v>
      </c>
      <c r="T8878" t="s">
        <v>89</v>
      </c>
      <c r="V8878" t="s">
        <v>228</v>
      </c>
      <c r="Y8878" t="s">
        <v>107</v>
      </c>
    </row>
    <row r="8879" spans="1:25" x14ac:dyDescent="0.45">
      <c r="A8879" t="s">
        <v>335</v>
      </c>
      <c r="B8879" t="s">
        <v>718</v>
      </c>
      <c r="C8879">
        <v>54547</v>
      </c>
      <c r="D8879">
        <v>4</v>
      </c>
      <c r="F8879">
        <v>2014</v>
      </c>
      <c r="G8879">
        <v>7512</v>
      </c>
      <c r="H8879">
        <v>7477.86</v>
      </c>
      <c r="I8879">
        <v>1471257.84</v>
      </c>
      <c r="K8879">
        <v>3.351</v>
      </c>
      <c r="L8879">
        <v>1E-3</v>
      </c>
      <c r="M8879">
        <v>663836.853</v>
      </c>
      <c r="N8879">
        <v>5.8999999999999997E-2</v>
      </c>
      <c r="O8879">
        <v>70.227999999999994</v>
      </c>
      <c r="P8879">
        <v>1.35E-2</v>
      </c>
      <c r="Q8879">
        <v>11170365.787</v>
      </c>
      <c r="R8879" t="s">
        <v>333</v>
      </c>
      <c r="T8879" t="s">
        <v>89</v>
      </c>
      <c r="V8879" t="s">
        <v>228</v>
      </c>
      <c r="Y8879" t="s">
        <v>107</v>
      </c>
    </row>
    <row r="8880" spans="1:25" x14ac:dyDescent="0.45">
      <c r="A8880" t="s">
        <v>335</v>
      </c>
      <c r="B8880" t="s">
        <v>718</v>
      </c>
      <c r="C8880">
        <v>54547</v>
      </c>
      <c r="D8880">
        <v>4</v>
      </c>
      <c r="F8880">
        <v>2015</v>
      </c>
      <c r="G8880">
        <v>7995</v>
      </c>
      <c r="H8880">
        <v>7960.43</v>
      </c>
      <c r="I8880">
        <v>1609542.3</v>
      </c>
      <c r="K8880">
        <v>3.6360000000000001</v>
      </c>
      <c r="L8880">
        <v>1E-3</v>
      </c>
      <c r="M8880">
        <v>720211.26199999999</v>
      </c>
      <c r="N8880">
        <v>5.8999999999999997E-2</v>
      </c>
      <c r="O8880">
        <v>76.198999999999998</v>
      </c>
      <c r="P8880">
        <v>1.3299999999999999E-2</v>
      </c>
      <c r="Q8880">
        <v>12118928.753</v>
      </c>
      <c r="R8880" t="s">
        <v>333</v>
      </c>
      <c r="T8880" t="s">
        <v>89</v>
      </c>
      <c r="V8880" t="s">
        <v>228</v>
      </c>
      <c r="Y8880" t="s">
        <v>146</v>
      </c>
    </row>
    <row r="8881" spans="1:25" x14ac:dyDescent="0.45">
      <c r="A8881" t="s">
        <v>335</v>
      </c>
      <c r="B8881" t="s">
        <v>718</v>
      </c>
      <c r="C8881">
        <v>54547</v>
      </c>
      <c r="D8881">
        <v>4</v>
      </c>
      <c r="F8881">
        <v>2016</v>
      </c>
      <c r="G8881">
        <v>5536</v>
      </c>
      <c r="H8881">
        <v>5443.35</v>
      </c>
      <c r="I8881">
        <v>1096861.1200000001</v>
      </c>
      <c r="K8881">
        <v>2.4249999999999998</v>
      </c>
      <c r="L8881">
        <v>1E-3</v>
      </c>
      <c r="M8881">
        <v>480378.712</v>
      </c>
      <c r="N8881">
        <v>5.8999999999999997E-2</v>
      </c>
      <c r="O8881">
        <v>58.026000000000003</v>
      </c>
      <c r="P8881">
        <v>1.7500000000000002E-2</v>
      </c>
      <c r="Q8881">
        <v>8083267.8169999998</v>
      </c>
      <c r="R8881" t="s">
        <v>333</v>
      </c>
      <c r="T8881" t="s">
        <v>89</v>
      </c>
      <c r="V8881" t="s">
        <v>228</v>
      </c>
      <c r="Y8881" t="s">
        <v>146</v>
      </c>
    </row>
    <row r="8882" spans="1:25" x14ac:dyDescent="0.45">
      <c r="A8882" t="s">
        <v>335</v>
      </c>
      <c r="B8882" t="s">
        <v>718</v>
      </c>
      <c r="C8882">
        <v>54547</v>
      </c>
      <c r="D8882">
        <v>4</v>
      </c>
      <c r="F8882">
        <v>2017</v>
      </c>
      <c r="G8882">
        <v>5206</v>
      </c>
      <c r="H8882">
        <v>4966.07</v>
      </c>
      <c r="I8882">
        <v>1055980.6000000001</v>
      </c>
      <c r="K8882">
        <v>2.2999999999999998</v>
      </c>
      <c r="L8882">
        <v>1E-3</v>
      </c>
      <c r="M8882">
        <v>455618.44799999997</v>
      </c>
      <c r="N8882">
        <v>5.8999999999999997E-2</v>
      </c>
      <c r="O8882">
        <v>63.857999999999997</v>
      </c>
      <c r="P8882">
        <v>2.7300000000000001E-2</v>
      </c>
      <c r="Q8882">
        <v>7666631.6780000003</v>
      </c>
      <c r="R8882" t="s">
        <v>333</v>
      </c>
      <c r="T8882" t="s">
        <v>89</v>
      </c>
      <c r="V8882" t="s">
        <v>228</v>
      </c>
      <c r="Y8882" t="s">
        <v>147</v>
      </c>
    </row>
    <row r="8883" spans="1:25" x14ac:dyDescent="0.45">
      <c r="A8883" t="s">
        <v>335</v>
      </c>
      <c r="B8883" t="s">
        <v>718</v>
      </c>
      <c r="C8883">
        <v>54547</v>
      </c>
      <c r="D8883">
        <v>4</v>
      </c>
      <c r="F8883">
        <v>2018</v>
      </c>
      <c r="G8883">
        <v>7006</v>
      </c>
      <c r="H8883">
        <v>6726.93</v>
      </c>
      <c r="I8883">
        <v>1470905.64</v>
      </c>
      <c r="K8883">
        <v>3.1589999999999998</v>
      </c>
      <c r="L8883">
        <v>1E-3</v>
      </c>
      <c r="M8883">
        <v>625721.06700000004</v>
      </c>
      <c r="N8883">
        <v>5.8999999999999997E-2</v>
      </c>
      <c r="O8883">
        <v>85.513000000000005</v>
      </c>
      <c r="P8883">
        <v>2.4299999999999999E-2</v>
      </c>
      <c r="Q8883">
        <v>10528984.889</v>
      </c>
      <c r="R8883" t="s">
        <v>333</v>
      </c>
      <c r="T8883" t="s">
        <v>89</v>
      </c>
      <c r="V8883" t="s">
        <v>228</v>
      </c>
      <c r="Y8883" t="s">
        <v>147</v>
      </c>
    </row>
    <row r="8884" spans="1:25" x14ac:dyDescent="0.45">
      <c r="A8884" t="s">
        <v>335</v>
      </c>
      <c r="B8884" t="s">
        <v>718</v>
      </c>
      <c r="C8884">
        <v>54547</v>
      </c>
      <c r="D8884">
        <v>4</v>
      </c>
      <c r="F8884">
        <v>2019</v>
      </c>
      <c r="G8884">
        <v>5919</v>
      </c>
      <c r="H8884">
        <v>5639.2</v>
      </c>
      <c r="I8884">
        <v>1228221.8899999999</v>
      </c>
      <c r="K8884">
        <v>2.589</v>
      </c>
      <c r="L8884">
        <v>1E-3</v>
      </c>
      <c r="M8884">
        <v>512897.397</v>
      </c>
      <c r="N8884">
        <v>5.8999999999999997E-2</v>
      </c>
      <c r="O8884">
        <v>79.488</v>
      </c>
      <c r="P8884">
        <v>2.8199999999999999E-2</v>
      </c>
      <c r="Q8884">
        <v>8630472.2129999995</v>
      </c>
      <c r="R8884" t="s">
        <v>333</v>
      </c>
      <c r="T8884" t="s">
        <v>89</v>
      </c>
      <c r="V8884" t="s">
        <v>228</v>
      </c>
      <c r="Y8884" t="s">
        <v>147</v>
      </c>
    </row>
    <row r="8885" spans="1:25" x14ac:dyDescent="0.45">
      <c r="A8885" t="s">
        <v>335</v>
      </c>
      <c r="B8885" t="s">
        <v>718</v>
      </c>
      <c r="C8885">
        <v>54547</v>
      </c>
      <c r="D8885">
        <v>4</v>
      </c>
      <c r="F8885">
        <v>2020</v>
      </c>
      <c r="G8885">
        <v>4749</v>
      </c>
      <c r="H8885">
        <v>4574.71</v>
      </c>
      <c r="I8885">
        <v>991293.42</v>
      </c>
      <c r="K8885">
        <v>2.1160000000000001</v>
      </c>
      <c r="L8885">
        <v>1E-3</v>
      </c>
      <c r="M8885">
        <v>419151.66800000001</v>
      </c>
      <c r="N8885">
        <v>5.8999999999999997E-2</v>
      </c>
      <c r="O8885">
        <v>61.255000000000003</v>
      </c>
      <c r="P8885">
        <v>2.5000000000000001E-2</v>
      </c>
      <c r="Q8885">
        <v>7053021.9970000004</v>
      </c>
      <c r="R8885" t="s">
        <v>333</v>
      </c>
      <c r="T8885" t="s">
        <v>89</v>
      </c>
      <c r="V8885" t="s">
        <v>228</v>
      </c>
      <c r="Y8885" t="s">
        <v>147</v>
      </c>
    </row>
    <row r="8886" spans="1:25" x14ac:dyDescent="0.45">
      <c r="A8886" t="s">
        <v>335</v>
      </c>
      <c r="B8886" t="s">
        <v>718</v>
      </c>
      <c r="C8886">
        <v>54547</v>
      </c>
      <c r="D8886">
        <v>4</v>
      </c>
      <c r="F8886">
        <v>2021</v>
      </c>
      <c r="G8886">
        <v>3782</v>
      </c>
      <c r="H8886">
        <v>3653.13</v>
      </c>
      <c r="I8886">
        <v>787431.2</v>
      </c>
      <c r="K8886">
        <v>1.67</v>
      </c>
      <c r="L8886">
        <v>1E-3</v>
      </c>
      <c r="M8886">
        <v>330800.68300000002</v>
      </c>
      <c r="N8886">
        <v>5.8999999999999997E-2</v>
      </c>
      <c r="O8886">
        <v>40.113999999999997</v>
      </c>
      <c r="P8886">
        <v>2.1100000000000001E-2</v>
      </c>
      <c r="Q8886">
        <v>5566361.1270000003</v>
      </c>
      <c r="R8886" t="s">
        <v>333</v>
      </c>
      <c r="T8886" t="s">
        <v>89</v>
      </c>
      <c r="V8886" t="s">
        <v>228</v>
      </c>
      <c r="Y8886" t="s">
        <v>152</v>
      </c>
    </row>
    <row r="8887" spans="1:25" x14ac:dyDescent="0.45">
      <c r="A8887" t="s">
        <v>335</v>
      </c>
      <c r="B8887" t="s">
        <v>718</v>
      </c>
      <c r="C8887">
        <v>54547</v>
      </c>
      <c r="D8887">
        <v>4</v>
      </c>
      <c r="F8887">
        <v>2022</v>
      </c>
      <c r="G8887">
        <v>3982</v>
      </c>
      <c r="H8887">
        <v>3841.72</v>
      </c>
      <c r="I8887">
        <v>864111.28</v>
      </c>
      <c r="K8887">
        <v>1.827</v>
      </c>
      <c r="L8887">
        <v>1E-3</v>
      </c>
      <c r="M8887">
        <v>361825.66700000002</v>
      </c>
      <c r="N8887">
        <v>5.8999999999999997E-2</v>
      </c>
      <c r="O8887">
        <v>45.515999999999998</v>
      </c>
      <c r="P8887">
        <v>2.1399999999999999E-2</v>
      </c>
      <c r="Q8887">
        <v>6088447.6050000004</v>
      </c>
      <c r="R8887" t="s">
        <v>333</v>
      </c>
      <c r="T8887" t="s">
        <v>89</v>
      </c>
      <c r="V8887" t="s">
        <v>228</v>
      </c>
      <c r="Y8887" t="s">
        <v>152</v>
      </c>
    </row>
    <row r="8888" spans="1:25" x14ac:dyDescent="0.45">
      <c r="A8888" t="s">
        <v>335</v>
      </c>
      <c r="B8888" t="s">
        <v>718</v>
      </c>
      <c r="C8888">
        <v>54547</v>
      </c>
      <c r="D8888">
        <v>4</v>
      </c>
      <c r="F8888">
        <v>2023</v>
      </c>
      <c r="G8888">
        <v>4850</v>
      </c>
      <c r="H8888">
        <v>4708.37</v>
      </c>
      <c r="I8888">
        <v>1032775.57</v>
      </c>
      <c r="K8888">
        <v>2.25</v>
      </c>
      <c r="L8888">
        <v>1E-3</v>
      </c>
      <c r="M8888">
        <v>445629.77399999998</v>
      </c>
      <c r="N8888">
        <v>5.8999999999999997E-2</v>
      </c>
      <c r="O8888">
        <v>56.645000000000003</v>
      </c>
      <c r="P8888">
        <v>2.1899999999999999E-2</v>
      </c>
      <c r="Q8888">
        <v>7498615.0279999999</v>
      </c>
      <c r="R8888" t="s">
        <v>333</v>
      </c>
      <c r="T8888" t="s">
        <v>89</v>
      </c>
      <c r="V8888" t="s">
        <v>228</v>
      </c>
      <c r="Y8888" t="s">
        <v>152</v>
      </c>
    </row>
    <row r="8889" spans="1:25" x14ac:dyDescent="0.45">
      <c r="A8889" t="s">
        <v>335</v>
      </c>
      <c r="B8889" t="s">
        <v>718</v>
      </c>
      <c r="C8889">
        <v>54547</v>
      </c>
      <c r="D8889">
        <v>4</v>
      </c>
      <c r="F8889">
        <v>2024</v>
      </c>
      <c r="G8889">
        <v>3199</v>
      </c>
      <c r="H8889">
        <v>3126.03</v>
      </c>
      <c r="I8889">
        <v>718816.41</v>
      </c>
      <c r="K8889">
        <v>1.52</v>
      </c>
      <c r="L8889">
        <v>1E-3</v>
      </c>
      <c r="M8889">
        <v>301180.71799999999</v>
      </c>
      <c r="N8889">
        <v>5.8999999999999997E-2</v>
      </c>
      <c r="O8889">
        <v>40.918999999999997</v>
      </c>
      <c r="P8889">
        <v>2.1399999999999999E-2</v>
      </c>
      <c r="Q8889">
        <v>5067870.7120000003</v>
      </c>
      <c r="R8889" t="s">
        <v>333</v>
      </c>
      <c r="T8889" t="s">
        <v>89</v>
      </c>
      <c r="V8889" t="s">
        <v>228</v>
      </c>
      <c r="Y8889" t="s">
        <v>152</v>
      </c>
    </row>
    <row r="8890" spans="1:25" x14ac:dyDescent="0.45">
      <c r="A8890" t="s">
        <v>335</v>
      </c>
      <c r="B8890" t="s">
        <v>719</v>
      </c>
      <c r="C8890">
        <v>54574</v>
      </c>
      <c r="D8890">
        <v>1</v>
      </c>
      <c r="F8890">
        <v>2009</v>
      </c>
      <c r="G8890">
        <v>5312</v>
      </c>
      <c r="H8890">
        <v>5264.85</v>
      </c>
      <c r="I8890">
        <v>595736.9</v>
      </c>
      <c r="K8890">
        <v>1.538</v>
      </c>
      <c r="L8890">
        <v>1E-3</v>
      </c>
      <c r="M8890">
        <v>303807.62599999999</v>
      </c>
      <c r="N8890">
        <v>5.8999999999999997E-2</v>
      </c>
      <c r="O8890">
        <v>67.626000000000005</v>
      </c>
      <c r="P8890">
        <v>2.7799999999999998E-2</v>
      </c>
      <c r="Q8890">
        <v>5112091.5319999997</v>
      </c>
      <c r="R8890" t="s">
        <v>333</v>
      </c>
      <c r="T8890" t="s">
        <v>89</v>
      </c>
      <c r="V8890" t="s">
        <v>211</v>
      </c>
      <c r="Y8890" t="s">
        <v>107</v>
      </c>
    </row>
    <row r="8891" spans="1:25" x14ac:dyDescent="0.45">
      <c r="A8891" t="s">
        <v>335</v>
      </c>
      <c r="B8891" t="s">
        <v>719</v>
      </c>
      <c r="C8891">
        <v>54574</v>
      </c>
      <c r="D8891">
        <v>1</v>
      </c>
      <c r="F8891">
        <v>2010</v>
      </c>
      <c r="G8891">
        <v>2636</v>
      </c>
      <c r="H8891">
        <v>2513.69</v>
      </c>
      <c r="I8891">
        <v>257288.34</v>
      </c>
      <c r="K8891">
        <v>0.69699999999999995</v>
      </c>
      <c r="L8891">
        <v>1E-3</v>
      </c>
      <c r="M8891">
        <v>137971.95800000001</v>
      </c>
      <c r="N8891">
        <v>5.8999999999999997E-2</v>
      </c>
      <c r="O8891">
        <v>29.997</v>
      </c>
      <c r="P8891">
        <v>3.3399999999999999E-2</v>
      </c>
      <c r="Q8891">
        <v>2321512.35</v>
      </c>
      <c r="R8891" t="s">
        <v>333</v>
      </c>
      <c r="T8891" t="s">
        <v>89</v>
      </c>
      <c r="V8891" t="s">
        <v>211</v>
      </c>
      <c r="Y8891" t="s">
        <v>107</v>
      </c>
    </row>
    <row r="8892" spans="1:25" x14ac:dyDescent="0.45">
      <c r="A8892" t="s">
        <v>335</v>
      </c>
      <c r="B8892" t="s">
        <v>719</v>
      </c>
      <c r="C8892">
        <v>54574</v>
      </c>
      <c r="D8892">
        <v>1</v>
      </c>
      <c r="F8892">
        <v>2011</v>
      </c>
      <c r="G8892">
        <v>2734</v>
      </c>
      <c r="H8892">
        <v>2612.27</v>
      </c>
      <c r="I8892">
        <v>277722.05</v>
      </c>
      <c r="K8892">
        <v>0.74399999999999999</v>
      </c>
      <c r="L8892">
        <v>1E-3</v>
      </c>
      <c r="M8892">
        <v>147438.77100000001</v>
      </c>
      <c r="N8892">
        <v>5.8999999999999997E-2</v>
      </c>
      <c r="O8892">
        <v>35.68</v>
      </c>
      <c r="P8892">
        <v>3.73E-2</v>
      </c>
      <c r="Q8892">
        <v>2480981.503</v>
      </c>
      <c r="R8892" t="s">
        <v>333</v>
      </c>
      <c r="T8892" t="s">
        <v>89</v>
      </c>
      <c r="V8892" t="s">
        <v>211</v>
      </c>
      <c r="Y8892" t="s">
        <v>107</v>
      </c>
    </row>
    <row r="8893" spans="1:25" x14ac:dyDescent="0.45">
      <c r="A8893" t="s">
        <v>335</v>
      </c>
      <c r="B8893" t="s">
        <v>719</v>
      </c>
      <c r="C8893">
        <v>54574</v>
      </c>
      <c r="D8893">
        <v>1</v>
      </c>
      <c r="F8893">
        <v>2012</v>
      </c>
      <c r="G8893">
        <v>2785</v>
      </c>
      <c r="H8893">
        <v>2652.18</v>
      </c>
      <c r="I8893">
        <v>255197.29</v>
      </c>
      <c r="K8893">
        <v>0.68200000000000005</v>
      </c>
      <c r="L8893">
        <v>1E-3</v>
      </c>
      <c r="M8893">
        <v>135135.76199999999</v>
      </c>
      <c r="N8893">
        <v>5.8999999999999997E-2</v>
      </c>
      <c r="O8893">
        <v>31.010999999999999</v>
      </c>
      <c r="P8893">
        <v>3.6600000000000001E-2</v>
      </c>
      <c r="Q8893">
        <v>2273900.11</v>
      </c>
      <c r="R8893" t="s">
        <v>333</v>
      </c>
      <c r="T8893" t="s">
        <v>89</v>
      </c>
      <c r="V8893" t="s">
        <v>211</v>
      </c>
      <c r="Y8893" t="s">
        <v>107</v>
      </c>
    </row>
    <row r="8894" spans="1:25" x14ac:dyDescent="0.45">
      <c r="A8894" t="s">
        <v>335</v>
      </c>
      <c r="B8894" t="s">
        <v>719</v>
      </c>
      <c r="C8894">
        <v>54574</v>
      </c>
      <c r="D8894">
        <v>1</v>
      </c>
      <c r="F8894">
        <v>2013</v>
      </c>
      <c r="G8894">
        <v>3429</v>
      </c>
      <c r="H8894">
        <v>3334.12</v>
      </c>
      <c r="I8894">
        <v>331821.18</v>
      </c>
      <c r="K8894">
        <v>0.90500000000000003</v>
      </c>
      <c r="L8894">
        <v>1E-3</v>
      </c>
      <c r="M8894">
        <v>179301.24799999999</v>
      </c>
      <c r="N8894">
        <v>5.8999999999999997E-2</v>
      </c>
      <c r="O8894">
        <v>38.941000000000003</v>
      </c>
      <c r="P8894">
        <v>3.2099999999999997E-2</v>
      </c>
      <c r="Q8894">
        <v>3017031.3829999999</v>
      </c>
      <c r="R8894" t="s">
        <v>333</v>
      </c>
      <c r="T8894" t="s">
        <v>89</v>
      </c>
      <c r="V8894" t="s">
        <v>211</v>
      </c>
      <c r="Y8894" t="s">
        <v>107</v>
      </c>
    </row>
    <row r="8895" spans="1:25" x14ac:dyDescent="0.45">
      <c r="A8895" t="s">
        <v>335</v>
      </c>
      <c r="B8895" t="s">
        <v>719</v>
      </c>
      <c r="C8895">
        <v>54574</v>
      </c>
      <c r="D8895">
        <v>1</v>
      </c>
      <c r="F8895">
        <v>2014</v>
      </c>
      <c r="G8895">
        <v>617</v>
      </c>
      <c r="H8895">
        <v>589.30999999999995</v>
      </c>
      <c r="I8895">
        <v>55807.13</v>
      </c>
      <c r="K8895">
        <v>0.151</v>
      </c>
      <c r="L8895">
        <v>1E-3</v>
      </c>
      <c r="M8895">
        <v>29837.383000000002</v>
      </c>
      <c r="N8895">
        <v>5.8999999999999997E-2</v>
      </c>
      <c r="O8895">
        <v>8.6509999999999998</v>
      </c>
      <c r="P8895">
        <v>4.4600000000000001E-2</v>
      </c>
      <c r="Q8895">
        <v>502092.55300000001</v>
      </c>
      <c r="R8895" t="s">
        <v>333</v>
      </c>
      <c r="T8895" t="s">
        <v>89</v>
      </c>
      <c r="V8895" t="s">
        <v>211</v>
      </c>
      <c r="Y8895" t="s">
        <v>107</v>
      </c>
    </row>
    <row r="8896" spans="1:25" x14ac:dyDescent="0.45">
      <c r="A8896" t="s">
        <v>335</v>
      </c>
      <c r="B8896" t="s">
        <v>719</v>
      </c>
      <c r="C8896">
        <v>54574</v>
      </c>
      <c r="D8896">
        <v>1</v>
      </c>
      <c r="F8896">
        <v>2015</v>
      </c>
      <c r="G8896">
        <v>1558</v>
      </c>
      <c r="H8896">
        <v>1463.49</v>
      </c>
      <c r="I8896">
        <v>145769.5</v>
      </c>
      <c r="K8896">
        <v>0.39800000000000002</v>
      </c>
      <c r="L8896">
        <v>1E-3</v>
      </c>
      <c r="M8896">
        <v>78899.236000000004</v>
      </c>
      <c r="N8896">
        <v>5.8999999999999997E-2</v>
      </c>
      <c r="O8896">
        <v>20.887</v>
      </c>
      <c r="P8896">
        <v>4.2700000000000002E-2</v>
      </c>
      <c r="Q8896">
        <v>1327638.794</v>
      </c>
      <c r="R8896" t="s">
        <v>333</v>
      </c>
      <c r="T8896" t="s">
        <v>89</v>
      </c>
      <c r="V8896" t="s">
        <v>211</v>
      </c>
      <c r="Y8896" t="s">
        <v>146</v>
      </c>
    </row>
    <row r="8897" spans="1:25" x14ac:dyDescent="0.45">
      <c r="A8897" t="s">
        <v>335</v>
      </c>
      <c r="B8897" t="s">
        <v>719</v>
      </c>
      <c r="C8897">
        <v>54574</v>
      </c>
      <c r="D8897">
        <v>1</v>
      </c>
      <c r="F8897">
        <v>2016</v>
      </c>
      <c r="G8897">
        <v>769</v>
      </c>
      <c r="H8897">
        <v>722.38</v>
      </c>
      <c r="I8897">
        <v>60291.71</v>
      </c>
      <c r="K8897">
        <v>0.16900000000000001</v>
      </c>
      <c r="L8897">
        <v>1E-3</v>
      </c>
      <c r="M8897">
        <v>33544.190999999999</v>
      </c>
      <c r="N8897">
        <v>5.8999999999999997E-2</v>
      </c>
      <c r="O8897">
        <v>9.0869999999999997</v>
      </c>
      <c r="P8897">
        <v>4.2599999999999999E-2</v>
      </c>
      <c r="Q8897">
        <v>564457.61600000004</v>
      </c>
      <c r="R8897" t="s">
        <v>333</v>
      </c>
      <c r="T8897" t="s">
        <v>89</v>
      </c>
      <c r="V8897" t="s">
        <v>211</v>
      </c>
      <c r="Y8897" t="s">
        <v>146</v>
      </c>
    </row>
    <row r="8898" spans="1:25" x14ac:dyDescent="0.45">
      <c r="A8898" t="s">
        <v>335</v>
      </c>
      <c r="B8898" t="s">
        <v>719</v>
      </c>
      <c r="C8898">
        <v>54574</v>
      </c>
      <c r="D8898">
        <v>1</v>
      </c>
      <c r="F8898">
        <v>2017</v>
      </c>
      <c r="G8898">
        <v>608</v>
      </c>
      <c r="H8898">
        <v>578.76</v>
      </c>
      <c r="I8898">
        <v>53320.07</v>
      </c>
      <c r="K8898">
        <v>0.151</v>
      </c>
      <c r="L8898">
        <v>1E-3</v>
      </c>
      <c r="M8898">
        <v>29867.546999999999</v>
      </c>
      <c r="N8898">
        <v>5.8999999999999997E-2</v>
      </c>
      <c r="O8898">
        <v>7.36</v>
      </c>
      <c r="P8898">
        <v>3.8899999999999997E-2</v>
      </c>
      <c r="Q8898">
        <v>502588.88900000002</v>
      </c>
      <c r="R8898" t="s">
        <v>333</v>
      </c>
      <c r="T8898" t="s">
        <v>89</v>
      </c>
      <c r="V8898" t="s">
        <v>211</v>
      </c>
      <c r="Y8898" t="s">
        <v>147</v>
      </c>
    </row>
    <row r="8899" spans="1:25" x14ac:dyDescent="0.45">
      <c r="A8899" t="s">
        <v>335</v>
      </c>
      <c r="B8899" t="s">
        <v>719</v>
      </c>
      <c r="C8899">
        <v>54574</v>
      </c>
      <c r="D8899">
        <v>1</v>
      </c>
      <c r="F8899">
        <v>2018</v>
      </c>
      <c r="G8899">
        <v>317</v>
      </c>
      <c r="H8899">
        <v>301.70999999999998</v>
      </c>
      <c r="I8899">
        <v>33681.5</v>
      </c>
      <c r="K8899">
        <v>9.4E-2</v>
      </c>
      <c r="L8899">
        <v>1E-3</v>
      </c>
      <c r="M8899">
        <v>18581.271000000001</v>
      </c>
      <c r="N8899">
        <v>5.8999999999999997E-2</v>
      </c>
      <c r="O8899">
        <v>4.7480000000000002</v>
      </c>
      <c r="P8899">
        <v>4.02E-2</v>
      </c>
      <c r="Q8899">
        <v>312670.647</v>
      </c>
      <c r="R8899" t="s">
        <v>333</v>
      </c>
      <c r="T8899" t="s">
        <v>89</v>
      </c>
      <c r="V8899" t="s">
        <v>211</v>
      </c>
      <c r="Y8899" t="s">
        <v>147</v>
      </c>
    </row>
    <row r="8900" spans="1:25" x14ac:dyDescent="0.45">
      <c r="A8900" t="s">
        <v>335</v>
      </c>
      <c r="B8900" t="s">
        <v>719</v>
      </c>
      <c r="C8900">
        <v>54574</v>
      </c>
      <c r="D8900">
        <v>1</v>
      </c>
      <c r="F8900">
        <v>2019</v>
      </c>
      <c r="G8900">
        <v>712</v>
      </c>
      <c r="H8900">
        <v>686.88</v>
      </c>
      <c r="I8900">
        <v>72748.62</v>
      </c>
      <c r="K8900">
        <v>0.19800000000000001</v>
      </c>
      <c r="L8900">
        <v>1E-3</v>
      </c>
      <c r="M8900">
        <v>39149.357000000004</v>
      </c>
      <c r="N8900">
        <v>5.8999999999999997E-2</v>
      </c>
      <c r="O8900">
        <v>9.3390000000000004</v>
      </c>
      <c r="P8900">
        <v>3.78E-2</v>
      </c>
      <c r="Q8900">
        <v>658762.97900000005</v>
      </c>
      <c r="R8900" t="s">
        <v>333</v>
      </c>
      <c r="T8900" t="s">
        <v>89</v>
      </c>
      <c r="V8900" t="s">
        <v>211</v>
      </c>
      <c r="Y8900" t="s">
        <v>147</v>
      </c>
    </row>
    <row r="8901" spans="1:25" x14ac:dyDescent="0.45">
      <c r="A8901" t="s">
        <v>335</v>
      </c>
      <c r="B8901" t="s">
        <v>719</v>
      </c>
      <c r="C8901">
        <v>54574</v>
      </c>
      <c r="D8901">
        <v>1</v>
      </c>
      <c r="F8901">
        <v>2020</v>
      </c>
      <c r="G8901">
        <v>271</v>
      </c>
      <c r="H8901">
        <v>253.68</v>
      </c>
      <c r="I8901">
        <v>22697.07</v>
      </c>
      <c r="K8901">
        <v>6.2E-2</v>
      </c>
      <c r="L8901">
        <v>1E-3</v>
      </c>
      <c r="M8901">
        <v>12336.61</v>
      </c>
      <c r="N8901">
        <v>5.8999999999999997E-2</v>
      </c>
      <c r="O8901">
        <v>3.448</v>
      </c>
      <c r="P8901">
        <v>4.6899999999999997E-2</v>
      </c>
      <c r="Q8901">
        <v>207580.00099999999</v>
      </c>
      <c r="R8901" t="s">
        <v>333</v>
      </c>
      <c r="T8901" t="s">
        <v>89</v>
      </c>
      <c r="V8901" t="s">
        <v>211</v>
      </c>
      <c r="Y8901" t="s">
        <v>147</v>
      </c>
    </row>
    <row r="8902" spans="1:25" x14ac:dyDescent="0.45">
      <c r="A8902" t="s">
        <v>335</v>
      </c>
      <c r="B8902" t="s">
        <v>719</v>
      </c>
      <c r="C8902">
        <v>54574</v>
      </c>
      <c r="D8902">
        <v>1</v>
      </c>
      <c r="F8902">
        <v>2021</v>
      </c>
      <c r="G8902">
        <v>427</v>
      </c>
      <c r="H8902">
        <v>406.19</v>
      </c>
      <c r="I8902">
        <v>36895.29</v>
      </c>
      <c r="K8902">
        <v>0.105</v>
      </c>
      <c r="L8902">
        <v>1E-3</v>
      </c>
      <c r="M8902">
        <v>20734.378000000001</v>
      </c>
      <c r="N8902">
        <v>5.8999999999999997E-2</v>
      </c>
      <c r="O8902">
        <v>5.4359999999999999</v>
      </c>
      <c r="P8902">
        <v>4.2000000000000003E-2</v>
      </c>
      <c r="Q8902">
        <v>348892.12599999999</v>
      </c>
      <c r="R8902" t="s">
        <v>333</v>
      </c>
      <c r="T8902" t="s">
        <v>89</v>
      </c>
      <c r="V8902" t="s">
        <v>211</v>
      </c>
      <c r="Y8902" t="s">
        <v>152</v>
      </c>
    </row>
    <row r="8903" spans="1:25" x14ac:dyDescent="0.45">
      <c r="A8903" t="s">
        <v>335</v>
      </c>
      <c r="B8903" t="s">
        <v>719</v>
      </c>
      <c r="C8903">
        <v>54574</v>
      </c>
      <c r="D8903">
        <v>1</v>
      </c>
      <c r="F8903">
        <v>2022</v>
      </c>
      <c r="G8903">
        <v>1060</v>
      </c>
      <c r="H8903">
        <v>1003.42</v>
      </c>
      <c r="I8903">
        <v>81024.399999999994</v>
      </c>
      <c r="K8903">
        <v>0.24099999999999999</v>
      </c>
      <c r="L8903">
        <v>1E-3</v>
      </c>
      <c r="M8903">
        <v>47764.245999999999</v>
      </c>
      <c r="N8903">
        <v>5.8999999999999997E-2</v>
      </c>
      <c r="O8903">
        <v>13.236000000000001</v>
      </c>
      <c r="P8903">
        <v>4.4499999999999998E-2</v>
      </c>
      <c r="Q8903">
        <v>803701.92</v>
      </c>
      <c r="R8903" t="s">
        <v>333</v>
      </c>
      <c r="T8903" t="s">
        <v>89</v>
      </c>
      <c r="V8903" t="s">
        <v>211</v>
      </c>
      <c r="Y8903" t="s">
        <v>152</v>
      </c>
    </row>
    <row r="8904" spans="1:25" x14ac:dyDescent="0.45">
      <c r="A8904" t="s">
        <v>335</v>
      </c>
      <c r="B8904" t="s">
        <v>719</v>
      </c>
      <c r="C8904">
        <v>54574</v>
      </c>
      <c r="D8904">
        <v>1</v>
      </c>
      <c r="F8904">
        <v>2023</v>
      </c>
      <c r="G8904">
        <v>2715</v>
      </c>
      <c r="H8904">
        <v>2605.6</v>
      </c>
      <c r="I8904">
        <v>198538.26</v>
      </c>
      <c r="K8904">
        <v>0.58199999999999996</v>
      </c>
      <c r="L8904">
        <v>1E-3</v>
      </c>
      <c r="M8904">
        <v>115183.56200000001</v>
      </c>
      <c r="N8904">
        <v>5.8999999999999997E-2</v>
      </c>
      <c r="O8904">
        <v>26.539000000000001</v>
      </c>
      <c r="P8904">
        <v>3.49E-2</v>
      </c>
      <c r="Q8904">
        <v>1938219.395</v>
      </c>
      <c r="R8904" t="s">
        <v>333</v>
      </c>
      <c r="T8904" t="s">
        <v>89</v>
      </c>
      <c r="V8904" t="s">
        <v>211</v>
      </c>
      <c r="Y8904" t="s">
        <v>152</v>
      </c>
    </row>
    <row r="8905" spans="1:25" x14ac:dyDescent="0.45">
      <c r="A8905" t="s">
        <v>335</v>
      </c>
      <c r="B8905" t="s">
        <v>719</v>
      </c>
      <c r="C8905">
        <v>54574</v>
      </c>
      <c r="D8905">
        <v>1</v>
      </c>
      <c r="F8905">
        <v>2024</v>
      </c>
      <c r="G8905">
        <v>1782</v>
      </c>
      <c r="H8905">
        <v>1704.78</v>
      </c>
      <c r="I8905">
        <v>138629.93</v>
      </c>
      <c r="K8905">
        <v>0.4</v>
      </c>
      <c r="L8905">
        <v>1E-3</v>
      </c>
      <c r="M8905">
        <v>79169.451000000001</v>
      </c>
      <c r="N8905">
        <v>5.8999999999999997E-2</v>
      </c>
      <c r="O8905">
        <v>16.847999999999999</v>
      </c>
      <c r="P8905">
        <v>3.2899999999999999E-2</v>
      </c>
      <c r="Q8905">
        <v>1332119.612</v>
      </c>
      <c r="R8905" t="s">
        <v>333</v>
      </c>
      <c r="T8905" t="s">
        <v>89</v>
      </c>
      <c r="V8905" t="s">
        <v>211</v>
      </c>
      <c r="Y8905" t="s">
        <v>152</v>
      </c>
    </row>
    <row r="8906" spans="1:25" x14ac:dyDescent="0.45">
      <c r="A8906" t="s">
        <v>335</v>
      </c>
      <c r="B8906" t="s">
        <v>719</v>
      </c>
      <c r="C8906">
        <v>54574</v>
      </c>
      <c r="D8906">
        <v>2</v>
      </c>
      <c r="F8906">
        <v>2009</v>
      </c>
      <c r="G8906">
        <v>5533</v>
      </c>
      <c r="H8906">
        <v>5456.32</v>
      </c>
      <c r="I8906">
        <v>601884.12</v>
      </c>
      <c r="K8906">
        <v>1.4770000000000001</v>
      </c>
      <c r="L8906">
        <v>1E-3</v>
      </c>
      <c r="M8906">
        <v>290984.94199999998</v>
      </c>
      <c r="N8906">
        <v>5.8999999999999997E-2</v>
      </c>
      <c r="O8906">
        <v>69.233000000000004</v>
      </c>
      <c r="P8906">
        <v>2.9499999999999998E-2</v>
      </c>
      <c r="Q8906">
        <v>4896356.6550000003</v>
      </c>
      <c r="R8906" t="s">
        <v>333</v>
      </c>
      <c r="T8906" t="s">
        <v>89</v>
      </c>
      <c r="V8906" t="s">
        <v>211</v>
      </c>
      <c r="Y8906" t="s">
        <v>107</v>
      </c>
    </row>
    <row r="8907" spans="1:25" x14ac:dyDescent="0.45">
      <c r="A8907" t="s">
        <v>335</v>
      </c>
      <c r="B8907" t="s">
        <v>719</v>
      </c>
      <c r="C8907">
        <v>54574</v>
      </c>
      <c r="D8907">
        <v>2</v>
      </c>
      <c r="F8907">
        <v>2010</v>
      </c>
      <c r="G8907">
        <v>1603</v>
      </c>
      <c r="H8907">
        <v>1543.97</v>
      </c>
      <c r="I8907">
        <v>152993.53</v>
      </c>
      <c r="K8907">
        <v>0.38800000000000001</v>
      </c>
      <c r="L8907">
        <v>1E-3</v>
      </c>
      <c r="M8907">
        <v>76771.89</v>
      </c>
      <c r="N8907">
        <v>5.91E-2</v>
      </c>
      <c r="O8907">
        <v>17.741</v>
      </c>
      <c r="P8907">
        <v>3.3799999999999997E-2</v>
      </c>
      <c r="Q8907">
        <v>1291783.2120000001</v>
      </c>
      <c r="R8907" t="s">
        <v>333</v>
      </c>
      <c r="T8907" t="s">
        <v>89</v>
      </c>
      <c r="V8907" t="s">
        <v>211</v>
      </c>
      <c r="Y8907" t="s">
        <v>107</v>
      </c>
    </row>
    <row r="8908" spans="1:25" x14ac:dyDescent="0.45">
      <c r="A8908" t="s">
        <v>335</v>
      </c>
      <c r="B8908" t="s">
        <v>719</v>
      </c>
      <c r="C8908">
        <v>54574</v>
      </c>
      <c r="D8908">
        <v>2</v>
      </c>
      <c r="F8908">
        <v>2011</v>
      </c>
      <c r="G8908">
        <v>1014</v>
      </c>
      <c r="H8908">
        <v>976.56</v>
      </c>
      <c r="I8908">
        <v>109928.35</v>
      </c>
      <c r="K8908">
        <v>0.28100000000000003</v>
      </c>
      <c r="L8908">
        <v>1E-3</v>
      </c>
      <c r="M8908">
        <v>55721.277999999998</v>
      </c>
      <c r="N8908">
        <v>5.8999999999999997E-2</v>
      </c>
      <c r="O8908">
        <v>13.598000000000001</v>
      </c>
      <c r="P8908">
        <v>3.6900000000000002E-2</v>
      </c>
      <c r="Q8908">
        <v>937608.65700000001</v>
      </c>
      <c r="R8908" t="s">
        <v>333</v>
      </c>
      <c r="T8908" t="s">
        <v>89</v>
      </c>
      <c r="V8908" t="s">
        <v>211</v>
      </c>
      <c r="Y8908" t="s">
        <v>107</v>
      </c>
    </row>
    <row r="8909" spans="1:25" x14ac:dyDescent="0.45">
      <c r="A8909" t="s">
        <v>335</v>
      </c>
      <c r="B8909" t="s">
        <v>719</v>
      </c>
      <c r="C8909">
        <v>54574</v>
      </c>
      <c r="D8909">
        <v>2</v>
      </c>
      <c r="F8909">
        <v>2012</v>
      </c>
      <c r="G8909">
        <v>2256</v>
      </c>
      <c r="H8909">
        <v>2154.58</v>
      </c>
      <c r="I8909">
        <v>207551.69</v>
      </c>
      <c r="K8909">
        <v>0.55400000000000005</v>
      </c>
      <c r="L8909">
        <v>1E-3</v>
      </c>
      <c r="M8909">
        <v>109647.046</v>
      </c>
      <c r="N8909">
        <v>5.8999999999999997E-2</v>
      </c>
      <c r="O8909">
        <v>28.370999999999999</v>
      </c>
      <c r="P8909">
        <v>4.0099999999999997E-2</v>
      </c>
      <c r="Q8909">
        <v>1845020.7250000001</v>
      </c>
      <c r="R8909" t="s">
        <v>333</v>
      </c>
      <c r="T8909" t="s">
        <v>89</v>
      </c>
      <c r="V8909" t="s">
        <v>211</v>
      </c>
      <c r="Y8909" t="s">
        <v>107</v>
      </c>
    </row>
    <row r="8910" spans="1:25" x14ac:dyDescent="0.45">
      <c r="A8910" t="s">
        <v>335</v>
      </c>
      <c r="B8910" t="s">
        <v>719</v>
      </c>
      <c r="C8910">
        <v>54574</v>
      </c>
      <c r="D8910">
        <v>2</v>
      </c>
      <c r="F8910">
        <v>2013</v>
      </c>
      <c r="G8910">
        <v>1674</v>
      </c>
      <c r="H8910">
        <v>1622.05</v>
      </c>
      <c r="I8910">
        <v>164444.68</v>
      </c>
      <c r="K8910">
        <v>0.46</v>
      </c>
      <c r="L8910">
        <v>1E-3</v>
      </c>
      <c r="M8910">
        <v>91094.176999999996</v>
      </c>
      <c r="N8910">
        <v>5.8999999999999997E-2</v>
      </c>
      <c r="O8910">
        <v>21.936</v>
      </c>
      <c r="P8910">
        <v>3.4799999999999998E-2</v>
      </c>
      <c r="Q8910">
        <v>1532828.379</v>
      </c>
      <c r="R8910" t="s">
        <v>333</v>
      </c>
      <c r="T8910" t="s">
        <v>89</v>
      </c>
      <c r="V8910" t="s">
        <v>211</v>
      </c>
      <c r="Y8910" t="s">
        <v>107</v>
      </c>
    </row>
    <row r="8911" spans="1:25" x14ac:dyDescent="0.45">
      <c r="A8911" t="s">
        <v>335</v>
      </c>
      <c r="B8911" t="s">
        <v>719</v>
      </c>
      <c r="C8911">
        <v>54574</v>
      </c>
      <c r="D8911">
        <v>2</v>
      </c>
      <c r="F8911">
        <v>2014</v>
      </c>
      <c r="G8911">
        <v>1325</v>
      </c>
      <c r="H8911">
        <v>1316.25</v>
      </c>
      <c r="I8911">
        <v>171383.44</v>
      </c>
      <c r="K8911">
        <v>0.48799999999999999</v>
      </c>
      <c r="L8911">
        <v>1E-3</v>
      </c>
      <c r="M8911">
        <v>96684.536999999997</v>
      </c>
      <c r="N8911">
        <v>5.8999999999999997E-2</v>
      </c>
      <c r="O8911">
        <v>19.568000000000001</v>
      </c>
      <c r="P8911">
        <v>2.5600000000000001E-2</v>
      </c>
      <c r="Q8911">
        <v>1626912.493</v>
      </c>
      <c r="R8911" t="s">
        <v>333</v>
      </c>
      <c r="T8911" t="s">
        <v>89</v>
      </c>
      <c r="V8911" t="s">
        <v>211</v>
      </c>
      <c r="Y8911" t="s">
        <v>107</v>
      </c>
    </row>
    <row r="8912" spans="1:25" x14ac:dyDescent="0.45">
      <c r="A8912" t="s">
        <v>335</v>
      </c>
      <c r="B8912" t="s">
        <v>719</v>
      </c>
      <c r="C8912">
        <v>54574</v>
      </c>
      <c r="D8912">
        <v>2</v>
      </c>
      <c r="F8912">
        <v>2015</v>
      </c>
      <c r="G8912">
        <v>523</v>
      </c>
      <c r="H8912">
        <v>468.4</v>
      </c>
      <c r="I8912">
        <v>45467.08</v>
      </c>
      <c r="K8912">
        <v>0.122</v>
      </c>
      <c r="L8912">
        <v>1E-3</v>
      </c>
      <c r="M8912">
        <v>24139.692999999999</v>
      </c>
      <c r="N8912">
        <v>5.91E-2</v>
      </c>
      <c r="O8912">
        <v>6.7629999999999999</v>
      </c>
      <c r="P8912">
        <v>5.0700000000000002E-2</v>
      </c>
      <c r="Q8912">
        <v>406206.58</v>
      </c>
      <c r="R8912" t="s">
        <v>333</v>
      </c>
      <c r="T8912" t="s">
        <v>89</v>
      </c>
      <c r="V8912" t="s">
        <v>211</v>
      </c>
      <c r="Y8912" t="s">
        <v>146</v>
      </c>
    </row>
    <row r="8913" spans="1:25" x14ac:dyDescent="0.45">
      <c r="A8913" t="s">
        <v>335</v>
      </c>
      <c r="B8913" t="s">
        <v>719</v>
      </c>
      <c r="C8913">
        <v>54574</v>
      </c>
      <c r="D8913">
        <v>2</v>
      </c>
      <c r="F8913">
        <v>2016</v>
      </c>
      <c r="G8913">
        <v>337</v>
      </c>
      <c r="H8913">
        <v>315.56</v>
      </c>
      <c r="I8913">
        <v>29598.93</v>
      </c>
      <c r="K8913">
        <v>8.1000000000000003E-2</v>
      </c>
      <c r="L8913">
        <v>1E-3</v>
      </c>
      <c r="M8913">
        <v>16062.901</v>
      </c>
      <c r="N8913">
        <v>5.8999999999999997E-2</v>
      </c>
      <c r="O8913">
        <v>4.4219999999999997</v>
      </c>
      <c r="P8913">
        <v>4.2900000000000001E-2</v>
      </c>
      <c r="Q8913">
        <v>270281.745</v>
      </c>
      <c r="R8913" t="s">
        <v>333</v>
      </c>
      <c r="T8913" t="s">
        <v>89</v>
      </c>
      <c r="V8913" t="s">
        <v>211</v>
      </c>
      <c r="Y8913" t="s">
        <v>146</v>
      </c>
    </row>
    <row r="8914" spans="1:25" x14ac:dyDescent="0.45">
      <c r="A8914" t="s">
        <v>335</v>
      </c>
      <c r="B8914" t="s">
        <v>719</v>
      </c>
      <c r="C8914">
        <v>54574</v>
      </c>
      <c r="D8914">
        <v>2</v>
      </c>
      <c r="F8914">
        <v>2017</v>
      </c>
      <c r="G8914">
        <v>83</v>
      </c>
      <c r="H8914">
        <v>76</v>
      </c>
      <c r="I8914">
        <v>6938.14</v>
      </c>
      <c r="K8914">
        <v>1.9E-2</v>
      </c>
      <c r="L8914">
        <v>1E-3</v>
      </c>
      <c r="M8914">
        <v>3821.145</v>
      </c>
      <c r="N8914">
        <v>5.8999999999999997E-2</v>
      </c>
      <c r="O8914">
        <v>0.98099999999999998</v>
      </c>
      <c r="P8914">
        <v>4.2599999999999999E-2</v>
      </c>
      <c r="Q8914">
        <v>64305.597999999998</v>
      </c>
      <c r="R8914" t="s">
        <v>333</v>
      </c>
      <c r="T8914" t="s">
        <v>89</v>
      </c>
      <c r="V8914" t="s">
        <v>211</v>
      </c>
      <c r="Y8914" t="s">
        <v>147</v>
      </c>
    </row>
    <row r="8915" spans="1:25" x14ac:dyDescent="0.45">
      <c r="A8915" t="s">
        <v>335</v>
      </c>
      <c r="B8915" t="s">
        <v>719</v>
      </c>
      <c r="C8915">
        <v>54574</v>
      </c>
      <c r="D8915">
        <v>2</v>
      </c>
      <c r="F8915">
        <v>2018</v>
      </c>
      <c r="G8915">
        <v>482</v>
      </c>
      <c r="H8915">
        <v>456.81</v>
      </c>
      <c r="I8915">
        <v>38308.22</v>
      </c>
      <c r="K8915">
        <v>0.107</v>
      </c>
      <c r="L8915">
        <v>1E-3</v>
      </c>
      <c r="M8915">
        <v>21181.798999999999</v>
      </c>
      <c r="N8915">
        <v>5.8999999999999997E-2</v>
      </c>
      <c r="O8915">
        <v>5.569</v>
      </c>
      <c r="P8915">
        <v>4.1500000000000002E-2</v>
      </c>
      <c r="Q8915">
        <v>356429.30599999998</v>
      </c>
      <c r="R8915" t="s">
        <v>333</v>
      </c>
      <c r="T8915" t="s">
        <v>89</v>
      </c>
      <c r="V8915" t="s">
        <v>211</v>
      </c>
      <c r="Y8915" t="s">
        <v>147</v>
      </c>
    </row>
    <row r="8916" spans="1:25" x14ac:dyDescent="0.45">
      <c r="A8916" t="s">
        <v>335</v>
      </c>
      <c r="B8916" t="s">
        <v>719</v>
      </c>
      <c r="C8916">
        <v>54574</v>
      </c>
      <c r="D8916">
        <v>2</v>
      </c>
      <c r="F8916">
        <v>2019</v>
      </c>
      <c r="G8916">
        <v>119</v>
      </c>
      <c r="H8916">
        <v>112.06</v>
      </c>
      <c r="I8916">
        <v>12395.39</v>
      </c>
      <c r="K8916">
        <v>3.3000000000000002E-2</v>
      </c>
      <c r="L8916">
        <v>1E-3</v>
      </c>
      <c r="M8916">
        <v>6598.8249999999998</v>
      </c>
      <c r="N8916">
        <v>5.8999999999999997E-2</v>
      </c>
      <c r="O8916">
        <v>1.605</v>
      </c>
      <c r="P8916">
        <v>4.0300000000000002E-2</v>
      </c>
      <c r="Q8916">
        <v>111039.749</v>
      </c>
      <c r="R8916" t="s">
        <v>333</v>
      </c>
      <c r="T8916" t="s">
        <v>89</v>
      </c>
      <c r="V8916" t="s">
        <v>211</v>
      </c>
      <c r="Y8916" t="s">
        <v>147</v>
      </c>
    </row>
    <row r="8917" spans="1:25" x14ac:dyDescent="0.45">
      <c r="A8917" t="s">
        <v>335</v>
      </c>
      <c r="B8917" t="s">
        <v>719</v>
      </c>
      <c r="C8917">
        <v>54574</v>
      </c>
      <c r="D8917">
        <v>2</v>
      </c>
      <c r="F8917">
        <v>2020</v>
      </c>
      <c r="G8917">
        <v>134</v>
      </c>
      <c r="H8917">
        <v>126.39</v>
      </c>
      <c r="I8917">
        <v>12335.07</v>
      </c>
      <c r="K8917">
        <v>3.3000000000000002E-2</v>
      </c>
      <c r="L8917">
        <v>1E-3</v>
      </c>
      <c r="M8917">
        <v>6600.4</v>
      </c>
      <c r="N8917">
        <v>5.8999999999999997E-2</v>
      </c>
      <c r="O8917">
        <v>1.6879999999999999</v>
      </c>
      <c r="P8917">
        <v>4.3200000000000002E-2</v>
      </c>
      <c r="Q8917">
        <v>111075.21799999999</v>
      </c>
      <c r="R8917" t="s">
        <v>333</v>
      </c>
      <c r="T8917" t="s">
        <v>89</v>
      </c>
      <c r="V8917" t="s">
        <v>211</v>
      </c>
      <c r="Y8917" t="s">
        <v>147</v>
      </c>
    </row>
    <row r="8918" spans="1:25" x14ac:dyDescent="0.45">
      <c r="A8918" t="s">
        <v>335</v>
      </c>
      <c r="B8918" t="s">
        <v>719</v>
      </c>
      <c r="C8918">
        <v>54574</v>
      </c>
      <c r="D8918">
        <v>2</v>
      </c>
      <c r="F8918">
        <v>2021</v>
      </c>
      <c r="G8918">
        <v>124</v>
      </c>
      <c r="H8918">
        <v>121.15</v>
      </c>
      <c r="I8918">
        <v>11579.19</v>
      </c>
      <c r="K8918">
        <v>3.2000000000000001E-2</v>
      </c>
      <c r="L8918">
        <v>1E-3</v>
      </c>
      <c r="M8918">
        <v>6339.1080000000002</v>
      </c>
      <c r="N8918">
        <v>5.8999999999999997E-2</v>
      </c>
      <c r="O8918">
        <v>1.5049999999999999</v>
      </c>
      <c r="P8918">
        <v>3.4799999999999998E-2</v>
      </c>
      <c r="Q8918">
        <v>106674.00900000001</v>
      </c>
      <c r="R8918" t="s">
        <v>333</v>
      </c>
      <c r="T8918" t="s">
        <v>89</v>
      </c>
      <c r="V8918" t="s">
        <v>211</v>
      </c>
      <c r="Y8918" t="s">
        <v>152</v>
      </c>
    </row>
    <row r="8919" spans="1:25" x14ac:dyDescent="0.45">
      <c r="A8919" t="s">
        <v>335</v>
      </c>
      <c r="B8919" t="s">
        <v>719</v>
      </c>
      <c r="C8919">
        <v>54574</v>
      </c>
      <c r="D8919">
        <v>2</v>
      </c>
      <c r="F8919">
        <v>2022</v>
      </c>
      <c r="G8919">
        <v>207</v>
      </c>
      <c r="H8919">
        <v>196.32</v>
      </c>
      <c r="I8919">
        <v>14422.88</v>
      </c>
      <c r="K8919">
        <v>4.2000000000000003E-2</v>
      </c>
      <c r="L8919">
        <v>1E-3</v>
      </c>
      <c r="M8919">
        <v>8360.6749999999993</v>
      </c>
      <c r="N8919">
        <v>5.8999999999999997E-2</v>
      </c>
      <c r="O8919">
        <v>2.379</v>
      </c>
      <c r="P8919">
        <v>4.5499999999999999E-2</v>
      </c>
      <c r="Q8919">
        <v>140685.76000000001</v>
      </c>
      <c r="R8919" t="s">
        <v>333</v>
      </c>
      <c r="T8919" t="s">
        <v>89</v>
      </c>
      <c r="V8919" t="s">
        <v>211</v>
      </c>
      <c r="Y8919" t="s">
        <v>152</v>
      </c>
    </row>
    <row r="8920" spans="1:25" x14ac:dyDescent="0.45">
      <c r="A8920" t="s">
        <v>335</v>
      </c>
      <c r="B8920" t="s">
        <v>719</v>
      </c>
      <c r="C8920">
        <v>54574</v>
      </c>
      <c r="D8920">
        <v>2</v>
      </c>
      <c r="F8920">
        <v>2023</v>
      </c>
      <c r="G8920">
        <v>513</v>
      </c>
      <c r="H8920">
        <v>494.16</v>
      </c>
      <c r="I8920">
        <v>45651.73</v>
      </c>
      <c r="K8920">
        <v>0.13</v>
      </c>
      <c r="L8920">
        <v>1E-3</v>
      </c>
      <c r="M8920">
        <v>25683.19</v>
      </c>
      <c r="N8920">
        <v>5.8999999999999997E-2</v>
      </c>
      <c r="O8920">
        <v>5.8339999999999996</v>
      </c>
      <c r="P8920">
        <v>3.56E-2</v>
      </c>
      <c r="Q8920">
        <v>432158.86200000002</v>
      </c>
      <c r="R8920" t="s">
        <v>333</v>
      </c>
      <c r="T8920" t="s">
        <v>89</v>
      </c>
      <c r="V8920" t="s">
        <v>211</v>
      </c>
      <c r="Y8920" t="s">
        <v>152</v>
      </c>
    </row>
    <row r="8921" spans="1:25" x14ac:dyDescent="0.45">
      <c r="A8921" t="s">
        <v>335</v>
      </c>
      <c r="B8921" t="s">
        <v>719</v>
      </c>
      <c r="C8921">
        <v>54574</v>
      </c>
      <c r="D8921">
        <v>2</v>
      </c>
      <c r="F8921">
        <v>2024</v>
      </c>
      <c r="G8921">
        <v>212</v>
      </c>
      <c r="H8921">
        <v>194.86</v>
      </c>
      <c r="I8921">
        <v>17177.349999999999</v>
      </c>
      <c r="K8921">
        <v>4.7E-2</v>
      </c>
      <c r="L8921">
        <v>1E-3</v>
      </c>
      <c r="M8921">
        <v>9240.8639999999996</v>
      </c>
      <c r="N8921">
        <v>5.8999999999999997E-2</v>
      </c>
      <c r="O8921">
        <v>1.9770000000000001</v>
      </c>
      <c r="P8921">
        <v>3.5799999999999998E-2</v>
      </c>
      <c r="Q8921">
        <v>155503.12700000001</v>
      </c>
      <c r="R8921" t="s">
        <v>333</v>
      </c>
      <c r="T8921" t="s">
        <v>89</v>
      </c>
      <c r="V8921" t="s">
        <v>211</v>
      </c>
      <c r="Y8921" t="s">
        <v>152</v>
      </c>
    </row>
    <row r="8922" spans="1:25" x14ac:dyDescent="0.45">
      <c r="A8922" t="s">
        <v>203</v>
      </c>
      <c r="B8922" t="s">
        <v>720</v>
      </c>
      <c r="C8922">
        <v>54586</v>
      </c>
      <c r="D8922">
        <v>2</v>
      </c>
      <c r="F8922">
        <v>2009</v>
      </c>
      <c r="G8922">
        <v>933</v>
      </c>
      <c r="H8922">
        <v>823.96</v>
      </c>
      <c r="I8922">
        <v>49636.82</v>
      </c>
      <c r="K8922">
        <v>0.13300000000000001</v>
      </c>
      <c r="L8922">
        <v>8.9999999999999998E-4</v>
      </c>
      <c r="M8922">
        <v>24912.027999999998</v>
      </c>
      <c r="N8922">
        <v>6.0299999999999999E-2</v>
      </c>
      <c r="O8922">
        <v>7.0140000000000002</v>
      </c>
      <c r="P8922">
        <v>6.7900000000000002E-2</v>
      </c>
      <c r="Q8922">
        <v>412559.22700000001</v>
      </c>
      <c r="R8922" t="s">
        <v>333</v>
      </c>
      <c r="S8922" t="s">
        <v>38</v>
      </c>
      <c r="T8922" t="s">
        <v>89</v>
      </c>
      <c r="V8922" t="s">
        <v>40</v>
      </c>
      <c r="Y8922" t="s">
        <v>35</v>
      </c>
    </row>
    <row r="8923" spans="1:25" x14ac:dyDescent="0.45">
      <c r="A8923" t="s">
        <v>203</v>
      </c>
      <c r="B8923" t="s">
        <v>720</v>
      </c>
      <c r="C8923">
        <v>54586</v>
      </c>
      <c r="D8923">
        <v>2</v>
      </c>
      <c r="F8923">
        <v>2010</v>
      </c>
      <c r="G8923">
        <v>1636</v>
      </c>
      <c r="H8923">
        <v>1498.99</v>
      </c>
      <c r="I8923">
        <v>95063.72</v>
      </c>
      <c r="K8923">
        <v>0.224</v>
      </c>
      <c r="L8923">
        <v>8.9999999999999998E-4</v>
      </c>
      <c r="M8923">
        <v>46027.097000000002</v>
      </c>
      <c r="N8923">
        <v>5.9200000000000003E-2</v>
      </c>
      <c r="O8923">
        <v>4.9630000000000001</v>
      </c>
      <c r="P8923">
        <v>2.6599999999999999E-2</v>
      </c>
      <c r="Q8923">
        <v>774276.89300000004</v>
      </c>
      <c r="R8923" t="s">
        <v>333</v>
      </c>
      <c r="S8923" t="s">
        <v>38</v>
      </c>
      <c r="T8923" t="s">
        <v>89</v>
      </c>
      <c r="V8923" t="s">
        <v>40</v>
      </c>
      <c r="Y8923" t="s">
        <v>35</v>
      </c>
    </row>
    <row r="8924" spans="1:25" x14ac:dyDescent="0.45">
      <c r="A8924" t="s">
        <v>203</v>
      </c>
      <c r="B8924" t="s">
        <v>720</v>
      </c>
      <c r="C8924">
        <v>54586</v>
      </c>
      <c r="D8924">
        <v>2</v>
      </c>
      <c r="F8924">
        <v>2011</v>
      </c>
      <c r="G8924">
        <v>1644</v>
      </c>
      <c r="H8924">
        <v>1528.11</v>
      </c>
      <c r="I8924">
        <v>104495.63</v>
      </c>
      <c r="K8924">
        <v>0.25900000000000001</v>
      </c>
      <c r="L8924">
        <v>1E-3</v>
      </c>
      <c r="M8924">
        <v>50978.836000000003</v>
      </c>
      <c r="N8924">
        <v>5.9400000000000001E-2</v>
      </c>
      <c r="O8924">
        <v>5.2050000000000001</v>
      </c>
      <c r="P8924">
        <v>2.64E-2</v>
      </c>
      <c r="Q8924">
        <v>854757.71299999999</v>
      </c>
      <c r="R8924" t="s">
        <v>333</v>
      </c>
      <c r="S8924" t="s">
        <v>38</v>
      </c>
      <c r="T8924" t="s">
        <v>89</v>
      </c>
      <c r="V8924" t="s">
        <v>40</v>
      </c>
      <c r="Y8924" t="s">
        <v>35</v>
      </c>
    </row>
    <row r="8925" spans="1:25" x14ac:dyDescent="0.45">
      <c r="A8925" t="s">
        <v>203</v>
      </c>
      <c r="B8925" t="s">
        <v>720</v>
      </c>
      <c r="C8925">
        <v>54586</v>
      </c>
      <c r="D8925">
        <v>2</v>
      </c>
      <c r="F8925">
        <v>2012</v>
      </c>
      <c r="G8925">
        <v>2410</v>
      </c>
      <c r="H8925">
        <v>2166.85</v>
      </c>
      <c r="I8925">
        <v>155126.87</v>
      </c>
      <c r="K8925">
        <v>0.39500000000000002</v>
      </c>
      <c r="L8925">
        <v>1E-3</v>
      </c>
      <c r="M8925">
        <v>74240.626999999993</v>
      </c>
      <c r="N8925">
        <v>5.9299999999999999E-2</v>
      </c>
      <c r="O8925">
        <v>9.0559999999999992</v>
      </c>
      <c r="P8925">
        <v>3.3700000000000001E-2</v>
      </c>
      <c r="Q8925">
        <v>1247126.71</v>
      </c>
      <c r="R8925" t="s">
        <v>333</v>
      </c>
      <c r="S8925" t="s">
        <v>38</v>
      </c>
      <c r="T8925" t="s">
        <v>89</v>
      </c>
      <c r="V8925" t="s">
        <v>40</v>
      </c>
      <c r="Y8925" t="s">
        <v>35</v>
      </c>
    </row>
    <row r="8926" spans="1:25" x14ac:dyDescent="0.45">
      <c r="A8926" t="s">
        <v>203</v>
      </c>
      <c r="B8926" t="s">
        <v>720</v>
      </c>
      <c r="C8926">
        <v>54586</v>
      </c>
      <c r="D8926">
        <v>2</v>
      </c>
      <c r="F8926">
        <v>2013</v>
      </c>
      <c r="G8926">
        <v>1105</v>
      </c>
      <c r="H8926">
        <v>981.27</v>
      </c>
      <c r="I8926">
        <v>55470.95</v>
      </c>
      <c r="K8926">
        <v>0.17199999999999999</v>
      </c>
      <c r="L8926">
        <v>1.1000000000000001E-3</v>
      </c>
      <c r="M8926">
        <v>29053.587</v>
      </c>
      <c r="N8926">
        <v>6.3399999999999998E-2</v>
      </c>
      <c r="O8926">
        <v>7.3789999999999996</v>
      </c>
      <c r="P8926">
        <v>7.4200000000000002E-2</v>
      </c>
      <c r="Q8926">
        <v>465643.136</v>
      </c>
      <c r="R8926" t="s">
        <v>333</v>
      </c>
      <c r="S8926" t="s">
        <v>38</v>
      </c>
      <c r="T8926" t="s">
        <v>89</v>
      </c>
      <c r="V8926" t="s">
        <v>40</v>
      </c>
      <c r="Y8926" t="s">
        <v>35</v>
      </c>
    </row>
    <row r="8927" spans="1:25" x14ac:dyDescent="0.45">
      <c r="A8927" t="s">
        <v>203</v>
      </c>
      <c r="B8927" t="s">
        <v>720</v>
      </c>
      <c r="C8927">
        <v>54586</v>
      </c>
      <c r="D8927">
        <v>2</v>
      </c>
      <c r="F8927">
        <v>2014</v>
      </c>
      <c r="G8927">
        <v>1662</v>
      </c>
      <c r="H8927">
        <v>1492.23</v>
      </c>
      <c r="I8927">
        <v>101761.11</v>
      </c>
      <c r="K8927">
        <v>0.26800000000000002</v>
      </c>
      <c r="L8927">
        <v>1E-3</v>
      </c>
      <c r="M8927">
        <v>52585.182999999997</v>
      </c>
      <c r="N8927">
        <v>6.3399999999999998E-2</v>
      </c>
      <c r="O8927">
        <v>10.638999999999999</v>
      </c>
      <c r="P8927">
        <v>5.5800000000000002E-2</v>
      </c>
      <c r="Q8927">
        <v>831665.22499999998</v>
      </c>
      <c r="R8927" t="s">
        <v>333</v>
      </c>
      <c r="S8927" t="s">
        <v>38</v>
      </c>
      <c r="T8927" t="s">
        <v>89</v>
      </c>
      <c r="V8927" t="s">
        <v>40</v>
      </c>
      <c r="Y8927" t="s">
        <v>35</v>
      </c>
    </row>
    <row r="8928" spans="1:25" x14ac:dyDescent="0.45">
      <c r="A8928" t="s">
        <v>203</v>
      </c>
      <c r="B8928" t="s">
        <v>720</v>
      </c>
      <c r="C8928">
        <v>54586</v>
      </c>
      <c r="D8928">
        <v>2</v>
      </c>
      <c r="F8928">
        <v>2015</v>
      </c>
      <c r="G8928">
        <v>2423</v>
      </c>
      <c r="H8928">
        <v>2198.5300000000002</v>
      </c>
      <c r="I8928">
        <v>145847.9</v>
      </c>
      <c r="K8928">
        <v>0.36299999999999999</v>
      </c>
      <c r="L8928">
        <v>1E-3</v>
      </c>
      <c r="M8928">
        <v>71861.141000000003</v>
      </c>
      <c r="N8928">
        <v>5.9900000000000002E-2</v>
      </c>
      <c r="O8928">
        <v>12.186999999999999</v>
      </c>
      <c r="P8928">
        <v>4.0300000000000002E-2</v>
      </c>
      <c r="Q8928">
        <v>1195396.264</v>
      </c>
      <c r="R8928" t="s">
        <v>333</v>
      </c>
      <c r="S8928" t="s">
        <v>38</v>
      </c>
      <c r="T8928" t="s">
        <v>89</v>
      </c>
      <c r="V8928" t="s">
        <v>40</v>
      </c>
      <c r="Y8928" t="s">
        <v>36</v>
      </c>
    </row>
    <row r="8929" spans="1:25" x14ac:dyDescent="0.45">
      <c r="A8929" t="s">
        <v>203</v>
      </c>
      <c r="B8929" t="s">
        <v>720</v>
      </c>
      <c r="C8929">
        <v>54586</v>
      </c>
      <c r="D8929">
        <v>2</v>
      </c>
      <c r="F8929">
        <v>2016</v>
      </c>
      <c r="G8929">
        <v>1620</v>
      </c>
      <c r="H8929">
        <v>1451.42</v>
      </c>
      <c r="I8929">
        <v>95335.02</v>
      </c>
      <c r="K8929">
        <v>0.249</v>
      </c>
      <c r="L8929">
        <v>1E-3</v>
      </c>
      <c r="M8929">
        <v>49340.025000000001</v>
      </c>
      <c r="N8929">
        <v>5.9499999999999997E-2</v>
      </c>
      <c r="O8929">
        <v>9.0660000000000007</v>
      </c>
      <c r="P8929">
        <v>4.6300000000000001E-2</v>
      </c>
      <c r="Q8929">
        <v>826160.95499999996</v>
      </c>
      <c r="R8929" t="s">
        <v>333</v>
      </c>
      <c r="S8929" t="s">
        <v>38</v>
      </c>
      <c r="T8929" t="s">
        <v>89</v>
      </c>
      <c r="V8929" t="s">
        <v>40</v>
      </c>
      <c r="Y8929" t="s">
        <v>36</v>
      </c>
    </row>
    <row r="8930" spans="1:25" x14ac:dyDescent="0.45">
      <c r="A8930" t="s">
        <v>203</v>
      </c>
      <c r="B8930" t="s">
        <v>720</v>
      </c>
      <c r="C8930">
        <v>54586</v>
      </c>
      <c r="D8930">
        <v>2</v>
      </c>
      <c r="F8930">
        <v>2017</v>
      </c>
      <c r="G8930">
        <v>1139</v>
      </c>
      <c r="H8930">
        <v>1013.97</v>
      </c>
      <c r="I8930">
        <v>61159.41</v>
      </c>
      <c r="K8930">
        <v>0.16200000000000001</v>
      </c>
      <c r="L8930">
        <v>1E-3</v>
      </c>
      <c r="M8930">
        <v>32051.317999999999</v>
      </c>
      <c r="N8930">
        <v>6.0100000000000001E-2</v>
      </c>
      <c r="O8930">
        <v>8.8659999999999997</v>
      </c>
      <c r="P8930">
        <v>6.6699999999999995E-2</v>
      </c>
      <c r="Q8930">
        <v>532086.80700000003</v>
      </c>
      <c r="R8930" t="s">
        <v>333</v>
      </c>
      <c r="S8930" t="s">
        <v>38</v>
      </c>
      <c r="T8930" t="s">
        <v>89</v>
      </c>
      <c r="V8930" t="s">
        <v>40</v>
      </c>
      <c r="Y8930" t="s">
        <v>36</v>
      </c>
    </row>
    <row r="8931" spans="1:25" x14ac:dyDescent="0.45">
      <c r="A8931" t="s">
        <v>203</v>
      </c>
      <c r="B8931" t="s">
        <v>720</v>
      </c>
      <c r="C8931">
        <v>54586</v>
      </c>
      <c r="D8931">
        <v>2</v>
      </c>
      <c r="F8931">
        <v>2018</v>
      </c>
      <c r="G8931">
        <v>699</v>
      </c>
      <c r="H8931">
        <v>609.54999999999995</v>
      </c>
      <c r="I8931">
        <v>38350.11</v>
      </c>
      <c r="K8931">
        <v>0.105</v>
      </c>
      <c r="L8931">
        <v>1E-3</v>
      </c>
      <c r="M8931">
        <v>20540.484</v>
      </c>
      <c r="N8931">
        <v>6.1699999999999998E-2</v>
      </c>
      <c r="O8931">
        <v>4.8840000000000003</v>
      </c>
      <c r="P8931">
        <v>6.3100000000000003E-2</v>
      </c>
      <c r="Q8931">
        <v>333484.19400000002</v>
      </c>
      <c r="R8931" t="s">
        <v>333</v>
      </c>
      <c r="S8931" t="s">
        <v>38</v>
      </c>
      <c r="T8931" t="s">
        <v>89</v>
      </c>
      <c r="V8931" t="s">
        <v>40</v>
      </c>
      <c r="Y8931" t="s">
        <v>36</v>
      </c>
    </row>
    <row r="8932" spans="1:25" x14ac:dyDescent="0.45">
      <c r="A8932" t="s">
        <v>203</v>
      </c>
      <c r="B8932" t="s">
        <v>720</v>
      </c>
      <c r="C8932">
        <v>54586</v>
      </c>
      <c r="D8932">
        <v>2</v>
      </c>
      <c r="F8932">
        <v>2019</v>
      </c>
      <c r="G8932">
        <v>298</v>
      </c>
      <c r="H8932">
        <v>252.44</v>
      </c>
      <c r="I8932">
        <v>12653.84</v>
      </c>
      <c r="K8932">
        <v>3.7999999999999999E-2</v>
      </c>
      <c r="L8932">
        <v>1E-3</v>
      </c>
      <c r="M8932">
        <v>7443.9210000000003</v>
      </c>
      <c r="N8932">
        <v>6.0199999999999997E-2</v>
      </c>
      <c r="O8932">
        <v>2.468</v>
      </c>
      <c r="P8932">
        <v>8.72E-2</v>
      </c>
      <c r="Q8932">
        <v>124135.724</v>
      </c>
      <c r="R8932" t="s">
        <v>333</v>
      </c>
      <c r="S8932" t="s">
        <v>38</v>
      </c>
      <c r="T8932" t="s">
        <v>89</v>
      </c>
      <c r="V8932" t="s">
        <v>40</v>
      </c>
      <c r="Y8932" t="s">
        <v>36</v>
      </c>
    </row>
    <row r="8933" spans="1:25" x14ac:dyDescent="0.45">
      <c r="A8933" t="s">
        <v>203</v>
      </c>
      <c r="B8933" t="s">
        <v>720</v>
      </c>
      <c r="C8933">
        <v>54586</v>
      </c>
      <c r="D8933">
        <v>2</v>
      </c>
      <c r="F8933">
        <v>2020</v>
      </c>
      <c r="G8933">
        <v>437</v>
      </c>
      <c r="H8933">
        <v>364.84</v>
      </c>
      <c r="I8933">
        <v>20991.9</v>
      </c>
      <c r="K8933">
        <v>5.6000000000000001E-2</v>
      </c>
      <c r="L8933">
        <v>1E-3</v>
      </c>
      <c r="M8933">
        <v>11177.651</v>
      </c>
      <c r="N8933">
        <v>5.9700000000000003E-2</v>
      </c>
      <c r="O8933">
        <v>2.5</v>
      </c>
      <c r="P8933">
        <v>6.7699999999999996E-2</v>
      </c>
      <c r="Q8933">
        <v>187712.413</v>
      </c>
      <c r="R8933" t="s">
        <v>333</v>
      </c>
      <c r="S8933" t="s">
        <v>38</v>
      </c>
      <c r="T8933" t="s">
        <v>89</v>
      </c>
      <c r="V8933" t="s">
        <v>40</v>
      </c>
      <c r="Y8933" t="s">
        <v>36</v>
      </c>
    </row>
    <row r="8934" spans="1:25" x14ac:dyDescent="0.45">
      <c r="A8934" t="s">
        <v>203</v>
      </c>
      <c r="B8934" t="s">
        <v>720</v>
      </c>
      <c r="C8934">
        <v>54586</v>
      </c>
      <c r="D8934">
        <v>2</v>
      </c>
      <c r="F8934">
        <v>2021</v>
      </c>
      <c r="G8934">
        <v>493</v>
      </c>
      <c r="H8934">
        <v>429.73</v>
      </c>
      <c r="I8934">
        <v>25480.83</v>
      </c>
      <c r="K8934">
        <v>6.8000000000000005E-2</v>
      </c>
      <c r="L8934">
        <v>1E-3</v>
      </c>
      <c r="M8934">
        <v>13427.871999999999</v>
      </c>
      <c r="N8934">
        <v>5.9400000000000001E-2</v>
      </c>
      <c r="O8934">
        <v>2.9079999999999999</v>
      </c>
      <c r="P8934">
        <v>5.62E-2</v>
      </c>
      <c r="Q8934">
        <v>225642.96100000001</v>
      </c>
      <c r="R8934" t="s">
        <v>333</v>
      </c>
      <c r="S8934" t="s">
        <v>38</v>
      </c>
      <c r="T8934" t="s">
        <v>89</v>
      </c>
      <c r="V8934" t="s">
        <v>40</v>
      </c>
      <c r="Y8934" t="s">
        <v>36</v>
      </c>
    </row>
    <row r="8935" spans="1:25" x14ac:dyDescent="0.45">
      <c r="A8935" t="s">
        <v>203</v>
      </c>
      <c r="B8935" t="s">
        <v>720</v>
      </c>
      <c r="C8935">
        <v>54586</v>
      </c>
      <c r="D8935">
        <v>2</v>
      </c>
      <c r="F8935">
        <v>2022</v>
      </c>
      <c r="G8935">
        <v>436</v>
      </c>
      <c r="H8935">
        <v>387.9</v>
      </c>
      <c r="I8935">
        <v>23505.78</v>
      </c>
      <c r="K8935">
        <v>6.4000000000000001E-2</v>
      </c>
      <c r="L8935">
        <v>1E-3</v>
      </c>
      <c r="M8935">
        <v>12741.117</v>
      </c>
      <c r="N8935">
        <v>5.9499999999999997E-2</v>
      </c>
      <c r="O8935">
        <v>2.0699999999999998</v>
      </c>
      <c r="P8935">
        <v>4.58E-2</v>
      </c>
      <c r="Q8935">
        <v>213342.35399999999</v>
      </c>
      <c r="R8935" t="s">
        <v>333</v>
      </c>
      <c r="S8935" t="s">
        <v>38</v>
      </c>
      <c r="T8935" t="s">
        <v>89</v>
      </c>
      <c r="V8935" t="s">
        <v>40</v>
      </c>
      <c r="Y8935" t="s">
        <v>36</v>
      </c>
    </row>
    <row r="8936" spans="1:25" x14ac:dyDescent="0.45">
      <c r="A8936" t="s">
        <v>203</v>
      </c>
      <c r="B8936" t="s">
        <v>720</v>
      </c>
      <c r="C8936">
        <v>54586</v>
      </c>
      <c r="D8936">
        <v>2</v>
      </c>
      <c r="F8936">
        <v>2023</v>
      </c>
      <c r="G8936">
        <v>0</v>
      </c>
      <c r="H8936">
        <v>0</v>
      </c>
      <c r="R8936" t="s">
        <v>333</v>
      </c>
      <c r="S8936" t="s">
        <v>38</v>
      </c>
      <c r="T8936" t="s">
        <v>89</v>
      </c>
      <c r="V8936" t="s">
        <v>40</v>
      </c>
      <c r="Y8936" t="s">
        <v>36</v>
      </c>
    </row>
    <row r="8937" spans="1:25" x14ac:dyDescent="0.45">
      <c r="A8937" t="s">
        <v>203</v>
      </c>
      <c r="B8937" t="s">
        <v>720</v>
      </c>
      <c r="C8937">
        <v>54586</v>
      </c>
      <c r="D8937">
        <v>2</v>
      </c>
      <c r="F8937">
        <v>2024</v>
      </c>
      <c r="G8937">
        <v>0</v>
      </c>
      <c r="H8937">
        <v>0</v>
      </c>
      <c r="R8937" t="s">
        <v>333</v>
      </c>
      <c r="S8937" t="s">
        <v>38</v>
      </c>
      <c r="T8937" t="s">
        <v>89</v>
      </c>
      <c r="V8937" t="s">
        <v>40</v>
      </c>
      <c r="Y8937" t="s">
        <v>36</v>
      </c>
    </row>
    <row r="8938" spans="1:25" x14ac:dyDescent="0.45">
      <c r="A8938" t="s">
        <v>335</v>
      </c>
      <c r="B8938" t="s">
        <v>721</v>
      </c>
      <c r="C8938">
        <v>54592</v>
      </c>
      <c r="D8938">
        <v>1</v>
      </c>
      <c r="F8938">
        <v>2009</v>
      </c>
      <c r="G8938">
        <v>25</v>
      </c>
      <c r="H8938">
        <v>22.35</v>
      </c>
      <c r="I8938">
        <v>896.07</v>
      </c>
      <c r="K8938">
        <v>7.0000000000000001E-3</v>
      </c>
      <c r="L8938">
        <v>5.0000000000000001E-3</v>
      </c>
      <c r="M8938">
        <v>753.505</v>
      </c>
      <c r="N8938">
        <v>0.06</v>
      </c>
      <c r="O8938">
        <v>0.44400000000000001</v>
      </c>
      <c r="P8938">
        <v>0.14649999999999999</v>
      </c>
      <c r="Q8938">
        <v>12648.451999999999</v>
      </c>
      <c r="R8938" t="s">
        <v>333</v>
      </c>
      <c r="S8938" t="s">
        <v>38</v>
      </c>
      <c r="T8938" t="s">
        <v>89</v>
      </c>
      <c r="V8938" t="s">
        <v>608</v>
      </c>
      <c r="Y8938" t="s">
        <v>107</v>
      </c>
    </row>
    <row r="8939" spans="1:25" x14ac:dyDescent="0.45">
      <c r="A8939" t="s">
        <v>335</v>
      </c>
      <c r="B8939" t="s">
        <v>721</v>
      </c>
      <c r="C8939">
        <v>54592</v>
      </c>
      <c r="D8939">
        <v>1</v>
      </c>
      <c r="F8939">
        <v>2010</v>
      </c>
      <c r="G8939">
        <v>106</v>
      </c>
      <c r="H8939">
        <v>95.11</v>
      </c>
      <c r="I8939">
        <v>3824.06</v>
      </c>
      <c r="K8939">
        <v>1.6E-2</v>
      </c>
      <c r="L8939">
        <v>1E-3</v>
      </c>
      <c r="M8939">
        <v>3138.3029999999999</v>
      </c>
      <c r="N8939">
        <v>5.9200000000000003E-2</v>
      </c>
      <c r="O8939">
        <v>1.242</v>
      </c>
      <c r="P8939">
        <v>9.3299999999999994E-2</v>
      </c>
      <c r="Q8939">
        <v>52811.512999999999</v>
      </c>
      <c r="R8939" t="s">
        <v>333</v>
      </c>
      <c r="S8939" t="s">
        <v>38</v>
      </c>
      <c r="T8939" t="s">
        <v>89</v>
      </c>
      <c r="V8939" t="s">
        <v>608</v>
      </c>
      <c r="Y8939" t="s">
        <v>107</v>
      </c>
    </row>
    <row r="8940" spans="1:25" x14ac:dyDescent="0.45">
      <c r="A8940" t="s">
        <v>335</v>
      </c>
      <c r="B8940" t="s">
        <v>721</v>
      </c>
      <c r="C8940">
        <v>54592</v>
      </c>
      <c r="D8940">
        <v>1</v>
      </c>
      <c r="F8940">
        <v>2011</v>
      </c>
      <c r="G8940">
        <v>62</v>
      </c>
      <c r="H8940">
        <v>58.13</v>
      </c>
      <c r="I8940">
        <v>2348.62</v>
      </c>
      <c r="K8940">
        <v>0.01</v>
      </c>
      <c r="L8940">
        <v>1E-3</v>
      </c>
      <c r="M8940">
        <v>1980.607</v>
      </c>
      <c r="N8940">
        <v>5.91E-2</v>
      </c>
      <c r="O8940">
        <v>0.76400000000000001</v>
      </c>
      <c r="P8940">
        <v>7.4499999999999997E-2</v>
      </c>
      <c r="Q8940">
        <v>33326.421000000002</v>
      </c>
      <c r="R8940" t="s">
        <v>333</v>
      </c>
      <c r="S8940" t="s">
        <v>38</v>
      </c>
      <c r="T8940" t="s">
        <v>89</v>
      </c>
      <c r="V8940" t="s">
        <v>608</v>
      </c>
      <c r="Y8940" t="s">
        <v>107</v>
      </c>
    </row>
    <row r="8941" spans="1:25" x14ac:dyDescent="0.45">
      <c r="A8941" t="s">
        <v>335</v>
      </c>
      <c r="B8941" t="s">
        <v>721</v>
      </c>
      <c r="C8941">
        <v>54592</v>
      </c>
      <c r="D8941">
        <v>1</v>
      </c>
      <c r="F8941">
        <v>2012</v>
      </c>
      <c r="G8941">
        <v>100</v>
      </c>
      <c r="H8941">
        <v>94.86</v>
      </c>
      <c r="I8941">
        <v>4112.1899999999996</v>
      </c>
      <c r="K8941">
        <v>1.7999999999999999E-2</v>
      </c>
      <c r="L8941">
        <v>1E-3</v>
      </c>
      <c r="M8941">
        <v>3468.8110000000001</v>
      </c>
      <c r="N8941">
        <v>5.91E-2</v>
      </c>
      <c r="O8941">
        <v>1.19</v>
      </c>
      <c r="P8941">
        <v>6.5600000000000006E-2</v>
      </c>
      <c r="Q8941">
        <v>58363.538</v>
      </c>
      <c r="R8941" t="s">
        <v>333</v>
      </c>
      <c r="S8941" t="s">
        <v>38</v>
      </c>
      <c r="T8941" t="s">
        <v>89</v>
      </c>
      <c r="V8941" t="s">
        <v>608</v>
      </c>
      <c r="Y8941" t="s">
        <v>107</v>
      </c>
    </row>
    <row r="8942" spans="1:25" x14ac:dyDescent="0.45">
      <c r="A8942" t="s">
        <v>335</v>
      </c>
      <c r="B8942" t="s">
        <v>721</v>
      </c>
      <c r="C8942">
        <v>54592</v>
      </c>
      <c r="D8942">
        <v>1</v>
      </c>
      <c r="F8942">
        <v>2013</v>
      </c>
      <c r="G8942">
        <v>74</v>
      </c>
      <c r="H8942">
        <v>56.67</v>
      </c>
      <c r="I8942">
        <v>1700.27</v>
      </c>
      <c r="K8942">
        <v>8.0000000000000002E-3</v>
      </c>
      <c r="L8942">
        <v>1E-3</v>
      </c>
      <c r="M8942">
        <v>1641.742</v>
      </c>
      <c r="N8942">
        <v>5.9299999999999999E-2</v>
      </c>
      <c r="O8942">
        <v>1.623</v>
      </c>
      <c r="P8942">
        <v>0.30520000000000003</v>
      </c>
      <c r="Q8942">
        <v>27621.146000000001</v>
      </c>
      <c r="R8942" t="s">
        <v>333</v>
      </c>
      <c r="S8942" t="s">
        <v>38</v>
      </c>
      <c r="T8942" t="s">
        <v>89</v>
      </c>
      <c r="V8942" t="s">
        <v>608</v>
      </c>
      <c r="Y8942" t="s">
        <v>107</v>
      </c>
    </row>
    <row r="8943" spans="1:25" x14ac:dyDescent="0.45">
      <c r="A8943" t="s">
        <v>335</v>
      </c>
      <c r="B8943" t="s">
        <v>721</v>
      </c>
      <c r="C8943">
        <v>54592</v>
      </c>
      <c r="D8943">
        <v>1</v>
      </c>
      <c r="F8943">
        <v>2014</v>
      </c>
      <c r="G8943">
        <v>41</v>
      </c>
      <c r="H8943">
        <v>34.32</v>
      </c>
      <c r="I8943">
        <v>1107.0999999999999</v>
      </c>
      <c r="K8943">
        <v>5.0000000000000001E-3</v>
      </c>
      <c r="L8943">
        <v>1E-3</v>
      </c>
      <c r="M8943">
        <v>1044.856</v>
      </c>
      <c r="N8943">
        <v>5.9299999999999999E-2</v>
      </c>
      <c r="O8943">
        <v>0.99199999999999999</v>
      </c>
      <c r="P8943">
        <v>0.24540000000000001</v>
      </c>
      <c r="Q8943">
        <v>17579.496999999999</v>
      </c>
      <c r="R8943" t="s">
        <v>333</v>
      </c>
      <c r="S8943" t="s">
        <v>38</v>
      </c>
      <c r="T8943" t="s">
        <v>89</v>
      </c>
      <c r="V8943" t="s">
        <v>608</v>
      </c>
      <c r="Y8943" t="s">
        <v>107</v>
      </c>
    </row>
    <row r="8944" spans="1:25" x14ac:dyDescent="0.45">
      <c r="A8944" t="s">
        <v>335</v>
      </c>
      <c r="B8944" t="s">
        <v>721</v>
      </c>
      <c r="C8944">
        <v>54592</v>
      </c>
      <c r="D8944">
        <v>1</v>
      </c>
      <c r="F8944">
        <v>2015</v>
      </c>
      <c r="G8944">
        <v>56</v>
      </c>
      <c r="H8944">
        <v>51.34</v>
      </c>
      <c r="I8944">
        <v>2014.83</v>
      </c>
      <c r="K8944">
        <v>8.9999999999999993E-3</v>
      </c>
      <c r="L8944">
        <v>1E-3</v>
      </c>
      <c r="M8944">
        <v>1791.355</v>
      </c>
      <c r="N8944">
        <v>5.91E-2</v>
      </c>
      <c r="O8944">
        <v>1.1359999999999999</v>
      </c>
      <c r="P8944">
        <v>0.1434</v>
      </c>
      <c r="Q8944">
        <v>30142.473000000002</v>
      </c>
      <c r="R8944" t="s">
        <v>333</v>
      </c>
      <c r="S8944" t="s">
        <v>38</v>
      </c>
      <c r="T8944" t="s">
        <v>89</v>
      </c>
      <c r="V8944" t="s">
        <v>608</v>
      </c>
      <c r="Y8944" t="s">
        <v>146</v>
      </c>
    </row>
    <row r="8945" spans="1:25" x14ac:dyDescent="0.45">
      <c r="A8945" t="s">
        <v>335</v>
      </c>
      <c r="B8945" t="s">
        <v>721</v>
      </c>
      <c r="C8945">
        <v>54592</v>
      </c>
      <c r="D8945">
        <v>1</v>
      </c>
      <c r="F8945">
        <v>2016</v>
      </c>
      <c r="G8945">
        <v>80</v>
      </c>
      <c r="H8945">
        <v>67.27</v>
      </c>
      <c r="I8945">
        <v>2502.08</v>
      </c>
      <c r="K8945">
        <v>1.0999999999999999E-2</v>
      </c>
      <c r="L8945">
        <v>1E-3</v>
      </c>
      <c r="M8945">
        <v>2268.2130000000002</v>
      </c>
      <c r="N8945">
        <v>5.91E-2</v>
      </c>
      <c r="O8945">
        <v>2.98</v>
      </c>
      <c r="P8945">
        <v>0.2414</v>
      </c>
      <c r="Q8945">
        <v>38167.279999999999</v>
      </c>
      <c r="R8945" t="s">
        <v>333</v>
      </c>
      <c r="S8945" t="s">
        <v>38</v>
      </c>
      <c r="T8945" t="s">
        <v>89</v>
      </c>
      <c r="V8945" t="s">
        <v>608</v>
      </c>
      <c r="Y8945" t="s">
        <v>146</v>
      </c>
    </row>
    <row r="8946" spans="1:25" x14ac:dyDescent="0.45">
      <c r="A8946" t="s">
        <v>335</v>
      </c>
      <c r="B8946" t="s">
        <v>721</v>
      </c>
      <c r="C8946">
        <v>54592</v>
      </c>
      <c r="D8946">
        <v>1</v>
      </c>
      <c r="F8946">
        <v>2017</v>
      </c>
      <c r="G8946">
        <v>86</v>
      </c>
      <c r="H8946">
        <v>79.36</v>
      </c>
      <c r="I8946">
        <v>2927.59</v>
      </c>
      <c r="K8946">
        <v>1.4E-2</v>
      </c>
      <c r="L8946">
        <v>1E-3</v>
      </c>
      <c r="M8946">
        <v>2855.7759999999998</v>
      </c>
      <c r="N8946">
        <v>5.91E-2</v>
      </c>
      <c r="O8946">
        <v>15.86</v>
      </c>
      <c r="P8946">
        <v>0.66959999999999997</v>
      </c>
      <c r="Q8946">
        <v>48053.786</v>
      </c>
      <c r="R8946" t="s">
        <v>333</v>
      </c>
      <c r="S8946" t="s">
        <v>38</v>
      </c>
      <c r="T8946" t="s">
        <v>89</v>
      </c>
      <c r="V8946" t="s">
        <v>608</v>
      </c>
      <c r="Y8946" t="s">
        <v>147</v>
      </c>
    </row>
    <row r="8947" spans="1:25" x14ac:dyDescent="0.45">
      <c r="A8947" t="s">
        <v>335</v>
      </c>
      <c r="B8947" t="s">
        <v>721</v>
      </c>
      <c r="C8947">
        <v>54592</v>
      </c>
      <c r="D8947">
        <v>1</v>
      </c>
      <c r="F8947">
        <v>2018</v>
      </c>
      <c r="G8947">
        <v>34</v>
      </c>
      <c r="H8947">
        <v>30.56</v>
      </c>
      <c r="I8947">
        <v>1106.42</v>
      </c>
      <c r="K8947">
        <v>5.0000000000000001E-3</v>
      </c>
      <c r="L8947">
        <v>1E-3</v>
      </c>
      <c r="M8947">
        <v>1004.885</v>
      </c>
      <c r="N8947">
        <v>5.91E-2</v>
      </c>
      <c r="O8947">
        <v>5.9139999999999997</v>
      </c>
      <c r="P8947">
        <v>0.68500000000000005</v>
      </c>
      <c r="Q8947">
        <v>16911.316999999999</v>
      </c>
      <c r="R8947" t="s">
        <v>333</v>
      </c>
      <c r="S8947" t="s">
        <v>38</v>
      </c>
      <c r="T8947" t="s">
        <v>89</v>
      </c>
      <c r="V8947" t="s">
        <v>608</v>
      </c>
      <c r="Y8947" t="s">
        <v>147</v>
      </c>
    </row>
    <row r="8948" spans="1:25" x14ac:dyDescent="0.45">
      <c r="A8948" t="s">
        <v>335</v>
      </c>
      <c r="B8948" t="s">
        <v>721</v>
      </c>
      <c r="C8948">
        <v>54592</v>
      </c>
      <c r="D8948">
        <v>1</v>
      </c>
      <c r="F8948">
        <v>2019</v>
      </c>
      <c r="G8948">
        <v>27</v>
      </c>
      <c r="H8948">
        <v>23.41</v>
      </c>
      <c r="I8948">
        <v>956.03</v>
      </c>
      <c r="K8948">
        <v>4.0000000000000001E-3</v>
      </c>
      <c r="L8948">
        <v>1E-3</v>
      </c>
      <c r="M8948">
        <v>803.55799999999999</v>
      </c>
      <c r="N8948">
        <v>5.9200000000000003E-2</v>
      </c>
      <c r="O8948">
        <v>0.52100000000000002</v>
      </c>
      <c r="P8948">
        <v>0.15559999999999999</v>
      </c>
      <c r="Q8948">
        <v>13519.895</v>
      </c>
      <c r="R8948" t="s">
        <v>333</v>
      </c>
      <c r="S8948" t="s">
        <v>38</v>
      </c>
      <c r="T8948" t="s">
        <v>89</v>
      </c>
      <c r="V8948" t="s">
        <v>608</v>
      </c>
      <c r="Y8948" t="s">
        <v>147</v>
      </c>
    </row>
    <row r="8949" spans="1:25" x14ac:dyDescent="0.45">
      <c r="A8949" t="s">
        <v>335</v>
      </c>
      <c r="B8949" t="s">
        <v>721</v>
      </c>
      <c r="C8949">
        <v>54592</v>
      </c>
      <c r="D8949">
        <v>1</v>
      </c>
      <c r="F8949">
        <v>2020</v>
      </c>
      <c r="G8949">
        <v>23</v>
      </c>
      <c r="H8949">
        <v>20.100000000000001</v>
      </c>
      <c r="I8949">
        <v>578.48</v>
      </c>
      <c r="K8949">
        <v>3.0000000000000001E-3</v>
      </c>
      <c r="L8949">
        <v>1E-3</v>
      </c>
      <c r="M8949">
        <v>679.07399999999996</v>
      </c>
      <c r="N8949">
        <v>5.91E-2</v>
      </c>
      <c r="O8949">
        <v>0.38400000000000001</v>
      </c>
      <c r="P8949">
        <v>0.17549999999999999</v>
      </c>
      <c r="Q8949">
        <v>11426.832</v>
      </c>
      <c r="R8949" t="s">
        <v>333</v>
      </c>
      <c r="S8949" t="s">
        <v>38</v>
      </c>
      <c r="T8949" t="s">
        <v>89</v>
      </c>
      <c r="V8949" t="s">
        <v>608</v>
      </c>
      <c r="Y8949" t="s">
        <v>147</v>
      </c>
    </row>
    <row r="8950" spans="1:25" x14ac:dyDescent="0.45">
      <c r="A8950" t="s">
        <v>335</v>
      </c>
      <c r="B8950" t="s">
        <v>721</v>
      </c>
      <c r="C8950">
        <v>54592</v>
      </c>
      <c r="D8950">
        <v>1</v>
      </c>
      <c r="F8950">
        <v>2021</v>
      </c>
      <c r="G8950">
        <v>232</v>
      </c>
      <c r="H8950">
        <v>225.07</v>
      </c>
      <c r="I8950">
        <v>11283.13</v>
      </c>
      <c r="K8950">
        <v>4.3999999999999997E-2</v>
      </c>
      <c r="L8950">
        <v>1E-3</v>
      </c>
      <c r="M8950">
        <v>8680.2119999999995</v>
      </c>
      <c r="N8950">
        <v>5.8999999999999997E-2</v>
      </c>
      <c r="O8950">
        <v>2.7</v>
      </c>
      <c r="P8950">
        <v>5.5100000000000003E-2</v>
      </c>
      <c r="Q8950">
        <v>146068.50399999999</v>
      </c>
      <c r="R8950" t="s">
        <v>333</v>
      </c>
      <c r="S8950" t="s">
        <v>38</v>
      </c>
      <c r="T8950" t="s">
        <v>89</v>
      </c>
      <c r="V8950" t="s">
        <v>608</v>
      </c>
      <c r="Y8950" t="s">
        <v>152</v>
      </c>
    </row>
    <row r="8951" spans="1:25" x14ac:dyDescent="0.45">
      <c r="A8951" t="s">
        <v>335</v>
      </c>
      <c r="B8951" t="s">
        <v>721</v>
      </c>
      <c r="C8951">
        <v>54592</v>
      </c>
      <c r="D8951">
        <v>1</v>
      </c>
      <c r="F8951">
        <v>2022</v>
      </c>
      <c r="G8951">
        <v>12</v>
      </c>
      <c r="H8951">
        <v>9.15</v>
      </c>
      <c r="I8951">
        <v>325.74</v>
      </c>
      <c r="K8951">
        <v>1E-3</v>
      </c>
      <c r="L8951">
        <v>1E-3</v>
      </c>
      <c r="M8951">
        <v>292.56700000000001</v>
      </c>
      <c r="N8951">
        <v>5.9299999999999999E-2</v>
      </c>
      <c r="O8951">
        <v>9.5000000000000001E-2</v>
      </c>
      <c r="P8951">
        <v>8.9499999999999996E-2</v>
      </c>
      <c r="Q8951">
        <v>4921.75</v>
      </c>
      <c r="R8951" t="s">
        <v>333</v>
      </c>
      <c r="S8951" t="s">
        <v>38</v>
      </c>
      <c r="T8951" t="s">
        <v>89</v>
      </c>
      <c r="V8951" t="s">
        <v>608</v>
      </c>
      <c r="Y8951" t="s">
        <v>152</v>
      </c>
    </row>
    <row r="8952" spans="1:25" x14ac:dyDescent="0.45">
      <c r="A8952" t="s">
        <v>335</v>
      </c>
      <c r="B8952" t="s">
        <v>721</v>
      </c>
      <c r="C8952">
        <v>54592</v>
      </c>
      <c r="D8952">
        <v>1</v>
      </c>
      <c r="F8952">
        <v>2023</v>
      </c>
      <c r="G8952">
        <v>295</v>
      </c>
      <c r="H8952">
        <v>287.76</v>
      </c>
      <c r="I8952">
        <v>14391.11</v>
      </c>
      <c r="K8952">
        <v>5.7000000000000002E-2</v>
      </c>
      <c r="L8952">
        <v>1E-3</v>
      </c>
      <c r="M8952">
        <v>11273.405000000001</v>
      </c>
      <c r="N8952">
        <v>5.8999999999999997E-2</v>
      </c>
      <c r="O8952">
        <v>3.4159999999999999</v>
      </c>
      <c r="P8952">
        <v>5.0099999999999999E-2</v>
      </c>
      <c r="Q8952">
        <v>189702.14799999999</v>
      </c>
      <c r="R8952" t="s">
        <v>333</v>
      </c>
      <c r="S8952" t="s">
        <v>38</v>
      </c>
      <c r="T8952" t="s">
        <v>89</v>
      </c>
      <c r="V8952" t="s">
        <v>608</v>
      </c>
      <c r="Y8952" t="s">
        <v>152</v>
      </c>
    </row>
    <row r="8953" spans="1:25" x14ac:dyDescent="0.45">
      <c r="A8953" t="s">
        <v>335</v>
      </c>
      <c r="B8953" t="s">
        <v>721</v>
      </c>
      <c r="C8953">
        <v>54592</v>
      </c>
      <c r="D8953">
        <v>1</v>
      </c>
      <c r="F8953">
        <v>2024</v>
      </c>
      <c r="G8953">
        <v>145</v>
      </c>
      <c r="H8953">
        <v>143.62</v>
      </c>
      <c r="I8953">
        <v>7165.51</v>
      </c>
      <c r="K8953">
        <v>2.9000000000000001E-2</v>
      </c>
      <c r="L8953">
        <v>1E-3</v>
      </c>
      <c r="M8953">
        <v>5701.6890000000003</v>
      </c>
      <c r="N8953">
        <v>5.8999999999999997E-2</v>
      </c>
      <c r="O8953">
        <v>1.58</v>
      </c>
      <c r="P8953">
        <v>4.3200000000000002E-2</v>
      </c>
      <c r="Q8953">
        <v>95937.206999999995</v>
      </c>
      <c r="R8953" t="s">
        <v>333</v>
      </c>
      <c r="S8953" t="s">
        <v>38</v>
      </c>
      <c r="T8953" t="s">
        <v>89</v>
      </c>
      <c r="V8953" t="s">
        <v>608</v>
      </c>
      <c r="Y8953" t="s">
        <v>152</v>
      </c>
    </row>
    <row r="8954" spans="1:25" x14ac:dyDescent="0.45">
      <c r="A8954" t="s">
        <v>335</v>
      </c>
      <c r="B8954" t="s">
        <v>722</v>
      </c>
      <c r="C8954">
        <v>54593</v>
      </c>
      <c r="D8954">
        <v>1</v>
      </c>
      <c r="F8954">
        <v>2009</v>
      </c>
      <c r="G8954">
        <v>612</v>
      </c>
      <c r="H8954">
        <v>597.25</v>
      </c>
      <c r="I8954">
        <v>22496.5</v>
      </c>
      <c r="K8954">
        <v>8.6999999999999994E-2</v>
      </c>
      <c r="L8954">
        <v>1E-3</v>
      </c>
      <c r="M8954">
        <v>15719.225</v>
      </c>
      <c r="N8954">
        <v>5.9299999999999999E-2</v>
      </c>
      <c r="O8954">
        <v>14.78</v>
      </c>
      <c r="P8954">
        <v>0.11849999999999999</v>
      </c>
      <c r="Q8954">
        <v>264456.15000000002</v>
      </c>
      <c r="R8954" t="s">
        <v>333</v>
      </c>
      <c r="T8954" t="s">
        <v>89</v>
      </c>
      <c r="V8954" t="s">
        <v>251</v>
      </c>
      <c r="Y8954" t="s">
        <v>107</v>
      </c>
    </row>
    <row r="8955" spans="1:25" x14ac:dyDescent="0.45">
      <c r="A8955" t="s">
        <v>335</v>
      </c>
      <c r="B8955" t="s">
        <v>722</v>
      </c>
      <c r="C8955">
        <v>54593</v>
      </c>
      <c r="D8955">
        <v>1</v>
      </c>
      <c r="F8955">
        <v>2010</v>
      </c>
      <c r="G8955">
        <v>734</v>
      </c>
      <c r="H8955">
        <v>717.75</v>
      </c>
      <c r="I8955">
        <v>25283.25</v>
      </c>
      <c r="K8955">
        <v>0.10199999999999999</v>
      </c>
      <c r="L8955">
        <v>8.9999999999999998E-4</v>
      </c>
      <c r="M8955">
        <v>17960.924999999999</v>
      </c>
      <c r="N8955">
        <v>5.9299999999999999E-2</v>
      </c>
      <c r="O8955">
        <v>37.207000000000001</v>
      </c>
      <c r="P8955">
        <v>0.248</v>
      </c>
      <c r="Q8955">
        <v>302142.65000000002</v>
      </c>
      <c r="R8955" t="s">
        <v>333</v>
      </c>
      <c r="T8955" t="s">
        <v>89</v>
      </c>
      <c r="V8955" t="s">
        <v>251</v>
      </c>
      <c r="Y8955" t="s">
        <v>107</v>
      </c>
    </row>
    <row r="8956" spans="1:25" x14ac:dyDescent="0.45">
      <c r="A8956" t="s">
        <v>335</v>
      </c>
      <c r="B8956" t="s">
        <v>722</v>
      </c>
      <c r="C8956">
        <v>54593</v>
      </c>
      <c r="D8956">
        <v>1</v>
      </c>
      <c r="F8956">
        <v>2011</v>
      </c>
      <c r="G8956">
        <v>1595</v>
      </c>
      <c r="H8956">
        <v>1573</v>
      </c>
      <c r="I8956">
        <v>56542.75</v>
      </c>
      <c r="K8956">
        <v>0.22900000000000001</v>
      </c>
      <c r="L8956">
        <v>8.9999999999999998E-4</v>
      </c>
      <c r="M8956">
        <v>40143.574999999997</v>
      </c>
      <c r="N8956">
        <v>5.9299999999999999E-2</v>
      </c>
      <c r="O8956">
        <v>42.301000000000002</v>
      </c>
      <c r="P8956">
        <v>0.1298</v>
      </c>
      <c r="Q8956">
        <v>675272.7</v>
      </c>
      <c r="R8956" t="s">
        <v>333</v>
      </c>
      <c r="T8956" t="s">
        <v>89</v>
      </c>
      <c r="V8956" t="s">
        <v>251</v>
      </c>
      <c r="Y8956" t="s">
        <v>107</v>
      </c>
    </row>
    <row r="8957" spans="1:25" x14ac:dyDescent="0.45">
      <c r="A8957" t="s">
        <v>335</v>
      </c>
      <c r="B8957" t="s">
        <v>722</v>
      </c>
      <c r="C8957">
        <v>54593</v>
      </c>
      <c r="D8957">
        <v>1</v>
      </c>
      <c r="F8957">
        <v>2012</v>
      </c>
      <c r="G8957">
        <v>2018</v>
      </c>
      <c r="H8957">
        <v>1998.25</v>
      </c>
      <c r="I8957">
        <v>73257.5</v>
      </c>
      <c r="K8957">
        <v>0.28499999999999998</v>
      </c>
      <c r="L8957">
        <v>8.9999999999999998E-4</v>
      </c>
      <c r="M8957">
        <v>50681.425000000003</v>
      </c>
      <c r="N8957">
        <v>5.9299999999999999E-2</v>
      </c>
      <c r="O8957">
        <v>52.701999999999998</v>
      </c>
      <c r="P8957">
        <v>0.12659999999999999</v>
      </c>
      <c r="Q8957">
        <v>852529.2</v>
      </c>
      <c r="R8957" t="s">
        <v>333</v>
      </c>
      <c r="T8957" t="s">
        <v>89</v>
      </c>
      <c r="V8957" t="s">
        <v>251</v>
      </c>
      <c r="Y8957" t="s">
        <v>107</v>
      </c>
    </row>
    <row r="8958" spans="1:25" x14ac:dyDescent="0.45">
      <c r="A8958" t="s">
        <v>335</v>
      </c>
      <c r="B8958" t="s">
        <v>722</v>
      </c>
      <c r="C8958">
        <v>54593</v>
      </c>
      <c r="D8958">
        <v>1</v>
      </c>
      <c r="F8958">
        <v>2013</v>
      </c>
      <c r="G8958">
        <v>894</v>
      </c>
      <c r="H8958">
        <v>872.5</v>
      </c>
      <c r="I8958">
        <v>24653.75</v>
      </c>
      <c r="K8958">
        <v>0.121</v>
      </c>
      <c r="L8958">
        <v>8.9999999999999998E-4</v>
      </c>
      <c r="M8958">
        <v>21543.625</v>
      </c>
      <c r="N8958">
        <v>5.9299999999999999E-2</v>
      </c>
      <c r="O8958">
        <v>27.753</v>
      </c>
      <c r="P8958">
        <v>0.1583</v>
      </c>
      <c r="Q8958">
        <v>362386.35</v>
      </c>
      <c r="R8958" t="s">
        <v>333</v>
      </c>
      <c r="T8958" t="s">
        <v>89</v>
      </c>
      <c r="V8958" t="s">
        <v>251</v>
      </c>
      <c r="Y8958" t="s">
        <v>107</v>
      </c>
    </row>
    <row r="8959" spans="1:25" x14ac:dyDescent="0.45">
      <c r="A8959" t="s">
        <v>335</v>
      </c>
      <c r="B8959" t="s">
        <v>722</v>
      </c>
      <c r="C8959">
        <v>54593</v>
      </c>
      <c r="D8959">
        <v>1</v>
      </c>
      <c r="F8959">
        <v>2014</v>
      </c>
      <c r="G8959">
        <v>268</v>
      </c>
      <c r="H8959">
        <v>243.84</v>
      </c>
      <c r="I8959">
        <v>7951.57</v>
      </c>
      <c r="K8959">
        <v>0.03</v>
      </c>
      <c r="L8959">
        <v>1E-3</v>
      </c>
      <c r="M8959">
        <v>5713.951</v>
      </c>
      <c r="N8959">
        <v>5.9400000000000001E-2</v>
      </c>
      <c r="O8959">
        <v>6.1740000000000004</v>
      </c>
      <c r="P8959">
        <v>0.1416</v>
      </c>
      <c r="Q8959">
        <v>96117.290999999997</v>
      </c>
      <c r="R8959" t="s">
        <v>333</v>
      </c>
      <c r="T8959" t="s">
        <v>89</v>
      </c>
      <c r="V8959" t="s">
        <v>251</v>
      </c>
      <c r="Y8959" t="s">
        <v>107</v>
      </c>
    </row>
    <row r="8960" spans="1:25" x14ac:dyDescent="0.45">
      <c r="A8960" t="s">
        <v>335</v>
      </c>
      <c r="B8960" t="s">
        <v>722</v>
      </c>
      <c r="C8960">
        <v>54593</v>
      </c>
      <c r="D8960">
        <v>1</v>
      </c>
      <c r="F8960">
        <v>2015</v>
      </c>
      <c r="G8960">
        <v>764</v>
      </c>
      <c r="H8960">
        <v>727.01</v>
      </c>
      <c r="I8960">
        <v>33076.07</v>
      </c>
      <c r="K8960">
        <v>0.10299999999999999</v>
      </c>
      <c r="L8960">
        <v>1E-3</v>
      </c>
      <c r="M8960">
        <v>18451.350999999999</v>
      </c>
      <c r="N8960">
        <v>5.9200000000000003E-2</v>
      </c>
      <c r="O8960">
        <v>17.827000000000002</v>
      </c>
      <c r="P8960">
        <v>0.1227</v>
      </c>
      <c r="Q8960">
        <v>310461.70400000003</v>
      </c>
      <c r="R8960" t="s">
        <v>333</v>
      </c>
      <c r="T8960" t="s">
        <v>89</v>
      </c>
      <c r="V8960" t="s">
        <v>251</v>
      </c>
      <c r="Y8960" t="s">
        <v>146</v>
      </c>
    </row>
    <row r="8961" spans="1:25" x14ac:dyDescent="0.45">
      <c r="A8961" t="s">
        <v>335</v>
      </c>
      <c r="B8961" t="s">
        <v>722</v>
      </c>
      <c r="C8961">
        <v>54593</v>
      </c>
      <c r="D8961">
        <v>1</v>
      </c>
      <c r="F8961">
        <v>2016</v>
      </c>
      <c r="G8961">
        <v>1061</v>
      </c>
      <c r="H8961">
        <v>1015</v>
      </c>
      <c r="I8961">
        <v>46169.5</v>
      </c>
      <c r="K8961">
        <v>0.13300000000000001</v>
      </c>
      <c r="L8961">
        <v>1E-3</v>
      </c>
      <c r="M8961">
        <v>26397.075000000001</v>
      </c>
      <c r="N8961">
        <v>5.9200000000000003E-2</v>
      </c>
      <c r="O8961">
        <v>24.629000000000001</v>
      </c>
      <c r="P8961">
        <v>0.1183</v>
      </c>
      <c r="Q8961">
        <v>444189.52500000002</v>
      </c>
      <c r="R8961" t="s">
        <v>333</v>
      </c>
      <c r="T8961" t="s">
        <v>89</v>
      </c>
      <c r="V8961" t="s">
        <v>251</v>
      </c>
      <c r="Y8961" t="s">
        <v>146</v>
      </c>
    </row>
    <row r="8962" spans="1:25" x14ac:dyDescent="0.45">
      <c r="A8962" t="s">
        <v>335</v>
      </c>
      <c r="B8962" t="s">
        <v>722</v>
      </c>
      <c r="C8962">
        <v>54593</v>
      </c>
      <c r="D8962">
        <v>1</v>
      </c>
      <c r="F8962">
        <v>2017</v>
      </c>
      <c r="G8962">
        <v>483</v>
      </c>
      <c r="H8962">
        <v>450.5</v>
      </c>
      <c r="I8962">
        <v>19465.25</v>
      </c>
      <c r="K8962">
        <v>5.7000000000000002E-2</v>
      </c>
      <c r="L8962">
        <v>1E-3</v>
      </c>
      <c r="M8962">
        <v>11352.15</v>
      </c>
      <c r="N8962">
        <v>5.9200000000000003E-2</v>
      </c>
      <c r="O8962">
        <v>11.076000000000001</v>
      </c>
      <c r="P8962">
        <v>0.12770000000000001</v>
      </c>
      <c r="Q8962">
        <v>191026.97500000001</v>
      </c>
      <c r="R8962" t="s">
        <v>333</v>
      </c>
      <c r="T8962" t="s">
        <v>89</v>
      </c>
      <c r="V8962" t="s">
        <v>251</v>
      </c>
      <c r="Y8962" t="s">
        <v>147</v>
      </c>
    </row>
    <row r="8963" spans="1:25" x14ac:dyDescent="0.45">
      <c r="A8963" t="s">
        <v>335</v>
      </c>
      <c r="B8963" t="s">
        <v>722</v>
      </c>
      <c r="C8963">
        <v>54593</v>
      </c>
      <c r="D8963">
        <v>1</v>
      </c>
      <c r="F8963">
        <v>2018</v>
      </c>
      <c r="G8963">
        <v>867</v>
      </c>
      <c r="H8963">
        <v>776.15</v>
      </c>
      <c r="I8963">
        <v>26320.67</v>
      </c>
      <c r="K8963">
        <v>9.8000000000000004E-2</v>
      </c>
      <c r="L8963">
        <v>1E-3</v>
      </c>
      <c r="M8963">
        <v>19420.045999999998</v>
      </c>
      <c r="N8963">
        <v>5.9200000000000003E-2</v>
      </c>
      <c r="O8963">
        <v>19.687999999999999</v>
      </c>
      <c r="P8963">
        <v>0.1371</v>
      </c>
      <c r="Q8963">
        <v>326890.446</v>
      </c>
      <c r="R8963" t="s">
        <v>333</v>
      </c>
      <c r="T8963" t="s">
        <v>89</v>
      </c>
      <c r="V8963" t="s">
        <v>251</v>
      </c>
      <c r="Y8963" t="s">
        <v>147</v>
      </c>
    </row>
    <row r="8964" spans="1:25" x14ac:dyDescent="0.45">
      <c r="A8964" t="s">
        <v>335</v>
      </c>
      <c r="B8964" t="s">
        <v>722</v>
      </c>
      <c r="C8964">
        <v>54593</v>
      </c>
      <c r="D8964">
        <v>1</v>
      </c>
      <c r="F8964">
        <v>2019</v>
      </c>
      <c r="G8964">
        <v>206</v>
      </c>
      <c r="H8964">
        <v>192.19</v>
      </c>
      <c r="I8964">
        <v>7047.99</v>
      </c>
      <c r="K8964">
        <v>2.5999999999999999E-2</v>
      </c>
      <c r="L8964">
        <v>1E-3</v>
      </c>
      <c r="M8964">
        <v>5086.2269999999999</v>
      </c>
      <c r="N8964">
        <v>5.9200000000000003E-2</v>
      </c>
      <c r="O8964">
        <v>6.3840000000000003</v>
      </c>
      <c r="P8964">
        <v>0.15959999999999999</v>
      </c>
      <c r="Q8964">
        <v>85591.612999999998</v>
      </c>
      <c r="R8964" t="s">
        <v>333</v>
      </c>
      <c r="T8964" t="s">
        <v>89</v>
      </c>
      <c r="V8964" t="s">
        <v>251</v>
      </c>
      <c r="Y8964" t="s">
        <v>147</v>
      </c>
    </row>
    <row r="8965" spans="1:25" x14ac:dyDescent="0.45">
      <c r="A8965" t="s">
        <v>335</v>
      </c>
      <c r="B8965" t="s">
        <v>722</v>
      </c>
      <c r="C8965">
        <v>54593</v>
      </c>
      <c r="D8965">
        <v>1</v>
      </c>
      <c r="F8965">
        <v>2020</v>
      </c>
      <c r="G8965">
        <v>183</v>
      </c>
      <c r="H8965">
        <v>159.96</v>
      </c>
      <c r="I8965">
        <v>5105.66</v>
      </c>
      <c r="K8965">
        <v>1.9E-2</v>
      </c>
      <c r="L8965">
        <v>1E-3</v>
      </c>
      <c r="M8965">
        <v>3843.732</v>
      </c>
      <c r="N8965">
        <v>5.9200000000000003E-2</v>
      </c>
      <c r="O8965">
        <v>4.3109999999999999</v>
      </c>
      <c r="P8965">
        <v>0.15640000000000001</v>
      </c>
      <c r="Q8965">
        <v>64677.203999999998</v>
      </c>
      <c r="R8965" t="s">
        <v>333</v>
      </c>
      <c r="T8965" t="s">
        <v>89</v>
      </c>
      <c r="V8965" t="s">
        <v>251</v>
      </c>
      <c r="Y8965" t="s">
        <v>147</v>
      </c>
    </row>
    <row r="8966" spans="1:25" x14ac:dyDescent="0.45">
      <c r="A8966" t="s">
        <v>335</v>
      </c>
      <c r="B8966" t="s">
        <v>722</v>
      </c>
      <c r="C8966">
        <v>54593</v>
      </c>
      <c r="D8966">
        <v>1</v>
      </c>
      <c r="F8966">
        <v>2021</v>
      </c>
      <c r="G8966">
        <v>403</v>
      </c>
      <c r="H8966">
        <v>360.97</v>
      </c>
      <c r="I8966">
        <v>12005.56</v>
      </c>
      <c r="K8966">
        <v>4.4999999999999998E-2</v>
      </c>
      <c r="L8966">
        <v>1E-3</v>
      </c>
      <c r="M8966">
        <v>8985.5329999999994</v>
      </c>
      <c r="N8966">
        <v>5.91E-2</v>
      </c>
      <c r="O8966">
        <v>9.2479999999999993</v>
      </c>
      <c r="P8966">
        <v>0.14199999999999999</v>
      </c>
      <c r="Q8966">
        <v>151249.59899999999</v>
      </c>
      <c r="R8966" t="s">
        <v>333</v>
      </c>
      <c r="T8966" t="s">
        <v>89</v>
      </c>
      <c r="V8966" t="s">
        <v>251</v>
      </c>
      <c r="Y8966" t="s">
        <v>152</v>
      </c>
    </row>
    <row r="8967" spans="1:25" x14ac:dyDescent="0.45">
      <c r="A8967" t="s">
        <v>335</v>
      </c>
      <c r="B8967" t="s">
        <v>722</v>
      </c>
      <c r="C8967">
        <v>54593</v>
      </c>
      <c r="D8967">
        <v>1</v>
      </c>
      <c r="F8967">
        <v>2022</v>
      </c>
      <c r="G8967">
        <v>74</v>
      </c>
      <c r="H8967">
        <v>58.8</v>
      </c>
      <c r="I8967">
        <v>1729.7</v>
      </c>
      <c r="K8967">
        <v>7.0000000000000001E-3</v>
      </c>
      <c r="L8967">
        <v>1E-3</v>
      </c>
      <c r="M8967">
        <v>1345.7750000000001</v>
      </c>
      <c r="N8967">
        <v>5.9200000000000003E-2</v>
      </c>
      <c r="O8967">
        <v>1.5580000000000001</v>
      </c>
      <c r="P8967">
        <v>0.1661</v>
      </c>
      <c r="Q8967">
        <v>22651.751</v>
      </c>
      <c r="R8967" t="s">
        <v>333</v>
      </c>
      <c r="T8967" t="s">
        <v>89</v>
      </c>
      <c r="V8967" t="s">
        <v>251</v>
      </c>
      <c r="Y8967" t="s">
        <v>152</v>
      </c>
    </row>
    <row r="8968" spans="1:25" x14ac:dyDescent="0.45">
      <c r="A8968" t="s">
        <v>335</v>
      </c>
      <c r="B8968" t="s">
        <v>722</v>
      </c>
      <c r="C8968">
        <v>54593</v>
      </c>
      <c r="D8968">
        <v>1</v>
      </c>
      <c r="F8968">
        <v>2023</v>
      </c>
      <c r="G8968">
        <v>147</v>
      </c>
      <c r="H8968">
        <v>134.47</v>
      </c>
      <c r="I8968">
        <v>4648.4799999999996</v>
      </c>
      <c r="K8968">
        <v>1.7000000000000001E-2</v>
      </c>
      <c r="L8968">
        <v>1E-3</v>
      </c>
      <c r="M8968">
        <v>3454.1590000000001</v>
      </c>
      <c r="N8968">
        <v>5.9200000000000003E-2</v>
      </c>
      <c r="O8968">
        <v>3.5049999999999999</v>
      </c>
      <c r="P8968">
        <v>0.13789999999999999</v>
      </c>
      <c r="Q8968">
        <v>58134.733</v>
      </c>
      <c r="R8968" t="s">
        <v>333</v>
      </c>
      <c r="T8968" t="s">
        <v>89</v>
      </c>
      <c r="V8968" t="s">
        <v>251</v>
      </c>
      <c r="Y8968" t="s">
        <v>152</v>
      </c>
    </row>
    <row r="8969" spans="1:25" x14ac:dyDescent="0.45">
      <c r="A8969" t="s">
        <v>335</v>
      </c>
      <c r="B8969" t="s">
        <v>722</v>
      </c>
      <c r="C8969">
        <v>54593</v>
      </c>
      <c r="D8969">
        <v>1</v>
      </c>
      <c r="F8969">
        <v>2024</v>
      </c>
      <c r="G8969">
        <v>52</v>
      </c>
      <c r="H8969">
        <v>43.58</v>
      </c>
      <c r="I8969">
        <v>1246.25</v>
      </c>
      <c r="K8969">
        <v>5.0000000000000001E-3</v>
      </c>
      <c r="L8969">
        <v>1E-3</v>
      </c>
      <c r="M8969">
        <v>1013.207</v>
      </c>
      <c r="N8969">
        <v>5.9200000000000003E-2</v>
      </c>
      <c r="O8969">
        <v>1.0620000000000001</v>
      </c>
      <c r="P8969">
        <v>0.14230000000000001</v>
      </c>
      <c r="Q8969">
        <v>17044.972000000002</v>
      </c>
      <c r="R8969" t="s">
        <v>333</v>
      </c>
      <c r="T8969" t="s">
        <v>89</v>
      </c>
      <c r="V8969" t="s">
        <v>251</v>
      </c>
      <c r="Y8969" t="s">
        <v>152</v>
      </c>
    </row>
    <row r="8970" spans="1:25" x14ac:dyDescent="0.45">
      <c r="A8970" t="s">
        <v>25</v>
      </c>
      <c r="B8970" t="s">
        <v>723</v>
      </c>
      <c r="C8970">
        <v>54605</v>
      </c>
      <c r="D8970">
        <v>1</v>
      </c>
      <c r="F8970">
        <v>2009</v>
      </c>
      <c r="G8970">
        <v>5621</v>
      </c>
      <c r="H8970">
        <v>5531.2</v>
      </c>
      <c r="I8970">
        <v>135675.94</v>
      </c>
      <c r="M8970">
        <v>87315.009000000005</v>
      </c>
      <c r="N8970">
        <v>5.9799999999999999E-2</v>
      </c>
      <c r="O8970">
        <v>16.344000000000001</v>
      </c>
      <c r="P8970">
        <v>2.24E-2</v>
      </c>
      <c r="Q8970">
        <v>1462909.4979999999</v>
      </c>
      <c r="R8970" t="s">
        <v>333</v>
      </c>
      <c r="S8970" t="s">
        <v>38</v>
      </c>
      <c r="T8970" t="s">
        <v>28</v>
      </c>
      <c r="V8970" t="s">
        <v>40</v>
      </c>
      <c r="Y8970" t="s">
        <v>69</v>
      </c>
    </row>
    <row r="8971" spans="1:25" x14ac:dyDescent="0.45">
      <c r="A8971" t="s">
        <v>25</v>
      </c>
      <c r="B8971" t="s">
        <v>723</v>
      </c>
      <c r="C8971">
        <v>54605</v>
      </c>
      <c r="D8971">
        <v>1</v>
      </c>
      <c r="F8971">
        <v>2010</v>
      </c>
      <c r="G8971">
        <v>5904</v>
      </c>
      <c r="H8971">
        <v>5844.08</v>
      </c>
      <c r="I8971">
        <v>145703.21</v>
      </c>
      <c r="M8971">
        <v>93122.474000000002</v>
      </c>
      <c r="N8971">
        <v>5.9400000000000001E-2</v>
      </c>
      <c r="O8971">
        <v>17.600000000000001</v>
      </c>
      <c r="P8971">
        <v>2.3E-2</v>
      </c>
      <c r="Q8971">
        <v>1564972.699</v>
      </c>
      <c r="R8971" t="s">
        <v>333</v>
      </c>
      <c r="S8971" t="s">
        <v>38</v>
      </c>
      <c r="T8971" t="s">
        <v>28</v>
      </c>
      <c r="V8971" t="s">
        <v>40</v>
      </c>
      <c r="Y8971" t="s">
        <v>69</v>
      </c>
    </row>
    <row r="8972" spans="1:25" x14ac:dyDescent="0.45">
      <c r="A8972" t="s">
        <v>25</v>
      </c>
      <c r="B8972" t="s">
        <v>723</v>
      </c>
      <c r="C8972">
        <v>54605</v>
      </c>
      <c r="D8972">
        <v>1</v>
      </c>
      <c r="F8972">
        <v>2011</v>
      </c>
      <c r="G8972">
        <v>3213</v>
      </c>
      <c r="H8972">
        <v>3159.1</v>
      </c>
      <c r="I8972">
        <v>69555.399999999994</v>
      </c>
      <c r="M8972">
        <v>45773.252999999997</v>
      </c>
      <c r="N8972">
        <v>5.9499999999999997E-2</v>
      </c>
      <c r="O8972">
        <v>8.8179999999999996</v>
      </c>
      <c r="P8972">
        <v>2.3800000000000002E-2</v>
      </c>
      <c r="Q8972">
        <v>769209.07900000003</v>
      </c>
      <c r="R8972" t="s">
        <v>333</v>
      </c>
      <c r="S8972" t="s">
        <v>38</v>
      </c>
      <c r="T8972" t="s">
        <v>28</v>
      </c>
      <c r="V8972" t="s">
        <v>40</v>
      </c>
      <c r="Y8972" t="s">
        <v>69</v>
      </c>
    </row>
    <row r="8973" spans="1:25" x14ac:dyDescent="0.45">
      <c r="A8973" t="s">
        <v>25</v>
      </c>
      <c r="B8973" t="s">
        <v>723</v>
      </c>
      <c r="C8973">
        <v>54605</v>
      </c>
      <c r="D8973">
        <v>1</v>
      </c>
      <c r="F8973">
        <v>2012</v>
      </c>
      <c r="G8973">
        <v>2263</v>
      </c>
      <c r="H8973">
        <v>2216.63</v>
      </c>
      <c r="I8973">
        <v>47967.87</v>
      </c>
      <c r="M8973">
        <v>31600.866999999998</v>
      </c>
      <c r="N8973">
        <v>5.9799999999999999E-2</v>
      </c>
      <c r="O8973">
        <v>6.6219999999999999</v>
      </c>
      <c r="P8973">
        <v>2.64E-2</v>
      </c>
      <c r="Q8973">
        <v>530037.70200000005</v>
      </c>
      <c r="R8973" t="s">
        <v>333</v>
      </c>
      <c r="S8973" t="s">
        <v>38</v>
      </c>
      <c r="T8973" t="s">
        <v>28</v>
      </c>
      <c r="V8973" t="s">
        <v>40</v>
      </c>
      <c r="Y8973" t="s">
        <v>69</v>
      </c>
    </row>
    <row r="8974" spans="1:25" x14ac:dyDescent="0.45">
      <c r="A8974" t="s">
        <v>25</v>
      </c>
      <c r="B8974" t="s">
        <v>723</v>
      </c>
      <c r="C8974">
        <v>54605</v>
      </c>
      <c r="D8974">
        <v>1</v>
      </c>
      <c r="F8974">
        <v>2013</v>
      </c>
      <c r="G8974">
        <v>4416</v>
      </c>
      <c r="H8974">
        <v>4354.41</v>
      </c>
      <c r="I8974">
        <v>89616.61</v>
      </c>
      <c r="M8974">
        <v>60494.425000000003</v>
      </c>
      <c r="N8974">
        <v>5.9799999999999999E-2</v>
      </c>
      <c r="O8974">
        <v>12.709</v>
      </c>
      <c r="P8974">
        <v>2.5999999999999999E-2</v>
      </c>
      <c r="Q8974">
        <v>1012473.357</v>
      </c>
      <c r="R8974" t="s">
        <v>333</v>
      </c>
      <c r="S8974" t="s">
        <v>38</v>
      </c>
      <c r="T8974" t="s">
        <v>28</v>
      </c>
      <c r="V8974" t="s">
        <v>40</v>
      </c>
      <c r="Y8974" t="s">
        <v>69</v>
      </c>
    </row>
    <row r="8975" spans="1:25" x14ac:dyDescent="0.45">
      <c r="A8975" t="s">
        <v>25</v>
      </c>
      <c r="B8975" t="s">
        <v>723</v>
      </c>
      <c r="C8975">
        <v>54605</v>
      </c>
      <c r="D8975">
        <v>1</v>
      </c>
      <c r="F8975">
        <v>2014</v>
      </c>
      <c r="G8975">
        <v>264</v>
      </c>
      <c r="H8975">
        <v>244.85</v>
      </c>
      <c r="I8975">
        <v>4386.6099999999997</v>
      </c>
      <c r="M8975">
        <v>4058.951</v>
      </c>
      <c r="N8975">
        <v>8.1000000000000003E-2</v>
      </c>
      <c r="O8975">
        <v>0.71399999999999997</v>
      </c>
      <c r="P8975">
        <v>4.2999999999999997E-2</v>
      </c>
      <c r="Q8975">
        <v>50027.523000000001</v>
      </c>
      <c r="R8975" t="s">
        <v>333</v>
      </c>
      <c r="S8975" t="s">
        <v>38</v>
      </c>
      <c r="T8975" t="s">
        <v>28</v>
      </c>
      <c r="V8975" t="s">
        <v>40</v>
      </c>
      <c r="Y8975" t="s">
        <v>69</v>
      </c>
    </row>
    <row r="8976" spans="1:25" x14ac:dyDescent="0.45">
      <c r="A8976" t="s">
        <v>25</v>
      </c>
      <c r="B8976" t="s">
        <v>723</v>
      </c>
      <c r="C8976">
        <v>54605</v>
      </c>
      <c r="D8976">
        <v>1</v>
      </c>
      <c r="F8976">
        <v>2015</v>
      </c>
      <c r="G8976">
        <v>74</v>
      </c>
      <c r="H8976">
        <v>44.68</v>
      </c>
      <c r="I8976">
        <v>633.41</v>
      </c>
      <c r="M8976">
        <v>664.70100000000002</v>
      </c>
      <c r="N8976">
        <v>8.1000000000000003E-2</v>
      </c>
      <c r="O8976">
        <v>0.17100000000000001</v>
      </c>
      <c r="P8976">
        <v>8.6499999999999994E-2</v>
      </c>
      <c r="Q8976">
        <v>8192.384</v>
      </c>
      <c r="R8976" t="s">
        <v>333</v>
      </c>
      <c r="S8976" t="s">
        <v>38</v>
      </c>
      <c r="T8976" t="s">
        <v>28</v>
      </c>
      <c r="V8976" t="s">
        <v>40</v>
      </c>
      <c r="Y8976" t="s">
        <v>70</v>
      </c>
    </row>
    <row r="8977" spans="1:25" x14ac:dyDescent="0.45">
      <c r="A8977" t="s">
        <v>25</v>
      </c>
      <c r="B8977" t="s">
        <v>723</v>
      </c>
      <c r="C8977">
        <v>54605</v>
      </c>
      <c r="D8977">
        <v>1</v>
      </c>
      <c r="F8977">
        <v>2016</v>
      </c>
      <c r="G8977">
        <v>204</v>
      </c>
      <c r="H8977">
        <v>166.04</v>
      </c>
      <c r="I8977">
        <v>2962.8</v>
      </c>
      <c r="M8977">
        <v>2317.4679999999998</v>
      </c>
      <c r="N8977">
        <v>6.6400000000000001E-2</v>
      </c>
      <c r="O8977">
        <v>0.51700000000000002</v>
      </c>
      <c r="P8977">
        <v>3.9699999999999999E-2</v>
      </c>
      <c r="Q8977">
        <v>35242.11</v>
      </c>
      <c r="R8977" t="s">
        <v>333</v>
      </c>
      <c r="S8977" t="s">
        <v>38</v>
      </c>
      <c r="T8977" t="s">
        <v>28</v>
      </c>
      <c r="V8977" t="s">
        <v>40</v>
      </c>
      <c r="Y8977" t="s">
        <v>70</v>
      </c>
    </row>
    <row r="8978" spans="1:25" x14ac:dyDescent="0.45">
      <c r="A8978" t="s">
        <v>25</v>
      </c>
      <c r="B8978" t="s">
        <v>723</v>
      </c>
      <c r="C8978">
        <v>54605</v>
      </c>
      <c r="D8978">
        <v>1</v>
      </c>
      <c r="F8978">
        <v>2017</v>
      </c>
      <c r="G8978">
        <v>3272</v>
      </c>
      <c r="H8978">
        <v>3234.21</v>
      </c>
      <c r="I8978">
        <v>58886.64</v>
      </c>
      <c r="M8978">
        <v>40761.71</v>
      </c>
      <c r="N8978">
        <v>5.9400000000000001E-2</v>
      </c>
      <c r="O8978">
        <v>7.9429999999999996</v>
      </c>
      <c r="P8978">
        <v>2.3599999999999999E-2</v>
      </c>
      <c r="Q8978">
        <v>685862.89</v>
      </c>
      <c r="R8978" t="s">
        <v>333</v>
      </c>
      <c r="S8978" t="s">
        <v>38</v>
      </c>
      <c r="T8978" t="s">
        <v>28</v>
      </c>
      <c r="V8978" t="s">
        <v>40</v>
      </c>
      <c r="Y8978" t="s">
        <v>70</v>
      </c>
    </row>
    <row r="8979" spans="1:25" x14ac:dyDescent="0.45">
      <c r="A8979" t="s">
        <v>25</v>
      </c>
      <c r="B8979" t="s">
        <v>723</v>
      </c>
      <c r="C8979">
        <v>54605</v>
      </c>
      <c r="D8979">
        <v>1</v>
      </c>
      <c r="F8979">
        <v>2018</v>
      </c>
      <c r="G8979">
        <v>4845</v>
      </c>
      <c r="H8979">
        <v>4824.3500000000004</v>
      </c>
      <c r="I8979">
        <v>87799.75</v>
      </c>
      <c r="M8979">
        <v>60479.59</v>
      </c>
      <c r="N8979">
        <v>5.9299999999999999E-2</v>
      </c>
      <c r="O8979">
        <v>12.127000000000001</v>
      </c>
      <c r="P8979">
        <v>2.3900000000000001E-2</v>
      </c>
      <c r="Q8979">
        <v>1017690.894</v>
      </c>
      <c r="R8979" t="s">
        <v>333</v>
      </c>
      <c r="S8979" t="s">
        <v>38</v>
      </c>
      <c r="T8979" t="s">
        <v>28</v>
      </c>
      <c r="V8979" t="s">
        <v>40</v>
      </c>
      <c r="Y8979" t="s">
        <v>70</v>
      </c>
    </row>
    <row r="8980" spans="1:25" x14ac:dyDescent="0.45">
      <c r="A8980" t="s">
        <v>25</v>
      </c>
      <c r="B8980" t="s">
        <v>723</v>
      </c>
      <c r="C8980">
        <v>54605</v>
      </c>
      <c r="D8980">
        <v>1</v>
      </c>
      <c r="F8980">
        <v>2019</v>
      </c>
      <c r="G8980">
        <v>5535</v>
      </c>
      <c r="H8980">
        <v>5512.8</v>
      </c>
      <c r="I8980">
        <v>105369.63</v>
      </c>
      <c r="M8980">
        <v>71793.17</v>
      </c>
      <c r="N8980">
        <v>5.9400000000000001E-2</v>
      </c>
      <c r="O8980">
        <v>13.708</v>
      </c>
      <c r="P8980">
        <v>2.2800000000000001E-2</v>
      </c>
      <c r="Q8980">
        <v>1208028.4950000001</v>
      </c>
      <c r="R8980" t="s">
        <v>333</v>
      </c>
      <c r="S8980" t="s">
        <v>38</v>
      </c>
      <c r="T8980" t="s">
        <v>28</v>
      </c>
      <c r="V8980" t="s">
        <v>40</v>
      </c>
      <c r="Y8980" t="s">
        <v>70</v>
      </c>
    </row>
    <row r="8981" spans="1:25" x14ac:dyDescent="0.45">
      <c r="A8981" t="s">
        <v>25</v>
      </c>
      <c r="B8981" t="s">
        <v>723</v>
      </c>
      <c r="C8981">
        <v>54605</v>
      </c>
      <c r="D8981">
        <v>1</v>
      </c>
      <c r="F8981">
        <v>2020</v>
      </c>
      <c r="G8981">
        <v>4598</v>
      </c>
      <c r="H8981">
        <v>4579.91</v>
      </c>
      <c r="I8981">
        <v>85677.64</v>
      </c>
      <c r="M8981">
        <v>58569.66</v>
      </c>
      <c r="N8981">
        <v>5.9299999999999999E-2</v>
      </c>
      <c r="O8981">
        <v>11.157999999999999</v>
      </c>
      <c r="P8981">
        <v>2.2700000000000001E-2</v>
      </c>
      <c r="Q8981">
        <v>985538.77800000005</v>
      </c>
      <c r="R8981" t="s">
        <v>333</v>
      </c>
      <c r="S8981" t="s">
        <v>38</v>
      </c>
      <c r="T8981" t="s">
        <v>28</v>
      </c>
      <c r="V8981" t="s">
        <v>40</v>
      </c>
      <c r="Y8981" t="s">
        <v>70</v>
      </c>
    </row>
    <row r="8982" spans="1:25" x14ac:dyDescent="0.45">
      <c r="A8982" t="s">
        <v>25</v>
      </c>
      <c r="B8982" t="s">
        <v>723</v>
      </c>
      <c r="C8982">
        <v>54605</v>
      </c>
      <c r="D8982">
        <v>1</v>
      </c>
      <c r="F8982">
        <v>2021</v>
      </c>
      <c r="G8982">
        <v>5707</v>
      </c>
      <c r="H8982">
        <v>5679.36</v>
      </c>
      <c r="I8982">
        <v>109044.95</v>
      </c>
      <c r="M8982">
        <v>79889.998999999996</v>
      </c>
      <c r="N8982">
        <v>5.9299999999999999E-2</v>
      </c>
      <c r="O8982">
        <v>15.044</v>
      </c>
      <c r="P8982">
        <v>2.2499999999999999E-2</v>
      </c>
      <c r="Q8982">
        <v>1344309.5290000001</v>
      </c>
      <c r="R8982" t="s">
        <v>333</v>
      </c>
      <c r="S8982" t="s">
        <v>38</v>
      </c>
      <c r="T8982" t="s">
        <v>28</v>
      </c>
      <c r="V8982" t="s">
        <v>40</v>
      </c>
      <c r="Y8982" t="s">
        <v>70</v>
      </c>
    </row>
    <row r="8983" spans="1:25" x14ac:dyDescent="0.45">
      <c r="A8983" t="s">
        <v>25</v>
      </c>
      <c r="B8983" t="s">
        <v>723</v>
      </c>
      <c r="C8983">
        <v>54605</v>
      </c>
      <c r="D8983">
        <v>1</v>
      </c>
      <c r="F8983">
        <v>2022</v>
      </c>
      <c r="G8983">
        <v>4182</v>
      </c>
      <c r="H8983">
        <v>4158.7299999999996</v>
      </c>
      <c r="I8983">
        <v>72839.11</v>
      </c>
      <c r="M8983">
        <v>48863.847000000002</v>
      </c>
      <c r="N8983">
        <v>5.9400000000000001E-2</v>
      </c>
      <c r="O8983">
        <v>9.3170000000000002</v>
      </c>
      <c r="P8983">
        <v>2.2700000000000001E-2</v>
      </c>
      <c r="Q8983">
        <v>822259.75</v>
      </c>
      <c r="R8983" t="s">
        <v>333</v>
      </c>
      <c r="S8983" t="s">
        <v>38</v>
      </c>
      <c r="T8983" t="s">
        <v>28</v>
      </c>
      <c r="V8983" t="s">
        <v>40</v>
      </c>
      <c r="Y8983" t="s">
        <v>70</v>
      </c>
    </row>
    <row r="8984" spans="1:25" x14ac:dyDescent="0.45">
      <c r="A8984" t="s">
        <v>25</v>
      </c>
      <c r="B8984" t="s">
        <v>723</v>
      </c>
      <c r="C8984">
        <v>54605</v>
      </c>
      <c r="D8984">
        <v>1</v>
      </c>
      <c r="F8984">
        <v>2023</v>
      </c>
      <c r="G8984">
        <v>7083</v>
      </c>
      <c r="H8984">
        <v>7072.94</v>
      </c>
      <c r="I8984">
        <v>128143</v>
      </c>
      <c r="M8984">
        <v>87693.539000000004</v>
      </c>
      <c r="N8984">
        <v>5.9400000000000001E-2</v>
      </c>
      <c r="O8984">
        <v>17.602</v>
      </c>
      <c r="P8984">
        <v>2.3900000000000001E-2</v>
      </c>
      <c r="Q8984">
        <v>1475589.9839999999</v>
      </c>
      <c r="R8984" t="s">
        <v>333</v>
      </c>
      <c r="S8984" t="s">
        <v>38</v>
      </c>
      <c r="T8984" t="s">
        <v>28</v>
      </c>
      <c r="V8984" t="s">
        <v>40</v>
      </c>
      <c r="Y8984" t="s">
        <v>70</v>
      </c>
    </row>
    <row r="8985" spans="1:25" x14ac:dyDescent="0.45">
      <c r="A8985" t="s">
        <v>25</v>
      </c>
      <c r="B8985" t="s">
        <v>723</v>
      </c>
      <c r="C8985">
        <v>54605</v>
      </c>
      <c r="D8985">
        <v>1</v>
      </c>
      <c r="F8985">
        <v>2024</v>
      </c>
      <c r="G8985">
        <v>3717</v>
      </c>
      <c r="H8985">
        <v>3708.34</v>
      </c>
      <c r="I8985">
        <v>67310.12</v>
      </c>
      <c r="M8985">
        <v>45976.923000000003</v>
      </c>
      <c r="N8985">
        <v>5.9400000000000001E-2</v>
      </c>
      <c r="O8985">
        <v>9.1189999999999998</v>
      </c>
      <c r="P8985">
        <v>2.3699999999999999E-2</v>
      </c>
      <c r="Q8985">
        <v>773677.81200000003</v>
      </c>
      <c r="R8985" t="s">
        <v>333</v>
      </c>
      <c r="S8985" t="s">
        <v>38</v>
      </c>
      <c r="T8985" t="s">
        <v>28</v>
      </c>
      <c r="V8985" t="s">
        <v>40</v>
      </c>
      <c r="Y8985" t="s">
        <v>70</v>
      </c>
    </row>
    <row r="8986" spans="1:25" x14ac:dyDescent="0.45">
      <c r="A8986" t="s">
        <v>274</v>
      </c>
      <c r="B8986" t="s">
        <v>724</v>
      </c>
      <c r="C8986">
        <v>54640</v>
      </c>
      <c r="D8986">
        <v>1001</v>
      </c>
      <c r="F8986">
        <v>2009</v>
      </c>
      <c r="G8986">
        <v>373</v>
      </c>
      <c r="H8986">
        <v>338.64</v>
      </c>
      <c r="I8986">
        <v>25081.15</v>
      </c>
      <c r="K8986">
        <v>0.81299999999999994</v>
      </c>
      <c r="L8986">
        <v>5.1999999999999998E-3</v>
      </c>
      <c r="M8986">
        <v>19336.994999999999</v>
      </c>
      <c r="N8986">
        <v>6.2100000000000002E-2</v>
      </c>
      <c r="O8986">
        <v>5.4669999999999996</v>
      </c>
      <c r="P8986">
        <v>4.7899999999999998E-2</v>
      </c>
      <c r="Q8986">
        <v>307990.864</v>
      </c>
      <c r="R8986" t="s">
        <v>333</v>
      </c>
      <c r="S8986" t="s">
        <v>38</v>
      </c>
      <c r="T8986" t="s">
        <v>89</v>
      </c>
      <c r="V8986" t="s">
        <v>40</v>
      </c>
      <c r="Y8986" t="s">
        <v>103</v>
      </c>
    </row>
    <row r="8987" spans="1:25" x14ac:dyDescent="0.45">
      <c r="A8987" t="s">
        <v>274</v>
      </c>
      <c r="B8987" t="s">
        <v>724</v>
      </c>
      <c r="C8987">
        <v>54640</v>
      </c>
      <c r="D8987">
        <v>1001</v>
      </c>
      <c r="F8987">
        <v>2010</v>
      </c>
      <c r="G8987">
        <v>1576</v>
      </c>
      <c r="H8987">
        <v>1495.55</v>
      </c>
      <c r="I8987">
        <v>113086.37</v>
      </c>
      <c r="K8987">
        <v>0.69699999999999995</v>
      </c>
      <c r="L8987">
        <v>1.4E-3</v>
      </c>
      <c r="M8987">
        <v>81201.126999999993</v>
      </c>
      <c r="N8987">
        <v>5.9299999999999999E-2</v>
      </c>
      <c r="O8987">
        <v>18.492999999999999</v>
      </c>
      <c r="P8987">
        <v>3.3799999999999997E-2</v>
      </c>
      <c r="Q8987">
        <v>1360003.4580000001</v>
      </c>
      <c r="R8987" t="s">
        <v>333</v>
      </c>
      <c r="S8987" t="s">
        <v>38</v>
      </c>
      <c r="T8987" t="s">
        <v>89</v>
      </c>
      <c r="V8987" t="s">
        <v>40</v>
      </c>
      <c r="Y8987" t="s">
        <v>103</v>
      </c>
    </row>
    <row r="8988" spans="1:25" x14ac:dyDescent="0.45">
      <c r="A8988" t="s">
        <v>274</v>
      </c>
      <c r="B8988" t="s">
        <v>724</v>
      </c>
      <c r="C8988">
        <v>54640</v>
      </c>
      <c r="D8988">
        <v>1001</v>
      </c>
      <c r="F8988">
        <v>2011</v>
      </c>
      <c r="G8988">
        <v>1635</v>
      </c>
      <c r="H8988">
        <v>1560.92</v>
      </c>
      <c r="I8988">
        <v>118906.95</v>
      </c>
      <c r="K8988">
        <v>0.45</v>
      </c>
      <c r="L8988">
        <v>1.1000000000000001E-3</v>
      </c>
      <c r="M8988">
        <v>84748.646999999997</v>
      </c>
      <c r="N8988">
        <v>5.8999999999999997E-2</v>
      </c>
      <c r="O8988">
        <v>17.937999999999999</v>
      </c>
      <c r="P8988">
        <v>3.1600000000000003E-2</v>
      </c>
      <c r="Q8988">
        <v>1425638.892</v>
      </c>
      <c r="R8988" t="s">
        <v>333</v>
      </c>
      <c r="S8988" t="s">
        <v>38</v>
      </c>
      <c r="T8988" t="s">
        <v>89</v>
      </c>
      <c r="V8988" t="s">
        <v>40</v>
      </c>
      <c r="Y8988" t="s">
        <v>103</v>
      </c>
    </row>
    <row r="8989" spans="1:25" x14ac:dyDescent="0.45">
      <c r="A8989" t="s">
        <v>274</v>
      </c>
      <c r="B8989" t="s">
        <v>724</v>
      </c>
      <c r="C8989">
        <v>54640</v>
      </c>
      <c r="D8989">
        <v>1001</v>
      </c>
      <c r="F8989">
        <v>2012</v>
      </c>
      <c r="G8989">
        <v>2796</v>
      </c>
      <c r="H8989">
        <v>2666.69</v>
      </c>
      <c r="I8989">
        <v>210990.26</v>
      </c>
      <c r="K8989">
        <v>1.1739999999999999</v>
      </c>
      <c r="L8989">
        <v>1.2999999999999999E-3</v>
      </c>
      <c r="M8989">
        <v>150345.55600000001</v>
      </c>
      <c r="N8989">
        <v>5.9200000000000003E-2</v>
      </c>
      <c r="O8989">
        <v>34.334000000000003</v>
      </c>
      <c r="P8989">
        <v>3.3599999999999998E-2</v>
      </c>
      <c r="Q8989">
        <v>2520820.3659999999</v>
      </c>
      <c r="R8989" t="s">
        <v>333</v>
      </c>
      <c r="S8989" t="s">
        <v>38</v>
      </c>
      <c r="T8989" t="s">
        <v>89</v>
      </c>
      <c r="V8989" t="s">
        <v>40</v>
      </c>
      <c r="Y8989" t="s">
        <v>283</v>
      </c>
    </row>
    <row r="8990" spans="1:25" x14ac:dyDescent="0.45">
      <c r="A8990" t="s">
        <v>274</v>
      </c>
      <c r="B8990" t="s">
        <v>724</v>
      </c>
      <c r="C8990">
        <v>54640</v>
      </c>
      <c r="D8990">
        <v>1001</v>
      </c>
      <c r="F8990">
        <v>2013</v>
      </c>
      <c r="G8990">
        <v>2060</v>
      </c>
      <c r="H8990">
        <v>1929.06</v>
      </c>
      <c r="I8990">
        <v>152591.84</v>
      </c>
      <c r="K8990">
        <v>0.63300000000000001</v>
      </c>
      <c r="L8990">
        <v>1.1000000000000001E-3</v>
      </c>
      <c r="M8990">
        <v>108505.40700000001</v>
      </c>
      <c r="N8990">
        <v>5.91E-2</v>
      </c>
      <c r="O8990">
        <v>26.661999999999999</v>
      </c>
      <c r="P8990">
        <v>3.6799999999999999E-2</v>
      </c>
      <c r="Q8990">
        <v>1823810.632</v>
      </c>
      <c r="R8990" t="s">
        <v>333</v>
      </c>
      <c r="S8990" t="s">
        <v>38</v>
      </c>
      <c r="T8990" t="s">
        <v>89</v>
      </c>
      <c r="V8990" t="s">
        <v>40</v>
      </c>
      <c r="Y8990" t="s">
        <v>283</v>
      </c>
    </row>
    <row r="8991" spans="1:25" x14ac:dyDescent="0.45">
      <c r="A8991" t="s">
        <v>274</v>
      </c>
      <c r="B8991" t="s">
        <v>724</v>
      </c>
      <c r="C8991">
        <v>54640</v>
      </c>
      <c r="D8991">
        <v>1001</v>
      </c>
      <c r="F8991">
        <v>2014</v>
      </c>
      <c r="G8991">
        <v>3391</v>
      </c>
      <c r="H8991">
        <v>3213.2</v>
      </c>
      <c r="I8991">
        <v>257819.92</v>
      </c>
      <c r="K8991">
        <v>1.6060000000000001</v>
      </c>
      <c r="L8991">
        <v>1.4E-3</v>
      </c>
      <c r="M8991">
        <v>187408.663</v>
      </c>
      <c r="N8991">
        <v>6.0400000000000002E-2</v>
      </c>
      <c r="O8991">
        <v>50.152000000000001</v>
      </c>
      <c r="P8991">
        <v>3.8699999999999998E-2</v>
      </c>
      <c r="Q8991">
        <v>3077067.236</v>
      </c>
      <c r="R8991" t="s">
        <v>333</v>
      </c>
      <c r="S8991" t="s">
        <v>38</v>
      </c>
      <c r="T8991" t="s">
        <v>89</v>
      </c>
      <c r="V8991" t="s">
        <v>40</v>
      </c>
      <c r="Y8991" t="s">
        <v>283</v>
      </c>
    </row>
    <row r="8992" spans="1:25" x14ac:dyDescent="0.45">
      <c r="A8992" t="s">
        <v>274</v>
      </c>
      <c r="B8992" t="s">
        <v>724</v>
      </c>
      <c r="C8992">
        <v>54640</v>
      </c>
      <c r="D8992">
        <v>1001</v>
      </c>
      <c r="F8992">
        <v>2015</v>
      </c>
      <c r="G8992">
        <v>4937</v>
      </c>
      <c r="H8992">
        <v>4877.51</v>
      </c>
      <c r="I8992">
        <v>418692.66</v>
      </c>
      <c r="K8992">
        <v>2.8069999999999999</v>
      </c>
      <c r="L8992">
        <v>1.6000000000000001E-3</v>
      </c>
      <c r="M8992">
        <v>294959.16399999999</v>
      </c>
      <c r="N8992">
        <v>5.9400000000000001E-2</v>
      </c>
      <c r="O8992">
        <v>49.161000000000001</v>
      </c>
      <c r="P8992">
        <v>2.1399999999999999E-2</v>
      </c>
      <c r="Q8992">
        <v>4934157.4819999998</v>
      </c>
      <c r="R8992" t="s">
        <v>333</v>
      </c>
      <c r="S8992" t="s">
        <v>38</v>
      </c>
      <c r="T8992" t="s">
        <v>89</v>
      </c>
      <c r="V8992" t="s">
        <v>40</v>
      </c>
      <c r="Y8992" t="s">
        <v>297</v>
      </c>
    </row>
    <row r="8993" spans="1:25" x14ac:dyDescent="0.45">
      <c r="A8993" t="s">
        <v>274</v>
      </c>
      <c r="B8993" t="s">
        <v>724</v>
      </c>
      <c r="C8993">
        <v>54640</v>
      </c>
      <c r="D8993">
        <v>1001</v>
      </c>
      <c r="F8993">
        <v>2016</v>
      </c>
      <c r="G8993">
        <v>4682</v>
      </c>
      <c r="H8993">
        <v>4634.75</v>
      </c>
      <c r="I8993">
        <v>398384.7</v>
      </c>
      <c r="K8993">
        <v>1.6479999999999999</v>
      </c>
      <c r="L8993">
        <v>1.1000000000000001E-3</v>
      </c>
      <c r="M8993">
        <v>278685.7</v>
      </c>
      <c r="N8993">
        <v>5.91E-2</v>
      </c>
      <c r="O8993">
        <v>41.71</v>
      </c>
      <c r="P8993">
        <v>1.8800000000000001E-2</v>
      </c>
      <c r="Q8993">
        <v>4684119.82</v>
      </c>
      <c r="R8993" t="s">
        <v>333</v>
      </c>
      <c r="S8993" t="s">
        <v>38</v>
      </c>
      <c r="T8993" t="s">
        <v>89</v>
      </c>
      <c r="V8993" t="s">
        <v>40</v>
      </c>
      <c r="Y8993" t="s">
        <v>297</v>
      </c>
    </row>
    <row r="8994" spans="1:25" x14ac:dyDescent="0.45">
      <c r="A8994" t="s">
        <v>274</v>
      </c>
      <c r="B8994" t="s">
        <v>724</v>
      </c>
      <c r="C8994">
        <v>54640</v>
      </c>
      <c r="D8994">
        <v>1001</v>
      </c>
      <c r="F8994">
        <v>2017</v>
      </c>
      <c r="G8994">
        <v>3886</v>
      </c>
      <c r="H8994">
        <v>3828.87</v>
      </c>
      <c r="I8994">
        <v>321205.64</v>
      </c>
      <c r="K8994">
        <v>1.6279999999999999</v>
      </c>
      <c r="L8994">
        <v>1.1999999999999999E-3</v>
      </c>
      <c r="M8994">
        <v>226081.253</v>
      </c>
      <c r="N8994">
        <v>5.9200000000000003E-2</v>
      </c>
      <c r="O8994">
        <v>34.597000000000001</v>
      </c>
      <c r="P8994">
        <v>1.95E-2</v>
      </c>
      <c r="Q8994">
        <v>3793535.73</v>
      </c>
      <c r="R8994" t="s">
        <v>333</v>
      </c>
      <c r="S8994" t="s">
        <v>38</v>
      </c>
      <c r="T8994" t="s">
        <v>89</v>
      </c>
      <c r="V8994" t="s">
        <v>40</v>
      </c>
      <c r="Y8994" t="s">
        <v>299</v>
      </c>
    </row>
    <row r="8995" spans="1:25" x14ac:dyDescent="0.45">
      <c r="A8995" t="s">
        <v>274</v>
      </c>
      <c r="B8995" t="s">
        <v>724</v>
      </c>
      <c r="C8995">
        <v>54640</v>
      </c>
      <c r="D8995">
        <v>1001</v>
      </c>
      <c r="F8995">
        <v>2018</v>
      </c>
      <c r="G8995">
        <v>3307</v>
      </c>
      <c r="H8995">
        <v>3221.83</v>
      </c>
      <c r="I8995">
        <v>267617.65999999997</v>
      </c>
      <c r="K8995">
        <v>2.7280000000000002</v>
      </c>
      <c r="L8995">
        <v>2.0999999999999999E-3</v>
      </c>
      <c r="M8995">
        <v>190415.19899999999</v>
      </c>
      <c r="N8995">
        <v>5.9700000000000003E-2</v>
      </c>
      <c r="O8995">
        <v>29.495999999999999</v>
      </c>
      <c r="P8995">
        <v>2.1000000000000001E-2</v>
      </c>
      <c r="Q8995">
        <v>3165131.7829999998</v>
      </c>
      <c r="R8995" t="s">
        <v>333</v>
      </c>
      <c r="S8995" t="s">
        <v>38</v>
      </c>
      <c r="T8995" t="s">
        <v>89</v>
      </c>
      <c r="V8995" t="s">
        <v>40</v>
      </c>
      <c r="Y8995" t="s">
        <v>299</v>
      </c>
    </row>
    <row r="8996" spans="1:25" x14ac:dyDescent="0.45">
      <c r="A8996" t="s">
        <v>274</v>
      </c>
      <c r="B8996" t="s">
        <v>724</v>
      </c>
      <c r="C8996">
        <v>54640</v>
      </c>
      <c r="D8996">
        <v>1001</v>
      </c>
      <c r="F8996">
        <v>2019</v>
      </c>
      <c r="G8996">
        <v>1622</v>
      </c>
      <c r="H8996">
        <v>1527.56</v>
      </c>
      <c r="I8996">
        <v>119448.09</v>
      </c>
      <c r="K8996">
        <v>0.439</v>
      </c>
      <c r="L8996">
        <v>1E-3</v>
      </c>
      <c r="M8996">
        <v>86895.724000000002</v>
      </c>
      <c r="N8996">
        <v>5.8999999999999997E-2</v>
      </c>
      <c r="O8996">
        <v>14.147</v>
      </c>
      <c r="P8996">
        <v>2.3300000000000001E-2</v>
      </c>
      <c r="Q8996">
        <v>1462191.5360000001</v>
      </c>
      <c r="R8996" t="s">
        <v>333</v>
      </c>
      <c r="S8996" t="s">
        <v>38</v>
      </c>
      <c r="T8996" t="s">
        <v>89</v>
      </c>
      <c r="V8996" t="s">
        <v>40</v>
      </c>
      <c r="Y8996" t="s">
        <v>299</v>
      </c>
    </row>
    <row r="8997" spans="1:25" x14ac:dyDescent="0.45">
      <c r="A8997" t="s">
        <v>274</v>
      </c>
      <c r="B8997" t="s">
        <v>724</v>
      </c>
      <c r="C8997">
        <v>54640</v>
      </c>
      <c r="D8997">
        <v>1001</v>
      </c>
      <c r="F8997">
        <v>2020</v>
      </c>
      <c r="G8997">
        <v>1109</v>
      </c>
      <c r="H8997">
        <v>1055.55</v>
      </c>
      <c r="I8997">
        <v>81991</v>
      </c>
      <c r="K8997">
        <v>0.29899999999999999</v>
      </c>
      <c r="L8997">
        <v>1E-3</v>
      </c>
      <c r="M8997">
        <v>59143.822999999997</v>
      </c>
      <c r="N8997">
        <v>5.8999999999999997E-2</v>
      </c>
      <c r="O8997">
        <v>9.3290000000000006</v>
      </c>
      <c r="P8997">
        <v>2.4400000000000002E-2</v>
      </c>
      <c r="Q8997">
        <v>995228.60699999996</v>
      </c>
      <c r="R8997" t="s">
        <v>333</v>
      </c>
      <c r="S8997" t="s">
        <v>38</v>
      </c>
      <c r="T8997" t="s">
        <v>89</v>
      </c>
      <c r="V8997" t="s">
        <v>40</v>
      </c>
      <c r="Y8997" t="s">
        <v>147</v>
      </c>
    </row>
    <row r="8998" spans="1:25" x14ac:dyDescent="0.45">
      <c r="A8998" t="s">
        <v>274</v>
      </c>
      <c r="B8998" t="s">
        <v>724</v>
      </c>
      <c r="C8998">
        <v>54640</v>
      </c>
      <c r="D8998">
        <v>1001</v>
      </c>
      <c r="F8998">
        <v>2021</v>
      </c>
      <c r="G8998">
        <v>1296</v>
      </c>
      <c r="H8998">
        <v>1236</v>
      </c>
      <c r="I8998">
        <v>94930.79</v>
      </c>
      <c r="K8998">
        <v>0.34699999999999998</v>
      </c>
      <c r="L8998">
        <v>1E-3</v>
      </c>
      <c r="M8998">
        <v>68795.004000000001</v>
      </c>
      <c r="N8998">
        <v>5.8999999999999997E-2</v>
      </c>
      <c r="O8998">
        <v>10.909000000000001</v>
      </c>
      <c r="P8998">
        <v>2.3199999999999998E-2</v>
      </c>
      <c r="Q8998">
        <v>1157573.827</v>
      </c>
      <c r="R8998" t="s">
        <v>333</v>
      </c>
      <c r="S8998" t="s">
        <v>38</v>
      </c>
      <c r="T8998" t="s">
        <v>89</v>
      </c>
      <c r="V8998" t="s">
        <v>40</v>
      </c>
      <c r="Y8998" t="s">
        <v>152</v>
      </c>
    </row>
    <row r="8999" spans="1:25" x14ac:dyDescent="0.45">
      <c r="A8999" t="s">
        <v>274</v>
      </c>
      <c r="B8999" t="s">
        <v>724</v>
      </c>
      <c r="C8999">
        <v>54640</v>
      </c>
      <c r="D8999">
        <v>1001</v>
      </c>
      <c r="F8999">
        <v>2022</v>
      </c>
      <c r="G8999">
        <v>1763</v>
      </c>
      <c r="H8999">
        <v>1703.95</v>
      </c>
      <c r="I8999">
        <v>127560.68</v>
      </c>
      <c r="K8999">
        <v>0.749</v>
      </c>
      <c r="L8999">
        <v>1.4E-3</v>
      </c>
      <c r="M8999">
        <v>93788.142999999996</v>
      </c>
      <c r="N8999">
        <v>5.9299999999999999E-2</v>
      </c>
      <c r="O8999">
        <v>15.577999999999999</v>
      </c>
      <c r="P8999">
        <v>2.29E-2</v>
      </c>
      <c r="Q8999">
        <v>1572128.352</v>
      </c>
      <c r="R8999" t="s">
        <v>333</v>
      </c>
      <c r="S8999" t="s">
        <v>38</v>
      </c>
      <c r="T8999" t="s">
        <v>89</v>
      </c>
      <c r="V8999" t="s">
        <v>40</v>
      </c>
      <c r="Y8999" t="s">
        <v>152</v>
      </c>
    </row>
    <row r="9000" spans="1:25" x14ac:dyDescent="0.45">
      <c r="A9000" t="s">
        <v>274</v>
      </c>
      <c r="B9000" t="s">
        <v>724</v>
      </c>
      <c r="C9000">
        <v>54640</v>
      </c>
      <c r="D9000">
        <v>1001</v>
      </c>
      <c r="F9000">
        <v>2023</v>
      </c>
      <c r="G9000">
        <v>1135</v>
      </c>
      <c r="H9000">
        <v>1105.1300000000001</v>
      </c>
      <c r="I9000">
        <v>83470.66</v>
      </c>
      <c r="K9000">
        <v>0.53400000000000003</v>
      </c>
      <c r="L9000">
        <v>1.4E-3</v>
      </c>
      <c r="M9000">
        <v>60796.101999999999</v>
      </c>
      <c r="N9000">
        <v>5.9299999999999999E-2</v>
      </c>
      <c r="O9000">
        <v>9.7189999999999994</v>
      </c>
      <c r="P9000">
        <v>2.29E-2</v>
      </c>
      <c r="Q9000">
        <v>1017873.928</v>
      </c>
      <c r="R9000" t="s">
        <v>333</v>
      </c>
      <c r="S9000" t="s">
        <v>38</v>
      </c>
      <c r="T9000" t="s">
        <v>89</v>
      </c>
      <c r="V9000" t="s">
        <v>40</v>
      </c>
      <c r="Y9000" t="s">
        <v>152</v>
      </c>
    </row>
    <row r="9001" spans="1:25" x14ac:dyDescent="0.45">
      <c r="A9001" t="s">
        <v>274</v>
      </c>
      <c r="B9001" t="s">
        <v>724</v>
      </c>
      <c r="C9001">
        <v>54640</v>
      </c>
      <c r="D9001">
        <v>1001</v>
      </c>
      <c r="F9001">
        <v>2024</v>
      </c>
      <c r="G9001">
        <v>360</v>
      </c>
      <c r="H9001">
        <v>337.52</v>
      </c>
      <c r="I9001">
        <v>24246.38</v>
      </c>
      <c r="K9001">
        <v>9.8000000000000004E-2</v>
      </c>
      <c r="L9001">
        <v>1E-3</v>
      </c>
      <c r="M9001">
        <v>18156.23</v>
      </c>
      <c r="N9001">
        <v>5.96E-2</v>
      </c>
      <c r="O9001">
        <v>3.629</v>
      </c>
      <c r="P9001">
        <v>3.0800000000000001E-2</v>
      </c>
      <c r="Q9001">
        <v>302628.777</v>
      </c>
      <c r="R9001" t="s">
        <v>333</v>
      </c>
      <c r="S9001" t="s">
        <v>38</v>
      </c>
      <c r="T9001" t="s">
        <v>89</v>
      </c>
      <c r="V9001" t="s">
        <v>40</v>
      </c>
      <c r="Y9001" t="s">
        <v>152</v>
      </c>
    </row>
    <row r="9002" spans="1:25" x14ac:dyDescent="0.45">
      <c r="A9002" t="s">
        <v>274</v>
      </c>
      <c r="B9002" t="s">
        <v>724</v>
      </c>
      <c r="C9002">
        <v>54640</v>
      </c>
      <c r="D9002">
        <v>2001</v>
      </c>
      <c r="F9002">
        <v>2009</v>
      </c>
      <c r="G9002">
        <v>364</v>
      </c>
      <c r="H9002">
        <v>330.27</v>
      </c>
      <c r="I9002">
        <v>24397.57</v>
      </c>
      <c r="K9002">
        <v>0.74399999999999999</v>
      </c>
      <c r="L9002">
        <v>4.7000000000000002E-3</v>
      </c>
      <c r="M9002">
        <v>18794.338</v>
      </c>
      <c r="N9002">
        <v>6.1800000000000001E-2</v>
      </c>
      <c r="O9002">
        <v>5.19</v>
      </c>
      <c r="P9002">
        <v>4.2900000000000001E-2</v>
      </c>
      <c r="Q9002">
        <v>300450.14600000001</v>
      </c>
      <c r="R9002" t="s">
        <v>333</v>
      </c>
      <c r="S9002" t="s">
        <v>38</v>
      </c>
      <c r="T9002" t="s">
        <v>89</v>
      </c>
      <c r="V9002" t="s">
        <v>40</v>
      </c>
      <c r="Y9002" t="s">
        <v>103</v>
      </c>
    </row>
    <row r="9003" spans="1:25" x14ac:dyDescent="0.45">
      <c r="A9003" t="s">
        <v>274</v>
      </c>
      <c r="B9003" t="s">
        <v>724</v>
      </c>
      <c r="C9003">
        <v>54640</v>
      </c>
      <c r="D9003">
        <v>2001</v>
      </c>
      <c r="F9003">
        <v>2010</v>
      </c>
      <c r="G9003">
        <v>1449</v>
      </c>
      <c r="H9003">
        <v>1380.72</v>
      </c>
      <c r="I9003">
        <v>103540.34</v>
      </c>
      <c r="K9003">
        <v>0.69399999999999995</v>
      </c>
      <c r="L9003">
        <v>1.5E-3</v>
      </c>
      <c r="M9003">
        <v>74834.048999999999</v>
      </c>
      <c r="N9003">
        <v>5.9299999999999999E-2</v>
      </c>
      <c r="O9003">
        <v>18.251999999999999</v>
      </c>
      <c r="P9003">
        <v>3.32E-2</v>
      </c>
      <c r="Q9003">
        <v>1252259.165</v>
      </c>
      <c r="R9003" t="s">
        <v>333</v>
      </c>
      <c r="S9003" t="s">
        <v>38</v>
      </c>
      <c r="T9003" t="s">
        <v>89</v>
      </c>
      <c r="V9003" t="s">
        <v>40</v>
      </c>
      <c r="Y9003" t="s">
        <v>103</v>
      </c>
    </row>
    <row r="9004" spans="1:25" x14ac:dyDescent="0.45">
      <c r="A9004" t="s">
        <v>274</v>
      </c>
      <c r="B9004" t="s">
        <v>724</v>
      </c>
      <c r="C9004">
        <v>54640</v>
      </c>
      <c r="D9004">
        <v>2001</v>
      </c>
      <c r="F9004">
        <v>2011</v>
      </c>
      <c r="G9004">
        <v>1506</v>
      </c>
      <c r="H9004">
        <v>1430.13</v>
      </c>
      <c r="I9004">
        <v>109200.33</v>
      </c>
      <c r="K9004">
        <v>0.45500000000000002</v>
      </c>
      <c r="L9004">
        <v>1.1000000000000001E-3</v>
      </c>
      <c r="M9004">
        <v>77940.635999999999</v>
      </c>
      <c r="N9004">
        <v>5.91E-2</v>
      </c>
      <c r="O9004">
        <v>18.812999999999999</v>
      </c>
      <c r="P9004">
        <v>3.3399999999999999E-2</v>
      </c>
      <c r="Q9004">
        <v>1310177.8959999999</v>
      </c>
      <c r="R9004" t="s">
        <v>333</v>
      </c>
      <c r="S9004" t="s">
        <v>38</v>
      </c>
      <c r="T9004" t="s">
        <v>89</v>
      </c>
      <c r="V9004" t="s">
        <v>40</v>
      </c>
      <c r="Y9004" t="s">
        <v>103</v>
      </c>
    </row>
    <row r="9005" spans="1:25" x14ac:dyDescent="0.45">
      <c r="A9005" t="s">
        <v>274</v>
      </c>
      <c r="B9005" t="s">
        <v>724</v>
      </c>
      <c r="C9005">
        <v>54640</v>
      </c>
      <c r="D9005">
        <v>2001</v>
      </c>
      <c r="F9005">
        <v>2012</v>
      </c>
      <c r="G9005">
        <v>2559</v>
      </c>
      <c r="H9005">
        <v>2440.98</v>
      </c>
      <c r="I9005">
        <v>191592.47</v>
      </c>
      <c r="K9005">
        <v>1.0149999999999999</v>
      </c>
      <c r="L9005">
        <v>1.2999999999999999E-3</v>
      </c>
      <c r="M9005">
        <v>136505.57699999999</v>
      </c>
      <c r="N9005">
        <v>5.9200000000000003E-2</v>
      </c>
      <c r="O9005">
        <v>34.76</v>
      </c>
      <c r="P9005">
        <v>3.49E-2</v>
      </c>
      <c r="Q9005">
        <v>2289809.7650000001</v>
      </c>
      <c r="R9005" t="s">
        <v>333</v>
      </c>
      <c r="S9005" t="s">
        <v>38</v>
      </c>
      <c r="T9005" t="s">
        <v>89</v>
      </c>
      <c r="V9005" t="s">
        <v>40</v>
      </c>
      <c r="Y9005" t="s">
        <v>283</v>
      </c>
    </row>
    <row r="9006" spans="1:25" x14ac:dyDescent="0.45">
      <c r="A9006" t="s">
        <v>274</v>
      </c>
      <c r="B9006" t="s">
        <v>724</v>
      </c>
      <c r="C9006">
        <v>54640</v>
      </c>
      <c r="D9006">
        <v>2001</v>
      </c>
      <c r="F9006">
        <v>2013</v>
      </c>
      <c r="G9006">
        <v>2011</v>
      </c>
      <c r="H9006">
        <v>1882.01</v>
      </c>
      <c r="I9006">
        <v>147579.09</v>
      </c>
      <c r="K9006">
        <v>0.61</v>
      </c>
      <c r="L9006">
        <v>1.1000000000000001E-3</v>
      </c>
      <c r="M9006">
        <v>105875.63499999999</v>
      </c>
      <c r="N9006">
        <v>5.91E-2</v>
      </c>
      <c r="O9006">
        <v>28.707000000000001</v>
      </c>
      <c r="P9006">
        <v>3.8399999999999997E-2</v>
      </c>
      <c r="Q9006">
        <v>1779779.6629999999</v>
      </c>
      <c r="R9006" t="s">
        <v>333</v>
      </c>
      <c r="S9006" t="s">
        <v>38</v>
      </c>
      <c r="T9006" t="s">
        <v>89</v>
      </c>
      <c r="V9006" t="s">
        <v>40</v>
      </c>
      <c r="Y9006" t="s">
        <v>283</v>
      </c>
    </row>
    <row r="9007" spans="1:25" x14ac:dyDescent="0.45">
      <c r="A9007" t="s">
        <v>274</v>
      </c>
      <c r="B9007" t="s">
        <v>724</v>
      </c>
      <c r="C9007">
        <v>54640</v>
      </c>
      <c r="D9007">
        <v>2001</v>
      </c>
      <c r="F9007">
        <v>2014</v>
      </c>
      <c r="G9007">
        <v>3169</v>
      </c>
      <c r="H9007">
        <v>3003.04</v>
      </c>
      <c r="I9007">
        <v>240473.28</v>
      </c>
      <c r="K9007">
        <v>1.496</v>
      </c>
      <c r="L9007">
        <v>1.4E-3</v>
      </c>
      <c r="M9007">
        <v>175455.18700000001</v>
      </c>
      <c r="N9007">
        <v>6.0400000000000002E-2</v>
      </c>
      <c r="O9007">
        <v>44.088000000000001</v>
      </c>
      <c r="P9007">
        <v>3.49E-2</v>
      </c>
      <c r="Q9007">
        <v>2882211.5290000001</v>
      </c>
      <c r="R9007" t="s">
        <v>333</v>
      </c>
      <c r="S9007" t="s">
        <v>38</v>
      </c>
      <c r="T9007" t="s">
        <v>89</v>
      </c>
      <c r="V9007" t="s">
        <v>40</v>
      </c>
      <c r="Y9007" t="s">
        <v>283</v>
      </c>
    </row>
    <row r="9008" spans="1:25" x14ac:dyDescent="0.45">
      <c r="A9008" t="s">
        <v>274</v>
      </c>
      <c r="B9008" t="s">
        <v>724</v>
      </c>
      <c r="C9008">
        <v>54640</v>
      </c>
      <c r="D9008">
        <v>2001</v>
      </c>
      <c r="F9008">
        <v>2015</v>
      </c>
      <c r="G9008">
        <v>5442</v>
      </c>
      <c r="H9008">
        <v>5382.82</v>
      </c>
      <c r="I9008">
        <v>465643.39</v>
      </c>
      <c r="K9008">
        <v>2.7160000000000002</v>
      </c>
      <c r="L9008">
        <v>1.4E-3</v>
      </c>
      <c r="M9008">
        <v>327660.15399999998</v>
      </c>
      <c r="N9008">
        <v>5.9299999999999999E-2</v>
      </c>
      <c r="O9008">
        <v>59.530999999999999</v>
      </c>
      <c r="P9008">
        <v>2.3099999999999999E-2</v>
      </c>
      <c r="Q9008">
        <v>5489994.1550000003</v>
      </c>
      <c r="R9008" t="s">
        <v>333</v>
      </c>
      <c r="S9008" t="s">
        <v>38</v>
      </c>
      <c r="T9008" t="s">
        <v>89</v>
      </c>
      <c r="V9008" t="s">
        <v>40</v>
      </c>
      <c r="Y9008" t="s">
        <v>297</v>
      </c>
    </row>
    <row r="9009" spans="1:25" x14ac:dyDescent="0.45">
      <c r="A9009" t="s">
        <v>274</v>
      </c>
      <c r="B9009" t="s">
        <v>724</v>
      </c>
      <c r="C9009">
        <v>54640</v>
      </c>
      <c r="D9009">
        <v>2001</v>
      </c>
      <c r="F9009">
        <v>2016</v>
      </c>
      <c r="G9009">
        <v>4777</v>
      </c>
      <c r="H9009">
        <v>4739.3500000000004</v>
      </c>
      <c r="I9009">
        <v>410053.77</v>
      </c>
      <c r="K9009">
        <v>1.58</v>
      </c>
      <c r="L9009">
        <v>1.1000000000000001E-3</v>
      </c>
      <c r="M9009">
        <v>287378.45799999998</v>
      </c>
      <c r="N9009">
        <v>5.8999999999999997E-2</v>
      </c>
      <c r="O9009">
        <v>48.673999999999999</v>
      </c>
      <c r="P9009">
        <v>2.0899999999999998E-2</v>
      </c>
      <c r="Q9009">
        <v>4832854.1629999997</v>
      </c>
      <c r="R9009" t="s">
        <v>333</v>
      </c>
      <c r="S9009" t="s">
        <v>38</v>
      </c>
      <c r="T9009" t="s">
        <v>89</v>
      </c>
      <c r="V9009" t="s">
        <v>40</v>
      </c>
      <c r="Y9009" t="s">
        <v>297</v>
      </c>
    </row>
    <row r="9010" spans="1:25" x14ac:dyDescent="0.45">
      <c r="A9010" t="s">
        <v>274</v>
      </c>
      <c r="B9010" t="s">
        <v>724</v>
      </c>
      <c r="C9010">
        <v>54640</v>
      </c>
      <c r="D9010">
        <v>2001</v>
      </c>
      <c r="F9010">
        <v>2017</v>
      </c>
      <c r="G9010">
        <v>3810</v>
      </c>
      <c r="H9010">
        <v>3745.54</v>
      </c>
      <c r="I9010">
        <v>313527.27</v>
      </c>
      <c r="K9010">
        <v>1.5489999999999999</v>
      </c>
      <c r="L9010">
        <v>1.2999999999999999E-3</v>
      </c>
      <c r="M9010">
        <v>221368.19399999999</v>
      </c>
      <c r="N9010">
        <v>5.9200000000000003E-2</v>
      </c>
      <c r="O9010">
        <v>38.616</v>
      </c>
      <c r="P9010">
        <v>2.2599999999999999E-2</v>
      </c>
      <c r="Q9010">
        <v>3715467.4739999999</v>
      </c>
      <c r="R9010" t="s">
        <v>333</v>
      </c>
      <c r="S9010" t="s">
        <v>38</v>
      </c>
      <c r="T9010" t="s">
        <v>89</v>
      </c>
      <c r="V9010" t="s">
        <v>40</v>
      </c>
      <c r="Y9010" t="s">
        <v>299</v>
      </c>
    </row>
    <row r="9011" spans="1:25" x14ac:dyDescent="0.45">
      <c r="A9011" t="s">
        <v>274</v>
      </c>
      <c r="B9011" t="s">
        <v>724</v>
      </c>
      <c r="C9011">
        <v>54640</v>
      </c>
      <c r="D9011">
        <v>2001</v>
      </c>
      <c r="F9011">
        <v>2018</v>
      </c>
      <c r="G9011">
        <v>3313</v>
      </c>
      <c r="H9011">
        <v>3220.12</v>
      </c>
      <c r="I9011">
        <v>264127.33</v>
      </c>
      <c r="K9011">
        <v>2.56</v>
      </c>
      <c r="L9011">
        <v>2.0999999999999999E-3</v>
      </c>
      <c r="M9011">
        <v>189266.57199999999</v>
      </c>
      <c r="N9011">
        <v>5.9700000000000003E-2</v>
      </c>
      <c r="O9011">
        <v>37.374000000000002</v>
      </c>
      <c r="P9011">
        <v>2.6700000000000002E-2</v>
      </c>
      <c r="Q9011">
        <v>3149355.4750000001</v>
      </c>
      <c r="R9011" t="s">
        <v>333</v>
      </c>
      <c r="S9011" t="s">
        <v>38</v>
      </c>
      <c r="T9011" t="s">
        <v>89</v>
      </c>
      <c r="V9011" t="s">
        <v>40</v>
      </c>
      <c r="Y9011" t="s">
        <v>299</v>
      </c>
    </row>
    <row r="9012" spans="1:25" x14ac:dyDescent="0.45">
      <c r="A9012" t="s">
        <v>274</v>
      </c>
      <c r="B9012" t="s">
        <v>724</v>
      </c>
      <c r="C9012">
        <v>54640</v>
      </c>
      <c r="D9012">
        <v>2001</v>
      </c>
      <c r="F9012">
        <v>2019</v>
      </c>
      <c r="G9012">
        <v>1712</v>
      </c>
      <c r="H9012">
        <v>1617.51</v>
      </c>
      <c r="I9012">
        <v>124784.03</v>
      </c>
      <c r="K9012">
        <v>0.45800000000000002</v>
      </c>
      <c r="L9012">
        <v>1E-3</v>
      </c>
      <c r="M9012">
        <v>90657.714999999997</v>
      </c>
      <c r="N9012">
        <v>5.8999999999999997E-2</v>
      </c>
      <c r="O9012">
        <v>14.568</v>
      </c>
      <c r="P9012">
        <v>2.4400000000000002E-2</v>
      </c>
      <c r="Q9012">
        <v>1525522.52</v>
      </c>
      <c r="R9012" t="s">
        <v>333</v>
      </c>
      <c r="S9012" t="s">
        <v>38</v>
      </c>
      <c r="T9012" t="s">
        <v>89</v>
      </c>
      <c r="V9012" t="s">
        <v>40</v>
      </c>
      <c r="Y9012" t="s">
        <v>299</v>
      </c>
    </row>
    <row r="9013" spans="1:25" x14ac:dyDescent="0.45">
      <c r="A9013" t="s">
        <v>274</v>
      </c>
      <c r="B9013" t="s">
        <v>724</v>
      </c>
      <c r="C9013">
        <v>54640</v>
      </c>
      <c r="D9013">
        <v>2001</v>
      </c>
      <c r="F9013">
        <v>2020</v>
      </c>
      <c r="G9013">
        <v>1043</v>
      </c>
      <c r="H9013">
        <v>997.15</v>
      </c>
      <c r="I9013">
        <v>78381.039999999994</v>
      </c>
      <c r="K9013">
        <v>0.28499999999999998</v>
      </c>
      <c r="L9013">
        <v>1E-3</v>
      </c>
      <c r="M9013">
        <v>56374.421000000002</v>
      </c>
      <c r="N9013">
        <v>5.8999999999999997E-2</v>
      </c>
      <c r="O9013">
        <v>8.7390000000000008</v>
      </c>
      <c r="P9013">
        <v>2.12E-2</v>
      </c>
      <c r="Q9013">
        <v>948632.24</v>
      </c>
      <c r="R9013" t="s">
        <v>333</v>
      </c>
      <c r="S9013" t="s">
        <v>38</v>
      </c>
      <c r="T9013" t="s">
        <v>89</v>
      </c>
      <c r="V9013" t="s">
        <v>40</v>
      </c>
      <c r="Y9013" t="s">
        <v>147</v>
      </c>
    </row>
    <row r="9014" spans="1:25" x14ac:dyDescent="0.45">
      <c r="A9014" t="s">
        <v>274</v>
      </c>
      <c r="B9014" t="s">
        <v>724</v>
      </c>
      <c r="C9014">
        <v>54640</v>
      </c>
      <c r="D9014">
        <v>2001</v>
      </c>
      <c r="F9014">
        <v>2021</v>
      </c>
      <c r="G9014">
        <v>1218</v>
      </c>
      <c r="H9014">
        <v>1166.9000000000001</v>
      </c>
      <c r="I9014">
        <v>90672.67</v>
      </c>
      <c r="K9014">
        <v>0.33100000000000002</v>
      </c>
      <c r="L9014">
        <v>1E-3</v>
      </c>
      <c r="M9014">
        <v>65543.505000000005</v>
      </c>
      <c r="N9014">
        <v>5.8999999999999997E-2</v>
      </c>
      <c r="O9014">
        <v>10.038</v>
      </c>
      <c r="P9014">
        <v>2.0799999999999999E-2</v>
      </c>
      <c r="Q9014">
        <v>1102884.531</v>
      </c>
      <c r="R9014" t="s">
        <v>333</v>
      </c>
      <c r="S9014" t="s">
        <v>38</v>
      </c>
      <c r="T9014" t="s">
        <v>89</v>
      </c>
      <c r="V9014" t="s">
        <v>40</v>
      </c>
      <c r="Y9014" t="s">
        <v>152</v>
      </c>
    </row>
    <row r="9015" spans="1:25" x14ac:dyDescent="0.45">
      <c r="A9015" t="s">
        <v>274</v>
      </c>
      <c r="B9015" t="s">
        <v>724</v>
      </c>
      <c r="C9015">
        <v>54640</v>
      </c>
      <c r="D9015">
        <v>2001</v>
      </c>
      <c r="F9015">
        <v>2022</v>
      </c>
      <c r="G9015">
        <v>1736</v>
      </c>
      <c r="H9015">
        <v>1683.26</v>
      </c>
      <c r="I9015">
        <v>127180.02</v>
      </c>
      <c r="K9015">
        <v>1.8680000000000001</v>
      </c>
      <c r="L9015">
        <v>2.5000000000000001E-3</v>
      </c>
      <c r="M9015">
        <v>94972.505999999994</v>
      </c>
      <c r="N9015">
        <v>0.06</v>
      </c>
      <c r="O9015">
        <v>14.282</v>
      </c>
      <c r="P9015">
        <v>2.01E-2</v>
      </c>
      <c r="Q9015">
        <v>1567510.855</v>
      </c>
      <c r="R9015" t="s">
        <v>333</v>
      </c>
      <c r="S9015" t="s">
        <v>38</v>
      </c>
      <c r="T9015" t="s">
        <v>89</v>
      </c>
      <c r="V9015" t="s">
        <v>40</v>
      </c>
      <c r="Y9015" t="s">
        <v>152</v>
      </c>
    </row>
    <row r="9016" spans="1:25" x14ac:dyDescent="0.45">
      <c r="A9016" t="s">
        <v>274</v>
      </c>
      <c r="B9016" t="s">
        <v>724</v>
      </c>
      <c r="C9016">
        <v>54640</v>
      </c>
      <c r="D9016">
        <v>2001</v>
      </c>
      <c r="F9016">
        <v>2023</v>
      </c>
      <c r="G9016">
        <v>1096</v>
      </c>
      <c r="H9016">
        <v>1075.2</v>
      </c>
      <c r="I9016">
        <v>81597.759999999995</v>
      </c>
      <c r="K9016">
        <v>0.46600000000000003</v>
      </c>
      <c r="L9016">
        <v>1.2999999999999999E-3</v>
      </c>
      <c r="M9016">
        <v>59202.934999999998</v>
      </c>
      <c r="N9016">
        <v>5.9200000000000003E-2</v>
      </c>
      <c r="O9016">
        <v>7.6929999999999996</v>
      </c>
      <c r="P9016">
        <v>1.7899999999999999E-2</v>
      </c>
      <c r="Q9016">
        <v>992510.12600000005</v>
      </c>
      <c r="R9016" t="s">
        <v>333</v>
      </c>
      <c r="S9016" t="s">
        <v>38</v>
      </c>
      <c r="T9016" t="s">
        <v>89</v>
      </c>
      <c r="V9016" t="s">
        <v>40</v>
      </c>
      <c r="Y9016" t="s">
        <v>152</v>
      </c>
    </row>
    <row r="9017" spans="1:25" x14ac:dyDescent="0.45">
      <c r="A9017" t="s">
        <v>274</v>
      </c>
      <c r="B9017" t="s">
        <v>724</v>
      </c>
      <c r="C9017">
        <v>54640</v>
      </c>
      <c r="D9017">
        <v>2001</v>
      </c>
      <c r="F9017">
        <v>2024</v>
      </c>
      <c r="G9017">
        <v>319</v>
      </c>
      <c r="H9017">
        <v>305.14999999999998</v>
      </c>
      <c r="I9017">
        <v>22201.83</v>
      </c>
      <c r="K9017">
        <v>8.4000000000000005E-2</v>
      </c>
      <c r="L9017">
        <v>1E-3</v>
      </c>
      <c r="M9017">
        <v>16380.651</v>
      </c>
      <c r="N9017">
        <v>5.9200000000000003E-2</v>
      </c>
      <c r="O9017">
        <v>2.2650000000000001</v>
      </c>
      <c r="P9017">
        <v>2.0899999999999998E-2</v>
      </c>
      <c r="Q9017">
        <v>275085.75199999998</v>
      </c>
      <c r="R9017" t="s">
        <v>333</v>
      </c>
      <c r="S9017" t="s">
        <v>38</v>
      </c>
      <c r="T9017" t="s">
        <v>89</v>
      </c>
      <c r="V9017" t="s">
        <v>40</v>
      </c>
      <c r="Y9017" t="s">
        <v>152</v>
      </c>
    </row>
    <row r="9018" spans="1:25" x14ac:dyDescent="0.45">
      <c r="A9018" t="s">
        <v>25</v>
      </c>
      <c r="B9018" t="s">
        <v>725</v>
      </c>
      <c r="C9018">
        <v>54657</v>
      </c>
      <c r="D9018">
        <v>1</v>
      </c>
      <c r="F9018">
        <v>2009</v>
      </c>
      <c r="G9018">
        <v>7887</v>
      </c>
      <c r="H9018">
        <v>7881.5</v>
      </c>
      <c r="J9018">
        <v>1150269.5</v>
      </c>
      <c r="O9018">
        <v>191.822</v>
      </c>
      <c r="P9018">
        <v>0.23449999999999999</v>
      </c>
      <c r="Q9018">
        <v>1591452.325</v>
      </c>
      <c r="R9018" t="s">
        <v>333</v>
      </c>
      <c r="S9018" t="s">
        <v>45</v>
      </c>
      <c r="T9018" t="s">
        <v>63</v>
      </c>
      <c r="V9018" t="s">
        <v>121</v>
      </c>
      <c r="Y9018" t="s">
        <v>29</v>
      </c>
    </row>
    <row r="9019" spans="1:25" x14ac:dyDescent="0.45">
      <c r="A9019" t="s">
        <v>25</v>
      </c>
      <c r="B9019" t="s">
        <v>725</v>
      </c>
      <c r="C9019">
        <v>54657</v>
      </c>
      <c r="D9019">
        <v>1</v>
      </c>
      <c r="F9019">
        <v>2010</v>
      </c>
      <c r="G9019">
        <v>8610</v>
      </c>
      <c r="H9019">
        <v>8604.5</v>
      </c>
      <c r="J9019">
        <v>1252275</v>
      </c>
      <c r="O9019">
        <v>236.4</v>
      </c>
      <c r="P9019">
        <v>0.26819999999999999</v>
      </c>
      <c r="Q9019">
        <v>1725705.55</v>
      </c>
      <c r="R9019" t="s">
        <v>333</v>
      </c>
      <c r="S9019" t="s">
        <v>45</v>
      </c>
      <c r="T9019" t="s">
        <v>63</v>
      </c>
      <c r="V9019" t="s">
        <v>121</v>
      </c>
      <c r="Y9019" t="s">
        <v>29</v>
      </c>
    </row>
    <row r="9020" spans="1:25" x14ac:dyDescent="0.45">
      <c r="A9020" t="s">
        <v>25</v>
      </c>
      <c r="B9020" t="s">
        <v>725</v>
      </c>
      <c r="C9020">
        <v>54657</v>
      </c>
      <c r="D9020">
        <v>1</v>
      </c>
      <c r="F9020">
        <v>2011</v>
      </c>
      <c r="G9020">
        <v>8634</v>
      </c>
      <c r="H9020">
        <v>8624.75</v>
      </c>
      <c r="J9020">
        <v>1269179.25</v>
      </c>
      <c r="O9020">
        <v>189.58199999999999</v>
      </c>
      <c r="P9020">
        <v>0.1991</v>
      </c>
      <c r="Q9020">
        <v>1892071.425</v>
      </c>
      <c r="R9020" t="s">
        <v>333</v>
      </c>
      <c r="S9020" t="s">
        <v>45</v>
      </c>
      <c r="T9020" t="s">
        <v>63</v>
      </c>
      <c r="V9020" t="s">
        <v>121</v>
      </c>
      <c r="Y9020" t="s">
        <v>29</v>
      </c>
    </row>
    <row r="9021" spans="1:25" x14ac:dyDescent="0.45">
      <c r="A9021" t="s">
        <v>25</v>
      </c>
      <c r="B9021" t="s">
        <v>725</v>
      </c>
      <c r="C9021">
        <v>54657</v>
      </c>
      <c r="D9021">
        <v>1</v>
      </c>
      <c r="F9021">
        <v>2012</v>
      </c>
      <c r="G9021">
        <v>8191</v>
      </c>
      <c r="H9021">
        <v>8182.5</v>
      </c>
      <c r="J9021">
        <v>1244583.75</v>
      </c>
      <c r="O9021">
        <v>241.38300000000001</v>
      </c>
      <c r="P9021">
        <v>0.25580000000000003</v>
      </c>
      <c r="Q9021">
        <v>1840579.6</v>
      </c>
      <c r="R9021" t="s">
        <v>333</v>
      </c>
      <c r="S9021" t="s">
        <v>45</v>
      </c>
      <c r="T9021" t="s">
        <v>63</v>
      </c>
      <c r="V9021" t="s">
        <v>121</v>
      </c>
      <c r="Y9021" t="s">
        <v>29</v>
      </c>
    </row>
    <row r="9022" spans="1:25" x14ac:dyDescent="0.45">
      <c r="A9022" t="s">
        <v>25</v>
      </c>
      <c r="B9022" t="s">
        <v>725</v>
      </c>
      <c r="C9022">
        <v>54657</v>
      </c>
      <c r="D9022">
        <v>1</v>
      </c>
      <c r="F9022">
        <v>2013</v>
      </c>
      <c r="G9022">
        <v>8316</v>
      </c>
      <c r="H9022">
        <v>8309.75</v>
      </c>
      <c r="J9022">
        <v>1222720.25</v>
      </c>
      <c r="O9022">
        <v>291.774</v>
      </c>
      <c r="P9022">
        <v>0.34560000000000002</v>
      </c>
      <c r="Q9022">
        <v>1653279.875</v>
      </c>
      <c r="R9022" t="s">
        <v>333</v>
      </c>
      <c r="S9022" t="s">
        <v>45</v>
      </c>
      <c r="T9022" t="s">
        <v>63</v>
      </c>
      <c r="V9022" t="s">
        <v>121</v>
      </c>
      <c r="Y9022" t="s">
        <v>29</v>
      </c>
    </row>
    <row r="9023" spans="1:25" x14ac:dyDescent="0.45">
      <c r="A9023" t="s">
        <v>25</v>
      </c>
      <c r="B9023" t="s">
        <v>725</v>
      </c>
      <c r="C9023">
        <v>54657</v>
      </c>
      <c r="D9023">
        <v>1</v>
      </c>
      <c r="F9023">
        <v>2014</v>
      </c>
      <c r="G9023">
        <v>5174</v>
      </c>
      <c r="H9023">
        <v>5168.25</v>
      </c>
      <c r="J9023">
        <v>728192.5</v>
      </c>
      <c r="O9023">
        <v>223.881</v>
      </c>
      <c r="P9023">
        <v>0.44340000000000002</v>
      </c>
      <c r="Q9023">
        <v>1004841.725</v>
      </c>
      <c r="R9023" t="s">
        <v>333</v>
      </c>
      <c r="S9023" t="s">
        <v>45</v>
      </c>
      <c r="T9023" t="s">
        <v>63</v>
      </c>
      <c r="V9023" t="s">
        <v>121</v>
      </c>
      <c r="Y9023" t="s">
        <v>29</v>
      </c>
    </row>
    <row r="9024" spans="1:25" x14ac:dyDescent="0.45">
      <c r="A9024" t="s">
        <v>122</v>
      </c>
      <c r="B9024" t="s">
        <v>726</v>
      </c>
      <c r="C9024">
        <v>54795</v>
      </c>
      <c r="D9024" t="s">
        <v>727</v>
      </c>
      <c r="F9024">
        <v>2018</v>
      </c>
      <c r="G9024">
        <v>1808</v>
      </c>
      <c r="H9024">
        <v>1801.56</v>
      </c>
      <c r="J9024">
        <v>248459.37</v>
      </c>
      <c r="O9024">
        <v>5.4889999999999999</v>
      </c>
      <c r="P9024">
        <v>3.3700000000000001E-2</v>
      </c>
      <c r="Q9024">
        <v>335420.22399999999</v>
      </c>
      <c r="R9024" t="s">
        <v>333</v>
      </c>
      <c r="T9024" t="s">
        <v>63</v>
      </c>
      <c r="V9024" t="s">
        <v>137</v>
      </c>
      <c r="Y9024" t="s">
        <v>30</v>
      </c>
    </row>
    <row r="9025" spans="1:25" x14ac:dyDescent="0.45">
      <c r="A9025" t="s">
        <v>122</v>
      </c>
      <c r="B9025" t="s">
        <v>726</v>
      </c>
      <c r="C9025">
        <v>54795</v>
      </c>
      <c r="D9025" t="s">
        <v>727</v>
      </c>
      <c r="F9025">
        <v>2019</v>
      </c>
      <c r="G9025">
        <v>2972</v>
      </c>
      <c r="H9025">
        <v>2918.19</v>
      </c>
      <c r="J9025">
        <v>385423.86</v>
      </c>
      <c r="O9025">
        <v>8.8729999999999993</v>
      </c>
      <c r="P9025">
        <v>3.6999999999999998E-2</v>
      </c>
      <c r="Q9025">
        <v>502999.848</v>
      </c>
      <c r="R9025" t="s">
        <v>333</v>
      </c>
      <c r="T9025" t="s">
        <v>63</v>
      </c>
      <c r="V9025" t="s">
        <v>137</v>
      </c>
      <c r="Y9025" t="s">
        <v>30</v>
      </c>
    </row>
    <row r="9026" spans="1:25" x14ac:dyDescent="0.45">
      <c r="A9026" t="s">
        <v>122</v>
      </c>
      <c r="B9026" t="s">
        <v>726</v>
      </c>
      <c r="C9026">
        <v>54795</v>
      </c>
      <c r="D9026" t="s">
        <v>727</v>
      </c>
      <c r="F9026">
        <v>2020</v>
      </c>
      <c r="G9026">
        <v>5294</v>
      </c>
      <c r="H9026">
        <v>5218.54</v>
      </c>
      <c r="J9026">
        <v>701770.62</v>
      </c>
      <c r="O9026">
        <v>14.728</v>
      </c>
      <c r="P9026">
        <v>3.56E-2</v>
      </c>
      <c r="Q9026">
        <v>944415.92500000005</v>
      </c>
      <c r="R9026" t="s">
        <v>333</v>
      </c>
      <c r="T9026" t="s">
        <v>63</v>
      </c>
      <c r="V9026" t="s">
        <v>137</v>
      </c>
      <c r="Y9026" t="s">
        <v>30</v>
      </c>
    </row>
    <row r="9027" spans="1:25" x14ac:dyDescent="0.45">
      <c r="A9027" t="s">
        <v>122</v>
      </c>
      <c r="B9027" t="s">
        <v>726</v>
      </c>
      <c r="C9027">
        <v>54795</v>
      </c>
      <c r="D9027" t="s">
        <v>727</v>
      </c>
      <c r="F9027">
        <v>2021</v>
      </c>
      <c r="G9027">
        <v>4907</v>
      </c>
      <c r="H9027">
        <v>4853.88</v>
      </c>
      <c r="J9027">
        <v>646046.19999999995</v>
      </c>
      <c r="O9027">
        <v>11.856</v>
      </c>
      <c r="P9027">
        <v>3.0599999999999999E-2</v>
      </c>
      <c r="Q9027">
        <v>866205.82200000004</v>
      </c>
      <c r="R9027" t="s">
        <v>333</v>
      </c>
      <c r="T9027" t="s">
        <v>63</v>
      </c>
      <c r="V9027" t="s">
        <v>137</v>
      </c>
      <c r="Y9027" t="s">
        <v>30</v>
      </c>
    </row>
    <row r="9028" spans="1:25" x14ac:dyDescent="0.45">
      <c r="A9028" t="s">
        <v>122</v>
      </c>
      <c r="B9028" t="s">
        <v>726</v>
      </c>
      <c r="C9028">
        <v>54795</v>
      </c>
      <c r="D9028" t="s">
        <v>727</v>
      </c>
      <c r="F9028">
        <v>2022</v>
      </c>
      <c r="G9028">
        <v>3504</v>
      </c>
      <c r="H9028">
        <v>3412.92</v>
      </c>
      <c r="J9028">
        <v>397587.84</v>
      </c>
      <c r="O9028">
        <v>10.804</v>
      </c>
      <c r="P9028">
        <v>3.8399999999999997E-2</v>
      </c>
      <c r="Q9028">
        <v>578873.98499999999</v>
      </c>
      <c r="R9028" t="s">
        <v>333</v>
      </c>
      <c r="T9028" t="s">
        <v>63</v>
      </c>
      <c r="V9028" t="s">
        <v>137</v>
      </c>
      <c r="Y9028" t="s">
        <v>30</v>
      </c>
    </row>
    <row r="9029" spans="1:25" x14ac:dyDescent="0.45">
      <c r="A9029" t="s">
        <v>122</v>
      </c>
      <c r="B9029" t="s">
        <v>726</v>
      </c>
      <c r="C9029">
        <v>54795</v>
      </c>
      <c r="D9029" t="s">
        <v>727</v>
      </c>
      <c r="F9029">
        <v>2023</v>
      </c>
      <c r="G9029">
        <v>7439</v>
      </c>
      <c r="H9029">
        <v>7350.42</v>
      </c>
      <c r="J9029">
        <v>943295.06</v>
      </c>
      <c r="O9029">
        <v>28.189</v>
      </c>
      <c r="P9029">
        <v>4.1200000000000001E-2</v>
      </c>
      <c r="Q9029">
        <v>1378075.452</v>
      </c>
      <c r="R9029" t="s">
        <v>333</v>
      </c>
      <c r="T9029" t="s">
        <v>63</v>
      </c>
      <c r="V9029" t="s">
        <v>137</v>
      </c>
      <c r="Y9029" t="s">
        <v>30</v>
      </c>
    </row>
    <row r="9030" spans="1:25" x14ac:dyDescent="0.45">
      <c r="A9030" t="s">
        <v>122</v>
      </c>
      <c r="B9030" t="s">
        <v>726</v>
      </c>
      <c r="C9030">
        <v>54795</v>
      </c>
      <c r="D9030" t="s">
        <v>727</v>
      </c>
      <c r="F9030">
        <v>2024</v>
      </c>
      <c r="G9030">
        <v>2821</v>
      </c>
      <c r="H9030">
        <v>2790.46</v>
      </c>
      <c r="J9030">
        <v>353424.53</v>
      </c>
      <c r="O9030">
        <v>14.09</v>
      </c>
      <c r="P9030">
        <v>5.3900000000000003E-2</v>
      </c>
      <c r="Q9030">
        <v>535440.46</v>
      </c>
      <c r="R9030" t="s">
        <v>333</v>
      </c>
      <c r="T9030" t="s">
        <v>63</v>
      </c>
      <c r="V9030" t="s">
        <v>137</v>
      </c>
      <c r="Y9030" t="s">
        <v>30</v>
      </c>
    </row>
    <row r="9031" spans="1:25" x14ac:dyDescent="0.45">
      <c r="A9031" t="s">
        <v>203</v>
      </c>
      <c r="B9031" t="s">
        <v>728</v>
      </c>
      <c r="C9031">
        <v>54805</v>
      </c>
      <c r="D9031">
        <v>1</v>
      </c>
      <c r="F9031">
        <v>2009</v>
      </c>
      <c r="G9031">
        <v>1548</v>
      </c>
      <c r="H9031">
        <v>1510.34</v>
      </c>
      <c r="I9031">
        <v>157730.29999999999</v>
      </c>
      <c r="K9031">
        <v>0.52200000000000002</v>
      </c>
      <c r="L9031">
        <v>1E-3</v>
      </c>
      <c r="M9031">
        <v>104646.29700000001</v>
      </c>
      <c r="N9031">
        <v>5.8999999999999997E-2</v>
      </c>
      <c r="O9031">
        <v>28.155000000000001</v>
      </c>
      <c r="P9031">
        <v>3.7900000000000003E-2</v>
      </c>
      <c r="Q9031">
        <v>1760882.602</v>
      </c>
      <c r="R9031" t="s">
        <v>333</v>
      </c>
      <c r="T9031" t="s">
        <v>89</v>
      </c>
      <c r="V9031" t="s">
        <v>608</v>
      </c>
      <c r="Y9031" t="s">
        <v>35</v>
      </c>
    </row>
    <row r="9032" spans="1:25" x14ac:dyDescent="0.45">
      <c r="A9032" t="s">
        <v>203</v>
      </c>
      <c r="B9032" t="s">
        <v>728</v>
      </c>
      <c r="C9032">
        <v>54805</v>
      </c>
      <c r="D9032">
        <v>1</v>
      </c>
      <c r="F9032">
        <v>2010</v>
      </c>
      <c r="G9032">
        <v>2823</v>
      </c>
      <c r="H9032">
        <v>2789.94</v>
      </c>
      <c r="I9032">
        <v>296446.48</v>
      </c>
      <c r="K9032">
        <v>0.99299999999999999</v>
      </c>
      <c r="L9032">
        <v>1E-3</v>
      </c>
      <c r="M9032">
        <v>196733.96100000001</v>
      </c>
      <c r="N9032">
        <v>5.8999999999999997E-2</v>
      </c>
      <c r="O9032">
        <v>48.406999999999996</v>
      </c>
      <c r="P9032">
        <v>3.1899999999999998E-2</v>
      </c>
      <c r="Q9032">
        <v>3310410.0150000001</v>
      </c>
      <c r="R9032" t="s">
        <v>333</v>
      </c>
      <c r="T9032" t="s">
        <v>89</v>
      </c>
      <c r="V9032" t="s">
        <v>608</v>
      </c>
      <c r="Y9032" t="s">
        <v>35</v>
      </c>
    </row>
    <row r="9033" spans="1:25" x14ac:dyDescent="0.45">
      <c r="A9033" t="s">
        <v>203</v>
      </c>
      <c r="B9033" t="s">
        <v>728</v>
      </c>
      <c r="C9033">
        <v>54805</v>
      </c>
      <c r="D9033">
        <v>1</v>
      </c>
      <c r="F9033">
        <v>2011</v>
      </c>
      <c r="G9033">
        <v>1548</v>
      </c>
      <c r="H9033">
        <v>1524.19</v>
      </c>
      <c r="I9033">
        <v>159122.66</v>
      </c>
      <c r="K9033">
        <v>0.53</v>
      </c>
      <c r="L9033">
        <v>1E-3</v>
      </c>
      <c r="M9033">
        <v>104982.171</v>
      </c>
      <c r="N9033">
        <v>5.8999999999999997E-2</v>
      </c>
      <c r="O9033">
        <v>25.728000000000002</v>
      </c>
      <c r="P9033">
        <v>3.2599999999999997E-2</v>
      </c>
      <c r="Q9033">
        <v>1766516.5549999999</v>
      </c>
      <c r="R9033" t="s">
        <v>333</v>
      </c>
      <c r="T9033" t="s">
        <v>89</v>
      </c>
      <c r="V9033" t="s">
        <v>608</v>
      </c>
      <c r="Y9033" t="s">
        <v>35</v>
      </c>
    </row>
    <row r="9034" spans="1:25" x14ac:dyDescent="0.45">
      <c r="A9034" t="s">
        <v>203</v>
      </c>
      <c r="B9034" t="s">
        <v>728</v>
      </c>
      <c r="C9034">
        <v>54805</v>
      </c>
      <c r="D9034">
        <v>1</v>
      </c>
      <c r="F9034">
        <v>2012</v>
      </c>
      <c r="G9034">
        <v>2834</v>
      </c>
      <c r="H9034">
        <v>2806.19</v>
      </c>
      <c r="I9034">
        <v>288718.25</v>
      </c>
      <c r="K9034">
        <v>0.96599999999999997</v>
      </c>
      <c r="L9034">
        <v>1E-3</v>
      </c>
      <c r="M9034">
        <v>191311.70600000001</v>
      </c>
      <c r="N9034">
        <v>5.8999999999999997E-2</v>
      </c>
      <c r="O9034">
        <v>45.097000000000001</v>
      </c>
      <c r="P9034">
        <v>3.09E-2</v>
      </c>
      <c r="Q9034">
        <v>3219176.4959999998</v>
      </c>
      <c r="R9034" t="s">
        <v>333</v>
      </c>
      <c r="T9034" t="s">
        <v>89</v>
      </c>
      <c r="V9034" t="s">
        <v>608</v>
      </c>
      <c r="Y9034" t="s">
        <v>35</v>
      </c>
    </row>
    <row r="9035" spans="1:25" x14ac:dyDescent="0.45">
      <c r="A9035" t="s">
        <v>203</v>
      </c>
      <c r="B9035" t="s">
        <v>728</v>
      </c>
      <c r="C9035">
        <v>54805</v>
      </c>
      <c r="D9035">
        <v>1</v>
      </c>
      <c r="F9035">
        <v>2013</v>
      </c>
      <c r="G9035">
        <v>1627</v>
      </c>
      <c r="H9035">
        <v>1584.4</v>
      </c>
      <c r="I9035">
        <v>155303.87</v>
      </c>
      <c r="K9035">
        <v>0.52600000000000002</v>
      </c>
      <c r="L9035">
        <v>1E-3</v>
      </c>
      <c r="M9035">
        <v>104200.31</v>
      </c>
      <c r="N9035">
        <v>5.8999999999999997E-2</v>
      </c>
      <c r="O9035">
        <v>29.949000000000002</v>
      </c>
      <c r="P9035">
        <v>4.0800000000000003E-2</v>
      </c>
      <c r="Q9035">
        <v>1753386.5870000001</v>
      </c>
      <c r="R9035" t="s">
        <v>333</v>
      </c>
      <c r="T9035" t="s">
        <v>89</v>
      </c>
      <c r="V9035" t="s">
        <v>608</v>
      </c>
      <c r="Y9035" t="s">
        <v>35</v>
      </c>
    </row>
    <row r="9036" spans="1:25" x14ac:dyDescent="0.45">
      <c r="A9036" t="s">
        <v>203</v>
      </c>
      <c r="B9036" t="s">
        <v>728</v>
      </c>
      <c r="C9036">
        <v>54805</v>
      </c>
      <c r="D9036">
        <v>1</v>
      </c>
      <c r="F9036">
        <v>2014</v>
      </c>
      <c r="G9036">
        <v>3374</v>
      </c>
      <c r="H9036">
        <v>3342.46</v>
      </c>
      <c r="I9036">
        <v>338319.92</v>
      </c>
      <c r="K9036">
        <v>1.1439999999999999</v>
      </c>
      <c r="L9036">
        <v>1E-3</v>
      </c>
      <c r="M9036">
        <v>226700.34299999999</v>
      </c>
      <c r="N9036">
        <v>5.8999999999999997E-2</v>
      </c>
      <c r="O9036">
        <v>55.097000000000001</v>
      </c>
      <c r="P9036">
        <v>3.1600000000000003E-2</v>
      </c>
      <c r="Q9036">
        <v>3814639.8309999998</v>
      </c>
      <c r="R9036" t="s">
        <v>333</v>
      </c>
      <c r="T9036" t="s">
        <v>89</v>
      </c>
      <c r="V9036" t="s">
        <v>608</v>
      </c>
      <c r="Y9036" t="s">
        <v>35</v>
      </c>
    </row>
    <row r="9037" spans="1:25" x14ac:dyDescent="0.45">
      <c r="A9037" t="s">
        <v>203</v>
      </c>
      <c r="B9037" t="s">
        <v>728</v>
      </c>
      <c r="C9037">
        <v>54805</v>
      </c>
      <c r="D9037">
        <v>1</v>
      </c>
      <c r="F9037">
        <v>2015</v>
      </c>
      <c r="G9037">
        <v>3583</v>
      </c>
      <c r="H9037">
        <v>3559.32</v>
      </c>
      <c r="I9037">
        <v>352456.09</v>
      </c>
      <c r="K9037">
        <v>1.1990000000000001</v>
      </c>
      <c r="L9037">
        <v>1E-3</v>
      </c>
      <c r="M9037">
        <v>237455.6</v>
      </c>
      <c r="N9037">
        <v>5.8999999999999997E-2</v>
      </c>
      <c r="O9037">
        <v>57.084000000000003</v>
      </c>
      <c r="P9037">
        <v>3.04E-2</v>
      </c>
      <c r="Q9037">
        <v>3995700.6510000001</v>
      </c>
      <c r="R9037" t="s">
        <v>333</v>
      </c>
      <c r="T9037" t="s">
        <v>89</v>
      </c>
      <c r="V9037" t="s">
        <v>608</v>
      </c>
      <c r="Y9037" t="s">
        <v>36</v>
      </c>
    </row>
    <row r="9038" spans="1:25" x14ac:dyDescent="0.45">
      <c r="A9038" t="s">
        <v>203</v>
      </c>
      <c r="B9038" t="s">
        <v>728</v>
      </c>
      <c r="C9038">
        <v>54805</v>
      </c>
      <c r="D9038">
        <v>1</v>
      </c>
      <c r="F9038">
        <v>2016</v>
      </c>
      <c r="G9038">
        <v>820</v>
      </c>
      <c r="H9038">
        <v>781.11</v>
      </c>
      <c r="I9038">
        <v>68806.52</v>
      </c>
      <c r="K9038">
        <v>0.24</v>
      </c>
      <c r="L9038">
        <v>1E-3</v>
      </c>
      <c r="M9038">
        <v>47497.947</v>
      </c>
      <c r="N9038">
        <v>5.8999999999999997E-2</v>
      </c>
      <c r="O9038">
        <v>19.446999999999999</v>
      </c>
      <c r="P9038">
        <v>6.0499999999999998E-2</v>
      </c>
      <c r="Q9038">
        <v>799262.946</v>
      </c>
      <c r="R9038" t="s">
        <v>333</v>
      </c>
      <c r="T9038" t="s">
        <v>89</v>
      </c>
      <c r="V9038" t="s">
        <v>608</v>
      </c>
      <c r="Y9038" t="s">
        <v>36</v>
      </c>
    </row>
    <row r="9039" spans="1:25" x14ac:dyDescent="0.45">
      <c r="A9039" t="s">
        <v>203</v>
      </c>
      <c r="B9039" t="s">
        <v>728</v>
      </c>
      <c r="C9039">
        <v>54805</v>
      </c>
      <c r="D9039">
        <v>1</v>
      </c>
      <c r="F9039">
        <v>2017</v>
      </c>
      <c r="G9039">
        <v>1948</v>
      </c>
      <c r="H9039">
        <v>1824.26</v>
      </c>
      <c r="I9039">
        <v>161722.18</v>
      </c>
      <c r="K9039">
        <v>0.56499999999999995</v>
      </c>
      <c r="L9039">
        <v>1E-3</v>
      </c>
      <c r="M9039">
        <v>111916.83500000001</v>
      </c>
      <c r="N9039">
        <v>5.8999999999999997E-2</v>
      </c>
      <c r="O9039">
        <v>44.460999999999999</v>
      </c>
      <c r="P9039">
        <v>6.2199999999999998E-2</v>
      </c>
      <c r="Q9039">
        <v>1883200.9650000001</v>
      </c>
      <c r="R9039" t="s">
        <v>333</v>
      </c>
      <c r="T9039" t="s">
        <v>89</v>
      </c>
      <c r="V9039" t="s">
        <v>608</v>
      </c>
      <c r="Y9039" t="s">
        <v>36</v>
      </c>
    </row>
    <row r="9040" spans="1:25" x14ac:dyDescent="0.45">
      <c r="A9040" t="s">
        <v>203</v>
      </c>
      <c r="B9040" t="s">
        <v>728</v>
      </c>
      <c r="C9040">
        <v>54805</v>
      </c>
      <c r="D9040">
        <v>1</v>
      </c>
      <c r="F9040">
        <v>2018</v>
      </c>
      <c r="G9040">
        <v>1998</v>
      </c>
      <c r="H9040">
        <v>1918.25</v>
      </c>
      <c r="I9040">
        <v>179122.99</v>
      </c>
      <c r="K9040">
        <v>0.61899999999999999</v>
      </c>
      <c r="L9040">
        <v>1E-3</v>
      </c>
      <c r="M9040">
        <v>122578.84</v>
      </c>
      <c r="N9040">
        <v>5.8999999999999997E-2</v>
      </c>
      <c r="O9040">
        <v>39.902999999999999</v>
      </c>
      <c r="P9040">
        <v>4.7300000000000002E-2</v>
      </c>
      <c r="Q9040">
        <v>2062625.625</v>
      </c>
      <c r="R9040" t="s">
        <v>333</v>
      </c>
      <c r="T9040" t="s">
        <v>89</v>
      </c>
      <c r="V9040" t="s">
        <v>608</v>
      </c>
      <c r="Y9040" t="s">
        <v>36</v>
      </c>
    </row>
    <row r="9041" spans="1:25" x14ac:dyDescent="0.45">
      <c r="A9041" t="s">
        <v>203</v>
      </c>
      <c r="B9041" t="s">
        <v>728</v>
      </c>
      <c r="C9041">
        <v>54805</v>
      </c>
      <c r="D9041">
        <v>1</v>
      </c>
      <c r="F9041">
        <v>2019</v>
      </c>
      <c r="G9041">
        <v>1604</v>
      </c>
      <c r="H9041">
        <v>1541.78</v>
      </c>
      <c r="I9041">
        <v>209716.38</v>
      </c>
      <c r="K9041">
        <v>0.54400000000000004</v>
      </c>
      <c r="L9041">
        <v>1E-3</v>
      </c>
      <c r="M9041">
        <v>107838.20299999999</v>
      </c>
      <c r="N9041">
        <v>5.8999999999999997E-2</v>
      </c>
      <c r="O9041">
        <v>23.231000000000002</v>
      </c>
      <c r="P9041">
        <v>4.02E-2</v>
      </c>
      <c r="Q9041">
        <v>1814557.2069999999</v>
      </c>
      <c r="R9041" t="s">
        <v>333</v>
      </c>
      <c r="T9041" t="s">
        <v>89</v>
      </c>
      <c r="V9041" t="s">
        <v>608</v>
      </c>
      <c r="Y9041" t="s">
        <v>36</v>
      </c>
    </row>
    <row r="9042" spans="1:25" x14ac:dyDescent="0.45">
      <c r="A9042" t="s">
        <v>203</v>
      </c>
      <c r="B9042" t="s">
        <v>728</v>
      </c>
      <c r="C9042">
        <v>54805</v>
      </c>
      <c r="D9042">
        <v>1</v>
      </c>
      <c r="F9042">
        <v>2020</v>
      </c>
      <c r="G9042">
        <v>1549</v>
      </c>
      <c r="H9042">
        <v>1446.34</v>
      </c>
      <c r="I9042">
        <v>204201.21</v>
      </c>
      <c r="K9042">
        <v>0.52700000000000002</v>
      </c>
      <c r="L9042">
        <v>1E-3</v>
      </c>
      <c r="M9042">
        <v>104361.76300000001</v>
      </c>
      <c r="N9042">
        <v>5.8999999999999997E-2</v>
      </c>
      <c r="O9042">
        <v>24.606999999999999</v>
      </c>
      <c r="P9042">
        <v>4.9000000000000002E-2</v>
      </c>
      <c r="Q9042">
        <v>1756061.57</v>
      </c>
      <c r="R9042" t="s">
        <v>333</v>
      </c>
      <c r="T9042" t="s">
        <v>89</v>
      </c>
      <c r="V9042" t="s">
        <v>608</v>
      </c>
      <c r="Y9042" t="s">
        <v>36</v>
      </c>
    </row>
    <row r="9043" spans="1:25" x14ac:dyDescent="0.45">
      <c r="A9043" t="s">
        <v>203</v>
      </c>
      <c r="B9043" t="s">
        <v>728</v>
      </c>
      <c r="C9043">
        <v>54805</v>
      </c>
      <c r="D9043">
        <v>1</v>
      </c>
      <c r="F9043">
        <v>2021</v>
      </c>
      <c r="G9043">
        <v>1769</v>
      </c>
      <c r="H9043">
        <v>1695.04</v>
      </c>
      <c r="I9043">
        <v>266296.71000000002</v>
      </c>
      <c r="K9043">
        <v>0.65600000000000003</v>
      </c>
      <c r="L9043">
        <v>1E-3</v>
      </c>
      <c r="M9043">
        <v>130000.09</v>
      </c>
      <c r="N9043">
        <v>5.8999999999999997E-2</v>
      </c>
      <c r="O9043">
        <v>22.006</v>
      </c>
      <c r="P9043">
        <v>3.6999999999999998E-2</v>
      </c>
      <c r="Q9043">
        <v>2187527.0830000001</v>
      </c>
      <c r="R9043" t="s">
        <v>333</v>
      </c>
      <c r="T9043" t="s">
        <v>89</v>
      </c>
      <c r="V9043" t="s">
        <v>608</v>
      </c>
      <c r="Y9043" t="s">
        <v>36</v>
      </c>
    </row>
    <row r="9044" spans="1:25" x14ac:dyDescent="0.45">
      <c r="A9044" t="s">
        <v>203</v>
      </c>
      <c r="B9044" t="s">
        <v>728</v>
      </c>
      <c r="C9044">
        <v>54805</v>
      </c>
      <c r="D9044">
        <v>1</v>
      </c>
      <c r="F9044">
        <v>2022</v>
      </c>
      <c r="G9044">
        <v>1120</v>
      </c>
      <c r="H9044">
        <v>1084.08</v>
      </c>
      <c r="I9044">
        <v>159828.20000000001</v>
      </c>
      <c r="K9044">
        <v>0.39200000000000002</v>
      </c>
      <c r="L9044">
        <v>1E-3</v>
      </c>
      <c r="M9044">
        <v>77666.159</v>
      </c>
      <c r="N9044">
        <v>5.8999999999999997E-2</v>
      </c>
      <c r="O9044">
        <v>13.884</v>
      </c>
      <c r="P9044">
        <v>3.6299999999999999E-2</v>
      </c>
      <c r="Q9044">
        <v>1306885.1070000001</v>
      </c>
      <c r="R9044" t="s">
        <v>333</v>
      </c>
      <c r="T9044" t="s">
        <v>89</v>
      </c>
      <c r="V9044" t="s">
        <v>608</v>
      </c>
      <c r="Y9044" t="s">
        <v>36</v>
      </c>
    </row>
    <row r="9045" spans="1:25" x14ac:dyDescent="0.45">
      <c r="A9045" t="s">
        <v>203</v>
      </c>
      <c r="B9045" t="s">
        <v>728</v>
      </c>
      <c r="C9045">
        <v>54805</v>
      </c>
      <c r="D9045">
        <v>1</v>
      </c>
      <c r="F9045">
        <v>2023</v>
      </c>
      <c r="G9045">
        <v>1536</v>
      </c>
      <c r="H9045">
        <v>1499.28</v>
      </c>
      <c r="I9045">
        <v>221815.02</v>
      </c>
      <c r="K9045">
        <v>0.54300000000000004</v>
      </c>
      <c r="L9045">
        <v>1E-3</v>
      </c>
      <c r="M9045">
        <v>107542.912</v>
      </c>
      <c r="N9045">
        <v>5.8999999999999997E-2</v>
      </c>
      <c r="O9045">
        <v>15.930999999999999</v>
      </c>
      <c r="P9045">
        <v>2.9399999999999999E-2</v>
      </c>
      <c r="Q9045">
        <v>1809641.12</v>
      </c>
      <c r="R9045" t="s">
        <v>333</v>
      </c>
      <c r="T9045" t="s">
        <v>89</v>
      </c>
      <c r="V9045" t="s">
        <v>608</v>
      </c>
      <c r="Y9045" t="s">
        <v>36</v>
      </c>
    </row>
    <row r="9046" spans="1:25" x14ac:dyDescent="0.45">
      <c r="A9046" t="s">
        <v>203</v>
      </c>
      <c r="B9046" t="s">
        <v>728</v>
      </c>
      <c r="C9046">
        <v>54805</v>
      </c>
      <c r="D9046">
        <v>1</v>
      </c>
      <c r="F9046">
        <v>2024</v>
      </c>
      <c r="G9046">
        <v>356</v>
      </c>
      <c r="H9046">
        <v>344.1</v>
      </c>
      <c r="I9046">
        <v>48600.03</v>
      </c>
      <c r="K9046">
        <v>0.11799999999999999</v>
      </c>
      <c r="L9046">
        <v>1E-3</v>
      </c>
      <c r="M9046">
        <v>23468.092000000001</v>
      </c>
      <c r="N9046">
        <v>5.8999999999999997E-2</v>
      </c>
      <c r="O9046">
        <v>4.024</v>
      </c>
      <c r="P9046">
        <v>3.4599999999999999E-2</v>
      </c>
      <c r="Q9046">
        <v>394885.038</v>
      </c>
      <c r="R9046" t="s">
        <v>333</v>
      </c>
      <c r="T9046" t="s">
        <v>89</v>
      </c>
      <c r="V9046" t="s">
        <v>608</v>
      </c>
      <c r="Y9046" t="s">
        <v>36</v>
      </c>
    </row>
    <row r="9047" spans="1:25" x14ac:dyDescent="0.45">
      <c r="A9047" t="s">
        <v>122</v>
      </c>
      <c r="B9047" t="s">
        <v>729</v>
      </c>
      <c r="C9047">
        <v>54832</v>
      </c>
      <c r="D9047">
        <v>1</v>
      </c>
      <c r="F9047">
        <v>2009</v>
      </c>
      <c r="G9047">
        <v>3502</v>
      </c>
      <c r="H9047">
        <v>3324.9</v>
      </c>
      <c r="I9047">
        <v>369534.87</v>
      </c>
      <c r="K9047">
        <v>1.647</v>
      </c>
      <c r="L9047">
        <v>1.6999999999999999E-3</v>
      </c>
      <c r="M9047">
        <v>181279.77</v>
      </c>
      <c r="N9047">
        <v>5.9400000000000001E-2</v>
      </c>
      <c r="O9047">
        <v>47.494999999999997</v>
      </c>
      <c r="P9047">
        <v>3.7600000000000001E-2</v>
      </c>
      <c r="Q9047">
        <v>3037275.03</v>
      </c>
      <c r="R9047" t="s">
        <v>333</v>
      </c>
      <c r="S9047" t="s">
        <v>38</v>
      </c>
      <c r="T9047" t="s">
        <v>89</v>
      </c>
      <c r="V9047" t="s">
        <v>308</v>
      </c>
      <c r="Y9047" t="s">
        <v>107</v>
      </c>
    </row>
    <row r="9048" spans="1:25" x14ac:dyDescent="0.45">
      <c r="A9048" t="s">
        <v>122</v>
      </c>
      <c r="B9048" t="s">
        <v>729</v>
      </c>
      <c r="C9048">
        <v>54832</v>
      </c>
      <c r="D9048">
        <v>1</v>
      </c>
      <c r="F9048">
        <v>2010</v>
      </c>
      <c r="G9048">
        <v>3101</v>
      </c>
      <c r="H9048">
        <v>2951.64</v>
      </c>
      <c r="I9048">
        <v>319976.90000000002</v>
      </c>
      <c r="K9048">
        <v>1.03</v>
      </c>
      <c r="L9048">
        <v>1.2999999999999999E-3</v>
      </c>
      <c r="M9048">
        <v>156745.35200000001</v>
      </c>
      <c r="N9048">
        <v>5.9200000000000003E-2</v>
      </c>
      <c r="O9048">
        <v>38.555999999999997</v>
      </c>
      <c r="P9048">
        <v>3.6299999999999999E-2</v>
      </c>
      <c r="Q9048">
        <v>2633174.7420000001</v>
      </c>
      <c r="R9048" t="s">
        <v>333</v>
      </c>
      <c r="S9048" t="s">
        <v>38</v>
      </c>
      <c r="T9048" t="s">
        <v>89</v>
      </c>
      <c r="V9048" t="s">
        <v>308</v>
      </c>
      <c r="Y9048" t="s">
        <v>107</v>
      </c>
    </row>
    <row r="9049" spans="1:25" x14ac:dyDescent="0.45">
      <c r="A9049" t="s">
        <v>122</v>
      </c>
      <c r="B9049" t="s">
        <v>729</v>
      </c>
      <c r="C9049">
        <v>54832</v>
      </c>
      <c r="D9049">
        <v>1</v>
      </c>
      <c r="F9049">
        <v>2011</v>
      </c>
      <c r="G9049">
        <v>3015</v>
      </c>
      <c r="H9049">
        <v>2858.71</v>
      </c>
      <c r="I9049">
        <v>297390.86</v>
      </c>
      <c r="K9049">
        <v>1.046</v>
      </c>
      <c r="L9049">
        <v>1.5E-3</v>
      </c>
      <c r="M9049">
        <v>140857.177</v>
      </c>
      <c r="N9049">
        <v>5.9200000000000003E-2</v>
      </c>
      <c r="O9049">
        <v>38.246000000000002</v>
      </c>
      <c r="P9049">
        <v>3.9800000000000002E-2</v>
      </c>
      <c r="Q9049">
        <v>2364539.7710000002</v>
      </c>
      <c r="R9049" t="s">
        <v>333</v>
      </c>
      <c r="S9049" t="s">
        <v>38</v>
      </c>
      <c r="T9049" t="s">
        <v>89</v>
      </c>
      <c r="V9049" t="s">
        <v>308</v>
      </c>
      <c r="Y9049" t="s">
        <v>107</v>
      </c>
    </row>
    <row r="9050" spans="1:25" x14ac:dyDescent="0.45">
      <c r="A9050" t="s">
        <v>122</v>
      </c>
      <c r="B9050" t="s">
        <v>729</v>
      </c>
      <c r="C9050">
        <v>54832</v>
      </c>
      <c r="D9050">
        <v>1</v>
      </c>
      <c r="F9050">
        <v>2012</v>
      </c>
      <c r="G9050">
        <v>3355</v>
      </c>
      <c r="H9050">
        <v>3166.74</v>
      </c>
      <c r="I9050">
        <v>344520.11</v>
      </c>
      <c r="K9050">
        <v>0.86699999999999999</v>
      </c>
      <c r="L9050">
        <v>1.1000000000000001E-3</v>
      </c>
      <c r="M9050">
        <v>164260.587</v>
      </c>
      <c r="N9050">
        <v>5.91E-2</v>
      </c>
      <c r="O9050">
        <v>44.725999999999999</v>
      </c>
      <c r="P9050">
        <v>4.0899999999999999E-2</v>
      </c>
      <c r="Q9050">
        <v>2763406.5780000002</v>
      </c>
      <c r="R9050" t="s">
        <v>333</v>
      </c>
      <c r="S9050" t="s">
        <v>38</v>
      </c>
      <c r="T9050" t="s">
        <v>89</v>
      </c>
      <c r="V9050" t="s">
        <v>308</v>
      </c>
      <c r="Y9050" t="s">
        <v>107</v>
      </c>
    </row>
    <row r="9051" spans="1:25" x14ac:dyDescent="0.45">
      <c r="A9051" t="s">
        <v>122</v>
      </c>
      <c r="B9051" t="s">
        <v>729</v>
      </c>
      <c r="C9051">
        <v>54832</v>
      </c>
      <c r="D9051">
        <v>1</v>
      </c>
      <c r="F9051">
        <v>2013</v>
      </c>
      <c r="G9051">
        <v>4855</v>
      </c>
      <c r="H9051">
        <v>4549.59</v>
      </c>
      <c r="I9051">
        <v>493230.18</v>
      </c>
      <c r="K9051">
        <v>1.24</v>
      </c>
      <c r="L9051">
        <v>1.1000000000000001E-3</v>
      </c>
      <c r="M9051">
        <v>234744.81099999999</v>
      </c>
      <c r="N9051">
        <v>5.91E-2</v>
      </c>
      <c r="O9051">
        <v>64.236000000000004</v>
      </c>
      <c r="P9051">
        <v>4.2700000000000002E-2</v>
      </c>
      <c r="Q9051">
        <v>3949122.6379999998</v>
      </c>
      <c r="R9051" t="s">
        <v>333</v>
      </c>
      <c r="S9051" t="s">
        <v>38</v>
      </c>
      <c r="T9051" t="s">
        <v>89</v>
      </c>
      <c r="V9051" t="s">
        <v>308</v>
      </c>
      <c r="Y9051" t="s">
        <v>107</v>
      </c>
    </row>
    <row r="9052" spans="1:25" x14ac:dyDescent="0.45">
      <c r="A9052" t="s">
        <v>122</v>
      </c>
      <c r="B9052" t="s">
        <v>729</v>
      </c>
      <c r="C9052">
        <v>54832</v>
      </c>
      <c r="D9052">
        <v>1</v>
      </c>
      <c r="F9052">
        <v>2014</v>
      </c>
      <c r="G9052">
        <v>5046</v>
      </c>
      <c r="H9052">
        <v>4876.46</v>
      </c>
      <c r="I9052">
        <v>503408.17</v>
      </c>
      <c r="K9052">
        <v>1.32</v>
      </c>
      <c r="L9052">
        <v>1.1999999999999999E-3</v>
      </c>
      <c r="M9052">
        <v>235033.32</v>
      </c>
      <c r="N9052">
        <v>5.91E-2</v>
      </c>
      <c r="O9052">
        <v>63.28</v>
      </c>
      <c r="P9052">
        <v>3.8199999999999998E-2</v>
      </c>
      <c r="Q9052">
        <v>3952640.7370000002</v>
      </c>
      <c r="R9052" t="s">
        <v>333</v>
      </c>
      <c r="S9052" t="s">
        <v>730</v>
      </c>
      <c r="T9052" t="s">
        <v>89</v>
      </c>
      <c r="V9052" t="s">
        <v>308</v>
      </c>
      <c r="Y9052" t="s">
        <v>107</v>
      </c>
    </row>
    <row r="9053" spans="1:25" x14ac:dyDescent="0.45">
      <c r="A9053" t="s">
        <v>122</v>
      </c>
      <c r="B9053" t="s">
        <v>729</v>
      </c>
      <c r="C9053">
        <v>54832</v>
      </c>
      <c r="D9053">
        <v>1</v>
      </c>
      <c r="F9053">
        <v>2015</v>
      </c>
      <c r="G9053">
        <v>6503</v>
      </c>
      <c r="H9053">
        <v>6460.9</v>
      </c>
      <c r="I9053">
        <v>672937.37</v>
      </c>
      <c r="K9053">
        <v>1.732</v>
      </c>
      <c r="L9053">
        <v>1.1000000000000001E-3</v>
      </c>
      <c r="M9053">
        <v>308747.48499999999</v>
      </c>
      <c r="N9053">
        <v>5.91E-2</v>
      </c>
      <c r="O9053">
        <v>74.022999999999996</v>
      </c>
      <c r="P9053">
        <v>3.0300000000000001E-2</v>
      </c>
      <c r="Q9053">
        <v>5192274.2570000002</v>
      </c>
      <c r="R9053" t="s">
        <v>333</v>
      </c>
      <c r="S9053" t="s">
        <v>730</v>
      </c>
      <c r="T9053" t="s">
        <v>89</v>
      </c>
      <c r="V9053" t="s">
        <v>308</v>
      </c>
      <c r="Y9053" t="s">
        <v>146</v>
      </c>
    </row>
    <row r="9054" spans="1:25" x14ac:dyDescent="0.45">
      <c r="A9054" t="s">
        <v>122</v>
      </c>
      <c r="B9054" t="s">
        <v>729</v>
      </c>
      <c r="C9054">
        <v>54832</v>
      </c>
      <c r="D9054">
        <v>1</v>
      </c>
      <c r="F9054">
        <v>2016</v>
      </c>
      <c r="G9054">
        <v>6540</v>
      </c>
      <c r="H9054">
        <v>6481.43</v>
      </c>
      <c r="I9054">
        <v>681314.49</v>
      </c>
      <c r="K9054">
        <v>1.643</v>
      </c>
      <c r="L9054">
        <v>1E-3</v>
      </c>
      <c r="M9054">
        <v>316758.484</v>
      </c>
      <c r="N9054">
        <v>5.91E-2</v>
      </c>
      <c r="O9054">
        <v>66.769000000000005</v>
      </c>
      <c r="P9054">
        <v>2.6700000000000002E-2</v>
      </c>
      <c r="Q9054">
        <v>5327033.9740000004</v>
      </c>
      <c r="R9054" t="s">
        <v>333</v>
      </c>
      <c r="S9054" t="s">
        <v>730</v>
      </c>
      <c r="T9054" t="s">
        <v>89</v>
      </c>
      <c r="V9054" t="s">
        <v>308</v>
      </c>
      <c r="Y9054" t="s">
        <v>146</v>
      </c>
    </row>
    <row r="9055" spans="1:25" x14ac:dyDescent="0.45">
      <c r="A9055" t="s">
        <v>122</v>
      </c>
      <c r="B9055" t="s">
        <v>729</v>
      </c>
      <c r="C9055">
        <v>54832</v>
      </c>
      <c r="D9055">
        <v>1</v>
      </c>
      <c r="F9055">
        <v>2017</v>
      </c>
      <c r="G9055">
        <v>3480</v>
      </c>
      <c r="H9055">
        <v>3363.72</v>
      </c>
      <c r="I9055">
        <v>327297.37</v>
      </c>
      <c r="K9055">
        <v>0.78800000000000003</v>
      </c>
      <c r="L9055">
        <v>1E-3</v>
      </c>
      <c r="M9055">
        <v>155994.04800000001</v>
      </c>
      <c r="N9055">
        <v>5.91E-2</v>
      </c>
      <c r="O9055">
        <v>34.808999999999997</v>
      </c>
      <c r="P9055">
        <v>3.1699999999999999E-2</v>
      </c>
      <c r="Q9055">
        <v>2623199.5690000001</v>
      </c>
      <c r="R9055" t="s">
        <v>333</v>
      </c>
      <c r="S9055" t="s">
        <v>730</v>
      </c>
      <c r="T9055" t="s">
        <v>89</v>
      </c>
      <c r="V9055" t="s">
        <v>308</v>
      </c>
      <c r="Y9055" t="s">
        <v>147</v>
      </c>
    </row>
    <row r="9056" spans="1:25" x14ac:dyDescent="0.45">
      <c r="A9056" t="s">
        <v>122</v>
      </c>
      <c r="B9056" t="s">
        <v>729</v>
      </c>
      <c r="C9056">
        <v>54832</v>
      </c>
      <c r="D9056">
        <v>1</v>
      </c>
      <c r="F9056">
        <v>2018</v>
      </c>
      <c r="G9056">
        <v>6117</v>
      </c>
      <c r="H9056">
        <v>6058.79</v>
      </c>
      <c r="I9056">
        <v>574199.55000000005</v>
      </c>
      <c r="K9056">
        <v>1.427</v>
      </c>
      <c r="L9056">
        <v>1E-3</v>
      </c>
      <c r="M9056">
        <v>279937.54100000003</v>
      </c>
      <c r="N9056">
        <v>5.96E-2</v>
      </c>
      <c r="O9056">
        <v>62.548000000000002</v>
      </c>
      <c r="P9056">
        <v>2.8000000000000001E-2</v>
      </c>
      <c r="Q9056">
        <v>4663232.7019999996</v>
      </c>
      <c r="R9056" t="s">
        <v>333</v>
      </c>
      <c r="S9056" t="s">
        <v>730</v>
      </c>
      <c r="T9056" t="s">
        <v>89</v>
      </c>
      <c r="V9056" t="s">
        <v>308</v>
      </c>
      <c r="Y9056" t="s">
        <v>147</v>
      </c>
    </row>
    <row r="9057" spans="1:25" x14ac:dyDescent="0.45">
      <c r="A9057" t="s">
        <v>122</v>
      </c>
      <c r="B9057" t="s">
        <v>729</v>
      </c>
      <c r="C9057">
        <v>54832</v>
      </c>
      <c r="D9057">
        <v>1</v>
      </c>
      <c r="F9057">
        <v>2019</v>
      </c>
      <c r="G9057">
        <v>4325</v>
      </c>
      <c r="H9057">
        <v>4100.3100000000004</v>
      </c>
      <c r="I9057">
        <v>366993.23</v>
      </c>
      <c r="K9057">
        <v>0.89800000000000002</v>
      </c>
      <c r="L9057">
        <v>1E-3</v>
      </c>
      <c r="M9057">
        <v>177824.38699999999</v>
      </c>
      <c r="N9057">
        <v>5.91E-2</v>
      </c>
      <c r="O9057">
        <v>42.725999999999999</v>
      </c>
      <c r="P9057">
        <v>3.6700000000000003E-2</v>
      </c>
      <c r="Q9057">
        <v>2990591.4339999999</v>
      </c>
      <c r="R9057" t="s">
        <v>333</v>
      </c>
      <c r="S9057" t="s">
        <v>730</v>
      </c>
      <c r="T9057" t="s">
        <v>89</v>
      </c>
      <c r="V9057" t="s">
        <v>308</v>
      </c>
      <c r="Y9057" t="s">
        <v>147</v>
      </c>
    </row>
    <row r="9058" spans="1:25" x14ac:dyDescent="0.45">
      <c r="A9058" t="s">
        <v>122</v>
      </c>
      <c r="B9058" t="s">
        <v>729</v>
      </c>
      <c r="C9058">
        <v>54832</v>
      </c>
      <c r="D9058">
        <v>1</v>
      </c>
      <c r="F9058">
        <v>2020</v>
      </c>
      <c r="G9058">
        <v>3583</v>
      </c>
      <c r="H9058">
        <v>3287.64</v>
      </c>
      <c r="I9058">
        <v>296467.57</v>
      </c>
      <c r="K9058">
        <v>0.73299999999999998</v>
      </c>
      <c r="L9058">
        <v>1E-3</v>
      </c>
      <c r="M9058">
        <v>145105.60200000001</v>
      </c>
      <c r="N9058">
        <v>5.9200000000000003E-2</v>
      </c>
      <c r="O9058">
        <v>38.860999999999997</v>
      </c>
      <c r="P9058">
        <v>4.1799999999999997E-2</v>
      </c>
      <c r="Q9058">
        <v>2440033.693</v>
      </c>
      <c r="R9058" t="s">
        <v>333</v>
      </c>
      <c r="S9058" t="s">
        <v>730</v>
      </c>
      <c r="T9058" t="s">
        <v>89</v>
      </c>
      <c r="V9058" t="s">
        <v>308</v>
      </c>
      <c r="Y9058" t="s">
        <v>147</v>
      </c>
    </row>
    <row r="9059" spans="1:25" x14ac:dyDescent="0.45">
      <c r="A9059" t="s">
        <v>122</v>
      </c>
      <c r="B9059" t="s">
        <v>729</v>
      </c>
      <c r="C9059">
        <v>54832</v>
      </c>
      <c r="D9059">
        <v>1</v>
      </c>
      <c r="F9059">
        <v>2021</v>
      </c>
      <c r="G9059">
        <v>4208</v>
      </c>
      <c r="H9059">
        <v>3914.79</v>
      </c>
      <c r="I9059">
        <v>353786.19</v>
      </c>
      <c r="K9059">
        <v>0.90200000000000002</v>
      </c>
      <c r="L9059">
        <v>1E-3</v>
      </c>
      <c r="M9059">
        <v>178535.726</v>
      </c>
      <c r="N9059">
        <v>5.91E-2</v>
      </c>
      <c r="O9059">
        <v>45.042999999999999</v>
      </c>
      <c r="P9059">
        <v>3.7999999999999999E-2</v>
      </c>
      <c r="Q9059">
        <v>3003351.5720000002</v>
      </c>
      <c r="R9059" t="s">
        <v>333</v>
      </c>
      <c r="S9059" t="s">
        <v>730</v>
      </c>
      <c r="T9059" t="s">
        <v>89</v>
      </c>
      <c r="V9059" t="s">
        <v>308</v>
      </c>
      <c r="Y9059" t="s">
        <v>152</v>
      </c>
    </row>
    <row r="9060" spans="1:25" x14ac:dyDescent="0.45">
      <c r="A9060" t="s">
        <v>122</v>
      </c>
      <c r="B9060" t="s">
        <v>729</v>
      </c>
      <c r="C9060">
        <v>54832</v>
      </c>
      <c r="D9060">
        <v>1</v>
      </c>
      <c r="F9060">
        <v>2022</v>
      </c>
      <c r="G9060">
        <v>2884</v>
      </c>
      <c r="H9060">
        <v>2636.22</v>
      </c>
      <c r="I9060">
        <v>228184.85</v>
      </c>
      <c r="K9060">
        <v>0.59299999999999997</v>
      </c>
      <c r="L9060">
        <v>1E-3</v>
      </c>
      <c r="M9060">
        <v>116947.057</v>
      </c>
      <c r="N9060">
        <v>5.9499999999999997E-2</v>
      </c>
      <c r="O9060">
        <v>33.600999999999999</v>
      </c>
      <c r="P9060">
        <v>4.5600000000000002E-2</v>
      </c>
      <c r="Q9060">
        <v>1956314.7009999999</v>
      </c>
      <c r="R9060" t="s">
        <v>333</v>
      </c>
      <c r="S9060" t="s">
        <v>730</v>
      </c>
      <c r="T9060" t="s">
        <v>89</v>
      </c>
      <c r="V9060" t="s">
        <v>308</v>
      </c>
      <c r="Y9060" t="s">
        <v>152</v>
      </c>
    </row>
    <row r="9061" spans="1:25" x14ac:dyDescent="0.45">
      <c r="A9061" t="s">
        <v>122</v>
      </c>
      <c r="B9061" t="s">
        <v>729</v>
      </c>
      <c r="C9061">
        <v>54832</v>
      </c>
      <c r="D9061">
        <v>1</v>
      </c>
      <c r="F9061">
        <v>2023</v>
      </c>
      <c r="G9061">
        <v>3797</v>
      </c>
      <c r="H9061">
        <v>3466.07</v>
      </c>
      <c r="I9061">
        <v>311163.93</v>
      </c>
      <c r="K9061">
        <v>0.79300000000000004</v>
      </c>
      <c r="L9061">
        <v>1E-3</v>
      </c>
      <c r="M9061">
        <v>156968.07</v>
      </c>
      <c r="N9061">
        <v>5.9200000000000003E-2</v>
      </c>
      <c r="O9061">
        <v>36.795000000000002</v>
      </c>
      <c r="P9061">
        <v>3.95E-2</v>
      </c>
      <c r="Q9061">
        <v>2637981.8480000002</v>
      </c>
      <c r="R9061" t="s">
        <v>333</v>
      </c>
      <c r="S9061" t="s">
        <v>730</v>
      </c>
      <c r="T9061" t="s">
        <v>89</v>
      </c>
      <c r="V9061" t="s">
        <v>308</v>
      </c>
      <c r="Y9061" t="s">
        <v>152</v>
      </c>
    </row>
    <row r="9062" spans="1:25" x14ac:dyDescent="0.45">
      <c r="A9062" t="s">
        <v>122</v>
      </c>
      <c r="B9062" t="s">
        <v>729</v>
      </c>
      <c r="C9062">
        <v>54832</v>
      </c>
      <c r="D9062">
        <v>1</v>
      </c>
      <c r="F9062">
        <v>2024</v>
      </c>
      <c r="G9062">
        <v>1614</v>
      </c>
      <c r="H9062">
        <v>1455.02</v>
      </c>
      <c r="I9062">
        <v>124720.64</v>
      </c>
      <c r="K9062">
        <v>0.32200000000000001</v>
      </c>
      <c r="L9062">
        <v>1E-3</v>
      </c>
      <c r="M9062">
        <v>63734.324999999997</v>
      </c>
      <c r="N9062">
        <v>5.9200000000000003E-2</v>
      </c>
      <c r="O9062">
        <v>19.867999999999999</v>
      </c>
      <c r="P9062">
        <v>4.9099999999999998E-2</v>
      </c>
      <c r="Q9062">
        <v>1070106.135</v>
      </c>
      <c r="R9062" t="s">
        <v>333</v>
      </c>
      <c r="S9062" t="s">
        <v>730</v>
      </c>
      <c r="T9062" t="s">
        <v>89</v>
      </c>
      <c r="V9062" t="s">
        <v>308</v>
      </c>
      <c r="Y9062" t="s">
        <v>152</v>
      </c>
    </row>
    <row r="9063" spans="1:25" x14ac:dyDescent="0.45">
      <c r="A9063" t="s">
        <v>122</v>
      </c>
      <c r="B9063" t="s">
        <v>729</v>
      </c>
      <c r="C9063">
        <v>54832</v>
      </c>
      <c r="D9063">
        <v>2</v>
      </c>
      <c r="F9063">
        <v>2009</v>
      </c>
      <c r="G9063">
        <v>2937</v>
      </c>
      <c r="H9063">
        <v>2776.33</v>
      </c>
      <c r="I9063">
        <v>303916.03999999998</v>
      </c>
      <c r="K9063">
        <v>0.77200000000000002</v>
      </c>
      <c r="L9063">
        <v>1.2999999999999999E-3</v>
      </c>
      <c r="M9063">
        <v>136299.75899999999</v>
      </c>
      <c r="N9063">
        <v>5.9200000000000003E-2</v>
      </c>
      <c r="O9063">
        <v>33.588000000000001</v>
      </c>
      <c r="P9063">
        <v>3.6299999999999999E-2</v>
      </c>
      <c r="Q9063">
        <v>2291906.9849999999</v>
      </c>
      <c r="R9063" t="s">
        <v>333</v>
      </c>
      <c r="S9063" t="s">
        <v>38</v>
      </c>
      <c r="T9063" t="s">
        <v>89</v>
      </c>
      <c r="V9063" t="s">
        <v>308</v>
      </c>
      <c r="Y9063" t="s">
        <v>107</v>
      </c>
    </row>
    <row r="9064" spans="1:25" x14ac:dyDescent="0.45">
      <c r="A9064" t="s">
        <v>122</v>
      </c>
      <c r="B9064" t="s">
        <v>729</v>
      </c>
      <c r="C9064">
        <v>54832</v>
      </c>
      <c r="D9064">
        <v>2</v>
      </c>
      <c r="F9064">
        <v>2010</v>
      </c>
      <c r="G9064">
        <v>2827</v>
      </c>
      <c r="H9064">
        <v>2670.72</v>
      </c>
      <c r="I9064">
        <v>280945.15000000002</v>
      </c>
      <c r="K9064">
        <v>0.91400000000000003</v>
      </c>
      <c r="L9064">
        <v>1.5E-3</v>
      </c>
      <c r="M9064">
        <v>132028.769</v>
      </c>
      <c r="N9064">
        <v>5.9299999999999999E-2</v>
      </c>
      <c r="O9064">
        <v>31.289000000000001</v>
      </c>
      <c r="P9064">
        <v>3.61E-2</v>
      </c>
      <c r="Q9064">
        <v>2217201.764</v>
      </c>
      <c r="R9064" t="s">
        <v>333</v>
      </c>
      <c r="S9064" t="s">
        <v>38</v>
      </c>
      <c r="T9064" t="s">
        <v>89</v>
      </c>
      <c r="V9064" t="s">
        <v>308</v>
      </c>
      <c r="Y9064" t="s">
        <v>107</v>
      </c>
    </row>
    <row r="9065" spans="1:25" x14ac:dyDescent="0.45">
      <c r="A9065" t="s">
        <v>122</v>
      </c>
      <c r="B9065" t="s">
        <v>729</v>
      </c>
      <c r="C9065">
        <v>54832</v>
      </c>
      <c r="D9065">
        <v>2</v>
      </c>
      <c r="F9065">
        <v>2011</v>
      </c>
      <c r="G9065">
        <v>2901</v>
      </c>
      <c r="H9065">
        <v>2727.26</v>
      </c>
      <c r="I9065">
        <v>280913.27</v>
      </c>
      <c r="K9065">
        <v>0.99399999999999999</v>
      </c>
      <c r="L9065">
        <v>1.6999999999999999E-3</v>
      </c>
      <c r="M9065">
        <v>129941.223</v>
      </c>
      <c r="N9065">
        <v>5.9400000000000001E-2</v>
      </c>
      <c r="O9065">
        <v>33.576000000000001</v>
      </c>
      <c r="P9065">
        <v>3.8699999999999998E-2</v>
      </c>
      <c r="Q9065">
        <v>2180810.4389999998</v>
      </c>
      <c r="R9065" t="s">
        <v>333</v>
      </c>
      <c r="S9065" t="s">
        <v>38</v>
      </c>
      <c r="T9065" t="s">
        <v>89</v>
      </c>
      <c r="V9065" t="s">
        <v>308</v>
      </c>
      <c r="Y9065" t="s">
        <v>107</v>
      </c>
    </row>
    <row r="9066" spans="1:25" x14ac:dyDescent="0.45">
      <c r="A9066" t="s">
        <v>122</v>
      </c>
      <c r="B9066" t="s">
        <v>729</v>
      </c>
      <c r="C9066">
        <v>54832</v>
      </c>
      <c r="D9066">
        <v>2</v>
      </c>
      <c r="F9066">
        <v>2012</v>
      </c>
      <c r="G9066">
        <v>3584</v>
      </c>
      <c r="H9066">
        <v>3360.32</v>
      </c>
      <c r="I9066">
        <v>358593.14</v>
      </c>
      <c r="K9066">
        <v>0.86599999999999999</v>
      </c>
      <c r="L9066">
        <v>1.1000000000000001E-3</v>
      </c>
      <c r="M9066">
        <v>165620.274</v>
      </c>
      <c r="N9066">
        <v>5.91E-2</v>
      </c>
      <c r="O9066">
        <v>38.851999999999997</v>
      </c>
      <c r="P9066">
        <v>3.6799999999999999E-2</v>
      </c>
      <c r="Q9066">
        <v>2786414.0989999999</v>
      </c>
      <c r="R9066" t="s">
        <v>333</v>
      </c>
      <c r="S9066" t="s">
        <v>38</v>
      </c>
      <c r="T9066" t="s">
        <v>89</v>
      </c>
      <c r="V9066" t="s">
        <v>308</v>
      </c>
      <c r="Y9066" t="s">
        <v>107</v>
      </c>
    </row>
    <row r="9067" spans="1:25" x14ac:dyDescent="0.45">
      <c r="A9067" t="s">
        <v>122</v>
      </c>
      <c r="B9067" t="s">
        <v>729</v>
      </c>
      <c r="C9067">
        <v>54832</v>
      </c>
      <c r="D9067">
        <v>2</v>
      </c>
      <c r="F9067">
        <v>2013</v>
      </c>
      <c r="G9067">
        <v>4870</v>
      </c>
      <c r="H9067">
        <v>4546.2</v>
      </c>
      <c r="I9067">
        <v>476102.55</v>
      </c>
      <c r="K9067">
        <v>1.1240000000000001</v>
      </c>
      <c r="L9067">
        <v>1E-3</v>
      </c>
      <c r="M9067">
        <v>216180.56700000001</v>
      </c>
      <c r="N9067">
        <v>5.91E-2</v>
      </c>
      <c r="O9067">
        <v>51.298000000000002</v>
      </c>
      <c r="P9067">
        <v>3.7400000000000003E-2</v>
      </c>
      <c r="Q9067">
        <v>3637118.1030000001</v>
      </c>
      <c r="R9067" t="s">
        <v>333</v>
      </c>
      <c r="S9067" t="s">
        <v>38</v>
      </c>
      <c r="T9067" t="s">
        <v>89</v>
      </c>
      <c r="V9067" t="s">
        <v>308</v>
      </c>
      <c r="Y9067" t="s">
        <v>107</v>
      </c>
    </row>
    <row r="9068" spans="1:25" x14ac:dyDescent="0.45">
      <c r="A9068" t="s">
        <v>122</v>
      </c>
      <c r="B9068" t="s">
        <v>729</v>
      </c>
      <c r="C9068">
        <v>54832</v>
      </c>
      <c r="D9068">
        <v>2</v>
      </c>
      <c r="F9068">
        <v>2014</v>
      </c>
      <c r="G9068">
        <v>5139</v>
      </c>
      <c r="H9068">
        <v>4949.42</v>
      </c>
      <c r="I9068">
        <v>497050.28</v>
      </c>
      <c r="K9068">
        <v>1.319</v>
      </c>
      <c r="L9068">
        <v>1.1999999999999999E-3</v>
      </c>
      <c r="M9068">
        <v>223314.29500000001</v>
      </c>
      <c r="N9068">
        <v>5.91E-2</v>
      </c>
      <c r="O9068">
        <v>54.625</v>
      </c>
      <c r="P9068">
        <v>3.4700000000000002E-2</v>
      </c>
      <c r="Q9068">
        <v>3754397.5759999999</v>
      </c>
      <c r="R9068" t="s">
        <v>333</v>
      </c>
      <c r="S9068" t="s">
        <v>730</v>
      </c>
      <c r="T9068" t="s">
        <v>89</v>
      </c>
      <c r="V9068" t="s">
        <v>308</v>
      </c>
      <c r="Y9068" t="s">
        <v>107</v>
      </c>
    </row>
    <row r="9069" spans="1:25" x14ac:dyDescent="0.45">
      <c r="A9069" t="s">
        <v>122</v>
      </c>
      <c r="B9069" t="s">
        <v>729</v>
      </c>
      <c r="C9069">
        <v>54832</v>
      </c>
      <c r="D9069">
        <v>2</v>
      </c>
      <c r="F9069">
        <v>2015</v>
      </c>
      <c r="G9069">
        <v>6404</v>
      </c>
      <c r="H9069">
        <v>6360.82</v>
      </c>
      <c r="I9069">
        <v>652714.63</v>
      </c>
      <c r="K9069">
        <v>1.7050000000000001</v>
      </c>
      <c r="L9069">
        <v>1.1999999999999999E-3</v>
      </c>
      <c r="M9069">
        <v>291357.15700000001</v>
      </c>
      <c r="N9069">
        <v>5.91E-2</v>
      </c>
      <c r="O9069">
        <v>68.676000000000002</v>
      </c>
      <c r="P9069">
        <v>2.9600000000000001E-2</v>
      </c>
      <c r="Q9069">
        <v>4898504.6670000004</v>
      </c>
      <c r="R9069" t="s">
        <v>333</v>
      </c>
      <c r="S9069" t="s">
        <v>730</v>
      </c>
      <c r="T9069" t="s">
        <v>89</v>
      </c>
      <c r="V9069" t="s">
        <v>308</v>
      </c>
      <c r="Y9069" t="s">
        <v>146</v>
      </c>
    </row>
    <row r="9070" spans="1:25" x14ac:dyDescent="0.45">
      <c r="A9070" t="s">
        <v>122</v>
      </c>
      <c r="B9070" t="s">
        <v>729</v>
      </c>
      <c r="C9070">
        <v>54832</v>
      </c>
      <c r="D9070">
        <v>2</v>
      </c>
      <c r="F9070">
        <v>2016</v>
      </c>
      <c r="G9070">
        <v>6888</v>
      </c>
      <c r="H9070">
        <v>6819.49</v>
      </c>
      <c r="I9070">
        <v>705172.59</v>
      </c>
      <c r="K9070">
        <v>1.649</v>
      </c>
      <c r="L9070">
        <v>1E-3</v>
      </c>
      <c r="M9070">
        <v>318786.24400000001</v>
      </c>
      <c r="N9070">
        <v>5.91E-2</v>
      </c>
      <c r="O9070">
        <v>69.028000000000006</v>
      </c>
      <c r="P9070">
        <v>2.7199999999999998E-2</v>
      </c>
      <c r="Q9070">
        <v>5361131.193</v>
      </c>
      <c r="R9070" t="s">
        <v>333</v>
      </c>
      <c r="S9070" t="s">
        <v>730</v>
      </c>
      <c r="T9070" t="s">
        <v>89</v>
      </c>
      <c r="V9070" t="s">
        <v>308</v>
      </c>
      <c r="Y9070" t="s">
        <v>146</v>
      </c>
    </row>
    <row r="9071" spans="1:25" x14ac:dyDescent="0.45">
      <c r="A9071" t="s">
        <v>122</v>
      </c>
      <c r="B9071" t="s">
        <v>729</v>
      </c>
      <c r="C9071">
        <v>54832</v>
      </c>
      <c r="D9071">
        <v>2</v>
      </c>
      <c r="F9071">
        <v>2017</v>
      </c>
      <c r="G9071">
        <v>4296</v>
      </c>
      <c r="H9071">
        <v>4138.47</v>
      </c>
      <c r="I9071">
        <v>393770.37</v>
      </c>
      <c r="K9071">
        <v>0.92600000000000005</v>
      </c>
      <c r="L9071">
        <v>1E-3</v>
      </c>
      <c r="M9071">
        <v>183195.628</v>
      </c>
      <c r="N9071">
        <v>5.9200000000000003E-2</v>
      </c>
      <c r="O9071">
        <v>43.802999999999997</v>
      </c>
      <c r="P9071">
        <v>3.4099999999999998E-2</v>
      </c>
      <c r="Q9071">
        <v>3079730.298</v>
      </c>
      <c r="R9071" t="s">
        <v>333</v>
      </c>
      <c r="S9071" t="s">
        <v>730</v>
      </c>
      <c r="T9071" t="s">
        <v>89</v>
      </c>
      <c r="V9071" t="s">
        <v>308</v>
      </c>
      <c r="Y9071" t="s">
        <v>147</v>
      </c>
    </row>
    <row r="9072" spans="1:25" x14ac:dyDescent="0.45">
      <c r="A9072" t="s">
        <v>122</v>
      </c>
      <c r="B9072" t="s">
        <v>729</v>
      </c>
      <c r="C9072">
        <v>54832</v>
      </c>
      <c r="D9072">
        <v>2</v>
      </c>
      <c r="F9072">
        <v>2018</v>
      </c>
      <c r="G9072">
        <v>6303</v>
      </c>
      <c r="H9072">
        <v>6246.16</v>
      </c>
      <c r="I9072">
        <v>579524.19999999995</v>
      </c>
      <c r="K9072">
        <v>1.3740000000000001</v>
      </c>
      <c r="L9072">
        <v>1E-3</v>
      </c>
      <c r="M9072">
        <v>269497.679</v>
      </c>
      <c r="N9072">
        <v>5.96E-2</v>
      </c>
      <c r="O9072">
        <v>66.763000000000005</v>
      </c>
      <c r="P9072">
        <v>3.09E-2</v>
      </c>
      <c r="Q9072">
        <v>4487627.8090000004</v>
      </c>
      <c r="R9072" t="s">
        <v>333</v>
      </c>
      <c r="S9072" t="s">
        <v>730</v>
      </c>
      <c r="T9072" t="s">
        <v>89</v>
      </c>
      <c r="V9072" t="s">
        <v>308</v>
      </c>
      <c r="Y9072" t="s">
        <v>147</v>
      </c>
    </row>
    <row r="9073" spans="1:25" x14ac:dyDescent="0.45">
      <c r="A9073" t="s">
        <v>122</v>
      </c>
      <c r="B9073" t="s">
        <v>729</v>
      </c>
      <c r="C9073">
        <v>54832</v>
      </c>
      <c r="D9073">
        <v>2</v>
      </c>
      <c r="F9073">
        <v>2019</v>
      </c>
      <c r="G9073">
        <v>4302</v>
      </c>
      <c r="H9073">
        <v>4065.19</v>
      </c>
      <c r="I9073">
        <v>361262.7</v>
      </c>
      <c r="K9073">
        <v>0.85399999999999998</v>
      </c>
      <c r="L9073">
        <v>1E-3</v>
      </c>
      <c r="M9073">
        <v>168977.55</v>
      </c>
      <c r="N9073">
        <v>5.91E-2</v>
      </c>
      <c r="O9073">
        <v>43.878999999999998</v>
      </c>
      <c r="P9073">
        <v>3.8699999999999998E-2</v>
      </c>
      <c r="Q9073">
        <v>2841529.423</v>
      </c>
      <c r="R9073" t="s">
        <v>333</v>
      </c>
      <c r="S9073" t="s">
        <v>730</v>
      </c>
      <c r="T9073" t="s">
        <v>89</v>
      </c>
      <c r="V9073" t="s">
        <v>308</v>
      </c>
      <c r="Y9073" t="s">
        <v>147</v>
      </c>
    </row>
    <row r="9074" spans="1:25" x14ac:dyDescent="0.45">
      <c r="A9074" t="s">
        <v>122</v>
      </c>
      <c r="B9074" t="s">
        <v>729</v>
      </c>
      <c r="C9074">
        <v>54832</v>
      </c>
      <c r="D9074">
        <v>2</v>
      </c>
      <c r="F9074">
        <v>2020</v>
      </c>
      <c r="G9074">
        <v>3816</v>
      </c>
      <c r="H9074">
        <v>3503.55</v>
      </c>
      <c r="I9074">
        <v>311236.81</v>
      </c>
      <c r="K9074">
        <v>0.73699999999999999</v>
      </c>
      <c r="L9074">
        <v>1E-3</v>
      </c>
      <c r="M9074">
        <v>145853.37299999999</v>
      </c>
      <c r="N9074">
        <v>5.91E-2</v>
      </c>
      <c r="O9074">
        <v>39.164000000000001</v>
      </c>
      <c r="P9074">
        <v>4.1399999999999999E-2</v>
      </c>
      <c r="Q9074">
        <v>2452602.4920000001</v>
      </c>
      <c r="R9074" t="s">
        <v>333</v>
      </c>
      <c r="S9074" t="s">
        <v>730</v>
      </c>
      <c r="T9074" t="s">
        <v>89</v>
      </c>
      <c r="V9074" t="s">
        <v>308</v>
      </c>
      <c r="Y9074" t="s">
        <v>147</v>
      </c>
    </row>
    <row r="9075" spans="1:25" x14ac:dyDescent="0.45">
      <c r="A9075" t="s">
        <v>122</v>
      </c>
      <c r="B9075" t="s">
        <v>729</v>
      </c>
      <c r="C9075">
        <v>54832</v>
      </c>
      <c r="D9075">
        <v>2</v>
      </c>
      <c r="F9075">
        <v>2021</v>
      </c>
      <c r="G9075">
        <v>4331</v>
      </c>
      <c r="H9075">
        <v>4024.94</v>
      </c>
      <c r="I9075">
        <v>361944.73</v>
      </c>
      <c r="K9075">
        <v>0.89700000000000002</v>
      </c>
      <c r="L9075">
        <v>1E-3</v>
      </c>
      <c r="M9075">
        <v>177565.60200000001</v>
      </c>
      <c r="N9075">
        <v>5.91E-2</v>
      </c>
      <c r="O9075">
        <v>43.389000000000003</v>
      </c>
      <c r="P9075">
        <v>3.6900000000000002E-2</v>
      </c>
      <c r="Q9075">
        <v>2987550.423</v>
      </c>
      <c r="R9075" t="s">
        <v>333</v>
      </c>
      <c r="S9075" t="s">
        <v>730</v>
      </c>
      <c r="T9075" t="s">
        <v>89</v>
      </c>
      <c r="V9075" t="s">
        <v>308</v>
      </c>
      <c r="Y9075" t="s">
        <v>152</v>
      </c>
    </row>
    <row r="9076" spans="1:25" x14ac:dyDescent="0.45">
      <c r="A9076" t="s">
        <v>122</v>
      </c>
      <c r="B9076" t="s">
        <v>729</v>
      </c>
      <c r="C9076">
        <v>54832</v>
      </c>
      <c r="D9076">
        <v>2</v>
      </c>
      <c r="F9076">
        <v>2022</v>
      </c>
      <c r="G9076">
        <v>2888</v>
      </c>
      <c r="H9076">
        <v>2623.93</v>
      </c>
      <c r="I9076">
        <v>225746.66</v>
      </c>
      <c r="K9076">
        <v>0.57499999999999996</v>
      </c>
      <c r="L9076">
        <v>1E-3</v>
      </c>
      <c r="M9076">
        <v>113367.436</v>
      </c>
      <c r="N9076">
        <v>5.9499999999999997E-2</v>
      </c>
      <c r="O9076">
        <v>31.405999999999999</v>
      </c>
      <c r="P9076">
        <v>4.4400000000000002E-2</v>
      </c>
      <c r="Q9076">
        <v>1896038.281</v>
      </c>
      <c r="R9076" t="s">
        <v>333</v>
      </c>
      <c r="S9076" t="s">
        <v>730</v>
      </c>
      <c r="T9076" t="s">
        <v>89</v>
      </c>
      <c r="V9076" t="s">
        <v>308</v>
      </c>
      <c r="Y9076" t="s">
        <v>152</v>
      </c>
    </row>
    <row r="9077" spans="1:25" x14ac:dyDescent="0.45">
      <c r="A9077" t="s">
        <v>122</v>
      </c>
      <c r="B9077" t="s">
        <v>729</v>
      </c>
      <c r="C9077">
        <v>54832</v>
      </c>
      <c r="D9077">
        <v>2</v>
      </c>
      <c r="F9077">
        <v>2023</v>
      </c>
      <c r="G9077">
        <v>4237</v>
      </c>
      <c r="H9077">
        <v>3852.17</v>
      </c>
      <c r="I9077">
        <v>351599.72</v>
      </c>
      <c r="K9077">
        <v>0.86799999999999999</v>
      </c>
      <c r="L9077">
        <v>1E-3</v>
      </c>
      <c r="M9077">
        <v>171871.745</v>
      </c>
      <c r="N9077">
        <v>5.91E-2</v>
      </c>
      <c r="O9077">
        <v>42.148000000000003</v>
      </c>
      <c r="P9077">
        <v>4.0300000000000002E-2</v>
      </c>
      <c r="Q9077">
        <v>2890357.0189999999</v>
      </c>
      <c r="R9077" t="s">
        <v>333</v>
      </c>
      <c r="S9077" t="s">
        <v>730</v>
      </c>
      <c r="T9077" t="s">
        <v>89</v>
      </c>
      <c r="V9077" t="s">
        <v>308</v>
      </c>
      <c r="Y9077" t="s">
        <v>152</v>
      </c>
    </row>
    <row r="9078" spans="1:25" x14ac:dyDescent="0.45">
      <c r="A9078" t="s">
        <v>122</v>
      </c>
      <c r="B9078" t="s">
        <v>729</v>
      </c>
      <c r="C9078">
        <v>54832</v>
      </c>
      <c r="D9078">
        <v>2</v>
      </c>
      <c r="F9078">
        <v>2024</v>
      </c>
      <c r="G9078">
        <v>1668</v>
      </c>
      <c r="H9078">
        <v>1479.76</v>
      </c>
      <c r="I9078">
        <v>127903.83</v>
      </c>
      <c r="K9078">
        <v>0.32800000000000001</v>
      </c>
      <c r="L9078">
        <v>1E-3</v>
      </c>
      <c r="M9078">
        <v>64881.881999999998</v>
      </c>
      <c r="N9078">
        <v>5.9200000000000003E-2</v>
      </c>
      <c r="O9078">
        <v>18.951000000000001</v>
      </c>
      <c r="P9078">
        <v>4.8399999999999999E-2</v>
      </c>
      <c r="Q9078">
        <v>1090735.166</v>
      </c>
      <c r="R9078" t="s">
        <v>333</v>
      </c>
      <c r="S9078" t="s">
        <v>730</v>
      </c>
      <c r="T9078" t="s">
        <v>89</v>
      </c>
      <c r="V9078" t="s">
        <v>308</v>
      </c>
      <c r="Y9078" t="s">
        <v>152</v>
      </c>
    </row>
    <row r="9079" spans="1:25" x14ac:dyDescent="0.45">
      <c r="A9079" t="s">
        <v>203</v>
      </c>
      <c r="B9079" t="s">
        <v>731</v>
      </c>
      <c r="C9079">
        <v>54907</v>
      </c>
      <c r="D9079">
        <v>1</v>
      </c>
      <c r="F9079">
        <v>2009</v>
      </c>
      <c r="G9079">
        <v>8365</v>
      </c>
      <c r="H9079">
        <v>8352.31</v>
      </c>
      <c r="I9079">
        <v>330030.45</v>
      </c>
      <c r="O9079">
        <v>68.361999999999995</v>
      </c>
      <c r="P9079">
        <v>5.4899999999999997E-2</v>
      </c>
      <c r="Q9079">
        <v>2503329.9309999999</v>
      </c>
      <c r="R9079" t="s">
        <v>333</v>
      </c>
      <c r="S9079" t="s">
        <v>38</v>
      </c>
      <c r="T9079" t="s">
        <v>28</v>
      </c>
      <c r="V9079" t="s">
        <v>732</v>
      </c>
      <c r="Y9079" t="s">
        <v>29</v>
      </c>
    </row>
    <row r="9080" spans="1:25" x14ac:dyDescent="0.45">
      <c r="A9080" t="s">
        <v>203</v>
      </c>
      <c r="B9080" t="s">
        <v>731</v>
      </c>
      <c r="C9080">
        <v>54907</v>
      </c>
      <c r="D9080">
        <v>1</v>
      </c>
      <c r="F9080">
        <v>2010</v>
      </c>
      <c r="G9080">
        <v>7662</v>
      </c>
      <c r="H9080">
        <v>7635.52</v>
      </c>
      <c r="I9080">
        <v>285411.58</v>
      </c>
      <c r="O9080">
        <v>58.055</v>
      </c>
      <c r="P9080">
        <v>5.4100000000000002E-2</v>
      </c>
      <c r="Q9080">
        <v>2204326.3289999999</v>
      </c>
      <c r="R9080" t="s">
        <v>333</v>
      </c>
      <c r="S9080" t="s">
        <v>38</v>
      </c>
      <c r="T9080" t="s">
        <v>28</v>
      </c>
      <c r="V9080" t="s">
        <v>732</v>
      </c>
      <c r="Y9080" t="s">
        <v>29</v>
      </c>
    </row>
    <row r="9081" spans="1:25" x14ac:dyDescent="0.45">
      <c r="A9081" t="s">
        <v>203</v>
      </c>
      <c r="B9081" t="s">
        <v>731</v>
      </c>
      <c r="C9081">
        <v>54907</v>
      </c>
      <c r="D9081">
        <v>1</v>
      </c>
      <c r="F9081">
        <v>2011</v>
      </c>
      <c r="G9081">
        <v>7681</v>
      </c>
      <c r="H9081">
        <v>7666.26</v>
      </c>
      <c r="I9081">
        <v>274401.02</v>
      </c>
      <c r="O9081">
        <v>66.617999999999995</v>
      </c>
      <c r="P9081">
        <v>6.3500000000000001E-2</v>
      </c>
      <c r="Q9081">
        <v>2115222.6129999999</v>
      </c>
      <c r="R9081" t="s">
        <v>333</v>
      </c>
      <c r="S9081" t="s">
        <v>38</v>
      </c>
      <c r="T9081" t="s">
        <v>28</v>
      </c>
      <c r="V9081" t="s">
        <v>732</v>
      </c>
      <c r="Y9081" t="s">
        <v>29</v>
      </c>
    </row>
    <row r="9082" spans="1:25" x14ac:dyDescent="0.45">
      <c r="A9082" t="s">
        <v>203</v>
      </c>
      <c r="B9082" t="s">
        <v>731</v>
      </c>
      <c r="C9082">
        <v>54907</v>
      </c>
      <c r="D9082">
        <v>1</v>
      </c>
      <c r="F9082">
        <v>2012</v>
      </c>
      <c r="G9082">
        <v>7862</v>
      </c>
      <c r="H9082">
        <v>7844.16</v>
      </c>
      <c r="I9082">
        <v>268837.39</v>
      </c>
      <c r="O9082">
        <v>50.628</v>
      </c>
      <c r="P9082">
        <v>4.9500000000000002E-2</v>
      </c>
      <c r="Q9082">
        <v>2074308.7919999999</v>
      </c>
      <c r="R9082" t="s">
        <v>333</v>
      </c>
      <c r="S9082" t="s">
        <v>38</v>
      </c>
      <c r="T9082" t="s">
        <v>28</v>
      </c>
      <c r="V9082" t="s">
        <v>732</v>
      </c>
      <c r="Y9082" t="s">
        <v>29</v>
      </c>
    </row>
    <row r="9083" spans="1:25" x14ac:dyDescent="0.45">
      <c r="A9083" t="s">
        <v>203</v>
      </c>
      <c r="B9083" t="s">
        <v>731</v>
      </c>
      <c r="C9083">
        <v>54907</v>
      </c>
      <c r="D9083">
        <v>1</v>
      </c>
      <c r="F9083">
        <v>2013</v>
      </c>
      <c r="G9083">
        <v>7920</v>
      </c>
      <c r="H9083">
        <v>7909.64</v>
      </c>
      <c r="I9083">
        <v>256321.59</v>
      </c>
      <c r="O9083">
        <v>51.006</v>
      </c>
      <c r="P9083">
        <v>5.2499999999999998E-2</v>
      </c>
      <c r="Q9083">
        <v>1961891.0179999999</v>
      </c>
      <c r="R9083" t="s">
        <v>333</v>
      </c>
      <c r="S9083" t="s">
        <v>38</v>
      </c>
      <c r="T9083" t="s">
        <v>28</v>
      </c>
      <c r="V9083" t="s">
        <v>732</v>
      </c>
      <c r="Y9083" t="s">
        <v>29</v>
      </c>
    </row>
    <row r="9084" spans="1:25" x14ac:dyDescent="0.45">
      <c r="A9084" t="s">
        <v>203</v>
      </c>
      <c r="B9084" t="s">
        <v>731</v>
      </c>
      <c r="C9084">
        <v>54907</v>
      </c>
      <c r="D9084">
        <v>1</v>
      </c>
      <c r="F9084">
        <v>2014</v>
      </c>
      <c r="G9084">
        <v>8405</v>
      </c>
      <c r="H9084">
        <v>8394.7099999999991</v>
      </c>
      <c r="I9084">
        <v>262508.03999999998</v>
      </c>
      <c r="O9084">
        <v>59.216000000000001</v>
      </c>
      <c r="P9084">
        <v>5.8599999999999999E-2</v>
      </c>
      <c r="Q9084">
        <v>2022576.557</v>
      </c>
      <c r="R9084" t="s">
        <v>333</v>
      </c>
      <c r="S9084" t="s">
        <v>38</v>
      </c>
      <c r="T9084" t="s">
        <v>28</v>
      </c>
      <c r="V9084" t="s">
        <v>732</v>
      </c>
      <c r="Y9084" t="s">
        <v>29</v>
      </c>
    </row>
    <row r="9085" spans="1:25" x14ac:dyDescent="0.45">
      <c r="A9085" t="s">
        <v>203</v>
      </c>
      <c r="B9085" t="s">
        <v>731</v>
      </c>
      <c r="C9085">
        <v>54907</v>
      </c>
      <c r="D9085">
        <v>1</v>
      </c>
      <c r="F9085">
        <v>2015</v>
      </c>
      <c r="G9085">
        <v>7291</v>
      </c>
      <c r="H9085">
        <v>7271.72</v>
      </c>
      <c r="I9085">
        <v>222912.78</v>
      </c>
      <c r="O9085">
        <v>57.540999999999997</v>
      </c>
      <c r="P9085">
        <v>6.7500000000000004E-2</v>
      </c>
      <c r="Q9085">
        <v>1713761.423</v>
      </c>
      <c r="R9085" t="s">
        <v>333</v>
      </c>
      <c r="S9085" t="s">
        <v>38</v>
      </c>
      <c r="T9085" t="s">
        <v>28</v>
      </c>
      <c r="V9085" t="s">
        <v>732</v>
      </c>
      <c r="Y9085" t="s">
        <v>30</v>
      </c>
    </row>
    <row r="9086" spans="1:25" x14ac:dyDescent="0.45">
      <c r="A9086" t="s">
        <v>203</v>
      </c>
      <c r="B9086" t="s">
        <v>731</v>
      </c>
      <c r="C9086">
        <v>54907</v>
      </c>
      <c r="D9086">
        <v>1</v>
      </c>
      <c r="F9086">
        <v>2016</v>
      </c>
      <c r="G9086">
        <v>6770</v>
      </c>
      <c r="H9086">
        <v>6722.81</v>
      </c>
      <c r="I9086">
        <v>207906.84</v>
      </c>
      <c r="O9086">
        <v>48.445999999999998</v>
      </c>
      <c r="P9086">
        <v>6.2E-2</v>
      </c>
      <c r="Q9086">
        <v>1604441.453</v>
      </c>
      <c r="R9086" t="s">
        <v>333</v>
      </c>
      <c r="S9086" t="s">
        <v>38</v>
      </c>
      <c r="T9086" t="s">
        <v>28</v>
      </c>
      <c r="V9086" t="s">
        <v>732</v>
      </c>
      <c r="Y9086" t="s">
        <v>30</v>
      </c>
    </row>
    <row r="9087" spans="1:25" x14ac:dyDescent="0.45">
      <c r="A9087" t="s">
        <v>203</v>
      </c>
      <c r="B9087" t="s">
        <v>731</v>
      </c>
      <c r="C9087">
        <v>54907</v>
      </c>
      <c r="D9087">
        <v>1</v>
      </c>
      <c r="F9087">
        <v>2017</v>
      </c>
      <c r="G9087">
        <v>4045</v>
      </c>
      <c r="H9087">
        <v>3997.62</v>
      </c>
      <c r="I9087">
        <v>123549.03</v>
      </c>
      <c r="O9087">
        <v>25.667000000000002</v>
      </c>
      <c r="P9087">
        <v>6.0100000000000001E-2</v>
      </c>
      <c r="Q9087">
        <v>942173.63300000003</v>
      </c>
      <c r="R9087" t="s">
        <v>333</v>
      </c>
      <c r="S9087" t="s">
        <v>38</v>
      </c>
      <c r="T9087" t="s">
        <v>28</v>
      </c>
      <c r="V9087" t="s">
        <v>732</v>
      </c>
      <c r="Y9087" t="s">
        <v>30</v>
      </c>
    </row>
    <row r="9088" spans="1:25" x14ac:dyDescent="0.45">
      <c r="A9088" t="s">
        <v>203</v>
      </c>
      <c r="B9088" t="s">
        <v>731</v>
      </c>
      <c r="C9088">
        <v>54907</v>
      </c>
      <c r="D9088">
        <v>1</v>
      </c>
      <c r="F9088">
        <v>2018</v>
      </c>
      <c r="G9088">
        <v>7238</v>
      </c>
      <c r="H9088">
        <v>7216.51</v>
      </c>
      <c r="I9088">
        <v>222639.62</v>
      </c>
      <c r="O9088">
        <v>51.896999999999998</v>
      </c>
      <c r="P9088">
        <v>6.0900000000000003E-2</v>
      </c>
      <c r="Q9088">
        <v>1709431.7420000001</v>
      </c>
      <c r="R9088" t="s">
        <v>333</v>
      </c>
      <c r="S9088" t="s">
        <v>38</v>
      </c>
      <c r="T9088" t="s">
        <v>28</v>
      </c>
      <c r="V9088" t="s">
        <v>732</v>
      </c>
      <c r="Y9088" t="s">
        <v>30</v>
      </c>
    </row>
    <row r="9089" spans="1:25" x14ac:dyDescent="0.45">
      <c r="A9089" t="s">
        <v>203</v>
      </c>
      <c r="B9089" t="s">
        <v>731</v>
      </c>
      <c r="C9089">
        <v>54907</v>
      </c>
      <c r="D9089">
        <v>1</v>
      </c>
      <c r="F9089">
        <v>2019</v>
      </c>
      <c r="G9089">
        <v>6343</v>
      </c>
      <c r="H9089">
        <v>6333.95</v>
      </c>
      <c r="I9089">
        <v>188961.57</v>
      </c>
      <c r="O9089">
        <v>47.802</v>
      </c>
      <c r="P9089">
        <v>6.5500000000000003E-2</v>
      </c>
      <c r="Q9089">
        <v>1462023.6880000001</v>
      </c>
      <c r="R9089" t="s">
        <v>333</v>
      </c>
      <c r="S9089" t="s">
        <v>38</v>
      </c>
      <c r="T9089" t="s">
        <v>28</v>
      </c>
      <c r="V9089" t="s">
        <v>732</v>
      </c>
      <c r="Y9089" t="s">
        <v>30</v>
      </c>
    </row>
    <row r="9090" spans="1:25" x14ac:dyDescent="0.45">
      <c r="A9090" t="s">
        <v>203</v>
      </c>
      <c r="B9090" t="s">
        <v>731</v>
      </c>
      <c r="C9090">
        <v>54907</v>
      </c>
      <c r="D9090">
        <v>1</v>
      </c>
      <c r="F9090">
        <v>2020</v>
      </c>
      <c r="G9090">
        <v>5415</v>
      </c>
      <c r="H9090">
        <v>5409.16</v>
      </c>
      <c r="I9090">
        <v>158198.39999999999</v>
      </c>
      <c r="O9090">
        <v>43.906999999999996</v>
      </c>
      <c r="P9090">
        <v>7.1599999999999997E-2</v>
      </c>
      <c r="Q9090">
        <v>1230432.7960000001</v>
      </c>
      <c r="R9090" t="s">
        <v>333</v>
      </c>
      <c r="S9090" t="s">
        <v>38</v>
      </c>
      <c r="T9090" t="s">
        <v>28</v>
      </c>
      <c r="V9090" t="s">
        <v>732</v>
      </c>
      <c r="Y9090" t="s">
        <v>30</v>
      </c>
    </row>
    <row r="9091" spans="1:25" x14ac:dyDescent="0.45">
      <c r="A9091" t="s">
        <v>203</v>
      </c>
      <c r="B9091" t="s">
        <v>731</v>
      </c>
      <c r="C9091">
        <v>54907</v>
      </c>
      <c r="D9091">
        <v>1</v>
      </c>
      <c r="F9091">
        <v>2021</v>
      </c>
      <c r="G9091">
        <v>743</v>
      </c>
      <c r="H9091">
        <v>741.38</v>
      </c>
      <c r="I9091">
        <v>22454.66</v>
      </c>
      <c r="O9091">
        <v>6.9930000000000003</v>
      </c>
      <c r="P9091">
        <v>8.0699999999999994E-2</v>
      </c>
      <c r="Q9091">
        <v>175711.80799999999</v>
      </c>
      <c r="R9091" t="s">
        <v>333</v>
      </c>
      <c r="S9091" t="s">
        <v>38</v>
      </c>
      <c r="T9091" t="s">
        <v>28</v>
      </c>
      <c r="V9091" t="s">
        <v>732</v>
      </c>
    </row>
    <row r="9092" spans="1:25" x14ac:dyDescent="0.45">
      <c r="A9092" t="s">
        <v>335</v>
      </c>
      <c r="B9092" t="s">
        <v>733</v>
      </c>
      <c r="C9092">
        <v>54914</v>
      </c>
      <c r="D9092">
        <v>1</v>
      </c>
      <c r="F9092">
        <v>2009</v>
      </c>
      <c r="G9092">
        <v>8157</v>
      </c>
      <c r="H9092">
        <v>8135.5</v>
      </c>
      <c r="I9092">
        <v>769915.25</v>
      </c>
      <c r="K9092">
        <v>7.3689999999999998</v>
      </c>
      <c r="L9092">
        <v>1.9E-3</v>
      </c>
      <c r="M9092">
        <v>602662.05000000005</v>
      </c>
      <c r="N9092">
        <v>5.9499999999999997E-2</v>
      </c>
      <c r="O9092">
        <v>39.457000000000001</v>
      </c>
      <c r="P9092">
        <v>8.0999999999999996E-3</v>
      </c>
      <c r="Q9092">
        <v>10066295.675000001</v>
      </c>
      <c r="R9092" t="s">
        <v>333</v>
      </c>
      <c r="S9092" t="s">
        <v>38</v>
      </c>
      <c r="T9092" t="s">
        <v>89</v>
      </c>
      <c r="V9092" t="s">
        <v>88</v>
      </c>
      <c r="Y9092" t="s">
        <v>107</v>
      </c>
    </row>
    <row r="9093" spans="1:25" x14ac:dyDescent="0.45">
      <c r="A9093" t="s">
        <v>335</v>
      </c>
      <c r="B9093" t="s">
        <v>733</v>
      </c>
      <c r="C9093">
        <v>54914</v>
      </c>
      <c r="D9093">
        <v>1</v>
      </c>
      <c r="F9093">
        <v>2010</v>
      </c>
      <c r="G9093">
        <v>6967</v>
      </c>
      <c r="H9093">
        <v>6930.75</v>
      </c>
      <c r="I9093">
        <v>683278.25</v>
      </c>
      <c r="K9093">
        <v>2.6520000000000001</v>
      </c>
      <c r="L9093">
        <v>1.1000000000000001E-3</v>
      </c>
      <c r="M9093">
        <v>503717.25</v>
      </c>
      <c r="N9093">
        <v>5.8999999999999997E-2</v>
      </c>
      <c r="O9093">
        <v>32.966999999999999</v>
      </c>
      <c r="P9093">
        <v>8.6E-3</v>
      </c>
      <c r="Q9093">
        <v>8474109.5749999993</v>
      </c>
      <c r="R9093" t="s">
        <v>333</v>
      </c>
      <c r="S9093" t="s">
        <v>38</v>
      </c>
      <c r="T9093" t="s">
        <v>89</v>
      </c>
      <c r="V9093" t="s">
        <v>88</v>
      </c>
      <c r="Y9093" t="s">
        <v>107</v>
      </c>
    </row>
    <row r="9094" spans="1:25" x14ac:dyDescent="0.45">
      <c r="A9094" t="s">
        <v>335</v>
      </c>
      <c r="B9094" t="s">
        <v>733</v>
      </c>
      <c r="C9094">
        <v>54914</v>
      </c>
      <c r="D9094">
        <v>1</v>
      </c>
      <c r="F9094">
        <v>2011</v>
      </c>
      <c r="G9094">
        <v>8311</v>
      </c>
      <c r="H9094">
        <v>8298</v>
      </c>
      <c r="I9094">
        <v>818330.75</v>
      </c>
      <c r="K9094">
        <v>3.0390000000000001</v>
      </c>
      <c r="L9094">
        <v>1E-3</v>
      </c>
      <c r="M9094">
        <v>597012.5</v>
      </c>
      <c r="N9094">
        <v>5.8999999999999997E-2</v>
      </c>
      <c r="O9094">
        <v>37.423000000000002</v>
      </c>
      <c r="P9094">
        <v>7.6E-3</v>
      </c>
      <c r="Q9094">
        <v>10045536.4</v>
      </c>
      <c r="R9094" t="s">
        <v>333</v>
      </c>
      <c r="S9094" t="s">
        <v>38</v>
      </c>
      <c r="T9094" t="s">
        <v>89</v>
      </c>
      <c r="V9094" t="s">
        <v>88</v>
      </c>
      <c r="Y9094" t="s">
        <v>107</v>
      </c>
    </row>
    <row r="9095" spans="1:25" x14ac:dyDescent="0.45">
      <c r="A9095" t="s">
        <v>335</v>
      </c>
      <c r="B9095" t="s">
        <v>733</v>
      </c>
      <c r="C9095">
        <v>54914</v>
      </c>
      <c r="D9095">
        <v>1</v>
      </c>
      <c r="F9095">
        <v>2012</v>
      </c>
      <c r="G9095">
        <v>6634</v>
      </c>
      <c r="H9095">
        <v>6609.75</v>
      </c>
      <c r="I9095">
        <v>646006.25</v>
      </c>
      <c r="K9095">
        <v>2.524</v>
      </c>
      <c r="L9095">
        <v>1.1000000000000001E-3</v>
      </c>
      <c r="M9095">
        <v>468491.77500000002</v>
      </c>
      <c r="N9095">
        <v>5.8999999999999997E-2</v>
      </c>
      <c r="O9095">
        <v>27.553000000000001</v>
      </c>
      <c r="P9095">
        <v>7.4000000000000003E-3</v>
      </c>
      <c r="Q9095">
        <v>7880510.25</v>
      </c>
      <c r="R9095" t="s">
        <v>333</v>
      </c>
      <c r="S9095" t="s">
        <v>38</v>
      </c>
      <c r="T9095" t="s">
        <v>89</v>
      </c>
      <c r="V9095" t="s">
        <v>88</v>
      </c>
      <c r="Y9095" t="s">
        <v>107</v>
      </c>
    </row>
    <row r="9096" spans="1:25" x14ac:dyDescent="0.45">
      <c r="A9096" t="s">
        <v>335</v>
      </c>
      <c r="B9096" t="s">
        <v>733</v>
      </c>
      <c r="C9096">
        <v>54914</v>
      </c>
      <c r="D9096">
        <v>1</v>
      </c>
      <c r="F9096">
        <v>2013</v>
      </c>
      <c r="G9096">
        <v>8448</v>
      </c>
      <c r="H9096">
        <v>8443.2900000000009</v>
      </c>
      <c r="I9096">
        <v>851848.64</v>
      </c>
      <c r="K9096">
        <v>3.5750000000000002</v>
      </c>
      <c r="L9096">
        <v>1.1000000000000001E-3</v>
      </c>
      <c r="M9096">
        <v>612940.18500000006</v>
      </c>
      <c r="N9096">
        <v>5.8999999999999997E-2</v>
      </c>
      <c r="O9096">
        <v>143.65199999999999</v>
      </c>
      <c r="P9096">
        <v>2.6599999999999999E-2</v>
      </c>
      <c r="Q9096">
        <v>10304970.874</v>
      </c>
      <c r="R9096" t="s">
        <v>333</v>
      </c>
      <c r="S9096" t="s">
        <v>38</v>
      </c>
      <c r="T9096" t="s">
        <v>89</v>
      </c>
      <c r="V9096" t="s">
        <v>88</v>
      </c>
      <c r="Y9096" t="s">
        <v>107</v>
      </c>
    </row>
    <row r="9097" spans="1:25" x14ac:dyDescent="0.45">
      <c r="A9097" t="s">
        <v>335</v>
      </c>
      <c r="B9097" t="s">
        <v>733</v>
      </c>
      <c r="C9097">
        <v>54914</v>
      </c>
      <c r="D9097">
        <v>1</v>
      </c>
      <c r="F9097">
        <v>2014</v>
      </c>
      <c r="G9097">
        <v>8416</v>
      </c>
      <c r="H9097">
        <v>8407.93</v>
      </c>
      <c r="I9097">
        <v>834715.79</v>
      </c>
      <c r="K9097">
        <v>7.4189999999999996</v>
      </c>
      <c r="L9097">
        <v>1.8E-3</v>
      </c>
      <c r="M9097">
        <v>604248.48699999996</v>
      </c>
      <c r="N9097">
        <v>5.9400000000000001E-2</v>
      </c>
      <c r="O9097">
        <v>47.872999999999998</v>
      </c>
      <c r="P9097">
        <v>1.01E-2</v>
      </c>
      <c r="Q9097">
        <v>10085206.479</v>
      </c>
      <c r="R9097" t="s">
        <v>333</v>
      </c>
      <c r="S9097" t="s">
        <v>38</v>
      </c>
      <c r="T9097" t="s">
        <v>89</v>
      </c>
      <c r="V9097" t="s">
        <v>88</v>
      </c>
      <c r="Y9097" t="s">
        <v>107</v>
      </c>
    </row>
    <row r="9098" spans="1:25" x14ac:dyDescent="0.45">
      <c r="A9098" t="s">
        <v>335</v>
      </c>
      <c r="B9098" t="s">
        <v>733</v>
      </c>
      <c r="C9098">
        <v>54914</v>
      </c>
      <c r="D9098">
        <v>1</v>
      </c>
      <c r="F9098">
        <v>2015</v>
      </c>
      <c r="G9098">
        <v>7467</v>
      </c>
      <c r="H9098">
        <v>7444.4</v>
      </c>
      <c r="I9098">
        <v>765519.74</v>
      </c>
      <c r="K9098">
        <v>10.208</v>
      </c>
      <c r="L9098">
        <v>2.5000000000000001E-3</v>
      </c>
      <c r="M9098">
        <v>537351.522</v>
      </c>
      <c r="N9098">
        <v>5.9900000000000002E-2</v>
      </c>
      <c r="O9098">
        <v>37.865000000000002</v>
      </c>
      <c r="P9098">
        <v>9.4000000000000004E-3</v>
      </c>
      <c r="Q9098">
        <v>8892824.9639999997</v>
      </c>
      <c r="R9098" t="s">
        <v>333</v>
      </c>
      <c r="S9098" t="s">
        <v>38</v>
      </c>
      <c r="T9098" t="s">
        <v>89</v>
      </c>
      <c r="V9098" t="s">
        <v>88</v>
      </c>
      <c r="Y9098" t="s">
        <v>146</v>
      </c>
    </row>
    <row r="9099" spans="1:25" x14ac:dyDescent="0.45">
      <c r="A9099" t="s">
        <v>335</v>
      </c>
      <c r="B9099" t="s">
        <v>733</v>
      </c>
      <c r="C9099">
        <v>54914</v>
      </c>
      <c r="D9099">
        <v>1</v>
      </c>
      <c r="F9099">
        <v>2016</v>
      </c>
      <c r="G9099">
        <v>8400</v>
      </c>
      <c r="H9099">
        <v>8389.1200000000008</v>
      </c>
      <c r="I9099">
        <v>865825.13</v>
      </c>
      <c r="K9099">
        <v>2.99</v>
      </c>
      <c r="L9099">
        <v>1E-3</v>
      </c>
      <c r="M9099">
        <v>590200.79200000002</v>
      </c>
      <c r="N9099">
        <v>5.9200000000000003E-2</v>
      </c>
      <c r="O9099">
        <v>38.529000000000003</v>
      </c>
      <c r="P9099">
        <v>8.0000000000000002E-3</v>
      </c>
      <c r="Q9099">
        <v>9895671.3010000009</v>
      </c>
      <c r="R9099" t="s">
        <v>333</v>
      </c>
      <c r="S9099" t="s">
        <v>38</v>
      </c>
      <c r="T9099" t="s">
        <v>89</v>
      </c>
      <c r="V9099" t="s">
        <v>88</v>
      </c>
      <c r="Y9099" t="s">
        <v>146</v>
      </c>
    </row>
    <row r="9100" spans="1:25" x14ac:dyDescent="0.45">
      <c r="A9100" t="s">
        <v>335</v>
      </c>
      <c r="B9100" t="s">
        <v>733</v>
      </c>
      <c r="C9100">
        <v>54914</v>
      </c>
      <c r="D9100">
        <v>1</v>
      </c>
      <c r="F9100">
        <v>2017</v>
      </c>
      <c r="G9100">
        <v>8329</v>
      </c>
      <c r="H9100">
        <v>8313.9500000000007</v>
      </c>
      <c r="I9100">
        <v>865656.1</v>
      </c>
      <c r="K9100">
        <v>2.9660000000000002</v>
      </c>
      <c r="L9100">
        <v>1E-3</v>
      </c>
      <c r="M9100">
        <v>588697.97699999996</v>
      </c>
      <c r="N9100">
        <v>5.9200000000000003E-2</v>
      </c>
      <c r="O9100">
        <v>34.552999999999997</v>
      </c>
      <c r="P9100">
        <v>7.1999999999999998E-3</v>
      </c>
      <c r="Q9100">
        <v>9869098.1260000002</v>
      </c>
      <c r="R9100" t="s">
        <v>333</v>
      </c>
      <c r="S9100" t="s">
        <v>38</v>
      </c>
      <c r="T9100" t="s">
        <v>89</v>
      </c>
      <c r="V9100" t="s">
        <v>88</v>
      </c>
      <c r="Y9100" t="s">
        <v>147</v>
      </c>
    </row>
    <row r="9101" spans="1:25" x14ac:dyDescent="0.45">
      <c r="A9101" t="s">
        <v>335</v>
      </c>
      <c r="B9101" t="s">
        <v>733</v>
      </c>
      <c r="C9101">
        <v>54914</v>
      </c>
      <c r="D9101">
        <v>1</v>
      </c>
      <c r="F9101">
        <v>2018</v>
      </c>
      <c r="G9101">
        <v>8295</v>
      </c>
      <c r="H9101">
        <v>8286.65</v>
      </c>
      <c r="I9101">
        <v>849763.86</v>
      </c>
      <c r="K9101">
        <v>2.9159999999999999</v>
      </c>
      <c r="L9101">
        <v>1E-3</v>
      </c>
      <c r="M9101">
        <v>578600.85100000002</v>
      </c>
      <c r="N9101">
        <v>5.9200000000000003E-2</v>
      </c>
      <c r="O9101">
        <v>32.572000000000003</v>
      </c>
      <c r="P9101">
        <v>6.8999999999999999E-3</v>
      </c>
      <c r="Q9101">
        <v>9708224.7479999997</v>
      </c>
      <c r="R9101" t="s">
        <v>333</v>
      </c>
      <c r="S9101" t="s">
        <v>38</v>
      </c>
      <c r="T9101" t="s">
        <v>89</v>
      </c>
      <c r="V9101" t="s">
        <v>88</v>
      </c>
      <c r="Y9101" t="s">
        <v>147</v>
      </c>
    </row>
    <row r="9102" spans="1:25" x14ac:dyDescent="0.45">
      <c r="A9102" t="s">
        <v>335</v>
      </c>
      <c r="B9102" t="s">
        <v>733</v>
      </c>
      <c r="C9102">
        <v>54914</v>
      </c>
      <c r="D9102">
        <v>1</v>
      </c>
      <c r="F9102">
        <v>2019</v>
      </c>
      <c r="G9102">
        <v>8015</v>
      </c>
      <c r="H9102">
        <v>8004.59</v>
      </c>
      <c r="I9102">
        <v>802921.1</v>
      </c>
      <c r="K9102">
        <v>2.78</v>
      </c>
      <c r="L9102">
        <v>1E-3</v>
      </c>
      <c r="M9102">
        <v>551989.52500000002</v>
      </c>
      <c r="N9102">
        <v>5.9299999999999999E-2</v>
      </c>
      <c r="O9102">
        <v>32.229999999999997</v>
      </c>
      <c r="P9102">
        <v>7.1000000000000004E-3</v>
      </c>
      <c r="Q9102">
        <v>9240785.8880000003</v>
      </c>
      <c r="R9102" t="s">
        <v>333</v>
      </c>
      <c r="S9102" t="s">
        <v>38</v>
      </c>
      <c r="T9102" t="s">
        <v>89</v>
      </c>
      <c r="V9102" t="s">
        <v>88</v>
      </c>
      <c r="Y9102" t="s">
        <v>147</v>
      </c>
    </row>
    <row r="9103" spans="1:25" x14ac:dyDescent="0.45">
      <c r="A9103" t="s">
        <v>335</v>
      </c>
      <c r="B9103" t="s">
        <v>733</v>
      </c>
      <c r="C9103">
        <v>54914</v>
      </c>
      <c r="D9103">
        <v>1</v>
      </c>
      <c r="F9103">
        <v>2020</v>
      </c>
      <c r="G9103">
        <v>7382</v>
      </c>
      <c r="H9103">
        <v>7371.68</v>
      </c>
      <c r="I9103">
        <v>746064.61</v>
      </c>
      <c r="K9103">
        <v>3.1240000000000001</v>
      </c>
      <c r="L9103">
        <v>1.6000000000000001E-3</v>
      </c>
      <c r="M9103">
        <v>507431.91899999999</v>
      </c>
      <c r="N9103">
        <v>5.8999999999999997E-2</v>
      </c>
      <c r="O9103">
        <v>30.390999999999998</v>
      </c>
      <c r="P9103">
        <v>7.4000000000000003E-3</v>
      </c>
      <c r="Q9103">
        <v>8538156.4590000007</v>
      </c>
      <c r="R9103" t="s">
        <v>333</v>
      </c>
      <c r="S9103" t="s">
        <v>38</v>
      </c>
      <c r="T9103" t="s">
        <v>89</v>
      </c>
      <c r="V9103" t="s">
        <v>88</v>
      </c>
      <c r="Y9103" t="s">
        <v>147</v>
      </c>
    </row>
    <row r="9104" spans="1:25" x14ac:dyDescent="0.45">
      <c r="A9104" t="s">
        <v>335</v>
      </c>
      <c r="B9104" t="s">
        <v>733</v>
      </c>
      <c r="C9104">
        <v>54914</v>
      </c>
      <c r="D9104">
        <v>1</v>
      </c>
      <c r="F9104">
        <v>2021</v>
      </c>
      <c r="G9104">
        <v>8361</v>
      </c>
      <c r="H9104">
        <v>8344.48</v>
      </c>
      <c r="I9104">
        <v>859587.46</v>
      </c>
      <c r="K9104">
        <v>3.8290000000000002</v>
      </c>
      <c r="L9104">
        <v>1.6000000000000001E-3</v>
      </c>
      <c r="M9104">
        <v>539531.92599999998</v>
      </c>
      <c r="N9104">
        <v>5.8999999999999997E-2</v>
      </c>
      <c r="O9104">
        <v>31.963999999999999</v>
      </c>
      <c r="P9104">
        <v>7.4000000000000003E-3</v>
      </c>
      <c r="Q9104">
        <v>9077897.2599999998</v>
      </c>
      <c r="R9104" t="s">
        <v>333</v>
      </c>
      <c r="S9104" t="s">
        <v>38</v>
      </c>
      <c r="T9104" t="s">
        <v>89</v>
      </c>
      <c r="V9104" t="s">
        <v>88</v>
      </c>
      <c r="Y9104" t="s">
        <v>152</v>
      </c>
    </row>
    <row r="9105" spans="1:25" x14ac:dyDescent="0.45">
      <c r="A9105" t="s">
        <v>335</v>
      </c>
      <c r="B9105" t="s">
        <v>733</v>
      </c>
      <c r="C9105">
        <v>54914</v>
      </c>
      <c r="D9105">
        <v>1</v>
      </c>
      <c r="F9105">
        <v>2022</v>
      </c>
      <c r="G9105">
        <v>8583</v>
      </c>
      <c r="H9105">
        <v>8579.2000000000007</v>
      </c>
      <c r="I9105">
        <v>865238.7</v>
      </c>
      <c r="K9105">
        <v>2.6549999999999998</v>
      </c>
      <c r="L9105">
        <v>1E-3</v>
      </c>
      <c r="M9105">
        <v>526876.26899999997</v>
      </c>
      <c r="N9105">
        <v>5.9200000000000003E-2</v>
      </c>
      <c r="O9105">
        <v>30.885999999999999</v>
      </c>
      <c r="P9105">
        <v>7.0000000000000001E-3</v>
      </c>
      <c r="Q9105">
        <v>8833967.9800000004</v>
      </c>
      <c r="R9105" t="s">
        <v>333</v>
      </c>
      <c r="S9105" t="s">
        <v>38</v>
      </c>
      <c r="T9105" t="s">
        <v>89</v>
      </c>
      <c r="V9105" t="s">
        <v>88</v>
      </c>
      <c r="Y9105" t="s">
        <v>152</v>
      </c>
    </row>
    <row r="9106" spans="1:25" x14ac:dyDescent="0.45">
      <c r="A9106" t="s">
        <v>335</v>
      </c>
      <c r="B9106" t="s">
        <v>733</v>
      </c>
      <c r="C9106">
        <v>54914</v>
      </c>
      <c r="D9106">
        <v>1</v>
      </c>
      <c r="F9106">
        <v>2023</v>
      </c>
      <c r="G9106">
        <v>8060</v>
      </c>
      <c r="H9106">
        <v>8050.65</v>
      </c>
      <c r="I9106">
        <v>800061.6</v>
      </c>
      <c r="K9106">
        <v>2.5499999999999998</v>
      </c>
      <c r="L9106">
        <v>1E-3</v>
      </c>
      <c r="M9106">
        <v>505099.06800000003</v>
      </c>
      <c r="N9106">
        <v>5.8999999999999997E-2</v>
      </c>
      <c r="O9106">
        <v>27.933</v>
      </c>
      <c r="P9106">
        <v>6.7000000000000002E-3</v>
      </c>
      <c r="Q9106">
        <v>8499037.3110000007</v>
      </c>
      <c r="R9106" t="s">
        <v>333</v>
      </c>
      <c r="S9106" t="s">
        <v>38</v>
      </c>
      <c r="T9106" t="s">
        <v>89</v>
      </c>
      <c r="V9106" t="s">
        <v>88</v>
      </c>
      <c r="Y9106" t="s">
        <v>152</v>
      </c>
    </row>
    <row r="9107" spans="1:25" x14ac:dyDescent="0.45">
      <c r="A9107" t="s">
        <v>335</v>
      </c>
      <c r="B9107" t="s">
        <v>733</v>
      </c>
      <c r="C9107">
        <v>54914</v>
      </c>
      <c r="D9107">
        <v>1</v>
      </c>
      <c r="F9107">
        <v>2024</v>
      </c>
      <c r="G9107">
        <v>4284</v>
      </c>
      <c r="H9107">
        <v>4279.8100000000004</v>
      </c>
      <c r="I9107">
        <v>450843.16</v>
      </c>
      <c r="K9107">
        <v>1.5389999999999999</v>
      </c>
      <c r="L9107">
        <v>1E-3</v>
      </c>
      <c r="M9107">
        <v>304875.78499999997</v>
      </c>
      <c r="N9107">
        <v>5.8999999999999997E-2</v>
      </c>
      <c r="O9107">
        <v>17.404</v>
      </c>
      <c r="P9107">
        <v>6.8999999999999999E-3</v>
      </c>
      <c r="Q9107">
        <v>5130139.6409999998</v>
      </c>
      <c r="R9107" t="s">
        <v>333</v>
      </c>
      <c r="S9107" t="s">
        <v>38</v>
      </c>
      <c r="T9107" t="s">
        <v>89</v>
      </c>
      <c r="V9107" t="s">
        <v>88</v>
      </c>
      <c r="Y9107" t="s">
        <v>152</v>
      </c>
    </row>
    <row r="9108" spans="1:25" x14ac:dyDescent="0.45">
      <c r="A9108" t="s">
        <v>335</v>
      </c>
      <c r="B9108" t="s">
        <v>733</v>
      </c>
      <c r="C9108">
        <v>54914</v>
      </c>
      <c r="D9108">
        <v>2</v>
      </c>
      <c r="F9108">
        <v>2009</v>
      </c>
      <c r="G9108">
        <v>7830</v>
      </c>
      <c r="H9108">
        <v>7811.25</v>
      </c>
      <c r="I9108">
        <v>766693.5</v>
      </c>
      <c r="K9108">
        <v>8.3870000000000005</v>
      </c>
      <c r="L9108">
        <v>2.2000000000000001E-3</v>
      </c>
      <c r="M9108">
        <v>561047.35</v>
      </c>
      <c r="N9108">
        <v>5.96E-2</v>
      </c>
      <c r="O9108">
        <v>37.137</v>
      </c>
      <c r="P9108">
        <v>8.2000000000000007E-3</v>
      </c>
      <c r="Q9108">
        <v>9344836.125</v>
      </c>
      <c r="R9108" t="s">
        <v>333</v>
      </c>
      <c r="S9108" t="s">
        <v>38</v>
      </c>
      <c r="T9108" t="s">
        <v>89</v>
      </c>
      <c r="V9108" t="s">
        <v>88</v>
      </c>
      <c r="Y9108" t="s">
        <v>107</v>
      </c>
    </row>
    <row r="9109" spans="1:25" x14ac:dyDescent="0.45">
      <c r="A9109" t="s">
        <v>335</v>
      </c>
      <c r="B9109" t="s">
        <v>733</v>
      </c>
      <c r="C9109">
        <v>54914</v>
      </c>
      <c r="D9109">
        <v>2</v>
      </c>
      <c r="F9109">
        <v>2010</v>
      </c>
      <c r="G9109">
        <v>8405</v>
      </c>
      <c r="H9109">
        <v>8393</v>
      </c>
      <c r="I9109">
        <v>848494.5</v>
      </c>
      <c r="K9109">
        <v>3.7650000000000001</v>
      </c>
      <c r="L9109">
        <v>1.1000000000000001E-3</v>
      </c>
      <c r="M9109">
        <v>609697.25</v>
      </c>
      <c r="N9109">
        <v>5.91E-2</v>
      </c>
      <c r="O9109">
        <v>37.247999999999998</v>
      </c>
      <c r="P9109">
        <v>7.4000000000000003E-3</v>
      </c>
      <c r="Q9109">
        <v>10247513.574999999</v>
      </c>
      <c r="R9109" t="s">
        <v>333</v>
      </c>
      <c r="S9109" t="s">
        <v>38</v>
      </c>
      <c r="T9109" t="s">
        <v>89</v>
      </c>
      <c r="V9109" t="s">
        <v>88</v>
      </c>
      <c r="Y9109" t="s">
        <v>107</v>
      </c>
    </row>
    <row r="9110" spans="1:25" x14ac:dyDescent="0.45">
      <c r="A9110" t="s">
        <v>335</v>
      </c>
      <c r="B9110" t="s">
        <v>733</v>
      </c>
      <c r="C9110">
        <v>54914</v>
      </c>
      <c r="D9110">
        <v>2</v>
      </c>
      <c r="F9110">
        <v>2011</v>
      </c>
      <c r="G9110">
        <v>8204</v>
      </c>
      <c r="H9110">
        <v>8189</v>
      </c>
      <c r="I9110">
        <v>820707.25</v>
      </c>
      <c r="K9110">
        <v>3.0129999999999999</v>
      </c>
      <c r="L9110">
        <v>1E-3</v>
      </c>
      <c r="M9110">
        <v>589692.82499999995</v>
      </c>
      <c r="N9110">
        <v>5.8999999999999997E-2</v>
      </c>
      <c r="O9110">
        <v>37.776000000000003</v>
      </c>
      <c r="P9110">
        <v>7.9000000000000008E-3</v>
      </c>
      <c r="Q9110">
        <v>9922098.8249999993</v>
      </c>
      <c r="R9110" t="s">
        <v>333</v>
      </c>
      <c r="S9110" t="s">
        <v>38</v>
      </c>
      <c r="T9110" t="s">
        <v>89</v>
      </c>
      <c r="V9110" t="s">
        <v>88</v>
      </c>
      <c r="Y9110" t="s">
        <v>107</v>
      </c>
    </row>
    <row r="9111" spans="1:25" x14ac:dyDescent="0.45">
      <c r="A9111" t="s">
        <v>335</v>
      </c>
      <c r="B9111" t="s">
        <v>733</v>
      </c>
      <c r="C9111">
        <v>54914</v>
      </c>
      <c r="D9111">
        <v>2</v>
      </c>
      <c r="F9111">
        <v>2012</v>
      </c>
      <c r="G9111">
        <v>7002</v>
      </c>
      <c r="H9111">
        <v>6988.25</v>
      </c>
      <c r="I9111">
        <v>687027.25</v>
      </c>
      <c r="K9111">
        <v>2.6429999999999998</v>
      </c>
      <c r="L9111">
        <v>1.1000000000000001E-3</v>
      </c>
      <c r="M9111">
        <v>490101.72499999998</v>
      </c>
      <c r="N9111">
        <v>5.8999999999999997E-2</v>
      </c>
      <c r="O9111">
        <v>30.146000000000001</v>
      </c>
      <c r="P9111">
        <v>7.7000000000000002E-3</v>
      </c>
      <c r="Q9111">
        <v>8243977.4500000002</v>
      </c>
      <c r="R9111" t="s">
        <v>333</v>
      </c>
      <c r="S9111" t="s">
        <v>38</v>
      </c>
      <c r="T9111" t="s">
        <v>89</v>
      </c>
      <c r="V9111" t="s">
        <v>88</v>
      </c>
      <c r="Y9111" t="s">
        <v>107</v>
      </c>
    </row>
    <row r="9112" spans="1:25" x14ac:dyDescent="0.45">
      <c r="A9112" t="s">
        <v>335</v>
      </c>
      <c r="B9112" t="s">
        <v>733</v>
      </c>
      <c r="C9112">
        <v>54914</v>
      </c>
      <c r="D9112">
        <v>2</v>
      </c>
      <c r="F9112">
        <v>2013</v>
      </c>
      <c r="G9112">
        <v>7406</v>
      </c>
      <c r="H9112">
        <v>7382.16</v>
      </c>
      <c r="I9112">
        <v>740446.74</v>
      </c>
      <c r="K9112">
        <v>3.6659999999999999</v>
      </c>
      <c r="L9112">
        <v>1.2999999999999999E-3</v>
      </c>
      <c r="M9112">
        <v>520729.86499999999</v>
      </c>
      <c r="N9112">
        <v>5.9200000000000003E-2</v>
      </c>
      <c r="O9112">
        <v>49.795999999999999</v>
      </c>
      <c r="P9112">
        <v>1.18E-2</v>
      </c>
      <c r="Q9112">
        <v>8742485.9670000002</v>
      </c>
      <c r="R9112" t="s">
        <v>333</v>
      </c>
      <c r="S9112" t="s">
        <v>38</v>
      </c>
      <c r="T9112" t="s">
        <v>89</v>
      </c>
      <c r="V9112" t="s">
        <v>88</v>
      </c>
      <c r="Y9112" t="s">
        <v>107</v>
      </c>
    </row>
    <row r="9113" spans="1:25" x14ac:dyDescent="0.45">
      <c r="A9113" t="s">
        <v>335</v>
      </c>
      <c r="B9113" t="s">
        <v>733</v>
      </c>
      <c r="C9113">
        <v>54914</v>
      </c>
      <c r="D9113">
        <v>2</v>
      </c>
      <c r="F9113">
        <v>2014</v>
      </c>
      <c r="G9113">
        <v>8358</v>
      </c>
      <c r="H9113">
        <v>8331.15</v>
      </c>
      <c r="I9113">
        <v>830192.38</v>
      </c>
      <c r="K9113">
        <v>10.808999999999999</v>
      </c>
      <c r="L9113">
        <v>2.5000000000000001E-3</v>
      </c>
      <c r="M9113">
        <v>594592.28300000005</v>
      </c>
      <c r="N9113">
        <v>5.9799999999999999E-2</v>
      </c>
      <c r="O9113">
        <v>41.554000000000002</v>
      </c>
      <c r="P9113">
        <v>8.9999999999999993E-3</v>
      </c>
      <c r="Q9113">
        <v>9860390.5950000007</v>
      </c>
      <c r="R9113" t="s">
        <v>333</v>
      </c>
      <c r="S9113" t="s">
        <v>38</v>
      </c>
      <c r="T9113" t="s">
        <v>89</v>
      </c>
      <c r="V9113" t="s">
        <v>88</v>
      </c>
      <c r="Y9113" t="s">
        <v>107</v>
      </c>
    </row>
    <row r="9114" spans="1:25" x14ac:dyDescent="0.45">
      <c r="A9114" t="s">
        <v>335</v>
      </c>
      <c r="B9114" t="s">
        <v>733</v>
      </c>
      <c r="C9114">
        <v>54914</v>
      </c>
      <c r="D9114">
        <v>2</v>
      </c>
      <c r="F9114">
        <v>2015</v>
      </c>
      <c r="G9114">
        <v>8487</v>
      </c>
      <c r="H9114">
        <v>8477.01</v>
      </c>
      <c r="I9114">
        <v>836741.23</v>
      </c>
      <c r="K9114">
        <v>14.323</v>
      </c>
      <c r="L9114">
        <v>2.8999999999999998E-3</v>
      </c>
      <c r="M9114">
        <v>614068.38</v>
      </c>
      <c r="N9114">
        <v>6.0100000000000001E-2</v>
      </c>
      <c r="O9114">
        <v>46.506999999999998</v>
      </c>
      <c r="P9114">
        <v>9.1999999999999998E-3</v>
      </c>
      <c r="Q9114">
        <v>10112331.42</v>
      </c>
      <c r="R9114" t="s">
        <v>333</v>
      </c>
      <c r="S9114" t="s">
        <v>38</v>
      </c>
      <c r="T9114" t="s">
        <v>89</v>
      </c>
      <c r="V9114" t="s">
        <v>88</v>
      </c>
      <c r="Y9114" t="s">
        <v>146</v>
      </c>
    </row>
    <row r="9115" spans="1:25" x14ac:dyDescent="0.45">
      <c r="A9115" t="s">
        <v>335</v>
      </c>
      <c r="B9115" t="s">
        <v>733</v>
      </c>
      <c r="C9115">
        <v>54914</v>
      </c>
      <c r="D9115">
        <v>2</v>
      </c>
      <c r="F9115">
        <v>2016</v>
      </c>
      <c r="G9115">
        <v>8280</v>
      </c>
      <c r="H9115">
        <v>8264.85</v>
      </c>
      <c r="I9115">
        <v>823188.42</v>
      </c>
      <c r="K9115">
        <v>2.952</v>
      </c>
      <c r="L9115">
        <v>1E-3</v>
      </c>
      <c r="M9115">
        <v>584563.93599999999</v>
      </c>
      <c r="N9115">
        <v>5.91E-2</v>
      </c>
      <c r="O9115">
        <v>36.088999999999999</v>
      </c>
      <c r="P9115">
        <v>7.6E-3</v>
      </c>
      <c r="Q9115">
        <v>9820798.6469999999</v>
      </c>
      <c r="R9115" t="s">
        <v>333</v>
      </c>
      <c r="S9115" t="s">
        <v>38</v>
      </c>
      <c r="T9115" t="s">
        <v>89</v>
      </c>
      <c r="V9115" t="s">
        <v>88</v>
      </c>
      <c r="Y9115" t="s">
        <v>146</v>
      </c>
    </row>
    <row r="9116" spans="1:25" x14ac:dyDescent="0.45">
      <c r="A9116" t="s">
        <v>335</v>
      </c>
      <c r="B9116" t="s">
        <v>733</v>
      </c>
      <c r="C9116">
        <v>54914</v>
      </c>
      <c r="D9116">
        <v>2</v>
      </c>
      <c r="F9116">
        <v>2017</v>
      </c>
      <c r="G9116">
        <v>7140</v>
      </c>
      <c r="H9116">
        <v>7113.97</v>
      </c>
      <c r="I9116">
        <v>739150.81</v>
      </c>
      <c r="K9116">
        <v>2.5390000000000001</v>
      </c>
      <c r="L9116">
        <v>1E-3</v>
      </c>
      <c r="M9116">
        <v>503440.75</v>
      </c>
      <c r="N9116">
        <v>5.9200000000000003E-2</v>
      </c>
      <c r="O9116">
        <v>28.66</v>
      </c>
      <c r="P9116">
        <v>7.7000000000000002E-3</v>
      </c>
      <c r="Q9116">
        <v>8440713.8849999998</v>
      </c>
      <c r="R9116" t="s">
        <v>333</v>
      </c>
      <c r="S9116" t="s">
        <v>38</v>
      </c>
      <c r="T9116" t="s">
        <v>89</v>
      </c>
      <c r="V9116" t="s">
        <v>88</v>
      </c>
      <c r="Y9116" t="s">
        <v>147</v>
      </c>
    </row>
    <row r="9117" spans="1:25" x14ac:dyDescent="0.45">
      <c r="A9117" t="s">
        <v>335</v>
      </c>
      <c r="B9117" t="s">
        <v>733</v>
      </c>
      <c r="C9117">
        <v>54914</v>
      </c>
      <c r="D9117">
        <v>2</v>
      </c>
      <c r="F9117">
        <v>2018</v>
      </c>
      <c r="G9117">
        <v>8205</v>
      </c>
      <c r="H9117">
        <v>8193.1299999999992</v>
      </c>
      <c r="I9117">
        <v>851902</v>
      </c>
      <c r="K9117">
        <v>2.8959999999999999</v>
      </c>
      <c r="L9117">
        <v>1E-3</v>
      </c>
      <c r="M9117">
        <v>575712.93099999998</v>
      </c>
      <c r="N9117">
        <v>5.9400000000000001E-2</v>
      </c>
      <c r="O9117">
        <v>36.707000000000001</v>
      </c>
      <c r="P9117">
        <v>7.7999999999999996E-3</v>
      </c>
      <c r="Q9117">
        <v>9616054.2640000004</v>
      </c>
      <c r="R9117" t="s">
        <v>333</v>
      </c>
      <c r="S9117" t="s">
        <v>38</v>
      </c>
      <c r="T9117" t="s">
        <v>89</v>
      </c>
      <c r="V9117" t="s">
        <v>88</v>
      </c>
      <c r="Y9117" t="s">
        <v>147</v>
      </c>
    </row>
    <row r="9118" spans="1:25" x14ac:dyDescent="0.45">
      <c r="A9118" t="s">
        <v>335</v>
      </c>
      <c r="B9118" t="s">
        <v>733</v>
      </c>
      <c r="C9118">
        <v>54914</v>
      </c>
      <c r="D9118">
        <v>2</v>
      </c>
      <c r="F9118">
        <v>2019</v>
      </c>
      <c r="G9118">
        <v>7671</v>
      </c>
      <c r="H9118">
        <v>7657.7</v>
      </c>
      <c r="I9118">
        <v>790177.24</v>
      </c>
      <c r="K9118">
        <v>2.6909999999999998</v>
      </c>
      <c r="L9118">
        <v>1E-3</v>
      </c>
      <c r="M9118">
        <v>533645.59</v>
      </c>
      <c r="N9118">
        <v>5.91E-2</v>
      </c>
      <c r="O9118">
        <v>30.495000000000001</v>
      </c>
      <c r="P9118">
        <v>7.0000000000000001E-3</v>
      </c>
      <c r="Q9118">
        <v>8956621.8249999993</v>
      </c>
      <c r="R9118" t="s">
        <v>333</v>
      </c>
      <c r="S9118" t="s">
        <v>38</v>
      </c>
      <c r="T9118" t="s">
        <v>89</v>
      </c>
      <c r="V9118" t="s">
        <v>88</v>
      </c>
      <c r="Y9118" t="s">
        <v>147</v>
      </c>
    </row>
    <row r="9119" spans="1:25" x14ac:dyDescent="0.45">
      <c r="A9119" t="s">
        <v>335</v>
      </c>
      <c r="B9119" t="s">
        <v>733</v>
      </c>
      <c r="C9119">
        <v>54914</v>
      </c>
      <c r="D9119">
        <v>2</v>
      </c>
      <c r="F9119">
        <v>2020</v>
      </c>
      <c r="G9119">
        <v>8350</v>
      </c>
      <c r="H9119">
        <v>8337.5499999999993</v>
      </c>
      <c r="I9119">
        <v>869673.27</v>
      </c>
      <c r="K9119">
        <v>2.9460000000000002</v>
      </c>
      <c r="L9119">
        <v>1E-3</v>
      </c>
      <c r="M9119">
        <v>583640.60800000001</v>
      </c>
      <c r="N9119">
        <v>5.8999999999999997E-2</v>
      </c>
      <c r="O9119">
        <v>32.795000000000002</v>
      </c>
      <c r="P9119">
        <v>6.8999999999999999E-3</v>
      </c>
      <c r="Q9119">
        <v>9820849.1799999997</v>
      </c>
      <c r="R9119" t="s">
        <v>333</v>
      </c>
      <c r="S9119" t="s">
        <v>38</v>
      </c>
      <c r="T9119" t="s">
        <v>89</v>
      </c>
      <c r="V9119" t="s">
        <v>88</v>
      </c>
      <c r="Y9119" t="s">
        <v>147</v>
      </c>
    </row>
    <row r="9120" spans="1:25" x14ac:dyDescent="0.45">
      <c r="A9120" t="s">
        <v>335</v>
      </c>
      <c r="B9120" t="s">
        <v>733</v>
      </c>
      <c r="C9120">
        <v>54914</v>
      </c>
      <c r="D9120">
        <v>2</v>
      </c>
      <c r="F9120">
        <v>2021</v>
      </c>
      <c r="G9120">
        <v>8346</v>
      </c>
      <c r="H9120">
        <v>8332</v>
      </c>
      <c r="I9120">
        <v>866156.65</v>
      </c>
      <c r="K9120">
        <v>2.7210000000000001</v>
      </c>
      <c r="L9120">
        <v>1E-3</v>
      </c>
      <c r="M9120">
        <v>538981.96200000006</v>
      </c>
      <c r="N9120">
        <v>5.8999999999999997E-2</v>
      </c>
      <c r="O9120">
        <v>30.187000000000001</v>
      </c>
      <c r="P9120">
        <v>6.8999999999999999E-3</v>
      </c>
      <c r="Q9120">
        <v>9069381.1400000006</v>
      </c>
      <c r="R9120" t="s">
        <v>333</v>
      </c>
      <c r="S9120" t="s">
        <v>38</v>
      </c>
      <c r="T9120" t="s">
        <v>89</v>
      </c>
      <c r="V9120" t="s">
        <v>88</v>
      </c>
      <c r="Y9120" t="s">
        <v>152</v>
      </c>
    </row>
    <row r="9121" spans="1:25" x14ac:dyDescent="0.45">
      <c r="A9121" t="s">
        <v>335</v>
      </c>
      <c r="B9121" t="s">
        <v>733</v>
      </c>
      <c r="C9121">
        <v>54914</v>
      </c>
      <c r="D9121">
        <v>2</v>
      </c>
      <c r="F9121">
        <v>2022</v>
      </c>
      <c r="G9121">
        <v>7581</v>
      </c>
      <c r="H9121">
        <v>7563.43</v>
      </c>
      <c r="I9121">
        <v>755467.71</v>
      </c>
      <c r="K9121">
        <v>2.3290000000000002</v>
      </c>
      <c r="L9121">
        <v>1E-3</v>
      </c>
      <c r="M9121">
        <v>459940.61499999999</v>
      </c>
      <c r="N9121">
        <v>5.9299999999999999E-2</v>
      </c>
      <c r="O9121">
        <v>26.381</v>
      </c>
      <c r="P9121">
        <v>7.1000000000000004E-3</v>
      </c>
      <c r="Q9121">
        <v>7696321.2390000001</v>
      </c>
      <c r="R9121" t="s">
        <v>333</v>
      </c>
      <c r="S9121" t="s">
        <v>38</v>
      </c>
      <c r="T9121" t="s">
        <v>89</v>
      </c>
      <c r="V9121" t="s">
        <v>88</v>
      </c>
      <c r="Y9121" t="s">
        <v>152</v>
      </c>
    </row>
    <row r="9122" spans="1:25" x14ac:dyDescent="0.45">
      <c r="A9122" t="s">
        <v>335</v>
      </c>
      <c r="B9122" t="s">
        <v>733</v>
      </c>
      <c r="C9122">
        <v>54914</v>
      </c>
      <c r="D9122">
        <v>2</v>
      </c>
      <c r="F9122">
        <v>2023</v>
      </c>
      <c r="G9122">
        <v>8435</v>
      </c>
      <c r="H9122">
        <v>8428.69</v>
      </c>
      <c r="I9122">
        <v>879319.97</v>
      </c>
      <c r="K9122">
        <v>2.7629999999999999</v>
      </c>
      <c r="L9122">
        <v>1E-3</v>
      </c>
      <c r="M9122">
        <v>547092.45400000003</v>
      </c>
      <c r="N9122">
        <v>5.91E-2</v>
      </c>
      <c r="O9122">
        <v>28.628</v>
      </c>
      <c r="P9122">
        <v>6.3E-3</v>
      </c>
      <c r="Q9122">
        <v>9194384.6970000006</v>
      </c>
      <c r="R9122" t="s">
        <v>333</v>
      </c>
      <c r="S9122" t="s">
        <v>38</v>
      </c>
      <c r="T9122" t="s">
        <v>89</v>
      </c>
      <c r="V9122" t="s">
        <v>88</v>
      </c>
      <c r="Y9122" t="s">
        <v>152</v>
      </c>
    </row>
    <row r="9123" spans="1:25" x14ac:dyDescent="0.45">
      <c r="A9123" t="s">
        <v>335</v>
      </c>
      <c r="B9123" t="s">
        <v>733</v>
      </c>
      <c r="C9123">
        <v>54914</v>
      </c>
      <c r="D9123">
        <v>2</v>
      </c>
      <c r="F9123">
        <v>2024</v>
      </c>
      <c r="G9123">
        <v>4360</v>
      </c>
      <c r="H9123">
        <v>4358.88</v>
      </c>
      <c r="I9123">
        <v>469726.03</v>
      </c>
      <c r="K9123">
        <v>1.593</v>
      </c>
      <c r="L9123">
        <v>1E-3</v>
      </c>
      <c r="M9123">
        <v>315609.342</v>
      </c>
      <c r="N9123">
        <v>5.8999999999999997E-2</v>
      </c>
      <c r="O9123">
        <v>16.672999999999998</v>
      </c>
      <c r="P9123">
        <v>6.3E-3</v>
      </c>
      <c r="Q9123">
        <v>5310691.3049999997</v>
      </c>
      <c r="R9123" t="s">
        <v>333</v>
      </c>
      <c r="S9123" t="s">
        <v>38</v>
      </c>
      <c r="T9123" t="s">
        <v>89</v>
      </c>
      <c r="V9123" t="s">
        <v>88</v>
      </c>
      <c r="Y9123" t="s">
        <v>152</v>
      </c>
    </row>
    <row r="9124" spans="1:25" x14ac:dyDescent="0.45">
      <c r="A9124" t="s">
        <v>203</v>
      </c>
      <c r="B9124" t="s">
        <v>734</v>
      </c>
      <c r="C9124">
        <v>55026</v>
      </c>
      <c r="D9124">
        <v>1</v>
      </c>
      <c r="F9124">
        <v>2009</v>
      </c>
      <c r="G9124">
        <v>1929</v>
      </c>
      <c r="H9124">
        <v>1910.39</v>
      </c>
      <c r="I9124">
        <v>261501.89</v>
      </c>
      <c r="K9124">
        <v>0.63</v>
      </c>
      <c r="L9124">
        <v>1E-3</v>
      </c>
      <c r="M9124">
        <v>125069.18</v>
      </c>
      <c r="N9124">
        <v>5.8999999999999997E-2</v>
      </c>
      <c r="O9124">
        <v>14.151999999999999</v>
      </c>
      <c r="P9124">
        <v>2.0500000000000001E-2</v>
      </c>
      <c r="Q9124">
        <v>2104529.557</v>
      </c>
      <c r="R9124" t="s">
        <v>333</v>
      </c>
      <c r="T9124" t="s">
        <v>89</v>
      </c>
      <c r="V9124" t="s">
        <v>211</v>
      </c>
      <c r="Y9124" t="s">
        <v>35</v>
      </c>
    </row>
    <row r="9125" spans="1:25" x14ac:dyDescent="0.45">
      <c r="A9125" t="s">
        <v>203</v>
      </c>
      <c r="B9125" t="s">
        <v>734</v>
      </c>
      <c r="C9125">
        <v>55026</v>
      </c>
      <c r="D9125">
        <v>1</v>
      </c>
      <c r="F9125">
        <v>2010</v>
      </c>
      <c r="G9125">
        <v>3718</v>
      </c>
      <c r="H9125">
        <v>3668.08</v>
      </c>
      <c r="I9125">
        <v>534495.14</v>
      </c>
      <c r="K9125">
        <v>1.2809999999999999</v>
      </c>
      <c r="L9125">
        <v>1E-3</v>
      </c>
      <c r="M9125">
        <v>253759.70800000001</v>
      </c>
      <c r="N9125">
        <v>5.8999999999999997E-2</v>
      </c>
      <c r="O9125">
        <v>28.286999999999999</v>
      </c>
      <c r="P9125">
        <v>1.9E-2</v>
      </c>
      <c r="Q9125">
        <v>4270054.3480000002</v>
      </c>
      <c r="R9125" t="s">
        <v>333</v>
      </c>
      <c r="T9125" t="s">
        <v>89</v>
      </c>
      <c r="V9125" t="s">
        <v>211</v>
      </c>
      <c r="Y9125" t="s">
        <v>35</v>
      </c>
    </row>
    <row r="9126" spans="1:25" x14ac:dyDescent="0.45">
      <c r="A9126" t="s">
        <v>203</v>
      </c>
      <c r="B9126" t="s">
        <v>734</v>
      </c>
      <c r="C9126">
        <v>55026</v>
      </c>
      <c r="D9126">
        <v>1</v>
      </c>
      <c r="F9126">
        <v>2011</v>
      </c>
      <c r="G9126">
        <v>6368</v>
      </c>
      <c r="H9126">
        <v>6319.78</v>
      </c>
      <c r="I9126">
        <v>993992.22</v>
      </c>
      <c r="K9126">
        <v>2.3450000000000002</v>
      </c>
      <c r="L9126">
        <v>1E-3</v>
      </c>
      <c r="M9126">
        <v>464428.527</v>
      </c>
      <c r="N9126">
        <v>5.8999999999999997E-2</v>
      </c>
      <c r="O9126">
        <v>48.643999999999998</v>
      </c>
      <c r="P9126">
        <v>1.5699999999999999E-2</v>
      </c>
      <c r="Q9126">
        <v>7814868.7709999997</v>
      </c>
      <c r="R9126" t="s">
        <v>333</v>
      </c>
      <c r="T9126" t="s">
        <v>89</v>
      </c>
      <c r="V9126" t="s">
        <v>211</v>
      </c>
      <c r="Y9126" t="s">
        <v>35</v>
      </c>
    </row>
    <row r="9127" spans="1:25" x14ac:dyDescent="0.45">
      <c r="A9127" t="s">
        <v>203</v>
      </c>
      <c r="B9127" t="s">
        <v>734</v>
      </c>
      <c r="C9127">
        <v>55026</v>
      </c>
      <c r="D9127">
        <v>1</v>
      </c>
      <c r="F9127">
        <v>2012</v>
      </c>
      <c r="G9127">
        <v>4094</v>
      </c>
      <c r="H9127">
        <v>4078.46</v>
      </c>
      <c r="I9127">
        <v>664585.47</v>
      </c>
      <c r="K9127">
        <v>1.536</v>
      </c>
      <c r="L9127">
        <v>1E-3</v>
      </c>
      <c r="M9127">
        <v>304324.53899999999</v>
      </c>
      <c r="N9127">
        <v>5.8999999999999997E-2</v>
      </c>
      <c r="O9127">
        <v>29.998000000000001</v>
      </c>
      <c r="P9127">
        <v>1.3899999999999999E-2</v>
      </c>
      <c r="Q9127">
        <v>5120869.9709999999</v>
      </c>
      <c r="R9127" t="s">
        <v>333</v>
      </c>
      <c r="T9127" t="s">
        <v>89</v>
      </c>
      <c r="V9127" t="s">
        <v>211</v>
      </c>
      <c r="Y9127" t="s">
        <v>35</v>
      </c>
    </row>
    <row r="9128" spans="1:25" x14ac:dyDescent="0.45">
      <c r="A9128" t="s">
        <v>203</v>
      </c>
      <c r="B9128" t="s">
        <v>734</v>
      </c>
      <c r="C9128">
        <v>55026</v>
      </c>
      <c r="D9128">
        <v>1</v>
      </c>
      <c r="F9128">
        <v>2013</v>
      </c>
      <c r="G9128">
        <v>5279</v>
      </c>
      <c r="H9128">
        <v>5172.47</v>
      </c>
      <c r="I9128">
        <v>817354.34</v>
      </c>
      <c r="K9128">
        <v>1.89</v>
      </c>
      <c r="L9128">
        <v>1E-3</v>
      </c>
      <c r="M9128">
        <v>374305.69300000003</v>
      </c>
      <c r="N9128">
        <v>5.8999999999999997E-2</v>
      </c>
      <c r="O9128">
        <v>45.231000000000002</v>
      </c>
      <c r="P9128">
        <v>2.12E-2</v>
      </c>
      <c r="Q9128">
        <v>6298416.0420000004</v>
      </c>
      <c r="R9128" t="s">
        <v>333</v>
      </c>
      <c r="T9128" t="s">
        <v>89</v>
      </c>
      <c r="V9128" t="s">
        <v>211</v>
      </c>
      <c r="Y9128" t="s">
        <v>35</v>
      </c>
    </row>
    <row r="9129" spans="1:25" x14ac:dyDescent="0.45">
      <c r="A9129" t="s">
        <v>203</v>
      </c>
      <c r="B9129" t="s">
        <v>734</v>
      </c>
      <c r="C9129">
        <v>55026</v>
      </c>
      <c r="D9129">
        <v>1</v>
      </c>
      <c r="F9129">
        <v>2014</v>
      </c>
      <c r="G9129">
        <v>5903</v>
      </c>
      <c r="H9129">
        <v>5798.58</v>
      </c>
      <c r="I9129">
        <v>924663.88</v>
      </c>
      <c r="K9129">
        <v>2.11</v>
      </c>
      <c r="L9129">
        <v>1E-3</v>
      </c>
      <c r="M9129">
        <v>417958.28200000001</v>
      </c>
      <c r="N9129">
        <v>5.8999999999999997E-2</v>
      </c>
      <c r="O9129">
        <v>45.125</v>
      </c>
      <c r="P9129">
        <v>1.84E-2</v>
      </c>
      <c r="Q9129">
        <v>7032904.4759999998</v>
      </c>
      <c r="R9129" t="s">
        <v>333</v>
      </c>
      <c r="T9129" t="s">
        <v>89</v>
      </c>
      <c r="V9129" t="s">
        <v>211</v>
      </c>
      <c r="Y9129" t="s">
        <v>35</v>
      </c>
    </row>
    <row r="9130" spans="1:25" x14ac:dyDescent="0.45">
      <c r="A9130" t="s">
        <v>203</v>
      </c>
      <c r="B9130" t="s">
        <v>734</v>
      </c>
      <c r="C9130">
        <v>55026</v>
      </c>
      <c r="D9130">
        <v>1</v>
      </c>
      <c r="F9130">
        <v>2015</v>
      </c>
      <c r="G9130">
        <v>5913</v>
      </c>
      <c r="H9130">
        <v>5829.8</v>
      </c>
      <c r="I9130">
        <v>874778.21</v>
      </c>
      <c r="K9130">
        <v>2.0299999999999998</v>
      </c>
      <c r="L9130">
        <v>1E-3</v>
      </c>
      <c r="M9130">
        <v>402156.00400000002</v>
      </c>
      <c r="N9130">
        <v>5.8999999999999997E-2</v>
      </c>
      <c r="O9130">
        <v>40.451999999999998</v>
      </c>
      <c r="P9130">
        <v>1.66E-2</v>
      </c>
      <c r="Q9130">
        <v>6767099.7089999998</v>
      </c>
      <c r="R9130" t="s">
        <v>333</v>
      </c>
      <c r="T9130" t="s">
        <v>89</v>
      </c>
      <c r="V9130" t="s">
        <v>211</v>
      </c>
      <c r="Y9130" t="s">
        <v>36</v>
      </c>
    </row>
    <row r="9131" spans="1:25" x14ac:dyDescent="0.45">
      <c r="A9131" t="s">
        <v>203</v>
      </c>
      <c r="B9131" t="s">
        <v>734</v>
      </c>
      <c r="C9131">
        <v>55026</v>
      </c>
      <c r="D9131">
        <v>1</v>
      </c>
      <c r="F9131">
        <v>2016</v>
      </c>
      <c r="G9131">
        <v>4284</v>
      </c>
      <c r="H9131">
        <v>4197.05</v>
      </c>
      <c r="I9131">
        <v>604812.15</v>
      </c>
      <c r="K9131">
        <v>1.419</v>
      </c>
      <c r="L9131">
        <v>1E-3</v>
      </c>
      <c r="M9131">
        <v>281032.19900000002</v>
      </c>
      <c r="N9131">
        <v>5.8999999999999997E-2</v>
      </c>
      <c r="O9131">
        <v>28.567</v>
      </c>
      <c r="P9131">
        <v>1.7600000000000001E-2</v>
      </c>
      <c r="Q9131">
        <v>4728876.1880000001</v>
      </c>
      <c r="R9131" t="s">
        <v>333</v>
      </c>
      <c r="T9131" t="s">
        <v>89</v>
      </c>
      <c r="V9131" t="s">
        <v>211</v>
      </c>
      <c r="Y9131" t="s">
        <v>36</v>
      </c>
    </row>
    <row r="9132" spans="1:25" x14ac:dyDescent="0.45">
      <c r="A9132" t="s">
        <v>203</v>
      </c>
      <c r="B9132" t="s">
        <v>734</v>
      </c>
      <c r="C9132">
        <v>55026</v>
      </c>
      <c r="D9132">
        <v>1</v>
      </c>
      <c r="F9132">
        <v>2017</v>
      </c>
      <c r="G9132">
        <v>4689</v>
      </c>
      <c r="H9132">
        <v>4539</v>
      </c>
      <c r="I9132">
        <v>667979.42000000004</v>
      </c>
      <c r="K9132">
        <v>1.5669999999999999</v>
      </c>
      <c r="L9132">
        <v>1E-3</v>
      </c>
      <c r="M9132">
        <v>310345.40000000002</v>
      </c>
      <c r="N9132">
        <v>5.8999999999999997E-2</v>
      </c>
      <c r="O9132">
        <v>35.14</v>
      </c>
      <c r="P9132">
        <v>2.18E-2</v>
      </c>
      <c r="Q9132">
        <v>5222142.5449999999</v>
      </c>
      <c r="R9132" t="s">
        <v>333</v>
      </c>
      <c r="T9132" t="s">
        <v>89</v>
      </c>
      <c r="V9132" t="s">
        <v>211</v>
      </c>
      <c r="Y9132" t="s">
        <v>36</v>
      </c>
    </row>
    <row r="9133" spans="1:25" x14ac:dyDescent="0.45">
      <c r="A9133" t="s">
        <v>203</v>
      </c>
      <c r="B9133" t="s">
        <v>734</v>
      </c>
      <c r="C9133">
        <v>55026</v>
      </c>
      <c r="D9133">
        <v>1</v>
      </c>
      <c r="F9133">
        <v>2018</v>
      </c>
      <c r="G9133">
        <v>2639</v>
      </c>
      <c r="H9133">
        <v>2542.8200000000002</v>
      </c>
      <c r="I9133">
        <v>378219.9</v>
      </c>
      <c r="K9133">
        <v>0.88</v>
      </c>
      <c r="L9133">
        <v>1E-3</v>
      </c>
      <c r="M9133">
        <v>174318.04399999999</v>
      </c>
      <c r="N9133">
        <v>5.8999999999999997E-2</v>
      </c>
      <c r="O9133">
        <v>20.956</v>
      </c>
      <c r="P9133">
        <v>2.4299999999999999E-2</v>
      </c>
      <c r="Q9133">
        <v>2933196.1529999999</v>
      </c>
      <c r="R9133" t="s">
        <v>333</v>
      </c>
      <c r="T9133" t="s">
        <v>89</v>
      </c>
      <c r="V9133" t="s">
        <v>211</v>
      </c>
      <c r="Y9133" t="s">
        <v>36</v>
      </c>
    </row>
    <row r="9134" spans="1:25" x14ac:dyDescent="0.45">
      <c r="A9134" t="s">
        <v>203</v>
      </c>
      <c r="B9134" t="s">
        <v>734</v>
      </c>
      <c r="C9134">
        <v>55026</v>
      </c>
      <c r="D9134">
        <v>1</v>
      </c>
      <c r="F9134">
        <v>2019</v>
      </c>
      <c r="G9134">
        <v>1960</v>
      </c>
      <c r="H9134">
        <v>1914.91</v>
      </c>
      <c r="I9134">
        <v>277140.71000000002</v>
      </c>
      <c r="K9134">
        <v>0.64800000000000002</v>
      </c>
      <c r="L9134">
        <v>1E-3</v>
      </c>
      <c r="M9134">
        <v>128284.989</v>
      </c>
      <c r="N9134">
        <v>5.8999999999999997E-2</v>
      </c>
      <c r="O9134">
        <v>15.368</v>
      </c>
      <c r="P9134">
        <v>2.3E-2</v>
      </c>
      <c r="Q9134">
        <v>2158633.781</v>
      </c>
      <c r="R9134" t="s">
        <v>333</v>
      </c>
      <c r="T9134" t="s">
        <v>89</v>
      </c>
      <c r="V9134" t="s">
        <v>211</v>
      </c>
      <c r="Y9134" t="s">
        <v>36</v>
      </c>
    </row>
    <row r="9135" spans="1:25" x14ac:dyDescent="0.45">
      <c r="A9135" t="s">
        <v>203</v>
      </c>
      <c r="B9135" t="s">
        <v>734</v>
      </c>
      <c r="C9135">
        <v>55026</v>
      </c>
      <c r="D9135">
        <v>1</v>
      </c>
      <c r="F9135">
        <v>2020</v>
      </c>
      <c r="G9135">
        <v>1594</v>
      </c>
      <c r="H9135">
        <v>1530.26</v>
      </c>
      <c r="I9135">
        <v>214964.61</v>
      </c>
      <c r="K9135">
        <v>0.50700000000000001</v>
      </c>
      <c r="L9135">
        <v>1E-3</v>
      </c>
      <c r="M9135">
        <v>100391.37</v>
      </c>
      <c r="N9135">
        <v>5.8999999999999997E-2</v>
      </c>
      <c r="O9135">
        <v>14.057</v>
      </c>
      <c r="P9135">
        <v>3.1399999999999997E-2</v>
      </c>
      <c r="Q9135">
        <v>1689282.3330000001</v>
      </c>
      <c r="R9135" t="s">
        <v>333</v>
      </c>
      <c r="T9135" t="s">
        <v>89</v>
      </c>
      <c r="V9135" t="s">
        <v>211</v>
      </c>
      <c r="Y9135" t="s">
        <v>36</v>
      </c>
    </row>
    <row r="9136" spans="1:25" x14ac:dyDescent="0.45">
      <c r="A9136" t="s">
        <v>203</v>
      </c>
      <c r="B9136" t="s">
        <v>734</v>
      </c>
      <c r="C9136">
        <v>55026</v>
      </c>
      <c r="D9136">
        <v>1</v>
      </c>
      <c r="F9136">
        <v>2021</v>
      </c>
      <c r="G9136">
        <v>1839</v>
      </c>
      <c r="H9136">
        <v>1768.26</v>
      </c>
      <c r="I9136">
        <v>261026.9</v>
      </c>
      <c r="K9136">
        <v>0.61299999999999999</v>
      </c>
      <c r="L9136">
        <v>1E-3</v>
      </c>
      <c r="M9136">
        <v>121340.86599999999</v>
      </c>
      <c r="N9136">
        <v>5.8999999999999997E-2</v>
      </c>
      <c r="O9136">
        <v>16.181000000000001</v>
      </c>
      <c r="P9136">
        <v>2.9100000000000001E-2</v>
      </c>
      <c r="Q9136">
        <v>2041781.513</v>
      </c>
      <c r="R9136" t="s">
        <v>333</v>
      </c>
      <c r="T9136" t="s">
        <v>89</v>
      </c>
      <c r="V9136" t="s">
        <v>211</v>
      </c>
      <c r="Y9136" t="s">
        <v>36</v>
      </c>
    </row>
    <row r="9137" spans="1:25" x14ac:dyDescent="0.45">
      <c r="A9137" t="s">
        <v>203</v>
      </c>
      <c r="B9137" t="s">
        <v>734</v>
      </c>
      <c r="C9137">
        <v>55026</v>
      </c>
      <c r="D9137">
        <v>1</v>
      </c>
      <c r="F9137">
        <v>2022</v>
      </c>
      <c r="G9137">
        <v>1693</v>
      </c>
      <c r="H9137">
        <v>1657.9</v>
      </c>
      <c r="I9137">
        <v>260838.11</v>
      </c>
      <c r="K9137">
        <v>0.60299999999999998</v>
      </c>
      <c r="L9137">
        <v>1E-3</v>
      </c>
      <c r="M9137">
        <v>119386.516</v>
      </c>
      <c r="N9137">
        <v>5.8999999999999997E-2</v>
      </c>
      <c r="O9137">
        <v>12.846</v>
      </c>
      <c r="P9137">
        <v>2.0199999999999999E-2</v>
      </c>
      <c r="Q9137">
        <v>2008910.003</v>
      </c>
      <c r="R9137" t="s">
        <v>333</v>
      </c>
      <c r="T9137" t="s">
        <v>89</v>
      </c>
      <c r="V9137" t="s">
        <v>211</v>
      </c>
      <c r="Y9137" t="s">
        <v>36</v>
      </c>
    </row>
    <row r="9138" spans="1:25" x14ac:dyDescent="0.45">
      <c r="A9138" t="s">
        <v>203</v>
      </c>
      <c r="B9138" t="s">
        <v>734</v>
      </c>
      <c r="C9138">
        <v>55026</v>
      </c>
      <c r="D9138">
        <v>1</v>
      </c>
      <c r="F9138">
        <v>2023</v>
      </c>
      <c r="G9138">
        <v>2421</v>
      </c>
      <c r="H9138">
        <v>2376.96</v>
      </c>
      <c r="I9138">
        <v>355696.13</v>
      </c>
      <c r="K9138">
        <v>0.84199999999999997</v>
      </c>
      <c r="L9138">
        <v>1E-3</v>
      </c>
      <c r="M9138">
        <v>166772.31700000001</v>
      </c>
      <c r="N9138">
        <v>5.8999999999999997E-2</v>
      </c>
      <c r="O9138">
        <v>17.231999999999999</v>
      </c>
      <c r="P9138">
        <v>1.84E-2</v>
      </c>
      <c r="Q9138">
        <v>2806273.8539999998</v>
      </c>
      <c r="R9138" t="s">
        <v>333</v>
      </c>
      <c r="T9138" t="s">
        <v>89</v>
      </c>
      <c r="V9138" t="s">
        <v>211</v>
      </c>
      <c r="Y9138" t="s">
        <v>36</v>
      </c>
    </row>
    <row r="9139" spans="1:25" x14ac:dyDescent="0.45">
      <c r="A9139" t="s">
        <v>203</v>
      </c>
      <c r="B9139" t="s">
        <v>734</v>
      </c>
      <c r="C9139">
        <v>55026</v>
      </c>
      <c r="D9139">
        <v>1</v>
      </c>
      <c r="F9139">
        <v>2024</v>
      </c>
      <c r="G9139">
        <v>562</v>
      </c>
      <c r="H9139">
        <v>552.1</v>
      </c>
      <c r="I9139">
        <v>80339.199999999997</v>
      </c>
      <c r="K9139">
        <v>0.191</v>
      </c>
      <c r="L9139">
        <v>1E-3</v>
      </c>
      <c r="M9139">
        <v>37882.517</v>
      </c>
      <c r="N9139">
        <v>5.8999999999999997E-2</v>
      </c>
      <c r="O9139">
        <v>7.3460000000000001</v>
      </c>
      <c r="P9139">
        <v>3.2399999999999998E-2</v>
      </c>
      <c r="Q9139">
        <v>637443.16299999994</v>
      </c>
      <c r="R9139" t="s">
        <v>333</v>
      </c>
      <c r="T9139" t="s">
        <v>89</v>
      </c>
      <c r="V9139" t="s">
        <v>211</v>
      </c>
      <c r="Y9139" t="s">
        <v>36</v>
      </c>
    </row>
    <row r="9140" spans="1:25" x14ac:dyDescent="0.45">
      <c r="A9140" t="s">
        <v>133</v>
      </c>
      <c r="B9140" t="s">
        <v>735</v>
      </c>
      <c r="C9140">
        <v>55031</v>
      </c>
      <c r="D9140" t="s">
        <v>736</v>
      </c>
      <c r="F9140">
        <v>2009</v>
      </c>
      <c r="G9140">
        <v>4688</v>
      </c>
      <c r="H9140">
        <v>4661.6499999999996</v>
      </c>
      <c r="I9140">
        <v>214898.56</v>
      </c>
      <c r="K9140">
        <v>0.749</v>
      </c>
      <c r="L9140">
        <v>1E-3</v>
      </c>
      <c r="M9140">
        <v>148409.815</v>
      </c>
      <c r="N9140">
        <v>5.91E-2</v>
      </c>
      <c r="O9140">
        <v>17.221</v>
      </c>
      <c r="P9140">
        <v>1.43E-2</v>
      </c>
      <c r="Q9140">
        <v>2497287.7039999999</v>
      </c>
      <c r="R9140" t="s">
        <v>333</v>
      </c>
      <c r="S9140" t="s">
        <v>38</v>
      </c>
      <c r="T9140" t="s">
        <v>28</v>
      </c>
      <c r="V9140" t="s">
        <v>211</v>
      </c>
      <c r="Y9140" t="s">
        <v>135</v>
      </c>
    </row>
    <row r="9141" spans="1:25" x14ac:dyDescent="0.45">
      <c r="A9141" t="s">
        <v>133</v>
      </c>
      <c r="B9141" t="s">
        <v>735</v>
      </c>
      <c r="C9141">
        <v>55031</v>
      </c>
      <c r="D9141" t="s">
        <v>736</v>
      </c>
      <c r="F9141">
        <v>2010</v>
      </c>
      <c r="G9141">
        <v>4619</v>
      </c>
      <c r="H9141">
        <v>4588.04</v>
      </c>
      <c r="I9141">
        <v>216422.74</v>
      </c>
      <c r="K9141">
        <v>0.76100000000000001</v>
      </c>
      <c r="L9141">
        <v>1.1000000000000001E-3</v>
      </c>
      <c r="M9141">
        <v>144309.95199999999</v>
      </c>
      <c r="N9141">
        <v>5.9200000000000003E-2</v>
      </c>
      <c r="O9141">
        <v>16.173999999999999</v>
      </c>
      <c r="P9141">
        <v>1.41E-2</v>
      </c>
      <c r="Q9141">
        <v>2427859.9890000001</v>
      </c>
      <c r="R9141" t="s">
        <v>333</v>
      </c>
      <c r="S9141" t="s">
        <v>38</v>
      </c>
      <c r="T9141" t="s">
        <v>28</v>
      </c>
      <c r="V9141" t="s">
        <v>211</v>
      </c>
      <c r="Y9141" t="s">
        <v>135</v>
      </c>
    </row>
    <row r="9142" spans="1:25" x14ac:dyDescent="0.45">
      <c r="A9142" t="s">
        <v>133</v>
      </c>
      <c r="B9142" t="s">
        <v>735</v>
      </c>
      <c r="C9142">
        <v>55031</v>
      </c>
      <c r="D9142" t="s">
        <v>736</v>
      </c>
      <c r="F9142">
        <v>2011</v>
      </c>
      <c r="G9142">
        <v>4962</v>
      </c>
      <c r="H9142">
        <v>4915.78</v>
      </c>
      <c r="I9142">
        <v>217160.8</v>
      </c>
      <c r="K9142">
        <v>1.222</v>
      </c>
      <c r="L9142">
        <v>1.5E-3</v>
      </c>
      <c r="M9142">
        <v>149520.33900000001</v>
      </c>
      <c r="N9142">
        <v>5.9299999999999999E-2</v>
      </c>
      <c r="O9142">
        <v>17.094000000000001</v>
      </c>
      <c r="P9142">
        <v>1.4500000000000001E-2</v>
      </c>
      <c r="Q9142">
        <v>2509139.9479999999</v>
      </c>
      <c r="R9142" t="s">
        <v>333</v>
      </c>
      <c r="S9142" t="s">
        <v>38</v>
      </c>
      <c r="T9142" t="s">
        <v>28</v>
      </c>
      <c r="V9142" t="s">
        <v>211</v>
      </c>
      <c r="Y9142" t="s">
        <v>135</v>
      </c>
    </row>
    <row r="9143" spans="1:25" x14ac:dyDescent="0.45">
      <c r="A9143" t="s">
        <v>133</v>
      </c>
      <c r="B9143" t="s">
        <v>735</v>
      </c>
      <c r="C9143">
        <v>55031</v>
      </c>
      <c r="D9143" t="s">
        <v>736</v>
      </c>
      <c r="F9143">
        <v>2012</v>
      </c>
      <c r="G9143">
        <v>4211</v>
      </c>
      <c r="H9143">
        <v>4157.63</v>
      </c>
      <c r="I9143">
        <v>179690</v>
      </c>
      <c r="K9143">
        <v>0.66300000000000003</v>
      </c>
      <c r="L9143">
        <v>1E-3</v>
      </c>
      <c r="M9143">
        <v>131300.92000000001</v>
      </c>
      <c r="N9143">
        <v>5.91E-2</v>
      </c>
      <c r="O9143">
        <v>15.387</v>
      </c>
      <c r="P9143">
        <v>1.5100000000000001E-2</v>
      </c>
      <c r="Q9143">
        <v>2209403.98</v>
      </c>
      <c r="R9143" t="s">
        <v>333</v>
      </c>
      <c r="S9143" t="s">
        <v>38</v>
      </c>
      <c r="T9143" t="s">
        <v>28</v>
      </c>
      <c r="V9143" t="s">
        <v>211</v>
      </c>
      <c r="Y9143" t="s">
        <v>135</v>
      </c>
    </row>
    <row r="9144" spans="1:25" x14ac:dyDescent="0.45">
      <c r="A9144" t="s">
        <v>133</v>
      </c>
      <c r="B9144" t="s">
        <v>735</v>
      </c>
      <c r="C9144">
        <v>55031</v>
      </c>
      <c r="D9144" t="s">
        <v>736</v>
      </c>
      <c r="F9144">
        <v>2013</v>
      </c>
      <c r="G9144">
        <v>2447</v>
      </c>
      <c r="H9144">
        <v>2399.06</v>
      </c>
      <c r="I9144">
        <v>97111.14</v>
      </c>
      <c r="K9144">
        <v>0.376</v>
      </c>
      <c r="L9144">
        <v>1E-3</v>
      </c>
      <c r="M9144">
        <v>74376.538</v>
      </c>
      <c r="N9144">
        <v>5.91E-2</v>
      </c>
      <c r="O9144">
        <v>8.593</v>
      </c>
      <c r="P9144">
        <v>1.5599999999999999E-2</v>
      </c>
      <c r="Q9144">
        <v>1251526.1540000001</v>
      </c>
      <c r="R9144" t="s">
        <v>333</v>
      </c>
      <c r="S9144" t="s">
        <v>38</v>
      </c>
      <c r="T9144" t="s">
        <v>28</v>
      </c>
      <c r="V9144" t="s">
        <v>211</v>
      </c>
      <c r="Y9144" t="s">
        <v>135</v>
      </c>
    </row>
    <row r="9145" spans="1:25" x14ac:dyDescent="0.45">
      <c r="A9145" t="s">
        <v>133</v>
      </c>
      <c r="B9145" t="s">
        <v>735</v>
      </c>
      <c r="C9145">
        <v>55031</v>
      </c>
      <c r="D9145" t="s">
        <v>736</v>
      </c>
      <c r="F9145">
        <v>2014</v>
      </c>
      <c r="G9145">
        <v>2909</v>
      </c>
      <c r="H9145">
        <v>2837.08</v>
      </c>
      <c r="I9145">
        <v>115232.08</v>
      </c>
      <c r="K9145">
        <v>0.82799999999999996</v>
      </c>
      <c r="L9145">
        <v>1.6000000000000001E-3</v>
      </c>
      <c r="M9145">
        <v>85116.072</v>
      </c>
      <c r="N9145">
        <v>5.9499999999999997E-2</v>
      </c>
      <c r="O9145">
        <v>11.907999999999999</v>
      </c>
      <c r="P9145">
        <v>1.9199999999999998E-2</v>
      </c>
      <c r="Q9145">
        <v>1425013.0049999999</v>
      </c>
      <c r="R9145" t="s">
        <v>333</v>
      </c>
      <c r="S9145" t="s">
        <v>38</v>
      </c>
      <c r="T9145" t="s">
        <v>28</v>
      </c>
      <c r="V9145" t="s">
        <v>211</v>
      </c>
      <c r="Y9145" t="s">
        <v>135</v>
      </c>
    </row>
    <row r="9146" spans="1:25" x14ac:dyDescent="0.45">
      <c r="A9146" t="s">
        <v>133</v>
      </c>
      <c r="B9146" t="s">
        <v>735</v>
      </c>
      <c r="C9146">
        <v>55031</v>
      </c>
      <c r="D9146" t="s">
        <v>736</v>
      </c>
      <c r="F9146">
        <v>2015</v>
      </c>
      <c r="G9146">
        <v>3743</v>
      </c>
      <c r="H9146">
        <v>3686.69</v>
      </c>
      <c r="I9146">
        <v>153323.56</v>
      </c>
      <c r="K9146">
        <v>0.71399999999999997</v>
      </c>
      <c r="L9146">
        <v>1.1999999999999999E-3</v>
      </c>
      <c r="M9146">
        <v>106963.806</v>
      </c>
      <c r="N9146">
        <v>5.96E-2</v>
      </c>
      <c r="O9146">
        <v>20.658000000000001</v>
      </c>
      <c r="P9146">
        <v>2.46E-2</v>
      </c>
      <c r="Q9146">
        <v>1786315.91</v>
      </c>
      <c r="R9146" t="s">
        <v>333</v>
      </c>
      <c r="S9146" t="s">
        <v>38</v>
      </c>
      <c r="T9146" t="s">
        <v>28</v>
      </c>
      <c r="V9146" t="s">
        <v>211</v>
      </c>
      <c r="Y9146" t="s">
        <v>135</v>
      </c>
    </row>
    <row r="9147" spans="1:25" x14ac:dyDescent="0.45">
      <c r="A9147" t="s">
        <v>133</v>
      </c>
      <c r="B9147" t="s">
        <v>735</v>
      </c>
      <c r="C9147">
        <v>55031</v>
      </c>
      <c r="D9147" t="s">
        <v>736</v>
      </c>
      <c r="F9147">
        <v>2016</v>
      </c>
      <c r="G9147">
        <v>1272</v>
      </c>
      <c r="H9147">
        <v>1179.69</v>
      </c>
      <c r="I9147">
        <v>47157.02</v>
      </c>
      <c r="K9147">
        <v>0.17899999999999999</v>
      </c>
      <c r="L9147">
        <v>1.1000000000000001E-3</v>
      </c>
      <c r="M9147">
        <v>29427.923999999999</v>
      </c>
      <c r="N9147">
        <v>5.9299999999999999E-2</v>
      </c>
      <c r="O9147">
        <v>4.101</v>
      </c>
      <c r="P9147">
        <v>2.18E-2</v>
      </c>
      <c r="Q9147">
        <v>494743.32199999999</v>
      </c>
      <c r="R9147" t="s">
        <v>333</v>
      </c>
      <c r="S9147" t="s">
        <v>38</v>
      </c>
      <c r="T9147" t="s">
        <v>28</v>
      </c>
      <c r="V9147" t="s">
        <v>211</v>
      </c>
      <c r="Y9147" t="s">
        <v>135</v>
      </c>
    </row>
    <row r="9148" spans="1:25" x14ac:dyDescent="0.45">
      <c r="A9148" t="s">
        <v>133</v>
      </c>
      <c r="B9148" t="s">
        <v>735</v>
      </c>
      <c r="C9148">
        <v>55031</v>
      </c>
      <c r="D9148" t="s">
        <v>736</v>
      </c>
      <c r="F9148">
        <v>2017</v>
      </c>
      <c r="G9148">
        <v>1209</v>
      </c>
      <c r="H9148">
        <v>1147.98</v>
      </c>
      <c r="I9148">
        <v>45935.67</v>
      </c>
      <c r="K9148">
        <v>0.17499999999999999</v>
      </c>
      <c r="L9148">
        <v>1.1000000000000001E-3</v>
      </c>
      <c r="M9148">
        <v>28245.648000000001</v>
      </c>
      <c r="N9148">
        <v>5.9299999999999999E-2</v>
      </c>
      <c r="O9148">
        <v>4.0579999999999998</v>
      </c>
      <c r="P9148">
        <v>2.1499999999999998E-2</v>
      </c>
      <c r="Q9148">
        <v>474799.326</v>
      </c>
      <c r="R9148" t="s">
        <v>333</v>
      </c>
      <c r="S9148" t="s">
        <v>38</v>
      </c>
      <c r="T9148" t="s">
        <v>28</v>
      </c>
      <c r="V9148" t="s">
        <v>211</v>
      </c>
      <c r="Y9148" t="s">
        <v>135</v>
      </c>
    </row>
    <row r="9149" spans="1:25" x14ac:dyDescent="0.45">
      <c r="A9149" t="s">
        <v>133</v>
      </c>
      <c r="B9149" t="s">
        <v>735</v>
      </c>
      <c r="C9149">
        <v>55031</v>
      </c>
      <c r="D9149" t="s">
        <v>736</v>
      </c>
      <c r="F9149">
        <v>2018</v>
      </c>
      <c r="G9149">
        <v>1035</v>
      </c>
      <c r="H9149">
        <v>994.48</v>
      </c>
      <c r="I9149">
        <v>38391.480000000003</v>
      </c>
      <c r="K9149">
        <v>0.20200000000000001</v>
      </c>
      <c r="L9149">
        <v>1.4E-3</v>
      </c>
      <c r="M9149">
        <v>25207.288</v>
      </c>
      <c r="N9149">
        <v>5.9400000000000001E-2</v>
      </c>
      <c r="O9149">
        <v>3.895</v>
      </c>
      <c r="P9149">
        <v>2.46E-2</v>
      </c>
      <c r="Q9149">
        <v>423082.28399999999</v>
      </c>
      <c r="R9149" t="s">
        <v>333</v>
      </c>
      <c r="S9149" t="s">
        <v>38</v>
      </c>
      <c r="T9149" t="s">
        <v>28</v>
      </c>
      <c r="V9149" t="s">
        <v>211</v>
      </c>
      <c r="Y9149" t="s">
        <v>135</v>
      </c>
    </row>
    <row r="9150" spans="1:25" x14ac:dyDescent="0.45">
      <c r="A9150" t="s">
        <v>133</v>
      </c>
      <c r="B9150" t="s">
        <v>735</v>
      </c>
      <c r="C9150">
        <v>55031</v>
      </c>
      <c r="D9150" t="s">
        <v>736</v>
      </c>
      <c r="F9150">
        <v>2019</v>
      </c>
      <c r="G9150">
        <v>4429</v>
      </c>
      <c r="H9150">
        <v>4375.24</v>
      </c>
      <c r="I9150">
        <v>179721.21</v>
      </c>
      <c r="K9150">
        <v>0.61399999999999999</v>
      </c>
      <c r="L9150">
        <v>1E-3</v>
      </c>
      <c r="M9150">
        <v>115566.806</v>
      </c>
      <c r="N9150">
        <v>5.9200000000000003E-2</v>
      </c>
      <c r="O9150">
        <v>15.59</v>
      </c>
      <c r="P9150">
        <v>1.7399999999999999E-2</v>
      </c>
      <c r="Q9150">
        <v>1944238.9269999999</v>
      </c>
      <c r="R9150" t="s">
        <v>333</v>
      </c>
      <c r="S9150" t="s">
        <v>38</v>
      </c>
      <c r="T9150" t="s">
        <v>28</v>
      </c>
      <c r="V9150" t="s">
        <v>211</v>
      </c>
      <c r="Y9150" t="s">
        <v>135</v>
      </c>
    </row>
    <row r="9151" spans="1:25" x14ac:dyDescent="0.45">
      <c r="A9151" t="s">
        <v>133</v>
      </c>
      <c r="B9151" t="s">
        <v>735</v>
      </c>
      <c r="C9151">
        <v>55031</v>
      </c>
      <c r="D9151" t="s">
        <v>736</v>
      </c>
      <c r="F9151">
        <v>2020</v>
      </c>
      <c r="G9151">
        <v>3343</v>
      </c>
      <c r="H9151">
        <v>3288.42</v>
      </c>
      <c r="I9151">
        <v>137471.43</v>
      </c>
      <c r="K9151">
        <v>0.71</v>
      </c>
      <c r="L9151">
        <v>1.2999999999999999E-3</v>
      </c>
      <c r="M9151">
        <v>98839.217000000004</v>
      </c>
      <c r="N9151">
        <v>5.9299999999999999E-2</v>
      </c>
      <c r="O9151">
        <v>13.435</v>
      </c>
      <c r="P9151">
        <v>1.84E-2</v>
      </c>
      <c r="Q9151">
        <v>1660115.067</v>
      </c>
      <c r="R9151" t="s">
        <v>333</v>
      </c>
      <c r="S9151" t="s">
        <v>38</v>
      </c>
      <c r="T9151" t="s">
        <v>28</v>
      </c>
      <c r="V9151" t="s">
        <v>211</v>
      </c>
      <c r="Y9151" t="s">
        <v>135</v>
      </c>
    </row>
    <row r="9152" spans="1:25" x14ac:dyDescent="0.45">
      <c r="A9152" t="s">
        <v>133</v>
      </c>
      <c r="B9152" t="s">
        <v>735</v>
      </c>
      <c r="C9152">
        <v>55031</v>
      </c>
      <c r="D9152" t="s">
        <v>736</v>
      </c>
      <c r="F9152">
        <v>2021</v>
      </c>
      <c r="G9152">
        <v>5976</v>
      </c>
      <c r="H9152">
        <v>5942.81</v>
      </c>
      <c r="I9152">
        <v>246502.77</v>
      </c>
      <c r="K9152">
        <v>1.022</v>
      </c>
      <c r="L9152">
        <v>1.1000000000000001E-3</v>
      </c>
      <c r="M9152">
        <v>189827.10800000001</v>
      </c>
      <c r="N9152">
        <v>5.91E-2</v>
      </c>
      <c r="O9152">
        <v>22.8</v>
      </c>
      <c r="P9152">
        <v>1.4999999999999999E-2</v>
      </c>
      <c r="Q9152">
        <v>3193247.4989999998</v>
      </c>
      <c r="R9152" t="s">
        <v>333</v>
      </c>
      <c r="S9152" t="s">
        <v>38</v>
      </c>
      <c r="T9152" t="s">
        <v>28</v>
      </c>
      <c r="V9152" t="s">
        <v>211</v>
      </c>
      <c r="Y9152" t="s">
        <v>135</v>
      </c>
    </row>
    <row r="9153" spans="1:25" x14ac:dyDescent="0.45">
      <c r="A9153" t="s">
        <v>133</v>
      </c>
      <c r="B9153" t="s">
        <v>735</v>
      </c>
      <c r="C9153">
        <v>55031</v>
      </c>
      <c r="D9153" t="s">
        <v>736</v>
      </c>
      <c r="F9153">
        <v>2022</v>
      </c>
      <c r="G9153">
        <v>3045</v>
      </c>
      <c r="H9153">
        <v>2989.09</v>
      </c>
      <c r="I9153">
        <v>127863.41</v>
      </c>
      <c r="K9153">
        <v>0.58299999999999996</v>
      </c>
      <c r="L9153">
        <v>1.1000000000000001E-3</v>
      </c>
      <c r="M9153">
        <v>98999.096000000005</v>
      </c>
      <c r="N9153">
        <v>5.9200000000000003E-2</v>
      </c>
      <c r="O9153">
        <v>13.913</v>
      </c>
      <c r="P9153">
        <v>2.1999999999999999E-2</v>
      </c>
      <c r="Q9153">
        <v>1664616.003</v>
      </c>
      <c r="R9153" t="s">
        <v>333</v>
      </c>
      <c r="S9153" t="s">
        <v>38</v>
      </c>
      <c r="T9153" t="s">
        <v>28</v>
      </c>
      <c r="V9153" t="s">
        <v>211</v>
      </c>
      <c r="Y9153" t="s">
        <v>135</v>
      </c>
    </row>
    <row r="9154" spans="1:25" x14ac:dyDescent="0.45">
      <c r="A9154" t="s">
        <v>133</v>
      </c>
      <c r="B9154" t="s">
        <v>735</v>
      </c>
      <c r="C9154">
        <v>55031</v>
      </c>
      <c r="D9154" t="s">
        <v>736</v>
      </c>
      <c r="F9154">
        <v>2023</v>
      </c>
      <c r="G9154">
        <v>260</v>
      </c>
      <c r="H9154">
        <v>255.41</v>
      </c>
      <c r="I9154">
        <v>10677.63</v>
      </c>
      <c r="K9154">
        <v>1.0049999999999999</v>
      </c>
      <c r="L9154">
        <v>1.3599999999999999E-2</v>
      </c>
      <c r="M9154">
        <v>8935.5120000000006</v>
      </c>
      <c r="N9154">
        <v>6.4699999999999994E-2</v>
      </c>
      <c r="O9154">
        <v>3.238</v>
      </c>
      <c r="P9154">
        <v>4.8599999999999997E-2</v>
      </c>
      <c r="Q9154">
        <v>136299.01800000001</v>
      </c>
      <c r="R9154" t="s">
        <v>333</v>
      </c>
      <c r="S9154" t="s">
        <v>38</v>
      </c>
      <c r="T9154" t="s">
        <v>28</v>
      </c>
      <c r="V9154" t="s">
        <v>211</v>
      </c>
      <c r="Y9154" t="s">
        <v>99</v>
      </c>
    </row>
    <row r="9155" spans="1:25" x14ac:dyDescent="0.45">
      <c r="A9155" t="s">
        <v>133</v>
      </c>
      <c r="B9155" t="s">
        <v>735</v>
      </c>
      <c r="C9155">
        <v>55031</v>
      </c>
      <c r="D9155" t="s">
        <v>737</v>
      </c>
      <c r="F9155">
        <v>2009</v>
      </c>
      <c r="G9155">
        <v>2108</v>
      </c>
      <c r="H9155">
        <v>2091.9699999999998</v>
      </c>
      <c r="I9155">
        <v>93244.28</v>
      </c>
      <c r="K9155">
        <v>0.31900000000000001</v>
      </c>
      <c r="L9155">
        <v>1E-3</v>
      </c>
      <c r="M9155">
        <v>63695.752</v>
      </c>
      <c r="N9155">
        <v>5.91E-2</v>
      </c>
      <c r="O9155">
        <v>7.5190000000000001</v>
      </c>
      <c r="P9155">
        <v>1.4800000000000001E-2</v>
      </c>
      <c r="Q9155">
        <v>1071827.6200000001</v>
      </c>
      <c r="R9155" t="s">
        <v>333</v>
      </c>
      <c r="S9155" t="s">
        <v>38</v>
      </c>
      <c r="T9155" t="s">
        <v>28</v>
      </c>
      <c r="V9155" t="s">
        <v>211</v>
      </c>
      <c r="Y9155" t="s">
        <v>135</v>
      </c>
    </row>
    <row r="9156" spans="1:25" x14ac:dyDescent="0.45">
      <c r="A9156" t="s">
        <v>133</v>
      </c>
      <c r="B9156" t="s">
        <v>735</v>
      </c>
      <c r="C9156">
        <v>55031</v>
      </c>
      <c r="D9156" t="s">
        <v>737</v>
      </c>
      <c r="F9156">
        <v>2010</v>
      </c>
      <c r="G9156">
        <v>5681</v>
      </c>
      <c r="H9156">
        <v>5650.54</v>
      </c>
      <c r="I9156">
        <v>251437.15</v>
      </c>
      <c r="K9156">
        <v>0.86899999999999999</v>
      </c>
      <c r="L9156">
        <v>1E-3</v>
      </c>
      <c r="M9156">
        <v>172137.38800000001</v>
      </c>
      <c r="N9156">
        <v>5.9200000000000003E-2</v>
      </c>
      <c r="O9156">
        <v>19.170999999999999</v>
      </c>
      <c r="P9156">
        <v>1.35E-2</v>
      </c>
      <c r="Q9156">
        <v>2896568.1749999998</v>
      </c>
      <c r="R9156" t="s">
        <v>333</v>
      </c>
      <c r="S9156" t="s">
        <v>38</v>
      </c>
      <c r="T9156" t="s">
        <v>28</v>
      </c>
      <c r="V9156" t="s">
        <v>211</v>
      </c>
      <c r="Y9156" t="s">
        <v>135</v>
      </c>
    </row>
    <row r="9157" spans="1:25" x14ac:dyDescent="0.45">
      <c r="A9157" t="s">
        <v>133</v>
      </c>
      <c r="B9157" t="s">
        <v>735</v>
      </c>
      <c r="C9157">
        <v>55031</v>
      </c>
      <c r="D9157" t="s">
        <v>737</v>
      </c>
      <c r="F9157">
        <v>2011</v>
      </c>
      <c r="G9157">
        <v>4206</v>
      </c>
      <c r="H9157">
        <v>4158.71</v>
      </c>
      <c r="I9157">
        <v>185008.45</v>
      </c>
      <c r="K9157">
        <v>1.0820000000000001</v>
      </c>
      <c r="L9157">
        <v>1.5E-3</v>
      </c>
      <c r="M9157">
        <v>124454.439</v>
      </c>
      <c r="N9157">
        <v>5.9400000000000001E-2</v>
      </c>
      <c r="O9157">
        <v>15.311999999999999</v>
      </c>
      <c r="P9157">
        <v>1.5699999999999999E-2</v>
      </c>
      <c r="Q9157">
        <v>2087597.9650000001</v>
      </c>
      <c r="R9157" t="s">
        <v>333</v>
      </c>
      <c r="S9157" t="s">
        <v>38</v>
      </c>
      <c r="T9157" t="s">
        <v>28</v>
      </c>
      <c r="V9157" t="s">
        <v>211</v>
      </c>
      <c r="Y9157" t="s">
        <v>135</v>
      </c>
    </row>
    <row r="9158" spans="1:25" x14ac:dyDescent="0.45">
      <c r="A9158" t="s">
        <v>133</v>
      </c>
      <c r="B9158" t="s">
        <v>735</v>
      </c>
      <c r="C9158">
        <v>55031</v>
      </c>
      <c r="D9158" t="s">
        <v>737</v>
      </c>
      <c r="F9158">
        <v>2012</v>
      </c>
      <c r="G9158">
        <v>3511</v>
      </c>
      <c r="H9158">
        <v>3435.28</v>
      </c>
      <c r="I9158">
        <v>143342.32</v>
      </c>
      <c r="K9158">
        <v>0.50900000000000001</v>
      </c>
      <c r="L9158">
        <v>1E-3</v>
      </c>
      <c r="M9158">
        <v>100806.834</v>
      </c>
      <c r="N9158">
        <v>5.91E-2</v>
      </c>
      <c r="O9158">
        <v>11.433</v>
      </c>
      <c r="P9158">
        <v>1.5100000000000001E-2</v>
      </c>
      <c r="Q9158">
        <v>1696290.08</v>
      </c>
      <c r="R9158" t="s">
        <v>333</v>
      </c>
      <c r="S9158" t="s">
        <v>38</v>
      </c>
      <c r="T9158" t="s">
        <v>28</v>
      </c>
      <c r="V9158" t="s">
        <v>211</v>
      </c>
      <c r="Y9158" t="s">
        <v>135</v>
      </c>
    </row>
    <row r="9159" spans="1:25" x14ac:dyDescent="0.45">
      <c r="A9159" t="s">
        <v>133</v>
      </c>
      <c r="B9159" t="s">
        <v>735</v>
      </c>
      <c r="C9159">
        <v>55031</v>
      </c>
      <c r="D9159" t="s">
        <v>737</v>
      </c>
      <c r="F9159">
        <v>2013</v>
      </c>
      <c r="G9159">
        <v>5514</v>
      </c>
      <c r="H9159">
        <v>5483.82</v>
      </c>
      <c r="I9159">
        <v>225254.81</v>
      </c>
      <c r="K9159">
        <v>0.83899999999999997</v>
      </c>
      <c r="L9159">
        <v>1E-3</v>
      </c>
      <c r="M9159">
        <v>166152.394</v>
      </c>
      <c r="N9159">
        <v>5.91E-2</v>
      </c>
      <c r="O9159">
        <v>18.974</v>
      </c>
      <c r="P9159">
        <v>1.3899999999999999E-2</v>
      </c>
      <c r="Q9159">
        <v>2795905.6710000001</v>
      </c>
      <c r="R9159" t="s">
        <v>333</v>
      </c>
      <c r="S9159" t="s">
        <v>38</v>
      </c>
      <c r="T9159" t="s">
        <v>28</v>
      </c>
      <c r="V9159" t="s">
        <v>211</v>
      </c>
      <c r="Y9159" t="s">
        <v>135</v>
      </c>
    </row>
    <row r="9160" spans="1:25" x14ac:dyDescent="0.45">
      <c r="A9160" t="s">
        <v>133</v>
      </c>
      <c r="B9160" t="s">
        <v>735</v>
      </c>
      <c r="C9160">
        <v>55031</v>
      </c>
      <c r="D9160" t="s">
        <v>737</v>
      </c>
      <c r="F9160">
        <v>2014</v>
      </c>
      <c r="G9160">
        <v>2901</v>
      </c>
      <c r="H9160">
        <v>2859.16</v>
      </c>
      <c r="I9160">
        <v>115082.73</v>
      </c>
      <c r="K9160">
        <v>1.7889999999999999</v>
      </c>
      <c r="L9160">
        <v>2.7000000000000001E-3</v>
      </c>
      <c r="M9160">
        <v>86210.036999999997</v>
      </c>
      <c r="N9160">
        <v>5.9900000000000002E-2</v>
      </c>
      <c r="O9160">
        <v>13.172000000000001</v>
      </c>
      <c r="P9160">
        <v>1.9400000000000001E-2</v>
      </c>
      <c r="Q9160">
        <v>1430169.929</v>
      </c>
      <c r="R9160" t="s">
        <v>333</v>
      </c>
      <c r="S9160" t="s">
        <v>38</v>
      </c>
      <c r="T9160" t="s">
        <v>28</v>
      </c>
      <c r="V9160" t="s">
        <v>211</v>
      </c>
      <c r="Y9160" t="s">
        <v>135</v>
      </c>
    </row>
    <row r="9161" spans="1:25" x14ac:dyDescent="0.45">
      <c r="A9161" t="s">
        <v>133</v>
      </c>
      <c r="B9161" t="s">
        <v>735</v>
      </c>
      <c r="C9161">
        <v>55031</v>
      </c>
      <c r="D9161" t="s">
        <v>737</v>
      </c>
      <c r="F9161">
        <v>2015</v>
      </c>
      <c r="G9161">
        <v>2014</v>
      </c>
      <c r="H9161">
        <v>1939.4</v>
      </c>
      <c r="I9161">
        <v>78308.179999999993</v>
      </c>
      <c r="K9161">
        <v>1.345</v>
      </c>
      <c r="L9161">
        <v>3.0999999999999999E-3</v>
      </c>
      <c r="M9161">
        <v>55281.146999999997</v>
      </c>
      <c r="N9161">
        <v>6.0100000000000001E-2</v>
      </c>
      <c r="O9161">
        <v>8.1609999999999996</v>
      </c>
      <c r="P9161">
        <v>2.0400000000000001E-2</v>
      </c>
      <c r="Q9161">
        <v>914657.91500000004</v>
      </c>
      <c r="R9161" t="s">
        <v>333</v>
      </c>
      <c r="S9161" t="s">
        <v>38</v>
      </c>
      <c r="T9161" t="s">
        <v>28</v>
      </c>
      <c r="V9161" t="s">
        <v>211</v>
      </c>
      <c r="Y9161" t="s">
        <v>135</v>
      </c>
    </row>
    <row r="9162" spans="1:25" x14ac:dyDescent="0.45">
      <c r="A9162" t="s">
        <v>133</v>
      </c>
      <c r="B9162" t="s">
        <v>735</v>
      </c>
      <c r="C9162">
        <v>55031</v>
      </c>
      <c r="D9162" t="s">
        <v>737</v>
      </c>
      <c r="F9162">
        <v>2016</v>
      </c>
      <c r="G9162">
        <v>1013</v>
      </c>
      <c r="H9162">
        <v>949.45</v>
      </c>
      <c r="I9162">
        <v>38829.589999999997</v>
      </c>
      <c r="K9162">
        <v>0.17399999999999999</v>
      </c>
      <c r="L9162">
        <v>1.2999999999999999E-3</v>
      </c>
      <c r="M9162">
        <v>25828.808000000001</v>
      </c>
      <c r="N9162">
        <v>5.9299999999999999E-2</v>
      </c>
      <c r="O9162">
        <v>3.528</v>
      </c>
      <c r="P9162">
        <v>2.1000000000000001E-2</v>
      </c>
      <c r="Q9162">
        <v>433960.76699999999</v>
      </c>
      <c r="R9162" t="s">
        <v>333</v>
      </c>
      <c r="S9162" t="s">
        <v>38</v>
      </c>
      <c r="T9162" t="s">
        <v>28</v>
      </c>
      <c r="V9162" t="s">
        <v>211</v>
      </c>
      <c r="Y9162" t="s">
        <v>135</v>
      </c>
    </row>
    <row r="9163" spans="1:25" x14ac:dyDescent="0.45">
      <c r="A9163" t="s">
        <v>133</v>
      </c>
      <c r="B9163" t="s">
        <v>735</v>
      </c>
      <c r="C9163">
        <v>55031</v>
      </c>
      <c r="D9163" t="s">
        <v>737</v>
      </c>
      <c r="F9163">
        <v>2017</v>
      </c>
      <c r="G9163">
        <v>1730</v>
      </c>
      <c r="H9163">
        <v>1667.11</v>
      </c>
      <c r="I9163">
        <v>69245.63</v>
      </c>
      <c r="K9163">
        <v>1.409</v>
      </c>
      <c r="L9163">
        <v>3.3999999999999998E-3</v>
      </c>
      <c r="M9163">
        <v>47472.741999999998</v>
      </c>
      <c r="N9163">
        <v>6.0299999999999999E-2</v>
      </c>
      <c r="O9163">
        <v>7.2850000000000001</v>
      </c>
      <c r="P9163">
        <v>2.1600000000000001E-2</v>
      </c>
      <c r="Q9163">
        <v>781734.54200000002</v>
      </c>
      <c r="R9163" t="s">
        <v>333</v>
      </c>
      <c r="S9163" t="s">
        <v>38</v>
      </c>
      <c r="T9163" t="s">
        <v>28</v>
      </c>
      <c r="V9163" t="s">
        <v>211</v>
      </c>
      <c r="Y9163" t="s">
        <v>135</v>
      </c>
    </row>
    <row r="9164" spans="1:25" x14ac:dyDescent="0.45">
      <c r="A9164" t="s">
        <v>133</v>
      </c>
      <c r="B9164" t="s">
        <v>735</v>
      </c>
      <c r="C9164">
        <v>55031</v>
      </c>
      <c r="D9164" t="s">
        <v>737</v>
      </c>
      <c r="F9164">
        <v>2018</v>
      </c>
      <c r="G9164">
        <v>2258</v>
      </c>
      <c r="H9164">
        <v>2197.61</v>
      </c>
      <c r="I9164">
        <v>90276.53</v>
      </c>
      <c r="K9164">
        <v>1.109</v>
      </c>
      <c r="L9164">
        <v>2.3E-3</v>
      </c>
      <c r="M9164">
        <v>63031.243999999999</v>
      </c>
      <c r="N9164">
        <v>5.9700000000000003E-2</v>
      </c>
      <c r="O9164">
        <v>9.5960000000000001</v>
      </c>
      <c r="P9164">
        <v>2.0799999999999999E-2</v>
      </c>
      <c r="Q9164">
        <v>1049131.8689999999</v>
      </c>
      <c r="R9164" t="s">
        <v>333</v>
      </c>
      <c r="S9164" t="s">
        <v>38</v>
      </c>
      <c r="T9164" t="s">
        <v>28</v>
      </c>
      <c r="V9164" t="s">
        <v>211</v>
      </c>
      <c r="Y9164" t="s">
        <v>135</v>
      </c>
    </row>
    <row r="9165" spans="1:25" x14ac:dyDescent="0.45">
      <c r="A9165" t="s">
        <v>133</v>
      </c>
      <c r="B9165" t="s">
        <v>735</v>
      </c>
      <c r="C9165">
        <v>55031</v>
      </c>
      <c r="D9165" t="s">
        <v>737</v>
      </c>
      <c r="F9165">
        <v>2019</v>
      </c>
      <c r="G9165">
        <v>3299</v>
      </c>
      <c r="H9165">
        <v>3272.4</v>
      </c>
      <c r="I9165">
        <v>139673.73000000001</v>
      </c>
      <c r="K9165">
        <v>0.53700000000000003</v>
      </c>
      <c r="L9165">
        <v>1.1000000000000001E-3</v>
      </c>
      <c r="M9165">
        <v>96365.823999999993</v>
      </c>
      <c r="N9165">
        <v>5.9200000000000003E-2</v>
      </c>
      <c r="O9165">
        <v>11.996</v>
      </c>
      <c r="P9165">
        <v>1.5800000000000002E-2</v>
      </c>
      <c r="Q9165">
        <v>1620814.953</v>
      </c>
      <c r="R9165" t="s">
        <v>333</v>
      </c>
      <c r="S9165" t="s">
        <v>38</v>
      </c>
      <c r="T9165" t="s">
        <v>28</v>
      </c>
      <c r="V9165" t="s">
        <v>211</v>
      </c>
      <c r="Y9165" t="s">
        <v>135</v>
      </c>
    </row>
    <row r="9166" spans="1:25" x14ac:dyDescent="0.45">
      <c r="A9166" t="s">
        <v>133</v>
      </c>
      <c r="B9166" t="s">
        <v>735</v>
      </c>
      <c r="C9166">
        <v>55031</v>
      </c>
      <c r="D9166" t="s">
        <v>737</v>
      </c>
      <c r="F9166">
        <v>2020</v>
      </c>
      <c r="G9166">
        <v>5020</v>
      </c>
      <c r="H9166">
        <v>4992.8900000000003</v>
      </c>
      <c r="I9166">
        <v>209266.66</v>
      </c>
      <c r="K9166">
        <v>0.83</v>
      </c>
      <c r="L9166">
        <v>1E-3</v>
      </c>
      <c r="M9166">
        <v>158969.37899999999</v>
      </c>
      <c r="N9166">
        <v>5.91E-2</v>
      </c>
      <c r="O9166">
        <v>18.271000000000001</v>
      </c>
      <c r="P9166">
        <v>1.41E-2</v>
      </c>
      <c r="Q9166">
        <v>2674569.4780000001</v>
      </c>
      <c r="R9166" t="s">
        <v>333</v>
      </c>
      <c r="S9166" t="s">
        <v>38</v>
      </c>
      <c r="T9166" t="s">
        <v>28</v>
      </c>
      <c r="V9166" t="s">
        <v>211</v>
      </c>
      <c r="Y9166" t="s">
        <v>135</v>
      </c>
    </row>
    <row r="9167" spans="1:25" x14ac:dyDescent="0.45">
      <c r="A9167" t="s">
        <v>133</v>
      </c>
      <c r="B9167" t="s">
        <v>735</v>
      </c>
      <c r="C9167">
        <v>55031</v>
      </c>
      <c r="D9167" t="s">
        <v>737</v>
      </c>
      <c r="F9167">
        <v>2021</v>
      </c>
      <c r="G9167">
        <v>3129</v>
      </c>
      <c r="H9167">
        <v>3079.55</v>
      </c>
      <c r="I9167">
        <v>126183.5</v>
      </c>
      <c r="K9167">
        <v>0.52100000000000002</v>
      </c>
      <c r="L9167">
        <v>1.1000000000000001E-3</v>
      </c>
      <c r="M9167">
        <v>97545.862999999998</v>
      </c>
      <c r="N9167">
        <v>5.91E-2</v>
      </c>
      <c r="O9167">
        <v>11.952999999999999</v>
      </c>
      <c r="P9167">
        <v>1.6299999999999999E-2</v>
      </c>
      <c r="Q9167">
        <v>1640990.703</v>
      </c>
      <c r="R9167" t="s">
        <v>333</v>
      </c>
      <c r="S9167" t="s">
        <v>38</v>
      </c>
      <c r="T9167" t="s">
        <v>28</v>
      </c>
      <c r="V9167" t="s">
        <v>211</v>
      </c>
      <c r="Y9167" t="s">
        <v>135</v>
      </c>
    </row>
    <row r="9168" spans="1:25" x14ac:dyDescent="0.45">
      <c r="A9168" t="s">
        <v>133</v>
      </c>
      <c r="B9168" t="s">
        <v>735</v>
      </c>
      <c r="C9168">
        <v>55031</v>
      </c>
      <c r="D9168" t="s">
        <v>737</v>
      </c>
      <c r="F9168">
        <v>2022</v>
      </c>
      <c r="G9168">
        <v>5921</v>
      </c>
      <c r="H9168">
        <v>5893.1</v>
      </c>
      <c r="I9168">
        <v>248655.83</v>
      </c>
      <c r="K9168">
        <v>3.4649999999999999</v>
      </c>
      <c r="L9168">
        <v>2.5999999999999999E-3</v>
      </c>
      <c r="M9168">
        <v>192632.37400000001</v>
      </c>
      <c r="N9168">
        <v>5.9799999999999999E-2</v>
      </c>
      <c r="O9168">
        <v>27.765999999999998</v>
      </c>
      <c r="P9168">
        <v>1.84E-2</v>
      </c>
      <c r="Q9168">
        <v>3204937.3470000001</v>
      </c>
      <c r="R9168" t="s">
        <v>333</v>
      </c>
      <c r="S9168" t="s">
        <v>38</v>
      </c>
      <c r="T9168" t="s">
        <v>28</v>
      </c>
      <c r="V9168" t="s">
        <v>211</v>
      </c>
      <c r="Y9168" t="s">
        <v>135</v>
      </c>
    </row>
    <row r="9169" spans="1:25" x14ac:dyDescent="0.45">
      <c r="A9169" t="s">
        <v>133</v>
      </c>
      <c r="B9169" t="s">
        <v>735</v>
      </c>
      <c r="C9169">
        <v>55031</v>
      </c>
      <c r="D9169" t="s">
        <v>737</v>
      </c>
      <c r="F9169">
        <v>2023</v>
      </c>
      <c r="G9169">
        <v>1033</v>
      </c>
      <c r="H9169">
        <v>1027.3599999999999</v>
      </c>
      <c r="I9169">
        <v>40913.93</v>
      </c>
      <c r="K9169">
        <v>0.216</v>
      </c>
      <c r="L9169">
        <v>1.2999999999999999E-3</v>
      </c>
      <c r="M9169">
        <v>29981.891</v>
      </c>
      <c r="N9169">
        <v>5.9299999999999999E-2</v>
      </c>
      <c r="O9169">
        <v>3.7210000000000001</v>
      </c>
      <c r="P9169">
        <v>1.6799999999999999E-2</v>
      </c>
      <c r="Q9169">
        <v>503529.76199999999</v>
      </c>
      <c r="R9169" t="s">
        <v>333</v>
      </c>
      <c r="S9169" t="s">
        <v>38</v>
      </c>
      <c r="T9169" t="s">
        <v>28</v>
      </c>
      <c r="V9169" t="s">
        <v>211</v>
      </c>
      <c r="Y9169" t="s">
        <v>99</v>
      </c>
    </row>
    <row r="9170" spans="1:25" x14ac:dyDescent="0.45">
      <c r="A9170" t="s">
        <v>133</v>
      </c>
      <c r="B9170" t="s">
        <v>735</v>
      </c>
      <c r="C9170">
        <v>55031</v>
      </c>
      <c r="D9170" t="s">
        <v>738</v>
      </c>
      <c r="F9170">
        <v>2009</v>
      </c>
      <c r="G9170">
        <v>4627</v>
      </c>
      <c r="H9170">
        <v>4604.53</v>
      </c>
      <c r="I9170">
        <v>210167.47</v>
      </c>
      <c r="K9170">
        <v>0.73499999999999999</v>
      </c>
      <c r="L9170">
        <v>1E-3</v>
      </c>
      <c r="M9170">
        <v>145624.55300000001</v>
      </c>
      <c r="N9170">
        <v>5.91E-2</v>
      </c>
      <c r="O9170">
        <v>17.780999999999999</v>
      </c>
      <c r="P9170">
        <v>1.4800000000000001E-2</v>
      </c>
      <c r="Q9170">
        <v>2450421.5490000001</v>
      </c>
      <c r="R9170" t="s">
        <v>333</v>
      </c>
      <c r="S9170" t="s">
        <v>38</v>
      </c>
      <c r="T9170" t="s">
        <v>28</v>
      </c>
      <c r="V9170" t="s">
        <v>211</v>
      </c>
      <c r="Y9170" t="s">
        <v>135</v>
      </c>
    </row>
    <row r="9171" spans="1:25" x14ac:dyDescent="0.45">
      <c r="A9171" t="s">
        <v>133</v>
      </c>
      <c r="B9171" t="s">
        <v>735</v>
      </c>
      <c r="C9171">
        <v>55031</v>
      </c>
      <c r="D9171" t="s">
        <v>738</v>
      </c>
      <c r="F9171">
        <v>2010</v>
      </c>
      <c r="G9171">
        <v>5627</v>
      </c>
      <c r="H9171">
        <v>5592.46</v>
      </c>
      <c r="I9171">
        <v>253878.2</v>
      </c>
      <c r="K9171">
        <v>0.873</v>
      </c>
      <c r="L9171">
        <v>1E-3</v>
      </c>
      <c r="M9171">
        <v>172825.283</v>
      </c>
      <c r="N9171">
        <v>5.91E-2</v>
      </c>
      <c r="O9171">
        <v>20.681999999999999</v>
      </c>
      <c r="P9171">
        <v>1.47E-2</v>
      </c>
      <c r="Q9171">
        <v>2908194.6430000002</v>
      </c>
      <c r="R9171" t="s">
        <v>333</v>
      </c>
      <c r="S9171" t="s">
        <v>38</v>
      </c>
      <c r="T9171" t="s">
        <v>28</v>
      </c>
      <c r="V9171" t="s">
        <v>211</v>
      </c>
      <c r="Y9171" t="s">
        <v>135</v>
      </c>
    </row>
    <row r="9172" spans="1:25" x14ac:dyDescent="0.45">
      <c r="A9172" t="s">
        <v>133</v>
      </c>
      <c r="B9172" t="s">
        <v>735</v>
      </c>
      <c r="C9172">
        <v>55031</v>
      </c>
      <c r="D9172" t="s">
        <v>738</v>
      </c>
      <c r="F9172">
        <v>2011</v>
      </c>
      <c r="G9172">
        <v>4741</v>
      </c>
      <c r="H9172">
        <v>4689.47</v>
      </c>
      <c r="I9172">
        <v>209838.88</v>
      </c>
      <c r="K9172">
        <v>0.83</v>
      </c>
      <c r="L9172">
        <v>1.1999999999999999E-3</v>
      </c>
      <c r="M9172">
        <v>142412.326</v>
      </c>
      <c r="N9172">
        <v>5.9200000000000003E-2</v>
      </c>
      <c r="O9172">
        <v>16.100000000000001</v>
      </c>
      <c r="P9172">
        <v>1.46E-2</v>
      </c>
      <c r="Q9172">
        <v>2394793.0150000001</v>
      </c>
      <c r="R9172" t="s">
        <v>333</v>
      </c>
      <c r="S9172" t="s">
        <v>38</v>
      </c>
      <c r="T9172" t="s">
        <v>28</v>
      </c>
      <c r="V9172" t="s">
        <v>211</v>
      </c>
      <c r="Y9172" t="s">
        <v>135</v>
      </c>
    </row>
    <row r="9173" spans="1:25" x14ac:dyDescent="0.45">
      <c r="A9173" t="s">
        <v>133</v>
      </c>
      <c r="B9173" t="s">
        <v>735</v>
      </c>
      <c r="C9173">
        <v>55031</v>
      </c>
      <c r="D9173" t="s">
        <v>738</v>
      </c>
      <c r="F9173">
        <v>2012</v>
      </c>
      <c r="G9173">
        <v>4137</v>
      </c>
      <c r="H9173">
        <v>4107.09</v>
      </c>
      <c r="I9173">
        <v>173951.06</v>
      </c>
      <c r="K9173">
        <v>0.64300000000000002</v>
      </c>
      <c r="L9173">
        <v>1E-3</v>
      </c>
      <c r="M9173">
        <v>125263.23699999999</v>
      </c>
      <c r="N9173">
        <v>5.9200000000000003E-2</v>
      </c>
      <c r="O9173">
        <v>15.282</v>
      </c>
      <c r="P9173">
        <v>1.5299999999999999E-2</v>
      </c>
      <c r="Q9173">
        <v>2107630.1060000001</v>
      </c>
      <c r="R9173" t="s">
        <v>333</v>
      </c>
      <c r="S9173" t="s">
        <v>38</v>
      </c>
      <c r="T9173" t="s">
        <v>28</v>
      </c>
      <c r="V9173" t="s">
        <v>211</v>
      </c>
      <c r="Y9173" t="s">
        <v>135</v>
      </c>
    </row>
    <row r="9174" spans="1:25" x14ac:dyDescent="0.45">
      <c r="A9174" t="s">
        <v>133</v>
      </c>
      <c r="B9174" t="s">
        <v>735</v>
      </c>
      <c r="C9174">
        <v>55031</v>
      </c>
      <c r="D9174" t="s">
        <v>738</v>
      </c>
      <c r="F9174">
        <v>2013</v>
      </c>
      <c r="G9174">
        <v>3559</v>
      </c>
      <c r="H9174">
        <v>3529.3</v>
      </c>
      <c r="I9174">
        <v>146687.22</v>
      </c>
      <c r="K9174">
        <v>0.56699999999999995</v>
      </c>
      <c r="L9174">
        <v>1E-3</v>
      </c>
      <c r="M9174">
        <v>112333.465</v>
      </c>
      <c r="N9174">
        <v>5.91E-2</v>
      </c>
      <c r="O9174">
        <v>13.612</v>
      </c>
      <c r="P9174">
        <v>1.5299999999999999E-2</v>
      </c>
      <c r="Q9174">
        <v>1890176.78</v>
      </c>
      <c r="R9174" t="s">
        <v>333</v>
      </c>
      <c r="S9174" t="s">
        <v>38</v>
      </c>
      <c r="T9174" t="s">
        <v>28</v>
      </c>
      <c r="V9174" t="s">
        <v>211</v>
      </c>
      <c r="Y9174" t="s">
        <v>135</v>
      </c>
    </row>
    <row r="9175" spans="1:25" x14ac:dyDescent="0.45">
      <c r="A9175" t="s">
        <v>133</v>
      </c>
      <c r="B9175" t="s">
        <v>735</v>
      </c>
      <c r="C9175">
        <v>55031</v>
      </c>
      <c r="D9175" t="s">
        <v>738</v>
      </c>
      <c r="F9175">
        <v>2014</v>
      </c>
      <c r="G9175">
        <v>4747</v>
      </c>
      <c r="H9175">
        <v>4713.79</v>
      </c>
      <c r="I9175">
        <v>194764.06</v>
      </c>
      <c r="K9175">
        <v>0.75900000000000001</v>
      </c>
      <c r="L9175">
        <v>1E-3</v>
      </c>
      <c r="M9175">
        <v>147671.01</v>
      </c>
      <c r="N9175">
        <v>5.9200000000000003E-2</v>
      </c>
      <c r="O9175">
        <v>18.584</v>
      </c>
      <c r="P9175">
        <v>1.5599999999999999E-2</v>
      </c>
      <c r="Q9175">
        <v>2483728.5970000001</v>
      </c>
      <c r="R9175" t="s">
        <v>333</v>
      </c>
      <c r="S9175" t="s">
        <v>38</v>
      </c>
      <c r="T9175" t="s">
        <v>28</v>
      </c>
      <c r="V9175" t="s">
        <v>211</v>
      </c>
      <c r="Y9175" t="s">
        <v>135</v>
      </c>
    </row>
    <row r="9176" spans="1:25" x14ac:dyDescent="0.45">
      <c r="A9176" t="s">
        <v>133</v>
      </c>
      <c r="B9176" t="s">
        <v>735</v>
      </c>
      <c r="C9176">
        <v>55031</v>
      </c>
      <c r="D9176" t="s">
        <v>738</v>
      </c>
      <c r="F9176">
        <v>2015</v>
      </c>
      <c r="G9176">
        <v>2726</v>
      </c>
      <c r="H9176">
        <v>2660.03</v>
      </c>
      <c r="I9176">
        <v>111842.87</v>
      </c>
      <c r="K9176">
        <v>3.484</v>
      </c>
      <c r="L9176">
        <v>4.4999999999999997E-3</v>
      </c>
      <c r="M9176">
        <v>86610.883000000002</v>
      </c>
      <c r="N9176">
        <v>6.0699999999999997E-2</v>
      </c>
      <c r="O9176">
        <v>17.934999999999999</v>
      </c>
      <c r="P9176">
        <v>2.6499999999999999E-2</v>
      </c>
      <c r="Q9176">
        <v>1413004.02</v>
      </c>
      <c r="R9176" t="s">
        <v>333</v>
      </c>
      <c r="S9176" t="s">
        <v>38</v>
      </c>
      <c r="T9176" t="s">
        <v>28</v>
      </c>
      <c r="V9176" t="s">
        <v>211</v>
      </c>
      <c r="Y9176" t="s">
        <v>135</v>
      </c>
    </row>
    <row r="9177" spans="1:25" x14ac:dyDescent="0.45">
      <c r="A9177" t="s">
        <v>133</v>
      </c>
      <c r="B9177" t="s">
        <v>735</v>
      </c>
      <c r="C9177">
        <v>55031</v>
      </c>
      <c r="D9177" t="s">
        <v>738</v>
      </c>
      <c r="F9177">
        <v>2016</v>
      </c>
      <c r="G9177">
        <v>2277</v>
      </c>
      <c r="H9177">
        <v>2153.44</v>
      </c>
      <c r="I9177">
        <v>89335.61</v>
      </c>
      <c r="K9177">
        <v>0.33200000000000002</v>
      </c>
      <c r="L9177">
        <v>1.1000000000000001E-3</v>
      </c>
      <c r="M9177">
        <v>59621.241999999998</v>
      </c>
      <c r="N9177">
        <v>5.9200000000000003E-2</v>
      </c>
      <c r="O9177">
        <v>8.6370000000000005</v>
      </c>
      <c r="P9177">
        <v>2.1700000000000001E-2</v>
      </c>
      <c r="Q9177">
        <v>1002775.329</v>
      </c>
      <c r="R9177" t="s">
        <v>333</v>
      </c>
      <c r="S9177" t="s">
        <v>38</v>
      </c>
      <c r="T9177" t="s">
        <v>28</v>
      </c>
      <c r="V9177" t="s">
        <v>211</v>
      </c>
      <c r="Y9177" t="s">
        <v>135</v>
      </c>
    </row>
    <row r="9178" spans="1:25" x14ac:dyDescent="0.45">
      <c r="A9178" t="s">
        <v>133</v>
      </c>
      <c r="B9178" t="s">
        <v>735</v>
      </c>
      <c r="C9178">
        <v>55031</v>
      </c>
      <c r="D9178" t="s">
        <v>738</v>
      </c>
      <c r="F9178">
        <v>2017</v>
      </c>
      <c r="G9178">
        <v>2406</v>
      </c>
      <c r="H9178">
        <v>2280.66</v>
      </c>
      <c r="I9178">
        <v>90754.5</v>
      </c>
      <c r="K9178">
        <v>0.36799999999999999</v>
      </c>
      <c r="L9178">
        <v>1.1999999999999999E-3</v>
      </c>
      <c r="M9178">
        <v>60895.593999999997</v>
      </c>
      <c r="N9178">
        <v>5.9299999999999999E-2</v>
      </c>
      <c r="O9178">
        <v>9.7550000000000008</v>
      </c>
      <c r="P9178">
        <v>2.4500000000000001E-2</v>
      </c>
      <c r="Q9178">
        <v>1023730.515</v>
      </c>
      <c r="R9178" t="s">
        <v>333</v>
      </c>
      <c r="S9178" t="s">
        <v>38</v>
      </c>
      <c r="T9178" t="s">
        <v>28</v>
      </c>
      <c r="V9178" t="s">
        <v>211</v>
      </c>
      <c r="Y9178" t="s">
        <v>135</v>
      </c>
    </row>
    <row r="9179" spans="1:25" x14ac:dyDescent="0.45">
      <c r="A9179" t="s">
        <v>133</v>
      </c>
      <c r="B9179" t="s">
        <v>735</v>
      </c>
      <c r="C9179">
        <v>55031</v>
      </c>
      <c r="D9179" t="s">
        <v>738</v>
      </c>
      <c r="F9179">
        <v>2018</v>
      </c>
      <c r="G9179">
        <v>5122</v>
      </c>
      <c r="H9179">
        <v>5047.07</v>
      </c>
      <c r="I9179">
        <v>209365.77</v>
      </c>
      <c r="K9179">
        <v>0.75700000000000001</v>
      </c>
      <c r="L9179">
        <v>1E-3</v>
      </c>
      <c r="M9179">
        <v>144061.375</v>
      </c>
      <c r="N9179">
        <v>5.9200000000000003E-2</v>
      </c>
      <c r="O9179">
        <v>22.931999999999999</v>
      </c>
      <c r="P9179">
        <v>2.06E-2</v>
      </c>
      <c r="Q9179">
        <v>2423697.48</v>
      </c>
      <c r="R9179" t="s">
        <v>333</v>
      </c>
      <c r="S9179" t="s">
        <v>38</v>
      </c>
      <c r="T9179" t="s">
        <v>28</v>
      </c>
      <c r="V9179" t="s">
        <v>211</v>
      </c>
      <c r="Y9179" t="s">
        <v>135</v>
      </c>
    </row>
    <row r="9180" spans="1:25" x14ac:dyDescent="0.45">
      <c r="A9180" t="s">
        <v>133</v>
      </c>
      <c r="B9180" t="s">
        <v>735</v>
      </c>
      <c r="C9180">
        <v>55031</v>
      </c>
      <c r="D9180" t="s">
        <v>738</v>
      </c>
      <c r="F9180">
        <v>2019</v>
      </c>
      <c r="G9180">
        <v>1285</v>
      </c>
      <c r="H9180">
        <v>1250.3900000000001</v>
      </c>
      <c r="I9180">
        <v>51552.03</v>
      </c>
      <c r="K9180">
        <v>0.214</v>
      </c>
      <c r="L9180">
        <v>1.1000000000000001E-3</v>
      </c>
      <c r="M9180">
        <v>36103.26</v>
      </c>
      <c r="N9180">
        <v>5.9200000000000003E-2</v>
      </c>
      <c r="O9180">
        <v>5.4619999999999997</v>
      </c>
      <c r="P9180">
        <v>2.1000000000000001E-2</v>
      </c>
      <c r="Q9180">
        <v>607034.85600000003</v>
      </c>
      <c r="R9180" t="s">
        <v>333</v>
      </c>
      <c r="S9180" t="s">
        <v>38</v>
      </c>
      <c r="T9180" t="s">
        <v>28</v>
      </c>
      <c r="V9180" t="s">
        <v>211</v>
      </c>
      <c r="Y9180" t="s">
        <v>135</v>
      </c>
    </row>
    <row r="9181" spans="1:25" x14ac:dyDescent="0.45">
      <c r="A9181" t="s">
        <v>133</v>
      </c>
      <c r="B9181" t="s">
        <v>735</v>
      </c>
      <c r="C9181">
        <v>55031</v>
      </c>
      <c r="D9181" t="s">
        <v>738</v>
      </c>
      <c r="F9181">
        <v>2020</v>
      </c>
      <c r="G9181">
        <v>696</v>
      </c>
      <c r="H9181">
        <v>670.46</v>
      </c>
      <c r="I9181">
        <v>26855.51</v>
      </c>
      <c r="K9181">
        <v>0.19</v>
      </c>
      <c r="L9181">
        <v>1.6999999999999999E-3</v>
      </c>
      <c r="M9181">
        <v>19926.659</v>
      </c>
      <c r="N9181">
        <v>5.9400000000000001E-2</v>
      </c>
      <c r="O9181">
        <v>2.6949999999999998</v>
      </c>
      <c r="P9181">
        <v>2.23E-2</v>
      </c>
      <c r="Q9181">
        <v>333994.02399999998</v>
      </c>
      <c r="R9181" t="s">
        <v>333</v>
      </c>
      <c r="S9181" t="s">
        <v>38</v>
      </c>
      <c r="T9181" t="s">
        <v>28</v>
      </c>
      <c r="V9181" t="s">
        <v>211</v>
      </c>
      <c r="Y9181" t="s">
        <v>135</v>
      </c>
    </row>
    <row r="9182" spans="1:25" x14ac:dyDescent="0.45">
      <c r="A9182" t="s">
        <v>133</v>
      </c>
      <c r="B9182" t="s">
        <v>735</v>
      </c>
      <c r="C9182">
        <v>55031</v>
      </c>
      <c r="D9182" t="s">
        <v>738</v>
      </c>
      <c r="F9182">
        <v>2021</v>
      </c>
      <c r="G9182">
        <v>477</v>
      </c>
      <c r="H9182">
        <v>456.24</v>
      </c>
      <c r="I9182">
        <v>17903.07</v>
      </c>
      <c r="K9182">
        <v>0.21299999999999999</v>
      </c>
      <c r="L9182">
        <v>2.3E-3</v>
      </c>
      <c r="M9182">
        <v>13400.782999999999</v>
      </c>
      <c r="N9182">
        <v>5.9700000000000003E-2</v>
      </c>
      <c r="O9182">
        <v>2.2959999999999998</v>
      </c>
      <c r="P9182">
        <v>2.9499999999999998E-2</v>
      </c>
      <c r="Q9182">
        <v>223359.652</v>
      </c>
      <c r="R9182" t="s">
        <v>333</v>
      </c>
      <c r="S9182" t="s">
        <v>38</v>
      </c>
      <c r="T9182" t="s">
        <v>28</v>
      </c>
      <c r="V9182" t="s">
        <v>211</v>
      </c>
      <c r="Y9182" t="s">
        <v>135</v>
      </c>
    </row>
    <row r="9183" spans="1:25" x14ac:dyDescent="0.45">
      <c r="A9183" t="s">
        <v>133</v>
      </c>
      <c r="B9183" t="s">
        <v>735</v>
      </c>
      <c r="C9183">
        <v>55031</v>
      </c>
      <c r="D9183" t="s">
        <v>738</v>
      </c>
      <c r="F9183">
        <v>2022</v>
      </c>
      <c r="G9183">
        <v>748</v>
      </c>
      <c r="H9183">
        <v>722.53</v>
      </c>
      <c r="I9183">
        <v>30607.360000000001</v>
      </c>
      <c r="K9183">
        <v>0.223</v>
      </c>
      <c r="L9183">
        <v>1.6999999999999999E-3</v>
      </c>
      <c r="M9183">
        <v>22652.699000000001</v>
      </c>
      <c r="N9183">
        <v>5.9400000000000001E-2</v>
      </c>
      <c r="O9183">
        <v>3.899</v>
      </c>
      <c r="P9183">
        <v>3.1E-2</v>
      </c>
      <c r="Q9183">
        <v>379600.05800000002</v>
      </c>
      <c r="R9183" t="s">
        <v>333</v>
      </c>
      <c r="S9183" t="s">
        <v>38</v>
      </c>
      <c r="T9183" t="s">
        <v>28</v>
      </c>
      <c r="V9183" t="s">
        <v>211</v>
      </c>
      <c r="Y9183" t="s">
        <v>135</v>
      </c>
    </row>
    <row r="9184" spans="1:25" x14ac:dyDescent="0.45">
      <c r="A9184" t="s">
        <v>133</v>
      </c>
      <c r="B9184" t="s">
        <v>735</v>
      </c>
      <c r="C9184">
        <v>55031</v>
      </c>
      <c r="D9184" t="s">
        <v>738</v>
      </c>
      <c r="F9184">
        <v>2023</v>
      </c>
      <c r="G9184">
        <v>761</v>
      </c>
      <c r="H9184">
        <v>756.87</v>
      </c>
      <c r="I9184">
        <v>31994.77</v>
      </c>
      <c r="K9184">
        <v>0.11899999999999999</v>
      </c>
      <c r="L9184">
        <v>1E-3</v>
      </c>
      <c r="M9184">
        <v>23478.108</v>
      </c>
      <c r="N9184">
        <v>5.91E-2</v>
      </c>
      <c r="O9184">
        <v>3.3250000000000002</v>
      </c>
      <c r="P9184">
        <v>1.83E-2</v>
      </c>
      <c r="Q9184">
        <v>395051.245</v>
      </c>
      <c r="R9184" t="s">
        <v>333</v>
      </c>
      <c r="S9184" t="s">
        <v>38</v>
      </c>
      <c r="T9184" t="s">
        <v>28</v>
      </c>
      <c r="V9184" t="s">
        <v>211</v>
      </c>
      <c r="Y9184" t="s">
        <v>99</v>
      </c>
    </row>
    <row r="9185" spans="1:25" x14ac:dyDescent="0.45">
      <c r="A9185" t="s">
        <v>203</v>
      </c>
      <c r="B9185" t="s">
        <v>739</v>
      </c>
      <c r="C9185">
        <v>55041</v>
      </c>
      <c r="D9185">
        <v>1</v>
      </c>
      <c r="F9185">
        <v>2009</v>
      </c>
      <c r="G9185">
        <v>3313</v>
      </c>
      <c r="H9185">
        <v>3269.58</v>
      </c>
      <c r="I9185">
        <v>727893.95</v>
      </c>
      <c r="K9185">
        <v>1.5660000000000001</v>
      </c>
      <c r="L9185">
        <v>1E-3</v>
      </c>
      <c r="M9185">
        <v>310171.929</v>
      </c>
      <c r="N9185">
        <v>5.8999999999999997E-2</v>
      </c>
      <c r="O9185">
        <v>29.699000000000002</v>
      </c>
      <c r="P9185">
        <v>1.8200000000000001E-2</v>
      </c>
      <c r="Q9185">
        <v>5219246.6579999998</v>
      </c>
      <c r="R9185" t="s">
        <v>333</v>
      </c>
      <c r="S9185" t="s">
        <v>38</v>
      </c>
      <c r="T9185" t="s">
        <v>89</v>
      </c>
      <c r="V9185" t="s">
        <v>40</v>
      </c>
      <c r="Y9185" t="s">
        <v>35</v>
      </c>
    </row>
    <row r="9186" spans="1:25" x14ac:dyDescent="0.45">
      <c r="A9186" t="s">
        <v>203</v>
      </c>
      <c r="B9186" t="s">
        <v>739</v>
      </c>
      <c r="C9186">
        <v>55041</v>
      </c>
      <c r="D9186">
        <v>1</v>
      </c>
      <c r="F9186">
        <v>2010</v>
      </c>
      <c r="G9186">
        <v>4675</v>
      </c>
      <c r="H9186">
        <v>4631.5600000000004</v>
      </c>
      <c r="I9186">
        <v>1028318.94</v>
      </c>
      <c r="K9186">
        <v>2.2149999999999999</v>
      </c>
      <c r="L9186">
        <v>1E-3</v>
      </c>
      <c r="M9186">
        <v>438745.71799999999</v>
      </c>
      <c r="N9186">
        <v>5.8999999999999997E-2</v>
      </c>
      <c r="O9186">
        <v>39.18</v>
      </c>
      <c r="P9186">
        <v>1.47E-2</v>
      </c>
      <c r="Q9186">
        <v>7382788.8660000004</v>
      </c>
      <c r="R9186" t="s">
        <v>333</v>
      </c>
      <c r="S9186" t="s">
        <v>38</v>
      </c>
      <c r="T9186" t="s">
        <v>89</v>
      </c>
      <c r="V9186" t="s">
        <v>40</v>
      </c>
      <c r="Y9186" t="s">
        <v>35</v>
      </c>
    </row>
    <row r="9187" spans="1:25" x14ac:dyDescent="0.45">
      <c r="A9187" t="s">
        <v>203</v>
      </c>
      <c r="B9187" t="s">
        <v>739</v>
      </c>
      <c r="C9187">
        <v>55041</v>
      </c>
      <c r="D9187">
        <v>1</v>
      </c>
      <c r="F9187">
        <v>2011</v>
      </c>
      <c r="G9187">
        <v>5038</v>
      </c>
      <c r="H9187">
        <v>4982.1499999999996</v>
      </c>
      <c r="I9187">
        <v>1087918.71</v>
      </c>
      <c r="K9187">
        <v>2.3540000000000001</v>
      </c>
      <c r="L9187">
        <v>1E-3</v>
      </c>
      <c r="M9187">
        <v>465074.01400000002</v>
      </c>
      <c r="N9187">
        <v>5.8999999999999997E-2</v>
      </c>
      <c r="O9187">
        <v>40.183</v>
      </c>
      <c r="P9187">
        <v>1.5599999999999999E-2</v>
      </c>
      <c r="Q9187">
        <v>7825747.9649999999</v>
      </c>
      <c r="R9187" t="s">
        <v>333</v>
      </c>
      <c r="S9187" t="s">
        <v>38</v>
      </c>
      <c r="T9187" t="s">
        <v>89</v>
      </c>
      <c r="V9187" t="s">
        <v>40</v>
      </c>
      <c r="Y9187" t="s">
        <v>35</v>
      </c>
    </row>
    <row r="9188" spans="1:25" x14ac:dyDescent="0.45">
      <c r="A9188" t="s">
        <v>203</v>
      </c>
      <c r="B9188" t="s">
        <v>739</v>
      </c>
      <c r="C9188">
        <v>55041</v>
      </c>
      <c r="D9188">
        <v>1</v>
      </c>
      <c r="F9188">
        <v>2012</v>
      </c>
      <c r="G9188">
        <v>3912</v>
      </c>
      <c r="H9188">
        <v>3797.38</v>
      </c>
      <c r="I9188">
        <v>781950.09</v>
      </c>
      <c r="K9188">
        <v>1.714</v>
      </c>
      <c r="L9188">
        <v>1E-3</v>
      </c>
      <c r="M9188">
        <v>336465.94400000002</v>
      </c>
      <c r="N9188">
        <v>5.8999999999999997E-2</v>
      </c>
      <c r="O9188">
        <v>37.295999999999999</v>
      </c>
      <c r="P9188">
        <v>2.81E-2</v>
      </c>
      <c r="Q9188">
        <v>5661651.4759999998</v>
      </c>
      <c r="R9188" t="s">
        <v>333</v>
      </c>
      <c r="S9188" t="s">
        <v>38</v>
      </c>
      <c r="T9188" t="s">
        <v>89</v>
      </c>
      <c r="V9188" t="s">
        <v>740</v>
      </c>
      <c r="Y9188" t="s">
        <v>35</v>
      </c>
    </row>
    <row r="9189" spans="1:25" x14ac:dyDescent="0.45">
      <c r="A9189" t="s">
        <v>203</v>
      </c>
      <c r="B9189" t="s">
        <v>739</v>
      </c>
      <c r="C9189">
        <v>55041</v>
      </c>
      <c r="D9189">
        <v>1</v>
      </c>
      <c r="F9189">
        <v>2013</v>
      </c>
      <c r="G9189">
        <v>5945</v>
      </c>
      <c r="H9189">
        <v>5895.28</v>
      </c>
      <c r="I9189">
        <v>1146630.78</v>
      </c>
      <c r="K9189">
        <v>2.4820000000000002</v>
      </c>
      <c r="L9189">
        <v>1E-3</v>
      </c>
      <c r="M9189">
        <v>491676.22</v>
      </c>
      <c r="N9189">
        <v>5.8999999999999997E-2</v>
      </c>
      <c r="O9189">
        <v>46.616</v>
      </c>
      <c r="P9189">
        <v>1.61E-2</v>
      </c>
      <c r="Q9189">
        <v>8273387.3090000004</v>
      </c>
      <c r="R9189" t="s">
        <v>333</v>
      </c>
      <c r="T9189" t="s">
        <v>89</v>
      </c>
      <c r="V9189" t="s">
        <v>211</v>
      </c>
      <c r="Y9189" t="s">
        <v>35</v>
      </c>
    </row>
    <row r="9190" spans="1:25" x14ac:dyDescent="0.45">
      <c r="A9190" t="s">
        <v>203</v>
      </c>
      <c r="B9190" t="s">
        <v>739</v>
      </c>
      <c r="C9190">
        <v>55041</v>
      </c>
      <c r="D9190">
        <v>1</v>
      </c>
      <c r="F9190">
        <v>2014</v>
      </c>
      <c r="G9190">
        <v>6474</v>
      </c>
      <c r="H9190">
        <v>6391.73</v>
      </c>
      <c r="I9190">
        <v>1223708.3400000001</v>
      </c>
      <c r="K9190">
        <v>2.6509999999999998</v>
      </c>
      <c r="L9190">
        <v>1E-3</v>
      </c>
      <c r="M9190">
        <v>525079.37100000004</v>
      </c>
      <c r="N9190">
        <v>5.8999999999999997E-2</v>
      </c>
      <c r="O9190">
        <v>51.021999999999998</v>
      </c>
      <c r="P9190">
        <v>1.8599999999999998E-2</v>
      </c>
      <c r="Q9190">
        <v>8835481.3450000007</v>
      </c>
      <c r="R9190" t="s">
        <v>333</v>
      </c>
      <c r="T9190" t="s">
        <v>89</v>
      </c>
      <c r="V9190" t="s">
        <v>211</v>
      </c>
      <c r="Y9190" t="s">
        <v>35</v>
      </c>
    </row>
    <row r="9191" spans="1:25" x14ac:dyDescent="0.45">
      <c r="A9191" t="s">
        <v>203</v>
      </c>
      <c r="B9191" t="s">
        <v>739</v>
      </c>
      <c r="C9191">
        <v>55041</v>
      </c>
      <c r="D9191">
        <v>1</v>
      </c>
      <c r="F9191">
        <v>2015</v>
      </c>
      <c r="G9191">
        <v>6074</v>
      </c>
      <c r="H9191">
        <v>6028.31</v>
      </c>
      <c r="I9191">
        <v>1142222.9099999999</v>
      </c>
      <c r="K9191">
        <v>2.4870000000000001</v>
      </c>
      <c r="L9191">
        <v>1E-3</v>
      </c>
      <c r="M9191">
        <v>492686.712</v>
      </c>
      <c r="N9191">
        <v>5.8999999999999997E-2</v>
      </c>
      <c r="O9191">
        <v>46.69</v>
      </c>
      <c r="P9191">
        <v>1.6799999999999999E-2</v>
      </c>
      <c r="Q9191">
        <v>8290325.0480000004</v>
      </c>
      <c r="R9191" t="s">
        <v>333</v>
      </c>
      <c r="T9191" t="s">
        <v>89</v>
      </c>
      <c r="V9191" t="s">
        <v>211</v>
      </c>
      <c r="Y9191" t="s">
        <v>36</v>
      </c>
    </row>
    <row r="9192" spans="1:25" x14ac:dyDescent="0.45">
      <c r="A9192" t="s">
        <v>203</v>
      </c>
      <c r="B9192" t="s">
        <v>739</v>
      </c>
      <c r="C9192">
        <v>55041</v>
      </c>
      <c r="D9192">
        <v>1</v>
      </c>
      <c r="F9192">
        <v>2016</v>
      </c>
      <c r="G9192">
        <v>4361</v>
      </c>
      <c r="H9192">
        <v>4130.72</v>
      </c>
      <c r="I9192">
        <v>844783.98</v>
      </c>
      <c r="K9192">
        <v>1.8540000000000001</v>
      </c>
      <c r="L9192">
        <v>1E-3</v>
      </c>
      <c r="M9192">
        <v>367337.74099999998</v>
      </c>
      <c r="N9192">
        <v>5.8999999999999997E-2</v>
      </c>
      <c r="O9192">
        <v>49.889000000000003</v>
      </c>
      <c r="P9192">
        <v>4.7100000000000003E-2</v>
      </c>
      <c r="Q9192">
        <v>6181203.7829999998</v>
      </c>
      <c r="R9192" t="s">
        <v>333</v>
      </c>
      <c r="T9192" t="s">
        <v>89</v>
      </c>
      <c r="V9192" t="s">
        <v>211</v>
      </c>
      <c r="Y9192" t="s">
        <v>36</v>
      </c>
    </row>
    <row r="9193" spans="1:25" x14ac:dyDescent="0.45">
      <c r="A9193" t="s">
        <v>203</v>
      </c>
      <c r="B9193" t="s">
        <v>739</v>
      </c>
      <c r="C9193">
        <v>55041</v>
      </c>
      <c r="D9193">
        <v>1</v>
      </c>
      <c r="F9193">
        <v>2017</v>
      </c>
      <c r="G9193">
        <v>2074</v>
      </c>
      <c r="H9193">
        <v>1981.01</v>
      </c>
      <c r="I9193">
        <v>397687.57</v>
      </c>
      <c r="K9193">
        <v>0.88100000000000001</v>
      </c>
      <c r="L9193">
        <v>1E-3</v>
      </c>
      <c r="M9193">
        <v>174527.4</v>
      </c>
      <c r="N9193">
        <v>5.8999999999999997E-2</v>
      </c>
      <c r="O9193">
        <v>70.415999999999997</v>
      </c>
      <c r="P9193">
        <v>9.0200000000000002E-2</v>
      </c>
      <c r="Q9193">
        <v>2936766.9410000001</v>
      </c>
      <c r="R9193" t="s">
        <v>333</v>
      </c>
      <c r="T9193" t="s">
        <v>89</v>
      </c>
      <c r="V9193" t="s">
        <v>211</v>
      </c>
      <c r="Y9193" t="s">
        <v>36</v>
      </c>
    </row>
    <row r="9194" spans="1:25" x14ac:dyDescent="0.45">
      <c r="A9194" t="s">
        <v>203</v>
      </c>
      <c r="B9194" t="s">
        <v>739</v>
      </c>
      <c r="C9194">
        <v>55041</v>
      </c>
      <c r="D9194">
        <v>1</v>
      </c>
      <c r="F9194">
        <v>2018</v>
      </c>
      <c r="G9194">
        <v>3449</v>
      </c>
      <c r="H9194">
        <v>3341.14</v>
      </c>
      <c r="I9194">
        <v>655298.81999999995</v>
      </c>
      <c r="K9194">
        <v>1.4330000000000001</v>
      </c>
      <c r="L9194">
        <v>1E-3</v>
      </c>
      <c r="M9194">
        <v>283921.09600000002</v>
      </c>
      <c r="N9194">
        <v>5.8999999999999997E-2</v>
      </c>
      <c r="O9194">
        <v>47.168999999999997</v>
      </c>
      <c r="P9194">
        <v>3.8300000000000001E-2</v>
      </c>
      <c r="Q9194">
        <v>4777451.7170000002</v>
      </c>
      <c r="R9194" t="s">
        <v>333</v>
      </c>
      <c r="T9194" t="s">
        <v>89</v>
      </c>
      <c r="V9194" t="s">
        <v>211</v>
      </c>
      <c r="Y9194" t="s">
        <v>36</v>
      </c>
    </row>
    <row r="9195" spans="1:25" x14ac:dyDescent="0.45">
      <c r="A9195" t="s">
        <v>203</v>
      </c>
      <c r="B9195" t="s">
        <v>739</v>
      </c>
      <c r="C9195">
        <v>55041</v>
      </c>
      <c r="D9195">
        <v>1</v>
      </c>
      <c r="F9195">
        <v>2019</v>
      </c>
      <c r="G9195">
        <v>1927</v>
      </c>
      <c r="H9195">
        <v>1898.67</v>
      </c>
      <c r="I9195">
        <v>378098.21</v>
      </c>
      <c r="K9195">
        <v>0.81899999999999995</v>
      </c>
      <c r="L9195">
        <v>1E-3</v>
      </c>
      <c r="M9195">
        <v>162271.101</v>
      </c>
      <c r="N9195">
        <v>5.8999999999999997E-2</v>
      </c>
      <c r="O9195">
        <v>17.012</v>
      </c>
      <c r="P9195">
        <v>2.0799999999999999E-2</v>
      </c>
      <c r="Q9195">
        <v>2730559.0780000002</v>
      </c>
      <c r="R9195" t="s">
        <v>333</v>
      </c>
      <c r="T9195" t="s">
        <v>89</v>
      </c>
      <c r="V9195" t="s">
        <v>211</v>
      </c>
      <c r="Y9195" t="s">
        <v>36</v>
      </c>
    </row>
    <row r="9196" spans="1:25" x14ac:dyDescent="0.45">
      <c r="A9196" t="s">
        <v>203</v>
      </c>
      <c r="B9196" t="s">
        <v>739</v>
      </c>
      <c r="C9196">
        <v>55041</v>
      </c>
      <c r="D9196">
        <v>1</v>
      </c>
      <c r="F9196">
        <v>2020</v>
      </c>
      <c r="G9196">
        <v>3104</v>
      </c>
      <c r="H9196">
        <v>3070.59</v>
      </c>
      <c r="I9196">
        <v>633482.68000000005</v>
      </c>
      <c r="K9196">
        <v>1.3580000000000001</v>
      </c>
      <c r="L9196">
        <v>1E-3</v>
      </c>
      <c r="M9196">
        <v>268970.39</v>
      </c>
      <c r="N9196">
        <v>5.8999999999999997E-2</v>
      </c>
      <c r="O9196">
        <v>26.338999999999999</v>
      </c>
      <c r="P9196">
        <v>1.8599999999999998E-2</v>
      </c>
      <c r="Q9196">
        <v>4525904.71</v>
      </c>
      <c r="R9196" t="s">
        <v>333</v>
      </c>
      <c r="T9196" t="s">
        <v>89</v>
      </c>
      <c r="V9196" t="s">
        <v>211</v>
      </c>
      <c r="Y9196" t="s">
        <v>36</v>
      </c>
    </row>
    <row r="9197" spans="1:25" x14ac:dyDescent="0.45">
      <c r="A9197" t="s">
        <v>203</v>
      </c>
      <c r="B9197" t="s">
        <v>739</v>
      </c>
      <c r="C9197">
        <v>55041</v>
      </c>
      <c r="D9197">
        <v>1</v>
      </c>
      <c r="F9197">
        <v>2021</v>
      </c>
      <c r="G9197">
        <v>3967</v>
      </c>
      <c r="H9197">
        <v>3926.63</v>
      </c>
      <c r="I9197">
        <v>799919.83</v>
      </c>
      <c r="K9197">
        <v>1.712</v>
      </c>
      <c r="L9197">
        <v>1E-3</v>
      </c>
      <c r="M9197">
        <v>339062.49599999998</v>
      </c>
      <c r="N9197">
        <v>5.8999999999999997E-2</v>
      </c>
      <c r="O9197">
        <v>32.145000000000003</v>
      </c>
      <c r="P9197">
        <v>1.6E-2</v>
      </c>
      <c r="Q9197">
        <v>5705305.6169999996</v>
      </c>
      <c r="R9197" t="s">
        <v>333</v>
      </c>
      <c r="T9197" t="s">
        <v>89</v>
      </c>
      <c r="V9197" t="s">
        <v>211</v>
      </c>
      <c r="Y9197" t="s">
        <v>36</v>
      </c>
    </row>
    <row r="9198" spans="1:25" x14ac:dyDescent="0.45">
      <c r="A9198" t="s">
        <v>203</v>
      </c>
      <c r="B9198" t="s">
        <v>739</v>
      </c>
      <c r="C9198">
        <v>55041</v>
      </c>
      <c r="D9198">
        <v>1</v>
      </c>
      <c r="F9198">
        <v>2022</v>
      </c>
      <c r="G9198">
        <v>2769</v>
      </c>
      <c r="H9198">
        <v>2731.32</v>
      </c>
      <c r="I9198">
        <v>562921.61</v>
      </c>
      <c r="K9198">
        <v>1.204</v>
      </c>
      <c r="L9198">
        <v>1E-3</v>
      </c>
      <c r="M9198">
        <v>232879.53700000001</v>
      </c>
      <c r="N9198">
        <v>5.8000000000000003E-2</v>
      </c>
      <c r="O9198">
        <v>26.939</v>
      </c>
      <c r="P9198">
        <v>2.5700000000000001E-2</v>
      </c>
      <c r="Q9198">
        <v>4011936.1310000001</v>
      </c>
      <c r="R9198" t="s">
        <v>333</v>
      </c>
      <c r="T9198" t="s">
        <v>89</v>
      </c>
      <c r="V9198" t="s">
        <v>211</v>
      </c>
      <c r="Y9198" t="s">
        <v>36</v>
      </c>
    </row>
    <row r="9199" spans="1:25" x14ac:dyDescent="0.45">
      <c r="A9199" t="s">
        <v>203</v>
      </c>
      <c r="B9199" t="s">
        <v>739</v>
      </c>
      <c r="C9199">
        <v>55041</v>
      </c>
      <c r="D9199">
        <v>1</v>
      </c>
      <c r="F9199">
        <v>2023</v>
      </c>
      <c r="G9199">
        <v>404</v>
      </c>
      <c r="H9199">
        <v>386.12</v>
      </c>
      <c r="I9199">
        <v>71925.67</v>
      </c>
      <c r="K9199">
        <v>0.158</v>
      </c>
      <c r="L9199">
        <v>1E-3</v>
      </c>
      <c r="M9199">
        <v>30541.305</v>
      </c>
      <c r="N9199">
        <v>5.8000000000000003E-2</v>
      </c>
      <c r="O9199">
        <v>5.4669999999999996</v>
      </c>
      <c r="P9199">
        <v>5.3800000000000001E-2</v>
      </c>
      <c r="Q9199">
        <v>526756.68799999997</v>
      </c>
      <c r="R9199" t="s">
        <v>333</v>
      </c>
      <c r="T9199" t="s">
        <v>89</v>
      </c>
      <c r="V9199" t="s">
        <v>211</v>
      </c>
      <c r="Y9199" t="s">
        <v>36</v>
      </c>
    </row>
    <row r="9200" spans="1:25" x14ac:dyDescent="0.45">
      <c r="A9200" t="s">
        <v>203</v>
      </c>
      <c r="B9200" t="s">
        <v>739</v>
      </c>
      <c r="C9200">
        <v>55041</v>
      </c>
      <c r="D9200">
        <v>1</v>
      </c>
      <c r="F9200">
        <v>2024</v>
      </c>
      <c r="G9200">
        <v>338</v>
      </c>
      <c r="H9200">
        <v>325.58999999999997</v>
      </c>
      <c r="I9200">
        <v>65885.63</v>
      </c>
      <c r="K9200">
        <v>0.14199999999999999</v>
      </c>
      <c r="L9200">
        <v>1E-3</v>
      </c>
      <c r="M9200">
        <v>27382.723999999998</v>
      </c>
      <c r="N9200">
        <v>5.8000000000000003E-2</v>
      </c>
      <c r="O9200">
        <v>3.7839999999999998</v>
      </c>
      <c r="P9200">
        <v>3.6999999999999998E-2</v>
      </c>
      <c r="Q9200">
        <v>472586.6</v>
      </c>
      <c r="R9200" t="s">
        <v>333</v>
      </c>
      <c r="T9200" t="s">
        <v>89</v>
      </c>
      <c r="V9200" t="s">
        <v>211</v>
      </c>
      <c r="Y9200" t="s">
        <v>36</v>
      </c>
    </row>
    <row r="9201" spans="1:25" x14ac:dyDescent="0.45">
      <c r="A9201" t="s">
        <v>25</v>
      </c>
      <c r="B9201" t="s">
        <v>741</v>
      </c>
      <c r="C9201">
        <v>55042</v>
      </c>
      <c r="D9201" t="s">
        <v>742</v>
      </c>
      <c r="F9201">
        <v>2009</v>
      </c>
      <c r="G9201">
        <v>6581</v>
      </c>
      <c r="H9201">
        <v>6435.99</v>
      </c>
      <c r="I9201">
        <v>897743.04</v>
      </c>
      <c r="K9201">
        <v>2.9009999999999998</v>
      </c>
      <c r="L9201">
        <v>1E-3</v>
      </c>
      <c r="M9201">
        <v>574722</v>
      </c>
      <c r="N9201">
        <v>5.8999999999999997E-2</v>
      </c>
      <c r="O9201">
        <v>71.602999999999994</v>
      </c>
      <c r="P9201">
        <v>1.5299999999999999E-2</v>
      </c>
      <c r="Q9201">
        <v>9670891.8990000002</v>
      </c>
      <c r="R9201" t="s">
        <v>333</v>
      </c>
      <c r="T9201" t="s">
        <v>89</v>
      </c>
      <c r="V9201" t="s">
        <v>211</v>
      </c>
      <c r="Y9201" t="s">
        <v>35</v>
      </c>
    </row>
    <row r="9202" spans="1:25" x14ac:dyDescent="0.45">
      <c r="A9202" t="s">
        <v>25</v>
      </c>
      <c r="B9202" t="s">
        <v>741</v>
      </c>
      <c r="C9202">
        <v>55042</v>
      </c>
      <c r="D9202" t="s">
        <v>742</v>
      </c>
      <c r="F9202">
        <v>2010</v>
      </c>
      <c r="G9202">
        <v>7364</v>
      </c>
      <c r="H9202">
        <v>7332.33</v>
      </c>
      <c r="I9202">
        <v>1112540.67</v>
      </c>
      <c r="K9202">
        <v>3.5569999999999999</v>
      </c>
      <c r="L9202">
        <v>1E-3</v>
      </c>
      <c r="M9202">
        <v>704644.08700000006</v>
      </c>
      <c r="N9202">
        <v>5.8999999999999997E-2</v>
      </c>
      <c r="O9202">
        <v>88.637</v>
      </c>
      <c r="P9202">
        <v>1.5100000000000001E-2</v>
      </c>
      <c r="Q9202">
        <v>11857073.6</v>
      </c>
      <c r="R9202" t="s">
        <v>333</v>
      </c>
      <c r="T9202" t="s">
        <v>89</v>
      </c>
      <c r="V9202" t="s">
        <v>211</v>
      </c>
      <c r="Y9202" t="s">
        <v>35</v>
      </c>
    </row>
    <row r="9203" spans="1:25" x14ac:dyDescent="0.45">
      <c r="A9203" t="s">
        <v>25</v>
      </c>
      <c r="B9203" t="s">
        <v>741</v>
      </c>
      <c r="C9203">
        <v>55042</v>
      </c>
      <c r="D9203" t="s">
        <v>742</v>
      </c>
      <c r="F9203">
        <v>2011</v>
      </c>
      <c r="G9203">
        <v>6594</v>
      </c>
      <c r="H9203">
        <v>6560.31</v>
      </c>
      <c r="I9203">
        <v>1202815.93</v>
      </c>
      <c r="K9203">
        <v>3.1309999999999998</v>
      </c>
      <c r="L9203">
        <v>1E-3</v>
      </c>
      <c r="M9203">
        <v>620164.027</v>
      </c>
      <c r="N9203">
        <v>5.8999999999999997E-2</v>
      </c>
      <c r="O9203">
        <v>88.527000000000001</v>
      </c>
      <c r="P9203">
        <v>1.7299999999999999E-2</v>
      </c>
      <c r="Q9203">
        <v>10435484.513</v>
      </c>
      <c r="R9203" t="s">
        <v>333</v>
      </c>
      <c r="T9203" t="s">
        <v>89</v>
      </c>
      <c r="V9203" t="s">
        <v>211</v>
      </c>
      <c r="Y9203" t="s">
        <v>35</v>
      </c>
    </row>
    <row r="9204" spans="1:25" x14ac:dyDescent="0.45">
      <c r="A9204" t="s">
        <v>25</v>
      </c>
      <c r="B9204" t="s">
        <v>741</v>
      </c>
      <c r="C9204">
        <v>55042</v>
      </c>
      <c r="D9204" t="s">
        <v>742</v>
      </c>
      <c r="F9204">
        <v>2012</v>
      </c>
      <c r="G9204">
        <v>6435</v>
      </c>
      <c r="H9204">
        <v>6406.4</v>
      </c>
      <c r="I9204">
        <v>1475533.38</v>
      </c>
      <c r="K9204">
        <v>3.1219999999999999</v>
      </c>
      <c r="L9204">
        <v>1E-3</v>
      </c>
      <c r="M9204">
        <v>618326.93900000001</v>
      </c>
      <c r="N9204">
        <v>5.8999999999999997E-2</v>
      </c>
      <c r="O9204">
        <v>89.739000000000004</v>
      </c>
      <c r="P9204">
        <v>1.7600000000000001E-2</v>
      </c>
      <c r="Q9204">
        <v>10404474.521</v>
      </c>
      <c r="R9204" t="s">
        <v>333</v>
      </c>
      <c r="T9204" t="s">
        <v>89</v>
      </c>
      <c r="V9204" t="s">
        <v>211</v>
      </c>
      <c r="Y9204" t="s">
        <v>35</v>
      </c>
    </row>
    <row r="9205" spans="1:25" x14ac:dyDescent="0.45">
      <c r="A9205" t="s">
        <v>25</v>
      </c>
      <c r="B9205" t="s">
        <v>741</v>
      </c>
      <c r="C9205">
        <v>55042</v>
      </c>
      <c r="D9205" t="s">
        <v>742</v>
      </c>
      <c r="F9205">
        <v>2013</v>
      </c>
      <c r="G9205">
        <v>6055</v>
      </c>
      <c r="H9205">
        <v>6015.04</v>
      </c>
      <c r="I9205">
        <v>1384335.13</v>
      </c>
      <c r="K9205">
        <v>2.9350000000000001</v>
      </c>
      <c r="L9205">
        <v>1E-3</v>
      </c>
      <c r="M9205">
        <v>581444.19999999995</v>
      </c>
      <c r="N9205">
        <v>5.8999999999999997E-2</v>
      </c>
      <c r="O9205">
        <v>79.747</v>
      </c>
      <c r="P9205">
        <v>1.67E-2</v>
      </c>
      <c r="Q9205">
        <v>9783915.2070000004</v>
      </c>
      <c r="R9205" t="s">
        <v>333</v>
      </c>
      <c r="T9205" t="s">
        <v>89</v>
      </c>
      <c r="V9205" t="s">
        <v>211</v>
      </c>
      <c r="Y9205" t="s">
        <v>35</v>
      </c>
    </row>
    <row r="9206" spans="1:25" x14ac:dyDescent="0.45">
      <c r="A9206" t="s">
        <v>25</v>
      </c>
      <c r="B9206" t="s">
        <v>741</v>
      </c>
      <c r="C9206">
        <v>55042</v>
      </c>
      <c r="D9206" t="s">
        <v>742</v>
      </c>
      <c r="F9206">
        <v>2014</v>
      </c>
      <c r="G9206">
        <v>5524</v>
      </c>
      <c r="H9206">
        <v>5391.4</v>
      </c>
      <c r="I9206">
        <v>1214232.82</v>
      </c>
      <c r="K9206">
        <v>2.6139999999999999</v>
      </c>
      <c r="L9206">
        <v>1E-3</v>
      </c>
      <c r="M9206">
        <v>517702.598</v>
      </c>
      <c r="N9206">
        <v>5.8999999999999997E-2</v>
      </c>
      <c r="O9206">
        <v>75.489999999999995</v>
      </c>
      <c r="P9206">
        <v>1.8499999999999999E-2</v>
      </c>
      <c r="Q9206">
        <v>8711295.0879999995</v>
      </c>
      <c r="R9206" t="s">
        <v>333</v>
      </c>
      <c r="T9206" t="s">
        <v>89</v>
      </c>
      <c r="V9206" t="s">
        <v>211</v>
      </c>
      <c r="Y9206" t="s">
        <v>35</v>
      </c>
    </row>
    <row r="9207" spans="1:25" x14ac:dyDescent="0.45">
      <c r="A9207" t="s">
        <v>25</v>
      </c>
      <c r="B9207" t="s">
        <v>741</v>
      </c>
      <c r="C9207">
        <v>55042</v>
      </c>
      <c r="D9207" t="s">
        <v>742</v>
      </c>
      <c r="F9207">
        <v>2015</v>
      </c>
      <c r="G9207">
        <v>6918</v>
      </c>
      <c r="H9207">
        <v>6816.44</v>
      </c>
      <c r="I9207">
        <v>1470303.68</v>
      </c>
      <c r="K9207">
        <v>3.38</v>
      </c>
      <c r="L9207">
        <v>1E-3</v>
      </c>
      <c r="M9207">
        <v>669492.26399999997</v>
      </c>
      <c r="N9207">
        <v>5.8999999999999997E-2</v>
      </c>
      <c r="O9207">
        <v>94.608000000000004</v>
      </c>
      <c r="P9207">
        <v>1.7399999999999999E-2</v>
      </c>
      <c r="Q9207">
        <v>11265478.539000001</v>
      </c>
      <c r="R9207" t="s">
        <v>333</v>
      </c>
      <c r="T9207" t="s">
        <v>89</v>
      </c>
      <c r="V9207" t="s">
        <v>211</v>
      </c>
      <c r="Y9207" t="s">
        <v>36</v>
      </c>
    </row>
    <row r="9208" spans="1:25" x14ac:dyDescent="0.45">
      <c r="A9208" t="s">
        <v>25</v>
      </c>
      <c r="B9208" t="s">
        <v>741</v>
      </c>
      <c r="C9208">
        <v>55042</v>
      </c>
      <c r="D9208" t="s">
        <v>742</v>
      </c>
      <c r="F9208">
        <v>2016</v>
      </c>
      <c r="G9208">
        <v>7843</v>
      </c>
      <c r="H9208">
        <v>7804.62</v>
      </c>
      <c r="I9208">
        <v>1681368.05</v>
      </c>
      <c r="K9208">
        <v>3.871</v>
      </c>
      <c r="L9208">
        <v>1E-3</v>
      </c>
      <c r="M9208">
        <v>766737.71499999997</v>
      </c>
      <c r="N9208">
        <v>5.8999999999999997E-2</v>
      </c>
      <c r="O9208">
        <v>105.633</v>
      </c>
      <c r="P9208">
        <v>1.6799999999999999E-2</v>
      </c>
      <c r="Q9208">
        <v>12901776.669</v>
      </c>
      <c r="R9208" t="s">
        <v>333</v>
      </c>
      <c r="T9208" t="s">
        <v>89</v>
      </c>
      <c r="V9208" t="s">
        <v>211</v>
      </c>
      <c r="Y9208" t="s">
        <v>36</v>
      </c>
    </row>
    <row r="9209" spans="1:25" x14ac:dyDescent="0.45">
      <c r="A9209" t="s">
        <v>25</v>
      </c>
      <c r="B9209" t="s">
        <v>741</v>
      </c>
      <c r="C9209">
        <v>55042</v>
      </c>
      <c r="D9209" t="s">
        <v>742</v>
      </c>
      <c r="F9209">
        <v>2017</v>
      </c>
      <c r="G9209">
        <v>5230</v>
      </c>
      <c r="H9209">
        <v>5197.13</v>
      </c>
      <c r="I9209">
        <v>1118088.1499999999</v>
      </c>
      <c r="K9209">
        <v>2.5190000000000001</v>
      </c>
      <c r="L9209">
        <v>1E-3</v>
      </c>
      <c r="M9209">
        <v>499058.94799999997</v>
      </c>
      <c r="N9209">
        <v>5.8999999999999997E-2</v>
      </c>
      <c r="O9209">
        <v>68.543000000000006</v>
      </c>
      <c r="P9209">
        <v>1.6799999999999999E-2</v>
      </c>
      <c r="Q9209">
        <v>8397657.3350000009</v>
      </c>
      <c r="R9209" t="s">
        <v>333</v>
      </c>
      <c r="T9209" t="s">
        <v>89</v>
      </c>
      <c r="V9209" t="s">
        <v>211</v>
      </c>
      <c r="Y9209" t="s">
        <v>36</v>
      </c>
    </row>
    <row r="9210" spans="1:25" x14ac:dyDescent="0.45">
      <c r="A9210" t="s">
        <v>25</v>
      </c>
      <c r="B9210" t="s">
        <v>741</v>
      </c>
      <c r="C9210">
        <v>55042</v>
      </c>
      <c r="D9210" t="s">
        <v>742</v>
      </c>
      <c r="F9210">
        <v>2018</v>
      </c>
      <c r="G9210">
        <v>7668</v>
      </c>
      <c r="H9210">
        <v>7643.89</v>
      </c>
      <c r="I9210">
        <v>1542851.95</v>
      </c>
      <c r="K9210">
        <v>3.843</v>
      </c>
      <c r="L9210">
        <v>1E-3</v>
      </c>
      <c r="M9210">
        <v>761301.83200000005</v>
      </c>
      <c r="N9210">
        <v>5.8999999999999997E-2</v>
      </c>
      <c r="O9210">
        <v>105.065</v>
      </c>
      <c r="P9210">
        <v>1.66E-2</v>
      </c>
      <c r="Q9210">
        <v>12810433.639</v>
      </c>
      <c r="R9210" t="s">
        <v>333</v>
      </c>
      <c r="T9210" t="s">
        <v>89</v>
      </c>
      <c r="V9210" t="s">
        <v>211</v>
      </c>
      <c r="Y9210" t="s">
        <v>36</v>
      </c>
    </row>
    <row r="9211" spans="1:25" x14ac:dyDescent="0.45">
      <c r="A9211" t="s">
        <v>25</v>
      </c>
      <c r="B9211" t="s">
        <v>741</v>
      </c>
      <c r="C9211">
        <v>55042</v>
      </c>
      <c r="D9211" t="s">
        <v>742</v>
      </c>
      <c r="F9211">
        <v>2019</v>
      </c>
      <c r="G9211">
        <v>5477</v>
      </c>
      <c r="H9211">
        <v>5426.92</v>
      </c>
      <c r="I9211">
        <v>1109637.67</v>
      </c>
      <c r="K9211">
        <v>2.597</v>
      </c>
      <c r="L9211">
        <v>1E-3</v>
      </c>
      <c r="M9211">
        <v>514471.78899999999</v>
      </c>
      <c r="N9211">
        <v>5.8999999999999997E-2</v>
      </c>
      <c r="O9211">
        <v>82.676000000000002</v>
      </c>
      <c r="P9211">
        <v>1.9800000000000002E-2</v>
      </c>
      <c r="Q9211">
        <v>8657030.0610000007</v>
      </c>
      <c r="R9211" t="s">
        <v>333</v>
      </c>
      <c r="T9211" t="s">
        <v>89</v>
      </c>
      <c r="V9211" t="s">
        <v>211</v>
      </c>
      <c r="Y9211" t="s">
        <v>36</v>
      </c>
    </row>
    <row r="9212" spans="1:25" x14ac:dyDescent="0.45">
      <c r="A9212" t="s">
        <v>25</v>
      </c>
      <c r="B9212" t="s">
        <v>741</v>
      </c>
      <c r="C9212">
        <v>55042</v>
      </c>
      <c r="D9212" t="s">
        <v>742</v>
      </c>
      <c r="F9212">
        <v>2020</v>
      </c>
      <c r="G9212">
        <v>4391</v>
      </c>
      <c r="H9212">
        <v>4319.8900000000003</v>
      </c>
      <c r="I9212">
        <v>966435.58</v>
      </c>
      <c r="K9212">
        <v>1.9630000000000001</v>
      </c>
      <c r="L9212">
        <v>1E-3</v>
      </c>
      <c r="M9212">
        <v>388886.68400000001</v>
      </c>
      <c r="N9212">
        <v>5.8999999999999997E-2</v>
      </c>
      <c r="O9212">
        <v>63.494999999999997</v>
      </c>
      <c r="P9212">
        <v>2.0500000000000001E-2</v>
      </c>
      <c r="Q9212">
        <v>6543767.5700000003</v>
      </c>
      <c r="R9212" t="s">
        <v>333</v>
      </c>
      <c r="T9212" t="s">
        <v>89</v>
      </c>
      <c r="V9212" t="s">
        <v>211</v>
      </c>
      <c r="Y9212" t="s">
        <v>36</v>
      </c>
    </row>
    <row r="9213" spans="1:25" x14ac:dyDescent="0.45">
      <c r="A9213" t="s">
        <v>25</v>
      </c>
      <c r="B9213" t="s">
        <v>741</v>
      </c>
      <c r="C9213">
        <v>55042</v>
      </c>
      <c r="D9213" t="s">
        <v>742</v>
      </c>
      <c r="F9213">
        <v>2021</v>
      </c>
      <c r="G9213">
        <v>5362</v>
      </c>
      <c r="H9213">
        <v>5324.19</v>
      </c>
      <c r="I9213">
        <v>1164465.76</v>
      </c>
      <c r="K9213">
        <v>2.3809999999999998</v>
      </c>
      <c r="L9213">
        <v>1E-3</v>
      </c>
      <c r="M9213">
        <v>471735.25699999998</v>
      </c>
      <c r="N9213">
        <v>5.8999999999999997E-2</v>
      </c>
      <c r="O9213">
        <v>78.619</v>
      </c>
      <c r="P9213">
        <v>2.0400000000000001E-2</v>
      </c>
      <c r="Q9213">
        <v>7937868.54</v>
      </c>
      <c r="R9213" t="s">
        <v>333</v>
      </c>
      <c r="T9213" t="s">
        <v>89</v>
      </c>
      <c r="V9213" t="s">
        <v>211</v>
      </c>
      <c r="Y9213" t="s">
        <v>36</v>
      </c>
    </row>
    <row r="9214" spans="1:25" x14ac:dyDescent="0.45">
      <c r="A9214" t="s">
        <v>25</v>
      </c>
      <c r="B9214" t="s">
        <v>741</v>
      </c>
      <c r="C9214">
        <v>55042</v>
      </c>
      <c r="D9214" t="s">
        <v>742</v>
      </c>
      <c r="F9214">
        <v>2022</v>
      </c>
      <c r="G9214">
        <v>6035</v>
      </c>
      <c r="H9214">
        <v>5980.16</v>
      </c>
      <c r="I9214">
        <v>1319047.28</v>
      </c>
      <c r="K9214">
        <v>2.7719999999999998</v>
      </c>
      <c r="L9214">
        <v>1E-3</v>
      </c>
      <c r="M9214">
        <v>548991.66</v>
      </c>
      <c r="N9214">
        <v>5.8999999999999997E-2</v>
      </c>
      <c r="O9214">
        <v>90.698999999999998</v>
      </c>
      <c r="P9214">
        <v>2.0500000000000001E-2</v>
      </c>
      <c r="Q9214">
        <v>9237874.6870000008</v>
      </c>
      <c r="R9214" t="s">
        <v>333</v>
      </c>
      <c r="T9214" t="s">
        <v>89</v>
      </c>
      <c r="V9214" t="s">
        <v>211</v>
      </c>
      <c r="Y9214" t="s">
        <v>36</v>
      </c>
    </row>
    <row r="9215" spans="1:25" x14ac:dyDescent="0.45">
      <c r="A9215" t="s">
        <v>25</v>
      </c>
      <c r="B9215" t="s">
        <v>741</v>
      </c>
      <c r="C9215">
        <v>55042</v>
      </c>
      <c r="D9215" t="s">
        <v>742</v>
      </c>
      <c r="F9215">
        <v>2023</v>
      </c>
      <c r="G9215">
        <v>5890</v>
      </c>
      <c r="H9215">
        <v>5853.3</v>
      </c>
      <c r="I9215">
        <v>1338457.6599999999</v>
      </c>
      <c r="K9215">
        <v>2.8109999999999999</v>
      </c>
      <c r="L9215">
        <v>1E-3</v>
      </c>
      <c r="M9215">
        <v>556903.95700000005</v>
      </c>
      <c r="N9215">
        <v>5.8999999999999997E-2</v>
      </c>
      <c r="O9215">
        <v>90.284999999999997</v>
      </c>
      <c r="P9215">
        <v>1.9900000000000001E-2</v>
      </c>
      <c r="Q9215">
        <v>9371045.7420000006</v>
      </c>
      <c r="R9215" t="s">
        <v>333</v>
      </c>
      <c r="T9215" t="s">
        <v>89</v>
      </c>
      <c r="V9215" t="s">
        <v>211</v>
      </c>
      <c r="Y9215" t="s">
        <v>36</v>
      </c>
    </row>
    <row r="9216" spans="1:25" x14ac:dyDescent="0.45">
      <c r="A9216" t="s">
        <v>25</v>
      </c>
      <c r="B9216" t="s">
        <v>741</v>
      </c>
      <c r="C9216">
        <v>55042</v>
      </c>
      <c r="D9216" t="s">
        <v>742</v>
      </c>
      <c r="F9216">
        <v>2024</v>
      </c>
      <c r="G9216">
        <v>2315</v>
      </c>
      <c r="H9216">
        <v>2276.29</v>
      </c>
      <c r="I9216">
        <v>526917.52</v>
      </c>
      <c r="K9216">
        <v>1.115</v>
      </c>
      <c r="L9216">
        <v>1E-3</v>
      </c>
      <c r="M9216">
        <v>220917.48800000001</v>
      </c>
      <c r="N9216">
        <v>5.8999999999999997E-2</v>
      </c>
      <c r="O9216">
        <v>35.856999999999999</v>
      </c>
      <c r="P9216">
        <v>2.1000000000000001E-2</v>
      </c>
      <c r="Q9216">
        <v>3717372.625</v>
      </c>
      <c r="R9216" t="s">
        <v>333</v>
      </c>
      <c r="T9216" t="s">
        <v>89</v>
      </c>
      <c r="V9216" t="s">
        <v>211</v>
      </c>
      <c r="Y9216" t="s">
        <v>36</v>
      </c>
    </row>
    <row r="9217" spans="1:25" x14ac:dyDescent="0.45">
      <c r="A9217" t="s">
        <v>25</v>
      </c>
      <c r="B9217" t="s">
        <v>741</v>
      </c>
      <c r="C9217">
        <v>55042</v>
      </c>
      <c r="D9217" t="s">
        <v>743</v>
      </c>
      <c r="F9217">
        <v>2009</v>
      </c>
      <c r="G9217">
        <v>6406</v>
      </c>
      <c r="H9217">
        <v>6159.43</v>
      </c>
      <c r="I9217">
        <v>863660.63</v>
      </c>
      <c r="K9217">
        <v>2.766</v>
      </c>
      <c r="L9217">
        <v>1E-3</v>
      </c>
      <c r="M9217">
        <v>547867.01599999995</v>
      </c>
      <c r="N9217">
        <v>5.8999999999999997E-2</v>
      </c>
      <c r="O9217">
        <v>74.614999999999995</v>
      </c>
      <c r="P9217">
        <v>1.6799999999999999E-2</v>
      </c>
      <c r="Q9217">
        <v>9218833.0999999996</v>
      </c>
      <c r="R9217" t="s">
        <v>333</v>
      </c>
      <c r="T9217" t="s">
        <v>89</v>
      </c>
      <c r="V9217" t="s">
        <v>211</v>
      </c>
      <c r="Y9217" t="s">
        <v>35</v>
      </c>
    </row>
    <row r="9218" spans="1:25" x14ac:dyDescent="0.45">
      <c r="A9218" t="s">
        <v>25</v>
      </c>
      <c r="B9218" t="s">
        <v>741</v>
      </c>
      <c r="C9218">
        <v>55042</v>
      </c>
      <c r="D9218" t="s">
        <v>743</v>
      </c>
      <c r="F9218">
        <v>2010</v>
      </c>
      <c r="G9218">
        <v>7249</v>
      </c>
      <c r="H9218">
        <v>7216.64</v>
      </c>
      <c r="I9218">
        <v>1089245.8799999999</v>
      </c>
      <c r="K9218">
        <v>3.448</v>
      </c>
      <c r="L9218">
        <v>1E-3</v>
      </c>
      <c r="M9218">
        <v>682900.42200000002</v>
      </c>
      <c r="N9218">
        <v>5.8999999999999997E-2</v>
      </c>
      <c r="O9218">
        <v>87.757000000000005</v>
      </c>
      <c r="P9218">
        <v>1.54E-2</v>
      </c>
      <c r="Q9218">
        <v>11491141.867000001</v>
      </c>
      <c r="R9218" t="s">
        <v>333</v>
      </c>
      <c r="T9218" t="s">
        <v>89</v>
      </c>
      <c r="V9218" t="s">
        <v>211</v>
      </c>
      <c r="Y9218" t="s">
        <v>35</v>
      </c>
    </row>
    <row r="9219" spans="1:25" x14ac:dyDescent="0.45">
      <c r="A9219" t="s">
        <v>25</v>
      </c>
      <c r="B9219" t="s">
        <v>741</v>
      </c>
      <c r="C9219">
        <v>55042</v>
      </c>
      <c r="D9219" t="s">
        <v>743</v>
      </c>
      <c r="F9219">
        <v>2011</v>
      </c>
      <c r="G9219">
        <v>6467</v>
      </c>
      <c r="H9219">
        <v>6448.58</v>
      </c>
      <c r="I9219">
        <v>1072276.27</v>
      </c>
      <c r="K9219">
        <v>3.0169999999999999</v>
      </c>
      <c r="L9219">
        <v>1E-3</v>
      </c>
      <c r="M9219">
        <v>597611.27300000004</v>
      </c>
      <c r="N9219">
        <v>5.8999999999999997E-2</v>
      </c>
      <c r="O9219">
        <v>85.135999999999996</v>
      </c>
      <c r="P9219">
        <v>1.7000000000000001E-2</v>
      </c>
      <c r="Q9219">
        <v>10055906.638</v>
      </c>
      <c r="R9219" t="s">
        <v>333</v>
      </c>
      <c r="T9219" t="s">
        <v>89</v>
      </c>
      <c r="V9219" t="s">
        <v>211</v>
      </c>
      <c r="Y9219" t="s">
        <v>35</v>
      </c>
    </row>
    <row r="9220" spans="1:25" x14ac:dyDescent="0.45">
      <c r="A9220" t="s">
        <v>25</v>
      </c>
      <c r="B9220" t="s">
        <v>741</v>
      </c>
      <c r="C9220">
        <v>55042</v>
      </c>
      <c r="D9220" t="s">
        <v>743</v>
      </c>
      <c r="F9220">
        <v>2012</v>
      </c>
      <c r="G9220">
        <v>6442</v>
      </c>
      <c r="H9220">
        <v>6411.76</v>
      </c>
      <c r="I9220">
        <v>1490233.02</v>
      </c>
      <c r="K9220">
        <v>3.141</v>
      </c>
      <c r="L9220">
        <v>1E-3</v>
      </c>
      <c r="M9220">
        <v>622168.74</v>
      </c>
      <c r="N9220">
        <v>5.8999999999999997E-2</v>
      </c>
      <c r="O9220">
        <v>88.87</v>
      </c>
      <c r="P9220">
        <v>1.7299999999999999E-2</v>
      </c>
      <c r="Q9220">
        <v>10469151.367000001</v>
      </c>
      <c r="R9220" t="s">
        <v>333</v>
      </c>
      <c r="T9220" t="s">
        <v>89</v>
      </c>
      <c r="V9220" t="s">
        <v>211</v>
      </c>
      <c r="Y9220" t="s">
        <v>35</v>
      </c>
    </row>
    <row r="9221" spans="1:25" x14ac:dyDescent="0.45">
      <c r="A9221" t="s">
        <v>25</v>
      </c>
      <c r="B9221" t="s">
        <v>741</v>
      </c>
      <c r="C9221">
        <v>55042</v>
      </c>
      <c r="D9221" t="s">
        <v>743</v>
      </c>
      <c r="F9221">
        <v>2013</v>
      </c>
      <c r="G9221">
        <v>7517</v>
      </c>
      <c r="H9221">
        <v>7486.47</v>
      </c>
      <c r="I9221">
        <v>1706738.7</v>
      </c>
      <c r="K9221">
        <v>3.6339999999999999</v>
      </c>
      <c r="L9221">
        <v>1E-3</v>
      </c>
      <c r="M9221">
        <v>719804.69900000002</v>
      </c>
      <c r="N9221">
        <v>5.8999999999999997E-2</v>
      </c>
      <c r="O9221">
        <v>95.272000000000006</v>
      </c>
      <c r="P9221">
        <v>1.6E-2</v>
      </c>
      <c r="Q9221">
        <v>12112072.596000001</v>
      </c>
      <c r="R9221" t="s">
        <v>333</v>
      </c>
      <c r="T9221" t="s">
        <v>89</v>
      </c>
      <c r="V9221" t="s">
        <v>211</v>
      </c>
      <c r="Y9221" t="s">
        <v>35</v>
      </c>
    </row>
    <row r="9222" spans="1:25" x14ac:dyDescent="0.45">
      <c r="A9222" t="s">
        <v>25</v>
      </c>
      <c r="B9222" t="s">
        <v>741</v>
      </c>
      <c r="C9222">
        <v>55042</v>
      </c>
      <c r="D9222" t="s">
        <v>743</v>
      </c>
      <c r="F9222">
        <v>2014</v>
      </c>
      <c r="G9222">
        <v>6128</v>
      </c>
      <c r="H9222">
        <v>6023.93</v>
      </c>
      <c r="I9222">
        <v>1356316.92</v>
      </c>
      <c r="K9222">
        <v>2.9089999999999998</v>
      </c>
      <c r="L9222">
        <v>1E-3</v>
      </c>
      <c r="M9222">
        <v>576132.94999999995</v>
      </c>
      <c r="N9222">
        <v>5.8999999999999997E-2</v>
      </c>
      <c r="O9222">
        <v>83.909000000000006</v>
      </c>
      <c r="P9222">
        <v>1.83E-2</v>
      </c>
      <c r="Q9222">
        <v>9694537.1919999998</v>
      </c>
      <c r="R9222" t="s">
        <v>333</v>
      </c>
      <c r="T9222" t="s">
        <v>89</v>
      </c>
      <c r="V9222" t="s">
        <v>211</v>
      </c>
      <c r="Y9222" t="s">
        <v>35</v>
      </c>
    </row>
    <row r="9223" spans="1:25" x14ac:dyDescent="0.45">
      <c r="A9223" t="s">
        <v>25</v>
      </c>
      <c r="B9223" t="s">
        <v>741</v>
      </c>
      <c r="C9223">
        <v>55042</v>
      </c>
      <c r="D9223" t="s">
        <v>743</v>
      </c>
      <c r="F9223">
        <v>2015</v>
      </c>
      <c r="G9223">
        <v>6780</v>
      </c>
      <c r="H9223">
        <v>6668.91</v>
      </c>
      <c r="I9223">
        <v>1572971.18</v>
      </c>
      <c r="K9223">
        <v>3.3069999999999999</v>
      </c>
      <c r="L9223">
        <v>1E-3</v>
      </c>
      <c r="M9223">
        <v>655042.79299999995</v>
      </c>
      <c r="N9223">
        <v>5.8999999999999997E-2</v>
      </c>
      <c r="O9223">
        <v>89.762</v>
      </c>
      <c r="P9223">
        <v>1.7500000000000002E-2</v>
      </c>
      <c r="Q9223">
        <v>11022362.544</v>
      </c>
      <c r="R9223" t="s">
        <v>333</v>
      </c>
      <c r="T9223" t="s">
        <v>89</v>
      </c>
      <c r="V9223" t="s">
        <v>211</v>
      </c>
      <c r="Y9223" t="s">
        <v>36</v>
      </c>
    </row>
    <row r="9224" spans="1:25" x14ac:dyDescent="0.45">
      <c r="A9224" t="s">
        <v>25</v>
      </c>
      <c r="B9224" t="s">
        <v>741</v>
      </c>
      <c r="C9224">
        <v>55042</v>
      </c>
      <c r="D9224" t="s">
        <v>743</v>
      </c>
      <c r="F9224">
        <v>2016</v>
      </c>
      <c r="G9224">
        <v>7859</v>
      </c>
      <c r="H9224">
        <v>7831.42</v>
      </c>
      <c r="I9224">
        <v>1871643.94</v>
      </c>
      <c r="K9224">
        <v>3.92</v>
      </c>
      <c r="L9224">
        <v>1E-3</v>
      </c>
      <c r="M9224">
        <v>776496.71600000001</v>
      </c>
      <c r="N9224">
        <v>5.8999999999999997E-2</v>
      </c>
      <c r="O9224">
        <v>104.265</v>
      </c>
      <c r="P9224">
        <v>1.6299999999999999E-2</v>
      </c>
      <c r="Q9224">
        <v>13066040.812000001</v>
      </c>
      <c r="R9224" t="s">
        <v>333</v>
      </c>
      <c r="T9224" t="s">
        <v>89</v>
      </c>
      <c r="V9224" t="s">
        <v>211</v>
      </c>
      <c r="Y9224" t="s">
        <v>36</v>
      </c>
    </row>
    <row r="9225" spans="1:25" x14ac:dyDescent="0.45">
      <c r="A9225" t="s">
        <v>25</v>
      </c>
      <c r="B9225" t="s">
        <v>741</v>
      </c>
      <c r="C9225">
        <v>55042</v>
      </c>
      <c r="D9225" t="s">
        <v>743</v>
      </c>
      <c r="F9225">
        <v>2017</v>
      </c>
      <c r="G9225">
        <v>5228</v>
      </c>
      <c r="H9225">
        <v>5202.92</v>
      </c>
      <c r="I9225">
        <v>1235293.52</v>
      </c>
      <c r="K9225">
        <v>2.5379999999999998</v>
      </c>
      <c r="L9225">
        <v>1E-3</v>
      </c>
      <c r="M9225">
        <v>502783.924</v>
      </c>
      <c r="N9225">
        <v>5.8999999999999997E-2</v>
      </c>
      <c r="O9225">
        <v>67.978999999999999</v>
      </c>
      <c r="P9225">
        <v>1.6500000000000001E-2</v>
      </c>
      <c r="Q9225">
        <v>8460338.9309999999</v>
      </c>
      <c r="R9225" t="s">
        <v>333</v>
      </c>
      <c r="T9225" t="s">
        <v>89</v>
      </c>
      <c r="V9225" t="s">
        <v>211</v>
      </c>
      <c r="Y9225" t="s">
        <v>36</v>
      </c>
    </row>
    <row r="9226" spans="1:25" x14ac:dyDescent="0.45">
      <c r="A9226" t="s">
        <v>25</v>
      </c>
      <c r="B9226" t="s">
        <v>741</v>
      </c>
      <c r="C9226">
        <v>55042</v>
      </c>
      <c r="D9226" t="s">
        <v>743</v>
      </c>
      <c r="F9226">
        <v>2018</v>
      </c>
      <c r="G9226">
        <v>7792</v>
      </c>
      <c r="H9226">
        <v>7768.41</v>
      </c>
      <c r="I9226">
        <v>1467346.5</v>
      </c>
      <c r="K9226">
        <v>3.94</v>
      </c>
      <c r="L9226">
        <v>1E-3</v>
      </c>
      <c r="M9226">
        <v>780451.29799999995</v>
      </c>
      <c r="N9226">
        <v>5.8999999999999997E-2</v>
      </c>
      <c r="O9226">
        <v>108.608</v>
      </c>
      <c r="P9226">
        <v>1.6799999999999999E-2</v>
      </c>
      <c r="Q9226">
        <v>13132549.014</v>
      </c>
      <c r="R9226" t="s">
        <v>333</v>
      </c>
      <c r="T9226" t="s">
        <v>89</v>
      </c>
      <c r="V9226" t="s">
        <v>211</v>
      </c>
      <c r="Y9226" t="s">
        <v>36</v>
      </c>
    </row>
    <row r="9227" spans="1:25" x14ac:dyDescent="0.45">
      <c r="A9227" t="s">
        <v>25</v>
      </c>
      <c r="B9227" t="s">
        <v>741</v>
      </c>
      <c r="C9227">
        <v>55042</v>
      </c>
      <c r="D9227" t="s">
        <v>743</v>
      </c>
      <c r="F9227">
        <v>2019</v>
      </c>
      <c r="G9227">
        <v>5278</v>
      </c>
      <c r="H9227">
        <v>5218.88</v>
      </c>
      <c r="I9227">
        <v>1139273.02</v>
      </c>
      <c r="K9227">
        <v>2.5489999999999999</v>
      </c>
      <c r="L9227">
        <v>1E-3</v>
      </c>
      <c r="M9227">
        <v>504830.73300000001</v>
      </c>
      <c r="N9227">
        <v>5.8999999999999997E-2</v>
      </c>
      <c r="O9227">
        <v>86.691000000000003</v>
      </c>
      <c r="P9227">
        <v>2.1399999999999999E-2</v>
      </c>
      <c r="Q9227">
        <v>8494726.5020000003</v>
      </c>
      <c r="R9227" t="s">
        <v>333</v>
      </c>
      <c r="T9227" t="s">
        <v>89</v>
      </c>
      <c r="V9227" t="s">
        <v>211</v>
      </c>
      <c r="Y9227" t="s">
        <v>36</v>
      </c>
    </row>
    <row r="9228" spans="1:25" x14ac:dyDescent="0.45">
      <c r="A9228" t="s">
        <v>25</v>
      </c>
      <c r="B9228" t="s">
        <v>741</v>
      </c>
      <c r="C9228">
        <v>55042</v>
      </c>
      <c r="D9228" t="s">
        <v>743</v>
      </c>
      <c r="F9228">
        <v>2020</v>
      </c>
      <c r="G9228">
        <v>4514</v>
      </c>
      <c r="H9228">
        <v>4452.72</v>
      </c>
      <c r="I9228">
        <v>994306.2</v>
      </c>
      <c r="K9228">
        <v>2.0259999999999998</v>
      </c>
      <c r="L9228">
        <v>1E-3</v>
      </c>
      <c r="M9228">
        <v>401374.74200000003</v>
      </c>
      <c r="N9228">
        <v>5.8999999999999997E-2</v>
      </c>
      <c r="O9228">
        <v>67.164000000000001</v>
      </c>
      <c r="P9228">
        <v>2.1000000000000001E-2</v>
      </c>
      <c r="Q9228">
        <v>6753912.4900000002</v>
      </c>
      <c r="R9228" t="s">
        <v>333</v>
      </c>
      <c r="T9228" t="s">
        <v>89</v>
      </c>
      <c r="V9228" t="s">
        <v>211</v>
      </c>
      <c r="Y9228" t="s">
        <v>36</v>
      </c>
    </row>
    <row r="9229" spans="1:25" x14ac:dyDescent="0.45">
      <c r="A9229" t="s">
        <v>25</v>
      </c>
      <c r="B9229" t="s">
        <v>741</v>
      </c>
      <c r="C9229">
        <v>55042</v>
      </c>
      <c r="D9229" t="s">
        <v>743</v>
      </c>
      <c r="F9229">
        <v>2021</v>
      </c>
      <c r="G9229">
        <v>5375</v>
      </c>
      <c r="H9229">
        <v>5333.94</v>
      </c>
      <c r="I9229">
        <v>1172261.6599999999</v>
      </c>
      <c r="K9229">
        <v>2.399</v>
      </c>
      <c r="L9229">
        <v>1E-3</v>
      </c>
      <c r="M9229">
        <v>475299.45500000002</v>
      </c>
      <c r="N9229">
        <v>5.8999999999999997E-2</v>
      </c>
      <c r="O9229">
        <v>82.507000000000005</v>
      </c>
      <c r="P9229">
        <v>2.1100000000000001E-2</v>
      </c>
      <c r="Q9229">
        <v>7997859.2019999996</v>
      </c>
      <c r="R9229" t="s">
        <v>333</v>
      </c>
      <c r="T9229" t="s">
        <v>89</v>
      </c>
      <c r="V9229" t="s">
        <v>211</v>
      </c>
      <c r="Y9229" t="s">
        <v>36</v>
      </c>
    </row>
    <row r="9230" spans="1:25" x14ac:dyDescent="0.45">
      <c r="A9230" t="s">
        <v>25</v>
      </c>
      <c r="B9230" t="s">
        <v>741</v>
      </c>
      <c r="C9230">
        <v>55042</v>
      </c>
      <c r="D9230" t="s">
        <v>743</v>
      </c>
      <c r="F9230">
        <v>2022</v>
      </c>
      <c r="G9230">
        <v>5983</v>
      </c>
      <c r="H9230">
        <v>5934.05</v>
      </c>
      <c r="I9230">
        <v>1303817.6000000001</v>
      </c>
      <c r="K9230">
        <v>2.746</v>
      </c>
      <c r="L9230">
        <v>1E-3</v>
      </c>
      <c r="M9230">
        <v>543861.64899999998</v>
      </c>
      <c r="N9230">
        <v>5.8999999999999997E-2</v>
      </c>
      <c r="O9230">
        <v>84.494</v>
      </c>
      <c r="P9230">
        <v>1.9099999999999999E-2</v>
      </c>
      <c r="Q9230">
        <v>9151504.1319999993</v>
      </c>
      <c r="R9230" t="s">
        <v>333</v>
      </c>
      <c r="T9230" t="s">
        <v>89</v>
      </c>
      <c r="V9230" t="s">
        <v>211</v>
      </c>
      <c r="Y9230" t="s">
        <v>36</v>
      </c>
    </row>
    <row r="9231" spans="1:25" x14ac:dyDescent="0.45">
      <c r="A9231" t="s">
        <v>25</v>
      </c>
      <c r="B9231" t="s">
        <v>741</v>
      </c>
      <c r="C9231">
        <v>55042</v>
      </c>
      <c r="D9231" t="s">
        <v>743</v>
      </c>
      <c r="F9231">
        <v>2023</v>
      </c>
      <c r="G9231">
        <v>5857</v>
      </c>
      <c r="H9231">
        <v>5810.83</v>
      </c>
      <c r="I9231">
        <v>1346333.56</v>
      </c>
      <c r="K9231">
        <v>2.819</v>
      </c>
      <c r="L9231">
        <v>1E-3</v>
      </c>
      <c r="M9231">
        <v>558455.65700000001</v>
      </c>
      <c r="N9231">
        <v>5.8999999999999997E-2</v>
      </c>
      <c r="O9231">
        <v>90.244</v>
      </c>
      <c r="P9231">
        <v>1.9800000000000002E-2</v>
      </c>
      <c r="Q9231">
        <v>9397114.2359999996</v>
      </c>
      <c r="R9231" t="s">
        <v>333</v>
      </c>
      <c r="T9231" t="s">
        <v>89</v>
      </c>
      <c r="V9231" t="s">
        <v>211</v>
      </c>
      <c r="Y9231" t="s">
        <v>36</v>
      </c>
    </row>
    <row r="9232" spans="1:25" x14ac:dyDescent="0.45">
      <c r="A9232" t="s">
        <v>25</v>
      </c>
      <c r="B9232" t="s">
        <v>741</v>
      </c>
      <c r="C9232">
        <v>55042</v>
      </c>
      <c r="D9232" t="s">
        <v>743</v>
      </c>
      <c r="F9232">
        <v>2024</v>
      </c>
      <c r="G9232">
        <v>2315</v>
      </c>
      <c r="H9232">
        <v>2277.02</v>
      </c>
      <c r="I9232">
        <v>533543.82999999996</v>
      </c>
      <c r="K9232">
        <v>1.129</v>
      </c>
      <c r="L9232">
        <v>1E-3</v>
      </c>
      <c r="M9232">
        <v>223625.505</v>
      </c>
      <c r="N9232">
        <v>5.8999999999999997E-2</v>
      </c>
      <c r="O9232">
        <v>38.585999999999999</v>
      </c>
      <c r="P9232">
        <v>2.3099999999999999E-2</v>
      </c>
      <c r="Q9232">
        <v>3762910.2069999999</v>
      </c>
      <c r="R9232" t="s">
        <v>333</v>
      </c>
      <c r="T9232" t="s">
        <v>89</v>
      </c>
      <c r="V9232" t="s">
        <v>211</v>
      </c>
      <c r="Y9232" t="s">
        <v>36</v>
      </c>
    </row>
    <row r="9233" spans="1:25" x14ac:dyDescent="0.45">
      <c r="A9233" t="s">
        <v>475</v>
      </c>
      <c r="B9233" t="s">
        <v>744</v>
      </c>
      <c r="C9233">
        <v>55048</v>
      </c>
      <c r="D9233">
        <v>1</v>
      </c>
      <c r="F9233">
        <v>2009</v>
      </c>
      <c r="G9233">
        <v>7869</v>
      </c>
      <c r="H9233">
        <v>7859.32</v>
      </c>
      <c r="I9233">
        <v>1565824.68</v>
      </c>
      <c r="K9233">
        <v>3.3820000000000001</v>
      </c>
      <c r="L9233">
        <v>1E-3</v>
      </c>
      <c r="M9233">
        <v>671541.29299999995</v>
      </c>
      <c r="N9233">
        <v>5.8999999999999997E-2</v>
      </c>
      <c r="O9233">
        <v>54.402999999999999</v>
      </c>
      <c r="P9233">
        <v>1.03E-2</v>
      </c>
      <c r="Q9233">
        <v>11300032.130000001</v>
      </c>
      <c r="R9233" t="s">
        <v>333</v>
      </c>
      <c r="T9233" t="s">
        <v>89</v>
      </c>
      <c r="V9233" t="s">
        <v>211</v>
      </c>
      <c r="Y9233" t="s">
        <v>36</v>
      </c>
    </row>
    <row r="9234" spans="1:25" x14ac:dyDescent="0.45">
      <c r="A9234" t="s">
        <v>475</v>
      </c>
      <c r="B9234" t="s">
        <v>744</v>
      </c>
      <c r="C9234">
        <v>55048</v>
      </c>
      <c r="D9234">
        <v>1</v>
      </c>
      <c r="F9234">
        <v>2010</v>
      </c>
      <c r="G9234">
        <v>5768</v>
      </c>
      <c r="H9234">
        <v>5734.29</v>
      </c>
      <c r="I9234">
        <v>1127051.96</v>
      </c>
      <c r="K9234">
        <v>2.4369999999999998</v>
      </c>
      <c r="L9234">
        <v>1E-3</v>
      </c>
      <c r="M9234">
        <v>482242.04499999998</v>
      </c>
      <c r="N9234">
        <v>5.8999999999999997E-2</v>
      </c>
      <c r="O9234">
        <v>43.017000000000003</v>
      </c>
      <c r="P9234">
        <v>1.35E-2</v>
      </c>
      <c r="Q9234">
        <v>8114624.358</v>
      </c>
      <c r="R9234" t="s">
        <v>333</v>
      </c>
      <c r="T9234" t="s">
        <v>89</v>
      </c>
      <c r="V9234" t="s">
        <v>211</v>
      </c>
      <c r="Y9234" t="s">
        <v>36</v>
      </c>
    </row>
    <row r="9235" spans="1:25" x14ac:dyDescent="0.45">
      <c r="A9235" t="s">
        <v>475</v>
      </c>
      <c r="B9235" t="s">
        <v>744</v>
      </c>
      <c r="C9235">
        <v>55048</v>
      </c>
      <c r="D9235">
        <v>1</v>
      </c>
      <c r="F9235">
        <v>2011</v>
      </c>
      <c r="G9235">
        <v>8044</v>
      </c>
      <c r="H9235">
        <v>8029.44</v>
      </c>
      <c r="I9235">
        <v>1617937.93</v>
      </c>
      <c r="K9235">
        <v>3.488</v>
      </c>
      <c r="L9235">
        <v>1E-3</v>
      </c>
      <c r="M9235">
        <v>690929.50100000005</v>
      </c>
      <c r="N9235">
        <v>5.8999999999999997E-2</v>
      </c>
      <c r="O9235">
        <v>62.152000000000001</v>
      </c>
      <c r="P9235">
        <v>1.18E-2</v>
      </c>
      <c r="Q9235">
        <v>11626280.33</v>
      </c>
      <c r="R9235" t="s">
        <v>333</v>
      </c>
      <c r="T9235" t="s">
        <v>89</v>
      </c>
      <c r="V9235" t="s">
        <v>211</v>
      </c>
      <c r="Y9235" t="s">
        <v>36</v>
      </c>
    </row>
    <row r="9236" spans="1:25" x14ac:dyDescent="0.45">
      <c r="A9236" t="s">
        <v>475</v>
      </c>
      <c r="B9236" t="s">
        <v>744</v>
      </c>
      <c r="C9236">
        <v>55048</v>
      </c>
      <c r="D9236">
        <v>1</v>
      </c>
      <c r="F9236">
        <v>2012</v>
      </c>
      <c r="G9236">
        <v>7515</v>
      </c>
      <c r="H9236">
        <v>7500.7</v>
      </c>
      <c r="I9236">
        <v>1650023.56</v>
      </c>
      <c r="K9236">
        <v>3.51</v>
      </c>
      <c r="L9236">
        <v>1E-3</v>
      </c>
      <c r="M9236">
        <v>695232.245</v>
      </c>
      <c r="N9236">
        <v>5.8999999999999997E-2</v>
      </c>
      <c r="O9236">
        <v>62.613</v>
      </c>
      <c r="P9236">
        <v>1.2E-2</v>
      </c>
      <c r="Q9236">
        <v>11698637.309</v>
      </c>
      <c r="R9236" t="s">
        <v>333</v>
      </c>
      <c r="T9236" t="s">
        <v>89</v>
      </c>
      <c r="V9236" t="s">
        <v>211</v>
      </c>
      <c r="Y9236" t="s">
        <v>36</v>
      </c>
    </row>
    <row r="9237" spans="1:25" x14ac:dyDescent="0.45">
      <c r="A9237" t="s">
        <v>475</v>
      </c>
      <c r="B9237" t="s">
        <v>744</v>
      </c>
      <c r="C9237">
        <v>55048</v>
      </c>
      <c r="D9237">
        <v>1</v>
      </c>
      <c r="F9237">
        <v>2013</v>
      </c>
      <c r="G9237">
        <v>6018</v>
      </c>
      <c r="H9237">
        <v>5963.1</v>
      </c>
      <c r="I9237">
        <v>1250213.25</v>
      </c>
      <c r="K9237">
        <v>2.6960000000000002</v>
      </c>
      <c r="L9237">
        <v>1E-3</v>
      </c>
      <c r="M9237">
        <v>534011.152</v>
      </c>
      <c r="N9237">
        <v>5.8999999999999997E-2</v>
      </c>
      <c r="O9237">
        <v>54.613999999999997</v>
      </c>
      <c r="P9237">
        <v>1.6899999999999998E-2</v>
      </c>
      <c r="Q9237">
        <v>8985836.5639999993</v>
      </c>
      <c r="R9237" t="s">
        <v>333</v>
      </c>
      <c r="T9237" t="s">
        <v>89</v>
      </c>
      <c r="V9237" t="s">
        <v>211</v>
      </c>
      <c r="Y9237" t="s">
        <v>36</v>
      </c>
    </row>
    <row r="9238" spans="1:25" x14ac:dyDescent="0.45">
      <c r="A9238" t="s">
        <v>475</v>
      </c>
      <c r="B9238" t="s">
        <v>744</v>
      </c>
      <c r="C9238">
        <v>55048</v>
      </c>
      <c r="D9238">
        <v>1</v>
      </c>
      <c r="F9238">
        <v>2014</v>
      </c>
      <c r="G9238">
        <v>7230</v>
      </c>
      <c r="H9238">
        <v>7148.95</v>
      </c>
      <c r="I9238">
        <v>1490258.15</v>
      </c>
      <c r="K9238">
        <v>3.21</v>
      </c>
      <c r="L9238">
        <v>1E-3</v>
      </c>
      <c r="M9238">
        <v>635890.22499999998</v>
      </c>
      <c r="N9238">
        <v>5.8999999999999997E-2</v>
      </c>
      <c r="O9238">
        <v>64.248999999999995</v>
      </c>
      <c r="P9238">
        <v>1.6799999999999999E-2</v>
      </c>
      <c r="Q9238">
        <v>10700134.838</v>
      </c>
      <c r="R9238" t="s">
        <v>333</v>
      </c>
      <c r="T9238" t="s">
        <v>89</v>
      </c>
      <c r="V9238" t="s">
        <v>211</v>
      </c>
      <c r="Y9238" t="s">
        <v>36</v>
      </c>
    </row>
    <row r="9239" spans="1:25" x14ac:dyDescent="0.45">
      <c r="A9239" t="s">
        <v>475</v>
      </c>
      <c r="B9239" t="s">
        <v>744</v>
      </c>
      <c r="C9239">
        <v>55048</v>
      </c>
      <c r="D9239">
        <v>1</v>
      </c>
      <c r="F9239">
        <v>2015</v>
      </c>
      <c r="G9239">
        <v>6625</v>
      </c>
      <c r="H9239">
        <v>6541.37</v>
      </c>
      <c r="I9239">
        <v>1390028.44</v>
      </c>
      <c r="K9239">
        <v>2.988</v>
      </c>
      <c r="L9239">
        <v>1E-3</v>
      </c>
      <c r="M9239">
        <v>591887.21200000006</v>
      </c>
      <c r="N9239">
        <v>5.8999999999999997E-2</v>
      </c>
      <c r="O9239">
        <v>63.32</v>
      </c>
      <c r="P9239">
        <v>1.8499999999999999E-2</v>
      </c>
      <c r="Q9239">
        <v>9959686.0460000001</v>
      </c>
      <c r="R9239" t="s">
        <v>333</v>
      </c>
      <c r="T9239" t="s">
        <v>89</v>
      </c>
      <c r="V9239" t="s">
        <v>211</v>
      </c>
      <c r="Y9239" t="s">
        <v>36</v>
      </c>
    </row>
    <row r="9240" spans="1:25" x14ac:dyDescent="0.45">
      <c r="A9240" t="s">
        <v>475</v>
      </c>
      <c r="B9240" t="s">
        <v>744</v>
      </c>
      <c r="C9240">
        <v>55048</v>
      </c>
      <c r="D9240">
        <v>1</v>
      </c>
      <c r="F9240">
        <v>2016</v>
      </c>
      <c r="G9240">
        <v>5473</v>
      </c>
      <c r="H9240">
        <v>5397.49</v>
      </c>
      <c r="I9240">
        <v>1163525.73</v>
      </c>
      <c r="K9240">
        <v>2.4980000000000002</v>
      </c>
      <c r="L9240">
        <v>1E-3</v>
      </c>
      <c r="M9240">
        <v>494723.74900000001</v>
      </c>
      <c r="N9240">
        <v>5.8999999999999997E-2</v>
      </c>
      <c r="O9240">
        <v>53.972000000000001</v>
      </c>
      <c r="P9240">
        <v>0.02</v>
      </c>
      <c r="Q9240">
        <v>8324708.4950000001</v>
      </c>
      <c r="R9240" t="s">
        <v>333</v>
      </c>
      <c r="T9240" t="s">
        <v>89</v>
      </c>
      <c r="V9240" t="s">
        <v>211</v>
      </c>
      <c r="Y9240" t="s">
        <v>36</v>
      </c>
    </row>
    <row r="9241" spans="1:25" x14ac:dyDescent="0.45">
      <c r="A9241" t="s">
        <v>475</v>
      </c>
      <c r="B9241" t="s">
        <v>744</v>
      </c>
      <c r="C9241">
        <v>55048</v>
      </c>
      <c r="D9241">
        <v>1</v>
      </c>
      <c r="F9241">
        <v>2017</v>
      </c>
      <c r="G9241">
        <v>5821</v>
      </c>
      <c r="H9241">
        <v>5741.34</v>
      </c>
      <c r="I9241">
        <v>1334596.74</v>
      </c>
      <c r="K9241">
        <v>2.802</v>
      </c>
      <c r="L9241">
        <v>1E-3</v>
      </c>
      <c r="M9241">
        <v>555110.08900000004</v>
      </c>
      <c r="N9241">
        <v>5.8999999999999997E-2</v>
      </c>
      <c r="O9241">
        <v>52.959000000000003</v>
      </c>
      <c r="P9241">
        <v>1.7399999999999999E-2</v>
      </c>
      <c r="Q9241">
        <v>9340820.9379999992</v>
      </c>
      <c r="R9241" t="s">
        <v>333</v>
      </c>
      <c r="T9241" t="s">
        <v>89</v>
      </c>
      <c r="V9241" t="s">
        <v>211</v>
      </c>
      <c r="Y9241" t="s">
        <v>36</v>
      </c>
    </row>
    <row r="9242" spans="1:25" x14ac:dyDescent="0.45">
      <c r="A9242" t="s">
        <v>475</v>
      </c>
      <c r="B9242" t="s">
        <v>744</v>
      </c>
      <c r="C9242">
        <v>55048</v>
      </c>
      <c r="D9242">
        <v>1</v>
      </c>
      <c r="F9242">
        <v>2018</v>
      </c>
      <c r="G9242">
        <v>6826</v>
      </c>
      <c r="H9242">
        <v>6754.93</v>
      </c>
      <c r="I9242">
        <v>1599359.41</v>
      </c>
      <c r="K9242">
        <v>3.35</v>
      </c>
      <c r="L9242">
        <v>1E-3</v>
      </c>
      <c r="M9242">
        <v>663515.61499999999</v>
      </c>
      <c r="N9242">
        <v>5.8999999999999997E-2</v>
      </c>
      <c r="O9242">
        <v>59.405999999999999</v>
      </c>
      <c r="P9242">
        <v>1.5100000000000001E-2</v>
      </c>
      <c r="Q9242">
        <v>11164980.566</v>
      </c>
      <c r="R9242" t="s">
        <v>333</v>
      </c>
      <c r="T9242" t="s">
        <v>89</v>
      </c>
      <c r="V9242" t="s">
        <v>211</v>
      </c>
      <c r="Y9242" t="s">
        <v>36</v>
      </c>
    </row>
    <row r="9243" spans="1:25" x14ac:dyDescent="0.45">
      <c r="A9243" t="s">
        <v>475</v>
      </c>
      <c r="B9243" t="s">
        <v>744</v>
      </c>
      <c r="C9243">
        <v>55048</v>
      </c>
      <c r="D9243">
        <v>1</v>
      </c>
      <c r="F9243">
        <v>2019</v>
      </c>
      <c r="G9243">
        <v>5166</v>
      </c>
      <c r="H9243">
        <v>5089.05</v>
      </c>
      <c r="I9243">
        <v>1169865.52</v>
      </c>
      <c r="K9243">
        <v>2.4670000000000001</v>
      </c>
      <c r="L9243">
        <v>1E-3</v>
      </c>
      <c r="M9243">
        <v>488676.07799999998</v>
      </c>
      <c r="N9243">
        <v>5.8999999999999997E-2</v>
      </c>
      <c r="O9243">
        <v>45.142000000000003</v>
      </c>
      <c r="P9243">
        <v>1.7100000000000001E-2</v>
      </c>
      <c r="Q9243">
        <v>8222905.8810000001</v>
      </c>
      <c r="R9243" t="s">
        <v>333</v>
      </c>
      <c r="T9243" t="s">
        <v>89</v>
      </c>
      <c r="V9243" t="s">
        <v>211</v>
      </c>
      <c r="Y9243" t="s">
        <v>36</v>
      </c>
    </row>
    <row r="9244" spans="1:25" x14ac:dyDescent="0.45">
      <c r="A9244" t="s">
        <v>475</v>
      </c>
      <c r="B9244" t="s">
        <v>744</v>
      </c>
      <c r="C9244">
        <v>55048</v>
      </c>
      <c r="D9244">
        <v>1</v>
      </c>
      <c r="F9244">
        <v>2020</v>
      </c>
      <c r="G9244">
        <v>6848</v>
      </c>
      <c r="H9244">
        <v>6814.08</v>
      </c>
      <c r="I9244">
        <v>1633464.28</v>
      </c>
      <c r="K9244">
        <v>3.407</v>
      </c>
      <c r="L9244">
        <v>1E-3</v>
      </c>
      <c r="M9244">
        <v>674833.26899999997</v>
      </c>
      <c r="N9244">
        <v>5.8999999999999997E-2</v>
      </c>
      <c r="O9244">
        <v>54.042000000000002</v>
      </c>
      <c r="P9244">
        <v>1.15E-2</v>
      </c>
      <c r="Q9244">
        <v>11355303.976</v>
      </c>
      <c r="R9244" t="s">
        <v>333</v>
      </c>
      <c r="T9244" t="s">
        <v>89</v>
      </c>
      <c r="V9244" t="s">
        <v>211</v>
      </c>
      <c r="Y9244" t="s">
        <v>36</v>
      </c>
    </row>
    <row r="9245" spans="1:25" x14ac:dyDescent="0.45">
      <c r="A9245" t="s">
        <v>475</v>
      </c>
      <c r="B9245" t="s">
        <v>744</v>
      </c>
      <c r="C9245">
        <v>55048</v>
      </c>
      <c r="D9245">
        <v>1</v>
      </c>
      <c r="F9245">
        <v>2021</v>
      </c>
      <c r="G9245">
        <v>6506</v>
      </c>
      <c r="H9245">
        <v>6439.03</v>
      </c>
      <c r="I9245">
        <v>1545144.39</v>
      </c>
      <c r="K9245">
        <v>3.2370000000000001</v>
      </c>
      <c r="L9245">
        <v>1E-3</v>
      </c>
      <c r="M9245">
        <v>641234.67200000002</v>
      </c>
      <c r="N9245">
        <v>5.8999999999999997E-2</v>
      </c>
      <c r="O9245">
        <v>53.173999999999999</v>
      </c>
      <c r="P9245">
        <v>1.2500000000000001E-2</v>
      </c>
      <c r="Q9245">
        <v>10790040.535</v>
      </c>
      <c r="R9245" t="s">
        <v>333</v>
      </c>
      <c r="T9245" t="s">
        <v>89</v>
      </c>
      <c r="V9245" t="s">
        <v>211</v>
      </c>
      <c r="Y9245" t="s">
        <v>36</v>
      </c>
    </row>
    <row r="9246" spans="1:25" x14ac:dyDescent="0.45">
      <c r="A9246" t="s">
        <v>475</v>
      </c>
      <c r="B9246" t="s">
        <v>744</v>
      </c>
      <c r="C9246">
        <v>55048</v>
      </c>
      <c r="D9246">
        <v>1</v>
      </c>
      <c r="F9246">
        <v>2022</v>
      </c>
      <c r="G9246">
        <v>4686</v>
      </c>
      <c r="H9246">
        <v>4622.6000000000004</v>
      </c>
      <c r="I9246">
        <v>1089021.8600000001</v>
      </c>
      <c r="K9246">
        <v>2.254</v>
      </c>
      <c r="L9246">
        <v>1E-3</v>
      </c>
      <c r="M9246">
        <v>446483.64299999998</v>
      </c>
      <c r="N9246">
        <v>5.8999999999999997E-2</v>
      </c>
      <c r="O9246">
        <v>38.11</v>
      </c>
      <c r="P9246">
        <v>1.44E-2</v>
      </c>
      <c r="Q9246">
        <v>7513015.0089999996</v>
      </c>
      <c r="R9246" t="s">
        <v>333</v>
      </c>
      <c r="T9246" t="s">
        <v>89</v>
      </c>
      <c r="V9246" t="s">
        <v>211</v>
      </c>
      <c r="Y9246" t="s">
        <v>36</v>
      </c>
    </row>
    <row r="9247" spans="1:25" x14ac:dyDescent="0.45">
      <c r="A9247" t="s">
        <v>475</v>
      </c>
      <c r="B9247" t="s">
        <v>744</v>
      </c>
      <c r="C9247">
        <v>55048</v>
      </c>
      <c r="D9247">
        <v>1</v>
      </c>
      <c r="F9247">
        <v>2023</v>
      </c>
      <c r="G9247">
        <v>6894</v>
      </c>
      <c r="H9247">
        <v>6828.58</v>
      </c>
      <c r="I9247">
        <v>1694673.89</v>
      </c>
      <c r="K9247">
        <v>3.5049999999999999</v>
      </c>
      <c r="L9247">
        <v>1E-3</v>
      </c>
      <c r="M9247">
        <v>694375.79399999999</v>
      </c>
      <c r="N9247">
        <v>5.8999999999999997E-2</v>
      </c>
      <c r="O9247">
        <v>58.170999999999999</v>
      </c>
      <c r="P9247">
        <v>1.24E-2</v>
      </c>
      <c r="Q9247">
        <v>11684181.423</v>
      </c>
      <c r="R9247" t="s">
        <v>333</v>
      </c>
      <c r="T9247" t="s">
        <v>89</v>
      </c>
      <c r="V9247" t="s">
        <v>211</v>
      </c>
      <c r="Y9247" t="s">
        <v>36</v>
      </c>
    </row>
    <row r="9248" spans="1:25" x14ac:dyDescent="0.45">
      <c r="A9248" t="s">
        <v>475</v>
      </c>
      <c r="B9248" t="s">
        <v>744</v>
      </c>
      <c r="C9248">
        <v>55048</v>
      </c>
      <c r="D9248">
        <v>1</v>
      </c>
      <c r="F9248">
        <v>2024</v>
      </c>
      <c r="G9248">
        <v>3003</v>
      </c>
      <c r="H9248">
        <v>2982.85</v>
      </c>
      <c r="I9248">
        <v>740432.14</v>
      </c>
      <c r="K9248">
        <v>1.538</v>
      </c>
      <c r="L9248">
        <v>1E-3</v>
      </c>
      <c r="M9248">
        <v>304735.11</v>
      </c>
      <c r="N9248">
        <v>5.8999999999999997E-2</v>
      </c>
      <c r="O9248">
        <v>26.940999999999999</v>
      </c>
      <c r="P9248">
        <v>1.37E-2</v>
      </c>
      <c r="Q9248">
        <v>5127809.2460000003</v>
      </c>
      <c r="R9248" t="s">
        <v>333</v>
      </c>
      <c r="T9248" t="s">
        <v>89</v>
      </c>
      <c r="V9248" t="s">
        <v>211</v>
      </c>
      <c r="Y9248" t="s">
        <v>36</v>
      </c>
    </row>
    <row r="9249" spans="1:25" x14ac:dyDescent="0.45">
      <c r="A9249" t="s">
        <v>133</v>
      </c>
      <c r="B9249" t="s">
        <v>745</v>
      </c>
      <c r="C9249">
        <v>55068</v>
      </c>
      <c r="D9249">
        <v>1</v>
      </c>
      <c r="F9249">
        <v>2009</v>
      </c>
      <c r="G9249">
        <v>6392</v>
      </c>
      <c r="H9249">
        <v>6184.21</v>
      </c>
      <c r="I9249">
        <v>736872.83</v>
      </c>
      <c r="K9249">
        <v>2.5409999999999999</v>
      </c>
      <c r="L9249">
        <v>1E-3</v>
      </c>
      <c r="M9249">
        <v>503291.44699999999</v>
      </c>
      <c r="N9249">
        <v>5.8999999999999997E-2</v>
      </c>
      <c r="O9249">
        <v>59.814</v>
      </c>
      <c r="P9249">
        <v>2.24E-2</v>
      </c>
      <c r="Q9249">
        <v>8468849.4570000004</v>
      </c>
      <c r="R9249" t="s">
        <v>333</v>
      </c>
      <c r="T9249" t="s">
        <v>89</v>
      </c>
      <c r="V9249" t="s">
        <v>228</v>
      </c>
      <c r="Y9249" t="s">
        <v>135</v>
      </c>
    </row>
    <row r="9250" spans="1:25" x14ac:dyDescent="0.45">
      <c r="A9250" t="s">
        <v>133</v>
      </c>
      <c r="B9250" t="s">
        <v>745</v>
      </c>
      <c r="C9250">
        <v>55068</v>
      </c>
      <c r="D9250">
        <v>1</v>
      </c>
      <c r="F9250">
        <v>2010</v>
      </c>
      <c r="G9250">
        <v>7274</v>
      </c>
      <c r="H9250">
        <v>7148.15</v>
      </c>
      <c r="I9250">
        <v>826408.48</v>
      </c>
      <c r="K9250">
        <v>2.8839999999999999</v>
      </c>
      <c r="L9250">
        <v>1E-3</v>
      </c>
      <c r="M9250">
        <v>571349.31299999997</v>
      </c>
      <c r="N9250">
        <v>5.8999999999999997E-2</v>
      </c>
      <c r="O9250">
        <v>60.256</v>
      </c>
      <c r="P9250">
        <v>1.6400000000000001E-2</v>
      </c>
      <c r="Q9250">
        <v>9614094.0510000009</v>
      </c>
      <c r="R9250" t="s">
        <v>333</v>
      </c>
      <c r="T9250" t="s">
        <v>89</v>
      </c>
      <c r="V9250" t="s">
        <v>228</v>
      </c>
      <c r="Y9250" t="s">
        <v>135</v>
      </c>
    </row>
    <row r="9251" spans="1:25" x14ac:dyDescent="0.45">
      <c r="A9251" t="s">
        <v>133</v>
      </c>
      <c r="B9251" t="s">
        <v>745</v>
      </c>
      <c r="C9251">
        <v>55068</v>
      </c>
      <c r="D9251">
        <v>1</v>
      </c>
      <c r="F9251">
        <v>2011</v>
      </c>
      <c r="G9251">
        <v>5261</v>
      </c>
      <c r="H9251">
        <v>5156.55</v>
      </c>
      <c r="I9251">
        <v>552390.62</v>
      </c>
      <c r="K9251">
        <v>1.988</v>
      </c>
      <c r="L9251">
        <v>1E-3</v>
      </c>
      <c r="M9251">
        <v>393788.81300000002</v>
      </c>
      <c r="N9251">
        <v>5.8999999999999997E-2</v>
      </c>
      <c r="O9251">
        <v>43.174999999999997</v>
      </c>
      <c r="P9251">
        <v>1.7600000000000001E-2</v>
      </c>
      <c r="Q9251">
        <v>6626315.2050000001</v>
      </c>
      <c r="R9251" t="s">
        <v>333</v>
      </c>
      <c r="T9251" t="s">
        <v>89</v>
      </c>
      <c r="V9251" t="s">
        <v>228</v>
      </c>
      <c r="Y9251" t="s">
        <v>135</v>
      </c>
    </row>
    <row r="9252" spans="1:25" x14ac:dyDescent="0.45">
      <c r="A9252" t="s">
        <v>133</v>
      </c>
      <c r="B9252" t="s">
        <v>745</v>
      </c>
      <c r="C9252">
        <v>55068</v>
      </c>
      <c r="D9252">
        <v>1</v>
      </c>
      <c r="F9252">
        <v>2012</v>
      </c>
      <c r="G9252">
        <v>3661</v>
      </c>
      <c r="H9252">
        <v>3542.33</v>
      </c>
      <c r="I9252">
        <v>396626.89</v>
      </c>
      <c r="K9252">
        <v>1.3959999999999999</v>
      </c>
      <c r="L9252">
        <v>1E-3</v>
      </c>
      <c r="M9252">
        <v>276484.50300000003</v>
      </c>
      <c r="N9252">
        <v>5.8999999999999997E-2</v>
      </c>
      <c r="O9252">
        <v>35.427</v>
      </c>
      <c r="P9252">
        <v>2.3400000000000001E-2</v>
      </c>
      <c r="Q9252">
        <v>4652407.1890000002</v>
      </c>
      <c r="R9252" t="s">
        <v>333</v>
      </c>
      <c r="T9252" t="s">
        <v>89</v>
      </c>
      <c r="V9252" t="s">
        <v>228</v>
      </c>
      <c r="Y9252" t="s">
        <v>135</v>
      </c>
    </row>
    <row r="9253" spans="1:25" x14ac:dyDescent="0.45">
      <c r="A9253" t="s">
        <v>133</v>
      </c>
      <c r="B9253" t="s">
        <v>745</v>
      </c>
      <c r="C9253">
        <v>55068</v>
      </c>
      <c r="D9253">
        <v>1</v>
      </c>
      <c r="F9253">
        <v>2013</v>
      </c>
      <c r="G9253">
        <v>1147</v>
      </c>
      <c r="H9253">
        <v>1080.3599999999999</v>
      </c>
      <c r="I9253">
        <v>111539.85</v>
      </c>
      <c r="K9253">
        <v>0.40699999999999997</v>
      </c>
      <c r="L9253">
        <v>1E-3</v>
      </c>
      <c r="M9253">
        <v>80590.841</v>
      </c>
      <c r="N9253">
        <v>5.8999999999999997E-2</v>
      </c>
      <c r="O9253">
        <v>14.499000000000001</v>
      </c>
      <c r="P9253">
        <v>3.7600000000000001E-2</v>
      </c>
      <c r="Q9253">
        <v>1356075.5419999999</v>
      </c>
      <c r="R9253" t="s">
        <v>333</v>
      </c>
      <c r="T9253" t="s">
        <v>89</v>
      </c>
      <c r="V9253" t="s">
        <v>228</v>
      </c>
      <c r="Y9253" t="s">
        <v>135</v>
      </c>
    </row>
    <row r="9254" spans="1:25" x14ac:dyDescent="0.45">
      <c r="A9254" t="s">
        <v>133</v>
      </c>
      <c r="B9254" t="s">
        <v>745</v>
      </c>
      <c r="C9254">
        <v>55068</v>
      </c>
      <c r="D9254">
        <v>1</v>
      </c>
      <c r="F9254">
        <v>2014</v>
      </c>
      <c r="G9254">
        <v>3338</v>
      </c>
      <c r="H9254">
        <v>3276.13</v>
      </c>
      <c r="I9254">
        <v>400554.92</v>
      </c>
      <c r="K9254">
        <v>1.391</v>
      </c>
      <c r="L9254">
        <v>1E-3</v>
      </c>
      <c r="M9254">
        <v>275474.51</v>
      </c>
      <c r="N9254">
        <v>5.8900000000000001E-2</v>
      </c>
      <c r="O9254">
        <v>31.19</v>
      </c>
      <c r="P9254">
        <v>1.8800000000000001E-2</v>
      </c>
      <c r="Q9254">
        <v>4635400.6239999998</v>
      </c>
      <c r="R9254" t="s">
        <v>333</v>
      </c>
      <c r="T9254" t="s">
        <v>89</v>
      </c>
      <c r="V9254" t="s">
        <v>228</v>
      </c>
      <c r="Y9254" t="s">
        <v>135</v>
      </c>
    </row>
    <row r="9255" spans="1:25" x14ac:dyDescent="0.45">
      <c r="A9255" t="s">
        <v>133</v>
      </c>
      <c r="B9255" t="s">
        <v>745</v>
      </c>
      <c r="C9255">
        <v>55068</v>
      </c>
      <c r="D9255">
        <v>1</v>
      </c>
      <c r="F9255">
        <v>2015</v>
      </c>
      <c r="G9255">
        <v>977</v>
      </c>
      <c r="H9255">
        <v>913.23</v>
      </c>
      <c r="I9255">
        <v>103887.54</v>
      </c>
      <c r="K9255">
        <v>0.36099999999999999</v>
      </c>
      <c r="L9255">
        <v>1E-3</v>
      </c>
      <c r="M9255">
        <v>71416.366999999998</v>
      </c>
      <c r="N9255">
        <v>5.91E-2</v>
      </c>
      <c r="O9255">
        <v>12.923</v>
      </c>
      <c r="P9255">
        <v>3.9199999999999999E-2</v>
      </c>
      <c r="Q9255">
        <v>1201696.7779999999</v>
      </c>
      <c r="R9255" t="s">
        <v>333</v>
      </c>
      <c r="T9255" t="s">
        <v>89</v>
      </c>
      <c r="V9255" t="s">
        <v>228</v>
      </c>
      <c r="Y9255" t="s">
        <v>135</v>
      </c>
    </row>
    <row r="9256" spans="1:25" x14ac:dyDescent="0.45">
      <c r="A9256" t="s">
        <v>133</v>
      </c>
      <c r="B9256" t="s">
        <v>745</v>
      </c>
      <c r="C9256">
        <v>55068</v>
      </c>
      <c r="D9256">
        <v>1</v>
      </c>
      <c r="F9256">
        <v>2016</v>
      </c>
      <c r="G9256">
        <v>2107</v>
      </c>
      <c r="H9256">
        <v>1994.11</v>
      </c>
      <c r="I9256">
        <v>200631.24</v>
      </c>
      <c r="K9256">
        <v>0.73799999999999999</v>
      </c>
      <c r="L9256">
        <v>1E-3</v>
      </c>
      <c r="M9256">
        <v>146098.50099999999</v>
      </c>
      <c r="N9256">
        <v>5.8999999999999997E-2</v>
      </c>
      <c r="O9256">
        <v>22.122</v>
      </c>
      <c r="P9256">
        <v>2.8299999999999999E-2</v>
      </c>
      <c r="Q9256">
        <v>2458307.5499999998</v>
      </c>
      <c r="R9256" t="s">
        <v>333</v>
      </c>
      <c r="T9256" t="s">
        <v>89</v>
      </c>
      <c r="V9256" t="s">
        <v>228</v>
      </c>
      <c r="Y9256" t="s">
        <v>135</v>
      </c>
    </row>
    <row r="9257" spans="1:25" x14ac:dyDescent="0.45">
      <c r="A9257" t="s">
        <v>133</v>
      </c>
      <c r="B9257" t="s">
        <v>745</v>
      </c>
      <c r="C9257">
        <v>55068</v>
      </c>
      <c r="D9257">
        <v>1</v>
      </c>
      <c r="F9257">
        <v>2017</v>
      </c>
      <c r="G9257">
        <v>1156</v>
      </c>
      <c r="H9257">
        <v>1078.31</v>
      </c>
      <c r="I9257">
        <v>114561.31</v>
      </c>
      <c r="K9257">
        <v>0.40899999999999997</v>
      </c>
      <c r="L9257">
        <v>1E-3</v>
      </c>
      <c r="M9257">
        <v>81074.907000000007</v>
      </c>
      <c r="N9257">
        <v>5.8999999999999997E-2</v>
      </c>
      <c r="O9257">
        <v>12.157</v>
      </c>
      <c r="P9257">
        <v>2.7699999999999999E-2</v>
      </c>
      <c r="Q9257">
        <v>1364243.399</v>
      </c>
      <c r="R9257" t="s">
        <v>333</v>
      </c>
      <c r="T9257" t="s">
        <v>89</v>
      </c>
      <c r="V9257" t="s">
        <v>228</v>
      </c>
      <c r="Y9257" t="s">
        <v>135</v>
      </c>
    </row>
    <row r="9258" spans="1:25" x14ac:dyDescent="0.45">
      <c r="A9258" t="s">
        <v>133</v>
      </c>
      <c r="B9258" t="s">
        <v>745</v>
      </c>
      <c r="C9258">
        <v>55068</v>
      </c>
      <c r="D9258">
        <v>1</v>
      </c>
      <c r="F9258">
        <v>2018</v>
      </c>
      <c r="G9258">
        <v>812</v>
      </c>
      <c r="H9258">
        <v>744.72</v>
      </c>
      <c r="I9258">
        <v>80779.740000000005</v>
      </c>
      <c r="K9258">
        <v>0.28699999999999998</v>
      </c>
      <c r="L9258">
        <v>1E-3</v>
      </c>
      <c r="M9258">
        <v>56889.826000000001</v>
      </c>
      <c r="N9258">
        <v>5.8999999999999997E-2</v>
      </c>
      <c r="O9258">
        <v>10.436</v>
      </c>
      <c r="P9258">
        <v>3.5799999999999998E-2</v>
      </c>
      <c r="Q9258">
        <v>957251.91899999999</v>
      </c>
      <c r="R9258" t="s">
        <v>333</v>
      </c>
      <c r="T9258" t="s">
        <v>89</v>
      </c>
      <c r="V9258" t="s">
        <v>228</v>
      </c>
      <c r="Y9258" t="s">
        <v>135</v>
      </c>
    </row>
    <row r="9259" spans="1:25" x14ac:dyDescent="0.45">
      <c r="A9259" t="s">
        <v>133</v>
      </c>
      <c r="B9259" t="s">
        <v>745</v>
      </c>
      <c r="C9259">
        <v>55068</v>
      </c>
      <c r="D9259">
        <v>1</v>
      </c>
      <c r="F9259">
        <v>2019</v>
      </c>
      <c r="G9259">
        <v>838</v>
      </c>
      <c r="H9259">
        <v>761.38</v>
      </c>
      <c r="I9259">
        <v>71722.05</v>
      </c>
      <c r="K9259">
        <v>0.26700000000000002</v>
      </c>
      <c r="L9259">
        <v>1E-3</v>
      </c>
      <c r="M9259">
        <v>52962.500999999997</v>
      </c>
      <c r="N9259">
        <v>5.8999999999999997E-2</v>
      </c>
      <c r="O9259">
        <v>9.7750000000000004</v>
      </c>
      <c r="P9259">
        <v>3.7199999999999997E-2</v>
      </c>
      <c r="Q9259">
        <v>891173.478</v>
      </c>
      <c r="R9259" t="s">
        <v>333</v>
      </c>
      <c r="T9259" t="s">
        <v>89</v>
      </c>
      <c r="V9259" t="s">
        <v>228</v>
      </c>
      <c r="Y9259" t="s">
        <v>135</v>
      </c>
    </row>
    <row r="9260" spans="1:25" x14ac:dyDescent="0.45">
      <c r="A9260" t="s">
        <v>133</v>
      </c>
      <c r="B9260" t="s">
        <v>745</v>
      </c>
      <c r="C9260">
        <v>55068</v>
      </c>
      <c r="D9260">
        <v>1</v>
      </c>
      <c r="F9260">
        <v>2020</v>
      </c>
      <c r="G9260">
        <v>391</v>
      </c>
      <c r="H9260">
        <v>358.94</v>
      </c>
      <c r="I9260">
        <v>35465.129999999997</v>
      </c>
      <c r="K9260">
        <v>0.129</v>
      </c>
      <c r="L9260">
        <v>1E-3</v>
      </c>
      <c r="M9260">
        <v>25637.81</v>
      </c>
      <c r="N9260">
        <v>5.8999999999999997E-2</v>
      </c>
      <c r="O9260">
        <v>4.4409999999999998</v>
      </c>
      <c r="P9260">
        <v>3.3399999999999999E-2</v>
      </c>
      <c r="Q9260">
        <v>431408.78899999999</v>
      </c>
      <c r="R9260" t="s">
        <v>333</v>
      </c>
      <c r="T9260" t="s">
        <v>89</v>
      </c>
      <c r="V9260" t="s">
        <v>228</v>
      </c>
      <c r="Y9260" t="s">
        <v>135</v>
      </c>
    </row>
    <row r="9261" spans="1:25" x14ac:dyDescent="0.45">
      <c r="A9261" t="s">
        <v>133</v>
      </c>
      <c r="B9261" t="s">
        <v>745</v>
      </c>
      <c r="C9261">
        <v>55068</v>
      </c>
      <c r="D9261">
        <v>1</v>
      </c>
      <c r="F9261">
        <v>2021</v>
      </c>
      <c r="G9261">
        <v>874</v>
      </c>
      <c r="H9261">
        <v>814.91</v>
      </c>
      <c r="I9261">
        <v>91938.18</v>
      </c>
      <c r="K9261">
        <v>0.32200000000000001</v>
      </c>
      <c r="L9261">
        <v>1E-3</v>
      </c>
      <c r="M9261">
        <v>63810.675999999999</v>
      </c>
      <c r="N9261">
        <v>5.8999999999999997E-2</v>
      </c>
      <c r="O9261">
        <v>8.5739999999999998</v>
      </c>
      <c r="P9261">
        <v>2.4799999999999999E-2</v>
      </c>
      <c r="Q9261">
        <v>1073759.2590000001</v>
      </c>
      <c r="R9261" t="s">
        <v>333</v>
      </c>
      <c r="T9261" t="s">
        <v>89</v>
      </c>
      <c r="V9261" t="s">
        <v>228</v>
      </c>
      <c r="Y9261" t="s">
        <v>135</v>
      </c>
    </row>
    <row r="9262" spans="1:25" x14ac:dyDescent="0.45">
      <c r="A9262" t="s">
        <v>133</v>
      </c>
      <c r="B9262" t="s">
        <v>745</v>
      </c>
      <c r="C9262">
        <v>55068</v>
      </c>
      <c r="D9262">
        <v>1</v>
      </c>
      <c r="F9262">
        <v>2022</v>
      </c>
      <c r="G9262">
        <v>1323</v>
      </c>
      <c r="H9262">
        <v>1266.6300000000001</v>
      </c>
      <c r="I9262">
        <v>147668.57</v>
      </c>
      <c r="K9262">
        <v>0.51300000000000001</v>
      </c>
      <c r="L9262">
        <v>1E-3</v>
      </c>
      <c r="M9262">
        <v>101669.33199999999</v>
      </c>
      <c r="N9262">
        <v>5.8999999999999997E-2</v>
      </c>
      <c r="O9262">
        <v>12.298999999999999</v>
      </c>
      <c r="P9262">
        <v>2.07E-2</v>
      </c>
      <c r="Q9262">
        <v>1710758.075</v>
      </c>
      <c r="R9262" t="s">
        <v>333</v>
      </c>
      <c r="T9262" t="s">
        <v>89</v>
      </c>
      <c r="V9262" t="s">
        <v>228</v>
      </c>
      <c r="Y9262" t="s">
        <v>135</v>
      </c>
    </row>
    <row r="9263" spans="1:25" x14ac:dyDescent="0.45">
      <c r="A9263" t="s">
        <v>133</v>
      </c>
      <c r="B9263" t="s">
        <v>745</v>
      </c>
      <c r="C9263">
        <v>55068</v>
      </c>
      <c r="D9263">
        <v>1</v>
      </c>
      <c r="F9263">
        <v>2023</v>
      </c>
      <c r="G9263">
        <v>3141</v>
      </c>
      <c r="H9263">
        <v>2959.68</v>
      </c>
      <c r="I9263">
        <v>330437.92</v>
      </c>
      <c r="K9263">
        <v>1.167</v>
      </c>
      <c r="L9263">
        <v>1E-3</v>
      </c>
      <c r="M9263">
        <v>231109.19</v>
      </c>
      <c r="N9263">
        <v>5.8999999999999997E-2</v>
      </c>
      <c r="O9263">
        <v>31.271999999999998</v>
      </c>
      <c r="P9263">
        <v>2.4299999999999999E-2</v>
      </c>
      <c r="Q9263">
        <v>3888838.22</v>
      </c>
      <c r="R9263" t="s">
        <v>333</v>
      </c>
      <c r="T9263" t="s">
        <v>89</v>
      </c>
      <c r="V9263" t="s">
        <v>228</v>
      </c>
      <c r="Y9263" t="s">
        <v>135</v>
      </c>
    </row>
    <row r="9264" spans="1:25" x14ac:dyDescent="0.45">
      <c r="A9264" t="s">
        <v>133</v>
      </c>
      <c r="B9264" t="s">
        <v>745</v>
      </c>
      <c r="C9264">
        <v>55068</v>
      </c>
      <c r="D9264">
        <v>1</v>
      </c>
      <c r="F9264">
        <v>2024</v>
      </c>
      <c r="G9264">
        <v>3496</v>
      </c>
      <c r="H9264">
        <v>3444.4</v>
      </c>
      <c r="I9264">
        <v>408198.79</v>
      </c>
      <c r="K9264">
        <v>1.421</v>
      </c>
      <c r="L9264">
        <v>1E-3</v>
      </c>
      <c r="M9264">
        <v>281485.38199999998</v>
      </c>
      <c r="N9264">
        <v>5.8999999999999997E-2</v>
      </c>
      <c r="O9264">
        <v>28.997</v>
      </c>
      <c r="P9264">
        <v>1.46E-2</v>
      </c>
      <c r="Q9264">
        <v>4736640.5719999997</v>
      </c>
      <c r="R9264" t="s">
        <v>333</v>
      </c>
      <c r="T9264" t="s">
        <v>89</v>
      </c>
      <c r="V9264" t="s">
        <v>228</v>
      </c>
      <c r="Y9264" t="s">
        <v>135</v>
      </c>
    </row>
    <row r="9265" spans="1:25" x14ac:dyDescent="0.45">
      <c r="A9265" t="s">
        <v>133</v>
      </c>
      <c r="B9265" t="s">
        <v>745</v>
      </c>
      <c r="C9265">
        <v>55068</v>
      </c>
      <c r="D9265">
        <v>2</v>
      </c>
      <c r="F9265">
        <v>2009</v>
      </c>
      <c r="G9265">
        <v>6186</v>
      </c>
      <c r="H9265">
        <v>5938.04</v>
      </c>
      <c r="I9265">
        <v>715551.15</v>
      </c>
      <c r="K9265">
        <v>2.484</v>
      </c>
      <c r="L9265">
        <v>1E-3</v>
      </c>
      <c r="M9265">
        <v>491943.78200000001</v>
      </c>
      <c r="N9265">
        <v>5.8999999999999997E-2</v>
      </c>
      <c r="O9265">
        <v>56.536999999999999</v>
      </c>
      <c r="P9265">
        <v>1.8700000000000001E-2</v>
      </c>
      <c r="Q9265">
        <v>8277970.4309999999</v>
      </c>
      <c r="R9265" t="s">
        <v>333</v>
      </c>
      <c r="T9265" t="s">
        <v>89</v>
      </c>
      <c r="V9265" t="s">
        <v>228</v>
      </c>
      <c r="Y9265" t="s">
        <v>135</v>
      </c>
    </row>
    <row r="9266" spans="1:25" x14ac:dyDescent="0.45">
      <c r="A9266" t="s">
        <v>133</v>
      </c>
      <c r="B9266" t="s">
        <v>745</v>
      </c>
      <c r="C9266">
        <v>55068</v>
      </c>
      <c r="D9266">
        <v>2</v>
      </c>
      <c r="F9266">
        <v>2010</v>
      </c>
      <c r="G9266">
        <v>7132</v>
      </c>
      <c r="H9266">
        <v>6929.51</v>
      </c>
      <c r="I9266">
        <v>807747.41</v>
      </c>
      <c r="K9266">
        <v>2.8220000000000001</v>
      </c>
      <c r="L9266">
        <v>1E-3</v>
      </c>
      <c r="M9266">
        <v>559052.93999999994</v>
      </c>
      <c r="N9266">
        <v>5.8999999999999997E-2</v>
      </c>
      <c r="O9266">
        <v>59.177</v>
      </c>
      <c r="P9266">
        <v>1.5599999999999999E-2</v>
      </c>
      <c r="Q9266">
        <v>9407102.4389999993</v>
      </c>
      <c r="R9266" t="s">
        <v>333</v>
      </c>
      <c r="T9266" t="s">
        <v>89</v>
      </c>
      <c r="V9266" t="s">
        <v>228</v>
      </c>
      <c r="Y9266" t="s">
        <v>135</v>
      </c>
    </row>
    <row r="9267" spans="1:25" x14ac:dyDescent="0.45">
      <c r="A9267" t="s">
        <v>133</v>
      </c>
      <c r="B9267" t="s">
        <v>745</v>
      </c>
      <c r="C9267">
        <v>55068</v>
      </c>
      <c r="D9267">
        <v>2</v>
      </c>
      <c r="F9267">
        <v>2011</v>
      </c>
      <c r="G9267">
        <v>5118</v>
      </c>
      <c r="H9267">
        <v>4981.54</v>
      </c>
      <c r="I9267">
        <v>542168.99</v>
      </c>
      <c r="K9267">
        <v>1.94</v>
      </c>
      <c r="L9267">
        <v>1E-3</v>
      </c>
      <c r="M9267">
        <v>384369.58</v>
      </c>
      <c r="N9267">
        <v>5.8999999999999997E-2</v>
      </c>
      <c r="O9267">
        <v>39.372</v>
      </c>
      <c r="P9267">
        <v>1.52E-2</v>
      </c>
      <c r="Q9267">
        <v>6467805.4979999997</v>
      </c>
      <c r="R9267" t="s">
        <v>333</v>
      </c>
      <c r="T9267" t="s">
        <v>89</v>
      </c>
      <c r="V9267" t="s">
        <v>228</v>
      </c>
      <c r="Y9267" t="s">
        <v>135</v>
      </c>
    </row>
    <row r="9268" spans="1:25" x14ac:dyDescent="0.45">
      <c r="A9268" t="s">
        <v>133</v>
      </c>
      <c r="B9268" t="s">
        <v>745</v>
      </c>
      <c r="C9268">
        <v>55068</v>
      </c>
      <c r="D9268">
        <v>2</v>
      </c>
      <c r="F9268">
        <v>2012</v>
      </c>
      <c r="G9268">
        <v>3341</v>
      </c>
      <c r="H9268">
        <v>3226.04</v>
      </c>
      <c r="I9268">
        <v>370774.68</v>
      </c>
      <c r="K9268">
        <v>1.2929999999999999</v>
      </c>
      <c r="L9268">
        <v>1E-3</v>
      </c>
      <c r="M9268">
        <v>256191.87700000001</v>
      </c>
      <c r="N9268">
        <v>5.8999999999999997E-2</v>
      </c>
      <c r="O9268">
        <v>28.783000000000001</v>
      </c>
      <c r="P9268">
        <v>1.9300000000000001E-2</v>
      </c>
      <c r="Q9268">
        <v>4310836.9879999999</v>
      </c>
      <c r="R9268" t="s">
        <v>333</v>
      </c>
      <c r="T9268" t="s">
        <v>89</v>
      </c>
      <c r="V9268" t="s">
        <v>228</v>
      </c>
      <c r="Y9268" t="s">
        <v>135</v>
      </c>
    </row>
    <row r="9269" spans="1:25" x14ac:dyDescent="0.45">
      <c r="A9269" t="s">
        <v>133</v>
      </c>
      <c r="B9269" t="s">
        <v>745</v>
      </c>
      <c r="C9269">
        <v>55068</v>
      </c>
      <c r="D9269">
        <v>2</v>
      </c>
      <c r="F9269">
        <v>2013</v>
      </c>
      <c r="G9269">
        <v>1125</v>
      </c>
      <c r="H9269">
        <v>1048.3499999999999</v>
      </c>
      <c r="I9269">
        <v>114956.61</v>
      </c>
      <c r="K9269">
        <v>0.41</v>
      </c>
      <c r="L9269">
        <v>1E-3</v>
      </c>
      <c r="M9269">
        <v>81192.286999999997</v>
      </c>
      <c r="N9269">
        <v>5.8900000000000001E-2</v>
      </c>
      <c r="O9269">
        <v>13.492000000000001</v>
      </c>
      <c r="P9269">
        <v>3.5200000000000002E-2</v>
      </c>
      <c r="Q9269">
        <v>1366217.0060000001</v>
      </c>
      <c r="R9269" t="s">
        <v>333</v>
      </c>
      <c r="T9269" t="s">
        <v>89</v>
      </c>
      <c r="V9269" t="s">
        <v>228</v>
      </c>
      <c r="Y9269" t="s">
        <v>135</v>
      </c>
    </row>
    <row r="9270" spans="1:25" x14ac:dyDescent="0.45">
      <c r="A9270" t="s">
        <v>133</v>
      </c>
      <c r="B9270" t="s">
        <v>745</v>
      </c>
      <c r="C9270">
        <v>55068</v>
      </c>
      <c r="D9270">
        <v>2</v>
      </c>
      <c r="F9270">
        <v>2014</v>
      </c>
      <c r="G9270">
        <v>2680</v>
      </c>
      <c r="H9270">
        <v>2592.48</v>
      </c>
      <c r="I9270">
        <v>299436.15999999997</v>
      </c>
      <c r="K9270">
        <v>1.0620000000000001</v>
      </c>
      <c r="L9270">
        <v>1E-3</v>
      </c>
      <c r="M9270">
        <v>210382.34599999999</v>
      </c>
      <c r="N9270">
        <v>5.8999999999999997E-2</v>
      </c>
      <c r="O9270">
        <v>27.265000000000001</v>
      </c>
      <c r="P9270">
        <v>2.4199999999999999E-2</v>
      </c>
      <c r="Q9270">
        <v>3540087.7489999998</v>
      </c>
      <c r="R9270" t="s">
        <v>333</v>
      </c>
      <c r="T9270" t="s">
        <v>89</v>
      </c>
      <c r="V9270" t="s">
        <v>228</v>
      </c>
      <c r="Y9270" t="s">
        <v>135</v>
      </c>
    </row>
    <row r="9271" spans="1:25" x14ac:dyDescent="0.45">
      <c r="A9271" t="s">
        <v>133</v>
      </c>
      <c r="B9271" t="s">
        <v>745</v>
      </c>
      <c r="C9271">
        <v>55068</v>
      </c>
      <c r="D9271">
        <v>2</v>
      </c>
      <c r="F9271">
        <v>2015</v>
      </c>
      <c r="G9271">
        <v>1048</v>
      </c>
      <c r="H9271">
        <v>980.17</v>
      </c>
      <c r="I9271">
        <v>108981.97</v>
      </c>
      <c r="K9271">
        <v>0.38300000000000001</v>
      </c>
      <c r="L9271">
        <v>1E-3</v>
      </c>
      <c r="M9271">
        <v>75955.876999999993</v>
      </c>
      <c r="N9271">
        <v>5.91E-2</v>
      </c>
      <c r="O9271">
        <v>13.781000000000001</v>
      </c>
      <c r="P9271">
        <v>3.9199999999999999E-2</v>
      </c>
      <c r="Q9271">
        <v>1278123.8470000001</v>
      </c>
      <c r="R9271" t="s">
        <v>333</v>
      </c>
      <c r="T9271" t="s">
        <v>89</v>
      </c>
      <c r="V9271" t="s">
        <v>228</v>
      </c>
      <c r="Y9271" t="s">
        <v>135</v>
      </c>
    </row>
    <row r="9272" spans="1:25" x14ac:dyDescent="0.45">
      <c r="A9272" t="s">
        <v>133</v>
      </c>
      <c r="B9272" t="s">
        <v>745</v>
      </c>
      <c r="C9272">
        <v>55068</v>
      </c>
      <c r="D9272">
        <v>2</v>
      </c>
      <c r="F9272">
        <v>2016</v>
      </c>
      <c r="G9272">
        <v>1444</v>
      </c>
      <c r="H9272">
        <v>1355.43</v>
      </c>
      <c r="I9272">
        <v>139594.32</v>
      </c>
      <c r="K9272">
        <v>0.51200000000000001</v>
      </c>
      <c r="L9272">
        <v>1E-3</v>
      </c>
      <c r="M9272">
        <v>101511.26700000001</v>
      </c>
      <c r="N9272">
        <v>5.8999999999999997E-2</v>
      </c>
      <c r="O9272">
        <v>15.397</v>
      </c>
      <c r="P9272">
        <v>2.92E-2</v>
      </c>
      <c r="Q9272">
        <v>1708102.345</v>
      </c>
      <c r="R9272" t="s">
        <v>333</v>
      </c>
      <c r="T9272" t="s">
        <v>89</v>
      </c>
      <c r="V9272" t="s">
        <v>228</v>
      </c>
      <c r="Y9272" t="s">
        <v>135</v>
      </c>
    </row>
    <row r="9273" spans="1:25" x14ac:dyDescent="0.45">
      <c r="A9273" t="s">
        <v>133</v>
      </c>
      <c r="B9273" t="s">
        <v>745</v>
      </c>
      <c r="C9273">
        <v>55068</v>
      </c>
      <c r="D9273">
        <v>2</v>
      </c>
      <c r="F9273">
        <v>2017</v>
      </c>
      <c r="G9273">
        <v>981</v>
      </c>
      <c r="H9273">
        <v>901.9</v>
      </c>
      <c r="I9273">
        <v>91911.12</v>
      </c>
      <c r="K9273">
        <v>0.33400000000000002</v>
      </c>
      <c r="L9273">
        <v>1E-3</v>
      </c>
      <c r="M9273">
        <v>66254.388999999996</v>
      </c>
      <c r="N9273">
        <v>5.91E-2</v>
      </c>
      <c r="O9273">
        <v>11.047000000000001</v>
      </c>
      <c r="P9273">
        <v>3.32E-2</v>
      </c>
      <c r="Q9273">
        <v>1114851.6669999999</v>
      </c>
      <c r="R9273" t="s">
        <v>333</v>
      </c>
      <c r="T9273" t="s">
        <v>89</v>
      </c>
      <c r="V9273" t="s">
        <v>228</v>
      </c>
      <c r="Y9273" t="s">
        <v>135</v>
      </c>
    </row>
    <row r="9274" spans="1:25" x14ac:dyDescent="0.45">
      <c r="A9274" t="s">
        <v>133</v>
      </c>
      <c r="B9274" t="s">
        <v>745</v>
      </c>
      <c r="C9274">
        <v>55068</v>
      </c>
      <c r="D9274">
        <v>2</v>
      </c>
      <c r="F9274">
        <v>2018</v>
      </c>
      <c r="G9274">
        <v>672</v>
      </c>
      <c r="H9274">
        <v>611.9</v>
      </c>
      <c r="I9274">
        <v>67558.649999999994</v>
      </c>
      <c r="K9274">
        <v>0.23899999999999999</v>
      </c>
      <c r="L9274">
        <v>1E-3</v>
      </c>
      <c r="M9274">
        <v>47416.353999999999</v>
      </c>
      <c r="N9274">
        <v>5.8999999999999997E-2</v>
      </c>
      <c r="O9274">
        <v>7.835</v>
      </c>
      <c r="P9274">
        <v>3.2500000000000001E-2</v>
      </c>
      <c r="Q9274">
        <v>797868.26599999995</v>
      </c>
      <c r="R9274" t="s">
        <v>333</v>
      </c>
      <c r="T9274" t="s">
        <v>89</v>
      </c>
      <c r="V9274" t="s">
        <v>228</v>
      </c>
      <c r="Y9274" t="s">
        <v>135</v>
      </c>
    </row>
    <row r="9275" spans="1:25" x14ac:dyDescent="0.45">
      <c r="A9275" t="s">
        <v>133</v>
      </c>
      <c r="B9275" t="s">
        <v>745</v>
      </c>
      <c r="C9275">
        <v>55068</v>
      </c>
      <c r="D9275">
        <v>2</v>
      </c>
      <c r="F9275">
        <v>2019</v>
      </c>
      <c r="G9275">
        <v>1104</v>
      </c>
      <c r="H9275">
        <v>1017.24</v>
      </c>
      <c r="I9275">
        <v>98313.79</v>
      </c>
      <c r="K9275">
        <v>0.36399999999999999</v>
      </c>
      <c r="L9275">
        <v>1E-3</v>
      </c>
      <c r="M9275">
        <v>72136.342999999993</v>
      </c>
      <c r="N9275">
        <v>5.8999999999999997E-2</v>
      </c>
      <c r="O9275">
        <v>12.38</v>
      </c>
      <c r="P9275">
        <v>3.4299999999999997E-2</v>
      </c>
      <c r="Q9275">
        <v>1213799.93</v>
      </c>
      <c r="R9275" t="s">
        <v>333</v>
      </c>
      <c r="T9275" t="s">
        <v>89</v>
      </c>
      <c r="V9275" t="s">
        <v>228</v>
      </c>
      <c r="Y9275" t="s">
        <v>135</v>
      </c>
    </row>
    <row r="9276" spans="1:25" x14ac:dyDescent="0.45">
      <c r="A9276" t="s">
        <v>133</v>
      </c>
      <c r="B9276" t="s">
        <v>745</v>
      </c>
      <c r="C9276">
        <v>55068</v>
      </c>
      <c r="D9276">
        <v>2</v>
      </c>
      <c r="F9276">
        <v>2020</v>
      </c>
      <c r="G9276">
        <v>853</v>
      </c>
      <c r="H9276">
        <v>791.18</v>
      </c>
      <c r="I9276">
        <v>77233.100000000006</v>
      </c>
      <c r="K9276">
        <v>0.28399999999999997</v>
      </c>
      <c r="L9276">
        <v>1E-3</v>
      </c>
      <c r="M9276">
        <v>56317.055999999997</v>
      </c>
      <c r="N9276">
        <v>5.8999999999999997E-2</v>
      </c>
      <c r="O9276">
        <v>10.061999999999999</v>
      </c>
      <c r="P9276">
        <v>3.4099999999999998E-2</v>
      </c>
      <c r="Q9276">
        <v>947636.152</v>
      </c>
      <c r="R9276" t="s">
        <v>333</v>
      </c>
      <c r="T9276" t="s">
        <v>89</v>
      </c>
      <c r="V9276" t="s">
        <v>228</v>
      </c>
      <c r="Y9276" t="s">
        <v>135</v>
      </c>
    </row>
    <row r="9277" spans="1:25" x14ac:dyDescent="0.45">
      <c r="A9277" t="s">
        <v>133</v>
      </c>
      <c r="B9277" t="s">
        <v>745</v>
      </c>
      <c r="C9277">
        <v>55068</v>
      </c>
      <c r="D9277">
        <v>2</v>
      </c>
      <c r="F9277">
        <v>2021</v>
      </c>
      <c r="G9277">
        <v>2329</v>
      </c>
      <c r="H9277">
        <v>2198.58</v>
      </c>
      <c r="I9277">
        <v>247411.41</v>
      </c>
      <c r="K9277">
        <v>0.86899999999999999</v>
      </c>
      <c r="L9277">
        <v>1E-3</v>
      </c>
      <c r="M9277">
        <v>172167.432</v>
      </c>
      <c r="N9277">
        <v>5.8999999999999997E-2</v>
      </c>
      <c r="O9277">
        <v>25.858000000000001</v>
      </c>
      <c r="P9277">
        <v>2.8000000000000001E-2</v>
      </c>
      <c r="Q9277">
        <v>2897058.906</v>
      </c>
      <c r="R9277" t="s">
        <v>333</v>
      </c>
      <c r="T9277" t="s">
        <v>89</v>
      </c>
      <c r="V9277" t="s">
        <v>228</v>
      </c>
      <c r="Y9277" t="s">
        <v>135</v>
      </c>
    </row>
    <row r="9278" spans="1:25" x14ac:dyDescent="0.45">
      <c r="A9278" t="s">
        <v>133</v>
      </c>
      <c r="B9278" t="s">
        <v>745</v>
      </c>
      <c r="C9278">
        <v>55068</v>
      </c>
      <c r="D9278">
        <v>2</v>
      </c>
      <c r="F9278">
        <v>2022</v>
      </c>
      <c r="G9278">
        <v>2471</v>
      </c>
      <c r="H9278">
        <v>2330.35</v>
      </c>
      <c r="I9278">
        <v>280877.78999999998</v>
      </c>
      <c r="K9278">
        <v>0.97</v>
      </c>
      <c r="L9278">
        <v>1E-3</v>
      </c>
      <c r="M9278">
        <v>192084.39</v>
      </c>
      <c r="N9278">
        <v>5.8999999999999997E-2</v>
      </c>
      <c r="O9278">
        <v>28.006</v>
      </c>
      <c r="P9278">
        <v>2.7300000000000001E-2</v>
      </c>
      <c r="Q9278">
        <v>3232179.966</v>
      </c>
      <c r="R9278" t="s">
        <v>333</v>
      </c>
      <c r="T9278" t="s">
        <v>89</v>
      </c>
      <c r="V9278" t="s">
        <v>228</v>
      </c>
      <c r="Y9278" t="s">
        <v>135</v>
      </c>
    </row>
    <row r="9279" spans="1:25" x14ac:dyDescent="0.45">
      <c r="A9279" t="s">
        <v>133</v>
      </c>
      <c r="B9279" t="s">
        <v>745</v>
      </c>
      <c r="C9279">
        <v>55068</v>
      </c>
      <c r="D9279">
        <v>2</v>
      </c>
      <c r="F9279">
        <v>2023</v>
      </c>
      <c r="G9279">
        <v>2446</v>
      </c>
      <c r="H9279">
        <v>2316.0100000000002</v>
      </c>
      <c r="I9279">
        <v>263369.07</v>
      </c>
      <c r="K9279">
        <v>0.92900000000000005</v>
      </c>
      <c r="L9279">
        <v>1E-3</v>
      </c>
      <c r="M9279">
        <v>183978.321</v>
      </c>
      <c r="N9279">
        <v>5.8999999999999997E-2</v>
      </c>
      <c r="O9279">
        <v>24.117000000000001</v>
      </c>
      <c r="P9279">
        <v>2.3800000000000002E-2</v>
      </c>
      <c r="Q9279">
        <v>3095805.6189999999</v>
      </c>
      <c r="R9279" t="s">
        <v>333</v>
      </c>
      <c r="T9279" t="s">
        <v>89</v>
      </c>
      <c r="V9279" t="s">
        <v>228</v>
      </c>
      <c r="Y9279" t="s">
        <v>135</v>
      </c>
    </row>
    <row r="9280" spans="1:25" x14ac:dyDescent="0.45">
      <c r="A9280" t="s">
        <v>133</v>
      </c>
      <c r="B9280" t="s">
        <v>745</v>
      </c>
      <c r="C9280">
        <v>55068</v>
      </c>
      <c r="D9280">
        <v>2</v>
      </c>
      <c r="F9280">
        <v>2024</v>
      </c>
      <c r="G9280">
        <v>2370</v>
      </c>
      <c r="H9280">
        <v>2329.69</v>
      </c>
      <c r="I9280">
        <v>283457.65999999997</v>
      </c>
      <c r="K9280">
        <v>0.97799999999999998</v>
      </c>
      <c r="L9280">
        <v>1E-3</v>
      </c>
      <c r="M9280">
        <v>193803.902</v>
      </c>
      <c r="N9280">
        <v>5.8999999999999997E-2</v>
      </c>
      <c r="O9280">
        <v>19.907</v>
      </c>
      <c r="P9280">
        <v>1.47E-2</v>
      </c>
      <c r="Q9280">
        <v>3261044.5559999999</v>
      </c>
      <c r="R9280" t="s">
        <v>333</v>
      </c>
      <c r="T9280" t="s">
        <v>89</v>
      </c>
      <c r="V9280" t="s">
        <v>228</v>
      </c>
      <c r="Y9280" t="s">
        <v>135</v>
      </c>
    </row>
    <row r="9281" spans="1:25" x14ac:dyDescent="0.45">
      <c r="A9281" t="s">
        <v>203</v>
      </c>
      <c r="B9281" t="s">
        <v>746</v>
      </c>
      <c r="C9281">
        <v>55079</v>
      </c>
      <c r="D9281">
        <v>1</v>
      </c>
      <c r="F9281">
        <v>2009</v>
      </c>
      <c r="G9281">
        <v>6223</v>
      </c>
      <c r="H9281">
        <v>6170.21</v>
      </c>
      <c r="I9281">
        <v>1341786.81</v>
      </c>
      <c r="K9281">
        <v>4.2350000000000003</v>
      </c>
      <c r="L9281">
        <v>1E-3</v>
      </c>
      <c r="M9281">
        <v>840536.41299999994</v>
      </c>
      <c r="N9281">
        <v>5.8999999999999997E-2</v>
      </c>
      <c r="O9281">
        <v>74.748000000000005</v>
      </c>
      <c r="P9281">
        <v>1.3299999999999999E-2</v>
      </c>
      <c r="Q9281">
        <v>14143617.832</v>
      </c>
      <c r="R9281" t="s">
        <v>333</v>
      </c>
      <c r="S9281" t="s">
        <v>38</v>
      </c>
      <c r="T9281" t="s">
        <v>89</v>
      </c>
      <c r="V9281" t="s">
        <v>40</v>
      </c>
      <c r="Y9281" t="s">
        <v>35</v>
      </c>
    </row>
    <row r="9282" spans="1:25" x14ac:dyDescent="0.45">
      <c r="A9282" t="s">
        <v>203</v>
      </c>
      <c r="B9282" t="s">
        <v>746</v>
      </c>
      <c r="C9282">
        <v>55079</v>
      </c>
      <c r="D9282">
        <v>1</v>
      </c>
      <c r="F9282">
        <v>2010</v>
      </c>
      <c r="G9282">
        <v>6396</v>
      </c>
      <c r="H9282">
        <v>6339.22</v>
      </c>
      <c r="I9282">
        <v>1363313.57</v>
      </c>
      <c r="K9282">
        <v>4.32</v>
      </c>
      <c r="L9282">
        <v>1E-3</v>
      </c>
      <c r="M9282">
        <v>855778.51199999999</v>
      </c>
      <c r="N9282">
        <v>5.8999999999999997E-2</v>
      </c>
      <c r="O9282">
        <v>75.055000000000007</v>
      </c>
      <c r="P9282">
        <v>1.26E-2</v>
      </c>
      <c r="Q9282">
        <v>14400133.543</v>
      </c>
      <c r="R9282" t="s">
        <v>333</v>
      </c>
      <c r="S9282" t="s">
        <v>38</v>
      </c>
      <c r="T9282" t="s">
        <v>89</v>
      </c>
      <c r="V9282" t="s">
        <v>40</v>
      </c>
      <c r="Y9282" t="s">
        <v>35</v>
      </c>
    </row>
    <row r="9283" spans="1:25" x14ac:dyDescent="0.45">
      <c r="A9283" t="s">
        <v>203</v>
      </c>
      <c r="B9283" t="s">
        <v>746</v>
      </c>
      <c r="C9283">
        <v>55079</v>
      </c>
      <c r="D9283">
        <v>1</v>
      </c>
      <c r="F9283">
        <v>2011</v>
      </c>
      <c r="G9283">
        <v>7712</v>
      </c>
      <c r="H9283">
        <v>7652.69</v>
      </c>
      <c r="I9283">
        <v>1590170.42</v>
      </c>
      <c r="K9283">
        <v>5.1130000000000004</v>
      </c>
      <c r="L9283">
        <v>1E-3</v>
      </c>
      <c r="M9283">
        <v>1012773.425</v>
      </c>
      <c r="N9283">
        <v>5.8999999999999997E-2</v>
      </c>
      <c r="O9283">
        <v>83.856999999999999</v>
      </c>
      <c r="P9283">
        <v>1.15E-2</v>
      </c>
      <c r="Q9283">
        <v>17041942.888</v>
      </c>
      <c r="R9283" t="s">
        <v>333</v>
      </c>
      <c r="S9283" t="s">
        <v>38</v>
      </c>
      <c r="T9283" t="s">
        <v>89</v>
      </c>
      <c r="V9283" t="s">
        <v>40</v>
      </c>
      <c r="Y9283" t="s">
        <v>35</v>
      </c>
    </row>
    <row r="9284" spans="1:25" x14ac:dyDescent="0.45">
      <c r="A9284" t="s">
        <v>203</v>
      </c>
      <c r="B9284" t="s">
        <v>746</v>
      </c>
      <c r="C9284">
        <v>55079</v>
      </c>
      <c r="D9284">
        <v>1</v>
      </c>
      <c r="F9284">
        <v>2012</v>
      </c>
      <c r="G9284">
        <v>6418</v>
      </c>
      <c r="H9284">
        <v>6367.09</v>
      </c>
      <c r="I9284">
        <v>1359151.53</v>
      </c>
      <c r="K9284">
        <v>4.3079999999999998</v>
      </c>
      <c r="L9284">
        <v>1E-3</v>
      </c>
      <c r="M9284">
        <v>853283.23600000003</v>
      </c>
      <c r="N9284">
        <v>5.8999999999999997E-2</v>
      </c>
      <c r="O9284">
        <v>80.852000000000004</v>
      </c>
      <c r="P9284">
        <v>1.34E-2</v>
      </c>
      <c r="Q9284">
        <v>14358186.249</v>
      </c>
      <c r="R9284" t="s">
        <v>333</v>
      </c>
      <c r="S9284" t="s">
        <v>38</v>
      </c>
      <c r="T9284" t="s">
        <v>89</v>
      </c>
      <c r="V9284" t="s">
        <v>40</v>
      </c>
      <c r="Y9284" t="s">
        <v>35</v>
      </c>
    </row>
    <row r="9285" spans="1:25" x14ac:dyDescent="0.45">
      <c r="A9285" t="s">
        <v>203</v>
      </c>
      <c r="B9285" t="s">
        <v>746</v>
      </c>
      <c r="C9285">
        <v>55079</v>
      </c>
      <c r="D9285">
        <v>1</v>
      </c>
      <c r="F9285">
        <v>2013</v>
      </c>
      <c r="G9285">
        <v>4774</v>
      </c>
      <c r="H9285">
        <v>4699.17</v>
      </c>
      <c r="I9285">
        <v>983941.04</v>
      </c>
      <c r="K9285">
        <v>3.1379999999999999</v>
      </c>
      <c r="L9285">
        <v>1E-3</v>
      </c>
      <c r="M9285">
        <v>621498.65599999996</v>
      </c>
      <c r="N9285">
        <v>5.8999999999999997E-2</v>
      </c>
      <c r="O9285">
        <v>63.387</v>
      </c>
      <c r="P9285">
        <v>1.55E-2</v>
      </c>
      <c r="Q9285">
        <v>10457942.877</v>
      </c>
      <c r="R9285" t="s">
        <v>333</v>
      </c>
      <c r="S9285" t="s">
        <v>38</v>
      </c>
      <c r="T9285" t="s">
        <v>89</v>
      </c>
      <c r="V9285" t="s">
        <v>40</v>
      </c>
      <c r="Y9285" t="s">
        <v>35</v>
      </c>
    </row>
    <row r="9286" spans="1:25" x14ac:dyDescent="0.45">
      <c r="A9286" t="s">
        <v>203</v>
      </c>
      <c r="B9286" t="s">
        <v>746</v>
      </c>
      <c r="C9286">
        <v>55079</v>
      </c>
      <c r="D9286">
        <v>1</v>
      </c>
      <c r="F9286">
        <v>2014</v>
      </c>
      <c r="G9286">
        <v>6174</v>
      </c>
      <c r="H9286">
        <v>6108.6</v>
      </c>
      <c r="I9286">
        <v>1209982.04</v>
      </c>
      <c r="K9286">
        <v>3.871</v>
      </c>
      <c r="L9286">
        <v>1E-3</v>
      </c>
      <c r="M9286">
        <v>766821.93099999998</v>
      </c>
      <c r="N9286">
        <v>5.8999999999999997E-2</v>
      </c>
      <c r="O9286">
        <v>74.552999999999997</v>
      </c>
      <c r="P9286">
        <v>1.4200000000000001E-2</v>
      </c>
      <c r="Q9286">
        <v>12903296.452</v>
      </c>
      <c r="R9286" t="s">
        <v>333</v>
      </c>
      <c r="S9286" t="s">
        <v>38</v>
      </c>
      <c r="T9286" t="s">
        <v>89</v>
      </c>
      <c r="V9286" t="s">
        <v>40</v>
      </c>
      <c r="Y9286" t="s">
        <v>35</v>
      </c>
    </row>
    <row r="9287" spans="1:25" x14ac:dyDescent="0.45">
      <c r="A9287" t="s">
        <v>203</v>
      </c>
      <c r="B9287" t="s">
        <v>746</v>
      </c>
      <c r="C9287">
        <v>55079</v>
      </c>
      <c r="D9287">
        <v>1</v>
      </c>
      <c r="F9287">
        <v>2015</v>
      </c>
      <c r="G9287">
        <v>6803</v>
      </c>
      <c r="H9287">
        <v>6751.9</v>
      </c>
      <c r="I9287">
        <v>1391669.79</v>
      </c>
      <c r="K9287">
        <v>4.4260000000000002</v>
      </c>
      <c r="L9287">
        <v>1E-3</v>
      </c>
      <c r="M9287">
        <v>876789.92099999997</v>
      </c>
      <c r="N9287">
        <v>5.8999999999999997E-2</v>
      </c>
      <c r="O9287">
        <v>84.808000000000007</v>
      </c>
      <c r="P9287">
        <v>1.35E-2</v>
      </c>
      <c r="Q9287">
        <v>14753643.620999999</v>
      </c>
      <c r="R9287" t="s">
        <v>333</v>
      </c>
      <c r="S9287" t="s">
        <v>38</v>
      </c>
      <c r="T9287" t="s">
        <v>89</v>
      </c>
      <c r="V9287" t="s">
        <v>40</v>
      </c>
      <c r="Y9287" t="s">
        <v>36</v>
      </c>
    </row>
    <row r="9288" spans="1:25" x14ac:dyDescent="0.45">
      <c r="A9288" t="s">
        <v>203</v>
      </c>
      <c r="B9288" t="s">
        <v>746</v>
      </c>
      <c r="C9288">
        <v>55079</v>
      </c>
      <c r="D9288">
        <v>1</v>
      </c>
      <c r="F9288">
        <v>2016</v>
      </c>
      <c r="G9288">
        <v>6002</v>
      </c>
      <c r="H9288">
        <v>5839.74</v>
      </c>
      <c r="I9288">
        <v>1187375.6499999999</v>
      </c>
      <c r="K9288">
        <v>3.7869999999999999</v>
      </c>
      <c r="L9288">
        <v>1E-3</v>
      </c>
      <c r="M9288">
        <v>750205.52300000004</v>
      </c>
      <c r="N9288">
        <v>5.8999999999999997E-2</v>
      </c>
      <c r="O9288">
        <v>82.412000000000006</v>
      </c>
      <c r="P9288">
        <v>1.7500000000000002E-2</v>
      </c>
      <c r="Q9288">
        <v>12623651.189999999</v>
      </c>
      <c r="R9288" t="s">
        <v>333</v>
      </c>
      <c r="S9288" t="s">
        <v>38</v>
      </c>
      <c r="T9288" t="s">
        <v>89</v>
      </c>
      <c r="V9288" t="s">
        <v>40</v>
      </c>
      <c r="Y9288" t="s">
        <v>36</v>
      </c>
    </row>
    <row r="9289" spans="1:25" x14ac:dyDescent="0.45">
      <c r="A9289" t="s">
        <v>203</v>
      </c>
      <c r="B9289" t="s">
        <v>746</v>
      </c>
      <c r="C9289">
        <v>55079</v>
      </c>
      <c r="D9289">
        <v>1</v>
      </c>
      <c r="F9289">
        <v>2017</v>
      </c>
      <c r="G9289">
        <v>4512</v>
      </c>
      <c r="H9289">
        <v>4453.09</v>
      </c>
      <c r="I9289">
        <v>871193.41</v>
      </c>
      <c r="K9289">
        <v>2.83</v>
      </c>
      <c r="L9289">
        <v>1E-3</v>
      </c>
      <c r="M9289">
        <v>560533.58700000006</v>
      </c>
      <c r="N9289">
        <v>5.8999999999999997E-2</v>
      </c>
      <c r="O9289">
        <v>60.454000000000001</v>
      </c>
      <c r="P9289">
        <v>1.6400000000000001E-2</v>
      </c>
      <c r="Q9289">
        <v>9432122.4829999991</v>
      </c>
      <c r="R9289" t="s">
        <v>333</v>
      </c>
      <c r="S9289" t="s">
        <v>38</v>
      </c>
      <c r="T9289" t="s">
        <v>89</v>
      </c>
      <c r="V9289" t="s">
        <v>40</v>
      </c>
      <c r="Y9289" t="s">
        <v>36</v>
      </c>
    </row>
    <row r="9290" spans="1:25" x14ac:dyDescent="0.45">
      <c r="A9290" t="s">
        <v>203</v>
      </c>
      <c r="B9290" t="s">
        <v>746</v>
      </c>
      <c r="C9290">
        <v>55079</v>
      </c>
      <c r="D9290">
        <v>1</v>
      </c>
      <c r="F9290">
        <v>2018</v>
      </c>
      <c r="G9290">
        <v>3777</v>
      </c>
      <c r="H9290">
        <v>3729.57</v>
      </c>
      <c r="I9290">
        <v>731002.99</v>
      </c>
      <c r="K9290">
        <v>2.3919999999999999</v>
      </c>
      <c r="L9290">
        <v>1E-3</v>
      </c>
      <c r="M9290">
        <v>473747.45600000001</v>
      </c>
      <c r="N9290">
        <v>5.8999999999999997E-2</v>
      </c>
      <c r="O9290">
        <v>56.625999999999998</v>
      </c>
      <c r="P9290">
        <v>1.9099999999999999E-2</v>
      </c>
      <c r="Q9290">
        <v>7971858.25</v>
      </c>
      <c r="R9290" t="s">
        <v>333</v>
      </c>
      <c r="S9290" t="s">
        <v>38</v>
      </c>
      <c r="T9290" t="s">
        <v>89</v>
      </c>
      <c r="V9290" t="s">
        <v>40</v>
      </c>
      <c r="Y9290" t="s">
        <v>36</v>
      </c>
    </row>
    <row r="9291" spans="1:25" x14ac:dyDescent="0.45">
      <c r="A9291" t="s">
        <v>203</v>
      </c>
      <c r="B9291" t="s">
        <v>746</v>
      </c>
      <c r="C9291">
        <v>55079</v>
      </c>
      <c r="D9291">
        <v>1</v>
      </c>
      <c r="F9291">
        <v>2019</v>
      </c>
      <c r="G9291">
        <v>3343</v>
      </c>
      <c r="H9291">
        <v>3319.21</v>
      </c>
      <c r="I9291">
        <v>573881.43999999994</v>
      </c>
      <c r="K9291">
        <v>1.9610000000000001</v>
      </c>
      <c r="L9291">
        <v>1E-3</v>
      </c>
      <c r="M9291">
        <v>388418.08600000001</v>
      </c>
      <c r="N9291">
        <v>5.8999999999999997E-2</v>
      </c>
      <c r="O9291">
        <v>42.225999999999999</v>
      </c>
      <c r="P9291">
        <v>1.5800000000000002E-2</v>
      </c>
      <c r="Q9291">
        <v>6535848.6679999996</v>
      </c>
      <c r="R9291" t="s">
        <v>333</v>
      </c>
      <c r="S9291" t="s">
        <v>38</v>
      </c>
      <c r="T9291" t="s">
        <v>89</v>
      </c>
      <c r="V9291" t="s">
        <v>40</v>
      </c>
      <c r="Y9291" t="s">
        <v>36</v>
      </c>
    </row>
    <row r="9292" spans="1:25" x14ac:dyDescent="0.45">
      <c r="A9292" t="s">
        <v>203</v>
      </c>
      <c r="B9292" t="s">
        <v>746</v>
      </c>
      <c r="C9292">
        <v>55079</v>
      </c>
      <c r="D9292">
        <v>1</v>
      </c>
      <c r="F9292">
        <v>2020</v>
      </c>
      <c r="G9292">
        <v>3792</v>
      </c>
      <c r="H9292">
        <v>3769.09</v>
      </c>
      <c r="I9292">
        <v>685691.31</v>
      </c>
      <c r="K9292">
        <v>2.2679999999999998</v>
      </c>
      <c r="L9292">
        <v>1E-3</v>
      </c>
      <c r="M9292">
        <v>449275.26899999997</v>
      </c>
      <c r="N9292">
        <v>5.8999999999999997E-2</v>
      </c>
      <c r="O9292">
        <v>51.197000000000003</v>
      </c>
      <c r="P9292">
        <v>1.6E-2</v>
      </c>
      <c r="Q9292">
        <v>7559875.4780000001</v>
      </c>
      <c r="R9292" t="s">
        <v>333</v>
      </c>
      <c r="S9292" t="s">
        <v>38</v>
      </c>
      <c r="T9292" t="s">
        <v>89</v>
      </c>
      <c r="V9292" t="s">
        <v>40</v>
      </c>
      <c r="Y9292" t="s">
        <v>36</v>
      </c>
    </row>
    <row r="9293" spans="1:25" x14ac:dyDescent="0.45">
      <c r="A9293" t="s">
        <v>203</v>
      </c>
      <c r="B9293" t="s">
        <v>746</v>
      </c>
      <c r="C9293">
        <v>55079</v>
      </c>
      <c r="D9293">
        <v>1</v>
      </c>
      <c r="F9293">
        <v>2021</v>
      </c>
      <c r="G9293">
        <v>2279</v>
      </c>
      <c r="H9293">
        <v>2226.94</v>
      </c>
      <c r="I9293">
        <v>461910</v>
      </c>
      <c r="K9293">
        <v>1.494</v>
      </c>
      <c r="L9293">
        <v>1E-3</v>
      </c>
      <c r="M9293">
        <v>296018.52899999998</v>
      </c>
      <c r="N9293">
        <v>5.8999999999999997E-2</v>
      </c>
      <c r="O9293">
        <v>38.573999999999998</v>
      </c>
      <c r="P9293">
        <v>2.18E-2</v>
      </c>
      <c r="Q9293">
        <v>4981078.6069999998</v>
      </c>
      <c r="R9293" t="s">
        <v>333</v>
      </c>
      <c r="S9293" t="s">
        <v>38</v>
      </c>
      <c r="T9293" t="s">
        <v>89</v>
      </c>
      <c r="V9293" t="s">
        <v>40</v>
      </c>
      <c r="Y9293" t="s">
        <v>36</v>
      </c>
    </row>
    <row r="9294" spans="1:25" x14ac:dyDescent="0.45">
      <c r="A9294" t="s">
        <v>203</v>
      </c>
      <c r="B9294" t="s">
        <v>746</v>
      </c>
      <c r="C9294">
        <v>55079</v>
      </c>
      <c r="D9294">
        <v>1</v>
      </c>
      <c r="F9294">
        <v>2022</v>
      </c>
      <c r="G9294">
        <v>3723</v>
      </c>
      <c r="H9294">
        <v>3653.34</v>
      </c>
      <c r="I9294">
        <v>768235.62</v>
      </c>
      <c r="K9294">
        <v>2.468</v>
      </c>
      <c r="L9294">
        <v>1E-3</v>
      </c>
      <c r="M9294">
        <v>488838.30099999998</v>
      </c>
      <c r="N9294">
        <v>5.8999999999999997E-2</v>
      </c>
      <c r="O9294">
        <v>60.93</v>
      </c>
      <c r="P9294">
        <v>0.02</v>
      </c>
      <c r="Q9294">
        <v>8225659.2759999996</v>
      </c>
      <c r="R9294" t="s">
        <v>333</v>
      </c>
      <c r="S9294" t="s">
        <v>38</v>
      </c>
      <c r="T9294" t="s">
        <v>89</v>
      </c>
      <c r="V9294" t="s">
        <v>40</v>
      </c>
      <c r="Y9294" t="s">
        <v>36</v>
      </c>
    </row>
    <row r="9295" spans="1:25" x14ac:dyDescent="0.45">
      <c r="A9295" t="s">
        <v>203</v>
      </c>
      <c r="B9295" t="s">
        <v>746</v>
      </c>
      <c r="C9295">
        <v>55079</v>
      </c>
      <c r="D9295">
        <v>1</v>
      </c>
      <c r="F9295">
        <v>2023</v>
      </c>
      <c r="G9295">
        <v>2113</v>
      </c>
      <c r="H9295">
        <v>2037.73</v>
      </c>
      <c r="I9295">
        <v>418656.19</v>
      </c>
      <c r="K9295">
        <v>1.353</v>
      </c>
      <c r="L9295">
        <v>1E-3</v>
      </c>
      <c r="M9295">
        <v>268093.68300000002</v>
      </c>
      <c r="N9295">
        <v>5.8999999999999997E-2</v>
      </c>
      <c r="O9295">
        <v>38.045999999999999</v>
      </c>
      <c r="P9295">
        <v>2.5100000000000001E-2</v>
      </c>
      <c r="Q9295">
        <v>4511196.3210000005</v>
      </c>
      <c r="R9295" t="s">
        <v>333</v>
      </c>
      <c r="S9295" t="s">
        <v>38</v>
      </c>
      <c r="T9295" t="s">
        <v>89</v>
      </c>
      <c r="V9295" t="s">
        <v>40</v>
      </c>
      <c r="Y9295" t="s">
        <v>36</v>
      </c>
    </row>
    <row r="9296" spans="1:25" x14ac:dyDescent="0.45">
      <c r="A9296" t="s">
        <v>203</v>
      </c>
      <c r="B9296" t="s">
        <v>746</v>
      </c>
      <c r="C9296">
        <v>55079</v>
      </c>
      <c r="D9296">
        <v>1</v>
      </c>
      <c r="F9296">
        <v>2024</v>
      </c>
      <c r="G9296">
        <v>620</v>
      </c>
      <c r="H9296">
        <v>584.67999999999995</v>
      </c>
      <c r="I9296">
        <v>117157.37</v>
      </c>
      <c r="K9296">
        <v>0.38300000000000001</v>
      </c>
      <c r="L9296">
        <v>1E-3</v>
      </c>
      <c r="M9296">
        <v>75818.778999999995</v>
      </c>
      <c r="N9296">
        <v>5.8999999999999997E-2</v>
      </c>
      <c r="O9296">
        <v>14.291</v>
      </c>
      <c r="P9296">
        <v>3.78E-2</v>
      </c>
      <c r="Q9296">
        <v>1275794.622</v>
      </c>
      <c r="R9296" t="s">
        <v>333</v>
      </c>
      <c r="S9296" t="s">
        <v>38</v>
      </c>
      <c r="T9296" t="s">
        <v>89</v>
      </c>
      <c r="V9296" t="s">
        <v>40</v>
      </c>
      <c r="Y9296" t="s">
        <v>36</v>
      </c>
    </row>
    <row r="9297" spans="1:25" x14ac:dyDescent="0.45">
      <c r="A9297" t="s">
        <v>133</v>
      </c>
      <c r="B9297" t="s">
        <v>747</v>
      </c>
      <c r="C9297">
        <v>55100</v>
      </c>
      <c r="D9297">
        <v>1</v>
      </c>
      <c r="F9297">
        <v>2009</v>
      </c>
      <c r="G9297">
        <v>2817</v>
      </c>
      <c r="H9297">
        <v>2800.71</v>
      </c>
      <c r="I9297">
        <v>506278.39</v>
      </c>
      <c r="K9297">
        <v>1.1359999999999999</v>
      </c>
      <c r="L9297">
        <v>1E-3</v>
      </c>
      <c r="M9297">
        <v>223947.84599999999</v>
      </c>
      <c r="N9297">
        <v>5.8999999999999997E-2</v>
      </c>
      <c r="O9297">
        <v>24.89</v>
      </c>
      <c r="P9297">
        <v>1.6500000000000001E-2</v>
      </c>
      <c r="Q9297">
        <v>3768298.1910000001</v>
      </c>
      <c r="R9297" t="s">
        <v>333</v>
      </c>
      <c r="T9297" t="s">
        <v>89</v>
      </c>
      <c r="V9297" t="s">
        <v>211</v>
      </c>
      <c r="Y9297" t="s">
        <v>135</v>
      </c>
    </row>
    <row r="9298" spans="1:25" x14ac:dyDescent="0.45">
      <c r="A9298" t="s">
        <v>133</v>
      </c>
      <c r="B9298" t="s">
        <v>747</v>
      </c>
      <c r="C9298">
        <v>55100</v>
      </c>
      <c r="D9298">
        <v>1</v>
      </c>
      <c r="F9298">
        <v>2010</v>
      </c>
      <c r="G9298">
        <v>2918</v>
      </c>
      <c r="H9298">
        <v>2890.9</v>
      </c>
      <c r="I9298">
        <v>533648.93000000005</v>
      </c>
      <c r="K9298">
        <v>1.1739999999999999</v>
      </c>
      <c r="L9298">
        <v>1E-3</v>
      </c>
      <c r="M9298">
        <v>232582.932</v>
      </c>
      <c r="N9298">
        <v>5.8999999999999997E-2</v>
      </c>
      <c r="O9298">
        <v>36.267000000000003</v>
      </c>
      <c r="P9298">
        <v>2.86E-2</v>
      </c>
      <c r="Q9298">
        <v>3913644.6570000001</v>
      </c>
      <c r="R9298" t="s">
        <v>333</v>
      </c>
      <c r="T9298" t="s">
        <v>89</v>
      </c>
      <c r="V9298" t="s">
        <v>211</v>
      </c>
      <c r="Y9298" t="s">
        <v>135</v>
      </c>
    </row>
    <row r="9299" spans="1:25" x14ac:dyDescent="0.45">
      <c r="A9299" t="s">
        <v>133</v>
      </c>
      <c r="B9299" t="s">
        <v>747</v>
      </c>
      <c r="C9299">
        <v>55100</v>
      </c>
      <c r="D9299">
        <v>1</v>
      </c>
      <c r="F9299">
        <v>2011</v>
      </c>
      <c r="G9299">
        <v>2456</v>
      </c>
      <c r="H9299">
        <v>2418.79</v>
      </c>
      <c r="I9299">
        <v>429733.26</v>
      </c>
      <c r="K9299">
        <v>0.94699999999999995</v>
      </c>
      <c r="L9299">
        <v>1E-3</v>
      </c>
      <c r="M9299">
        <v>187548.53200000001</v>
      </c>
      <c r="N9299">
        <v>5.8900000000000001E-2</v>
      </c>
      <c r="O9299">
        <v>24.707000000000001</v>
      </c>
      <c r="P9299">
        <v>2.3099999999999999E-2</v>
      </c>
      <c r="Q9299">
        <v>3155819.9610000001</v>
      </c>
      <c r="R9299" t="s">
        <v>333</v>
      </c>
      <c r="T9299" t="s">
        <v>89</v>
      </c>
      <c r="V9299" t="s">
        <v>211</v>
      </c>
      <c r="Y9299" t="s">
        <v>135</v>
      </c>
    </row>
    <row r="9300" spans="1:25" x14ac:dyDescent="0.45">
      <c r="A9300" t="s">
        <v>133</v>
      </c>
      <c r="B9300" t="s">
        <v>747</v>
      </c>
      <c r="C9300">
        <v>55100</v>
      </c>
      <c r="D9300">
        <v>1</v>
      </c>
      <c r="F9300">
        <v>2012</v>
      </c>
      <c r="G9300">
        <v>2187</v>
      </c>
      <c r="H9300">
        <v>2146.5700000000002</v>
      </c>
      <c r="I9300">
        <v>380483.68</v>
      </c>
      <c r="K9300">
        <v>0.83899999999999997</v>
      </c>
      <c r="L9300">
        <v>1E-3</v>
      </c>
      <c r="M9300">
        <v>166212.43</v>
      </c>
      <c r="N9300">
        <v>5.8999999999999997E-2</v>
      </c>
      <c r="O9300">
        <v>26.997</v>
      </c>
      <c r="P9300">
        <v>2.9899999999999999E-2</v>
      </c>
      <c r="Q9300">
        <v>2796861.0780000002</v>
      </c>
      <c r="R9300" t="s">
        <v>333</v>
      </c>
      <c r="T9300" t="s">
        <v>89</v>
      </c>
      <c r="V9300" t="s">
        <v>211</v>
      </c>
      <c r="Y9300" t="s">
        <v>135</v>
      </c>
    </row>
    <row r="9301" spans="1:25" x14ac:dyDescent="0.45">
      <c r="A9301" t="s">
        <v>133</v>
      </c>
      <c r="B9301" t="s">
        <v>747</v>
      </c>
      <c r="C9301">
        <v>55100</v>
      </c>
      <c r="D9301">
        <v>1</v>
      </c>
      <c r="F9301">
        <v>2013</v>
      </c>
      <c r="G9301">
        <v>1222</v>
      </c>
      <c r="H9301">
        <v>1177.73</v>
      </c>
      <c r="I9301">
        <v>178395.19</v>
      </c>
      <c r="K9301">
        <v>0.41199999999999998</v>
      </c>
      <c r="L9301">
        <v>1E-3</v>
      </c>
      <c r="M9301">
        <v>81648.687000000005</v>
      </c>
      <c r="N9301">
        <v>5.8999999999999997E-2</v>
      </c>
      <c r="O9301">
        <v>20.303999999999998</v>
      </c>
      <c r="P9301">
        <v>0.05</v>
      </c>
      <c r="Q9301">
        <v>1373898.7180000001</v>
      </c>
      <c r="R9301" t="s">
        <v>333</v>
      </c>
      <c r="T9301" t="s">
        <v>89</v>
      </c>
      <c r="V9301" t="s">
        <v>211</v>
      </c>
      <c r="Y9301" t="s">
        <v>135</v>
      </c>
    </row>
    <row r="9302" spans="1:25" x14ac:dyDescent="0.45">
      <c r="A9302" t="s">
        <v>133</v>
      </c>
      <c r="B9302" t="s">
        <v>747</v>
      </c>
      <c r="C9302">
        <v>55100</v>
      </c>
      <c r="D9302">
        <v>1</v>
      </c>
      <c r="F9302">
        <v>2014</v>
      </c>
      <c r="G9302">
        <v>2420</v>
      </c>
      <c r="H9302">
        <v>2345.0100000000002</v>
      </c>
      <c r="I9302">
        <v>415183.07</v>
      </c>
      <c r="K9302">
        <v>0.92400000000000004</v>
      </c>
      <c r="L9302">
        <v>1E-3</v>
      </c>
      <c r="M9302">
        <v>182987.859</v>
      </c>
      <c r="N9302">
        <v>5.8999999999999997E-2</v>
      </c>
      <c r="O9302">
        <v>35.360999999999997</v>
      </c>
      <c r="P9302">
        <v>3.8899999999999997E-2</v>
      </c>
      <c r="Q9302">
        <v>3079135.8190000001</v>
      </c>
      <c r="R9302" t="s">
        <v>333</v>
      </c>
      <c r="T9302" t="s">
        <v>89</v>
      </c>
      <c r="V9302" t="s">
        <v>211</v>
      </c>
      <c r="Y9302" t="s">
        <v>135</v>
      </c>
    </row>
    <row r="9303" spans="1:25" x14ac:dyDescent="0.45">
      <c r="A9303" t="s">
        <v>133</v>
      </c>
      <c r="B9303" t="s">
        <v>747</v>
      </c>
      <c r="C9303">
        <v>55100</v>
      </c>
      <c r="D9303">
        <v>1</v>
      </c>
      <c r="F9303">
        <v>2015</v>
      </c>
      <c r="G9303">
        <v>1686</v>
      </c>
      <c r="H9303">
        <v>1617.07</v>
      </c>
      <c r="I9303">
        <v>290797.96000000002</v>
      </c>
      <c r="K9303">
        <v>0.64600000000000002</v>
      </c>
      <c r="L9303">
        <v>1E-3</v>
      </c>
      <c r="M9303">
        <v>127962.799</v>
      </c>
      <c r="N9303">
        <v>5.8900000000000001E-2</v>
      </c>
      <c r="O9303">
        <v>29.695</v>
      </c>
      <c r="P9303">
        <v>5.0799999999999998E-2</v>
      </c>
      <c r="Q9303">
        <v>2153230.5109999999</v>
      </c>
      <c r="R9303" t="s">
        <v>333</v>
      </c>
      <c r="T9303" t="s">
        <v>89</v>
      </c>
      <c r="V9303" t="s">
        <v>211</v>
      </c>
      <c r="Y9303" t="s">
        <v>135</v>
      </c>
    </row>
    <row r="9304" spans="1:25" x14ac:dyDescent="0.45">
      <c r="A9304" t="s">
        <v>133</v>
      </c>
      <c r="B9304" t="s">
        <v>747</v>
      </c>
      <c r="C9304">
        <v>55100</v>
      </c>
      <c r="D9304">
        <v>1</v>
      </c>
      <c r="F9304">
        <v>2016</v>
      </c>
      <c r="G9304">
        <v>2318</v>
      </c>
      <c r="H9304">
        <v>2251.4299999999998</v>
      </c>
      <c r="I9304">
        <v>424407.9</v>
      </c>
      <c r="K9304">
        <v>0.92600000000000005</v>
      </c>
      <c r="L9304">
        <v>1E-3</v>
      </c>
      <c r="M9304">
        <v>183510.14199999999</v>
      </c>
      <c r="N9304">
        <v>5.8799999999999998E-2</v>
      </c>
      <c r="O9304">
        <v>29.58</v>
      </c>
      <c r="P9304">
        <v>3.1300000000000001E-2</v>
      </c>
      <c r="Q9304">
        <v>3087943.5090000001</v>
      </c>
      <c r="R9304" t="s">
        <v>333</v>
      </c>
      <c r="T9304" t="s">
        <v>89</v>
      </c>
      <c r="V9304" t="s">
        <v>211</v>
      </c>
      <c r="Y9304" t="s">
        <v>135</v>
      </c>
    </row>
    <row r="9305" spans="1:25" x14ac:dyDescent="0.45">
      <c r="A9305" t="s">
        <v>133</v>
      </c>
      <c r="B9305" t="s">
        <v>747</v>
      </c>
      <c r="C9305">
        <v>55100</v>
      </c>
      <c r="D9305">
        <v>1</v>
      </c>
      <c r="F9305">
        <v>2017</v>
      </c>
      <c r="G9305">
        <v>1392</v>
      </c>
      <c r="H9305">
        <v>1338.37</v>
      </c>
      <c r="I9305">
        <v>238041.86</v>
      </c>
      <c r="K9305">
        <v>0.52900000000000003</v>
      </c>
      <c r="L9305">
        <v>1E-3</v>
      </c>
      <c r="M9305">
        <v>104858.51</v>
      </c>
      <c r="N9305">
        <v>5.8999999999999997E-2</v>
      </c>
      <c r="O9305">
        <v>20.632000000000001</v>
      </c>
      <c r="P9305">
        <v>4.1200000000000001E-2</v>
      </c>
      <c r="Q9305">
        <v>1764459.6359999999</v>
      </c>
      <c r="R9305" t="s">
        <v>333</v>
      </c>
      <c r="T9305" t="s">
        <v>89</v>
      </c>
      <c r="V9305" t="s">
        <v>211</v>
      </c>
      <c r="Y9305" t="s">
        <v>135</v>
      </c>
    </row>
    <row r="9306" spans="1:25" x14ac:dyDescent="0.45">
      <c r="A9306" t="s">
        <v>133</v>
      </c>
      <c r="B9306" t="s">
        <v>747</v>
      </c>
      <c r="C9306">
        <v>55100</v>
      </c>
      <c r="D9306">
        <v>1</v>
      </c>
      <c r="F9306">
        <v>2018</v>
      </c>
      <c r="G9306">
        <v>935</v>
      </c>
      <c r="H9306">
        <v>888.12</v>
      </c>
      <c r="I9306">
        <v>154657.29</v>
      </c>
      <c r="K9306">
        <v>0.35199999999999998</v>
      </c>
      <c r="L9306">
        <v>1E-3</v>
      </c>
      <c r="M9306">
        <v>69766.928</v>
      </c>
      <c r="N9306">
        <v>5.8999999999999997E-2</v>
      </c>
      <c r="O9306">
        <v>19.553999999999998</v>
      </c>
      <c r="P9306">
        <v>6.0499999999999998E-2</v>
      </c>
      <c r="Q9306">
        <v>1173962.6880000001</v>
      </c>
      <c r="R9306" t="s">
        <v>333</v>
      </c>
      <c r="T9306" t="s">
        <v>89</v>
      </c>
      <c r="V9306" t="s">
        <v>211</v>
      </c>
      <c r="Y9306" t="s">
        <v>135</v>
      </c>
    </row>
    <row r="9307" spans="1:25" x14ac:dyDescent="0.45">
      <c r="A9307" t="s">
        <v>133</v>
      </c>
      <c r="B9307" t="s">
        <v>747</v>
      </c>
      <c r="C9307">
        <v>55100</v>
      </c>
      <c r="D9307">
        <v>1</v>
      </c>
      <c r="F9307">
        <v>2019</v>
      </c>
      <c r="G9307">
        <v>445</v>
      </c>
      <c r="H9307">
        <v>428.81</v>
      </c>
      <c r="I9307">
        <v>64139.71</v>
      </c>
      <c r="K9307">
        <v>0.14899999999999999</v>
      </c>
      <c r="L9307">
        <v>1E-3</v>
      </c>
      <c r="M9307">
        <v>29422.687000000002</v>
      </c>
      <c r="N9307">
        <v>5.8999999999999997E-2</v>
      </c>
      <c r="O9307">
        <v>6.7249999999999996</v>
      </c>
      <c r="P9307">
        <v>4.6300000000000001E-2</v>
      </c>
      <c r="Q9307">
        <v>495106.777</v>
      </c>
      <c r="R9307" t="s">
        <v>333</v>
      </c>
      <c r="T9307" t="s">
        <v>89</v>
      </c>
      <c r="V9307" t="s">
        <v>211</v>
      </c>
      <c r="Y9307" t="s">
        <v>135</v>
      </c>
    </row>
    <row r="9308" spans="1:25" x14ac:dyDescent="0.45">
      <c r="A9308" t="s">
        <v>133</v>
      </c>
      <c r="B9308" t="s">
        <v>747</v>
      </c>
      <c r="C9308">
        <v>55100</v>
      </c>
      <c r="D9308">
        <v>1</v>
      </c>
      <c r="F9308">
        <v>2020</v>
      </c>
      <c r="G9308">
        <v>1020</v>
      </c>
      <c r="H9308">
        <v>973.28</v>
      </c>
      <c r="I9308">
        <v>166510.07</v>
      </c>
      <c r="K9308">
        <v>0.376</v>
      </c>
      <c r="L9308">
        <v>1E-3</v>
      </c>
      <c r="M9308">
        <v>74514.702999999994</v>
      </c>
      <c r="N9308">
        <v>5.8999999999999997E-2</v>
      </c>
      <c r="O9308">
        <v>13.212</v>
      </c>
      <c r="P9308">
        <v>3.5000000000000003E-2</v>
      </c>
      <c r="Q9308">
        <v>1253848.7679999999</v>
      </c>
      <c r="R9308" t="s">
        <v>333</v>
      </c>
      <c r="T9308" t="s">
        <v>89</v>
      </c>
      <c r="V9308" t="s">
        <v>211</v>
      </c>
      <c r="Y9308" t="s">
        <v>135</v>
      </c>
    </row>
    <row r="9309" spans="1:25" x14ac:dyDescent="0.45">
      <c r="A9309" t="s">
        <v>133</v>
      </c>
      <c r="B9309" t="s">
        <v>747</v>
      </c>
      <c r="C9309">
        <v>55100</v>
      </c>
      <c r="D9309">
        <v>1</v>
      </c>
      <c r="F9309">
        <v>2021</v>
      </c>
      <c r="G9309">
        <v>1837</v>
      </c>
      <c r="H9309">
        <v>1734.79</v>
      </c>
      <c r="I9309">
        <v>333471.73</v>
      </c>
      <c r="K9309">
        <v>0.73199999999999998</v>
      </c>
      <c r="L9309">
        <v>1E-3</v>
      </c>
      <c r="M9309">
        <v>145037.74</v>
      </c>
      <c r="N9309">
        <v>5.8999999999999997E-2</v>
      </c>
      <c r="O9309">
        <v>21.803000000000001</v>
      </c>
      <c r="P9309">
        <v>2.9499999999999998E-2</v>
      </c>
      <c r="Q9309">
        <v>2440563.0359999998</v>
      </c>
      <c r="R9309" t="s">
        <v>333</v>
      </c>
      <c r="T9309" t="s">
        <v>89</v>
      </c>
      <c r="V9309" t="s">
        <v>211</v>
      </c>
      <c r="Y9309" t="s">
        <v>135</v>
      </c>
    </row>
    <row r="9310" spans="1:25" x14ac:dyDescent="0.45">
      <c r="A9310" t="s">
        <v>133</v>
      </c>
      <c r="B9310" t="s">
        <v>747</v>
      </c>
      <c r="C9310">
        <v>55100</v>
      </c>
      <c r="D9310">
        <v>1</v>
      </c>
      <c r="F9310">
        <v>2022</v>
      </c>
      <c r="G9310">
        <v>2453</v>
      </c>
      <c r="H9310">
        <v>2324.6</v>
      </c>
      <c r="I9310">
        <v>438778.16</v>
      </c>
      <c r="K9310">
        <v>0.95799999999999996</v>
      </c>
      <c r="L9310">
        <v>1E-3</v>
      </c>
      <c r="M9310">
        <v>189862.31400000001</v>
      </c>
      <c r="N9310">
        <v>5.8999999999999997E-2</v>
      </c>
      <c r="O9310">
        <v>31.015999999999998</v>
      </c>
      <c r="P9310">
        <v>3.39E-2</v>
      </c>
      <c r="Q9310">
        <v>3194788.199</v>
      </c>
      <c r="R9310" t="s">
        <v>333</v>
      </c>
      <c r="T9310" t="s">
        <v>89</v>
      </c>
      <c r="V9310" t="s">
        <v>211</v>
      </c>
      <c r="Y9310" t="s">
        <v>135</v>
      </c>
    </row>
    <row r="9311" spans="1:25" x14ac:dyDescent="0.45">
      <c r="A9311" t="s">
        <v>133</v>
      </c>
      <c r="B9311" t="s">
        <v>747</v>
      </c>
      <c r="C9311">
        <v>55100</v>
      </c>
      <c r="D9311">
        <v>1</v>
      </c>
      <c r="F9311">
        <v>2023</v>
      </c>
      <c r="G9311">
        <v>2178</v>
      </c>
      <c r="H9311">
        <v>2118.42</v>
      </c>
      <c r="I9311">
        <v>413879.53</v>
      </c>
      <c r="K9311">
        <v>0.88800000000000001</v>
      </c>
      <c r="L9311">
        <v>1E-3</v>
      </c>
      <c r="M9311">
        <v>175962.497</v>
      </c>
      <c r="N9311">
        <v>5.8999999999999997E-2</v>
      </c>
      <c r="O9311">
        <v>24.175000000000001</v>
      </c>
      <c r="P9311">
        <v>2.6200000000000001E-2</v>
      </c>
      <c r="Q9311">
        <v>2960892.0750000002</v>
      </c>
      <c r="R9311" t="s">
        <v>333</v>
      </c>
      <c r="T9311" t="s">
        <v>89</v>
      </c>
      <c r="V9311" t="s">
        <v>211</v>
      </c>
      <c r="Y9311" t="s">
        <v>135</v>
      </c>
    </row>
    <row r="9312" spans="1:25" x14ac:dyDescent="0.45">
      <c r="A9312" t="s">
        <v>133</v>
      </c>
      <c r="B9312" t="s">
        <v>747</v>
      </c>
      <c r="C9312">
        <v>55100</v>
      </c>
      <c r="D9312">
        <v>1</v>
      </c>
      <c r="F9312">
        <v>2024</v>
      </c>
      <c r="G9312">
        <v>633</v>
      </c>
      <c r="H9312">
        <v>607.34</v>
      </c>
      <c r="I9312">
        <v>114527.98</v>
      </c>
      <c r="K9312">
        <v>0.247</v>
      </c>
      <c r="L9312">
        <v>1E-3</v>
      </c>
      <c r="M9312">
        <v>48952.114000000001</v>
      </c>
      <c r="N9312">
        <v>5.8900000000000001E-2</v>
      </c>
      <c r="O9312">
        <v>7.0060000000000002</v>
      </c>
      <c r="P9312">
        <v>2.9499999999999998E-2</v>
      </c>
      <c r="Q9312">
        <v>823720.00199999998</v>
      </c>
      <c r="R9312" t="s">
        <v>333</v>
      </c>
      <c r="T9312" t="s">
        <v>89</v>
      </c>
      <c r="V9312" t="s">
        <v>211</v>
      </c>
      <c r="Y9312" t="s">
        <v>135</v>
      </c>
    </row>
    <row r="9313" spans="1:25" x14ac:dyDescent="0.45">
      <c r="A9313" t="s">
        <v>475</v>
      </c>
      <c r="B9313" t="s">
        <v>748</v>
      </c>
      <c r="C9313">
        <v>55107</v>
      </c>
      <c r="D9313" t="s">
        <v>749</v>
      </c>
      <c r="F9313">
        <v>2009</v>
      </c>
      <c r="G9313">
        <v>6419</v>
      </c>
      <c r="H9313">
        <v>6273.6</v>
      </c>
      <c r="I9313">
        <v>1573468</v>
      </c>
      <c r="K9313">
        <v>3.274</v>
      </c>
      <c r="L9313">
        <v>1E-3</v>
      </c>
      <c r="M9313">
        <v>648532.19900000002</v>
      </c>
      <c r="N9313">
        <v>5.8999999999999997E-2</v>
      </c>
      <c r="O9313">
        <v>29.818999999999999</v>
      </c>
      <c r="P9313">
        <v>7.3000000000000001E-3</v>
      </c>
      <c r="Q9313">
        <v>10912718.393999999</v>
      </c>
      <c r="R9313" t="s">
        <v>333</v>
      </c>
      <c r="T9313" t="s">
        <v>89</v>
      </c>
      <c r="V9313" t="s">
        <v>228</v>
      </c>
      <c r="Y9313" t="s">
        <v>36</v>
      </c>
    </row>
    <row r="9314" spans="1:25" x14ac:dyDescent="0.45">
      <c r="A9314" t="s">
        <v>475</v>
      </c>
      <c r="B9314" t="s">
        <v>748</v>
      </c>
      <c r="C9314">
        <v>55107</v>
      </c>
      <c r="D9314" t="s">
        <v>749</v>
      </c>
      <c r="F9314">
        <v>2010</v>
      </c>
      <c r="G9314">
        <v>6735</v>
      </c>
      <c r="H9314">
        <v>6529.96</v>
      </c>
      <c r="I9314">
        <v>1586010.25</v>
      </c>
      <c r="K9314">
        <v>3.32</v>
      </c>
      <c r="L9314">
        <v>1E-3</v>
      </c>
      <c r="M9314">
        <v>657570.44900000002</v>
      </c>
      <c r="N9314">
        <v>5.8999999999999997E-2</v>
      </c>
      <c r="O9314">
        <v>33.329000000000001</v>
      </c>
      <c r="P9314">
        <v>8.6999999999999994E-3</v>
      </c>
      <c r="Q9314">
        <v>11064886.620999999</v>
      </c>
      <c r="R9314" t="s">
        <v>333</v>
      </c>
      <c r="T9314" t="s">
        <v>89</v>
      </c>
      <c r="V9314" t="s">
        <v>228</v>
      </c>
      <c r="Y9314" t="s">
        <v>36</v>
      </c>
    </row>
    <row r="9315" spans="1:25" x14ac:dyDescent="0.45">
      <c r="A9315" t="s">
        <v>475</v>
      </c>
      <c r="B9315" t="s">
        <v>748</v>
      </c>
      <c r="C9315">
        <v>55107</v>
      </c>
      <c r="D9315" t="s">
        <v>749</v>
      </c>
      <c r="F9315">
        <v>2011</v>
      </c>
      <c r="G9315">
        <v>6392</v>
      </c>
      <c r="H9315">
        <v>6222.95</v>
      </c>
      <c r="I9315">
        <v>1593110.26</v>
      </c>
      <c r="K9315">
        <v>3.2730000000000001</v>
      </c>
      <c r="L9315">
        <v>1E-3</v>
      </c>
      <c r="M9315">
        <v>648343.53799999994</v>
      </c>
      <c r="N9315">
        <v>5.8999999999999997E-2</v>
      </c>
      <c r="O9315">
        <v>34.581000000000003</v>
      </c>
      <c r="P9315">
        <v>8.9999999999999993E-3</v>
      </c>
      <c r="Q9315">
        <v>10909634.137</v>
      </c>
      <c r="R9315" t="s">
        <v>333</v>
      </c>
      <c r="T9315" t="s">
        <v>89</v>
      </c>
      <c r="V9315" t="s">
        <v>228</v>
      </c>
      <c r="Y9315" t="s">
        <v>36</v>
      </c>
    </row>
    <row r="9316" spans="1:25" x14ac:dyDescent="0.45">
      <c r="A9316" t="s">
        <v>475</v>
      </c>
      <c r="B9316" t="s">
        <v>748</v>
      </c>
      <c r="C9316">
        <v>55107</v>
      </c>
      <c r="D9316" t="s">
        <v>749</v>
      </c>
      <c r="F9316">
        <v>2012</v>
      </c>
      <c r="G9316">
        <v>5354</v>
      </c>
      <c r="H9316">
        <v>5113.58</v>
      </c>
      <c r="I9316">
        <v>1261910.3500000001</v>
      </c>
      <c r="K9316">
        <v>2.5840000000000001</v>
      </c>
      <c r="L9316">
        <v>1E-3</v>
      </c>
      <c r="M9316">
        <v>511929.59399999998</v>
      </c>
      <c r="N9316">
        <v>5.8999999999999997E-2</v>
      </c>
      <c r="O9316">
        <v>33.270000000000003</v>
      </c>
      <c r="P9316">
        <v>1.23E-2</v>
      </c>
      <c r="Q9316">
        <v>8614133.5260000005</v>
      </c>
      <c r="R9316" t="s">
        <v>333</v>
      </c>
      <c r="T9316" t="s">
        <v>89</v>
      </c>
      <c r="V9316" t="s">
        <v>228</v>
      </c>
      <c r="Y9316" t="s">
        <v>36</v>
      </c>
    </row>
    <row r="9317" spans="1:25" x14ac:dyDescent="0.45">
      <c r="A9317" t="s">
        <v>475</v>
      </c>
      <c r="B9317" t="s">
        <v>748</v>
      </c>
      <c r="C9317">
        <v>55107</v>
      </c>
      <c r="D9317" t="s">
        <v>749</v>
      </c>
      <c r="F9317">
        <v>2013</v>
      </c>
      <c r="G9317">
        <v>4480</v>
      </c>
      <c r="H9317">
        <v>4234.6000000000004</v>
      </c>
      <c r="I9317">
        <v>1038541.25</v>
      </c>
      <c r="K9317">
        <v>2.1360000000000001</v>
      </c>
      <c r="L9317">
        <v>1E-3</v>
      </c>
      <c r="M9317">
        <v>423041.72200000001</v>
      </c>
      <c r="N9317">
        <v>5.8999999999999997E-2</v>
      </c>
      <c r="O9317">
        <v>30.957999999999998</v>
      </c>
      <c r="P9317">
        <v>1.44E-2</v>
      </c>
      <c r="Q9317">
        <v>7118484.057</v>
      </c>
      <c r="R9317" t="s">
        <v>333</v>
      </c>
      <c r="T9317" t="s">
        <v>89</v>
      </c>
      <c r="V9317" t="s">
        <v>228</v>
      </c>
      <c r="Y9317" t="s">
        <v>36</v>
      </c>
    </row>
    <row r="9318" spans="1:25" x14ac:dyDescent="0.45">
      <c r="A9318" t="s">
        <v>475</v>
      </c>
      <c r="B9318" t="s">
        <v>748</v>
      </c>
      <c r="C9318">
        <v>55107</v>
      </c>
      <c r="D9318" t="s">
        <v>749</v>
      </c>
      <c r="F9318">
        <v>2014</v>
      </c>
      <c r="G9318">
        <v>3810</v>
      </c>
      <c r="H9318">
        <v>3636.19</v>
      </c>
      <c r="I9318">
        <v>881738.35</v>
      </c>
      <c r="K9318">
        <v>1.819</v>
      </c>
      <c r="L9318">
        <v>1E-3</v>
      </c>
      <c r="M9318">
        <v>360222.11900000001</v>
      </c>
      <c r="N9318">
        <v>5.8999999999999997E-2</v>
      </c>
      <c r="O9318">
        <v>25.591999999999999</v>
      </c>
      <c r="P9318">
        <v>1.3899999999999999E-2</v>
      </c>
      <c r="Q9318">
        <v>6061396.8380000005</v>
      </c>
      <c r="R9318" t="s">
        <v>333</v>
      </c>
      <c r="T9318" t="s">
        <v>89</v>
      </c>
      <c r="V9318" t="s">
        <v>228</v>
      </c>
      <c r="Y9318" t="s">
        <v>36</v>
      </c>
    </row>
    <row r="9319" spans="1:25" x14ac:dyDescent="0.45">
      <c r="A9319" t="s">
        <v>475</v>
      </c>
      <c r="B9319" t="s">
        <v>748</v>
      </c>
      <c r="C9319">
        <v>55107</v>
      </c>
      <c r="D9319" t="s">
        <v>749</v>
      </c>
      <c r="F9319">
        <v>2015</v>
      </c>
      <c r="G9319">
        <v>4065</v>
      </c>
      <c r="H9319">
        <v>3921.01</v>
      </c>
      <c r="I9319">
        <v>947316.22</v>
      </c>
      <c r="K9319">
        <v>1.9319999999999999</v>
      </c>
      <c r="L9319">
        <v>1E-3</v>
      </c>
      <c r="M9319">
        <v>382639.80599999998</v>
      </c>
      <c r="N9319">
        <v>5.8999999999999997E-2</v>
      </c>
      <c r="O9319">
        <v>25.106000000000002</v>
      </c>
      <c r="P9319">
        <v>1.21E-2</v>
      </c>
      <c r="Q9319">
        <v>6438681.5839999998</v>
      </c>
      <c r="R9319" t="s">
        <v>333</v>
      </c>
      <c r="T9319" t="s">
        <v>89</v>
      </c>
      <c r="V9319" t="s">
        <v>228</v>
      </c>
      <c r="Y9319" t="s">
        <v>36</v>
      </c>
    </row>
    <row r="9320" spans="1:25" x14ac:dyDescent="0.45">
      <c r="A9320" t="s">
        <v>475</v>
      </c>
      <c r="B9320" t="s">
        <v>748</v>
      </c>
      <c r="C9320">
        <v>55107</v>
      </c>
      <c r="D9320" t="s">
        <v>749</v>
      </c>
      <c r="F9320">
        <v>2016</v>
      </c>
      <c r="G9320">
        <v>5305</v>
      </c>
      <c r="H9320">
        <v>5129.3900000000003</v>
      </c>
      <c r="I9320">
        <v>1249134.8700000001</v>
      </c>
      <c r="K9320">
        <v>2.528</v>
      </c>
      <c r="L9320">
        <v>1E-3</v>
      </c>
      <c r="M9320">
        <v>500673.30200000003</v>
      </c>
      <c r="N9320">
        <v>5.8999999999999997E-2</v>
      </c>
      <c r="O9320">
        <v>31.533000000000001</v>
      </c>
      <c r="P9320">
        <v>1.15E-2</v>
      </c>
      <c r="Q9320">
        <v>8424767.1750000007</v>
      </c>
      <c r="R9320" t="s">
        <v>333</v>
      </c>
      <c r="T9320" t="s">
        <v>89</v>
      </c>
      <c r="V9320" t="s">
        <v>228</v>
      </c>
      <c r="Y9320" t="s">
        <v>36</v>
      </c>
    </row>
    <row r="9321" spans="1:25" x14ac:dyDescent="0.45">
      <c r="A9321" t="s">
        <v>475</v>
      </c>
      <c r="B9321" t="s">
        <v>748</v>
      </c>
      <c r="C9321">
        <v>55107</v>
      </c>
      <c r="D9321" t="s">
        <v>749</v>
      </c>
      <c r="F9321">
        <v>2017</v>
      </c>
      <c r="G9321">
        <v>6031</v>
      </c>
      <c r="H9321">
        <v>5869.65</v>
      </c>
      <c r="I9321">
        <v>1448532.92</v>
      </c>
      <c r="K9321">
        <v>2.984</v>
      </c>
      <c r="L9321">
        <v>1E-3</v>
      </c>
      <c r="M9321">
        <v>591080.91799999995</v>
      </c>
      <c r="N9321">
        <v>5.8999999999999997E-2</v>
      </c>
      <c r="O9321">
        <v>34.563000000000002</v>
      </c>
      <c r="P9321">
        <v>1.0200000000000001E-2</v>
      </c>
      <c r="Q9321">
        <v>9946122.1449999996</v>
      </c>
      <c r="R9321" t="s">
        <v>333</v>
      </c>
      <c r="T9321" t="s">
        <v>89</v>
      </c>
      <c r="V9321" t="s">
        <v>228</v>
      </c>
      <c r="Y9321" t="s">
        <v>36</v>
      </c>
    </row>
    <row r="9322" spans="1:25" x14ac:dyDescent="0.45">
      <c r="A9322" t="s">
        <v>475</v>
      </c>
      <c r="B9322" t="s">
        <v>748</v>
      </c>
      <c r="C9322">
        <v>55107</v>
      </c>
      <c r="D9322" t="s">
        <v>749</v>
      </c>
      <c r="F9322">
        <v>2018</v>
      </c>
      <c r="G9322">
        <v>5936</v>
      </c>
      <c r="H9322">
        <v>5752.26</v>
      </c>
      <c r="I9322">
        <v>1459426.02</v>
      </c>
      <c r="K9322">
        <v>3.0230000000000001</v>
      </c>
      <c r="L9322">
        <v>1E-3</v>
      </c>
      <c r="M9322">
        <v>598828.27500000002</v>
      </c>
      <c r="N9322">
        <v>5.8999999999999997E-2</v>
      </c>
      <c r="O9322">
        <v>38.497</v>
      </c>
      <c r="P9322">
        <v>1.12E-2</v>
      </c>
      <c r="Q9322">
        <v>10076417.468</v>
      </c>
      <c r="R9322" t="s">
        <v>333</v>
      </c>
      <c r="T9322" t="s">
        <v>89</v>
      </c>
      <c r="V9322" t="s">
        <v>228</v>
      </c>
      <c r="Y9322" t="s">
        <v>36</v>
      </c>
    </row>
    <row r="9323" spans="1:25" x14ac:dyDescent="0.45">
      <c r="A9323" t="s">
        <v>475</v>
      </c>
      <c r="B9323" t="s">
        <v>748</v>
      </c>
      <c r="C9323">
        <v>55107</v>
      </c>
      <c r="D9323" t="s">
        <v>749</v>
      </c>
      <c r="F9323">
        <v>2019</v>
      </c>
      <c r="G9323">
        <v>6575</v>
      </c>
      <c r="H9323">
        <v>6417.47</v>
      </c>
      <c r="I9323">
        <v>1592081.34</v>
      </c>
      <c r="K9323">
        <v>3.2869999999999999</v>
      </c>
      <c r="L9323">
        <v>1E-3</v>
      </c>
      <c r="M9323">
        <v>651043.35199999996</v>
      </c>
      <c r="N9323">
        <v>5.8999999999999997E-2</v>
      </c>
      <c r="O9323">
        <v>38.031999999999996</v>
      </c>
      <c r="P9323">
        <v>9.5999999999999992E-3</v>
      </c>
      <c r="Q9323">
        <v>10955065.214</v>
      </c>
      <c r="R9323" t="s">
        <v>333</v>
      </c>
      <c r="T9323" t="s">
        <v>89</v>
      </c>
      <c r="V9323" t="s">
        <v>228</v>
      </c>
      <c r="Y9323" t="s">
        <v>36</v>
      </c>
    </row>
    <row r="9324" spans="1:25" x14ac:dyDescent="0.45">
      <c r="A9324" t="s">
        <v>475</v>
      </c>
      <c r="B9324" t="s">
        <v>748</v>
      </c>
      <c r="C9324">
        <v>55107</v>
      </c>
      <c r="D9324" t="s">
        <v>749</v>
      </c>
      <c r="F9324">
        <v>2020</v>
      </c>
      <c r="G9324">
        <v>7204</v>
      </c>
      <c r="H9324">
        <v>7116.83</v>
      </c>
      <c r="I9324">
        <v>1811769.76</v>
      </c>
      <c r="K9324">
        <v>3.677</v>
      </c>
      <c r="L9324">
        <v>1E-3</v>
      </c>
      <c r="M9324">
        <v>728377.84900000005</v>
      </c>
      <c r="N9324">
        <v>5.8999999999999997E-2</v>
      </c>
      <c r="O9324">
        <v>34.075000000000003</v>
      </c>
      <c r="P9324">
        <v>6.8999999999999999E-3</v>
      </c>
      <c r="Q9324">
        <v>12256337.414999999</v>
      </c>
      <c r="R9324" t="s">
        <v>333</v>
      </c>
      <c r="T9324" t="s">
        <v>89</v>
      </c>
      <c r="V9324" t="s">
        <v>228</v>
      </c>
      <c r="Y9324" t="s">
        <v>36</v>
      </c>
    </row>
    <row r="9325" spans="1:25" x14ac:dyDescent="0.45">
      <c r="A9325" t="s">
        <v>475</v>
      </c>
      <c r="B9325" t="s">
        <v>748</v>
      </c>
      <c r="C9325">
        <v>55107</v>
      </c>
      <c r="D9325" t="s">
        <v>749</v>
      </c>
      <c r="F9325">
        <v>2021</v>
      </c>
      <c r="G9325">
        <v>7099</v>
      </c>
      <c r="H9325">
        <v>7006.6</v>
      </c>
      <c r="I9325">
        <v>1834746.79</v>
      </c>
      <c r="K9325">
        <v>3.7349999999999999</v>
      </c>
      <c r="L9325">
        <v>1E-3</v>
      </c>
      <c r="M9325">
        <v>739940.21699999995</v>
      </c>
      <c r="N9325">
        <v>5.8999999999999997E-2</v>
      </c>
      <c r="O9325">
        <v>36.134999999999998</v>
      </c>
      <c r="P9325">
        <v>7.4000000000000003E-3</v>
      </c>
      <c r="Q9325">
        <v>12450905.847999999</v>
      </c>
      <c r="R9325" t="s">
        <v>333</v>
      </c>
      <c r="T9325" t="s">
        <v>89</v>
      </c>
      <c r="V9325" t="s">
        <v>228</v>
      </c>
      <c r="Y9325" t="s">
        <v>36</v>
      </c>
    </row>
    <row r="9326" spans="1:25" x14ac:dyDescent="0.45">
      <c r="A9326" t="s">
        <v>475</v>
      </c>
      <c r="B9326" t="s">
        <v>748</v>
      </c>
      <c r="C9326">
        <v>55107</v>
      </c>
      <c r="D9326" t="s">
        <v>749</v>
      </c>
      <c r="F9326">
        <v>2022</v>
      </c>
      <c r="G9326">
        <v>6610</v>
      </c>
      <c r="H9326">
        <v>6437.13</v>
      </c>
      <c r="I9326">
        <v>1690478.92</v>
      </c>
      <c r="K9326">
        <v>3.4660000000000002</v>
      </c>
      <c r="L9326">
        <v>1E-3</v>
      </c>
      <c r="M9326">
        <v>686549.19200000004</v>
      </c>
      <c r="N9326">
        <v>5.8999999999999997E-2</v>
      </c>
      <c r="O9326">
        <v>37.947000000000003</v>
      </c>
      <c r="P9326">
        <v>9.2999999999999992E-3</v>
      </c>
      <c r="Q9326">
        <v>11552502.267000001</v>
      </c>
      <c r="R9326" t="s">
        <v>333</v>
      </c>
      <c r="T9326" t="s">
        <v>89</v>
      </c>
      <c r="V9326" t="s">
        <v>228</v>
      </c>
      <c r="Y9326" t="s">
        <v>36</v>
      </c>
    </row>
    <row r="9327" spans="1:25" x14ac:dyDescent="0.45">
      <c r="A9327" t="s">
        <v>475</v>
      </c>
      <c r="B9327" t="s">
        <v>748</v>
      </c>
      <c r="C9327">
        <v>55107</v>
      </c>
      <c r="D9327" t="s">
        <v>749</v>
      </c>
      <c r="F9327">
        <v>2023</v>
      </c>
      <c r="G9327">
        <v>7043</v>
      </c>
      <c r="H9327">
        <v>6945.72</v>
      </c>
      <c r="I9327">
        <v>1866837.6</v>
      </c>
      <c r="K9327">
        <v>3.823</v>
      </c>
      <c r="L9327">
        <v>1E-3</v>
      </c>
      <c r="M9327">
        <v>757276.50199999998</v>
      </c>
      <c r="N9327">
        <v>5.8999999999999997E-2</v>
      </c>
      <c r="O9327">
        <v>36.609000000000002</v>
      </c>
      <c r="P9327">
        <v>7.1999999999999998E-3</v>
      </c>
      <c r="Q9327">
        <v>12742583.226</v>
      </c>
      <c r="R9327" t="s">
        <v>333</v>
      </c>
      <c r="T9327" t="s">
        <v>89</v>
      </c>
      <c r="V9327" t="s">
        <v>228</v>
      </c>
      <c r="Y9327" t="s">
        <v>36</v>
      </c>
    </row>
    <row r="9328" spans="1:25" x14ac:dyDescent="0.45">
      <c r="A9328" t="s">
        <v>475</v>
      </c>
      <c r="B9328" t="s">
        <v>748</v>
      </c>
      <c r="C9328">
        <v>55107</v>
      </c>
      <c r="D9328" t="s">
        <v>749</v>
      </c>
      <c r="F9328">
        <v>2024</v>
      </c>
      <c r="G9328">
        <v>3553</v>
      </c>
      <c r="H9328">
        <v>3483.71</v>
      </c>
      <c r="I9328">
        <v>876064.96</v>
      </c>
      <c r="K9328">
        <v>1.804</v>
      </c>
      <c r="L9328">
        <v>1E-3</v>
      </c>
      <c r="M9328">
        <v>357401.87900000002</v>
      </c>
      <c r="N9328">
        <v>5.8999999999999997E-2</v>
      </c>
      <c r="O9328">
        <v>19.004000000000001</v>
      </c>
      <c r="P9328">
        <v>8.6E-3</v>
      </c>
      <c r="Q9328">
        <v>6013985.6830000002</v>
      </c>
      <c r="R9328" t="s">
        <v>333</v>
      </c>
      <c r="T9328" t="s">
        <v>89</v>
      </c>
      <c r="V9328" t="s">
        <v>228</v>
      </c>
      <c r="Y9328" t="s">
        <v>36</v>
      </c>
    </row>
    <row r="9329" spans="1:25" x14ac:dyDescent="0.45">
      <c r="A9329" t="s">
        <v>475</v>
      </c>
      <c r="B9329" t="s">
        <v>748</v>
      </c>
      <c r="C9329">
        <v>55107</v>
      </c>
      <c r="D9329" t="s">
        <v>750</v>
      </c>
      <c r="F9329">
        <v>2009</v>
      </c>
      <c r="G9329">
        <v>6695</v>
      </c>
      <c r="H9329">
        <v>6537.67</v>
      </c>
      <c r="I9329">
        <v>1619754.31</v>
      </c>
      <c r="K9329">
        <v>3.3540000000000001</v>
      </c>
      <c r="L9329">
        <v>1E-3</v>
      </c>
      <c r="M9329">
        <v>664389.59299999999</v>
      </c>
      <c r="N9329">
        <v>5.8999999999999997E-2</v>
      </c>
      <c r="O9329">
        <v>31.995000000000001</v>
      </c>
      <c r="P9329">
        <v>6.7999999999999996E-3</v>
      </c>
      <c r="Q9329">
        <v>11179668.747</v>
      </c>
      <c r="R9329" t="s">
        <v>333</v>
      </c>
      <c r="T9329" t="s">
        <v>89</v>
      </c>
      <c r="V9329" t="s">
        <v>228</v>
      </c>
      <c r="Y9329" t="s">
        <v>36</v>
      </c>
    </row>
    <row r="9330" spans="1:25" x14ac:dyDescent="0.45">
      <c r="A9330" t="s">
        <v>475</v>
      </c>
      <c r="B9330" t="s">
        <v>748</v>
      </c>
      <c r="C9330">
        <v>55107</v>
      </c>
      <c r="D9330" t="s">
        <v>750</v>
      </c>
      <c r="F9330">
        <v>2010</v>
      </c>
      <c r="G9330">
        <v>6664</v>
      </c>
      <c r="H9330">
        <v>6476.44</v>
      </c>
      <c r="I9330">
        <v>1543353.42</v>
      </c>
      <c r="K9330">
        <v>3.2330000000000001</v>
      </c>
      <c r="L9330">
        <v>1E-3</v>
      </c>
      <c r="M9330">
        <v>640414.14500000002</v>
      </c>
      <c r="N9330">
        <v>5.8999999999999997E-2</v>
      </c>
      <c r="O9330">
        <v>24.783999999999999</v>
      </c>
      <c r="P9330">
        <v>6.1999999999999998E-3</v>
      </c>
      <c r="Q9330">
        <v>10776222.972999999</v>
      </c>
      <c r="R9330" t="s">
        <v>333</v>
      </c>
      <c r="T9330" t="s">
        <v>89</v>
      </c>
      <c r="V9330" t="s">
        <v>228</v>
      </c>
      <c r="Y9330" t="s">
        <v>36</v>
      </c>
    </row>
    <row r="9331" spans="1:25" x14ac:dyDescent="0.45">
      <c r="A9331" t="s">
        <v>475</v>
      </c>
      <c r="B9331" t="s">
        <v>748</v>
      </c>
      <c r="C9331">
        <v>55107</v>
      </c>
      <c r="D9331" t="s">
        <v>750</v>
      </c>
      <c r="F9331">
        <v>2011</v>
      </c>
      <c r="G9331">
        <v>6568</v>
      </c>
      <c r="H9331">
        <v>6425.17</v>
      </c>
      <c r="I9331">
        <v>1563752.06</v>
      </c>
      <c r="K9331">
        <v>3.2469999999999999</v>
      </c>
      <c r="L9331">
        <v>1E-3</v>
      </c>
      <c r="M9331">
        <v>643164.78200000001</v>
      </c>
      <c r="N9331">
        <v>5.8999999999999997E-2</v>
      </c>
      <c r="O9331">
        <v>31.114000000000001</v>
      </c>
      <c r="P9331">
        <v>7.1000000000000004E-3</v>
      </c>
      <c r="Q9331">
        <v>10822505.708000001</v>
      </c>
      <c r="R9331" t="s">
        <v>333</v>
      </c>
      <c r="T9331" t="s">
        <v>89</v>
      </c>
      <c r="V9331" t="s">
        <v>228</v>
      </c>
      <c r="Y9331" t="s">
        <v>36</v>
      </c>
    </row>
    <row r="9332" spans="1:25" x14ac:dyDescent="0.45">
      <c r="A9332" t="s">
        <v>475</v>
      </c>
      <c r="B9332" t="s">
        <v>748</v>
      </c>
      <c r="C9332">
        <v>55107</v>
      </c>
      <c r="D9332" t="s">
        <v>750</v>
      </c>
      <c r="F9332">
        <v>2012</v>
      </c>
      <c r="G9332">
        <v>5191</v>
      </c>
      <c r="H9332">
        <v>4961.51</v>
      </c>
      <c r="I9332">
        <v>1197022.68</v>
      </c>
      <c r="K9332">
        <v>2.472</v>
      </c>
      <c r="L9332">
        <v>1E-3</v>
      </c>
      <c r="M9332">
        <v>489633.34299999999</v>
      </c>
      <c r="N9332">
        <v>5.8999999999999997E-2</v>
      </c>
      <c r="O9332">
        <v>28.574999999999999</v>
      </c>
      <c r="P9332">
        <v>9.2999999999999992E-3</v>
      </c>
      <c r="Q9332">
        <v>8239035.6200000001</v>
      </c>
      <c r="R9332" t="s">
        <v>333</v>
      </c>
      <c r="T9332" t="s">
        <v>89</v>
      </c>
      <c r="V9332" t="s">
        <v>228</v>
      </c>
      <c r="Y9332" t="s">
        <v>36</v>
      </c>
    </row>
    <row r="9333" spans="1:25" x14ac:dyDescent="0.45">
      <c r="A9333" t="s">
        <v>475</v>
      </c>
      <c r="B9333" t="s">
        <v>748</v>
      </c>
      <c r="C9333">
        <v>55107</v>
      </c>
      <c r="D9333" t="s">
        <v>750</v>
      </c>
      <c r="F9333">
        <v>2013</v>
      </c>
      <c r="G9333">
        <v>4436</v>
      </c>
      <c r="H9333">
        <v>4241.54</v>
      </c>
      <c r="I9333">
        <v>1018686.46</v>
      </c>
      <c r="K9333">
        <v>2.109</v>
      </c>
      <c r="L9333">
        <v>1E-3</v>
      </c>
      <c r="M9333">
        <v>417809.946</v>
      </c>
      <c r="N9333">
        <v>5.8999999999999997E-2</v>
      </c>
      <c r="O9333">
        <v>28.369</v>
      </c>
      <c r="P9333">
        <v>1.23E-2</v>
      </c>
      <c r="Q9333">
        <v>7030468.2659999998</v>
      </c>
      <c r="R9333" t="s">
        <v>333</v>
      </c>
      <c r="T9333" t="s">
        <v>89</v>
      </c>
      <c r="V9333" t="s">
        <v>228</v>
      </c>
      <c r="Y9333" t="s">
        <v>36</v>
      </c>
    </row>
    <row r="9334" spans="1:25" x14ac:dyDescent="0.45">
      <c r="A9334" t="s">
        <v>475</v>
      </c>
      <c r="B9334" t="s">
        <v>748</v>
      </c>
      <c r="C9334">
        <v>55107</v>
      </c>
      <c r="D9334" t="s">
        <v>750</v>
      </c>
      <c r="F9334">
        <v>2014</v>
      </c>
      <c r="G9334">
        <v>3683</v>
      </c>
      <c r="H9334">
        <v>3541.49</v>
      </c>
      <c r="I9334">
        <v>839824.61</v>
      </c>
      <c r="K9334">
        <v>1.74</v>
      </c>
      <c r="L9334">
        <v>1E-3</v>
      </c>
      <c r="M9334">
        <v>344744.26299999998</v>
      </c>
      <c r="N9334">
        <v>5.8999999999999997E-2</v>
      </c>
      <c r="O9334">
        <v>22.564</v>
      </c>
      <c r="P9334">
        <v>1.24E-2</v>
      </c>
      <c r="Q9334">
        <v>5800958.3789999997</v>
      </c>
      <c r="R9334" t="s">
        <v>333</v>
      </c>
      <c r="T9334" t="s">
        <v>89</v>
      </c>
      <c r="V9334" t="s">
        <v>228</v>
      </c>
      <c r="Y9334" t="s">
        <v>36</v>
      </c>
    </row>
    <row r="9335" spans="1:25" x14ac:dyDescent="0.45">
      <c r="A9335" t="s">
        <v>475</v>
      </c>
      <c r="B9335" t="s">
        <v>748</v>
      </c>
      <c r="C9335">
        <v>55107</v>
      </c>
      <c r="D9335" t="s">
        <v>750</v>
      </c>
      <c r="F9335">
        <v>2015</v>
      </c>
      <c r="G9335">
        <v>4064</v>
      </c>
      <c r="H9335">
        <v>3939.56</v>
      </c>
      <c r="I9335">
        <v>911966.71999999997</v>
      </c>
      <c r="K9335">
        <v>1.913</v>
      </c>
      <c r="L9335">
        <v>1E-3</v>
      </c>
      <c r="M9335">
        <v>378927.00799999997</v>
      </c>
      <c r="N9335">
        <v>5.8999999999999997E-2</v>
      </c>
      <c r="O9335">
        <v>23.045000000000002</v>
      </c>
      <c r="P9335">
        <v>1.06E-2</v>
      </c>
      <c r="Q9335">
        <v>6376163.0839999998</v>
      </c>
      <c r="R9335" t="s">
        <v>333</v>
      </c>
      <c r="T9335" t="s">
        <v>89</v>
      </c>
      <c r="V9335" t="s">
        <v>228</v>
      </c>
      <c r="Y9335" t="s">
        <v>36</v>
      </c>
    </row>
    <row r="9336" spans="1:25" x14ac:dyDescent="0.45">
      <c r="A9336" t="s">
        <v>475</v>
      </c>
      <c r="B9336" t="s">
        <v>748</v>
      </c>
      <c r="C9336">
        <v>55107</v>
      </c>
      <c r="D9336" t="s">
        <v>750</v>
      </c>
      <c r="F9336">
        <v>2016</v>
      </c>
      <c r="G9336">
        <v>4865</v>
      </c>
      <c r="H9336">
        <v>4713.38</v>
      </c>
      <c r="I9336">
        <v>1095012.3899999999</v>
      </c>
      <c r="K9336">
        <v>2.29</v>
      </c>
      <c r="L9336">
        <v>1E-3</v>
      </c>
      <c r="M9336">
        <v>453547.56300000002</v>
      </c>
      <c r="N9336">
        <v>5.8999999999999997E-2</v>
      </c>
      <c r="O9336">
        <v>27.22</v>
      </c>
      <c r="P9336">
        <v>1.06E-2</v>
      </c>
      <c r="Q9336">
        <v>7631774.1009999998</v>
      </c>
      <c r="R9336" t="s">
        <v>333</v>
      </c>
      <c r="T9336" t="s">
        <v>89</v>
      </c>
      <c r="V9336" t="s">
        <v>228</v>
      </c>
      <c r="Y9336" t="s">
        <v>36</v>
      </c>
    </row>
    <row r="9337" spans="1:25" x14ac:dyDescent="0.45">
      <c r="A9337" t="s">
        <v>475</v>
      </c>
      <c r="B9337" t="s">
        <v>748</v>
      </c>
      <c r="C9337">
        <v>55107</v>
      </c>
      <c r="D9337" t="s">
        <v>750</v>
      </c>
      <c r="F9337">
        <v>2017</v>
      </c>
      <c r="G9337">
        <v>6082</v>
      </c>
      <c r="H9337">
        <v>5939.22</v>
      </c>
      <c r="I9337">
        <v>1456633.3</v>
      </c>
      <c r="K9337">
        <v>2.9849999999999999</v>
      </c>
      <c r="L9337">
        <v>1E-3</v>
      </c>
      <c r="M9337">
        <v>591220.79</v>
      </c>
      <c r="N9337">
        <v>5.8999999999999997E-2</v>
      </c>
      <c r="O9337">
        <v>32.976999999999997</v>
      </c>
      <c r="P9337">
        <v>9.2999999999999992E-3</v>
      </c>
      <c r="Q9337">
        <v>9948426.2890000008</v>
      </c>
      <c r="R9337" t="s">
        <v>333</v>
      </c>
      <c r="T9337" t="s">
        <v>89</v>
      </c>
      <c r="V9337" t="s">
        <v>228</v>
      </c>
      <c r="Y9337" t="s">
        <v>36</v>
      </c>
    </row>
    <row r="9338" spans="1:25" x14ac:dyDescent="0.45">
      <c r="A9338" t="s">
        <v>475</v>
      </c>
      <c r="B9338" t="s">
        <v>748</v>
      </c>
      <c r="C9338">
        <v>55107</v>
      </c>
      <c r="D9338" t="s">
        <v>750</v>
      </c>
      <c r="F9338">
        <v>2018</v>
      </c>
      <c r="G9338">
        <v>5892</v>
      </c>
      <c r="H9338">
        <v>5719.2</v>
      </c>
      <c r="I9338">
        <v>1434658.06</v>
      </c>
      <c r="K9338">
        <v>2.9550000000000001</v>
      </c>
      <c r="L9338">
        <v>1E-3</v>
      </c>
      <c r="M9338">
        <v>585264.60199999996</v>
      </c>
      <c r="N9338">
        <v>5.8999999999999997E-2</v>
      </c>
      <c r="O9338">
        <v>36.978000000000002</v>
      </c>
      <c r="P9338">
        <v>1.06E-2</v>
      </c>
      <c r="Q9338">
        <v>9848177.6799999997</v>
      </c>
      <c r="R9338" t="s">
        <v>333</v>
      </c>
      <c r="T9338" t="s">
        <v>89</v>
      </c>
      <c r="V9338" t="s">
        <v>228</v>
      </c>
      <c r="Y9338" t="s">
        <v>36</v>
      </c>
    </row>
    <row r="9339" spans="1:25" x14ac:dyDescent="0.45">
      <c r="A9339" t="s">
        <v>475</v>
      </c>
      <c r="B9339" t="s">
        <v>748</v>
      </c>
      <c r="C9339">
        <v>55107</v>
      </c>
      <c r="D9339" t="s">
        <v>750</v>
      </c>
      <c r="F9339">
        <v>2019</v>
      </c>
      <c r="G9339">
        <v>6541</v>
      </c>
      <c r="H9339">
        <v>6393.21</v>
      </c>
      <c r="I9339">
        <v>1564528.94</v>
      </c>
      <c r="K9339">
        <v>3.2080000000000002</v>
      </c>
      <c r="L9339">
        <v>1E-3</v>
      </c>
      <c r="M9339">
        <v>635497.19200000004</v>
      </c>
      <c r="N9339">
        <v>5.8999999999999997E-2</v>
      </c>
      <c r="O9339">
        <v>36.661000000000001</v>
      </c>
      <c r="P9339">
        <v>9.1000000000000004E-3</v>
      </c>
      <c r="Q9339">
        <v>10693512.483999999</v>
      </c>
      <c r="R9339" t="s">
        <v>333</v>
      </c>
      <c r="T9339" t="s">
        <v>89</v>
      </c>
      <c r="V9339" t="s">
        <v>228</v>
      </c>
      <c r="Y9339" t="s">
        <v>36</v>
      </c>
    </row>
    <row r="9340" spans="1:25" x14ac:dyDescent="0.45">
      <c r="A9340" t="s">
        <v>475</v>
      </c>
      <c r="B9340" t="s">
        <v>748</v>
      </c>
      <c r="C9340">
        <v>55107</v>
      </c>
      <c r="D9340" t="s">
        <v>750</v>
      </c>
      <c r="F9340">
        <v>2020</v>
      </c>
      <c r="G9340">
        <v>7546</v>
      </c>
      <c r="H9340">
        <v>7460.45</v>
      </c>
      <c r="I9340">
        <v>1889556.5</v>
      </c>
      <c r="K9340">
        <v>3.8370000000000002</v>
      </c>
      <c r="L9340">
        <v>1E-3</v>
      </c>
      <c r="M9340">
        <v>760012.03599999996</v>
      </c>
      <c r="N9340">
        <v>5.8999999999999997E-2</v>
      </c>
      <c r="O9340">
        <v>38.951000000000001</v>
      </c>
      <c r="P9340">
        <v>7.3000000000000001E-3</v>
      </c>
      <c r="Q9340">
        <v>12788683.761</v>
      </c>
      <c r="R9340" t="s">
        <v>333</v>
      </c>
      <c r="T9340" t="s">
        <v>89</v>
      </c>
      <c r="V9340" t="s">
        <v>228</v>
      </c>
      <c r="Y9340" t="s">
        <v>36</v>
      </c>
    </row>
    <row r="9341" spans="1:25" x14ac:dyDescent="0.45">
      <c r="A9341" t="s">
        <v>475</v>
      </c>
      <c r="B9341" t="s">
        <v>748</v>
      </c>
      <c r="C9341">
        <v>55107</v>
      </c>
      <c r="D9341" t="s">
        <v>750</v>
      </c>
      <c r="F9341">
        <v>2021</v>
      </c>
      <c r="G9341">
        <v>7204</v>
      </c>
      <c r="H9341">
        <v>7120.85</v>
      </c>
      <c r="I9341">
        <v>1858891</v>
      </c>
      <c r="K9341">
        <v>3.8039999999999998</v>
      </c>
      <c r="L9341">
        <v>1E-3</v>
      </c>
      <c r="M9341">
        <v>753505.58100000001</v>
      </c>
      <c r="N9341">
        <v>5.8999999999999997E-2</v>
      </c>
      <c r="O9341">
        <v>37.851999999999997</v>
      </c>
      <c r="P9341">
        <v>7.3000000000000001E-3</v>
      </c>
      <c r="Q9341">
        <v>12679224.062999999</v>
      </c>
      <c r="R9341" t="s">
        <v>333</v>
      </c>
      <c r="T9341" t="s">
        <v>89</v>
      </c>
      <c r="V9341" t="s">
        <v>228</v>
      </c>
      <c r="Y9341" t="s">
        <v>36</v>
      </c>
    </row>
    <row r="9342" spans="1:25" x14ac:dyDescent="0.45">
      <c r="A9342" t="s">
        <v>475</v>
      </c>
      <c r="B9342" t="s">
        <v>748</v>
      </c>
      <c r="C9342">
        <v>55107</v>
      </c>
      <c r="D9342" t="s">
        <v>750</v>
      </c>
      <c r="F9342">
        <v>2022</v>
      </c>
      <c r="G9342">
        <v>6591</v>
      </c>
      <c r="H9342">
        <v>6430.72</v>
      </c>
      <c r="I9342">
        <v>1679125</v>
      </c>
      <c r="K9342">
        <v>3.464</v>
      </c>
      <c r="L9342">
        <v>1E-3</v>
      </c>
      <c r="M9342">
        <v>686087.02800000005</v>
      </c>
      <c r="N9342">
        <v>5.8999999999999997E-2</v>
      </c>
      <c r="O9342">
        <v>36.572000000000003</v>
      </c>
      <c r="P9342">
        <v>8.8000000000000005E-3</v>
      </c>
      <c r="Q9342">
        <v>11544716.865</v>
      </c>
      <c r="R9342" t="s">
        <v>333</v>
      </c>
      <c r="T9342" t="s">
        <v>89</v>
      </c>
      <c r="V9342" t="s">
        <v>228</v>
      </c>
      <c r="Y9342" t="s">
        <v>36</v>
      </c>
    </row>
    <row r="9343" spans="1:25" x14ac:dyDescent="0.45">
      <c r="A9343" t="s">
        <v>475</v>
      </c>
      <c r="B9343" t="s">
        <v>748</v>
      </c>
      <c r="C9343">
        <v>55107</v>
      </c>
      <c r="D9343" t="s">
        <v>750</v>
      </c>
      <c r="F9343">
        <v>2023</v>
      </c>
      <c r="G9343">
        <v>6925</v>
      </c>
      <c r="H9343">
        <v>6834.23</v>
      </c>
      <c r="I9343">
        <v>1813986.55</v>
      </c>
      <c r="K9343">
        <v>3.7480000000000002</v>
      </c>
      <c r="L9343">
        <v>1E-3</v>
      </c>
      <c r="M9343">
        <v>742364.05299999996</v>
      </c>
      <c r="N9343">
        <v>5.8999999999999997E-2</v>
      </c>
      <c r="O9343">
        <v>35.588000000000001</v>
      </c>
      <c r="P9343">
        <v>7.1000000000000004E-3</v>
      </c>
      <c r="Q9343">
        <v>12491682.195</v>
      </c>
      <c r="R9343" t="s">
        <v>333</v>
      </c>
      <c r="T9343" t="s">
        <v>89</v>
      </c>
      <c r="V9343" t="s">
        <v>228</v>
      </c>
      <c r="Y9343" t="s">
        <v>36</v>
      </c>
    </row>
    <row r="9344" spans="1:25" x14ac:dyDescent="0.45">
      <c r="A9344" t="s">
        <v>475</v>
      </c>
      <c r="B9344" t="s">
        <v>748</v>
      </c>
      <c r="C9344">
        <v>55107</v>
      </c>
      <c r="D9344" t="s">
        <v>750</v>
      </c>
      <c r="F9344">
        <v>2024</v>
      </c>
      <c r="G9344">
        <v>3433</v>
      </c>
      <c r="H9344">
        <v>3364.19</v>
      </c>
      <c r="I9344">
        <v>836617.34</v>
      </c>
      <c r="K9344">
        <v>1.74</v>
      </c>
      <c r="L9344">
        <v>1E-3</v>
      </c>
      <c r="M9344">
        <v>344707.5</v>
      </c>
      <c r="N9344">
        <v>5.8999999999999997E-2</v>
      </c>
      <c r="O9344">
        <v>17.832000000000001</v>
      </c>
      <c r="P9344">
        <v>8.3999999999999995E-3</v>
      </c>
      <c r="Q9344">
        <v>5800375.0439999998</v>
      </c>
      <c r="R9344" t="s">
        <v>333</v>
      </c>
      <c r="T9344" t="s">
        <v>89</v>
      </c>
      <c r="V9344" t="s">
        <v>228</v>
      </c>
      <c r="Y9344" t="s">
        <v>36</v>
      </c>
    </row>
    <row r="9345" spans="1:25" x14ac:dyDescent="0.45">
      <c r="A9345" t="s">
        <v>274</v>
      </c>
      <c r="B9345" t="s">
        <v>751</v>
      </c>
      <c r="C9345">
        <v>55113</v>
      </c>
      <c r="D9345">
        <v>34101</v>
      </c>
      <c r="F9345">
        <v>2009</v>
      </c>
      <c r="G9345">
        <v>7573</v>
      </c>
      <c r="H9345">
        <v>7569</v>
      </c>
      <c r="J9345">
        <v>1236043.5</v>
      </c>
      <c r="O9345">
        <v>0.86699999999999999</v>
      </c>
      <c r="P9345">
        <v>1.1000000000000001E-3</v>
      </c>
      <c r="Q9345">
        <v>1603065.2</v>
      </c>
      <c r="R9345" t="s">
        <v>97</v>
      </c>
      <c r="S9345" t="s">
        <v>27</v>
      </c>
      <c r="T9345" t="s">
        <v>63</v>
      </c>
      <c r="V9345" t="s">
        <v>211</v>
      </c>
      <c r="Y9345" t="s">
        <v>30</v>
      </c>
    </row>
    <row r="9346" spans="1:25" x14ac:dyDescent="0.45">
      <c r="A9346" t="s">
        <v>274</v>
      </c>
      <c r="B9346" t="s">
        <v>751</v>
      </c>
      <c r="C9346">
        <v>55113</v>
      </c>
      <c r="D9346">
        <v>34201</v>
      </c>
      <c r="F9346">
        <v>2009</v>
      </c>
      <c r="G9346">
        <v>7553</v>
      </c>
      <c r="H9346">
        <v>7540.5</v>
      </c>
      <c r="J9346">
        <v>1091382</v>
      </c>
      <c r="O9346">
        <v>0.749</v>
      </c>
      <c r="P9346">
        <v>1E-3</v>
      </c>
      <c r="Q9346">
        <v>1519223.325</v>
      </c>
      <c r="R9346" t="s">
        <v>97</v>
      </c>
      <c r="S9346" t="s">
        <v>27</v>
      </c>
      <c r="T9346" t="s">
        <v>63</v>
      </c>
      <c r="V9346" t="s">
        <v>211</v>
      </c>
      <c r="Y9346" t="s">
        <v>30</v>
      </c>
    </row>
    <row r="9347" spans="1:25" x14ac:dyDescent="0.45">
      <c r="A9347" t="s">
        <v>274</v>
      </c>
      <c r="B9347" t="s">
        <v>751</v>
      </c>
      <c r="C9347">
        <v>55113</v>
      </c>
      <c r="D9347">
        <v>34201</v>
      </c>
      <c r="F9347">
        <v>2010</v>
      </c>
      <c r="G9347">
        <v>3079</v>
      </c>
      <c r="H9347">
        <v>3070</v>
      </c>
      <c r="J9347">
        <v>301818.5</v>
      </c>
      <c r="O9347">
        <v>0.19</v>
      </c>
      <c r="P9347">
        <v>1E-3</v>
      </c>
      <c r="Q9347">
        <v>392721.97499999998</v>
      </c>
      <c r="R9347" t="s">
        <v>97</v>
      </c>
      <c r="S9347" t="s">
        <v>27</v>
      </c>
      <c r="T9347" t="s">
        <v>63</v>
      </c>
      <c r="V9347" t="s">
        <v>211</v>
      </c>
      <c r="Y9347" t="s">
        <v>30</v>
      </c>
    </row>
    <row r="9348" spans="1:25" x14ac:dyDescent="0.45">
      <c r="A9348" t="s">
        <v>274</v>
      </c>
      <c r="B9348" t="s">
        <v>751</v>
      </c>
      <c r="C9348">
        <v>55113</v>
      </c>
      <c r="D9348">
        <v>34201</v>
      </c>
      <c r="F9348">
        <v>2011</v>
      </c>
      <c r="G9348">
        <v>1586</v>
      </c>
      <c r="H9348">
        <v>1585.5</v>
      </c>
      <c r="J9348">
        <v>119666.5</v>
      </c>
      <c r="O9348">
        <v>2.8000000000000001E-2</v>
      </c>
      <c r="P9348">
        <v>4.0000000000000002E-4</v>
      </c>
      <c r="Q9348">
        <v>166482.65</v>
      </c>
      <c r="R9348" t="s">
        <v>97</v>
      </c>
      <c r="S9348" t="s">
        <v>27</v>
      </c>
      <c r="T9348" t="s">
        <v>63</v>
      </c>
      <c r="V9348" t="s">
        <v>211</v>
      </c>
      <c r="Y9348" t="s">
        <v>30</v>
      </c>
    </row>
    <row r="9349" spans="1:25" x14ac:dyDescent="0.45">
      <c r="A9349" t="s">
        <v>274</v>
      </c>
      <c r="B9349" t="s">
        <v>751</v>
      </c>
      <c r="C9349">
        <v>55113</v>
      </c>
      <c r="D9349">
        <v>34201</v>
      </c>
      <c r="F9349">
        <v>2012</v>
      </c>
      <c r="G9349">
        <v>1304</v>
      </c>
      <c r="H9349">
        <v>1300.75</v>
      </c>
      <c r="J9349">
        <v>98779</v>
      </c>
      <c r="O9349">
        <v>4.2999999999999997E-2</v>
      </c>
      <c r="P9349">
        <v>6.9999999999999999E-4</v>
      </c>
      <c r="Q9349">
        <v>132174.125</v>
      </c>
      <c r="R9349" t="s">
        <v>97</v>
      </c>
      <c r="S9349" t="s">
        <v>27</v>
      </c>
      <c r="T9349" t="s">
        <v>63</v>
      </c>
      <c r="V9349" t="s">
        <v>211</v>
      </c>
      <c r="Y9349" t="s">
        <v>30</v>
      </c>
    </row>
    <row r="9350" spans="1:25" x14ac:dyDescent="0.45">
      <c r="A9350" t="s">
        <v>274</v>
      </c>
      <c r="B9350" t="s">
        <v>751</v>
      </c>
      <c r="C9350">
        <v>55113</v>
      </c>
      <c r="D9350">
        <v>34201</v>
      </c>
      <c r="F9350">
        <v>2013</v>
      </c>
      <c r="G9350">
        <v>1278</v>
      </c>
      <c r="H9350">
        <v>1274.75</v>
      </c>
      <c r="J9350">
        <v>107436.25</v>
      </c>
      <c r="O9350">
        <v>2.8000000000000001E-2</v>
      </c>
      <c r="P9350">
        <v>5.0000000000000001E-4</v>
      </c>
      <c r="Q9350">
        <v>109117.425</v>
      </c>
      <c r="R9350" t="s">
        <v>97</v>
      </c>
      <c r="S9350" t="s">
        <v>27</v>
      </c>
      <c r="T9350" t="s">
        <v>63</v>
      </c>
      <c r="V9350" t="s">
        <v>211</v>
      </c>
      <c r="Y9350" t="s">
        <v>30</v>
      </c>
    </row>
    <row r="9351" spans="1:25" x14ac:dyDescent="0.45">
      <c r="A9351" t="s">
        <v>274</v>
      </c>
      <c r="B9351" t="s">
        <v>751</v>
      </c>
      <c r="C9351">
        <v>55113</v>
      </c>
      <c r="D9351">
        <v>34301</v>
      </c>
      <c r="F9351">
        <v>2009</v>
      </c>
      <c r="G9351">
        <v>6763</v>
      </c>
      <c r="H9351">
        <v>6754.25</v>
      </c>
      <c r="J9351">
        <v>1066081</v>
      </c>
      <c r="O9351">
        <v>0.69599999999999995</v>
      </c>
      <c r="P9351">
        <v>1E-3</v>
      </c>
      <c r="Q9351">
        <v>1413756.075</v>
      </c>
      <c r="R9351" t="s">
        <v>97</v>
      </c>
      <c r="S9351" t="s">
        <v>27</v>
      </c>
      <c r="T9351" t="s">
        <v>63</v>
      </c>
      <c r="V9351" t="s">
        <v>211</v>
      </c>
      <c r="Y9351" t="s">
        <v>30</v>
      </c>
    </row>
    <row r="9352" spans="1:25" x14ac:dyDescent="0.45">
      <c r="A9352" t="s">
        <v>274</v>
      </c>
      <c r="B9352" t="s">
        <v>751</v>
      </c>
      <c r="C9352">
        <v>55113</v>
      </c>
      <c r="D9352">
        <v>34401</v>
      </c>
      <c r="F9352">
        <v>2009</v>
      </c>
      <c r="G9352">
        <v>6786</v>
      </c>
      <c r="H9352">
        <v>6775</v>
      </c>
      <c r="J9352">
        <v>1077976.25</v>
      </c>
      <c r="O9352">
        <v>0.75800000000000001</v>
      </c>
      <c r="P9352">
        <v>1E-3</v>
      </c>
      <c r="Q9352">
        <v>1430583</v>
      </c>
      <c r="R9352" t="s">
        <v>97</v>
      </c>
      <c r="S9352" t="s">
        <v>27</v>
      </c>
      <c r="T9352" t="s">
        <v>63</v>
      </c>
      <c r="V9352" t="s">
        <v>211</v>
      </c>
      <c r="Y9352" t="s">
        <v>30</v>
      </c>
    </row>
    <row r="9353" spans="1:25" x14ac:dyDescent="0.45">
      <c r="A9353" t="s">
        <v>274</v>
      </c>
      <c r="B9353" t="s">
        <v>751</v>
      </c>
      <c r="C9353">
        <v>55113</v>
      </c>
      <c r="D9353">
        <v>34401</v>
      </c>
      <c r="F9353">
        <v>2010</v>
      </c>
      <c r="G9353">
        <v>1748</v>
      </c>
      <c r="H9353">
        <v>1741.5</v>
      </c>
      <c r="J9353">
        <v>100684.25</v>
      </c>
      <c r="O9353">
        <v>0.14499999999999999</v>
      </c>
      <c r="P9353">
        <v>1.8E-3</v>
      </c>
      <c r="Q9353">
        <v>150289.82500000001</v>
      </c>
      <c r="R9353" t="s">
        <v>97</v>
      </c>
      <c r="S9353" t="s">
        <v>27</v>
      </c>
      <c r="T9353" t="s">
        <v>63</v>
      </c>
      <c r="V9353" t="s">
        <v>211</v>
      </c>
      <c r="Y9353" t="s">
        <v>30</v>
      </c>
    </row>
    <row r="9354" spans="1:25" x14ac:dyDescent="0.45">
      <c r="A9354" t="s">
        <v>274</v>
      </c>
      <c r="B9354" t="s">
        <v>751</v>
      </c>
      <c r="C9354">
        <v>55113</v>
      </c>
      <c r="D9354">
        <v>34401</v>
      </c>
      <c r="F9354">
        <v>2011</v>
      </c>
      <c r="G9354">
        <v>1296</v>
      </c>
      <c r="H9354">
        <v>1287</v>
      </c>
      <c r="J9354">
        <v>97313.5</v>
      </c>
      <c r="O9354">
        <v>0.19700000000000001</v>
      </c>
      <c r="P9354">
        <v>2.8999999999999998E-3</v>
      </c>
      <c r="Q9354">
        <v>138535.9</v>
      </c>
      <c r="R9354" t="s">
        <v>97</v>
      </c>
      <c r="S9354" t="s">
        <v>27</v>
      </c>
      <c r="T9354" t="s">
        <v>63</v>
      </c>
      <c r="V9354" t="s">
        <v>211</v>
      </c>
      <c r="Y9354" t="s">
        <v>30</v>
      </c>
    </row>
    <row r="9355" spans="1:25" x14ac:dyDescent="0.45">
      <c r="A9355" t="s">
        <v>274</v>
      </c>
      <c r="B9355" t="s">
        <v>751</v>
      </c>
      <c r="C9355">
        <v>55113</v>
      </c>
      <c r="D9355">
        <v>34401</v>
      </c>
      <c r="F9355">
        <v>2012</v>
      </c>
      <c r="G9355">
        <v>523</v>
      </c>
      <c r="H9355">
        <v>519.25</v>
      </c>
      <c r="J9355">
        <v>40679</v>
      </c>
      <c r="O9355">
        <v>0.10299999999999999</v>
      </c>
      <c r="P9355">
        <v>3.5000000000000001E-3</v>
      </c>
      <c r="Q9355">
        <v>57153.95</v>
      </c>
      <c r="R9355" t="s">
        <v>97</v>
      </c>
      <c r="S9355" t="s">
        <v>27</v>
      </c>
      <c r="T9355" t="s">
        <v>63</v>
      </c>
      <c r="V9355" t="s">
        <v>211</v>
      </c>
      <c r="Y9355" t="s">
        <v>30</v>
      </c>
    </row>
    <row r="9356" spans="1:25" x14ac:dyDescent="0.45">
      <c r="A9356" t="s">
        <v>274</v>
      </c>
      <c r="B9356" t="s">
        <v>751</v>
      </c>
      <c r="C9356">
        <v>55113</v>
      </c>
      <c r="D9356">
        <v>34401</v>
      </c>
      <c r="F9356">
        <v>2013</v>
      </c>
      <c r="G9356">
        <v>0</v>
      </c>
      <c r="H9356">
        <v>0</v>
      </c>
      <c r="R9356" t="s">
        <v>97</v>
      </c>
      <c r="S9356" t="s">
        <v>27</v>
      </c>
      <c r="T9356" t="s">
        <v>63</v>
      </c>
      <c r="V9356" t="s">
        <v>211</v>
      </c>
      <c r="Y9356" t="s">
        <v>30</v>
      </c>
    </row>
    <row r="9357" spans="1:25" x14ac:dyDescent="0.45">
      <c r="A9357" t="s">
        <v>274</v>
      </c>
      <c r="B9357" t="s">
        <v>751</v>
      </c>
      <c r="C9357">
        <v>55113</v>
      </c>
      <c r="D9357">
        <v>88001</v>
      </c>
      <c r="F9357">
        <v>2009</v>
      </c>
      <c r="G9357">
        <v>7405</v>
      </c>
      <c r="H9357">
        <v>7404.5</v>
      </c>
      <c r="I9357">
        <v>232688.5</v>
      </c>
      <c r="O9357">
        <v>74.477000000000004</v>
      </c>
      <c r="P9357">
        <v>9.74E-2</v>
      </c>
      <c r="Q9357">
        <v>1589227.25</v>
      </c>
      <c r="R9357" t="s">
        <v>97</v>
      </c>
      <c r="T9357" t="s">
        <v>752</v>
      </c>
      <c r="Y9357" t="s">
        <v>30</v>
      </c>
    </row>
    <row r="9358" spans="1:25" x14ac:dyDescent="0.45">
      <c r="A9358" t="s">
        <v>25</v>
      </c>
      <c r="B9358" t="s">
        <v>753</v>
      </c>
      <c r="C9358">
        <v>55126</v>
      </c>
      <c r="D9358" t="s">
        <v>736</v>
      </c>
      <c r="F9358">
        <v>2009</v>
      </c>
      <c r="G9358">
        <v>7767</v>
      </c>
      <c r="H9358">
        <v>7685</v>
      </c>
      <c r="I9358">
        <v>1854472</v>
      </c>
      <c r="K9358">
        <v>3.7759999999999998</v>
      </c>
      <c r="L9358">
        <v>1E-3</v>
      </c>
      <c r="M9358">
        <v>750573.8</v>
      </c>
      <c r="N9358">
        <v>5.8999999999999997E-2</v>
      </c>
      <c r="O9358">
        <v>45.795999999999999</v>
      </c>
      <c r="P9358">
        <v>1.3899999999999999E-2</v>
      </c>
      <c r="Q9358">
        <v>12629802.425000001</v>
      </c>
      <c r="R9358" t="s">
        <v>333</v>
      </c>
      <c r="S9358" t="s">
        <v>38</v>
      </c>
      <c r="T9358" t="s">
        <v>89</v>
      </c>
      <c r="V9358" t="s">
        <v>40</v>
      </c>
      <c r="Y9358" t="s">
        <v>35</v>
      </c>
    </row>
    <row r="9359" spans="1:25" x14ac:dyDescent="0.45">
      <c r="A9359" t="s">
        <v>25</v>
      </c>
      <c r="B9359" t="s">
        <v>753</v>
      </c>
      <c r="C9359">
        <v>55126</v>
      </c>
      <c r="D9359" t="s">
        <v>736</v>
      </c>
      <c r="F9359">
        <v>2010</v>
      </c>
      <c r="G9359">
        <v>8013</v>
      </c>
      <c r="H9359">
        <v>7930.5</v>
      </c>
      <c r="I9359">
        <v>1939121.5</v>
      </c>
      <c r="K9359">
        <v>3.9950000000000001</v>
      </c>
      <c r="L9359">
        <v>1E-3</v>
      </c>
      <c r="M9359">
        <v>796190.7</v>
      </c>
      <c r="N9359">
        <v>5.8999999999999997E-2</v>
      </c>
      <c r="O9359">
        <v>49.746000000000002</v>
      </c>
      <c r="P9359">
        <v>1.52E-2</v>
      </c>
      <c r="Q9359">
        <v>13397425.475</v>
      </c>
      <c r="R9359" t="s">
        <v>333</v>
      </c>
      <c r="S9359" t="s">
        <v>38</v>
      </c>
      <c r="T9359" t="s">
        <v>89</v>
      </c>
      <c r="V9359" t="s">
        <v>40</v>
      </c>
      <c r="Y9359" t="s">
        <v>35</v>
      </c>
    </row>
    <row r="9360" spans="1:25" x14ac:dyDescent="0.45">
      <c r="A9360" t="s">
        <v>25</v>
      </c>
      <c r="B9360" t="s">
        <v>753</v>
      </c>
      <c r="C9360">
        <v>55126</v>
      </c>
      <c r="D9360" t="s">
        <v>736</v>
      </c>
      <c r="F9360">
        <v>2011</v>
      </c>
      <c r="G9360">
        <v>7640</v>
      </c>
      <c r="H9360">
        <v>7595.21</v>
      </c>
      <c r="I9360">
        <v>1873140.88</v>
      </c>
      <c r="K9360">
        <v>3.7909999999999999</v>
      </c>
      <c r="L9360">
        <v>1E-3</v>
      </c>
      <c r="M9360">
        <v>751025.05700000003</v>
      </c>
      <c r="N9360">
        <v>5.8999999999999997E-2</v>
      </c>
      <c r="O9360">
        <v>39.915999999999997</v>
      </c>
      <c r="P9360">
        <v>1.01E-2</v>
      </c>
      <c r="Q9360">
        <v>12637448.243000001</v>
      </c>
      <c r="R9360" t="s">
        <v>333</v>
      </c>
      <c r="S9360" t="s">
        <v>38</v>
      </c>
      <c r="T9360" t="s">
        <v>89</v>
      </c>
      <c r="V9360" t="s">
        <v>40</v>
      </c>
      <c r="Y9360" t="s">
        <v>35</v>
      </c>
    </row>
    <row r="9361" spans="1:25" x14ac:dyDescent="0.45">
      <c r="A9361" t="s">
        <v>25</v>
      </c>
      <c r="B9361" t="s">
        <v>753</v>
      </c>
      <c r="C9361">
        <v>55126</v>
      </c>
      <c r="D9361" t="s">
        <v>736</v>
      </c>
      <c r="F9361">
        <v>2012</v>
      </c>
      <c r="G9361">
        <v>8055</v>
      </c>
      <c r="H9361">
        <v>8002.29</v>
      </c>
      <c r="I9361">
        <v>1962964.35</v>
      </c>
      <c r="K9361">
        <v>4.03</v>
      </c>
      <c r="L9361">
        <v>1E-3</v>
      </c>
      <c r="M9361">
        <v>798371.00199999998</v>
      </c>
      <c r="N9361">
        <v>5.8999999999999997E-2</v>
      </c>
      <c r="O9361">
        <v>43.344999999999999</v>
      </c>
      <c r="P9361">
        <v>1.0800000000000001E-2</v>
      </c>
      <c r="Q9361">
        <v>13434123.388</v>
      </c>
      <c r="R9361" t="s">
        <v>333</v>
      </c>
      <c r="S9361" t="s">
        <v>38</v>
      </c>
      <c r="T9361" t="s">
        <v>89</v>
      </c>
      <c r="V9361" t="s">
        <v>40</v>
      </c>
      <c r="Y9361" t="s">
        <v>35</v>
      </c>
    </row>
    <row r="9362" spans="1:25" x14ac:dyDescent="0.45">
      <c r="A9362" t="s">
        <v>25</v>
      </c>
      <c r="B9362" t="s">
        <v>753</v>
      </c>
      <c r="C9362">
        <v>55126</v>
      </c>
      <c r="D9362" t="s">
        <v>736</v>
      </c>
      <c r="F9362">
        <v>2013</v>
      </c>
      <c r="G9362">
        <v>7917</v>
      </c>
      <c r="H9362">
        <v>7802.77</v>
      </c>
      <c r="I9362">
        <v>1954280.72</v>
      </c>
      <c r="K9362">
        <v>4.0990000000000002</v>
      </c>
      <c r="L9362">
        <v>1E-3</v>
      </c>
      <c r="M9362">
        <v>811899.37</v>
      </c>
      <c r="N9362">
        <v>5.8999999999999997E-2</v>
      </c>
      <c r="O9362">
        <v>60.01</v>
      </c>
      <c r="P9362">
        <v>1.5100000000000001E-2</v>
      </c>
      <c r="Q9362">
        <v>13661697.484999999</v>
      </c>
      <c r="R9362" t="s">
        <v>333</v>
      </c>
      <c r="S9362" t="s">
        <v>38</v>
      </c>
      <c r="T9362" t="s">
        <v>89</v>
      </c>
      <c r="V9362" t="s">
        <v>40</v>
      </c>
      <c r="Y9362" t="s">
        <v>35</v>
      </c>
    </row>
    <row r="9363" spans="1:25" x14ac:dyDescent="0.45">
      <c r="A9363" t="s">
        <v>25</v>
      </c>
      <c r="B9363" t="s">
        <v>753</v>
      </c>
      <c r="C9363">
        <v>55126</v>
      </c>
      <c r="D9363" t="s">
        <v>736</v>
      </c>
      <c r="F9363">
        <v>2014</v>
      </c>
      <c r="G9363">
        <v>6176</v>
      </c>
      <c r="H9363">
        <v>6031.86</v>
      </c>
      <c r="I9363">
        <v>1443375.13</v>
      </c>
      <c r="K9363">
        <v>3.032</v>
      </c>
      <c r="L9363">
        <v>1E-3</v>
      </c>
      <c r="M9363">
        <v>600608.27300000004</v>
      </c>
      <c r="N9363">
        <v>5.8999999999999997E-2</v>
      </c>
      <c r="O9363">
        <v>48.506999999999998</v>
      </c>
      <c r="P9363">
        <v>2.2100000000000002E-2</v>
      </c>
      <c r="Q9363">
        <v>10106373.946</v>
      </c>
      <c r="R9363" t="s">
        <v>333</v>
      </c>
      <c r="S9363" t="s">
        <v>38</v>
      </c>
      <c r="T9363" t="s">
        <v>89</v>
      </c>
      <c r="V9363" t="s">
        <v>40</v>
      </c>
      <c r="Y9363" t="s">
        <v>35</v>
      </c>
    </row>
    <row r="9364" spans="1:25" x14ac:dyDescent="0.45">
      <c r="A9364" t="s">
        <v>25</v>
      </c>
      <c r="B9364" t="s">
        <v>753</v>
      </c>
      <c r="C9364">
        <v>55126</v>
      </c>
      <c r="D9364" t="s">
        <v>736</v>
      </c>
      <c r="F9364">
        <v>2015</v>
      </c>
      <c r="G9364">
        <v>7693</v>
      </c>
      <c r="H9364">
        <v>7644.1</v>
      </c>
      <c r="I9364">
        <v>1882687.75</v>
      </c>
      <c r="K9364">
        <v>3.9089999999999998</v>
      </c>
      <c r="L9364">
        <v>1E-3</v>
      </c>
      <c r="M9364">
        <v>774407.20499999996</v>
      </c>
      <c r="N9364">
        <v>5.8999999999999997E-2</v>
      </c>
      <c r="O9364">
        <v>43.28</v>
      </c>
      <c r="P9364">
        <v>9.9000000000000008E-3</v>
      </c>
      <c r="Q9364">
        <v>13030863.268999999</v>
      </c>
      <c r="R9364" t="s">
        <v>333</v>
      </c>
      <c r="S9364" t="s">
        <v>38</v>
      </c>
      <c r="T9364" t="s">
        <v>89</v>
      </c>
      <c r="V9364" t="s">
        <v>40</v>
      </c>
      <c r="Y9364" t="s">
        <v>36</v>
      </c>
    </row>
    <row r="9365" spans="1:25" x14ac:dyDescent="0.45">
      <c r="A9365" t="s">
        <v>25</v>
      </c>
      <c r="B9365" t="s">
        <v>753</v>
      </c>
      <c r="C9365">
        <v>55126</v>
      </c>
      <c r="D9365" t="s">
        <v>736</v>
      </c>
      <c r="F9365">
        <v>2016</v>
      </c>
      <c r="G9365">
        <v>6873</v>
      </c>
      <c r="H9365">
        <v>6838.4</v>
      </c>
      <c r="I9365">
        <v>1664171.65</v>
      </c>
      <c r="K9365">
        <v>3.5259999999999998</v>
      </c>
      <c r="L9365">
        <v>1E-3</v>
      </c>
      <c r="M9365">
        <v>698409.77800000005</v>
      </c>
      <c r="N9365">
        <v>5.8999999999999997E-2</v>
      </c>
      <c r="O9365">
        <v>40.877000000000002</v>
      </c>
      <c r="P9365">
        <v>1.01E-2</v>
      </c>
      <c r="Q9365">
        <v>11752060.469000001</v>
      </c>
      <c r="R9365" t="s">
        <v>333</v>
      </c>
      <c r="S9365" t="s">
        <v>38</v>
      </c>
      <c r="T9365" t="s">
        <v>89</v>
      </c>
      <c r="V9365" t="s">
        <v>40</v>
      </c>
      <c r="Y9365" t="s">
        <v>36</v>
      </c>
    </row>
    <row r="9366" spans="1:25" x14ac:dyDescent="0.45">
      <c r="A9366" t="s">
        <v>25</v>
      </c>
      <c r="B9366" t="s">
        <v>753</v>
      </c>
      <c r="C9366">
        <v>55126</v>
      </c>
      <c r="D9366" t="s">
        <v>736</v>
      </c>
      <c r="F9366">
        <v>2017</v>
      </c>
      <c r="G9366">
        <v>6745</v>
      </c>
      <c r="H9366">
        <v>6598.05</v>
      </c>
      <c r="I9366">
        <v>1585655.74</v>
      </c>
      <c r="K9366">
        <v>3.3380000000000001</v>
      </c>
      <c r="L9366">
        <v>1E-3</v>
      </c>
      <c r="M9366">
        <v>661224.29700000002</v>
      </c>
      <c r="N9366">
        <v>5.8999999999999997E-2</v>
      </c>
      <c r="O9366">
        <v>46.488</v>
      </c>
      <c r="P9366">
        <v>2.07E-2</v>
      </c>
      <c r="Q9366">
        <v>11126332.009</v>
      </c>
      <c r="R9366" t="s">
        <v>333</v>
      </c>
      <c r="S9366" t="s">
        <v>38</v>
      </c>
      <c r="T9366" t="s">
        <v>89</v>
      </c>
      <c r="V9366" t="s">
        <v>40</v>
      </c>
      <c r="Y9366" t="s">
        <v>36</v>
      </c>
    </row>
    <row r="9367" spans="1:25" x14ac:dyDescent="0.45">
      <c r="A9367" t="s">
        <v>25</v>
      </c>
      <c r="B9367" t="s">
        <v>753</v>
      </c>
      <c r="C9367">
        <v>55126</v>
      </c>
      <c r="D9367" t="s">
        <v>736</v>
      </c>
      <c r="F9367">
        <v>2018</v>
      </c>
      <c r="G9367">
        <v>8165</v>
      </c>
      <c r="H9367">
        <v>8075.31</v>
      </c>
      <c r="I9367">
        <v>1960431.01</v>
      </c>
      <c r="K9367">
        <v>4.1100000000000003</v>
      </c>
      <c r="L9367">
        <v>1E-3</v>
      </c>
      <c r="M9367">
        <v>814112.75300000003</v>
      </c>
      <c r="N9367">
        <v>5.8999999999999997E-2</v>
      </c>
      <c r="O9367">
        <v>49.002000000000002</v>
      </c>
      <c r="P9367">
        <v>1.4E-2</v>
      </c>
      <c r="Q9367">
        <v>13699060.501</v>
      </c>
      <c r="R9367" t="s">
        <v>333</v>
      </c>
      <c r="S9367" t="s">
        <v>38</v>
      </c>
      <c r="T9367" t="s">
        <v>89</v>
      </c>
      <c r="V9367" t="s">
        <v>40</v>
      </c>
      <c r="Y9367" t="s">
        <v>36</v>
      </c>
    </row>
    <row r="9368" spans="1:25" x14ac:dyDescent="0.45">
      <c r="A9368" t="s">
        <v>25</v>
      </c>
      <c r="B9368" t="s">
        <v>753</v>
      </c>
      <c r="C9368">
        <v>55126</v>
      </c>
      <c r="D9368" t="s">
        <v>736</v>
      </c>
      <c r="F9368">
        <v>2019</v>
      </c>
      <c r="G9368">
        <v>8121</v>
      </c>
      <c r="H9368">
        <v>8091.91</v>
      </c>
      <c r="I9368">
        <v>1936384.34</v>
      </c>
      <c r="K9368">
        <v>4.0650000000000004</v>
      </c>
      <c r="L9368">
        <v>1E-3</v>
      </c>
      <c r="M9368">
        <v>805288.01199999999</v>
      </c>
      <c r="N9368">
        <v>5.8999999999999997E-2</v>
      </c>
      <c r="O9368">
        <v>45.100999999999999</v>
      </c>
      <c r="P9368">
        <v>9.1000000000000004E-3</v>
      </c>
      <c r="Q9368">
        <v>13550511.120999999</v>
      </c>
      <c r="R9368" t="s">
        <v>333</v>
      </c>
      <c r="S9368" t="s">
        <v>38</v>
      </c>
      <c r="T9368" t="s">
        <v>89</v>
      </c>
      <c r="V9368" t="s">
        <v>40</v>
      </c>
      <c r="Y9368" t="s">
        <v>36</v>
      </c>
    </row>
    <row r="9369" spans="1:25" x14ac:dyDescent="0.45">
      <c r="A9369" t="s">
        <v>25</v>
      </c>
      <c r="B9369" t="s">
        <v>753</v>
      </c>
      <c r="C9369">
        <v>55126</v>
      </c>
      <c r="D9369" t="s">
        <v>736</v>
      </c>
      <c r="F9369">
        <v>2020</v>
      </c>
      <c r="G9369">
        <v>7869</v>
      </c>
      <c r="H9369">
        <v>7781.44</v>
      </c>
      <c r="I9369">
        <v>1813290.47</v>
      </c>
      <c r="K9369">
        <v>3.931</v>
      </c>
      <c r="L9369">
        <v>1E-3</v>
      </c>
      <c r="M9369">
        <v>778753.54399999999</v>
      </c>
      <c r="N9369">
        <v>5.8999999999999997E-2</v>
      </c>
      <c r="O9369">
        <v>54.482999999999997</v>
      </c>
      <c r="P9369">
        <v>1.5100000000000001E-2</v>
      </c>
      <c r="Q9369">
        <v>13103994.378</v>
      </c>
      <c r="R9369" t="s">
        <v>333</v>
      </c>
      <c r="S9369" t="s">
        <v>38</v>
      </c>
      <c r="T9369" t="s">
        <v>89</v>
      </c>
      <c r="V9369" t="s">
        <v>40</v>
      </c>
      <c r="Y9369" t="s">
        <v>36</v>
      </c>
    </row>
    <row r="9370" spans="1:25" x14ac:dyDescent="0.45">
      <c r="A9370" t="s">
        <v>25</v>
      </c>
      <c r="B9370" t="s">
        <v>753</v>
      </c>
      <c r="C9370">
        <v>55126</v>
      </c>
      <c r="D9370" t="s">
        <v>736</v>
      </c>
      <c r="F9370">
        <v>2021</v>
      </c>
      <c r="G9370">
        <v>7061</v>
      </c>
      <c r="H9370">
        <v>6981.18</v>
      </c>
      <c r="I9370">
        <v>1649927.25</v>
      </c>
      <c r="K9370">
        <v>3.6240000000000001</v>
      </c>
      <c r="L9370">
        <v>1E-3</v>
      </c>
      <c r="M9370">
        <v>717912.57299999997</v>
      </c>
      <c r="N9370">
        <v>5.8999999999999997E-2</v>
      </c>
      <c r="O9370">
        <v>48.234000000000002</v>
      </c>
      <c r="P9370">
        <v>1.5599999999999999E-2</v>
      </c>
      <c r="Q9370">
        <v>12080134.967</v>
      </c>
      <c r="R9370" t="s">
        <v>333</v>
      </c>
      <c r="S9370" t="s">
        <v>38</v>
      </c>
      <c r="T9370" t="s">
        <v>89</v>
      </c>
      <c r="V9370" t="s">
        <v>40</v>
      </c>
      <c r="Y9370" t="s">
        <v>36</v>
      </c>
    </row>
    <row r="9371" spans="1:25" x14ac:dyDescent="0.45">
      <c r="A9371" t="s">
        <v>25</v>
      </c>
      <c r="B9371" t="s">
        <v>753</v>
      </c>
      <c r="C9371">
        <v>55126</v>
      </c>
      <c r="D9371" t="s">
        <v>736</v>
      </c>
      <c r="F9371">
        <v>2022</v>
      </c>
      <c r="G9371">
        <v>8144</v>
      </c>
      <c r="H9371">
        <v>8124.04</v>
      </c>
      <c r="I9371">
        <v>1972124.6</v>
      </c>
      <c r="K9371">
        <v>4.2779999999999996</v>
      </c>
      <c r="L9371">
        <v>1E-3</v>
      </c>
      <c r="M9371">
        <v>847375.57900000003</v>
      </c>
      <c r="N9371">
        <v>5.8999999999999997E-2</v>
      </c>
      <c r="O9371">
        <v>45.487000000000002</v>
      </c>
      <c r="P9371">
        <v>7.4999999999999997E-3</v>
      </c>
      <c r="Q9371">
        <v>14258541.914999999</v>
      </c>
      <c r="R9371" t="s">
        <v>333</v>
      </c>
      <c r="S9371" t="s">
        <v>38</v>
      </c>
      <c r="T9371" t="s">
        <v>89</v>
      </c>
      <c r="V9371" t="s">
        <v>40</v>
      </c>
      <c r="Y9371" t="s">
        <v>36</v>
      </c>
    </row>
    <row r="9372" spans="1:25" x14ac:dyDescent="0.45">
      <c r="A9372" t="s">
        <v>25</v>
      </c>
      <c r="B9372" t="s">
        <v>753</v>
      </c>
      <c r="C9372">
        <v>55126</v>
      </c>
      <c r="D9372" t="s">
        <v>736</v>
      </c>
      <c r="F9372">
        <v>2023</v>
      </c>
      <c r="G9372">
        <v>7778</v>
      </c>
      <c r="H9372">
        <v>7716.97</v>
      </c>
      <c r="I9372">
        <v>1803093.72</v>
      </c>
      <c r="K9372">
        <v>3.9620000000000002</v>
      </c>
      <c r="L9372">
        <v>1E-3</v>
      </c>
      <c r="M9372">
        <v>784881.82799999998</v>
      </c>
      <c r="N9372">
        <v>5.8999999999999997E-2</v>
      </c>
      <c r="O9372">
        <v>47.993000000000002</v>
      </c>
      <c r="P9372">
        <v>1.0999999999999999E-2</v>
      </c>
      <c r="Q9372">
        <v>13207193.543</v>
      </c>
      <c r="R9372" t="s">
        <v>333</v>
      </c>
      <c r="S9372" t="s">
        <v>38</v>
      </c>
      <c r="T9372" t="s">
        <v>89</v>
      </c>
      <c r="V9372" t="s">
        <v>40</v>
      </c>
      <c r="Y9372" t="s">
        <v>36</v>
      </c>
    </row>
    <row r="9373" spans="1:25" x14ac:dyDescent="0.45">
      <c r="A9373" t="s">
        <v>25</v>
      </c>
      <c r="B9373" t="s">
        <v>753</v>
      </c>
      <c r="C9373">
        <v>55126</v>
      </c>
      <c r="D9373" t="s">
        <v>736</v>
      </c>
      <c r="F9373">
        <v>2024</v>
      </c>
      <c r="G9373">
        <v>4132</v>
      </c>
      <c r="H9373">
        <v>4126.3100000000004</v>
      </c>
      <c r="I9373">
        <v>949927.09</v>
      </c>
      <c r="K9373">
        <v>2.0950000000000002</v>
      </c>
      <c r="L9373">
        <v>1E-3</v>
      </c>
      <c r="M9373">
        <v>414901.03200000001</v>
      </c>
      <c r="N9373">
        <v>5.8999999999999997E-2</v>
      </c>
      <c r="O9373">
        <v>25.248999999999999</v>
      </c>
      <c r="P9373">
        <v>8.3999999999999995E-3</v>
      </c>
      <c r="Q9373">
        <v>6981480.1809999999</v>
      </c>
      <c r="R9373" t="s">
        <v>333</v>
      </c>
      <c r="S9373" t="s">
        <v>38</v>
      </c>
      <c r="T9373" t="s">
        <v>89</v>
      </c>
      <c r="V9373" t="s">
        <v>40</v>
      </c>
      <c r="Y9373" t="s">
        <v>36</v>
      </c>
    </row>
    <row r="9374" spans="1:25" x14ac:dyDescent="0.45">
      <c r="A9374" t="s">
        <v>25</v>
      </c>
      <c r="B9374" t="s">
        <v>753</v>
      </c>
      <c r="C9374">
        <v>55126</v>
      </c>
      <c r="D9374" t="s">
        <v>737</v>
      </c>
      <c r="F9374">
        <v>2009</v>
      </c>
      <c r="G9374">
        <v>7631</v>
      </c>
      <c r="H9374">
        <v>7545</v>
      </c>
      <c r="I9374">
        <v>1811092.5</v>
      </c>
      <c r="K9374">
        <v>4.1260000000000003</v>
      </c>
      <c r="L9374">
        <v>1.1000000000000001E-3</v>
      </c>
      <c r="M9374">
        <v>756657.97499999998</v>
      </c>
      <c r="N9374">
        <v>5.8999999999999997E-2</v>
      </c>
      <c r="O9374">
        <v>48.593000000000004</v>
      </c>
      <c r="P9374">
        <v>1.4500000000000001E-2</v>
      </c>
      <c r="Q9374">
        <v>12726747.925000001</v>
      </c>
      <c r="R9374" t="s">
        <v>333</v>
      </c>
      <c r="S9374" t="s">
        <v>38</v>
      </c>
      <c r="T9374" t="s">
        <v>89</v>
      </c>
      <c r="V9374" t="s">
        <v>40</v>
      </c>
      <c r="Y9374" t="s">
        <v>35</v>
      </c>
    </row>
    <row r="9375" spans="1:25" x14ac:dyDescent="0.45">
      <c r="A9375" t="s">
        <v>25</v>
      </c>
      <c r="B9375" t="s">
        <v>753</v>
      </c>
      <c r="C9375">
        <v>55126</v>
      </c>
      <c r="D9375" t="s">
        <v>737</v>
      </c>
      <c r="F9375">
        <v>2010</v>
      </c>
      <c r="G9375">
        <v>6380</v>
      </c>
      <c r="H9375">
        <v>6308.5</v>
      </c>
      <c r="I9375">
        <v>1539548.5</v>
      </c>
      <c r="K9375">
        <v>3.319</v>
      </c>
      <c r="L9375">
        <v>1E-3</v>
      </c>
      <c r="M9375">
        <v>654458.75</v>
      </c>
      <c r="N9375">
        <v>5.8999999999999997E-2</v>
      </c>
      <c r="O9375">
        <v>43.655999999999999</v>
      </c>
      <c r="P9375">
        <v>1.54E-2</v>
      </c>
      <c r="Q9375">
        <v>11012520.975</v>
      </c>
      <c r="R9375" t="s">
        <v>333</v>
      </c>
      <c r="S9375" t="s">
        <v>38</v>
      </c>
      <c r="T9375" t="s">
        <v>89</v>
      </c>
      <c r="V9375" t="s">
        <v>40</v>
      </c>
      <c r="Y9375" t="s">
        <v>35</v>
      </c>
    </row>
    <row r="9376" spans="1:25" x14ac:dyDescent="0.45">
      <c r="A9376" t="s">
        <v>25</v>
      </c>
      <c r="B9376" t="s">
        <v>753</v>
      </c>
      <c r="C9376">
        <v>55126</v>
      </c>
      <c r="D9376" t="s">
        <v>737</v>
      </c>
      <c r="F9376">
        <v>2011</v>
      </c>
      <c r="G9376">
        <v>8452</v>
      </c>
      <c r="H9376">
        <v>8432.01</v>
      </c>
      <c r="I9376">
        <v>2142707.73</v>
      </c>
      <c r="K9376">
        <v>4.431</v>
      </c>
      <c r="L9376">
        <v>1E-3</v>
      </c>
      <c r="M9376">
        <v>877787.36100000003</v>
      </c>
      <c r="N9376">
        <v>5.8999999999999997E-2</v>
      </c>
      <c r="O9376">
        <v>41.807000000000002</v>
      </c>
      <c r="P9376">
        <v>6.7999999999999996E-3</v>
      </c>
      <c r="Q9376">
        <v>14770354.158</v>
      </c>
      <c r="R9376" t="s">
        <v>333</v>
      </c>
      <c r="S9376" t="s">
        <v>38</v>
      </c>
      <c r="T9376" t="s">
        <v>89</v>
      </c>
      <c r="V9376" t="s">
        <v>40</v>
      </c>
      <c r="Y9376" t="s">
        <v>35</v>
      </c>
    </row>
    <row r="9377" spans="1:25" x14ac:dyDescent="0.45">
      <c r="A9377" t="s">
        <v>25</v>
      </c>
      <c r="B9377" t="s">
        <v>753</v>
      </c>
      <c r="C9377">
        <v>55126</v>
      </c>
      <c r="D9377" t="s">
        <v>737</v>
      </c>
      <c r="F9377">
        <v>2012</v>
      </c>
      <c r="G9377">
        <v>7215</v>
      </c>
      <c r="H9377">
        <v>7161.9</v>
      </c>
      <c r="I9377">
        <v>1776741.24</v>
      </c>
      <c r="K9377">
        <v>3.6909999999999998</v>
      </c>
      <c r="L9377">
        <v>1E-3</v>
      </c>
      <c r="M9377">
        <v>731142.81200000003</v>
      </c>
      <c r="N9377">
        <v>5.8999999999999997E-2</v>
      </c>
      <c r="O9377">
        <v>38.482999999999997</v>
      </c>
      <c r="P9377">
        <v>1.0699999999999999E-2</v>
      </c>
      <c r="Q9377">
        <v>12302894.278999999</v>
      </c>
      <c r="R9377" t="s">
        <v>333</v>
      </c>
      <c r="S9377" t="s">
        <v>38</v>
      </c>
      <c r="T9377" t="s">
        <v>89</v>
      </c>
      <c r="V9377" t="s">
        <v>40</v>
      </c>
      <c r="Y9377" t="s">
        <v>35</v>
      </c>
    </row>
    <row r="9378" spans="1:25" x14ac:dyDescent="0.45">
      <c r="A9378" t="s">
        <v>25</v>
      </c>
      <c r="B9378" t="s">
        <v>753</v>
      </c>
      <c r="C9378">
        <v>55126</v>
      </c>
      <c r="D9378" t="s">
        <v>737</v>
      </c>
      <c r="F9378">
        <v>2013</v>
      </c>
      <c r="G9378">
        <v>7629</v>
      </c>
      <c r="H9378">
        <v>7542.88</v>
      </c>
      <c r="I9378">
        <v>1882357.78</v>
      </c>
      <c r="K9378">
        <v>3.9470000000000001</v>
      </c>
      <c r="L9378">
        <v>1E-3</v>
      </c>
      <c r="M9378">
        <v>781851.74</v>
      </c>
      <c r="N9378">
        <v>5.8999999999999997E-2</v>
      </c>
      <c r="O9378">
        <v>45.77</v>
      </c>
      <c r="P9378">
        <v>1.3100000000000001E-2</v>
      </c>
      <c r="Q9378">
        <v>13156223.626</v>
      </c>
      <c r="R9378" t="s">
        <v>333</v>
      </c>
      <c r="S9378" t="s">
        <v>38</v>
      </c>
      <c r="T9378" t="s">
        <v>89</v>
      </c>
      <c r="V9378" t="s">
        <v>40</v>
      </c>
      <c r="Y9378" t="s">
        <v>35</v>
      </c>
    </row>
    <row r="9379" spans="1:25" x14ac:dyDescent="0.45">
      <c r="A9379" t="s">
        <v>25</v>
      </c>
      <c r="B9379" t="s">
        <v>753</v>
      </c>
      <c r="C9379">
        <v>55126</v>
      </c>
      <c r="D9379" t="s">
        <v>737</v>
      </c>
      <c r="F9379">
        <v>2014</v>
      </c>
      <c r="G9379">
        <v>7098</v>
      </c>
      <c r="H9379">
        <v>6962.97</v>
      </c>
      <c r="I9379">
        <v>1702285.02</v>
      </c>
      <c r="K9379">
        <v>3.55</v>
      </c>
      <c r="L9379">
        <v>1E-3</v>
      </c>
      <c r="M9379">
        <v>703225.49800000002</v>
      </c>
      <c r="N9379">
        <v>5.8999999999999997E-2</v>
      </c>
      <c r="O9379">
        <v>48.966000000000001</v>
      </c>
      <c r="P9379">
        <v>1.77E-2</v>
      </c>
      <c r="Q9379">
        <v>11833118.834000001</v>
      </c>
      <c r="R9379" t="s">
        <v>333</v>
      </c>
      <c r="S9379" t="s">
        <v>38</v>
      </c>
      <c r="T9379" t="s">
        <v>89</v>
      </c>
      <c r="V9379" t="s">
        <v>40</v>
      </c>
      <c r="Y9379" t="s">
        <v>35</v>
      </c>
    </row>
    <row r="9380" spans="1:25" x14ac:dyDescent="0.45">
      <c r="A9380" t="s">
        <v>25</v>
      </c>
      <c r="B9380" t="s">
        <v>753</v>
      </c>
      <c r="C9380">
        <v>55126</v>
      </c>
      <c r="D9380" t="s">
        <v>737</v>
      </c>
      <c r="F9380">
        <v>2015</v>
      </c>
      <c r="G9380">
        <v>7018</v>
      </c>
      <c r="H9380">
        <v>6940.23</v>
      </c>
      <c r="I9380">
        <v>1688529.36</v>
      </c>
      <c r="K9380">
        <v>3.5350000000000001</v>
      </c>
      <c r="L9380">
        <v>1E-3</v>
      </c>
      <c r="M9380">
        <v>700170.07200000004</v>
      </c>
      <c r="N9380">
        <v>5.8999999999999997E-2</v>
      </c>
      <c r="O9380">
        <v>45.222000000000001</v>
      </c>
      <c r="P9380">
        <v>1.2800000000000001E-2</v>
      </c>
      <c r="Q9380">
        <v>11781669.261</v>
      </c>
      <c r="R9380" t="s">
        <v>333</v>
      </c>
      <c r="S9380" t="s">
        <v>38</v>
      </c>
      <c r="T9380" t="s">
        <v>89</v>
      </c>
      <c r="V9380" t="s">
        <v>40</v>
      </c>
      <c r="Y9380" t="s">
        <v>36</v>
      </c>
    </row>
    <row r="9381" spans="1:25" x14ac:dyDescent="0.45">
      <c r="A9381" t="s">
        <v>25</v>
      </c>
      <c r="B9381" t="s">
        <v>753</v>
      </c>
      <c r="C9381">
        <v>55126</v>
      </c>
      <c r="D9381" t="s">
        <v>737</v>
      </c>
      <c r="F9381">
        <v>2016</v>
      </c>
      <c r="G9381">
        <v>6802</v>
      </c>
      <c r="H9381">
        <v>6738.24</v>
      </c>
      <c r="I9381">
        <v>1581535.84</v>
      </c>
      <c r="K9381">
        <v>3.34</v>
      </c>
      <c r="L9381">
        <v>1E-3</v>
      </c>
      <c r="M9381">
        <v>661651.18700000003</v>
      </c>
      <c r="N9381">
        <v>5.8999999999999997E-2</v>
      </c>
      <c r="O9381">
        <v>39.862000000000002</v>
      </c>
      <c r="P9381">
        <v>1.2800000000000001E-2</v>
      </c>
      <c r="Q9381">
        <v>11133622.582</v>
      </c>
      <c r="R9381" t="s">
        <v>333</v>
      </c>
      <c r="S9381" t="s">
        <v>38</v>
      </c>
      <c r="T9381" t="s">
        <v>89</v>
      </c>
      <c r="V9381" t="s">
        <v>40</v>
      </c>
      <c r="Y9381" t="s">
        <v>36</v>
      </c>
    </row>
    <row r="9382" spans="1:25" x14ac:dyDescent="0.45">
      <c r="A9382" t="s">
        <v>25</v>
      </c>
      <c r="B9382" t="s">
        <v>753</v>
      </c>
      <c r="C9382">
        <v>55126</v>
      </c>
      <c r="D9382" t="s">
        <v>737</v>
      </c>
      <c r="F9382">
        <v>2017</v>
      </c>
      <c r="G9382">
        <v>6552</v>
      </c>
      <c r="H9382">
        <v>6396.38</v>
      </c>
      <c r="I9382">
        <v>1484748.03</v>
      </c>
      <c r="K9382">
        <v>3.101</v>
      </c>
      <c r="L9382">
        <v>1E-3</v>
      </c>
      <c r="M9382">
        <v>614304.67299999995</v>
      </c>
      <c r="N9382">
        <v>5.8999999999999997E-2</v>
      </c>
      <c r="O9382">
        <v>44.405000000000001</v>
      </c>
      <c r="P9382">
        <v>2.24E-2</v>
      </c>
      <c r="Q9382">
        <v>10336847.396</v>
      </c>
      <c r="R9382" t="s">
        <v>333</v>
      </c>
      <c r="S9382" t="s">
        <v>38</v>
      </c>
      <c r="T9382" t="s">
        <v>89</v>
      </c>
      <c r="V9382" t="s">
        <v>40</v>
      </c>
      <c r="Y9382" t="s">
        <v>36</v>
      </c>
    </row>
    <row r="9383" spans="1:25" x14ac:dyDescent="0.45">
      <c r="A9383" t="s">
        <v>25</v>
      </c>
      <c r="B9383" t="s">
        <v>753</v>
      </c>
      <c r="C9383">
        <v>55126</v>
      </c>
      <c r="D9383" t="s">
        <v>737</v>
      </c>
      <c r="F9383">
        <v>2018</v>
      </c>
      <c r="G9383">
        <v>7560</v>
      </c>
      <c r="H9383">
        <v>7479.51</v>
      </c>
      <c r="I9383">
        <v>1797690.19</v>
      </c>
      <c r="K9383">
        <v>3.6960000000000002</v>
      </c>
      <c r="L9383">
        <v>1E-3</v>
      </c>
      <c r="M9383">
        <v>732197.77800000005</v>
      </c>
      <c r="N9383">
        <v>5.8999999999999997E-2</v>
      </c>
      <c r="O9383">
        <v>42.720999999999997</v>
      </c>
      <c r="P9383">
        <v>1.2999999999999999E-2</v>
      </c>
      <c r="Q9383">
        <v>12320620.664999999</v>
      </c>
      <c r="R9383" t="s">
        <v>333</v>
      </c>
      <c r="S9383" t="s">
        <v>38</v>
      </c>
      <c r="T9383" t="s">
        <v>89</v>
      </c>
      <c r="V9383" t="s">
        <v>40</v>
      </c>
      <c r="Y9383" t="s">
        <v>36</v>
      </c>
    </row>
    <row r="9384" spans="1:25" x14ac:dyDescent="0.45">
      <c r="A9384" t="s">
        <v>25</v>
      </c>
      <c r="B9384" t="s">
        <v>753</v>
      </c>
      <c r="C9384">
        <v>55126</v>
      </c>
      <c r="D9384" t="s">
        <v>737</v>
      </c>
      <c r="F9384">
        <v>2019</v>
      </c>
      <c r="G9384">
        <v>8182</v>
      </c>
      <c r="H9384">
        <v>8156.51</v>
      </c>
      <c r="I9384">
        <v>1870688.17</v>
      </c>
      <c r="K9384">
        <v>3.843</v>
      </c>
      <c r="L9384">
        <v>1E-3</v>
      </c>
      <c r="M9384">
        <v>761205.89399999997</v>
      </c>
      <c r="N9384">
        <v>5.8999999999999997E-2</v>
      </c>
      <c r="O9384">
        <v>40.15</v>
      </c>
      <c r="P9384">
        <v>8.5000000000000006E-3</v>
      </c>
      <c r="Q9384">
        <v>12808719.142999999</v>
      </c>
      <c r="R9384" t="s">
        <v>333</v>
      </c>
      <c r="S9384" t="s">
        <v>38</v>
      </c>
      <c r="T9384" t="s">
        <v>89</v>
      </c>
      <c r="V9384" t="s">
        <v>40</v>
      </c>
      <c r="Y9384" t="s">
        <v>36</v>
      </c>
    </row>
    <row r="9385" spans="1:25" x14ac:dyDescent="0.45">
      <c r="A9385" t="s">
        <v>25</v>
      </c>
      <c r="B9385" t="s">
        <v>753</v>
      </c>
      <c r="C9385">
        <v>55126</v>
      </c>
      <c r="D9385" t="s">
        <v>737</v>
      </c>
      <c r="F9385">
        <v>2020</v>
      </c>
      <c r="G9385">
        <v>7829</v>
      </c>
      <c r="H9385">
        <v>7789.44</v>
      </c>
      <c r="I9385">
        <v>1775170.57</v>
      </c>
      <c r="K9385">
        <v>3.7719999999999998</v>
      </c>
      <c r="L9385">
        <v>1E-3</v>
      </c>
      <c r="M9385">
        <v>747127.973</v>
      </c>
      <c r="N9385">
        <v>5.8999999999999997E-2</v>
      </c>
      <c r="O9385">
        <v>44.389000000000003</v>
      </c>
      <c r="P9385">
        <v>1.0500000000000001E-2</v>
      </c>
      <c r="Q9385">
        <v>12571849.103</v>
      </c>
      <c r="R9385" t="s">
        <v>333</v>
      </c>
      <c r="S9385" t="s">
        <v>38</v>
      </c>
      <c r="T9385" t="s">
        <v>89</v>
      </c>
      <c r="V9385" t="s">
        <v>40</v>
      </c>
      <c r="Y9385" t="s">
        <v>36</v>
      </c>
    </row>
    <row r="9386" spans="1:25" x14ac:dyDescent="0.45">
      <c r="A9386" t="s">
        <v>25</v>
      </c>
      <c r="B9386" t="s">
        <v>753</v>
      </c>
      <c r="C9386">
        <v>55126</v>
      </c>
      <c r="D9386" t="s">
        <v>737</v>
      </c>
      <c r="F9386">
        <v>2021</v>
      </c>
      <c r="G9386">
        <v>7591</v>
      </c>
      <c r="H9386">
        <v>7534.27</v>
      </c>
      <c r="I9386">
        <v>1757040.54</v>
      </c>
      <c r="K9386">
        <v>3.8050000000000002</v>
      </c>
      <c r="L9386">
        <v>1E-3</v>
      </c>
      <c r="M9386">
        <v>753731.23699999996</v>
      </c>
      <c r="N9386">
        <v>5.8999999999999997E-2</v>
      </c>
      <c r="O9386">
        <v>46.585999999999999</v>
      </c>
      <c r="P9386">
        <v>1.24E-2</v>
      </c>
      <c r="Q9386">
        <v>12682870.460000001</v>
      </c>
      <c r="R9386" t="s">
        <v>333</v>
      </c>
      <c r="S9386" t="s">
        <v>38</v>
      </c>
      <c r="T9386" t="s">
        <v>89</v>
      </c>
      <c r="V9386" t="s">
        <v>40</v>
      </c>
      <c r="Y9386" t="s">
        <v>36</v>
      </c>
    </row>
    <row r="9387" spans="1:25" x14ac:dyDescent="0.45">
      <c r="A9387" t="s">
        <v>25</v>
      </c>
      <c r="B9387" t="s">
        <v>753</v>
      </c>
      <c r="C9387">
        <v>55126</v>
      </c>
      <c r="D9387" t="s">
        <v>737</v>
      </c>
      <c r="F9387">
        <v>2022</v>
      </c>
      <c r="G9387">
        <v>7602</v>
      </c>
      <c r="H9387">
        <v>7583.6</v>
      </c>
      <c r="I9387">
        <v>1816127.95</v>
      </c>
      <c r="K9387">
        <v>3.8860000000000001</v>
      </c>
      <c r="L9387">
        <v>1E-3</v>
      </c>
      <c r="M9387">
        <v>769690.58700000006</v>
      </c>
      <c r="N9387">
        <v>5.8999999999999997E-2</v>
      </c>
      <c r="O9387">
        <v>41.113</v>
      </c>
      <c r="P9387">
        <v>7.7999999999999996E-3</v>
      </c>
      <c r="Q9387">
        <v>12951375.089</v>
      </c>
      <c r="R9387" t="s">
        <v>333</v>
      </c>
      <c r="S9387" t="s">
        <v>38</v>
      </c>
      <c r="T9387" t="s">
        <v>89</v>
      </c>
      <c r="V9387" t="s">
        <v>40</v>
      </c>
      <c r="Y9387" t="s">
        <v>36</v>
      </c>
    </row>
    <row r="9388" spans="1:25" x14ac:dyDescent="0.45">
      <c r="A9388" t="s">
        <v>25</v>
      </c>
      <c r="B9388" t="s">
        <v>753</v>
      </c>
      <c r="C9388">
        <v>55126</v>
      </c>
      <c r="D9388" t="s">
        <v>737</v>
      </c>
      <c r="F9388">
        <v>2023</v>
      </c>
      <c r="G9388">
        <v>7958</v>
      </c>
      <c r="H9388">
        <v>7899.51</v>
      </c>
      <c r="I9388">
        <v>1848695.03</v>
      </c>
      <c r="K9388">
        <v>3.9649999999999999</v>
      </c>
      <c r="L9388">
        <v>1E-3</v>
      </c>
      <c r="M9388">
        <v>785385.45700000005</v>
      </c>
      <c r="N9388">
        <v>5.8999999999999997E-2</v>
      </c>
      <c r="O9388">
        <v>45.875</v>
      </c>
      <c r="P9388">
        <v>9.9000000000000008E-3</v>
      </c>
      <c r="Q9388">
        <v>13215649.186000001</v>
      </c>
      <c r="R9388" t="s">
        <v>333</v>
      </c>
      <c r="S9388" t="s">
        <v>38</v>
      </c>
      <c r="T9388" t="s">
        <v>89</v>
      </c>
      <c r="V9388" t="s">
        <v>40</v>
      </c>
      <c r="Y9388" t="s">
        <v>36</v>
      </c>
    </row>
    <row r="9389" spans="1:25" x14ac:dyDescent="0.45">
      <c r="A9389" t="s">
        <v>25</v>
      </c>
      <c r="B9389" t="s">
        <v>753</v>
      </c>
      <c r="C9389">
        <v>55126</v>
      </c>
      <c r="D9389" t="s">
        <v>737</v>
      </c>
      <c r="F9389">
        <v>2024</v>
      </c>
      <c r="G9389">
        <v>4145</v>
      </c>
      <c r="H9389">
        <v>4139.16</v>
      </c>
      <c r="I9389">
        <v>979838.86</v>
      </c>
      <c r="K9389">
        <v>2.1059999999999999</v>
      </c>
      <c r="L9389">
        <v>1E-3</v>
      </c>
      <c r="M9389">
        <v>417261.57500000001</v>
      </c>
      <c r="N9389">
        <v>5.8999999999999997E-2</v>
      </c>
      <c r="O9389">
        <v>24.114999999999998</v>
      </c>
      <c r="P9389">
        <v>7.4999999999999997E-3</v>
      </c>
      <c r="Q9389">
        <v>7021226.1859999998</v>
      </c>
      <c r="R9389" t="s">
        <v>333</v>
      </c>
      <c r="S9389" t="s">
        <v>38</v>
      </c>
      <c r="T9389" t="s">
        <v>89</v>
      </c>
      <c r="V9389" t="s">
        <v>40</v>
      </c>
      <c r="Y9389" t="s">
        <v>36</v>
      </c>
    </row>
    <row r="9390" spans="1:25" x14ac:dyDescent="0.45">
      <c r="A9390" t="s">
        <v>25</v>
      </c>
      <c r="B9390" t="s">
        <v>754</v>
      </c>
      <c r="C9390">
        <v>55149</v>
      </c>
      <c r="D9390" t="s">
        <v>755</v>
      </c>
      <c r="F9390">
        <v>2009</v>
      </c>
      <c r="G9390">
        <v>4617</v>
      </c>
      <c r="H9390">
        <v>4567.34</v>
      </c>
      <c r="I9390">
        <v>680125.89</v>
      </c>
      <c r="K9390">
        <v>2.911</v>
      </c>
      <c r="L9390">
        <v>1.1999999999999999E-3</v>
      </c>
      <c r="M9390">
        <v>441111.92800000001</v>
      </c>
      <c r="N9390">
        <v>5.9200000000000003E-2</v>
      </c>
      <c r="O9390">
        <v>26.734999999999999</v>
      </c>
      <c r="P9390">
        <v>1.17E-2</v>
      </c>
      <c r="Q9390">
        <v>7405915.4369999999</v>
      </c>
      <c r="R9390" t="s">
        <v>333</v>
      </c>
      <c r="S9390" t="s">
        <v>38</v>
      </c>
      <c r="T9390" t="s">
        <v>89</v>
      </c>
      <c r="V9390" t="s">
        <v>88</v>
      </c>
      <c r="Y9390" t="s">
        <v>35</v>
      </c>
    </row>
    <row r="9391" spans="1:25" x14ac:dyDescent="0.45">
      <c r="A9391" t="s">
        <v>25</v>
      </c>
      <c r="B9391" t="s">
        <v>754</v>
      </c>
      <c r="C9391">
        <v>55149</v>
      </c>
      <c r="D9391" t="s">
        <v>755</v>
      </c>
      <c r="F9391">
        <v>2010</v>
      </c>
      <c r="G9391">
        <v>5579</v>
      </c>
      <c r="H9391">
        <v>5505.08</v>
      </c>
      <c r="I9391">
        <v>849690.1</v>
      </c>
      <c r="K9391">
        <v>2.7480000000000002</v>
      </c>
      <c r="L9391">
        <v>1E-3</v>
      </c>
      <c r="M9391">
        <v>544301.15700000001</v>
      </c>
      <c r="N9391">
        <v>5.8999999999999997E-2</v>
      </c>
      <c r="O9391">
        <v>33.097000000000001</v>
      </c>
      <c r="P9391">
        <v>1.1299999999999999E-2</v>
      </c>
      <c r="Q9391">
        <v>9159015.8920000009</v>
      </c>
      <c r="R9391" t="s">
        <v>333</v>
      </c>
      <c r="S9391" t="s">
        <v>38</v>
      </c>
      <c r="T9391" t="s">
        <v>89</v>
      </c>
      <c r="V9391" t="s">
        <v>88</v>
      </c>
      <c r="Y9391" t="s">
        <v>35</v>
      </c>
    </row>
    <row r="9392" spans="1:25" x14ac:dyDescent="0.45">
      <c r="A9392" t="s">
        <v>25</v>
      </c>
      <c r="B9392" t="s">
        <v>754</v>
      </c>
      <c r="C9392">
        <v>55149</v>
      </c>
      <c r="D9392" t="s">
        <v>755</v>
      </c>
      <c r="F9392">
        <v>2011</v>
      </c>
      <c r="G9392">
        <v>7724</v>
      </c>
      <c r="H9392">
        <v>7643.77</v>
      </c>
      <c r="I9392">
        <v>1230533.28</v>
      </c>
      <c r="K9392">
        <v>3.93</v>
      </c>
      <c r="L9392">
        <v>1E-3</v>
      </c>
      <c r="M9392">
        <v>778479.10699999996</v>
      </c>
      <c r="N9392">
        <v>5.8999999999999997E-2</v>
      </c>
      <c r="O9392">
        <v>46.356999999999999</v>
      </c>
      <c r="P9392">
        <v>1.03E-2</v>
      </c>
      <c r="Q9392">
        <v>13099597.046</v>
      </c>
      <c r="R9392" t="s">
        <v>333</v>
      </c>
      <c r="S9392" t="s">
        <v>38</v>
      </c>
      <c r="T9392" t="s">
        <v>89</v>
      </c>
      <c r="V9392" t="s">
        <v>88</v>
      </c>
      <c r="Y9392" t="s">
        <v>35</v>
      </c>
    </row>
    <row r="9393" spans="1:25" x14ac:dyDescent="0.45">
      <c r="A9393" t="s">
        <v>25</v>
      </c>
      <c r="B9393" t="s">
        <v>754</v>
      </c>
      <c r="C9393">
        <v>55149</v>
      </c>
      <c r="D9393" t="s">
        <v>755</v>
      </c>
      <c r="F9393">
        <v>2012</v>
      </c>
      <c r="G9393">
        <v>6179</v>
      </c>
      <c r="H9393">
        <v>6076.99</v>
      </c>
      <c r="I9393">
        <v>926452.62</v>
      </c>
      <c r="K9393">
        <v>3.044</v>
      </c>
      <c r="L9393">
        <v>1E-3</v>
      </c>
      <c r="M9393">
        <v>602982.49600000004</v>
      </c>
      <c r="N9393">
        <v>5.8999999999999997E-2</v>
      </c>
      <c r="O9393">
        <v>40.369999999999997</v>
      </c>
      <c r="P9393">
        <v>1.34E-2</v>
      </c>
      <c r="Q9393">
        <v>10146110.76</v>
      </c>
      <c r="R9393" t="s">
        <v>333</v>
      </c>
      <c r="S9393" t="s">
        <v>38</v>
      </c>
      <c r="T9393" t="s">
        <v>89</v>
      </c>
      <c r="V9393" t="s">
        <v>88</v>
      </c>
      <c r="Y9393" t="s">
        <v>35</v>
      </c>
    </row>
    <row r="9394" spans="1:25" x14ac:dyDescent="0.45">
      <c r="A9394" t="s">
        <v>25</v>
      </c>
      <c r="B9394" t="s">
        <v>754</v>
      </c>
      <c r="C9394">
        <v>55149</v>
      </c>
      <c r="D9394" t="s">
        <v>755</v>
      </c>
      <c r="F9394">
        <v>2013</v>
      </c>
      <c r="G9394">
        <v>6640</v>
      </c>
      <c r="H9394">
        <v>6366.46</v>
      </c>
      <c r="I9394">
        <v>961089.1</v>
      </c>
      <c r="K9394">
        <v>3.1970000000000001</v>
      </c>
      <c r="L9394">
        <v>1E-3</v>
      </c>
      <c r="M9394">
        <v>633186.14099999995</v>
      </c>
      <c r="N9394">
        <v>5.8999999999999997E-2</v>
      </c>
      <c r="O9394">
        <v>53.837000000000003</v>
      </c>
      <c r="P9394">
        <v>2.41E-2</v>
      </c>
      <c r="Q9394">
        <v>10654518.903000001</v>
      </c>
      <c r="R9394" t="s">
        <v>333</v>
      </c>
      <c r="S9394" t="s">
        <v>38</v>
      </c>
      <c r="T9394" t="s">
        <v>89</v>
      </c>
      <c r="V9394" t="s">
        <v>88</v>
      </c>
      <c r="Y9394" t="s">
        <v>35</v>
      </c>
    </row>
    <row r="9395" spans="1:25" x14ac:dyDescent="0.45">
      <c r="A9395" t="s">
        <v>25</v>
      </c>
      <c r="B9395" t="s">
        <v>754</v>
      </c>
      <c r="C9395">
        <v>55149</v>
      </c>
      <c r="D9395" t="s">
        <v>755</v>
      </c>
      <c r="F9395">
        <v>2014</v>
      </c>
      <c r="G9395">
        <v>6849</v>
      </c>
      <c r="H9395">
        <v>6680.15</v>
      </c>
      <c r="I9395">
        <v>966499.33</v>
      </c>
      <c r="K9395">
        <v>3.3929999999999998</v>
      </c>
      <c r="L9395">
        <v>1E-3</v>
      </c>
      <c r="M9395">
        <v>672102.71</v>
      </c>
      <c r="N9395">
        <v>5.8999999999999997E-2</v>
      </c>
      <c r="O9395">
        <v>51.542000000000002</v>
      </c>
      <c r="P9395">
        <v>1.8800000000000001E-2</v>
      </c>
      <c r="Q9395">
        <v>11309427.238</v>
      </c>
      <c r="R9395" t="s">
        <v>333</v>
      </c>
      <c r="S9395" t="s">
        <v>38</v>
      </c>
      <c r="T9395" t="s">
        <v>89</v>
      </c>
      <c r="V9395" t="s">
        <v>88</v>
      </c>
      <c r="Y9395" t="s">
        <v>35</v>
      </c>
    </row>
    <row r="9396" spans="1:25" x14ac:dyDescent="0.45">
      <c r="A9396" t="s">
        <v>25</v>
      </c>
      <c r="B9396" t="s">
        <v>754</v>
      </c>
      <c r="C9396">
        <v>55149</v>
      </c>
      <c r="D9396" t="s">
        <v>755</v>
      </c>
      <c r="F9396">
        <v>2015</v>
      </c>
      <c r="G9396">
        <v>5953</v>
      </c>
      <c r="H9396">
        <v>5852.67</v>
      </c>
      <c r="I9396">
        <v>857091.81</v>
      </c>
      <c r="K9396">
        <v>2.96</v>
      </c>
      <c r="L9396">
        <v>1E-3</v>
      </c>
      <c r="M9396">
        <v>586373.40800000005</v>
      </c>
      <c r="N9396">
        <v>5.8999999999999997E-2</v>
      </c>
      <c r="O9396">
        <v>36.902999999999999</v>
      </c>
      <c r="P9396">
        <v>1.32E-2</v>
      </c>
      <c r="Q9396">
        <v>9867405.3790000007</v>
      </c>
      <c r="R9396" t="s">
        <v>333</v>
      </c>
      <c r="S9396" t="s">
        <v>38</v>
      </c>
      <c r="T9396" t="s">
        <v>89</v>
      </c>
      <c r="V9396" t="s">
        <v>88</v>
      </c>
      <c r="Y9396" t="s">
        <v>36</v>
      </c>
    </row>
    <row r="9397" spans="1:25" x14ac:dyDescent="0.45">
      <c r="A9397" t="s">
        <v>25</v>
      </c>
      <c r="B9397" t="s">
        <v>754</v>
      </c>
      <c r="C9397">
        <v>55149</v>
      </c>
      <c r="D9397" t="s">
        <v>755</v>
      </c>
      <c r="F9397">
        <v>2016</v>
      </c>
      <c r="G9397">
        <v>8009</v>
      </c>
      <c r="H9397">
        <v>7958.6</v>
      </c>
      <c r="I9397">
        <v>1132052.8600000001</v>
      </c>
      <c r="K9397">
        <v>3.9649999999999999</v>
      </c>
      <c r="L9397">
        <v>1E-3</v>
      </c>
      <c r="M9397">
        <v>785316.02800000005</v>
      </c>
      <c r="N9397">
        <v>5.8999999999999997E-2</v>
      </c>
      <c r="O9397">
        <v>41.78</v>
      </c>
      <c r="P9397">
        <v>8.3999999999999995E-3</v>
      </c>
      <c r="Q9397">
        <v>13215323.800000001</v>
      </c>
      <c r="R9397" t="s">
        <v>333</v>
      </c>
      <c r="S9397" t="s">
        <v>38</v>
      </c>
      <c r="T9397" t="s">
        <v>89</v>
      </c>
      <c r="V9397" t="s">
        <v>88</v>
      </c>
      <c r="Y9397" t="s">
        <v>36</v>
      </c>
    </row>
    <row r="9398" spans="1:25" x14ac:dyDescent="0.45">
      <c r="A9398" t="s">
        <v>25</v>
      </c>
      <c r="B9398" t="s">
        <v>754</v>
      </c>
      <c r="C9398">
        <v>55149</v>
      </c>
      <c r="D9398" t="s">
        <v>755</v>
      </c>
      <c r="F9398">
        <v>2017</v>
      </c>
      <c r="G9398">
        <v>6925</v>
      </c>
      <c r="H9398">
        <v>6798.47</v>
      </c>
      <c r="I9398">
        <v>947712.84</v>
      </c>
      <c r="K9398">
        <v>3.3719999999999999</v>
      </c>
      <c r="L9398">
        <v>1E-3</v>
      </c>
      <c r="M9398">
        <v>667900.70200000005</v>
      </c>
      <c r="N9398">
        <v>5.8999999999999997E-2</v>
      </c>
      <c r="O9398">
        <v>40.923000000000002</v>
      </c>
      <c r="P9398">
        <v>1.23E-2</v>
      </c>
      <c r="Q9398">
        <v>11239371.955</v>
      </c>
      <c r="R9398" t="s">
        <v>333</v>
      </c>
      <c r="S9398" t="s">
        <v>38</v>
      </c>
      <c r="T9398" t="s">
        <v>89</v>
      </c>
      <c r="V9398" t="s">
        <v>88</v>
      </c>
      <c r="Y9398" t="s">
        <v>36</v>
      </c>
    </row>
    <row r="9399" spans="1:25" x14ac:dyDescent="0.45">
      <c r="A9399" t="s">
        <v>25</v>
      </c>
      <c r="B9399" t="s">
        <v>754</v>
      </c>
      <c r="C9399">
        <v>55149</v>
      </c>
      <c r="D9399" t="s">
        <v>755</v>
      </c>
      <c r="F9399">
        <v>2018</v>
      </c>
      <c r="G9399">
        <v>8213</v>
      </c>
      <c r="H9399">
        <v>8157.72</v>
      </c>
      <c r="I9399">
        <v>1171973.8500000001</v>
      </c>
      <c r="K9399">
        <v>3.9860000000000002</v>
      </c>
      <c r="L9399">
        <v>1E-3</v>
      </c>
      <c r="M9399">
        <v>789426.53799999994</v>
      </c>
      <c r="N9399">
        <v>5.8999999999999997E-2</v>
      </c>
      <c r="O9399">
        <v>42.246000000000002</v>
      </c>
      <c r="P9399">
        <v>7.9000000000000008E-3</v>
      </c>
      <c r="Q9399">
        <v>13284495.564999999</v>
      </c>
      <c r="R9399" t="s">
        <v>333</v>
      </c>
      <c r="S9399" t="s">
        <v>38</v>
      </c>
      <c r="T9399" t="s">
        <v>89</v>
      </c>
      <c r="V9399" t="s">
        <v>88</v>
      </c>
      <c r="Y9399" t="s">
        <v>36</v>
      </c>
    </row>
    <row r="9400" spans="1:25" x14ac:dyDescent="0.45">
      <c r="A9400" t="s">
        <v>25</v>
      </c>
      <c r="B9400" t="s">
        <v>754</v>
      </c>
      <c r="C9400">
        <v>55149</v>
      </c>
      <c r="D9400" t="s">
        <v>755</v>
      </c>
      <c r="F9400">
        <v>2019</v>
      </c>
      <c r="G9400">
        <v>8471</v>
      </c>
      <c r="H9400">
        <v>8446.8799999999992</v>
      </c>
      <c r="I9400">
        <v>1176089.3</v>
      </c>
      <c r="K9400">
        <v>4.056</v>
      </c>
      <c r="L9400">
        <v>1E-3</v>
      </c>
      <c r="M9400">
        <v>803379.87399999995</v>
      </c>
      <c r="N9400">
        <v>5.8999999999999997E-2</v>
      </c>
      <c r="O9400">
        <v>41.527999999999999</v>
      </c>
      <c r="P9400">
        <v>7.1999999999999998E-3</v>
      </c>
      <c r="Q9400">
        <v>13519317.560000001</v>
      </c>
      <c r="R9400" t="s">
        <v>333</v>
      </c>
      <c r="S9400" t="s">
        <v>38</v>
      </c>
      <c r="T9400" t="s">
        <v>89</v>
      </c>
      <c r="V9400" t="s">
        <v>88</v>
      </c>
      <c r="Y9400" t="s">
        <v>36</v>
      </c>
    </row>
    <row r="9401" spans="1:25" x14ac:dyDescent="0.45">
      <c r="A9401" t="s">
        <v>25</v>
      </c>
      <c r="B9401" t="s">
        <v>754</v>
      </c>
      <c r="C9401">
        <v>55149</v>
      </c>
      <c r="D9401" t="s">
        <v>755</v>
      </c>
      <c r="F9401">
        <v>2020</v>
      </c>
      <c r="G9401">
        <v>7998</v>
      </c>
      <c r="H9401">
        <v>7933.02</v>
      </c>
      <c r="I9401">
        <v>1173232.71</v>
      </c>
      <c r="K9401">
        <v>3.8540000000000001</v>
      </c>
      <c r="L9401">
        <v>1E-3</v>
      </c>
      <c r="M9401">
        <v>763299.31700000004</v>
      </c>
      <c r="N9401">
        <v>5.8999999999999997E-2</v>
      </c>
      <c r="O9401">
        <v>40.683999999999997</v>
      </c>
      <c r="P9401">
        <v>8.0999999999999996E-3</v>
      </c>
      <c r="Q9401">
        <v>12844581.560000001</v>
      </c>
      <c r="R9401" t="s">
        <v>333</v>
      </c>
      <c r="S9401" t="s">
        <v>38</v>
      </c>
      <c r="T9401" t="s">
        <v>89</v>
      </c>
      <c r="V9401" t="s">
        <v>88</v>
      </c>
      <c r="Y9401" t="s">
        <v>36</v>
      </c>
    </row>
    <row r="9402" spans="1:25" x14ac:dyDescent="0.45">
      <c r="A9402" t="s">
        <v>25</v>
      </c>
      <c r="B9402" t="s">
        <v>754</v>
      </c>
      <c r="C9402">
        <v>55149</v>
      </c>
      <c r="D9402" t="s">
        <v>755</v>
      </c>
      <c r="F9402">
        <v>2021</v>
      </c>
      <c r="G9402">
        <v>8364</v>
      </c>
      <c r="H9402">
        <v>8349.06</v>
      </c>
      <c r="I9402">
        <v>1254628.8799999999</v>
      </c>
      <c r="K9402">
        <v>3.9710000000000001</v>
      </c>
      <c r="L9402">
        <v>1E-3</v>
      </c>
      <c r="M9402">
        <v>786528.31200000003</v>
      </c>
      <c r="N9402">
        <v>5.8999999999999997E-2</v>
      </c>
      <c r="O9402">
        <v>42.911999999999999</v>
      </c>
      <c r="P9402">
        <v>7.1000000000000004E-3</v>
      </c>
      <c r="Q9402">
        <v>13234671.659</v>
      </c>
      <c r="R9402" t="s">
        <v>333</v>
      </c>
      <c r="S9402" t="s">
        <v>38</v>
      </c>
      <c r="T9402" t="s">
        <v>89</v>
      </c>
      <c r="V9402" t="s">
        <v>88</v>
      </c>
      <c r="Y9402" t="s">
        <v>36</v>
      </c>
    </row>
    <row r="9403" spans="1:25" x14ac:dyDescent="0.45">
      <c r="A9403" t="s">
        <v>25</v>
      </c>
      <c r="B9403" t="s">
        <v>754</v>
      </c>
      <c r="C9403">
        <v>55149</v>
      </c>
      <c r="D9403" t="s">
        <v>755</v>
      </c>
      <c r="F9403">
        <v>2022</v>
      </c>
      <c r="G9403">
        <v>8440</v>
      </c>
      <c r="H9403">
        <v>8424.5300000000007</v>
      </c>
      <c r="I9403">
        <v>1222615.25</v>
      </c>
      <c r="K9403">
        <v>4.0090000000000003</v>
      </c>
      <c r="L9403">
        <v>1E-3</v>
      </c>
      <c r="M9403">
        <v>794048.94200000004</v>
      </c>
      <c r="N9403">
        <v>5.8999999999999997E-2</v>
      </c>
      <c r="O9403">
        <v>45.24</v>
      </c>
      <c r="P9403">
        <v>7.6E-3</v>
      </c>
      <c r="Q9403">
        <v>13361366.704</v>
      </c>
      <c r="R9403" t="s">
        <v>333</v>
      </c>
      <c r="S9403" t="s">
        <v>38</v>
      </c>
      <c r="T9403" t="s">
        <v>89</v>
      </c>
      <c r="V9403" t="s">
        <v>88</v>
      </c>
      <c r="Y9403" t="s">
        <v>36</v>
      </c>
    </row>
    <row r="9404" spans="1:25" x14ac:dyDescent="0.45">
      <c r="A9404" t="s">
        <v>25</v>
      </c>
      <c r="B9404" t="s">
        <v>754</v>
      </c>
      <c r="C9404">
        <v>55149</v>
      </c>
      <c r="D9404" t="s">
        <v>755</v>
      </c>
      <c r="F9404">
        <v>2023</v>
      </c>
      <c r="G9404">
        <v>8260</v>
      </c>
      <c r="H9404">
        <v>8247.83</v>
      </c>
      <c r="I9404">
        <v>1212156.8700000001</v>
      </c>
      <c r="K9404">
        <v>3.968</v>
      </c>
      <c r="L9404">
        <v>1E-3</v>
      </c>
      <c r="M9404">
        <v>786065.46699999995</v>
      </c>
      <c r="N9404">
        <v>5.8999999999999997E-2</v>
      </c>
      <c r="O9404">
        <v>46.161000000000001</v>
      </c>
      <c r="P9404">
        <v>7.4999999999999997E-3</v>
      </c>
      <c r="Q9404">
        <v>13227032.852</v>
      </c>
      <c r="R9404" t="s">
        <v>333</v>
      </c>
      <c r="S9404" t="s">
        <v>38</v>
      </c>
      <c r="T9404" t="s">
        <v>89</v>
      </c>
      <c r="V9404" t="s">
        <v>88</v>
      </c>
      <c r="Y9404" t="s">
        <v>36</v>
      </c>
    </row>
    <row r="9405" spans="1:25" x14ac:dyDescent="0.45">
      <c r="A9405" t="s">
        <v>25</v>
      </c>
      <c r="B9405" t="s">
        <v>754</v>
      </c>
      <c r="C9405">
        <v>55149</v>
      </c>
      <c r="D9405" t="s">
        <v>755</v>
      </c>
      <c r="F9405">
        <v>2024</v>
      </c>
      <c r="G9405">
        <v>3639</v>
      </c>
      <c r="H9405">
        <v>3622.64</v>
      </c>
      <c r="I9405">
        <v>516305.15</v>
      </c>
      <c r="K9405">
        <v>1.7250000000000001</v>
      </c>
      <c r="L9405">
        <v>1E-3</v>
      </c>
      <c r="M9405">
        <v>341668.70199999999</v>
      </c>
      <c r="N9405">
        <v>5.8999999999999997E-2</v>
      </c>
      <c r="O9405">
        <v>21.449000000000002</v>
      </c>
      <c r="P9405">
        <v>9.2999999999999992E-3</v>
      </c>
      <c r="Q9405">
        <v>5749238.585</v>
      </c>
      <c r="R9405" t="s">
        <v>333</v>
      </c>
      <c r="S9405" t="s">
        <v>38</v>
      </c>
      <c r="T9405" t="s">
        <v>89</v>
      </c>
      <c r="V9405" t="s">
        <v>88</v>
      </c>
      <c r="Y9405" t="s">
        <v>36</v>
      </c>
    </row>
    <row r="9406" spans="1:25" x14ac:dyDescent="0.45">
      <c r="A9406" t="s">
        <v>25</v>
      </c>
      <c r="B9406" t="s">
        <v>754</v>
      </c>
      <c r="C9406">
        <v>55149</v>
      </c>
      <c r="D9406" t="s">
        <v>756</v>
      </c>
      <c r="F9406">
        <v>2009</v>
      </c>
      <c r="G9406">
        <v>4310</v>
      </c>
      <c r="H9406">
        <v>4248.74</v>
      </c>
      <c r="I9406">
        <v>632604.74</v>
      </c>
      <c r="K9406">
        <v>2.036</v>
      </c>
      <c r="L9406">
        <v>1E-3</v>
      </c>
      <c r="M9406">
        <v>404240.24400000001</v>
      </c>
      <c r="N9406">
        <v>5.8999999999999997E-2</v>
      </c>
      <c r="O9406">
        <v>27.41</v>
      </c>
      <c r="P9406">
        <v>1.4200000000000001E-2</v>
      </c>
      <c r="Q9406">
        <v>6802198.3909999998</v>
      </c>
      <c r="R9406" t="s">
        <v>333</v>
      </c>
      <c r="S9406" t="s">
        <v>38</v>
      </c>
      <c r="T9406" t="s">
        <v>89</v>
      </c>
      <c r="V9406" t="s">
        <v>88</v>
      </c>
      <c r="Y9406" t="s">
        <v>35</v>
      </c>
    </row>
    <row r="9407" spans="1:25" x14ac:dyDescent="0.45">
      <c r="A9407" t="s">
        <v>25</v>
      </c>
      <c r="B9407" t="s">
        <v>754</v>
      </c>
      <c r="C9407">
        <v>55149</v>
      </c>
      <c r="D9407" t="s">
        <v>756</v>
      </c>
      <c r="F9407">
        <v>2010</v>
      </c>
      <c r="G9407">
        <v>5368</v>
      </c>
      <c r="H9407">
        <v>5293.22</v>
      </c>
      <c r="I9407">
        <v>831134.45</v>
      </c>
      <c r="K9407">
        <v>3.1680000000000001</v>
      </c>
      <c r="L9407">
        <v>1E-3</v>
      </c>
      <c r="M9407">
        <v>528766.81900000002</v>
      </c>
      <c r="N9407">
        <v>5.8999999999999997E-2</v>
      </c>
      <c r="O9407">
        <v>33.165999999999997</v>
      </c>
      <c r="P9407">
        <v>1.2500000000000001E-2</v>
      </c>
      <c r="Q9407">
        <v>8885451.5989999995</v>
      </c>
      <c r="R9407" t="s">
        <v>333</v>
      </c>
      <c r="S9407" t="s">
        <v>38</v>
      </c>
      <c r="T9407" t="s">
        <v>89</v>
      </c>
      <c r="V9407" t="s">
        <v>88</v>
      </c>
      <c r="Y9407" t="s">
        <v>35</v>
      </c>
    </row>
    <row r="9408" spans="1:25" x14ac:dyDescent="0.45">
      <c r="A9408" t="s">
        <v>25</v>
      </c>
      <c r="B9408" t="s">
        <v>754</v>
      </c>
      <c r="C9408">
        <v>55149</v>
      </c>
      <c r="D9408" t="s">
        <v>756</v>
      </c>
      <c r="F9408">
        <v>2011</v>
      </c>
      <c r="G9408">
        <v>7356</v>
      </c>
      <c r="H9408">
        <v>7276.27</v>
      </c>
      <c r="I9408">
        <v>1165070.6000000001</v>
      </c>
      <c r="K9408">
        <v>3.6789999999999998</v>
      </c>
      <c r="L9408">
        <v>1E-3</v>
      </c>
      <c r="M9408">
        <v>728781.41299999994</v>
      </c>
      <c r="N9408">
        <v>5.8999999999999997E-2</v>
      </c>
      <c r="O9408">
        <v>42.942999999999998</v>
      </c>
      <c r="P9408">
        <v>1.01E-2</v>
      </c>
      <c r="Q9408">
        <v>12263272.597999999</v>
      </c>
      <c r="R9408" t="s">
        <v>333</v>
      </c>
      <c r="S9408" t="s">
        <v>38</v>
      </c>
      <c r="T9408" t="s">
        <v>89</v>
      </c>
      <c r="V9408" t="s">
        <v>88</v>
      </c>
      <c r="Y9408" t="s">
        <v>35</v>
      </c>
    </row>
    <row r="9409" spans="1:25" x14ac:dyDescent="0.45">
      <c r="A9409" t="s">
        <v>25</v>
      </c>
      <c r="B9409" t="s">
        <v>754</v>
      </c>
      <c r="C9409">
        <v>55149</v>
      </c>
      <c r="D9409" t="s">
        <v>756</v>
      </c>
      <c r="F9409">
        <v>2012</v>
      </c>
      <c r="G9409">
        <v>6842</v>
      </c>
      <c r="H9409">
        <v>6713.08</v>
      </c>
      <c r="I9409">
        <v>1074368.23</v>
      </c>
      <c r="K9409">
        <v>3.3690000000000002</v>
      </c>
      <c r="L9409">
        <v>1E-3</v>
      </c>
      <c r="M9409">
        <v>667410.15500000003</v>
      </c>
      <c r="N9409">
        <v>5.8999999999999997E-2</v>
      </c>
      <c r="O9409">
        <v>46.646999999999998</v>
      </c>
      <c r="P9409">
        <v>1.54E-2</v>
      </c>
      <c r="Q9409">
        <v>11230188.603</v>
      </c>
      <c r="R9409" t="s">
        <v>333</v>
      </c>
      <c r="S9409" t="s">
        <v>38</v>
      </c>
      <c r="T9409" t="s">
        <v>89</v>
      </c>
      <c r="V9409" t="s">
        <v>88</v>
      </c>
      <c r="Y9409" t="s">
        <v>35</v>
      </c>
    </row>
    <row r="9410" spans="1:25" x14ac:dyDescent="0.45">
      <c r="A9410" t="s">
        <v>25</v>
      </c>
      <c r="B9410" t="s">
        <v>754</v>
      </c>
      <c r="C9410">
        <v>55149</v>
      </c>
      <c r="D9410" t="s">
        <v>756</v>
      </c>
      <c r="F9410">
        <v>2013</v>
      </c>
      <c r="G9410">
        <v>7295</v>
      </c>
      <c r="H9410">
        <v>7105.66</v>
      </c>
      <c r="I9410">
        <v>1124412.3500000001</v>
      </c>
      <c r="K9410">
        <v>3.5710000000000002</v>
      </c>
      <c r="L9410">
        <v>1E-3</v>
      </c>
      <c r="M9410">
        <v>707374.01</v>
      </c>
      <c r="N9410">
        <v>5.8999999999999997E-2</v>
      </c>
      <c r="O9410">
        <v>52.039000000000001</v>
      </c>
      <c r="P9410">
        <v>1.7899999999999999E-2</v>
      </c>
      <c r="Q9410">
        <v>11902912.950999999</v>
      </c>
      <c r="R9410" t="s">
        <v>333</v>
      </c>
      <c r="S9410" t="s">
        <v>38</v>
      </c>
      <c r="T9410" t="s">
        <v>89</v>
      </c>
      <c r="V9410" t="s">
        <v>88</v>
      </c>
      <c r="Y9410" t="s">
        <v>35</v>
      </c>
    </row>
    <row r="9411" spans="1:25" x14ac:dyDescent="0.45">
      <c r="A9411" t="s">
        <v>25</v>
      </c>
      <c r="B9411" t="s">
        <v>754</v>
      </c>
      <c r="C9411">
        <v>55149</v>
      </c>
      <c r="D9411" t="s">
        <v>756</v>
      </c>
      <c r="F9411">
        <v>2014</v>
      </c>
      <c r="G9411">
        <v>6104</v>
      </c>
      <c r="H9411">
        <v>5978.6</v>
      </c>
      <c r="I9411">
        <v>927228.24</v>
      </c>
      <c r="K9411">
        <v>3.1230000000000002</v>
      </c>
      <c r="L9411">
        <v>1E-3</v>
      </c>
      <c r="M9411">
        <v>618651.56200000003</v>
      </c>
      <c r="N9411">
        <v>5.8999999999999997E-2</v>
      </c>
      <c r="O9411">
        <v>46.564999999999998</v>
      </c>
      <c r="P9411">
        <v>1.5800000000000002E-2</v>
      </c>
      <c r="Q9411">
        <v>10410064.541999999</v>
      </c>
      <c r="R9411" t="s">
        <v>333</v>
      </c>
      <c r="S9411" t="s">
        <v>38</v>
      </c>
      <c r="T9411" t="s">
        <v>89</v>
      </c>
      <c r="V9411" t="s">
        <v>88</v>
      </c>
      <c r="Y9411" t="s">
        <v>35</v>
      </c>
    </row>
    <row r="9412" spans="1:25" x14ac:dyDescent="0.45">
      <c r="A9412" t="s">
        <v>25</v>
      </c>
      <c r="B9412" t="s">
        <v>754</v>
      </c>
      <c r="C9412">
        <v>55149</v>
      </c>
      <c r="D9412" t="s">
        <v>756</v>
      </c>
      <c r="F9412">
        <v>2015</v>
      </c>
      <c r="G9412">
        <v>7575</v>
      </c>
      <c r="H9412">
        <v>7467.98</v>
      </c>
      <c r="I9412">
        <v>1115031.42</v>
      </c>
      <c r="K9412">
        <v>3.794</v>
      </c>
      <c r="L9412">
        <v>1E-3</v>
      </c>
      <c r="M9412">
        <v>751541.63</v>
      </c>
      <c r="N9412">
        <v>5.8999999999999997E-2</v>
      </c>
      <c r="O9412">
        <v>43.238</v>
      </c>
      <c r="P9412">
        <v>1.11E-2</v>
      </c>
      <c r="Q9412">
        <v>12646884.914000001</v>
      </c>
      <c r="R9412" t="s">
        <v>333</v>
      </c>
      <c r="S9412" t="s">
        <v>38</v>
      </c>
      <c r="T9412" t="s">
        <v>89</v>
      </c>
      <c r="V9412" t="s">
        <v>88</v>
      </c>
      <c r="Y9412" t="s">
        <v>36</v>
      </c>
    </row>
    <row r="9413" spans="1:25" x14ac:dyDescent="0.45">
      <c r="A9413" t="s">
        <v>25</v>
      </c>
      <c r="B9413" t="s">
        <v>754</v>
      </c>
      <c r="C9413">
        <v>55149</v>
      </c>
      <c r="D9413" t="s">
        <v>756</v>
      </c>
      <c r="F9413">
        <v>2016</v>
      </c>
      <c r="G9413">
        <v>8382</v>
      </c>
      <c r="H9413">
        <v>8366.8799999999992</v>
      </c>
      <c r="I9413">
        <v>1157940.55</v>
      </c>
      <c r="K9413">
        <v>4.0339999999999998</v>
      </c>
      <c r="L9413">
        <v>1E-3</v>
      </c>
      <c r="M9413">
        <v>799108.13800000004</v>
      </c>
      <c r="N9413">
        <v>5.8999999999999997E-2</v>
      </c>
      <c r="O9413">
        <v>40.479999999999997</v>
      </c>
      <c r="P9413">
        <v>6.7000000000000002E-3</v>
      </c>
      <c r="Q9413">
        <v>13447565.847999999</v>
      </c>
      <c r="R9413" t="s">
        <v>333</v>
      </c>
      <c r="S9413" t="s">
        <v>38</v>
      </c>
      <c r="T9413" t="s">
        <v>89</v>
      </c>
      <c r="V9413" t="s">
        <v>88</v>
      </c>
      <c r="Y9413" t="s">
        <v>36</v>
      </c>
    </row>
    <row r="9414" spans="1:25" x14ac:dyDescent="0.45">
      <c r="A9414" t="s">
        <v>25</v>
      </c>
      <c r="B9414" t="s">
        <v>754</v>
      </c>
      <c r="C9414">
        <v>55149</v>
      </c>
      <c r="D9414" t="s">
        <v>756</v>
      </c>
      <c r="F9414">
        <v>2017</v>
      </c>
      <c r="G9414">
        <v>7813</v>
      </c>
      <c r="H9414">
        <v>7737.21</v>
      </c>
      <c r="I9414">
        <v>1082710.74</v>
      </c>
      <c r="K9414">
        <v>3.8050000000000002</v>
      </c>
      <c r="L9414">
        <v>1E-3</v>
      </c>
      <c r="M9414">
        <v>753687.61</v>
      </c>
      <c r="N9414">
        <v>5.8999999999999997E-2</v>
      </c>
      <c r="O9414">
        <v>41.497999999999998</v>
      </c>
      <c r="P9414">
        <v>0.01</v>
      </c>
      <c r="Q9414">
        <v>12683144.607000001</v>
      </c>
      <c r="R9414" t="s">
        <v>333</v>
      </c>
      <c r="S9414" t="s">
        <v>38</v>
      </c>
      <c r="T9414" t="s">
        <v>89</v>
      </c>
      <c r="V9414" t="s">
        <v>88</v>
      </c>
      <c r="Y9414" t="s">
        <v>36</v>
      </c>
    </row>
    <row r="9415" spans="1:25" x14ac:dyDescent="0.45">
      <c r="A9415" t="s">
        <v>25</v>
      </c>
      <c r="B9415" t="s">
        <v>754</v>
      </c>
      <c r="C9415">
        <v>55149</v>
      </c>
      <c r="D9415" t="s">
        <v>756</v>
      </c>
      <c r="F9415">
        <v>2018</v>
      </c>
      <c r="G9415">
        <v>7810</v>
      </c>
      <c r="H9415">
        <v>7758.12</v>
      </c>
      <c r="I9415">
        <v>1057785.73</v>
      </c>
      <c r="K9415">
        <v>3.6909999999999998</v>
      </c>
      <c r="L9415">
        <v>1E-3</v>
      </c>
      <c r="M9415">
        <v>731046.995</v>
      </c>
      <c r="N9415">
        <v>5.8999999999999997E-2</v>
      </c>
      <c r="O9415">
        <v>37.270000000000003</v>
      </c>
      <c r="P9415">
        <v>7.9000000000000008E-3</v>
      </c>
      <c r="Q9415">
        <v>12302123.286</v>
      </c>
      <c r="R9415" t="s">
        <v>333</v>
      </c>
      <c r="S9415" t="s">
        <v>38</v>
      </c>
      <c r="T9415" t="s">
        <v>89</v>
      </c>
      <c r="V9415" t="s">
        <v>88</v>
      </c>
      <c r="Y9415" t="s">
        <v>36</v>
      </c>
    </row>
    <row r="9416" spans="1:25" x14ac:dyDescent="0.45">
      <c r="A9416" t="s">
        <v>25</v>
      </c>
      <c r="B9416" t="s">
        <v>754</v>
      </c>
      <c r="C9416">
        <v>55149</v>
      </c>
      <c r="D9416" t="s">
        <v>756</v>
      </c>
      <c r="F9416">
        <v>2019</v>
      </c>
      <c r="G9416">
        <v>8072</v>
      </c>
      <c r="H9416">
        <v>8055.62</v>
      </c>
      <c r="I9416">
        <v>1185655.8799999999</v>
      </c>
      <c r="K9416">
        <v>3.9180000000000001</v>
      </c>
      <c r="L9416">
        <v>1E-3</v>
      </c>
      <c r="M9416">
        <v>775964.33799999999</v>
      </c>
      <c r="N9416">
        <v>5.8999999999999997E-2</v>
      </c>
      <c r="O9416">
        <v>39.786999999999999</v>
      </c>
      <c r="P9416">
        <v>7.1999999999999998E-3</v>
      </c>
      <c r="Q9416">
        <v>13058031.288000001</v>
      </c>
      <c r="R9416" t="s">
        <v>333</v>
      </c>
      <c r="S9416" t="s">
        <v>38</v>
      </c>
      <c r="T9416" t="s">
        <v>89</v>
      </c>
      <c r="V9416" t="s">
        <v>88</v>
      </c>
      <c r="Y9416" t="s">
        <v>36</v>
      </c>
    </row>
    <row r="9417" spans="1:25" x14ac:dyDescent="0.45">
      <c r="A9417" t="s">
        <v>25</v>
      </c>
      <c r="B9417" t="s">
        <v>754</v>
      </c>
      <c r="C9417">
        <v>55149</v>
      </c>
      <c r="D9417" t="s">
        <v>756</v>
      </c>
      <c r="F9417">
        <v>2020</v>
      </c>
      <c r="G9417">
        <v>8455</v>
      </c>
      <c r="H9417">
        <v>8434.75</v>
      </c>
      <c r="I9417">
        <v>1269179.25</v>
      </c>
      <c r="K9417">
        <v>4.1159999999999997</v>
      </c>
      <c r="L9417">
        <v>1E-3</v>
      </c>
      <c r="M9417">
        <v>815236.96299999999</v>
      </c>
      <c r="N9417">
        <v>5.8999999999999997E-2</v>
      </c>
      <c r="O9417">
        <v>43.048000000000002</v>
      </c>
      <c r="P9417">
        <v>6.8999999999999999E-3</v>
      </c>
      <c r="Q9417">
        <v>13718596.743000001</v>
      </c>
      <c r="R9417" t="s">
        <v>333</v>
      </c>
      <c r="S9417" t="s">
        <v>38</v>
      </c>
      <c r="T9417" t="s">
        <v>89</v>
      </c>
      <c r="V9417" t="s">
        <v>88</v>
      </c>
      <c r="Y9417" t="s">
        <v>36</v>
      </c>
    </row>
    <row r="9418" spans="1:25" x14ac:dyDescent="0.45">
      <c r="A9418" t="s">
        <v>25</v>
      </c>
      <c r="B9418" t="s">
        <v>754</v>
      </c>
      <c r="C9418">
        <v>55149</v>
      </c>
      <c r="D9418" t="s">
        <v>756</v>
      </c>
      <c r="F9418">
        <v>2021</v>
      </c>
      <c r="G9418">
        <v>8458</v>
      </c>
      <c r="H9418">
        <v>8438.15</v>
      </c>
      <c r="I9418">
        <v>1284724.5</v>
      </c>
      <c r="K9418">
        <v>4.1130000000000004</v>
      </c>
      <c r="L9418">
        <v>1E-3</v>
      </c>
      <c r="M9418">
        <v>814715.91299999994</v>
      </c>
      <c r="N9418">
        <v>5.8999999999999997E-2</v>
      </c>
      <c r="O9418">
        <v>45.143999999999998</v>
      </c>
      <c r="P9418">
        <v>7.3000000000000001E-3</v>
      </c>
      <c r="Q9418">
        <v>13709055.639</v>
      </c>
      <c r="R9418" t="s">
        <v>333</v>
      </c>
      <c r="S9418" t="s">
        <v>38</v>
      </c>
      <c r="T9418" t="s">
        <v>89</v>
      </c>
      <c r="V9418" t="s">
        <v>88</v>
      </c>
      <c r="Y9418" t="s">
        <v>36</v>
      </c>
    </row>
    <row r="9419" spans="1:25" x14ac:dyDescent="0.45">
      <c r="A9419" t="s">
        <v>25</v>
      </c>
      <c r="B9419" t="s">
        <v>754</v>
      </c>
      <c r="C9419">
        <v>55149</v>
      </c>
      <c r="D9419" t="s">
        <v>756</v>
      </c>
      <c r="F9419">
        <v>2022</v>
      </c>
      <c r="G9419">
        <v>8581</v>
      </c>
      <c r="H9419">
        <v>8572.65</v>
      </c>
      <c r="I9419">
        <v>1258402.76</v>
      </c>
      <c r="K9419">
        <v>4.2619999999999996</v>
      </c>
      <c r="L9419">
        <v>1E-3</v>
      </c>
      <c r="M9419">
        <v>844197.46299999999</v>
      </c>
      <c r="N9419">
        <v>5.8999999999999997E-2</v>
      </c>
      <c r="O9419">
        <v>48.765999999999998</v>
      </c>
      <c r="P9419">
        <v>7.4000000000000003E-3</v>
      </c>
      <c r="Q9419">
        <v>14205269.341</v>
      </c>
      <c r="R9419" t="s">
        <v>333</v>
      </c>
      <c r="S9419" t="s">
        <v>38</v>
      </c>
      <c r="T9419" t="s">
        <v>89</v>
      </c>
      <c r="V9419" t="s">
        <v>88</v>
      </c>
      <c r="Y9419" t="s">
        <v>36</v>
      </c>
    </row>
    <row r="9420" spans="1:25" x14ac:dyDescent="0.45">
      <c r="A9420" t="s">
        <v>25</v>
      </c>
      <c r="B9420" t="s">
        <v>754</v>
      </c>
      <c r="C9420">
        <v>55149</v>
      </c>
      <c r="D9420" t="s">
        <v>756</v>
      </c>
      <c r="F9420">
        <v>2023</v>
      </c>
      <c r="G9420">
        <v>8061</v>
      </c>
      <c r="H9420">
        <v>8048.83</v>
      </c>
      <c r="I9420">
        <v>1238207.74</v>
      </c>
      <c r="K9420">
        <v>4.0419999999999998</v>
      </c>
      <c r="L9420">
        <v>1E-3</v>
      </c>
      <c r="M9420">
        <v>800657.20799999998</v>
      </c>
      <c r="N9420">
        <v>5.8999999999999997E-2</v>
      </c>
      <c r="O9420">
        <v>47.027000000000001</v>
      </c>
      <c r="P9420">
        <v>7.6E-3</v>
      </c>
      <c r="Q9420">
        <v>13472615.796</v>
      </c>
      <c r="R9420" t="s">
        <v>333</v>
      </c>
      <c r="S9420" t="s">
        <v>38</v>
      </c>
      <c r="T9420" t="s">
        <v>89</v>
      </c>
      <c r="V9420" t="s">
        <v>88</v>
      </c>
      <c r="Y9420" t="s">
        <v>36</v>
      </c>
    </row>
    <row r="9421" spans="1:25" x14ac:dyDescent="0.45">
      <c r="A9421" t="s">
        <v>25</v>
      </c>
      <c r="B9421" t="s">
        <v>754</v>
      </c>
      <c r="C9421">
        <v>55149</v>
      </c>
      <c r="D9421" t="s">
        <v>756</v>
      </c>
      <c r="F9421">
        <v>2024</v>
      </c>
      <c r="G9421">
        <v>4062</v>
      </c>
      <c r="H9421">
        <v>4056.87</v>
      </c>
      <c r="I9421">
        <v>622234.68999999994</v>
      </c>
      <c r="K9421">
        <v>2.012</v>
      </c>
      <c r="L9421">
        <v>1E-3</v>
      </c>
      <c r="M9421">
        <v>398583.47899999999</v>
      </c>
      <c r="N9421">
        <v>5.8999999999999997E-2</v>
      </c>
      <c r="O9421">
        <v>23.454000000000001</v>
      </c>
      <c r="P9421">
        <v>7.4999999999999997E-3</v>
      </c>
      <c r="Q9421">
        <v>6706873.3550000004</v>
      </c>
      <c r="R9421" t="s">
        <v>333</v>
      </c>
      <c r="S9421" t="s">
        <v>38</v>
      </c>
      <c r="T9421" t="s">
        <v>89</v>
      </c>
      <c r="V9421" t="s">
        <v>88</v>
      </c>
      <c r="Y9421" t="s">
        <v>36</v>
      </c>
    </row>
    <row r="9422" spans="1:25" x14ac:dyDescent="0.45">
      <c r="A9422" t="s">
        <v>25</v>
      </c>
      <c r="B9422" t="s">
        <v>754</v>
      </c>
      <c r="C9422">
        <v>55149</v>
      </c>
      <c r="D9422" t="s">
        <v>757</v>
      </c>
      <c r="F9422">
        <v>2009</v>
      </c>
      <c r="G9422">
        <v>3420</v>
      </c>
      <c r="H9422">
        <v>3364.06</v>
      </c>
      <c r="I9422">
        <v>491588.57</v>
      </c>
      <c r="K9422">
        <v>1.6339999999999999</v>
      </c>
      <c r="L9422">
        <v>1E-3</v>
      </c>
      <c r="M9422">
        <v>323398.96999999997</v>
      </c>
      <c r="N9422">
        <v>5.8999999999999997E-2</v>
      </c>
      <c r="O9422">
        <v>21.975000000000001</v>
      </c>
      <c r="P9422">
        <v>1.61E-2</v>
      </c>
      <c r="Q9422">
        <v>5441846.1569999997</v>
      </c>
      <c r="R9422" t="s">
        <v>333</v>
      </c>
      <c r="S9422" t="s">
        <v>38</v>
      </c>
      <c r="T9422" t="s">
        <v>89</v>
      </c>
      <c r="V9422" t="s">
        <v>88</v>
      </c>
      <c r="Y9422" t="s">
        <v>35</v>
      </c>
    </row>
    <row r="9423" spans="1:25" x14ac:dyDescent="0.45">
      <c r="A9423" t="s">
        <v>25</v>
      </c>
      <c r="B9423" t="s">
        <v>754</v>
      </c>
      <c r="C9423">
        <v>55149</v>
      </c>
      <c r="D9423" t="s">
        <v>757</v>
      </c>
      <c r="F9423">
        <v>2010</v>
      </c>
      <c r="G9423">
        <v>5298</v>
      </c>
      <c r="H9423">
        <v>5238.68</v>
      </c>
      <c r="I9423">
        <v>829023.3</v>
      </c>
      <c r="K9423">
        <v>2.6779999999999999</v>
      </c>
      <c r="L9423">
        <v>1E-3</v>
      </c>
      <c r="M9423">
        <v>530546.89300000004</v>
      </c>
      <c r="N9423">
        <v>5.8999999999999997E-2</v>
      </c>
      <c r="O9423">
        <v>27.516999999999999</v>
      </c>
      <c r="P9423">
        <v>9.7999999999999997E-3</v>
      </c>
      <c r="Q9423">
        <v>8927590.8100000005</v>
      </c>
      <c r="R9423" t="s">
        <v>333</v>
      </c>
      <c r="S9423" t="s">
        <v>38</v>
      </c>
      <c r="T9423" t="s">
        <v>89</v>
      </c>
      <c r="V9423" t="s">
        <v>88</v>
      </c>
      <c r="Y9423" t="s">
        <v>35</v>
      </c>
    </row>
    <row r="9424" spans="1:25" x14ac:dyDescent="0.45">
      <c r="A9424" t="s">
        <v>25</v>
      </c>
      <c r="B9424" t="s">
        <v>754</v>
      </c>
      <c r="C9424">
        <v>55149</v>
      </c>
      <c r="D9424" t="s">
        <v>757</v>
      </c>
      <c r="F9424">
        <v>2011</v>
      </c>
      <c r="G9424">
        <v>7529</v>
      </c>
      <c r="H9424">
        <v>7429.93</v>
      </c>
      <c r="I9424">
        <v>1187817.78</v>
      </c>
      <c r="K9424">
        <v>3.8050000000000002</v>
      </c>
      <c r="L9424">
        <v>1E-3</v>
      </c>
      <c r="M9424">
        <v>753643.90899999999</v>
      </c>
      <c r="N9424">
        <v>5.8999999999999997E-2</v>
      </c>
      <c r="O9424">
        <v>46.231000000000002</v>
      </c>
      <c r="P9424">
        <v>1.0999999999999999E-2</v>
      </c>
      <c r="Q9424">
        <v>12681569.926000001</v>
      </c>
      <c r="R9424" t="s">
        <v>333</v>
      </c>
      <c r="S9424" t="s">
        <v>38</v>
      </c>
      <c r="T9424" t="s">
        <v>89</v>
      </c>
      <c r="V9424" t="s">
        <v>88</v>
      </c>
      <c r="Y9424" t="s">
        <v>35</v>
      </c>
    </row>
    <row r="9425" spans="1:25" x14ac:dyDescent="0.45">
      <c r="A9425" t="s">
        <v>25</v>
      </c>
      <c r="B9425" t="s">
        <v>754</v>
      </c>
      <c r="C9425">
        <v>55149</v>
      </c>
      <c r="D9425" t="s">
        <v>757</v>
      </c>
      <c r="F9425">
        <v>2012</v>
      </c>
      <c r="G9425">
        <v>6750</v>
      </c>
      <c r="H9425">
        <v>6627.89</v>
      </c>
      <c r="I9425">
        <v>1035621.23</v>
      </c>
      <c r="K9425">
        <v>3.3359999999999999</v>
      </c>
      <c r="L9425">
        <v>1E-3</v>
      </c>
      <c r="M9425">
        <v>660852.18000000005</v>
      </c>
      <c r="N9425">
        <v>5.8999999999999997E-2</v>
      </c>
      <c r="O9425">
        <v>45.366999999999997</v>
      </c>
      <c r="P9425">
        <v>1.4200000000000001E-2</v>
      </c>
      <c r="Q9425">
        <v>11119895.704</v>
      </c>
      <c r="R9425" t="s">
        <v>333</v>
      </c>
      <c r="S9425" t="s">
        <v>38</v>
      </c>
      <c r="T9425" t="s">
        <v>89</v>
      </c>
      <c r="V9425" t="s">
        <v>88</v>
      </c>
      <c r="Y9425" t="s">
        <v>35</v>
      </c>
    </row>
    <row r="9426" spans="1:25" x14ac:dyDescent="0.45">
      <c r="A9426" t="s">
        <v>25</v>
      </c>
      <c r="B9426" t="s">
        <v>754</v>
      </c>
      <c r="C9426">
        <v>55149</v>
      </c>
      <c r="D9426" t="s">
        <v>757</v>
      </c>
      <c r="F9426">
        <v>2013</v>
      </c>
      <c r="G9426">
        <v>6613</v>
      </c>
      <c r="H9426">
        <v>6386.9</v>
      </c>
      <c r="I9426">
        <v>997872.85</v>
      </c>
      <c r="K9426">
        <v>3.2160000000000002</v>
      </c>
      <c r="L9426">
        <v>1E-3</v>
      </c>
      <c r="M9426">
        <v>636987.69700000004</v>
      </c>
      <c r="N9426">
        <v>5.8999999999999997E-2</v>
      </c>
      <c r="O9426">
        <v>49.064</v>
      </c>
      <c r="P9426">
        <v>1.9400000000000001E-2</v>
      </c>
      <c r="Q9426">
        <v>10718437.318</v>
      </c>
      <c r="R9426" t="s">
        <v>333</v>
      </c>
      <c r="S9426" t="s">
        <v>38</v>
      </c>
      <c r="T9426" t="s">
        <v>89</v>
      </c>
      <c r="V9426" t="s">
        <v>88</v>
      </c>
      <c r="Y9426" t="s">
        <v>35</v>
      </c>
    </row>
    <row r="9427" spans="1:25" x14ac:dyDescent="0.45">
      <c r="A9427" t="s">
        <v>25</v>
      </c>
      <c r="B9427" t="s">
        <v>754</v>
      </c>
      <c r="C9427">
        <v>55149</v>
      </c>
      <c r="D9427" t="s">
        <v>757</v>
      </c>
      <c r="F9427">
        <v>2014</v>
      </c>
      <c r="G9427">
        <v>6962</v>
      </c>
      <c r="H9427">
        <v>6827.07</v>
      </c>
      <c r="I9427">
        <v>1026228.7</v>
      </c>
      <c r="K9427">
        <v>3.4729999999999999</v>
      </c>
      <c r="L9427">
        <v>1E-3</v>
      </c>
      <c r="M9427">
        <v>688012.73600000003</v>
      </c>
      <c r="N9427">
        <v>5.8999999999999997E-2</v>
      </c>
      <c r="O9427">
        <v>47.981999999999999</v>
      </c>
      <c r="P9427">
        <v>1.3899999999999999E-2</v>
      </c>
      <c r="Q9427">
        <v>11577182.491</v>
      </c>
      <c r="R9427" t="s">
        <v>333</v>
      </c>
      <c r="S9427" t="s">
        <v>38</v>
      </c>
      <c r="T9427" t="s">
        <v>89</v>
      </c>
      <c r="V9427" t="s">
        <v>88</v>
      </c>
      <c r="Y9427" t="s">
        <v>35</v>
      </c>
    </row>
    <row r="9428" spans="1:25" x14ac:dyDescent="0.45">
      <c r="A9428" t="s">
        <v>25</v>
      </c>
      <c r="B9428" t="s">
        <v>754</v>
      </c>
      <c r="C9428">
        <v>55149</v>
      </c>
      <c r="D9428" t="s">
        <v>757</v>
      </c>
      <c r="F9428">
        <v>2015</v>
      </c>
      <c r="G9428">
        <v>7716</v>
      </c>
      <c r="H9428">
        <v>7606.7</v>
      </c>
      <c r="I9428">
        <v>1161402.43</v>
      </c>
      <c r="K9428">
        <v>3.915</v>
      </c>
      <c r="L9428">
        <v>1E-3</v>
      </c>
      <c r="M9428">
        <v>775379.68099999998</v>
      </c>
      <c r="N9428">
        <v>5.8999999999999997E-2</v>
      </c>
      <c r="O9428">
        <v>45.999000000000002</v>
      </c>
      <c r="P9428">
        <v>1.1299999999999999E-2</v>
      </c>
      <c r="Q9428">
        <v>13048046.773</v>
      </c>
      <c r="R9428" t="s">
        <v>333</v>
      </c>
      <c r="S9428" t="s">
        <v>38</v>
      </c>
      <c r="T9428" t="s">
        <v>89</v>
      </c>
      <c r="V9428" t="s">
        <v>88</v>
      </c>
      <c r="Y9428" t="s">
        <v>36</v>
      </c>
    </row>
    <row r="9429" spans="1:25" x14ac:dyDescent="0.45">
      <c r="A9429" t="s">
        <v>25</v>
      </c>
      <c r="B9429" t="s">
        <v>754</v>
      </c>
      <c r="C9429">
        <v>55149</v>
      </c>
      <c r="D9429" t="s">
        <v>757</v>
      </c>
      <c r="F9429">
        <v>2016</v>
      </c>
      <c r="G9429">
        <v>8030</v>
      </c>
      <c r="H9429">
        <v>8001.52</v>
      </c>
      <c r="I9429">
        <v>1116387.67</v>
      </c>
      <c r="K9429">
        <v>3.8980000000000001</v>
      </c>
      <c r="L9429">
        <v>1E-3</v>
      </c>
      <c r="M9429">
        <v>772154.89</v>
      </c>
      <c r="N9429">
        <v>5.8999999999999997E-2</v>
      </c>
      <c r="O9429">
        <v>34.857999999999997</v>
      </c>
      <c r="P9429">
        <v>6.6E-3</v>
      </c>
      <c r="Q9429">
        <v>12993863.739</v>
      </c>
      <c r="R9429" t="s">
        <v>333</v>
      </c>
      <c r="S9429" t="s">
        <v>38</v>
      </c>
      <c r="T9429" t="s">
        <v>89</v>
      </c>
      <c r="V9429" t="s">
        <v>88</v>
      </c>
      <c r="Y9429" t="s">
        <v>36</v>
      </c>
    </row>
    <row r="9430" spans="1:25" x14ac:dyDescent="0.45">
      <c r="A9430" t="s">
        <v>25</v>
      </c>
      <c r="B9430" t="s">
        <v>754</v>
      </c>
      <c r="C9430">
        <v>55149</v>
      </c>
      <c r="D9430" t="s">
        <v>757</v>
      </c>
      <c r="F9430">
        <v>2017</v>
      </c>
      <c r="G9430">
        <v>7308</v>
      </c>
      <c r="H9430">
        <v>7216.25</v>
      </c>
      <c r="I9430">
        <v>1052480.05</v>
      </c>
      <c r="K9430">
        <v>3.6379999999999999</v>
      </c>
      <c r="L9430">
        <v>1E-3</v>
      </c>
      <c r="M9430">
        <v>720640.73400000005</v>
      </c>
      <c r="N9430">
        <v>5.8999999999999997E-2</v>
      </c>
      <c r="O9430">
        <v>33.546999999999997</v>
      </c>
      <c r="P9430">
        <v>8.6E-3</v>
      </c>
      <c r="Q9430">
        <v>12127025.028999999</v>
      </c>
      <c r="R9430" t="s">
        <v>333</v>
      </c>
      <c r="S9430" t="s">
        <v>38</v>
      </c>
      <c r="T9430" t="s">
        <v>89</v>
      </c>
      <c r="V9430" t="s">
        <v>88</v>
      </c>
      <c r="Y9430" t="s">
        <v>36</v>
      </c>
    </row>
    <row r="9431" spans="1:25" x14ac:dyDescent="0.45">
      <c r="A9431" t="s">
        <v>25</v>
      </c>
      <c r="B9431" t="s">
        <v>754</v>
      </c>
      <c r="C9431">
        <v>55149</v>
      </c>
      <c r="D9431" t="s">
        <v>757</v>
      </c>
      <c r="F9431">
        <v>2018</v>
      </c>
      <c r="G9431">
        <v>7882</v>
      </c>
      <c r="H9431">
        <v>7817.77</v>
      </c>
      <c r="I9431">
        <v>1110329.82</v>
      </c>
      <c r="K9431">
        <v>3.81</v>
      </c>
      <c r="L9431">
        <v>1E-3</v>
      </c>
      <c r="M9431">
        <v>754691.78</v>
      </c>
      <c r="N9431">
        <v>5.8999999999999997E-2</v>
      </c>
      <c r="O9431">
        <v>30.991</v>
      </c>
      <c r="P9431">
        <v>7.1999999999999998E-3</v>
      </c>
      <c r="Q9431">
        <v>12700014.908</v>
      </c>
      <c r="R9431" t="s">
        <v>333</v>
      </c>
      <c r="S9431" t="s">
        <v>38</v>
      </c>
      <c r="T9431" t="s">
        <v>89</v>
      </c>
      <c r="V9431" t="s">
        <v>88</v>
      </c>
      <c r="Y9431" t="s">
        <v>36</v>
      </c>
    </row>
    <row r="9432" spans="1:25" x14ac:dyDescent="0.45">
      <c r="A9432" t="s">
        <v>25</v>
      </c>
      <c r="B9432" t="s">
        <v>754</v>
      </c>
      <c r="C9432">
        <v>55149</v>
      </c>
      <c r="D9432" t="s">
        <v>757</v>
      </c>
      <c r="F9432">
        <v>2019</v>
      </c>
      <c r="G9432">
        <v>7674</v>
      </c>
      <c r="H9432">
        <v>7639.47</v>
      </c>
      <c r="I9432">
        <v>1048211.16</v>
      </c>
      <c r="K9432">
        <v>3.6539999999999999</v>
      </c>
      <c r="L9432">
        <v>1E-3</v>
      </c>
      <c r="M9432">
        <v>723825.72600000002</v>
      </c>
      <c r="N9432">
        <v>5.8999999999999997E-2</v>
      </c>
      <c r="O9432">
        <v>31.114000000000001</v>
      </c>
      <c r="P9432">
        <v>6.3E-3</v>
      </c>
      <c r="Q9432">
        <v>12180606.991</v>
      </c>
      <c r="R9432" t="s">
        <v>333</v>
      </c>
      <c r="S9432" t="s">
        <v>38</v>
      </c>
      <c r="T9432" t="s">
        <v>89</v>
      </c>
      <c r="V9432" t="s">
        <v>88</v>
      </c>
      <c r="Y9432" t="s">
        <v>36</v>
      </c>
    </row>
    <row r="9433" spans="1:25" x14ac:dyDescent="0.45">
      <c r="A9433" t="s">
        <v>25</v>
      </c>
      <c r="B9433" t="s">
        <v>754</v>
      </c>
      <c r="C9433">
        <v>55149</v>
      </c>
      <c r="D9433" t="s">
        <v>757</v>
      </c>
      <c r="F9433">
        <v>2020</v>
      </c>
      <c r="G9433">
        <v>8198</v>
      </c>
      <c r="H9433">
        <v>8132.05</v>
      </c>
      <c r="I9433">
        <v>1170443.52</v>
      </c>
      <c r="K9433">
        <v>3.9630000000000001</v>
      </c>
      <c r="L9433">
        <v>1E-3</v>
      </c>
      <c r="M9433">
        <v>784962.19900000002</v>
      </c>
      <c r="N9433">
        <v>5.8999999999999997E-2</v>
      </c>
      <c r="O9433">
        <v>35.460999999999999</v>
      </c>
      <c r="P9433">
        <v>7.0000000000000001E-3</v>
      </c>
      <c r="Q9433">
        <v>13209072.909</v>
      </c>
      <c r="R9433" t="s">
        <v>333</v>
      </c>
      <c r="S9433" t="s">
        <v>38</v>
      </c>
      <c r="T9433" t="s">
        <v>89</v>
      </c>
      <c r="V9433" t="s">
        <v>88</v>
      </c>
      <c r="Y9433" t="s">
        <v>36</v>
      </c>
    </row>
    <row r="9434" spans="1:25" x14ac:dyDescent="0.45">
      <c r="A9434" t="s">
        <v>25</v>
      </c>
      <c r="B9434" t="s">
        <v>754</v>
      </c>
      <c r="C9434">
        <v>55149</v>
      </c>
      <c r="D9434" t="s">
        <v>757</v>
      </c>
      <c r="F9434">
        <v>2021</v>
      </c>
      <c r="G9434">
        <v>7168</v>
      </c>
      <c r="H9434">
        <v>7146.22</v>
      </c>
      <c r="I9434">
        <v>1074674.08</v>
      </c>
      <c r="K9434">
        <v>3.3620000000000001</v>
      </c>
      <c r="L9434">
        <v>1E-3</v>
      </c>
      <c r="M9434">
        <v>666054.51699999999</v>
      </c>
      <c r="N9434">
        <v>5.8999999999999997E-2</v>
      </c>
      <c r="O9434">
        <v>36.247</v>
      </c>
      <c r="P9434">
        <v>7.7000000000000002E-3</v>
      </c>
      <c r="Q9434">
        <v>11207500.207</v>
      </c>
      <c r="R9434" t="s">
        <v>333</v>
      </c>
      <c r="S9434" t="s">
        <v>38</v>
      </c>
      <c r="T9434" t="s">
        <v>89</v>
      </c>
      <c r="V9434" t="s">
        <v>88</v>
      </c>
      <c r="Y9434" t="s">
        <v>36</v>
      </c>
    </row>
    <row r="9435" spans="1:25" x14ac:dyDescent="0.45">
      <c r="A9435" t="s">
        <v>25</v>
      </c>
      <c r="B9435" t="s">
        <v>754</v>
      </c>
      <c r="C9435">
        <v>55149</v>
      </c>
      <c r="D9435" t="s">
        <v>757</v>
      </c>
      <c r="F9435">
        <v>2022</v>
      </c>
      <c r="G9435">
        <v>8446</v>
      </c>
      <c r="H9435">
        <v>8442.35</v>
      </c>
      <c r="I9435">
        <v>1246558.73</v>
      </c>
      <c r="K9435">
        <v>3.899</v>
      </c>
      <c r="L9435">
        <v>1E-3</v>
      </c>
      <c r="M9435">
        <v>772393.46100000001</v>
      </c>
      <c r="N9435">
        <v>5.8999999999999997E-2</v>
      </c>
      <c r="O9435">
        <v>39.540999999999997</v>
      </c>
      <c r="P9435">
        <v>6.3E-3</v>
      </c>
      <c r="Q9435">
        <v>12997057.263</v>
      </c>
      <c r="R9435" t="s">
        <v>333</v>
      </c>
      <c r="S9435" t="s">
        <v>38</v>
      </c>
      <c r="T9435" t="s">
        <v>89</v>
      </c>
      <c r="V9435" t="s">
        <v>88</v>
      </c>
      <c r="Y9435" t="s">
        <v>36</v>
      </c>
    </row>
    <row r="9436" spans="1:25" x14ac:dyDescent="0.45">
      <c r="A9436" t="s">
        <v>25</v>
      </c>
      <c r="B9436" t="s">
        <v>754</v>
      </c>
      <c r="C9436">
        <v>55149</v>
      </c>
      <c r="D9436" t="s">
        <v>757</v>
      </c>
      <c r="F9436">
        <v>2023</v>
      </c>
      <c r="G9436">
        <v>8560</v>
      </c>
      <c r="H9436">
        <v>8554.94</v>
      </c>
      <c r="I9436">
        <v>1267473.28</v>
      </c>
      <c r="K9436">
        <v>3.992</v>
      </c>
      <c r="L9436">
        <v>1E-3</v>
      </c>
      <c r="M9436">
        <v>790775.75199999998</v>
      </c>
      <c r="N9436">
        <v>5.8999999999999997E-2</v>
      </c>
      <c r="O9436">
        <v>41.152000000000001</v>
      </c>
      <c r="P9436">
        <v>6.4000000000000003E-3</v>
      </c>
      <c r="Q9436">
        <v>13306338.011</v>
      </c>
      <c r="R9436" t="s">
        <v>333</v>
      </c>
      <c r="S9436" t="s">
        <v>38</v>
      </c>
      <c r="T9436" t="s">
        <v>89</v>
      </c>
      <c r="V9436" t="s">
        <v>88</v>
      </c>
      <c r="Y9436" t="s">
        <v>36</v>
      </c>
    </row>
    <row r="9437" spans="1:25" x14ac:dyDescent="0.45">
      <c r="A9437" t="s">
        <v>25</v>
      </c>
      <c r="B9437" t="s">
        <v>754</v>
      </c>
      <c r="C9437">
        <v>55149</v>
      </c>
      <c r="D9437" t="s">
        <v>757</v>
      </c>
      <c r="F9437">
        <v>2024</v>
      </c>
      <c r="G9437">
        <v>4147</v>
      </c>
      <c r="H9437">
        <v>4141.17</v>
      </c>
      <c r="I9437">
        <v>610763.41</v>
      </c>
      <c r="K9437">
        <v>1.9259999999999999</v>
      </c>
      <c r="L9437">
        <v>1E-3</v>
      </c>
      <c r="M9437">
        <v>381559.68099999998</v>
      </c>
      <c r="N9437">
        <v>5.8999999999999997E-2</v>
      </c>
      <c r="O9437">
        <v>23.893999999999998</v>
      </c>
      <c r="P9437">
        <v>8.2000000000000007E-3</v>
      </c>
      <c r="Q9437">
        <v>6420472.5149999997</v>
      </c>
      <c r="R9437" t="s">
        <v>333</v>
      </c>
      <c r="S9437" t="s">
        <v>38</v>
      </c>
      <c r="T9437" t="s">
        <v>89</v>
      </c>
      <c r="V9437" t="s">
        <v>88</v>
      </c>
      <c r="Y9437" t="s">
        <v>36</v>
      </c>
    </row>
    <row r="9438" spans="1:25" x14ac:dyDescent="0.45">
      <c r="A9438" t="s">
        <v>258</v>
      </c>
      <c r="B9438" t="s">
        <v>758</v>
      </c>
      <c r="C9438">
        <v>55170</v>
      </c>
      <c r="D9438">
        <v>1</v>
      </c>
      <c r="F9438">
        <v>2009</v>
      </c>
      <c r="G9438">
        <v>6544</v>
      </c>
      <c r="H9438">
        <v>6446.65</v>
      </c>
      <c r="I9438">
        <v>1346895.66</v>
      </c>
      <c r="K9438">
        <v>4.4580000000000002</v>
      </c>
      <c r="L9438">
        <v>1E-3</v>
      </c>
      <c r="M9438">
        <v>883142.93799999997</v>
      </c>
      <c r="N9438">
        <v>5.8999999999999997E-2</v>
      </c>
      <c r="O9438">
        <v>66.024000000000001</v>
      </c>
      <c r="P9438">
        <v>1.0200000000000001E-2</v>
      </c>
      <c r="Q9438">
        <v>14860550.251</v>
      </c>
      <c r="R9438" t="s">
        <v>333</v>
      </c>
      <c r="T9438" t="s">
        <v>89</v>
      </c>
      <c r="V9438" t="s">
        <v>399</v>
      </c>
      <c r="Y9438" t="s">
        <v>262</v>
      </c>
    </row>
    <row r="9439" spans="1:25" x14ac:dyDescent="0.45">
      <c r="A9439" t="s">
        <v>258</v>
      </c>
      <c r="B9439" t="s">
        <v>758</v>
      </c>
      <c r="C9439">
        <v>55170</v>
      </c>
      <c r="D9439">
        <v>1</v>
      </c>
      <c r="F9439">
        <v>2010</v>
      </c>
      <c r="G9439">
        <v>6169</v>
      </c>
      <c r="H9439">
        <v>6052.3</v>
      </c>
      <c r="I9439">
        <v>1062334.1599999999</v>
      </c>
      <c r="K9439">
        <v>3.7250000000000001</v>
      </c>
      <c r="L9439">
        <v>1E-3</v>
      </c>
      <c r="M9439">
        <v>737825.56</v>
      </c>
      <c r="N9439">
        <v>5.8999999999999997E-2</v>
      </c>
      <c r="O9439">
        <v>54.38</v>
      </c>
      <c r="P9439">
        <v>0.01</v>
      </c>
      <c r="Q9439">
        <v>12415324.300000001</v>
      </c>
      <c r="R9439" t="s">
        <v>333</v>
      </c>
      <c r="T9439" t="s">
        <v>89</v>
      </c>
      <c r="V9439" t="s">
        <v>399</v>
      </c>
      <c r="Y9439" t="s">
        <v>262</v>
      </c>
    </row>
    <row r="9440" spans="1:25" x14ac:dyDescent="0.45">
      <c r="A9440" t="s">
        <v>258</v>
      </c>
      <c r="B9440" t="s">
        <v>758</v>
      </c>
      <c r="C9440">
        <v>55170</v>
      </c>
      <c r="D9440">
        <v>1</v>
      </c>
      <c r="F9440">
        <v>2011</v>
      </c>
      <c r="G9440">
        <v>6526</v>
      </c>
      <c r="H9440">
        <v>6475.66</v>
      </c>
      <c r="I9440">
        <v>1252606.5</v>
      </c>
      <c r="K9440">
        <v>4.2290000000000001</v>
      </c>
      <c r="L9440">
        <v>1E-3</v>
      </c>
      <c r="M9440">
        <v>837614.96200000006</v>
      </c>
      <c r="N9440">
        <v>5.8999999999999997E-2</v>
      </c>
      <c r="O9440">
        <v>60.247999999999998</v>
      </c>
      <c r="P9440">
        <v>9.1999999999999998E-3</v>
      </c>
      <c r="Q9440">
        <v>14094528.288000001</v>
      </c>
      <c r="R9440" t="s">
        <v>333</v>
      </c>
      <c r="T9440" t="s">
        <v>89</v>
      </c>
      <c r="V9440" t="s">
        <v>399</v>
      </c>
      <c r="Y9440" t="s">
        <v>262</v>
      </c>
    </row>
    <row r="9441" spans="1:25" x14ac:dyDescent="0.45">
      <c r="A9441" t="s">
        <v>258</v>
      </c>
      <c r="B9441" t="s">
        <v>758</v>
      </c>
      <c r="C9441">
        <v>55170</v>
      </c>
      <c r="D9441">
        <v>1</v>
      </c>
      <c r="F9441">
        <v>2012</v>
      </c>
      <c r="G9441">
        <v>7471</v>
      </c>
      <c r="H9441">
        <v>7432.62</v>
      </c>
      <c r="I9441">
        <v>1531700.47</v>
      </c>
      <c r="K9441">
        <v>5.1109999999999998</v>
      </c>
      <c r="L9441">
        <v>1E-3</v>
      </c>
      <c r="M9441">
        <v>1012437.916</v>
      </c>
      <c r="N9441">
        <v>5.8999999999999997E-2</v>
      </c>
      <c r="O9441">
        <v>69.442999999999998</v>
      </c>
      <c r="P9441">
        <v>8.5000000000000006E-3</v>
      </c>
      <c r="Q9441">
        <v>17036173.002999999</v>
      </c>
      <c r="R9441" t="s">
        <v>333</v>
      </c>
      <c r="T9441" t="s">
        <v>89</v>
      </c>
      <c r="V9441" t="s">
        <v>399</v>
      </c>
      <c r="Y9441" t="s">
        <v>262</v>
      </c>
    </row>
    <row r="9442" spans="1:25" x14ac:dyDescent="0.45">
      <c r="A9442" t="s">
        <v>258</v>
      </c>
      <c r="B9442" t="s">
        <v>758</v>
      </c>
      <c r="C9442">
        <v>55170</v>
      </c>
      <c r="D9442">
        <v>1</v>
      </c>
      <c r="F9442">
        <v>2013</v>
      </c>
      <c r="G9442">
        <v>6527</v>
      </c>
      <c r="H9442">
        <v>6370.75</v>
      </c>
      <c r="I9442">
        <v>1149715.8400000001</v>
      </c>
      <c r="K9442">
        <v>3.9870000000000001</v>
      </c>
      <c r="L9442">
        <v>1E-3</v>
      </c>
      <c r="M9442">
        <v>789816.09699999995</v>
      </c>
      <c r="N9442">
        <v>5.8999999999999997E-2</v>
      </c>
      <c r="O9442">
        <v>55.438000000000002</v>
      </c>
      <c r="P9442">
        <v>1.01E-2</v>
      </c>
      <c r="Q9442">
        <v>13290207.041999999</v>
      </c>
      <c r="R9442" t="s">
        <v>333</v>
      </c>
      <c r="T9442" t="s">
        <v>89</v>
      </c>
      <c r="V9442" t="s">
        <v>399</v>
      </c>
      <c r="Y9442" t="s">
        <v>262</v>
      </c>
    </row>
    <row r="9443" spans="1:25" x14ac:dyDescent="0.45">
      <c r="A9443" t="s">
        <v>258</v>
      </c>
      <c r="B9443" t="s">
        <v>758</v>
      </c>
      <c r="C9443">
        <v>55170</v>
      </c>
      <c r="D9443">
        <v>1</v>
      </c>
      <c r="F9443">
        <v>2014</v>
      </c>
      <c r="G9443">
        <v>6180</v>
      </c>
      <c r="H9443">
        <v>6072.89</v>
      </c>
      <c r="I9443">
        <v>1142840.45</v>
      </c>
      <c r="K9443">
        <v>3.839</v>
      </c>
      <c r="L9443">
        <v>1E-3</v>
      </c>
      <c r="M9443">
        <v>760446.48</v>
      </c>
      <c r="N9443">
        <v>5.8999999999999997E-2</v>
      </c>
      <c r="O9443">
        <v>61.351999999999997</v>
      </c>
      <c r="P9443">
        <v>1.0699999999999999E-2</v>
      </c>
      <c r="Q9443">
        <v>12795912.067</v>
      </c>
      <c r="R9443" t="s">
        <v>333</v>
      </c>
      <c r="T9443" t="s">
        <v>89</v>
      </c>
      <c r="V9443" t="s">
        <v>399</v>
      </c>
      <c r="Y9443" t="s">
        <v>262</v>
      </c>
    </row>
    <row r="9444" spans="1:25" x14ac:dyDescent="0.45">
      <c r="A9444" t="s">
        <v>258</v>
      </c>
      <c r="B9444" t="s">
        <v>758</v>
      </c>
      <c r="C9444">
        <v>55170</v>
      </c>
      <c r="D9444">
        <v>1</v>
      </c>
      <c r="F9444">
        <v>2015</v>
      </c>
      <c r="G9444">
        <v>7784</v>
      </c>
      <c r="H9444">
        <v>7758.15</v>
      </c>
      <c r="I9444">
        <v>1567587.52</v>
      </c>
      <c r="K9444">
        <v>5.032</v>
      </c>
      <c r="L9444">
        <v>1E-3</v>
      </c>
      <c r="M9444">
        <v>996755.26300000004</v>
      </c>
      <c r="N9444">
        <v>5.8999999999999997E-2</v>
      </c>
      <c r="O9444">
        <v>67.778000000000006</v>
      </c>
      <c r="P9444">
        <v>8.3999999999999995E-3</v>
      </c>
      <c r="Q9444">
        <v>16772321.373</v>
      </c>
      <c r="R9444" t="s">
        <v>333</v>
      </c>
      <c r="T9444" t="s">
        <v>89</v>
      </c>
      <c r="V9444" t="s">
        <v>399</v>
      </c>
      <c r="Y9444" t="s">
        <v>262</v>
      </c>
    </row>
    <row r="9445" spans="1:25" x14ac:dyDescent="0.45">
      <c r="A9445" t="s">
        <v>258</v>
      </c>
      <c r="B9445" t="s">
        <v>758</v>
      </c>
      <c r="C9445">
        <v>55170</v>
      </c>
      <c r="D9445">
        <v>1</v>
      </c>
      <c r="F9445">
        <v>2016</v>
      </c>
      <c r="G9445">
        <v>5858</v>
      </c>
      <c r="H9445">
        <v>5790.82</v>
      </c>
      <c r="I9445">
        <v>1132485.97</v>
      </c>
      <c r="K9445">
        <v>3.6469999999999998</v>
      </c>
      <c r="L9445">
        <v>1E-3</v>
      </c>
      <c r="M9445">
        <v>722416.46</v>
      </c>
      <c r="N9445">
        <v>5.8999999999999997E-2</v>
      </c>
      <c r="O9445">
        <v>49.756</v>
      </c>
      <c r="P9445">
        <v>9.1000000000000004E-3</v>
      </c>
      <c r="Q9445">
        <v>12156033.942</v>
      </c>
      <c r="R9445" t="s">
        <v>333</v>
      </c>
      <c r="T9445" t="s">
        <v>89</v>
      </c>
      <c r="V9445" t="s">
        <v>399</v>
      </c>
      <c r="Y9445" t="s">
        <v>262</v>
      </c>
    </row>
    <row r="9446" spans="1:25" x14ac:dyDescent="0.45">
      <c r="A9446" t="s">
        <v>258</v>
      </c>
      <c r="B9446" t="s">
        <v>758</v>
      </c>
      <c r="C9446">
        <v>55170</v>
      </c>
      <c r="D9446">
        <v>1</v>
      </c>
      <c r="F9446">
        <v>2017</v>
      </c>
      <c r="G9446">
        <v>4211</v>
      </c>
      <c r="H9446">
        <v>4161.2</v>
      </c>
      <c r="I9446">
        <v>779246.54</v>
      </c>
      <c r="K9446">
        <v>2.5259999999999998</v>
      </c>
      <c r="L9446">
        <v>1E-3</v>
      </c>
      <c r="M9446">
        <v>500406.70299999998</v>
      </c>
      <c r="N9446">
        <v>5.8999999999999997E-2</v>
      </c>
      <c r="O9446">
        <v>33.146999999999998</v>
      </c>
      <c r="P9446">
        <v>8.8999999999999999E-3</v>
      </c>
      <c r="Q9446">
        <v>8420246.3129999992</v>
      </c>
      <c r="R9446" t="s">
        <v>333</v>
      </c>
      <c r="T9446" t="s">
        <v>89</v>
      </c>
      <c r="V9446" t="s">
        <v>399</v>
      </c>
      <c r="Y9446" t="s">
        <v>262</v>
      </c>
    </row>
    <row r="9447" spans="1:25" x14ac:dyDescent="0.45">
      <c r="A9447" t="s">
        <v>258</v>
      </c>
      <c r="B9447" t="s">
        <v>758</v>
      </c>
      <c r="C9447">
        <v>55170</v>
      </c>
      <c r="D9447">
        <v>1</v>
      </c>
      <c r="F9447">
        <v>2018</v>
      </c>
      <c r="G9447">
        <v>3506</v>
      </c>
      <c r="H9447">
        <v>3465.39</v>
      </c>
      <c r="I9447">
        <v>670094.12</v>
      </c>
      <c r="K9447">
        <v>2.161</v>
      </c>
      <c r="L9447">
        <v>1E-3</v>
      </c>
      <c r="M9447">
        <v>428147.72399999999</v>
      </c>
      <c r="N9447">
        <v>5.8999999999999997E-2</v>
      </c>
      <c r="O9447">
        <v>28.87</v>
      </c>
      <c r="P9447">
        <v>9.2999999999999992E-3</v>
      </c>
      <c r="Q9447">
        <v>7204402.8739999998</v>
      </c>
      <c r="R9447" t="s">
        <v>333</v>
      </c>
      <c r="T9447" t="s">
        <v>89</v>
      </c>
      <c r="V9447" t="s">
        <v>399</v>
      </c>
      <c r="Y9447" t="s">
        <v>262</v>
      </c>
    </row>
    <row r="9448" spans="1:25" x14ac:dyDescent="0.45">
      <c r="A9448" t="s">
        <v>258</v>
      </c>
      <c r="B9448" t="s">
        <v>758</v>
      </c>
      <c r="C9448">
        <v>55170</v>
      </c>
      <c r="D9448">
        <v>1</v>
      </c>
      <c r="F9448">
        <v>2019</v>
      </c>
      <c r="G9448">
        <v>4856</v>
      </c>
      <c r="H9448">
        <v>4779.95</v>
      </c>
      <c r="I9448">
        <v>944241.24</v>
      </c>
      <c r="K9448">
        <v>3.0249999999999999</v>
      </c>
      <c r="L9448">
        <v>1E-3</v>
      </c>
      <c r="M9448">
        <v>599160.62899999996</v>
      </c>
      <c r="N9448">
        <v>5.8999999999999997E-2</v>
      </c>
      <c r="O9448">
        <v>43.552</v>
      </c>
      <c r="P9448">
        <v>1.0500000000000001E-2</v>
      </c>
      <c r="Q9448">
        <v>10082021.473999999</v>
      </c>
      <c r="R9448" t="s">
        <v>333</v>
      </c>
      <c r="T9448" t="s">
        <v>89</v>
      </c>
      <c r="V9448" t="s">
        <v>399</v>
      </c>
      <c r="Y9448" t="s">
        <v>262</v>
      </c>
    </row>
    <row r="9449" spans="1:25" x14ac:dyDescent="0.45">
      <c r="A9449" t="s">
        <v>258</v>
      </c>
      <c r="B9449" t="s">
        <v>758</v>
      </c>
      <c r="C9449">
        <v>55170</v>
      </c>
      <c r="D9449">
        <v>1</v>
      </c>
      <c r="F9449">
        <v>2020</v>
      </c>
      <c r="G9449">
        <v>5245</v>
      </c>
      <c r="H9449">
        <v>5153.26</v>
      </c>
      <c r="I9449">
        <v>984673.33</v>
      </c>
      <c r="K9449">
        <v>3.1520000000000001</v>
      </c>
      <c r="L9449">
        <v>1E-3</v>
      </c>
      <c r="M9449">
        <v>624407.75399999996</v>
      </c>
      <c r="N9449">
        <v>5.8999999999999997E-2</v>
      </c>
      <c r="O9449">
        <v>45.631999999999998</v>
      </c>
      <c r="P9449">
        <v>1.0500000000000001E-2</v>
      </c>
      <c r="Q9449">
        <v>10506864.220000001</v>
      </c>
      <c r="R9449" t="s">
        <v>333</v>
      </c>
      <c r="T9449" t="s">
        <v>89</v>
      </c>
      <c r="V9449" t="s">
        <v>399</v>
      </c>
      <c r="Y9449" t="s">
        <v>262</v>
      </c>
    </row>
    <row r="9450" spans="1:25" x14ac:dyDescent="0.45">
      <c r="A9450" t="s">
        <v>258</v>
      </c>
      <c r="B9450" t="s">
        <v>758</v>
      </c>
      <c r="C9450">
        <v>55170</v>
      </c>
      <c r="D9450">
        <v>1</v>
      </c>
      <c r="F9450">
        <v>2021</v>
      </c>
      <c r="G9450">
        <v>5450</v>
      </c>
      <c r="H9450">
        <v>5300.06</v>
      </c>
      <c r="I9450">
        <v>1054292.46</v>
      </c>
      <c r="K9450">
        <v>3.34</v>
      </c>
      <c r="L9450">
        <v>1E-3</v>
      </c>
      <c r="M9450">
        <v>661710.36800000002</v>
      </c>
      <c r="N9450">
        <v>5.8999999999999997E-2</v>
      </c>
      <c r="O9450">
        <v>49.844999999999999</v>
      </c>
      <c r="P9450">
        <v>1.17E-2</v>
      </c>
      <c r="Q9450">
        <v>11134561.287</v>
      </c>
      <c r="R9450" t="s">
        <v>333</v>
      </c>
      <c r="T9450" t="s">
        <v>89</v>
      </c>
      <c r="V9450" t="s">
        <v>399</v>
      </c>
      <c r="Y9450" t="s">
        <v>262</v>
      </c>
    </row>
    <row r="9451" spans="1:25" x14ac:dyDescent="0.45">
      <c r="A9451" t="s">
        <v>258</v>
      </c>
      <c r="B9451" t="s">
        <v>758</v>
      </c>
      <c r="C9451">
        <v>55170</v>
      </c>
      <c r="D9451">
        <v>1</v>
      </c>
      <c r="F9451">
        <v>2022</v>
      </c>
      <c r="G9451">
        <v>5565</v>
      </c>
      <c r="H9451">
        <v>5484.07</v>
      </c>
      <c r="I9451">
        <v>1089823.94</v>
      </c>
      <c r="K9451">
        <v>3.4649999999999999</v>
      </c>
      <c r="L9451">
        <v>1E-3</v>
      </c>
      <c r="M9451">
        <v>686363.14899999998</v>
      </c>
      <c r="N9451">
        <v>5.8999999999999997E-2</v>
      </c>
      <c r="O9451">
        <v>62.948</v>
      </c>
      <c r="P9451">
        <v>1.2699999999999999E-2</v>
      </c>
      <c r="Q9451">
        <v>11549385.634</v>
      </c>
      <c r="R9451" t="s">
        <v>333</v>
      </c>
      <c r="T9451" t="s">
        <v>89</v>
      </c>
      <c r="V9451" t="s">
        <v>399</v>
      </c>
      <c r="Y9451" t="s">
        <v>262</v>
      </c>
    </row>
    <row r="9452" spans="1:25" x14ac:dyDescent="0.45">
      <c r="A9452" t="s">
        <v>258</v>
      </c>
      <c r="B9452" t="s">
        <v>758</v>
      </c>
      <c r="C9452">
        <v>55170</v>
      </c>
      <c r="D9452">
        <v>1</v>
      </c>
      <c r="F9452">
        <v>2023</v>
      </c>
      <c r="G9452">
        <v>5324</v>
      </c>
      <c r="H9452">
        <v>5195.99</v>
      </c>
      <c r="I9452">
        <v>1033558.91</v>
      </c>
      <c r="K9452">
        <v>3.3130000000000002</v>
      </c>
      <c r="L9452">
        <v>1E-3</v>
      </c>
      <c r="M9452">
        <v>656261.13199999998</v>
      </c>
      <c r="N9452">
        <v>5.8999999999999997E-2</v>
      </c>
      <c r="O9452">
        <v>53.125999999999998</v>
      </c>
      <c r="P9452">
        <v>1.23E-2</v>
      </c>
      <c r="Q9452">
        <v>11042821.342</v>
      </c>
      <c r="R9452" t="s">
        <v>333</v>
      </c>
      <c r="T9452" t="s">
        <v>89</v>
      </c>
      <c r="V9452" t="s">
        <v>399</v>
      </c>
      <c r="Y9452" t="s">
        <v>262</v>
      </c>
    </row>
    <row r="9453" spans="1:25" x14ac:dyDescent="0.45">
      <c r="A9453" t="s">
        <v>258</v>
      </c>
      <c r="B9453" t="s">
        <v>758</v>
      </c>
      <c r="C9453">
        <v>55170</v>
      </c>
      <c r="D9453">
        <v>1</v>
      </c>
      <c r="F9453">
        <v>2024</v>
      </c>
      <c r="G9453">
        <v>1919</v>
      </c>
      <c r="H9453">
        <v>1884.96</v>
      </c>
      <c r="I9453">
        <v>393039.2</v>
      </c>
      <c r="K9453">
        <v>1.242</v>
      </c>
      <c r="L9453">
        <v>1E-3</v>
      </c>
      <c r="M9453">
        <v>246086.39600000001</v>
      </c>
      <c r="N9453">
        <v>5.8999999999999997E-2</v>
      </c>
      <c r="O9453">
        <v>20.039000000000001</v>
      </c>
      <c r="P9453">
        <v>1.24E-2</v>
      </c>
      <c r="Q9453">
        <v>4140862.699</v>
      </c>
      <c r="R9453" t="s">
        <v>333</v>
      </c>
      <c r="T9453" t="s">
        <v>89</v>
      </c>
      <c r="V9453" t="s">
        <v>399</v>
      </c>
      <c r="Y9453" t="s">
        <v>262</v>
      </c>
    </row>
    <row r="9454" spans="1:25" x14ac:dyDescent="0.45">
      <c r="A9454" t="s">
        <v>258</v>
      </c>
      <c r="B9454" t="s">
        <v>758</v>
      </c>
      <c r="C9454">
        <v>55170</v>
      </c>
      <c r="D9454">
        <v>2</v>
      </c>
      <c r="F9454">
        <v>2009</v>
      </c>
      <c r="G9454">
        <v>5982</v>
      </c>
      <c r="H9454">
        <v>5894.38</v>
      </c>
      <c r="I9454">
        <v>1296282.06</v>
      </c>
      <c r="K9454">
        <v>4.1660000000000004</v>
      </c>
      <c r="L9454">
        <v>1E-3</v>
      </c>
      <c r="M9454">
        <v>825316.08499999996</v>
      </c>
      <c r="N9454">
        <v>5.8999999999999997E-2</v>
      </c>
      <c r="O9454">
        <v>59.509</v>
      </c>
      <c r="P9454">
        <v>9.7999999999999997E-3</v>
      </c>
      <c r="Q9454">
        <v>13887560.505999999</v>
      </c>
      <c r="R9454" t="s">
        <v>333</v>
      </c>
      <c r="T9454" t="s">
        <v>89</v>
      </c>
      <c r="V9454" t="s">
        <v>399</v>
      </c>
      <c r="Y9454" t="s">
        <v>262</v>
      </c>
    </row>
    <row r="9455" spans="1:25" x14ac:dyDescent="0.45">
      <c r="A9455" t="s">
        <v>258</v>
      </c>
      <c r="B9455" t="s">
        <v>758</v>
      </c>
      <c r="C9455">
        <v>55170</v>
      </c>
      <c r="D9455">
        <v>2</v>
      </c>
      <c r="F9455">
        <v>2010</v>
      </c>
      <c r="G9455">
        <v>5784</v>
      </c>
      <c r="H9455">
        <v>5676.23</v>
      </c>
      <c r="I9455">
        <v>1061411.74</v>
      </c>
      <c r="K9455">
        <v>3.573</v>
      </c>
      <c r="L9455">
        <v>1E-3</v>
      </c>
      <c r="M9455">
        <v>707813.87399999995</v>
      </c>
      <c r="N9455">
        <v>5.8999999999999997E-2</v>
      </c>
      <c r="O9455">
        <v>51.515000000000001</v>
      </c>
      <c r="P9455">
        <v>9.7999999999999997E-3</v>
      </c>
      <c r="Q9455">
        <v>11910311.471999999</v>
      </c>
      <c r="R9455" t="s">
        <v>333</v>
      </c>
      <c r="T9455" t="s">
        <v>89</v>
      </c>
      <c r="V9455" t="s">
        <v>399</v>
      </c>
      <c r="Y9455" t="s">
        <v>262</v>
      </c>
    </row>
    <row r="9456" spans="1:25" x14ac:dyDescent="0.45">
      <c r="A9456" t="s">
        <v>258</v>
      </c>
      <c r="B9456" t="s">
        <v>758</v>
      </c>
      <c r="C9456">
        <v>55170</v>
      </c>
      <c r="D9456">
        <v>2</v>
      </c>
      <c r="F9456">
        <v>2011</v>
      </c>
      <c r="G9456">
        <v>6521</v>
      </c>
      <c r="H9456">
        <v>6468.78</v>
      </c>
      <c r="I9456">
        <v>1287664.3500000001</v>
      </c>
      <c r="K9456">
        <v>4.2889999999999997</v>
      </c>
      <c r="L9456">
        <v>1E-3</v>
      </c>
      <c r="M9456">
        <v>849609.16399999999</v>
      </c>
      <c r="N9456">
        <v>5.8999999999999997E-2</v>
      </c>
      <c r="O9456">
        <v>63.341000000000001</v>
      </c>
      <c r="P9456">
        <v>9.4999999999999998E-3</v>
      </c>
      <c r="Q9456">
        <v>14296281.169</v>
      </c>
      <c r="R9456" t="s">
        <v>333</v>
      </c>
      <c r="T9456" t="s">
        <v>89</v>
      </c>
      <c r="V9456" t="s">
        <v>399</v>
      </c>
      <c r="Y9456" t="s">
        <v>262</v>
      </c>
    </row>
    <row r="9457" spans="1:25" x14ac:dyDescent="0.45">
      <c r="A9457" t="s">
        <v>258</v>
      </c>
      <c r="B9457" t="s">
        <v>758</v>
      </c>
      <c r="C9457">
        <v>55170</v>
      </c>
      <c r="D9457">
        <v>2</v>
      </c>
      <c r="F9457">
        <v>2012</v>
      </c>
      <c r="G9457">
        <v>8044</v>
      </c>
      <c r="H9457">
        <v>7997.85</v>
      </c>
      <c r="I9457">
        <v>1669162.93</v>
      </c>
      <c r="K9457">
        <v>5.5090000000000003</v>
      </c>
      <c r="L9457">
        <v>1E-3</v>
      </c>
      <c r="M9457">
        <v>1091190.9750000001</v>
      </c>
      <c r="N9457">
        <v>5.8999999999999997E-2</v>
      </c>
      <c r="O9457">
        <v>80.25</v>
      </c>
      <c r="P9457">
        <v>9.1000000000000004E-3</v>
      </c>
      <c r="Q9457">
        <v>18361374.671</v>
      </c>
      <c r="R9457" t="s">
        <v>333</v>
      </c>
      <c r="T9457" t="s">
        <v>89</v>
      </c>
      <c r="V9457" t="s">
        <v>399</v>
      </c>
      <c r="Y9457" t="s">
        <v>262</v>
      </c>
    </row>
    <row r="9458" spans="1:25" x14ac:dyDescent="0.45">
      <c r="A9458" t="s">
        <v>258</v>
      </c>
      <c r="B9458" t="s">
        <v>758</v>
      </c>
      <c r="C9458">
        <v>55170</v>
      </c>
      <c r="D9458">
        <v>2</v>
      </c>
      <c r="F9458">
        <v>2013</v>
      </c>
      <c r="G9458">
        <v>5969</v>
      </c>
      <c r="H9458">
        <v>5816.2</v>
      </c>
      <c r="I9458">
        <v>1052790.83</v>
      </c>
      <c r="K9458">
        <v>3.6219999999999999</v>
      </c>
      <c r="L9458">
        <v>1E-3</v>
      </c>
      <c r="M9458">
        <v>717457.53300000005</v>
      </c>
      <c r="N9458">
        <v>5.8999999999999997E-2</v>
      </c>
      <c r="O9458">
        <v>48.676000000000002</v>
      </c>
      <c r="P9458">
        <v>9.4999999999999998E-3</v>
      </c>
      <c r="Q9458">
        <v>12072594.169</v>
      </c>
      <c r="R9458" t="s">
        <v>333</v>
      </c>
      <c r="T9458" t="s">
        <v>89</v>
      </c>
      <c r="V9458" t="s">
        <v>399</v>
      </c>
      <c r="Y9458" t="s">
        <v>262</v>
      </c>
    </row>
    <row r="9459" spans="1:25" x14ac:dyDescent="0.45">
      <c r="A9459" t="s">
        <v>258</v>
      </c>
      <c r="B9459" t="s">
        <v>758</v>
      </c>
      <c r="C9459">
        <v>55170</v>
      </c>
      <c r="D9459">
        <v>2</v>
      </c>
      <c r="F9459">
        <v>2014</v>
      </c>
      <c r="G9459">
        <v>6103</v>
      </c>
      <c r="H9459">
        <v>5989.61</v>
      </c>
      <c r="I9459">
        <v>1205181.05</v>
      </c>
      <c r="K9459">
        <v>3.91</v>
      </c>
      <c r="L9459">
        <v>1E-3</v>
      </c>
      <c r="M9459">
        <v>774499.72600000002</v>
      </c>
      <c r="N9459">
        <v>5.8999999999999997E-2</v>
      </c>
      <c r="O9459">
        <v>58.067</v>
      </c>
      <c r="P9459">
        <v>0.01</v>
      </c>
      <c r="Q9459">
        <v>13032566.905999999</v>
      </c>
      <c r="R9459" t="s">
        <v>333</v>
      </c>
      <c r="T9459" t="s">
        <v>89</v>
      </c>
      <c r="V9459" t="s">
        <v>399</v>
      </c>
      <c r="Y9459" t="s">
        <v>262</v>
      </c>
    </row>
    <row r="9460" spans="1:25" x14ac:dyDescent="0.45">
      <c r="A9460" t="s">
        <v>258</v>
      </c>
      <c r="B9460" t="s">
        <v>758</v>
      </c>
      <c r="C9460">
        <v>55170</v>
      </c>
      <c r="D9460">
        <v>2</v>
      </c>
      <c r="F9460">
        <v>2015</v>
      </c>
      <c r="G9460">
        <v>7723</v>
      </c>
      <c r="H9460">
        <v>7696.33</v>
      </c>
      <c r="I9460">
        <v>1559735.81</v>
      </c>
      <c r="K9460">
        <v>5.0069999999999997</v>
      </c>
      <c r="L9460">
        <v>1E-3</v>
      </c>
      <c r="M9460">
        <v>991875.62800000003</v>
      </c>
      <c r="N9460">
        <v>5.8999999999999997E-2</v>
      </c>
      <c r="O9460">
        <v>67.13</v>
      </c>
      <c r="P9460">
        <v>8.3000000000000001E-3</v>
      </c>
      <c r="Q9460">
        <v>16690245.209000001</v>
      </c>
      <c r="R9460" t="s">
        <v>333</v>
      </c>
      <c r="T9460" t="s">
        <v>89</v>
      </c>
      <c r="V9460" t="s">
        <v>399</v>
      </c>
      <c r="Y9460" t="s">
        <v>262</v>
      </c>
    </row>
    <row r="9461" spans="1:25" x14ac:dyDescent="0.45">
      <c r="A9461" t="s">
        <v>258</v>
      </c>
      <c r="B9461" t="s">
        <v>758</v>
      </c>
      <c r="C9461">
        <v>55170</v>
      </c>
      <c r="D9461">
        <v>2</v>
      </c>
      <c r="F9461">
        <v>2016</v>
      </c>
      <c r="G9461">
        <v>5755</v>
      </c>
      <c r="H9461">
        <v>5651.15</v>
      </c>
      <c r="I9461">
        <v>1115536.42</v>
      </c>
      <c r="K9461">
        <v>3.6120000000000001</v>
      </c>
      <c r="L9461">
        <v>1E-3</v>
      </c>
      <c r="M9461">
        <v>715447.36699999997</v>
      </c>
      <c r="N9461">
        <v>5.8999999999999997E-2</v>
      </c>
      <c r="O9461">
        <v>50.731000000000002</v>
      </c>
      <c r="P9461">
        <v>9.7999999999999997E-3</v>
      </c>
      <c r="Q9461">
        <v>12038791.089</v>
      </c>
      <c r="R9461" t="s">
        <v>333</v>
      </c>
      <c r="T9461" t="s">
        <v>89</v>
      </c>
      <c r="V9461" t="s">
        <v>399</v>
      </c>
      <c r="Y9461" t="s">
        <v>262</v>
      </c>
    </row>
    <row r="9462" spans="1:25" x14ac:dyDescent="0.45">
      <c r="A9462" t="s">
        <v>258</v>
      </c>
      <c r="B9462" t="s">
        <v>758</v>
      </c>
      <c r="C9462">
        <v>55170</v>
      </c>
      <c r="D9462">
        <v>2</v>
      </c>
      <c r="F9462">
        <v>2017</v>
      </c>
      <c r="G9462">
        <v>5716</v>
      </c>
      <c r="H9462">
        <v>5609.99</v>
      </c>
      <c r="I9462">
        <v>1052151.2</v>
      </c>
      <c r="K9462">
        <v>3.4220000000000002</v>
      </c>
      <c r="L9462">
        <v>1E-3</v>
      </c>
      <c r="M9462">
        <v>677775.50600000005</v>
      </c>
      <c r="N9462">
        <v>5.8999999999999997E-2</v>
      </c>
      <c r="O9462">
        <v>46.561</v>
      </c>
      <c r="P9462">
        <v>9.4000000000000004E-3</v>
      </c>
      <c r="Q9462">
        <v>11404934.687999999</v>
      </c>
      <c r="R9462" t="s">
        <v>333</v>
      </c>
      <c r="T9462" t="s">
        <v>89</v>
      </c>
      <c r="V9462" t="s">
        <v>399</v>
      </c>
      <c r="Y9462" t="s">
        <v>262</v>
      </c>
    </row>
    <row r="9463" spans="1:25" x14ac:dyDescent="0.45">
      <c r="A9463" t="s">
        <v>258</v>
      </c>
      <c r="B9463" t="s">
        <v>758</v>
      </c>
      <c r="C9463">
        <v>55170</v>
      </c>
      <c r="D9463">
        <v>2</v>
      </c>
      <c r="F9463">
        <v>2018</v>
      </c>
      <c r="G9463">
        <v>4277</v>
      </c>
      <c r="H9463">
        <v>4199.9399999999996</v>
      </c>
      <c r="I9463">
        <v>783863.86</v>
      </c>
      <c r="K9463">
        <v>2.5299999999999998</v>
      </c>
      <c r="L9463">
        <v>1E-3</v>
      </c>
      <c r="M9463">
        <v>501195.39199999999</v>
      </c>
      <c r="N9463">
        <v>5.8999999999999997E-2</v>
      </c>
      <c r="O9463">
        <v>35.497999999999998</v>
      </c>
      <c r="P9463">
        <v>0.01</v>
      </c>
      <c r="Q9463">
        <v>8433580.5559999999</v>
      </c>
      <c r="R9463" t="s">
        <v>333</v>
      </c>
      <c r="T9463" t="s">
        <v>89</v>
      </c>
      <c r="V9463" t="s">
        <v>399</v>
      </c>
      <c r="Y9463" t="s">
        <v>262</v>
      </c>
    </row>
    <row r="9464" spans="1:25" x14ac:dyDescent="0.45">
      <c r="A9464" t="s">
        <v>258</v>
      </c>
      <c r="B9464" t="s">
        <v>758</v>
      </c>
      <c r="C9464">
        <v>55170</v>
      </c>
      <c r="D9464">
        <v>2</v>
      </c>
      <c r="F9464">
        <v>2019</v>
      </c>
      <c r="G9464">
        <v>5591</v>
      </c>
      <c r="H9464">
        <v>5488.63</v>
      </c>
      <c r="I9464">
        <v>1089588.98</v>
      </c>
      <c r="K9464">
        <v>3.4590000000000001</v>
      </c>
      <c r="L9464">
        <v>1E-3</v>
      </c>
      <c r="M9464">
        <v>685199.63399999996</v>
      </c>
      <c r="N9464">
        <v>5.8999999999999997E-2</v>
      </c>
      <c r="O9464">
        <v>50.576999999999998</v>
      </c>
      <c r="P9464">
        <v>1.06E-2</v>
      </c>
      <c r="Q9464">
        <v>11529797.120999999</v>
      </c>
      <c r="R9464" t="s">
        <v>333</v>
      </c>
      <c r="T9464" t="s">
        <v>89</v>
      </c>
      <c r="V9464" t="s">
        <v>399</v>
      </c>
      <c r="Y9464" t="s">
        <v>262</v>
      </c>
    </row>
    <row r="9465" spans="1:25" x14ac:dyDescent="0.45">
      <c r="A9465" t="s">
        <v>258</v>
      </c>
      <c r="B9465" t="s">
        <v>758</v>
      </c>
      <c r="C9465">
        <v>55170</v>
      </c>
      <c r="D9465">
        <v>2</v>
      </c>
      <c r="F9465">
        <v>2020</v>
      </c>
      <c r="G9465">
        <v>5890</v>
      </c>
      <c r="H9465">
        <v>5805.64</v>
      </c>
      <c r="I9465">
        <v>1126131.68</v>
      </c>
      <c r="K9465">
        <v>3.6179999999999999</v>
      </c>
      <c r="L9465">
        <v>1E-3</v>
      </c>
      <c r="M9465">
        <v>716618.18</v>
      </c>
      <c r="N9465">
        <v>5.8999999999999997E-2</v>
      </c>
      <c r="O9465">
        <v>53.448</v>
      </c>
      <c r="P9465">
        <v>1.04E-2</v>
      </c>
      <c r="Q9465">
        <v>12058464.857000001</v>
      </c>
      <c r="R9465" t="s">
        <v>333</v>
      </c>
      <c r="T9465" t="s">
        <v>89</v>
      </c>
      <c r="V9465" t="s">
        <v>399</v>
      </c>
      <c r="Y9465" t="s">
        <v>262</v>
      </c>
    </row>
    <row r="9466" spans="1:25" x14ac:dyDescent="0.45">
      <c r="A9466" t="s">
        <v>258</v>
      </c>
      <c r="B9466" t="s">
        <v>758</v>
      </c>
      <c r="C9466">
        <v>55170</v>
      </c>
      <c r="D9466">
        <v>2</v>
      </c>
      <c r="F9466">
        <v>2021</v>
      </c>
      <c r="G9466">
        <v>5738</v>
      </c>
      <c r="H9466">
        <v>5646.98</v>
      </c>
      <c r="I9466">
        <v>1113400.71</v>
      </c>
      <c r="K9466">
        <v>3.5609999999999999</v>
      </c>
      <c r="L9466">
        <v>1E-3</v>
      </c>
      <c r="M9466">
        <v>705417.39099999995</v>
      </c>
      <c r="N9466">
        <v>5.8999999999999997E-2</v>
      </c>
      <c r="O9466">
        <v>54.387999999999998</v>
      </c>
      <c r="P9466">
        <v>1.1599999999999999E-2</v>
      </c>
      <c r="Q9466">
        <v>11869924.301000001</v>
      </c>
      <c r="R9466" t="s">
        <v>333</v>
      </c>
      <c r="T9466" t="s">
        <v>89</v>
      </c>
      <c r="V9466" t="s">
        <v>399</v>
      </c>
      <c r="Y9466" t="s">
        <v>262</v>
      </c>
    </row>
    <row r="9467" spans="1:25" x14ac:dyDescent="0.45">
      <c r="A9467" t="s">
        <v>258</v>
      </c>
      <c r="B9467" t="s">
        <v>758</v>
      </c>
      <c r="C9467">
        <v>55170</v>
      </c>
      <c r="D9467">
        <v>2</v>
      </c>
      <c r="F9467">
        <v>2022</v>
      </c>
      <c r="G9467">
        <v>6250</v>
      </c>
      <c r="H9467">
        <v>6164.67</v>
      </c>
      <c r="I9467">
        <v>1225415.94</v>
      </c>
      <c r="K9467">
        <v>3.911</v>
      </c>
      <c r="L9467">
        <v>1E-3</v>
      </c>
      <c r="M9467">
        <v>774774.32299999997</v>
      </c>
      <c r="N9467">
        <v>5.8999999999999997E-2</v>
      </c>
      <c r="O9467">
        <v>76.198999999999998</v>
      </c>
      <c r="P9467">
        <v>1.3899999999999999E-2</v>
      </c>
      <c r="Q9467">
        <v>13037026.413000001</v>
      </c>
      <c r="R9467" t="s">
        <v>333</v>
      </c>
      <c r="T9467" t="s">
        <v>89</v>
      </c>
      <c r="V9467" t="s">
        <v>399</v>
      </c>
      <c r="Y9467" t="s">
        <v>262</v>
      </c>
    </row>
    <row r="9468" spans="1:25" x14ac:dyDescent="0.45">
      <c r="A9468" t="s">
        <v>258</v>
      </c>
      <c r="B9468" t="s">
        <v>758</v>
      </c>
      <c r="C9468">
        <v>55170</v>
      </c>
      <c r="D9468">
        <v>2</v>
      </c>
      <c r="F9468">
        <v>2023</v>
      </c>
      <c r="G9468">
        <v>6253</v>
      </c>
      <c r="H9468">
        <v>6146.43</v>
      </c>
      <c r="I9468">
        <v>1232874.24</v>
      </c>
      <c r="K9468">
        <v>3.911</v>
      </c>
      <c r="L9468">
        <v>1E-3</v>
      </c>
      <c r="M9468">
        <v>774820.31599999999</v>
      </c>
      <c r="N9468">
        <v>5.8999999999999997E-2</v>
      </c>
      <c r="O9468">
        <v>60.463000000000001</v>
      </c>
      <c r="P9468">
        <v>1.18E-2</v>
      </c>
      <c r="Q9468">
        <v>13037840.817</v>
      </c>
      <c r="R9468" t="s">
        <v>333</v>
      </c>
      <c r="T9468" t="s">
        <v>89</v>
      </c>
      <c r="V9468" t="s">
        <v>399</v>
      </c>
      <c r="Y9468" t="s">
        <v>262</v>
      </c>
    </row>
    <row r="9469" spans="1:25" x14ac:dyDescent="0.45">
      <c r="A9469" t="s">
        <v>258</v>
      </c>
      <c r="B9469" t="s">
        <v>758</v>
      </c>
      <c r="C9469">
        <v>55170</v>
      </c>
      <c r="D9469">
        <v>2</v>
      </c>
      <c r="F9469">
        <v>2024</v>
      </c>
      <c r="G9469">
        <v>3517</v>
      </c>
      <c r="H9469">
        <v>3489.06</v>
      </c>
      <c r="I9469">
        <v>751571.85</v>
      </c>
      <c r="K9469">
        <v>2.3380000000000001</v>
      </c>
      <c r="L9469">
        <v>1E-3</v>
      </c>
      <c r="M9469">
        <v>463068.64399999997</v>
      </c>
      <c r="N9469">
        <v>5.8999999999999997E-2</v>
      </c>
      <c r="O9469">
        <v>33.899000000000001</v>
      </c>
      <c r="P9469">
        <v>9.9000000000000008E-3</v>
      </c>
      <c r="Q9469">
        <v>7792018.7819999997</v>
      </c>
      <c r="R9469" t="s">
        <v>333</v>
      </c>
      <c r="T9469" t="s">
        <v>89</v>
      </c>
      <c r="V9469" t="s">
        <v>399</v>
      </c>
      <c r="Y9469" t="s">
        <v>262</v>
      </c>
    </row>
    <row r="9470" spans="1:25" x14ac:dyDescent="0.45">
      <c r="A9470" t="s">
        <v>203</v>
      </c>
      <c r="B9470" t="s">
        <v>759</v>
      </c>
      <c r="C9470">
        <v>55211</v>
      </c>
      <c r="D9470">
        <v>1</v>
      </c>
      <c r="F9470">
        <v>2009</v>
      </c>
      <c r="G9470">
        <v>4788</v>
      </c>
      <c r="H9470">
        <v>4726.1499999999996</v>
      </c>
      <c r="I9470">
        <v>630193.07999999996</v>
      </c>
      <c r="K9470">
        <v>2.1040000000000001</v>
      </c>
      <c r="L9470">
        <v>1E-3</v>
      </c>
      <c r="M9470">
        <v>416757.85700000002</v>
      </c>
      <c r="N9470">
        <v>5.8999999999999997E-2</v>
      </c>
      <c r="O9470">
        <v>32.840000000000003</v>
      </c>
      <c r="P9470">
        <v>1.8200000000000001E-2</v>
      </c>
      <c r="Q9470">
        <v>7012774.6449999996</v>
      </c>
      <c r="R9470" t="s">
        <v>333</v>
      </c>
      <c r="T9470" t="s">
        <v>89</v>
      </c>
      <c r="V9470" t="s">
        <v>228</v>
      </c>
      <c r="Y9470" t="s">
        <v>35</v>
      </c>
    </row>
    <row r="9471" spans="1:25" x14ac:dyDescent="0.45">
      <c r="A9471" t="s">
        <v>203</v>
      </c>
      <c r="B9471" t="s">
        <v>759</v>
      </c>
      <c r="C9471">
        <v>55211</v>
      </c>
      <c r="D9471">
        <v>1</v>
      </c>
      <c r="F9471">
        <v>2010</v>
      </c>
      <c r="G9471">
        <v>5011</v>
      </c>
      <c r="H9471">
        <v>4973.59</v>
      </c>
      <c r="I9471">
        <v>629439.82999999996</v>
      </c>
      <c r="K9471">
        <v>2.165</v>
      </c>
      <c r="L9471">
        <v>1E-3</v>
      </c>
      <c r="M9471">
        <v>428807.701</v>
      </c>
      <c r="N9471">
        <v>5.8999999999999997E-2</v>
      </c>
      <c r="O9471">
        <v>27.843</v>
      </c>
      <c r="P9471">
        <v>1.32E-2</v>
      </c>
      <c r="Q9471">
        <v>7215453.807</v>
      </c>
      <c r="R9471" t="s">
        <v>333</v>
      </c>
      <c r="T9471" t="s">
        <v>89</v>
      </c>
      <c r="V9471" t="s">
        <v>228</v>
      </c>
      <c r="Y9471" t="s">
        <v>35</v>
      </c>
    </row>
    <row r="9472" spans="1:25" x14ac:dyDescent="0.45">
      <c r="A9472" t="s">
        <v>203</v>
      </c>
      <c r="B9472" t="s">
        <v>759</v>
      </c>
      <c r="C9472">
        <v>55211</v>
      </c>
      <c r="D9472">
        <v>1</v>
      </c>
      <c r="F9472">
        <v>2011</v>
      </c>
      <c r="G9472">
        <v>2616</v>
      </c>
      <c r="H9472">
        <v>2596.91</v>
      </c>
      <c r="I9472">
        <v>340697.97</v>
      </c>
      <c r="K9472">
        <v>1.1759999999999999</v>
      </c>
      <c r="L9472">
        <v>1E-3</v>
      </c>
      <c r="M9472">
        <v>232912.21100000001</v>
      </c>
      <c r="N9472">
        <v>5.8999999999999997E-2</v>
      </c>
      <c r="O9472">
        <v>14.385</v>
      </c>
      <c r="P9472">
        <v>1.15E-2</v>
      </c>
      <c r="Q9472">
        <v>3919194.727</v>
      </c>
      <c r="R9472" t="s">
        <v>333</v>
      </c>
      <c r="T9472" t="s">
        <v>89</v>
      </c>
      <c r="V9472" t="s">
        <v>228</v>
      </c>
      <c r="Y9472" t="s">
        <v>35</v>
      </c>
    </row>
    <row r="9473" spans="1:25" x14ac:dyDescent="0.45">
      <c r="A9473" t="s">
        <v>203</v>
      </c>
      <c r="B9473" t="s">
        <v>759</v>
      </c>
      <c r="C9473">
        <v>55211</v>
      </c>
      <c r="D9473">
        <v>1</v>
      </c>
      <c r="F9473">
        <v>2012</v>
      </c>
      <c r="G9473">
        <v>3352</v>
      </c>
      <c r="H9473">
        <v>3311.48</v>
      </c>
      <c r="I9473">
        <v>465281.42</v>
      </c>
      <c r="K9473">
        <v>1.5980000000000001</v>
      </c>
      <c r="L9473">
        <v>1E-3</v>
      </c>
      <c r="M9473">
        <v>316575.99300000002</v>
      </c>
      <c r="N9473">
        <v>5.8900000000000001E-2</v>
      </c>
      <c r="O9473">
        <v>20.515999999999998</v>
      </c>
      <c r="P9473">
        <v>1.52E-2</v>
      </c>
      <c r="Q9473">
        <v>5327032.1789999995</v>
      </c>
      <c r="R9473" t="s">
        <v>333</v>
      </c>
      <c r="T9473" t="s">
        <v>89</v>
      </c>
      <c r="V9473" t="s">
        <v>228</v>
      </c>
      <c r="Y9473" t="s">
        <v>35</v>
      </c>
    </row>
    <row r="9474" spans="1:25" x14ac:dyDescent="0.45">
      <c r="A9474" t="s">
        <v>203</v>
      </c>
      <c r="B9474" t="s">
        <v>759</v>
      </c>
      <c r="C9474">
        <v>55211</v>
      </c>
      <c r="D9474">
        <v>1</v>
      </c>
      <c r="F9474">
        <v>2013</v>
      </c>
      <c r="G9474">
        <v>5019</v>
      </c>
      <c r="H9474">
        <v>4971.72</v>
      </c>
      <c r="I9474">
        <v>694867.78</v>
      </c>
      <c r="K9474">
        <v>2.3580000000000001</v>
      </c>
      <c r="L9474">
        <v>1E-3</v>
      </c>
      <c r="M9474">
        <v>467178.16200000001</v>
      </c>
      <c r="N9474">
        <v>5.8999999999999997E-2</v>
      </c>
      <c r="O9474">
        <v>29.850999999999999</v>
      </c>
      <c r="P9474">
        <v>1.3899999999999999E-2</v>
      </c>
      <c r="Q9474">
        <v>7861155.2719999999</v>
      </c>
      <c r="R9474" t="s">
        <v>333</v>
      </c>
      <c r="T9474" t="s">
        <v>89</v>
      </c>
      <c r="V9474" t="s">
        <v>228</v>
      </c>
      <c r="Y9474" t="s">
        <v>35</v>
      </c>
    </row>
    <row r="9475" spans="1:25" x14ac:dyDescent="0.45">
      <c r="A9475" t="s">
        <v>203</v>
      </c>
      <c r="B9475" t="s">
        <v>759</v>
      </c>
      <c r="C9475">
        <v>55211</v>
      </c>
      <c r="D9475">
        <v>1</v>
      </c>
      <c r="F9475">
        <v>2014</v>
      </c>
      <c r="G9475">
        <v>5248</v>
      </c>
      <c r="H9475">
        <v>5218.51</v>
      </c>
      <c r="I9475">
        <v>745886.39</v>
      </c>
      <c r="K9475">
        <v>2.524</v>
      </c>
      <c r="L9475">
        <v>1E-3</v>
      </c>
      <c r="M9475">
        <v>500013.07</v>
      </c>
      <c r="N9475">
        <v>5.8999999999999997E-2</v>
      </c>
      <c r="O9475">
        <v>29.457999999999998</v>
      </c>
      <c r="P9475">
        <v>1.14E-2</v>
      </c>
      <c r="Q9475">
        <v>8413602.2379999999</v>
      </c>
      <c r="R9475" t="s">
        <v>333</v>
      </c>
      <c r="T9475" t="s">
        <v>89</v>
      </c>
      <c r="V9475" t="s">
        <v>228</v>
      </c>
      <c r="Y9475" t="s">
        <v>35</v>
      </c>
    </row>
    <row r="9476" spans="1:25" x14ac:dyDescent="0.45">
      <c r="A9476" t="s">
        <v>203</v>
      </c>
      <c r="B9476" t="s">
        <v>759</v>
      </c>
      <c r="C9476">
        <v>55211</v>
      </c>
      <c r="D9476">
        <v>1</v>
      </c>
      <c r="F9476">
        <v>2015</v>
      </c>
      <c r="G9476">
        <v>6066</v>
      </c>
      <c r="H9476">
        <v>6020.4</v>
      </c>
      <c r="I9476">
        <v>869755.34</v>
      </c>
      <c r="K9476">
        <v>2.9390000000000001</v>
      </c>
      <c r="L9476">
        <v>1E-3</v>
      </c>
      <c r="M9476">
        <v>582135.79500000004</v>
      </c>
      <c r="N9476">
        <v>5.8999999999999997E-2</v>
      </c>
      <c r="O9476">
        <v>35.625999999999998</v>
      </c>
      <c r="P9476">
        <v>1.24E-2</v>
      </c>
      <c r="Q9476">
        <v>9795493.5020000003</v>
      </c>
      <c r="R9476" t="s">
        <v>333</v>
      </c>
      <c r="T9476" t="s">
        <v>89</v>
      </c>
      <c r="V9476" t="s">
        <v>228</v>
      </c>
      <c r="Y9476" t="s">
        <v>36</v>
      </c>
    </row>
    <row r="9477" spans="1:25" x14ac:dyDescent="0.45">
      <c r="A9477" t="s">
        <v>203</v>
      </c>
      <c r="B9477" t="s">
        <v>759</v>
      </c>
      <c r="C9477">
        <v>55211</v>
      </c>
      <c r="D9477">
        <v>1</v>
      </c>
      <c r="F9477">
        <v>2016</v>
      </c>
      <c r="G9477">
        <v>5521</v>
      </c>
      <c r="H9477">
        <v>5489.75</v>
      </c>
      <c r="I9477">
        <v>775666.91</v>
      </c>
      <c r="K9477">
        <v>2.431</v>
      </c>
      <c r="L9477">
        <v>1E-3</v>
      </c>
      <c r="M9477">
        <v>481573.408</v>
      </c>
      <c r="N9477">
        <v>5.8900000000000001E-2</v>
      </c>
      <c r="O9477">
        <v>28.431000000000001</v>
      </c>
      <c r="P9477">
        <v>1.01E-2</v>
      </c>
      <c r="Q9477">
        <v>8103435.5530000003</v>
      </c>
      <c r="R9477" t="s">
        <v>333</v>
      </c>
      <c r="T9477" t="s">
        <v>89</v>
      </c>
      <c r="V9477" t="s">
        <v>228</v>
      </c>
      <c r="Y9477" t="s">
        <v>36</v>
      </c>
    </row>
    <row r="9478" spans="1:25" x14ac:dyDescent="0.45">
      <c r="A9478" t="s">
        <v>203</v>
      </c>
      <c r="B9478" t="s">
        <v>759</v>
      </c>
      <c r="C9478">
        <v>55211</v>
      </c>
      <c r="D9478">
        <v>1</v>
      </c>
      <c r="F9478">
        <v>2017</v>
      </c>
      <c r="G9478">
        <v>4996</v>
      </c>
      <c r="H9478">
        <v>4827.92</v>
      </c>
      <c r="I9478">
        <v>625654.55000000005</v>
      </c>
      <c r="K9478">
        <v>2.036</v>
      </c>
      <c r="L9478">
        <v>1E-3</v>
      </c>
      <c r="M9478">
        <v>403350.89299999998</v>
      </c>
      <c r="N9478">
        <v>5.8999999999999997E-2</v>
      </c>
      <c r="O9478">
        <v>38.335000000000001</v>
      </c>
      <c r="P9478">
        <v>3.2800000000000003E-2</v>
      </c>
      <c r="Q9478">
        <v>6787186.6399999997</v>
      </c>
      <c r="R9478" t="s">
        <v>333</v>
      </c>
      <c r="T9478" t="s">
        <v>89</v>
      </c>
      <c r="V9478" t="s">
        <v>228</v>
      </c>
      <c r="Y9478" t="s">
        <v>36</v>
      </c>
    </row>
    <row r="9479" spans="1:25" x14ac:dyDescent="0.45">
      <c r="A9479" t="s">
        <v>203</v>
      </c>
      <c r="B9479" t="s">
        <v>759</v>
      </c>
      <c r="C9479">
        <v>55211</v>
      </c>
      <c r="D9479">
        <v>1</v>
      </c>
      <c r="F9479">
        <v>2018</v>
      </c>
      <c r="G9479">
        <v>6206</v>
      </c>
      <c r="H9479">
        <v>5979.12</v>
      </c>
      <c r="I9479">
        <v>769213.43999999994</v>
      </c>
      <c r="K9479">
        <v>2.5630000000000002</v>
      </c>
      <c r="L9479">
        <v>1E-3</v>
      </c>
      <c r="M9479">
        <v>507686.549</v>
      </c>
      <c r="N9479">
        <v>5.8999999999999997E-2</v>
      </c>
      <c r="O9479">
        <v>52.720999999999997</v>
      </c>
      <c r="P9479">
        <v>3.9100000000000003E-2</v>
      </c>
      <c r="Q9479">
        <v>8542742.5319999997</v>
      </c>
      <c r="R9479" t="s">
        <v>333</v>
      </c>
      <c r="T9479" t="s">
        <v>89</v>
      </c>
      <c r="V9479" t="s">
        <v>228</v>
      </c>
      <c r="Y9479" t="s">
        <v>36</v>
      </c>
    </row>
    <row r="9480" spans="1:25" x14ac:dyDescent="0.45">
      <c r="A9480" t="s">
        <v>203</v>
      </c>
      <c r="B9480" t="s">
        <v>759</v>
      </c>
      <c r="C9480">
        <v>55211</v>
      </c>
      <c r="D9480">
        <v>1</v>
      </c>
      <c r="F9480">
        <v>2019</v>
      </c>
      <c r="G9480">
        <v>5326</v>
      </c>
      <c r="H9480">
        <v>5012.8900000000003</v>
      </c>
      <c r="I9480">
        <v>580135.38</v>
      </c>
      <c r="K9480">
        <v>1.9950000000000001</v>
      </c>
      <c r="L9480">
        <v>1E-3</v>
      </c>
      <c r="M9480">
        <v>395200.66100000002</v>
      </c>
      <c r="N9480">
        <v>5.8799999999999998E-2</v>
      </c>
      <c r="O9480">
        <v>55.372</v>
      </c>
      <c r="P9480">
        <v>4.87E-2</v>
      </c>
      <c r="Q9480">
        <v>6649962.4720000001</v>
      </c>
      <c r="R9480" t="s">
        <v>333</v>
      </c>
      <c r="T9480" t="s">
        <v>89</v>
      </c>
      <c r="V9480" t="s">
        <v>228</v>
      </c>
      <c r="Y9480" t="s">
        <v>36</v>
      </c>
    </row>
    <row r="9481" spans="1:25" x14ac:dyDescent="0.45">
      <c r="A9481" t="s">
        <v>203</v>
      </c>
      <c r="B9481" t="s">
        <v>759</v>
      </c>
      <c r="C9481">
        <v>55211</v>
      </c>
      <c r="D9481">
        <v>1</v>
      </c>
      <c r="F9481">
        <v>2020</v>
      </c>
      <c r="G9481">
        <v>4048</v>
      </c>
      <c r="H9481">
        <v>4003.79</v>
      </c>
      <c r="I9481">
        <v>466656.04</v>
      </c>
      <c r="K9481">
        <v>1.619</v>
      </c>
      <c r="L9481">
        <v>1E-3</v>
      </c>
      <c r="M9481">
        <v>320652.31599999999</v>
      </c>
      <c r="N9481">
        <v>5.8900000000000001E-2</v>
      </c>
      <c r="O9481">
        <v>20.9</v>
      </c>
      <c r="P9481">
        <v>1.3100000000000001E-2</v>
      </c>
      <c r="Q9481">
        <v>5395598.4479999999</v>
      </c>
      <c r="R9481" t="s">
        <v>333</v>
      </c>
      <c r="T9481" t="s">
        <v>89</v>
      </c>
      <c r="V9481" t="s">
        <v>228</v>
      </c>
      <c r="Y9481" t="s">
        <v>36</v>
      </c>
    </row>
    <row r="9482" spans="1:25" x14ac:dyDescent="0.45">
      <c r="A9482" t="s">
        <v>203</v>
      </c>
      <c r="B9482" t="s">
        <v>759</v>
      </c>
      <c r="C9482">
        <v>55211</v>
      </c>
      <c r="D9482">
        <v>1</v>
      </c>
      <c r="F9482">
        <v>2021</v>
      </c>
      <c r="G9482">
        <v>6516</v>
      </c>
      <c r="H9482">
        <v>6460.21</v>
      </c>
      <c r="I9482">
        <v>760882.77</v>
      </c>
      <c r="K9482">
        <v>2.6349999999999998</v>
      </c>
      <c r="L9482">
        <v>1E-3</v>
      </c>
      <c r="M9482">
        <v>522003.84299999999</v>
      </c>
      <c r="N9482">
        <v>5.8900000000000001E-2</v>
      </c>
      <c r="O9482">
        <v>33.466999999999999</v>
      </c>
      <c r="P9482">
        <v>1.18E-2</v>
      </c>
      <c r="Q9482">
        <v>8783697.0449999999</v>
      </c>
      <c r="R9482" t="s">
        <v>333</v>
      </c>
      <c r="T9482" t="s">
        <v>89</v>
      </c>
      <c r="V9482" t="s">
        <v>228</v>
      </c>
      <c r="Y9482" t="s">
        <v>36</v>
      </c>
    </row>
    <row r="9483" spans="1:25" x14ac:dyDescent="0.45">
      <c r="A9483" t="s">
        <v>203</v>
      </c>
      <c r="B9483" t="s">
        <v>759</v>
      </c>
      <c r="C9483">
        <v>55211</v>
      </c>
      <c r="D9483">
        <v>1</v>
      </c>
      <c r="F9483">
        <v>2022</v>
      </c>
      <c r="G9483">
        <v>6412</v>
      </c>
      <c r="H9483">
        <v>6277.68</v>
      </c>
      <c r="I9483">
        <v>753660.86</v>
      </c>
      <c r="K9483">
        <v>2.593</v>
      </c>
      <c r="L9483">
        <v>1E-3</v>
      </c>
      <c r="M9483">
        <v>513557.52299999999</v>
      </c>
      <c r="N9483">
        <v>5.8799999999999998E-2</v>
      </c>
      <c r="O9483">
        <v>39.67</v>
      </c>
      <c r="P9483">
        <v>1.6899999999999998E-2</v>
      </c>
      <c r="Q9483">
        <v>8641572.2740000002</v>
      </c>
      <c r="R9483" t="s">
        <v>333</v>
      </c>
      <c r="T9483" t="s">
        <v>89</v>
      </c>
      <c r="V9483" t="s">
        <v>228</v>
      </c>
      <c r="Y9483" t="s">
        <v>36</v>
      </c>
    </row>
    <row r="9484" spans="1:25" x14ac:dyDescent="0.45">
      <c r="A9484" t="s">
        <v>203</v>
      </c>
      <c r="B9484" t="s">
        <v>759</v>
      </c>
      <c r="C9484">
        <v>55211</v>
      </c>
      <c r="D9484">
        <v>1</v>
      </c>
      <c r="F9484">
        <v>2023</v>
      </c>
      <c r="G9484">
        <v>8010</v>
      </c>
      <c r="H9484">
        <v>7987.24</v>
      </c>
      <c r="I9484">
        <v>1003031.38</v>
      </c>
      <c r="K9484">
        <v>3.3679999999999999</v>
      </c>
      <c r="L9484">
        <v>1E-3</v>
      </c>
      <c r="M9484">
        <v>667211.98199999996</v>
      </c>
      <c r="N9484">
        <v>5.8999999999999997E-2</v>
      </c>
      <c r="O9484">
        <v>36.283999999999999</v>
      </c>
      <c r="P9484">
        <v>7.9000000000000008E-3</v>
      </c>
      <c r="Q9484">
        <v>11227142.176000001</v>
      </c>
      <c r="R9484" t="s">
        <v>333</v>
      </c>
      <c r="T9484" t="s">
        <v>89</v>
      </c>
      <c r="V9484" t="s">
        <v>228</v>
      </c>
      <c r="Y9484" t="s">
        <v>36</v>
      </c>
    </row>
    <row r="9485" spans="1:25" x14ac:dyDescent="0.45">
      <c r="A9485" t="s">
        <v>203</v>
      </c>
      <c r="B9485" t="s">
        <v>759</v>
      </c>
      <c r="C9485">
        <v>55211</v>
      </c>
      <c r="D9485">
        <v>1</v>
      </c>
      <c r="F9485">
        <v>2024</v>
      </c>
      <c r="G9485">
        <v>2986</v>
      </c>
      <c r="H9485">
        <v>2918.25</v>
      </c>
      <c r="I9485">
        <v>361538.28</v>
      </c>
      <c r="K9485">
        <v>1.22</v>
      </c>
      <c r="L9485">
        <v>1E-3</v>
      </c>
      <c r="M9485">
        <v>241729.329</v>
      </c>
      <c r="N9485">
        <v>5.8999999999999997E-2</v>
      </c>
      <c r="O9485">
        <v>18.437999999999999</v>
      </c>
      <c r="P9485">
        <v>2.3199999999999998E-2</v>
      </c>
      <c r="Q9485">
        <v>4067584.1310000001</v>
      </c>
      <c r="R9485" t="s">
        <v>333</v>
      </c>
      <c r="T9485" t="s">
        <v>89</v>
      </c>
      <c r="V9485" t="s">
        <v>228</v>
      </c>
      <c r="Y9485" t="s">
        <v>36</v>
      </c>
    </row>
    <row r="9486" spans="1:25" x14ac:dyDescent="0.45">
      <c r="A9486" t="s">
        <v>203</v>
      </c>
      <c r="B9486" t="s">
        <v>759</v>
      </c>
      <c r="C9486">
        <v>55211</v>
      </c>
      <c r="D9486">
        <v>2</v>
      </c>
      <c r="F9486">
        <v>2009</v>
      </c>
      <c r="G9486">
        <v>4398</v>
      </c>
      <c r="H9486">
        <v>4341.34</v>
      </c>
      <c r="I9486">
        <v>571582.44999999995</v>
      </c>
      <c r="K9486">
        <v>1.9359999999999999</v>
      </c>
      <c r="L9486">
        <v>1E-3</v>
      </c>
      <c r="M9486">
        <v>383484.18099999998</v>
      </c>
      <c r="N9486">
        <v>5.8999999999999997E-2</v>
      </c>
      <c r="O9486">
        <v>25.678000000000001</v>
      </c>
      <c r="P9486">
        <v>1.55E-2</v>
      </c>
      <c r="Q9486">
        <v>6452855.5049999999</v>
      </c>
      <c r="R9486" t="s">
        <v>333</v>
      </c>
      <c r="T9486" t="s">
        <v>89</v>
      </c>
      <c r="V9486" t="s">
        <v>228</v>
      </c>
      <c r="Y9486" t="s">
        <v>35</v>
      </c>
    </row>
    <row r="9487" spans="1:25" x14ac:dyDescent="0.45">
      <c r="A9487" t="s">
        <v>203</v>
      </c>
      <c r="B9487" t="s">
        <v>759</v>
      </c>
      <c r="C9487">
        <v>55211</v>
      </c>
      <c r="D9487">
        <v>2</v>
      </c>
      <c r="F9487">
        <v>2010</v>
      </c>
      <c r="G9487">
        <v>3848</v>
      </c>
      <c r="H9487">
        <v>3808.62</v>
      </c>
      <c r="I9487">
        <v>476411.71</v>
      </c>
      <c r="K9487">
        <v>1.675</v>
      </c>
      <c r="L9487">
        <v>1E-3</v>
      </c>
      <c r="M9487">
        <v>331761.13299999997</v>
      </c>
      <c r="N9487">
        <v>5.8999999999999997E-2</v>
      </c>
      <c r="O9487">
        <v>22.884</v>
      </c>
      <c r="P9487">
        <v>1.66E-2</v>
      </c>
      <c r="Q9487">
        <v>5582504.8150000004</v>
      </c>
      <c r="R9487" t="s">
        <v>333</v>
      </c>
      <c r="T9487" t="s">
        <v>89</v>
      </c>
      <c r="V9487" t="s">
        <v>228</v>
      </c>
      <c r="Y9487" t="s">
        <v>35</v>
      </c>
    </row>
    <row r="9488" spans="1:25" x14ac:dyDescent="0.45">
      <c r="A9488" t="s">
        <v>203</v>
      </c>
      <c r="B9488" t="s">
        <v>759</v>
      </c>
      <c r="C9488">
        <v>55211</v>
      </c>
      <c r="D9488">
        <v>2</v>
      </c>
      <c r="F9488">
        <v>2011</v>
      </c>
      <c r="G9488">
        <v>2711</v>
      </c>
      <c r="H9488">
        <v>2699.62</v>
      </c>
      <c r="I9488">
        <v>362694.17</v>
      </c>
      <c r="K9488">
        <v>1.2370000000000001</v>
      </c>
      <c r="L9488">
        <v>1E-3</v>
      </c>
      <c r="M9488">
        <v>244933.70699999999</v>
      </c>
      <c r="N9488">
        <v>5.8000000000000003E-2</v>
      </c>
      <c r="O9488">
        <v>14.319000000000001</v>
      </c>
      <c r="P9488">
        <v>1.01E-2</v>
      </c>
      <c r="Q9488">
        <v>4121527.3650000002</v>
      </c>
      <c r="R9488" t="s">
        <v>333</v>
      </c>
      <c r="T9488" t="s">
        <v>89</v>
      </c>
      <c r="V9488" t="s">
        <v>228</v>
      </c>
      <c r="Y9488" t="s">
        <v>35</v>
      </c>
    </row>
    <row r="9489" spans="1:25" x14ac:dyDescent="0.45">
      <c r="A9489" t="s">
        <v>203</v>
      </c>
      <c r="B9489" t="s">
        <v>759</v>
      </c>
      <c r="C9489">
        <v>55211</v>
      </c>
      <c r="D9489">
        <v>2</v>
      </c>
      <c r="F9489">
        <v>2012</v>
      </c>
      <c r="G9489">
        <v>5103</v>
      </c>
      <c r="H9489">
        <v>5055.6099999999997</v>
      </c>
      <c r="I9489">
        <v>713890.95</v>
      </c>
      <c r="K9489">
        <v>2.4260000000000002</v>
      </c>
      <c r="L9489">
        <v>1E-3</v>
      </c>
      <c r="M9489">
        <v>480641.54399999999</v>
      </c>
      <c r="N9489">
        <v>5.8999999999999997E-2</v>
      </c>
      <c r="O9489">
        <v>26.882000000000001</v>
      </c>
      <c r="P9489">
        <v>1.23E-2</v>
      </c>
      <c r="Q9489">
        <v>8087710.2589999996</v>
      </c>
      <c r="R9489" t="s">
        <v>333</v>
      </c>
      <c r="T9489" t="s">
        <v>89</v>
      </c>
      <c r="V9489" t="s">
        <v>228</v>
      </c>
      <c r="Y9489" t="s">
        <v>35</v>
      </c>
    </row>
    <row r="9490" spans="1:25" x14ac:dyDescent="0.45">
      <c r="A9490" t="s">
        <v>203</v>
      </c>
      <c r="B9490" t="s">
        <v>759</v>
      </c>
      <c r="C9490">
        <v>55211</v>
      </c>
      <c r="D9490">
        <v>2</v>
      </c>
      <c r="F9490">
        <v>2013</v>
      </c>
      <c r="G9490">
        <v>4558</v>
      </c>
      <c r="H9490">
        <v>4509.92</v>
      </c>
      <c r="I9490">
        <v>616800.68999999994</v>
      </c>
      <c r="K9490">
        <v>2.1230000000000002</v>
      </c>
      <c r="L9490">
        <v>1E-3</v>
      </c>
      <c r="M9490">
        <v>420533.95299999998</v>
      </c>
      <c r="N9490">
        <v>5.8999999999999997E-2</v>
      </c>
      <c r="O9490">
        <v>26.33</v>
      </c>
      <c r="P9490">
        <v>1.3599999999999999E-2</v>
      </c>
      <c r="Q9490">
        <v>7076323.1229999997</v>
      </c>
      <c r="R9490" t="s">
        <v>333</v>
      </c>
      <c r="T9490" t="s">
        <v>89</v>
      </c>
      <c r="V9490" t="s">
        <v>228</v>
      </c>
      <c r="Y9490" t="s">
        <v>35</v>
      </c>
    </row>
    <row r="9491" spans="1:25" x14ac:dyDescent="0.45">
      <c r="A9491" t="s">
        <v>203</v>
      </c>
      <c r="B9491" t="s">
        <v>759</v>
      </c>
      <c r="C9491">
        <v>55211</v>
      </c>
      <c r="D9491">
        <v>2</v>
      </c>
      <c r="F9491">
        <v>2014</v>
      </c>
      <c r="G9491">
        <v>5316</v>
      </c>
      <c r="H9491">
        <v>5268.15</v>
      </c>
      <c r="I9491">
        <v>739470.35</v>
      </c>
      <c r="K9491">
        <v>2.5219999999999998</v>
      </c>
      <c r="L9491">
        <v>1E-3</v>
      </c>
      <c r="M9491">
        <v>499541.70899999997</v>
      </c>
      <c r="N9491">
        <v>5.8999999999999997E-2</v>
      </c>
      <c r="O9491">
        <v>34.036999999999999</v>
      </c>
      <c r="P9491">
        <v>1.49E-2</v>
      </c>
      <c r="Q9491">
        <v>8405819.1730000004</v>
      </c>
      <c r="R9491" t="s">
        <v>333</v>
      </c>
      <c r="T9491" t="s">
        <v>89</v>
      </c>
      <c r="V9491" t="s">
        <v>228</v>
      </c>
      <c r="Y9491" t="s">
        <v>35</v>
      </c>
    </row>
    <row r="9492" spans="1:25" x14ac:dyDescent="0.45">
      <c r="A9492" t="s">
        <v>203</v>
      </c>
      <c r="B9492" t="s">
        <v>759</v>
      </c>
      <c r="C9492">
        <v>55211</v>
      </c>
      <c r="D9492">
        <v>2</v>
      </c>
      <c r="F9492">
        <v>2015</v>
      </c>
      <c r="G9492">
        <v>5649</v>
      </c>
      <c r="H9492">
        <v>5626.48</v>
      </c>
      <c r="I9492">
        <v>801531.46</v>
      </c>
      <c r="K9492">
        <v>2.758</v>
      </c>
      <c r="L9492">
        <v>1E-3</v>
      </c>
      <c r="M9492">
        <v>546292.99</v>
      </c>
      <c r="N9492">
        <v>5.8999999999999997E-2</v>
      </c>
      <c r="O9492">
        <v>32.292999999999999</v>
      </c>
      <c r="P9492">
        <v>1.01E-2</v>
      </c>
      <c r="Q9492">
        <v>9192400.2039999999</v>
      </c>
      <c r="R9492" t="s">
        <v>333</v>
      </c>
      <c r="T9492" t="s">
        <v>89</v>
      </c>
      <c r="V9492" t="s">
        <v>228</v>
      </c>
      <c r="Y9492" t="s">
        <v>36</v>
      </c>
    </row>
    <row r="9493" spans="1:25" x14ac:dyDescent="0.45">
      <c r="A9493" t="s">
        <v>203</v>
      </c>
      <c r="B9493" t="s">
        <v>759</v>
      </c>
      <c r="C9493">
        <v>55211</v>
      </c>
      <c r="D9493">
        <v>2</v>
      </c>
      <c r="F9493">
        <v>2016</v>
      </c>
      <c r="G9493">
        <v>5034</v>
      </c>
      <c r="H9493">
        <v>4995.55</v>
      </c>
      <c r="I9493">
        <v>691719.66</v>
      </c>
      <c r="K9493">
        <v>2.181</v>
      </c>
      <c r="L9493">
        <v>1E-3</v>
      </c>
      <c r="M9493">
        <v>431991.51799999998</v>
      </c>
      <c r="N9493">
        <v>5.8999999999999997E-2</v>
      </c>
      <c r="O9493">
        <v>28.119</v>
      </c>
      <c r="P9493">
        <v>1.2500000000000001E-2</v>
      </c>
      <c r="Q9493">
        <v>7269146.5199999996</v>
      </c>
      <c r="R9493" t="s">
        <v>333</v>
      </c>
      <c r="T9493" t="s">
        <v>89</v>
      </c>
      <c r="V9493" t="s">
        <v>228</v>
      </c>
      <c r="Y9493" t="s">
        <v>36</v>
      </c>
    </row>
    <row r="9494" spans="1:25" x14ac:dyDescent="0.45">
      <c r="A9494" t="s">
        <v>203</v>
      </c>
      <c r="B9494" t="s">
        <v>759</v>
      </c>
      <c r="C9494">
        <v>55211</v>
      </c>
      <c r="D9494">
        <v>2</v>
      </c>
      <c r="F9494">
        <v>2017</v>
      </c>
      <c r="G9494">
        <v>5152</v>
      </c>
      <c r="H9494">
        <v>4959.21</v>
      </c>
      <c r="I9494">
        <v>686735.48</v>
      </c>
      <c r="K9494">
        <v>2.1309999999999998</v>
      </c>
      <c r="L9494">
        <v>1E-3</v>
      </c>
      <c r="M9494">
        <v>422198.98200000002</v>
      </c>
      <c r="N9494">
        <v>5.8999999999999997E-2</v>
      </c>
      <c r="O9494">
        <v>40.951999999999998</v>
      </c>
      <c r="P9494">
        <v>3.7199999999999997E-2</v>
      </c>
      <c r="Q9494">
        <v>7104280.8540000003</v>
      </c>
      <c r="R9494" t="s">
        <v>333</v>
      </c>
      <c r="T9494" t="s">
        <v>89</v>
      </c>
      <c r="V9494" t="s">
        <v>228</v>
      </c>
      <c r="Y9494" t="s">
        <v>36</v>
      </c>
    </row>
    <row r="9495" spans="1:25" x14ac:dyDescent="0.45">
      <c r="A9495" t="s">
        <v>203</v>
      </c>
      <c r="B9495" t="s">
        <v>759</v>
      </c>
      <c r="C9495">
        <v>55211</v>
      </c>
      <c r="D9495">
        <v>2</v>
      </c>
      <c r="F9495">
        <v>2018</v>
      </c>
      <c r="G9495">
        <v>6161</v>
      </c>
      <c r="H9495">
        <v>5950.51</v>
      </c>
      <c r="I9495">
        <v>783668.09</v>
      </c>
      <c r="K9495">
        <v>2.472</v>
      </c>
      <c r="L9495">
        <v>1E-3</v>
      </c>
      <c r="M9495">
        <v>489574.98499999999</v>
      </c>
      <c r="N9495">
        <v>5.8999999999999997E-2</v>
      </c>
      <c r="O9495">
        <v>48.581000000000003</v>
      </c>
      <c r="P9495">
        <v>3.3799999999999997E-2</v>
      </c>
      <c r="Q9495">
        <v>8238126.6370000001</v>
      </c>
      <c r="R9495" t="s">
        <v>333</v>
      </c>
      <c r="T9495" t="s">
        <v>89</v>
      </c>
      <c r="V9495" t="s">
        <v>228</v>
      </c>
      <c r="Y9495" t="s">
        <v>36</v>
      </c>
    </row>
    <row r="9496" spans="1:25" x14ac:dyDescent="0.45">
      <c r="A9496" t="s">
        <v>203</v>
      </c>
      <c r="B9496" t="s">
        <v>759</v>
      </c>
      <c r="C9496">
        <v>55211</v>
      </c>
      <c r="D9496">
        <v>2</v>
      </c>
      <c r="F9496">
        <v>2019</v>
      </c>
      <c r="G9496">
        <v>4942</v>
      </c>
      <c r="H9496">
        <v>4663.8999999999996</v>
      </c>
      <c r="I9496">
        <v>567735.59</v>
      </c>
      <c r="K9496">
        <v>1.8380000000000001</v>
      </c>
      <c r="L9496">
        <v>1E-3</v>
      </c>
      <c r="M9496">
        <v>363994.842</v>
      </c>
      <c r="N9496">
        <v>5.8900000000000001E-2</v>
      </c>
      <c r="O9496">
        <v>48.902000000000001</v>
      </c>
      <c r="P9496">
        <v>4.8099999999999997E-2</v>
      </c>
      <c r="Q9496">
        <v>6124835.5080000004</v>
      </c>
      <c r="R9496" t="s">
        <v>333</v>
      </c>
      <c r="T9496" t="s">
        <v>89</v>
      </c>
      <c r="V9496" t="s">
        <v>228</v>
      </c>
      <c r="Y9496" t="s">
        <v>36</v>
      </c>
    </row>
    <row r="9497" spans="1:25" x14ac:dyDescent="0.45">
      <c r="A9497" t="s">
        <v>203</v>
      </c>
      <c r="B9497" t="s">
        <v>759</v>
      </c>
      <c r="C9497">
        <v>55211</v>
      </c>
      <c r="D9497">
        <v>2</v>
      </c>
      <c r="F9497">
        <v>2020</v>
      </c>
      <c r="G9497">
        <v>4210</v>
      </c>
      <c r="H9497">
        <v>4082.78</v>
      </c>
      <c r="I9497">
        <v>501407.39</v>
      </c>
      <c r="K9497">
        <v>1.659</v>
      </c>
      <c r="L9497">
        <v>1E-3</v>
      </c>
      <c r="M9497">
        <v>328628.054</v>
      </c>
      <c r="N9497">
        <v>5.8900000000000001E-2</v>
      </c>
      <c r="O9497">
        <v>28.646000000000001</v>
      </c>
      <c r="P9497">
        <v>2.6200000000000001E-2</v>
      </c>
      <c r="Q9497">
        <v>5529798.7479999997</v>
      </c>
      <c r="R9497" t="s">
        <v>333</v>
      </c>
      <c r="T9497" t="s">
        <v>89</v>
      </c>
      <c r="V9497" t="s">
        <v>228</v>
      </c>
      <c r="Y9497" t="s">
        <v>36</v>
      </c>
    </row>
    <row r="9498" spans="1:25" x14ac:dyDescent="0.45">
      <c r="A9498" t="s">
        <v>203</v>
      </c>
      <c r="B9498" t="s">
        <v>759</v>
      </c>
      <c r="C9498">
        <v>55211</v>
      </c>
      <c r="D9498">
        <v>2</v>
      </c>
      <c r="F9498">
        <v>2021</v>
      </c>
      <c r="G9498">
        <v>6506</v>
      </c>
      <c r="H9498">
        <v>6440.32</v>
      </c>
      <c r="I9498">
        <v>800386.97</v>
      </c>
      <c r="K9498">
        <v>2.641</v>
      </c>
      <c r="L9498">
        <v>1E-3</v>
      </c>
      <c r="M9498">
        <v>523131.63699999999</v>
      </c>
      <c r="N9498">
        <v>5.8999999999999997E-2</v>
      </c>
      <c r="O9498">
        <v>35.146999999999998</v>
      </c>
      <c r="P9498">
        <v>1.3599999999999999E-2</v>
      </c>
      <c r="Q9498">
        <v>8802784.3239999991</v>
      </c>
      <c r="R9498" t="s">
        <v>333</v>
      </c>
      <c r="T9498" t="s">
        <v>89</v>
      </c>
      <c r="V9498" t="s">
        <v>228</v>
      </c>
      <c r="Y9498" t="s">
        <v>36</v>
      </c>
    </row>
    <row r="9499" spans="1:25" x14ac:dyDescent="0.45">
      <c r="A9499" t="s">
        <v>203</v>
      </c>
      <c r="B9499" t="s">
        <v>759</v>
      </c>
      <c r="C9499">
        <v>55211</v>
      </c>
      <c r="D9499">
        <v>2</v>
      </c>
      <c r="F9499">
        <v>2022</v>
      </c>
      <c r="G9499">
        <v>6626</v>
      </c>
      <c r="H9499">
        <v>6497.16</v>
      </c>
      <c r="I9499">
        <v>799178.02</v>
      </c>
      <c r="K9499">
        <v>2.66</v>
      </c>
      <c r="L9499">
        <v>1E-3</v>
      </c>
      <c r="M9499">
        <v>526956.70499999996</v>
      </c>
      <c r="N9499">
        <v>5.8799999999999998E-2</v>
      </c>
      <c r="O9499">
        <v>39.729999999999997</v>
      </c>
      <c r="P9499">
        <v>1.72E-2</v>
      </c>
      <c r="Q9499">
        <v>8867087.5309999995</v>
      </c>
      <c r="R9499" t="s">
        <v>333</v>
      </c>
      <c r="T9499" t="s">
        <v>89</v>
      </c>
      <c r="V9499" t="s">
        <v>228</v>
      </c>
      <c r="Y9499" t="s">
        <v>36</v>
      </c>
    </row>
    <row r="9500" spans="1:25" x14ac:dyDescent="0.45">
      <c r="A9500" t="s">
        <v>203</v>
      </c>
      <c r="B9500" t="s">
        <v>759</v>
      </c>
      <c r="C9500">
        <v>55211</v>
      </c>
      <c r="D9500">
        <v>2</v>
      </c>
      <c r="F9500">
        <v>2023</v>
      </c>
      <c r="G9500">
        <v>8001</v>
      </c>
      <c r="H9500">
        <v>7970.7</v>
      </c>
      <c r="I9500">
        <v>1002130.55</v>
      </c>
      <c r="K9500">
        <v>3.399</v>
      </c>
      <c r="L9500">
        <v>1E-3</v>
      </c>
      <c r="M9500">
        <v>673262.84400000004</v>
      </c>
      <c r="N9500">
        <v>5.8999999999999997E-2</v>
      </c>
      <c r="O9500">
        <v>38.482999999999997</v>
      </c>
      <c r="P9500">
        <v>9.1000000000000004E-3</v>
      </c>
      <c r="Q9500">
        <v>11328903.174000001</v>
      </c>
      <c r="R9500" t="s">
        <v>333</v>
      </c>
      <c r="T9500" t="s">
        <v>89</v>
      </c>
      <c r="V9500" t="s">
        <v>228</v>
      </c>
      <c r="Y9500" t="s">
        <v>36</v>
      </c>
    </row>
    <row r="9501" spans="1:25" x14ac:dyDescent="0.45">
      <c r="A9501" t="s">
        <v>203</v>
      </c>
      <c r="B9501" t="s">
        <v>759</v>
      </c>
      <c r="C9501">
        <v>55211</v>
      </c>
      <c r="D9501">
        <v>2</v>
      </c>
      <c r="F9501">
        <v>2024</v>
      </c>
      <c r="G9501">
        <v>3031</v>
      </c>
      <c r="H9501">
        <v>2961.45</v>
      </c>
      <c r="I9501">
        <v>361110.61</v>
      </c>
      <c r="K9501">
        <v>1.2250000000000001</v>
      </c>
      <c r="L9501">
        <v>1E-3</v>
      </c>
      <c r="M9501">
        <v>242577.34599999999</v>
      </c>
      <c r="N9501">
        <v>5.8900000000000001E-2</v>
      </c>
      <c r="O9501">
        <v>20.478999999999999</v>
      </c>
      <c r="P9501">
        <v>2.4899999999999999E-2</v>
      </c>
      <c r="Q9501">
        <v>4081847.713</v>
      </c>
      <c r="R9501" t="s">
        <v>333</v>
      </c>
      <c r="T9501" t="s">
        <v>89</v>
      </c>
      <c r="V9501" t="s">
        <v>228</v>
      </c>
      <c r="Y9501" t="s">
        <v>36</v>
      </c>
    </row>
    <row r="9502" spans="1:25" x14ac:dyDescent="0.45">
      <c r="A9502" t="s">
        <v>203</v>
      </c>
      <c r="B9502" t="s">
        <v>760</v>
      </c>
      <c r="C9502">
        <v>55212</v>
      </c>
      <c r="D9502">
        <v>1</v>
      </c>
      <c r="F9502">
        <v>2009</v>
      </c>
      <c r="G9502">
        <v>4017</v>
      </c>
      <c r="H9502">
        <v>3928.12</v>
      </c>
      <c r="I9502">
        <v>522696.27</v>
      </c>
      <c r="K9502">
        <v>1.732</v>
      </c>
      <c r="L9502">
        <v>1E-3</v>
      </c>
      <c r="M9502">
        <v>343564.41800000001</v>
      </c>
      <c r="N9502">
        <v>5.8999999999999997E-2</v>
      </c>
      <c r="O9502">
        <v>27.113</v>
      </c>
      <c r="P9502">
        <v>2.1299999999999999E-2</v>
      </c>
      <c r="Q9502">
        <v>5781072.8499999996</v>
      </c>
      <c r="R9502" t="s">
        <v>333</v>
      </c>
      <c r="T9502" t="s">
        <v>89</v>
      </c>
      <c r="V9502" t="s">
        <v>228</v>
      </c>
      <c r="Y9502" t="s">
        <v>35</v>
      </c>
    </row>
    <row r="9503" spans="1:25" x14ac:dyDescent="0.45">
      <c r="A9503" t="s">
        <v>203</v>
      </c>
      <c r="B9503" t="s">
        <v>760</v>
      </c>
      <c r="C9503">
        <v>55212</v>
      </c>
      <c r="D9503">
        <v>1</v>
      </c>
      <c r="F9503">
        <v>2010</v>
      </c>
      <c r="G9503">
        <v>4511</v>
      </c>
      <c r="H9503">
        <v>4457.3999999999996</v>
      </c>
      <c r="I9503">
        <v>592622.43999999994</v>
      </c>
      <c r="K9503">
        <v>1.9670000000000001</v>
      </c>
      <c r="L9503">
        <v>1E-3</v>
      </c>
      <c r="M9503">
        <v>389719.8</v>
      </c>
      <c r="N9503">
        <v>5.8999999999999997E-2</v>
      </c>
      <c r="O9503">
        <v>30.324999999999999</v>
      </c>
      <c r="P9503">
        <v>1.8200000000000001E-2</v>
      </c>
      <c r="Q9503">
        <v>6557853.9340000004</v>
      </c>
      <c r="R9503" t="s">
        <v>333</v>
      </c>
      <c r="T9503" t="s">
        <v>89</v>
      </c>
      <c r="V9503" t="s">
        <v>228</v>
      </c>
      <c r="Y9503" t="s">
        <v>35</v>
      </c>
    </row>
    <row r="9504" spans="1:25" x14ac:dyDescent="0.45">
      <c r="A9504" t="s">
        <v>203</v>
      </c>
      <c r="B9504" t="s">
        <v>760</v>
      </c>
      <c r="C9504">
        <v>55212</v>
      </c>
      <c r="D9504">
        <v>1</v>
      </c>
      <c r="F9504">
        <v>2011</v>
      </c>
      <c r="G9504">
        <v>5416</v>
      </c>
      <c r="H9504">
        <v>5384.64</v>
      </c>
      <c r="I9504">
        <v>764905.44</v>
      </c>
      <c r="K9504">
        <v>2.431</v>
      </c>
      <c r="L9504">
        <v>1E-3</v>
      </c>
      <c r="M9504">
        <v>481543.027</v>
      </c>
      <c r="N9504">
        <v>5.8999999999999997E-2</v>
      </c>
      <c r="O9504">
        <v>29.882000000000001</v>
      </c>
      <c r="P9504">
        <v>1.1599999999999999E-2</v>
      </c>
      <c r="Q9504">
        <v>8102999.2740000002</v>
      </c>
      <c r="R9504" t="s">
        <v>333</v>
      </c>
      <c r="T9504" t="s">
        <v>89</v>
      </c>
      <c r="V9504" t="s">
        <v>228</v>
      </c>
      <c r="Y9504" t="s">
        <v>35</v>
      </c>
    </row>
    <row r="9505" spans="1:25" x14ac:dyDescent="0.45">
      <c r="A9505" t="s">
        <v>203</v>
      </c>
      <c r="B9505" t="s">
        <v>760</v>
      </c>
      <c r="C9505">
        <v>55212</v>
      </c>
      <c r="D9505">
        <v>1</v>
      </c>
      <c r="F9505">
        <v>2012</v>
      </c>
      <c r="G9505">
        <v>5050</v>
      </c>
      <c r="H9505">
        <v>5022.8599999999997</v>
      </c>
      <c r="I9505">
        <v>697495.75</v>
      </c>
      <c r="K9505">
        <v>2.2370000000000001</v>
      </c>
      <c r="L9505">
        <v>1E-3</v>
      </c>
      <c r="M9505">
        <v>443081.07</v>
      </c>
      <c r="N9505">
        <v>5.8999999999999997E-2</v>
      </c>
      <c r="O9505">
        <v>24.95</v>
      </c>
      <c r="P9505">
        <v>9.7000000000000003E-3</v>
      </c>
      <c r="Q9505">
        <v>7455652.0470000003</v>
      </c>
      <c r="R9505" t="s">
        <v>333</v>
      </c>
      <c r="T9505" t="s">
        <v>89</v>
      </c>
      <c r="V9505" t="s">
        <v>228</v>
      </c>
      <c r="Y9505" t="s">
        <v>35</v>
      </c>
    </row>
    <row r="9506" spans="1:25" x14ac:dyDescent="0.45">
      <c r="A9506" t="s">
        <v>203</v>
      </c>
      <c r="B9506" t="s">
        <v>760</v>
      </c>
      <c r="C9506">
        <v>55212</v>
      </c>
      <c r="D9506">
        <v>1</v>
      </c>
      <c r="F9506">
        <v>2013</v>
      </c>
      <c r="G9506">
        <v>4188</v>
      </c>
      <c r="H9506">
        <v>4156.3999999999996</v>
      </c>
      <c r="I9506">
        <v>569720.97</v>
      </c>
      <c r="K9506">
        <v>1.8129999999999999</v>
      </c>
      <c r="L9506">
        <v>1E-3</v>
      </c>
      <c r="M9506">
        <v>359174.065</v>
      </c>
      <c r="N9506">
        <v>5.8999999999999997E-2</v>
      </c>
      <c r="O9506">
        <v>23.23</v>
      </c>
      <c r="P9506">
        <v>1.26E-2</v>
      </c>
      <c r="Q9506">
        <v>6043798.9210000001</v>
      </c>
      <c r="R9506" t="s">
        <v>333</v>
      </c>
      <c r="T9506" t="s">
        <v>89</v>
      </c>
      <c r="V9506" t="s">
        <v>228</v>
      </c>
      <c r="Y9506" t="s">
        <v>35</v>
      </c>
    </row>
    <row r="9507" spans="1:25" x14ac:dyDescent="0.45">
      <c r="A9507" t="s">
        <v>203</v>
      </c>
      <c r="B9507" t="s">
        <v>760</v>
      </c>
      <c r="C9507">
        <v>55212</v>
      </c>
      <c r="D9507">
        <v>1</v>
      </c>
      <c r="F9507">
        <v>2014</v>
      </c>
      <c r="G9507">
        <v>5394</v>
      </c>
      <c r="H9507">
        <v>5356.17</v>
      </c>
      <c r="I9507">
        <v>743387.05</v>
      </c>
      <c r="K9507">
        <v>2.3519999999999999</v>
      </c>
      <c r="L9507">
        <v>1E-3</v>
      </c>
      <c r="M9507">
        <v>465979.18</v>
      </c>
      <c r="N9507">
        <v>5.8999999999999997E-2</v>
      </c>
      <c r="O9507">
        <v>30.042999999999999</v>
      </c>
      <c r="P9507">
        <v>1.1299999999999999E-2</v>
      </c>
      <c r="Q9507">
        <v>7840996.9709999999</v>
      </c>
      <c r="R9507" t="s">
        <v>333</v>
      </c>
      <c r="T9507" t="s">
        <v>89</v>
      </c>
      <c r="V9507" t="s">
        <v>228</v>
      </c>
      <c r="Y9507" t="s">
        <v>35</v>
      </c>
    </row>
    <row r="9508" spans="1:25" x14ac:dyDescent="0.45">
      <c r="A9508" t="s">
        <v>203</v>
      </c>
      <c r="B9508" t="s">
        <v>760</v>
      </c>
      <c r="C9508">
        <v>55212</v>
      </c>
      <c r="D9508">
        <v>1</v>
      </c>
      <c r="F9508">
        <v>2015</v>
      </c>
      <c r="G9508">
        <v>5444</v>
      </c>
      <c r="H9508">
        <v>5402.75</v>
      </c>
      <c r="I9508">
        <v>756471.74</v>
      </c>
      <c r="K9508">
        <v>2.3860000000000001</v>
      </c>
      <c r="L9508">
        <v>1E-3</v>
      </c>
      <c r="M9508">
        <v>472657.96799999999</v>
      </c>
      <c r="N9508">
        <v>5.8999999999999997E-2</v>
      </c>
      <c r="O9508">
        <v>31.457999999999998</v>
      </c>
      <c r="P9508">
        <v>1.32E-2</v>
      </c>
      <c r="Q9508">
        <v>7953319.8789999997</v>
      </c>
      <c r="R9508" t="s">
        <v>333</v>
      </c>
      <c r="T9508" t="s">
        <v>89</v>
      </c>
      <c r="V9508" t="s">
        <v>228</v>
      </c>
      <c r="Y9508" t="s">
        <v>36</v>
      </c>
    </row>
    <row r="9509" spans="1:25" x14ac:dyDescent="0.45">
      <c r="A9509" t="s">
        <v>203</v>
      </c>
      <c r="B9509" t="s">
        <v>760</v>
      </c>
      <c r="C9509">
        <v>55212</v>
      </c>
      <c r="D9509">
        <v>1</v>
      </c>
      <c r="F9509">
        <v>2016</v>
      </c>
      <c r="G9509">
        <v>3718</v>
      </c>
      <c r="H9509">
        <v>3701.83</v>
      </c>
      <c r="I9509">
        <v>511604.76</v>
      </c>
      <c r="K9509">
        <v>1.633</v>
      </c>
      <c r="L9509">
        <v>1E-3</v>
      </c>
      <c r="M9509">
        <v>323514.03700000001</v>
      </c>
      <c r="N9509">
        <v>5.8999999999999997E-2</v>
      </c>
      <c r="O9509">
        <v>20.067</v>
      </c>
      <c r="P9509">
        <v>1.03E-2</v>
      </c>
      <c r="Q9509">
        <v>5443787.6050000004</v>
      </c>
      <c r="R9509" t="s">
        <v>333</v>
      </c>
      <c r="T9509" t="s">
        <v>89</v>
      </c>
      <c r="V9509" t="s">
        <v>228</v>
      </c>
      <c r="Y9509" t="s">
        <v>36</v>
      </c>
    </row>
    <row r="9510" spans="1:25" x14ac:dyDescent="0.45">
      <c r="A9510" t="s">
        <v>203</v>
      </c>
      <c r="B9510" t="s">
        <v>760</v>
      </c>
      <c r="C9510">
        <v>55212</v>
      </c>
      <c r="D9510">
        <v>1</v>
      </c>
      <c r="F9510">
        <v>2017</v>
      </c>
      <c r="G9510">
        <v>5343</v>
      </c>
      <c r="H9510">
        <v>5107.24</v>
      </c>
      <c r="I9510">
        <v>691799.23</v>
      </c>
      <c r="K9510">
        <v>2.2320000000000002</v>
      </c>
      <c r="L9510">
        <v>1E-3</v>
      </c>
      <c r="M9510">
        <v>442108.25300000003</v>
      </c>
      <c r="N9510">
        <v>5.8999999999999997E-2</v>
      </c>
      <c r="O9510">
        <v>42.372999999999998</v>
      </c>
      <c r="P9510">
        <v>3.1699999999999999E-2</v>
      </c>
      <c r="Q9510">
        <v>7439400.0659999996</v>
      </c>
      <c r="R9510" t="s">
        <v>333</v>
      </c>
      <c r="T9510" t="s">
        <v>89</v>
      </c>
      <c r="V9510" t="s">
        <v>228</v>
      </c>
      <c r="Y9510" t="s">
        <v>36</v>
      </c>
    </row>
    <row r="9511" spans="1:25" x14ac:dyDescent="0.45">
      <c r="A9511" t="s">
        <v>203</v>
      </c>
      <c r="B9511" t="s">
        <v>760</v>
      </c>
      <c r="C9511">
        <v>55212</v>
      </c>
      <c r="D9511">
        <v>1</v>
      </c>
      <c r="F9511">
        <v>2018</v>
      </c>
      <c r="G9511">
        <v>5586</v>
      </c>
      <c r="H9511">
        <v>5322.17</v>
      </c>
      <c r="I9511">
        <v>699338.01</v>
      </c>
      <c r="K9511">
        <v>2.2530000000000001</v>
      </c>
      <c r="L9511">
        <v>1E-3</v>
      </c>
      <c r="M9511">
        <v>446339.58100000001</v>
      </c>
      <c r="N9511">
        <v>5.8999999999999997E-2</v>
      </c>
      <c r="O9511">
        <v>43.603000000000002</v>
      </c>
      <c r="P9511">
        <v>3.5400000000000001E-2</v>
      </c>
      <c r="Q9511">
        <v>7510496.6529999999</v>
      </c>
      <c r="R9511" t="s">
        <v>333</v>
      </c>
      <c r="T9511" t="s">
        <v>89</v>
      </c>
      <c r="V9511" t="s">
        <v>228</v>
      </c>
      <c r="Y9511" t="s">
        <v>36</v>
      </c>
    </row>
    <row r="9512" spans="1:25" x14ac:dyDescent="0.45">
      <c r="A9512" t="s">
        <v>203</v>
      </c>
      <c r="B9512" t="s">
        <v>760</v>
      </c>
      <c r="C9512">
        <v>55212</v>
      </c>
      <c r="D9512">
        <v>1</v>
      </c>
      <c r="F9512">
        <v>2019</v>
      </c>
      <c r="G9512">
        <v>4662</v>
      </c>
      <c r="H9512">
        <v>4328.1000000000004</v>
      </c>
      <c r="I9512">
        <v>530382.19999999995</v>
      </c>
      <c r="K9512">
        <v>1.8029999999999999</v>
      </c>
      <c r="L9512">
        <v>1E-3</v>
      </c>
      <c r="M9512">
        <v>357068.29399999999</v>
      </c>
      <c r="N9512">
        <v>5.8999999999999997E-2</v>
      </c>
      <c r="O9512">
        <v>42.262999999999998</v>
      </c>
      <c r="P9512">
        <v>4.8599999999999997E-2</v>
      </c>
      <c r="Q9512">
        <v>6008342.9850000003</v>
      </c>
      <c r="R9512" t="s">
        <v>333</v>
      </c>
      <c r="T9512" t="s">
        <v>89</v>
      </c>
      <c r="V9512" t="s">
        <v>228</v>
      </c>
      <c r="Y9512" t="s">
        <v>36</v>
      </c>
    </row>
    <row r="9513" spans="1:25" x14ac:dyDescent="0.45">
      <c r="A9513" t="s">
        <v>203</v>
      </c>
      <c r="B9513" t="s">
        <v>760</v>
      </c>
      <c r="C9513">
        <v>55212</v>
      </c>
      <c r="D9513">
        <v>1</v>
      </c>
      <c r="F9513">
        <v>2020</v>
      </c>
      <c r="G9513">
        <v>4060</v>
      </c>
      <c r="H9513">
        <v>3978.48</v>
      </c>
      <c r="I9513">
        <v>482963.85</v>
      </c>
      <c r="K9513">
        <v>1.6240000000000001</v>
      </c>
      <c r="L9513">
        <v>1E-3</v>
      </c>
      <c r="M9513">
        <v>321726.61099999998</v>
      </c>
      <c r="N9513">
        <v>5.8999999999999997E-2</v>
      </c>
      <c r="O9513">
        <v>23.695</v>
      </c>
      <c r="P9513">
        <v>1.6799999999999999E-2</v>
      </c>
      <c r="Q9513">
        <v>5413721.2699999996</v>
      </c>
      <c r="R9513" t="s">
        <v>333</v>
      </c>
      <c r="T9513" t="s">
        <v>89</v>
      </c>
      <c r="V9513" t="s">
        <v>228</v>
      </c>
      <c r="Y9513" t="s">
        <v>36</v>
      </c>
    </row>
    <row r="9514" spans="1:25" x14ac:dyDescent="0.45">
      <c r="A9514" t="s">
        <v>203</v>
      </c>
      <c r="B9514" t="s">
        <v>760</v>
      </c>
      <c r="C9514">
        <v>55212</v>
      </c>
      <c r="D9514">
        <v>1</v>
      </c>
      <c r="F9514">
        <v>2021</v>
      </c>
      <c r="G9514">
        <v>5968</v>
      </c>
      <c r="H9514">
        <v>5906.04</v>
      </c>
      <c r="I9514">
        <v>707790.09</v>
      </c>
      <c r="K9514">
        <v>2.3969999999999998</v>
      </c>
      <c r="L9514">
        <v>1E-3</v>
      </c>
      <c r="M9514">
        <v>474849.40500000003</v>
      </c>
      <c r="N9514">
        <v>5.8999999999999997E-2</v>
      </c>
      <c r="O9514">
        <v>32.831000000000003</v>
      </c>
      <c r="P9514">
        <v>1.4500000000000001E-2</v>
      </c>
      <c r="Q9514">
        <v>7990234.0630000001</v>
      </c>
      <c r="R9514" t="s">
        <v>333</v>
      </c>
      <c r="T9514" t="s">
        <v>89</v>
      </c>
      <c r="V9514" t="s">
        <v>228</v>
      </c>
      <c r="Y9514" t="s">
        <v>36</v>
      </c>
    </row>
    <row r="9515" spans="1:25" x14ac:dyDescent="0.45">
      <c r="A9515" t="s">
        <v>203</v>
      </c>
      <c r="B9515" t="s">
        <v>760</v>
      </c>
      <c r="C9515">
        <v>55212</v>
      </c>
      <c r="D9515">
        <v>1</v>
      </c>
      <c r="F9515">
        <v>2022</v>
      </c>
      <c r="G9515">
        <v>7024</v>
      </c>
      <c r="H9515">
        <v>6906.21</v>
      </c>
      <c r="I9515">
        <v>862629.73</v>
      </c>
      <c r="K9515">
        <v>2.8559999999999999</v>
      </c>
      <c r="L9515">
        <v>1E-3</v>
      </c>
      <c r="M9515">
        <v>565685.902</v>
      </c>
      <c r="N9515">
        <v>5.8999999999999997E-2</v>
      </c>
      <c r="O9515">
        <v>38.906999999999996</v>
      </c>
      <c r="P9515">
        <v>1.35E-2</v>
      </c>
      <c r="Q9515">
        <v>9518765.3690000009</v>
      </c>
      <c r="R9515" t="s">
        <v>333</v>
      </c>
      <c r="T9515" t="s">
        <v>89</v>
      </c>
      <c r="V9515" t="s">
        <v>228</v>
      </c>
      <c r="Y9515" t="s">
        <v>36</v>
      </c>
    </row>
    <row r="9516" spans="1:25" x14ac:dyDescent="0.45">
      <c r="A9516" t="s">
        <v>203</v>
      </c>
      <c r="B9516" t="s">
        <v>760</v>
      </c>
      <c r="C9516">
        <v>55212</v>
      </c>
      <c r="D9516">
        <v>1</v>
      </c>
      <c r="F9516">
        <v>2023</v>
      </c>
      <c r="G9516">
        <v>7182</v>
      </c>
      <c r="H9516">
        <v>7147.37</v>
      </c>
      <c r="I9516">
        <v>900721.58</v>
      </c>
      <c r="K9516">
        <v>2.9020000000000001</v>
      </c>
      <c r="L9516">
        <v>1E-3</v>
      </c>
      <c r="M9516">
        <v>574869.39599999995</v>
      </c>
      <c r="N9516">
        <v>5.8999999999999997E-2</v>
      </c>
      <c r="O9516">
        <v>33.518999999999998</v>
      </c>
      <c r="P9516">
        <v>9.4999999999999998E-3</v>
      </c>
      <c r="Q9516">
        <v>9673435.2919999994</v>
      </c>
      <c r="R9516" t="s">
        <v>333</v>
      </c>
      <c r="T9516" t="s">
        <v>89</v>
      </c>
      <c r="V9516" t="s">
        <v>228</v>
      </c>
      <c r="Y9516" t="s">
        <v>36</v>
      </c>
    </row>
    <row r="9517" spans="1:25" x14ac:dyDescent="0.45">
      <c r="A9517" t="s">
        <v>203</v>
      </c>
      <c r="B9517" t="s">
        <v>760</v>
      </c>
      <c r="C9517">
        <v>55212</v>
      </c>
      <c r="D9517">
        <v>1</v>
      </c>
      <c r="F9517">
        <v>2024</v>
      </c>
      <c r="G9517">
        <v>2095</v>
      </c>
      <c r="H9517">
        <v>2064.2600000000002</v>
      </c>
      <c r="I9517">
        <v>259410</v>
      </c>
      <c r="K9517">
        <v>0.82599999999999996</v>
      </c>
      <c r="L9517">
        <v>1E-3</v>
      </c>
      <c r="M9517">
        <v>163607.82500000001</v>
      </c>
      <c r="N9517">
        <v>5.8999999999999997E-2</v>
      </c>
      <c r="O9517">
        <v>16.024999999999999</v>
      </c>
      <c r="P9517">
        <v>2.0199999999999999E-2</v>
      </c>
      <c r="Q9517">
        <v>2753035.1639999999</v>
      </c>
      <c r="R9517" t="s">
        <v>333</v>
      </c>
      <c r="T9517" t="s">
        <v>89</v>
      </c>
      <c r="V9517" t="s">
        <v>228</v>
      </c>
      <c r="Y9517" t="s">
        <v>36</v>
      </c>
    </row>
    <row r="9518" spans="1:25" x14ac:dyDescent="0.45">
      <c r="A9518" t="s">
        <v>203</v>
      </c>
      <c r="B9518" t="s">
        <v>760</v>
      </c>
      <c r="C9518">
        <v>55212</v>
      </c>
      <c r="D9518">
        <v>2</v>
      </c>
      <c r="F9518">
        <v>2009</v>
      </c>
      <c r="G9518">
        <v>3497</v>
      </c>
      <c r="H9518">
        <v>3459.81</v>
      </c>
      <c r="I9518">
        <v>465398.84</v>
      </c>
      <c r="K9518">
        <v>1.57</v>
      </c>
      <c r="L9518">
        <v>1E-3</v>
      </c>
      <c r="M9518">
        <v>311265.24800000002</v>
      </c>
      <c r="N9518">
        <v>5.8999999999999997E-2</v>
      </c>
      <c r="O9518">
        <v>21.023</v>
      </c>
      <c r="P9518">
        <v>1.5299999999999999E-2</v>
      </c>
      <c r="Q9518">
        <v>5237608.5769999996</v>
      </c>
      <c r="R9518" t="s">
        <v>333</v>
      </c>
      <c r="T9518" t="s">
        <v>89</v>
      </c>
      <c r="V9518" t="s">
        <v>228</v>
      </c>
      <c r="Y9518" t="s">
        <v>35</v>
      </c>
    </row>
    <row r="9519" spans="1:25" x14ac:dyDescent="0.45">
      <c r="A9519" t="s">
        <v>203</v>
      </c>
      <c r="B9519" t="s">
        <v>760</v>
      </c>
      <c r="C9519">
        <v>55212</v>
      </c>
      <c r="D9519">
        <v>2</v>
      </c>
      <c r="F9519">
        <v>2010</v>
      </c>
      <c r="G9519">
        <v>4244</v>
      </c>
      <c r="H9519">
        <v>4206.12</v>
      </c>
      <c r="I9519">
        <v>567121.56999999995</v>
      </c>
      <c r="K9519">
        <v>1.923</v>
      </c>
      <c r="L9519">
        <v>1E-3</v>
      </c>
      <c r="M9519">
        <v>380921.91100000002</v>
      </c>
      <c r="N9519">
        <v>5.8999999999999997E-2</v>
      </c>
      <c r="O9519">
        <v>23.77</v>
      </c>
      <c r="P9519">
        <v>1.2800000000000001E-2</v>
      </c>
      <c r="Q9519">
        <v>6409708.8700000001</v>
      </c>
      <c r="R9519" t="s">
        <v>333</v>
      </c>
      <c r="T9519" t="s">
        <v>89</v>
      </c>
      <c r="V9519" t="s">
        <v>228</v>
      </c>
      <c r="Y9519" t="s">
        <v>35</v>
      </c>
    </row>
    <row r="9520" spans="1:25" x14ac:dyDescent="0.45">
      <c r="A9520" t="s">
        <v>203</v>
      </c>
      <c r="B9520" t="s">
        <v>760</v>
      </c>
      <c r="C9520">
        <v>55212</v>
      </c>
      <c r="D9520">
        <v>2</v>
      </c>
      <c r="F9520">
        <v>2011</v>
      </c>
      <c r="G9520">
        <v>4765</v>
      </c>
      <c r="H9520">
        <v>4736.3900000000003</v>
      </c>
      <c r="I9520">
        <v>650502.92000000004</v>
      </c>
      <c r="K9520">
        <v>2.105</v>
      </c>
      <c r="L9520">
        <v>1E-3</v>
      </c>
      <c r="M9520">
        <v>417029.88500000001</v>
      </c>
      <c r="N9520">
        <v>5.8999999999999997E-2</v>
      </c>
      <c r="O9520">
        <v>25.157</v>
      </c>
      <c r="P9520">
        <v>1.23E-2</v>
      </c>
      <c r="Q9520">
        <v>7017372.6349999998</v>
      </c>
      <c r="R9520" t="s">
        <v>333</v>
      </c>
      <c r="T9520" t="s">
        <v>89</v>
      </c>
      <c r="V9520" t="s">
        <v>228</v>
      </c>
      <c r="Y9520" t="s">
        <v>35</v>
      </c>
    </row>
    <row r="9521" spans="1:25" x14ac:dyDescent="0.45">
      <c r="A9521" t="s">
        <v>203</v>
      </c>
      <c r="B9521" t="s">
        <v>760</v>
      </c>
      <c r="C9521">
        <v>55212</v>
      </c>
      <c r="D9521">
        <v>2</v>
      </c>
      <c r="F9521">
        <v>2012</v>
      </c>
      <c r="G9521">
        <v>5175</v>
      </c>
      <c r="H9521">
        <v>5154.8999999999996</v>
      </c>
      <c r="I9521">
        <v>712994.82</v>
      </c>
      <c r="K9521">
        <v>2.2269999999999999</v>
      </c>
      <c r="L9521">
        <v>1E-3</v>
      </c>
      <c r="M9521">
        <v>441125.005</v>
      </c>
      <c r="N9521">
        <v>5.8999999999999997E-2</v>
      </c>
      <c r="O9521">
        <v>24.81</v>
      </c>
      <c r="P9521">
        <v>9.4999999999999998E-3</v>
      </c>
      <c r="Q9521">
        <v>7422773.4079999998</v>
      </c>
      <c r="R9521" t="s">
        <v>333</v>
      </c>
      <c r="T9521" t="s">
        <v>89</v>
      </c>
      <c r="V9521" t="s">
        <v>228</v>
      </c>
      <c r="Y9521" t="s">
        <v>35</v>
      </c>
    </row>
    <row r="9522" spans="1:25" x14ac:dyDescent="0.45">
      <c r="A9522" t="s">
        <v>203</v>
      </c>
      <c r="B9522" t="s">
        <v>760</v>
      </c>
      <c r="C9522">
        <v>55212</v>
      </c>
      <c r="D9522">
        <v>2</v>
      </c>
      <c r="F9522">
        <v>2013</v>
      </c>
      <c r="G9522">
        <v>5206</v>
      </c>
      <c r="H9522">
        <v>5180.8100000000004</v>
      </c>
      <c r="I9522">
        <v>704591.46</v>
      </c>
      <c r="K9522">
        <v>2.3010000000000002</v>
      </c>
      <c r="L9522">
        <v>1E-3</v>
      </c>
      <c r="M9522">
        <v>455701.61700000003</v>
      </c>
      <c r="N9522">
        <v>5.8999999999999997E-2</v>
      </c>
      <c r="O9522">
        <v>26.823</v>
      </c>
      <c r="P9522">
        <v>1.09E-2</v>
      </c>
      <c r="Q9522">
        <v>7668020.1509999996</v>
      </c>
      <c r="R9522" t="s">
        <v>333</v>
      </c>
      <c r="T9522" t="s">
        <v>89</v>
      </c>
      <c r="V9522" t="s">
        <v>228</v>
      </c>
      <c r="Y9522" t="s">
        <v>35</v>
      </c>
    </row>
    <row r="9523" spans="1:25" x14ac:dyDescent="0.45">
      <c r="A9523" t="s">
        <v>203</v>
      </c>
      <c r="B9523" t="s">
        <v>760</v>
      </c>
      <c r="C9523">
        <v>55212</v>
      </c>
      <c r="D9523">
        <v>2</v>
      </c>
      <c r="F9523">
        <v>2014</v>
      </c>
      <c r="G9523">
        <v>5148</v>
      </c>
      <c r="H9523">
        <v>5107.8900000000003</v>
      </c>
      <c r="I9523">
        <v>699872.1</v>
      </c>
      <c r="K9523">
        <v>2.3039999999999998</v>
      </c>
      <c r="L9523">
        <v>1E-3</v>
      </c>
      <c r="M9523">
        <v>456340.96299999999</v>
      </c>
      <c r="N9523">
        <v>5.8999999999999997E-2</v>
      </c>
      <c r="O9523">
        <v>31.201000000000001</v>
      </c>
      <c r="P9523">
        <v>1.2500000000000001E-2</v>
      </c>
      <c r="Q9523">
        <v>7678806.3279999997</v>
      </c>
      <c r="R9523" t="s">
        <v>333</v>
      </c>
      <c r="T9523" t="s">
        <v>89</v>
      </c>
      <c r="V9523" t="s">
        <v>228</v>
      </c>
      <c r="Y9523" t="s">
        <v>35</v>
      </c>
    </row>
    <row r="9524" spans="1:25" x14ac:dyDescent="0.45">
      <c r="A9524" t="s">
        <v>203</v>
      </c>
      <c r="B9524" t="s">
        <v>760</v>
      </c>
      <c r="C9524">
        <v>55212</v>
      </c>
      <c r="D9524">
        <v>2</v>
      </c>
      <c r="F9524">
        <v>2015</v>
      </c>
      <c r="G9524">
        <v>4787</v>
      </c>
      <c r="H9524">
        <v>4736.3599999999997</v>
      </c>
      <c r="I9524">
        <v>652882.23</v>
      </c>
      <c r="K9524">
        <v>2.153</v>
      </c>
      <c r="L9524">
        <v>1E-3</v>
      </c>
      <c r="M9524">
        <v>426407.10600000003</v>
      </c>
      <c r="N9524">
        <v>5.8999999999999997E-2</v>
      </c>
      <c r="O9524">
        <v>30.88</v>
      </c>
      <c r="P9524">
        <v>1.66E-2</v>
      </c>
      <c r="Q9524">
        <v>7175144.9730000002</v>
      </c>
      <c r="R9524" t="s">
        <v>333</v>
      </c>
      <c r="T9524" t="s">
        <v>89</v>
      </c>
      <c r="V9524" t="s">
        <v>228</v>
      </c>
      <c r="Y9524" t="s">
        <v>36</v>
      </c>
    </row>
    <row r="9525" spans="1:25" x14ac:dyDescent="0.45">
      <c r="A9525" t="s">
        <v>203</v>
      </c>
      <c r="B9525" t="s">
        <v>760</v>
      </c>
      <c r="C9525">
        <v>55212</v>
      </c>
      <c r="D9525">
        <v>2</v>
      </c>
      <c r="F9525">
        <v>2016</v>
      </c>
      <c r="G9525">
        <v>3732</v>
      </c>
      <c r="H9525">
        <v>3711.22</v>
      </c>
      <c r="I9525">
        <v>507947.4</v>
      </c>
      <c r="K9525">
        <v>1.6930000000000001</v>
      </c>
      <c r="L9525">
        <v>1E-3</v>
      </c>
      <c r="M9525">
        <v>335355.17099999997</v>
      </c>
      <c r="N9525">
        <v>5.8999999999999997E-2</v>
      </c>
      <c r="O9525">
        <v>20.873999999999999</v>
      </c>
      <c r="P9525">
        <v>1.12E-2</v>
      </c>
      <c r="Q9525">
        <v>5643103.0379999997</v>
      </c>
      <c r="R9525" t="s">
        <v>333</v>
      </c>
      <c r="T9525" t="s">
        <v>89</v>
      </c>
      <c r="V9525" t="s">
        <v>228</v>
      </c>
      <c r="Y9525" t="s">
        <v>36</v>
      </c>
    </row>
    <row r="9526" spans="1:25" x14ac:dyDescent="0.45">
      <c r="A9526" t="s">
        <v>203</v>
      </c>
      <c r="B9526" t="s">
        <v>760</v>
      </c>
      <c r="C9526">
        <v>55212</v>
      </c>
      <c r="D9526">
        <v>2</v>
      </c>
      <c r="F9526">
        <v>2017</v>
      </c>
      <c r="G9526">
        <v>4968</v>
      </c>
      <c r="H9526">
        <v>4700.51</v>
      </c>
      <c r="I9526">
        <v>660262.52</v>
      </c>
      <c r="K9526">
        <v>2.1379999999999999</v>
      </c>
      <c r="L9526">
        <v>1E-3</v>
      </c>
      <c r="M9526">
        <v>423598.34299999999</v>
      </c>
      <c r="N9526">
        <v>5.8999999999999997E-2</v>
      </c>
      <c r="O9526">
        <v>37.78</v>
      </c>
      <c r="P9526">
        <v>3.2899999999999999E-2</v>
      </c>
      <c r="Q9526">
        <v>7127877.4460000005</v>
      </c>
      <c r="R9526" t="s">
        <v>333</v>
      </c>
      <c r="T9526" t="s">
        <v>89</v>
      </c>
      <c r="V9526" t="s">
        <v>228</v>
      </c>
      <c r="Y9526" t="s">
        <v>36</v>
      </c>
    </row>
    <row r="9527" spans="1:25" x14ac:dyDescent="0.45">
      <c r="A9527" t="s">
        <v>203</v>
      </c>
      <c r="B9527" t="s">
        <v>760</v>
      </c>
      <c r="C9527">
        <v>55212</v>
      </c>
      <c r="D9527">
        <v>2</v>
      </c>
      <c r="F9527">
        <v>2018</v>
      </c>
      <c r="G9527">
        <v>5618</v>
      </c>
      <c r="H9527">
        <v>5365.32</v>
      </c>
      <c r="I9527">
        <v>733429.45</v>
      </c>
      <c r="K9527">
        <v>2.3969999999999998</v>
      </c>
      <c r="L9527">
        <v>1E-3</v>
      </c>
      <c r="M9527">
        <v>474770.223</v>
      </c>
      <c r="N9527">
        <v>5.8999999999999997E-2</v>
      </c>
      <c r="O9527">
        <v>38.942999999999998</v>
      </c>
      <c r="P9527">
        <v>0.03</v>
      </c>
      <c r="Q9527">
        <v>7988916.2939999998</v>
      </c>
      <c r="R9527" t="s">
        <v>333</v>
      </c>
      <c r="T9527" t="s">
        <v>89</v>
      </c>
      <c r="V9527" t="s">
        <v>228</v>
      </c>
      <c r="Y9527" t="s">
        <v>36</v>
      </c>
    </row>
    <row r="9528" spans="1:25" x14ac:dyDescent="0.45">
      <c r="A9528" t="s">
        <v>203</v>
      </c>
      <c r="B9528" t="s">
        <v>760</v>
      </c>
      <c r="C9528">
        <v>55212</v>
      </c>
      <c r="D9528">
        <v>2</v>
      </c>
      <c r="F9528">
        <v>2019</v>
      </c>
      <c r="G9528">
        <v>4943</v>
      </c>
      <c r="H9528">
        <v>4628.18</v>
      </c>
      <c r="I9528">
        <v>582129.81999999995</v>
      </c>
      <c r="K9528">
        <v>1.9359999999999999</v>
      </c>
      <c r="L9528">
        <v>1E-3</v>
      </c>
      <c r="M9528">
        <v>383563.73300000001</v>
      </c>
      <c r="N9528">
        <v>5.8999999999999997E-2</v>
      </c>
      <c r="O9528">
        <v>39.834000000000003</v>
      </c>
      <c r="P9528">
        <v>3.85E-2</v>
      </c>
      <c r="Q9528">
        <v>6454241.7960000001</v>
      </c>
      <c r="R9528" t="s">
        <v>333</v>
      </c>
      <c r="T9528" t="s">
        <v>89</v>
      </c>
      <c r="V9528" t="s">
        <v>228</v>
      </c>
      <c r="Y9528" t="s">
        <v>36</v>
      </c>
    </row>
    <row r="9529" spans="1:25" x14ac:dyDescent="0.45">
      <c r="A9529" t="s">
        <v>203</v>
      </c>
      <c r="B9529" t="s">
        <v>760</v>
      </c>
      <c r="C9529">
        <v>55212</v>
      </c>
      <c r="D9529">
        <v>2</v>
      </c>
      <c r="F9529">
        <v>2020</v>
      </c>
      <c r="G9529">
        <v>3701</v>
      </c>
      <c r="H9529">
        <v>3615.38</v>
      </c>
      <c r="I9529">
        <v>463297.19</v>
      </c>
      <c r="K9529">
        <v>1.5309999999999999</v>
      </c>
      <c r="L9529">
        <v>1E-3</v>
      </c>
      <c r="M9529">
        <v>303336.86599999998</v>
      </c>
      <c r="N9529">
        <v>5.8999999999999997E-2</v>
      </c>
      <c r="O9529">
        <v>22.443999999999999</v>
      </c>
      <c r="P9529">
        <v>1.8800000000000001E-2</v>
      </c>
      <c r="Q9529">
        <v>5104210.3880000003</v>
      </c>
      <c r="R9529" t="s">
        <v>333</v>
      </c>
      <c r="T9529" t="s">
        <v>89</v>
      </c>
      <c r="V9529" t="s">
        <v>228</v>
      </c>
      <c r="Y9529" t="s">
        <v>36</v>
      </c>
    </row>
    <row r="9530" spans="1:25" x14ac:dyDescent="0.45">
      <c r="A9530" t="s">
        <v>203</v>
      </c>
      <c r="B9530" t="s">
        <v>760</v>
      </c>
      <c r="C9530">
        <v>55212</v>
      </c>
      <c r="D9530">
        <v>2</v>
      </c>
      <c r="F9530">
        <v>2021</v>
      </c>
      <c r="G9530">
        <v>6748</v>
      </c>
      <c r="H9530">
        <v>6682.51</v>
      </c>
      <c r="I9530">
        <v>851027.79</v>
      </c>
      <c r="K9530">
        <v>2.7570000000000001</v>
      </c>
      <c r="L9530">
        <v>1E-3</v>
      </c>
      <c r="M9530">
        <v>546092.12800000003</v>
      </c>
      <c r="N9530">
        <v>5.8999999999999997E-2</v>
      </c>
      <c r="O9530">
        <v>34.808999999999997</v>
      </c>
      <c r="P9530">
        <v>1.1599999999999999E-2</v>
      </c>
      <c r="Q9530">
        <v>9189085.5700000003</v>
      </c>
      <c r="R9530" t="s">
        <v>333</v>
      </c>
      <c r="T9530" t="s">
        <v>89</v>
      </c>
      <c r="V9530" t="s">
        <v>228</v>
      </c>
      <c r="Y9530" t="s">
        <v>36</v>
      </c>
    </row>
    <row r="9531" spans="1:25" x14ac:dyDescent="0.45">
      <c r="A9531" t="s">
        <v>203</v>
      </c>
      <c r="B9531" t="s">
        <v>760</v>
      </c>
      <c r="C9531">
        <v>55212</v>
      </c>
      <c r="D9531">
        <v>2</v>
      </c>
      <c r="F9531">
        <v>2022</v>
      </c>
      <c r="G9531">
        <v>7260</v>
      </c>
      <c r="H9531">
        <v>7160.71</v>
      </c>
      <c r="I9531">
        <v>911934.23</v>
      </c>
      <c r="K9531">
        <v>2.964</v>
      </c>
      <c r="L9531">
        <v>1E-3</v>
      </c>
      <c r="M9531">
        <v>587078.49399999995</v>
      </c>
      <c r="N9531">
        <v>5.8999999999999997E-2</v>
      </c>
      <c r="O9531">
        <v>38.661999999999999</v>
      </c>
      <c r="P9531">
        <v>1.29E-2</v>
      </c>
      <c r="Q9531">
        <v>9878553.2599999998</v>
      </c>
      <c r="R9531" t="s">
        <v>333</v>
      </c>
      <c r="T9531" t="s">
        <v>89</v>
      </c>
      <c r="V9531" t="s">
        <v>228</v>
      </c>
      <c r="Y9531" t="s">
        <v>36</v>
      </c>
    </row>
    <row r="9532" spans="1:25" x14ac:dyDescent="0.45">
      <c r="A9532" t="s">
        <v>203</v>
      </c>
      <c r="B9532" t="s">
        <v>760</v>
      </c>
      <c r="C9532">
        <v>55212</v>
      </c>
      <c r="D9532">
        <v>2</v>
      </c>
      <c r="F9532">
        <v>2023</v>
      </c>
      <c r="G9532">
        <v>7453</v>
      </c>
      <c r="H9532">
        <v>7412.55</v>
      </c>
      <c r="I9532">
        <v>937773.28</v>
      </c>
      <c r="K9532">
        <v>3.1040000000000001</v>
      </c>
      <c r="L9532">
        <v>1E-3</v>
      </c>
      <c r="M9532">
        <v>614903.92000000004</v>
      </c>
      <c r="N9532">
        <v>5.8999999999999997E-2</v>
      </c>
      <c r="O9532">
        <v>36.401000000000003</v>
      </c>
      <c r="P9532">
        <v>1.01E-2</v>
      </c>
      <c r="Q9532">
        <v>10346978.982999999</v>
      </c>
      <c r="R9532" t="s">
        <v>333</v>
      </c>
      <c r="T9532" t="s">
        <v>89</v>
      </c>
      <c r="V9532" t="s">
        <v>228</v>
      </c>
      <c r="Y9532" t="s">
        <v>36</v>
      </c>
    </row>
    <row r="9533" spans="1:25" x14ac:dyDescent="0.45">
      <c r="A9533" t="s">
        <v>203</v>
      </c>
      <c r="B9533" t="s">
        <v>760</v>
      </c>
      <c r="C9533">
        <v>55212</v>
      </c>
      <c r="D9533">
        <v>2</v>
      </c>
      <c r="F9533">
        <v>2024</v>
      </c>
      <c r="G9533">
        <v>3083</v>
      </c>
      <c r="H9533">
        <v>3021.03</v>
      </c>
      <c r="I9533">
        <v>369725</v>
      </c>
      <c r="K9533">
        <v>1.2390000000000001</v>
      </c>
      <c r="L9533">
        <v>1E-3</v>
      </c>
      <c r="M9533">
        <v>245388.31899999999</v>
      </c>
      <c r="N9533">
        <v>5.8999999999999997E-2</v>
      </c>
      <c r="O9533">
        <v>18.648</v>
      </c>
      <c r="P9533">
        <v>1.6899999999999998E-2</v>
      </c>
      <c r="Q9533">
        <v>4129078.2859999998</v>
      </c>
      <c r="R9533" t="s">
        <v>333</v>
      </c>
      <c r="T9533" t="s">
        <v>89</v>
      </c>
      <c r="V9533" t="s">
        <v>228</v>
      </c>
      <c r="Y9533" t="s">
        <v>36</v>
      </c>
    </row>
    <row r="9534" spans="1:25" x14ac:dyDescent="0.45">
      <c r="A9534" t="s">
        <v>274</v>
      </c>
      <c r="B9534" t="s">
        <v>761</v>
      </c>
      <c r="C9534">
        <v>55239</v>
      </c>
      <c r="D9534">
        <v>1</v>
      </c>
      <c r="F9534">
        <v>2009</v>
      </c>
      <c r="G9534">
        <v>5216</v>
      </c>
      <c r="H9534">
        <v>5130.41</v>
      </c>
      <c r="I9534">
        <v>749938.16</v>
      </c>
      <c r="K9534">
        <v>2.4929999999999999</v>
      </c>
      <c r="L9534">
        <v>1E-3</v>
      </c>
      <c r="M9534">
        <v>493918.27399999998</v>
      </c>
      <c r="N9534">
        <v>5.8999999999999997E-2</v>
      </c>
      <c r="O9534">
        <v>47.110999999999997</v>
      </c>
      <c r="P9534">
        <v>1.37E-2</v>
      </c>
      <c r="Q9534">
        <v>8311163.0710000005</v>
      </c>
      <c r="R9534" t="s">
        <v>333</v>
      </c>
      <c r="T9534" t="s">
        <v>89</v>
      </c>
      <c r="V9534" t="s">
        <v>762</v>
      </c>
      <c r="Y9534" t="s">
        <v>107</v>
      </c>
    </row>
    <row r="9535" spans="1:25" x14ac:dyDescent="0.45">
      <c r="A9535" t="s">
        <v>274</v>
      </c>
      <c r="B9535" t="s">
        <v>761</v>
      </c>
      <c r="C9535">
        <v>55239</v>
      </c>
      <c r="D9535">
        <v>1</v>
      </c>
      <c r="F9535">
        <v>2010</v>
      </c>
      <c r="G9535">
        <v>6289</v>
      </c>
      <c r="H9535">
        <v>6206.57</v>
      </c>
      <c r="I9535">
        <v>939494.3</v>
      </c>
      <c r="K9535">
        <v>3.0619999999999998</v>
      </c>
      <c r="L9535">
        <v>1E-3</v>
      </c>
      <c r="M9535">
        <v>606500.80200000003</v>
      </c>
      <c r="N9535">
        <v>5.8999999999999997E-2</v>
      </c>
      <c r="O9535">
        <v>54.253</v>
      </c>
      <c r="P9535">
        <v>1.1900000000000001E-2</v>
      </c>
      <c r="Q9535">
        <v>10205521.271</v>
      </c>
      <c r="R9535" t="s">
        <v>333</v>
      </c>
      <c r="T9535" t="s">
        <v>89</v>
      </c>
      <c r="V9535" t="s">
        <v>762</v>
      </c>
      <c r="Y9535" t="s">
        <v>107</v>
      </c>
    </row>
    <row r="9536" spans="1:25" x14ac:dyDescent="0.45">
      <c r="A9536" t="s">
        <v>274</v>
      </c>
      <c r="B9536" t="s">
        <v>761</v>
      </c>
      <c r="C9536">
        <v>55239</v>
      </c>
      <c r="D9536">
        <v>1</v>
      </c>
      <c r="F9536">
        <v>2011</v>
      </c>
      <c r="G9536">
        <v>7136</v>
      </c>
      <c r="H9536">
        <v>7065.48</v>
      </c>
      <c r="I9536">
        <v>1096125.9099999999</v>
      </c>
      <c r="K9536">
        <v>3.5630000000000002</v>
      </c>
      <c r="L9536">
        <v>1E-3</v>
      </c>
      <c r="M9536">
        <v>705820.66299999994</v>
      </c>
      <c r="N9536">
        <v>5.8999999999999997E-2</v>
      </c>
      <c r="O9536">
        <v>64.384</v>
      </c>
      <c r="P9536">
        <v>1.1299999999999999E-2</v>
      </c>
      <c r="Q9536">
        <v>11876851.339</v>
      </c>
      <c r="R9536" t="s">
        <v>333</v>
      </c>
      <c r="T9536" t="s">
        <v>89</v>
      </c>
      <c r="V9536" t="s">
        <v>762</v>
      </c>
      <c r="Y9536" t="s">
        <v>107</v>
      </c>
    </row>
    <row r="9537" spans="1:25" x14ac:dyDescent="0.45">
      <c r="A9537" t="s">
        <v>274</v>
      </c>
      <c r="B9537" t="s">
        <v>761</v>
      </c>
      <c r="C9537">
        <v>55239</v>
      </c>
      <c r="D9537">
        <v>1</v>
      </c>
      <c r="F9537">
        <v>2012</v>
      </c>
      <c r="G9537">
        <v>7784</v>
      </c>
      <c r="H9537">
        <v>7739.28</v>
      </c>
      <c r="I9537">
        <v>1274814.6399999999</v>
      </c>
      <c r="K9537">
        <v>4.07</v>
      </c>
      <c r="L9537">
        <v>1E-3</v>
      </c>
      <c r="M9537">
        <v>806198.71299999999</v>
      </c>
      <c r="N9537">
        <v>5.8999999999999997E-2</v>
      </c>
      <c r="O9537">
        <v>71.965999999999994</v>
      </c>
      <c r="P9537">
        <v>1.0999999999999999E-2</v>
      </c>
      <c r="Q9537">
        <v>13565853.183</v>
      </c>
      <c r="R9537" t="s">
        <v>333</v>
      </c>
      <c r="T9537" t="s">
        <v>89</v>
      </c>
      <c r="V9537" t="s">
        <v>762</v>
      </c>
      <c r="Y9537" t="s">
        <v>277</v>
      </c>
    </row>
    <row r="9538" spans="1:25" x14ac:dyDescent="0.45">
      <c r="A9538" t="s">
        <v>274</v>
      </c>
      <c r="B9538" t="s">
        <v>761</v>
      </c>
      <c r="C9538">
        <v>55239</v>
      </c>
      <c r="D9538">
        <v>1</v>
      </c>
      <c r="F9538">
        <v>2013</v>
      </c>
      <c r="G9538">
        <v>6054</v>
      </c>
      <c r="H9538">
        <v>6003.94</v>
      </c>
      <c r="I9538">
        <v>902203.24</v>
      </c>
      <c r="K9538">
        <v>2.9369999999999998</v>
      </c>
      <c r="L9538">
        <v>1E-3</v>
      </c>
      <c r="M9538">
        <v>581811.72199999995</v>
      </c>
      <c r="N9538">
        <v>5.8999999999999997E-2</v>
      </c>
      <c r="O9538">
        <v>51.881999999999998</v>
      </c>
      <c r="P9538">
        <v>1.1299999999999999E-2</v>
      </c>
      <c r="Q9538">
        <v>9790082.8690000009</v>
      </c>
      <c r="R9538" t="s">
        <v>333</v>
      </c>
      <c r="T9538" t="s">
        <v>89</v>
      </c>
      <c r="V9538" t="s">
        <v>762</v>
      </c>
      <c r="Y9538" t="s">
        <v>277</v>
      </c>
    </row>
    <row r="9539" spans="1:25" x14ac:dyDescent="0.45">
      <c r="A9539" t="s">
        <v>274</v>
      </c>
      <c r="B9539" t="s">
        <v>761</v>
      </c>
      <c r="C9539">
        <v>55239</v>
      </c>
      <c r="D9539">
        <v>1</v>
      </c>
      <c r="F9539">
        <v>2014</v>
      </c>
      <c r="G9539">
        <v>7384</v>
      </c>
      <c r="H9539">
        <v>7351.12</v>
      </c>
      <c r="I9539">
        <v>1185511.94</v>
      </c>
      <c r="K9539">
        <v>3.8069999999999999</v>
      </c>
      <c r="L9539">
        <v>1E-3</v>
      </c>
      <c r="M9539">
        <v>754073.82</v>
      </c>
      <c r="N9539">
        <v>5.8999999999999997E-2</v>
      </c>
      <c r="O9539">
        <v>65.448999999999998</v>
      </c>
      <c r="P9539">
        <v>1.0699999999999999E-2</v>
      </c>
      <c r="Q9539">
        <v>12688748.541999999</v>
      </c>
      <c r="R9539" t="s">
        <v>333</v>
      </c>
      <c r="T9539" t="s">
        <v>89</v>
      </c>
      <c r="V9539" t="s">
        <v>762</v>
      </c>
      <c r="Y9539" t="s">
        <v>277</v>
      </c>
    </row>
    <row r="9540" spans="1:25" x14ac:dyDescent="0.45">
      <c r="A9540" t="s">
        <v>274</v>
      </c>
      <c r="B9540" t="s">
        <v>761</v>
      </c>
      <c r="C9540">
        <v>55239</v>
      </c>
      <c r="D9540">
        <v>1</v>
      </c>
      <c r="F9540">
        <v>2015</v>
      </c>
      <c r="G9540">
        <v>7442</v>
      </c>
      <c r="H9540">
        <v>7414.95</v>
      </c>
      <c r="I9540">
        <v>1234784.78</v>
      </c>
      <c r="K9540">
        <v>3.988</v>
      </c>
      <c r="L9540">
        <v>1E-3</v>
      </c>
      <c r="M9540">
        <v>789971.75399999996</v>
      </c>
      <c r="N9540">
        <v>5.8999999999999997E-2</v>
      </c>
      <c r="O9540">
        <v>67.103999999999999</v>
      </c>
      <c r="P9540">
        <v>1.03E-2</v>
      </c>
      <c r="Q9540">
        <v>13292783.526000001</v>
      </c>
      <c r="R9540" t="s">
        <v>333</v>
      </c>
      <c r="T9540" t="s">
        <v>89</v>
      </c>
      <c r="V9540" t="s">
        <v>762</v>
      </c>
      <c r="Y9540" t="s">
        <v>297</v>
      </c>
    </row>
    <row r="9541" spans="1:25" x14ac:dyDescent="0.45">
      <c r="A9541" t="s">
        <v>274</v>
      </c>
      <c r="B9541" t="s">
        <v>761</v>
      </c>
      <c r="C9541">
        <v>55239</v>
      </c>
      <c r="D9541">
        <v>1</v>
      </c>
      <c r="F9541">
        <v>2016</v>
      </c>
      <c r="G9541">
        <v>8167</v>
      </c>
      <c r="H9541">
        <v>8145.92</v>
      </c>
      <c r="I9541">
        <v>1365723.01</v>
      </c>
      <c r="K9541">
        <v>4.3769999999999998</v>
      </c>
      <c r="L9541">
        <v>1E-3</v>
      </c>
      <c r="M9541">
        <v>867079.52899999998</v>
      </c>
      <c r="N9541">
        <v>5.8999999999999997E-2</v>
      </c>
      <c r="O9541">
        <v>74.215000000000003</v>
      </c>
      <c r="P9541">
        <v>1.0500000000000001E-2</v>
      </c>
      <c r="Q9541">
        <v>14590227.001</v>
      </c>
      <c r="R9541" t="s">
        <v>333</v>
      </c>
      <c r="T9541" t="s">
        <v>89</v>
      </c>
      <c r="V9541" t="s">
        <v>762</v>
      </c>
      <c r="Y9541" t="s">
        <v>297</v>
      </c>
    </row>
    <row r="9542" spans="1:25" x14ac:dyDescent="0.45">
      <c r="A9542" t="s">
        <v>274</v>
      </c>
      <c r="B9542" t="s">
        <v>761</v>
      </c>
      <c r="C9542">
        <v>55239</v>
      </c>
      <c r="D9542">
        <v>1</v>
      </c>
      <c r="F9542">
        <v>2017</v>
      </c>
      <c r="G9542">
        <v>7188</v>
      </c>
      <c r="H9542">
        <v>7163.28</v>
      </c>
      <c r="I9542">
        <v>1163781.47</v>
      </c>
      <c r="K9542">
        <v>3.75</v>
      </c>
      <c r="L9542">
        <v>1E-3</v>
      </c>
      <c r="M9542">
        <v>742819.45600000001</v>
      </c>
      <c r="N9542">
        <v>5.8999999999999997E-2</v>
      </c>
      <c r="O9542">
        <v>63.594999999999999</v>
      </c>
      <c r="P9542">
        <v>1.04E-2</v>
      </c>
      <c r="Q9542">
        <v>12499425.944</v>
      </c>
      <c r="R9542" t="s">
        <v>333</v>
      </c>
      <c r="T9542" t="s">
        <v>89</v>
      </c>
      <c r="V9542" t="s">
        <v>762</v>
      </c>
      <c r="Y9542" t="s">
        <v>299</v>
      </c>
    </row>
    <row r="9543" spans="1:25" x14ac:dyDescent="0.45">
      <c r="A9543" t="s">
        <v>274</v>
      </c>
      <c r="B9543" t="s">
        <v>761</v>
      </c>
      <c r="C9543">
        <v>55239</v>
      </c>
      <c r="D9543">
        <v>1</v>
      </c>
      <c r="F9543">
        <v>2018</v>
      </c>
      <c r="G9543">
        <v>6319</v>
      </c>
      <c r="H9543">
        <v>6276.88</v>
      </c>
      <c r="I9543">
        <v>992227.86</v>
      </c>
      <c r="K9543">
        <v>3.1720000000000002</v>
      </c>
      <c r="L9543">
        <v>1E-3</v>
      </c>
      <c r="M9543">
        <v>628368.64500000002</v>
      </c>
      <c r="N9543">
        <v>5.8999999999999997E-2</v>
      </c>
      <c r="O9543">
        <v>54.716999999999999</v>
      </c>
      <c r="P9543">
        <v>1.0800000000000001E-2</v>
      </c>
      <c r="Q9543">
        <v>10573565.767999999</v>
      </c>
      <c r="R9543" t="s">
        <v>333</v>
      </c>
      <c r="T9543" t="s">
        <v>89</v>
      </c>
      <c r="V9543" t="s">
        <v>762</v>
      </c>
      <c r="Y9543" t="s">
        <v>299</v>
      </c>
    </row>
    <row r="9544" spans="1:25" x14ac:dyDescent="0.45">
      <c r="A9544" t="s">
        <v>274</v>
      </c>
      <c r="B9544" t="s">
        <v>761</v>
      </c>
      <c r="C9544">
        <v>55239</v>
      </c>
      <c r="D9544">
        <v>1</v>
      </c>
      <c r="F9544">
        <v>2019</v>
      </c>
      <c r="G9544">
        <v>7178</v>
      </c>
      <c r="H9544">
        <v>7147.77</v>
      </c>
      <c r="I9544">
        <v>1166558.8400000001</v>
      </c>
      <c r="K9544">
        <v>3.7090000000000001</v>
      </c>
      <c r="L9544">
        <v>1E-3</v>
      </c>
      <c r="M9544">
        <v>734704.26899999997</v>
      </c>
      <c r="N9544">
        <v>5.8999999999999997E-2</v>
      </c>
      <c r="O9544">
        <v>64.120999999999995</v>
      </c>
      <c r="P9544">
        <v>1.0800000000000001E-2</v>
      </c>
      <c r="Q9544">
        <v>12362865.441</v>
      </c>
      <c r="R9544" t="s">
        <v>333</v>
      </c>
      <c r="T9544" t="s">
        <v>89</v>
      </c>
      <c r="V9544" t="s">
        <v>762</v>
      </c>
      <c r="Y9544" t="s">
        <v>299</v>
      </c>
    </row>
    <row r="9545" spans="1:25" x14ac:dyDescent="0.45">
      <c r="A9545" t="s">
        <v>274</v>
      </c>
      <c r="B9545" t="s">
        <v>761</v>
      </c>
      <c r="C9545">
        <v>55239</v>
      </c>
      <c r="D9545">
        <v>1</v>
      </c>
      <c r="F9545">
        <v>2020</v>
      </c>
      <c r="G9545">
        <v>4160</v>
      </c>
      <c r="H9545">
        <v>4126.49</v>
      </c>
      <c r="I9545">
        <v>638221.73</v>
      </c>
      <c r="K9545">
        <v>2.0619999999999998</v>
      </c>
      <c r="L9545">
        <v>1E-3</v>
      </c>
      <c r="M9545">
        <v>408423.55499999999</v>
      </c>
      <c r="N9545">
        <v>5.8999999999999997E-2</v>
      </c>
      <c r="O9545">
        <v>38.901000000000003</v>
      </c>
      <c r="P9545">
        <v>1.26E-2</v>
      </c>
      <c r="Q9545">
        <v>6872481.733</v>
      </c>
      <c r="R9545" t="s">
        <v>333</v>
      </c>
      <c r="T9545" t="s">
        <v>89</v>
      </c>
      <c r="V9545" t="s">
        <v>762</v>
      </c>
      <c r="Y9545" t="s">
        <v>147</v>
      </c>
    </row>
    <row r="9546" spans="1:25" x14ac:dyDescent="0.45">
      <c r="A9546" t="s">
        <v>274</v>
      </c>
      <c r="B9546" t="s">
        <v>761</v>
      </c>
      <c r="C9546">
        <v>55239</v>
      </c>
      <c r="D9546">
        <v>1</v>
      </c>
      <c r="F9546">
        <v>2021</v>
      </c>
      <c r="G9546">
        <v>3600</v>
      </c>
      <c r="H9546">
        <v>3559.53</v>
      </c>
      <c r="I9546">
        <v>549450.14</v>
      </c>
      <c r="K9546">
        <v>1.7769999999999999</v>
      </c>
      <c r="L9546">
        <v>1E-3</v>
      </c>
      <c r="M9546">
        <v>352020.73200000002</v>
      </c>
      <c r="N9546">
        <v>5.8999999999999997E-2</v>
      </c>
      <c r="O9546">
        <v>32.606000000000002</v>
      </c>
      <c r="P9546">
        <v>1.21E-2</v>
      </c>
      <c r="Q9546">
        <v>5923422.7589999996</v>
      </c>
      <c r="R9546" t="s">
        <v>333</v>
      </c>
      <c r="T9546" t="s">
        <v>89</v>
      </c>
      <c r="V9546" t="s">
        <v>762</v>
      </c>
      <c r="Y9546" t="s">
        <v>152</v>
      </c>
    </row>
    <row r="9547" spans="1:25" x14ac:dyDescent="0.45">
      <c r="A9547" t="s">
        <v>274</v>
      </c>
      <c r="B9547" t="s">
        <v>761</v>
      </c>
      <c r="C9547">
        <v>55239</v>
      </c>
      <c r="D9547">
        <v>1</v>
      </c>
      <c r="F9547">
        <v>2022</v>
      </c>
      <c r="G9547">
        <v>4524</v>
      </c>
      <c r="H9547">
        <v>4462.28</v>
      </c>
      <c r="I9547">
        <v>685777.72</v>
      </c>
      <c r="K9547">
        <v>2.2210000000000001</v>
      </c>
      <c r="L9547">
        <v>1E-3</v>
      </c>
      <c r="M9547">
        <v>439937.391</v>
      </c>
      <c r="N9547">
        <v>5.8999999999999997E-2</v>
      </c>
      <c r="O9547">
        <v>39.581000000000003</v>
      </c>
      <c r="P9547">
        <v>1.15E-2</v>
      </c>
      <c r="Q9547">
        <v>7402814.1900000004</v>
      </c>
      <c r="R9547" t="s">
        <v>333</v>
      </c>
      <c r="T9547" t="s">
        <v>89</v>
      </c>
      <c r="V9547" t="s">
        <v>762</v>
      </c>
      <c r="Y9547" t="s">
        <v>152</v>
      </c>
    </row>
    <row r="9548" spans="1:25" x14ac:dyDescent="0.45">
      <c r="A9548" t="s">
        <v>274</v>
      </c>
      <c r="B9548" t="s">
        <v>761</v>
      </c>
      <c r="C9548">
        <v>55239</v>
      </c>
      <c r="D9548">
        <v>1</v>
      </c>
      <c r="F9548">
        <v>2023</v>
      </c>
      <c r="G9548">
        <v>4432</v>
      </c>
      <c r="H9548">
        <v>4393.41</v>
      </c>
      <c r="I9548">
        <v>874961.87</v>
      </c>
      <c r="K9548">
        <v>2.234</v>
      </c>
      <c r="L9548">
        <v>1E-3</v>
      </c>
      <c r="M9548">
        <v>442606.04</v>
      </c>
      <c r="N9548">
        <v>5.8999999999999997E-2</v>
      </c>
      <c r="O9548">
        <v>39.188000000000002</v>
      </c>
      <c r="P9548">
        <v>1.12E-2</v>
      </c>
      <c r="Q9548">
        <v>7447691.0420000004</v>
      </c>
      <c r="R9548" t="s">
        <v>333</v>
      </c>
      <c r="T9548" t="s">
        <v>89</v>
      </c>
      <c r="V9548" t="s">
        <v>762</v>
      </c>
      <c r="Y9548" t="s">
        <v>152</v>
      </c>
    </row>
    <row r="9549" spans="1:25" x14ac:dyDescent="0.45">
      <c r="A9549" t="s">
        <v>274</v>
      </c>
      <c r="B9549" t="s">
        <v>761</v>
      </c>
      <c r="C9549">
        <v>55239</v>
      </c>
      <c r="D9549">
        <v>1</v>
      </c>
      <c r="F9549">
        <v>2024</v>
      </c>
      <c r="G9549">
        <v>2039</v>
      </c>
      <c r="H9549">
        <v>1981.67</v>
      </c>
      <c r="I9549">
        <v>460526.68</v>
      </c>
      <c r="K9549">
        <v>0.98699999999999999</v>
      </c>
      <c r="L9549">
        <v>1E-3</v>
      </c>
      <c r="M9549">
        <v>192210.73</v>
      </c>
      <c r="N9549">
        <v>5.8000000000000003E-2</v>
      </c>
      <c r="O9549">
        <v>18.138000000000002</v>
      </c>
      <c r="P9549">
        <v>1.2200000000000001E-2</v>
      </c>
      <c r="Q9549">
        <v>3291167.068</v>
      </c>
      <c r="R9549" t="s">
        <v>333</v>
      </c>
      <c r="T9549" t="s">
        <v>89</v>
      </c>
      <c r="V9549" t="s">
        <v>762</v>
      </c>
      <c r="Y9549" t="s">
        <v>152</v>
      </c>
    </row>
    <row r="9550" spans="1:25" x14ac:dyDescent="0.45">
      <c r="A9550" t="s">
        <v>274</v>
      </c>
      <c r="B9550" t="s">
        <v>761</v>
      </c>
      <c r="C9550">
        <v>55239</v>
      </c>
      <c r="D9550">
        <v>2</v>
      </c>
      <c r="F9550">
        <v>2009</v>
      </c>
      <c r="G9550">
        <v>6041</v>
      </c>
      <c r="H9550">
        <v>5981.45</v>
      </c>
      <c r="I9550">
        <v>888895.57</v>
      </c>
      <c r="K9550">
        <v>2.93</v>
      </c>
      <c r="L9550">
        <v>1E-3</v>
      </c>
      <c r="M9550">
        <v>580387.99800000002</v>
      </c>
      <c r="N9550">
        <v>5.8999999999999997E-2</v>
      </c>
      <c r="O9550">
        <v>54.749000000000002</v>
      </c>
      <c r="P9550">
        <v>1.2999999999999999E-2</v>
      </c>
      <c r="Q9550">
        <v>9766137.7579999994</v>
      </c>
      <c r="R9550" t="s">
        <v>333</v>
      </c>
      <c r="T9550" t="s">
        <v>89</v>
      </c>
      <c r="V9550" t="s">
        <v>762</v>
      </c>
      <c r="Y9550" t="s">
        <v>107</v>
      </c>
    </row>
    <row r="9551" spans="1:25" x14ac:dyDescent="0.45">
      <c r="A9551" t="s">
        <v>274</v>
      </c>
      <c r="B9551" t="s">
        <v>761</v>
      </c>
      <c r="C9551">
        <v>55239</v>
      </c>
      <c r="D9551">
        <v>2</v>
      </c>
      <c r="F9551">
        <v>2010</v>
      </c>
      <c r="G9551">
        <v>7012</v>
      </c>
      <c r="H9551">
        <v>6952.07</v>
      </c>
      <c r="I9551">
        <v>1033284.33</v>
      </c>
      <c r="K9551">
        <v>3.4119999999999999</v>
      </c>
      <c r="L9551">
        <v>1E-3</v>
      </c>
      <c r="M9551">
        <v>675852.70600000001</v>
      </c>
      <c r="N9551">
        <v>5.8999999999999997E-2</v>
      </c>
      <c r="O9551">
        <v>60.317999999999998</v>
      </c>
      <c r="P9551">
        <v>1.1599999999999999E-2</v>
      </c>
      <c r="Q9551">
        <v>11372489.825999999</v>
      </c>
      <c r="R9551" t="s">
        <v>333</v>
      </c>
      <c r="T9551" t="s">
        <v>89</v>
      </c>
      <c r="V9551" t="s">
        <v>762</v>
      </c>
      <c r="Y9551" t="s">
        <v>107</v>
      </c>
    </row>
    <row r="9552" spans="1:25" x14ac:dyDescent="0.45">
      <c r="A9552" t="s">
        <v>274</v>
      </c>
      <c r="B9552" t="s">
        <v>761</v>
      </c>
      <c r="C9552">
        <v>55239</v>
      </c>
      <c r="D9552">
        <v>2</v>
      </c>
      <c r="F9552">
        <v>2011</v>
      </c>
      <c r="G9552">
        <v>7033</v>
      </c>
      <c r="H9552">
        <v>6981.84</v>
      </c>
      <c r="I9552">
        <v>1078467.31</v>
      </c>
      <c r="K9552">
        <v>3.5259999999999998</v>
      </c>
      <c r="L9552">
        <v>1E-3</v>
      </c>
      <c r="M9552">
        <v>698416.11499999999</v>
      </c>
      <c r="N9552">
        <v>5.8999999999999997E-2</v>
      </c>
      <c r="O9552">
        <v>64.768000000000001</v>
      </c>
      <c r="P9552">
        <v>1.1599999999999999E-2</v>
      </c>
      <c r="Q9552">
        <v>11752195.318</v>
      </c>
      <c r="R9552" t="s">
        <v>333</v>
      </c>
      <c r="T9552" t="s">
        <v>89</v>
      </c>
      <c r="V9552" t="s">
        <v>762</v>
      </c>
      <c r="Y9552" t="s">
        <v>107</v>
      </c>
    </row>
    <row r="9553" spans="1:25" x14ac:dyDescent="0.45">
      <c r="A9553" t="s">
        <v>274</v>
      </c>
      <c r="B9553" t="s">
        <v>761</v>
      </c>
      <c r="C9553">
        <v>55239</v>
      </c>
      <c r="D9553">
        <v>2</v>
      </c>
      <c r="F9553">
        <v>2012</v>
      </c>
      <c r="G9553">
        <v>7018</v>
      </c>
      <c r="H9553">
        <v>6994.6</v>
      </c>
      <c r="I9553">
        <v>1151631.08</v>
      </c>
      <c r="K9553">
        <v>3.7010000000000001</v>
      </c>
      <c r="L9553">
        <v>1E-3</v>
      </c>
      <c r="M9553">
        <v>733162.97699999996</v>
      </c>
      <c r="N9553">
        <v>5.8999999999999997E-2</v>
      </c>
      <c r="O9553">
        <v>65.695999999999998</v>
      </c>
      <c r="P9553">
        <v>1.09E-2</v>
      </c>
      <c r="Q9553">
        <v>12336890.364</v>
      </c>
      <c r="R9553" t="s">
        <v>333</v>
      </c>
      <c r="T9553" t="s">
        <v>89</v>
      </c>
      <c r="V9553" t="s">
        <v>762</v>
      </c>
      <c r="Y9553" t="s">
        <v>277</v>
      </c>
    </row>
    <row r="9554" spans="1:25" x14ac:dyDescent="0.45">
      <c r="A9554" t="s">
        <v>274</v>
      </c>
      <c r="B9554" t="s">
        <v>761</v>
      </c>
      <c r="C9554">
        <v>55239</v>
      </c>
      <c r="D9554">
        <v>2</v>
      </c>
      <c r="F9554">
        <v>2013</v>
      </c>
      <c r="G9554">
        <v>5835</v>
      </c>
      <c r="H9554">
        <v>5763.84</v>
      </c>
      <c r="I9554">
        <v>847600.49</v>
      </c>
      <c r="K9554">
        <v>2.8250000000000002</v>
      </c>
      <c r="L9554">
        <v>1E-3</v>
      </c>
      <c r="M9554">
        <v>559643.34699999995</v>
      </c>
      <c r="N9554">
        <v>5.8999999999999997E-2</v>
      </c>
      <c r="O9554">
        <v>49.210999999999999</v>
      </c>
      <c r="P9554">
        <v>1.0999999999999999E-2</v>
      </c>
      <c r="Q9554">
        <v>9417044.9460000005</v>
      </c>
      <c r="R9554" t="s">
        <v>333</v>
      </c>
      <c r="T9554" t="s">
        <v>89</v>
      </c>
      <c r="V9554" t="s">
        <v>762</v>
      </c>
      <c r="Y9554" t="s">
        <v>277</v>
      </c>
    </row>
    <row r="9555" spans="1:25" x14ac:dyDescent="0.45">
      <c r="A9555" t="s">
        <v>274</v>
      </c>
      <c r="B9555" t="s">
        <v>761</v>
      </c>
      <c r="C9555">
        <v>55239</v>
      </c>
      <c r="D9555">
        <v>2</v>
      </c>
      <c r="F9555">
        <v>2014</v>
      </c>
      <c r="G9555">
        <v>7969</v>
      </c>
      <c r="H9555">
        <v>7946.87</v>
      </c>
      <c r="I9555">
        <v>1299010.52</v>
      </c>
      <c r="K9555">
        <v>4.181</v>
      </c>
      <c r="L9555">
        <v>1E-3</v>
      </c>
      <c r="M9555">
        <v>828168.27300000004</v>
      </c>
      <c r="N9555">
        <v>5.8999999999999997E-2</v>
      </c>
      <c r="O9555">
        <v>70.869</v>
      </c>
      <c r="P9555">
        <v>1.04E-2</v>
      </c>
      <c r="Q9555">
        <v>13935470.816</v>
      </c>
      <c r="R9555" t="s">
        <v>333</v>
      </c>
      <c r="T9555" t="s">
        <v>89</v>
      </c>
      <c r="V9555" t="s">
        <v>762</v>
      </c>
      <c r="Y9555" t="s">
        <v>277</v>
      </c>
    </row>
    <row r="9556" spans="1:25" x14ac:dyDescent="0.45">
      <c r="A9556" t="s">
        <v>274</v>
      </c>
      <c r="B9556" t="s">
        <v>761</v>
      </c>
      <c r="C9556">
        <v>55239</v>
      </c>
      <c r="D9556">
        <v>2</v>
      </c>
      <c r="F9556">
        <v>2015</v>
      </c>
      <c r="G9556">
        <v>7897</v>
      </c>
      <c r="H9556">
        <v>7877.35</v>
      </c>
      <c r="I9556">
        <v>1316849.1200000001</v>
      </c>
      <c r="K9556">
        <v>4.2910000000000004</v>
      </c>
      <c r="L9556">
        <v>1E-3</v>
      </c>
      <c r="M9556">
        <v>850057.43200000003</v>
      </c>
      <c r="N9556">
        <v>5.8999999999999997E-2</v>
      </c>
      <c r="O9556">
        <v>72.207999999999998</v>
      </c>
      <c r="P9556">
        <v>1.03E-2</v>
      </c>
      <c r="Q9556">
        <v>14303859.396</v>
      </c>
      <c r="R9556" t="s">
        <v>333</v>
      </c>
      <c r="T9556" t="s">
        <v>89</v>
      </c>
      <c r="V9556" t="s">
        <v>762</v>
      </c>
      <c r="Y9556" t="s">
        <v>297</v>
      </c>
    </row>
    <row r="9557" spans="1:25" x14ac:dyDescent="0.45">
      <c r="A9557" t="s">
        <v>274</v>
      </c>
      <c r="B9557" t="s">
        <v>761</v>
      </c>
      <c r="C9557">
        <v>55239</v>
      </c>
      <c r="D9557">
        <v>2</v>
      </c>
      <c r="F9557">
        <v>2016</v>
      </c>
      <c r="G9557">
        <v>7868</v>
      </c>
      <c r="H9557">
        <v>7850.74</v>
      </c>
      <c r="I9557">
        <v>1317477.74</v>
      </c>
      <c r="K9557">
        <v>4.2939999999999996</v>
      </c>
      <c r="L9557">
        <v>1E-3</v>
      </c>
      <c r="M9557">
        <v>850557.36199999996</v>
      </c>
      <c r="N9557">
        <v>5.8999999999999997E-2</v>
      </c>
      <c r="O9557">
        <v>72.483999999999995</v>
      </c>
      <c r="P9557">
        <v>1.03E-2</v>
      </c>
      <c r="Q9557">
        <v>14312178.193</v>
      </c>
      <c r="R9557" t="s">
        <v>333</v>
      </c>
      <c r="T9557" t="s">
        <v>89</v>
      </c>
      <c r="V9557" t="s">
        <v>762</v>
      </c>
      <c r="Y9557" t="s">
        <v>297</v>
      </c>
    </row>
    <row r="9558" spans="1:25" x14ac:dyDescent="0.45">
      <c r="A9558" t="s">
        <v>274</v>
      </c>
      <c r="B9558" t="s">
        <v>761</v>
      </c>
      <c r="C9558">
        <v>55239</v>
      </c>
      <c r="D9558">
        <v>2</v>
      </c>
      <c r="F9558">
        <v>2017</v>
      </c>
      <c r="G9558">
        <v>7618</v>
      </c>
      <c r="H9558">
        <v>7577</v>
      </c>
      <c r="I9558">
        <v>1230304.6599999999</v>
      </c>
      <c r="K9558">
        <v>4.0430000000000001</v>
      </c>
      <c r="L9558">
        <v>1E-3</v>
      </c>
      <c r="M9558">
        <v>800812.64599999995</v>
      </c>
      <c r="N9558">
        <v>5.8999999999999997E-2</v>
      </c>
      <c r="O9558">
        <v>69.402000000000001</v>
      </c>
      <c r="P9558">
        <v>1.0699999999999999E-2</v>
      </c>
      <c r="Q9558">
        <v>13475260.071</v>
      </c>
      <c r="R9558" t="s">
        <v>333</v>
      </c>
      <c r="T9558" t="s">
        <v>89</v>
      </c>
      <c r="V9558" t="s">
        <v>762</v>
      </c>
      <c r="Y9558" t="s">
        <v>299</v>
      </c>
    </row>
    <row r="9559" spans="1:25" x14ac:dyDescent="0.45">
      <c r="A9559" t="s">
        <v>274</v>
      </c>
      <c r="B9559" t="s">
        <v>761</v>
      </c>
      <c r="C9559">
        <v>55239</v>
      </c>
      <c r="D9559">
        <v>2</v>
      </c>
      <c r="F9559">
        <v>2018</v>
      </c>
      <c r="G9559">
        <v>5594</v>
      </c>
      <c r="H9559">
        <v>5549.79</v>
      </c>
      <c r="I9559">
        <v>874617.46</v>
      </c>
      <c r="K9559">
        <v>2.8210000000000002</v>
      </c>
      <c r="L9559">
        <v>1E-3</v>
      </c>
      <c r="M9559">
        <v>558803.87100000004</v>
      </c>
      <c r="N9559">
        <v>5.8999999999999997E-2</v>
      </c>
      <c r="O9559">
        <v>49.637</v>
      </c>
      <c r="P9559">
        <v>1.12E-2</v>
      </c>
      <c r="Q9559">
        <v>9402944.5859999992</v>
      </c>
      <c r="R9559" t="s">
        <v>333</v>
      </c>
      <c r="T9559" t="s">
        <v>89</v>
      </c>
      <c r="V9559" t="s">
        <v>762</v>
      </c>
      <c r="Y9559" t="s">
        <v>299</v>
      </c>
    </row>
    <row r="9560" spans="1:25" x14ac:dyDescent="0.45">
      <c r="A9560" t="s">
        <v>274</v>
      </c>
      <c r="B9560" t="s">
        <v>761</v>
      </c>
      <c r="C9560">
        <v>55239</v>
      </c>
      <c r="D9560">
        <v>2</v>
      </c>
      <c r="F9560">
        <v>2019</v>
      </c>
      <c r="G9560">
        <v>6667</v>
      </c>
      <c r="H9560">
        <v>6606.98</v>
      </c>
      <c r="I9560">
        <v>1101402.58</v>
      </c>
      <c r="K9560">
        <v>3.4769999999999999</v>
      </c>
      <c r="L9560">
        <v>1E-3</v>
      </c>
      <c r="M9560">
        <v>688839.16399999999</v>
      </c>
      <c r="N9560">
        <v>5.8999999999999997E-2</v>
      </c>
      <c r="O9560">
        <v>59.956000000000003</v>
      </c>
      <c r="P9560">
        <v>1.09E-2</v>
      </c>
      <c r="Q9560">
        <v>11590993.896</v>
      </c>
      <c r="R9560" t="s">
        <v>333</v>
      </c>
      <c r="T9560" t="s">
        <v>89</v>
      </c>
      <c r="V9560" t="s">
        <v>762</v>
      </c>
      <c r="Y9560" t="s">
        <v>299</v>
      </c>
    </row>
    <row r="9561" spans="1:25" x14ac:dyDescent="0.45">
      <c r="A9561" t="s">
        <v>274</v>
      </c>
      <c r="B9561" t="s">
        <v>761</v>
      </c>
      <c r="C9561">
        <v>55239</v>
      </c>
      <c r="D9561">
        <v>2</v>
      </c>
      <c r="F9561">
        <v>2020</v>
      </c>
      <c r="G9561">
        <v>3897</v>
      </c>
      <c r="H9561">
        <v>3838.77</v>
      </c>
      <c r="I9561">
        <v>603494.73</v>
      </c>
      <c r="K9561">
        <v>1.9370000000000001</v>
      </c>
      <c r="L9561">
        <v>1E-3</v>
      </c>
      <c r="M9561">
        <v>383660.94300000003</v>
      </c>
      <c r="N9561">
        <v>5.8999999999999997E-2</v>
      </c>
      <c r="O9561">
        <v>36.56</v>
      </c>
      <c r="P9561">
        <v>1.2800000000000001E-2</v>
      </c>
      <c r="Q9561">
        <v>6455826.7790000001</v>
      </c>
      <c r="R9561" t="s">
        <v>333</v>
      </c>
      <c r="T9561" t="s">
        <v>89</v>
      </c>
      <c r="V9561" t="s">
        <v>762</v>
      </c>
      <c r="Y9561" t="s">
        <v>147</v>
      </c>
    </row>
    <row r="9562" spans="1:25" x14ac:dyDescent="0.45">
      <c r="A9562" t="s">
        <v>274</v>
      </c>
      <c r="B9562" t="s">
        <v>761</v>
      </c>
      <c r="C9562">
        <v>55239</v>
      </c>
      <c r="D9562">
        <v>2</v>
      </c>
      <c r="F9562">
        <v>2021</v>
      </c>
      <c r="G9562">
        <v>3649</v>
      </c>
      <c r="H9562">
        <v>3593.44</v>
      </c>
      <c r="I9562">
        <v>558752.47</v>
      </c>
      <c r="K9562">
        <v>1.8</v>
      </c>
      <c r="L9562">
        <v>1E-3</v>
      </c>
      <c r="M9562">
        <v>356501.75300000003</v>
      </c>
      <c r="N9562">
        <v>5.8999999999999997E-2</v>
      </c>
      <c r="O9562">
        <v>33.406999999999996</v>
      </c>
      <c r="P9562">
        <v>1.2500000000000001E-2</v>
      </c>
      <c r="Q9562">
        <v>5998858.9179999996</v>
      </c>
      <c r="R9562" t="s">
        <v>333</v>
      </c>
      <c r="T9562" t="s">
        <v>89</v>
      </c>
      <c r="V9562" t="s">
        <v>762</v>
      </c>
      <c r="Y9562" t="s">
        <v>152</v>
      </c>
    </row>
    <row r="9563" spans="1:25" x14ac:dyDescent="0.45">
      <c r="A9563" t="s">
        <v>274</v>
      </c>
      <c r="B9563" t="s">
        <v>761</v>
      </c>
      <c r="C9563">
        <v>55239</v>
      </c>
      <c r="D9563">
        <v>2</v>
      </c>
      <c r="F9563">
        <v>2022</v>
      </c>
      <c r="G9563">
        <v>4379</v>
      </c>
      <c r="H9563">
        <v>4315.82</v>
      </c>
      <c r="I9563">
        <v>666169.78</v>
      </c>
      <c r="K9563">
        <v>2.153</v>
      </c>
      <c r="L9563">
        <v>1E-3</v>
      </c>
      <c r="M9563">
        <v>426483.41899999999</v>
      </c>
      <c r="N9563">
        <v>5.8999999999999997E-2</v>
      </c>
      <c r="O9563">
        <v>39.539000000000001</v>
      </c>
      <c r="P9563">
        <v>1.2200000000000001E-2</v>
      </c>
      <c r="Q9563">
        <v>7176420.3200000003</v>
      </c>
      <c r="R9563" t="s">
        <v>333</v>
      </c>
      <c r="T9563" t="s">
        <v>89</v>
      </c>
      <c r="V9563" t="s">
        <v>762</v>
      </c>
      <c r="Y9563" t="s">
        <v>152</v>
      </c>
    </row>
    <row r="9564" spans="1:25" x14ac:dyDescent="0.45">
      <c r="A9564" t="s">
        <v>274</v>
      </c>
      <c r="B9564" t="s">
        <v>761</v>
      </c>
      <c r="C9564">
        <v>55239</v>
      </c>
      <c r="D9564">
        <v>2</v>
      </c>
      <c r="F9564">
        <v>2023</v>
      </c>
      <c r="G9564">
        <v>4423</v>
      </c>
      <c r="H9564">
        <v>4407.8900000000003</v>
      </c>
      <c r="I9564">
        <v>868572.66</v>
      </c>
      <c r="K9564">
        <v>2.238</v>
      </c>
      <c r="L9564">
        <v>1E-3</v>
      </c>
      <c r="M9564">
        <v>443266</v>
      </c>
      <c r="N9564">
        <v>5.8999999999999997E-2</v>
      </c>
      <c r="O9564">
        <v>38.581000000000003</v>
      </c>
      <c r="P9564">
        <v>1.0800000000000001E-2</v>
      </c>
      <c r="Q9564">
        <v>7458818.0650000004</v>
      </c>
      <c r="R9564" t="s">
        <v>333</v>
      </c>
      <c r="T9564" t="s">
        <v>89</v>
      </c>
      <c r="V9564" t="s">
        <v>762</v>
      </c>
      <c r="Y9564" t="s">
        <v>152</v>
      </c>
    </row>
    <row r="9565" spans="1:25" x14ac:dyDescent="0.45">
      <c r="A9565" t="s">
        <v>274</v>
      </c>
      <c r="B9565" t="s">
        <v>761</v>
      </c>
      <c r="C9565">
        <v>55239</v>
      </c>
      <c r="D9565">
        <v>2</v>
      </c>
      <c r="F9565">
        <v>2024</v>
      </c>
      <c r="G9565">
        <v>2503</v>
      </c>
      <c r="H9565">
        <v>2469.86</v>
      </c>
      <c r="I9565">
        <v>572317.56999999995</v>
      </c>
      <c r="K9565">
        <v>1.2450000000000001</v>
      </c>
      <c r="L9565">
        <v>1E-3</v>
      </c>
      <c r="M9565">
        <v>242392.62</v>
      </c>
      <c r="N9565">
        <v>5.8099999999999999E-2</v>
      </c>
      <c r="O9565">
        <v>22.908000000000001</v>
      </c>
      <c r="P9565">
        <v>1.24E-2</v>
      </c>
      <c r="Q9565">
        <v>4151058.0750000002</v>
      </c>
      <c r="R9565" t="s">
        <v>333</v>
      </c>
      <c r="T9565" t="s">
        <v>89</v>
      </c>
      <c r="V9565" t="s">
        <v>762</v>
      </c>
      <c r="Y9565" t="s">
        <v>152</v>
      </c>
    </row>
    <row r="9566" spans="1:25" x14ac:dyDescent="0.45">
      <c r="A9566" t="s">
        <v>274</v>
      </c>
      <c r="B9566" t="s">
        <v>761</v>
      </c>
      <c r="C9566">
        <v>55239</v>
      </c>
      <c r="D9566">
        <v>3</v>
      </c>
      <c r="F9566">
        <v>2009</v>
      </c>
      <c r="G9566">
        <v>5922</v>
      </c>
      <c r="H9566">
        <v>5795.62</v>
      </c>
      <c r="I9566">
        <v>843598.9</v>
      </c>
      <c r="K9566">
        <v>2.8149999999999999</v>
      </c>
      <c r="L9566">
        <v>1E-3</v>
      </c>
      <c r="M9566">
        <v>557639.00199999998</v>
      </c>
      <c r="N9566">
        <v>5.8999999999999997E-2</v>
      </c>
      <c r="O9566">
        <v>54.82</v>
      </c>
      <c r="P9566">
        <v>1.4800000000000001E-2</v>
      </c>
      <c r="Q9566">
        <v>9383342.0130000003</v>
      </c>
      <c r="R9566" t="s">
        <v>333</v>
      </c>
      <c r="T9566" t="s">
        <v>89</v>
      </c>
      <c r="V9566" t="s">
        <v>762</v>
      </c>
      <c r="Y9566" t="s">
        <v>107</v>
      </c>
    </row>
    <row r="9567" spans="1:25" x14ac:dyDescent="0.45">
      <c r="A9567" t="s">
        <v>274</v>
      </c>
      <c r="B9567" t="s">
        <v>761</v>
      </c>
      <c r="C9567">
        <v>55239</v>
      </c>
      <c r="D9567">
        <v>3</v>
      </c>
      <c r="F9567">
        <v>2010</v>
      </c>
      <c r="G9567">
        <v>6473</v>
      </c>
      <c r="H9567">
        <v>6419.63</v>
      </c>
      <c r="I9567">
        <v>963651.92</v>
      </c>
      <c r="K9567">
        <v>3.1659999999999999</v>
      </c>
      <c r="L9567">
        <v>1E-3</v>
      </c>
      <c r="M9567">
        <v>627111.68700000003</v>
      </c>
      <c r="N9567">
        <v>5.8999999999999997E-2</v>
      </c>
      <c r="O9567">
        <v>54.607999999999997</v>
      </c>
      <c r="P9567">
        <v>1.11E-2</v>
      </c>
      <c r="Q9567">
        <v>10552313.357000001</v>
      </c>
      <c r="R9567" t="s">
        <v>333</v>
      </c>
      <c r="T9567" t="s">
        <v>89</v>
      </c>
      <c r="V9567" t="s">
        <v>762</v>
      </c>
      <c r="Y9567" t="s">
        <v>107</v>
      </c>
    </row>
    <row r="9568" spans="1:25" x14ac:dyDescent="0.45">
      <c r="A9568" t="s">
        <v>274</v>
      </c>
      <c r="B9568" t="s">
        <v>761</v>
      </c>
      <c r="C9568">
        <v>55239</v>
      </c>
      <c r="D9568">
        <v>3</v>
      </c>
      <c r="F9568">
        <v>2011</v>
      </c>
      <c r="G9568">
        <v>7622</v>
      </c>
      <c r="H9568">
        <v>7565.43</v>
      </c>
      <c r="I9568">
        <v>1159290.19</v>
      </c>
      <c r="K9568">
        <v>3.8109999999999999</v>
      </c>
      <c r="L9568">
        <v>1E-3</v>
      </c>
      <c r="M9568">
        <v>754824.24199999997</v>
      </c>
      <c r="N9568">
        <v>5.8999999999999997E-2</v>
      </c>
      <c r="O9568">
        <v>68.069999999999993</v>
      </c>
      <c r="P9568">
        <v>1.1299999999999999E-2</v>
      </c>
      <c r="Q9568">
        <v>12701346.618000001</v>
      </c>
      <c r="R9568" t="s">
        <v>333</v>
      </c>
      <c r="T9568" t="s">
        <v>89</v>
      </c>
      <c r="V9568" t="s">
        <v>762</v>
      </c>
      <c r="Y9568" t="s">
        <v>107</v>
      </c>
    </row>
    <row r="9569" spans="1:25" x14ac:dyDescent="0.45">
      <c r="A9569" t="s">
        <v>274</v>
      </c>
      <c r="B9569" t="s">
        <v>761</v>
      </c>
      <c r="C9569">
        <v>55239</v>
      </c>
      <c r="D9569">
        <v>3</v>
      </c>
      <c r="F9569">
        <v>2012</v>
      </c>
      <c r="G9569">
        <v>6071</v>
      </c>
      <c r="H9569">
        <v>6041.12</v>
      </c>
      <c r="I9569">
        <v>979658.63</v>
      </c>
      <c r="K9569">
        <v>3.19</v>
      </c>
      <c r="L9569">
        <v>1E-3</v>
      </c>
      <c r="M9569">
        <v>631991.31999999995</v>
      </c>
      <c r="N9569">
        <v>5.8999999999999997E-2</v>
      </c>
      <c r="O9569">
        <v>55.316000000000003</v>
      </c>
      <c r="P9569">
        <v>1.06E-2</v>
      </c>
      <c r="Q9569">
        <v>10634447.054</v>
      </c>
      <c r="R9569" t="s">
        <v>333</v>
      </c>
      <c r="T9569" t="s">
        <v>89</v>
      </c>
      <c r="V9569" t="s">
        <v>762</v>
      </c>
      <c r="Y9569" t="s">
        <v>277</v>
      </c>
    </row>
    <row r="9570" spans="1:25" x14ac:dyDescent="0.45">
      <c r="A9570" t="s">
        <v>274</v>
      </c>
      <c r="B9570" t="s">
        <v>761</v>
      </c>
      <c r="C9570">
        <v>55239</v>
      </c>
      <c r="D9570">
        <v>3</v>
      </c>
      <c r="F9570">
        <v>2013</v>
      </c>
      <c r="G9570">
        <v>5432</v>
      </c>
      <c r="H9570">
        <v>5368.55</v>
      </c>
      <c r="I9570">
        <v>792206.35</v>
      </c>
      <c r="K9570">
        <v>2.6230000000000002</v>
      </c>
      <c r="L9570">
        <v>1E-3</v>
      </c>
      <c r="M9570">
        <v>519490.51799999998</v>
      </c>
      <c r="N9570">
        <v>5.8999999999999997E-2</v>
      </c>
      <c r="O9570">
        <v>44.771000000000001</v>
      </c>
      <c r="P9570">
        <v>1.0999999999999999E-2</v>
      </c>
      <c r="Q9570">
        <v>8741435.5759999994</v>
      </c>
      <c r="R9570" t="s">
        <v>333</v>
      </c>
      <c r="T9570" t="s">
        <v>89</v>
      </c>
      <c r="V9570" t="s">
        <v>762</v>
      </c>
      <c r="Y9570" t="s">
        <v>277</v>
      </c>
    </row>
    <row r="9571" spans="1:25" x14ac:dyDescent="0.45">
      <c r="A9571" t="s">
        <v>274</v>
      </c>
      <c r="B9571" t="s">
        <v>761</v>
      </c>
      <c r="C9571">
        <v>55239</v>
      </c>
      <c r="D9571">
        <v>3</v>
      </c>
      <c r="F9571">
        <v>2014</v>
      </c>
      <c r="G9571">
        <v>7184</v>
      </c>
      <c r="H9571">
        <v>7143.16</v>
      </c>
      <c r="I9571">
        <v>1148859.3</v>
      </c>
      <c r="K9571">
        <v>3.7429999999999999</v>
      </c>
      <c r="L9571">
        <v>1E-3</v>
      </c>
      <c r="M9571">
        <v>741504.23499999999</v>
      </c>
      <c r="N9571">
        <v>5.8999999999999997E-2</v>
      </c>
      <c r="O9571">
        <v>63.323999999999998</v>
      </c>
      <c r="P9571">
        <v>1.06E-2</v>
      </c>
      <c r="Q9571">
        <v>12477194.011</v>
      </c>
      <c r="R9571" t="s">
        <v>333</v>
      </c>
      <c r="T9571" t="s">
        <v>89</v>
      </c>
      <c r="V9571" t="s">
        <v>762</v>
      </c>
      <c r="Y9571" t="s">
        <v>277</v>
      </c>
    </row>
    <row r="9572" spans="1:25" x14ac:dyDescent="0.45">
      <c r="A9572" t="s">
        <v>274</v>
      </c>
      <c r="B9572" t="s">
        <v>761</v>
      </c>
      <c r="C9572">
        <v>55239</v>
      </c>
      <c r="D9572">
        <v>3</v>
      </c>
      <c r="F9572">
        <v>2015</v>
      </c>
      <c r="G9572">
        <v>8053</v>
      </c>
      <c r="H9572">
        <v>8032.82</v>
      </c>
      <c r="I9572">
        <v>1321221.77</v>
      </c>
      <c r="K9572">
        <v>4.327</v>
      </c>
      <c r="L9572">
        <v>1E-3</v>
      </c>
      <c r="M9572">
        <v>857050.321</v>
      </c>
      <c r="N9572">
        <v>5.8999999999999997E-2</v>
      </c>
      <c r="O9572">
        <v>71.471000000000004</v>
      </c>
      <c r="P9572">
        <v>0.01</v>
      </c>
      <c r="Q9572">
        <v>14421487.014</v>
      </c>
      <c r="R9572" t="s">
        <v>333</v>
      </c>
      <c r="T9572" t="s">
        <v>89</v>
      </c>
      <c r="V9572" t="s">
        <v>762</v>
      </c>
      <c r="Y9572" t="s">
        <v>297</v>
      </c>
    </row>
    <row r="9573" spans="1:25" x14ac:dyDescent="0.45">
      <c r="A9573" t="s">
        <v>274</v>
      </c>
      <c r="B9573" t="s">
        <v>761</v>
      </c>
      <c r="C9573">
        <v>55239</v>
      </c>
      <c r="D9573">
        <v>3</v>
      </c>
      <c r="F9573">
        <v>2016</v>
      </c>
      <c r="G9573">
        <v>7837</v>
      </c>
      <c r="H9573">
        <v>7820.62</v>
      </c>
      <c r="I9573">
        <v>1293626.19</v>
      </c>
      <c r="K9573">
        <v>4.2370000000000001</v>
      </c>
      <c r="L9573">
        <v>1E-3</v>
      </c>
      <c r="M9573">
        <v>839284.19200000004</v>
      </c>
      <c r="N9573">
        <v>5.8999999999999997E-2</v>
      </c>
      <c r="O9573">
        <v>71.316999999999993</v>
      </c>
      <c r="P9573">
        <v>1.03E-2</v>
      </c>
      <c r="Q9573">
        <v>14122496.1</v>
      </c>
      <c r="R9573" t="s">
        <v>333</v>
      </c>
      <c r="T9573" t="s">
        <v>89</v>
      </c>
      <c r="V9573" t="s">
        <v>762</v>
      </c>
      <c r="Y9573" t="s">
        <v>297</v>
      </c>
    </row>
    <row r="9574" spans="1:25" x14ac:dyDescent="0.45">
      <c r="A9574" t="s">
        <v>274</v>
      </c>
      <c r="B9574" t="s">
        <v>761</v>
      </c>
      <c r="C9574">
        <v>55239</v>
      </c>
      <c r="D9574">
        <v>3</v>
      </c>
      <c r="F9574">
        <v>2017</v>
      </c>
      <c r="G9574">
        <v>6864</v>
      </c>
      <c r="H9574">
        <v>6848.16</v>
      </c>
      <c r="I9574">
        <v>1145252.96</v>
      </c>
      <c r="K9574">
        <v>3.637</v>
      </c>
      <c r="L9574">
        <v>1E-3</v>
      </c>
      <c r="M9574">
        <v>720446.696</v>
      </c>
      <c r="N9574">
        <v>5.8999999999999997E-2</v>
      </c>
      <c r="O9574">
        <v>61.500999999999998</v>
      </c>
      <c r="P9574">
        <v>1.04E-2</v>
      </c>
      <c r="Q9574">
        <v>12122940.446</v>
      </c>
      <c r="R9574" t="s">
        <v>333</v>
      </c>
      <c r="T9574" t="s">
        <v>89</v>
      </c>
      <c r="V9574" t="s">
        <v>762</v>
      </c>
      <c r="Y9574" t="s">
        <v>299</v>
      </c>
    </row>
    <row r="9575" spans="1:25" x14ac:dyDescent="0.45">
      <c r="A9575" t="s">
        <v>274</v>
      </c>
      <c r="B9575" t="s">
        <v>761</v>
      </c>
      <c r="C9575">
        <v>55239</v>
      </c>
      <c r="D9575">
        <v>3</v>
      </c>
      <c r="F9575">
        <v>2018</v>
      </c>
      <c r="G9575">
        <v>6290</v>
      </c>
      <c r="H9575">
        <v>6247.74</v>
      </c>
      <c r="I9575">
        <v>994181.35</v>
      </c>
      <c r="K9575">
        <v>3.1619999999999999</v>
      </c>
      <c r="L9575">
        <v>1E-3</v>
      </c>
      <c r="M9575">
        <v>626391.09499999997</v>
      </c>
      <c r="N9575">
        <v>5.8999999999999997E-2</v>
      </c>
      <c r="O9575">
        <v>54.747999999999998</v>
      </c>
      <c r="P9575">
        <v>1.09E-2</v>
      </c>
      <c r="Q9575">
        <v>10540217.780999999</v>
      </c>
      <c r="R9575" t="s">
        <v>333</v>
      </c>
      <c r="T9575" t="s">
        <v>89</v>
      </c>
      <c r="V9575" t="s">
        <v>762</v>
      </c>
      <c r="Y9575" t="s">
        <v>299</v>
      </c>
    </row>
    <row r="9576" spans="1:25" x14ac:dyDescent="0.45">
      <c r="A9576" t="s">
        <v>274</v>
      </c>
      <c r="B9576" t="s">
        <v>761</v>
      </c>
      <c r="C9576">
        <v>55239</v>
      </c>
      <c r="D9576">
        <v>3</v>
      </c>
      <c r="F9576">
        <v>2019</v>
      </c>
      <c r="G9576">
        <v>7159</v>
      </c>
      <c r="H9576">
        <v>7124.31</v>
      </c>
      <c r="I9576">
        <v>1168690.49</v>
      </c>
      <c r="K9576">
        <v>3.694</v>
      </c>
      <c r="L9576">
        <v>1E-3</v>
      </c>
      <c r="M9576">
        <v>731783.69700000004</v>
      </c>
      <c r="N9576">
        <v>5.8999999999999997E-2</v>
      </c>
      <c r="O9576">
        <v>63.926000000000002</v>
      </c>
      <c r="P9576">
        <v>1.0800000000000001E-2</v>
      </c>
      <c r="Q9576">
        <v>12313730.272</v>
      </c>
      <c r="R9576" t="s">
        <v>333</v>
      </c>
      <c r="T9576" t="s">
        <v>89</v>
      </c>
      <c r="V9576" t="s">
        <v>762</v>
      </c>
      <c r="Y9576" t="s">
        <v>299</v>
      </c>
    </row>
    <row r="9577" spans="1:25" x14ac:dyDescent="0.45">
      <c r="A9577" t="s">
        <v>274</v>
      </c>
      <c r="B9577" t="s">
        <v>761</v>
      </c>
      <c r="C9577">
        <v>55239</v>
      </c>
      <c r="D9577">
        <v>3</v>
      </c>
      <c r="F9577">
        <v>2020</v>
      </c>
      <c r="G9577">
        <v>4065</v>
      </c>
      <c r="H9577">
        <v>4011.52</v>
      </c>
      <c r="I9577">
        <v>626412.23</v>
      </c>
      <c r="K9577">
        <v>2.012</v>
      </c>
      <c r="L9577">
        <v>1E-3</v>
      </c>
      <c r="M9577">
        <v>398568.11599999998</v>
      </c>
      <c r="N9577">
        <v>5.8999999999999997E-2</v>
      </c>
      <c r="O9577">
        <v>37.770000000000003</v>
      </c>
      <c r="P9577">
        <v>1.2500000000000001E-2</v>
      </c>
      <c r="Q9577">
        <v>6706668.9029999999</v>
      </c>
      <c r="R9577" t="s">
        <v>333</v>
      </c>
      <c r="T9577" t="s">
        <v>89</v>
      </c>
      <c r="V9577" t="s">
        <v>762</v>
      </c>
      <c r="Y9577" t="s">
        <v>147</v>
      </c>
    </row>
    <row r="9578" spans="1:25" x14ac:dyDescent="0.45">
      <c r="A9578" t="s">
        <v>274</v>
      </c>
      <c r="B9578" t="s">
        <v>761</v>
      </c>
      <c r="C9578">
        <v>55239</v>
      </c>
      <c r="D9578">
        <v>3</v>
      </c>
      <c r="F9578">
        <v>2021</v>
      </c>
      <c r="G9578">
        <v>3377</v>
      </c>
      <c r="H9578">
        <v>3340.74</v>
      </c>
      <c r="I9578">
        <v>512447.75</v>
      </c>
      <c r="K9578">
        <v>1.6559999999999999</v>
      </c>
      <c r="L9578">
        <v>1E-3</v>
      </c>
      <c r="M9578">
        <v>328028.84999999998</v>
      </c>
      <c r="N9578">
        <v>5.8999999999999997E-2</v>
      </c>
      <c r="O9578">
        <v>30.321999999999999</v>
      </c>
      <c r="P9578">
        <v>1.2200000000000001E-2</v>
      </c>
      <c r="Q9578">
        <v>5519719.3810000001</v>
      </c>
      <c r="R9578" t="s">
        <v>333</v>
      </c>
      <c r="T9578" t="s">
        <v>89</v>
      </c>
      <c r="V9578" t="s">
        <v>762</v>
      </c>
      <c r="Y9578" t="s">
        <v>152</v>
      </c>
    </row>
    <row r="9579" spans="1:25" x14ac:dyDescent="0.45">
      <c r="A9579" t="s">
        <v>274</v>
      </c>
      <c r="B9579" t="s">
        <v>761</v>
      </c>
      <c r="C9579">
        <v>55239</v>
      </c>
      <c r="D9579">
        <v>3</v>
      </c>
      <c r="F9579">
        <v>2022</v>
      </c>
      <c r="G9579">
        <v>4878</v>
      </c>
      <c r="H9579">
        <v>4833.95</v>
      </c>
      <c r="I9579">
        <v>751491.98</v>
      </c>
      <c r="K9579">
        <v>2.4140000000000001</v>
      </c>
      <c r="L9579">
        <v>1E-3</v>
      </c>
      <c r="M9579">
        <v>478272.712</v>
      </c>
      <c r="N9579">
        <v>5.8999999999999997E-2</v>
      </c>
      <c r="O9579">
        <v>42.917000000000002</v>
      </c>
      <c r="P9579">
        <v>1.15E-2</v>
      </c>
      <c r="Q9579">
        <v>8047870.2549999999</v>
      </c>
      <c r="R9579" t="s">
        <v>333</v>
      </c>
      <c r="T9579" t="s">
        <v>89</v>
      </c>
      <c r="V9579" t="s">
        <v>762</v>
      </c>
      <c r="Y9579" t="s">
        <v>152</v>
      </c>
    </row>
    <row r="9580" spans="1:25" x14ac:dyDescent="0.45">
      <c r="A9580" t="s">
        <v>274</v>
      </c>
      <c r="B9580" t="s">
        <v>761</v>
      </c>
      <c r="C9580">
        <v>55239</v>
      </c>
      <c r="D9580">
        <v>3</v>
      </c>
      <c r="F9580">
        <v>2023</v>
      </c>
      <c r="G9580">
        <v>4664</v>
      </c>
      <c r="H9580">
        <v>4634.91</v>
      </c>
      <c r="I9580">
        <v>910315.61</v>
      </c>
      <c r="K9580">
        <v>2.3559999999999999</v>
      </c>
      <c r="L9580">
        <v>1E-3</v>
      </c>
      <c r="M9580">
        <v>466784.10800000001</v>
      </c>
      <c r="N9580">
        <v>5.8999999999999997E-2</v>
      </c>
      <c r="O9580">
        <v>40.593000000000004</v>
      </c>
      <c r="P9580">
        <v>1.0800000000000001E-2</v>
      </c>
      <c r="Q9580">
        <v>7854489.1449999996</v>
      </c>
      <c r="R9580" t="s">
        <v>333</v>
      </c>
      <c r="T9580" t="s">
        <v>89</v>
      </c>
      <c r="V9580" t="s">
        <v>762</v>
      </c>
      <c r="Y9580" t="s">
        <v>152</v>
      </c>
    </row>
    <row r="9581" spans="1:25" x14ac:dyDescent="0.45">
      <c r="A9581" t="s">
        <v>274</v>
      </c>
      <c r="B9581" t="s">
        <v>761</v>
      </c>
      <c r="C9581">
        <v>55239</v>
      </c>
      <c r="D9581">
        <v>3</v>
      </c>
      <c r="F9581">
        <v>2024</v>
      </c>
      <c r="G9581">
        <v>1953</v>
      </c>
      <c r="H9581">
        <v>1908.25</v>
      </c>
      <c r="I9581">
        <v>445963.42</v>
      </c>
      <c r="K9581">
        <v>0.95599999999999996</v>
      </c>
      <c r="L9581">
        <v>1E-3</v>
      </c>
      <c r="M9581">
        <v>186150.402</v>
      </c>
      <c r="N9581">
        <v>5.8099999999999999E-2</v>
      </c>
      <c r="O9581">
        <v>17.274999999999999</v>
      </c>
      <c r="P9581">
        <v>1.1900000000000001E-2</v>
      </c>
      <c r="Q9581">
        <v>3188168.3829999999</v>
      </c>
      <c r="R9581" t="s">
        <v>333</v>
      </c>
      <c r="T9581" t="s">
        <v>89</v>
      </c>
      <c r="V9581" t="s">
        <v>762</v>
      </c>
      <c r="Y9581" t="s">
        <v>152</v>
      </c>
    </row>
    <row r="9582" spans="1:25" x14ac:dyDescent="0.45">
      <c r="A9582" t="s">
        <v>335</v>
      </c>
      <c r="B9582" t="s">
        <v>763</v>
      </c>
      <c r="C9582">
        <v>55243</v>
      </c>
      <c r="D9582" t="s">
        <v>385</v>
      </c>
      <c r="F9582">
        <v>2009</v>
      </c>
      <c r="G9582">
        <v>3</v>
      </c>
      <c r="H9582">
        <v>3</v>
      </c>
      <c r="I9582">
        <v>42</v>
      </c>
      <c r="O9582">
        <v>0.185</v>
      </c>
      <c r="P9582">
        <v>0.51700000000000002</v>
      </c>
      <c r="Q9582">
        <v>717</v>
      </c>
      <c r="R9582" t="s">
        <v>923</v>
      </c>
      <c r="T9582" t="s">
        <v>28</v>
      </c>
      <c r="Y9582" t="s">
        <v>29</v>
      </c>
    </row>
    <row r="9583" spans="1:25" x14ac:dyDescent="0.45">
      <c r="A9583" t="s">
        <v>335</v>
      </c>
      <c r="B9583" t="s">
        <v>763</v>
      </c>
      <c r="C9583">
        <v>55243</v>
      </c>
      <c r="D9583" t="s">
        <v>385</v>
      </c>
      <c r="F9583">
        <v>2010</v>
      </c>
      <c r="G9583">
        <v>2</v>
      </c>
      <c r="H9583">
        <v>2</v>
      </c>
      <c r="I9583">
        <v>30</v>
      </c>
      <c r="O9583">
        <v>0.124</v>
      </c>
      <c r="P9583">
        <v>0.51700000000000002</v>
      </c>
      <c r="Q9583">
        <v>478</v>
      </c>
      <c r="R9583" t="s">
        <v>923</v>
      </c>
      <c r="T9583" t="s">
        <v>28</v>
      </c>
      <c r="Y9583" t="s">
        <v>29</v>
      </c>
    </row>
    <row r="9584" spans="1:25" x14ac:dyDescent="0.45">
      <c r="A9584" t="s">
        <v>335</v>
      </c>
      <c r="B9584" t="s">
        <v>763</v>
      </c>
      <c r="C9584">
        <v>55243</v>
      </c>
      <c r="D9584" t="s">
        <v>385</v>
      </c>
      <c r="F9584">
        <v>2011</v>
      </c>
      <c r="G9584">
        <v>6</v>
      </c>
      <c r="H9584">
        <v>6</v>
      </c>
      <c r="I9584">
        <v>90</v>
      </c>
      <c r="O9584">
        <v>0.86</v>
      </c>
      <c r="P9584">
        <v>1.2</v>
      </c>
      <c r="Q9584">
        <v>1434</v>
      </c>
      <c r="R9584" t="s">
        <v>923</v>
      </c>
      <c r="T9584" t="s">
        <v>28</v>
      </c>
      <c r="Y9584" t="s">
        <v>29</v>
      </c>
    </row>
    <row r="9585" spans="1:25" x14ac:dyDescent="0.45">
      <c r="A9585" t="s">
        <v>335</v>
      </c>
      <c r="B9585" t="s">
        <v>763</v>
      </c>
      <c r="C9585">
        <v>55243</v>
      </c>
      <c r="D9585" t="s">
        <v>385</v>
      </c>
      <c r="F9585">
        <v>2012</v>
      </c>
      <c r="G9585">
        <v>6</v>
      </c>
      <c r="H9585">
        <v>5.25</v>
      </c>
      <c r="I9585">
        <v>78.75</v>
      </c>
      <c r="O9585">
        <v>0.753</v>
      </c>
      <c r="P9585">
        <v>1.2001999999999999</v>
      </c>
      <c r="Q9585">
        <v>1254.8</v>
      </c>
      <c r="R9585" t="s">
        <v>923</v>
      </c>
      <c r="T9585" t="s">
        <v>28</v>
      </c>
      <c r="Y9585" t="s">
        <v>29</v>
      </c>
    </row>
    <row r="9586" spans="1:25" x14ac:dyDescent="0.45">
      <c r="A9586" t="s">
        <v>335</v>
      </c>
      <c r="B9586" t="s">
        <v>763</v>
      </c>
      <c r="C9586">
        <v>55243</v>
      </c>
      <c r="D9586" t="s">
        <v>385</v>
      </c>
      <c r="F9586">
        <v>2013</v>
      </c>
      <c r="G9586">
        <v>6</v>
      </c>
      <c r="H9586">
        <v>3.5</v>
      </c>
      <c r="I9586">
        <v>52.5</v>
      </c>
      <c r="O9586">
        <v>0.502</v>
      </c>
      <c r="P9586">
        <v>1.2002999999999999</v>
      </c>
      <c r="Q9586">
        <v>836.6</v>
      </c>
      <c r="R9586" t="s">
        <v>923</v>
      </c>
      <c r="T9586" t="s">
        <v>28</v>
      </c>
      <c r="Y9586" t="s">
        <v>29</v>
      </c>
    </row>
    <row r="9587" spans="1:25" x14ac:dyDescent="0.45">
      <c r="A9587" t="s">
        <v>335</v>
      </c>
      <c r="B9587" t="s">
        <v>763</v>
      </c>
      <c r="C9587">
        <v>55243</v>
      </c>
      <c r="D9587" t="s">
        <v>385</v>
      </c>
      <c r="F9587">
        <v>2014</v>
      </c>
      <c r="G9587">
        <v>3</v>
      </c>
      <c r="H9587">
        <v>1.5</v>
      </c>
      <c r="I9587">
        <v>22.5</v>
      </c>
      <c r="O9587">
        <v>8.7999999999999995E-2</v>
      </c>
      <c r="P9587">
        <v>0.49</v>
      </c>
      <c r="Q9587">
        <v>358.6</v>
      </c>
      <c r="R9587" t="s">
        <v>923</v>
      </c>
      <c r="T9587" t="s">
        <v>28</v>
      </c>
      <c r="Y9587" t="s">
        <v>29</v>
      </c>
    </row>
    <row r="9588" spans="1:25" x14ac:dyDescent="0.45">
      <c r="A9588" t="s">
        <v>335</v>
      </c>
      <c r="B9588" t="s">
        <v>763</v>
      </c>
      <c r="C9588">
        <v>55243</v>
      </c>
      <c r="D9588" t="s">
        <v>385</v>
      </c>
      <c r="F9588">
        <v>2015</v>
      </c>
      <c r="G9588">
        <v>0</v>
      </c>
      <c r="H9588">
        <v>0</v>
      </c>
      <c r="R9588" t="s">
        <v>923</v>
      </c>
      <c r="T9588" t="s">
        <v>28</v>
      </c>
      <c r="Y9588" t="s">
        <v>30</v>
      </c>
    </row>
    <row r="9589" spans="1:25" x14ac:dyDescent="0.45">
      <c r="A9589" t="s">
        <v>335</v>
      </c>
      <c r="B9589" t="s">
        <v>763</v>
      </c>
      <c r="C9589">
        <v>55243</v>
      </c>
      <c r="D9589" t="s">
        <v>385</v>
      </c>
      <c r="F9589">
        <v>2016</v>
      </c>
      <c r="G9589">
        <v>0</v>
      </c>
      <c r="H9589">
        <v>0</v>
      </c>
      <c r="R9589" t="s">
        <v>923</v>
      </c>
      <c r="T9589" t="s">
        <v>28</v>
      </c>
      <c r="Y9589" t="s">
        <v>30</v>
      </c>
    </row>
    <row r="9590" spans="1:25" x14ac:dyDescent="0.45">
      <c r="A9590" t="s">
        <v>335</v>
      </c>
      <c r="B9590" t="s">
        <v>763</v>
      </c>
      <c r="C9590">
        <v>55243</v>
      </c>
      <c r="D9590" t="s">
        <v>385</v>
      </c>
      <c r="F9590">
        <v>2017</v>
      </c>
      <c r="G9590">
        <v>0</v>
      </c>
      <c r="H9590">
        <v>0</v>
      </c>
      <c r="R9590" t="s">
        <v>923</v>
      </c>
      <c r="T9590" t="s">
        <v>28</v>
      </c>
      <c r="Y9590" t="s">
        <v>30</v>
      </c>
    </row>
    <row r="9591" spans="1:25" x14ac:dyDescent="0.45">
      <c r="A9591" t="s">
        <v>335</v>
      </c>
      <c r="B9591" t="s">
        <v>763</v>
      </c>
      <c r="C9591">
        <v>55243</v>
      </c>
      <c r="D9591" t="s">
        <v>385</v>
      </c>
      <c r="F9591">
        <v>2018</v>
      </c>
      <c r="G9591">
        <v>0</v>
      </c>
      <c r="H9591">
        <v>0</v>
      </c>
      <c r="R9591" t="s">
        <v>923</v>
      </c>
      <c r="T9591" t="s">
        <v>28</v>
      </c>
      <c r="Y9591" t="s">
        <v>30</v>
      </c>
    </row>
    <row r="9592" spans="1:25" x14ac:dyDescent="0.45">
      <c r="A9592" t="s">
        <v>335</v>
      </c>
      <c r="B9592" t="s">
        <v>763</v>
      </c>
      <c r="C9592">
        <v>55243</v>
      </c>
      <c r="D9592" t="s">
        <v>385</v>
      </c>
      <c r="F9592">
        <v>2019</v>
      </c>
      <c r="G9592">
        <v>0</v>
      </c>
      <c r="H9592">
        <v>0</v>
      </c>
      <c r="R9592" t="s">
        <v>923</v>
      </c>
      <c r="T9592" t="s">
        <v>28</v>
      </c>
      <c r="Y9592" t="s">
        <v>30</v>
      </c>
    </row>
    <row r="9593" spans="1:25" x14ac:dyDescent="0.45">
      <c r="A9593" t="s">
        <v>335</v>
      </c>
      <c r="B9593" t="s">
        <v>763</v>
      </c>
      <c r="C9593">
        <v>55243</v>
      </c>
      <c r="D9593" t="s">
        <v>385</v>
      </c>
      <c r="F9593">
        <v>2020</v>
      </c>
      <c r="G9593">
        <v>0</v>
      </c>
      <c r="H9593">
        <v>0</v>
      </c>
      <c r="R9593" t="s">
        <v>923</v>
      </c>
      <c r="T9593" t="s">
        <v>28</v>
      </c>
      <c r="Y9593" t="s">
        <v>30</v>
      </c>
    </row>
    <row r="9594" spans="1:25" x14ac:dyDescent="0.45">
      <c r="A9594" t="s">
        <v>335</v>
      </c>
      <c r="B9594" t="s">
        <v>763</v>
      </c>
      <c r="C9594">
        <v>55243</v>
      </c>
      <c r="D9594" t="s">
        <v>393</v>
      </c>
      <c r="F9594">
        <v>2009</v>
      </c>
      <c r="G9594">
        <v>3</v>
      </c>
      <c r="H9594">
        <v>3</v>
      </c>
      <c r="I9594">
        <v>42</v>
      </c>
      <c r="O9594">
        <v>0.185</v>
      </c>
      <c r="P9594">
        <v>0.51700000000000002</v>
      </c>
      <c r="Q9594">
        <v>717</v>
      </c>
      <c r="R9594" t="s">
        <v>923</v>
      </c>
      <c r="T9594" t="s">
        <v>28</v>
      </c>
      <c r="Y9594" t="s">
        <v>29</v>
      </c>
    </row>
    <row r="9595" spans="1:25" x14ac:dyDescent="0.45">
      <c r="A9595" t="s">
        <v>335</v>
      </c>
      <c r="B9595" t="s">
        <v>763</v>
      </c>
      <c r="C9595">
        <v>55243</v>
      </c>
      <c r="D9595" t="s">
        <v>393</v>
      </c>
      <c r="F9595">
        <v>2010</v>
      </c>
      <c r="G9595">
        <v>2</v>
      </c>
      <c r="H9595">
        <v>2</v>
      </c>
      <c r="I9595">
        <v>30</v>
      </c>
      <c r="O9595">
        <v>0.124</v>
      </c>
      <c r="P9595">
        <v>0.51700000000000002</v>
      </c>
      <c r="Q9595">
        <v>478</v>
      </c>
      <c r="R9595" t="s">
        <v>923</v>
      </c>
      <c r="T9595" t="s">
        <v>28</v>
      </c>
      <c r="Y9595" t="s">
        <v>29</v>
      </c>
    </row>
    <row r="9596" spans="1:25" x14ac:dyDescent="0.45">
      <c r="A9596" t="s">
        <v>335</v>
      </c>
      <c r="B9596" t="s">
        <v>763</v>
      </c>
      <c r="C9596">
        <v>55243</v>
      </c>
      <c r="D9596" t="s">
        <v>393</v>
      </c>
      <c r="F9596">
        <v>2011</v>
      </c>
      <c r="G9596">
        <v>8</v>
      </c>
      <c r="H9596">
        <v>8</v>
      </c>
      <c r="I9596">
        <v>120</v>
      </c>
      <c r="O9596">
        <v>1.147</v>
      </c>
      <c r="P9596">
        <v>1.2</v>
      </c>
      <c r="Q9596">
        <v>1912</v>
      </c>
      <c r="R9596" t="s">
        <v>923</v>
      </c>
      <c r="T9596" t="s">
        <v>28</v>
      </c>
      <c r="Y9596" t="s">
        <v>29</v>
      </c>
    </row>
    <row r="9597" spans="1:25" x14ac:dyDescent="0.45">
      <c r="A9597" t="s">
        <v>335</v>
      </c>
      <c r="B9597" t="s">
        <v>763</v>
      </c>
      <c r="C9597">
        <v>55243</v>
      </c>
      <c r="D9597" t="s">
        <v>393</v>
      </c>
      <c r="F9597">
        <v>2012</v>
      </c>
      <c r="G9597">
        <v>0</v>
      </c>
      <c r="H9597">
        <v>0</v>
      </c>
      <c r="R9597" t="s">
        <v>923</v>
      </c>
      <c r="T9597" t="s">
        <v>28</v>
      </c>
      <c r="Y9597" t="s">
        <v>29</v>
      </c>
    </row>
    <row r="9598" spans="1:25" x14ac:dyDescent="0.45">
      <c r="A9598" t="s">
        <v>335</v>
      </c>
      <c r="B9598" t="s">
        <v>763</v>
      </c>
      <c r="C9598">
        <v>55243</v>
      </c>
      <c r="D9598" t="s">
        <v>393</v>
      </c>
      <c r="F9598">
        <v>2013</v>
      </c>
      <c r="G9598">
        <v>6</v>
      </c>
      <c r="H9598">
        <v>3.5</v>
      </c>
      <c r="I9598">
        <v>52.5</v>
      </c>
      <c r="O9598">
        <v>0.502</v>
      </c>
      <c r="P9598">
        <v>1.2004999999999999</v>
      </c>
      <c r="Q9598">
        <v>836.7</v>
      </c>
      <c r="R9598" t="s">
        <v>923</v>
      </c>
      <c r="T9598" t="s">
        <v>28</v>
      </c>
      <c r="Y9598" t="s">
        <v>29</v>
      </c>
    </row>
    <row r="9599" spans="1:25" x14ac:dyDescent="0.45">
      <c r="A9599" t="s">
        <v>335</v>
      </c>
      <c r="B9599" t="s">
        <v>763</v>
      </c>
      <c r="C9599">
        <v>55243</v>
      </c>
      <c r="D9599" t="s">
        <v>393</v>
      </c>
      <c r="F9599">
        <v>2014</v>
      </c>
      <c r="G9599">
        <v>3</v>
      </c>
      <c r="H9599">
        <v>1.75</v>
      </c>
      <c r="I9599">
        <v>26.25</v>
      </c>
      <c r="O9599">
        <v>0.10299999999999999</v>
      </c>
      <c r="P9599">
        <v>0.49</v>
      </c>
      <c r="Q9599">
        <v>418.3</v>
      </c>
      <c r="R9599" t="s">
        <v>923</v>
      </c>
      <c r="T9599" t="s">
        <v>28</v>
      </c>
      <c r="Y9599" t="s">
        <v>29</v>
      </c>
    </row>
    <row r="9600" spans="1:25" x14ac:dyDescent="0.45">
      <c r="A9600" t="s">
        <v>335</v>
      </c>
      <c r="B9600" t="s">
        <v>763</v>
      </c>
      <c r="C9600">
        <v>55243</v>
      </c>
      <c r="D9600" t="s">
        <v>393</v>
      </c>
      <c r="F9600">
        <v>2015</v>
      </c>
      <c r="G9600">
        <v>0</v>
      </c>
      <c r="H9600">
        <v>0</v>
      </c>
      <c r="R9600" t="s">
        <v>923</v>
      </c>
      <c r="T9600" t="s">
        <v>28</v>
      </c>
      <c r="Y9600" t="s">
        <v>30</v>
      </c>
    </row>
    <row r="9601" spans="1:25" x14ac:dyDescent="0.45">
      <c r="A9601" t="s">
        <v>335</v>
      </c>
      <c r="B9601" t="s">
        <v>763</v>
      </c>
      <c r="C9601">
        <v>55243</v>
      </c>
      <c r="D9601" t="s">
        <v>393</v>
      </c>
      <c r="F9601">
        <v>2016</v>
      </c>
      <c r="G9601">
        <v>0</v>
      </c>
      <c r="H9601">
        <v>0</v>
      </c>
      <c r="R9601" t="s">
        <v>923</v>
      </c>
      <c r="T9601" t="s">
        <v>28</v>
      </c>
      <c r="Y9601" t="s">
        <v>30</v>
      </c>
    </row>
    <row r="9602" spans="1:25" x14ac:dyDescent="0.45">
      <c r="A9602" t="s">
        <v>335</v>
      </c>
      <c r="B9602" t="s">
        <v>763</v>
      </c>
      <c r="C9602">
        <v>55243</v>
      </c>
      <c r="D9602" t="s">
        <v>393</v>
      </c>
      <c r="F9602">
        <v>2017</v>
      </c>
      <c r="G9602">
        <v>0</v>
      </c>
      <c r="H9602">
        <v>0</v>
      </c>
      <c r="R9602" t="s">
        <v>923</v>
      </c>
      <c r="T9602" t="s">
        <v>28</v>
      </c>
      <c r="Y9602" t="s">
        <v>30</v>
      </c>
    </row>
    <row r="9603" spans="1:25" x14ac:dyDescent="0.45">
      <c r="A9603" t="s">
        <v>335</v>
      </c>
      <c r="B9603" t="s">
        <v>763</v>
      </c>
      <c r="C9603">
        <v>55243</v>
      </c>
      <c r="D9603" t="s">
        <v>393</v>
      </c>
      <c r="F9603">
        <v>2018</v>
      </c>
      <c r="G9603">
        <v>0</v>
      </c>
      <c r="H9603">
        <v>0</v>
      </c>
      <c r="R9603" t="s">
        <v>923</v>
      </c>
      <c r="T9603" t="s">
        <v>28</v>
      </c>
      <c r="Y9603" t="s">
        <v>30</v>
      </c>
    </row>
    <row r="9604" spans="1:25" x14ac:dyDescent="0.45">
      <c r="A9604" t="s">
        <v>335</v>
      </c>
      <c r="B9604" t="s">
        <v>763</v>
      </c>
      <c r="C9604">
        <v>55243</v>
      </c>
      <c r="D9604" t="s">
        <v>393</v>
      </c>
      <c r="F9604">
        <v>2019</v>
      </c>
      <c r="G9604">
        <v>0</v>
      </c>
      <c r="H9604">
        <v>0</v>
      </c>
      <c r="R9604" t="s">
        <v>923</v>
      </c>
      <c r="T9604" t="s">
        <v>28</v>
      </c>
      <c r="Y9604" t="s">
        <v>30</v>
      </c>
    </row>
    <row r="9605" spans="1:25" x14ac:dyDescent="0.45">
      <c r="A9605" t="s">
        <v>335</v>
      </c>
      <c r="B9605" t="s">
        <v>763</v>
      </c>
      <c r="C9605">
        <v>55243</v>
      </c>
      <c r="D9605" t="s">
        <v>393</v>
      </c>
      <c r="F9605">
        <v>2020</v>
      </c>
      <c r="G9605">
        <v>0</v>
      </c>
      <c r="H9605">
        <v>0</v>
      </c>
      <c r="R9605" t="s">
        <v>923</v>
      </c>
      <c r="T9605" t="s">
        <v>28</v>
      </c>
      <c r="Y9605" t="s">
        <v>30</v>
      </c>
    </row>
    <row r="9606" spans="1:25" x14ac:dyDescent="0.45">
      <c r="A9606" t="s">
        <v>335</v>
      </c>
      <c r="B9606" t="s">
        <v>763</v>
      </c>
      <c r="C9606">
        <v>55243</v>
      </c>
      <c r="D9606" t="s">
        <v>394</v>
      </c>
      <c r="F9606">
        <v>2009</v>
      </c>
      <c r="G9606">
        <v>3</v>
      </c>
      <c r="H9606">
        <v>3</v>
      </c>
      <c r="I9606">
        <v>42</v>
      </c>
      <c r="O9606">
        <v>0.185</v>
      </c>
      <c r="P9606">
        <v>0.51700000000000002</v>
      </c>
      <c r="Q9606">
        <v>717</v>
      </c>
      <c r="R9606" t="s">
        <v>923</v>
      </c>
      <c r="T9606" t="s">
        <v>28</v>
      </c>
      <c r="Y9606" t="s">
        <v>29</v>
      </c>
    </row>
    <row r="9607" spans="1:25" x14ac:dyDescent="0.45">
      <c r="A9607" t="s">
        <v>335</v>
      </c>
      <c r="B9607" t="s">
        <v>763</v>
      </c>
      <c r="C9607">
        <v>55243</v>
      </c>
      <c r="D9607" t="s">
        <v>394</v>
      </c>
      <c r="F9607">
        <v>2010</v>
      </c>
      <c r="G9607">
        <v>4</v>
      </c>
      <c r="H9607">
        <v>4</v>
      </c>
      <c r="I9607">
        <v>60</v>
      </c>
      <c r="O9607">
        <v>0.247</v>
      </c>
      <c r="P9607">
        <v>0.51700000000000002</v>
      </c>
      <c r="Q9607">
        <v>956</v>
      </c>
      <c r="R9607" t="s">
        <v>923</v>
      </c>
      <c r="T9607" t="s">
        <v>28</v>
      </c>
      <c r="Y9607" t="s">
        <v>29</v>
      </c>
    </row>
    <row r="9608" spans="1:25" x14ac:dyDescent="0.45">
      <c r="A9608" t="s">
        <v>335</v>
      </c>
      <c r="B9608" t="s">
        <v>763</v>
      </c>
      <c r="C9608">
        <v>55243</v>
      </c>
      <c r="D9608" t="s">
        <v>394</v>
      </c>
      <c r="F9608">
        <v>2011</v>
      </c>
      <c r="G9608">
        <v>8</v>
      </c>
      <c r="H9608">
        <v>8</v>
      </c>
      <c r="I9608">
        <v>120</v>
      </c>
      <c r="O9608">
        <v>1.147</v>
      </c>
      <c r="P9608">
        <v>1.2</v>
      </c>
      <c r="Q9608">
        <v>1912</v>
      </c>
      <c r="R9608" t="s">
        <v>923</v>
      </c>
      <c r="T9608" t="s">
        <v>28</v>
      </c>
      <c r="Y9608" t="s">
        <v>29</v>
      </c>
    </row>
    <row r="9609" spans="1:25" x14ac:dyDescent="0.45">
      <c r="A9609" t="s">
        <v>335</v>
      </c>
      <c r="B9609" t="s">
        <v>763</v>
      </c>
      <c r="C9609">
        <v>55243</v>
      </c>
      <c r="D9609" t="s">
        <v>394</v>
      </c>
      <c r="F9609">
        <v>2012</v>
      </c>
      <c r="G9609">
        <v>0</v>
      </c>
      <c r="H9609">
        <v>0</v>
      </c>
      <c r="R9609" t="s">
        <v>923</v>
      </c>
      <c r="T9609" t="s">
        <v>28</v>
      </c>
      <c r="Y9609" t="s">
        <v>29</v>
      </c>
    </row>
    <row r="9610" spans="1:25" x14ac:dyDescent="0.45">
      <c r="A9610" t="s">
        <v>335</v>
      </c>
      <c r="B9610" t="s">
        <v>763</v>
      </c>
      <c r="C9610">
        <v>55243</v>
      </c>
      <c r="D9610" t="s">
        <v>394</v>
      </c>
      <c r="F9610">
        <v>2013</v>
      </c>
      <c r="G9610">
        <v>6</v>
      </c>
      <c r="H9610">
        <v>4.25</v>
      </c>
      <c r="I9610">
        <v>63.75</v>
      </c>
      <c r="O9610">
        <v>0.61</v>
      </c>
      <c r="P9610">
        <v>1.2002999999999999</v>
      </c>
      <c r="Q9610">
        <v>1015.9</v>
      </c>
      <c r="R9610" t="s">
        <v>923</v>
      </c>
      <c r="T9610" t="s">
        <v>28</v>
      </c>
      <c r="Y9610" t="s">
        <v>29</v>
      </c>
    </row>
    <row r="9611" spans="1:25" x14ac:dyDescent="0.45">
      <c r="A9611" t="s">
        <v>335</v>
      </c>
      <c r="B9611" t="s">
        <v>763</v>
      </c>
      <c r="C9611">
        <v>55243</v>
      </c>
      <c r="D9611" t="s">
        <v>394</v>
      </c>
      <c r="F9611">
        <v>2014</v>
      </c>
      <c r="G9611">
        <v>3</v>
      </c>
      <c r="H9611">
        <v>1.25</v>
      </c>
      <c r="I9611">
        <v>18.75</v>
      </c>
      <c r="O9611">
        <v>7.2999999999999995E-2</v>
      </c>
      <c r="P9611">
        <v>0.49</v>
      </c>
      <c r="Q9611">
        <v>298.89999999999998</v>
      </c>
      <c r="R9611" t="s">
        <v>923</v>
      </c>
      <c r="T9611" t="s">
        <v>28</v>
      </c>
      <c r="Y9611" t="s">
        <v>29</v>
      </c>
    </row>
    <row r="9612" spans="1:25" x14ac:dyDescent="0.45">
      <c r="A9612" t="s">
        <v>335</v>
      </c>
      <c r="B9612" t="s">
        <v>763</v>
      </c>
      <c r="C9612">
        <v>55243</v>
      </c>
      <c r="D9612" t="s">
        <v>394</v>
      </c>
      <c r="F9612">
        <v>2015</v>
      </c>
      <c r="G9612">
        <v>0</v>
      </c>
      <c r="H9612">
        <v>0</v>
      </c>
      <c r="R9612" t="s">
        <v>923</v>
      </c>
      <c r="T9612" t="s">
        <v>28</v>
      </c>
      <c r="Y9612" t="s">
        <v>30</v>
      </c>
    </row>
    <row r="9613" spans="1:25" x14ac:dyDescent="0.45">
      <c r="A9613" t="s">
        <v>335</v>
      </c>
      <c r="B9613" t="s">
        <v>763</v>
      </c>
      <c r="C9613">
        <v>55243</v>
      </c>
      <c r="D9613" t="s">
        <v>394</v>
      </c>
      <c r="F9613">
        <v>2016</v>
      </c>
      <c r="G9613">
        <v>0</v>
      </c>
      <c r="H9613">
        <v>0</v>
      </c>
      <c r="R9613" t="s">
        <v>923</v>
      </c>
      <c r="T9613" t="s">
        <v>28</v>
      </c>
      <c r="Y9613" t="s">
        <v>30</v>
      </c>
    </row>
    <row r="9614" spans="1:25" x14ac:dyDescent="0.45">
      <c r="A9614" t="s">
        <v>335</v>
      </c>
      <c r="B9614" t="s">
        <v>763</v>
      </c>
      <c r="C9614">
        <v>55243</v>
      </c>
      <c r="D9614" t="s">
        <v>394</v>
      </c>
      <c r="F9614">
        <v>2017</v>
      </c>
      <c r="G9614">
        <v>0</v>
      </c>
      <c r="H9614">
        <v>0</v>
      </c>
      <c r="R9614" t="s">
        <v>923</v>
      </c>
      <c r="T9614" t="s">
        <v>28</v>
      </c>
      <c r="Y9614" t="s">
        <v>30</v>
      </c>
    </row>
    <row r="9615" spans="1:25" x14ac:dyDescent="0.45">
      <c r="A9615" t="s">
        <v>335</v>
      </c>
      <c r="B9615" t="s">
        <v>763</v>
      </c>
      <c r="C9615">
        <v>55243</v>
      </c>
      <c r="D9615" t="s">
        <v>394</v>
      </c>
      <c r="F9615">
        <v>2018</v>
      </c>
      <c r="G9615">
        <v>0</v>
      </c>
      <c r="H9615">
        <v>0</v>
      </c>
      <c r="R9615" t="s">
        <v>923</v>
      </c>
      <c r="T9615" t="s">
        <v>28</v>
      </c>
      <c r="Y9615" t="s">
        <v>30</v>
      </c>
    </row>
    <row r="9616" spans="1:25" x14ac:dyDescent="0.45">
      <c r="A9616" t="s">
        <v>335</v>
      </c>
      <c r="B9616" t="s">
        <v>763</v>
      </c>
      <c r="C9616">
        <v>55243</v>
      </c>
      <c r="D9616" t="s">
        <v>394</v>
      </c>
      <c r="F9616">
        <v>2019</v>
      </c>
      <c r="G9616">
        <v>0</v>
      </c>
      <c r="H9616">
        <v>0</v>
      </c>
      <c r="R9616" t="s">
        <v>923</v>
      </c>
      <c r="T9616" t="s">
        <v>28</v>
      </c>
      <c r="Y9616" t="s">
        <v>30</v>
      </c>
    </row>
    <row r="9617" spans="1:25" x14ac:dyDescent="0.45">
      <c r="A9617" t="s">
        <v>335</v>
      </c>
      <c r="B9617" t="s">
        <v>763</v>
      </c>
      <c r="C9617">
        <v>55243</v>
      </c>
      <c r="D9617" t="s">
        <v>394</v>
      </c>
      <c r="F9617">
        <v>2020</v>
      </c>
      <c r="G9617">
        <v>0</v>
      </c>
      <c r="H9617">
        <v>0</v>
      </c>
      <c r="R9617" t="s">
        <v>923</v>
      </c>
      <c r="T9617" t="s">
        <v>28</v>
      </c>
      <c r="Y9617" t="s">
        <v>30</v>
      </c>
    </row>
    <row r="9618" spans="1:25" x14ac:dyDescent="0.45">
      <c r="A9618" t="s">
        <v>335</v>
      </c>
      <c r="B9618" t="s">
        <v>763</v>
      </c>
      <c r="C9618">
        <v>55243</v>
      </c>
      <c r="D9618" t="s">
        <v>396</v>
      </c>
      <c r="F9618">
        <v>2009</v>
      </c>
      <c r="G9618">
        <v>4</v>
      </c>
      <c r="H9618">
        <v>4</v>
      </c>
      <c r="I9618">
        <v>84</v>
      </c>
      <c r="O9618">
        <v>0.42799999999999999</v>
      </c>
      <c r="P9618">
        <v>0.621</v>
      </c>
      <c r="Q9618">
        <v>1380</v>
      </c>
      <c r="R9618" t="s">
        <v>923</v>
      </c>
      <c r="T9618" t="s">
        <v>28</v>
      </c>
      <c r="Y9618" t="s">
        <v>29</v>
      </c>
    </row>
    <row r="9619" spans="1:25" x14ac:dyDescent="0.45">
      <c r="A9619" t="s">
        <v>335</v>
      </c>
      <c r="B9619" t="s">
        <v>763</v>
      </c>
      <c r="C9619">
        <v>55243</v>
      </c>
      <c r="D9619" t="s">
        <v>396</v>
      </c>
      <c r="F9619">
        <v>2010</v>
      </c>
      <c r="G9619">
        <v>11</v>
      </c>
      <c r="H9619">
        <v>8.75</v>
      </c>
      <c r="I9619">
        <v>183.75</v>
      </c>
      <c r="O9619">
        <v>0.93700000000000006</v>
      </c>
      <c r="P9619">
        <v>0.621</v>
      </c>
      <c r="Q9619">
        <v>3018.9</v>
      </c>
      <c r="R9619" t="s">
        <v>923</v>
      </c>
      <c r="T9619" t="s">
        <v>28</v>
      </c>
      <c r="Y9619" t="s">
        <v>29</v>
      </c>
    </row>
    <row r="9620" spans="1:25" x14ac:dyDescent="0.45">
      <c r="A9620" t="s">
        <v>335</v>
      </c>
      <c r="B9620" t="s">
        <v>763</v>
      </c>
      <c r="C9620">
        <v>55243</v>
      </c>
      <c r="D9620" t="s">
        <v>396</v>
      </c>
      <c r="F9620">
        <v>2011</v>
      </c>
      <c r="G9620">
        <v>10</v>
      </c>
      <c r="H9620">
        <v>7.5</v>
      </c>
      <c r="I9620">
        <v>157.5</v>
      </c>
      <c r="O9620">
        <v>1.5529999999999999</v>
      </c>
      <c r="P9620">
        <v>1.2</v>
      </c>
      <c r="Q9620">
        <v>2587.6</v>
      </c>
      <c r="R9620" t="s">
        <v>923</v>
      </c>
      <c r="T9620" t="s">
        <v>28</v>
      </c>
      <c r="Y9620" t="s">
        <v>29</v>
      </c>
    </row>
    <row r="9621" spans="1:25" x14ac:dyDescent="0.45">
      <c r="A9621" t="s">
        <v>335</v>
      </c>
      <c r="B9621" t="s">
        <v>763</v>
      </c>
      <c r="C9621">
        <v>55243</v>
      </c>
      <c r="D9621" t="s">
        <v>396</v>
      </c>
      <c r="F9621">
        <v>2012</v>
      </c>
      <c r="G9621">
        <v>0</v>
      </c>
      <c r="H9621">
        <v>0</v>
      </c>
      <c r="R9621" t="s">
        <v>923</v>
      </c>
      <c r="T9621" t="s">
        <v>28</v>
      </c>
      <c r="Y9621" t="s">
        <v>29</v>
      </c>
    </row>
    <row r="9622" spans="1:25" x14ac:dyDescent="0.45">
      <c r="A9622" t="s">
        <v>335</v>
      </c>
      <c r="B9622" t="s">
        <v>763</v>
      </c>
      <c r="C9622">
        <v>55243</v>
      </c>
      <c r="D9622" t="s">
        <v>396</v>
      </c>
      <c r="F9622">
        <v>2013</v>
      </c>
      <c r="G9622">
        <v>9</v>
      </c>
      <c r="H9622">
        <v>4.75</v>
      </c>
      <c r="I9622">
        <v>99.25</v>
      </c>
      <c r="O9622">
        <v>0.56899999999999995</v>
      </c>
      <c r="P9622">
        <v>0.69399999999999995</v>
      </c>
      <c r="Q9622">
        <v>1638.9</v>
      </c>
      <c r="R9622" t="s">
        <v>923</v>
      </c>
      <c r="T9622" t="s">
        <v>28</v>
      </c>
      <c r="Y9622" t="s">
        <v>29</v>
      </c>
    </row>
    <row r="9623" spans="1:25" x14ac:dyDescent="0.45">
      <c r="A9623" t="s">
        <v>335</v>
      </c>
      <c r="B9623" t="s">
        <v>763</v>
      </c>
      <c r="C9623">
        <v>55243</v>
      </c>
      <c r="D9623" t="s">
        <v>396</v>
      </c>
      <c r="F9623">
        <v>2014</v>
      </c>
      <c r="G9623">
        <v>4</v>
      </c>
      <c r="H9623">
        <v>1.75</v>
      </c>
      <c r="I9623">
        <v>36.75</v>
      </c>
      <c r="O9623">
        <v>0.21</v>
      </c>
      <c r="P9623">
        <v>0.69399999999999995</v>
      </c>
      <c r="Q9623">
        <v>603.9</v>
      </c>
      <c r="R9623" t="s">
        <v>923</v>
      </c>
      <c r="T9623" t="s">
        <v>28</v>
      </c>
      <c r="Y9623" t="s">
        <v>29</v>
      </c>
    </row>
    <row r="9624" spans="1:25" x14ac:dyDescent="0.45">
      <c r="A9624" t="s">
        <v>335</v>
      </c>
      <c r="B9624" t="s">
        <v>763</v>
      </c>
      <c r="C9624">
        <v>55243</v>
      </c>
      <c r="D9624" t="s">
        <v>396</v>
      </c>
      <c r="F9624">
        <v>2015</v>
      </c>
      <c r="G9624">
        <v>0</v>
      </c>
      <c r="H9624">
        <v>0</v>
      </c>
      <c r="R9624" t="s">
        <v>923</v>
      </c>
      <c r="T9624" t="s">
        <v>28</v>
      </c>
      <c r="Y9624" t="s">
        <v>30</v>
      </c>
    </row>
    <row r="9625" spans="1:25" x14ac:dyDescent="0.45">
      <c r="A9625" t="s">
        <v>335</v>
      </c>
      <c r="B9625" t="s">
        <v>763</v>
      </c>
      <c r="C9625">
        <v>55243</v>
      </c>
      <c r="D9625" t="s">
        <v>396</v>
      </c>
      <c r="F9625">
        <v>2016</v>
      </c>
      <c r="G9625">
        <v>0</v>
      </c>
      <c r="H9625">
        <v>0</v>
      </c>
      <c r="R9625" t="s">
        <v>923</v>
      </c>
      <c r="T9625" t="s">
        <v>28</v>
      </c>
      <c r="Y9625" t="s">
        <v>30</v>
      </c>
    </row>
    <row r="9626" spans="1:25" x14ac:dyDescent="0.45">
      <c r="A9626" t="s">
        <v>335</v>
      </c>
      <c r="B9626" t="s">
        <v>763</v>
      </c>
      <c r="C9626">
        <v>55243</v>
      </c>
      <c r="D9626" t="s">
        <v>396</v>
      </c>
      <c r="F9626">
        <v>2017</v>
      </c>
      <c r="G9626">
        <v>0</v>
      </c>
      <c r="H9626">
        <v>0</v>
      </c>
      <c r="R9626" t="s">
        <v>923</v>
      </c>
      <c r="T9626" t="s">
        <v>28</v>
      </c>
      <c r="Y9626" t="s">
        <v>30</v>
      </c>
    </row>
    <row r="9627" spans="1:25" x14ac:dyDescent="0.45">
      <c r="A9627" t="s">
        <v>335</v>
      </c>
      <c r="B9627" t="s">
        <v>763</v>
      </c>
      <c r="C9627">
        <v>55243</v>
      </c>
      <c r="D9627" t="s">
        <v>396</v>
      </c>
      <c r="F9627">
        <v>2018</v>
      </c>
      <c r="G9627">
        <v>0</v>
      </c>
      <c r="H9627">
        <v>0</v>
      </c>
      <c r="R9627" t="s">
        <v>923</v>
      </c>
      <c r="T9627" t="s">
        <v>28</v>
      </c>
      <c r="Y9627" t="s">
        <v>30</v>
      </c>
    </row>
    <row r="9628" spans="1:25" x14ac:dyDescent="0.45">
      <c r="A9628" t="s">
        <v>335</v>
      </c>
      <c r="B9628" t="s">
        <v>763</v>
      </c>
      <c r="C9628">
        <v>55243</v>
      </c>
      <c r="D9628" t="s">
        <v>396</v>
      </c>
      <c r="F9628">
        <v>2019</v>
      </c>
      <c r="G9628">
        <v>0</v>
      </c>
      <c r="H9628">
        <v>0</v>
      </c>
      <c r="R9628" t="s">
        <v>923</v>
      </c>
      <c r="T9628" t="s">
        <v>28</v>
      </c>
      <c r="Y9628" t="s">
        <v>30</v>
      </c>
    </row>
    <row r="9629" spans="1:25" x14ac:dyDescent="0.45">
      <c r="A9629" t="s">
        <v>335</v>
      </c>
      <c r="B9629" t="s">
        <v>763</v>
      </c>
      <c r="C9629">
        <v>55243</v>
      </c>
      <c r="D9629" t="s">
        <v>396</v>
      </c>
      <c r="F9629">
        <v>2020</v>
      </c>
      <c r="G9629">
        <v>0</v>
      </c>
      <c r="H9629">
        <v>0</v>
      </c>
      <c r="R9629" t="s">
        <v>923</v>
      </c>
      <c r="T9629" t="s">
        <v>28</v>
      </c>
      <c r="Y9629" t="s">
        <v>30</v>
      </c>
    </row>
    <row r="9630" spans="1:25" x14ac:dyDescent="0.45">
      <c r="A9630" t="s">
        <v>335</v>
      </c>
      <c r="B9630" t="s">
        <v>763</v>
      </c>
      <c r="C9630">
        <v>55243</v>
      </c>
      <c r="D9630" t="s">
        <v>397</v>
      </c>
      <c r="F9630">
        <v>2009</v>
      </c>
      <c r="G9630">
        <v>2</v>
      </c>
      <c r="H9630">
        <v>2</v>
      </c>
      <c r="I9630">
        <v>42</v>
      </c>
      <c r="O9630">
        <v>0.214</v>
      </c>
      <c r="P9630">
        <v>0.621</v>
      </c>
      <c r="Q9630">
        <v>690</v>
      </c>
      <c r="R9630" t="s">
        <v>923</v>
      </c>
      <c r="T9630" t="s">
        <v>28</v>
      </c>
      <c r="Y9630" t="s">
        <v>29</v>
      </c>
    </row>
    <row r="9631" spans="1:25" x14ac:dyDescent="0.45">
      <c r="A9631" t="s">
        <v>335</v>
      </c>
      <c r="B9631" t="s">
        <v>763</v>
      </c>
      <c r="C9631">
        <v>55243</v>
      </c>
      <c r="D9631" t="s">
        <v>397</v>
      </c>
      <c r="F9631">
        <v>2010</v>
      </c>
      <c r="G9631">
        <v>4</v>
      </c>
      <c r="H9631">
        <v>4</v>
      </c>
      <c r="I9631">
        <v>84</v>
      </c>
      <c r="O9631">
        <v>0.42799999999999999</v>
      </c>
      <c r="P9631">
        <v>0.621</v>
      </c>
      <c r="Q9631">
        <v>1380</v>
      </c>
      <c r="R9631" t="s">
        <v>923</v>
      </c>
      <c r="T9631" t="s">
        <v>28</v>
      </c>
      <c r="Y9631" t="s">
        <v>29</v>
      </c>
    </row>
    <row r="9632" spans="1:25" x14ac:dyDescent="0.45">
      <c r="A9632" t="s">
        <v>335</v>
      </c>
      <c r="B9632" t="s">
        <v>763</v>
      </c>
      <c r="C9632">
        <v>55243</v>
      </c>
      <c r="D9632" t="s">
        <v>397</v>
      </c>
      <c r="F9632">
        <v>2011</v>
      </c>
      <c r="G9632">
        <v>12</v>
      </c>
      <c r="H9632">
        <v>8.5</v>
      </c>
      <c r="I9632">
        <v>178.5</v>
      </c>
      <c r="O9632">
        <v>1.76</v>
      </c>
      <c r="P9632">
        <v>1.2</v>
      </c>
      <c r="Q9632">
        <v>2932.7</v>
      </c>
      <c r="R9632" t="s">
        <v>923</v>
      </c>
      <c r="T9632" t="s">
        <v>28</v>
      </c>
      <c r="Y9632" t="s">
        <v>29</v>
      </c>
    </row>
    <row r="9633" spans="1:25" x14ac:dyDescent="0.45">
      <c r="A9633" t="s">
        <v>335</v>
      </c>
      <c r="B9633" t="s">
        <v>763</v>
      </c>
      <c r="C9633">
        <v>55243</v>
      </c>
      <c r="D9633" t="s">
        <v>397</v>
      </c>
      <c r="F9633">
        <v>2012</v>
      </c>
      <c r="G9633">
        <v>0</v>
      </c>
      <c r="H9633">
        <v>0</v>
      </c>
      <c r="R9633" t="s">
        <v>923</v>
      </c>
      <c r="T9633" t="s">
        <v>28</v>
      </c>
      <c r="Y9633" t="s">
        <v>29</v>
      </c>
    </row>
    <row r="9634" spans="1:25" x14ac:dyDescent="0.45">
      <c r="A9634" t="s">
        <v>335</v>
      </c>
      <c r="B9634" t="s">
        <v>763</v>
      </c>
      <c r="C9634">
        <v>55243</v>
      </c>
      <c r="D9634" t="s">
        <v>397</v>
      </c>
      <c r="F9634">
        <v>2013</v>
      </c>
      <c r="G9634">
        <v>8</v>
      </c>
      <c r="H9634">
        <v>6.5</v>
      </c>
      <c r="I9634">
        <v>132.25</v>
      </c>
      <c r="O9634">
        <v>0.77800000000000002</v>
      </c>
      <c r="P9634">
        <v>0.69399999999999995</v>
      </c>
      <c r="Q9634">
        <v>2242.6</v>
      </c>
      <c r="R9634" t="s">
        <v>923</v>
      </c>
      <c r="T9634" t="s">
        <v>28</v>
      </c>
      <c r="Y9634" t="s">
        <v>29</v>
      </c>
    </row>
    <row r="9635" spans="1:25" x14ac:dyDescent="0.45">
      <c r="A9635" t="s">
        <v>335</v>
      </c>
      <c r="B9635" t="s">
        <v>763</v>
      </c>
      <c r="C9635">
        <v>55243</v>
      </c>
      <c r="D9635" t="s">
        <v>397</v>
      </c>
      <c r="F9635">
        <v>2014</v>
      </c>
      <c r="G9635">
        <v>0</v>
      </c>
      <c r="H9635">
        <v>0</v>
      </c>
      <c r="R9635" t="s">
        <v>923</v>
      </c>
      <c r="T9635" t="s">
        <v>28</v>
      </c>
      <c r="Y9635" t="s">
        <v>29</v>
      </c>
    </row>
    <row r="9636" spans="1:25" x14ac:dyDescent="0.45">
      <c r="A9636" t="s">
        <v>335</v>
      </c>
      <c r="B9636" t="s">
        <v>763</v>
      </c>
      <c r="C9636">
        <v>55243</v>
      </c>
      <c r="D9636" t="s">
        <v>397</v>
      </c>
      <c r="F9636">
        <v>2015</v>
      </c>
      <c r="G9636">
        <v>0</v>
      </c>
      <c r="H9636">
        <v>0</v>
      </c>
      <c r="R9636" t="s">
        <v>923</v>
      </c>
      <c r="T9636" t="s">
        <v>28</v>
      </c>
      <c r="Y9636" t="s">
        <v>30</v>
      </c>
    </row>
    <row r="9637" spans="1:25" x14ac:dyDescent="0.45">
      <c r="A9637" t="s">
        <v>335</v>
      </c>
      <c r="B9637" t="s">
        <v>763</v>
      </c>
      <c r="C9637">
        <v>55243</v>
      </c>
      <c r="D9637" t="s">
        <v>397</v>
      </c>
      <c r="F9637">
        <v>2016</v>
      </c>
      <c r="G9637">
        <v>0</v>
      </c>
      <c r="H9637">
        <v>0</v>
      </c>
      <c r="R9637" t="s">
        <v>923</v>
      </c>
      <c r="T9637" t="s">
        <v>28</v>
      </c>
      <c r="Y9637" t="s">
        <v>30</v>
      </c>
    </row>
    <row r="9638" spans="1:25" x14ac:dyDescent="0.45">
      <c r="A9638" t="s">
        <v>335</v>
      </c>
      <c r="B9638" t="s">
        <v>763</v>
      </c>
      <c r="C9638">
        <v>55243</v>
      </c>
      <c r="D9638" t="s">
        <v>397</v>
      </c>
      <c r="F9638">
        <v>2017</v>
      </c>
      <c r="G9638">
        <v>0</v>
      </c>
      <c r="H9638">
        <v>0</v>
      </c>
      <c r="R9638" t="s">
        <v>923</v>
      </c>
      <c r="T9638" t="s">
        <v>28</v>
      </c>
      <c r="Y9638" t="s">
        <v>30</v>
      </c>
    </row>
    <row r="9639" spans="1:25" x14ac:dyDescent="0.45">
      <c r="A9639" t="s">
        <v>335</v>
      </c>
      <c r="B9639" t="s">
        <v>763</v>
      </c>
      <c r="C9639">
        <v>55243</v>
      </c>
      <c r="D9639" t="s">
        <v>397</v>
      </c>
      <c r="F9639">
        <v>2018</v>
      </c>
      <c r="G9639">
        <v>0</v>
      </c>
      <c r="H9639">
        <v>0</v>
      </c>
      <c r="R9639" t="s">
        <v>923</v>
      </c>
      <c r="T9639" t="s">
        <v>28</v>
      </c>
      <c r="Y9639" t="s">
        <v>30</v>
      </c>
    </row>
    <row r="9640" spans="1:25" x14ac:dyDescent="0.45">
      <c r="A9640" t="s">
        <v>335</v>
      </c>
      <c r="B9640" t="s">
        <v>763</v>
      </c>
      <c r="C9640">
        <v>55243</v>
      </c>
      <c r="D9640" t="s">
        <v>397</v>
      </c>
      <c r="F9640">
        <v>2019</v>
      </c>
      <c r="G9640">
        <v>0</v>
      </c>
      <c r="H9640">
        <v>0</v>
      </c>
      <c r="R9640" t="s">
        <v>923</v>
      </c>
      <c r="T9640" t="s">
        <v>28</v>
      </c>
      <c r="Y9640" t="s">
        <v>30</v>
      </c>
    </row>
    <row r="9641" spans="1:25" x14ac:dyDescent="0.45">
      <c r="A9641" t="s">
        <v>335</v>
      </c>
      <c r="B9641" t="s">
        <v>763</v>
      </c>
      <c r="C9641">
        <v>55243</v>
      </c>
      <c r="D9641" t="s">
        <v>397</v>
      </c>
      <c r="F9641">
        <v>2020</v>
      </c>
      <c r="G9641">
        <v>0</v>
      </c>
      <c r="H9641">
        <v>0</v>
      </c>
      <c r="R9641" t="s">
        <v>923</v>
      </c>
      <c r="T9641" t="s">
        <v>28</v>
      </c>
      <c r="Y9641" t="s">
        <v>30</v>
      </c>
    </row>
    <row r="9642" spans="1:25" x14ac:dyDescent="0.45">
      <c r="A9642" t="s">
        <v>335</v>
      </c>
      <c r="B9642" t="s">
        <v>763</v>
      </c>
      <c r="C9642">
        <v>55243</v>
      </c>
      <c r="D9642" t="s">
        <v>764</v>
      </c>
      <c r="F9642">
        <v>2009</v>
      </c>
      <c r="G9642">
        <v>6</v>
      </c>
      <c r="H9642">
        <v>6</v>
      </c>
      <c r="I9642">
        <v>126</v>
      </c>
      <c r="O9642">
        <v>0.64300000000000002</v>
      </c>
      <c r="P9642">
        <v>0.621</v>
      </c>
      <c r="Q9642">
        <v>2070</v>
      </c>
      <c r="R9642" t="s">
        <v>923</v>
      </c>
      <c r="T9642" t="s">
        <v>28</v>
      </c>
      <c r="Y9642" t="s">
        <v>29</v>
      </c>
    </row>
    <row r="9643" spans="1:25" x14ac:dyDescent="0.45">
      <c r="A9643" t="s">
        <v>335</v>
      </c>
      <c r="B9643" t="s">
        <v>763</v>
      </c>
      <c r="C9643">
        <v>55243</v>
      </c>
      <c r="D9643" t="s">
        <v>764</v>
      </c>
      <c r="F9643">
        <v>2010</v>
      </c>
      <c r="G9643">
        <v>5</v>
      </c>
      <c r="H9643">
        <v>5</v>
      </c>
      <c r="I9643">
        <v>105</v>
      </c>
      <c r="O9643">
        <v>0.53600000000000003</v>
      </c>
      <c r="P9643">
        <v>0.621</v>
      </c>
      <c r="Q9643">
        <v>1725</v>
      </c>
      <c r="R9643" t="s">
        <v>923</v>
      </c>
      <c r="T9643" t="s">
        <v>28</v>
      </c>
      <c r="Y9643" t="s">
        <v>29</v>
      </c>
    </row>
    <row r="9644" spans="1:25" x14ac:dyDescent="0.45">
      <c r="A9644" t="s">
        <v>335</v>
      </c>
      <c r="B9644" t="s">
        <v>763</v>
      </c>
      <c r="C9644">
        <v>55243</v>
      </c>
      <c r="D9644" t="s">
        <v>764</v>
      </c>
      <c r="F9644">
        <v>2011</v>
      </c>
      <c r="G9644">
        <v>24</v>
      </c>
      <c r="H9644">
        <v>21.5</v>
      </c>
      <c r="I9644">
        <v>451.5</v>
      </c>
      <c r="O9644">
        <v>4.4509999999999996</v>
      </c>
      <c r="P9644">
        <v>1.2</v>
      </c>
      <c r="Q9644">
        <v>7417.6</v>
      </c>
      <c r="R9644" t="s">
        <v>923</v>
      </c>
      <c r="T9644" t="s">
        <v>28</v>
      </c>
      <c r="Y9644" t="s">
        <v>29</v>
      </c>
    </row>
    <row r="9645" spans="1:25" x14ac:dyDescent="0.45">
      <c r="A9645" t="s">
        <v>335</v>
      </c>
      <c r="B9645" t="s">
        <v>763</v>
      </c>
      <c r="C9645">
        <v>55243</v>
      </c>
      <c r="D9645" t="s">
        <v>764</v>
      </c>
      <c r="F9645">
        <v>2012</v>
      </c>
      <c r="G9645">
        <v>17</v>
      </c>
      <c r="H9645">
        <v>15.25</v>
      </c>
      <c r="I9645">
        <v>320.25</v>
      </c>
      <c r="O9645">
        <v>2.3929999999999998</v>
      </c>
      <c r="P9645">
        <v>0.90239999999999998</v>
      </c>
      <c r="Q9645">
        <v>5261.3</v>
      </c>
      <c r="R9645" t="s">
        <v>923</v>
      </c>
      <c r="T9645" t="s">
        <v>28</v>
      </c>
      <c r="Y9645" t="s">
        <v>29</v>
      </c>
    </row>
    <row r="9646" spans="1:25" x14ac:dyDescent="0.45">
      <c r="A9646" t="s">
        <v>335</v>
      </c>
      <c r="B9646" t="s">
        <v>763</v>
      </c>
      <c r="C9646">
        <v>55243</v>
      </c>
      <c r="D9646" t="s">
        <v>764</v>
      </c>
      <c r="F9646">
        <v>2013</v>
      </c>
      <c r="G9646">
        <v>6</v>
      </c>
      <c r="H9646">
        <v>5</v>
      </c>
      <c r="I9646">
        <v>105</v>
      </c>
      <c r="O9646">
        <v>0.59899999999999998</v>
      </c>
      <c r="P9646">
        <v>0.69399999999999995</v>
      </c>
      <c r="Q9646">
        <v>1725.1</v>
      </c>
      <c r="R9646" t="s">
        <v>923</v>
      </c>
      <c r="T9646" t="s">
        <v>28</v>
      </c>
      <c r="Y9646" t="s">
        <v>29</v>
      </c>
    </row>
    <row r="9647" spans="1:25" x14ac:dyDescent="0.45">
      <c r="A9647" t="s">
        <v>335</v>
      </c>
      <c r="B9647" t="s">
        <v>763</v>
      </c>
      <c r="C9647">
        <v>55243</v>
      </c>
      <c r="D9647" t="s">
        <v>764</v>
      </c>
      <c r="F9647">
        <v>2014</v>
      </c>
      <c r="G9647">
        <v>3</v>
      </c>
      <c r="H9647">
        <v>1.75</v>
      </c>
      <c r="I9647">
        <v>36.75</v>
      </c>
      <c r="O9647">
        <v>0.21</v>
      </c>
      <c r="P9647">
        <v>0.69399999999999995</v>
      </c>
      <c r="Q9647">
        <v>603.79999999999995</v>
      </c>
      <c r="R9647" t="s">
        <v>923</v>
      </c>
      <c r="T9647" t="s">
        <v>28</v>
      </c>
      <c r="Y9647" t="s">
        <v>29</v>
      </c>
    </row>
    <row r="9648" spans="1:25" x14ac:dyDescent="0.45">
      <c r="A9648" t="s">
        <v>335</v>
      </c>
      <c r="B9648" t="s">
        <v>763</v>
      </c>
      <c r="C9648">
        <v>55243</v>
      </c>
      <c r="D9648" t="s">
        <v>764</v>
      </c>
      <c r="F9648">
        <v>2015</v>
      </c>
      <c r="G9648">
        <v>0</v>
      </c>
      <c r="H9648">
        <v>0</v>
      </c>
      <c r="R9648" t="s">
        <v>923</v>
      </c>
      <c r="T9648" t="s">
        <v>28</v>
      </c>
      <c r="Y9648" t="s">
        <v>30</v>
      </c>
    </row>
    <row r="9649" spans="1:25" x14ac:dyDescent="0.45">
      <c r="A9649" t="s">
        <v>335</v>
      </c>
      <c r="B9649" t="s">
        <v>763</v>
      </c>
      <c r="C9649">
        <v>55243</v>
      </c>
      <c r="D9649" t="s">
        <v>764</v>
      </c>
      <c r="F9649">
        <v>2016</v>
      </c>
      <c r="G9649">
        <v>0</v>
      </c>
      <c r="H9649">
        <v>0</v>
      </c>
      <c r="R9649" t="s">
        <v>923</v>
      </c>
      <c r="T9649" t="s">
        <v>28</v>
      </c>
      <c r="Y9649" t="s">
        <v>30</v>
      </c>
    </row>
    <row r="9650" spans="1:25" x14ac:dyDescent="0.45">
      <c r="A9650" t="s">
        <v>335</v>
      </c>
      <c r="B9650" t="s">
        <v>763</v>
      </c>
      <c r="C9650">
        <v>55243</v>
      </c>
      <c r="D9650" t="s">
        <v>764</v>
      </c>
      <c r="F9650">
        <v>2017</v>
      </c>
      <c r="G9650">
        <v>0</v>
      </c>
      <c r="H9650">
        <v>0</v>
      </c>
      <c r="R9650" t="s">
        <v>923</v>
      </c>
      <c r="T9650" t="s">
        <v>28</v>
      </c>
      <c r="Y9650" t="s">
        <v>30</v>
      </c>
    </row>
    <row r="9651" spans="1:25" x14ac:dyDescent="0.45">
      <c r="A9651" t="s">
        <v>335</v>
      </c>
      <c r="B9651" t="s">
        <v>763</v>
      </c>
      <c r="C9651">
        <v>55243</v>
      </c>
      <c r="D9651" t="s">
        <v>764</v>
      </c>
      <c r="F9651">
        <v>2018</v>
      </c>
      <c r="G9651">
        <v>0</v>
      </c>
      <c r="H9651">
        <v>0</v>
      </c>
      <c r="R9651" t="s">
        <v>923</v>
      </c>
      <c r="T9651" t="s">
        <v>28</v>
      </c>
      <c r="Y9651" t="s">
        <v>30</v>
      </c>
    </row>
    <row r="9652" spans="1:25" x14ac:dyDescent="0.45">
      <c r="A9652" t="s">
        <v>335</v>
      </c>
      <c r="B9652" t="s">
        <v>763</v>
      </c>
      <c r="C9652">
        <v>55243</v>
      </c>
      <c r="D9652" t="s">
        <v>764</v>
      </c>
      <c r="F9652">
        <v>2019</v>
      </c>
      <c r="G9652">
        <v>0</v>
      </c>
      <c r="H9652">
        <v>0</v>
      </c>
      <c r="R9652" t="s">
        <v>923</v>
      </c>
      <c r="T9652" t="s">
        <v>28</v>
      </c>
      <c r="Y9652" t="s">
        <v>30</v>
      </c>
    </row>
    <row r="9653" spans="1:25" x14ac:dyDescent="0.45">
      <c r="A9653" t="s">
        <v>335</v>
      </c>
      <c r="B9653" t="s">
        <v>763</v>
      </c>
      <c r="C9653">
        <v>55243</v>
      </c>
      <c r="D9653" t="s">
        <v>764</v>
      </c>
      <c r="F9653">
        <v>2020</v>
      </c>
      <c r="G9653">
        <v>0</v>
      </c>
      <c r="H9653">
        <v>0</v>
      </c>
      <c r="R9653" t="s">
        <v>923</v>
      </c>
      <c r="T9653" t="s">
        <v>28</v>
      </c>
      <c r="Y9653" t="s">
        <v>30</v>
      </c>
    </row>
    <row r="9654" spans="1:25" x14ac:dyDescent="0.45">
      <c r="A9654" t="s">
        <v>335</v>
      </c>
      <c r="B9654" t="s">
        <v>763</v>
      </c>
      <c r="C9654">
        <v>55243</v>
      </c>
      <c r="D9654" t="s">
        <v>765</v>
      </c>
      <c r="F9654">
        <v>2009</v>
      </c>
      <c r="G9654">
        <v>4</v>
      </c>
      <c r="H9654">
        <v>4</v>
      </c>
      <c r="I9654">
        <v>84</v>
      </c>
      <c r="O9654">
        <v>0.42799999999999999</v>
      </c>
      <c r="P9654">
        <v>0.621</v>
      </c>
      <c r="Q9654">
        <v>1380</v>
      </c>
      <c r="R9654" t="s">
        <v>923</v>
      </c>
      <c r="T9654" t="s">
        <v>28</v>
      </c>
      <c r="Y9654" t="s">
        <v>29</v>
      </c>
    </row>
    <row r="9655" spans="1:25" x14ac:dyDescent="0.45">
      <c r="A9655" t="s">
        <v>335</v>
      </c>
      <c r="B9655" t="s">
        <v>763</v>
      </c>
      <c r="C9655">
        <v>55243</v>
      </c>
      <c r="D9655" t="s">
        <v>765</v>
      </c>
      <c r="F9655">
        <v>2010</v>
      </c>
      <c r="G9655">
        <v>9</v>
      </c>
      <c r="H9655">
        <v>8.5</v>
      </c>
      <c r="I9655">
        <v>178.5</v>
      </c>
      <c r="O9655">
        <v>0.91</v>
      </c>
      <c r="P9655">
        <v>0.621</v>
      </c>
      <c r="Q9655">
        <v>2932.5</v>
      </c>
      <c r="R9655" t="s">
        <v>923</v>
      </c>
      <c r="T9655" t="s">
        <v>28</v>
      </c>
      <c r="Y9655" t="s">
        <v>29</v>
      </c>
    </row>
    <row r="9656" spans="1:25" x14ac:dyDescent="0.45">
      <c r="A9656" t="s">
        <v>335</v>
      </c>
      <c r="B9656" t="s">
        <v>763</v>
      </c>
      <c r="C9656">
        <v>55243</v>
      </c>
      <c r="D9656" t="s">
        <v>765</v>
      </c>
      <c r="F9656">
        <v>2011</v>
      </c>
      <c r="G9656">
        <v>27</v>
      </c>
      <c r="H9656">
        <v>23.75</v>
      </c>
      <c r="I9656">
        <v>498.75</v>
      </c>
      <c r="O9656">
        <v>4.9160000000000004</v>
      </c>
      <c r="P9656">
        <v>1.2</v>
      </c>
      <c r="Q9656">
        <v>8193.9</v>
      </c>
      <c r="R9656" t="s">
        <v>923</v>
      </c>
      <c r="T9656" t="s">
        <v>28</v>
      </c>
      <c r="Y9656" t="s">
        <v>29</v>
      </c>
    </row>
    <row r="9657" spans="1:25" x14ac:dyDescent="0.45">
      <c r="A9657" t="s">
        <v>335</v>
      </c>
      <c r="B9657" t="s">
        <v>763</v>
      </c>
      <c r="C9657">
        <v>55243</v>
      </c>
      <c r="D9657" t="s">
        <v>765</v>
      </c>
      <c r="F9657">
        <v>2012</v>
      </c>
      <c r="G9657">
        <v>12</v>
      </c>
      <c r="H9657">
        <v>9.25</v>
      </c>
      <c r="I9657">
        <v>193.75</v>
      </c>
      <c r="O9657">
        <v>1.151</v>
      </c>
      <c r="P9657">
        <v>0.77829999999999999</v>
      </c>
      <c r="Q9657">
        <v>3191.4</v>
      </c>
      <c r="R9657" t="s">
        <v>923</v>
      </c>
      <c r="T9657" t="s">
        <v>28</v>
      </c>
      <c r="Y9657" t="s">
        <v>29</v>
      </c>
    </row>
    <row r="9658" spans="1:25" x14ac:dyDescent="0.45">
      <c r="A9658" t="s">
        <v>335</v>
      </c>
      <c r="B9658" t="s">
        <v>763</v>
      </c>
      <c r="C9658">
        <v>55243</v>
      </c>
      <c r="D9658" t="s">
        <v>765</v>
      </c>
      <c r="F9658">
        <v>2013</v>
      </c>
      <c r="G9658">
        <v>5</v>
      </c>
      <c r="H9658">
        <v>2.25</v>
      </c>
      <c r="I9658">
        <v>47.25</v>
      </c>
      <c r="O9658">
        <v>0.26900000000000002</v>
      </c>
      <c r="P9658">
        <v>0.69399999999999995</v>
      </c>
      <c r="Q9658">
        <v>776.4</v>
      </c>
      <c r="R9658" t="s">
        <v>923</v>
      </c>
      <c r="T9658" t="s">
        <v>28</v>
      </c>
      <c r="Y9658" t="s">
        <v>29</v>
      </c>
    </row>
    <row r="9659" spans="1:25" x14ac:dyDescent="0.45">
      <c r="A9659" t="s">
        <v>335</v>
      </c>
      <c r="B9659" t="s">
        <v>763</v>
      </c>
      <c r="C9659">
        <v>55243</v>
      </c>
      <c r="D9659" t="s">
        <v>765</v>
      </c>
      <c r="F9659">
        <v>2014</v>
      </c>
      <c r="G9659">
        <v>5</v>
      </c>
      <c r="H9659">
        <v>3.75</v>
      </c>
      <c r="I9659">
        <v>78.75</v>
      </c>
      <c r="O9659">
        <v>0.44900000000000001</v>
      </c>
      <c r="P9659">
        <v>0.69399999999999995</v>
      </c>
      <c r="Q9659">
        <v>1293.8</v>
      </c>
      <c r="R9659" t="s">
        <v>923</v>
      </c>
      <c r="T9659" t="s">
        <v>28</v>
      </c>
      <c r="Y9659" t="s">
        <v>29</v>
      </c>
    </row>
    <row r="9660" spans="1:25" x14ac:dyDescent="0.45">
      <c r="A9660" t="s">
        <v>335</v>
      </c>
      <c r="B9660" t="s">
        <v>763</v>
      </c>
      <c r="C9660">
        <v>55243</v>
      </c>
      <c r="D9660" t="s">
        <v>765</v>
      </c>
      <c r="F9660">
        <v>2015</v>
      </c>
      <c r="G9660">
        <v>0</v>
      </c>
      <c r="H9660">
        <v>0</v>
      </c>
      <c r="R9660" t="s">
        <v>923</v>
      </c>
      <c r="T9660" t="s">
        <v>28</v>
      </c>
      <c r="Y9660" t="s">
        <v>30</v>
      </c>
    </row>
    <row r="9661" spans="1:25" x14ac:dyDescent="0.45">
      <c r="A9661" t="s">
        <v>335</v>
      </c>
      <c r="B9661" t="s">
        <v>763</v>
      </c>
      <c r="C9661">
        <v>55243</v>
      </c>
      <c r="D9661" t="s">
        <v>765</v>
      </c>
      <c r="F9661">
        <v>2016</v>
      </c>
      <c r="G9661">
        <v>0</v>
      </c>
      <c r="H9661">
        <v>0</v>
      </c>
      <c r="R9661" t="s">
        <v>923</v>
      </c>
      <c r="T9661" t="s">
        <v>28</v>
      </c>
      <c r="Y9661" t="s">
        <v>30</v>
      </c>
    </row>
    <row r="9662" spans="1:25" x14ac:dyDescent="0.45">
      <c r="A9662" t="s">
        <v>335</v>
      </c>
      <c r="B9662" t="s">
        <v>763</v>
      </c>
      <c r="C9662">
        <v>55243</v>
      </c>
      <c r="D9662" t="s">
        <v>765</v>
      </c>
      <c r="F9662">
        <v>2017</v>
      </c>
      <c r="G9662">
        <v>0</v>
      </c>
      <c r="H9662">
        <v>0</v>
      </c>
      <c r="R9662" t="s">
        <v>923</v>
      </c>
      <c r="T9662" t="s">
        <v>28</v>
      </c>
      <c r="Y9662" t="s">
        <v>30</v>
      </c>
    </row>
    <row r="9663" spans="1:25" x14ac:dyDescent="0.45">
      <c r="A9663" t="s">
        <v>335</v>
      </c>
      <c r="B9663" t="s">
        <v>763</v>
      </c>
      <c r="C9663">
        <v>55243</v>
      </c>
      <c r="D9663" t="s">
        <v>765</v>
      </c>
      <c r="F9663">
        <v>2018</v>
      </c>
      <c r="G9663">
        <v>0</v>
      </c>
      <c r="H9663">
        <v>0</v>
      </c>
      <c r="R9663" t="s">
        <v>923</v>
      </c>
      <c r="T9663" t="s">
        <v>28</v>
      </c>
      <c r="Y9663" t="s">
        <v>30</v>
      </c>
    </row>
    <row r="9664" spans="1:25" x14ac:dyDescent="0.45">
      <c r="A9664" t="s">
        <v>335</v>
      </c>
      <c r="B9664" t="s">
        <v>763</v>
      </c>
      <c r="C9664">
        <v>55243</v>
      </c>
      <c r="D9664" t="s">
        <v>765</v>
      </c>
      <c r="F9664">
        <v>2019</v>
      </c>
      <c r="G9664">
        <v>0</v>
      </c>
      <c r="H9664">
        <v>0</v>
      </c>
      <c r="R9664" t="s">
        <v>923</v>
      </c>
      <c r="T9664" t="s">
        <v>28</v>
      </c>
      <c r="Y9664" t="s">
        <v>30</v>
      </c>
    </row>
    <row r="9665" spans="1:25" x14ac:dyDescent="0.45">
      <c r="A9665" t="s">
        <v>335</v>
      </c>
      <c r="B9665" t="s">
        <v>763</v>
      </c>
      <c r="C9665">
        <v>55243</v>
      </c>
      <c r="D9665" t="s">
        <v>765</v>
      </c>
      <c r="F9665">
        <v>2020</v>
      </c>
      <c r="G9665">
        <v>0</v>
      </c>
      <c r="H9665">
        <v>0</v>
      </c>
      <c r="R9665" t="s">
        <v>923</v>
      </c>
      <c r="T9665" t="s">
        <v>28</v>
      </c>
      <c r="Y9665" t="s">
        <v>30</v>
      </c>
    </row>
    <row r="9666" spans="1:25" x14ac:dyDescent="0.45">
      <c r="A9666" t="s">
        <v>335</v>
      </c>
      <c r="B9666" t="s">
        <v>763</v>
      </c>
      <c r="C9666">
        <v>55243</v>
      </c>
      <c r="D9666" t="s">
        <v>766</v>
      </c>
      <c r="F9666">
        <v>2009</v>
      </c>
      <c r="G9666">
        <v>98</v>
      </c>
      <c r="H9666">
        <v>97.25</v>
      </c>
      <c r="I9666">
        <v>1945</v>
      </c>
      <c r="K9666">
        <v>0.90100000000000002</v>
      </c>
      <c r="L9666">
        <v>7.2300000000000003E-2</v>
      </c>
      <c r="M9666">
        <v>1538.6</v>
      </c>
      <c r="N9666">
        <v>6.2199999999999998E-2</v>
      </c>
      <c r="O9666">
        <v>7.048</v>
      </c>
      <c r="P9666">
        <v>0.56769999999999998</v>
      </c>
      <c r="Q9666">
        <v>24798.799999999999</v>
      </c>
      <c r="R9666" t="s">
        <v>333</v>
      </c>
      <c r="S9666" t="s">
        <v>38</v>
      </c>
      <c r="T9666" t="s">
        <v>28</v>
      </c>
      <c r="Y9666" t="s">
        <v>103</v>
      </c>
    </row>
    <row r="9667" spans="1:25" x14ac:dyDescent="0.45">
      <c r="A9667" t="s">
        <v>335</v>
      </c>
      <c r="B9667" t="s">
        <v>763</v>
      </c>
      <c r="C9667">
        <v>55243</v>
      </c>
      <c r="D9667" t="s">
        <v>766</v>
      </c>
      <c r="F9667">
        <v>2010</v>
      </c>
      <c r="G9667">
        <v>88</v>
      </c>
      <c r="H9667">
        <v>87</v>
      </c>
      <c r="I9667">
        <v>1740</v>
      </c>
      <c r="K9667">
        <v>0.26300000000000001</v>
      </c>
      <c r="L9667">
        <v>2.3699999999999999E-2</v>
      </c>
      <c r="M9667">
        <v>1327.8</v>
      </c>
      <c r="N9667">
        <v>0.06</v>
      </c>
      <c r="O9667">
        <v>5.7439999999999998</v>
      </c>
      <c r="P9667">
        <v>0.51749999999999996</v>
      </c>
      <c r="Q9667">
        <v>22185</v>
      </c>
      <c r="R9667" t="s">
        <v>333</v>
      </c>
      <c r="S9667" t="s">
        <v>38</v>
      </c>
      <c r="T9667" t="s">
        <v>28</v>
      </c>
      <c r="Y9667" t="s">
        <v>103</v>
      </c>
    </row>
    <row r="9668" spans="1:25" x14ac:dyDescent="0.45">
      <c r="A9668" t="s">
        <v>335</v>
      </c>
      <c r="B9668" t="s">
        <v>763</v>
      </c>
      <c r="C9668">
        <v>55243</v>
      </c>
      <c r="D9668" t="s">
        <v>766</v>
      </c>
      <c r="F9668">
        <v>2011</v>
      </c>
      <c r="G9668">
        <v>129</v>
      </c>
      <c r="H9668">
        <v>118</v>
      </c>
      <c r="I9668">
        <v>2360</v>
      </c>
      <c r="K9668">
        <v>0.85499999999999998</v>
      </c>
      <c r="L9668">
        <v>5.5100000000000003E-2</v>
      </c>
      <c r="M9668">
        <v>1846.2</v>
      </c>
      <c r="N9668">
        <v>6.1499999999999999E-2</v>
      </c>
      <c r="O9668">
        <v>9.6229999999999993</v>
      </c>
      <c r="P9668">
        <v>0.62909999999999999</v>
      </c>
      <c r="Q9668">
        <v>30090.7</v>
      </c>
      <c r="R9668" t="s">
        <v>333</v>
      </c>
      <c r="S9668" t="s">
        <v>38</v>
      </c>
      <c r="T9668" t="s">
        <v>28</v>
      </c>
      <c r="Y9668" t="s">
        <v>103</v>
      </c>
    </row>
    <row r="9669" spans="1:25" x14ac:dyDescent="0.45">
      <c r="A9669" t="s">
        <v>335</v>
      </c>
      <c r="B9669" t="s">
        <v>763</v>
      </c>
      <c r="C9669">
        <v>55243</v>
      </c>
      <c r="D9669" t="s">
        <v>766</v>
      </c>
      <c r="F9669">
        <v>2012</v>
      </c>
      <c r="G9669">
        <v>308</v>
      </c>
      <c r="H9669">
        <v>278.25</v>
      </c>
      <c r="I9669">
        <v>5565</v>
      </c>
      <c r="K9669">
        <v>2.7E-2</v>
      </c>
      <c r="L9669">
        <v>8.9999999999999998E-4</v>
      </c>
      <c r="M9669">
        <v>4175.3999999999996</v>
      </c>
      <c r="N9669">
        <v>5.91E-2</v>
      </c>
      <c r="O9669">
        <v>16.527999999999999</v>
      </c>
      <c r="P9669">
        <v>0.46600000000000003</v>
      </c>
      <c r="Q9669">
        <v>70955.399999999994</v>
      </c>
      <c r="R9669" t="s">
        <v>333</v>
      </c>
      <c r="S9669" t="s">
        <v>38</v>
      </c>
      <c r="T9669" t="s">
        <v>28</v>
      </c>
      <c r="Y9669" t="s">
        <v>103</v>
      </c>
    </row>
    <row r="9670" spans="1:25" x14ac:dyDescent="0.45">
      <c r="A9670" t="s">
        <v>335</v>
      </c>
      <c r="B9670" t="s">
        <v>763</v>
      </c>
      <c r="C9670">
        <v>55243</v>
      </c>
      <c r="D9670" t="s">
        <v>766</v>
      </c>
      <c r="F9670">
        <v>2013</v>
      </c>
      <c r="G9670">
        <v>252</v>
      </c>
      <c r="H9670">
        <v>190</v>
      </c>
      <c r="I9670">
        <v>3800</v>
      </c>
      <c r="K9670">
        <v>0.70099999999999996</v>
      </c>
      <c r="L9670">
        <v>2.46E-2</v>
      </c>
      <c r="M9670">
        <v>2915.4</v>
      </c>
      <c r="N9670">
        <v>6.0199999999999997E-2</v>
      </c>
      <c r="O9670">
        <v>11.891</v>
      </c>
      <c r="P9670">
        <v>0.48699999999999999</v>
      </c>
      <c r="Q9670">
        <v>48454.3</v>
      </c>
      <c r="R9670" t="s">
        <v>333</v>
      </c>
      <c r="S9670" t="s">
        <v>38</v>
      </c>
      <c r="T9670" t="s">
        <v>28</v>
      </c>
      <c r="Y9670" t="s">
        <v>103</v>
      </c>
    </row>
    <row r="9671" spans="1:25" x14ac:dyDescent="0.45">
      <c r="A9671" t="s">
        <v>335</v>
      </c>
      <c r="B9671" t="s">
        <v>763</v>
      </c>
      <c r="C9671">
        <v>55243</v>
      </c>
      <c r="D9671" t="s">
        <v>766</v>
      </c>
      <c r="E9671" t="s">
        <v>767</v>
      </c>
      <c r="F9671">
        <v>2014</v>
      </c>
      <c r="G9671">
        <v>274</v>
      </c>
      <c r="H9671">
        <v>182.05</v>
      </c>
      <c r="I9671">
        <v>3544.71</v>
      </c>
      <c r="K9671">
        <v>2.9660000000000002</v>
      </c>
      <c r="L9671">
        <v>0.11360000000000001</v>
      </c>
      <c r="M9671">
        <v>3049.1</v>
      </c>
      <c r="N9671">
        <v>6.3299999999999995E-2</v>
      </c>
      <c r="O9671">
        <v>13.618</v>
      </c>
      <c r="P9671">
        <v>0.56510000000000005</v>
      </c>
      <c r="Q9671">
        <v>47271.199999999997</v>
      </c>
      <c r="R9671" t="s">
        <v>333</v>
      </c>
      <c r="S9671" t="s">
        <v>38</v>
      </c>
      <c r="T9671" t="s">
        <v>28</v>
      </c>
      <c r="Y9671" t="s">
        <v>103</v>
      </c>
    </row>
    <row r="9672" spans="1:25" x14ac:dyDescent="0.45">
      <c r="A9672" t="s">
        <v>335</v>
      </c>
      <c r="B9672" t="s">
        <v>763</v>
      </c>
      <c r="C9672">
        <v>55243</v>
      </c>
      <c r="D9672" t="s">
        <v>766</v>
      </c>
      <c r="E9672" t="s">
        <v>767</v>
      </c>
      <c r="F9672">
        <v>2015</v>
      </c>
      <c r="G9672">
        <v>164</v>
      </c>
      <c r="H9672">
        <v>100.28</v>
      </c>
      <c r="I9672">
        <v>1852.82</v>
      </c>
      <c r="K9672">
        <v>0.33400000000000002</v>
      </c>
      <c r="L9672">
        <v>3.1300000000000001E-2</v>
      </c>
      <c r="M9672">
        <v>1602.9</v>
      </c>
      <c r="N9672">
        <v>5.8500000000000003E-2</v>
      </c>
      <c r="O9672">
        <v>6.5049999999999999</v>
      </c>
      <c r="P9672">
        <v>0.49259999999999998</v>
      </c>
      <c r="Q9672">
        <v>26683.599999999999</v>
      </c>
      <c r="R9672" t="s">
        <v>333</v>
      </c>
      <c r="S9672" t="s">
        <v>38</v>
      </c>
      <c r="T9672" t="s">
        <v>28</v>
      </c>
      <c r="Y9672" t="s">
        <v>159</v>
      </c>
    </row>
    <row r="9673" spans="1:25" x14ac:dyDescent="0.45">
      <c r="A9673" t="s">
        <v>335</v>
      </c>
      <c r="B9673" t="s">
        <v>763</v>
      </c>
      <c r="C9673">
        <v>55243</v>
      </c>
      <c r="D9673" t="s">
        <v>766</v>
      </c>
      <c r="E9673" t="s">
        <v>767</v>
      </c>
      <c r="F9673">
        <v>2016</v>
      </c>
      <c r="G9673">
        <v>168</v>
      </c>
      <c r="H9673">
        <v>118.75</v>
      </c>
      <c r="I9673">
        <v>2360.75</v>
      </c>
      <c r="K9673">
        <v>0.65500000000000003</v>
      </c>
      <c r="L9673">
        <v>4.4999999999999998E-2</v>
      </c>
      <c r="M9673">
        <v>1713.4</v>
      </c>
      <c r="N9673">
        <v>6.0900000000000003E-2</v>
      </c>
      <c r="O9673">
        <v>7.4139999999999997</v>
      </c>
      <c r="P9673">
        <v>0.52610000000000001</v>
      </c>
      <c r="Q9673">
        <v>28082.9</v>
      </c>
      <c r="R9673" t="s">
        <v>333</v>
      </c>
      <c r="S9673" t="s">
        <v>38</v>
      </c>
      <c r="T9673" t="s">
        <v>28</v>
      </c>
      <c r="Y9673" t="s">
        <v>159</v>
      </c>
    </row>
    <row r="9674" spans="1:25" x14ac:dyDescent="0.45">
      <c r="A9674" t="s">
        <v>335</v>
      </c>
      <c r="B9674" t="s">
        <v>763</v>
      </c>
      <c r="C9674">
        <v>55243</v>
      </c>
      <c r="D9674" t="s">
        <v>766</v>
      </c>
      <c r="E9674" t="s">
        <v>767</v>
      </c>
      <c r="F9674">
        <v>2017</v>
      </c>
      <c r="G9674">
        <v>157</v>
      </c>
      <c r="H9674">
        <v>102.5</v>
      </c>
      <c r="I9674">
        <v>2050</v>
      </c>
      <c r="K9674">
        <v>0.16300000000000001</v>
      </c>
      <c r="L9674">
        <v>1.32E-2</v>
      </c>
      <c r="M9674">
        <v>1448.6</v>
      </c>
      <c r="N9674">
        <v>5.9700000000000003E-2</v>
      </c>
      <c r="O9674">
        <v>6.0979999999999999</v>
      </c>
      <c r="P9674">
        <v>0.50119999999999998</v>
      </c>
      <c r="Q9674">
        <v>24323.599999999999</v>
      </c>
      <c r="R9674" t="s">
        <v>333</v>
      </c>
      <c r="S9674" t="s">
        <v>38</v>
      </c>
      <c r="T9674" t="s">
        <v>28</v>
      </c>
      <c r="Y9674" t="s">
        <v>160</v>
      </c>
    </row>
    <row r="9675" spans="1:25" x14ac:dyDescent="0.45">
      <c r="A9675" t="s">
        <v>335</v>
      </c>
      <c r="B9675" t="s">
        <v>763</v>
      </c>
      <c r="C9675">
        <v>55243</v>
      </c>
      <c r="D9675" t="s">
        <v>766</v>
      </c>
      <c r="E9675" t="s">
        <v>767</v>
      </c>
      <c r="F9675">
        <v>2018</v>
      </c>
      <c r="G9675">
        <v>317</v>
      </c>
      <c r="H9675">
        <v>193.54</v>
      </c>
      <c r="I9675">
        <v>3645.57</v>
      </c>
      <c r="K9675">
        <v>0.30399999999999999</v>
      </c>
      <c r="L9675">
        <v>1.7999999999999999E-2</v>
      </c>
      <c r="M9675">
        <v>2548.9</v>
      </c>
      <c r="N9675">
        <v>5.8900000000000001E-2</v>
      </c>
      <c r="O9675">
        <v>10.731</v>
      </c>
      <c r="P9675">
        <v>0.50419999999999998</v>
      </c>
      <c r="Q9675">
        <v>42749.2</v>
      </c>
      <c r="R9675" t="s">
        <v>333</v>
      </c>
      <c r="S9675" t="s">
        <v>38</v>
      </c>
      <c r="T9675" t="s">
        <v>28</v>
      </c>
      <c r="Y9675" t="s">
        <v>160</v>
      </c>
    </row>
    <row r="9676" spans="1:25" x14ac:dyDescent="0.45">
      <c r="A9676" t="s">
        <v>335</v>
      </c>
      <c r="B9676" t="s">
        <v>763</v>
      </c>
      <c r="C9676">
        <v>55243</v>
      </c>
      <c r="D9676" t="s">
        <v>766</v>
      </c>
      <c r="E9676" t="s">
        <v>767</v>
      </c>
      <c r="F9676">
        <v>2019</v>
      </c>
      <c r="G9676">
        <v>66</v>
      </c>
      <c r="H9676">
        <v>33.200000000000003</v>
      </c>
      <c r="I9676">
        <v>645.29999999999995</v>
      </c>
      <c r="K9676">
        <v>0.08</v>
      </c>
      <c r="L9676">
        <v>3.8300000000000001E-2</v>
      </c>
      <c r="M9676">
        <v>527.6</v>
      </c>
      <c r="N9676">
        <v>6.1100000000000002E-2</v>
      </c>
      <c r="O9676">
        <v>2.2280000000000002</v>
      </c>
      <c r="P9676">
        <v>0.52049999999999996</v>
      </c>
      <c r="Q9676">
        <v>8822.4</v>
      </c>
      <c r="R9676" t="s">
        <v>333</v>
      </c>
      <c r="S9676" t="s">
        <v>38</v>
      </c>
      <c r="T9676" t="s">
        <v>28</v>
      </c>
      <c r="Y9676" t="s">
        <v>160</v>
      </c>
    </row>
    <row r="9677" spans="1:25" x14ac:dyDescent="0.45">
      <c r="A9677" t="s">
        <v>335</v>
      </c>
      <c r="B9677" t="s">
        <v>763</v>
      </c>
      <c r="C9677">
        <v>55243</v>
      </c>
      <c r="D9677" t="s">
        <v>766</v>
      </c>
      <c r="E9677" t="s">
        <v>767</v>
      </c>
      <c r="F9677">
        <v>2020</v>
      </c>
      <c r="G9677">
        <v>111</v>
      </c>
      <c r="H9677">
        <v>57.84</v>
      </c>
      <c r="I9677">
        <v>1085.2</v>
      </c>
      <c r="K9677">
        <v>2.3E-2</v>
      </c>
      <c r="L9677">
        <v>9.4000000000000004E-3</v>
      </c>
      <c r="M9677">
        <v>916.4</v>
      </c>
      <c r="N9677">
        <v>5.8700000000000002E-2</v>
      </c>
      <c r="O9677">
        <v>3.8279999999999998</v>
      </c>
      <c r="P9677">
        <v>0.49759999999999999</v>
      </c>
      <c r="Q9677">
        <v>15508.5</v>
      </c>
      <c r="R9677" t="s">
        <v>333</v>
      </c>
      <c r="S9677" t="s">
        <v>38</v>
      </c>
      <c r="T9677" t="s">
        <v>28</v>
      </c>
      <c r="Y9677" t="s">
        <v>160</v>
      </c>
    </row>
    <row r="9678" spans="1:25" x14ac:dyDescent="0.45">
      <c r="A9678" t="s">
        <v>335</v>
      </c>
      <c r="B9678" t="s">
        <v>763</v>
      </c>
      <c r="C9678">
        <v>55243</v>
      </c>
      <c r="D9678" t="s">
        <v>766</v>
      </c>
      <c r="E9678" t="s">
        <v>767</v>
      </c>
      <c r="F9678">
        <v>2021</v>
      </c>
      <c r="G9678">
        <v>157</v>
      </c>
      <c r="H9678">
        <v>93.9</v>
      </c>
      <c r="I9678">
        <v>1613.03</v>
      </c>
      <c r="K9678">
        <v>0.11799999999999999</v>
      </c>
      <c r="L9678">
        <v>1.6400000000000001E-2</v>
      </c>
      <c r="M9678">
        <v>1439.6</v>
      </c>
      <c r="N9678">
        <v>5.8999999999999997E-2</v>
      </c>
      <c r="O9678">
        <v>5.4669999999999996</v>
      </c>
      <c r="P9678">
        <v>0.45710000000000001</v>
      </c>
      <c r="Q9678">
        <v>24229.599999999999</v>
      </c>
      <c r="R9678" t="s">
        <v>333</v>
      </c>
      <c r="S9678" t="s">
        <v>38</v>
      </c>
      <c r="T9678" t="s">
        <v>28</v>
      </c>
      <c r="Y9678" t="s">
        <v>161</v>
      </c>
    </row>
    <row r="9679" spans="1:25" x14ac:dyDescent="0.45">
      <c r="A9679" t="s">
        <v>335</v>
      </c>
      <c r="B9679" t="s">
        <v>763</v>
      </c>
      <c r="C9679">
        <v>55243</v>
      </c>
      <c r="D9679" t="s">
        <v>766</v>
      </c>
      <c r="E9679" t="s">
        <v>767</v>
      </c>
      <c r="F9679">
        <v>2022</v>
      </c>
      <c r="G9679">
        <v>103</v>
      </c>
      <c r="H9679">
        <v>64.67</v>
      </c>
      <c r="I9679">
        <v>1318.08</v>
      </c>
      <c r="K9679">
        <v>1.163</v>
      </c>
      <c r="L9679">
        <v>0.1235</v>
      </c>
      <c r="M9679">
        <v>1166.0999999999999</v>
      </c>
      <c r="N9679">
        <v>6.3100000000000003E-2</v>
      </c>
      <c r="O9679">
        <v>4.8369999999999997</v>
      </c>
      <c r="P9679">
        <v>0.53010000000000002</v>
      </c>
      <c r="Q9679">
        <v>18041.400000000001</v>
      </c>
      <c r="R9679" t="s">
        <v>333</v>
      </c>
      <c r="S9679" t="s">
        <v>38</v>
      </c>
      <c r="T9679" t="s">
        <v>28</v>
      </c>
      <c r="Y9679" t="s">
        <v>161</v>
      </c>
    </row>
    <row r="9680" spans="1:25" x14ac:dyDescent="0.45">
      <c r="A9680" t="s">
        <v>335</v>
      </c>
      <c r="B9680" t="s">
        <v>763</v>
      </c>
      <c r="C9680">
        <v>55243</v>
      </c>
      <c r="D9680" t="s">
        <v>766</v>
      </c>
      <c r="E9680" t="s">
        <v>767</v>
      </c>
      <c r="F9680">
        <v>2023</v>
      </c>
      <c r="G9680">
        <v>27</v>
      </c>
      <c r="H9680">
        <v>13.95</v>
      </c>
      <c r="I9680">
        <v>279</v>
      </c>
      <c r="K9680">
        <v>0.03</v>
      </c>
      <c r="L9680">
        <v>3.7600000000000001E-2</v>
      </c>
      <c r="M9680">
        <v>223.5</v>
      </c>
      <c r="N9680">
        <v>6.0600000000000001E-2</v>
      </c>
      <c r="O9680">
        <v>0.79200000000000004</v>
      </c>
      <c r="P9680">
        <v>0.44409999999999999</v>
      </c>
      <c r="Q9680">
        <v>3745.6</v>
      </c>
      <c r="R9680" t="s">
        <v>333</v>
      </c>
      <c r="S9680" t="s">
        <v>38</v>
      </c>
      <c r="T9680" t="s">
        <v>28</v>
      </c>
      <c r="Y9680" t="s">
        <v>499</v>
      </c>
    </row>
    <row r="9681" spans="1:25" x14ac:dyDescent="0.45">
      <c r="A9681" t="s">
        <v>335</v>
      </c>
      <c r="B9681" t="s">
        <v>763</v>
      </c>
      <c r="C9681">
        <v>55243</v>
      </c>
      <c r="D9681" t="s">
        <v>768</v>
      </c>
      <c r="F9681">
        <v>2009</v>
      </c>
      <c r="G9681">
        <v>98</v>
      </c>
      <c r="H9681">
        <v>97.25</v>
      </c>
      <c r="I9681">
        <v>1945</v>
      </c>
      <c r="K9681">
        <v>0.90100000000000002</v>
      </c>
      <c r="L9681">
        <v>7.2300000000000003E-2</v>
      </c>
      <c r="M9681">
        <v>1538.6</v>
      </c>
      <c r="N9681">
        <v>6.2199999999999998E-2</v>
      </c>
      <c r="O9681">
        <v>7.048</v>
      </c>
      <c r="P9681">
        <v>0.56769999999999998</v>
      </c>
      <c r="Q9681">
        <v>24798.799999999999</v>
      </c>
      <c r="R9681" t="s">
        <v>333</v>
      </c>
      <c r="S9681" t="s">
        <v>38</v>
      </c>
      <c r="T9681" t="s">
        <v>28</v>
      </c>
      <c r="Y9681" t="s">
        <v>103</v>
      </c>
    </row>
    <row r="9682" spans="1:25" x14ac:dyDescent="0.45">
      <c r="A9682" t="s">
        <v>335</v>
      </c>
      <c r="B9682" t="s">
        <v>763</v>
      </c>
      <c r="C9682">
        <v>55243</v>
      </c>
      <c r="D9682" t="s">
        <v>768</v>
      </c>
      <c r="F9682">
        <v>2010</v>
      </c>
      <c r="G9682">
        <v>88</v>
      </c>
      <c r="H9682">
        <v>87</v>
      </c>
      <c r="I9682">
        <v>1740</v>
      </c>
      <c r="K9682">
        <v>0.26300000000000001</v>
      </c>
      <c r="L9682">
        <v>2.3699999999999999E-2</v>
      </c>
      <c r="M9682">
        <v>1327.8</v>
      </c>
      <c r="N9682">
        <v>0.06</v>
      </c>
      <c r="O9682">
        <v>5.7439999999999998</v>
      </c>
      <c r="P9682">
        <v>0.51749999999999996</v>
      </c>
      <c r="Q9682">
        <v>22185</v>
      </c>
      <c r="R9682" t="s">
        <v>333</v>
      </c>
      <c r="S9682" t="s">
        <v>38</v>
      </c>
      <c r="T9682" t="s">
        <v>28</v>
      </c>
      <c r="Y9682" t="s">
        <v>103</v>
      </c>
    </row>
    <row r="9683" spans="1:25" x14ac:dyDescent="0.45">
      <c r="A9683" t="s">
        <v>335</v>
      </c>
      <c r="B9683" t="s">
        <v>763</v>
      </c>
      <c r="C9683">
        <v>55243</v>
      </c>
      <c r="D9683" t="s">
        <v>768</v>
      </c>
      <c r="F9683">
        <v>2011</v>
      </c>
      <c r="G9683">
        <v>129</v>
      </c>
      <c r="H9683">
        <v>118</v>
      </c>
      <c r="I9683">
        <v>2360</v>
      </c>
      <c r="K9683">
        <v>0.85499999999999998</v>
      </c>
      <c r="L9683">
        <v>5.5100000000000003E-2</v>
      </c>
      <c r="M9683">
        <v>1846.2</v>
      </c>
      <c r="N9683">
        <v>6.1499999999999999E-2</v>
      </c>
      <c r="O9683">
        <v>9.9309999999999992</v>
      </c>
      <c r="P9683">
        <v>0.65100000000000002</v>
      </c>
      <c r="Q9683">
        <v>30090.7</v>
      </c>
      <c r="R9683" t="s">
        <v>333</v>
      </c>
      <c r="S9683" t="s">
        <v>38</v>
      </c>
      <c r="T9683" t="s">
        <v>28</v>
      </c>
      <c r="Y9683" t="s">
        <v>103</v>
      </c>
    </row>
    <row r="9684" spans="1:25" x14ac:dyDescent="0.45">
      <c r="A9684" t="s">
        <v>335</v>
      </c>
      <c r="B9684" t="s">
        <v>763</v>
      </c>
      <c r="C9684">
        <v>55243</v>
      </c>
      <c r="D9684" t="s">
        <v>768</v>
      </c>
      <c r="F9684">
        <v>2012</v>
      </c>
      <c r="G9684">
        <v>308</v>
      </c>
      <c r="H9684">
        <v>278.25</v>
      </c>
      <c r="I9684">
        <v>5565</v>
      </c>
      <c r="K9684">
        <v>2.7E-2</v>
      </c>
      <c r="L9684">
        <v>8.9999999999999998E-4</v>
      </c>
      <c r="M9684">
        <v>4175.3999999999996</v>
      </c>
      <c r="N9684">
        <v>5.91E-2</v>
      </c>
      <c r="O9684">
        <v>17.988</v>
      </c>
      <c r="P9684">
        <v>0.50690000000000002</v>
      </c>
      <c r="Q9684">
        <v>70955.399999999994</v>
      </c>
      <c r="R9684" t="s">
        <v>333</v>
      </c>
      <c r="S9684" t="s">
        <v>38</v>
      </c>
      <c r="T9684" t="s">
        <v>28</v>
      </c>
      <c r="Y9684" t="s">
        <v>103</v>
      </c>
    </row>
    <row r="9685" spans="1:25" x14ac:dyDescent="0.45">
      <c r="A9685" t="s">
        <v>335</v>
      </c>
      <c r="B9685" t="s">
        <v>763</v>
      </c>
      <c r="C9685">
        <v>55243</v>
      </c>
      <c r="D9685" t="s">
        <v>768</v>
      </c>
      <c r="F9685">
        <v>2013</v>
      </c>
      <c r="G9685">
        <v>252</v>
      </c>
      <c r="H9685">
        <v>190</v>
      </c>
      <c r="I9685">
        <v>3800</v>
      </c>
      <c r="K9685">
        <v>0.70099999999999996</v>
      </c>
      <c r="L9685">
        <v>2.46E-2</v>
      </c>
      <c r="M9685">
        <v>2915.4</v>
      </c>
      <c r="N9685">
        <v>6.0199999999999997E-2</v>
      </c>
      <c r="O9685">
        <v>13.021000000000001</v>
      </c>
      <c r="P9685">
        <v>0.53249999999999997</v>
      </c>
      <c r="Q9685">
        <v>48454.3</v>
      </c>
      <c r="R9685" t="s">
        <v>333</v>
      </c>
      <c r="S9685" t="s">
        <v>38</v>
      </c>
      <c r="T9685" t="s">
        <v>28</v>
      </c>
      <c r="Y9685" t="s">
        <v>103</v>
      </c>
    </row>
    <row r="9686" spans="1:25" x14ac:dyDescent="0.45">
      <c r="A9686" t="s">
        <v>335</v>
      </c>
      <c r="B9686" t="s">
        <v>763</v>
      </c>
      <c r="C9686">
        <v>55243</v>
      </c>
      <c r="D9686" t="s">
        <v>768</v>
      </c>
      <c r="E9686" t="s">
        <v>767</v>
      </c>
      <c r="F9686">
        <v>2014</v>
      </c>
      <c r="G9686">
        <v>252</v>
      </c>
      <c r="H9686">
        <v>167.98</v>
      </c>
      <c r="I9686">
        <v>3259.67</v>
      </c>
      <c r="K9686">
        <v>2.9689999999999999</v>
      </c>
      <c r="L9686">
        <v>0.1235</v>
      </c>
      <c r="M9686">
        <v>2835.6</v>
      </c>
      <c r="N9686">
        <v>6.4000000000000001E-2</v>
      </c>
      <c r="O9686">
        <v>14.252000000000001</v>
      </c>
      <c r="P9686">
        <v>0.64119999999999999</v>
      </c>
      <c r="Q9686">
        <v>43645.4</v>
      </c>
      <c r="R9686" t="s">
        <v>333</v>
      </c>
      <c r="S9686" t="s">
        <v>38</v>
      </c>
      <c r="T9686" t="s">
        <v>28</v>
      </c>
      <c r="Y9686" t="s">
        <v>103</v>
      </c>
    </row>
    <row r="9687" spans="1:25" x14ac:dyDescent="0.45">
      <c r="A9687" t="s">
        <v>335</v>
      </c>
      <c r="B9687" t="s">
        <v>763</v>
      </c>
      <c r="C9687">
        <v>55243</v>
      </c>
      <c r="D9687" t="s">
        <v>768</v>
      </c>
      <c r="E9687" t="s">
        <v>767</v>
      </c>
      <c r="F9687">
        <v>2015</v>
      </c>
      <c r="G9687">
        <v>164</v>
      </c>
      <c r="H9687">
        <v>100.36</v>
      </c>
      <c r="I9687">
        <v>1852.13</v>
      </c>
      <c r="K9687">
        <v>0.33400000000000002</v>
      </c>
      <c r="L9687">
        <v>3.1300000000000001E-2</v>
      </c>
      <c r="M9687">
        <v>1602.4</v>
      </c>
      <c r="N9687">
        <v>5.8500000000000003E-2</v>
      </c>
      <c r="O9687">
        <v>7.1139999999999999</v>
      </c>
      <c r="P9687">
        <v>0.54179999999999995</v>
      </c>
      <c r="Q9687">
        <v>26674.799999999999</v>
      </c>
      <c r="R9687" t="s">
        <v>333</v>
      </c>
      <c r="S9687" t="s">
        <v>38</v>
      </c>
      <c r="T9687" t="s">
        <v>28</v>
      </c>
      <c r="Y9687" t="s">
        <v>159</v>
      </c>
    </row>
    <row r="9688" spans="1:25" x14ac:dyDescent="0.45">
      <c r="A9688" t="s">
        <v>335</v>
      </c>
      <c r="B9688" t="s">
        <v>763</v>
      </c>
      <c r="C9688">
        <v>55243</v>
      </c>
      <c r="D9688" t="s">
        <v>768</v>
      </c>
      <c r="E9688" t="s">
        <v>767</v>
      </c>
      <c r="F9688">
        <v>2016</v>
      </c>
      <c r="G9688">
        <v>169</v>
      </c>
      <c r="H9688">
        <v>118.7</v>
      </c>
      <c r="I9688">
        <v>2368.31</v>
      </c>
      <c r="K9688">
        <v>0.66400000000000003</v>
      </c>
      <c r="L9688">
        <v>4.4699999999999997E-2</v>
      </c>
      <c r="M9688">
        <v>1719.5</v>
      </c>
      <c r="N9688">
        <v>6.0499999999999998E-2</v>
      </c>
      <c r="O9688">
        <v>7.5579999999999998</v>
      </c>
      <c r="P9688">
        <v>0.53449999999999998</v>
      </c>
      <c r="Q9688">
        <v>28173.1</v>
      </c>
      <c r="R9688" t="s">
        <v>333</v>
      </c>
      <c r="S9688" t="s">
        <v>38</v>
      </c>
      <c r="T9688" t="s">
        <v>28</v>
      </c>
      <c r="Y9688" t="s">
        <v>159</v>
      </c>
    </row>
    <row r="9689" spans="1:25" x14ac:dyDescent="0.45">
      <c r="A9689" t="s">
        <v>335</v>
      </c>
      <c r="B9689" t="s">
        <v>763</v>
      </c>
      <c r="C9689">
        <v>55243</v>
      </c>
      <c r="D9689" t="s">
        <v>768</v>
      </c>
      <c r="E9689" t="s">
        <v>767</v>
      </c>
      <c r="F9689">
        <v>2017</v>
      </c>
      <c r="G9689">
        <v>157</v>
      </c>
      <c r="H9689">
        <v>102.5</v>
      </c>
      <c r="I9689">
        <v>2050</v>
      </c>
      <c r="K9689">
        <v>0.16300000000000001</v>
      </c>
      <c r="L9689">
        <v>1.32E-2</v>
      </c>
      <c r="M9689">
        <v>1448.6</v>
      </c>
      <c r="N9689">
        <v>5.9700000000000003E-2</v>
      </c>
      <c r="O9689">
        <v>6.03</v>
      </c>
      <c r="P9689">
        <v>0.49569999999999997</v>
      </c>
      <c r="Q9689">
        <v>24323.599999999999</v>
      </c>
      <c r="R9689" t="s">
        <v>333</v>
      </c>
      <c r="S9689" t="s">
        <v>38</v>
      </c>
      <c r="T9689" t="s">
        <v>28</v>
      </c>
      <c r="Y9689" t="s">
        <v>160</v>
      </c>
    </row>
    <row r="9690" spans="1:25" x14ac:dyDescent="0.45">
      <c r="A9690" t="s">
        <v>335</v>
      </c>
      <c r="B9690" t="s">
        <v>763</v>
      </c>
      <c r="C9690">
        <v>55243</v>
      </c>
      <c r="D9690" t="s">
        <v>768</v>
      </c>
      <c r="E9690" t="s">
        <v>767</v>
      </c>
      <c r="F9690">
        <v>2018</v>
      </c>
      <c r="G9690">
        <v>317</v>
      </c>
      <c r="H9690">
        <v>193.54</v>
      </c>
      <c r="I9690">
        <v>3645.57</v>
      </c>
      <c r="K9690">
        <v>0.30399999999999999</v>
      </c>
      <c r="L9690">
        <v>1.7999999999999999E-2</v>
      </c>
      <c r="M9690">
        <v>2548.9</v>
      </c>
      <c r="N9690">
        <v>5.8900000000000001E-2</v>
      </c>
      <c r="O9690">
        <v>10.603999999999999</v>
      </c>
      <c r="P9690">
        <v>0.49759999999999999</v>
      </c>
      <c r="Q9690">
        <v>42749.2</v>
      </c>
      <c r="R9690" t="s">
        <v>333</v>
      </c>
      <c r="S9690" t="s">
        <v>38</v>
      </c>
      <c r="T9690" t="s">
        <v>28</v>
      </c>
      <c r="Y9690" t="s">
        <v>160</v>
      </c>
    </row>
    <row r="9691" spans="1:25" x14ac:dyDescent="0.45">
      <c r="A9691" t="s">
        <v>335</v>
      </c>
      <c r="B9691" t="s">
        <v>763</v>
      </c>
      <c r="C9691">
        <v>55243</v>
      </c>
      <c r="D9691" t="s">
        <v>768</v>
      </c>
      <c r="E9691" t="s">
        <v>767</v>
      </c>
      <c r="F9691">
        <v>2019</v>
      </c>
      <c r="G9691">
        <v>66</v>
      </c>
      <c r="H9691">
        <v>33.200000000000003</v>
      </c>
      <c r="I9691">
        <v>645.29999999999995</v>
      </c>
      <c r="K9691">
        <v>0.08</v>
      </c>
      <c r="L9691">
        <v>3.8300000000000001E-2</v>
      </c>
      <c r="M9691">
        <v>527.6</v>
      </c>
      <c r="N9691">
        <v>6.1100000000000002E-2</v>
      </c>
      <c r="O9691">
        <v>2.1970000000000001</v>
      </c>
      <c r="P9691">
        <v>0.50900000000000001</v>
      </c>
      <c r="Q9691">
        <v>8822.4</v>
      </c>
      <c r="R9691" t="s">
        <v>333</v>
      </c>
      <c r="S9691" t="s">
        <v>38</v>
      </c>
      <c r="T9691" t="s">
        <v>28</v>
      </c>
      <c r="Y9691" t="s">
        <v>160</v>
      </c>
    </row>
    <row r="9692" spans="1:25" x14ac:dyDescent="0.45">
      <c r="A9692" t="s">
        <v>335</v>
      </c>
      <c r="B9692" t="s">
        <v>763</v>
      </c>
      <c r="C9692">
        <v>55243</v>
      </c>
      <c r="D9692" t="s">
        <v>768</v>
      </c>
      <c r="E9692" t="s">
        <v>767</v>
      </c>
      <c r="F9692">
        <v>2020</v>
      </c>
      <c r="G9692">
        <v>111</v>
      </c>
      <c r="H9692">
        <v>57.84</v>
      </c>
      <c r="I9692">
        <v>1085.2</v>
      </c>
      <c r="K9692">
        <v>2.3E-2</v>
      </c>
      <c r="L9692">
        <v>9.4000000000000004E-3</v>
      </c>
      <c r="M9692">
        <v>916.4</v>
      </c>
      <c r="N9692">
        <v>5.8700000000000002E-2</v>
      </c>
      <c r="O9692">
        <v>3.8010000000000002</v>
      </c>
      <c r="P9692">
        <v>0.49259999999999998</v>
      </c>
      <c r="Q9692">
        <v>15508.5</v>
      </c>
      <c r="R9692" t="s">
        <v>333</v>
      </c>
      <c r="S9692" t="s">
        <v>38</v>
      </c>
      <c r="T9692" t="s">
        <v>28</v>
      </c>
      <c r="Y9692" t="s">
        <v>160</v>
      </c>
    </row>
    <row r="9693" spans="1:25" x14ac:dyDescent="0.45">
      <c r="A9693" t="s">
        <v>335</v>
      </c>
      <c r="B9693" t="s">
        <v>763</v>
      </c>
      <c r="C9693">
        <v>55243</v>
      </c>
      <c r="D9693" t="s">
        <v>768</v>
      </c>
      <c r="E9693" t="s">
        <v>767</v>
      </c>
      <c r="F9693">
        <v>2021</v>
      </c>
      <c r="G9693">
        <v>157</v>
      </c>
      <c r="H9693">
        <v>93.9</v>
      </c>
      <c r="I9693">
        <v>1613.03</v>
      </c>
      <c r="K9693">
        <v>0.11799999999999999</v>
      </c>
      <c r="L9693">
        <v>1.6400000000000001E-2</v>
      </c>
      <c r="M9693">
        <v>1439.6</v>
      </c>
      <c r="N9693">
        <v>5.8999999999999997E-2</v>
      </c>
      <c r="O9693">
        <v>5.3369999999999997</v>
      </c>
      <c r="P9693">
        <v>0.44700000000000001</v>
      </c>
      <c r="Q9693">
        <v>24229.599999999999</v>
      </c>
      <c r="R9693" t="s">
        <v>333</v>
      </c>
      <c r="S9693" t="s">
        <v>38</v>
      </c>
      <c r="T9693" t="s">
        <v>28</v>
      </c>
      <c r="Y9693" t="s">
        <v>161</v>
      </c>
    </row>
    <row r="9694" spans="1:25" x14ac:dyDescent="0.45">
      <c r="A9694" t="s">
        <v>335</v>
      </c>
      <c r="B9694" t="s">
        <v>763</v>
      </c>
      <c r="C9694">
        <v>55243</v>
      </c>
      <c r="D9694" t="s">
        <v>768</v>
      </c>
      <c r="E9694" t="s">
        <v>767</v>
      </c>
      <c r="F9694">
        <v>2022</v>
      </c>
      <c r="G9694">
        <v>103</v>
      </c>
      <c r="H9694">
        <v>64.67</v>
      </c>
      <c r="I9694">
        <v>1316.96</v>
      </c>
      <c r="K9694">
        <v>1.163</v>
      </c>
      <c r="L9694">
        <v>0.1235</v>
      </c>
      <c r="M9694">
        <v>1165.0999999999999</v>
      </c>
      <c r="N9694">
        <v>6.3100000000000003E-2</v>
      </c>
      <c r="O9694">
        <v>4.9180000000000001</v>
      </c>
      <c r="P9694">
        <v>0.53800000000000003</v>
      </c>
      <c r="Q9694">
        <v>18024.7</v>
      </c>
      <c r="R9694" t="s">
        <v>333</v>
      </c>
      <c r="S9694" t="s">
        <v>38</v>
      </c>
      <c r="T9694" t="s">
        <v>28</v>
      </c>
      <c r="Y9694" t="s">
        <v>161</v>
      </c>
    </row>
    <row r="9695" spans="1:25" x14ac:dyDescent="0.45">
      <c r="A9695" t="s">
        <v>335</v>
      </c>
      <c r="B9695" t="s">
        <v>763</v>
      </c>
      <c r="C9695">
        <v>55243</v>
      </c>
      <c r="D9695" t="s">
        <v>768</v>
      </c>
      <c r="E9695" t="s">
        <v>767</v>
      </c>
      <c r="F9695">
        <v>2023</v>
      </c>
      <c r="G9695">
        <v>27</v>
      </c>
      <c r="H9695">
        <v>13.95</v>
      </c>
      <c r="I9695">
        <v>279</v>
      </c>
      <c r="K9695">
        <v>0.03</v>
      </c>
      <c r="L9695">
        <v>3.7600000000000001E-2</v>
      </c>
      <c r="M9695">
        <v>223.5</v>
      </c>
      <c r="N9695">
        <v>6.0600000000000001E-2</v>
      </c>
      <c r="O9695">
        <v>0.77100000000000002</v>
      </c>
      <c r="P9695">
        <v>0.43690000000000001</v>
      </c>
      <c r="Q9695">
        <v>3745.6</v>
      </c>
      <c r="R9695" t="s">
        <v>333</v>
      </c>
      <c r="S9695" t="s">
        <v>38</v>
      </c>
      <c r="T9695" t="s">
        <v>28</v>
      </c>
      <c r="Y9695" t="s">
        <v>499</v>
      </c>
    </row>
    <row r="9696" spans="1:25" x14ac:dyDescent="0.45">
      <c r="A9696" t="s">
        <v>335</v>
      </c>
      <c r="B9696" t="s">
        <v>763</v>
      </c>
      <c r="C9696">
        <v>55243</v>
      </c>
      <c r="D9696" t="s">
        <v>769</v>
      </c>
      <c r="F9696">
        <v>2009</v>
      </c>
      <c r="G9696">
        <v>162</v>
      </c>
      <c r="H9696">
        <v>162</v>
      </c>
      <c r="I9696">
        <v>3240</v>
      </c>
      <c r="K9696">
        <v>1.671</v>
      </c>
      <c r="L9696">
        <v>8.1100000000000005E-2</v>
      </c>
      <c r="M9696">
        <v>2578.1999999999998</v>
      </c>
      <c r="N9696">
        <v>6.25E-2</v>
      </c>
      <c r="O9696">
        <v>11.917</v>
      </c>
      <c r="P9696">
        <v>0.57679999999999998</v>
      </c>
      <c r="Q9696">
        <v>41310</v>
      </c>
      <c r="R9696" t="s">
        <v>333</v>
      </c>
      <c r="S9696" t="s">
        <v>38</v>
      </c>
      <c r="T9696" t="s">
        <v>28</v>
      </c>
      <c r="Y9696" t="s">
        <v>103</v>
      </c>
    </row>
    <row r="9697" spans="1:25" x14ac:dyDescent="0.45">
      <c r="A9697" t="s">
        <v>335</v>
      </c>
      <c r="B9697" t="s">
        <v>763</v>
      </c>
      <c r="C9697">
        <v>55243</v>
      </c>
      <c r="D9697" t="s">
        <v>769</v>
      </c>
      <c r="F9697">
        <v>2010</v>
      </c>
      <c r="G9697">
        <v>194</v>
      </c>
      <c r="H9697">
        <v>192.5</v>
      </c>
      <c r="I9697">
        <v>3850</v>
      </c>
      <c r="K9697">
        <v>0.71899999999999997</v>
      </c>
      <c r="L9697">
        <v>2.93E-2</v>
      </c>
      <c r="M9697">
        <v>2950.2</v>
      </c>
      <c r="N9697">
        <v>6.0199999999999997E-2</v>
      </c>
      <c r="O9697">
        <v>12.851000000000001</v>
      </c>
      <c r="P9697">
        <v>0.52329999999999999</v>
      </c>
      <c r="Q9697">
        <v>49087.5</v>
      </c>
      <c r="R9697" t="s">
        <v>333</v>
      </c>
      <c r="S9697" t="s">
        <v>38</v>
      </c>
      <c r="T9697" t="s">
        <v>28</v>
      </c>
      <c r="Y9697" t="s">
        <v>103</v>
      </c>
    </row>
    <row r="9698" spans="1:25" x14ac:dyDescent="0.45">
      <c r="A9698" t="s">
        <v>335</v>
      </c>
      <c r="B9698" t="s">
        <v>763</v>
      </c>
      <c r="C9698">
        <v>55243</v>
      </c>
      <c r="D9698" t="s">
        <v>769</v>
      </c>
      <c r="F9698">
        <v>2011</v>
      </c>
      <c r="G9698">
        <v>226</v>
      </c>
      <c r="H9698">
        <v>226</v>
      </c>
      <c r="I9698">
        <v>4520</v>
      </c>
      <c r="K9698">
        <v>1.232</v>
      </c>
      <c r="L9698">
        <v>4.2999999999999997E-2</v>
      </c>
      <c r="M9698">
        <v>3498.3</v>
      </c>
      <c r="N9698">
        <v>6.08E-2</v>
      </c>
      <c r="O9698">
        <v>17.77</v>
      </c>
      <c r="P9698">
        <v>0.61680000000000001</v>
      </c>
      <c r="Q9698">
        <v>57630</v>
      </c>
      <c r="R9698" t="s">
        <v>333</v>
      </c>
      <c r="S9698" t="s">
        <v>38</v>
      </c>
      <c r="T9698" t="s">
        <v>28</v>
      </c>
      <c r="Y9698" t="s">
        <v>103</v>
      </c>
    </row>
    <row r="9699" spans="1:25" x14ac:dyDescent="0.45">
      <c r="A9699" t="s">
        <v>335</v>
      </c>
      <c r="B9699" t="s">
        <v>763</v>
      </c>
      <c r="C9699">
        <v>55243</v>
      </c>
      <c r="D9699" t="s">
        <v>769</v>
      </c>
      <c r="F9699">
        <v>2012</v>
      </c>
      <c r="G9699">
        <v>356</v>
      </c>
      <c r="H9699">
        <v>352.75</v>
      </c>
      <c r="I9699">
        <v>7055</v>
      </c>
      <c r="K9699">
        <v>6.7000000000000004E-2</v>
      </c>
      <c r="L9699">
        <v>3.8E-3</v>
      </c>
      <c r="M9699">
        <v>5294.2</v>
      </c>
      <c r="N9699">
        <v>5.91E-2</v>
      </c>
      <c r="O9699">
        <v>20.981999999999999</v>
      </c>
      <c r="P9699">
        <v>0.46850000000000003</v>
      </c>
      <c r="Q9699">
        <v>89951.4</v>
      </c>
      <c r="R9699" t="s">
        <v>333</v>
      </c>
      <c r="S9699" t="s">
        <v>38</v>
      </c>
      <c r="T9699" t="s">
        <v>28</v>
      </c>
      <c r="Y9699" t="s">
        <v>103</v>
      </c>
    </row>
    <row r="9700" spans="1:25" x14ac:dyDescent="0.45">
      <c r="A9700" t="s">
        <v>335</v>
      </c>
      <c r="B9700" t="s">
        <v>763</v>
      </c>
      <c r="C9700">
        <v>55243</v>
      </c>
      <c r="D9700" t="s">
        <v>769</v>
      </c>
      <c r="F9700">
        <v>2013</v>
      </c>
      <c r="G9700">
        <v>275</v>
      </c>
      <c r="H9700">
        <v>210.75</v>
      </c>
      <c r="I9700">
        <v>4215</v>
      </c>
      <c r="K9700">
        <v>0.94199999999999995</v>
      </c>
      <c r="L9700">
        <v>3.1699999999999999E-2</v>
      </c>
      <c r="M9700">
        <v>3248.2</v>
      </c>
      <c r="N9700">
        <v>6.0499999999999998E-2</v>
      </c>
      <c r="O9700">
        <v>13.334</v>
      </c>
      <c r="P9700">
        <v>0.49330000000000002</v>
      </c>
      <c r="Q9700">
        <v>53745.7</v>
      </c>
      <c r="R9700" t="s">
        <v>333</v>
      </c>
      <c r="S9700" t="s">
        <v>38</v>
      </c>
      <c r="T9700" t="s">
        <v>28</v>
      </c>
      <c r="Y9700" t="s">
        <v>103</v>
      </c>
    </row>
    <row r="9701" spans="1:25" x14ac:dyDescent="0.45">
      <c r="A9701" t="s">
        <v>335</v>
      </c>
      <c r="B9701" t="s">
        <v>763</v>
      </c>
      <c r="C9701">
        <v>55243</v>
      </c>
      <c r="D9701" t="s">
        <v>769</v>
      </c>
      <c r="E9701" t="s">
        <v>767</v>
      </c>
      <c r="F9701">
        <v>2014</v>
      </c>
      <c r="G9701">
        <v>287</v>
      </c>
      <c r="H9701">
        <v>196.52</v>
      </c>
      <c r="I9701">
        <v>3750.86</v>
      </c>
      <c r="K9701">
        <v>3.339</v>
      </c>
      <c r="L9701">
        <v>0.1207</v>
      </c>
      <c r="M9701">
        <v>3241</v>
      </c>
      <c r="N9701">
        <v>6.3799999999999996E-2</v>
      </c>
      <c r="O9701">
        <v>14.574999999999999</v>
      </c>
      <c r="P9701">
        <v>0.57199999999999995</v>
      </c>
      <c r="Q9701">
        <v>49971.4</v>
      </c>
      <c r="R9701" t="s">
        <v>333</v>
      </c>
      <c r="S9701" t="s">
        <v>38</v>
      </c>
      <c r="T9701" t="s">
        <v>28</v>
      </c>
      <c r="Y9701" t="s">
        <v>103</v>
      </c>
    </row>
    <row r="9702" spans="1:25" x14ac:dyDescent="0.45">
      <c r="A9702" t="s">
        <v>335</v>
      </c>
      <c r="B9702" t="s">
        <v>763</v>
      </c>
      <c r="C9702">
        <v>55243</v>
      </c>
      <c r="D9702" t="s">
        <v>769</v>
      </c>
      <c r="E9702" t="s">
        <v>767</v>
      </c>
      <c r="F9702">
        <v>2015</v>
      </c>
      <c r="G9702">
        <v>164</v>
      </c>
      <c r="H9702">
        <v>96.18</v>
      </c>
      <c r="I9702">
        <v>1714.88</v>
      </c>
      <c r="K9702">
        <v>0.11</v>
      </c>
      <c r="L9702">
        <v>9.5999999999999992E-3</v>
      </c>
      <c r="M9702">
        <v>1449.6</v>
      </c>
      <c r="N9702">
        <v>5.6899999999999999E-2</v>
      </c>
      <c r="O9702">
        <v>5.7770000000000001</v>
      </c>
      <c r="P9702">
        <v>0.47289999999999999</v>
      </c>
      <c r="Q9702">
        <v>24408.7</v>
      </c>
      <c r="R9702" t="s">
        <v>333</v>
      </c>
      <c r="S9702" t="s">
        <v>38</v>
      </c>
      <c r="T9702" t="s">
        <v>28</v>
      </c>
      <c r="Y9702" t="s">
        <v>159</v>
      </c>
    </row>
    <row r="9703" spans="1:25" x14ac:dyDescent="0.45">
      <c r="A9703" t="s">
        <v>335</v>
      </c>
      <c r="B9703" t="s">
        <v>763</v>
      </c>
      <c r="C9703">
        <v>55243</v>
      </c>
      <c r="D9703" t="s">
        <v>769</v>
      </c>
      <c r="E9703" t="s">
        <v>767</v>
      </c>
      <c r="F9703">
        <v>2016</v>
      </c>
      <c r="G9703">
        <v>215</v>
      </c>
      <c r="H9703">
        <v>154.5</v>
      </c>
      <c r="I9703">
        <v>3090</v>
      </c>
      <c r="K9703">
        <v>0.59099999999999997</v>
      </c>
      <c r="L9703">
        <v>3.5200000000000002E-2</v>
      </c>
      <c r="M9703">
        <v>2221.4</v>
      </c>
      <c r="N9703">
        <v>6.0499999999999998E-2</v>
      </c>
      <c r="O9703">
        <v>9.5250000000000004</v>
      </c>
      <c r="P9703">
        <v>0.52029999999999998</v>
      </c>
      <c r="Q9703">
        <v>36792</v>
      </c>
      <c r="R9703" t="s">
        <v>333</v>
      </c>
      <c r="S9703" t="s">
        <v>38</v>
      </c>
      <c r="T9703" t="s">
        <v>28</v>
      </c>
      <c r="Y9703" t="s">
        <v>159</v>
      </c>
    </row>
    <row r="9704" spans="1:25" x14ac:dyDescent="0.45">
      <c r="A9704" t="s">
        <v>335</v>
      </c>
      <c r="B9704" t="s">
        <v>763</v>
      </c>
      <c r="C9704">
        <v>55243</v>
      </c>
      <c r="D9704" t="s">
        <v>769</v>
      </c>
      <c r="E9704" t="s">
        <v>767</v>
      </c>
      <c r="F9704">
        <v>2017</v>
      </c>
      <c r="G9704">
        <v>97</v>
      </c>
      <c r="H9704">
        <v>59.25</v>
      </c>
      <c r="I9704">
        <v>1185</v>
      </c>
      <c r="K9704">
        <v>5.0999999999999997E-2</v>
      </c>
      <c r="L9704">
        <v>1.5900000000000001E-2</v>
      </c>
      <c r="M9704">
        <v>833.3</v>
      </c>
      <c r="N9704">
        <v>5.9900000000000002E-2</v>
      </c>
      <c r="O9704">
        <v>3.4820000000000002</v>
      </c>
      <c r="P9704">
        <v>0.50180000000000002</v>
      </c>
      <c r="Q9704">
        <v>14032.9</v>
      </c>
      <c r="R9704" t="s">
        <v>333</v>
      </c>
      <c r="S9704" t="s">
        <v>38</v>
      </c>
      <c r="T9704" t="s">
        <v>28</v>
      </c>
      <c r="Y9704" t="s">
        <v>160</v>
      </c>
    </row>
    <row r="9705" spans="1:25" x14ac:dyDescent="0.45">
      <c r="A9705" t="s">
        <v>335</v>
      </c>
      <c r="B9705" t="s">
        <v>763</v>
      </c>
      <c r="C9705">
        <v>55243</v>
      </c>
      <c r="D9705" t="s">
        <v>769</v>
      </c>
      <c r="E9705" t="s">
        <v>767</v>
      </c>
      <c r="F9705">
        <v>2018</v>
      </c>
      <c r="G9705">
        <v>92</v>
      </c>
      <c r="H9705">
        <v>55.51</v>
      </c>
      <c r="I9705">
        <v>1037.72</v>
      </c>
      <c r="K9705">
        <v>0.161</v>
      </c>
      <c r="L9705">
        <v>3.32E-2</v>
      </c>
      <c r="M9705">
        <v>727.9</v>
      </c>
      <c r="N9705">
        <v>5.9200000000000003E-2</v>
      </c>
      <c r="O9705">
        <v>3.0760000000000001</v>
      </c>
      <c r="P9705">
        <v>0.51090000000000002</v>
      </c>
      <c r="Q9705">
        <v>12096.7</v>
      </c>
      <c r="R9705" t="s">
        <v>333</v>
      </c>
      <c r="S9705" t="s">
        <v>38</v>
      </c>
      <c r="T9705" t="s">
        <v>28</v>
      </c>
      <c r="Y9705" t="s">
        <v>160</v>
      </c>
    </row>
    <row r="9706" spans="1:25" x14ac:dyDescent="0.45">
      <c r="A9706" t="s">
        <v>335</v>
      </c>
      <c r="B9706" t="s">
        <v>763</v>
      </c>
      <c r="C9706">
        <v>55243</v>
      </c>
      <c r="D9706" t="s">
        <v>769</v>
      </c>
      <c r="E9706" t="s">
        <v>767</v>
      </c>
      <c r="F9706">
        <v>2019</v>
      </c>
      <c r="G9706">
        <v>90</v>
      </c>
      <c r="H9706">
        <v>46.31</v>
      </c>
      <c r="I9706">
        <v>854.98</v>
      </c>
      <c r="K9706">
        <v>1.4E-2</v>
      </c>
      <c r="L9706">
        <v>1.15E-2</v>
      </c>
      <c r="M9706">
        <v>689</v>
      </c>
      <c r="N9706">
        <v>5.7099999999999998E-2</v>
      </c>
      <c r="O9706">
        <v>2.8740000000000001</v>
      </c>
      <c r="P9706">
        <v>0.49580000000000002</v>
      </c>
      <c r="Q9706">
        <v>11656.1</v>
      </c>
      <c r="R9706" t="s">
        <v>333</v>
      </c>
      <c r="S9706" t="s">
        <v>38</v>
      </c>
      <c r="T9706" t="s">
        <v>28</v>
      </c>
      <c r="Y9706" t="s">
        <v>160</v>
      </c>
    </row>
    <row r="9707" spans="1:25" x14ac:dyDescent="0.45">
      <c r="A9707" t="s">
        <v>335</v>
      </c>
      <c r="B9707" t="s">
        <v>763</v>
      </c>
      <c r="C9707">
        <v>55243</v>
      </c>
      <c r="D9707" t="s">
        <v>769</v>
      </c>
      <c r="E9707" t="s">
        <v>767</v>
      </c>
      <c r="F9707">
        <v>2020</v>
      </c>
      <c r="G9707">
        <v>40</v>
      </c>
      <c r="H9707">
        <v>16.64</v>
      </c>
      <c r="I9707">
        <v>298.04000000000002</v>
      </c>
      <c r="K9707">
        <v>8.0000000000000002E-3</v>
      </c>
      <c r="L9707">
        <v>3.7999999999999999E-2</v>
      </c>
      <c r="M9707">
        <v>250.9</v>
      </c>
      <c r="N9707">
        <v>5.9400000000000001E-2</v>
      </c>
      <c r="O9707">
        <v>1.0489999999999999</v>
      </c>
      <c r="P9707">
        <v>0.51439999999999997</v>
      </c>
      <c r="Q9707">
        <v>4246.2</v>
      </c>
      <c r="R9707" t="s">
        <v>333</v>
      </c>
      <c r="S9707" t="s">
        <v>38</v>
      </c>
      <c r="T9707" t="s">
        <v>28</v>
      </c>
      <c r="Y9707" t="s">
        <v>160</v>
      </c>
    </row>
    <row r="9708" spans="1:25" x14ac:dyDescent="0.45">
      <c r="A9708" t="s">
        <v>335</v>
      </c>
      <c r="B9708" t="s">
        <v>763</v>
      </c>
      <c r="C9708">
        <v>55243</v>
      </c>
      <c r="D9708" t="s">
        <v>769</v>
      </c>
      <c r="E9708" t="s">
        <v>767</v>
      </c>
      <c r="F9708">
        <v>2021</v>
      </c>
      <c r="G9708">
        <v>96</v>
      </c>
      <c r="H9708">
        <v>56.72</v>
      </c>
      <c r="I9708">
        <v>970.15</v>
      </c>
      <c r="K9708">
        <v>6.6000000000000003E-2</v>
      </c>
      <c r="L9708">
        <v>3.1899999999999998E-2</v>
      </c>
      <c r="M9708">
        <v>865.5</v>
      </c>
      <c r="N9708">
        <v>5.96E-2</v>
      </c>
      <c r="O9708">
        <v>3.2669999999999999</v>
      </c>
      <c r="P9708">
        <v>0.46439999999999998</v>
      </c>
      <c r="Q9708">
        <v>14581.5</v>
      </c>
      <c r="R9708" t="s">
        <v>333</v>
      </c>
      <c r="S9708" t="s">
        <v>38</v>
      </c>
      <c r="T9708" t="s">
        <v>28</v>
      </c>
      <c r="Y9708" t="s">
        <v>161</v>
      </c>
    </row>
    <row r="9709" spans="1:25" x14ac:dyDescent="0.45">
      <c r="A9709" t="s">
        <v>335</v>
      </c>
      <c r="B9709" t="s">
        <v>763</v>
      </c>
      <c r="C9709">
        <v>55243</v>
      </c>
      <c r="D9709" t="s">
        <v>769</v>
      </c>
      <c r="E9709" t="s">
        <v>767</v>
      </c>
      <c r="F9709">
        <v>2022</v>
      </c>
      <c r="G9709">
        <v>149</v>
      </c>
      <c r="H9709">
        <v>99.88</v>
      </c>
      <c r="I9709">
        <v>1926.03</v>
      </c>
      <c r="K9709">
        <v>0.71699999999999997</v>
      </c>
      <c r="L9709">
        <v>5.7599999999999998E-2</v>
      </c>
      <c r="M9709">
        <v>1608.3</v>
      </c>
      <c r="N9709">
        <v>6.0999999999999999E-2</v>
      </c>
      <c r="O9709">
        <v>6.0449999999999999</v>
      </c>
      <c r="P9709">
        <v>0.46450000000000002</v>
      </c>
      <c r="Q9709">
        <v>26201.200000000001</v>
      </c>
      <c r="R9709" t="s">
        <v>333</v>
      </c>
      <c r="S9709" t="s">
        <v>38</v>
      </c>
      <c r="T9709" t="s">
        <v>28</v>
      </c>
      <c r="Y9709" t="s">
        <v>161</v>
      </c>
    </row>
    <row r="9710" spans="1:25" x14ac:dyDescent="0.45">
      <c r="A9710" t="s">
        <v>335</v>
      </c>
      <c r="B9710" t="s">
        <v>763</v>
      </c>
      <c r="C9710">
        <v>55243</v>
      </c>
      <c r="D9710" t="s">
        <v>769</v>
      </c>
      <c r="E9710" t="s">
        <v>767</v>
      </c>
      <c r="F9710">
        <v>2023</v>
      </c>
      <c r="G9710">
        <v>17</v>
      </c>
      <c r="H9710">
        <v>7.12</v>
      </c>
      <c r="I9710">
        <v>141.9</v>
      </c>
      <c r="K9710">
        <v>3.3000000000000002E-2</v>
      </c>
      <c r="L9710">
        <v>5.9200000000000003E-2</v>
      </c>
      <c r="M9710">
        <v>118.4</v>
      </c>
      <c r="N9710">
        <v>6.0999999999999999E-2</v>
      </c>
      <c r="O9710">
        <v>0.43099999999999999</v>
      </c>
      <c r="P9710">
        <v>0.46639999999999998</v>
      </c>
      <c r="Q9710">
        <v>1955.7</v>
      </c>
      <c r="R9710" t="s">
        <v>333</v>
      </c>
      <c r="S9710" t="s">
        <v>38</v>
      </c>
      <c r="T9710" t="s">
        <v>28</v>
      </c>
      <c r="Y9710" t="s">
        <v>499</v>
      </c>
    </row>
    <row r="9711" spans="1:25" x14ac:dyDescent="0.45">
      <c r="A9711" t="s">
        <v>335</v>
      </c>
      <c r="B9711" t="s">
        <v>763</v>
      </c>
      <c r="C9711">
        <v>55243</v>
      </c>
      <c r="D9711" t="s">
        <v>770</v>
      </c>
      <c r="F9711">
        <v>2009</v>
      </c>
      <c r="G9711">
        <v>162</v>
      </c>
      <c r="H9711">
        <v>162</v>
      </c>
      <c r="I9711">
        <v>3240</v>
      </c>
      <c r="K9711">
        <v>1.671</v>
      </c>
      <c r="L9711">
        <v>8.1100000000000005E-2</v>
      </c>
      <c r="M9711">
        <v>2578.1999999999998</v>
      </c>
      <c r="N9711">
        <v>6.25E-2</v>
      </c>
      <c r="O9711">
        <v>11.917</v>
      </c>
      <c r="P9711">
        <v>0.57679999999999998</v>
      </c>
      <c r="Q9711">
        <v>41310</v>
      </c>
      <c r="R9711" t="s">
        <v>333</v>
      </c>
      <c r="S9711" t="s">
        <v>38</v>
      </c>
      <c r="T9711" t="s">
        <v>28</v>
      </c>
      <c r="Y9711" t="s">
        <v>103</v>
      </c>
    </row>
    <row r="9712" spans="1:25" x14ac:dyDescent="0.45">
      <c r="A9712" t="s">
        <v>335</v>
      </c>
      <c r="B9712" t="s">
        <v>763</v>
      </c>
      <c r="C9712">
        <v>55243</v>
      </c>
      <c r="D9712" t="s">
        <v>770</v>
      </c>
      <c r="F9712">
        <v>2010</v>
      </c>
      <c r="G9712">
        <v>194</v>
      </c>
      <c r="H9712">
        <v>192.5</v>
      </c>
      <c r="I9712">
        <v>3850</v>
      </c>
      <c r="K9712">
        <v>0.71899999999999997</v>
      </c>
      <c r="L9712">
        <v>2.93E-2</v>
      </c>
      <c r="M9712">
        <v>2950.2</v>
      </c>
      <c r="N9712">
        <v>6.0199999999999997E-2</v>
      </c>
      <c r="O9712">
        <v>12.851000000000001</v>
      </c>
      <c r="P9712">
        <v>0.52329999999999999</v>
      </c>
      <c r="Q9712">
        <v>49087.5</v>
      </c>
      <c r="R9712" t="s">
        <v>333</v>
      </c>
      <c r="S9712" t="s">
        <v>38</v>
      </c>
      <c r="T9712" t="s">
        <v>28</v>
      </c>
      <c r="Y9712" t="s">
        <v>103</v>
      </c>
    </row>
    <row r="9713" spans="1:25" x14ac:dyDescent="0.45">
      <c r="A9713" t="s">
        <v>335</v>
      </c>
      <c r="B9713" t="s">
        <v>763</v>
      </c>
      <c r="C9713">
        <v>55243</v>
      </c>
      <c r="D9713" t="s">
        <v>770</v>
      </c>
      <c r="F9713">
        <v>2011</v>
      </c>
      <c r="G9713">
        <v>226</v>
      </c>
      <c r="H9713">
        <v>226</v>
      </c>
      <c r="I9713">
        <v>4520</v>
      </c>
      <c r="K9713">
        <v>1.232</v>
      </c>
      <c r="L9713">
        <v>4.2999999999999997E-2</v>
      </c>
      <c r="M9713">
        <v>3498.3</v>
      </c>
      <c r="N9713">
        <v>6.08E-2</v>
      </c>
      <c r="O9713">
        <v>18.405000000000001</v>
      </c>
      <c r="P9713">
        <v>0.63870000000000005</v>
      </c>
      <c r="Q9713">
        <v>57630</v>
      </c>
      <c r="R9713" t="s">
        <v>333</v>
      </c>
      <c r="S9713" t="s">
        <v>38</v>
      </c>
      <c r="T9713" t="s">
        <v>28</v>
      </c>
      <c r="Y9713" t="s">
        <v>103</v>
      </c>
    </row>
    <row r="9714" spans="1:25" x14ac:dyDescent="0.45">
      <c r="A9714" t="s">
        <v>335</v>
      </c>
      <c r="B9714" t="s">
        <v>763</v>
      </c>
      <c r="C9714">
        <v>55243</v>
      </c>
      <c r="D9714" t="s">
        <v>770</v>
      </c>
      <c r="F9714">
        <v>2012</v>
      </c>
      <c r="G9714">
        <v>356</v>
      </c>
      <c r="H9714">
        <v>352.75</v>
      </c>
      <c r="I9714">
        <v>7055</v>
      </c>
      <c r="K9714">
        <v>6.7000000000000004E-2</v>
      </c>
      <c r="L9714">
        <v>3.8E-3</v>
      </c>
      <c r="M9714">
        <v>5294.2</v>
      </c>
      <c r="N9714">
        <v>5.91E-2</v>
      </c>
      <c r="O9714">
        <v>22.84</v>
      </c>
      <c r="P9714">
        <v>0.51</v>
      </c>
      <c r="Q9714">
        <v>89951.4</v>
      </c>
      <c r="R9714" t="s">
        <v>333</v>
      </c>
      <c r="S9714" t="s">
        <v>38</v>
      </c>
      <c r="T9714" t="s">
        <v>28</v>
      </c>
      <c r="Y9714" t="s">
        <v>103</v>
      </c>
    </row>
    <row r="9715" spans="1:25" x14ac:dyDescent="0.45">
      <c r="A9715" t="s">
        <v>335</v>
      </c>
      <c r="B9715" t="s">
        <v>763</v>
      </c>
      <c r="C9715">
        <v>55243</v>
      </c>
      <c r="D9715" t="s">
        <v>770</v>
      </c>
      <c r="F9715">
        <v>2013</v>
      </c>
      <c r="G9715">
        <v>275</v>
      </c>
      <c r="H9715">
        <v>210.75</v>
      </c>
      <c r="I9715">
        <v>4215</v>
      </c>
      <c r="K9715">
        <v>0.94199999999999995</v>
      </c>
      <c r="L9715">
        <v>3.1699999999999999E-2</v>
      </c>
      <c r="M9715">
        <v>3248.2</v>
      </c>
      <c r="N9715">
        <v>6.0499999999999998E-2</v>
      </c>
      <c r="O9715">
        <v>14.62</v>
      </c>
      <c r="P9715">
        <v>0.54020000000000001</v>
      </c>
      <c r="Q9715">
        <v>53745.7</v>
      </c>
      <c r="R9715" t="s">
        <v>333</v>
      </c>
      <c r="S9715" t="s">
        <v>38</v>
      </c>
      <c r="T9715" t="s">
        <v>28</v>
      </c>
      <c r="Y9715" t="s">
        <v>103</v>
      </c>
    </row>
    <row r="9716" spans="1:25" x14ac:dyDescent="0.45">
      <c r="A9716" t="s">
        <v>335</v>
      </c>
      <c r="B9716" t="s">
        <v>763</v>
      </c>
      <c r="C9716">
        <v>55243</v>
      </c>
      <c r="D9716" t="s">
        <v>770</v>
      </c>
      <c r="E9716" t="s">
        <v>767</v>
      </c>
      <c r="F9716">
        <v>2014</v>
      </c>
      <c r="G9716">
        <v>287</v>
      </c>
      <c r="H9716">
        <v>196.52</v>
      </c>
      <c r="I9716">
        <v>3748.78</v>
      </c>
      <c r="K9716">
        <v>3.339</v>
      </c>
      <c r="L9716">
        <v>0.1207</v>
      </c>
      <c r="M9716">
        <v>3239.1</v>
      </c>
      <c r="N9716">
        <v>6.3799999999999996E-2</v>
      </c>
      <c r="O9716">
        <v>16.245000000000001</v>
      </c>
      <c r="P9716">
        <v>0.63670000000000004</v>
      </c>
      <c r="Q9716">
        <v>49940.7</v>
      </c>
      <c r="R9716" t="s">
        <v>333</v>
      </c>
      <c r="S9716" t="s">
        <v>38</v>
      </c>
      <c r="T9716" t="s">
        <v>28</v>
      </c>
      <c r="Y9716" t="s">
        <v>103</v>
      </c>
    </row>
    <row r="9717" spans="1:25" x14ac:dyDescent="0.45">
      <c r="A9717" t="s">
        <v>335</v>
      </c>
      <c r="B9717" t="s">
        <v>763</v>
      </c>
      <c r="C9717">
        <v>55243</v>
      </c>
      <c r="D9717" t="s">
        <v>770</v>
      </c>
      <c r="E9717" t="s">
        <v>767</v>
      </c>
      <c r="F9717">
        <v>2015</v>
      </c>
      <c r="G9717">
        <v>163</v>
      </c>
      <c r="H9717">
        <v>95.95</v>
      </c>
      <c r="I9717">
        <v>1710.67</v>
      </c>
      <c r="K9717">
        <v>0.11</v>
      </c>
      <c r="L9717">
        <v>9.7000000000000003E-3</v>
      </c>
      <c r="M9717">
        <v>1445.6</v>
      </c>
      <c r="N9717">
        <v>5.6899999999999999E-2</v>
      </c>
      <c r="O9717">
        <v>6.282</v>
      </c>
      <c r="P9717">
        <v>0.51919999999999999</v>
      </c>
      <c r="Q9717">
        <v>24344.6</v>
      </c>
      <c r="R9717" t="s">
        <v>333</v>
      </c>
      <c r="S9717" t="s">
        <v>38</v>
      </c>
      <c r="T9717" t="s">
        <v>28</v>
      </c>
      <c r="Y9717" t="s">
        <v>159</v>
      </c>
    </row>
    <row r="9718" spans="1:25" x14ac:dyDescent="0.45">
      <c r="A9718" t="s">
        <v>335</v>
      </c>
      <c r="B9718" t="s">
        <v>763</v>
      </c>
      <c r="C9718">
        <v>55243</v>
      </c>
      <c r="D9718" t="s">
        <v>770</v>
      </c>
      <c r="E9718" t="s">
        <v>767</v>
      </c>
      <c r="F9718">
        <v>2016</v>
      </c>
      <c r="G9718">
        <v>215</v>
      </c>
      <c r="H9718">
        <v>154.5</v>
      </c>
      <c r="I9718">
        <v>3090</v>
      </c>
      <c r="K9718">
        <v>0.59099999999999997</v>
      </c>
      <c r="L9718">
        <v>3.5200000000000002E-2</v>
      </c>
      <c r="M9718">
        <v>2221.4</v>
      </c>
      <c r="N9718">
        <v>6.0499999999999998E-2</v>
      </c>
      <c r="O9718">
        <v>9.5679999999999996</v>
      </c>
      <c r="P9718">
        <v>0.52270000000000005</v>
      </c>
      <c r="Q9718">
        <v>36792</v>
      </c>
      <c r="R9718" t="s">
        <v>333</v>
      </c>
      <c r="S9718" t="s">
        <v>38</v>
      </c>
      <c r="T9718" t="s">
        <v>28</v>
      </c>
      <c r="Y9718" t="s">
        <v>159</v>
      </c>
    </row>
    <row r="9719" spans="1:25" x14ac:dyDescent="0.45">
      <c r="A9719" t="s">
        <v>335</v>
      </c>
      <c r="B9719" t="s">
        <v>763</v>
      </c>
      <c r="C9719">
        <v>55243</v>
      </c>
      <c r="D9719" t="s">
        <v>770</v>
      </c>
      <c r="E9719" t="s">
        <v>767</v>
      </c>
      <c r="F9719">
        <v>2017</v>
      </c>
      <c r="G9719">
        <v>97</v>
      </c>
      <c r="H9719">
        <v>59.25</v>
      </c>
      <c r="I9719">
        <v>1185</v>
      </c>
      <c r="K9719">
        <v>5.0999999999999997E-2</v>
      </c>
      <c r="L9719">
        <v>1.5900000000000001E-2</v>
      </c>
      <c r="M9719">
        <v>833.3</v>
      </c>
      <c r="N9719">
        <v>5.9900000000000002E-2</v>
      </c>
      <c r="O9719">
        <v>3.4609999999999999</v>
      </c>
      <c r="P9719">
        <v>0.49880000000000002</v>
      </c>
      <c r="Q9719">
        <v>14032.9</v>
      </c>
      <c r="R9719" t="s">
        <v>333</v>
      </c>
      <c r="S9719" t="s">
        <v>38</v>
      </c>
      <c r="T9719" t="s">
        <v>28</v>
      </c>
      <c r="Y9719" t="s">
        <v>160</v>
      </c>
    </row>
    <row r="9720" spans="1:25" x14ac:dyDescent="0.45">
      <c r="A9720" t="s">
        <v>335</v>
      </c>
      <c r="B9720" t="s">
        <v>763</v>
      </c>
      <c r="C9720">
        <v>55243</v>
      </c>
      <c r="D9720" t="s">
        <v>770</v>
      </c>
      <c r="E9720" t="s">
        <v>767</v>
      </c>
      <c r="F9720">
        <v>2018</v>
      </c>
      <c r="G9720">
        <v>92</v>
      </c>
      <c r="H9720">
        <v>55.58</v>
      </c>
      <c r="I9720">
        <v>1039.51</v>
      </c>
      <c r="K9720">
        <v>0.161</v>
      </c>
      <c r="L9720">
        <v>3.32E-2</v>
      </c>
      <c r="M9720">
        <v>728.8</v>
      </c>
      <c r="N9720">
        <v>5.9200000000000003E-2</v>
      </c>
      <c r="O9720">
        <v>3.0630000000000002</v>
      </c>
      <c r="P9720">
        <v>0.50819999999999999</v>
      </c>
      <c r="Q9720">
        <v>12112.7</v>
      </c>
      <c r="R9720" t="s">
        <v>333</v>
      </c>
      <c r="S9720" t="s">
        <v>38</v>
      </c>
      <c r="T9720" t="s">
        <v>28</v>
      </c>
      <c r="Y9720" t="s">
        <v>160</v>
      </c>
    </row>
    <row r="9721" spans="1:25" x14ac:dyDescent="0.45">
      <c r="A9721" t="s">
        <v>335</v>
      </c>
      <c r="B9721" t="s">
        <v>763</v>
      </c>
      <c r="C9721">
        <v>55243</v>
      </c>
      <c r="D9721" t="s">
        <v>770</v>
      </c>
      <c r="E9721" t="s">
        <v>767</v>
      </c>
      <c r="F9721">
        <v>2019</v>
      </c>
      <c r="G9721">
        <v>90</v>
      </c>
      <c r="H9721">
        <v>46.31</v>
      </c>
      <c r="I9721">
        <v>854.98</v>
      </c>
      <c r="K9721">
        <v>1.4E-2</v>
      </c>
      <c r="L9721">
        <v>1.15E-2</v>
      </c>
      <c r="M9721">
        <v>689</v>
      </c>
      <c r="N9721">
        <v>5.7099999999999998E-2</v>
      </c>
      <c r="O9721">
        <v>2.8570000000000002</v>
      </c>
      <c r="P9721">
        <v>0.49280000000000002</v>
      </c>
      <c r="Q9721">
        <v>11656.1</v>
      </c>
      <c r="R9721" t="s">
        <v>333</v>
      </c>
      <c r="S9721" t="s">
        <v>38</v>
      </c>
      <c r="T9721" t="s">
        <v>28</v>
      </c>
      <c r="Y9721" t="s">
        <v>160</v>
      </c>
    </row>
    <row r="9722" spans="1:25" x14ac:dyDescent="0.45">
      <c r="A9722" t="s">
        <v>335</v>
      </c>
      <c r="B9722" t="s">
        <v>763</v>
      </c>
      <c r="C9722">
        <v>55243</v>
      </c>
      <c r="D9722" t="s">
        <v>770</v>
      </c>
      <c r="E9722" t="s">
        <v>767</v>
      </c>
      <c r="F9722">
        <v>2020</v>
      </c>
      <c r="G9722">
        <v>40</v>
      </c>
      <c r="H9722">
        <v>16.64</v>
      </c>
      <c r="I9722">
        <v>298.04000000000002</v>
      </c>
      <c r="K9722">
        <v>8.0000000000000002E-3</v>
      </c>
      <c r="L9722">
        <v>3.7999999999999999E-2</v>
      </c>
      <c r="M9722">
        <v>250.9</v>
      </c>
      <c r="N9722">
        <v>5.9400000000000001E-2</v>
      </c>
      <c r="O9722">
        <v>1.042</v>
      </c>
      <c r="P9722">
        <v>0.51149999999999995</v>
      </c>
      <c r="Q9722">
        <v>4246.2</v>
      </c>
      <c r="R9722" t="s">
        <v>333</v>
      </c>
      <c r="S9722" t="s">
        <v>38</v>
      </c>
      <c r="T9722" t="s">
        <v>28</v>
      </c>
      <c r="Y9722" t="s">
        <v>160</v>
      </c>
    </row>
    <row r="9723" spans="1:25" x14ac:dyDescent="0.45">
      <c r="A9723" t="s">
        <v>335</v>
      </c>
      <c r="B9723" t="s">
        <v>763</v>
      </c>
      <c r="C9723">
        <v>55243</v>
      </c>
      <c r="D9723" t="s">
        <v>770</v>
      </c>
      <c r="E9723" t="s">
        <v>767</v>
      </c>
      <c r="F9723">
        <v>2021</v>
      </c>
      <c r="G9723">
        <v>96</v>
      </c>
      <c r="H9723">
        <v>56.72</v>
      </c>
      <c r="I9723">
        <v>970.15</v>
      </c>
      <c r="K9723">
        <v>6.6000000000000003E-2</v>
      </c>
      <c r="L9723">
        <v>3.1899999999999998E-2</v>
      </c>
      <c r="M9723">
        <v>865.5</v>
      </c>
      <c r="N9723">
        <v>5.96E-2</v>
      </c>
      <c r="O9723">
        <v>3.2</v>
      </c>
      <c r="P9723">
        <v>0.45689999999999997</v>
      </c>
      <c r="Q9723">
        <v>14581.5</v>
      </c>
      <c r="R9723" t="s">
        <v>333</v>
      </c>
      <c r="S9723" t="s">
        <v>38</v>
      </c>
      <c r="T9723" t="s">
        <v>28</v>
      </c>
      <c r="Y9723" t="s">
        <v>161</v>
      </c>
    </row>
    <row r="9724" spans="1:25" x14ac:dyDescent="0.45">
      <c r="A9724" t="s">
        <v>335</v>
      </c>
      <c r="B9724" t="s">
        <v>763</v>
      </c>
      <c r="C9724">
        <v>55243</v>
      </c>
      <c r="D9724" t="s">
        <v>770</v>
      </c>
      <c r="E9724" t="s">
        <v>767</v>
      </c>
      <c r="F9724">
        <v>2022</v>
      </c>
      <c r="G9724">
        <v>149</v>
      </c>
      <c r="H9724">
        <v>99.88</v>
      </c>
      <c r="I9724">
        <v>1925.41</v>
      </c>
      <c r="K9724">
        <v>0.71699999999999997</v>
      </c>
      <c r="L9724">
        <v>5.7599999999999998E-2</v>
      </c>
      <c r="M9724">
        <v>1607.6</v>
      </c>
      <c r="N9724">
        <v>6.0999999999999999E-2</v>
      </c>
      <c r="O9724">
        <v>5.9889999999999999</v>
      </c>
      <c r="P9724">
        <v>0.46250000000000002</v>
      </c>
      <c r="Q9724">
        <v>26192</v>
      </c>
      <c r="R9724" t="s">
        <v>333</v>
      </c>
      <c r="S9724" t="s">
        <v>38</v>
      </c>
      <c r="T9724" t="s">
        <v>28</v>
      </c>
      <c r="Y9724" t="s">
        <v>161</v>
      </c>
    </row>
    <row r="9725" spans="1:25" x14ac:dyDescent="0.45">
      <c r="A9725" t="s">
        <v>335</v>
      </c>
      <c r="B9725" t="s">
        <v>763</v>
      </c>
      <c r="C9725">
        <v>55243</v>
      </c>
      <c r="D9725" t="s">
        <v>770</v>
      </c>
      <c r="E9725" t="s">
        <v>767</v>
      </c>
      <c r="F9725">
        <v>2023</v>
      </c>
      <c r="G9725">
        <v>17</v>
      </c>
      <c r="H9725">
        <v>7.12</v>
      </c>
      <c r="I9725">
        <v>141.9</v>
      </c>
      <c r="K9725">
        <v>3.3000000000000002E-2</v>
      </c>
      <c r="L9725">
        <v>5.9200000000000003E-2</v>
      </c>
      <c r="M9725">
        <v>118.4</v>
      </c>
      <c r="N9725">
        <v>6.0999999999999999E-2</v>
      </c>
      <c r="O9725">
        <v>0.42399999999999999</v>
      </c>
      <c r="P9725">
        <v>0.46310000000000001</v>
      </c>
      <c r="Q9725">
        <v>1955.7</v>
      </c>
      <c r="R9725" t="s">
        <v>333</v>
      </c>
      <c r="S9725" t="s">
        <v>38</v>
      </c>
      <c r="T9725" t="s">
        <v>28</v>
      </c>
      <c r="Y9725" t="s">
        <v>499</v>
      </c>
    </row>
    <row r="9726" spans="1:25" x14ac:dyDescent="0.45">
      <c r="A9726" t="s">
        <v>335</v>
      </c>
      <c r="B9726" t="s">
        <v>763</v>
      </c>
      <c r="C9726">
        <v>55243</v>
      </c>
      <c r="D9726" t="s">
        <v>771</v>
      </c>
      <c r="F9726">
        <v>2009</v>
      </c>
      <c r="G9726">
        <v>94</v>
      </c>
      <c r="H9726">
        <v>94</v>
      </c>
      <c r="I9726">
        <v>1880</v>
      </c>
      <c r="K9726">
        <v>0.51900000000000002</v>
      </c>
      <c r="L9726">
        <v>4.3499999999999997E-2</v>
      </c>
      <c r="M9726">
        <v>1455.6</v>
      </c>
      <c r="N9726">
        <v>6.0900000000000003E-2</v>
      </c>
      <c r="O9726">
        <v>6.4480000000000004</v>
      </c>
      <c r="P9726">
        <v>0.53790000000000004</v>
      </c>
      <c r="Q9726">
        <v>23970</v>
      </c>
      <c r="R9726" t="s">
        <v>333</v>
      </c>
      <c r="S9726" t="s">
        <v>38</v>
      </c>
      <c r="T9726" t="s">
        <v>28</v>
      </c>
      <c r="Y9726" t="s">
        <v>103</v>
      </c>
    </row>
    <row r="9727" spans="1:25" x14ac:dyDescent="0.45">
      <c r="A9727" t="s">
        <v>335</v>
      </c>
      <c r="B9727" t="s">
        <v>763</v>
      </c>
      <c r="C9727">
        <v>55243</v>
      </c>
      <c r="D9727" t="s">
        <v>771</v>
      </c>
      <c r="F9727">
        <v>2010</v>
      </c>
      <c r="G9727">
        <v>95</v>
      </c>
      <c r="H9727">
        <v>94</v>
      </c>
      <c r="I9727">
        <v>1880</v>
      </c>
      <c r="K9727">
        <v>0.26400000000000001</v>
      </c>
      <c r="L9727">
        <v>2.1999999999999999E-2</v>
      </c>
      <c r="M9727">
        <v>1432.8</v>
      </c>
      <c r="N9727">
        <v>5.9900000000000002E-2</v>
      </c>
      <c r="O9727">
        <v>6.1849999999999996</v>
      </c>
      <c r="P9727">
        <v>0.51570000000000005</v>
      </c>
      <c r="Q9727">
        <v>23970</v>
      </c>
      <c r="R9727" t="s">
        <v>333</v>
      </c>
      <c r="S9727" t="s">
        <v>38</v>
      </c>
      <c r="T9727" t="s">
        <v>28</v>
      </c>
      <c r="Y9727" t="s">
        <v>103</v>
      </c>
    </row>
    <row r="9728" spans="1:25" x14ac:dyDescent="0.45">
      <c r="A9728" t="s">
        <v>335</v>
      </c>
      <c r="B9728" t="s">
        <v>763</v>
      </c>
      <c r="C9728">
        <v>55243</v>
      </c>
      <c r="D9728" t="s">
        <v>771</v>
      </c>
      <c r="F9728">
        <v>2011</v>
      </c>
      <c r="G9728">
        <v>124</v>
      </c>
      <c r="H9728">
        <v>122.75</v>
      </c>
      <c r="I9728">
        <v>2455</v>
      </c>
      <c r="K9728">
        <v>0.71199999999999997</v>
      </c>
      <c r="L9728">
        <v>4.53E-2</v>
      </c>
      <c r="M9728">
        <v>1904</v>
      </c>
      <c r="N9728">
        <v>6.0999999999999999E-2</v>
      </c>
      <c r="O9728">
        <v>9.2089999999999996</v>
      </c>
      <c r="P9728">
        <v>0.58960000000000001</v>
      </c>
      <c r="Q9728">
        <v>31301.3</v>
      </c>
      <c r="R9728" t="s">
        <v>333</v>
      </c>
      <c r="S9728" t="s">
        <v>38</v>
      </c>
      <c r="T9728" t="s">
        <v>28</v>
      </c>
      <c r="Y9728" t="s">
        <v>103</v>
      </c>
    </row>
    <row r="9729" spans="1:25" x14ac:dyDescent="0.45">
      <c r="A9729" t="s">
        <v>335</v>
      </c>
      <c r="B9729" t="s">
        <v>763</v>
      </c>
      <c r="C9729">
        <v>55243</v>
      </c>
      <c r="D9729" t="s">
        <v>771</v>
      </c>
      <c r="F9729">
        <v>2012</v>
      </c>
      <c r="G9729">
        <v>271</v>
      </c>
      <c r="H9729">
        <v>266</v>
      </c>
      <c r="I9729">
        <v>5320</v>
      </c>
      <c r="K9729">
        <v>2.5999999999999999E-2</v>
      </c>
      <c r="L9729">
        <v>1E-3</v>
      </c>
      <c r="M9729">
        <v>3990.3</v>
      </c>
      <c r="N9729">
        <v>5.8999999999999997E-2</v>
      </c>
      <c r="O9729">
        <v>15.8</v>
      </c>
      <c r="P9729">
        <v>0.46600000000000003</v>
      </c>
      <c r="Q9729">
        <v>67830.3</v>
      </c>
      <c r="R9729" t="s">
        <v>333</v>
      </c>
      <c r="S9729" t="s">
        <v>38</v>
      </c>
      <c r="T9729" t="s">
        <v>28</v>
      </c>
      <c r="Y9729" t="s">
        <v>103</v>
      </c>
    </row>
    <row r="9730" spans="1:25" x14ac:dyDescent="0.45">
      <c r="A9730" t="s">
        <v>335</v>
      </c>
      <c r="B9730" t="s">
        <v>763</v>
      </c>
      <c r="C9730">
        <v>55243</v>
      </c>
      <c r="D9730" t="s">
        <v>771</v>
      </c>
      <c r="F9730">
        <v>2013</v>
      </c>
      <c r="G9730">
        <v>214</v>
      </c>
      <c r="H9730">
        <v>167.25</v>
      </c>
      <c r="I9730">
        <v>3345</v>
      </c>
      <c r="K9730">
        <v>0.875</v>
      </c>
      <c r="L9730">
        <v>3.5799999999999998E-2</v>
      </c>
      <c r="M9730">
        <v>2588.6999999999998</v>
      </c>
      <c r="N9730">
        <v>6.0699999999999997E-2</v>
      </c>
      <c r="O9730">
        <v>10.694000000000001</v>
      </c>
      <c r="P9730">
        <v>0.49690000000000001</v>
      </c>
      <c r="Q9730">
        <v>42651.8</v>
      </c>
      <c r="R9730" t="s">
        <v>333</v>
      </c>
      <c r="S9730" t="s">
        <v>38</v>
      </c>
      <c r="T9730" t="s">
        <v>28</v>
      </c>
      <c r="Y9730" t="s">
        <v>103</v>
      </c>
    </row>
    <row r="9731" spans="1:25" x14ac:dyDescent="0.45">
      <c r="A9731" t="s">
        <v>335</v>
      </c>
      <c r="B9731" t="s">
        <v>763</v>
      </c>
      <c r="C9731">
        <v>55243</v>
      </c>
      <c r="D9731" t="s">
        <v>771</v>
      </c>
      <c r="E9731" t="s">
        <v>767</v>
      </c>
      <c r="F9731">
        <v>2014</v>
      </c>
      <c r="G9731">
        <v>149</v>
      </c>
      <c r="H9731">
        <v>102.06</v>
      </c>
      <c r="I9731">
        <v>1965.04</v>
      </c>
      <c r="K9731">
        <v>1.75</v>
      </c>
      <c r="L9731">
        <v>0.12470000000000001</v>
      </c>
      <c r="M9731">
        <v>1669.1</v>
      </c>
      <c r="N9731">
        <v>6.4600000000000005E-2</v>
      </c>
      <c r="O9731">
        <v>7.524</v>
      </c>
      <c r="P9731">
        <v>0.57540000000000002</v>
      </c>
      <c r="Q9731">
        <v>25695.1</v>
      </c>
      <c r="R9731" t="s">
        <v>333</v>
      </c>
      <c r="S9731" t="s">
        <v>38</v>
      </c>
      <c r="T9731" t="s">
        <v>28</v>
      </c>
      <c r="Y9731" t="s">
        <v>103</v>
      </c>
    </row>
    <row r="9732" spans="1:25" x14ac:dyDescent="0.45">
      <c r="A9732" t="s">
        <v>335</v>
      </c>
      <c r="B9732" t="s">
        <v>763</v>
      </c>
      <c r="C9732">
        <v>55243</v>
      </c>
      <c r="D9732" t="s">
        <v>771</v>
      </c>
      <c r="E9732" t="s">
        <v>767</v>
      </c>
      <c r="F9732">
        <v>2015</v>
      </c>
      <c r="G9732">
        <v>85</v>
      </c>
      <c r="H9732">
        <v>49.85</v>
      </c>
      <c r="I9732">
        <v>855.28</v>
      </c>
      <c r="K9732">
        <v>0.219</v>
      </c>
      <c r="L9732">
        <v>4.1799999999999997E-2</v>
      </c>
      <c r="M9732">
        <v>759.5</v>
      </c>
      <c r="N9732">
        <v>5.6500000000000002E-2</v>
      </c>
      <c r="O9732">
        <v>3.1160000000000001</v>
      </c>
      <c r="P9732">
        <v>0.49709999999999999</v>
      </c>
      <c r="Q9732">
        <v>12557.3</v>
      </c>
      <c r="R9732" t="s">
        <v>333</v>
      </c>
      <c r="S9732" t="s">
        <v>38</v>
      </c>
      <c r="T9732" t="s">
        <v>28</v>
      </c>
      <c r="Y9732" t="s">
        <v>159</v>
      </c>
    </row>
    <row r="9733" spans="1:25" x14ac:dyDescent="0.45">
      <c r="A9733" t="s">
        <v>335</v>
      </c>
      <c r="B9733" t="s">
        <v>763</v>
      </c>
      <c r="C9733">
        <v>55243</v>
      </c>
      <c r="D9733" t="s">
        <v>771</v>
      </c>
      <c r="E9733" t="s">
        <v>767</v>
      </c>
      <c r="F9733">
        <v>2016</v>
      </c>
      <c r="G9733">
        <v>105</v>
      </c>
      <c r="H9733">
        <v>75.5</v>
      </c>
      <c r="I9733">
        <v>1510</v>
      </c>
      <c r="K9733">
        <v>4.0000000000000001E-3</v>
      </c>
      <c r="L9733">
        <v>2.9999999999999997E-4</v>
      </c>
      <c r="M9733">
        <v>1060.5</v>
      </c>
      <c r="N9733">
        <v>5.8900000000000001E-2</v>
      </c>
      <c r="O9733">
        <v>4.42</v>
      </c>
      <c r="P9733">
        <v>0.49120000000000003</v>
      </c>
      <c r="Q9733">
        <v>17983.3</v>
      </c>
      <c r="R9733" t="s">
        <v>333</v>
      </c>
      <c r="S9733" t="s">
        <v>38</v>
      </c>
      <c r="T9733" t="s">
        <v>28</v>
      </c>
      <c r="Y9733" t="s">
        <v>159</v>
      </c>
    </row>
    <row r="9734" spans="1:25" x14ac:dyDescent="0.45">
      <c r="A9734" t="s">
        <v>335</v>
      </c>
      <c r="B9734" t="s">
        <v>763</v>
      </c>
      <c r="C9734">
        <v>55243</v>
      </c>
      <c r="D9734" t="s">
        <v>771</v>
      </c>
      <c r="E9734" t="s">
        <v>767</v>
      </c>
      <c r="F9734">
        <v>2017</v>
      </c>
      <c r="G9734">
        <v>130</v>
      </c>
      <c r="H9734">
        <v>83</v>
      </c>
      <c r="I9734">
        <v>1660</v>
      </c>
      <c r="K9734">
        <v>6.8000000000000005E-2</v>
      </c>
      <c r="L9734">
        <v>1.1900000000000001E-2</v>
      </c>
      <c r="M9734">
        <v>1164.2</v>
      </c>
      <c r="N9734">
        <v>5.9700000000000003E-2</v>
      </c>
      <c r="O9734">
        <v>4.875</v>
      </c>
      <c r="P9734">
        <v>0.50090000000000001</v>
      </c>
      <c r="Q9734">
        <v>19619.400000000001</v>
      </c>
      <c r="R9734" t="s">
        <v>333</v>
      </c>
      <c r="S9734" t="s">
        <v>38</v>
      </c>
      <c r="T9734" t="s">
        <v>28</v>
      </c>
      <c r="Y9734" t="s">
        <v>160</v>
      </c>
    </row>
    <row r="9735" spans="1:25" x14ac:dyDescent="0.45">
      <c r="A9735" t="s">
        <v>335</v>
      </c>
      <c r="B9735" t="s">
        <v>763</v>
      </c>
      <c r="C9735">
        <v>55243</v>
      </c>
      <c r="D9735" t="s">
        <v>771</v>
      </c>
      <c r="E9735" t="s">
        <v>767</v>
      </c>
      <c r="F9735">
        <v>2018</v>
      </c>
      <c r="G9735">
        <v>110</v>
      </c>
      <c r="H9735">
        <v>68.69</v>
      </c>
      <c r="I9735">
        <v>1310.6199999999999</v>
      </c>
      <c r="K9735">
        <v>0.28899999999999998</v>
      </c>
      <c r="L9735">
        <v>4.6100000000000002E-2</v>
      </c>
      <c r="M9735">
        <v>937</v>
      </c>
      <c r="N9735">
        <v>6.0400000000000002E-2</v>
      </c>
      <c r="O9735">
        <v>4.0199999999999996</v>
      </c>
      <c r="P9735">
        <v>0.5262</v>
      </c>
      <c r="Q9735">
        <v>15442.7</v>
      </c>
      <c r="R9735" t="s">
        <v>333</v>
      </c>
      <c r="S9735" t="s">
        <v>38</v>
      </c>
      <c r="T9735" t="s">
        <v>28</v>
      </c>
      <c r="Y9735" t="s">
        <v>160</v>
      </c>
    </row>
    <row r="9736" spans="1:25" x14ac:dyDescent="0.45">
      <c r="A9736" t="s">
        <v>335</v>
      </c>
      <c r="B9736" t="s">
        <v>763</v>
      </c>
      <c r="C9736">
        <v>55243</v>
      </c>
      <c r="D9736" t="s">
        <v>771</v>
      </c>
      <c r="E9736" t="s">
        <v>767</v>
      </c>
      <c r="F9736">
        <v>2019</v>
      </c>
      <c r="G9736">
        <v>127</v>
      </c>
      <c r="H9736">
        <v>63.19</v>
      </c>
      <c r="I9736">
        <v>1155.44</v>
      </c>
      <c r="K9736">
        <v>0.19700000000000001</v>
      </c>
      <c r="L9736">
        <v>2.81E-2</v>
      </c>
      <c r="M9736">
        <v>954.9</v>
      </c>
      <c r="N9736">
        <v>5.7599999999999998E-2</v>
      </c>
      <c r="O9736">
        <v>4.0579999999999998</v>
      </c>
      <c r="P9736">
        <v>0.51229999999999998</v>
      </c>
      <c r="Q9736">
        <v>15889.1</v>
      </c>
      <c r="R9736" t="s">
        <v>333</v>
      </c>
      <c r="S9736" t="s">
        <v>38</v>
      </c>
      <c r="T9736" t="s">
        <v>28</v>
      </c>
      <c r="Y9736" t="s">
        <v>160</v>
      </c>
    </row>
    <row r="9737" spans="1:25" x14ac:dyDescent="0.45">
      <c r="A9737" t="s">
        <v>335</v>
      </c>
      <c r="B9737" t="s">
        <v>763</v>
      </c>
      <c r="C9737">
        <v>55243</v>
      </c>
      <c r="D9737" t="s">
        <v>771</v>
      </c>
      <c r="E9737" t="s">
        <v>767</v>
      </c>
      <c r="F9737">
        <v>2020</v>
      </c>
      <c r="G9737">
        <v>89</v>
      </c>
      <c r="H9737">
        <v>44.25</v>
      </c>
      <c r="I9737">
        <v>781.47</v>
      </c>
      <c r="K9737">
        <v>1.2E-2</v>
      </c>
      <c r="L9737">
        <v>6.0000000000000001E-3</v>
      </c>
      <c r="M9737">
        <v>663.1</v>
      </c>
      <c r="N9737">
        <v>6.0699999999999997E-2</v>
      </c>
      <c r="O9737">
        <v>2.7679999999999998</v>
      </c>
      <c r="P9737">
        <v>0.49309999999999998</v>
      </c>
      <c r="Q9737">
        <v>11223.3</v>
      </c>
      <c r="R9737" t="s">
        <v>333</v>
      </c>
      <c r="S9737" t="s">
        <v>38</v>
      </c>
      <c r="T9737" t="s">
        <v>28</v>
      </c>
      <c r="Y9737" t="s">
        <v>160</v>
      </c>
    </row>
    <row r="9738" spans="1:25" x14ac:dyDescent="0.45">
      <c r="A9738" t="s">
        <v>335</v>
      </c>
      <c r="B9738" t="s">
        <v>763</v>
      </c>
      <c r="C9738">
        <v>55243</v>
      </c>
      <c r="D9738" t="s">
        <v>771</v>
      </c>
      <c r="E9738" t="s">
        <v>767</v>
      </c>
      <c r="F9738">
        <v>2021</v>
      </c>
      <c r="G9738">
        <v>170</v>
      </c>
      <c r="H9738">
        <v>99.48</v>
      </c>
      <c r="I9738">
        <v>1738.82</v>
      </c>
      <c r="K9738">
        <v>3.5999999999999997E-2</v>
      </c>
      <c r="L9738">
        <v>1.8200000000000001E-2</v>
      </c>
      <c r="M9738">
        <v>1544.7</v>
      </c>
      <c r="N9738">
        <v>5.9499999999999997E-2</v>
      </c>
      <c r="O9738">
        <v>5.742</v>
      </c>
      <c r="P9738">
        <v>0.45550000000000002</v>
      </c>
      <c r="Q9738">
        <v>26134.9</v>
      </c>
      <c r="R9738" t="s">
        <v>333</v>
      </c>
      <c r="S9738" t="s">
        <v>38</v>
      </c>
      <c r="T9738" t="s">
        <v>28</v>
      </c>
      <c r="Y9738" t="s">
        <v>161</v>
      </c>
    </row>
    <row r="9739" spans="1:25" x14ac:dyDescent="0.45">
      <c r="A9739" t="s">
        <v>335</v>
      </c>
      <c r="B9739" t="s">
        <v>763</v>
      </c>
      <c r="C9739">
        <v>55243</v>
      </c>
      <c r="D9739" t="s">
        <v>771</v>
      </c>
      <c r="E9739" t="s">
        <v>767</v>
      </c>
      <c r="F9739">
        <v>2022</v>
      </c>
      <c r="G9739">
        <v>246</v>
      </c>
      <c r="H9739">
        <v>146.74</v>
      </c>
      <c r="I9739">
        <v>2880.63</v>
      </c>
      <c r="K9739">
        <v>1.8260000000000001</v>
      </c>
      <c r="L9739">
        <v>9.0499999999999997E-2</v>
      </c>
      <c r="M9739">
        <v>2500.3000000000002</v>
      </c>
      <c r="N9739">
        <v>6.2700000000000006E-2</v>
      </c>
      <c r="O9739">
        <v>9.8979999999999997</v>
      </c>
      <c r="P9739">
        <v>0.49690000000000001</v>
      </c>
      <c r="Q9739">
        <v>39663.5</v>
      </c>
      <c r="R9739" t="s">
        <v>333</v>
      </c>
      <c r="S9739" t="s">
        <v>38</v>
      </c>
      <c r="T9739" t="s">
        <v>28</v>
      </c>
      <c r="Y9739" t="s">
        <v>161</v>
      </c>
    </row>
    <row r="9740" spans="1:25" x14ac:dyDescent="0.45">
      <c r="A9740" t="s">
        <v>335</v>
      </c>
      <c r="B9740" t="s">
        <v>763</v>
      </c>
      <c r="C9740">
        <v>55243</v>
      </c>
      <c r="D9740" t="s">
        <v>771</v>
      </c>
      <c r="E9740" t="s">
        <v>767</v>
      </c>
      <c r="F9740">
        <v>2023</v>
      </c>
      <c r="G9740">
        <v>23</v>
      </c>
      <c r="H9740">
        <v>12.07</v>
      </c>
      <c r="I9740">
        <v>240.9</v>
      </c>
      <c r="K9740">
        <v>2.1000000000000001E-2</v>
      </c>
      <c r="L9740">
        <v>2.2200000000000001E-2</v>
      </c>
      <c r="M9740">
        <v>207.5</v>
      </c>
      <c r="N9740">
        <v>5.9900000000000002E-2</v>
      </c>
      <c r="O9740">
        <v>0.72899999999999998</v>
      </c>
      <c r="P9740">
        <v>0.42899999999999999</v>
      </c>
      <c r="Q9740">
        <v>3486</v>
      </c>
      <c r="R9740" t="s">
        <v>333</v>
      </c>
      <c r="S9740" t="s">
        <v>38</v>
      </c>
      <c r="T9740" t="s">
        <v>28</v>
      </c>
      <c r="Y9740" t="s">
        <v>499</v>
      </c>
    </row>
    <row r="9741" spans="1:25" x14ac:dyDescent="0.45">
      <c r="A9741" t="s">
        <v>335</v>
      </c>
      <c r="B9741" t="s">
        <v>763</v>
      </c>
      <c r="C9741">
        <v>55243</v>
      </c>
      <c r="D9741" t="s">
        <v>772</v>
      </c>
      <c r="F9741">
        <v>2009</v>
      </c>
      <c r="G9741">
        <v>94</v>
      </c>
      <c r="H9741">
        <v>94</v>
      </c>
      <c r="I9741">
        <v>1880</v>
      </c>
      <c r="K9741">
        <v>0.51900000000000002</v>
      </c>
      <c r="L9741">
        <v>4.3499999999999997E-2</v>
      </c>
      <c r="M9741">
        <v>1455.6</v>
      </c>
      <c r="N9741">
        <v>6.0900000000000003E-2</v>
      </c>
      <c r="O9741">
        <v>6.4480000000000004</v>
      </c>
      <c r="P9741">
        <v>0.53790000000000004</v>
      </c>
      <c r="Q9741">
        <v>23970</v>
      </c>
      <c r="R9741" t="s">
        <v>333</v>
      </c>
      <c r="S9741" t="s">
        <v>38</v>
      </c>
      <c r="T9741" t="s">
        <v>28</v>
      </c>
      <c r="Y9741" t="s">
        <v>103</v>
      </c>
    </row>
    <row r="9742" spans="1:25" x14ac:dyDescent="0.45">
      <c r="A9742" t="s">
        <v>335</v>
      </c>
      <c r="B9742" t="s">
        <v>763</v>
      </c>
      <c r="C9742">
        <v>55243</v>
      </c>
      <c r="D9742" t="s">
        <v>772</v>
      </c>
      <c r="F9742">
        <v>2010</v>
      </c>
      <c r="G9742">
        <v>95</v>
      </c>
      <c r="H9742">
        <v>94</v>
      </c>
      <c r="I9742">
        <v>1880</v>
      </c>
      <c r="K9742">
        <v>0.26400000000000001</v>
      </c>
      <c r="L9742">
        <v>2.1999999999999999E-2</v>
      </c>
      <c r="M9742">
        <v>1432.8</v>
      </c>
      <c r="N9742">
        <v>5.9900000000000002E-2</v>
      </c>
      <c r="O9742">
        <v>6.1849999999999996</v>
      </c>
      <c r="P9742">
        <v>0.51570000000000005</v>
      </c>
      <c r="Q9742">
        <v>23970</v>
      </c>
      <c r="R9742" t="s">
        <v>333</v>
      </c>
      <c r="S9742" t="s">
        <v>38</v>
      </c>
      <c r="T9742" t="s">
        <v>28</v>
      </c>
      <c r="Y9742" t="s">
        <v>103</v>
      </c>
    </row>
    <row r="9743" spans="1:25" x14ac:dyDescent="0.45">
      <c r="A9743" t="s">
        <v>335</v>
      </c>
      <c r="B9743" t="s">
        <v>763</v>
      </c>
      <c r="C9743">
        <v>55243</v>
      </c>
      <c r="D9743" t="s">
        <v>772</v>
      </c>
      <c r="F9743">
        <v>2011</v>
      </c>
      <c r="G9743">
        <v>124</v>
      </c>
      <c r="H9743">
        <v>122.75</v>
      </c>
      <c r="I9743">
        <v>2455</v>
      </c>
      <c r="K9743">
        <v>0.71199999999999997</v>
      </c>
      <c r="L9743">
        <v>4.53E-2</v>
      </c>
      <c r="M9743">
        <v>1904</v>
      </c>
      <c r="N9743">
        <v>6.0999999999999999E-2</v>
      </c>
      <c r="O9743">
        <v>9.64</v>
      </c>
      <c r="P9743">
        <v>0.61670000000000003</v>
      </c>
      <c r="Q9743">
        <v>31301.3</v>
      </c>
      <c r="R9743" t="s">
        <v>333</v>
      </c>
      <c r="S9743" t="s">
        <v>38</v>
      </c>
      <c r="T9743" t="s">
        <v>28</v>
      </c>
      <c r="Y9743" t="s">
        <v>103</v>
      </c>
    </row>
    <row r="9744" spans="1:25" x14ac:dyDescent="0.45">
      <c r="A9744" t="s">
        <v>335</v>
      </c>
      <c r="B9744" t="s">
        <v>763</v>
      </c>
      <c r="C9744">
        <v>55243</v>
      </c>
      <c r="D9744" t="s">
        <v>772</v>
      </c>
      <c r="F9744">
        <v>2012</v>
      </c>
      <c r="G9744">
        <v>271</v>
      </c>
      <c r="H9744">
        <v>266</v>
      </c>
      <c r="I9744">
        <v>5320</v>
      </c>
      <c r="K9744">
        <v>2.5999999999999999E-2</v>
      </c>
      <c r="L9744">
        <v>1E-3</v>
      </c>
      <c r="M9744">
        <v>3990.3</v>
      </c>
      <c r="N9744">
        <v>5.8999999999999997E-2</v>
      </c>
      <c r="O9744">
        <v>17.196999999999999</v>
      </c>
      <c r="P9744">
        <v>0.50700000000000001</v>
      </c>
      <c r="Q9744">
        <v>67830.3</v>
      </c>
      <c r="R9744" t="s">
        <v>333</v>
      </c>
      <c r="S9744" t="s">
        <v>38</v>
      </c>
      <c r="T9744" t="s">
        <v>28</v>
      </c>
      <c r="Y9744" t="s">
        <v>103</v>
      </c>
    </row>
    <row r="9745" spans="1:25" x14ac:dyDescent="0.45">
      <c r="A9745" t="s">
        <v>335</v>
      </c>
      <c r="B9745" t="s">
        <v>763</v>
      </c>
      <c r="C9745">
        <v>55243</v>
      </c>
      <c r="D9745" t="s">
        <v>772</v>
      </c>
      <c r="F9745">
        <v>2013</v>
      </c>
      <c r="G9745">
        <v>214</v>
      </c>
      <c r="H9745">
        <v>167.25</v>
      </c>
      <c r="I9745">
        <v>3345</v>
      </c>
      <c r="K9745">
        <v>0.875</v>
      </c>
      <c r="L9745">
        <v>3.5799999999999998E-2</v>
      </c>
      <c r="M9745">
        <v>2588.6999999999998</v>
      </c>
      <c r="N9745">
        <v>6.0699999999999997E-2</v>
      </c>
      <c r="O9745">
        <v>11.739000000000001</v>
      </c>
      <c r="P9745">
        <v>0.54459999999999997</v>
      </c>
      <c r="Q9745">
        <v>42651.8</v>
      </c>
      <c r="R9745" t="s">
        <v>333</v>
      </c>
      <c r="S9745" t="s">
        <v>38</v>
      </c>
      <c r="T9745" t="s">
        <v>28</v>
      </c>
      <c r="Y9745" t="s">
        <v>103</v>
      </c>
    </row>
    <row r="9746" spans="1:25" x14ac:dyDescent="0.45">
      <c r="A9746" t="s">
        <v>335</v>
      </c>
      <c r="B9746" t="s">
        <v>763</v>
      </c>
      <c r="C9746">
        <v>55243</v>
      </c>
      <c r="D9746" t="s">
        <v>772</v>
      </c>
      <c r="E9746" t="s">
        <v>767</v>
      </c>
      <c r="F9746">
        <v>2014</v>
      </c>
      <c r="G9746">
        <v>149</v>
      </c>
      <c r="H9746">
        <v>101.93</v>
      </c>
      <c r="I9746">
        <v>1962.33</v>
      </c>
      <c r="K9746">
        <v>1.75</v>
      </c>
      <c r="L9746">
        <v>0.12470000000000001</v>
      </c>
      <c r="M9746">
        <v>1666.8</v>
      </c>
      <c r="N9746">
        <v>6.4399999999999999E-2</v>
      </c>
      <c r="O9746">
        <v>8.3829999999999991</v>
      </c>
      <c r="P9746">
        <v>0.64049999999999996</v>
      </c>
      <c r="Q9746">
        <v>25657.200000000001</v>
      </c>
      <c r="R9746" t="s">
        <v>333</v>
      </c>
      <c r="S9746" t="s">
        <v>38</v>
      </c>
      <c r="T9746" t="s">
        <v>28</v>
      </c>
      <c r="Y9746" t="s">
        <v>103</v>
      </c>
    </row>
    <row r="9747" spans="1:25" x14ac:dyDescent="0.45">
      <c r="A9747" t="s">
        <v>335</v>
      </c>
      <c r="B9747" t="s">
        <v>763</v>
      </c>
      <c r="C9747">
        <v>55243</v>
      </c>
      <c r="D9747" t="s">
        <v>772</v>
      </c>
      <c r="E9747" t="s">
        <v>767</v>
      </c>
      <c r="F9747">
        <v>2015</v>
      </c>
      <c r="G9747">
        <v>85</v>
      </c>
      <c r="H9747">
        <v>50.25</v>
      </c>
      <c r="I9747">
        <v>856.02</v>
      </c>
      <c r="K9747">
        <v>0.219</v>
      </c>
      <c r="L9747">
        <v>4.1799999999999997E-2</v>
      </c>
      <c r="M9747">
        <v>760.2</v>
      </c>
      <c r="N9747">
        <v>5.6399999999999999E-2</v>
      </c>
      <c r="O9747">
        <v>3.419</v>
      </c>
      <c r="P9747">
        <v>0.55869999999999997</v>
      </c>
      <c r="Q9747">
        <v>12568.5</v>
      </c>
      <c r="R9747" t="s">
        <v>333</v>
      </c>
      <c r="S9747" t="s">
        <v>38</v>
      </c>
      <c r="T9747" t="s">
        <v>28</v>
      </c>
      <c r="Y9747" t="s">
        <v>159</v>
      </c>
    </row>
    <row r="9748" spans="1:25" x14ac:dyDescent="0.45">
      <c r="A9748" t="s">
        <v>335</v>
      </c>
      <c r="B9748" t="s">
        <v>763</v>
      </c>
      <c r="C9748">
        <v>55243</v>
      </c>
      <c r="D9748" t="s">
        <v>772</v>
      </c>
      <c r="E9748" t="s">
        <v>767</v>
      </c>
      <c r="F9748">
        <v>2016</v>
      </c>
      <c r="G9748">
        <v>105</v>
      </c>
      <c r="H9748">
        <v>75.5</v>
      </c>
      <c r="I9748">
        <v>1510</v>
      </c>
      <c r="K9748">
        <v>4.0000000000000001E-3</v>
      </c>
      <c r="L9748">
        <v>2.9999999999999997E-4</v>
      </c>
      <c r="M9748">
        <v>1060.5</v>
      </c>
      <c r="N9748">
        <v>5.8900000000000001E-2</v>
      </c>
      <c r="O9748">
        <v>4.4009999999999998</v>
      </c>
      <c r="P9748">
        <v>0.48949999999999999</v>
      </c>
      <c r="Q9748">
        <v>17983.3</v>
      </c>
      <c r="R9748" t="s">
        <v>333</v>
      </c>
      <c r="S9748" t="s">
        <v>38</v>
      </c>
      <c r="T9748" t="s">
        <v>28</v>
      </c>
      <c r="Y9748" t="s">
        <v>159</v>
      </c>
    </row>
    <row r="9749" spans="1:25" x14ac:dyDescent="0.45">
      <c r="A9749" t="s">
        <v>335</v>
      </c>
      <c r="B9749" t="s">
        <v>763</v>
      </c>
      <c r="C9749">
        <v>55243</v>
      </c>
      <c r="D9749" t="s">
        <v>772</v>
      </c>
      <c r="E9749" t="s">
        <v>767</v>
      </c>
      <c r="F9749">
        <v>2017</v>
      </c>
      <c r="G9749">
        <v>130</v>
      </c>
      <c r="H9749">
        <v>83</v>
      </c>
      <c r="I9749">
        <v>1660</v>
      </c>
      <c r="K9749">
        <v>6.8000000000000005E-2</v>
      </c>
      <c r="L9749">
        <v>1.1900000000000001E-2</v>
      </c>
      <c r="M9749">
        <v>1164.2</v>
      </c>
      <c r="N9749">
        <v>5.9700000000000003E-2</v>
      </c>
      <c r="O9749">
        <v>4.8579999999999997</v>
      </c>
      <c r="P9749">
        <v>0.50009999999999999</v>
      </c>
      <c r="Q9749">
        <v>19619.400000000001</v>
      </c>
      <c r="R9749" t="s">
        <v>333</v>
      </c>
      <c r="S9749" t="s">
        <v>38</v>
      </c>
      <c r="T9749" t="s">
        <v>28</v>
      </c>
      <c r="Y9749" t="s">
        <v>160</v>
      </c>
    </row>
    <row r="9750" spans="1:25" x14ac:dyDescent="0.45">
      <c r="A9750" t="s">
        <v>335</v>
      </c>
      <c r="B9750" t="s">
        <v>763</v>
      </c>
      <c r="C9750">
        <v>55243</v>
      </c>
      <c r="D9750" t="s">
        <v>772</v>
      </c>
      <c r="E9750" t="s">
        <v>767</v>
      </c>
      <c r="F9750">
        <v>2018</v>
      </c>
      <c r="G9750">
        <v>110</v>
      </c>
      <c r="H9750">
        <v>68.69</v>
      </c>
      <c r="I9750">
        <v>1310.6199999999999</v>
      </c>
      <c r="K9750">
        <v>0.28899999999999998</v>
      </c>
      <c r="L9750">
        <v>4.6100000000000002E-2</v>
      </c>
      <c r="M9750">
        <v>937</v>
      </c>
      <c r="N9750">
        <v>6.0400000000000002E-2</v>
      </c>
      <c r="O9750">
        <v>4.0490000000000004</v>
      </c>
      <c r="P9750">
        <v>0.53129999999999999</v>
      </c>
      <c r="Q9750">
        <v>15442.7</v>
      </c>
      <c r="R9750" t="s">
        <v>333</v>
      </c>
      <c r="S9750" t="s">
        <v>38</v>
      </c>
      <c r="T9750" t="s">
        <v>28</v>
      </c>
      <c r="Y9750" t="s">
        <v>160</v>
      </c>
    </row>
    <row r="9751" spans="1:25" x14ac:dyDescent="0.45">
      <c r="A9751" t="s">
        <v>335</v>
      </c>
      <c r="B9751" t="s">
        <v>763</v>
      </c>
      <c r="C9751">
        <v>55243</v>
      </c>
      <c r="D9751" t="s">
        <v>772</v>
      </c>
      <c r="E9751" t="s">
        <v>767</v>
      </c>
      <c r="F9751">
        <v>2019</v>
      </c>
      <c r="G9751">
        <v>127</v>
      </c>
      <c r="H9751">
        <v>63.19</v>
      </c>
      <c r="I9751">
        <v>1155.44</v>
      </c>
      <c r="K9751">
        <v>0.19700000000000001</v>
      </c>
      <c r="L9751">
        <v>2.81E-2</v>
      </c>
      <c r="M9751">
        <v>954.9</v>
      </c>
      <c r="N9751">
        <v>5.7599999999999998E-2</v>
      </c>
      <c r="O9751">
        <v>4.07</v>
      </c>
      <c r="P9751">
        <v>0.51459999999999995</v>
      </c>
      <c r="Q9751">
        <v>15889.1</v>
      </c>
      <c r="R9751" t="s">
        <v>333</v>
      </c>
      <c r="S9751" t="s">
        <v>38</v>
      </c>
      <c r="T9751" t="s">
        <v>28</v>
      </c>
      <c r="Y9751" t="s">
        <v>160</v>
      </c>
    </row>
    <row r="9752" spans="1:25" x14ac:dyDescent="0.45">
      <c r="A9752" t="s">
        <v>335</v>
      </c>
      <c r="B9752" t="s">
        <v>763</v>
      </c>
      <c r="C9752">
        <v>55243</v>
      </c>
      <c r="D9752" t="s">
        <v>772</v>
      </c>
      <c r="E9752" t="s">
        <v>767</v>
      </c>
      <c r="F9752">
        <v>2020</v>
      </c>
      <c r="G9752">
        <v>89</v>
      </c>
      <c r="H9752">
        <v>44.25</v>
      </c>
      <c r="I9752">
        <v>781.47</v>
      </c>
      <c r="K9752">
        <v>1.2E-2</v>
      </c>
      <c r="L9752">
        <v>6.0000000000000001E-3</v>
      </c>
      <c r="M9752">
        <v>663.1</v>
      </c>
      <c r="N9752">
        <v>6.0699999999999997E-2</v>
      </c>
      <c r="O9752">
        <v>2.7519999999999998</v>
      </c>
      <c r="P9752">
        <v>0.49159999999999998</v>
      </c>
      <c r="Q9752">
        <v>11223.3</v>
      </c>
      <c r="R9752" t="s">
        <v>333</v>
      </c>
      <c r="S9752" t="s">
        <v>38</v>
      </c>
      <c r="T9752" t="s">
        <v>28</v>
      </c>
      <c r="Y9752" t="s">
        <v>160</v>
      </c>
    </row>
    <row r="9753" spans="1:25" x14ac:dyDescent="0.45">
      <c r="A9753" t="s">
        <v>335</v>
      </c>
      <c r="B9753" t="s">
        <v>763</v>
      </c>
      <c r="C9753">
        <v>55243</v>
      </c>
      <c r="D9753" t="s">
        <v>772</v>
      </c>
      <c r="E9753" t="s">
        <v>767</v>
      </c>
      <c r="F9753">
        <v>2021</v>
      </c>
      <c r="G9753">
        <v>170</v>
      </c>
      <c r="H9753">
        <v>99.48</v>
      </c>
      <c r="I9753">
        <v>1738.82</v>
      </c>
      <c r="K9753">
        <v>3.5999999999999997E-2</v>
      </c>
      <c r="L9753">
        <v>1.8200000000000001E-2</v>
      </c>
      <c r="M9753">
        <v>1544.7</v>
      </c>
      <c r="N9753">
        <v>5.9499999999999997E-2</v>
      </c>
      <c r="O9753">
        <v>5.61</v>
      </c>
      <c r="P9753">
        <v>0.44840000000000002</v>
      </c>
      <c r="Q9753">
        <v>26134.9</v>
      </c>
      <c r="R9753" t="s">
        <v>333</v>
      </c>
      <c r="S9753" t="s">
        <v>38</v>
      </c>
      <c r="T9753" t="s">
        <v>28</v>
      </c>
      <c r="Y9753" t="s">
        <v>161</v>
      </c>
    </row>
    <row r="9754" spans="1:25" x14ac:dyDescent="0.45">
      <c r="A9754" t="s">
        <v>335</v>
      </c>
      <c r="B9754" t="s">
        <v>763</v>
      </c>
      <c r="C9754">
        <v>55243</v>
      </c>
      <c r="D9754" t="s">
        <v>772</v>
      </c>
      <c r="E9754" t="s">
        <v>767</v>
      </c>
      <c r="F9754">
        <v>2022</v>
      </c>
      <c r="G9754">
        <v>246</v>
      </c>
      <c r="H9754">
        <v>146.74</v>
      </c>
      <c r="I9754">
        <v>2875.05</v>
      </c>
      <c r="K9754">
        <v>1.8260000000000001</v>
      </c>
      <c r="L9754">
        <v>9.0499999999999997E-2</v>
      </c>
      <c r="M9754">
        <v>2495.3000000000002</v>
      </c>
      <c r="N9754">
        <v>6.2700000000000006E-2</v>
      </c>
      <c r="O9754">
        <v>9.9339999999999993</v>
      </c>
      <c r="P9754">
        <v>0.49930000000000002</v>
      </c>
      <c r="Q9754">
        <v>39580.5</v>
      </c>
      <c r="R9754" t="s">
        <v>333</v>
      </c>
      <c r="S9754" t="s">
        <v>38</v>
      </c>
      <c r="T9754" t="s">
        <v>28</v>
      </c>
      <c r="Y9754" t="s">
        <v>161</v>
      </c>
    </row>
    <row r="9755" spans="1:25" x14ac:dyDescent="0.45">
      <c r="A9755" t="s">
        <v>335</v>
      </c>
      <c r="B9755" t="s">
        <v>763</v>
      </c>
      <c r="C9755">
        <v>55243</v>
      </c>
      <c r="D9755" t="s">
        <v>772</v>
      </c>
      <c r="E9755" t="s">
        <v>767</v>
      </c>
      <c r="F9755">
        <v>2023</v>
      </c>
      <c r="G9755">
        <v>23</v>
      </c>
      <c r="H9755">
        <v>12.07</v>
      </c>
      <c r="I9755">
        <v>240.9</v>
      </c>
      <c r="K9755">
        <v>2.1000000000000001E-2</v>
      </c>
      <c r="L9755">
        <v>2.2200000000000001E-2</v>
      </c>
      <c r="M9755">
        <v>207.5</v>
      </c>
      <c r="N9755">
        <v>5.9900000000000002E-2</v>
      </c>
      <c r="O9755">
        <v>0.70899999999999996</v>
      </c>
      <c r="P9755">
        <v>0.41899999999999998</v>
      </c>
      <c r="Q9755">
        <v>3486</v>
      </c>
      <c r="R9755" t="s">
        <v>333</v>
      </c>
      <c r="S9755" t="s">
        <v>38</v>
      </c>
      <c r="T9755" t="s">
        <v>28</v>
      </c>
      <c r="Y9755" t="s">
        <v>499</v>
      </c>
    </row>
    <row r="9756" spans="1:25" x14ac:dyDescent="0.45">
      <c r="A9756" t="s">
        <v>335</v>
      </c>
      <c r="B9756" t="s">
        <v>763</v>
      </c>
      <c r="C9756">
        <v>55243</v>
      </c>
      <c r="D9756" t="s">
        <v>773</v>
      </c>
      <c r="F9756">
        <v>2009</v>
      </c>
      <c r="G9756">
        <v>118</v>
      </c>
      <c r="H9756">
        <v>118</v>
      </c>
      <c r="I9756">
        <v>2360</v>
      </c>
      <c r="K9756">
        <v>0.33</v>
      </c>
      <c r="L9756">
        <v>2.2100000000000002E-2</v>
      </c>
      <c r="M9756">
        <v>1798.5</v>
      </c>
      <c r="N9756">
        <v>5.9900000000000002E-2</v>
      </c>
      <c r="O9756">
        <v>7.7629999999999999</v>
      </c>
      <c r="P9756">
        <v>0.51590000000000003</v>
      </c>
      <c r="Q9756">
        <v>30090</v>
      </c>
      <c r="R9756" t="s">
        <v>333</v>
      </c>
      <c r="S9756" t="s">
        <v>38</v>
      </c>
      <c r="T9756" t="s">
        <v>28</v>
      </c>
      <c r="Y9756" t="s">
        <v>103</v>
      </c>
    </row>
    <row r="9757" spans="1:25" x14ac:dyDescent="0.45">
      <c r="A9757" t="s">
        <v>335</v>
      </c>
      <c r="B9757" t="s">
        <v>763</v>
      </c>
      <c r="C9757">
        <v>55243</v>
      </c>
      <c r="D9757" t="s">
        <v>773</v>
      </c>
      <c r="F9757">
        <v>2010</v>
      </c>
      <c r="G9757">
        <v>114</v>
      </c>
      <c r="H9757">
        <v>113</v>
      </c>
      <c r="I9757">
        <v>2260</v>
      </c>
      <c r="K9757">
        <v>0.39300000000000002</v>
      </c>
      <c r="L9757">
        <v>2.7300000000000001E-2</v>
      </c>
      <c r="M9757">
        <v>1729.2</v>
      </c>
      <c r="N9757">
        <v>6.0199999999999997E-2</v>
      </c>
      <c r="O9757">
        <v>7.5140000000000002</v>
      </c>
      <c r="P9757">
        <v>0.5212</v>
      </c>
      <c r="Q9757">
        <v>28815</v>
      </c>
      <c r="R9757" t="s">
        <v>333</v>
      </c>
      <c r="S9757" t="s">
        <v>38</v>
      </c>
      <c r="T9757" t="s">
        <v>28</v>
      </c>
      <c r="Y9757" t="s">
        <v>103</v>
      </c>
    </row>
    <row r="9758" spans="1:25" x14ac:dyDescent="0.45">
      <c r="A9758" t="s">
        <v>335</v>
      </c>
      <c r="B9758" t="s">
        <v>763</v>
      </c>
      <c r="C9758">
        <v>55243</v>
      </c>
      <c r="D9758" t="s">
        <v>773</v>
      </c>
      <c r="F9758">
        <v>2011</v>
      </c>
      <c r="G9758">
        <v>180</v>
      </c>
      <c r="H9758">
        <v>180</v>
      </c>
      <c r="I9758">
        <v>3600</v>
      </c>
      <c r="K9758">
        <v>0.84499999999999997</v>
      </c>
      <c r="L9758">
        <v>3.6999999999999998E-2</v>
      </c>
      <c r="M9758">
        <v>2774.1</v>
      </c>
      <c r="N9758">
        <v>6.0600000000000001E-2</v>
      </c>
      <c r="O9758">
        <v>13.73</v>
      </c>
      <c r="P9758">
        <v>0.59830000000000005</v>
      </c>
      <c r="Q9758">
        <v>45900</v>
      </c>
      <c r="R9758" t="s">
        <v>333</v>
      </c>
      <c r="S9758" t="s">
        <v>38</v>
      </c>
      <c r="T9758" t="s">
        <v>28</v>
      </c>
      <c r="Y9758" t="s">
        <v>103</v>
      </c>
    </row>
    <row r="9759" spans="1:25" x14ac:dyDescent="0.45">
      <c r="A9759" t="s">
        <v>335</v>
      </c>
      <c r="B9759" t="s">
        <v>763</v>
      </c>
      <c r="C9759">
        <v>55243</v>
      </c>
      <c r="D9759" t="s">
        <v>773</v>
      </c>
      <c r="F9759">
        <v>2012</v>
      </c>
      <c r="G9759">
        <v>249</v>
      </c>
      <c r="H9759">
        <v>246</v>
      </c>
      <c r="I9759">
        <v>4920</v>
      </c>
      <c r="K9759">
        <v>2.5000000000000001E-2</v>
      </c>
      <c r="L9759">
        <v>1E-3</v>
      </c>
      <c r="M9759">
        <v>3690.2</v>
      </c>
      <c r="N9759">
        <v>5.8999999999999997E-2</v>
      </c>
      <c r="O9759">
        <v>14.612</v>
      </c>
      <c r="P9759">
        <v>0.46600000000000003</v>
      </c>
      <c r="Q9759">
        <v>62730.2</v>
      </c>
      <c r="R9759" t="s">
        <v>333</v>
      </c>
      <c r="S9759" t="s">
        <v>38</v>
      </c>
      <c r="T9759" t="s">
        <v>28</v>
      </c>
      <c r="Y9759" t="s">
        <v>103</v>
      </c>
    </row>
    <row r="9760" spans="1:25" x14ac:dyDescent="0.45">
      <c r="A9760" t="s">
        <v>335</v>
      </c>
      <c r="B9760" t="s">
        <v>763</v>
      </c>
      <c r="C9760">
        <v>55243</v>
      </c>
      <c r="D9760" t="s">
        <v>773</v>
      </c>
      <c r="F9760">
        <v>2013</v>
      </c>
      <c r="G9760">
        <v>140</v>
      </c>
      <c r="H9760">
        <v>108.25</v>
      </c>
      <c r="I9760">
        <v>2165</v>
      </c>
      <c r="K9760">
        <v>0.28000000000000003</v>
      </c>
      <c r="L9760">
        <v>2.58E-2</v>
      </c>
      <c r="M9760">
        <v>1650</v>
      </c>
      <c r="N9760">
        <v>6.0299999999999999E-2</v>
      </c>
      <c r="O9760">
        <v>6.6689999999999996</v>
      </c>
      <c r="P9760">
        <v>0.48809999999999998</v>
      </c>
      <c r="Q9760">
        <v>27605.9</v>
      </c>
      <c r="R9760" t="s">
        <v>333</v>
      </c>
      <c r="S9760" t="s">
        <v>38</v>
      </c>
      <c r="T9760" t="s">
        <v>28</v>
      </c>
      <c r="Y9760" t="s">
        <v>103</v>
      </c>
    </row>
    <row r="9761" spans="1:25" x14ac:dyDescent="0.45">
      <c r="A9761" t="s">
        <v>335</v>
      </c>
      <c r="B9761" t="s">
        <v>763</v>
      </c>
      <c r="C9761">
        <v>55243</v>
      </c>
      <c r="D9761" t="s">
        <v>773</v>
      </c>
      <c r="E9761" t="s">
        <v>767</v>
      </c>
      <c r="F9761">
        <v>2014</v>
      </c>
      <c r="G9761">
        <v>140</v>
      </c>
      <c r="H9761">
        <v>83.5</v>
      </c>
      <c r="I9761">
        <v>1594.78</v>
      </c>
      <c r="K9761">
        <v>0.49199999999999999</v>
      </c>
      <c r="L9761">
        <v>4.3400000000000001E-2</v>
      </c>
      <c r="M9761">
        <v>1346.8</v>
      </c>
      <c r="N9761">
        <v>5.9799999999999999E-2</v>
      </c>
      <c r="O9761">
        <v>5.5780000000000003</v>
      </c>
      <c r="P9761">
        <v>0.50180000000000002</v>
      </c>
      <c r="Q9761">
        <v>22099.200000000001</v>
      </c>
      <c r="R9761" t="s">
        <v>333</v>
      </c>
      <c r="S9761" t="s">
        <v>38</v>
      </c>
      <c r="T9761" t="s">
        <v>28</v>
      </c>
      <c r="Y9761" t="s">
        <v>103</v>
      </c>
    </row>
    <row r="9762" spans="1:25" x14ac:dyDescent="0.45">
      <c r="A9762" t="s">
        <v>335</v>
      </c>
      <c r="B9762" t="s">
        <v>763</v>
      </c>
      <c r="C9762">
        <v>55243</v>
      </c>
      <c r="D9762" t="s">
        <v>773</v>
      </c>
      <c r="E9762" t="s">
        <v>767</v>
      </c>
      <c r="F9762">
        <v>2015</v>
      </c>
      <c r="G9762">
        <v>196</v>
      </c>
      <c r="H9762">
        <v>114.88</v>
      </c>
      <c r="I9762">
        <v>2133.06</v>
      </c>
      <c r="K9762">
        <v>0.36</v>
      </c>
      <c r="L9762">
        <v>2.6100000000000002E-2</v>
      </c>
      <c r="M9762">
        <v>1839.8</v>
      </c>
      <c r="N9762">
        <v>5.8400000000000001E-2</v>
      </c>
      <c r="O9762">
        <v>7.4530000000000003</v>
      </c>
      <c r="P9762">
        <v>0.48709999999999998</v>
      </c>
      <c r="Q9762">
        <v>30658.400000000001</v>
      </c>
      <c r="R9762" t="s">
        <v>333</v>
      </c>
      <c r="S9762" t="s">
        <v>38</v>
      </c>
      <c r="T9762" t="s">
        <v>28</v>
      </c>
      <c r="Y9762" t="s">
        <v>159</v>
      </c>
    </row>
    <row r="9763" spans="1:25" x14ac:dyDescent="0.45">
      <c r="A9763" t="s">
        <v>335</v>
      </c>
      <c r="B9763" t="s">
        <v>763</v>
      </c>
      <c r="C9763">
        <v>55243</v>
      </c>
      <c r="D9763" t="s">
        <v>773</v>
      </c>
      <c r="E9763" t="s">
        <v>767</v>
      </c>
      <c r="F9763">
        <v>2016</v>
      </c>
      <c r="G9763">
        <v>162</v>
      </c>
      <c r="H9763">
        <v>112.75</v>
      </c>
      <c r="I9763">
        <v>2255</v>
      </c>
      <c r="K9763">
        <v>0.17</v>
      </c>
      <c r="L9763">
        <v>1.2699999999999999E-2</v>
      </c>
      <c r="M9763">
        <v>1600.8</v>
      </c>
      <c r="N9763">
        <v>5.9400000000000001E-2</v>
      </c>
      <c r="O9763">
        <v>6.7220000000000004</v>
      </c>
      <c r="P9763">
        <v>0.49940000000000001</v>
      </c>
      <c r="Q9763">
        <v>26907.8</v>
      </c>
      <c r="R9763" t="s">
        <v>333</v>
      </c>
      <c r="S9763" t="s">
        <v>38</v>
      </c>
      <c r="T9763" t="s">
        <v>28</v>
      </c>
      <c r="Y9763" t="s">
        <v>159</v>
      </c>
    </row>
    <row r="9764" spans="1:25" x14ac:dyDescent="0.45">
      <c r="A9764" t="s">
        <v>335</v>
      </c>
      <c r="B9764" t="s">
        <v>763</v>
      </c>
      <c r="C9764">
        <v>55243</v>
      </c>
      <c r="D9764" t="s">
        <v>773</v>
      </c>
      <c r="E9764" t="s">
        <v>767</v>
      </c>
      <c r="F9764">
        <v>2017</v>
      </c>
      <c r="G9764">
        <v>124</v>
      </c>
      <c r="H9764">
        <v>77</v>
      </c>
      <c r="I9764">
        <v>1540</v>
      </c>
      <c r="K9764">
        <v>0.17599999999999999</v>
      </c>
      <c r="L9764">
        <v>2.4500000000000001E-2</v>
      </c>
      <c r="M9764">
        <v>1105</v>
      </c>
      <c r="N9764">
        <v>6.0299999999999999E-2</v>
      </c>
      <c r="O9764">
        <v>4.6719999999999997</v>
      </c>
      <c r="P9764">
        <v>0.51070000000000004</v>
      </c>
      <c r="Q9764">
        <v>18450.3</v>
      </c>
      <c r="R9764" t="s">
        <v>333</v>
      </c>
      <c r="S9764" t="s">
        <v>38</v>
      </c>
      <c r="T9764" t="s">
        <v>28</v>
      </c>
      <c r="Y9764" t="s">
        <v>160</v>
      </c>
    </row>
    <row r="9765" spans="1:25" x14ac:dyDescent="0.45">
      <c r="A9765" t="s">
        <v>335</v>
      </c>
      <c r="B9765" t="s">
        <v>763</v>
      </c>
      <c r="C9765">
        <v>55243</v>
      </c>
      <c r="D9765" t="s">
        <v>773</v>
      </c>
      <c r="E9765" t="s">
        <v>767</v>
      </c>
      <c r="F9765">
        <v>2018</v>
      </c>
      <c r="G9765">
        <v>196</v>
      </c>
      <c r="H9765">
        <v>127.47</v>
      </c>
      <c r="I9765">
        <v>2393.9</v>
      </c>
      <c r="K9765">
        <v>0.40200000000000002</v>
      </c>
      <c r="L9765">
        <v>1.8499999999999999E-2</v>
      </c>
      <c r="M9765">
        <v>1676.4</v>
      </c>
      <c r="N9765">
        <v>5.9400000000000001E-2</v>
      </c>
      <c r="O9765">
        <v>7.1440000000000001</v>
      </c>
      <c r="P9765">
        <v>0.50509999999999999</v>
      </c>
      <c r="Q9765">
        <v>27801.200000000001</v>
      </c>
      <c r="R9765" t="s">
        <v>333</v>
      </c>
      <c r="S9765" t="s">
        <v>38</v>
      </c>
      <c r="T9765" t="s">
        <v>28</v>
      </c>
      <c r="Y9765" t="s">
        <v>160</v>
      </c>
    </row>
    <row r="9766" spans="1:25" x14ac:dyDescent="0.45">
      <c r="A9766" t="s">
        <v>335</v>
      </c>
      <c r="B9766" t="s">
        <v>763</v>
      </c>
      <c r="C9766">
        <v>55243</v>
      </c>
      <c r="D9766" t="s">
        <v>773</v>
      </c>
      <c r="E9766" t="s">
        <v>767</v>
      </c>
      <c r="F9766">
        <v>2019</v>
      </c>
      <c r="G9766">
        <v>86</v>
      </c>
      <c r="H9766">
        <v>42.05</v>
      </c>
      <c r="I9766">
        <v>802.87</v>
      </c>
      <c r="K9766">
        <v>0.114</v>
      </c>
      <c r="L9766">
        <v>2.9399999999999999E-2</v>
      </c>
      <c r="M9766">
        <v>648.9</v>
      </c>
      <c r="N9766">
        <v>5.8299999999999998E-2</v>
      </c>
      <c r="O9766">
        <v>2.7519999999999998</v>
      </c>
      <c r="P9766">
        <v>0.51419999999999999</v>
      </c>
      <c r="Q9766">
        <v>10832.3</v>
      </c>
      <c r="R9766" t="s">
        <v>333</v>
      </c>
      <c r="S9766" t="s">
        <v>38</v>
      </c>
      <c r="T9766" t="s">
        <v>28</v>
      </c>
      <c r="Y9766" t="s">
        <v>160</v>
      </c>
    </row>
    <row r="9767" spans="1:25" x14ac:dyDescent="0.45">
      <c r="A9767" t="s">
        <v>335</v>
      </c>
      <c r="B9767" t="s">
        <v>763</v>
      </c>
      <c r="C9767">
        <v>55243</v>
      </c>
      <c r="D9767" t="s">
        <v>773</v>
      </c>
      <c r="E9767" t="s">
        <v>767</v>
      </c>
      <c r="F9767">
        <v>2020</v>
      </c>
      <c r="G9767">
        <v>83</v>
      </c>
      <c r="H9767">
        <v>36.979999999999997</v>
      </c>
      <c r="I9767">
        <v>689.4</v>
      </c>
      <c r="K9767">
        <v>5.0000000000000001E-3</v>
      </c>
      <c r="L9767">
        <v>6.4000000000000003E-3</v>
      </c>
      <c r="M9767">
        <v>583.29999999999995</v>
      </c>
      <c r="N9767">
        <v>5.96E-2</v>
      </c>
      <c r="O9767">
        <v>2.4329999999999998</v>
      </c>
      <c r="P9767">
        <v>0.49619999999999997</v>
      </c>
      <c r="Q9767">
        <v>9880.9</v>
      </c>
      <c r="R9767" t="s">
        <v>333</v>
      </c>
      <c r="S9767" t="s">
        <v>38</v>
      </c>
      <c r="T9767" t="s">
        <v>28</v>
      </c>
      <c r="Y9767" t="s">
        <v>160</v>
      </c>
    </row>
    <row r="9768" spans="1:25" x14ac:dyDescent="0.45">
      <c r="A9768" t="s">
        <v>335</v>
      </c>
      <c r="B9768" t="s">
        <v>763</v>
      </c>
      <c r="C9768">
        <v>55243</v>
      </c>
      <c r="D9768" t="s">
        <v>773</v>
      </c>
      <c r="E9768" t="s">
        <v>767</v>
      </c>
      <c r="F9768">
        <v>2021</v>
      </c>
      <c r="G9768">
        <v>137</v>
      </c>
      <c r="H9768">
        <v>77.260000000000005</v>
      </c>
      <c r="I9768">
        <v>1411.89</v>
      </c>
      <c r="K9768">
        <v>0.20699999999999999</v>
      </c>
      <c r="L9768">
        <v>2.6100000000000002E-2</v>
      </c>
      <c r="M9768">
        <v>1259.9000000000001</v>
      </c>
      <c r="N9768">
        <v>5.8700000000000002E-2</v>
      </c>
      <c r="O9768">
        <v>5.03</v>
      </c>
      <c r="P9768">
        <v>0.48060000000000003</v>
      </c>
      <c r="Q9768">
        <v>21062.3</v>
      </c>
      <c r="R9768" t="s">
        <v>333</v>
      </c>
      <c r="S9768" t="s">
        <v>38</v>
      </c>
      <c r="T9768" t="s">
        <v>28</v>
      </c>
      <c r="Y9768" t="s">
        <v>161</v>
      </c>
    </row>
    <row r="9769" spans="1:25" x14ac:dyDescent="0.45">
      <c r="A9769" t="s">
        <v>335</v>
      </c>
      <c r="B9769" t="s">
        <v>763</v>
      </c>
      <c r="C9769">
        <v>55243</v>
      </c>
      <c r="D9769" t="s">
        <v>773</v>
      </c>
      <c r="E9769" t="s">
        <v>767</v>
      </c>
      <c r="F9769">
        <v>2022</v>
      </c>
      <c r="G9769">
        <v>224</v>
      </c>
      <c r="H9769">
        <v>140.72999999999999</v>
      </c>
      <c r="I9769">
        <v>2764.98</v>
      </c>
      <c r="K9769">
        <v>1.4590000000000001</v>
      </c>
      <c r="L9769">
        <v>6.3600000000000004E-2</v>
      </c>
      <c r="M9769">
        <v>2361.6999999999998</v>
      </c>
      <c r="N9769">
        <v>6.1100000000000002E-2</v>
      </c>
      <c r="O9769">
        <v>9.1639999999999997</v>
      </c>
      <c r="P9769">
        <v>0.46779999999999999</v>
      </c>
      <c r="Q9769">
        <v>37868</v>
      </c>
      <c r="R9769" t="s">
        <v>333</v>
      </c>
      <c r="S9769" t="s">
        <v>38</v>
      </c>
      <c r="T9769" t="s">
        <v>28</v>
      </c>
      <c r="Y9769" t="s">
        <v>161</v>
      </c>
    </row>
    <row r="9770" spans="1:25" x14ac:dyDescent="0.45">
      <c r="A9770" t="s">
        <v>335</v>
      </c>
      <c r="B9770" t="s">
        <v>763</v>
      </c>
      <c r="C9770">
        <v>55243</v>
      </c>
      <c r="D9770" t="s">
        <v>773</v>
      </c>
      <c r="E9770" t="s">
        <v>767</v>
      </c>
      <c r="F9770">
        <v>2023</v>
      </c>
      <c r="G9770">
        <v>24</v>
      </c>
      <c r="H9770">
        <v>11.99</v>
      </c>
      <c r="I9770">
        <v>239</v>
      </c>
      <c r="K9770">
        <v>3.2000000000000001E-2</v>
      </c>
      <c r="L9770">
        <v>2.1299999999999999E-2</v>
      </c>
      <c r="M9770">
        <v>207</v>
      </c>
      <c r="N9770">
        <v>6.0100000000000001E-2</v>
      </c>
      <c r="O9770">
        <v>0.73499999999999999</v>
      </c>
      <c r="P9770">
        <v>0.42799999999999999</v>
      </c>
      <c r="Q9770">
        <v>3461.3</v>
      </c>
      <c r="R9770" t="s">
        <v>333</v>
      </c>
      <c r="S9770" t="s">
        <v>38</v>
      </c>
      <c r="T9770" t="s">
        <v>28</v>
      </c>
      <c r="Y9770" t="s">
        <v>499</v>
      </c>
    </row>
    <row r="9771" spans="1:25" x14ac:dyDescent="0.45">
      <c r="A9771" t="s">
        <v>335</v>
      </c>
      <c r="B9771" t="s">
        <v>763</v>
      </c>
      <c r="C9771">
        <v>55243</v>
      </c>
      <c r="D9771" t="s">
        <v>774</v>
      </c>
      <c r="F9771">
        <v>2009</v>
      </c>
      <c r="G9771">
        <v>118</v>
      </c>
      <c r="H9771">
        <v>118</v>
      </c>
      <c r="I9771">
        <v>2360</v>
      </c>
      <c r="K9771">
        <v>0.33</v>
      </c>
      <c r="L9771">
        <v>2.2100000000000002E-2</v>
      </c>
      <c r="M9771">
        <v>1798.5</v>
      </c>
      <c r="N9771">
        <v>5.9900000000000002E-2</v>
      </c>
      <c r="O9771">
        <v>7.7629999999999999</v>
      </c>
      <c r="P9771">
        <v>0.51590000000000003</v>
      </c>
      <c r="Q9771">
        <v>30090</v>
      </c>
      <c r="R9771" t="s">
        <v>333</v>
      </c>
      <c r="S9771" t="s">
        <v>38</v>
      </c>
      <c r="T9771" t="s">
        <v>28</v>
      </c>
      <c r="Y9771" t="s">
        <v>103</v>
      </c>
    </row>
    <row r="9772" spans="1:25" x14ac:dyDescent="0.45">
      <c r="A9772" t="s">
        <v>335</v>
      </c>
      <c r="B9772" t="s">
        <v>763</v>
      </c>
      <c r="C9772">
        <v>55243</v>
      </c>
      <c r="D9772" t="s">
        <v>774</v>
      </c>
      <c r="F9772">
        <v>2010</v>
      </c>
      <c r="G9772">
        <v>114</v>
      </c>
      <c r="H9772">
        <v>113</v>
      </c>
      <c r="I9772">
        <v>2260</v>
      </c>
      <c r="K9772">
        <v>0.39300000000000002</v>
      </c>
      <c r="L9772">
        <v>2.7300000000000001E-2</v>
      </c>
      <c r="M9772">
        <v>1729.2</v>
      </c>
      <c r="N9772">
        <v>6.0199999999999997E-2</v>
      </c>
      <c r="O9772">
        <v>7.5140000000000002</v>
      </c>
      <c r="P9772">
        <v>0.5212</v>
      </c>
      <c r="Q9772">
        <v>28815</v>
      </c>
      <c r="R9772" t="s">
        <v>333</v>
      </c>
      <c r="S9772" t="s">
        <v>38</v>
      </c>
      <c r="T9772" t="s">
        <v>28</v>
      </c>
      <c r="Y9772" t="s">
        <v>103</v>
      </c>
    </row>
    <row r="9773" spans="1:25" x14ac:dyDescent="0.45">
      <c r="A9773" t="s">
        <v>335</v>
      </c>
      <c r="B9773" t="s">
        <v>763</v>
      </c>
      <c r="C9773">
        <v>55243</v>
      </c>
      <c r="D9773" t="s">
        <v>774</v>
      </c>
      <c r="F9773">
        <v>2011</v>
      </c>
      <c r="G9773">
        <v>180</v>
      </c>
      <c r="H9773">
        <v>180</v>
      </c>
      <c r="I9773">
        <v>3600</v>
      </c>
      <c r="K9773">
        <v>0.84499999999999997</v>
      </c>
      <c r="L9773">
        <v>3.6999999999999998E-2</v>
      </c>
      <c r="M9773">
        <v>2774.1</v>
      </c>
      <c r="N9773">
        <v>6.0600000000000001E-2</v>
      </c>
      <c r="O9773">
        <v>14.286</v>
      </c>
      <c r="P9773">
        <v>0.62250000000000005</v>
      </c>
      <c r="Q9773">
        <v>45900</v>
      </c>
      <c r="R9773" t="s">
        <v>333</v>
      </c>
      <c r="S9773" t="s">
        <v>38</v>
      </c>
      <c r="T9773" t="s">
        <v>28</v>
      </c>
      <c r="Y9773" t="s">
        <v>103</v>
      </c>
    </row>
    <row r="9774" spans="1:25" x14ac:dyDescent="0.45">
      <c r="A9774" t="s">
        <v>335</v>
      </c>
      <c r="B9774" t="s">
        <v>763</v>
      </c>
      <c r="C9774">
        <v>55243</v>
      </c>
      <c r="D9774" t="s">
        <v>774</v>
      </c>
      <c r="F9774">
        <v>2012</v>
      </c>
      <c r="G9774">
        <v>249</v>
      </c>
      <c r="H9774">
        <v>246</v>
      </c>
      <c r="I9774">
        <v>4920</v>
      </c>
      <c r="K9774">
        <v>2.5000000000000001E-2</v>
      </c>
      <c r="L9774">
        <v>1E-3</v>
      </c>
      <c r="M9774">
        <v>3690.2</v>
      </c>
      <c r="N9774">
        <v>5.8999999999999997E-2</v>
      </c>
      <c r="O9774">
        <v>15.904</v>
      </c>
      <c r="P9774">
        <v>0.50700000000000001</v>
      </c>
      <c r="Q9774">
        <v>62730.2</v>
      </c>
      <c r="R9774" t="s">
        <v>333</v>
      </c>
      <c r="S9774" t="s">
        <v>38</v>
      </c>
      <c r="T9774" t="s">
        <v>28</v>
      </c>
      <c r="Y9774" t="s">
        <v>103</v>
      </c>
    </row>
    <row r="9775" spans="1:25" x14ac:dyDescent="0.45">
      <c r="A9775" t="s">
        <v>335</v>
      </c>
      <c r="B9775" t="s">
        <v>763</v>
      </c>
      <c r="C9775">
        <v>55243</v>
      </c>
      <c r="D9775" t="s">
        <v>774</v>
      </c>
      <c r="F9775">
        <v>2013</v>
      </c>
      <c r="G9775">
        <v>140</v>
      </c>
      <c r="H9775">
        <v>108.25</v>
      </c>
      <c r="I9775">
        <v>2165</v>
      </c>
      <c r="K9775">
        <v>0.28000000000000003</v>
      </c>
      <c r="L9775">
        <v>2.58E-2</v>
      </c>
      <c r="M9775">
        <v>1650</v>
      </c>
      <c r="N9775">
        <v>6.0299999999999999E-2</v>
      </c>
      <c r="O9775">
        <v>7.29</v>
      </c>
      <c r="P9775">
        <v>0.53380000000000005</v>
      </c>
      <c r="Q9775">
        <v>27605.9</v>
      </c>
      <c r="R9775" t="s">
        <v>333</v>
      </c>
      <c r="S9775" t="s">
        <v>38</v>
      </c>
      <c r="T9775" t="s">
        <v>28</v>
      </c>
      <c r="Y9775" t="s">
        <v>103</v>
      </c>
    </row>
    <row r="9776" spans="1:25" x14ac:dyDescent="0.45">
      <c r="A9776" t="s">
        <v>335</v>
      </c>
      <c r="B9776" t="s">
        <v>763</v>
      </c>
      <c r="C9776">
        <v>55243</v>
      </c>
      <c r="D9776" t="s">
        <v>774</v>
      </c>
      <c r="E9776" t="s">
        <v>767</v>
      </c>
      <c r="F9776">
        <v>2014</v>
      </c>
      <c r="G9776">
        <v>140</v>
      </c>
      <c r="H9776">
        <v>83.67</v>
      </c>
      <c r="I9776">
        <v>1594.58</v>
      </c>
      <c r="K9776">
        <v>0.49199999999999999</v>
      </c>
      <c r="L9776">
        <v>4.3400000000000001E-2</v>
      </c>
      <c r="M9776">
        <v>1346.5</v>
      </c>
      <c r="N9776">
        <v>5.96E-2</v>
      </c>
      <c r="O9776">
        <v>6.1260000000000003</v>
      </c>
      <c r="P9776">
        <v>0.55449999999999999</v>
      </c>
      <c r="Q9776">
        <v>22096.400000000001</v>
      </c>
      <c r="R9776" t="s">
        <v>333</v>
      </c>
      <c r="S9776" t="s">
        <v>38</v>
      </c>
      <c r="T9776" t="s">
        <v>28</v>
      </c>
      <c r="Y9776" t="s">
        <v>103</v>
      </c>
    </row>
    <row r="9777" spans="1:25" x14ac:dyDescent="0.45">
      <c r="A9777" t="s">
        <v>335</v>
      </c>
      <c r="B9777" t="s">
        <v>763</v>
      </c>
      <c r="C9777">
        <v>55243</v>
      </c>
      <c r="D9777" t="s">
        <v>774</v>
      </c>
      <c r="E9777" t="s">
        <v>767</v>
      </c>
      <c r="F9777">
        <v>2015</v>
      </c>
      <c r="G9777">
        <v>196</v>
      </c>
      <c r="H9777">
        <v>114.9</v>
      </c>
      <c r="I9777">
        <v>2133.38</v>
      </c>
      <c r="K9777">
        <v>0.36</v>
      </c>
      <c r="L9777">
        <v>2.6100000000000002E-2</v>
      </c>
      <c r="M9777">
        <v>1840.1</v>
      </c>
      <c r="N9777">
        <v>5.8400000000000001E-2</v>
      </c>
      <c r="O9777">
        <v>8.1519999999999992</v>
      </c>
      <c r="P9777">
        <v>0.53710000000000002</v>
      </c>
      <c r="Q9777">
        <v>30663.200000000001</v>
      </c>
      <c r="R9777" t="s">
        <v>333</v>
      </c>
      <c r="S9777" t="s">
        <v>38</v>
      </c>
      <c r="T9777" t="s">
        <v>28</v>
      </c>
      <c r="Y9777" t="s">
        <v>159</v>
      </c>
    </row>
    <row r="9778" spans="1:25" x14ac:dyDescent="0.45">
      <c r="A9778" t="s">
        <v>335</v>
      </c>
      <c r="B9778" t="s">
        <v>763</v>
      </c>
      <c r="C9778">
        <v>55243</v>
      </c>
      <c r="D9778" t="s">
        <v>774</v>
      </c>
      <c r="E9778" t="s">
        <v>767</v>
      </c>
      <c r="F9778">
        <v>2016</v>
      </c>
      <c r="G9778">
        <v>162</v>
      </c>
      <c r="H9778">
        <v>112.75</v>
      </c>
      <c r="I9778">
        <v>2255</v>
      </c>
      <c r="K9778">
        <v>0.17</v>
      </c>
      <c r="L9778">
        <v>1.2699999999999999E-2</v>
      </c>
      <c r="M9778">
        <v>1600.8</v>
      </c>
      <c r="N9778">
        <v>5.9400000000000001E-2</v>
      </c>
      <c r="O9778">
        <v>6.7859999999999996</v>
      </c>
      <c r="P9778">
        <v>0.50470000000000004</v>
      </c>
      <c r="Q9778">
        <v>26907.8</v>
      </c>
      <c r="R9778" t="s">
        <v>333</v>
      </c>
      <c r="S9778" t="s">
        <v>38</v>
      </c>
      <c r="T9778" t="s">
        <v>28</v>
      </c>
      <c r="Y9778" t="s">
        <v>159</v>
      </c>
    </row>
    <row r="9779" spans="1:25" x14ac:dyDescent="0.45">
      <c r="A9779" t="s">
        <v>335</v>
      </c>
      <c r="B9779" t="s">
        <v>763</v>
      </c>
      <c r="C9779">
        <v>55243</v>
      </c>
      <c r="D9779" t="s">
        <v>774</v>
      </c>
      <c r="E9779" t="s">
        <v>767</v>
      </c>
      <c r="F9779">
        <v>2017</v>
      </c>
      <c r="G9779">
        <v>124</v>
      </c>
      <c r="H9779">
        <v>77</v>
      </c>
      <c r="I9779">
        <v>1540</v>
      </c>
      <c r="K9779">
        <v>0.17599999999999999</v>
      </c>
      <c r="L9779">
        <v>2.4500000000000001E-2</v>
      </c>
      <c r="M9779">
        <v>1105</v>
      </c>
      <c r="N9779">
        <v>6.0299999999999999E-2</v>
      </c>
      <c r="O9779">
        <v>4.6760000000000002</v>
      </c>
      <c r="P9779">
        <v>0.51229999999999998</v>
      </c>
      <c r="Q9779">
        <v>18450.3</v>
      </c>
      <c r="R9779" t="s">
        <v>333</v>
      </c>
      <c r="S9779" t="s">
        <v>38</v>
      </c>
      <c r="T9779" t="s">
        <v>28</v>
      </c>
      <c r="Y9779" t="s">
        <v>160</v>
      </c>
    </row>
    <row r="9780" spans="1:25" x14ac:dyDescent="0.45">
      <c r="A9780" t="s">
        <v>335</v>
      </c>
      <c r="B9780" t="s">
        <v>763</v>
      </c>
      <c r="C9780">
        <v>55243</v>
      </c>
      <c r="D9780" t="s">
        <v>774</v>
      </c>
      <c r="E9780" t="s">
        <v>767</v>
      </c>
      <c r="F9780">
        <v>2018</v>
      </c>
      <c r="G9780">
        <v>196</v>
      </c>
      <c r="H9780">
        <v>127.71</v>
      </c>
      <c r="I9780">
        <v>2394.4299999999998</v>
      </c>
      <c r="K9780">
        <v>0.40200000000000002</v>
      </c>
      <c r="L9780">
        <v>1.8499999999999999E-2</v>
      </c>
      <c r="M9780">
        <v>1676.7</v>
      </c>
      <c r="N9780">
        <v>5.9499999999999997E-2</v>
      </c>
      <c r="O9780">
        <v>7.1769999999999996</v>
      </c>
      <c r="P9780">
        <v>0.50529999999999997</v>
      </c>
      <c r="Q9780">
        <v>27806</v>
      </c>
      <c r="R9780" t="s">
        <v>333</v>
      </c>
      <c r="S9780" t="s">
        <v>38</v>
      </c>
      <c r="T9780" t="s">
        <v>28</v>
      </c>
      <c r="Y9780" t="s">
        <v>160</v>
      </c>
    </row>
    <row r="9781" spans="1:25" x14ac:dyDescent="0.45">
      <c r="A9781" t="s">
        <v>335</v>
      </c>
      <c r="B9781" t="s">
        <v>763</v>
      </c>
      <c r="C9781">
        <v>55243</v>
      </c>
      <c r="D9781" t="s">
        <v>774</v>
      </c>
      <c r="E9781" t="s">
        <v>767</v>
      </c>
      <c r="F9781">
        <v>2019</v>
      </c>
      <c r="G9781">
        <v>86</v>
      </c>
      <c r="H9781">
        <v>42.05</v>
      </c>
      <c r="I9781">
        <v>802.87</v>
      </c>
      <c r="K9781">
        <v>0.114</v>
      </c>
      <c r="L9781">
        <v>2.9399999999999999E-2</v>
      </c>
      <c r="M9781">
        <v>648.9</v>
      </c>
      <c r="N9781">
        <v>5.8299999999999998E-2</v>
      </c>
      <c r="O9781">
        <v>2.7559999999999998</v>
      </c>
      <c r="P9781">
        <v>0.51659999999999995</v>
      </c>
      <c r="Q9781">
        <v>10832.3</v>
      </c>
      <c r="R9781" t="s">
        <v>333</v>
      </c>
      <c r="S9781" t="s">
        <v>38</v>
      </c>
      <c r="T9781" t="s">
        <v>28</v>
      </c>
      <c r="Y9781" t="s">
        <v>160</v>
      </c>
    </row>
    <row r="9782" spans="1:25" x14ac:dyDescent="0.45">
      <c r="A9782" t="s">
        <v>335</v>
      </c>
      <c r="B9782" t="s">
        <v>763</v>
      </c>
      <c r="C9782">
        <v>55243</v>
      </c>
      <c r="D9782" t="s">
        <v>774</v>
      </c>
      <c r="E9782" t="s">
        <v>767</v>
      </c>
      <c r="F9782">
        <v>2020</v>
      </c>
      <c r="G9782">
        <v>83</v>
      </c>
      <c r="H9782">
        <v>36.979999999999997</v>
      </c>
      <c r="I9782">
        <v>689.4</v>
      </c>
      <c r="K9782">
        <v>5.0000000000000001E-3</v>
      </c>
      <c r="L9782">
        <v>6.4000000000000003E-3</v>
      </c>
      <c r="M9782">
        <v>583.29999999999995</v>
      </c>
      <c r="N9782">
        <v>5.96E-2</v>
      </c>
      <c r="O9782">
        <v>2.4180000000000001</v>
      </c>
      <c r="P9782">
        <v>0.4945</v>
      </c>
      <c r="Q9782">
        <v>9880.9</v>
      </c>
      <c r="R9782" t="s">
        <v>333</v>
      </c>
      <c r="S9782" t="s">
        <v>38</v>
      </c>
      <c r="T9782" t="s">
        <v>28</v>
      </c>
      <c r="Y9782" t="s">
        <v>160</v>
      </c>
    </row>
    <row r="9783" spans="1:25" x14ac:dyDescent="0.45">
      <c r="A9783" t="s">
        <v>335</v>
      </c>
      <c r="B9783" t="s">
        <v>763</v>
      </c>
      <c r="C9783">
        <v>55243</v>
      </c>
      <c r="D9783" t="s">
        <v>774</v>
      </c>
      <c r="E9783" t="s">
        <v>767</v>
      </c>
      <c r="F9783">
        <v>2021</v>
      </c>
      <c r="G9783">
        <v>137</v>
      </c>
      <c r="H9783">
        <v>77.260000000000005</v>
      </c>
      <c r="I9783">
        <v>1411.89</v>
      </c>
      <c r="K9783">
        <v>0.20699999999999999</v>
      </c>
      <c r="L9783">
        <v>2.6100000000000002E-2</v>
      </c>
      <c r="M9783">
        <v>1259.9000000000001</v>
      </c>
      <c r="N9783">
        <v>5.8700000000000002E-2</v>
      </c>
      <c r="O9783">
        <v>4.9950000000000001</v>
      </c>
      <c r="P9783">
        <v>0.47849999999999998</v>
      </c>
      <c r="Q9783">
        <v>21062.3</v>
      </c>
      <c r="R9783" t="s">
        <v>333</v>
      </c>
      <c r="S9783" t="s">
        <v>38</v>
      </c>
      <c r="T9783" t="s">
        <v>28</v>
      </c>
      <c r="Y9783" t="s">
        <v>161</v>
      </c>
    </row>
    <row r="9784" spans="1:25" x14ac:dyDescent="0.45">
      <c r="A9784" t="s">
        <v>335</v>
      </c>
      <c r="B9784" t="s">
        <v>763</v>
      </c>
      <c r="C9784">
        <v>55243</v>
      </c>
      <c r="D9784" t="s">
        <v>774</v>
      </c>
      <c r="E9784" t="s">
        <v>767</v>
      </c>
      <c r="F9784">
        <v>2022</v>
      </c>
      <c r="G9784">
        <v>224</v>
      </c>
      <c r="H9784">
        <v>141.06</v>
      </c>
      <c r="I9784">
        <v>2766.09</v>
      </c>
      <c r="K9784">
        <v>1.4590000000000001</v>
      </c>
      <c r="L9784">
        <v>6.3600000000000004E-2</v>
      </c>
      <c r="M9784">
        <v>2362.8000000000002</v>
      </c>
      <c r="N9784">
        <v>6.0999999999999999E-2</v>
      </c>
      <c r="O9784">
        <v>9.1649999999999991</v>
      </c>
      <c r="P9784">
        <v>0.46610000000000001</v>
      </c>
      <c r="Q9784">
        <v>37884.5</v>
      </c>
      <c r="R9784" t="s">
        <v>333</v>
      </c>
      <c r="S9784" t="s">
        <v>38</v>
      </c>
      <c r="T9784" t="s">
        <v>28</v>
      </c>
      <c r="Y9784" t="s">
        <v>161</v>
      </c>
    </row>
    <row r="9785" spans="1:25" x14ac:dyDescent="0.45">
      <c r="A9785" t="s">
        <v>335</v>
      </c>
      <c r="B9785" t="s">
        <v>763</v>
      </c>
      <c r="C9785">
        <v>55243</v>
      </c>
      <c r="D9785" t="s">
        <v>774</v>
      </c>
      <c r="E9785" t="s">
        <v>767</v>
      </c>
      <c r="F9785">
        <v>2023</v>
      </c>
      <c r="G9785">
        <v>24</v>
      </c>
      <c r="H9785">
        <v>11.99</v>
      </c>
      <c r="I9785">
        <v>239</v>
      </c>
      <c r="K9785">
        <v>3.2000000000000001E-2</v>
      </c>
      <c r="L9785">
        <v>2.1299999999999999E-2</v>
      </c>
      <c r="M9785">
        <v>207</v>
      </c>
      <c r="N9785">
        <v>6.0100000000000001E-2</v>
      </c>
      <c r="O9785">
        <v>0.71699999999999997</v>
      </c>
      <c r="P9785">
        <v>0.41770000000000002</v>
      </c>
      <c r="Q9785">
        <v>3461.3</v>
      </c>
      <c r="R9785" t="s">
        <v>333</v>
      </c>
      <c r="S9785" t="s">
        <v>38</v>
      </c>
      <c r="T9785" t="s">
        <v>28</v>
      </c>
      <c r="Y9785" t="s">
        <v>499</v>
      </c>
    </row>
    <row r="9786" spans="1:25" x14ac:dyDescent="0.45">
      <c r="A9786" t="s">
        <v>335</v>
      </c>
      <c r="B9786" t="s">
        <v>763</v>
      </c>
      <c r="C9786">
        <v>55243</v>
      </c>
      <c r="D9786" t="s">
        <v>775</v>
      </c>
      <c r="F9786">
        <v>2009</v>
      </c>
      <c r="G9786">
        <v>60</v>
      </c>
      <c r="H9786">
        <v>60</v>
      </c>
      <c r="I9786">
        <v>1200</v>
      </c>
      <c r="K9786">
        <v>0.38800000000000001</v>
      </c>
      <c r="L9786">
        <v>5.0900000000000001E-2</v>
      </c>
      <c r="M9786">
        <v>934.2</v>
      </c>
      <c r="N9786">
        <v>6.1199999999999997E-2</v>
      </c>
      <c r="O9786">
        <v>4.32</v>
      </c>
      <c r="P9786">
        <v>0.56459999999999999</v>
      </c>
      <c r="Q9786">
        <v>15300</v>
      </c>
      <c r="R9786" t="s">
        <v>333</v>
      </c>
      <c r="S9786" t="s">
        <v>38</v>
      </c>
      <c r="T9786" t="s">
        <v>28</v>
      </c>
      <c r="Y9786" t="s">
        <v>103</v>
      </c>
    </row>
    <row r="9787" spans="1:25" x14ac:dyDescent="0.45">
      <c r="A9787" t="s">
        <v>335</v>
      </c>
      <c r="B9787" t="s">
        <v>763</v>
      </c>
      <c r="C9787">
        <v>55243</v>
      </c>
      <c r="D9787" t="s">
        <v>775</v>
      </c>
      <c r="F9787">
        <v>2010</v>
      </c>
      <c r="G9787">
        <v>61</v>
      </c>
      <c r="H9787">
        <v>54.5</v>
      </c>
      <c r="I9787">
        <v>1090</v>
      </c>
      <c r="K9787">
        <v>0.14899999999999999</v>
      </c>
      <c r="L9787">
        <v>2.5499999999999998E-2</v>
      </c>
      <c r="M9787">
        <v>830.4</v>
      </c>
      <c r="N9787">
        <v>6.0100000000000001E-2</v>
      </c>
      <c r="O9787">
        <v>3.6360000000000001</v>
      </c>
      <c r="P9787">
        <v>0.52869999999999995</v>
      </c>
      <c r="Q9787">
        <v>13897.6</v>
      </c>
      <c r="R9787" t="s">
        <v>333</v>
      </c>
      <c r="S9787" t="s">
        <v>38</v>
      </c>
      <c r="T9787" t="s">
        <v>28</v>
      </c>
      <c r="Y9787" t="s">
        <v>103</v>
      </c>
    </row>
    <row r="9788" spans="1:25" x14ac:dyDescent="0.45">
      <c r="A9788" t="s">
        <v>335</v>
      </c>
      <c r="B9788" t="s">
        <v>763</v>
      </c>
      <c r="C9788">
        <v>55243</v>
      </c>
      <c r="D9788" t="s">
        <v>775</v>
      </c>
      <c r="F9788">
        <v>2011</v>
      </c>
      <c r="G9788">
        <v>150</v>
      </c>
      <c r="H9788">
        <v>150</v>
      </c>
      <c r="I9788">
        <v>3000</v>
      </c>
      <c r="K9788">
        <v>0.77900000000000003</v>
      </c>
      <c r="L9788">
        <v>4.0899999999999999E-2</v>
      </c>
      <c r="M9788">
        <v>2318.4</v>
      </c>
      <c r="N9788">
        <v>6.08E-2</v>
      </c>
      <c r="O9788">
        <v>11.585000000000001</v>
      </c>
      <c r="P9788">
        <v>0.60580000000000001</v>
      </c>
      <c r="Q9788">
        <v>38250</v>
      </c>
      <c r="R9788" t="s">
        <v>333</v>
      </c>
      <c r="S9788" t="s">
        <v>38</v>
      </c>
      <c r="T9788" t="s">
        <v>28</v>
      </c>
      <c r="Y9788" t="s">
        <v>103</v>
      </c>
    </row>
    <row r="9789" spans="1:25" x14ac:dyDescent="0.45">
      <c r="A9789" t="s">
        <v>335</v>
      </c>
      <c r="B9789" t="s">
        <v>763</v>
      </c>
      <c r="C9789">
        <v>55243</v>
      </c>
      <c r="D9789" t="s">
        <v>775</v>
      </c>
      <c r="F9789">
        <v>2012</v>
      </c>
      <c r="G9789">
        <v>203</v>
      </c>
      <c r="H9789">
        <v>200.75</v>
      </c>
      <c r="I9789">
        <v>4015</v>
      </c>
      <c r="K9789">
        <v>0.02</v>
      </c>
      <c r="L9789">
        <v>1E-3</v>
      </c>
      <c r="M9789">
        <v>3011.4</v>
      </c>
      <c r="N9789">
        <v>5.8999999999999997E-2</v>
      </c>
      <c r="O9789">
        <v>11.925000000000001</v>
      </c>
      <c r="P9789">
        <v>0.46600000000000003</v>
      </c>
      <c r="Q9789">
        <v>51191.4</v>
      </c>
      <c r="R9789" t="s">
        <v>333</v>
      </c>
      <c r="S9789" t="s">
        <v>38</v>
      </c>
      <c r="T9789" t="s">
        <v>28</v>
      </c>
      <c r="Y9789" t="s">
        <v>103</v>
      </c>
    </row>
    <row r="9790" spans="1:25" x14ac:dyDescent="0.45">
      <c r="A9790" t="s">
        <v>335</v>
      </c>
      <c r="B9790" t="s">
        <v>763</v>
      </c>
      <c r="C9790">
        <v>55243</v>
      </c>
      <c r="D9790" t="s">
        <v>775</v>
      </c>
      <c r="F9790">
        <v>2013</v>
      </c>
      <c r="G9790">
        <v>163</v>
      </c>
      <c r="H9790">
        <v>135.25</v>
      </c>
      <c r="I9790">
        <v>2705</v>
      </c>
      <c r="K9790">
        <v>0.50600000000000001</v>
      </c>
      <c r="L9790">
        <v>3.15E-2</v>
      </c>
      <c r="M9790">
        <v>2074.5</v>
      </c>
      <c r="N9790">
        <v>6.0499999999999998E-2</v>
      </c>
      <c r="O9790">
        <v>8.4700000000000006</v>
      </c>
      <c r="P9790">
        <v>0.49309999999999998</v>
      </c>
      <c r="Q9790">
        <v>34490.5</v>
      </c>
      <c r="R9790" t="s">
        <v>333</v>
      </c>
      <c r="S9790" t="s">
        <v>38</v>
      </c>
      <c r="T9790" t="s">
        <v>28</v>
      </c>
      <c r="Y9790" t="s">
        <v>103</v>
      </c>
    </row>
    <row r="9791" spans="1:25" x14ac:dyDescent="0.45">
      <c r="A9791" t="s">
        <v>335</v>
      </c>
      <c r="B9791" t="s">
        <v>763</v>
      </c>
      <c r="C9791">
        <v>55243</v>
      </c>
      <c r="D9791" t="s">
        <v>775</v>
      </c>
      <c r="E9791" t="s">
        <v>776</v>
      </c>
      <c r="F9791">
        <v>2014</v>
      </c>
      <c r="G9791">
        <v>223</v>
      </c>
      <c r="H9791">
        <v>139.31</v>
      </c>
      <c r="I9791">
        <v>2659.28</v>
      </c>
      <c r="K9791">
        <v>1.7589999999999999</v>
      </c>
      <c r="L9791">
        <v>9.0200000000000002E-2</v>
      </c>
      <c r="M9791">
        <v>2233.6</v>
      </c>
      <c r="N9791">
        <v>6.2600000000000003E-2</v>
      </c>
      <c r="O9791">
        <v>9.7560000000000002</v>
      </c>
      <c r="P9791">
        <v>0.54449999999999998</v>
      </c>
      <c r="Q9791">
        <v>35249.5</v>
      </c>
      <c r="R9791" t="s">
        <v>333</v>
      </c>
      <c r="S9791" t="s">
        <v>38</v>
      </c>
      <c r="T9791" t="s">
        <v>28</v>
      </c>
      <c r="Y9791" t="s">
        <v>103</v>
      </c>
    </row>
    <row r="9792" spans="1:25" x14ac:dyDescent="0.45">
      <c r="A9792" t="s">
        <v>335</v>
      </c>
      <c r="B9792" t="s">
        <v>763</v>
      </c>
      <c r="C9792">
        <v>55243</v>
      </c>
      <c r="D9792" t="s">
        <v>775</v>
      </c>
      <c r="E9792" t="s">
        <v>776</v>
      </c>
      <c r="F9792">
        <v>2015</v>
      </c>
      <c r="G9792">
        <v>75</v>
      </c>
      <c r="H9792">
        <v>44.76</v>
      </c>
      <c r="I9792">
        <v>748.42</v>
      </c>
      <c r="K9792">
        <v>2.1000000000000001E-2</v>
      </c>
      <c r="L9792">
        <v>1.38E-2</v>
      </c>
      <c r="M9792">
        <v>639.5</v>
      </c>
      <c r="N9792">
        <v>5.79E-2</v>
      </c>
      <c r="O9792">
        <v>2.536</v>
      </c>
      <c r="P9792">
        <v>0.47570000000000001</v>
      </c>
      <c r="Q9792">
        <v>10815.8</v>
      </c>
      <c r="R9792" t="s">
        <v>333</v>
      </c>
      <c r="S9792" t="s">
        <v>38</v>
      </c>
      <c r="T9792" t="s">
        <v>28</v>
      </c>
      <c r="Y9792" t="s">
        <v>159</v>
      </c>
    </row>
    <row r="9793" spans="1:25" x14ac:dyDescent="0.45">
      <c r="A9793" t="s">
        <v>335</v>
      </c>
      <c r="B9793" t="s">
        <v>763</v>
      </c>
      <c r="C9793">
        <v>55243</v>
      </c>
      <c r="D9793" t="s">
        <v>775</v>
      </c>
      <c r="E9793" t="s">
        <v>776</v>
      </c>
      <c r="F9793">
        <v>2016</v>
      </c>
      <c r="G9793">
        <v>255</v>
      </c>
      <c r="H9793">
        <v>179.75</v>
      </c>
      <c r="I9793">
        <v>3595</v>
      </c>
      <c r="K9793">
        <v>0.42799999999999999</v>
      </c>
      <c r="L9793">
        <v>1.7999999999999999E-2</v>
      </c>
      <c r="M9793">
        <v>2506.1999999999998</v>
      </c>
      <c r="N9793">
        <v>5.9700000000000003E-2</v>
      </c>
      <c r="O9793">
        <v>10.484</v>
      </c>
      <c r="P9793">
        <v>0.49869999999999998</v>
      </c>
      <c r="Q9793">
        <v>41877.199999999997</v>
      </c>
      <c r="R9793" t="s">
        <v>333</v>
      </c>
      <c r="S9793" t="s">
        <v>38</v>
      </c>
      <c r="T9793" t="s">
        <v>28</v>
      </c>
      <c r="Y9793" t="s">
        <v>159</v>
      </c>
    </row>
    <row r="9794" spans="1:25" x14ac:dyDescent="0.45">
      <c r="A9794" t="s">
        <v>335</v>
      </c>
      <c r="B9794" t="s">
        <v>763</v>
      </c>
      <c r="C9794">
        <v>55243</v>
      </c>
      <c r="D9794" t="s">
        <v>775</v>
      </c>
      <c r="E9794" t="s">
        <v>776</v>
      </c>
      <c r="F9794">
        <v>2017</v>
      </c>
      <c r="G9794">
        <v>105</v>
      </c>
      <c r="H9794">
        <v>64.5</v>
      </c>
      <c r="I9794">
        <v>1290</v>
      </c>
      <c r="K9794">
        <v>4.7E-2</v>
      </c>
      <c r="L9794">
        <v>1.46E-2</v>
      </c>
      <c r="M9794">
        <v>884.7</v>
      </c>
      <c r="N9794">
        <v>5.9700000000000003E-2</v>
      </c>
      <c r="O9794">
        <v>3.653</v>
      </c>
      <c r="P9794">
        <v>0.49630000000000002</v>
      </c>
      <c r="Q9794">
        <v>14921.5</v>
      </c>
      <c r="R9794" t="s">
        <v>333</v>
      </c>
      <c r="S9794" t="s">
        <v>38</v>
      </c>
      <c r="T9794" t="s">
        <v>28</v>
      </c>
      <c r="Y9794" t="s">
        <v>160</v>
      </c>
    </row>
    <row r="9795" spans="1:25" x14ac:dyDescent="0.45">
      <c r="A9795" t="s">
        <v>335</v>
      </c>
      <c r="B9795" t="s">
        <v>763</v>
      </c>
      <c r="C9795">
        <v>55243</v>
      </c>
      <c r="D9795" t="s">
        <v>775</v>
      </c>
      <c r="E9795" t="s">
        <v>776</v>
      </c>
      <c r="F9795">
        <v>2018</v>
      </c>
      <c r="G9795">
        <v>128</v>
      </c>
      <c r="H9795">
        <v>79.69</v>
      </c>
      <c r="I9795">
        <v>1461.79</v>
      </c>
      <c r="K9795">
        <v>0.27800000000000002</v>
      </c>
      <c r="L9795">
        <v>2.3800000000000002E-2</v>
      </c>
      <c r="M9795">
        <v>1163.2</v>
      </c>
      <c r="N9795">
        <v>5.9499999999999997E-2</v>
      </c>
      <c r="O9795">
        <v>4.9009999999999998</v>
      </c>
      <c r="P9795">
        <v>0.50319999999999998</v>
      </c>
      <c r="Q9795">
        <v>19320.599999999999</v>
      </c>
      <c r="R9795" t="s">
        <v>333</v>
      </c>
      <c r="S9795" t="s">
        <v>38</v>
      </c>
      <c r="T9795" t="s">
        <v>28</v>
      </c>
      <c r="Y9795" t="s">
        <v>160</v>
      </c>
    </row>
    <row r="9796" spans="1:25" x14ac:dyDescent="0.45">
      <c r="A9796" t="s">
        <v>335</v>
      </c>
      <c r="B9796" t="s">
        <v>763</v>
      </c>
      <c r="C9796">
        <v>55243</v>
      </c>
      <c r="D9796" t="s">
        <v>775</v>
      </c>
      <c r="E9796" t="s">
        <v>776</v>
      </c>
      <c r="F9796">
        <v>2019</v>
      </c>
      <c r="G9796">
        <v>37</v>
      </c>
      <c r="H9796">
        <v>16.149999999999999</v>
      </c>
      <c r="I9796">
        <v>301.06</v>
      </c>
      <c r="K9796">
        <v>1.9E-2</v>
      </c>
      <c r="L9796">
        <v>4.36E-2</v>
      </c>
      <c r="M9796">
        <v>238.5</v>
      </c>
      <c r="N9796">
        <v>5.8799999999999998E-2</v>
      </c>
      <c r="O9796">
        <v>0.98799999999999999</v>
      </c>
      <c r="P9796">
        <v>0.5151</v>
      </c>
      <c r="Q9796">
        <v>4016.2</v>
      </c>
      <c r="R9796" t="s">
        <v>333</v>
      </c>
      <c r="S9796" t="s">
        <v>38</v>
      </c>
      <c r="T9796" t="s">
        <v>28</v>
      </c>
      <c r="Y9796" t="s">
        <v>160</v>
      </c>
    </row>
    <row r="9797" spans="1:25" x14ac:dyDescent="0.45">
      <c r="A9797" t="s">
        <v>335</v>
      </c>
      <c r="B9797" t="s">
        <v>763</v>
      </c>
      <c r="C9797">
        <v>55243</v>
      </c>
      <c r="D9797" t="s">
        <v>775</v>
      </c>
      <c r="E9797" t="s">
        <v>776</v>
      </c>
      <c r="F9797">
        <v>2020</v>
      </c>
      <c r="G9797">
        <v>46</v>
      </c>
      <c r="H9797">
        <v>18.829999999999998</v>
      </c>
      <c r="I9797">
        <v>324.82</v>
      </c>
      <c r="K9797">
        <v>0.20699999999999999</v>
      </c>
      <c r="L9797">
        <v>6.54E-2</v>
      </c>
      <c r="M9797">
        <v>289.60000000000002</v>
      </c>
      <c r="N9797">
        <v>6.2100000000000002E-2</v>
      </c>
      <c r="O9797">
        <v>1.278</v>
      </c>
      <c r="P9797">
        <v>0.53590000000000004</v>
      </c>
      <c r="Q9797">
        <v>4599.5</v>
      </c>
      <c r="R9797" t="s">
        <v>333</v>
      </c>
      <c r="S9797" t="s">
        <v>38</v>
      </c>
      <c r="T9797" t="s">
        <v>28</v>
      </c>
      <c r="Y9797" t="s">
        <v>160</v>
      </c>
    </row>
    <row r="9798" spans="1:25" x14ac:dyDescent="0.45">
      <c r="A9798" t="s">
        <v>335</v>
      </c>
      <c r="B9798" t="s">
        <v>763</v>
      </c>
      <c r="C9798">
        <v>55243</v>
      </c>
      <c r="D9798" t="s">
        <v>775</v>
      </c>
      <c r="E9798" t="s">
        <v>776</v>
      </c>
      <c r="F9798">
        <v>2021</v>
      </c>
      <c r="G9798">
        <v>110</v>
      </c>
      <c r="H9798">
        <v>59.13</v>
      </c>
      <c r="I9798">
        <v>1064.55</v>
      </c>
      <c r="K9798">
        <v>1.4999999999999999E-2</v>
      </c>
      <c r="L9798">
        <v>5.0000000000000001E-3</v>
      </c>
      <c r="M9798">
        <v>901.4</v>
      </c>
      <c r="N9798">
        <v>5.8200000000000002E-2</v>
      </c>
      <c r="O9798">
        <v>3.2389999999999999</v>
      </c>
      <c r="P9798">
        <v>0.42599999999999999</v>
      </c>
      <c r="Q9798">
        <v>15266.7</v>
      </c>
      <c r="R9798" t="s">
        <v>333</v>
      </c>
      <c r="S9798" t="s">
        <v>38</v>
      </c>
      <c r="T9798" t="s">
        <v>28</v>
      </c>
      <c r="Y9798" t="s">
        <v>161</v>
      </c>
    </row>
    <row r="9799" spans="1:25" x14ac:dyDescent="0.45">
      <c r="A9799" t="s">
        <v>335</v>
      </c>
      <c r="B9799" t="s">
        <v>763</v>
      </c>
      <c r="C9799">
        <v>55243</v>
      </c>
      <c r="D9799" t="s">
        <v>775</v>
      </c>
      <c r="E9799" t="s">
        <v>776</v>
      </c>
      <c r="F9799">
        <v>2022</v>
      </c>
      <c r="G9799">
        <v>212</v>
      </c>
      <c r="H9799">
        <v>132.22</v>
      </c>
      <c r="I9799">
        <v>2628.41</v>
      </c>
      <c r="K9799">
        <v>1.288</v>
      </c>
      <c r="L9799">
        <v>6.6500000000000004E-2</v>
      </c>
      <c r="M9799">
        <v>2195.4</v>
      </c>
      <c r="N9799">
        <v>6.3600000000000004E-2</v>
      </c>
      <c r="O9799">
        <v>8.4719999999999995</v>
      </c>
      <c r="P9799">
        <v>0.47299999999999998</v>
      </c>
      <c r="Q9799">
        <v>35316.199999999997</v>
      </c>
      <c r="R9799" t="s">
        <v>333</v>
      </c>
      <c r="S9799" t="s">
        <v>38</v>
      </c>
      <c r="T9799" t="s">
        <v>28</v>
      </c>
      <c r="Y9799" t="s">
        <v>161</v>
      </c>
    </row>
    <row r="9800" spans="1:25" x14ac:dyDescent="0.45">
      <c r="A9800" t="s">
        <v>335</v>
      </c>
      <c r="B9800" t="s">
        <v>763</v>
      </c>
      <c r="C9800">
        <v>55243</v>
      </c>
      <c r="D9800" t="s">
        <v>775</v>
      </c>
      <c r="E9800" t="s">
        <v>776</v>
      </c>
      <c r="F9800">
        <v>2023</v>
      </c>
      <c r="G9800">
        <v>8</v>
      </c>
      <c r="H9800">
        <v>2.96</v>
      </c>
      <c r="I9800">
        <v>58.5</v>
      </c>
      <c r="K9800">
        <v>1.7999999999999999E-2</v>
      </c>
      <c r="L9800">
        <v>6.3E-2</v>
      </c>
      <c r="M9800">
        <v>56</v>
      </c>
      <c r="N9800">
        <v>6.2100000000000002E-2</v>
      </c>
      <c r="O9800">
        <v>0.20599999999999999</v>
      </c>
      <c r="P9800">
        <v>0.47139999999999999</v>
      </c>
      <c r="Q9800">
        <v>923.8</v>
      </c>
      <c r="R9800" t="s">
        <v>333</v>
      </c>
      <c r="S9800" t="s">
        <v>38</v>
      </c>
      <c r="T9800" t="s">
        <v>28</v>
      </c>
      <c r="Y9800" t="s">
        <v>499</v>
      </c>
    </row>
    <row r="9801" spans="1:25" x14ac:dyDescent="0.45">
      <c r="A9801" t="s">
        <v>335</v>
      </c>
      <c r="B9801" t="s">
        <v>763</v>
      </c>
      <c r="C9801">
        <v>55243</v>
      </c>
      <c r="D9801" t="s">
        <v>777</v>
      </c>
      <c r="F9801">
        <v>2009</v>
      </c>
      <c r="G9801">
        <v>60</v>
      </c>
      <c r="H9801">
        <v>60</v>
      </c>
      <c r="I9801">
        <v>1200</v>
      </c>
      <c r="K9801">
        <v>0.38800000000000001</v>
      </c>
      <c r="L9801">
        <v>5.0900000000000001E-2</v>
      </c>
      <c r="M9801">
        <v>934.2</v>
      </c>
      <c r="N9801">
        <v>6.1199999999999997E-2</v>
      </c>
      <c r="O9801">
        <v>4.32</v>
      </c>
      <c r="P9801">
        <v>0.56459999999999999</v>
      </c>
      <c r="Q9801">
        <v>15300</v>
      </c>
      <c r="R9801" t="s">
        <v>333</v>
      </c>
      <c r="S9801" t="s">
        <v>38</v>
      </c>
      <c r="T9801" t="s">
        <v>28</v>
      </c>
      <c r="Y9801" t="s">
        <v>103</v>
      </c>
    </row>
    <row r="9802" spans="1:25" x14ac:dyDescent="0.45">
      <c r="A9802" t="s">
        <v>335</v>
      </c>
      <c r="B9802" t="s">
        <v>763</v>
      </c>
      <c r="C9802">
        <v>55243</v>
      </c>
      <c r="D9802" t="s">
        <v>777</v>
      </c>
      <c r="F9802">
        <v>2010</v>
      </c>
      <c r="G9802">
        <v>61</v>
      </c>
      <c r="H9802">
        <v>54.5</v>
      </c>
      <c r="I9802">
        <v>1090</v>
      </c>
      <c r="K9802">
        <v>0.14899999999999999</v>
      </c>
      <c r="L9802">
        <v>2.5499999999999998E-2</v>
      </c>
      <c r="M9802">
        <v>830.4</v>
      </c>
      <c r="N9802">
        <v>6.0100000000000001E-2</v>
      </c>
      <c r="O9802">
        <v>3.6360000000000001</v>
      </c>
      <c r="P9802">
        <v>0.52869999999999995</v>
      </c>
      <c r="Q9802">
        <v>13897.6</v>
      </c>
      <c r="R9802" t="s">
        <v>333</v>
      </c>
      <c r="S9802" t="s">
        <v>38</v>
      </c>
      <c r="T9802" t="s">
        <v>28</v>
      </c>
      <c r="Y9802" t="s">
        <v>103</v>
      </c>
    </row>
    <row r="9803" spans="1:25" x14ac:dyDescent="0.45">
      <c r="A9803" t="s">
        <v>335</v>
      </c>
      <c r="B9803" t="s">
        <v>763</v>
      </c>
      <c r="C9803">
        <v>55243</v>
      </c>
      <c r="D9803" t="s">
        <v>777</v>
      </c>
      <c r="F9803">
        <v>2011</v>
      </c>
      <c r="G9803">
        <v>150</v>
      </c>
      <c r="H9803">
        <v>150</v>
      </c>
      <c r="I9803">
        <v>3000</v>
      </c>
      <c r="K9803">
        <v>0.77900000000000003</v>
      </c>
      <c r="L9803">
        <v>4.0899999999999999E-2</v>
      </c>
      <c r="M9803">
        <v>2318.4</v>
      </c>
      <c r="N9803">
        <v>6.08E-2</v>
      </c>
      <c r="O9803">
        <v>12.037000000000001</v>
      </c>
      <c r="P9803">
        <v>0.62929999999999997</v>
      </c>
      <c r="Q9803">
        <v>38250</v>
      </c>
      <c r="R9803" t="s">
        <v>333</v>
      </c>
      <c r="S9803" t="s">
        <v>38</v>
      </c>
      <c r="T9803" t="s">
        <v>28</v>
      </c>
      <c r="Y9803" t="s">
        <v>103</v>
      </c>
    </row>
    <row r="9804" spans="1:25" x14ac:dyDescent="0.45">
      <c r="A9804" t="s">
        <v>335</v>
      </c>
      <c r="B9804" t="s">
        <v>763</v>
      </c>
      <c r="C9804">
        <v>55243</v>
      </c>
      <c r="D9804" t="s">
        <v>777</v>
      </c>
      <c r="F9804">
        <v>2012</v>
      </c>
      <c r="G9804">
        <v>203</v>
      </c>
      <c r="H9804">
        <v>200.75</v>
      </c>
      <c r="I9804">
        <v>4015</v>
      </c>
      <c r="K9804">
        <v>0.02</v>
      </c>
      <c r="L9804">
        <v>1E-3</v>
      </c>
      <c r="M9804">
        <v>3011.4</v>
      </c>
      <c r="N9804">
        <v>5.8999999999999997E-2</v>
      </c>
      <c r="O9804">
        <v>12.978</v>
      </c>
      <c r="P9804">
        <v>0.50700000000000001</v>
      </c>
      <c r="Q9804">
        <v>51191.4</v>
      </c>
      <c r="R9804" t="s">
        <v>333</v>
      </c>
      <c r="S9804" t="s">
        <v>38</v>
      </c>
      <c r="T9804" t="s">
        <v>28</v>
      </c>
      <c r="Y9804" t="s">
        <v>103</v>
      </c>
    </row>
    <row r="9805" spans="1:25" x14ac:dyDescent="0.45">
      <c r="A9805" t="s">
        <v>335</v>
      </c>
      <c r="B9805" t="s">
        <v>763</v>
      </c>
      <c r="C9805">
        <v>55243</v>
      </c>
      <c r="D9805" t="s">
        <v>777</v>
      </c>
      <c r="F9805">
        <v>2013</v>
      </c>
      <c r="G9805">
        <v>163</v>
      </c>
      <c r="H9805">
        <v>135.25</v>
      </c>
      <c r="I9805">
        <v>2705</v>
      </c>
      <c r="K9805">
        <v>0.50600000000000001</v>
      </c>
      <c r="L9805">
        <v>3.15E-2</v>
      </c>
      <c r="M9805">
        <v>2074.5</v>
      </c>
      <c r="N9805">
        <v>6.0499999999999998E-2</v>
      </c>
      <c r="O9805">
        <v>9.2759999999999998</v>
      </c>
      <c r="P9805">
        <v>0.53990000000000005</v>
      </c>
      <c r="Q9805">
        <v>34490.5</v>
      </c>
      <c r="R9805" t="s">
        <v>333</v>
      </c>
      <c r="S9805" t="s">
        <v>38</v>
      </c>
      <c r="T9805" t="s">
        <v>28</v>
      </c>
      <c r="Y9805" t="s">
        <v>103</v>
      </c>
    </row>
    <row r="9806" spans="1:25" x14ac:dyDescent="0.45">
      <c r="A9806" t="s">
        <v>335</v>
      </c>
      <c r="B9806" t="s">
        <v>763</v>
      </c>
      <c r="C9806">
        <v>55243</v>
      </c>
      <c r="D9806" t="s">
        <v>777</v>
      </c>
      <c r="E9806" t="s">
        <v>776</v>
      </c>
      <c r="F9806">
        <v>2014</v>
      </c>
      <c r="G9806">
        <v>223</v>
      </c>
      <c r="H9806">
        <v>139.54</v>
      </c>
      <c r="I9806">
        <v>2578.5300000000002</v>
      </c>
      <c r="K9806">
        <v>1.738</v>
      </c>
      <c r="L9806">
        <v>9.0300000000000005E-2</v>
      </c>
      <c r="M9806">
        <v>2167.1</v>
      </c>
      <c r="N9806">
        <v>6.3200000000000006E-2</v>
      </c>
      <c r="O9806">
        <v>10.52</v>
      </c>
      <c r="P9806">
        <v>0.60440000000000005</v>
      </c>
      <c r="Q9806">
        <v>34149.300000000003</v>
      </c>
      <c r="R9806" t="s">
        <v>333</v>
      </c>
      <c r="S9806" t="s">
        <v>38</v>
      </c>
      <c r="T9806" t="s">
        <v>28</v>
      </c>
      <c r="Y9806" t="s">
        <v>103</v>
      </c>
    </row>
    <row r="9807" spans="1:25" x14ac:dyDescent="0.45">
      <c r="A9807" t="s">
        <v>335</v>
      </c>
      <c r="B9807" t="s">
        <v>763</v>
      </c>
      <c r="C9807">
        <v>55243</v>
      </c>
      <c r="D9807" t="s">
        <v>777</v>
      </c>
      <c r="E9807" t="s">
        <v>776</v>
      </c>
      <c r="F9807">
        <v>2015</v>
      </c>
      <c r="G9807">
        <v>75</v>
      </c>
      <c r="H9807">
        <v>44.76</v>
      </c>
      <c r="I9807">
        <v>705.2</v>
      </c>
      <c r="K9807">
        <v>2.1000000000000001E-2</v>
      </c>
      <c r="L9807">
        <v>1.37E-2</v>
      </c>
      <c r="M9807">
        <v>601.9</v>
      </c>
      <c r="N9807">
        <v>5.7000000000000002E-2</v>
      </c>
      <c r="O9807">
        <v>2.5990000000000002</v>
      </c>
      <c r="P9807">
        <v>0.52629999999999999</v>
      </c>
      <c r="Q9807">
        <v>10176.799999999999</v>
      </c>
      <c r="R9807" t="s">
        <v>333</v>
      </c>
      <c r="S9807" t="s">
        <v>38</v>
      </c>
      <c r="T9807" t="s">
        <v>28</v>
      </c>
      <c r="Y9807" t="s">
        <v>159</v>
      </c>
    </row>
    <row r="9808" spans="1:25" x14ac:dyDescent="0.45">
      <c r="A9808" t="s">
        <v>335</v>
      </c>
      <c r="B9808" t="s">
        <v>763</v>
      </c>
      <c r="C9808">
        <v>55243</v>
      </c>
      <c r="D9808" t="s">
        <v>777</v>
      </c>
      <c r="E9808" t="s">
        <v>776</v>
      </c>
      <c r="F9808">
        <v>2016</v>
      </c>
      <c r="G9808">
        <v>255</v>
      </c>
      <c r="H9808">
        <v>179.75</v>
      </c>
      <c r="I9808">
        <v>3595</v>
      </c>
      <c r="K9808">
        <v>0.42799999999999999</v>
      </c>
      <c r="L9808">
        <v>1.7999999999999999E-2</v>
      </c>
      <c r="M9808">
        <v>2506.1999999999998</v>
      </c>
      <c r="N9808">
        <v>5.9700000000000003E-2</v>
      </c>
      <c r="O9808">
        <v>10.667999999999999</v>
      </c>
      <c r="P9808">
        <v>0.50680000000000003</v>
      </c>
      <c r="Q9808">
        <v>41877.199999999997</v>
      </c>
      <c r="R9808" t="s">
        <v>333</v>
      </c>
      <c r="S9808" t="s">
        <v>38</v>
      </c>
      <c r="T9808" t="s">
        <v>28</v>
      </c>
      <c r="Y9808" t="s">
        <v>159</v>
      </c>
    </row>
    <row r="9809" spans="1:25" x14ac:dyDescent="0.45">
      <c r="A9809" t="s">
        <v>335</v>
      </c>
      <c r="B9809" t="s">
        <v>763</v>
      </c>
      <c r="C9809">
        <v>55243</v>
      </c>
      <c r="D9809" t="s">
        <v>777</v>
      </c>
      <c r="E9809" t="s">
        <v>776</v>
      </c>
      <c r="F9809">
        <v>2017</v>
      </c>
      <c r="G9809">
        <v>105</v>
      </c>
      <c r="H9809">
        <v>64.5</v>
      </c>
      <c r="I9809">
        <v>1290</v>
      </c>
      <c r="K9809">
        <v>4.7E-2</v>
      </c>
      <c r="L9809">
        <v>1.46E-2</v>
      </c>
      <c r="M9809">
        <v>884.7</v>
      </c>
      <c r="N9809">
        <v>5.9700000000000003E-2</v>
      </c>
      <c r="O9809">
        <v>3.6819999999999999</v>
      </c>
      <c r="P9809">
        <v>0.5</v>
      </c>
      <c r="Q9809">
        <v>14921.5</v>
      </c>
      <c r="R9809" t="s">
        <v>333</v>
      </c>
      <c r="S9809" t="s">
        <v>38</v>
      </c>
      <c r="T9809" t="s">
        <v>28</v>
      </c>
      <c r="Y9809" t="s">
        <v>160</v>
      </c>
    </row>
    <row r="9810" spans="1:25" x14ac:dyDescent="0.45">
      <c r="A9810" t="s">
        <v>335</v>
      </c>
      <c r="B9810" t="s">
        <v>763</v>
      </c>
      <c r="C9810">
        <v>55243</v>
      </c>
      <c r="D9810" t="s">
        <v>777</v>
      </c>
      <c r="E9810" t="s">
        <v>776</v>
      </c>
      <c r="F9810">
        <v>2018</v>
      </c>
      <c r="G9810">
        <v>128</v>
      </c>
      <c r="H9810">
        <v>79.64</v>
      </c>
      <c r="I9810">
        <v>1414.04</v>
      </c>
      <c r="K9810">
        <v>0.27800000000000002</v>
      </c>
      <c r="L9810">
        <v>2.3800000000000002E-2</v>
      </c>
      <c r="M9810">
        <v>1124.2</v>
      </c>
      <c r="N9810">
        <v>5.9900000000000002E-2</v>
      </c>
      <c r="O9810">
        <v>4.7690000000000001</v>
      </c>
      <c r="P9810">
        <v>0.50570000000000004</v>
      </c>
      <c r="Q9810">
        <v>18655.099999999999</v>
      </c>
      <c r="R9810" t="s">
        <v>333</v>
      </c>
      <c r="S9810" t="s">
        <v>38</v>
      </c>
      <c r="T9810" t="s">
        <v>28</v>
      </c>
      <c r="Y9810" t="s">
        <v>160</v>
      </c>
    </row>
    <row r="9811" spans="1:25" x14ac:dyDescent="0.45">
      <c r="A9811" t="s">
        <v>335</v>
      </c>
      <c r="B9811" t="s">
        <v>763</v>
      </c>
      <c r="C9811">
        <v>55243</v>
      </c>
      <c r="D9811" t="s">
        <v>777</v>
      </c>
      <c r="E9811" t="s">
        <v>776</v>
      </c>
      <c r="F9811">
        <v>2019</v>
      </c>
      <c r="G9811">
        <v>37</v>
      </c>
      <c r="H9811">
        <v>16.149999999999999</v>
      </c>
      <c r="I9811">
        <v>301.06</v>
      </c>
      <c r="K9811">
        <v>1.9E-2</v>
      </c>
      <c r="L9811">
        <v>4.36E-2</v>
      </c>
      <c r="M9811">
        <v>238.5</v>
      </c>
      <c r="N9811">
        <v>5.8799999999999998E-2</v>
      </c>
      <c r="O9811">
        <v>0.996</v>
      </c>
      <c r="P9811">
        <v>0.51780000000000004</v>
      </c>
      <c r="Q9811">
        <v>4016.2</v>
      </c>
      <c r="R9811" t="s">
        <v>333</v>
      </c>
      <c r="S9811" t="s">
        <v>38</v>
      </c>
      <c r="T9811" t="s">
        <v>28</v>
      </c>
      <c r="Y9811" t="s">
        <v>160</v>
      </c>
    </row>
    <row r="9812" spans="1:25" x14ac:dyDescent="0.45">
      <c r="A9812" t="s">
        <v>335</v>
      </c>
      <c r="B9812" t="s">
        <v>763</v>
      </c>
      <c r="C9812">
        <v>55243</v>
      </c>
      <c r="D9812" t="s">
        <v>777</v>
      </c>
      <c r="E9812" t="s">
        <v>776</v>
      </c>
      <c r="F9812">
        <v>2020</v>
      </c>
      <c r="G9812">
        <v>46</v>
      </c>
      <c r="H9812">
        <v>18.829999999999998</v>
      </c>
      <c r="I9812">
        <v>322.82</v>
      </c>
      <c r="K9812">
        <v>0.20699999999999999</v>
      </c>
      <c r="L9812">
        <v>6.54E-2</v>
      </c>
      <c r="M9812">
        <v>287.8</v>
      </c>
      <c r="N9812">
        <v>6.2100000000000002E-2</v>
      </c>
      <c r="O9812">
        <v>1.274</v>
      </c>
      <c r="P9812">
        <v>0.53769999999999996</v>
      </c>
      <c r="Q9812">
        <v>4569</v>
      </c>
      <c r="R9812" t="s">
        <v>333</v>
      </c>
      <c r="S9812" t="s">
        <v>38</v>
      </c>
      <c r="T9812" t="s">
        <v>28</v>
      </c>
      <c r="Y9812" t="s">
        <v>160</v>
      </c>
    </row>
    <row r="9813" spans="1:25" x14ac:dyDescent="0.45">
      <c r="A9813" t="s">
        <v>335</v>
      </c>
      <c r="B9813" t="s">
        <v>763</v>
      </c>
      <c r="C9813">
        <v>55243</v>
      </c>
      <c r="D9813" t="s">
        <v>777</v>
      </c>
      <c r="E9813" t="s">
        <v>776</v>
      </c>
      <c r="F9813">
        <v>2021</v>
      </c>
      <c r="G9813">
        <v>110</v>
      </c>
      <c r="H9813">
        <v>59.13</v>
      </c>
      <c r="I9813">
        <v>1064.55</v>
      </c>
      <c r="K9813">
        <v>1.4999999999999999E-2</v>
      </c>
      <c r="L9813">
        <v>5.0000000000000001E-3</v>
      </c>
      <c r="M9813">
        <v>901.4</v>
      </c>
      <c r="N9813">
        <v>5.8200000000000002E-2</v>
      </c>
      <c r="O9813">
        <v>3.1619999999999999</v>
      </c>
      <c r="P9813">
        <v>0.41699999999999998</v>
      </c>
      <c r="Q9813">
        <v>15266.7</v>
      </c>
      <c r="R9813" t="s">
        <v>333</v>
      </c>
      <c r="S9813" t="s">
        <v>38</v>
      </c>
      <c r="T9813" t="s">
        <v>28</v>
      </c>
      <c r="Y9813" t="s">
        <v>161</v>
      </c>
    </row>
    <row r="9814" spans="1:25" x14ac:dyDescent="0.45">
      <c r="A9814" t="s">
        <v>335</v>
      </c>
      <c r="B9814" t="s">
        <v>763</v>
      </c>
      <c r="C9814">
        <v>55243</v>
      </c>
      <c r="D9814" t="s">
        <v>777</v>
      </c>
      <c r="E9814" t="s">
        <v>776</v>
      </c>
      <c r="F9814">
        <v>2022</v>
      </c>
      <c r="G9814">
        <v>212</v>
      </c>
      <c r="H9814">
        <v>132.22</v>
      </c>
      <c r="I9814">
        <v>2588.41</v>
      </c>
      <c r="K9814">
        <v>1.2130000000000001</v>
      </c>
      <c r="L9814">
        <v>6.4199999999999993E-2</v>
      </c>
      <c r="M9814">
        <v>2152.4</v>
      </c>
      <c r="N9814">
        <v>6.3500000000000001E-2</v>
      </c>
      <c r="O9814">
        <v>8.25</v>
      </c>
      <c r="P9814">
        <v>0.4698</v>
      </c>
      <c r="Q9814">
        <v>34705.1</v>
      </c>
      <c r="R9814" t="s">
        <v>333</v>
      </c>
      <c r="S9814" t="s">
        <v>38</v>
      </c>
      <c r="T9814" t="s">
        <v>28</v>
      </c>
      <c r="Y9814" t="s">
        <v>161</v>
      </c>
    </row>
    <row r="9815" spans="1:25" x14ac:dyDescent="0.45">
      <c r="A9815" t="s">
        <v>335</v>
      </c>
      <c r="B9815" t="s">
        <v>763</v>
      </c>
      <c r="C9815">
        <v>55243</v>
      </c>
      <c r="D9815" t="s">
        <v>777</v>
      </c>
      <c r="E9815" t="s">
        <v>776</v>
      </c>
      <c r="F9815">
        <v>2023</v>
      </c>
      <c r="G9815">
        <v>8</v>
      </c>
      <c r="H9815">
        <v>2.96</v>
      </c>
      <c r="I9815">
        <v>58.5</v>
      </c>
      <c r="K9815">
        <v>1.7999999999999999E-2</v>
      </c>
      <c r="L9815">
        <v>6.3E-2</v>
      </c>
      <c r="M9815">
        <v>56</v>
      </c>
      <c r="N9815">
        <v>6.2100000000000002E-2</v>
      </c>
      <c r="O9815">
        <v>0.20300000000000001</v>
      </c>
      <c r="P9815">
        <v>0.46800000000000003</v>
      </c>
      <c r="Q9815">
        <v>923.8</v>
      </c>
      <c r="R9815" t="s">
        <v>333</v>
      </c>
      <c r="S9815" t="s">
        <v>38</v>
      </c>
      <c r="T9815" t="s">
        <v>28</v>
      </c>
      <c r="Y9815" t="s">
        <v>499</v>
      </c>
    </row>
    <row r="9816" spans="1:25" x14ac:dyDescent="0.45">
      <c r="A9816" t="s">
        <v>335</v>
      </c>
      <c r="B9816" t="s">
        <v>763</v>
      </c>
      <c r="C9816">
        <v>55243</v>
      </c>
      <c r="D9816" t="s">
        <v>778</v>
      </c>
      <c r="F9816">
        <v>2009</v>
      </c>
      <c r="G9816">
        <v>125</v>
      </c>
      <c r="H9816">
        <v>125</v>
      </c>
      <c r="I9816">
        <v>2500</v>
      </c>
      <c r="K9816">
        <v>1.1579999999999999</v>
      </c>
      <c r="L9816">
        <v>7.2900000000000006E-2</v>
      </c>
      <c r="M9816">
        <v>1977.6</v>
      </c>
      <c r="N9816">
        <v>6.2199999999999998E-2</v>
      </c>
      <c r="O9816">
        <v>9.4949999999999992</v>
      </c>
      <c r="P9816">
        <v>0.59570000000000001</v>
      </c>
      <c r="Q9816">
        <v>31875</v>
      </c>
      <c r="R9816" t="s">
        <v>333</v>
      </c>
      <c r="S9816" t="s">
        <v>38</v>
      </c>
      <c r="T9816" t="s">
        <v>28</v>
      </c>
      <c r="Y9816" t="s">
        <v>103</v>
      </c>
    </row>
    <row r="9817" spans="1:25" x14ac:dyDescent="0.45">
      <c r="A9817" t="s">
        <v>335</v>
      </c>
      <c r="B9817" t="s">
        <v>763</v>
      </c>
      <c r="C9817">
        <v>55243</v>
      </c>
      <c r="D9817" t="s">
        <v>778</v>
      </c>
      <c r="F9817">
        <v>2010</v>
      </c>
      <c r="G9817">
        <v>159</v>
      </c>
      <c r="H9817">
        <v>155</v>
      </c>
      <c r="I9817">
        <v>3100</v>
      </c>
      <c r="K9817">
        <v>1.034</v>
      </c>
      <c r="L9817">
        <v>5.1200000000000002E-2</v>
      </c>
      <c r="M9817">
        <v>2416.3000000000002</v>
      </c>
      <c r="N9817">
        <v>6.1199999999999997E-2</v>
      </c>
      <c r="O9817">
        <v>11.205</v>
      </c>
      <c r="P9817">
        <v>0.56499999999999995</v>
      </c>
      <c r="Q9817">
        <v>39525.1</v>
      </c>
      <c r="R9817" t="s">
        <v>333</v>
      </c>
      <c r="S9817" t="s">
        <v>38</v>
      </c>
      <c r="T9817" t="s">
        <v>28</v>
      </c>
      <c r="Y9817" t="s">
        <v>103</v>
      </c>
    </row>
    <row r="9818" spans="1:25" x14ac:dyDescent="0.45">
      <c r="A9818" t="s">
        <v>335</v>
      </c>
      <c r="B9818" t="s">
        <v>763</v>
      </c>
      <c r="C9818">
        <v>55243</v>
      </c>
      <c r="D9818" t="s">
        <v>778</v>
      </c>
      <c r="F9818">
        <v>2011</v>
      </c>
      <c r="G9818">
        <v>238</v>
      </c>
      <c r="H9818">
        <v>236.5</v>
      </c>
      <c r="I9818">
        <v>4730</v>
      </c>
      <c r="K9818">
        <v>1.3919999999999999</v>
      </c>
      <c r="L9818">
        <v>4.9200000000000001E-2</v>
      </c>
      <c r="M9818">
        <v>3670.1</v>
      </c>
      <c r="N9818">
        <v>6.1100000000000002E-2</v>
      </c>
      <c r="O9818">
        <v>18.658000000000001</v>
      </c>
      <c r="P9818">
        <v>0.62250000000000005</v>
      </c>
      <c r="Q9818">
        <v>60307.6</v>
      </c>
      <c r="R9818" t="s">
        <v>333</v>
      </c>
      <c r="S9818" t="s">
        <v>38</v>
      </c>
      <c r="T9818" t="s">
        <v>28</v>
      </c>
      <c r="Y9818" t="s">
        <v>103</v>
      </c>
    </row>
    <row r="9819" spans="1:25" x14ac:dyDescent="0.45">
      <c r="A9819" t="s">
        <v>335</v>
      </c>
      <c r="B9819" t="s">
        <v>763</v>
      </c>
      <c r="C9819">
        <v>55243</v>
      </c>
      <c r="D9819" t="s">
        <v>778</v>
      </c>
      <c r="F9819">
        <v>2012</v>
      </c>
      <c r="G9819">
        <v>248</v>
      </c>
      <c r="H9819">
        <v>245.25</v>
      </c>
      <c r="I9819">
        <v>4905</v>
      </c>
      <c r="K9819">
        <v>2.4E-2</v>
      </c>
      <c r="L9819">
        <v>1E-3</v>
      </c>
      <c r="M9819">
        <v>3679</v>
      </c>
      <c r="N9819">
        <v>5.8999999999999997E-2</v>
      </c>
      <c r="O9819">
        <v>14.568</v>
      </c>
      <c r="P9819">
        <v>0.46600000000000003</v>
      </c>
      <c r="Q9819">
        <v>62539</v>
      </c>
      <c r="R9819" t="s">
        <v>333</v>
      </c>
      <c r="S9819" t="s">
        <v>38</v>
      </c>
      <c r="T9819" t="s">
        <v>28</v>
      </c>
      <c r="Y9819" t="s">
        <v>103</v>
      </c>
    </row>
    <row r="9820" spans="1:25" x14ac:dyDescent="0.45">
      <c r="A9820" t="s">
        <v>335</v>
      </c>
      <c r="B9820" t="s">
        <v>763</v>
      </c>
      <c r="C9820">
        <v>55243</v>
      </c>
      <c r="D9820" t="s">
        <v>778</v>
      </c>
      <c r="F9820">
        <v>2013</v>
      </c>
      <c r="G9820">
        <v>253</v>
      </c>
      <c r="H9820">
        <v>215.25</v>
      </c>
      <c r="I9820">
        <v>4305</v>
      </c>
      <c r="K9820">
        <v>1.0549999999999999</v>
      </c>
      <c r="L9820">
        <v>3.6400000000000002E-2</v>
      </c>
      <c r="M9820">
        <v>3323.4</v>
      </c>
      <c r="N9820">
        <v>6.0699999999999997E-2</v>
      </c>
      <c r="O9820">
        <v>13.7</v>
      </c>
      <c r="P9820">
        <v>0.49740000000000001</v>
      </c>
      <c r="Q9820">
        <v>54890.9</v>
      </c>
      <c r="R9820" t="s">
        <v>333</v>
      </c>
      <c r="S9820" t="s">
        <v>38</v>
      </c>
      <c r="T9820" t="s">
        <v>28</v>
      </c>
      <c r="Y9820" t="s">
        <v>103</v>
      </c>
    </row>
    <row r="9821" spans="1:25" x14ac:dyDescent="0.45">
      <c r="A9821" t="s">
        <v>335</v>
      </c>
      <c r="B9821" t="s">
        <v>763</v>
      </c>
      <c r="C9821">
        <v>55243</v>
      </c>
      <c r="D9821" t="s">
        <v>778</v>
      </c>
      <c r="E9821" t="s">
        <v>776</v>
      </c>
      <c r="F9821">
        <v>2014</v>
      </c>
      <c r="G9821">
        <v>167</v>
      </c>
      <c r="H9821">
        <v>106.59</v>
      </c>
      <c r="I9821">
        <v>1969.68</v>
      </c>
      <c r="K9821">
        <v>1.0229999999999999</v>
      </c>
      <c r="L9821">
        <v>7.5300000000000006E-2</v>
      </c>
      <c r="M9821">
        <v>1647.6</v>
      </c>
      <c r="N9821">
        <v>6.13E-2</v>
      </c>
      <c r="O9821">
        <v>7.0519999999999996</v>
      </c>
      <c r="P9821">
        <v>0.53180000000000005</v>
      </c>
      <c r="Q9821">
        <v>26422.3</v>
      </c>
      <c r="R9821" t="s">
        <v>333</v>
      </c>
      <c r="S9821" t="s">
        <v>38</v>
      </c>
      <c r="T9821" t="s">
        <v>28</v>
      </c>
      <c r="Y9821" t="s">
        <v>103</v>
      </c>
    </row>
    <row r="9822" spans="1:25" x14ac:dyDescent="0.45">
      <c r="A9822" t="s">
        <v>335</v>
      </c>
      <c r="B9822" t="s">
        <v>763</v>
      </c>
      <c r="C9822">
        <v>55243</v>
      </c>
      <c r="D9822" t="s">
        <v>778</v>
      </c>
      <c r="E9822" t="s">
        <v>776</v>
      </c>
      <c r="F9822">
        <v>2015</v>
      </c>
      <c r="G9822">
        <v>127</v>
      </c>
      <c r="H9822">
        <v>78.319999999999993</v>
      </c>
      <c r="I9822">
        <v>1453.76</v>
      </c>
      <c r="K9822">
        <v>0.11899999999999999</v>
      </c>
      <c r="L9822">
        <v>2.1499999999999998E-2</v>
      </c>
      <c r="M9822">
        <v>1234.8</v>
      </c>
      <c r="N9822">
        <v>5.7000000000000002E-2</v>
      </c>
      <c r="O9822">
        <v>4.9320000000000004</v>
      </c>
      <c r="P9822">
        <v>0.48299999999999998</v>
      </c>
      <c r="Q9822">
        <v>20740.099999999999</v>
      </c>
      <c r="R9822" t="s">
        <v>333</v>
      </c>
      <c r="S9822" t="s">
        <v>38</v>
      </c>
      <c r="T9822" t="s">
        <v>28</v>
      </c>
      <c r="Y9822" t="s">
        <v>159</v>
      </c>
    </row>
    <row r="9823" spans="1:25" x14ac:dyDescent="0.45">
      <c r="A9823" t="s">
        <v>335</v>
      </c>
      <c r="B9823" t="s">
        <v>763</v>
      </c>
      <c r="C9823">
        <v>55243</v>
      </c>
      <c r="D9823" t="s">
        <v>778</v>
      </c>
      <c r="E9823" t="s">
        <v>776</v>
      </c>
      <c r="F9823">
        <v>2016</v>
      </c>
      <c r="G9823">
        <v>195</v>
      </c>
      <c r="H9823">
        <v>137.5</v>
      </c>
      <c r="I9823">
        <v>2750</v>
      </c>
      <c r="K9823">
        <v>3.5999999999999997E-2</v>
      </c>
      <c r="L9823">
        <v>2.8999999999999998E-3</v>
      </c>
      <c r="M9823">
        <v>1897</v>
      </c>
      <c r="N9823">
        <v>5.91E-2</v>
      </c>
      <c r="O9823">
        <v>7.9</v>
      </c>
      <c r="P9823">
        <v>0.49230000000000002</v>
      </c>
      <c r="Q9823">
        <v>32127.4</v>
      </c>
      <c r="R9823" t="s">
        <v>333</v>
      </c>
      <c r="S9823" t="s">
        <v>38</v>
      </c>
      <c r="T9823" t="s">
        <v>28</v>
      </c>
      <c r="Y9823" t="s">
        <v>159</v>
      </c>
    </row>
    <row r="9824" spans="1:25" x14ac:dyDescent="0.45">
      <c r="A9824" t="s">
        <v>335</v>
      </c>
      <c r="B9824" t="s">
        <v>763</v>
      </c>
      <c r="C9824">
        <v>55243</v>
      </c>
      <c r="D9824" t="s">
        <v>778</v>
      </c>
      <c r="E9824" t="s">
        <v>776</v>
      </c>
      <c r="F9824">
        <v>2017</v>
      </c>
      <c r="G9824">
        <v>144</v>
      </c>
      <c r="H9824">
        <v>90</v>
      </c>
      <c r="I9824">
        <v>1800</v>
      </c>
      <c r="K9824">
        <v>7.5999999999999998E-2</v>
      </c>
      <c r="L9824">
        <v>1.4200000000000001E-2</v>
      </c>
      <c r="M9824">
        <v>1225.5999999999999</v>
      </c>
      <c r="N9824">
        <v>5.96E-2</v>
      </c>
      <c r="O9824">
        <v>5.1379999999999999</v>
      </c>
      <c r="P9824">
        <v>0.50290000000000001</v>
      </c>
      <c r="Q9824">
        <v>20660.5</v>
      </c>
      <c r="R9824" t="s">
        <v>333</v>
      </c>
      <c r="S9824" t="s">
        <v>38</v>
      </c>
      <c r="T9824" t="s">
        <v>28</v>
      </c>
      <c r="Y9824" t="s">
        <v>160</v>
      </c>
    </row>
    <row r="9825" spans="1:25" x14ac:dyDescent="0.45">
      <c r="A9825" t="s">
        <v>335</v>
      </c>
      <c r="B9825" t="s">
        <v>763</v>
      </c>
      <c r="C9825">
        <v>55243</v>
      </c>
      <c r="D9825" t="s">
        <v>778</v>
      </c>
      <c r="E9825" t="s">
        <v>776</v>
      </c>
      <c r="F9825">
        <v>2018</v>
      </c>
      <c r="G9825">
        <v>102</v>
      </c>
      <c r="H9825">
        <v>62.43</v>
      </c>
      <c r="I9825">
        <v>1154.78</v>
      </c>
      <c r="K9825">
        <v>0.14299999999999999</v>
      </c>
      <c r="L9825">
        <v>0.02</v>
      </c>
      <c r="M9825">
        <v>910.9</v>
      </c>
      <c r="N9825">
        <v>6.0100000000000001E-2</v>
      </c>
      <c r="O9825">
        <v>3.8570000000000002</v>
      </c>
      <c r="P9825">
        <v>0.50729999999999997</v>
      </c>
      <c r="Q9825">
        <v>15240</v>
      </c>
      <c r="R9825" t="s">
        <v>333</v>
      </c>
      <c r="S9825" t="s">
        <v>38</v>
      </c>
      <c r="T9825" t="s">
        <v>28</v>
      </c>
      <c r="Y9825" t="s">
        <v>160</v>
      </c>
    </row>
    <row r="9826" spans="1:25" x14ac:dyDescent="0.45">
      <c r="A9826" t="s">
        <v>335</v>
      </c>
      <c r="B9826" t="s">
        <v>763</v>
      </c>
      <c r="C9826">
        <v>55243</v>
      </c>
      <c r="D9826" t="s">
        <v>778</v>
      </c>
      <c r="E9826" t="s">
        <v>776</v>
      </c>
      <c r="F9826">
        <v>2019</v>
      </c>
      <c r="G9826">
        <v>80</v>
      </c>
      <c r="H9826">
        <v>36.24</v>
      </c>
      <c r="I9826">
        <v>685.55</v>
      </c>
      <c r="K9826">
        <v>3.3000000000000002E-2</v>
      </c>
      <c r="L9826">
        <v>4.5699999999999998E-2</v>
      </c>
      <c r="M9826">
        <v>558.1</v>
      </c>
      <c r="N9826">
        <v>5.7500000000000002E-2</v>
      </c>
      <c r="O9826">
        <v>2.3420000000000001</v>
      </c>
      <c r="P9826">
        <v>0.52449999999999997</v>
      </c>
      <c r="Q9826">
        <v>9425.9</v>
      </c>
      <c r="R9826" t="s">
        <v>333</v>
      </c>
      <c r="S9826" t="s">
        <v>38</v>
      </c>
      <c r="T9826" t="s">
        <v>28</v>
      </c>
      <c r="Y9826" t="s">
        <v>160</v>
      </c>
    </row>
    <row r="9827" spans="1:25" x14ac:dyDescent="0.45">
      <c r="A9827" t="s">
        <v>335</v>
      </c>
      <c r="B9827" t="s">
        <v>763</v>
      </c>
      <c r="C9827">
        <v>55243</v>
      </c>
      <c r="D9827" t="s">
        <v>778</v>
      </c>
      <c r="E9827" t="s">
        <v>776</v>
      </c>
      <c r="F9827">
        <v>2020</v>
      </c>
      <c r="G9827">
        <v>103</v>
      </c>
      <c r="H9827">
        <v>46.2</v>
      </c>
      <c r="I9827">
        <v>855.65</v>
      </c>
      <c r="K9827">
        <v>1.7000000000000001E-2</v>
      </c>
      <c r="L9827">
        <v>2.7300000000000001E-2</v>
      </c>
      <c r="M9827">
        <v>719.7</v>
      </c>
      <c r="N9827">
        <v>0.06</v>
      </c>
      <c r="O9827">
        <v>3.0059999999999998</v>
      </c>
      <c r="P9827">
        <v>0.50990000000000002</v>
      </c>
      <c r="Q9827">
        <v>12178.4</v>
      </c>
      <c r="R9827" t="s">
        <v>333</v>
      </c>
      <c r="S9827" t="s">
        <v>38</v>
      </c>
      <c r="T9827" t="s">
        <v>28</v>
      </c>
      <c r="Y9827" t="s">
        <v>160</v>
      </c>
    </row>
    <row r="9828" spans="1:25" x14ac:dyDescent="0.45">
      <c r="A9828" t="s">
        <v>335</v>
      </c>
      <c r="B9828" t="s">
        <v>763</v>
      </c>
      <c r="C9828">
        <v>55243</v>
      </c>
      <c r="D9828" t="s">
        <v>778</v>
      </c>
      <c r="E9828" t="s">
        <v>776</v>
      </c>
      <c r="F9828">
        <v>2021</v>
      </c>
      <c r="G9828">
        <v>112</v>
      </c>
      <c r="H9828">
        <v>71.48</v>
      </c>
      <c r="I9828">
        <v>1254.71</v>
      </c>
      <c r="K9828">
        <v>1.0999999999999999E-2</v>
      </c>
      <c r="L9828">
        <v>5.0000000000000001E-3</v>
      </c>
      <c r="M9828">
        <v>1075.5</v>
      </c>
      <c r="N9828">
        <v>5.8799999999999998E-2</v>
      </c>
      <c r="O9828">
        <v>3.927</v>
      </c>
      <c r="P9828">
        <v>0.43640000000000001</v>
      </c>
      <c r="Q9828">
        <v>18218.3</v>
      </c>
      <c r="R9828" t="s">
        <v>333</v>
      </c>
      <c r="S9828" t="s">
        <v>38</v>
      </c>
      <c r="T9828" t="s">
        <v>28</v>
      </c>
      <c r="Y9828" t="s">
        <v>161</v>
      </c>
    </row>
    <row r="9829" spans="1:25" x14ac:dyDescent="0.45">
      <c r="A9829" t="s">
        <v>335</v>
      </c>
      <c r="B9829" t="s">
        <v>763</v>
      </c>
      <c r="C9829">
        <v>55243</v>
      </c>
      <c r="D9829" t="s">
        <v>778</v>
      </c>
      <c r="E9829" t="s">
        <v>776</v>
      </c>
      <c r="F9829">
        <v>2022</v>
      </c>
      <c r="G9829">
        <v>148</v>
      </c>
      <c r="H9829">
        <v>95.03</v>
      </c>
      <c r="I9829">
        <v>1899.42</v>
      </c>
      <c r="K9829">
        <v>1.0249999999999999</v>
      </c>
      <c r="L9829">
        <v>9.3399999999999997E-2</v>
      </c>
      <c r="M9829">
        <v>1582.3</v>
      </c>
      <c r="N9829">
        <v>6.3600000000000004E-2</v>
      </c>
      <c r="O9829">
        <v>6.173</v>
      </c>
      <c r="P9829">
        <v>0.49919999999999998</v>
      </c>
      <c r="Q9829">
        <v>25303.1</v>
      </c>
      <c r="R9829" t="s">
        <v>333</v>
      </c>
      <c r="S9829" t="s">
        <v>38</v>
      </c>
      <c r="T9829" t="s">
        <v>28</v>
      </c>
      <c r="Y9829" t="s">
        <v>161</v>
      </c>
    </row>
    <row r="9830" spans="1:25" x14ac:dyDescent="0.45">
      <c r="A9830" t="s">
        <v>335</v>
      </c>
      <c r="B9830" t="s">
        <v>763</v>
      </c>
      <c r="C9830">
        <v>55243</v>
      </c>
      <c r="D9830" t="s">
        <v>778</v>
      </c>
      <c r="E9830" t="s">
        <v>776</v>
      </c>
      <c r="F9830">
        <v>2023</v>
      </c>
      <c r="G9830">
        <v>17</v>
      </c>
      <c r="H9830">
        <v>6.86</v>
      </c>
      <c r="I9830">
        <v>136.5</v>
      </c>
      <c r="K9830">
        <v>0.14899999999999999</v>
      </c>
      <c r="L9830">
        <v>8.8499999999999995E-2</v>
      </c>
      <c r="M9830">
        <v>137.6</v>
      </c>
      <c r="N9830">
        <v>6.3100000000000003E-2</v>
      </c>
      <c r="O9830">
        <v>0.57899999999999996</v>
      </c>
      <c r="P9830">
        <v>0.49630000000000002</v>
      </c>
      <c r="Q9830">
        <v>2109.4</v>
      </c>
      <c r="R9830" t="s">
        <v>333</v>
      </c>
      <c r="S9830" t="s">
        <v>38</v>
      </c>
      <c r="T9830" t="s">
        <v>28</v>
      </c>
      <c r="Y9830" t="s">
        <v>499</v>
      </c>
    </row>
    <row r="9831" spans="1:25" x14ac:dyDescent="0.45">
      <c r="A9831" t="s">
        <v>335</v>
      </c>
      <c r="B9831" t="s">
        <v>763</v>
      </c>
      <c r="C9831">
        <v>55243</v>
      </c>
      <c r="D9831" t="s">
        <v>779</v>
      </c>
      <c r="F9831">
        <v>2009</v>
      </c>
      <c r="G9831">
        <v>125</v>
      </c>
      <c r="H9831">
        <v>125</v>
      </c>
      <c r="I9831">
        <v>2500</v>
      </c>
      <c r="K9831">
        <v>1.1579999999999999</v>
      </c>
      <c r="L9831">
        <v>7.2900000000000006E-2</v>
      </c>
      <c r="M9831">
        <v>1977.6</v>
      </c>
      <c r="N9831">
        <v>6.2199999999999998E-2</v>
      </c>
      <c r="O9831">
        <v>9.4949999999999992</v>
      </c>
      <c r="P9831">
        <v>0.59570000000000001</v>
      </c>
      <c r="Q9831">
        <v>31875</v>
      </c>
      <c r="R9831" t="s">
        <v>333</v>
      </c>
      <c r="S9831" t="s">
        <v>38</v>
      </c>
      <c r="T9831" t="s">
        <v>28</v>
      </c>
      <c r="Y9831" t="s">
        <v>103</v>
      </c>
    </row>
    <row r="9832" spans="1:25" x14ac:dyDescent="0.45">
      <c r="A9832" t="s">
        <v>335</v>
      </c>
      <c r="B9832" t="s">
        <v>763</v>
      </c>
      <c r="C9832">
        <v>55243</v>
      </c>
      <c r="D9832" t="s">
        <v>779</v>
      </c>
      <c r="F9832">
        <v>2010</v>
      </c>
      <c r="G9832">
        <v>159</v>
      </c>
      <c r="H9832">
        <v>155</v>
      </c>
      <c r="I9832">
        <v>3100</v>
      </c>
      <c r="K9832">
        <v>1.034</v>
      </c>
      <c r="L9832">
        <v>5.1200000000000002E-2</v>
      </c>
      <c r="M9832">
        <v>2416.3000000000002</v>
      </c>
      <c r="N9832">
        <v>6.1199999999999997E-2</v>
      </c>
      <c r="O9832">
        <v>11.205</v>
      </c>
      <c r="P9832">
        <v>0.56499999999999995</v>
      </c>
      <c r="Q9832">
        <v>39525.1</v>
      </c>
      <c r="R9832" t="s">
        <v>333</v>
      </c>
      <c r="S9832" t="s">
        <v>38</v>
      </c>
      <c r="T9832" t="s">
        <v>28</v>
      </c>
      <c r="Y9832" t="s">
        <v>103</v>
      </c>
    </row>
    <row r="9833" spans="1:25" x14ac:dyDescent="0.45">
      <c r="A9833" t="s">
        <v>335</v>
      </c>
      <c r="B9833" t="s">
        <v>763</v>
      </c>
      <c r="C9833">
        <v>55243</v>
      </c>
      <c r="D9833" t="s">
        <v>779</v>
      </c>
      <c r="F9833">
        <v>2011</v>
      </c>
      <c r="G9833">
        <v>238</v>
      </c>
      <c r="H9833">
        <v>236.5</v>
      </c>
      <c r="I9833">
        <v>4730</v>
      </c>
      <c r="K9833">
        <v>1.3919999999999999</v>
      </c>
      <c r="L9833">
        <v>4.9200000000000001E-2</v>
      </c>
      <c r="M9833">
        <v>3670.1</v>
      </c>
      <c r="N9833">
        <v>6.1100000000000002E-2</v>
      </c>
      <c r="O9833">
        <v>19.329999999999998</v>
      </c>
      <c r="P9833">
        <v>0.64449999999999996</v>
      </c>
      <c r="Q9833">
        <v>60307.6</v>
      </c>
      <c r="R9833" t="s">
        <v>333</v>
      </c>
      <c r="S9833" t="s">
        <v>38</v>
      </c>
      <c r="T9833" t="s">
        <v>28</v>
      </c>
      <c r="Y9833" t="s">
        <v>103</v>
      </c>
    </row>
    <row r="9834" spans="1:25" x14ac:dyDescent="0.45">
      <c r="A9834" t="s">
        <v>335</v>
      </c>
      <c r="B9834" t="s">
        <v>763</v>
      </c>
      <c r="C9834">
        <v>55243</v>
      </c>
      <c r="D9834" t="s">
        <v>779</v>
      </c>
      <c r="F9834">
        <v>2012</v>
      </c>
      <c r="G9834">
        <v>248</v>
      </c>
      <c r="H9834">
        <v>245.25</v>
      </c>
      <c r="I9834">
        <v>4905</v>
      </c>
      <c r="K9834">
        <v>2.4E-2</v>
      </c>
      <c r="L9834">
        <v>1E-3</v>
      </c>
      <c r="M9834">
        <v>3679</v>
      </c>
      <c r="N9834">
        <v>5.8999999999999997E-2</v>
      </c>
      <c r="O9834">
        <v>15.855</v>
      </c>
      <c r="P9834">
        <v>0.50700000000000001</v>
      </c>
      <c r="Q9834">
        <v>62539</v>
      </c>
      <c r="R9834" t="s">
        <v>333</v>
      </c>
      <c r="S9834" t="s">
        <v>38</v>
      </c>
      <c r="T9834" t="s">
        <v>28</v>
      </c>
      <c r="Y9834" t="s">
        <v>103</v>
      </c>
    </row>
    <row r="9835" spans="1:25" x14ac:dyDescent="0.45">
      <c r="A9835" t="s">
        <v>335</v>
      </c>
      <c r="B9835" t="s">
        <v>763</v>
      </c>
      <c r="C9835">
        <v>55243</v>
      </c>
      <c r="D9835" t="s">
        <v>779</v>
      </c>
      <c r="F9835">
        <v>2013</v>
      </c>
      <c r="G9835">
        <v>253</v>
      </c>
      <c r="H9835">
        <v>215.25</v>
      </c>
      <c r="I9835">
        <v>4305</v>
      </c>
      <c r="K9835">
        <v>1.0549999999999999</v>
      </c>
      <c r="L9835">
        <v>3.6400000000000002E-2</v>
      </c>
      <c r="M9835">
        <v>3323.4</v>
      </c>
      <c r="N9835">
        <v>6.0699999999999997E-2</v>
      </c>
      <c r="O9835">
        <v>15.032</v>
      </c>
      <c r="P9835">
        <v>0.54530000000000001</v>
      </c>
      <c r="Q9835">
        <v>54890.9</v>
      </c>
      <c r="R9835" t="s">
        <v>333</v>
      </c>
      <c r="S9835" t="s">
        <v>38</v>
      </c>
      <c r="T9835" t="s">
        <v>28</v>
      </c>
      <c r="Y9835" t="s">
        <v>103</v>
      </c>
    </row>
    <row r="9836" spans="1:25" x14ac:dyDescent="0.45">
      <c r="A9836" t="s">
        <v>335</v>
      </c>
      <c r="B9836" t="s">
        <v>763</v>
      </c>
      <c r="C9836">
        <v>55243</v>
      </c>
      <c r="D9836" t="s">
        <v>779</v>
      </c>
      <c r="E9836" t="s">
        <v>776</v>
      </c>
      <c r="F9836">
        <v>2014</v>
      </c>
      <c r="G9836">
        <v>167</v>
      </c>
      <c r="H9836">
        <v>106.59</v>
      </c>
      <c r="I9836">
        <v>1968.32</v>
      </c>
      <c r="K9836">
        <v>1.0229999999999999</v>
      </c>
      <c r="L9836">
        <v>7.5300000000000006E-2</v>
      </c>
      <c r="M9836">
        <v>1646.4</v>
      </c>
      <c r="N9836">
        <v>6.13E-2</v>
      </c>
      <c r="O9836">
        <v>7.7889999999999997</v>
      </c>
      <c r="P9836">
        <v>0.58830000000000005</v>
      </c>
      <c r="Q9836">
        <v>26402.799999999999</v>
      </c>
      <c r="R9836" t="s">
        <v>333</v>
      </c>
      <c r="S9836" t="s">
        <v>38</v>
      </c>
      <c r="T9836" t="s">
        <v>28</v>
      </c>
      <c r="Y9836" t="s">
        <v>103</v>
      </c>
    </row>
    <row r="9837" spans="1:25" x14ac:dyDescent="0.45">
      <c r="A9837" t="s">
        <v>335</v>
      </c>
      <c r="B9837" t="s">
        <v>763</v>
      </c>
      <c r="C9837">
        <v>55243</v>
      </c>
      <c r="D9837" t="s">
        <v>779</v>
      </c>
      <c r="E9837" t="s">
        <v>776</v>
      </c>
      <c r="F9837">
        <v>2015</v>
      </c>
      <c r="G9837">
        <v>127</v>
      </c>
      <c r="H9837">
        <v>78.319999999999993</v>
      </c>
      <c r="I9837">
        <v>1453.76</v>
      </c>
      <c r="K9837">
        <v>0.11899999999999999</v>
      </c>
      <c r="L9837">
        <v>2.1499999999999998E-2</v>
      </c>
      <c r="M9837">
        <v>1234.8</v>
      </c>
      <c r="N9837">
        <v>5.7000000000000002E-2</v>
      </c>
      <c r="O9837">
        <v>5.3789999999999996</v>
      </c>
      <c r="P9837">
        <v>0.53</v>
      </c>
      <c r="Q9837">
        <v>20740.099999999999</v>
      </c>
      <c r="R9837" t="s">
        <v>333</v>
      </c>
      <c r="S9837" t="s">
        <v>38</v>
      </c>
      <c r="T9837" t="s">
        <v>28</v>
      </c>
      <c r="Y9837" t="s">
        <v>159</v>
      </c>
    </row>
    <row r="9838" spans="1:25" x14ac:dyDescent="0.45">
      <c r="A9838" t="s">
        <v>335</v>
      </c>
      <c r="B9838" t="s">
        <v>763</v>
      </c>
      <c r="C9838">
        <v>55243</v>
      </c>
      <c r="D9838" t="s">
        <v>779</v>
      </c>
      <c r="E9838" t="s">
        <v>776</v>
      </c>
      <c r="F9838">
        <v>2016</v>
      </c>
      <c r="G9838">
        <v>195</v>
      </c>
      <c r="H9838">
        <v>137.5</v>
      </c>
      <c r="I9838">
        <v>2750</v>
      </c>
      <c r="K9838">
        <v>3.5999999999999997E-2</v>
      </c>
      <c r="L9838">
        <v>2.8999999999999998E-3</v>
      </c>
      <c r="M9838">
        <v>1897</v>
      </c>
      <c r="N9838">
        <v>5.91E-2</v>
      </c>
      <c r="O9838">
        <v>7.8019999999999996</v>
      </c>
      <c r="P9838">
        <v>0.48659999999999998</v>
      </c>
      <c r="Q9838">
        <v>32127.4</v>
      </c>
      <c r="R9838" t="s">
        <v>333</v>
      </c>
      <c r="S9838" t="s">
        <v>38</v>
      </c>
      <c r="T9838" t="s">
        <v>28</v>
      </c>
      <c r="Y9838" t="s">
        <v>159</v>
      </c>
    </row>
    <row r="9839" spans="1:25" x14ac:dyDescent="0.45">
      <c r="A9839" t="s">
        <v>335</v>
      </c>
      <c r="B9839" t="s">
        <v>763</v>
      </c>
      <c r="C9839">
        <v>55243</v>
      </c>
      <c r="D9839" t="s">
        <v>779</v>
      </c>
      <c r="E9839" t="s">
        <v>776</v>
      </c>
      <c r="F9839">
        <v>2017</v>
      </c>
      <c r="G9839">
        <v>144</v>
      </c>
      <c r="H9839">
        <v>90</v>
      </c>
      <c r="I9839">
        <v>1800</v>
      </c>
      <c r="K9839">
        <v>7.5999999999999998E-2</v>
      </c>
      <c r="L9839">
        <v>1.4200000000000001E-2</v>
      </c>
      <c r="M9839">
        <v>1225.5999999999999</v>
      </c>
      <c r="N9839">
        <v>5.96E-2</v>
      </c>
      <c r="O9839">
        <v>5.048</v>
      </c>
      <c r="P9839">
        <v>0.4955</v>
      </c>
      <c r="Q9839">
        <v>20660.5</v>
      </c>
      <c r="R9839" t="s">
        <v>333</v>
      </c>
      <c r="S9839" t="s">
        <v>38</v>
      </c>
      <c r="T9839" t="s">
        <v>28</v>
      </c>
      <c r="Y9839" t="s">
        <v>160</v>
      </c>
    </row>
    <row r="9840" spans="1:25" x14ac:dyDescent="0.45">
      <c r="A9840" t="s">
        <v>335</v>
      </c>
      <c r="B9840" t="s">
        <v>763</v>
      </c>
      <c r="C9840">
        <v>55243</v>
      </c>
      <c r="D9840" t="s">
        <v>779</v>
      </c>
      <c r="E9840" t="s">
        <v>776</v>
      </c>
      <c r="F9840">
        <v>2018</v>
      </c>
      <c r="G9840">
        <v>102</v>
      </c>
      <c r="H9840">
        <v>62.42</v>
      </c>
      <c r="I9840">
        <v>1155.76</v>
      </c>
      <c r="K9840">
        <v>0.14299999999999999</v>
      </c>
      <c r="L9840">
        <v>0.02</v>
      </c>
      <c r="M9840">
        <v>911.8</v>
      </c>
      <c r="N9840">
        <v>6.0400000000000002E-2</v>
      </c>
      <c r="O9840">
        <v>3.8119999999999998</v>
      </c>
      <c r="P9840">
        <v>0.50119999999999998</v>
      </c>
      <c r="Q9840">
        <v>15253.8</v>
      </c>
      <c r="R9840" t="s">
        <v>333</v>
      </c>
      <c r="S9840" t="s">
        <v>38</v>
      </c>
      <c r="T9840" t="s">
        <v>28</v>
      </c>
      <c r="Y9840" t="s">
        <v>160</v>
      </c>
    </row>
    <row r="9841" spans="1:25" x14ac:dyDescent="0.45">
      <c r="A9841" t="s">
        <v>335</v>
      </c>
      <c r="B9841" t="s">
        <v>763</v>
      </c>
      <c r="C9841">
        <v>55243</v>
      </c>
      <c r="D9841" t="s">
        <v>779</v>
      </c>
      <c r="E9841" t="s">
        <v>776</v>
      </c>
      <c r="F9841">
        <v>2019</v>
      </c>
      <c r="G9841">
        <v>80</v>
      </c>
      <c r="H9841">
        <v>36.24</v>
      </c>
      <c r="I9841">
        <v>685.55</v>
      </c>
      <c r="K9841">
        <v>3.3000000000000002E-2</v>
      </c>
      <c r="L9841">
        <v>4.5699999999999998E-2</v>
      </c>
      <c r="M9841">
        <v>558.1</v>
      </c>
      <c r="N9841">
        <v>5.7500000000000002E-2</v>
      </c>
      <c r="O9841">
        <v>2.3010000000000002</v>
      </c>
      <c r="P9841">
        <v>0.52510000000000001</v>
      </c>
      <c r="Q9841">
        <v>9425.9</v>
      </c>
      <c r="R9841" t="s">
        <v>333</v>
      </c>
      <c r="S9841" t="s">
        <v>38</v>
      </c>
      <c r="T9841" t="s">
        <v>28</v>
      </c>
      <c r="Y9841" t="s">
        <v>160</v>
      </c>
    </row>
    <row r="9842" spans="1:25" x14ac:dyDescent="0.45">
      <c r="A9842" t="s">
        <v>335</v>
      </c>
      <c r="B9842" t="s">
        <v>763</v>
      </c>
      <c r="C9842">
        <v>55243</v>
      </c>
      <c r="D9842" t="s">
        <v>779</v>
      </c>
      <c r="E9842" t="s">
        <v>776</v>
      </c>
      <c r="F9842">
        <v>2020</v>
      </c>
      <c r="G9842">
        <v>103</v>
      </c>
      <c r="H9842">
        <v>46.2</v>
      </c>
      <c r="I9842">
        <v>855.65</v>
      </c>
      <c r="K9842">
        <v>1.7000000000000001E-2</v>
      </c>
      <c r="L9842">
        <v>2.7300000000000001E-2</v>
      </c>
      <c r="M9842">
        <v>719.7</v>
      </c>
      <c r="N9842">
        <v>0.06</v>
      </c>
      <c r="O9842">
        <v>2.948</v>
      </c>
      <c r="P9842">
        <v>0.50460000000000005</v>
      </c>
      <c r="Q9842">
        <v>12178.4</v>
      </c>
      <c r="R9842" t="s">
        <v>333</v>
      </c>
      <c r="S9842" t="s">
        <v>38</v>
      </c>
      <c r="T9842" t="s">
        <v>28</v>
      </c>
      <c r="Y9842" t="s">
        <v>160</v>
      </c>
    </row>
    <row r="9843" spans="1:25" x14ac:dyDescent="0.45">
      <c r="A9843" t="s">
        <v>335</v>
      </c>
      <c r="B9843" t="s">
        <v>763</v>
      </c>
      <c r="C9843">
        <v>55243</v>
      </c>
      <c r="D9843" t="s">
        <v>779</v>
      </c>
      <c r="E9843" t="s">
        <v>776</v>
      </c>
      <c r="F9843">
        <v>2021</v>
      </c>
      <c r="G9843">
        <v>112</v>
      </c>
      <c r="H9843">
        <v>71.48</v>
      </c>
      <c r="I9843">
        <v>1254.71</v>
      </c>
      <c r="K9843">
        <v>1.0999999999999999E-2</v>
      </c>
      <c r="L9843">
        <v>5.0000000000000001E-3</v>
      </c>
      <c r="M9843">
        <v>1075.5</v>
      </c>
      <c r="N9843">
        <v>5.8799999999999998E-2</v>
      </c>
      <c r="O9843">
        <v>3.8109999999999999</v>
      </c>
      <c r="P9843">
        <v>0.42480000000000001</v>
      </c>
      <c r="Q9843">
        <v>18218.3</v>
      </c>
      <c r="R9843" t="s">
        <v>333</v>
      </c>
      <c r="S9843" t="s">
        <v>38</v>
      </c>
      <c r="T9843" t="s">
        <v>28</v>
      </c>
      <c r="Y9843" t="s">
        <v>161</v>
      </c>
    </row>
    <row r="9844" spans="1:25" x14ac:dyDescent="0.45">
      <c r="A9844" t="s">
        <v>335</v>
      </c>
      <c r="B9844" t="s">
        <v>763</v>
      </c>
      <c r="C9844">
        <v>55243</v>
      </c>
      <c r="D9844" t="s">
        <v>779</v>
      </c>
      <c r="E9844" t="s">
        <v>776</v>
      </c>
      <c r="F9844">
        <v>2022</v>
      </c>
      <c r="G9844">
        <v>148</v>
      </c>
      <c r="H9844">
        <v>95.03</v>
      </c>
      <c r="I9844">
        <v>1898.17</v>
      </c>
      <c r="K9844">
        <v>1.0249999999999999</v>
      </c>
      <c r="L9844">
        <v>9.3399999999999997E-2</v>
      </c>
      <c r="M9844">
        <v>1581.1</v>
      </c>
      <c r="N9844">
        <v>6.3600000000000004E-2</v>
      </c>
      <c r="O9844">
        <v>6.1779999999999999</v>
      </c>
      <c r="P9844">
        <v>0.50249999999999995</v>
      </c>
      <c r="Q9844">
        <v>25284.400000000001</v>
      </c>
      <c r="R9844" t="s">
        <v>333</v>
      </c>
      <c r="S9844" t="s">
        <v>38</v>
      </c>
      <c r="T9844" t="s">
        <v>28</v>
      </c>
      <c r="Y9844" t="s">
        <v>161</v>
      </c>
    </row>
    <row r="9845" spans="1:25" x14ac:dyDescent="0.45">
      <c r="A9845" t="s">
        <v>335</v>
      </c>
      <c r="B9845" t="s">
        <v>763</v>
      </c>
      <c r="C9845">
        <v>55243</v>
      </c>
      <c r="D9845" t="s">
        <v>779</v>
      </c>
      <c r="E9845" t="s">
        <v>776</v>
      </c>
      <c r="F9845">
        <v>2023</v>
      </c>
      <c r="G9845">
        <v>17</v>
      </c>
      <c r="H9845">
        <v>6.86</v>
      </c>
      <c r="I9845">
        <v>136.5</v>
      </c>
      <c r="K9845">
        <v>0.14899999999999999</v>
      </c>
      <c r="L9845">
        <v>8.8499999999999995E-2</v>
      </c>
      <c r="M9845">
        <v>137.6</v>
      </c>
      <c r="N9845">
        <v>6.3100000000000003E-2</v>
      </c>
      <c r="O9845">
        <v>0.59099999999999997</v>
      </c>
      <c r="P9845">
        <v>0.4985</v>
      </c>
      <c r="Q9845">
        <v>2109.4</v>
      </c>
      <c r="R9845" t="s">
        <v>333</v>
      </c>
      <c r="S9845" t="s">
        <v>38</v>
      </c>
      <c r="T9845" t="s">
        <v>28</v>
      </c>
      <c r="Y9845" t="s">
        <v>499</v>
      </c>
    </row>
    <row r="9846" spans="1:25" x14ac:dyDescent="0.45">
      <c r="A9846" t="s">
        <v>335</v>
      </c>
      <c r="B9846" t="s">
        <v>763</v>
      </c>
      <c r="C9846">
        <v>55243</v>
      </c>
      <c r="D9846" t="s">
        <v>780</v>
      </c>
      <c r="F9846">
        <v>2009</v>
      </c>
      <c r="G9846">
        <v>63</v>
      </c>
      <c r="H9846">
        <v>63</v>
      </c>
      <c r="I9846">
        <v>1260</v>
      </c>
      <c r="K9846">
        <v>0.45200000000000001</v>
      </c>
      <c r="L9846">
        <v>5.6399999999999999E-2</v>
      </c>
      <c r="M9846">
        <v>984.9</v>
      </c>
      <c r="N9846">
        <v>6.1400000000000003E-2</v>
      </c>
      <c r="O9846">
        <v>4.5990000000000002</v>
      </c>
      <c r="P9846">
        <v>0.57240000000000002</v>
      </c>
      <c r="Q9846">
        <v>16065</v>
      </c>
      <c r="R9846" t="s">
        <v>333</v>
      </c>
      <c r="S9846" t="s">
        <v>38</v>
      </c>
      <c r="T9846" t="s">
        <v>28</v>
      </c>
      <c r="Y9846" t="s">
        <v>103</v>
      </c>
    </row>
    <row r="9847" spans="1:25" x14ac:dyDescent="0.45">
      <c r="A9847" t="s">
        <v>335</v>
      </c>
      <c r="B9847" t="s">
        <v>763</v>
      </c>
      <c r="C9847">
        <v>55243</v>
      </c>
      <c r="D9847" t="s">
        <v>780</v>
      </c>
      <c r="F9847">
        <v>2010</v>
      </c>
      <c r="G9847">
        <v>51</v>
      </c>
      <c r="H9847">
        <v>49.5</v>
      </c>
      <c r="I9847">
        <v>990</v>
      </c>
      <c r="K9847">
        <v>0.13200000000000001</v>
      </c>
      <c r="L9847">
        <v>2.06E-2</v>
      </c>
      <c r="M9847">
        <v>753.9</v>
      </c>
      <c r="N9847">
        <v>5.9900000000000002E-2</v>
      </c>
      <c r="O9847">
        <v>3.2989999999999999</v>
      </c>
      <c r="P9847">
        <v>0.52170000000000005</v>
      </c>
      <c r="Q9847">
        <v>12622.5</v>
      </c>
      <c r="R9847" t="s">
        <v>333</v>
      </c>
      <c r="S9847" t="s">
        <v>38</v>
      </c>
      <c r="T9847" t="s">
        <v>28</v>
      </c>
      <c r="Y9847" t="s">
        <v>103</v>
      </c>
    </row>
    <row r="9848" spans="1:25" x14ac:dyDescent="0.45">
      <c r="A9848" t="s">
        <v>335</v>
      </c>
      <c r="B9848" t="s">
        <v>763</v>
      </c>
      <c r="C9848">
        <v>55243</v>
      </c>
      <c r="D9848" t="s">
        <v>780</v>
      </c>
      <c r="F9848">
        <v>2011</v>
      </c>
      <c r="G9848">
        <v>110</v>
      </c>
      <c r="H9848">
        <v>110</v>
      </c>
      <c r="I9848">
        <v>2200</v>
      </c>
      <c r="K9848">
        <v>0.45700000000000002</v>
      </c>
      <c r="L9848">
        <v>3.2800000000000003E-2</v>
      </c>
      <c r="M9848">
        <v>1689.9</v>
      </c>
      <c r="N9848">
        <v>6.0400000000000002E-2</v>
      </c>
      <c r="O9848">
        <v>8.1739999999999995</v>
      </c>
      <c r="P9848">
        <v>0.58289999999999997</v>
      </c>
      <c r="Q9848">
        <v>28050</v>
      </c>
      <c r="R9848" t="s">
        <v>333</v>
      </c>
      <c r="S9848" t="s">
        <v>38</v>
      </c>
      <c r="T9848" t="s">
        <v>28</v>
      </c>
      <c r="Y9848" t="s">
        <v>103</v>
      </c>
    </row>
    <row r="9849" spans="1:25" x14ac:dyDescent="0.45">
      <c r="A9849" t="s">
        <v>335</v>
      </c>
      <c r="B9849" t="s">
        <v>763</v>
      </c>
      <c r="C9849">
        <v>55243</v>
      </c>
      <c r="D9849" t="s">
        <v>780</v>
      </c>
      <c r="F9849">
        <v>2012</v>
      </c>
      <c r="G9849">
        <v>265</v>
      </c>
      <c r="H9849">
        <v>263</v>
      </c>
      <c r="I9849">
        <v>5260</v>
      </c>
      <c r="K9849">
        <v>2.5999999999999999E-2</v>
      </c>
      <c r="L9849">
        <v>1E-3</v>
      </c>
      <c r="M9849">
        <v>3945.2</v>
      </c>
      <c r="N9849">
        <v>5.8999999999999997E-2</v>
      </c>
      <c r="O9849">
        <v>15.622</v>
      </c>
      <c r="P9849">
        <v>0.46600000000000003</v>
      </c>
      <c r="Q9849">
        <v>67065.2</v>
      </c>
      <c r="R9849" t="s">
        <v>333</v>
      </c>
      <c r="S9849" t="s">
        <v>38</v>
      </c>
      <c r="T9849" t="s">
        <v>28</v>
      </c>
      <c r="Y9849" t="s">
        <v>103</v>
      </c>
    </row>
    <row r="9850" spans="1:25" x14ac:dyDescent="0.45">
      <c r="A9850" t="s">
        <v>335</v>
      </c>
      <c r="B9850" t="s">
        <v>763</v>
      </c>
      <c r="C9850">
        <v>55243</v>
      </c>
      <c r="D9850" t="s">
        <v>780</v>
      </c>
      <c r="F9850">
        <v>2013</v>
      </c>
      <c r="G9850">
        <v>291</v>
      </c>
      <c r="H9850">
        <v>245.5</v>
      </c>
      <c r="I9850">
        <v>4910</v>
      </c>
      <c r="K9850">
        <v>1.3759999999999999</v>
      </c>
      <c r="L9850">
        <v>3.8600000000000002E-2</v>
      </c>
      <c r="M9850">
        <v>3806.8</v>
      </c>
      <c r="N9850">
        <v>6.08E-2</v>
      </c>
      <c r="O9850">
        <v>15.778</v>
      </c>
      <c r="P9850">
        <v>0.49930000000000002</v>
      </c>
      <c r="Q9850">
        <v>62605.7</v>
      </c>
      <c r="R9850" t="s">
        <v>333</v>
      </c>
      <c r="S9850" t="s">
        <v>38</v>
      </c>
      <c r="T9850" t="s">
        <v>28</v>
      </c>
      <c r="Y9850" t="s">
        <v>103</v>
      </c>
    </row>
    <row r="9851" spans="1:25" x14ac:dyDescent="0.45">
      <c r="A9851" t="s">
        <v>335</v>
      </c>
      <c r="B9851" t="s">
        <v>763</v>
      </c>
      <c r="C9851">
        <v>55243</v>
      </c>
      <c r="D9851" t="s">
        <v>780</v>
      </c>
      <c r="E9851" t="s">
        <v>776</v>
      </c>
      <c r="F9851">
        <v>2014</v>
      </c>
      <c r="G9851">
        <v>160</v>
      </c>
      <c r="H9851">
        <v>107.38</v>
      </c>
      <c r="I9851">
        <v>2064.1</v>
      </c>
      <c r="K9851">
        <v>0.97099999999999997</v>
      </c>
      <c r="L9851">
        <v>6.6600000000000006E-2</v>
      </c>
      <c r="M9851">
        <v>1697.9</v>
      </c>
      <c r="N9851">
        <v>6.2300000000000001E-2</v>
      </c>
      <c r="O9851">
        <v>7.2210000000000001</v>
      </c>
      <c r="P9851">
        <v>0.5232</v>
      </c>
      <c r="Q9851">
        <v>27347.1</v>
      </c>
      <c r="R9851" t="s">
        <v>333</v>
      </c>
      <c r="S9851" t="s">
        <v>38</v>
      </c>
      <c r="T9851" t="s">
        <v>28</v>
      </c>
      <c r="Y9851" t="s">
        <v>103</v>
      </c>
    </row>
    <row r="9852" spans="1:25" x14ac:dyDescent="0.45">
      <c r="A9852" t="s">
        <v>335</v>
      </c>
      <c r="B9852" t="s">
        <v>763</v>
      </c>
      <c r="C9852">
        <v>55243</v>
      </c>
      <c r="D9852" t="s">
        <v>780</v>
      </c>
      <c r="E9852" t="s">
        <v>776</v>
      </c>
      <c r="F9852">
        <v>2015</v>
      </c>
      <c r="G9852">
        <v>130</v>
      </c>
      <c r="H9852">
        <v>82.16</v>
      </c>
      <c r="I9852">
        <v>1470.2</v>
      </c>
      <c r="K9852">
        <v>0.249</v>
      </c>
      <c r="L9852">
        <v>2.75E-2</v>
      </c>
      <c r="M9852">
        <v>1268</v>
      </c>
      <c r="N9852">
        <v>5.96E-2</v>
      </c>
      <c r="O9852">
        <v>5.1390000000000002</v>
      </c>
      <c r="P9852">
        <v>0.48920000000000002</v>
      </c>
      <c r="Q9852">
        <v>21135.7</v>
      </c>
      <c r="R9852" t="s">
        <v>333</v>
      </c>
      <c r="S9852" t="s">
        <v>38</v>
      </c>
      <c r="T9852" t="s">
        <v>28</v>
      </c>
      <c r="Y9852" t="s">
        <v>159</v>
      </c>
    </row>
    <row r="9853" spans="1:25" x14ac:dyDescent="0.45">
      <c r="A9853" t="s">
        <v>335</v>
      </c>
      <c r="B9853" t="s">
        <v>763</v>
      </c>
      <c r="C9853">
        <v>55243</v>
      </c>
      <c r="D9853" t="s">
        <v>780</v>
      </c>
      <c r="E9853" t="s">
        <v>776</v>
      </c>
      <c r="F9853">
        <v>2016</v>
      </c>
      <c r="G9853">
        <v>136</v>
      </c>
      <c r="H9853">
        <v>99.25</v>
      </c>
      <c r="I9853">
        <v>1985</v>
      </c>
      <c r="K9853">
        <v>0.33300000000000002</v>
      </c>
      <c r="L9853">
        <v>3.3300000000000003E-2</v>
      </c>
      <c r="M9853">
        <v>1407.4</v>
      </c>
      <c r="N9853">
        <v>6.0400000000000002E-2</v>
      </c>
      <c r="O9853">
        <v>5.968</v>
      </c>
      <c r="P9853">
        <v>0.51390000000000002</v>
      </c>
      <c r="Q9853">
        <v>23377.1</v>
      </c>
      <c r="R9853" t="s">
        <v>333</v>
      </c>
      <c r="S9853" t="s">
        <v>38</v>
      </c>
      <c r="T9853" t="s">
        <v>28</v>
      </c>
      <c r="Y9853" t="s">
        <v>159</v>
      </c>
    </row>
    <row r="9854" spans="1:25" x14ac:dyDescent="0.45">
      <c r="A9854" t="s">
        <v>335</v>
      </c>
      <c r="B9854" t="s">
        <v>763</v>
      </c>
      <c r="C9854">
        <v>55243</v>
      </c>
      <c r="D9854" t="s">
        <v>780</v>
      </c>
      <c r="E9854" t="s">
        <v>776</v>
      </c>
      <c r="F9854">
        <v>2017</v>
      </c>
      <c r="G9854">
        <v>116</v>
      </c>
      <c r="H9854">
        <v>74</v>
      </c>
      <c r="I9854">
        <v>1480</v>
      </c>
      <c r="K9854">
        <v>0.12</v>
      </c>
      <c r="L9854">
        <v>1.7600000000000001E-2</v>
      </c>
      <c r="M9854">
        <v>1024.5999999999999</v>
      </c>
      <c r="N9854">
        <v>5.9799999999999999E-2</v>
      </c>
      <c r="O9854">
        <v>4.319</v>
      </c>
      <c r="P9854">
        <v>0.50549999999999995</v>
      </c>
      <c r="Q9854">
        <v>17188.599999999999</v>
      </c>
      <c r="R9854" t="s">
        <v>333</v>
      </c>
      <c r="S9854" t="s">
        <v>38</v>
      </c>
      <c r="T9854" t="s">
        <v>28</v>
      </c>
      <c r="Y9854" t="s">
        <v>160</v>
      </c>
    </row>
    <row r="9855" spans="1:25" x14ac:dyDescent="0.45">
      <c r="A9855" t="s">
        <v>335</v>
      </c>
      <c r="B9855" t="s">
        <v>763</v>
      </c>
      <c r="C9855">
        <v>55243</v>
      </c>
      <c r="D9855" t="s">
        <v>780</v>
      </c>
      <c r="E9855" t="s">
        <v>776</v>
      </c>
      <c r="F9855">
        <v>2018</v>
      </c>
      <c r="G9855">
        <v>85</v>
      </c>
      <c r="H9855">
        <v>51.11</v>
      </c>
      <c r="I9855">
        <v>1008.44</v>
      </c>
      <c r="K9855">
        <v>0.188</v>
      </c>
      <c r="L9855">
        <v>1.8100000000000002E-2</v>
      </c>
      <c r="M9855">
        <v>752.2</v>
      </c>
      <c r="N9855">
        <v>6.0299999999999999E-2</v>
      </c>
      <c r="O9855">
        <v>3.214</v>
      </c>
      <c r="P9855">
        <v>0.50590000000000002</v>
      </c>
      <c r="Q9855">
        <v>12485.7</v>
      </c>
      <c r="R9855" t="s">
        <v>333</v>
      </c>
      <c r="S9855" t="s">
        <v>38</v>
      </c>
      <c r="T9855" t="s">
        <v>28</v>
      </c>
      <c r="Y9855" t="s">
        <v>160</v>
      </c>
    </row>
    <row r="9856" spans="1:25" x14ac:dyDescent="0.45">
      <c r="A9856" t="s">
        <v>335</v>
      </c>
      <c r="B9856" t="s">
        <v>763</v>
      </c>
      <c r="C9856">
        <v>55243</v>
      </c>
      <c r="D9856" t="s">
        <v>780</v>
      </c>
      <c r="E9856" t="s">
        <v>776</v>
      </c>
      <c r="F9856">
        <v>2019</v>
      </c>
      <c r="G9856">
        <v>39</v>
      </c>
      <c r="H9856">
        <v>18.309999999999999</v>
      </c>
      <c r="I9856">
        <v>345.88</v>
      </c>
      <c r="K9856">
        <v>1.7000000000000001E-2</v>
      </c>
      <c r="L9856">
        <v>3.9E-2</v>
      </c>
      <c r="M9856">
        <v>273.3</v>
      </c>
      <c r="N9856">
        <v>6.13E-2</v>
      </c>
      <c r="O9856">
        <v>1.1459999999999999</v>
      </c>
      <c r="P9856">
        <v>0.52139999999999997</v>
      </c>
      <c r="Q9856">
        <v>4607.6000000000004</v>
      </c>
      <c r="R9856" t="s">
        <v>333</v>
      </c>
      <c r="S9856" t="s">
        <v>38</v>
      </c>
      <c r="T9856" t="s">
        <v>28</v>
      </c>
      <c r="Y9856" t="s">
        <v>160</v>
      </c>
    </row>
    <row r="9857" spans="1:25" x14ac:dyDescent="0.45">
      <c r="A9857" t="s">
        <v>335</v>
      </c>
      <c r="B9857" t="s">
        <v>763</v>
      </c>
      <c r="C9857">
        <v>55243</v>
      </c>
      <c r="D9857" t="s">
        <v>780</v>
      </c>
      <c r="E9857" t="s">
        <v>776</v>
      </c>
      <c r="F9857">
        <v>2020</v>
      </c>
      <c r="G9857">
        <v>115</v>
      </c>
      <c r="H9857">
        <v>60.86</v>
      </c>
      <c r="I9857">
        <v>1087.25</v>
      </c>
      <c r="K9857">
        <v>0.108</v>
      </c>
      <c r="L9857">
        <v>2.2499999999999999E-2</v>
      </c>
      <c r="M9857">
        <v>905</v>
      </c>
      <c r="N9857">
        <v>5.9900000000000002E-2</v>
      </c>
      <c r="O9857">
        <v>3.8170000000000002</v>
      </c>
      <c r="P9857">
        <v>0.50760000000000005</v>
      </c>
      <c r="Q9857">
        <v>15190.3</v>
      </c>
      <c r="R9857" t="s">
        <v>333</v>
      </c>
      <c r="S9857" t="s">
        <v>38</v>
      </c>
      <c r="T9857" t="s">
        <v>28</v>
      </c>
      <c r="Y9857" t="s">
        <v>160</v>
      </c>
    </row>
    <row r="9858" spans="1:25" x14ac:dyDescent="0.45">
      <c r="A9858" t="s">
        <v>335</v>
      </c>
      <c r="B9858" t="s">
        <v>763</v>
      </c>
      <c r="C9858">
        <v>55243</v>
      </c>
      <c r="D9858" t="s">
        <v>780</v>
      </c>
      <c r="E9858" t="s">
        <v>776</v>
      </c>
      <c r="F9858">
        <v>2021</v>
      </c>
      <c r="G9858">
        <v>179</v>
      </c>
      <c r="H9858">
        <v>114.15</v>
      </c>
      <c r="I9858">
        <v>1976.7</v>
      </c>
      <c r="K9858">
        <v>0.66800000000000004</v>
      </c>
      <c r="L9858">
        <v>3.95E-2</v>
      </c>
      <c r="M9858">
        <v>1759.6</v>
      </c>
      <c r="N9858">
        <v>6.0499999999999998E-2</v>
      </c>
      <c r="O9858">
        <v>6.8220000000000001</v>
      </c>
      <c r="P9858">
        <v>0.46789999999999998</v>
      </c>
      <c r="Q9858">
        <v>28831.4</v>
      </c>
      <c r="R9858" t="s">
        <v>333</v>
      </c>
      <c r="S9858" t="s">
        <v>38</v>
      </c>
      <c r="T9858" t="s">
        <v>28</v>
      </c>
      <c r="Y9858" t="s">
        <v>161</v>
      </c>
    </row>
    <row r="9859" spans="1:25" x14ac:dyDescent="0.45">
      <c r="A9859" t="s">
        <v>335</v>
      </c>
      <c r="B9859" t="s">
        <v>763</v>
      </c>
      <c r="C9859">
        <v>55243</v>
      </c>
      <c r="D9859" t="s">
        <v>780</v>
      </c>
      <c r="E9859" t="s">
        <v>776</v>
      </c>
      <c r="F9859">
        <v>2022</v>
      </c>
      <c r="G9859">
        <v>119</v>
      </c>
      <c r="H9859">
        <v>71.88</v>
      </c>
      <c r="I9859">
        <v>1447.34</v>
      </c>
      <c r="K9859">
        <v>0.96899999999999997</v>
      </c>
      <c r="L9859">
        <v>0.1023</v>
      </c>
      <c r="M9859">
        <v>1225.0999999999999</v>
      </c>
      <c r="N9859">
        <v>6.3700000000000007E-2</v>
      </c>
      <c r="O9859">
        <v>4.7270000000000003</v>
      </c>
      <c r="P9859">
        <v>0.4889</v>
      </c>
      <c r="Q9859">
        <v>19338.400000000001</v>
      </c>
      <c r="R9859" t="s">
        <v>333</v>
      </c>
      <c r="S9859" t="s">
        <v>38</v>
      </c>
      <c r="T9859" t="s">
        <v>28</v>
      </c>
      <c r="Y9859" t="s">
        <v>161</v>
      </c>
    </row>
    <row r="9860" spans="1:25" x14ac:dyDescent="0.45">
      <c r="A9860" t="s">
        <v>335</v>
      </c>
      <c r="B9860" t="s">
        <v>763</v>
      </c>
      <c r="C9860">
        <v>55243</v>
      </c>
      <c r="D9860" t="s">
        <v>780</v>
      </c>
      <c r="E9860" t="s">
        <v>776</v>
      </c>
      <c r="F9860">
        <v>2023</v>
      </c>
      <c r="G9860">
        <v>28</v>
      </c>
      <c r="H9860">
        <v>14.57</v>
      </c>
      <c r="I9860">
        <v>291.05</v>
      </c>
      <c r="K9860">
        <v>1.7000000000000001E-2</v>
      </c>
      <c r="L9860">
        <v>3.6299999999999999E-2</v>
      </c>
      <c r="M9860">
        <v>261.2</v>
      </c>
      <c r="N9860">
        <v>6.0600000000000001E-2</v>
      </c>
      <c r="O9860">
        <v>0.86199999999999999</v>
      </c>
      <c r="P9860">
        <v>0.42109999999999997</v>
      </c>
      <c r="Q9860">
        <v>4403.8999999999996</v>
      </c>
      <c r="R9860" t="s">
        <v>333</v>
      </c>
      <c r="S9860" t="s">
        <v>38</v>
      </c>
      <c r="T9860" t="s">
        <v>28</v>
      </c>
      <c r="Y9860" t="s">
        <v>499</v>
      </c>
    </row>
    <row r="9861" spans="1:25" x14ac:dyDescent="0.45">
      <c r="A9861" t="s">
        <v>335</v>
      </c>
      <c r="B9861" t="s">
        <v>763</v>
      </c>
      <c r="C9861">
        <v>55243</v>
      </c>
      <c r="D9861" t="s">
        <v>781</v>
      </c>
      <c r="F9861">
        <v>2009</v>
      </c>
      <c r="G9861">
        <v>63</v>
      </c>
      <c r="H9861">
        <v>63</v>
      </c>
      <c r="I9861">
        <v>1260</v>
      </c>
      <c r="K9861">
        <v>0.45200000000000001</v>
      </c>
      <c r="L9861">
        <v>5.6399999999999999E-2</v>
      </c>
      <c r="M9861">
        <v>984.9</v>
      </c>
      <c r="N9861">
        <v>6.1400000000000003E-2</v>
      </c>
      <c r="O9861">
        <v>4.5990000000000002</v>
      </c>
      <c r="P9861">
        <v>0.57240000000000002</v>
      </c>
      <c r="Q9861">
        <v>16065</v>
      </c>
      <c r="R9861" t="s">
        <v>333</v>
      </c>
      <c r="S9861" t="s">
        <v>38</v>
      </c>
      <c r="T9861" t="s">
        <v>28</v>
      </c>
      <c r="Y9861" t="s">
        <v>103</v>
      </c>
    </row>
    <row r="9862" spans="1:25" x14ac:dyDescent="0.45">
      <c r="A9862" t="s">
        <v>335</v>
      </c>
      <c r="B9862" t="s">
        <v>763</v>
      </c>
      <c r="C9862">
        <v>55243</v>
      </c>
      <c r="D9862" t="s">
        <v>781</v>
      </c>
      <c r="F9862">
        <v>2010</v>
      </c>
      <c r="G9862">
        <v>51</v>
      </c>
      <c r="H9862">
        <v>49.5</v>
      </c>
      <c r="I9862">
        <v>990</v>
      </c>
      <c r="K9862">
        <v>0.13200000000000001</v>
      </c>
      <c r="L9862">
        <v>2.06E-2</v>
      </c>
      <c r="M9862">
        <v>753.9</v>
      </c>
      <c r="N9862">
        <v>5.9900000000000002E-2</v>
      </c>
      <c r="O9862">
        <v>3.2989999999999999</v>
      </c>
      <c r="P9862">
        <v>0.52170000000000005</v>
      </c>
      <c r="Q9862">
        <v>12622.5</v>
      </c>
      <c r="R9862" t="s">
        <v>333</v>
      </c>
      <c r="S9862" t="s">
        <v>38</v>
      </c>
      <c r="T9862" t="s">
        <v>28</v>
      </c>
      <c r="Y9862" t="s">
        <v>103</v>
      </c>
    </row>
    <row r="9863" spans="1:25" x14ac:dyDescent="0.45">
      <c r="A9863" t="s">
        <v>335</v>
      </c>
      <c r="B9863" t="s">
        <v>763</v>
      </c>
      <c r="C9863">
        <v>55243</v>
      </c>
      <c r="D9863" t="s">
        <v>781</v>
      </c>
      <c r="F9863">
        <v>2011</v>
      </c>
      <c r="G9863">
        <v>110</v>
      </c>
      <c r="H9863">
        <v>110</v>
      </c>
      <c r="I9863">
        <v>2200</v>
      </c>
      <c r="K9863">
        <v>0.45700000000000002</v>
      </c>
      <c r="L9863">
        <v>3.2800000000000003E-2</v>
      </c>
      <c r="M9863">
        <v>1689.9</v>
      </c>
      <c r="N9863">
        <v>6.0400000000000002E-2</v>
      </c>
      <c r="O9863">
        <v>8.5419999999999998</v>
      </c>
      <c r="P9863">
        <v>0.60899999999999999</v>
      </c>
      <c r="Q9863">
        <v>28050</v>
      </c>
      <c r="R9863" t="s">
        <v>333</v>
      </c>
      <c r="S9863" t="s">
        <v>38</v>
      </c>
      <c r="T9863" t="s">
        <v>28</v>
      </c>
      <c r="Y9863" t="s">
        <v>103</v>
      </c>
    </row>
    <row r="9864" spans="1:25" x14ac:dyDescent="0.45">
      <c r="A9864" t="s">
        <v>335</v>
      </c>
      <c r="B9864" t="s">
        <v>763</v>
      </c>
      <c r="C9864">
        <v>55243</v>
      </c>
      <c r="D9864" t="s">
        <v>781</v>
      </c>
      <c r="F9864">
        <v>2012</v>
      </c>
      <c r="G9864">
        <v>265</v>
      </c>
      <c r="H9864">
        <v>263</v>
      </c>
      <c r="I9864">
        <v>5260</v>
      </c>
      <c r="K9864">
        <v>2.5999999999999999E-2</v>
      </c>
      <c r="L9864">
        <v>1E-3</v>
      </c>
      <c r="M9864">
        <v>3945.2</v>
      </c>
      <c r="N9864">
        <v>5.8999999999999997E-2</v>
      </c>
      <c r="O9864">
        <v>17.003</v>
      </c>
      <c r="P9864">
        <v>0.50700000000000001</v>
      </c>
      <c r="Q9864">
        <v>67065.2</v>
      </c>
      <c r="R9864" t="s">
        <v>333</v>
      </c>
      <c r="S9864" t="s">
        <v>38</v>
      </c>
      <c r="T9864" t="s">
        <v>28</v>
      </c>
      <c r="Y9864" t="s">
        <v>103</v>
      </c>
    </row>
    <row r="9865" spans="1:25" x14ac:dyDescent="0.45">
      <c r="A9865" t="s">
        <v>335</v>
      </c>
      <c r="B9865" t="s">
        <v>763</v>
      </c>
      <c r="C9865">
        <v>55243</v>
      </c>
      <c r="D9865" t="s">
        <v>781</v>
      </c>
      <c r="F9865">
        <v>2013</v>
      </c>
      <c r="G9865">
        <v>291</v>
      </c>
      <c r="H9865">
        <v>245.5</v>
      </c>
      <c r="I9865">
        <v>4910</v>
      </c>
      <c r="K9865">
        <v>1.3759999999999999</v>
      </c>
      <c r="L9865">
        <v>3.8600000000000002E-2</v>
      </c>
      <c r="M9865">
        <v>3806.8</v>
      </c>
      <c r="N9865">
        <v>6.08E-2</v>
      </c>
      <c r="O9865">
        <v>17.331</v>
      </c>
      <c r="P9865">
        <v>0.54759999999999998</v>
      </c>
      <c r="Q9865">
        <v>62605.7</v>
      </c>
      <c r="R9865" t="s">
        <v>333</v>
      </c>
      <c r="S9865" t="s">
        <v>38</v>
      </c>
      <c r="T9865" t="s">
        <v>28</v>
      </c>
      <c r="Y9865" t="s">
        <v>103</v>
      </c>
    </row>
    <row r="9866" spans="1:25" x14ac:dyDescent="0.45">
      <c r="A9866" t="s">
        <v>335</v>
      </c>
      <c r="B9866" t="s">
        <v>763</v>
      </c>
      <c r="C9866">
        <v>55243</v>
      </c>
      <c r="D9866" t="s">
        <v>781</v>
      </c>
      <c r="E9866" t="s">
        <v>776</v>
      </c>
      <c r="F9866">
        <v>2014</v>
      </c>
      <c r="G9866">
        <v>162</v>
      </c>
      <c r="H9866">
        <v>107.86</v>
      </c>
      <c r="I9866">
        <v>2064.09</v>
      </c>
      <c r="K9866">
        <v>0.97</v>
      </c>
      <c r="L9866">
        <v>6.2300000000000001E-2</v>
      </c>
      <c r="M9866">
        <v>1697.7</v>
      </c>
      <c r="N9866">
        <v>6.0999999999999999E-2</v>
      </c>
      <c r="O9866">
        <v>7.9710000000000001</v>
      </c>
      <c r="P9866">
        <v>0.57530000000000003</v>
      </c>
      <c r="Q9866">
        <v>27347</v>
      </c>
      <c r="R9866" t="s">
        <v>333</v>
      </c>
      <c r="S9866" t="s">
        <v>38</v>
      </c>
      <c r="T9866" t="s">
        <v>28</v>
      </c>
      <c r="Y9866" t="s">
        <v>103</v>
      </c>
    </row>
    <row r="9867" spans="1:25" x14ac:dyDescent="0.45">
      <c r="A9867" t="s">
        <v>335</v>
      </c>
      <c r="B9867" t="s">
        <v>763</v>
      </c>
      <c r="C9867">
        <v>55243</v>
      </c>
      <c r="D9867" t="s">
        <v>781</v>
      </c>
      <c r="E9867" t="s">
        <v>776</v>
      </c>
      <c r="F9867">
        <v>2015</v>
      </c>
      <c r="G9867">
        <v>130</v>
      </c>
      <c r="H9867">
        <v>82.16</v>
      </c>
      <c r="I9867">
        <v>1470.2</v>
      </c>
      <c r="K9867">
        <v>0.249</v>
      </c>
      <c r="L9867">
        <v>2.75E-2</v>
      </c>
      <c r="M9867">
        <v>1268</v>
      </c>
      <c r="N9867">
        <v>5.96E-2</v>
      </c>
      <c r="O9867">
        <v>5.6189999999999998</v>
      </c>
      <c r="P9867">
        <v>0.53710000000000002</v>
      </c>
      <c r="Q9867">
        <v>21135.7</v>
      </c>
      <c r="R9867" t="s">
        <v>333</v>
      </c>
      <c r="S9867" t="s">
        <v>38</v>
      </c>
      <c r="T9867" t="s">
        <v>28</v>
      </c>
      <c r="Y9867" t="s">
        <v>159</v>
      </c>
    </row>
    <row r="9868" spans="1:25" x14ac:dyDescent="0.45">
      <c r="A9868" t="s">
        <v>335</v>
      </c>
      <c r="B9868" t="s">
        <v>763</v>
      </c>
      <c r="C9868">
        <v>55243</v>
      </c>
      <c r="D9868" t="s">
        <v>781</v>
      </c>
      <c r="E9868" t="s">
        <v>776</v>
      </c>
      <c r="F9868">
        <v>2016</v>
      </c>
      <c r="G9868">
        <v>136</v>
      </c>
      <c r="H9868">
        <v>99.25</v>
      </c>
      <c r="I9868">
        <v>1985</v>
      </c>
      <c r="K9868">
        <v>0.33300000000000002</v>
      </c>
      <c r="L9868">
        <v>3.3300000000000003E-2</v>
      </c>
      <c r="M9868">
        <v>1407.4</v>
      </c>
      <c r="N9868">
        <v>6.0400000000000002E-2</v>
      </c>
      <c r="O9868">
        <v>6.1139999999999999</v>
      </c>
      <c r="P9868">
        <v>0.52839999999999998</v>
      </c>
      <c r="Q9868">
        <v>23377.1</v>
      </c>
      <c r="R9868" t="s">
        <v>333</v>
      </c>
      <c r="S9868" t="s">
        <v>38</v>
      </c>
      <c r="T9868" t="s">
        <v>28</v>
      </c>
      <c r="Y9868" t="s">
        <v>159</v>
      </c>
    </row>
    <row r="9869" spans="1:25" x14ac:dyDescent="0.45">
      <c r="A9869" t="s">
        <v>335</v>
      </c>
      <c r="B9869" t="s">
        <v>763</v>
      </c>
      <c r="C9869">
        <v>55243</v>
      </c>
      <c r="D9869" t="s">
        <v>781</v>
      </c>
      <c r="E9869" t="s">
        <v>776</v>
      </c>
      <c r="F9869">
        <v>2017</v>
      </c>
      <c r="G9869">
        <v>116</v>
      </c>
      <c r="H9869">
        <v>74</v>
      </c>
      <c r="I9869">
        <v>1480</v>
      </c>
      <c r="K9869">
        <v>0.12</v>
      </c>
      <c r="L9869">
        <v>1.7600000000000001E-2</v>
      </c>
      <c r="M9869">
        <v>1024.5999999999999</v>
      </c>
      <c r="N9869">
        <v>5.9799999999999999E-2</v>
      </c>
      <c r="O9869">
        <v>4.3150000000000004</v>
      </c>
      <c r="P9869">
        <v>0.50580000000000003</v>
      </c>
      <c r="Q9869">
        <v>17188.599999999999</v>
      </c>
      <c r="R9869" t="s">
        <v>333</v>
      </c>
      <c r="S9869" t="s">
        <v>38</v>
      </c>
      <c r="T9869" t="s">
        <v>28</v>
      </c>
      <c r="Y9869" t="s">
        <v>160</v>
      </c>
    </row>
    <row r="9870" spans="1:25" x14ac:dyDescent="0.45">
      <c r="A9870" t="s">
        <v>335</v>
      </c>
      <c r="B9870" t="s">
        <v>763</v>
      </c>
      <c r="C9870">
        <v>55243</v>
      </c>
      <c r="D9870" t="s">
        <v>781</v>
      </c>
      <c r="E9870" t="s">
        <v>776</v>
      </c>
      <c r="F9870">
        <v>2018</v>
      </c>
      <c r="G9870">
        <v>85</v>
      </c>
      <c r="H9870">
        <v>51.11</v>
      </c>
      <c r="I9870">
        <v>1008.44</v>
      </c>
      <c r="K9870">
        <v>0.188</v>
      </c>
      <c r="L9870">
        <v>1.8100000000000002E-2</v>
      </c>
      <c r="M9870">
        <v>752.2</v>
      </c>
      <c r="N9870">
        <v>6.0299999999999999E-2</v>
      </c>
      <c r="O9870">
        <v>3.23</v>
      </c>
      <c r="P9870">
        <v>0.50580000000000003</v>
      </c>
      <c r="Q9870">
        <v>12485.7</v>
      </c>
      <c r="R9870" t="s">
        <v>333</v>
      </c>
      <c r="S9870" t="s">
        <v>38</v>
      </c>
      <c r="T9870" t="s">
        <v>28</v>
      </c>
      <c r="Y9870" t="s">
        <v>160</v>
      </c>
    </row>
    <row r="9871" spans="1:25" x14ac:dyDescent="0.45">
      <c r="A9871" t="s">
        <v>335</v>
      </c>
      <c r="B9871" t="s">
        <v>763</v>
      </c>
      <c r="C9871">
        <v>55243</v>
      </c>
      <c r="D9871" t="s">
        <v>781</v>
      </c>
      <c r="E9871" t="s">
        <v>776</v>
      </c>
      <c r="F9871">
        <v>2019</v>
      </c>
      <c r="G9871">
        <v>39</v>
      </c>
      <c r="H9871">
        <v>18.309999999999999</v>
      </c>
      <c r="I9871">
        <v>345.88</v>
      </c>
      <c r="K9871">
        <v>1.7000000000000001E-2</v>
      </c>
      <c r="L9871">
        <v>3.9E-2</v>
      </c>
      <c r="M9871">
        <v>273.3</v>
      </c>
      <c r="N9871">
        <v>6.13E-2</v>
      </c>
      <c r="O9871">
        <v>1.1419999999999999</v>
      </c>
      <c r="P9871">
        <v>0.5262</v>
      </c>
      <c r="Q9871">
        <v>4607.6000000000004</v>
      </c>
      <c r="R9871" t="s">
        <v>333</v>
      </c>
      <c r="S9871" t="s">
        <v>38</v>
      </c>
      <c r="T9871" t="s">
        <v>28</v>
      </c>
      <c r="Y9871" t="s">
        <v>160</v>
      </c>
    </row>
    <row r="9872" spans="1:25" x14ac:dyDescent="0.45">
      <c r="A9872" t="s">
        <v>335</v>
      </c>
      <c r="B9872" t="s">
        <v>763</v>
      </c>
      <c r="C9872">
        <v>55243</v>
      </c>
      <c r="D9872" t="s">
        <v>781</v>
      </c>
      <c r="E9872" t="s">
        <v>776</v>
      </c>
      <c r="F9872">
        <v>2020</v>
      </c>
      <c r="G9872">
        <v>115</v>
      </c>
      <c r="H9872">
        <v>60.86</v>
      </c>
      <c r="I9872">
        <v>1087.25</v>
      </c>
      <c r="K9872">
        <v>0.108</v>
      </c>
      <c r="L9872">
        <v>2.2499999999999999E-2</v>
      </c>
      <c r="M9872">
        <v>905</v>
      </c>
      <c r="N9872">
        <v>5.9900000000000002E-2</v>
      </c>
      <c r="O9872">
        <v>3.8140000000000001</v>
      </c>
      <c r="P9872">
        <v>0.50900000000000001</v>
      </c>
      <c r="Q9872">
        <v>15190.3</v>
      </c>
      <c r="R9872" t="s">
        <v>333</v>
      </c>
      <c r="S9872" t="s">
        <v>38</v>
      </c>
      <c r="T9872" t="s">
        <v>28</v>
      </c>
      <c r="Y9872" t="s">
        <v>160</v>
      </c>
    </row>
    <row r="9873" spans="1:25" x14ac:dyDescent="0.45">
      <c r="A9873" t="s">
        <v>335</v>
      </c>
      <c r="B9873" t="s">
        <v>763</v>
      </c>
      <c r="C9873">
        <v>55243</v>
      </c>
      <c r="D9873" t="s">
        <v>781</v>
      </c>
      <c r="E9873" t="s">
        <v>776</v>
      </c>
      <c r="F9873">
        <v>2021</v>
      </c>
      <c r="G9873">
        <v>179</v>
      </c>
      <c r="H9873">
        <v>114.15</v>
      </c>
      <c r="I9873">
        <v>1976.7</v>
      </c>
      <c r="K9873">
        <v>0.66800000000000004</v>
      </c>
      <c r="L9873">
        <v>3.95E-2</v>
      </c>
      <c r="M9873">
        <v>1759.6</v>
      </c>
      <c r="N9873">
        <v>6.0499999999999998E-2</v>
      </c>
      <c r="O9873">
        <v>6.6820000000000004</v>
      </c>
      <c r="P9873">
        <v>0.45610000000000001</v>
      </c>
      <c r="Q9873">
        <v>28831.4</v>
      </c>
      <c r="R9873" t="s">
        <v>333</v>
      </c>
      <c r="S9873" t="s">
        <v>38</v>
      </c>
      <c r="T9873" t="s">
        <v>28</v>
      </c>
      <c r="Y9873" t="s">
        <v>161</v>
      </c>
    </row>
    <row r="9874" spans="1:25" x14ac:dyDescent="0.45">
      <c r="A9874" t="s">
        <v>335</v>
      </c>
      <c r="B9874" t="s">
        <v>763</v>
      </c>
      <c r="C9874">
        <v>55243</v>
      </c>
      <c r="D9874" t="s">
        <v>781</v>
      </c>
      <c r="E9874" t="s">
        <v>776</v>
      </c>
      <c r="F9874">
        <v>2022</v>
      </c>
      <c r="G9874">
        <v>119</v>
      </c>
      <c r="H9874">
        <v>71.88</v>
      </c>
      <c r="I9874">
        <v>1446.07</v>
      </c>
      <c r="K9874">
        <v>0.96899999999999997</v>
      </c>
      <c r="L9874">
        <v>0.1023</v>
      </c>
      <c r="M9874">
        <v>1224</v>
      </c>
      <c r="N9874">
        <v>6.3799999999999996E-2</v>
      </c>
      <c r="O9874">
        <v>4.6210000000000004</v>
      </c>
      <c r="P9874">
        <v>0.4793</v>
      </c>
      <c r="Q9874">
        <v>19319.5</v>
      </c>
      <c r="R9874" t="s">
        <v>333</v>
      </c>
      <c r="S9874" t="s">
        <v>38</v>
      </c>
      <c r="T9874" t="s">
        <v>28</v>
      </c>
      <c r="Y9874" t="s">
        <v>161</v>
      </c>
    </row>
    <row r="9875" spans="1:25" x14ac:dyDescent="0.45">
      <c r="A9875" t="s">
        <v>335</v>
      </c>
      <c r="B9875" t="s">
        <v>763</v>
      </c>
      <c r="C9875">
        <v>55243</v>
      </c>
      <c r="D9875" t="s">
        <v>781</v>
      </c>
      <c r="E9875" t="s">
        <v>776</v>
      </c>
      <c r="F9875">
        <v>2023</v>
      </c>
      <c r="G9875">
        <v>28</v>
      </c>
      <c r="H9875">
        <v>14.57</v>
      </c>
      <c r="I9875">
        <v>291.05</v>
      </c>
      <c r="K9875">
        <v>1.7000000000000001E-2</v>
      </c>
      <c r="L9875">
        <v>3.6299999999999999E-2</v>
      </c>
      <c r="M9875">
        <v>261.2</v>
      </c>
      <c r="N9875">
        <v>6.0600000000000001E-2</v>
      </c>
      <c r="O9875">
        <v>0.81</v>
      </c>
      <c r="P9875">
        <v>0.40150000000000002</v>
      </c>
      <c r="Q9875">
        <v>4403.8999999999996</v>
      </c>
      <c r="R9875" t="s">
        <v>333</v>
      </c>
      <c r="S9875" t="s">
        <v>38</v>
      </c>
      <c r="T9875" t="s">
        <v>28</v>
      </c>
      <c r="Y9875" t="s">
        <v>499</v>
      </c>
    </row>
    <row r="9876" spans="1:25" x14ac:dyDescent="0.45">
      <c r="A9876" t="s">
        <v>335</v>
      </c>
      <c r="B9876" t="s">
        <v>763</v>
      </c>
      <c r="C9876">
        <v>55243</v>
      </c>
      <c r="D9876" t="s">
        <v>782</v>
      </c>
      <c r="F9876">
        <v>2009</v>
      </c>
      <c r="G9876">
        <v>198</v>
      </c>
      <c r="H9876">
        <v>196.5</v>
      </c>
      <c r="I9876">
        <v>3930</v>
      </c>
      <c r="K9876">
        <v>1.1339999999999999</v>
      </c>
      <c r="L9876">
        <v>4.8899999999999999E-2</v>
      </c>
      <c r="M9876">
        <v>3047.3</v>
      </c>
      <c r="N9876">
        <v>6.1100000000000002E-2</v>
      </c>
      <c r="O9876">
        <v>14.975</v>
      </c>
      <c r="P9876">
        <v>0.60240000000000005</v>
      </c>
      <c r="Q9876">
        <v>50107.6</v>
      </c>
      <c r="R9876" t="s">
        <v>333</v>
      </c>
      <c r="S9876" t="s">
        <v>38</v>
      </c>
      <c r="T9876" t="s">
        <v>28</v>
      </c>
      <c r="Y9876" t="s">
        <v>103</v>
      </c>
    </row>
    <row r="9877" spans="1:25" x14ac:dyDescent="0.45">
      <c r="A9877" t="s">
        <v>335</v>
      </c>
      <c r="B9877" t="s">
        <v>763</v>
      </c>
      <c r="C9877">
        <v>55243</v>
      </c>
      <c r="D9877" t="s">
        <v>782</v>
      </c>
      <c r="F9877">
        <v>2010</v>
      </c>
      <c r="G9877">
        <v>192</v>
      </c>
      <c r="H9877">
        <v>187.5</v>
      </c>
      <c r="I9877">
        <v>3750</v>
      </c>
      <c r="K9877">
        <v>1.228</v>
      </c>
      <c r="L9877">
        <v>5.04E-2</v>
      </c>
      <c r="M9877">
        <v>2920.9</v>
      </c>
      <c r="N9877">
        <v>6.1199999999999997E-2</v>
      </c>
      <c r="O9877">
        <v>14.483000000000001</v>
      </c>
      <c r="P9877">
        <v>0.60440000000000005</v>
      </c>
      <c r="Q9877">
        <v>47812.6</v>
      </c>
      <c r="R9877" t="s">
        <v>333</v>
      </c>
      <c r="S9877" t="s">
        <v>38</v>
      </c>
      <c r="T9877" t="s">
        <v>28</v>
      </c>
      <c r="Y9877" t="s">
        <v>103</v>
      </c>
    </row>
    <row r="9878" spans="1:25" x14ac:dyDescent="0.45">
      <c r="A9878" t="s">
        <v>335</v>
      </c>
      <c r="B9878" t="s">
        <v>763</v>
      </c>
      <c r="C9878">
        <v>55243</v>
      </c>
      <c r="D9878" t="s">
        <v>782</v>
      </c>
      <c r="F9878">
        <v>2011</v>
      </c>
      <c r="G9878">
        <v>245</v>
      </c>
      <c r="H9878">
        <v>245</v>
      </c>
      <c r="I9878">
        <v>4900</v>
      </c>
      <c r="K9878">
        <v>0.78800000000000003</v>
      </c>
      <c r="L9878">
        <v>2.5399999999999999E-2</v>
      </c>
      <c r="M9878">
        <v>3743.4</v>
      </c>
      <c r="N9878">
        <v>6.0100000000000001E-2</v>
      </c>
      <c r="O9878">
        <v>17.527000000000001</v>
      </c>
      <c r="P9878">
        <v>0.56120000000000003</v>
      </c>
      <c r="Q9878">
        <v>62475</v>
      </c>
      <c r="R9878" t="s">
        <v>333</v>
      </c>
      <c r="S9878" t="s">
        <v>38</v>
      </c>
      <c r="T9878" t="s">
        <v>28</v>
      </c>
      <c r="Y9878" t="s">
        <v>103</v>
      </c>
    </row>
    <row r="9879" spans="1:25" x14ac:dyDescent="0.45">
      <c r="A9879" t="s">
        <v>335</v>
      </c>
      <c r="B9879" t="s">
        <v>763</v>
      </c>
      <c r="C9879">
        <v>55243</v>
      </c>
      <c r="D9879" t="s">
        <v>782</v>
      </c>
      <c r="F9879">
        <v>2012</v>
      </c>
      <c r="G9879">
        <v>457</v>
      </c>
      <c r="H9879">
        <v>451.5</v>
      </c>
      <c r="I9879">
        <v>9030</v>
      </c>
      <c r="K9879">
        <v>7.6999999999999999E-2</v>
      </c>
      <c r="L9879">
        <v>3.2000000000000002E-3</v>
      </c>
      <c r="M9879">
        <v>6775.7</v>
      </c>
      <c r="N9879">
        <v>5.91E-2</v>
      </c>
      <c r="O9879">
        <v>26.847000000000001</v>
      </c>
      <c r="P9879">
        <v>0.46789999999999998</v>
      </c>
      <c r="Q9879">
        <v>115132.9</v>
      </c>
      <c r="R9879" t="s">
        <v>333</v>
      </c>
      <c r="S9879" t="s">
        <v>38</v>
      </c>
      <c r="T9879" t="s">
        <v>28</v>
      </c>
      <c r="Y9879" t="s">
        <v>103</v>
      </c>
    </row>
    <row r="9880" spans="1:25" x14ac:dyDescent="0.45">
      <c r="A9880" t="s">
        <v>335</v>
      </c>
      <c r="B9880" t="s">
        <v>763</v>
      </c>
      <c r="C9880">
        <v>55243</v>
      </c>
      <c r="D9880" t="s">
        <v>782</v>
      </c>
      <c r="F9880">
        <v>2013</v>
      </c>
      <c r="G9880">
        <v>214</v>
      </c>
      <c r="H9880">
        <v>181</v>
      </c>
      <c r="I9880">
        <v>3620</v>
      </c>
      <c r="K9880">
        <v>1.4650000000000001</v>
      </c>
      <c r="L9880">
        <v>5.45E-2</v>
      </c>
      <c r="M9880">
        <v>2847</v>
      </c>
      <c r="N9880">
        <v>6.1499999999999999E-2</v>
      </c>
      <c r="O9880">
        <v>12.031000000000001</v>
      </c>
      <c r="P9880">
        <v>0.51339999999999997</v>
      </c>
      <c r="Q9880">
        <v>46157.4</v>
      </c>
      <c r="R9880" t="s">
        <v>333</v>
      </c>
      <c r="S9880" t="s">
        <v>38</v>
      </c>
      <c r="T9880" t="s">
        <v>28</v>
      </c>
      <c r="Y9880" t="s">
        <v>103</v>
      </c>
    </row>
    <row r="9881" spans="1:25" x14ac:dyDescent="0.45">
      <c r="A9881" t="s">
        <v>335</v>
      </c>
      <c r="B9881" t="s">
        <v>763</v>
      </c>
      <c r="C9881">
        <v>55243</v>
      </c>
      <c r="D9881" t="s">
        <v>782</v>
      </c>
      <c r="E9881" t="s">
        <v>776</v>
      </c>
      <c r="F9881">
        <v>2014</v>
      </c>
      <c r="G9881">
        <v>109</v>
      </c>
      <c r="H9881">
        <v>68.180000000000007</v>
      </c>
      <c r="I9881">
        <v>1259.78</v>
      </c>
      <c r="K9881">
        <v>0.91200000000000003</v>
      </c>
      <c r="L9881">
        <v>8.3000000000000004E-2</v>
      </c>
      <c r="M9881">
        <v>1080.2</v>
      </c>
      <c r="N9881">
        <v>0.06</v>
      </c>
      <c r="O9881">
        <v>4.7510000000000003</v>
      </c>
      <c r="P9881">
        <v>0.53520000000000001</v>
      </c>
      <c r="Q9881">
        <v>16954.7</v>
      </c>
      <c r="R9881" t="s">
        <v>333</v>
      </c>
      <c r="S9881" t="s">
        <v>38</v>
      </c>
      <c r="T9881" t="s">
        <v>28</v>
      </c>
      <c r="Y9881" t="s">
        <v>103</v>
      </c>
    </row>
    <row r="9882" spans="1:25" x14ac:dyDescent="0.45">
      <c r="A9882" t="s">
        <v>335</v>
      </c>
      <c r="B9882" t="s">
        <v>763</v>
      </c>
      <c r="C9882">
        <v>55243</v>
      </c>
      <c r="D9882" t="s">
        <v>782</v>
      </c>
      <c r="E9882" t="s">
        <v>776</v>
      </c>
      <c r="F9882">
        <v>2015</v>
      </c>
      <c r="G9882">
        <v>157</v>
      </c>
      <c r="H9882">
        <v>93.2</v>
      </c>
      <c r="I9882">
        <v>1731.66</v>
      </c>
      <c r="K9882">
        <v>9.1999999999999998E-2</v>
      </c>
      <c r="L9882">
        <v>1.9900000000000001E-2</v>
      </c>
      <c r="M9882">
        <v>1466.6</v>
      </c>
      <c r="N9882">
        <v>5.7700000000000001E-2</v>
      </c>
      <c r="O9882">
        <v>5.8330000000000002</v>
      </c>
      <c r="P9882">
        <v>0.48220000000000002</v>
      </c>
      <c r="Q9882">
        <v>24717.200000000001</v>
      </c>
      <c r="R9882" t="s">
        <v>333</v>
      </c>
      <c r="S9882" t="s">
        <v>38</v>
      </c>
      <c r="T9882" t="s">
        <v>28</v>
      </c>
      <c r="Y9882" t="s">
        <v>159</v>
      </c>
    </row>
    <row r="9883" spans="1:25" x14ac:dyDescent="0.45">
      <c r="A9883" t="s">
        <v>335</v>
      </c>
      <c r="B9883" t="s">
        <v>763</v>
      </c>
      <c r="C9883">
        <v>55243</v>
      </c>
      <c r="D9883" t="s">
        <v>782</v>
      </c>
      <c r="E9883" t="s">
        <v>776</v>
      </c>
      <c r="F9883">
        <v>2016</v>
      </c>
      <c r="G9883">
        <v>114</v>
      </c>
      <c r="H9883">
        <v>76.75</v>
      </c>
      <c r="I9883">
        <v>1535</v>
      </c>
      <c r="K9883">
        <v>0.57399999999999995</v>
      </c>
      <c r="L9883">
        <v>7.0400000000000004E-2</v>
      </c>
      <c r="M9883">
        <v>1110.5</v>
      </c>
      <c r="N9883">
        <v>6.2E-2</v>
      </c>
      <c r="O9883">
        <v>4.8659999999999997</v>
      </c>
      <c r="P9883">
        <v>0.54630000000000001</v>
      </c>
      <c r="Q9883">
        <v>17975.8</v>
      </c>
      <c r="R9883" t="s">
        <v>333</v>
      </c>
      <c r="S9883" t="s">
        <v>38</v>
      </c>
      <c r="T9883" t="s">
        <v>28</v>
      </c>
      <c r="Y9883" t="s">
        <v>159</v>
      </c>
    </row>
    <row r="9884" spans="1:25" x14ac:dyDescent="0.45">
      <c r="A9884" t="s">
        <v>335</v>
      </c>
      <c r="B9884" t="s">
        <v>763</v>
      </c>
      <c r="C9884">
        <v>55243</v>
      </c>
      <c r="D9884" t="s">
        <v>782</v>
      </c>
      <c r="E9884" t="s">
        <v>776</v>
      </c>
      <c r="F9884">
        <v>2017</v>
      </c>
      <c r="G9884">
        <v>151</v>
      </c>
      <c r="H9884">
        <v>97.75</v>
      </c>
      <c r="I9884">
        <v>1955</v>
      </c>
      <c r="K9884">
        <v>0.151</v>
      </c>
      <c r="L9884">
        <v>2.01E-2</v>
      </c>
      <c r="M9884">
        <v>1369.2</v>
      </c>
      <c r="N9884">
        <v>5.9900000000000002E-2</v>
      </c>
      <c r="O9884">
        <v>5.766</v>
      </c>
      <c r="P9884">
        <v>0.50749999999999995</v>
      </c>
      <c r="Q9884">
        <v>22978.2</v>
      </c>
      <c r="R9884" t="s">
        <v>333</v>
      </c>
      <c r="S9884" t="s">
        <v>38</v>
      </c>
      <c r="T9884" t="s">
        <v>28</v>
      </c>
      <c r="Y9884" t="s">
        <v>160</v>
      </c>
    </row>
    <row r="9885" spans="1:25" x14ac:dyDescent="0.45">
      <c r="A9885" t="s">
        <v>335</v>
      </c>
      <c r="B9885" t="s">
        <v>763</v>
      </c>
      <c r="C9885">
        <v>55243</v>
      </c>
      <c r="D9885" t="s">
        <v>782</v>
      </c>
      <c r="E9885" t="s">
        <v>776</v>
      </c>
      <c r="F9885">
        <v>2018</v>
      </c>
      <c r="G9885">
        <v>103</v>
      </c>
      <c r="H9885">
        <v>68.87</v>
      </c>
      <c r="I9885">
        <v>1350.09</v>
      </c>
      <c r="K9885">
        <v>0.59699999999999998</v>
      </c>
      <c r="L9885">
        <v>5.3900000000000003E-2</v>
      </c>
      <c r="M9885">
        <v>1095</v>
      </c>
      <c r="N9885">
        <v>6.1800000000000001E-2</v>
      </c>
      <c r="O9885">
        <v>4.8120000000000003</v>
      </c>
      <c r="P9885">
        <v>0.53369999999999995</v>
      </c>
      <c r="Q9885">
        <v>17693.599999999999</v>
      </c>
      <c r="R9885" t="s">
        <v>333</v>
      </c>
      <c r="S9885" t="s">
        <v>38</v>
      </c>
      <c r="T9885" t="s">
        <v>28</v>
      </c>
      <c r="Y9885" t="s">
        <v>160</v>
      </c>
    </row>
    <row r="9886" spans="1:25" x14ac:dyDescent="0.45">
      <c r="A9886" t="s">
        <v>335</v>
      </c>
      <c r="B9886" t="s">
        <v>763</v>
      </c>
      <c r="C9886">
        <v>55243</v>
      </c>
      <c r="D9886" t="s">
        <v>782</v>
      </c>
      <c r="E9886" t="s">
        <v>776</v>
      </c>
      <c r="F9886">
        <v>2019</v>
      </c>
      <c r="G9886">
        <v>132</v>
      </c>
      <c r="H9886">
        <v>67.61</v>
      </c>
      <c r="I9886">
        <v>1294.28</v>
      </c>
      <c r="K9886">
        <v>2.1999999999999999E-2</v>
      </c>
      <c r="L9886">
        <v>2.46E-2</v>
      </c>
      <c r="M9886">
        <v>1025.3</v>
      </c>
      <c r="N9886">
        <v>5.8999999999999997E-2</v>
      </c>
      <c r="O9886">
        <v>4.2859999999999996</v>
      </c>
      <c r="P9886">
        <v>0.5101</v>
      </c>
      <c r="Q9886">
        <v>17371.8</v>
      </c>
      <c r="R9886" t="s">
        <v>333</v>
      </c>
      <c r="S9886" t="s">
        <v>38</v>
      </c>
      <c r="T9886" t="s">
        <v>28</v>
      </c>
      <c r="Y9886" t="s">
        <v>160</v>
      </c>
    </row>
    <row r="9887" spans="1:25" x14ac:dyDescent="0.45">
      <c r="A9887" t="s">
        <v>335</v>
      </c>
      <c r="B9887" t="s">
        <v>763</v>
      </c>
      <c r="C9887">
        <v>55243</v>
      </c>
      <c r="D9887" t="s">
        <v>782</v>
      </c>
      <c r="E9887" t="s">
        <v>776</v>
      </c>
      <c r="F9887">
        <v>2020</v>
      </c>
      <c r="G9887">
        <v>75</v>
      </c>
      <c r="H9887">
        <v>34.03</v>
      </c>
      <c r="I9887">
        <v>596.88</v>
      </c>
      <c r="K9887">
        <v>1.4E-2</v>
      </c>
      <c r="L9887">
        <v>4.0899999999999999E-2</v>
      </c>
      <c r="M9887">
        <v>496.8</v>
      </c>
      <c r="N9887">
        <v>6.0400000000000002E-2</v>
      </c>
      <c r="O9887">
        <v>2.077</v>
      </c>
      <c r="P9887">
        <v>0.52290000000000003</v>
      </c>
      <c r="Q9887">
        <v>8403.1</v>
      </c>
      <c r="R9887" t="s">
        <v>333</v>
      </c>
      <c r="S9887" t="s">
        <v>38</v>
      </c>
      <c r="T9887" t="s">
        <v>28</v>
      </c>
      <c r="Y9887" t="s">
        <v>160</v>
      </c>
    </row>
    <row r="9888" spans="1:25" x14ac:dyDescent="0.45">
      <c r="A9888" t="s">
        <v>335</v>
      </c>
      <c r="B9888" t="s">
        <v>763</v>
      </c>
      <c r="C9888">
        <v>55243</v>
      </c>
      <c r="D9888" t="s">
        <v>782</v>
      </c>
      <c r="E9888" t="s">
        <v>776</v>
      </c>
      <c r="F9888">
        <v>2021</v>
      </c>
      <c r="G9888">
        <v>276</v>
      </c>
      <c r="H9888">
        <v>166.87</v>
      </c>
      <c r="I9888">
        <v>3001.38</v>
      </c>
      <c r="K9888">
        <v>0.33100000000000002</v>
      </c>
      <c r="L9888">
        <v>1.6799999999999999E-2</v>
      </c>
      <c r="M9888">
        <v>2586</v>
      </c>
      <c r="N9888">
        <v>5.8799999999999998E-2</v>
      </c>
      <c r="O9888">
        <v>9.5489999999999995</v>
      </c>
      <c r="P9888">
        <v>0.44030000000000002</v>
      </c>
      <c r="Q9888">
        <v>43366.3</v>
      </c>
      <c r="R9888" t="s">
        <v>333</v>
      </c>
      <c r="S9888" t="s">
        <v>38</v>
      </c>
      <c r="T9888" t="s">
        <v>28</v>
      </c>
      <c r="Y9888" t="s">
        <v>161</v>
      </c>
    </row>
    <row r="9889" spans="1:25" x14ac:dyDescent="0.45">
      <c r="A9889" t="s">
        <v>335</v>
      </c>
      <c r="B9889" t="s">
        <v>763</v>
      </c>
      <c r="C9889">
        <v>55243</v>
      </c>
      <c r="D9889" t="s">
        <v>782</v>
      </c>
      <c r="E9889" t="s">
        <v>776</v>
      </c>
      <c r="F9889">
        <v>2022</v>
      </c>
      <c r="G9889">
        <v>200</v>
      </c>
      <c r="H9889">
        <v>118.36</v>
      </c>
      <c r="I9889">
        <v>2355.81</v>
      </c>
      <c r="K9889">
        <v>0.75700000000000001</v>
      </c>
      <c r="L9889">
        <v>8.5999999999999993E-2</v>
      </c>
      <c r="M9889">
        <v>1920.4</v>
      </c>
      <c r="N9889">
        <v>6.3799999999999996E-2</v>
      </c>
      <c r="O9889">
        <v>7.0350000000000001</v>
      </c>
      <c r="P9889">
        <v>0.48459999999999998</v>
      </c>
      <c r="Q9889">
        <v>31442.5</v>
      </c>
      <c r="R9889" t="s">
        <v>333</v>
      </c>
      <c r="S9889" t="s">
        <v>38</v>
      </c>
      <c r="T9889" t="s">
        <v>28</v>
      </c>
      <c r="Y9889" t="s">
        <v>161</v>
      </c>
    </row>
    <row r="9890" spans="1:25" x14ac:dyDescent="0.45">
      <c r="A9890" t="s">
        <v>335</v>
      </c>
      <c r="B9890" t="s">
        <v>763</v>
      </c>
      <c r="C9890">
        <v>55243</v>
      </c>
      <c r="D9890" t="s">
        <v>782</v>
      </c>
      <c r="E9890" t="s">
        <v>776</v>
      </c>
      <c r="F9890">
        <v>2023</v>
      </c>
      <c r="G9890">
        <v>18</v>
      </c>
      <c r="H9890">
        <v>9.65</v>
      </c>
      <c r="I9890">
        <v>192.5</v>
      </c>
      <c r="K9890">
        <v>1.6E-2</v>
      </c>
      <c r="L9890">
        <v>2.8199999999999999E-2</v>
      </c>
      <c r="M9890">
        <v>175</v>
      </c>
      <c r="N9890">
        <v>6.0400000000000002E-2</v>
      </c>
      <c r="O9890">
        <v>0.60299999999999998</v>
      </c>
      <c r="P9890">
        <v>0.42749999999999999</v>
      </c>
      <c r="Q9890">
        <v>2943.3</v>
      </c>
      <c r="R9890" t="s">
        <v>333</v>
      </c>
      <c r="S9890" t="s">
        <v>38</v>
      </c>
      <c r="T9890" t="s">
        <v>28</v>
      </c>
      <c r="Y9890" t="s">
        <v>499</v>
      </c>
    </row>
    <row r="9891" spans="1:25" x14ac:dyDescent="0.45">
      <c r="A9891" t="s">
        <v>335</v>
      </c>
      <c r="B9891" t="s">
        <v>763</v>
      </c>
      <c r="C9891">
        <v>55243</v>
      </c>
      <c r="D9891" t="s">
        <v>783</v>
      </c>
      <c r="F9891">
        <v>2009</v>
      </c>
      <c r="G9891">
        <v>198</v>
      </c>
      <c r="H9891">
        <v>196.5</v>
      </c>
      <c r="I9891">
        <v>3930</v>
      </c>
      <c r="K9891">
        <v>1.1339999999999999</v>
      </c>
      <c r="L9891">
        <v>4.8899999999999999E-2</v>
      </c>
      <c r="M9891">
        <v>3047.3</v>
      </c>
      <c r="N9891">
        <v>6.1100000000000002E-2</v>
      </c>
      <c r="O9891">
        <v>13.955</v>
      </c>
      <c r="P9891">
        <v>0.56179999999999997</v>
      </c>
      <c r="Q9891">
        <v>50107.6</v>
      </c>
      <c r="R9891" t="s">
        <v>333</v>
      </c>
      <c r="S9891" t="s">
        <v>38</v>
      </c>
      <c r="T9891" t="s">
        <v>28</v>
      </c>
      <c r="Y9891" t="s">
        <v>103</v>
      </c>
    </row>
    <row r="9892" spans="1:25" x14ac:dyDescent="0.45">
      <c r="A9892" t="s">
        <v>335</v>
      </c>
      <c r="B9892" t="s">
        <v>763</v>
      </c>
      <c r="C9892">
        <v>55243</v>
      </c>
      <c r="D9892" t="s">
        <v>783</v>
      </c>
      <c r="F9892">
        <v>2010</v>
      </c>
      <c r="G9892">
        <v>192</v>
      </c>
      <c r="H9892">
        <v>187.5</v>
      </c>
      <c r="I9892">
        <v>3750</v>
      </c>
      <c r="K9892">
        <v>1.228</v>
      </c>
      <c r="L9892">
        <v>5.04E-2</v>
      </c>
      <c r="M9892">
        <v>2920.9</v>
      </c>
      <c r="N9892">
        <v>6.1199999999999997E-2</v>
      </c>
      <c r="O9892">
        <v>13.523</v>
      </c>
      <c r="P9892">
        <v>0.56389999999999996</v>
      </c>
      <c r="Q9892">
        <v>47812.6</v>
      </c>
      <c r="R9892" t="s">
        <v>333</v>
      </c>
      <c r="S9892" t="s">
        <v>38</v>
      </c>
      <c r="T9892" t="s">
        <v>28</v>
      </c>
      <c r="Y9892" t="s">
        <v>103</v>
      </c>
    </row>
    <row r="9893" spans="1:25" x14ac:dyDescent="0.45">
      <c r="A9893" t="s">
        <v>335</v>
      </c>
      <c r="B9893" t="s">
        <v>763</v>
      </c>
      <c r="C9893">
        <v>55243</v>
      </c>
      <c r="D9893" t="s">
        <v>783</v>
      </c>
      <c r="F9893">
        <v>2011</v>
      </c>
      <c r="G9893">
        <v>245</v>
      </c>
      <c r="H9893">
        <v>245</v>
      </c>
      <c r="I9893">
        <v>4900</v>
      </c>
      <c r="K9893">
        <v>0.78800000000000003</v>
      </c>
      <c r="L9893">
        <v>2.5399999999999999E-2</v>
      </c>
      <c r="M9893">
        <v>3743.4</v>
      </c>
      <c r="N9893">
        <v>6.0100000000000001E-2</v>
      </c>
      <c r="O9893">
        <v>18.425000000000001</v>
      </c>
      <c r="P9893">
        <v>0.58979999999999999</v>
      </c>
      <c r="Q9893">
        <v>62475</v>
      </c>
      <c r="R9893" t="s">
        <v>333</v>
      </c>
      <c r="S9893" t="s">
        <v>38</v>
      </c>
      <c r="T9893" t="s">
        <v>28</v>
      </c>
      <c r="Y9893" t="s">
        <v>103</v>
      </c>
    </row>
    <row r="9894" spans="1:25" x14ac:dyDescent="0.45">
      <c r="A9894" t="s">
        <v>335</v>
      </c>
      <c r="B9894" t="s">
        <v>763</v>
      </c>
      <c r="C9894">
        <v>55243</v>
      </c>
      <c r="D9894" t="s">
        <v>783</v>
      </c>
      <c r="F9894">
        <v>2012</v>
      </c>
      <c r="G9894">
        <v>457</v>
      </c>
      <c r="H9894">
        <v>451.5</v>
      </c>
      <c r="I9894">
        <v>9030</v>
      </c>
      <c r="K9894">
        <v>7.6999999999999999E-2</v>
      </c>
      <c r="L9894">
        <v>3.2000000000000002E-3</v>
      </c>
      <c r="M9894">
        <v>6775.7</v>
      </c>
      <c r="N9894">
        <v>5.91E-2</v>
      </c>
      <c r="O9894">
        <v>29.224</v>
      </c>
      <c r="P9894">
        <v>0.50929999999999997</v>
      </c>
      <c r="Q9894">
        <v>115132.9</v>
      </c>
      <c r="R9894" t="s">
        <v>333</v>
      </c>
      <c r="S9894" t="s">
        <v>38</v>
      </c>
      <c r="T9894" t="s">
        <v>28</v>
      </c>
      <c r="Y9894" t="s">
        <v>103</v>
      </c>
    </row>
    <row r="9895" spans="1:25" x14ac:dyDescent="0.45">
      <c r="A9895" t="s">
        <v>335</v>
      </c>
      <c r="B9895" t="s">
        <v>763</v>
      </c>
      <c r="C9895">
        <v>55243</v>
      </c>
      <c r="D9895" t="s">
        <v>783</v>
      </c>
      <c r="F9895">
        <v>2013</v>
      </c>
      <c r="G9895">
        <v>214</v>
      </c>
      <c r="H9895">
        <v>181</v>
      </c>
      <c r="I9895">
        <v>3620</v>
      </c>
      <c r="K9895">
        <v>1.4650000000000001</v>
      </c>
      <c r="L9895">
        <v>5.45E-2</v>
      </c>
      <c r="M9895">
        <v>2847</v>
      </c>
      <c r="N9895">
        <v>6.1499999999999999E-2</v>
      </c>
      <c r="O9895">
        <v>13.263999999999999</v>
      </c>
      <c r="P9895">
        <v>0.56479999999999997</v>
      </c>
      <c r="Q9895">
        <v>46157.4</v>
      </c>
      <c r="R9895" t="s">
        <v>333</v>
      </c>
      <c r="S9895" t="s">
        <v>38</v>
      </c>
      <c r="T9895" t="s">
        <v>28</v>
      </c>
      <c r="Y9895" t="s">
        <v>103</v>
      </c>
    </row>
    <row r="9896" spans="1:25" x14ac:dyDescent="0.45">
      <c r="A9896" t="s">
        <v>335</v>
      </c>
      <c r="B9896" t="s">
        <v>763</v>
      </c>
      <c r="C9896">
        <v>55243</v>
      </c>
      <c r="D9896" t="s">
        <v>783</v>
      </c>
      <c r="E9896" t="s">
        <v>776</v>
      </c>
      <c r="F9896">
        <v>2014</v>
      </c>
      <c r="G9896">
        <v>109</v>
      </c>
      <c r="H9896">
        <v>67.98</v>
      </c>
      <c r="I9896">
        <v>1255.98</v>
      </c>
      <c r="K9896">
        <v>0.90500000000000003</v>
      </c>
      <c r="L9896">
        <v>8.3000000000000004E-2</v>
      </c>
      <c r="M9896">
        <v>1076.5</v>
      </c>
      <c r="N9896">
        <v>0.06</v>
      </c>
      <c r="O9896">
        <v>5.2569999999999997</v>
      </c>
      <c r="P9896">
        <v>0.60099999999999998</v>
      </c>
      <c r="Q9896">
        <v>16902.900000000001</v>
      </c>
      <c r="R9896" t="s">
        <v>333</v>
      </c>
      <c r="S9896" t="s">
        <v>38</v>
      </c>
      <c r="T9896" t="s">
        <v>28</v>
      </c>
      <c r="Y9896" t="s">
        <v>103</v>
      </c>
    </row>
    <row r="9897" spans="1:25" x14ac:dyDescent="0.45">
      <c r="A9897" t="s">
        <v>335</v>
      </c>
      <c r="B9897" t="s">
        <v>763</v>
      </c>
      <c r="C9897">
        <v>55243</v>
      </c>
      <c r="D9897" t="s">
        <v>783</v>
      </c>
      <c r="E9897" t="s">
        <v>776</v>
      </c>
      <c r="F9897">
        <v>2015</v>
      </c>
      <c r="G9897">
        <v>157</v>
      </c>
      <c r="H9897">
        <v>93.2</v>
      </c>
      <c r="I9897">
        <v>1731.66</v>
      </c>
      <c r="K9897">
        <v>9.1999999999999998E-2</v>
      </c>
      <c r="L9897">
        <v>1.9900000000000001E-2</v>
      </c>
      <c r="M9897">
        <v>1466.6</v>
      </c>
      <c r="N9897">
        <v>5.7700000000000001E-2</v>
      </c>
      <c r="O9897">
        <v>6.3559999999999999</v>
      </c>
      <c r="P9897">
        <v>0.53</v>
      </c>
      <c r="Q9897">
        <v>24717.200000000001</v>
      </c>
      <c r="R9897" t="s">
        <v>333</v>
      </c>
      <c r="S9897" t="s">
        <v>38</v>
      </c>
      <c r="T9897" t="s">
        <v>28</v>
      </c>
      <c r="Y9897" t="s">
        <v>159</v>
      </c>
    </row>
    <row r="9898" spans="1:25" x14ac:dyDescent="0.45">
      <c r="A9898" t="s">
        <v>335</v>
      </c>
      <c r="B9898" t="s">
        <v>763</v>
      </c>
      <c r="C9898">
        <v>55243</v>
      </c>
      <c r="D9898" t="s">
        <v>783</v>
      </c>
      <c r="E9898" t="s">
        <v>776</v>
      </c>
      <c r="F9898">
        <v>2016</v>
      </c>
      <c r="G9898">
        <v>114</v>
      </c>
      <c r="H9898">
        <v>76.75</v>
      </c>
      <c r="I9898">
        <v>1535</v>
      </c>
      <c r="K9898">
        <v>0.57399999999999995</v>
      </c>
      <c r="L9898">
        <v>7.0400000000000004E-2</v>
      </c>
      <c r="M9898">
        <v>1110.5</v>
      </c>
      <c r="N9898">
        <v>6.2E-2</v>
      </c>
      <c r="O9898">
        <v>5.0250000000000004</v>
      </c>
      <c r="P9898">
        <v>0.56659999999999999</v>
      </c>
      <c r="Q9898">
        <v>17975.8</v>
      </c>
      <c r="R9898" t="s">
        <v>333</v>
      </c>
      <c r="S9898" t="s">
        <v>38</v>
      </c>
      <c r="T9898" t="s">
        <v>28</v>
      </c>
      <c r="Y9898" t="s">
        <v>159</v>
      </c>
    </row>
    <row r="9899" spans="1:25" x14ac:dyDescent="0.45">
      <c r="A9899" t="s">
        <v>335</v>
      </c>
      <c r="B9899" t="s">
        <v>763</v>
      </c>
      <c r="C9899">
        <v>55243</v>
      </c>
      <c r="D9899" t="s">
        <v>783</v>
      </c>
      <c r="E9899" t="s">
        <v>776</v>
      </c>
      <c r="F9899">
        <v>2017</v>
      </c>
      <c r="G9899">
        <v>151</v>
      </c>
      <c r="H9899">
        <v>97.75</v>
      </c>
      <c r="I9899">
        <v>1955</v>
      </c>
      <c r="K9899">
        <v>0.151</v>
      </c>
      <c r="L9899">
        <v>2.01E-2</v>
      </c>
      <c r="M9899">
        <v>1369.2</v>
      </c>
      <c r="N9899">
        <v>5.9900000000000002E-2</v>
      </c>
      <c r="O9899">
        <v>5.7590000000000003</v>
      </c>
      <c r="P9899">
        <v>0.50829999999999997</v>
      </c>
      <c r="Q9899">
        <v>22978.2</v>
      </c>
      <c r="R9899" t="s">
        <v>333</v>
      </c>
      <c r="S9899" t="s">
        <v>38</v>
      </c>
      <c r="T9899" t="s">
        <v>28</v>
      </c>
      <c r="Y9899" t="s">
        <v>160</v>
      </c>
    </row>
    <row r="9900" spans="1:25" x14ac:dyDescent="0.45">
      <c r="A9900" t="s">
        <v>335</v>
      </c>
      <c r="B9900" t="s">
        <v>763</v>
      </c>
      <c r="C9900">
        <v>55243</v>
      </c>
      <c r="D9900" t="s">
        <v>783</v>
      </c>
      <c r="E9900" t="s">
        <v>776</v>
      </c>
      <c r="F9900">
        <v>2018</v>
      </c>
      <c r="G9900">
        <v>108</v>
      </c>
      <c r="H9900">
        <v>69.099999999999994</v>
      </c>
      <c r="I9900">
        <v>1350.24</v>
      </c>
      <c r="K9900">
        <v>0.59699999999999998</v>
      </c>
      <c r="L9900">
        <v>5.1400000000000001E-2</v>
      </c>
      <c r="M9900">
        <v>1095.0999999999999</v>
      </c>
      <c r="N9900">
        <v>5.9900000000000002E-2</v>
      </c>
      <c r="O9900">
        <v>4.8949999999999996</v>
      </c>
      <c r="P9900">
        <v>0.53380000000000005</v>
      </c>
      <c r="Q9900">
        <v>17695.8</v>
      </c>
      <c r="R9900" t="s">
        <v>333</v>
      </c>
      <c r="S9900" t="s">
        <v>38</v>
      </c>
      <c r="T9900" t="s">
        <v>28</v>
      </c>
      <c r="Y9900" t="s">
        <v>160</v>
      </c>
    </row>
    <row r="9901" spans="1:25" x14ac:dyDescent="0.45">
      <c r="A9901" t="s">
        <v>335</v>
      </c>
      <c r="B9901" t="s">
        <v>763</v>
      </c>
      <c r="C9901">
        <v>55243</v>
      </c>
      <c r="D9901" t="s">
        <v>783</v>
      </c>
      <c r="E9901" t="s">
        <v>776</v>
      </c>
      <c r="F9901">
        <v>2019</v>
      </c>
      <c r="G9901">
        <v>132</v>
      </c>
      <c r="H9901">
        <v>67.61</v>
      </c>
      <c r="I9901">
        <v>1294.28</v>
      </c>
      <c r="K9901">
        <v>2.1999999999999999E-2</v>
      </c>
      <c r="L9901">
        <v>2.46E-2</v>
      </c>
      <c r="M9901">
        <v>1025.3</v>
      </c>
      <c r="N9901">
        <v>5.8999999999999997E-2</v>
      </c>
      <c r="O9901">
        <v>4.2629999999999999</v>
      </c>
      <c r="P9901">
        <v>0.51080000000000003</v>
      </c>
      <c r="Q9901">
        <v>17371.8</v>
      </c>
      <c r="R9901" t="s">
        <v>333</v>
      </c>
      <c r="S9901" t="s">
        <v>38</v>
      </c>
      <c r="T9901" t="s">
        <v>28</v>
      </c>
      <c r="Y9901" t="s">
        <v>160</v>
      </c>
    </row>
    <row r="9902" spans="1:25" x14ac:dyDescent="0.45">
      <c r="A9902" t="s">
        <v>335</v>
      </c>
      <c r="B9902" t="s">
        <v>763</v>
      </c>
      <c r="C9902">
        <v>55243</v>
      </c>
      <c r="D9902" t="s">
        <v>783</v>
      </c>
      <c r="E9902" t="s">
        <v>776</v>
      </c>
      <c r="F9902">
        <v>2020</v>
      </c>
      <c r="G9902">
        <v>75</v>
      </c>
      <c r="H9902">
        <v>34.03</v>
      </c>
      <c r="I9902">
        <v>596.88</v>
      </c>
      <c r="K9902">
        <v>1.4E-2</v>
      </c>
      <c r="L9902">
        <v>4.0899999999999999E-2</v>
      </c>
      <c r="M9902">
        <v>496.8</v>
      </c>
      <c r="N9902">
        <v>6.0400000000000002E-2</v>
      </c>
      <c r="O9902">
        <v>2.0659999999999998</v>
      </c>
      <c r="P9902">
        <v>0.52869999999999995</v>
      </c>
      <c r="Q9902">
        <v>8403.1</v>
      </c>
      <c r="R9902" t="s">
        <v>333</v>
      </c>
      <c r="S9902" t="s">
        <v>38</v>
      </c>
      <c r="T9902" t="s">
        <v>28</v>
      </c>
      <c r="Y9902" t="s">
        <v>160</v>
      </c>
    </row>
    <row r="9903" spans="1:25" x14ac:dyDescent="0.45">
      <c r="A9903" t="s">
        <v>335</v>
      </c>
      <c r="B9903" t="s">
        <v>763</v>
      </c>
      <c r="C9903">
        <v>55243</v>
      </c>
      <c r="D9903" t="s">
        <v>783</v>
      </c>
      <c r="E9903" t="s">
        <v>776</v>
      </c>
      <c r="F9903">
        <v>2021</v>
      </c>
      <c r="G9903">
        <v>276</v>
      </c>
      <c r="H9903">
        <v>166.87</v>
      </c>
      <c r="I9903">
        <v>3001.38</v>
      </c>
      <c r="K9903">
        <v>0.33100000000000002</v>
      </c>
      <c r="L9903">
        <v>1.6799999999999999E-2</v>
      </c>
      <c r="M9903">
        <v>2586</v>
      </c>
      <c r="N9903">
        <v>5.8799999999999998E-2</v>
      </c>
      <c r="O9903">
        <v>9.4809999999999999</v>
      </c>
      <c r="P9903">
        <v>0.43740000000000001</v>
      </c>
      <c r="Q9903">
        <v>43366.3</v>
      </c>
      <c r="R9903" t="s">
        <v>333</v>
      </c>
      <c r="S9903" t="s">
        <v>38</v>
      </c>
      <c r="T9903" t="s">
        <v>28</v>
      </c>
      <c r="Y9903" t="s">
        <v>161</v>
      </c>
    </row>
    <row r="9904" spans="1:25" x14ac:dyDescent="0.45">
      <c r="A9904" t="s">
        <v>335</v>
      </c>
      <c r="B9904" t="s">
        <v>763</v>
      </c>
      <c r="C9904">
        <v>55243</v>
      </c>
      <c r="D9904" t="s">
        <v>783</v>
      </c>
      <c r="E9904" t="s">
        <v>776</v>
      </c>
      <c r="F9904">
        <v>2022</v>
      </c>
      <c r="G9904">
        <v>200</v>
      </c>
      <c r="H9904">
        <v>118.36</v>
      </c>
      <c r="I9904">
        <v>2355.81</v>
      </c>
      <c r="K9904">
        <v>0.75700000000000001</v>
      </c>
      <c r="L9904">
        <v>8.5999999999999993E-2</v>
      </c>
      <c r="M9904">
        <v>1920.4</v>
      </c>
      <c r="N9904">
        <v>6.3799999999999996E-2</v>
      </c>
      <c r="O9904">
        <v>7.0419999999999998</v>
      </c>
      <c r="P9904">
        <v>0.49180000000000001</v>
      </c>
      <c r="Q9904">
        <v>31442.5</v>
      </c>
      <c r="R9904" t="s">
        <v>333</v>
      </c>
      <c r="S9904" t="s">
        <v>38</v>
      </c>
      <c r="T9904" t="s">
        <v>28</v>
      </c>
      <c r="Y9904" t="s">
        <v>161</v>
      </c>
    </row>
    <row r="9905" spans="1:25" x14ac:dyDescent="0.45">
      <c r="A9905" t="s">
        <v>335</v>
      </c>
      <c r="B9905" t="s">
        <v>763</v>
      </c>
      <c r="C9905">
        <v>55243</v>
      </c>
      <c r="D9905" t="s">
        <v>783</v>
      </c>
      <c r="E9905" t="s">
        <v>776</v>
      </c>
      <c r="F9905">
        <v>2023</v>
      </c>
      <c r="G9905">
        <v>18</v>
      </c>
      <c r="H9905">
        <v>9.65</v>
      </c>
      <c r="I9905">
        <v>192.5</v>
      </c>
      <c r="K9905">
        <v>1.6E-2</v>
      </c>
      <c r="L9905">
        <v>2.8199999999999999E-2</v>
      </c>
      <c r="M9905">
        <v>175</v>
      </c>
      <c r="N9905">
        <v>6.0400000000000002E-2</v>
      </c>
      <c r="O9905">
        <v>0.59499999999999997</v>
      </c>
      <c r="P9905">
        <v>0.42520000000000002</v>
      </c>
      <c r="Q9905">
        <v>2943.3</v>
      </c>
      <c r="R9905" t="s">
        <v>333</v>
      </c>
      <c r="S9905" t="s">
        <v>38</v>
      </c>
      <c r="T9905" t="s">
        <v>28</v>
      </c>
      <c r="Y9905" t="s">
        <v>499</v>
      </c>
    </row>
    <row r="9906" spans="1:25" x14ac:dyDescent="0.45">
      <c r="A9906" t="s">
        <v>335</v>
      </c>
      <c r="B9906" t="s">
        <v>763</v>
      </c>
      <c r="C9906">
        <v>55243</v>
      </c>
      <c r="D9906" t="s">
        <v>784</v>
      </c>
      <c r="F9906">
        <v>2009</v>
      </c>
      <c r="G9906">
        <v>80</v>
      </c>
      <c r="H9906">
        <v>80</v>
      </c>
      <c r="I9906">
        <v>1600</v>
      </c>
      <c r="K9906">
        <v>0.26300000000000001</v>
      </c>
      <c r="L9906">
        <v>2.5999999999999999E-2</v>
      </c>
      <c r="M9906">
        <v>1222.8</v>
      </c>
      <c r="N9906">
        <v>6.0100000000000001E-2</v>
      </c>
      <c r="O9906">
        <v>5.4</v>
      </c>
      <c r="P9906">
        <v>0.52929999999999999</v>
      </c>
      <c r="Q9906">
        <v>20400</v>
      </c>
      <c r="R9906" t="s">
        <v>333</v>
      </c>
      <c r="S9906" t="s">
        <v>38</v>
      </c>
      <c r="T9906" t="s">
        <v>28</v>
      </c>
      <c r="Y9906" t="s">
        <v>103</v>
      </c>
    </row>
    <row r="9907" spans="1:25" x14ac:dyDescent="0.45">
      <c r="A9907" t="s">
        <v>335</v>
      </c>
      <c r="B9907" t="s">
        <v>763</v>
      </c>
      <c r="C9907">
        <v>55243</v>
      </c>
      <c r="D9907" t="s">
        <v>784</v>
      </c>
      <c r="F9907">
        <v>2010</v>
      </c>
      <c r="G9907">
        <v>82</v>
      </c>
      <c r="H9907">
        <v>77.5</v>
      </c>
      <c r="I9907">
        <v>1550</v>
      </c>
      <c r="K9907">
        <v>1.026</v>
      </c>
      <c r="L9907">
        <v>9.8299999999999998E-2</v>
      </c>
      <c r="M9907">
        <v>1253.9000000000001</v>
      </c>
      <c r="N9907">
        <v>6.3299999999999995E-2</v>
      </c>
      <c r="O9907">
        <v>6.3230000000000004</v>
      </c>
      <c r="P9907">
        <v>0.63180000000000003</v>
      </c>
      <c r="Q9907">
        <v>19762.7</v>
      </c>
      <c r="R9907" t="s">
        <v>333</v>
      </c>
      <c r="S9907" t="s">
        <v>38</v>
      </c>
      <c r="T9907" t="s">
        <v>28</v>
      </c>
      <c r="Y9907" t="s">
        <v>103</v>
      </c>
    </row>
    <row r="9908" spans="1:25" x14ac:dyDescent="0.45">
      <c r="A9908" t="s">
        <v>335</v>
      </c>
      <c r="B9908" t="s">
        <v>763</v>
      </c>
      <c r="C9908">
        <v>55243</v>
      </c>
      <c r="D9908" t="s">
        <v>784</v>
      </c>
      <c r="F9908">
        <v>2011</v>
      </c>
      <c r="G9908">
        <v>107</v>
      </c>
      <c r="H9908">
        <v>107</v>
      </c>
      <c r="I9908">
        <v>2140</v>
      </c>
      <c r="K9908">
        <v>0.32900000000000001</v>
      </c>
      <c r="L9908">
        <v>2.4299999999999999E-2</v>
      </c>
      <c r="M9908">
        <v>1633.5</v>
      </c>
      <c r="N9908">
        <v>0.06</v>
      </c>
      <c r="O9908">
        <v>7.7789999999999999</v>
      </c>
      <c r="P9908">
        <v>0.57030000000000003</v>
      </c>
      <c r="Q9908">
        <v>27285</v>
      </c>
      <c r="R9908" t="s">
        <v>333</v>
      </c>
      <c r="S9908" t="s">
        <v>38</v>
      </c>
      <c r="T9908" t="s">
        <v>28</v>
      </c>
      <c r="Y9908" t="s">
        <v>103</v>
      </c>
    </row>
    <row r="9909" spans="1:25" x14ac:dyDescent="0.45">
      <c r="A9909" t="s">
        <v>335</v>
      </c>
      <c r="B9909" t="s">
        <v>763</v>
      </c>
      <c r="C9909">
        <v>55243</v>
      </c>
      <c r="D9909" t="s">
        <v>784</v>
      </c>
      <c r="F9909">
        <v>2012</v>
      </c>
      <c r="G9909">
        <v>130</v>
      </c>
      <c r="H9909">
        <v>129.25</v>
      </c>
      <c r="I9909">
        <v>2585</v>
      </c>
      <c r="K9909">
        <v>7.6999999999999999E-2</v>
      </c>
      <c r="L9909">
        <v>4.7999999999999996E-3</v>
      </c>
      <c r="M9909">
        <v>1944.5</v>
      </c>
      <c r="N9909">
        <v>5.9200000000000003E-2</v>
      </c>
      <c r="O9909">
        <v>7.7709999999999999</v>
      </c>
      <c r="P9909">
        <v>0.47160000000000002</v>
      </c>
      <c r="Q9909">
        <v>32958.800000000003</v>
      </c>
      <c r="R9909" t="s">
        <v>333</v>
      </c>
      <c r="S9909" t="s">
        <v>38</v>
      </c>
      <c r="T9909" t="s">
        <v>28</v>
      </c>
      <c r="Y9909" t="s">
        <v>103</v>
      </c>
    </row>
    <row r="9910" spans="1:25" x14ac:dyDescent="0.45">
      <c r="A9910" t="s">
        <v>335</v>
      </c>
      <c r="B9910" t="s">
        <v>763</v>
      </c>
      <c r="C9910">
        <v>55243</v>
      </c>
      <c r="D9910" t="s">
        <v>784</v>
      </c>
      <c r="F9910">
        <v>2013</v>
      </c>
      <c r="G9910">
        <v>189</v>
      </c>
      <c r="H9910">
        <v>155.75</v>
      </c>
      <c r="I9910">
        <v>3115</v>
      </c>
      <c r="K9910">
        <v>0.49199999999999999</v>
      </c>
      <c r="L9910">
        <v>2.1999999999999999E-2</v>
      </c>
      <c r="M9910">
        <v>2381.1</v>
      </c>
      <c r="N9910">
        <v>6.0100000000000001E-2</v>
      </c>
      <c r="O9910">
        <v>9.673</v>
      </c>
      <c r="P9910">
        <v>0.48470000000000002</v>
      </c>
      <c r="Q9910">
        <v>39718.400000000001</v>
      </c>
      <c r="R9910" t="s">
        <v>333</v>
      </c>
      <c r="S9910" t="s">
        <v>38</v>
      </c>
      <c r="T9910" t="s">
        <v>28</v>
      </c>
      <c r="Y9910" t="s">
        <v>103</v>
      </c>
    </row>
    <row r="9911" spans="1:25" x14ac:dyDescent="0.45">
      <c r="A9911" t="s">
        <v>335</v>
      </c>
      <c r="B9911" t="s">
        <v>763</v>
      </c>
      <c r="C9911">
        <v>55243</v>
      </c>
      <c r="D9911" t="s">
        <v>784</v>
      </c>
      <c r="E9911" t="s">
        <v>785</v>
      </c>
      <c r="F9911">
        <v>2014</v>
      </c>
      <c r="G9911">
        <v>299</v>
      </c>
      <c r="H9911">
        <v>192.56</v>
      </c>
      <c r="I9911">
        <v>3714.04</v>
      </c>
      <c r="K9911">
        <v>2.5710000000000002</v>
      </c>
      <c r="L9911">
        <v>9.1300000000000006E-2</v>
      </c>
      <c r="M9911">
        <v>3140.8</v>
      </c>
      <c r="N9911">
        <v>6.2700000000000006E-2</v>
      </c>
      <c r="O9911">
        <v>13.77</v>
      </c>
      <c r="P9911">
        <v>0.5454</v>
      </c>
      <c r="Q9911">
        <v>49420.5</v>
      </c>
      <c r="R9911" t="s">
        <v>333</v>
      </c>
      <c r="S9911" t="s">
        <v>38</v>
      </c>
      <c r="T9911" t="s">
        <v>28</v>
      </c>
      <c r="Y9911" t="s">
        <v>103</v>
      </c>
    </row>
    <row r="9912" spans="1:25" x14ac:dyDescent="0.45">
      <c r="A9912" t="s">
        <v>335</v>
      </c>
      <c r="B9912" t="s">
        <v>763</v>
      </c>
      <c r="C9912">
        <v>55243</v>
      </c>
      <c r="D9912" t="s">
        <v>784</v>
      </c>
      <c r="E9912" t="s">
        <v>785</v>
      </c>
      <c r="F9912">
        <v>2015</v>
      </c>
      <c r="G9912">
        <v>241</v>
      </c>
      <c r="H9912">
        <v>138.66999999999999</v>
      </c>
      <c r="I9912">
        <v>2466.75</v>
      </c>
      <c r="K9912">
        <v>0.66700000000000004</v>
      </c>
      <c r="L9912">
        <v>3.3799999999999997E-2</v>
      </c>
      <c r="M9912">
        <v>2867.3</v>
      </c>
      <c r="N9912">
        <v>5.9499999999999997E-2</v>
      </c>
      <c r="O9912">
        <v>11.673</v>
      </c>
      <c r="P9912">
        <v>0.49399999999999999</v>
      </c>
      <c r="Q9912">
        <v>47625.599999999999</v>
      </c>
      <c r="R9912" t="s">
        <v>333</v>
      </c>
      <c r="S9912" t="s">
        <v>38</v>
      </c>
      <c r="T9912" t="s">
        <v>28</v>
      </c>
      <c r="Y9912" t="s">
        <v>159</v>
      </c>
    </row>
    <row r="9913" spans="1:25" x14ac:dyDescent="0.45">
      <c r="A9913" t="s">
        <v>335</v>
      </c>
      <c r="B9913" t="s">
        <v>763</v>
      </c>
      <c r="C9913">
        <v>55243</v>
      </c>
      <c r="D9913" t="s">
        <v>784</v>
      </c>
      <c r="E9913" t="s">
        <v>785</v>
      </c>
      <c r="F9913">
        <v>2016</v>
      </c>
      <c r="G9913">
        <v>194</v>
      </c>
      <c r="H9913">
        <v>138.5</v>
      </c>
      <c r="I9913">
        <v>2770</v>
      </c>
      <c r="K9913">
        <v>0.254</v>
      </c>
      <c r="L9913">
        <v>1.5800000000000002E-2</v>
      </c>
      <c r="M9913">
        <v>1963.6</v>
      </c>
      <c r="N9913">
        <v>5.96E-2</v>
      </c>
      <c r="O9913">
        <v>7.9260000000000002</v>
      </c>
      <c r="P9913">
        <v>0.48180000000000001</v>
      </c>
      <c r="Q9913">
        <v>32935.599999999999</v>
      </c>
      <c r="R9913" t="s">
        <v>333</v>
      </c>
      <c r="S9913" t="s">
        <v>38</v>
      </c>
      <c r="T9913" t="s">
        <v>28</v>
      </c>
      <c r="Y9913" t="s">
        <v>159</v>
      </c>
    </row>
    <row r="9914" spans="1:25" x14ac:dyDescent="0.45">
      <c r="A9914" t="s">
        <v>335</v>
      </c>
      <c r="B9914" t="s">
        <v>763</v>
      </c>
      <c r="C9914">
        <v>55243</v>
      </c>
      <c r="D9914" t="s">
        <v>784</v>
      </c>
      <c r="E9914" t="s">
        <v>785</v>
      </c>
      <c r="F9914">
        <v>2017</v>
      </c>
      <c r="G9914">
        <v>101</v>
      </c>
      <c r="H9914">
        <v>55</v>
      </c>
      <c r="I9914">
        <v>1100</v>
      </c>
      <c r="K9914">
        <v>0.16</v>
      </c>
      <c r="L9914">
        <v>3.0099999999999998E-2</v>
      </c>
      <c r="M9914">
        <v>785.8</v>
      </c>
      <c r="N9914">
        <v>6.0100000000000001E-2</v>
      </c>
      <c r="O9914">
        <v>3.2010000000000001</v>
      </c>
      <c r="P9914">
        <v>0.49359999999999998</v>
      </c>
      <c r="Q9914">
        <v>13099.2</v>
      </c>
      <c r="R9914" t="s">
        <v>333</v>
      </c>
      <c r="S9914" t="s">
        <v>38</v>
      </c>
      <c r="T9914" t="s">
        <v>28</v>
      </c>
      <c r="Y9914" t="s">
        <v>160</v>
      </c>
    </row>
    <row r="9915" spans="1:25" x14ac:dyDescent="0.45">
      <c r="A9915" t="s">
        <v>335</v>
      </c>
      <c r="B9915" t="s">
        <v>763</v>
      </c>
      <c r="C9915">
        <v>55243</v>
      </c>
      <c r="D9915" t="s">
        <v>784</v>
      </c>
      <c r="E9915" t="s">
        <v>785</v>
      </c>
      <c r="F9915">
        <v>2018</v>
      </c>
      <c r="G9915">
        <v>128</v>
      </c>
      <c r="H9915">
        <v>76.69</v>
      </c>
      <c r="I9915">
        <v>1409.73</v>
      </c>
      <c r="K9915">
        <v>0.112</v>
      </c>
      <c r="L9915">
        <v>1.21E-2</v>
      </c>
      <c r="M9915">
        <v>1122.3</v>
      </c>
      <c r="N9915">
        <v>5.7299999999999997E-2</v>
      </c>
      <c r="O9915">
        <v>4.5060000000000002</v>
      </c>
      <c r="P9915">
        <v>0.47789999999999999</v>
      </c>
      <c r="Q9915">
        <v>18840.599999999999</v>
      </c>
      <c r="R9915" t="s">
        <v>333</v>
      </c>
      <c r="S9915" t="s">
        <v>38</v>
      </c>
      <c r="T9915" t="s">
        <v>28</v>
      </c>
      <c r="Y9915" t="s">
        <v>160</v>
      </c>
    </row>
    <row r="9916" spans="1:25" x14ac:dyDescent="0.45">
      <c r="A9916" t="s">
        <v>335</v>
      </c>
      <c r="B9916" t="s">
        <v>763</v>
      </c>
      <c r="C9916">
        <v>55243</v>
      </c>
      <c r="D9916" t="s">
        <v>784</v>
      </c>
      <c r="E9916" t="s">
        <v>785</v>
      </c>
      <c r="F9916">
        <v>2019</v>
      </c>
      <c r="G9916">
        <v>116</v>
      </c>
      <c r="H9916">
        <v>57.46</v>
      </c>
      <c r="I9916">
        <v>972.95</v>
      </c>
      <c r="K9916">
        <v>5.2999999999999999E-2</v>
      </c>
      <c r="L9916">
        <v>2.1999999999999999E-2</v>
      </c>
      <c r="M9916">
        <v>816.1</v>
      </c>
      <c r="N9916">
        <v>5.7700000000000001E-2</v>
      </c>
      <c r="O9916">
        <v>3.2709999999999999</v>
      </c>
      <c r="P9916">
        <v>0.48420000000000002</v>
      </c>
      <c r="Q9916">
        <v>13776</v>
      </c>
      <c r="R9916" t="s">
        <v>333</v>
      </c>
      <c r="S9916" t="s">
        <v>38</v>
      </c>
      <c r="T9916" t="s">
        <v>28</v>
      </c>
      <c r="Y9916" t="s">
        <v>160</v>
      </c>
    </row>
    <row r="9917" spans="1:25" x14ac:dyDescent="0.45">
      <c r="A9917" t="s">
        <v>335</v>
      </c>
      <c r="B9917" t="s">
        <v>763</v>
      </c>
      <c r="C9917">
        <v>55243</v>
      </c>
      <c r="D9917" t="s">
        <v>784</v>
      </c>
      <c r="E9917" t="s">
        <v>785</v>
      </c>
      <c r="F9917">
        <v>2020</v>
      </c>
      <c r="G9917">
        <v>143</v>
      </c>
      <c r="H9917">
        <v>76.27</v>
      </c>
      <c r="I9917">
        <v>1286.27</v>
      </c>
      <c r="K9917">
        <v>0.12</v>
      </c>
      <c r="L9917">
        <v>1.44E-2</v>
      </c>
      <c r="M9917">
        <v>1189.5</v>
      </c>
      <c r="N9917">
        <v>6.0199999999999997E-2</v>
      </c>
      <c r="O9917">
        <v>4.7770000000000001</v>
      </c>
      <c r="P9917">
        <v>0.47899999999999998</v>
      </c>
      <c r="Q9917">
        <v>19968.900000000001</v>
      </c>
      <c r="R9917" t="s">
        <v>333</v>
      </c>
      <c r="S9917" t="s">
        <v>38</v>
      </c>
      <c r="T9917" t="s">
        <v>28</v>
      </c>
      <c r="Y9917" t="s">
        <v>160</v>
      </c>
    </row>
    <row r="9918" spans="1:25" x14ac:dyDescent="0.45">
      <c r="A9918" t="s">
        <v>335</v>
      </c>
      <c r="B9918" t="s">
        <v>763</v>
      </c>
      <c r="C9918">
        <v>55243</v>
      </c>
      <c r="D9918" t="s">
        <v>784</v>
      </c>
      <c r="E9918" t="s">
        <v>785</v>
      </c>
      <c r="F9918">
        <v>2021</v>
      </c>
      <c r="G9918">
        <v>141</v>
      </c>
      <c r="H9918">
        <v>82.32</v>
      </c>
      <c r="I9918">
        <v>1390.25</v>
      </c>
      <c r="K9918">
        <v>0.65</v>
      </c>
      <c r="L9918">
        <v>5.4100000000000002E-2</v>
      </c>
      <c r="M9918">
        <v>1287.3</v>
      </c>
      <c r="N9918">
        <v>6.0699999999999997E-2</v>
      </c>
      <c r="O9918">
        <v>5.0090000000000003</v>
      </c>
      <c r="P9918">
        <v>0.46829999999999999</v>
      </c>
      <c r="Q9918">
        <v>20859.5</v>
      </c>
      <c r="R9918" t="s">
        <v>333</v>
      </c>
      <c r="S9918" t="s">
        <v>38</v>
      </c>
      <c r="T9918" t="s">
        <v>28</v>
      </c>
      <c r="Y9918" t="s">
        <v>161</v>
      </c>
    </row>
    <row r="9919" spans="1:25" x14ac:dyDescent="0.45">
      <c r="A9919" t="s">
        <v>335</v>
      </c>
      <c r="B9919" t="s">
        <v>763</v>
      </c>
      <c r="C9919">
        <v>55243</v>
      </c>
      <c r="D9919" t="s">
        <v>784</v>
      </c>
      <c r="E9919" t="s">
        <v>785</v>
      </c>
      <c r="F9919">
        <v>2022</v>
      </c>
      <c r="G9919">
        <v>166</v>
      </c>
      <c r="H9919">
        <v>108.59</v>
      </c>
      <c r="I9919">
        <v>2153.7800000000002</v>
      </c>
      <c r="K9919">
        <v>1.3979999999999999</v>
      </c>
      <c r="L9919">
        <v>8.8999999999999996E-2</v>
      </c>
      <c r="M9919">
        <v>1838</v>
      </c>
      <c r="N9919">
        <v>6.08E-2</v>
      </c>
      <c r="O9919">
        <v>7.2839999999999998</v>
      </c>
      <c r="P9919">
        <v>0.49349999999999999</v>
      </c>
      <c r="Q9919">
        <v>29057</v>
      </c>
      <c r="R9919" t="s">
        <v>333</v>
      </c>
      <c r="S9919" t="s">
        <v>38</v>
      </c>
      <c r="T9919" t="s">
        <v>28</v>
      </c>
      <c r="Y9919" t="s">
        <v>161</v>
      </c>
    </row>
    <row r="9920" spans="1:25" x14ac:dyDescent="0.45">
      <c r="A9920" t="s">
        <v>335</v>
      </c>
      <c r="B9920" t="s">
        <v>763</v>
      </c>
      <c r="C9920">
        <v>55243</v>
      </c>
      <c r="D9920" t="s">
        <v>784</v>
      </c>
      <c r="E9920" t="s">
        <v>785</v>
      </c>
      <c r="F9920">
        <v>2023</v>
      </c>
      <c r="G9920">
        <v>24</v>
      </c>
      <c r="H9920">
        <v>12.6</v>
      </c>
      <c r="I9920">
        <v>250.2</v>
      </c>
      <c r="K9920">
        <v>1.4E-2</v>
      </c>
      <c r="L9920">
        <v>4.2299999999999997E-2</v>
      </c>
      <c r="M9920">
        <v>207.3</v>
      </c>
      <c r="N9920">
        <v>6.1100000000000002E-2</v>
      </c>
      <c r="O9920">
        <v>0.72399999999999998</v>
      </c>
      <c r="P9920">
        <v>0.44850000000000001</v>
      </c>
      <c r="Q9920">
        <v>3494.2</v>
      </c>
      <c r="R9920" t="s">
        <v>333</v>
      </c>
      <c r="S9920" t="s">
        <v>38</v>
      </c>
      <c r="T9920" t="s">
        <v>28</v>
      </c>
      <c r="Y9920" t="s">
        <v>499</v>
      </c>
    </row>
    <row r="9921" spans="1:25" x14ac:dyDescent="0.45">
      <c r="A9921" t="s">
        <v>335</v>
      </c>
      <c r="B9921" t="s">
        <v>763</v>
      </c>
      <c r="C9921">
        <v>55243</v>
      </c>
      <c r="D9921" t="s">
        <v>786</v>
      </c>
      <c r="F9921">
        <v>2009</v>
      </c>
      <c r="G9921">
        <v>80</v>
      </c>
      <c r="H9921">
        <v>80</v>
      </c>
      <c r="I9921">
        <v>1600</v>
      </c>
      <c r="K9921">
        <v>0.26300000000000001</v>
      </c>
      <c r="L9921">
        <v>2.5999999999999999E-2</v>
      </c>
      <c r="M9921">
        <v>1222.8</v>
      </c>
      <c r="N9921">
        <v>6.0100000000000001E-2</v>
      </c>
      <c r="O9921">
        <v>5.4</v>
      </c>
      <c r="P9921">
        <v>0.52929999999999999</v>
      </c>
      <c r="Q9921">
        <v>20400</v>
      </c>
      <c r="R9921" t="s">
        <v>333</v>
      </c>
      <c r="S9921" t="s">
        <v>38</v>
      </c>
      <c r="T9921" t="s">
        <v>28</v>
      </c>
      <c r="Y9921" t="s">
        <v>103</v>
      </c>
    </row>
    <row r="9922" spans="1:25" x14ac:dyDescent="0.45">
      <c r="A9922" t="s">
        <v>335</v>
      </c>
      <c r="B9922" t="s">
        <v>763</v>
      </c>
      <c r="C9922">
        <v>55243</v>
      </c>
      <c r="D9922" t="s">
        <v>786</v>
      </c>
      <c r="F9922">
        <v>2010</v>
      </c>
      <c r="G9922">
        <v>82</v>
      </c>
      <c r="H9922">
        <v>77.5</v>
      </c>
      <c r="I9922">
        <v>1550</v>
      </c>
      <c r="K9922">
        <v>1.026</v>
      </c>
      <c r="L9922">
        <v>9.8299999999999998E-2</v>
      </c>
      <c r="M9922">
        <v>1253.9000000000001</v>
      </c>
      <c r="N9922">
        <v>6.3299999999999995E-2</v>
      </c>
      <c r="O9922">
        <v>6.3230000000000004</v>
      </c>
      <c r="P9922">
        <v>0.63180000000000003</v>
      </c>
      <c r="Q9922">
        <v>19762.7</v>
      </c>
      <c r="R9922" t="s">
        <v>333</v>
      </c>
      <c r="S9922" t="s">
        <v>38</v>
      </c>
      <c r="T9922" t="s">
        <v>28</v>
      </c>
      <c r="Y9922" t="s">
        <v>103</v>
      </c>
    </row>
    <row r="9923" spans="1:25" x14ac:dyDescent="0.45">
      <c r="A9923" t="s">
        <v>335</v>
      </c>
      <c r="B9923" t="s">
        <v>763</v>
      </c>
      <c r="C9923">
        <v>55243</v>
      </c>
      <c r="D9923" t="s">
        <v>786</v>
      </c>
      <c r="F9923">
        <v>2011</v>
      </c>
      <c r="G9923">
        <v>107</v>
      </c>
      <c r="H9923">
        <v>107</v>
      </c>
      <c r="I9923">
        <v>2140</v>
      </c>
      <c r="K9923">
        <v>0.32900000000000001</v>
      </c>
      <c r="L9923">
        <v>2.4299999999999999E-2</v>
      </c>
      <c r="M9923">
        <v>1633.5</v>
      </c>
      <c r="N9923">
        <v>0.06</v>
      </c>
      <c r="O9923">
        <v>8.1470000000000002</v>
      </c>
      <c r="P9923">
        <v>0.59709999999999996</v>
      </c>
      <c r="Q9923">
        <v>27285</v>
      </c>
      <c r="R9923" t="s">
        <v>333</v>
      </c>
      <c r="S9923" t="s">
        <v>38</v>
      </c>
      <c r="T9923" t="s">
        <v>28</v>
      </c>
      <c r="Y9923" t="s">
        <v>103</v>
      </c>
    </row>
    <row r="9924" spans="1:25" x14ac:dyDescent="0.45">
      <c r="A9924" t="s">
        <v>335</v>
      </c>
      <c r="B9924" t="s">
        <v>763</v>
      </c>
      <c r="C9924">
        <v>55243</v>
      </c>
      <c r="D9924" t="s">
        <v>786</v>
      </c>
      <c r="F9924">
        <v>2012</v>
      </c>
      <c r="G9924">
        <v>130</v>
      </c>
      <c r="H9924">
        <v>129.25</v>
      </c>
      <c r="I9924">
        <v>2585</v>
      </c>
      <c r="K9924">
        <v>7.6999999999999999E-2</v>
      </c>
      <c r="L9924">
        <v>4.7999999999999996E-3</v>
      </c>
      <c r="M9924">
        <v>1944.5</v>
      </c>
      <c r="N9924">
        <v>5.9200000000000003E-2</v>
      </c>
      <c r="O9924">
        <v>8.4440000000000008</v>
      </c>
      <c r="P9924">
        <v>0.51229999999999998</v>
      </c>
      <c r="Q9924">
        <v>32958.800000000003</v>
      </c>
      <c r="R9924" t="s">
        <v>333</v>
      </c>
      <c r="S9924" t="s">
        <v>38</v>
      </c>
      <c r="T9924" t="s">
        <v>28</v>
      </c>
      <c r="Y9924" t="s">
        <v>103</v>
      </c>
    </row>
    <row r="9925" spans="1:25" x14ac:dyDescent="0.45">
      <c r="A9925" t="s">
        <v>335</v>
      </c>
      <c r="B9925" t="s">
        <v>763</v>
      </c>
      <c r="C9925">
        <v>55243</v>
      </c>
      <c r="D9925" t="s">
        <v>786</v>
      </c>
      <c r="F9925">
        <v>2013</v>
      </c>
      <c r="G9925">
        <v>189</v>
      </c>
      <c r="H9925">
        <v>155.75</v>
      </c>
      <c r="I9925">
        <v>3115</v>
      </c>
      <c r="K9925">
        <v>0.49199999999999999</v>
      </c>
      <c r="L9925">
        <v>2.1999999999999999E-2</v>
      </c>
      <c r="M9925">
        <v>2381.1</v>
      </c>
      <c r="N9925">
        <v>6.0100000000000001E-2</v>
      </c>
      <c r="O9925">
        <v>10.584</v>
      </c>
      <c r="P9925">
        <v>0.52969999999999995</v>
      </c>
      <c r="Q9925">
        <v>39718.400000000001</v>
      </c>
      <c r="R9925" t="s">
        <v>333</v>
      </c>
      <c r="S9925" t="s">
        <v>38</v>
      </c>
      <c r="T9925" t="s">
        <v>28</v>
      </c>
      <c r="Y9925" t="s">
        <v>103</v>
      </c>
    </row>
    <row r="9926" spans="1:25" x14ac:dyDescent="0.45">
      <c r="A9926" t="s">
        <v>335</v>
      </c>
      <c r="B9926" t="s">
        <v>763</v>
      </c>
      <c r="C9926">
        <v>55243</v>
      </c>
      <c r="D9926" t="s">
        <v>786</v>
      </c>
      <c r="E9926" t="s">
        <v>785</v>
      </c>
      <c r="F9926">
        <v>2014</v>
      </c>
      <c r="G9926">
        <v>299</v>
      </c>
      <c r="H9926">
        <v>192.46</v>
      </c>
      <c r="I9926">
        <v>3713.74</v>
      </c>
      <c r="K9926">
        <v>2.5710000000000002</v>
      </c>
      <c r="L9926">
        <v>9.1300000000000006E-2</v>
      </c>
      <c r="M9926">
        <v>3140.4</v>
      </c>
      <c r="N9926">
        <v>6.2700000000000006E-2</v>
      </c>
      <c r="O9926">
        <v>15.284000000000001</v>
      </c>
      <c r="P9926">
        <v>0.60519999999999996</v>
      </c>
      <c r="Q9926">
        <v>49416.1</v>
      </c>
      <c r="R9926" t="s">
        <v>333</v>
      </c>
      <c r="S9926" t="s">
        <v>38</v>
      </c>
      <c r="T9926" t="s">
        <v>28</v>
      </c>
      <c r="Y9926" t="s">
        <v>103</v>
      </c>
    </row>
    <row r="9927" spans="1:25" x14ac:dyDescent="0.45">
      <c r="A9927" t="s">
        <v>335</v>
      </c>
      <c r="B9927" t="s">
        <v>763</v>
      </c>
      <c r="C9927">
        <v>55243</v>
      </c>
      <c r="D9927" t="s">
        <v>786</v>
      </c>
      <c r="E9927" t="s">
        <v>785</v>
      </c>
      <c r="F9927">
        <v>2015</v>
      </c>
      <c r="G9927">
        <v>242</v>
      </c>
      <c r="H9927">
        <v>137.86000000000001</v>
      </c>
      <c r="I9927">
        <v>2449.5100000000002</v>
      </c>
      <c r="K9927">
        <v>0.66600000000000004</v>
      </c>
      <c r="L9927">
        <v>3.3599999999999998E-2</v>
      </c>
      <c r="M9927">
        <v>2844.7</v>
      </c>
      <c r="N9927">
        <v>5.96E-2</v>
      </c>
      <c r="O9927">
        <v>12.68</v>
      </c>
      <c r="P9927">
        <v>0.54500000000000004</v>
      </c>
      <c r="Q9927">
        <v>47243.6</v>
      </c>
      <c r="R9927" t="s">
        <v>333</v>
      </c>
      <c r="S9927" t="s">
        <v>38</v>
      </c>
      <c r="T9927" t="s">
        <v>28</v>
      </c>
      <c r="Y9927" t="s">
        <v>159</v>
      </c>
    </row>
    <row r="9928" spans="1:25" x14ac:dyDescent="0.45">
      <c r="A9928" t="s">
        <v>335</v>
      </c>
      <c r="B9928" t="s">
        <v>763</v>
      </c>
      <c r="C9928">
        <v>55243</v>
      </c>
      <c r="D9928" t="s">
        <v>786</v>
      </c>
      <c r="E9928" t="s">
        <v>785</v>
      </c>
      <c r="F9928">
        <v>2016</v>
      </c>
      <c r="G9928">
        <v>194</v>
      </c>
      <c r="H9928">
        <v>138.5</v>
      </c>
      <c r="I9928">
        <v>2770</v>
      </c>
      <c r="K9928">
        <v>0.254</v>
      </c>
      <c r="L9928">
        <v>1.5800000000000002E-2</v>
      </c>
      <c r="M9928">
        <v>1963.6</v>
      </c>
      <c r="N9928">
        <v>5.96E-2</v>
      </c>
      <c r="O9928">
        <v>8.1289999999999996</v>
      </c>
      <c r="P9928">
        <v>0.49440000000000001</v>
      </c>
      <c r="Q9928">
        <v>32935.599999999999</v>
      </c>
      <c r="R9928" t="s">
        <v>333</v>
      </c>
      <c r="S9928" t="s">
        <v>38</v>
      </c>
      <c r="T9928" t="s">
        <v>28</v>
      </c>
      <c r="Y9928" t="s">
        <v>159</v>
      </c>
    </row>
    <row r="9929" spans="1:25" x14ac:dyDescent="0.45">
      <c r="A9929" t="s">
        <v>335</v>
      </c>
      <c r="B9929" t="s">
        <v>763</v>
      </c>
      <c r="C9929">
        <v>55243</v>
      </c>
      <c r="D9929" t="s">
        <v>786</v>
      </c>
      <c r="E9929" t="s">
        <v>785</v>
      </c>
      <c r="F9929">
        <v>2017</v>
      </c>
      <c r="G9929">
        <v>101</v>
      </c>
      <c r="H9929">
        <v>55</v>
      </c>
      <c r="I9929">
        <v>1100</v>
      </c>
      <c r="K9929">
        <v>0.16</v>
      </c>
      <c r="L9929">
        <v>3.0099999999999998E-2</v>
      </c>
      <c r="M9929">
        <v>785.8</v>
      </c>
      <c r="N9929">
        <v>6.0100000000000001E-2</v>
      </c>
      <c r="O9929">
        <v>3.2160000000000002</v>
      </c>
      <c r="P9929">
        <v>0.49690000000000001</v>
      </c>
      <c r="Q9929">
        <v>13099.2</v>
      </c>
      <c r="R9929" t="s">
        <v>333</v>
      </c>
      <c r="S9929" t="s">
        <v>38</v>
      </c>
      <c r="T9929" t="s">
        <v>28</v>
      </c>
      <c r="Y9929" t="s">
        <v>160</v>
      </c>
    </row>
    <row r="9930" spans="1:25" x14ac:dyDescent="0.45">
      <c r="A9930" t="s">
        <v>335</v>
      </c>
      <c r="B9930" t="s">
        <v>763</v>
      </c>
      <c r="C9930">
        <v>55243</v>
      </c>
      <c r="D9930" t="s">
        <v>786</v>
      </c>
      <c r="E9930" t="s">
        <v>785</v>
      </c>
      <c r="F9930">
        <v>2018</v>
      </c>
      <c r="G9930">
        <v>131</v>
      </c>
      <c r="H9930">
        <v>77.099999999999994</v>
      </c>
      <c r="I9930">
        <v>1409.97</v>
      </c>
      <c r="K9930">
        <v>0.112</v>
      </c>
      <c r="L9930">
        <v>1.18E-2</v>
      </c>
      <c r="M9930">
        <v>1122.5999999999999</v>
      </c>
      <c r="N9930">
        <v>5.8000000000000003E-2</v>
      </c>
      <c r="O9930">
        <v>4.508</v>
      </c>
      <c r="P9930">
        <v>0.47649999999999998</v>
      </c>
      <c r="Q9930">
        <v>18843.8</v>
      </c>
      <c r="R9930" t="s">
        <v>333</v>
      </c>
      <c r="S9930" t="s">
        <v>38</v>
      </c>
      <c r="T9930" t="s">
        <v>28</v>
      </c>
      <c r="Y9930" t="s">
        <v>160</v>
      </c>
    </row>
    <row r="9931" spans="1:25" x14ac:dyDescent="0.45">
      <c r="A9931" t="s">
        <v>335</v>
      </c>
      <c r="B9931" t="s">
        <v>763</v>
      </c>
      <c r="C9931">
        <v>55243</v>
      </c>
      <c r="D9931" t="s">
        <v>786</v>
      </c>
      <c r="E9931" t="s">
        <v>785</v>
      </c>
      <c r="F9931">
        <v>2019</v>
      </c>
      <c r="G9931">
        <v>116</v>
      </c>
      <c r="H9931">
        <v>57.46</v>
      </c>
      <c r="I9931">
        <v>972.95</v>
      </c>
      <c r="K9931">
        <v>5.2999999999999999E-2</v>
      </c>
      <c r="L9931">
        <v>2.1999999999999999E-2</v>
      </c>
      <c r="M9931">
        <v>816.1</v>
      </c>
      <c r="N9931">
        <v>5.7700000000000001E-2</v>
      </c>
      <c r="O9931">
        <v>3.266</v>
      </c>
      <c r="P9931">
        <v>0.48630000000000001</v>
      </c>
      <c r="Q9931">
        <v>13776</v>
      </c>
      <c r="R9931" t="s">
        <v>333</v>
      </c>
      <c r="S9931" t="s">
        <v>38</v>
      </c>
      <c r="T9931" t="s">
        <v>28</v>
      </c>
      <c r="Y9931" t="s">
        <v>160</v>
      </c>
    </row>
    <row r="9932" spans="1:25" x14ac:dyDescent="0.45">
      <c r="A9932" t="s">
        <v>335</v>
      </c>
      <c r="B9932" t="s">
        <v>763</v>
      </c>
      <c r="C9932">
        <v>55243</v>
      </c>
      <c r="D9932" t="s">
        <v>786</v>
      </c>
      <c r="E9932" t="s">
        <v>785</v>
      </c>
      <c r="F9932">
        <v>2020</v>
      </c>
      <c r="G9932">
        <v>143</v>
      </c>
      <c r="H9932">
        <v>76.27</v>
      </c>
      <c r="I9932">
        <v>1286.27</v>
      </c>
      <c r="K9932">
        <v>0.12</v>
      </c>
      <c r="L9932">
        <v>1.44E-2</v>
      </c>
      <c r="M9932">
        <v>1189.5</v>
      </c>
      <c r="N9932">
        <v>6.0199999999999997E-2</v>
      </c>
      <c r="O9932">
        <v>4.7770000000000001</v>
      </c>
      <c r="P9932">
        <v>0.47920000000000001</v>
      </c>
      <c r="Q9932">
        <v>19968.900000000001</v>
      </c>
      <c r="R9932" t="s">
        <v>333</v>
      </c>
      <c r="S9932" t="s">
        <v>38</v>
      </c>
      <c r="T9932" t="s">
        <v>28</v>
      </c>
      <c r="Y9932" t="s">
        <v>160</v>
      </c>
    </row>
    <row r="9933" spans="1:25" x14ac:dyDescent="0.45">
      <c r="A9933" t="s">
        <v>335</v>
      </c>
      <c r="B9933" t="s">
        <v>763</v>
      </c>
      <c r="C9933">
        <v>55243</v>
      </c>
      <c r="D9933" t="s">
        <v>786</v>
      </c>
      <c r="E9933" t="s">
        <v>785</v>
      </c>
      <c r="F9933">
        <v>2021</v>
      </c>
      <c r="G9933">
        <v>141</v>
      </c>
      <c r="H9933">
        <v>82.32</v>
      </c>
      <c r="I9933">
        <v>1390.25</v>
      </c>
      <c r="K9933">
        <v>0.65</v>
      </c>
      <c r="L9933">
        <v>5.4100000000000002E-2</v>
      </c>
      <c r="M9933">
        <v>1287.3</v>
      </c>
      <c r="N9933">
        <v>6.0699999999999997E-2</v>
      </c>
      <c r="O9933">
        <v>4.7759999999999998</v>
      </c>
      <c r="P9933">
        <v>0.443</v>
      </c>
      <c r="Q9933">
        <v>20859.5</v>
      </c>
      <c r="R9933" t="s">
        <v>333</v>
      </c>
      <c r="S9933" t="s">
        <v>38</v>
      </c>
      <c r="T9933" t="s">
        <v>28</v>
      </c>
      <c r="Y9933" t="s">
        <v>161</v>
      </c>
    </row>
    <row r="9934" spans="1:25" x14ac:dyDescent="0.45">
      <c r="A9934" t="s">
        <v>335</v>
      </c>
      <c r="B9934" t="s">
        <v>763</v>
      </c>
      <c r="C9934">
        <v>55243</v>
      </c>
      <c r="D9934" t="s">
        <v>786</v>
      </c>
      <c r="E9934" t="s">
        <v>785</v>
      </c>
      <c r="F9934">
        <v>2022</v>
      </c>
      <c r="G9934">
        <v>166</v>
      </c>
      <c r="H9934">
        <v>108.59</v>
      </c>
      <c r="I9934">
        <v>2155.11</v>
      </c>
      <c r="K9934">
        <v>1.3979999999999999</v>
      </c>
      <c r="L9934">
        <v>8.8999999999999996E-2</v>
      </c>
      <c r="M9934">
        <v>1839</v>
      </c>
      <c r="N9934">
        <v>6.0499999999999998E-2</v>
      </c>
      <c r="O9934">
        <v>6.83</v>
      </c>
      <c r="P9934">
        <v>0.45989999999999998</v>
      </c>
      <c r="Q9934">
        <v>29074.1</v>
      </c>
      <c r="R9934" t="s">
        <v>333</v>
      </c>
      <c r="S9934" t="s">
        <v>38</v>
      </c>
      <c r="T9934" t="s">
        <v>28</v>
      </c>
      <c r="Y9934" t="s">
        <v>161</v>
      </c>
    </row>
    <row r="9935" spans="1:25" x14ac:dyDescent="0.45">
      <c r="A9935" t="s">
        <v>335</v>
      </c>
      <c r="B9935" t="s">
        <v>763</v>
      </c>
      <c r="C9935">
        <v>55243</v>
      </c>
      <c r="D9935" t="s">
        <v>786</v>
      </c>
      <c r="E9935" t="s">
        <v>785</v>
      </c>
      <c r="F9935">
        <v>2023</v>
      </c>
      <c r="G9935">
        <v>24</v>
      </c>
      <c r="H9935">
        <v>12.6</v>
      </c>
      <c r="I9935">
        <v>250.2</v>
      </c>
      <c r="K9935">
        <v>1.4E-2</v>
      </c>
      <c r="L9935">
        <v>4.2299999999999997E-2</v>
      </c>
      <c r="M9935">
        <v>207.3</v>
      </c>
      <c r="N9935">
        <v>6.1100000000000002E-2</v>
      </c>
      <c r="O9935">
        <v>0.64100000000000001</v>
      </c>
      <c r="P9935">
        <v>0.40689999999999998</v>
      </c>
      <c r="Q9935">
        <v>3494.2</v>
      </c>
      <c r="R9935" t="s">
        <v>333</v>
      </c>
      <c r="S9935" t="s">
        <v>38</v>
      </c>
      <c r="T9935" t="s">
        <v>28</v>
      </c>
      <c r="Y9935" t="s">
        <v>499</v>
      </c>
    </row>
    <row r="9936" spans="1:25" x14ac:dyDescent="0.45">
      <c r="A9936" t="s">
        <v>335</v>
      </c>
      <c r="B9936" t="s">
        <v>763</v>
      </c>
      <c r="C9936">
        <v>55243</v>
      </c>
      <c r="D9936" t="s">
        <v>787</v>
      </c>
      <c r="F9936">
        <v>2009</v>
      </c>
      <c r="G9936">
        <v>92</v>
      </c>
      <c r="H9936">
        <v>92</v>
      </c>
      <c r="I9936">
        <v>1840</v>
      </c>
      <c r="K9936">
        <v>0.26400000000000001</v>
      </c>
      <c r="L9936">
        <v>2.2700000000000001E-2</v>
      </c>
      <c r="M9936">
        <v>1402.8</v>
      </c>
      <c r="N9936">
        <v>0.06</v>
      </c>
      <c r="O9936">
        <v>6.8380000000000001</v>
      </c>
      <c r="P9936">
        <v>0.58299999999999996</v>
      </c>
      <c r="Q9936">
        <v>23460</v>
      </c>
      <c r="R9936" t="s">
        <v>333</v>
      </c>
      <c r="S9936" t="s">
        <v>38</v>
      </c>
      <c r="T9936" t="s">
        <v>28</v>
      </c>
      <c r="Y9936" t="s">
        <v>103</v>
      </c>
    </row>
    <row r="9937" spans="1:25" x14ac:dyDescent="0.45">
      <c r="A9937" t="s">
        <v>335</v>
      </c>
      <c r="B9937" t="s">
        <v>763</v>
      </c>
      <c r="C9937">
        <v>55243</v>
      </c>
      <c r="D9937" t="s">
        <v>787</v>
      </c>
      <c r="F9937">
        <v>2010</v>
      </c>
      <c r="G9937">
        <v>88</v>
      </c>
      <c r="H9937">
        <v>86.25</v>
      </c>
      <c r="I9937">
        <v>1725</v>
      </c>
      <c r="K9937">
        <v>0.83599999999999997</v>
      </c>
      <c r="L9937">
        <v>7.4700000000000003E-2</v>
      </c>
      <c r="M9937">
        <v>1367.9</v>
      </c>
      <c r="N9937">
        <v>6.2300000000000001E-2</v>
      </c>
      <c r="O9937">
        <v>7.1719999999999997</v>
      </c>
      <c r="P9937">
        <v>0.65029999999999999</v>
      </c>
      <c r="Q9937">
        <v>21993.8</v>
      </c>
      <c r="R9937" t="s">
        <v>333</v>
      </c>
      <c r="S9937" t="s">
        <v>38</v>
      </c>
      <c r="T9937" t="s">
        <v>28</v>
      </c>
      <c r="Y9937" t="s">
        <v>103</v>
      </c>
    </row>
    <row r="9938" spans="1:25" x14ac:dyDescent="0.45">
      <c r="A9938" t="s">
        <v>335</v>
      </c>
      <c r="B9938" t="s">
        <v>763</v>
      </c>
      <c r="C9938">
        <v>55243</v>
      </c>
      <c r="D9938" t="s">
        <v>787</v>
      </c>
      <c r="F9938">
        <v>2011</v>
      </c>
      <c r="G9938">
        <v>102</v>
      </c>
      <c r="H9938">
        <v>102</v>
      </c>
      <c r="I9938">
        <v>2040</v>
      </c>
      <c r="K9938">
        <v>0.39200000000000002</v>
      </c>
      <c r="L9938">
        <v>3.04E-2</v>
      </c>
      <c r="M9938">
        <v>1564.2</v>
      </c>
      <c r="N9938">
        <v>6.0299999999999999E-2</v>
      </c>
      <c r="O9938">
        <v>7.8440000000000003</v>
      </c>
      <c r="P9938">
        <v>0.60319999999999996</v>
      </c>
      <c r="Q9938">
        <v>26010</v>
      </c>
      <c r="R9938" t="s">
        <v>333</v>
      </c>
      <c r="S9938" t="s">
        <v>38</v>
      </c>
      <c r="T9938" t="s">
        <v>28</v>
      </c>
      <c r="Y9938" t="s">
        <v>103</v>
      </c>
    </row>
    <row r="9939" spans="1:25" x14ac:dyDescent="0.45">
      <c r="A9939" t="s">
        <v>335</v>
      </c>
      <c r="B9939" t="s">
        <v>763</v>
      </c>
      <c r="C9939">
        <v>55243</v>
      </c>
      <c r="D9939" t="s">
        <v>787</v>
      </c>
      <c r="F9939">
        <v>2012</v>
      </c>
      <c r="G9939">
        <v>154</v>
      </c>
      <c r="H9939">
        <v>153.5</v>
      </c>
      <c r="I9939">
        <v>3070</v>
      </c>
      <c r="K9939">
        <v>1.4999999999999999E-2</v>
      </c>
      <c r="L9939">
        <v>1E-3</v>
      </c>
      <c r="M9939">
        <v>2302.5</v>
      </c>
      <c r="N9939">
        <v>5.8999999999999997E-2</v>
      </c>
      <c r="O9939">
        <v>9.1180000000000003</v>
      </c>
      <c r="P9939">
        <v>0.46600000000000003</v>
      </c>
      <c r="Q9939">
        <v>39142.5</v>
      </c>
      <c r="R9939" t="s">
        <v>333</v>
      </c>
      <c r="S9939" t="s">
        <v>38</v>
      </c>
      <c r="T9939" t="s">
        <v>28</v>
      </c>
      <c r="Y9939" t="s">
        <v>103</v>
      </c>
    </row>
    <row r="9940" spans="1:25" x14ac:dyDescent="0.45">
      <c r="A9940" t="s">
        <v>335</v>
      </c>
      <c r="B9940" t="s">
        <v>763</v>
      </c>
      <c r="C9940">
        <v>55243</v>
      </c>
      <c r="D9940" t="s">
        <v>787</v>
      </c>
      <c r="F9940">
        <v>2013</v>
      </c>
      <c r="G9940">
        <v>154</v>
      </c>
      <c r="H9940">
        <v>125</v>
      </c>
      <c r="I9940">
        <v>2500</v>
      </c>
      <c r="K9940">
        <v>0.219</v>
      </c>
      <c r="L9940">
        <v>1.7100000000000001E-2</v>
      </c>
      <c r="M9940">
        <v>1895</v>
      </c>
      <c r="N9940">
        <v>5.9799999999999999E-2</v>
      </c>
      <c r="O9940">
        <v>7.6079999999999997</v>
      </c>
      <c r="P9940">
        <v>0.4803</v>
      </c>
      <c r="Q9940">
        <v>31876.6</v>
      </c>
      <c r="R9940" t="s">
        <v>333</v>
      </c>
      <c r="S9940" t="s">
        <v>38</v>
      </c>
      <c r="T9940" t="s">
        <v>28</v>
      </c>
      <c r="Y9940" t="s">
        <v>103</v>
      </c>
    </row>
    <row r="9941" spans="1:25" x14ac:dyDescent="0.45">
      <c r="A9941" t="s">
        <v>335</v>
      </c>
      <c r="B9941" t="s">
        <v>763</v>
      </c>
      <c r="C9941">
        <v>55243</v>
      </c>
      <c r="D9941" t="s">
        <v>787</v>
      </c>
      <c r="E9941" t="s">
        <v>785</v>
      </c>
      <c r="F9941">
        <v>2014</v>
      </c>
      <c r="G9941">
        <v>165</v>
      </c>
      <c r="H9941">
        <v>105.12</v>
      </c>
      <c r="I9941">
        <v>1963.98</v>
      </c>
      <c r="K9941">
        <v>1.292</v>
      </c>
      <c r="L9941">
        <v>8.5599999999999996E-2</v>
      </c>
      <c r="M9941">
        <v>1718</v>
      </c>
      <c r="N9941">
        <v>6.2399999999999997E-2</v>
      </c>
      <c r="O9941">
        <v>7.4690000000000003</v>
      </c>
      <c r="P9941">
        <v>0.54100000000000004</v>
      </c>
      <c r="Q9941">
        <v>27195.8</v>
      </c>
      <c r="R9941" t="s">
        <v>333</v>
      </c>
      <c r="S9941" t="s">
        <v>38</v>
      </c>
      <c r="T9941" t="s">
        <v>28</v>
      </c>
      <c r="Y9941" t="s">
        <v>103</v>
      </c>
    </row>
    <row r="9942" spans="1:25" x14ac:dyDescent="0.45">
      <c r="A9942" t="s">
        <v>335</v>
      </c>
      <c r="B9942" t="s">
        <v>763</v>
      </c>
      <c r="C9942">
        <v>55243</v>
      </c>
      <c r="D9942" t="s">
        <v>787</v>
      </c>
      <c r="E9942" t="s">
        <v>785</v>
      </c>
      <c r="F9942">
        <v>2015</v>
      </c>
      <c r="G9942">
        <v>165</v>
      </c>
      <c r="H9942">
        <v>105.22</v>
      </c>
      <c r="I9942">
        <v>1867.56</v>
      </c>
      <c r="K9942">
        <v>0.58299999999999996</v>
      </c>
      <c r="L9942">
        <v>3.39E-2</v>
      </c>
      <c r="M9942">
        <v>2202</v>
      </c>
      <c r="N9942">
        <v>5.9700000000000003E-2</v>
      </c>
      <c r="O9942">
        <v>9.0039999999999996</v>
      </c>
      <c r="P9942">
        <v>0.49530000000000002</v>
      </c>
      <c r="Q9942">
        <v>36472.400000000001</v>
      </c>
      <c r="R9942" t="s">
        <v>333</v>
      </c>
      <c r="S9942" t="s">
        <v>38</v>
      </c>
      <c r="T9942" t="s">
        <v>28</v>
      </c>
      <c r="Y9942" t="s">
        <v>159</v>
      </c>
    </row>
    <row r="9943" spans="1:25" x14ac:dyDescent="0.45">
      <c r="A9943" t="s">
        <v>335</v>
      </c>
      <c r="B9943" t="s">
        <v>763</v>
      </c>
      <c r="C9943">
        <v>55243</v>
      </c>
      <c r="D9943" t="s">
        <v>787</v>
      </c>
      <c r="E9943" t="s">
        <v>785</v>
      </c>
      <c r="F9943">
        <v>2016</v>
      </c>
      <c r="G9943">
        <v>210</v>
      </c>
      <c r="H9943">
        <v>145.75</v>
      </c>
      <c r="I9943">
        <v>2915</v>
      </c>
      <c r="K9943">
        <v>0.316</v>
      </c>
      <c r="L9943">
        <v>1.9400000000000001E-2</v>
      </c>
      <c r="M9943">
        <v>2066</v>
      </c>
      <c r="N9943">
        <v>5.9799999999999999E-2</v>
      </c>
      <c r="O9943">
        <v>7.8949999999999996</v>
      </c>
      <c r="P9943">
        <v>0.4577</v>
      </c>
      <c r="Q9943">
        <v>34586.300000000003</v>
      </c>
      <c r="R9943" t="s">
        <v>333</v>
      </c>
      <c r="S9943" t="s">
        <v>38</v>
      </c>
      <c r="T9943" t="s">
        <v>28</v>
      </c>
      <c r="Y9943" t="s">
        <v>159</v>
      </c>
    </row>
    <row r="9944" spans="1:25" x14ac:dyDescent="0.45">
      <c r="A9944" t="s">
        <v>335</v>
      </c>
      <c r="B9944" t="s">
        <v>763</v>
      </c>
      <c r="C9944">
        <v>55243</v>
      </c>
      <c r="D9944" t="s">
        <v>787</v>
      </c>
      <c r="E9944" t="s">
        <v>785</v>
      </c>
      <c r="F9944">
        <v>2017</v>
      </c>
      <c r="G9944">
        <v>99</v>
      </c>
      <c r="H9944">
        <v>60</v>
      </c>
      <c r="I9944">
        <v>1200</v>
      </c>
      <c r="K9944">
        <v>0.158</v>
      </c>
      <c r="L9944">
        <v>2.5600000000000001E-2</v>
      </c>
      <c r="M9944">
        <v>859.7</v>
      </c>
      <c r="N9944">
        <v>5.9900000000000002E-2</v>
      </c>
      <c r="O9944">
        <v>3.274</v>
      </c>
      <c r="P9944">
        <v>0.45939999999999998</v>
      </c>
      <c r="Q9944">
        <v>14354.9</v>
      </c>
      <c r="R9944" t="s">
        <v>333</v>
      </c>
      <c r="S9944" t="s">
        <v>38</v>
      </c>
      <c r="T9944" t="s">
        <v>28</v>
      </c>
      <c r="Y9944" t="s">
        <v>160</v>
      </c>
    </row>
    <row r="9945" spans="1:25" x14ac:dyDescent="0.45">
      <c r="A9945" t="s">
        <v>335</v>
      </c>
      <c r="B9945" t="s">
        <v>763</v>
      </c>
      <c r="C9945">
        <v>55243</v>
      </c>
      <c r="D9945" t="s">
        <v>787</v>
      </c>
      <c r="E9945" t="s">
        <v>785</v>
      </c>
      <c r="F9945">
        <v>2018</v>
      </c>
      <c r="G9945">
        <v>248</v>
      </c>
      <c r="H9945">
        <v>153.66</v>
      </c>
      <c r="I9945">
        <v>2787.96</v>
      </c>
      <c r="K9945">
        <v>0.98499999999999999</v>
      </c>
      <c r="L9945">
        <v>3.0599999999999999E-2</v>
      </c>
      <c r="M9945">
        <v>2276.1999999999998</v>
      </c>
      <c r="N9945">
        <v>5.9499999999999997E-2</v>
      </c>
      <c r="O9945">
        <v>8.968</v>
      </c>
      <c r="P9945">
        <v>0.4632</v>
      </c>
      <c r="Q9945">
        <v>37084.1</v>
      </c>
      <c r="R9945" t="s">
        <v>333</v>
      </c>
      <c r="S9945" t="s">
        <v>38</v>
      </c>
      <c r="T9945" t="s">
        <v>28</v>
      </c>
      <c r="Y9945" t="s">
        <v>160</v>
      </c>
    </row>
    <row r="9946" spans="1:25" x14ac:dyDescent="0.45">
      <c r="A9946" t="s">
        <v>335</v>
      </c>
      <c r="B9946" t="s">
        <v>763</v>
      </c>
      <c r="C9946">
        <v>55243</v>
      </c>
      <c r="D9946" t="s">
        <v>787</v>
      </c>
      <c r="E9946" t="s">
        <v>785</v>
      </c>
      <c r="F9946">
        <v>2019</v>
      </c>
      <c r="G9946">
        <v>93</v>
      </c>
      <c r="H9946">
        <v>49.96</v>
      </c>
      <c r="I9946">
        <v>873.5</v>
      </c>
      <c r="K9946">
        <v>2.1999999999999999E-2</v>
      </c>
      <c r="L9946">
        <v>3.2899999999999999E-2</v>
      </c>
      <c r="M9946">
        <v>737.8</v>
      </c>
      <c r="N9946">
        <v>6.0199999999999997E-2</v>
      </c>
      <c r="O9946">
        <v>2.7450000000000001</v>
      </c>
      <c r="P9946">
        <v>0.4652</v>
      </c>
      <c r="Q9946">
        <v>12487.7</v>
      </c>
      <c r="R9946" t="s">
        <v>333</v>
      </c>
      <c r="S9946" t="s">
        <v>38</v>
      </c>
      <c r="T9946" t="s">
        <v>28</v>
      </c>
      <c r="Y9946" t="s">
        <v>160</v>
      </c>
    </row>
    <row r="9947" spans="1:25" x14ac:dyDescent="0.45">
      <c r="A9947" t="s">
        <v>335</v>
      </c>
      <c r="B9947" t="s">
        <v>763</v>
      </c>
      <c r="C9947">
        <v>55243</v>
      </c>
      <c r="D9947" t="s">
        <v>787</v>
      </c>
      <c r="E9947" t="s">
        <v>785</v>
      </c>
      <c r="F9947">
        <v>2020</v>
      </c>
      <c r="G9947">
        <v>102</v>
      </c>
      <c r="H9947">
        <v>53.4</v>
      </c>
      <c r="I9947">
        <v>943.18</v>
      </c>
      <c r="K9947">
        <v>0.121</v>
      </c>
      <c r="L9947">
        <v>2.01E-2</v>
      </c>
      <c r="M9947">
        <v>872.5</v>
      </c>
      <c r="N9947">
        <v>6.1199999999999997E-2</v>
      </c>
      <c r="O9947">
        <v>3.2930000000000001</v>
      </c>
      <c r="P9947">
        <v>0.45490000000000003</v>
      </c>
      <c r="Q9947">
        <v>14597</v>
      </c>
      <c r="R9947" t="s">
        <v>333</v>
      </c>
      <c r="S9947" t="s">
        <v>38</v>
      </c>
      <c r="T9947" t="s">
        <v>28</v>
      </c>
      <c r="Y9947" t="s">
        <v>160</v>
      </c>
    </row>
    <row r="9948" spans="1:25" x14ac:dyDescent="0.45">
      <c r="A9948" t="s">
        <v>335</v>
      </c>
      <c r="B9948" t="s">
        <v>763</v>
      </c>
      <c r="C9948">
        <v>55243</v>
      </c>
      <c r="D9948" t="s">
        <v>787</v>
      </c>
      <c r="E9948" t="s">
        <v>785</v>
      </c>
      <c r="F9948">
        <v>2021</v>
      </c>
      <c r="G9948">
        <v>146</v>
      </c>
      <c r="H9948">
        <v>85.12</v>
      </c>
      <c r="I9948">
        <v>1508.3</v>
      </c>
      <c r="K9948">
        <v>0.45500000000000002</v>
      </c>
      <c r="L9948">
        <v>4.4999999999999998E-2</v>
      </c>
      <c r="M9948">
        <v>1379.5</v>
      </c>
      <c r="N9948">
        <v>5.9200000000000003E-2</v>
      </c>
      <c r="O9948">
        <v>4.8949999999999996</v>
      </c>
      <c r="P9948">
        <v>0.43140000000000001</v>
      </c>
      <c r="Q9948">
        <v>22714.3</v>
      </c>
      <c r="R9948" t="s">
        <v>333</v>
      </c>
      <c r="S9948" t="s">
        <v>38</v>
      </c>
      <c r="T9948" t="s">
        <v>28</v>
      </c>
      <c r="Y9948" t="s">
        <v>161</v>
      </c>
    </row>
    <row r="9949" spans="1:25" x14ac:dyDescent="0.45">
      <c r="A9949" t="s">
        <v>335</v>
      </c>
      <c r="B9949" t="s">
        <v>763</v>
      </c>
      <c r="C9949">
        <v>55243</v>
      </c>
      <c r="D9949" t="s">
        <v>787</v>
      </c>
      <c r="E9949" t="s">
        <v>785</v>
      </c>
      <c r="F9949">
        <v>2022</v>
      </c>
      <c r="G9949">
        <v>130</v>
      </c>
      <c r="H9949">
        <v>82.02</v>
      </c>
      <c r="I9949">
        <v>1640.83</v>
      </c>
      <c r="K9949">
        <v>1.2929999999999999</v>
      </c>
      <c r="L9949">
        <v>0.1004</v>
      </c>
      <c r="M9949">
        <v>1448.1</v>
      </c>
      <c r="N9949">
        <v>6.2399999999999997E-2</v>
      </c>
      <c r="O9949">
        <v>5.4960000000000004</v>
      </c>
      <c r="P9949">
        <v>0.47</v>
      </c>
      <c r="Q9949">
        <v>22606.9</v>
      </c>
      <c r="R9949" t="s">
        <v>333</v>
      </c>
      <c r="S9949" t="s">
        <v>38</v>
      </c>
      <c r="T9949" t="s">
        <v>28</v>
      </c>
      <c r="Y9949" t="s">
        <v>161</v>
      </c>
    </row>
    <row r="9950" spans="1:25" x14ac:dyDescent="0.45">
      <c r="A9950" t="s">
        <v>335</v>
      </c>
      <c r="B9950" t="s">
        <v>763</v>
      </c>
      <c r="C9950">
        <v>55243</v>
      </c>
      <c r="D9950" t="s">
        <v>787</v>
      </c>
      <c r="E9950" t="s">
        <v>785</v>
      </c>
      <c r="F9950">
        <v>2023</v>
      </c>
      <c r="G9950">
        <v>21</v>
      </c>
      <c r="H9950">
        <v>11.36</v>
      </c>
      <c r="I9950">
        <v>225.9</v>
      </c>
      <c r="K9950">
        <v>1.6E-2</v>
      </c>
      <c r="L9950">
        <v>2.4199999999999999E-2</v>
      </c>
      <c r="M9950">
        <v>185.4</v>
      </c>
      <c r="N9950">
        <v>5.9700000000000003E-2</v>
      </c>
      <c r="O9950">
        <v>0.59799999999999998</v>
      </c>
      <c r="P9950">
        <v>0.39739999999999998</v>
      </c>
      <c r="Q9950">
        <v>3120.6</v>
      </c>
      <c r="R9950" t="s">
        <v>333</v>
      </c>
      <c r="S9950" t="s">
        <v>38</v>
      </c>
      <c r="T9950" t="s">
        <v>28</v>
      </c>
      <c r="Y9950" t="s">
        <v>499</v>
      </c>
    </row>
    <row r="9951" spans="1:25" x14ac:dyDescent="0.45">
      <c r="A9951" t="s">
        <v>335</v>
      </c>
      <c r="B9951" t="s">
        <v>763</v>
      </c>
      <c r="C9951">
        <v>55243</v>
      </c>
      <c r="D9951" t="s">
        <v>788</v>
      </c>
      <c r="F9951">
        <v>2009</v>
      </c>
      <c r="G9951">
        <v>92</v>
      </c>
      <c r="H9951">
        <v>92</v>
      </c>
      <c r="I9951">
        <v>1840</v>
      </c>
      <c r="K9951">
        <v>0.26400000000000001</v>
      </c>
      <c r="L9951">
        <v>2.2700000000000001E-2</v>
      </c>
      <c r="M9951">
        <v>1402.8</v>
      </c>
      <c r="N9951">
        <v>0.06</v>
      </c>
      <c r="O9951">
        <v>6.1559999999999997</v>
      </c>
      <c r="P9951">
        <v>0.52470000000000006</v>
      </c>
      <c r="Q9951">
        <v>23460</v>
      </c>
      <c r="R9951" t="s">
        <v>333</v>
      </c>
      <c r="S9951" t="s">
        <v>38</v>
      </c>
      <c r="T9951" t="s">
        <v>28</v>
      </c>
      <c r="Y9951" t="s">
        <v>103</v>
      </c>
    </row>
    <row r="9952" spans="1:25" x14ac:dyDescent="0.45">
      <c r="A9952" t="s">
        <v>335</v>
      </c>
      <c r="B9952" t="s">
        <v>763</v>
      </c>
      <c r="C9952">
        <v>55243</v>
      </c>
      <c r="D9952" t="s">
        <v>788</v>
      </c>
      <c r="F9952">
        <v>2010</v>
      </c>
      <c r="G9952">
        <v>88</v>
      </c>
      <c r="H9952">
        <v>86.25</v>
      </c>
      <c r="I9952">
        <v>1725</v>
      </c>
      <c r="K9952">
        <v>0.83599999999999997</v>
      </c>
      <c r="L9952">
        <v>7.4700000000000003E-2</v>
      </c>
      <c r="M9952">
        <v>1367.9</v>
      </c>
      <c r="N9952">
        <v>6.2300000000000001E-2</v>
      </c>
      <c r="O9952">
        <v>6.6040000000000001</v>
      </c>
      <c r="P9952">
        <v>0.59830000000000005</v>
      </c>
      <c r="Q9952">
        <v>21993.8</v>
      </c>
      <c r="R9952" t="s">
        <v>333</v>
      </c>
      <c r="S9952" t="s">
        <v>38</v>
      </c>
      <c r="T9952" t="s">
        <v>28</v>
      </c>
      <c r="Y9952" t="s">
        <v>103</v>
      </c>
    </row>
    <row r="9953" spans="1:25" x14ac:dyDescent="0.45">
      <c r="A9953" t="s">
        <v>335</v>
      </c>
      <c r="B9953" t="s">
        <v>763</v>
      </c>
      <c r="C9953">
        <v>55243</v>
      </c>
      <c r="D9953" t="s">
        <v>788</v>
      </c>
      <c r="F9953">
        <v>2011</v>
      </c>
      <c r="G9953">
        <v>102</v>
      </c>
      <c r="H9953">
        <v>102</v>
      </c>
      <c r="I9953">
        <v>2040</v>
      </c>
      <c r="K9953">
        <v>0.39200000000000002</v>
      </c>
      <c r="L9953">
        <v>3.04E-2</v>
      </c>
      <c r="M9953">
        <v>1564.2</v>
      </c>
      <c r="N9953">
        <v>6.0299999999999999E-2</v>
      </c>
      <c r="O9953">
        <v>8.1329999999999991</v>
      </c>
      <c r="P9953">
        <v>0.62529999999999997</v>
      </c>
      <c r="Q9953">
        <v>26010</v>
      </c>
      <c r="R9953" t="s">
        <v>333</v>
      </c>
      <c r="S9953" t="s">
        <v>38</v>
      </c>
      <c r="T9953" t="s">
        <v>28</v>
      </c>
      <c r="Y9953" t="s">
        <v>103</v>
      </c>
    </row>
    <row r="9954" spans="1:25" x14ac:dyDescent="0.45">
      <c r="A9954" t="s">
        <v>335</v>
      </c>
      <c r="B9954" t="s">
        <v>763</v>
      </c>
      <c r="C9954">
        <v>55243</v>
      </c>
      <c r="D9954" t="s">
        <v>788</v>
      </c>
      <c r="F9954">
        <v>2012</v>
      </c>
      <c r="G9954">
        <v>154</v>
      </c>
      <c r="H9954">
        <v>153.5</v>
      </c>
      <c r="I9954">
        <v>3070</v>
      </c>
      <c r="K9954">
        <v>1.4999999999999999E-2</v>
      </c>
      <c r="L9954">
        <v>1E-3</v>
      </c>
      <c r="M9954">
        <v>2302.5</v>
      </c>
      <c r="N9954">
        <v>5.8999999999999997E-2</v>
      </c>
      <c r="O9954">
        <v>9.9239999999999995</v>
      </c>
      <c r="P9954">
        <v>0.50700000000000001</v>
      </c>
      <c r="Q9954">
        <v>39142.5</v>
      </c>
      <c r="R9954" t="s">
        <v>333</v>
      </c>
      <c r="S9954" t="s">
        <v>38</v>
      </c>
      <c r="T9954" t="s">
        <v>28</v>
      </c>
      <c r="Y9954" t="s">
        <v>103</v>
      </c>
    </row>
    <row r="9955" spans="1:25" x14ac:dyDescent="0.45">
      <c r="A9955" t="s">
        <v>335</v>
      </c>
      <c r="B9955" t="s">
        <v>763</v>
      </c>
      <c r="C9955">
        <v>55243</v>
      </c>
      <c r="D9955" t="s">
        <v>788</v>
      </c>
      <c r="F9955">
        <v>2013</v>
      </c>
      <c r="G9955">
        <v>154</v>
      </c>
      <c r="H9955">
        <v>125</v>
      </c>
      <c r="I9955">
        <v>2500</v>
      </c>
      <c r="K9955">
        <v>0.219</v>
      </c>
      <c r="L9955">
        <v>1.7100000000000001E-2</v>
      </c>
      <c r="M9955">
        <v>1895</v>
      </c>
      <c r="N9955">
        <v>5.9799999999999999E-2</v>
      </c>
      <c r="O9955">
        <v>8.3040000000000003</v>
      </c>
      <c r="P9955">
        <v>0.52439999999999998</v>
      </c>
      <c r="Q9955">
        <v>31876.6</v>
      </c>
      <c r="R9955" t="s">
        <v>333</v>
      </c>
      <c r="S9955" t="s">
        <v>38</v>
      </c>
      <c r="T9955" t="s">
        <v>28</v>
      </c>
      <c r="Y9955" t="s">
        <v>103</v>
      </c>
    </row>
    <row r="9956" spans="1:25" x14ac:dyDescent="0.45">
      <c r="A9956" t="s">
        <v>335</v>
      </c>
      <c r="B9956" t="s">
        <v>763</v>
      </c>
      <c r="C9956">
        <v>55243</v>
      </c>
      <c r="D9956" t="s">
        <v>788</v>
      </c>
      <c r="E9956" t="s">
        <v>785</v>
      </c>
      <c r="F9956">
        <v>2014</v>
      </c>
      <c r="G9956">
        <v>164</v>
      </c>
      <c r="H9956">
        <v>104.16</v>
      </c>
      <c r="I9956">
        <v>1958.71</v>
      </c>
      <c r="K9956">
        <v>1.292</v>
      </c>
      <c r="L9956">
        <v>8.6900000000000005E-2</v>
      </c>
      <c r="M9956">
        <v>1713</v>
      </c>
      <c r="N9956">
        <v>6.08E-2</v>
      </c>
      <c r="O9956">
        <v>8.2590000000000003</v>
      </c>
      <c r="P9956">
        <v>0.59950000000000003</v>
      </c>
      <c r="Q9956">
        <v>27116.3</v>
      </c>
      <c r="R9956" t="s">
        <v>333</v>
      </c>
      <c r="S9956" t="s">
        <v>38</v>
      </c>
      <c r="T9956" t="s">
        <v>28</v>
      </c>
      <c r="Y9956" t="s">
        <v>103</v>
      </c>
    </row>
    <row r="9957" spans="1:25" x14ac:dyDescent="0.45">
      <c r="A9957" t="s">
        <v>335</v>
      </c>
      <c r="B9957" t="s">
        <v>763</v>
      </c>
      <c r="C9957">
        <v>55243</v>
      </c>
      <c r="D9957" t="s">
        <v>788</v>
      </c>
      <c r="E9957" t="s">
        <v>785</v>
      </c>
      <c r="F9957">
        <v>2015</v>
      </c>
      <c r="G9957">
        <v>165</v>
      </c>
      <c r="H9957">
        <v>104.3</v>
      </c>
      <c r="I9957">
        <v>1854.51</v>
      </c>
      <c r="K9957">
        <v>0.58299999999999996</v>
      </c>
      <c r="L9957">
        <v>3.39E-2</v>
      </c>
      <c r="M9957">
        <v>2178.1</v>
      </c>
      <c r="N9957">
        <v>5.9700000000000003E-2</v>
      </c>
      <c r="O9957">
        <v>9.7609999999999992</v>
      </c>
      <c r="P9957">
        <v>0.54359999999999997</v>
      </c>
      <c r="Q9957">
        <v>36067.5</v>
      </c>
      <c r="R9957" t="s">
        <v>333</v>
      </c>
      <c r="S9957" t="s">
        <v>38</v>
      </c>
      <c r="T9957" t="s">
        <v>28</v>
      </c>
      <c r="Y9957" t="s">
        <v>159</v>
      </c>
    </row>
    <row r="9958" spans="1:25" x14ac:dyDescent="0.45">
      <c r="A9958" t="s">
        <v>335</v>
      </c>
      <c r="B9958" t="s">
        <v>763</v>
      </c>
      <c r="C9958">
        <v>55243</v>
      </c>
      <c r="D9958" t="s">
        <v>788</v>
      </c>
      <c r="E9958" t="s">
        <v>785</v>
      </c>
      <c r="F9958">
        <v>2016</v>
      </c>
      <c r="G9958">
        <v>210</v>
      </c>
      <c r="H9958">
        <v>145.75</v>
      </c>
      <c r="I9958">
        <v>2915</v>
      </c>
      <c r="K9958">
        <v>0.316</v>
      </c>
      <c r="L9958">
        <v>1.9400000000000001E-2</v>
      </c>
      <c r="M9958">
        <v>2066</v>
      </c>
      <c r="N9958">
        <v>5.9799999999999999E-2</v>
      </c>
      <c r="O9958">
        <v>8.3490000000000002</v>
      </c>
      <c r="P9958">
        <v>0.48430000000000001</v>
      </c>
      <c r="Q9958">
        <v>34586.300000000003</v>
      </c>
      <c r="R9958" t="s">
        <v>333</v>
      </c>
      <c r="S9958" t="s">
        <v>38</v>
      </c>
      <c r="T9958" t="s">
        <v>28</v>
      </c>
      <c r="Y9958" t="s">
        <v>159</v>
      </c>
    </row>
    <row r="9959" spans="1:25" x14ac:dyDescent="0.45">
      <c r="A9959" t="s">
        <v>335</v>
      </c>
      <c r="B9959" t="s">
        <v>763</v>
      </c>
      <c r="C9959">
        <v>55243</v>
      </c>
      <c r="D9959" t="s">
        <v>788</v>
      </c>
      <c r="E9959" t="s">
        <v>785</v>
      </c>
      <c r="F9959">
        <v>2017</v>
      </c>
      <c r="G9959">
        <v>99</v>
      </c>
      <c r="H9959">
        <v>60</v>
      </c>
      <c r="I9959">
        <v>1200</v>
      </c>
      <c r="K9959">
        <v>0.158</v>
      </c>
      <c r="L9959">
        <v>2.5600000000000001E-2</v>
      </c>
      <c r="M9959">
        <v>859.7</v>
      </c>
      <c r="N9959">
        <v>5.9900000000000002E-2</v>
      </c>
      <c r="O9959">
        <v>3.4390000000000001</v>
      </c>
      <c r="P9959">
        <v>0.4829</v>
      </c>
      <c r="Q9959">
        <v>14354.9</v>
      </c>
      <c r="R9959" t="s">
        <v>333</v>
      </c>
      <c r="S9959" t="s">
        <v>38</v>
      </c>
      <c r="T9959" t="s">
        <v>28</v>
      </c>
      <c r="Y9959" t="s">
        <v>160</v>
      </c>
    </row>
    <row r="9960" spans="1:25" x14ac:dyDescent="0.45">
      <c r="A9960" t="s">
        <v>335</v>
      </c>
      <c r="B9960" t="s">
        <v>763</v>
      </c>
      <c r="C9960">
        <v>55243</v>
      </c>
      <c r="D9960" t="s">
        <v>788</v>
      </c>
      <c r="E9960" t="s">
        <v>785</v>
      </c>
      <c r="F9960">
        <v>2018</v>
      </c>
      <c r="G9960">
        <v>248</v>
      </c>
      <c r="H9960">
        <v>153.66</v>
      </c>
      <c r="I9960">
        <v>2787.96</v>
      </c>
      <c r="K9960">
        <v>0.98499999999999999</v>
      </c>
      <c r="L9960">
        <v>3.0599999999999999E-2</v>
      </c>
      <c r="M9960">
        <v>2276.1999999999998</v>
      </c>
      <c r="N9960">
        <v>5.9499999999999997E-2</v>
      </c>
      <c r="O9960">
        <v>9.4749999999999996</v>
      </c>
      <c r="P9960">
        <v>0.48699999999999999</v>
      </c>
      <c r="Q9960">
        <v>37084.1</v>
      </c>
      <c r="R9960" t="s">
        <v>333</v>
      </c>
      <c r="S9960" t="s">
        <v>38</v>
      </c>
      <c r="T9960" t="s">
        <v>28</v>
      </c>
      <c r="Y9960" t="s">
        <v>160</v>
      </c>
    </row>
    <row r="9961" spans="1:25" x14ac:dyDescent="0.45">
      <c r="A9961" t="s">
        <v>335</v>
      </c>
      <c r="B9961" t="s">
        <v>763</v>
      </c>
      <c r="C9961">
        <v>55243</v>
      </c>
      <c r="D9961" t="s">
        <v>788</v>
      </c>
      <c r="E9961" t="s">
        <v>785</v>
      </c>
      <c r="F9961">
        <v>2019</v>
      </c>
      <c r="G9961">
        <v>93</v>
      </c>
      <c r="H9961">
        <v>49.96</v>
      </c>
      <c r="I9961">
        <v>873.5</v>
      </c>
      <c r="K9961">
        <v>2.1999999999999999E-2</v>
      </c>
      <c r="L9961">
        <v>3.2899999999999999E-2</v>
      </c>
      <c r="M9961">
        <v>737.8</v>
      </c>
      <c r="N9961">
        <v>6.0199999999999997E-2</v>
      </c>
      <c r="O9961">
        <v>2.8719999999999999</v>
      </c>
      <c r="P9961">
        <v>0.48959999999999998</v>
      </c>
      <c r="Q9961">
        <v>12487.7</v>
      </c>
      <c r="R9961" t="s">
        <v>333</v>
      </c>
      <c r="S9961" t="s">
        <v>38</v>
      </c>
      <c r="T9961" t="s">
        <v>28</v>
      </c>
      <c r="Y9961" t="s">
        <v>160</v>
      </c>
    </row>
    <row r="9962" spans="1:25" x14ac:dyDescent="0.45">
      <c r="A9962" t="s">
        <v>335</v>
      </c>
      <c r="B9962" t="s">
        <v>763</v>
      </c>
      <c r="C9962">
        <v>55243</v>
      </c>
      <c r="D9962" t="s">
        <v>788</v>
      </c>
      <c r="E9962" t="s">
        <v>785</v>
      </c>
      <c r="F9962">
        <v>2020</v>
      </c>
      <c r="G9962">
        <v>102</v>
      </c>
      <c r="H9962">
        <v>53.4</v>
      </c>
      <c r="I9962">
        <v>943.18</v>
      </c>
      <c r="K9962">
        <v>0.121</v>
      </c>
      <c r="L9962">
        <v>2.01E-2</v>
      </c>
      <c r="M9962">
        <v>872.5</v>
      </c>
      <c r="N9962">
        <v>6.1199999999999997E-2</v>
      </c>
      <c r="O9962">
        <v>3.456</v>
      </c>
      <c r="P9962">
        <v>0.47599999999999998</v>
      </c>
      <c r="Q9962">
        <v>14597</v>
      </c>
      <c r="R9962" t="s">
        <v>333</v>
      </c>
      <c r="S9962" t="s">
        <v>38</v>
      </c>
      <c r="T9962" t="s">
        <v>28</v>
      </c>
      <c r="Y9962" t="s">
        <v>160</v>
      </c>
    </row>
    <row r="9963" spans="1:25" x14ac:dyDescent="0.45">
      <c r="A9963" t="s">
        <v>335</v>
      </c>
      <c r="B9963" t="s">
        <v>763</v>
      </c>
      <c r="C9963">
        <v>55243</v>
      </c>
      <c r="D9963" t="s">
        <v>788</v>
      </c>
      <c r="E9963" t="s">
        <v>785</v>
      </c>
      <c r="F9963">
        <v>2021</v>
      </c>
      <c r="G9963">
        <v>146</v>
      </c>
      <c r="H9963">
        <v>85.12</v>
      </c>
      <c r="I9963">
        <v>1508.3</v>
      </c>
      <c r="K9963">
        <v>0.45500000000000002</v>
      </c>
      <c r="L9963">
        <v>4.4999999999999998E-2</v>
      </c>
      <c r="M9963">
        <v>1379.5</v>
      </c>
      <c r="N9963">
        <v>5.9200000000000003E-2</v>
      </c>
      <c r="O9963">
        <v>5.1050000000000004</v>
      </c>
      <c r="P9963">
        <v>0.4516</v>
      </c>
      <c r="Q9963">
        <v>22714.3</v>
      </c>
      <c r="R9963" t="s">
        <v>333</v>
      </c>
      <c r="S9963" t="s">
        <v>38</v>
      </c>
      <c r="T9963" t="s">
        <v>28</v>
      </c>
      <c r="Y9963" t="s">
        <v>161</v>
      </c>
    </row>
    <row r="9964" spans="1:25" x14ac:dyDescent="0.45">
      <c r="A9964" t="s">
        <v>335</v>
      </c>
      <c r="B9964" t="s">
        <v>763</v>
      </c>
      <c r="C9964">
        <v>55243</v>
      </c>
      <c r="D9964" t="s">
        <v>788</v>
      </c>
      <c r="E9964" t="s">
        <v>785</v>
      </c>
      <c r="F9964">
        <v>2022</v>
      </c>
      <c r="G9964">
        <v>130</v>
      </c>
      <c r="H9964">
        <v>82.02</v>
      </c>
      <c r="I9964">
        <v>1641.55</v>
      </c>
      <c r="K9964">
        <v>1.2929999999999999</v>
      </c>
      <c r="L9964">
        <v>0.1004</v>
      </c>
      <c r="M9964">
        <v>1448.7</v>
      </c>
      <c r="N9964">
        <v>6.2399999999999997E-2</v>
      </c>
      <c r="O9964">
        <v>5.9569999999999999</v>
      </c>
      <c r="P9964">
        <v>0.51119999999999999</v>
      </c>
      <c r="Q9964">
        <v>22617.599999999999</v>
      </c>
      <c r="R9964" t="s">
        <v>333</v>
      </c>
      <c r="S9964" t="s">
        <v>38</v>
      </c>
      <c r="T9964" t="s">
        <v>28</v>
      </c>
      <c r="Y9964" t="s">
        <v>161</v>
      </c>
    </row>
    <row r="9965" spans="1:25" x14ac:dyDescent="0.45">
      <c r="A9965" t="s">
        <v>335</v>
      </c>
      <c r="B9965" t="s">
        <v>763</v>
      </c>
      <c r="C9965">
        <v>55243</v>
      </c>
      <c r="D9965" t="s">
        <v>788</v>
      </c>
      <c r="E9965" t="s">
        <v>785</v>
      </c>
      <c r="F9965">
        <v>2023</v>
      </c>
      <c r="G9965">
        <v>21</v>
      </c>
      <c r="H9965">
        <v>11.36</v>
      </c>
      <c r="I9965">
        <v>225.9</v>
      </c>
      <c r="K9965">
        <v>1.6E-2</v>
      </c>
      <c r="L9965">
        <v>2.4199999999999999E-2</v>
      </c>
      <c r="M9965">
        <v>185.4</v>
      </c>
      <c r="N9965">
        <v>5.9700000000000003E-2</v>
      </c>
      <c r="O9965">
        <v>0.627</v>
      </c>
      <c r="P9965">
        <v>0.41930000000000001</v>
      </c>
      <c r="Q9965">
        <v>3120.6</v>
      </c>
      <c r="R9965" t="s">
        <v>333</v>
      </c>
      <c r="S9965" t="s">
        <v>38</v>
      </c>
      <c r="T9965" t="s">
        <v>28</v>
      </c>
      <c r="Y9965" t="s">
        <v>499</v>
      </c>
    </row>
    <row r="9966" spans="1:25" x14ac:dyDescent="0.45">
      <c r="A9966" t="s">
        <v>335</v>
      </c>
      <c r="B9966" t="s">
        <v>763</v>
      </c>
      <c r="C9966">
        <v>55243</v>
      </c>
      <c r="D9966" t="s">
        <v>789</v>
      </c>
      <c r="F9966">
        <v>2009</v>
      </c>
      <c r="G9966">
        <v>84</v>
      </c>
      <c r="H9966">
        <v>84</v>
      </c>
      <c r="I9966">
        <v>1680</v>
      </c>
      <c r="K9966">
        <v>0.26300000000000001</v>
      </c>
      <c r="L9966">
        <v>2.4799999999999999E-2</v>
      </c>
      <c r="M9966">
        <v>1282.8</v>
      </c>
      <c r="N9966">
        <v>0.06</v>
      </c>
      <c r="O9966">
        <v>5.6520000000000001</v>
      </c>
      <c r="P9966">
        <v>0.52759999999999996</v>
      </c>
      <c r="Q9966">
        <v>21420</v>
      </c>
      <c r="R9966" t="s">
        <v>333</v>
      </c>
      <c r="S9966" t="s">
        <v>38</v>
      </c>
      <c r="T9966" t="s">
        <v>28</v>
      </c>
      <c r="Y9966" t="s">
        <v>103</v>
      </c>
    </row>
    <row r="9967" spans="1:25" x14ac:dyDescent="0.45">
      <c r="A9967" t="s">
        <v>335</v>
      </c>
      <c r="B9967" t="s">
        <v>763</v>
      </c>
      <c r="C9967">
        <v>55243</v>
      </c>
      <c r="D9967" t="s">
        <v>789</v>
      </c>
      <c r="F9967">
        <v>2010</v>
      </c>
      <c r="G9967">
        <v>87</v>
      </c>
      <c r="H9967">
        <v>84.25</v>
      </c>
      <c r="I9967">
        <v>1685</v>
      </c>
      <c r="K9967">
        <v>0.77200000000000002</v>
      </c>
      <c r="L9967">
        <v>6.9800000000000001E-2</v>
      </c>
      <c r="M9967">
        <v>1332.2</v>
      </c>
      <c r="N9967">
        <v>6.2E-2</v>
      </c>
      <c r="O9967">
        <v>6.3879999999999999</v>
      </c>
      <c r="P9967">
        <v>0.59140000000000004</v>
      </c>
      <c r="Q9967">
        <v>21483.8</v>
      </c>
      <c r="R9967" t="s">
        <v>333</v>
      </c>
      <c r="S9967" t="s">
        <v>38</v>
      </c>
      <c r="T9967" t="s">
        <v>28</v>
      </c>
      <c r="Y9967" t="s">
        <v>103</v>
      </c>
    </row>
    <row r="9968" spans="1:25" x14ac:dyDescent="0.45">
      <c r="A9968" t="s">
        <v>335</v>
      </c>
      <c r="B9968" t="s">
        <v>763</v>
      </c>
      <c r="C9968">
        <v>55243</v>
      </c>
      <c r="D9968" t="s">
        <v>789</v>
      </c>
      <c r="F9968">
        <v>2011</v>
      </c>
      <c r="G9968">
        <v>130</v>
      </c>
      <c r="H9968">
        <v>129.25</v>
      </c>
      <c r="I9968">
        <v>2585</v>
      </c>
      <c r="K9968">
        <v>0.58599999999999997</v>
      </c>
      <c r="L9968">
        <v>3.5499999999999997E-2</v>
      </c>
      <c r="M9968">
        <v>1990.1</v>
      </c>
      <c r="N9968">
        <v>6.0499999999999998E-2</v>
      </c>
      <c r="O9968">
        <v>9.8930000000000007</v>
      </c>
      <c r="P9968">
        <v>0.59960000000000002</v>
      </c>
      <c r="Q9968">
        <v>32958.800000000003</v>
      </c>
      <c r="R9968" t="s">
        <v>333</v>
      </c>
      <c r="S9968" t="s">
        <v>38</v>
      </c>
      <c r="T9968" t="s">
        <v>28</v>
      </c>
      <c r="Y9968" t="s">
        <v>103</v>
      </c>
    </row>
    <row r="9969" spans="1:25" x14ac:dyDescent="0.45">
      <c r="A9969" t="s">
        <v>335</v>
      </c>
      <c r="B9969" t="s">
        <v>763</v>
      </c>
      <c r="C9969">
        <v>55243</v>
      </c>
      <c r="D9969" t="s">
        <v>789</v>
      </c>
      <c r="F9969">
        <v>2012</v>
      </c>
      <c r="G9969">
        <v>190</v>
      </c>
      <c r="H9969">
        <v>186.75</v>
      </c>
      <c r="I9969">
        <v>3735</v>
      </c>
      <c r="K9969">
        <v>1.9E-2</v>
      </c>
      <c r="L9969">
        <v>1E-3</v>
      </c>
      <c r="M9969">
        <v>2801.4</v>
      </c>
      <c r="N9969">
        <v>5.8999999999999997E-2</v>
      </c>
      <c r="O9969">
        <v>11.093</v>
      </c>
      <c r="P9969">
        <v>0.46600000000000003</v>
      </c>
      <c r="Q9969">
        <v>47621.4</v>
      </c>
      <c r="R9969" t="s">
        <v>333</v>
      </c>
      <c r="S9969" t="s">
        <v>38</v>
      </c>
      <c r="T9969" t="s">
        <v>28</v>
      </c>
      <c r="Y9969" t="s">
        <v>103</v>
      </c>
    </row>
    <row r="9970" spans="1:25" x14ac:dyDescent="0.45">
      <c r="A9970" t="s">
        <v>335</v>
      </c>
      <c r="B9970" t="s">
        <v>763</v>
      </c>
      <c r="C9970">
        <v>55243</v>
      </c>
      <c r="D9970" t="s">
        <v>789</v>
      </c>
      <c r="F9970">
        <v>2013</v>
      </c>
      <c r="G9970">
        <v>120</v>
      </c>
      <c r="H9970">
        <v>96</v>
      </c>
      <c r="I9970">
        <v>1920</v>
      </c>
      <c r="K9970">
        <v>0.74099999999999999</v>
      </c>
      <c r="L9970">
        <v>5.4899999999999997E-2</v>
      </c>
      <c r="M9970">
        <v>1506.9</v>
      </c>
      <c r="N9970">
        <v>6.1600000000000002E-2</v>
      </c>
      <c r="O9970">
        <v>6.3490000000000002</v>
      </c>
      <c r="P9970">
        <v>0.51380000000000003</v>
      </c>
      <c r="Q9970">
        <v>24481.4</v>
      </c>
      <c r="R9970" t="s">
        <v>333</v>
      </c>
      <c r="S9970" t="s">
        <v>38</v>
      </c>
      <c r="T9970" t="s">
        <v>28</v>
      </c>
      <c r="Y9970" t="s">
        <v>103</v>
      </c>
    </row>
    <row r="9971" spans="1:25" x14ac:dyDescent="0.45">
      <c r="A9971" t="s">
        <v>335</v>
      </c>
      <c r="B9971" t="s">
        <v>763</v>
      </c>
      <c r="C9971">
        <v>55243</v>
      </c>
      <c r="D9971" t="s">
        <v>789</v>
      </c>
      <c r="E9971" t="s">
        <v>785</v>
      </c>
      <c r="F9971">
        <v>2014</v>
      </c>
      <c r="G9971">
        <v>117</v>
      </c>
      <c r="H9971">
        <v>76.209999999999994</v>
      </c>
      <c r="I9971">
        <v>1363.53</v>
      </c>
      <c r="K9971">
        <v>0.64700000000000002</v>
      </c>
      <c r="L9971">
        <v>6.4699999999999994E-2</v>
      </c>
      <c r="M9971">
        <v>1197.3</v>
      </c>
      <c r="N9971">
        <v>6.1899999999999997E-2</v>
      </c>
      <c r="O9971">
        <v>5.07</v>
      </c>
      <c r="P9971">
        <v>0.52239999999999998</v>
      </c>
      <c r="Q9971">
        <v>19331.2</v>
      </c>
      <c r="R9971" t="s">
        <v>333</v>
      </c>
      <c r="S9971" t="s">
        <v>38</v>
      </c>
      <c r="T9971" t="s">
        <v>28</v>
      </c>
      <c r="Y9971" t="s">
        <v>103</v>
      </c>
    </row>
    <row r="9972" spans="1:25" x14ac:dyDescent="0.45">
      <c r="A9972" t="s">
        <v>335</v>
      </c>
      <c r="B9972" t="s">
        <v>763</v>
      </c>
      <c r="C9972">
        <v>55243</v>
      </c>
      <c r="D9972" t="s">
        <v>789</v>
      </c>
      <c r="E9972" t="s">
        <v>785</v>
      </c>
      <c r="F9972">
        <v>2015</v>
      </c>
      <c r="G9972">
        <v>116</v>
      </c>
      <c r="H9972">
        <v>73.7</v>
      </c>
      <c r="I9972">
        <v>1263.99</v>
      </c>
      <c r="K9972">
        <v>4.8000000000000001E-2</v>
      </c>
      <c r="L9972">
        <v>1.35E-2</v>
      </c>
      <c r="M9972">
        <v>1518.3</v>
      </c>
      <c r="N9972">
        <v>5.8999999999999997E-2</v>
      </c>
      <c r="O9972">
        <v>6.0190000000000001</v>
      </c>
      <c r="P9972">
        <v>0.4758</v>
      </c>
      <c r="Q9972">
        <v>25677.3</v>
      </c>
      <c r="R9972" t="s">
        <v>333</v>
      </c>
      <c r="S9972" t="s">
        <v>38</v>
      </c>
      <c r="T9972" t="s">
        <v>28</v>
      </c>
      <c r="Y9972" t="s">
        <v>159</v>
      </c>
    </row>
    <row r="9973" spans="1:25" x14ac:dyDescent="0.45">
      <c r="A9973" t="s">
        <v>335</v>
      </c>
      <c r="B9973" t="s">
        <v>763</v>
      </c>
      <c r="C9973">
        <v>55243</v>
      </c>
      <c r="D9973" t="s">
        <v>789</v>
      </c>
      <c r="E9973" t="s">
        <v>785</v>
      </c>
      <c r="F9973">
        <v>2016</v>
      </c>
      <c r="G9973">
        <v>240</v>
      </c>
      <c r="H9973">
        <v>164.75</v>
      </c>
      <c r="I9973">
        <v>3295</v>
      </c>
      <c r="K9973">
        <v>0.25600000000000001</v>
      </c>
      <c r="L9973">
        <v>1.7000000000000001E-2</v>
      </c>
      <c r="M9973">
        <v>2338.5</v>
      </c>
      <c r="N9973">
        <v>5.9700000000000003E-2</v>
      </c>
      <c r="O9973">
        <v>9.8469999999999995</v>
      </c>
      <c r="P9973">
        <v>0.50460000000000005</v>
      </c>
      <c r="Q9973">
        <v>39284.5</v>
      </c>
      <c r="R9973" t="s">
        <v>333</v>
      </c>
      <c r="S9973" t="s">
        <v>38</v>
      </c>
      <c r="T9973" t="s">
        <v>28</v>
      </c>
      <c r="Y9973" t="s">
        <v>159</v>
      </c>
    </row>
    <row r="9974" spans="1:25" x14ac:dyDescent="0.45">
      <c r="A9974" t="s">
        <v>335</v>
      </c>
      <c r="B9974" t="s">
        <v>763</v>
      </c>
      <c r="C9974">
        <v>55243</v>
      </c>
      <c r="D9974" t="s">
        <v>789</v>
      </c>
      <c r="E9974" t="s">
        <v>785</v>
      </c>
      <c r="F9974">
        <v>2017</v>
      </c>
      <c r="G9974">
        <v>161</v>
      </c>
      <c r="H9974">
        <v>103.85</v>
      </c>
      <c r="I9974">
        <v>2077</v>
      </c>
      <c r="K9974">
        <v>0.159</v>
      </c>
      <c r="L9974">
        <v>1.2800000000000001E-2</v>
      </c>
      <c r="M9974">
        <v>1480.3</v>
      </c>
      <c r="N9974">
        <v>5.9400000000000001E-2</v>
      </c>
      <c r="O9974">
        <v>6.24</v>
      </c>
      <c r="P9974">
        <v>0.50170000000000003</v>
      </c>
      <c r="Q9974">
        <v>24887.599999999999</v>
      </c>
      <c r="R9974" t="s">
        <v>333</v>
      </c>
      <c r="S9974" t="s">
        <v>38</v>
      </c>
      <c r="T9974" t="s">
        <v>28</v>
      </c>
      <c r="Y9974" t="s">
        <v>160</v>
      </c>
    </row>
    <row r="9975" spans="1:25" x14ac:dyDescent="0.45">
      <c r="A9975" t="s">
        <v>335</v>
      </c>
      <c r="B9975" t="s">
        <v>763</v>
      </c>
      <c r="C9975">
        <v>55243</v>
      </c>
      <c r="D9975" t="s">
        <v>789</v>
      </c>
      <c r="E9975" t="s">
        <v>785</v>
      </c>
      <c r="F9975">
        <v>2018</v>
      </c>
      <c r="G9975">
        <v>182</v>
      </c>
      <c r="H9975">
        <v>116.41</v>
      </c>
      <c r="I9975">
        <v>2248.85</v>
      </c>
      <c r="K9975">
        <v>0.44500000000000001</v>
      </c>
      <c r="L9975">
        <v>3.0700000000000002E-2</v>
      </c>
      <c r="M9975">
        <v>1774.2</v>
      </c>
      <c r="N9975">
        <v>6.0600000000000001E-2</v>
      </c>
      <c r="O9975">
        <v>7.5720000000000001</v>
      </c>
      <c r="P9975">
        <v>0.51519999999999999</v>
      </c>
      <c r="Q9975">
        <v>29398</v>
      </c>
      <c r="R9975" t="s">
        <v>333</v>
      </c>
      <c r="S9975" t="s">
        <v>38</v>
      </c>
      <c r="T9975" t="s">
        <v>28</v>
      </c>
      <c r="Y9975" t="s">
        <v>160</v>
      </c>
    </row>
    <row r="9976" spans="1:25" x14ac:dyDescent="0.45">
      <c r="A9976" t="s">
        <v>335</v>
      </c>
      <c r="B9976" t="s">
        <v>763</v>
      </c>
      <c r="C9976">
        <v>55243</v>
      </c>
      <c r="D9976" t="s">
        <v>789</v>
      </c>
      <c r="E9976" t="s">
        <v>785</v>
      </c>
      <c r="F9976">
        <v>2019</v>
      </c>
      <c r="G9976">
        <v>77</v>
      </c>
      <c r="H9976">
        <v>41.14</v>
      </c>
      <c r="I9976">
        <v>748.81</v>
      </c>
      <c r="K9976">
        <v>3.6999999999999998E-2</v>
      </c>
      <c r="L9976">
        <v>3.3099999999999997E-2</v>
      </c>
      <c r="M9976">
        <v>621.20000000000005</v>
      </c>
      <c r="N9976">
        <v>6.0400000000000002E-2</v>
      </c>
      <c r="O9976">
        <v>2.605</v>
      </c>
      <c r="P9976">
        <v>0.51529999999999998</v>
      </c>
      <c r="Q9976">
        <v>10483</v>
      </c>
      <c r="R9976" t="s">
        <v>333</v>
      </c>
      <c r="S9976" t="s">
        <v>38</v>
      </c>
      <c r="T9976" t="s">
        <v>28</v>
      </c>
      <c r="Y9976" t="s">
        <v>160</v>
      </c>
    </row>
    <row r="9977" spans="1:25" x14ac:dyDescent="0.45">
      <c r="A9977" t="s">
        <v>335</v>
      </c>
      <c r="B9977" t="s">
        <v>763</v>
      </c>
      <c r="C9977">
        <v>55243</v>
      </c>
      <c r="D9977" t="s">
        <v>789</v>
      </c>
      <c r="E9977" t="s">
        <v>785</v>
      </c>
      <c r="F9977">
        <v>2020</v>
      </c>
      <c r="G9977">
        <v>109</v>
      </c>
      <c r="H9977">
        <v>55.37</v>
      </c>
      <c r="I9977">
        <v>994.13</v>
      </c>
      <c r="K9977">
        <v>3.1E-2</v>
      </c>
      <c r="L9977">
        <v>1.5800000000000002E-2</v>
      </c>
      <c r="M9977">
        <v>910.7</v>
      </c>
      <c r="N9977">
        <v>5.8099999999999999E-2</v>
      </c>
      <c r="O9977">
        <v>3.8010000000000002</v>
      </c>
      <c r="P9977">
        <v>0.50149999999999995</v>
      </c>
      <c r="Q9977">
        <v>15371</v>
      </c>
      <c r="R9977" t="s">
        <v>333</v>
      </c>
      <c r="S9977" t="s">
        <v>38</v>
      </c>
      <c r="T9977" t="s">
        <v>28</v>
      </c>
      <c r="Y9977" t="s">
        <v>160</v>
      </c>
    </row>
    <row r="9978" spans="1:25" x14ac:dyDescent="0.45">
      <c r="A9978" t="s">
        <v>335</v>
      </c>
      <c r="B9978" t="s">
        <v>763</v>
      </c>
      <c r="C9978">
        <v>55243</v>
      </c>
      <c r="D9978" t="s">
        <v>789</v>
      </c>
      <c r="E9978" t="s">
        <v>785</v>
      </c>
      <c r="F9978">
        <v>2021</v>
      </c>
      <c r="G9978">
        <v>161</v>
      </c>
      <c r="H9978">
        <v>96.18</v>
      </c>
      <c r="I9978">
        <v>1671.4</v>
      </c>
      <c r="K9978">
        <v>3.3000000000000002E-2</v>
      </c>
      <c r="L9978">
        <v>1.6500000000000001E-2</v>
      </c>
      <c r="M9978">
        <v>1495.4</v>
      </c>
      <c r="N9978">
        <v>5.7700000000000001E-2</v>
      </c>
      <c r="O9978">
        <v>5.343</v>
      </c>
      <c r="P9978">
        <v>0.43419999999999997</v>
      </c>
      <c r="Q9978">
        <v>25327.7</v>
      </c>
      <c r="R9978" t="s">
        <v>333</v>
      </c>
      <c r="S9978" t="s">
        <v>38</v>
      </c>
      <c r="T9978" t="s">
        <v>28</v>
      </c>
      <c r="Y9978" t="s">
        <v>161</v>
      </c>
    </row>
    <row r="9979" spans="1:25" x14ac:dyDescent="0.45">
      <c r="A9979" t="s">
        <v>335</v>
      </c>
      <c r="B9979" t="s">
        <v>763</v>
      </c>
      <c r="C9979">
        <v>55243</v>
      </c>
      <c r="D9979" t="s">
        <v>789</v>
      </c>
      <c r="E9979" t="s">
        <v>785</v>
      </c>
      <c r="F9979">
        <v>2022</v>
      </c>
      <c r="G9979">
        <v>167</v>
      </c>
      <c r="H9979">
        <v>97.34</v>
      </c>
      <c r="I9979">
        <v>1974.4</v>
      </c>
      <c r="K9979">
        <v>1.4670000000000001</v>
      </c>
      <c r="L9979">
        <v>0.1055</v>
      </c>
      <c r="M9979">
        <v>1749.7</v>
      </c>
      <c r="N9979">
        <v>6.2600000000000003E-2</v>
      </c>
      <c r="O9979">
        <v>7.0579999999999998</v>
      </c>
      <c r="P9979">
        <v>0.51280000000000003</v>
      </c>
      <c r="Q9979">
        <v>27468.799999999999</v>
      </c>
      <c r="R9979" t="s">
        <v>333</v>
      </c>
      <c r="S9979" t="s">
        <v>38</v>
      </c>
      <c r="T9979" t="s">
        <v>28</v>
      </c>
      <c r="Y9979" t="s">
        <v>161</v>
      </c>
    </row>
    <row r="9980" spans="1:25" x14ac:dyDescent="0.45">
      <c r="A9980" t="s">
        <v>335</v>
      </c>
      <c r="B9980" t="s">
        <v>763</v>
      </c>
      <c r="C9980">
        <v>55243</v>
      </c>
      <c r="D9980" t="s">
        <v>789</v>
      </c>
      <c r="E9980" t="s">
        <v>785</v>
      </c>
      <c r="F9980">
        <v>2023</v>
      </c>
      <c r="G9980">
        <v>17</v>
      </c>
      <c r="H9980">
        <v>8.94</v>
      </c>
      <c r="I9980">
        <v>177.7</v>
      </c>
      <c r="K9980">
        <v>1.9E-2</v>
      </c>
      <c r="L9980">
        <v>2.9899999999999999E-2</v>
      </c>
      <c r="M9980">
        <v>146.6</v>
      </c>
      <c r="N9980">
        <v>6.0600000000000001E-2</v>
      </c>
      <c r="O9980">
        <v>0.51900000000000002</v>
      </c>
      <c r="P9980">
        <v>0.43669999999999998</v>
      </c>
      <c r="Q9980">
        <v>2460.1</v>
      </c>
      <c r="R9980" t="s">
        <v>333</v>
      </c>
      <c r="S9980" t="s">
        <v>38</v>
      </c>
      <c r="T9980" t="s">
        <v>28</v>
      </c>
      <c r="Y9980" t="s">
        <v>499</v>
      </c>
    </row>
    <row r="9981" spans="1:25" x14ac:dyDescent="0.45">
      <c r="A9981" t="s">
        <v>335</v>
      </c>
      <c r="B9981" t="s">
        <v>763</v>
      </c>
      <c r="C9981">
        <v>55243</v>
      </c>
      <c r="D9981" t="s">
        <v>790</v>
      </c>
      <c r="F9981">
        <v>2009</v>
      </c>
      <c r="G9981">
        <v>84</v>
      </c>
      <c r="H9981">
        <v>84</v>
      </c>
      <c r="I9981">
        <v>1680</v>
      </c>
      <c r="K9981">
        <v>0.26300000000000001</v>
      </c>
      <c r="L9981">
        <v>2.4799999999999999E-2</v>
      </c>
      <c r="M9981">
        <v>1282.8</v>
      </c>
      <c r="N9981">
        <v>0.06</v>
      </c>
      <c r="O9981">
        <v>5.6520000000000001</v>
      </c>
      <c r="P9981">
        <v>0.52759999999999996</v>
      </c>
      <c r="Q9981">
        <v>21420</v>
      </c>
      <c r="R9981" t="s">
        <v>333</v>
      </c>
      <c r="S9981" t="s">
        <v>38</v>
      </c>
      <c r="T9981" t="s">
        <v>28</v>
      </c>
      <c r="Y9981" t="s">
        <v>103</v>
      </c>
    </row>
    <row r="9982" spans="1:25" x14ac:dyDescent="0.45">
      <c r="A9982" t="s">
        <v>335</v>
      </c>
      <c r="B9982" t="s">
        <v>763</v>
      </c>
      <c r="C9982">
        <v>55243</v>
      </c>
      <c r="D9982" t="s">
        <v>790</v>
      </c>
      <c r="F9982">
        <v>2010</v>
      </c>
      <c r="G9982">
        <v>87</v>
      </c>
      <c r="H9982">
        <v>84.25</v>
      </c>
      <c r="I9982">
        <v>1685</v>
      </c>
      <c r="K9982">
        <v>0.77200000000000002</v>
      </c>
      <c r="L9982">
        <v>6.9800000000000001E-2</v>
      </c>
      <c r="M9982">
        <v>1332.2</v>
      </c>
      <c r="N9982">
        <v>6.2E-2</v>
      </c>
      <c r="O9982">
        <v>6.3879999999999999</v>
      </c>
      <c r="P9982">
        <v>0.59140000000000004</v>
      </c>
      <c r="Q9982">
        <v>21483.8</v>
      </c>
      <c r="R9982" t="s">
        <v>333</v>
      </c>
      <c r="S9982" t="s">
        <v>38</v>
      </c>
      <c r="T9982" t="s">
        <v>28</v>
      </c>
      <c r="Y9982" t="s">
        <v>103</v>
      </c>
    </row>
    <row r="9983" spans="1:25" x14ac:dyDescent="0.45">
      <c r="A9983" t="s">
        <v>335</v>
      </c>
      <c r="B9983" t="s">
        <v>763</v>
      </c>
      <c r="C9983">
        <v>55243</v>
      </c>
      <c r="D9983" t="s">
        <v>790</v>
      </c>
      <c r="F9983">
        <v>2011</v>
      </c>
      <c r="G9983">
        <v>130</v>
      </c>
      <c r="H9983">
        <v>129.25</v>
      </c>
      <c r="I9983">
        <v>2585</v>
      </c>
      <c r="K9983">
        <v>0.58599999999999997</v>
      </c>
      <c r="L9983">
        <v>3.5499999999999997E-2</v>
      </c>
      <c r="M9983">
        <v>1990.1</v>
      </c>
      <c r="N9983">
        <v>6.0499999999999998E-2</v>
      </c>
      <c r="O9983">
        <v>10.282999999999999</v>
      </c>
      <c r="P9983">
        <v>0.62329999999999997</v>
      </c>
      <c r="Q9983">
        <v>32958.800000000003</v>
      </c>
      <c r="R9983" t="s">
        <v>333</v>
      </c>
      <c r="S9983" t="s">
        <v>38</v>
      </c>
      <c r="T9983" t="s">
        <v>28</v>
      </c>
      <c r="Y9983" t="s">
        <v>103</v>
      </c>
    </row>
    <row r="9984" spans="1:25" x14ac:dyDescent="0.45">
      <c r="A9984" t="s">
        <v>335</v>
      </c>
      <c r="B9984" t="s">
        <v>763</v>
      </c>
      <c r="C9984">
        <v>55243</v>
      </c>
      <c r="D9984" t="s">
        <v>790</v>
      </c>
      <c r="F9984">
        <v>2012</v>
      </c>
      <c r="G9984">
        <v>190</v>
      </c>
      <c r="H9984">
        <v>186.75</v>
      </c>
      <c r="I9984">
        <v>3735</v>
      </c>
      <c r="K9984">
        <v>1.9E-2</v>
      </c>
      <c r="L9984">
        <v>1E-3</v>
      </c>
      <c r="M9984">
        <v>2801.4</v>
      </c>
      <c r="N9984">
        <v>5.8999999999999997E-2</v>
      </c>
      <c r="O9984">
        <v>12.073</v>
      </c>
      <c r="P9984">
        <v>0.50700000000000001</v>
      </c>
      <c r="Q9984">
        <v>47621.4</v>
      </c>
      <c r="R9984" t="s">
        <v>333</v>
      </c>
      <c r="S9984" t="s">
        <v>38</v>
      </c>
      <c r="T9984" t="s">
        <v>28</v>
      </c>
      <c r="Y9984" t="s">
        <v>103</v>
      </c>
    </row>
    <row r="9985" spans="1:25" x14ac:dyDescent="0.45">
      <c r="A9985" t="s">
        <v>335</v>
      </c>
      <c r="B9985" t="s">
        <v>763</v>
      </c>
      <c r="C9985">
        <v>55243</v>
      </c>
      <c r="D9985" t="s">
        <v>790</v>
      </c>
      <c r="F9985">
        <v>2013</v>
      </c>
      <c r="G9985">
        <v>120</v>
      </c>
      <c r="H9985">
        <v>96</v>
      </c>
      <c r="I9985">
        <v>1920</v>
      </c>
      <c r="K9985">
        <v>0.74099999999999999</v>
      </c>
      <c r="L9985">
        <v>5.4899999999999997E-2</v>
      </c>
      <c r="M9985">
        <v>1506.9</v>
      </c>
      <c r="N9985">
        <v>6.1600000000000002E-2</v>
      </c>
      <c r="O9985">
        <v>6.9960000000000004</v>
      </c>
      <c r="P9985">
        <v>0.56520000000000004</v>
      </c>
      <c r="Q9985">
        <v>24481.4</v>
      </c>
      <c r="R9985" t="s">
        <v>333</v>
      </c>
      <c r="S9985" t="s">
        <v>38</v>
      </c>
      <c r="T9985" t="s">
        <v>28</v>
      </c>
      <c r="Y9985" t="s">
        <v>103</v>
      </c>
    </row>
    <row r="9986" spans="1:25" x14ac:dyDescent="0.45">
      <c r="A9986" t="s">
        <v>335</v>
      </c>
      <c r="B9986" t="s">
        <v>763</v>
      </c>
      <c r="C9986">
        <v>55243</v>
      </c>
      <c r="D9986" t="s">
        <v>790</v>
      </c>
      <c r="E9986" t="s">
        <v>785</v>
      </c>
      <c r="F9986">
        <v>2014</v>
      </c>
      <c r="G9986">
        <v>117</v>
      </c>
      <c r="H9986">
        <v>76.209999999999994</v>
      </c>
      <c r="I9986">
        <v>1363.53</v>
      </c>
      <c r="K9986">
        <v>0.64700000000000002</v>
      </c>
      <c r="L9986">
        <v>6.4699999999999994E-2</v>
      </c>
      <c r="M9986">
        <v>1197.3</v>
      </c>
      <c r="N9986">
        <v>6.1899999999999997E-2</v>
      </c>
      <c r="O9986">
        <v>5.593</v>
      </c>
      <c r="P9986">
        <v>0.57609999999999995</v>
      </c>
      <c r="Q9986">
        <v>19331.2</v>
      </c>
      <c r="R9986" t="s">
        <v>333</v>
      </c>
      <c r="S9986" t="s">
        <v>38</v>
      </c>
      <c r="T9986" t="s">
        <v>28</v>
      </c>
      <c r="Y9986" t="s">
        <v>103</v>
      </c>
    </row>
    <row r="9987" spans="1:25" x14ac:dyDescent="0.45">
      <c r="A9987" t="s">
        <v>335</v>
      </c>
      <c r="B9987" t="s">
        <v>763</v>
      </c>
      <c r="C9987">
        <v>55243</v>
      </c>
      <c r="D9987" t="s">
        <v>790</v>
      </c>
      <c r="E9987" t="s">
        <v>785</v>
      </c>
      <c r="F9987">
        <v>2015</v>
      </c>
      <c r="G9987">
        <v>116</v>
      </c>
      <c r="H9987">
        <v>73.7</v>
      </c>
      <c r="I9987">
        <v>1263.99</v>
      </c>
      <c r="K9987">
        <v>4.8000000000000001E-2</v>
      </c>
      <c r="L9987">
        <v>1.35E-2</v>
      </c>
      <c r="M9987">
        <v>1518.3</v>
      </c>
      <c r="N9987">
        <v>5.8999999999999997E-2</v>
      </c>
      <c r="O9987">
        <v>6.5529999999999999</v>
      </c>
      <c r="P9987">
        <v>0.52339999999999998</v>
      </c>
      <c r="Q9987">
        <v>25677.3</v>
      </c>
      <c r="R9987" t="s">
        <v>333</v>
      </c>
      <c r="S9987" t="s">
        <v>38</v>
      </c>
      <c r="T9987" t="s">
        <v>28</v>
      </c>
      <c r="Y9987" t="s">
        <v>159</v>
      </c>
    </row>
    <row r="9988" spans="1:25" x14ac:dyDescent="0.45">
      <c r="A9988" t="s">
        <v>335</v>
      </c>
      <c r="B9988" t="s">
        <v>763</v>
      </c>
      <c r="C9988">
        <v>55243</v>
      </c>
      <c r="D9988" t="s">
        <v>790</v>
      </c>
      <c r="E9988" t="s">
        <v>785</v>
      </c>
      <c r="F9988">
        <v>2016</v>
      </c>
      <c r="G9988">
        <v>240</v>
      </c>
      <c r="H9988">
        <v>164.75</v>
      </c>
      <c r="I9988">
        <v>3295</v>
      </c>
      <c r="K9988">
        <v>0.25600000000000001</v>
      </c>
      <c r="L9988">
        <v>1.7000000000000001E-2</v>
      </c>
      <c r="M9988">
        <v>2338.5</v>
      </c>
      <c r="N9988">
        <v>5.9700000000000003E-2</v>
      </c>
      <c r="O9988">
        <v>9.8970000000000002</v>
      </c>
      <c r="P9988">
        <v>0.50849999999999995</v>
      </c>
      <c r="Q9988">
        <v>39284.5</v>
      </c>
      <c r="R9988" t="s">
        <v>333</v>
      </c>
      <c r="S9988" t="s">
        <v>38</v>
      </c>
      <c r="T9988" t="s">
        <v>28</v>
      </c>
      <c r="Y9988" t="s">
        <v>159</v>
      </c>
    </row>
    <row r="9989" spans="1:25" x14ac:dyDescent="0.45">
      <c r="A9989" t="s">
        <v>335</v>
      </c>
      <c r="B9989" t="s">
        <v>763</v>
      </c>
      <c r="C9989">
        <v>55243</v>
      </c>
      <c r="D9989" t="s">
        <v>790</v>
      </c>
      <c r="E9989" t="s">
        <v>785</v>
      </c>
      <c r="F9989">
        <v>2017</v>
      </c>
      <c r="G9989">
        <v>161</v>
      </c>
      <c r="H9989">
        <v>103.85</v>
      </c>
      <c r="I9989">
        <v>2077</v>
      </c>
      <c r="K9989">
        <v>0.159</v>
      </c>
      <c r="L9989">
        <v>1.2800000000000001E-2</v>
      </c>
      <c r="M9989">
        <v>1480.3</v>
      </c>
      <c r="N9989">
        <v>5.9400000000000001E-2</v>
      </c>
      <c r="O9989">
        <v>6.2309999999999999</v>
      </c>
      <c r="P9989">
        <v>0.501</v>
      </c>
      <c r="Q9989">
        <v>24887.599999999999</v>
      </c>
      <c r="R9989" t="s">
        <v>333</v>
      </c>
      <c r="S9989" t="s">
        <v>38</v>
      </c>
      <c r="T9989" t="s">
        <v>28</v>
      </c>
      <c r="Y9989" t="s">
        <v>160</v>
      </c>
    </row>
    <row r="9990" spans="1:25" x14ac:dyDescent="0.45">
      <c r="A9990" t="s">
        <v>335</v>
      </c>
      <c r="B9990" t="s">
        <v>763</v>
      </c>
      <c r="C9990">
        <v>55243</v>
      </c>
      <c r="D9990" t="s">
        <v>790</v>
      </c>
      <c r="E9990" t="s">
        <v>785</v>
      </c>
      <c r="F9990">
        <v>2018</v>
      </c>
      <c r="G9990">
        <v>183</v>
      </c>
      <c r="H9990">
        <v>117.28</v>
      </c>
      <c r="I9990">
        <v>2254.4499999999998</v>
      </c>
      <c r="K9990">
        <v>0.44600000000000001</v>
      </c>
      <c r="L9990">
        <v>3.0499999999999999E-2</v>
      </c>
      <c r="M9990">
        <v>1778.3</v>
      </c>
      <c r="N9990">
        <v>6.0199999999999997E-2</v>
      </c>
      <c r="O9990">
        <v>7.6280000000000001</v>
      </c>
      <c r="P9990">
        <v>0.51780000000000004</v>
      </c>
      <c r="Q9990">
        <v>29473.4</v>
      </c>
      <c r="R9990" t="s">
        <v>333</v>
      </c>
      <c r="S9990" t="s">
        <v>38</v>
      </c>
      <c r="T9990" t="s">
        <v>28</v>
      </c>
      <c r="Y9990" t="s">
        <v>160</v>
      </c>
    </row>
    <row r="9991" spans="1:25" x14ac:dyDescent="0.45">
      <c r="A9991" t="s">
        <v>335</v>
      </c>
      <c r="B9991" t="s">
        <v>763</v>
      </c>
      <c r="C9991">
        <v>55243</v>
      </c>
      <c r="D9991" t="s">
        <v>790</v>
      </c>
      <c r="E9991" t="s">
        <v>785</v>
      </c>
      <c r="F9991">
        <v>2019</v>
      </c>
      <c r="G9991">
        <v>77</v>
      </c>
      <c r="H9991">
        <v>41.14</v>
      </c>
      <c r="I9991">
        <v>748.81</v>
      </c>
      <c r="K9991">
        <v>3.6999999999999998E-2</v>
      </c>
      <c r="L9991">
        <v>3.3099999999999997E-2</v>
      </c>
      <c r="M9991">
        <v>621.20000000000005</v>
      </c>
      <c r="N9991">
        <v>6.0400000000000002E-2</v>
      </c>
      <c r="O9991">
        <v>2.5960000000000001</v>
      </c>
      <c r="P9991">
        <v>0.51849999999999996</v>
      </c>
      <c r="Q9991">
        <v>10483</v>
      </c>
      <c r="R9991" t="s">
        <v>333</v>
      </c>
      <c r="S9991" t="s">
        <v>38</v>
      </c>
      <c r="T9991" t="s">
        <v>28</v>
      </c>
      <c r="Y9991" t="s">
        <v>160</v>
      </c>
    </row>
    <row r="9992" spans="1:25" x14ac:dyDescent="0.45">
      <c r="A9992" t="s">
        <v>335</v>
      </c>
      <c r="B9992" t="s">
        <v>763</v>
      </c>
      <c r="C9992">
        <v>55243</v>
      </c>
      <c r="D9992" t="s">
        <v>790</v>
      </c>
      <c r="E9992" t="s">
        <v>785</v>
      </c>
      <c r="F9992">
        <v>2020</v>
      </c>
      <c r="G9992">
        <v>109</v>
      </c>
      <c r="H9992">
        <v>55.37</v>
      </c>
      <c r="I9992">
        <v>994.13</v>
      </c>
      <c r="K9992">
        <v>3.1E-2</v>
      </c>
      <c r="L9992">
        <v>1.5800000000000002E-2</v>
      </c>
      <c r="M9992">
        <v>910.7</v>
      </c>
      <c r="N9992">
        <v>5.8099999999999999E-2</v>
      </c>
      <c r="O9992">
        <v>3.7829999999999999</v>
      </c>
      <c r="P9992">
        <v>0.50029999999999997</v>
      </c>
      <c r="Q9992">
        <v>15371</v>
      </c>
      <c r="R9992" t="s">
        <v>333</v>
      </c>
      <c r="S9992" t="s">
        <v>38</v>
      </c>
      <c r="T9992" t="s">
        <v>28</v>
      </c>
      <c r="Y9992" t="s">
        <v>160</v>
      </c>
    </row>
    <row r="9993" spans="1:25" x14ac:dyDescent="0.45">
      <c r="A9993" t="s">
        <v>335</v>
      </c>
      <c r="B9993" t="s">
        <v>763</v>
      </c>
      <c r="C9993">
        <v>55243</v>
      </c>
      <c r="D9993" t="s">
        <v>790</v>
      </c>
      <c r="E9993" t="s">
        <v>785</v>
      </c>
      <c r="F9993">
        <v>2021</v>
      </c>
      <c r="G9993">
        <v>161</v>
      </c>
      <c r="H9993">
        <v>96.18</v>
      </c>
      <c r="I9993">
        <v>1671.4</v>
      </c>
      <c r="K9993">
        <v>3.3000000000000002E-2</v>
      </c>
      <c r="L9993">
        <v>1.6500000000000001E-2</v>
      </c>
      <c r="M9993">
        <v>1495.4</v>
      </c>
      <c r="N9993">
        <v>5.7700000000000001E-2</v>
      </c>
      <c r="O9993">
        <v>5.1920000000000002</v>
      </c>
      <c r="P9993">
        <v>0.42609999999999998</v>
      </c>
      <c r="Q9993">
        <v>25327.7</v>
      </c>
      <c r="R9993" t="s">
        <v>333</v>
      </c>
      <c r="S9993" t="s">
        <v>38</v>
      </c>
      <c r="T9993" t="s">
        <v>28</v>
      </c>
      <c r="Y9993" t="s">
        <v>161</v>
      </c>
    </row>
    <row r="9994" spans="1:25" x14ac:dyDescent="0.45">
      <c r="A9994" t="s">
        <v>335</v>
      </c>
      <c r="B9994" t="s">
        <v>763</v>
      </c>
      <c r="C9994">
        <v>55243</v>
      </c>
      <c r="D9994" t="s">
        <v>790</v>
      </c>
      <c r="E9994" t="s">
        <v>785</v>
      </c>
      <c r="F9994">
        <v>2022</v>
      </c>
      <c r="G9994">
        <v>167</v>
      </c>
      <c r="H9994">
        <v>97.34</v>
      </c>
      <c r="I9994">
        <v>1969.99</v>
      </c>
      <c r="K9994">
        <v>1.4670000000000001</v>
      </c>
      <c r="L9994">
        <v>0.1055</v>
      </c>
      <c r="M9994">
        <v>1745.8</v>
      </c>
      <c r="N9994">
        <v>6.2600000000000003E-2</v>
      </c>
      <c r="O9994">
        <v>7.1189999999999998</v>
      </c>
      <c r="P9994">
        <v>0.51819999999999999</v>
      </c>
      <c r="Q9994">
        <v>27403.3</v>
      </c>
      <c r="R9994" t="s">
        <v>333</v>
      </c>
      <c r="S9994" t="s">
        <v>38</v>
      </c>
      <c r="T9994" t="s">
        <v>28</v>
      </c>
      <c r="Y9994" t="s">
        <v>161</v>
      </c>
    </row>
    <row r="9995" spans="1:25" x14ac:dyDescent="0.45">
      <c r="A9995" t="s">
        <v>335</v>
      </c>
      <c r="B9995" t="s">
        <v>763</v>
      </c>
      <c r="C9995">
        <v>55243</v>
      </c>
      <c r="D9995" t="s">
        <v>790</v>
      </c>
      <c r="E9995" t="s">
        <v>785</v>
      </c>
      <c r="F9995">
        <v>2023</v>
      </c>
      <c r="G9995">
        <v>17</v>
      </c>
      <c r="H9995">
        <v>8.94</v>
      </c>
      <c r="I9995">
        <v>177.7</v>
      </c>
      <c r="K9995">
        <v>1.9E-2</v>
      </c>
      <c r="L9995">
        <v>2.9899999999999999E-2</v>
      </c>
      <c r="M9995">
        <v>146.6</v>
      </c>
      <c r="N9995">
        <v>6.0600000000000001E-2</v>
      </c>
      <c r="O9995">
        <v>0.505</v>
      </c>
      <c r="P9995">
        <v>0.4274</v>
      </c>
      <c r="Q9995">
        <v>2460.1</v>
      </c>
      <c r="R9995" t="s">
        <v>333</v>
      </c>
      <c r="S9995" t="s">
        <v>38</v>
      </c>
      <c r="T9995" t="s">
        <v>28</v>
      </c>
      <c r="Y9995" t="s">
        <v>499</v>
      </c>
    </row>
    <row r="9996" spans="1:25" x14ac:dyDescent="0.45">
      <c r="A9996" t="s">
        <v>335</v>
      </c>
      <c r="B9996" t="s">
        <v>763</v>
      </c>
      <c r="C9996">
        <v>55243</v>
      </c>
      <c r="D9996" t="s">
        <v>791</v>
      </c>
      <c r="F9996">
        <v>2009</v>
      </c>
      <c r="G9996">
        <v>239</v>
      </c>
      <c r="H9996">
        <v>239</v>
      </c>
      <c r="I9996">
        <v>4780</v>
      </c>
      <c r="K9996">
        <v>1.4239999999999999</v>
      </c>
      <c r="L9996">
        <v>4.6899999999999997E-2</v>
      </c>
      <c r="M9996">
        <v>3710.4</v>
      </c>
      <c r="N9996">
        <v>6.0999999999999999E-2</v>
      </c>
      <c r="O9996">
        <v>17.036999999999999</v>
      </c>
      <c r="P9996">
        <v>0.55900000000000005</v>
      </c>
      <c r="Q9996">
        <v>60945</v>
      </c>
      <c r="R9996" t="s">
        <v>333</v>
      </c>
      <c r="S9996" t="s">
        <v>38</v>
      </c>
      <c r="T9996" t="s">
        <v>28</v>
      </c>
      <c r="Y9996" t="s">
        <v>103</v>
      </c>
    </row>
    <row r="9997" spans="1:25" x14ac:dyDescent="0.45">
      <c r="A9997" t="s">
        <v>335</v>
      </c>
      <c r="B9997" t="s">
        <v>763</v>
      </c>
      <c r="C9997">
        <v>55243</v>
      </c>
      <c r="D9997" t="s">
        <v>791</v>
      </c>
      <c r="F9997">
        <v>2010</v>
      </c>
      <c r="G9997">
        <v>237</v>
      </c>
      <c r="H9997">
        <v>230.75</v>
      </c>
      <c r="I9997">
        <v>4615</v>
      </c>
      <c r="K9997">
        <v>2.3140000000000001</v>
      </c>
      <c r="L9997">
        <v>7.6799999999999993E-2</v>
      </c>
      <c r="M9997">
        <v>3666.5</v>
      </c>
      <c r="N9997">
        <v>6.2300000000000001E-2</v>
      </c>
      <c r="O9997">
        <v>17.777000000000001</v>
      </c>
      <c r="P9997">
        <v>0.60119999999999996</v>
      </c>
      <c r="Q9997">
        <v>58841.3</v>
      </c>
      <c r="R9997" t="s">
        <v>333</v>
      </c>
      <c r="S9997" t="s">
        <v>38</v>
      </c>
      <c r="T9997" t="s">
        <v>28</v>
      </c>
      <c r="Y9997" t="s">
        <v>103</v>
      </c>
    </row>
    <row r="9998" spans="1:25" x14ac:dyDescent="0.45">
      <c r="A9998" t="s">
        <v>335</v>
      </c>
      <c r="B9998" t="s">
        <v>763</v>
      </c>
      <c r="C9998">
        <v>55243</v>
      </c>
      <c r="D9998" t="s">
        <v>791</v>
      </c>
      <c r="F9998">
        <v>2011</v>
      </c>
      <c r="G9998">
        <v>278</v>
      </c>
      <c r="H9998">
        <v>277.25</v>
      </c>
      <c r="I9998">
        <v>5545</v>
      </c>
      <c r="K9998">
        <v>0.47299999999999998</v>
      </c>
      <c r="L9998">
        <v>1.3599999999999999E-2</v>
      </c>
      <c r="M9998">
        <v>4198.7</v>
      </c>
      <c r="N9998">
        <v>5.96E-2</v>
      </c>
      <c r="O9998">
        <v>19.332999999999998</v>
      </c>
      <c r="P9998">
        <v>0.54679999999999995</v>
      </c>
      <c r="Q9998">
        <v>70698.8</v>
      </c>
      <c r="R9998" t="s">
        <v>333</v>
      </c>
      <c r="S9998" t="s">
        <v>38</v>
      </c>
      <c r="T9998" t="s">
        <v>28</v>
      </c>
      <c r="Y9998" t="s">
        <v>103</v>
      </c>
    </row>
    <row r="9999" spans="1:25" x14ac:dyDescent="0.45">
      <c r="A9999" t="s">
        <v>335</v>
      </c>
      <c r="B9999" t="s">
        <v>763</v>
      </c>
      <c r="C9999">
        <v>55243</v>
      </c>
      <c r="D9999" t="s">
        <v>791</v>
      </c>
      <c r="F9999">
        <v>2012</v>
      </c>
      <c r="G9999">
        <v>469</v>
      </c>
      <c r="H9999">
        <v>461.75</v>
      </c>
      <c r="I9999">
        <v>9235</v>
      </c>
      <c r="K9999">
        <v>4.5999999999999999E-2</v>
      </c>
      <c r="L9999">
        <v>1E-3</v>
      </c>
      <c r="M9999">
        <v>6926.7</v>
      </c>
      <c r="N9999">
        <v>5.8999999999999997E-2</v>
      </c>
      <c r="O9999">
        <v>27.428000000000001</v>
      </c>
      <c r="P9999">
        <v>0.46600000000000003</v>
      </c>
      <c r="Q9999">
        <v>117746.7</v>
      </c>
      <c r="R9999" t="s">
        <v>333</v>
      </c>
      <c r="S9999" t="s">
        <v>38</v>
      </c>
      <c r="T9999" t="s">
        <v>28</v>
      </c>
      <c r="Y9999" t="s">
        <v>103</v>
      </c>
    </row>
    <row r="10000" spans="1:25" x14ac:dyDescent="0.45">
      <c r="A10000" t="s">
        <v>335</v>
      </c>
      <c r="B10000" t="s">
        <v>763</v>
      </c>
      <c r="C10000">
        <v>55243</v>
      </c>
      <c r="D10000" t="s">
        <v>791</v>
      </c>
      <c r="F10000">
        <v>2013</v>
      </c>
      <c r="G10000">
        <v>170</v>
      </c>
      <c r="H10000">
        <v>141.5</v>
      </c>
      <c r="I10000">
        <v>2830</v>
      </c>
      <c r="K10000">
        <v>0.71399999999999997</v>
      </c>
      <c r="L10000">
        <v>3.61E-2</v>
      </c>
      <c r="M10000">
        <v>2186.5</v>
      </c>
      <c r="N10000">
        <v>6.0699999999999997E-2</v>
      </c>
      <c r="O10000">
        <v>9.0239999999999991</v>
      </c>
      <c r="P10000">
        <v>0.49709999999999999</v>
      </c>
      <c r="Q10000">
        <v>36083.9</v>
      </c>
      <c r="R10000" t="s">
        <v>333</v>
      </c>
      <c r="S10000" t="s">
        <v>38</v>
      </c>
      <c r="T10000" t="s">
        <v>28</v>
      </c>
      <c r="Y10000" t="s">
        <v>103</v>
      </c>
    </row>
    <row r="10001" spans="1:25" x14ac:dyDescent="0.45">
      <c r="A10001" t="s">
        <v>335</v>
      </c>
      <c r="B10001" t="s">
        <v>763</v>
      </c>
      <c r="C10001">
        <v>55243</v>
      </c>
      <c r="D10001" t="s">
        <v>791</v>
      </c>
      <c r="E10001" t="s">
        <v>785</v>
      </c>
      <c r="F10001">
        <v>2014</v>
      </c>
      <c r="G10001">
        <v>199</v>
      </c>
      <c r="H10001">
        <v>122.09</v>
      </c>
      <c r="I10001">
        <v>2166.23</v>
      </c>
      <c r="K10001">
        <v>0.25600000000000001</v>
      </c>
      <c r="L10001">
        <v>1.5599999999999999E-2</v>
      </c>
      <c r="M10001">
        <v>1817.5</v>
      </c>
      <c r="N10001">
        <v>5.8500000000000003E-2</v>
      </c>
      <c r="O10001">
        <v>7.3079999999999998</v>
      </c>
      <c r="P10001">
        <v>0.47689999999999999</v>
      </c>
      <c r="Q10001">
        <v>30436</v>
      </c>
      <c r="R10001" t="s">
        <v>333</v>
      </c>
      <c r="S10001" t="s">
        <v>38</v>
      </c>
      <c r="T10001" t="s">
        <v>28</v>
      </c>
      <c r="Y10001" t="s">
        <v>103</v>
      </c>
    </row>
    <row r="10002" spans="1:25" x14ac:dyDescent="0.45">
      <c r="A10002" t="s">
        <v>335</v>
      </c>
      <c r="B10002" t="s">
        <v>763</v>
      </c>
      <c r="C10002">
        <v>55243</v>
      </c>
      <c r="D10002" t="s">
        <v>791</v>
      </c>
      <c r="E10002" t="s">
        <v>785</v>
      </c>
      <c r="F10002">
        <v>2015</v>
      </c>
      <c r="G10002">
        <v>157</v>
      </c>
      <c r="H10002">
        <v>101.57</v>
      </c>
      <c r="I10002">
        <v>1725.22</v>
      </c>
      <c r="K10002">
        <v>2.1999999999999999E-2</v>
      </c>
      <c r="L10002">
        <v>3.7000000000000002E-3</v>
      </c>
      <c r="M10002">
        <v>1924.9</v>
      </c>
      <c r="N10002">
        <v>5.8000000000000003E-2</v>
      </c>
      <c r="O10002">
        <v>7.609</v>
      </c>
      <c r="P10002">
        <v>0.46660000000000001</v>
      </c>
      <c r="Q10002">
        <v>32611</v>
      </c>
      <c r="R10002" t="s">
        <v>333</v>
      </c>
      <c r="S10002" t="s">
        <v>38</v>
      </c>
      <c r="T10002" t="s">
        <v>28</v>
      </c>
      <c r="Y10002" t="s">
        <v>159</v>
      </c>
    </row>
    <row r="10003" spans="1:25" x14ac:dyDescent="0.45">
      <c r="A10003" t="s">
        <v>335</v>
      </c>
      <c r="B10003" t="s">
        <v>763</v>
      </c>
      <c r="C10003">
        <v>55243</v>
      </c>
      <c r="D10003" t="s">
        <v>791</v>
      </c>
      <c r="E10003" t="s">
        <v>785</v>
      </c>
      <c r="F10003">
        <v>2016</v>
      </c>
      <c r="G10003">
        <v>178</v>
      </c>
      <c r="H10003">
        <v>121.25</v>
      </c>
      <c r="I10003">
        <v>2425</v>
      </c>
      <c r="K10003">
        <v>8.4000000000000005E-2</v>
      </c>
      <c r="L10003">
        <v>8.8000000000000005E-3</v>
      </c>
      <c r="M10003">
        <v>1703.9</v>
      </c>
      <c r="N10003">
        <v>5.9299999999999999E-2</v>
      </c>
      <c r="O10003">
        <v>7.1269999999999998</v>
      </c>
      <c r="P10003">
        <v>0.49740000000000001</v>
      </c>
      <c r="Q10003">
        <v>28787.1</v>
      </c>
      <c r="R10003" t="s">
        <v>333</v>
      </c>
      <c r="S10003" t="s">
        <v>38</v>
      </c>
      <c r="T10003" t="s">
        <v>28</v>
      </c>
      <c r="Y10003" t="s">
        <v>159</v>
      </c>
    </row>
    <row r="10004" spans="1:25" x14ac:dyDescent="0.45">
      <c r="A10004" t="s">
        <v>335</v>
      </c>
      <c r="B10004" t="s">
        <v>763</v>
      </c>
      <c r="C10004">
        <v>55243</v>
      </c>
      <c r="D10004" t="s">
        <v>791</v>
      </c>
      <c r="E10004" t="s">
        <v>785</v>
      </c>
      <c r="F10004">
        <v>2017</v>
      </c>
      <c r="G10004">
        <v>96</v>
      </c>
      <c r="H10004">
        <v>58.75</v>
      </c>
      <c r="I10004">
        <v>1175</v>
      </c>
      <c r="K10004">
        <v>4.9000000000000002E-2</v>
      </c>
      <c r="L10004">
        <v>1.0800000000000001E-2</v>
      </c>
      <c r="M10004">
        <v>809</v>
      </c>
      <c r="N10004">
        <v>5.9299999999999999E-2</v>
      </c>
      <c r="O10004">
        <v>3.3959999999999999</v>
      </c>
      <c r="P10004">
        <v>0.50019999999999998</v>
      </c>
      <c r="Q10004">
        <v>13662.5</v>
      </c>
      <c r="R10004" t="s">
        <v>333</v>
      </c>
      <c r="S10004" t="s">
        <v>38</v>
      </c>
      <c r="T10004" t="s">
        <v>28</v>
      </c>
      <c r="Y10004" t="s">
        <v>160</v>
      </c>
    </row>
    <row r="10005" spans="1:25" x14ac:dyDescent="0.45">
      <c r="A10005" t="s">
        <v>335</v>
      </c>
      <c r="B10005" t="s">
        <v>763</v>
      </c>
      <c r="C10005">
        <v>55243</v>
      </c>
      <c r="D10005" t="s">
        <v>791</v>
      </c>
      <c r="E10005" t="s">
        <v>785</v>
      </c>
      <c r="F10005">
        <v>2018</v>
      </c>
      <c r="G10005">
        <v>145</v>
      </c>
      <c r="H10005">
        <v>90.41</v>
      </c>
      <c r="I10005">
        <v>1588.71</v>
      </c>
      <c r="K10005">
        <v>0.624</v>
      </c>
      <c r="L10005">
        <v>3.8300000000000001E-2</v>
      </c>
      <c r="M10005">
        <v>1313.9</v>
      </c>
      <c r="N10005">
        <v>6.0600000000000001E-2</v>
      </c>
      <c r="O10005">
        <v>5.73</v>
      </c>
      <c r="P10005">
        <v>0.52129999999999999</v>
      </c>
      <c r="Q10005">
        <v>21339</v>
      </c>
      <c r="R10005" t="s">
        <v>333</v>
      </c>
      <c r="S10005" t="s">
        <v>38</v>
      </c>
      <c r="T10005" t="s">
        <v>28</v>
      </c>
      <c r="Y10005" t="s">
        <v>160</v>
      </c>
    </row>
    <row r="10006" spans="1:25" x14ac:dyDescent="0.45">
      <c r="A10006" t="s">
        <v>335</v>
      </c>
      <c r="B10006" t="s">
        <v>763</v>
      </c>
      <c r="C10006">
        <v>55243</v>
      </c>
      <c r="D10006" t="s">
        <v>791</v>
      </c>
      <c r="E10006" t="s">
        <v>785</v>
      </c>
      <c r="F10006">
        <v>2019</v>
      </c>
      <c r="G10006">
        <v>61</v>
      </c>
      <c r="H10006">
        <v>34.020000000000003</v>
      </c>
      <c r="I10006">
        <v>596.34</v>
      </c>
      <c r="K10006">
        <v>3.7999999999999999E-2</v>
      </c>
      <c r="L10006">
        <v>4.2200000000000001E-2</v>
      </c>
      <c r="M10006">
        <v>504.9</v>
      </c>
      <c r="N10006">
        <v>6.08E-2</v>
      </c>
      <c r="O10006">
        <v>2.1219999999999999</v>
      </c>
      <c r="P10006">
        <v>0.5232</v>
      </c>
      <c r="Q10006">
        <v>8515</v>
      </c>
      <c r="R10006" t="s">
        <v>333</v>
      </c>
      <c r="S10006" t="s">
        <v>38</v>
      </c>
      <c r="T10006" t="s">
        <v>28</v>
      </c>
      <c r="Y10006" t="s">
        <v>160</v>
      </c>
    </row>
    <row r="10007" spans="1:25" x14ac:dyDescent="0.45">
      <c r="A10007" t="s">
        <v>335</v>
      </c>
      <c r="B10007" t="s">
        <v>763</v>
      </c>
      <c r="C10007">
        <v>55243</v>
      </c>
      <c r="D10007" t="s">
        <v>791</v>
      </c>
      <c r="E10007" t="s">
        <v>785</v>
      </c>
      <c r="F10007">
        <v>2020</v>
      </c>
      <c r="G10007">
        <v>107</v>
      </c>
      <c r="H10007">
        <v>51.64</v>
      </c>
      <c r="I10007">
        <v>910.06</v>
      </c>
      <c r="K10007">
        <v>8.7999999999999995E-2</v>
      </c>
      <c r="L10007">
        <v>1.95E-2</v>
      </c>
      <c r="M10007">
        <v>839.9</v>
      </c>
      <c r="N10007">
        <v>5.9700000000000003E-2</v>
      </c>
      <c r="O10007">
        <v>3.53</v>
      </c>
      <c r="P10007">
        <v>0.50329999999999997</v>
      </c>
      <c r="Q10007">
        <v>14083.4</v>
      </c>
      <c r="R10007" t="s">
        <v>333</v>
      </c>
      <c r="S10007" t="s">
        <v>38</v>
      </c>
      <c r="T10007" t="s">
        <v>28</v>
      </c>
      <c r="Y10007" t="s">
        <v>160</v>
      </c>
    </row>
    <row r="10008" spans="1:25" x14ac:dyDescent="0.45">
      <c r="A10008" t="s">
        <v>335</v>
      </c>
      <c r="B10008" t="s">
        <v>763</v>
      </c>
      <c r="C10008">
        <v>55243</v>
      </c>
      <c r="D10008" t="s">
        <v>791</v>
      </c>
      <c r="E10008" t="s">
        <v>785</v>
      </c>
      <c r="F10008">
        <v>2021</v>
      </c>
      <c r="G10008">
        <v>96</v>
      </c>
      <c r="H10008">
        <v>51.2</v>
      </c>
      <c r="I10008">
        <v>855.63</v>
      </c>
      <c r="K10008">
        <v>6.6000000000000003E-2</v>
      </c>
      <c r="L10008">
        <v>4.8399999999999999E-2</v>
      </c>
      <c r="M10008">
        <v>766.4</v>
      </c>
      <c r="N10008">
        <v>5.9900000000000002E-2</v>
      </c>
      <c r="O10008">
        <v>2.7970000000000002</v>
      </c>
      <c r="P10008">
        <v>0.46039999999999998</v>
      </c>
      <c r="Q10008">
        <v>12903.5</v>
      </c>
      <c r="R10008" t="s">
        <v>333</v>
      </c>
      <c r="S10008" t="s">
        <v>38</v>
      </c>
      <c r="T10008" t="s">
        <v>28</v>
      </c>
      <c r="Y10008" t="s">
        <v>161</v>
      </c>
    </row>
    <row r="10009" spans="1:25" x14ac:dyDescent="0.45">
      <c r="A10009" t="s">
        <v>335</v>
      </c>
      <c r="B10009" t="s">
        <v>763</v>
      </c>
      <c r="C10009">
        <v>55243</v>
      </c>
      <c r="D10009" t="s">
        <v>791</v>
      </c>
      <c r="E10009" t="s">
        <v>785</v>
      </c>
      <c r="F10009">
        <v>2022</v>
      </c>
      <c r="G10009">
        <v>199</v>
      </c>
      <c r="H10009">
        <v>133.41</v>
      </c>
      <c r="I10009">
        <v>2673.54</v>
      </c>
      <c r="K10009">
        <v>1.163</v>
      </c>
      <c r="L10009">
        <v>7.46E-2</v>
      </c>
      <c r="M10009">
        <v>2253</v>
      </c>
      <c r="N10009">
        <v>6.1400000000000003E-2</v>
      </c>
      <c r="O10009">
        <v>8.5749999999999993</v>
      </c>
      <c r="P10009">
        <v>0.4793</v>
      </c>
      <c r="Q10009">
        <v>36438.400000000001</v>
      </c>
      <c r="R10009" t="s">
        <v>333</v>
      </c>
      <c r="S10009" t="s">
        <v>38</v>
      </c>
      <c r="T10009" t="s">
        <v>28</v>
      </c>
      <c r="Y10009" t="s">
        <v>161</v>
      </c>
    </row>
    <row r="10010" spans="1:25" x14ac:dyDescent="0.45">
      <c r="A10010" t="s">
        <v>335</v>
      </c>
      <c r="B10010" t="s">
        <v>763</v>
      </c>
      <c r="C10010">
        <v>55243</v>
      </c>
      <c r="D10010" t="s">
        <v>791</v>
      </c>
      <c r="E10010" t="s">
        <v>785</v>
      </c>
      <c r="F10010">
        <v>2023</v>
      </c>
      <c r="G10010">
        <v>22</v>
      </c>
      <c r="H10010">
        <v>11.48</v>
      </c>
      <c r="I10010">
        <v>227.7</v>
      </c>
      <c r="K10010">
        <v>1.6E-2</v>
      </c>
      <c r="L10010">
        <v>2.3099999999999999E-2</v>
      </c>
      <c r="M10010">
        <v>187.9</v>
      </c>
      <c r="N10010">
        <v>5.91E-2</v>
      </c>
      <c r="O10010">
        <v>0.65900000000000003</v>
      </c>
      <c r="P10010">
        <v>0.43030000000000002</v>
      </c>
      <c r="Q10010">
        <v>3166.3</v>
      </c>
      <c r="R10010" t="s">
        <v>333</v>
      </c>
      <c r="S10010" t="s">
        <v>38</v>
      </c>
      <c r="T10010" t="s">
        <v>28</v>
      </c>
      <c r="Y10010" t="s">
        <v>499</v>
      </c>
    </row>
    <row r="10011" spans="1:25" x14ac:dyDescent="0.45">
      <c r="A10011" t="s">
        <v>335</v>
      </c>
      <c r="B10011" t="s">
        <v>763</v>
      </c>
      <c r="C10011">
        <v>55243</v>
      </c>
      <c r="D10011" t="s">
        <v>792</v>
      </c>
      <c r="F10011">
        <v>2009</v>
      </c>
      <c r="G10011">
        <v>239</v>
      </c>
      <c r="H10011">
        <v>239</v>
      </c>
      <c r="I10011">
        <v>4780</v>
      </c>
      <c r="K10011">
        <v>1.4239999999999999</v>
      </c>
      <c r="L10011">
        <v>4.6899999999999997E-2</v>
      </c>
      <c r="M10011">
        <v>3710.4</v>
      </c>
      <c r="N10011">
        <v>6.0999999999999999E-2</v>
      </c>
      <c r="O10011">
        <v>17.036999999999999</v>
      </c>
      <c r="P10011">
        <v>0.55900000000000005</v>
      </c>
      <c r="Q10011">
        <v>60945</v>
      </c>
      <c r="R10011" t="s">
        <v>333</v>
      </c>
      <c r="S10011" t="s">
        <v>38</v>
      </c>
      <c r="T10011" t="s">
        <v>28</v>
      </c>
      <c r="Y10011" t="s">
        <v>103</v>
      </c>
    </row>
    <row r="10012" spans="1:25" x14ac:dyDescent="0.45">
      <c r="A10012" t="s">
        <v>335</v>
      </c>
      <c r="B10012" t="s">
        <v>763</v>
      </c>
      <c r="C10012">
        <v>55243</v>
      </c>
      <c r="D10012" t="s">
        <v>792</v>
      </c>
      <c r="F10012">
        <v>2010</v>
      </c>
      <c r="G10012">
        <v>237</v>
      </c>
      <c r="H10012">
        <v>230.75</v>
      </c>
      <c r="I10012">
        <v>4615</v>
      </c>
      <c r="K10012">
        <v>2.3140000000000001</v>
      </c>
      <c r="L10012">
        <v>7.6799999999999993E-2</v>
      </c>
      <c r="M10012">
        <v>3666.5</v>
      </c>
      <c r="N10012">
        <v>6.2300000000000001E-2</v>
      </c>
      <c r="O10012">
        <v>17.777000000000001</v>
      </c>
      <c r="P10012">
        <v>0.60119999999999996</v>
      </c>
      <c r="Q10012">
        <v>58841.3</v>
      </c>
      <c r="R10012" t="s">
        <v>333</v>
      </c>
      <c r="S10012" t="s">
        <v>38</v>
      </c>
      <c r="T10012" t="s">
        <v>28</v>
      </c>
      <c r="Y10012" t="s">
        <v>103</v>
      </c>
    </row>
    <row r="10013" spans="1:25" x14ac:dyDescent="0.45">
      <c r="A10013" t="s">
        <v>335</v>
      </c>
      <c r="B10013" t="s">
        <v>763</v>
      </c>
      <c r="C10013">
        <v>55243</v>
      </c>
      <c r="D10013" t="s">
        <v>792</v>
      </c>
      <c r="F10013">
        <v>2011</v>
      </c>
      <c r="G10013">
        <v>278</v>
      </c>
      <c r="H10013">
        <v>277.25</v>
      </c>
      <c r="I10013">
        <v>5545</v>
      </c>
      <c r="K10013">
        <v>0.47299999999999998</v>
      </c>
      <c r="L10013">
        <v>1.3599999999999999E-2</v>
      </c>
      <c r="M10013">
        <v>4198.7</v>
      </c>
      <c r="N10013">
        <v>5.96E-2</v>
      </c>
      <c r="O10013">
        <v>20.363</v>
      </c>
      <c r="P10013">
        <v>0.57579999999999998</v>
      </c>
      <c r="Q10013">
        <v>70698.8</v>
      </c>
      <c r="R10013" t="s">
        <v>333</v>
      </c>
      <c r="S10013" t="s">
        <v>38</v>
      </c>
      <c r="T10013" t="s">
        <v>28</v>
      </c>
      <c r="Y10013" t="s">
        <v>103</v>
      </c>
    </row>
    <row r="10014" spans="1:25" x14ac:dyDescent="0.45">
      <c r="A10014" t="s">
        <v>335</v>
      </c>
      <c r="B10014" t="s">
        <v>763</v>
      </c>
      <c r="C10014">
        <v>55243</v>
      </c>
      <c r="D10014" t="s">
        <v>792</v>
      </c>
      <c r="F10014">
        <v>2012</v>
      </c>
      <c r="G10014">
        <v>469</v>
      </c>
      <c r="H10014">
        <v>461.75</v>
      </c>
      <c r="I10014">
        <v>9235</v>
      </c>
      <c r="K10014">
        <v>4.5999999999999999E-2</v>
      </c>
      <c r="L10014">
        <v>1E-3</v>
      </c>
      <c r="M10014">
        <v>6926.7</v>
      </c>
      <c r="N10014">
        <v>5.8999999999999997E-2</v>
      </c>
      <c r="O10014">
        <v>29.852</v>
      </c>
      <c r="P10014">
        <v>0.50700000000000001</v>
      </c>
      <c r="Q10014">
        <v>117746.7</v>
      </c>
      <c r="R10014" t="s">
        <v>333</v>
      </c>
      <c r="S10014" t="s">
        <v>38</v>
      </c>
      <c r="T10014" t="s">
        <v>28</v>
      </c>
      <c r="Y10014" t="s">
        <v>103</v>
      </c>
    </row>
    <row r="10015" spans="1:25" x14ac:dyDescent="0.45">
      <c r="A10015" t="s">
        <v>335</v>
      </c>
      <c r="B10015" t="s">
        <v>763</v>
      </c>
      <c r="C10015">
        <v>55243</v>
      </c>
      <c r="D10015" t="s">
        <v>792</v>
      </c>
      <c r="F10015">
        <v>2013</v>
      </c>
      <c r="G10015">
        <v>170</v>
      </c>
      <c r="H10015">
        <v>141.5</v>
      </c>
      <c r="I10015">
        <v>2830</v>
      </c>
      <c r="K10015">
        <v>0.71399999999999997</v>
      </c>
      <c r="L10015">
        <v>3.61E-2</v>
      </c>
      <c r="M10015">
        <v>2186.5</v>
      </c>
      <c r="N10015">
        <v>6.0699999999999997E-2</v>
      </c>
      <c r="O10015">
        <v>9.9030000000000005</v>
      </c>
      <c r="P10015">
        <v>0.54490000000000005</v>
      </c>
      <c r="Q10015">
        <v>36083.9</v>
      </c>
      <c r="R10015" t="s">
        <v>333</v>
      </c>
      <c r="S10015" t="s">
        <v>38</v>
      </c>
      <c r="T10015" t="s">
        <v>28</v>
      </c>
      <c r="Y10015" t="s">
        <v>103</v>
      </c>
    </row>
    <row r="10016" spans="1:25" x14ac:dyDescent="0.45">
      <c r="A10016" t="s">
        <v>335</v>
      </c>
      <c r="B10016" t="s">
        <v>763</v>
      </c>
      <c r="C10016">
        <v>55243</v>
      </c>
      <c r="D10016" t="s">
        <v>792</v>
      </c>
      <c r="E10016" t="s">
        <v>785</v>
      </c>
      <c r="F10016">
        <v>2014</v>
      </c>
      <c r="G10016">
        <v>200</v>
      </c>
      <c r="H10016">
        <v>121.85</v>
      </c>
      <c r="I10016">
        <v>2165.4699999999998</v>
      </c>
      <c r="K10016">
        <v>0.25600000000000001</v>
      </c>
      <c r="L10016">
        <v>1.55E-2</v>
      </c>
      <c r="M10016">
        <v>1816.9</v>
      </c>
      <c r="N10016">
        <v>5.8200000000000002E-2</v>
      </c>
      <c r="O10016">
        <v>7.9790000000000001</v>
      </c>
      <c r="P10016">
        <v>0.52759999999999996</v>
      </c>
      <c r="Q10016">
        <v>30424.2</v>
      </c>
      <c r="R10016" t="s">
        <v>333</v>
      </c>
      <c r="S10016" t="s">
        <v>38</v>
      </c>
      <c r="T10016" t="s">
        <v>28</v>
      </c>
      <c r="Y10016" t="s">
        <v>103</v>
      </c>
    </row>
    <row r="10017" spans="1:25" x14ac:dyDescent="0.45">
      <c r="A10017" t="s">
        <v>335</v>
      </c>
      <c r="B10017" t="s">
        <v>763</v>
      </c>
      <c r="C10017">
        <v>55243</v>
      </c>
      <c r="D10017" t="s">
        <v>792</v>
      </c>
      <c r="E10017" t="s">
        <v>785</v>
      </c>
      <c r="F10017">
        <v>2015</v>
      </c>
      <c r="G10017">
        <v>157</v>
      </c>
      <c r="H10017">
        <v>101.57</v>
      </c>
      <c r="I10017">
        <v>1725.22</v>
      </c>
      <c r="K10017">
        <v>2.1999999999999999E-2</v>
      </c>
      <c r="L10017">
        <v>3.7000000000000002E-3</v>
      </c>
      <c r="M10017">
        <v>1924.9</v>
      </c>
      <c r="N10017">
        <v>5.8000000000000003E-2</v>
      </c>
      <c r="O10017">
        <v>8.2799999999999994</v>
      </c>
      <c r="P10017">
        <v>0.51339999999999997</v>
      </c>
      <c r="Q10017">
        <v>32611</v>
      </c>
      <c r="R10017" t="s">
        <v>333</v>
      </c>
      <c r="S10017" t="s">
        <v>38</v>
      </c>
      <c r="T10017" t="s">
        <v>28</v>
      </c>
      <c r="Y10017" t="s">
        <v>159</v>
      </c>
    </row>
    <row r="10018" spans="1:25" x14ac:dyDescent="0.45">
      <c r="A10018" t="s">
        <v>335</v>
      </c>
      <c r="B10018" t="s">
        <v>763</v>
      </c>
      <c r="C10018">
        <v>55243</v>
      </c>
      <c r="D10018" t="s">
        <v>792</v>
      </c>
      <c r="E10018" t="s">
        <v>785</v>
      </c>
      <c r="F10018">
        <v>2016</v>
      </c>
      <c r="G10018">
        <v>178</v>
      </c>
      <c r="H10018">
        <v>121.25</v>
      </c>
      <c r="I10018">
        <v>2425</v>
      </c>
      <c r="K10018">
        <v>8.4000000000000005E-2</v>
      </c>
      <c r="L10018">
        <v>8.8000000000000005E-3</v>
      </c>
      <c r="M10018">
        <v>1703.9</v>
      </c>
      <c r="N10018">
        <v>5.9299999999999999E-2</v>
      </c>
      <c r="O10018">
        <v>7.1349999999999998</v>
      </c>
      <c r="P10018">
        <v>0.499</v>
      </c>
      <c r="Q10018">
        <v>28787.1</v>
      </c>
      <c r="R10018" t="s">
        <v>333</v>
      </c>
      <c r="S10018" t="s">
        <v>38</v>
      </c>
      <c r="T10018" t="s">
        <v>28</v>
      </c>
      <c r="Y10018" t="s">
        <v>159</v>
      </c>
    </row>
    <row r="10019" spans="1:25" x14ac:dyDescent="0.45">
      <c r="A10019" t="s">
        <v>335</v>
      </c>
      <c r="B10019" t="s">
        <v>763</v>
      </c>
      <c r="C10019">
        <v>55243</v>
      </c>
      <c r="D10019" t="s">
        <v>792</v>
      </c>
      <c r="E10019" t="s">
        <v>785</v>
      </c>
      <c r="F10019">
        <v>2017</v>
      </c>
      <c r="G10019">
        <v>96</v>
      </c>
      <c r="H10019">
        <v>58.75</v>
      </c>
      <c r="I10019">
        <v>1175</v>
      </c>
      <c r="K10019">
        <v>4.9000000000000002E-2</v>
      </c>
      <c r="L10019">
        <v>1.0800000000000001E-2</v>
      </c>
      <c r="M10019">
        <v>809</v>
      </c>
      <c r="N10019">
        <v>5.9299999999999999E-2</v>
      </c>
      <c r="O10019">
        <v>3.3849999999999998</v>
      </c>
      <c r="P10019">
        <v>0.49909999999999999</v>
      </c>
      <c r="Q10019">
        <v>13662.5</v>
      </c>
      <c r="R10019" t="s">
        <v>333</v>
      </c>
      <c r="S10019" t="s">
        <v>38</v>
      </c>
      <c r="T10019" t="s">
        <v>28</v>
      </c>
      <c r="Y10019" t="s">
        <v>160</v>
      </c>
    </row>
    <row r="10020" spans="1:25" x14ac:dyDescent="0.45">
      <c r="A10020" t="s">
        <v>335</v>
      </c>
      <c r="B10020" t="s">
        <v>763</v>
      </c>
      <c r="C10020">
        <v>55243</v>
      </c>
      <c r="D10020" t="s">
        <v>792</v>
      </c>
      <c r="E10020" t="s">
        <v>785</v>
      </c>
      <c r="F10020">
        <v>2018</v>
      </c>
      <c r="G10020">
        <v>145</v>
      </c>
      <c r="H10020">
        <v>90.41</v>
      </c>
      <c r="I10020">
        <v>1588.71</v>
      </c>
      <c r="K10020">
        <v>0.624</v>
      </c>
      <c r="L10020">
        <v>3.8300000000000001E-2</v>
      </c>
      <c r="M10020">
        <v>1313.9</v>
      </c>
      <c r="N10020">
        <v>6.0600000000000001E-2</v>
      </c>
      <c r="O10020">
        <v>5.8129999999999997</v>
      </c>
      <c r="P10020">
        <v>0.52529999999999999</v>
      </c>
      <c r="Q10020">
        <v>21339</v>
      </c>
      <c r="R10020" t="s">
        <v>333</v>
      </c>
      <c r="S10020" t="s">
        <v>38</v>
      </c>
      <c r="T10020" t="s">
        <v>28</v>
      </c>
      <c r="Y10020" t="s">
        <v>160</v>
      </c>
    </row>
    <row r="10021" spans="1:25" x14ac:dyDescent="0.45">
      <c r="A10021" t="s">
        <v>335</v>
      </c>
      <c r="B10021" t="s">
        <v>763</v>
      </c>
      <c r="C10021">
        <v>55243</v>
      </c>
      <c r="D10021" t="s">
        <v>792</v>
      </c>
      <c r="E10021" t="s">
        <v>785</v>
      </c>
      <c r="F10021">
        <v>2019</v>
      </c>
      <c r="G10021">
        <v>61</v>
      </c>
      <c r="H10021">
        <v>34.020000000000003</v>
      </c>
      <c r="I10021">
        <v>596.34</v>
      </c>
      <c r="K10021">
        <v>0.113</v>
      </c>
      <c r="L10021">
        <v>5.8599999999999999E-2</v>
      </c>
      <c r="M10021">
        <v>511.5</v>
      </c>
      <c r="N10021">
        <v>6.1499999999999999E-2</v>
      </c>
      <c r="O10021">
        <v>2.1880000000000002</v>
      </c>
      <c r="P10021">
        <v>0.54469999999999996</v>
      </c>
      <c r="Q10021">
        <v>8515</v>
      </c>
      <c r="R10021" t="s">
        <v>333</v>
      </c>
      <c r="S10021" t="s">
        <v>38</v>
      </c>
      <c r="T10021" t="s">
        <v>28</v>
      </c>
      <c r="Y10021" t="s">
        <v>160</v>
      </c>
    </row>
    <row r="10022" spans="1:25" x14ac:dyDescent="0.45">
      <c r="A10022" t="s">
        <v>335</v>
      </c>
      <c r="B10022" t="s">
        <v>763</v>
      </c>
      <c r="C10022">
        <v>55243</v>
      </c>
      <c r="D10022" t="s">
        <v>792</v>
      </c>
      <c r="E10022" t="s">
        <v>785</v>
      </c>
      <c r="F10022">
        <v>2020</v>
      </c>
      <c r="G10022">
        <v>107</v>
      </c>
      <c r="H10022">
        <v>51.64</v>
      </c>
      <c r="I10022">
        <v>910.06</v>
      </c>
      <c r="K10022">
        <v>8.7999999999999995E-2</v>
      </c>
      <c r="L10022">
        <v>1.95E-2</v>
      </c>
      <c r="M10022">
        <v>839.9</v>
      </c>
      <c r="N10022">
        <v>5.9700000000000003E-2</v>
      </c>
      <c r="O10022">
        <v>3.524</v>
      </c>
      <c r="P10022">
        <v>0.504</v>
      </c>
      <c r="Q10022">
        <v>14083.4</v>
      </c>
      <c r="R10022" t="s">
        <v>333</v>
      </c>
      <c r="S10022" t="s">
        <v>38</v>
      </c>
      <c r="T10022" t="s">
        <v>28</v>
      </c>
      <c r="Y10022" t="s">
        <v>160</v>
      </c>
    </row>
    <row r="10023" spans="1:25" x14ac:dyDescent="0.45">
      <c r="A10023" t="s">
        <v>335</v>
      </c>
      <c r="B10023" t="s">
        <v>763</v>
      </c>
      <c r="C10023">
        <v>55243</v>
      </c>
      <c r="D10023" t="s">
        <v>792</v>
      </c>
      <c r="E10023" t="s">
        <v>785</v>
      </c>
      <c r="F10023">
        <v>2021</v>
      </c>
      <c r="G10023">
        <v>96</v>
      </c>
      <c r="H10023">
        <v>51.2</v>
      </c>
      <c r="I10023">
        <v>855.63</v>
      </c>
      <c r="K10023">
        <v>6.6000000000000003E-2</v>
      </c>
      <c r="L10023">
        <v>4.8399999999999999E-2</v>
      </c>
      <c r="M10023">
        <v>766.4</v>
      </c>
      <c r="N10023">
        <v>5.9900000000000002E-2</v>
      </c>
      <c r="O10023">
        <v>2.7330000000000001</v>
      </c>
      <c r="P10023">
        <v>0.45929999999999999</v>
      </c>
      <c r="Q10023">
        <v>12903.5</v>
      </c>
      <c r="R10023" t="s">
        <v>333</v>
      </c>
      <c r="S10023" t="s">
        <v>38</v>
      </c>
      <c r="T10023" t="s">
        <v>28</v>
      </c>
      <c r="Y10023" t="s">
        <v>161</v>
      </c>
    </row>
    <row r="10024" spans="1:25" x14ac:dyDescent="0.45">
      <c r="A10024" t="s">
        <v>335</v>
      </c>
      <c r="B10024" t="s">
        <v>763</v>
      </c>
      <c r="C10024">
        <v>55243</v>
      </c>
      <c r="D10024" t="s">
        <v>792</v>
      </c>
      <c r="E10024" t="s">
        <v>785</v>
      </c>
      <c r="F10024">
        <v>2022</v>
      </c>
      <c r="G10024">
        <v>199</v>
      </c>
      <c r="H10024">
        <v>133.71</v>
      </c>
      <c r="I10024">
        <v>2676.51</v>
      </c>
      <c r="K10024">
        <v>1.163</v>
      </c>
      <c r="L10024">
        <v>7.46E-2</v>
      </c>
      <c r="M10024">
        <v>2255.6</v>
      </c>
      <c r="N10024">
        <v>6.1400000000000003E-2</v>
      </c>
      <c r="O10024">
        <v>8.5380000000000003</v>
      </c>
      <c r="P10024">
        <v>0.4793</v>
      </c>
      <c r="Q10024">
        <v>36482.6</v>
      </c>
      <c r="R10024" t="s">
        <v>333</v>
      </c>
      <c r="S10024" t="s">
        <v>38</v>
      </c>
      <c r="T10024" t="s">
        <v>28</v>
      </c>
      <c r="Y10024" t="s">
        <v>161</v>
      </c>
    </row>
    <row r="10025" spans="1:25" x14ac:dyDescent="0.45">
      <c r="A10025" t="s">
        <v>335</v>
      </c>
      <c r="B10025" t="s">
        <v>763</v>
      </c>
      <c r="C10025">
        <v>55243</v>
      </c>
      <c r="D10025" t="s">
        <v>792</v>
      </c>
      <c r="E10025" t="s">
        <v>785</v>
      </c>
      <c r="F10025">
        <v>2023</v>
      </c>
      <c r="G10025">
        <v>22</v>
      </c>
      <c r="H10025">
        <v>11.48</v>
      </c>
      <c r="I10025">
        <v>227.7</v>
      </c>
      <c r="K10025">
        <v>1.6E-2</v>
      </c>
      <c r="L10025">
        <v>2.3099999999999999E-2</v>
      </c>
      <c r="M10025">
        <v>187.9</v>
      </c>
      <c r="N10025">
        <v>5.91E-2</v>
      </c>
      <c r="O10025">
        <v>0.64</v>
      </c>
      <c r="P10025">
        <v>0.41959999999999997</v>
      </c>
      <c r="Q10025">
        <v>3166.3</v>
      </c>
      <c r="R10025" t="s">
        <v>333</v>
      </c>
      <c r="S10025" t="s">
        <v>38</v>
      </c>
      <c r="T10025" t="s">
        <v>28</v>
      </c>
      <c r="Y10025" t="s">
        <v>499</v>
      </c>
    </row>
    <row r="10026" spans="1:25" x14ac:dyDescent="0.45">
      <c r="A10026" t="s">
        <v>133</v>
      </c>
      <c r="B10026" t="s">
        <v>793</v>
      </c>
      <c r="C10026">
        <v>55294</v>
      </c>
      <c r="D10026">
        <v>1</v>
      </c>
      <c r="F10026">
        <v>2009</v>
      </c>
      <c r="G10026">
        <v>6379</v>
      </c>
      <c r="H10026">
        <v>6105.84</v>
      </c>
      <c r="I10026">
        <v>1399545.71</v>
      </c>
      <c r="K10026">
        <v>2.6659999999999999</v>
      </c>
      <c r="L10026">
        <v>1E-3</v>
      </c>
      <c r="M10026">
        <v>528194.22600000002</v>
      </c>
      <c r="N10026">
        <v>5.8999999999999997E-2</v>
      </c>
      <c r="O10026">
        <v>48.904000000000003</v>
      </c>
      <c r="P10026">
        <v>1.7500000000000002E-2</v>
      </c>
      <c r="Q10026">
        <v>8887690.1740000006</v>
      </c>
      <c r="R10026" t="s">
        <v>333</v>
      </c>
      <c r="T10026" t="s">
        <v>89</v>
      </c>
      <c r="V10026" t="s">
        <v>211</v>
      </c>
      <c r="Y10026" t="s">
        <v>135</v>
      </c>
    </row>
    <row r="10027" spans="1:25" x14ac:dyDescent="0.45">
      <c r="A10027" t="s">
        <v>133</v>
      </c>
      <c r="B10027" t="s">
        <v>793</v>
      </c>
      <c r="C10027">
        <v>55294</v>
      </c>
      <c r="D10027">
        <v>1</v>
      </c>
      <c r="F10027">
        <v>2010</v>
      </c>
      <c r="G10027">
        <v>6138</v>
      </c>
      <c r="H10027">
        <v>5886.34</v>
      </c>
      <c r="I10027">
        <v>1329826.3500000001</v>
      </c>
      <c r="K10027">
        <v>2.5209999999999999</v>
      </c>
      <c r="L10027">
        <v>1E-3</v>
      </c>
      <c r="M10027">
        <v>499426.223</v>
      </c>
      <c r="N10027">
        <v>5.8999999999999997E-2</v>
      </c>
      <c r="O10027">
        <v>53.512</v>
      </c>
      <c r="P10027">
        <v>2.1700000000000001E-2</v>
      </c>
      <c r="Q10027">
        <v>8403828.977</v>
      </c>
      <c r="R10027" t="s">
        <v>333</v>
      </c>
      <c r="T10027" t="s">
        <v>89</v>
      </c>
      <c r="V10027" t="s">
        <v>211</v>
      </c>
      <c r="Y10027" t="s">
        <v>135</v>
      </c>
    </row>
    <row r="10028" spans="1:25" x14ac:dyDescent="0.45">
      <c r="A10028" t="s">
        <v>133</v>
      </c>
      <c r="B10028" t="s">
        <v>793</v>
      </c>
      <c r="C10028">
        <v>55294</v>
      </c>
      <c r="D10028">
        <v>1</v>
      </c>
      <c r="F10028">
        <v>2011</v>
      </c>
      <c r="G10028">
        <v>5663</v>
      </c>
      <c r="H10028">
        <v>5486.11</v>
      </c>
      <c r="I10028">
        <v>1274502.48</v>
      </c>
      <c r="K10028">
        <v>2.444</v>
      </c>
      <c r="L10028">
        <v>1E-3</v>
      </c>
      <c r="M10028">
        <v>484081.31099999999</v>
      </c>
      <c r="N10028">
        <v>5.8999999999999997E-2</v>
      </c>
      <c r="O10028">
        <v>55.936</v>
      </c>
      <c r="P10028">
        <v>1.9199999999999998E-2</v>
      </c>
      <c r="Q10028">
        <v>8145533.0269999998</v>
      </c>
      <c r="R10028" t="s">
        <v>333</v>
      </c>
      <c r="T10028" t="s">
        <v>89</v>
      </c>
      <c r="V10028" t="s">
        <v>211</v>
      </c>
      <c r="Y10028" t="s">
        <v>135</v>
      </c>
    </row>
    <row r="10029" spans="1:25" x14ac:dyDescent="0.45">
      <c r="A10029" t="s">
        <v>133</v>
      </c>
      <c r="B10029" t="s">
        <v>793</v>
      </c>
      <c r="C10029">
        <v>55294</v>
      </c>
      <c r="D10029">
        <v>1</v>
      </c>
      <c r="F10029">
        <v>2012</v>
      </c>
      <c r="G10029">
        <v>6265</v>
      </c>
      <c r="H10029">
        <v>6095.96</v>
      </c>
      <c r="I10029">
        <v>1354770.49</v>
      </c>
      <c r="K10029">
        <v>2.681</v>
      </c>
      <c r="L10029">
        <v>1E-3</v>
      </c>
      <c r="M10029">
        <v>531057.62699999998</v>
      </c>
      <c r="N10029">
        <v>5.8999999999999997E-2</v>
      </c>
      <c r="O10029">
        <v>47.133000000000003</v>
      </c>
      <c r="P10029">
        <v>1.46E-2</v>
      </c>
      <c r="Q10029">
        <v>8936092.6539999992</v>
      </c>
      <c r="R10029" t="s">
        <v>333</v>
      </c>
      <c r="T10029" t="s">
        <v>89</v>
      </c>
      <c r="V10029" t="s">
        <v>211</v>
      </c>
      <c r="Y10029" t="s">
        <v>135</v>
      </c>
    </row>
    <row r="10030" spans="1:25" x14ac:dyDescent="0.45">
      <c r="A10030" t="s">
        <v>133</v>
      </c>
      <c r="B10030" t="s">
        <v>793</v>
      </c>
      <c r="C10030">
        <v>55294</v>
      </c>
      <c r="D10030">
        <v>1</v>
      </c>
      <c r="F10030">
        <v>2013</v>
      </c>
      <c r="G10030">
        <v>6311</v>
      </c>
      <c r="H10030">
        <v>6025.32</v>
      </c>
      <c r="I10030">
        <v>1289813.6499999999</v>
      </c>
      <c r="K10030">
        <v>2.5960000000000001</v>
      </c>
      <c r="L10030">
        <v>1E-3</v>
      </c>
      <c r="M10030">
        <v>514255.43699999998</v>
      </c>
      <c r="N10030">
        <v>5.8999999999999997E-2</v>
      </c>
      <c r="O10030">
        <v>48.499000000000002</v>
      </c>
      <c r="P10030">
        <v>1.77E-2</v>
      </c>
      <c r="Q10030">
        <v>8653299.4289999995</v>
      </c>
      <c r="R10030" t="s">
        <v>333</v>
      </c>
      <c r="T10030" t="s">
        <v>89</v>
      </c>
      <c r="V10030" t="s">
        <v>211</v>
      </c>
      <c r="Y10030" t="s">
        <v>135</v>
      </c>
    </row>
    <row r="10031" spans="1:25" x14ac:dyDescent="0.45">
      <c r="A10031" t="s">
        <v>133</v>
      </c>
      <c r="B10031" t="s">
        <v>793</v>
      </c>
      <c r="C10031">
        <v>55294</v>
      </c>
      <c r="D10031">
        <v>1</v>
      </c>
      <c r="F10031">
        <v>2014</v>
      </c>
      <c r="G10031">
        <v>5048</v>
      </c>
      <c r="H10031">
        <v>4849.7</v>
      </c>
      <c r="I10031">
        <v>1061317.27</v>
      </c>
      <c r="K10031">
        <v>2.13</v>
      </c>
      <c r="L10031">
        <v>1E-3</v>
      </c>
      <c r="M10031">
        <v>421832.99</v>
      </c>
      <c r="N10031">
        <v>5.8999999999999997E-2</v>
      </c>
      <c r="O10031">
        <v>48.371000000000002</v>
      </c>
      <c r="P10031">
        <v>2.3400000000000001E-2</v>
      </c>
      <c r="Q10031">
        <v>7098192.7240000004</v>
      </c>
      <c r="R10031" t="s">
        <v>333</v>
      </c>
      <c r="T10031" t="s">
        <v>89</v>
      </c>
      <c r="V10031" t="s">
        <v>211</v>
      </c>
      <c r="Y10031" t="s">
        <v>135</v>
      </c>
    </row>
    <row r="10032" spans="1:25" x14ac:dyDescent="0.45">
      <c r="A10032" t="s">
        <v>133</v>
      </c>
      <c r="B10032" t="s">
        <v>793</v>
      </c>
      <c r="C10032">
        <v>55294</v>
      </c>
      <c r="D10032">
        <v>1</v>
      </c>
      <c r="F10032">
        <v>2015</v>
      </c>
      <c r="G10032">
        <v>4332</v>
      </c>
      <c r="H10032">
        <v>4100.43</v>
      </c>
      <c r="I10032">
        <v>940454.04</v>
      </c>
      <c r="K10032">
        <v>1.87</v>
      </c>
      <c r="L10032">
        <v>1E-3</v>
      </c>
      <c r="M10032">
        <v>370426.96799999999</v>
      </c>
      <c r="N10032">
        <v>5.8999999999999997E-2</v>
      </c>
      <c r="O10032">
        <v>51.223999999999997</v>
      </c>
      <c r="P10032">
        <v>3.1899999999999998E-2</v>
      </c>
      <c r="Q10032">
        <v>6233107.6780000003</v>
      </c>
      <c r="R10032" t="s">
        <v>333</v>
      </c>
      <c r="T10032" t="s">
        <v>89</v>
      </c>
      <c r="V10032" t="s">
        <v>211</v>
      </c>
      <c r="Y10032" t="s">
        <v>135</v>
      </c>
    </row>
    <row r="10033" spans="1:25" x14ac:dyDescent="0.45">
      <c r="A10033" t="s">
        <v>133</v>
      </c>
      <c r="B10033" t="s">
        <v>793</v>
      </c>
      <c r="C10033">
        <v>55294</v>
      </c>
      <c r="D10033">
        <v>1</v>
      </c>
      <c r="F10033">
        <v>2016</v>
      </c>
      <c r="G10033">
        <v>5256</v>
      </c>
      <c r="H10033">
        <v>5000.3599999999997</v>
      </c>
      <c r="I10033">
        <v>1187173.7</v>
      </c>
      <c r="K10033">
        <v>2.351</v>
      </c>
      <c r="L10033">
        <v>1E-3</v>
      </c>
      <c r="M10033">
        <v>465702.86099999998</v>
      </c>
      <c r="N10033">
        <v>5.8999999999999997E-2</v>
      </c>
      <c r="O10033">
        <v>59.365000000000002</v>
      </c>
      <c r="P10033">
        <v>2.8500000000000001E-2</v>
      </c>
      <c r="Q10033">
        <v>7836320.7949999999</v>
      </c>
      <c r="R10033" t="s">
        <v>333</v>
      </c>
      <c r="T10033" t="s">
        <v>89</v>
      </c>
      <c r="V10033" t="s">
        <v>211</v>
      </c>
      <c r="Y10033" t="s">
        <v>135</v>
      </c>
    </row>
    <row r="10034" spans="1:25" x14ac:dyDescent="0.45">
      <c r="A10034" t="s">
        <v>133</v>
      </c>
      <c r="B10034" t="s">
        <v>793</v>
      </c>
      <c r="C10034">
        <v>55294</v>
      </c>
      <c r="D10034">
        <v>1</v>
      </c>
      <c r="F10034">
        <v>2017</v>
      </c>
      <c r="G10034">
        <v>3711</v>
      </c>
      <c r="H10034">
        <v>3531.72</v>
      </c>
      <c r="I10034">
        <v>781802.12</v>
      </c>
      <c r="K10034">
        <v>1.5660000000000001</v>
      </c>
      <c r="L10034">
        <v>1E-3</v>
      </c>
      <c r="M10034">
        <v>310266.99599999998</v>
      </c>
      <c r="N10034">
        <v>5.8999999999999997E-2</v>
      </c>
      <c r="O10034">
        <v>41.034999999999997</v>
      </c>
      <c r="P10034">
        <v>2.98E-2</v>
      </c>
      <c r="Q10034">
        <v>5220838.5310000004</v>
      </c>
      <c r="R10034" t="s">
        <v>333</v>
      </c>
      <c r="T10034" t="s">
        <v>89</v>
      </c>
      <c r="V10034" t="s">
        <v>211</v>
      </c>
      <c r="Y10034" t="s">
        <v>135</v>
      </c>
    </row>
    <row r="10035" spans="1:25" x14ac:dyDescent="0.45">
      <c r="A10035" t="s">
        <v>133</v>
      </c>
      <c r="B10035" t="s">
        <v>793</v>
      </c>
      <c r="C10035">
        <v>55294</v>
      </c>
      <c r="D10035">
        <v>1</v>
      </c>
      <c r="F10035">
        <v>2018</v>
      </c>
      <c r="G10035">
        <v>4147</v>
      </c>
      <c r="H10035">
        <v>3887.54</v>
      </c>
      <c r="I10035">
        <v>837631.75</v>
      </c>
      <c r="K10035">
        <v>1.619</v>
      </c>
      <c r="L10035">
        <v>1E-3</v>
      </c>
      <c r="M10035">
        <v>320720.61800000002</v>
      </c>
      <c r="N10035">
        <v>5.8999999999999997E-2</v>
      </c>
      <c r="O10035">
        <v>49.433</v>
      </c>
      <c r="P10035">
        <v>3.5299999999999998E-2</v>
      </c>
      <c r="Q10035">
        <v>5396757.3779999996</v>
      </c>
      <c r="R10035" t="s">
        <v>333</v>
      </c>
      <c r="T10035" t="s">
        <v>89</v>
      </c>
      <c r="V10035" t="s">
        <v>211</v>
      </c>
      <c r="Y10035" t="s">
        <v>135</v>
      </c>
    </row>
    <row r="10036" spans="1:25" x14ac:dyDescent="0.45">
      <c r="A10036" t="s">
        <v>133</v>
      </c>
      <c r="B10036" t="s">
        <v>793</v>
      </c>
      <c r="C10036">
        <v>55294</v>
      </c>
      <c r="D10036">
        <v>1</v>
      </c>
      <c r="F10036">
        <v>2019</v>
      </c>
      <c r="G10036">
        <v>2477</v>
      </c>
      <c r="H10036">
        <v>2317.38</v>
      </c>
      <c r="I10036">
        <v>524381.22</v>
      </c>
      <c r="K10036">
        <v>0.98299999999999998</v>
      </c>
      <c r="L10036">
        <v>1E-3</v>
      </c>
      <c r="M10036">
        <v>194730.94099999999</v>
      </c>
      <c r="N10036">
        <v>5.8999999999999997E-2</v>
      </c>
      <c r="O10036">
        <v>34.436</v>
      </c>
      <c r="P10036">
        <v>4.2099999999999999E-2</v>
      </c>
      <c r="Q10036">
        <v>3276746.9109999998</v>
      </c>
      <c r="R10036" t="s">
        <v>333</v>
      </c>
      <c r="T10036" t="s">
        <v>89</v>
      </c>
      <c r="V10036" t="s">
        <v>211</v>
      </c>
      <c r="Y10036" t="s">
        <v>135</v>
      </c>
    </row>
    <row r="10037" spans="1:25" x14ac:dyDescent="0.45">
      <c r="A10037" t="s">
        <v>133</v>
      </c>
      <c r="B10037" t="s">
        <v>793</v>
      </c>
      <c r="C10037">
        <v>55294</v>
      </c>
      <c r="D10037">
        <v>1</v>
      </c>
      <c r="F10037">
        <v>2020</v>
      </c>
      <c r="G10037">
        <v>2479</v>
      </c>
      <c r="H10037">
        <v>2307.84</v>
      </c>
      <c r="I10037">
        <v>541819.87</v>
      </c>
      <c r="K10037">
        <v>1.0249999999999999</v>
      </c>
      <c r="L10037">
        <v>1E-3</v>
      </c>
      <c r="M10037">
        <v>203041.07500000001</v>
      </c>
      <c r="N10037">
        <v>5.8999999999999997E-2</v>
      </c>
      <c r="O10037">
        <v>31.66</v>
      </c>
      <c r="P10037">
        <v>3.8199999999999998E-2</v>
      </c>
      <c r="Q10037">
        <v>3416575.4619999998</v>
      </c>
      <c r="R10037" t="s">
        <v>333</v>
      </c>
      <c r="T10037" t="s">
        <v>89</v>
      </c>
      <c r="V10037" t="s">
        <v>211</v>
      </c>
      <c r="Y10037" t="s">
        <v>135</v>
      </c>
    </row>
    <row r="10038" spans="1:25" x14ac:dyDescent="0.45">
      <c r="A10038" t="s">
        <v>133</v>
      </c>
      <c r="B10038" t="s">
        <v>793</v>
      </c>
      <c r="C10038">
        <v>55294</v>
      </c>
      <c r="D10038">
        <v>1</v>
      </c>
      <c r="F10038">
        <v>2021</v>
      </c>
      <c r="G10038">
        <v>4319</v>
      </c>
      <c r="H10038">
        <v>4076.47</v>
      </c>
      <c r="I10038">
        <v>967786.97</v>
      </c>
      <c r="K10038">
        <v>1.8779999999999999</v>
      </c>
      <c r="L10038">
        <v>1E-3</v>
      </c>
      <c r="M10038">
        <v>372011.09899999999</v>
      </c>
      <c r="N10038">
        <v>5.8999999999999997E-2</v>
      </c>
      <c r="O10038">
        <v>50.698</v>
      </c>
      <c r="P10038">
        <v>3.1300000000000001E-2</v>
      </c>
      <c r="Q10038">
        <v>6259755.5190000003</v>
      </c>
      <c r="R10038" t="s">
        <v>333</v>
      </c>
      <c r="T10038" t="s">
        <v>89</v>
      </c>
      <c r="V10038" t="s">
        <v>211</v>
      </c>
      <c r="Y10038" t="s">
        <v>135</v>
      </c>
    </row>
    <row r="10039" spans="1:25" x14ac:dyDescent="0.45">
      <c r="A10039" t="s">
        <v>133</v>
      </c>
      <c r="B10039" t="s">
        <v>793</v>
      </c>
      <c r="C10039">
        <v>55294</v>
      </c>
      <c r="D10039">
        <v>1</v>
      </c>
      <c r="F10039">
        <v>2022</v>
      </c>
      <c r="G10039">
        <v>6178</v>
      </c>
      <c r="H10039">
        <v>5959.14</v>
      </c>
      <c r="I10039">
        <v>1480940.26</v>
      </c>
      <c r="K10039">
        <v>2.855</v>
      </c>
      <c r="L10039">
        <v>1E-3</v>
      </c>
      <c r="M10039">
        <v>565574.88199999998</v>
      </c>
      <c r="N10039">
        <v>5.8999999999999997E-2</v>
      </c>
      <c r="O10039">
        <v>66.292000000000002</v>
      </c>
      <c r="P10039">
        <v>2.4899999999999999E-2</v>
      </c>
      <c r="Q10039">
        <v>9516885.0710000005</v>
      </c>
      <c r="R10039" t="s">
        <v>333</v>
      </c>
      <c r="T10039" t="s">
        <v>89</v>
      </c>
      <c r="V10039" t="s">
        <v>211</v>
      </c>
      <c r="Y10039" t="s">
        <v>135</v>
      </c>
    </row>
    <row r="10040" spans="1:25" x14ac:dyDescent="0.45">
      <c r="A10040" t="s">
        <v>133</v>
      </c>
      <c r="B10040" t="s">
        <v>793</v>
      </c>
      <c r="C10040">
        <v>55294</v>
      </c>
      <c r="D10040">
        <v>1</v>
      </c>
      <c r="F10040">
        <v>2023</v>
      </c>
      <c r="G10040">
        <v>5752</v>
      </c>
      <c r="H10040">
        <v>5517.43</v>
      </c>
      <c r="I10040">
        <v>1377582.79</v>
      </c>
      <c r="K10040">
        <v>2.6379999999999999</v>
      </c>
      <c r="L10040">
        <v>1E-3</v>
      </c>
      <c r="M10040">
        <v>522584.15500000003</v>
      </c>
      <c r="N10040">
        <v>5.8999999999999997E-2</v>
      </c>
      <c r="O10040">
        <v>64.278999999999996</v>
      </c>
      <c r="P10040">
        <v>2.6800000000000001E-2</v>
      </c>
      <c r="Q10040">
        <v>8793409.8029999994</v>
      </c>
      <c r="R10040" t="s">
        <v>333</v>
      </c>
      <c r="T10040" t="s">
        <v>89</v>
      </c>
      <c r="V10040" t="s">
        <v>211</v>
      </c>
      <c r="Y10040" t="s">
        <v>135</v>
      </c>
    </row>
    <row r="10041" spans="1:25" x14ac:dyDescent="0.45">
      <c r="A10041" t="s">
        <v>133</v>
      </c>
      <c r="B10041" t="s">
        <v>793</v>
      </c>
      <c r="C10041">
        <v>55294</v>
      </c>
      <c r="D10041">
        <v>1</v>
      </c>
      <c r="F10041">
        <v>2024</v>
      </c>
      <c r="G10041">
        <v>3196</v>
      </c>
      <c r="H10041">
        <v>3106.51</v>
      </c>
      <c r="I10041">
        <v>793521.09</v>
      </c>
      <c r="K10041">
        <v>1.5129999999999999</v>
      </c>
      <c r="L10041">
        <v>1E-3</v>
      </c>
      <c r="M10041">
        <v>299666.12699999998</v>
      </c>
      <c r="N10041">
        <v>5.8999999999999997E-2</v>
      </c>
      <c r="O10041">
        <v>31.317</v>
      </c>
      <c r="P10041">
        <v>0.02</v>
      </c>
      <c r="Q10041">
        <v>5042477.7379999999</v>
      </c>
      <c r="R10041" t="s">
        <v>333</v>
      </c>
      <c r="T10041" t="s">
        <v>89</v>
      </c>
      <c r="V10041" t="s">
        <v>211</v>
      </c>
      <c r="Y10041" t="s">
        <v>135</v>
      </c>
    </row>
    <row r="10042" spans="1:25" x14ac:dyDescent="0.45">
      <c r="A10042" t="s">
        <v>133</v>
      </c>
      <c r="B10042" t="s">
        <v>793</v>
      </c>
      <c r="C10042">
        <v>55294</v>
      </c>
      <c r="D10042">
        <v>2</v>
      </c>
      <c r="F10042">
        <v>2009</v>
      </c>
      <c r="G10042">
        <v>5710</v>
      </c>
      <c r="H10042">
        <v>5444.39</v>
      </c>
      <c r="I10042">
        <v>1240305.3700000001</v>
      </c>
      <c r="K10042">
        <v>2.4580000000000002</v>
      </c>
      <c r="L10042">
        <v>1E-3</v>
      </c>
      <c r="M10042">
        <v>486937.79499999998</v>
      </c>
      <c r="N10042">
        <v>5.8999999999999997E-2</v>
      </c>
      <c r="O10042">
        <v>49.308999999999997</v>
      </c>
      <c r="P10042">
        <v>2.07E-2</v>
      </c>
      <c r="Q10042">
        <v>8193695.898</v>
      </c>
      <c r="R10042" t="s">
        <v>333</v>
      </c>
      <c r="T10042" t="s">
        <v>89</v>
      </c>
      <c r="V10042" t="s">
        <v>211</v>
      </c>
      <c r="Y10042" t="s">
        <v>135</v>
      </c>
    </row>
    <row r="10043" spans="1:25" x14ac:dyDescent="0.45">
      <c r="A10043" t="s">
        <v>133</v>
      </c>
      <c r="B10043" t="s">
        <v>793</v>
      </c>
      <c r="C10043">
        <v>55294</v>
      </c>
      <c r="D10043">
        <v>2</v>
      </c>
      <c r="F10043">
        <v>2010</v>
      </c>
      <c r="G10043">
        <v>6717</v>
      </c>
      <c r="H10043">
        <v>6490.68</v>
      </c>
      <c r="I10043">
        <v>1503896.25</v>
      </c>
      <c r="K10043">
        <v>2.9279999999999999</v>
      </c>
      <c r="L10043">
        <v>1E-3</v>
      </c>
      <c r="M10043">
        <v>580018.40500000003</v>
      </c>
      <c r="N10043">
        <v>5.8999999999999997E-2</v>
      </c>
      <c r="O10043">
        <v>57.715000000000003</v>
      </c>
      <c r="P10043">
        <v>1.9699999999999999E-2</v>
      </c>
      <c r="Q10043">
        <v>9759975.8900000006</v>
      </c>
      <c r="R10043" t="s">
        <v>333</v>
      </c>
      <c r="T10043" t="s">
        <v>89</v>
      </c>
      <c r="V10043" t="s">
        <v>211</v>
      </c>
      <c r="Y10043" t="s">
        <v>135</v>
      </c>
    </row>
    <row r="10044" spans="1:25" x14ac:dyDescent="0.45">
      <c r="A10044" t="s">
        <v>133</v>
      </c>
      <c r="B10044" t="s">
        <v>793</v>
      </c>
      <c r="C10044">
        <v>55294</v>
      </c>
      <c r="D10044">
        <v>2</v>
      </c>
      <c r="F10044">
        <v>2011</v>
      </c>
      <c r="G10044">
        <v>7041</v>
      </c>
      <c r="H10044">
        <v>6841.71</v>
      </c>
      <c r="I10044">
        <v>1539279.54</v>
      </c>
      <c r="K10044">
        <v>3.0139999999999998</v>
      </c>
      <c r="L10044">
        <v>1E-3</v>
      </c>
      <c r="M10044">
        <v>597094.98800000001</v>
      </c>
      <c r="N10044">
        <v>5.8999999999999997E-2</v>
      </c>
      <c r="O10044">
        <v>58.776000000000003</v>
      </c>
      <c r="P10044">
        <v>1.9E-2</v>
      </c>
      <c r="Q10044">
        <v>10047252.967</v>
      </c>
      <c r="R10044" t="s">
        <v>333</v>
      </c>
      <c r="T10044" t="s">
        <v>89</v>
      </c>
      <c r="V10044" t="s">
        <v>211</v>
      </c>
      <c r="Y10044" t="s">
        <v>135</v>
      </c>
    </row>
    <row r="10045" spans="1:25" x14ac:dyDescent="0.45">
      <c r="A10045" t="s">
        <v>133</v>
      </c>
      <c r="B10045" t="s">
        <v>793</v>
      </c>
      <c r="C10045">
        <v>55294</v>
      </c>
      <c r="D10045">
        <v>2</v>
      </c>
      <c r="F10045">
        <v>2012</v>
      </c>
      <c r="G10045">
        <v>5923</v>
      </c>
      <c r="H10045">
        <v>5708.01</v>
      </c>
      <c r="I10045">
        <v>1232911.8600000001</v>
      </c>
      <c r="K10045">
        <v>2.4630000000000001</v>
      </c>
      <c r="L10045">
        <v>1E-3</v>
      </c>
      <c r="M10045">
        <v>487859.12</v>
      </c>
      <c r="N10045">
        <v>5.8999999999999997E-2</v>
      </c>
      <c r="O10045">
        <v>45.064</v>
      </c>
      <c r="P10045">
        <v>1.7100000000000001E-2</v>
      </c>
      <c r="Q10045">
        <v>8209177.9749999996</v>
      </c>
      <c r="R10045" t="s">
        <v>333</v>
      </c>
      <c r="T10045" t="s">
        <v>89</v>
      </c>
      <c r="V10045" t="s">
        <v>211</v>
      </c>
      <c r="Y10045" t="s">
        <v>135</v>
      </c>
    </row>
    <row r="10046" spans="1:25" x14ac:dyDescent="0.45">
      <c r="A10046" t="s">
        <v>133</v>
      </c>
      <c r="B10046" t="s">
        <v>793</v>
      </c>
      <c r="C10046">
        <v>55294</v>
      </c>
      <c r="D10046">
        <v>2</v>
      </c>
      <c r="F10046">
        <v>2013</v>
      </c>
      <c r="G10046">
        <v>6109</v>
      </c>
      <c r="H10046">
        <v>5779.96</v>
      </c>
      <c r="I10046">
        <v>1246027.6499999999</v>
      </c>
      <c r="K10046">
        <v>2.508</v>
      </c>
      <c r="L10046">
        <v>1E-3</v>
      </c>
      <c r="M10046">
        <v>496826.527</v>
      </c>
      <c r="N10046">
        <v>5.8999999999999997E-2</v>
      </c>
      <c r="O10046">
        <v>49.677999999999997</v>
      </c>
      <c r="P10046">
        <v>2.07E-2</v>
      </c>
      <c r="Q10046">
        <v>8360038.0499999998</v>
      </c>
      <c r="R10046" t="s">
        <v>333</v>
      </c>
      <c r="T10046" t="s">
        <v>89</v>
      </c>
      <c r="V10046" t="s">
        <v>211</v>
      </c>
      <c r="Y10046" t="s">
        <v>135</v>
      </c>
    </row>
    <row r="10047" spans="1:25" x14ac:dyDescent="0.45">
      <c r="A10047" t="s">
        <v>133</v>
      </c>
      <c r="B10047" t="s">
        <v>793</v>
      </c>
      <c r="C10047">
        <v>55294</v>
      </c>
      <c r="D10047">
        <v>2</v>
      </c>
      <c r="F10047">
        <v>2014</v>
      </c>
      <c r="G10047">
        <v>4347</v>
      </c>
      <c r="H10047">
        <v>4045.11</v>
      </c>
      <c r="I10047">
        <v>890756.59</v>
      </c>
      <c r="K10047">
        <v>1.786</v>
      </c>
      <c r="L10047">
        <v>1E-3</v>
      </c>
      <c r="M10047">
        <v>353760.18</v>
      </c>
      <c r="N10047">
        <v>5.8999999999999997E-2</v>
      </c>
      <c r="O10047">
        <v>44.404000000000003</v>
      </c>
      <c r="P10047">
        <v>2.9000000000000001E-2</v>
      </c>
      <c r="Q10047">
        <v>5952673.6399999997</v>
      </c>
      <c r="R10047" t="s">
        <v>333</v>
      </c>
      <c r="T10047" t="s">
        <v>89</v>
      </c>
      <c r="V10047" t="s">
        <v>211</v>
      </c>
      <c r="Y10047" t="s">
        <v>135</v>
      </c>
    </row>
    <row r="10048" spans="1:25" x14ac:dyDescent="0.45">
      <c r="A10048" t="s">
        <v>133</v>
      </c>
      <c r="B10048" t="s">
        <v>793</v>
      </c>
      <c r="C10048">
        <v>55294</v>
      </c>
      <c r="D10048">
        <v>2</v>
      </c>
      <c r="F10048">
        <v>2015</v>
      </c>
      <c r="G10048">
        <v>4705</v>
      </c>
      <c r="H10048">
        <v>4484.6099999999997</v>
      </c>
      <c r="I10048">
        <v>1041737.43</v>
      </c>
      <c r="K10048">
        <v>2.06</v>
      </c>
      <c r="L10048">
        <v>1E-3</v>
      </c>
      <c r="M10048">
        <v>407982.58600000001</v>
      </c>
      <c r="N10048">
        <v>5.8999999999999997E-2</v>
      </c>
      <c r="O10048">
        <v>52.585000000000001</v>
      </c>
      <c r="P10048">
        <v>2.9000000000000001E-2</v>
      </c>
      <c r="Q10048">
        <v>6865051.8109999998</v>
      </c>
      <c r="R10048" t="s">
        <v>333</v>
      </c>
      <c r="T10048" t="s">
        <v>89</v>
      </c>
      <c r="V10048" t="s">
        <v>211</v>
      </c>
      <c r="Y10048" t="s">
        <v>135</v>
      </c>
    </row>
    <row r="10049" spans="1:25" x14ac:dyDescent="0.45">
      <c r="A10049" t="s">
        <v>133</v>
      </c>
      <c r="B10049" t="s">
        <v>793</v>
      </c>
      <c r="C10049">
        <v>55294</v>
      </c>
      <c r="D10049">
        <v>2</v>
      </c>
      <c r="F10049">
        <v>2016</v>
      </c>
      <c r="G10049">
        <v>5063</v>
      </c>
      <c r="H10049">
        <v>4815.99</v>
      </c>
      <c r="I10049">
        <v>1156555.7</v>
      </c>
      <c r="K10049">
        <v>2.278</v>
      </c>
      <c r="L10049">
        <v>1E-3</v>
      </c>
      <c r="M10049">
        <v>451289.95799999998</v>
      </c>
      <c r="N10049">
        <v>5.8999999999999997E-2</v>
      </c>
      <c r="O10049">
        <v>57.292000000000002</v>
      </c>
      <c r="P10049">
        <v>2.9000000000000001E-2</v>
      </c>
      <c r="Q10049">
        <v>7593874.4060000004</v>
      </c>
      <c r="R10049" t="s">
        <v>333</v>
      </c>
      <c r="T10049" t="s">
        <v>89</v>
      </c>
      <c r="V10049" t="s">
        <v>211</v>
      </c>
      <c r="Y10049" t="s">
        <v>135</v>
      </c>
    </row>
    <row r="10050" spans="1:25" x14ac:dyDescent="0.45">
      <c r="A10050" t="s">
        <v>133</v>
      </c>
      <c r="B10050" t="s">
        <v>793</v>
      </c>
      <c r="C10050">
        <v>55294</v>
      </c>
      <c r="D10050">
        <v>2</v>
      </c>
      <c r="F10050">
        <v>2017</v>
      </c>
      <c r="G10050">
        <v>3177</v>
      </c>
      <c r="H10050">
        <v>2985.03</v>
      </c>
      <c r="I10050">
        <v>659140.61</v>
      </c>
      <c r="K10050">
        <v>1.3220000000000001</v>
      </c>
      <c r="L10050">
        <v>1E-3</v>
      </c>
      <c r="M10050">
        <v>261892.79500000001</v>
      </c>
      <c r="N10050">
        <v>5.8999999999999997E-2</v>
      </c>
      <c r="O10050">
        <v>34.487000000000002</v>
      </c>
      <c r="P10050">
        <v>3.0099999999999998E-2</v>
      </c>
      <c r="Q10050">
        <v>4406867.4560000002</v>
      </c>
      <c r="R10050" t="s">
        <v>333</v>
      </c>
      <c r="T10050" t="s">
        <v>89</v>
      </c>
      <c r="V10050" t="s">
        <v>211</v>
      </c>
      <c r="Y10050" t="s">
        <v>135</v>
      </c>
    </row>
    <row r="10051" spans="1:25" x14ac:dyDescent="0.45">
      <c r="A10051" t="s">
        <v>133</v>
      </c>
      <c r="B10051" t="s">
        <v>793</v>
      </c>
      <c r="C10051">
        <v>55294</v>
      </c>
      <c r="D10051">
        <v>2</v>
      </c>
      <c r="F10051">
        <v>2018</v>
      </c>
      <c r="G10051">
        <v>3785</v>
      </c>
      <c r="H10051">
        <v>3518.53</v>
      </c>
      <c r="I10051">
        <v>770584.27</v>
      </c>
      <c r="K10051">
        <v>1.492</v>
      </c>
      <c r="L10051">
        <v>1E-3</v>
      </c>
      <c r="M10051">
        <v>295454.41600000003</v>
      </c>
      <c r="N10051">
        <v>5.8999999999999997E-2</v>
      </c>
      <c r="O10051">
        <v>40.950000000000003</v>
      </c>
      <c r="P10051">
        <v>3.2399999999999998E-2</v>
      </c>
      <c r="Q10051">
        <v>4971576.5650000004</v>
      </c>
      <c r="R10051" t="s">
        <v>333</v>
      </c>
      <c r="T10051" t="s">
        <v>89</v>
      </c>
      <c r="V10051" t="s">
        <v>211</v>
      </c>
      <c r="Y10051" t="s">
        <v>135</v>
      </c>
    </row>
    <row r="10052" spans="1:25" x14ac:dyDescent="0.45">
      <c r="A10052" t="s">
        <v>133</v>
      </c>
      <c r="B10052" t="s">
        <v>793</v>
      </c>
      <c r="C10052">
        <v>55294</v>
      </c>
      <c r="D10052">
        <v>2</v>
      </c>
      <c r="F10052">
        <v>2019</v>
      </c>
      <c r="G10052">
        <v>2450</v>
      </c>
      <c r="H10052">
        <v>2270.1</v>
      </c>
      <c r="I10052">
        <v>522463.9</v>
      </c>
      <c r="K10052">
        <v>0.99</v>
      </c>
      <c r="L10052">
        <v>1E-3</v>
      </c>
      <c r="M10052">
        <v>196091.842</v>
      </c>
      <c r="N10052">
        <v>5.8999999999999997E-2</v>
      </c>
      <c r="O10052">
        <v>29.184999999999999</v>
      </c>
      <c r="P10052">
        <v>3.61E-2</v>
      </c>
      <c r="Q10052">
        <v>3299593.0440000002</v>
      </c>
      <c r="R10052" t="s">
        <v>333</v>
      </c>
      <c r="T10052" t="s">
        <v>89</v>
      </c>
      <c r="V10052" t="s">
        <v>211</v>
      </c>
      <c r="Y10052" t="s">
        <v>135</v>
      </c>
    </row>
    <row r="10053" spans="1:25" x14ac:dyDescent="0.45">
      <c r="A10053" t="s">
        <v>133</v>
      </c>
      <c r="B10053" t="s">
        <v>793</v>
      </c>
      <c r="C10053">
        <v>55294</v>
      </c>
      <c r="D10053">
        <v>2</v>
      </c>
      <c r="F10053">
        <v>2020</v>
      </c>
      <c r="G10053">
        <v>2605</v>
      </c>
      <c r="H10053">
        <v>2407.58</v>
      </c>
      <c r="I10053">
        <v>561889.52</v>
      </c>
      <c r="K10053">
        <v>1.0629999999999999</v>
      </c>
      <c r="L10053">
        <v>1E-3</v>
      </c>
      <c r="M10053">
        <v>210649.76</v>
      </c>
      <c r="N10053">
        <v>5.8999999999999997E-2</v>
      </c>
      <c r="O10053">
        <v>31.361000000000001</v>
      </c>
      <c r="P10053">
        <v>3.6799999999999999E-2</v>
      </c>
      <c r="Q10053">
        <v>3544601.5830000001</v>
      </c>
      <c r="R10053" t="s">
        <v>333</v>
      </c>
      <c r="T10053" t="s">
        <v>89</v>
      </c>
      <c r="V10053" t="s">
        <v>211</v>
      </c>
      <c r="Y10053" t="s">
        <v>135</v>
      </c>
    </row>
    <row r="10054" spans="1:25" x14ac:dyDescent="0.45">
      <c r="A10054" t="s">
        <v>133</v>
      </c>
      <c r="B10054" t="s">
        <v>793</v>
      </c>
      <c r="C10054">
        <v>55294</v>
      </c>
      <c r="D10054">
        <v>2</v>
      </c>
      <c r="F10054">
        <v>2021</v>
      </c>
      <c r="G10054">
        <v>4600</v>
      </c>
      <c r="H10054">
        <v>4304.1400000000003</v>
      </c>
      <c r="I10054">
        <v>1037414.36</v>
      </c>
      <c r="K10054">
        <v>2.0139999999999998</v>
      </c>
      <c r="L10054">
        <v>1E-3</v>
      </c>
      <c r="M10054">
        <v>398999.38799999998</v>
      </c>
      <c r="N10054">
        <v>5.8999999999999997E-2</v>
      </c>
      <c r="O10054">
        <v>51.692</v>
      </c>
      <c r="P10054">
        <v>3.04E-2</v>
      </c>
      <c r="Q10054">
        <v>6713914.2029999997</v>
      </c>
      <c r="R10054" t="s">
        <v>333</v>
      </c>
      <c r="T10054" t="s">
        <v>89</v>
      </c>
      <c r="V10054" t="s">
        <v>211</v>
      </c>
      <c r="Y10054" t="s">
        <v>135</v>
      </c>
    </row>
    <row r="10055" spans="1:25" x14ac:dyDescent="0.45">
      <c r="A10055" t="s">
        <v>133</v>
      </c>
      <c r="B10055" t="s">
        <v>793</v>
      </c>
      <c r="C10055">
        <v>55294</v>
      </c>
      <c r="D10055">
        <v>2</v>
      </c>
      <c r="F10055">
        <v>2022</v>
      </c>
      <c r="G10055">
        <v>4939</v>
      </c>
      <c r="H10055">
        <v>4655.34</v>
      </c>
      <c r="I10055">
        <v>1162908.92</v>
      </c>
      <c r="K10055">
        <v>2.254</v>
      </c>
      <c r="L10055">
        <v>1E-3</v>
      </c>
      <c r="M10055">
        <v>446536.636</v>
      </c>
      <c r="N10055">
        <v>5.8999999999999997E-2</v>
      </c>
      <c r="O10055">
        <v>51.438000000000002</v>
      </c>
      <c r="P10055">
        <v>2.6200000000000001E-2</v>
      </c>
      <c r="Q10055">
        <v>7513915.1160000004</v>
      </c>
      <c r="R10055" t="s">
        <v>333</v>
      </c>
      <c r="T10055" t="s">
        <v>89</v>
      </c>
      <c r="V10055" t="s">
        <v>211</v>
      </c>
      <c r="Y10055" t="s">
        <v>135</v>
      </c>
    </row>
    <row r="10056" spans="1:25" x14ac:dyDescent="0.45">
      <c r="A10056" t="s">
        <v>133</v>
      </c>
      <c r="B10056" t="s">
        <v>793</v>
      </c>
      <c r="C10056">
        <v>55294</v>
      </c>
      <c r="D10056">
        <v>2</v>
      </c>
      <c r="F10056">
        <v>2023</v>
      </c>
      <c r="G10056">
        <v>4771</v>
      </c>
      <c r="H10056">
        <v>4536.96</v>
      </c>
      <c r="I10056">
        <v>1147971.02</v>
      </c>
      <c r="K10056">
        <v>2.1920000000000002</v>
      </c>
      <c r="L10056">
        <v>1E-3</v>
      </c>
      <c r="M10056">
        <v>434247.01400000002</v>
      </c>
      <c r="N10056">
        <v>5.8999999999999997E-2</v>
      </c>
      <c r="O10056">
        <v>51.780999999999999</v>
      </c>
      <c r="P10056">
        <v>2.6100000000000002E-2</v>
      </c>
      <c r="Q10056">
        <v>7307081.2089999998</v>
      </c>
      <c r="R10056" t="s">
        <v>333</v>
      </c>
      <c r="T10056" t="s">
        <v>89</v>
      </c>
      <c r="V10056" t="s">
        <v>211</v>
      </c>
      <c r="Y10056" t="s">
        <v>135</v>
      </c>
    </row>
    <row r="10057" spans="1:25" x14ac:dyDescent="0.45">
      <c r="A10057" t="s">
        <v>133</v>
      </c>
      <c r="B10057" t="s">
        <v>793</v>
      </c>
      <c r="C10057">
        <v>55294</v>
      </c>
      <c r="D10057">
        <v>2</v>
      </c>
      <c r="F10057">
        <v>2024</v>
      </c>
      <c r="G10057">
        <v>3096</v>
      </c>
      <c r="H10057">
        <v>2989.39</v>
      </c>
      <c r="I10057">
        <v>770386.42</v>
      </c>
      <c r="K10057">
        <v>1.468</v>
      </c>
      <c r="L10057">
        <v>1E-3</v>
      </c>
      <c r="M10057">
        <v>290851.51400000002</v>
      </c>
      <c r="N10057">
        <v>5.8999999999999997E-2</v>
      </c>
      <c r="O10057">
        <v>31.908000000000001</v>
      </c>
      <c r="P10057">
        <v>2.2599999999999999E-2</v>
      </c>
      <c r="Q10057">
        <v>4894121.04</v>
      </c>
      <c r="R10057" t="s">
        <v>333</v>
      </c>
      <c r="T10057" t="s">
        <v>89</v>
      </c>
      <c r="V10057" t="s">
        <v>211</v>
      </c>
      <c r="Y10057" t="s">
        <v>135</v>
      </c>
    </row>
    <row r="10058" spans="1:25" x14ac:dyDescent="0.45">
      <c r="A10058" t="s">
        <v>203</v>
      </c>
      <c r="B10058" t="s">
        <v>794</v>
      </c>
      <c r="C10058">
        <v>55317</v>
      </c>
      <c r="D10058">
        <v>11</v>
      </c>
      <c r="F10058">
        <v>2009</v>
      </c>
      <c r="G10058">
        <v>5883</v>
      </c>
      <c r="H10058">
        <v>5857.83</v>
      </c>
      <c r="I10058">
        <v>1790958.41</v>
      </c>
      <c r="K10058">
        <v>3.6509999999999998</v>
      </c>
      <c r="L10058">
        <v>1E-3</v>
      </c>
      <c r="M10058">
        <v>723257.13899999997</v>
      </c>
      <c r="N10058">
        <v>5.8999999999999997E-2</v>
      </c>
      <c r="O10058">
        <v>42.963999999999999</v>
      </c>
      <c r="P10058">
        <v>8.0000000000000002E-3</v>
      </c>
      <c r="Q10058">
        <v>12170179.732999999</v>
      </c>
      <c r="R10058" t="s">
        <v>333</v>
      </c>
      <c r="S10058" t="s">
        <v>38</v>
      </c>
      <c r="T10058" t="s">
        <v>89</v>
      </c>
      <c r="V10058" t="s">
        <v>88</v>
      </c>
      <c r="Y10058" t="s">
        <v>35</v>
      </c>
    </row>
    <row r="10059" spans="1:25" x14ac:dyDescent="0.45">
      <c r="A10059" t="s">
        <v>203</v>
      </c>
      <c r="B10059" t="s">
        <v>794</v>
      </c>
      <c r="C10059">
        <v>55317</v>
      </c>
      <c r="D10059">
        <v>11</v>
      </c>
      <c r="F10059">
        <v>2010</v>
      </c>
      <c r="G10059">
        <v>6761</v>
      </c>
      <c r="H10059">
        <v>6741.89</v>
      </c>
      <c r="I10059">
        <v>2159585.62</v>
      </c>
      <c r="K10059">
        <v>4.2869999999999999</v>
      </c>
      <c r="L10059">
        <v>1E-3</v>
      </c>
      <c r="M10059">
        <v>849219.86399999994</v>
      </c>
      <c r="N10059">
        <v>5.8999999999999997E-2</v>
      </c>
      <c r="O10059">
        <v>48.692999999999998</v>
      </c>
      <c r="P10059">
        <v>7.4000000000000003E-3</v>
      </c>
      <c r="Q10059">
        <v>14289753.955</v>
      </c>
      <c r="R10059" t="s">
        <v>333</v>
      </c>
      <c r="S10059" t="s">
        <v>38</v>
      </c>
      <c r="T10059" t="s">
        <v>89</v>
      </c>
      <c r="V10059" t="s">
        <v>88</v>
      </c>
      <c r="Y10059" t="s">
        <v>35</v>
      </c>
    </row>
    <row r="10060" spans="1:25" x14ac:dyDescent="0.45">
      <c r="A10060" t="s">
        <v>203</v>
      </c>
      <c r="B10060" t="s">
        <v>794</v>
      </c>
      <c r="C10060">
        <v>55317</v>
      </c>
      <c r="D10060">
        <v>11</v>
      </c>
      <c r="F10060">
        <v>2011</v>
      </c>
      <c r="G10060">
        <v>7334</v>
      </c>
      <c r="H10060">
        <v>7245.64</v>
      </c>
      <c r="I10060">
        <v>2421133.44</v>
      </c>
      <c r="K10060">
        <v>5.0259999999999998</v>
      </c>
      <c r="L10060">
        <v>1E-3</v>
      </c>
      <c r="M10060">
        <v>995493.13699999999</v>
      </c>
      <c r="N10060">
        <v>5.8999999999999997E-2</v>
      </c>
      <c r="O10060">
        <v>59.432000000000002</v>
      </c>
      <c r="P10060">
        <v>8.6999999999999994E-3</v>
      </c>
      <c r="Q10060">
        <v>16751080.654999999</v>
      </c>
      <c r="R10060" t="s">
        <v>333</v>
      </c>
      <c r="S10060" t="s">
        <v>38</v>
      </c>
      <c r="T10060" t="s">
        <v>89</v>
      </c>
      <c r="V10060" t="s">
        <v>88</v>
      </c>
      <c r="Y10060" t="s">
        <v>35</v>
      </c>
    </row>
    <row r="10061" spans="1:25" x14ac:dyDescent="0.45">
      <c r="A10061" t="s">
        <v>203</v>
      </c>
      <c r="B10061" t="s">
        <v>794</v>
      </c>
      <c r="C10061">
        <v>55317</v>
      </c>
      <c r="D10061">
        <v>11</v>
      </c>
      <c r="F10061">
        <v>2012</v>
      </c>
      <c r="G10061">
        <v>6433</v>
      </c>
      <c r="H10061">
        <v>6388.93</v>
      </c>
      <c r="I10061">
        <v>2081213.19</v>
      </c>
      <c r="K10061">
        <v>4.3140000000000001</v>
      </c>
      <c r="L10061">
        <v>1E-3</v>
      </c>
      <c r="M10061">
        <v>854572.76599999995</v>
      </c>
      <c r="N10061">
        <v>5.8999999999999997E-2</v>
      </c>
      <c r="O10061">
        <v>48.709000000000003</v>
      </c>
      <c r="P10061">
        <v>7.4999999999999997E-3</v>
      </c>
      <c r="Q10061">
        <v>14379743.864</v>
      </c>
      <c r="R10061" t="s">
        <v>333</v>
      </c>
      <c r="S10061" t="s">
        <v>38</v>
      </c>
      <c r="T10061" t="s">
        <v>89</v>
      </c>
      <c r="V10061" t="s">
        <v>88</v>
      </c>
      <c r="Y10061" t="s">
        <v>35</v>
      </c>
    </row>
    <row r="10062" spans="1:25" x14ac:dyDescent="0.45">
      <c r="A10062" t="s">
        <v>203</v>
      </c>
      <c r="B10062" t="s">
        <v>794</v>
      </c>
      <c r="C10062">
        <v>55317</v>
      </c>
      <c r="D10062">
        <v>11</v>
      </c>
      <c r="F10062">
        <v>2013</v>
      </c>
      <c r="G10062">
        <v>6120</v>
      </c>
      <c r="H10062">
        <v>6017.67</v>
      </c>
      <c r="I10062">
        <v>1917483.28</v>
      </c>
      <c r="K10062">
        <v>4.0129999999999999</v>
      </c>
      <c r="L10062">
        <v>1E-3</v>
      </c>
      <c r="M10062">
        <v>795017.97100000002</v>
      </c>
      <c r="N10062">
        <v>5.91E-2</v>
      </c>
      <c r="O10062">
        <v>47.23</v>
      </c>
      <c r="P10062">
        <v>9.4999999999999998E-3</v>
      </c>
      <c r="Q10062">
        <v>13377636.66</v>
      </c>
      <c r="R10062" t="s">
        <v>333</v>
      </c>
      <c r="S10062" t="s">
        <v>38</v>
      </c>
      <c r="T10062" t="s">
        <v>89</v>
      </c>
      <c r="V10062" t="s">
        <v>88</v>
      </c>
      <c r="Y10062" t="s">
        <v>35</v>
      </c>
    </row>
    <row r="10063" spans="1:25" x14ac:dyDescent="0.45">
      <c r="A10063" t="s">
        <v>203</v>
      </c>
      <c r="B10063" t="s">
        <v>794</v>
      </c>
      <c r="C10063">
        <v>55317</v>
      </c>
      <c r="D10063">
        <v>11</v>
      </c>
      <c r="F10063">
        <v>2014</v>
      </c>
      <c r="G10063">
        <v>6737</v>
      </c>
      <c r="H10063">
        <v>6675.26</v>
      </c>
      <c r="I10063">
        <v>2111737.77</v>
      </c>
      <c r="K10063">
        <v>4.4480000000000004</v>
      </c>
      <c r="L10063">
        <v>1E-3</v>
      </c>
      <c r="M10063">
        <v>881102.05900000001</v>
      </c>
      <c r="N10063">
        <v>5.8999999999999997E-2</v>
      </c>
      <c r="O10063">
        <v>54.539000000000001</v>
      </c>
      <c r="P10063">
        <v>9.1000000000000004E-3</v>
      </c>
      <c r="Q10063">
        <v>14826289.773</v>
      </c>
      <c r="R10063" t="s">
        <v>333</v>
      </c>
      <c r="S10063" t="s">
        <v>38</v>
      </c>
      <c r="T10063" t="s">
        <v>89</v>
      </c>
      <c r="V10063" t="s">
        <v>88</v>
      </c>
      <c r="Y10063" t="s">
        <v>35</v>
      </c>
    </row>
    <row r="10064" spans="1:25" x14ac:dyDescent="0.45">
      <c r="A10064" t="s">
        <v>203</v>
      </c>
      <c r="B10064" t="s">
        <v>794</v>
      </c>
      <c r="C10064">
        <v>55317</v>
      </c>
      <c r="D10064">
        <v>11</v>
      </c>
      <c r="F10064">
        <v>2015</v>
      </c>
      <c r="G10064">
        <v>5743</v>
      </c>
      <c r="H10064">
        <v>5602.18</v>
      </c>
      <c r="I10064">
        <v>1805511.52</v>
      </c>
      <c r="K10064">
        <v>3.7919999999999998</v>
      </c>
      <c r="L10064">
        <v>1E-3</v>
      </c>
      <c r="M10064">
        <v>751778.79299999995</v>
      </c>
      <c r="N10064">
        <v>5.91E-2</v>
      </c>
      <c r="O10064">
        <v>54.110999999999997</v>
      </c>
      <c r="P10064">
        <v>1.17E-2</v>
      </c>
      <c r="Q10064">
        <v>12639307.264</v>
      </c>
      <c r="R10064" t="s">
        <v>333</v>
      </c>
      <c r="S10064" t="s">
        <v>38</v>
      </c>
      <c r="T10064" t="s">
        <v>89</v>
      </c>
      <c r="V10064" t="s">
        <v>88</v>
      </c>
      <c r="Y10064" t="s">
        <v>36</v>
      </c>
    </row>
    <row r="10065" spans="1:25" x14ac:dyDescent="0.45">
      <c r="A10065" t="s">
        <v>203</v>
      </c>
      <c r="B10065" t="s">
        <v>794</v>
      </c>
      <c r="C10065">
        <v>55317</v>
      </c>
      <c r="D10065">
        <v>11</v>
      </c>
      <c r="F10065">
        <v>2016</v>
      </c>
      <c r="G10065">
        <v>5888</v>
      </c>
      <c r="H10065">
        <v>5774.27</v>
      </c>
      <c r="I10065">
        <v>1818734.1</v>
      </c>
      <c r="K10065">
        <v>3.7930000000000001</v>
      </c>
      <c r="L10065">
        <v>1E-3</v>
      </c>
      <c r="M10065">
        <v>751525.14099999995</v>
      </c>
      <c r="N10065">
        <v>5.8999999999999997E-2</v>
      </c>
      <c r="O10065">
        <v>52.606000000000002</v>
      </c>
      <c r="P10065">
        <v>1.0800000000000001E-2</v>
      </c>
      <c r="Q10065">
        <v>12644362.245999999</v>
      </c>
      <c r="R10065" t="s">
        <v>333</v>
      </c>
      <c r="S10065" t="s">
        <v>38</v>
      </c>
      <c r="T10065" t="s">
        <v>89</v>
      </c>
      <c r="V10065" t="s">
        <v>88</v>
      </c>
      <c r="Y10065" t="s">
        <v>36</v>
      </c>
    </row>
    <row r="10066" spans="1:25" x14ac:dyDescent="0.45">
      <c r="A10066" t="s">
        <v>203</v>
      </c>
      <c r="B10066" t="s">
        <v>794</v>
      </c>
      <c r="C10066">
        <v>55317</v>
      </c>
      <c r="D10066">
        <v>11</v>
      </c>
      <c r="F10066">
        <v>2017</v>
      </c>
      <c r="G10066">
        <v>6798</v>
      </c>
      <c r="H10066">
        <v>6733.84</v>
      </c>
      <c r="I10066">
        <v>2099576.19</v>
      </c>
      <c r="K10066">
        <v>4.375</v>
      </c>
      <c r="L10066">
        <v>1E-3</v>
      </c>
      <c r="M10066">
        <v>869266.25899999996</v>
      </c>
      <c r="N10066">
        <v>5.9200000000000003E-2</v>
      </c>
      <c r="O10066">
        <v>57.255000000000003</v>
      </c>
      <c r="P10066">
        <v>9.1999999999999998E-3</v>
      </c>
      <c r="Q10066">
        <v>14580729.470000001</v>
      </c>
      <c r="R10066" t="s">
        <v>333</v>
      </c>
      <c r="S10066" t="s">
        <v>38</v>
      </c>
      <c r="T10066" t="s">
        <v>89</v>
      </c>
      <c r="V10066" t="s">
        <v>88</v>
      </c>
      <c r="Y10066" t="s">
        <v>36</v>
      </c>
    </row>
    <row r="10067" spans="1:25" x14ac:dyDescent="0.45">
      <c r="A10067" t="s">
        <v>203</v>
      </c>
      <c r="B10067" t="s">
        <v>794</v>
      </c>
      <c r="C10067">
        <v>55317</v>
      </c>
      <c r="D10067">
        <v>11</v>
      </c>
      <c r="F10067">
        <v>2018</v>
      </c>
      <c r="G10067">
        <v>5916</v>
      </c>
      <c r="H10067">
        <v>5815.46</v>
      </c>
      <c r="I10067">
        <v>1818525.86</v>
      </c>
      <c r="K10067">
        <v>3.8650000000000002</v>
      </c>
      <c r="L10067">
        <v>1E-3</v>
      </c>
      <c r="M10067">
        <v>772201.03300000005</v>
      </c>
      <c r="N10067">
        <v>5.96E-2</v>
      </c>
      <c r="O10067">
        <v>51.311</v>
      </c>
      <c r="P10067">
        <v>1.01E-2</v>
      </c>
      <c r="Q10067">
        <v>12879862.183</v>
      </c>
      <c r="R10067" t="s">
        <v>333</v>
      </c>
      <c r="S10067" t="s">
        <v>38</v>
      </c>
      <c r="T10067" t="s">
        <v>89</v>
      </c>
      <c r="V10067" t="s">
        <v>88</v>
      </c>
      <c r="Y10067" t="s">
        <v>36</v>
      </c>
    </row>
    <row r="10068" spans="1:25" x14ac:dyDescent="0.45">
      <c r="A10068" t="s">
        <v>203</v>
      </c>
      <c r="B10068" t="s">
        <v>794</v>
      </c>
      <c r="C10068">
        <v>55317</v>
      </c>
      <c r="D10068">
        <v>11</v>
      </c>
      <c r="F10068">
        <v>2019</v>
      </c>
      <c r="G10068">
        <v>7487</v>
      </c>
      <c r="H10068">
        <v>7444.41</v>
      </c>
      <c r="I10068">
        <v>2440320.6800000002</v>
      </c>
      <c r="K10068">
        <v>5.1619999999999999</v>
      </c>
      <c r="L10068">
        <v>1E-3</v>
      </c>
      <c r="M10068">
        <v>1023164.231</v>
      </c>
      <c r="N10068">
        <v>5.8999999999999997E-2</v>
      </c>
      <c r="O10068">
        <v>54.654000000000003</v>
      </c>
      <c r="P10068">
        <v>7.1000000000000004E-3</v>
      </c>
      <c r="Q10068">
        <v>17206138.238000002</v>
      </c>
      <c r="R10068" t="s">
        <v>333</v>
      </c>
      <c r="S10068" t="s">
        <v>38</v>
      </c>
      <c r="T10068" t="s">
        <v>89</v>
      </c>
      <c r="V10068" t="s">
        <v>88</v>
      </c>
      <c r="Y10068" t="s">
        <v>36</v>
      </c>
    </row>
    <row r="10069" spans="1:25" x14ac:dyDescent="0.45">
      <c r="A10069" t="s">
        <v>203</v>
      </c>
      <c r="B10069" t="s">
        <v>794</v>
      </c>
      <c r="C10069">
        <v>55317</v>
      </c>
      <c r="D10069">
        <v>11</v>
      </c>
      <c r="F10069">
        <v>2020</v>
      </c>
      <c r="G10069">
        <v>4853</v>
      </c>
      <c r="H10069">
        <v>4757.7299999999996</v>
      </c>
      <c r="I10069">
        <v>1558704.71</v>
      </c>
      <c r="K10069">
        <v>3.2970000000000002</v>
      </c>
      <c r="L10069">
        <v>1E-3</v>
      </c>
      <c r="M10069">
        <v>653186.08100000001</v>
      </c>
      <c r="N10069">
        <v>5.8999999999999997E-2</v>
      </c>
      <c r="O10069">
        <v>39.883000000000003</v>
      </c>
      <c r="P10069">
        <v>1.03E-2</v>
      </c>
      <c r="Q10069">
        <v>10988852.062999999</v>
      </c>
      <c r="R10069" t="s">
        <v>333</v>
      </c>
      <c r="S10069" t="s">
        <v>38</v>
      </c>
      <c r="T10069" t="s">
        <v>89</v>
      </c>
      <c r="V10069" t="s">
        <v>88</v>
      </c>
      <c r="Y10069" t="s">
        <v>36</v>
      </c>
    </row>
    <row r="10070" spans="1:25" x14ac:dyDescent="0.45">
      <c r="A10070" t="s">
        <v>203</v>
      </c>
      <c r="B10070" t="s">
        <v>794</v>
      </c>
      <c r="C10070">
        <v>55317</v>
      </c>
      <c r="D10070">
        <v>11</v>
      </c>
      <c r="F10070">
        <v>2021</v>
      </c>
      <c r="G10070">
        <v>5079</v>
      </c>
      <c r="H10070">
        <v>4951.04</v>
      </c>
      <c r="I10070">
        <v>1638542.42</v>
      </c>
      <c r="K10070">
        <v>3.4790000000000001</v>
      </c>
      <c r="L10070">
        <v>1E-3</v>
      </c>
      <c r="M10070">
        <v>689662.78</v>
      </c>
      <c r="N10070">
        <v>5.91E-2</v>
      </c>
      <c r="O10070">
        <v>44.268000000000001</v>
      </c>
      <c r="P10070">
        <v>1.12E-2</v>
      </c>
      <c r="Q10070">
        <v>11591527.539000001</v>
      </c>
      <c r="R10070" t="s">
        <v>333</v>
      </c>
      <c r="S10070" t="s">
        <v>38</v>
      </c>
      <c r="T10070" t="s">
        <v>89</v>
      </c>
      <c r="V10070" t="s">
        <v>88</v>
      </c>
      <c r="Y10070" t="s">
        <v>36</v>
      </c>
    </row>
    <row r="10071" spans="1:25" x14ac:dyDescent="0.45">
      <c r="A10071" t="s">
        <v>203</v>
      </c>
      <c r="B10071" t="s">
        <v>794</v>
      </c>
      <c r="C10071">
        <v>55317</v>
      </c>
      <c r="D10071">
        <v>11</v>
      </c>
      <c r="F10071">
        <v>2022</v>
      </c>
      <c r="G10071">
        <v>5336</v>
      </c>
      <c r="H10071">
        <v>5213.3500000000004</v>
      </c>
      <c r="I10071">
        <v>1686060.1</v>
      </c>
      <c r="K10071">
        <v>3.7309999999999999</v>
      </c>
      <c r="L10071">
        <v>1E-3</v>
      </c>
      <c r="M10071">
        <v>745883.56599999999</v>
      </c>
      <c r="N10071">
        <v>6.13E-2</v>
      </c>
      <c r="O10071">
        <v>55.518999999999998</v>
      </c>
      <c r="P10071">
        <v>1.23E-2</v>
      </c>
      <c r="Q10071">
        <v>12090231.77</v>
      </c>
      <c r="R10071" t="s">
        <v>333</v>
      </c>
      <c r="S10071" t="s">
        <v>38</v>
      </c>
      <c r="T10071" t="s">
        <v>89</v>
      </c>
      <c r="V10071" t="s">
        <v>88</v>
      </c>
      <c r="Y10071" t="s">
        <v>36</v>
      </c>
    </row>
    <row r="10072" spans="1:25" x14ac:dyDescent="0.45">
      <c r="A10072" t="s">
        <v>203</v>
      </c>
      <c r="B10072" t="s">
        <v>794</v>
      </c>
      <c r="C10072">
        <v>55317</v>
      </c>
      <c r="D10072">
        <v>11</v>
      </c>
      <c r="F10072">
        <v>2023</v>
      </c>
      <c r="G10072">
        <v>2703</v>
      </c>
      <c r="H10072">
        <v>2624.75</v>
      </c>
      <c r="I10072">
        <v>860881.75</v>
      </c>
      <c r="K10072">
        <v>1.871</v>
      </c>
      <c r="L10072">
        <v>1E-3</v>
      </c>
      <c r="M10072">
        <v>370617.19900000002</v>
      </c>
      <c r="N10072">
        <v>5.8999999999999997E-2</v>
      </c>
      <c r="O10072">
        <v>23.975999999999999</v>
      </c>
      <c r="P10072">
        <v>1.09E-2</v>
      </c>
      <c r="Q10072">
        <v>6234431.1840000004</v>
      </c>
      <c r="R10072" t="s">
        <v>333</v>
      </c>
      <c r="S10072" t="s">
        <v>38</v>
      </c>
      <c r="T10072" t="s">
        <v>89</v>
      </c>
      <c r="V10072" t="s">
        <v>88</v>
      </c>
      <c r="Y10072" t="s">
        <v>36</v>
      </c>
    </row>
    <row r="10073" spans="1:25" x14ac:dyDescent="0.45">
      <c r="A10073" t="s">
        <v>203</v>
      </c>
      <c r="B10073" t="s">
        <v>794</v>
      </c>
      <c r="C10073">
        <v>55317</v>
      </c>
      <c r="D10073">
        <v>11</v>
      </c>
      <c r="F10073">
        <v>2024</v>
      </c>
      <c r="G10073">
        <v>2240</v>
      </c>
      <c r="H10073">
        <v>2228.89</v>
      </c>
      <c r="I10073">
        <v>756309.33</v>
      </c>
      <c r="K10073">
        <v>1.6339999999999999</v>
      </c>
      <c r="L10073">
        <v>1E-3</v>
      </c>
      <c r="M10073">
        <v>323672.86599999998</v>
      </c>
      <c r="N10073">
        <v>5.8999999999999997E-2</v>
      </c>
      <c r="O10073">
        <v>17.994</v>
      </c>
      <c r="P10073">
        <v>7.6E-3</v>
      </c>
      <c r="Q10073">
        <v>5446428.1260000002</v>
      </c>
      <c r="R10073" t="s">
        <v>333</v>
      </c>
      <c r="S10073" t="s">
        <v>38</v>
      </c>
      <c r="T10073" t="s">
        <v>89</v>
      </c>
      <c r="V10073" t="s">
        <v>88</v>
      </c>
      <c r="Y10073" t="s">
        <v>36</v>
      </c>
    </row>
    <row r="10074" spans="1:25" x14ac:dyDescent="0.45">
      <c r="A10074" t="s">
        <v>203</v>
      </c>
      <c r="B10074" t="s">
        <v>794</v>
      </c>
      <c r="C10074">
        <v>55317</v>
      </c>
      <c r="D10074">
        <v>12</v>
      </c>
      <c r="F10074">
        <v>2009</v>
      </c>
      <c r="G10074">
        <v>4779</v>
      </c>
      <c r="H10074">
        <v>4727.78</v>
      </c>
      <c r="I10074">
        <v>1442045.78</v>
      </c>
      <c r="K10074">
        <v>2.9750000000000001</v>
      </c>
      <c r="L10074">
        <v>1E-3</v>
      </c>
      <c r="M10074">
        <v>589331.40099999995</v>
      </c>
      <c r="N10074">
        <v>5.8999999999999997E-2</v>
      </c>
      <c r="O10074">
        <v>37.396000000000001</v>
      </c>
      <c r="P10074">
        <v>9.5999999999999992E-3</v>
      </c>
      <c r="Q10074">
        <v>9916616.4509999994</v>
      </c>
      <c r="R10074" t="s">
        <v>333</v>
      </c>
      <c r="S10074" t="s">
        <v>38</v>
      </c>
      <c r="T10074" t="s">
        <v>89</v>
      </c>
      <c r="V10074" t="s">
        <v>88</v>
      </c>
      <c r="Y10074" t="s">
        <v>35</v>
      </c>
    </row>
    <row r="10075" spans="1:25" x14ac:dyDescent="0.45">
      <c r="A10075" t="s">
        <v>203</v>
      </c>
      <c r="B10075" t="s">
        <v>794</v>
      </c>
      <c r="C10075">
        <v>55317</v>
      </c>
      <c r="D10075">
        <v>12</v>
      </c>
      <c r="F10075">
        <v>2010</v>
      </c>
      <c r="G10075">
        <v>6747</v>
      </c>
      <c r="H10075">
        <v>6720.66</v>
      </c>
      <c r="I10075">
        <v>2166653.66</v>
      </c>
      <c r="K10075">
        <v>4.4080000000000004</v>
      </c>
      <c r="L10075">
        <v>1E-3</v>
      </c>
      <c r="M10075">
        <v>873208.50399999996</v>
      </c>
      <c r="N10075">
        <v>5.8999999999999997E-2</v>
      </c>
      <c r="O10075">
        <v>49.771999999999998</v>
      </c>
      <c r="P10075">
        <v>7.4000000000000003E-3</v>
      </c>
      <c r="Q10075">
        <v>14693347.638</v>
      </c>
      <c r="R10075" t="s">
        <v>333</v>
      </c>
      <c r="S10075" t="s">
        <v>38</v>
      </c>
      <c r="T10075" t="s">
        <v>89</v>
      </c>
      <c r="V10075" t="s">
        <v>88</v>
      </c>
      <c r="Y10075" t="s">
        <v>35</v>
      </c>
    </row>
    <row r="10076" spans="1:25" x14ac:dyDescent="0.45">
      <c r="A10076" t="s">
        <v>203</v>
      </c>
      <c r="B10076" t="s">
        <v>794</v>
      </c>
      <c r="C10076">
        <v>55317</v>
      </c>
      <c r="D10076">
        <v>12</v>
      </c>
      <c r="F10076">
        <v>2011</v>
      </c>
      <c r="G10076">
        <v>7389</v>
      </c>
      <c r="H10076">
        <v>7339.25</v>
      </c>
      <c r="I10076">
        <v>2458526.91</v>
      </c>
      <c r="K10076">
        <v>5.1609999999999996</v>
      </c>
      <c r="L10076">
        <v>1E-3</v>
      </c>
      <c r="M10076">
        <v>1022268.393</v>
      </c>
      <c r="N10076">
        <v>5.8999999999999997E-2</v>
      </c>
      <c r="O10076">
        <v>60.026000000000003</v>
      </c>
      <c r="P10076">
        <v>8.0999999999999996E-3</v>
      </c>
      <c r="Q10076">
        <v>17201616.934999999</v>
      </c>
      <c r="R10076" t="s">
        <v>333</v>
      </c>
      <c r="S10076" t="s">
        <v>38</v>
      </c>
      <c r="T10076" t="s">
        <v>89</v>
      </c>
      <c r="V10076" t="s">
        <v>88</v>
      </c>
      <c r="Y10076" t="s">
        <v>35</v>
      </c>
    </row>
    <row r="10077" spans="1:25" x14ac:dyDescent="0.45">
      <c r="A10077" t="s">
        <v>203</v>
      </c>
      <c r="B10077" t="s">
        <v>794</v>
      </c>
      <c r="C10077">
        <v>55317</v>
      </c>
      <c r="D10077">
        <v>12</v>
      </c>
      <c r="F10077">
        <v>2012</v>
      </c>
      <c r="G10077">
        <v>6345</v>
      </c>
      <c r="H10077">
        <v>6255.08</v>
      </c>
      <c r="I10077">
        <v>2052575.74</v>
      </c>
      <c r="K10077">
        <v>4.4320000000000004</v>
      </c>
      <c r="L10077">
        <v>1E-3</v>
      </c>
      <c r="M10077">
        <v>877971.20600000001</v>
      </c>
      <c r="N10077">
        <v>5.8999999999999997E-2</v>
      </c>
      <c r="O10077">
        <v>52.881</v>
      </c>
      <c r="P10077">
        <v>8.8999999999999999E-3</v>
      </c>
      <c r="Q10077">
        <v>14773565.043</v>
      </c>
      <c r="R10077" t="s">
        <v>333</v>
      </c>
      <c r="S10077" t="s">
        <v>38</v>
      </c>
      <c r="T10077" t="s">
        <v>89</v>
      </c>
      <c r="V10077" t="s">
        <v>88</v>
      </c>
      <c r="Y10077" t="s">
        <v>35</v>
      </c>
    </row>
    <row r="10078" spans="1:25" x14ac:dyDescent="0.45">
      <c r="A10078" t="s">
        <v>203</v>
      </c>
      <c r="B10078" t="s">
        <v>794</v>
      </c>
      <c r="C10078">
        <v>55317</v>
      </c>
      <c r="D10078">
        <v>12</v>
      </c>
      <c r="F10078">
        <v>2013</v>
      </c>
      <c r="G10078">
        <v>6213</v>
      </c>
      <c r="H10078">
        <v>6139.44</v>
      </c>
      <c r="I10078">
        <v>1980759.18</v>
      </c>
      <c r="K10078">
        <v>4.2670000000000003</v>
      </c>
      <c r="L10078">
        <v>1E-3</v>
      </c>
      <c r="M10078">
        <v>845231.57499999995</v>
      </c>
      <c r="N10078">
        <v>5.8999999999999997E-2</v>
      </c>
      <c r="O10078">
        <v>48.793999999999997</v>
      </c>
      <c r="P10078">
        <v>8.9999999999999993E-3</v>
      </c>
      <c r="Q10078">
        <v>14222662.997</v>
      </c>
      <c r="R10078" t="s">
        <v>333</v>
      </c>
      <c r="S10078" t="s">
        <v>38</v>
      </c>
      <c r="T10078" t="s">
        <v>89</v>
      </c>
      <c r="V10078" t="s">
        <v>88</v>
      </c>
      <c r="Y10078" t="s">
        <v>35</v>
      </c>
    </row>
    <row r="10079" spans="1:25" x14ac:dyDescent="0.45">
      <c r="A10079" t="s">
        <v>203</v>
      </c>
      <c r="B10079" t="s">
        <v>794</v>
      </c>
      <c r="C10079">
        <v>55317</v>
      </c>
      <c r="D10079">
        <v>12</v>
      </c>
      <c r="F10079">
        <v>2014</v>
      </c>
      <c r="G10079">
        <v>6100</v>
      </c>
      <c r="H10079">
        <v>6007.72</v>
      </c>
      <c r="I10079">
        <v>1927552.03</v>
      </c>
      <c r="K10079">
        <v>4.1580000000000004</v>
      </c>
      <c r="L10079">
        <v>1E-3</v>
      </c>
      <c r="M10079">
        <v>823720.28200000001</v>
      </c>
      <c r="N10079">
        <v>5.91E-2</v>
      </c>
      <c r="O10079">
        <v>47.77</v>
      </c>
      <c r="P10079">
        <v>9.1999999999999998E-3</v>
      </c>
      <c r="Q10079">
        <v>13845708.893999999</v>
      </c>
      <c r="R10079" t="s">
        <v>333</v>
      </c>
      <c r="S10079" t="s">
        <v>38</v>
      </c>
      <c r="T10079" t="s">
        <v>89</v>
      </c>
      <c r="V10079" t="s">
        <v>88</v>
      </c>
      <c r="Y10079" t="s">
        <v>35</v>
      </c>
    </row>
    <row r="10080" spans="1:25" x14ac:dyDescent="0.45">
      <c r="A10080" t="s">
        <v>203</v>
      </c>
      <c r="B10080" t="s">
        <v>794</v>
      </c>
      <c r="C10080">
        <v>55317</v>
      </c>
      <c r="D10080">
        <v>12</v>
      </c>
      <c r="F10080">
        <v>2015</v>
      </c>
      <c r="G10080">
        <v>6317</v>
      </c>
      <c r="H10080">
        <v>6192.05</v>
      </c>
      <c r="I10080">
        <v>2061893.01</v>
      </c>
      <c r="K10080">
        <v>4.5259999999999998</v>
      </c>
      <c r="L10080">
        <v>1E-3</v>
      </c>
      <c r="M10080">
        <v>891660.22199999995</v>
      </c>
      <c r="N10080">
        <v>5.9900000000000002E-2</v>
      </c>
      <c r="O10080">
        <v>59.651000000000003</v>
      </c>
      <c r="P10080">
        <v>1.0500000000000001E-2</v>
      </c>
      <c r="Q10080">
        <v>14792080.961999999</v>
      </c>
      <c r="R10080" t="s">
        <v>333</v>
      </c>
      <c r="S10080" t="s">
        <v>38</v>
      </c>
      <c r="T10080" t="s">
        <v>89</v>
      </c>
      <c r="V10080" t="s">
        <v>88</v>
      </c>
      <c r="Y10080" t="s">
        <v>36</v>
      </c>
    </row>
    <row r="10081" spans="1:25" x14ac:dyDescent="0.45">
      <c r="A10081" t="s">
        <v>203</v>
      </c>
      <c r="B10081" t="s">
        <v>794</v>
      </c>
      <c r="C10081">
        <v>55317</v>
      </c>
      <c r="D10081">
        <v>12</v>
      </c>
      <c r="F10081">
        <v>2016</v>
      </c>
      <c r="G10081">
        <v>6563</v>
      </c>
      <c r="H10081">
        <v>6467.6</v>
      </c>
      <c r="I10081">
        <v>2095442.41</v>
      </c>
      <c r="K10081">
        <v>4.577</v>
      </c>
      <c r="L10081">
        <v>1E-3</v>
      </c>
      <c r="M10081">
        <v>906998.1</v>
      </c>
      <c r="N10081">
        <v>5.8999999999999997E-2</v>
      </c>
      <c r="O10081">
        <v>60.841000000000001</v>
      </c>
      <c r="P10081">
        <v>0.01</v>
      </c>
      <c r="Q10081">
        <v>15256997.773</v>
      </c>
      <c r="R10081" t="s">
        <v>333</v>
      </c>
      <c r="S10081" t="s">
        <v>38</v>
      </c>
      <c r="T10081" t="s">
        <v>89</v>
      </c>
      <c r="V10081" t="s">
        <v>88</v>
      </c>
      <c r="Y10081" t="s">
        <v>36</v>
      </c>
    </row>
    <row r="10082" spans="1:25" x14ac:dyDescent="0.45">
      <c r="A10082" t="s">
        <v>203</v>
      </c>
      <c r="B10082" t="s">
        <v>794</v>
      </c>
      <c r="C10082">
        <v>55317</v>
      </c>
      <c r="D10082">
        <v>12</v>
      </c>
      <c r="F10082">
        <v>2017</v>
      </c>
      <c r="G10082">
        <v>7414</v>
      </c>
      <c r="H10082">
        <v>7356.92</v>
      </c>
      <c r="I10082">
        <v>2360270.7400000002</v>
      </c>
      <c r="K10082">
        <v>5.1859999999999999</v>
      </c>
      <c r="L10082">
        <v>1E-3</v>
      </c>
      <c r="M10082">
        <v>1027579.763</v>
      </c>
      <c r="N10082">
        <v>5.8999999999999997E-2</v>
      </c>
      <c r="O10082">
        <v>66.102999999999994</v>
      </c>
      <c r="P10082">
        <v>8.8999999999999999E-3</v>
      </c>
      <c r="Q10082">
        <v>17284136.412</v>
      </c>
      <c r="R10082" t="s">
        <v>333</v>
      </c>
      <c r="S10082" t="s">
        <v>38</v>
      </c>
      <c r="T10082" t="s">
        <v>89</v>
      </c>
      <c r="V10082" t="s">
        <v>88</v>
      </c>
      <c r="Y10082" t="s">
        <v>36</v>
      </c>
    </row>
    <row r="10083" spans="1:25" x14ac:dyDescent="0.45">
      <c r="A10083" t="s">
        <v>203</v>
      </c>
      <c r="B10083" t="s">
        <v>794</v>
      </c>
      <c r="C10083">
        <v>55317</v>
      </c>
      <c r="D10083">
        <v>12</v>
      </c>
      <c r="F10083">
        <v>2018</v>
      </c>
      <c r="G10083">
        <v>4919</v>
      </c>
      <c r="H10083">
        <v>4840.01</v>
      </c>
      <c r="I10083">
        <v>1544287.6</v>
      </c>
      <c r="K10083">
        <v>3.4020000000000001</v>
      </c>
      <c r="L10083">
        <v>1E-3</v>
      </c>
      <c r="M10083">
        <v>674336.51500000001</v>
      </c>
      <c r="N10083">
        <v>5.8999999999999997E-2</v>
      </c>
      <c r="O10083">
        <v>43.76</v>
      </c>
      <c r="P10083">
        <v>1.0500000000000001E-2</v>
      </c>
      <c r="Q10083">
        <v>11339616.09</v>
      </c>
      <c r="R10083" t="s">
        <v>333</v>
      </c>
      <c r="S10083" t="s">
        <v>38</v>
      </c>
      <c r="T10083" t="s">
        <v>89</v>
      </c>
      <c r="V10083" t="s">
        <v>88</v>
      </c>
      <c r="Y10083" t="s">
        <v>36</v>
      </c>
    </row>
    <row r="10084" spans="1:25" x14ac:dyDescent="0.45">
      <c r="A10084" t="s">
        <v>203</v>
      </c>
      <c r="B10084" t="s">
        <v>794</v>
      </c>
      <c r="C10084">
        <v>55317</v>
      </c>
      <c r="D10084">
        <v>12</v>
      </c>
      <c r="F10084">
        <v>2019</v>
      </c>
      <c r="G10084">
        <v>6181</v>
      </c>
      <c r="H10084">
        <v>6102.57</v>
      </c>
      <c r="I10084">
        <v>2080955.64</v>
      </c>
      <c r="K10084">
        <v>4.6429999999999998</v>
      </c>
      <c r="L10084">
        <v>1E-3</v>
      </c>
      <c r="M10084">
        <v>919723.33600000001</v>
      </c>
      <c r="N10084">
        <v>5.8999999999999997E-2</v>
      </c>
      <c r="O10084">
        <v>51.87</v>
      </c>
      <c r="P10084">
        <v>8.5000000000000006E-3</v>
      </c>
      <c r="Q10084">
        <v>15474646.043</v>
      </c>
      <c r="R10084" t="s">
        <v>333</v>
      </c>
      <c r="S10084" t="s">
        <v>38</v>
      </c>
      <c r="T10084" t="s">
        <v>89</v>
      </c>
      <c r="V10084" t="s">
        <v>88</v>
      </c>
      <c r="Y10084" t="s">
        <v>36</v>
      </c>
    </row>
    <row r="10085" spans="1:25" x14ac:dyDescent="0.45">
      <c r="A10085" t="s">
        <v>203</v>
      </c>
      <c r="B10085" t="s">
        <v>794</v>
      </c>
      <c r="C10085">
        <v>55317</v>
      </c>
      <c r="D10085">
        <v>12</v>
      </c>
      <c r="F10085">
        <v>2020</v>
      </c>
      <c r="G10085">
        <v>5472</v>
      </c>
      <c r="H10085">
        <v>5426.52</v>
      </c>
      <c r="I10085">
        <v>1844039.6</v>
      </c>
      <c r="K10085">
        <v>4.1479999999999997</v>
      </c>
      <c r="L10085">
        <v>1E-3</v>
      </c>
      <c r="M10085">
        <v>822659.02300000004</v>
      </c>
      <c r="N10085">
        <v>5.91E-2</v>
      </c>
      <c r="O10085">
        <v>46.173999999999999</v>
      </c>
      <c r="P10085">
        <v>8.2000000000000007E-3</v>
      </c>
      <c r="Q10085">
        <v>13827039.718</v>
      </c>
      <c r="R10085" t="s">
        <v>333</v>
      </c>
      <c r="S10085" t="s">
        <v>38</v>
      </c>
      <c r="T10085" t="s">
        <v>89</v>
      </c>
      <c r="V10085" t="s">
        <v>88</v>
      </c>
      <c r="Y10085" t="s">
        <v>36</v>
      </c>
    </row>
    <row r="10086" spans="1:25" x14ac:dyDescent="0.45">
      <c r="A10086" t="s">
        <v>203</v>
      </c>
      <c r="B10086" t="s">
        <v>794</v>
      </c>
      <c r="C10086">
        <v>55317</v>
      </c>
      <c r="D10086">
        <v>12</v>
      </c>
      <c r="F10086">
        <v>2021</v>
      </c>
      <c r="G10086">
        <v>5858</v>
      </c>
      <c r="H10086">
        <v>5771.51</v>
      </c>
      <c r="I10086">
        <v>1955237.99</v>
      </c>
      <c r="K10086">
        <v>4.4009999999999998</v>
      </c>
      <c r="L10086">
        <v>1E-3</v>
      </c>
      <c r="M10086">
        <v>872103.60400000005</v>
      </c>
      <c r="N10086">
        <v>5.91E-2</v>
      </c>
      <c r="O10086">
        <v>53.290999999999997</v>
      </c>
      <c r="P10086">
        <v>9.9000000000000008E-3</v>
      </c>
      <c r="Q10086">
        <v>14663598.062000001</v>
      </c>
      <c r="R10086" t="s">
        <v>333</v>
      </c>
      <c r="S10086" t="s">
        <v>38</v>
      </c>
      <c r="T10086" t="s">
        <v>89</v>
      </c>
      <c r="V10086" t="s">
        <v>88</v>
      </c>
      <c r="Y10086" t="s">
        <v>36</v>
      </c>
    </row>
    <row r="10087" spans="1:25" x14ac:dyDescent="0.45">
      <c r="A10087" t="s">
        <v>203</v>
      </c>
      <c r="B10087" t="s">
        <v>794</v>
      </c>
      <c r="C10087">
        <v>55317</v>
      </c>
      <c r="D10087">
        <v>12</v>
      </c>
      <c r="F10087">
        <v>2022</v>
      </c>
      <c r="G10087">
        <v>5472</v>
      </c>
      <c r="H10087">
        <v>5351.54</v>
      </c>
      <c r="I10087">
        <v>1785847.41</v>
      </c>
      <c r="K10087">
        <v>4.0549999999999997</v>
      </c>
      <c r="L10087">
        <v>1E-3</v>
      </c>
      <c r="M10087">
        <v>806459.13600000006</v>
      </c>
      <c r="N10087">
        <v>6.0400000000000002E-2</v>
      </c>
      <c r="O10087">
        <v>58.215000000000003</v>
      </c>
      <c r="P10087">
        <v>1.3100000000000001E-2</v>
      </c>
      <c r="Q10087">
        <v>13284208.285</v>
      </c>
      <c r="R10087" t="s">
        <v>333</v>
      </c>
      <c r="S10087" t="s">
        <v>38</v>
      </c>
      <c r="T10087" t="s">
        <v>89</v>
      </c>
      <c r="V10087" t="s">
        <v>88</v>
      </c>
      <c r="Y10087" t="s">
        <v>36</v>
      </c>
    </row>
    <row r="10088" spans="1:25" x14ac:dyDescent="0.45">
      <c r="A10088" t="s">
        <v>203</v>
      </c>
      <c r="B10088" t="s">
        <v>794</v>
      </c>
      <c r="C10088">
        <v>55317</v>
      </c>
      <c r="D10088">
        <v>12</v>
      </c>
      <c r="F10088">
        <v>2023</v>
      </c>
      <c r="G10088">
        <v>4282</v>
      </c>
      <c r="H10088">
        <v>4243.01</v>
      </c>
      <c r="I10088">
        <v>1392532.85</v>
      </c>
      <c r="K10088">
        <v>3.048</v>
      </c>
      <c r="L10088">
        <v>1E-3</v>
      </c>
      <c r="M10088">
        <v>603794.51800000004</v>
      </c>
      <c r="N10088">
        <v>5.91E-2</v>
      </c>
      <c r="O10088">
        <v>36.314</v>
      </c>
      <c r="P10088">
        <v>9.4999999999999998E-3</v>
      </c>
      <c r="Q10088">
        <v>10148106.093</v>
      </c>
      <c r="R10088" t="s">
        <v>333</v>
      </c>
      <c r="S10088" t="s">
        <v>38</v>
      </c>
      <c r="T10088" t="s">
        <v>89</v>
      </c>
      <c r="V10088" t="s">
        <v>88</v>
      </c>
      <c r="Y10088" t="s">
        <v>36</v>
      </c>
    </row>
    <row r="10089" spans="1:25" x14ac:dyDescent="0.45">
      <c r="A10089" t="s">
        <v>203</v>
      </c>
      <c r="B10089" t="s">
        <v>794</v>
      </c>
      <c r="C10089">
        <v>55317</v>
      </c>
      <c r="D10089">
        <v>12</v>
      </c>
      <c r="F10089">
        <v>2024</v>
      </c>
      <c r="G10089">
        <v>2216</v>
      </c>
      <c r="H10089">
        <v>2197.77</v>
      </c>
      <c r="I10089">
        <v>754195.85</v>
      </c>
      <c r="K10089">
        <v>1.64</v>
      </c>
      <c r="L10089">
        <v>1E-3</v>
      </c>
      <c r="M10089">
        <v>324861.48499999999</v>
      </c>
      <c r="N10089">
        <v>5.8999999999999997E-2</v>
      </c>
      <c r="O10089">
        <v>18.14</v>
      </c>
      <c r="P10089">
        <v>7.9000000000000008E-3</v>
      </c>
      <c r="Q10089">
        <v>5466451.4979999997</v>
      </c>
      <c r="R10089" t="s">
        <v>333</v>
      </c>
      <c r="S10089" t="s">
        <v>38</v>
      </c>
      <c r="T10089" t="s">
        <v>89</v>
      </c>
      <c r="V10089" t="s">
        <v>88</v>
      </c>
      <c r="Y10089" t="s">
        <v>36</v>
      </c>
    </row>
    <row r="10090" spans="1:25" x14ac:dyDescent="0.45">
      <c r="A10090" t="s">
        <v>335</v>
      </c>
      <c r="B10090" t="s">
        <v>795</v>
      </c>
      <c r="C10090">
        <v>55375</v>
      </c>
      <c r="D10090" t="s">
        <v>158</v>
      </c>
      <c r="F10090">
        <v>2009</v>
      </c>
      <c r="G10090">
        <v>7040</v>
      </c>
      <c r="H10090">
        <v>6890.35</v>
      </c>
      <c r="I10090">
        <v>1742386.73</v>
      </c>
      <c r="K10090">
        <v>4.4009999999999998</v>
      </c>
      <c r="L10090">
        <v>1.1000000000000001E-3</v>
      </c>
      <c r="M10090">
        <v>677478.24899999995</v>
      </c>
      <c r="N10090">
        <v>5.8700000000000002E-2</v>
      </c>
      <c r="O10090">
        <v>46.058</v>
      </c>
      <c r="P10090">
        <v>1.2E-2</v>
      </c>
      <c r="Q10090">
        <v>11323542.866</v>
      </c>
      <c r="R10090" t="s">
        <v>333</v>
      </c>
      <c r="S10090" t="s">
        <v>38</v>
      </c>
      <c r="T10090" t="s">
        <v>89</v>
      </c>
      <c r="V10090" t="s">
        <v>88</v>
      </c>
      <c r="Y10090" t="s">
        <v>107</v>
      </c>
    </row>
    <row r="10091" spans="1:25" x14ac:dyDescent="0.45">
      <c r="A10091" t="s">
        <v>335</v>
      </c>
      <c r="B10091" t="s">
        <v>795</v>
      </c>
      <c r="C10091">
        <v>55375</v>
      </c>
      <c r="D10091" t="s">
        <v>158</v>
      </c>
      <c r="F10091">
        <v>2010</v>
      </c>
      <c r="G10091">
        <v>7485</v>
      </c>
      <c r="H10091">
        <v>7372.97</v>
      </c>
      <c r="I10091">
        <v>1870729.55</v>
      </c>
      <c r="K10091">
        <v>4.6440000000000001</v>
      </c>
      <c r="L10091">
        <v>1.1999999999999999E-3</v>
      </c>
      <c r="M10091">
        <v>711368.53</v>
      </c>
      <c r="N10091">
        <v>5.8999999999999997E-2</v>
      </c>
      <c r="O10091">
        <v>38.728000000000002</v>
      </c>
      <c r="P10091">
        <v>9.1999999999999998E-3</v>
      </c>
      <c r="Q10091">
        <v>11888402.256999999</v>
      </c>
      <c r="R10091" t="s">
        <v>333</v>
      </c>
      <c r="S10091" t="s">
        <v>38</v>
      </c>
      <c r="T10091" t="s">
        <v>89</v>
      </c>
      <c r="V10091" t="s">
        <v>88</v>
      </c>
      <c r="Y10091" t="s">
        <v>107</v>
      </c>
    </row>
    <row r="10092" spans="1:25" x14ac:dyDescent="0.45">
      <c r="A10092" t="s">
        <v>335</v>
      </c>
      <c r="B10092" t="s">
        <v>795</v>
      </c>
      <c r="C10092">
        <v>55375</v>
      </c>
      <c r="D10092" t="s">
        <v>158</v>
      </c>
      <c r="F10092">
        <v>2011</v>
      </c>
      <c r="G10092">
        <v>7780</v>
      </c>
      <c r="H10092">
        <v>7684.37</v>
      </c>
      <c r="I10092">
        <v>1958413.79</v>
      </c>
      <c r="K10092">
        <v>4.3049999999999997</v>
      </c>
      <c r="L10092">
        <v>1.1000000000000001E-3</v>
      </c>
      <c r="M10092">
        <v>736588.79599999997</v>
      </c>
      <c r="N10092">
        <v>5.8900000000000001E-2</v>
      </c>
      <c r="O10092">
        <v>37.747999999999998</v>
      </c>
      <c r="P10092">
        <v>8.3999999999999995E-3</v>
      </c>
      <c r="Q10092">
        <v>12348973.620999999</v>
      </c>
      <c r="R10092" t="s">
        <v>333</v>
      </c>
      <c r="S10092" t="s">
        <v>38</v>
      </c>
      <c r="T10092" t="s">
        <v>89</v>
      </c>
      <c r="V10092" t="s">
        <v>88</v>
      </c>
      <c r="Y10092" t="s">
        <v>107</v>
      </c>
    </row>
    <row r="10093" spans="1:25" x14ac:dyDescent="0.45">
      <c r="A10093" t="s">
        <v>335</v>
      </c>
      <c r="B10093" t="s">
        <v>795</v>
      </c>
      <c r="C10093">
        <v>55375</v>
      </c>
      <c r="D10093" t="s">
        <v>158</v>
      </c>
      <c r="F10093">
        <v>2012</v>
      </c>
      <c r="G10093">
        <v>7006</v>
      </c>
      <c r="H10093">
        <v>6954.67</v>
      </c>
      <c r="I10093">
        <v>1718827.98</v>
      </c>
      <c r="K10093">
        <v>3.4089999999999998</v>
      </c>
      <c r="L10093">
        <v>1E-3</v>
      </c>
      <c r="M10093">
        <v>669425.34600000002</v>
      </c>
      <c r="N10093">
        <v>5.8400000000000001E-2</v>
      </c>
      <c r="O10093">
        <v>28.821000000000002</v>
      </c>
      <c r="P10093">
        <v>6.7999999999999996E-3</v>
      </c>
      <c r="Q10093">
        <v>11262136.411</v>
      </c>
      <c r="R10093" t="s">
        <v>333</v>
      </c>
      <c r="S10093" t="s">
        <v>38</v>
      </c>
      <c r="T10093" t="s">
        <v>89</v>
      </c>
      <c r="V10093" t="s">
        <v>88</v>
      </c>
      <c r="Y10093" t="s">
        <v>107</v>
      </c>
    </row>
    <row r="10094" spans="1:25" x14ac:dyDescent="0.45">
      <c r="A10094" t="s">
        <v>335</v>
      </c>
      <c r="B10094" t="s">
        <v>795</v>
      </c>
      <c r="C10094">
        <v>55375</v>
      </c>
      <c r="D10094" t="s">
        <v>158</v>
      </c>
      <c r="F10094">
        <v>2013</v>
      </c>
      <c r="G10094">
        <v>6257</v>
      </c>
      <c r="H10094">
        <v>6148.57</v>
      </c>
      <c r="I10094">
        <v>1427882.72</v>
      </c>
      <c r="K10094">
        <v>3.4129999999999998</v>
      </c>
      <c r="L10094">
        <v>1.1000000000000001E-3</v>
      </c>
      <c r="M10094">
        <v>580983.99100000004</v>
      </c>
      <c r="N10094">
        <v>5.8599999999999999E-2</v>
      </c>
      <c r="O10094">
        <v>28.491</v>
      </c>
      <c r="P10094">
        <v>8.5000000000000006E-3</v>
      </c>
      <c r="Q10094">
        <v>9738804.9829999991</v>
      </c>
      <c r="R10094" t="s">
        <v>333</v>
      </c>
      <c r="S10094" t="s">
        <v>38</v>
      </c>
      <c r="T10094" t="s">
        <v>89</v>
      </c>
      <c r="V10094" t="s">
        <v>88</v>
      </c>
      <c r="Y10094" t="s">
        <v>107</v>
      </c>
    </row>
    <row r="10095" spans="1:25" x14ac:dyDescent="0.45">
      <c r="A10095" t="s">
        <v>335</v>
      </c>
      <c r="B10095" t="s">
        <v>795</v>
      </c>
      <c r="C10095">
        <v>55375</v>
      </c>
      <c r="D10095" t="s">
        <v>158</v>
      </c>
      <c r="F10095">
        <v>2014</v>
      </c>
      <c r="G10095">
        <v>7307</v>
      </c>
      <c r="H10095">
        <v>7226.06</v>
      </c>
      <c r="I10095">
        <v>1727239.49</v>
      </c>
      <c r="K10095">
        <v>4.851</v>
      </c>
      <c r="L10095">
        <v>1.1999999999999999E-3</v>
      </c>
      <c r="M10095">
        <v>696638.11499999999</v>
      </c>
      <c r="N10095">
        <v>5.9499999999999997E-2</v>
      </c>
      <c r="O10095">
        <v>38.140999999999998</v>
      </c>
      <c r="P10095">
        <v>9.2999999999999992E-3</v>
      </c>
      <c r="Q10095">
        <v>11619422</v>
      </c>
      <c r="R10095" t="s">
        <v>333</v>
      </c>
      <c r="S10095" t="s">
        <v>38</v>
      </c>
      <c r="T10095" t="s">
        <v>89</v>
      </c>
      <c r="V10095" t="s">
        <v>88</v>
      </c>
      <c r="Y10095" t="s">
        <v>107</v>
      </c>
    </row>
    <row r="10096" spans="1:25" x14ac:dyDescent="0.45">
      <c r="A10096" t="s">
        <v>335</v>
      </c>
      <c r="B10096" t="s">
        <v>795</v>
      </c>
      <c r="C10096">
        <v>55375</v>
      </c>
      <c r="D10096" t="s">
        <v>158</v>
      </c>
      <c r="F10096">
        <v>2015</v>
      </c>
      <c r="G10096">
        <v>7687</v>
      </c>
      <c r="H10096">
        <v>7451.21</v>
      </c>
      <c r="I10096">
        <v>1798504.87</v>
      </c>
      <c r="K10096">
        <v>6.3070000000000004</v>
      </c>
      <c r="L10096">
        <v>1.4E-3</v>
      </c>
      <c r="M10096">
        <v>732966.09699999995</v>
      </c>
      <c r="N10096">
        <v>5.9900000000000002E-2</v>
      </c>
      <c r="O10096">
        <v>37.933</v>
      </c>
      <c r="P10096">
        <v>8.6999999999999994E-3</v>
      </c>
      <c r="Q10096">
        <v>12138519.687000001</v>
      </c>
      <c r="R10096" t="s">
        <v>333</v>
      </c>
      <c r="S10096" t="s">
        <v>38</v>
      </c>
      <c r="T10096" t="s">
        <v>89</v>
      </c>
      <c r="V10096" t="s">
        <v>88</v>
      </c>
      <c r="Y10096" t="s">
        <v>146</v>
      </c>
    </row>
    <row r="10097" spans="1:25" x14ac:dyDescent="0.45">
      <c r="A10097" t="s">
        <v>335</v>
      </c>
      <c r="B10097" t="s">
        <v>795</v>
      </c>
      <c r="C10097">
        <v>55375</v>
      </c>
      <c r="D10097" t="s">
        <v>158</v>
      </c>
      <c r="F10097">
        <v>2016</v>
      </c>
      <c r="G10097">
        <v>7460</v>
      </c>
      <c r="H10097">
        <v>7362.21</v>
      </c>
      <c r="I10097">
        <v>1726475.11</v>
      </c>
      <c r="K10097">
        <v>3.5049999999999999</v>
      </c>
      <c r="L10097">
        <v>1E-3</v>
      </c>
      <c r="M10097">
        <v>694277.61600000004</v>
      </c>
      <c r="N10097">
        <v>5.9299999999999999E-2</v>
      </c>
      <c r="O10097">
        <v>35.247999999999998</v>
      </c>
      <c r="P10097">
        <v>8.0999999999999996E-3</v>
      </c>
      <c r="Q10097">
        <v>11631141.460000001</v>
      </c>
      <c r="R10097" t="s">
        <v>333</v>
      </c>
      <c r="S10097" t="s">
        <v>38</v>
      </c>
      <c r="T10097" t="s">
        <v>89</v>
      </c>
      <c r="V10097" t="s">
        <v>88</v>
      </c>
      <c r="Y10097" t="s">
        <v>146</v>
      </c>
    </row>
    <row r="10098" spans="1:25" x14ac:dyDescent="0.45">
      <c r="A10098" t="s">
        <v>335</v>
      </c>
      <c r="B10098" t="s">
        <v>795</v>
      </c>
      <c r="C10098">
        <v>55375</v>
      </c>
      <c r="D10098" t="s">
        <v>158</v>
      </c>
      <c r="F10098">
        <v>2017</v>
      </c>
      <c r="G10098">
        <v>7831</v>
      </c>
      <c r="H10098">
        <v>7724.68</v>
      </c>
      <c r="I10098">
        <v>1729425.35</v>
      </c>
      <c r="K10098">
        <v>3.5510000000000002</v>
      </c>
      <c r="L10098">
        <v>1E-3</v>
      </c>
      <c r="M10098">
        <v>699824.321</v>
      </c>
      <c r="N10098">
        <v>5.9299999999999999E-2</v>
      </c>
      <c r="O10098">
        <v>38.090000000000003</v>
      </c>
      <c r="P10098">
        <v>9.2999999999999992E-3</v>
      </c>
      <c r="Q10098">
        <v>11709714.301000001</v>
      </c>
      <c r="R10098" t="s">
        <v>333</v>
      </c>
      <c r="S10098" t="s">
        <v>38</v>
      </c>
      <c r="T10098" t="s">
        <v>89</v>
      </c>
      <c r="V10098" t="s">
        <v>88</v>
      </c>
      <c r="Y10098" t="s">
        <v>147</v>
      </c>
    </row>
    <row r="10099" spans="1:25" x14ac:dyDescent="0.45">
      <c r="A10099" t="s">
        <v>335</v>
      </c>
      <c r="B10099" t="s">
        <v>795</v>
      </c>
      <c r="C10099">
        <v>55375</v>
      </c>
      <c r="D10099" t="s">
        <v>158</v>
      </c>
      <c r="F10099">
        <v>2018</v>
      </c>
      <c r="G10099">
        <v>7978</v>
      </c>
      <c r="H10099">
        <v>7891.24</v>
      </c>
      <c r="I10099">
        <v>1889168.13</v>
      </c>
      <c r="K10099">
        <v>3.8889999999999998</v>
      </c>
      <c r="L10099">
        <v>1E-3</v>
      </c>
      <c r="M10099">
        <v>769883.09100000001</v>
      </c>
      <c r="N10099">
        <v>5.9499999999999997E-2</v>
      </c>
      <c r="O10099">
        <v>40.328000000000003</v>
      </c>
      <c r="P10099">
        <v>8.8000000000000005E-3</v>
      </c>
      <c r="Q10099">
        <v>12807107.482999999</v>
      </c>
      <c r="R10099" t="s">
        <v>333</v>
      </c>
      <c r="S10099" t="s">
        <v>38</v>
      </c>
      <c r="T10099" t="s">
        <v>89</v>
      </c>
      <c r="V10099" t="s">
        <v>88</v>
      </c>
      <c r="Y10099" t="s">
        <v>147</v>
      </c>
    </row>
    <row r="10100" spans="1:25" x14ac:dyDescent="0.45">
      <c r="A10100" t="s">
        <v>335</v>
      </c>
      <c r="B10100" t="s">
        <v>795</v>
      </c>
      <c r="C10100">
        <v>55375</v>
      </c>
      <c r="D10100" t="s">
        <v>158</v>
      </c>
      <c r="F10100">
        <v>2019</v>
      </c>
      <c r="G10100">
        <v>7929</v>
      </c>
      <c r="H10100">
        <v>7855.44</v>
      </c>
      <c r="I10100">
        <v>1743215.03</v>
      </c>
      <c r="K10100">
        <v>3.7120000000000002</v>
      </c>
      <c r="L10100">
        <v>1E-3</v>
      </c>
      <c r="M10100">
        <v>721401.745</v>
      </c>
      <c r="N10100">
        <v>5.9299999999999999E-2</v>
      </c>
      <c r="O10100">
        <v>38.561</v>
      </c>
      <c r="P10100">
        <v>8.6999999999999994E-3</v>
      </c>
      <c r="Q10100">
        <v>12065548.73</v>
      </c>
      <c r="R10100" t="s">
        <v>333</v>
      </c>
      <c r="S10100" t="s">
        <v>38</v>
      </c>
      <c r="T10100" t="s">
        <v>89</v>
      </c>
      <c r="V10100" t="s">
        <v>88</v>
      </c>
      <c r="Y10100" t="s">
        <v>147</v>
      </c>
    </row>
    <row r="10101" spans="1:25" x14ac:dyDescent="0.45">
      <c r="A10101" t="s">
        <v>335</v>
      </c>
      <c r="B10101" t="s">
        <v>795</v>
      </c>
      <c r="C10101">
        <v>55375</v>
      </c>
      <c r="D10101" t="s">
        <v>158</v>
      </c>
      <c r="F10101">
        <v>2020</v>
      </c>
      <c r="G10101">
        <v>6220</v>
      </c>
      <c r="H10101">
        <v>6178.92</v>
      </c>
      <c r="I10101">
        <v>1353915.82</v>
      </c>
      <c r="K10101">
        <v>2.8159999999999998</v>
      </c>
      <c r="L10101">
        <v>1E-3</v>
      </c>
      <c r="M10101">
        <v>557798.995</v>
      </c>
      <c r="N10101">
        <v>5.8999999999999997E-2</v>
      </c>
      <c r="O10101">
        <v>26.739000000000001</v>
      </c>
      <c r="P10101">
        <v>7.4000000000000003E-3</v>
      </c>
      <c r="Q10101">
        <v>9385804.534</v>
      </c>
      <c r="R10101" t="s">
        <v>333</v>
      </c>
      <c r="S10101" t="s">
        <v>38</v>
      </c>
      <c r="T10101" t="s">
        <v>89</v>
      </c>
      <c r="V10101" t="s">
        <v>88</v>
      </c>
      <c r="Y10101" t="s">
        <v>147</v>
      </c>
    </row>
    <row r="10102" spans="1:25" x14ac:dyDescent="0.45">
      <c r="A10102" t="s">
        <v>335</v>
      </c>
      <c r="B10102" t="s">
        <v>795</v>
      </c>
      <c r="C10102">
        <v>55375</v>
      </c>
      <c r="D10102" t="s">
        <v>158</v>
      </c>
      <c r="F10102">
        <v>2021</v>
      </c>
      <c r="G10102">
        <v>6867</v>
      </c>
      <c r="H10102">
        <v>6846.41</v>
      </c>
      <c r="I10102">
        <v>1606230.52</v>
      </c>
      <c r="K10102">
        <v>3.24</v>
      </c>
      <c r="L10102">
        <v>1E-3</v>
      </c>
      <c r="M10102">
        <v>641670.67500000005</v>
      </c>
      <c r="N10102">
        <v>5.8999999999999997E-2</v>
      </c>
      <c r="O10102">
        <v>29.834</v>
      </c>
      <c r="P10102">
        <v>6.4999999999999997E-3</v>
      </c>
      <c r="Q10102">
        <v>10796997.191</v>
      </c>
      <c r="R10102" t="s">
        <v>333</v>
      </c>
      <c r="S10102" t="s">
        <v>38</v>
      </c>
      <c r="T10102" t="s">
        <v>89</v>
      </c>
      <c r="V10102" t="s">
        <v>88</v>
      </c>
      <c r="Y10102" t="s">
        <v>152</v>
      </c>
    </row>
    <row r="10103" spans="1:25" x14ac:dyDescent="0.45">
      <c r="A10103" t="s">
        <v>335</v>
      </c>
      <c r="B10103" t="s">
        <v>795</v>
      </c>
      <c r="C10103">
        <v>55375</v>
      </c>
      <c r="D10103" t="s">
        <v>158</v>
      </c>
      <c r="F10103">
        <v>2022</v>
      </c>
      <c r="G10103">
        <v>7944</v>
      </c>
      <c r="H10103">
        <v>7897.61</v>
      </c>
      <c r="I10103">
        <v>1918271.47</v>
      </c>
      <c r="K10103">
        <v>4.1660000000000004</v>
      </c>
      <c r="L10103">
        <v>1E-3</v>
      </c>
      <c r="M10103">
        <v>782916.45700000005</v>
      </c>
      <c r="N10103">
        <v>5.9900000000000002E-2</v>
      </c>
      <c r="O10103">
        <v>40.729999999999997</v>
      </c>
      <c r="P10103">
        <v>7.7999999999999996E-3</v>
      </c>
      <c r="Q10103">
        <v>12953789.818</v>
      </c>
      <c r="R10103" t="s">
        <v>333</v>
      </c>
      <c r="S10103" t="s">
        <v>38</v>
      </c>
      <c r="T10103" t="s">
        <v>89</v>
      </c>
      <c r="V10103" t="s">
        <v>88</v>
      </c>
      <c r="Y10103" t="s">
        <v>152</v>
      </c>
    </row>
    <row r="10104" spans="1:25" x14ac:dyDescent="0.45">
      <c r="A10104" t="s">
        <v>335</v>
      </c>
      <c r="B10104" t="s">
        <v>795</v>
      </c>
      <c r="C10104">
        <v>55375</v>
      </c>
      <c r="D10104" t="s">
        <v>158</v>
      </c>
      <c r="F10104">
        <v>2023</v>
      </c>
      <c r="G10104">
        <v>8175</v>
      </c>
      <c r="H10104">
        <v>8155.75</v>
      </c>
      <c r="I10104">
        <v>2144822.66</v>
      </c>
      <c r="K10104">
        <v>4.3079999999999998</v>
      </c>
      <c r="L10104">
        <v>1E-3</v>
      </c>
      <c r="M10104">
        <v>851432.17599999998</v>
      </c>
      <c r="N10104">
        <v>5.8999999999999997E-2</v>
      </c>
      <c r="O10104">
        <v>38.133000000000003</v>
      </c>
      <c r="P10104">
        <v>6.1999999999999998E-3</v>
      </c>
      <c r="Q10104">
        <v>14316552.071</v>
      </c>
      <c r="R10104" t="s">
        <v>333</v>
      </c>
      <c r="S10104" t="s">
        <v>38</v>
      </c>
      <c r="T10104" t="s">
        <v>89</v>
      </c>
      <c r="V10104" t="s">
        <v>88</v>
      </c>
      <c r="Y10104" t="s">
        <v>152</v>
      </c>
    </row>
    <row r="10105" spans="1:25" x14ac:dyDescent="0.45">
      <c r="A10105" t="s">
        <v>335</v>
      </c>
      <c r="B10105" t="s">
        <v>795</v>
      </c>
      <c r="C10105">
        <v>55375</v>
      </c>
      <c r="D10105" t="s">
        <v>158</v>
      </c>
      <c r="F10105">
        <v>2024</v>
      </c>
      <c r="G10105">
        <v>4097</v>
      </c>
      <c r="H10105">
        <v>4078.52</v>
      </c>
      <c r="I10105">
        <v>1072890.69</v>
      </c>
      <c r="K10105">
        <v>2.1709999999999998</v>
      </c>
      <c r="L10105">
        <v>1E-3</v>
      </c>
      <c r="M10105">
        <v>428271.31699999998</v>
      </c>
      <c r="N10105">
        <v>5.91E-2</v>
      </c>
      <c r="O10105">
        <v>19.984999999999999</v>
      </c>
      <c r="P10105">
        <v>6.8999999999999999E-3</v>
      </c>
      <c r="Q10105">
        <v>7197531.2510000002</v>
      </c>
      <c r="R10105" t="s">
        <v>333</v>
      </c>
      <c r="S10105" t="s">
        <v>38</v>
      </c>
      <c r="T10105" t="s">
        <v>89</v>
      </c>
      <c r="V10105" t="s">
        <v>88</v>
      </c>
      <c r="Y10105" t="s">
        <v>152</v>
      </c>
    </row>
    <row r="10106" spans="1:25" x14ac:dyDescent="0.45">
      <c r="A10106" t="s">
        <v>335</v>
      </c>
      <c r="B10106" t="s">
        <v>795</v>
      </c>
      <c r="C10106">
        <v>55375</v>
      </c>
      <c r="D10106" t="s">
        <v>162</v>
      </c>
      <c r="F10106">
        <v>2009</v>
      </c>
      <c r="G10106">
        <v>7505</v>
      </c>
      <c r="H10106">
        <v>7371.75</v>
      </c>
      <c r="I10106">
        <v>2068233.68</v>
      </c>
      <c r="K10106">
        <v>3.7869999999999999</v>
      </c>
      <c r="L10106">
        <v>1E-3</v>
      </c>
      <c r="M10106">
        <v>719811.30099999998</v>
      </c>
      <c r="N10106">
        <v>5.8500000000000003E-2</v>
      </c>
      <c r="O10106">
        <v>42.328000000000003</v>
      </c>
      <c r="P10106">
        <v>9.9000000000000008E-3</v>
      </c>
      <c r="Q10106">
        <v>12100252.056</v>
      </c>
      <c r="R10106" t="s">
        <v>333</v>
      </c>
      <c r="S10106" t="s">
        <v>38</v>
      </c>
      <c r="T10106" t="s">
        <v>89</v>
      </c>
      <c r="V10106" t="s">
        <v>88</v>
      </c>
      <c r="Y10106" t="s">
        <v>107</v>
      </c>
    </row>
    <row r="10107" spans="1:25" x14ac:dyDescent="0.45">
      <c r="A10107" t="s">
        <v>335</v>
      </c>
      <c r="B10107" t="s">
        <v>795</v>
      </c>
      <c r="C10107">
        <v>55375</v>
      </c>
      <c r="D10107" t="s">
        <v>162</v>
      </c>
      <c r="F10107">
        <v>2010</v>
      </c>
      <c r="G10107">
        <v>7438</v>
      </c>
      <c r="H10107">
        <v>7300.53</v>
      </c>
      <c r="I10107">
        <v>1957426</v>
      </c>
      <c r="K10107">
        <v>3.7370000000000001</v>
      </c>
      <c r="L10107">
        <v>1E-3</v>
      </c>
      <c r="M10107">
        <v>694649.402</v>
      </c>
      <c r="N10107">
        <v>5.8500000000000003E-2</v>
      </c>
      <c r="O10107">
        <v>63.784999999999997</v>
      </c>
      <c r="P10107">
        <v>1.5299999999999999E-2</v>
      </c>
      <c r="Q10107">
        <v>11671017.618000001</v>
      </c>
      <c r="R10107" t="s">
        <v>333</v>
      </c>
      <c r="S10107" t="s">
        <v>38</v>
      </c>
      <c r="T10107" t="s">
        <v>89</v>
      </c>
      <c r="V10107" t="s">
        <v>88</v>
      </c>
      <c r="Y10107" t="s">
        <v>107</v>
      </c>
    </row>
    <row r="10108" spans="1:25" x14ac:dyDescent="0.45">
      <c r="A10108" t="s">
        <v>335</v>
      </c>
      <c r="B10108" t="s">
        <v>795</v>
      </c>
      <c r="C10108">
        <v>55375</v>
      </c>
      <c r="D10108" t="s">
        <v>162</v>
      </c>
      <c r="F10108">
        <v>2011</v>
      </c>
      <c r="G10108">
        <v>7670</v>
      </c>
      <c r="H10108">
        <v>7557.69</v>
      </c>
      <c r="I10108">
        <v>2013270.13</v>
      </c>
      <c r="K10108">
        <v>4.1360000000000001</v>
      </c>
      <c r="L10108">
        <v>1.1000000000000001E-3</v>
      </c>
      <c r="M10108">
        <v>726303.27899999998</v>
      </c>
      <c r="N10108">
        <v>5.8700000000000002E-2</v>
      </c>
      <c r="O10108">
        <v>69.251000000000005</v>
      </c>
      <c r="P10108">
        <v>1.5299999999999999E-2</v>
      </c>
      <c r="Q10108">
        <v>12185051.684</v>
      </c>
      <c r="R10108" t="s">
        <v>333</v>
      </c>
      <c r="S10108" t="s">
        <v>38</v>
      </c>
      <c r="T10108" t="s">
        <v>89</v>
      </c>
      <c r="V10108" t="s">
        <v>88</v>
      </c>
      <c r="Y10108" t="s">
        <v>107</v>
      </c>
    </row>
    <row r="10109" spans="1:25" x14ac:dyDescent="0.45">
      <c r="A10109" t="s">
        <v>335</v>
      </c>
      <c r="B10109" t="s">
        <v>795</v>
      </c>
      <c r="C10109">
        <v>55375</v>
      </c>
      <c r="D10109" t="s">
        <v>162</v>
      </c>
      <c r="F10109">
        <v>2012</v>
      </c>
      <c r="G10109">
        <v>7784</v>
      </c>
      <c r="H10109">
        <v>7651.29</v>
      </c>
      <c r="I10109">
        <v>1966742.2</v>
      </c>
      <c r="K10109">
        <v>3.831</v>
      </c>
      <c r="L10109">
        <v>1E-3</v>
      </c>
      <c r="M10109">
        <v>758133.03</v>
      </c>
      <c r="N10109">
        <v>5.8400000000000001E-2</v>
      </c>
      <c r="O10109">
        <v>59.438000000000002</v>
      </c>
      <c r="P10109">
        <v>1.2699999999999999E-2</v>
      </c>
      <c r="Q10109">
        <v>12756844.67</v>
      </c>
      <c r="R10109" t="s">
        <v>333</v>
      </c>
      <c r="S10109" t="s">
        <v>38</v>
      </c>
      <c r="T10109" t="s">
        <v>89</v>
      </c>
      <c r="V10109" t="s">
        <v>88</v>
      </c>
      <c r="Y10109" t="s">
        <v>107</v>
      </c>
    </row>
    <row r="10110" spans="1:25" x14ac:dyDescent="0.45">
      <c r="A10110" t="s">
        <v>335</v>
      </c>
      <c r="B10110" t="s">
        <v>795</v>
      </c>
      <c r="C10110">
        <v>55375</v>
      </c>
      <c r="D10110" t="s">
        <v>162</v>
      </c>
      <c r="F10110">
        <v>2013</v>
      </c>
      <c r="G10110">
        <v>6100</v>
      </c>
      <c r="H10110">
        <v>6007.04</v>
      </c>
      <c r="I10110">
        <v>1456467.04</v>
      </c>
      <c r="K10110">
        <v>2.8929999999999998</v>
      </c>
      <c r="L10110">
        <v>1E-3</v>
      </c>
      <c r="M10110">
        <v>572693.66599999997</v>
      </c>
      <c r="N10110">
        <v>5.8599999999999999E-2</v>
      </c>
      <c r="O10110">
        <v>48.203000000000003</v>
      </c>
      <c r="P10110">
        <v>1.4E-2</v>
      </c>
      <c r="Q10110">
        <v>9636544.9470000006</v>
      </c>
      <c r="R10110" t="s">
        <v>333</v>
      </c>
      <c r="S10110" t="s">
        <v>38</v>
      </c>
      <c r="T10110" t="s">
        <v>89</v>
      </c>
      <c r="V10110" t="s">
        <v>88</v>
      </c>
      <c r="Y10110" t="s">
        <v>107</v>
      </c>
    </row>
    <row r="10111" spans="1:25" x14ac:dyDescent="0.45">
      <c r="A10111" t="s">
        <v>335</v>
      </c>
      <c r="B10111" t="s">
        <v>795</v>
      </c>
      <c r="C10111">
        <v>55375</v>
      </c>
      <c r="D10111" t="s">
        <v>162</v>
      </c>
      <c r="F10111">
        <v>2014</v>
      </c>
      <c r="G10111">
        <v>7648</v>
      </c>
      <c r="H10111">
        <v>7604.46</v>
      </c>
      <c r="I10111">
        <v>1877186.4</v>
      </c>
      <c r="K10111">
        <v>5.7679999999999998</v>
      </c>
      <c r="L10111">
        <v>1.2999999999999999E-3</v>
      </c>
      <c r="M10111">
        <v>745261.24699999997</v>
      </c>
      <c r="N10111">
        <v>5.9700000000000003E-2</v>
      </c>
      <c r="O10111">
        <v>43.363999999999997</v>
      </c>
      <c r="P10111">
        <v>9.1000000000000004E-3</v>
      </c>
      <c r="Q10111">
        <v>12385819.059</v>
      </c>
      <c r="R10111" t="s">
        <v>333</v>
      </c>
      <c r="S10111" t="s">
        <v>38</v>
      </c>
      <c r="T10111" t="s">
        <v>89</v>
      </c>
      <c r="V10111" t="s">
        <v>88</v>
      </c>
      <c r="Y10111" t="s">
        <v>107</v>
      </c>
    </row>
    <row r="10112" spans="1:25" x14ac:dyDescent="0.45">
      <c r="A10112" t="s">
        <v>335</v>
      </c>
      <c r="B10112" t="s">
        <v>795</v>
      </c>
      <c r="C10112">
        <v>55375</v>
      </c>
      <c r="D10112" t="s">
        <v>162</v>
      </c>
      <c r="F10112">
        <v>2015</v>
      </c>
      <c r="G10112">
        <v>7482</v>
      </c>
      <c r="H10112">
        <v>7219.74</v>
      </c>
      <c r="I10112">
        <v>1775236.63</v>
      </c>
      <c r="K10112">
        <v>5.6920000000000002</v>
      </c>
      <c r="L10112">
        <v>1.4E-3</v>
      </c>
      <c r="M10112">
        <v>708235.22100000002</v>
      </c>
      <c r="N10112">
        <v>5.9799999999999999E-2</v>
      </c>
      <c r="O10112">
        <v>43.738</v>
      </c>
      <c r="P10112">
        <v>1.23E-2</v>
      </c>
      <c r="Q10112">
        <v>11756648.878</v>
      </c>
      <c r="R10112" t="s">
        <v>333</v>
      </c>
      <c r="S10112" t="s">
        <v>38</v>
      </c>
      <c r="T10112" t="s">
        <v>89</v>
      </c>
      <c r="V10112" t="s">
        <v>88</v>
      </c>
      <c r="Y10112" t="s">
        <v>146</v>
      </c>
    </row>
    <row r="10113" spans="1:25" x14ac:dyDescent="0.45">
      <c r="A10113" t="s">
        <v>335</v>
      </c>
      <c r="B10113" t="s">
        <v>795</v>
      </c>
      <c r="C10113">
        <v>55375</v>
      </c>
      <c r="D10113" t="s">
        <v>162</v>
      </c>
      <c r="F10113">
        <v>2016</v>
      </c>
      <c r="G10113">
        <v>7736</v>
      </c>
      <c r="H10113">
        <v>7637.05</v>
      </c>
      <c r="I10113">
        <v>1775907.41</v>
      </c>
      <c r="K10113">
        <v>3.6110000000000002</v>
      </c>
      <c r="L10113">
        <v>1E-3</v>
      </c>
      <c r="M10113">
        <v>714751.07900000003</v>
      </c>
      <c r="N10113">
        <v>5.91E-2</v>
      </c>
      <c r="O10113">
        <v>37.877000000000002</v>
      </c>
      <c r="P10113">
        <v>9.4000000000000004E-3</v>
      </c>
      <c r="Q10113">
        <v>12015542.716</v>
      </c>
      <c r="R10113" t="s">
        <v>333</v>
      </c>
      <c r="S10113" t="s">
        <v>38</v>
      </c>
      <c r="T10113" t="s">
        <v>89</v>
      </c>
      <c r="V10113" t="s">
        <v>88</v>
      </c>
      <c r="Y10113" t="s">
        <v>146</v>
      </c>
    </row>
    <row r="10114" spans="1:25" x14ac:dyDescent="0.45">
      <c r="A10114" t="s">
        <v>335</v>
      </c>
      <c r="B10114" t="s">
        <v>795</v>
      </c>
      <c r="C10114">
        <v>55375</v>
      </c>
      <c r="D10114" t="s">
        <v>162</v>
      </c>
      <c r="F10114">
        <v>2017</v>
      </c>
      <c r="G10114">
        <v>7560</v>
      </c>
      <c r="H10114">
        <v>7502.04</v>
      </c>
      <c r="I10114">
        <v>1636704.52</v>
      </c>
      <c r="K10114">
        <v>3.5310000000000001</v>
      </c>
      <c r="L10114">
        <v>1E-3</v>
      </c>
      <c r="M10114">
        <v>693473.228</v>
      </c>
      <c r="N10114">
        <v>5.91E-2</v>
      </c>
      <c r="O10114">
        <v>34.234000000000002</v>
      </c>
      <c r="P10114">
        <v>7.6E-3</v>
      </c>
      <c r="Q10114">
        <v>11651915.296</v>
      </c>
      <c r="R10114" t="s">
        <v>333</v>
      </c>
      <c r="S10114" t="s">
        <v>38</v>
      </c>
      <c r="T10114" t="s">
        <v>89</v>
      </c>
      <c r="V10114" t="s">
        <v>88</v>
      </c>
      <c r="Y10114" t="s">
        <v>147</v>
      </c>
    </row>
    <row r="10115" spans="1:25" x14ac:dyDescent="0.45">
      <c r="A10115" t="s">
        <v>335</v>
      </c>
      <c r="B10115" t="s">
        <v>795</v>
      </c>
      <c r="C10115">
        <v>55375</v>
      </c>
      <c r="D10115" t="s">
        <v>162</v>
      </c>
      <c r="F10115">
        <v>2018</v>
      </c>
      <c r="G10115">
        <v>7845</v>
      </c>
      <c r="H10115">
        <v>7786.7</v>
      </c>
      <c r="I10115">
        <v>1821072.74</v>
      </c>
      <c r="K10115">
        <v>3.952</v>
      </c>
      <c r="L10115">
        <v>1E-3</v>
      </c>
      <c r="M10115">
        <v>779948.19700000004</v>
      </c>
      <c r="N10115">
        <v>5.96E-2</v>
      </c>
      <c r="O10115">
        <v>38.404000000000003</v>
      </c>
      <c r="P10115">
        <v>7.4999999999999997E-3</v>
      </c>
      <c r="Q10115">
        <v>12959127.574999999</v>
      </c>
      <c r="R10115" t="s">
        <v>333</v>
      </c>
      <c r="S10115" t="s">
        <v>38</v>
      </c>
      <c r="T10115" t="s">
        <v>89</v>
      </c>
      <c r="V10115" t="s">
        <v>88</v>
      </c>
      <c r="Y10115" t="s">
        <v>147</v>
      </c>
    </row>
    <row r="10116" spans="1:25" x14ac:dyDescent="0.45">
      <c r="A10116" t="s">
        <v>335</v>
      </c>
      <c r="B10116" t="s">
        <v>795</v>
      </c>
      <c r="C10116">
        <v>55375</v>
      </c>
      <c r="D10116" t="s">
        <v>162</v>
      </c>
      <c r="F10116">
        <v>2019</v>
      </c>
      <c r="G10116">
        <v>7184</v>
      </c>
      <c r="H10116">
        <v>7134.28</v>
      </c>
      <c r="I10116">
        <v>1572399.89</v>
      </c>
      <c r="K10116">
        <v>3.45</v>
      </c>
      <c r="L10116">
        <v>1E-3</v>
      </c>
      <c r="M10116">
        <v>675677.70900000003</v>
      </c>
      <c r="N10116">
        <v>5.9200000000000003E-2</v>
      </c>
      <c r="O10116">
        <v>33.143999999999998</v>
      </c>
      <c r="P10116">
        <v>7.6E-3</v>
      </c>
      <c r="Q10116">
        <v>11329592.093</v>
      </c>
      <c r="R10116" t="s">
        <v>333</v>
      </c>
      <c r="S10116" t="s">
        <v>38</v>
      </c>
      <c r="T10116" t="s">
        <v>89</v>
      </c>
      <c r="V10116" t="s">
        <v>88</v>
      </c>
      <c r="Y10116" t="s">
        <v>147</v>
      </c>
    </row>
    <row r="10117" spans="1:25" x14ac:dyDescent="0.45">
      <c r="A10117" t="s">
        <v>335</v>
      </c>
      <c r="B10117" t="s">
        <v>795</v>
      </c>
      <c r="C10117">
        <v>55375</v>
      </c>
      <c r="D10117" t="s">
        <v>162</v>
      </c>
      <c r="F10117">
        <v>2020</v>
      </c>
      <c r="G10117">
        <v>6193</v>
      </c>
      <c r="H10117">
        <v>6136.56</v>
      </c>
      <c r="I10117">
        <v>1317504.3700000001</v>
      </c>
      <c r="K10117">
        <v>2.74</v>
      </c>
      <c r="L10117">
        <v>1E-3</v>
      </c>
      <c r="M10117">
        <v>542735.64500000002</v>
      </c>
      <c r="N10117">
        <v>5.8999999999999997E-2</v>
      </c>
      <c r="O10117">
        <v>28.373000000000001</v>
      </c>
      <c r="P10117">
        <v>9.1000000000000004E-3</v>
      </c>
      <c r="Q10117">
        <v>9132081.2699999996</v>
      </c>
      <c r="R10117" t="s">
        <v>333</v>
      </c>
      <c r="S10117" t="s">
        <v>38</v>
      </c>
      <c r="T10117" t="s">
        <v>89</v>
      </c>
      <c r="V10117" t="s">
        <v>88</v>
      </c>
      <c r="Y10117" t="s">
        <v>147</v>
      </c>
    </row>
    <row r="10118" spans="1:25" x14ac:dyDescent="0.45">
      <c r="A10118" t="s">
        <v>335</v>
      </c>
      <c r="B10118" t="s">
        <v>795</v>
      </c>
      <c r="C10118">
        <v>55375</v>
      </c>
      <c r="D10118" t="s">
        <v>162</v>
      </c>
      <c r="F10118">
        <v>2021</v>
      </c>
      <c r="G10118">
        <v>6784</v>
      </c>
      <c r="H10118">
        <v>6744.1</v>
      </c>
      <c r="I10118">
        <v>1559772.69</v>
      </c>
      <c r="K10118">
        <v>3.1589999999999998</v>
      </c>
      <c r="L10118">
        <v>1E-3</v>
      </c>
      <c r="M10118">
        <v>625244.54099999997</v>
      </c>
      <c r="N10118">
        <v>5.8999999999999997E-2</v>
      </c>
      <c r="O10118">
        <v>35.531999999999996</v>
      </c>
      <c r="P10118">
        <v>8.6999999999999994E-3</v>
      </c>
      <c r="Q10118">
        <v>10518749.799000001</v>
      </c>
      <c r="R10118" t="s">
        <v>333</v>
      </c>
      <c r="S10118" t="s">
        <v>38</v>
      </c>
      <c r="T10118" t="s">
        <v>89</v>
      </c>
      <c r="V10118" t="s">
        <v>88</v>
      </c>
      <c r="Y10118" t="s">
        <v>152</v>
      </c>
    </row>
    <row r="10119" spans="1:25" x14ac:dyDescent="0.45">
      <c r="A10119" t="s">
        <v>335</v>
      </c>
      <c r="B10119" t="s">
        <v>795</v>
      </c>
      <c r="C10119">
        <v>55375</v>
      </c>
      <c r="D10119" t="s">
        <v>162</v>
      </c>
      <c r="F10119">
        <v>2022</v>
      </c>
      <c r="G10119">
        <v>7720</v>
      </c>
      <c r="H10119">
        <v>7633.84</v>
      </c>
      <c r="I10119">
        <v>1824302.57</v>
      </c>
      <c r="K10119">
        <v>4.0039999999999996</v>
      </c>
      <c r="L10119">
        <v>1E-3</v>
      </c>
      <c r="M10119">
        <v>750193.26500000001</v>
      </c>
      <c r="N10119">
        <v>0.06</v>
      </c>
      <c r="O10119">
        <v>39.015000000000001</v>
      </c>
      <c r="P10119">
        <v>8.8000000000000005E-3</v>
      </c>
      <c r="Q10119">
        <v>12399171.557</v>
      </c>
      <c r="R10119" t="s">
        <v>333</v>
      </c>
      <c r="S10119" t="s">
        <v>38</v>
      </c>
      <c r="T10119" t="s">
        <v>89</v>
      </c>
      <c r="V10119" t="s">
        <v>88</v>
      </c>
      <c r="Y10119" t="s">
        <v>152</v>
      </c>
    </row>
    <row r="10120" spans="1:25" x14ac:dyDescent="0.45">
      <c r="A10120" t="s">
        <v>335</v>
      </c>
      <c r="B10120" t="s">
        <v>795</v>
      </c>
      <c r="C10120">
        <v>55375</v>
      </c>
      <c r="D10120" t="s">
        <v>162</v>
      </c>
      <c r="F10120">
        <v>2023</v>
      </c>
      <c r="G10120">
        <v>8214</v>
      </c>
      <c r="H10120">
        <v>8187.68</v>
      </c>
      <c r="I10120">
        <v>2110720.12</v>
      </c>
      <c r="K10120">
        <v>4.2839999999999998</v>
      </c>
      <c r="L10120">
        <v>1E-3</v>
      </c>
      <c r="M10120">
        <v>846473.32</v>
      </c>
      <c r="N10120">
        <v>5.8999999999999997E-2</v>
      </c>
      <c r="O10120">
        <v>37.71</v>
      </c>
      <c r="P10120">
        <v>6.4000000000000003E-3</v>
      </c>
      <c r="Q10120">
        <v>14232714.290999999</v>
      </c>
      <c r="R10120" t="s">
        <v>333</v>
      </c>
      <c r="S10120" t="s">
        <v>38</v>
      </c>
      <c r="T10120" t="s">
        <v>89</v>
      </c>
      <c r="V10120" t="s">
        <v>88</v>
      </c>
      <c r="Y10120" t="s">
        <v>152</v>
      </c>
    </row>
    <row r="10121" spans="1:25" x14ac:dyDescent="0.45">
      <c r="A10121" t="s">
        <v>335</v>
      </c>
      <c r="B10121" t="s">
        <v>795</v>
      </c>
      <c r="C10121">
        <v>55375</v>
      </c>
      <c r="D10121" t="s">
        <v>162</v>
      </c>
      <c r="F10121">
        <v>2024</v>
      </c>
      <c r="G10121">
        <v>4124</v>
      </c>
      <c r="H10121">
        <v>4116.3999999999996</v>
      </c>
      <c r="I10121">
        <v>1065858</v>
      </c>
      <c r="K10121">
        <v>2.1640000000000001</v>
      </c>
      <c r="L10121">
        <v>1E-3</v>
      </c>
      <c r="M10121">
        <v>428516.48100000003</v>
      </c>
      <c r="N10121">
        <v>5.8999999999999997E-2</v>
      </c>
      <c r="O10121">
        <v>18.66</v>
      </c>
      <c r="P10121">
        <v>5.7999999999999996E-3</v>
      </c>
      <c r="Q10121">
        <v>7209765.3229999999</v>
      </c>
      <c r="R10121" t="s">
        <v>333</v>
      </c>
      <c r="S10121" t="s">
        <v>38</v>
      </c>
      <c r="T10121" t="s">
        <v>89</v>
      </c>
      <c r="V10121" t="s">
        <v>88</v>
      </c>
      <c r="Y10121" t="s">
        <v>152</v>
      </c>
    </row>
    <row r="10122" spans="1:25" x14ac:dyDescent="0.45">
      <c r="A10122" t="s">
        <v>335</v>
      </c>
      <c r="B10122" t="s">
        <v>795</v>
      </c>
      <c r="C10122">
        <v>55375</v>
      </c>
      <c r="D10122" t="s">
        <v>163</v>
      </c>
      <c r="F10122">
        <v>2011</v>
      </c>
      <c r="G10122">
        <v>3466</v>
      </c>
      <c r="H10122">
        <v>3405.73</v>
      </c>
      <c r="I10122">
        <v>773510.72</v>
      </c>
      <c r="K10122">
        <v>1.698</v>
      </c>
      <c r="L10122">
        <v>1E-3</v>
      </c>
      <c r="M10122">
        <v>336224.88199999998</v>
      </c>
      <c r="N10122">
        <v>5.8999999999999997E-2</v>
      </c>
      <c r="O10122">
        <v>25.102</v>
      </c>
      <c r="P10122">
        <v>1.49E-2</v>
      </c>
      <c r="Q10122">
        <v>5657597.1610000003</v>
      </c>
      <c r="R10122" t="s">
        <v>333</v>
      </c>
      <c r="S10122" t="s">
        <v>38</v>
      </c>
      <c r="T10122" t="s">
        <v>796</v>
      </c>
      <c r="V10122" t="s">
        <v>88</v>
      </c>
      <c r="Y10122" t="s">
        <v>107</v>
      </c>
    </row>
    <row r="10123" spans="1:25" x14ac:dyDescent="0.45">
      <c r="A10123" t="s">
        <v>335</v>
      </c>
      <c r="B10123" t="s">
        <v>795</v>
      </c>
      <c r="C10123">
        <v>55375</v>
      </c>
      <c r="D10123" t="s">
        <v>163</v>
      </c>
      <c r="F10123">
        <v>2012</v>
      </c>
      <c r="G10123">
        <v>7214</v>
      </c>
      <c r="H10123">
        <v>7142.38</v>
      </c>
      <c r="I10123">
        <v>1679944.65</v>
      </c>
      <c r="K10123">
        <v>3.6120000000000001</v>
      </c>
      <c r="L10123">
        <v>1E-3</v>
      </c>
      <c r="M10123">
        <v>715323.65899999999</v>
      </c>
      <c r="N10123">
        <v>5.8999999999999997E-2</v>
      </c>
      <c r="O10123">
        <v>49.165999999999997</v>
      </c>
      <c r="P10123">
        <v>1.2500000000000001E-2</v>
      </c>
      <c r="Q10123">
        <v>12036730.181</v>
      </c>
      <c r="R10123" t="s">
        <v>333</v>
      </c>
      <c r="S10123" t="s">
        <v>38</v>
      </c>
      <c r="T10123" t="s">
        <v>89</v>
      </c>
      <c r="V10123" t="s">
        <v>88</v>
      </c>
      <c r="Y10123" t="s">
        <v>107</v>
      </c>
    </row>
    <row r="10124" spans="1:25" x14ac:dyDescent="0.45">
      <c r="A10124" t="s">
        <v>335</v>
      </c>
      <c r="B10124" t="s">
        <v>795</v>
      </c>
      <c r="C10124">
        <v>55375</v>
      </c>
      <c r="D10124" t="s">
        <v>163</v>
      </c>
      <c r="F10124">
        <v>2013</v>
      </c>
      <c r="G10124">
        <v>6388</v>
      </c>
      <c r="H10124">
        <v>6266.03</v>
      </c>
      <c r="I10124">
        <v>1531765.96</v>
      </c>
      <c r="K10124">
        <v>3.2330000000000001</v>
      </c>
      <c r="L10124">
        <v>1E-3</v>
      </c>
      <c r="M10124">
        <v>636948.13600000006</v>
      </c>
      <c r="N10124">
        <v>5.8999999999999997E-2</v>
      </c>
      <c r="O10124">
        <v>49.134</v>
      </c>
      <c r="P10124">
        <v>1.7999999999999999E-2</v>
      </c>
      <c r="Q10124">
        <v>10716558.99</v>
      </c>
      <c r="R10124" t="s">
        <v>333</v>
      </c>
      <c r="S10124" t="s">
        <v>38</v>
      </c>
      <c r="T10124" t="s">
        <v>89</v>
      </c>
      <c r="V10124" t="s">
        <v>88</v>
      </c>
      <c r="Y10124" t="s">
        <v>107</v>
      </c>
    </row>
    <row r="10125" spans="1:25" x14ac:dyDescent="0.45">
      <c r="A10125" t="s">
        <v>335</v>
      </c>
      <c r="B10125" t="s">
        <v>795</v>
      </c>
      <c r="C10125">
        <v>55375</v>
      </c>
      <c r="D10125" t="s">
        <v>163</v>
      </c>
      <c r="F10125">
        <v>2014</v>
      </c>
      <c r="G10125">
        <v>6870</v>
      </c>
      <c r="H10125">
        <v>6792.47</v>
      </c>
      <c r="I10125">
        <v>1655189.43</v>
      </c>
      <c r="K10125">
        <v>5.952</v>
      </c>
      <c r="L10125">
        <v>1.4E-3</v>
      </c>
      <c r="M10125">
        <v>703111.11300000001</v>
      </c>
      <c r="N10125">
        <v>0.06</v>
      </c>
      <c r="O10125">
        <v>42.47</v>
      </c>
      <c r="P10125">
        <v>1.04E-2</v>
      </c>
      <c r="Q10125">
        <v>11646033.384</v>
      </c>
      <c r="R10125" t="s">
        <v>333</v>
      </c>
      <c r="S10125" t="s">
        <v>38</v>
      </c>
      <c r="T10125" t="s">
        <v>89</v>
      </c>
      <c r="V10125" t="s">
        <v>88</v>
      </c>
      <c r="Y10125" t="s">
        <v>107</v>
      </c>
    </row>
    <row r="10126" spans="1:25" x14ac:dyDescent="0.45">
      <c r="A10126" t="s">
        <v>335</v>
      </c>
      <c r="B10126" t="s">
        <v>795</v>
      </c>
      <c r="C10126">
        <v>55375</v>
      </c>
      <c r="D10126" t="s">
        <v>163</v>
      </c>
      <c r="F10126">
        <v>2015</v>
      </c>
      <c r="G10126">
        <v>7361</v>
      </c>
      <c r="H10126">
        <v>7273.87</v>
      </c>
      <c r="I10126">
        <v>1665724.77</v>
      </c>
      <c r="K10126">
        <v>5.6870000000000003</v>
      </c>
      <c r="L10126">
        <v>1.2999999999999999E-3</v>
      </c>
      <c r="M10126">
        <v>730540.70700000005</v>
      </c>
      <c r="N10126">
        <v>5.9799999999999999E-2</v>
      </c>
      <c r="O10126">
        <v>49.106000000000002</v>
      </c>
      <c r="P10126">
        <v>1.0999999999999999E-2</v>
      </c>
      <c r="Q10126">
        <v>12138763.24</v>
      </c>
      <c r="R10126" t="s">
        <v>333</v>
      </c>
      <c r="S10126" t="s">
        <v>38</v>
      </c>
      <c r="T10126" t="s">
        <v>89</v>
      </c>
      <c r="V10126" t="s">
        <v>88</v>
      </c>
      <c r="Y10126" t="s">
        <v>146</v>
      </c>
    </row>
    <row r="10127" spans="1:25" x14ac:dyDescent="0.45">
      <c r="A10127" t="s">
        <v>335</v>
      </c>
      <c r="B10127" t="s">
        <v>795</v>
      </c>
      <c r="C10127">
        <v>55375</v>
      </c>
      <c r="D10127" t="s">
        <v>163</v>
      </c>
      <c r="F10127">
        <v>2016</v>
      </c>
      <c r="G10127">
        <v>6832</v>
      </c>
      <c r="H10127">
        <v>6647.16</v>
      </c>
      <c r="I10127">
        <v>1503999.27</v>
      </c>
      <c r="K10127">
        <v>3.3</v>
      </c>
      <c r="L10127">
        <v>1E-3</v>
      </c>
      <c r="M10127">
        <v>651603.26300000004</v>
      </c>
      <c r="N10127">
        <v>5.91E-2</v>
      </c>
      <c r="O10127">
        <v>45.53</v>
      </c>
      <c r="P10127">
        <v>1.5100000000000001E-2</v>
      </c>
      <c r="Q10127">
        <v>10951195.886</v>
      </c>
      <c r="R10127" t="s">
        <v>333</v>
      </c>
      <c r="S10127" t="s">
        <v>38</v>
      </c>
      <c r="T10127" t="s">
        <v>89</v>
      </c>
      <c r="V10127" t="s">
        <v>88</v>
      </c>
      <c r="Y10127" t="s">
        <v>146</v>
      </c>
    </row>
    <row r="10128" spans="1:25" x14ac:dyDescent="0.45">
      <c r="A10128" t="s">
        <v>335</v>
      </c>
      <c r="B10128" t="s">
        <v>795</v>
      </c>
      <c r="C10128">
        <v>55375</v>
      </c>
      <c r="D10128" t="s">
        <v>163</v>
      </c>
      <c r="F10128">
        <v>2017</v>
      </c>
      <c r="G10128">
        <v>6007</v>
      </c>
      <c r="H10128">
        <v>5778.45</v>
      </c>
      <c r="I10128">
        <v>1338828.32</v>
      </c>
      <c r="K10128">
        <v>2.9550000000000001</v>
      </c>
      <c r="L10128">
        <v>1E-3</v>
      </c>
      <c r="M10128">
        <v>579608.804</v>
      </c>
      <c r="N10128">
        <v>5.91E-2</v>
      </c>
      <c r="O10128">
        <v>47.765999999999998</v>
      </c>
      <c r="P10128">
        <v>1.9199999999999998E-2</v>
      </c>
      <c r="Q10128">
        <v>9736678.2449999992</v>
      </c>
      <c r="R10128" t="s">
        <v>333</v>
      </c>
      <c r="S10128" t="s">
        <v>38</v>
      </c>
      <c r="T10128" t="s">
        <v>89</v>
      </c>
      <c r="V10128" t="s">
        <v>88</v>
      </c>
      <c r="Y10128" t="s">
        <v>147</v>
      </c>
    </row>
    <row r="10129" spans="1:25" x14ac:dyDescent="0.45">
      <c r="A10129" t="s">
        <v>335</v>
      </c>
      <c r="B10129" t="s">
        <v>795</v>
      </c>
      <c r="C10129">
        <v>55375</v>
      </c>
      <c r="D10129" t="s">
        <v>163</v>
      </c>
      <c r="F10129">
        <v>2018</v>
      </c>
      <c r="G10129">
        <v>6789</v>
      </c>
      <c r="H10129">
        <v>6651.06</v>
      </c>
      <c r="I10129">
        <v>1524761.52</v>
      </c>
      <c r="K10129">
        <v>3.5219999999999998</v>
      </c>
      <c r="L10129">
        <v>1E-3</v>
      </c>
      <c r="M10129">
        <v>696997.88100000005</v>
      </c>
      <c r="N10129">
        <v>5.9799999999999999E-2</v>
      </c>
      <c r="O10129">
        <v>46.790999999999997</v>
      </c>
      <c r="P10129">
        <v>1.3100000000000001E-2</v>
      </c>
      <c r="Q10129">
        <v>11542630.557</v>
      </c>
      <c r="R10129" t="s">
        <v>333</v>
      </c>
      <c r="S10129" t="s">
        <v>38</v>
      </c>
      <c r="T10129" t="s">
        <v>89</v>
      </c>
      <c r="V10129" t="s">
        <v>88</v>
      </c>
      <c r="Y10129" t="s">
        <v>147</v>
      </c>
    </row>
    <row r="10130" spans="1:25" x14ac:dyDescent="0.45">
      <c r="A10130" t="s">
        <v>335</v>
      </c>
      <c r="B10130" t="s">
        <v>795</v>
      </c>
      <c r="C10130">
        <v>55375</v>
      </c>
      <c r="D10130" t="s">
        <v>163</v>
      </c>
      <c r="F10130">
        <v>2019</v>
      </c>
      <c r="G10130">
        <v>6635</v>
      </c>
      <c r="H10130">
        <v>6464.95</v>
      </c>
      <c r="I10130">
        <v>1428442.95</v>
      </c>
      <c r="K10130">
        <v>3.331</v>
      </c>
      <c r="L10130">
        <v>1E-3</v>
      </c>
      <c r="M10130">
        <v>646593.15700000001</v>
      </c>
      <c r="N10130">
        <v>5.9400000000000001E-2</v>
      </c>
      <c r="O10130">
        <v>45.780999999999999</v>
      </c>
      <c r="P10130">
        <v>1.41E-2</v>
      </c>
      <c r="Q10130">
        <v>10810683.311000001</v>
      </c>
      <c r="R10130" t="s">
        <v>333</v>
      </c>
      <c r="S10130" t="s">
        <v>38</v>
      </c>
      <c r="T10130" t="s">
        <v>89</v>
      </c>
      <c r="V10130" t="s">
        <v>88</v>
      </c>
      <c r="Y10130" t="s">
        <v>147</v>
      </c>
    </row>
    <row r="10131" spans="1:25" x14ac:dyDescent="0.45">
      <c r="A10131" t="s">
        <v>335</v>
      </c>
      <c r="B10131" t="s">
        <v>795</v>
      </c>
      <c r="C10131">
        <v>55375</v>
      </c>
      <c r="D10131" t="s">
        <v>163</v>
      </c>
      <c r="F10131">
        <v>2020</v>
      </c>
      <c r="G10131">
        <v>6424</v>
      </c>
      <c r="H10131">
        <v>6321.96</v>
      </c>
      <c r="I10131">
        <v>1480734.85</v>
      </c>
      <c r="K10131">
        <v>3.339</v>
      </c>
      <c r="L10131">
        <v>1E-3</v>
      </c>
      <c r="M10131">
        <v>661282.33700000006</v>
      </c>
      <c r="N10131">
        <v>5.8999999999999997E-2</v>
      </c>
      <c r="O10131">
        <v>44.423999999999999</v>
      </c>
      <c r="P10131">
        <v>1.23E-2</v>
      </c>
      <c r="Q10131">
        <v>11126413.754000001</v>
      </c>
      <c r="R10131" t="s">
        <v>333</v>
      </c>
      <c r="S10131" t="s">
        <v>38</v>
      </c>
      <c r="T10131" t="s">
        <v>89</v>
      </c>
      <c r="V10131" t="s">
        <v>88</v>
      </c>
      <c r="Y10131" t="s">
        <v>147</v>
      </c>
    </row>
    <row r="10132" spans="1:25" x14ac:dyDescent="0.45">
      <c r="A10132" t="s">
        <v>335</v>
      </c>
      <c r="B10132" t="s">
        <v>795</v>
      </c>
      <c r="C10132">
        <v>55375</v>
      </c>
      <c r="D10132" t="s">
        <v>163</v>
      </c>
      <c r="F10132">
        <v>2021</v>
      </c>
      <c r="G10132">
        <v>6255</v>
      </c>
      <c r="H10132">
        <v>6196.33</v>
      </c>
      <c r="I10132">
        <v>1516470.35</v>
      </c>
      <c r="K10132">
        <v>3.4239999999999999</v>
      </c>
      <c r="L10132">
        <v>1E-3</v>
      </c>
      <c r="M10132">
        <v>675713.6</v>
      </c>
      <c r="N10132">
        <v>5.91E-2</v>
      </c>
      <c r="O10132">
        <v>38.070999999999998</v>
      </c>
      <c r="P10132">
        <v>9.4000000000000004E-3</v>
      </c>
      <c r="Q10132">
        <v>11357344.161</v>
      </c>
      <c r="R10132" t="s">
        <v>333</v>
      </c>
      <c r="S10132" t="s">
        <v>38</v>
      </c>
      <c r="T10132" t="s">
        <v>89</v>
      </c>
      <c r="V10132" t="s">
        <v>88</v>
      </c>
      <c r="Y10132" t="s">
        <v>152</v>
      </c>
    </row>
    <row r="10133" spans="1:25" x14ac:dyDescent="0.45">
      <c r="A10133" t="s">
        <v>335</v>
      </c>
      <c r="B10133" t="s">
        <v>795</v>
      </c>
      <c r="C10133">
        <v>55375</v>
      </c>
      <c r="D10133" t="s">
        <v>163</v>
      </c>
      <c r="F10133">
        <v>2022</v>
      </c>
      <c r="G10133">
        <v>7200</v>
      </c>
      <c r="H10133">
        <v>7104.89</v>
      </c>
      <c r="I10133">
        <v>1817574.9</v>
      </c>
      <c r="K10133">
        <v>4.4619999999999997</v>
      </c>
      <c r="L10133">
        <v>1E-3</v>
      </c>
      <c r="M10133">
        <v>828219.25399999996</v>
      </c>
      <c r="N10133">
        <v>6.0400000000000002E-2</v>
      </c>
      <c r="O10133">
        <v>46.720999999999997</v>
      </c>
      <c r="P10133">
        <v>1.01E-2</v>
      </c>
      <c r="Q10133">
        <v>13646415.318</v>
      </c>
      <c r="R10133" t="s">
        <v>333</v>
      </c>
      <c r="S10133" t="s">
        <v>38</v>
      </c>
      <c r="T10133" t="s">
        <v>89</v>
      </c>
      <c r="V10133" t="s">
        <v>88</v>
      </c>
      <c r="Y10133" t="s">
        <v>152</v>
      </c>
    </row>
    <row r="10134" spans="1:25" x14ac:dyDescent="0.45">
      <c r="A10134" t="s">
        <v>335</v>
      </c>
      <c r="B10134" t="s">
        <v>795</v>
      </c>
      <c r="C10134">
        <v>55375</v>
      </c>
      <c r="D10134" t="s">
        <v>163</v>
      </c>
      <c r="F10134">
        <v>2023</v>
      </c>
      <c r="G10134">
        <v>7591</v>
      </c>
      <c r="H10134">
        <v>7560.29</v>
      </c>
      <c r="I10134">
        <v>1990864.93</v>
      </c>
      <c r="K10134">
        <v>4.407</v>
      </c>
      <c r="L10134">
        <v>1E-3</v>
      </c>
      <c r="M10134">
        <v>869023.86499999999</v>
      </c>
      <c r="N10134">
        <v>5.91E-2</v>
      </c>
      <c r="O10134">
        <v>39.747999999999998</v>
      </c>
      <c r="P10134">
        <v>6.4999999999999997E-3</v>
      </c>
      <c r="Q10134">
        <v>14602167.117000001</v>
      </c>
      <c r="R10134" t="s">
        <v>333</v>
      </c>
      <c r="S10134" t="s">
        <v>38</v>
      </c>
      <c r="T10134" t="s">
        <v>89</v>
      </c>
      <c r="V10134" t="s">
        <v>88</v>
      </c>
      <c r="Y10134" t="s">
        <v>152</v>
      </c>
    </row>
    <row r="10135" spans="1:25" x14ac:dyDescent="0.45">
      <c r="A10135" t="s">
        <v>335</v>
      </c>
      <c r="B10135" t="s">
        <v>795</v>
      </c>
      <c r="C10135">
        <v>55375</v>
      </c>
      <c r="D10135" t="s">
        <v>163</v>
      </c>
      <c r="F10135">
        <v>2024</v>
      </c>
      <c r="G10135">
        <v>4055</v>
      </c>
      <c r="H10135">
        <v>4045.48</v>
      </c>
      <c r="I10135">
        <v>1092387.53</v>
      </c>
      <c r="K10135">
        <v>2.4590000000000001</v>
      </c>
      <c r="L10135">
        <v>1E-3</v>
      </c>
      <c r="M10135">
        <v>481782.16100000002</v>
      </c>
      <c r="N10135">
        <v>5.9200000000000003E-2</v>
      </c>
      <c r="O10135">
        <v>23.904</v>
      </c>
      <c r="P10135">
        <v>6.7999999999999996E-3</v>
      </c>
      <c r="Q10135">
        <v>8079524.8799999999</v>
      </c>
      <c r="R10135" t="s">
        <v>333</v>
      </c>
      <c r="S10135" t="s">
        <v>38</v>
      </c>
      <c r="T10135" t="s">
        <v>89</v>
      </c>
      <c r="V10135" t="s">
        <v>88</v>
      </c>
      <c r="Y10135" t="s">
        <v>152</v>
      </c>
    </row>
    <row r="10136" spans="1:25" x14ac:dyDescent="0.45">
      <c r="A10136" t="s">
        <v>335</v>
      </c>
      <c r="B10136" t="s">
        <v>795</v>
      </c>
      <c r="C10136">
        <v>55375</v>
      </c>
      <c r="D10136" t="s">
        <v>164</v>
      </c>
      <c r="F10136">
        <v>2011</v>
      </c>
      <c r="G10136">
        <v>2983</v>
      </c>
      <c r="H10136">
        <v>2852.89</v>
      </c>
      <c r="I10136">
        <v>653810.53</v>
      </c>
      <c r="K10136">
        <v>1.411</v>
      </c>
      <c r="L10136">
        <v>1E-3</v>
      </c>
      <c r="M10136">
        <v>279460.95400000003</v>
      </c>
      <c r="N10136">
        <v>5.8999999999999997E-2</v>
      </c>
      <c r="O10136">
        <v>21.643000000000001</v>
      </c>
      <c r="P10136">
        <v>1.4800000000000001E-2</v>
      </c>
      <c r="Q10136">
        <v>4702457.8090000004</v>
      </c>
      <c r="R10136" t="s">
        <v>333</v>
      </c>
      <c r="S10136" t="s">
        <v>38</v>
      </c>
      <c r="T10136" t="s">
        <v>797</v>
      </c>
      <c r="V10136" t="s">
        <v>88</v>
      </c>
      <c r="Y10136" t="s">
        <v>107</v>
      </c>
    </row>
    <row r="10137" spans="1:25" x14ac:dyDescent="0.45">
      <c r="A10137" t="s">
        <v>335</v>
      </c>
      <c r="B10137" t="s">
        <v>795</v>
      </c>
      <c r="C10137">
        <v>55375</v>
      </c>
      <c r="D10137" t="s">
        <v>164</v>
      </c>
      <c r="F10137">
        <v>2012</v>
      </c>
      <c r="G10137">
        <v>7084</v>
      </c>
      <c r="H10137">
        <v>7007.69</v>
      </c>
      <c r="I10137">
        <v>1659288.49</v>
      </c>
      <c r="K10137">
        <v>3.5139999999999998</v>
      </c>
      <c r="L10137">
        <v>1E-3</v>
      </c>
      <c r="M10137">
        <v>694780.88899999997</v>
      </c>
      <c r="N10137">
        <v>5.8999999999999997E-2</v>
      </c>
      <c r="O10137">
        <v>40.582000000000001</v>
      </c>
      <c r="P10137">
        <v>9.9000000000000008E-3</v>
      </c>
      <c r="Q10137">
        <v>11690496.267000001</v>
      </c>
      <c r="R10137" t="s">
        <v>333</v>
      </c>
      <c r="S10137" t="s">
        <v>38</v>
      </c>
      <c r="T10137" t="s">
        <v>89</v>
      </c>
      <c r="V10137" t="s">
        <v>88</v>
      </c>
      <c r="Y10137" t="s">
        <v>107</v>
      </c>
    </row>
    <row r="10138" spans="1:25" x14ac:dyDescent="0.45">
      <c r="A10138" t="s">
        <v>335</v>
      </c>
      <c r="B10138" t="s">
        <v>795</v>
      </c>
      <c r="C10138">
        <v>55375</v>
      </c>
      <c r="D10138" t="s">
        <v>164</v>
      </c>
      <c r="F10138">
        <v>2013</v>
      </c>
      <c r="G10138">
        <v>7030</v>
      </c>
      <c r="H10138">
        <v>6950.57</v>
      </c>
      <c r="I10138">
        <v>1679184.71</v>
      </c>
      <c r="K10138">
        <v>4.1159999999999997</v>
      </c>
      <c r="L10138">
        <v>1.1000000000000001E-3</v>
      </c>
      <c r="M10138">
        <v>700499.848</v>
      </c>
      <c r="N10138">
        <v>5.9200000000000003E-2</v>
      </c>
      <c r="O10138">
        <v>42.113999999999997</v>
      </c>
      <c r="P10138">
        <v>1.0500000000000001E-2</v>
      </c>
      <c r="Q10138">
        <v>11742312.653000001</v>
      </c>
      <c r="R10138" t="s">
        <v>333</v>
      </c>
      <c r="S10138" t="s">
        <v>38</v>
      </c>
      <c r="T10138" t="s">
        <v>89</v>
      </c>
      <c r="V10138" t="s">
        <v>88</v>
      </c>
      <c r="Y10138" t="s">
        <v>107</v>
      </c>
    </row>
    <row r="10139" spans="1:25" x14ac:dyDescent="0.45">
      <c r="A10139" t="s">
        <v>335</v>
      </c>
      <c r="B10139" t="s">
        <v>795</v>
      </c>
      <c r="C10139">
        <v>55375</v>
      </c>
      <c r="D10139" t="s">
        <v>164</v>
      </c>
      <c r="F10139">
        <v>2014</v>
      </c>
      <c r="G10139">
        <v>6849</v>
      </c>
      <c r="H10139">
        <v>6793.14</v>
      </c>
      <c r="I10139">
        <v>1643822.31</v>
      </c>
      <c r="K10139">
        <v>4.3289999999999997</v>
      </c>
      <c r="L10139">
        <v>1.1999999999999999E-3</v>
      </c>
      <c r="M10139">
        <v>685032.26699999999</v>
      </c>
      <c r="N10139">
        <v>5.9400000000000001E-2</v>
      </c>
      <c r="O10139">
        <v>36.36</v>
      </c>
      <c r="P10139">
        <v>8.6E-3</v>
      </c>
      <c r="Q10139">
        <v>11459889.775</v>
      </c>
      <c r="R10139" t="s">
        <v>333</v>
      </c>
      <c r="S10139" t="s">
        <v>38</v>
      </c>
      <c r="T10139" t="s">
        <v>89</v>
      </c>
      <c r="V10139" t="s">
        <v>88</v>
      </c>
      <c r="Y10139" t="s">
        <v>107</v>
      </c>
    </row>
    <row r="10140" spans="1:25" x14ac:dyDescent="0.45">
      <c r="A10140" t="s">
        <v>335</v>
      </c>
      <c r="B10140" t="s">
        <v>795</v>
      </c>
      <c r="C10140">
        <v>55375</v>
      </c>
      <c r="D10140" t="s">
        <v>164</v>
      </c>
      <c r="F10140">
        <v>2015</v>
      </c>
      <c r="G10140">
        <v>7570</v>
      </c>
      <c r="H10140">
        <v>7504.04</v>
      </c>
      <c r="I10140">
        <v>1716242.98</v>
      </c>
      <c r="K10140">
        <v>5.5629999999999997</v>
      </c>
      <c r="L10140">
        <v>1.2999999999999999E-3</v>
      </c>
      <c r="M10140">
        <v>738954.90700000001</v>
      </c>
      <c r="N10140">
        <v>5.9799999999999999E-2</v>
      </c>
      <c r="O10140">
        <v>44.03</v>
      </c>
      <c r="P10140">
        <v>9.1000000000000004E-3</v>
      </c>
      <c r="Q10140">
        <v>12293039.386</v>
      </c>
      <c r="R10140" t="s">
        <v>333</v>
      </c>
      <c r="S10140" t="s">
        <v>38</v>
      </c>
      <c r="T10140" t="s">
        <v>89</v>
      </c>
      <c r="V10140" t="s">
        <v>88</v>
      </c>
      <c r="Y10140" t="s">
        <v>146</v>
      </c>
    </row>
    <row r="10141" spans="1:25" x14ac:dyDescent="0.45">
      <c r="A10141" t="s">
        <v>335</v>
      </c>
      <c r="B10141" t="s">
        <v>795</v>
      </c>
      <c r="C10141">
        <v>55375</v>
      </c>
      <c r="D10141" t="s">
        <v>164</v>
      </c>
      <c r="F10141">
        <v>2016</v>
      </c>
      <c r="G10141">
        <v>6823</v>
      </c>
      <c r="H10141">
        <v>6643.81</v>
      </c>
      <c r="I10141">
        <v>1513094.41</v>
      </c>
      <c r="K10141">
        <v>3.2879999999999998</v>
      </c>
      <c r="L10141">
        <v>1E-3</v>
      </c>
      <c r="M10141">
        <v>649603.74</v>
      </c>
      <c r="N10141">
        <v>5.9299999999999999E-2</v>
      </c>
      <c r="O10141">
        <v>42.923999999999999</v>
      </c>
      <c r="P10141">
        <v>1.34E-2</v>
      </c>
      <c r="Q10141">
        <v>10885038.182</v>
      </c>
      <c r="R10141" t="s">
        <v>333</v>
      </c>
      <c r="S10141" t="s">
        <v>38</v>
      </c>
      <c r="T10141" t="s">
        <v>89</v>
      </c>
      <c r="V10141" t="s">
        <v>88</v>
      </c>
      <c r="Y10141" t="s">
        <v>146</v>
      </c>
    </row>
    <row r="10142" spans="1:25" x14ac:dyDescent="0.45">
      <c r="A10142" t="s">
        <v>335</v>
      </c>
      <c r="B10142" t="s">
        <v>795</v>
      </c>
      <c r="C10142">
        <v>55375</v>
      </c>
      <c r="D10142" t="s">
        <v>164</v>
      </c>
      <c r="F10142">
        <v>2017</v>
      </c>
      <c r="G10142">
        <v>5973</v>
      </c>
      <c r="H10142">
        <v>5755.72</v>
      </c>
      <c r="I10142">
        <v>1333483.21</v>
      </c>
      <c r="K10142">
        <v>2.89</v>
      </c>
      <c r="L10142">
        <v>1E-3</v>
      </c>
      <c r="M10142">
        <v>572113.96400000004</v>
      </c>
      <c r="N10142">
        <v>5.9400000000000001E-2</v>
      </c>
      <c r="O10142">
        <v>43.591999999999999</v>
      </c>
      <c r="P10142">
        <v>1.6500000000000001E-2</v>
      </c>
      <c r="Q10142">
        <v>9567106.1390000004</v>
      </c>
      <c r="R10142" t="s">
        <v>333</v>
      </c>
      <c r="S10142" t="s">
        <v>38</v>
      </c>
      <c r="T10142" t="s">
        <v>89</v>
      </c>
      <c r="V10142" t="s">
        <v>88</v>
      </c>
      <c r="Y10142" t="s">
        <v>147</v>
      </c>
    </row>
    <row r="10143" spans="1:25" x14ac:dyDescent="0.45">
      <c r="A10143" t="s">
        <v>335</v>
      </c>
      <c r="B10143" t="s">
        <v>795</v>
      </c>
      <c r="C10143">
        <v>55375</v>
      </c>
      <c r="D10143" t="s">
        <v>164</v>
      </c>
      <c r="F10143">
        <v>2018</v>
      </c>
      <c r="G10143">
        <v>6089</v>
      </c>
      <c r="H10143">
        <v>5966.73</v>
      </c>
      <c r="I10143">
        <v>1343295.44</v>
      </c>
      <c r="K10143">
        <v>3.03</v>
      </c>
      <c r="L10143">
        <v>1E-3</v>
      </c>
      <c r="M10143">
        <v>598530.18099999998</v>
      </c>
      <c r="N10143">
        <v>5.91E-2</v>
      </c>
      <c r="O10143">
        <v>44.521000000000001</v>
      </c>
      <c r="P10143">
        <v>1.44E-2</v>
      </c>
      <c r="Q10143">
        <v>10059886.748</v>
      </c>
      <c r="R10143" t="s">
        <v>333</v>
      </c>
      <c r="S10143" t="s">
        <v>38</v>
      </c>
      <c r="T10143" t="s">
        <v>89</v>
      </c>
      <c r="V10143" t="s">
        <v>88</v>
      </c>
      <c r="Y10143" t="s">
        <v>147</v>
      </c>
    </row>
    <row r="10144" spans="1:25" x14ac:dyDescent="0.45">
      <c r="A10144" t="s">
        <v>335</v>
      </c>
      <c r="B10144" t="s">
        <v>795</v>
      </c>
      <c r="C10144">
        <v>55375</v>
      </c>
      <c r="D10144" t="s">
        <v>164</v>
      </c>
      <c r="F10144">
        <v>2019</v>
      </c>
      <c r="G10144">
        <v>6828</v>
      </c>
      <c r="H10144">
        <v>6672.37</v>
      </c>
      <c r="I10144">
        <v>1470678.98</v>
      </c>
      <c r="K10144">
        <v>3.387</v>
      </c>
      <c r="L10144">
        <v>1E-3</v>
      </c>
      <c r="M10144">
        <v>656704.40800000005</v>
      </c>
      <c r="N10144">
        <v>5.9499999999999997E-2</v>
      </c>
      <c r="O10144">
        <v>50.439</v>
      </c>
      <c r="P10144">
        <v>1.5699999999999999E-2</v>
      </c>
      <c r="Q10144">
        <v>10975947.032</v>
      </c>
      <c r="R10144" t="s">
        <v>333</v>
      </c>
      <c r="S10144" t="s">
        <v>38</v>
      </c>
      <c r="T10144" t="s">
        <v>89</v>
      </c>
      <c r="V10144" t="s">
        <v>88</v>
      </c>
      <c r="Y10144" t="s">
        <v>147</v>
      </c>
    </row>
    <row r="10145" spans="1:25" x14ac:dyDescent="0.45">
      <c r="A10145" t="s">
        <v>335</v>
      </c>
      <c r="B10145" t="s">
        <v>795</v>
      </c>
      <c r="C10145">
        <v>55375</v>
      </c>
      <c r="D10145" t="s">
        <v>164</v>
      </c>
      <c r="F10145">
        <v>2020</v>
      </c>
      <c r="G10145">
        <v>6532</v>
      </c>
      <c r="H10145">
        <v>6429.23</v>
      </c>
      <c r="I10145">
        <v>1503828.67</v>
      </c>
      <c r="K10145">
        <v>3.3410000000000002</v>
      </c>
      <c r="L10145">
        <v>1E-3</v>
      </c>
      <c r="M10145">
        <v>661612.73100000003</v>
      </c>
      <c r="N10145">
        <v>5.8999999999999997E-2</v>
      </c>
      <c r="O10145">
        <v>46.445</v>
      </c>
      <c r="P10145">
        <v>1.37E-2</v>
      </c>
      <c r="Q10145">
        <v>11131868.794</v>
      </c>
      <c r="R10145" t="s">
        <v>333</v>
      </c>
      <c r="S10145" t="s">
        <v>38</v>
      </c>
      <c r="T10145" t="s">
        <v>89</v>
      </c>
      <c r="V10145" t="s">
        <v>88</v>
      </c>
      <c r="Y10145" t="s">
        <v>147</v>
      </c>
    </row>
    <row r="10146" spans="1:25" x14ac:dyDescent="0.45">
      <c r="A10146" t="s">
        <v>335</v>
      </c>
      <c r="B10146" t="s">
        <v>795</v>
      </c>
      <c r="C10146">
        <v>55375</v>
      </c>
      <c r="D10146" t="s">
        <v>164</v>
      </c>
      <c r="F10146">
        <v>2021</v>
      </c>
      <c r="G10146">
        <v>5901</v>
      </c>
      <c r="H10146">
        <v>5832.81</v>
      </c>
      <c r="I10146">
        <v>1436718.27</v>
      </c>
      <c r="K10146">
        <v>3.2</v>
      </c>
      <c r="L10146">
        <v>1E-3</v>
      </c>
      <c r="M10146">
        <v>630019.85600000003</v>
      </c>
      <c r="N10146">
        <v>5.91E-2</v>
      </c>
      <c r="O10146">
        <v>40.786999999999999</v>
      </c>
      <c r="P10146">
        <v>1.1599999999999999E-2</v>
      </c>
      <c r="Q10146">
        <v>10581732.612</v>
      </c>
      <c r="R10146" t="s">
        <v>333</v>
      </c>
      <c r="S10146" t="s">
        <v>38</v>
      </c>
      <c r="T10146" t="s">
        <v>89</v>
      </c>
      <c r="V10146" t="s">
        <v>88</v>
      </c>
      <c r="Y10146" t="s">
        <v>152</v>
      </c>
    </row>
    <row r="10147" spans="1:25" x14ac:dyDescent="0.45">
      <c r="A10147" t="s">
        <v>335</v>
      </c>
      <c r="B10147" t="s">
        <v>795</v>
      </c>
      <c r="C10147">
        <v>55375</v>
      </c>
      <c r="D10147" t="s">
        <v>164</v>
      </c>
      <c r="F10147">
        <v>2022</v>
      </c>
      <c r="G10147">
        <v>7350</v>
      </c>
      <c r="H10147">
        <v>7266.91</v>
      </c>
      <c r="I10147">
        <v>1880978.03</v>
      </c>
      <c r="K10147">
        <v>4.5309999999999997</v>
      </c>
      <c r="L10147">
        <v>1E-3</v>
      </c>
      <c r="M10147">
        <v>845775.28799999994</v>
      </c>
      <c r="N10147">
        <v>6.0199999999999997E-2</v>
      </c>
      <c r="O10147">
        <v>49.929000000000002</v>
      </c>
      <c r="P10147">
        <v>0.01</v>
      </c>
      <c r="Q10147">
        <v>13961110.861</v>
      </c>
      <c r="R10147" t="s">
        <v>333</v>
      </c>
      <c r="S10147" t="s">
        <v>38</v>
      </c>
      <c r="T10147" t="s">
        <v>89</v>
      </c>
      <c r="V10147" t="s">
        <v>88</v>
      </c>
      <c r="Y10147" t="s">
        <v>152</v>
      </c>
    </row>
    <row r="10148" spans="1:25" x14ac:dyDescent="0.45">
      <c r="A10148" t="s">
        <v>335</v>
      </c>
      <c r="B10148" t="s">
        <v>795</v>
      </c>
      <c r="C10148">
        <v>55375</v>
      </c>
      <c r="D10148" t="s">
        <v>164</v>
      </c>
      <c r="F10148">
        <v>2023</v>
      </c>
      <c r="G10148">
        <v>7841</v>
      </c>
      <c r="H10148">
        <v>7799.54</v>
      </c>
      <c r="I10148">
        <v>2041033.23</v>
      </c>
      <c r="K10148">
        <v>4.4969999999999999</v>
      </c>
      <c r="L10148">
        <v>1E-3</v>
      </c>
      <c r="M10148">
        <v>886547.94200000004</v>
      </c>
      <c r="N10148">
        <v>5.91E-2</v>
      </c>
      <c r="O10148">
        <v>42.534999999999997</v>
      </c>
      <c r="P10148">
        <v>7.1999999999999998E-3</v>
      </c>
      <c r="Q10148">
        <v>14895084.676000001</v>
      </c>
      <c r="R10148" t="s">
        <v>333</v>
      </c>
      <c r="S10148" t="s">
        <v>38</v>
      </c>
      <c r="T10148" t="s">
        <v>89</v>
      </c>
      <c r="V10148" t="s">
        <v>88</v>
      </c>
      <c r="Y10148" t="s">
        <v>152</v>
      </c>
    </row>
    <row r="10149" spans="1:25" x14ac:dyDescent="0.45">
      <c r="A10149" t="s">
        <v>335</v>
      </c>
      <c r="B10149" t="s">
        <v>795</v>
      </c>
      <c r="C10149">
        <v>55375</v>
      </c>
      <c r="D10149" t="s">
        <v>164</v>
      </c>
      <c r="F10149">
        <v>2024</v>
      </c>
      <c r="G10149">
        <v>3813</v>
      </c>
      <c r="H10149">
        <v>3790.02</v>
      </c>
      <c r="I10149">
        <v>1028239.56</v>
      </c>
      <c r="K10149">
        <v>2.25</v>
      </c>
      <c r="L10149">
        <v>1E-3</v>
      </c>
      <c r="M10149">
        <v>445525.84299999999</v>
      </c>
      <c r="N10149">
        <v>5.8999999999999997E-2</v>
      </c>
      <c r="O10149">
        <v>22.829000000000001</v>
      </c>
      <c r="P10149">
        <v>7.9000000000000008E-3</v>
      </c>
      <c r="Q10149">
        <v>7496008.9560000002</v>
      </c>
      <c r="R10149" t="s">
        <v>333</v>
      </c>
      <c r="S10149" t="s">
        <v>38</v>
      </c>
      <c r="T10149" t="s">
        <v>89</v>
      </c>
      <c r="V10149" t="s">
        <v>88</v>
      </c>
      <c r="Y10149" t="s">
        <v>152</v>
      </c>
    </row>
    <row r="10150" spans="1:25" x14ac:dyDescent="0.45">
      <c r="A10150" t="s">
        <v>335</v>
      </c>
      <c r="B10150" t="s">
        <v>798</v>
      </c>
      <c r="C10150">
        <v>55405</v>
      </c>
      <c r="D10150">
        <v>1</v>
      </c>
      <c r="F10150">
        <v>2009</v>
      </c>
      <c r="G10150">
        <v>7034</v>
      </c>
      <c r="H10150">
        <v>6995.22</v>
      </c>
      <c r="I10150">
        <v>2296093.09</v>
      </c>
      <c r="K10150">
        <v>4.7119999999999997</v>
      </c>
      <c r="L10150">
        <v>1E-3</v>
      </c>
      <c r="M10150">
        <v>933116.34</v>
      </c>
      <c r="N10150">
        <v>5.8999999999999997E-2</v>
      </c>
      <c r="O10150">
        <v>55.249000000000002</v>
      </c>
      <c r="P10150">
        <v>8.5000000000000006E-3</v>
      </c>
      <c r="Q10150">
        <v>15701468.844000001</v>
      </c>
      <c r="R10150" t="s">
        <v>333</v>
      </c>
      <c r="S10150" t="s">
        <v>38</v>
      </c>
      <c r="T10150" t="s">
        <v>89</v>
      </c>
      <c r="V10150" t="s">
        <v>88</v>
      </c>
      <c r="Y10150" t="s">
        <v>107</v>
      </c>
    </row>
    <row r="10151" spans="1:25" x14ac:dyDescent="0.45">
      <c r="A10151" t="s">
        <v>335</v>
      </c>
      <c r="B10151" t="s">
        <v>798</v>
      </c>
      <c r="C10151">
        <v>55405</v>
      </c>
      <c r="D10151">
        <v>1</v>
      </c>
      <c r="F10151">
        <v>2010</v>
      </c>
      <c r="G10151">
        <v>6937</v>
      </c>
      <c r="H10151">
        <v>6906.15</v>
      </c>
      <c r="I10151">
        <v>2283868.66</v>
      </c>
      <c r="K10151">
        <v>4.6680000000000001</v>
      </c>
      <c r="L10151">
        <v>1E-3</v>
      </c>
      <c r="M10151">
        <v>924638.45799999998</v>
      </c>
      <c r="N10151">
        <v>5.8999999999999997E-2</v>
      </c>
      <c r="O10151">
        <v>51.731999999999999</v>
      </c>
      <c r="P10151">
        <v>8.0000000000000002E-3</v>
      </c>
      <c r="Q10151">
        <v>15558761.567</v>
      </c>
      <c r="R10151" t="s">
        <v>333</v>
      </c>
      <c r="S10151" t="s">
        <v>38</v>
      </c>
      <c r="T10151" t="s">
        <v>89</v>
      </c>
      <c r="V10151" t="s">
        <v>88</v>
      </c>
      <c r="Y10151" t="s">
        <v>107</v>
      </c>
    </row>
    <row r="10152" spans="1:25" x14ac:dyDescent="0.45">
      <c r="A10152" t="s">
        <v>335</v>
      </c>
      <c r="B10152" t="s">
        <v>798</v>
      </c>
      <c r="C10152">
        <v>55405</v>
      </c>
      <c r="D10152">
        <v>1</v>
      </c>
      <c r="F10152">
        <v>2011</v>
      </c>
      <c r="G10152">
        <v>1513</v>
      </c>
      <c r="H10152">
        <v>1487.63</v>
      </c>
      <c r="I10152">
        <v>462381.28</v>
      </c>
      <c r="K10152">
        <v>0.96299999999999997</v>
      </c>
      <c r="L10152">
        <v>1E-3</v>
      </c>
      <c r="M10152">
        <v>190679.003</v>
      </c>
      <c r="N10152">
        <v>5.8999999999999997E-2</v>
      </c>
      <c r="O10152">
        <v>18.140999999999998</v>
      </c>
      <c r="P10152">
        <v>1.7500000000000002E-2</v>
      </c>
      <c r="Q10152">
        <v>3208589.6719999998</v>
      </c>
      <c r="R10152" t="s">
        <v>333</v>
      </c>
      <c r="S10152" t="s">
        <v>38</v>
      </c>
      <c r="T10152" t="s">
        <v>89</v>
      </c>
      <c r="V10152" t="s">
        <v>88</v>
      </c>
      <c r="Y10152" t="s">
        <v>107</v>
      </c>
    </row>
    <row r="10153" spans="1:25" x14ac:dyDescent="0.45">
      <c r="A10153" t="s">
        <v>335</v>
      </c>
      <c r="B10153" t="s">
        <v>798</v>
      </c>
      <c r="C10153">
        <v>55405</v>
      </c>
      <c r="D10153">
        <v>1</v>
      </c>
      <c r="F10153">
        <v>2012</v>
      </c>
      <c r="G10153">
        <v>4955</v>
      </c>
      <c r="H10153">
        <v>4921.8500000000004</v>
      </c>
      <c r="I10153">
        <v>1561235.04</v>
      </c>
      <c r="K10153">
        <v>3.202</v>
      </c>
      <c r="L10153">
        <v>1E-3</v>
      </c>
      <c r="M10153">
        <v>634232.04700000002</v>
      </c>
      <c r="N10153">
        <v>5.8999999999999997E-2</v>
      </c>
      <c r="O10153">
        <v>40.542000000000002</v>
      </c>
      <c r="P10153">
        <v>9.5999999999999992E-3</v>
      </c>
      <c r="Q10153">
        <v>10672138.484999999</v>
      </c>
      <c r="R10153" t="s">
        <v>333</v>
      </c>
      <c r="S10153" t="s">
        <v>38</v>
      </c>
      <c r="T10153" t="s">
        <v>89</v>
      </c>
      <c r="V10153" t="s">
        <v>88</v>
      </c>
      <c r="Y10153" t="s">
        <v>107</v>
      </c>
    </row>
    <row r="10154" spans="1:25" x14ac:dyDescent="0.45">
      <c r="A10154" t="s">
        <v>335</v>
      </c>
      <c r="B10154" t="s">
        <v>798</v>
      </c>
      <c r="C10154">
        <v>55405</v>
      </c>
      <c r="D10154">
        <v>1</v>
      </c>
      <c r="F10154">
        <v>2013</v>
      </c>
      <c r="G10154">
        <v>2759</v>
      </c>
      <c r="H10154">
        <v>2686.47</v>
      </c>
      <c r="I10154">
        <v>833028.84</v>
      </c>
      <c r="K10154">
        <v>1.7190000000000001</v>
      </c>
      <c r="L10154">
        <v>1E-3</v>
      </c>
      <c r="M10154">
        <v>340487.97600000002</v>
      </c>
      <c r="N10154">
        <v>5.8999999999999997E-2</v>
      </c>
      <c r="O10154">
        <v>34.448</v>
      </c>
      <c r="P10154">
        <v>1.84E-2</v>
      </c>
      <c r="Q10154">
        <v>5729352.3789999997</v>
      </c>
      <c r="R10154" t="s">
        <v>333</v>
      </c>
      <c r="S10154" t="s">
        <v>38</v>
      </c>
      <c r="T10154" t="s">
        <v>89</v>
      </c>
      <c r="V10154" t="s">
        <v>88</v>
      </c>
      <c r="Y10154" t="s">
        <v>107</v>
      </c>
    </row>
    <row r="10155" spans="1:25" x14ac:dyDescent="0.45">
      <c r="A10155" t="s">
        <v>335</v>
      </c>
      <c r="B10155" t="s">
        <v>798</v>
      </c>
      <c r="C10155">
        <v>55405</v>
      </c>
      <c r="D10155">
        <v>1</v>
      </c>
      <c r="F10155">
        <v>2014</v>
      </c>
      <c r="G10155">
        <v>3490</v>
      </c>
      <c r="H10155">
        <v>3457.56</v>
      </c>
      <c r="I10155">
        <v>1076939.6399999999</v>
      </c>
      <c r="K10155">
        <v>2.2040000000000002</v>
      </c>
      <c r="L10155">
        <v>1E-3</v>
      </c>
      <c r="M10155">
        <v>436504.12099999998</v>
      </c>
      <c r="N10155">
        <v>5.8999999999999997E-2</v>
      </c>
      <c r="O10155">
        <v>31.204000000000001</v>
      </c>
      <c r="P10155">
        <v>1.17E-2</v>
      </c>
      <c r="Q10155">
        <v>7344948.8739999998</v>
      </c>
      <c r="R10155" t="s">
        <v>333</v>
      </c>
      <c r="S10155" t="s">
        <v>38</v>
      </c>
      <c r="T10155" t="s">
        <v>89</v>
      </c>
      <c r="V10155" t="s">
        <v>88</v>
      </c>
      <c r="Y10155" t="s">
        <v>107</v>
      </c>
    </row>
    <row r="10156" spans="1:25" x14ac:dyDescent="0.45">
      <c r="A10156" t="s">
        <v>335</v>
      </c>
      <c r="B10156" t="s">
        <v>798</v>
      </c>
      <c r="C10156">
        <v>55405</v>
      </c>
      <c r="D10156">
        <v>1</v>
      </c>
      <c r="F10156">
        <v>2015</v>
      </c>
      <c r="G10156">
        <v>4853</v>
      </c>
      <c r="H10156">
        <v>4749.67</v>
      </c>
      <c r="I10156">
        <v>1460144.74</v>
      </c>
      <c r="K10156">
        <v>3.008</v>
      </c>
      <c r="L10156">
        <v>1E-3</v>
      </c>
      <c r="M10156">
        <v>595794.06999999995</v>
      </c>
      <c r="N10156">
        <v>5.8999999999999997E-2</v>
      </c>
      <c r="O10156">
        <v>46.969000000000001</v>
      </c>
      <c r="P10156">
        <v>1.5100000000000001E-2</v>
      </c>
      <c r="Q10156">
        <v>10025373.747</v>
      </c>
      <c r="R10156" t="s">
        <v>333</v>
      </c>
      <c r="S10156" t="s">
        <v>38</v>
      </c>
      <c r="T10156" t="s">
        <v>89</v>
      </c>
      <c r="V10156" t="s">
        <v>88</v>
      </c>
      <c r="Y10156" t="s">
        <v>146</v>
      </c>
    </row>
    <row r="10157" spans="1:25" x14ac:dyDescent="0.45">
      <c r="A10157" t="s">
        <v>335</v>
      </c>
      <c r="B10157" t="s">
        <v>798</v>
      </c>
      <c r="C10157">
        <v>55405</v>
      </c>
      <c r="D10157">
        <v>1</v>
      </c>
      <c r="F10157">
        <v>2016</v>
      </c>
      <c r="G10157">
        <v>4722</v>
      </c>
      <c r="H10157">
        <v>4605.2700000000004</v>
      </c>
      <c r="I10157">
        <v>1415175.16</v>
      </c>
      <c r="K10157">
        <v>2.9470000000000001</v>
      </c>
      <c r="L10157">
        <v>1E-3</v>
      </c>
      <c r="M10157">
        <v>583755.32700000005</v>
      </c>
      <c r="N10157">
        <v>5.8999999999999997E-2</v>
      </c>
      <c r="O10157">
        <v>47.317999999999998</v>
      </c>
      <c r="P10157">
        <v>1.5900000000000001E-2</v>
      </c>
      <c r="Q10157">
        <v>9822763.443</v>
      </c>
      <c r="R10157" t="s">
        <v>333</v>
      </c>
      <c r="S10157" t="s">
        <v>38</v>
      </c>
      <c r="T10157" t="s">
        <v>89</v>
      </c>
      <c r="V10157" t="s">
        <v>88</v>
      </c>
      <c r="Y10157" t="s">
        <v>146</v>
      </c>
    </row>
    <row r="10158" spans="1:25" x14ac:dyDescent="0.45">
      <c r="A10158" t="s">
        <v>335</v>
      </c>
      <c r="B10158" t="s">
        <v>798</v>
      </c>
      <c r="C10158">
        <v>55405</v>
      </c>
      <c r="D10158">
        <v>1</v>
      </c>
      <c r="F10158">
        <v>2017</v>
      </c>
      <c r="G10158">
        <v>5549</v>
      </c>
      <c r="H10158">
        <v>5434.59</v>
      </c>
      <c r="I10158">
        <v>1739147.84</v>
      </c>
      <c r="K10158">
        <v>3.5870000000000002</v>
      </c>
      <c r="L10158">
        <v>1E-3</v>
      </c>
      <c r="M10158">
        <v>710443.125</v>
      </c>
      <c r="N10158">
        <v>5.8999999999999997E-2</v>
      </c>
      <c r="O10158">
        <v>51.097999999999999</v>
      </c>
      <c r="P10158">
        <v>1.3599999999999999E-2</v>
      </c>
      <c r="Q10158">
        <v>11954552.511</v>
      </c>
      <c r="R10158" t="s">
        <v>333</v>
      </c>
      <c r="S10158" t="s">
        <v>38</v>
      </c>
      <c r="T10158" t="s">
        <v>89</v>
      </c>
      <c r="V10158" t="s">
        <v>88</v>
      </c>
      <c r="Y10158" t="s">
        <v>147</v>
      </c>
    </row>
    <row r="10159" spans="1:25" x14ac:dyDescent="0.45">
      <c r="A10159" t="s">
        <v>335</v>
      </c>
      <c r="B10159" t="s">
        <v>798</v>
      </c>
      <c r="C10159">
        <v>55405</v>
      </c>
      <c r="D10159">
        <v>1</v>
      </c>
      <c r="F10159">
        <v>2018</v>
      </c>
      <c r="G10159">
        <v>4747</v>
      </c>
      <c r="H10159">
        <v>4687.0600000000004</v>
      </c>
      <c r="I10159">
        <v>1483452.54</v>
      </c>
      <c r="K10159">
        <v>3.0529999999999999</v>
      </c>
      <c r="L10159">
        <v>1E-3</v>
      </c>
      <c r="M10159">
        <v>604776.40700000001</v>
      </c>
      <c r="N10159">
        <v>5.8999999999999997E-2</v>
      </c>
      <c r="O10159">
        <v>41.389000000000003</v>
      </c>
      <c r="P10159">
        <v>1.1900000000000001E-2</v>
      </c>
      <c r="Q10159">
        <v>10176431.309</v>
      </c>
      <c r="R10159" t="s">
        <v>333</v>
      </c>
      <c r="S10159" t="s">
        <v>38</v>
      </c>
      <c r="T10159" t="s">
        <v>89</v>
      </c>
      <c r="V10159" t="s">
        <v>88</v>
      </c>
      <c r="Y10159" t="s">
        <v>147</v>
      </c>
    </row>
    <row r="10160" spans="1:25" x14ac:dyDescent="0.45">
      <c r="A10160" t="s">
        <v>335</v>
      </c>
      <c r="B10160" t="s">
        <v>798</v>
      </c>
      <c r="C10160">
        <v>55405</v>
      </c>
      <c r="D10160">
        <v>1</v>
      </c>
      <c r="F10160">
        <v>2019</v>
      </c>
      <c r="G10160">
        <v>3886</v>
      </c>
      <c r="H10160">
        <v>3854.4</v>
      </c>
      <c r="I10160">
        <v>1175512.28</v>
      </c>
      <c r="K10160">
        <v>2.4279999999999999</v>
      </c>
      <c r="L10160">
        <v>1E-3</v>
      </c>
      <c r="M10160">
        <v>480939.25599999999</v>
      </c>
      <c r="N10160">
        <v>5.8999999999999997E-2</v>
      </c>
      <c r="O10160">
        <v>30.652000000000001</v>
      </c>
      <c r="P10160">
        <v>1.0200000000000001E-2</v>
      </c>
      <c r="Q10160">
        <v>8092731.9390000002</v>
      </c>
      <c r="R10160" t="s">
        <v>333</v>
      </c>
      <c r="S10160" t="s">
        <v>38</v>
      </c>
      <c r="T10160" t="s">
        <v>89</v>
      </c>
      <c r="V10160" t="s">
        <v>88</v>
      </c>
      <c r="Y10160" t="s">
        <v>147</v>
      </c>
    </row>
    <row r="10161" spans="1:25" x14ac:dyDescent="0.45">
      <c r="A10161" t="s">
        <v>335</v>
      </c>
      <c r="B10161" t="s">
        <v>798</v>
      </c>
      <c r="C10161">
        <v>55405</v>
      </c>
      <c r="D10161">
        <v>1</v>
      </c>
      <c r="F10161">
        <v>2020</v>
      </c>
      <c r="G10161">
        <v>1732</v>
      </c>
      <c r="H10161">
        <v>1715.31</v>
      </c>
      <c r="I10161">
        <v>551691.23</v>
      </c>
      <c r="K10161">
        <v>1.145</v>
      </c>
      <c r="L10161">
        <v>1E-3</v>
      </c>
      <c r="M10161">
        <v>226806.617</v>
      </c>
      <c r="N10161">
        <v>5.8999999999999997E-2</v>
      </c>
      <c r="O10161">
        <v>15.04</v>
      </c>
      <c r="P10161">
        <v>1.14E-2</v>
      </c>
      <c r="Q10161">
        <v>3816437.165</v>
      </c>
      <c r="R10161" t="s">
        <v>333</v>
      </c>
      <c r="S10161" t="s">
        <v>38</v>
      </c>
      <c r="T10161" t="s">
        <v>89</v>
      </c>
      <c r="V10161" t="s">
        <v>88</v>
      </c>
      <c r="Y10161" t="s">
        <v>147</v>
      </c>
    </row>
    <row r="10162" spans="1:25" x14ac:dyDescent="0.45">
      <c r="A10162" t="s">
        <v>335</v>
      </c>
      <c r="B10162" t="s">
        <v>798</v>
      </c>
      <c r="C10162">
        <v>55405</v>
      </c>
      <c r="D10162">
        <v>1</v>
      </c>
      <c r="F10162">
        <v>2021</v>
      </c>
      <c r="G10162">
        <v>2214</v>
      </c>
      <c r="H10162">
        <v>2158.1799999999998</v>
      </c>
      <c r="I10162">
        <v>667001.36</v>
      </c>
      <c r="K10162">
        <v>1.4079999999999999</v>
      </c>
      <c r="L10162">
        <v>1E-3</v>
      </c>
      <c r="M10162">
        <v>278845.304</v>
      </c>
      <c r="N10162">
        <v>5.8999999999999997E-2</v>
      </c>
      <c r="O10162">
        <v>21.748000000000001</v>
      </c>
      <c r="P10162">
        <v>1.5699999999999999E-2</v>
      </c>
      <c r="Q10162">
        <v>4692097.2149999999</v>
      </c>
      <c r="R10162" t="s">
        <v>333</v>
      </c>
      <c r="S10162" t="s">
        <v>38</v>
      </c>
      <c r="T10162" t="s">
        <v>89</v>
      </c>
      <c r="V10162" t="s">
        <v>88</v>
      </c>
      <c r="Y10162" t="s">
        <v>152</v>
      </c>
    </row>
    <row r="10163" spans="1:25" x14ac:dyDescent="0.45">
      <c r="A10163" t="s">
        <v>335</v>
      </c>
      <c r="B10163" t="s">
        <v>798</v>
      </c>
      <c r="C10163">
        <v>55405</v>
      </c>
      <c r="D10163">
        <v>1</v>
      </c>
      <c r="F10163">
        <v>2022</v>
      </c>
      <c r="G10163">
        <v>4968</v>
      </c>
      <c r="H10163">
        <v>4920.1400000000003</v>
      </c>
      <c r="I10163">
        <v>1628076.03</v>
      </c>
      <c r="K10163">
        <v>3.379</v>
      </c>
      <c r="L10163">
        <v>1E-3</v>
      </c>
      <c r="M10163">
        <v>669301.13800000004</v>
      </c>
      <c r="N10163">
        <v>5.8999999999999997E-2</v>
      </c>
      <c r="O10163">
        <v>40.064999999999998</v>
      </c>
      <c r="P10163">
        <v>9.7000000000000003E-3</v>
      </c>
      <c r="Q10163">
        <v>11262260.741</v>
      </c>
      <c r="R10163" t="s">
        <v>333</v>
      </c>
      <c r="S10163" t="s">
        <v>38</v>
      </c>
      <c r="T10163" t="s">
        <v>89</v>
      </c>
      <c r="V10163" t="s">
        <v>88</v>
      </c>
      <c r="Y10163" t="s">
        <v>152</v>
      </c>
    </row>
    <row r="10164" spans="1:25" x14ac:dyDescent="0.45">
      <c r="A10164" t="s">
        <v>335</v>
      </c>
      <c r="B10164" t="s">
        <v>798</v>
      </c>
      <c r="C10164">
        <v>55405</v>
      </c>
      <c r="D10164">
        <v>1</v>
      </c>
      <c r="F10164">
        <v>2023</v>
      </c>
      <c r="G10164">
        <v>1573</v>
      </c>
      <c r="H10164">
        <v>1557.09</v>
      </c>
      <c r="I10164">
        <v>481531.23</v>
      </c>
      <c r="K10164">
        <v>1.0149999999999999</v>
      </c>
      <c r="L10164">
        <v>1E-3</v>
      </c>
      <c r="M10164">
        <v>201131.158</v>
      </c>
      <c r="N10164">
        <v>5.8999999999999997E-2</v>
      </c>
      <c r="O10164">
        <v>14.711</v>
      </c>
      <c r="P10164">
        <v>1.2500000000000001E-2</v>
      </c>
      <c r="Q10164">
        <v>3384437.5789999999</v>
      </c>
      <c r="R10164" t="s">
        <v>333</v>
      </c>
      <c r="S10164" t="s">
        <v>38</v>
      </c>
      <c r="T10164" t="s">
        <v>89</v>
      </c>
      <c r="V10164" t="s">
        <v>88</v>
      </c>
      <c r="Y10164" t="s">
        <v>152</v>
      </c>
    </row>
    <row r="10165" spans="1:25" x14ac:dyDescent="0.45">
      <c r="A10165" t="s">
        <v>335</v>
      </c>
      <c r="B10165" t="s">
        <v>798</v>
      </c>
      <c r="C10165">
        <v>55405</v>
      </c>
      <c r="D10165">
        <v>1</v>
      </c>
      <c r="F10165">
        <v>2024</v>
      </c>
      <c r="G10165">
        <v>426</v>
      </c>
      <c r="H10165">
        <v>422.61</v>
      </c>
      <c r="I10165">
        <v>127812.01</v>
      </c>
      <c r="K10165">
        <v>0.27100000000000002</v>
      </c>
      <c r="L10165">
        <v>1E-3</v>
      </c>
      <c r="M10165">
        <v>53686.733</v>
      </c>
      <c r="N10165">
        <v>5.8999999999999997E-2</v>
      </c>
      <c r="O10165">
        <v>3.9950000000000001</v>
      </c>
      <c r="P10165">
        <v>1.3100000000000001E-2</v>
      </c>
      <c r="Q10165">
        <v>903376.21100000001</v>
      </c>
      <c r="R10165" t="s">
        <v>333</v>
      </c>
      <c r="S10165" t="s">
        <v>38</v>
      </c>
      <c r="T10165" t="s">
        <v>89</v>
      </c>
      <c r="V10165" t="s">
        <v>88</v>
      </c>
      <c r="Y10165" t="s">
        <v>152</v>
      </c>
    </row>
    <row r="10166" spans="1:25" x14ac:dyDescent="0.45">
      <c r="A10166" t="s">
        <v>335</v>
      </c>
      <c r="B10166" t="s">
        <v>798</v>
      </c>
      <c r="C10166">
        <v>55405</v>
      </c>
      <c r="D10166">
        <v>2</v>
      </c>
      <c r="F10166">
        <v>2009</v>
      </c>
      <c r="G10166">
        <v>5125</v>
      </c>
      <c r="H10166">
        <v>5081.95</v>
      </c>
      <c r="I10166">
        <v>1633602.57</v>
      </c>
      <c r="K10166">
        <v>3.3519999999999999</v>
      </c>
      <c r="L10166">
        <v>1E-3</v>
      </c>
      <c r="M10166">
        <v>664423.76300000004</v>
      </c>
      <c r="N10166">
        <v>5.8999999999999997E-2</v>
      </c>
      <c r="O10166">
        <v>46.256</v>
      </c>
      <c r="P10166">
        <v>1.11E-2</v>
      </c>
      <c r="Q10166">
        <v>11180133.141000001</v>
      </c>
      <c r="R10166" t="s">
        <v>333</v>
      </c>
      <c r="S10166" t="s">
        <v>38</v>
      </c>
      <c r="T10166" t="s">
        <v>89</v>
      </c>
      <c r="V10166" t="s">
        <v>88</v>
      </c>
      <c r="Y10166" t="s">
        <v>107</v>
      </c>
    </row>
    <row r="10167" spans="1:25" x14ac:dyDescent="0.45">
      <c r="A10167" t="s">
        <v>335</v>
      </c>
      <c r="B10167" t="s">
        <v>798</v>
      </c>
      <c r="C10167">
        <v>55405</v>
      </c>
      <c r="D10167">
        <v>2</v>
      </c>
      <c r="F10167">
        <v>2010</v>
      </c>
      <c r="G10167">
        <v>5730</v>
      </c>
      <c r="H10167">
        <v>5706.15</v>
      </c>
      <c r="I10167">
        <v>1867046.78</v>
      </c>
      <c r="K10167">
        <v>3.8069999999999999</v>
      </c>
      <c r="L10167">
        <v>1E-3</v>
      </c>
      <c r="M10167">
        <v>754101.51899999997</v>
      </c>
      <c r="N10167">
        <v>5.8999999999999997E-2</v>
      </c>
      <c r="O10167">
        <v>40.043999999999997</v>
      </c>
      <c r="P10167">
        <v>7.6E-3</v>
      </c>
      <c r="Q10167">
        <v>12689202.307</v>
      </c>
      <c r="R10167" t="s">
        <v>333</v>
      </c>
      <c r="S10167" t="s">
        <v>38</v>
      </c>
      <c r="T10167" t="s">
        <v>89</v>
      </c>
      <c r="V10167" t="s">
        <v>88</v>
      </c>
      <c r="Y10167" t="s">
        <v>107</v>
      </c>
    </row>
    <row r="10168" spans="1:25" x14ac:dyDescent="0.45">
      <c r="A10168" t="s">
        <v>335</v>
      </c>
      <c r="B10168" t="s">
        <v>798</v>
      </c>
      <c r="C10168">
        <v>55405</v>
      </c>
      <c r="D10168">
        <v>2</v>
      </c>
      <c r="F10168">
        <v>2011</v>
      </c>
      <c r="G10168">
        <v>6239</v>
      </c>
      <c r="H10168">
        <v>6211.54</v>
      </c>
      <c r="I10168">
        <v>1989363.81</v>
      </c>
      <c r="K10168">
        <v>4.0640000000000001</v>
      </c>
      <c r="L10168">
        <v>1E-3</v>
      </c>
      <c r="M10168">
        <v>805123.54500000004</v>
      </c>
      <c r="N10168">
        <v>5.8999999999999997E-2</v>
      </c>
      <c r="O10168">
        <v>43.674999999999997</v>
      </c>
      <c r="P10168">
        <v>7.9000000000000008E-3</v>
      </c>
      <c r="Q10168">
        <v>13547730.971999999</v>
      </c>
      <c r="R10168" t="s">
        <v>333</v>
      </c>
      <c r="S10168" t="s">
        <v>38</v>
      </c>
      <c r="T10168" t="s">
        <v>89</v>
      </c>
      <c r="V10168" t="s">
        <v>88</v>
      </c>
      <c r="Y10168" t="s">
        <v>107</v>
      </c>
    </row>
    <row r="10169" spans="1:25" x14ac:dyDescent="0.45">
      <c r="A10169" t="s">
        <v>335</v>
      </c>
      <c r="B10169" t="s">
        <v>798</v>
      </c>
      <c r="C10169">
        <v>55405</v>
      </c>
      <c r="D10169">
        <v>2</v>
      </c>
      <c r="F10169">
        <v>2012</v>
      </c>
      <c r="G10169">
        <v>6948</v>
      </c>
      <c r="H10169">
        <v>6913</v>
      </c>
      <c r="I10169">
        <v>2281571.52</v>
      </c>
      <c r="K10169">
        <v>4.6120000000000001</v>
      </c>
      <c r="L10169">
        <v>1E-3</v>
      </c>
      <c r="M10169">
        <v>913603.255</v>
      </c>
      <c r="N10169">
        <v>5.8999999999999997E-2</v>
      </c>
      <c r="O10169">
        <v>55.707000000000001</v>
      </c>
      <c r="P10169">
        <v>8.8000000000000005E-3</v>
      </c>
      <c r="Q10169">
        <v>15373172.173</v>
      </c>
      <c r="R10169" t="s">
        <v>333</v>
      </c>
      <c r="S10169" t="s">
        <v>38</v>
      </c>
      <c r="T10169" t="s">
        <v>89</v>
      </c>
      <c r="V10169" t="s">
        <v>88</v>
      </c>
      <c r="Y10169" t="s">
        <v>107</v>
      </c>
    </row>
    <row r="10170" spans="1:25" x14ac:dyDescent="0.45">
      <c r="A10170" t="s">
        <v>335</v>
      </c>
      <c r="B10170" t="s">
        <v>798</v>
      </c>
      <c r="C10170">
        <v>55405</v>
      </c>
      <c r="D10170">
        <v>2</v>
      </c>
      <c r="F10170">
        <v>2013</v>
      </c>
      <c r="G10170">
        <v>4671</v>
      </c>
      <c r="H10170">
        <v>4576.24</v>
      </c>
      <c r="I10170">
        <v>1426968.84</v>
      </c>
      <c r="K10170">
        <v>2.948</v>
      </c>
      <c r="L10170">
        <v>1E-3</v>
      </c>
      <c r="M10170">
        <v>583920.67000000004</v>
      </c>
      <c r="N10170">
        <v>5.8999999999999997E-2</v>
      </c>
      <c r="O10170">
        <v>48.482999999999997</v>
      </c>
      <c r="P10170">
        <v>1.49E-2</v>
      </c>
      <c r="Q10170">
        <v>9825585.5099999998</v>
      </c>
      <c r="R10170" t="s">
        <v>333</v>
      </c>
      <c r="S10170" t="s">
        <v>38</v>
      </c>
      <c r="T10170" t="s">
        <v>89</v>
      </c>
      <c r="V10170" t="s">
        <v>88</v>
      </c>
      <c r="Y10170" t="s">
        <v>107</v>
      </c>
    </row>
    <row r="10171" spans="1:25" x14ac:dyDescent="0.45">
      <c r="A10171" t="s">
        <v>335</v>
      </c>
      <c r="B10171" t="s">
        <v>798</v>
      </c>
      <c r="C10171">
        <v>55405</v>
      </c>
      <c r="D10171">
        <v>2</v>
      </c>
      <c r="F10171">
        <v>2014</v>
      </c>
      <c r="G10171">
        <v>2812</v>
      </c>
      <c r="H10171">
        <v>2709.5</v>
      </c>
      <c r="I10171">
        <v>784466.46</v>
      </c>
      <c r="K10171">
        <v>1.6519999999999999</v>
      </c>
      <c r="L10171">
        <v>1E-3</v>
      </c>
      <c r="M10171">
        <v>327189.50300000003</v>
      </c>
      <c r="N10171">
        <v>5.8999999999999997E-2</v>
      </c>
      <c r="O10171">
        <v>39.692999999999998</v>
      </c>
      <c r="P10171">
        <v>2.4500000000000001E-2</v>
      </c>
      <c r="Q10171">
        <v>5505565.4740000004</v>
      </c>
      <c r="R10171" t="s">
        <v>333</v>
      </c>
      <c r="S10171" t="s">
        <v>38</v>
      </c>
      <c r="T10171" t="s">
        <v>89</v>
      </c>
      <c r="V10171" t="s">
        <v>88</v>
      </c>
      <c r="Y10171" t="s">
        <v>107</v>
      </c>
    </row>
    <row r="10172" spans="1:25" x14ac:dyDescent="0.45">
      <c r="A10172" t="s">
        <v>335</v>
      </c>
      <c r="B10172" t="s">
        <v>798</v>
      </c>
      <c r="C10172">
        <v>55405</v>
      </c>
      <c r="D10172">
        <v>2</v>
      </c>
      <c r="F10172">
        <v>2015</v>
      </c>
      <c r="G10172">
        <v>4223</v>
      </c>
      <c r="H10172">
        <v>4100.41</v>
      </c>
      <c r="I10172">
        <v>1242877.8999999999</v>
      </c>
      <c r="K10172">
        <v>2.5750000000000002</v>
      </c>
      <c r="L10172">
        <v>1E-3</v>
      </c>
      <c r="M10172">
        <v>510058.32</v>
      </c>
      <c r="N10172">
        <v>5.8999999999999997E-2</v>
      </c>
      <c r="O10172">
        <v>43.526000000000003</v>
      </c>
      <c r="P10172">
        <v>1.7399999999999999E-2</v>
      </c>
      <c r="Q10172">
        <v>8582704.1099999994</v>
      </c>
      <c r="R10172" t="s">
        <v>333</v>
      </c>
      <c r="S10172" t="s">
        <v>38</v>
      </c>
      <c r="T10172" t="s">
        <v>89</v>
      </c>
      <c r="V10172" t="s">
        <v>88</v>
      </c>
      <c r="Y10172" t="s">
        <v>146</v>
      </c>
    </row>
    <row r="10173" spans="1:25" x14ac:dyDescent="0.45">
      <c r="A10173" t="s">
        <v>335</v>
      </c>
      <c r="B10173" t="s">
        <v>798</v>
      </c>
      <c r="C10173">
        <v>55405</v>
      </c>
      <c r="D10173">
        <v>2</v>
      </c>
      <c r="F10173">
        <v>2016</v>
      </c>
      <c r="G10173">
        <v>4754</v>
      </c>
      <c r="H10173">
        <v>4670.6000000000004</v>
      </c>
      <c r="I10173">
        <v>1460414.42</v>
      </c>
      <c r="K10173">
        <v>2.99</v>
      </c>
      <c r="L10173">
        <v>1E-3</v>
      </c>
      <c r="M10173">
        <v>592295.43599999999</v>
      </c>
      <c r="N10173">
        <v>5.8999999999999997E-2</v>
      </c>
      <c r="O10173">
        <v>43.884</v>
      </c>
      <c r="P10173">
        <v>1.4E-2</v>
      </c>
      <c r="Q10173">
        <v>9966507.7929999996</v>
      </c>
      <c r="R10173" t="s">
        <v>333</v>
      </c>
      <c r="S10173" t="s">
        <v>38</v>
      </c>
      <c r="T10173" t="s">
        <v>89</v>
      </c>
      <c r="V10173" t="s">
        <v>88</v>
      </c>
      <c r="Y10173" t="s">
        <v>146</v>
      </c>
    </row>
    <row r="10174" spans="1:25" x14ac:dyDescent="0.45">
      <c r="A10174" t="s">
        <v>335</v>
      </c>
      <c r="B10174" t="s">
        <v>798</v>
      </c>
      <c r="C10174">
        <v>55405</v>
      </c>
      <c r="D10174">
        <v>2</v>
      </c>
      <c r="F10174">
        <v>2017</v>
      </c>
      <c r="G10174">
        <v>3470</v>
      </c>
      <c r="H10174">
        <v>3398.69</v>
      </c>
      <c r="I10174">
        <v>1078132.1299999999</v>
      </c>
      <c r="K10174">
        <v>2.222</v>
      </c>
      <c r="L10174">
        <v>1E-3</v>
      </c>
      <c r="M10174">
        <v>440251.70799999998</v>
      </c>
      <c r="N10174">
        <v>5.8999999999999997E-2</v>
      </c>
      <c r="O10174">
        <v>34.884</v>
      </c>
      <c r="P10174">
        <v>1.6199999999999999E-2</v>
      </c>
      <c r="Q10174">
        <v>7408045.8449999997</v>
      </c>
      <c r="R10174" t="s">
        <v>333</v>
      </c>
      <c r="S10174" t="s">
        <v>38</v>
      </c>
      <c r="T10174" t="s">
        <v>89</v>
      </c>
      <c r="V10174" t="s">
        <v>88</v>
      </c>
      <c r="Y10174" t="s">
        <v>147</v>
      </c>
    </row>
    <row r="10175" spans="1:25" x14ac:dyDescent="0.45">
      <c r="A10175" t="s">
        <v>335</v>
      </c>
      <c r="B10175" t="s">
        <v>798</v>
      </c>
      <c r="C10175">
        <v>55405</v>
      </c>
      <c r="D10175">
        <v>2</v>
      </c>
      <c r="F10175">
        <v>2018</v>
      </c>
      <c r="G10175">
        <v>2864</v>
      </c>
      <c r="H10175">
        <v>2832.19</v>
      </c>
      <c r="I10175">
        <v>898915</v>
      </c>
      <c r="K10175">
        <v>1.8520000000000001</v>
      </c>
      <c r="L10175">
        <v>1E-3</v>
      </c>
      <c r="M10175">
        <v>366903.712</v>
      </c>
      <c r="N10175">
        <v>5.8999999999999997E-2</v>
      </c>
      <c r="O10175">
        <v>25.911000000000001</v>
      </c>
      <c r="P10175">
        <v>1.2699999999999999E-2</v>
      </c>
      <c r="Q10175">
        <v>6173894.4170000004</v>
      </c>
      <c r="R10175" t="s">
        <v>333</v>
      </c>
      <c r="S10175" t="s">
        <v>38</v>
      </c>
      <c r="T10175" t="s">
        <v>89</v>
      </c>
      <c r="V10175" t="s">
        <v>88</v>
      </c>
      <c r="Y10175" t="s">
        <v>147</v>
      </c>
    </row>
    <row r="10176" spans="1:25" x14ac:dyDescent="0.45">
      <c r="A10176" t="s">
        <v>335</v>
      </c>
      <c r="B10176" t="s">
        <v>798</v>
      </c>
      <c r="C10176">
        <v>55405</v>
      </c>
      <c r="D10176">
        <v>2</v>
      </c>
      <c r="F10176">
        <v>2019</v>
      </c>
      <c r="G10176">
        <v>2072</v>
      </c>
      <c r="H10176">
        <v>2042.53</v>
      </c>
      <c r="I10176">
        <v>594985.43000000005</v>
      </c>
      <c r="K10176">
        <v>1.25</v>
      </c>
      <c r="L10176">
        <v>1E-3</v>
      </c>
      <c r="M10176">
        <v>247565.03400000001</v>
      </c>
      <c r="N10176">
        <v>5.8999999999999997E-2</v>
      </c>
      <c r="O10176">
        <v>19.983000000000001</v>
      </c>
      <c r="P10176">
        <v>1.52E-2</v>
      </c>
      <c r="Q10176">
        <v>4165772.2609999999</v>
      </c>
      <c r="R10176" t="s">
        <v>333</v>
      </c>
      <c r="S10176" t="s">
        <v>38</v>
      </c>
      <c r="T10176" t="s">
        <v>89</v>
      </c>
      <c r="V10176" t="s">
        <v>88</v>
      </c>
      <c r="Y10176" t="s">
        <v>147</v>
      </c>
    </row>
    <row r="10177" spans="1:25" x14ac:dyDescent="0.45">
      <c r="A10177" t="s">
        <v>335</v>
      </c>
      <c r="B10177" t="s">
        <v>798</v>
      </c>
      <c r="C10177">
        <v>55405</v>
      </c>
      <c r="D10177">
        <v>2</v>
      </c>
      <c r="F10177">
        <v>2020</v>
      </c>
      <c r="G10177">
        <v>1849</v>
      </c>
      <c r="H10177">
        <v>1824.75</v>
      </c>
      <c r="I10177">
        <v>543530.80000000005</v>
      </c>
      <c r="K10177">
        <v>1.141</v>
      </c>
      <c r="L10177">
        <v>1E-3</v>
      </c>
      <c r="M10177">
        <v>225995.829</v>
      </c>
      <c r="N10177">
        <v>5.8999999999999997E-2</v>
      </c>
      <c r="O10177">
        <v>16.71</v>
      </c>
      <c r="P10177">
        <v>1.35E-2</v>
      </c>
      <c r="Q10177">
        <v>3802846.0830000001</v>
      </c>
      <c r="R10177" t="s">
        <v>333</v>
      </c>
      <c r="S10177" t="s">
        <v>38</v>
      </c>
      <c r="T10177" t="s">
        <v>89</v>
      </c>
      <c r="V10177" t="s">
        <v>88</v>
      </c>
      <c r="Y10177" t="s">
        <v>147</v>
      </c>
    </row>
    <row r="10178" spans="1:25" x14ac:dyDescent="0.45">
      <c r="A10178" t="s">
        <v>335</v>
      </c>
      <c r="B10178" t="s">
        <v>798</v>
      </c>
      <c r="C10178">
        <v>55405</v>
      </c>
      <c r="D10178">
        <v>2</v>
      </c>
      <c r="F10178">
        <v>2021</v>
      </c>
      <c r="G10178">
        <v>1271</v>
      </c>
      <c r="H10178">
        <v>1246.93</v>
      </c>
      <c r="I10178">
        <v>379393</v>
      </c>
      <c r="K10178">
        <v>0.80600000000000005</v>
      </c>
      <c r="L10178">
        <v>1E-3</v>
      </c>
      <c r="M10178">
        <v>159606.27600000001</v>
      </c>
      <c r="N10178">
        <v>5.8999999999999997E-2</v>
      </c>
      <c r="O10178">
        <v>13.019</v>
      </c>
      <c r="P10178">
        <v>1.6299999999999999E-2</v>
      </c>
      <c r="Q10178">
        <v>2685689.0350000001</v>
      </c>
      <c r="R10178" t="s">
        <v>333</v>
      </c>
      <c r="S10178" t="s">
        <v>38</v>
      </c>
      <c r="T10178" t="s">
        <v>89</v>
      </c>
      <c r="V10178" t="s">
        <v>88</v>
      </c>
      <c r="Y10178" t="s">
        <v>152</v>
      </c>
    </row>
    <row r="10179" spans="1:25" x14ac:dyDescent="0.45">
      <c r="A10179" t="s">
        <v>335</v>
      </c>
      <c r="B10179" t="s">
        <v>798</v>
      </c>
      <c r="C10179">
        <v>55405</v>
      </c>
      <c r="D10179">
        <v>2</v>
      </c>
      <c r="F10179">
        <v>2022</v>
      </c>
      <c r="G10179">
        <v>4533</v>
      </c>
      <c r="H10179">
        <v>4465.8500000000004</v>
      </c>
      <c r="I10179">
        <v>1453577.39</v>
      </c>
      <c r="K10179">
        <v>3.0289999999999999</v>
      </c>
      <c r="L10179">
        <v>1E-3</v>
      </c>
      <c r="M10179">
        <v>600086.13300000003</v>
      </c>
      <c r="N10179">
        <v>5.8999999999999997E-2</v>
      </c>
      <c r="O10179">
        <v>36.527000000000001</v>
      </c>
      <c r="P10179">
        <v>1.0999999999999999E-2</v>
      </c>
      <c r="Q10179">
        <v>10097612.289000001</v>
      </c>
      <c r="R10179" t="s">
        <v>333</v>
      </c>
      <c r="S10179" t="s">
        <v>38</v>
      </c>
      <c r="T10179" t="s">
        <v>89</v>
      </c>
      <c r="V10179" t="s">
        <v>88</v>
      </c>
      <c r="Y10179" t="s">
        <v>152</v>
      </c>
    </row>
    <row r="10180" spans="1:25" x14ac:dyDescent="0.45">
      <c r="A10180" t="s">
        <v>335</v>
      </c>
      <c r="B10180" t="s">
        <v>798</v>
      </c>
      <c r="C10180">
        <v>55405</v>
      </c>
      <c r="D10180">
        <v>2</v>
      </c>
      <c r="F10180">
        <v>2023</v>
      </c>
      <c r="G10180">
        <v>2551</v>
      </c>
      <c r="H10180">
        <v>2524.14</v>
      </c>
      <c r="I10180">
        <v>811107.03</v>
      </c>
      <c r="K10180">
        <v>1.7130000000000001</v>
      </c>
      <c r="L10180">
        <v>1E-3</v>
      </c>
      <c r="M10180">
        <v>333953.47200000001</v>
      </c>
      <c r="N10180">
        <v>5.8999999999999997E-2</v>
      </c>
      <c r="O10180">
        <v>22.849</v>
      </c>
      <c r="P10180">
        <v>1.18E-2</v>
      </c>
      <c r="Q10180">
        <v>5619171.898</v>
      </c>
      <c r="R10180" t="s">
        <v>333</v>
      </c>
      <c r="S10180" t="s">
        <v>38</v>
      </c>
      <c r="T10180" t="s">
        <v>89</v>
      </c>
      <c r="V10180" t="s">
        <v>88</v>
      </c>
      <c r="Y10180" t="s">
        <v>152</v>
      </c>
    </row>
    <row r="10181" spans="1:25" x14ac:dyDescent="0.45">
      <c r="A10181" t="s">
        <v>335</v>
      </c>
      <c r="B10181" t="s">
        <v>798</v>
      </c>
      <c r="C10181">
        <v>55405</v>
      </c>
      <c r="D10181">
        <v>2</v>
      </c>
      <c r="F10181">
        <v>2024</v>
      </c>
      <c r="G10181">
        <v>1506</v>
      </c>
      <c r="H10181">
        <v>1496.62</v>
      </c>
      <c r="I10181">
        <v>476929.77</v>
      </c>
      <c r="K10181">
        <v>0.995</v>
      </c>
      <c r="L10181">
        <v>1E-3</v>
      </c>
      <c r="M10181">
        <v>197076.58100000001</v>
      </c>
      <c r="N10181">
        <v>5.8999999999999997E-2</v>
      </c>
      <c r="O10181">
        <v>12.247999999999999</v>
      </c>
      <c r="P10181">
        <v>9.9000000000000008E-3</v>
      </c>
      <c r="Q10181">
        <v>3316179.2549999999</v>
      </c>
      <c r="R10181" t="s">
        <v>333</v>
      </c>
      <c r="S10181" t="s">
        <v>38</v>
      </c>
      <c r="T10181" t="s">
        <v>89</v>
      </c>
      <c r="V10181" t="s">
        <v>88</v>
      </c>
      <c r="Y10181" t="s">
        <v>152</v>
      </c>
    </row>
    <row r="10182" spans="1:25" x14ac:dyDescent="0.45">
      <c r="A10182" t="s">
        <v>335</v>
      </c>
      <c r="B10182" t="s">
        <v>798</v>
      </c>
      <c r="C10182">
        <v>55405</v>
      </c>
      <c r="D10182">
        <v>3</v>
      </c>
      <c r="F10182">
        <v>2009</v>
      </c>
      <c r="G10182">
        <v>6238</v>
      </c>
      <c r="H10182">
        <v>6194.25</v>
      </c>
      <c r="I10182">
        <v>1974026.95</v>
      </c>
      <c r="K10182">
        <v>4.0540000000000003</v>
      </c>
      <c r="L10182">
        <v>1E-3</v>
      </c>
      <c r="M10182">
        <v>802682.75100000005</v>
      </c>
      <c r="N10182">
        <v>5.8999999999999997E-2</v>
      </c>
      <c r="O10182">
        <v>55.037999999999997</v>
      </c>
      <c r="P10182">
        <v>1.0200000000000001E-2</v>
      </c>
      <c r="Q10182">
        <v>13506704.578</v>
      </c>
      <c r="R10182" t="s">
        <v>333</v>
      </c>
      <c r="S10182" t="s">
        <v>38</v>
      </c>
      <c r="T10182" t="s">
        <v>89</v>
      </c>
      <c r="V10182" t="s">
        <v>88</v>
      </c>
      <c r="Y10182" t="s">
        <v>107</v>
      </c>
    </row>
    <row r="10183" spans="1:25" x14ac:dyDescent="0.45">
      <c r="A10183" t="s">
        <v>335</v>
      </c>
      <c r="B10183" t="s">
        <v>798</v>
      </c>
      <c r="C10183">
        <v>55405</v>
      </c>
      <c r="D10183">
        <v>3</v>
      </c>
      <c r="F10183">
        <v>2010</v>
      </c>
      <c r="G10183">
        <v>6447</v>
      </c>
      <c r="H10183">
        <v>6387.89</v>
      </c>
      <c r="I10183">
        <v>2064236.94</v>
      </c>
      <c r="K10183">
        <v>4.4640000000000004</v>
      </c>
      <c r="L10183">
        <v>1E-3</v>
      </c>
      <c r="M10183">
        <v>841802.09</v>
      </c>
      <c r="N10183">
        <v>5.8999999999999997E-2</v>
      </c>
      <c r="O10183">
        <v>55.552</v>
      </c>
      <c r="P10183">
        <v>1.03E-2</v>
      </c>
      <c r="Q10183">
        <v>14161754.641000001</v>
      </c>
      <c r="R10183" t="s">
        <v>333</v>
      </c>
      <c r="S10183" t="s">
        <v>38</v>
      </c>
      <c r="T10183" t="s">
        <v>89</v>
      </c>
      <c r="V10183" t="s">
        <v>88</v>
      </c>
      <c r="Y10183" t="s">
        <v>107</v>
      </c>
    </row>
    <row r="10184" spans="1:25" x14ac:dyDescent="0.45">
      <c r="A10184" t="s">
        <v>335</v>
      </c>
      <c r="B10184" t="s">
        <v>798</v>
      </c>
      <c r="C10184">
        <v>55405</v>
      </c>
      <c r="D10184">
        <v>3</v>
      </c>
      <c r="F10184">
        <v>2011</v>
      </c>
      <c r="G10184">
        <v>5627</v>
      </c>
      <c r="H10184">
        <v>5572.78</v>
      </c>
      <c r="I10184">
        <v>1786965.05</v>
      </c>
      <c r="K10184">
        <v>3.6829999999999998</v>
      </c>
      <c r="L10184">
        <v>1E-3</v>
      </c>
      <c r="M10184">
        <v>729574.83700000006</v>
      </c>
      <c r="N10184">
        <v>5.8999999999999997E-2</v>
      </c>
      <c r="O10184">
        <v>49.938000000000002</v>
      </c>
      <c r="P10184">
        <v>1.1299999999999999E-2</v>
      </c>
      <c r="Q10184">
        <v>12276526.857000001</v>
      </c>
      <c r="R10184" t="s">
        <v>333</v>
      </c>
      <c r="S10184" t="s">
        <v>38</v>
      </c>
      <c r="T10184" t="s">
        <v>89</v>
      </c>
      <c r="V10184" t="s">
        <v>88</v>
      </c>
      <c r="Y10184" t="s">
        <v>107</v>
      </c>
    </row>
    <row r="10185" spans="1:25" x14ac:dyDescent="0.45">
      <c r="A10185" t="s">
        <v>335</v>
      </c>
      <c r="B10185" t="s">
        <v>798</v>
      </c>
      <c r="C10185">
        <v>55405</v>
      </c>
      <c r="D10185">
        <v>3</v>
      </c>
      <c r="F10185">
        <v>2012</v>
      </c>
      <c r="G10185">
        <v>6042</v>
      </c>
      <c r="H10185">
        <v>6011.25</v>
      </c>
      <c r="I10185">
        <v>2005896.77</v>
      </c>
      <c r="K10185">
        <v>4.0490000000000004</v>
      </c>
      <c r="L10185">
        <v>1E-3</v>
      </c>
      <c r="M10185">
        <v>802051.03700000001</v>
      </c>
      <c r="N10185">
        <v>5.8999999999999997E-2</v>
      </c>
      <c r="O10185">
        <v>54.988999999999997</v>
      </c>
      <c r="P10185">
        <v>1.01E-2</v>
      </c>
      <c r="Q10185">
        <v>13496086.012</v>
      </c>
      <c r="R10185" t="s">
        <v>333</v>
      </c>
      <c r="S10185" t="s">
        <v>38</v>
      </c>
      <c r="T10185" t="s">
        <v>89</v>
      </c>
      <c r="V10185" t="s">
        <v>88</v>
      </c>
      <c r="Y10185" t="s">
        <v>107</v>
      </c>
    </row>
    <row r="10186" spans="1:25" x14ac:dyDescent="0.45">
      <c r="A10186" t="s">
        <v>335</v>
      </c>
      <c r="B10186" t="s">
        <v>798</v>
      </c>
      <c r="C10186">
        <v>55405</v>
      </c>
      <c r="D10186">
        <v>3</v>
      </c>
      <c r="F10186">
        <v>2013</v>
      </c>
      <c r="G10186">
        <v>4745</v>
      </c>
      <c r="H10186">
        <v>4613.8500000000004</v>
      </c>
      <c r="I10186">
        <v>1416804.7</v>
      </c>
      <c r="K10186">
        <v>2.984</v>
      </c>
      <c r="L10186">
        <v>1E-3</v>
      </c>
      <c r="M10186">
        <v>591010.26800000004</v>
      </c>
      <c r="N10186">
        <v>5.8999999999999997E-2</v>
      </c>
      <c r="O10186">
        <v>56.15</v>
      </c>
      <c r="P10186">
        <v>1.84E-2</v>
      </c>
      <c r="Q10186">
        <v>9944858.5830000006</v>
      </c>
      <c r="R10186" t="s">
        <v>333</v>
      </c>
      <c r="S10186" t="s">
        <v>38</v>
      </c>
      <c r="T10186" t="s">
        <v>89</v>
      </c>
      <c r="V10186" t="s">
        <v>88</v>
      </c>
      <c r="Y10186" t="s">
        <v>107</v>
      </c>
    </row>
    <row r="10187" spans="1:25" x14ac:dyDescent="0.45">
      <c r="A10187" t="s">
        <v>335</v>
      </c>
      <c r="B10187" t="s">
        <v>798</v>
      </c>
      <c r="C10187">
        <v>55405</v>
      </c>
      <c r="D10187">
        <v>3</v>
      </c>
      <c r="F10187">
        <v>2014</v>
      </c>
      <c r="G10187">
        <v>2972</v>
      </c>
      <c r="H10187">
        <v>2888.92</v>
      </c>
      <c r="I10187">
        <v>863502.02</v>
      </c>
      <c r="K10187">
        <v>1.85</v>
      </c>
      <c r="L10187">
        <v>1E-3</v>
      </c>
      <c r="M10187">
        <v>366528.62699999998</v>
      </c>
      <c r="N10187">
        <v>5.8999999999999997E-2</v>
      </c>
      <c r="O10187">
        <v>36.978999999999999</v>
      </c>
      <c r="P10187">
        <v>2.0299999999999999E-2</v>
      </c>
      <c r="Q10187">
        <v>6167549.6229999997</v>
      </c>
      <c r="R10187" t="s">
        <v>333</v>
      </c>
      <c r="S10187" t="s">
        <v>38</v>
      </c>
      <c r="T10187" t="s">
        <v>89</v>
      </c>
      <c r="V10187" t="s">
        <v>88</v>
      </c>
      <c r="Y10187" t="s">
        <v>107</v>
      </c>
    </row>
    <row r="10188" spans="1:25" x14ac:dyDescent="0.45">
      <c r="A10188" t="s">
        <v>335</v>
      </c>
      <c r="B10188" t="s">
        <v>798</v>
      </c>
      <c r="C10188">
        <v>55405</v>
      </c>
      <c r="D10188">
        <v>3</v>
      </c>
      <c r="F10188">
        <v>2015</v>
      </c>
      <c r="G10188">
        <v>2541</v>
      </c>
      <c r="H10188">
        <v>2453.59</v>
      </c>
      <c r="I10188">
        <v>742031.22</v>
      </c>
      <c r="K10188">
        <v>1.5620000000000001</v>
      </c>
      <c r="L10188">
        <v>1E-3</v>
      </c>
      <c r="M10188">
        <v>309375.114</v>
      </c>
      <c r="N10188">
        <v>5.8999999999999997E-2</v>
      </c>
      <c r="O10188">
        <v>29.465</v>
      </c>
      <c r="P10188">
        <v>2.06E-2</v>
      </c>
      <c r="Q10188">
        <v>5205802.1160000004</v>
      </c>
      <c r="R10188" t="s">
        <v>333</v>
      </c>
      <c r="S10188" t="s">
        <v>38</v>
      </c>
      <c r="T10188" t="s">
        <v>89</v>
      </c>
      <c r="V10188" t="s">
        <v>88</v>
      </c>
      <c r="Y10188" t="s">
        <v>146</v>
      </c>
    </row>
    <row r="10189" spans="1:25" x14ac:dyDescent="0.45">
      <c r="A10189" t="s">
        <v>335</v>
      </c>
      <c r="B10189" t="s">
        <v>798</v>
      </c>
      <c r="C10189">
        <v>55405</v>
      </c>
      <c r="D10189">
        <v>3</v>
      </c>
      <c r="F10189">
        <v>2016</v>
      </c>
      <c r="G10189">
        <v>3883</v>
      </c>
      <c r="H10189">
        <v>3830.08</v>
      </c>
      <c r="I10189">
        <v>1197343.8799999999</v>
      </c>
      <c r="K10189">
        <v>2.484</v>
      </c>
      <c r="L10189">
        <v>1E-3</v>
      </c>
      <c r="M10189">
        <v>492092.1</v>
      </c>
      <c r="N10189">
        <v>5.8999999999999997E-2</v>
      </c>
      <c r="O10189">
        <v>36.231000000000002</v>
      </c>
      <c r="P10189">
        <v>1.2999999999999999E-2</v>
      </c>
      <c r="Q10189">
        <v>8280350.5899999999</v>
      </c>
      <c r="R10189" t="s">
        <v>333</v>
      </c>
      <c r="S10189" t="s">
        <v>38</v>
      </c>
      <c r="T10189" t="s">
        <v>89</v>
      </c>
      <c r="V10189" t="s">
        <v>88</v>
      </c>
      <c r="Y10189" t="s">
        <v>146</v>
      </c>
    </row>
    <row r="10190" spans="1:25" x14ac:dyDescent="0.45">
      <c r="A10190" t="s">
        <v>335</v>
      </c>
      <c r="B10190" t="s">
        <v>798</v>
      </c>
      <c r="C10190">
        <v>55405</v>
      </c>
      <c r="D10190">
        <v>3</v>
      </c>
      <c r="F10190">
        <v>2017</v>
      </c>
      <c r="G10190">
        <v>3759</v>
      </c>
      <c r="H10190">
        <v>3679.76</v>
      </c>
      <c r="I10190">
        <v>1175536.4099999999</v>
      </c>
      <c r="K10190">
        <v>2.4590000000000001</v>
      </c>
      <c r="L10190">
        <v>1E-3</v>
      </c>
      <c r="M10190">
        <v>487012.23800000001</v>
      </c>
      <c r="N10190">
        <v>5.8999999999999997E-2</v>
      </c>
      <c r="O10190">
        <v>39.530999999999999</v>
      </c>
      <c r="P10190">
        <v>1.6199999999999999E-2</v>
      </c>
      <c r="Q10190">
        <v>8194867.5789999999</v>
      </c>
      <c r="R10190" t="s">
        <v>333</v>
      </c>
      <c r="S10190" t="s">
        <v>38</v>
      </c>
      <c r="T10190" t="s">
        <v>89</v>
      </c>
      <c r="V10190" t="s">
        <v>88</v>
      </c>
      <c r="Y10190" t="s">
        <v>147</v>
      </c>
    </row>
    <row r="10191" spans="1:25" x14ac:dyDescent="0.45">
      <c r="A10191" t="s">
        <v>335</v>
      </c>
      <c r="B10191" t="s">
        <v>798</v>
      </c>
      <c r="C10191">
        <v>55405</v>
      </c>
      <c r="D10191">
        <v>3</v>
      </c>
      <c r="F10191">
        <v>2018</v>
      </c>
      <c r="G10191">
        <v>4268</v>
      </c>
      <c r="H10191">
        <v>4225.6000000000004</v>
      </c>
      <c r="I10191">
        <v>1320718.26</v>
      </c>
      <c r="K10191">
        <v>2.774</v>
      </c>
      <c r="L10191">
        <v>1E-3</v>
      </c>
      <c r="M10191">
        <v>549412.16200000001</v>
      </c>
      <c r="N10191">
        <v>5.8999999999999997E-2</v>
      </c>
      <c r="O10191">
        <v>36.530999999999999</v>
      </c>
      <c r="P10191">
        <v>1.0999999999999999E-2</v>
      </c>
      <c r="Q10191">
        <v>9244870.4350000005</v>
      </c>
      <c r="R10191" t="s">
        <v>333</v>
      </c>
      <c r="S10191" t="s">
        <v>38</v>
      </c>
      <c r="T10191" t="s">
        <v>89</v>
      </c>
      <c r="V10191" t="s">
        <v>88</v>
      </c>
      <c r="Y10191" t="s">
        <v>147</v>
      </c>
    </row>
    <row r="10192" spans="1:25" x14ac:dyDescent="0.45">
      <c r="A10192" t="s">
        <v>335</v>
      </c>
      <c r="B10192" t="s">
        <v>798</v>
      </c>
      <c r="C10192">
        <v>55405</v>
      </c>
      <c r="D10192">
        <v>3</v>
      </c>
      <c r="F10192">
        <v>2019</v>
      </c>
      <c r="G10192">
        <v>3968</v>
      </c>
      <c r="H10192">
        <v>3933.51</v>
      </c>
      <c r="I10192">
        <v>1218293.56</v>
      </c>
      <c r="K10192">
        <v>2.6110000000000002</v>
      </c>
      <c r="L10192">
        <v>1E-3</v>
      </c>
      <c r="M10192">
        <v>517119.51199999999</v>
      </c>
      <c r="N10192">
        <v>5.8999999999999997E-2</v>
      </c>
      <c r="O10192">
        <v>37.317</v>
      </c>
      <c r="P10192">
        <v>1.1900000000000001E-2</v>
      </c>
      <c r="Q10192">
        <v>8701527.5590000004</v>
      </c>
      <c r="R10192" t="s">
        <v>333</v>
      </c>
      <c r="S10192" t="s">
        <v>38</v>
      </c>
      <c r="T10192" t="s">
        <v>89</v>
      </c>
      <c r="V10192" t="s">
        <v>88</v>
      </c>
      <c r="Y10192" t="s">
        <v>147</v>
      </c>
    </row>
    <row r="10193" spans="1:25" x14ac:dyDescent="0.45">
      <c r="A10193" t="s">
        <v>335</v>
      </c>
      <c r="B10193" t="s">
        <v>798</v>
      </c>
      <c r="C10193">
        <v>55405</v>
      </c>
      <c r="D10193">
        <v>3</v>
      </c>
      <c r="F10193">
        <v>2020</v>
      </c>
      <c r="G10193">
        <v>2940</v>
      </c>
      <c r="H10193">
        <v>2924.91</v>
      </c>
      <c r="I10193">
        <v>907680.6</v>
      </c>
      <c r="K10193">
        <v>1.944</v>
      </c>
      <c r="L10193">
        <v>1E-3</v>
      </c>
      <c r="M10193">
        <v>385025.03100000002</v>
      </c>
      <c r="N10193">
        <v>5.8999999999999997E-2</v>
      </c>
      <c r="O10193">
        <v>26.484999999999999</v>
      </c>
      <c r="P10193">
        <v>1.03E-2</v>
      </c>
      <c r="Q10193">
        <v>6478753.7860000003</v>
      </c>
      <c r="R10193" t="s">
        <v>333</v>
      </c>
      <c r="S10193" t="s">
        <v>38</v>
      </c>
      <c r="T10193" t="s">
        <v>89</v>
      </c>
      <c r="V10193" t="s">
        <v>88</v>
      </c>
      <c r="Y10193" t="s">
        <v>147</v>
      </c>
    </row>
    <row r="10194" spans="1:25" x14ac:dyDescent="0.45">
      <c r="A10194" t="s">
        <v>335</v>
      </c>
      <c r="B10194" t="s">
        <v>798</v>
      </c>
      <c r="C10194">
        <v>55405</v>
      </c>
      <c r="D10194">
        <v>3</v>
      </c>
      <c r="F10194">
        <v>2021</v>
      </c>
      <c r="G10194">
        <v>2531</v>
      </c>
      <c r="H10194">
        <v>2459.83</v>
      </c>
      <c r="I10194">
        <v>760733.81</v>
      </c>
      <c r="K10194">
        <v>1.6479999999999999</v>
      </c>
      <c r="L10194">
        <v>1E-3</v>
      </c>
      <c r="M10194">
        <v>326525.32500000001</v>
      </c>
      <c r="N10194">
        <v>5.8999999999999997E-2</v>
      </c>
      <c r="O10194">
        <v>28.003</v>
      </c>
      <c r="P10194">
        <v>1.72E-2</v>
      </c>
      <c r="Q10194">
        <v>5494434.5810000002</v>
      </c>
      <c r="R10194" t="s">
        <v>333</v>
      </c>
      <c r="S10194" t="s">
        <v>38</v>
      </c>
      <c r="T10194" t="s">
        <v>89</v>
      </c>
      <c r="V10194" t="s">
        <v>88</v>
      </c>
      <c r="Y10194" t="s">
        <v>152</v>
      </c>
    </row>
    <row r="10195" spans="1:25" x14ac:dyDescent="0.45">
      <c r="A10195" t="s">
        <v>335</v>
      </c>
      <c r="B10195" t="s">
        <v>798</v>
      </c>
      <c r="C10195">
        <v>55405</v>
      </c>
      <c r="D10195">
        <v>3</v>
      </c>
      <c r="F10195">
        <v>2022</v>
      </c>
      <c r="G10195">
        <v>4197</v>
      </c>
      <c r="H10195">
        <v>4164.01</v>
      </c>
      <c r="I10195">
        <v>1356456.81</v>
      </c>
      <c r="K10195">
        <v>2.843</v>
      </c>
      <c r="L10195">
        <v>1E-3</v>
      </c>
      <c r="M10195">
        <v>563177.51599999995</v>
      </c>
      <c r="N10195">
        <v>5.8999999999999997E-2</v>
      </c>
      <c r="O10195">
        <v>36.488</v>
      </c>
      <c r="P10195">
        <v>1.03E-2</v>
      </c>
      <c r="Q10195">
        <v>9476501.5470000003</v>
      </c>
      <c r="R10195" t="s">
        <v>333</v>
      </c>
      <c r="S10195" t="s">
        <v>38</v>
      </c>
      <c r="T10195" t="s">
        <v>89</v>
      </c>
      <c r="V10195" t="s">
        <v>88</v>
      </c>
      <c r="Y10195" t="s">
        <v>152</v>
      </c>
    </row>
    <row r="10196" spans="1:25" x14ac:dyDescent="0.45">
      <c r="A10196" t="s">
        <v>335</v>
      </c>
      <c r="B10196" t="s">
        <v>798</v>
      </c>
      <c r="C10196">
        <v>55405</v>
      </c>
      <c r="D10196">
        <v>3</v>
      </c>
      <c r="F10196">
        <v>2023</v>
      </c>
      <c r="G10196">
        <v>1884</v>
      </c>
      <c r="H10196">
        <v>1846.96</v>
      </c>
      <c r="I10196">
        <v>579126.4</v>
      </c>
      <c r="K10196">
        <v>1.2230000000000001</v>
      </c>
      <c r="L10196">
        <v>1E-3</v>
      </c>
      <c r="M10196">
        <v>242192.78</v>
      </c>
      <c r="N10196">
        <v>5.8999999999999997E-2</v>
      </c>
      <c r="O10196">
        <v>19.152000000000001</v>
      </c>
      <c r="P10196">
        <v>1.55E-2</v>
      </c>
      <c r="Q10196">
        <v>4075310.1120000002</v>
      </c>
      <c r="R10196" t="s">
        <v>333</v>
      </c>
      <c r="S10196" t="s">
        <v>38</v>
      </c>
      <c r="T10196" t="s">
        <v>89</v>
      </c>
      <c r="V10196" t="s">
        <v>88</v>
      </c>
      <c r="Y10196" t="s">
        <v>152</v>
      </c>
    </row>
    <row r="10197" spans="1:25" x14ac:dyDescent="0.45">
      <c r="A10197" t="s">
        <v>335</v>
      </c>
      <c r="B10197" t="s">
        <v>798</v>
      </c>
      <c r="C10197">
        <v>55405</v>
      </c>
      <c r="D10197">
        <v>3</v>
      </c>
      <c r="F10197">
        <v>2024</v>
      </c>
      <c r="G10197">
        <v>1856</v>
      </c>
      <c r="H10197">
        <v>1844.96</v>
      </c>
      <c r="I10197">
        <v>601448.93999999994</v>
      </c>
      <c r="K10197">
        <v>1.26</v>
      </c>
      <c r="L10197">
        <v>1E-3</v>
      </c>
      <c r="M10197">
        <v>249489.429</v>
      </c>
      <c r="N10197">
        <v>5.8999999999999997E-2</v>
      </c>
      <c r="O10197">
        <v>15.117000000000001</v>
      </c>
      <c r="P10197">
        <v>9.1999999999999998E-3</v>
      </c>
      <c r="Q10197">
        <v>4198181.6940000001</v>
      </c>
      <c r="R10197" t="s">
        <v>333</v>
      </c>
      <c r="S10197" t="s">
        <v>38</v>
      </c>
      <c r="T10197" t="s">
        <v>89</v>
      </c>
      <c r="V10197" t="s">
        <v>88</v>
      </c>
      <c r="Y10197" t="s">
        <v>152</v>
      </c>
    </row>
    <row r="10198" spans="1:25" x14ac:dyDescent="0.45">
      <c r="A10198" t="s">
        <v>25</v>
      </c>
      <c r="B10198" t="s">
        <v>799</v>
      </c>
      <c r="C10198">
        <v>55517</v>
      </c>
      <c r="D10198" t="s">
        <v>736</v>
      </c>
      <c r="F10198">
        <v>2009</v>
      </c>
      <c r="G10198">
        <v>837</v>
      </c>
      <c r="H10198">
        <v>597.01</v>
      </c>
      <c r="I10198">
        <v>26676.95</v>
      </c>
      <c r="K10198">
        <v>7.8E-2</v>
      </c>
      <c r="L10198">
        <v>1E-3</v>
      </c>
      <c r="M10198">
        <v>15504.861999999999</v>
      </c>
      <c r="N10198">
        <v>5.9200000000000003E-2</v>
      </c>
      <c r="O10198">
        <v>1.5589999999999999</v>
      </c>
      <c r="P10198">
        <v>1.9400000000000001E-2</v>
      </c>
      <c r="Q10198">
        <v>260885.42199999999</v>
      </c>
      <c r="R10198" t="s">
        <v>333</v>
      </c>
      <c r="T10198" t="s">
        <v>28</v>
      </c>
      <c r="V10198" t="s">
        <v>40</v>
      </c>
      <c r="Y10198" t="s">
        <v>35</v>
      </c>
    </row>
    <row r="10199" spans="1:25" x14ac:dyDescent="0.45">
      <c r="A10199" t="s">
        <v>25</v>
      </c>
      <c r="B10199" t="s">
        <v>799</v>
      </c>
      <c r="C10199">
        <v>55517</v>
      </c>
      <c r="D10199" t="s">
        <v>736</v>
      </c>
      <c r="F10199">
        <v>2010</v>
      </c>
      <c r="G10199">
        <v>1604</v>
      </c>
      <c r="H10199">
        <v>1183.1199999999999</v>
      </c>
      <c r="I10199">
        <v>51592.43</v>
      </c>
      <c r="K10199">
        <v>0.153</v>
      </c>
      <c r="L10199">
        <v>1E-3</v>
      </c>
      <c r="M10199">
        <v>30356.735000000001</v>
      </c>
      <c r="N10199">
        <v>5.9200000000000003E-2</v>
      </c>
      <c r="O10199">
        <v>2.7309999999999999</v>
      </c>
      <c r="P10199">
        <v>1.66E-2</v>
      </c>
      <c r="Q10199">
        <v>510800.25300000003</v>
      </c>
      <c r="R10199" t="s">
        <v>333</v>
      </c>
      <c r="T10199" t="s">
        <v>28</v>
      </c>
      <c r="V10199" t="s">
        <v>40</v>
      </c>
      <c r="Y10199" t="s">
        <v>35</v>
      </c>
    </row>
    <row r="10200" spans="1:25" x14ac:dyDescent="0.45">
      <c r="A10200" t="s">
        <v>25</v>
      </c>
      <c r="B10200" t="s">
        <v>799</v>
      </c>
      <c r="C10200">
        <v>55517</v>
      </c>
      <c r="D10200" t="s">
        <v>736</v>
      </c>
      <c r="F10200">
        <v>2011</v>
      </c>
      <c r="G10200">
        <v>1068</v>
      </c>
      <c r="H10200">
        <v>787.1</v>
      </c>
      <c r="I10200">
        <v>34327.449999999997</v>
      </c>
      <c r="K10200">
        <v>8.8999999999999996E-2</v>
      </c>
      <c r="L10200">
        <v>8.9999999999999998E-4</v>
      </c>
      <c r="M10200">
        <v>17735.476999999999</v>
      </c>
      <c r="N10200">
        <v>5.9299999999999999E-2</v>
      </c>
      <c r="O10200">
        <v>1.6</v>
      </c>
      <c r="P10200">
        <v>1.83E-2</v>
      </c>
      <c r="Q10200">
        <v>298428.02299999999</v>
      </c>
      <c r="R10200" t="s">
        <v>333</v>
      </c>
      <c r="T10200" t="s">
        <v>28</v>
      </c>
      <c r="V10200" t="s">
        <v>40</v>
      </c>
      <c r="Y10200" t="s">
        <v>35</v>
      </c>
    </row>
    <row r="10201" spans="1:25" x14ac:dyDescent="0.45">
      <c r="A10201" t="s">
        <v>25</v>
      </c>
      <c r="B10201" t="s">
        <v>799</v>
      </c>
      <c r="C10201">
        <v>55517</v>
      </c>
      <c r="D10201" t="s">
        <v>736</v>
      </c>
      <c r="F10201">
        <v>2012</v>
      </c>
      <c r="G10201">
        <v>684</v>
      </c>
      <c r="H10201">
        <v>548.96</v>
      </c>
      <c r="I10201">
        <v>23418.11</v>
      </c>
      <c r="K10201">
        <v>6.9000000000000006E-2</v>
      </c>
      <c r="L10201">
        <v>6.9999999999999999E-4</v>
      </c>
      <c r="M10201">
        <v>12536.69</v>
      </c>
      <c r="N10201">
        <v>5.9200000000000003E-2</v>
      </c>
      <c r="O10201">
        <v>1.0609999999999999</v>
      </c>
      <c r="P10201">
        <v>1.5599999999999999E-2</v>
      </c>
      <c r="Q10201">
        <v>210945.226</v>
      </c>
      <c r="R10201" t="s">
        <v>333</v>
      </c>
      <c r="T10201" t="s">
        <v>28</v>
      </c>
      <c r="V10201" t="s">
        <v>40</v>
      </c>
      <c r="Y10201" t="s">
        <v>35</v>
      </c>
    </row>
    <row r="10202" spans="1:25" x14ac:dyDescent="0.45">
      <c r="A10202" t="s">
        <v>25</v>
      </c>
      <c r="B10202" t="s">
        <v>799</v>
      </c>
      <c r="C10202">
        <v>55517</v>
      </c>
      <c r="D10202" t="s">
        <v>736</v>
      </c>
      <c r="F10202">
        <v>2013</v>
      </c>
      <c r="G10202">
        <v>366</v>
      </c>
      <c r="H10202">
        <v>260.3</v>
      </c>
      <c r="I10202">
        <v>10073.83</v>
      </c>
      <c r="K10202">
        <v>2.8000000000000001E-2</v>
      </c>
      <c r="L10202">
        <v>6.9999999999999999E-4</v>
      </c>
      <c r="M10202">
        <v>5450.6220000000003</v>
      </c>
      <c r="N10202">
        <v>5.8900000000000001E-2</v>
      </c>
      <c r="O10202">
        <v>0.56699999999999995</v>
      </c>
      <c r="P10202">
        <v>2.64E-2</v>
      </c>
      <c r="Q10202">
        <v>91721.687000000005</v>
      </c>
      <c r="R10202" t="s">
        <v>333</v>
      </c>
      <c r="T10202" t="s">
        <v>28</v>
      </c>
      <c r="V10202" t="s">
        <v>40</v>
      </c>
      <c r="Y10202" t="s">
        <v>35</v>
      </c>
    </row>
    <row r="10203" spans="1:25" x14ac:dyDescent="0.45">
      <c r="A10203" t="s">
        <v>25</v>
      </c>
      <c r="B10203" t="s">
        <v>799</v>
      </c>
      <c r="C10203">
        <v>55517</v>
      </c>
      <c r="D10203" t="s">
        <v>736</v>
      </c>
      <c r="F10203">
        <v>2014</v>
      </c>
      <c r="G10203">
        <v>445</v>
      </c>
      <c r="H10203">
        <v>323.49</v>
      </c>
      <c r="I10203">
        <v>13232.59</v>
      </c>
      <c r="K10203">
        <v>3.5000000000000003E-2</v>
      </c>
      <c r="L10203">
        <v>6.9999999999999999E-4</v>
      </c>
      <c r="M10203">
        <v>6825.6819999999998</v>
      </c>
      <c r="N10203">
        <v>5.8799999999999998E-2</v>
      </c>
      <c r="O10203">
        <v>0.82199999999999995</v>
      </c>
      <c r="P10203">
        <v>2.4799999999999999E-2</v>
      </c>
      <c r="Q10203">
        <v>114836.93</v>
      </c>
      <c r="R10203" t="s">
        <v>333</v>
      </c>
      <c r="T10203" t="s">
        <v>28</v>
      </c>
      <c r="V10203" t="s">
        <v>40</v>
      </c>
      <c r="Y10203" t="s">
        <v>35</v>
      </c>
    </row>
    <row r="10204" spans="1:25" x14ac:dyDescent="0.45">
      <c r="A10204" t="s">
        <v>25</v>
      </c>
      <c r="B10204" t="s">
        <v>799</v>
      </c>
      <c r="C10204">
        <v>55517</v>
      </c>
      <c r="D10204" t="s">
        <v>736</v>
      </c>
      <c r="F10204">
        <v>2015</v>
      </c>
      <c r="G10204">
        <v>977</v>
      </c>
      <c r="H10204">
        <v>694.48</v>
      </c>
      <c r="I10204">
        <v>29315.79</v>
      </c>
      <c r="K10204">
        <v>8.5000000000000006E-2</v>
      </c>
      <c r="L10204">
        <v>6.9999999999999999E-4</v>
      </c>
      <c r="M10204">
        <v>15477.437</v>
      </c>
      <c r="N10204">
        <v>5.8999999999999997E-2</v>
      </c>
      <c r="O10204">
        <v>1.3180000000000001</v>
      </c>
      <c r="P10204">
        <v>1.8599999999999998E-2</v>
      </c>
      <c r="Q10204">
        <v>260444.565</v>
      </c>
      <c r="R10204" t="s">
        <v>333</v>
      </c>
      <c r="T10204" t="s">
        <v>28</v>
      </c>
      <c r="V10204" t="s">
        <v>40</v>
      </c>
      <c r="Y10204" t="s">
        <v>36</v>
      </c>
    </row>
    <row r="10205" spans="1:25" x14ac:dyDescent="0.45">
      <c r="A10205" t="s">
        <v>25</v>
      </c>
      <c r="B10205" t="s">
        <v>799</v>
      </c>
      <c r="C10205">
        <v>55517</v>
      </c>
      <c r="D10205" t="s">
        <v>736</v>
      </c>
      <c r="F10205">
        <v>2016</v>
      </c>
      <c r="G10205">
        <v>1243</v>
      </c>
      <c r="H10205">
        <v>967.45</v>
      </c>
      <c r="I10205">
        <v>42068.81</v>
      </c>
      <c r="K10205">
        <v>0.11799999999999999</v>
      </c>
      <c r="L10205">
        <v>6.9999999999999999E-4</v>
      </c>
      <c r="M10205">
        <v>22257.388999999999</v>
      </c>
      <c r="N10205">
        <v>5.8999999999999997E-2</v>
      </c>
      <c r="O10205">
        <v>1.917</v>
      </c>
      <c r="P10205">
        <v>1.55E-2</v>
      </c>
      <c r="Q10205">
        <v>374534.32299999997</v>
      </c>
      <c r="R10205" t="s">
        <v>333</v>
      </c>
      <c r="T10205" t="s">
        <v>28</v>
      </c>
      <c r="V10205" t="s">
        <v>40</v>
      </c>
      <c r="Y10205" t="s">
        <v>36</v>
      </c>
    </row>
    <row r="10206" spans="1:25" x14ac:dyDescent="0.45">
      <c r="A10206" t="s">
        <v>25</v>
      </c>
      <c r="B10206" t="s">
        <v>799</v>
      </c>
      <c r="C10206">
        <v>55517</v>
      </c>
      <c r="D10206" t="s">
        <v>736</v>
      </c>
      <c r="F10206">
        <v>2017</v>
      </c>
      <c r="G10206">
        <v>899</v>
      </c>
      <c r="H10206">
        <v>703.25</v>
      </c>
      <c r="I10206">
        <v>30689.94</v>
      </c>
      <c r="K10206">
        <v>8.8999999999999996E-2</v>
      </c>
      <c r="L10206">
        <v>8.0000000000000004E-4</v>
      </c>
      <c r="M10206">
        <v>16191.474</v>
      </c>
      <c r="N10206">
        <v>5.8799999999999998E-2</v>
      </c>
      <c r="O10206">
        <v>1.234</v>
      </c>
      <c r="P10206">
        <v>1.43E-2</v>
      </c>
      <c r="Q10206">
        <v>272433.17700000003</v>
      </c>
      <c r="R10206" t="s">
        <v>333</v>
      </c>
      <c r="T10206" t="s">
        <v>28</v>
      </c>
      <c r="V10206" t="s">
        <v>40</v>
      </c>
      <c r="Y10206" t="s">
        <v>36</v>
      </c>
    </row>
    <row r="10207" spans="1:25" x14ac:dyDescent="0.45">
      <c r="A10207" t="s">
        <v>25</v>
      </c>
      <c r="B10207" t="s">
        <v>799</v>
      </c>
      <c r="C10207">
        <v>55517</v>
      </c>
      <c r="D10207" t="s">
        <v>736</v>
      </c>
      <c r="F10207">
        <v>2018</v>
      </c>
      <c r="G10207">
        <v>644</v>
      </c>
      <c r="H10207">
        <v>495.28</v>
      </c>
      <c r="I10207">
        <v>21273.97</v>
      </c>
      <c r="K10207">
        <v>6.5000000000000002E-2</v>
      </c>
      <c r="L10207">
        <v>8.0000000000000004E-4</v>
      </c>
      <c r="M10207">
        <v>11936.339</v>
      </c>
      <c r="N10207">
        <v>5.8900000000000001E-2</v>
      </c>
      <c r="O10207">
        <v>0.97699999999999998</v>
      </c>
      <c r="P10207">
        <v>1.66E-2</v>
      </c>
      <c r="Q10207">
        <v>200848.59099999999</v>
      </c>
      <c r="R10207" t="s">
        <v>333</v>
      </c>
      <c r="T10207" t="s">
        <v>28</v>
      </c>
      <c r="V10207" t="s">
        <v>40</v>
      </c>
      <c r="Y10207" t="s">
        <v>36</v>
      </c>
    </row>
    <row r="10208" spans="1:25" x14ac:dyDescent="0.45">
      <c r="A10208" t="s">
        <v>25</v>
      </c>
      <c r="B10208" t="s">
        <v>799</v>
      </c>
      <c r="C10208">
        <v>55517</v>
      </c>
      <c r="D10208" t="s">
        <v>736</v>
      </c>
      <c r="F10208">
        <v>2019</v>
      </c>
      <c r="G10208">
        <v>413</v>
      </c>
      <c r="H10208">
        <v>301.67</v>
      </c>
      <c r="I10208">
        <v>12495.14</v>
      </c>
      <c r="K10208">
        <v>3.7999999999999999E-2</v>
      </c>
      <c r="L10208">
        <v>8.9999999999999998E-4</v>
      </c>
      <c r="M10208">
        <v>7359.0619999999999</v>
      </c>
      <c r="N10208">
        <v>5.9299999999999999E-2</v>
      </c>
      <c r="O10208">
        <v>0.68400000000000005</v>
      </c>
      <c r="P10208">
        <v>1.9699999999999999E-2</v>
      </c>
      <c r="Q10208">
        <v>123825.71400000001</v>
      </c>
      <c r="R10208" t="s">
        <v>333</v>
      </c>
      <c r="T10208" t="s">
        <v>28</v>
      </c>
      <c r="V10208" t="s">
        <v>40</v>
      </c>
      <c r="Y10208" t="s">
        <v>36</v>
      </c>
    </row>
    <row r="10209" spans="1:25" x14ac:dyDescent="0.45">
      <c r="A10209" t="s">
        <v>25</v>
      </c>
      <c r="B10209" t="s">
        <v>799</v>
      </c>
      <c r="C10209">
        <v>55517</v>
      </c>
      <c r="D10209" t="s">
        <v>736</v>
      </c>
      <c r="F10209">
        <v>2020</v>
      </c>
      <c r="G10209">
        <v>790</v>
      </c>
      <c r="H10209">
        <v>613.13</v>
      </c>
      <c r="I10209">
        <v>25583.74</v>
      </c>
      <c r="K10209">
        <v>7.9000000000000001E-2</v>
      </c>
      <c r="L10209">
        <v>8.9999999999999998E-4</v>
      </c>
      <c r="M10209">
        <v>15061.84</v>
      </c>
      <c r="N10209">
        <v>5.9200000000000003E-2</v>
      </c>
      <c r="O10209">
        <v>1.3660000000000001</v>
      </c>
      <c r="P10209">
        <v>1.7000000000000001E-2</v>
      </c>
      <c r="Q10209">
        <v>253451.69500000001</v>
      </c>
      <c r="R10209" t="s">
        <v>333</v>
      </c>
      <c r="T10209" t="s">
        <v>28</v>
      </c>
      <c r="V10209" t="s">
        <v>40</v>
      </c>
      <c r="Y10209" t="s">
        <v>36</v>
      </c>
    </row>
    <row r="10210" spans="1:25" x14ac:dyDescent="0.45">
      <c r="A10210" t="s">
        <v>25</v>
      </c>
      <c r="B10210" t="s">
        <v>799</v>
      </c>
      <c r="C10210">
        <v>55517</v>
      </c>
      <c r="D10210" t="s">
        <v>736</v>
      </c>
      <c r="F10210">
        <v>2021</v>
      </c>
      <c r="G10210">
        <v>464</v>
      </c>
      <c r="H10210">
        <v>346.59</v>
      </c>
      <c r="I10210">
        <v>13812.75</v>
      </c>
      <c r="K10210">
        <v>4.1000000000000002E-2</v>
      </c>
      <c r="L10210">
        <v>8.0000000000000004E-4</v>
      </c>
      <c r="M10210">
        <v>8281.7739999999994</v>
      </c>
      <c r="N10210">
        <v>5.9200000000000003E-2</v>
      </c>
      <c r="O10210">
        <v>0.77200000000000002</v>
      </c>
      <c r="P10210">
        <v>1.7100000000000001E-2</v>
      </c>
      <c r="Q10210">
        <v>139354.45000000001</v>
      </c>
      <c r="R10210" t="s">
        <v>333</v>
      </c>
      <c r="T10210" t="s">
        <v>28</v>
      </c>
      <c r="V10210" t="s">
        <v>40</v>
      </c>
      <c r="Y10210" t="s">
        <v>36</v>
      </c>
    </row>
    <row r="10211" spans="1:25" x14ac:dyDescent="0.45">
      <c r="A10211" t="s">
        <v>25</v>
      </c>
      <c r="B10211" t="s">
        <v>799</v>
      </c>
      <c r="C10211">
        <v>55517</v>
      </c>
      <c r="D10211" t="s">
        <v>736</v>
      </c>
      <c r="F10211">
        <v>2022</v>
      </c>
      <c r="G10211">
        <v>343</v>
      </c>
      <c r="H10211">
        <v>242.89</v>
      </c>
      <c r="I10211">
        <v>9116.7000000000007</v>
      </c>
      <c r="K10211">
        <v>2.5999999999999999E-2</v>
      </c>
      <c r="L10211">
        <v>8.9999999999999998E-4</v>
      </c>
      <c r="M10211">
        <v>5457.8649999999998</v>
      </c>
      <c r="N10211">
        <v>5.9299999999999999E-2</v>
      </c>
      <c r="O10211">
        <v>0.57799999999999996</v>
      </c>
      <c r="P10211">
        <v>1.7399999999999999E-2</v>
      </c>
      <c r="Q10211">
        <v>91841.971999999994</v>
      </c>
      <c r="R10211" t="s">
        <v>333</v>
      </c>
      <c r="T10211" t="s">
        <v>28</v>
      </c>
      <c r="V10211" t="s">
        <v>40</v>
      </c>
      <c r="Y10211" t="s">
        <v>36</v>
      </c>
    </row>
    <row r="10212" spans="1:25" x14ac:dyDescent="0.45">
      <c r="A10212" t="s">
        <v>25</v>
      </c>
      <c r="B10212" t="s">
        <v>799</v>
      </c>
      <c r="C10212">
        <v>55517</v>
      </c>
      <c r="D10212" t="s">
        <v>736</v>
      </c>
      <c r="F10212">
        <v>2023</v>
      </c>
      <c r="G10212">
        <v>727</v>
      </c>
      <c r="H10212">
        <v>534.87</v>
      </c>
      <c r="I10212">
        <v>20125.25</v>
      </c>
      <c r="K10212">
        <v>5.8000000000000003E-2</v>
      </c>
      <c r="L10212">
        <v>8.0000000000000004E-4</v>
      </c>
      <c r="M10212">
        <v>12034.325000000001</v>
      </c>
      <c r="N10212">
        <v>5.9299999999999999E-2</v>
      </c>
      <c r="O10212">
        <v>1.1379999999999999</v>
      </c>
      <c r="P10212">
        <v>1.66E-2</v>
      </c>
      <c r="Q10212">
        <v>202480.198</v>
      </c>
      <c r="R10212" t="s">
        <v>333</v>
      </c>
      <c r="T10212" t="s">
        <v>28</v>
      </c>
      <c r="V10212" t="s">
        <v>40</v>
      </c>
      <c r="Y10212" t="s">
        <v>36</v>
      </c>
    </row>
    <row r="10213" spans="1:25" x14ac:dyDescent="0.45">
      <c r="A10213" t="s">
        <v>25</v>
      </c>
      <c r="B10213" t="s">
        <v>799</v>
      </c>
      <c r="C10213">
        <v>55517</v>
      </c>
      <c r="D10213" t="s">
        <v>736</v>
      </c>
      <c r="F10213">
        <v>2024</v>
      </c>
      <c r="G10213">
        <v>73</v>
      </c>
      <c r="H10213">
        <v>51.3</v>
      </c>
      <c r="I10213">
        <v>1912.7</v>
      </c>
      <c r="K10213">
        <v>6.0000000000000001E-3</v>
      </c>
      <c r="L10213">
        <v>8.0000000000000004E-4</v>
      </c>
      <c r="M10213">
        <v>1150.653</v>
      </c>
      <c r="N10213">
        <v>5.9299999999999999E-2</v>
      </c>
      <c r="O10213">
        <v>0.124</v>
      </c>
      <c r="P10213">
        <v>1.7999999999999999E-2</v>
      </c>
      <c r="Q10213">
        <v>19357.620999999999</v>
      </c>
      <c r="R10213" t="s">
        <v>333</v>
      </c>
      <c r="T10213" t="s">
        <v>28</v>
      </c>
      <c r="V10213" t="s">
        <v>40</v>
      </c>
      <c r="Y10213" t="s">
        <v>36</v>
      </c>
    </row>
    <row r="10214" spans="1:25" x14ac:dyDescent="0.45">
      <c r="A10214" t="s">
        <v>25</v>
      </c>
      <c r="B10214" t="s">
        <v>799</v>
      </c>
      <c r="C10214">
        <v>55517</v>
      </c>
      <c r="D10214" t="s">
        <v>737</v>
      </c>
      <c r="F10214">
        <v>2009</v>
      </c>
      <c r="G10214">
        <v>729</v>
      </c>
      <c r="H10214">
        <v>516.37</v>
      </c>
      <c r="I10214">
        <v>16821.400000000001</v>
      </c>
      <c r="K10214">
        <v>6.6000000000000003E-2</v>
      </c>
      <c r="L10214">
        <v>1E-3</v>
      </c>
      <c r="M10214">
        <v>12983.281999999999</v>
      </c>
      <c r="N10214">
        <v>5.9299999999999999E-2</v>
      </c>
      <c r="O10214">
        <v>1.296</v>
      </c>
      <c r="P10214">
        <v>1.72E-2</v>
      </c>
      <c r="Q10214">
        <v>218468.74100000001</v>
      </c>
      <c r="R10214" t="s">
        <v>333</v>
      </c>
      <c r="T10214" t="s">
        <v>28</v>
      </c>
      <c r="V10214" t="s">
        <v>40</v>
      </c>
      <c r="Y10214" t="s">
        <v>35</v>
      </c>
    </row>
    <row r="10215" spans="1:25" x14ac:dyDescent="0.45">
      <c r="A10215" t="s">
        <v>25</v>
      </c>
      <c r="B10215" t="s">
        <v>799</v>
      </c>
      <c r="C10215">
        <v>55517</v>
      </c>
      <c r="D10215" t="s">
        <v>737</v>
      </c>
      <c r="F10215">
        <v>2010</v>
      </c>
      <c r="G10215">
        <v>1546</v>
      </c>
      <c r="H10215">
        <v>1154.5999999999999</v>
      </c>
      <c r="I10215">
        <v>49283.24</v>
      </c>
      <c r="K10215">
        <v>0.13800000000000001</v>
      </c>
      <c r="L10215">
        <v>1E-3</v>
      </c>
      <c r="M10215">
        <v>27427.388999999999</v>
      </c>
      <c r="N10215">
        <v>5.9200000000000003E-2</v>
      </c>
      <c r="O10215">
        <v>2.3210000000000002</v>
      </c>
      <c r="P10215">
        <v>1.4200000000000001E-2</v>
      </c>
      <c r="Q10215">
        <v>461536.17499999999</v>
      </c>
      <c r="R10215" t="s">
        <v>333</v>
      </c>
      <c r="T10215" t="s">
        <v>28</v>
      </c>
      <c r="V10215" t="s">
        <v>40</v>
      </c>
      <c r="Y10215" t="s">
        <v>35</v>
      </c>
    </row>
    <row r="10216" spans="1:25" x14ac:dyDescent="0.45">
      <c r="A10216" t="s">
        <v>25</v>
      </c>
      <c r="B10216" t="s">
        <v>799</v>
      </c>
      <c r="C10216">
        <v>55517</v>
      </c>
      <c r="D10216" t="s">
        <v>737</v>
      </c>
      <c r="F10216">
        <v>2011</v>
      </c>
      <c r="G10216">
        <v>1316</v>
      </c>
      <c r="H10216">
        <v>968.92</v>
      </c>
      <c r="I10216">
        <v>41456.629999999997</v>
      </c>
      <c r="K10216">
        <v>0.11</v>
      </c>
      <c r="L10216">
        <v>8.9999999999999998E-4</v>
      </c>
      <c r="M10216">
        <v>21839.422999999999</v>
      </c>
      <c r="N10216">
        <v>5.91E-2</v>
      </c>
      <c r="O10216">
        <v>1.7430000000000001</v>
      </c>
      <c r="P10216">
        <v>1.3599999999999999E-2</v>
      </c>
      <c r="Q10216">
        <v>367491.34899999999</v>
      </c>
      <c r="R10216" t="s">
        <v>333</v>
      </c>
      <c r="T10216" t="s">
        <v>28</v>
      </c>
      <c r="V10216" t="s">
        <v>40</v>
      </c>
      <c r="Y10216" t="s">
        <v>35</v>
      </c>
    </row>
    <row r="10217" spans="1:25" x14ac:dyDescent="0.45">
      <c r="A10217" t="s">
        <v>25</v>
      </c>
      <c r="B10217" t="s">
        <v>799</v>
      </c>
      <c r="C10217">
        <v>55517</v>
      </c>
      <c r="D10217" t="s">
        <v>737</v>
      </c>
      <c r="F10217">
        <v>2012</v>
      </c>
      <c r="G10217">
        <v>797</v>
      </c>
      <c r="H10217">
        <v>640.59</v>
      </c>
      <c r="I10217">
        <v>27199.21</v>
      </c>
      <c r="K10217">
        <v>7.9000000000000001E-2</v>
      </c>
      <c r="L10217">
        <v>8.0000000000000004E-4</v>
      </c>
      <c r="M10217">
        <v>14611.72</v>
      </c>
      <c r="N10217">
        <v>5.91E-2</v>
      </c>
      <c r="O10217">
        <v>1.2130000000000001</v>
      </c>
      <c r="P10217">
        <v>1.5900000000000001E-2</v>
      </c>
      <c r="Q10217">
        <v>245854.43400000001</v>
      </c>
      <c r="R10217" t="s">
        <v>333</v>
      </c>
      <c r="T10217" t="s">
        <v>28</v>
      </c>
      <c r="V10217" t="s">
        <v>40</v>
      </c>
      <c r="Y10217" t="s">
        <v>35</v>
      </c>
    </row>
    <row r="10218" spans="1:25" x14ac:dyDescent="0.45">
      <c r="A10218" t="s">
        <v>25</v>
      </c>
      <c r="B10218" t="s">
        <v>799</v>
      </c>
      <c r="C10218">
        <v>55517</v>
      </c>
      <c r="D10218" t="s">
        <v>737</v>
      </c>
      <c r="F10218">
        <v>2013</v>
      </c>
      <c r="G10218">
        <v>408</v>
      </c>
      <c r="H10218">
        <v>289.74</v>
      </c>
      <c r="I10218">
        <v>11111.93</v>
      </c>
      <c r="K10218">
        <v>3.2000000000000001E-2</v>
      </c>
      <c r="L10218">
        <v>6.9999999999999999E-4</v>
      </c>
      <c r="M10218">
        <v>6037.7560000000003</v>
      </c>
      <c r="N10218">
        <v>5.8700000000000002E-2</v>
      </c>
      <c r="O10218">
        <v>0.63500000000000001</v>
      </c>
      <c r="P10218">
        <v>3.6900000000000002E-2</v>
      </c>
      <c r="Q10218">
        <v>101602.787</v>
      </c>
      <c r="R10218" t="s">
        <v>333</v>
      </c>
      <c r="T10218" t="s">
        <v>28</v>
      </c>
      <c r="V10218" t="s">
        <v>40</v>
      </c>
      <c r="Y10218" t="s">
        <v>35</v>
      </c>
    </row>
    <row r="10219" spans="1:25" x14ac:dyDescent="0.45">
      <c r="A10219" t="s">
        <v>25</v>
      </c>
      <c r="B10219" t="s">
        <v>799</v>
      </c>
      <c r="C10219">
        <v>55517</v>
      </c>
      <c r="D10219" t="s">
        <v>737</v>
      </c>
      <c r="F10219">
        <v>2014</v>
      </c>
      <c r="G10219">
        <v>347</v>
      </c>
      <c r="H10219">
        <v>242.09</v>
      </c>
      <c r="I10219">
        <v>9914.0400000000009</v>
      </c>
      <c r="K10219">
        <v>2.7E-2</v>
      </c>
      <c r="L10219">
        <v>5.9999999999999995E-4</v>
      </c>
      <c r="M10219">
        <v>5256.7</v>
      </c>
      <c r="N10219">
        <v>5.8599999999999999E-2</v>
      </c>
      <c r="O10219">
        <v>1.0409999999999999</v>
      </c>
      <c r="P10219">
        <v>3.6999999999999998E-2</v>
      </c>
      <c r="Q10219">
        <v>88448.694000000003</v>
      </c>
      <c r="R10219" t="s">
        <v>333</v>
      </c>
      <c r="T10219" t="s">
        <v>28</v>
      </c>
      <c r="V10219" t="s">
        <v>40</v>
      </c>
      <c r="Y10219" t="s">
        <v>35</v>
      </c>
    </row>
    <row r="10220" spans="1:25" x14ac:dyDescent="0.45">
      <c r="A10220" t="s">
        <v>25</v>
      </c>
      <c r="B10220" t="s">
        <v>799</v>
      </c>
      <c r="C10220">
        <v>55517</v>
      </c>
      <c r="D10220" t="s">
        <v>737</v>
      </c>
      <c r="F10220">
        <v>2015</v>
      </c>
      <c r="G10220">
        <v>945</v>
      </c>
      <c r="H10220">
        <v>686.53</v>
      </c>
      <c r="I10220">
        <v>28832.92</v>
      </c>
      <c r="K10220">
        <v>8.3000000000000004E-2</v>
      </c>
      <c r="L10220">
        <v>6.9999999999999999E-4</v>
      </c>
      <c r="M10220">
        <v>15160.550999999999</v>
      </c>
      <c r="N10220">
        <v>5.9200000000000003E-2</v>
      </c>
      <c r="O10220">
        <v>1.28</v>
      </c>
      <c r="P10220">
        <v>1.7899999999999999E-2</v>
      </c>
      <c r="Q10220">
        <v>255102.1</v>
      </c>
      <c r="R10220" t="s">
        <v>333</v>
      </c>
      <c r="T10220" t="s">
        <v>28</v>
      </c>
      <c r="V10220" t="s">
        <v>40</v>
      </c>
      <c r="Y10220" t="s">
        <v>36</v>
      </c>
    </row>
    <row r="10221" spans="1:25" x14ac:dyDescent="0.45">
      <c r="A10221" t="s">
        <v>25</v>
      </c>
      <c r="B10221" t="s">
        <v>799</v>
      </c>
      <c r="C10221">
        <v>55517</v>
      </c>
      <c r="D10221" t="s">
        <v>737</v>
      </c>
      <c r="F10221">
        <v>2016</v>
      </c>
      <c r="G10221">
        <v>1166</v>
      </c>
      <c r="H10221">
        <v>915.86</v>
      </c>
      <c r="I10221">
        <v>40570.720000000001</v>
      </c>
      <c r="K10221">
        <v>0.11799999999999999</v>
      </c>
      <c r="L10221">
        <v>8.0000000000000004E-4</v>
      </c>
      <c r="M10221">
        <v>21480.769</v>
      </c>
      <c r="N10221">
        <v>5.91E-2</v>
      </c>
      <c r="O10221">
        <v>1.8879999999999999</v>
      </c>
      <c r="P10221">
        <v>1.43E-2</v>
      </c>
      <c r="Q10221">
        <v>361456.85499999998</v>
      </c>
      <c r="R10221" t="s">
        <v>333</v>
      </c>
      <c r="T10221" t="s">
        <v>28</v>
      </c>
      <c r="V10221" t="s">
        <v>40</v>
      </c>
      <c r="Y10221" t="s">
        <v>36</v>
      </c>
    </row>
    <row r="10222" spans="1:25" x14ac:dyDescent="0.45">
      <c r="A10222" t="s">
        <v>25</v>
      </c>
      <c r="B10222" t="s">
        <v>799</v>
      </c>
      <c r="C10222">
        <v>55517</v>
      </c>
      <c r="D10222" t="s">
        <v>737</v>
      </c>
      <c r="F10222">
        <v>2017</v>
      </c>
      <c r="G10222">
        <v>887</v>
      </c>
      <c r="H10222">
        <v>705.34</v>
      </c>
      <c r="I10222">
        <v>31664.93</v>
      </c>
      <c r="K10222">
        <v>9.0999999999999998E-2</v>
      </c>
      <c r="L10222">
        <v>8.0000000000000004E-4</v>
      </c>
      <c r="M10222">
        <v>16774.54</v>
      </c>
      <c r="N10222">
        <v>5.91E-2</v>
      </c>
      <c r="O10222">
        <v>1.4019999999999999</v>
      </c>
      <c r="P10222">
        <v>1.67E-2</v>
      </c>
      <c r="Q10222">
        <v>282276.685</v>
      </c>
      <c r="R10222" t="s">
        <v>333</v>
      </c>
      <c r="T10222" t="s">
        <v>28</v>
      </c>
      <c r="V10222" t="s">
        <v>40</v>
      </c>
      <c r="Y10222" t="s">
        <v>36</v>
      </c>
    </row>
    <row r="10223" spans="1:25" x14ac:dyDescent="0.45">
      <c r="A10223" t="s">
        <v>25</v>
      </c>
      <c r="B10223" t="s">
        <v>799</v>
      </c>
      <c r="C10223">
        <v>55517</v>
      </c>
      <c r="D10223" t="s">
        <v>737</v>
      </c>
      <c r="F10223">
        <v>2018</v>
      </c>
      <c r="G10223">
        <v>641</v>
      </c>
      <c r="H10223">
        <v>491.01</v>
      </c>
      <c r="I10223">
        <v>20316.43</v>
      </c>
      <c r="K10223">
        <v>5.8999999999999997E-2</v>
      </c>
      <c r="L10223">
        <v>6.9999999999999999E-4</v>
      </c>
      <c r="M10223">
        <v>11674.109</v>
      </c>
      <c r="N10223">
        <v>5.9299999999999999E-2</v>
      </c>
      <c r="O10223">
        <v>0.92900000000000005</v>
      </c>
      <c r="P10223">
        <v>1.4200000000000001E-2</v>
      </c>
      <c r="Q10223">
        <v>196436.75599999999</v>
      </c>
      <c r="R10223" t="s">
        <v>333</v>
      </c>
      <c r="T10223" t="s">
        <v>28</v>
      </c>
      <c r="V10223" t="s">
        <v>40</v>
      </c>
      <c r="Y10223" t="s">
        <v>36</v>
      </c>
    </row>
    <row r="10224" spans="1:25" x14ac:dyDescent="0.45">
      <c r="A10224" t="s">
        <v>25</v>
      </c>
      <c r="B10224" t="s">
        <v>799</v>
      </c>
      <c r="C10224">
        <v>55517</v>
      </c>
      <c r="D10224" t="s">
        <v>737</v>
      </c>
      <c r="F10224">
        <v>2019</v>
      </c>
      <c r="G10224">
        <v>479</v>
      </c>
      <c r="H10224">
        <v>346.71</v>
      </c>
      <c r="I10224">
        <v>13764.98</v>
      </c>
      <c r="K10224">
        <v>0.04</v>
      </c>
      <c r="L10224">
        <v>8.0000000000000004E-4</v>
      </c>
      <c r="M10224">
        <v>8258.8040000000001</v>
      </c>
      <c r="N10224">
        <v>5.9299999999999999E-2</v>
      </c>
      <c r="O10224">
        <v>0.76800000000000002</v>
      </c>
      <c r="P10224">
        <v>1.8599999999999998E-2</v>
      </c>
      <c r="Q10224">
        <v>138949.967</v>
      </c>
      <c r="R10224" t="s">
        <v>333</v>
      </c>
      <c r="T10224" t="s">
        <v>28</v>
      </c>
      <c r="V10224" t="s">
        <v>40</v>
      </c>
      <c r="Y10224" t="s">
        <v>36</v>
      </c>
    </row>
    <row r="10225" spans="1:25" x14ac:dyDescent="0.45">
      <c r="A10225" t="s">
        <v>25</v>
      </c>
      <c r="B10225" t="s">
        <v>799</v>
      </c>
      <c r="C10225">
        <v>55517</v>
      </c>
      <c r="D10225" t="s">
        <v>737</v>
      </c>
      <c r="F10225">
        <v>2020</v>
      </c>
      <c r="G10225">
        <v>629</v>
      </c>
      <c r="H10225">
        <v>486.77</v>
      </c>
      <c r="I10225">
        <v>19284.25</v>
      </c>
      <c r="K10225">
        <v>5.7000000000000002E-2</v>
      </c>
      <c r="L10225">
        <v>6.9999999999999999E-4</v>
      </c>
      <c r="M10225">
        <v>11599.575999999999</v>
      </c>
      <c r="N10225">
        <v>5.9200000000000003E-2</v>
      </c>
      <c r="O10225">
        <v>0.98299999999999998</v>
      </c>
      <c r="P10225">
        <v>1.61E-2</v>
      </c>
      <c r="Q10225">
        <v>195179.41899999999</v>
      </c>
      <c r="R10225" t="s">
        <v>333</v>
      </c>
      <c r="T10225" t="s">
        <v>28</v>
      </c>
      <c r="V10225" t="s">
        <v>40</v>
      </c>
      <c r="Y10225" t="s">
        <v>36</v>
      </c>
    </row>
    <row r="10226" spans="1:25" x14ac:dyDescent="0.45">
      <c r="A10226" t="s">
        <v>25</v>
      </c>
      <c r="B10226" t="s">
        <v>799</v>
      </c>
      <c r="C10226">
        <v>55517</v>
      </c>
      <c r="D10226" t="s">
        <v>737</v>
      </c>
      <c r="F10226">
        <v>2021</v>
      </c>
      <c r="G10226">
        <v>545</v>
      </c>
      <c r="H10226">
        <v>414.39</v>
      </c>
      <c r="I10226">
        <v>16085.86</v>
      </c>
      <c r="K10226">
        <v>4.7E-2</v>
      </c>
      <c r="L10226">
        <v>6.9999999999999999E-4</v>
      </c>
      <c r="M10226">
        <v>9744.3430000000008</v>
      </c>
      <c r="N10226">
        <v>5.9299999999999999E-2</v>
      </c>
      <c r="O10226">
        <v>0.878</v>
      </c>
      <c r="P10226">
        <v>1.78E-2</v>
      </c>
      <c r="Q10226">
        <v>163948.12599999999</v>
      </c>
      <c r="R10226" t="s">
        <v>333</v>
      </c>
      <c r="T10226" t="s">
        <v>28</v>
      </c>
      <c r="V10226" t="s">
        <v>40</v>
      </c>
      <c r="Y10226" t="s">
        <v>36</v>
      </c>
    </row>
    <row r="10227" spans="1:25" x14ac:dyDescent="0.45">
      <c r="A10227" t="s">
        <v>25</v>
      </c>
      <c r="B10227" t="s">
        <v>799</v>
      </c>
      <c r="C10227">
        <v>55517</v>
      </c>
      <c r="D10227" t="s">
        <v>737</v>
      </c>
      <c r="F10227">
        <v>2022</v>
      </c>
      <c r="G10227">
        <v>471</v>
      </c>
      <c r="H10227">
        <v>343.69</v>
      </c>
      <c r="I10227">
        <v>12563.89</v>
      </c>
      <c r="K10227">
        <v>3.5000000000000003E-2</v>
      </c>
      <c r="L10227">
        <v>8.0000000000000004E-4</v>
      </c>
      <c r="M10227">
        <v>7724.5839999999998</v>
      </c>
      <c r="N10227">
        <v>5.9299999999999999E-2</v>
      </c>
      <c r="O10227">
        <v>0.76900000000000002</v>
      </c>
      <c r="P10227">
        <v>1.6799999999999999E-2</v>
      </c>
      <c r="Q10227">
        <v>129981.321</v>
      </c>
      <c r="R10227" t="s">
        <v>333</v>
      </c>
      <c r="T10227" t="s">
        <v>28</v>
      </c>
      <c r="V10227" t="s">
        <v>40</v>
      </c>
      <c r="Y10227" t="s">
        <v>36</v>
      </c>
    </row>
    <row r="10228" spans="1:25" x14ac:dyDescent="0.45">
      <c r="A10228" t="s">
        <v>25</v>
      </c>
      <c r="B10228" t="s">
        <v>799</v>
      </c>
      <c r="C10228">
        <v>55517</v>
      </c>
      <c r="D10228" t="s">
        <v>737</v>
      </c>
      <c r="F10228">
        <v>2023</v>
      </c>
      <c r="G10228">
        <v>922</v>
      </c>
      <c r="H10228">
        <v>686.49</v>
      </c>
      <c r="I10228">
        <v>25824.26</v>
      </c>
      <c r="K10228">
        <v>7.6999999999999999E-2</v>
      </c>
      <c r="L10228">
        <v>8.0000000000000004E-4</v>
      </c>
      <c r="M10228">
        <v>15854.027</v>
      </c>
      <c r="N10228">
        <v>5.9299999999999999E-2</v>
      </c>
      <c r="O10228">
        <v>1.4319999999999999</v>
      </c>
      <c r="P10228">
        <v>1.49E-2</v>
      </c>
      <c r="Q10228">
        <v>266765.26199999999</v>
      </c>
      <c r="R10228" t="s">
        <v>333</v>
      </c>
      <c r="T10228" t="s">
        <v>28</v>
      </c>
      <c r="V10228" t="s">
        <v>40</v>
      </c>
      <c r="Y10228" t="s">
        <v>36</v>
      </c>
    </row>
    <row r="10229" spans="1:25" x14ac:dyDescent="0.45">
      <c r="A10229" t="s">
        <v>25</v>
      </c>
      <c r="B10229" t="s">
        <v>799</v>
      </c>
      <c r="C10229">
        <v>55517</v>
      </c>
      <c r="D10229" t="s">
        <v>737</v>
      </c>
      <c r="F10229">
        <v>2024</v>
      </c>
      <c r="G10229">
        <v>86</v>
      </c>
      <c r="H10229">
        <v>59.67</v>
      </c>
      <c r="I10229">
        <v>2142.19</v>
      </c>
      <c r="K10229">
        <v>6.0000000000000001E-3</v>
      </c>
      <c r="L10229">
        <v>8.0000000000000004E-4</v>
      </c>
      <c r="M10229">
        <v>1315.4280000000001</v>
      </c>
      <c r="N10229">
        <v>5.9200000000000003E-2</v>
      </c>
      <c r="O10229">
        <v>0.129</v>
      </c>
      <c r="P10229">
        <v>1.5699999999999999E-2</v>
      </c>
      <c r="Q10229">
        <v>22139.353999999999</v>
      </c>
      <c r="R10229" t="s">
        <v>333</v>
      </c>
      <c r="T10229" t="s">
        <v>28</v>
      </c>
      <c r="V10229" t="s">
        <v>40</v>
      </c>
      <c r="Y10229" t="s">
        <v>36</v>
      </c>
    </row>
    <row r="10230" spans="1:25" x14ac:dyDescent="0.45">
      <c r="A10230" t="s">
        <v>25</v>
      </c>
      <c r="B10230" t="s">
        <v>799</v>
      </c>
      <c r="C10230">
        <v>55517</v>
      </c>
      <c r="D10230" t="s">
        <v>738</v>
      </c>
      <c r="F10230">
        <v>2009</v>
      </c>
      <c r="G10230">
        <v>534</v>
      </c>
      <c r="H10230">
        <v>374.68</v>
      </c>
      <c r="I10230">
        <v>16752.72</v>
      </c>
      <c r="K10230">
        <v>4.7E-2</v>
      </c>
      <c r="L10230">
        <v>1E-3</v>
      </c>
      <c r="M10230">
        <v>9330.5990000000002</v>
      </c>
      <c r="N10230">
        <v>5.9200000000000003E-2</v>
      </c>
      <c r="O10230">
        <v>1.1739999999999999</v>
      </c>
      <c r="P10230">
        <v>2.4E-2</v>
      </c>
      <c r="Q10230">
        <v>157013.519</v>
      </c>
      <c r="R10230" t="s">
        <v>333</v>
      </c>
      <c r="T10230" t="s">
        <v>28</v>
      </c>
      <c r="V10230" t="s">
        <v>40</v>
      </c>
      <c r="Y10230" t="s">
        <v>35</v>
      </c>
    </row>
    <row r="10231" spans="1:25" x14ac:dyDescent="0.45">
      <c r="A10231" t="s">
        <v>25</v>
      </c>
      <c r="B10231" t="s">
        <v>799</v>
      </c>
      <c r="C10231">
        <v>55517</v>
      </c>
      <c r="D10231" t="s">
        <v>738</v>
      </c>
      <c r="F10231">
        <v>2010</v>
      </c>
      <c r="G10231">
        <v>1300</v>
      </c>
      <c r="H10231">
        <v>915.12</v>
      </c>
      <c r="I10231">
        <v>40261.379999999997</v>
      </c>
      <c r="K10231">
        <v>0.11600000000000001</v>
      </c>
      <c r="L10231">
        <v>1E-3</v>
      </c>
      <c r="M10231">
        <v>23076.256000000001</v>
      </c>
      <c r="N10231">
        <v>5.9200000000000003E-2</v>
      </c>
      <c r="O10231">
        <v>2.2959999999999998</v>
      </c>
      <c r="P10231">
        <v>2.24E-2</v>
      </c>
      <c r="Q10231">
        <v>388303.32199999999</v>
      </c>
      <c r="R10231" t="s">
        <v>333</v>
      </c>
      <c r="T10231" t="s">
        <v>28</v>
      </c>
      <c r="V10231" t="s">
        <v>40</v>
      </c>
      <c r="Y10231" t="s">
        <v>35</v>
      </c>
    </row>
    <row r="10232" spans="1:25" x14ac:dyDescent="0.45">
      <c r="A10232" t="s">
        <v>25</v>
      </c>
      <c r="B10232" t="s">
        <v>799</v>
      </c>
      <c r="C10232">
        <v>55517</v>
      </c>
      <c r="D10232" t="s">
        <v>738</v>
      </c>
      <c r="F10232">
        <v>2011</v>
      </c>
      <c r="G10232">
        <v>1296</v>
      </c>
      <c r="H10232">
        <v>969.48</v>
      </c>
      <c r="I10232">
        <v>42115.38</v>
      </c>
      <c r="K10232">
        <v>0.12</v>
      </c>
      <c r="L10232">
        <v>1E-3</v>
      </c>
      <c r="M10232">
        <v>23276.947</v>
      </c>
      <c r="N10232">
        <v>5.9200000000000003E-2</v>
      </c>
      <c r="O10232">
        <v>2.423</v>
      </c>
      <c r="P10232">
        <v>2.0500000000000001E-2</v>
      </c>
      <c r="Q10232">
        <v>391678.62599999999</v>
      </c>
      <c r="R10232" t="s">
        <v>333</v>
      </c>
      <c r="T10232" t="s">
        <v>28</v>
      </c>
      <c r="V10232" t="s">
        <v>40</v>
      </c>
      <c r="Y10232" t="s">
        <v>35</v>
      </c>
    </row>
    <row r="10233" spans="1:25" x14ac:dyDescent="0.45">
      <c r="A10233" t="s">
        <v>25</v>
      </c>
      <c r="B10233" t="s">
        <v>799</v>
      </c>
      <c r="C10233">
        <v>55517</v>
      </c>
      <c r="D10233" t="s">
        <v>738</v>
      </c>
      <c r="F10233">
        <v>2012</v>
      </c>
      <c r="G10233">
        <v>654</v>
      </c>
      <c r="H10233">
        <v>498.71</v>
      </c>
      <c r="I10233">
        <v>20178.36</v>
      </c>
      <c r="K10233">
        <v>5.3999999999999999E-2</v>
      </c>
      <c r="L10233">
        <v>5.9999999999999995E-4</v>
      </c>
      <c r="M10233">
        <v>11000.712</v>
      </c>
      <c r="N10233">
        <v>5.8700000000000002E-2</v>
      </c>
      <c r="O10233">
        <v>1.04</v>
      </c>
      <c r="P10233">
        <v>2.01E-2</v>
      </c>
      <c r="Q10233">
        <v>185116.64799999999</v>
      </c>
      <c r="R10233" t="s">
        <v>333</v>
      </c>
      <c r="T10233" t="s">
        <v>28</v>
      </c>
      <c r="V10233" t="s">
        <v>40</v>
      </c>
      <c r="Y10233" t="s">
        <v>35</v>
      </c>
    </row>
    <row r="10234" spans="1:25" x14ac:dyDescent="0.45">
      <c r="A10234" t="s">
        <v>25</v>
      </c>
      <c r="B10234" t="s">
        <v>799</v>
      </c>
      <c r="C10234">
        <v>55517</v>
      </c>
      <c r="D10234" t="s">
        <v>738</v>
      </c>
      <c r="F10234">
        <v>2013</v>
      </c>
      <c r="G10234">
        <v>397</v>
      </c>
      <c r="H10234">
        <v>283.83</v>
      </c>
      <c r="I10234">
        <v>10954.19</v>
      </c>
      <c r="K10234">
        <v>3.1E-2</v>
      </c>
      <c r="L10234">
        <v>6.9999999999999999E-4</v>
      </c>
      <c r="M10234">
        <v>6004.8419999999996</v>
      </c>
      <c r="N10234">
        <v>5.91E-2</v>
      </c>
      <c r="O10234">
        <v>0.503</v>
      </c>
      <c r="P10234">
        <v>2.12E-2</v>
      </c>
      <c r="Q10234">
        <v>101048.47100000001</v>
      </c>
      <c r="R10234" t="s">
        <v>333</v>
      </c>
      <c r="T10234" t="s">
        <v>28</v>
      </c>
      <c r="V10234" t="s">
        <v>40</v>
      </c>
      <c r="Y10234" t="s">
        <v>35</v>
      </c>
    </row>
    <row r="10235" spans="1:25" x14ac:dyDescent="0.45">
      <c r="A10235" t="s">
        <v>25</v>
      </c>
      <c r="B10235" t="s">
        <v>799</v>
      </c>
      <c r="C10235">
        <v>55517</v>
      </c>
      <c r="D10235" t="s">
        <v>738</v>
      </c>
      <c r="F10235">
        <v>2014</v>
      </c>
      <c r="G10235">
        <v>323</v>
      </c>
      <c r="H10235">
        <v>230.34</v>
      </c>
      <c r="I10235">
        <v>9637.07</v>
      </c>
      <c r="K10235">
        <v>2.7E-2</v>
      </c>
      <c r="L10235">
        <v>6.9999999999999999E-4</v>
      </c>
      <c r="M10235">
        <v>5141.9799999999996</v>
      </c>
      <c r="N10235">
        <v>5.8700000000000002E-2</v>
      </c>
      <c r="O10235">
        <v>0.54900000000000004</v>
      </c>
      <c r="P10235">
        <v>2.1999999999999999E-2</v>
      </c>
      <c r="Q10235">
        <v>86515.92</v>
      </c>
      <c r="R10235" t="s">
        <v>333</v>
      </c>
      <c r="T10235" t="s">
        <v>28</v>
      </c>
      <c r="V10235" t="s">
        <v>40</v>
      </c>
      <c r="Y10235" t="s">
        <v>35</v>
      </c>
    </row>
    <row r="10236" spans="1:25" x14ac:dyDescent="0.45">
      <c r="A10236" t="s">
        <v>25</v>
      </c>
      <c r="B10236" t="s">
        <v>799</v>
      </c>
      <c r="C10236">
        <v>55517</v>
      </c>
      <c r="D10236" t="s">
        <v>738</v>
      </c>
      <c r="F10236">
        <v>2015</v>
      </c>
      <c r="G10236">
        <v>1013</v>
      </c>
      <c r="H10236">
        <v>733.78</v>
      </c>
      <c r="I10236">
        <v>31392.14</v>
      </c>
      <c r="K10236">
        <v>0.09</v>
      </c>
      <c r="L10236">
        <v>8.0000000000000004E-4</v>
      </c>
      <c r="M10236">
        <v>16530.437999999998</v>
      </c>
      <c r="N10236">
        <v>5.8900000000000001E-2</v>
      </c>
      <c r="O10236">
        <v>1.599</v>
      </c>
      <c r="P10236">
        <v>1.6E-2</v>
      </c>
      <c r="Q10236">
        <v>278155.93099999998</v>
      </c>
      <c r="R10236" t="s">
        <v>333</v>
      </c>
      <c r="T10236" t="s">
        <v>28</v>
      </c>
      <c r="V10236" t="s">
        <v>40</v>
      </c>
      <c r="Y10236" t="s">
        <v>36</v>
      </c>
    </row>
    <row r="10237" spans="1:25" x14ac:dyDescent="0.45">
      <c r="A10237" t="s">
        <v>25</v>
      </c>
      <c r="B10237" t="s">
        <v>799</v>
      </c>
      <c r="C10237">
        <v>55517</v>
      </c>
      <c r="D10237" t="s">
        <v>738</v>
      </c>
      <c r="F10237">
        <v>2016</v>
      </c>
      <c r="G10237">
        <v>1336</v>
      </c>
      <c r="H10237">
        <v>1054.51</v>
      </c>
      <c r="I10237">
        <v>46226.1</v>
      </c>
      <c r="K10237">
        <v>0.13200000000000001</v>
      </c>
      <c r="L10237">
        <v>8.0000000000000004E-4</v>
      </c>
      <c r="M10237">
        <v>24486.521000000001</v>
      </c>
      <c r="N10237">
        <v>5.9200000000000003E-2</v>
      </c>
      <c r="O10237">
        <v>1.9550000000000001</v>
      </c>
      <c r="P10237">
        <v>1.2999999999999999E-2</v>
      </c>
      <c r="Q10237">
        <v>412028.75799999997</v>
      </c>
      <c r="R10237" t="s">
        <v>333</v>
      </c>
      <c r="T10237" t="s">
        <v>28</v>
      </c>
      <c r="V10237" t="s">
        <v>40</v>
      </c>
      <c r="Y10237" t="s">
        <v>36</v>
      </c>
    </row>
    <row r="10238" spans="1:25" x14ac:dyDescent="0.45">
      <c r="A10238" t="s">
        <v>25</v>
      </c>
      <c r="B10238" t="s">
        <v>799</v>
      </c>
      <c r="C10238">
        <v>55517</v>
      </c>
      <c r="D10238" t="s">
        <v>738</v>
      </c>
      <c r="F10238">
        <v>2017</v>
      </c>
      <c r="G10238">
        <v>953</v>
      </c>
      <c r="H10238">
        <v>735.34</v>
      </c>
      <c r="I10238">
        <v>25366.59</v>
      </c>
      <c r="K10238">
        <v>8.6999999999999994E-2</v>
      </c>
      <c r="L10238">
        <v>6.9999999999999999E-4</v>
      </c>
      <c r="M10238">
        <v>16434.521000000001</v>
      </c>
      <c r="N10238">
        <v>5.9299999999999999E-2</v>
      </c>
      <c r="O10238">
        <v>1.377</v>
      </c>
      <c r="P10238">
        <v>1.66E-2</v>
      </c>
      <c r="Q10238">
        <v>276538.25699999998</v>
      </c>
      <c r="R10238" t="s">
        <v>333</v>
      </c>
      <c r="T10238" t="s">
        <v>28</v>
      </c>
      <c r="V10238" t="s">
        <v>40</v>
      </c>
      <c r="Y10238" t="s">
        <v>36</v>
      </c>
    </row>
    <row r="10239" spans="1:25" x14ac:dyDescent="0.45">
      <c r="A10239" t="s">
        <v>25</v>
      </c>
      <c r="B10239" t="s">
        <v>799</v>
      </c>
      <c r="C10239">
        <v>55517</v>
      </c>
      <c r="D10239" t="s">
        <v>738</v>
      </c>
      <c r="F10239">
        <v>2018</v>
      </c>
      <c r="G10239">
        <v>640</v>
      </c>
      <c r="H10239">
        <v>483.98</v>
      </c>
      <c r="I10239">
        <v>16664.21</v>
      </c>
      <c r="K10239">
        <v>6.2E-2</v>
      </c>
      <c r="L10239">
        <v>8.0000000000000004E-4</v>
      </c>
      <c r="M10239">
        <v>11617.625</v>
      </c>
      <c r="N10239">
        <v>5.8900000000000001E-2</v>
      </c>
      <c r="O10239">
        <v>0.95199999999999996</v>
      </c>
      <c r="P10239">
        <v>1.54E-2</v>
      </c>
      <c r="Q10239">
        <v>195501.383</v>
      </c>
      <c r="R10239" t="s">
        <v>333</v>
      </c>
      <c r="T10239" t="s">
        <v>28</v>
      </c>
      <c r="V10239" t="s">
        <v>40</v>
      </c>
      <c r="Y10239" t="s">
        <v>36</v>
      </c>
    </row>
    <row r="10240" spans="1:25" x14ac:dyDescent="0.45">
      <c r="A10240" t="s">
        <v>25</v>
      </c>
      <c r="B10240" t="s">
        <v>799</v>
      </c>
      <c r="C10240">
        <v>55517</v>
      </c>
      <c r="D10240" t="s">
        <v>738</v>
      </c>
      <c r="F10240">
        <v>2019</v>
      </c>
      <c r="G10240">
        <v>470</v>
      </c>
      <c r="H10240">
        <v>344.33</v>
      </c>
      <c r="I10240">
        <v>14377.01</v>
      </c>
      <c r="K10240">
        <v>4.3999999999999997E-2</v>
      </c>
      <c r="L10240">
        <v>8.0000000000000004E-4</v>
      </c>
      <c r="M10240">
        <v>8426.5290000000005</v>
      </c>
      <c r="N10240">
        <v>5.9200000000000003E-2</v>
      </c>
      <c r="O10240">
        <v>0.78600000000000003</v>
      </c>
      <c r="P10240">
        <v>1.66E-2</v>
      </c>
      <c r="Q10240">
        <v>141789.302</v>
      </c>
      <c r="R10240" t="s">
        <v>333</v>
      </c>
      <c r="T10240" t="s">
        <v>28</v>
      </c>
      <c r="V10240" t="s">
        <v>40</v>
      </c>
      <c r="Y10240" t="s">
        <v>36</v>
      </c>
    </row>
    <row r="10241" spans="1:25" x14ac:dyDescent="0.45">
      <c r="A10241" t="s">
        <v>25</v>
      </c>
      <c r="B10241" t="s">
        <v>799</v>
      </c>
      <c r="C10241">
        <v>55517</v>
      </c>
      <c r="D10241" t="s">
        <v>738</v>
      </c>
      <c r="F10241">
        <v>2020</v>
      </c>
      <c r="G10241">
        <v>667</v>
      </c>
      <c r="H10241">
        <v>510</v>
      </c>
      <c r="I10241">
        <v>20904.95</v>
      </c>
      <c r="K10241">
        <v>6.5000000000000002E-2</v>
      </c>
      <c r="L10241">
        <v>8.0000000000000004E-4</v>
      </c>
      <c r="M10241">
        <v>12561.352000000001</v>
      </c>
      <c r="N10241">
        <v>5.9200000000000003E-2</v>
      </c>
      <c r="O10241">
        <v>1.1020000000000001</v>
      </c>
      <c r="P10241">
        <v>1.49E-2</v>
      </c>
      <c r="Q10241">
        <v>211367.07800000001</v>
      </c>
      <c r="R10241" t="s">
        <v>333</v>
      </c>
      <c r="T10241" t="s">
        <v>28</v>
      </c>
      <c r="V10241" t="s">
        <v>40</v>
      </c>
      <c r="Y10241" t="s">
        <v>36</v>
      </c>
    </row>
    <row r="10242" spans="1:25" x14ac:dyDescent="0.45">
      <c r="A10242" t="s">
        <v>25</v>
      </c>
      <c r="B10242" t="s">
        <v>799</v>
      </c>
      <c r="C10242">
        <v>55517</v>
      </c>
      <c r="D10242" t="s">
        <v>738</v>
      </c>
      <c r="F10242">
        <v>2021</v>
      </c>
      <c r="G10242">
        <v>511</v>
      </c>
      <c r="H10242">
        <v>380.6</v>
      </c>
      <c r="I10242">
        <v>15130.32</v>
      </c>
      <c r="K10242">
        <v>4.5999999999999999E-2</v>
      </c>
      <c r="L10242">
        <v>8.0000000000000004E-4</v>
      </c>
      <c r="M10242">
        <v>9138.4840000000004</v>
      </c>
      <c r="N10242">
        <v>5.9200000000000003E-2</v>
      </c>
      <c r="O10242">
        <v>0.76700000000000002</v>
      </c>
      <c r="P10242">
        <v>1.6E-2</v>
      </c>
      <c r="Q10242">
        <v>153773.07399999999</v>
      </c>
      <c r="R10242" t="s">
        <v>333</v>
      </c>
      <c r="T10242" t="s">
        <v>28</v>
      </c>
      <c r="V10242" t="s">
        <v>40</v>
      </c>
      <c r="Y10242" t="s">
        <v>36</v>
      </c>
    </row>
    <row r="10243" spans="1:25" x14ac:dyDescent="0.45">
      <c r="A10243" t="s">
        <v>25</v>
      </c>
      <c r="B10243" t="s">
        <v>799</v>
      </c>
      <c r="C10243">
        <v>55517</v>
      </c>
      <c r="D10243" t="s">
        <v>738</v>
      </c>
      <c r="F10243">
        <v>2022</v>
      </c>
      <c r="G10243">
        <v>369</v>
      </c>
      <c r="H10243">
        <v>257.74</v>
      </c>
      <c r="I10243">
        <v>9741.08</v>
      </c>
      <c r="K10243">
        <v>2.9000000000000001E-2</v>
      </c>
      <c r="L10243">
        <v>8.0000000000000004E-4</v>
      </c>
      <c r="M10243">
        <v>5972.2560000000003</v>
      </c>
      <c r="N10243">
        <v>5.9200000000000003E-2</v>
      </c>
      <c r="O10243">
        <v>0.63100000000000001</v>
      </c>
      <c r="P10243">
        <v>1.7999999999999999E-2</v>
      </c>
      <c r="Q10243">
        <v>100482.022</v>
      </c>
      <c r="R10243" t="s">
        <v>333</v>
      </c>
      <c r="T10243" t="s">
        <v>28</v>
      </c>
      <c r="V10243" t="s">
        <v>40</v>
      </c>
      <c r="Y10243" t="s">
        <v>36</v>
      </c>
    </row>
    <row r="10244" spans="1:25" x14ac:dyDescent="0.45">
      <c r="A10244" t="s">
        <v>25</v>
      </c>
      <c r="B10244" t="s">
        <v>799</v>
      </c>
      <c r="C10244">
        <v>55517</v>
      </c>
      <c r="D10244" t="s">
        <v>738</v>
      </c>
      <c r="F10244">
        <v>2023</v>
      </c>
      <c r="G10244">
        <v>907</v>
      </c>
      <c r="H10244">
        <v>677.62</v>
      </c>
      <c r="I10244">
        <v>25808.99</v>
      </c>
      <c r="K10244">
        <v>7.8E-2</v>
      </c>
      <c r="L10244">
        <v>8.0000000000000004E-4</v>
      </c>
      <c r="M10244">
        <v>15826.651</v>
      </c>
      <c r="N10244">
        <v>5.9299999999999999E-2</v>
      </c>
      <c r="O10244">
        <v>1.4950000000000001</v>
      </c>
      <c r="P10244">
        <v>1.5800000000000002E-2</v>
      </c>
      <c r="Q10244">
        <v>266293.29399999999</v>
      </c>
      <c r="R10244" t="s">
        <v>333</v>
      </c>
      <c r="T10244" t="s">
        <v>28</v>
      </c>
      <c r="V10244" t="s">
        <v>40</v>
      </c>
      <c r="Y10244" t="s">
        <v>36</v>
      </c>
    </row>
    <row r="10245" spans="1:25" x14ac:dyDescent="0.45">
      <c r="A10245" t="s">
        <v>25</v>
      </c>
      <c r="B10245" t="s">
        <v>799</v>
      </c>
      <c r="C10245">
        <v>55517</v>
      </c>
      <c r="D10245" t="s">
        <v>738</v>
      </c>
      <c r="F10245">
        <v>2024</v>
      </c>
      <c r="G10245">
        <v>125</v>
      </c>
      <c r="H10245">
        <v>85.05</v>
      </c>
      <c r="I10245">
        <v>3092.71</v>
      </c>
      <c r="K10245">
        <v>8.9999999999999993E-3</v>
      </c>
      <c r="L10245">
        <v>8.0000000000000004E-4</v>
      </c>
      <c r="M10245">
        <v>1886.2449999999999</v>
      </c>
      <c r="N10245">
        <v>5.9200000000000003E-2</v>
      </c>
      <c r="O10245">
        <v>0.23100000000000001</v>
      </c>
      <c r="P10245">
        <v>1.9900000000000001E-2</v>
      </c>
      <c r="Q10245">
        <v>31746.781999999999</v>
      </c>
      <c r="R10245" t="s">
        <v>333</v>
      </c>
      <c r="T10245" t="s">
        <v>28</v>
      </c>
      <c r="V10245" t="s">
        <v>40</v>
      </c>
      <c r="Y10245" t="s">
        <v>36</v>
      </c>
    </row>
    <row r="10246" spans="1:25" x14ac:dyDescent="0.45">
      <c r="A10246" t="s">
        <v>25</v>
      </c>
      <c r="B10246" t="s">
        <v>799</v>
      </c>
      <c r="C10246">
        <v>55517</v>
      </c>
      <c r="D10246" t="s">
        <v>800</v>
      </c>
      <c r="F10246">
        <v>2009</v>
      </c>
      <c r="G10246">
        <v>881</v>
      </c>
      <c r="H10246">
        <v>629.94000000000005</v>
      </c>
      <c r="I10246">
        <v>27997.27</v>
      </c>
      <c r="K10246">
        <v>7.6999999999999999E-2</v>
      </c>
      <c r="L10246">
        <v>1E-3</v>
      </c>
      <c r="M10246">
        <v>15296.026</v>
      </c>
      <c r="N10246">
        <v>5.9200000000000003E-2</v>
      </c>
      <c r="O10246">
        <v>1.38</v>
      </c>
      <c r="P10246">
        <v>1.67E-2</v>
      </c>
      <c r="Q10246">
        <v>257369.96799999999</v>
      </c>
      <c r="R10246" t="s">
        <v>333</v>
      </c>
      <c r="T10246" t="s">
        <v>28</v>
      </c>
      <c r="V10246" t="s">
        <v>40</v>
      </c>
      <c r="Y10246" t="s">
        <v>35</v>
      </c>
    </row>
    <row r="10247" spans="1:25" x14ac:dyDescent="0.45">
      <c r="A10247" t="s">
        <v>25</v>
      </c>
      <c r="B10247" t="s">
        <v>799</v>
      </c>
      <c r="C10247">
        <v>55517</v>
      </c>
      <c r="D10247" t="s">
        <v>800</v>
      </c>
      <c r="F10247">
        <v>2010</v>
      </c>
      <c r="G10247">
        <v>1313</v>
      </c>
      <c r="H10247">
        <v>982.41</v>
      </c>
      <c r="I10247">
        <v>43026.48</v>
      </c>
      <c r="K10247">
        <v>0.127</v>
      </c>
      <c r="L10247">
        <v>1E-3</v>
      </c>
      <c r="M10247">
        <v>25093.954000000002</v>
      </c>
      <c r="N10247">
        <v>5.9200000000000003E-2</v>
      </c>
      <c r="O10247">
        <v>2.2189999999999999</v>
      </c>
      <c r="P10247">
        <v>1.49E-2</v>
      </c>
      <c r="Q10247">
        <v>422263.71600000001</v>
      </c>
      <c r="R10247" t="s">
        <v>333</v>
      </c>
      <c r="T10247" t="s">
        <v>28</v>
      </c>
      <c r="V10247" t="s">
        <v>40</v>
      </c>
      <c r="Y10247" t="s">
        <v>35</v>
      </c>
    </row>
    <row r="10248" spans="1:25" x14ac:dyDescent="0.45">
      <c r="A10248" t="s">
        <v>25</v>
      </c>
      <c r="B10248" t="s">
        <v>799</v>
      </c>
      <c r="C10248">
        <v>55517</v>
      </c>
      <c r="D10248" t="s">
        <v>800</v>
      </c>
      <c r="F10248">
        <v>2011</v>
      </c>
      <c r="G10248">
        <v>1231</v>
      </c>
      <c r="H10248">
        <v>888.25</v>
      </c>
      <c r="I10248">
        <v>38532.74</v>
      </c>
      <c r="K10248">
        <v>0.112</v>
      </c>
      <c r="L10248">
        <v>8.9999999999999998E-4</v>
      </c>
      <c r="M10248">
        <v>21766.707999999999</v>
      </c>
      <c r="N10248">
        <v>5.91E-2</v>
      </c>
      <c r="O10248">
        <v>1.881</v>
      </c>
      <c r="P10248">
        <v>1.5599999999999999E-2</v>
      </c>
      <c r="Q10248">
        <v>366288.88400000002</v>
      </c>
      <c r="R10248" t="s">
        <v>333</v>
      </c>
      <c r="T10248" t="s">
        <v>28</v>
      </c>
      <c r="V10248" t="s">
        <v>40</v>
      </c>
      <c r="Y10248" t="s">
        <v>35</v>
      </c>
    </row>
    <row r="10249" spans="1:25" x14ac:dyDescent="0.45">
      <c r="A10249" t="s">
        <v>25</v>
      </c>
      <c r="B10249" t="s">
        <v>799</v>
      </c>
      <c r="C10249">
        <v>55517</v>
      </c>
      <c r="D10249" t="s">
        <v>800</v>
      </c>
      <c r="F10249">
        <v>2012</v>
      </c>
      <c r="G10249">
        <v>740</v>
      </c>
      <c r="H10249">
        <v>586.04</v>
      </c>
      <c r="I10249">
        <v>24794.68</v>
      </c>
      <c r="K10249">
        <v>7.5999999999999998E-2</v>
      </c>
      <c r="L10249">
        <v>8.0000000000000004E-4</v>
      </c>
      <c r="M10249">
        <v>13987.477999999999</v>
      </c>
      <c r="N10249">
        <v>5.9200000000000003E-2</v>
      </c>
      <c r="O10249">
        <v>1.054</v>
      </c>
      <c r="P10249">
        <v>1.4500000000000001E-2</v>
      </c>
      <c r="Q10249">
        <v>235384.095</v>
      </c>
      <c r="R10249" t="s">
        <v>333</v>
      </c>
      <c r="T10249" t="s">
        <v>28</v>
      </c>
      <c r="V10249" t="s">
        <v>40</v>
      </c>
      <c r="Y10249" t="s">
        <v>35</v>
      </c>
    </row>
    <row r="10250" spans="1:25" x14ac:dyDescent="0.45">
      <c r="A10250" t="s">
        <v>25</v>
      </c>
      <c r="B10250" t="s">
        <v>799</v>
      </c>
      <c r="C10250">
        <v>55517</v>
      </c>
      <c r="D10250" t="s">
        <v>800</v>
      </c>
      <c r="F10250">
        <v>2013</v>
      </c>
      <c r="G10250">
        <v>473</v>
      </c>
      <c r="H10250">
        <v>356.36</v>
      </c>
      <c r="I10250">
        <v>13806.87</v>
      </c>
      <c r="K10250">
        <v>4.2000000000000003E-2</v>
      </c>
      <c r="L10250">
        <v>8.0000000000000004E-4</v>
      </c>
      <c r="M10250">
        <v>7877.0730000000003</v>
      </c>
      <c r="N10250">
        <v>5.9200000000000003E-2</v>
      </c>
      <c r="O10250">
        <v>0.629</v>
      </c>
      <c r="P10250">
        <v>1.5599999999999999E-2</v>
      </c>
      <c r="Q10250">
        <v>132538.45199999999</v>
      </c>
      <c r="R10250" t="s">
        <v>333</v>
      </c>
      <c r="T10250" t="s">
        <v>28</v>
      </c>
      <c r="V10250" t="s">
        <v>40</v>
      </c>
      <c r="Y10250" t="s">
        <v>35</v>
      </c>
    </row>
    <row r="10251" spans="1:25" x14ac:dyDescent="0.45">
      <c r="A10251" t="s">
        <v>25</v>
      </c>
      <c r="B10251" t="s">
        <v>799</v>
      </c>
      <c r="C10251">
        <v>55517</v>
      </c>
      <c r="D10251" t="s">
        <v>800</v>
      </c>
      <c r="F10251">
        <v>2014</v>
      </c>
      <c r="G10251">
        <v>376</v>
      </c>
      <c r="H10251">
        <v>273.17</v>
      </c>
      <c r="I10251">
        <v>11275.26</v>
      </c>
      <c r="K10251">
        <v>3.3000000000000002E-2</v>
      </c>
      <c r="L10251">
        <v>8.0000000000000004E-4</v>
      </c>
      <c r="M10251">
        <v>6179.2610000000004</v>
      </c>
      <c r="N10251">
        <v>5.9400000000000001E-2</v>
      </c>
      <c r="O10251">
        <v>0.76300000000000001</v>
      </c>
      <c r="P10251">
        <v>1.9400000000000001E-2</v>
      </c>
      <c r="Q10251">
        <v>103959.00599999999</v>
      </c>
      <c r="R10251" t="s">
        <v>333</v>
      </c>
      <c r="T10251" t="s">
        <v>28</v>
      </c>
      <c r="V10251" t="s">
        <v>40</v>
      </c>
      <c r="Y10251" t="s">
        <v>35</v>
      </c>
    </row>
    <row r="10252" spans="1:25" x14ac:dyDescent="0.45">
      <c r="A10252" t="s">
        <v>25</v>
      </c>
      <c r="B10252" t="s">
        <v>799</v>
      </c>
      <c r="C10252">
        <v>55517</v>
      </c>
      <c r="D10252" t="s">
        <v>800</v>
      </c>
      <c r="F10252">
        <v>2015</v>
      </c>
      <c r="G10252">
        <v>944</v>
      </c>
      <c r="H10252">
        <v>690.09</v>
      </c>
      <c r="I10252">
        <v>29164.48</v>
      </c>
      <c r="K10252">
        <v>8.5999999999999993E-2</v>
      </c>
      <c r="L10252">
        <v>8.0000000000000004E-4</v>
      </c>
      <c r="M10252">
        <v>15612.441999999999</v>
      </c>
      <c r="N10252">
        <v>5.9200000000000003E-2</v>
      </c>
      <c r="O10252">
        <v>1.3740000000000001</v>
      </c>
      <c r="P10252">
        <v>1.4999999999999999E-2</v>
      </c>
      <c r="Q10252">
        <v>262711.54300000001</v>
      </c>
      <c r="R10252" t="s">
        <v>333</v>
      </c>
      <c r="T10252" t="s">
        <v>28</v>
      </c>
      <c r="V10252" t="s">
        <v>40</v>
      </c>
      <c r="Y10252" t="s">
        <v>36</v>
      </c>
    </row>
    <row r="10253" spans="1:25" x14ac:dyDescent="0.45">
      <c r="A10253" t="s">
        <v>25</v>
      </c>
      <c r="B10253" t="s">
        <v>799</v>
      </c>
      <c r="C10253">
        <v>55517</v>
      </c>
      <c r="D10253" t="s">
        <v>800</v>
      </c>
      <c r="F10253">
        <v>2016</v>
      </c>
      <c r="G10253">
        <v>1078</v>
      </c>
      <c r="H10253">
        <v>836.8</v>
      </c>
      <c r="I10253">
        <v>35632.36</v>
      </c>
      <c r="K10253">
        <v>0.10199999999999999</v>
      </c>
      <c r="L10253">
        <v>6.9999999999999999E-4</v>
      </c>
      <c r="M10253">
        <v>19342.64</v>
      </c>
      <c r="N10253">
        <v>5.9200000000000003E-2</v>
      </c>
      <c r="O10253">
        <v>1.4339999999999999</v>
      </c>
      <c r="P10253">
        <v>1.0999999999999999E-2</v>
      </c>
      <c r="Q10253">
        <v>325484.36499999999</v>
      </c>
      <c r="R10253" t="s">
        <v>333</v>
      </c>
      <c r="T10253" t="s">
        <v>28</v>
      </c>
      <c r="V10253" t="s">
        <v>40</v>
      </c>
      <c r="Y10253" t="s">
        <v>36</v>
      </c>
    </row>
    <row r="10254" spans="1:25" x14ac:dyDescent="0.45">
      <c r="A10254" t="s">
        <v>25</v>
      </c>
      <c r="B10254" t="s">
        <v>799</v>
      </c>
      <c r="C10254">
        <v>55517</v>
      </c>
      <c r="D10254" t="s">
        <v>800</v>
      </c>
      <c r="F10254">
        <v>2017</v>
      </c>
      <c r="G10254">
        <v>970</v>
      </c>
      <c r="H10254">
        <v>760.92</v>
      </c>
      <c r="I10254">
        <v>33109.65</v>
      </c>
      <c r="K10254">
        <v>9.5000000000000001E-2</v>
      </c>
      <c r="L10254">
        <v>8.0000000000000004E-4</v>
      </c>
      <c r="M10254">
        <v>17784.847000000002</v>
      </c>
      <c r="N10254">
        <v>5.9299999999999999E-2</v>
      </c>
      <c r="O10254">
        <v>1.2989999999999999</v>
      </c>
      <c r="P10254">
        <v>1.15E-2</v>
      </c>
      <c r="Q10254">
        <v>299273.27600000001</v>
      </c>
      <c r="R10254" t="s">
        <v>333</v>
      </c>
      <c r="T10254" t="s">
        <v>28</v>
      </c>
      <c r="V10254" t="s">
        <v>40</v>
      </c>
      <c r="Y10254" t="s">
        <v>36</v>
      </c>
    </row>
    <row r="10255" spans="1:25" x14ac:dyDescent="0.45">
      <c r="A10255" t="s">
        <v>25</v>
      </c>
      <c r="B10255" t="s">
        <v>799</v>
      </c>
      <c r="C10255">
        <v>55517</v>
      </c>
      <c r="D10255" t="s">
        <v>800</v>
      </c>
      <c r="F10255">
        <v>2018</v>
      </c>
      <c r="G10255">
        <v>626</v>
      </c>
      <c r="H10255">
        <v>477.08</v>
      </c>
      <c r="I10255">
        <v>20850.169999999998</v>
      </c>
      <c r="K10255">
        <v>6.3E-2</v>
      </c>
      <c r="L10255">
        <v>8.9999999999999998E-4</v>
      </c>
      <c r="M10255">
        <v>11631.151</v>
      </c>
      <c r="N10255">
        <v>5.9200000000000003E-2</v>
      </c>
      <c r="O10255">
        <v>0.92300000000000004</v>
      </c>
      <c r="P10255">
        <v>1.35E-2</v>
      </c>
      <c r="Q10255">
        <v>195723.22099999999</v>
      </c>
      <c r="R10255" t="s">
        <v>333</v>
      </c>
      <c r="T10255" t="s">
        <v>28</v>
      </c>
      <c r="V10255" t="s">
        <v>40</v>
      </c>
      <c r="Y10255" t="s">
        <v>36</v>
      </c>
    </row>
    <row r="10256" spans="1:25" x14ac:dyDescent="0.45">
      <c r="A10256" t="s">
        <v>25</v>
      </c>
      <c r="B10256" t="s">
        <v>799</v>
      </c>
      <c r="C10256">
        <v>55517</v>
      </c>
      <c r="D10256" t="s">
        <v>800</v>
      </c>
      <c r="F10256">
        <v>2019</v>
      </c>
      <c r="G10256">
        <v>429</v>
      </c>
      <c r="H10256">
        <v>312.77999999999997</v>
      </c>
      <c r="I10256">
        <v>12992.51</v>
      </c>
      <c r="K10256">
        <v>0.04</v>
      </c>
      <c r="L10256">
        <v>8.0000000000000004E-4</v>
      </c>
      <c r="M10256">
        <v>7763.8789999999999</v>
      </c>
      <c r="N10256">
        <v>5.9200000000000003E-2</v>
      </c>
      <c r="O10256">
        <v>0.70199999999999996</v>
      </c>
      <c r="P10256">
        <v>1.6500000000000001E-2</v>
      </c>
      <c r="Q10256">
        <v>130663.973</v>
      </c>
      <c r="R10256" t="s">
        <v>333</v>
      </c>
      <c r="T10256" t="s">
        <v>28</v>
      </c>
      <c r="V10256" t="s">
        <v>40</v>
      </c>
      <c r="Y10256" t="s">
        <v>36</v>
      </c>
    </row>
    <row r="10257" spans="1:25" x14ac:dyDescent="0.45">
      <c r="A10257" t="s">
        <v>25</v>
      </c>
      <c r="B10257" t="s">
        <v>799</v>
      </c>
      <c r="C10257">
        <v>55517</v>
      </c>
      <c r="D10257" t="s">
        <v>800</v>
      </c>
      <c r="F10257">
        <v>2020</v>
      </c>
      <c r="G10257">
        <v>714</v>
      </c>
      <c r="H10257">
        <v>560.79999999999995</v>
      </c>
      <c r="I10257">
        <v>23058.21</v>
      </c>
      <c r="K10257">
        <v>7.3999999999999996E-2</v>
      </c>
      <c r="L10257">
        <v>8.0000000000000004E-4</v>
      </c>
      <c r="M10257">
        <v>13951.427</v>
      </c>
      <c r="N10257">
        <v>5.9200000000000003E-2</v>
      </c>
      <c r="O10257">
        <v>1.0880000000000001</v>
      </c>
      <c r="P10257">
        <v>1.3599999999999999E-2</v>
      </c>
      <c r="Q10257">
        <v>234765.60399999999</v>
      </c>
      <c r="R10257" t="s">
        <v>333</v>
      </c>
      <c r="T10257" t="s">
        <v>28</v>
      </c>
      <c r="V10257" t="s">
        <v>40</v>
      </c>
      <c r="Y10257" t="s">
        <v>36</v>
      </c>
    </row>
    <row r="10258" spans="1:25" x14ac:dyDescent="0.45">
      <c r="A10258" t="s">
        <v>25</v>
      </c>
      <c r="B10258" t="s">
        <v>799</v>
      </c>
      <c r="C10258">
        <v>55517</v>
      </c>
      <c r="D10258" t="s">
        <v>800</v>
      </c>
      <c r="F10258">
        <v>2021</v>
      </c>
      <c r="G10258">
        <v>528</v>
      </c>
      <c r="H10258">
        <v>403.96</v>
      </c>
      <c r="I10258">
        <v>16322.79</v>
      </c>
      <c r="K10258">
        <v>5.0999999999999997E-2</v>
      </c>
      <c r="L10258">
        <v>8.0000000000000004E-4</v>
      </c>
      <c r="M10258">
        <v>9888.6299999999992</v>
      </c>
      <c r="N10258">
        <v>5.9200000000000003E-2</v>
      </c>
      <c r="O10258">
        <v>0.80600000000000005</v>
      </c>
      <c r="P10258">
        <v>1.61E-2</v>
      </c>
      <c r="Q10258">
        <v>166395.27900000001</v>
      </c>
      <c r="R10258" t="s">
        <v>333</v>
      </c>
      <c r="T10258" t="s">
        <v>28</v>
      </c>
      <c r="V10258" t="s">
        <v>40</v>
      </c>
      <c r="Y10258" t="s">
        <v>36</v>
      </c>
    </row>
    <row r="10259" spans="1:25" x14ac:dyDescent="0.45">
      <c r="A10259" t="s">
        <v>25</v>
      </c>
      <c r="B10259" t="s">
        <v>799</v>
      </c>
      <c r="C10259">
        <v>55517</v>
      </c>
      <c r="D10259" t="s">
        <v>800</v>
      </c>
      <c r="F10259">
        <v>2022</v>
      </c>
      <c r="G10259">
        <v>375</v>
      </c>
      <c r="H10259">
        <v>266.8</v>
      </c>
      <c r="I10259">
        <v>10052.549999999999</v>
      </c>
      <c r="K10259">
        <v>0.03</v>
      </c>
      <c r="L10259">
        <v>6.9999999999999999E-4</v>
      </c>
      <c r="M10259">
        <v>6187.4290000000001</v>
      </c>
      <c r="N10259">
        <v>5.8900000000000001E-2</v>
      </c>
      <c r="O10259">
        <v>0.57599999999999996</v>
      </c>
      <c r="P10259">
        <v>1.6E-2</v>
      </c>
      <c r="Q10259">
        <v>104103.19100000001</v>
      </c>
      <c r="R10259" t="s">
        <v>333</v>
      </c>
      <c r="T10259" t="s">
        <v>28</v>
      </c>
      <c r="V10259" t="s">
        <v>40</v>
      </c>
      <c r="Y10259" t="s">
        <v>36</v>
      </c>
    </row>
    <row r="10260" spans="1:25" x14ac:dyDescent="0.45">
      <c r="A10260" t="s">
        <v>25</v>
      </c>
      <c r="B10260" t="s">
        <v>799</v>
      </c>
      <c r="C10260">
        <v>55517</v>
      </c>
      <c r="D10260" t="s">
        <v>800</v>
      </c>
      <c r="F10260">
        <v>2023</v>
      </c>
      <c r="G10260">
        <v>693</v>
      </c>
      <c r="H10260">
        <v>510.18</v>
      </c>
      <c r="I10260">
        <v>19246.21</v>
      </c>
      <c r="K10260">
        <v>5.7000000000000002E-2</v>
      </c>
      <c r="L10260">
        <v>8.0000000000000004E-4</v>
      </c>
      <c r="M10260">
        <v>11850.710999999999</v>
      </c>
      <c r="N10260">
        <v>5.9200000000000003E-2</v>
      </c>
      <c r="O10260">
        <v>1.034</v>
      </c>
      <c r="P10260">
        <v>1.49E-2</v>
      </c>
      <c r="Q10260">
        <v>199414.41099999999</v>
      </c>
      <c r="R10260" t="s">
        <v>333</v>
      </c>
      <c r="T10260" t="s">
        <v>28</v>
      </c>
      <c r="V10260" t="s">
        <v>40</v>
      </c>
      <c r="Y10260" t="s">
        <v>36</v>
      </c>
    </row>
    <row r="10261" spans="1:25" x14ac:dyDescent="0.45">
      <c r="A10261" t="s">
        <v>25</v>
      </c>
      <c r="B10261" t="s">
        <v>799</v>
      </c>
      <c r="C10261">
        <v>55517</v>
      </c>
      <c r="D10261" t="s">
        <v>800</v>
      </c>
      <c r="F10261">
        <v>2024</v>
      </c>
      <c r="G10261">
        <v>85</v>
      </c>
      <c r="H10261">
        <v>58.04</v>
      </c>
      <c r="I10261">
        <v>2142.58</v>
      </c>
      <c r="K10261">
        <v>6.0000000000000001E-3</v>
      </c>
      <c r="L10261">
        <v>8.0000000000000004E-4</v>
      </c>
      <c r="M10261">
        <v>1323.5820000000001</v>
      </c>
      <c r="N10261">
        <v>5.8599999999999999E-2</v>
      </c>
      <c r="O10261">
        <v>0.11700000000000001</v>
      </c>
      <c r="P10261">
        <v>1.5599999999999999E-2</v>
      </c>
      <c r="Q10261">
        <v>22271.071</v>
      </c>
      <c r="R10261" t="s">
        <v>333</v>
      </c>
      <c r="T10261" t="s">
        <v>28</v>
      </c>
      <c r="V10261" t="s">
        <v>40</v>
      </c>
      <c r="Y10261" t="s">
        <v>36</v>
      </c>
    </row>
    <row r="10262" spans="1:25" x14ac:dyDescent="0.45">
      <c r="A10262" t="s">
        <v>25</v>
      </c>
      <c r="B10262" t="s">
        <v>799</v>
      </c>
      <c r="C10262">
        <v>55517</v>
      </c>
      <c r="D10262" t="s">
        <v>801</v>
      </c>
      <c r="F10262">
        <v>2009</v>
      </c>
      <c r="G10262">
        <v>564</v>
      </c>
      <c r="H10262">
        <v>401.41</v>
      </c>
      <c r="I10262">
        <v>17779.189999999999</v>
      </c>
      <c r="K10262">
        <v>5.2999999999999999E-2</v>
      </c>
      <c r="L10262">
        <v>1E-3</v>
      </c>
      <c r="M10262">
        <v>10432.539000000001</v>
      </c>
      <c r="N10262">
        <v>5.9200000000000003E-2</v>
      </c>
      <c r="O10262">
        <v>1.097</v>
      </c>
      <c r="P10262">
        <v>2.06E-2</v>
      </c>
      <c r="Q10262">
        <v>175547.78899999999</v>
      </c>
      <c r="R10262" t="s">
        <v>333</v>
      </c>
      <c r="T10262" t="s">
        <v>28</v>
      </c>
      <c r="V10262" t="s">
        <v>40</v>
      </c>
      <c r="Y10262" t="s">
        <v>35</v>
      </c>
    </row>
    <row r="10263" spans="1:25" x14ac:dyDescent="0.45">
      <c r="A10263" t="s">
        <v>25</v>
      </c>
      <c r="B10263" t="s">
        <v>799</v>
      </c>
      <c r="C10263">
        <v>55517</v>
      </c>
      <c r="D10263" t="s">
        <v>801</v>
      </c>
      <c r="F10263">
        <v>2010</v>
      </c>
      <c r="G10263">
        <v>1290</v>
      </c>
      <c r="H10263">
        <v>964.14</v>
      </c>
      <c r="I10263">
        <v>42888.95</v>
      </c>
      <c r="K10263">
        <v>0.123</v>
      </c>
      <c r="L10263">
        <v>1E-3</v>
      </c>
      <c r="M10263">
        <v>24313.526000000002</v>
      </c>
      <c r="N10263">
        <v>5.9200000000000003E-2</v>
      </c>
      <c r="O10263">
        <v>2.0150000000000001</v>
      </c>
      <c r="P10263">
        <v>1.4E-2</v>
      </c>
      <c r="Q10263">
        <v>409123.84700000001</v>
      </c>
      <c r="R10263" t="s">
        <v>333</v>
      </c>
      <c r="T10263" t="s">
        <v>28</v>
      </c>
      <c r="V10263" t="s">
        <v>40</v>
      </c>
      <c r="Y10263" t="s">
        <v>35</v>
      </c>
    </row>
    <row r="10264" spans="1:25" x14ac:dyDescent="0.45">
      <c r="A10264" t="s">
        <v>25</v>
      </c>
      <c r="B10264" t="s">
        <v>799</v>
      </c>
      <c r="C10264">
        <v>55517</v>
      </c>
      <c r="D10264" t="s">
        <v>801</v>
      </c>
      <c r="F10264">
        <v>2011</v>
      </c>
      <c r="G10264">
        <v>1204</v>
      </c>
      <c r="H10264">
        <v>879.47</v>
      </c>
      <c r="I10264">
        <v>39364.910000000003</v>
      </c>
      <c r="K10264">
        <v>0.106</v>
      </c>
      <c r="L10264">
        <v>1E-3</v>
      </c>
      <c r="M10264">
        <v>20548.508999999998</v>
      </c>
      <c r="N10264">
        <v>5.91E-2</v>
      </c>
      <c r="O10264">
        <v>2.1589999999999998</v>
      </c>
      <c r="P10264">
        <v>1.7999999999999999E-2</v>
      </c>
      <c r="Q10264">
        <v>345804.60100000002</v>
      </c>
      <c r="R10264" t="s">
        <v>333</v>
      </c>
      <c r="T10264" t="s">
        <v>28</v>
      </c>
      <c r="V10264" t="s">
        <v>40</v>
      </c>
      <c r="Y10264" t="s">
        <v>35</v>
      </c>
    </row>
    <row r="10265" spans="1:25" x14ac:dyDescent="0.45">
      <c r="A10265" t="s">
        <v>25</v>
      </c>
      <c r="B10265" t="s">
        <v>799</v>
      </c>
      <c r="C10265">
        <v>55517</v>
      </c>
      <c r="D10265" t="s">
        <v>801</v>
      </c>
      <c r="F10265">
        <v>2012</v>
      </c>
      <c r="G10265">
        <v>614</v>
      </c>
      <c r="H10265">
        <v>471.39</v>
      </c>
      <c r="I10265">
        <v>20194.3</v>
      </c>
      <c r="K10265">
        <v>0.06</v>
      </c>
      <c r="L10265">
        <v>8.0000000000000004E-4</v>
      </c>
      <c r="M10265">
        <v>10922.52</v>
      </c>
      <c r="N10265">
        <v>5.9400000000000001E-2</v>
      </c>
      <c r="O10265">
        <v>0.84599999999999997</v>
      </c>
      <c r="P10265">
        <v>1.77E-2</v>
      </c>
      <c r="Q10265">
        <v>183785.323</v>
      </c>
      <c r="R10265" t="s">
        <v>333</v>
      </c>
      <c r="T10265" t="s">
        <v>28</v>
      </c>
      <c r="V10265" t="s">
        <v>40</v>
      </c>
      <c r="Y10265" t="s">
        <v>35</v>
      </c>
    </row>
    <row r="10266" spans="1:25" x14ac:dyDescent="0.45">
      <c r="A10266" t="s">
        <v>25</v>
      </c>
      <c r="B10266" t="s">
        <v>799</v>
      </c>
      <c r="C10266">
        <v>55517</v>
      </c>
      <c r="D10266" t="s">
        <v>801</v>
      </c>
      <c r="F10266">
        <v>2013</v>
      </c>
      <c r="G10266">
        <v>373</v>
      </c>
      <c r="H10266">
        <v>271</v>
      </c>
      <c r="I10266">
        <v>10579.76</v>
      </c>
      <c r="K10266">
        <v>0.03</v>
      </c>
      <c r="L10266">
        <v>6.9999999999999999E-4</v>
      </c>
      <c r="M10266">
        <v>5818.0479999999998</v>
      </c>
      <c r="N10266">
        <v>5.9299999999999999E-2</v>
      </c>
      <c r="O10266">
        <v>0.51800000000000002</v>
      </c>
      <c r="P10266">
        <v>2.3599999999999999E-2</v>
      </c>
      <c r="Q10266">
        <v>97905.98</v>
      </c>
      <c r="R10266" t="s">
        <v>333</v>
      </c>
      <c r="T10266" t="s">
        <v>28</v>
      </c>
      <c r="V10266" t="s">
        <v>40</v>
      </c>
      <c r="Y10266" t="s">
        <v>35</v>
      </c>
    </row>
    <row r="10267" spans="1:25" x14ac:dyDescent="0.45">
      <c r="A10267" t="s">
        <v>25</v>
      </c>
      <c r="B10267" t="s">
        <v>799</v>
      </c>
      <c r="C10267">
        <v>55517</v>
      </c>
      <c r="D10267" t="s">
        <v>801</v>
      </c>
      <c r="F10267">
        <v>2014</v>
      </c>
      <c r="G10267">
        <v>318</v>
      </c>
      <c r="H10267">
        <v>224.32</v>
      </c>
      <c r="I10267">
        <v>9548.32</v>
      </c>
      <c r="K10267">
        <v>2.5999999999999999E-2</v>
      </c>
      <c r="L10267">
        <v>6.9999999999999999E-4</v>
      </c>
      <c r="M10267">
        <v>4935.7849999999999</v>
      </c>
      <c r="N10267">
        <v>5.9200000000000003E-2</v>
      </c>
      <c r="O10267">
        <v>0.443</v>
      </c>
      <c r="P10267">
        <v>2.3199999999999998E-2</v>
      </c>
      <c r="Q10267">
        <v>83056.322</v>
      </c>
      <c r="R10267" t="s">
        <v>333</v>
      </c>
      <c r="T10267" t="s">
        <v>28</v>
      </c>
      <c r="V10267" t="s">
        <v>40</v>
      </c>
      <c r="Y10267" t="s">
        <v>35</v>
      </c>
    </row>
    <row r="10268" spans="1:25" x14ac:dyDescent="0.45">
      <c r="A10268" t="s">
        <v>25</v>
      </c>
      <c r="B10268" t="s">
        <v>799</v>
      </c>
      <c r="C10268">
        <v>55517</v>
      </c>
      <c r="D10268" t="s">
        <v>801</v>
      </c>
      <c r="F10268">
        <v>2015</v>
      </c>
      <c r="G10268">
        <v>1068</v>
      </c>
      <c r="H10268">
        <v>741.64</v>
      </c>
      <c r="I10268">
        <v>32141.77</v>
      </c>
      <c r="K10268">
        <v>0.09</v>
      </c>
      <c r="L10268">
        <v>6.9999999999999999E-4</v>
      </c>
      <c r="M10268">
        <v>16644.186000000002</v>
      </c>
      <c r="N10268">
        <v>5.8900000000000001E-2</v>
      </c>
      <c r="O10268">
        <v>1.325</v>
      </c>
      <c r="P10268">
        <v>1.7299999999999999E-2</v>
      </c>
      <c r="Q10268">
        <v>280059.90399999998</v>
      </c>
      <c r="R10268" t="s">
        <v>333</v>
      </c>
      <c r="T10268" t="s">
        <v>28</v>
      </c>
      <c r="V10268" t="s">
        <v>40</v>
      </c>
      <c r="Y10268" t="s">
        <v>36</v>
      </c>
    </row>
    <row r="10269" spans="1:25" x14ac:dyDescent="0.45">
      <c r="A10269" t="s">
        <v>25</v>
      </c>
      <c r="B10269" t="s">
        <v>799</v>
      </c>
      <c r="C10269">
        <v>55517</v>
      </c>
      <c r="D10269" t="s">
        <v>801</v>
      </c>
      <c r="F10269">
        <v>2016</v>
      </c>
      <c r="G10269">
        <v>1392</v>
      </c>
      <c r="H10269">
        <v>1111</v>
      </c>
      <c r="I10269">
        <v>49330.05</v>
      </c>
      <c r="K10269">
        <v>0.14299999999999999</v>
      </c>
      <c r="L10269">
        <v>8.0000000000000004E-4</v>
      </c>
      <c r="M10269">
        <v>26454.773000000001</v>
      </c>
      <c r="N10269">
        <v>5.8999999999999997E-2</v>
      </c>
      <c r="O10269">
        <v>1.978</v>
      </c>
      <c r="P10269">
        <v>1.3100000000000001E-2</v>
      </c>
      <c r="Q10269">
        <v>445158.58199999999</v>
      </c>
      <c r="R10269" t="s">
        <v>333</v>
      </c>
      <c r="T10269" t="s">
        <v>28</v>
      </c>
      <c r="V10269" t="s">
        <v>40</v>
      </c>
      <c r="Y10269" t="s">
        <v>36</v>
      </c>
    </row>
    <row r="10270" spans="1:25" x14ac:dyDescent="0.45">
      <c r="A10270" t="s">
        <v>25</v>
      </c>
      <c r="B10270" t="s">
        <v>799</v>
      </c>
      <c r="C10270">
        <v>55517</v>
      </c>
      <c r="D10270" t="s">
        <v>801</v>
      </c>
      <c r="F10270">
        <v>2017</v>
      </c>
      <c r="G10270">
        <v>1030</v>
      </c>
      <c r="H10270">
        <v>785.45</v>
      </c>
      <c r="I10270">
        <v>34381.32</v>
      </c>
      <c r="K10270">
        <v>9.9000000000000005E-2</v>
      </c>
      <c r="L10270">
        <v>8.0000000000000004E-4</v>
      </c>
      <c r="M10270">
        <v>18286.310000000001</v>
      </c>
      <c r="N10270">
        <v>5.91E-2</v>
      </c>
      <c r="O10270">
        <v>1.552</v>
      </c>
      <c r="P10270">
        <v>1.7100000000000001E-2</v>
      </c>
      <c r="Q10270">
        <v>307711.78200000001</v>
      </c>
      <c r="R10270" t="s">
        <v>333</v>
      </c>
      <c r="T10270" t="s">
        <v>28</v>
      </c>
      <c r="V10270" t="s">
        <v>40</v>
      </c>
      <c r="Y10270" t="s">
        <v>36</v>
      </c>
    </row>
    <row r="10271" spans="1:25" x14ac:dyDescent="0.45">
      <c r="A10271" t="s">
        <v>25</v>
      </c>
      <c r="B10271" t="s">
        <v>799</v>
      </c>
      <c r="C10271">
        <v>55517</v>
      </c>
      <c r="D10271" t="s">
        <v>801</v>
      </c>
      <c r="F10271">
        <v>2018</v>
      </c>
      <c r="G10271">
        <v>728</v>
      </c>
      <c r="H10271">
        <v>556.76</v>
      </c>
      <c r="I10271">
        <v>23082.46</v>
      </c>
      <c r="K10271">
        <v>6.7000000000000004E-2</v>
      </c>
      <c r="L10271">
        <v>6.9999999999999999E-4</v>
      </c>
      <c r="M10271">
        <v>13193.477000000001</v>
      </c>
      <c r="N10271">
        <v>5.8999999999999997E-2</v>
      </c>
      <c r="O10271">
        <v>1.208</v>
      </c>
      <c r="P10271">
        <v>1.89E-2</v>
      </c>
      <c r="Q10271">
        <v>222014.875</v>
      </c>
      <c r="R10271" t="s">
        <v>333</v>
      </c>
      <c r="T10271" t="s">
        <v>28</v>
      </c>
      <c r="V10271" t="s">
        <v>40</v>
      </c>
      <c r="Y10271" t="s">
        <v>36</v>
      </c>
    </row>
    <row r="10272" spans="1:25" x14ac:dyDescent="0.45">
      <c r="A10272" t="s">
        <v>25</v>
      </c>
      <c r="B10272" t="s">
        <v>799</v>
      </c>
      <c r="C10272">
        <v>55517</v>
      </c>
      <c r="D10272" t="s">
        <v>801</v>
      </c>
      <c r="F10272">
        <v>2019</v>
      </c>
      <c r="G10272">
        <v>510</v>
      </c>
      <c r="H10272">
        <v>363.95</v>
      </c>
      <c r="I10272">
        <v>14385.88</v>
      </c>
      <c r="K10272">
        <v>4.2000000000000003E-2</v>
      </c>
      <c r="L10272">
        <v>8.0000000000000004E-4</v>
      </c>
      <c r="M10272">
        <v>8664.5660000000007</v>
      </c>
      <c r="N10272">
        <v>5.9200000000000003E-2</v>
      </c>
      <c r="O10272">
        <v>0.85299999999999998</v>
      </c>
      <c r="P10272">
        <v>1.7500000000000002E-2</v>
      </c>
      <c r="Q10272">
        <v>145794.41399999999</v>
      </c>
      <c r="R10272" t="s">
        <v>333</v>
      </c>
      <c r="T10272" t="s">
        <v>28</v>
      </c>
      <c r="V10272" t="s">
        <v>40</v>
      </c>
      <c r="Y10272" t="s">
        <v>36</v>
      </c>
    </row>
    <row r="10273" spans="1:25" x14ac:dyDescent="0.45">
      <c r="A10273" t="s">
        <v>25</v>
      </c>
      <c r="B10273" t="s">
        <v>799</v>
      </c>
      <c r="C10273">
        <v>55517</v>
      </c>
      <c r="D10273" t="s">
        <v>801</v>
      </c>
      <c r="F10273">
        <v>2020</v>
      </c>
      <c r="G10273">
        <v>635</v>
      </c>
      <c r="H10273">
        <v>494.68</v>
      </c>
      <c r="I10273">
        <v>19961.79</v>
      </c>
      <c r="K10273">
        <v>6.0999999999999999E-2</v>
      </c>
      <c r="L10273">
        <v>8.0000000000000004E-4</v>
      </c>
      <c r="M10273">
        <v>11957.816000000001</v>
      </c>
      <c r="N10273">
        <v>5.9200000000000003E-2</v>
      </c>
      <c r="O10273">
        <v>1.0189999999999999</v>
      </c>
      <c r="P10273">
        <v>1.4800000000000001E-2</v>
      </c>
      <c r="Q10273">
        <v>201218.16</v>
      </c>
      <c r="R10273" t="s">
        <v>333</v>
      </c>
      <c r="T10273" t="s">
        <v>28</v>
      </c>
      <c r="V10273" t="s">
        <v>40</v>
      </c>
      <c r="Y10273" t="s">
        <v>36</v>
      </c>
    </row>
    <row r="10274" spans="1:25" x14ac:dyDescent="0.45">
      <c r="A10274" t="s">
        <v>25</v>
      </c>
      <c r="B10274" t="s">
        <v>799</v>
      </c>
      <c r="C10274">
        <v>55517</v>
      </c>
      <c r="D10274" t="s">
        <v>801</v>
      </c>
      <c r="F10274">
        <v>2021</v>
      </c>
      <c r="G10274">
        <v>576</v>
      </c>
      <c r="H10274">
        <v>438.62</v>
      </c>
      <c r="I10274">
        <v>17421.59</v>
      </c>
      <c r="K10274">
        <v>5.0999999999999997E-2</v>
      </c>
      <c r="L10274">
        <v>8.0000000000000004E-4</v>
      </c>
      <c r="M10274">
        <v>10436.325999999999</v>
      </c>
      <c r="N10274">
        <v>5.9200000000000003E-2</v>
      </c>
      <c r="O10274">
        <v>0.83799999999999997</v>
      </c>
      <c r="P10274">
        <v>1.52E-2</v>
      </c>
      <c r="Q10274">
        <v>175611.48300000001</v>
      </c>
      <c r="R10274" t="s">
        <v>333</v>
      </c>
      <c r="T10274" t="s">
        <v>28</v>
      </c>
      <c r="V10274" t="s">
        <v>40</v>
      </c>
      <c r="Y10274" t="s">
        <v>36</v>
      </c>
    </row>
    <row r="10275" spans="1:25" x14ac:dyDescent="0.45">
      <c r="A10275" t="s">
        <v>25</v>
      </c>
      <c r="B10275" t="s">
        <v>799</v>
      </c>
      <c r="C10275">
        <v>55517</v>
      </c>
      <c r="D10275" t="s">
        <v>801</v>
      </c>
      <c r="F10275">
        <v>2022</v>
      </c>
      <c r="G10275">
        <v>489</v>
      </c>
      <c r="H10275">
        <v>363.48</v>
      </c>
      <c r="I10275">
        <v>13362.35</v>
      </c>
      <c r="K10275">
        <v>3.7999999999999999E-2</v>
      </c>
      <c r="L10275">
        <v>8.0000000000000004E-4</v>
      </c>
      <c r="M10275">
        <v>8252.5879999999997</v>
      </c>
      <c r="N10275">
        <v>5.9299999999999999E-2</v>
      </c>
      <c r="O10275">
        <v>0.79900000000000004</v>
      </c>
      <c r="P10275">
        <v>1.95E-2</v>
      </c>
      <c r="Q10275">
        <v>138867.15</v>
      </c>
      <c r="R10275" t="s">
        <v>333</v>
      </c>
      <c r="T10275" t="s">
        <v>28</v>
      </c>
      <c r="V10275" t="s">
        <v>40</v>
      </c>
      <c r="Y10275" t="s">
        <v>36</v>
      </c>
    </row>
    <row r="10276" spans="1:25" x14ac:dyDescent="0.45">
      <c r="A10276" t="s">
        <v>25</v>
      </c>
      <c r="B10276" t="s">
        <v>799</v>
      </c>
      <c r="C10276">
        <v>55517</v>
      </c>
      <c r="D10276" t="s">
        <v>801</v>
      </c>
      <c r="F10276">
        <v>2023</v>
      </c>
      <c r="G10276">
        <v>960</v>
      </c>
      <c r="H10276">
        <v>714.59</v>
      </c>
      <c r="I10276">
        <v>26032.78</v>
      </c>
      <c r="K10276">
        <v>7.3999999999999996E-2</v>
      </c>
      <c r="L10276">
        <v>8.0000000000000004E-4</v>
      </c>
      <c r="M10276">
        <v>16099.578</v>
      </c>
      <c r="N10276">
        <v>5.9299999999999999E-2</v>
      </c>
      <c r="O10276">
        <v>1.621</v>
      </c>
      <c r="P10276">
        <v>1.6899999999999998E-2</v>
      </c>
      <c r="Q10276">
        <v>270889.05900000001</v>
      </c>
      <c r="R10276" t="s">
        <v>333</v>
      </c>
      <c r="T10276" t="s">
        <v>28</v>
      </c>
      <c r="V10276" t="s">
        <v>40</v>
      </c>
      <c r="Y10276" t="s">
        <v>36</v>
      </c>
    </row>
    <row r="10277" spans="1:25" x14ac:dyDescent="0.45">
      <c r="A10277" t="s">
        <v>25</v>
      </c>
      <c r="B10277" t="s">
        <v>799</v>
      </c>
      <c r="C10277">
        <v>55517</v>
      </c>
      <c r="D10277" t="s">
        <v>801</v>
      </c>
      <c r="F10277">
        <v>2024</v>
      </c>
      <c r="G10277">
        <v>125</v>
      </c>
      <c r="H10277">
        <v>87</v>
      </c>
      <c r="I10277">
        <v>3159.21</v>
      </c>
      <c r="K10277">
        <v>8.9999999999999993E-3</v>
      </c>
      <c r="L10277">
        <v>8.0000000000000004E-4</v>
      </c>
      <c r="M10277">
        <v>1949.374</v>
      </c>
      <c r="N10277">
        <v>5.9200000000000003E-2</v>
      </c>
      <c r="O10277">
        <v>0.217</v>
      </c>
      <c r="P10277">
        <v>1.7600000000000001E-2</v>
      </c>
      <c r="Q10277">
        <v>32796.788999999997</v>
      </c>
      <c r="R10277" t="s">
        <v>333</v>
      </c>
      <c r="T10277" t="s">
        <v>28</v>
      </c>
      <c r="V10277" t="s">
        <v>40</v>
      </c>
      <c r="Y10277" t="s">
        <v>36</v>
      </c>
    </row>
    <row r="10278" spans="1:25" x14ac:dyDescent="0.45">
      <c r="A10278" t="s">
        <v>25</v>
      </c>
      <c r="B10278" t="s">
        <v>799</v>
      </c>
      <c r="C10278">
        <v>55517</v>
      </c>
      <c r="D10278" t="s">
        <v>802</v>
      </c>
      <c r="F10278">
        <v>2018</v>
      </c>
      <c r="G10278">
        <v>717</v>
      </c>
      <c r="H10278">
        <v>541.92999999999995</v>
      </c>
      <c r="I10278">
        <v>21883.32</v>
      </c>
      <c r="K10278">
        <v>6.5000000000000002E-2</v>
      </c>
      <c r="L10278">
        <v>8.0000000000000004E-4</v>
      </c>
      <c r="M10278">
        <v>12677.496999999999</v>
      </c>
      <c r="N10278">
        <v>5.9200000000000003E-2</v>
      </c>
      <c r="O10278">
        <v>1.8460000000000001</v>
      </c>
      <c r="P10278">
        <v>3.0499999999999999E-2</v>
      </c>
      <c r="Q10278">
        <v>213318.399</v>
      </c>
      <c r="R10278" t="s">
        <v>333</v>
      </c>
      <c r="T10278" t="s">
        <v>28</v>
      </c>
      <c r="V10278" t="s">
        <v>40</v>
      </c>
      <c r="Y10278" t="s">
        <v>36</v>
      </c>
    </row>
    <row r="10279" spans="1:25" x14ac:dyDescent="0.45">
      <c r="A10279" t="s">
        <v>25</v>
      </c>
      <c r="B10279" t="s">
        <v>799</v>
      </c>
      <c r="C10279">
        <v>55517</v>
      </c>
      <c r="D10279" t="s">
        <v>802</v>
      </c>
      <c r="F10279">
        <v>2019</v>
      </c>
      <c r="G10279">
        <v>559</v>
      </c>
      <c r="H10279">
        <v>400.47</v>
      </c>
      <c r="I10279">
        <v>16115.42</v>
      </c>
      <c r="K10279">
        <v>4.9000000000000002E-2</v>
      </c>
      <c r="L10279">
        <v>8.0000000000000004E-4</v>
      </c>
      <c r="M10279">
        <v>9495.9860000000008</v>
      </c>
      <c r="N10279">
        <v>5.9200000000000003E-2</v>
      </c>
      <c r="O10279">
        <v>0.91600000000000004</v>
      </c>
      <c r="P10279">
        <v>2.3E-2</v>
      </c>
      <c r="Q10279">
        <v>159788.36799999999</v>
      </c>
      <c r="R10279" t="s">
        <v>333</v>
      </c>
      <c r="T10279" t="s">
        <v>28</v>
      </c>
      <c r="V10279" t="s">
        <v>40</v>
      </c>
      <c r="Y10279" t="s">
        <v>36</v>
      </c>
    </row>
    <row r="10280" spans="1:25" x14ac:dyDescent="0.45">
      <c r="A10280" t="s">
        <v>25</v>
      </c>
      <c r="B10280" t="s">
        <v>799</v>
      </c>
      <c r="C10280">
        <v>55517</v>
      </c>
      <c r="D10280" t="s">
        <v>802</v>
      </c>
      <c r="F10280">
        <v>2020</v>
      </c>
      <c r="G10280">
        <v>906</v>
      </c>
      <c r="H10280">
        <v>701.98</v>
      </c>
      <c r="I10280">
        <v>29346.32</v>
      </c>
      <c r="K10280">
        <v>0.09</v>
      </c>
      <c r="L10280">
        <v>8.9999999999999998E-4</v>
      </c>
      <c r="M10280">
        <v>17138.210999999999</v>
      </c>
      <c r="N10280">
        <v>5.9200000000000003E-2</v>
      </c>
      <c r="O10280">
        <v>1.359</v>
      </c>
      <c r="P10280">
        <v>1.54E-2</v>
      </c>
      <c r="Q10280">
        <v>288383.049</v>
      </c>
      <c r="R10280" t="s">
        <v>333</v>
      </c>
      <c r="T10280" t="s">
        <v>28</v>
      </c>
      <c r="V10280" t="s">
        <v>40</v>
      </c>
      <c r="Y10280" t="s">
        <v>36</v>
      </c>
    </row>
    <row r="10281" spans="1:25" x14ac:dyDescent="0.45">
      <c r="A10281" t="s">
        <v>25</v>
      </c>
      <c r="B10281" t="s">
        <v>799</v>
      </c>
      <c r="C10281">
        <v>55517</v>
      </c>
      <c r="D10281" t="s">
        <v>802</v>
      </c>
      <c r="F10281">
        <v>2021</v>
      </c>
      <c r="G10281">
        <v>645</v>
      </c>
      <c r="H10281">
        <v>469.46</v>
      </c>
      <c r="I10281">
        <v>18967.88</v>
      </c>
      <c r="K10281">
        <v>5.8000000000000003E-2</v>
      </c>
      <c r="L10281">
        <v>8.9999999999999998E-4</v>
      </c>
      <c r="M10281">
        <v>11295.816999999999</v>
      </c>
      <c r="N10281">
        <v>5.9200000000000003E-2</v>
      </c>
      <c r="O10281">
        <v>0.88700000000000001</v>
      </c>
      <c r="P10281">
        <v>1.54E-2</v>
      </c>
      <c r="Q10281">
        <v>190077.095</v>
      </c>
      <c r="R10281" t="s">
        <v>333</v>
      </c>
      <c r="T10281" t="s">
        <v>28</v>
      </c>
      <c r="V10281" t="s">
        <v>40</v>
      </c>
      <c r="Y10281" t="s">
        <v>36</v>
      </c>
    </row>
    <row r="10282" spans="1:25" x14ac:dyDescent="0.45">
      <c r="A10282" t="s">
        <v>25</v>
      </c>
      <c r="B10282" t="s">
        <v>799</v>
      </c>
      <c r="C10282">
        <v>55517</v>
      </c>
      <c r="D10282" t="s">
        <v>802</v>
      </c>
      <c r="F10282">
        <v>2022</v>
      </c>
      <c r="G10282">
        <v>425</v>
      </c>
      <c r="H10282">
        <v>301.8</v>
      </c>
      <c r="I10282">
        <v>12066.25</v>
      </c>
      <c r="K10282">
        <v>3.6999999999999998E-2</v>
      </c>
      <c r="L10282">
        <v>8.9999999999999998E-4</v>
      </c>
      <c r="M10282">
        <v>7215.8190000000004</v>
      </c>
      <c r="N10282">
        <v>5.9200000000000003E-2</v>
      </c>
      <c r="O10282">
        <v>0.58799999999999997</v>
      </c>
      <c r="P10282">
        <v>1.5299999999999999E-2</v>
      </c>
      <c r="Q10282">
        <v>121425.444</v>
      </c>
      <c r="R10282" t="s">
        <v>333</v>
      </c>
      <c r="T10282" t="s">
        <v>28</v>
      </c>
      <c r="V10282" t="s">
        <v>40</v>
      </c>
      <c r="Y10282" t="s">
        <v>36</v>
      </c>
    </row>
    <row r="10283" spans="1:25" x14ac:dyDescent="0.45">
      <c r="A10283" t="s">
        <v>25</v>
      </c>
      <c r="B10283" t="s">
        <v>799</v>
      </c>
      <c r="C10283">
        <v>55517</v>
      </c>
      <c r="D10283" t="s">
        <v>802</v>
      </c>
      <c r="F10283">
        <v>2023</v>
      </c>
      <c r="G10283">
        <v>721</v>
      </c>
      <c r="H10283">
        <v>539.4</v>
      </c>
      <c r="I10283">
        <v>20943.48</v>
      </c>
      <c r="K10283">
        <v>6.2E-2</v>
      </c>
      <c r="L10283">
        <v>8.9999999999999998E-4</v>
      </c>
      <c r="M10283">
        <v>12693.217000000001</v>
      </c>
      <c r="N10283">
        <v>5.9200000000000003E-2</v>
      </c>
      <c r="O10283">
        <v>1.0680000000000001</v>
      </c>
      <c r="P10283">
        <v>1.5900000000000001E-2</v>
      </c>
      <c r="Q10283">
        <v>213582.473</v>
      </c>
      <c r="R10283" t="s">
        <v>333</v>
      </c>
      <c r="T10283" t="s">
        <v>28</v>
      </c>
      <c r="V10283" t="s">
        <v>40</v>
      </c>
      <c r="Y10283" t="s">
        <v>36</v>
      </c>
    </row>
    <row r="10284" spans="1:25" x14ac:dyDescent="0.45">
      <c r="A10284" t="s">
        <v>25</v>
      </c>
      <c r="B10284" t="s">
        <v>799</v>
      </c>
      <c r="C10284">
        <v>55517</v>
      </c>
      <c r="D10284" t="s">
        <v>802</v>
      </c>
      <c r="F10284">
        <v>2024</v>
      </c>
      <c r="G10284">
        <v>120</v>
      </c>
      <c r="H10284">
        <v>83.17</v>
      </c>
      <c r="I10284">
        <v>3079.07</v>
      </c>
      <c r="K10284">
        <v>8.9999999999999993E-3</v>
      </c>
      <c r="L10284">
        <v>8.0000000000000004E-4</v>
      </c>
      <c r="M10284">
        <v>1886.59</v>
      </c>
      <c r="N10284">
        <v>5.9299999999999999E-2</v>
      </c>
      <c r="O10284">
        <v>0.17199999999999999</v>
      </c>
      <c r="P10284">
        <v>1.7500000000000002E-2</v>
      </c>
      <c r="Q10284">
        <v>31737.312999999998</v>
      </c>
      <c r="R10284" t="s">
        <v>333</v>
      </c>
      <c r="T10284" t="s">
        <v>28</v>
      </c>
      <c r="V10284" t="s">
        <v>40</v>
      </c>
      <c r="Y10284" t="s">
        <v>36</v>
      </c>
    </row>
    <row r="10285" spans="1:25" x14ac:dyDescent="0.45">
      <c r="A10285" t="s">
        <v>25</v>
      </c>
      <c r="B10285" t="s">
        <v>799</v>
      </c>
      <c r="C10285">
        <v>55517</v>
      </c>
      <c r="D10285" t="s">
        <v>803</v>
      </c>
      <c r="F10285">
        <v>2018</v>
      </c>
      <c r="G10285">
        <v>626</v>
      </c>
      <c r="H10285">
        <v>478.83</v>
      </c>
      <c r="I10285">
        <v>19551.91</v>
      </c>
      <c r="K10285">
        <v>5.8000000000000003E-2</v>
      </c>
      <c r="L10285">
        <v>8.0000000000000004E-4</v>
      </c>
      <c r="M10285">
        <v>11187.567999999999</v>
      </c>
      <c r="N10285">
        <v>5.9299999999999999E-2</v>
      </c>
      <c r="O10285">
        <v>1.2090000000000001</v>
      </c>
      <c r="P10285">
        <v>2.0199999999999999E-2</v>
      </c>
      <c r="Q10285">
        <v>188246.59700000001</v>
      </c>
      <c r="R10285" t="s">
        <v>333</v>
      </c>
      <c r="T10285" t="s">
        <v>28</v>
      </c>
      <c r="V10285" t="s">
        <v>40</v>
      </c>
      <c r="Y10285" t="s">
        <v>36</v>
      </c>
    </row>
    <row r="10286" spans="1:25" x14ac:dyDescent="0.45">
      <c r="A10286" t="s">
        <v>25</v>
      </c>
      <c r="B10286" t="s">
        <v>799</v>
      </c>
      <c r="C10286">
        <v>55517</v>
      </c>
      <c r="D10286" t="s">
        <v>803</v>
      </c>
      <c r="F10286">
        <v>2019</v>
      </c>
      <c r="G10286">
        <v>600</v>
      </c>
      <c r="H10286">
        <v>441.09</v>
      </c>
      <c r="I10286">
        <v>17657.45</v>
      </c>
      <c r="K10286">
        <v>5.2999999999999999E-2</v>
      </c>
      <c r="L10286">
        <v>8.0000000000000004E-4</v>
      </c>
      <c r="M10286">
        <v>10349.933000000001</v>
      </c>
      <c r="N10286">
        <v>5.9299999999999999E-2</v>
      </c>
      <c r="O10286">
        <v>1.0089999999999999</v>
      </c>
      <c r="P10286">
        <v>2.1600000000000001E-2</v>
      </c>
      <c r="Q10286">
        <v>174141.601</v>
      </c>
      <c r="R10286" t="s">
        <v>333</v>
      </c>
      <c r="T10286" t="s">
        <v>28</v>
      </c>
      <c r="V10286" t="s">
        <v>40</v>
      </c>
      <c r="Y10286" t="s">
        <v>36</v>
      </c>
    </row>
    <row r="10287" spans="1:25" x14ac:dyDescent="0.45">
      <c r="A10287" t="s">
        <v>25</v>
      </c>
      <c r="B10287" t="s">
        <v>799</v>
      </c>
      <c r="C10287">
        <v>55517</v>
      </c>
      <c r="D10287" t="s">
        <v>803</v>
      </c>
      <c r="F10287">
        <v>2020</v>
      </c>
      <c r="G10287">
        <v>837</v>
      </c>
      <c r="H10287">
        <v>628.82000000000005</v>
      </c>
      <c r="I10287">
        <v>25618.02</v>
      </c>
      <c r="K10287">
        <v>7.6999999999999999E-2</v>
      </c>
      <c r="L10287">
        <v>8.0000000000000004E-4</v>
      </c>
      <c r="M10287">
        <v>14883.951999999999</v>
      </c>
      <c r="N10287">
        <v>5.9200000000000003E-2</v>
      </c>
      <c r="O10287">
        <v>1.4650000000000001</v>
      </c>
      <c r="P10287">
        <v>2.2200000000000001E-2</v>
      </c>
      <c r="Q10287">
        <v>250452.34700000001</v>
      </c>
      <c r="R10287" t="s">
        <v>333</v>
      </c>
      <c r="T10287" t="s">
        <v>28</v>
      </c>
      <c r="V10287" t="s">
        <v>40</v>
      </c>
      <c r="Y10287" t="s">
        <v>36</v>
      </c>
    </row>
    <row r="10288" spans="1:25" x14ac:dyDescent="0.45">
      <c r="A10288" t="s">
        <v>25</v>
      </c>
      <c r="B10288" t="s">
        <v>799</v>
      </c>
      <c r="C10288">
        <v>55517</v>
      </c>
      <c r="D10288" t="s">
        <v>803</v>
      </c>
      <c r="F10288">
        <v>2021</v>
      </c>
      <c r="G10288">
        <v>632</v>
      </c>
      <c r="H10288">
        <v>451.03</v>
      </c>
      <c r="I10288">
        <v>17887.66</v>
      </c>
      <c r="K10288">
        <v>5.3999999999999999E-2</v>
      </c>
      <c r="L10288">
        <v>8.9999999999999998E-4</v>
      </c>
      <c r="M10288">
        <v>10601.700999999999</v>
      </c>
      <c r="N10288">
        <v>5.9299999999999999E-2</v>
      </c>
      <c r="O10288">
        <v>1.0309999999999999</v>
      </c>
      <c r="P10288">
        <v>2.4400000000000002E-2</v>
      </c>
      <c r="Q10288">
        <v>178376.97200000001</v>
      </c>
      <c r="R10288" t="s">
        <v>333</v>
      </c>
      <c r="T10288" t="s">
        <v>28</v>
      </c>
      <c r="V10288" t="s">
        <v>40</v>
      </c>
      <c r="Y10288" t="s">
        <v>36</v>
      </c>
    </row>
    <row r="10289" spans="1:25" x14ac:dyDescent="0.45">
      <c r="A10289" t="s">
        <v>25</v>
      </c>
      <c r="B10289" t="s">
        <v>799</v>
      </c>
      <c r="C10289">
        <v>55517</v>
      </c>
      <c r="D10289" t="s">
        <v>803</v>
      </c>
      <c r="F10289">
        <v>2022</v>
      </c>
      <c r="G10289">
        <v>459</v>
      </c>
      <c r="H10289">
        <v>328.49</v>
      </c>
      <c r="I10289">
        <v>12572.19</v>
      </c>
      <c r="K10289">
        <v>3.7999999999999999E-2</v>
      </c>
      <c r="L10289">
        <v>8.0000000000000004E-4</v>
      </c>
      <c r="M10289">
        <v>7651.4939999999997</v>
      </c>
      <c r="N10289">
        <v>5.9200000000000003E-2</v>
      </c>
      <c r="O10289">
        <v>0.72099999999999997</v>
      </c>
      <c r="P10289">
        <v>1.9599999999999999E-2</v>
      </c>
      <c r="Q10289">
        <v>128756.106</v>
      </c>
      <c r="R10289" t="s">
        <v>333</v>
      </c>
      <c r="T10289" t="s">
        <v>28</v>
      </c>
      <c r="V10289" t="s">
        <v>40</v>
      </c>
      <c r="Y10289" t="s">
        <v>36</v>
      </c>
    </row>
    <row r="10290" spans="1:25" x14ac:dyDescent="0.45">
      <c r="A10290" t="s">
        <v>25</v>
      </c>
      <c r="B10290" t="s">
        <v>799</v>
      </c>
      <c r="C10290">
        <v>55517</v>
      </c>
      <c r="D10290" t="s">
        <v>803</v>
      </c>
      <c r="F10290">
        <v>2023</v>
      </c>
      <c r="G10290">
        <v>915</v>
      </c>
      <c r="H10290">
        <v>677.83</v>
      </c>
      <c r="I10290">
        <v>25877.26</v>
      </c>
      <c r="K10290">
        <v>7.5999999999999998E-2</v>
      </c>
      <c r="L10290">
        <v>8.9999999999999998E-4</v>
      </c>
      <c r="M10290">
        <v>15776.130999999999</v>
      </c>
      <c r="N10290">
        <v>5.9299999999999999E-2</v>
      </c>
      <c r="O10290">
        <v>1.292</v>
      </c>
      <c r="P10290">
        <v>1.4E-2</v>
      </c>
      <c r="Q10290">
        <v>265460.03100000002</v>
      </c>
      <c r="R10290" t="s">
        <v>333</v>
      </c>
      <c r="T10290" t="s">
        <v>28</v>
      </c>
      <c r="V10290" t="s">
        <v>40</v>
      </c>
      <c r="Y10290" t="s">
        <v>36</v>
      </c>
    </row>
    <row r="10291" spans="1:25" x14ac:dyDescent="0.45">
      <c r="A10291" t="s">
        <v>25</v>
      </c>
      <c r="B10291" t="s">
        <v>799</v>
      </c>
      <c r="C10291">
        <v>55517</v>
      </c>
      <c r="D10291" t="s">
        <v>803</v>
      </c>
      <c r="F10291">
        <v>2024</v>
      </c>
      <c r="G10291">
        <v>118</v>
      </c>
      <c r="H10291">
        <v>76.11</v>
      </c>
      <c r="I10291">
        <v>2769.77</v>
      </c>
      <c r="K10291">
        <v>8.0000000000000002E-3</v>
      </c>
      <c r="L10291">
        <v>8.0000000000000004E-4</v>
      </c>
      <c r="M10291">
        <v>1712.28</v>
      </c>
      <c r="N10291">
        <v>5.9200000000000003E-2</v>
      </c>
      <c r="O10291">
        <v>0.151</v>
      </c>
      <c r="P10291">
        <v>2.0500000000000001E-2</v>
      </c>
      <c r="Q10291">
        <v>28819.101999999999</v>
      </c>
      <c r="R10291" t="s">
        <v>333</v>
      </c>
      <c r="T10291" t="s">
        <v>28</v>
      </c>
      <c r="V10291" t="s">
        <v>40</v>
      </c>
      <c r="Y10291" t="s">
        <v>36</v>
      </c>
    </row>
    <row r="10292" spans="1:25" x14ac:dyDescent="0.45">
      <c r="A10292" t="s">
        <v>335</v>
      </c>
      <c r="B10292" t="s">
        <v>804</v>
      </c>
      <c r="C10292">
        <v>55600</v>
      </c>
      <c r="D10292">
        <v>1</v>
      </c>
      <c r="F10292">
        <v>2009</v>
      </c>
      <c r="G10292">
        <v>70</v>
      </c>
      <c r="H10292">
        <v>61.02</v>
      </c>
      <c r="I10292">
        <v>2190.79</v>
      </c>
      <c r="K10292">
        <v>5.0000000000000001E-3</v>
      </c>
      <c r="L10292">
        <v>2.0000000000000001E-4</v>
      </c>
      <c r="M10292">
        <v>1229.5999999999999</v>
      </c>
      <c r="N10292">
        <v>5.8999999999999997E-2</v>
      </c>
      <c r="O10292">
        <v>1.585</v>
      </c>
      <c r="P10292">
        <v>0.26719999999999999</v>
      </c>
      <c r="Q10292">
        <v>20848.2</v>
      </c>
      <c r="R10292" t="s">
        <v>333</v>
      </c>
      <c r="S10292" t="s">
        <v>38</v>
      </c>
      <c r="T10292" t="s">
        <v>28</v>
      </c>
      <c r="V10292" t="s">
        <v>251</v>
      </c>
      <c r="Y10292" t="s">
        <v>107</v>
      </c>
    </row>
    <row r="10293" spans="1:25" x14ac:dyDescent="0.45">
      <c r="A10293" t="s">
        <v>335</v>
      </c>
      <c r="B10293" t="s">
        <v>804</v>
      </c>
      <c r="C10293">
        <v>55600</v>
      </c>
      <c r="D10293">
        <v>1</v>
      </c>
      <c r="F10293">
        <v>2010</v>
      </c>
      <c r="G10293">
        <v>232</v>
      </c>
      <c r="H10293">
        <v>197.62</v>
      </c>
      <c r="I10293">
        <v>6968.66</v>
      </c>
      <c r="K10293">
        <v>1.7999999999999999E-2</v>
      </c>
      <c r="L10293">
        <v>2.9999999999999997E-4</v>
      </c>
      <c r="M10293">
        <v>4142.3999999999996</v>
      </c>
      <c r="N10293">
        <v>5.9200000000000003E-2</v>
      </c>
      <c r="O10293">
        <v>3.609</v>
      </c>
      <c r="P10293">
        <v>0.2132</v>
      </c>
      <c r="Q10293">
        <v>70230.100000000006</v>
      </c>
      <c r="R10293" t="s">
        <v>333</v>
      </c>
      <c r="S10293" t="s">
        <v>38</v>
      </c>
      <c r="T10293" t="s">
        <v>28</v>
      </c>
      <c r="V10293" t="s">
        <v>251</v>
      </c>
      <c r="Y10293" t="s">
        <v>107</v>
      </c>
    </row>
    <row r="10294" spans="1:25" x14ac:dyDescent="0.45">
      <c r="A10294" t="s">
        <v>335</v>
      </c>
      <c r="B10294" t="s">
        <v>804</v>
      </c>
      <c r="C10294">
        <v>55600</v>
      </c>
      <c r="D10294">
        <v>1</v>
      </c>
      <c r="F10294">
        <v>2011</v>
      </c>
      <c r="G10294">
        <v>94</v>
      </c>
      <c r="H10294">
        <v>81.39</v>
      </c>
      <c r="I10294">
        <v>2930.13</v>
      </c>
      <c r="K10294">
        <v>8.0000000000000002E-3</v>
      </c>
      <c r="L10294">
        <v>5.9999999999999995E-4</v>
      </c>
      <c r="M10294">
        <v>1714.7</v>
      </c>
      <c r="N10294">
        <v>5.9200000000000003E-2</v>
      </c>
      <c r="O10294">
        <v>10.169</v>
      </c>
      <c r="P10294">
        <v>0.70089999999999997</v>
      </c>
      <c r="Q10294">
        <v>29053.9</v>
      </c>
      <c r="R10294" t="s">
        <v>333</v>
      </c>
      <c r="S10294" t="s">
        <v>38</v>
      </c>
      <c r="T10294" t="s">
        <v>28</v>
      </c>
      <c r="V10294" t="s">
        <v>251</v>
      </c>
      <c r="Y10294" t="s">
        <v>107</v>
      </c>
    </row>
    <row r="10295" spans="1:25" x14ac:dyDescent="0.45">
      <c r="A10295" t="s">
        <v>335</v>
      </c>
      <c r="B10295" t="s">
        <v>804</v>
      </c>
      <c r="C10295">
        <v>55600</v>
      </c>
      <c r="D10295">
        <v>1</v>
      </c>
      <c r="F10295">
        <v>2012</v>
      </c>
      <c r="G10295">
        <v>0</v>
      </c>
      <c r="H10295">
        <v>0</v>
      </c>
      <c r="R10295" t="s">
        <v>333</v>
      </c>
      <c r="S10295" t="s">
        <v>38</v>
      </c>
      <c r="T10295" t="s">
        <v>28</v>
      </c>
      <c r="V10295" t="s">
        <v>251</v>
      </c>
      <c r="Y10295" t="s">
        <v>107</v>
      </c>
    </row>
    <row r="10296" spans="1:25" x14ac:dyDescent="0.45">
      <c r="A10296" t="s">
        <v>335</v>
      </c>
      <c r="B10296" t="s">
        <v>804</v>
      </c>
      <c r="C10296">
        <v>55600</v>
      </c>
      <c r="D10296">
        <v>1</v>
      </c>
      <c r="F10296">
        <v>2013</v>
      </c>
      <c r="G10296">
        <v>0</v>
      </c>
      <c r="H10296">
        <v>0</v>
      </c>
      <c r="R10296" t="s">
        <v>333</v>
      </c>
      <c r="S10296" t="s">
        <v>38</v>
      </c>
      <c r="T10296" t="s">
        <v>28</v>
      </c>
      <c r="V10296" t="s">
        <v>251</v>
      </c>
      <c r="Y10296" t="s">
        <v>107</v>
      </c>
    </row>
    <row r="10297" spans="1:25" x14ac:dyDescent="0.45">
      <c r="A10297" t="s">
        <v>335</v>
      </c>
      <c r="B10297" t="s">
        <v>804</v>
      </c>
      <c r="C10297">
        <v>55600</v>
      </c>
      <c r="D10297">
        <v>1</v>
      </c>
      <c r="F10297">
        <v>2014</v>
      </c>
      <c r="G10297">
        <v>38</v>
      </c>
      <c r="H10297">
        <v>21.2</v>
      </c>
      <c r="I10297">
        <v>123.48</v>
      </c>
      <c r="K10297">
        <v>2E-3</v>
      </c>
      <c r="L10297">
        <v>8.9999999999999998E-4</v>
      </c>
      <c r="M10297">
        <v>345</v>
      </c>
      <c r="N10297">
        <v>5.8900000000000001E-2</v>
      </c>
      <c r="O10297">
        <v>2.0470000000000002</v>
      </c>
      <c r="P10297">
        <v>0.7</v>
      </c>
      <c r="Q10297">
        <v>5847.9</v>
      </c>
      <c r="R10297" t="s">
        <v>333</v>
      </c>
      <c r="S10297" t="s">
        <v>38</v>
      </c>
      <c r="T10297" t="s">
        <v>28</v>
      </c>
      <c r="V10297" t="s">
        <v>251</v>
      </c>
      <c r="Y10297" t="s">
        <v>107</v>
      </c>
    </row>
    <row r="10298" spans="1:25" x14ac:dyDescent="0.45">
      <c r="A10298" t="s">
        <v>335</v>
      </c>
      <c r="B10298" t="s">
        <v>804</v>
      </c>
      <c r="C10298">
        <v>55600</v>
      </c>
      <c r="D10298">
        <v>1</v>
      </c>
      <c r="F10298">
        <v>2015</v>
      </c>
      <c r="G10298">
        <v>970</v>
      </c>
      <c r="H10298">
        <v>869.32</v>
      </c>
      <c r="I10298">
        <v>38068.449999999997</v>
      </c>
      <c r="K10298">
        <v>0.111</v>
      </c>
      <c r="L10298">
        <v>6.9999999999999999E-4</v>
      </c>
      <c r="M10298">
        <v>20054.599999999999</v>
      </c>
      <c r="N10298">
        <v>5.91E-2</v>
      </c>
      <c r="O10298">
        <v>23.233000000000001</v>
      </c>
      <c r="P10298">
        <v>0.2157</v>
      </c>
      <c r="Q10298">
        <v>340237.9</v>
      </c>
      <c r="R10298" t="s">
        <v>333</v>
      </c>
      <c r="S10298" t="s">
        <v>38</v>
      </c>
      <c r="T10298" t="s">
        <v>28</v>
      </c>
      <c r="V10298" t="s">
        <v>251</v>
      </c>
      <c r="Y10298" t="s">
        <v>146</v>
      </c>
    </row>
    <row r="10299" spans="1:25" x14ac:dyDescent="0.45">
      <c r="A10299" t="s">
        <v>335</v>
      </c>
      <c r="B10299" t="s">
        <v>804</v>
      </c>
      <c r="C10299">
        <v>55600</v>
      </c>
      <c r="D10299">
        <v>1</v>
      </c>
      <c r="F10299">
        <v>2016</v>
      </c>
      <c r="G10299">
        <v>897</v>
      </c>
      <c r="H10299">
        <v>809.29</v>
      </c>
      <c r="I10299">
        <v>31247.55</v>
      </c>
      <c r="K10299">
        <v>9.7000000000000003E-2</v>
      </c>
      <c r="L10299">
        <v>5.9999999999999995E-4</v>
      </c>
      <c r="M10299">
        <v>18187.900000000001</v>
      </c>
      <c r="N10299">
        <v>5.9200000000000003E-2</v>
      </c>
      <c r="O10299">
        <v>15.554</v>
      </c>
      <c r="P10299">
        <v>0.20749999999999999</v>
      </c>
      <c r="Q10299">
        <v>308333.40000000002</v>
      </c>
      <c r="R10299" t="s">
        <v>333</v>
      </c>
      <c r="S10299" t="s">
        <v>38</v>
      </c>
      <c r="T10299" t="s">
        <v>28</v>
      </c>
      <c r="V10299" t="s">
        <v>251</v>
      </c>
      <c r="Y10299" t="s">
        <v>146</v>
      </c>
    </row>
    <row r="10300" spans="1:25" x14ac:dyDescent="0.45">
      <c r="A10300" t="s">
        <v>335</v>
      </c>
      <c r="B10300" t="s">
        <v>804</v>
      </c>
      <c r="C10300">
        <v>55600</v>
      </c>
      <c r="D10300">
        <v>1</v>
      </c>
      <c r="F10300">
        <v>2017</v>
      </c>
      <c r="G10300">
        <v>208</v>
      </c>
      <c r="H10300">
        <v>142.54</v>
      </c>
      <c r="I10300">
        <v>3906.67</v>
      </c>
      <c r="K10300">
        <v>1.2999999999999999E-2</v>
      </c>
      <c r="L10300">
        <v>6.9999999999999999E-4</v>
      </c>
      <c r="M10300">
        <v>2424.6</v>
      </c>
      <c r="N10300">
        <v>5.9400000000000001E-2</v>
      </c>
      <c r="O10300">
        <v>3.14</v>
      </c>
      <c r="P10300">
        <v>0.33069999999999999</v>
      </c>
      <c r="Q10300">
        <v>41093.4</v>
      </c>
      <c r="R10300" t="s">
        <v>333</v>
      </c>
      <c r="S10300" t="s">
        <v>38</v>
      </c>
      <c r="T10300" t="s">
        <v>28</v>
      </c>
      <c r="V10300" t="s">
        <v>251</v>
      </c>
      <c r="Y10300" t="s">
        <v>147</v>
      </c>
    </row>
    <row r="10301" spans="1:25" x14ac:dyDescent="0.45">
      <c r="A10301" t="s">
        <v>335</v>
      </c>
      <c r="B10301" t="s">
        <v>804</v>
      </c>
      <c r="C10301">
        <v>55600</v>
      </c>
      <c r="D10301">
        <v>1</v>
      </c>
      <c r="F10301">
        <v>2018</v>
      </c>
      <c r="G10301">
        <v>96</v>
      </c>
      <c r="H10301">
        <v>88.83</v>
      </c>
      <c r="I10301">
        <v>3612.38</v>
      </c>
      <c r="K10301">
        <v>1.2E-2</v>
      </c>
      <c r="L10301">
        <v>8.9999999999999998E-4</v>
      </c>
      <c r="M10301">
        <v>2067</v>
      </c>
      <c r="N10301">
        <v>5.8700000000000002E-2</v>
      </c>
      <c r="O10301">
        <v>1.5369999999999999</v>
      </c>
      <c r="P10301">
        <v>0.16439999999999999</v>
      </c>
      <c r="Q10301">
        <v>35040.199999999997</v>
      </c>
      <c r="R10301" t="s">
        <v>333</v>
      </c>
      <c r="S10301" t="s">
        <v>38</v>
      </c>
      <c r="T10301" t="s">
        <v>28</v>
      </c>
      <c r="V10301" t="s">
        <v>251</v>
      </c>
      <c r="Y10301" t="s">
        <v>99</v>
      </c>
    </row>
    <row r="10302" spans="1:25" x14ac:dyDescent="0.45">
      <c r="A10302" t="s">
        <v>258</v>
      </c>
      <c r="B10302" t="s">
        <v>805</v>
      </c>
      <c r="C10302">
        <v>55661</v>
      </c>
      <c r="D10302">
        <v>1</v>
      </c>
      <c r="F10302">
        <v>2009</v>
      </c>
      <c r="G10302">
        <v>3800</v>
      </c>
      <c r="H10302">
        <v>3582.87</v>
      </c>
      <c r="I10302">
        <v>723599.81</v>
      </c>
      <c r="K10302">
        <v>1.744</v>
      </c>
      <c r="L10302">
        <v>1.1000000000000001E-3</v>
      </c>
      <c r="M10302">
        <v>319803.902</v>
      </c>
      <c r="N10302">
        <v>5.91E-2</v>
      </c>
      <c r="O10302">
        <v>35.899000000000001</v>
      </c>
      <c r="P10302">
        <v>2.5100000000000001E-2</v>
      </c>
      <c r="Q10302">
        <v>5372786.5980000002</v>
      </c>
      <c r="R10302" t="s">
        <v>333</v>
      </c>
      <c r="S10302" t="s">
        <v>27</v>
      </c>
      <c r="T10302" t="s">
        <v>89</v>
      </c>
      <c r="V10302" t="s">
        <v>806</v>
      </c>
      <c r="Y10302" t="s">
        <v>262</v>
      </c>
    </row>
    <row r="10303" spans="1:25" x14ac:dyDescent="0.45">
      <c r="A10303" t="s">
        <v>258</v>
      </c>
      <c r="B10303" t="s">
        <v>805</v>
      </c>
      <c r="C10303">
        <v>55661</v>
      </c>
      <c r="D10303">
        <v>1</v>
      </c>
      <c r="F10303">
        <v>2010</v>
      </c>
      <c r="G10303">
        <v>4429</v>
      </c>
      <c r="H10303">
        <v>4252.32</v>
      </c>
      <c r="I10303">
        <v>980084.14</v>
      </c>
      <c r="K10303">
        <v>2.121</v>
      </c>
      <c r="L10303">
        <v>1E-3</v>
      </c>
      <c r="M10303">
        <v>419478.88299999997</v>
      </c>
      <c r="N10303">
        <v>5.8999999999999997E-2</v>
      </c>
      <c r="O10303">
        <v>46.960999999999999</v>
      </c>
      <c r="P10303">
        <v>2.3199999999999998E-2</v>
      </c>
      <c r="Q10303">
        <v>7058267.5829999996</v>
      </c>
      <c r="R10303" t="s">
        <v>333</v>
      </c>
      <c r="S10303" t="s">
        <v>27</v>
      </c>
      <c r="T10303" t="s">
        <v>89</v>
      </c>
      <c r="V10303" t="s">
        <v>806</v>
      </c>
      <c r="Y10303" t="s">
        <v>262</v>
      </c>
    </row>
    <row r="10304" spans="1:25" x14ac:dyDescent="0.45">
      <c r="A10304" t="s">
        <v>258</v>
      </c>
      <c r="B10304" t="s">
        <v>805</v>
      </c>
      <c r="C10304">
        <v>55661</v>
      </c>
      <c r="D10304">
        <v>1</v>
      </c>
      <c r="F10304">
        <v>2011</v>
      </c>
      <c r="G10304">
        <v>5839</v>
      </c>
      <c r="H10304">
        <v>5617.99</v>
      </c>
      <c r="I10304">
        <v>1335389.81</v>
      </c>
      <c r="K10304">
        <v>2.8980000000000001</v>
      </c>
      <c r="L10304">
        <v>1E-3</v>
      </c>
      <c r="M10304">
        <v>573930.304</v>
      </c>
      <c r="N10304">
        <v>5.8999999999999997E-2</v>
      </c>
      <c r="O10304">
        <v>53.564</v>
      </c>
      <c r="P10304">
        <v>1.9300000000000001E-2</v>
      </c>
      <c r="Q10304">
        <v>9657488.1060000006</v>
      </c>
      <c r="R10304" t="s">
        <v>333</v>
      </c>
      <c r="S10304" t="s">
        <v>27</v>
      </c>
      <c r="T10304" t="s">
        <v>89</v>
      </c>
      <c r="V10304" t="s">
        <v>806</v>
      </c>
      <c r="Y10304" t="s">
        <v>262</v>
      </c>
    </row>
    <row r="10305" spans="1:25" x14ac:dyDescent="0.45">
      <c r="A10305" t="s">
        <v>258</v>
      </c>
      <c r="B10305" t="s">
        <v>805</v>
      </c>
      <c r="C10305">
        <v>55661</v>
      </c>
      <c r="D10305">
        <v>1</v>
      </c>
      <c r="F10305">
        <v>2012</v>
      </c>
      <c r="G10305">
        <v>5076</v>
      </c>
      <c r="H10305">
        <v>4820.79</v>
      </c>
      <c r="I10305">
        <v>1076610.32</v>
      </c>
      <c r="K10305">
        <v>2.3580000000000001</v>
      </c>
      <c r="L10305">
        <v>1E-3</v>
      </c>
      <c r="M10305">
        <v>467117.24300000002</v>
      </c>
      <c r="N10305">
        <v>5.8999999999999997E-2</v>
      </c>
      <c r="O10305">
        <v>44.731999999999999</v>
      </c>
      <c r="P10305">
        <v>2.0899999999999998E-2</v>
      </c>
      <c r="Q10305">
        <v>7860163.7649999997</v>
      </c>
      <c r="R10305" t="s">
        <v>333</v>
      </c>
      <c r="S10305" t="s">
        <v>27</v>
      </c>
      <c r="T10305" t="s">
        <v>89</v>
      </c>
      <c r="V10305" t="s">
        <v>806</v>
      </c>
      <c r="Y10305" t="s">
        <v>262</v>
      </c>
    </row>
    <row r="10306" spans="1:25" x14ac:dyDescent="0.45">
      <c r="A10306" t="s">
        <v>258</v>
      </c>
      <c r="B10306" t="s">
        <v>805</v>
      </c>
      <c r="C10306">
        <v>55661</v>
      </c>
      <c r="D10306">
        <v>1</v>
      </c>
      <c r="F10306">
        <v>2013</v>
      </c>
      <c r="G10306">
        <v>1570</v>
      </c>
      <c r="H10306">
        <v>1451.15</v>
      </c>
      <c r="I10306">
        <v>308832.18</v>
      </c>
      <c r="K10306">
        <v>1.2250000000000001</v>
      </c>
      <c r="L10306">
        <v>1.5E-3</v>
      </c>
      <c r="M10306">
        <v>138472.66699999999</v>
      </c>
      <c r="N10306">
        <v>6.0199999999999997E-2</v>
      </c>
      <c r="O10306">
        <v>17.587</v>
      </c>
      <c r="P10306">
        <v>3.1099999999999999E-2</v>
      </c>
      <c r="Q10306">
        <v>2288854.7880000002</v>
      </c>
      <c r="R10306" t="s">
        <v>333</v>
      </c>
      <c r="S10306" t="s">
        <v>27</v>
      </c>
      <c r="T10306" t="s">
        <v>89</v>
      </c>
      <c r="V10306" t="s">
        <v>806</v>
      </c>
      <c r="Y10306" t="s">
        <v>262</v>
      </c>
    </row>
    <row r="10307" spans="1:25" x14ac:dyDescent="0.45">
      <c r="A10307" t="s">
        <v>258</v>
      </c>
      <c r="B10307" t="s">
        <v>805</v>
      </c>
      <c r="C10307">
        <v>55661</v>
      </c>
      <c r="D10307">
        <v>1</v>
      </c>
      <c r="F10307">
        <v>2014</v>
      </c>
      <c r="G10307">
        <v>2647</v>
      </c>
      <c r="H10307">
        <v>2470.63</v>
      </c>
      <c r="I10307">
        <v>494911.8</v>
      </c>
      <c r="K10307">
        <v>4.0010000000000003</v>
      </c>
      <c r="L10307">
        <v>2.3E-3</v>
      </c>
      <c r="M10307">
        <v>233124.91899999999</v>
      </c>
      <c r="N10307">
        <v>6.2199999999999998E-2</v>
      </c>
      <c r="O10307">
        <v>31.524999999999999</v>
      </c>
      <c r="P10307">
        <v>3.0700000000000002E-2</v>
      </c>
      <c r="Q10307">
        <v>3701593.3489999999</v>
      </c>
      <c r="R10307" t="s">
        <v>333</v>
      </c>
      <c r="S10307" t="s">
        <v>27</v>
      </c>
      <c r="T10307" t="s">
        <v>89</v>
      </c>
      <c r="V10307" t="s">
        <v>806</v>
      </c>
      <c r="Y10307" t="s">
        <v>262</v>
      </c>
    </row>
    <row r="10308" spans="1:25" x14ac:dyDescent="0.45">
      <c r="A10308" t="s">
        <v>258</v>
      </c>
      <c r="B10308" t="s">
        <v>805</v>
      </c>
      <c r="C10308">
        <v>55661</v>
      </c>
      <c r="D10308">
        <v>1</v>
      </c>
      <c r="F10308">
        <v>2015</v>
      </c>
      <c r="G10308">
        <v>3331</v>
      </c>
      <c r="H10308">
        <v>3072.84</v>
      </c>
      <c r="I10308">
        <v>644362.78</v>
      </c>
      <c r="K10308">
        <v>2.4500000000000002</v>
      </c>
      <c r="L10308">
        <v>1.2999999999999999E-3</v>
      </c>
      <c r="M10308">
        <v>303018.38299999997</v>
      </c>
      <c r="N10308">
        <v>5.9900000000000002E-2</v>
      </c>
      <c r="O10308">
        <v>36.130000000000003</v>
      </c>
      <c r="P10308">
        <v>2.9600000000000001E-2</v>
      </c>
      <c r="Q10308">
        <v>5026844.1359999999</v>
      </c>
      <c r="R10308" t="s">
        <v>333</v>
      </c>
      <c r="S10308" t="s">
        <v>37</v>
      </c>
      <c r="T10308" t="s">
        <v>89</v>
      </c>
      <c r="V10308" t="s">
        <v>806</v>
      </c>
      <c r="Y10308" t="s">
        <v>262</v>
      </c>
    </row>
    <row r="10309" spans="1:25" x14ac:dyDescent="0.45">
      <c r="A10309" t="s">
        <v>258</v>
      </c>
      <c r="B10309" t="s">
        <v>805</v>
      </c>
      <c r="C10309">
        <v>55661</v>
      </c>
      <c r="D10309">
        <v>1</v>
      </c>
      <c r="F10309">
        <v>2016</v>
      </c>
      <c r="G10309">
        <v>3121</v>
      </c>
      <c r="H10309">
        <v>2878.42</v>
      </c>
      <c r="I10309">
        <v>662523.81000000006</v>
      </c>
      <c r="K10309">
        <v>1.4730000000000001</v>
      </c>
      <c r="L10309">
        <v>1E-3</v>
      </c>
      <c r="M10309">
        <v>285431.00799999997</v>
      </c>
      <c r="N10309">
        <v>5.91E-2</v>
      </c>
      <c r="O10309">
        <v>27.184999999999999</v>
      </c>
      <c r="P10309">
        <v>2.3099999999999999E-2</v>
      </c>
      <c r="Q10309">
        <v>4800415.2350000003</v>
      </c>
      <c r="R10309" t="s">
        <v>333</v>
      </c>
      <c r="S10309" t="s">
        <v>38</v>
      </c>
      <c r="T10309" t="s">
        <v>89</v>
      </c>
      <c r="V10309" t="s">
        <v>806</v>
      </c>
      <c r="Y10309" t="s">
        <v>262</v>
      </c>
    </row>
    <row r="10310" spans="1:25" x14ac:dyDescent="0.45">
      <c r="A10310" t="s">
        <v>258</v>
      </c>
      <c r="B10310" t="s">
        <v>805</v>
      </c>
      <c r="C10310">
        <v>55661</v>
      </c>
      <c r="D10310">
        <v>1</v>
      </c>
      <c r="F10310">
        <v>2017</v>
      </c>
      <c r="G10310">
        <v>2142</v>
      </c>
      <c r="H10310">
        <v>1992.06</v>
      </c>
      <c r="I10310">
        <v>426344.83</v>
      </c>
      <c r="K10310">
        <v>2.1949999999999998</v>
      </c>
      <c r="L10310">
        <v>1.6999999999999999E-3</v>
      </c>
      <c r="M10310">
        <v>193205.924</v>
      </c>
      <c r="N10310">
        <v>6.0699999999999997E-2</v>
      </c>
      <c r="O10310">
        <v>20.771000000000001</v>
      </c>
      <c r="P10310">
        <v>2.52E-2</v>
      </c>
      <c r="Q10310">
        <v>3155491.4440000001</v>
      </c>
      <c r="R10310" t="s">
        <v>333</v>
      </c>
      <c r="S10310" t="s">
        <v>38</v>
      </c>
      <c r="T10310" t="s">
        <v>89</v>
      </c>
      <c r="V10310" t="s">
        <v>806</v>
      </c>
      <c r="Y10310" t="s">
        <v>262</v>
      </c>
    </row>
    <row r="10311" spans="1:25" x14ac:dyDescent="0.45">
      <c r="A10311" t="s">
        <v>258</v>
      </c>
      <c r="B10311" t="s">
        <v>805</v>
      </c>
      <c r="C10311">
        <v>55661</v>
      </c>
      <c r="D10311">
        <v>1</v>
      </c>
      <c r="F10311">
        <v>2018</v>
      </c>
      <c r="G10311">
        <v>2106</v>
      </c>
      <c r="H10311">
        <v>1957.06</v>
      </c>
      <c r="I10311">
        <v>420962.47</v>
      </c>
      <c r="K10311">
        <v>2.4380000000000002</v>
      </c>
      <c r="L10311">
        <v>1.8E-3</v>
      </c>
      <c r="M10311">
        <v>191110.17</v>
      </c>
      <c r="N10311">
        <v>6.0999999999999999E-2</v>
      </c>
      <c r="O10311">
        <v>21.189</v>
      </c>
      <c r="P10311">
        <v>2.52E-2</v>
      </c>
      <c r="Q10311">
        <v>3100365.0780000002</v>
      </c>
      <c r="R10311" t="s">
        <v>333</v>
      </c>
      <c r="S10311" t="s">
        <v>38</v>
      </c>
      <c r="T10311" t="s">
        <v>89</v>
      </c>
      <c r="V10311" t="s">
        <v>806</v>
      </c>
      <c r="Y10311" t="s">
        <v>262</v>
      </c>
    </row>
    <row r="10312" spans="1:25" x14ac:dyDescent="0.45">
      <c r="A10312" t="s">
        <v>258</v>
      </c>
      <c r="B10312" t="s">
        <v>805</v>
      </c>
      <c r="C10312">
        <v>55661</v>
      </c>
      <c r="D10312">
        <v>1</v>
      </c>
      <c r="F10312">
        <v>2019</v>
      </c>
      <c r="G10312">
        <v>1350</v>
      </c>
      <c r="H10312">
        <v>1243.1600000000001</v>
      </c>
      <c r="I10312">
        <v>262586.03999999998</v>
      </c>
      <c r="K10312">
        <v>0.76500000000000001</v>
      </c>
      <c r="L10312">
        <v>1.1999999999999999E-3</v>
      </c>
      <c r="M10312">
        <v>115505.584</v>
      </c>
      <c r="N10312">
        <v>5.9499999999999997E-2</v>
      </c>
      <c r="O10312">
        <v>11.677</v>
      </c>
      <c r="P10312">
        <v>2.4799999999999999E-2</v>
      </c>
      <c r="Q10312">
        <v>1929349.5460000001</v>
      </c>
      <c r="R10312" t="s">
        <v>333</v>
      </c>
      <c r="S10312" t="s">
        <v>38</v>
      </c>
      <c r="T10312" t="s">
        <v>89</v>
      </c>
      <c r="V10312" t="s">
        <v>806</v>
      </c>
      <c r="Y10312" t="s">
        <v>262</v>
      </c>
    </row>
    <row r="10313" spans="1:25" x14ac:dyDescent="0.45">
      <c r="A10313" t="s">
        <v>258</v>
      </c>
      <c r="B10313" t="s">
        <v>805</v>
      </c>
      <c r="C10313">
        <v>55661</v>
      </c>
      <c r="D10313">
        <v>1</v>
      </c>
      <c r="F10313">
        <v>2020</v>
      </c>
      <c r="G10313">
        <v>1212</v>
      </c>
      <c r="H10313">
        <v>1127.6600000000001</v>
      </c>
      <c r="I10313">
        <v>244160.28</v>
      </c>
      <c r="K10313">
        <v>0.97899999999999998</v>
      </c>
      <c r="L10313">
        <v>1.5E-3</v>
      </c>
      <c r="M10313">
        <v>108066.686</v>
      </c>
      <c r="N10313">
        <v>6.0199999999999997E-2</v>
      </c>
      <c r="O10313">
        <v>10.496</v>
      </c>
      <c r="P10313">
        <v>2.1700000000000001E-2</v>
      </c>
      <c r="Q10313">
        <v>1784469.713</v>
      </c>
      <c r="R10313" t="s">
        <v>333</v>
      </c>
      <c r="S10313" t="s">
        <v>38</v>
      </c>
      <c r="T10313" t="s">
        <v>89</v>
      </c>
      <c r="V10313" t="s">
        <v>806</v>
      </c>
      <c r="Y10313" t="s">
        <v>262</v>
      </c>
    </row>
    <row r="10314" spans="1:25" x14ac:dyDescent="0.45">
      <c r="A10314" t="s">
        <v>258</v>
      </c>
      <c r="B10314" t="s">
        <v>805</v>
      </c>
      <c r="C10314">
        <v>55661</v>
      </c>
      <c r="D10314">
        <v>1</v>
      </c>
      <c r="F10314">
        <v>2021</v>
      </c>
      <c r="G10314">
        <v>2753</v>
      </c>
      <c r="H10314">
        <v>2598.92</v>
      </c>
      <c r="I10314">
        <v>628451.80000000005</v>
      </c>
      <c r="K10314">
        <v>1.3819999999999999</v>
      </c>
      <c r="L10314">
        <v>1E-3</v>
      </c>
      <c r="M10314">
        <v>275277.962</v>
      </c>
      <c r="N10314">
        <v>0.06</v>
      </c>
      <c r="O10314">
        <v>23.161000000000001</v>
      </c>
      <c r="P10314">
        <v>1.7399999999999999E-2</v>
      </c>
      <c r="Q10314">
        <v>4568006.6289999997</v>
      </c>
      <c r="R10314" t="s">
        <v>333</v>
      </c>
      <c r="S10314" t="s">
        <v>38</v>
      </c>
      <c r="T10314" t="s">
        <v>89</v>
      </c>
      <c r="V10314" t="s">
        <v>806</v>
      </c>
      <c r="Y10314" t="s">
        <v>262</v>
      </c>
    </row>
    <row r="10315" spans="1:25" x14ac:dyDescent="0.45">
      <c r="A10315" t="s">
        <v>258</v>
      </c>
      <c r="B10315" t="s">
        <v>805</v>
      </c>
      <c r="C10315">
        <v>55661</v>
      </c>
      <c r="D10315">
        <v>1</v>
      </c>
      <c r="F10315">
        <v>2022</v>
      </c>
      <c r="G10315">
        <v>3040</v>
      </c>
      <c r="H10315">
        <v>2898.04</v>
      </c>
      <c r="I10315">
        <v>664285.61</v>
      </c>
      <c r="K10315">
        <v>1.536</v>
      </c>
      <c r="L10315">
        <v>1E-3</v>
      </c>
      <c r="M10315">
        <v>315589.125</v>
      </c>
      <c r="N10315">
        <v>6.4199999999999993E-2</v>
      </c>
      <c r="O10315">
        <v>33.933</v>
      </c>
      <c r="P10315">
        <v>2.0799999999999999E-2</v>
      </c>
      <c r="Q10315">
        <v>4859236.477</v>
      </c>
      <c r="R10315" t="s">
        <v>333</v>
      </c>
      <c r="S10315" t="s">
        <v>38</v>
      </c>
      <c r="T10315" t="s">
        <v>89</v>
      </c>
      <c r="V10315" t="s">
        <v>806</v>
      </c>
      <c r="Y10315" t="s">
        <v>262</v>
      </c>
    </row>
    <row r="10316" spans="1:25" x14ac:dyDescent="0.45">
      <c r="A10316" t="s">
        <v>258</v>
      </c>
      <c r="B10316" t="s">
        <v>805</v>
      </c>
      <c r="C10316">
        <v>55661</v>
      </c>
      <c r="D10316">
        <v>1</v>
      </c>
      <c r="F10316">
        <v>2023</v>
      </c>
      <c r="G10316">
        <v>2015</v>
      </c>
      <c r="H10316">
        <v>1885.93</v>
      </c>
      <c r="I10316">
        <v>430854.55</v>
      </c>
      <c r="K10316">
        <v>0.96399999999999997</v>
      </c>
      <c r="L10316">
        <v>1E-3</v>
      </c>
      <c r="M10316">
        <v>190220.50599999999</v>
      </c>
      <c r="N10316">
        <v>5.9499999999999997E-2</v>
      </c>
      <c r="O10316">
        <v>17.623000000000001</v>
      </c>
      <c r="P10316">
        <v>2.06E-2</v>
      </c>
      <c r="Q10316">
        <v>3189660.9210000001</v>
      </c>
      <c r="R10316" t="s">
        <v>333</v>
      </c>
      <c r="S10316" t="s">
        <v>38</v>
      </c>
      <c r="T10316" t="s">
        <v>89</v>
      </c>
      <c r="V10316" t="s">
        <v>806</v>
      </c>
      <c r="Y10316" t="s">
        <v>262</v>
      </c>
    </row>
    <row r="10317" spans="1:25" x14ac:dyDescent="0.45">
      <c r="A10317" t="s">
        <v>258</v>
      </c>
      <c r="B10317" t="s">
        <v>805</v>
      </c>
      <c r="C10317">
        <v>55661</v>
      </c>
      <c r="D10317">
        <v>1</v>
      </c>
      <c r="F10317">
        <v>2024</v>
      </c>
      <c r="G10317">
        <v>658</v>
      </c>
      <c r="H10317">
        <v>608.69000000000005</v>
      </c>
      <c r="I10317">
        <v>147931.51</v>
      </c>
      <c r="K10317">
        <v>0.32700000000000001</v>
      </c>
      <c r="L10317">
        <v>1E-3</v>
      </c>
      <c r="M10317">
        <v>63970.67</v>
      </c>
      <c r="N10317">
        <v>5.91E-2</v>
      </c>
      <c r="O10317">
        <v>5.9809999999999999</v>
      </c>
      <c r="P10317">
        <v>2.2700000000000001E-2</v>
      </c>
      <c r="Q10317">
        <v>1091030.6680000001</v>
      </c>
      <c r="R10317" t="s">
        <v>333</v>
      </c>
      <c r="S10317" t="s">
        <v>38</v>
      </c>
      <c r="T10317" t="s">
        <v>89</v>
      </c>
      <c r="V10317" t="s">
        <v>806</v>
      </c>
      <c r="Y10317" t="s">
        <v>262</v>
      </c>
    </row>
    <row r="10318" spans="1:25" x14ac:dyDescent="0.45">
      <c r="A10318" t="s">
        <v>258</v>
      </c>
      <c r="B10318" t="s">
        <v>805</v>
      </c>
      <c r="C10318">
        <v>55661</v>
      </c>
      <c r="D10318">
        <v>2</v>
      </c>
      <c r="F10318">
        <v>2009</v>
      </c>
      <c r="G10318">
        <v>3790</v>
      </c>
      <c r="H10318">
        <v>3616.85</v>
      </c>
      <c r="I10318">
        <v>734553.04</v>
      </c>
      <c r="K10318">
        <v>1.736</v>
      </c>
      <c r="L10318">
        <v>1.1000000000000001E-3</v>
      </c>
      <c r="M10318">
        <v>313508.21999999997</v>
      </c>
      <c r="N10318">
        <v>5.9200000000000003E-2</v>
      </c>
      <c r="O10318">
        <v>34.456000000000003</v>
      </c>
      <c r="P10318">
        <v>2.3300000000000001E-2</v>
      </c>
      <c r="Q10318">
        <v>5264477.7539999997</v>
      </c>
      <c r="R10318" t="s">
        <v>333</v>
      </c>
      <c r="S10318" t="s">
        <v>27</v>
      </c>
      <c r="T10318" t="s">
        <v>89</v>
      </c>
      <c r="V10318" t="s">
        <v>806</v>
      </c>
      <c r="Y10318" t="s">
        <v>262</v>
      </c>
    </row>
    <row r="10319" spans="1:25" x14ac:dyDescent="0.45">
      <c r="A10319" t="s">
        <v>258</v>
      </c>
      <c r="B10319" t="s">
        <v>805</v>
      </c>
      <c r="C10319">
        <v>55661</v>
      </c>
      <c r="D10319">
        <v>2</v>
      </c>
      <c r="F10319">
        <v>2010</v>
      </c>
      <c r="G10319">
        <v>4644</v>
      </c>
      <c r="H10319">
        <v>4457.82</v>
      </c>
      <c r="I10319">
        <v>975206.94</v>
      </c>
      <c r="K10319">
        <v>2.129</v>
      </c>
      <c r="L10319">
        <v>1E-3</v>
      </c>
      <c r="M10319">
        <v>421222.755</v>
      </c>
      <c r="N10319">
        <v>5.8999999999999997E-2</v>
      </c>
      <c r="O10319">
        <v>38.359000000000002</v>
      </c>
      <c r="P10319">
        <v>1.9400000000000001E-2</v>
      </c>
      <c r="Q10319">
        <v>7087667.6229999997</v>
      </c>
      <c r="R10319" t="s">
        <v>333</v>
      </c>
      <c r="S10319" t="s">
        <v>27</v>
      </c>
      <c r="T10319" t="s">
        <v>89</v>
      </c>
      <c r="V10319" t="s">
        <v>806</v>
      </c>
      <c r="Y10319" t="s">
        <v>262</v>
      </c>
    </row>
    <row r="10320" spans="1:25" x14ac:dyDescent="0.45">
      <c r="A10320" t="s">
        <v>258</v>
      </c>
      <c r="B10320" t="s">
        <v>805</v>
      </c>
      <c r="C10320">
        <v>55661</v>
      </c>
      <c r="D10320">
        <v>2</v>
      </c>
      <c r="F10320">
        <v>2011</v>
      </c>
      <c r="G10320">
        <v>6402</v>
      </c>
      <c r="H10320">
        <v>6151.06</v>
      </c>
      <c r="I10320">
        <v>1405532.86</v>
      </c>
      <c r="K10320">
        <v>3.0790000000000002</v>
      </c>
      <c r="L10320">
        <v>1E-3</v>
      </c>
      <c r="M10320">
        <v>607317.07900000003</v>
      </c>
      <c r="N10320">
        <v>5.8999999999999997E-2</v>
      </c>
      <c r="O10320">
        <v>52.545999999999999</v>
      </c>
      <c r="P10320">
        <v>1.9199999999999998E-2</v>
      </c>
      <c r="Q10320">
        <v>10218289.325999999</v>
      </c>
      <c r="R10320" t="s">
        <v>333</v>
      </c>
      <c r="S10320" t="s">
        <v>27</v>
      </c>
      <c r="T10320" t="s">
        <v>89</v>
      </c>
      <c r="V10320" t="s">
        <v>806</v>
      </c>
      <c r="Y10320" t="s">
        <v>262</v>
      </c>
    </row>
    <row r="10321" spans="1:25" x14ac:dyDescent="0.45">
      <c r="A10321" t="s">
        <v>258</v>
      </c>
      <c r="B10321" t="s">
        <v>805</v>
      </c>
      <c r="C10321">
        <v>55661</v>
      </c>
      <c r="D10321">
        <v>2</v>
      </c>
      <c r="F10321">
        <v>2012</v>
      </c>
      <c r="G10321">
        <v>5447</v>
      </c>
      <c r="H10321">
        <v>5152.0600000000004</v>
      </c>
      <c r="I10321">
        <v>1096695.18</v>
      </c>
      <c r="K10321">
        <v>2.41</v>
      </c>
      <c r="L10321">
        <v>1E-3</v>
      </c>
      <c r="M10321">
        <v>477460.85200000001</v>
      </c>
      <c r="N10321">
        <v>5.8999999999999997E-2</v>
      </c>
      <c r="O10321">
        <v>43.951000000000001</v>
      </c>
      <c r="P10321">
        <v>2.2499999999999999E-2</v>
      </c>
      <c r="Q10321">
        <v>8034220.3859999999</v>
      </c>
      <c r="R10321" t="s">
        <v>333</v>
      </c>
      <c r="S10321" t="s">
        <v>27</v>
      </c>
      <c r="T10321" t="s">
        <v>89</v>
      </c>
      <c r="V10321" t="s">
        <v>806</v>
      </c>
      <c r="Y10321" t="s">
        <v>262</v>
      </c>
    </row>
    <row r="10322" spans="1:25" x14ac:dyDescent="0.45">
      <c r="A10322" t="s">
        <v>258</v>
      </c>
      <c r="B10322" t="s">
        <v>805</v>
      </c>
      <c r="C10322">
        <v>55661</v>
      </c>
      <c r="D10322">
        <v>2</v>
      </c>
      <c r="F10322">
        <v>2013</v>
      </c>
      <c r="G10322">
        <v>2116</v>
      </c>
      <c r="H10322">
        <v>1954.34</v>
      </c>
      <c r="I10322">
        <v>371864.99</v>
      </c>
      <c r="K10322">
        <v>1.3919999999999999</v>
      </c>
      <c r="L10322">
        <v>1.2999999999999999E-3</v>
      </c>
      <c r="M10322">
        <v>178888.399</v>
      </c>
      <c r="N10322">
        <v>5.9900000000000002E-2</v>
      </c>
      <c r="O10322">
        <v>21.658000000000001</v>
      </c>
      <c r="P10322">
        <v>2.7400000000000001E-2</v>
      </c>
      <c r="Q10322">
        <v>2971802.1519999998</v>
      </c>
      <c r="R10322" t="s">
        <v>333</v>
      </c>
      <c r="S10322" t="s">
        <v>27</v>
      </c>
      <c r="T10322" t="s">
        <v>89</v>
      </c>
      <c r="V10322" t="s">
        <v>806</v>
      </c>
      <c r="Y10322" t="s">
        <v>262</v>
      </c>
    </row>
    <row r="10323" spans="1:25" x14ac:dyDescent="0.45">
      <c r="A10323" t="s">
        <v>258</v>
      </c>
      <c r="B10323" t="s">
        <v>805</v>
      </c>
      <c r="C10323">
        <v>55661</v>
      </c>
      <c r="D10323">
        <v>2</v>
      </c>
      <c r="F10323">
        <v>2014</v>
      </c>
      <c r="G10323">
        <v>2556</v>
      </c>
      <c r="H10323">
        <v>2402.98</v>
      </c>
      <c r="I10323">
        <v>465150.79</v>
      </c>
      <c r="K10323">
        <v>4.1399999999999997</v>
      </c>
      <c r="L10323">
        <v>2.3999999999999998E-3</v>
      </c>
      <c r="M10323">
        <v>221227.66399999999</v>
      </c>
      <c r="N10323">
        <v>6.25E-2</v>
      </c>
      <c r="O10323">
        <v>31.327000000000002</v>
      </c>
      <c r="P10323">
        <v>3.09E-2</v>
      </c>
      <c r="Q10323">
        <v>3485722.963</v>
      </c>
      <c r="R10323" t="s">
        <v>333</v>
      </c>
      <c r="S10323" t="s">
        <v>27</v>
      </c>
      <c r="T10323" t="s">
        <v>89</v>
      </c>
      <c r="V10323" t="s">
        <v>806</v>
      </c>
      <c r="Y10323" t="s">
        <v>262</v>
      </c>
    </row>
    <row r="10324" spans="1:25" x14ac:dyDescent="0.45">
      <c r="A10324" t="s">
        <v>258</v>
      </c>
      <c r="B10324" t="s">
        <v>805</v>
      </c>
      <c r="C10324">
        <v>55661</v>
      </c>
      <c r="D10324">
        <v>2</v>
      </c>
      <c r="F10324">
        <v>2015</v>
      </c>
      <c r="G10324">
        <v>3457</v>
      </c>
      <c r="H10324">
        <v>3221.17</v>
      </c>
      <c r="I10324">
        <v>635153.56999999995</v>
      </c>
      <c r="K10324">
        <v>2.4769999999999999</v>
      </c>
      <c r="L10324">
        <v>1.2999999999999999E-3</v>
      </c>
      <c r="M10324">
        <v>304890.10700000002</v>
      </c>
      <c r="N10324">
        <v>5.9799999999999999E-2</v>
      </c>
      <c r="O10324">
        <v>37.991</v>
      </c>
      <c r="P10324">
        <v>2.8799999999999999E-2</v>
      </c>
      <c r="Q10324">
        <v>5056948.7319999998</v>
      </c>
      <c r="R10324" t="s">
        <v>333</v>
      </c>
      <c r="S10324" t="s">
        <v>37</v>
      </c>
      <c r="T10324" t="s">
        <v>89</v>
      </c>
      <c r="V10324" t="s">
        <v>806</v>
      </c>
      <c r="Y10324" t="s">
        <v>262</v>
      </c>
    </row>
    <row r="10325" spans="1:25" x14ac:dyDescent="0.45">
      <c r="A10325" t="s">
        <v>258</v>
      </c>
      <c r="B10325" t="s">
        <v>805</v>
      </c>
      <c r="C10325">
        <v>55661</v>
      </c>
      <c r="D10325">
        <v>2</v>
      </c>
      <c r="F10325">
        <v>2016</v>
      </c>
      <c r="G10325">
        <v>3178</v>
      </c>
      <c r="H10325">
        <v>2940.59</v>
      </c>
      <c r="I10325">
        <v>661184.73</v>
      </c>
      <c r="K10325">
        <v>1.444</v>
      </c>
      <c r="L10325">
        <v>1E-3</v>
      </c>
      <c r="M10325">
        <v>280650.31300000002</v>
      </c>
      <c r="N10325">
        <v>5.91E-2</v>
      </c>
      <c r="O10325">
        <v>30.164999999999999</v>
      </c>
      <c r="P10325">
        <v>2.58E-2</v>
      </c>
      <c r="Q10325">
        <v>4720425.3669999996</v>
      </c>
      <c r="R10325" t="s">
        <v>333</v>
      </c>
      <c r="S10325" t="s">
        <v>38</v>
      </c>
      <c r="T10325" t="s">
        <v>89</v>
      </c>
      <c r="V10325" t="s">
        <v>806</v>
      </c>
      <c r="Y10325" t="s">
        <v>262</v>
      </c>
    </row>
    <row r="10326" spans="1:25" x14ac:dyDescent="0.45">
      <c r="A10326" t="s">
        <v>258</v>
      </c>
      <c r="B10326" t="s">
        <v>805</v>
      </c>
      <c r="C10326">
        <v>55661</v>
      </c>
      <c r="D10326">
        <v>2</v>
      </c>
      <c r="F10326">
        <v>2017</v>
      </c>
      <c r="G10326">
        <v>2209</v>
      </c>
      <c r="H10326">
        <v>2042.8</v>
      </c>
      <c r="I10326">
        <v>428958.06</v>
      </c>
      <c r="K10326">
        <v>2.1040000000000001</v>
      </c>
      <c r="L10326">
        <v>1.6000000000000001E-3</v>
      </c>
      <c r="M10326">
        <v>192232.908</v>
      </c>
      <c r="N10326">
        <v>6.0499999999999998E-2</v>
      </c>
      <c r="O10326">
        <v>20.343</v>
      </c>
      <c r="P10326">
        <v>2.5600000000000001E-2</v>
      </c>
      <c r="Q10326">
        <v>3145882.5490000001</v>
      </c>
      <c r="R10326" t="s">
        <v>333</v>
      </c>
      <c r="S10326" t="s">
        <v>38</v>
      </c>
      <c r="T10326" t="s">
        <v>89</v>
      </c>
      <c r="V10326" t="s">
        <v>806</v>
      </c>
      <c r="Y10326" t="s">
        <v>262</v>
      </c>
    </row>
    <row r="10327" spans="1:25" x14ac:dyDescent="0.45">
      <c r="A10327" t="s">
        <v>258</v>
      </c>
      <c r="B10327" t="s">
        <v>805</v>
      </c>
      <c r="C10327">
        <v>55661</v>
      </c>
      <c r="D10327">
        <v>2</v>
      </c>
      <c r="F10327">
        <v>2018</v>
      </c>
      <c r="G10327">
        <v>2114</v>
      </c>
      <c r="H10327">
        <v>1945.19</v>
      </c>
      <c r="I10327">
        <v>403032.85</v>
      </c>
      <c r="K10327">
        <v>1.615</v>
      </c>
      <c r="L10327">
        <v>1.4E-3</v>
      </c>
      <c r="M10327">
        <v>178843.764</v>
      </c>
      <c r="N10327">
        <v>6.0100000000000001E-2</v>
      </c>
      <c r="O10327">
        <v>19.116</v>
      </c>
      <c r="P10327">
        <v>2.5999999999999999E-2</v>
      </c>
      <c r="Q10327">
        <v>2953574.767</v>
      </c>
      <c r="R10327" t="s">
        <v>333</v>
      </c>
      <c r="S10327" t="s">
        <v>38</v>
      </c>
      <c r="T10327" t="s">
        <v>89</v>
      </c>
      <c r="V10327" t="s">
        <v>806</v>
      </c>
      <c r="Y10327" t="s">
        <v>262</v>
      </c>
    </row>
    <row r="10328" spans="1:25" x14ac:dyDescent="0.45">
      <c r="A10328" t="s">
        <v>258</v>
      </c>
      <c r="B10328" t="s">
        <v>805</v>
      </c>
      <c r="C10328">
        <v>55661</v>
      </c>
      <c r="D10328">
        <v>2</v>
      </c>
      <c r="F10328">
        <v>2019</v>
      </c>
      <c r="G10328">
        <v>1402</v>
      </c>
      <c r="H10328">
        <v>1301.48</v>
      </c>
      <c r="I10328">
        <v>268979.8</v>
      </c>
      <c r="K10328">
        <v>0.64100000000000001</v>
      </c>
      <c r="L10328">
        <v>1.1000000000000001E-3</v>
      </c>
      <c r="M10328">
        <v>116122.342</v>
      </c>
      <c r="N10328">
        <v>5.9200000000000003E-2</v>
      </c>
      <c r="O10328">
        <v>11.863</v>
      </c>
      <c r="P10328">
        <v>2.47E-2</v>
      </c>
      <c r="Q10328">
        <v>1949720.8019999999</v>
      </c>
      <c r="R10328" t="s">
        <v>333</v>
      </c>
      <c r="S10328" t="s">
        <v>38</v>
      </c>
      <c r="T10328" t="s">
        <v>89</v>
      </c>
      <c r="V10328" t="s">
        <v>806</v>
      </c>
      <c r="Y10328" t="s">
        <v>262</v>
      </c>
    </row>
    <row r="10329" spans="1:25" x14ac:dyDescent="0.45">
      <c r="A10329" t="s">
        <v>258</v>
      </c>
      <c r="B10329" t="s">
        <v>805</v>
      </c>
      <c r="C10329">
        <v>55661</v>
      </c>
      <c r="D10329">
        <v>2</v>
      </c>
      <c r="F10329">
        <v>2020</v>
      </c>
      <c r="G10329">
        <v>1250</v>
      </c>
      <c r="H10329">
        <v>1151.1600000000001</v>
      </c>
      <c r="I10329">
        <v>241113.46</v>
      </c>
      <c r="K10329">
        <v>0.97199999999999998</v>
      </c>
      <c r="L10329">
        <v>1.5E-3</v>
      </c>
      <c r="M10329">
        <v>106133.28</v>
      </c>
      <c r="N10329">
        <v>6.0199999999999997E-2</v>
      </c>
      <c r="O10329">
        <v>11.132999999999999</v>
      </c>
      <c r="P10329">
        <v>2.4400000000000002E-2</v>
      </c>
      <c r="Q10329">
        <v>1751765.794</v>
      </c>
      <c r="R10329" t="s">
        <v>333</v>
      </c>
      <c r="S10329" t="s">
        <v>38</v>
      </c>
      <c r="T10329" t="s">
        <v>89</v>
      </c>
      <c r="V10329" t="s">
        <v>806</v>
      </c>
      <c r="Y10329" t="s">
        <v>262</v>
      </c>
    </row>
    <row r="10330" spans="1:25" x14ac:dyDescent="0.45">
      <c r="A10330" t="s">
        <v>258</v>
      </c>
      <c r="B10330" t="s">
        <v>805</v>
      </c>
      <c r="C10330">
        <v>55661</v>
      </c>
      <c r="D10330">
        <v>2</v>
      </c>
      <c r="F10330">
        <v>2021</v>
      </c>
      <c r="G10330">
        <v>2862</v>
      </c>
      <c r="H10330">
        <v>2659.97</v>
      </c>
      <c r="I10330">
        <v>628323.68999999994</v>
      </c>
      <c r="K10330">
        <v>1.367</v>
      </c>
      <c r="L10330">
        <v>1E-3</v>
      </c>
      <c r="M10330">
        <v>272346.63299999997</v>
      </c>
      <c r="N10330">
        <v>5.9900000000000002E-2</v>
      </c>
      <c r="O10330">
        <v>24.896999999999998</v>
      </c>
      <c r="P10330">
        <v>2.1499999999999998E-2</v>
      </c>
      <c r="Q10330">
        <v>4529192.9419999998</v>
      </c>
      <c r="R10330" t="s">
        <v>333</v>
      </c>
      <c r="S10330" t="s">
        <v>38</v>
      </c>
      <c r="T10330" t="s">
        <v>89</v>
      </c>
      <c r="V10330" t="s">
        <v>806</v>
      </c>
      <c r="Y10330" t="s">
        <v>262</v>
      </c>
    </row>
    <row r="10331" spans="1:25" x14ac:dyDescent="0.45">
      <c r="A10331" t="s">
        <v>258</v>
      </c>
      <c r="B10331" t="s">
        <v>805</v>
      </c>
      <c r="C10331">
        <v>55661</v>
      </c>
      <c r="D10331">
        <v>2</v>
      </c>
      <c r="F10331">
        <v>2022</v>
      </c>
      <c r="G10331">
        <v>3270</v>
      </c>
      <c r="H10331">
        <v>3056.95</v>
      </c>
      <c r="I10331">
        <v>680479.01</v>
      </c>
      <c r="K10331">
        <v>1.581</v>
      </c>
      <c r="L10331">
        <v>1E-3</v>
      </c>
      <c r="M10331">
        <v>324585.63699999999</v>
      </c>
      <c r="N10331">
        <v>6.3899999999999998E-2</v>
      </c>
      <c r="O10331">
        <v>35.069000000000003</v>
      </c>
      <c r="P10331">
        <v>2.3099999999999999E-2</v>
      </c>
      <c r="Q10331">
        <v>5006780.9649999999</v>
      </c>
      <c r="R10331" t="s">
        <v>333</v>
      </c>
      <c r="S10331" t="s">
        <v>38</v>
      </c>
      <c r="T10331" t="s">
        <v>89</v>
      </c>
      <c r="V10331" t="s">
        <v>806</v>
      </c>
      <c r="Y10331" t="s">
        <v>262</v>
      </c>
    </row>
    <row r="10332" spans="1:25" x14ac:dyDescent="0.45">
      <c r="A10332" t="s">
        <v>258</v>
      </c>
      <c r="B10332" t="s">
        <v>805</v>
      </c>
      <c r="C10332">
        <v>55661</v>
      </c>
      <c r="D10332">
        <v>2</v>
      </c>
      <c r="F10332">
        <v>2023</v>
      </c>
      <c r="G10332">
        <v>2072</v>
      </c>
      <c r="H10332">
        <v>1918.78</v>
      </c>
      <c r="I10332">
        <v>422911.23</v>
      </c>
      <c r="K10332">
        <v>0.93899999999999995</v>
      </c>
      <c r="L10332">
        <v>1E-3</v>
      </c>
      <c r="M10332">
        <v>185301.53700000001</v>
      </c>
      <c r="N10332">
        <v>5.9299999999999999E-2</v>
      </c>
      <c r="O10332">
        <v>18.82</v>
      </c>
      <c r="P10332">
        <v>2.5600000000000001E-2</v>
      </c>
      <c r="Q10332">
        <v>3114832.0120000001</v>
      </c>
      <c r="R10332" t="s">
        <v>333</v>
      </c>
      <c r="S10332" t="s">
        <v>38</v>
      </c>
      <c r="T10332" t="s">
        <v>89</v>
      </c>
      <c r="V10332" t="s">
        <v>806</v>
      </c>
      <c r="Y10332" t="s">
        <v>262</v>
      </c>
    </row>
    <row r="10333" spans="1:25" x14ac:dyDescent="0.45">
      <c r="A10333" t="s">
        <v>258</v>
      </c>
      <c r="B10333" t="s">
        <v>805</v>
      </c>
      <c r="C10333">
        <v>55661</v>
      </c>
      <c r="D10333">
        <v>2</v>
      </c>
      <c r="F10333">
        <v>2024</v>
      </c>
      <c r="G10333">
        <v>686</v>
      </c>
      <c r="H10333">
        <v>620.54999999999995</v>
      </c>
      <c r="I10333">
        <v>145725.1</v>
      </c>
      <c r="K10333">
        <v>0.32</v>
      </c>
      <c r="L10333">
        <v>1E-3</v>
      </c>
      <c r="M10333">
        <v>62453.095000000001</v>
      </c>
      <c r="N10333">
        <v>5.8999999999999997E-2</v>
      </c>
      <c r="O10333">
        <v>6.3490000000000002</v>
      </c>
      <c r="P10333">
        <v>2.7900000000000001E-2</v>
      </c>
      <c r="Q10333">
        <v>1065178.4439999999</v>
      </c>
      <c r="R10333" t="s">
        <v>333</v>
      </c>
      <c r="S10333" t="s">
        <v>38</v>
      </c>
      <c r="T10333" t="s">
        <v>89</v>
      </c>
      <c r="V10333" t="s">
        <v>806</v>
      </c>
      <c r="Y10333" t="s">
        <v>262</v>
      </c>
    </row>
    <row r="10334" spans="1:25" x14ac:dyDescent="0.45">
      <c r="A10334" t="s">
        <v>335</v>
      </c>
      <c r="B10334" t="s">
        <v>807</v>
      </c>
      <c r="C10334">
        <v>55699</v>
      </c>
      <c r="D10334">
        <v>1</v>
      </c>
      <c r="F10334">
        <v>2009</v>
      </c>
      <c r="G10334">
        <v>540</v>
      </c>
      <c r="H10334">
        <v>446.31</v>
      </c>
      <c r="I10334">
        <v>23351.23</v>
      </c>
      <c r="K10334">
        <v>7.4999999999999997E-2</v>
      </c>
      <c r="L10334">
        <v>1E-3</v>
      </c>
      <c r="M10334">
        <v>14919.449000000001</v>
      </c>
      <c r="N10334">
        <v>5.91E-2</v>
      </c>
      <c r="O10334">
        <v>1.788</v>
      </c>
      <c r="P10334">
        <v>3.4299999999999997E-2</v>
      </c>
      <c r="Q10334">
        <v>251065.74900000001</v>
      </c>
      <c r="R10334" t="s">
        <v>333</v>
      </c>
      <c r="T10334" t="s">
        <v>28</v>
      </c>
      <c r="V10334" t="s">
        <v>57</v>
      </c>
      <c r="Y10334" t="s">
        <v>107</v>
      </c>
    </row>
    <row r="10335" spans="1:25" x14ac:dyDescent="0.45">
      <c r="A10335" t="s">
        <v>335</v>
      </c>
      <c r="B10335" t="s">
        <v>807</v>
      </c>
      <c r="C10335">
        <v>55699</v>
      </c>
      <c r="D10335">
        <v>1</v>
      </c>
      <c r="F10335">
        <v>2010</v>
      </c>
      <c r="G10335">
        <v>1346</v>
      </c>
      <c r="H10335">
        <v>1179.23</v>
      </c>
      <c r="I10335">
        <v>62458.28</v>
      </c>
      <c r="K10335">
        <v>0.20200000000000001</v>
      </c>
      <c r="L10335">
        <v>1E-3</v>
      </c>
      <c r="M10335">
        <v>40095.608</v>
      </c>
      <c r="N10335">
        <v>5.91E-2</v>
      </c>
      <c r="O10335">
        <v>3.0539999999999998</v>
      </c>
      <c r="P10335">
        <v>1.5800000000000002E-2</v>
      </c>
      <c r="Q10335">
        <v>674679.81200000003</v>
      </c>
      <c r="R10335" t="s">
        <v>333</v>
      </c>
      <c r="T10335" t="s">
        <v>28</v>
      </c>
      <c r="V10335" t="s">
        <v>57</v>
      </c>
      <c r="Y10335" t="s">
        <v>107</v>
      </c>
    </row>
    <row r="10336" spans="1:25" x14ac:dyDescent="0.45">
      <c r="A10336" t="s">
        <v>335</v>
      </c>
      <c r="B10336" t="s">
        <v>807</v>
      </c>
      <c r="C10336">
        <v>55699</v>
      </c>
      <c r="D10336">
        <v>1</v>
      </c>
      <c r="F10336">
        <v>2011</v>
      </c>
      <c r="G10336">
        <v>2093</v>
      </c>
      <c r="H10336">
        <v>1854.33</v>
      </c>
      <c r="I10336">
        <v>100236.84</v>
      </c>
      <c r="K10336">
        <v>0.32300000000000001</v>
      </c>
      <c r="L10336">
        <v>1E-3</v>
      </c>
      <c r="M10336">
        <v>64019.531000000003</v>
      </c>
      <c r="N10336">
        <v>5.91E-2</v>
      </c>
      <c r="O10336">
        <v>4.399</v>
      </c>
      <c r="P10336">
        <v>1.3100000000000001E-2</v>
      </c>
      <c r="Q10336">
        <v>1077269.0290000001</v>
      </c>
      <c r="R10336" t="s">
        <v>333</v>
      </c>
      <c r="T10336" t="s">
        <v>28</v>
      </c>
      <c r="V10336" t="s">
        <v>57</v>
      </c>
      <c r="Y10336" t="s">
        <v>107</v>
      </c>
    </row>
    <row r="10337" spans="1:25" x14ac:dyDescent="0.45">
      <c r="A10337" t="s">
        <v>335</v>
      </c>
      <c r="B10337" t="s">
        <v>807</v>
      </c>
      <c r="C10337">
        <v>55699</v>
      </c>
      <c r="D10337">
        <v>1</v>
      </c>
      <c r="F10337">
        <v>2012</v>
      </c>
      <c r="G10337">
        <v>2785</v>
      </c>
      <c r="H10337">
        <v>2600.4</v>
      </c>
      <c r="I10337">
        <v>141295.60999999999</v>
      </c>
      <c r="K10337">
        <v>0.45500000000000002</v>
      </c>
      <c r="L10337">
        <v>1E-3</v>
      </c>
      <c r="M10337">
        <v>90110.159</v>
      </c>
      <c r="N10337">
        <v>5.91E-2</v>
      </c>
      <c r="O10337">
        <v>5.8680000000000003</v>
      </c>
      <c r="P10337">
        <v>1.18E-2</v>
      </c>
      <c r="Q10337">
        <v>1516281.6629999999</v>
      </c>
      <c r="R10337" t="s">
        <v>333</v>
      </c>
      <c r="T10337" t="s">
        <v>28</v>
      </c>
      <c r="V10337" t="s">
        <v>57</v>
      </c>
      <c r="Y10337" t="s">
        <v>107</v>
      </c>
    </row>
    <row r="10338" spans="1:25" x14ac:dyDescent="0.45">
      <c r="A10338" t="s">
        <v>335</v>
      </c>
      <c r="B10338" t="s">
        <v>807</v>
      </c>
      <c r="C10338">
        <v>55699</v>
      </c>
      <c r="D10338">
        <v>1</v>
      </c>
      <c r="F10338">
        <v>2013</v>
      </c>
      <c r="G10338">
        <v>3483</v>
      </c>
      <c r="H10338">
        <v>3148.78</v>
      </c>
      <c r="I10338">
        <v>165228.31</v>
      </c>
      <c r="K10338">
        <v>0.53800000000000003</v>
      </c>
      <c r="L10338">
        <v>1E-3</v>
      </c>
      <c r="M10338">
        <v>106565.613</v>
      </c>
      <c r="N10338">
        <v>5.91E-2</v>
      </c>
      <c r="O10338">
        <v>8.5790000000000006</v>
      </c>
      <c r="P10338">
        <v>1.6799999999999999E-2</v>
      </c>
      <c r="Q10338">
        <v>1793142.216</v>
      </c>
      <c r="R10338" t="s">
        <v>333</v>
      </c>
      <c r="T10338" t="s">
        <v>28</v>
      </c>
      <c r="V10338" t="s">
        <v>57</v>
      </c>
      <c r="Y10338" t="s">
        <v>107</v>
      </c>
    </row>
    <row r="10339" spans="1:25" x14ac:dyDescent="0.45">
      <c r="A10339" t="s">
        <v>335</v>
      </c>
      <c r="B10339" t="s">
        <v>807</v>
      </c>
      <c r="C10339">
        <v>55699</v>
      </c>
      <c r="D10339">
        <v>1</v>
      </c>
      <c r="F10339">
        <v>2014</v>
      </c>
      <c r="G10339">
        <v>4723</v>
      </c>
      <c r="H10339">
        <v>4306.97</v>
      </c>
      <c r="I10339">
        <v>238764.72</v>
      </c>
      <c r="K10339">
        <v>0.76800000000000002</v>
      </c>
      <c r="L10339">
        <v>1E-3</v>
      </c>
      <c r="M10339">
        <v>152145.995</v>
      </c>
      <c r="N10339">
        <v>5.91E-2</v>
      </c>
      <c r="O10339">
        <v>12.124000000000001</v>
      </c>
      <c r="P10339">
        <v>1.4800000000000001E-2</v>
      </c>
      <c r="Q10339">
        <v>2560106.7239999999</v>
      </c>
      <c r="R10339" t="s">
        <v>333</v>
      </c>
      <c r="T10339" t="s">
        <v>28</v>
      </c>
      <c r="V10339" t="s">
        <v>57</v>
      </c>
      <c r="Y10339" t="s">
        <v>107</v>
      </c>
    </row>
    <row r="10340" spans="1:25" x14ac:dyDescent="0.45">
      <c r="A10340" t="s">
        <v>335</v>
      </c>
      <c r="B10340" t="s">
        <v>807</v>
      </c>
      <c r="C10340">
        <v>55699</v>
      </c>
      <c r="D10340">
        <v>1</v>
      </c>
      <c r="F10340">
        <v>2015</v>
      </c>
      <c r="G10340">
        <v>4644</v>
      </c>
      <c r="H10340">
        <v>4209.54</v>
      </c>
      <c r="I10340">
        <v>237208.77</v>
      </c>
      <c r="K10340">
        <v>0.76100000000000001</v>
      </c>
      <c r="L10340">
        <v>1E-3</v>
      </c>
      <c r="M10340">
        <v>150747.30499999999</v>
      </c>
      <c r="N10340">
        <v>5.91E-2</v>
      </c>
      <c r="O10340">
        <v>10.768000000000001</v>
      </c>
      <c r="P10340">
        <v>1.4200000000000001E-2</v>
      </c>
      <c r="Q10340">
        <v>2536654.247</v>
      </c>
      <c r="R10340" t="s">
        <v>333</v>
      </c>
      <c r="T10340" t="s">
        <v>28</v>
      </c>
      <c r="V10340" t="s">
        <v>57</v>
      </c>
      <c r="Y10340" t="s">
        <v>146</v>
      </c>
    </row>
    <row r="10341" spans="1:25" x14ac:dyDescent="0.45">
      <c r="A10341" t="s">
        <v>335</v>
      </c>
      <c r="B10341" t="s">
        <v>807</v>
      </c>
      <c r="C10341">
        <v>55699</v>
      </c>
      <c r="D10341">
        <v>1</v>
      </c>
      <c r="F10341">
        <v>2016</v>
      </c>
      <c r="G10341">
        <v>4482</v>
      </c>
      <c r="H10341">
        <v>4101.53</v>
      </c>
      <c r="I10341">
        <v>225482.31</v>
      </c>
      <c r="K10341">
        <v>0.71799999999999997</v>
      </c>
      <c r="L10341">
        <v>1E-3</v>
      </c>
      <c r="M10341">
        <v>142251.08199999999</v>
      </c>
      <c r="N10341">
        <v>5.91E-2</v>
      </c>
      <c r="O10341">
        <v>11.238</v>
      </c>
      <c r="P10341">
        <v>1.7000000000000001E-2</v>
      </c>
      <c r="Q10341">
        <v>2393577.966</v>
      </c>
      <c r="R10341" t="s">
        <v>333</v>
      </c>
      <c r="T10341" t="s">
        <v>28</v>
      </c>
      <c r="V10341" t="s">
        <v>57</v>
      </c>
      <c r="Y10341" t="s">
        <v>146</v>
      </c>
    </row>
    <row r="10342" spans="1:25" x14ac:dyDescent="0.45">
      <c r="A10342" t="s">
        <v>335</v>
      </c>
      <c r="B10342" t="s">
        <v>807</v>
      </c>
      <c r="C10342">
        <v>55699</v>
      </c>
      <c r="D10342">
        <v>1</v>
      </c>
      <c r="F10342">
        <v>2017</v>
      </c>
      <c r="G10342">
        <v>2280</v>
      </c>
      <c r="H10342">
        <v>1975.78</v>
      </c>
      <c r="I10342">
        <v>106047.82</v>
      </c>
      <c r="K10342">
        <v>0.34</v>
      </c>
      <c r="L10342">
        <v>1E-3</v>
      </c>
      <c r="M10342">
        <v>67286.89</v>
      </c>
      <c r="N10342">
        <v>5.91E-2</v>
      </c>
      <c r="O10342">
        <v>9.2370000000000001</v>
      </c>
      <c r="P10342">
        <v>2.0299999999999999E-2</v>
      </c>
      <c r="Q10342">
        <v>1132221.703</v>
      </c>
      <c r="R10342" t="s">
        <v>333</v>
      </c>
      <c r="T10342" t="s">
        <v>28</v>
      </c>
      <c r="V10342" t="s">
        <v>57</v>
      </c>
      <c r="Y10342" t="s">
        <v>147</v>
      </c>
    </row>
    <row r="10343" spans="1:25" x14ac:dyDescent="0.45">
      <c r="A10343" t="s">
        <v>335</v>
      </c>
      <c r="B10343" t="s">
        <v>807</v>
      </c>
      <c r="C10343">
        <v>55699</v>
      </c>
      <c r="D10343">
        <v>1</v>
      </c>
      <c r="F10343">
        <v>2018</v>
      </c>
      <c r="G10343">
        <v>3127</v>
      </c>
      <c r="H10343">
        <v>2777.91</v>
      </c>
      <c r="I10343">
        <v>149962.51</v>
      </c>
      <c r="K10343">
        <v>0.48799999999999999</v>
      </c>
      <c r="L10343">
        <v>1E-3</v>
      </c>
      <c r="M10343">
        <v>96596.740999999995</v>
      </c>
      <c r="N10343">
        <v>5.91E-2</v>
      </c>
      <c r="O10343">
        <v>7.1790000000000003</v>
      </c>
      <c r="P10343">
        <v>1.18E-2</v>
      </c>
      <c r="Q10343">
        <v>1625430.601</v>
      </c>
      <c r="R10343" t="s">
        <v>333</v>
      </c>
      <c r="T10343" t="s">
        <v>28</v>
      </c>
      <c r="V10343" t="s">
        <v>57</v>
      </c>
      <c r="Y10343" t="s">
        <v>147</v>
      </c>
    </row>
    <row r="10344" spans="1:25" x14ac:dyDescent="0.45">
      <c r="A10344" t="s">
        <v>335</v>
      </c>
      <c r="B10344" t="s">
        <v>807</v>
      </c>
      <c r="C10344">
        <v>55699</v>
      </c>
      <c r="D10344">
        <v>1</v>
      </c>
      <c r="F10344">
        <v>2019</v>
      </c>
      <c r="G10344">
        <v>2613</v>
      </c>
      <c r="H10344">
        <v>2308.71</v>
      </c>
      <c r="I10344">
        <v>126793.7</v>
      </c>
      <c r="K10344">
        <v>0.40899999999999997</v>
      </c>
      <c r="L10344">
        <v>1E-3</v>
      </c>
      <c r="M10344">
        <v>81081.649000000005</v>
      </c>
      <c r="N10344">
        <v>5.91E-2</v>
      </c>
      <c r="O10344">
        <v>6.5129999999999999</v>
      </c>
      <c r="P10344">
        <v>1.18E-2</v>
      </c>
      <c r="Q10344">
        <v>1364364.19</v>
      </c>
      <c r="R10344" t="s">
        <v>333</v>
      </c>
      <c r="T10344" t="s">
        <v>28</v>
      </c>
      <c r="V10344" t="s">
        <v>57</v>
      </c>
      <c r="Y10344" t="s">
        <v>147</v>
      </c>
    </row>
    <row r="10345" spans="1:25" x14ac:dyDescent="0.45">
      <c r="A10345" t="s">
        <v>335</v>
      </c>
      <c r="B10345" t="s">
        <v>807</v>
      </c>
      <c r="C10345">
        <v>55699</v>
      </c>
      <c r="D10345">
        <v>1</v>
      </c>
      <c r="F10345">
        <v>2020</v>
      </c>
      <c r="G10345">
        <v>2013</v>
      </c>
      <c r="H10345">
        <v>1753.51</v>
      </c>
      <c r="I10345">
        <v>94299.06</v>
      </c>
      <c r="K10345">
        <v>0.31</v>
      </c>
      <c r="L10345">
        <v>1E-3</v>
      </c>
      <c r="M10345">
        <v>61427.216</v>
      </c>
      <c r="N10345">
        <v>5.91E-2</v>
      </c>
      <c r="O10345">
        <v>4.3979999999999997</v>
      </c>
      <c r="P10345">
        <v>1.1599999999999999E-2</v>
      </c>
      <c r="Q10345">
        <v>1033635.197</v>
      </c>
      <c r="R10345" t="s">
        <v>333</v>
      </c>
      <c r="T10345" t="s">
        <v>28</v>
      </c>
      <c r="V10345" t="s">
        <v>57</v>
      </c>
      <c r="Y10345" t="s">
        <v>147</v>
      </c>
    </row>
    <row r="10346" spans="1:25" x14ac:dyDescent="0.45">
      <c r="A10346" t="s">
        <v>335</v>
      </c>
      <c r="B10346" t="s">
        <v>807</v>
      </c>
      <c r="C10346">
        <v>55699</v>
      </c>
      <c r="D10346">
        <v>1</v>
      </c>
      <c r="F10346">
        <v>2021</v>
      </c>
      <c r="G10346">
        <v>1951</v>
      </c>
      <c r="H10346">
        <v>1616.17</v>
      </c>
      <c r="I10346">
        <v>87796.03</v>
      </c>
      <c r="K10346">
        <v>0.28599999999999998</v>
      </c>
      <c r="L10346">
        <v>1E-3</v>
      </c>
      <c r="M10346">
        <v>56600.447</v>
      </c>
      <c r="N10346">
        <v>5.91E-2</v>
      </c>
      <c r="O10346">
        <v>4.6879999999999997</v>
      </c>
      <c r="P10346">
        <v>1.37E-2</v>
      </c>
      <c r="Q10346">
        <v>952407.83400000003</v>
      </c>
      <c r="R10346" t="s">
        <v>333</v>
      </c>
      <c r="T10346" t="s">
        <v>28</v>
      </c>
      <c r="V10346" t="s">
        <v>57</v>
      </c>
      <c r="Y10346" t="s">
        <v>152</v>
      </c>
    </row>
    <row r="10347" spans="1:25" x14ac:dyDescent="0.45">
      <c r="A10347" t="s">
        <v>335</v>
      </c>
      <c r="B10347" t="s">
        <v>807</v>
      </c>
      <c r="C10347">
        <v>55699</v>
      </c>
      <c r="D10347">
        <v>1</v>
      </c>
      <c r="F10347">
        <v>2022</v>
      </c>
      <c r="G10347">
        <v>1382</v>
      </c>
      <c r="H10347">
        <v>1035.48</v>
      </c>
      <c r="I10347">
        <v>52530.05</v>
      </c>
      <c r="K10347">
        <v>0.16800000000000001</v>
      </c>
      <c r="L10347">
        <v>1E-3</v>
      </c>
      <c r="M10347">
        <v>33369.425999999999</v>
      </c>
      <c r="N10347">
        <v>5.9200000000000003E-2</v>
      </c>
      <c r="O10347">
        <v>3.36</v>
      </c>
      <c r="P10347">
        <v>1.67E-2</v>
      </c>
      <c r="Q10347">
        <v>561514.73100000003</v>
      </c>
      <c r="R10347" t="s">
        <v>333</v>
      </c>
      <c r="T10347" t="s">
        <v>28</v>
      </c>
      <c r="V10347" t="s">
        <v>57</v>
      </c>
      <c r="Y10347" t="s">
        <v>152</v>
      </c>
    </row>
    <row r="10348" spans="1:25" x14ac:dyDescent="0.45">
      <c r="A10348" t="s">
        <v>335</v>
      </c>
      <c r="B10348" t="s">
        <v>807</v>
      </c>
      <c r="C10348">
        <v>55699</v>
      </c>
      <c r="D10348">
        <v>1</v>
      </c>
      <c r="F10348">
        <v>2023</v>
      </c>
      <c r="G10348">
        <v>2346</v>
      </c>
      <c r="H10348">
        <v>1950.99</v>
      </c>
      <c r="I10348">
        <v>69096.84</v>
      </c>
      <c r="K10348">
        <v>0.23100000000000001</v>
      </c>
      <c r="L10348">
        <v>1E-3</v>
      </c>
      <c r="M10348">
        <v>45802.451999999997</v>
      </c>
      <c r="N10348">
        <v>5.9299999999999999E-2</v>
      </c>
      <c r="O10348">
        <v>4.1580000000000004</v>
      </c>
      <c r="P10348">
        <v>1.41E-2</v>
      </c>
      <c r="Q10348">
        <v>770577.94900000002</v>
      </c>
      <c r="R10348" t="s">
        <v>333</v>
      </c>
      <c r="T10348" t="s">
        <v>28</v>
      </c>
      <c r="V10348" t="s">
        <v>57</v>
      </c>
      <c r="Y10348" t="s">
        <v>152</v>
      </c>
    </row>
    <row r="10349" spans="1:25" x14ac:dyDescent="0.45">
      <c r="A10349" t="s">
        <v>335</v>
      </c>
      <c r="B10349" t="s">
        <v>807</v>
      </c>
      <c r="C10349">
        <v>55699</v>
      </c>
      <c r="D10349">
        <v>1</v>
      </c>
      <c r="F10349">
        <v>2024</v>
      </c>
      <c r="G10349">
        <v>722</v>
      </c>
      <c r="H10349">
        <v>567.59</v>
      </c>
      <c r="I10349">
        <v>29638.66</v>
      </c>
      <c r="K10349">
        <v>9.6000000000000002E-2</v>
      </c>
      <c r="L10349">
        <v>1E-3</v>
      </c>
      <c r="M10349">
        <v>19007.330000000002</v>
      </c>
      <c r="N10349">
        <v>5.91E-2</v>
      </c>
      <c r="O10349">
        <v>1.6910000000000001</v>
      </c>
      <c r="P10349">
        <v>1.4200000000000001E-2</v>
      </c>
      <c r="Q10349">
        <v>319799.28200000001</v>
      </c>
      <c r="R10349" t="s">
        <v>333</v>
      </c>
      <c r="T10349" t="s">
        <v>28</v>
      </c>
      <c r="V10349" t="s">
        <v>57</v>
      </c>
      <c r="Y10349" t="s">
        <v>152</v>
      </c>
    </row>
    <row r="10350" spans="1:25" x14ac:dyDescent="0.45">
      <c r="A10350" t="s">
        <v>335</v>
      </c>
      <c r="B10350" t="s">
        <v>807</v>
      </c>
      <c r="C10350">
        <v>55699</v>
      </c>
      <c r="D10350">
        <v>2</v>
      </c>
      <c r="F10350">
        <v>2009</v>
      </c>
      <c r="G10350">
        <v>249</v>
      </c>
      <c r="H10350">
        <v>190.85</v>
      </c>
      <c r="I10350">
        <v>9633.8799999999992</v>
      </c>
      <c r="K10350">
        <v>1.534</v>
      </c>
      <c r="L10350">
        <v>3.0800000000000001E-2</v>
      </c>
      <c r="M10350">
        <v>8057.3370000000004</v>
      </c>
      <c r="N10350">
        <v>8.1000000000000003E-2</v>
      </c>
      <c r="O10350">
        <v>3.2189999999999999</v>
      </c>
      <c r="P10350">
        <v>0.20619999999999999</v>
      </c>
      <c r="Q10350">
        <v>99295.688999999998</v>
      </c>
      <c r="R10350" t="s">
        <v>923</v>
      </c>
      <c r="S10350" t="s">
        <v>34</v>
      </c>
      <c r="T10350" t="s">
        <v>28</v>
      </c>
      <c r="V10350" t="s">
        <v>40</v>
      </c>
      <c r="Y10350" t="s">
        <v>107</v>
      </c>
    </row>
    <row r="10351" spans="1:25" x14ac:dyDescent="0.45">
      <c r="A10351" t="s">
        <v>335</v>
      </c>
      <c r="B10351" t="s">
        <v>807</v>
      </c>
      <c r="C10351">
        <v>55699</v>
      </c>
      <c r="D10351">
        <v>2</v>
      </c>
      <c r="F10351">
        <v>2010</v>
      </c>
      <c r="G10351">
        <v>449</v>
      </c>
      <c r="H10351">
        <v>390.96</v>
      </c>
      <c r="I10351">
        <v>20031.04</v>
      </c>
      <c r="K10351">
        <v>2.9540000000000002</v>
      </c>
      <c r="L10351">
        <v>2.81E-2</v>
      </c>
      <c r="M10351">
        <v>17005.036</v>
      </c>
      <c r="N10351">
        <v>8.1000000000000003E-2</v>
      </c>
      <c r="O10351">
        <v>2.9329999999999998</v>
      </c>
      <c r="P10351">
        <v>5.2999999999999999E-2</v>
      </c>
      <c r="Q10351">
        <v>209567.05100000001</v>
      </c>
      <c r="R10351" t="s">
        <v>923</v>
      </c>
      <c r="S10351" t="s">
        <v>34</v>
      </c>
      <c r="T10351" t="s">
        <v>28</v>
      </c>
      <c r="V10351" t="s">
        <v>40</v>
      </c>
      <c r="Y10351" t="s">
        <v>107</v>
      </c>
    </row>
    <row r="10352" spans="1:25" x14ac:dyDescent="0.45">
      <c r="A10352" t="s">
        <v>335</v>
      </c>
      <c r="B10352" t="s">
        <v>807</v>
      </c>
      <c r="C10352">
        <v>55699</v>
      </c>
      <c r="D10352">
        <v>2</v>
      </c>
      <c r="F10352">
        <v>2011</v>
      </c>
      <c r="G10352">
        <v>229</v>
      </c>
      <c r="H10352">
        <v>186.22</v>
      </c>
      <c r="I10352">
        <v>9309.64</v>
      </c>
      <c r="K10352">
        <v>1.532</v>
      </c>
      <c r="L10352">
        <v>3.15E-2</v>
      </c>
      <c r="M10352">
        <v>7866.4539999999997</v>
      </c>
      <c r="N10352">
        <v>8.1000000000000003E-2</v>
      </c>
      <c r="O10352">
        <v>2.8940000000000001</v>
      </c>
      <c r="P10352">
        <v>9.06E-2</v>
      </c>
      <c r="Q10352">
        <v>96937.898000000001</v>
      </c>
      <c r="R10352" t="s">
        <v>923</v>
      </c>
      <c r="S10352" t="s">
        <v>34</v>
      </c>
      <c r="T10352" t="s">
        <v>28</v>
      </c>
      <c r="V10352" t="s">
        <v>40</v>
      </c>
      <c r="Y10352" t="s">
        <v>107</v>
      </c>
    </row>
    <row r="10353" spans="1:25" x14ac:dyDescent="0.45">
      <c r="A10353" t="s">
        <v>335</v>
      </c>
      <c r="B10353" t="s">
        <v>807</v>
      </c>
      <c r="C10353">
        <v>55699</v>
      </c>
      <c r="D10353">
        <v>2</v>
      </c>
      <c r="F10353">
        <v>2012</v>
      </c>
      <c r="G10353">
        <v>191</v>
      </c>
      <c r="H10353">
        <v>142.63</v>
      </c>
      <c r="I10353">
        <v>6989.67</v>
      </c>
      <c r="K10353">
        <v>1.1890000000000001</v>
      </c>
      <c r="L10353">
        <v>3.2000000000000001E-2</v>
      </c>
      <c r="M10353">
        <v>6003.6589999999997</v>
      </c>
      <c r="N10353">
        <v>8.1000000000000003E-2</v>
      </c>
      <c r="O10353">
        <v>1.5740000000000001</v>
      </c>
      <c r="P10353">
        <v>9.8000000000000004E-2</v>
      </c>
      <c r="Q10353">
        <v>73988.991999999998</v>
      </c>
      <c r="R10353" t="s">
        <v>923</v>
      </c>
      <c r="S10353" t="s">
        <v>34</v>
      </c>
      <c r="T10353" t="s">
        <v>28</v>
      </c>
      <c r="V10353" t="s">
        <v>40</v>
      </c>
      <c r="Y10353" t="s">
        <v>107</v>
      </c>
    </row>
    <row r="10354" spans="1:25" x14ac:dyDescent="0.45">
      <c r="A10354" t="s">
        <v>335</v>
      </c>
      <c r="B10354" t="s">
        <v>807</v>
      </c>
      <c r="C10354">
        <v>55699</v>
      </c>
      <c r="D10354">
        <v>2</v>
      </c>
      <c r="F10354">
        <v>2013</v>
      </c>
      <c r="G10354">
        <v>470</v>
      </c>
      <c r="H10354">
        <v>374.13</v>
      </c>
      <c r="I10354">
        <v>18740.650000000001</v>
      </c>
      <c r="K10354">
        <v>0.42799999999999999</v>
      </c>
      <c r="L10354">
        <v>4.1000000000000003E-3</v>
      </c>
      <c r="M10354">
        <v>16080.816000000001</v>
      </c>
      <c r="N10354">
        <v>8.1000000000000003E-2</v>
      </c>
      <c r="O10354">
        <v>3.391</v>
      </c>
      <c r="P10354">
        <v>6.3500000000000001E-2</v>
      </c>
      <c r="Q10354">
        <v>198175.758</v>
      </c>
      <c r="R10354" t="s">
        <v>923</v>
      </c>
      <c r="S10354" t="s">
        <v>34</v>
      </c>
      <c r="T10354" t="s">
        <v>28</v>
      </c>
      <c r="V10354" t="s">
        <v>40</v>
      </c>
      <c r="Y10354" t="s">
        <v>107</v>
      </c>
    </row>
    <row r="10355" spans="1:25" x14ac:dyDescent="0.45">
      <c r="A10355" t="s">
        <v>335</v>
      </c>
      <c r="B10355" t="s">
        <v>807</v>
      </c>
      <c r="C10355">
        <v>55699</v>
      </c>
      <c r="D10355">
        <v>2</v>
      </c>
      <c r="F10355">
        <v>2014</v>
      </c>
      <c r="G10355">
        <v>445</v>
      </c>
      <c r="H10355">
        <v>342.77</v>
      </c>
      <c r="I10355">
        <v>17112.53</v>
      </c>
      <c r="K10355">
        <v>0.27500000000000002</v>
      </c>
      <c r="L10355">
        <v>3.0000000000000001E-3</v>
      </c>
      <c r="M10355">
        <v>14375.378000000001</v>
      </c>
      <c r="N10355">
        <v>8.1000000000000003E-2</v>
      </c>
      <c r="O10355">
        <v>3.2690000000000001</v>
      </c>
      <c r="P10355">
        <v>7.5399999999999995E-2</v>
      </c>
      <c r="Q10355">
        <v>177164.478</v>
      </c>
      <c r="R10355" t="s">
        <v>923</v>
      </c>
      <c r="S10355" t="s">
        <v>34</v>
      </c>
      <c r="T10355" t="s">
        <v>28</v>
      </c>
      <c r="V10355" t="s">
        <v>40</v>
      </c>
      <c r="Y10355" t="s">
        <v>107</v>
      </c>
    </row>
    <row r="10356" spans="1:25" x14ac:dyDescent="0.45">
      <c r="A10356" t="s">
        <v>335</v>
      </c>
      <c r="B10356" t="s">
        <v>807</v>
      </c>
      <c r="C10356">
        <v>55699</v>
      </c>
      <c r="D10356">
        <v>2</v>
      </c>
      <c r="F10356">
        <v>2015</v>
      </c>
      <c r="G10356">
        <v>515</v>
      </c>
      <c r="H10356">
        <v>398.06</v>
      </c>
      <c r="I10356">
        <v>19635.38</v>
      </c>
      <c r="K10356">
        <v>0.112</v>
      </c>
      <c r="L10356">
        <v>1E-3</v>
      </c>
      <c r="M10356">
        <v>16224.888999999999</v>
      </c>
      <c r="N10356">
        <v>8.1000000000000003E-2</v>
      </c>
      <c r="O10356">
        <v>3.19</v>
      </c>
      <c r="P10356">
        <v>5.7700000000000001E-2</v>
      </c>
      <c r="Q10356">
        <v>199968.35200000001</v>
      </c>
      <c r="R10356" t="s">
        <v>923</v>
      </c>
      <c r="S10356" t="s">
        <v>34</v>
      </c>
      <c r="T10356" t="s">
        <v>28</v>
      </c>
      <c r="V10356" t="s">
        <v>40</v>
      </c>
      <c r="Y10356" t="s">
        <v>146</v>
      </c>
    </row>
    <row r="10357" spans="1:25" x14ac:dyDescent="0.45">
      <c r="A10357" t="s">
        <v>335</v>
      </c>
      <c r="B10357" t="s">
        <v>807</v>
      </c>
      <c r="C10357">
        <v>55699</v>
      </c>
      <c r="D10357">
        <v>2</v>
      </c>
      <c r="F10357">
        <v>2016</v>
      </c>
      <c r="G10357">
        <v>268</v>
      </c>
      <c r="H10357">
        <v>202.92</v>
      </c>
      <c r="I10357">
        <v>9691.07</v>
      </c>
      <c r="K10357">
        <v>5.6000000000000001E-2</v>
      </c>
      <c r="L10357">
        <v>1E-3</v>
      </c>
      <c r="M10357">
        <v>8490.2060000000001</v>
      </c>
      <c r="N10357">
        <v>8.1000000000000003E-2</v>
      </c>
      <c r="O10357">
        <v>1.5309999999999999</v>
      </c>
      <c r="P10357">
        <v>4.5999999999999999E-2</v>
      </c>
      <c r="Q10357">
        <v>104627.102</v>
      </c>
      <c r="R10357" t="s">
        <v>923</v>
      </c>
      <c r="S10357" t="s">
        <v>34</v>
      </c>
      <c r="T10357" t="s">
        <v>28</v>
      </c>
      <c r="V10357" t="s">
        <v>40</v>
      </c>
      <c r="Y10357" t="s">
        <v>146</v>
      </c>
    </row>
    <row r="10358" spans="1:25" x14ac:dyDescent="0.45">
      <c r="A10358" t="s">
        <v>335</v>
      </c>
      <c r="B10358" t="s">
        <v>807</v>
      </c>
      <c r="C10358">
        <v>55699</v>
      </c>
      <c r="D10358">
        <v>2</v>
      </c>
      <c r="F10358">
        <v>2017</v>
      </c>
      <c r="G10358">
        <v>194</v>
      </c>
      <c r="H10358">
        <v>147.74</v>
      </c>
      <c r="I10358">
        <v>7165.96</v>
      </c>
      <c r="K10358">
        <v>3.4000000000000002E-2</v>
      </c>
      <c r="L10358">
        <v>1E-3</v>
      </c>
      <c r="M10358">
        <v>6231.9840000000004</v>
      </c>
      <c r="N10358">
        <v>8.1000000000000003E-2</v>
      </c>
      <c r="O10358">
        <v>1.1319999999999999</v>
      </c>
      <c r="P10358">
        <v>5.96E-2</v>
      </c>
      <c r="Q10358">
        <v>76809.548999999999</v>
      </c>
      <c r="R10358" t="s">
        <v>923</v>
      </c>
      <c r="S10358" t="s">
        <v>34</v>
      </c>
      <c r="T10358" t="s">
        <v>28</v>
      </c>
      <c r="V10358" t="s">
        <v>40</v>
      </c>
      <c r="Y10358" t="s">
        <v>147</v>
      </c>
    </row>
    <row r="10359" spans="1:25" x14ac:dyDescent="0.45">
      <c r="A10359" t="s">
        <v>335</v>
      </c>
      <c r="B10359" t="s">
        <v>807</v>
      </c>
      <c r="C10359">
        <v>55699</v>
      </c>
      <c r="D10359">
        <v>2</v>
      </c>
      <c r="F10359">
        <v>2018</v>
      </c>
      <c r="G10359">
        <v>232</v>
      </c>
      <c r="H10359">
        <v>185.9</v>
      </c>
      <c r="I10359">
        <v>9218.2199999999993</v>
      </c>
      <c r="K10359">
        <v>3.5000000000000003E-2</v>
      </c>
      <c r="L10359">
        <v>1E-3</v>
      </c>
      <c r="M10359">
        <v>7876.3249999999998</v>
      </c>
      <c r="N10359">
        <v>8.1000000000000003E-2</v>
      </c>
      <c r="O10359">
        <v>1.365</v>
      </c>
      <c r="P10359">
        <v>3.73E-2</v>
      </c>
      <c r="Q10359">
        <v>97063.664000000004</v>
      </c>
      <c r="R10359" t="s">
        <v>923</v>
      </c>
      <c r="S10359" t="s">
        <v>34</v>
      </c>
      <c r="T10359" t="s">
        <v>28</v>
      </c>
      <c r="V10359" t="s">
        <v>40</v>
      </c>
      <c r="Y10359" t="s">
        <v>147</v>
      </c>
    </row>
    <row r="10360" spans="1:25" x14ac:dyDescent="0.45">
      <c r="A10360" t="s">
        <v>335</v>
      </c>
      <c r="B10360" t="s">
        <v>807</v>
      </c>
      <c r="C10360">
        <v>55699</v>
      </c>
      <c r="D10360">
        <v>2</v>
      </c>
      <c r="F10360">
        <v>2019</v>
      </c>
      <c r="G10360">
        <v>204</v>
      </c>
      <c r="H10360">
        <v>166.99</v>
      </c>
      <c r="I10360">
        <v>8267.41</v>
      </c>
      <c r="K10360">
        <v>3.6999999999999998E-2</v>
      </c>
      <c r="L10360">
        <v>1E-3</v>
      </c>
      <c r="M10360">
        <v>7530.8540000000003</v>
      </c>
      <c r="N10360">
        <v>8.1000000000000003E-2</v>
      </c>
      <c r="O10360">
        <v>1.202</v>
      </c>
      <c r="P10360">
        <v>3.49E-2</v>
      </c>
      <c r="Q10360">
        <v>92817.714999999997</v>
      </c>
      <c r="R10360" t="s">
        <v>923</v>
      </c>
      <c r="S10360" t="s">
        <v>34</v>
      </c>
      <c r="T10360" t="s">
        <v>28</v>
      </c>
      <c r="V10360" t="s">
        <v>40</v>
      </c>
      <c r="Y10360" t="s">
        <v>147</v>
      </c>
    </row>
    <row r="10361" spans="1:25" x14ac:dyDescent="0.45">
      <c r="A10361" t="s">
        <v>335</v>
      </c>
      <c r="B10361" t="s">
        <v>807</v>
      </c>
      <c r="C10361">
        <v>55699</v>
      </c>
      <c r="D10361">
        <v>2</v>
      </c>
      <c r="F10361">
        <v>2020</v>
      </c>
      <c r="G10361">
        <v>483</v>
      </c>
      <c r="H10361">
        <v>412.93</v>
      </c>
      <c r="I10361">
        <v>19890.8</v>
      </c>
      <c r="K10361">
        <v>0.109</v>
      </c>
      <c r="L10361">
        <v>1E-3</v>
      </c>
      <c r="M10361">
        <v>18779.681</v>
      </c>
      <c r="N10361">
        <v>7.9899999999999999E-2</v>
      </c>
      <c r="O10361">
        <v>2.6930000000000001</v>
      </c>
      <c r="P10361">
        <v>3.2599999999999997E-2</v>
      </c>
      <c r="Q10361">
        <v>234356.99400000001</v>
      </c>
      <c r="R10361" t="s">
        <v>923</v>
      </c>
      <c r="S10361" t="s">
        <v>34</v>
      </c>
      <c r="T10361" t="s">
        <v>28</v>
      </c>
      <c r="V10361" t="s">
        <v>40</v>
      </c>
      <c r="Y10361" t="s">
        <v>147</v>
      </c>
    </row>
    <row r="10362" spans="1:25" x14ac:dyDescent="0.45">
      <c r="A10362" t="s">
        <v>335</v>
      </c>
      <c r="B10362" t="s">
        <v>807</v>
      </c>
      <c r="C10362">
        <v>55699</v>
      </c>
      <c r="D10362">
        <v>2</v>
      </c>
      <c r="F10362">
        <v>2021</v>
      </c>
      <c r="G10362">
        <v>858</v>
      </c>
      <c r="H10362">
        <v>716</v>
      </c>
      <c r="I10362">
        <v>37592.120000000003</v>
      </c>
      <c r="K10362">
        <v>0.127</v>
      </c>
      <c r="L10362">
        <v>1E-3</v>
      </c>
      <c r="M10362">
        <v>24630.600999999999</v>
      </c>
      <c r="N10362">
        <v>6.0900000000000003E-2</v>
      </c>
      <c r="O10362">
        <v>2.1720000000000002</v>
      </c>
      <c r="P10362">
        <v>1.4E-2</v>
      </c>
      <c r="Q10362">
        <v>404191.34399999998</v>
      </c>
      <c r="R10362" t="s">
        <v>923</v>
      </c>
      <c r="S10362" t="s">
        <v>34</v>
      </c>
      <c r="T10362" t="s">
        <v>28</v>
      </c>
      <c r="V10362" t="s">
        <v>40</v>
      </c>
      <c r="Y10362" t="s">
        <v>152</v>
      </c>
    </row>
    <row r="10363" spans="1:25" x14ac:dyDescent="0.45">
      <c r="A10363" t="s">
        <v>335</v>
      </c>
      <c r="B10363" t="s">
        <v>807</v>
      </c>
      <c r="C10363">
        <v>55699</v>
      </c>
      <c r="D10363">
        <v>2</v>
      </c>
      <c r="F10363">
        <v>2022</v>
      </c>
      <c r="G10363">
        <v>1618</v>
      </c>
      <c r="H10363">
        <v>1274.44</v>
      </c>
      <c r="I10363">
        <v>65524.4</v>
      </c>
      <c r="K10363">
        <v>0.21299999999999999</v>
      </c>
      <c r="L10363">
        <v>1E-3</v>
      </c>
      <c r="M10363">
        <v>42112.394</v>
      </c>
      <c r="N10363">
        <v>5.96E-2</v>
      </c>
      <c r="O10363">
        <v>3.7879999999999998</v>
      </c>
      <c r="P10363">
        <v>1.5900000000000001E-2</v>
      </c>
      <c r="Q10363">
        <v>705505.76500000001</v>
      </c>
      <c r="R10363" t="s">
        <v>923</v>
      </c>
      <c r="S10363" t="s">
        <v>34</v>
      </c>
      <c r="T10363" t="s">
        <v>28</v>
      </c>
      <c r="V10363" t="s">
        <v>40</v>
      </c>
      <c r="Y10363" t="s">
        <v>152</v>
      </c>
    </row>
    <row r="10364" spans="1:25" x14ac:dyDescent="0.45">
      <c r="A10364" t="s">
        <v>335</v>
      </c>
      <c r="B10364" t="s">
        <v>807</v>
      </c>
      <c r="C10364">
        <v>55699</v>
      </c>
      <c r="D10364">
        <v>2</v>
      </c>
      <c r="F10364">
        <v>2023</v>
      </c>
      <c r="G10364">
        <v>1362</v>
      </c>
      <c r="H10364">
        <v>1064.81</v>
      </c>
      <c r="I10364">
        <v>54438.55</v>
      </c>
      <c r="K10364">
        <v>0.20399999999999999</v>
      </c>
      <c r="L10364">
        <v>2.5000000000000001E-3</v>
      </c>
      <c r="M10364">
        <v>37355.998</v>
      </c>
      <c r="N10364">
        <v>6.2899999999999998E-2</v>
      </c>
      <c r="O10364">
        <v>4.0999999999999996</v>
      </c>
      <c r="P10364">
        <v>2.0400000000000001E-2</v>
      </c>
      <c r="Q10364">
        <v>593639.24</v>
      </c>
      <c r="R10364" t="s">
        <v>923</v>
      </c>
      <c r="S10364" t="s">
        <v>34</v>
      </c>
      <c r="T10364" t="s">
        <v>28</v>
      </c>
      <c r="V10364" t="s">
        <v>40</v>
      </c>
      <c r="Y10364" t="s">
        <v>152</v>
      </c>
    </row>
    <row r="10365" spans="1:25" x14ac:dyDescent="0.45">
      <c r="A10365" t="s">
        <v>335</v>
      </c>
      <c r="B10365" t="s">
        <v>807</v>
      </c>
      <c r="C10365">
        <v>55699</v>
      </c>
      <c r="D10365">
        <v>2</v>
      </c>
      <c r="F10365">
        <v>2024</v>
      </c>
      <c r="G10365">
        <v>513</v>
      </c>
      <c r="H10365">
        <v>388.1</v>
      </c>
      <c r="I10365">
        <v>16554.87</v>
      </c>
      <c r="K10365">
        <v>5.3999999999999999E-2</v>
      </c>
      <c r="L10365">
        <v>1E-3</v>
      </c>
      <c r="M10365">
        <v>10649.797</v>
      </c>
      <c r="N10365">
        <v>5.9200000000000003E-2</v>
      </c>
      <c r="O10365">
        <v>1.296</v>
      </c>
      <c r="P10365">
        <v>2.4400000000000002E-2</v>
      </c>
      <c r="Q10365">
        <v>179199.91800000001</v>
      </c>
      <c r="R10365" t="s">
        <v>923</v>
      </c>
      <c r="S10365" t="s">
        <v>34</v>
      </c>
      <c r="T10365" t="s">
        <v>28</v>
      </c>
      <c r="V10365" t="s">
        <v>40</v>
      </c>
      <c r="Y10365" t="s">
        <v>152</v>
      </c>
    </row>
    <row r="10366" spans="1:25" x14ac:dyDescent="0.45">
      <c r="A10366" t="s">
        <v>335</v>
      </c>
      <c r="B10366" t="s">
        <v>808</v>
      </c>
      <c r="C10366">
        <v>55786</v>
      </c>
      <c r="D10366" t="s">
        <v>736</v>
      </c>
      <c r="F10366">
        <v>2009</v>
      </c>
      <c r="G10366">
        <v>968</v>
      </c>
      <c r="H10366">
        <v>762.51</v>
      </c>
      <c r="I10366">
        <v>30123.8</v>
      </c>
      <c r="K10366">
        <v>9.0999999999999998E-2</v>
      </c>
      <c r="L10366">
        <v>1E-3</v>
      </c>
      <c r="M10366">
        <v>17998.669000000002</v>
      </c>
      <c r="N10366">
        <v>5.9200000000000003E-2</v>
      </c>
      <c r="O10366">
        <v>1.4279999999999999</v>
      </c>
      <c r="P10366">
        <v>1.83E-2</v>
      </c>
      <c r="Q10366">
        <v>302880.69699999999</v>
      </c>
      <c r="R10366" t="s">
        <v>333</v>
      </c>
      <c r="T10366" t="s">
        <v>28</v>
      </c>
      <c r="V10366" t="s">
        <v>40</v>
      </c>
      <c r="Y10366" t="s">
        <v>107</v>
      </c>
    </row>
    <row r="10367" spans="1:25" x14ac:dyDescent="0.45">
      <c r="A10367" t="s">
        <v>335</v>
      </c>
      <c r="B10367" t="s">
        <v>808</v>
      </c>
      <c r="C10367">
        <v>55786</v>
      </c>
      <c r="D10367" t="s">
        <v>736</v>
      </c>
      <c r="F10367">
        <v>2010</v>
      </c>
      <c r="G10367">
        <v>2138</v>
      </c>
      <c r="H10367">
        <v>1788.9</v>
      </c>
      <c r="I10367">
        <v>71784.679999999993</v>
      </c>
      <c r="K10367">
        <v>0.216</v>
      </c>
      <c r="L10367">
        <v>1E-3</v>
      </c>
      <c r="M10367">
        <v>42696.493999999999</v>
      </c>
      <c r="N10367">
        <v>5.9200000000000003E-2</v>
      </c>
      <c r="O10367">
        <v>2.907</v>
      </c>
      <c r="P10367">
        <v>1.4200000000000001E-2</v>
      </c>
      <c r="Q10367">
        <v>718486.21799999999</v>
      </c>
      <c r="R10367" t="s">
        <v>333</v>
      </c>
      <c r="T10367" t="s">
        <v>28</v>
      </c>
      <c r="V10367" t="s">
        <v>40</v>
      </c>
      <c r="Y10367" t="s">
        <v>107</v>
      </c>
    </row>
    <row r="10368" spans="1:25" x14ac:dyDescent="0.45">
      <c r="A10368" t="s">
        <v>335</v>
      </c>
      <c r="B10368" t="s">
        <v>808</v>
      </c>
      <c r="C10368">
        <v>55786</v>
      </c>
      <c r="D10368" t="s">
        <v>736</v>
      </c>
      <c r="F10368">
        <v>2011</v>
      </c>
      <c r="G10368">
        <v>2301</v>
      </c>
      <c r="H10368">
        <v>1983.73</v>
      </c>
      <c r="I10368">
        <v>79814.75</v>
      </c>
      <c r="K10368">
        <v>0.24199999999999999</v>
      </c>
      <c r="L10368">
        <v>1E-3</v>
      </c>
      <c r="M10368">
        <v>47899.567999999999</v>
      </c>
      <c r="N10368">
        <v>5.9299999999999999E-2</v>
      </c>
      <c r="O10368">
        <v>3.488</v>
      </c>
      <c r="P10368">
        <v>1.2500000000000001E-2</v>
      </c>
      <c r="Q10368">
        <v>805817.67700000003</v>
      </c>
      <c r="R10368" t="s">
        <v>333</v>
      </c>
      <c r="T10368" t="s">
        <v>28</v>
      </c>
      <c r="V10368" t="s">
        <v>40</v>
      </c>
      <c r="Y10368" t="s">
        <v>107</v>
      </c>
    </row>
    <row r="10369" spans="1:25" x14ac:dyDescent="0.45">
      <c r="A10369" t="s">
        <v>335</v>
      </c>
      <c r="B10369" t="s">
        <v>808</v>
      </c>
      <c r="C10369">
        <v>55786</v>
      </c>
      <c r="D10369" t="s">
        <v>736</v>
      </c>
      <c r="F10369">
        <v>2012</v>
      </c>
      <c r="G10369">
        <v>2983</v>
      </c>
      <c r="H10369">
        <v>2625.69</v>
      </c>
      <c r="I10369">
        <v>104600.97</v>
      </c>
      <c r="K10369">
        <v>0.316</v>
      </c>
      <c r="L10369">
        <v>1E-3</v>
      </c>
      <c r="M10369">
        <v>62599.398999999998</v>
      </c>
      <c r="N10369">
        <v>5.9200000000000003E-2</v>
      </c>
      <c r="O10369">
        <v>5.0949999999999998</v>
      </c>
      <c r="P10369">
        <v>1.35E-2</v>
      </c>
      <c r="Q10369">
        <v>1053338.983</v>
      </c>
      <c r="R10369" t="s">
        <v>333</v>
      </c>
      <c r="T10369" t="s">
        <v>28</v>
      </c>
      <c r="V10369" t="s">
        <v>40</v>
      </c>
      <c r="Y10369" t="s">
        <v>107</v>
      </c>
    </row>
    <row r="10370" spans="1:25" x14ac:dyDescent="0.45">
      <c r="A10370" t="s">
        <v>335</v>
      </c>
      <c r="B10370" t="s">
        <v>808</v>
      </c>
      <c r="C10370">
        <v>55786</v>
      </c>
      <c r="D10370" t="s">
        <v>736</v>
      </c>
      <c r="F10370">
        <v>2013</v>
      </c>
      <c r="G10370">
        <v>3081</v>
      </c>
      <c r="H10370">
        <v>2705.05</v>
      </c>
      <c r="I10370">
        <v>111643.08</v>
      </c>
      <c r="K10370">
        <v>0.33200000000000002</v>
      </c>
      <c r="L10370">
        <v>1E-3</v>
      </c>
      <c r="M10370">
        <v>65706.811000000002</v>
      </c>
      <c r="N10370">
        <v>5.9200000000000003E-2</v>
      </c>
      <c r="O10370">
        <v>5.0289999999999999</v>
      </c>
      <c r="P10370">
        <v>1.89E-2</v>
      </c>
      <c r="Q10370">
        <v>1105597.763</v>
      </c>
      <c r="R10370" t="s">
        <v>333</v>
      </c>
      <c r="T10370" t="s">
        <v>28</v>
      </c>
      <c r="V10370" t="s">
        <v>40</v>
      </c>
      <c r="Y10370" t="s">
        <v>107</v>
      </c>
    </row>
    <row r="10371" spans="1:25" x14ac:dyDescent="0.45">
      <c r="A10371" t="s">
        <v>335</v>
      </c>
      <c r="B10371" t="s">
        <v>808</v>
      </c>
      <c r="C10371">
        <v>55786</v>
      </c>
      <c r="D10371" t="s">
        <v>736</v>
      </c>
      <c r="F10371">
        <v>2014</v>
      </c>
      <c r="G10371">
        <v>2400</v>
      </c>
      <c r="H10371">
        <v>2118.96</v>
      </c>
      <c r="I10371">
        <v>90009.29</v>
      </c>
      <c r="K10371">
        <v>0.27500000000000002</v>
      </c>
      <c r="L10371">
        <v>1E-3</v>
      </c>
      <c r="M10371">
        <v>54509.716</v>
      </c>
      <c r="N10371">
        <v>5.9200000000000003E-2</v>
      </c>
      <c r="O10371">
        <v>4.0309999999999997</v>
      </c>
      <c r="P10371">
        <v>1.5900000000000001E-2</v>
      </c>
      <c r="Q10371">
        <v>917245.49100000004</v>
      </c>
      <c r="R10371" t="s">
        <v>333</v>
      </c>
      <c r="T10371" t="s">
        <v>28</v>
      </c>
      <c r="V10371" t="s">
        <v>40</v>
      </c>
      <c r="Y10371" t="s">
        <v>107</v>
      </c>
    </row>
    <row r="10372" spans="1:25" x14ac:dyDescent="0.45">
      <c r="A10372" t="s">
        <v>335</v>
      </c>
      <c r="B10372" t="s">
        <v>808</v>
      </c>
      <c r="C10372">
        <v>55786</v>
      </c>
      <c r="D10372" t="s">
        <v>736</v>
      </c>
      <c r="F10372">
        <v>2015</v>
      </c>
      <c r="G10372">
        <v>1831</v>
      </c>
      <c r="H10372">
        <v>1523.25</v>
      </c>
      <c r="I10372">
        <v>66578.14</v>
      </c>
      <c r="K10372">
        <v>0.2</v>
      </c>
      <c r="L10372">
        <v>1E-3</v>
      </c>
      <c r="M10372">
        <v>39606.396999999997</v>
      </c>
      <c r="N10372">
        <v>5.9200000000000003E-2</v>
      </c>
      <c r="O10372">
        <v>3.6640000000000001</v>
      </c>
      <c r="P10372">
        <v>1.9300000000000001E-2</v>
      </c>
      <c r="Q10372">
        <v>666467.03399999999</v>
      </c>
      <c r="R10372" t="s">
        <v>333</v>
      </c>
      <c r="T10372" t="s">
        <v>28</v>
      </c>
      <c r="V10372" t="s">
        <v>40</v>
      </c>
      <c r="Y10372" t="s">
        <v>146</v>
      </c>
    </row>
    <row r="10373" spans="1:25" x14ac:dyDescent="0.45">
      <c r="A10373" t="s">
        <v>335</v>
      </c>
      <c r="B10373" t="s">
        <v>808</v>
      </c>
      <c r="C10373">
        <v>55786</v>
      </c>
      <c r="D10373" t="s">
        <v>736</v>
      </c>
      <c r="F10373">
        <v>2016</v>
      </c>
      <c r="G10373">
        <v>1557</v>
      </c>
      <c r="H10373">
        <v>1259.97</v>
      </c>
      <c r="I10373">
        <v>54815.85</v>
      </c>
      <c r="K10373">
        <v>0.16500000000000001</v>
      </c>
      <c r="L10373">
        <v>1E-3</v>
      </c>
      <c r="M10373">
        <v>32602.848999999998</v>
      </c>
      <c r="N10373">
        <v>5.9200000000000003E-2</v>
      </c>
      <c r="O10373">
        <v>2.7069999999999999</v>
      </c>
      <c r="P10373">
        <v>1.8800000000000001E-2</v>
      </c>
      <c r="Q10373">
        <v>548597.66200000001</v>
      </c>
      <c r="R10373" t="s">
        <v>333</v>
      </c>
      <c r="T10373" t="s">
        <v>28</v>
      </c>
      <c r="V10373" t="s">
        <v>40</v>
      </c>
      <c r="Y10373" t="s">
        <v>146</v>
      </c>
    </row>
    <row r="10374" spans="1:25" x14ac:dyDescent="0.45">
      <c r="A10374" t="s">
        <v>335</v>
      </c>
      <c r="B10374" t="s">
        <v>808</v>
      </c>
      <c r="C10374">
        <v>55786</v>
      </c>
      <c r="D10374" t="s">
        <v>736</v>
      </c>
      <c r="F10374">
        <v>2017</v>
      </c>
      <c r="G10374">
        <v>1204</v>
      </c>
      <c r="H10374">
        <v>926.79</v>
      </c>
      <c r="I10374">
        <v>38619.370000000003</v>
      </c>
      <c r="K10374">
        <v>0.11700000000000001</v>
      </c>
      <c r="L10374">
        <v>1E-3</v>
      </c>
      <c r="M10374">
        <v>23160.135999999999</v>
      </c>
      <c r="N10374">
        <v>5.9200000000000003E-2</v>
      </c>
      <c r="O10374">
        <v>2.2509999999999999</v>
      </c>
      <c r="P10374">
        <v>3.3399999999999999E-2</v>
      </c>
      <c r="Q10374">
        <v>389717.74099999998</v>
      </c>
      <c r="R10374" t="s">
        <v>333</v>
      </c>
      <c r="T10374" t="s">
        <v>28</v>
      </c>
      <c r="V10374" t="s">
        <v>40</v>
      </c>
      <c r="Y10374" t="s">
        <v>147</v>
      </c>
    </row>
    <row r="10375" spans="1:25" x14ac:dyDescent="0.45">
      <c r="A10375" t="s">
        <v>335</v>
      </c>
      <c r="B10375" t="s">
        <v>808</v>
      </c>
      <c r="C10375">
        <v>55786</v>
      </c>
      <c r="D10375" t="s">
        <v>736</v>
      </c>
      <c r="F10375">
        <v>2018</v>
      </c>
      <c r="G10375">
        <v>1730</v>
      </c>
      <c r="H10375">
        <v>1375.01</v>
      </c>
      <c r="I10375">
        <v>56413.65</v>
      </c>
      <c r="K10375">
        <v>0.17100000000000001</v>
      </c>
      <c r="L10375">
        <v>1E-3</v>
      </c>
      <c r="M10375">
        <v>33902.873</v>
      </c>
      <c r="N10375">
        <v>5.9200000000000003E-2</v>
      </c>
      <c r="O10375">
        <v>3.2130000000000001</v>
      </c>
      <c r="P10375">
        <v>2.9600000000000001E-2</v>
      </c>
      <c r="Q10375">
        <v>570479.83499999996</v>
      </c>
      <c r="R10375" t="s">
        <v>333</v>
      </c>
      <c r="T10375" t="s">
        <v>28</v>
      </c>
      <c r="V10375" t="s">
        <v>40</v>
      </c>
      <c r="Y10375" t="s">
        <v>147</v>
      </c>
    </row>
    <row r="10376" spans="1:25" x14ac:dyDescent="0.45">
      <c r="A10376" t="s">
        <v>335</v>
      </c>
      <c r="B10376" t="s">
        <v>808</v>
      </c>
      <c r="C10376">
        <v>55786</v>
      </c>
      <c r="D10376" t="s">
        <v>736</v>
      </c>
      <c r="F10376">
        <v>2019</v>
      </c>
      <c r="G10376">
        <v>984</v>
      </c>
      <c r="H10376">
        <v>809.97</v>
      </c>
      <c r="I10376">
        <v>33333.18</v>
      </c>
      <c r="K10376">
        <v>9.9000000000000005E-2</v>
      </c>
      <c r="L10376">
        <v>1E-3</v>
      </c>
      <c r="M10376">
        <v>19551.553</v>
      </c>
      <c r="N10376">
        <v>5.9200000000000003E-2</v>
      </c>
      <c r="O10376">
        <v>1.9510000000000001</v>
      </c>
      <c r="P10376">
        <v>2.07E-2</v>
      </c>
      <c r="Q10376">
        <v>328953.19099999999</v>
      </c>
      <c r="R10376" t="s">
        <v>333</v>
      </c>
      <c r="T10376" t="s">
        <v>28</v>
      </c>
      <c r="V10376" t="s">
        <v>40</v>
      </c>
      <c r="Y10376" t="s">
        <v>147</v>
      </c>
    </row>
    <row r="10377" spans="1:25" x14ac:dyDescent="0.45">
      <c r="A10377" t="s">
        <v>335</v>
      </c>
      <c r="B10377" t="s">
        <v>808</v>
      </c>
      <c r="C10377">
        <v>55786</v>
      </c>
      <c r="D10377" t="s">
        <v>736</v>
      </c>
      <c r="F10377">
        <v>2020</v>
      </c>
      <c r="G10377">
        <v>1340</v>
      </c>
      <c r="H10377">
        <v>1059.1400000000001</v>
      </c>
      <c r="I10377">
        <v>44145.93</v>
      </c>
      <c r="K10377">
        <v>0.13600000000000001</v>
      </c>
      <c r="L10377">
        <v>1E-3</v>
      </c>
      <c r="M10377">
        <v>26889.041000000001</v>
      </c>
      <c r="N10377">
        <v>5.9200000000000003E-2</v>
      </c>
      <c r="O10377">
        <v>2.1989999999999998</v>
      </c>
      <c r="P10377">
        <v>2.46E-2</v>
      </c>
      <c r="Q10377">
        <v>452463.45699999999</v>
      </c>
      <c r="R10377" t="s">
        <v>333</v>
      </c>
      <c r="T10377" t="s">
        <v>28</v>
      </c>
      <c r="V10377" t="s">
        <v>40</v>
      </c>
      <c r="Y10377" t="s">
        <v>147</v>
      </c>
    </row>
    <row r="10378" spans="1:25" x14ac:dyDescent="0.45">
      <c r="A10378" t="s">
        <v>335</v>
      </c>
      <c r="B10378" t="s">
        <v>808</v>
      </c>
      <c r="C10378">
        <v>55786</v>
      </c>
      <c r="D10378" t="s">
        <v>736</v>
      </c>
      <c r="F10378">
        <v>2021</v>
      </c>
      <c r="G10378">
        <v>2242</v>
      </c>
      <c r="H10378">
        <v>1826.9</v>
      </c>
      <c r="I10378">
        <v>78579.09</v>
      </c>
      <c r="K10378">
        <v>0.23899999999999999</v>
      </c>
      <c r="L10378">
        <v>1E-3</v>
      </c>
      <c r="M10378">
        <v>47244.749000000003</v>
      </c>
      <c r="N10378">
        <v>5.9200000000000003E-2</v>
      </c>
      <c r="O10378">
        <v>3.6680000000000001</v>
      </c>
      <c r="P10378">
        <v>1.7000000000000001E-2</v>
      </c>
      <c r="Q10378">
        <v>794973.59100000001</v>
      </c>
      <c r="R10378" t="s">
        <v>333</v>
      </c>
      <c r="T10378" t="s">
        <v>28</v>
      </c>
      <c r="V10378" t="s">
        <v>40</v>
      </c>
      <c r="Y10378" t="s">
        <v>152</v>
      </c>
    </row>
    <row r="10379" spans="1:25" x14ac:dyDescent="0.45">
      <c r="A10379" t="s">
        <v>335</v>
      </c>
      <c r="B10379" t="s">
        <v>808</v>
      </c>
      <c r="C10379">
        <v>55786</v>
      </c>
      <c r="D10379" t="s">
        <v>736</v>
      </c>
      <c r="F10379">
        <v>2022</v>
      </c>
      <c r="G10379">
        <v>2257</v>
      </c>
      <c r="H10379">
        <v>1793.38</v>
      </c>
      <c r="I10379">
        <v>76621.59</v>
      </c>
      <c r="K10379">
        <v>0.23200000000000001</v>
      </c>
      <c r="L10379">
        <v>1E-3</v>
      </c>
      <c r="M10379">
        <v>45880.754000000001</v>
      </c>
      <c r="N10379">
        <v>5.9200000000000003E-2</v>
      </c>
      <c r="O10379">
        <v>4.3470000000000004</v>
      </c>
      <c r="P10379">
        <v>2.0199999999999999E-2</v>
      </c>
      <c r="Q10379">
        <v>772035.91200000001</v>
      </c>
      <c r="R10379" t="s">
        <v>333</v>
      </c>
      <c r="T10379" t="s">
        <v>28</v>
      </c>
      <c r="V10379" t="s">
        <v>40</v>
      </c>
      <c r="Y10379" t="s">
        <v>152</v>
      </c>
    </row>
    <row r="10380" spans="1:25" x14ac:dyDescent="0.45">
      <c r="A10380" t="s">
        <v>335</v>
      </c>
      <c r="B10380" t="s">
        <v>808</v>
      </c>
      <c r="C10380">
        <v>55786</v>
      </c>
      <c r="D10380" t="s">
        <v>736</v>
      </c>
      <c r="F10380">
        <v>2023</v>
      </c>
      <c r="G10380">
        <v>1694</v>
      </c>
      <c r="H10380">
        <v>1301.78</v>
      </c>
      <c r="I10380">
        <v>55349.22</v>
      </c>
      <c r="K10380">
        <v>0.16700000000000001</v>
      </c>
      <c r="L10380">
        <v>1E-3</v>
      </c>
      <c r="M10380">
        <v>33070.805</v>
      </c>
      <c r="N10380">
        <v>5.9200000000000003E-2</v>
      </c>
      <c r="O10380">
        <v>3.0289999999999999</v>
      </c>
      <c r="P10380">
        <v>2.0299999999999999E-2</v>
      </c>
      <c r="Q10380">
        <v>556489.07400000002</v>
      </c>
      <c r="R10380" t="s">
        <v>333</v>
      </c>
      <c r="T10380" t="s">
        <v>28</v>
      </c>
      <c r="V10380" t="s">
        <v>40</v>
      </c>
      <c r="Y10380" t="s">
        <v>152</v>
      </c>
    </row>
    <row r="10381" spans="1:25" x14ac:dyDescent="0.45">
      <c r="A10381" t="s">
        <v>335</v>
      </c>
      <c r="B10381" t="s">
        <v>808</v>
      </c>
      <c r="C10381">
        <v>55786</v>
      </c>
      <c r="D10381" t="s">
        <v>736</v>
      </c>
      <c r="F10381">
        <v>2024</v>
      </c>
      <c r="G10381">
        <v>245</v>
      </c>
      <c r="H10381">
        <v>169.14</v>
      </c>
      <c r="I10381">
        <v>6838.56</v>
      </c>
      <c r="K10381">
        <v>2.1000000000000001E-2</v>
      </c>
      <c r="L10381">
        <v>1E-3</v>
      </c>
      <c r="M10381">
        <v>4150.7089999999998</v>
      </c>
      <c r="N10381">
        <v>5.9200000000000003E-2</v>
      </c>
      <c r="O10381">
        <v>0.47599999999999998</v>
      </c>
      <c r="P10381">
        <v>3.0499999999999999E-2</v>
      </c>
      <c r="Q10381">
        <v>69810.160999999993</v>
      </c>
      <c r="R10381" t="s">
        <v>333</v>
      </c>
      <c r="T10381" t="s">
        <v>28</v>
      </c>
      <c r="V10381" t="s">
        <v>40</v>
      </c>
      <c r="Y10381" t="s">
        <v>152</v>
      </c>
    </row>
    <row r="10382" spans="1:25" x14ac:dyDescent="0.45">
      <c r="A10382" t="s">
        <v>335</v>
      </c>
      <c r="B10382" t="s">
        <v>808</v>
      </c>
      <c r="C10382">
        <v>55786</v>
      </c>
      <c r="D10382" t="s">
        <v>737</v>
      </c>
      <c r="F10382">
        <v>2009</v>
      </c>
      <c r="G10382">
        <v>811</v>
      </c>
      <c r="H10382">
        <v>634.66999999999996</v>
      </c>
      <c r="I10382">
        <v>25019.66</v>
      </c>
      <c r="K10382">
        <v>7.5999999999999998E-2</v>
      </c>
      <c r="L10382">
        <v>1E-3</v>
      </c>
      <c r="M10382">
        <v>15016.684999999999</v>
      </c>
      <c r="N10382">
        <v>5.9299999999999999E-2</v>
      </c>
      <c r="O10382">
        <v>0.97599999999999998</v>
      </c>
      <c r="P10382">
        <v>1.6199999999999999E-2</v>
      </c>
      <c r="Q10382">
        <v>252671.269</v>
      </c>
      <c r="R10382" t="s">
        <v>333</v>
      </c>
      <c r="T10382" t="s">
        <v>28</v>
      </c>
      <c r="V10382" t="s">
        <v>40</v>
      </c>
      <c r="Y10382" t="s">
        <v>107</v>
      </c>
    </row>
    <row r="10383" spans="1:25" x14ac:dyDescent="0.45">
      <c r="A10383" t="s">
        <v>335</v>
      </c>
      <c r="B10383" t="s">
        <v>808</v>
      </c>
      <c r="C10383">
        <v>55786</v>
      </c>
      <c r="D10383" t="s">
        <v>737</v>
      </c>
      <c r="F10383">
        <v>2010</v>
      </c>
      <c r="G10383">
        <v>2133</v>
      </c>
      <c r="H10383">
        <v>1792.77</v>
      </c>
      <c r="I10383">
        <v>71597.3</v>
      </c>
      <c r="K10383">
        <v>0.22</v>
      </c>
      <c r="L10383">
        <v>1E-3</v>
      </c>
      <c r="M10383">
        <v>43493.214</v>
      </c>
      <c r="N10383">
        <v>5.9200000000000003E-2</v>
      </c>
      <c r="O10383">
        <v>2.8809999999999998</v>
      </c>
      <c r="P10383">
        <v>1.44E-2</v>
      </c>
      <c r="Q10383">
        <v>731866.31700000004</v>
      </c>
      <c r="R10383" t="s">
        <v>333</v>
      </c>
      <c r="T10383" t="s">
        <v>28</v>
      </c>
      <c r="V10383" t="s">
        <v>40</v>
      </c>
      <c r="Y10383" t="s">
        <v>107</v>
      </c>
    </row>
    <row r="10384" spans="1:25" x14ac:dyDescent="0.45">
      <c r="A10384" t="s">
        <v>335</v>
      </c>
      <c r="B10384" t="s">
        <v>808</v>
      </c>
      <c r="C10384">
        <v>55786</v>
      </c>
      <c r="D10384" t="s">
        <v>737</v>
      </c>
      <c r="F10384">
        <v>2011</v>
      </c>
      <c r="G10384">
        <v>2090</v>
      </c>
      <c r="H10384">
        <v>1798.9</v>
      </c>
      <c r="I10384">
        <v>71013.05</v>
      </c>
      <c r="K10384">
        <v>0.22</v>
      </c>
      <c r="L10384">
        <v>1E-3</v>
      </c>
      <c r="M10384">
        <v>43614.798999999999</v>
      </c>
      <c r="N10384">
        <v>5.9200000000000003E-2</v>
      </c>
      <c r="O10384">
        <v>3.3940000000000001</v>
      </c>
      <c r="P10384">
        <v>1.3599999999999999E-2</v>
      </c>
      <c r="Q10384">
        <v>733894.23300000001</v>
      </c>
      <c r="R10384" t="s">
        <v>333</v>
      </c>
      <c r="T10384" t="s">
        <v>28</v>
      </c>
      <c r="V10384" t="s">
        <v>40</v>
      </c>
      <c r="Y10384" t="s">
        <v>107</v>
      </c>
    </row>
    <row r="10385" spans="1:25" x14ac:dyDescent="0.45">
      <c r="A10385" t="s">
        <v>335</v>
      </c>
      <c r="B10385" t="s">
        <v>808</v>
      </c>
      <c r="C10385">
        <v>55786</v>
      </c>
      <c r="D10385" t="s">
        <v>737</v>
      </c>
      <c r="F10385">
        <v>2012</v>
      </c>
      <c r="G10385">
        <v>2892</v>
      </c>
      <c r="H10385">
        <v>2570.13</v>
      </c>
      <c r="I10385">
        <v>103728.09</v>
      </c>
      <c r="K10385">
        <v>0.316</v>
      </c>
      <c r="L10385">
        <v>1E-3</v>
      </c>
      <c r="M10385">
        <v>62622.180999999997</v>
      </c>
      <c r="N10385">
        <v>5.9200000000000003E-2</v>
      </c>
      <c r="O10385">
        <v>4.798</v>
      </c>
      <c r="P10385">
        <v>1.35E-2</v>
      </c>
      <c r="Q10385">
        <v>1053709.0060000001</v>
      </c>
      <c r="R10385" t="s">
        <v>333</v>
      </c>
      <c r="T10385" t="s">
        <v>28</v>
      </c>
      <c r="V10385" t="s">
        <v>40</v>
      </c>
      <c r="Y10385" t="s">
        <v>107</v>
      </c>
    </row>
    <row r="10386" spans="1:25" x14ac:dyDescent="0.45">
      <c r="A10386" t="s">
        <v>335</v>
      </c>
      <c r="B10386" t="s">
        <v>808</v>
      </c>
      <c r="C10386">
        <v>55786</v>
      </c>
      <c r="D10386" t="s">
        <v>737</v>
      </c>
      <c r="F10386">
        <v>2013</v>
      </c>
      <c r="G10386">
        <v>2964</v>
      </c>
      <c r="H10386">
        <v>2611.91</v>
      </c>
      <c r="I10386">
        <v>108912.26</v>
      </c>
      <c r="K10386">
        <v>0.33400000000000002</v>
      </c>
      <c r="L10386">
        <v>1E-3</v>
      </c>
      <c r="M10386">
        <v>66065.978000000003</v>
      </c>
      <c r="N10386">
        <v>5.9200000000000003E-2</v>
      </c>
      <c r="O10386">
        <v>5.367</v>
      </c>
      <c r="P10386">
        <v>1.7999999999999999E-2</v>
      </c>
      <c r="Q10386">
        <v>1111647.642</v>
      </c>
      <c r="R10386" t="s">
        <v>333</v>
      </c>
      <c r="T10386" t="s">
        <v>28</v>
      </c>
      <c r="V10386" t="s">
        <v>40</v>
      </c>
      <c r="Y10386" t="s">
        <v>107</v>
      </c>
    </row>
    <row r="10387" spans="1:25" x14ac:dyDescent="0.45">
      <c r="A10387" t="s">
        <v>335</v>
      </c>
      <c r="B10387" t="s">
        <v>808</v>
      </c>
      <c r="C10387">
        <v>55786</v>
      </c>
      <c r="D10387" t="s">
        <v>737</v>
      </c>
      <c r="F10387">
        <v>2014</v>
      </c>
      <c r="G10387">
        <v>2576</v>
      </c>
      <c r="H10387">
        <v>2250.2600000000002</v>
      </c>
      <c r="I10387">
        <v>97939.24</v>
      </c>
      <c r="K10387">
        <v>0.29699999999999999</v>
      </c>
      <c r="L10387">
        <v>1E-3</v>
      </c>
      <c r="M10387">
        <v>58796.940999999999</v>
      </c>
      <c r="N10387">
        <v>5.9200000000000003E-2</v>
      </c>
      <c r="O10387">
        <v>4.6890000000000001</v>
      </c>
      <c r="P10387">
        <v>1.7399999999999999E-2</v>
      </c>
      <c r="Q10387">
        <v>989362.4</v>
      </c>
      <c r="R10387" t="s">
        <v>333</v>
      </c>
      <c r="T10387" t="s">
        <v>28</v>
      </c>
      <c r="V10387" t="s">
        <v>40</v>
      </c>
      <c r="Y10387" t="s">
        <v>107</v>
      </c>
    </row>
    <row r="10388" spans="1:25" x14ac:dyDescent="0.45">
      <c r="A10388" t="s">
        <v>335</v>
      </c>
      <c r="B10388" t="s">
        <v>808</v>
      </c>
      <c r="C10388">
        <v>55786</v>
      </c>
      <c r="D10388" t="s">
        <v>737</v>
      </c>
      <c r="F10388">
        <v>2015</v>
      </c>
      <c r="G10388">
        <v>1757</v>
      </c>
      <c r="H10388">
        <v>1475.82</v>
      </c>
      <c r="I10388">
        <v>64178.47</v>
      </c>
      <c r="K10388">
        <v>0.19400000000000001</v>
      </c>
      <c r="L10388">
        <v>1E-3</v>
      </c>
      <c r="M10388">
        <v>38362.478000000003</v>
      </c>
      <c r="N10388">
        <v>5.9200000000000003E-2</v>
      </c>
      <c r="O10388">
        <v>3.4710000000000001</v>
      </c>
      <c r="P10388">
        <v>1.89E-2</v>
      </c>
      <c r="Q10388">
        <v>645541.18200000003</v>
      </c>
      <c r="R10388" t="s">
        <v>333</v>
      </c>
      <c r="T10388" t="s">
        <v>28</v>
      </c>
      <c r="V10388" t="s">
        <v>40</v>
      </c>
      <c r="Y10388" t="s">
        <v>146</v>
      </c>
    </row>
    <row r="10389" spans="1:25" x14ac:dyDescent="0.45">
      <c r="A10389" t="s">
        <v>335</v>
      </c>
      <c r="B10389" t="s">
        <v>808</v>
      </c>
      <c r="C10389">
        <v>55786</v>
      </c>
      <c r="D10389" t="s">
        <v>737</v>
      </c>
      <c r="F10389">
        <v>2016</v>
      </c>
      <c r="G10389">
        <v>1551</v>
      </c>
      <c r="H10389">
        <v>1253.04</v>
      </c>
      <c r="I10389">
        <v>54120.93</v>
      </c>
      <c r="K10389">
        <v>0.16300000000000001</v>
      </c>
      <c r="L10389">
        <v>1E-3</v>
      </c>
      <c r="M10389">
        <v>32238.492999999999</v>
      </c>
      <c r="N10389">
        <v>5.9200000000000003E-2</v>
      </c>
      <c r="O10389">
        <v>3.0859999999999999</v>
      </c>
      <c r="P10389">
        <v>2.6599999999999999E-2</v>
      </c>
      <c r="Q10389">
        <v>542495.92799999996</v>
      </c>
      <c r="R10389" t="s">
        <v>333</v>
      </c>
      <c r="T10389" t="s">
        <v>28</v>
      </c>
      <c r="V10389" t="s">
        <v>40</v>
      </c>
      <c r="Y10389" t="s">
        <v>146</v>
      </c>
    </row>
    <row r="10390" spans="1:25" x14ac:dyDescent="0.45">
      <c r="A10390" t="s">
        <v>335</v>
      </c>
      <c r="B10390" t="s">
        <v>808</v>
      </c>
      <c r="C10390">
        <v>55786</v>
      </c>
      <c r="D10390" t="s">
        <v>737</v>
      </c>
      <c r="F10390">
        <v>2017</v>
      </c>
      <c r="G10390">
        <v>1103</v>
      </c>
      <c r="H10390">
        <v>844.02</v>
      </c>
      <c r="I10390">
        <v>36496.339999999997</v>
      </c>
      <c r="K10390">
        <v>0.11</v>
      </c>
      <c r="L10390">
        <v>1E-3</v>
      </c>
      <c r="M10390">
        <v>21799.264999999999</v>
      </c>
      <c r="N10390">
        <v>5.9299999999999999E-2</v>
      </c>
      <c r="O10390">
        <v>2.0209999999999999</v>
      </c>
      <c r="P10390">
        <v>3.0200000000000001E-2</v>
      </c>
      <c r="Q10390">
        <v>366782.94</v>
      </c>
      <c r="R10390" t="s">
        <v>333</v>
      </c>
      <c r="T10390" t="s">
        <v>28</v>
      </c>
      <c r="V10390" t="s">
        <v>40</v>
      </c>
      <c r="Y10390" t="s">
        <v>147</v>
      </c>
    </row>
    <row r="10391" spans="1:25" x14ac:dyDescent="0.45">
      <c r="A10391" t="s">
        <v>335</v>
      </c>
      <c r="B10391" t="s">
        <v>808</v>
      </c>
      <c r="C10391">
        <v>55786</v>
      </c>
      <c r="D10391" t="s">
        <v>737</v>
      </c>
      <c r="F10391">
        <v>2018</v>
      </c>
      <c r="G10391">
        <v>1710</v>
      </c>
      <c r="H10391">
        <v>1340.3</v>
      </c>
      <c r="I10391">
        <v>56289.46</v>
      </c>
      <c r="K10391">
        <v>0.17199999999999999</v>
      </c>
      <c r="L10391">
        <v>1E-3</v>
      </c>
      <c r="M10391">
        <v>34129.955000000002</v>
      </c>
      <c r="N10391">
        <v>5.9200000000000003E-2</v>
      </c>
      <c r="O10391">
        <v>2.9849999999999999</v>
      </c>
      <c r="P10391">
        <v>2.7699999999999999E-2</v>
      </c>
      <c r="Q10391">
        <v>574304.054</v>
      </c>
      <c r="R10391" t="s">
        <v>333</v>
      </c>
      <c r="T10391" t="s">
        <v>28</v>
      </c>
      <c r="V10391" t="s">
        <v>40</v>
      </c>
      <c r="Y10391" t="s">
        <v>147</v>
      </c>
    </row>
    <row r="10392" spans="1:25" x14ac:dyDescent="0.45">
      <c r="A10392" t="s">
        <v>335</v>
      </c>
      <c r="B10392" t="s">
        <v>808</v>
      </c>
      <c r="C10392">
        <v>55786</v>
      </c>
      <c r="D10392" t="s">
        <v>737</v>
      </c>
      <c r="F10392">
        <v>2019</v>
      </c>
      <c r="G10392">
        <v>873</v>
      </c>
      <c r="H10392">
        <v>711.83</v>
      </c>
      <c r="I10392">
        <v>29828.41</v>
      </c>
      <c r="K10392">
        <v>9.1999999999999998E-2</v>
      </c>
      <c r="L10392">
        <v>1E-3</v>
      </c>
      <c r="M10392">
        <v>18282.302</v>
      </c>
      <c r="N10392">
        <v>5.9200000000000003E-2</v>
      </c>
      <c r="O10392">
        <v>2.0830000000000002</v>
      </c>
      <c r="P10392">
        <v>2.2599999999999999E-2</v>
      </c>
      <c r="Q10392">
        <v>307624.49</v>
      </c>
      <c r="R10392" t="s">
        <v>333</v>
      </c>
      <c r="T10392" t="s">
        <v>28</v>
      </c>
      <c r="V10392" t="s">
        <v>40</v>
      </c>
      <c r="Y10392" t="s">
        <v>147</v>
      </c>
    </row>
    <row r="10393" spans="1:25" x14ac:dyDescent="0.45">
      <c r="A10393" t="s">
        <v>335</v>
      </c>
      <c r="B10393" t="s">
        <v>808</v>
      </c>
      <c r="C10393">
        <v>55786</v>
      </c>
      <c r="D10393" t="s">
        <v>737</v>
      </c>
      <c r="F10393">
        <v>2020</v>
      </c>
      <c r="G10393">
        <v>1248</v>
      </c>
      <c r="H10393">
        <v>956.65</v>
      </c>
      <c r="I10393">
        <v>40371.839999999997</v>
      </c>
      <c r="K10393">
        <v>0.124</v>
      </c>
      <c r="L10393">
        <v>1E-3</v>
      </c>
      <c r="M10393">
        <v>24465.852999999999</v>
      </c>
      <c r="N10393">
        <v>5.9200000000000003E-2</v>
      </c>
      <c r="O10393">
        <v>2.048</v>
      </c>
      <c r="P10393">
        <v>2.4400000000000002E-2</v>
      </c>
      <c r="Q10393">
        <v>411681.30900000001</v>
      </c>
      <c r="R10393" t="s">
        <v>333</v>
      </c>
      <c r="T10393" t="s">
        <v>28</v>
      </c>
      <c r="V10393" t="s">
        <v>40</v>
      </c>
      <c r="Y10393" t="s">
        <v>147</v>
      </c>
    </row>
    <row r="10394" spans="1:25" x14ac:dyDescent="0.45">
      <c r="A10394" t="s">
        <v>335</v>
      </c>
      <c r="B10394" t="s">
        <v>808</v>
      </c>
      <c r="C10394">
        <v>55786</v>
      </c>
      <c r="D10394" t="s">
        <v>737</v>
      </c>
      <c r="F10394">
        <v>2021</v>
      </c>
      <c r="G10394">
        <v>1838</v>
      </c>
      <c r="H10394">
        <v>1488.39</v>
      </c>
      <c r="I10394">
        <v>62766.63</v>
      </c>
      <c r="K10394">
        <v>0.193</v>
      </c>
      <c r="L10394">
        <v>1E-3</v>
      </c>
      <c r="M10394">
        <v>38145.482000000004</v>
      </c>
      <c r="N10394">
        <v>5.9200000000000003E-2</v>
      </c>
      <c r="O10394">
        <v>2.7909999999999999</v>
      </c>
      <c r="P10394">
        <v>1.5900000000000001E-2</v>
      </c>
      <c r="Q10394">
        <v>641884.201</v>
      </c>
      <c r="R10394" t="s">
        <v>333</v>
      </c>
      <c r="T10394" t="s">
        <v>28</v>
      </c>
      <c r="V10394" t="s">
        <v>40</v>
      </c>
      <c r="Y10394" t="s">
        <v>152</v>
      </c>
    </row>
    <row r="10395" spans="1:25" x14ac:dyDescent="0.45">
      <c r="A10395" t="s">
        <v>335</v>
      </c>
      <c r="B10395" t="s">
        <v>808</v>
      </c>
      <c r="C10395">
        <v>55786</v>
      </c>
      <c r="D10395" t="s">
        <v>737</v>
      </c>
      <c r="F10395">
        <v>2022</v>
      </c>
      <c r="G10395">
        <v>2476</v>
      </c>
      <c r="H10395">
        <v>2019.55</v>
      </c>
      <c r="I10395">
        <v>85947.46</v>
      </c>
      <c r="K10395">
        <v>0.26100000000000001</v>
      </c>
      <c r="L10395">
        <v>1E-3</v>
      </c>
      <c r="M10395">
        <v>51680.106</v>
      </c>
      <c r="N10395">
        <v>5.9200000000000003E-2</v>
      </c>
      <c r="O10395">
        <v>4.6500000000000004</v>
      </c>
      <c r="P10395">
        <v>1.6899999999999998E-2</v>
      </c>
      <c r="Q10395">
        <v>869592.86100000003</v>
      </c>
      <c r="R10395" t="s">
        <v>333</v>
      </c>
      <c r="T10395" t="s">
        <v>28</v>
      </c>
      <c r="V10395" t="s">
        <v>40</v>
      </c>
      <c r="Y10395" t="s">
        <v>152</v>
      </c>
    </row>
    <row r="10396" spans="1:25" x14ac:dyDescent="0.45">
      <c r="A10396" t="s">
        <v>335</v>
      </c>
      <c r="B10396" t="s">
        <v>808</v>
      </c>
      <c r="C10396">
        <v>55786</v>
      </c>
      <c r="D10396" t="s">
        <v>737</v>
      </c>
      <c r="F10396">
        <v>2023</v>
      </c>
      <c r="G10396">
        <v>1430</v>
      </c>
      <c r="H10396">
        <v>1079.77</v>
      </c>
      <c r="I10396">
        <v>45637.89</v>
      </c>
      <c r="K10396">
        <v>0.13800000000000001</v>
      </c>
      <c r="L10396">
        <v>1E-3</v>
      </c>
      <c r="M10396">
        <v>27348.017</v>
      </c>
      <c r="N10396">
        <v>5.9200000000000003E-2</v>
      </c>
      <c r="O10396">
        <v>2.3929999999999998</v>
      </c>
      <c r="P10396">
        <v>2.0799999999999999E-2</v>
      </c>
      <c r="Q10396">
        <v>460204.10399999999</v>
      </c>
      <c r="R10396" t="s">
        <v>333</v>
      </c>
      <c r="T10396" t="s">
        <v>28</v>
      </c>
      <c r="V10396" t="s">
        <v>40</v>
      </c>
      <c r="Y10396" t="s">
        <v>152</v>
      </c>
    </row>
    <row r="10397" spans="1:25" x14ac:dyDescent="0.45">
      <c r="A10397" t="s">
        <v>335</v>
      </c>
      <c r="B10397" t="s">
        <v>808</v>
      </c>
      <c r="C10397">
        <v>55786</v>
      </c>
      <c r="D10397" t="s">
        <v>737</v>
      </c>
      <c r="F10397">
        <v>2024</v>
      </c>
      <c r="G10397">
        <v>251</v>
      </c>
      <c r="H10397">
        <v>180.61</v>
      </c>
      <c r="I10397">
        <v>7456.28</v>
      </c>
      <c r="K10397">
        <v>2.3E-2</v>
      </c>
      <c r="L10397">
        <v>1E-3</v>
      </c>
      <c r="M10397">
        <v>4472.1019999999999</v>
      </c>
      <c r="N10397">
        <v>5.9200000000000003E-2</v>
      </c>
      <c r="O10397">
        <v>0.48099999999999998</v>
      </c>
      <c r="P10397">
        <v>2.24E-2</v>
      </c>
      <c r="Q10397">
        <v>75248.884999999995</v>
      </c>
      <c r="R10397" t="s">
        <v>333</v>
      </c>
      <c r="T10397" t="s">
        <v>28</v>
      </c>
      <c r="V10397" t="s">
        <v>40</v>
      </c>
      <c r="Y10397" t="s">
        <v>152</v>
      </c>
    </row>
    <row r="10398" spans="1:25" x14ac:dyDescent="0.45">
      <c r="A10398" t="s">
        <v>335</v>
      </c>
      <c r="B10398" t="s">
        <v>809</v>
      </c>
      <c r="C10398">
        <v>55787</v>
      </c>
      <c r="D10398" t="s">
        <v>736</v>
      </c>
      <c r="F10398">
        <v>2009</v>
      </c>
      <c r="G10398">
        <v>290</v>
      </c>
      <c r="H10398">
        <v>242.24</v>
      </c>
      <c r="I10398">
        <v>9352.7900000000009</v>
      </c>
      <c r="K10398">
        <v>1.373</v>
      </c>
      <c r="L10398">
        <v>2.9000000000000001E-2</v>
      </c>
      <c r="M10398">
        <v>7605.1869999999999</v>
      </c>
      <c r="N10398">
        <v>8.1000000000000003E-2</v>
      </c>
      <c r="O10398">
        <v>1.4379999999999999</v>
      </c>
      <c r="P10398">
        <v>4.3999999999999997E-2</v>
      </c>
      <c r="Q10398">
        <v>93709.82</v>
      </c>
      <c r="R10398" t="s">
        <v>923</v>
      </c>
      <c r="T10398" t="s">
        <v>28</v>
      </c>
      <c r="V10398" t="s">
        <v>40</v>
      </c>
      <c r="Y10398" t="s">
        <v>107</v>
      </c>
    </row>
    <row r="10399" spans="1:25" x14ac:dyDescent="0.45">
      <c r="A10399" t="s">
        <v>335</v>
      </c>
      <c r="B10399" t="s">
        <v>809</v>
      </c>
      <c r="C10399">
        <v>55787</v>
      </c>
      <c r="D10399" t="s">
        <v>736</v>
      </c>
      <c r="F10399">
        <v>2010</v>
      </c>
      <c r="G10399">
        <v>474</v>
      </c>
      <c r="H10399">
        <v>408.09</v>
      </c>
      <c r="I10399">
        <v>15929.19</v>
      </c>
      <c r="K10399">
        <v>2.2999999999999998</v>
      </c>
      <c r="L10399">
        <v>2.86E-2</v>
      </c>
      <c r="M10399">
        <v>12989.592000000001</v>
      </c>
      <c r="N10399">
        <v>8.1000000000000003E-2</v>
      </c>
      <c r="O10399">
        <v>2.1110000000000002</v>
      </c>
      <c r="P10399">
        <v>3.7900000000000003E-2</v>
      </c>
      <c r="Q10399">
        <v>160102.44</v>
      </c>
      <c r="R10399" t="s">
        <v>923</v>
      </c>
      <c r="T10399" t="s">
        <v>28</v>
      </c>
      <c r="V10399" t="s">
        <v>40</v>
      </c>
      <c r="Y10399" t="s">
        <v>107</v>
      </c>
    </row>
    <row r="10400" spans="1:25" x14ac:dyDescent="0.45">
      <c r="A10400" t="s">
        <v>335</v>
      </c>
      <c r="B10400" t="s">
        <v>809</v>
      </c>
      <c r="C10400">
        <v>55787</v>
      </c>
      <c r="D10400" t="s">
        <v>736</v>
      </c>
      <c r="F10400">
        <v>2011</v>
      </c>
      <c r="G10400">
        <v>339</v>
      </c>
      <c r="H10400">
        <v>285.37</v>
      </c>
      <c r="I10400">
        <v>11198.72</v>
      </c>
      <c r="K10400">
        <v>1.4870000000000001</v>
      </c>
      <c r="L10400">
        <v>2.8000000000000001E-2</v>
      </c>
      <c r="M10400">
        <v>8601.8989999999994</v>
      </c>
      <c r="N10400">
        <v>8.1000000000000003E-2</v>
      </c>
      <c r="O10400">
        <v>1.4510000000000001</v>
      </c>
      <c r="P10400">
        <v>3.95E-2</v>
      </c>
      <c r="Q10400">
        <v>106024.364</v>
      </c>
      <c r="R10400" t="s">
        <v>923</v>
      </c>
      <c r="T10400" t="s">
        <v>28</v>
      </c>
      <c r="V10400" t="s">
        <v>40</v>
      </c>
      <c r="Y10400" t="s">
        <v>107</v>
      </c>
    </row>
    <row r="10401" spans="1:25" x14ac:dyDescent="0.45">
      <c r="A10401" t="s">
        <v>335</v>
      </c>
      <c r="B10401" t="s">
        <v>809</v>
      </c>
      <c r="C10401">
        <v>55787</v>
      </c>
      <c r="D10401" t="s">
        <v>736</v>
      </c>
      <c r="F10401">
        <v>2012</v>
      </c>
      <c r="G10401">
        <v>346</v>
      </c>
      <c r="H10401">
        <v>283.76</v>
      </c>
      <c r="I10401">
        <v>10935.01</v>
      </c>
      <c r="K10401">
        <v>2.9000000000000001E-2</v>
      </c>
      <c r="L10401">
        <v>6.9999999999999999E-4</v>
      </c>
      <c r="M10401">
        <v>8212.375</v>
      </c>
      <c r="N10401">
        <v>8.0799999999999997E-2</v>
      </c>
      <c r="O10401">
        <v>1.502</v>
      </c>
      <c r="P10401">
        <v>4.02E-2</v>
      </c>
      <c r="Q10401">
        <v>101218.433</v>
      </c>
      <c r="R10401" t="s">
        <v>923</v>
      </c>
      <c r="T10401" t="s">
        <v>28</v>
      </c>
      <c r="V10401" t="s">
        <v>40</v>
      </c>
      <c r="Y10401" t="s">
        <v>107</v>
      </c>
    </row>
    <row r="10402" spans="1:25" x14ac:dyDescent="0.45">
      <c r="A10402" t="s">
        <v>335</v>
      </c>
      <c r="B10402" t="s">
        <v>809</v>
      </c>
      <c r="C10402">
        <v>55787</v>
      </c>
      <c r="D10402" t="s">
        <v>736</v>
      </c>
      <c r="F10402">
        <v>2013</v>
      </c>
      <c r="G10402">
        <v>340</v>
      </c>
      <c r="H10402">
        <v>271.13</v>
      </c>
      <c r="I10402">
        <v>10461.17</v>
      </c>
      <c r="K10402">
        <v>5.3999999999999999E-2</v>
      </c>
      <c r="L10402">
        <v>1.1999999999999999E-3</v>
      </c>
      <c r="M10402">
        <v>8349.3189999999995</v>
      </c>
      <c r="N10402">
        <v>8.1000000000000003E-2</v>
      </c>
      <c r="O10402">
        <v>1.83</v>
      </c>
      <c r="P10402">
        <v>5.6000000000000001E-2</v>
      </c>
      <c r="Q10402">
        <v>102902.923</v>
      </c>
      <c r="R10402" t="s">
        <v>923</v>
      </c>
      <c r="T10402" t="s">
        <v>28</v>
      </c>
      <c r="V10402" t="s">
        <v>40</v>
      </c>
      <c r="Y10402" t="s">
        <v>107</v>
      </c>
    </row>
    <row r="10403" spans="1:25" x14ac:dyDescent="0.45">
      <c r="A10403" t="s">
        <v>335</v>
      </c>
      <c r="B10403" t="s">
        <v>809</v>
      </c>
      <c r="C10403">
        <v>55787</v>
      </c>
      <c r="D10403" t="s">
        <v>736</v>
      </c>
      <c r="F10403">
        <v>2014</v>
      </c>
      <c r="G10403">
        <v>254</v>
      </c>
      <c r="H10403">
        <v>177.68</v>
      </c>
      <c r="I10403">
        <v>6729.31</v>
      </c>
      <c r="K10403">
        <v>2.8000000000000001E-2</v>
      </c>
      <c r="L10403">
        <v>1E-3</v>
      </c>
      <c r="M10403">
        <v>5243.482</v>
      </c>
      <c r="N10403">
        <v>8.1000000000000003E-2</v>
      </c>
      <c r="O10403">
        <v>1.212</v>
      </c>
      <c r="P10403">
        <v>7.17E-2</v>
      </c>
      <c r="Q10403">
        <v>64618.737999999998</v>
      </c>
      <c r="R10403" t="s">
        <v>923</v>
      </c>
      <c r="T10403" t="s">
        <v>28</v>
      </c>
      <c r="V10403" t="s">
        <v>40</v>
      </c>
      <c r="Y10403" t="s">
        <v>107</v>
      </c>
    </row>
    <row r="10404" spans="1:25" x14ac:dyDescent="0.45">
      <c r="A10404" t="s">
        <v>335</v>
      </c>
      <c r="B10404" t="s">
        <v>809</v>
      </c>
      <c r="C10404">
        <v>55787</v>
      </c>
      <c r="D10404" t="s">
        <v>736</v>
      </c>
      <c r="F10404">
        <v>2015</v>
      </c>
      <c r="G10404">
        <v>103</v>
      </c>
      <c r="H10404">
        <v>61.8</v>
      </c>
      <c r="I10404">
        <v>2308.71</v>
      </c>
      <c r="K10404">
        <v>8.9999999999999993E-3</v>
      </c>
      <c r="L10404">
        <v>1E-3</v>
      </c>
      <c r="M10404">
        <v>1836.35</v>
      </c>
      <c r="N10404">
        <v>8.1000000000000003E-2</v>
      </c>
      <c r="O10404">
        <v>0.47899999999999998</v>
      </c>
      <c r="P10404">
        <v>0.1106</v>
      </c>
      <c r="Q10404">
        <v>22632.016</v>
      </c>
      <c r="R10404" t="s">
        <v>923</v>
      </c>
      <c r="T10404" t="s">
        <v>28</v>
      </c>
      <c r="V10404" t="s">
        <v>40</v>
      </c>
      <c r="Y10404" t="s">
        <v>146</v>
      </c>
    </row>
    <row r="10405" spans="1:25" x14ac:dyDescent="0.45">
      <c r="A10405" t="s">
        <v>335</v>
      </c>
      <c r="B10405" t="s">
        <v>809</v>
      </c>
      <c r="C10405">
        <v>55787</v>
      </c>
      <c r="D10405" t="s">
        <v>736</v>
      </c>
      <c r="F10405">
        <v>2016</v>
      </c>
      <c r="G10405">
        <v>116</v>
      </c>
      <c r="H10405">
        <v>83.14</v>
      </c>
      <c r="I10405">
        <v>3232.36</v>
      </c>
      <c r="K10405">
        <v>4.3999999999999997E-2</v>
      </c>
      <c r="L10405">
        <v>3.0999999999999999E-3</v>
      </c>
      <c r="M10405">
        <v>2553.279</v>
      </c>
      <c r="N10405">
        <v>8.1000000000000003E-2</v>
      </c>
      <c r="O10405">
        <v>0.52700000000000002</v>
      </c>
      <c r="P10405">
        <v>9.7299999999999998E-2</v>
      </c>
      <c r="Q10405">
        <v>31465.659</v>
      </c>
      <c r="R10405" t="s">
        <v>923</v>
      </c>
      <c r="T10405" t="s">
        <v>28</v>
      </c>
      <c r="V10405" t="s">
        <v>40</v>
      </c>
      <c r="Y10405" t="s">
        <v>146</v>
      </c>
    </row>
    <row r="10406" spans="1:25" x14ac:dyDescent="0.45">
      <c r="A10406" t="s">
        <v>335</v>
      </c>
      <c r="B10406" t="s">
        <v>809</v>
      </c>
      <c r="C10406">
        <v>55787</v>
      </c>
      <c r="D10406" t="s">
        <v>736</v>
      </c>
      <c r="F10406">
        <v>2017</v>
      </c>
      <c r="G10406">
        <v>88</v>
      </c>
      <c r="H10406">
        <v>60.71</v>
      </c>
      <c r="I10406">
        <v>2515.83</v>
      </c>
      <c r="K10406">
        <v>7.0000000000000001E-3</v>
      </c>
      <c r="L10406">
        <v>5.9999999999999995E-4</v>
      </c>
      <c r="M10406">
        <v>1953.3620000000001</v>
      </c>
      <c r="N10406">
        <v>8.1000000000000003E-2</v>
      </c>
      <c r="O10406">
        <v>0.51800000000000002</v>
      </c>
      <c r="P10406">
        <v>8.6699999999999999E-2</v>
      </c>
      <c r="Q10406">
        <v>24074.972000000002</v>
      </c>
      <c r="R10406" t="s">
        <v>923</v>
      </c>
      <c r="T10406" t="s">
        <v>28</v>
      </c>
      <c r="V10406" t="s">
        <v>40</v>
      </c>
      <c r="Y10406" t="s">
        <v>147</v>
      </c>
    </row>
    <row r="10407" spans="1:25" x14ac:dyDescent="0.45">
      <c r="A10407" t="s">
        <v>335</v>
      </c>
      <c r="B10407" t="s">
        <v>809</v>
      </c>
      <c r="C10407">
        <v>55787</v>
      </c>
      <c r="D10407" t="s">
        <v>736</v>
      </c>
      <c r="F10407">
        <v>2018</v>
      </c>
      <c r="G10407">
        <v>163</v>
      </c>
      <c r="H10407">
        <v>107.23</v>
      </c>
      <c r="I10407">
        <v>4249.9799999999996</v>
      </c>
      <c r="K10407">
        <v>1.2999999999999999E-2</v>
      </c>
      <c r="L10407">
        <v>1E-3</v>
      </c>
      <c r="M10407">
        <v>3150.576</v>
      </c>
      <c r="N10407">
        <v>8.1000000000000003E-2</v>
      </c>
      <c r="O10407">
        <v>1.034</v>
      </c>
      <c r="P10407">
        <v>0.1119</v>
      </c>
      <c r="Q10407">
        <v>38823.658000000003</v>
      </c>
      <c r="R10407" t="s">
        <v>923</v>
      </c>
      <c r="T10407" t="s">
        <v>28</v>
      </c>
      <c r="V10407" t="s">
        <v>40</v>
      </c>
      <c r="Y10407" t="s">
        <v>147</v>
      </c>
    </row>
    <row r="10408" spans="1:25" x14ac:dyDescent="0.45">
      <c r="A10408" t="s">
        <v>335</v>
      </c>
      <c r="B10408" t="s">
        <v>809</v>
      </c>
      <c r="C10408">
        <v>55787</v>
      </c>
      <c r="D10408" t="s">
        <v>736</v>
      </c>
      <c r="F10408">
        <v>2019</v>
      </c>
      <c r="G10408">
        <v>85</v>
      </c>
      <c r="H10408">
        <v>61.2</v>
      </c>
      <c r="I10408">
        <v>2482.12</v>
      </c>
      <c r="K10408">
        <v>7.0000000000000001E-3</v>
      </c>
      <c r="L10408">
        <v>8.0000000000000004E-4</v>
      </c>
      <c r="M10408">
        <v>1814.03</v>
      </c>
      <c r="N10408">
        <v>8.1000000000000003E-2</v>
      </c>
      <c r="O10408">
        <v>0.91800000000000004</v>
      </c>
      <c r="P10408">
        <v>0.1298</v>
      </c>
      <c r="Q10408">
        <v>22358.032999999999</v>
      </c>
      <c r="R10408" t="s">
        <v>923</v>
      </c>
      <c r="T10408" t="s">
        <v>28</v>
      </c>
      <c r="V10408" t="s">
        <v>40</v>
      </c>
      <c r="Y10408" t="s">
        <v>147</v>
      </c>
    </row>
    <row r="10409" spans="1:25" x14ac:dyDescent="0.45">
      <c r="A10409" t="s">
        <v>335</v>
      </c>
      <c r="B10409" t="s">
        <v>809</v>
      </c>
      <c r="C10409">
        <v>55787</v>
      </c>
      <c r="D10409" t="s">
        <v>736</v>
      </c>
      <c r="F10409">
        <v>2020</v>
      </c>
      <c r="G10409">
        <v>552</v>
      </c>
      <c r="H10409">
        <v>440.97</v>
      </c>
      <c r="I10409">
        <v>18407.25</v>
      </c>
      <c r="K10409">
        <v>5.8999999999999997E-2</v>
      </c>
      <c r="L10409">
        <v>8.9999999999999998E-4</v>
      </c>
      <c r="M10409">
        <v>13578.144</v>
      </c>
      <c r="N10409">
        <v>8.1000000000000003E-2</v>
      </c>
      <c r="O10409">
        <v>4.2270000000000003</v>
      </c>
      <c r="P10409">
        <v>7.5200000000000003E-2</v>
      </c>
      <c r="Q10409">
        <v>167331.16500000001</v>
      </c>
      <c r="R10409" t="s">
        <v>923</v>
      </c>
      <c r="T10409" t="s">
        <v>28</v>
      </c>
      <c r="V10409" t="s">
        <v>40</v>
      </c>
      <c r="Y10409" t="s">
        <v>147</v>
      </c>
    </row>
    <row r="10410" spans="1:25" x14ac:dyDescent="0.45">
      <c r="A10410" t="s">
        <v>335</v>
      </c>
      <c r="B10410" t="s">
        <v>809</v>
      </c>
      <c r="C10410">
        <v>55787</v>
      </c>
      <c r="D10410" t="s">
        <v>736</v>
      </c>
      <c r="F10410">
        <v>2021</v>
      </c>
      <c r="G10410">
        <v>473</v>
      </c>
      <c r="H10410">
        <v>341.68</v>
      </c>
      <c r="I10410">
        <v>13624.84</v>
      </c>
      <c r="K10410">
        <v>3.4000000000000002E-2</v>
      </c>
      <c r="L10410">
        <v>5.0000000000000001E-4</v>
      </c>
      <c r="M10410">
        <v>10483.142</v>
      </c>
      <c r="N10410">
        <v>8.1000000000000003E-2</v>
      </c>
      <c r="O10410">
        <v>2.8759999999999999</v>
      </c>
      <c r="P10410">
        <v>7.5499999999999998E-2</v>
      </c>
      <c r="Q10410">
        <v>129204.004</v>
      </c>
      <c r="R10410" t="s">
        <v>923</v>
      </c>
      <c r="T10410" t="s">
        <v>28</v>
      </c>
      <c r="V10410" t="s">
        <v>40</v>
      </c>
      <c r="Y10410" t="s">
        <v>152</v>
      </c>
    </row>
    <row r="10411" spans="1:25" x14ac:dyDescent="0.45">
      <c r="A10411" t="s">
        <v>335</v>
      </c>
      <c r="B10411" t="s">
        <v>809</v>
      </c>
      <c r="C10411">
        <v>55787</v>
      </c>
      <c r="D10411" t="s">
        <v>736</v>
      </c>
      <c r="F10411">
        <v>2022</v>
      </c>
      <c r="G10411">
        <v>467</v>
      </c>
      <c r="H10411">
        <v>291</v>
      </c>
      <c r="I10411">
        <v>11164.34</v>
      </c>
      <c r="K10411">
        <v>2.5000000000000001E-2</v>
      </c>
      <c r="L10411">
        <v>5.9999999999999995E-4</v>
      </c>
      <c r="M10411">
        <v>8533.1550000000007</v>
      </c>
      <c r="N10411">
        <v>8.1000000000000003E-2</v>
      </c>
      <c r="O10411">
        <v>2.5150000000000001</v>
      </c>
      <c r="P10411">
        <v>8.5099999999999995E-2</v>
      </c>
      <c r="Q10411">
        <v>105162.804</v>
      </c>
      <c r="R10411" t="s">
        <v>923</v>
      </c>
      <c r="T10411" t="s">
        <v>28</v>
      </c>
      <c r="V10411" t="s">
        <v>40</v>
      </c>
      <c r="Y10411" t="s">
        <v>152</v>
      </c>
    </row>
    <row r="10412" spans="1:25" x14ac:dyDescent="0.45">
      <c r="A10412" t="s">
        <v>335</v>
      </c>
      <c r="B10412" t="s">
        <v>809</v>
      </c>
      <c r="C10412">
        <v>55787</v>
      </c>
      <c r="D10412" t="s">
        <v>736</v>
      </c>
      <c r="F10412">
        <v>2023</v>
      </c>
      <c r="G10412">
        <v>268</v>
      </c>
      <c r="H10412">
        <v>168.28</v>
      </c>
      <c r="I10412">
        <v>6418.27</v>
      </c>
      <c r="K10412">
        <v>2.1999999999999999E-2</v>
      </c>
      <c r="L10412">
        <v>8.9999999999999998E-4</v>
      </c>
      <c r="M10412">
        <v>4966.9160000000002</v>
      </c>
      <c r="N10412">
        <v>8.1000000000000003E-2</v>
      </c>
      <c r="O10412">
        <v>1.657</v>
      </c>
      <c r="P10412">
        <v>9.8900000000000002E-2</v>
      </c>
      <c r="Q10412">
        <v>61215.116999999998</v>
      </c>
      <c r="R10412" t="s">
        <v>923</v>
      </c>
      <c r="T10412" t="s">
        <v>28</v>
      </c>
      <c r="V10412" t="s">
        <v>40</v>
      </c>
      <c r="Y10412" t="s">
        <v>152</v>
      </c>
    </row>
    <row r="10413" spans="1:25" x14ac:dyDescent="0.45">
      <c r="A10413" t="s">
        <v>335</v>
      </c>
      <c r="B10413" t="s">
        <v>809</v>
      </c>
      <c r="C10413">
        <v>55787</v>
      </c>
      <c r="D10413" t="s">
        <v>736</v>
      </c>
      <c r="F10413">
        <v>2024</v>
      </c>
      <c r="G10413">
        <v>20</v>
      </c>
      <c r="H10413">
        <v>11.45</v>
      </c>
      <c r="I10413">
        <v>448.07</v>
      </c>
      <c r="K10413">
        <v>1E-3</v>
      </c>
      <c r="L10413">
        <v>8.9999999999999998E-4</v>
      </c>
      <c r="M10413">
        <v>323.32499999999999</v>
      </c>
      <c r="N10413">
        <v>8.1000000000000003E-2</v>
      </c>
      <c r="O10413">
        <v>8.7999999999999995E-2</v>
      </c>
      <c r="P10413">
        <v>0.1181</v>
      </c>
      <c r="Q10413">
        <v>3983.6849999999999</v>
      </c>
      <c r="R10413" t="s">
        <v>923</v>
      </c>
      <c r="T10413" t="s">
        <v>28</v>
      </c>
      <c r="V10413" t="s">
        <v>40</v>
      </c>
      <c r="Y10413" t="s">
        <v>152</v>
      </c>
    </row>
    <row r="10414" spans="1:25" x14ac:dyDescent="0.45">
      <c r="A10414" t="s">
        <v>335</v>
      </c>
      <c r="B10414" t="s">
        <v>809</v>
      </c>
      <c r="C10414">
        <v>55787</v>
      </c>
      <c r="D10414" t="s">
        <v>737</v>
      </c>
      <c r="F10414">
        <v>2009</v>
      </c>
      <c r="G10414">
        <v>306</v>
      </c>
      <c r="H10414">
        <v>259.19</v>
      </c>
      <c r="I10414">
        <v>10176.64</v>
      </c>
      <c r="K10414">
        <v>1.4470000000000001</v>
      </c>
      <c r="L10414">
        <v>2.8799999999999999E-2</v>
      </c>
      <c r="M10414">
        <v>8048.5370000000003</v>
      </c>
      <c r="N10414">
        <v>8.1000000000000003E-2</v>
      </c>
      <c r="O10414">
        <v>1.395</v>
      </c>
      <c r="P10414">
        <v>3.6700000000000003E-2</v>
      </c>
      <c r="Q10414">
        <v>99191.614000000001</v>
      </c>
      <c r="R10414" t="s">
        <v>923</v>
      </c>
      <c r="T10414" t="s">
        <v>28</v>
      </c>
      <c r="V10414" t="s">
        <v>40</v>
      </c>
      <c r="Y10414" t="s">
        <v>107</v>
      </c>
    </row>
    <row r="10415" spans="1:25" x14ac:dyDescent="0.45">
      <c r="A10415" t="s">
        <v>335</v>
      </c>
      <c r="B10415" t="s">
        <v>809</v>
      </c>
      <c r="C10415">
        <v>55787</v>
      </c>
      <c r="D10415" t="s">
        <v>737</v>
      </c>
      <c r="F10415">
        <v>2010</v>
      </c>
      <c r="G10415">
        <v>471</v>
      </c>
      <c r="H10415">
        <v>402.72</v>
      </c>
      <c r="I10415">
        <v>15782.05</v>
      </c>
      <c r="K10415">
        <v>2.2170000000000001</v>
      </c>
      <c r="L10415">
        <v>2.8500000000000001E-2</v>
      </c>
      <c r="M10415">
        <v>12540.623</v>
      </c>
      <c r="N10415">
        <v>8.1000000000000003E-2</v>
      </c>
      <c r="O10415">
        <v>1.923</v>
      </c>
      <c r="P10415">
        <v>3.2300000000000002E-2</v>
      </c>
      <c r="Q10415">
        <v>154554.014</v>
      </c>
      <c r="R10415" t="s">
        <v>923</v>
      </c>
      <c r="T10415" t="s">
        <v>28</v>
      </c>
      <c r="V10415" t="s">
        <v>40</v>
      </c>
      <c r="Y10415" t="s">
        <v>107</v>
      </c>
    </row>
    <row r="10416" spans="1:25" x14ac:dyDescent="0.45">
      <c r="A10416" t="s">
        <v>335</v>
      </c>
      <c r="B10416" t="s">
        <v>809</v>
      </c>
      <c r="C10416">
        <v>55787</v>
      </c>
      <c r="D10416" t="s">
        <v>737</v>
      </c>
      <c r="F10416">
        <v>2011</v>
      </c>
      <c r="G10416">
        <v>309</v>
      </c>
      <c r="H10416">
        <v>258.66000000000003</v>
      </c>
      <c r="I10416">
        <v>10028.94</v>
      </c>
      <c r="K10416">
        <v>1.417</v>
      </c>
      <c r="L10416">
        <v>2.8500000000000001E-2</v>
      </c>
      <c r="M10416">
        <v>8024.0330000000004</v>
      </c>
      <c r="N10416">
        <v>8.1000000000000003E-2</v>
      </c>
      <c r="O10416">
        <v>1.206</v>
      </c>
      <c r="P10416">
        <v>3.3399999999999999E-2</v>
      </c>
      <c r="Q10416">
        <v>98889.01</v>
      </c>
      <c r="R10416" t="s">
        <v>923</v>
      </c>
      <c r="T10416" t="s">
        <v>28</v>
      </c>
      <c r="V10416" t="s">
        <v>40</v>
      </c>
      <c r="Y10416" t="s">
        <v>107</v>
      </c>
    </row>
    <row r="10417" spans="1:25" x14ac:dyDescent="0.45">
      <c r="A10417" t="s">
        <v>335</v>
      </c>
      <c r="B10417" t="s">
        <v>809</v>
      </c>
      <c r="C10417">
        <v>55787</v>
      </c>
      <c r="D10417" t="s">
        <v>737</v>
      </c>
      <c r="F10417">
        <v>2012</v>
      </c>
      <c r="G10417">
        <v>351</v>
      </c>
      <c r="H10417">
        <v>286.76</v>
      </c>
      <c r="I10417">
        <v>10933.38</v>
      </c>
      <c r="K10417">
        <v>2.5000000000000001E-2</v>
      </c>
      <c r="L10417">
        <v>6.9999999999999999E-4</v>
      </c>
      <c r="M10417">
        <v>8185.8540000000003</v>
      </c>
      <c r="N10417">
        <v>8.09E-2</v>
      </c>
      <c r="O10417">
        <v>1.3240000000000001</v>
      </c>
      <c r="P10417">
        <v>4.4200000000000003E-2</v>
      </c>
      <c r="Q10417">
        <v>100889.76700000001</v>
      </c>
      <c r="R10417" t="s">
        <v>923</v>
      </c>
      <c r="T10417" t="s">
        <v>28</v>
      </c>
      <c r="V10417" t="s">
        <v>40</v>
      </c>
      <c r="Y10417" t="s">
        <v>107</v>
      </c>
    </row>
    <row r="10418" spans="1:25" x14ac:dyDescent="0.45">
      <c r="A10418" t="s">
        <v>335</v>
      </c>
      <c r="B10418" t="s">
        <v>809</v>
      </c>
      <c r="C10418">
        <v>55787</v>
      </c>
      <c r="D10418" t="s">
        <v>737</v>
      </c>
      <c r="F10418">
        <v>2013</v>
      </c>
      <c r="G10418">
        <v>307</v>
      </c>
      <c r="H10418">
        <v>242.03</v>
      </c>
      <c r="I10418">
        <v>9372.19</v>
      </c>
      <c r="K10418">
        <v>4.5999999999999999E-2</v>
      </c>
      <c r="L10418">
        <v>1.1999999999999999E-3</v>
      </c>
      <c r="M10418">
        <v>7527.2150000000001</v>
      </c>
      <c r="N10418">
        <v>8.1000000000000003E-2</v>
      </c>
      <c r="O10418">
        <v>1.4079999999999999</v>
      </c>
      <c r="P10418">
        <v>5.0299999999999997E-2</v>
      </c>
      <c r="Q10418">
        <v>92772.85</v>
      </c>
      <c r="R10418" t="s">
        <v>923</v>
      </c>
      <c r="T10418" t="s">
        <v>28</v>
      </c>
      <c r="V10418" t="s">
        <v>40</v>
      </c>
      <c r="Y10418" t="s">
        <v>107</v>
      </c>
    </row>
    <row r="10419" spans="1:25" x14ac:dyDescent="0.45">
      <c r="A10419" t="s">
        <v>335</v>
      </c>
      <c r="B10419" t="s">
        <v>809</v>
      </c>
      <c r="C10419">
        <v>55787</v>
      </c>
      <c r="D10419" t="s">
        <v>737</v>
      </c>
      <c r="F10419">
        <v>2014</v>
      </c>
      <c r="G10419">
        <v>252</v>
      </c>
      <c r="H10419">
        <v>167.1</v>
      </c>
      <c r="I10419">
        <v>6259.31</v>
      </c>
      <c r="K10419">
        <v>2.5999999999999999E-2</v>
      </c>
      <c r="L10419">
        <v>8.9999999999999998E-4</v>
      </c>
      <c r="M10419">
        <v>4925.8090000000002</v>
      </c>
      <c r="N10419">
        <v>8.1000000000000003E-2</v>
      </c>
      <c r="O10419">
        <v>1.931</v>
      </c>
      <c r="P10419">
        <v>0.12130000000000001</v>
      </c>
      <c r="Q10419">
        <v>60712.158000000003</v>
      </c>
      <c r="R10419" t="s">
        <v>923</v>
      </c>
      <c r="T10419" t="s">
        <v>28</v>
      </c>
      <c r="V10419" t="s">
        <v>40</v>
      </c>
      <c r="Y10419" t="s">
        <v>107</v>
      </c>
    </row>
    <row r="10420" spans="1:25" x14ac:dyDescent="0.45">
      <c r="A10420" t="s">
        <v>335</v>
      </c>
      <c r="B10420" t="s">
        <v>809</v>
      </c>
      <c r="C10420">
        <v>55787</v>
      </c>
      <c r="D10420" t="s">
        <v>737</v>
      </c>
      <c r="F10420">
        <v>2015</v>
      </c>
      <c r="G10420">
        <v>94</v>
      </c>
      <c r="H10420">
        <v>59.08</v>
      </c>
      <c r="I10420">
        <v>2209.3200000000002</v>
      </c>
      <c r="K10420">
        <v>0.01</v>
      </c>
      <c r="L10420">
        <v>1E-3</v>
      </c>
      <c r="M10420">
        <v>2032.8409999999999</v>
      </c>
      <c r="N10420">
        <v>8.1000000000000003E-2</v>
      </c>
      <c r="O10420">
        <v>0.46100000000000002</v>
      </c>
      <c r="P10420">
        <v>8.3699999999999997E-2</v>
      </c>
      <c r="Q10420">
        <v>25051.472000000002</v>
      </c>
      <c r="R10420" t="s">
        <v>923</v>
      </c>
      <c r="T10420" t="s">
        <v>28</v>
      </c>
      <c r="V10420" t="s">
        <v>40</v>
      </c>
      <c r="Y10420" t="s">
        <v>146</v>
      </c>
    </row>
    <row r="10421" spans="1:25" x14ac:dyDescent="0.45">
      <c r="A10421" t="s">
        <v>335</v>
      </c>
      <c r="B10421" t="s">
        <v>809</v>
      </c>
      <c r="C10421">
        <v>55787</v>
      </c>
      <c r="D10421" t="s">
        <v>737</v>
      </c>
      <c r="F10421">
        <v>2016</v>
      </c>
      <c r="G10421">
        <v>109</v>
      </c>
      <c r="H10421">
        <v>79.19</v>
      </c>
      <c r="I10421">
        <v>3080.72</v>
      </c>
      <c r="K10421">
        <v>4.9000000000000002E-2</v>
      </c>
      <c r="L10421">
        <v>3.2000000000000002E-3</v>
      </c>
      <c r="M10421">
        <v>3272.576</v>
      </c>
      <c r="N10421">
        <v>8.1000000000000003E-2</v>
      </c>
      <c r="O10421">
        <v>0.70099999999999996</v>
      </c>
      <c r="P10421">
        <v>8.1600000000000006E-2</v>
      </c>
      <c r="Q10421">
        <v>40327.684000000001</v>
      </c>
      <c r="R10421" t="s">
        <v>923</v>
      </c>
      <c r="T10421" t="s">
        <v>28</v>
      </c>
      <c r="V10421" t="s">
        <v>40</v>
      </c>
      <c r="Y10421" t="s">
        <v>146</v>
      </c>
    </row>
    <row r="10422" spans="1:25" x14ac:dyDescent="0.45">
      <c r="A10422" t="s">
        <v>335</v>
      </c>
      <c r="B10422" t="s">
        <v>809</v>
      </c>
      <c r="C10422">
        <v>55787</v>
      </c>
      <c r="D10422" t="s">
        <v>737</v>
      </c>
      <c r="F10422">
        <v>2017</v>
      </c>
      <c r="G10422">
        <v>77</v>
      </c>
      <c r="H10422">
        <v>50.85</v>
      </c>
      <c r="I10422">
        <v>2096.87</v>
      </c>
      <c r="K10422">
        <v>6.0000000000000001E-3</v>
      </c>
      <c r="L10422">
        <v>6.9999999999999999E-4</v>
      </c>
      <c r="M10422">
        <v>1617.22</v>
      </c>
      <c r="N10422">
        <v>8.1000000000000003E-2</v>
      </c>
      <c r="O10422">
        <v>0.441</v>
      </c>
      <c r="P10422">
        <v>7.5999999999999998E-2</v>
      </c>
      <c r="Q10422">
        <v>19931.126</v>
      </c>
      <c r="R10422" t="s">
        <v>923</v>
      </c>
      <c r="T10422" t="s">
        <v>28</v>
      </c>
      <c r="V10422" t="s">
        <v>40</v>
      </c>
      <c r="Y10422" t="s">
        <v>147</v>
      </c>
    </row>
    <row r="10423" spans="1:25" x14ac:dyDescent="0.45">
      <c r="A10423" t="s">
        <v>335</v>
      </c>
      <c r="B10423" t="s">
        <v>809</v>
      </c>
      <c r="C10423">
        <v>55787</v>
      </c>
      <c r="D10423" t="s">
        <v>737</v>
      </c>
      <c r="F10423">
        <v>2018</v>
      </c>
      <c r="G10423">
        <v>167</v>
      </c>
      <c r="H10423">
        <v>107.44</v>
      </c>
      <c r="I10423">
        <v>4144.99</v>
      </c>
      <c r="K10423">
        <v>1.4E-2</v>
      </c>
      <c r="L10423">
        <v>1E-3</v>
      </c>
      <c r="M10423">
        <v>3232.68</v>
      </c>
      <c r="N10423">
        <v>8.1000000000000003E-2</v>
      </c>
      <c r="O10423">
        <v>1.3819999999999999</v>
      </c>
      <c r="P10423">
        <v>0.1353</v>
      </c>
      <c r="Q10423">
        <v>39841.21</v>
      </c>
      <c r="R10423" t="s">
        <v>923</v>
      </c>
      <c r="T10423" t="s">
        <v>28</v>
      </c>
      <c r="V10423" t="s">
        <v>40</v>
      </c>
      <c r="Y10423" t="s">
        <v>147</v>
      </c>
    </row>
    <row r="10424" spans="1:25" x14ac:dyDescent="0.45">
      <c r="A10424" t="s">
        <v>335</v>
      </c>
      <c r="B10424" t="s">
        <v>809</v>
      </c>
      <c r="C10424">
        <v>55787</v>
      </c>
      <c r="D10424" t="s">
        <v>737</v>
      </c>
      <c r="F10424">
        <v>2019</v>
      </c>
      <c r="G10424">
        <v>86</v>
      </c>
      <c r="H10424">
        <v>59.91</v>
      </c>
      <c r="I10424">
        <v>2381.6799999999998</v>
      </c>
      <c r="K10424">
        <v>7.0000000000000001E-3</v>
      </c>
      <c r="L10424">
        <v>8.0000000000000004E-4</v>
      </c>
      <c r="M10424">
        <v>1876.5139999999999</v>
      </c>
      <c r="N10424">
        <v>8.1000000000000003E-2</v>
      </c>
      <c r="O10424">
        <v>0.78600000000000003</v>
      </c>
      <c r="P10424">
        <v>0.1198</v>
      </c>
      <c r="Q10424">
        <v>23127.633999999998</v>
      </c>
      <c r="R10424" t="s">
        <v>923</v>
      </c>
      <c r="T10424" t="s">
        <v>28</v>
      </c>
      <c r="V10424" t="s">
        <v>40</v>
      </c>
      <c r="Y10424" t="s">
        <v>147</v>
      </c>
    </row>
    <row r="10425" spans="1:25" x14ac:dyDescent="0.45">
      <c r="A10425" t="s">
        <v>335</v>
      </c>
      <c r="B10425" t="s">
        <v>809</v>
      </c>
      <c r="C10425">
        <v>55787</v>
      </c>
      <c r="D10425" t="s">
        <v>737</v>
      </c>
      <c r="F10425">
        <v>2020</v>
      </c>
      <c r="G10425">
        <v>569</v>
      </c>
      <c r="H10425">
        <v>428.59</v>
      </c>
      <c r="I10425">
        <v>17987.240000000002</v>
      </c>
      <c r="K10425">
        <v>5.8999999999999997E-2</v>
      </c>
      <c r="L10425">
        <v>8.0000000000000004E-4</v>
      </c>
      <c r="M10425">
        <v>14054.304</v>
      </c>
      <c r="N10425">
        <v>8.1000000000000003E-2</v>
      </c>
      <c r="O10425">
        <v>3.53</v>
      </c>
      <c r="P10425">
        <v>7.1800000000000003E-2</v>
      </c>
      <c r="Q10425">
        <v>173187.00599999999</v>
      </c>
      <c r="R10425" t="s">
        <v>923</v>
      </c>
      <c r="T10425" t="s">
        <v>28</v>
      </c>
      <c r="V10425" t="s">
        <v>40</v>
      </c>
      <c r="Y10425" t="s">
        <v>147</v>
      </c>
    </row>
    <row r="10426" spans="1:25" x14ac:dyDescent="0.45">
      <c r="A10426" t="s">
        <v>335</v>
      </c>
      <c r="B10426" t="s">
        <v>809</v>
      </c>
      <c r="C10426">
        <v>55787</v>
      </c>
      <c r="D10426" t="s">
        <v>737</v>
      </c>
      <c r="F10426">
        <v>2021</v>
      </c>
      <c r="G10426">
        <v>404</v>
      </c>
      <c r="H10426">
        <v>286.54000000000002</v>
      </c>
      <c r="I10426">
        <v>11532.17</v>
      </c>
      <c r="K10426">
        <v>2.9000000000000001E-2</v>
      </c>
      <c r="L10426">
        <v>5.0000000000000001E-4</v>
      </c>
      <c r="M10426">
        <v>9051.7630000000008</v>
      </c>
      <c r="N10426">
        <v>8.1000000000000003E-2</v>
      </c>
      <c r="O10426">
        <v>2.194</v>
      </c>
      <c r="P10426">
        <v>6.59E-2</v>
      </c>
      <c r="Q10426">
        <v>111547.12</v>
      </c>
      <c r="R10426" t="s">
        <v>923</v>
      </c>
      <c r="T10426" t="s">
        <v>28</v>
      </c>
      <c r="V10426" t="s">
        <v>40</v>
      </c>
      <c r="Y10426" t="s">
        <v>152</v>
      </c>
    </row>
    <row r="10427" spans="1:25" x14ac:dyDescent="0.45">
      <c r="A10427" t="s">
        <v>335</v>
      </c>
      <c r="B10427" t="s">
        <v>809</v>
      </c>
      <c r="C10427">
        <v>55787</v>
      </c>
      <c r="D10427" t="s">
        <v>737</v>
      </c>
      <c r="F10427">
        <v>2022</v>
      </c>
      <c r="G10427">
        <v>414</v>
      </c>
      <c r="H10427">
        <v>259.22000000000003</v>
      </c>
      <c r="I10427">
        <v>10139.91</v>
      </c>
      <c r="K10427">
        <v>2.4E-2</v>
      </c>
      <c r="L10427">
        <v>5.9999999999999995E-4</v>
      </c>
      <c r="M10427">
        <v>7890.6440000000002</v>
      </c>
      <c r="N10427">
        <v>8.1000000000000003E-2</v>
      </c>
      <c r="O10427">
        <v>2.2320000000000002</v>
      </c>
      <c r="P10427">
        <v>8.3099999999999993E-2</v>
      </c>
      <c r="Q10427">
        <v>97253.04</v>
      </c>
      <c r="R10427" t="s">
        <v>923</v>
      </c>
      <c r="T10427" t="s">
        <v>28</v>
      </c>
      <c r="V10427" t="s">
        <v>40</v>
      </c>
      <c r="Y10427" t="s">
        <v>152</v>
      </c>
    </row>
    <row r="10428" spans="1:25" x14ac:dyDescent="0.45">
      <c r="A10428" t="s">
        <v>335</v>
      </c>
      <c r="B10428" t="s">
        <v>809</v>
      </c>
      <c r="C10428">
        <v>55787</v>
      </c>
      <c r="D10428" t="s">
        <v>737</v>
      </c>
      <c r="F10428">
        <v>2023</v>
      </c>
      <c r="G10428">
        <v>268</v>
      </c>
      <c r="H10428">
        <v>182.19</v>
      </c>
      <c r="I10428">
        <v>7257.91</v>
      </c>
      <c r="K10428">
        <v>2.5000000000000001E-2</v>
      </c>
      <c r="L10428">
        <v>8.9999999999999998E-4</v>
      </c>
      <c r="M10428">
        <v>5676.067</v>
      </c>
      <c r="N10428">
        <v>8.1000000000000003E-2</v>
      </c>
      <c r="O10428">
        <v>1.6719999999999999</v>
      </c>
      <c r="P10428">
        <v>7.1199999999999999E-2</v>
      </c>
      <c r="Q10428">
        <v>69944.781000000003</v>
      </c>
      <c r="R10428" t="s">
        <v>923</v>
      </c>
      <c r="T10428" t="s">
        <v>28</v>
      </c>
      <c r="V10428" t="s">
        <v>40</v>
      </c>
      <c r="Y10428" t="s">
        <v>152</v>
      </c>
    </row>
    <row r="10429" spans="1:25" x14ac:dyDescent="0.45">
      <c r="A10429" t="s">
        <v>335</v>
      </c>
      <c r="B10429" t="s">
        <v>809</v>
      </c>
      <c r="C10429">
        <v>55787</v>
      </c>
      <c r="D10429" t="s">
        <v>737</v>
      </c>
      <c r="F10429">
        <v>2024</v>
      </c>
      <c r="G10429">
        <v>11</v>
      </c>
      <c r="H10429">
        <v>3.01</v>
      </c>
      <c r="I10429">
        <v>83.16</v>
      </c>
      <c r="K10429">
        <v>0</v>
      </c>
      <c r="L10429">
        <v>5.9999999999999995E-4</v>
      </c>
      <c r="M10429">
        <v>66.623000000000005</v>
      </c>
      <c r="N10429">
        <v>8.1100000000000005E-2</v>
      </c>
      <c r="O10429">
        <v>3.3000000000000002E-2</v>
      </c>
      <c r="P10429">
        <v>0.1744</v>
      </c>
      <c r="Q10429">
        <v>820.851</v>
      </c>
      <c r="R10429" t="s">
        <v>923</v>
      </c>
      <c r="T10429" t="s">
        <v>28</v>
      </c>
      <c r="V10429" t="s">
        <v>40</v>
      </c>
      <c r="Y10429" t="s">
        <v>152</v>
      </c>
    </row>
    <row r="10430" spans="1:25" x14ac:dyDescent="0.45">
      <c r="A10430" t="s">
        <v>274</v>
      </c>
      <c r="B10430" t="s">
        <v>810</v>
      </c>
      <c r="C10430">
        <v>55938</v>
      </c>
      <c r="D10430" t="s">
        <v>811</v>
      </c>
      <c r="F10430">
        <v>2009</v>
      </c>
      <c r="G10430">
        <v>201</v>
      </c>
      <c r="H10430">
        <v>177.02</v>
      </c>
      <c r="I10430">
        <v>27018.6</v>
      </c>
      <c r="K10430">
        <v>8.5000000000000006E-2</v>
      </c>
      <c r="L10430">
        <v>1E-3</v>
      </c>
      <c r="M10430">
        <v>16908.252</v>
      </c>
      <c r="N10430">
        <v>5.8999999999999997E-2</v>
      </c>
      <c r="O10430">
        <v>4.8710000000000004</v>
      </c>
      <c r="P10430">
        <v>4.4400000000000002E-2</v>
      </c>
      <c r="Q10430">
        <v>284504.60600000003</v>
      </c>
      <c r="R10430" t="s">
        <v>333</v>
      </c>
      <c r="T10430" t="s">
        <v>28</v>
      </c>
      <c r="V10430" t="s">
        <v>298</v>
      </c>
      <c r="Y10430" t="s">
        <v>107</v>
      </c>
    </row>
    <row r="10431" spans="1:25" x14ac:dyDescent="0.45">
      <c r="A10431" t="s">
        <v>274</v>
      </c>
      <c r="B10431" t="s">
        <v>810</v>
      </c>
      <c r="C10431">
        <v>55938</v>
      </c>
      <c r="D10431" t="s">
        <v>811</v>
      </c>
      <c r="F10431">
        <v>2010</v>
      </c>
      <c r="G10431">
        <v>819</v>
      </c>
      <c r="H10431">
        <v>749.11</v>
      </c>
      <c r="I10431">
        <v>114338.95</v>
      </c>
      <c r="K10431">
        <v>0.36099999999999999</v>
      </c>
      <c r="L10431">
        <v>1E-3</v>
      </c>
      <c r="M10431">
        <v>71593.123000000007</v>
      </c>
      <c r="N10431">
        <v>5.8999999999999997E-2</v>
      </c>
      <c r="O10431">
        <v>18.899999999999999</v>
      </c>
      <c r="P10431">
        <v>3.9399999999999998E-2</v>
      </c>
      <c r="Q10431">
        <v>1204696.8929999999</v>
      </c>
      <c r="R10431" t="s">
        <v>333</v>
      </c>
      <c r="T10431" t="s">
        <v>28</v>
      </c>
      <c r="V10431" t="s">
        <v>298</v>
      </c>
      <c r="Y10431" t="s">
        <v>107</v>
      </c>
    </row>
    <row r="10432" spans="1:25" x14ac:dyDescent="0.45">
      <c r="A10432" t="s">
        <v>274</v>
      </c>
      <c r="B10432" t="s">
        <v>810</v>
      </c>
      <c r="C10432">
        <v>55938</v>
      </c>
      <c r="D10432" t="s">
        <v>811</v>
      </c>
      <c r="F10432">
        <v>2011</v>
      </c>
      <c r="G10432">
        <v>953</v>
      </c>
      <c r="H10432">
        <v>886.78</v>
      </c>
      <c r="I10432">
        <v>135637.95000000001</v>
      </c>
      <c r="K10432">
        <v>0.42599999999999999</v>
      </c>
      <c r="L10432">
        <v>1E-3</v>
      </c>
      <c r="M10432">
        <v>84431.697</v>
      </c>
      <c r="N10432">
        <v>5.8999999999999997E-2</v>
      </c>
      <c r="O10432">
        <v>22.818999999999999</v>
      </c>
      <c r="P10432">
        <v>3.7900000000000003E-2</v>
      </c>
      <c r="Q10432">
        <v>1420715.4110000001</v>
      </c>
      <c r="R10432" t="s">
        <v>333</v>
      </c>
      <c r="T10432" t="s">
        <v>28</v>
      </c>
      <c r="V10432" t="s">
        <v>298</v>
      </c>
      <c r="Y10432" t="s">
        <v>107</v>
      </c>
    </row>
    <row r="10433" spans="1:25" x14ac:dyDescent="0.45">
      <c r="A10433" t="s">
        <v>274</v>
      </c>
      <c r="B10433" t="s">
        <v>810</v>
      </c>
      <c r="C10433">
        <v>55938</v>
      </c>
      <c r="D10433" t="s">
        <v>811</v>
      </c>
      <c r="F10433">
        <v>2012</v>
      </c>
      <c r="G10433">
        <v>1006</v>
      </c>
      <c r="H10433">
        <v>912.4</v>
      </c>
      <c r="I10433">
        <v>143193.44</v>
      </c>
      <c r="K10433">
        <v>0.442</v>
      </c>
      <c r="L10433">
        <v>1E-3</v>
      </c>
      <c r="M10433">
        <v>87580.872000000003</v>
      </c>
      <c r="N10433">
        <v>5.8999999999999997E-2</v>
      </c>
      <c r="O10433">
        <v>24.698</v>
      </c>
      <c r="P10433">
        <v>4.1599999999999998E-2</v>
      </c>
      <c r="Q10433">
        <v>1473715.929</v>
      </c>
      <c r="R10433" t="s">
        <v>333</v>
      </c>
      <c r="T10433" t="s">
        <v>28</v>
      </c>
      <c r="V10433" t="s">
        <v>298</v>
      </c>
      <c r="Y10433" t="s">
        <v>277</v>
      </c>
    </row>
    <row r="10434" spans="1:25" x14ac:dyDescent="0.45">
      <c r="A10434" t="s">
        <v>274</v>
      </c>
      <c r="B10434" t="s">
        <v>810</v>
      </c>
      <c r="C10434">
        <v>55938</v>
      </c>
      <c r="D10434" t="s">
        <v>811</v>
      </c>
      <c r="F10434">
        <v>2013</v>
      </c>
      <c r="G10434">
        <v>980</v>
      </c>
      <c r="H10434">
        <v>890.58</v>
      </c>
      <c r="I10434">
        <v>138257.78</v>
      </c>
      <c r="K10434">
        <v>0.42</v>
      </c>
      <c r="L10434">
        <v>1E-3</v>
      </c>
      <c r="M10434">
        <v>83280.524000000005</v>
      </c>
      <c r="N10434">
        <v>5.8999999999999997E-2</v>
      </c>
      <c r="O10434">
        <v>23.556999999999999</v>
      </c>
      <c r="P10434">
        <v>4.2000000000000003E-2</v>
      </c>
      <c r="Q10434">
        <v>1401361.73</v>
      </c>
      <c r="R10434" t="s">
        <v>333</v>
      </c>
      <c r="T10434" t="s">
        <v>28</v>
      </c>
      <c r="V10434" t="s">
        <v>298</v>
      </c>
      <c r="Y10434" t="s">
        <v>277</v>
      </c>
    </row>
    <row r="10435" spans="1:25" x14ac:dyDescent="0.45">
      <c r="A10435" t="s">
        <v>274</v>
      </c>
      <c r="B10435" t="s">
        <v>810</v>
      </c>
      <c r="C10435">
        <v>55938</v>
      </c>
      <c r="D10435" t="s">
        <v>811</v>
      </c>
      <c r="F10435">
        <v>2014</v>
      </c>
      <c r="G10435">
        <v>1088</v>
      </c>
      <c r="H10435">
        <v>987.81</v>
      </c>
      <c r="I10435">
        <v>161563.09</v>
      </c>
      <c r="K10435">
        <v>0.48599999999999999</v>
      </c>
      <c r="L10435">
        <v>1E-3</v>
      </c>
      <c r="M10435">
        <v>96377.619000000006</v>
      </c>
      <c r="N10435">
        <v>5.8999999999999997E-2</v>
      </c>
      <c r="O10435">
        <v>27.891999999999999</v>
      </c>
      <c r="P10435">
        <v>4.3099999999999999E-2</v>
      </c>
      <c r="Q10435">
        <v>1621705.7660000001</v>
      </c>
      <c r="R10435" t="s">
        <v>333</v>
      </c>
      <c r="T10435" t="s">
        <v>28</v>
      </c>
      <c r="V10435" t="s">
        <v>298</v>
      </c>
      <c r="Y10435" t="s">
        <v>277</v>
      </c>
    </row>
    <row r="10436" spans="1:25" x14ac:dyDescent="0.45">
      <c r="A10436" t="s">
        <v>274</v>
      </c>
      <c r="B10436" t="s">
        <v>810</v>
      </c>
      <c r="C10436">
        <v>55938</v>
      </c>
      <c r="D10436" t="s">
        <v>811</v>
      </c>
      <c r="F10436">
        <v>2015</v>
      </c>
      <c r="G10436">
        <v>1149</v>
      </c>
      <c r="H10436">
        <v>1032.71</v>
      </c>
      <c r="I10436">
        <v>167033.07999999999</v>
      </c>
      <c r="K10436">
        <v>0.50700000000000001</v>
      </c>
      <c r="L10436">
        <v>1E-3</v>
      </c>
      <c r="M10436">
        <v>100418.955</v>
      </c>
      <c r="N10436">
        <v>5.8999999999999997E-2</v>
      </c>
      <c r="O10436">
        <v>28.170999999999999</v>
      </c>
      <c r="P10436">
        <v>4.3499999999999997E-2</v>
      </c>
      <c r="Q10436">
        <v>1689750.5530000001</v>
      </c>
      <c r="R10436" t="s">
        <v>333</v>
      </c>
      <c r="T10436" t="s">
        <v>28</v>
      </c>
      <c r="V10436" t="s">
        <v>298</v>
      </c>
      <c r="Y10436" t="s">
        <v>297</v>
      </c>
    </row>
    <row r="10437" spans="1:25" x14ac:dyDescent="0.45">
      <c r="A10437" t="s">
        <v>274</v>
      </c>
      <c r="B10437" t="s">
        <v>810</v>
      </c>
      <c r="C10437">
        <v>55938</v>
      </c>
      <c r="D10437" t="s">
        <v>811</v>
      </c>
      <c r="F10437">
        <v>2016</v>
      </c>
      <c r="G10437">
        <v>1213</v>
      </c>
      <c r="H10437">
        <v>1095.3399999999999</v>
      </c>
      <c r="I10437">
        <v>176609.15</v>
      </c>
      <c r="K10437">
        <v>0.53800000000000003</v>
      </c>
      <c r="L10437">
        <v>1E-3</v>
      </c>
      <c r="M10437">
        <v>106607.723</v>
      </c>
      <c r="N10437">
        <v>5.9299999999999999E-2</v>
      </c>
      <c r="O10437">
        <v>29.806000000000001</v>
      </c>
      <c r="P10437">
        <v>4.3200000000000002E-2</v>
      </c>
      <c r="Q10437">
        <v>1793898.0589999999</v>
      </c>
      <c r="R10437" t="s">
        <v>333</v>
      </c>
      <c r="T10437" t="s">
        <v>28</v>
      </c>
      <c r="V10437" t="s">
        <v>298</v>
      </c>
      <c r="Y10437" t="s">
        <v>297</v>
      </c>
    </row>
    <row r="10438" spans="1:25" x14ac:dyDescent="0.45">
      <c r="A10438" t="s">
        <v>274</v>
      </c>
      <c r="B10438" t="s">
        <v>810</v>
      </c>
      <c r="C10438">
        <v>55938</v>
      </c>
      <c r="D10438" t="s">
        <v>811</v>
      </c>
      <c r="F10438">
        <v>2017</v>
      </c>
      <c r="G10438">
        <v>1207</v>
      </c>
      <c r="H10438">
        <v>1103.51</v>
      </c>
      <c r="I10438">
        <v>174097.95</v>
      </c>
      <c r="K10438">
        <v>0.53400000000000003</v>
      </c>
      <c r="L10438">
        <v>1E-3</v>
      </c>
      <c r="M10438">
        <v>105753.886</v>
      </c>
      <c r="N10438">
        <v>5.9200000000000003E-2</v>
      </c>
      <c r="O10438">
        <v>29.948</v>
      </c>
      <c r="P10438">
        <v>4.2900000000000001E-2</v>
      </c>
      <c r="Q10438">
        <v>1779525.466</v>
      </c>
      <c r="R10438" t="s">
        <v>333</v>
      </c>
      <c r="T10438" t="s">
        <v>28</v>
      </c>
      <c r="V10438" t="s">
        <v>298</v>
      </c>
      <c r="Y10438" t="s">
        <v>299</v>
      </c>
    </row>
    <row r="10439" spans="1:25" x14ac:dyDescent="0.45">
      <c r="A10439" t="s">
        <v>274</v>
      </c>
      <c r="B10439" t="s">
        <v>810</v>
      </c>
      <c r="C10439">
        <v>55938</v>
      </c>
      <c r="D10439" t="s">
        <v>811</v>
      </c>
      <c r="F10439">
        <v>2018</v>
      </c>
      <c r="G10439">
        <v>915</v>
      </c>
      <c r="H10439">
        <v>839.4</v>
      </c>
      <c r="I10439">
        <v>148163.91</v>
      </c>
      <c r="K10439">
        <v>0.41499999999999998</v>
      </c>
      <c r="L10439">
        <v>1E-3</v>
      </c>
      <c r="M10439">
        <v>82164.796000000002</v>
      </c>
      <c r="N10439">
        <v>5.91E-2</v>
      </c>
      <c r="O10439">
        <v>20.318000000000001</v>
      </c>
      <c r="P10439">
        <v>3.6799999999999999E-2</v>
      </c>
      <c r="Q10439">
        <v>1382585.7620000001</v>
      </c>
      <c r="R10439" t="s">
        <v>333</v>
      </c>
      <c r="T10439" t="s">
        <v>28</v>
      </c>
      <c r="V10439" t="s">
        <v>298</v>
      </c>
      <c r="Y10439" t="s">
        <v>299</v>
      </c>
    </row>
    <row r="10440" spans="1:25" x14ac:dyDescent="0.45">
      <c r="A10440" t="s">
        <v>274</v>
      </c>
      <c r="B10440" t="s">
        <v>810</v>
      </c>
      <c r="C10440">
        <v>55938</v>
      </c>
      <c r="D10440" t="s">
        <v>811</v>
      </c>
      <c r="F10440">
        <v>2019</v>
      </c>
      <c r="G10440">
        <v>277</v>
      </c>
      <c r="H10440">
        <v>235.55</v>
      </c>
      <c r="I10440">
        <v>28458.959999999999</v>
      </c>
      <c r="K10440">
        <v>0.114</v>
      </c>
      <c r="L10440">
        <v>1E-3</v>
      </c>
      <c r="M10440">
        <v>22638.452000000001</v>
      </c>
      <c r="N10440">
        <v>5.9200000000000003E-2</v>
      </c>
      <c r="O10440">
        <v>6.3769999999999998</v>
      </c>
      <c r="P10440">
        <v>4.7899999999999998E-2</v>
      </c>
      <c r="Q10440">
        <v>380945.97600000002</v>
      </c>
      <c r="R10440" t="s">
        <v>333</v>
      </c>
      <c r="T10440" t="s">
        <v>28</v>
      </c>
      <c r="V10440" t="s">
        <v>298</v>
      </c>
      <c r="Y10440" t="s">
        <v>299</v>
      </c>
    </row>
    <row r="10441" spans="1:25" x14ac:dyDescent="0.45">
      <c r="A10441" t="s">
        <v>274</v>
      </c>
      <c r="B10441" t="s">
        <v>810</v>
      </c>
      <c r="C10441">
        <v>55938</v>
      </c>
      <c r="D10441" t="s">
        <v>811</v>
      </c>
      <c r="F10441">
        <v>2020</v>
      </c>
      <c r="G10441">
        <v>802</v>
      </c>
      <c r="H10441">
        <v>727.07</v>
      </c>
      <c r="I10441">
        <v>114689.49</v>
      </c>
      <c r="K10441">
        <v>0.35899999999999999</v>
      </c>
      <c r="L10441">
        <v>1E-3</v>
      </c>
      <c r="M10441">
        <v>71023.3</v>
      </c>
      <c r="N10441">
        <v>5.91E-2</v>
      </c>
      <c r="O10441">
        <v>19.853999999999999</v>
      </c>
      <c r="P10441">
        <v>4.1000000000000002E-2</v>
      </c>
      <c r="Q10441">
        <v>1195093.834</v>
      </c>
      <c r="R10441" t="s">
        <v>333</v>
      </c>
      <c r="T10441" t="s">
        <v>28</v>
      </c>
      <c r="V10441" t="s">
        <v>298</v>
      </c>
      <c r="Y10441" t="s">
        <v>147</v>
      </c>
    </row>
    <row r="10442" spans="1:25" x14ac:dyDescent="0.45">
      <c r="A10442" t="s">
        <v>274</v>
      </c>
      <c r="B10442" t="s">
        <v>810</v>
      </c>
      <c r="C10442">
        <v>55938</v>
      </c>
      <c r="D10442" t="s">
        <v>811</v>
      </c>
      <c r="F10442">
        <v>2021</v>
      </c>
      <c r="G10442">
        <v>701</v>
      </c>
      <c r="H10442">
        <v>630.41999999999996</v>
      </c>
      <c r="I10442">
        <v>99316.88</v>
      </c>
      <c r="K10442">
        <v>0.31</v>
      </c>
      <c r="L10442">
        <v>1E-3</v>
      </c>
      <c r="M10442">
        <v>61446.978000000003</v>
      </c>
      <c r="N10442">
        <v>5.91E-2</v>
      </c>
      <c r="O10442">
        <v>16.748999999999999</v>
      </c>
      <c r="P10442">
        <v>4.0399999999999998E-2</v>
      </c>
      <c r="Q10442">
        <v>1033957.417</v>
      </c>
      <c r="R10442" t="s">
        <v>333</v>
      </c>
      <c r="T10442" t="s">
        <v>28</v>
      </c>
      <c r="V10442" t="s">
        <v>298</v>
      </c>
      <c r="Y10442" t="s">
        <v>152</v>
      </c>
    </row>
    <row r="10443" spans="1:25" x14ac:dyDescent="0.45">
      <c r="A10443" t="s">
        <v>274</v>
      </c>
      <c r="B10443" t="s">
        <v>810</v>
      </c>
      <c r="C10443">
        <v>55938</v>
      </c>
      <c r="D10443" t="s">
        <v>811</v>
      </c>
      <c r="F10443">
        <v>2022</v>
      </c>
      <c r="G10443">
        <v>672</v>
      </c>
      <c r="H10443">
        <v>598.29</v>
      </c>
      <c r="I10443">
        <v>91228.52</v>
      </c>
      <c r="K10443">
        <v>0.28199999999999997</v>
      </c>
      <c r="L10443">
        <v>1E-3</v>
      </c>
      <c r="M10443">
        <v>55800.044000000002</v>
      </c>
      <c r="N10443">
        <v>5.9499999999999997E-2</v>
      </c>
      <c r="O10443">
        <v>16.689</v>
      </c>
      <c r="P10443">
        <v>4.3900000000000002E-2</v>
      </c>
      <c r="Q10443">
        <v>938948.29399999999</v>
      </c>
      <c r="R10443" t="s">
        <v>333</v>
      </c>
      <c r="T10443" t="s">
        <v>28</v>
      </c>
      <c r="V10443" t="s">
        <v>298</v>
      </c>
      <c r="Y10443" t="s">
        <v>152</v>
      </c>
    </row>
    <row r="10444" spans="1:25" x14ac:dyDescent="0.45">
      <c r="A10444" t="s">
        <v>274</v>
      </c>
      <c r="B10444" t="s">
        <v>810</v>
      </c>
      <c r="C10444">
        <v>55938</v>
      </c>
      <c r="D10444" t="s">
        <v>811</v>
      </c>
      <c r="F10444">
        <v>2023</v>
      </c>
      <c r="G10444">
        <v>850</v>
      </c>
      <c r="H10444">
        <v>786.21</v>
      </c>
      <c r="I10444">
        <v>120019.76</v>
      </c>
      <c r="K10444">
        <v>0.378</v>
      </c>
      <c r="L10444">
        <v>1E-3</v>
      </c>
      <c r="M10444">
        <v>74908.008000000002</v>
      </c>
      <c r="N10444">
        <v>5.91E-2</v>
      </c>
      <c r="O10444">
        <v>20.244</v>
      </c>
      <c r="P10444">
        <v>4.0099999999999997E-2</v>
      </c>
      <c r="Q10444">
        <v>1260481.003</v>
      </c>
      <c r="R10444" t="s">
        <v>333</v>
      </c>
      <c r="T10444" t="s">
        <v>28</v>
      </c>
      <c r="V10444" t="s">
        <v>298</v>
      </c>
      <c r="Y10444" t="s">
        <v>152</v>
      </c>
    </row>
    <row r="10445" spans="1:25" x14ac:dyDescent="0.45">
      <c r="A10445" t="s">
        <v>274</v>
      </c>
      <c r="B10445" t="s">
        <v>810</v>
      </c>
      <c r="C10445">
        <v>55938</v>
      </c>
      <c r="D10445" t="s">
        <v>811</v>
      </c>
      <c r="F10445">
        <v>2024</v>
      </c>
      <c r="G10445">
        <v>354</v>
      </c>
      <c r="H10445">
        <v>312.2</v>
      </c>
      <c r="I10445">
        <v>49770.75</v>
      </c>
      <c r="K10445">
        <v>0.155</v>
      </c>
      <c r="L10445">
        <v>1E-3</v>
      </c>
      <c r="M10445">
        <v>30773.044999999998</v>
      </c>
      <c r="N10445">
        <v>5.9400000000000001E-2</v>
      </c>
      <c r="O10445">
        <v>9.7530000000000001</v>
      </c>
      <c r="P10445">
        <v>4.6800000000000001E-2</v>
      </c>
      <c r="Q10445">
        <v>517827.03700000001</v>
      </c>
      <c r="R10445" t="s">
        <v>333</v>
      </c>
      <c r="T10445" t="s">
        <v>28</v>
      </c>
      <c r="V10445" t="s">
        <v>298</v>
      </c>
      <c r="Y10445" t="s">
        <v>152</v>
      </c>
    </row>
    <row r="10446" spans="1:25" x14ac:dyDescent="0.45">
      <c r="A10446" t="s">
        <v>274</v>
      </c>
      <c r="B10446" t="s">
        <v>810</v>
      </c>
      <c r="C10446">
        <v>55938</v>
      </c>
      <c r="D10446" t="s">
        <v>812</v>
      </c>
      <c r="F10446">
        <v>2009</v>
      </c>
      <c r="G10446">
        <v>187</v>
      </c>
      <c r="H10446">
        <v>165.69</v>
      </c>
      <c r="I10446">
        <v>25219.65</v>
      </c>
      <c r="K10446">
        <v>0.08</v>
      </c>
      <c r="L10446">
        <v>1E-3</v>
      </c>
      <c r="M10446">
        <v>15822.282999999999</v>
      </c>
      <c r="N10446">
        <v>5.8999999999999997E-2</v>
      </c>
      <c r="O10446">
        <v>4.742</v>
      </c>
      <c r="P10446">
        <v>4.6399999999999997E-2</v>
      </c>
      <c r="Q10446">
        <v>266240.93699999998</v>
      </c>
      <c r="R10446" t="s">
        <v>333</v>
      </c>
      <c r="T10446" t="s">
        <v>28</v>
      </c>
      <c r="V10446" t="s">
        <v>298</v>
      </c>
      <c r="Y10446" t="s">
        <v>107</v>
      </c>
    </row>
    <row r="10447" spans="1:25" x14ac:dyDescent="0.45">
      <c r="A10447" t="s">
        <v>274</v>
      </c>
      <c r="B10447" t="s">
        <v>810</v>
      </c>
      <c r="C10447">
        <v>55938</v>
      </c>
      <c r="D10447" t="s">
        <v>812</v>
      </c>
      <c r="F10447">
        <v>2010</v>
      </c>
      <c r="G10447">
        <v>640</v>
      </c>
      <c r="H10447">
        <v>581.94000000000005</v>
      </c>
      <c r="I10447">
        <v>88505.88</v>
      </c>
      <c r="K10447">
        <v>0.28100000000000003</v>
      </c>
      <c r="L10447">
        <v>1E-3</v>
      </c>
      <c r="M10447">
        <v>55735.180999999997</v>
      </c>
      <c r="N10447">
        <v>5.8999999999999997E-2</v>
      </c>
      <c r="O10447">
        <v>14.867000000000001</v>
      </c>
      <c r="P10447">
        <v>4.1300000000000003E-2</v>
      </c>
      <c r="Q10447">
        <v>937852.49899999995</v>
      </c>
      <c r="R10447" t="s">
        <v>333</v>
      </c>
      <c r="T10447" t="s">
        <v>28</v>
      </c>
      <c r="V10447" t="s">
        <v>298</v>
      </c>
      <c r="Y10447" t="s">
        <v>107</v>
      </c>
    </row>
    <row r="10448" spans="1:25" x14ac:dyDescent="0.45">
      <c r="A10448" t="s">
        <v>274</v>
      </c>
      <c r="B10448" t="s">
        <v>810</v>
      </c>
      <c r="C10448">
        <v>55938</v>
      </c>
      <c r="D10448" t="s">
        <v>812</v>
      </c>
      <c r="F10448">
        <v>2011</v>
      </c>
      <c r="G10448">
        <v>906</v>
      </c>
      <c r="H10448">
        <v>843.25</v>
      </c>
      <c r="I10448">
        <v>128184.69</v>
      </c>
      <c r="K10448">
        <v>0.40500000000000003</v>
      </c>
      <c r="L10448">
        <v>1E-3</v>
      </c>
      <c r="M10448">
        <v>80191.206999999995</v>
      </c>
      <c r="N10448">
        <v>5.8999999999999997E-2</v>
      </c>
      <c r="O10448">
        <v>21.902000000000001</v>
      </c>
      <c r="P10448">
        <v>3.9E-2</v>
      </c>
      <c r="Q10448">
        <v>1349360.855</v>
      </c>
      <c r="R10448" t="s">
        <v>333</v>
      </c>
      <c r="T10448" t="s">
        <v>28</v>
      </c>
      <c r="V10448" t="s">
        <v>298</v>
      </c>
      <c r="Y10448" t="s">
        <v>107</v>
      </c>
    </row>
    <row r="10449" spans="1:25" x14ac:dyDescent="0.45">
      <c r="A10449" t="s">
        <v>274</v>
      </c>
      <c r="B10449" t="s">
        <v>810</v>
      </c>
      <c r="C10449">
        <v>55938</v>
      </c>
      <c r="D10449" t="s">
        <v>812</v>
      </c>
      <c r="F10449">
        <v>2012</v>
      </c>
      <c r="G10449">
        <v>1008</v>
      </c>
      <c r="H10449">
        <v>924.75</v>
      </c>
      <c r="I10449">
        <v>145231.78</v>
      </c>
      <c r="K10449">
        <v>0.44700000000000001</v>
      </c>
      <c r="L10449">
        <v>1E-3</v>
      </c>
      <c r="M10449">
        <v>88461.184999999998</v>
      </c>
      <c r="N10449">
        <v>5.8999999999999997E-2</v>
      </c>
      <c r="O10449">
        <v>29.373999999999999</v>
      </c>
      <c r="P10449">
        <v>4.6699999999999998E-2</v>
      </c>
      <c r="Q10449">
        <v>1488528.0449999999</v>
      </c>
      <c r="R10449" t="s">
        <v>333</v>
      </c>
      <c r="T10449" t="s">
        <v>28</v>
      </c>
      <c r="V10449" t="s">
        <v>298</v>
      </c>
      <c r="Y10449" t="s">
        <v>277</v>
      </c>
    </row>
    <row r="10450" spans="1:25" x14ac:dyDescent="0.45">
      <c r="A10450" t="s">
        <v>274</v>
      </c>
      <c r="B10450" t="s">
        <v>810</v>
      </c>
      <c r="C10450">
        <v>55938</v>
      </c>
      <c r="D10450" t="s">
        <v>812</v>
      </c>
      <c r="F10450">
        <v>2013</v>
      </c>
      <c r="G10450">
        <v>893</v>
      </c>
      <c r="H10450">
        <v>813.26</v>
      </c>
      <c r="I10450">
        <v>125142.39</v>
      </c>
      <c r="K10450">
        <v>0.38300000000000001</v>
      </c>
      <c r="L10450">
        <v>1E-3</v>
      </c>
      <c r="M10450">
        <v>75828.25</v>
      </c>
      <c r="N10450">
        <v>5.8999999999999997E-2</v>
      </c>
      <c r="O10450">
        <v>22.236999999999998</v>
      </c>
      <c r="P10450">
        <v>4.3700000000000003E-2</v>
      </c>
      <c r="Q10450">
        <v>1275982.402</v>
      </c>
      <c r="R10450" t="s">
        <v>333</v>
      </c>
      <c r="T10450" t="s">
        <v>28</v>
      </c>
      <c r="V10450" t="s">
        <v>298</v>
      </c>
      <c r="Y10450" t="s">
        <v>277</v>
      </c>
    </row>
    <row r="10451" spans="1:25" x14ac:dyDescent="0.45">
      <c r="A10451" t="s">
        <v>274</v>
      </c>
      <c r="B10451" t="s">
        <v>810</v>
      </c>
      <c r="C10451">
        <v>55938</v>
      </c>
      <c r="D10451" t="s">
        <v>812</v>
      </c>
      <c r="F10451">
        <v>2014</v>
      </c>
      <c r="G10451">
        <v>1110</v>
      </c>
      <c r="H10451">
        <v>998.11</v>
      </c>
      <c r="I10451">
        <v>161867.35</v>
      </c>
      <c r="K10451">
        <v>0.49</v>
      </c>
      <c r="L10451">
        <v>1E-3</v>
      </c>
      <c r="M10451">
        <v>97119.426999999996</v>
      </c>
      <c r="N10451">
        <v>5.8999999999999997E-2</v>
      </c>
      <c r="O10451">
        <v>28.57</v>
      </c>
      <c r="P10451">
        <v>4.41E-2</v>
      </c>
      <c r="Q10451">
        <v>1634221.4210000001</v>
      </c>
      <c r="R10451" t="s">
        <v>333</v>
      </c>
      <c r="T10451" t="s">
        <v>28</v>
      </c>
      <c r="V10451" t="s">
        <v>298</v>
      </c>
      <c r="Y10451" t="s">
        <v>277</v>
      </c>
    </row>
    <row r="10452" spans="1:25" x14ac:dyDescent="0.45">
      <c r="A10452" t="s">
        <v>274</v>
      </c>
      <c r="B10452" t="s">
        <v>810</v>
      </c>
      <c r="C10452">
        <v>55938</v>
      </c>
      <c r="D10452" t="s">
        <v>812</v>
      </c>
      <c r="F10452">
        <v>2015</v>
      </c>
      <c r="G10452">
        <v>1164</v>
      </c>
      <c r="H10452">
        <v>1045.9100000000001</v>
      </c>
      <c r="I10452">
        <v>168108.68</v>
      </c>
      <c r="K10452">
        <v>0.51</v>
      </c>
      <c r="L10452">
        <v>1E-3</v>
      </c>
      <c r="M10452">
        <v>101068.319</v>
      </c>
      <c r="N10452">
        <v>5.8999999999999997E-2</v>
      </c>
      <c r="O10452">
        <v>30.116</v>
      </c>
      <c r="P10452">
        <v>4.4499999999999998E-2</v>
      </c>
      <c r="Q10452">
        <v>1700674.9010000001</v>
      </c>
      <c r="R10452" t="s">
        <v>333</v>
      </c>
      <c r="T10452" t="s">
        <v>28</v>
      </c>
      <c r="V10452" t="s">
        <v>298</v>
      </c>
      <c r="Y10452" t="s">
        <v>297</v>
      </c>
    </row>
    <row r="10453" spans="1:25" x14ac:dyDescent="0.45">
      <c r="A10453" t="s">
        <v>274</v>
      </c>
      <c r="B10453" t="s">
        <v>810</v>
      </c>
      <c r="C10453">
        <v>55938</v>
      </c>
      <c r="D10453" t="s">
        <v>812</v>
      </c>
      <c r="F10453">
        <v>2016</v>
      </c>
      <c r="G10453">
        <v>1240</v>
      </c>
      <c r="H10453">
        <v>1114.56</v>
      </c>
      <c r="I10453">
        <v>179868.31</v>
      </c>
      <c r="K10453">
        <v>0.54600000000000004</v>
      </c>
      <c r="L10453">
        <v>1E-3</v>
      </c>
      <c r="M10453">
        <v>108101.38099999999</v>
      </c>
      <c r="N10453">
        <v>5.9200000000000003E-2</v>
      </c>
      <c r="O10453">
        <v>28.582999999999998</v>
      </c>
      <c r="P10453">
        <v>4.1500000000000002E-2</v>
      </c>
      <c r="Q10453">
        <v>1819020.05</v>
      </c>
      <c r="R10453" t="s">
        <v>333</v>
      </c>
      <c r="T10453" t="s">
        <v>28</v>
      </c>
      <c r="V10453" t="s">
        <v>298</v>
      </c>
      <c r="Y10453" t="s">
        <v>297</v>
      </c>
    </row>
    <row r="10454" spans="1:25" x14ac:dyDescent="0.45">
      <c r="A10454" t="s">
        <v>274</v>
      </c>
      <c r="B10454" t="s">
        <v>810</v>
      </c>
      <c r="C10454">
        <v>55938</v>
      </c>
      <c r="D10454" t="s">
        <v>812</v>
      </c>
      <c r="F10454">
        <v>2017</v>
      </c>
      <c r="G10454">
        <v>1188</v>
      </c>
      <c r="H10454">
        <v>1097.6300000000001</v>
      </c>
      <c r="I10454">
        <v>178396.67</v>
      </c>
      <c r="K10454">
        <v>0.54100000000000004</v>
      </c>
      <c r="L10454">
        <v>1E-3</v>
      </c>
      <c r="M10454">
        <v>107158.186</v>
      </c>
      <c r="N10454">
        <v>5.9200000000000003E-2</v>
      </c>
      <c r="O10454">
        <v>26.637</v>
      </c>
      <c r="P10454">
        <v>3.6700000000000003E-2</v>
      </c>
      <c r="Q10454">
        <v>1803160.129</v>
      </c>
      <c r="R10454" t="s">
        <v>333</v>
      </c>
      <c r="T10454" t="s">
        <v>28</v>
      </c>
      <c r="V10454" t="s">
        <v>298</v>
      </c>
      <c r="Y10454" t="s">
        <v>299</v>
      </c>
    </row>
    <row r="10455" spans="1:25" x14ac:dyDescent="0.45">
      <c r="A10455" t="s">
        <v>274</v>
      </c>
      <c r="B10455" t="s">
        <v>810</v>
      </c>
      <c r="C10455">
        <v>55938</v>
      </c>
      <c r="D10455" t="s">
        <v>812</v>
      </c>
      <c r="F10455">
        <v>2018</v>
      </c>
      <c r="G10455">
        <v>844</v>
      </c>
      <c r="H10455">
        <v>774.16</v>
      </c>
      <c r="I10455">
        <v>124965.71</v>
      </c>
      <c r="K10455">
        <v>0.38200000000000001</v>
      </c>
      <c r="L10455">
        <v>1E-3</v>
      </c>
      <c r="M10455">
        <v>75680.846999999994</v>
      </c>
      <c r="N10455">
        <v>5.91E-2</v>
      </c>
      <c r="O10455">
        <v>18.385000000000002</v>
      </c>
      <c r="P10455">
        <v>3.6400000000000002E-2</v>
      </c>
      <c r="Q10455">
        <v>1273472.9169999999</v>
      </c>
      <c r="R10455" t="s">
        <v>333</v>
      </c>
      <c r="T10455" t="s">
        <v>28</v>
      </c>
      <c r="V10455" t="s">
        <v>298</v>
      </c>
      <c r="Y10455" t="s">
        <v>299</v>
      </c>
    </row>
    <row r="10456" spans="1:25" x14ac:dyDescent="0.45">
      <c r="A10456" t="s">
        <v>274</v>
      </c>
      <c r="B10456" t="s">
        <v>810</v>
      </c>
      <c r="C10456">
        <v>55938</v>
      </c>
      <c r="D10456" t="s">
        <v>812</v>
      </c>
      <c r="F10456">
        <v>2019</v>
      </c>
      <c r="G10456">
        <v>271</v>
      </c>
      <c r="H10456">
        <v>228.92</v>
      </c>
      <c r="I10456">
        <v>35790.78</v>
      </c>
      <c r="K10456">
        <v>0.112</v>
      </c>
      <c r="L10456">
        <v>1E-3</v>
      </c>
      <c r="M10456">
        <v>22088.784</v>
      </c>
      <c r="N10456">
        <v>5.91E-2</v>
      </c>
      <c r="O10456">
        <v>6.1079999999999997</v>
      </c>
      <c r="P10456">
        <v>4.9099999999999998E-2</v>
      </c>
      <c r="Q10456">
        <v>371674.89</v>
      </c>
      <c r="R10456" t="s">
        <v>333</v>
      </c>
      <c r="T10456" t="s">
        <v>28</v>
      </c>
      <c r="V10456" t="s">
        <v>298</v>
      </c>
      <c r="Y10456" t="s">
        <v>299</v>
      </c>
    </row>
    <row r="10457" spans="1:25" x14ac:dyDescent="0.45">
      <c r="A10457" t="s">
        <v>274</v>
      </c>
      <c r="B10457" t="s">
        <v>810</v>
      </c>
      <c r="C10457">
        <v>55938</v>
      </c>
      <c r="D10457" t="s">
        <v>812</v>
      </c>
      <c r="F10457">
        <v>2020</v>
      </c>
      <c r="G10457">
        <v>789</v>
      </c>
      <c r="H10457">
        <v>716.3</v>
      </c>
      <c r="I10457">
        <v>115195.89</v>
      </c>
      <c r="K10457">
        <v>0.35899999999999999</v>
      </c>
      <c r="L10457">
        <v>1E-3</v>
      </c>
      <c r="M10457">
        <v>71111.92</v>
      </c>
      <c r="N10457">
        <v>5.91E-2</v>
      </c>
      <c r="O10457">
        <v>17.914000000000001</v>
      </c>
      <c r="P10457">
        <v>3.8600000000000002E-2</v>
      </c>
      <c r="Q10457">
        <v>1196583.554</v>
      </c>
      <c r="R10457" t="s">
        <v>333</v>
      </c>
      <c r="T10457" t="s">
        <v>28</v>
      </c>
      <c r="V10457" t="s">
        <v>298</v>
      </c>
      <c r="Y10457" t="s">
        <v>147</v>
      </c>
    </row>
    <row r="10458" spans="1:25" x14ac:dyDescent="0.45">
      <c r="A10458" t="s">
        <v>274</v>
      </c>
      <c r="B10458" t="s">
        <v>810</v>
      </c>
      <c r="C10458">
        <v>55938</v>
      </c>
      <c r="D10458" t="s">
        <v>812</v>
      </c>
      <c r="F10458">
        <v>2021</v>
      </c>
      <c r="G10458">
        <v>785</v>
      </c>
      <c r="H10458">
        <v>703.07</v>
      </c>
      <c r="I10458">
        <v>110151.16</v>
      </c>
      <c r="K10458">
        <v>0.34599999999999997</v>
      </c>
      <c r="L10458">
        <v>1E-3</v>
      </c>
      <c r="M10458">
        <v>68597.341</v>
      </c>
      <c r="N10458">
        <v>5.9200000000000003E-2</v>
      </c>
      <c r="O10458">
        <v>18.483000000000001</v>
      </c>
      <c r="P10458">
        <v>3.9600000000000003E-2</v>
      </c>
      <c r="Q10458">
        <v>1154292.21</v>
      </c>
      <c r="R10458" t="s">
        <v>333</v>
      </c>
      <c r="T10458" t="s">
        <v>28</v>
      </c>
      <c r="V10458" t="s">
        <v>298</v>
      </c>
      <c r="Y10458" t="s">
        <v>152</v>
      </c>
    </row>
    <row r="10459" spans="1:25" x14ac:dyDescent="0.45">
      <c r="A10459" t="s">
        <v>274</v>
      </c>
      <c r="B10459" t="s">
        <v>810</v>
      </c>
      <c r="C10459">
        <v>55938</v>
      </c>
      <c r="D10459" t="s">
        <v>812</v>
      </c>
      <c r="F10459">
        <v>2022</v>
      </c>
      <c r="G10459">
        <v>706</v>
      </c>
      <c r="H10459">
        <v>626.74</v>
      </c>
      <c r="I10459">
        <v>97669.1</v>
      </c>
      <c r="K10459">
        <v>0.309</v>
      </c>
      <c r="L10459">
        <v>1E-3</v>
      </c>
      <c r="M10459">
        <v>61143.343000000001</v>
      </c>
      <c r="N10459">
        <v>5.9200000000000003E-2</v>
      </c>
      <c r="O10459">
        <v>16.934000000000001</v>
      </c>
      <c r="P10459">
        <v>4.1799999999999997E-2</v>
      </c>
      <c r="Q10459">
        <v>1028855.447</v>
      </c>
      <c r="R10459" t="s">
        <v>333</v>
      </c>
      <c r="T10459" t="s">
        <v>28</v>
      </c>
      <c r="V10459" t="s">
        <v>298</v>
      </c>
      <c r="Y10459" t="s">
        <v>152</v>
      </c>
    </row>
    <row r="10460" spans="1:25" x14ac:dyDescent="0.45">
      <c r="A10460" t="s">
        <v>274</v>
      </c>
      <c r="B10460" t="s">
        <v>810</v>
      </c>
      <c r="C10460">
        <v>55938</v>
      </c>
      <c r="D10460" t="s">
        <v>812</v>
      </c>
      <c r="F10460">
        <v>2023</v>
      </c>
      <c r="G10460">
        <v>794</v>
      </c>
      <c r="H10460">
        <v>732.08</v>
      </c>
      <c r="I10460">
        <v>112173.55</v>
      </c>
      <c r="K10460">
        <v>0.35599999999999998</v>
      </c>
      <c r="L10460">
        <v>1E-3</v>
      </c>
      <c r="M10460">
        <v>70508.231</v>
      </c>
      <c r="N10460">
        <v>5.91E-2</v>
      </c>
      <c r="O10460">
        <v>21.058</v>
      </c>
      <c r="P10460">
        <v>4.5400000000000003E-2</v>
      </c>
      <c r="Q10460">
        <v>1186445.422</v>
      </c>
      <c r="R10460" t="s">
        <v>333</v>
      </c>
      <c r="T10460" t="s">
        <v>28</v>
      </c>
      <c r="V10460" t="s">
        <v>298</v>
      </c>
      <c r="Y10460" t="s">
        <v>152</v>
      </c>
    </row>
    <row r="10461" spans="1:25" x14ac:dyDescent="0.45">
      <c r="A10461" t="s">
        <v>274</v>
      </c>
      <c r="B10461" t="s">
        <v>810</v>
      </c>
      <c r="C10461">
        <v>55938</v>
      </c>
      <c r="D10461" t="s">
        <v>812</v>
      </c>
      <c r="F10461">
        <v>2024</v>
      </c>
      <c r="G10461">
        <v>319</v>
      </c>
      <c r="H10461">
        <v>280.39999999999998</v>
      </c>
      <c r="I10461">
        <v>44930.92</v>
      </c>
      <c r="K10461">
        <v>0.14099999999999999</v>
      </c>
      <c r="L10461">
        <v>1E-3</v>
      </c>
      <c r="M10461">
        <v>27955.339</v>
      </c>
      <c r="N10461">
        <v>5.9200000000000003E-2</v>
      </c>
      <c r="O10461">
        <v>8.2170000000000005</v>
      </c>
      <c r="P10461">
        <v>4.5499999999999999E-2</v>
      </c>
      <c r="Q10461">
        <v>470403.40500000003</v>
      </c>
      <c r="R10461" t="s">
        <v>333</v>
      </c>
      <c r="T10461" t="s">
        <v>28</v>
      </c>
      <c r="V10461" t="s">
        <v>298</v>
      </c>
      <c r="Y10461" t="s">
        <v>152</v>
      </c>
    </row>
    <row r="10462" spans="1:25" x14ac:dyDescent="0.45">
      <c r="A10462" t="s">
        <v>335</v>
      </c>
      <c r="B10462" t="s">
        <v>813</v>
      </c>
      <c r="C10462">
        <v>55969</v>
      </c>
      <c r="D10462" t="s">
        <v>814</v>
      </c>
      <c r="F10462">
        <v>2009</v>
      </c>
      <c r="G10462">
        <v>1141</v>
      </c>
      <c r="H10462">
        <v>1055</v>
      </c>
      <c r="I10462">
        <v>49088.75</v>
      </c>
      <c r="K10462">
        <v>7.2969999999999997</v>
      </c>
      <c r="L10462">
        <v>2.9899999999999999E-2</v>
      </c>
      <c r="M10462">
        <v>39208.550000000003</v>
      </c>
      <c r="N10462">
        <v>8.1000000000000003E-2</v>
      </c>
      <c r="O10462">
        <v>5.8970000000000002</v>
      </c>
      <c r="P10462">
        <v>3.6299999999999999E-2</v>
      </c>
      <c r="Q10462">
        <v>483212.25</v>
      </c>
      <c r="R10462" t="s">
        <v>923</v>
      </c>
      <c r="T10462" t="s">
        <v>28</v>
      </c>
      <c r="V10462" t="s">
        <v>40</v>
      </c>
      <c r="Y10462" t="s">
        <v>107</v>
      </c>
    </row>
    <row r="10463" spans="1:25" x14ac:dyDescent="0.45">
      <c r="A10463" t="s">
        <v>335</v>
      </c>
      <c r="B10463" t="s">
        <v>813</v>
      </c>
      <c r="C10463">
        <v>55969</v>
      </c>
      <c r="D10463" t="s">
        <v>814</v>
      </c>
      <c r="F10463">
        <v>2010</v>
      </c>
      <c r="G10463">
        <v>884</v>
      </c>
      <c r="H10463">
        <v>807.5</v>
      </c>
      <c r="I10463">
        <v>37791.5</v>
      </c>
      <c r="K10463">
        <v>5.7489999999999997</v>
      </c>
      <c r="L10463">
        <v>3.0499999999999999E-2</v>
      </c>
      <c r="M10463">
        <v>30463.325000000001</v>
      </c>
      <c r="N10463">
        <v>8.09E-2</v>
      </c>
      <c r="O10463">
        <v>4.51</v>
      </c>
      <c r="P10463">
        <v>3.61E-2</v>
      </c>
      <c r="Q10463">
        <v>375430.85</v>
      </c>
      <c r="R10463" t="s">
        <v>923</v>
      </c>
      <c r="T10463" t="s">
        <v>28</v>
      </c>
      <c r="V10463" t="s">
        <v>40</v>
      </c>
      <c r="Y10463" t="s">
        <v>107</v>
      </c>
    </row>
    <row r="10464" spans="1:25" x14ac:dyDescent="0.45">
      <c r="A10464" t="s">
        <v>335</v>
      </c>
      <c r="B10464" t="s">
        <v>813</v>
      </c>
      <c r="C10464">
        <v>55969</v>
      </c>
      <c r="D10464" t="s">
        <v>814</v>
      </c>
      <c r="F10464">
        <v>2011</v>
      </c>
      <c r="G10464">
        <v>621</v>
      </c>
      <c r="H10464">
        <v>550.75</v>
      </c>
      <c r="I10464">
        <v>25326.5</v>
      </c>
      <c r="K10464">
        <v>3.6190000000000002</v>
      </c>
      <c r="L10464">
        <v>2.9700000000000001E-2</v>
      </c>
      <c r="M10464">
        <v>19416.474999999999</v>
      </c>
      <c r="N10464">
        <v>8.0799999999999997E-2</v>
      </c>
      <c r="O10464">
        <v>2.988</v>
      </c>
      <c r="P10464">
        <v>4.3200000000000002E-2</v>
      </c>
      <c r="Q10464">
        <v>239282.05</v>
      </c>
      <c r="R10464" t="s">
        <v>923</v>
      </c>
      <c r="T10464" t="s">
        <v>28</v>
      </c>
      <c r="V10464" t="s">
        <v>40</v>
      </c>
      <c r="Y10464" t="s">
        <v>107</v>
      </c>
    </row>
    <row r="10465" spans="1:25" x14ac:dyDescent="0.45">
      <c r="A10465" t="s">
        <v>335</v>
      </c>
      <c r="B10465" t="s">
        <v>813</v>
      </c>
      <c r="C10465">
        <v>55969</v>
      </c>
      <c r="D10465" t="s">
        <v>814</v>
      </c>
      <c r="F10465">
        <v>2012</v>
      </c>
      <c r="G10465">
        <v>546</v>
      </c>
      <c r="H10465">
        <v>483.5</v>
      </c>
      <c r="I10465">
        <v>21411.5</v>
      </c>
      <c r="K10465">
        <v>3.0649999999999999</v>
      </c>
      <c r="L10465">
        <v>2.9700000000000001E-2</v>
      </c>
      <c r="M10465">
        <v>16542.599999999999</v>
      </c>
      <c r="N10465">
        <v>8.0299999999999996E-2</v>
      </c>
      <c r="O10465">
        <v>2.5219999999999998</v>
      </c>
      <c r="P10465">
        <v>4.07E-2</v>
      </c>
      <c r="Q10465">
        <v>203864.72500000001</v>
      </c>
      <c r="R10465" t="s">
        <v>923</v>
      </c>
      <c r="T10465" t="s">
        <v>28</v>
      </c>
      <c r="V10465" t="s">
        <v>40</v>
      </c>
      <c r="Y10465" t="s">
        <v>107</v>
      </c>
    </row>
    <row r="10466" spans="1:25" x14ac:dyDescent="0.45">
      <c r="A10466" t="s">
        <v>335</v>
      </c>
      <c r="B10466" t="s">
        <v>813</v>
      </c>
      <c r="C10466">
        <v>55969</v>
      </c>
      <c r="D10466" t="s">
        <v>814</v>
      </c>
      <c r="F10466">
        <v>2013</v>
      </c>
      <c r="G10466">
        <v>708</v>
      </c>
      <c r="H10466">
        <v>629.5</v>
      </c>
      <c r="I10466">
        <v>30123.25</v>
      </c>
      <c r="K10466">
        <v>4.4409999999999998</v>
      </c>
      <c r="L10466">
        <v>2.9899999999999999E-2</v>
      </c>
      <c r="M10466">
        <v>23961.15</v>
      </c>
      <c r="N10466">
        <v>8.0799999999999997E-2</v>
      </c>
      <c r="O10466">
        <v>3.4670000000000001</v>
      </c>
      <c r="P10466">
        <v>3.78E-2</v>
      </c>
      <c r="Q10466">
        <v>295280.57500000001</v>
      </c>
      <c r="R10466" t="s">
        <v>923</v>
      </c>
      <c r="T10466" t="s">
        <v>28</v>
      </c>
      <c r="V10466" t="s">
        <v>40</v>
      </c>
      <c r="Y10466" t="s">
        <v>107</v>
      </c>
    </row>
    <row r="10467" spans="1:25" x14ac:dyDescent="0.45">
      <c r="A10467" t="s">
        <v>335</v>
      </c>
      <c r="B10467" t="s">
        <v>813</v>
      </c>
      <c r="C10467">
        <v>55969</v>
      </c>
      <c r="D10467" t="s">
        <v>814</v>
      </c>
      <c r="F10467">
        <v>2014</v>
      </c>
      <c r="G10467">
        <v>396</v>
      </c>
      <c r="H10467">
        <v>312.25</v>
      </c>
      <c r="I10467">
        <v>14392.25</v>
      </c>
      <c r="K10467">
        <v>0.251</v>
      </c>
      <c r="L10467">
        <v>3.5000000000000001E-3</v>
      </c>
      <c r="M10467">
        <v>11006</v>
      </c>
      <c r="N10467">
        <v>8.1000000000000003E-2</v>
      </c>
      <c r="O10467">
        <v>1.6339999999999999</v>
      </c>
      <c r="P10467">
        <v>6.4299999999999996E-2</v>
      </c>
      <c r="Q10467">
        <v>135643.79999999999</v>
      </c>
      <c r="R10467" t="s">
        <v>923</v>
      </c>
      <c r="T10467" t="s">
        <v>28</v>
      </c>
      <c r="V10467" t="s">
        <v>40</v>
      </c>
      <c r="Y10467" t="s">
        <v>107</v>
      </c>
    </row>
    <row r="10468" spans="1:25" x14ac:dyDescent="0.45">
      <c r="A10468" t="s">
        <v>335</v>
      </c>
      <c r="B10468" t="s">
        <v>813</v>
      </c>
      <c r="C10468">
        <v>55969</v>
      </c>
      <c r="D10468" t="s">
        <v>814</v>
      </c>
      <c r="F10468">
        <v>2015</v>
      </c>
      <c r="G10468">
        <v>572</v>
      </c>
      <c r="H10468">
        <v>480</v>
      </c>
      <c r="I10468">
        <v>22080.25</v>
      </c>
      <c r="K10468">
        <v>0.107</v>
      </c>
      <c r="L10468">
        <v>8.9999999999999998E-4</v>
      </c>
      <c r="M10468">
        <v>16586.275000000001</v>
      </c>
      <c r="N10468">
        <v>8.1000000000000003E-2</v>
      </c>
      <c r="O10468">
        <v>2.68</v>
      </c>
      <c r="P10468">
        <v>5.0099999999999999E-2</v>
      </c>
      <c r="Q10468">
        <v>204414.35</v>
      </c>
      <c r="R10468" t="s">
        <v>923</v>
      </c>
      <c r="T10468" t="s">
        <v>28</v>
      </c>
      <c r="V10468" t="s">
        <v>40</v>
      </c>
      <c r="Y10468" t="s">
        <v>146</v>
      </c>
    </row>
    <row r="10469" spans="1:25" x14ac:dyDescent="0.45">
      <c r="A10469" t="s">
        <v>335</v>
      </c>
      <c r="B10469" t="s">
        <v>813</v>
      </c>
      <c r="C10469">
        <v>55969</v>
      </c>
      <c r="D10469" t="s">
        <v>814</v>
      </c>
      <c r="F10469">
        <v>2016</v>
      </c>
      <c r="G10469">
        <v>385</v>
      </c>
      <c r="H10469">
        <v>338.75</v>
      </c>
      <c r="I10469">
        <v>13988.75</v>
      </c>
      <c r="K10469">
        <v>7.1999999999999995E-2</v>
      </c>
      <c r="L10469">
        <v>8.9999999999999998E-4</v>
      </c>
      <c r="M10469">
        <v>11915.725</v>
      </c>
      <c r="N10469">
        <v>8.1000000000000003E-2</v>
      </c>
      <c r="O10469">
        <v>1.8149999999999999</v>
      </c>
      <c r="P10469">
        <v>4.2000000000000003E-2</v>
      </c>
      <c r="Q10469">
        <v>146858.4</v>
      </c>
      <c r="R10469" t="s">
        <v>923</v>
      </c>
      <c r="T10469" t="s">
        <v>28</v>
      </c>
      <c r="V10469" t="s">
        <v>40</v>
      </c>
      <c r="Y10469" t="s">
        <v>146</v>
      </c>
    </row>
    <row r="10470" spans="1:25" x14ac:dyDescent="0.45">
      <c r="A10470" t="s">
        <v>335</v>
      </c>
      <c r="B10470" t="s">
        <v>813</v>
      </c>
      <c r="C10470">
        <v>55969</v>
      </c>
      <c r="D10470" t="s">
        <v>814</v>
      </c>
      <c r="F10470">
        <v>2017</v>
      </c>
      <c r="G10470">
        <v>243</v>
      </c>
      <c r="H10470">
        <v>205.25</v>
      </c>
      <c r="I10470">
        <v>9657</v>
      </c>
      <c r="K10470">
        <v>4.5999999999999999E-2</v>
      </c>
      <c r="L10470">
        <v>8.9999999999999998E-4</v>
      </c>
      <c r="M10470">
        <v>7386.125</v>
      </c>
      <c r="N10470">
        <v>8.0699999999999994E-2</v>
      </c>
      <c r="O10470">
        <v>1.2829999999999999</v>
      </c>
      <c r="P10470">
        <v>6.2399999999999997E-2</v>
      </c>
      <c r="Q10470">
        <v>91024.024999999994</v>
      </c>
      <c r="R10470" t="s">
        <v>923</v>
      </c>
      <c r="T10470" t="s">
        <v>28</v>
      </c>
      <c r="V10470" t="s">
        <v>40</v>
      </c>
      <c r="Y10470" t="s">
        <v>147</v>
      </c>
    </row>
    <row r="10471" spans="1:25" x14ac:dyDescent="0.45">
      <c r="A10471" t="s">
        <v>335</v>
      </c>
      <c r="B10471" t="s">
        <v>813</v>
      </c>
      <c r="C10471">
        <v>55969</v>
      </c>
      <c r="D10471" t="s">
        <v>814</v>
      </c>
      <c r="F10471">
        <v>2018</v>
      </c>
      <c r="G10471">
        <v>618</v>
      </c>
      <c r="H10471">
        <v>540</v>
      </c>
      <c r="I10471">
        <v>26056.25</v>
      </c>
      <c r="K10471">
        <v>0.1</v>
      </c>
      <c r="L10471">
        <v>8.9999999999999998E-4</v>
      </c>
      <c r="M10471">
        <v>21030.799999999999</v>
      </c>
      <c r="N10471">
        <v>8.09E-2</v>
      </c>
      <c r="O10471">
        <v>3.3879999999999999</v>
      </c>
      <c r="P10471">
        <v>5.6099999999999997E-2</v>
      </c>
      <c r="Q10471">
        <v>259189.42499999999</v>
      </c>
      <c r="R10471" t="s">
        <v>923</v>
      </c>
      <c r="T10471" t="s">
        <v>28</v>
      </c>
      <c r="V10471" t="s">
        <v>40</v>
      </c>
      <c r="Y10471" t="s">
        <v>147</v>
      </c>
    </row>
    <row r="10472" spans="1:25" x14ac:dyDescent="0.45">
      <c r="A10472" t="s">
        <v>335</v>
      </c>
      <c r="B10472" t="s">
        <v>813</v>
      </c>
      <c r="C10472">
        <v>55969</v>
      </c>
      <c r="D10472" t="s">
        <v>814</v>
      </c>
      <c r="F10472">
        <v>2019</v>
      </c>
      <c r="G10472">
        <v>757</v>
      </c>
      <c r="H10472">
        <v>642.33000000000004</v>
      </c>
      <c r="I10472">
        <v>31760.59</v>
      </c>
      <c r="K10472">
        <v>0.11899999999999999</v>
      </c>
      <c r="L10472">
        <v>1E-3</v>
      </c>
      <c r="M10472">
        <v>25446.458999999999</v>
      </c>
      <c r="N10472">
        <v>8.1000000000000003E-2</v>
      </c>
      <c r="O10472">
        <v>4.0919999999999996</v>
      </c>
      <c r="P10472">
        <v>4.3799999999999999E-2</v>
      </c>
      <c r="Q10472">
        <v>313598.48499999999</v>
      </c>
      <c r="R10472" t="s">
        <v>923</v>
      </c>
      <c r="T10472" t="s">
        <v>28</v>
      </c>
      <c r="V10472" t="s">
        <v>40</v>
      </c>
      <c r="Y10472" t="s">
        <v>147</v>
      </c>
    </row>
    <row r="10473" spans="1:25" x14ac:dyDescent="0.45">
      <c r="A10473" t="s">
        <v>335</v>
      </c>
      <c r="B10473" t="s">
        <v>813</v>
      </c>
      <c r="C10473">
        <v>55969</v>
      </c>
      <c r="D10473" t="s">
        <v>814</v>
      </c>
      <c r="F10473">
        <v>2020</v>
      </c>
      <c r="G10473">
        <v>1220</v>
      </c>
      <c r="H10473">
        <v>1085.6099999999999</v>
      </c>
      <c r="I10473">
        <v>53172.09</v>
      </c>
      <c r="K10473">
        <v>0.26300000000000001</v>
      </c>
      <c r="L10473">
        <v>1E-3</v>
      </c>
      <c r="M10473">
        <v>44926.807999999997</v>
      </c>
      <c r="N10473">
        <v>8.1000000000000003E-2</v>
      </c>
      <c r="O10473">
        <v>6.8040000000000003</v>
      </c>
      <c r="P10473">
        <v>3.4799999999999998E-2</v>
      </c>
      <c r="Q10473">
        <v>553676.24600000004</v>
      </c>
      <c r="R10473" t="s">
        <v>923</v>
      </c>
      <c r="T10473" t="s">
        <v>28</v>
      </c>
      <c r="V10473" t="s">
        <v>40</v>
      </c>
      <c r="Y10473" t="s">
        <v>147</v>
      </c>
    </row>
    <row r="10474" spans="1:25" x14ac:dyDescent="0.45">
      <c r="A10474" t="s">
        <v>335</v>
      </c>
      <c r="B10474" t="s">
        <v>813</v>
      </c>
      <c r="C10474">
        <v>55969</v>
      </c>
      <c r="D10474" t="s">
        <v>814</v>
      </c>
      <c r="F10474">
        <v>2021</v>
      </c>
      <c r="G10474">
        <v>801</v>
      </c>
      <c r="H10474">
        <v>667.95</v>
      </c>
      <c r="I10474">
        <v>31528.29</v>
      </c>
      <c r="K10474">
        <v>0.161</v>
      </c>
      <c r="L10474">
        <v>1E-3</v>
      </c>
      <c r="M10474">
        <v>26808.199000000001</v>
      </c>
      <c r="N10474">
        <v>8.1000000000000003E-2</v>
      </c>
      <c r="O10474">
        <v>4.2750000000000004</v>
      </c>
      <c r="P10474">
        <v>4.5699999999999998E-2</v>
      </c>
      <c r="Q10474">
        <v>330392.35600000003</v>
      </c>
      <c r="R10474" t="s">
        <v>923</v>
      </c>
      <c r="T10474" t="s">
        <v>28</v>
      </c>
      <c r="V10474" t="s">
        <v>40</v>
      </c>
      <c r="Y10474" t="s">
        <v>152</v>
      </c>
    </row>
    <row r="10475" spans="1:25" x14ac:dyDescent="0.45">
      <c r="A10475" t="s">
        <v>335</v>
      </c>
      <c r="B10475" t="s">
        <v>813</v>
      </c>
      <c r="C10475">
        <v>55969</v>
      </c>
      <c r="D10475" t="s">
        <v>814</v>
      </c>
      <c r="F10475">
        <v>2022</v>
      </c>
      <c r="G10475">
        <v>849</v>
      </c>
      <c r="H10475">
        <v>676.57</v>
      </c>
      <c r="I10475">
        <v>32036.97</v>
      </c>
      <c r="K10475">
        <v>0.16500000000000001</v>
      </c>
      <c r="L10475">
        <v>1E-3</v>
      </c>
      <c r="M10475">
        <v>28069.080999999998</v>
      </c>
      <c r="N10475">
        <v>8.1000000000000003E-2</v>
      </c>
      <c r="O10475">
        <v>4.8929999999999998</v>
      </c>
      <c r="P10475">
        <v>5.1799999999999999E-2</v>
      </c>
      <c r="Q10475">
        <v>345937.52299999999</v>
      </c>
      <c r="R10475" t="s">
        <v>923</v>
      </c>
      <c r="T10475" t="s">
        <v>28</v>
      </c>
      <c r="V10475" t="s">
        <v>40</v>
      </c>
      <c r="Y10475" t="s">
        <v>152</v>
      </c>
    </row>
    <row r="10476" spans="1:25" x14ac:dyDescent="0.45">
      <c r="A10476" t="s">
        <v>335</v>
      </c>
      <c r="B10476" t="s">
        <v>813</v>
      </c>
      <c r="C10476">
        <v>55969</v>
      </c>
      <c r="D10476" t="s">
        <v>814</v>
      </c>
      <c r="F10476">
        <v>2023</v>
      </c>
      <c r="G10476">
        <v>433</v>
      </c>
      <c r="H10476">
        <v>352.35</v>
      </c>
      <c r="I10476">
        <v>16585.5</v>
      </c>
      <c r="K10476">
        <v>8.5000000000000006E-2</v>
      </c>
      <c r="L10476">
        <v>1E-3</v>
      </c>
      <c r="M10476">
        <v>14140.644</v>
      </c>
      <c r="N10476">
        <v>8.1000000000000003E-2</v>
      </c>
      <c r="O10476">
        <v>2.5550000000000002</v>
      </c>
      <c r="P10476">
        <v>5.2400000000000002E-2</v>
      </c>
      <c r="Q10476">
        <v>174273.84</v>
      </c>
      <c r="R10476" t="s">
        <v>923</v>
      </c>
      <c r="T10476" t="s">
        <v>28</v>
      </c>
      <c r="V10476" t="s">
        <v>40</v>
      </c>
      <c r="Y10476" t="s">
        <v>152</v>
      </c>
    </row>
    <row r="10477" spans="1:25" x14ac:dyDescent="0.45">
      <c r="A10477" t="s">
        <v>335</v>
      </c>
      <c r="B10477" t="s">
        <v>813</v>
      </c>
      <c r="C10477">
        <v>55969</v>
      </c>
      <c r="D10477" t="s">
        <v>814</v>
      </c>
      <c r="F10477">
        <v>2024</v>
      </c>
      <c r="G10477">
        <v>211</v>
      </c>
      <c r="H10477">
        <v>142.25</v>
      </c>
      <c r="I10477">
        <v>6451.95</v>
      </c>
      <c r="K10477">
        <v>2.7E-2</v>
      </c>
      <c r="L10477">
        <v>1E-3</v>
      </c>
      <c r="M10477">
        <v>5626.2640000000001</v>
      </c>
      <c r="N10477">
        <v>8.1000000000000003E-2</v>
      </c>
      <c r="O10477">
        <v>1.3480000000000001</v>
      </c>
      <c r="P10477">
        <v>8.7900000000000006E-2</v>
      </c>
      <c r="Q10477">
        <v>69333.880999999994</v>
      </c>
      <c r="R10477" t="s">
        <v>923</v>
      </c>
      <c r="T10477" t="s">
        <v>28</v>
      </c>
      <c r="V10477" t="s">
        <v>40</v>
      </c>
      <c r="Y10477" t="s">
        <v>152</v>
      </c>
    </row>
    <row r="10478" spans="1:25" x14ac:dyDescent="0.45">
      <c r="A10478" t="s">
        <v>335</v>
      </c>
      <c r="B10478" t="s">
        <v>815</v>
      </c>
      <c r="C10478">
        <v>56032</v>
      </c>
      <c r="D10478">
        <v>1</v>
      </c>
      <c r="F10478">
        <v>2009</v>
      </c>
      <c r="G10478">
        <v>1496</v>
      </c>
      <c r="H10478">
        <v>1202.5</v>
      </c>
      <c r="I10478">
        <v>53309</v>
      </c>
      <c r="K10478">
        <v>0.22600000000000001</v>
      </c>
      <c r="L10478">
        <v>1.1999999999999999E-3</v>
      </c>
      <c r="M10478">
        <v>31902.825000000001</v>
      </c>
      <c r="N10478">
        <v>5.9700000000000003E-2</v>
      </c>
      <c r="O10478">
        <v>3.9340000000000002</v>
      </c>
      <c r="P10478">
        <v>3.39E-2</v>
      </c>
      <c r="Q10478">
        <v>532708.125</v>
      </c>
      <c r="R10478" t="s">
        <v>333</v>
      </c>
      <c r="S10478" t="s">
        <v>38</v>
      </c>
      <c r="T10478" t="s">
        <v>28</v>
      </c>
      <c r="V10478" t="s">
        <v>40</v>
      </c>
      <c r="Y10478" t="s">
        <v>107</v>
      </c>
    </row>
    <row r="10479" spans="1:25" x14ac:dyDescent="0.45">
      <c r="A10479" t="s">
        <v>335</v>
      </c>
      <c r="B10479" t="s">
        <v>815</v>
      </c>
      <c r="C10479">
        <v>56032</v>
      </c>
      <c r="D10479">
        <v>1</v>
      </c>
      <c r="F10479">
        <v>2010</v>
      </c>
      <c r="G10479">
        <v>1842</v>
      </c>
      <c r="H10479">
        <v>1551.5</v>
      </c>
      <c r="I10479">
        <v>71550.75</v>
      </c>
      <c r="K10479">
        <v>0.22600000000000001</v>
      </c>
      <c r="L10479">
        <v>1E-3</v>
      </c>
      <c r="M10479">
        <v>42028.574999999997</v>
      </c>
      <c r="N10479">
        <v>5.9200000000000003E-2</v>
      </c>
      <c r="O10479">
        <v>3.9849999999999999</v>
      </c>
      <c r="P10479">
        <v>2.87E-2</v>
      </c>
      <c r="Q10479">
        <v>707180.77500000002</v>
      </c>
      <c r="R10479" t="s">
        <v>333</v>
      </c>
      <c r="S10479" t="s">
        <v>38</v>
      </c>
      <c r="T10479" t="s">
        <v>28</v>
      </c>
      <c r="V10479" t="s">
        <v>40</v>
      </c>
      <c r="Y10479" t="s">
        <v>107</v>
      </c>
    </row>
    <row r="10480" spans="1:25" x14ac:dyDescent="0.45">
      <c r="A10480" t="s">
        <v>335</v>
      </c>
      <c r="B10480" t="s">
        <v>815</v>
      </c>
      <c r="C10480">
        <v>56032</v>
      </c>
      <c r="D10480">
        <v>1</v>
      </c>
      <c r="F10480">
        <v>2011</v>
      </c>
      <c r="G10480">
        <v>2490</v>
      </c>
      <c r="H10480">
        <v>2109.5</v>
      </c>
      <c r="I10480">
        <v>99007.25</v>
      </c>
      <c r="K10480">
        <v>0.34300000000000003</v>
      </c>
      <c r="L10480">
        <v>1.1000000000000001E-3</v>
      </c>
      <c r="M10480">
        <v>58025.2</v>
      </c>
      <c r="N10480">
        <v>5.9299999999999999E-2</v>
      </c>
      <c r="O10480">
        <v>5.1580000000000004</v>
      </c>
      <c r="P10480">
        <v>2.6800000000000001E-2</v>
      </c>
      <c r="Q10480">
        <v>975065.77500000002</v>
      </c>
      <c r="R10480" t="s">
        <v>333</v>
      </c>
      <c r="S10480" t="s">
        <v>38</v>
      </c>
      <c r="T10480" t="s">
        <v>28</v>
      </c>
      <c r="V10480" t="s">
        <v>40</v>
      </c>
      <c r="Y10480" t="s">
        <v>107</v>
      </c>
    </row>
    <row r="10481" spans="1:25" x14ac:dyDescent="0.45">
      <c r="A10481" t="s">
        <v>335</v>
      </c>
      <c r="B10481" t="s">
        <v>815</v>
      </c>
      <c r="C10481">
        <v>56032</v>
      </c>
      <c r="D10481">
        <v>1</v>
      </c>
      <c r="F10481">
        <v>2012</v>
      </c>
      <c r="G10481">
        <v>1662</v>
      </c>
      <c r="H10481">
        <v>1415.75</v>
      </c>
      <c r="I10481">
        <v>66433.25</v>
      </c>
      <c r="K10481">
        <v>0.20399999999999999</v>
      </c>
      <c r="L10481">
        <v>1E-3</v>
      </c>
      <c r="M10481">
        <v>38059.875</v>
      </c>
      <c r="N10481">
        <v>5.9200000000000003E-2</v>
      </c>
      <c r="O10481">
        <v>3.7210000000000001</v>
      </c>
      <c r="P10481">
        <v>3.2899999999999999E-2</v>
      </c>
      <c r="Q10481">
        <v>640421.1</v>
      </c>
      <c r="R10481" t="s">
        <v>333</v>
      </c>
      <c r="S10481" t="s">
        <v>38</v>
      </c>
      <c r="T10481" t="s">
        <v>28</v>
      </c>
      <c r="V10481" t="s">
        <v>40</v>
      </c>
      <c r="Y10481" t="s">
        <v>107</v>
      </c>
    </row>
    <row r="10482" spans="1:25" x14ac:dyDescent="0.45">
      <c r="A10482" t="s">
        <v>335</v>
      </c>
      <c r="B10482" t="s">
        <v>815</v>
      </c>
      <c r="C10482">
        <v>56032</v>
      </c>
      <c r="D10482">
        <v>1</v>
      </c>
      <c r="F10482">
        <v>2013</v>
      </c>
      <c r="G10482">
        <v>2754</v>
      </c>
      <c r="H10482">
        <v>2394.5</v>
      </c>
      <c r="I10482">
        <v>114802.75</v>
      </c>
      <c r="K10482">
        <v>0.34799999999999998</v>
      </c>
      <c r="L10482">
        <v>1E-3</v>
      </c>
      <c r="M10482">
        <v>67686.675000000003</v>
      </c>
      <c r="N10482">
        <v>5.9200000000000003E-2</v>
      </c>
      <c r="O10482">
        <v>6.2720000000000002</v>
      </c>
      <c r="P10482">
        <v>2.58E-2</v>
      </c>
      <c r="Q10482">
        <v>1138996.45</v>
      </c>
      <c r="R10482" t="s">
        <v>333</v>
      </c>
      <c r="S10482" t="s">
        <v>38</v>
      </c>
      <c r="T10482" t="s">
        <v>28</v>
      </c>
      <c r="V10482" t="s">
        <v>40</v>
      </c>
      <c r="Y10482" t="s">
        <v>107</v>
      </c>
    </row>
    <row r="10483" spans="1:25" x14ac:dyDescent="0.45">
      <c r="A10483" t="s">
        <v>335</v>
      </c>
      <c r="B10483" t="s">
        <v>815</v>
      </c>
      <c r="C10483">
        <v>56032</v>
      </c>
      <c r="D10483">
        <v>1</v>
      </c>
      <c r="F10483">
        <v>2014</v>
      </c>
      <c r="G10483">
        <v>2692</v>
      </c>
      <c r="H10483">
        <v>2330.75</v>
      </c>
      <c r="I10483">
        <v>110740.25</v>
      </c>
      <c r="K10483">
        <v>0.66</v>
      </c>
      <c r="L10483">
        <v>1.6000000000000001E-3</v>
      </c>
      <c r="M10483">
        <v>66203.725000000006</v>
      </c>
      <c r="N10483">
        <v>6.0499999999999998E-2</v>
      </c>
      <c r="O10483">
        <v>7.0179999999999998</v>
      </c>
      <c r="P10483">
        <v>2.8400000000000002E-2</v>
      </c>
      <c r="Q10483">
        <v>1090445.1000000001</v>
      </c>
      <c r="R10483" t="s">
        <v>333</v>
      </c>
      <c r="S10483" t="s">
        <v>38</v>
      </c>
      <c r="T10483" t="s">
        <v>28</v>
      </c>
      <c r="V10483" t="s">
        <v>40</v>
      </c>
      <c r="Y10483" t="s">
        <v>107</v>
      </c>
    </row>
    <row r="10484" spans="1:25" x14ac:dyDescent="0.45">
      <c r="A10484" t="s">
        <v>335</v>
      </c>
      <c r="B10484" t="s">
        <v>815</v>
      </c>
      <c r="C10484">
        <v>56032</v>
      </c>
      <c r="D10484">
        <v>1</v>
      </c>
      <c r="F10484">
        <v>2015</v>
      </c>
      <c r="G10484">
        <v>3356</v>
      </c>
      <c r="H10484">
        <v>2930.5</v>
      </c>
      <c r="I10484">
        <v>138161</v>
      </c>
      <c r="K10484">
        <v>0.69399999999999995</v>
      </c>
      <c r="L10484">
        <v>1.4E-3</v>
      </c>
      <c r="M10484">
        <v>82829.725000000006</v>
      </c>
      <c r="N10484">
        <v>6.0299999999999999E-2</v>
      </c>
      <c r="O10484">
        <v>8.8360000000000003</v>
      </c>
      <c r="P10484">
        <v>2.7099999999999999E-2</v>
      </c>
      <c r="Q10484">
        <v>1373475.2749999999</v>
      </c>
      <c r="R10484" t="s">
        <v>333</v>
      </c>
      <c r="S10484" t="s">
        <v>38</v>
      </c>
      <c r="T10484" t="s">
        <v>28</v>
      </c>
      <c r="V10484" t="s">
        <v>40</v>
      </c>
      <c r="Y10484" t="s">
        <v>146</v>
      </c>
    </row>
    <row r="10485" spans="1:25" x14ac:dyDescent="0.45">
      <c r="A10485" t="s">
        <v>335</v>
      </c>
      <c r="B10485" t="s">
        <v>815</v>
      </c>
      <c r="C10485">
        <v>56032</v>
      </c>
      <c r="D10485">
        <v>1</v>
      </c>
      <c r="F10485">
        <v>2016</v>
      </c>
      <c r="G10485">
        <v>3059</v>
      </c>
      <c r="H10485">
        <v>2659.75</v>
      </c>
      <c r="I10485">
        <v>123686</v>
      </c>
      <c r="K10485">
        <v>0.39200000000000002</v>
      </c>
      <c r="L10485">
        <v>1E-3</v>
      </c>
      <c r="M10485">
        <v>73562.399999999994</v>
      </c>
      <c r="N10485">
        <v>5.9299999999999999E-2</v>
      </c>
      <c r="O10485">
        <v>7.2270000000000003</v>
      </c>
      <c r="P10485">
        <v>2.46E-2</v>
      </c>
      <c r="Q10485">
        <v>1237327.3500000001</v>
      </c>
      <c r="R10485" t="s">
        <v>333</v>
      </c>
      <c r="S10485" t="s">
        <v>38</v>
      </c>
      <c r="T10485" t="s">
        <v>28</v>
      </c>
      <c r="V10485" t="s">
        <v>40</v>
      </c>
      <c r="Y10485" t="s">
        <v>146</v>
      </c>
    </row>
    <row r="10486" spans="1:25" x14ac:dyDescent="0.45">
      <c r="A10486" t="s">
        <v>335</v>
      </c>
      <c r="B10486" t="s">
        <v>815</v>
      </c>
      <c r="C10486">
        <v>56032</v>
      </c>
      <c r="D10486">
        <v>1</v>
      </c>
      <c r="F10486">
        <v>2017</v>
      </c>
      <c r="G10486">
        <v>2435</v>
      </c>
      <c r="H10486">
        <v>2043.5</v>
      </c>
      <c r="I10486">
        <v>91055</v>
      </c>
      <c r="K10486">
        <v>0.32100000000000001</v>
      </c>
      <c r="L10486">
        <v>1E-3</v>
      </c>
      <c r="M10486">
        <v>54431.25</v>
      </c>
      <c r="N10486">
        <v>5.9400000000000001E-2</v>
      </c>
      <c r="O10486">
        <v>5.7329999999999997</v>
      </c>
      <c r="P10486">
        <v>2.3099999999999999E-2</v>
      </c>
      <c r="Q10486">
        <v>913692.02500000002</v>
      </c>
      <c r="R10486" t="s">
        <v>333</v>
      </c>
      <c r="S10486" t="s">
        <v>38</v>
      </c>
      <c r="T10486" t="s">
        <v>28</v>
      </c>
      <c r="V10486" t="s">
        <v>40</v>
      </c>
      <c r="Y10486" t="s">
        <v>147</v>
      </c>
    </row>
    <row r="10487" spans="1:25" x14ac:dyDescent="0.45">
      <c r="A10487" t="s">
        <v>335</v>
      </c>
      <c r="B10487" t="s">
        <v>815</v>
      </c>
      <c r="C10487">
        <v>56032</v>
      </c>
      <c r="D10487">
        <v>1</v>
      </c>
      <c r="F10487">
        <v>2018</v>
      </c>
      <c r="G10487">
        <v>1249</v>
      </c>
      <c r="H10487">
        <v>952.75</v>
      </c>
      <c r="I10487">
        <v>40471</v>
      </c>
      <c r="K10487">
        <v>0.158</v>
      </c>
      <c r="L10487">
        <v>1.1000000000000001E-3</v>
      </c>
      <c r="M10487">
        <v>24671.275000000001</v>
      </c>
      <c r="N10487">
        <v>5.96E-2</v>
      </c>
      <c r="O10487">
        <v>3.4740000000000002</v>
      </c>
      <c r="P10487">
        <v>2.76E-2</v>
      </c>
      <c r="Q10487">
        <v>413114.47499999998</v>
      </c>
      <c r="R10487" t="s">
        <v>333</v>
      </c>
      <c r="S10487" t="s">
        <v>38</v>
      </c>
      <c r="T10487" t="s">
        <v>28</v>
      </c>
      <c r="V10487" t="s">
        <v>40</v>
      </c>
      <c r="Y10487" t="s">
        <v>147</v>
      </c>
    </row>
    <row r="10488" spans="1:25" x14ac:dyDescent="0.45">
      <c r="A10488" t="s">
        <v>335</v>
      </c>
      <c r="B10488" t="s">
        <v>815</v>
      </c>
      <c r="C10488">
        <v>56032</v>
      </c>
      <c r="D10488">
        <v>1</v>
      </c>
      <c r="F10488">
        <v>2019</v>
      </c>
      <c r="G10488">
        <v>1355</v>
      </c>
      <c r="H10488">
        <v>933.2</v>
      </c>
      <c r="I10488">
        <v>41818.15</v>
      </c>
      <c r="K10488">
        <v>0.13100000000000001</v>
      </c>
      <c r="L10488">
        <v>1E-3</v>
      </c>
      <c r="M10488">
        <v>24764.017</v>
      </c>
      <c r="N10488">
        <v>5.9200000000000003E-2</v>
      </c>
      <c r="O10488">
        <v>2.4809999999999999</v>
      </c>
      <c r="P10488">
        <v>2.7900000000000001E-2</v>
      </c>
      <c r="Q10488">
        <v>416554.79399999999</v>
      </c>
      <c r="R10488" t="s">
        <v>333</v>
      </c>
      <c r="S10488" t="s">
        <v>38</v>
      </c>
      <c r="T10488" t="s">
        <v>28</v>
      </c>
      <c r="V10488" t="s">
        <v>40</v>
      </c>
      <c r="Y10488" t="s">
        <v>147</v>
      </c>
    </row>
    <row r="10489" spans="1:25" x14ac:dyDescent="0.45">
      <c r="A10489" t="s">
        <v>335</v>
      </c>
      <c r="B10489" t="s">
        <v>815</v>
      </c>
      <c r="C10489">
        <v>56032</v>
      </c>
      <c r="D10489">
        <v>1</v>
      </c>
      <c r="F10489">
        <v>2020</v>
      </c>
      <c r="G10489">
        <v>1789</v>
      </c>
      <c r="H10489">
        <v>1353.45</v>
      </c>
      <c r="I10489">
        <v>61601.84</v>
      </c>
      <c r="K10489">
        <v>0.184</v>
      </c>
      <c r="L10489">
        <v>1E-3</v>
      </c>
      <c r="M10489">
        <v>36532.631000000001</v>
      </c>
      <c r="N10489">
        <v>5.9200000000000003E-2</v>
      </c>
      <c r="O10489">
        <v>4.2949999999999999</v>
      </c>
      <c r="P10489">
        <v>3.3300000000000003E-2</v>
      </c>
      <c r="Q10489">
        <v>614735.08700000006</v>
      </c>
      <c r="R10489" t="s">
        <v>333</v>
      </c>
      <c r="S10489" t="s">
        <v>38</v>
      </c>
      <c r="T10489" t="s">
        <v>28</v>
      </c>
      <c r="V10489" t="s">
        <v>40</v>
      </c>
      <c r="Y10489" t="s">
        <v>147</v>
      </c>
    </row>
    <row r="10490" spans="1:25" x14ac:dyDescent="0.45">
      <c r="A10490" t="s">
        <v>335</v>
      </c>
      <c r="B10490" t="s">
        <v>815</v>
      </c>
      <c r="C10490">
        <v>56032</v>
      </c>
      <c r="D10490">
        <v>1</v>
      </c>
      <c r="F10490">
        <v>2021</v>
      </c>
      <c r="G10490">
        <v>2258</v>
      </c>
      <c r="H10490">
        <v>1794.69</v>
      </c>
      <c r="I10490">
        <v>82338.27</v>
      </c>
      <c r="K10490">
        <v>0.28000000000000003</v>
      </c>
      <c r="L10490">
        <v>1.1000000000000001E-3</v>
      </c>
      <c r="M10490">
        <v>48729.506000000001</v>
      </c>
      <c r="N10490">
        <v>5.9299999999999999E-2</v>
      </c>
      <c r="O10490">
        <v>5.4909999999999997</v>
      </c>
      <c r="P10490">
        <v>3.1600000000000003E-2</v>
      </c>
      <c r="Q10490">
        <v>819101.05799999996</v>
      </c>
      <c r="R10490" t="s">
        <v>333</v>
      </c>
      <c r="S10490" t="s">
        <v>38</v>
      </c>
      <c r="T10490" t="s">
        <v>28</v>
      </c>
      <c r="V10490" t="s">
        <v>40</v>
      </c>
      <c r="Y10490" t="s">
        <v>152</v>
      </c>
    </row>
    <row r="10491" spans="1:25" x14ac:dyDescent="0.45">
      <c r="A10491" t="s">
        <v>335</v>
      </c>
      <c r="B10491" t="s">
        <v>815</v>
      </c>
      <c r="C10491">
        <v>56032</v>
      </c>
      <c r="D10491">
        <v>1</v>
      </c>
      <c r="F10491">
        <v>2022</v>
      </c>
      <c r="G10491">
        <v>1869</v>
      </c>
      <c r="H10491">
        <v>1455.22</v>
      </c>
      <c r="I10491">
        <v>66010.009999999995</v>
      </c>
      <c r="K10491">
        <v>0.214</v>
      </c>
      <c r="L10491">
        <v>1.1000000000000001E-3</v>
      </c>
      <c r="M10491">
        <v>39009.158000000003</v>
      </c>
      <c r="N10491">
        <v>5.9200000000000003E-2</v>
      </c>
      <c r="O10491">
        <v>4.9240000000000004</v>
      </c>
      <c r="P10491">
        <v>2.52E-2</v>
      </c>
      <c r="Q10491">
        <v>655982.29099999997</v>
      </c>
      <c r="R10491" t="s">
        <v>333</v>
      </c>
      <c r="S10491" t="s">
        <v>38</v>
      </c>
      <c r="T10491" t="s">
        <v>28</v>
      </c>
      <c r="V10491" t="s">
        <v>40</v>
      </c>
      <c r="Y10491" t="s">
        <v>152</v>
      </c>
    </row>
    <row r="10492" spans="1:25" x14ac:dyDescent="0.45">
      <c r="A10492" t="s">
        <v>335</v>
      </c>
      <c r="B10492" t="s">
        <v>815</v>
      </c>
      <c r="C10492">
        <v>56032</v>
      </c>
      <c r="D10492">
        <v>1</v>
      </c>
      <c r="F10492">
        <v>2023</v>
      </c>
      <c r="G10492">
        <v>1640</v>
      </c>
      <c r="H10492">
        <v>1266.8699999999999</v>
      </c>
      <c r="I10492">
        <v>57166.65</v>
      </c>
      <c r="K10492">
        <v>0.17</v>
      </c>
      <c r="L10492">
        <v>1E-3</v>
      </c>
      <c r="M10492">
        <v>33757.620999999999</v>
      </c>
      <c r="N10492">
        <v>5.9200000000000003E-2</v>
      </c>
      <c r="O10492">
        <v>4.1849999999999996</v>
      </c>
      <c r="P10492">
        <v>2.76E-2</v>
      </c>
      <c r="Q10492">
        <v>568045.28200000001</v>
      </c>
      <c r="R10492" t="s">
        <v>333</v>
      </c>
      <c r="S10492" t="s">
        <v>38</v>
      </c>
      <c r="T10492" t="s">
        <v>28</v>
      </c>
      <c r="V10492" t="s">
        <v>40</v>
      </c>
      <c r="Y10492" t="s">
        <v>152</v>
      </c>
    </row>
    <row r="10493" spans="1:25" x14ac:dyDescent="0.45">
      <c r="A10493" t="s">
        <v>335</v>
      </c>
      <c r="B10493" t="s">
        <v>815</v>
      </c>
      <c r="C10493">
        <v>56032</v>
      </c>
      <c r="D10493">
        <v>1</v>
      </c>
      <c r="F10493">
        <v>2024</v>
      </c>
      <c r="G10493">
        <v>447</v>
      </c>
      <c r="H10493">
        <v>337.06</v>
      </c>
      <c r="I10493">
        <v>15195.58</v>
      </c>
      <c r="K10493">
        <v>4.5999999999999999E-2</v>
      </c>
      <c r="L10493">
        <v>1E-3</v>
      </c>
      <c r="M10493">
        <v>9061.7630000000008</v>
      </c>
      <c r="N10493">
        <v>5.9299999999999999E-2</v>
      </c>
      <c r="O10493">
        <v>1.079</v>
      </c>
      <c r="P10493">
        <v>3.0200000000000001E-2</v>
      </c>
      <c r="Q10493">
        <v>152478.29</v>
      </c>
      <c r="R10493" t="s">
        <v>333</v>
      </c>
      <c r="S10493" t="s">
        <v>38</v>
      </c>
      <c r="T10493" t="s">
        <v>28</v>
      </c>
      <c r="V10493" t="s">
        <v>40</v>
      </c>
      <c r="Y10493" t="s">
        <v>152</v>
      </c>
    </row>
    <row r="10494" spans="1:25" x14ac:dyDescent="0.45">
      <c r="A10494" t="s">
        <v>25</v>
      </c>
      <c r="B10494" t="s">
        <v>816</v>
      </c>
      <c r="C10494">
        <v>56047</v>
      </c>
      <c r="D10494">
        <v>1</v>
      </c>
      <c r="F10494">
        <v>2018</v>
      </c>
      <c r="G10494">
        <v>4495</v>
      </c>
      <c r="H10494">
        <v>4420.55</v>
      </c>
      <c r="I10494">
        <v>1517131.92</v>
      </c>
      <c r="K10494">
        <v>3.0270000000000001</v>
      </c>
      <c r="L10494">
        <v>1E-3</v>
      </c>
      <c r="M10494">
        <v>599739.44799999997</v>
      </c>
      <c r="N10494">
        <v>5.9299999999999999E-2</v>
      </c>
      <c r="O10494">
        <v>35.514000000000003</v>
      </c>
      <c r="P10494">
        <v>7.7999999999999996E-3</v>
      </c>
      <c r="Q10494">
        <v>10049030.886</v>
      </c>
      <c r="R10494" t="s">
        <v>333</v>
      </c>
      <c r="S10494" t="s">
        <v>38</v>
      </c>
      <c r="T10494" t="s">
        <v>817</v>
      </c>
      <c r="V10494" t="s">
        <v>88</v>
      </c>
      <c r="Y10494" t="s">
        <v>818</v>
      </c>
    </row>
    <row r="10495" spans="1:25" x14ac:dyDescent="0.45">
      <c r="A10495" t="s">
        <v>25</v>
      </c>
      <c r="B10495" t="s">
        <v>816</v>
      </c>
      <c r="C10495">
        <v>56047</v>
      </c>
      <c r="D10495">
        <v>1</v>
      </c>
      <c r="F10495">
        <v>2019</v>
      </c>
      <c r="G10495">
        <v>7354</v>
      </c>
      <c r="H10495">
        <v>7309.02</v>
      </c>
      <c r="I10495">
        <v>2525074.37</v>
      </c>
      <c r="K10495">
        <v>5.0590000000000002</v>
      </c>
      <c r="L10495">
        <v>1E-3</v>
      </c>
      <c r="M10495">
        <v>1002134.667</v>
      </c>
      <c r="N10495">
        <v>5.8999999999999997E-2</v>
      </c>
      <c r="O10495">
        <v>49.143000000000001</v>
      </c>
      <c r="P10495">
        <v>6.1000000000000004E-3</v>
      </c>
      <c r="Q10495">
        <v>16860399.666000001</v>
      </c>
      <c r="R10495" t="s">
        <v>333</v>
      </c>
      <c r="S10495" t="s">
        <v>38</v>
      </c>
      <c r="T10495" t="s">
        <v>89</v>
      </c>
      <c r="V10495" t="s">
        <v>88</v>
      </c>
      <c r="Y10495" t="s">
        <v>818</v>
      </c>
    </row>
    <row r="10496" spans="1:25" x14ac:dyDescent="0.45">
      <c r="A10496" t="s">
        <v>25</v>
      </c>
      <c r="B10496" t="s">
        <v>816</v>
      </c>
      <c r="C10496">
        <v>56047</v>
      </c>
      <c r="D10496">
        <v>1</v>
      </c>
      <c r="F10496">
        <v>2020</v>
      </c>
      <c r="G10496">
        <v>7432</v>
      </c>
      <c r="H10496">
        <v>7341.98</v>
      </c>
      <c r="I10496">
        <v>2599197.0299999998</v>
      </c>
      <c r="K10496">
        <v>5.1159999999999997</v>
      </c>
      <c r="L10496">
        <v>1E-3</v>
      </c>
      <c r="M10496">
        <v>1013392.741</v>
      </c>
      <c r="N10496">
        <v>5.8999999999999997E-2</v>
      </c>
      <c r="O10496">
        <v>49.688000000000002</v>
      </c>
      <c r="P10496">
        <v>6.1999999999999998E-3</v>
      </c>
      <c r="Q10496">
        <v>17050486.717</v>
      </c>
      <c r="R10496" t="s">
        <v>333</v>
      </c>
      <c r="S10496" t="s">
        <v>38</v>
      </c>
      <c r="T10496" t="s">
        <v>89</v>
      </c>
      <c r="V10496" t="s">
        <v>88</v>
      </c>
      <c r="Y10496" t="s">
        <v>818</v>
      </c>
    </row>
    <row r="10497" spans="1:25" x14ac:dyDescent="0.45">
      <c r="A10497" t="s">
        <v>25</v>
      </c>
      <c r="B10497" t="s">
        <v>816</v>
      </c>
      <c r="C10497">
        <v>56047</v>
      </c>
      <c r="D10497">
        <v>1</v>
      </c>
      <c r="F10497">
        <v>2021</v>
      </c>
      <c r="G10497">
        <v>7582</v>
      </c>
      <c r="H10497">
        <v>7531.7</v>
      </c>
      <c r="I10497">
        <v>2824759.96</v>
      </c>
      <c r="K10497">
        <v>5.4539999999999997</v>
      </c>
      <c r="L10497">
        <v>1E-3</v>
      </c>
      <c r="M10497">
        <v>1080437.8659999999</v>
      </c>
      <c r="N10497">
        <v>5.8999999999999997E-2</v>
      </c>
      <c r="O10497">
        <v>52.68</v>
      </c>
      <c r="P10497">
        <v>6.0000000000000001E-3</v>
      </c>
      <c r="Q10497">
        <v>18179838.602000002</v>
      </c>
      <c r="R10497" t="s">
        <v>333</v>
      </c>
      <c r="S10497" t="s">
        <v>38</v>
      </c>
      <c r="T10497" t="s">
        <v>89</v>
      </c>
      <c r="V10497" t="s">
        <v>88</v>
      </c>
      <c r="Y10497" t="s">
        <v>818</v>
      </c>
    </row>
    <row r="10498" spans="1:25" x14ac:dyDescent="0.45">
      <c r="A10498" t="s">
        <v>25</v>
      </c>
      <c r="B10498" t="s">
        <v>816</v>
      </c>
      <c r="C10498">
        <v>56047</v>
      </c>
      <c r="D10498">
        <v>1</v>
      </c>
      <c r="F10498">
        <v>2022</v>
      </c>
      <c r="G10498">
        <v>6887</v>
      </c>
      <c r="H10498">
        <v>6807.6</v>
      </c>
      <c r="I10498">
        <v>2496886.87</v>
      </c>
      <c r="K10498">
        <v>4.8540000000000001</v>
      </c>
      <c r="L10498">
        <v>1E-3</v>
      </c>
      <c r="M10498">
        <v>934654.99800000002</v>
      </c>
      <c r="N10498">
        <v>5.8000000000000003E-2</v>
      </c>
      <c r="O10498">
        <v>46.683999999999997</v>
      </c>
      <c r="P10498">
        <v>6.1000000000000004E-3</v>
      </c>
      <c r="Q10498">
        <v>16178972.676999999</v>
      </c>
      <c r="R10498" t="s">
        <v>333</v>
      </c>
      <c r="S10498" t="s">
        <v>38</v>
      </c>
      <c r="T10498" t="s">
        <v>89</v>
      </c>
      <c r="V10498" t="s">
        <v>88</v>
      </c>
      <c r="Y10498" t="s">
        <v>818</v>
      </c>
    </row>
    <row r="10499" spans="1:25" x14ac:dyDescent="0.45">
      <c r="A10499" t="s">
        <v>25</v>
      </c>
      <c r="B10499" t="s">
        <v>816</v>
      </c>
      <c r="C10499">
        <v>56047</v>
      </c>
      <c r="D10499">
        <v>1</v>
      </c>
      <c r="F10499">
        <v>2023</v>
      </c>
      <c r="G10499">
        <v>8098</v>
      </c>
      <c r="H10499">
        <v>8064.71</v>
      </c>
      <c r="I10499">
        <v>2870026.35</v>
      </c>
      <c r="K10499">
        <v>5.601</v>
      </c>
      <c r="L10499">
        <v>1E-3</v>
      </c>
      <c r="M10499">
        <v>1077539.513</v>
      </c>
      <c r="N10499">
        <v>5.8000000000000003E-2</v>
      </c>
      <c r="O10499">
        <v>52.671999999999997</v>
      </c>
      <c r="P10499">
        <v>5.7999999999999996E-3</v>
      </c>
      <c r="Q10499">
        <v>18657964.377</v>
      </c>
      <c r="R10499" t="s">
        <v>333</v>
      </c>
      <c r="S10499" t="s">
        <v>38</v>
      </c>
      <c r="T10499" t="s">
        <v>89</v>
      </c>
      <c r="V10499" t="s">
        <v>88</v>
      </c>
      <c r="Y10499" t="s">
        <v>818</v>
      </c>
    </row>
    <row r="10500" spans="1:25" x14ac:dyDescent="0.45">
      <c r="A10500" t="s">
        <v>25</v>
      </c>
      <c r="B10500" t="s">
        <v>816</v>
      </c>
      <c r="C10500">
        <v>56047</v>
      </c>
      <c r="D10500">
        <v>1</v>
      </c>
      <c r="F10500">
        <v>2024</v>
      </c>
      <c r="G10500">
        <v>3818</v>
      </c>
      <c r="H10500">
        <v>3806.37</v>
      </c>
      <c r="I10500">
        <v>1349694.89</v>
      </c>
      <c r="K10500">
        <v>2.645</v>
      </c>
      <c r="L10500">
        <v>1E-3</v>
      </c>
      <c r="M10500">
        <v>508919.23499999999</v>
      </c>
      <c r="N10500">
        <v>5.8000000000000003E-2</v>
      </c>
      <c r="O10500">
        <v>23.931999999999999</v>
      </c>
      <c r="P10500">
        <v>5.4999999999999997E-3</v>
      </c>
      <c r="Q10500">
        <v>8817806.216</v>
      </c>
      <c r="R10500" t="s">
        <v>333</v>
      </c>
      <c r="S10500" t="s">
        <v>38</v>
      </c>
      <c r="T10500" t="s">
        <v>89</v>
      </c>
      <c r="V10500" t="s">
        <v>88</v>
      </c>
      <c r="Y10500" t="s">
        <v>818</v>
      </c>
    </row>
    <row r="10501" spans="1:25" x14ac:dyDescent="0.45">
      <c r="A10501" t="s">
        <v>25</v>
      </c>
      <c r="B10501" t="s">
        <v>816</v>
      </c>
      <c r="C10501">
        <v>56047</v>
      </c>
      <c r="D10501">
        <v>2</v>
      </c>
      <c r="F10501">
        <v>2018</v>
      </c>
      <c r="G10501">
        <v>4511</v>
      </c>
      <c r="H10501">
        <v>4461.87</v>
      </c>
      <c r="I10501">
        <v>1527064.94</v>
      </c>
      <c r="K10501">
        <v>3.0550000000000002</v>
      </c>
      <c r="L10501">
        <v>1E-3</v>
      </c>
      <c r="M10501">
        <v>605055.82299999997</v>
      </c>
      <c r="N10501">
        <v>5.9400000000000001E-2</v>
      </c>
      <c r="O10501">
        <v>29.937999999999999</v>
      </c>
      <c r="P10501">
        <v>7.0000000000000001E-3</v>
      </c>
      <c r="Q10501">
        <v>10132008.232999999</v>
      </c>
      <c r="R10501" t="s">
        <v>333</v>
      </c>
      <c r="S10501" t="s">
        <v>38</v>
      </c>
      <c r="T10501" t="s">
        <v>819</v>
      </c>
      <c r="V10501" t="s">
        <v>88</v>
      </c>
      <c r="Y10501" t="s">
        <v>818</v>
      </c>
    </row>
    <row r="10502" spans="1:25" x14ac:dyDescent="0.45">
      <c r="A10502" t="s">
        <v>25</v>
      </c>
      <c r="B10502" t="s">
        <v>816</v>
      </c>
      <c r="C10502">
        <v>56047</v>
      </c>
      <c r="D10502">
        <v>2</v>
      </c>
      <c r="F10502">
        <v>2019</v>
      </c>
      <c r="G10502">
        <v>4283</v>
      </c>
      <c r="H10502">
        <v>4238.32</v>
      </c>
      <c r="I10502">
        <v>1439558.41</v>
      </c>
      <c r="K10502">
        <v>2.8730000000000002</v>
      </c>
      <c r="L10502">
        <v>1E-3</v>
      </c>
      <c r="M10502">
        <v>569207.02399999998</v>
      </c>
      <c r="N10502">
        <v>5.8999999999999997E-2</v>
      </c>
      <c r="O10502">
        <v>27.356000000000002</v>
      </c>
      <c r="P10502">
        <v>6.1999999999999998E-3</v>
      </c>
      <c r="Q10502">
        <v>9575842.5769999996</v>
      </c>
      <c r="R10502" t="s">
        <v>333</v>
      </c>
      <c r="S10502" t="s">
        <v>38</v>
      </c>
      <c r="T10502" t="s">
        <v>89</v>
      </c>
      <c r="V10502" t="s">
        <v>88</v>
      </c>
      <c r="Y10502" t="s">
        <v>818</v>
      </c>
    </row>
    <row r="10503" spans="1:25" x14ac:dyDescent="0.45">
      <c r="A10503" t="s">
        <v>25</v>
      </c>
      <c r="B10503" t="s">
        <v>816</v>
      </c>
      <c r="C10503">
        <v>56047</v>
      </c>
      <c r="D10503">
        <v>2</v>
      </c>
      <c r="F10503">
        <v>2020</v>
      </c>
      <c r="G10503">
        <v>8055</v>
      </c>
      <c r="H10503">
        <v>8016.45</v>
      </c>
      <c r="I10503">
        <v>2842823.48</v>
      </c>
      <c r="K10503">
        <v>5.6479999999999997</v>
      </c>
      <c r="L10503">
        <v>1E-3</v>
      </c>
      <c r="M10503">
        <v>1118783.4950000001</v>
      </c>
      <c r="N10503">
        <v>5.8999999999999997E-2</v>
      </c>
      <c r="O10503">
        <v>54.241999999999997</v>
      </c>
      <c r="P10503">
        <v>6.0000000000000001E-3</v>
      </c>
      <c r="Q10503">
        <v>18824570.346999999</v>
      </c>
      <c r="R10503" t="s">
        <v>333</v>
      </c>
      <c r="S10503" t="s">
        <v>38</v>
      </c>
      <c r="T10503" t="s">
        <v>89</v>
      </c>
      <c r="V10503" t="s">
        <v>88</v>
      </c>
      <c r="Y10503" t="s">
        <v>818</v>
      </c>
    </row>
    <row r="10504" spans="1:25" x14ac:dyDescent="0.45">
      <c r="A10504" t="s">
        <v>25</v>
      </c>
      <c r="B10504" t="s">
        <v>816</v>
      </c>
      <c r="C10504">
        <v>56047</v>
      </c>
      <c r="D10504">
        <v>2</v>
      </c>
      <c r="F10504">
        <v>2021</v>
      </c>
      <c r="G10504">
        <v>7835</v>
      </c>
      <c r="H10504">
        <v>7763.81</v>
      </c>
      <c r="I10504">
        <v>2862918.24</v>
      </c>
      <c r="K10504">
        <v>5.5890000000000004</v>
      </c>
      <c r="L10504">
        <v>1E-3</v>
      </c>
      <c r="M10504">
        <v>1107143.183</v>
      </c>
      <c r="N10504">
        <v>5.8999999999999997E-2</v>
      </c>
      <c r="O10504">
        <v>53.313000000000002</v>
      </c>
      <c r="P10504">
        <v>6.1000000000000004E-3</v>
      </c>
      <c r="Q10504">
        <v>18623324.436000001</v>
      </c>
      <c r="R10504" t="s">
        <v>333</v>
      </c>
      <c r="S10504" t="s">
        <v>38</v>
      </c>
      <c r="T10504" t="s">
        <v>89</v>
      </c>
      <c r="V10504" t="s">
        <v>88</v>
      </c>
      <c r="Y10504" t="s">
        <v>818</v>
      </c>
    </row>
    <row r="10505" spans="1:25" x14ac:dyDescent="0.45">
      <c r="A10505" t="s">
        <v>25</v>
      </c>
      <c r="B10505" t="s">
        <v>816</v>
      </c>
      <c r="C10505">
        <v>56047</v>
      </c>
      <c r="D10505">
        <v>2</v>
      </c>
      <c r="F10505">
        <v>2022</v>
      </c>
      <c r="G10505">
        <v>7156</v>
      </c>
      <c r="H10505">
        <v>7109.16</v>
      </c>
      <c r="I10505">
        <v>2575496.08</v>
      </c>
      <c r="K10505">
        <v>5.0380000000000003</v>
      </c>
      <c r="L10505">
        <v>1E-3</v>
      </c>
      <c r="M10505">
        <v>970947.06599999999</v>
      </c>
      <c r="N10505">
        <v>5.8099999999999999E-2</v>
      </c>
      <c r="O10505">
        <v>45.74</v>
      </c>
      <c r="P10505">
        <v>5.5999999999999999E-3</v>
      </c>
      <c r="Q10505">
        <v>16794233.748</v>
      </c>
      <c r="R10505" t="s">
        <v>333</v>
      </c>
      <c r="S10505" t="s">
        <v>38</v>
      </c>
      <c r="T10505" t="s">
        <v>89</v>
      </c>
      <c r="V10505" t="s">
        <v>88</v>
      </c>
      <c r="Y10505" t="s">
        <v>818</v>
      </c>
    </row>
    <row r="10506" spans="1:25" x14ac:dyDescent="0.45">
      <c r="A10506" t="s">
        <v>25</v>
      </c>
      <c r="B10506" t="s">
        <v>816</v>
      </c>
      <c r="C10506">
        <v>56047</v>
      </c>
      <c r="D10506">
        <v>2</v>
      </c>
      <c r="F10506">
        <v>2023</v>
      </c>
      <c r="G10506">
        <v>7992</v>
      </c>
      <c r="H10506">
        <v>7930.38</v>
      </c>
      <c r="I10506">
        <v>2800770.97</v>
      </c>
      <c r="K10506">
        <v>5.4909999999999997</v>
      </c>
      <c r="L10506">
        <v>1E-3</v>
      </c>
      <c r="M10506">
        <v>1056434.4709999999</v>
      </c>
      <c r="N10506">
        <v>5.8000000000000003E-2</v>
      </c>
      <c r="O10506">
        <v>48.798000000000002</v>
      </c>
      <c r="P10506">
        <v>5.7000000000000002E-3</v>
      </c>
      <c r="Q10506">
        <v>18292637.728999998</v>
      </c>
      <c r="R10506" t="s">
        <v>333</v>
      </c>
      <c r="S10506" t="s">
        <v>38</v>
      </c>
      <c r="T10506" t="s">
        <v>89</v>
      </c>
      <c r="V10506" t="s">
        <v>88</v>
      </c>
      <c r="Y10506" t="s">
        <v>818</v>
      </c>
    </row>
    <row r="10507" spans="1:25" x14ac:dyDescent="0.45">
      <c r="A10507" t="s">
        <v>25</v>
      </c>
      <c r="B10507" t="s">
        <v>816</v>
      </c>
      <c r="C10507">
        <v>56047</v>
      </c>
      <c r="D10507">
        <v>2</v>
      </c>
      <c r="F10507">
        <v>2024</v>
      </c>
      <c r="G10507">
        <v>3877</v>
      </c>
      <c r="H10507">
        <v>3864.78</v>
      </c>
      <c r="I10507">
        <v>1368744.56</v>
      </c>
      <c r="K10507">
        <v>2.6840000000000002</v>
      </c>
      <c r="L10507">
        <v>1E-3</v>
      </c>
      <c r="M10507">
        <v>516365.84899999999</v>
      </c>
      <c r="N10507">
        <v>5.8000000000000003E-2</v>
      </c>
      <c r="O10507">
        <v>23.643000000000001</v>
      </c>
      <c r="P10507">
        <v>5.4000000000000003E-3</v>
      </c>
      <c r="Q10507">
        <v>8946884.6459999997</v>
      </c>
      <c r="R10507" t="s">
        <v>333</v>
      </c>
      <c r="S10507" t="s">
        <v>38</v>
      </c>
      <c r="T10507" t="s">
        <v>89</v>
      </c>
      <c r="V10507" t="s">
        <v>88</v>
      </c>
      <c r="Y10507" t="s">
        <v>818</v>
      </c>
    </row>
    <row r="10508" spans="1:25" x14ac:dyDescent="0.45">
      <c r="A10508" t="s">
        <v>335</v>
      </c>
      <c r="B10508" t="s">
        <v>820</v>
      </c>
      <c r="C10508">
        <v>56188</v>
      </c>
      <c r="D10508">
        <v>1</v>
      </c>
      <c r="F10508">
        <v>2009</v>
      </c>
      <c r="G10508">
        <v>4055</v>
      </c>
      <c r="H10508">
        <v>3793.25</v>
      </c>
      <c r="I10508">
        <v>237162.25</v>
      </c>
      <c r="K10508">
        <v>1.2509999999999999</v>
      </c>
      <c r="L10508">
        <v>1.4E-3</v>
      </c>
      <c r="M10508">
        <v>115460.825</v>
      </c>
      <c r="N10508">
        <v>5.9499999999999997E-2</v>
      </c>
      <c r="O10508">
        <v>7.0129999999999999</v>
      </c>
      <c r="P10508">
        <v>1.43E-2</v>
      </c>
      <c r="Q10508">
        <v>1926913.0249999999</v>
      </c>
      <c r="R10508" t="s">
        <v>333</v>
      </c>
      <c r="S10508" t="s">
        <v>27</v>
      </c>
      <c r="T10508" t="s">
        <v>89</v>
      </c>
      <c r="V10508" t="s">
        <v>40</v>
      </c>
      <c r="Y10508" t="s">
        <v>107</v>
      </c>
    </row>
    <row r="10509" spans="1:25" x14ac:dyDescent="0.45">
      <c r="A10509" t="s">
        <v>335</v>
      </c>
      <c r="B10509" t="s">
        <v>820</v>
      </c>
      <c r="C10509">
        <v>56188</v>
      </c>
      <c r="D10509">
        <v>1</v>
      </c>
      <c r="F10509">
        <v>2010</v>
      </c>
      <c r="G10509">
        <v>3681</v>
      </c>
      <c r="H10509">
        <v>3420.75</v>
      </c>
      <c r="I10509">
        <v>201375.75</v>
      </c>
      <c r="K10509">
        <v>0.50800000000000001</v>
      </c>
      <c r="L10509">
        <v>8.9999999999999998E-4</v>
      </c>
      <c r="M10509">
        <v>96675.524999999994</v>
      </c>
      <c r="N10509">
        <v>5.9200000000000003E-2</v>
      </c>
      <c r="O10509">
        <v>5.7450000000000001</v>
      </c>
      <c r="P10509">
        <v>1.4E-2</v>
      </c>
      <c r="Q10509">
        <v>1626744.35</v>
      </c>
      <c r="R10509" t="s">
        <v>333</v>
      </c>
      <c r="S10509" t="s">
        <v>27</v>
      </c>
      <c r="T10509" t="s">
        <v>89</v>
      </c>
      <c r="V10509" t="s">
        <v>40</v>
      </c>
      <c r="Y10509" t="s">
        <v>107</v>
      </c>
    </row>
    <row r="10510" spans="1:25" x14ac:dyDescent="0.45">
      <c r="A10510" t="s">
        <v>335</v>
      </c>
      <c r="B10510" t="s">
        <v>820</v>
      </c>
      <c r="C10510">
        <v>56188</v>
      </c>
      <c r="D10510">
        <v>1</v>
      </c>
      <c r="F10510">
        <v>2011</v>
      </c>
      <c r="G10510">
        <v>1931</v>
      </c>
      <c r="H10510">
        <v>1786.75</v>
      </c>
      <c r="I10510">
        <v>108494</v>
      </c>
      <c r="K10510">
        <v>0.29399999999999998</v>
      </c>
      <c r="L10510">
        <v>1E-3</v>
      </c>
      <c r="M10510">
        <v>52276.025000000001</v>
      </c>
      <c r="N10510">
        <v>5.9299999999999999E-2</v>
      </c>
      <c r="O10510">
        <v>3.7250000000000001</v>
      </c>
      <c r="P10510">
        <v>1.9800000000000002E-2</v>
      </c>
      <c r="Q10510">
        <v>879182.67500000005</v>
      </c>
      <c r="R10510" t="s">
        <v>333</v>
      </c>
      <c r="S10510" t="s">
        <v>27</v>
      </c>
      <c r="T10510" t="s">
        <v>89</v>
      </c>
      <c r="V10510" t="s">
        <v>40</v>
      </c>
      <c r="Y10510" t="s">
        <v>107</v>
      </c>
    </row>
    <row r="10511" spans="1:25" x14ac:dyDescent="0.45">
      <c r="A10511" t="s">
        <v>335</v>
      </c>
      <c r="B10511" t="s">
        <v>820</v>
      </c>
      <c r="C10511">
        <v>56188</v>
      </c>
      <c r="D10511">
        <v>1</v>
      </c>
      <c r="F10511">
        <v>2012</v>
      </c>
      <c r="G10511">
        <v>5552</v>
      </c>
      <c r="H10511">
        <v>5297.75</v>
      </c>
      <c r="I10511">
        <v>336409</v>
      </c>
      <c r="K10511">
        <v>0.84299999999999997</v>
      </c>
      <c r="L10511">
        <v>1E-3</v>
      </c>
      <c r="M10511">
        <v>162598.02499999999</v>
      </c>
      <c r="N10511">
        <v>5.9200000000000003E-2</v>
      </c>
      <c r="O10511">
        <v>10.847</v>
      </c>
      <c r="P10511">
        <v>1.35E-2</v>
      </c>
      <c r="Q10511">
        <v>2735986.8250000002</v>
      </c>
      <c r="R10511" t="s">
        <v>333</v>
      </c>
      <c r="S10511" t="s">
        <v>27</v>
      </c>
      <c r="T10511" t="s">
        <v>89</v>
      </c>
      <c r="V10511" t="s">
        <v>40</v>
      </c>
      <c r="Y10511" t="s">
        <v>107</v>
      </c>
    </row>
    <row r="10512" spans="1:25" x14ac:dyDescent="0.45">
      <c r="A10512" t="s">
        <v>335</v>
      </c>
      <c r="B10512" t="s">
        <v>820</v>
      </c>
      <c r="C10512">
        <v>56188</v>
      </c>
      <c r="D10512">
        <v>1</v>
      </c>
      <c r="F10512">
        <v>2013</v>
      </c>
      <c r="G10512">
        <v>4603</v>
      </c>
      <c r="H10512">
        <v>4344.25</v>
      </c>
      <c r="I10512">
        <v>267595.25</v>
      </c>
      <c r="K10512">
        <v>0.67600000000000005</v>
      </c>
      <c r="L10512">
        <v>8.9999999999999998E-4</v>
      </c>
      <c r="M10512">
        <v>129675.02499999999</v>
      </c>
      <c r="N10512">
        <v>5.9200000000000003E-2</v>
      </c>
      <c r="O10512">
        <v>8.7579999999999991</v>
      </c>
      <c r="P10512">
        <v>1.7600000000000001E-2</v>
      </c>
      <c r="Q10512">
        <v>2182049.15</v>
      </c>
      <c r="R10512" t="s">
        <v>333</v>
      </c>
      <c r="S10512" t="s">
        <v>27</v>
      </c>
      <c r="T10512" t="s">
        <v>89</v>
      </c>
      <c r="V10512" t="s">
        <v>40</v>
      </c>
      <c r="Y10512" t="s">
        <v>107</v>
      </c>
    </row>
    <row r="10513" spans="1:25" x14ac:dyDescent="0.45">
      <c r="A10513" t="s">
        <v>335</v>
      </c>
      <c r="B10513" t="s">
        <v>820</v>
      </c>
      <c r="C10513">
        <v>56188</v>
      </c>
      <c r="D10513">
        <v>1</v>
      </c>
      <c r="F10513">
        <v>2014</v>
      </c>
      <c r="G10513">
        <v>2766</v>
      </c>
      <c r="H10513">
        <v>2536</v>
      </c>
      <c r="I10513">
        <v>142636.75</v>
      </c>
      <c r="K10513">
        <v>1.0620000000000001</v>
      </c>
      <c r="L10513">
        <v>1.6000000000000001E-3</v>
      </c>
      <c r="M10513">
        <v>77254.95</v>
      </c>
      <c r="N10513">
        <v>6.0900000000000003E-2</v>
      </c>
      <c r="O10513">
        <v>6.8150000000000004</v>
      </c>
      <c r="P10513">
        <v>1.9900000000000001E-2</v>
      </c>
      <c r="Q10513">
        <v>1248163.8500000001</v>
      </c>
      <c r="R10513" t="s">
        <v>333</v>
      </c>
      <c r="S10513" t="s">
        <v>27</v>
      </c>
      <c r="T10513" t="s">
        <v>89</v>
      </c>
      <c r="V10513" t="s">
        <v>40</v>
      </c>
      <c r="Y10513" t="s">
        <v>107</v>
      </c>
    </row>
    <row r="10514" spans="1:25" x14ac:dyDescent="0.45">
      <c r="A10514" t="s">
        <v>335</v>
      </c>
      <c r="B10514" t="s">
        <v>820</v>
      </c>
      <c r="C10514">
        <v>56188</v>
      </c>
      <c r="D10514">
        <v>1</v>
      </c>
      <c r="F10514">
        <v>2015</v>
      </c>
      <c r="G10514">
        <v>3655</v>
      </c>
      <c r="H10514">
        <v>3395.5</v>
      </c>
      <c r="I10514">
        <v>195511</v>
      </c>
      <c r="K10514">
        <v>3.0139999999999998</v>
      </c>
      <c r="L10514">
        <v>4.3E-3</v>
      </c>
      <c r="M10514">
        <v>96554.45</v>
      </c>
      <c r="N10514">
        <v>6.0100000000000001E-2</v>
      </c>
      <c r="O10514">
        <v>7.0650000000000004</v>
      </c>
      <c r="P10514">
        <v>1.6E-2</v>
      </c>
      <c r="Q10514">
        <v>1601929.075</v>
      </c>
      <c r="R10514" t="s">
        <v>333</v>
      </c>
      <c r="S10514" t="s">
        <v>27</v>
      </c>
      <c r="T10514" t="s">
        <v>89</v>
      </c>
      <c r="V10514" t="s">
        <v>40</v>
      </c>
      <c r="Y10514" t="s">
        <v>146</v>
      </c>
    </row>
    <row r="10515" spans="1:25" x14ac:dyDescent="0.45">
      <c r="A10515" t="s">
        <v>335</v>
      </c>
      <c r="B10515" t="s">
        <v>820</v>
      </c>
      <c r="C10515">
        <v>56188</v>
      </c>
      <c r="D10515">
        <v>1</v>
      </c>
      <c r="F10515">
        <v>2016</v>
      </c>
      <c r="G10515">
        <v>2998</v>
      </c>
      <c r="H10515">
        <v>2817.25</v>
      </c>
      <c r="I10515">
        <v>162515</v>
      </c>
      <c r="K10515">
        <v>0.42099999999999999</v>
      </c>
      <c r="L10515">
        <v>8.9999999999999998E-4</v>
      </c>
      <c r="M10515">
        <v>80092.274999999994</v>
      </c>
      <c r="N10515">
        <v>5.9200000000000003E-2</v>
      </c>
      <c r="O10515">
        <v>5.1159999999999997</v>
      </c>
      <c r="P10515">
        <v>1.52E-2</v>
      </c>
      <c r="Q10515">
        <v>1347674.4750000001</v>
      </c>
      <c r="R10515" t="s">
        <v>333</v>
      </c>
      <c r="S10515" t="s">
        <v>27</v>
      </c>
      <c r="T10515" t="s">
        <v>89</v>
      </c>
      <c r="V10515" t="s">
        <v>40</v>
      </c>
      <c r="Y10515" t="s">
        <v>146</v>
      </c>
    </row>
    <row r="10516" spans="1:25" x14ac:dyDescent="0.45">
      <c r="A10516" t="s">
        <v>335</v>
      </c>
      <c r="B10516" t="s">
        <v>820</v>
      </c>
      <c r="C10516">
        <v>56188</v>
      </c>
      <c r="D10516">
        <v>1</v>
      </c>
      <c r="F10516">
        <v>2017</v>
      </c>
      <c r="G10516">
        <v>2563</v>
      </c>
      <c r="H10516">
        <v>2369.75</v>
      </c>
      <c r="I10516">
        <v>131525.25</v>
      </c>
      <c r="K10516">
        <v>0.88600000000000001</v>
      </c>
      <c r="L10516">
        <v>2.2000000000000001E-3</v>
      </c>
      <c r="M10516">
        <v>65128.35</v>
      </c>
      <c r="N10516">
        <v>5.9499999999999997E-2</v>
      </c>
      <c r="O10516">
        <v>4.2590000000000003</v>
      </c>
      <c r="P10516">
        <v>1.9E-2</v>
      </c>
      <c r="Q10516">
        <v>1090940.4750000001</v>
      </c>
      <c r="R10516" t="s">
        <v>333</v>
      </c>
      <c r="S10516" t="s">
        <v>27</v>
      </c>
      <c r="T10516" t="s">
        <v>89</v>
      </c>
      <c r="V10516" t="s">
        <v>40</v>
      </c>
      <c r="Y10516" t="s">
        <v>147</v>
      </c>
    </row>
    <row r="10517" spans="1:25" x14ac:dyDescent="0.45">
      <c r="A10517" t="s">
        <v>335</v>
      </c>
      <c r="B10517" t="s">
        <v>820</v>
      </c>
      <c r="C10517">
        <v>56188</v>
      </c>
      <c r="D10517">
        <v>1</v>
      </c>
      <c r="F10517">
        <v>2018</v>
      </c>
      <c r="G10517">
        <v>3284</v>
      </c>
      <c r="H10517">
        <v>3021.39</v>
      </c>
      <c r="I10517">
        <v>171082.37</v>
      </c>
      <c r="K10517">
        <v>0.45200000000000001</v>
      </c>
      <c r="L10517">
        <v>1E-3</v>
      </c>
      <c r="M10517">
        <v>84688.962</v>
      </c>
      <c r="N10517">
        <v>0.06</v>
      </c>
      <c r="O10517">
        <v>5.7569999999999997</v>
      </c>
      <c r="P10517">
        <v>1.8499999999999999E-2</v>
      </c>
      <c r="Q10517">
        <v>1409292.7660000001</v>
      </c>
      <c r="R10517" t="s">
        <v>333</v>
      </c>
      <c r="S10517" t="s">
        <v>27</v>
      </c>
      <c r="T10517" t="s">
        <v>89</v>
      </c>
      <c r="V10517" t="s">
        <v>40</v>
      </c>
      <c r="Y10517" t="s">
        <v>147</v>
      </c>
    </row>
    <row r="10518" spans="1:25" x14ac:dyDescent="0.45">
      <c r="A10518" t="s">
        <v>335</v>
      </c>
      <c r="B10518" t="s">
        <v>820</v>
      </c>
      <c r="C10518">
        <v>56188</v>
      </c>
      <c r="D10518">
        <v>1</v>
      </c>
      <c r="F10518">
        <v>2019</v>
      </c>
      <c r="G10518">
        <v>1485</v>
      </c>
      <c r="H10518">
        <v>1315.86</v>
      </c>
      <c r="I10518">
        <v>72993.86</v>
      </c>
      <c r="K10518">
        <v>0.36499999999999999</v>
      </c>
      <c r="L10518">
        <v>1.9E-3</v>
      </c>
      <c r="M10518">
        <v>35437.587</v>
      </c>
      <c r="N10518">
        <v>5.9200000000000003E-2</v>
      </c>
      <c r="O10518">
        <v>2.6019999999999999</v>
      </c>
      <c r="P10518">
        <v>1.7600000000000001E-2</v>
      </c>
      <c r="Q10518">
        <v>597748.36600000004</v>
      </c>
      <c r="R10518" t="s">
        <v>333</v>
      </c>
      <c r="S10518" t="s">
        <v>27</v>
      </c>
      <c r="T10518" t="s">
        <v>89</v>
      </c>
      <c r="V10518" t="s">
        <v>40</v>
      </c>
      <c r="Y10518" t="s">
        <v>147</v>
      </c>
    </row>
    <row r="10519" spans="1:25" x14ac:dyDescent="0.45">
      <c r="A10519" t="s">
        <v>335</v>
      </c>
      <c r="B10519" t="s">
        <v>820</v>
      </c>
      <c r="C10519">
        <v>56188</v>
      </c>
      <c r="D10519">
        <v>1</v>
      </c>
      <c r="F10519">
        <v>2020</v>
      </c>
      <c r="G10519">
        <v>2571</v>
      </c>
      <c r="H10519">
        <v>2365.4499999999998</v>
      </c>
      <c r="I10519">
        <v>138261.24</v>
      </c>
      <c r="K10519">
        <v>0.34</v>
      </c>
      <c r="L10519">
        <v>1E-3</v>
      </c>
      <c r="M10519">
        <v>66999.774999999994</v>
      </c>
      <c r="N10519">
        <v>5.8999999999999997E-2</v>
      </c>
      <c r="O10519">
        <v>4.3760000000000003</v>
      </c>
      <c r="P10519">
        <v>1.04E-2</v>
      </c>
      <c r="Q10519">
        <v>1132882.9950000001</v>
      </c>
      <c r="R10519" t="s">
        <v>333</v>
      </c>
      <c r="S10519" t="s">
        <v>27</v>
      </c>
      <c r="T10519" t="s">
        <v>89</v>
      </c>
      <c r="V10519" t="s">
        <v>40</v>
      </c>
      <c r="Y10519" t="s">
        <v>147</v>
      </c>
    </row>
    <row r="10520" spans="1:25" x14ac:dyDescent="0.45">
      <c r="A10520" t="s">
        <v>335</v>
      </c>
      <c r="B10520" t="s">
        <v>820</v>
      </c>
      <c r="C10520">
        <v>56188</v>
      </c>
      <c r="D10520">
        <v>1</v>
      </c>
      <c r="F10520">
        <v>2021</v>
      </c>
      <c r="G10520">
        <v>1814</v>
      </c>
      <c r="H10520">
        <v>1700.08</v>
      </c>
      <c r="I10520">
        <v>106743.73</v>
      </c>
      <c r="K10520">
        <v>0.26200000000000001</v>
      </c>
      <c r="L10520">
        <v>1.1000000000000001E-3</v>
      </c>
      <c r="M10520">
        <v>51563.29</v>
      </c>
      <c r="N10520">
        <v>5.8999999999999997E-2</v>
      </c>
      <c r="O10520">
        <v>3.278</v>
      </c>
      <c r="P10520">
        <v>8.9999999999999993E-3</v>
      </c>
      <c r="Q10520">
        <v>871841.79599999997</v>
      </c>
      <c r="R10520" t="s">
        <v>333</v>
      </c>
      <c r="S10520" t="s">
        <v>27</v>
      </c>
      <c r="T10520" t="s">
        <v>89</v>
      </c>
      <c r="V10520" t="s">
        <v>40</v>
      </c>
      <c r="Y10520" t="s">
        <v>152</v>
      </c>
    </row>
    <row r="10521" spans="1:25" x14ac:dyDescent="0.45">
      <c r="A10521" t="s">
        <v>335</v>
      </c>
      <c r="B10521" t="s">
        <v>820</v>
      </c>
      <c r="C10521">
        <v>56188</v>
      </c>
      <c r="D10521">
        <v>1</v>
      </c>
      <c r="F10521">
        <v>2022</v>
      </c>
      <c r="G10521">
        <v>2962</v>
      </c>
      <c r="H10521">
        <v>2824.32</v>
      </c>
      <c r="I10521">
        <v>178167.16</v>
      </c>
      <c r="K10521">
        <v>0.41499999999999998</v>
      </c>
      <c r="L10521">
        <v>1E-3</v>
      </c>
      <c r="M10521">
        <v>81543.668999999994</v>
      </c>
      <c r="N10521">
        <v>5.9299999999999999E-2</v>
      </c>
      <c r="O10521">
        <v>5.3380000000000001</v>
      </c>
      <c r="P10521">
        <v>1.29E-2</v>
      </c>
      <c r="Q10521">
        <v>1369376.3389999999</v>
      </c>
      <c r="R10521" t="s">
        <v>333</v>
      </c>
      <c r="S10521" t="s">
        <v>27</v>
      </c>
      <c r="T10521" t="s">
        <v>89</v>
      </c>
      <c r="V10521" t="s">
        <v>40</v>
      </c>
      <c r="Y10521" t="s">
        <v>152</v>
      </c>
    </row>
    <row r="10522" spans="1:25" x14ac:dyDescent="0.45">
      <c r="A10522" t="s">
        <v>335</v>
      </c>
      <c r="B10522" t="s">
        <v>820</v>
      </c>
      <c r="C10522">
        <v>56188</v>
      </c>
      <c r="D10522">
        <v>1</v>
      </c>
      <c r="F10522">
        <v>2023</v>
      </c>
      <c r="G10522">
        <v>1515</v>
      </c>
      <c r="H10522">
        <v>1380.76</v>
      </c>
      <c r="I10522">
        <v>86464.14</v>
      </c>
      <c r="K10522">
        <v>0.19900000000000001</v>
      </c>
      <c r="L10522">
        <v>1E-3</v>
      </c>
      <c r="M10522">
        <v>39506.928999999996</v>
      </c>
      <c r="N10522">
        <v>5.9200000000000003E-2</v>
      </c>
      <c r="O10522">
        <v>2.8149999999999999</v>
      </c>
      <c r="P10522">
        <v>1.3100000000000001E-2</v>
      </c>
      <c r="Q10522">
        <v>664769.47600000002</v>
      </c>
      <c r="R10522" t="s">
        <v>333</v>
      </c>
      <c r="S10522" t="s">
        <v>27</v>
      </c>
      <c r="T10522" t="s">
        <v>89</v>
      </c>
      <c r="V10522" t="s">
        <v>40</v>
      </c>
      <c r="Y10522" t="s">
        <v>152</v>
      </c>
    </row>
    <row r="10523" spans="1:25" x14ac:dyDescent="0.45">
      <c r="A10523" t="s">
        <v>335</v>
      </c>
      <c r="B10523" t="s">
        <v>820</v>
      </c>
      <c r="C10523">
        <v>56188</v>
      </c>
      <c r="D10523">
        <v>1</v>
      </c>
      <c r="F10523">
        <v>2024</v>
      </c>
      <c r="G10523">
        <v>60</v>
      </c>
      <c r="H10523">
        <v>52.04</v>
      </c>
      <c r="I10523">
        <v>2824.92</v>
      </c>
      <c r="K10523">
        <v>6.0000000000000001E-3</v>
      </c>
      <c r="L10523">
        <v>1E-3</v>
      </c>
      <c r="M10523">
        <v>1234.7670000000001</v>
      </c>
      <c r="N10523">
        <v>5.9200000000000003E-2</v>
      </c>
      <c r="O10523">
        <v>9.5000000000000001E-2</v>
      </c>
      <c r="P10523">
        <v>1.5900000000000001E-2</v>
      </c>
      <c r="Q10523">
        <v>20778.088</v>
      </c>
      <c r="R10523" t="s">
        <v>333</v>
      </c>
      <c r="S10523" t="s">
        <v>27</v>
      </c>
      <c r="T10523" t="s">
        <v>89</v>
      </c>
      <c r="V10523" t="s">
        <v>40</v>
      </c>
      <c r="Y10523" t="s">
        <v>152</v>
      </c>
    </row>
    <row r="10524" spans="1:25" x14ac:dyDescent="0.45">
      <c r="A10524" t="s">
        <v>25</v>
      </c>
      <c r="B10524" t="s">
        <v>821</v>
      </c>
      <c r="C10524">
        <v>56189</v>
      </c>
      <c r="D10524">
        <v>4</v>
      </c>
      <c r="F10524">
        <v>2009</v>
      </c>
      <c r="G10524">
        <v>32</v>
      </c>
      <c r="H10524">
        <v>14.72</v>
      </c>
      <c r="O10524">
        <v>0.53600000000000003</v>
      </c>
      <c r="P10524">
        <v>0.59850000000000003</v>
      </c>
      <c r="Q10524">
        <v>3636</v>
      </c>
      <c r="R10524" t="s">
        <v>923</v>
      </c>
      <c r="T10524" t="s">
        <v>28</v>
      </c>
      <c r="V10524" t="s">
        <v>32</v>
      </c>
      <c r="Y10524" t="s">
        <v>29</v>
      </c>
    </row>
    <row r="10525" spans="1:25" x14ac:dyDescent="0.45">
      <c r="A10525" t="s">
        <v>25</v>
      </c>
      <c r="B10525" t="s">
        <v>821</v>
      </c>
      <c r="C10525">
        <v>56189</v>
      </c>
      <c r="D10525">
        <v>4</v>
      </c>
      <c r="F10525">
        <v>2010</v>
      </c>
      <c r="G10525">
        <v>91</v>
      </c>
      <c r="H10525">
        <v>68.09</v>
      </c>
      <c r="O10525">
        <v>2.0649999999999999</v>
      </c>
      <c r="P10525">
        <v>0.32990000000000003</v>
      </c>
      <c r="Q10525">
        <v>16818.400000000001</v>
      </c>
      <c r="R10525" t="s">
        <v>923</v>
      </c>
      <c r="T10525" t="s">
        <v>28</v>
      </c>
      <c r="V10525" t="s">
        <v>32</v>
      </c>
      <c r="Y10525" t="s">
        <v>29</v>
      </c>
    </row>
    <row r="10526" spans="1:25" x14ac:dyDescent="0.45">
      <c r="A10526" t="s">
        <v>25</v>
      </c>
      <c r="B10526" t="s">
        <v>821</v>
      </c>
      <c r="C10526">
        <v>56189</v>
      </c>
      <c r="D10526">
        <v>4</v>
      </c>
      <c r="F10526">
        <v>2011</v>
      </c>
      <c r="G10526">
        <v>36</v>
      </c>
      <c r="H10526">
        <v>20.86</v>
      </c>
      <c r="O10526">
        <v>1.91</v>
      </c>
      <c r="P10526">
        <v>0.84350000000000003</v>
      </c>
      <c r="Q10526">
        <v>5152.6000000000004</v>
      </c>
      <c r="R10526" t="s">
        <v>923</v>
      </c>
      <c r="T10526" t="s">
        <v>28</v>
      </c>
      <c r="V10526" t="s">
        <v>32</v>
      </c>
      <c r="Y10526" t="s">
        <v>29</v>
      </c>
    </row>
    <row r="10527" spans="1:25" x14ac:dyDescent="0.45">
      <c r="A10527" t="s">
        <v>25</v>
      </c>
      <c r="B10527" t="s">
        <v>821</v>
      </c>
      <c r="C10527">
        <v>56189</v>
      </c>
      <c r="D10527">
        <v>4</v>
      </c>
      <c r="F10527">
        <v>2012</v>
      </c>
      <c r="G10527">
        <v>23</v>
      </c>
      <c r="H10527">
        <v>18.399999999999999</v>
      </c>
      <c r="O10527">
        <v>0.315</v>
      </c>
      <c r="P10527">
        <v>0.1764</v>
      </c>
      <c r="Q10527">
        <v>4545</v>
      </c>
      <c r="R10527" t="s">
        <v>923</v>
      </c>
      <c r="T10527" t="s">
        <v>28</v>
      </c>
      <c r="V10527" t="s">
        <v>32</v>
      </c>
      <c r="Y10527" t="s">
        <v>29</v>
      </c>
    </row>
    <row r="10528" spans="1:25" x14ac:dyDescent="0.45">
      <c r="A10528" t="s">
        <v>25</v>
      </c>
      <c r="B10528" t="s">
        <v>821</v>
      </c>
      <c r="C10528">
        <v>56189</v>
      </c>
      <c r="D10528">
        <v>4</v>
      </c>
      <c r="F10528">
        <v>2013</v>
      </c>
      <c r="G10528">
        <v>17</v>
      </c>
      <c r="H10528">
        <v>10.46</v>
      </c>
      <c r="O10528">
        <v>0.26200000000000001</v>
      </c>
      <c r="P10528">
        <v>0.44519999999999998</v>
      </c>
      <c r="Q10528">
        <v>2583.6</v>
      </c>
      <c r="R10528" t="s">
        <v>923</v>
      </c>
      <c r="T10528" t="s">
        <v>28</v>
      </c>
      <c r="V10528" t="s">
        <v>32</v>
      </c>
      <c r="Y10528" t="s">
        <v>29</v>
      </c>
    </row>
    <row r="10529" spans="1:25" x14ac:dyDescent="0.45">
      <c r="A10529" t="s">
        <v>25</v>
      </c>
      <c r="B10529" t="s">
        <v>821</v>
      </c>
      <c r="C10529">
        <v>56189</v>
      </c>
      <c r="D10529">
        <v>4</v>
      </c>
      <c r="F10529">
        <v>2014</v>
      </c>
      <c r="G10529">
        <v>32</v>
      </c>
      <c r="H10529">
        <v>23.14</v>
      </c>
      <c r="O10529">
        <v>0.438</v>
      </c>
      <c r="P10529">
        <v>0.23469999999999999</v>
      </c>
      <c r="Q10529">
        <v>5715.8</v>
      </c>
      <c r="R10529" t="s">
        <v>923</v>
      </c>
      <c r="T10529" t="s">
        <v>28</v>
      </c>
      <c r="V10529" t="s">
        <v>32</v>
      </c>
      <c r="Y10529" t="s">
        <v>29</v>
      </c>
    </row>
    <row r="10530" spans="1:25" x14ac:dyDescent="0.45">
      <c r="A10530" t="s">
        <v>25</v>
      </c>
      <c r="B10530" t="s">
        <v>821</v>
      </c>
      <c r="C10530">
        <v>56189</v>
      </c>
      <c r="D10530">
        <v>4</v>
      </c>
      <c r="F10530">
        <v>2015</v>
      </c>
      <c r="G10530">
        <v>22</v>
      </c>
      <c r="H10530">
        <v>12.53</v>
      </c>
      <c r="O10530">
        <v>0.46899999999999997</v>
      </c>
      <c r="P10530">
        <v>0.52259999999999995</v>
      </c>
      <c r="Q10530">
        <v>3095</v>
      </c>
      <c r="R10530" t="s">
        <v>923</v>
      </c>
      <c r="T10530" t="s">
        <v>28</v>
      </c>
      <c r="V10530" t="s">
        <v>32</v>
      </c>
      <c r="Y10530" t="s">
        <v>30</v>
      </c>
    </row>
    <row r="10531" spans="1:25" x14ac:dyDescent="0.45">
      <c r="A10531" t="s">
        <v>25</v>
      </c>
      <c r="B10531" t="s">
        <v>821</v>
      </c>
      <c r="C10531">
        <v>56189</v>
      </c>
      <c r="D10531">
        <v>4</v>
      </c>
      <c r="F10531">
        <v>2016</v>
      </c>
      <c r="G10531">
        <v>34</v>
      </c>
      <c r="H10531">
        <v>20.29</v>
      </c>
      <c r="O10531">
        <v>0.33800000000000002</v>
      </c>
      <c r="P10531">
        <v>0.13489999999999999</v>
      </c>
      <c r="Q10531">
        <v>5011.8</v>
      </c>
      <c r="R10531" t="s">
        <v>923</v>
      </c>
      <c r="T10531" t="s">
        <v>28</v>
      </c>
      <c r="V10531" t="s">
        <v>32</v>
      </c>
      <c r="Y10531" t="s">
        <v>30</v>
      </c>
    </row>
    <row r="10532" spans="1:25" x14ac:dyDescent="0.45">
      <c r="A10532" t="s">
        <v>25</v>
      </c>
      <c r="B10532" t="s">
        <v>821</v>
      </c>
      <c r="C10532">
        <v>56189</v>
      </c>
      <c r="D10532">
        <v>4</v>
      </c>
      <c r="F10532">
        <v>2017</v>
      </c>
      <c r="G10532">
        <v>20</v>
      </c>
      <c r="H10532">
        <v>11.05</v>
      </c>
      <c r="O10532">
        <v>0.20300000000000001</v>
      </c>
      <c r="P10532">
        <v>0.13500000000000001</v>
      </c>
      <c r="Q10532">
        <v>3010.5</v>
      </c>
      <c r="R10532" t="s">
        <v>923</v>
      </c>
      <c r="T10532" t="s">
        <v>28</v>
      </c>
      <c r="V10532" t="s">
        <v>32</v>
      </c>
      <c r="Y10532" t="s">
        <v>30</v>
      </c>
    </row>
    <row r="10533" spans="1:25" x14ac:dyDescent="0.45">
      <c r="A10533" t="s">
        <v>25</v>
      </c>
      <c r="B10533" t="s">
        <v>821</v>
      </c>
      <c r="C10533">
        <v>56189</v>
      </c>
      <c r="D10533">
        <v>4</v>
      </c>
      <c r="F10533">
        <v>2018</v>
      </c>
      <c r="G10533">
        <v>36</v>
      </c>
      <c r="H10533">
        <v>26.16</v>
      </c>
      <c r="O10533">
        <v>0.48799999999999999</v>
      </c>
      <c r="P10533">
        <v>0.1351</v>
      </c>
      <c r="Q10533">
        <v>7220.2</v>
      </c>
      <c r="R10533" t="s">
        <v>923</v>
      </c>
      <c r="T10533" t="s">
        <v>28</v>
      </c>
      <c r="V10533" t="s">
        <v>32</v>
      </c>
      <c r="Y10533" t="s">
        <v>30</v>
      </c>
    </row>
    <row r="10534" spans="1:25" x14ac:dyDescent="0.45">
      <c r="A10534" t="s">
        <v>25</v>
      </c>
      <c r="B10534" t="s">
        <v>821</v>
      </c>
      <c r="C10534">
        <v>56189</v>
      </c>
      <c r="D10534">
        <v>4</v>
      </c>
      <c r="F10534">
        <v>2019</v>
      </c>
      <c r="G10534">
        <v>19</v>
      </c>
      <c r="H10534">
        <v>7.54</v>
      </c>
      <c r="O10534">
        <v>0.16700000000000001</v>
      </c>
      <c r="P10534">
        <v>0.16070000000000001</v>
      </c>
      <c r="Q10534">
        <v>2081.1</v>
      </c>
      <c r="R10534" t="s">
        <v>923</v>
      </c>
      <c r="T10534" t="s">
        <v>28</v>
      </c>
      <c r="V10534" t="s">
        <v>32</v>
      </c>
      <c r="Y10534" t="s">
        <v>30</v>
      </c>
    </row>
    <row r="10535" spans="1:25" x14ac:dyDescent="0.45">
      <c r="A10535" t="s">
        <v>25</v>
      </c>
      <c r="B10535" t="s">
        <v>821</v>
      </c>
      <c r="C10535">
        <v>56189</v>
      </c>
      <c r="D10535">
        <v>4</v>
      </c>
      <c r="F10535">
        <v>2020</v>
      </c>
      <c r="G10535">
        <v>30</v>
      </c>
      <c r="H10535">
        <v>17.61</v>
      </c>
      <c r="O10535">
        <v>1.7689999999999999</v>
      </c>
      <c r="P10535">
        <v>0.92290000000000005</v>
      </c>
      <c r="Q10535">
        <v>4860.2</v>
      </c>
      <c r="R10535" t="s">
        <v>923</v>
      </c>
      <c r="T10535" t="s">
        <v>28</v>
      </c>
      <c r="V10535" t="s">
        <v>32</v>
      </c>
      <c r="Y10535" t="s">
        <v>30</v>
      </c>
    </row>
    <row r="10536" spans="1:25" x14ac:dyDescent="0.45">
      <c r="A10536" t="s">
        <v>25</v>
      </c>
      <c r="B10536" t="s">
        <v>821</v>
      </c>
      <c r="C10536">
        <v>56189</v>
      </c>
      <c r="D10536">
        <v>4</v>
      </c>
      <c r="F10536">
        <v>2021</v>
      </c>
      <c r="G10536">
        <v>45</v>
      </c>
      <c r="H10536">
        <v>29.44</v>
      </c>
      <c r="O10536">
        <v>3.004</v>
      </c>
      <c r="P10536">
        <v>0.87690000000000001</v>
      </c>
      <c r="Q10536">
        <v>8125.5</v>
      </c>
      <c r="R10536" t="s">
        <v>923</v>
      </c>
      <c r="T10536" t="s">
        <v>28</v>
      </c>
      <c r="V10536" t="s">
        <v>32</v>
      </c>
      <c r="Y10536" t="s">
        <v>30</v>
      </c>
    </row>
    <row r="10537" spans="1:25" x14ac:dyDescent="0.45">
      <c r="A10537" t="s">
        <v>25</v>
      </c>
      <c r="B10537" t="s">
        <v>821</v>
      </c>
      <c r="C10537">
        <v>56189</v>
      </c>
      <c r="D10537">
        <v>4</v>
      </c>
      <c r="F10537">
        <v>2022</v>
      </c>
      <c r="G10537">
        <v>33</v>
      </c>
      <c r="H10537">
        <v>21.86</v>
      </c>
      <c r="O10537">
        <v>1.756</v>
      </c>
      <c r="P10537">
        <v>0.79059999999999997</v>
      </c>
      <c r="Q10537">
        <v>6033.3</v>
      </c>
      <c r="R10537" t="s">
        <v>923</v>
      </c>
      <c r="T10537" t="s">
        <v>28</v>
      </c>
      <c r="V10537" t="s">
        <v>32</v>
      </c>
      <c r="Y10537" t="s">
        <v>30</v>
      </c>
    </row>
    <row r="10538" spans="1:25" x14ac:dyDescent="0.45">
      <c r="A10538" t="s">
        <v>25</v>
      </c>
      <c r="B10538" t="s">
        <v>821</v>
      </c>
      <c r="C10538">
        <v>56189</v>
      </c>
      <c r="D10538">
        <v>4</v>
      </c>
      <c r="F10538">
        <v>2023</v>
      </c>
      <c r="G10538">
        <v>26</v>
      </c>
      <c r="H10538">
        <v>17.13</v>
      </c>
      <c r="O10538">
        <v>1.6890000000000001</v>
      </c>
      <c r="P10538">
        <v>0.88029999999999997</v>
      </c>
      <c r="Q10538">
        <v>4727.7</v>
      </c>
      <c r="R10538" t="s">
        <v>923</v>
      </c>
      <c r="T10538" t="s">
        <v>28</v>
      </c>
      <c r="V10538" t="s">
        <v>32</v>
      </c>
      <c r="Y10538" t="s">
        <v>30</v>
      </c>
    </row>
    <row r="10539" spans="1:25" x14ac:dyDescent="0.45">
      <c r="A10539" t="s">
        <v>25</v>
      </c>
      <c r="B10539" t="s">
        <v>821</v>
      </c>
      <c r="C10539">
        <v>56189</v>
      </c>
      <c r="D10539">
        <v>4</v>
      </c>
      <c r="F10539">
        <v>2024</v>
      </c>
      <c r="G10539">
        <v>9</v>
      </c>
      <c r="H10539">
        <v>6.23</v>
      </c>
      <c r="O10539">
        <v>0.59599999999999997</v>
      </c>
      <c r="P10539">
        <v>0.84940000000000004</v>
      </c>
      <c r="Q10539">
        <v>1719.4</v>
      </c>
      <c r="R10539" t="s">
        <v>923</v>
      </c>
      <c r="T10539" t="s">
        <v>28</v>
      </c>
      <c r="V10539" t="s">
        <v>32</v>
      </c>
      <c r="Y10539" t="s">
        <v>30</v>
      </c>
    </row>
    <row r="10540" spans="1:25" x14ac:dyDescent="0.45">
      <c r="A10540" t="s">
        <v>25</v>
      </c>
      <c r="B10540" t="s">
        <v>821</v>
      </c>
      <c r="C10540">
        <v>56189</v>
      </c>
      <c r="D10540">
        <v>5</v>
      </c>
      <c r="F10540">
        <v>2009</v>
      </c>
      <c r="G10540">
        <v>31</v>
      </c>
      <c r="H10540">
        <v>15.55</v>
      </c>
      <c r="O10540">
        <v>0.59399999999999997</v>
      </c>
      <c r="P10540">
        <v>0.56030000000000002</v>
      </c>
      <c r="Q10540">
        <v>3841.2</v>
      </c>
      <c r="R10540" t="s">
        <v>923</v>
      </c>
      <c r="T10540" t="s">
        <v>28</v>
      </c>
      <c r="V10540" t="s">
        <v>32</v>
      </c>
      <c r="Y10540" t="s">
        <v>29</v>
      </c>
    </row>
    <row r="10541" spans="1:25" x14ac:dyDescent="0.45">
      <c r="A10541" t="s">
        <v>25</v>
      </c>
      <c r="B10541" t="s">
        <v>821</v>
      </c>
      <c r="C10541">
        <v>56189</v>
      </c>
      <c r="D10541">
        <v>5</v>
      </c>
      <c r="F10541">
        <v>2010</v>
      </c>
      <c r="G10541">
        <v>94</v>
      </c>
      <c r="H10541">
        <v>72.73</v>
      </c>
      <c r="O10541">
        <v>3.3559999999999999</v>
      </c>
      <c r="P10541">
        <v>0.52010000000000001</v>
      </c>
      <c r="Q10541">
        <v>17964.599999999999</v>
      </c>
      <c r="R10541" t="s">
        <v>923</v>
      </c>
      <c r="T10541" t="s">
        <v>28</v>
      </c>
      <c r="V10541" t="s">
        <v>32</v>
      </c>
      <c r="Y10541" t="s">
        <v>29</v>
      </c>
    </row>
    <row r="10542" spans="1:25" x14ac:dyDescent="0.45">
      <c r="A10542" t="s">
        <v>25</v>
      </c>
      <c r="B10542" t="s">
        <v>821</v>
      </c>
      <c r="C10542">
        <v>56189</v>
      </c>
      <c r="D10542">
        <v>5</v>
      </c>
      <c r="F10542">
        <v>2011</v>
      </c>
      <c r="G10542">
        <v>28</v>
      </c>
      <c r="H10542">
        <v>20.97</v>
      </c>
      <c r="O10542">
        <v>0.315</v>
      </c>
      <c r="P10542">
        <v>0.21609999999999999</v>
      </c>
      <c r="Q10542">
        <v>5179.6000000000004</v>
      </c>
      <c r="R10542" t="s">
        <v>923</v>
      </c>
      <c r="T10542" t="s">
        <v>28</v>
      </c>
      <c r="V10542" t="s">
        <v>32</v>
      </c>
      <c r="Y10542" t="s">
        <v>29</v>
      </c>
    </row>
    <row r="10543" spans="1:25" x14ac:dyDescent="0.45">
      <c r="A10543" t="s">
        <v>25</v>
      </c>
      <c r="B10543" t="s">
        <v>821</v>
      </c>
      <c r="C10543">
        <v>56189</v>
      </c>
      <c r="D10543">
        <v>5</v>
      </c>
      <c r="F10543">
        <v>2012</v>
      </c>
      <c r="G10543">
        <v>24</v>
      </c>
      <c r="H10543">
        <v>18.399999999999999</v>
      </c>
      <c r="O10543">
        <v>0.375</v>
      </c>
      <c r="P10543">
        <v>0.28170000000000001</v>
      </c>
      <c r="Q10543">
        <v>4545</v>
      </c>
      <c r="R10543" t="s">
        <v>923</v>
      </c>
      <c r="T10543" t="s">
        <v>28</v>
      </c>
      <c r="V10543" t="s">
        <v>32</v>
      </c>
      <c r="Y10543" t="s">
        <v>29</v>
      </c>
    </row>
    <row r="10544" spans="1:25" x14ac:dyDescent="0.45">
      <c r="A10544" t="s">
        <v>25</v>
      </c>
      <c r="B10544" t="s">
        <v>821</v>
      </c>
      <c r="C10544">
        <v>56189</v>
      </c>
      <c r="D10544">
        <v>5</v>
      </c>
      <c r="F10544">
        <v>2013</v>
      </c>
      <c r="G10544">
        <v>27</v>
      </c>
      <c r="H10544">
        <v>11.64</v>
      </c>
      <c r="O10544">
        <v>0.66200000000000003</v>
      </c>
      <c r="P10544">
        <v>0.7923</v>
      </c>
      <c r="Q10544">
        <v>2875.4</v>
      </c>
      <c r="R10544" t="s">
        <v>923</v>
      </c>
      <c r="T10544" t="s">
        <v>28</v>
      </c>
      <c r="V10544" t="s">
        <v>32</v>
      </c>
      <c r="Y10544" t="s">
        <v>29</v>
      </c>
    </row>
    <row r="10545" spans="1:25" x14ac:dyDescent="0.45">
      <c r="A10545" t="s">
        <v>25</v>
      </c>
      <c r="B10545" t="s">
        <v>821</v>
      </c>
      <c r="C10545">
        <v>56189</v>
      </c>
      <c r="D10545">
        <v>5</v>
      </c>
      <c r="F10545">
        <v>2014</v>
      </c>
      <c r="G10545">
        <v>37</v>
      </c>
      <c r="H10545">
        <v>22.8</v>
      </c>
      <c r="O10545">
        <v>0.45800000000000002</v>
      </c>
      <c r="P10545">
        <v>0.28089999999999998</v>
      </c>
      <c r="Q10545">
        <v>5632</v>
      </c>
      <c r="R10545" t="s">
        <v>923</v>
      </c>
      <c r="T10545" t="s">
        <v>28</v>
      </c>
      <c r="V10545" t="s">
        <v>32</v>
      </c>
      <c r="Y10545" t="s">
        <v>29</v>
      </c>
    </row>
    <row r="10546" spans="1:25" x14ac:dyDescent="0.45">
      <c r="A10546" t="s">
        <v>25</v>
      </c>
      <c r="B10546" t="s">
        <v>821</v>
      </c>
      <c r="C10546">
        <v>56189</v>
      </c>
      <c r="D10546">
        <v>5</v>
      </c>
      <c r="F10546">
        <v>2015</v>
      </c>
      <c r="G10546">
        <v>21</v>
      </c>
      <c r="H10546">
        <v>12.14</v>
      </c>
      <c r="O10546">
        <v>0.249</v>
      </c>
      <c r="P10546">
        <v>0.28920000000000001</v>
      </c>
      <c r="Q10546">
        <v>2998.7</v>
      </c>
      <c r="R10546" t="s">
        <v>923</v>
      </c>
      <c r="T10546" t="s">
        <v>28</v>
      </c>
      <c r="V10546" t="s">
        <v>32</v>
      </c>
      <c r="Y10546" t="s">
        <v>30</v>
      </c>
    </row>
    <row r="10547" spans="1:25" x14ac:dyDescent="0.45">
      <c r="A10547" t="s">
        <v>25</v>
      </c>
      <c r="B10547" t="s">
        <v>821</v>
      </c>
      <c r="C10547">
        <v>56189</v>
      </c>
      <c r="D10547">
        <v>5</v>
      </c>
      <c r="F10547">
        <v>2016</v>
      </c>
      <c r="G10547">
        <v>33</v>
      </c>
      <c r="H10547">
        <v>19.46</v>
      </c>
      <c r="O10547">
        <v>0.32900000000000001</v>
      </c>
      <c r="P10547">
        <v>0.1371</v>
      </c>
      <c r="Q10547">
        <v>4806.7</v>
      </c>
      <c r="R10547" t="s">
        <v>923</v>
      </c>
      <c r="T10547" t="s">
        <v>28</v>
      </c>
      <c r="V10547" t="s">
        <v>32</v>
      </c>
      <c r="Y10547" t="s">
        <v>30</v>
      </c>
    </row>
    <row r="10548" spans="1:25" x14ac:dyDescent="0.45">
      <c r="A10548" t="s">
        <v>25</v>
      </c>
      <c r="B10548" t="s">
        <v>821</v>
      </c>
      <c r="C10548">
        <v>56189</v>
      </c>
      <c r="D10548">
        <v>5</v>
      </c>
      <c r="F10548">
        <v>2017</v>
      </c>
      <c r="G10548">
        <v>22</v>
      </c>
      <c r="H10548">
        <v>10.63</v>
      </c>
      <c r="O10548">
        <v>0.19900000000000001</v>
      </c>
      <c r="P10548">
        <v>0.1371</v>
      </c>
      <c r="Q10548">
        <v>2898</v>
      </c>
      <c r="R10548" t="s">
        <v>923</v>
      </c>
      <c r="T10548" t="s">
        <v>28</v>
      </c>
      <c r="V10548" t="s">
        <v>32</v>
      </c>
      <c r="Y10548" t="s">
        <v>30</v>
      </c>
    </row>
    <row r="10549" spans="1:25" x14ac:dyDescent="0.45">
      <c r="A10549" t="s">
        <v>25</v>
      </c>
      <c r="B10549" t="s">
        <v>821</v>
      </c>
      <c r="C10549">
        <v>56189</v>
      </c>
      <c r="D10549">
        <v>5</v>
      </c>
      <c r="F10549">
        <v>2018</v>
      </c>
      <c r="G10549">
        <v>37</v>
      </c>
      <c r="H10549">
        <v>24.77</v>
      </c>
      <c r="O10549">
        <v>0.48399999999999999</v>
      </c>
      <c r="P10549">
        <v>0.22320000000000001</v>
      </c>
      <c r="Q10549">
        <v>6836.4</v>
      </c>
      <c r="R10549" t="s">
        <v>923</v>
      </c>
      <c r="T10549" t="s">
        <v>28</v>
      </c>
      <c r="V10549" t="s">
        <v>32</v>
      </c>
      <c r="Y10549" t="s">
        <v>30</v>
      </c>
    </row>
    <row r="10550" spans="1:25" x14ac:dyDescent="0.45">
      <c r="A10550" t="s">
        <v>25</v>
      </c>
      <c r="B10550" t="s">
        <v>821</v>
      </c>
      <c r="C10550">
        <v>56189</v>
      </c>
      <c r="D10550">
        <v>5</v>
      </c>
      <c r="F10550">
        <v>2019</v>
      </c>
      <c r="G10550">
        <v>16</v>
      </c>
      <c r="H10550">
        <v>6.86</v>
      </c>
      <c r="O10550">
        <v>0.14399999999999999</v>
      </c>
      <c r="P10550">
        <v>0.15210000000000001</v>
      </c>
      <c r="Q10550">
        <v>1893.4</v>
      </c>
      <c r="R10550" t="s">
        <v>923</v>
      </c>
      <c r="T10550" t="s">
        <v>28</v>
      </c>
      <c r="V10550" t="s">
        <v>32</v>
      </c>
      <c r="Y10550" t="s">
        <v>30</v>
      </c>
    </row>
    <row r="10551" spans="1:25" x14ac:dyDescent="0.45">
      <c r="A10551" t="s">
        <v>25</v>
      </c>
      <c r="B10551" t="s">
        <v>821</v>
      </c>
      <c r="C10551">
        <v>56189</v>
      </c>
      <c r="D10551">
        <v>5</v>
      </c>
      <c r="F10551">
        <v>2020</v>
      </c>
      <c r="G10551">
        <v>31</v>
      </c>
      <c r="H10551">
        <v>14.76</v>
      </c>
      <c r="O10551">
        <v>1.409</v>
      </c>
      <c r="P10551">
        <v>0.92920000000000003</v>
      </c>
      <c r="Q10551">
        <v>4073.6</v>
      </c>
      <c r="R10551" t="s">
        <v>923</v>
      </c>
      <c r="T10551" t="s">
        <v>28</v>
      </c>
      <c r="V10551" t="s">
        <v>32</v>
      </c>
      <c r="Y10551" t="s">
        <v>30</v>
      </c>
    </row>
    <row r="10552" spans="1:25" x14ac:dyDescent="0.45">
      <c r="A10552" t="s">
        <v>25</v>
      </c>
      <c r="B10552" t="s">
        <v>821</v>
      </c>
      <c r="C10552">
        <v>56189</v>
      </c>
      <c r="D10552">
        <v>5</v>
      </c>
      <c r="F10552">
        <v>2021</v>
      </c>
      <c r="G10552">
        <v>43</v>
      </c>
      <c r="H10552">
        <v>27.85</v>
      </c>
      <c r="O10552">
        <v>2.7320000000000002</v>
      </c>
      <c r="P10552">
        <v>0.88319999999999999</v>
      </c>
      <c r="Q10552">
        <v>7686.7</v>
      </c>
      <c r="R10552" t="s">
        <v>923</v>
      </c>
      <c r="T10552" t="s">
        <v>28</v>
      </c>
      <c r="V10552" t="s">
        <v>32</v>
      </c>
      <c r="Y10552" t="s">
        <v>30</v>
      </c>
    </row>
    <row r="10553" spans="1:25" x14ac:dyDescent="0.45">
      <c r="A10553" t="s">
        <v>25</v>
      </c>
      <c r="B10553" t="s">
        <v>821</v>
      </c>
      <c r="C10553">
        <v>56189</v>
      </c>
      <c r="D10553">
        <v>5</v>
      </c>
      <c r="F10553">
        <v>2022</v>
      </c>
      <c r="G10553">
        <v>33</v>
      </c>
      <c r="H10553">
        <v>22.15</v>
      </c>
      <c r="O10553">
        <v>1.6439999999999999</v>
      </c>
      <c r="P10553">
        <v>0.75529999999999997</v>
      </c>
      <c r="Q10553">
        <v>6113.2</v>
      </c>
      <c r="R10553" t="s">
        <v>923</v>
      </c>
      <c r="T10553" t="s">
        <v>28</v>
      </c>
      <c r="V10553" t="s">
        <v>32</v>
      </c>
      <c r="Y10553" t="s">
        <v>30</v>
      </c>
    </row>
    <row r="10554" spans="1:25" x14ac:dyDescent="0.45">
      <c r="A10554" t="s">
        <v>25</v>
      </c>
      <c r="B10554" t="s">
        <v>821</v>
      </c>
      <c r="C10554">
        <v>56189</v>
      </c>
      <c r="D10554">
        <v>5</v>
      </c>
      <c r="F10554">
        <v>2023</v>
      </c>
      <c r="G10554">
        <v>27</v>
      </c>
      <c r="H10554">
        <v>18.07</v>
      </c>
      <c r="O10554">
        <v>1.98</v>
      </c>
      <c r="P10554">
        <v>0.92830000000000001</v>
      </c>
      <c r="Q10554">
        <v>4987.3</v>
      </c>
      <c r="R10554" t="s">
        <v>923</v>
      </c>
      <c r="T10554" t="s">
        <v>28</v>
      </c>
      <c r="V10554" t="s">
        <v>32</v>
      </c>
      <c r="Y10554" t="s">
        <v>30</v>
      </c>
    </row>
    <row r="10555" spans="1:25" x14ac:dyDescent="0.45">
      <c r="A10555" t="s">
        <v>25</v>
      </c>
      <c r="B10555" t="s">
        <v>821</v>
      </c>
      <c r="C10555">
        <v>56189</v>
      </c>
      <c r="D10555">
        <v>5</v>
      </c>
      <c r="F10555">
        <v>2024</v>
      </c>
      <c r="G10555">
        <v>9</v>
      </c>
      <c r="H10555">
        <v>6.27</v>
      </c>
      <c r="O10555">
        <v>0.60299999999999998</v>
      </c>
      <c r="P10555">
        <v>0.84919999999999995</v>
      </c>
      <c r="Q10555">
        <v>1730.5</v>
      </c>
      <c r="R10555" t="s">
        <v>923</v>
      </c>
      <c r="T10555" t="s">
        <v>28</v>
      </c>
      <c r="V10555" t="s">
        <v>32</v>
      </c>
      <c r="Y10555" t="s">
        <v>30</v>
      </c>
    </row>
    <row r="10556" spans="1:25" x14ac:dyDescent="0.45">
      <c r="A10556" t="s">
        <v>25</v>
      </c>
      <c r="B10556" t="s">
        <v>821</v>
      </c>
      <c r="C10556">
        <v>56189</v>
      </c>
      <c r="D10556">
        <v>7</v>
      </c>
      <c r="F10556">
        <v>2009</v>
      </c>
      <c r="G10556">
        <v>32</v>
      </c>
      <c r="H10556">
        <v>15.65</v>
      </c>
      <c r="O10556">
        <v>0.622</v>
      </c>
      <c r="P10556">
        <v>0.53720000000000001</v>
      </c>
      <c r="Q10556">
        <v>3865.7</v>
      </c>
      <c r="R10556" t="s">
        <v>923</v>
      </c>
      <c r="T10556" t="s">
        <v>28</v>
      </c>
      <c r="V10556" t="s">
        <v>32</v>
      </c>
      <c r="Y10556" t="s">
        <v>29</v>
      </c>
    </row>
    <row r="10557" spans="1:25" x14ac:dyDescent="0.45">
      <c r="A10557" t="s">
        <v>25</v>
      </c>
      <c r="B10557" t="s">
        <v>821</v>
      </c>
      <c r="C10557">
        <v>56189</v>
      </c>
      <c r="D10557">
        <v>7</v>
      </c>
      <c r="F10557">
        <v>2010</v>
      </c>
      <c r="G10557">
        <v>91</v>
      </c>
      <c r="H10557">
        <v>68.650000000000006</v>
      </c>
      <c r="O10557">
        <v>2.6970000000000001</v>
      </c>
      <c r="P10557">
        <v>0.46550000000000002</v>
      </c>
      <c r="Q10557">
        <v>16957</v>
      </c>
      <c r="R10557" t="s">
        <v>923</v>
      </c>
      <c r="T10557" t="s">
        <v>28</v>
      </c>
      <c r="V10557" t="s">
        <v>32</v>
      </c>
      <c r="Y10557" t="s">
        <v>29</v>
      </c>
    </row>
    <row r="10558" spans="1:25" x14ac:dyDescent="0.45">
      <c r="A10558" t="s">
        <v>25</v>
      </c>
      <c r="B10558" t="s">
        <v>821</v>
      </c>
      <c r="C10558">
        <v>56189</v>
      </c>
      <c r="D10558">
        <v>7</v>
      </c>
      <c r="F10558">
        <v>2011</v>
      </c>
      <c r="G10558">
        <v>35</v>
      </c>
      <c r="H10558">
        <v>25.58</v>
      </c>
      <c r="O10558">
        <v>2.5619999999999998</v>
      </c>
      <c r="P10558">
        <v>0.88970000000000005</v>
      </c>
      <c r="Q10558">
        <v>6318.4</v>
      </c>
      <c r="R10558" t="s">
        <v>923</v>
      </c>
      <c r="T10558" t="s">
        <v>28</v>
      </c>
      <c r="V10558" t="s">
        <v>32</v>
      </c>
      <c r="Y10558" t="s">
        <v>29</v>
      </c>
    </row>
    <row r="10559" spans="1:25" x14ac:dyDescent="0.45">
      <c r="A10559" t="s">
        <v>25</v>
      </c>
      <c r="B10559" t="s">
        <v>821</v>
      </c>
      <c r="C10559">
        <v>56189</v>
      </c>
      <c r="D10559">
        <v>7</v>
      </c>
      <c r="F10559">
        <v>2012</v>
      </c>
      <c r="G10559">
        <v>24</v>
      </c>
      <c r="H10559">
        <v>18.55</v>
      </c>
      <c r="O10559">
        <v>0.47599999999999998</v>
      </c>
      <c r="P10559">
        <v>0.33160000000000001</v>
      </c>
      <c r="Q10559">
        <v>4582</v>
      </c>
      <c r="R10559" t="s">
        <v>923</v>
      </c>
      <c r="T10559" t="s">
        <v>28</v>
      </c>
      <c r="V10559" t="s">
        <v>32</v>
      </c>
      <c r="Y10559" t="s">
        <v>29</v>
      </c>
    </row>
    <row r="10560" spans="1:25" x14ac:dyDescent="0.45">
      <c r="A10560" t="s">
        <v>25</v>
      </c>
      <c r="B10560" t="s">
        <v>821</v>
      </c>
      <c r="C10560">
        <v>56189</v>
      </c>
      <c r="D10560">
        <v>7</v>
      </c>
      <c r="F10560">
        <v>2013</v>
      </c>
      <c r="G10560">
        <v>16</v>
      </c>
      <c r="H10560">
        <v>10.38</v>
      </c>
      <c r="O10560">
        <v>0.89200000000000002</v>
      </c>
      <c r="P10560">
        <v>0.85760000000000003</v>
      </c>
      <c r="Q10560">
        <v>2563.8000000000002</v>
      </c>
      <c r="R10560" t="s">
        <v>923</v>
      </c>
      <c r="T10560" t="s">
        <v>28</v>
      </c>
      <c r="V10560" t="s">
        <v>32</v>
      </c>
      <c r="Y10560" t="s">
        <v>29</v>
      </c>
    </row>
    <row r="10561" spans="1:25" x14ac:dyDescent="0.45">
      <c r="A10561" t="s">
        <v>25</v>
      </c>
      <c r="B10561" t="s">
        <v>821</v>
      </c>
      <c r="C10561">
        <v>56189</v>
      </c>
      <c r="D10561">
        <v>7</v>
      </c>
      <c r="F10561">
        <v>2014</v>
      </c>
      <c r="G10561">
        <v>35</v>
      </c>
      <c r="H10561">
        <v>22.51</v>
      </c>
      <c r="O10561">
        <v>0.52400000000000002</v>
      </c>
      <c r="P10561">
        <v>0.316</v>
      </c>
      <c r="Q10561">
        <v>5560.2</v>
      </c>
      <c r="R10561" t="s">
        <v>923</v>
      </c>
      <c r="T10561" t="s">
        <v>28</v>
      </c>
      <c r="V10561" t="s">
        <v>32</v>
      </c>
      <c r="Y10561" t="s">
        <v>29</v>
      </c>
    </row>
    <row r="10562" spans="1:25" x14ac:dyDescent="0.45">
      <c r="A10562" t="s">
        <v>25</v>
      </c>
      <c r="B10562" t="s">
        <v>821</v>
      </c>
      <c r="C10562">
        <v>56189</v>
      </c>
      <c r="D10562">
        <v>7</v>
      </c>
      <c r="F10562">
        <v>2015</v>
      </c>
      <c r="G10562">
        <v>19</v>
      </c>
      <c r="H10562">
        <v>12.23</v>
      </c>
      <c r="O10562">
        <v>0.26200000000000001</v>
      </c>
      <c r="P10562">
        <v>0.35799999999999998</v>
      </c>
      <c r="Q10562">
        <v>3020.7</v>
      </c>
      <c r="R10562" t="s">
        <v>923</v>
      </c>
      <c r="T10562" t="s">
        <v>28</v>
      </c>
      <c r="V10562" t="s">
        <v>32</v>
      </c>
      <c r="Y10562" t="s">
        <v>30</v>
      </c>
    </row>
    <row r="10563" spans="1:25" x14ac:dyDescent="0.45">
      <c r="A10563" t="s">
        <v>25</v>
      </c>
      <c r="B10563" t="s">
        <v>821</v>
      </c>
      <c r="C10563">
        <v>56189</v>
      </c>
      <c r="D10563">
        <v>7</v>
      </c>
      <c r="F10563">
        <v>2016</v>
      </c>
      <c r="G10563">
        <v>33</v>
      </c>
      <c r="H10563">
        <v>19.440000000000001</v>
      </c>
      <c r="O10563">
        <v>0.32</v>
      </c>
      <c r="P10563">
        <v>0.13320000000000001</v>
      </c>
      <c r="Q10563">
        <v>4801.8999999999996</v>
      </c>
      <c r="R10563" t="s">
        <v>923</v>
      </c>
      <c r="T10563" t="s">
        <v>28</v>
      </c>
      <c r="V10563" t="s">
        <v>32</v>
      </c>
      <c r="Y10563" t="s">
        <v>30</v>
      </c>
    </row>
    <row r="10564" spans="1:25" x14ac:dyDescent="0.45">
      <c r="A10564" t="s">
        <v>25</v>
      </c>
      <c r="B10564" t="s">
        <v>821</v>
      </c>
      <c r="C10564">
        <v>56189</v>
      </c>
      <c r="D10564">
        <v>7</v>
      </c>
      <c r="F10564">
        <v>2017</v>
      </c>
      <c r="G10564">
        <v>28</v>
      </c>
      <c r="H10564">
        <v>12.68</v>
      </c>
      <c r="O10564">
        <v>0.22800000000000001</v>
      </c>
      <c r="P10564">
        <v>0.1331</v>
      </c>
      <c r="Q10564">
        <v>3424.7</v>
      </c>
      <c r="R10564" t="s">
        <v>923</v>
      </c>
      <c r="T10564" t="s">
        <v>28</v>
      </c>
      <c r="V10564" t="s">
        <v>32</v>
      </c>
      <c r="Y10564" t="s">
        <v>30</v>
      </c>
    </row>
    <row r="10565" spans="1:25" x14ac:dyDescent="0.45">
      <c r="A10565" t="s">
        <v>25</v>
      </c>
      <c r="B10565" t="s">
        <v>821</v>
      </c>
      <c r="C10565">
        <v>56189</v>
      </c>
      <c r="D10565">
        <v>7</v>
      </c>
      <c r="F10565">
        <v>2018</v>
      </c>
      <c r="G10565">
        <v>39</v>
      </c>
      <c r="H10565">
        <v>26.69</v>
      </c>
      <c r="O10565">
        <v>0.49299999999999999</v>
      </c>
      <c r="P10565">
        <v>0.16039999999999999</v>
      </c>
      <c r="Q10565">
        <v>7366.4</v>
      </c>
      <c r="R10565" t="s">
        <v>923</v>
      </c>
      <c r="T10565" t="s">
        <v>28</v>
      </c>
      <c r="V10565" t="s">
        <v>32</v>
      </c>
      <c r="Y10565" t="s">
        <v>30</v>
      </c>
    </row>
    <row r="10566" spans="1:25" x14ac:dyDescent="0.45">
      <c r="A10566" t="s">
        <v>25</v>
      </c>
      <c r="B10566" t="s">
        <v>821</v>
      </c>
      <c r="C10566">
        <v>56189</v>
      </c>
      <c r="D10566">
        <v>7</v>
      </c>
      <c r="F10566">
        <v>2019</v>
      </c>
      <c r="G10566">
        <v>26</v>
      </c>
      <c r="H10566">
        <v>10.08</v>
      </c>
      <c r="O10566">
        <v>0.216</v>
      </c>
      <c r="P10566">
        <v>0.1552</v>
      </c>
      <c r="Q10566">
        <v>2782.1</v>
      </c>
      <c r="R10566" t="s">
        <v>923</v>
      </c>
      <c r="T10566" t="s">
        <v>28</v>
      </c>
      <c r="V10566" t="s">
        <v>32</v>
      </c>
      <c r="Y10566" t="s">
        <v>30</v>
      </c>
    </row>
    <row r="10567" spans="1:25" x14ac:dyDescent="0.45">
      <c r="A10567" t="s">
        <v>25</v>
      </c>
      <c r="B10567" t="s">
        <v>821</v>
      </c>
      <c r="C10567">
        <v>56189</v>
      </c>
      <c r="D10567">
        <v>7</v>
      </c>
      <c r="F10567">
        <v>2020</v>
      </c>
      <c r="G10567">
        <v>32</v>
      </c>
      <c r="H10567">
        <v>17.75</v>
      </c>
      <c r="O10567">
        <v>2.0739999999999998</v>
      </c>
      <c r="P10567">
        <v>1.004</v>
      </c>
      <c r="Q10567">
        <v>4899</v>
      </c>
      <c r="R10567" t="s">
        <v>923</v>
      </c>
      <c r="T10567" t="s">
        <v>28</v>
      </c>
      <c r="V10567" t="s">
        <v>32</v>
      </c>
      <c r="Y10567" t="s">
        <v>30</v>
      </c>
    </row>
    <row r="10568" spans="1:25" x14ac:dyDescent="0.45">
      <c r="A10568" t="s">
        <v>25</v>
      </c>
      <c r="B10568" t="s">
        <v>821</v>
      </c>
      <c r="C10568">
        <v>56189</v>
      </c>
      <c r="D10568">
        <v>7</v>
      </c>
      <c r="F10568">
        <v>2021</v>
      </c>
      <c r="G10568">
        <v>43</v>
      </c>
      <c r="H10568">
        <v>29</v>
      </c>
      <c r="O10568">
        <v>2.9279999999999999</v>
      </c>
      <c r="P10568">
        <v>0.88400000000000001</v>
      </c>
      <c r="Q10568">
        <v>8004</v>
      </c>
      <c r="R10568" t="s">
        <v>923</v>
      </c>
      <c r="T10568" t="s">
        <v>28</v>
      </c>
      <c r="V10568" t="s">
        <v>32</v>
      </c>
      <c r="Y10568" t="s">
        <v>30</v>
      </c>
    </row>
    <row r="10569" spans="1:25" x14ac:dyDescent="0.45">
      <c r="A10569" t="s">
        <v>25</v>
      </c>
      <c r="B10569" t="s">
        <v>821</v>
      </c>
      <c r="C10569">
        <v>56189</v>
      </c>
      <c r="D10569">
        <v>7</v>
      </c>
      <c r="F10569">
        <v>2022</v>
      </c>
      <c r="G10569">
        <v>33</v>
      </c>
      <c r="H10569">
        <v>22.51</v>
      </c>
      <c r="O10569">
        <v>1.3839999999999999</v>
      </c>
      <c r="P10569">
        <v>0.66169999999999995</v>
      </c>
      <c r="Q10569">
        <v>6212.6</v>
      </c>
      <c r="R10569" t="s">
        <v>923</v>
      </c>
      <c r="T10569" t="s">
        <v>28</v>
      </c>
      <c r="V10569" t="s">
        <v>32</v>
      </c>
      <c r="Y10569" t="s">
        <v>30</v>
      </c>
    </row>
    <row r="10570" spans="1:25" x14ac:dyDescent="0.45">
      <c r="A10570" t="s">
        <v>25</v>
      </c>
      <c r="B10570" t="s">
        <v>821</v>
      </c>
      <c r="C10570">
        <v>56189</v>
      </c>
      <c r="D10570">
        <v>7</v>
      </c>
      <c r="F10570">
        <v>2023</v>
      </c>
      <c r="G10570">
        <v>26</v>
      </c>
      <c r="H10570">
        <v>17.649999999999999</v>
      </c>
      <c r="O10570">
        <v>1.913</v>
      </c>
      <c r="P10570">
        <v>0.91869999999999996</v>
      </c>
      <c r="Q10570">
        <v>4871.3</v>
      </c>
      <c r="R10570" t="s">
        <v>923</v>
      </c>
      <c r="T10570" t="s">
        <v>28</v>
      </c>
      <c r="V10570" t="s">
        <v>32</v>
      </c>
      <c r="Y10570" t="s">
        <v>30</v>
      </c>
    </row>
    <row r="10571" spans="1:25" x14ac:dyDescent="0.45">
      <c r="A10571" t="s">
        <v>25</v>
      </c>
      <c r="B10571" t="s">
        <v>821</v>
      </c>
      <c r="C10571">
        <v>56189</v>
      </c>
      <c r="D10571">
        <v>7</v>
      </c>
      <c r="F10571">
        <v>2024</v>
      </c>
      <c r="G10571">
        <v>9</v>
      </c>
      <c r="H10571">
        <v>6.17</v>
      </c>
      <c r="O10571">
        <v>0.58099999999999996</v>
      </c>
      <c r="P10571">
        <v>0.84519999999999995</v>
      </c>
      <c r="Q10571">
        <v>1702.9</v>
      </c>
      <c r="R10571" t="s">
        <v>923</v>
      </c>
      <c r="T10571" t="s">
        <v>28</v>
      </c>
      <c r="V10571" t="s">
        <v>32</v>
      </c>
      <c r="Y10571" t="s">
        <v>30</v>
      </c>
    </row>
    <row r="10572" spans="1:25" x14ac:dyDescent="0.45">
      <c r="A10572" t="s">
        <v>335</v>
      </c>
      <c r="B10572" t="s">
        <v>822</v>
      </c>
      <c r="C10572">
        <v>56196</v>
      </c>
      <c r="D10572" t="s">
        <v>823</v>
      </c>
      <c r="F10572">
        <v>2009</v>
      </c>
      <c r="G10572">
        <v>7432</v>
      </c>
      <c r="H10572">
        <v>7375.48</v>
      </c>
      <c r="I10572">
        <v>1549160.04</v>
      </c>
      <c r="K10572">
        <v>4.4800000000000004</v>
      </c>
      <c r="L10572">
        <v>1.1999999999999999E-3</v>
      </c>
      <c r="M10572">
        <v>666895.348</v>
      </c>
      <c r="N10572">
        <v>5.91E-2</v>
      </c>
      <c r="O10572">
        <v>35.378</v>
      </c>
      <c r="P10572">
        <v>8.5000000000000006E-3</v>
      </c>
      <c r="Q10572">
        <v>11201222.514</v>
      </c>
      <c r="R10572" t="s">
        <v>333</v>
      </c>
      <c r="S10572" t="s">
        <v>38</v>
      </c>
      <c r="T10572" t="s">
        <v>89</v>
      </c>
      <c r="V10572" t="s">
        <v>88</v>
      </c>
      <c r="Y10572" t="s">
        <v>107</v>
      </c>
    </row>
    <row r="10573" spans="1:25" x14ac:dyDescent="0.45">
      <c r="A10573" t="s">
        <v>335</v>
      </c>
      <c r="B10573" t="s">
        <v>822</v>
      </c>
      <c r="C10573">
        <v>56196</v>
      </c>
      <c r="D10573" t="s">
        <v>823</v>
      </c>
      <c r="F10573">
        <v>2010</v>
      </c>
      <c r="G10573">
        <v>7532</v>
      </c>
      <c r="H10573">
        <v>7484.73</v>
      </c>
      <c r="I10573">
        <v>1572520.07</v>
      </c>
      <c r="K10573">
        <v>4.3019999999999996</v>
      </c>
      <c r="L10573">
        <v>1.1999999999999999E-3</v>
      </c>
      <c r="M10573">
        <v>677241.61399999994</v>
      </c>
      <c r="N10573">
        <v>5.91E-2</v>
      </c>
      <c r="O10573">
        <v>36.712000000000003</v>
      </c>
      <c r="P10573">
        <v>8.5000000000000006E-3</v>
      </c>
      <c r="Q10573">
        <v>11379572.666999999</v>
      </c>
      <c r="R10573" t="s">
        <v>333</v>
      </c>
      <c r="S10573" t="s">
        <v>38</v>
      </c>
      <c r="T10573" t="s">
        <v>89</v>
      </c>
      <c r="V10573" t="s">
        <v>88</v>
      </c>
      <c r="Y10573" t="s">
        <v>107</v>
      </c>
    </row>
    <row r="10574" spans="1:25" x14ac:dyDescent="0.45">
      <c r="A10574" t="s">
        <v>335</v>
      </c>
      <c r="B10574" t="s">
        <v>822</v>
      </c>
      <c r="C10574">
        <v>56196</v>
      </c>
      <c r="D10574" t="s">
        <v>823</v>
      </c>
      <c r="F10574">
        <v>2011</v>
      </c>
      <c r="G10574">
        <v>8306</v>
      </c>
      <c r="H10574">
        <v>8252.98</v>
      </c>
      <c r="I10574">
        <v>1773330.5</v>
      </c>
      <c r="K10574">
        <v>3.9590000000000001</v>
      </c>
      <c r="L10574">
        <v>1.1000000000000001E-3</v>
      </c>
      <c r="M10574">
        <v>751830.31700000004</v>
      </c>
      <c r="N10574">
        <v>5.8999999999999997E-2</v>
      </c>
      <c r="O10574">
        <v>31.251000000000001</v>
      </c>
      <c r="P10574">
        <v>6.1999999999999998E-3</v>
      </c>
      <c r="Q10574">
        <v>12648034.809</v>
      </c>
      <c r="R10574" t="s">
        <v>333</v>
      </c>
      <c r="S10574" t="s">
        <v>38</v>
      </c>
      <c r="T10574" t="s">
        <v>89</v>
      </c>
      <c r="V10574" t="s">
        <v>88</v>
      </c>
      <c r="Y10574" t="s">
        <v>107</v>
      </c>
    </row>
    <row r="10575" spans="1:25" x14ac:dyDescent="0.45">
      <c r="A10575" t="s">
        <v>335</v>
      </c>
      <c r="B10575" t="s">
        <v>822</v>
      </c>
      <c r="C10575">
        <v>56196</v>
      </c>
      <c r="D10575" t="s">
        <v>823</v>
      </c>
      <c r="F10575">
        <v>2012</v>
      </c>
      <c r="G10575">
        <v>7284</v>
      </c>
      <c r="H10575">
        <v>7253.11</v>
      </c>
      <c r="I10575">
        <v>1619174.77</v>
      </c>
      <c r="K10575">
        <v>4.242</v>
      </c>
      <c r="L10575">
        <v>1.1000000000000001E-3</v>
      </c>
      <c r="M10575">
        <v>682440.03200000001</v>
      </c>
      <c r="N10575">
        <v>5.91E-2</v>
      </c>
      <c r="O10575">
        <v>29.439</v>
      </c>
      <c r="P10575">
        <v>6.8999999999999999E-3</v>
      </c>
      <c r="Q10575">
        <v>11468663.074999999</v>
      </c>
      <c r="R10575" t="s">
        <v>333</v>
      </c>
      <c r="S10575" t="s">
        <v>38</v>
      </c>
      <c r="T10575" t="s">
        <v>89</v>
      </c>
      <c r="V10575" t="s">
        <v>88</v>
      </c>
      <c r="Y10575" t="s">
        <v>107</v>
      </c>
    </row>
    <row r="10576" spans="1:25" x14ac:dyDescent="0.45">
      <c r="A10576" t="s">
        <v>335</v>
      </c>
      <c r="B10576" t="s">
        <v>822</v>
      </c>
      <c r="C10576">
        <v>56196</v>
      </c>
      <c r="D10576" t="s">
        <v>823</v>
      </c>
      <c r="F10576">
        <v>2013</v>
      </c>
      <c r="G10576">
        <v>7621</v>
      </c>
      <c r="H10576">
        <v>7593.72</v>
      </c>
      <c r="I10576">
        <v>1753207.36</v>
      </c>
      <c r="K10576">
        <v>10.393000000000001</v>
      </c>
      <c r="L10576">
        <v>2.0999999999999999E-3</v>
      </c>
      <c r="M10576">
        <v>737728.19099999999</v>
      </c>
      <c r="N10576">
        <v>5.96E-2</v>
      </c>
      <c r="O10576">
        <v>50.119</v>
      </c>
      <c r="P10576">
        <v>1.2E-2</v>
      </c>
      <c r="Q10576">
        <v>12286649.437999999</v>
      </c>
      <c r="R10576" t="s">
        <v>333</v>
      </c>
      <c r="S10576" t="s">
        <v>38</v>
      </c>
      <c r="T10576" t="s">
        <v>89</v>
      </c>
      <c r="V10576" t="s">
        <v>88</v>
      </c>
      <c r="Y10576" t="s">
        <v>107</v>
      </c>
    </row>
    <row r="10577" spans="1:25" x14ac:dyDescent="0.45">
      <c r="A10577" t="s">
        <v>335</v>
      </c>
      <c r="B10577" t="s">
        <v>822</v>
      </c>
      <c r="C10577">
        <v>56196</v>
      </c>
      <c r="D10577" t="s">
        <v>823</v>
      </c>
      <c r="F10577">
        <v>2014</v>
      </c>
      <c r="G10577">
        <v>7286</v>
      </c>
      <c r="H10577">
        <v>7254.23</v>
      </c>
      <c r="I10577">
        <v>1671552.04</v>
      </c>
      <c r="K10577">
        <v>3.5979999999999999</v>
      </c>
      <c r="L10577">
        <v>1E-3</v>
      </c>
      <c r="M10577">
        <v>693356.81700000004</v>
      </c>
      <c r="N10577">
        <v>5.9499999999999997E-2</v>
      </c>
      <c r="O10577">
        <v>38.695999999999998</v>
      </c>
      <c r="P10577">
        <v>8.0000000000000002E-3</v>
      </c>
      <c r="Q10577">
        <v>11566908.978</v>
      </c>
      <c r="R10577" t="s">
        <v>333</v>
      </c>
      <c r="S10577" t="s">
        <v>38</v>
      </c>
      <c r="T10577" t="s">
        <v>89</v>
      </c>
      <c r="V10577" t="s">
        <v>88</v>
      </c>
      <c r="Y10577" t="s">
        <v>107</v>
      </c>
    </row>
    <row r="10578" spans="1:25" x14ac:dyDescent="0.45">
      <c r="A10578" t="s">
        <v>335</v>
      </c>
      <c r="B10578" t="s">
        <v>822</v>
      </c>
      <c r="C10578">
        <v>56196</v>
      </c>
      <c r="D10578" t="s">
        <v>823</v>
      </c>
      <c r="F10578">
        <v>2015</v>
      </c>
      <c r="G10578">
        <v>6753</v>
      </c>
      <c r="H10578">
        <v>6716.75</v>
      </c>
      <c r="I10578">
        <v>1444297.92</v>
      </c>
      <c r="K10578">
        <v>3.2349999999999999</v>
      </c>
      <c r="L10578">
        <v>1E-3</v>
      </c>
      <c r="M10578">
        <v>618870.03200000001</v>
      </c>
      <c r="N10578">
        <v>5.9700000000000003E-2</v>
      </c>
      <c r="O10578">
        <v>34.676000000000002</v>
      </c>
      <c r="P10578">
        <v>8.3999999999999995E-3</v>
      </c>
      <c r="Q10578">
        <v>10299868.612</v>
      </c>
      <c r="R10578" t="s">
        <v>333</v>
      </c>
      <c r="S10578" t="s">
        <v>38</v>
      </c>
      <c r="T10578" t="s">
        <v>89</v>
      </c>
      <c r="V10578" t="s">
        <v>88</v>
      </c>
      <c r="Y10578" t="s">
        <v>146</v>
      </c>
    </row>
    <row r="10579" spans="1:25" x14ac:dyDescent="0.45">
      <c r="A10579" t="s">
        <v>335</v>
      </c>
      <c r="B10579" t="s">
        <v>822</v>
      </c>
      <c r="C10579">
        <v>56196</v>
      </c>
      <c r="D10579" t="s">
        <v>823</v>
      </c>
      <c r="F10579">
        <v>2016</v>
      </c>
      <c r="G10579">
        <v>6986</v>
      </c>
      <c r="H10579">
        <v>6866.04</v>
      </c>
      <c r="I10579">
        <v>1363403.95</v>
      </c>
      <c r="K10579">
        <v>3.0569999999999999</v>
      </c>
      <c r="L10579">
        <v>1E-3</v>
      </c>
      <c r="M10579">
        <v>599201.22400000005</v>
      </c>
      <c r="N10579">
        <v>5.9299999999999999E-2</v>
      </c>
      <c r="O10579">
        <v>38.271999999999998</v>
      </c>
      <c r="P10579">
        <v>1.2E-2</v>
      </c>
      <c r="Q10579">
        <v>10049389.676999999</v>
      </c>
      <c r="R10579" t="s">
        <v>333</v>
      </c>
      <c r="S10579" t="s">
        <v>38</v>
      </c>
      <c r="T10579" t="s">
        <v>89</v>
      </c>
      <c r="V10579" t="s">
        <v>88</v>
      </c>
      <c r="Y10579" t="s">
        <v>146</v>
      </c>
    </row>
    <row r="10580" spans="1:25" x14ac:dyDescent="0.45">
      <c r="A10580" t="s">
        <v>335</v>
      </c>
      <c r="B10580" t="s">
        <v>822</v>
      </c>
      <c r="C10580">
        <v>56196</v>
      </c>
      <c r="D10580" t="s">
        <v>823</v>
      </c>
      <c r="F10580">
        <v>2017</v>
      </c>
      <c r="G10580">
        <v>6638</v>
      </c>
      <c r="H10580">
        <v>6536.95</v>
      </c>
      <c r="I10580">
        <v>1182228.56</v>
      </c>
      <c r="K10580">
        <v>2.6469999999999998</v>
      </c>
      <c r="L10580">
        <v>1E-3</v>
      </c>
      <c r="M10580">
        <v>520217.239</v>
      </c>
      <c r="N10580">
        <v>5.91E-2</v>
      </c>
      <c r="O10580">
        <v>30.14</v>
      </c>
      <c r="P10580">
        <v>1.0699999999999999E-2</v>
      </c>
      <c r="Q10580">
        <v>8731877.6760000009</v>
      </c>
      <c r="R10580" t="s">
        <v>333</v>
      </c>
      <c r="S10580" t="s">
        <v>38</v>
      </c>
      <c r="T10580" t="s">
        <v>89</v>
      </c>
      <c r="V10580" t="s">
        <v>88</v>
      </c>
      <c r="Y10580" t="s">
        <v>147</v>
      </c>
    </row>
    <row r="10581" spans="1:25" x14ac:dyDescent="0.45">
      <c r="A10581" t="s">
        <v>335</v>
      </c>
      <c r="B10581" t="s">
        <v>822</v>
      </c>
      <c r="C10581">
        <v>56196</v>
      </c>
      <c r="D10581" t="s">
        <v>823</v>
      </c>
      <c r="F10581">
        <v>2018</v>
      </c>
      <c r="G10581">
        <v>5969</v>
      </c>
      <c r="H10581">
        <v>5874.24</v>
      </c>
      <c r="I10581">
        <v>1117873.3400000001</v>
      </c>
      <c r="K10581">
        <v>2.6320000000000001</v>
      </c>
      <c r="L10581">
        <v>1E-3</v>
      </c>
      <c r="M10581">
        <v>493376.98300000001</v>
      </c>
      <c r="N10581">
        <v>5.9900000000000002E-2</v>
      </c>
      <c r="O10581">
        <v>40.991999999999997</v>
      </c>
      <c r="P10581">
        <v>1.49E-2</v>
      </c>
      <c r="Q10581">
        <v>8154024.5729999999</v>
      </c>
      <c r="R10581" t="s">
        <v>333</v>
      </c>
      <c r="S10581" t="s">
        <v>38</v>
      </c>
      <c r="T10581" t="s">
        <v>89</v>
      </c>
      <c r="V10581" t="s">
        <v>88</v>
      </c>
      <c r="Y10581" t="s">
        <v>147</v>
      </c>
    </row>
    <row r="10582" spans="1:25" x14ac:dyDescent="0.45">
      <c r="A10582" t="s">
        <v>335</v>
      </c>
      <c r="B10582" t="s">
        <v>822</v>
      </c>
      <c r="C10582">
        <v>56196</v>
      </c>
      <c r="D10582" t="s">
        <v>823</v>
      </c>
      <c r="F10582">
        <v>2019</v>
      </c>
      <c r="G10582">
        <v>7079</v>
      </c>
      <c r="H10582">
        <v>6989.14</v>
      </c>
      <c r="I10582">
        <v>1245011.55</v>
      </c>
      <c r="K10582">
        <v>2.7759999999999998</v>
      </c>
      <c r="L10582">
        <v>1E-3</v>
      </c>
      <c r="M10582">
        <v>540325.16299999994</v>
      </c>
      <c r="N10582">
        <v>5.9400000000000001E-2</v>
      </c>
      <c r="O10582">
        <v>36.624000000000002</v>
      </c>
      <c r="P10582">
        <v>1.11E-2</v>
      </c>
      <c r="Q10582">
        <v>9042359.0500000007</v>
      </c>
      <c r="R10582" t="s">
        <v>333</v>
      </c>
      <c r="S10582" t="s">
        <v>38</v>
      </c>
      <c r="T10582" t="s">
        <v>89</v>
      </c>
      <c r="V10582" t="s">
        <v>88</v>
      </c>
      <c r="Y10582" t="s">
        <v>147</v>
      </c>
    </row>
    <row r="10583" spans="1:25" x14ac:dyDescent="0.45">
      <c r="A10583" t="s">
        <v>335</v>
      </c>
      <c r="B10583" t="s">
        <v>822</v>
      </c>
      <c r="C10583">
        <v>56196</v>
      </c>
      <c r="D10583" t="s">
        <v>823</v>
      </c>
      <c r="F10583">
        <v>2020</v>
      </c>
      <c r="G10583">
        <v>6456</v>
      </c>
      <c r="H10583">
        <v>6383.56</v>
      </c>
      <c r="I10583">
        <v>1243543.1200000001</v>
      </c>
      <c r="K10583">
        <v>2.661</v>
      </c>
      <c r="L10583">
        <v>1E-3</v>
      </c>
      <c r="M10583">
        <v>525512.45700000005</v>
      </c>
      <c r="N10583">
        <v>5.91E-2</v>
      </c>
      <c r="O10583">
        <v>33.944000000000003</v>
      </c>
      <c r="P10583">
        <v>1.0800000000000001E-2</v>
      </c>
      <c r="Q10583">
        <v>8833850.0800000001</v>
      </c>
      <c r="R10583" t="s">
        <v>333</v>
      </c>
      <c r="S10583" t="s">
        <v>38</v>
      </c>
      <c r="T10583" t="s">
        <v>89</v>
      </c>
      <c r="V10583" t="s">
        <v>88</v>
      </c>
      <c r="Y10583" t="s">
        <v>147</v>
      </c>
    </row>
    <row r="10584" spans="1:25" x14ac:dyDescent="0.45">
      <c r="A10584" t="s">
        <v>335</v>
      </c>
      <c r="B10584" t="s">
        <v>822</v>
      </c>
      <c r="C10584">
        <v>56196</v>
      </c>
      <c r="D10584" t="s">
        <v>823</v>
      </c>
      <c r="F10584">
        <v>2021</v>
      </c>
      <c r="G10584">
        <v>6703</v>
      </c>
      <c r="H10584">
        <v>6605.83</v>
      </c>
      <c r="I10584">
        <v>1401880.47</v>
      </c>
      <c r="K10584">
        <v>3.052</v>
      </c>
      <c r="L10584">
        <v>1.1000000000000001E-3</v>
      </c>
      <c r="M10584">
        <v>580949.61100000003</v>
      </c>
      <c r="N10584">
        <v>5.91E-2</v>
      </c>
      <c r="O10584">
        <v>37.039000000000001</v>
      </c>
      <c r="P10584">
        <v>1.03E-2</v>
      </c>
      <c r="Q10584">
        <v>9762250.3440000005</v>
      </c>
      <c r="R10584" t="s">
        <v>333</v>
      </c>
      <c r="S10584" t="s">
        <v>38</v>
      </c>
      <c r="T10584" t="s">
        <v>89</v>
      </c>
      <c r="V10584" t="s">
        <v>88</v>
      </c>
      <c r="Y10584" t="s">
        <v>152</v>
      </c>
    </row>
    <row r="10585" spans="1:25" x14ac:dyDescent="0.45">
      <c r="A10585" t="s">
        <v>335</v>
      </c>
      <c r="B10585" t="s">
        <v>822</v>
      </c>
      <c r="C10585">
        <v>56196</v>
      </c>
      <c r="D10585" t="s">
        <v>823</v>
      </c>
      <c r="F10585">
        <v>2022</v>
      </c>
      <c r="G10585">
        <v>6355</v>
      </c>
      <c r="H10585">
        <v>6289.47</v>
      </c>
      <c r="I10585">
        <v>1390887.72</v>
      </c>
      <c r="K10585">
        <v>3.1259999999999999</v>
      </c>
      <c r="L10585">
        <v>1.1000000000000001E-3</v>
      </c>
      <c r="M10585">
        <v>577911.91200000001</v>
      </c>
      <c r="N10585">
        <v>6.0600000000000001E-2</v>
      </c>
      <c r="O10585">
        <v>39.893000000000001</v>
      </c>
      <c r="P10585">
        <v>1.0699999999999999E-2</v>
      </c>
      <c r="Q10585">
        <v>9506587.5460000001</v>
      </c>
      <c r="R10585" t="s">
        <v>333</v>
      </c>
      <c r="S10585" t="s">
        <v>38</v>
      </c>
      <c r="T10585" t="s">
        <v>89</v>
      </c>
      <c r="V10585" t="s">
        <v>88</v>
      </c>
      <c r="Y10585" t="s">
        <v>152</v>
      </c>
    </row>
    <row r="10586" spans="1:25" x14ac:dyDescent="0.45">
      <c r="A10586" t="s">
        <v>335</v>
      </c>
      <c r="B10586" t="s">
        <v>822</v>
      </c>
      <c r="C10586">
        <v>56196</v>
      </c>
      <c r="D10586" t="s">
        <v>823</v>
      </c>
      <c r="F10586">
        <v>2023</v>
      </c>
      <c r="G10586">
        <v>7269</v>
      </c>
      <c r="H10586">
        <v>7235.5</v>
      </c>
      <c r="I10586">
        <v>1754139.69</v>
      </c>
      <c r="K10586">
        <v>3.57</v>
      </c>
      <c r="L10586">
        <v>1E-3</v>
      </c>
      <c r="M10586">
        <v>703727.08900000004</v>
      </c>
      <c r="N10586">
        <v>5.91E-2</v>
      </c>
      <c r="O10586">
        <v>37.878</v>
      </c>
      <c r="P10586">
        <v>7.1999999999999998E-3</v>
      </c>
      <c r="Q10586">
        <v>11823254.354</v>
      </c>
      <c r="R10586" t="s">
        <v>333</v>
      </c>
      <c r="S10586" t="s">
        <v>38</v>
      </c>
      <c r="T10586" t="s">
        <v>89</v>
      </c>
      <c r="V10586" t="s">
        <v>88</v>
      </c>
      <c r="Y10586" t="s">
        <v>152</v>
      </c>
    </row>
    <row r="10587" spans="1:25" x14ac:dyDescent="0.45">
      <c r="A10587" t="s">
        <v>335</v>
      </c>
      <c r="B10587" t="s">
        <v>822</v>
      </c>
      <c r="C10587">
        <v>56196</v>
      </c>
      <c r="D10587" t="s">
        <v>823</v>
      </c>
      <c r="F10587">
        <v>2024</v>
      </c>
      <c r="G10587">
        <v>3794</v>
      </c>
      <c r="H10587">
        <v>3782.11</v>
      </c>
      <c r="I10587">
        <v>960593.84</v>
      </c>
      <c r="K10587">
        <v>1.9239999999999999</v>
      </c>
      <c r="L10587">
        <v>1E-3</v>
      </c>
      <c r="M10587">
        <v>381191.93599999999</v>
      </c>
      <c r="N10587">
        <v>5.8999999999999997E-2</v>
      </c>
      <c r="O10587">
        <v>20.341999999999999</v>
      </c>
      <c r="P10587">
        <v>7.3000000000000001E-3</v>
      </c>
      <c r="Q10587">
        <v>6414197.2240000004</v>
      </c>
      <c r="R10587" t="s">
        <v>333</v>
      </c>
      <c r="S10587" t="s">
        <v>38</v>
      </c>
      <c r="T10587" t="s">
        <v>89</v>
      </c>
      <c r="V10587" t="s">
        <v>88</v>
      </c>
      <c r="Y10587" t="s">
        <v>152</v>
      </c>
    </row>
    <row r="10588" spans="1:25" x14ac:dyDescent="0.45">
      <c r="A10588" t="s">
        <v>335</v>
      </c>
      <c r="B10588" t="s">
        <v>822</v>
      </c>
      <c r="C10588">
        <v>56196</v>
      </c>
      <c r="D10588" t="s">
        <v>824</v>
      </c>
      <c r="F10588">
        <v>2009</v>
      </c>
      <c r="G10588">
        <v>7223</v>
      </c>
      <c r="H10588">
        <v>7126.18</v>
      </c>
      <c r="I10588">
        <v>1476150.57</v>
      </c>
      <c r="K10588">
        <v>4.4969999999999999</v>
      </c>
      <c r="L10588">
        <v>1.4E-3</v>
      </c>
      <c r="M10588">
        <v>637294.228</v>
      </c>
      <c r="N10588">
        <v>5.9200000000000003E-2</v>
      </c>
      <c r="O10588">
        <v>43.451000000000001</v>
      </c>
      <c r="P10588">
        <v>1.1900000000000001E-2</v>
      </c>
      <c r="Q10588">
        <v>10700002.697000001</v>
      </c>
      <c r="R10588" t="s">
        <v>333</v>
      </c>
      <c r="S10588" t="s">
        <v>38</v>
      </c>
      <c r="T10588" t="s">
        <v>89</v>
      </c>
      <c r="V10588" t="s">
        <v>88</v>
      </c>
      <c r="Y10588" t="s">
        <v>107</v>
      </c>
    </row>
    <row r="10589" spans="1:25" x14ac:dyDescent="0.45">
      <c r="A10589" t="s">
        <v>335</v>
      </c>
      <c r="B10589" t="s">
        <v>822</v>
      </c>
      <c r="C10589">
        <v>56196</v>
      </c>
      <c r="D10589" t="s">
        <v>824</v>
      </c>
      <c r="F10589">
        <v>2010</v>
      </c>
      <c r="G10589">
        <v>7582</v>
      </c>
      <c r="H10589">
        <v>7502.94</v>
      </c>
      <c r="I10589">
        <v>1564782.47</v>
      </c>
      <c r="K10589">
        <v>3.8340000000000001</v>
      </c>
      <c r="L10589">
        <v>1.1000000000000001E-3</v>
      </c>
      <c r="M10589">
        <v>672265.01</v>
      </c>
      <c r="N10589">
        <v>5.91E-2</v>
      </c>
      <c r="O10589">
        <v>39.463000000000001</v>
      </c>
      <c r="P10589">
        <v>9.4000000000000004E-3</v>
      </c>
      <c r="Q10589">
        <v>11303992.983999999</v>
      </c>
      <c r="R10589" t="s">
        <v>333</v>
      </c>
      <c r="S10589" t="s">
        <v>38</v>
      </c>
      <c r="T10589" t="s">
        <v>89</v>
      </c>
      <c r="V10589" t="s">
        <v>88</v>
      </c>
      <c r="Y10589" t="s">
        <v>107</v>
      </c>
    </row>
    <row r="10590" spans="1:25" x14ac:dyDescent="0.45">
      <c r="A10590" t="s">
        <v>335</v>
      </c>
      <c r="B10590" t="s">
        <v>822</v>
      </c>
      <c r="C10590">
        <v>56196</v>
      </c>
      <c r="D10590" t="s">
        <v>824</v>
      </c>
      <c r="F10590">
        <v>2011</v>
      </c>
      <c r="G10590">
        <v>6789</v>
      </c>
      <c r="H10590">
        <v>6667.37</v>
      </c>
      <c r="I10590">
        <v>1340337.04</v>
      </c>
      <c r="K10590">
        <v>3.125</v>
      </c>
      <c r="L10590">
        <v>1.1000000000000001E-3</v>
      </c>
      <c r="M10590">
        <v>597866.196</v>
      </c>
      <c r="N10590">
        <v>5.8999999999999997E-2</v>
      </c>
      <c r="O10590">
        <v>34.674999999999997</v>
      </c>
      <c r="P10590">
        <v>1.04E-2</v>
      </c>
      <c r="Q10590">
        <v>10058322.716</v>
      </c>
      <c r="R10590" t="s">
        <v>333</v>
      </c>
      <c r="S10590" t="s">
        <v>38</v>
      </c>
      <c r="T10590" t="s">
        <v>89</v>
      </c>
      <c r="V10590" t="s">
        <v>88</v>
      </c>
      <c r="Y10590" t="s">
        <v>107</v>
      </c>
    </row>
    <row r="10591" spans="1:25" x14ac:dyDescent="0.45">
      <c r="A10591" t="s">
        <v>335</v>
      </c>
      <c r="B10591" t="s">
        <v>822</v>
      </c>
      <c r="C10591">
        <v>56196</v>
      </c>
      <c r="D10591" t="s">
        <v>824</v>
      </c>
      <c r="F10591">
        <v>2012</v>
      </c>
      <c r="G10591">
        <v>7144</v>
      </c>
      <c r="H10591">
        <v>7084.64</v>
      </c>
      <c r="I10591">
        <v>1580701.03</v>
      </c>
      <c r="K10591">
        <v>3.532</v>
      </c>
      <c r="L10591">
        <v>1.1000000000000001E-3</v>
      </c>
      <c r="M10591">
        <v>665179.83700000006</v>
      </c>
      <c r="N10591">
        <v>5.8999999999999997E-2</v>
      </c>
      <c r="O10591">
        <v>35.183999999999997</v>
      </c>
      <c r="P10591">
        <v>8.8999999999999999E-3</v>
      </c>
      <c r="Q10591">
        <v>11189744.437000001</v>
      </c>
      <c r="R10591" t="s">
        <v>333</v>
      </c>
      <c r="S10591" t="s">
        <v>38</v>
      </c>
      <c r="T10591" t="s">
        <v>89</v>
      </c>
      <c r="V10591" t="s">
        <v>88</v>
      </c>
      <c r="Y10591" t="s">
        <v>107</v>
      </c>
    </row>
    <row r="10592" spans="1:25" x14ac:dyDescent="0.45">
      <c r="A10592" t="s">
        <v>335</v>
      </c>
      <c r="B10592" t="s">
        <v>822</v>
      </c>
      <c r="C10592">
        <v>56196</v>
      </c>
      <c r="D10592" t="s">
        <v>824</v>
      </c>
      <c r="F10592">
        <v>2013</v>
      </c>
      <c r="G10592">
        <v>7569</v>
      </c>
      <c r="H10592">
        <v>7547.67</v>
      </c>
      <c r="I10592">
        <v>1749770.66</v>
      </c>
      <c r="K10592">
        <v>6.1180000000000003</v>
      </c>
      <c r="L10592">
        <v>1.5E-3</v>
      </c>
      <c r="M10592">
        <v>730350.25100000005</v>
      </c>
      <c r="N10592">
        <v>5.9299999999999999E-2</v>
      </c>
      <c r="O10592">
        <v>36.267000000000003</v>
      </c>
      <c r="P10592">
        <v>6.7999999999999996E-3</v>
      </c>
      <c r="Q10592">
        <v>12244542.116</v>
      </c>
      <c r="R10592" t="s">
        <v>333</v>
      </c>
      <c r="S10592" t="s">
        <v>38</v>
      </c>
      <c r="T10592" t="s">
        <v>89</v>
      </c>
      <c r="V10592" t="s">
        <v>88</v>
      </c>
      <c r="Y10592" t="s">
        <v>107</v>
      </c>
    </row>
    <row r="10593" spans="1:25" x14ac:dyDescent="0.45">
      <c r="A10593" t="s">
        <v>335</v>
      </c>
      <c r="B10593" t="s">
        <v>822</v>
      </c>
      <c r="C10593">
        <v>56196</v>
      </c>
      <c r="D10593" t="s">
        <v>824</v>
      </c>
      <c r="F10593">
        <v>2014</v>
      </c>
      <c r="G10593">
        <v>7740</v>
      </c>
      <c r="H10593">
        <v>7721.54</v>
      </c>
      <c r="I10593">
        <v>1766681.32</v>
      </c>
      <c r="K10593">
        <v>3.907</v>
      </c>
      <c r="L10593">
        <v>1E-3</v>
      </c>
      <c r="M10593">
        <v>742722.46600000001</v>
      </c>
      <c r="N10593">
        <v>0.06</v>
      </c>
      <c r="O10593">
        <v>42.792999999999999</v>
      </c>
      <c r="P10593">
        <v>8.6E-3</v>
      </c>
      <c r="Q10593">
        <v>12336590.653000001</v>
      </c>
      <c r="R10593" t="s">
        <v>333</v>
      </c>
      <c r="S10593" t="s">
        <v>38</v>
      </c>
      <c r="T10593" t="s">
        <v>89</v>
      </c>
      <c r="V10593" t="s">
        <v>88</v>
      </c>
      <c r="Y10593" t="s">
        <v>107</v>
      </c>
    </row>
    <row r="10594" spans="1:25" x14ac:dyDescent="0.45">
      <c r="A10594" t="s">
        <v>335</v>
      </c>
      <c r="B10594" t="s">
        <v>822</v>
      </c>
      <c r="C10594">
        <v>56196</v>
      </c>
      <c r="D10594" t="s">
        <v>824</v>
      </c>
      <c r="F10594">
        <v>2015</v>
      </c>
      <c r="G10594">
        <v>7368</v>
      </c>
      <c r="H10594">
        <v>7327.14</v>
      </c>
      <c r="I10594">
        <v>1564659.28</v>
      </c>
      <c r="K10594">
        <v>3.4740000000000002</v>
      </c>
      <c r="L10594">
        <v>1E-3</v>
      </c>
      <c r="M10594">
        <v>670764.88500000001</v>
      </c>
      <c r="N10594">
        <v>5.9499999999999997E-2</v>
      </c>
      <c r="O10594">
        <v>39.579000000000001</v>
      </c>
      <c r="P10594">
        <v>9.5999999999999992E-3</v>
      </c>
      <c r="Q10594">
        <v>11197074.775</v>
      </c>
      <c r="R10594" t="s">
        <v>333</v>
      </c>
      <c r="S10594" t="s">
        <v>38</v>
      </c>
      <c r="T10594" t="s">
        <v>89</v>
      </c>
      <c r="V10594" t="s">
        <v>88</v>
      </c>
      <c r="Y10594" t="s">
        <v>146</v>
      </c>
    </row>
    <row r="10595" spans="1:25" x14ac:dyDescent="0.45">
      <c r="A10595" t="s">
        <v>335</v>
      </c>
      <c r="B10595" t="s">
        <v>822</v>
      </c>
      <c r="C10595">
        <v>56196</v>
      </c>
      <c r="D10595" t="s">
        <v>824</v>
      </c>
      <c r="F10595">
        <v>2016</v>
      </c>
      <c r="G10595">
        <v>7133</v>
      </c>
      <c r="H10595">
        <v>7061.86</v>
      </c>
      <c r="I10595">
        <v>1371930.36</v>
      </c>
      <c r="K10595">
        <v>3.1139999999999999</v>
      </c>
      <c r="L10595">
        <v>1E-3</v>
      </c>
      <c r="M10595">
        <v>614716.39899999998</v>
      </c>
      <c r="N10595">
        <v>5.91E-2</v>
      </c>
      <c r="O10595">
        <v>36.515000000000001</v>
      </c>
      <c r="P10595">
        <v>9.7999999999999997E-3</v>
      </c>
      <c r="Q10595">
        <v>10332128.880000001</v>
      </c>
      <c r="R10595" t="s">
        <v>333</v>
      </c>
      <c r="S10595" t="s">
        <v>38</v>
      </c>
      <c r="T10595" t="s">
        <v>89</v>
      </c>
      <c r="V10595" t="s">
        <v>88</v>
      </c>
      <c r="Y10595" t="s">
        <v>146</v>
      </c>
    </row>
    <row r="10596" spans="1:25" x14ac:dyDescent="0.45">
      <c r="A10596" t="s">
        <v>335</v>
      </c>
      <c r="B10596" t="s">
        <v>822</v>
      </c>
      <c r="C10596">
        <v>56196</v>
      </c>
      <c r="D10596" t="s">
        <v>824</v>
      </c>
      <c r="F10596">
        <v>2017</v>
      </c>
      <c r="G10596">
        <v>6298</v>
      </c>
      <c r="H10596">
        <v>6178.82</v>
      </c>
      <c r="I10596">
        <v>1115004.3400000001</v>
      </c>
      <c r="K10596">
        <v>2.4660000000000002</v>
      </c>
      <c r="L10596">
        <v>1E-3</v>
      </c>
      <c r="M10596">
        <v>486726.74</v>
      </c>
      <c r="N10596">
        <v>5.91E-2</v>
      </c>
      <c r="O10596">
        <v>37.250999999999998</v>
      </c>
      <c r="P10596">
        <v>1.5699999999999999E-2</v>
      </c>
      <c r="Q10596">
        <v>8181460.6830000002</v>
      </c>
      <c r="R10596" t="s">
        <v>333</v>
      </c>
      <c r="S10596" t="s">
        <v>38</v>
      </c>
      <c r="T10596" t="s">
        <v>89</v>
      </c>
      <c r="V10596" t="s">
        <v>88</v>
      </c>
      <c r="Y10596" t="s">
        <v>147</v>
      </c>
    </row>
    <row r="10597" spans="1:25" x14ac:dyDescent="0.45">
      <c r="A10597" t="s">
        <v>335</v>
      </c>
      <c r="B10597" t="s">
        <v>822</v>
      </c>
      <c r="C10597">
        <v>56196</v>
      </c>
      <c r="D10597" t="s">
        <v>824</v>
      </c>
      <c r="F10597">
        <v>2018</v>
      </c>
      <c r="G10597">
        <v>5632</v>
      </c>
      <c r="H10597">
        <v>5551.8</v>
      </c>
      <c r="I10597">
        <v>1089996.72</v>
      </c>
      <c r="K10597">
        <v>2.508</v>
      </c>
      <c r="L10597">
        <v>1E-3</v>
      </c>
      <c r="M10597">
        <v>472091.179</v>
      </c>
      <c r="N10597">
        <v>5.9799999999999999E-2</v>
      </c>
      <c r="O10597">
        <v>39.473999999999997</v>
      </c>
      <c r="P10597">
        <v>1.4800000000000001E-2</v>
      </c>
      <c r="Q10597">
        <v>7812848.8140000002</v>
      </c>
      <c r="R10597" t="s">
        <v>333</v>
      </c>
      <c r="S10597" t="s">
        <v>38</v>
      </c>
      <c r="T10597" t="s">
        <v>89</v>
      </c>
      <c r="V10597" t="s">
        <v>88</v>
      </c>
      <c r="Y10597" t="s">
        <v>147</v>
      </c>
    </row>
    <row r="10598" spans="1:25" x14ac:dyDescent="0.45">
      <c r="A10598" t="s">
        <v>335</v>
      </c>
      <c r="B10598" t="s">
        <v>822</v>
      </c>
      <c r="C10598">
        <v>56196</v>
      </c>
      <c r="D10598" t="s">
        <v>824</v>
      </c>
      <c r="F10598">
        <v>2019</v>
      </c>
      <c r="G10598">
        <v>7116</v>
      </c>
      <c r="H10598">
        <v>6999.55</v>
      </c>
      <c r="I10598">
        <v>1270138.22</v>
      </c>
      <c r="K10598">
        <v>2.8420000000000001</v>
      </c>
      <c r="L10598">
        <v>1E-3</v>
      </c>
      <c r="M10598">
        <v>548228.41799999995</v>
      </c>
      <c r="N10598">
        <v>5.9499999999999997E-2</v>
      </c>
      <c r="O10598">
        <v>47.226999999999997</v>
      </c>
      <c r="P10598">
        <v>1.4200000000000001E-2</v>
      </c>
      <c r="Q10598">
        <v>9147395.9489999991</v>
      </c>
      <c r="R10598" t="s">
        <v>333</v>
      </c>
      <c r="S10598" t="s">
        <v>38</v>
      </c>
      <c r="T10598" t="s">
        <v>89</v>
      </c>
      <c r="V10598" t="s">
        <v>88</v>
      </c>
      <c r="Y10598" t="s">
        <v>147</v>
      </c>
    </row>
    <row r="10599" spans="1:25" x14ac:dyDescent="0.45">
      <c r="A10599" t="s">
        <v>335</v>
      </c>
      <c r="B10599" t="s">
        <v>822</v>
      </c>
      <c r="C10599">
        <v>56196</v>
      </c>
      <c r="D10599" t="s">
        <v>824</v>
      </c>
      <c r="F10599">
        <v>2020</v>
      </c>
      <c r="G10599">
        <v>6804</v>
      </c>
      <c r="H10599">
        <v>6754.54</v>
      </c>
      <c r="I10599">
        <v>1270831.79</v>
      </c>
      <c r="K10599">
        <v>2.8439999999999999</v>
      </c>
      <c r="L10599">
        <v>1E-3</v>
      </c>
      <c r="M10599">
        <v>563411.83299999998</v>
      </c>
      <c r="N10599">
        <v>5.8999999999999997E-2</v>
      </c>
      <c r="O10599">
        <v>37.262999999999998</v>
      </c>
      <c r="P10599">
        <v>0.01</v>
      </c>
      <c r="Q10599">
        <v>9480295.6070000008</v>
      </c>
      <c r="R10599" t="s">
        <v>333</v>
      </c>
      <c r="S10599" t="s">
        <v>38</v>
      </c>
      <c r="T10599" t="s">
        <v>89</v>
      </c>
      <c r="V10599" t="s">
        <v>88</v>
      </c>
      <c r="Y10599" t="s">
        <v>147</v>
      </c>
    </row>
    <row r="10600" spans="1:25" x14ac:dyDescent="0.45">
      <c r="A10600" t="s">
        <v>335</v>
      </c>
      <c r="B10600" t="s">
        <v>822</v>
      </c>
      <c r="C10600">
        <v>56196</v>
      </c>
      <c r="D10600" t="s">
        <v>824</v>
      </c>
      <c r="F10600">
        <v>2021</v>
      </c>
      <c r="G10600">
        <v>6836</v>
      </c>
      <c r="H10600">
        <v>6746.92</v>
      </c>
      <c r="I10600">
        <v>1393941.67</v>
      </c>
      <c r="K10600">
        <v>8.4949999999999992</v>
      </c>
      <c r="L10600">
        <v>2E-3</v>
      </c>
      <c r="M10600">
        <v>593768.00399999996</v>
      </c>
      <c r="N10600">
        <v>5.91E-2</v>
      </c>
      <c r="O10600">
        <v>42.317999999999998</v>
      </c>
      <c r="P10600">
        <v>1.1299999999999999E-2</v>
      </c>
      <c r="Q10600">
        <v>9981317.4220000003</v>
      </c>
      <c r="R10600" t="s">
        <v>333</v>
      </c>
      <c r="S10600" t="s">
        <v>38</v>
      </c>
      <c r="T10600" t="s">
        <v>89</v>
      </c>
      <c r="V10600" t="s">
        <v>88</v>
      </c>
      <c r="Y10600" t="s">
        <v>152</v>
      </c>
    </row>
    <row r="10601" spans="1:25" x14ac:dyDescent="0.45">
      <c r="A10601" t="s">
        <v>335</v>
      </c>
      <c r="B10601" t="s">
        <v>822</v>
      </c>
      <c r="C10601">
        <v>56196</v>
      </c>
      <c r="D10601" t="s">
        <v>824</v>
      </c>
      <c r="F10601">
        <v>2022</v>
      </c>
      <c r="G10601">
        <v>5910</v>
      </c>
      <c r="H10601">
        <v>5844.12</v>
      </c>
      <c r="I10601">
        <v>1239257.83</v>
      </c>
      <c r="K10601">
        <v>2.8959999999999999</v>
      </c>
      <c r="L10601">
        <v>1E-3</v>
      </c>
      <c r="M10601">
        <v>540319.93200000003</v>
      </c>
      <c r="N10601">
        <v>6.0299999999999999E-2</v>
      </c>
      <c r="O10601">
        <v>40.17</v>
      </c>
      <c r="P10601">
        <v>1.21E-2</v>
      </c>
      <c r="Q10601">
        <v>8914639.1129999999</v>
      </c>
      <c r="R10601" t="s">
        <v>333</v>
      </c>
      <c r="S10601" t="s">
        <v>38</v>
      </c>
      <c r="T10601" t="s">
        <v>89</v>
      </c>
      <c r="V10601" t="s">
        <v>88</v>
      </c>
      <c r="Y10601" t="s">
        <v>152</v>
      </c>
    </row>
    <row r="10602" spans="1:25" x14ac:dyDescent="0.45">
      <c r="A10602" t="s">
        <v>335</v>
      </c>
      <c r="B10602" t="s">
        <v>822</v>
      </c>
      <c r="C10602">
        <v>56196</v>
      </c>
      <c r="D10602" t="s">
        <v>824</v>
      </c>
      <c r="F10602">
        <v>2023</v>
      </c>
      <c r="G10602">
        <v>7376</v>
      </c>
      <c r="H10602">
        <v>7356.48</v>
      </c>
      <c r="I10602">
        <v>1741317.57</v>
      </c>
      <c r="K10602">
        <v>3.593</v>
      </c>
      <c r="L10602">
        <v>1E-3</v>
      </c>
      <c r="M10602">
        <v>709710.21600000001</v>
      </c>
      <c r="N10602">
        <v>5.91E-2</v>
      </c>
      <c r="O10602">
        <v>39.046999999999997</v>
      </c>
      <c r="P10602">
        <v>7.4999999999999997E-3</v>
      </c>
      <c r="Q10602">
        <v>11931334.688999999</v>
      </c>
      <c r="R10602" t="s">
        <v>333</v>
      </c>
      <c r="S10602" t="s">
        <v>38</v>
      </c>
      <c r="T10602" t="s">
        <v>89</v>
      </c>
      <c r="V10602" t="s">
        <v>88</v>
      </c>
      <c r="Y10602" t="s">
        <v>152</v>
      </c>
    </row>
    <row r="10603" spans="1:25" x14ac:dyDescent="0.45">
      <c r="A10603" t="s">
        <v>335</v>
      </c>
      <c r="B10603" t="s">
        <v>822</v>
      </c>
      <c r="C10603">
        <v>56196</v>
      </c>
      <c r="D10603" t="s">
        <v>824</v>
      </c>
      <c r="F10603">
        <v>2024</v>
      </c>
      <c r="G10603">
        <v>3832</v>
      </c>
      <c r="H10603">
        <v>3822.98</v>
      </c>
      <c r="I10603">
        <v>963664.64</v>
      </c>
      <c r="K10603">
        <v>1.944</v>
      </c>
      <c r="L10603">
        <v>1E-3</v>
      </c>
      <c r="M10603">
        <v>385014.84</v>
      </c>
      <c r="N10603">
        <v>5.8999999999999997E-2</v>
      </c>
      <c r="O10603">
        <v>19.965</v>
      </c>
      <c r="P10603">
        <v>6.4999999999999997E-3</v>
      </c>
      <c r="Q10603">
        <v>6478575.8159999996</v>
      </c>
      <c r="R10603" t="s">
        <v>333</v>
      </c>
      <c r="S10603" t="s">
        <v>38</v>
      </c>
      <c r="T10603" t="s">
        <v>89</v>
      </c>
      <c r="V10603" t="s">
        <v>88</v>
      </c>
      <c r="Y10603" t="s">
        <v>152</v>
      </c>
    </row>
    <row r="10604" spans="1:25" x14ac:dyDescent="0.45">
      <c r="A10604" t="s">
        <v>335</v>
      </c>
      <c r="B10604" t="s">
        <v>825</v>
      </c>
      <c r="C10604">
        <v>56234</v>
      </c>
      <c r="D10604">
        <v>1</v>
      </c>
      <c r="F10604">
        <v>2009</v>
      </c>
      <c r="G10604">
        <v>2959</v>
      </c>
      <c r="H10604">
        <v>2904.23</v>
      </c>
      <c r="I10604">
        <v>746379.28</v>
      </c>
      <c r="K10604">
        <v>1.5720000000000001</v>
      </c>
      <c r="L10604">
        <v>1E-3</v>
      </c>
      <c r="M10604">
        <v>303007.35700000002</v>
      </c>
      <c r="N10604">
        <v>5.91E-2</v>
      </c>
      <c r="O10604">
        <v>16.45</v>
      </c>
      <c r="P10604">
        <v>6.7999999999999996E-3</v>
      </c>
      <c r="Q10604">
        <v>5085851.0329999998</v>
      </c>
      <c r="R10604" t="s">
        <v>333</v>
      </c>
      <c r="S10604" t="s">
        <v>38</v>
      </c>
      <c r="T10604" t="s">
        <v>826</v>
      </c>
      <c r="V10604" t="s">
        <v>806</v>
      </c>
      <c r="Y10604" t="s">
        <v>107</v>
      </c>
    </row>
    <row r="10605" spans="1:25" x14ac:dyDescent="0.45">
      <c r="A10605" t="s">
        <v>335</v>
      </c>
      <c r="B10605" t="s">
        <v>825</v>
      </c>
      <c r="C10605">
        <v>56234</v>
      </c>
      <c r="D10605">
        <v>1</v>
      </c>
      <c r="F10605">
        <v>2010</v>
      </c>
      <c r="G10605">
        <v>7756</v>
      </c>
      <c r="H10605">
        <v>7726.96</v>
      </c>
      <c r="I10605">
        <v>2185511.27</v>
      </c>
      <c r="K10605">
        <v>4.3600000000000003</v>
      </c>
      <c r="L10605">
        <v>1E-3</v>
      </c>
      <c r="M10605">
        <v>863505.66299999994</v>
      </c>
      <c r="N10605">
        <v>5.8999999999999997E-2</v>
      </c>
      <c r="O10605">
        <v>44.378</v>
      </c>
      <c r="P10605">
        <v>6.3E-3</v>
      </c>
      <c r="Q10605">
        <v>14529948.879000001</v>
      </c>
      <c r="R10605" t="s">
        <v>333</v>
      </c>
      <c r="S10605" t="s">
        <v>38</v>
      </c>
      <c r="T10605" t="s">
        <v>89</v>
      </c>
      <c r="V10605" t="s">
        <v>806</v>
      </c>
      <c r="Y10605" t="s">
        <v>107</v>
      </c>
    </row>
    <row r="10606" spans="1:25" x14ac:dyDescent="0.45">
      <c r="A10606" t="s">
        <v>335</v>
      </c>
      <c r="B10606" t="s">
        <v>825</v>
      </c>
      <c r="C10606">
        <v>56234</v>
      </c>
      <c r="D10606">
        <v>1</v>
      </c>
      <c r="F10606">
        <v>2011</v>
      </c>
      <c r="G10606">
        <v>7875</v>
      </c>
      <c r="H10606">
        <v>7841.69</v>
      </c>
      <c r="I10606">
        <v>2328233.9500000002</v>
      </c>
      <c r="K10606">
        <v>4.6689999999999996</v>
      </c>
      <c r="L10606">
        <v>1E-3</v>
      </c>
      <c r="M10606">
        <v>924779.44</v>
      </c>
      <c r="N10606">
        <v>5.8999999999999997E-2</v>
      </c>
      <c r="O10606">
        <v>48.622999999999998</v>
      </c>
      <c r="P10606">
        <v>6.4000000000000003E-3</v>
      </c>
      <c r="Q10606">
        <v>15561209.040999999</v>
      </c>
      <c r="R10606" t="s">
        <v>333</v>
      </c>
      <c r="S10606" t="s">
        <v>38</v>
      </c>
      <c r="T10606" t="s">
        <v>89</v>
      </c>
      <c r="V10606" t="s">
        <v>806</v>
      </c>
      <c r="Y10606" t="s">
        <v>107</v>
      </c>
    </row>
    <row r="10607" spans="1:25" x14ac:dyDescent="0.45">
      <c r="A10607" t="s">
        <v>335</v>
      </c>
      <c r="B10607" t="s">
        <v>825</v>
      </c>
      <c r="C10607">
        <v>56234</v>
      </c>
      <c r="D10607">
        <v>1</v>
      </c>
      <c r="F10607">
        <v>2012</v>
      </c>
      <c r="G10607">
        <v>7649</v>
      </c>
      <c r="H10607">
        <v>7632.89</v>
      </c>
      <c r="I10607">
        <v>2315551.7599999998</v>
      </c>
      <c r="K10607">
        <v>4.6420000000000003</v>
      </c>
      <c r="L10607">
        <v>1E-3</v>
      </c>
      <c r="M10607">
        <v>918563.75199999998</v>
      </c>
      <c r="N10607">
        <v>5.8999999999999997E-2</v>
      </c>
      <c r="O10607">
        <v>53.073999999999998</v>
      </c>
      <c r="P10607">
        <v>7.0000000000000001E-3</v>
      </c>
      <c r="Q10607">
        <v>15456081.074999999</v>
      </c>
      <c r="R10607" t="s">
        <v>333</v>
      </c>
      <c r="S10607" t="s">
        <v>38</v>
      </c>
      <c r="T10607" t="s">
        <v>89</v>
      </c>
      <c r="V10607" t="s">
        <v>806</v>
      </c>
      <c r="Y10607" t="s">
        <v>107</v>
      </c>
    </row>
    <row r="10608" spans="1:25" x14ac:dyDescent="0.45">
      <c r="A10608" t="s">
        <v>335</v>
      </c>
      <c r="B10608" t="s">
        <v>825</v>
      </c>
      <c r="C10608">
        <v>56234</v>
      </c>
      <c r="D10608">
        <v>1</v>
      </c>
      <c r="F10608">
        <v>2013</v>
      </c>
      <c r="G10608">
        <v>8064</v>
      </c>
      <c r="H10608">
        <v>8044.86</v>
      </c>
      <c r="I10608">
        <v>2467413.39</v>
      </c>
      <c r="K10608">
        <v>4.9109999999999996</v>
      </c>
      <c r="L10608">
        <v>1E-3</v>
      </c>
      <c r="M10608">
        <v>970612.272</v>
      </c>
      <c r="N10608">
        <v>5.8999999999999997E-2</v>
      </c>
      <c r="O10608">
        <v>57.066000000000003</v>
      </c>
      <c r="P10608">
        <v>7.1999999999999998E-3</v>
      </c>
      <c r="Q10608">
        <v>16330817.153000001</v>
      </c>
      <c r="R10608" t="s">
        <v>333</v>
      </c>
      <c r="S10608" t="s">
        <v>38</v>
      </c>
      <c r="T10608" t="s">
        <v>89</v>
      </c>
      <c r="V10608" t="s">
        <v>806</v>
      </c>
      <c r="Y10608" t="s">
        <v>107</v>
      </c>
    </row>
    <row r="10609" spans="1:25" x14ac:dyDescent="0.45">
      <c r="A10609" t="s">
        <v>335</v>
      </c>
      <c r="B10609" t="s">
        <v>825</v>
      </c>
      <c r="C10609">
        <v>56234</v>
      </c>
      <c r="D10609">
        <v>1</v>
      </c>
      <c r="F10609">
        <v>2014</v>
      </c>
      <c r="G10609">
        <v>8073</v>
      </c>
      <c r="H10609">
        <v>8060.08</v>
      </c>
      <c r="I10609">
        <v>2474791.2400000002</v>
      </c>
      <c r="K10609">
        <v>4.9420000000000002</v>
      </c>
      <c r="L10609">
        <v>1E-3</v>
      </c>
      <c r="M10609">
        <v>978951.79099999997</v>
      </c>
      <c r="N10609">
        <v>5.8999999999999997E-2</v>
      </c>
      <c r="O10609">
        <v>55.131</v>
      </c>
      <c r="P10609">
        <v>6.7999999999999996E-3</v>
      </c>
      <c r="Q10609">
        <v>16472234.877</v>
      </c>
      <c r="R10609" t="s">
        <v>333</v>
      </c>
      <c r="S10609" t="s">
        <v>38</v>
      </c>
      <c r="T10609" t="s">
        <v>89</v>
      </c>
      <c r="V10609" t="s">
        <v>806</v>
      </c>
      <c r="Y10609" t="s">
        <v>107</v>
      </c>
    </row>
    <row r="10610" spans="1:25" x14ac:dyDescent="0.45">
      <c r="A10610" t="s">
        <v>335</v>
      </c>
      <c r="B10610" t="s">
        <v>825</v>
      </c>
      <c r="C10610">
        <v>56234</v>
      </c>
      <c r="D10610">
        <v>1</v>
      </c>
      <c r="F10610">
        <v>2015</v>
      </c>
      <c r="G10610">
        <v>6882</v>
      </c>
      <c r="H10610">
        <v>6869.91</v>
      </c>
      <c r="I10610">
        <v>2086849.68</v>
      </c>
      <c r="K10610">
        <v>4.202</v>
      </c>
      <c r="L10610">
        <v>1E-3</v>
      </c>
      <c r="M10610">
        <v>831834.83600000001</v>
      </c>
      <c r="N10610">
        <v>5.91E-2</v>
      </c>
      <c r="O10610">
        <v>47.017000000000003</v>
      </c>
      <c r="P10610">
        <v>6.7999999999999996E-3</v>
      </c>
      <c r="Q10610">
        <v>13977851.778000001</v>
      </c>
      <c r="R10610" t="s">
        <v>333</v>
      </c>
      <c r="S10610" t="s">
        <v>38</v>
      </c>
      <c r="T10610" t="s">
        <v>89</v>
      </c>
      <c r="V10610" t="s">
        <v>806</v>
      </c>
      <c r="Y10610" t="s">
        <v>146</v>
      </c>
    </row>
    <row r="10611" spans="1:25" x14ac:dyDescent="0.45">
      <c r="A10611" t="s">
        <v>335</v>
      </c>
      <c r="B10611" t="s">
        <v>825</v>
      </c>
      <c r="C10611">
        <v>56234</v>
      </c>
      <c r="D10611">
        <v>1</v>
      </c>
      <c r="F10611">
        <v>2016</v>
      </c>
      <c r="G10611">
        <v>8292</v>
      </c>
      <c r="H10611">
        <v>8281.67</v>
      </c>
      <c r="I10611">
        <v>2616008.4500000002</v>
      </c>
      <c r="K10611">
        <v>5.218</v>
      </c>
      <c r="L10611">
        <v>1E-3</v>
      </c>
      <c r="M10611">
        <v>1033694.976</v>
      </c>
      <c r="N10611">
        <v>5.8999999999999997E-2</v>
      </c>
      <c r="O10611">
        <v>56.372999999999998</v>
      </c>
      <c r="P10611">
        <v>6.6E-3</v>
      </c>
      <c r="Q10611">
        <v>17392019.864</v>
      </c>
      <c r="R10611" t="s">
        <v>333</v>
      </c>
      <c r="S10611" t="s">
        <v>38</v>
      </c>
      <c r="T10611" t="s">
        <v>89</v>
      </c>
      <c r="V10611" t="s">
        <v>806</v>
      </c>
      <c r="Y10611" t="s">
        <v>146</v>
      </c>
    </row>
    <row r="10612" spans="1:25" x14ac:dyDescent="0.45">
      <c r="A10612" t="s">
        <v>335</v>
      </c>
      <c r="B10612" t="s">
        <v>825</v>
      </c>
      <c r="C10612">
        <v>56234</v>
      </c>
      <c r="D10612">
        <v>1</v>
      </c>
      <c r="F10612">
        <v>2017</v>
      </c>
      <c r="G10612">
        <v>8064</v>
      </c>
      <c r="H10612">
        <v>8049.82</v>
      </c>
      <c r="I10612">
        <v>2498296.19</v>
      </c>
      <c r="K10612">
        <v>4.9930000000000003</v>
      </c>
      <c r="L10612">
        <v>1E-3</v>
      </c>
      <c r="M10612">
        <v>989105.84900000005</v>
      </c>
      <c r="N10612">
        <v>5.8999999999999997E-2</v>
      </c>
      <c r="O10612">
        <v>50.905000000000001</v>
      </c>
      <c r="P10612">
        <v>6.1999999999999998E-3</v>
      </c>
      <c r="Q10612">
        <v>16642919.033</v>
      </c>
      <c r="R10612" t="s">
        <v>333</v>
      </c>
      <c r="S10612" t="s">
        <v>38</v>
      </c>
      <c r="T10612" t="s">
        <v>89</v>
      </c>
      <c r="V10612" t="s">
        <v>806</v>
      </c>
      <c r="Y10612" t="s">
        <v>147</v>
      </c>
    </row>
    <row r="10613" spans="1:25" x14ac:dyDescent="0.45">
      <c r="A10613" t="s">
        <v>335</v>
      </c>
      <c r="B10613" t="s">
        <v>825</v>
      </c>
      <c r="C10613">
        <v>56234</v>
      </c>
      <c r="D10613">
        <v>1</v>
      </c>
      <c r="F10613">
        <v>2018</v>
      </c>
      <c r="G10613">
        <v>8224</v>
      </c>
      <c r="H10613">
        <v>8217.49</v>
      </c>
      <c r="I10613">
        <v>2563402.5099999998</v>
      </c>
      <c r="K10613">
        <v>5.1479999999999997</v>
      </c>
      <c r="L10613">
        <v>1E-3</v>
      </c>
      <c r="M10613">
        <v>1019638.7120000001</v>
      </c>
      <c r="N10613">
        <v>5.8999999999999997E-2</v>
      </c>
      <c r="O10613">
        <v>53.243000000000002</v>
      </c>
      <c r="P10613">
        <v>6.3E-3</v>
      </c>
      <c r="Q10613">
        <v>17156207.491999999</v>
      </c>
      <c r="R10613" t="s">
        <v>333</v>
      </c>
      <c r="S10613" t="s">
        <v>38</v>
      </c>
      <c r="T10613" t="s">
        <v>89</v>
      </c>
      <c r="V10613" t="s">
        <v>806</v>
      </c>
      <c r="Y10613" t="s">
        <v>147</v>
      </c>
    </row>
    <row r="10614" spans="1:25" x14ac:dyDescent="0.45">
      <c r="A10614" t="s">
        <v>335</v>
      </c>
      <c r="B10614" t="s">
        <v>825</v>
      </c>
      <c r="C10614">
        <v>56234</v>
      </c>
      <c r="D10614">
        <v>1</v>
      </c>
      <c r="F10614">
        <v>2019</v>
      </c>
      <c r="G10614">
        <v>7323</v>
      </c>
      <c r="H10614">
        <v>7308.93</v>
      </c>
      <c r="I10614">
        <v>2264238.36</v>
      </c>
      <c r="K10614">
        <v>4.5309999999999997</v>
      </c>
      <c r="L10614">
        <v>1E-3</v>
      </c>
      <c r="M10614">
        <v>897528.13</v>
      </c>
      <c r="N10614">
        <v>5.8999999999999997E-2</v>
      </c>
      <c r="O10614">
        <v>51.432000000000002</v>
      </c>
      <c r="P10614">
        <v>6.8999999999999999E-3</v>
      </c>
      <c r="Q10614">
        <v>15102023.155999999</v>
      </c>
      <c r="R10614" t="s">
        <v>333</v>
      </c>
      <c r="S10614" t="s">
        <v>38</v>
      </c>
      <c r="T10614" t="s">
        <v>89</v>
      </c>
      <c r="V10614" t="s">
        <v>806</v>
      </c>
      <c r="Y10614" t="s">
        <v>147</v>
      </c>
    </row>
    <row r="10615" spans="1:25" x14ac:dyDescent="0.45">
      <c r="A10615" t="s">
        <v>335</v>
      </c>
      <c r="B10615" t="s">
        <v>825</v>
      </c>
      <c r="C10615">
        <v>56234</v>
      </c>
      <c r="D10615">
        <v>1</v>
      </c>
      <c r="F10615">
        <v>2020</v>
      </c>
      <c r="G10615">
        <v>7254</v>
      </c>
      <c r="H10615">
        <v>7235.46</v>
      </c>
      <c r="I10615">
        <v>2248324.92</v>
      </c>
      <c r="K10615">
        <v>4.5439999999999996</v>
      </c>
      <c r="L10615">
        <v>1E-3</v>
      </c>
      <c r="M10615">
        <v>899998.23499999999</v>
      </c>
      <c r="N10615">
        <v>5.8999999999999997E-2</v>
      </c>
      <c r="O10615">
        <v>46.881999999999998</v>
      </c>
      <c r="P10615">
        <v>6.3E-3</v>
      </c>
      <c r="Q10615">
        <v>15144027.66</v>
      </c>
      <c r="R10615" t="s">
        <v>333</v>
      </c>
      <c r="S10615" t="s">
        <v>38</v>
      </c>
      <c r="T10615" t="s">
        <v>89</v>
      </c>
      <c r="V10615" t="s">
        <v>806</v>
      </c>
      <c r="Y10615" t="s">
        <v>147</v>
      </c>
    </row>
    <row r="10616" spans="1:25" x14ac:dyDescent="0.45">
      <c r="A10616" t="s">
        <v>335</v>
      </c>
      <c r="B10616" t="s">
        <v>825</v>
      </c>
      <c r="C10616">
        <v>56234</v>
      </c>
      <c r="D10616">
        <v>1</v>
      </c>
      <c r="F10616">
        <v>2021</v>
      </c>
      <c r="G10616">
        <v>8264</v>
      </c>
      <c r="H10616">
        <v>8256.07</v>
      </c>
      <c r="I10616">
        <v>2569498.77</v>
      </c>
      <c r="K10616">
        <v>5.2039999999999997</v>
      </c>
      <c r="L10616">
        <v>1E-3</v>
      </c>
      <c r="M10616">
        <v>1030574.715</v>
      </c>
      <c r="N10616">
        <v>5.8999999999999997E-2</v>
      </c>
      <c r="O10616">
        <v>52.311999999999998</v>
      </c>
      <c r="P10616">
        <v>6.1000000000000004E-3</v>
      </c>
      <c r="Q10616">
        <v>17335339.534000002</v>
      </c>
      <c r="R10616" t="s">
        <v>333</v>
      </c>
      <c r="S10616" t="s">
        <v>38</v>
      </c>
      <c r="T10616" t="s">
        <v>89</v>
      </c>
      <c r="V10616" t="s">
        <v>806</v>
      </c>
      <c r="Y10616" t="s">
        <v>152</v>
      </c>
    </row>
    <row r="10617" spans="1:25" x14ac:dyDescent="0.45">
      <c r="A10617" t="s">
        <v>335</v>
      </c>
      <c r="B10617" t="s">
        <v>825</v>
      </c>
      <c r="C10617">
        <v>56234</v>
      </c>
      <c r="D10617">
        <v>1</v>
      </c>
      <c r="F10617">
        <v>2022</v>
      </c>
      <c r="G10617">
        <v>7815</v>
      </c>
      <c r="H10617">
        <v>7807.06</v>
      </c>
      <c r="I10617">
        <v>2412757.98</v>
      </c>
      <c r="K10617">
        <v>4.6429999999999998</v>
      </c>
      <c r="L10617">
        <v>1E-3</v>
      </c>
      <c r="M10617">
        <v>918973.37100000004</v>
      </c>
      <c r="N10617">
        <v>5.91E-2</v>
      </c>
      <c r="O10617">
        <v>52.625</v>
      </c>
      <c r="P10617">
        <v>6.8999999999999999E-3</v>
      </c>
      <c r="Q10617">
        <v>15432437.857999999</v>
      </c>
      <c r="R10617" t="s">
        <v>333</v>
      </c>
      <c r="S10617" t="s">
        <v>38</v>
      </c>
      <c r="T10617" t="s">
        <v>89</v>
      </c>
      <c r="V10617" t="s">
        <v>806</v>
      </c>
      <c r="Y10617" t="s">
        <v>152</v>
      </c>
    </row>
    <row r="10618" spans="1:25" x14ac:dyDescent="0.45">
      <c r="A10618" t="s">
        <v>335</v>
      </c>
      <c r="B10618" t="s">
        <v>825</v>
      </c>
      <c r="C10618">
        <v>56234</v>
      </c>
      <c r="D10618">
        <v>1</v>
      </c>
      <c r="F10618">
        <v>2023</v>
      </c>
      <c r="G10618">
        <v>8311</v>
      </c>
      <c r="H10618">
        <v>8306.82</v>
      </c>
      <c r="I10618">
        <v>2557228.0699999998</v>
      </c>
      <c r="K10618">
        <v>4.9939999999999998</v>
      </c>
      <c r="L10618">
        <v>1E-3</v>
      </c>
      <c r="M10618">
        <v>989177.53500000003</v>
      </c>
      <c r="N10618">
        <v>5.8999999999999997E-2</v>
      </c>
      <c r="O10618">
        <v>56.511000000000003</v>
      </c>
      <c r="P10618">
        <v>6.7999999999999996E-3</v>
      </c>
      <c r="Q10618">
        <v>16644721.095000001</v>
      </c>
      <c r="R10618" t="s">
        <v>333</v>
      </c>
      <c r="S10618" t="s">
        <v>38</v>
      </c>
      <c r="T10618" t="s">
        <v>89</v>
      </c>
      <c r="V10618" t="s">
        <v>806</v>
      </c>
      <c r="Y10618" t="s">
        <v>152</v>
      </c>
    </row>
    <row r="10619" spans="1:25" x14ac:dyDescent="0.45">
      <c r="A10619" t="s">
        <v>335</v>
      </c>
      <c r="B10619" t="s">
        <v>825</v>
      </c>
      <c r="C10619">
        <v>56234</v>
      </c>
      <c r="D10619">
        <v>1</v>
      </c>
      <c r="F10619">
        <v>2024</v>
      </c>
      <c r="G10619">
        <v>2311</v>
      </c>
      <c r="H10619">
        <v>2305.15</v>
      </c>
      <c r="I10619">
        <v>714528.5</v>
      </c>
      <c r="K10619">
        <v>1.4370000000000001</v>
      </c>
      <c r="L10619">
        <v>1E-3</v>
      </c>
      <c r="M10619">
        <v>284653.81199999998</v>
      </c>
      <c r="N10619">
        <v>5.8999999999999997E-2</v>
      </c>
      <c r="O10619">
        <v>16.228000000000002</v>
      </c>
      <c r="P10619">
        <v>6.8999999999999999E-3</v>
      </c>
      <c r="Q10619">
        <v>4789852.676</v>
      </c>
      <c r="R10619" t="s">
        <v>333</v>
      </c>
      <c r="S10619" t="s">
        <v>38</v>
      </c>
      <c r="T10619" t="s">
        <v>89</v>
      </c>
      <c r="V10619" t="s">
        <v>806</v>
      </c>
      <c r="Y10619" t="s">
        <v>152</v>
      </c>
    </row>
    <row r="10620" spans="1:25" x14ac:dyDescent="0.45">
      <c r="A10620" t="s">
        <v>335</v>
      </c>
      <c r="B10620" t="s">
        <v>827</v>
      </c>
      <c r="C10620">
        <v>56259</v>
      </c>
      <c r="D10620" t="s">
        <v>828</v>
      </c>
      <c r="F10620">
        <v>2010</v>
      </c>
      <c r="G10620">
        <v>2487</v>
      </c>
      <c r="H10620">
        <v>2456.5300000000002</v>
      </c>
      <c r="I10620">
        <v>585666.03</v>
      </c>
      <c r="K10620">
        <v>1.2569999999999999</v>
      </c>
      <c r="L10620">
        <v>1E-3</v>
      </c>
      <c r="M10620">
        <v>249053.166</v>
      </c>
      <c r="N10620">
        <v>5.8999999999999997E-2</v>
      </c>
      <c r="O10620">
        <v>16.917000000000002</v>
      </c>
      <c r="P10620">
        <v>1.0999999999999999E-2</v>
      </c>
      <c r="Q10620">
        <v>4190824.93</v>
      </c>
      <c r="R10620" t="s">
        <v>333</v>
      </c>
      <c r="S10620" t="s">
        <v>38</v>
      </c>
      <c r="T10620" t="s">
        <v>829</v>
      </c>
      <c r="V10620" t="s">
        <v>88</v>
      </c>
      <c r="Y10620" t="s">
        <v>107</v>
      </c>
    </row>
    <row r="10621" spans="1:25" x14ac:dyDescent="0.45">
      <c r="A10621" t="s">
        <v>335</v>
      </c>
      <c r="B10621" t="s">
        <v>827</v>
      </c>
      <c r="C10621">
        <v>56259</v>
      </c>
      <c r="D10621" t="s">
        <v>828</v>
      </c>
      <c r="F10621">
        <v>2011</v>
      </c>
      <c r="G10621">
        <v>7902</v>
      </c>
      <c r="H10621">
        <v>7817.22</v>
      </c>
      <c r="I10621">
        <v>1952187.74</v>
      </c>
      <c r="K10621">
        <v>4.0960000000000001</v>
      </c>
      <c r="L10621">
        <v>1E-3</v>
      </c>
      <c r="M10621">
        <v>811453.07400000002</v>
      </c>
      <c r="N10621">
        <v>5.8999999999999997E-2</v>
      </c>
      <c r="O10621">
        <v>43.746000000000002</v>
      </c>
      <c r="P10621">
        <v>8.3999999999999995E-3</v>
      </c>
      <c r="Q10621">
        <v>13654186.187999999</v>
      </c>
      <c r="R10621" t="s">
        <v>333</v>
      </c>
      <c r="S10621" t="s">
        <v>38</v>
      </c>
      <c r="T10621" t="s">
        <v>89</v>
      </c>
      <c r="V10621" t="s">
        <v>88</v>
      </c>
      <c r="Y10621" t="s">
        <v>107</v>
      </c>
    </row>
    <row r="10622" spans="1:25" x14ac:dyDescent="0.45">
      <c r="A10622" t="s">
        <v>335</v>
      </c>
      <c r="B10622" t="s">
        <v>827</v>
      </c>
      <c r="C10622">
        <v>56259</v>
      </c>
      <c r="D10622" t="s">
        <v>828</v>
      </c>
      <c r="F10622">
        <v>2012</v>
      </c>
      <c r="G10622">
        <v>7477</v>
      </c>
      <c r="H10622">
        <v>7379.75</v>
      </c>
      <c r="I10622">
        <v>2001367.7</v>
      </c>
      <c r="K10622">
        <v>4.2169999999999996</v>
      </c>
      <c r="L10622">
        <v>1E-3</v>
      </c>
      <c r="M10622">
        <v>835429.76300000004</v>
      </c>
      <c r="N10622">
        <v>5.8999999999999997E-2</v>
      </c>
      <c r="O10622">
        <v>47.484999999999999</v>
      </c>
      <c r="P10622">
        <v>9.2999999999999992E-3</v>
      </c>
      <c r="Q10622">
        <v>14057686.471999999</v>
      </c>
      <c r="R10622" t="s">
        <v>333</v>
      </c>
      <c r="S10622" t="s">
        <v>38</v>
      </c>
      <c r="T10622" t="s">
        <v>89</v>
      </c>
      <c r="V10622" t="s">
        <v>88</v>
      </c>
      <c r="Y10622" t="s">
        <v>107</v>
      </c>
    </row>
    <row r="10623" spans="1:25" x14ac:dyDescent="0.45">
      <c r="A10623" t="s">
        <v>335</v>
      </c>
      <c r="B10623" t="s">
        <v>827</v>
      </c>
      <c r="C10623">
        <v>56259</v>
      </c>
      <c r="D10623" t="s">
        <v>828</v>
      </c>
      <c r="F10623">
        <v>2013</v>
      </c>
      <c r="G10623">
        <v>5894</v>
      </c>
      <c r="H10623">
        <v>5618.77</v>
      </c>
      <c r="I10623">
        <v>1441052.07</v>
      </c>
      <c r="K10623">
        <v>3.0880000000000001</v>
      </c>
      <c r="L10623">
        <v>1E-3</v>
      </c>
      <c r="M10623">
        <v>610345.93299999996</v>
      </c>
      <c r="N10623">
        <v>5.8999999999999997E-2</v>
      </c>
      <c r="O10623">
        <v>45.542000000000002</v>
      </c>
      <c r="P10623">
        <v>1.77E-2</v>
      </c>
      <c r="Q10623">
        <v>10269240.699999999</v>
      </c>
      <c r="R10623" t="s">
        <v>333</v>
      </c>
      <c r="S10623" t="s">
        <v>38</v>
      </c>
      <c r="T10623" t="s">
        <v>89</v>
      </c>
      <c r="V10623" t="s">
        <v>88</v>
      </c>
      <c r="Y10623" t="s">
        <v>107</v>
      </c>
    </row>
    <row r="10624" spans="1:25" x14ac:dyDescent="0.45">
      <c r="A10624" t="s">
        <v>335</v>
      </c>
      <c r="B10624" t="s">
        <v>827</v>
      </c>
      <c r="C10624">
        <v>56259</v>
      </c>
      <c r="D10624" t="s">
        <v>828</v>
      </c>
      <c r="F10624">
        <v>2014</v>
      </c>
      <c r="G10624">
        <v>6052</v>
      </c>
      <c r="H10624">
        <v>5792.18</v>
      </c>
      <c r="I10624">
        <v>1413865.92</v>
      </c>
      <c r="K10624">
        <v>3.02</v>
      </c>
      <c r="L10624">
        <v>1E-3</v>
      </c>
      <c r="M10624">
        <v>598089.28099999996</v>
      </c>
      <c r="N10624">
        <v>5.8999999999999997E-2</v>
      </c>
      <c r="O10624">
        <v>43.207999999999998</v>
      </c>
      <c r="P10624">
        <v>1.6299999999999999E-2</v>
      </c>
      <c r="Q10624">
        <v>10063961.870999999</v>
      </c>
      <c r="R10624" t="s">
        <v>333</v>
      </c>
      <c r="S10624" t="s">
        <v>38</v>
      </c>
      <c r="T10624" t="s">
        <v>89</v>
      </c>
      <c r="V10624" t="s">
        <v>88</v>
      </c>
      <c r="Y10624" t="s">
        <v>107</v>
      </c>
    </row>
    <row r="10625" spans="1:25" x14ac:dyDescent="0.45">
      <c r="A10625" t="s">
        <v>335</v>
      </c>
      <c r="B10625" t="s">
        <v>827</v>
      </c>
      <c r="C10625">
        <v>56259</v>
      </c>
      <c r="D10625" t="s">
        <v>828</v>
      </c>
      <c r="F10625">
        <v>2015</v>
      </c>
      <c r="G10625">
        <v>7226</v>
      </c>
      <c r="H10625">
        <v>7017.75</v>
      </c>
      <c r="I10625">
        <v>1753130.56</v>
      </c>
      <c r="K10625">
        <v>3.7469999999999999</v>
      </c>
      <c r="L10625">
        <v>1E-3</v>
      </c>
      <c r="M10625">
        <v>742313.74699999997</v>
      </c>
      <c r="N10625">
        <v>5.8999999999999997E-2</v>
      </c>
      <c r="O10625">
        <v>57.832999999999998</v>
      </c>
      <c r="P10625">
        <v>1.47E-2</v>
      </c>
      <c r="Q10625">
        <v>12490843.426000001</v>
      </c>
      <c r="R10625" t="s">
        <v>333</v>
      </c>
      <c r="S10625" t="s">
        <v>38</v>
      </c>
      <c r="T10625" t="s">
        <v>89</v>
      </c>
      <c r="V10625" t="s">
        <v>88</v>
      </c>
      <c r="Y10625" t="s">
        <v>146</v>
      </c>
    </row>
    <row r="10626" spans="1:25" x14ac:dyDescent="0.45">
      <c r="A10626" t="s">
        <v>335</v>
      </c>
      <c r="B10626" t="s">
        <v>827</v>
      </c>
      <c r="C10626">
        <v>56259</v>
      </c>
      <c r="D10626" t="s">
        <v>828</v>
      </c>
      <c r="F10626">
        <v>2016</v>
      </c>
      <c r="G10626">
        <v>7902</v>
      </c>
      <c r="H10626">
        <v>7740.47</v>
      </c>
      <c r="I10626">
        <v>1950935.37</v>
      </c>
      <c r="K10626">
        <v>4.1500000000000004</v>
      </c>
      <c r="L10626">
        <v>1E-3</v>
      </c>
      <c r="M10626">
        <v>822109.73600000003</v>
      </c>
      <c r="N10626">
        <v>5.8999999999999997E-2</v>
      </c>
      <c r="O10626">
        <v>61.572000000000003</v>
      </c>
      <c r="P10626">
        <v>1.2999999999999999E-2</v>
      </c>
      <c r="Q10626">
        <v>13833545.834000001</v>
      </c>
      <c r="R10626" t="s">
        <v>333</v>
      </c>
      <c r="S10626" t="s">
        <v>38</v>
      </c>
      <c r="T10626" t="s">
        <v>89</v>
      </c>
      <c r="V10626" t="s">
        <v>88</v>
      </c>
      <c r="Y10626" t="s">
        <v>146</v>
      </c>
    </row>
    <row r="10627" spans="1:25" x14ac:dyDescent="0.45">
      <c r="A10627" t="s">
        <v>335</v>
      </c>
      <c r="B10627" t="s">
        <v>827</v>
      </c>
      <c r="C10627">
        <v>56259</v>
      </c>
      <c r="D10627" t="s">
        <v>828</v>
      </c>
      <c r="F10627">
        <v>2017</v>
      </c>
      <c r="G10627">
        <v>5663</v>
      </c>
      <c r="H10627">
        <v>5236.9799999999996</v>
      </c>
      <c r="I10627">
        <v>1243497.92</v>
      </c>
      <c r="K10627">
        <v>2.6749999999999998</v>
      </c>
      <c r="L10627">
        <v>1E-3</v>
      </c>
      <c r="M10627">
        <v>529960.99100000004</v>
      </c>
      <c r="N10627">
        <v>5.8999999999999997E-2</v>
      </c>
      <c r="O10627">
        <v>49.651000000000003</v>
      </c>
      <c r="P10627">
        <v>2.53E-2</v>
      </c>
      <c r="Q10627">
        <v>8917605.7530000005</v>
      </c>
      <c r="R10627" t="s">
        <v>333</v>
      </c>
      <c r="S10627" t="s">
        <v>38</v>
      </c>
      <c r="T10627" t="s">
        <v>89</v>
      </c>
      <c r="V10627" t="s">
        <v>88</v>
      </c>
      <c r="Y10627" t="s">
        <v>147</v>
      </c>
    </row>
    <row r="10628" spans="1:25" x14ac:dyDescent="0.45">
      <c r="A10628" t="s">
        <v>335</v>
      </c>
      <c r="B10628" t="s">
        <v>827</v>
      </c>
      <c r="C10628">
        <v>56259</v>
      </c>
      <c r="D10628" t="s">
        <v>828</v>
      </c>
      <c r="F10628">
        <v>2018</v>
      </c>
      <c r="G10628">
        <v>5958</v>
      </c>
      <c r="H10628">
        <v>5767.74</v>
      </c>
      <c r="I10628">
        <v>1387929.07</v>
      </c>
      <c r="K10628">
        <v>3.024</v>
      </c>
      <c r="L10628">
        <v>1E-3</v>
      </c>
      <c r="M10628">
        <v>597545.82999999996</v>
      </c>
      <c r="N10628">
        <v>5.91E-2</v>
      </c>
      <c r="O10628">
        <v>52.497</v>
      </c>
      <c r="P10628">
        <v>1.7399999999999999E-2</v>
      </c>
      <c r="Q10628">
        <v>10047519.652000001</v>
      </c>
      <c r="R10628" t="s">
        <v>333</v>
      </c>
      <c r="S10628" t="s">
        <v>38</v>
      </c>
      <c r="T10628" t="s">
        <v>89</v>
      </c>
      <c r="V10628" t="s">
        <v>88</v>
      </c>
      <c r="Y10628" t="s">
        <v>147</v>
      </c>
    </row>
    <row r="10629" spans="1:25" x14ac:dyDescent="0.45">
      <c r="A10629" t="s">
        <v>335</v>
      </c>
      <c r="B10629" t="s">
        <v>827</v>
      </c>
      <c r="C10629">
        <v>56259</v>
      </c>
      <c r="D10629" t="s">
        <v>828</v>
      </c>
      <c r="F10629">
        <v>2019</v>
      </c>
      <c r="G10629">
        <v>5597</v>
      </c>
      <c r="H10629">
        <v>5492.93</v>
      </c>
      <c r="I10629">
        <v>1272080.1200000001</v>
      </c>
      <c r="K10629">
        <v>2.7410000000000001</v>
      </c>
      <c r="L10629">
        <v>1E-3</v>
      </c>
      <c r="M10629">
        <v>541989.40700000001</v>
      </c>
      <c r="N10629">
        <v>5.91E-2</v>
      </c>
      <c r="O10629">
        <v>39.834000000000003</v>
      </c>
      <c r="P10629">
        <v>1.35E-2</v>
      </c>
      <c r="Q10629">
        <v>9114781.466</v>
      </c>
      <c r="R10629" t="s">
        <v>333</v>
      </c>
      <c r="S10629" t="s">
        <v>38</v>
      </c>
      <c r="T10629" t="s">
        <v>89</v>
      </c>
      <c r="V10629" t="s">
        <v>88</v>
      </c>
      <c r="Y10629" t="s">
        <v>147</v>
      </c>
    </row>
    <row r="10630" spans="1:25" x14ac:dyDescent="0.45">
      <c r="A10630" t="s">
        <v>335</v>
      </c>
      <c r="B10630" t="s">
        <v>827</v>
      </c>
      <c r="C10630">
        <v>56259</v>
      </c>
      <c r="D10630" t="s">
        <v>828</v>
      </c>
      <c r="F10630">
        <v>2020</v>
      </c>
      <c r="G10630">
        <v>6497</v>
      </c>
      <c r="H10630">
        <v>6409.85</v>
      </c>
      <c r="I10630">
        <v>1510052.25</v>
      </c>
      <c r="K10630">
        <v>3.23</v>
      </c>
      <c r="L10630">
        <v>1E-3</v>
      </c>
      <c r="M10630">
        <v>639838.679</v>
      </c>
      <c r="N10630">
        <v>5.8999999999999997E-2</v>
      </c>
      <c r="O10630">
        <v>41.951999999999998</v>
      </c>
      <c r="P10630">
        <v>1.09E-2</v>
      </c>
      <c r="Q10630">
        <v>10766421.569</v>
      </c>
      <c r="R10630" t="s">
        <v>333</v>
      </c>
      <c r="S10630" t="s">
        <v>38</v>
      </c>
      <c r="T10630" t="s">
        <v>89</v>
      </c>
      <c r="V10630" t="s">
        <v>88</v>
      </c>
      <c r="Y10630" t="s">
        <v>147</v>
      </c>
    </row>
    <row r="10631" spans="1:25" x14ac:dyDescent="0.45">
      <c r="A10631" t="s">
        <v>335</v>
      </c>
      <c r="B10631" t="s">
        <v>827</v>
      </c>
      <c r="C10631">
        <v>56259</v>
      </c>
      <c r="D10631" t="s">
        <v>828</v>
      </c>
      <c r="F10631">
        <v>2021</v>
      </c>
      <c r="G10631">
        <v>7516</v>
      </c>
      <c r="H10631">
        <v>7481.52</v>
      </c>
      <c r="I10631">
        <v>1796934.1</v>
      </c>
      <c r="K10631">
        <v>3.8559999999999999</v>
      </c>
      <c r="L10631">
        <v>1E-3</v>
      </c>
      <c r="M10631">
        <v>763678.853</v>
      </c>
      <c r="N10631">
        <v>5.8999999999999997E-2</v>
      </c>
      <c r="O10631">
        <v>45.209000000000003</v>
      </c>
      <c r="P10631">
        <v>8.0999999999999996E-3</v>
      </c>
      <c r="Q10631">
        <v>12849676.075999999</v>
      </c>
      <c r="R10631" t="s">
        <v>333</v>
      </c>
      <c r="S10631" t="s">
        <v>38</v>
      </c>
      <c r="T10631" t="s">
        <v>89</v>
      </c>
      <c r="V10631" t="s">
        <v>88</v>
      </c>
      <c r="Y10631" t="s">
        <v>152</v>
      </c>
    </row>
    <row r="10632" spans="1:25" x14ac:dyDescent="0.45">
      <c r="A10632" t="s">
        <v>335</v>
      </c>
      <c r="B10632" t="s">
        <v>827</v>
      </c>
      <c r="C10632">
        <v>56259</v>
      </c>
      <c r="D10632" t="s">
        <v>828</v>
      </c>
      <c r="F10632">
        <v>2022</v>
      </c>
      <c r="G10632">
        <v>6690</v>
      </c>
      <c r="H10632">
        <v>6622.84</v>
      </c>
      <c r="I10632">
        <v>1605116.8</v>
      </c>
      <c r="K10632">
        <v>3.5219999999999998</v>
      </c>
      <c r="L10632">
        <v>1E-3</v>
      </c>
      <c r="M10632">
        <v>688319.16799999995</v>
      </c>
      <c r="N10632">
        <v>5.9299999999999999E-2</v>
      </c>
      <c r="O10632">
        <v>48.191000000000003</v>
      </c>
      <c r="P10632">
        <v>1.04E-2</v>
      </c>
      <c r="Q10632">
        <v>11534257.848999999</v>
      </c>
      <c r="R10632" t="s">
        <v>333</v>
      </c>
      <c r="S10632" t="s">
        <v>38</v>
      </c>
      <c r="T10632" t="s">
        <v>89</v>
      </c>
      <c r="V10632" t="s">
        <v>88</v>
      </c>
      <c r="Y10632" t="s">
        <v>152</v>
      </c>
    </row>
    <row r="10633" spans="1:25" x14ac:dyDescent="0.45">
      <c r="A10633" t="s">
        <v>335</v>
      </c>
      <c r="B10633" t="s">
        <v>827</v>
      </c>
      <c r="C10633">
        <v>56259</v>
      </c>
      <c r="D10633" t="s">
        <v>828</v>
      </c>
      <c r="F10633">
        <v>2023</v>
      </c>
      <c r="G10633">
        <v>5958</v>
      </c>
      <c r="H10633">
        <v>5921.4</v>
      </c>
      <c r="I10633">
        <v>1374664.88</v>
      </c>
      <c r="K10633">
        <v>2.9809999999999999</v>
      </c>
      <c r="L10633">
        <v>1E-3</v>
      </c>
      <c r="M10633">
        <v>589158.07400000002</v>
      </c>
      <c r="N10633">
        <v>5.91E-2</v>
      </c>
      <c r="O10633">
        <v>33.656999999999996</v>
      </c>
      <c r="P10633">
        <v>8.3000000000000001E-3</v>
      </c>
      <c r="Q10633">
        <v>9906960.0069999993</v>
      </c>
      <c r="R10633" t="s">
        <v>333</v>
      </c>
      <c r="S10633" t="s">
        <v>38</v>
      </c>
      <c r="T10633" t="s">
        <v>89</v>
      </c>
      <c r="V10633" t="s">
        <v>88</v>
      </c>
      <c r="Y10633" t="s">
        <v>152</v>
      </c>
    </row>
    <row r="10634" spans="1:25" x14ac:dyDescent="0.45">
      <c r="A10634" t="s">
        <v>335</v>
      </c>
      <c r="B10634" t="s">
        <v>827</v>
      </c>
      <c r="C10634">
        <v>56259</v>
      </c>
      <c r="D10634" t="s">
        <v>828</v>
      </c>
      <c r="F10634">
        <v>2024</v>
      </c>
      <c r="G10634">
        <v>3914</v>
      </c>
      <c r="H10634">
        <v>3905.56</v>
      </c>
      <c r="I10634">
        <v>862680.55</v>
      </c>
      <c r="K10634">
        <v>1.859</v>
      </c>
      <c r="L10634">
        <v>1E-3</v>
      </c>
      <c r="M10634">
        <v>368224.016</v>
      </c>
      <c r="N10634">
        <v>5.8999999999999997E-2</v>
      </c>
      <c r="O10634">
        <v>19.151</v>
      </c>
      <c r="P10634">
        <v>6.7000000000000002E-3</v>
      </c>
      <c r="Q10634">
        <v>6196103.7149999999</v>
      </c>
      <c r="R10634" t="s">
        <v>333</v>
      </c>
      <c r="S10634" t="s">
        <v>38</v>
      </c>
      <c r="T10634" t="s">
        <v>89</v>
      </c>
      <c r="V10634" t="s">
        <v>88</v>
      </c>
      <c r="Y10634" t="s">
        <v>152</v>
      </c>
    </row>
    <row r="10635" spans="1:25" x14ac:dyDescent="0.45">
      <c r="A10635" t="s">
        <v>335</v>
      </c>
      <c r="B10635" t="s">
        <v>827</v>
      </c>
      <c r="C10635">
        <v>56259</v>
      </c>
      <c r="D10635" t="s">
        <v>830</v>
      </c>
      <c r="F10635">
        <v>2010</v>
      </c>
      <c r="G10635">
        <v>2338</v>
      </c>
      <c r="H10635">
        <v>2304.13</v>
      </c>
      <c r="I10635">
        <v>551526.56000000006</v>
      </c>
      <c r="K10635">
        <v>1.0900000000000001</v>
      </c>
      <c r="L10635">
        <v>1E-3</v>
      </c>
      <c r="M10635">
        <v>215998.86</v>
      </c>
      <c r="N10635">
        <v>5.8999999999999997E-2</v>
      </c>
      <c r="O10635">
        <v>13.438000000000001</v>
      </c>
      <c r="P10635">
        <v>1.09E-2</v>
      </c>
      <c r="Q10635">
        <v>3634601.9070000001</v>
      </c>
      <c r="R10635" t="s">
        <v>333</v>
      </c>
      <c r="S10635" t="s">
        <v>38</v>
      </c>
      <c r="T10635" t="s">
        <v>831</v>
      </c>
      <c r="V10635" t="s">
        <v>88</v>
      </c>
      <c r="Y10635" t="s">
        <v>107</v>
      </c>
    </row>
    <row r="10636" spans="1:25" x14ac:dyDescent="0.45">
      <c r="A10636" t="s">
        <v>335</v>
      </c>
      <c r="B10636" t="s">
        <v>827</v>
      </c>
      <c r="C10636">
        <v>56259</v>
      </c>
      <c r="D10636" t="s">
        <v>830</v>
      </c>
      <c r="F10636">
        <v>2011</v>
      </c>
      <c r="G10636">
        <v>7897</v>
      </c>
      <c r="H10636">
        <v>7839.31</v>
      </c>
      <c r="I10636">
        <v>1967516.9</v>
      </c>
      <c r="K10636">
        <v>4.0919999999999996</v>
      </c>
      <c r="L10636">
        <v>1E-3</v>
      </c>
      <c r="M10636">
        <v>810508.76899999997</v>
      </c>
      <c r="N10636">
        <v>5.8999999999999997E-2</v>
      </c>
      <c r="O10636">
        <v>43.058999999999997</v>
      </c>
      <c r="P10636">
        <v>8.0999999999999996E-3</v>
      </c>
      <c r="Q10636">
        <v>13638469.844000001</v>
      </c>
      <c r="R10636" t="s">
        <v>333</v>
      </c>
      <c r="S10636" t="s">
        <v>38</v>
      </c>
      <c r="T10636" t="s">
        <v>89</v>
      </c>
      <c r="V10636" t="s">
        <v>88</v>
      </c>
      <c r="Y10636" t="s">
        <v>107</v>
      </c>
    </row>
    <row r="10637" spans="1:25" x14ac:dyDescent="0.45">
      <c r="A10637" t="s">
        <v>335</v>
      </c>
      <c r="B10637" t="s">
        <v>827</v>
      </c>
      <c r="C10637">
        <v>56259</v>
      </c>
      <c r="D10637" t="s">
        <v>830</v>
      </c>
      <c r="F10637">
        <v>2012</v>
      </c>
      <c r="G10637">
        <v>6671</v>
      </c>
      <c r="H10637">
        <v>6530.58</v>
      </c>
      <c r="I10637">
        <v>1794706.4</v>
      </c>
      <c r="K10637">
        <v>3.7949999999999999</v>
      </c>
      <c r="L10637">
        <v>1E-3</v>
      </c>
      <c r="M10637">
        <v>751128.01699999999</v>
      </c>
      <c r="N10637">
        <v>5.8999999999999997E-2</v>
      </c>
      <c r="O10637">
        <v>47.706000000000003</v>
      </c>
      <c r="P10637">
        <v>1.14E-2</v>
      </c>
      <c r="Q10637">
        <v>12638717.088</v>
      </c>
      <c r="R10637" t="s">
        <v>333</v>
      </c>
      <c r="S10637" t="s">
        <v>38</v>
      </c>
      <c r="T10637" t="s">
        <v>89</v>
      </c>
      <c r="V10637" t="s">
        <v>88</v>
      </c>
      <c r="Y10637" t="s">
        <v>107</v>
      </c>
    </row>
    <row r="10638" spans="1:25" x14ac:dyDescent="0.45">
      <c r="A10638" t="s">
        <v>335</v>
      </c>
      <c r="B10638" t="s">
        <v>827</v>
      </c>
      <c r="C10638">
        <v>56259</v>
      </c>
      <c r="D10638" t="s">
        <v>830</v>
      </c>
      <c r="F10638">
        <v>2013</v>
      </c>
      <c r="G10638">
        <v>6096</v>
      </c>
      <c r="H10638">
        <v>5832.13</v>
      </c>
      <c r="I10638">
        <v>1515501.22</v>
      </c>
      <c r="K10638">
        <v>3.222</v>
      </c>
      <c r="L10638">
        <v>1E-3</v>
      </c>
      <c r="M10638">
        <v>638285.77300000004</v>
      </c>
      <c r="N10638">
        <v>5.8999999999999997E-2</v>
      </c>
      <c r="O10638">
        <v>49.162999999999997</v>
      </c>
      <c r="P10638">
        <v>1.6899999999999998E-2</v>
      </c>
      <c r="Q10638">
        <v>10740397.689999999</v>
      </c>
      <c r="R10638" t="s">
        <v>333</v>
      </c>
      <c r="S10638" t="s">
        <v>38</v>
      </c>
      <c r="T10638" t="s">
        <v>89</v>
      </c>
      <c r="V10638" t="s">
        <v>88</v>
      </c>
      <c r="Y10638" t="s">
        <v>107</v>
      </c>
    </row>
    <row r="10639" spans="1:25" x14ac:dyDescent="0.45">
      <c r="A10639" t="s">
        <v>335</v>
      </c>
      <c r="B10639" t="s">
        <v>827</v>
      </c>
      <c r="C10639">
        <v>56259</v>
      </c>
      <c r="D10639" t="s">
        <v>830</v>
      </c>
      <c r="F10639">
        <v>2014</v>
      </c>
      <c r="G10639">
        <v>5998</v>
      </c>
      <c r="H10639">
        <v>5739.5</v>
      </c>
      <c r="I10639">
        <v>1398867.13</v>
      </c>
      <c r="K10639">
        <v>2.9910000000000001</v>
      </c>
      <c r="L10639">
        <v>1E-3</v>
      </c>
      <c r="M10639">
        <v>592309.755</v>
      </c>
      <c r="N10639">
        <v>5.8999999999999997E-2</v>
      </c>
      <c r="O10639">
        <v>43.753</v>
      </c>
      <c r="P10639">
        <v>1.6899999999999998E-2</v>
      </c>
      <c r="Q10639">
        <v>9966631.9639999997</v>
      </c>
      <c r="R10639" t="s">
        <v>333</v>
      </c>
      <c r="S10639" t="s">
        <v>38</v>
      </c>
      <c r="T10639" t="s">
        <v>89</v>
      </c>
      <c r="V10639" t="s">
        <v>88</v>
      </c>
      <c r="Y10639" t="s">
        <v>107</v>
      </c>
    </row>
    <row r="10640" spans="1:25" x14ac:dyDescent="0.45">
      <c r="A10640" t="s">
        <v>335</v>
      </c>
      <c r="B10640" t="s">
        <v>827</v>
      </c>
      <c r="C10640">
        <v>56259</v>
      </c>
      <c r="D10640" t="s">
        <v>830</v>
      </c>
      <c r="F10640">
        <v>2015</v>
      </c>
      <c r="G10640">
        <v>6943</v>
      </c>
      <c r="H10640">
        <v>6739.34</v>
      </c>
      <c r="I10640">
        <v>1687758.27</v>
      </c>
      <c r="K10640">
        <v>3.6</v>
      </c>
      <c r="L10640">
        <v>1E-3</v>
      </c>
      <c r="M10640">
        <v>713184.91399999999</v>
      </c>
      <c r="N10640">
        <v>5.8999999999999997E-2</v>
      </c>
      <c r="O10640">
        <v>52.149000000000001</v>
      </c>
      <c r="P10640">
        <v>1.4200000000000001E-2</v>
      </c>
      <c r="Q10640">
        <v>12000641.433</v>
      </c>
      <c r="R10640" t="s">
        <v>333</v>
      </c>
      <c r="S10640" t="s">
        <v>38</v>
      </c>
      <c r="T10640" t="s">
        <v>89</v>
      </c>
      <c r="V10640" t="s">
        <v>88</v>
      </c>
      <c r="Y10640" t="s">
        <v>146</v>
      </c>
    </row>
    <row r="10641" spans="1:25" x14ac:dyDescent="0.45">
      <c r="A10641" t="s">
        <v>335</v>
      </c>
      <c r="B10641" t="s">
        <v>827</v>
      </c>
      <c r="C10641">
        <v>56259</v>
      </c>
      <c r="D10641" t="s">
        <v>830</v>
      </c>
      <c r="F10641">
        <v>2016</v>
      </c>
      <c r="G10641">
        <v>7289</v>
      </c>
      <c r="H10641">
        <v>7043.19</v>
      </c>
      <c r="I10641">
        <v>1797376.85</v>
      </c>
      <c r="K10641">
        <v>3.8159999999999998</v>
      </c>
      <c r="L10641">
        <v>1E-3</v>
      </c>
      <c r="M10641">
        <v>755963.37</v>
      </c>
      <c r="N10641">
        <v>5.8999999999999997E-2</v>
      </c>
      <c r="O10641">
        <v>62.405000000000001</v>
      </c>
      <c r="P10641">
        <v>1.61E-2</v>
      </c>
      <c r="Q10641">
        <v>12720627.130000001</v>
      </c>
      <c r="R10641" t="s">
        <v>333</v>
      </c>
      <c r="S10641" t="s">
        <v>38</v>
      </c>
      <c r="T10641" t="s">
        <v>89</v>
      </c>
      <c r="V10641" t="s">
        <v>88</v>
      </c>
      <c r="Y10641" t="s">
        <v>146</v>
      </c>
    </row>
    <row r="10642" spans="1:25" x14ac:dyDescent="0.45">
      <c r="A10642" t="s">
        <v>335</v>
      </c>
      <c r="B10642" t="s">
        <v>827</v>
      </c>
      <c r="C10642">
        <v>56259</v>
      </c>
      <c r="D10642" t="s">
        <v>830</v>
      </c>
      <c r="F10642">
        <v>2017</v>
      </c>
      <c r="G10642">
        <v>5364</v>
      </c>
      <c r="H10642">
        <v>4992.43</v>
      </c>
      <c r="I10642">
        <v>1192998.51</v>
      </c>
      <c r="K10642">
        <v>2.5550000000000002</v>
      </c>
      <c r="L10642">
        <v>1E-3</v>
      </c>
      <c r="M10642">
        <v>506125.60399999999</v>
      </c>
      <c r="N10642">
        <v>5.8999999999999997E-2</v>
      </c>
      <c r="O10642">
        <v>48.779000000000003</v>
      </c>
      <c r="P10642">
        <v>2.3800000000000002E-2</v>
      </c>
      <c r="Q10642">
        <v>8516494.1649999991</v>
      </c>
      <c r="R10642" t="s">
        <v>333</v>
      </c>
      <c r="S10642" t="s">
        <v>38</v>
      </c>
      <c r="T10642" t="s">
        <v>89</v>
      </c>
      <c r="V10642" t="s">
        <v>88</v>
      </c>
      <c r="Y10642" t="s">
        <v>147</v>
      </c>
    </row>
    <row r="10643" spans="1:25" x14ac:dyDescent="0.45">
      <c r="A10643" t="s">
        <v>335</v>
      </c>
      <c r="B10643" t="s">
        <v>827</v>
      </c>
      <c r="C10643">
        <v>56259</v>
      </c>
      <c r="D10643" t="s">
        <v>830</v>
      </c>
      <c r="F10643">
        <v>2018</v>
      </c>
      <c r="G10643">
        <v>3865</v>
      </c>
      <c r="H10643">
        <v>3597.58</v>
      </c>
      <c r="I10643">
        <v>861354.65</v>
      </c>
      <c r="K10643">
        <v>1.8660000000000001</v>
      </c>
      <c r="L10643">
        <v>1E-3</v>
      </c>
      <c r="M10643">
        <v>368404.07799999998</v>
      </c>
      <c r="N10643">
        <v>5.91E-2</v>
      </c>
      <c r="O10643">
        <v>36.581000000000003</v>
      </c>
      <c r="P10643">
        <v>2.3199999999999998E-2</v>
      </c>
      <c r="Q10643">
        <v>6193290.483</v>
      </c>
      <c r="R10643" t="s">
        <v>333</v>
      </c>
      <c r="S10643" t="s">
        <v>38</v>
      </c>
      <c r="T10643" t="s">
        <v>89</v>
      </c>
      <c r="V10643" t="s">
        <v>88</v>
      </c>
      <c r="Y10643" t="s">
        <v>147</v>
      </c>
    </row>
    <row r="10644" spans="1:25" x14ac:dyDescent="0.45">
      <c r="A10644" t="s">
        <v>335</v>
      </c>
      <c r="B10644" t="s">
        <v>827</v>
      </c>
      <c r="C10644">
        <v>56259</v>
      </c>
      <c r="D10644" t="s">
        <v>830</v>
      </c>
      <c r="F10644">
        <v>2019</v>
      </c>
      <c r="G10644">
        <v>5596</v>
      </c>
      <c r="H10644">
        <v>5466.4</v>
      </c>
      <c r="I10644">
        <v>1263947.01</v>
      </c>
      <c r="K10644">
        <v>2.7050000000000001</v>
      </c>
      <c r="L10644">
        <v>1E-3</v>
      </c>
      <c r="M10644">
        <v>534945.63199999998</v>
      </c>
      <c r="N10644">
        <v>5.91E-2</v>
      </c>
      <c r="O10644">
        <v>39.168999999999997</v>
      </c>
      <c r="P10644">
        <v>1.32E-2</v>
      </c>
      <c r="Q10644">
        <v>8996661.5950000007</v>
      </c>
      <c r="R10644" t="s">
        <v>333</v>
      </c>
      <c r="S10644" t="s">
        <v>38</v>
      </c>
      <c r="T10644" t="s">
        <v>89</v>
      </c>
      <c r="V10644" t="s">
        <v>88</v>
      </c>
      <c r="Y10644" t="s">
        <v>147</v>
      </c>
    </row>
    <row r="10645" spans="1:25" x14ac:dyDescent="0.45">
      <c r="A10645" t="s">
        <v>335</v>
      </c>
      <c r="B10645" t="s">
        <v>827</v>
      </c>
      <c r="C10645">
        <v>56259</v>
      </c>
      <c r="D10645" t="s">
        <v>830</v>
      </c>
      <c r="F10645">
        <v>2020</v>
      </c>
      <c r="G10645">
        <v>6449</v>
      </c>
      <c r="H10645">
        <v>6377.7</v>
      </c>
      <c r="I10645">
        <v>1499395.03</v>
      </c>
      <c r="K10645">
        <v>3.1920000000000002</v>
      </c>
      <c r="L10645">
        <v>1E-3</v>
      </c>
      <c r="M10645">
        <v>632217.50899999996</v>
      </c>
      <c r="N10645">
        <v>5.8999999999999997E-2</v>
      </c>
      <c r="O10645">
        <v>36.454999999999998</v>
      </c>
      <c r="P10645">
        <v>8.5000000000000006E-3</v>
      </c>
      <c r="Q10645">
        <v>10638261.287</v>
      </c>
      <c r="R10645" t="s">
        <v>333</v>
      </c>
      <c r="S10645" t="s">
        <v>38</v>
      </c>
      <c r="T10645" t="s">
        <v>89</v>
      </c>
      <c r="V10645" t="s">
        <v>88</v>
      </c>
      <c r="Y10645" t="s">
        <v>147</v>
      </c>
    </row>
    <row r="10646" spans="1:25" x14ac:dyDescent="0.45">
      <c r="A10646" t="s">
        <v>335</v>
      </c>
      <c r="B10646" t="s">
        <v>827</v>
      </c>
      <c r="C10646">
        <v>56259</v>
      </c>
      <c r="D10646" t="s">
        <v>830</v>
      </c>
      <c r="F10646">
        <v>2021</v>
      </c>
      <c r="G10646">
        <v>7491</v>
      </c>
      <c r="H10646">
        <v>7449.97</v>
      </c>
      <c r="I10646">
        <v>1795187.9</v>
      </c>
      <c r="K10646">
        <v>3.8439999999999999</v>
      </c>
      <c r="L10646">
        <v>1E-3</v>
      </c>
      <c r="M10646">
        <v>761331.71699999995</v>
      </c>
      <c r="N10646">
        <v>5.8999999999999997E-2</v>
      </c>
      <c r="O10646">
        <v>43.262999999999998</v>
      </c>
      <c r="P10646">
        <v>7.6E-3</v>
      </c>
      <c r="Q10646">
        <v>12810616.833000001</v>
      </c>
      <c r="R10646" t="s">
        <v>333</v>
      </c>
      <c r="S10646" t="s">
        <v>38</v>
      </c>
      <c r="T10646" t="s">
        <v>89</v>
      </c>
      <c r="V10646" t="s">
        <v>88</v>
      </c>
      <c r="Y10646" t="s">
        <v>152</v>
      </c>
    </row>
    <row r="10647" spans="1:25" x14ac:dyDescent="0.45">
      <c r="A10647" t="s">
        <v>335</v>
      </c>
      <c r="B10647" t="s">
        <v>827</v>
      </c>
      <c r="C10647">
        <v>56259</v>
      </c>
      <c r="D10647" t="s">
        <v>830</v>
      </c>
      <c r="F10647">
        <v>2022</v>
      </c>
      <c r="G10647">
        <v>7173</v>
      </c>
      <c r="H10647">
        <v>7115.17</v>
      </c>
      <c r="I10647">
        <v>1747612.58</v>
      </c>
      <c r="K10647">
        <v>3.8639999999999999</v>
      </c>
      <c r="L10647">
        <v>1E-3</v>
      </c>
      <c r="M10647">
        <v>751552.78700000001</v>
      </c>
      <c r="N10647">
        <v>5.9299999999999999E-2</v>
      </c>
      <c r="O10647">
        <v>50.329000000000001</v>
      </c>
      <c r="P10647">
        <v>9.1999999999999998E-3</v>
      </c>
      <c r="Q10647">
        <v>12575796.718</v>
      </c>
      <c r="R10647" t="s">
        <v>333</v>
      </c>
      <c r="S10647" t="s">
        <v>38</v>
      </c>
      <c r="T10647" t="s">
        <v>89</v>
      </c>
      <c r="V10647" t="s">
        <v>88</v>
      </c>
      <c r="Y10647" t="s">
        <v>152</v>
      </c>
    </row>
    <row r="10648" spans="1:25" x14ac:dyDescent="0.45">
      <c r="A10648" t="s">
        <v>335</v>
      </c>
      <c r="B10648" t="s">
        <v>827</v>
      </c>
      <c r="C10648">
        <v>56259</v>
      </c>
      <c r="D10648" t="s">
        <v>830</v>
      </c>
      <c r="F10648">
        <v>2023</v>
      </c>
      <c r="G10648">
        <v>7462</v>
      </c>
      <c r="H10648">
        <v>7431.83</v>
      </c>
      <c r="I10648">
        <v>1756919.55</v>
      </c>
      <c r="K10648">
        <v>3.8069999999999999</v>
      </c>
      <c r="L10648">
        <v>1E-3</v>
      </c>
      <c r="M10648">
        <v>753577.42</v>
      </c>
      <c r="N10648">
        <v>5.8999999999999997E-2</v>
      </c>
      <c r="O10648">
        <v>41.262</v>
      </c>
      <c r="P10648">
        <v>7.1999999999999998E-3</v>
      </c>
      <c r="Q10648">
        <v>12677742.901000001</v>
      </c>
      <c r="R10648" t="s">
        <v>333</v>
      </c>
      <c r="S10648" t="s">
        <v>38</v>
      </c>
      <c r="T10648" t="s">
        <v>89</v>
      </c>
      <c r="V10648" t="s">
        <v>88</v>
      </c>
      <c r="Y10648" t="s">
        <v>152</v>
      </c>
    </row>
    <row r="10649" spans="1:25" x14ac:dyDescent="0.45">
      <c r="A10649" t="s">
        <v>335</v>
      </c>
      <c r="B10649" t="s">
        <v>827</v>
      </c>
      <c r="C10649">
        <v>56259</v>
      </c>
      <c r="D10649" t="s">
        <v>830</v>
      </c>
      <c r="F10649">
        <v>2024</v>
      </c>
      <c r="G10649">
        <v>3597</v>
      </c>
      <c r="H10649">
        <v>3577.83</v>
      </c>
      <c r="I10649">
        <v>793665.61</v>
      </c>
      <c r="K10649">
        <v>1.7090000000000001</v>
      </c>
      <c r="L10649">
        <v>1E-3</v>
      </c>
      <c r="M10649">
        <v>338500.01400000002</v>
      </c>
      <c r="N10649">
        <v>5.8999999999999997E-2</v>
      </c>
      <c r="O10649">
        <v>17.491</v>
      </c>
      <c r="P10649">
        <v>6.7000000000000002E-3</v>
      </c>
      <c r="Q10649">
        <v>5695897.8480000002</v>
      </c>
      <c r="R10649" t="s">
        <v>333</v>
      </c>
      <c r="S10649" t="s">
        <v>38</v>
      </c>
      <c r="T10649" t="s">
        <v>89</v>
      </c>
      <c r="V10649" t="s">
        <v>88</v>
      </c>
      <c r="Y10649" t="s">
        <v>152</v>
      </c>
    </row>
    <row r="10650" spans="1:25" x14ac:dyDescent="0.45">
      <c r="A10650" t="s">
        <v>25</v>
      </c>
      <c r="B10650" t="s">
        <v>832</v>
      </c>
      <c r="C10650">
        <v>56629</v>
      </c>
      <c r="D10650">
        <v>10</v>
      </c>
      <c r="F10650">
        <v>2009</v>
      </c>
      <c r="G10650">
        <v>653</v>
      </c>
      <c r="H10650">
        <v>519.25</v>
      </c>
      <c r="I10650">
        <v>35378.25</v>
      </c>
      <c r="K10650">
        <v>0.26100000000000001</v>
      </c>
      <c r="L10650">
        <v>1.4E-3</v>
      </c>
      <c r="M10650">
        <v>23110.2</v>
      </c>
      <c r="N10650">
        <v>6.0100000000000001E-2</v>
      </c>
      <c r="O10650">
        <v>6.7850000000000001</v>
      </c>
      <c r="P10650">
        <v>4.9000000000000002E-2</v>
      </c>
      <c r="Q10650">
        <v>377208.8</v>
      </c>
      <c r="R10650" t="s">
        <v>333</v>
      </c>
      <c r="S10650" t="s">
        <v>38</v>
      </c>
      <c r="T10650" t="s">
        <v>833</v>
      </c>
      <c r="V10650" t="s">
        <v>40</v>
      </c>
      <c r="Y10650" t="s">
        <v>35</v>
      </c>
    </row>
    <row r="10651" spans="1:25" x14ac:dyDescent="0.45">
      <c r="A10651" t="s">
        <v>25</v>
      </c>
      <c r="B10651" t="s">
        <v>832</v>
      </c>
      <c r="C10651">
        <v>56629</v>
      </c>
      <c r="D10651">
        <v>10</v>
      </c>
      <c r="F10651">
        <v>2010</v>
      </c>
      <c r="G10651">
        <v>1426</v>
      </c>
      <c r="H10651">
        <v>1053.32</v>
      </c>
      <c r="I10651">
        <v>89941.91</v>
      </c>
      <c r="K10651">
        <v>0.24099999999999999</v>
      </c>
      <c r="L10651">
        <v>8.9999999999999998E-4</v>
      </c>
      <c r="M10651">
        <v>48498.616999999998</v>
      </c>
      <c r="N10651">
        <v>5.8999999999999997E-2</v>
      </c>
      <c r="O10651">
        <v>6.0670000000000002</v>
      </c>
      <c r="P10651">
        <v>2.46E-2</v>
      </c>
      <c r="Q10651">
        <v>816082.24100000004</v>
      </c>
      <c r="R10651" t="s">
        <v>333</v>
      </c>
      <c r="S10651" t="s">
        <v>38</v>
      </c>
      <c r="T10651" t="s">
        <v>28</v>
      </c>
      <c r="V10651" t="s">
        <v>40</v>
      </c>
      <c r="Y10651" t="s">
        <v>35</v>
      </c>
    </row>
    <row r="10652" spans="1:25" x14ac:dyDescent="0.45">
      <c r="A10652" t="s">
        <v>25</v>
      </c>
      <c r="B10652" t="s">
        <v>832</v>
      </c>
      <c r="C10652">
        <v>56629</v>
      </c>
      <c r="D10652">
        <v>10</v>
      </c>
      <c r="F10652">
        <v>2011</v>
      </c>
      <c r="G10652">
        <v>1040</v>
      </c>
      <c r="H10652">
        <v>776.21</v>
      </c>
      <c r="I10652">
        <v>67751.960000000006</v>
      </c>
      <c r="K10652">
        <v>0.17699999999999999</v>
      </c>
      <c r="L10652">
        <v>8.9999999999999998E-4</v>
      </c>
      <c r="M10652">
        <v>35396.33</v>
      </c>
      <c r="N10652">
        <v>5.96E-2</v>
      </c>
      <c r="O10652">
        <v>5.2089999999999996</v>
      </c>
      <c r="P10652">
        <v>2.6200000000000001E-2</v>
      </c>
      <c r="Q10652">
        <v>595604.07999999996</v>
      </c>
      <c r="R10652" t="s">
        <v>333</v>
      </c>
      <c r="S10652" t="s">
        <v>38</v>
      </c>
      <c r="T10652" t="s">
        <v>28</v>
      </c>
      <c r="V10652" t="s">
        <v>40</v>
      </c>
      <c r="Y10652" t="s">
        <v>35</v>
      </c>
    </row>
    <row r="10653" spans="1:25" x14ac:dyDescent="0.45">
      <c r="A10653" t="s">
        <v>25</v>
      </c>
      <c r="B10653" t="s">
        <v>832</v>
      </c>
      <c r="C10653">
        <v>56629</v>
      </c>
      <c r="D10653">
        <v>10</v>
      </c>
      <c r="F10653">
        <v>2012</v>
      </c>
      <c r="G10653">
        <v>729</v>
      </c>
      <c r="H10653">
        <v>527.44000000000005</v>
      </c>
      <c r="I10653">
        <v>43428.83</v>
      </c>
      <c r="K10653">
        <v>0.11700000000000001</v>
      </c>
      <c r="L10653">
        <v>8.9999999999999998E-4</v>
      </c>
      <c r="M10653">
        <v>23362.037</v>
      </c>
      <c r="N10653">
        <v>5.8999999999999997E-2</v>
      </c>
      <c r="O10653">
        <v>7.6980000000000004</v>
      </c>
      <c r="P10653">
        <v>5.5300000000000002E-2</v>
      </c>
      <c r="Q10653">
        <v>393122.49300000002</v>
      </c>
      <c r="R10653" t="s">
        <v>333</v>
      </c>
      <c r="S10653" t="s">
        <v>38</v>
      </c>
      <c r="T10653" t="s">
        <v>28</v>
      </c>
      <c r="V10653" t="s">
        <v>40</v>
      </c>
      <c r="Y10653" t="s">
        <v>35</v>
      </c>
    </row>
    <row r="10654" spans="1:25" x14ac:dyDescent="0.45">
      <c r="A10654" t="s">
        <v>25</v>
      </c>
      <c r="B10654" t="s">
        <v>832</v>
      </c>
      <c r="C10654">
        <v>56629</v>
      </c>
      <c r="D10654">
        <v>10</v>
      </c>
      <c r="F10654">
        <v>2013</v>
      </c>
      <c r="G10654">
        <v>393</v>
      </c>
      <c r="H10654">
        <v>267.43</v>
      </c>
      <c r="I10654">
        <v>21549.57</v>
      </c>
      <c r="K10654">
        <v>5.8999999999999997E-2</v>
      </c>
      <c r="L10654">
        <v>8.9999999999999998E-4</v>
      </c>
      <c r="M10654">
        <v>11726.736000000001</v>
      </c>
      <c r="N10654">
        <v>5.8500000000000003E-2</v>
      </c>
      <c r="O10654">
        <v>2.44</v>
      </c>
      <c r="P10654">
        <v>5.3100000000000001E-2</v>
      </c>
      <c r="Q10654">
        <v>197322.18700000001</v>
      </c>
      <c r="R10654" t="s">
        <v>333</v>
      </c>
      <c r="S10654" t="s">
        <v>38</v>
      </c>
      <c r="T10654" t="s">
        <v>28</v>
      </c>
      <c r="V10654" t="s">
        <v>40</v>
      </c>
      <c r="Y10654" t="s">
        <v>35</v>
      </c>
    </row>
    <row r="10655" spans="1:25" x14ac:dyDescent="0.45">
      <c r="A10655" t="s">
        <v>25</v>
      </c>
      <c r="B10655" t="s">
        <v>832</v>
      </c>
      <c r="C10655">
        <v>56629</v>
      </c>
      <c r="D10655">
        <v>10</v>
      </c>
      <c r="F10655">
        <v>2014</v>
      </c>
      <c r="G10655">
        <v>449</v>
      </c>
      <c r="H10655">
        <v>317.27</v>
      </c>
      <c r="I10655">
        <v>26190.43</v>
      </c>
      <c r="K10655">
        <v>0.13200000000000001</v>
      </c>
      <c r="L10655">
        <v>1.5E-3</v>
      </c>
      <c r="M10655">
        <v>14498.706</v>
      </c>
      <c r="N10655">
        <v>5.91E-2</v>
      </c>
      <c r="O10655">
        <v>3.2570000000000001</v>
      </c>
      <c r="P10655">
        <v>4.2099999999999999E-2</v>
      </c>
      <c r="Q10655">
        <v>243917.22700000001</v>
      </c>
      <c r="R10655" t="s">
        <v>333</v>
      </c>
      <c r="S10655" t="s">
        <v>38</v>
      </c>
      <c r="T10655" t="s">
        <v>28</v>
      </c>
      <c r="V10655" t="s">
        <v>40</v>
      </c>
      <c r="Y10655" t="s">
        <v>35</v>
      </c>
    </row>
    <row r="10656" spans="1:25" x14ac:dyDescent="0.45">
      <c r="A10656" t="s">
        <v>25</v>
      </c>
      <c r="B10656" t="s">
        <v>832</v>
      </c>
      <c r="C10656">
        <v>56629</v>
      </c>
      <c r="D10656">
        <v>10</v>
      </c>
      <c r="F10656">
        <v>2015</v>
      </c>
      <c r="G10656">
        <v>680</v>
      </c>
      <c r="H10656">
        <v>455.07</v>
      </c>
      <c r="I10656">
        <v>39893.85</v>
      </c>
      <c r="K10656">
        <v>0.106</v>
      </c>
      <c r="L10656">
        <v>1E-3</v>
      </c>
      <c r="M10656">
        <v>21630.631000000001</v>
      </c>
      <c r="N10656">
        <v>5.8900000000000001E-2</v>
      </c>
      <c r="O10656">
        <v>3.657</v>
      </c>
      <c r="P10656">
        <v>3.2199999999999999E-2</v>
      </c>
      <c r="Q10656">
        <v>363976.22100000002</v>
      </c>
      <c r="R10656" t="s">
        <v>333</v>
      </c>
      <c r="S10656" t="s">
        <v>38</v>
      </c>
      <c r="T10656" t="s">
        <v>28</v>
      </c>
      <c r="V10656" t="s">
        <v>40</v>
      </c>
      <c r="Y10656" t="s">
        <v>36</v>
      </c>
    </row>
    <row r="10657" spans="1:25" x14ac:dyDescent="0.45">
      <c r="A10657" t="s">
        <v>25</v>
      </c>
      <c r="B10657" t="s">
        <v>832</v>
      </c>
      <c r="C10657">
        <v>56629</v>
      </c>
      <c r="D10657">
        <v>10</v>
      </c>
      <c r="F10657">
        <v>2016</v>
      </c>
      <c r="G10657">
        <v>663</v>
      </c>
      <c r="H10657">
        <v>475.2</v>
      </c>
      <c r="I10657">
        <v>41990.57</v>
      </c>
      <c r="K10657">
        <v>1.2769999999999999</v>
      </c>
      <c r="L10657">
        <v>6.1000000000000004E-3</v>
      </c>
      <c r="M10657">
        <v>22922.084999999999</v>
      </c>
      <c r="N10657">
        <v>5.8799999999999998E-2</v>
      </c>
      <c r="O10657">
        <v>4.3109999999999999</v>
      </c>
      <c r="P10657">
        <v>3.1600000000000003E-2</v>
      </c>
      <c r="Q10657">
        <v>384864.27799999999</v>
      </c>
      <c r="R10657" t="s">
        <v>333</v>
      </c>
      <c r="S10657" t="s">
        <v>38</v>
      </c>
      <c r="T10657" t="s">
        <v>28</v>
      </c>
      <c r="V10657" t="s">
        <v>40</v>
      </c>
      <c r="Y10657" t="s">
        <v>36</v>
      </c>
    </row>
    <row r="10658" spans="1:25" x14ac:dyDescent="0.45">
      <c r="A10658" t="s">
        <v>25</v>
      </c>
      <c r="B10658" t="s">
        <v>832</v>
      </c>
      <c r="C10658">
        <v>56629</v>
      </c>
      <c r="D10658">
        <v>10</v>
      </c>
      <c r="F10658">
        <v>2017</v>
      </c>
      <c r="G10658">
        <v>561</v>
      </c>
      <c r="H10658">
        <v>400.73</v>
      </c>
      <c r="I10658">
        <v>34743.839999999997</v>
      </c>
      <c r="K10658">
        <v>1.381</v>
      </c>
      <c r="L10658">
        <v>9.1000000000000004E-3</v>
      </c>
      <c r="M10658">
        <v>19061.035</v>
      </c>
      <c r="N10658">
        <v>5.9200000000000003E-2</v>
      </c>
      <c r="O10658">
        <v>2.7669999999999999</v>
      </c>
      <c r="P10658">
        <v>2.9600000000000001E-2</v>
      </c>
      <c r="Q10658">
        <v>319796.62300000002</v>
      </c>
      <c r="R10658" t="s">
        <v>333</v>
      </c>
      <c r="S10658" t="s">
        <v>38</v>
      </c>
      <c r="T10658" t="s">
        <v>28</v>
      </c>
      <c r="V10658" t="s">
        <v>40</v>
      </c>
      <c r="Y10658" t="s">
        <v>36</v>
      </c>
    </row>
    <row r="10659" spans="1:25" x14ac:dyDescent="0.45">
      <c r="A10659" t="s">
        <v>25</v>
      </c>
      <c r="B10659" t="s">
        <v>832</v>
      </c>
      <c r="C10659">
        <v>56629</v>
      </c>
      <c r="D10659">
        <v>10</v>
      </c>
      <c r="F10659">
        <v>2018</v>
      </c>
      <c r="G10659">
        <v>354</v>
      </c>
      <c r="H10659">
        <v>239.86</v>
      </c>
      <c r="I10659">
        <v>18732.75</v>
      </c>
      <c r="K10659">
        <v>1.145</v>
      </c>
      <c r="L10659">
        <v>2.3300000000000001E-2</v>
      </c>
      <c r="M10659">
        <v>10569.483</v>
      </c>
      <c r="N10659">
        <v>5.91E-2</v>
      </c>
      <c r="O10659">
        <v>1.9650000000000001</v>
      </c>
      <c r="P10659">
        <v>3.5299999999999998E-2</v>
      </c>
      <c r="Q10659">
        <v>177049.92300000001</v>
      </c>
      <c r="R10659" t="s">
        <v>333</v>
      </c>
      <c r="S10659" t="s">
        <v>38</v>
      </c>
      <c r="T10659" t="s">
        <v>28</v>
      </c>
      <c r="V10659" t="s">
        <v>40</v>
      </c>
      <c r="Y10659" t="s">
        <v>36</v>
      </c>
    </row>
    <row r="10660" spans="1:25" x14ac:dyDescent="0.45">
      <c r="A10660" t="s">
        <v>25</v>
      </c>
      <c r="B10660" t="s">
        <v>832</v>
      </c>
      <c r="C10660">
        <v>56629</v>
      </c>
      <c r="D10660">
        <v>10</v>
      </c>
      <c r="F10660">
        <v>2019</v>
      </c>
      <c r="G10660">
        <v>223</v>
      </c>
      <c r="H10660">
        <v>156.97</v>
      </c>
      <c r="I10660">
        <v>11819.48</v>
      </c>
      <c r="K10660">
        <v>0.33600000000000002</v>
      </c>
      <c r="L10660">
        <v>1.17E-2</v>
      </c>
      <c r="M10660">
        <v>7256.174</v>
      </c>
      <c r="N10660">
        <v>6.1499999999999999E-2</v>
      </c>
      <c r="O10660">
        <v>1.141</v>
      </c>
      <c r="P10660">
        <v>3.2300000000000002E-2</v>
      </c>
      <c r="Q10660">
        <v>116261.33</v>
      </c>
      <c r="R10660" t="s">
        <v>333</v>
      </c>
      <c r="S10660" t="s">
        <v>38</v>
      </c>
      <c r="T10660" t="s">
        <v>28</v>
      </c>
      <c r="V10660" t="s">
        <v>40</v>
      </c>
      <c r="Y10660" t="s">
        <v>36</v>
      </c>
    </row>
    <row r="10661" spans="1:25" x14ac:dyDescent="0.45">
      <c r="A10661" t="s">
        <v>25</v>
      </c>
      <c r="B10661" t="s">
        <v>832</v>
      </c>
      <c r="C10661">
        <v>56629</v>
      </c>
      <c r="D10661">
        <v>10</v>
      </c>
      <c r="F10661">
        <v>2020</v>
      </c>
      <c r="G10661">
        <v>383</v>
      </c>
      <c r="H10661">
        <v>284.64</v>
      </c>
      <c r="I10661">
        <v>20795.060000000001</v>
      </c>
      <c r="K10661">
        <v>6.3E-2</v>
      </c>
      <c r="L10661">
        <v>1E-3</v>
      </c>
      <c r="M10661">
        <v>12445.540999999999</v>
      </c>
      <c r="N10661">
        <v>5.9200000000000003E-2</v>
      </c>
      <c r="O10661">
        <v>1.538</v>
      </c>
      <c r="P10661">
        <v>2.87E-2</v>
      </c>
      <c r="Q10661">
        <v>209009.80900000001</v>
      </c>
      <c r="R10661" t="s">
        <v>333</v>
      </c>
      <c r="S10661" t="s">
        <v>38</v>
      </c>
      <c r="T10661" t="s">
        <v>28</v>
      </c>
      <c r="V10661" t="s">
        <v>40</v>
      </c>
      <c r="Y10661" t="s">
        <v>36</v>
      </c>
    </row>
    <row r="10662" spans="1:25" x14ac:dyDescent="0.45">
      <c r="A10662" t="s">
        <v>25</v>
      </c>
      <c r="B10662" t="s">
        <v>832</v>
      </c>
      <c r="C10662">
        <v>56629</v>
      </c>
      <c r="D10662">
        <v>10</v>
      </c>
      <c r="F10662">
        <v>2021</v>
      </c>
      <c r="G10662">
        <v>584</v>
      </c>
      <c r="H10662">
        <v>430.19</v>
      </c>
      <c r="I10662">
        <v>32676.82</v>
      </c>
      <c r="K10662">
        <v>9.5000000000000001E-2</v>
      </c>
      <c r="L10662">
        <v>1E-3</v>
      </c>
      <c r="M10662">
        <v>18925.618999999999</v>
      </c>
      <c r="N10662">
        <v>5.9200000000000003E-2</v>
      </c>
      <c r="O10662">
        <v>1.8660000000000001</v>
      </c>
      <c r="P10662">
        <v>2.3300000000000001E-2</v>
      </c>
      <c r="Q10662">
        <v>317100.989</v>
      </c>
      <c r="R10662" t="s">
        <v>333</v>
      </c>
      <c r="S10662" t="s">
        <v>38</v>
      </c>
      <c r="T10662" t="s">
        <v>28</v>
      </c>
      <c r="V10662" t="s">
        <v>40</v>
      </c>
      <c r="Y10662" t="s">
        <v>36</v>
      </c>
    </row>
    <row r="10663" spans="1:25" x14ac:dyDescent="0.45">
      <c r="A10663" t="s">
        <v>25</v>
      </c>
      <c r="B10663" t="s">
        <v>832</v>
      </c>
      <c r="C10663">
        <v>56629</v>
      </c>
      <c r="D10663">
        <v>10</v>
      </c>
      <c r="F10663">
        <v>2022</v>
      </c>
      <c r="G10663">
        <v>885</v>
      </c>
      <c r="H10663">
        <v>606.61</v>
      </c>
      <c r="I10663">
        <v>44209.87</v>
      </c>
      <c r="K10663">
        <v>0.13300000000000001</v>
      </c>
      <c r="L10663">
        <v>1E-3</v>
      </c>
      <c r="M10663">
        <v>25983.432000000001</v>
      </c>
      <c r="N10663">
        <v>5.8900000000000001E-2</v>
      </c>
      <c r="O10663">
        <v>2.5009999999999999</v>
      </c>
      <c r="P10663">
        <v>2.35E-2</v>
      </c>
      <c r="Q10663">
        <v>436730.64299999998</v>
      </c>
      <c r="R10663" t="s">
        <v>333</v>
      </c>
      <c r="S10663" t="s">
        <v>38</v>
      </c>
      <c r="T10663" t="s">
        <v>28</v>
      </c>
      <c r="V10663" t="s">
        <v>40</v>
      </c>
      <c r="Y10663" t="s">
        <v>36</v>
      </c>
    </row>
    <row r="10664" spans="1:25" x14ac:dyDescent="0.45">
      <c r="A10664" t="s">
        <v>25</v>
      </c>
      <c r="B10664" t="s">
        <v>832</v>
      </c>
      <c r="C10664">
        <v>56629</v>
      </c>
      <c r="D10664">
        <v>10</v>
      </c>
      <c r="F10664">
        <v>2023</v>
      </c>
      <c r="G10664">
        <v>851</v>
      </c>
      <c r="H10664">
        <v>569.24</v>
      </c>
      <c r="I10664">
        <v>41268.129999999997</v>
      </c>
      <c r="K10664">
        <v>0.11700000000000001</v>
      </c>
      <c r="L10664">
        <v>1E-3</v>
      </c>
      <c r="M10664">
        <v>23524.695</v>
      </c>
      <c r="N10664">
        <v>5.91E-2</v>
      </c>
      <c r="O10664">
        <v>2.33</v>
      </c>
      <c r="P10664">
        <v>2.0199999999999999E-2</v>
      </c>
      <c r="Q10664">
        <v>395452.386</v>
      </c>
      <c r="R10664" t="s">
        <v>333</v>
      </c>
      <c r="S10664" t="s">
        <v>38</v>
      </c>
      <c r="T10664" t="s">
        <v>28</v>
      </c>
      <c r="V10664" t="s">
        <v>40</v>
      </c>
      <c r="Y10664" t="s">
        <v>36</v>
      </c>
    </row>
    <row r="10665" spans="1:25" x14ac:dyDescent="0.45">
      <c r="A10665" t="s">
        <v>25</v>
      </c>
      <c r="B10665" t="s">
        <v>832</v>
      </c>
      <c r="C10665">
        <v>56629</v>
      </c>
      <c r="D10665">
        <v>10</v>
      </c>
      <c r="F10665">
        <v>2024</v>
      </c>
      <c r="G10665">
        <v>376</v>
      </c>
      <c r="H10665">
        <v>229.94</v>
      </c>
      <c r="I10665">
        <v>16055.42</v>
      </c>
      <c r="K10665">
        <v>4.5999999999999999E-2</v>
      </c>
      <c r="L10665">
        <v>1E-3</v>
      </c>
      <c r="M10665">
        <v>9183.143</v>
      </c>
      <c r="N10665">
        <v>5.91E-2</v>
      </c>
      <c r="O10665">
        <v>0.97699999999999998</v>
      </c>
      <c r="P10665">
        <v>2.3599999999999999E-2</v>
      </c>
      <c r="Q10665">
        <v>154529.258</v>
      </c>
      <c r="R10665" t="s">
        <v>333</v>
      </c>
      <c r="S10665" t="s">
        <v>38</v>
      </c>
      <c r="T10665" t="s">
        <v>28</v>
      </c>
      <c r="V10665" t="s">
        <v>40</v>
      </c>
      <c r="Y10665" t="s">
        <v>36</v>
      </c>
    </row>
    <row r="10666" spans="1:25" x14ac:dyDescent="0.45">
      <c r="A10666" t="s">
        <v>122</v>
      </c>
      <c r="B10666" t="s">
        <v>834</v>
      </c>
      <c r="C10666">
        <v>56668</v>
      </c>
      <c r="D10666" t="s">
        <v>835</v>
      </c>
      <c r="F10666">
        <v>2018</v>
      </c>
      <c r="G10666">
        <v>4661</v>
      </c>
      <c r="H10666">
        <v>4654.4799999999996</v>
      </c>
      <c r="I10666">
        <v>105022.56</v>
      </c>
      <c r="O10666">
        <v>25.718</v>
      </c>
      <c r="P10666">
        <v>4.1599999999999998E-2</v>
      </c>
      <c r="Q10666">
        <v>1251111.459</v>
      </c>
      <c r="R10666" t="s">
        <v>333</v>
      </c>
      <c r="S10666" t="s">
        <v>38</v>
      </c>
      <c r="T10666" t="s">
        <v>28</v>
      </c>
      <c r="V10666" t="s">
        <v>302</v>
      </c>
      <c r="Y10666" t="s">
        <v>30</v>
      </c>
    </row>
    <row r="10667" spans="1:25" x14ac:dyDescent="0.45">
      <c r="A10667" t="s">
        <v>122</v>
      </c>
      <c r="B10667" t="s">
        <v>834</v>
      </c>
      <c r="C10667">
        <v>56668</v>
      </c>
      <c r="D10667" t="s">
        <v>835</v>
      </c>
      <c r="F10667">
        <v>2019</v>
      </c>
      <c r="G10667">
        <v>7726</v>
      </c>
      <c r="H10667">
        <v>7700.84</v>
      </c>
      <c r="I10667">
        <v>174170.44</v>
      </c>
      <c r="O10667">
        <v>42.134</v>
      </c>
      <c r="P10667">
        <v>4.1200000000000001E-2</v>
      </c>
      <c r="Q10667">
        <v>2061860.7439999999</v>
      </c>
      <c r="R10667" t="s">
        <v>333</v>
      </c>
      <c r="S10667" t="s">
        <v>38</v>
      </c>
      <c r="T10667" t="s">
        <v>28</v>
      </c>
      <c r="V10667" t="s">
        <v>302</v>
      </c>
      <c r="Y10667" t="s">
        <v>30</v>
      </c>
    </row>
    <row r="10668" spans="1:25" x14ac:dyDescent="0.45">
      <c r="A10668" t="s">
        <v>122</v>
      </c>
      <c r="B10668" t="s">
        <v>834</v>
      </c>
      <c r="C10668">
        <v>56668</v>
      </c>
      <c r="D10668" t="s">
        <v>835</v>
      </c>
      <c r="F10668">
        <v>2020</v>
      </c>
      <c r="G10668">
        <v>7243</v>
      </c>
      <c r="H10668">
        <v>7217.43</v>
      </c>
      <c r="I10668">
        <v>160871.44</v>
      </c>
      <c r="O10668">
        <v>39.886000000000003</v>
      </c>
      <c r="P10668">
        <v>4.2299999999999997E-2</v>
      </c>
      <c r="Q10668">
        <v>1899933.1370000001</v>
      </c>
      <c r="R10668" t="s">
        <v>333</v>
      </c>
      <c r="S10668" t="s">
        <v>38</v>
      </c>
      <c r="T10668" t="s">
        <v>28</v>
      </c>
      <c r="V10668" t="s">
        <v>302</v>
      </c>
      <c r="Y10668" t="s">
        <v>30</v>
      </c>
    </row>
    <row r="10669" spans="1:25" x14ac:dyDescent="0.45">
      <c r="A10669" t="s">
        <v>122</v>
      </c>
      <c r="B10669" t="s">
        <v>834</v>
      </c>
      <c r="C10669">
        <v>56668</v>
      </c>
      <c r="D10669" t="s">
        <v>835</v>
      </c>
      <c r="F10669">
        <v>2021</v>
      </c>
      <c r="G10669">
        <v>5492</v>
      </c>
      <c r="H10669">
        <v>5468.55</v>
      </c>
      <c r="I10669">
        <v>127281.03</v>
      </c>
      <c r="O10669">
        <v>28.977</v>
      </c>
      <c r="P10669">
        <v>3.9899999999999998E-2</v>
      </c>
      <c r="Q10669">
        <v>1461385.686</v>
      </c>
      <c r="R10669" t="s">
        <v>333</v>
      </c>
      <c r="S10669" t="s">
        <v>38</v>
      </c>
      <c r="T10669" t="s">
        <v>28</v>
      </c>
      <c r="V10669" t="s">
        <v>302</v>
      </c>
      <c r="Y10669" t="s">
        <v>30</v>
      </c>
    </row>
    <row r="10670" spans="1:25" x14ac:dyDescent="0.45">
      <c r="A10670" t="s">
        <v>122</v>
      </c>
      <c r="B10670" t="s">
        <v>834</v>
      </c>
      <c r="C10670">
        <v>56668</v>
      </c>
      <c r="D10670" t="s">
        <v>835</v>
      </c>
      <c r="F10670">
        <v>2022</v>
      </c>
      <c r="G10670">
        <v>6332</v>
      </c>
      <c r="H10670">
        <v>6321.23</v>
      </c>
      <c r="I10670">
        <v>147364.38</v>
      </c>
      <c r="O10670">
        <v>33.283999999999999</v>
      </c>
      <c r="P10670">
        <v>3.9800000000000002E-2</v>
      </c>
      <c r="Q10670">
        <v>1674438.6850000001</v>
      </c>
      <c r="R10670" t="s">
        <v>333</v>
      </c>
      <c r="S10670" t="s">
        <v>38</v>
      </c>
      <c r="T10670" t="s">
        <v>28</v>
      </c>
      <c r="V10670" t="s">
        <v>302</v>
      </c>
      <c r="Y10670" t="s">
        <v>30</v>
      </c>
    </row>
    <row r="10671" spans="1:25" x14ac:dyDescent="0.45">
      <c r="A10671" t="s">
        <v>122</v>
      </c>
      <c r="B10671" t="s">
        <v>834</v>
      </c>
      <c r="C10671">
        <v>56668</v>
      </c>
      <c r="D10671" t="s">
        <v>835</v>
      </c>
      <c r="F10671">
        <v>2023</v>
      </c>
      <c r="G10671">
        <v>8110</v>
      </c>
      <c r="H10671">
        <v>8098.13</v>
      </c>
      <c r="I10671">
        <v>185285.96</v>
      </c>
      <c r="O10671">
        <v>41.817999999999998</v>
      </c>
      <c r="P10671">
        <v>3.9199999999999999E-2</v>
      </c>
      <c r="Q10671">
        <v>2138632.344</v>
      </c>
      <c r="R10671" t="s">
        <v>333</v>
      </c>
      <c r="S10671" t="s">
        <v>38</v>
      </c>
      <c r="T10671" t="s">
        <v>28</v>
      </c>
      <c r="V10671" t="s">
        <v>302</v>
      </c>
      <c r="Y10671" t="s">
        <v>30</v>
      </c>
    </row>
    <row r="10672" spans="1:25" x14ac:dyDescent="0.45">
      <c r="A10672" t="s">
        <v>122</v>
      </c>
      <c r="B10672" t="s">
        <v>834</v>
      </c>
      <c r="C10672">
        <v>56668</v>
      </c>
      <c r="D10672" t="s">
        <v>835</v>
      </c>
      <c r="F10672">
        <v>2024</v>
      </c>
      <c r="G10672">
        <v>4075</v>
      </c>
      <c r="H10672">
        <v>4072.59</v>
      </c>
      <c r="I10672">
        <v>94661.48</v>
      </c>
      <c r="O10672">
        <v>21.318000000000001</v>
      </c>
      <c r="P10672">
        <v>3.9600000000000003E-2</v>
      </c>
      <c r="Q10672">
        <v>1078105.5020000001</v>
      </c>
      <c r="R10672" t="s">
        <v>333</v>
      </c>
      <c r="S10672" t="s">
        <v>38</v>
      </c>
      <c r="T10672" t="s">
        <v>28</v>
      </c>
      <c r="V10672" t="s">
        <v>302</v>
      </c>
      <c r="Y10672" t="s">
        <v>30</v>
      </c>
    </row>
    <row r="10673" spans="1:25" x14ac:dyDescent="0.45">
      <c r="A10673" t="s">
        <v>25</v>
      </c>
      <c r="B10673" t="s">
        <v>836</v>
      </c>
      <c r="C10673">
        <v>56798</v>
      </c>
      <c r="D10673" t="s">
        <v>837</v>
      </c>
      <c r="F10673">
        <v>2011</v>
      </c>
      <c r="G10673">
        <v>3302</v>
      </c>
      <c r="H10673">
        <v>3238.06</v>
      </c>
      <c r="I10673">
        <v>594483.14</v>
      </c>
      <c r="K10673">
        <v>1.97</v>
      </c>
      <c r="L10673">
        <v>1E-3</v>
      </c>
      <c r="M10673">
        <v>391903.49300000002</v>
      </c>
      <c r="N10673">
        <v>5.8999999999999997E-2</v>
      </c>
      <c r="O10673">
        <v>23.187000000000001</v>
      </c>
      <c r="P10673">
        <v>9.9000000000000008E-3</v>
      </c>
      <c r="Q10673">
        <v>6594496.2810000004</v>
      </c>
      <c r="R10673" t="s">
        <v>333</v>
      </c>
      <c r="S10673" t="s">
        <v>38</v>
      </c>
      <c r="T10673" t="s">
        <v>838</v>
      </c>
      <c r="V10673" t="s">
        <v>88</v>
      </c>
      <c r="Y10673" t="s">
        <v>35</v>
      </c>
    </row>
    <row r="10674" spans="1:25" x14ac:dyDescent="0.45">
      <c r="A10674" t="s">
        <v>25</v>
      </c>
      <c r="B10674" t="s">
        <v>836</v>
      </c>
      <c r="C10674">
        <v>56798</v>
      </c>
      <c r="D10674" t="s">
        <v>837</v>
      </c>
      <c r="F10674">
        <v>2012</v>
      </c>
      <c r="G10674">
        <v>7451</v>
      </c>
      <c r="H10674">
        <v>7249.98</v>
      </c>
      <c r="I10674">
        <v>2115419.2000000002</v>
      </c>
      <c r="K10674">
        <v>4.4740000000000002</v>
      </c>
      <c r="L10674">
        <v>1E-3</v>
      </c>
      <c r="M10674">
        <v>888472.45700000005</v>
      </c>
      <c r="N10674">
        <v>5.8999999999999997E-2</v>
      </c>
      <c r="O10674">
        <v>60.256</v>
      </c>
      <c r="P10674">
        <v>1.1900000000000001E-2</v>
      </c>
      <c r="Q10674">
        <v>14950310.142999999</v>
      </c>
      <c r="R10674" t="s">
        <v>333</v>
      </c>
      <c r="S10674" t="s">
        <v>38</v>
      </c>
      <c r="T10674" t="s">
        <v>89</v>
      </c>
      <c r="V10674" t="s">
        <v>88</v>
      </c>
      <c r="Y10674" t="s">
        <v>35</v>
      </c>
    </row>
    <row r="10675" spans="1:25" x14ac:dyDescent="0.45">
      <c r="A10675" t="s">
        <v>25</v>
      </c>
      <c r="B10675" t="s">
        <v>836</v>
      </c>
      <c r="C10675">
        <v>56798</v>
      </c>
      <c r="D10675" t="s">
        <v>837</v>
      </c>
      <c r="F10675">
        <v>2013</v>
      </c>
      <c r="G10675">
        <v>6048</v>
      </c>
      <c r="H10675">
        <v>5870.44</v>
      </c>
      <c r="I10675">
        <v>1640696.42</v>
      </c>
      <c r="K10675">
        <v>3.5150000000000001</v>
      </c>
      <c r="L10675">
        <v>1E-3</v>
      </c>
      <c r="M10675">
        <v>699734.07900000003</v>
      </c>
      <c r="N10675">
        <v>5.9499999999999997E-2</v>
      </c>
      <c r="O10675">
        <v>48.878</v>
      </c>
      <c r="P10675">
        <v>1.2200000000000001E-2</v>
      </c>
      <c r="Q10675">
        <v>11683172.512</v>
      </c>
      <c r="R10675" t="s">
        <v>333</v>
      </c>
      <c r="S10675" t="s">
        <v>38</v>
      </c>
      <c r="T10675" t="s">
        <v>89</v>
      </c>
      <c r="V10675" t="s">
        <v>88</v>
      </c>
      <c r="Y10675" t="s">
        <v>35</v>
      </c>
    </row>
    <row r="10676" spans="1:25" x14ac:dyDescent="0.45">
      <c r="A10676" t="s">
        <v>25</v>
      </c>
      <c r="B10676" t="s">
        <v>836</v>
      </c>
      <c r="C10676">
        <v>56798</v>
      </c>
      <c r="D10676" t="s">
        <v>837</v>
      </c>
      <c r="F10676">
        <v>2014</v>
      </c>
      <c r="G10676">
        <v>4841</v>
      </c>
      <c r="H10676">
        <v>4794.21</v>
      </c>
      <c r="I10676">
        <v>1390271.54</v>
      </c>
      <c r="K10676">
        <v>2.855</v>
      </c>
      <c r="L10676">
        <v>1E-3</v>
      </c>
      <c r="M10676">
        <v>570087.62399999995</v>
      </c>
      <c r="N10676">
        <v>5.8999999999999997E-2</v>
      </c>
      <c r="O10676">
        <v>32.335999999999999</v>
      </c>
      <c r="P10676">
        <v>8.2000000000000007E-3</v>
      </c>
      <c r="Q10676">
        <v>9590450.4609999992</v>
      </c>
      <c r="R10676" t="s">
        <v>333</v>
      </c>
      <c r="S10676" t="s">
        <v>38</v>
      </c>
      <c r="T10676" t="s">
        <v>89</v>
      </c>
      <c r="V10676" t="s">
        <v>88</v>
      </c>
      <c r="Y10676" t="s">
        <v>35</v>
      </c>
    </row>
    <row r="10677" spans="1:25" x14ac:dyDescent="0.45">
      <c r="A10677" t="s">
        <v>25</v>
      </c>
      <c r="B10677" t="s">
        <v>836</v>
      </c>
      <c r="C10677">
        <v>56798</v>
      </c>
      <c r="D10677" t="s">
        <v>837</v>
      </c>
      <c r="F10677">
        <v>2015</v>
      </c>
      <c r="G10677">
        <v>8102</v>
      </c>
      <c r="H10677">
        <v>7997.65</v>
      </c>
      <c r="I10677">
        <v>2310546.65</v>
      </c>
      <c r="K10677">
        <v>4.7930000000000001</v>
      </c>
      <c r="L10677">
        <v>1E-3</v>
      </c>
      <c r="M10677">
        <v>959839.70299999998</v>
      </c>
      <c r="N10677">
        <v>5.9799999999999999E-2</v>
      </c>
      <c r="O10677">
        <v>57.951999999999998</v>
      </c>
      <c r="P10677">
        <v>9.1000000000000004E-3</v>
      </c>
      <c r="Q10677">
        <v>15950588.041999999</v>
      </c>
      <c r="R10677" t="s">
        <v>333</v>
      </c>
      <c r="S10677" t="s">
        <v>38</v>
      </c>
      <c r="T10677" t="s">
        <v>89</v>
      </c>
      <c r="V10677" t="s">
        <v>88</v>
      </c>
      <c r="Y10677" t="s">
        <v>36</v>
      </c>
    </row>
    <row r="10678" spans="1:25" x14ac:dyDescent="0.45">
      <c r="A10678" t="s">
        <v>25</v>
      </c>
      <c r="B10678" t="s">
        <v>836</v>
      </c>
      <c r="C10678">
        <v>56798</v>
      </c>
      <c r="D10678" t="s">
        <v>837</v>
      </c>
      <c r="F10678">
        <v>2016</v>
      </c>
      <c r="G10678">
        <v>7398</v>
      </c>
      <c r="H10678">
        <v>7266.9</v>
      </c>
      <c r="I10678">
        <v>2078879.3</v>
      </c>
      <c r="K10678">
        <v>4.3230000000000004</v>
      </c>
      <c r="L10678">
        <v>1E-3</v>
      </c>
      <c r="M10678">
        <v>860566.61399999994</v>
      </c>
      <c r="N10678">
        <v>5.9200000000000003E-2</v>
      </c>
      <c r="O10678">
        <v>50.469000000000001</v>
      </c>
      <c r="P10678">
        <v>8.6E-3</v>
      </c>
      <c r="Q10678">
        <v>14448531.785</v>
      </c>
      <c r="R10678" t="s">
        <v>333</v>
      </c>
      <c r="S10678" t="s">
        <v>38</v>
      </c>
      <c r="T10678" t="s">
        <v>89</v>
      </c>
      <c r="V10678" t="s">
        <v>88</v>
      </c>
      <c r="Y10678" t="s">
        <v>36</v>
      </c>
    </row>
    <row r="10679" spans="1:25" x14ac:dyDescent="0.45">
      <c r="A10679" t="s">
        <v>25</v>
      </c>
      <c r="B10679" t="s">
        <v>836</v>
      </c>
      <c r="C10679">
        <v>56798</v>
      </c>
      <c r="D10679" t="s">
        <v>837</v>
      </c>
      <c r="F10679">
        <v>2017</v>
      </c>
      <c r="G10679">
        <v>6970</v>
      </c>
      <c r="H10679">
        <v>6855.74</v>
      </c>
      <c r="I10679">
        <v>1970432.44</v>
      </c>
      <c r="K10679">
        <v>4.0970000000000004</v>
      </c>
      <c r="L10679">
        <v>1E-3</v>
      </c>
      <c r="M10679">
        <v>816929.15300000005</v>
      </c>
      <c r="N10679">
        <v>5.9299999999999999E-2</v>
      </c>
      <c r="O10679">
        <v>48.277000000000001</v>
      </c>
      <c r="P10679">
        <v>8.5000000000000006E-3</v>
      </c>
      <c r="Q10679">
        <v>13686048.050000001</v>
      </c>
      <c r="R10679" t="s">
        <v>333</v>
      </c>
      <c r="S10679" t="s">
        <v>38</v>
      </c>
      <c r="T10679" t="s">
        <v>89</v>
      </c>
      <c r="V10679" t="s">
        <v>88</v>
      </c>
      <c r="Y10679" t="s">
        <v>36</v>
      </c>
    </row>
    <row r="10680" spans="1:25" x14ac:dyDescent="0.45">
      <c r="A10680" t="s">
        <v>25</v>
      </c>
      <c r="B10680" t="s">
        <v>836</v>
      </c>
      <c r="C10680">
        <v>56798</v>
      </c>
      <c r="D10680" t="s">
        <v>837</v>
      </c>
      <c r="F10680">
        <v>2018</v>
      </c>
      <c r="G10680">
        <v>5470</v>
      </c>
      <c r="H10680">
        <v>5339.08</v>
      </c>
      <c r="I10680">
        <v>1331063.56</v>
      </c>
      <c r="K10680">
        <v>2.8340000000000001</v>
      </c>
      <c r="L10680">
        <v>1E-3</v>
      </c>
      <c r="M10680">
        <v>564243.36600000004</v>
      </c>
      <c r="N10680">
        <v>5.9900000000000002E-2</v>
      </c>
      <c r="O10680">
        <v>40.11</v>
      </c>
      <c r="P10680">
        <v>1.17E-2</v>
      </c>
      <c r="Q10680">
        <v>9358288.1280000005</v>
      </c>
      <c r="R10680" t="s">
        <v>333</v>
      </c>
      <c r="S10680" t="s">
        <v>38</v>
      </c>
      <c r="T10680" t="s">
        <v>89</v>
      </c>
      <c r="V10680" t="s">
        <v>88</v>
      </c>
      <c r="Y10680" t="s">
        <v>36</v>
      </c>
    </row>
    <row r="10681" spans="1:25" x14ac:dyDescent="0.45">
      <c r="A10681" t="s">
        <v>25</v>
      </c>
      <c r="B10681" t="s">
        <v>836</v>
      </c>
      <c r="C10681">
        <v>56798</v>
      </c>
      <c r="D10681" t="s">
        <v>837</v>
      </c>
      <c r="F10681">
        <v>2019</v>
      </c>
      <c r="G10681">
        <v>4652</v>
      </c>
      <c r="H10681">
        <v>4521.03</v>
      </c>
      <c r="I10681">
        <v>1151758.55</v>
      </c>
      <c r="K10681">
        <v>2.4289999999999998</v>
      </c>
      <c r="L10681">
        <v>1E-3</v>
      </c>
      <c r="M10681">
        <v>481846.18199999997</v>
      </c>
      <c r="N10681">
        <v>5.8999999999999997E-2</v>
      </c>
      <c r="O10681">
        <v>32.939</v>
      </c>
      <c r="P10681">
        <v>1.1900000000000001E-2</v>
      </c>
      <c r="Q10681">
        <v>8104978.6229999997</v>
      </c>
      <c r="R10681" t="s">
        <v>333</v>
      </c>
      <c r="S10681" t="s">
        <v>38</v>
      </c>
      <c r="T10681" t="s">
        <v>89</v>
      </c>
      <c r="V10681" t="s">
        <v>88</v>
      </c>
      <c r="Y10681" t="s">
        <v>36</v>
      </c>
    </row>
    <row r="10682" spans="1:25" x14ac:dyDescent="0.45">
      <c r="A10682" t="s">
        <v>25</v>
      </c>
      <c r="B10682" t="s">
        <v>836</v>
      </c>
      <c r="C10682">
        <v>56798</v>
      </c>
      <c r="D10682" t="s">
        <v>837</v>
      </c>
      <c r="F10682">
        <v>2020</v>
      </c>
      <c r="G10682">
        <v>3530</v>
      </c>
      <c r="H10682">
        <v>3485.34</v>
      </c>
      <c r="I10682">
        <v>895778.53</v>
      </c>
      <c r="K10682">
        <v>1.8839999999999999</v>
      </c>
      <c r="L10682">
        <v>1E-3</v>
      </c>
      <c r="M10682">
        <v>374035.92300000001</v>
      </c>
      <c r="N10682">
        <v>5.8999999999999997E-2</v>
      </c>
      <c r="O10682">
        <v>21.678999999999998</v>
      </c>
      <c r="P10682">
        <v>8.5000000000000006E-3</v>
      </c>
      <c r="Q10682">
        <v>6291892.443</v>
      </c>
      <c r="R10682" t="s">
        <v>333</v>
      </c>
      <c r="S10682" t="s">
        <v>38</v>
      </c>
      <c r="T10682" t="s">
        <v>89</v>
      </c>
      <c r="V10682" t="s">
        <v>88</v>
      </c>
      <c r="Y10682" t="s">
        <v>36</v>
      </c>
    </row>
    <row r="10683" spans="1:25" x14ac:dyDescent="0.45">
      <c r="A10683" t="s">
        <v>25</v>
      </c>
      <c r="B10683" t="s">
        <v>836</v>
      </c>
      <c r="C10683">
        <v>56798</v>
      </c>
      <c r="D10683" t="s">
        <v>837</v>
      </c>
      <c r="F10683">
        <v>2021</v>
      </c>
      <c r="G10683">
        <v>4500</v>
      </c>
      <c r="H10683">
        <v>4444.3599999999997</v>
      </c>
      <c r="I10683">
        <v>1164048.44</v>
      </c>
      <c r="K10683">
        <v>2.371</v>
      </c>
      <c r="L10683">
        <v>1E-3</v>
      </c>
      <c r="M10683">
        <v>470224.63199999998</v>
      </c>
      <c r="N10683">
        <v>5.91E-2</v>
      </c>
      <c r="O10683">
        <v>27.379000000000001</v>
      </c>
      <c r="P10683">
        <v>8.5000000000000006E-3</v>
      </c>
      <c r="Q10683">
        <v>7904031.6629999997</v>
      </c>
      <c r="R10683" t="s">
        <v>333</v>
      </c>
      <c r="S10683" t="s">
        <v>38</v>
      </c>
      <c r="T10683" t="s">
        <v>89</v>
      </c>
      <c r="V10683" t="s">
        <v>88</v>
      </c>
      <c r="Y10683" t="s">
        <v>36</v>
      </c>
    </row>
    <row r="10684" spans="1:25" x14ac:dyDescent="0.45">
      <c r="A10684" t="s">
        <v>25</v>
      </c>
      <c r="B10684" t="s">
        <v>836</v>
      </c>
      <c r="C10684">
        <v>56798</v>
      </c>
      <c r="D10684" t="s">
        <v>837</v>
      </c>
      <c r="F10684">
        <v>2022</v>
      </c>
      <c r="G10684">
        <v>5007</v>
      </c>
      <c r="H10684">
        <v>4960.1400000000003</v>
      </c>
      <c r="I10684">
        <v>1289308.74</v>
      </c>
      <c r="K10684">
        <v>2.6709999999999998</v>
      </c>
      <c r="L10684">
        <v>1E-3</v>
      </c>
      <c r="M10684">
        <v>520697.27600000001</v>
      </c>
      <c r="N10684">
        <v>5.8799999999999998E-2</v>
      </c>
      <c r="O10684">
        <v>35.648000000000003</v>
      </c>
      <c r="P10684">
        <v>1.0800000000000001E-2</v>
      </c>
      <c r="Q10684">
        <v>8857083.4250000007</v>
      </c>
      <c r="R10684" t="s">
        <v>333</v>
      </c>
      <c r="S10684" t="s">
        <v>38</v>
      </c>
      <c r="T10684" t="s">
        <v>89</v>
      </c>
      <c r="V10684" t="s">
        <v>88</v>
      </c>
      <c r="Y10684" t="s">
        <v>36</v>
      </c>
    </row>
    <row r="10685" spans="1:25" x14ac:dyDescent="0.45">
      <c r="A10685" t="s">
        <v>25</v>
      </c>
      <c r="B10685" t="s">
        <v>836</v>
      </c>
      <c r="C10685">
        <v>56798</v>
      </c>
      <c r="D10685" t="s">
        <v>837</v>
      </c>
      <c r="F10685">
        <v>2023</v>
      </c>
      <c r="G10685">
        <v>5955</v>
      </c>
      <c r="H10685">
        <v>5921.05</v>
      </c>
      <c r="I10685">
        <v>1593734.47</v>
      </c>
      <c r="K10685">
        <v>3.3140000000000001</v>
      </c>
      <c r="L10685">
        <v>1E-3</v>
      </c>
      <c r="M10685">
        <v>640465.73</v>
      </c>
      <c r="N10685">
        <v>5.8000000000000003E-2</v>
      </c>
      <c r="O10685">
        <v>37.878999999999998</v>
      </c>
      <c r="P10685">
        <v>7.9000000000000008E-3</v>
      </c>
      <c r="Q10685">
        <v>11045479.153000001</v>
      </c>
      <c r="R10685" t="s">
        <v>333</v>
      </c>
      <c r="S10685" t="s">
        <v>38</v>
      </c>
      <c r="T10685" t="s">
        <v>89</v>
      </c>
      <c r="V10685" t="s">
        <v>88</v>
      </c>
      <c r="Y10685" t="s">
        <v>36</v>
      </c>
    </row>
    <row r="10686" spans="1:25" x14ac:dyDescent="0.45">
      <c r="A10686" t="s">
        <v>25</v>
      </c>
      <c r="B10686" t="s">
        <v>836</v>
      </c>
      <c r="C10686">
        <v>56798</v>
      </c>
      <c r="D10686" t="s">
        <v>837</v>
      </c>
      <c r="F10686">
        <v>2024</v>
      </c>
      <c r="G10686">
        <v>1725</v>
      </c>
      <c r="H10686">
        <v>1681.29</v>
      </c>
      <c r="I10686">
        <v>440575.14</v>
      </c>
      <c r="K10686">
        <v>0.91300000000000003</v>
      </c>
      <c r="L10686">
        <v>1E-3</v>
      </c>
      <c r="M10686">
        <v>176219.99400000001</v>
      </c>
      <c r="N10686">
        <v>5.8000000000000003E-2</v>
      </c>
      <c r="O10686">
        <v>13.35</v>
      </c>
      <c r="P10686">
        <v>1.3100000000000001E-2</v>
      </c>
      <c r="Q10686">
        <v>3042050.1779999998</v>
      </c>
      <c r="R10686" t="s">
        <v>333</v>
      </c>
      <c r="S10686" t="s">
        <v>38</v>
      </c>
      <c r="T10686" t="s">
        <v>89</v>
      </c>
      <c r="V10686" t="s">
        <v>88</v>
      </c>
      <c r="Y10686" t="s">
        <v>36</v>
      </c>
    </row>
    <row r="10687" spans="1:25" x14ac:dyDescent="0.45">
      <c r="A10687" t="s">
        <v>25</v>
      </c>
      <c r="B10687" t="s">
        <v>836</v>
      </c>
      <c r="C10687">
        <v>56798</v>
      </c>
      <c r="D10687" t="s">
        <v>839</v>
      </c>
      <c r="F10687">
        <v>2011</v>
      </c>
      <c r="G10687">
        <v>3166</v>
      </c>
      <c r="H10687">
        <v>3093.85</v>
      </c>
      <c r="I10687">
        <v>566046.69999999995</v>
      </c>
      <c r="K10687">
        <v>1.8660000000000001</v>
      </c>
      <c r="L10687">
        <v>1E-3</v>
      </c>
      <c r="M10687">
        <v>370814.78700000001</v>
      </c>
      <c r="N10687">
        <v>5.8999999999999997E-2</v>
      </c>
      <c r="O10687">
        <v>22.01</v>
      </c>
      <c r="P10687">
        <v>1.0200000000000001E-2</v>
      </c>
      <c r="Q10687">
        <v>6239714.7419999996</v>
      </c>
      <c r="R10687" t="s">
        <v>333</v>
      </c>
      <c r="S10687" t="s">
        <v>38</v>
      </c>
      <c r="T10687" t="s">
        <v>840</v>
      </c>
      <c r="V10687" t="s">
        <v>88</v>
      </c>
      <c r="Y10687" t="s">
        <v>35</v>
      </c>
    </row>
    <row r="10688" spans="1:25" x14ac:dyDescent="0.45">
      <c r="A10688" t="s">
        <v>25</v>
      </c>
      <c r="B10688" t="s">
        <v>836</v>
      </c>
      <c r="C10688">
        <v>56798</v>
      </c>
      <c r="D10688" t="s">
        <v>839</v>
      </c>
      <c r="F10688">
        <v>2012</v>
      </c>
      <c r="G10688">
        <v>7360</v>
      </c>
      <c r="H10688">
        <v>7139.84</v>
      </c>
      <c r="I10688">
        <v>2069040</v>
      </c>
      <c r="K10688">
        <v>4.3310000000000004</v>
      </c>
      <c r="L10688">
        <v>1E-3</v>
      </c>
      <c r="M10688">
        <v>863967.09299999999</v>
      </c>
      <c r="N10688">
        <v>5.8999999999999997E-2</v>
      </c>
      <c r="O10688">
        <v>55.23</v>
      </c>
      <c r="P10688">
        <v>1.1299999999999999E-2</v>
      </c>
      <c r="Q10688">
        <v>14537825.274</v>
      </c>
      <c r="R10688" t="s">
        <v>333</v>
      </c>
      <c r="S10688" t="s">
        <v>38</v>
      </c>
      <c r="T10688" t="s">
        <v>89</v>
      </c>
      <c r="V10688" t="s">
        <v>88</v>
      </c>
      <c r="Y10688" t="s">
        <v>35</v>
      </c>
    </row>
    <row r="10689" spans="1:25" x14ac:dyDescent="0.45">
      <c r="A10689" t="s">
        <v>25</v>
      </c>
      <c r="B10689" t="s">
        <v>836</v>
      </c>
      <c r="C10689">
        <v>56798</v>
      </c>
      <c r="D10689" t="s">
        <v>839</v>
      </c>
      <c r="F10689">
        <v>2013</v>
      </c>
      <c r="G10689">
        <v>6179</v>
      </c>
      <c r="H10689">
        <v>5987.85</v>
      </c>
      <c r="I10689">
        <v>1675637.15</v>
      </c>
      <c r="K10689">
        <v>3.57</v>
      </c>
      <c r="L10689">
        <v>1E-3</v>
      </c>
      <c r="M10689">
        <v>712493.95900000003</v>
      </c>
      <c r="N10689">
        <v>5.9700000000000003E-2</v>
      </c>
      <c r="O10689">
        <v>48.451999999999998</v>
      </c>
      <c r="P10689">
        <v>1.23E-2</v>
      </c>
      <c r="Q10689">
        <v>11865145.738</v>
      </c>
      <c r="R10689" t="s">
        <v>333</v>
      </c>
      <c r="S10689" t="s">
        <v>38</v>
      </c>
      <c r="T10689" t="s">
        <v>89</v>
      </c>
      <c r="V10689" t="s">
        <v>88</v>
      </c>
      <c r="Y10689" t="s">
        <v>35</v>
      </c>
    </row>
    <row r="10690" spans="1:25" x14ac:dyDescent="0.45">
      <c r="A10690" t="s">
        <v>25</v>
      </c>
      <c r="B10690" t="s">
        <v>836</v>
      </c>
      <c r="C10690">
        <v>56798</v>
      </c>
      <c r="D10690" t="s">
        <v>839</v>
      </c>
      <c r="F10690">
        <v>2014</v>
      </c>
      <c r="G10690">
        <v>7086</v>
      </c>
      <c r="H10690">
        <v>7000.48</v>
      </c>
      <c r="I10690">
        <v>2021725.46</v>
      </c>
      <c r="K10690">
        <v>4.2990000000000004</v>
      </c>
      <c r="L10690">
        <v>1E-3</v>
      </c>
      <c r="M10690">
        <v>854239.79500000004</v>
      </c>
      <c r="N10690">
        <v>5.9700000000000003E-2</v>
      </c>
      <c r="O10690">
        <v>49.609000000000002</v>
      </c>
      <c r="P10690">
        <v>8.6E-3</v>
      </c>
      <c r="Q10690">
        <v>14232229.544</v>
      </c>
      <c r="R10690" t="s">
        <v>333</v>
      </c>
      <c r="S10690" t="s">
        <v>38</v>
      </c>
      <c r="T10690" t="s">
        <v>89</v>
      </c>
      <c r="V10690" t="s">
        <v>88</v>
      </c>
      <c r="Y10690" t="s">
        <v>35</v>
      </c>
    </row>
    <row r="10691" spans="1:25" x14ac:dyDescent="0.45">
      <c r="A10691" t="s">
        <v>25</v>
      </c>
      <c r="B10691" t="s">
        <v>836</v>
      </c>
      <c r="C10691">
        <v>56798</v>
      </c>
      <c r="D10691" t="s">
        <v>839</v>
      </c>
      <c r="F10691">
        <v>2015</v>
      </c>
      <c r="G10691">
        <v>7728</v>
      </c>
      <c r="H10691">
        <v>7639.88</v>
      </c>
      <c r="I10691">
        <v>2175927.2799999998</v>
      </c>
      <c r="K10691">
        <v>4.5430000000000001</v>
      </c>
      <c r="L10691">
        <v>1E-3</v>
      </c>
      <c r="M10691">
        <v>909001.93799999997</v>
      </c>
      <c r="N10691">
        <v>5.9700000000000003E-2</v>
      </c>
      <c r="O10691">
        <v>54.122</v>
      </c>
      <c r="P10691">
        <v>8.8000000000000005E-3</v>
      </c>
      <c r="Q10691">
        <v>15128807.35</v>
      </c>
      <c r="R10691" t="s">
        <v>333</v>
      </c>
      <c r="S10691" t="s">
        <v>38</v>
      </c>
      <c r="T10691" t="s">
        <v>89</v>
      </c>
      <c r="V10691" t="s">
        <v>88</v>
      </c>
      <c r="Y10691" t="s">
        <v>36</v>
      </c>
    </row>
    <row r="10692" spans="1:25" x14ac:dyDescent="0.45">
      <c r="A10692" t="s">
        <v>25</v>
      </c>
      <c r="B10692" t="s">
        <v>836</v>
      </c>
      <c r="C10692">
        <v>56798</v>
      </c>
      <c r="D10692" t="s">
        <v>839</v>
      </c>
      <c r="F10692">
        <v>2016</v>
      </c>
      <c r="G10692">
        <v>7343</v>
      </c>
      <c r="H10692">
        <v>7228.71</v>
      </c>
      <c r="I10692">
        <v>2027402.98</v>
      </c>
      <c r="K10692">
        <v>4.2240000000000002</v>
      </c>
      <c r="L10692">
        <v>1E-3</v>
      </c>
      <c r="M10692">
        <v>840082.59600000002</v>
      </c>
      <c r="N10692">
        <v>5.91E-2</v>
      </c>
      <c r="O10692">
        <v>48.866</v>
      </c>
      <c r="P10692">
        <v>8.6999999999999994E-3</v>
      </c>
      <c r="Q10692">
        <v>14106310.522</v>
      </c>
      <c r="R10692" t="s">
        <v>333</v>
      </c>
      <c r="S10692" t="s">
        <v>38</v>
      </c>
      <c r="T10692" t="s">
        <v>89</v>
      </c>
      <c r="V10692" t="s">
        <v>88</v>
      </c>
      <c r="Y10692" t="s">
        <v>36</v>
      </c>
    </row>
    <row r="10693" spans="1:25" x14ac:dyDescent="0.45">
      <c r="A10693" t="s">
        <v>25</v>
      </c>
      <c r="B10693" t="s">
        <v>836</v>
      </c>
      <c r="C10693">
        <v>56798</v>
      </c>
      <c r="D10693" t="s">
        <v>839</v>
      </c>
      <c r="F10693">
        <v>2017</v>
      </c>
      <c r="G10693">
        <v>7523</v>
      </c>
      <c r="H10693">
        <v>7428.01</v>
      </c>
      <c r="I10693">
        <v>2118077.21</v>
      </c>
      <c r="K10693">
        <v>4.4249999999999998</v>
      </c>
      <c r="L10693">
        <v>1E-3</v>
      </c>
      <c r="M10693">
        <v>880893.35900000005</v>
      </c>
      <c r="N10693">
        <v>5.9299999999999999E-2</v>
      </c>
      <c r="O10693">
        <v>51.055</v>
      </c>
      <c r="P10693">
        <v>8.2000000000000007E-3</v>
      </c>
      <c r="Q10693">
        <v>14765211.592</v>
      </c>
      <c r="R10693" t="s">
        <v>333</v>
      </c>
      <c r="S10693" t="s">
        <v>38</v>
      </c>
      <c r="T10693" t="s">
        <v>89</v>
      </c>
      <c r="V10693" t="s">
        <v>88</v>
      </c>
      <c r="Y10693" t="s">
        <v>36</v>
      </c>
    </row>
    <row r="10694" spans="1:25" x14ac:dyDescent="0.45">
      <c r="A10694" t="s">
        <v>25</v>
      </c>
      <c r="B10694" t="s">
        <v>836</v>
      </c>
      <c r="C10694">
        <v>56798</v>
      </c>
      <c r="D10694" t="s">
        <v>839</v>
      </c>
      <c r="F10694">
        <v>2018</v>
      </c>
      <c r="G10694">
        <v>5494</v>
      </c>
      <c r="H10694">
        <v>5359.95</v>
      </c>
      <c r="I10694">
        <v>1326511.3999999999</v>
      </c>
      <c r="K10694">
        <v>2.8279999999999998</v>
      </c>
      <c r="L10694">
        <v>1E-3</v>
      </c>
      <c r="M10694">
        <v>563220.62800000003</v>
      </c>
      <c r="N10694">
        <v>5.9900000000000002E-2</v>
      </c>
      <c r="O10694">
        <v>38.624000000000002</v>
      </c>
      <c r="P10694">
        <v>1.12E-2</v>
      </c>
      <c r="Q10694">
        <v>9341603.2949999999</v>
      </c>
      <c r="R10694" t="s">
        <v>333</v>
      </c>
      <c r="S10694" t="s">
        <v>38</v>
      </c>
      <c r="T10694" t="s">
        <v>89</v>
      </c>
      <c r="V10694" t="s">
        <v>88</v>
      </c>
      <c r="Y10694" t="s">
        <v>36</v>
      </c>
    </row>
    <row r="10695" spans="1:25" x14ac:dyDescent="0.45">
      <c r="A10695" t="s">
        <v>25</v>
      </c>
      <c r="B10695" t="s">
        <v>836</v>
      </c>
      <c r="C10695">
        <v>56798</v>
      </c>
      <c r="D10695" t="s">
        <v>839</v>
      </c>
      <c r="F10695">
        <v>2019</v>
      </c>
      <c r="G10695">
        <v>4206</v>
      </c>
      <c r="H10695">
        <v>4067.3</v>
      </c>
      <c r="I10695">
        <v>1026878.64</v>
      </c>
      <c r="K10695">
        <v>2.1789999999999998</v>
      </c>
      <c r="L10695">
        <v>1E-3</v>
      </c>
      <c r="M10695">
        <v>432886.16200000001</v>
      </c>
      <c r="N10695">
        <v>5.8999999999999997E-2</v>
      </c>
      <c r="O10695">
        <v>30.661000000000001</v>
      </c>
      <c r="P10695">
        <v>1.23E-2</v>
      </c>
      <c r="Q10695">
        <v>7282198.8859999999</v>
      </c>
      <c r="R10695" t="s">
        <v>333</v>
      </c>
      <c r="S10695" t="s">
        <v>38</v>
      </c>
      <c r="T10695" t="s">
        <v>89</v>
      </c>
      <c r="V10695" t="s">
        <v>88</v>
      </c>
      <c r="Y10695" t="s">
        <v>36</v>
      </c>
    </row>
    <row r="10696" spans="1:25" x14ac:dyDescent="0.45">
      <c r="A10696" t="s">
        <v>25</v>
      </c>
      <c r="B10696" t="s">
        <v>836</v>
      </c>
      <c r="C10696">
        <v>56798</v>
      </c>
      <c r="D10696" t="s">
        <v>839</v>
      </c>
      <c r="F10696">
        <v>2020</v>
      </c>
      <c r="G10696">
        <v>3660</v>
      </c>
      <c r="H10696">
        <v>3616.45</v>
      </c>
      <c r="I10696">
        <v>932237.84</v>
      </c>
      <c r="K10696">
        <v>1.944</v>
      </c>
      <c r="L10696">
        <v>1E-3</v>
      </c>
      <c r="M10696">
        <v>386947.58299999998</v>
      </c>
      <c r="N10696">
        <v>5.8999999999999997E-2</v>
      </c>
      <c r="O10696">
        <v>22.31</v>
      </c>
      <c r="P10696">
        <v>8.5000000000000006E-3</v>
      </c>
      <c r="Q10696">
        <v>6509506.9239999996</v>
      </c>
      <c r="R10696" t="s">
        <v>333</v>
      </c>
      <c r="S10696" t="s">
        <v>38</v>
      </c>
      <c r="T10696" t="s">
        <v>89</v>
      </c>
      <c r="V10696" t="s">
        <v>88</v>
      </c>
      <c r="Y10696" t="s">
        <v>36</v>
      </c>
    </row>
    <row r="10697" spans="1:25" x14ac:dyDescent="0.45">
      <c r="A10697" t="s">
        <v>25</v>
      </c>
      <c r="B10697" t="s">
        <v>836</v>
      </c>
      <c r="C10697">
        <v>56798</v>
      </c>
      <c r="D10697" t="s">
        <v>839</v>
      </c>
      <c r="F10697">
        <v>2021</v>
      </c>
      <c r="G10697">
        <v>5126</v>
      </c>
      <c r="H10697">
        <v>5063.43</v>
      </c>
      <c r="I10697">
        <v>1329763.94</v>
      </c>
      <c r="K10697">
        <v>2.72</v>
      </c>
      <c r="L10697">
        <v>1E-3</v>
      </c>
      <c r="M10697">
        <v>539609.18000000005</v>
      </c>
      <c r="N10697">
        <v>5.91E-2</v>
      </c>
      <c r="O10697">
        <v>31.277999999999999</v>
      </c>
      <c r="P10697">
        <v>8.3999999999999995E-3</v>
      </c>
      <c r="Q10697">
        <v>9071703.9969999995</v>
      </c>
      <c r="R10697" t="s">
        <v>333</v>
      </c>
      <c r="S10697" t="s">
        <v>38</v>
      </c>
      <c r="T10697" t="s">
        <v>89</v>
      </c>
      <c r="V10697" t="s">
        <v>88</v>
      </c>
      <c r="Y10697" t="s">
        <v>36</v>
      </c>
    </row>
    <row r="10698" spans="1:25" x14ac:dyDescent="0.45">
      <c r="A10698" t="s">
        <v>25</v>
      </c>
      <c r="B10698" t="s">
        <v>836</v>
      </c>
      <c r="C10698">
        <v>56798</v>
      </c>
      <c r="D10698" t="s">
        <v>839</v>
      </c>
      <c r="F10698">
        <v>2022</v>
      </c>
      <c r="G10698">
        <v>4605</v>
      </c>
      <c r="H10698">
        <v>4591.26</v>
      </c>
      <c r="I10698">
        <v>1198470.99</v>
      </c>
      <c r="K10698">
        <v>2.4649999999999999</v>
      </c>
      <c r="L10698">
        <v>1E-3</v>
      </c>
      <c r="M10698">
        <v>481734.10200000001</v>
      </c>
      <c r="N10698">
        <v>5.8500000000000003E-2</v>
      </c>
      <c r="O10698">
        <v>26.920999999999999</v>
      </c>
      <c r="P10698">
        <v>7.1000000000000004E-3</v>
      </c>
      <c r="Q10698">
        <v>8215840.0209999997</v>
      </c>
      <c r="R10698" t="s">
        <v>333</v>
      </c>
      <c r="S10698" t="s">
        <v>38</v>
      </c>
      <c r="T10698" t="s">
        <v>89</v>
      </c>
      <c r="V10698" t="s">
        <v>88</v>
      </c>
      <c r="Y10698" t="s">
        <v>36</v>
      </c>
    </row>
    <row r="10699" spans="1:25" x14ac:dyDescent="0.45">
      <c r="A10699" t="s">
        <v>25</v>
      </c>
      <c r="B10699" t="s">
        <v>836</v>
      </c>
      <c r="C10699">
        <v>56798</v>
      </c>
      <c r="D10699" t="s">
        <v>839</v>
      </c>
      <c r="F10699">
        <v>2023</v>
      </c>
      <c r="G10699">
        <v>4322</v>
      </c>
      <c r="H10699">
        <v>4305.8</v>
      </c>
      <c r="I10699">
        <v>1180818.08</v>
      </c>
      <c r="K10699">
        <v>2.4489999999999998</v>
      </c>
      <c r="L10699">
        <v>1E-3</v>
      </c>
      <c r="M10699">
        <v>473555.00599999999</v>
      </c>
      <c r="N10699">
        <v>5.8099999999999999E-2</v>
      </c>
      <c r="O10699">
        <v>26.966000000000001</v>
      </c>
      <c r="P10699">
        <v>7.4000000000000003E-3</v>
      </c>
      <c r="Q10699">
        <v>8157192.8880000003</v>
      </c>
      <c r="R10699" t="s">
        <v>333</v>
      </c>
      <c r="S10699" t="s">
        <v>38</v>
      </c>
      <c r="T10699" t="s">
        <v>89</v>
      </c>
      <c r="V10699" t="s">
        <v>88</v>
      </c>
      <c r="Y10699" t="s">
        <v>36</v>
      </c>
    </row>
    <row r="10700" spans="1:25" x14ac:dyDescent="0.45">
      <c r="A10700" t="s">
        <v>25</v>
      </c>
      <c r="B10700" t="s">
        <v>836</v>
      </c>
      <c r="C10700">
        <v>56798</v>
      </c>
      <c r="D10700" t="s">
        <v>839</v>
      </c>
      <c r="F10700">
        <v>2024</v>
      </c>
      <c r="G10700">
        <v>1803</v>
      </c>
      <c r="H10700">
        <v>1759.12</v>
      </c>
      <c r="I10700">
        <v>460038.88</v>
      </c>
      <c r="K10700">
        <v>0.96499999999999997</v>
      </c>
      <c r="L10700">
        <v>1E-3</v>
      </c>
      <c r="M10700">
        <v>186605.736</v>
      </c>
      <c r="N10700">
        <v>5.8799999999999998E-2</v>
      </c>
      <c r="O10700">
        <v>14.606</v>
      </c>
      <c r="P10700">
        <v>1.2999999999999999E-2</v>
      </c>
      <c r="Q10700">
        <v>3182248.4440000001</v>
      </c>
      <c r="R10700" t="s">
        <v>333</v>
      </c>
      <c r="S10700" t="s">
        <v>38</v>
      </c>
      <c r="T10700" t="s">
        <v>89</v>
      </c>
      <c r="V10700" t="s">
        <v>88</v>
      </c>
      <c r="Y10700" t="s">
        <v>36</v>
      </c>
    </row>
    <row r="10701" spans="1:25" x14ac:dyDescent="0.45">
      <c r="A10701" t="s">
        <v>122</v>
      </c>
      <c r="B10701" t="s">
        <v>841</v>
      </c>
      <c r="C10701">
        <v>56846</v>
      </c>
      <c r="D10701" t="s">
        <v>606</v>
      </c>
      <c r="F10701">
        <v>2017</v>
      </c>
      <c r="G10701">
        <v>6113</v>
      </c>
      <c r="H10701">
        <v>6005.58</v>
      </c>
      <c r="I10701">
        <v>1618055.98</v>
      </c>
      <c r="K10701">
        <v>3.8319999999999999</v>
      </c>
      <c r="L10701">
        <v>1E-3</v>
      </c>
      <c r="M10701">
        <v>759007.56799999997</v>
      </c>
      <c r="N10701">
        <v>5.8999999999999997E-2</v>
      </c>
      <c r="O10701">
        <v>38.984999999999999</v>
      </c>
      <c r="P10701">
        <v>7.1000000000000004E-3</v>
      </c>
      <c r="Q10701">
        <v>12771834.107000001</v>
      </c>
      <c r="R10701" t="s">
        <v>333</v>
      </c>
      <c r="T10701" t="s">
        <v>89</v>
      </c>
      <c r="V10701" t="s">
        <v>228</v>
      </c>
      <c r="Y10701" t="s">
        <v>147</v>
      </c>
    </row>
    <row r="10702" spans="1:25" x14ac:dyDescent="0.45">
      <c r="A10702" t="s">
        <v>122</v>
      </c>
      <c r="B10702" t="s">
        <v>841</v>
      </c>
      <c r="C10702">
        <v>56846</v>
      </c>
      <c r="D10702" t="s">
        <v>606</v>
      </c>
      <c r="F10702">
        <v>2018</v>
      </c>
      <c r="G10702">
        <v>6939</v>
      </c>
      <c r="H10702">
        <v>6849.2</v>
      </c>
      <c r="I10702">
        <v>1804447</v>
      </c>
      <c r="K10702">
        <v>4.3730000000000002</v>
      </c>
      <c r="L10702">
        <v>1E-3</v>
      </c>
      <c r="M10702">
        <v>866197.28399999999</v>
      </c>
      <c r="N10702">
        <v>5.91E-2</v>
      </c>
      <c r="O10702">
        <v>29.856999999999999</v>
      </c>
      <c r="P10702">
        <v>4.5999999999999999E-3</v>
      </c>
      <c r="Q10702">
        <v>14575311.586999999</v>
      </c>
      <c r="R10702" t="s">
        <v>333</v>
      </c>
      <c r="T10702" t="s">
        <v>89</v>
      </c>
      <c r="V10702" t="s">
        <v>228</v>
      </c>
      <c r="Y10702" t="s">
        <v>147</v>
      </c>
    </row>
    <row r="10703" spans="1:25" x14ac:dyDescent="0.45">
      <c r="A10703" t="s">
        <v>122</v>
      </c>
      <c r="B10703" t="s">
        <v>841</v>
      </c>
      <c r="C10703">
        <v>56846</v>
      </c>
      <c r="D10703" t="s">
        <v>606</v>
      </c>
      <c r="F10703">
        <v>2019</v>
      </c>
      <c r="G10703">
        <v>7226</v>
      </c>
      <c r="H10703">
        <v>7081.89</v>
      </c>
      <c r="I10703">
        <v>1763320.7</v>
      </c>
      <c r="K10703">
        <v>4.4359999999999999</v>
      </c>
      <c r="L10703">
        <v>1E-3</v>
      </c>
      <c r="M10703">
        <v>878640.69799999997</v>
      </c>
      <c r="N10703">
        <v>5.8999999999999997E-2</v>
      </c>
      <c r="O10703">
        <v>28.484999999999999</v>
      </c>
      <c r="P10703">
        <v>4.1999999999999997E-3</v>
      </c>
      <c r="Q10703">
        <v>14784800.298</v>
      </c>
      <c r="R10703" t="s">
        <v>333</v>
      </c>
      <c r="T10703" t="s">
        <v>89</v>
      </c>
      <c r="V10703" t="s">
        <v>228</v>
      </c>
      <c r="Y10703" t="s">
        <v>147</v>
      </c>
    </row>
    <row r="10704" spans="1:25" x14ac:dyDescent="0.45">
      <c r="A10704" t="s">
        <v>122</v>
      </c>
      <c r="B10704" t="s">
        <v>841</v>
      </c>
      <c r="C10704">
        <v>56846</v>
      </c>
      <c r="D10704" t="s">
        <v>606</v>
      </c>
      <c r="F10704">
        <v>2020</v>
      </c>
      <c r="G10704">
        <v>6755</v>
      </c>
      <c r="H10704">
        <v>6541.86</v>
      </c>
      <c r="I10704">
        <v>1677762.79</v>
      </c>
      <c r="K10704">
        <v>4.1920000000000002</v>
      </c>
      <c r="L10704">
        <v>1E-3</v>
      </c>
      <c r="M10704">
        <v>830482.19499999995</v>
      </c>
      <c r="N10704">
        <v>5.8999999999999997E-2</v>
      </c>
      <c r="O10704">
        <v>31.254999999999999</v>
      </c>
      <c r="P10704">
        <v>5.4999999999999997E-3</v>
      </c>
      <c r="Q10704">
        <v>13974364.379000001</v>
      </c>
      <c r="R10704" t="s">
        <v>333</v>
      </c>
      <c r="T10704" t="s">
        <v>89</v>
      </c>
      <c r="V10704" t="s">
        <v>228</v>
      </c>
      <c r="Y10704" t="s">
        <v>147</v>
      </c>
    </row>
    <row r="10705" spans="1:25" x14ac:dyDescent="0.45">
      <c r="A10705" t="s">
        <v>122</v>
      </c>
      <c r="B10705" t="s">
        <v>841</v>
      </c>
      <c r="C10705">
        <v>56846</v>
      </c>
      <c r="D10705" t="s">
        <v>606</v>
      </c>
      <c r="F10705">
        <v>2021</v>
      </c>
      <c r="G10705">
        <v>6296</v>
      </c>
      <c r="H10705">
        <v>6170.35</v>
      </c>
      <c r="I10705">
        <v>1576268.29</v>
      </c>
      <c r="K10705">
        <v>3.9420000000000002</v>
      </c>
      <c r="L10705">
        <v>1E-3</v>
      </c>
      <c r="M10705">
        <v>780820.60499999998</v>
      </c>
      <c r="N10705">
        <v>5.8999999999999997E-2</v>
      </c>
      <c r="O10705">
        <v>31.773</v>
      </c>
      <c r="P10705">
        <v>5.3E-3</v>
      </c>
      <c r="Q10705">
        <v>13138733.937999999</v>
      </c>
      <c r="R10705" t="s">
        <v>333</v>
      </c>
      <c r="T10705" t="s">
        <v>89</v>
      </c>
      <c r="V10705" t="s">
        <v>228</v>
      </c>
      <c r="Y10705" t="s">
        <v>152</v>
      </c>
    </row>
    <row r="10706" spans="1:25" x14ac:dyDescent="0.45">
      <c r="A10706" t="s">
        <v>122</v>
      </c>
      <c r="B10706" t="s">
        <v>841</v>
      </c>
      <c r="C10706">
        <v>56846</v>
      </c>
      <c r="D10706" t="s">
        <v>606</v>
      </c>
      <c r="F10706">
        <v>2022</v>
      </c>
      <c r="G10706">
        <v>6369</v>
      </c>
      <c r="H10706">
        <v>6228.06</v>
      </c>
      <c r="I10706">
        <v>1584183.36</v>
      </c>
      <c r="K10706">
        <v>3.9980000000000002</v>
      </c>
      <c r="L10706">
        <v>1E-3</v>
      </c>
      <c r="M10706">
        <v>791957.00199999998</v>
      </c>
      <c r="N10706">
        <v>5.8999999999999997E-2</v>
      </c>
      <c r="O10706">
        <v>32.637</v>
      </c>
      <c r="P10706">
        <v>5.4000000000000003E-3</v>
      </c>
      <c r="Q10706">
        <v>13326164.298</v>
      </c>
      <c r="R10706" t="s">
        <v>333</v>
      </c>
      <c r="T10706" t="s">
        <v>89</v>
      </c>
      <c r="V10706" t="s">
        <v>228</v>
      </c>
      <c r="Y10706" t="s">
        <v>152</v>
      </c>
    </row>
    <row r="10707" spans="1:25" x14ac:dyDescent="0.45">
      <c r="A10707" t="s">
        <v>122</v>
      </c>
      <c r="B10707" t="s">
        <v>841</v>
      </c>
      <c r="C10707">
        <v>56846</v>
      </c>
      <c r="D10707" t="s">
        <v>606</v>
      </c>
      <c r="F10707">
        <v>2023</v>
      </c>
      <c r="G10707">
        <v>7566</v>
      </c>
      <c r="H10707">
        <v>7472.68</v>
      </c>
      <c r="I10707">
        <v>1771179.78</v>
      </c>
      <c r="K10707">
        <v>4.5369999999999999</v>
      </c>
      <c r="L10707">
        <v>1E-3</v>
      </c>
      <c r="M10707">
        <v>898716.723</v>
      </c>
      <c r="N10707">
        <v>5.8999999999999997E-2</v>
      </c>
      <c r="O10707">
        <v>26.768999999999998</v>
      </c>
      <c r="P10707">
        <v>3.8E-3</v>
      </c>
      <c r="Q10707">
        <v>15122493.378</v>
      </c>
      <c r="R10707" t="s">
        <v>333</v>
      </c>
      <c r="T10707" t="s">
        <v>89</v>
      </c>
      <c r="V10707" t="s">
        <v>228</v>
      </c>
      <c r="Y10707" t="s">
        <v>152</v>
      </c>
    </row>
    <row r="10708" spans="1:25" x14ac:dyDescent="0.45">
      <c r="A10708" t="s">
        <v>122</v>
      </c>
      <c r="B10708" t="s">
        <v>841</v>
      </c>
      <c r="C10708">
        <v>56846</v>
      </c>
      <c r="D10708" t="s">
        <v>606</v>
      </c>
      <c r="F10708">
        <v>2024</v>
      </c>
      <c r="G10708">
        <v>3332</v>
      </c>
      <c r="H10708">
        <v>3266.06</v>
      </c>
      <c r="I10708">
        <v>883335.47</v>
      </c>
      <c r="K10708">
        <v>1.8759999999999999</v>
      </c>
      <c r="L10708">
        <v>1E-3</v>
      </c>
      <c r="M10708">
        <v>371532.96100000001</v>
      </c>
      <c r="N10708">
        <v>5.8999999999999997E-2</v>
      </c>
      <c r="O10708">
        <v>11.217000000000001</v>
      </c>
      <c r="P10708">
        <v>4.1000000000000003E-3</v>
      </c>
      <c r="Q10708">
        <v>6251662.9519999996</v>
      </c>
      <c r="R10708" t="s">
        <v>333</v>
      </c>
      <c r="T10708" t="s">
        <v>89</v>
      </c>
      <c r="V10708" t="s">
        <v>228</v>
      </c>
      <c r="Y10708" t="s">
        <v>152</v>
      </c>
    </row>
    <row r="10709" spans="1:25" x14ac:dyDescent="0.45">
      <c r="A10709" t="s">
        <v>122</v>
      </c>
      <c r="B10709" t="s">
        <v>841</v>
      </c>
      <c r="C10709">
        <v>56846</v>
      </c>
      <c r="D10709" t="s">
        <v>181</v>
      </c>
      <c r="F10709">
        <v>2017</v>
      </c>
      <c r="G10709">
        <v>6513</v>
      </c>
      <c r="H10709">
        <v>6410.97</v>
      </c>
      <c r="I10709">
        <v>1687513.04</v>
      </c>
      <c r="K10709">
        <v>4.0910000000000002</v>
      </c>
      <c r="L10709">
        <v>1E-3</v>
      </c>
      <c r="M10709">
        <v>810395.12300000002</v>
      </c>
      <c r="N10709">
        <v>5.8999999999999997E-2</v>
      </c>
      <c r="O10709">
        <v>36.838999999999999</v>
      </c>
      <c r="P10709">
        <v>6.4000000000000003E-3</v>
      </c>
      <c r="Q10709">
        <v>13636349.596999999</v>
      </c>
      <c r="R10709" t="s">
        <v>333</v>
      </c>
      <c r="T10709" t="s">
        <v>89</v>
      </c>
      <c r="V10709" t="s">
        <v>228</v>
      </c>
      <c r="Y10709" t="s">
        <v>147</v>
      </c>
    </row>
    <row r="10710" spans="1:25" x14ac:dyDescent="0.45">
      <c r="A10710" t="s">
        <v>122</v>
      </c>
      <c r="B10710" t="s">
        <v>841</v>
      </c>
      <c r="C10710">
        <v>56846</v>
      </c>
      <c r="D10710" t="s">
        <v>181</v>
      </c>
      <c r="F10710">
        <v>2018</v>
      </c>
      <c r="G10710">
        <v>7026</v>
      </c>
      <c r="H10710">
        <v>6938.9</v>
      </c>
      <c r="I10710">
        <v>1813301.93</v>
      </c>
      <c r="K10710">
        <v>4.5369999999999999</v>
      </c>
      <c r="L10710">
        <v>1E-3</v>
      </c>
      <c r="M10710">
        <v>898666.56099999999</v>
      </c>
      <c r="N10710">
        <v>5.9299999999999999E-2</v>
      </c>
      <c r="O10710">
        <v>33.021000000000001</v>
      </c>
      <c r="P10710">
        <v>4.8999999999999998E-3</v>
      </c>
      <c r="Q10710">
        <v>15121660.453</v>
      </c>
      <c r="R10710" t="s">
        <v>333</v>
      </c>
      <c r="T10710" t="s">
        <v>89</v>
      </c>
      <c r="V10710" t="s">
        <v>228</v>
      </c>
      <c r="Y10710" t="s">
        <v>147</v>
      </c>
    </row>
    <row r="10711" spans="1:25" x14ac:dyDescent="0.45">
      <c r="A10711" t="s">
        <v>122</v>
      </c>
      <c r="B10711" t="s">
        <v>841</v>
      </c>
      <c r="C10711">
        <v>56846</v>
      </c>
      <c r="D10711" t="s">
        <v>181</v>
      </c>
      <c r="F10711">
        <v>2019</v>
      </c>
      <c r="G10711">
        <v>7182</v>
      </c>
      <c r="H10711">
        <v>7019.06</v>
      </c>
      <c r="I10711">
        <v>1749211.94</v>
      </c>
      <c r="K10711">
        <v>4.383</v>
      </c>
      <c r="L10711">
        <v>1E-3</v>
      </c>
      <c r="M10711">
        <v>868276.64500000002</v>
      </c>
      <c r="N10711">
        <v>5.8999999999999997E-2</v>
      </c>
      <c r="O10711">
        <v>31.263999999999999</v>
      </c>
      <c r="P10711">
        <v>4.8999999999999998E-3</v>
      </c>
      <c r="Q10711">
        <v>14610266.739</v>
      </c>
      <c r="R10711" t="s">
        <v>333</v>
      </c>
      <c r="T10711" t="s">
        <v>89</v>
      </c>
      <c r="V10711" t="s">
        <v>228</v>
      </c>
      <c r="Y10711" t="s">
        <v>147</v>
      </c>
    </row>
    <row r="10712" spans="1:25" x14ac:dyDescent="0.45">
      <c r="A10712" t="s">
        <v>122</v>
      </c>
      <c r="B10712" t="s">
        <v>841</v>
      </c>
      <c r="C10712">
        <v>56846</v>
      </c>
      <c r="D10712" t="s">
        <v>181</v>
      </c>
      <c r="F10712">
        <v>2020</v>
      </c>
      <c r="G10712">
        <v>6189</v>
      </c>
      <c r="H10712">
        <v>5970.21</v>
      </c>
      <c r="I10712">
        <v>1521780.76</v>
      </c>
      <c r="K10712">
        <v>3.8260000000000001</v>
      </c>
      <c r="L10712">
        <v>1E-3</v>
      </c>
      <c r="M10712">
        <v>757898.34100000001</v>
      </c>
      <c r="N10712">
        <v>5.8999999999999997E-2</v>
      </c>
      <c r="O10712">
        <v>28.317</v>
      </c>
      <c r="P10712">
        <v>5.7000000000000002E-3</v>
      </c>
      <c r="Q10712">
        <v>12752978.038000001</v>
      </c>
      <c r="R10712" t="s">
        <v>333</v>
      </c>
      <c r="T10712" t="s">
        <v>89</v>
      </c>
      <c r="V10712" t="s">
        <v>228</v>
      </c>
      <c r="Y10712" t="s">
        <v>147</v>
      </c>
    </row>
    <row r="10713" spans="1:25" x14ac:dyDescent="0.45">
      <c r="A10713" t="s">
        <v>122</v>
      </c>
      <c r="B10713" t="s">
        <v>841</v>
      </c>
      <c r="C10713">
        <v>56846</v>
      </c>
      <c r="D10713" t="s">
        <v>181</v>
      </c>
      <c r="F10713">
        <v>2021</v>
      </c>
      <c r="G10713">
        <v>6505</v>
      </c>
      <c r="H10713">
        <v>6392.78</v>
      </c>
      <c r="I10713">
        <v>1665931.71</v>
      </c>
      <c r="K10713">
        <v>4.117</v>
      </c>
      <c r="L10713">
        <v>1E-3</v>
      </c>
      <c r="M10713">
        <v>815596.19400000002</v>
      </c>
      <c r="N10713">
        <v>5.8999999999999997E-2</v>
      </c>
      <c r="O10713">
        <v>31.149000000000001</v>
      </c>
      <c r="P10713">
        <v>5.0000000000000001E-3</v>
      </c>
      <c r="Q10713">
        <v>13723984.059</v>
      </c>
      <c r="R10713" t="s">
        <v>333</v>
      </c>
      <c r="T10713" t="s">
        <v>89</v>
      </c>
      <c r="V10713" t="s">
        <v>228</v>
      </c>
      <c r="Y10713" t="s">
        <v>152</v>
      </c>
    </row>
    <row r="10714" spans="1:25" x14ac:dyDescent="0.45">
      <c r="A10714" t="s">
        <v>122</v>
      </c>
      <c r="B10714" t="s">
        <v>841</v>
      </c>
      <c r="C10714">
        <v>56846</v>
      </c>
      <c r="D10714" t="s">
        <v>181</v>
      </c>
      <c r="F10714">
        <v>2022</v>
      </c>
      <c r="G10714">
        <v>6543</v>
      </c>
      <c r="H10714">
        <v>6425.47</v>
      </c>
      <c r="I10714">
        <v>1623848.39</v>
      </c>
      <c r="K10714">
        <v>4.07</v>
      </c>
      <c r="L10714">
        <v>1E-3</v>
      </c>
      <c r="M10714">
        <v>806282.58499999996</v>
      </c>
      <c r="N10714">
        <v>5.8999999999999997E-2</v>
      </c>
      <c r="O10714">
        <v>27.832999999999998</v>
      </c>
      <c r="P10714">
        <v>4.5999999999999999E-3</v>
      </c>
      <c r="Q10714">
        <v>13567234.213</v>
      </c>
      <c r="R10714" t="s">
        <v>333</v>
      </c>
      <c r="T10714" t="s">
        <v>89</v>
      </c>
      <c r="V10714" t="s">
        <v>228</v>
      </c>
      <c r="Y10714" t="s">
        <v>152</v>
      </c>
    </row>
    <row r="10715" spans="1:25" x14ac:dyDescent="0.45">
      <c r="A10715" t="s">
        <v>122</v>
      </c>
      <c r="B10715" t="s">
        <v>841</v>
      </c>
      <c r="C10715">
        <v>56846</v>
      </c>
      <c r="D10715" t="s">
        <v>181</v>
      </c>
      <c r="F10715">
        <v>2023</v>
      </c>
      <c r="G10715">
        <v>7344</v>
      </c>
      <c r="H10715">
        <v>7227.65</v>
      </c>
      <c r="I10715">
        <v>1717146.83</v>
      </c>
      <c r="K10715">
        <v>4.38</v>
      </c>
      <c r="L10715">
        <v>1E-3</v>
      </c>
      <c r="M10715">
        <v>867645.32799999998</v>
      </c>
      <c r="N10715">
        <v>5.8999999999999997E-2</v>
      </c>
      <c r="O10715">
        <v>25.677</v>
      </c>
      <c r="P10715">
        <v>3.8E-3</v>
      </c>
      <c r="Q10715">
        <v>14599673.229</v>
      </c>
      <c r="R10715" t="s">
        <v>333</v>
      </c>
      <c r="T10715" t="s">
        <v>89</v>
      </c>
      <c r="V10715" t="s">
        <v>228</v>
      </c>
      <c r="Y10715" t="s">
        <v>152</v>
      </c>
    </row>
    <row r="10716" spans="1:25" x14ac:dyDescent="0.45">
      <c r="A10716" t="s">
        <v>122</v>
      </c>
      <c r="B10716" t="s">
        <v>841</v>
      </c>
      <c r="C10716">
        <v>56846</v>
      </c>
      <c r="D10716" t="s">
        <v>181</v>
      </c>
      <c r="F10716">
        <v>2024</v>
      </c>
      <c r="G10716">
        <v>3390</v>
      </c>
      <c r="H10716">
        <v>3340.28</v>
      </c>
      <c r="I10716">
        <v>899505.47</v>
      </c>
      <c r="K10716">
        <v>1.9019999999999999</v>
      </c>
      <c r="L10716">
        <v>1E-3</v>
      </c>
      <c r="M10716">
        <v>376710.272</v>
      </c>
      <c r="N10716">
        <v>5.8999999999999997E-2</v>
      </c>
      <c r="O10716">
        <v>11.32</v>
      </c>
      <c r="P10716">
        <v>4.0000000000000001E-3</v>
      </c>
      <c r="Q10716">
        <v>6338811.5449999999</v>
      </c>
      <c r="R10716" t="s">
        <v>333</v>
      </c>
      <c r="T10716" t="s">
        <v>89</v>
      </c>
      <c r="V10716" t="s">
        <v>228</v>
      </c>
      <c r="Y10716" t="s">
        <v>152</v>
      </c>
    </row>
    <row r="10717" spans="1:25" x14ac:dyDescent="0.45">
      <c r="A10717" t="s">
        <v>335</v>
      </c>
      <c r="B10717" t="s">
        <v>842</v>
      </c>
      <c r="C10717">
        <v>56940</v>
      </c>
      <c r="D10717">
        <v>1</v>
      </c>
      <c r="F10717">
        <v>2018</v>
      </c>
      <c r="G10717">
        <v>2480</v>
      </c>
      <c r="H10717">
        <v>2445.69</v>
      </c>
      <c r="I10717">
        <v>688392.17</v>
      </c>
      <c r="K10717">
        <v>13.154999999999999</v>
      </c>
      <c r="L10717">
        <v>6.0000000000000001E-3</v>
      </c>
      <c r="M10717">
        <v>279213.46799999999</v>
      </c>
      <c r="N10717">
        <v>5.8999999999999997E-2</v>
      </c>
      <c r="O10717">
        <v>17.635000000000002</v>
      </c>
      <c r="P10717">
        <v>1.3100000000000001E-2</v>
      </c>
      <c r="Q10717">
        <v>4698304.8619999997</v>
      </c>
      <c r="R10717" t="s">
        <v>333</v>
      </c>
      <c r="S10717" t="s">
        <v>38</v>
      </c>
      <c r="T10717" t="s">
        <v>843</v>
      </c>
      <c r="V10717" t="s">
        <v>211</v>
      </c>
      <c r="Y10717" t="s">
        <v>147</v>
      </c>
    </row>
    <row r="10718" spans="1:25" x14ac:dyDescent="0.45">
      <c r="A10718" t="s">
        <v>335</v>
      </c>
      <c r="B10718" t="s">
        <v>842</v>
      </c>
      <c r="C10718">
        <v>56940</v>
      </c>
      <c r="D10718">
        <v>1</v>
      </c>
      <c r="F10718">
        <v>2019</v>
      </c>
      <c r="G10718">
        <v>6802</v>
      </c>
      <c r="H10718">
        <v>6770.29</v>
      </c>
      <c r="I10718">
        <v>2059962.43</v>
      </c>
      <c r="K10718">
        <v>4.2370000000000001</v>
      </c>
      <c r="L10718">
        <v>1E-3</v>
      </c>
      <c r="M10718">
        <v>839611.62199999997</v>
      </c>
      <c r="N10718">
        <v>5.91E-2</v>
      </c>
      <c r="O10718">
        <v>47.152999999999999</v>
      </c>
      <c r="P10718">
        <v>7.3000000000000001E-3</v>
      </c>
      <c r="Q10718">
        <v>14116337.241</v>
      </c>
      <c r="R10718" t="s">
        <v>333</v>
      </c>
      <c r="S10718" t="s">
        <v>38</v>
      </c>
      <c r="T10718" t="s">
        <v>89</v>
      </c>
      <c r="V10718" t="s">
        <v>211</v>
      </c>
      <c r="Y10718" t="s">
        <v>147</v>
      </c>
    </row>
    <row r="10719" spans="1:25" x14ac:dyDescent="0.45">
      <c r="A10719" t="s">
        <v>335</v>
      </c>
      <c r="B10719" t="s">
        <v>842</v>
      </c>
      <c r="C10719">
        <v>56940</v>
      </c>
      <c r="D10719">
        <v>1</v>
      </c>
      <c r="F10719">
        <v>2020</v>
      </c>
      <c r="G10719">
        <v>7814</v>
      </c>
      <c r="H10719">
        <v>7782.02</v>
      </c>
      <c r="I10719">
        <v>2431986.2000000002</v>
      </c>
      <c r="K10719">
        <v>5.0069999999999997</v>
      </c>
      <c r="L10719">
        <v>1E-3</v>
      </c>
      <c r="M10719">
        <v>991889.82499999995</v>
      </c>
      <c r="N10719">
        <v>5.8999999999999997E-2</v>
      </c>
      <c r="O10719">
        <v>54</v>
      </c>
      <c r="P10719">
        <v>6.8999999999999999E-3</v>
      </c>
      <c r="Q10719">
        <v>16690430.945</v>
      </c>
      <c r="R10719" t="s">
        <v>333</v>
      </c>
      <c r="S10719" t="s">
        <v>38</v>
      </c>
      <c r="T10719" t="s">
        <v>89</v>
      </c>
      <c r="V10719" t="s">
        <v>211</v>
      </c>
      <c r="Y10719" t="s">
        <v>147</v>
      </c>
    </row>
    <row r="10720" spans="1:25" x14ac:dyDescent="0.45">
      <c r="A10720" t="s">
        <v>335</v>
      </c>
      <c r="B10720" t="s">
        <v>842</v>
      </c>
      <c r="C10720">
        <v>56940</v>
      </c>
      <c r="D10720">
        <v>1</v>
      </c>
      <c r="F10720">
        <v>2021</v>
      </c>
      <c r="G10720">
        <v>7133</v>
      </c>
      <c r="H10720">
        <v>7107.9</v>
      </c>
      <c r="I10720">
        <v>2205992.33</v>
      </c>
      <c r="K10720">
        <v>4.5350000000000001</v>
      </c>
      <c r="L10720">
        <v>1E-3</v>
      </c>
      <c r="M10720">
        <v>898325.13399999996</v>
      </c>
      <c r="N10720">
        <v>5.8999999999999997E-2</v>
      </c>
      <c r="O10720">
        <v>50.128</v>
      </c>
      <c r="P10720">
        <v>7.0000000000000001E-3</v>
      </c>
      <c r="Q10720">
        <v>15116010.447000001</v>
      </c>
      <c r="R10720" t="s">
        <v>333</v>
      </c>
      <c r="S10720" t="s">
        <v>38</v>
      </c>
      <c r="T10720" t="s">
        <v>89</v>
      </c>
      <c r="V10720" t="s">
        <v>211</v>
      </c>
      <c r="Y10720" t="s">
        <v>152</v>
      </c>
    </row>
    <row r="10721" spans="1:25" x14ac:dyDescent="0.45">
      <c r="A10721" t="s">
        <v>335</v>
      </c>
      <c r="B10721" t="s">
        <v>842</v>
      </c>
      <c r="C10721">
        <v>56940</v>
      </c>
      <c r="D10721">
        <v>1</v>
      </c>
      <c r="F10721">
        <v>2022</v>
      </c>
      <c r="G10721">
        <v>7808</v>
      </c>
      <c r="H10721">
        <v>7788.76</v>
      </c>
      <c r="I10721">
        <v>2443159.4300000002</v>
      </c>
      <c r="K10721">
        <v>5.077</v>
      </c>
      <c r="L10721">
        <v>1E-3</v>
      </c>
      <c r="M10721">
        <v>989166.48400000005</v>
      </c>
      <c r="N10721">
        <v>5.8400000000000001E-2</v>
      </c>
      <c r="O10721">
        <v>53.779000000000003</v>
      </c>
      <c r="P10721">
        <v>6.6E-3</v>
      </c>
      <c r="Q10721">
        <v>16921042.359000001</v>
      </c>
      <c r="R10721" t="s">
        <v>333</v>
      </c>
      <c r="S10721" t="s">
        <v>38</v>
      </c>
      <c r="T10721" t="s">
        <v>89</v>
      </c>
      <c r="V10721" t="s">
        <v>211</v>
      </c>
      <c r="Y10721" t="s">
        <v>152</v>
      </c>
    </row>
    <row r="10722" spans="1:25" x14ac:dyDescent="0.45">
      <c r="A10722" t="s">
        <v>335</v>
      </c>
      <c r="B10722" t="s">
        <v>842</v>
      </c>
      <c r="C10722">
        <v>56940</v>
      </c>
      <c r="D10722">
        <v>1</v>
      </c>
      <c r="F10722">
        <v>2023</v>
      </c>
      <c r="G10722">
        <v>6947</v>
      </c>
      <c r="H10722">
        <v>6922.84</v>
      </c>
      <c r="I10722">
        <v>2202570.27</v>
      </c>
      <c r="K10722">
        <v>4.58</v>
      </c>
      <c r="L10722">
        <v>1E-3</v>
      </c>
      <c r="M10722">
        <v>882027.10499999998</v>
      </c>
      <c r="N10722">
        <v>5.8000000000000003E-2</v>
      </c>
      <c r="O10722">
        <v>45.856999999999999</v>
      </c>
      <c r="P10722">
        <v>6.4000000000000003E-3</v>
      </c>
      <c r="Q10722">
        <v>15267542.761</v>
      </c>
      <c r="R10722" t="s">
        <v>333</v>
      </c>
      <c r="S10722" t="s">
        <v>38</v>
      </c>
      <c r="T10722" t="s">
        <v>89</v>
      </c>
      <c r="V10722" t="s">
        <v>211</v>
      </c>
      <c r="Y10722" t="s">
        <v>152</v>
      </c>
    </row>
    <row r="10723" spans="1:25" x14ac:dyDescent="0.45">
      <c r="A10723" t="s">
        <v>335</v>
      </c>
      <c r="B10723" t="s">
        <v>842</v>
      </c>
      <c r="C10723">
        <v>56940</v>
      </c>
      <c r="D10723">
        <v>1</v>
      </c>
      <c r="F10723">
        <v>2024</v>
      </c>
      <c r="G10723">
        <v>4063</v>
      </c>
      <c r="H10723">
        <v>4056</v>
      </c>
      <c r="I10723">
        <v>1284353.54</v>
      </c>
      <c r="K10723">
        <v>2.6549999999999998</v>
      </c>
      <c r="L10723">
        <v>1E-3</v>
      </c>
      <c r="M10723">
        <v>511311.31</v>
      </c>
      <c r="N10723">
        <v>5.8000000000000003E-2</v>
      </c>
      <c r="O10723">
        <v>26.062000000000001</v>
      </c>
      <c r="P10723">
        <v>6.0000000000000001E-3</v>
      </c>
      <c r="Q10723">
        <v>8850619.8359999992</v>
      </c>
      <c r="R10723" t="s">
        <v>333</v>
      </c>
      <c r="S10723" t="s">
        <v>38</v>
      </c>
      <c r="T10723" t="s">
        <v>89</v>
      </c>
      <c r="V10723" t="s">
        <v>211</v>
      </c>
      <c r="Y10723" t="s">
        <v>152</v>
      </c>
    </row>
    <row r="10724" spans="1:25" x14ac:dyDescent="0.45">
      <c r="A10724" t="s">
        <v>335</v>
      </c>
      <c r="B10724" t="s">
        <v>842</v>
      </c>
      <c r="C10724">
        <v>56940</v>
      </c>
      <c r="D10724">
        <v>2</v>
      </c>
      <c r="F10724">
        <v>2018</v>
      </c>
      <c r="G10724">
        <v>2310</v>
      </c>
      <c r="H10724">
        <v>2273.12</v>
      </c>
      <c r="I10724">
        <v>641023.15</v>
      </c>
      <c r="K10724">
        <v>12.263999999999999</v>
      </c>
      <c r="L10724">
        <v>6.0000000000000001E-3</v>
      </c>
      <c r="M10724">
        <v>260491.52499999999</v>
      </c>
      <c r="N10724">
        <v>5.8999999999999997E-2</v>
      </c>
      <c r="O10724">
        <v>16.135999999999999</v>
      </c>
      <c r="P10724">
        <v>8.8000000000000005E-3</v>
      </c>
      <c r="Q10724">
        <v>4382257.76</v>
      </c>
      <c r="R10724" t="s">
        <v>333</v>
      </c>
      <c r="S10724" t="s">
        <v>38</v>
      </c>
      <c r="T10724" t="s">
        <v>844</v>
      </c>
      <c r="V10724" t="s">
        <v>211</v>
      </c>
      <c r="Y10724" t="s">
        <v>147</v>
      </c>
    </row>
    <row r="10725" spans="1:25" x14ac:dyDescent="0.45">
      <c r="A10725" t="s">
        <v>335</v>
      </c>
      <c r="B10725" t="s">
        <v>842</v>
      </c>
      <c r="C10725">
        <v>56940</v>
      </c>
      <c r="D10725">
        <v>2</v>
      </c>
      <c r="F10725">
        <v>2019</v>
      </c>
      <c r="G10725">
        <v>6855</v>
      </c>
      <c r="H10725">
        <v>6821.43</v>
      </c>
      <c r="I10725">
        <v>2076578.27</v>
      </c>
      <c r="K10725">
        <v>4.2690000000000001</v>
      </c>
      <c r="L10725">
        <v>1E-3</v>
      </c>
      <c r="M10725">
        <v>845915.85699999996</v>
      </c>
      <c r="N10725">
        <v>5.91E-2</v>
      </c>
      <c r="O10725">
        <v>44.837000000000003</v>
      </c>
      <c r="P10725">
        <v>6.8999999999999999E-3</v>
      </c>
      <c r="Q10725">
        <v>14222721.029999999</v>
      </c>
      <c r="R10725" t="s">
        <v>333</v>
      </c>
      <c r="S10725" t="s">
        <v>38</v>
      </c>
      <c r="T10725" t="s">
        <v>89</v>
      </c>
      <c r="V10725" t="s">
        <v>211</v>
      </c>
      <c r="Y10725" t="s">
        <v>147</v>
      </c>
    </row>
    <row r="10726" spans="1:25" x14ac:dyDescent="0.45">
      <c r="A10726" t="s">
        <v>335</v>
      </c>
      <c r="B10726" t="s">
        <v>842</v>
      </c>
      <c r="C10726">
        <v>56940</v>
      </c>
      <c r="D10726">
        <v>2</v>
      </c>
      <c r="F10726">
        <v>2020</v>
      </c>
      <c r="G10726">
        <v>7421</v>
      </c>
      <c r="H10726">
        <v>7366.08</v>
      </c>
      <c r="I10726">
        <v>2315532.5</v>
      </c>
      <c r="K10726">
        <v>4.7409999999999997</v>
      </c>
      <c r="L10726">
        <v>1E-3</v>
      </c>
      <c r="M10726">
        <v>939071.97199999995</v>
      </c>
      <c r="N10726">
        <v>5.8999999999999997E-2</v>
      </c>
      <c r="O10726">
        <v>49.936999999999998</v>
      </c>
      <c r="P10726">
        <v>6.8999999999999999E-3</v>
      </c>
      <c r="Q10726">
        <v>15801421.265000001</v>
      </c>
      <c r="R10726" t="s">
        <v>333</v>
      </c>
      <c r="S10726" t="s">
        <v>38</v>
      </c>
      <c r="T10726" t="s">
        <v>89</v>
      </c>
      <c r="V10726" t="s">
        <v>211</v>
      </c>
      <c r="Y10726" t="s">
        <v>147</v>
      </c>
    </row>
    <row r="10727" spans="1:25" x14ac:dyDescent="0.45">
      <c r="A10727" t="s">
        <v>335</v>
      </c>
      <c r="B10727" t="s">
        <v>842</v>
      </c>
      <c r="C10727">
        <v>56940</v>
      </c>
      <c r="D10727">
        <v>2</v>
      </c>
      <c r="F10727">
        <v>2021</v>
      </c>
      <c r="G10727">
        <v>6926</v>
      </c>
      <c r="H10727">
        <v>6899.39</v>
      </c>
      <c r="I10727">
        <v>2154848.5099999998</v>
      </c>
      <c r="K10727">
        <v>4.4020000000000001</v>
      </c>
      <c r="L10727">
        <v>1E-3</v>
      </c>
      <c r="M10727">
        <v>871972.23699999996</v>
      </c>
      <c r="N10727">
        <v>5.8999999999999997E-2</v>
      </c>
      <c r="O10727">
        <v>44.792000000000002</v>
      </c>
      <c r="P10727">
        <v>6.4000000000000003E-3</v>
      </c>
      <c r="Q10727">
        <v>14672509.045</v>
      </c>
      <c r="R10727" t="s">
        <v>333</v>
      </c>
      <c r="S10727" t="s">
        <v>38</v>
      </c>
      <c r="T10727" t="s">
        <v>89</v>
      </c>
      <c r="V10727" t="s">
        <v>211</v>
      </c>
      <c r="Y10727" t="s">
        <v>152</v>
      </c>
    </row>
    <row r="10728" spans="1:25" x14ac:dyDescent="0.45">
      <c r="A10728" t="s">
        <v>335</v>
      </c>
      <c r="B10728" t="s">
        <v>842</v>
      </c>
      <c r="C10728">
        <v>56940</v>
      </c>
      <c r="D10728">
        <v>2</v>
      </c>
      <c r="F10728">
        <v>2022</v>
      </c>
      <c r="G10728">
        <v>7625</v>
      </c>
      <c r="H10728">
        <v>7595.41</v>
      </c>
      <c r="I10728">
        <v>2393479.2000000002</v>
      </c>
      <c r="K10728">
        <v>4.9459999999999997</v>
      </c>
      <c r="L10728">
        <v>1E-3</v>
      </c>
      <c r="M10728">
        <v>964425.64300000004</v>
      </c>
      <c r="N10728">
        <v>5.8400000000000001E-2</v>
      </c>
      <c r="O10728">
        <v>51.912999999999997</v>
      </c>
      <c r="P10728">
        <v>6.7000000000000002E-3</v>
      </c>
      <c r="Q10728">
        <v>16484655.698000001</v>
      </c>
      <c r="R10728" t="s">
        <v>333</v>
      </c>
      <c r="S10728" t="s">
        <v>38</v>
      </c>
      <c r="T10728" t="s">
        <v>89</v>
      </c>
      <c r="V10728" t="s">
        <v>211</v>
      </c>
      <c r="Y10728" t="s">
        <v>152</v>
      </c>
    </row>
    <row r="10729" spans="1:25" x14ac:dyDescent="0.45">
      <c r="A10729" t="s">
        <v>335</v>
      </c>
      <c r="B10729" t="s">
        <v>842</v>
      </c>
      <c r="C10729">
        <v>56940</v>
      </c>
      <c r="D10729">
        <v>2</v>
      </c>
      <c r="F10729">
        <v>2023</v>
      </c>
      <c r="G10729">
        <v>6759</v>
      </c>
      <c r="H10729">
        <v>6738.5</v>
      </c>
      <c r="I10729">
        <v>2170312.09</v>
      </c>
      <c r="K10729">
        <v>4.508</v>
      </c>
      <c r="L10729">
        <v>1E-3</v>
      </c>
      <c r="M10729">
        <v>868067.73699999996</v>
      </c>
      <c r="N10729">
        <v>5.8000000000000003E-2</v>
      </c>
      <c r="O10729">
        <v>45.356000000000002</v>
      </c>
      <c r="P10729">
        <v>6.3E-3</v>
      </c>
      <c r="Q10729">
        <v>15026004.437000001</v>
      </c>
      <c r="R10729" t="s">
        <v>333</v>
      </c>
      <c r="S10729" t="s">
        <v>38</v>
      </c>
      <c r="T10729" t="s">
        <v>89</v>
      </c>
      <c r="V10729" t="s">
        <v>211</v>
      </c>
      <c r="Y10729" t="s">
        <v>152</v>
      </c>
    </row>
    <row r="10730" spans="1:25" x14ac:dyDescent="0.45">
      <c r="A10730" t="s">
        <v>335</v>
      </c>
      <c r="B10730" t="s">
        <v>842</v>
      </c>
      <c r="C10730">
        <v>56940</v>
      </c>
      <c r="D10730">
        <v>2</v>
      </c>
      <c r="F10730">
        <v>2024</v>
      </c>
      <c r="G10730">
        <v>4148</v>
      </c>
      <c r="H10730">
        <v>4141.92</v>
      </c>
      <c r="I10730">
        <v>1327922.1299999999</v>
      </c>
      <c r="K10730">
        <v>2.7440000000000002</v>
      </c>
      <c r="L10730">
        <v>1E-3</v>
      </c>
      <c r="M10730">
        <v>528429.56000000006</v>
      </c>
      <c r="N10730">
        <v>5.8000000000000003E-2</v>
      </c>
      <c r="O10730">
        <v>27.314</v>
      </c>
      <c r="P10730">
        <v>6.1000000000000004E-3</v>
      </c>
      <c r="Q10730">
        <v>9146943.693</v>
      </c>
      <c r="R10730" t="s">
        <v>333</v>
      </c>
      <c r="S10730" t="s">
        <v>38</v>
      </c>
      <c r="T10730" t="s">
        <v>89</v>
      </c>
      <c r="V10730" t="s">
        <v>211</v>
      </c>
      <c r="Y10730" t="s">
        <v>152</v>
      </c>
    </row>
    <row r="10731" spans="1:25" x14ac:dyDescent="0.45">
      <c r="A10731" t="s">
        <v>274</v>
      </c>
      <c r="B10731" t="s">
        <v>845</v>
      </c>
      <c r="C10731">
        <v>56963</v>
      </c>
      <c r="D10731" t="s">
        <v>846</v>
      </c>
      <c r="F10731">
        <v>2014</v>
      </c>
      <c r="G10731">
        <v>1247</v>
      </c>
      <c r="H10731">
        <v>1224.82</v>
      </c>
      <c r="I10731">
        <v>225281.29</v>
      </c>
      <c r="K10731">
        <v>0.68200000000000005</v>
      </c>
      <c r="L10731">
        <v>1E-3</v>
      </c>
      <c r="M10731">
        <v>135527.929</v>
      </c>
      <c r="N10731">
        <v>5.8999999999999997E-2</v>
      </c>
      <c r="O10731">
        <v>10.689</v>
      </c>
      <c r="P10731">
        <v>1.34E-2</v>
      </c>
      <c r="Q10731">
        <v>2280526.9780000001</v>
      </c>
      <c r="R10731" t="s">
        <v>333</v>
      </c>
      <c r="T10731" t="s">
        <v>847</v>
      </c>
      <c r="V10731" t="s">
        <v>228</v>
      </c>
      <c r="Y10731" t="s">
        <v>277</v>
      </c>
    </row>
    <row r="10732" spans="1:25" x14ac:dyDescent="0.45">
      <c r="A10732" t="s">
        <v>274</v>
      </c>
      <c r="B10732" t="s">
        <v>845</v>
      </c>
      <c r="C10732">
        <v>56963</v>
      </c>
      <c r="D10732" t="s">
        <v>846</v>
      </c>
      <c r="F10732">
        <v>2015</v>
      </c>
      <c r="G10732">
        <v>6871</v>
      </c>
      <c r="H10732">
        <v>6839.84</v>
      </c>
      <c r="I10732">
        <v>1910558.04</v>
      </c>
      <c r="K10732">
        <v>4.327</v>
      </c>
      <c r="L10732">
        <v>1E-3</v>
      </c>
      <c r="M10732">
        <v>857024.58900000004</v>
      </c>
      <c r="N10732">
        <v>5.8999999999999997E-2</v>
      </c>
      <c r="O10732">
        <v>41.795000000000002</v>
      </c>
      <c r="P10732">
        <v>6.4000000000000003E-3</v>
      </c>
      <c r="Q10732">
        <v>14421061.325999999</v>
      </c>
      <c r="R10732" t="s">
        <v>333</v>
      </c>
      <c r="T10732" t="s">
        <v>89</v>
      </c>
      <c r="V10732" t="s">
        <v>228</v>
      </c>
      <c r="Y10732" t="s">
        <v>297</v>
      </c>
    </row>
    <row r="10733" spans="1:25" x14ac:dyDescent="0.45">
      <c r="A10733" t="s">
        <v>274</v>
      </c>
      <c r="B10733" t="s">
        <v>845</v>
      </c>
      <c r="C10733">
        <v>56963</v>
      </c>
      <c r="D10733" t="s">
        <v>846</v>
      </c>
      <c r="F10733">
        <v>2016</v>
      </c>
      <c r="G10733">
        <v>7744</v>
      </c>
      <c r="H10733">
        <v>7728.77</v>
      </c>
      <c r="I10733">
        <v>2471705.5699999998</v>
      </c>
      <c r="K10733">
        <v>5.0940000000000003</v>
      </c>
      <c r="L10733">
        <v>1E-3</v>
      </c>
      <c r="M10733">
        <v>1006779.254</v>
      </c>
      <c r="N10733">
        <v>5.8999999999999997E-2</v>
      </c>
      <c r="O10733">
        <v>51.521999999999998</v>
      </c>
      <c r="P10733">
        <v>6.3E-3</v>
      </c>
      <c r="Q10733">
        <v>16941042.910999998</v>
      </c>
      <c r="R10733" t="s">
        <v>333</v>
      </c>
      <c r="T10733" t="s">
        <v>89</v>
      </c>
      <c r="V10733" t="s">
        <v>228</v>
      </c>
      <c r="Y10733" t="s">
        <v>297</v>
      </c>
    </row>
    <row r="10734" spans="1:25" x14ac:dyDescent="0.45">
      <c r="A10734" t="s">
        <v>274</v>
      </c>
      <c r="B10734" t="s">
        <v>845</v>
      </c>
      <c r="C10734">
        <v>56963</v>
      </c>
      <c r="D10734" t="s">
        <v>846</v>
      </c>
      <c r="F10734">
        <v>2017</v>
      </c>
      <c r="G10734">
        <v>7552</v>
      </c>
      <c r="H10734">
        <v>7522.45</v>
      </c>
      <c r="I10734">
        <v>2332097.4900000002</v>
      </c>
      <c r="K10734">
        <v>4.9169999999999998</v>
      </c>
      <c r="L10734">
        <v>1E-3</v>
      </c>
      <c r="M10734">
        <v>972958.24899999995</v>
      </c>
      <c r="N10734">
        <v>5.8999999999999997E-2</v>
      </c>
      <c r="O10734">
        <v>49.689</v>
      </c>
      <c r="P10734">
        <v>6.4000000000000003E-3</v>
      </c>
      <c r="Q10734">
        <v>16371831.648</v>
      </c>
      <c r="R10734" t="s">
        <v>333</v>
      </c>
      <c r="T10734" t="s">
        <v>89</v>
      </c>
      <c r="V10734" t="s">
        <v>228</v>
      </c>
      <c r="Y10734" t="s">
        <v>299</v>
      </c>
    </row>
    <row r="10735" spans="1:25" x14ac:dyDescent="0.45">
      <c r="A10735" t="s">
        <v>274</v>
      </c>
      <c r="B10735" t="s">
        <v>845</v>
      </c>
      <c r="C10735">
        <v>56963</v>
      </c>
      <c r="D10735" t="s">
        <v>846</v>
      </c>
      <c r="F10735">
        <v>2018</v>
      </c>
      <c r="G10735">
        <v>6624</v>
      </c>
      <c r="H10735">
        <v>6591.29</v>
      </c>
      <c r="I10735">
        <v>1934821.95</v>
      </c>
      <c r="K10735">
        <v>4.1360000000000001</v>
      </c>
      <c r="L10735">
        <v>1E-3</v>
      </c>
      <c r="M10735">
        <v>819317.70200000005</v>
      </c>
      <c r="N10735">
        <v>5.8999999999999997E-2</v>
      </c>
      <c r="O10735">
        <v>41.658999999999999</v>
      </c>
      <c r="P10735">
        <v>6.4999999999999997E-3</v>
      </c>
      <c r="Q10735">
        <v>13786572.521</v>
      </c>
      <c r="R10735" t="s">
        <v>333</v>
      </c>
      <c r="T10735" t="s">
        <v>89</v>
      </c>
      <c r="V10735" t="s">
        <v>228</v>
      </c>
      <c r="Y10735" t="s">
        <v>299</v>
      </c>
    </row>
    <row r="10736" spans="1:25" x14ac:dyDescent="0.45">
      <c r="A10736" t="s">
        <v>274</v>
      </c>
      <c r="B10736" t="s">
        <v>845</v>
      </c>
      <c r="C10736">
        <v>56963</v>
      </c>
      <c r="D10736" t="s">
        <v>846</v>
      </c>
      <c r="F10736">
        <v>2019</v>
      </c>
      <c r="G10736">
        <v>7680</v>
      </c>
      <c r="H10736">
        <v>7644.09</v>
      </c>
      <c r="I10736">
        <v>2460531.64</v>
      </c>
      <c r="K10736">
        <v>5.22</v>
      </c>
      <c r="L10736">
        <v>1E-3</v>
      </c>
      <c r="M10736">
        <v>1034060.4570000001</v>
      </c>
      <c r="N10736">
        <v>5.8999999999999997E-2</v>
      </c>
      <c r="O10736">
        <v>52.667999999999999</v>
      </c>
      <c r="P10736">
        <v>6.4000000000000003E-3</v>
      </c>
      <c r="Q10736">
        <v>17400035.329</v>
      </c>
      <c r="R10736" t="s">
        <v>333</v>
      </c>
      <c r="T10736" t="s">
        <v>89</v>
      </c>
      <c r="V10736" t="s">
        <v>228</v>
      </c>
      <c r="Y10736" t="s">
        <v>299</v>
      </c>
    </row>
    <row r="10737" spans="1:25" x14ac:dyDescent="0.45">
      <c r="A10737" t="s">
        <v>274</v>
      </c>
      <c r="B10737" t="s">
        <v>845</v>
      </c>
      <c r="C10737">
        <v>56963</v>
      </c>
      <c r="D10737" t="s">
        <v>846</v>
      </c>
      <c r="F10737">
        <v>2020</v>
      </c>
      <c r="G10737">
        <v>3973</v>
      </c>
      <c r="H10737">
        <v>3780.45</v>
      </c>
      <c r="I10737">
        <v>1125852.33</v>
      </c>
      <c r="K10737">
        <v>2.448</v>
      </c>
      <c r="L10737">
        <v>1E-3</v>
      </c>
      <c r="M10737">
        <v>484848.462</v>
      </c>
      <c r="N10737">
        <v>5.8999999999999997E-2</v>
      </c>
      <c r="O10737">
        <v>30.95</v>
      </c>
      <c r="P10737">
        <v>1.11E-2</v>
      </c>
      <c r="Q10737">
        <v>8158537.3490000004</v>
      </c>
      <c r="R10737" t="s">
        <v>333</v>
      </c>
      <c r="T10737" t="s">
        <v>89</v>
      </c>
      <c r="V10737" t="s">
        <v>228</v>
      </c>
      <c r="Y10737" t="s">
        <v>147</v>
      </c>
    </row>
    <row r="10738" spans="1:25" x14ac:dyDescent="0.45">
      <c r="A10738" t="s">
        <v>274</v>
      </c>
      <c r="B10738" t="s">
        <v>845</v>
      </c>
      <c r="C10738">
        <v>56963</v>
      </c>
      <c r="D10738" t="s">
        <v>846</v>
      </c>
      <c r="F10738">
        <v>2021</v>
      </c>
      <c r="G10738">
        <v>2788</v>
      </c>
      <c r="H10738">
        <v>2626.36</v>
      </c>
      <c r="I10738">
        <v>758786.79</v>
      </c>
      <c r="K10738">
        <v>1.6539999999999999</v>
      </c>
      <c r="L10738">
        <v>1E-3</v>
      </c>
      <c r="M10738">
        <v>327672.538</v>
      </c>
      <c r="N10738">
        <v>5.8999999999999997E-2</v>
      </c>
      <c r="O10738">
        <v>22.195</v>
      </c>
      <c r="P10738">
        <v>1.2500000000000001E-2</v>
      </c>
      <c r="Q10738">
        <v>5513750.7970000003</v>
      </c>
      <c r="R10738" t="s">
        <v>333</v>
      </c>
      <c r="T10738" t="s">
        <v>89</v>
      </c>
      <c r="V10738" t="s">
        <v>228</v>
      </c>
      <c r="Y10738" t="s">
        <v>152</v>
      </c>
    </row>
    <row r="10739" spans="1:25" x14ac:dyDescent="0.45">
      <c r="A10739" t="s">
        <v>274</v>
      </c>
      <c r="B10739" t="s">
        <v>845</v>
      </c>
      <c r="C10739">
        <v>56963</v>
      </c>
      <c r="D10739" t="s">
        <v>846</v>
      </c>
      <c r="F10739">
        <v>2022</v>
      </c>
      <c r="G10739">
        <v>3383</v>
      </c>
      <c r="H10739">
        <v>3267.07</v>
      </c>
      <c r="I10739">
        <v>930655.14</v>
      </c>
      <c r="K10739">
        <v>2.0089999999999999</v>
      </c>
      <c r="L10739">
        <v>1E-3</v>
      </c>
      <c r="M10739">
        <v>397962.76299999998</v>
      </c>
      <c r="N10739">
        <v>5.8999999999999997E-2</v>
      </c>
      <c r="O10739">
        <v>22.972999999999999</v>
      </c>
      <c r="P10739">
        <v>0.01</v>
      </c>
      <c r="Q10739">
        <v>6696482.25</v>
      </c>
      <c r="R10739" t="s">
        <v>333</v>
      </c>
      <c r="T10739" t="s">
        <v>89</v>
      </c>
      <c r="V10739" t="s">
        <v>228</v>
      </c>
      <c r="Y10739" t="s">
        <v>152</v>
      </c>
    </row>
    <row r="10740" spans="1:25" x14ac:dyDescent="0.45">
      <c r="A10740" t="s">
        <v>274</v>
      </c>
      <c r="B10740" t="s">
        <v>845</v>
      </c>
      <c r="C10740">
        <v>56963</v>
      </c>
      <c r="D10740" t="s">
        <v>846</v>
      </c>
      <c r="F10740">
        <v>2023</v>
      </c>
      <c r="G10740">
        <v>4234</v>
      </c>
      <c r="H10740">
        <v>4062.4</v>
      </c>
      <c r="I10740">
        <v>1149805.83</v>
      </c>
      <c r="K10740">
        <v>2.5179999999999998</v>
      </c>
      <c r="L10740">
        <v>1E-3</v>
      </c>
      <c r="M10740">
        <v>498852.94799999997</v>
      </c>
      <c r="N10740">
        <v>5.8999999999999997E-2</v>
      </c>
      <c r="O10740">
        <v>31.193999999999999</v>
      </c>
      <c r="P10740">
        <v>1.0800000000000001E-2</v>
      </c>
      <c r="Q10740">
        <v>8394120.6679999996</v>
      </c>
      <c r="R10740" t="s">
        <v>333</v>
      </c>
      <c r="T10740" t="s">
        <v>89</v>
      </c>
      <c r="V10740" t="s">
        <v>228</v>
      </c>
      <c r="Y10740" t="s">
        <v>152</v>
      </c>
    </row>
    <row r="10741" spans="1:25" x14ac:dyDescent="0.45">
      <c r="A10741" t="s">
        <v>274</v>
      </c>
      <c r="B10741" t="s">
        <v>845</v>
      </c>
      <c r="C10741">
        <v>56963</v>
      </c>
      <c r="D10741" t="s">
        <v>846</v>
      </c>
      <c r="F10741">
        <v>2024</v>
      </c>
      <c r="G10741">
        <v>1353</v>
      </c>
      <c r="H10741">
        <v>1293.22</v>
      </c>
      <c r="I10741">
        <v>345925.98</v>
      </c>
      <c r="K10741">
        <v>0.76700000000000002</v>
      </c>
      <c r="L10741">
        <v>1E-3</v>
      </c>
      <c r="M10741">
        <v>152004.23699999999</v>
      </c>
      <c r="N10741">
        <v>5.8999999999999997E-2</v>
      </c>
      <c r="O10741">
        <v>10.121</v>
      </c>
      <c r="P10741">
        <v>1.2999999999999999E-2</v>
      </c>
      <c r="Q10741">
        <v>2557778.2990000001</v>
      </c>
      <c r="R10741" t="s">
        <v>333</v>
      </c>
      <c r="T10741" t="s">
        <v>89</v>
      </c>
      <c r="V10741" t="s">
        <v>228</v>
      </c>
      <c r="Y10741" t="s">
        <v>152</v>
      </c>
    </row>
    <row r="10742" spans="1:25" x14ac:dyDescent="0.45">
      <c r="A10742" t="s">
        <v>274</v>
      </c>
      <c r="B10742" t="s">
        <v>845</v>
      </c>
      <c r="C10742">
        <v>56963</v>
      </c>
      <c r="D10742" t="s">
        <v>848</v>
      </c>
      <c r="F10742">
        <v>2014</v>
      </c>
      <c r="G10742">
        <v>1057</v>
      </c>
      <c r="H10742">
        <v>1028.8499999999999</v>
      </c>
      <c r="I10742">
        <v>174544.14</v>
      </c>
      <c r="K10742">
        <v>0.56299999999999994</v>
      </c>
      <c r="L10742">
        <v>1E-3</v>
      </c>
      <c r="M10742">
        <v>112397.053</v>
      </c>
      <c r="N10742">
        <v>5.8999999999999997E-2</v>
      </c>
      <c r="O10742">
        <v>9.5090000000000003</v>
      </c>
      <c r="P10742">
        <v>1.4E-2</v>
      </c>
      <c r="Q10742">
        <v>1891290.9339999999</v>
      </c>
      <c r="R10742" t="s">
        <v>333</v>
      </c>
      <c r="T10742" t="s">
        <v>849</v>
      </c>
      <c r="V10742" t="s">
        <v>228</v>
      </c>
      <c r="Y10742" t="s">
        <v>277</v>
      </c>
    </row>
    <row r="10743" spans="1:25" x14ac:dyDescent="0.45">
      <c r="A10743" t="s">
        <v>274</v>
      </c>
      <c r="B10743" t="s">
        <v>845</v>
      </c>
      <c r="C10743">
        <v>56963</v>
      </c>
      <c r="D10743" t="s">
        <v>848</v>
      </c>
      <c r="F10743">
        <v>2015</v>
      </c>
      <c r="G10743">
        <v>6857</v>
      </c>
      <c r="H10743">
        <v>6833.44</v>
      </c>
      <c r="I10743">
        <v>1925892.66</v>
      </c>
      <c r="K10743">
        <v>4.3470000000000004</v>
      </c>
      <c r="L10743">
        <v>1E-3</v>
      </c>
      <c r="M10743">
        <v>860041.348</v>
      </c>
      <c r="N10743">
        <v>5.8999999999999997E-2</v>
      </c>
      <c r="O10743">
        <v>43.006999999999998</v>
      </c>
      <c r="P10743">
        <v>6.4999999999999997E-3</v>
      </c>
      <c r="Q10743">
        <v>14471843.619000001</v>
      </c>
      <c r="R10743" t="s">
        <v>333</v>
      </c>
      <c r="T10743" t="s">
        <v>89</v>
      </c>
      <c r="V10743" t="s">
        <v>228</v>
      </c>
      <c r="Y10743" t="s">
        <v>297</v>
      </c>
    </row>
    <row r="10744" spans="1:25" x14ac:dyDescent="0.45">
      <c r="A10744" t="s">
        <v>274</v>
      </c>
      <c r="B10744" t="s">
        <v>845</v>
      </c>
      <c r="C10744">
        <v>56963</v>
      </c>
      <c r="D10744" t="s">
        <v>848</v>
      </c>
      <c r="F10744">
        <v>2016</v>
      </c>
      <c r="G10744">
        <v>7510</v>
      </c>
      <c r="H10744">
        <v>7474.38</v>
      </c>
      <c r="I10744">
        <v>2397353.31</v>
      </c>
      <c r="K10744">
        <v>4.9279999999999999</v>
      </c>
      <c r="L10744">
        <v>1E-3</v>
      </c>
      <c r="M10744">
        <v>973609.21699999995</v>
      </c>
      <c r="N10744">
        <v>5.8999999999999997E-2</v>
      </c>
      <c r="O10744">
        <v>50.292000000000002</v>
      </c>
      <c r="P10744">
        <v>6.4999999999999997E-3</v>
      </c>
      <c r="Q10744">
        <v>16382900.365</v>
      </c>
      <c r="R10744" t="s">
        <v>333</v>
      </c>
      <c r="T10744" t="s">
        <v>89</v>
      </c>
      <c r="V10744" t="s">
        <v>228</v>
      </c>
      <c r="Y10744" t="s">
        <v>297</v>
      </c>
    </row>
    <row r="10745" spans="1:25" x14ac:dyDescent="0.45">
      <c r="A10745" t="s">
        <v>274</v>
      </c>
      <c r="B10745" t="s">
        <v>845</v>
      </c>
      <c r="C10745">
        <v>56963</v>
      </c>
      <c r="D10745" t="s">
        <v>848</v>
      </c>
      <c r="F10745">
        <v>2017</v>
      </c>
      <c r="G10745">
        <v>7896</v>
      </c>
      <c r="H10745">
        <v>7873.72</v>
      </c>
      <c r="I10745">
        <v>2428054.0299999998</v>
      </c>
      <c r="K10745">
        <v>5.1619999999999999</v>
      </c>
      <c r="L10745">
        <v>1E-3</v>
      </c>
      <c r="M10745">
        <v>1021638.41</v>
      </c>
      <c r="N10745">
        <v>5.8999999999999997E-2</v>
      </c>
      <c r="O10745">
        <v>52.423999999999999</v>
      </c>
      <c r="P10745">
        <v>6.4000000000000003E-3</v>
      </c>
      <c r="Q10745">
        <v>17191018.147</v>
      </c>
      <c r="R10745" t="s">
        <v>333</v>
      </c>
      <c r="T10745" t="s">
        <v>89</v>
      </c>
      <c r="V10745" t="s">
        <v>228</v>
      </c>
      <c r="Y10745" t="s">
        <v>299</v>
      </c>
    </row>
    <row r="10746" spans="1:25" x14ac:dyDescent="0.45">
      <c r="A10746" t="s">
        <v>274</v>
      </c>
      <c r="B10746" t="s">
        <v>845</v>
      </c>
      <c r="C10746">
        <v>56963</v>
      </c>
      <c r="D10746" t="s">
        <v>848</v>
      </c>
      <c r="F10746">
        <v>2018</v>
      </c>
      <c r="G10746">
        <v>6833</v>
      </c>
      <c r="H10746">
        <v>6789.99</v>
      </c>
      <c r="I10746">
        <v>1981554.77</v>
      </c>
      <c r="K10746">
        <v>4.2569999999999997</v>
      </c>
      <c r="L10746">
        <v>1E-3</v>
      </c>
      <c r="M10746">
        <v>843268.33700000006</v>
      </c>
      <c r="N10746">
        <v>5.8999999999999997E-2</v>
      </c>
      <c r="O10746">
        <v>43.451999999999998</v>
      </c>
      <c r="P10746">
        <v>6.7999999999999996E-3</v>
      </c>
      <c r="Q10746">
        <v>14189563.882999999</v>
      </c>
      <c r="R10746" t="s">
        <v>333</v>
      </c>
      <c r="T10746" t="s">
        <v>89</v>
      </c>
      <c r="V10746" t="s">
        <v>228</v>
      </c>
      <c r="Y10746" t="s">
        <v>299</v>
      </c>
    </row>
    <row r="10747" spans="1:25" x14ac:dyDescent="0.45">
      <c r="A10747" t="s">
        <v>274</v>
      </c>
      <c r="B10747" t="s">
        <v>845</v>
      </c>
      <c r="C10747">
        <v>56963</v>
      </c>
      <c r="D10747" t="s">
        <v>848</v>
      </c>
      <c r="F10747">
        <v>2019</v>
      </c>
      <c r="G10747">
        <v>7223</v>
      </c>
      <c r="H10747">
        <v>7191.61</v>
      </c>
      <c r="I10747">
        <v>2315568.4500000002</v>
      </c>
      <c r="K10747">
        <v>4.9240000000000004</v>
      </c>
      <c r="L10747">
        <v>1E-3</v>
      </c>
      <c r="M10747">
        <v>975374.56400000001</v>
      </c>
      <c r="N10747">
        <v>5.8999999999999997E-2</v>
      </c>
      <c r="O10747">
        <v>50.999000000000002</v>
      </c>
      <c r="P10747">
        <v>6.7000000000000002E-3</v>
      </c>
      <c r="Q10747">
        <v>16412509.588</v>
      </c>
      <c r="R10747" t="s">
        <v>333</v>
      </c>
      <c r="T10747" t="s">
        <v>89</v>
      </c>
      <c r="V10747" t="s">
        <v>228</v>
      </c>
      <c r="Y10747" t="s">
        <v>299</v>
      </c>
    </row>
    <row r="10748" spans="1:25" x14ac:dyDescent="0.45">
      <c r="A10748" t="s">
        <v>274</v>
      </c>
      <c r="B10748" t="s">
        <v>845</v>
      </c>
      <c r="C10748">
        <v>56963</v>
      </c>
      <c r="D10748" t="s">
        <v>848</v>
      </c>
      <c r="F10748">
        <v>2020</v>
      </c>
      <c r="G10748">
        <v>3965</v>
      </c>
      <c r="H10748">
        <v>3776.43</v>
      </c>
      <c r="I10748">
        <v>1141633.8</v>
      </c>
      <c r="K10748">
        <v>2.4790000000000001</v>
      </c>
      <c r="L10748">
        <v>1E-3</v>
      </c>
      <c r="M10748">
        <v>491046.2</v>
      </c>
      <c r="N10748">
        <v>5.8999999999999997E-2</v>
      </c>
      <c r="O10748">
        <v>33.843000000000004</v>
      </c>
      <c r="P10748">
        <v>1.2699999999999999E-2</v>
      </c>
      <c r="Q10748">
        <v>8262818.7439999999</v>
      </c>
      <c r="R10748" t="s">
        <v>333</v>
      </c>
      <c r="T10748" t="s">
        <v>89</v>
      </c>
      <c r="V10748" t="s">
        <v>228</v>
      </c>
      <c r="Y10748" t="s">
        <v>147</v>
      </c>
    </row>
    <row r="10749" spans="1:25" x14ac:dyDescent="0.45">
      <c r="A10749" t="s">
        <v>274</v>
      </c>
      <c r="B10749" t="s">
        <v>845</v>
      </c>
      <c r="C10749">
        <v>56963</v>
      </c>
      <c r="D10749" t="s">
        <v>848</v>
      </c>
      <c r="F10749">
        <v>2021</v>
      </c>
      <c r="G10749">
        <v>3000</v>
      </c>
      <c r="H10749">
        <v>2852.52</v>
      </c>
      <c r="I10749">
        <v>787218.21</v>
      </c>
      <c r="K10749">
        <v>1.738</v>
      </c>
      <c r="L10749">
        <v>1E-3</v>
      </c>
      <c r="M10749">
        <v>344371.09</v>
      </c>
      <c r="N10749">
        <v>5.8999999999999997E-2</v>
      </c>
      <c r="O10749">
        <v>23.637</v>
      </c>
      <c r="P10749">
        <v>1.2200000000000001E-2</v>
      </c>
      <c r="Q10749">
        <v>5794710.727</v>
      </c>
      <c r="R10749" t="s">
        <v>333</v>
      </c>
      <c r="T10749" t="s">
        <v>89</v>
      </c>
      <c r="V10749" t="s">
        <v>228</v>
      </c>
      <c r="Y10749" t="s">
        <v>152</v>
      </c>
    </row>
    <row r="10750" spans="1:25" x14ac:dyDescent="0.45">
      <c r="A10750" t="s">
        <v>274</v>
      </c>
      <c r="B10750" t="s">
        <v>845</v>
      </c>
      <c r="C10750">
        <v>56963</v>
      </c>
      <c r="D10750" t="s">
        <v>848</v>
      </c>
      <c r="F10750">
        <v>2022</v>
      </c>
      <c r="G10750">
        <v>3824</v>
      </c>
      <c r="H10750">
        <v>3704.04</v>
      </c>
      <c r="I10750">
        <v>1031138.7</v>
      </c>
      <c r="K10750">
        <v>2.2480000000000002</v>
      </c>
      <c r="L10750">
        <v>1E-3</v>
      </c>
      <c r="M10750">
        <v>445229.47200000001</v>
      </c>
      <c r="N10750">
        <v>5.8999999999999997E-2</v>
      </c>
      <c r="O10750">
        <v>25.86</v>
      </c>
      <c r="P10750">
        <v>9.7999999999999997E-3</v>
      </c>
      <c r="Q10750">
        <v>7491810.1830000002</v>
      </c>
      <c r="R10750" t="s">
        <v>333</v>
      </c>
      <c r="T10750" t="s">
        <v>89</v>
      </c>
      <c r="V10750" t="s">
        <v>228</v>
      </c>
      <c r="Y10750" t="s">
        <v>152</v>
      </c>
    </row>
    <row r="10751" spans="1:25" x14ac:dyDescent="0.45">
      <c r="A10751" t="s">
        <v>274</v>
      </c>
      <c r="B10751" t="s">
        <v>845</v>
      </c>
      <c r="C10751">
        <v>56963</v>
      </c>
      <c r="D10751" t="s">
        <v>848</v>
      </c>
      <c r="F10751">
        <v>2023</v>
      </c>
      <c r="G10751">
        <v>3918</v>
      </c>
      <c r="H10751">
        <v>3728.65</v>
      </c>
      <c r="I10751">
        <v>1089832.82</v>
      </c>
      <c r="K10751">
        <v>2.3719999999999999</v>
      </c>
      <c r="L10751">
        <v>1E-3</v>
      </c>
      <c r="M10751">
        <v>469809.54700000002</v>
      </c>
      <c r="N10751">
        <v>5.8999999999999997E-2</v>
      </c>
      <c r="O10751">
        <v>33.665999999999997</v>
      </c>
      <c r="P10751">
        <v>1.34E-2</v>
      </c>
      <c r="Q10751">
        <v>7905449.2280000001</v>
      </c>
      <c r="R10751" t="s">
        <v>333</v>
      </c>
      <c r="T10751" t="s">
        <v>89</v>
      </c>
      <c r="V10751" t="s">
        <v>228</v>
      </c>
      <c r="Y10751" t="s">
        <v>152</v>
      </c>
    </row>
    <row r="10752" spans="1:25" x14ac:dyDescent="0.45">
      <c r="A10752" t="s">
        <v>274</v>
      </c>
      <c r="B10752" t="s">
        <v>845</v>
      </c>
      <c r="C10752">
        <v>56963</v>
      </c>
      <c r="D10752" t="s">
        <v>848</v>
      </c>
      <c r="F10752">
        <v>2024</v>
      </c>
      <c r="G10752">
        <v>1410</v>
      </c>
      <c r="H10752">
        <v>1335.39</v>
      </c>
      <c r="I10752">
        <v>362438.43</v>
      </c>
      <c r="K10752">
        <v>0.80200000000000005</v>
      </c>
      <c r="L10752">
        <v>1E-3</v>
      </c>
      <c r="M10752">
        <v>158916.98499999999</v>
      </c>
      <c r="N10752">
        <v>5.8999999999999997E-2</v>
      </c>
      <c r="O10752">
        <v>11.661</v>
      </c>
      <c r="P10752">
        <v>1.4E-2</v>
      </c>
      <c r="Q10752">
        <v>2674059.2230000002</v>
      </c>
      <c r="R10752" t="s">
        <v>333</v>
      </c>
      <c r="T10752" t="s">
        <v>89</v>
      </c>
      <c r="V10752" t="s">
        <v>228</v>
      </c>
      <c r="Y10752" t="s">
        <v>152</v>
      </c>
    </row>
    <row r="10753" spans="1:25" x14ac:dyDescent="0.45">
      <c r="A10753" t="s">
        <v>274</v>
      </c>
      <c r="B10753" t="s">
        <v>850</v>
      </c>
      <c r="C10753">
        <v>56964</v>
      </c>
      <c r="D10753" t="s">
        <v>606</v>
      </c>
      <c r="F10753">
        <v>2012</v>
      </c>
      <c r="G10753">
        <v>1668</v>
      </c>
      <c r="H10753">
        <v>1413.58</v>
      </c>
      <c r="I10753">
        <v>74585.63</v>
      </c>
      <c r="K10753">
        <v>0.249</v>
      </c>
      <c r="L10753">
        <v>1E-3</v>
      </c>
      <c r="M10753">
        <v>42129.362999999998</v>
      </c>
      <c r="N10753">
        <v>5.9200000000000003E-2</v>
      </c>
      <c r="O10753">
        <v>2.9159999999999999</v>
      </c>
      <c r="P10753">
        <v>1.2500000000000001E-2</v>
      </c>
      <c r="Q10753">
        <v>708249.78700000001</v>
      </c>
      <c r="R10753" t="s">
        <v>333</v>
      </c>
      <c r="S10753" t="s">
        <v>38</v>
      </c>
      <c r="T10753" t="s">
        <v>28</v>
      </c>
      <c r="V10753" t="s">
        <v>253</v>
      </c>
      <c r="Y10753" t="s">
        <v>277</v>
      </c>
    </row>
    <row r="10754" spans="1:25" x14ac:dyDescent="0.45">
      <c r="A10754" t="s">
        <v>274</v>
      </c>
      <c r="B10754" t="s">
        <v>850</v>
      </c>
      <c r="C10754">
        <v>56964</v>
      </c>
      <c r="D10754" t="s">
        <v>606</v>
      </c>
      <c r="F10754">
        <v>2013</v>
      </c>
      <c r="G10754">
        <v>2460</v>
      </c>
      <c r="H10754">
        <v>2126.3000000000002</v>
      </c>
      <c r="I10754">
        <v>109340.16</v>
      </c>
      <c r="K10754">
        <v>0.47699999999999998</v>
      </c>
      <c r="L10754">
        <v>1.4E-3</v>
      </c>
      <c r="M10754">
        <v>62332.347999999998</v>
      </c>
      <c r="N10754">
        <v>5.9299999999999999E-2</v>
      </c>
      <c r="O10754">
        <v>5.516</v>
      </c>
      <c r="P10754">
        <v>1.6199999999999999E-2</v>
      </c>
      <c r="Q10754">
        <v>1046398.617</v>
      </c>
      <c r="R10754" t="s">
        <v>333</v>
      </c>
      <c r="S10754" t="s">
        <v>38</v>
      </c>
      <c r="T10754" t="s">
        <v>28</v>
      </c>
      <c r="V10754" t="s">
        <v>253</v>
      </c>
      <c r="Y10754" t="s">
        <v>277</v>
      </c>
    </row>
    <row r="10755" spans="1:25" x14ac:dyDescent="0.45">
      <c r="A10755" t="s">
        <v>274</v>
      </c>
      <c r="B10755" t="s">
        <v>850</v>
      </c>
      <c r="C10755">
        <v>56964</v>
      </c>
      <c r="D10755" t="s">
        <v>606</v>
      </c>
      <c r="F10755">
        <v>2014</v>
      </c>
      <c r="G10755">
        <v>3322</v>
      </c>
      <c r="H10755">
        <v>2780.76</v>
      </c>
      <c r="I10755">
        <v>155389.24</v>
      </c>
      <c r="K10755">
        <v>0.51200000000000001</v>
      </c>
      <c r="L10755">
        <v>1.1999999999999999E-3</v>
      </c>
      <c r="M10755">
        <v>87858.285000000003</v>
      </c>
      <c r="N10755">
        <v>5.96E-2</v>
      </c>
      <c r="O10755">
        <v>5.8440000000000003</v>
      </c>
      <c r="P10755">
        <v>1.32E-2</v>
      </c>
      <c r="Q10755">
        <v>1469868.9620000001</v>
      </c>
      <c r="R10755" t="s">
        <v>333</v>
      </c>
      <c r="S10755" t="s">
        <v>38</v>
      </c>
      <c r="T10755" t="s">
        <v>28</v>
      </c>
      <c r="V10755" t="s">
        <v>253</v>
      </c>
      <c r="Y10755" t="s">
        <v>277</v>
      </c>
    </row>
    <row r="10756" spans="1:25" x14ac:dyDescent="0.45">
      <c r="A10756" t="s">
        <v>274</v>
      </c>
      <c r="B10756" t="s">
        <v>850</v>
      </c>
      <c r="C10756">
        <v>56964</v>
      </c>
      <c r="D10756" t="s">
        <v>606</v>
      </c>
      <c r="F10756">
        <v>2015</v>
      </c>
      <c r="G10756">
        <v>3094</v>
      </c>
      <c r="H10756">
        <v>2467.19</v>
      </c>
      <c r="I10756">
        <v>138694.48000000001</v>
      </c>
      <c r="K10756">
        <v>0.35899999999999999</v>
      </c>
      <c r="L10756">
        <v>8.9999999999999998E-4</v>
      </c>
      <c r="M10756">
        <v>76855.850999999995</v>
      </c>
      <c r="N10756">
        <v>5.9299999999999999E-2</v>
      </c>
      <c r="O10756">
        <v>5.0010000000000003</v>
      </c>
      <c r="P10756">
        <v>1.3899999999999999E-2</v>
      </c>
      <c r="Q10756">
        <v>1290674.9350000001</v>
      </c>
      <c r="R10756" t="s">
        <v>333</v>
      </c>
      <c r="S10756" t="s">
        <v>38</v>
      </c>
      <c r="T10756" t="s">
        <v>28</v>
      </c>
      <c r="V10756" t="s">
        <v>253</v>
      </c>
      <c r="Y10756" t="s">
        <v>297</v>
      </c>
    </row>
    <row r="10757" spans="1:25" x14ac:dyDescent="0.45">
      <c r="A10757" t="s">
        <v>274</v>
      </c>
      <c r="B10757" t="s">
        <v>850</v>
      </c>
      <c r="C10757">
        <v>56964</v>
      </c>
      <c r="D10757" t="s">
        <v>606</v>
      </c>
      <c r="F10757">
        <v>2016</v>
      </c>
      <c r="G10757">
        <v>3185</v>
      </c>
      <c r="H10757">
        <v>2674.75</v>
      </c>
      <c r="I10757">
        <v>147942.23000000001</v>
      </c>
      <c r="K10757">
        <v>0.39500000000000002</v>
      </c>
      <c r="L10757">
        <v>1E-3</v>
      </c>
      <c r="M10757">
        <v>82489.274999999994</v>
      </c>
      <c r="N10757">
        <v>5.9200000000000003E-2</v>
      </c>
      <c r="O10757">
        <v>5.4390000000000001</v>
      </c>
      <c r="P10757">
        <v>1.2E-2</v>
      </c>
      <c r="Q10757">
        <v>1387229.0689999999</v>
      </c>
      <c r="R10757" t="s">
        <v>333</v>
      </c>
      <c r="S10757" t="s">
        <v>38</v>
      </c>
      <c r="T10757" t="s">
        <v>28</v>
      </c>
      <c r="V10757" t="s">
        <v>253</v>
      </c>
      <c r="Y10757" t="s">
        <v>297</v>
      </c>
    </row>
    <row r="10758" spans="1:25" x14ac:dyDescent="0.45">
      <c r="A10758" t="s">
        <v>274</v>
      </c>
      <c r="B10758" t="s">
        <v>850</v>
      </c>
      <c r="C10758">
        <v>56964</v>
      </c>
      <c r="D10758" t="s">
        <v>606</v>
      </c>
      <c r="F10758">
        <v>2017</v>
      </c>
      <c r="G10758">
        <v>1752</v>
      </c>
      <c r="H10758">
        <v>1392.03</v>
      </c>
      <c r="I10758">
        <v>72715.929999999993</v>
      </c>
      <c r="K10758">
        <v>0.2</v>
      </c>
      <c r="L10758">
        <v>8.9999999999999998E-4</v>
      </c>
      <c r="M10758">
        <v>41821.773000000001</v>
      </c>
      <c r="N10758">
        <v>5.96E-2</v>
      </c>
      <c r="O10758">
        <v>2.7690000000000001</v>
      </c>
      <c r="P10758">
        <v>1.49E-2</v>
      </c>
      <c r="Q10758">
        <v>700126.70700000005</v>
      </c>
      <c r="R10758" t="s">
        <v>333</v>
      </c>
      <c r="S10758" t="s">
        <v>38</v>
      </c>
      <c r="T10758" t="s">
        <v>28</v>
      </c>
      <c r="V10758" t="s">
        <v>253</v>
      </c>
      <c r="Y10758" t="s">
        <v>299</v>
      </c>
    </row>
    <row r="10759" spans="1:25" x14ac:dyDescent="0.45">
      <c r="A10759" t="s">
        <v>274</v>
      </c>
      <c r="B10759" t="s">
        <v>850</v>
      </c>
      <c r="C10759">
        <v>56964</v>
      </c>
      <c r="D10759" t="s">
        <v>606</v>
      </c>
      <c r="F10759">
        <v>2018</v>
      </c>
      <c r="G10759">
        <v>2049</v>
      </c>
      <c r="H10759">
        <v>1571.16</v>
      </c>
      <c r="I10759">
        <v>79916</v>
      </c>
      <c r="K10759">
        <v>0.22600000000000001</v>
      </c>
      <c r="L10759">
        <v>8.9999999999999998E-4</v>
      </c>
      <c r="M10759">
        <v>46499.974999999999</v>
      </c>
      <c r="N10759">
        <v>0.06</v>
      </c>
      <c r="O10759">
        <v>3.1589999999999998</v>
      </c>
      <c r="P10759">
        <v>1.5699999999999999E-2</v>
      </c>
      <c r="Q10759">
        <v>772120.05700000003</v>
      </c>
      <c r="R10759" t="s">
        <v>333</v>
      </c>
      <c r="S10759" t="s">
        <v>38</v>
      </c>
      <c r="T10759" t="s">
        <v>28</v>
      </c>
      <c r="V10759" t="s">
        <v>253</v>
      </c>
      <c r="Y10759" t="s">
        <v>299</v>
      </c>
    </row>
    <row r="10760" spans="1:25" x14ac:dyDescent="0.45">
      <c r="A10760" t="s">
        <v>274</v>
      </c>
      <c r="B10760" t="s">
        <v>850</v>
      </c>
      <c r="C10760">
        <v>56964</v>
      </c>
      <c r="D10760" t="s">
        <v>606</v>
      </c>
      <c r="F10760">
        <v>2019</v>
      </c>
      <c r="G10760">
        <v>1411</v>
      </c>
      <c r="H10760">
        <v>1026.1300000000001</v>
      </c>
      <c r="I10760">
        <v>50986.11</v>
      </c>
      <c r="K10760">
        <v>0.14399999999999999</v>
      </c>
      <c r="L10760">
        <v>8.9999999999999998E-4</v>
      </c>
      <c r="M10760">
        <v>29497.74</v>
      </c>
      <c r="N10760">
        <v>5.9299999999999999E-2</v>
      </c>
      <c r="O10760">
        <v>1.722</v>
      </c>
      <c r="P10760">
        <v>1.5699999999999999E-2</v>
      </c>
      <c r="Q10760">
        <v>496079.76500000001</v>
      </c>
      <c r="R10760" t="s">
        <v>333</v>
      </c>
      <c r="S10760" t="s">
        <v>38</v>
      </c>
      <c r="T10760" t="s">
        <v>28</v>
      </c>
      <c r="V10760" t="s">
        <v>253</v>
      </c>
      <c r="Y10760" t="s">
        <v>299</v>
      </c>
    </row>
    <row r="10761" spans="1:25" x14ac:dyDescent="0.45">
      <c r="A10761" t="s">
        <v>274</v>
      </c>
      <c r="B10761" t="s">
        <v>850</v>
      </c>
      <c r="C10761">
        <v>56964</v>
      </c>
      <c r="D10761" t="s">
        <v>606</v>
      </c>
      <c r="F10761">
        <v>2020</v>
      </c>
      <c r="G10761">
        <v>756</v>
      </c>
      <c r="H10761">
        <v>564.95000000000005</v>
      </c>
      <c r="I10761">
        <v>28026.5</v>
      </c>
      <c r="K10761">
        <v>7.8E-2</v>
      </c>
      <c r="L10761">
        <v>8.9999999999999998E-4</v>
      </c>
      <c r="M10761">
        <v>16077.129000000001</v>
      </c>
      <c r="N10761">
        <v>5.9200000000000003E-2</v>
      </c>
      <c r="O10761">
        <v>0.89</v>
      </c>
      <c r="P10761">
        <v>1.34E-2</v>
      </c>
      <c r="Q10761">
        <v>270535.06300000002</v>
      </c>
      <c r="R10761" t="s">
        <v>333</v>
      </c>
      <c r="S10761" t="s">
        <v>38</v>
      </c>
      <c r="T10761" t="s">
        <v>28</v>
      </c>
      <c r="V10761" t="s">
        <v>253</v>
      </c>
      <c r="Y10761" t="s">
        <v>147</v>
      </c>
    </row>
    <row r="10762" spans="1:25" x14ac:dyDescent="0.45">
      <c r="A10762" t="s">
        <v>274</v>
      </c>
      <c r="B10762" t="s">
        <v>850</v>
      </c>
      <c r="C10762">
        <v>56964</v>
      </c>
      <c r="D10762" t="s">
        <v>606</v>
      </c>
      <c r="F10762">
        <v>2021</v>
      </c>
      <c r="G10762">
        <v>1471</v>
      </c>
      <c r="H10762">
        <v>1153.56</v>
      </c>
      <c r="I10762">
        <v>62026.85</v>
      </c>
      <c r="K10762">
        <v>0.16500000000000001</v>
      </c>
      <c r="L10762">
        <v>1E-3</v>
      </c>
      <c r="M10762">
        <v>34730.591999999997</v>
      </c>
      <c r="N10762">
        <v>5.9200000000000003E-2</v>
      </c>
      <c r="O10762">
        <v>1.835</v>
      </c>
      <c r="P10762">
        <v>1.11E-2</v>
      </c>
      <c r="Q10762">
        <v>584352.60199999996</v>
      </c>
      <c r="R10762" t="s">
        <v>333</v>
      </c>
      <c r="S10762" t="s">
        <v>38</v>
      </c>
      <c r="T10762" t="s">
        <v>28</v>
      </c>
      <c r="V10762" t="s">
        <v>253</v>
      </c>
      <c r="Y10762" t="s">
        <v>152</v>
      </c>
    </row>
    <row r="10763" spans="1:25" x14ac:dyDescent="0.45">
      <c r="A10763" t="s">
        <v>274</v>
      </c>
      <c r="B10763" t="s">
        <v>850</v>
      </c>
      <c r="C10763">
        <v>56964</v>
      </c>
      <c r="D10763" t="s">
        <v>606</v>
      </c>
      <c r="F10763">
        <v>2022</v>
      </c>
      <c r="G10763">
        <v>2762</v>
      </c>
      <c r="H10763">
        <v>2198.54</v>
      </c>
      <c r="I10763">
        <v>121384.18</v>
      </c>
      <c r="K10763">
        <v>0.34200000000000003</v>
      </c>
      <c r="L10763">
        <v>8.9999999999999998E-4</v>
      </c>
      <c r="M10763">
        <v>69452.987999999998</v>
      </c>
      <c r="N10763">
        <v>5.9299999999999999E-2</v>
      </c>
      <c r="O10763">
        <v>3.569</v>
      </c>
      <c r="P10763">
        <v>9.9000000000000008E-3</v>
      </c>
      <c r="Q10763">
        <v>1167664.548</v>
      </c>
      <c r="R10763" t="s">
        <v>333</v>
      </c>
      <c r="S10763" t="s">
        <v>38</v>
      </c>
      <c r="T10763" t="s">
        <v>28</v>
      </c>
      <c r="V10763" t="s">
        <v>253</v>
      </c>
      <c r="Y10763" t="s">
        <v>152</v>
      </c>
    </row>
    <row r="10764" spans="1:25" x14ac:dyDescent="0.45">
      <c r="A10764" t="s">
        <v>274</v>
      </c>
      <c r="B10764" t="s">
        <v>850</v>
      </c>
      <c r="C10764">
        <v>56964</v>
      </c>
      <c r="D10764" t="s">
        <v>606</v>
      </c>
      <c r="F10764">
        <v>2023</v>
      </c>
      <c r="G10764">
        <v>2371</v>
      </c>
      <c r="H10764">
        <v>1917</v>
      </c>
      <c r="I10764">
        <v>104165.57</v>
      </c>
      <c r="K10764">
        <v>0.28799999999999998</v>
      </c>
      <c r="L10764">
        <v>8.9999999999999998E-4</v>
      </c>
      <c r="M10764">
        <v>58898.400999999998</v>
      </c>
      <c r="N10764">
        <v>5.9200000000000003E-2</v>
      </c>
      <c r="O10764">
        <v>3.085</v>
      </c>
      <c r="P10764">
        <v>1.0500000000000001E-2</v>
      </c>
      <c r="Q10764">
        <v>991102.67700000003</v>
      </c>
      <c r="R10764" t="s">
        <v>333</v>
      </c>
      <c r="S10764" t="s">
        <v>38</v>
      </c>
      <c r="T10764" t="s">
        <v>28</v>
      </c>
      <c r="V10764" t="s">
        <v>253</v>
      </c>
      <c r="Y10764" t="s">
        <v>152</v>
      </c>
    </row>
    <row r="10765" spans="1:25" x14ac:dyDescent="0.45">
      <c r="A10765" t="s">
        <v>274</v>
      </c>
      <c r="B10765" t="s">
        <v>850</v>
      </c>
      <c r="C10765">
        <v>56964</v>
      </c>
      <c r="D10765" t="s">
        <v>606</v>
      </c>
      <c r="F10765">
        <v>2024</v>
      </c>
      <c r="G10765">
        <v>826</v>
      </c>
      <c r="H10765">
        <v>586.95000000000005</v>
      </c>
      <c r="I10765">
        <v>28715.99</v>
      </c>
      <c r="K10765">
        <v>8.3000000000000004E-2</v>
      </c>
      <c r="L10765">
        <v>8.9999999999999998E-4</v>
      </c>
      <c r="M10765">
        <v>16623.907999999999</v>
      </c>
      <c r="N10765">
        <v>5.9400000000000001E-2</v>
      </c>
      <c r="O10765">
        <v>0.86399999999999999</v>
      </c>
      <c r="P10765">
        <v>1.2699999999999999E-2</v>
      </c>
      <c r="Q10765">
        <v>278963.76299999998</v>
      </c>
      <c r="R10765" t="s">
        <v>333</v>
      </c>
      <c r="S10765" t="s">
        <v>38</v>
      </c>
      <c r="T10765" t="s">
        <v>28</v>
      </c>
      <c r="V10765" t="s">
        <v>253</v>
      </c>
      <c r="Y10765" t="s">
        <v>152</v>
      </c>
    </row>
    <row r="10766" spans="1:25" x14ac:dyDescent="0.45">
      <c r="A10766" t="s">
        <v>274</v>
      </c>
      <c r="B10766" t="s">
        <v>850</v>
      </c>
      <c r="C10766">
        <v>56964</v>
      </c>
      <c r="D10766" t="s">
        <v>851</v>
      </c>
      <c r="F10766">
        <v>2018</v>
      </c>
      <c r="G10766">
        <v>1360</v>
      </c>
      <c r="H10766">
        <v>1109.51</v>
      </c>
      <c r="I10766">
        <v>55296.87</v>
      </c>
      <c r="K10766">
        <v>0.14599999999999999</v>
      </c>
      <c r="L10766">
        <v>8.0000000000000004E-4</v>
      </c>
      <c r="M10766">
        <v>28903.123</v>
      </c>
      <c r="N10766">
        <v>5.0500000000000003E-2</v>
      </c>
      <c r="O10766">
        <v>2.5539999999999998</v>
      </c>
      <c r="P10766">
        <v>1.9800000000000002E-2</v>
      </c>
      <c r="Q10766">
        <v>486371.97899999999</v>
      </c>
      <c r="R10766" t="s">
        <v>333</v>
      </c>
      <c r="S10766" t="s">
        <v>38</v>
      </c>
      <c r="T10766" t="s">
        <v>852</v>
      </c>
      <c r="V10766" t="s">
        <v>253</v>
      </c>
      <c r="Y10766" t="s">
        <v>299</v>
      </c>
    </row>
    <row r="10767" spans="1:25" x14ac:dyDescent="0.45">
      <c r="A10767" t="s">
        <v>274</v>
      </c>
      <c r="B10767" t="s">
        <v>850</v>
      </c>
      <c r="C10767">
        <v>56964</v>
      </c>
      <c r="D10767" t="s">
        <v>851</v>
      </c>
      <c r="F10767">
        <v>2019</v>
      </c>
      <c r="G10767">
        <v>1705</v>
      </c>
      <c r="H10767">
        <v>1293.92</v>
      </c>
      <c r="I10767">
        <v>66210.27</v>
      </c>
      <c r="K10767">
        <v>0.19400000000000001</v>
      </c>
      <c r="L10767">
        <v>1E-3</v>
      </c>
      <c r="M10767">
        <v>38383.120000000003</v>
      </c>
      <c r="N10767">
        <v>5.9200000000000003E-2</v>
      </c>
      <c r="O10767">
        <v>8.8800000000000008</v>
      </c>
      <c r="P10767">
        <v>4.48E-2</v>
      </c>
      <c r="Q10767">
        <v>645650.21200000006</v>
      </c>
      <c r="R10767" t="s">
        <v>333</v>
      </c>
      <c r="S10767" t="s">
        <v>38</v>
      </c>
      <c r="T10767" t="s">
        <v>28</v>
      </c>
      <c r="V10767" t="s">
        <v>253</v>
      </c>
      <c r="Y10767" t="s">
        <v>299</v>
      </c>
    </row>
    <row r="10768" spans="1:25" x14ac:dyDescent="0.45">
      <c r="A10768" t="s">
        <v>274</v>
      </c>
      <c r="B10768" t="s">
        <v>850</v>
      </c>
      <c r="C10768">
        <v>56964</v>
      </c>
      <c r="D10768" t="s">
        <v>851</v>
      </c>
      <c r="F10768">
        <v>2020</v>
      </c>
      <c r="G10768">
        <v>1149</v>
      </c>
      <c r="H10768">
        <v>876.24</v>
      </c>
      <c r="I10768">
        <v>43356.6</v>
      </c>
      <c r="K10768">
        <v>0.128</v>
      </c>
      <c r="L10768">
        <v>1E-3</v>
      </c>
      <c r="M10768">
        <v>25418.346000000001</v>
      </c>
      <c r="N10768">
        <v>5.9200000000000003E-2</v>
      </c>
      <c r="O10768">
        <v>2.9590000000000001</v>
      </c>
      <c r="P10768">
        <v>0.03</v>
      </c>
      <c r="Q10768">
        <v>427717.99200000003</v>
      </c>
      <c r="R10768" t="s">
        <v>333</v>
      </c>
      <c r="S10768" t="s">
        <v>38</v>
      </c>
      <c r="T10768" t="s">
        <v>28</v>
      </c>
      <c r="V10768" t="s">
        <v>253</v>
      </c>
      <c r="Y10768" t="s">
        <v>147</v>
      </c>
    </row>
    <row r="10769" spans="1:25" x14ac:dyDescent="0.45">
      <c r="A10769" t="s">
        <v>274</v>
      </c>
      <c r="B10769" t="s">
        <v>850</v>
      </c>
      <c r="C10769">
        <v>56964</v>
      </c>
      <c r="D10769" t="s">
        <v>851</v>
      </c>
      <c r="F10769">
        <v>2021</v>
      </c>
      <c r="G10769">
        <v>1731</v>
      </c>
      <c r="H10769">
        <v>1340.66</v>
      </c>
      <c r="I10769">
        <v>70121.919999999998</v>
      </c>
      <c r="K10769">
        <v>0.20499999999999999</v>
      </c>
      <c r="L10769">
        <v>1E-3</v>
      </c>
      <c r="M10769">
        <v>40682.343999999997</v>
      </c>
      <c r="N10769">
        <v>5.9200000000000003E-2</v>
      </c>
      <c r="O10769">
        <v>2.84</v>
      </c>
      <c r="P10769">
        <v>1.9699999999999999E-2</v>
      </c>
      <c r="Q10769">
        <v>684256.55099999998</v>
      </c>
      <c r="R10769" t="s">
        <v>333</v>
      </c>
      <c r="S10769" t="s">
        <v>38</v>
      </c>
      <c r="T10769" t="s">
        <v>28</v>
      </c>
      <c r="V10769" t="s">
        <v>253</v>
      </c>
      <c r="Y10769" t="s">
        <v>152</v>
      </c>
    </row>
    <row r="10770" spans="1:25" x14ac:dyDescent="0.45">
      <c r="A10770" t="s">
        <v>274</v>
      </c>
      <c r="B10770" t="s">
        <v>850</v>
      </c>
      <c r="C10770">
        <v>56964</v>
      </c>
      <c r="D10770" t="s">
        <v>851</v>
      </c>
      <c r="F10770">
        <v>2022</v>
      </c>
      <c r="G10770">
        <v>3235</v>
      </c>
      <c r="H10770">
        <v>2649.19</v>
      </c>
      <c r="I10770">
        <v>145744.94</v>
      </c>
      <c r="K10770">
        <v>0.42399999999999999</v>
      </c>
      <c r="L10770">
        <v>1E-3</v>
      </c>
      <c r="M10770">
        <v>84025.805999999997</v>
      </c>
      <c r="N10770">
        <v>5.9299999999999999E-2</v>
      </c>
      <c r="O10770">
        <v>5.84</v>
      </c>
      <c r="P10770">
        <v>1.7899999999999999E-2</v>
      </c>
      <c r="Q10770">
        <v>1412314.493</v>
      </c>
      <c r="R10770" t="s">
        <v>333</v>
      </c>
      <c r="S10770" t="s">
        <v>38</v>
      </c>
      <c r="T10770" t="s">
        <v>28</v>
      </c>
      <c r="V10770" t="s">
        <v>253</v>
      </c>
      <c r="Y10770" t="s">
        <v>152</v>
      </c>
    </row>
    <row r="10771" spans="1:25" x14ac:dyDescent="0.45">
      <c r="A10771" t="s">
        <v>274</v>
      </c>
      <c r="B10771" t="s">
        <v>850</v>
      </c>
      <c r="C10771">
        <v>56964</v>
      </c>
      <c r="D10771" t="s">
        <v>851</v>
      </c>
      <c r="F10771">
        <v>2023</v>
      </c>
      <c r="G10771">
        <v>2624</v>
      </c>
      <c r="H10771">
        <v>2043.26</v>
      </c>
      <c r="I10771">
        <v>108329.85</v>
      </c>
      <c r="K10771">
        <v>0.312</v>
      </c>
      <c r="L10771">
        <v>1E-3</v>
      </c>
      <c r="M10771">
        <v>61885.294999999998</v>
      </c>
      <c r="N10771">
        <v>5.9200000000000003E-2</v>
      </c>
      <c r="O10771">
        <v>4.4390000000000001</v>
      </c>
      <c r="P10771">
        <v>1.8100000000000002E-2</v>
      </c>
      <c r="Q10771">
        <v>1041396.5820000001</v>
      </c>
      <c r="R10771" t="s">
        <v>333</v>
      </c>
      <c r="S10771" t="s">
        <v>38</v>
      </c>
      <c r="T10771" t="s">
        <v>28</v>
      </c>
      <c r="V10771" t="s">
        <v>253</v>
      </c>
      <c r="Y10771" t="s">
        <v>152</v>
      </c>
    </row>
    <row r="10772" spans="1:25" x14ac:dyDescent="0.45">
      <c r="A10772" t="s">
        <v>274</v>
      </c>
      <c r="B10772" t="s">
        <v>850</v>
      </c>
      <c r="C10772">
        <v>56964</v>
      </c>
      <c r="D10772" t="s">
        <v>851</v>
      </c>
      <c r="F10772">
        <v>2024</v>
      </c>
      <c r="G10772">
        <v>949</v>
      </c>
      <c r="H10772">
        <v>707.73</v>
      </c>
      <c r="I10772">
        <v>34640.22</v>
      </c>
      <c r="K10772">
        <v>0.10199999999999999</v>
      </c>
      <c r="L10772">
        <v>1E-3</v>
      </c>
      <c r="M10772">
        <v>20113.087</v>
      </c>
      <c r="N10772">
        <v>5.9200000000000003E-2</v>
      </c>
      <c r="O10772">
        <v>1.5660000000000001</v>
      </c>
      <c r="P10772">
        <v>2.1399999999999999E-2</v>
      </c>
      <c r="Q10772">
        <v>338461.94</v>
      </c>
      <c r="R10772" t="s">
        <v>333</v>
      </c>
      <c r="S10772" t="s">
        <v>38</v>
      </c>
      <c r="T10772" t="s">
        <v>28</v>
      </c>
      <c r="V10772" t="s">
        <v>253</v>
      </c>
      <c r="Y10772" t="s">
        <v>152</v>
      </c>
    </row>
    <row r="10773" spans="1:25" x14ac:dyDescent="0.45">
      <c r="A10773" t="s">
        <v>274</v>
      </c>
      <c r="B10773" t="s">
        <v>850</v>
      </c>
      <c r="C10773">
        <v>56964</v>
      </c>
      <c r="D10773" t="s">
        <v>181</v>
      </c>
      <c r="F10773">
        <v>2012</v>
      </c>
      <c r="G10773">
        <v>1605</v>
      </c>
      <c r="H10773">
        <v>1352.32</v>
      </c>
      <c r="I10773">
        <v>70378.16</v>
      </c>
      <c r="K10773">
        <v>0.20200000000000001</v>
      </c>
      <c r="L10773">
        <v>1E-3</v>
      </c>
      <c r="M10773">
        <v>39642.601999999999</v>
      </c>
      <c r="N10773">
        <v>5.9200000000000003E-2</v>
      </c>
      <c r="O10773">
        <v>2.73</v>
      </c>
      <c r="P10773">
        <v>1.2999999999999999E-2</v>
      </c>
      <c r="Q10773">
        <v>666946.98</v>
      </c>
      <c r="R10773" t="s">
        <v>333</v>
      </c>
      <c r="S10773" t="s">
        <v>38</v>
      </c>
      <c r="T10773" t="s">
        <v>28</v>
      </c>
      <c r="V10773" t="s">
        <v>253</v>
      </c>
      <c r="Y10773" t="s">
        <v>277</v>
      </c>
    </row>
    <row r="10774" spans="1:25" x14ac:dyDescent="0.45">
      <c r="A10774" t="s">
        <v>274</v>
      </c>
      <c r="B10774" t="s">
        <v>850</v>
      </c>
      <c r="C10774">
        <v>56964</v>
      </c>
      <c r="D10774" t="s">
        <v>181</v>
      </c>
      <c r="F10774">
        <v>2013</v>
      </c>
      <c r="G10774">
        <v>2752</v>
      </c>
      <c r="H10774">
        <v>2384.11</v>
      </c>
      <c r="I10774">
        <v>123500.04</v>
      </c>
      <c r="K10774">
        <v>0.48899999999999999</v>
      </c>
      <c r="L10774">
        <v>1.2999999999999999E-3</v>
      </c>
      <c r="M10774">
        <v>70170.928</v>
      </c>
      <c r="N10774">
        <v>5.9299999999999999E-2</v>
      </c>
      <c r="O10774">
        <v>4.8079999999999998</v>
      </c>
      <c r="P10774">
        <v>1.35E-2</v>
      </c>
      <c r="Q10774">
        <v>1178713.977</v>
      </c>
      <c r="R10774" t="s">
        <v>333</v>
      </c>
      <c r="S10774" t="s">
        <v>38</v>
      </c>
      <c r="T10774" t="s">
        <v>28</v>
      </c>
      <c r="V10774" t="s">
        <v>253</v>
      </c>
      <c r="Y10774" t="s">
        <v>277</v>
      </c>
    </row>
    <row r="10775" spans="1:25" x14ac:dyDescent="0.45">
      <c r="A10775" t="s">
        <v>274</v>
      </c>
      <c r="B10775" t="s">
        <v>850</v>
      </c>
      <c r="C10775">
        <v>56964</v>
      </c>
      <c r="D10775" t="s">
        <v>181</v>
      </c>
      <c r="F10775">
        <v>2014</v>
      </c>
      <c r="G10775">
        <v>3878</v>
      </c>
      <c r="H10775">
        <v>3296.92</v>
      </c>
      <c r="I10775">
        <v>185979.75</v>
      </c>
      <c r="K10775">
        <v>0.63900000000000001</v>
      </c>
      <c r="L10775">
        <v>1.1999999999999999E-3</v>
      </c>
      <c r="M10775">
        <v>105069.47500000001</v>
      </c>
      <c r="N10775">
        <v>5.96E-2</v>
      </c>
      <c r="O10775">
        <v>6.8440000000000003</v>
      </c>
      <c r="P10775">
        <v>1.34E-2</v>
      </c>
      <c r="Q10775">
        <v>1758790.1140000001</v>
      </c>
      <c r="R10775" t="s">
        <v>333</v>
      </c>
      <c r="S10775" t="s">
        <v>38</v>
      </c>
      <c r="T10775" t="s">
        <v>28</v>
      </c>
      <c r="V10775" t="s">
        <v>253</v>
      </c>
      <c r="Y10775" t="s">
        <v>277</v>
      </c>
    </row>
    <row r="10776" spans="1:25" x14ac:dyDescent="0.45">
      <c r="A10776" t="s">
        <v>274</v>
      </c>
      <c r="B10776" t="s">
        <v>850</v>
      </c>
      <c r="C10776">
        <v>56964</v>
      </c>
      <c r="D10776" t="s">
        <v>181</v>
      </c>
      <c r="F10776">
        <v>2015</v>
      </c>
      <c r="G10776">
        <v>2927</v>
      </c>
      <c r="H10776">
        <v>2322.19</v>
      </c>
      <c r="I10776">
        <v>127640.54</v>
      </c>
      <c r="K10776">
        <v>0.34599999999999997</v>
      </c>
      <c r="L10776">
        <v>8.9999999999999998E-4</v>
      </c>
      <c r="M10776">
        <v>72091.248999999996</v>
      </c>
      <c r="N10776">
        <v>5.9400000000000001E-2</v>
      </c>
      <c r="O10776">
        <v>4.8559999999999999</v>
      </c>
      <c r="P10776">
        <v>1.46E-2</v>
      </c>
      <c r="Q10776">
        <v>1209655.5379999999</v>
      </c>
      <c r="R10776" t="s">
        <v>333</v>
      </c>
      <c r="S10776" t="s">
        <v>38</v>
      </c>
      <c r="T10776" t="s">
        <v>28</v>
      </c>
      <c r="V10776" t="s">
        <v>253</v>
      </c>
      <c r="Y10776" t="s">
        <v>297</v>
      </c>
    </row>
    <row r="10777" spans="1:25" x14ac:dyDescent="0.45">
      <c r="A10777" t="s">
        <v>274</v>
      </c>
      <c r="B10777" t="s">
        <v>850</v>
      </c>
      <c r="C10777">
        <v>56964</v>
      </c>
      <c r="D10777" t="s">
        <v>181</v>
      </c>
      <c r="F10777">
        <v>2016</v>
      </c>
      <c r="G10777">
        <v>3371</v>
      </c>
      <c r="H10777">
        <v>2743.5</v>
      </c>
      <c r="I10777">
        <v>153134.35999999999</v>
      </c>
      <c r="K10777">
        <v>0.40899999999999997</v>
      </c>
      <c r="L10777">
        <v>8.9999999999999998E-4</v>
      </c>
      <c r="M10777">
        <v>86209.369000000006</v>
      </c>
      <c r="N10777">
        <v>5.9200000000000003E-2</v>
      </c>
      <c r="O10777">
        <v>5.6820000000000004</v>
      </c>
      <c r="P10777">
        <v>1.34E-2</v>
      </c>
      <c r="Q10777">
        <v>1449909.8049999999</v>
      </c>
      <c r="R10777" t="s">
        <v>333</v>
      </c>
      <c r="S10777" t="s">
        <v>38</v>
      </c>
      <c r="T10777" t="s">
        <v>28</v>
      </c>
      <c r="V10777" t="s">
        <v>253</v>
      </c>
      <c r="Y10777" t="s">
        <v>297</v>
      </c>
    </row>
    <row r="10778" spans="1:25" x14ac:dyDescent="0.45">
      <c r="A10778" t="s">
        <v>274</v>
      </c>
      <c r="B10778" t="s">
        <v>850</v>
      </c>
      <c r="C10778">
        <v>56964</v>
      </c>
      <c r="D10778" t="s">
        <v>181</v>
      </c>
      <c r="F10778">
        <v>2017</v>
      </c>
      <c r="G10778">
        <v>2007</v>
      </c>
      <c r="H10778">
        <v>1547.76</v>
      </c>
      <c r="I10778">
        <v>83451.42</v>
      </c>
      <c r="K10778">
        <v>0.22600000000000001</v>
      </c>
      <c r="L10778">
        <v>8.9999999999999998E-4</v>
      </c>
      <c r="M10778">
        <v>47912.161999999997</v>
      </c>
      <c r="N10778">
        <v>5.9400000000000001E-2</v>
      </c>
      <c r="O10778">
        <v>3.2</v>
      </c>
      <c r="P10778">
        <v>1.5900000000000001E-2</v>
      </c>
      <c r="Q10778">
        <v>803394.95600000001</v>
      </c>
      <c r="R10778" t="s">
        <v>333</v>
      </c>
      <c r="S10778" t="s">
        <v>38</v>
      </c>
      <c r="T10778" t="s">
        <v>28</v>
      </c>
      <c r="V10778" t="s">
        <v>253</v>
      </c>
      <c r="Y10778" t="s">
        <v>299</v>
      </c>
    </row>
    <row r="10779" spans="1:25" x14ac:dyDescent="0.45">
      <c r="A10779" t="s">
        <v>274</v>
      </c>
      <c r="B10779" t="s">
        <v>850</v>
      </c>
      <c r="C10779">
        <v>56964</v>
      </c>
      <c r="D10779" t="s">
        <v>181</v>
      </c>
      <c r="F10779">
        <v>2018</v>
      </c>
      <c r="G10779">
        <v>2183</v>
      </c>
      <c r="H10779">
        <v>1726.25</v>
      </c>
      <c r="I10779">
        <v>88470.13</v>
      </c>
      <c r="K10779">
        <v>0.25</v>
      </c>
      <c r="L10779">
        <v>8.9999999999999998E-4</v>
      </c>
      <c r="M10779">
        <v>51323.067000000003</v>
      </c>
      <c r="N10779">
        <v>5.9900000000000002E-2</v>
      </c>
      <c r="O10779">
        <v>3.2</v>
      </c>
      <c r="P10779">
        <v>1.2699999999999999E-2</v>
      </c>
      <c r="Q10779">
        <v>853721.49800000002</v>
      </c>
      <c r="R10779" t="s">
        <v>333</v>
      </c>
      <c r="S10779" t="s">
        <v>38</v>
      </c>
      <c r="T10779" t="s">
        <v>28</v>
      </c>
      <c r="V10779" t="s">
        <v>253</v>
      </c>
      <c r="Y10779" t="s">
        <v>299</v>
      </c>
    </row>
    <row r="10780" spans="1:25" x14ac:dyDescent="0.45">
      <c r="A10780" t="s">
        <v>274</v>
      </c>
      <c r="B10780" t="s">
        <v>850</v>
      </c>
      <c r="C10780">
        <v>56964</v>
      </c>
      <c r="D10780" t="s">
        <v>181</v>
      </c>
      <c r="F10780">
        <v>2019</v>
      </c>
      <c r="G10780">
        <v>1459</v>
      </c>
      <c r="H10780">
        <v>1101.44</v>
      </c>
      <c r="I10780">
        <v>54410.69</v>
      </c>
      <c r="K10780">
        <v>0.157</v>
      </c>
      <c r="L10780">
        <v>8.9999999999999998E-4</v>
      </c>
      <c r="M10780">
        <v>31885.371999999999</v>
      </c>
      <c r="N10780">
        <v>5.9200000000000003E-2</v>
      </c>
      <c r="O10780">
        <v>1.855</v>
      </c>
      <c r="P10780">
        <v>1.37E-2</v>
      </c>
      <c r="Q10780">
        <v>536284.02599999995</v>
      </c>
      <c r="R10780" t="s">
        <v>333</v>
      </c>
      <c r="S10780" t="s">
        <v>38</v>
      </c>
      <c r="T10780" t="s">
        <v>28</v>
      </c>
      <c r="V10780" t="s">
        <v>253</v>
      </c>
      <c r="Y10780" t="s">
        <v>299</v>
      </c>
    </row>
    <row r="10781" spans="1:25" x14ac:dyDescent="0.45">
      <c r="A10781" t="s">
        <v>274</v>
      </c>
      <c r="B10781" t="s">
        <v>850</v>
      </c>
      <c r="C10781">
        <v>56964</v>
      </c>
      <c r="D10781" t="s">
        <v>181</v>
      </c>
      <c r="F10781">
        <v>2020</v>
      </c>
      <c r="G10781">
        <v>744</v>
      </c>
      <c r="H10781">
        <v>530.29</v>
      </c>
      <c r="I10781">
        <v>25225.02</v>
      </c>
      <c r="K10781">
        <v>7.2999999999999995E-2</v>
      </c>
      <c r="L10781">
        <v>8.9999999999999998E-4</v>
      </c>
      <c r="M10781">
        <v>14696.069</v>
      </c>
      <c r="N10781">
        <v>5.8599999999999999E-2</v>
      </c>
      <c r="O10781">
        <v>0.84699999999999998</v>
      </c>
      <c r="P10781">
        <v>1.46E-2</v>
      </c>
      <c r="Q10781">
        <v>246984.87299999999</v>
      </c>
      <c r="R10781" t="s">
        <v>333</v>
      </c>
      <c r="S10781" t="s">
        <v>38</v>
      </c>
      <c r="T10781" t="s">
        <v>28</v>
      </c>
      <c r="V10781" t="s">
        <v>253</v>
      </c>
      <c r="Y10781" t="s">
        <v>147</v>
      </c>
    </row>
    <row r="10782" spans="1:25" x14ac:dyDescent="0.45">
      <c r="A10782" t="s">
        <v>274</v>
      </c>
      <c r="B10782" t="s">
        <v>850</v>
      </c>
      <c r="C10782">
        <v>56964</v>
      </c>
      <c r="D10782" t="s">
        <v>181</v>
      </c>
      <c r="F10782">
        <v>2021</v>
      </c>
      <c r="G10782">
        <v>1499</v>
      </c>
      <c r="H10782">
        <v>1095.06</v>
      </c>
      <c r="I10782">
        <v>56587.64</v>
      </c>
      <c r="K10782">
        <v>0.156</v>
      </c>
      <c r="L10782">
        <v>8.9999999999999998E-4</v>
      </c>
      <c r="M10782">
        <v>32581.210999999999</v>
      </c>
      <c r="N10782">
        <v>5.9299999999999999E-2</v>
      </c>
      <c r="O10782">
        <v>1.7609999999999999</v>
      </c>
      <c r="P10782">
        <v>1.34E-2</v>
      </c>
      <c r="Q10782">
        <v>547786.49399999995</v>
      </c>
      <c r="R10782" t="s">
        <v>333</v>
      </c>
      <c r="S10782" t="s">
        <v>38</v>
      </c>
      <c r="T10782" t="s">
        <v>28</v>
      </c>
      <c r="V10782" t="s">
        <v>253</v>
      </c>
      <c r="Y10782" t="s">
        <v>152</v>
      </c>
    </row>
    <row r="10783" spans="1:25" x14ac:dyDescent="0.45">
      <c r="A10783" t="s">
        <v>274</v>
      </c>
      <c r="B10783" t="s">
        <v>850</v>
      </c>
      <c r="C10783">
        <v>56964</v>
      </c>
      <c r="D10783" t="s">
        <v>181</v>
      </c>
      <c r="F10783">
        <v>2022</v>
      </c>
      <c r="G10783">
        <v>2630</v>
      </c>
      <c r="H10783">
        <v>2104.8200000000002</v>
      </c>
      <c r="I10783">
        <v>116567.72</v>
      </c>
      <c r="K10783">
        <v>0.32100000000000001</v>
      </c>
      <c r="L10783">
        <v>8.9999999999999998E-4</v>
      </c>
      <c r="M10783">
        <v>66380.376999999993</v>
      </c>
      <c r="N10783">
        <v>5.9200000000000003E-2</v>
      </c>
      <c r="O10783">
        <v>3.3519999999999999</v>
      </c>
      <c r="P10783">
        <v>9.7999999999999997E-3</v>
      </c>
      <c r="Q10783">
        <v>1116772.902</v>
      </c>
      <c r="R10783" t="s">
        <v>333</v>
      </c>
      <c r="S10783" t="s">
        <v>38</v>
      </c>
      <c r="T10783" t="s">
        <v>28</v>
      </c>
      <c r="V10783" t="s">
        <v>253</v>
      </c>
      <c r="Y10783" t="s">
        <v>152</v>
      </c>
    </row>
    <row r="10784" spans="1:25" x14ac:dyDescent="0.45">
      <c r="A10784" t="s">
        <v>274</v>
      </c>
      <c r="B10784" t="s">
        <v>850</v>
      </c>
      <c r="C10784">
        <v>56964</v>
      </c>
      <c r="D10784" t="s">
        <v>181</v>
      </c>
      <c r="F10784">
        <v>2023</v>
      </c>
      <c r="G10784">
        <v>1904</v>
      </c>
      <c r="H10784">
        <v>1496.46</v>
      </c>
      <c r="I10784">
        <v>78668.179999999993</v>
      </c>
      <c r="K10784">
        <v>0.217</v>
      </c>
      <c r="L10784">
        <v>8.9999999999999998E-4</v>
      </c>
      <c r="M10784">
        <v>44769.012000000002</v>
      </c>
      <c r="N10784">
        <v>5.9200000000000003E-2</v>
      </c>
      <c r="O10784">
        <v>2.4220000000000002</v>
      </c>
      <c r="P10784">
        <v>1.03E-2</v>
      </c>
      <c r="Q10784">
        <v>753319.73600000003</v>
      </c>
      <c r="R10784" t="s">
        <v>333</v>
      </c>
      <c r="S10784" t="s">
        <v>38</v>
      </c>
      <c r="T10784" t="s">
        <v>28</v>
      </c>
      <c r="V10784" t="s">
        <v>253</v>
      </c>
      <c r="Y10784" t="s">
        <v>152</v>
      </c>
    </row>
    <row r="10785" spans="1:25" x14ac:dyDescent="0.45">
      <c r="A10785" t="s">
        <v>274</v>
      </c>
      <c r="B10785" t="s">
        <v>850</v>
      </c>
      <c r="C10785">
        <v>56964</v>
      </c>
      <c r="D10785" t="s">
        <v>181</v>
      </c>
      <c r="F10785">
        <v>2024</v>
      </c>
      <c r="G10785">
        <v>275</v>
      </c>
      <c r="H10785">
        <v>195.44</v>
      </c>
      <c r="I10785">
        <v>9244.59</v>
      </c>
      <c r="K10785">
        <v>2.7E-2</v>
      </c>
      <c r="L10785">
        <v>8.9999999999999998E-4</v>
      </c>
      <c r="M10785">
        <v>5463.53</v>
      </c>
      <c r="N10785">
        <v>5.9900000000000002E-2</v>
      </c>
      <c r="O10785">
        <v>0.29599999999999999</v>
      </c>
      <c r="P10785">
        <v>1.18E-2</v>
      </c>
      <c r="Q10785">
        <v>90668.414999999994</v>
      </c>
      <c r="R10785" t="s">
        <v>333</v>
      </c>
      <c r="S10785" t="s">
        <v>38</v>
      </c>
      <c r="T10785" t="s">
        <v>28</v>
      </c>
      <c r="V10785" t="s">
        <v>253</v>
      </c>
      <c r="Y10785" t="s">
        <v>152</v>
      </c>
    </row>
    <row r="10786" spans="1:25" x14ac:dyDescent="0.45">
      <c r="A10786" t="s">
        <v>274</v>
      </c>
      <c r="B10786" t="s">
        <v>850</v>
      </c>
      <c r="C10786">
        <v>56964</v>
      </c>
      <c r="D10786" t="s">
        <v>195</v>
      </c>
      <c r="F10786">
        <v>2012</v>
      </c>
      <c r="G10786">
        <v>1650</v>
      </c>
      <c r="H10786">
        <v>1395.97</v>
      </c>
      <c r="I10786">
        <v>70538.789999999994</v>
      </c>
      <c r="K10786">
        <v>0.214</v>
      </c>
      <c r="L10786">
        <v>1E-3</v>
      </c>
      <c r="M10786">
        <v>40281.866000000002</v>
      </c>
      <c r="N10786">
        <v>5.9200000000000003E-2</v>
      </c>
      <c r="O10786">
        <v>2.9129999999999998</v>
      </c>
      <c r="P10786">
        <v>1.2500000000000001E-2</v>
      </c>
      <c r="Q10786">
        <v>677585.701</v>
      </c>
      <c r="R10786" t="s">
        <v>333</v>
      </c>
      <c r="S10786" t="s">
        <v>38</v>
      </c>
      <c r="T10786" t="s">
        <v>853</v>
      </c>
      <c r="V10786" t="s">
        <v>253</v>
      </c>
      <c r="Y10786" t="s">
        <v>277</v>
      </c>
    </row>
    <row r="10787" spans="1:25" x14ac:dyDescent="0.45">
      <c r="A10787" t="s">
        <v>274</v>
      </c>
      <c r="B10787" t="s">
        <v>850</v>
      </c>
      <c r="C10787">
        <v>56964</v>
      </c>
      <c r="D10787" t="s">
        <v>195</v>
      </c>
      <c r="F10787">
        <v>2013</v>
      </c>
      <c r="G10787">
        <v>2159</v>
      </c>
      <c r="H10787">
        <v>1861.32</v>
      </c>
      <c r="I10787">
        <v>93603.520000000004</v>
      </c>
      <c r="K10787">
        <v>0.40600000000000003</v>
      </c>
      <c r="L10787">
        <v>1.4E-3</v>
      </c>
      <c r="M10787">
        <v>54164.868999999999</v>
      </c>
      <c r="N10787">
        <v>5.9400000000000001E-2</v>
      </c>
      <c r="O10787">
        <v>3.6819999999999999</v>
      </c>
      <c r="P10787">
        <v>1.35E-2</v>
      </c>
      <c r="Q10787">
        <v>909409.69200000004</v>
      </c>
      <c r="R10787" t="s">
        <v>333</v>
      </c>
      <c r="S10787" t="s">
        <v>38</v>
      </c>
      <c r="T10787" t="s">
        <v>28</v>
      </c>
      <c r="V10787" t="s">
        <v>253</v>
      </c>
      <c r="Y10787" t="s">
        <v>277</v>
      </c>
    </row>
    <row r="10788" spans="1:25" x14ac:dyDescent="0.45">
      <c r="A10788" t="s">
        <v>274</v>
      </c>
      <c r="B10788" t="s">
        <v>850</v>
      </c>
      <c r="C10788">
        <v>56964</v>
      </c>
      <c r="D10788" t="s">
        <v>195</v>
      </c>
      <c r="F10788">
        <v>2014</v>
      </c>
      <c r="G10788">
        <v>3542</v>
      </c>
      <c r="H10788">
        <v>2940.36</v>
      </c>
      <c r="I10788">
        <v>158112.85999999999</v>
      </c>
      <c r="K10788">
        <v>0.57099999999999995</v>
      </c>
      <c r="L10788">
        <v>1.1999999999999999E-3</v>
      </c>
      <c r="M10788">
        <v>90913.54</v>
      </c>
      <c r="N10788">
        <v>5.9700000000000003E-2</v>
      </c>
      <c r="O10788">
        <v>5.8650000000000002</v>
      </c>
      <c r="P10788">
        <v>1.29E-2</v>
      </c>
      <c r="Q10788">
        <v>1520482.156</v>
      </c>
      <c r="R10788" t="s">
        <v>333</v>
      </c>
      <c r="S10788" t="s">
        <v>38</v>
      </c>
      <c r="T10788" t="s">
        <v>28</v>
      </c>
      <c r="V10788" t="s">
        <v>253</v>
      </c>
      <c r="Y10788" t="s">
        <v>277</v>
      </c>
    </row>
    <row r="10789" spans="1:25" x14ac:dyDescent="0.45">
      <c r="A10789" t="s">
        <v>274</v>
      </c>
      <c r="B10789" t="s">
        <v>850</v>
      </c>
      <c r="C10789">
        <v>56964</v>
      </c>
      <c r="D10789" t="s">
        <v>195</v>
      </c>
      <c r="F10789">
        <v>2015</v>
      </c>
      <c r="G10789">
        <v>2758</v>
      </c>
      <c r="H10789">
        <v>2224.12</v>
      </c>
      <c r="I10789">
        <v>123744.01</v>
      </c>
      <c r="K10789">
        <v>0.34200000000000003</v>
      </c>
      <c r="L10789">
        <v>8.9999999999999998E-4</v>
      </c>
      <c r="M10789">
        <v>70233.150999999998</v>
      </c>
      <c r="N10789">
        <v>5.9299999999999999E-2</v>
      </c>
      <c r="O10789">
        <v>4.7969999999999997</v>
      </c>
      <c r="P10789">
        <v>1.6500000000000001E-2</v>
      </c>
      <c r="Q10789">
        <v>1179796.3870000001</v>
      </c>
      <c r="R10789" t="s">
        <v>333</v>
      </c>
      <c r="S10789" t="s">
        <v>38</v>
      </c>
      <c r="T10789" t="s">
        <v>28</v>
      </c>
      <c r="V10789" t="s">
        <v>253</v>
      </c>
      <c r="Y10789" t="s">
        <v>297</v>
      </c>
    </row>
    <row r="10790" spans="1:25" x14ac:dyDescent="0.45">
      <c r="A10790" t="s">
        <v>274</v>
      </c>
      <c r="B10790" t="s">
        <v>850</v>
      </c>
      <c r="C10790">
        <v>56964</v>
      </c>
      <c r="D10790" t="s">
        <v>195</v>
      </c>
      <c r="F10790">
        <v>2016</v>
      </c>
      <c r="G10790">
        <v>3574</v>
      </c>
      <c r="H10790">
        <v>2890.42</v>
      </c>
      <c r="I10790">
        <v>155374.20000000001</v>
      </c>
      <c r="K10790">
        <v>0.434</v>
      </c>
      <c r="L10790">
        <v>8.9999999999999998E-4</v>
      </c>
      <c r="M10790">
        <v>88985.648000000001</v>
      </c>
      <c r="N10790">
        <v>5.9200000000000003E-2</v>
      </c>
      <c r="O10790">
        <v>5.8769999999999998</v>
      </c>
      <c r="P10790">
        <v>1.47E-2</v>
      </c>
      <c r="Q10790">
        <v>1496663.9450000001</v>
      </c>
      <c r="R10790" t="s">
        <v>333</v>
      </c>
      <c r="S10790" t="s">
        <v>38</v>
      </c>
      <c r="T10790" t="s">
        <v>28</v>
      </c>
      <c r="V10790" t="s">
        <v>253</v>
      </c>
      <c r="Y10790" t="s">
        <v>297</v>
      </c>
    </row>
    <row r="10791" spans="1:25" x14ac:dyDescent="0.45">
      <c r="A10791" t="s">
        <v>274</v>
      </c>
      <c r="B10791" t="s">
        <v>850</v>
      </c>
      <c r="C10791">
        <v>56964</v>
      </c>
      <c r="D10791" t="s">
        <v>195</v>
      </c>
      <c r="F10791">
        <v>2017</v>
      </c>
      <c r="G10791">
        <v>2043</v>
      </c>
      <c r="H10791">
        <v>1534.48</v>
      </c>
      <c r="I10791">
        <v>77817.72</v>
      </c>
      <c r="K10791">
        <v>0.222</v>
      </c>
      <c r="L10791">
        <v>8.9999999999999998E-4</v>
      </c>
      <c r="M10791">
        <v>45700.23</v>
      </c>
      <c r="N10791">
        <v>5.9499999999999997E-2</v>
      </c>
      <c r="O10791">
        <v>3.13</v>
      </c>
      <c r="P10791">
        <v>1.8700000000000001E-2</v>
      </c>
      <c r="Q10791">
        <v>765607.79</v>
      </c>
      <c r="R10791" t="s">
        <v>333</v>
      </c>
      <c r="S10791" t="s">
        <v>38</v>
      </c>
      <c r="T10791" t="s">
        <v>28</v>
      </c>
      <c r="V10791" t="s">
        <v>253</v>
      </c>
      <c r="Y10791" t="s">
        <v>299</v>
      </c>
    </row>
    <row r="10792" spans="1:25" x14ac:dyDescent="0.45">
      <c r="A10792" t="s">
        <v>274</v>
      </c>
      <c r="B10792" t="s">
        <v>850</v>
      </c>
      <c r="C10792">
        <v>56964</v>
      </c>
      <c r="D10792" t="s">
        <v>195</v>
      </c>
      <c r="F10792">
        <v>2018</v>
      </c>
      <c r="G10792">
        <v>1853</v>
      </c>
      <c r="H10792">
        <v>1432.61</v>
      </c>
      <c r="I10792">
        <v>74125.2</v>
      </c>
      <c r="K10792">
        <v>0.20799999999999999</v>
      </c>
      <c r="L10792">
        <v>8.9999999999999998E-4</v>
      </c>
      <c r="M10792">
        <v>42963.184999999998</v>
      </c>
      <c r="N10792">
        <v>5.9799999999999999E-2</v>
      </c>
      <c r="O10792">
        <v>2.9329999999999998</v>
      </c>
      <c r="P10792">
        <v>1.66E-2</v>
      </c>
      <c r="Q10792">
        <v>716990.90099999995</v>
      </c>
      <c r="R10792" t="s">
        <v>333</v>
      </c>
      <c r="S10792" t="s">
        <v>38</v>
      </c>
      <c r="T10792" t="s">
        <v>28</v>
      </c>
      <c r="V10792" t="s">
        <v>253</v>
      </c>
      <c r="Y10792" t="s">
        <v>299</v>
      </c>
    </row>
    <row r="10793" spans="1:25" x14ac:dyDescent="0.45">
      <c r="A10793" t="s">
        <v>274</v>
      </c>
      <c r="B10793" t="s">
        <v>850</v>
      </c>
      <c r="C10793">
        <v>56964</v>
      </c>
      <c r="D10793" t="s">
        <v>195</v>
      </c>
      <c r="F10793">
        <v>2019</v>
      </c>
      <c r="G10793">
        <v>1484</v>
      </c>
      <c r="H10793">
        <v>1124.29</v>
      </c>
      <c r="I10793">
        <v>56644.639999999999</v>
      </c>
      <c r="K10793">
        <v>0.161</v>
      </c>
      <c r="L10793">
        <v>8.9999999999999998E-4</v>
      </c>
      <c r="M10793">
        <v>33052.911999999997</v>
      </c>
      <c r="N10793">
        <v>5.9200000000000003E-2</v>
      </c>
      <c r="O10793">
        <v>1.913</v>
      </c>
      <c r="P10793">
        <v>1.52E-2</v>
      </c>
      <c r="Q10793">
        <v>555913.87300000002</v>
      </c>
      <c r="R10793" t="s">
        <v>333</v>
      </c>
      <c r="S10793" t="s">
        <v>38</v>
      </c>
      <c r="T10793" t="s">
        <v>28</v>
      </c>
      <c r="V10793" t="s">
        <v>253</v>
      </c>
      <c r="Y10793" t="s">
        <v>299</v>
      </c>
    </row>
    <row r="10794" spans="1:25" x14ac:dyDescent="0.45">
      <c r="A10794" t="s">
        <v>274</v>
      </c>
      <c r="B10794" t="s">
        <v>850</v>
      </c>
      <c r="C10794">
        <v>56964</v>
      </c>
      <c r="D10794" t="s">
        <v>195</v>
      </c>
      <c r="F10794">
        <v>2020</v>
      </c>
      <c r="G10794">
        <v>766</v>
      </c>
      <c r="H10794">
        <v>577.75</v>
      </c>
      <c r="I10794">
        <v>28135.75</v>
      </c>
      <c r="K10794">
        <v>8.1000000000000003E-2</v>
      </c>
      <c r="L10794">
        <v>8.9999999999999998E-4</v>
      </c>
      <c r="M10794">
        <v>16637.560000000001</v>
      </c>
      <c r="N10794">
        <v>5.9200000000000003E-2</v>
      </c>
      <c r="O10794">
        <v>0.94399999999999995</v>
      </c>
      <c r="P10794">
        <v>1.47E-2</v>
      </c>
      <c r="Q10794">
        <v>279952.587</v>
      </c>
      <c r="R10794" t="s">
        <v>333</v>
      </c>
      <c r="S10794" t="s">
        <v>38</v>
      </c>
      <c r="T10794" t="s">
        <v>28</v>
      </c>
      <c r="V10794" t="s">
        <v>253</v>
      </c>
      <c r="Y10794" t="s">
        <v>147</v>
      </c>
    </row>
    <row r="10795" spans="1:25" x14ac:dyDescent="0.45">
      <c r="A10795" t="s">
        <v>274</v>
      </c>
      <c r="B10795" t="s">
        <v>850</v>
      </c>
      <c r="C10795">
        <v>56964</v>
      </c>
      <c r="D10795" t="s">
        <v>195</v>
      </c>
      <c r="F10795">
        <v>2021</v>
      </c>
      <c r="G10795">
        <v>1345</v>
      </c>
      <c r="H10795">
        <v>1029.29</v>
      </c>
      <c r="I10795">
        <v>52235.99</v>
      </c>
      <c r="K10795">
        <v>0.14699999999999999</v>
      </c>
      <c r="L10795">
        <v>8.9999999999999998E-4</v>
      </c>
      <c r="M10795">
        <v>30241.699000000001</v>
      </c>
      <c r="N10795">
        <v>5.9299999999999999E-2</v>
      </c>
      <c r="O10795">
        <v>1.5549999999999999</v>
      </c>
      <c r="P10795">
        <v>1.0800000000000001E-2</v>
      </c>
      <c r="Q10795">
        <v>508326.01299999998</v>
      </c>
      <c r="R10795" t="s">
        <v>333</v>
      </c>
      <c r="S10795" t="s">
        <v>38</v>
      </c>
      <c r="T10795" t="s">
        <v>28</v>
      </c>
      <c r="V10795" t="s">
        <v>253</v>
      </c>
      <c r="Y10795" t="s">
        <v>152</v>
      </c>
    </row>
    <row r="10796" spans="1:25" x14ac:dyDescent="0.45">
      <c r="A10796" t="s">
        <v>274</v>
      </c>
      <c r="B10796" t="s">
        <v>850</v>
      </c>
      <c r="C10796">
        <v>56964</v>
      </c>
      <c r="D10796" t="s">
        <v>195</v>
      </c>
      <c r="F10796">
        <v>2022</v>
      </c>
      <c r="G10796">
        <v>2143</v>
      </c>
      <c r="H10796">
        <v>1742.65</v>
      </c>
      <c r="I10796">
        <v>94358.47</v>
      </c>
      <c r="K10796">
        <v>0.26600000000000001</v>
      </c>
      <c r="L10796">
        <v>8.9999999999999998E-4</v>
      </c>
      <c r="M10796">
        <v>54753.978999999999</v>
      </c>
      <c r="N10796">
        <v>5.9200000000000003E-2</v>
      </c>
      <c r="O10796">
        <v>2.8769999999999998</v>
      </c>
      <c r="P10796">
        <v>9.9000000000000008E-3</v>
      </c>
      <c r="Q10796">
        <v>920627.446</v>
      </c>
      <c r="R10796" t="s">
        <v>333</v>
      </c>
      <c r="S10796" t="s">
        <v>38</v>
      </c>
      <c r="T10796" t="s">
        <v>28</v>
      </c>
      <c r="V10796" t="s">
        <v>253</v>
      </c>
      <c r="Y10796" t="s">
        <v>152</v>
      </c>
    </row>
    <row r="10797" spans="1:25" x14ac:dyDescent="0.45">
      <c r="A10797" t="s">
        <v>274</v>
      </c>
      <c r="B10797" t="s">
        <v>850</v>
      </c>
      <c r="C10797">
        <v>56964</v>
      </c>
      <c r="D10797" t="s">
        <v>195</v>
      </c>
      <c r="F10797">
        <v>2023</v>
      </c>
      <c r="G10797">
        <v>1213</v>
      </c>
      <c r="H10797">
        <v>922.83</v>
      </c>
      <c r="I10797">
        <v>48032.66</v>
      </c>
      <c r="K10797">
        <v>0.13500000000000001</v>
      </c>
      <c r="L10797">
        <v>8.9999999999999998E-4</v>
      </c>
      <c r="M10797">
        <v>27795.081999999999</v>
      </c>
      <c r="N10797">
        <v>5.9200000000000003E-2</v>
      </c>
      <c r="O10797">
        <v>1.4219999999999999</v>
      </c>
      <c r="P10797">
        <v>1.0999999999999999E-2</v>
      </c>
      <c r="Q10797">
        <v>467707.565</v>
      </c>
      <c r="R10797" t="s">
        <v>333</v>
      </c>
      <c r="S10797" t="s">
        <v>38</v>
      </c>
      <c r="T10797" t="s">
        <v>28</v>
      </c>
      <c r="V10797" t="s">
        <v>253</v>
      </c>
      <c r="Y10797" t="s">
        <v>152</v>
      </c>
    </row>
    <row r="10798" spans="1:25" x14ac:dyDescent="0.45">
      <c r="A10798" t="s">
        <v>274</v>
      </c>
      <c r="B10798" t="s">
        <v>850</v>
      </c>
      <c r="C10798">
        <v>56964</v>
      </c>
      <c r="D10798" t="s">
        <v>195</v>
      </c>
      <c r="F10798">
        <v>2024</v>
      </c>
      <c r="G10798">
        <v>471</v>
      </c>
      <c r="H10798">
        <v>354.46</v>
      </c>
      <c r="I10798">
        <v>17899.38</v>
      </c>
      <c r="K10798">
        <v>5.1999999999999998E-2</v>
      </c>
      <c r="L10798">
        <v>8.9999999999999998E-4</v>
      </c>
      <c r="M10798">
        <v>10446.896000000001</v>
      </c>
      <c r="N10798">
        <v>5.9200000000000003E-2</v>
      </c>
      <c r="O10798">
        <v>0.56200000000000006</v>
      </c>
      <c r="P10798">
        <v>1.17E-2</v>
      </c>
      <c r="Q10798">
        <v>175771.995</v>
      </c>
      <c r="R10798" t="s">
        <v>333</v>
      </c>
      <c r="S10798" t="s">
        <v>38</v>
      </c>
      <c r="T10798" t="s">
        <v>28</v>
      </c>
      <c r="V10798" t="s">
        <v>253</v>
      </c>
      <c r="Y10798" t="s">
        <v>152</v>
      </c>
    </row>
    <row r="10799" spans="1:25" x14ac:dyDescent="0.45">
      <c r="A10799" t="s">
        <v>274</v>
      </c>
      <c r="B10799" t="s">
        <v>850</v>
      </c>
      <c r="C10799">
        <v>56964</v>
      </c>
      <c r="D10799" t="s">
        <v>200</v>
      </c>
      <c r="F10799">
        <v>2012</v>
      </c>
      <c r="G10799">
        <v>1656</v>
      </c>
      <c r="H10799">
        <v>1390.64</v>
      </c>
      <c r="I10799">
        <v>70475.59</v>
      </c>
      <c r="K10799">
        <v>0.215</v>
      </c>
      <c r="L10799">
        <v>1E-3</v>
      </c>
      <c r="M10799">
        <v>40654.317000000003</v>
      </c>
      <c r="N10799">
        <v>5.9200000000000003E-2</v>
      </c>
      <c r="O10799">
        <v>2.9380000000000002</v>
      </c>
      <c r="P10799">
        <v>1.3899999999999999E-2</v>
      </c>
      <c r="Q10799">
        <v>683848.88</v>
      </c>
      <c r="R10799" t="s">
        <v>333</v>
      </c>
      <c r="S10799" t="s">
        <v>38</v>
      </c>
      <c r="T10799" t="s">
        <v>854</v>
      </c>
      <c r="V10799" t="s">
        <v>253</v>
      </c>
      <c r="Y10799" t="s">
        <v>277</v>
      </c>
    </row>
    <row r="10800" spans="1:25" x14ac:dyDescent="0.45">
      <c r="A10800" t="s">
        <v>274</v>
      </c>
      <c r="B10800" t="s">
        <v>850</v>
      </c>
      <c r="C10800">
        <v>56964</v>
      </c>
      <c r="D10800" t="s">
        <v>200</v>
      </c>
      <c r="F10800">
        <v>2013</v>
      </c>
      <c r="G10800">
        <v>2335</v>
      </c>
      <c r="H10800">
        <v>2019.41</v>
      </c>
      <c r="I10800">
        <v>101148.82</v>
      </c>
      <c r="K10800">
        <v>0.41699999999999998</v>
      </c>
      <c r="L10800">
        <v>1.2999999999999999E-3</v>
      </c>
      <c r="M10800">
        <v>58721.709000000003</v>
      </c>
      <c r="N10800">
        <v>5.9299999999999999E-2</v>
      </c>
      <c r="O10800">
        <v>5.2439999999999998</v>
      </c>
      <c r="P10800">
        <v>1.6500000000000001E-2</v>
      </c>
      <c r="Q10800">
        <v>986262.125</v>
      </c>
      <c r="R10800" t="s">
        <v>333</v>
      </c>
      <c r="S10800" t="s">
        <v>38</v>
      </c>
      <c r="T10800" t="s">
        <v>28</v>
      </c>
      <c r="V10800" t="s">
        <v>253</v>
      </c>
      <c r="Y10800" t="s">
        <v>277</v>
      </c>
    </row>
    <row r="10801" spans="1:25" x14ac:dyDescent="0.45">
      <c r="A10801" t="s">
        <v>274</v>
      </c>
      <c r="B10801" t="s">
        <v>850</v>
      </c>
      <c r="C10801">
        <v>56964</v>
      </c>
      <c r="D10801" t="s">
        <v>200</v>
      </c>
      <c r="F10801">
        <v>2014</v>
      </c>
      <c r="G10801">
        <v>3533</v>
      </c>
      <c r="H10801">
        <v>2912.35</v>
      </c>
      <c r="I10801">
        <v>155484.70000000001</v>
      </c>
      <c r="K10801">
        <v>0.57199999999999995</v>
      </c>
      <c r="L10801">
        <v>1.1999999999999999E-3</v>
      </c>
      <c r="M10801">
        <v>90015.983999999997</v>
      </c>
      <c r="N10801">
        <v>5.9700000000000003E-2</v>
      </c>
      <c r="O10801">
        <v>6.0519999999999996</v>
      </c>
      <c r="P10801">
        <v>1.41E-2</v>
      </c>
      <c r="Q10801">
        <v>1504973.1359999999</v>
      </c>
      <c r="R10801" t="s">
        <v>333</v>
      </c>
      <c r="S10801" t="s">
        <v>38</v>
      </c>
      <c r="T10801" t="s">
        <v>28</v>
      </c>
      <c r="V10801" t="s">
        <v>253</v>
      </c>
      <c r="Y10801" t="s">
        <v>277</v>
      </c>
    </row>
    <row r="10802" spans="1:25" x14ac:dyDescent="0.45">
      <c r="A10802" t="s">
        <v>274</v>
      </c>
      <c r="B10802" t="s">
        <v>850</v>
      </c>
      <c r="C10802">
        <v>56964</v>
      </c>
      <c r="D10802" t="s">
        <v>200</v>
      </c>
      <c r="F10802">
        <v>2015</v>
      </c>
      <c r="G10802">
        <v>2879</v>
      </c>
      <c r="H10802">
        <v>2344.35</v>
      </c>
      <c r="I10802">
        <v>128947.82</v>
      </c>
      <c r="K10802">
        <v>0.35499999999999998</v>
      </c>
      <c r="L10802">
        <v>1E-3</v>
      </c>
      <c r="M10802">
        <v>73547.144</v>
      </c>
      <c r="N10802">
        <v>5.9400000000000001E-2</v>
      </c>
      <c r="O10802">
        <v>5.3529999999999998</v>
      </c>
      <c r="P10802">
        <v>1.72E-2</v>
      </c>
      <c r="Q10802">
        <v>1234737.983</v>
      </c>
      <c r="R10802" t="s">
        <v>333</v>
      </c>
      <c r="S10802" t="s">
        <v>38</v>
      </c>
      <c r="T10802" t="s">
        <v>28</v>
      </c>
      <c r="V10802" t="s">
        <v>253</v>
      </c>
      <c r="Y10802" t="s">
        <v>297</v>
      </c>
    </row>
    <row r="10803" spans="1:25" x14ac:dyDescent="0.45">
      <c r="A10803" t="s">
        <v>274</v>
      </c>
      <c r="B10803" t="s">
        <v>850</v>
      </c>
      <c r="C10803">
        <v>56964</v>
      </c>
      <c r="D10803" t="s">
        <v>200</v>
      </c>
      <c r="F10803">
        <v>2016</v>
      </c>
      <c r="G10803">
        <v>3107</v>
      </c>
      <c r="H10803">
        <v>2484.39</v>
      </c>
      <c r="I10803">
        <v>133332.03</v>
      </c>
      <c r="K10803">
        <v>0.371</v>
      </c>
      <c r="L10803">
        <v>1E-3</v>
      </c>
      <c r="M10803">
        <v>76650.861000000004</v>
      </c>
      <c r="N10803">
        <v>5.9200000000000003E-2</v>
      </c>
      <c r="O10803">
        <v>5.367</v>
      </c>
      <c r="P10803">
        <v>1.77E-2</v>
      </c>
      <c r="Q10803">
        <v>1289282.882</v>
      </c>
      <c r="R10803" t="s">
        <v>333</v>
      </c>
      <c r="S10803" t="s">
        <v>38</v>
      </c>
      <c r="T10803" t="s">
        <v>28</v>
      </c>
      <c r="V10803" t="s">
        <v>253</v>
      </c>
      <c r="Y10803" t="s">
        <v>297</v>
      </c>
    </row>
    <row r="10804" spans="1:25" x14ac:dyDescent="0.45">
      <c r="A10804" t="s">
        <v>274</v>
      </c>
      <c r="B10804" t="s">
        <v>850</v>
      </c>
      <c r="C10804">
        <v>56964</v>
      </c>
      <c r="D10804" t="s">
        <v>200</v>
      </c>
      <c r="F10804">
        <v>2017</v>
      </c>
      <c r="G10804">
        <v>1719</v>
      </c>
      <c r="H10804">
        <v>1316.65</v>
      </c>
      <c r="I10804">
        <v>69417.94</v>
      </c>
      <c r="K10804">
        <v>0.19</v>
      </c>
      <c r="L10804">
        <v>8.9999999999999998E-4</v>
      </c>
      <c r="M10804">
        <v>40330.243999999999</v>
      </c>
      <c r="N10804">
        <v>5.9499999999999997E-2</v>
      </c>
      <c r="O10804">
        <v>2.7639999999999998</v>
      </c>
      <c r="P10804">
        <v>1.7899999999999999E-2</v>
      </c>
      <c r="Q10804">
        <v>675510.12</v>
      </c>
      <c r="R10804" t="s">
        <v>333</v>
      </c>
      <c r="S10804" t="s">
        <v>38</v>
      </c>
      <c r="T10804" t="s">
        <v>28</v>
      </c>
      <c r="V10804" t="s">
        <v>253</v>
      </c>
      <c r="Y10804" t="s">
        <v>299</v>
      </c>
    </row>
    <row r="10805" spans="1:25" x14ac:dyDescent="0.45">
      <c r="A10805" t="s">
        <v>274</v>
      </c>
      <c r="B10805" t="s">
        <v>850</v>
      </c>
      <c r="C10805">
        <v>56964</v>
      </c>
      <c r="D10805" t="s">
        <v>200</v>
      </c>
      <c r="F10805">
        <v>2018</v>
      </c>
      <c r="G10805">
        <v>1901</v>
      </c>
      <c r="H10805">
        <v>1488.09</v>
      </c>
      <c r="I10805">
        <v>75867.210000000006</v>
      </c>
      <c r="K10805">
        <v>0.21199999999999999</v>
      </c>
      <c r="L10805">
        <v>8.9999999999999998E-4</v>
      </c>
      <c r="M10805">
        <v>43676.154999999999</v>
      </c>
      <c r="N10805">
        <v>5.8999999999999997E-2</v>
      </c>
      <c r="O10805">
        <v>2.956</v>
      </c>
      <c r="P10805">
        <v>1.7299999999999999E-2</v>
      </c>
      <c r="Q10805">
        <v>726540.82499999995</v>
      </c>
      <c r="R10805" t="s">
        <v>333</v>
      </c>
      <c r="S10805" t="s">
        <v>38</v>
      </c>
      <c r="T10805" t="s">
        <v>28</v>
      </c>
      <c r="V10805" t="s">
        <v>253</v>
      </c>
      <c r="Y10805" t="s">
        <v>299</v>
      </c>
    </row>
    <row r="10806" spans="1:25" x14ac:dyDescent="0.45">
      <c r="A10806" t="s">
        <v>274</v>
      </c>
      <c r="B10806" t="s">
        <v>850</v>
      </c>
      <c r="C10806">
        <v>56964</v>
      </c>
      <c r="D10806" t="s">
        <v>200</v>
      </c>
      <c r="F10806">
        <v>2019</v>
      </c>
      <c r="G10806">
        <v>1472</v>
      </c>
      <c r="H10806">
        <v>1123.1300000000001</v>
      </c>
      <c r="I10806">
        <v>58038.19</v>
      </c>
      <c r="K10806">
        <v>0.16400000000000001</v>
      </c>
      <c r="L10806">
        <v>1E-3</v>
      </c>
      <c r="M10806">
        <v>33778.404000000002</v>
      </c>
      <c r="N10806">
        <v>5.9200000000000003E-2</v>
      </c>
      <c r="O10806">
        <v>2.024</v>
      </c>
      <c r="P10806">
        <v>1.61E-2</v>
      </c>
      <c r="Q10806">
        <v>568307.83499999996</v>
      </c>
      <c r="R10806" t="s">
        <v>333</v>
      </c>
      <c r="S10806" t="s">
        <v>38</v>
      </c>
      <c r="T10806" t="s">
        <v>28</v>
      </c>
      <c r="V10806" t="s">
        <v>253</v>
      </c>
      <c r="Y10806" t="s">
        <v>299</v>
      </c>
    </row>
    <row r="10807" spans="1:25" x14ac:dyDescent="0.45">
      <c r="A10807" t="s">
        <v>274</v>
      </c>
      <c r="B10807" t="s">
        <v>850</v>
      </c>
      <c r="C10807">
        <v>56964</v>
      </c>
      <c r="D10807" t="s">
        <v>200</v>
      </c>
      <c r="F10807">
        <v>2020</v>
      </c>
      <c r="G10807">
        <v>895</v>
      </c>
      <c r="H10807">
        <v>689.46</v>
      </c>
      <c r="I10807">
        <v>34604.050000000003</v>
      </c>
      <c r="K10807">
        <v>0.1</v>
      </c>
      <c r="L10807">
        <v>8.9999999999999998E-4</v>
      </c>
      <c r="M10807">
        <v>20055.93</v>
      </c>
      <c r="N10807">
        <v>5.9200000000000003E-2</v>
      </c>
      <c r="O10807">
        <v>1.198</v>
      </c>
      <c r="P10807">
        <v>1.47E-2</v>
      </c>
      <c r="Q10807">
        <v>337485.87599999999</v>
      </c>
      <c r="R10807" t="s">
        <v>333</v>
      </c>
      <c r="S10807" t="s">
        <v>38</v>
      </c>
      <c r="T10807" t="s">
        <v>28</v>
      </c>
      <c r="V10807" t="s">
        <v>253</v>
      </c>
      <c r="Y10807" t="s">
        <v>147</v>
      </c>
    </row>
    <row r="10808" spans="1:25" x14ac:dyDescent="0.45">
      <c r="A10808" t="s">
        <v>274</v>
      </c>
      <c r="B10808" t="s">
        <v>850</v>
      </c>
      <c r="C10808">
        <v>56964</v>
      </c>
      <c r="D10808" t="s">
        <v>200</v>
      </c>
      <c r="F10808">
        <v>2021</v>
      </c>
      <c r="G10808">
        <v>1503</v>
      </c>
      <c r="H10808">
        <v>1169.58</v>
      </c>
      <c r="I10808">
        <v>61686.66</v>
      </c>
      <c r="K10808">
        <v>0.16500000000000001</v>
      </c>
      <c r="L10808">
        <v>8.9999999999999998E-4</v>
      </c>
      <c r="M10808">
        <v>34256.839999999997</v>
      </c>
      <c r="N10808">
        <v>5.9200000000000003E-2</v>
      </c>
      <c r="O10808">
        <v>1.89</v>
      </c>
      <c r="P10808">
        <v>1.3100000000000001E-2</v>
      </c>
      <c r="Q10808">
        <v>576335.68000000005</v>
      </c>
      <c r="R10808" t="s">
        <v>333</v>
      </c>
      <c r="S10808" t="s">
        <v>38</v>
      </c>
      <c r="T10808" t="s">
        <v>28</v>
      </c>
      <c r="V10808" t="s">
        <v>253</v>
      </c>
      <c r="Y10808" t="s">
        <v>152</v>
      </c>
    </row>
    <row r="10809" spans="1:25" x14ac:dyDescent="0.45">
      <c r="A10809" t="s">
        <v>274</v>
      </c>
      <c r="B10809" t="s">
        <v>850</v>
      </c>
      <c r="C10809">
        <v>56964</v>
      </c>
      <c r="D10809" t="s">
        <v>200</v>
      </c>
      <c r="F10809">
        <v>2022</v>
      </c>
      <c r="G10809">
        <v>2502</v>
      </c>
      <c r="H10809">
        <v>2091.67</v>
      </c>
      <c r="I10809">
        <v>115466.37</v>
      </c>
      <c r="K10809">
        <v>0.318</v>
      </c>
      <c r="L10809">
        <v>1E-3</v>
      </c>
      <c r="M10809">
        <v>65530.796999999999</v>
      </c>
      <c r="N10809">
        <v>5.9299999999999999E-2</v>
      </c>
      <c r="O10809">
        <v>3.4430000000000001</v>
      </c>
      <c r="P10809">
        <v>9.5999999999999992E-3</v>
      </c>
      <c r="Q10809">
        <v>1101346.1869999999</v>
      </c>
      <c r="R10809" t="s">
        <v>333</v>
      </c>
      <c r="S10809" t="s">
        <v>38</v>
      </c>
      <c r="T10809" t="s">
        <v>28</v>
      </c>
      <c r="V10809" t="s">
        <v>253</v>
      </c>
      <c r="Y10809" t="s">
        <v>152</v>
      </c>
    </row>
    <row r="10810" spans="1:25" x14ac:dyDescent="0.45">
      <c r="A10810" t="s">
        <v>274</v>
      </c>
      <c r="B10810" t="s">
        <v>850</v>
      </c>
      <c r="C10810">
        <v>56964</v>
      </c>
      <c r="D10810" t="s">
        <v>200</v>
      </c>
      <c r="F10810">
        <v>2023</v>
      </c>
      <c r="G10810">
        <v>1816</v>
      </c>
      <c r="H10810">
        <v>1487.59</v>
      </c>
      <c r="I10810">
        <v>81291.789999999994</v>
      </c>
      <c r="K10810">
        <v>0.221</v>
      </c>
      <c r="L10810">
        <v>1E-3</v>
      </c>
      <c r="M10810">
        <v>46011.743000000002</v>
      </c>
      <c r="N10810">
        <v>5.9200000000000003E-2</v>
      </c>
      <c r="O10810">
        <v>2.472</v>
      </c>
      <c r="P10810">
        <v>9.7000000000000003E-3</v>
      </c>
      <c r="Q10810">
        <v>774216.80500000005</v>
      </c>
      <c r="R10810" t="s">
        <v>333</v>
      </c>
      <c r="S10810" t="s">
        <v>38</v>
      </c>
      <c r="T10810" t="s">
        <v>28</v>
      </c>
      <c r="V10810" t="s">
        <v>253</v>
      </c>
      <c r="Y10810" t="s">
        <v>152</v>
      </c>
    </row>
    <row r="10811" spans="1:25" x14ac:dyDescent="0.45">
      <c r="A10811" t="s">
        <v>274</v>
      </c>
      <c r="B10811" t="s">
        <v>850</v>
      </c>
      <c r="C10811">
        <v>56964</v>
      </c>
      <c r="D10811" t="s">
        <v>200</v>
      </c>
      <c r="F10811">
        <v>2024</v>
      </c>
      <c r="G10811">
        <v>373</v>
      </c>
      <c r="H10811">
        <v>286.06</v>
      </c>
      <c r="I10811">
        <v>15110.68</v>
      </c>
      <c r="K10811">
        <v>4.2000000000000003E-2</v>
      </c>
      <c r="L10811">
        <v>8.9999999999999998E-4</v>
      </c>
      <c r="M10811">
        <v>8584.2209999999995</v>
      </c>
      <c r="N10811">
        <v>5.9200000000000003E-2</v>
      </c>
      <c r="O10811">
        <v>0.46300000000000002</v>
      </c>
      <c r="P10811">
        <v>1.09E-2</v>
      </c>
      <c r="Q10811">
        <v>144439.12599999999</v>
      </c>
      <c r="R10811" t="s">
        <v>333</v>
      </c>
      <c r="S10811" t="s">
        <v>38</v>
      </c>
      <c r="T10811" t="s">
        <v>28</v>
      </c>
      <c r="V10811" t="s">
        <v>253</v>
      </c>
      <c r="Y10811" t="s">
        <v>152</v>
      </c>
    </row>
    <row r="10812" spans="1:25" x14ac:dyDescent="0.45">
      <c r="A10812" t="s">
        <v>274</v>
      </c>
      <c r="B10812" t="s">
        <v>850</v>
      </c>
      <c r="C10812">
        <v>56964</v>
      </c>
      <c r="D10812" t="s">
        <v>201</v>
      </c>
      <c r="F10812">
        <v>2012</v>
      </c>
      <c r="G10812">
        <v>1561</v>
      </c>
      <c r="H10812">
        <v>1327.09</v>
      </c>
      <c r="I10812">
        <v>68373.119999999995</v>
      </c>
      <c r="K10812">
        <v>0.22700000000000001</v>
      </c>
      <c r="L10812">
        <v>1E-3</v>
      </c>
      <c r="M10812">
        <v>38503.841999999997</v>
      </c>
      <c r="N10812">
        <v>5.91E-2</v>
      </c>
      <c r="O10812">
        <v>2.4300000000000002</v>
      </c>
      <c r="P10812">
        <v>1.09E-2</v>
      </c>
      <c r="Q10812">
        <v>647305.28200000001</v>
      </c>
      <c r="R10812" t="s">
        <v>333</v>
      </c>
      <c r="S10812" t="s">
        <v>38</v>
      </c>
      <c r="T10812" t="s">
        <v>855</v>
      </c>
      <c r="V10812" t="s">
        <v>253</v>
      </c>
      <c r="Y10812" t="s">
        <v>277</v>
      </c>
    </row>
    <row r="10813" spans="1:25" x14ac:dyDescent="0.45">
      <c r="A10813" t="s">
        <v>274</v>
      </c>
      <c r="B10813" t="s">
        <v>850</v>
      </c>
      <c r="C10813">
        <v>56964</v>
      </c>
      <c r="D10813" t="s">
        <v>201</v>
      </c>
      <c r="F10813">
        <v>2013</v>
      </c>
      <c r="G10813">
        <v>2474</v>
      </c>
      <c r="H10813">
        <v>2120.44</v>
      </c>
      <c r="I10813">
        <v>108158.44</v>
      </c>
      <c r="K10813">
        <v>0.496</v>
      </c>
      <c r="L10813">
        <v>1.5E-3</v>
      </c>
      <c r="M10813">
        <v>62113.466</v>
      </c>
      <c r="N10813">
        <v>5.9400000000000001E-2</v>
      </c>
      <c r="O10813">
        <v>4.5170000000000003</v>
      </c>
      <c r="P10813">
        <v>1.37E-2</v>
      </c>
      <c r="Q10813">
        <v>1042413.8370000001</v>
      </c>
      <c r="R10813" t="s">
        <v>333</v>
      </c>
      <c r="S10813" t="s">
        <v>38</v>
      </c>
      <c r="T10813" t="s">
        <v>28</v>
      </c>
      <c r="V10813" t="s">
        <v>253</v>
      </c>
      <c r="Y10813" t="s">
        <v>277</v>
      </c>
    </row>
    <row r="10814" spans="1:25" x14ac:dyDescent="0.45">
      <c r="A10814" t="s">
        <v>274</v>
      </c>
      <c r="B10814" t="s">
        <v>850</v>
      </c>
      <c r="C10814">
        <v>56964</v>
      </c>
      <c r="D10814" t="s">
        <v>201</v>
      </c>
      <c r="F10814">
        <v>2014</v>
      </c>
      <c r="G10814">
        <v>3371</v>
      </c>
      <c r="H10814">
        <v>2785.89</v>
      </c>
      <c r="I10814">
        <v>152603.9</v>
      </c>
      <c r="K10814">
        <v>0.53500000000000003</v>
      </c>
      <c r="L10814">
        <v>1.1999999999999999E-3</v>
      </c>
      <c r="M10814">
        <v>86750.467999999993</v>
      </c>
      <c r="N10814">
        <v>5.96E-2</v>
      </c>
      <c r="O10814">
        <v>5.7080000000000002</v>
      </c>
      <c r="P10814">
        <v>1.2800000000000001E-2</v>
      </c>
      <c r="Q10814">
        <v>1450080.791</v>
      </c>
      <c r="R10814" t="s">
        <v>333</v>
      </c>
      <c r="S10814" t="s">
        <v>38</v>
      </c>
      <c r="T10814" t="s">
        <v>28</v>
      </c>
      <c r="V10814" t="s">
        <v>253</v>
      </c>
      <c r="Y10814" t="s">
        <v>277</v>
      </c>
    </row>
    <row r="10815" spans="1:25" x14ac:dyDescent="0.45">
      <c r="A10815" t="s">
        <v>274</v>
      </c>
      <c r="B10815" t="s">
        <v>850</v>
      </c>
      <c r="C10815">
        <v>56964</v>
      </c>
      <c r="D10815" t="s">
        <v>201</v>
      </c>
      <c r="F10815">
        <v>2015</v>
      </c>
      <c r="G10815">
        <v>3219</v>
      </c>
      <c r="H10815">
        <v>2538.65</v>
      </c>
      <c r="I10815">
        <v>138701.03</v>
      </c>
      <c r="K10815">
        <v>0.378</v>
      </c>
      <c r="L10815">
        <v>8.9999999999999998E-4</v>
      </c>
      <c r="M10815">
        <v>78484.531000000003</v>
      </c>
      <c r="N10815">
        <v>5.9299999999999999E-2</v>
      </c>
      <c r="O10815">
        <v>5.141</v>
      </c>
      <c r="P10815">
        <v>1.44E-2</v>
      </c>
      <c r="Q10815">
        <v>1318855.7620000001</v>
      </c>
      <c r="R10815" t="s">
        <v>333</v>
      </c>
      <c r="S10815" t="s">
        <v>38</v>
      </c>
      <c r="T10815" t="s">
        <v>28</v>
      </c>
      <c r="V10815" t="s">
        <v>253</v>
      </c>
      <c r="Y10815" t="s">
        <v>297</v>
      </c>
    </row>
    <row r="10816" spans="1:25" x14ac:dyDescent="0.45">
      <c r="A10816" t="s">
        <v>274</v>
      </c>
      <c r="B10816" t="s">
        <v>850</v>
      </c>
      <c r="C10816">
        <v>56964</v>
      </c>
      <c r="D10816" t="s">
        <v>201</v>
      </c>
      <c r="F10816">
        <v>2016</v>
      </c>
      <c r="G10816">
        <v>3462</v>
      </c>
      <c r="H10816">
        <v>2781.3</v>
      </c>
      <c r="I10816">
        <v>154648.22</v>
      </c>
      <c r="K10816">
        <v>0.40600000000000003</v>
      </c>
      <c r="L10816">
        <v>8.9999999999999998E-4</v>
      </c>
      <c r="M10816">
        <v>86415.418999999994</v>
      </c>
      <c r="N10816">
        <v>5.9200000000000003E-2</v>
      </c>
      <c r="O10816">
        <v>5.6360000000000001</v>
      </c>
      <c r="P10816">
        <v>1.34E-2</v>
      </c>
      <c r="Q10816">
        <v>1453073.969</v>
      </c>
      <c r="R10816" t="s">
        <v>333</v>
      </c>
      <c r="S10816" t="s">
        <v>38</v>
      </c>
      <c r="T10816" t="s">
        <v>28</v>
      </c>
      <c r="V10816" t="s">
        <v>253</v>
      </c>
      <c r="Y10816" t="s">
        <v>297</v>
      </c>
    </row>
    <row r="10817" spans="1:25" x14ac:dyDescent="0.45">
      <c r="A10817" t="s">
        <v>274</v>
      </c>
      <c r="B10817" t="s">
        <v>850</v>
      </c>
      <c r="C10817">
        <v>56964</v>
      </c>
      <c r="D10817" t="s">
        <v>201</v>
      </c>
      <c r="F10817">
        <v>2017</v>
      </c>
      <c r="G10817">
        <v>2221</v>
      </c>
      <c r="H10817">
        <v>1748.18</v>
      </c>
      <c r="I10817">
        <v>91742.35</v>
      </c>
      <c r="K10817">
        <v>0.252</v>
      </c>
      <c r="L10817">
        <v>8.9999999999999998E-4</v>
      </c>
      <c r="M10817">
        <v>53075.639000000003</v>
      </c>
      <c r="N10817">
        <v>5.9499999999999997E-2</v>
      </c>
      <c r="O10817">
        <v>3.61</v>
      </c>
      <c r="P10817">
        <v>1.5699999999999999E-2</v>
      </c>
      <c r="Q10817">
        <v>889793.03799999994</v>
      </c>
      <c r="R10817" t="s">
        <v>333</v>
      </c>
      <c r="S10817" t="s">
        <v>38</v>
      </c>
      <c r="T10817" t="s">
        <v>28</v>
      </c>
      <c r="V10817" t="s">
        <v>253</v>
      </c>
      <c r="Y10817" t="s">
        <v>299</v>
      </c>
    </row>
    <row r="10818" spans="1:25" x14ac:dyDescent="0.45">
      <c r="A10818" t="s">
        <v>274</v>
      </c>
      <c r="B10818" t="s">
        <v>850</v>
      </c>
      <c r="C10818">
        <v>56964</v>
      </c>
      <c r="D10818" t="s">
        <v>201</v>
      </c>
      <c r="F10818">
        <v>2018</v>
      </c>
      <c r="G10818">
        <v>1988</v>
      </c>
      <c r="H10818">
        <v>1600.32</v>
      </c>
      <c r="I10818">
        <v>81597.850000000006</v>
      </c>
      <c r="K10818">
        <v>0.23499999999999999</v>
      </c>
      <c r="L10818">
        <v>8.9999999999999998E-4</v>
      </c>
      <c r="M10818">
        <v>47961.481</v>
      </c>
      <c r="N10818">
        <v>6.0100000000000001E-2</v>
      </c>
      <c r="O10818">
        <v>3.1549999999999998</v>
      </c>
      <c r="P10818">
        <v>1.4200000000000001E-2</v>
      </c>
      <c r="Q10818">
        <v>796258.86600000004</v>
      </c>
      <c r="R10818" t="s">
        <v>333</v>
      </c>
      <c r="S10818" t="s">
        <v>38</v>
      </c>
      <c r="T10818" t="s">
        <v>28</v>
      </c>
      <c r="V10818" t="s">
        <v>253</v>
      </c>
      <c r="Y10818" t="s">
        <v>299</v>
      </c>
    </row>
    <row r="10819" spans="1:25" x14ac:dyDescent="0.45">
      <c r="A10819" t="s">
        <v>274</v>
      </c>
      <c r="B10819" t="s">
        <v>850</v>
      </c>
      <c r="C10819">
        <v>56964</v>
      </c>
      <c r="D10819" t="s">
        <v>201</v>
      </c>
      <c r="F10819">
        <v>2019</v>
      </c>
      <c r="G10819">
        <v>1563</v>
      </c>
      <c r="H10819">
        <v>1167.3499999999999</v>
      </c>
      <c r="I10819">
        <v>59483.29</v>
      </c>
      <c r="K10819">
        <v>0.153</v>
      </c>
      <c r="L10819">
        <v>8.9999999999999998E-4</v>
      </c>
      <c r="M10819">
        <v>31797.347000000002</v>
      </c>
      <c r="N10819">
        <v>5.4100000000000002E-2</v>
      </c>
      <c r="O10819">
        <v>1.8280000000000001</v>
      </c>
      <c r="P10819">
        <v>1.4200000000000001E-2</v>
      </c>
      <c r="Q10819">
        <v>534822.68599999999</v>
      </c>
      <c r="R10819" t="s">
        <v>333</v>
      </c>
      <c r="S10819" t="s">
        <v>38</v>
      </c>
      <c r="T10819" t="s">
        <v>28</v>
      </c>
      <c r="V10819" t="s">
        <v>253</v>
      </c>
      <c r="Y10819" t="s">
        <v>299</v>
      </c>
    </row>
    <row r="10820" spans="1:25" x14ac:dyDescent="0.45">
      <c r="A10820" t="s">
        <v>274</v>
      </c>
      <c r="B10820" t="s">
        <v>850</v>
      </c>
      <c r="C10820">
        <v>56964</v>
      </c>
      <c r="D10820" t="s">
        <v>201</v>
      </c>
      <c r="F10820">
        <v>2020</v>
      </c>
      <c r="G10820">
        <v>1019</v>
      </c>
      <c r="H10820">
        <v>758.25</v>
      </c>
      <c r="I10820">
        <v>37294.410000000003</v>
      </c>
      <c r="K10820">
        <v>0.105</v>
      </c>
      <c r="L10820">
        <v>8.9999999999999998E-4</v>
      </c>
      <c r="M10820">
        <v>21761.272000000001</v>
      </c>
      <c r="N10820">
        <v>5.9200000000000003E-2</v>
      </c>
      <c r="O10820">
        <v>1.2669999999999999</v>
      </c>
      <c r="P10820">
        <v>1.41E-2</v>
      </c>
      <c r="Q10820">
        <v>366158.37</v>
      </c>
      <c r="R10820" t="s">
        <v>333</v>
      </c>
      <c r="S10820" t="s">
        <v>38</v>
      </c>
      <c r="T10820" t="s">
        <v>28</v>
      </c>
      <c r="V10820" t="s">
        <v>253</v>
      </c>
      <c r="Y10820" t="s">
        <v>147</v>
      </c>
    </row>
    <row r="10821" spans="1:25" x14ac:dyDescent="0.45">
      <c r="A10821" t="s">
        <v>274</v>
      </c>
      <c r="B10821" t="s">
        <v>850</v>
      </c>
      <c r="C10821">
        <v>56964</v>
      </c>
      <c r="D10821" t="s">
        <v>201</v>
      </c>
      <c r="F10821">
        <v>2021</v>
      </c>
      <c r="G10821">
        <v>1136</v>
      </c>
      <c r="H10821">
        <v>823.84</v>
      </c>
      <c r="I10821">
        <v>41324.53</v>
      </c>
      <c r="K10821">
        <v>0.113</v>
      </c>
      <c r="L10821">
        <v>8.9999999999999998E-4</v>
      </c>
      <c r="M10821">
        <v>23182.859</v>
      </c>
      <c r="N10821">
        <v>5.96E-2</v>
      </c>
      <c r="O10821">
        <v>1.3480000000000001</v>
      </c>
      <c r="P10821">
        <v>1.43E-2</v>
      </c>
      <c r="Q10821">
        <v>387786.61200000002</v>
      </c>
      <c r="R10821" t="s">
        <v>333</v>
      </c>
      <c r="S10821" t="s">
        <v>38</v>
      </c>
      <c r="T10821" t="s">
        <v>28</v>
      </c>
      <c r="V10821" t="s">
        <v>253</v>
      </c>
      <c r="Y10821" t="s">
        <v>152</v>
      </c>
    </row>
    <row r="10822" spans="1:25" x14ac:dyDescent="0.45">
      <c r="A10822" t="s">
        <v>274</v>
      </c>
      <c r="B10822" t="s">
        <v>850</v>
      </c>
      <c r="C10822">
        <v>56964</v>
      </c>
      <c r="D10822" t="s">
        <v>201</v>
      </c>
      <c r="F10822">
        <v>2022</v>
      </c>
      <c r="G10822">
        <v>2686</v>
      </c>
      <c r="H10822">
        <v>2195.16</v>
      </c>
      <c r="I10822">
        <v>119809.79</v>
      </c>
      <c r="K10822">
        <v>0.33200000000000002</v>
      </c>
      <c r="L10822">
        <v>1E-3</v>
      </c>
      <c r="M10822">
        <v>68909.649999999994</v>
      </c>
      <c r="N10822">
        <v>5.9299999999999999E-2</v>
      </c>
      <c r="O10822">
        <v>3.621</v>
      </c>
      <c r="P10822">
        <v>1.01E-2</v>
      </c>
      <c r="Q10822">
        <v>1158487.925</v>
      </c>
      <c r="R10822" t="s">
        <v>333</v>
      </c>
      <c r="S10822" t="s">
        <v>38</v>
      </c>
      <c r="T10822" t="s">
        <v>28</v>
      </c>
      <c r="V10822" t="s">
        <v>253</v>
      </c>
      <c r="Y10822" t="s">
        <v>152</v>
      </c>
    </row>
    <row r="10823" spans="1:25" x14ac:dyDescent="0.45">
      <c r="A10823" t="s">
        <v>274</v>
      </c>
      <c r="B10823" t="s">
        <v>850</v>
      </c>
      <c r="C10823">
        <v>56964</v>
      </c>
      <c r="D10823" t="s">
        <v>201</v>
      </c>
      <c r="F10823">
        <v>2023</v>
      </c>
      <c r="G10823">
        <v>977</v>
      </c>
      <c r="H10823">
        <v>767.37</v>
      </c>
      <c r="I10823">
        <v>38916.01</v>
      </c>
      <c r="K10823">
        <v>0.111</v>
      </c>
      <c r="L10823">
        <v>1E-3</v>
      </c>
      <c r="M10823">
        <v>22498.753000000001</v>
      </c>
      <c r="N10823">
        <v>5.9200000000000003E-2</v>
      </c>
      <c r="O10823">
        <v>1.3029999999999999</v>
      </c>
      <c r="P10823">
        <v>1.1299999999999999E-2</v>
      </c>
      <c r="Q10823">
        <v>378586.20699999999</v>
      </c>
      <c r="R10823" t="s">
        <v>333</v>
      </c>
      <c r="S10823" t="s">
        <v>38</v>
      </c>
      <c r="T10823" t="s">
        <v>28</v>
      </c>
      <c r="V10823" t="s">
        <v>253</v>
      </c>
      <c r="Y10823" t="s">
        <v>152</v>
      </c>
    </row>
    <row r="10824" spans="1:25" x14ac:dyDescent="0.45">
      <c r="A10824" t="s">
        <v>274</v>
      </c>
      <c r="B10824" t="s">
        <v>850</v>
      </c>
      <c r="C10824">
        <v>56964</v>
      </c>
      <c r="D10824" t="s">
        <v>201</v>
      </c>
      <c r="F10824">
        <v>2024</v>
      </c>
      <c r="G10824">
        <v>331</v>
      </c>
      <c r="H10824">
        <v>241.78</v>
      </c>
      <c r="I10824">
        <v>12107.85</v>
      </c>
      <c r="K10824">
        <v>3.4000000000000002E-2</v>
      </c>
      <c r="L10824">
        <v>8.9999999999999998E-4</v>
      </c>
      <c r="M10824">
        <v>6995.0550000000003</v>
      </c>
      <c r="N10824">
        <v>5.9200000000000003E-2</v>
      </c>
      <c r="O10824">
        <v>0.39300000000000002</v>
      </c>
      <c r="P10824">
        <v>1.3100000000000001E-2</v>
      </c>
      <c r="Q10824">
        <v>117713.755</v>
      </c>
      <c r="R10824" t="s">
        <v>333</v>
      </c>
      <c r="S10824" t="s">
        <v>38</v>
      </c>
      <c r="T10824" t="s">
        <v>28</v>
      </c>
      <c r="V10824" t="s">
        <v>253</v>
      </c>
      <c r="Y10824" t="s">
        <v>152</v>
      </c>
    </row>
    <row r="10825" spans="1:25" x14ac:dyDescent="0.45">
      <c r="A10825" t="s">
        <v>274</v>
      </c>
      <c r="B10825" t="s">
        <v>850</v>
      </c>
      <c r="C10825">
        <v>56964</v>
      </c>
      <c r="D10825" t="s">
        <v>202</v>
      </c>
      <c r="F10825">
        <v>2012</v>
      </c>
      <c r="G10825">
        <v>1497</v>
      </c>
      <c r="H10825">
        <v>1266.2</v>
      </c>
      <c r="I10825">
        <v>64592.08</v>
      </c>
      <c r="K10825">
        <v>0.245</v>
      </c>
      <c r="L10825">
        <v>1E-3</v>
      </c>
      <c r="M10825">
        <v>37818.766000000003</v>
      </c>
      <c r="N10825">
        <v>5.9200000000000003E-2</v>
      </c>
      <c r="O10825">
        <v>2.609</v>
      </c>
      <c r="P10825">
        <v>1.24E-2</v>
      </c>
      <c r="Q10825">
        <v>635556.69299999997</v>
      </c>
      <c r="R10825" t="s">
        <v>333</v>
      </c>
      <c r="S10825" t="s">
        <v>38</v>
      </c>
      <c r="T10825" t="s">
        <v>856</v>
      </c>
      <c r="V10825" t="s">
        <v>253</v>
      </c>
      <c r="Y10825" t="s">
        <v>277</v>
      </c>
    </row>
    <row r="10826" spans="1:25" x14ac:dyDescent="0.45">
      <c r="A10826" t="s">
        <v>274</v>
      </c>
      <c r="B10826" t="s">
        <v>850</v>
      </c>
      <c r="C10826">
        <v>56964</v>
      </c>
      <c r="D10826" t="s">
        <v>202</v>
      </c>
      <c r="F10826">
        <v>2013</v>
      </c>
      <c r="G10826">
        <v>2289</v>
      </c>
      <c r="H10826">
        <v>1970.24</v>
      </c>
      <c r="I10826">
        <v>98360.12</v>
      </c>
      <c r="K10826">
        <v>0.46</v>
      </c>
      <c r="L10826">
        <v>1.6000000000000001E-3</v>
      </c>
      <c r="M10826">
        <v>57530.877</v>
      </c>
      <c r="N10826">
        <v>5.9400000000000001E-2</v>
      </c>
      <c r="O10826">
        <v>4.7229999999999999</v>
      </c>
      <c r="P10826">
        <v>1.52E-2</v>
      </c>
      <c r="Q10826">
        <v>965468.26399999997</v>
      </c>
      <c r="R10826" t="s">
        <v>333</v>
      </c>
      <c r="S10826" t="s">
        <v>38</v>
      </c>
      <c r="T10826" t="s">
        <v>28</v>
      </c>
      <c r="V10826" t="s">
        <v>253</v>
      </c>
      <c r="Y10826" t="s">
        <v>277</v>
      </c>
    </row>
    <row r="10827" spans="1:25" x14ac:dyDescent="0.45">
      <c r="A10827" t="s">
        <v>274</v>
      </c>
      <c r="B10827" t="s">
        <v>850</v>
      </c>
      <c r="C10827">
        <v>56964</v>
      </c>
      <c r="D10827" t="s">
        <v>202</v>
      </c>
      <c r="F10827">
        <v>2014</v>
      </c>
      <c r="G10827">
        <v>3952</v>
      </c>
      <c r="H10827">
        <v>3439.12</v>
      </c>
      <c r="I10827">
        <v>184571.58</v>
      </c>
      <c r="K10827">
        <v>0.626</v>
      </c>
      <c r="L10827">
        <v>1.1000000000000001E-3</v>
      </c>
      <c r="M10827">
        <v>107030.50599999999</v>
      </c>
      <c r="N10827">
        <v>5.9499999999999997E-2</v>
      </c>
      <c r="O10827">
        <v>7.0250000000000004</v>
      </c>
      <c r="P10827">
        <v>1.17E-2</v>
      </c>
      <c r="Q10827">
        <v>1794590.2479999999</v>
      </c>
      <c r="R10827" t="s">
        <v>333</v>
      </c>
      <c r="S10827" t="s">
        <v>38</v>
      </c>
      <c r="T10827" t="s">
        <v>28</v>
      </c>
      <c r="V10827" t="s">
        <v>253</v>
      </c>
      <c r="Y10827" t="s">
        <v>277</v>
      </c>
    </row>
    <row r="10828" spans="1:25" x14ac:dyDescent="0.45">
      <c r="A10828" t="s">
        <v>274</v>
      </c>
      <c r="B10828" t="s">
        <v>850</v>
      </c>
      <c r="C10828">
        <v>56964</v>
      </c>
      <c r="D10828" t="s">
        <v>202</v>
      </c>
      <c r="F10828">
        <v>2015</v>
      </c>
      <c r="G10828">
        <v>2766</v>
      </c>
      <c r="H10828">
        <v>2119.92</v>
      </c>
      <c r="I10828">
        <v>111584.97</v>
      </c>
      <c r="K10828">
        <v>0.314</v>
      </c>
      <c r="L10828">
        <v>8.9999999999999998E-4</v>
      </c>
      <c r="M10828">
        <v>64766.701000000001</v>
      </c>
      <c r="N10828">
        <v>5.9299999999999999E-2</v>
      </c>
      <c r="O10828">
        <v>4.3600000000000003</v>
      </c>
      <c r="P10828">
        <v>1.47E-2</v>
      </c>
      <c r="Q10828">
        <v>1087801.6189999999</v>
      </c>
      <c r="R10828" t="s">
        <v>333</v>
      </c>
      <c r="S10828" t="s">
        <v>38</v>
      </c>
      <c r="T10828" t="s">
        <v>28</v>
      </c>
      <c r="V10828" t="s">
        <v>253</v>
      </c>
      <c r="Y10828" t="s">
        <v>297</v>
      </c>
    </row>
    <row r="10829" spans="1:25" x14ac:dyDescent="0.45">
      <c r="A10829" t="s">
        <v>274</v>
      </c>
      <c r="B10829" t="s">
        <v>850</v>
      </c>
      <c r="C10829">
        <v>56964</v>
      </c>
      <c r="D10829" t="s">
        <v>202</v>
      </c>
      <c r="F10829">
        <v>2016</v>
      </c>
      <c r="G10829">
        <v>2860</v>
      </c>
      <c r="H10829">
        <v>2286.0500000000002</v>
      </c>
      <c r="I10829">
        <v>122591.18</v>
      </c>
      <c r="K10829">
        <v>0.33600000000000002</v>
      </c>
      <c r="L10829">
        <v>8.9999999999999998E-4</v>
      </c>
      <c r="M10829">
        <v>70379.308999999994</v>
      </c>
      <c r="N10829">
        <v>5.9299999999999999E-2</v>
      </c>
      <c r="O10829">
        <v>4.68</v>
      </c>
      <c r="P10829">
        <v>1.38E-2</v>
      </c>
      <c r="Q10829">
        <v>1183352.879</v>
      </c>
      <c r="R10829" t="s">
        <v>333</v>
      </c>
      <c r="S10829" t="s">
        <v>38</v>
      </c>
      <c r="T10829" t="s">
        <v>28</v>
      </c>
      <c r="V10829" t="s">
        <v>253</v>
      </c>
      <c r="Y10829" t="s">
        <v>297</v>
      </c>
    </row>
    <row r="10830" spans="1:25" x14ac:dyDescent="0.45">
      <c r="A10830" t="s">
        <v>274</v>
      </c>
      <c r="B10830" t="s">
        <v>850</v>
      </c>
      <c r="C10830">
        <v>56964</v>
      </c>
      <c r="D10830" t="s">
        <v>202</v>
      </c>
      <c r="F10830">
        <v>2017</v>
      </c>
      <c r="G10830">
        <v>1834</v>
      </c>
      <c r="H10830">
        <v>1418.35</v>
      </c>
      <c r="I10830">
        <v>74407.78</v>
      </c>
      <c r="K10830">
        <v>0.20599999999999999</v>
      </c>
      <c r="L10830">
        <v>8.9999999999999998E-4</v>
      </c>
      <c r="M10830">
        <v>43174.618999999999</v>
      </c>
      <c r="N10830">
        <v>5.9499999999999997E-2</v>
      </c>
      <c r="O10830">
        <v>2.98</v>
      </c>
      <c r="P10830">
        <v>1.6799999999999999E-2</v>
      </c>
      <c r="Q10830">
        <v>723718.66</v>
      </c>
      <c r="R10830" t="s">
        <v>333</v>
      </c>
      <c r="S10830" t="s">
        <v>38</v>
      </c>
      <c r="T10830" t="s">
        <v>28</v>
      </c>
      <c r="V10830" t="s">
        <v>253</v>
      </c>
      <c r="Y10830" t="s">
        <v>299</v>
      </c>
    </row>
    <row r="10831" spans="1:25" x14ac:dyDescent="0.45">
      <c r="A10831" t="s">
        <v>274</v>
      </c>
      <c r="B10831" t="s">
        <v>850</v>
      </c>
      <c r="C10831">
        <v>56964</v>
      </c>
      <c r="D10831" t="s">
        <v>202</v>
      </c>
      <c r="F10831">
        <v>2018</v>
      </c>
      <c r="G10831">
        <v>1792</v>
      </c>
      <c r="H10831">
        <v>1416.47</v>
      </c>
      <c r="I10831">
        <v>73646.77</v>
      </c>
      <c r="K10831">
        <v>0.19700000000000001</v>
      </c>
      <c r="L10831">
        <v>8.9999999999999998E-4</v>
      </c>
      <c r="M10831">
        <v>40664.81</v>
      </c>
      <c r="N10831">
        <v>5.7799999999999997E-2</v>
      </c>
      <c r="O10831">
        <v>2.742</v>
      </c>
      <c r="P10831">
        <v>1.55E-2</v>
      </c>
      <c r="Q10831">
        <v>674708.87100000004</v>
      </c>
      <c r="R10831" t="s">
        <v>333</v>
      </c>
      <c r="S10831" t="s">
        <v>38</v>
      </c>
      <c r="T10831" t="s">
        <v>28</v>
      </c>
      <c r="V10831" t="s">
        <v>253</v>
      </c>
      <c r="Y10831" t="s">
        <v>299</v>
      </c>
    </row>
    <row r="10832" spans="1:25" x14ac:dyDescent="0.45">
      <c r="A10832" t="s">
        <v>274</v>
      </c>
      <c r="B10832" t="s">
        <v>850</v>
      </c>
      <c r="C10832">
        <v>56964</v>
      </c>
      <c r="D10832" t="s">
        <v>202</v>
      </c>
      <c r="F10832">
        <v>2019</v>
      </c>
      <c r="G10832">
        <v>1744</v>
      </c>
      <c r="H10832">
        <v>1331.29</v>
      </c>
      <c r="I10832">
        <v>68395.11</v>
      </c>
      <c r="K10832">
        <v>0.193</v>
      </c>
      <c r="L10832">
        <v>8.9999999999999998E-4</v>
      </c>
      <c r="M10832">
        <v>39877.762000000002</v>
      </c>
      <c r="N10832">
        <v>5.9200000000000003E-2</v>
      </c>
      <c r="O10832">
        <v>2.3039999999999998</v>
      </c>
      <c r="P10832">
        <v>1.49E-2</v>
      </c>
      <c r="Q10832">
        <v>670739.80200000003</v>
      </c>
      <c r="R10832" t="s">
        <v>333</v>
      </c>
      <c r="S10832" t="s">
        <v>38</v>
      </c>
      <c r="T10832" t="s">
        <v>28</v>
      </c>
      <c r="V10832" t="s">
        <v>253</v>
      </c>
      <c r="Y10832" t="s">
        <v>299</v>
      </c>
    </row>
    <row r="10833" spans="1:25" x14ac:dyDescent="0.45">
      <c r="A10833" t="s">
        <v>274</v>
      </c>
      <c r="B10833" t="s">
        <v>850</v>
      </c>
      <c r="C10833">
        <v>56964</v>
      </c>
      <c r="D10833" t="s">
        <v>202</v>
      </c>
      <c r="F10833">
        <v>2020</v>
      </c>
      <c r="G10833">
        <v>1080</v>
      </c>
      <c r="H10833">
        <v>803.44</v>
      </c>
      <c r="I10833">
        <v>39320.370000000003</v>
      </c>
      <c r="K10833">
        <v>0.113</v>
      </c>
      <c r="L10833">
        <v>8.9999999999999998E-4</v>
      </c>
      <c r="M10833">
        <v>23243.02</v>
      </c>
      <c r="N10833">
        <v>5.9200000000000003E-2</v>
      </c>
      <c r="O10833">
        <v>1.2769999999999999</v>
      </c>
      <c r="P10833">
        <v>1.3599999999999999E-2</v>
      </c>
      <c r="Q10833">
        <v>391110.50099999999</v>
      </c>
      <c r="R10833" t="s">
        <v>333</v>
      </c>
      <c r="S10833" t="s">
        <v>38</v>
      </c>
      <c r="T10833" t="s">
        <v>28</v>
      </c>
      <c r="V10833" t="s">
        <v>253</v>
      </c>
      <c r="Y10833" t="s">
        <v>147</v>
      </c>
    </row>
    <row r="10834" spans="1:25" x14ac:dyDescent="0.45">
      <c r="A10834" t="s">
        <v>274</v>
      </c>
      <c r="B10834" t="s">
        <v>850</v>
      </c>
      <c r="C10834">
        <v>56964</v>
      </c>
      <c r="D10834" t="s">
        <v>202</v>
      </c>
      <c r="F10834">
        <v>2021</v>
      </c>
      <c r="G10834">
        <v>1491</v>
      </c>
      <c r="H10834">
        <v>1132.83</v>
      </c>
      <c r="I10834">
        <v>57610.06</v>
      </c>
      <c r="K10834">
        <v>0.16200000000000001</v>
      </c>
      <c r="L10834">
        <v>8.9999999999999998E-4</v>
      </c>
      <c r="M10834">
        <v>33558.955000000002</v>
      </c>
      <c r="N10834">
        <v>5.9200000000000003E-2</v>
      </c>
      <c r="O10834">
        <v>1.8420000000000001</v>
      </c>
      <c r="P10834">
        <v>1.32E-2</v>
      </c>
      <c r="Q10834">
        <v>564127.35199999996</v>
      </c>
      <c r="R10834" t="s">
        <v>333</v>
      </c>
      <c r="S10834" t="s">
        <v>38</v>
      </c>
      <c r="T10834" t="s">
        <v>28</v>
      </c>
      <c r="V10834" t="s">
        <v>253</v>
      </c>
      <c r="Y10834" t="s">
        <v>152</v>
      </c>
    </row>
    <row r="10835" spans="1:25" x14ac:dyDescent="0.45">
      <c r="A10835" t="s">
        <v>274</v>
      </c>
      <c r="B10835" t="s">
        <v>850</v>
      </c>
      <c r="C10835">
        <v>56964</v>
      </c>
      <c r="D10835" t="s">
        <v>202</v>
      </c>
      <c r="F10835">
        <v>2022</v>
      </c>
      <c r="G10835">
        <v>2189</v>
      </c>
      <c r="H10835">
        <v>1782.3</v>
      </c>
      <c r="I10835">
        <v>98538.51</v>
      </c>
      <c r="K10835">
        <v>0.26400000000000001</v>
      </c>
      <c r="L10835">
        <v>1E-3</v>
      </c>
      <c r="M10835">
        <v>55785.716</v>
      </c>
      <c r="N10835">
        <v>5.9299999999999999E-2</v>
      </c>
      <c r="O10835">
        <v>2.988</v>
      </c>
      <c r="P10835">
        <v>1.01E-2</v>
      </c>
      <c r="Q10835">
        <v>937476.75800000003</v>
      </c>
      <c r="R10835" t="s">
        <v>333</v>
      </c>
      <c r="S10835" t="s">
        <v>38</v>
      </c>
      <c r="T10835" t="s">
        <v>28</v>
      </c>
      <c r="V10835" t="s">
        <v>253</v>
      </c>
      <c r="Y10835" t="s">
        <v>152</v>
      </c>
    </row>
    <row r="10836" spans="1:25" x14ac:dyDescent="0.45">
      <c r="A10836" t="s">
        <v>274</v>
      </c>
      <c r="B10836" t="s">
        <v>850</v>
      </c>
      <c r="C10836">
        <v>56964</v>
      </c>
      <c r="D10836" t="s">
        <v>202</v>
      </c>
      <c r="F10836">
        <v>2023</v>
      </c>
      <c r="G10836">
        <v>1021</v>
      </c>
      <c r="H10836">
        <v>760.91</v>
      </c>
      <c r="I10836">
        <v>40232.49</v>
      </c>
      <c r="K10836">
        <v>0.11</v>
      </c>
      <c r="L10836">
        <v>1E-3</v>
      </c>
      <c r="M10836">
        <v>22850.162</v>
      </c>
      <c r="N10836">
        <v>5.9200000000000003E-2</v>
      </c>
      <c r="O10836">
        <v>1.254</v>
      </c>
      <c r="P10836">
        <v>1.0999999999999999E-2</v>
      </c>
      <c r="Q10836">
        <v>384491.13900000002</v>
      </c>
      <c r="R10836" t="s">
        <v>333</v>
      </c>
      <c r="S10836" t="s">
        <v>38</v>
      </c>
      <c r="T10836" t="s">
        <v>28</v>
      </c>
      <c r="V10836" t="s">
        <v>253</v>
      </c>
      <c r="Y10836" t="s">
        <v>152</v>
      </c>
    </row>
    <row r="10837" spans="1:25" x14ac:dyDescent="0.45">
      <c r="A10837" t="s">
        <v>274</v>
      </c>
      <c r="B10837" t="s">
        <v>850</v>
      </c>
      <c r="C10837">
        <v>56964</v>
      </c>
      <c r="D10837" t="s">
        <v>202</v>
      </c>
      <c r="F10837">
        <v>2024</v>
      </c>
      <c r="G10837">
        <v>213</v>
      </c>
      <c r="H10837">
        <v>153.38</v>
      </c>
      <c r="I10837">
        <v>7777.62</v>
      </c>
      <c r="K10837">
        <v>2.1999999999999999E-2</v>
      </c>
      <c r="L10837">
        <v>8.9999999999999998E-4</v>
      </c>
      <c r="M10837">
        <v>4489.3249999999998</v>
      </c>
      <c r="N10837">
        <v>6.0100000000000001E-2</v>
      </c>
      <c r="O10837">
        <v>0.24199999999999999</v>
      </c>
      <c r="P10837">
        <v>1.37E-2</v>
      </c>
      <c r="Q10837">
        <v>74811.005999999994</v>
      </c>
      <c r="R10837" t="s">
        <v>333</v>
      </c>
      <c r="S10837" t="s">
        <v>38</v>
      </c>
      <c r="T10837" t="s">
        <v>28</v>
      </c>
      <c r="V10837" t="s">
        <v>253</v>
      </c>
      <c r="Y10837" t="s">
        <v>152</v>
      </c>
    </row>
    <row r="10838" spans="1:25" x14ac:dyDescent="0.45">
      <c r="A10838" t="s">
        <v>274</v>
      </c>
      <c r="B10838" t="s">
        <v>850</v>
      </c>
      <c r="C10838">
        <v>56964</v>
      </c>
      <c r="D10838" t="s">
        <v>857</v>
      </c>
      <c r="F10838">
        <v>2012</v>
      </c>
      <c r="G10838">
        <v>1480</v>
      </c>
      <c r="H10838">
        <v>1326.19</v>
      </c>
      <c r="I10838">
        <v>51920.71</v>
      </c>
      <c r="K10838">
        <v>0.192</v>
      </c>
      <c r="L10838">
        <v>1.1000000000000001E-3</v>
      </c>
      <c r="M10838">
        <v>30980.843000000001</v>
      </c>
      <c r="N10838">
        <v>5.9299999999999999E-2</v>
      </c>
      <c r="O10838">
        <v>3.1110000000000002</v>
      </c>
      <c r="P10838">
        <v>2.76E-2</v>
      </c>
      <c r="Q10838">
        <v>520854.37</v>
      </c>
      <c r="R10838" t="s">
        <v>333</v>
      </c>
      <c r="S10838" t="s">
        <v>38</v>
      </c>
      <c r="T10838" t="s">
        <v>858</v>
      </c>
      <c r="V10838" t="s">
        <v>253</v>
      </c>
      <c r="Y10838" t="s">
        <v>277</v>
      </c>
    </row>
    <row r="10839" spans="1:25" x14ac:dyDescent="0.45">
      <c r="A10839" t="s">
        <v>274</v>
      </c>
      <c r="B10839" t="s">
        <v>850</v>
      </c>
      <c r="C10839">
        <v>56964</v>
      </c>
      <c r="D10839" t="s">
        <v>857</v>
      </c>
      <c r="F10839">
        <v>2013</v>
      </c>
      <c r="G10839">
        <v>2383</v>
      </c>
      <c r="H10839">
        <v>2037.15</v>
      </c>
      <c r="I10839">
        <v>106261.9</v>
      </c>
      <c r="K10839">
        <v>0.43</v>
      </c>
      <c r="L10839">
        <v>1.2999999999999999E-3</v>
      </c>
      <c r="M10839">
        <v>60195.724999999999</v>
      </c>
      <c r="N10839">
        <v>5.9299999999999999E-2</v>
      </c>
      <c r="O10839">
        <v>4.056</v>
      </c>
      <c r="P10839">
        <v>1.2800000000000001E-2</v>
      </c>
      <c r="Q10839">
        <v>1010944.6679999999</v>
      </c>
      <c r="R10839" t="s">
        <v>333</v>
      </c>
      <c r="S10839" t="s">
        <v>38</v>
      </c>
      <c r="T10839" t="s">
        <v>28</v>
      </c>
      <c r="V10839" t="s">
        <v>253</v>
      </c>
      <c r="Y10839" t="s">
        <v>277</v>
      </c>
    </row>
    <row r="10840" spans="1:25" x14ac:dyDescent="0.45">
      <c r="A10840" t="s">
        <v>274</v>
      </c>
      <c r="B10840" t="s">
        <v>850</v>
      </c>
      <c r="C10840">
        <v>56964</v>
      </c>
      <c r="D10840" t="s">
        <v>857</v>
      </c>
      <c r="F10840">
        <v>2014</v>
      </c>
      <c r="G10840">
        <v>3516</v>
      </c>
      <c r="H10840">
        <v>2932.26</v>
      </c>
      <c r="I10840">
        <v>163688.46</v>
      </c>
      <c r="K10840">
        <v>0.55700000000000005</v>
      </c>
      <c r="L10840">
        <v>1.1999999999999999E-3</v>
      </c>
      <c r="M10840">
        <v>92006.873999999996</v>
      </c>
      <c r="N10840">
        <v>5.9700000000000003E-2</v>
      </c>
      <c r="O10840">
        <v>6.1289999999999996</v>
      </c>
      <c r="P10840">
        <v>1.2999999999999999E-2</v>
      </c>
      <c r="Q10840">
        <v>1538003.327</v>
      </c>
      <c r="R10840" t="s">
        <v>333</v>
      </c>
      <c r="S10840" t="s">
        <v>38</v>
      </c>
      <c r="T10840" t="s">
        <v>28</v>
      </c>
      <c r="V10840" t="s">
        <v>253</v>
      </c>
      <c r="Y10840" t="s">
        <v>277</v>
      </c>
    </row>
    <row r="10841" spans="1:25" x14ac:dyDescent="0.45">
      <c r="A10841" t="s">
        <v>274</v>
      </c>
      <c r="B10841" t="s">
        <v>850</v>
      </c>
      <c r="C10841">
        <v>56964</v>
      </c>
      <c r="D10841" t="s">
        <v>857</v>
      </c>
      <c r="F10841">
        <v>2015</v>
      </c>
      <c r="G10841">
        <v>2968</v>
      </c>
      <c r="H10841">
        <v>2302.64</v>
      </c>
      <c r="I10841">
        <v>124260.71</v>
      </c>
      <c r="K10841">
        <v>0.33300000000000002</v>
      </c>
      <c r="L10841">
        <v>8.9999999999999998E-4</v>
      </c>
      <c r="M10841">
        <v>69528.046000000002</v>
      </c>
      <c r="N10841">
        <v>5.9400000000000001E-2</v>
      </c>
      <c r="O10841">
        <v>4.5199999999999996</v>
      </c>
      <c r="P10841">
        <v>1.3899999999999999E-2</v>
      </c>
      <c r="Q10841">
        <v>1166776.7949999999</v>
      </c>
      <c r="R10841" t="s">
        <v>333</v>
      </c>
      <c r="S10841" t="s">
        <v>38</v>
      </c>
      <c r="T10841" t="s">
        <v>28</v>
      </c>
      <c r="V10841" t="s">
        <v>253</v>
      </c>
      <c r="Y10841" t="s">
        <v>297</v>
      </c>
    </row>
    <row r="10842" spans="1:25" x14ac:dyDescent="0.45">
      <c r="A10842" t="s">
        <v>274</v>
      </c>
      <c r="B10842" t="s">
        <v>850</v>
      </c>
      <c r="C10842">
        <v>56964</v>
      </c>
      <c r="D10842" t="s">
        <v>857</v>
      </c>
      <c r="F10842">
        <v>2016</v>
      </c>
      <c r="G10842">
        <v>3074</v>
      </c>
      <c r="H10842">
        <v>2519.79</v>
      </c>
      <c r="I10842">
        <v>140483.76</v>
      </c>
      <c r="K10842">
        <v>0.36899999999999999</v>
      </c>
      <c r="L10842">
        <v>8.9999999999999998E-4</v>
      </c>
      <c r="M10842">
        <v>78142.804000000004</v>
      </c>
      <c r="N10842">
        <v>5.91E-2</v>
      </c>
      <c r="O10842">
        <v>5.1449999999999996</v>
      </c>
      <c r="P10842">
        <v>1.29E-2</v>
      </c>
      <c r="Q10842">
        <v>1314193.0649999999</v>
      </c>
      <c r="R10842" t="s">
        <v>333</v>
      </c>
      <c r="S10842" t="s">
        <v>38</v>
      </c>
      <c r="T10842" t="s">
        <v>28</v>
      </c>
      <c r="V10842" t="s">
        <v>253</v>
      </c>
      <c r="Y10842" t="s">
        <v>297</v>
      </c>
    </row>
    <row r="10843" spans="1:25" x14ac:dyDescent="0.45">
      <c r="A10843" t="s">
        <v>274</v>
      </c>
      <c r="B10843" t="s">
        <v>850</v>
      </c>
      <c r="C10843">
        <v>56964</v>
      </c>
      <c r="D10843" t="s">
        <v>857</v>
      </c>
      <c r="F10843">
        <v>2017</v>
      </c>
      <c r="G10843">
        <v>2043</v>
      </c>
      <c r="H10843">
        <v>1590.44</v>
      </c>
      <c r="I10843">
        <v>85732.94</v>
      </c>
      <c r="K10843">
        <v>0.23</v>
      </c>
      <c r="L10843">
        <v>8.9999999999999998E-4</v>
      </c>
      <c r="M10843">
        <v>48780.849000000002</v>
      </c>
      <c r="N10843">
        <v>5.96E-2</v>
      </c>
      <c r="O10843">
        <v>3.907</v>
      </c>
      <c r="P10843">
        <v>1.7299999999999999E-2</v>
      </c>
      <c r="Q10843">
        <v>817014.01599999995</v>
      </c>
      <c r="R10843" t="s">
        <v>333</v>
      </c>
      <c r="S10843" t="s">
        <v>38</v>
      </c>
      <c r="T10843" t="s">
        <v>28</v>
      </c>
      <c r="V10843" t="s">
        <v>253</v>
      </c>
      <c r="Y10843" t="s">
        <v>299</v>
      </c>
    </row>
    <row r="10844" spans="1:25" x14ac:dyDescent="0.45">
      <c r="A10844" t="s">
        <v>274</v>
      </c>
      <c r="B10844" t="s">
        <v>850</v>
      </c>
      <c r="C10844">
        <v>56964</v>
      </c>
      <c r="D10844" t="s">
        <v>857</v>
      </c>
      <c r="F10844">
        <v>2018</v>
      </c>
      <c r="G10844">
        <v>2249</v>
      </c>
      <c r="H10844">
        <v>1764.64</v>
      </c>
      <c r="I10844">
        <v>91936.92</v>
      </c>
      <c r="K10844">
        <v>0.25</v>
      </c>
      <c r="L10844">
        <v>8.9999999999999998E-4</v>
      </c>
      <c r="M10844">
        <v>51963.671999999999</v>
      </c>
      <c r="N10844">
        <v>5.9799999999999999E-2</v>
      </c>
      <c r="O10844">
        <v>3.49</v>
      </c>
      <c r="P10844">
        <v>1.4500000000000001E-2</v>
      </c>
      <c r="Q10844">
        <v>866565.34699999995</v>
      </c>
      <c r="R10844" t="s">
        <v>333</v>
      </c>
      <c r="S10844" t="s">
        <v>38</v>
      </c>
      <c r="T10844" t="s">
        <v>28</v>
      </c>
      <c r="V10844" t="s">
        <v>253</v>
      </c>
      <c r="Y10844" t="s">
        <v>299</v>
      </c>
    </row>
    <row r="10845" spans="1:25" x14ac:dyDescent="0.45">
      <c r="A10845" t="s">
        <v>274</v>
      </c>
      <c r="B10845" t="s">
        <v>850</v>
      </c>
      <c r="C10845">
        <v>56964</v>
      </c>
      <c r="D10845" t="s">
        <v>857</v>
      </c>
      <c r="F10845">
        <v>2019</v>
      </c>
      <c r="G10845">
        <v>1956</v>
      </c>
      <c r="H10845">
        <v>1505.81</v>
      </c>
      <c r="I10845">
        <v>78561.7</v>
      </c>
      <c r="K10845">
        <v>0.214</v>
      </c>
      <c r="L10845">
        <v>8.9999999999999998E-4</v>
      </c>
      <c r="M10845">
        <v>44240.663</v>
      </c>
      <c r="N10845">
        <v>5.9200000000000003E-2</v>
      </c>
      <c r="O10845">
        <v>2.4900000000000002</v>
      </c>
      <c r="P10845">
        <v>1.4200000000000001E-2</v>
      </c>
      <c r="Q10845">
        <v>744038.34499999997</v>
      </c>
      <c r="R10845" t="s">
        <v>333</v>
      </c>
      <c r="S10845" t="s">
        <v>38</v>
      </c>
      <c r="T10845" t="s">
        <v>28</v>
      </c>
      <c r="V10845" t="s">
        <v>253</v>
      </c>
      <c r="Y10845" t="s">
        <v>299</v>
      </c>
    </row>
    <row r="10846" spans="1:25" x14ac:dyDescent="0.45">
      <c r="A10846" t="s">
        <v>274</v>
      </c>
      <c r="B10846" t="s">
        <v>850</v>
      </c>
      <c r="C10846">
        <v>56964</v>
      </c>
      <c r="D10846" t="s">
        <v>857</v>
      </c>
      <c r="F10846">
        <v>2020</v>
      </c>
      <c r="G10846">
        <v>1005</v>
      </c>
      <c r="H10846">
        <v>769.06</v>
      </c>
      <c r="I10846">
        <v>38130.400000000001</v>
      </c>
      <c r="K10846">
        <v>0.106</v>
      </c>
      <c r="L10846">
        <v>8.9999999999999998E-4</v>
      </c>
      <c r="M10846">
        <v>22047.805</v>
      </c>
      <c r="N10846">
        <v>5.9200000000000003E-2</v>
      </c>
      <c r="O10846">
        <v>1.218</v>
      </c>
      <c r="P10846">
        <v>1.1900000000000001E-2</v>
      </c>
      <c r="Q10846">
        <v>370990.08500000002</v>
      </c>
      <c r="R10846" t="s">
        <v>333</v>
      </c>
      <c r="S10846" t="s">
        <v>38</v>
      </c>
      <c r="T10846" t="s">
        <v>28</v>
      </c>
      <c r="V10846" t="s">
        <v>253</v>
      </c>
      <c r="Y10846" t="s">
        <v>147</v>
      </c>
    </row>
    <row r="10847" spans="1:25" x14ac:dyDescent="0.45">
      <c r="A10847" t="s">
        <v>274</v>
      </c>
      <c r="B10847" t="s">
        <v>850</v>
      </c>
      <c r="C10847">
        <v>56964</v>
      </c>
      <c r="D10847" t="s">
        <v>857</v>
      </c>
      <c r="F10847">
        <v>2021</v>
      </c>
      <c r="G10847">
        <v>1488</v>
      </c>
      <c r="H10847">
        <v>1151.79</v>
      </c>
      <c r="I10847">
        <v>59068.69</v>
      </c>
      <c r="K10847">
        <v>0.16300000000000001</v>
      </c>
      <c r="L10847">
        <v>8.9999999999999998E-4</v>
      </c>
      <c r="M10847">
        <v>33604.819000000003</v>
      </c>
      <c r="N10847">
        <v>5.9299999999999999E-2</v>
      </c>
      <c r="O10847">
        <v>1.7390000000000001</v>
      </c>
      <c r="P10847">
        <v>1.1900000000000001E-2</v>
      </c>
      <c r="Q10847">
        <v>564935.12100000004</v>
      </c>
      <c r="R10847" t="s">
        <v>333</v>
      </c>
      <c r="S10847" t="s">
        <v>38</v>
      </c>
      <c r="T10847" t="s">
        <v>28</v>
      </c>
      <c r="V10847" t="s">
        <v>253</v>
      </c>
      <c r="Y10847" t="s">
        <v>152</v>
      </c>
    </row>
    <row r="10848" spans="1:25" x14ac:dyDescent="0.45">
      <c r="A10848" t="s">
        <v>274</v>
      </c>
      <c r="B10848" t="s">
        <v>850</v>
      </c>
      <c r="C10848">
        <v>56964</v>
      </c>
      <c r="D10848" t="s">
        <v>857</v>
      </c>
      <c r="F10848">
        <v>2022</v>
      </c>
      <c r="G10848">
        <v>2526</v>
      </c>
      <c r="H10848">
        <v>2104.11</v>
      </c>
      <c r="I10848">
        <v>115410.39</v>
      </c>
      <c r="K10848">
        <v>0.315</v>
      </c>
      <c r="L10848">
        <v>1E-3</v>
      </c>
      <c r="M10848">
        <v>65310.288999999997</v>
      </c>
      <c r="N10848">
        <v>5.9299999999999999E-2</v>
      </c>
      <c r="O10848">
        <v>3.2210000000000001</v>
      </c>
      <c r="P10848">
        <v>9.1999999999999998E-3</v>
      </c>
      <c r="Q10848">
        <v>1097698.595</v>
      </c>
      <c r="R10848" t="s">
        <v>333</v>
      </c>
      <c r="S10848" t="s">
        <v>38</v>
      </c>
      <c r="T10848" t="s">
        <v>28</v>
      </c>
      <c r="V10848" t="s">
        <v>253</v>
      </c>
      <c r="Y10848" t="s">
        <v>152</v>
      </c>
    </row>
    <row r="10849" spans="1:25" x14ac:dyDescent="0.45">
      <c r="A10849" t="s">
        <v>274</v>
      </c>
      <c r="B10849" t="s">
        <v>850</v>
      </c>
      <c r="C10849">
        <v>56964</v>
      </c>
      <c r="D10849" t="s">
        <v>857</v>
      </c>
      <c r="F10849">
        <v>2023</v>
      </c>
      <c r="G10849">
        <v>2220</v>
      </c>
      <c r="H10849">
        <v>1715.53</v>
      </c>
      <c r="I10849">
        <v>90385.3</v>
      </c>
      <c r="K10849">
        <v>0.245</v>
      </c>
      <c r="L10849">
        <v>8.9999999999999998E-4</v>
      </c>
      <c r="M10849">
        <v>50975.055</v>
      </c>
      <c r="N10849">
        <v>5.9200000000000003E-2</v>
      </c>
      <c r="O10849">
        <v>2.7669999999999999</v>
      </c>
      <c r="P10849">
        <v>1.0999999999999999E-2</v>
      </c>
      <c r="Q10849">
        <v>857756.13899999997</v>
      </c>
      <c r="R10849" t="s">
        <v>333</v>
      </c>
      <c r="S10849" t="s">
        <v>38</v>
      </c>
      <c r="T10849" t="s">
        <v>28</v>
      </c>
      <c r="V10849" t="s">
        <v>253</v>
      </c>
      <c r="Y10849" t="s">
        <v>152</v>
      </c>
    </row>
    <row r="10850" spans="1:25" x14ac:dyDescent="0.45">
      <c r="A10850" t="s">
        <v>274</v>
      </c>
      <c r="B10850" t="s">
        <v>850</v>
      </c>
      <c r="C10850">
        <v>56964</v>
      </c>
      <c r="D10850" t="s">
        <v>857</v>
      </c>
      <c r="F10850">
        <v>2024</v>
      </c>
      <c r="G10850">
        <v>528</v>
      </c>
      <c r="H10850">
        <v>357.38</v>
      </c>
      <c r="I10850">
        <v>18113.349999999999</v>
      </c>
      <c r="K10850">
        <v>0.05</v>
      </c>
      <c r="L10850">
        <v>8.9999999999999998E-4</v>
      </c>
      <c r="M10850">
        <v>10325.965</v>
      </c>
      <c r="N10850">
        <v>5.9200000000000003E-2</v>
      </c>
      <c r="O10850">
        <v>0.55700000000000005</v>
      </c>
      <c r="P10850">
        <v>1.4200000000000001E-2</v>
      </c>
      <c r="Q10850">
        <v>173732.75599999999</v>
      </c>
      <c r="R10850" t="s">
        <v>333</v>
      </c>
      <c r="S10850" t="s">
        <v>38</v>
      </c>
      <c r="T10850" t="s">
        <v>28</v>
      </c>
      <c r="V10850" t="s">
        <v>253</v>
      </c>
      <c r="Y10850" t="s">
        <v>152</v>
      </c>
    </row>
    <row r="10851" spans="1:25" x14ac:dyDescent="0.45">
      <c r="A10851" t="s">
        <v>274</v>
      </c>
      <c r="B10851" t="s">
        <v>850</v>
      </c>
      <c r="C10851">
        <v>56964</v>
      </c>
      <c r="D10851" t="s">
        <v>859</v>
      </c>
      <c r="F10851">
        <v>2012</v>
      </c>
      <c r="G10851">
        <v>1478</v>
      </c>
      <c r="H10851">
        <v>1217.76</v>
      </c>
      <c r="I10851">
        <v>61891.040000000001</v>
      </c>
      <c r="K10851">
        <v>0.20899999999999999</v>
      </c>
      <c r="L10851">
        <v>1E-3</v>
      </c>
      <c r="M10851">
        <v>35279.197999999997</v>
      </c>
      <c r="N10851">
        <v>5.9200000000000003E-2</v>
      </c>
      <c r="O10851">
        <v>2.7650000000000001</v>
      </c>
      <c r="P10851">
        <v>1.5299999999999999E-2</v>
      </c>
      <c r="Q10851">
        <v>593100.902</v>
      </c>
      <c r="R10851" t="s">
        <v>333</v>
      </c>
      <c r="S10851" t="s">
        <v>38</v>
      </c>
      <c r="T10851" t="s">
        <v>318</v>
      </c>
      <c r="V10851" t="s">
        <v>253</v>
      </c>
      <c r="Y10851" t="s">
        <v>277</v>
      </c>
    </row>
    <row r="10852" spans="1:25" x14ac:dyDescent="0.45">
      <c r="A10852" t="s">
        <v>274</v>
      </c>
      <c r="B10852" t="s">
        <v>850</v>
      </c>
      <c r="C10852">
        <v>56964</v>
      </c>
      <c r="D10852" t="s">
        <v>859</v>
      </c>
      <c r="F10852">
        <v>2013</v>
      </c>
      <c r="G10852">
        <v>2544</v>
      </c>
      <c r="H10852">
        <v>2174.4899999999998</v>
      </c>
      <c r="I10852">
        <v>115253.43</v>
      </c>
      <c r="K10852">
        <v>0.46</v>
      </c>
      <c r="L10852">
        <v>1.1999999999999999E-3</v>
      </c>
      <c r="M10852">
        <v>65529.998</v>
      </c>
      <c r="N10852">
        <v>5.9299999999999999E-2</v>
      </c>
      <c r="O10852">
        <v>4.492</v>
      </c>
      <c r="P10852">
        <v>1.29E-2</v>
      </c>
      <c r="Q10852">
        <v>1100696.1569999999</v>
      </c>
      <c r="R10852" t="s">
        <v>333</v>
      </c>
      <c r="S10852" t="s">
        <v>38</v>
      </c>
      <c r="T10852" t="s">
        <v>28</v>
      </c>
      <c r="V10852" t="s">
        <v>253</v>
      </c>
      <c r="Y10852" t="s">
        <v>277</v>
      </c>
    </row>
    <row r="10853" spans="1:25" x14ac:dyDescent="0.45">
      <c r="A10853" t="s">
        <v>274</v>
      </c>
      <c r="B10853" t="s">
        <v>850</v>
      </c>
      <c r="C10853">
        <v>56964</v>
      </c>
      <c r="D10853" t="s">
        <v>859</v>
      </c>
      <c r="F10853">
        <v>2014</v>
      </c>
      <c r="G10853">
        <v>3614</v>
      </c>
      <c r="H10853">
        <v>3057.65</v>
      </c>
      <c r="I10853">
        <v>173053.25</v>
      </c>
      <c r="K10853">
        <v>0.46500000000000002</v>
      </c>
      <c r="L10853">
        <v>1E-3</v>
      </c>
      <c r="M10853">
        <v>97647.903000000006</v>
      </c>
      <c r="N10853">
        <v>5.96E-2</v>
      </c>
      <c r="O10853">
        <v>6.149</v>
      </c>
      <c r="P10853">
        <v>1.17E-2</v>
      </c>
      <c r="Q10853">
        <v>1633720.7479999999</v>
      </c>
      <c r="R10853" t="s">
        <v>333</v>
      </c>
      <c r="S10853" t="s">
        <v>38</v>
      </c>
      <c r="T10853" t="s">
        <v>28</v>
      </c>
      <c r="V10853" t="s">
        <v>253</v>
      </c>
      <c r="Y10853" t="s">
        <v>277</v>
      </c>
    </row>
    <row r="10854" spans="1:25" x14ac:dyDescent="0.45">
      <c r="A10854" t="s">
        <v>274</v>
      </c>
      <c r="B10854" t="s">
        <v>850</v>
      </c>
      <c r="C10854">
        <v>56964</v>
      </c>
      <c r="D10854" t="s">
        <v>859</v>
      </c>
      <c r="F10854">
        <v>2015</v>
      </c>
      <c r="G10854">
        <v>3216</v>
      </c>
      <c r="H10854">
        <v>2594.9699999999998</v>
      </c>
      <c r="I10854">
        <v>144572.6</v>
      </c>
      <c r="K10854">
        <v>0.38500000000000001</v>
      </c>
      <c r="L10854">
        <v>8.9999999999999998E-4</v>
      </c>
      <c r="M10854">
        <v>80754.714000000007</v>
      </c>
      <c r="N10854">
        <v>5.9400000000000001E-2</v>
      </c>
      <c r="O10854">
        <v>5.4610000000000003</v>
      </c>
      <c r="P10854">
        <v>1.38E-2</v>
      </c>
      <c r="Q10854">
        <v>1355479.787</v>
      </c>
      <c r="R10854" t="s">
        <v>333</v>
      </c>
      <c r="S10854" t="s">
        <v>38</v>
      </c>
      <c r="T10854" t="s">
        <v>28</v>
      </c>
      <c r="V10854" t="s">
        <v>253</v>
      </c>
      <c r="Y10854" t="s">
        <v>297</v>
      </c>
    </row>
    <row r="10855" spans="1:25" x14ac:dyDescent="0.45">
      <c r="A10855" t="s">
        <v>274</v>
      </c>
      <c r="B10855" t="s">
        <v>850</v>
      </c>
      <c r="C10855">
        <v>56964</v>
      </c>
      <c r="D10855" t="s">
        <v>859</v>
      </c>
      <c r="F10855">
        <v>2016</v>
      </c>
      <c r="G10855">
        <v>2902</v>
      </c>
      <c r="H10855">
        <v>2434.87</v>
      </c>
      <c r="I10855">
        <v>137709.85999999999</v>
      </c>
      <c r="K10855">
        <v>0.36499999999999999</v>
      </c>
      <c r="L10855">
        <v>1E-3</v>
      </c>
      <c r="M10855">
        <v>77424.41</v>
      </c>
      <c r="N10855">
        <v>5.9200000000000003E-2</v>
      </c>
      <c r="O10855">
        <v>4.8769999999999998</v>
      </c>
      <c r="P10855">
        <v>1.1900000000000001E-2</v>
      </c>
      <c r="Q10855">
        <v>1302253.4269999999</v>
      </c>
      <c r="R10855" t="s">
        <v>333</v>
      </c>
      <c r="S10855" t="s">
        <v>38</v>
      </c>
      <c r="T10855" t="s">
        <v>28</v>
      </c>
      <c r="V10855" t="s">
        <v>253</v>
      </c>
      <c r="Y10855" t="s">
        <v>297</v>
      </c>
    </row>
    <row r="10856" spans="1:25" x14ac:dyDescent="0.45">
      <c r="A10856" t="s">
        <v>274</v>
      </c>
      <c r="B10856" t="s">
        <v>850</v>
      </c>
      <c r="C10856">
        <v>56964</v>
      </c>
      <c r="D10856" t="s">
        <v>859</v>
      </c>
      <c r="F10856">
        <v>2017</v>
      </c>
      <c r="G10856">
        <v>2026</v>
      </c>
      <c r="H10856">
        <v>1595.07</v>
      </c>
      <c r="I10856">
        <v>84598.78</v>
      </c>
      <c r="K10856">
        <v>0.23300000000000001</v>
      </c>
      <c r="L10856">
        <v>8.9999999999999998E-4</v>
      </c>
      <c r="M10856">
        <v>48752.264999999999</v>
      </c>
      <c r="N10856">
        <v>5.9499999999999997E-2</v>
      </c>
      <c r="O10856">
        <v>3.2309999999999999</v>
      </c>
      <c r="P10856">
        <v>1.5699999999999999E-2</v>
      </c>
      <c r="Q10856">
        <v>816577.52800000005</v>
      </c>
      <c r="R10856" t="s">
        <v>333</v>
      </c>
      <c r="S10856" t="s">
        <v>38</v>
      </c>
      <c r="T10856" t="s">
        <v>28</v>
      </c>
      <c r="V10856" t="s">
        <v>253</v>
      </c>
      <c r="Y10856" t="s">
        <v>299</v>
      </c>
    </row>
    <row r="10857" spans="1:25" x14ac:dyDescent="0.45">
      <c r="A10857" t="s">
        <v>274</v>
      </c>
      <c r="B10857" t="s">
        <v>850</v>
      </c>
      <c r="C10857">
        <v>56964</v>
      </c>
      <c r="D10857" t="s">
        <v>859</v>
      </c>
      <c r="F10857">
        <v>2018</v>
      </c>
      <c r="G10857">
        <v>2075</v>
      </c>
      <c r="H10857">
        <v>1566.31</v>
      </c>
      <c r="I10857">
        <v>80746.63</v>
      </c>
      <c r="K10857">
        <v>0.22600000000000001</v>
      </c>
      <c r="L10857">
        <v>8.9999999999999998E-4</v>
      </c>
      <c r="M10857">
        <v>46777.192000000003</v>
      </c>
      <c r="N10857">
        <v>5.9900000000000002E-2</v>
      </c>
      <c r="O10857">
        <v>3.11</v>
      </c>
      <c r="P10857">
        <v>1.52E-2</v>
      </c>
      <c r="Q10857">
        <v>778991.10499999998</v>
      </c>
      <c r="R10857" t="s">
        <v>333</v>
      </c>
      <c r="S10857" t="s">
        <v>38</v>
      </c>
      <c r="T10857" t="s">
        <v>28</v>
      </c>
      <c r="V10857" t="s">
        <v>253</v>
      </c>
      <c r="Y10857" t="s">
        <v>299</v>
      </c>
    </row>
    <row r="10858" spans="1:25" x14ac:dyDescent="0.45">
      <c r="A10858" t="s">
        <v>274</v>
      </c>
      <c r="B10858" t="s">
        <v>850</v>
      </c>
      <c r="C10858">
        <v>56964</v>
      </c>
      <c r="D10858" t="s">
        <v>859</v>
      </c>
      <c r="F10858">
        <v>2019</v>
      </c>
      <c r="G10858">
        <v>1981</v>
      </c>
      <c r="H10858">
        <v>1484.46</v>
      </c>
      <c r="I10858">
        <v>77499.58</v>
      </c>
      <c r="K10858">
        <v>0.214</v>
      </c>
      <c r="L10858">
        <v>8.9999999999999998E-4</v>
      </c>
      <c r="M10858">
        <v>44563.142999999996</v>
      </c>
      <c r="N10858">
        <v>5.9200000000000003E-2</v>
      </c>
      <c r="O10858">
        <v>2.6150000000000002</v>
      </c>
      <c r="P10858">
        <v>1.4800000000000001E-2</v>
      </c>
      <c r="Q10858">
        <v>749429.16099999996</v>
      </c>
      <c r="R10858" t="s">
        <v>333</v>
      </c>
      <c r="S10858" t="s">
        <v>38</v>
      </c>
      <c r="T10858" t="s">
        <v>28</v>
      </c>
      <c r="V10858" t="s">
        <v>253</v>
      </c>
      <c r="Y10858" t="s">
        <v>299</v>
      </c>
    </row>
    <row r="10859" spans="1:25" x14ac:dyDescent="0.45">
      <c r="A10859" t="s">
        <v>274</v>
      </c>
      <c r="B10859" t="s">
        <v>850</v>
      </c>
      <c r="C10859">
        <v>56964</v>
      </c>
      <c r="D10859" t="s">
        <v>859</v>
      </c>
      <c r="F10859">
        <v>2020</v>
      </c>
      <c r="G10859">
        <v>930</v>
      </c>
      <c r="H10859">
        <v>699.88</v>
      </c>
      <c r="I10859">
        <v>33979.29</v>
      </c>
      <c r="K10859">
        <v>9.8000000000000004E-2</v>
      </c>
      <c r="L10859">
        <v>8.9999999999999998E-4</v>
      </c>
      <c r="M10859">
        <v>19971.830000000002</v>
      </c>
      <c r="N10859">
        <v>5.9200000000000003E-2</v>
      </c>
      <c r="O10859">
        <v>1.159</v>
      </c>
      <c r="P10859">
        <v>1.4200000000000001E-2</v>
      </c>
      <c r="Q10859">
        <v>336085.19699999999</v>
      </c>
      <c r="R10859" t="s">
        <v>333</v>
      </c>
      <c r="S10859" t="s">
        <v>38</v>
      </c>
      <c r="T10859" t="s">
        <v>28</v>
      </c>
      <c r="V10859" t="s">
        <v>253</v>
      </c>
      <c r="Y10859" t="s">
        <v>147</v>
      </c>
    </row>
    <row r="10860" spans="1:25" x14ac:dyDescent="0.45">
      <c r="A10860" t="s">
        <v>274</v>
      </c>
      <c r="B10860" t="s">
        <v>850</v>
      </c>
      <c r="C10860">
        <v>56964</v>
      </c>
      <c r="D10860" t="s">
        <v>859</v>
      </c>
      <c r="F10860">
        <v>2021</v>
      </c>
      <c r="G10860">
        <v>1599</v>
      </c>
      <c r="H10860">
        <v>1216.5899999999999</v>
      </c>
      <c r="I10860">
        <v>63240.67</v>
      </c>
      <c r="K10860">
        <v>0.17499999999999999</v>
      </c>
      <c r="L10860">
        <v>8.9999999999999998E-4</v>
      </c>
      <c r="M10860">
        <v>36263.936000000002</v>
      </c>
      <c r="N10860">
        <v>5.9200000000000003E-2</v>
      </c>
      <c r="O10860">
        <v>1.9319999999999999</v>
      </c>
      <c r="P10860">
        <v>1.21E-2</v>
      </c>
      <c r="Q10860">
        <v>609888.32400000002</v>
      </c>
      <c r="R10860" t="s">
        <v>333</v>
      </c>
      <c r="S10860" t="s">
        <v>38</v>
      </c>
      <c r="T10860" t="s">
        <v>28</v>
      </c>
      <c r="V10860" t="s">
        <v>253</v>
      </c>
      <c r="Y10860" t="s">
        <v>152</v>
      </c>
    </row>
    <row r="10861" spans="1:25" x14ac:dyDescent="0.45">
      <c r="A10861" t="s">
        <v>274</v>
      </c>
      <c r="B10861" t="s">
        <v>850</v>
      </c>
      <c r="C10861">
        <v>56964</v>
      </c>
      <c r="D10861" t="s">
        <v>859</v>
      </c>
      <c r="F10861">
        <v>2022</v>
      </c>
      <c r="G10861">
        <v>2528</v>
      </c>
      <c r="H10861">
        <v>2066.5700000000002</v>
      </c>
      <c r="I10861">
        <v>114085.13</v>
      </c>
      <c r="K10861">
        <v>0.307</v>
      </c>
      <c r="L10861">
        <v>1E-3</v>
      </c>
      <c r="M10861">
        <v>63893.798000000003</v>
      </c>
      <c r="N10861">
        <v>5.9299999999999999E-2</v>
      </c>
      <c r="O10861">
        <v>3.496</v>
      </c>
      <c r="P10861">
        <v>1.0500000000000001E-2</v>
      </c>
      <c r="Q10861">
        <v>1073863.429</v>
      </c>
      <c r="R10861" t="s">
        <v>333</v>
      </c>
      <c r="S10861" t="s">
        <v>38</v>
      </c>
      <c r="T10861" t="s">
        <v>28</v>
      </c>
      <c r="V10861" t="s">
        <v>253</v>
      </c>
      <c r="Y10861" t="s">
        <v>152</v>
      </c>
    </row>
    <row r="10862" spans="1:25" x14ac:dyDescent="0.45">
      <c r="A10862" t="s">
        <v>274</v>
      </c>
      <c r="B10862" t="s">
        <v>850</v>
      </c>
      <c r="C10862">
        <v>56964</v>
      </c>
      <c r="D10862" t="s">
        <v>859</v>
      </c>
      <c r="F10862">
        <v>2023</v>
      </c>
      <c r="G10862">
        <v>1737</v>
      </c>
      <c r="H10862">
        <v>1380.66</v>
      </c>
      <c r="I10862">
        <v>73714.009999999995</v>
      </c>
      <c r="K10862">
        <v>0.19900000000000001</v>
      </c>
      <c r="L10862">
        <v>8.9999999999999998E-4</v>
      </c>
      <c r="M10862">
        <v>41605.394</v>
      </c>
      <c r="N10862">
        <v>5.9200000000000003E-2</v>
      </c>
      <c r="O10862">
        <v>2.238</v>
      </c>
      <c r="P10862">
        <v>1.0500000000000001E-2</v>
      </c>
      <c r="Q10862">
        <v>700062.13300000003</v>
      </c>
      <c r="R10862" t="s">
        <v>333</v>
      </c>
      <c r="S10862" t="s">
        <v>38</v>
      </c>
      <c r="T10862" t="s">
        <v>28</v>
      </c>
      <c r="V10862" t="s">
        <v>253</v>
      </c>
      <c r="Y10862" t="s">
        <v>152</v>
      </c>
    </row>
    <row r="10863" spans="1:25" x14ac:dyDescent="0.45">
      <c r="A10863" t="s">
        <v>274</v>
      </c>
      <c r="B10863" t="s">
        <v>850</v>
      </c>
      <c r="C10863">
        <v>56964</v>
      </c>
      <c r="D10863" t="s">
        <v>859</v>
      </c>
      <c r="F10863">
        <v>2024</v>
      </c>
      <c r="G10863">
        <v>593</v>
      </c>
      <c r="H10863">
        <v>438.02</v>
      </c>
      <c r="I10863">
        <v>22439.01</v>
      </c>
      <c r="K10863">
        <v>6.2E-2</v>
      </c>
      <c r="L10863">
        <v>8.9999999999999998E-4</v>
      </c>
      <c r="M10863">
        <v>12779.539000000001</v>
      </c>
      <c r="N10863">
        <v>5.9200000000000003E-2</v>
      </c>
      <c r="O10863">
        <v>0.71499999999999997</v>
      </c>
      <c r="P10863">
        <v>1.23E-2</v>
      </c>
      <c r="Q10863">
        <v>215039.12299999999</v>
      </c>
      <c r="R10863" t="s">
        <v>333</v>
      </c>
      <c r="S10863" t="s">
        <v>38</v>
      </c>
      <c r="T10863" t="s">
        <v>28</v>
      </c>
      <c r="V10863" t="s">
        <v>253</v>
      </c>
      <c r="Y10863" t="s">
        <v>152</v>
      </c>
    </row>
    <row r="10864" spans="1:25" x14ac:dyDescent="0.45">
      <c r="A10864" t="s">
        <v>274</v>
      </c>
      <c r="B10864" t="s">
        <v>850</v>
      </c>
      <c r="C10864">
        <v>56964</v>
      </c>
      <c r="D10864" t="s">
        <v>860</v>
      </c>
      <c r="F10864">
        <v>2018</v>
      </c>
      <c r="G10864">
        <v>1407</v>
      </c>
      <c r="H10864">
        <v>1140.05</v>
      </c>
      <c r="I10864">
        <v>56690.68</v>
      </c>
      <c r="K10864">
        <v>0.16200000000000001</v>
      </c>
      <c r="L10864">
        <v>8.9999999999999998E-4</v>
      </c>
      <c r="M10864">
        <v>32000.66</v>
      </c>
      <c r="N10864">
        <v>5.45E-2</v>
      </c>
      <c r="O10864">
        <v>4.9829999999999997</v>
      </c>
      <c r="P10864">
        <v>2.6800000000000001E-2</v>
      </c>
      <c r="Q10864">
        <v>538468.34600000002</v>
      </c>
      <c r="R10864" t="s">
        <v>333</v>
      </c>
      <c r="S10864" t="s">
        <v>38</v>
      </c>
      <c r="T10864" t="s">
        <v>861</v>
      </c>
      <c r="V10864" t="s">
        <v>253</v>
      </c>
      <c r="Y10864" t="s">
        <v>299</v>
      </c>
    </row>
    <row r="10865" spans="1:25" x14ac:dyDescent="0.45">
      <c r="A10865" t="s">
        <v>274</v>
      </c>
      <c r="B10865" t="s">
        <v>850</v>
      </c>
      <c r="C10865">
        <v>56964</v>
      </c>
      <c r="D10865" t="s">
        <v>860</v>
      </c>
      <c r="F10865">
        <v>2019</v>
      </c>
      <c r="G10865">
        <v>2281</v>
      </c>
      <c r="H10865">
        <v>1768.56</v>
      </c>
      <c r="I10865">
        <v>94455.07</v>
      </c>
      <c r="K10865">
        <v>0.27700000000000002</v>
      </c>
      <c r="L10865">
        <v>1E-3</v>
      </c>
      <c r="M10865">
        <v>54803.966</v>
      </c>
      <c r="N10865">
        <v>5.9200000000000003E-2</v>
      </c>
      <c r="O10865">
        <v>10.846</v>
      </c>
      <c r="P10865">
        <v>3.9399999999999998E-2</v>
      </c>
      <c r="Q10865">
        <v>922063.39399999997</v>
      </c>
      <c r="R10865" t="s">
        <v>333</v>
      </c>
      <c r="S10865" t="s">
        <v>38</v>
      </c>
      <c r="T10865" t="s">
        <v>28</v>
      </c>
      <c r="V10865" t="s">
        <v>253</v>
      </c>
      <c r="Y10865" t="s">
        <v>299</v>
      </c>
    </row>
    <row r="10866" spans="1:25" x14ac:dyDescent="0.45">
      <c r="A10866" t="s">
        <v>274</v>
      </c>
      <c r="B10866" t="s">
        <v>850</v>
      </c>
      <c r="C10866">
        <v>56964</v>
      </c>
      <c r="D10866" t="s">
        <v>860</v>
      </c>
      <c r="F10866">
        <v>2020</v>
      </c>
      <c r="G10866">
        <v>1169</v>
      </c>
      <c r="H10866">
        <v>892.06</v>
      </c>
      <c r="I10866">
        <v>44800.15</v>
      </c>
      <c r="K10866">
        <v>0.13400000000000001</v>
      </c>
      <c r="L10866">
        <v>1E-3</v>
      </c>
      <c r="M10866">
        <v>26473.010999999999</v>
      </c>
      <c r="N10866">
        <v>5.9200000000000003E-2</v>
      </c>
      <c r="O10866">
        <v>2.9590000000000001</v>
      </c>
      <c r="P10866">
        <v>2.8000000000000001E-2</v>
      </c>
      <c r="Q10866">
        <v>445476.69799999997</v>
      </c>
      <c r="R10866" t="s">
        <v>333</v>
      </c>
      <c r="S10866" t="s">
        <v>38</v>
      </c>
      <c r="T10866" t="s">
        <v>28</v>
      </c>
      <c r="V10866" t="s">
        <v>253</v>
      </c>
      <c r="Y10866" t="s">
        <v>147</v>
      </c>
    </row>
    <row r="10867" spans="1:25" x14ac:dyDescent="0.45">
      <c r="A10867" t="s">
        <v>274</v>
      </c>
      <c r="B10867" t="s">
        <v>850</v>
      </c>
      <c r="C10867">
        <v>56964</v>
      </c>
      <c r="D10867" t="s">
        <v>860</v>
      </c>
      <c r="F10867">
        <v>2021</v>
      </c>
      <c r="G10867">
        <v>1944</v>
      </c>
      <c r="H10867">
        <v>1503.36</v>
      </c>
      <c r="I10867">
        <v>78911.66</v>
      </c>
      <c r="K10867">
        <v>0.23100000000000001</v>
      </c>
      <c r="L10867">
        <v>1E-3</v>
      </c>
      <c r="M10867">
        <v>45768.428</v>
      </c>
      <c r="N10867">
        <v>5.9200000000000003E-2</v>
      </c>
      <c r="O10867">
        <v>3.2679999999999998</v>
      </c>
      <c r="P10867">
        <v>1.83E-2</v>
      </c>
      <c r="Q10867">
        <v>770109.68900000001</v>
      </c>
      <c r="R10867" t="s">
        <v>333</v>
      </c>
      <c r="S10867" t="s">
        <v>38</v>
      </c>
      <c r="T10867" t="s">
        <v>28</v>
      </c>
      <c r="V10867" t="s">
        <v>253</v>
      </c>
      <c r="Y10867" t="s">
        <v>152</v>
      </c>
    </row>
    <row r="10868" spans="1:25" x14ac:dyDescent="0.45">
      <c r="A10868" t="s">
        <v>274</v>
      </c>
      <c r="B10868" t="s">
        <v>850</v>
      </c>
      <c r="C10868">
        <v>56964</v>
      </c>
      <c r="D10868" t="s">
        <v>860</v>
      </c>
      <c r="F10868">
        <v>2022</v>
      </c>
      <c r="G10868">
        <v>3188</v>
      </c>
      <c r="H10868">
        <v>2590.48</v>
      </c>
      <c r="I10868">
        <v>143388.95000000001</v>
      </c>
      <c r="K10868">
        <v>0.41699999999999998</v>
      </c>
      <c r="L10868">
        <v>1E-3</v>
      </c>
      <c r="M10868">
        <v>82649.554000000004</v>
      </c>
      <c r="N10868">
        <v>5.9299999999999999E-2</v>
      </c>
      <c r="O10868">
        <v>6.0060000000000002</v>
      </c>
      <c r="P10868">
        <v>1.8100000000000002E-2</v>
      </c>
      <c r="Q10868">
        <v>1389027.9720000001</v>
      </c>
      <c r="R10868" t="s">
        <v>333</v>
      </c>
      <c r="S10868" t="s">
        <v>38</v>
      </c>
      <c r="T10868" t="s">
        <v>28</v>
      </c>
      <c r="V10868" t="s">
        <v>253</v>
      </c>
      <c r="Y10868" t="s">
        <v>152</v>
      </c>
    </row>
    <row r="10869" spans="1:25" x14ac:dyDescent="0.45">
      <c r="A10869" t="s">
        <v>274</v>
      </c>
      <c r="B10869" t="s">
        <v>850</v>
      </c>
      <c r="C10869">
        <v>56964</v>
      </c>
      <c r="D10869" t="s">
        <v>860</v>
      </c>
      <c r="F10869">
        <v>2023</v>
      </c>
      <c r="G10869">
        <v>2469</v>
      </c>
      <c r="H10869">
        <v>1959.59</v>
      </c>
      <c r="I10869">
        <v>103494.07</v>
      </c>
      <c r="K10869">
        <v>0.29899999999999999</v>
      </c>
      <c r="L10869">
        <v>1E-3</v>
      </c>
      <c r="M10869">
        <v>59284.321000000004</v>
      </c>
      <c r="N10869">
        <v>5.9200000000000003E-2</v>
      </c>
      <c r="O10869">
        <v>4.3079999999999998</v>
      </c>
      <c r="P10869">
        <v>2.0199999999999999E-2</v>
      </c>
      <c r="Q10869">
        <v>997569.89300000004</v>
      </c>
      <c r="R10869" t="s">
        <v>333</v>
      </c>
      <c r="S10869" t="s">
        <v>38</v>
      </c>
      <c r="T10869" t="s">
        <v>28</v>
      </c>
      <c r="V10869" t="s">
        <v>253</v>
      </c>
      <c r="Y10869" t="s">
        <v>152</v>
      </c>
    </row>
    <row r="10870" spans="1:25" x14ac:dyDescent="0.45">
      <c r="A10870" t="s">
        <v>274</v>
      </c>
      <c r="B10870" t="s">
        <v>850</v>
      </c>
      <c r="C10870">
        <v>56964</v>
      </c>
      <c r="D10870" t="s">
        <v>860</v>
      </c>
      <c r="F10870">
        <v>2024</v>
      </c>
      <c r="G10870">
        <v>917</v>
      </c>
      <c r="H10870">
        <v>675.24</v>
      </c>
      <c r="I10870">
        <v>32557.62</v>
      </c>
      <c r="K10870">
        <v>9.6000000000000002E-2</v>
      </c>
      <c r="L10870">
        <v>1E-3</v>
      </c>
      <c r="M10870">
        <v>18994.669000000002</v>
      </c>
      <c r="N10870">
        <v>5.9200000000000003E-2</v>
      </c>
      <c r="O10870">
        <v>1.518</v>
      </c>
      <c r="P10870">
        <v>2.3300000000000001E-2</v>
      </c>
      <c r="Q10870">
        <v>319625.23499999999</v>
      </c>
      <c r="R10870" t="s">
        <v>333</v>
      </c>
      <c r="S10870" t="s">
        <v>38</v>
      </c>
      <c r="T10870" t="s">
        <v>28</v>
      </c>
      <c r="V10870" t="s">
        <v>253</v>
      </c>
      <c r="Y10870" t="s">
        <v>152</v>
      </c>
    </row>
    <row r="10871" spans="1:25" x14ac:dyDescent="0.45">
      <c r="A10871" t="s">
        <v>335</v>
      </c>
      <c r="B10871" t="s">
        <v>862</v>
      </c>
      <c r="C10871">
        <v>57185</v>
      </c>
      <c r="D10871" t="s">
        <v>863</v>
      </c>
      <c r="F10871">
        <v>2020</v>
      </c>
      <c r="G10871">
        <v>4541</v>
      </c>
      <c r="H10871">
        <v>4419.95</v>
      </c>
      <c r="I10871">
        <v>1335187</v>
      </c>
      <c r="K10871">
        <v>2.8639999999999999</v>
      </c>
      <c r="L10871">
        <v>1E-3</v>
      </c>
      <c r="M10871">
        <v>567378.28399999999</v>
      </c>
      <c r="N10871">
        <v>5.8999999999999997E-2</v>
      </c>
      <c r="O10871">
        <v>27.846</v>
      </c>
      <c r="P10871">
        <v>6.8999999999999999E-3</v>
      </c>
      <c r="Q10871">
        <v>9547279.409</v>
      </c>
      <c r="R10871" t="s">
        <v>333</v>
      </c>
      <c r="T10871" t="s">
        <v>89</v>
      </c>
      <c r="V10871" t="s">
        <v>228</v>
      </c>
      <c r="Y10871" t="s">
        <v>864</v>
      </c>
    </row>
    <row r="10872" spans="1:25" x14ac:dyDescent="0.45">
      <c r="A10872" t="s">
        <v>335</v>
      </c>
      <c r="B10872" t="s">
        <v>862</v>
      </c>
      <c r="C10872">
        <v>57185</v>
      </c>
      <c r="D10872" t="s">
        <v>863</v>
      </c>
      <c r="F10872">
        <v>2021</v>
      </c>
      <c r="G10872">
        <v>5292</v>
      </c>
      <c r="H10872">
        <v>5144.29</v>
      </c>
      <c r="I10872">
        <v>1592844.71</v>
      </c>
      <c r="K10872">
        <v>3.2770000000000001</v>
      </c>
      <c r="L10872">
        <v>1E-3</v>
      </c>
      <c r="M10872">
        <v>649246.33400000003</v>
      </c>
      <c r="N10872">
        <v>5.8999999999999997E-2</v>
      </c>
      <c r="O10872">
        <v>27.477</v>
      </c>
      <c r="P10872">
        <v>6.7000000000000002E-3</v>
      </c>
      <c r="Q10872">
        <v>10923983.047</v>
      </c>
      <c r="R10872" t="s">
        <v>333</v>
      </c>
      <c r="T10872" t="s">
        <v>89</v>
      </c>
      <c r="V10872" t="s">
        <v>228</v>
      </c>
      <c r="Y10872" t="s">
        <v>865</v>
      </c>
    </row>
    <row r="10873" spans="1:25" x14ac:dyDescent="0.45">
      <c r="A10873" t="s">
        <v>335</v>
      </c>
      <c r="B10873" t="s">
        <v>862</v>
      </c>
      <c r="C10873">
        <v>57185</v>
      </c>
      <c r="D10873" t="s">
        <v>863</v>
      </c>
      <c r="F10873">
        <v>2022</v>
      </c>
      <c r="G10873">
        <v>5546</v>
      </c>
      <c r="H10873">
        <v>5457.51</v>
      </c>
      <c r="I10873">
        <v>1752583.3</v>
      </c>
      <c r="K10873">
        <v>3.5859999999999999</v>
      </c>
      <c r="L10873">
        <v>1E-3</v>
      </c>
      <c r="M10873">
        <v>710360.96400000004</v>
      </c>
      <c r="N10873">
        <v>5.8999999999999997E-2</v>
      </c>
      <c r="O10873">
        <v>27.093</v>
      </c>
      <c r="P10873">
        <v>5.8999999999999999E-3</v>
      </c>
      <c r="Q10873">
        <v>11952846.732000001</v>
      </c>
      <c r="R10873" t="s">
        <v>333</v>
      </c>
      <c r="T10873" t="s">
        <v>89</v>
      </c>
      <c r="V10873" t="s">
        <v>228</v>
      </c>
      <c r="Y10873" t="s">
        <v>865</v>
      </c>
    </row>
    <row r="10874" spans="1:25" x14ac:dyDescent="0.45">
      <c r="A10874" t="s">
        <v>335</v>
      </c>
      <c r="B10874" t="s">
        <v>862</v>
      </c>
      <c r="C10874">
        <v>57185</v>
      </c>
      <c r="D10874" t="s">
        <v>863</v>
      </c>
      <c r="F10874">
        <v>2023</v>
      </c>
      <c r="G10874">
        <v>6312</v>
      </c>
      <c r="H10874">
        <v>6249.83</v>
      </c>
      <c r="I10874">
        <v>1834779.39</v>
      </c>
      <c r="K10874">
        <v>3.7869999999999999</v>
      </c>
      <c r="L10874">
        <v>1E-3</v>
      </c>
      <c r="M10874">
        <v>750203.45400000003</v>
      </c>
      <c r="N10874">
        <v>5.8999999999999997E-2</v>
      </c>
      <c r="O10874">
        <v>33.115000000000002</v>
      </c>
      <c r="P10874">
        <v>5.8999999999999999E-3</v>
      </c>
      <c r="Q10874">
        <v>12623500.902000001</v>
      </c>
      <c r="R10874" t="s">
        <v>333</v>
      </c>
      <c r="T10874" t="s">
        <v>89</v>
      </c>
      <c r="V10874" t="s">
        <v>228</v>
      </c>
      <c r="Y10874" t="s">
        <v>865</v>
      </c>
    </row>
    <row r="10875" spans="1:25" x14ac:dyDescent="0.45">
      <c r="A10875" t="s">
        <v>335</v>
      </c>
      <c r="B10875" t="s">
        <v>862</v>
      </c>
      <c r="C10875">
        <v>57185</v>
      </c>
      <c r="D10875" t="s">
        <v>863</v>
      </c>
      <c r="F10875">
        <v>2024</v>
      </c>
      <c r="G10875">
        <v>3145</v>
      </c>
      <c r="H10875">
        <v>3127.14</v>
      </c>
      <c r="I10875">
        <v>939137.67</v>
      </c>
      <c r="K10875">
        <v>1.93</v>
      </c>
      <c r="L10875">
        <v>1E-3</v>
      </c>
      <c r="M10875">
        <v>382278.49300000002</v>
      </c>
      <c r="N10875">
        <v>5.8999999999999997E-2</v>
      </c>
      <c r="O10875">
        <v>17.228999999999999</v>
      </c>
      <c r="P10875">
        <v>5.7999999999999996E-3</v>
      </c>
      <c r="Q10875">
        <v>6433028.2520000003</v>
      </c>
      <c r="R10875" t="s">
        <v>333</v>
      </c>
      <c r="T10875" t="s">
        <v>89</v>
      </c>
      <c r="V10875" t="s">
        <v>228</v>
      </c>
      <c r="Y10875" t="s">
        <v>865</v>
      </c>
    </row>
    <row r="10876" spans="1:25" x14ac:dyDescent="0.45">
      <c r="A10876" t="s">
        <v>335</v>
      </c>
      <c r="B10876" t="s">
        <v>862</v>
      </c>
      <c r="C10876">
        <v>57185</v>
      </c>
      <c r="D10876" t="s">
        <v>866</v>
      </c>
      <c r="F10876">
        <v>2020</v>
      </c>
      <c r="G10876">
        <v>4883</v>
      </c>
      <c r="H10876">
        <v>4769.71</v>
      </c>
      <c r="I10876">
        <v>1465052.38</v>
      </c>
      <c r="K10876">
        <v>3.117</v>
      </c>
      <c r="L10876">
        <v>1E-3</v>
      </c>
      <c r="M10876">
        <v>617510.51399999997</v>
      </c>
      <c r="N10876">
        <v>5.8999999999999997E-2</v>
      </c>
      <c r="O10876">
        <v>30.917999999999999</v>
      </c>
      <c r="P10876">
        <v>6.7999999999999996E-3</v>
      </c>
      <c r="Q10876">
        <v>10390776.93</v>
      </c>
      <c r="R10876" t="s">
        <v>333</v>
      </c>
      <c r="T10876" t="s">
        <v>89</v>
      </c>
      <c r="V10876" t="s">
        <v>228</v>
      </c>
      <c r="Y10876" t="s">
        <v>864</v>
      </c>
    </row>
    <row r="10877" spans="1:25" x14ac:dyDescent="0.45">
      <c r="A10877" t="s">
        <v>335</v>
      </c>
      <c r="B10877" t="s">
        <v>862</v>
      </c>
      <c r="C10877">
        <v>57185</v>
      </c>
      <c r="D10877" t="s">
        <v>866</v>
      </c>
      <c r="F10877">
        <v>2021</v>
      </c>
      <c r="G10877">
        <v>5841</v>
      </c>
      <c r="H10877">
        <v>5709.36</v>
      </c>
      <c r="I10877">
        <v>1800977.51</v>
      </c>
      <c r="K10877">
        <v>3.6509999999999998</v>
      </c>
      <c r="L10877">
        <v>1E-3</v>
      </c>
      <c r="M10877">
        <v>723304.37800000003</v>
      </c>
      <c r="N10877">
        <v>5.8999999999999997E-2</v>
      </c>
      <c r="O10877">
        <v>32.31</v>
      </c>
      <c r="P10877">
        <v>6.7999999999999996E-3</v>
      </c>
      <c r="Q10877">
        <v>12170953.814999999</v>
      </c>
      <c r="R10877" t="s">
        <v>333</v>
      </c>
      <c r="T10877" t="s">
        <v>89</v>
      </c>
      <c r="V10877" t="s">
        <v>228</v>
      </c>
      <c r="Y10877" t="s">
        <v>865</v>
      </c>
    </row>
    <row r="10878" spans="1:25" x14ac:dyDescent="0.45">
      <c r="A10878" t="s">
        <v>335</v>
      </c>
      <c r="B10878" t="s">
        <v>862</v>
      </c>
      <c r="C10878">
        <v>57185</v>
      </c>
      <c r="D10878" t="s">
        <v>866</v>
      </c>
      <c r="F10878">
        <v>2022</v>
      </c>
      <c r="G10878">
        <v>6003</v>
      </c>
      <c r="H10878">
        <v>5961.9</v>
      </c>
      <c r="I10878">
        <v>1923129.67</v>
      </c>
      <c r="K10878">
        <v>3.944</v>
      </c>
      <c r="L10878">
        <v>1E-3</v>
      </c>
      <c r="M10878">
        <v>781263.45600000001</v>
      </c>
      <c r="N10878">
        <v>5.8999999999999997E-2</v>
      </c>
      <c r="O10878">
        <v>30.792999999999999</v>
      </c>
      <c r="P10878">
        <v>5.4999999999999997E-3</v>
      </c>
      <c r="Q10878">
        <v>13145838.203</v>
      </c>
      <c r="R10878" t="s">
        <v>333</v>
      </c>
      <c r="T10878" t="s">
        <v>89</v>
      </c>
      <c r="V10878" t="s">
        <v>228</v>
      </c>
      <c r="Y10878" t="s">
        <v>865</v>
      </c>
    </row>
    <row r="10879" spans="1:25" x14ac:dyDescent="0.45">
      <c r="A10879" t="s">
        <v>335</v>
      </c>
      <c r="B10879" t="s">
        <v>862</v>
      </c>
      <c r="C10879">
        <v>57185</v>
      </c>
      <c r="D10879" t="s">
        <v>866</v>
      </c>
      <c r="F10879">
        <v>2023</v>
      </c>
      <c r="G10879">
        <v>5761</v>
      </c>
      <c r="H10879">
        <v>5710.36</v>
      </c>
      <c r="I10879">
        <v>1661089.11</v>
      </c>
      <c r="K10879">
        <v>3.419</v>
      </c>
      <c r="L10879">
        <v>1E-3</v>
      </c>
      <c r="M10879">
        <v>677199.125</v>
      </c>
      <c r="N10879">
        <v>5.8999999999999997E-2</v>
      </c>
      <c r="O10879">
        <v>32.83</v>
      </c>
      <c r="P10879">
        <v>6.7000000000000002E-3</v>
      </c>
      <c r="Q10879">
        <v>11395022.308</v>
      </c>
      <c r="R10879" t="s">
        <v>333</v>
      </c>
      <c r="T10879" t="s">
        <v>89</v>
      </c>
      <c r="V10879" t="s">
        <v>228</v>
      </c>
      <c r="Y10879" t="s">
        <v>865</v>
      </c>
    </row>
    <row r="10880" spans="1:25" x14ac:dyDescent="0.45">
      <c r="A10880" t="s">
        <v>335</v>
      </c>
      <c r="B10880" t="s">
        <v>862</v>
      </c>
      <c r="C10880">
        <v>57185</v>
      </c>
      <c r="D10880" t="s">
        <v>866</v>
      </c>
      <c r="F10880">
        <v>2024</v>
      </c>
      <c r="G10880">
        <v>1177</v>
      </c>
      <c r="H10880">
        <v>1163.8699999999999</v>
      </c>
      <c r="I10880">
        <v>355116.54</v>
      </c>
      <c r="K10880">
        <v>0.73</v>
      </c>
      <c r="L10880">
        <v>1E-3</v>
      </c>
      <c r="M10880">
        <v>144553.427</v>
      </c>
      <c r="N10880">
        <v>5.8999999999999997E-2</v>
      </c>
      <c r="O10880">
        <v>6.8220000000000001</v>
      </c>
      <c r="P10880">
        <v>6.4999999999999997E-3</v>
      </c>
      <c r="Q10880">
        <v>2432577.13</v>
      </c>
      <c r="R10880" t="s">
        <v>333</v>
      </c>
      <c r="T10880" t="s">
        <v>89</v>
      </c>
      <c r="V10880" t="s">
        <v>228</v>
      </c>
      <c r="Y10880" t="s">
        <v>865</v>
      </c>
    </row>
    <row r="10881" spans="1:25" x14ac:dyDescent="0.45">
      <c r="A10881" t="s">
        <v>335</v>
      </c>
      <c r="B10881" t="s">
        <v>862</v>
      </c>
      <c r="C10881">
        <v>57185</v>
      </c>
      <c r="D10881" t="s">
        <v>867</v>
      </c>
      <c r="F10881">
        <v>2020</v>
      </c>
      <c r="G10881">
        <v>4000</v>
      </c>
      <c r="H10881">
        <v>3904.04</v>
      </c>
      <c r="I10881">
        <v>1212782.72</v>
      </c>
      <c r="K10881">
        <v>2.589</v>
      </c>
      <c r="L10881">
        <v>1E-3</v>
      </c>
      <c r="M10881">
        <v>512802.74599999998</v>
      </c>
      <c r="N10881">
        <v>5.8999999999999997E-2</v>
      </c>
      <c r="O10881">
        <v>23.465</v>
      </c>
      <c r="P10881">
        <v>6.6E-3</v>
      </c>
      <c r="Q10881">
        <v>8628911.3289999999</v>
      </c>
      <c r="R10881" t="s">
        <v>333</v>
      </c>
      <c r="T10881" t="s">
        <v>868</v>
      </c>
      <c r="V10881" t="s">
        <v>228</v>
      </c>
      <c r="Y10881" t="s">
        <v>864</v>
      </c>
    </row>
    <row r="10882" spans="1:25" x14ac:dyDescent="0.45">
      <c r="A10882" t="s">
        <v>335</v>
      </c>
      <c r="B10882" t="s">
        <v>862</v>
      </c>
      <c r="C10882">
        <v>57185</v>
      </c>
      <c r="D10882" t="s">
        <v>867</v>
      </c>
      <c r="F10882">
        <v>2021</v>
      </c>
      <c r="G10882">
        <v>5645</v>
      </c>
      <c r="H10882">
        <v>5506.95</v>
      </c>
      <c r="I10882">
        <v>1746062.7</v>
      </c>
      <c r="K10882">
        <v>3.556</v>
      </c>
      <c r="L10882">
        <v>1E-3</v>
      </c>
      <c r="M10882">
        <v>704415.80599999998</v>
      </c>
      <c r="N10882">
        <v>5.8999999999999997E-2</v>
      </c>
      <c r="O10882">
        <v>31.484999999999999</v>
      </c>
      <c r="P10882">
        <v>7.1999999999999998E-3</v>
      </c>
      <c r="Q10882">
        <v>11853050.532</v>
      </c>
      <c r="R10882" t="s">
        <v>333</v>
      </c>
      <c r="T10882" t="s">
        <v>89</v>
      </c>
      <c r="V10882" t="s">
        <v>228</v>
      </c>
      <c r="Y10882" t="s">
        <v>865</v>
      </c>
    </row>
    <row r="10883" spans="1:25" x14ac:dyDescent="0.45">
      <c r="A10883" t="s">
        <v>335</v>
      </c>
      <c r="B10883" t="s">
        <v>862</v>
      </c>
      <c r="C10883">
        <v>57185</v>
      </c>
      <c r="D10883" t="s">
        <v>867</v>
      </c>
      <c r="F10883">
        <v>2022</v>
      </c>
      <c r="G10883">
        <v>6028</v>
      </c>
      <c r="H10883">
        <v>5937.5</v>
      </c>
      <c r="I10883">
        <v>1899275.37</v>
      </c>
      <c r="K10883">
        <v>3.8769999999999998</v>
      </c>
      <c r="L10883">
        <v>1E-3</v>
      </c>
      <c r="M10883">
        <v>767974.43599999999</v>
      </c>
      <c r="N10883">
        <v>5.8999999999999997E-2</v>
      </c>
      <c r="O10883">
        <v>31.585000000000001</v>
      </c>
      <c r="P10883">
        <v>6.1999999999999998E-3</v>
      </c>
      <c r="Q10883">
        <v>12922157.529999999</v>
      </c>
      <c r="R10883" t="s">
        <v>333</v>
      </c>
      <c r="T10883" t="s">
        <v>89</v>
      </c>
      <c r="V10883" t="s">
        <v>228</v>
      </c>
      <c r="Y10883" t="s">
        <v>865</v>
      </c>
    </row>
    <row r="10884" spans="1:25" x14ac:dyDescent="0.45">
      <c r="A10884" t="s">
        <v>335</v>
      </c>
      <c r="B10884" t="s">
        <v>862</v>
      </c>
      <c r="C10884">
        <v>57185</v>
      </c>
      <c r="D10884" t="s">
        <v>867</v>
      </c>
      <c r="F10884">
        <v>2023</v>
      </c>
      <c r="G10884">
        <v>6426</v>
      </c>
      <c r="H10884">
        <v>6358.8</v>
      </c>
      <c r="I10884">
        <v>1812410.48</v>
      </c>
      <c r="K10884">
        <v>3.7360000000000002</v>
      </c>
      <c r="L10884">
        <v>1E-3</v>
      </c>
      <c r="M10884">
        <v>740103.78399999999</v>
      </c>
      <c r="N10884">
        <v>5.8999999999999997E-2</v>
      </c>
      <c r="O10884">
        <v>36.561999999999998</v>
      </c>
      <c r="P10884">
        <v>7.0000000000000001E-3</v>
      </c>
      <c r="Q10884">
        <v>12453552.116</v>
      </c>
      <c r="R10884" t="s">
        <v>333</v>
      </c>
      <c r="T10884" t="s">
        <v>89</v>
      </c>
      <c r="V10884" t="s">
        <v>228</v>
      </c>
      <c r="Y10884" t="s">
        <v>865</v>
      </c>
    </row>
    <row r="10885" spans="1:25" x14ac:dyDescent="0.45">
      <c r="A10885" t="s">
        <v>335</v>
      </c>
      <c r="B10885" t="s">
        <v>862</v>
      </c>
      <c r="C10885">
        <v>57185</v>
      </c>
      <c r="D10885" t="s">
        <v>867</v>
      </c>
      <c r="F10885">
        <v>2024</v>
      </c>
      <c r="G10885">
        <v>2953</v>
      </c>
      <c r="H10885">
        <v>2925.34</v>
      </c>
      <c r="I10885">
        <v>846546.1</v>
      </c>
      <c r="K10885">
        <v>1.7529999999999999</v>
      </c>
      <c r="L10885">
        <v>1E-3</v>
      </c>
      <c r="M10885">
        <v>347211.79100000003</v>
      </c>
      <c r="N10885">
        <v>5.8999999999999997E-2</v>
      </c>
      <c r="O10885">
        <v>17.411000000000001</v>
      </c>
      <c r="P10885">
        <v>6.8999999999999999E-3</v>
      </c>
      <c r="Q10885">
        <v>5843083.6119999997</v>
      </c>
      <c r="R10885" t="s">
        <v>333</v>
      </c>
      <c r="T10885" t="s">
        <v>89</v>
      </c>
      <c r="V10885" t="s">
        <v>228</v>
      </c>
      <c r="Y10885" t="s">
        <v>865</v>
      </c>
    </row>
    <row r="10886" spans="1:25" x14ac:dyDescent="0.45">
      <c r="A10886" t="s">
        <v>100</v>
      </c>
      <c r="B10886" t="s">
        <v>869</v>
      </c>
      <c r="C10886">
        <v>57349</v>
      </c>
      <c r="D10886">
        <v>1</v>
      </c>
      <c r="F10886">
        <v>2015</v>
      </c>
      <c r="G10886">
        <v>1376</v>
      </c>
      <c r="H10886">
        <v>1289.6199999999999</v>
      </c>
      <c r="I10886">
        <v>11636.04</v>
      </c>
      <c r="K10886">
        <v>0.56999999999999995</v>
      </c>
      <c r="L10886">
        <v>1E-3</v>
      </c>
      <c r="M10886">
        <v>113011.13099999999</v>
      </c>
      <c r="N10886">
        <v>5.9700000000000003E-2</v>
      </c>
      <c r="O10886">
        <v>14.250999999999999</v>
      </c>
      <c r="P10886">
        <v>3.2300000000000002E-2</v>
      </c>
      <c r="Q10886">
        <v>1901260.3330000001</v>
      </c>
      <c r="R10886" t="s">
        <v>333</v>
      </c>
      <c r="S10886" t="s">
        <v>38</v>
      </c>
      <c r="T10886" t="s">
        <v>870</v>
      </c>
      <c r="V10886" t="s">
        <v>228</v>
      </c>
      <c r="Y10886" t="s">
        <v>36</v>
      </c>
    </row>
    <row r="10887" spans="1:25" x14ac:dyDescent="0.45">
      <c r="A10887" t="s">
        <v>100</v>
      </c>
      <c r="B10887" t="s">
        <v>869</v>
      </c>
      <c r="C10887">
        <v>57349</v>
      </c>
      <c r="D10887">
        <v>1</v>
      </c>
      <c r="F10887">
        <v>2016</v>
      </c>
      <c r="G10887">
        <v>6601</v>
      </c>
      <c r="H10887">
        <v>6480.83</v>
      </c>
      <c r="I10887">
        <v>1599120.82</v>
      </c>
      <c r="K10887">
        <v>3.3359999999999999</v>
      </c>
      <c r="L10887">
        <v>1E-3</v>
      </c>
      <c r="M10887">
        <v>653503.81099999999</v>
      </c>
      <c r="N10887">
        <v>5.9499999999999997E-2</v>
      </c>
      <c r="O10887">
        <v>40.231999999999999</v>
      </c>
      <c r="P10887">
        <v>1.11E-2</v>
      </c>
      <c r="Q10887">
        <v>10929480.694</v>
      </c>
      <c r="R10887" t="s">
        <v>333</v>
      </c>
      <c r="S10887" t="s">
        <v>38</v>
      </c>
      <c r="T10887" t="s">
        <v>89</v>
      </c>
      <c r="V10887" t="s">
        <v>228</v>
      </c>
      <c r="Y10887" t="s">
        <v>36</v>
      </c>
    </row>
    <row r="10888" spans="1:25" x14ac:dyDescent="0.45">
      <c r="A10888" t="s">
        <v>100</v>
      </c>
      <c r="B10888" t="s">
        <v>869</v>
      </c>
      <c r="C10888">
        <v>57349</v>
      </c>
      <c r="D10888">
        <v>1</v>
      </c>
      <c r="F10888">
        <v>2017</v>
      </c>
      <c r="G10888">
        <v>6921</v>
      </c>
      <c r="H10888">
        <v>6740.64</v>
      </c>
      <c r="I10888">
        <v>1799529.79</v>
      </c>
      <c r="K10888">
        <v>3.7109999999999999</v>
      </c>
      <c r="L10888">
        <v>1E-3</v>
      </c>
      <c r="M10888">
        <v>735125.03399999999</v>
      </c>
      <c r="N10888">
        <v>5.8999999999999997E-2</v>
      </c>
      <c r="O10888">
        <v>43.863999999999997</v>
      </c>
      <c r="P10888">
        <v>1.1599999999999999E-2</v>
      </c>
      <c r="Q10888">
        <v>12369529.704</v>
      </c>
      <c r="R10888" t="s">
        <v>333</v>
      </c>
      <c r="S10888" t="s">
        <v>38</v>
      </c>
      <c r="T10888" t="s">
        <v>89</v>
      </c>
      <c r="V10888" t="s">
        <v>228</v>
      </c>
      <c r="Y10888" t="s">
        <v>36</v>
      </c>
    </row>
    <row r="10889" spans="1:25" x14ac:dyDescent="0.45">
      <c r="A10889" t="s">
        <v>100</v>
      </c>
      <c r="B10889" t="s">
        <v>869</v>
      </c>
      <c r="C10889">
        <v>57349</v>
      </c>
      <c r="D10889">
        <v>1</v>
      </c>
      <c r="F10889">
        <v>2018</v>
      </c>
      <c r="G10889">
        <v>5254</v>
      </c>
      <c r="H10889">
        <v>5140.83</v>
      </c>
      <c r="I10889">
        <v>1363959.14</v>
      </c>
      <c r="K10889">
        <v>2.8170000000000002</v>
      </c>
      <c r="L10889">
        <v>1E-3</v>
      </c>
      <c r="M10889">
        <v>559940.19700000004</v>
      </c>
      <c r="N10889">
        <v>5.9299999999999999E-2</v>
      </c>
      <c r="O10889">
        <v>34.584000000000003</v>
      </c>
      <c r="P10889">
        <v>1.18E-2</v>
      </c>
      <c r="Q10889">
        <v>9384841.4210000001</v>
      </c>
      <c r="R10889" t="s">
        <v>333</v>
      </c>
      <c r="S10889" t="s">
        <v>38</v>
      </c>
      <c r="T10889" t="s">
        <v>89</v>
      </c>
      <c r="V10889" t="s">
        <v>228</v>
      </c>
      <c r="Y10889" t="s">
        <v>36</v>
      </c>
    </row>
    <row r="10890" spans="1:25" x14ac:dyDescent="0.45">
      <c r="A10890" t="s">
        <v>100</v>
      </c>
      <c r="B10890" t="s">
        <v>869</v>
      </c>
      <c r="C10890">
        <v>57349</v>
      </c>
      <c r="D10890">
        <v>1</v>
      </c>
      <c r="F10890">
        <v>2019</v>
      </c>
      <c r="G10890">
        <v>6740</v>
      </c>
      <c r="H10890">
        <v>6620.58</v>
      </c>
      <c r="I10890">
        <v>1755505.08</v>
      </c>
      <c r="K10890">
        <v>3.6190000000000002</v>
      </c>
      <c r="L10890">
        <v>1E-3</v>
      </c>
      <c r="M10890">
        <v>716296.40899999999</v>
      </c>
      <c r="N10890">
        <v>5.91E-2</v>
      </c>
      <c r="O10890">
        <v>39.549999999999997</v>
      </c>
      <c r="P10890">
        <v>1.04E-2</v>
      </c>
      <c r="Q10890">
        <v>12047129.085999999</v>
      </c>
      <c r="R10890" t="s">
        <v>333</v>
      </c>
      <c r="S10890" t="s">
        <v>38</v>
      </c>
      <c r="T10890" t="s">
        <v>89</v>
      </c>
      <c r="V10890" t="s">
        <v>228</v>
      </c>
      <c r="Y10890" t="s">
        <v>36</v>
      </c>
    </row>
    <row r="10891" spans="1:25" x14ac:dyDescent="0.45">
      <c r="A10891" t="s">
        <v>100</v>
      </c>
      <c r="B10891" t="s">
        <v>869</v>
      </c>
      <c r="C10891">
        <v>57349</v>
      </c>
      <c r="D10891">
        <v>1</v>
      </c>
      <c r="F10891">
        <v>2020</v>
      </c>
      <c r="G10891">
        <v>6294</v>
      </c>
      <c r="H10891">
        <v>6237.14</v>
      </c>
      <c r="I10891">
        <v>1615777.69</v>
      </c>
      <c r="K10891">
        <v>3.3879999999999999</v>
      </c>
      <c r="L10891">
        <v>1E-3</v>
      </c>
      <c r="M10891">
        <v>658512.96100000001</v>
      </c>
      <c r="N10891">
        <v>5.8999999999999997E-2</v>
      </c>
      <c r="O10891">
        <v>35.250999999999998</v>
      </c>
      <c r="P10891">
        <v>8.9999999999999993E-3</v>
      </c>
      <c r="Q10891">
        <v>11074302.338</v>
      </c>
      <c r="R10891" t="s">
        <v>333</v>
      </c>
      <c r="S10891" t="s">
        <v>38</v>
      </c>
      <c r="T10891" t="s">
        <v>89</v>
      </c>
      <c r="V10891" t="s">
        <v>228</v>
      </c>
      <c r="Y10891" t="s">
        <v>36</v>
      </c>
    </row>
    <row r="10892" spans="1:25" x14ac:dyDescent="0.45">
      <c r="A10892" t="s">
        <v>100</v>
      </c>
      <c r="B10892" t="s">
        <v>869</v>
      </c>
      <c r="C10892">
        <v>57349</v>
      </c>
      <c r="D10892">
        <v>1</v>
      </c>
      <c r="F10892">
        <v>2021</v>
      </c>
      <c r="G10892">
        <v>4705</v>
      </c>
      <c r="H10892">
        <v>4548.62</v>
      </c>
      <c r="I10892">
        <v>1124843.69</v>
      </c>
      <c r="K10892">
        <v>2.3460000000000001</v>
      </c>
      <c r="L10892">
        <v>1E-3</v>
      </c>
      <c r="M10892">
        <v>464707.342</v>
      </c>
      <c r="N10892">
        <v>5.8999999999999997E-2</v>
      </c>
      <c r="O10892">
        <v>32.692999999999998</v>
      </c>
      <c r="P10892">
        <v>1.61E-2</v>
      </c>
      <c r="Q10892">
        <v>7818796.3559999997</v>
      </c>
      <c r="R10892" t="s">
        <v>333</v>
      </c>
      <c r="S10892" t="s">
        <v>38</v>
      </c>
      <c r="T10892" t="s">
        <v>89</v>
      </c>
      <c r="V10892" t="s">
        <v>228</v>
      </c>
      <c r="Y10892" t="s">
        <v>36</v>
      </c>
    </row>
    <row r="10893" spans="1:25" x14ac:dyDescent="0.45">
      <c r="A10893" t="s">
        <v>100</v>
      </c>
      <c r="B10893" t="s">
        <v>869</v>
      </c>
      <c r="C10893">
        <v>57349</v>
      </c>
      <c r="D10893">
        <v>1</v>
      </c>
      <c r="F10893">
        <v>2022</v>
      </c>
      <c r="G10893">
        <v>5300</v>
      </c>
      <c r="H10893">
        <v>5159.24</v>
      </c>
      <c r="I10893">
        <v>1275605.52</v>
      </c>
      <c r="K10893">
        <v>2.677</v>
      </c>
      <c r="L10893">
        <v>1E-3</v>
      </c>
      <c r="M10893">
        <v>531523.59499999997</v>
      </c>
      <c r="N10893">
        <v>5.9400000000000001E-2</v>
      </c>
      <c r="O10893">
        <v>37.276000000000003</v>
      </c>
      <c r="P10893">
        <v>1.5699999999999999E-2</v>
      </c>
      <c r="Q10893">
        <v>8898917.4879999999</v>
      </c>
      <c r="R10893" t="s">
        <v>333</v>
      </c>
      <c r="S10893" t="s">
        <v>38</v>
      </c>
      <c r="T10893" t="s">
        <v>89</v>
      </c>
      <c r="V10893" t="s">
        <v>228</v>
      </c>
      <c r="Y10893" t="s">
        <v>36</v>
      </c>
    </row>
    <row r="10894" spans="1:25" x14ac:dyDescent="0.45">
      <c r="A10894" t="s">
        <v>100</v>
      </c>
      <c r="B10894" t="s">
        <v>869</v>
      </c>
      <c r="C10894">
        <v>57349</v>
      </c>
      <c r="D10894">
        <v>1</v>
      </c>
      <c r="F10894">
        <v>2023</v>
      </c>
      <c r="G10894">
        <v>3868</v>
      </c>
      <c r="H10894">
        <v>3746</v>
      </c>
      <c r="I10894">
        <v>841063.8</v>
      </c>
      <c r="K10894">
        <v>1.792</v>
      </c>
      <c r="L10894">
        <v>1E-3</v>
      </c>
      <c r="M10894">
        <v>355078.90100000001</v>
      </c>
      <c r="N10894">
        <v>5.91E-2</v>
      </c>
      <c r="O10894">
        <v>28.265000000000001</v>
      </c>
      <c r="P10894">
        <v>1.84E-2</v>
      </c>
      <c r="Q10894">
        <v>5972400.801</v>
      </c>
      <c r="R10894" t="s">
        <v>333</v>
      </c>
      <c r="S10894" t="s">
        <v>38</v>
      </c>
      <c r="T10894" t="s">
        <v>89</v>
      </c>
      <c r="V10894" t="s">
        <v>228</v>
      </c>
      <c r="Y10894" t="s">
        <v>36</v>
      </c>
    </row>
    <row r="10895" spans="1:25" x14ac:dyDescent="0.45">
      <c r="A10895" t="s">
        <v>100</v>
      </c>
      <c r="B10895" t="s">
        <v>869</v>
      </c>
      <c r="C10895">
        <v>57349</v>
      </c>
      <c r="D10895">
        <v>1</v>
      </c>
      <c r="F10895">
        <v>2024</v>
      </c>
      <c r="G10895">
        <v>1796</v>
      </c>
      <c r="H10895">
        <v>1697.6</v>
      </c>
      <c r="I10895">
        <v>354014.59</v>
      </c>
      <c r="K10895">
        <v>0.77100000000000002</v>
      </c>
      <c r="L10895">
        <v>1E-3</v>
      </c>
      <c r="M10895">
        <v>152771.10699999999</v>
      </c>
      <c r="N10895">
        <v>5.91E-2</v>
      </c>
      <c r="O10895">
        <v>16.545000000000002</v>
      </c>
      <c r="P10895">
        <v>2.7E-2</v>
      </c>
      <c r="Q10895">
        <v>2569096.389</v>
      </c>
      <c r="R10895" t="s">
        <v>333</v>
      </c>
      <c r="S10895" t="s">
        <v>38</v>
      </c>
      <c r="T10895" t="s">
        <v>89</v>
      </c>
      <c r="V10895" t="s">
        <v>228</v>
      </c>
      <c r="Y10895" t="s">
        <v>36</v>
      </c>
    </row>
    <row r="10896" spans="1:25" x14ac:dyDescent="0.45">
      <c r="A10896" t="s">
        <v>274</v>
      </c>
      <c r="B10896" t="s">
        <v>871</v>
      </c>
      <c r="C10896">
        <v>57839</v>
      </c>
      <c r="D10896">
        <v>1</v>
      </c>
      <c r="F10896">
        <v>2015</v>
      </c>
      <c r="G10896">
        <v>149</v>
      </c>
      <c r="H10896">
        <v>148.26</v>
      </c>
      <c r="I10896">
        <v>43954.3</v>
      </c>
      <c r="K10896">
        <v>7.6999999999999999E-2</v>
      </c>
      <c r="L10896">
        <v>1E-3</v>
      </c>
      <c r="M10896">
        <v>15236.86</v>
      </c>
      <c r="N10896">
        <v>5.8999999999999997E-2</v>
      </c>
      <c r="O10896">
        <v>0.77200000000000002</v>
      </c>
      <c r="P10896">
        <v>6.1999999999999998E-3</v>
      </c>
      <c r="Q10896">
        <v>256385.74799999999</v>
      </c>
      <c r="R10896" t="s">
        <v>333</v>
      </c>
      <c r="T10896" t="s">
        <v>872</v>
      </c>
      <c r="V10896" t="s">
        <v>228</v>
      </c>
      <c r="Y10896" t="s">
        <v>873</v>
      </c>
    </row>
    <row r="10897" spans="1:25" x14ac:dyDescent="0.45">
      <c r="A10897" t="s">
        <v>274</v>
      </c>
      <c r="B10897" t="s">
        <v>871</v>
      </c>
      <c r="C10897">
        <v>57839</v>
      </c>
      <c r="D10897">
        <v>1</v>
      </c>
      <c r="F10897">
        <v>2016</v>
      </c>
      <c r="G10897">
        <v>7516</v>
      </c>
      <c r="H10897">
        <v>7491.16</v>
      </c>
      <c r="I10897">
        <v>2438588.6</v>
      </c>
      <c r="K10897">
        <v>4.5350000000000001</v>
      </c>
      <c r="L10897">
        <v>1E-3</v>
      </c>
      <c r="M10897">
        <v>898336.19400000002</v>
      </c>
      <c r="N10897">
        <v>5.8999999999999997E-2</v>
      </c>
      <c r="O10897">
        <v>42.557000000000002</v>
      </c>
      <c r="P10897">
        <v>5.7999999999999996E-3</v>
      </c>
      <c r="Q10897">
        <v>15116141.994000001</v>
      </c>
      <c r="R10897" t="s">
        <v>333</v>
      </c>
      <c r="T10897" t="s">
        <v>89</v>
      </c>
      <c r="V10897" t="s">
        <v>228</v>
      </c>
      <c r="Y10897" t="s">
        <v>297</v>
      </c>
    </row>
    <row r="10898" spans="1:25" x14ac:dyDescent="0.45">
      <c r="A10898" t="s">
        <v>274</v>
      </c>
      <c r="B10898" t="s">
        <v>871</v>
      </c>
      <c r="C10898">
        <v>57839</v>
      </c>
      <c r="D10898">
        <v>1</v>
      </c>
      <c r="F10898">
        <v>2017</v>
      </c>
      <c r="G10898">
        <v>7778</v>
      </c>
      <c r="H10898">
        <v>7756.45</v>
      </c>
      <c r="I10898">
        <v>2547921.58</v>
      </c>
      <c r="K10898">
        <v>4.8689999999999998</v>
      </c>
      <c r="L10898">
        <v>1E-3</v>
      </c>
      <c r="M10898">
        <v>964431.02399999998</v>
      </c>
      <c r="N10898">
        <v>5.8999999999999997E-2</v>
      </c>
      <c r="O10898">
        <v>47.220999999999997</v>
      </c>
      <c r="P10898">
        <v>6.1000000000000004E-3</v>
      </c>
      <c r="Q10898">
        <v>16228428.210999999</v>
      </c>
      <c r="R10898" t="s">
        <v>333</v>
      </c>
      <c r="T10898" t="s">
        <v>89</v>
      </c>
      <c r="V10898" t="s">
        <v>228</v>
      </c>
      <c r="Y10898" t="s">
        <v>299</v>
      </c>
    </row>
    <row r="10899" spans="1:25" x14ac:dyDescent="0.45">
      <c r="A10899" t="s">
        <v>274</v>
      </c>
      <c r="B10899" t="s">
        <v>871</v>
      </c>
      <c r="C10899">
        <v>57839</v>
      </c>
      <c r="D10899">
        <v>1</v>
      </c>
      <c r="F10899">
        <v>2018</v>
      </c>
      <c r="G10899">
        <v>7716</v>
      </c>
      <c r="H10899">
        <v>7683.79</v>
      </c>
      <c r="I10899">
        <v>2451238.9700000002</v>
      </c>
      <c r="K10899">
        <v>4.6909999999999998</v>
      </c>
      <c r="L10899">
        <v>1E-3</v>
      </c>
      <c r="M10899">
        <v>929249.22699999996</v>
      </c>
      <c r="N10899">
        <v>5.8999999999999997E-2</v>
      </c>
      <c r="O10899">
        <v>45.539000000000001</v>
      </c>
      <c r="P10899">
        <v>6.1000000000000004E-3</v>
      </c>
      <c r="Q10899">
        <v>15636378.765000001</v>
      </c>
      <c r="R10899" t="s">
        <v>333</v>
      </c>
      <c r="T10899" t="s">
        <v>89</v>
      </c>
      <c r="V10899" t="s">
        <v>228</v>
      </c>
      <c r="Y10899" t="s">
        <v>299</v>
      </c>
    </row>
    <row r="10900" spans="1:25" x14ac:dyDescent="0.45">
      <c r="A10900" t="s">
        <v>274</v>
      </c>
      <c r="B10900" t="s">
        <v>871</v>
      </c>
      <c r="C10900">
        <v>57839</v>
      </c>
      <c r="D10900">
        <v>1</v>
      </c>
      <c r="F10900">
        <v>2019</v>
      </c>
      <c r="G10900">
        <v>7775</v>
      </c>
      <c r="H10900">
        <v>7761.83</v>
      </c>
      <c r="I10900">
        <v>2577490.96</v>
      </c>
      <c r="K10900">
        <v>4.79</v>
      </c>
      <c r="L10900">
        <v>1E-3</v>
      </c>
      <c r="M10900">
        <v>948864.14399999997</v>
      </c>
      <c r="N10900">
        <v>5.8999999999999997E-2</v>
      </c>
      <c r="O10900">
        <v>44.25</v>
      </c>
      <c r="P10900">
        <v>5.7000000000000002E-3</v>
      </c>
      <c r="Q10900">
        <v>15966458.665999999</v>
      </c>
      <c r="R10900" t="s">
        <v>333</v>
      </c>
      <c r="T10900" t="s">
        <v>89</v>
      </c>
      <c r="V10900" t="s">
        <v>228</v>
      </c>
      <c r="Y10900" t="s">
        <v>299</v>
      </c>
    </row>
    <row r="10901" spans="1:25" x14ac:dyDescent="0.45">
      <c r="A10901" t="s">
        <v>274</v>
      </c>
      <c r="B10901" t="s">
        <v>871</v>
      </c>
      <c r="C10901">
        <v>57839</v>
      </c>
      <c r="D10901">
        <v>1</v>
      </c>
      <c r="F10901">
        <v>2020</v>
      </c>
      <c r="G10901">
        <v>7439</v>
      </c>
      <c r="H10901">
        <v>7364.68</v>
      </c>
      <c r="I10901">
        <v>2303500.92</v>
      </c>
      <c r="K10901">
        <v>4.1260000000000003</v>
      </c>
      <c r="L10901">
        <v>1E-3</v>
      </c>
      <c r="M10901">
        <v>817289.94499999995</v>
      </c>
      <c r="N10901">
        <v>5.8999999999999997E-2</v>
      </c>
      <c r="O10901">
        <v>39.473999999999997</v>
      </c>
      <c r="P10901">
        <v>6.4000000000000003E-3</v>
      </c>
      <c r="Q10901">
        <v>13752491.647</v>
      </c>
      <c r="R10901" t="s">
        <v>333</v>
      </c>
      <c r="T10901" t="s">
        <v>89</v>
      </c>
      <c r="V10901" t="s">
        <v>228</v>
      </c>
      <c r="Y10901" t="s">
        <v>147</v>
      </c>
    </row>
    <row r="10902" spans="1:25" x14ac:dyDescent="0.45">
      <c r="A10902" t="s">
        <v>274</v>
      </c>
      <c r="B10902" t="s">
        <v>871</v>
      </c>
      <c r="C10902">
        <v>57839</v>
      </c>
      <c r="D10902">
        <v>1</v>
      </c>
      <c r="F10902">
        <v>2021</v>
      </c>
      <c r="G10902">
        <v>6569</v>
      </c>
      <c r="H10902">
        <v>6482.89</v>
      </c>
      <c r="I10902">
        <v>1989755.15</v>
      </c>
      <c r="K10902">
        <v>3.8879999999999999</v>
      </c>
      <c r="L10902">
        <v>1E-3</v>
      </c>
      <c r="M10902">
        <v>770186.89599999995</v>
      </c>
      <c r="N10902">
        <v>5.8999999999999997E-2</v>
      </c>
      <c r="O10902">
        <v>38.152999999999999</v>
      </c>
      <c r="P10902">
        <v>6.6E-3</v>
      </c>
      <c r="Q10902">
        <v>12959887.495999999</v>
      </c>
      <c r="R10902" t="s">
        <v>333</v>
      </c>
      <c r="T10902" t="s">
        <v>89</v>
      </c>
      <c r="V10902" t="s">
        <v>228</v>
      </c>
      <c r="Y10902" t="s">
        <v>152</v>
      </c>
    </row>
    <row r="10903" spans="1:25" x14ac:dyDescent="0.45">
      <c r="A10903" t="s">
        <v>274</v>
      </c>
      <c r="B10903" t="s">
        <v>871</v>
      </c>
      <c r="C10903">
        <v>57839</v>
      </c>
      <c r="D10903">
        <v>1</v>
      </c>
      <c r="F10903">
        <v>2022</v>
      </c>
      <c r="G10903">
        <v>7313</v>
      </c>
      <c r="H10903">
        <v>7208.69</v>
      </c>
      <c r="I10903">
        <v>2201918.81</v>
      </c>
      <c r="K10903">
        <v>4.2380000000000004</v>
      </c>
      <c r="L10903">
        <v>1E-3</v>
      </c>
      <c r="M10903">
        <v>836369.73899999994</v>
      </c>
      <c r="N10903">
        <v>5.8999999999999997E-2</v>
      </c>
      <c r="O10903">
        <v>41.476999999999997</v>
      </c>
      <c r="P10903">
        <v>6.4000000000000003E-3</v>
      </c>
      <c r="Q10903">
        <v>14125869.578</v>
      </c>
      <c r="R10903" t="s">
        <v>333</v>
      </c>
      <c r="T10903" t="s">
        <v>89</v>
      </c>
      <c r="V10903" t="s">
        <v>228</v>
      </c>
      <c r="Y10903" t="s">
        <v>152</v>
      </c>
    </row>
    <row r="10904" spans="1:25" x14ac:dyDescent="0.45">
      <c r="A10904" t="s">
        <v>274</v>
      </c>
      <c r="B10904" t="s">
        <v>871</v>
      </c>
      <c r="C10904">
        <v>57839</v>
      </c>
      <c r="D10904">
        <v>1</v>
      </c>
      <c r="F10904">
        <v>2023</v>
      </c>
      <c r="G10904">
        <v>6913</v>
      </c>
      <c r="H10904">
        <v>6878.34</v>
      </c>
      <c r="I10904">
        <v>2026298.33</v>
      </c>
      <c r="K10904">
        <v>3.9129999999999998</v>
      </c>
      <c r="L10904">
        <v>1E-3</v>
      </c>
      <c r="M10904">
        <v>770554.27099999995</v>
      </c>
      <c r="N10904">
        <v>5.8999999999999997E-2</v>
      </c>
      <c r="O10904">
        <v>37.11</v>
      </c>
      <c r="P10904">
        <v>6.0000000000000001E-3</v>
      </c>
      <c r="Q10904">
        <v>13041243.296</v>
      </c>
      <c r="R10904" t="s">
        <v>333</v>
      </c>
      <c r="T10904" t="s">
        <v>89</v>
      </c>
      <c r="V10904" t="s">
        <v>228</v>
      </c>
      <c r="Y10904" t="s">
        <v>152</v>
      </c>
    </row>
    <row r="10905" spans="1:25" x14ac:dyDescent="0.45">
      <c r="A10905" t="s">
        <v>274</v>
      </c>
      <c r="B10905" t="s">
        <v>871</v>
      </c>
      <c r="C10905">
        <v>57839</v>
      </c>
      <c r="D10905">
        <v>1</v>
      </c>
      <c r="F10905">
        <v>2024</v>
      </c>
      <c r="G10905">
        <v>3358</v>
      </c>
      <c r="H10905">
        <v>3308.96</v>
      </c>
      <c r="I10905">
        <v>925691.93</v>
      </c>
      <c r="K10905">
        <v>1.8080000000000001</v>
      </c>
      <c r="L10905">
        <v>1E-3</v>
      </c>
      <c r="M10905">
        <v>355832.85499999998</v>
      </c>
      <c r="N10905">
        <v>5.8999999999999997E-2</v>
      </c>
      <c r="O10905">
        <v>17.675999999999998</v>
      </c>
      <c r="P10905">
        <v>6.4000000000000003E-3</v>
      </c>
      <c r="Q10905">
        <v>6026055.7470000004</v>
      </c>
      <c r="R10905" t="s">
        <v>333</v>
      </c>
      <c r="T10905" t="s">
        <v>89</v>
      </c>
      <c r="V10905" t="s">
        <v>228</v>
      </c>
      <c r="Y10905" t="s">
        <v>152</v>
      </c>
    </row>
    <row r="10906" spans="1:25" x14ac:dyDescent="0.45">
      <c r="A10906" t="s">
        <v>274</v>
      </c>
      <c r="B10906" t="s">
        <v>871</v>
      </c>
      <c r="C10906">
        <v>57839</v>
      </c>
      <c r="D10906">
        <v>2</v>
      </c>
      <c r="F10906">
        <v>2015</v>
      </c>
      <c r="G10906">
        <v>149</v>
      </c>
      <c r="H10906">
        <v>148.22999999999999</v>
      </c>
      <c r="I10906">
        <v>43363.89</v>
      </c>
      <c r="K10906">
        <v>7.5999999999999998E-2</v>
      </c>
      <c r="L10906">
        <v>1E-3</v>
      </c>
      <c r="M10906">
        <v>15147.421</v>
      </c>
      <c r="N10906">
        <v>5.8999999999999997E-2</v>
      </c>
      <c r="O10906">
        <v>0.82299999999999995</v>
      </c>
      <c r="P10906">
        <v>6.7000000000000002E-3</v>
      </c>
      <c r="Q10906">
        <v>254886.02900000001</v>
      </c>
      <c r="R10906" t="s">
        <v>333</v>
      </c>
      <c r="T10906" t="s">
        <v>874</v>
      </c>
      <c r="V10906" t="s">
        <v>228</v>
      </c>
      <c r="Y10906" t="s">
        <v>873</v>
      </c>
    </row>
    <row r="10907" spans="1:25" x14ac:dyDescent="0.45">
      <c r="A10907" t="s">
        <v>274</v>
      </c>
      <c r="B10907" t="s">
        <v>871</v>
      </c>
      <c r="C10907">
        <v>57839</v>
      </c>
      <c r="D10907">
        <v>2</v>
      </c>
      <c r="F10907">
        <v>2016</v>
      </c>
      <c r="G10907">
        <v>7392</v>
      </c>
      <c r="H10907">
        <v>7363.12</v>
      </c>
      <c r="I10907">
        <v>2378182.59</v>
      </c>
      <c r="K10907">
        <v>4.407</v>
      </c>
      <c r="L10907">
        <v>1E-3</v>
      </c>
      <c r="M10907">
        <v>873061.07200000004</v>
      </c>
      <c r="N10907">
        <v>5.8999999999999997E-2</v>
      </c>
      <c r="O10907">
        <v>41.234000000000002</v>
      </c>
      <c r="P10907">
        <v>5.8999999999999999E-3</v>
      </c>
      <c r="Q10907">
        <v>14690873.237</v>
      </c>
      <c r="R10907" t="s">
        <v>333</v>
      </c>
      <c r="T10907" t="s">
        <v>89</v>
      </c>
      <c r="V10907" t="s">
        <v>228</v>
      </c>
      <c r="Y10907" t="s">
        <v>297</v>
      </c>
    </row>
    <row r="10908" spans="1:25" x14ac:dyDescent="0.45">
      <c r="A10908" t="s">
        <v>274</v>
      </c>
      <c r="B10908" t="s">
        <v>871</v>
      </c>
      <c r="C10908">
        <v>57839</v>
      </c>
      <c r="D10908">
        <v>2</v>
      </c>
      <c r="F10908">
        <v>2017</v>
      </c>
      <c r="G10908">
        <v>7689</v>
      </c>
      <c r="H10908">
        <v>7674.39</v>
      </c>
      <c r="I10908">
        <v>2505521.64</v>
      </c>
      <c r="K10908">
        <v>4.7930000000000001</v>
      </c>
      <c r="L10908">
        <v>1E-3</v>
      </c>
      <c r="M10908">
        <v>949444.88199999998</v>
      </c>
      <c r="N10908">
        <v>5.8999999999999997E-2</v>
      </c>
      <c r="O10908">
        <v>45.145000000000003</v>
      </c>
      <c r="P10908">
        <v>5.8999999999999999E-3</v>
      </c>
      <c r="Q10908">
        <v>15976253.338</v>
      </c>
      <c r="R10908" t="s">
        <v>333</v>
      </c>
      <c r="T10908" t="s">
        <v>89</v>
      </c>
      <c r="V10908" t="s">
        <v>228</v>
      </c>
      <c r="Y10908" t="s">
        <v>299</v>
      </c>
    </row>
    <row r="10909" spans="1:25" x14ac:dyDescent="0.45">
      <c r="A10909" t="s">
        <v>274</v>
      </c>
      <c r="B10909" t="s">
        <v>871</v>
      </c>
      <c r="C10909">
        <v>57839</v>
      </c>
      <c r="D10909">
        <v>2</v>
      </c>
      <c r="F10909">
        <v>2018</v>
      </c>
      <c r="G10909">
        <v>7752</v>
      </c>
      <c r="H10909">
        <v>7719.42</v>
      </c>
      <c r="I10909">
        <v>2452857.96</v>
      </c>
      <c r="K10909">
        <v>4.6989999999999998</v>
      </c>
      <c r="L10909">
        <v>1E-3</v>
      </c>
      <c r="M10909">
        <v>930787.61699999997</v>
      </c>
      <c r="N10909">
        <v>5.8999999999999997E-2</v>
      </c>
      <c r="O10909">
        <v>45.142000000000003</v>
      </c>
      <c r="P10909">
        <v>6.1000000000000004E-3</v>
      </c>
      <c r="Q10909">
        <v>15662296.234999999</v>
      </c>
      <c r="R10909" t="s">
        <v>333</v>
      </c>
      <c r="T10909" t="s">
        <v>89</v>
      </c>
      <c r="V10909" t="s">
        <v>228</v>
      </c>
      <c r="Y10909" t="s">
        <v>299</v>
      </c>
    </row>
    <row r="10910" spans="1:25" x14ac:dyDescent="0.45">
      <c r="A10910" t="s">
        <v>274</v>
      </c>
      <c r="B10910" t="s">
        <v>871</v>
      </c>
      <c r="C10910">
        <v>57839</v>
      </c>
      <c r="D10910">
        <v>2</v>
      </c>
      <c r="F10910">
        <v>2019</v>
      </c>
      <c r="G10910">
        <v>7739</v>
      </c>
      <c r="H10910">
        <v>7718.77</v>
      </c>
      <c r="I10910">
        <v>2558129.34</v>
      </c>
      <c r="K10910">
        <v>4.7770000000000001</v>
      </c>
      <c r="L10910">
        <v>1E-3</v>
      </c>
      <c r="M10910">
        <v>946216.57</v>
      </c>
      <c r="N10910">
        <v>5.8999999999999997E-2</v>
      </c>
      <c r="O10910">
        <v>44.57</v>
      </c>
      <c r="P10910">
        <v>5.7999999999999996E-3</v>
      </c>
      <c r="Q10910">
        <v>15921931.620999999</v>
      </c>
      <c r="R10910" t="s">
        <v>333</v>
      </c>
      <c r="T10910" t="s">
        <v>89</v>
      </c>
      <c r="V10910" t="s">
        <v>228</v>
      </c>
      <c r="Y10910" t="s">
        <v>299</v>
      </c>
    </row>
    <row r="10911" spans="1:25" x14ac:dyDescent="0.45">
      <c r="A10911" t="s">
        <v>274</v>
      </c>
      <c r="B10911" t="s">
        <v>871</v>
      </c>
      <c r="C10911">
        <v>57839</v>
      </c>
      <c r="D10911">
        <v>2</v>
      </c>
      <c r="F10911">
        <v>2020</v>
      </c>
      <c r="G10911">
        <v>7292</v>
      </c>
      <c r="H10911">
        <v>7215.61</v>
      </c>
      <c r="I10911">
        <v>2255082.65</v>
      </c>
      <c r="K10911">
        <v>4.0609999999999999</v>
      </c>
      <c r="L10911">
        <v>1E-3</v>
      </c>
      <c r="M10911">
        <v>804354.30599999998</v>
      </c>
      <c r="N10911">
        <v>5.8999999999999997E-2</v>
      </c>
      <c r="O10911">
        <v>38.35</v>
      </c>
      <c r="P10911">
        <v>6.1999999999999998E-3</v>
      </c>
      <c r="Q10911">
        <v>13534776.354</v>
      </c>
      <c r="R10911" t="s">
        <v>333</v>
      </c>
      <c r="T10911" t="s">
        <v>89</v>
      </c>
      <c r="V10911" t="s">
        <v>228</v>
      </c>
      <c r="Y10911" t="s">
        <v>147</v>
      </c>
    </row>
    <row r="10912" spans="1:25" x14ac:dyDescent="0.45">
      <c r="A10912" t="s">
        <v>274</v>
      </c>
      <c r="B10912" t="s">
        <v>871</v>
      </c>
      <c r="C10912">
        <v>57839</v>
      </c>
      <c r="D10912">
        <v>2</v>
      </c>
      <c r="F10912">
        <v>2021</v>
      </c>
      <c r="G10912">
        <v>5824</v>
      </c>
      <c r="H10912">
        <v>5654.14</v>
      </c>
      <c r="I10912">
        <v>1774959.14</v>
      </c>
      <c r="K10912">
        <v>3.5390000000000001</v>
      </c>
      <c r="L10912">
        <v>1E-3</v>
      </c>
      <c r="M10912">
        <v>701083.15399999998</v>
      </c>
      <c r="N10912">
        <v>5.8999999999999997E-2</v>
      </c>
      <c r="O10912">
        <v>35.399000000000001</v>
      </c>
      <c r="P10912">
        <v>7.1000000000000004E-3</v>
      </c>
      <c r="Q10912">
        <v>11797037.992000001</v>
      </c>
      <c r="R10912" t="s">
        <v>333</v>
      </c>
      <c r="T10912" t="s">
        <v>89</v>
      </c>
      <c r="V10912" t="s">
        <v>228</v>
      </c>
      <c r="Y10912" t="s">
        <v>152</v>
      </c>
    </row>
    <row r="10913" spans="1:25" x14ac:dyDescent="0.45">
      <c r="A10913" t="s">
        <v>274</v>
      </c>
      <c r="B10913" t="s">
        <v>871</v>
      </c>
      <c r="C10913">
        <v>57839</v>
      </c>
      <c r="D10913">
        <v>2</v>
      </c>
      <c r="F10913">
        <v>2022</v>
      </c>
      <c r="G10913">
        <v>7685</v>
      </c>
      <c r="H10913">
        <v>7603.46</v>
      </c>
      <c r="I10913">
        <v>2349175.79</v>
      </c>
      <c r="K10913">
        <v>4.6550000000000002</v>
      </c>
      <c r="L10913">
        <v>1E-3</v>
      </c>
      <c r="M10913">
        <v>918881.19099999999</v>
      </c>
      <c r="N10913">
        <v>5.8999999999999997E-2</v>
      </c>
      <c r="O10913">
        <v>45.097999999999999</v>
      </c>
      <c r="P10913">
        <v>6.3E-3</v>
      </c>
      <c r="Q10913">
        <v>15516985.091</v>
      </c>
      <c r="R10913" t="s">
        <v>333</v>
      </c>
      <c r="T10913" t="s">
        <v>89</v>
      </c>
      <c r="V10913" t="s">
        <v>228</v>
      </c>
      <c r="Y10913" t="s">
        <v>152</v>
      </c>
    </row>
    <row r="10914" spans="1:25" x14ac:dyDescent="0.45">
      <c r="A10914" t="s">
        <v>274</v>
      </c>
      <c r="B10914" t="s">
        <v>871</v>
      </c>
      <c r="C10914">
        <v>57839</v>
      </c>
      <c r="D10914">
        <v>2</v>
      </c>
      <c r="F10914">
        <v>2023</v>
      </c>
      <c r="G10914">
        <v>7041</v>
      </c>
      <c r="H10914">
        <v>7008.22</v>
      </c>
      <c r="I10914">
        <v>2087906.35</v>
      </c>
      <c r="K10914">
        <v>4.1470000000000002</v>
      </c>
      <c r="L10914">
        <v>1E-3</v>
      </c>
      <c r="M10914">
        <v>816789.36199999996</v>
      </c>
      <c r="N10914">
        <v>5.8999999999999997E-2</v>
      </c>
      <c r="O10914">
        <v>39.466000000000001</v>
      </c>
      <c r="P10914">
        <v>6.0000000000000001E-3</v>
      </c>
      <c r="Q10914">
        <v>13823758.307</v>
      </c>
      <c r="R10914" t="s">
        <v>333</v>
      </c>
      <c r="T10914" t="s">
        <v>89</v>
      </c>
      <c r="V10914" t="s">
        <v>228</v>
      </c>
      <c r="Y10914" t="s">
        <v>152</v>
      </c>
    </row>
    <row r="10915" spans="1:25" x14ac:dyDescent="0.45">
      <c r="A10915" t="s">
        <v>274</v>
      </c>
      <c r="B10915" t="s">
        <v>871</v>
      </c>
      <c r="C10915">
        <v>57839</v>
      </c>
      <c r="D10915">
        <v>2</v>
      </c>
      <c r="F10915">
        <v>2024</v>
      </c>
      <c r="G10915">
        <v>3546</v>
      </c>
      <c r="H10915">
        <v>3504.27</v>
      </c>
      <c r="I10915">
        <v>994952.11</v>
      </c>
      <c r="K10915">
        <v>2.0059999999999998</v>
      </c>
      <c r="L10915">
        <v>1E-3</v>
      </c>
      <c r="M10915">
        <v>394824.80099999998</v>
      </c>
      <c r="N10915">
        <v>5.8999999999999997E-2</v>
      </c>
      <c r="O10915">
        <v>19.498999999999999</v>
      </c>
      <c r="P10915">
        <v>6.4000000000000003E-3</v>
      </c>
      <c r="Q10915">
        <v>6685867.7520000003</v>
      </c>
      <c r="R10915" t="s">
        <v>333</v>
      </c>
      <c r="T10915" t="s">
        <v>89</v>
      </c>
      <c r="V10915" t="s">
        <v>228</v>
      </c>
      <c r="Y10915" t="s">
        <v>152</v>
      </c>
    </row>
    <row r="10916" spans="1:25" x14ac:dyDescent="0.45">
      <c r="A10916" t="s">
        <v>258</v>
      </c>
      <c r="B10916" t="s">
        <v>875</v>
      </c>
      <c r="C10916">
        <v>58054</v>
      </c>
      <c r="D10916" t="s">
        <v>876</v>
      </c>
      <c r="F10916">
        <v>2014</v>
      </c>
      <c r="G10916">
        <v>4055</v>
      </c>
      <c r="H10916">
        <v>4025.43</v>
      </c>
      <c r="I10916">
        <v>265913.01</v>
      </c>
      <c r="K10916">
        <v>21.748999999999999</v>
      </c>
      <c r="L10916">
        <v>1.49E-2</v>
      </c>
      <c r="M10916">
        <v>388208.83199999999</v>
      </c>
      <c r="N10916">
        <v>0.10440000000000001</v>
      </c>
      <c r="O10916">
        <v>201.78299999999999</v>
      </c>
      <c r="P10916">
        <v>8.9800000000000005E-2</v>
      </c>
      <c r="Q10916">
        <v>3694270.0469999998</v>
      </c>
      <c r="R10916" t="s">
        <v>97</v>
      </c>
      <c r="S10916" t="s">
        <v>38</v>
      </c>
      <c r="T10916" t="s">
        <v>877</v>
      </c>
      <c r="U10916" t="s">
        <v>97</v>
      </c>
      <c r="V10916" t="s">
        <v>211</v>
      </c>
      <c r="W10916" t="s">
        <v>140</v>
      </c>
      <c r="Y10916" t="s">
        <v>99</v>
      </c>
    </row>
    <row r="10917" spans="1:25" x14ac:dyDescent="0.45">
      <c r="A10917" t="s">
        <v>258</v>
      </c>
      <c r="B10917" t="s">
        <v>875</v>
      </c>
      <c r="C10917">
        <v>58054</v>
      </c>
      <c r="D10917" t="s">
        <v>876</v>
      </c>
      <c r="F10917">
        <v>2015</v>
      </c>
      <c r="G10917">
        <v>7505</v>
      </c>
      <c r="H10917">
        <v>7473.27</v>
      </c>
      <c r="I10917">
        <v>474330.83</v>
      </c>
      <c r="K10917">
        <v>14.855</v>
      </c>
      <c r="L10917">
        <v>5.0000000000000001E-3</v>
      </c>
      <c r="M10917">
        <v>698667.82499999995</v>
      </c>
      <c r="N10917">
        <v>0.1037</v>
      </c>
      <c r="O10917">
        <v>207.27</v>
      </c>
      <c r="P10917">
        <v>6.1499999999999999E-2</v>
      </c>
      <c r="Q10917">
        <v>6700603.1799999997</v>
      </c>
      <c r="R10917" t="s">
        <v>97</v>
      </c>
      <c r="S10917" t="s">
        <v>38</v>
      </c>
      <c r="T10917" t="s">
        <v>877</v>
      </c>
      <c r="U10917" t="s">
        <v>97</v>
      </c>
      <c r="V10917" t="s">
        <v>211</v>
      </c>
      <c r="W10917" t="s">
        <v>140</v>
      </c>
      <c r="Y10917" t="s">
        <v>99</v>
      </c>
    </row>
    <row r="10918" spans="1:25" x14ac:dyDescent="0.45">
      <c r="A10918" t="s">
        <v>258</v>
      </c>
      <c r="B10918" t="s">
        <v>875</v>
      </c>
      <c r="C10918">
        <v>58054</v>
      </c>
      <c r="D10918" t="s">
        <v>876</v>
      </c>
      <c r="F10918">
        <v>2016</v>
      </c>
      <c r="G10918">
        <v>8134</v>
      </c>
      <c r="H10918">
        <v>8115.91</v>
      </c>
      <c r="I10918">
        <v>584836.87</v>
      </c>
      <c r="K10918">
        <v>21.459</v>
      </c>
      <c r="L10918">
        <v>5.3E-3</v>
      </c>
      <c r="M10918">
        <v>1059236.439</v>
      </c>
      <c r="N10918">
        <v>0.104</v>
      </c>
      <c r="O10918">
        <v>304.76299999999998</v>
      </c>
      <c r="P10918">
        <v>5.9700000000000003E-2</v>
      </c>
      <c r="Q10918">
        <v>10151338.347999999</v>
      </c>
      <c r="R10918" t="s">
        <v>97</v>
      </c>
      <c r="S10918" t="s">
        <v>38</v>
      </c>
      <c r="T10918" t="s">
        <v>877</v>
      </c>
      <c r="U10918" t="s">
        <v>97</v>
      </c>
      <c r="V10918" t="s">
        <v>211</v>
      </c>
      <c r="W10918" t="s">
        <v>140</v>
      </c>
      <c r="Y10918" t="s">
        <v>99</v>
      </c>
    </row>
    <row r="10919" spans="1:25" x14ac:dyDescent="0.45">
      <c r="A10919" t="s">
        <v>258</v>
      </c>
      <c r="B10919" t="s">
        <v>875</v>
      </c>
      <c r="C10919">
        <v>58054</v>
      </c>
      <c r="D10919" t="s">
        <v>876</v>
      </c>
      <c r="F10919">
        <v>2017</v>
      </c>
      <c r="G10919">
        <v>7653</v>
      </c>
      <c r="H10919">
        <v>7628.35</v>
      </c>
      <c r="I10919">
        <v>548734</v>
      </c>
      <c r="K10919">
        <v>15.446999999999999</v>
      </c>
      <c r="L10919">
        <v>1.03E-2</v>
      </c>
      <c r="M10919">
        <v>767548.84499999997</v>
      </c>
      <c r="N10919">
        <v>0.10390000000000001</v>
      </c>
      <c r="O10919">
        <v>231.203</v>
      </c>
      <c r="P10919">
        <v>6.2700000000000006E-2</v>
      </c>
      <c r="Q10919">
        <v>7353059.9840000002</v>
      </c>
      <c r="R10919" t="s">
        <v>97</v>
      </c>
      <c r="S10919" t="s">
        <v>38</v>
      </c>
      <c r="T10919" t="s">
        <v>877</v>
      </c>
      <c r="U10919" t="s">
        <v>97</v>
      </c>
      <c r="V10919" t="s">
        <v>211</v>
      </c>
      <c r="W10919" t="s">
        <v>140</v>
      </c>
      <c r="Y10919" t="s">
        <v>99</v>
      </c>
    </row>
    <row r="10920" spans="1:25" x14ac:dyDescent="0.45">
      <c r="A10920" t="s">
        <v>258</v>
      </c>
      <c r="B10920" t="s">
        <v>875</v>
      </c>
      <c r="C10920">
        <v>58054</v>
      </c>
      <c r="D10920" t="s">
        <v>876</v>
      </c>
      <c r="F10920">
        <v>2018</v>
      </c>
      <c r="G10920">
        <v>7761</v>
      </c>
      <c r="H10920">
        <v>7743.02</v>
      </c>
      <c r="I10920">
        <v>556270.62</v>
      </c>
      <c r="K10920">
        <v>16.536000000000001</v>
      </c>
      <c r="L10920">
        <v>9.2999999999999992E-3</v>
      </c>
      <c r="M10920">
        <v>833358.94799999997</v>
      </c>
      <c r="N10920">
        <v>0.1041</v>
      </c>
      <c r="O10920">
        <v>243.44800000000001</v>
      </c>
      <c r="P10920">
        <v>6.0999999999999999E-2</v>
      </c>
      <c r="Q10920">
        <v>7979693.5159999998</v>
      </c>
      <c r="R10920" t="s">
        <v>97</v>
      </c>
      <c r="S10920" t="s">
        <v>38</v>
      </c>
      <c r="T10920" t="s">
        <v>877</v>
      </c>
      <c r="U10920" t="s">
        <v>97</v>
      </c>
      <c r="V10920" t="s">
        <v>211</v>
      </c>
      <c r="W10920" t="s">
        <v>140</v>
      </c>
      <c r="Y10920" t="s">
        <v>99</v>
      </c>
    </row>
    <row r="10921" spans="1:25" x14ac:dyDescent="0.45">
      <c r="A10921" t="s">
        <v>258</v>
      </c>
      <c r="B10921" t="s">
        <v>875</v>
      </c>
      <c r="C10921">
        <v>58054</v>
      </c>
      <c r="D10921" t="s">
        <v>876</v>
      </c>
      <c r="F10921">
        <v>2019</v>
      </c>
      <c r="G10921">
        <v>8209</v>
      </c>
      <c r="H10921">
        <v>8198.74</v>
      </c>
      <c r="I10921">
        <v>599631.86</v>
      </c>
      <c r="K10921">
        <v>17.507000000000001</v>
      </c>
      <c r="L10921">
        <v>5.0000000000000001E-3</v>
      </c>
      <c r="M10921">
        <v>890672.24600000004</v>
      </c>
      <c r="N10921">
        <v>0.10440000000000001</v>
      </c>
      <c r="O10921">
        <v>256.84199999999998</v>
      </c>
      <c r="P10921">
        <v>6.0199999999999997E-2</v>
      </c>
      <c r="Q10921">
        <v>8526292.0240000002</v>
      </c>
      <c r="R10921" t="s">
        <v>97</v>
      </c>
      <c r="S10921" t="s">
        <v>38</v>
      </c>
      <c r="T10921" t="s">
        <v>877</v>
      </c>
      <c r="U10921" t="s">
        <v>97</v>
      </c>
      <c r="V10921" t="s">
        <v>211</v>
      </c>
      <c r="W10921" t="s">
        <v>140</v>
      </c>
      <c r="Y10921" t="s">
        <v>99</v>
      </c>
    </row>
    <row r="10922" spans="1:25" x14ac:dyDescent="0.45">
      <c r="A10922" t="s">
        <v>258</v>
      </c>
      <c r="B10922" t="s">
        <v>875</v>
      </c>
      <c r="C10922">
        <v>58054</v>
      </c>
      <c r="D10922" t="s">
        <v>876</v>
      </c>
      <c r="F10922">
        <v>2020</v>
      </c>
      <c r="G10922">
        <v>8087</v>
      </c>
      <c r="H10922">
        <v>8067.76</v>
      </c>
      <c r="I10922">
        <v>579759.09</v>
      </c>
      <c r="K10922">
        <v>17.597000000000001</v>
      </c>
      <c r="L10922">
        <v>6.7000000000000002E-3</v>
      </c>
      <c r="M10922">
        <v>853897.5</v>
      </c>
      <c r="N10922">
        <v>0.104</v>
      </c>
      <c r="O10922">
        <v>248.11099999999999</v>
      </c>
      <c r="P10922">
        <v>6.0400000000000002E-2</v>
      </c>
      <c r="Q10922">
        <v>8189072.6529999999</v>
      </c>
      <c r="R10922" t="s">
        <v>97</v>
      </c>
      <c r="S10922" t="s">
        <v>38</v>
      </c>
      <c r="T10922" t="s">
        <v>877</v>
      </c>
      <c r="U10922" t="s">
        <v>97</v>
      </c>
      <c r="V10922" t="s">
        <v>211</v>
      </c>
      <c r="W10922" t="s">
        <v>140</v>
      </c>
      <c r="Y10922" t="s">
        <v>99</v>
      </c>
    </row>
    <row r="10923" spans="1:25" x14ac:dyDescent="0.45">
      <c r="A10923" t="s">
        <v>258</v>
      </c>
      <c r="B10923" t="s">
        <v>875</v>
      </c>
      <c r="C10923">
        <v>58054</v>
      </c>
      <c r="D10923" t="s">
        <v>876</v>
      </c>
      <c r="F10923">
        <v>2021</v>
      </c>
      <c r="G10923">
        <v>8267</v>
      </c>
      <c r="H10923">
        <v>8259.26</v>
      </c>
      <c r="I10923">
        <v>607913.93999999994</v>
      </c>
      <c r="K10923">
        <v>19.091000000000001</v>
      </c>
      <c r="L10923">
        <v>4.7999999999999996E-3</v>
      </c>
      <c r="M10923">
        <v>941667.95299999998</v>
      </c>
      <c r="N10923">
        <v>0.104</v>
      </c>
      <c r="O10923">
        <v>276.95699999999999</v>
      </c>
      <c r="P10923">
        <v>6.13E-2</v>
      </c>
      <c r="Q10923">
        <v>9027551.898</v>
      </c>
      <c r="R10923" t="s">
        <v>97</v>
      </c>
      <c r="S10923" t="s">
        <v>38</v>
      </c>
      <c r="T10923" t="s">
        <v>877</v>
      </c>
      <c r="U10923" t="s">
        <v>97</v>
      </c>
      <c r="V10923" t="s">
        <v>211</v>
      </c>
      <c r="W10923" t="s">
        <v>140</v>
      </c>
      <c r="Y10923" t="s">
        <v>99</v>
      </c>
    </row>
    <row r="10924" spans="1:25" x14ac:dyDescent="0.45">
      <c r="A10924" t="s">
        <v>258</v>
      </c>
      <c r="B10924" t="s">
        <v>875</v>
      </c>
      <c r="C10924">
        <v>58054</v>
      </c>
      <c r="D10924" t="s">
        <v>876</v>
      </c>
      <c r="F10924">
        <v>2022</v>
      </c>
      <c r="G10924">
        <v>8290</v>
      </c>
      <c r="H10924">
        <v>8280.7099999999991</v>
      </c>
      <c r="I10924">
        <v>607070.86</v>
      </c>
      <c r="K10924">
        <v>17.664000000000001</v>
      </c>
      <c r="L10924">
        <v>5.3E-3</v>
      </c>
      <c r="M10924">
        <v>885234.45400000003</v>
      </c>
      <c r="N10924">
        <v>0.1042</v>
      </c>
      <c r="O10924">
        <v>258.35000000000002</v>
      </c>
      <c r="P10924">
        <v>6.0900000000000003E-2</v>
      </c>
      <c r="Q10924">
        <v>8480874.0480000004</v>
      </c>
      <c r="R10924" t="s">
        <v>97</v>
      </c>
      <c r="S10924" t="s">
        <v>38</v>
      </c>
      <c r="T10924" t="s">
        <v>877</v>
      </c>
      <c r="U10924" t="s">
        <v>97</v>
      </c>
      <c r="V10924" t="s">
        <v>211</v>
      </c>
      <c r="W10924" t="s">
        <v>140</v>
      </c>
      <c r="Y10924" t="s">
        <v>99</v>
      </c>
    </row>
    <row r="10925" spans="1:25" x14ac:dyDescent="0.45">
      <c r="A10925" t="s">
        <v>258</v>
      </c>
      <c r="B10925" t="s">
        <v>875</v>
      </c>
      <c r="C10925">
        <v>58054</v>
      </c>
      <c r="D10925" t="s">
        <v>876</v>
      </c>
      <c r="F10925">
        <v>2023</v>
      </c>
      <c r="G10925">
        <v>8180</v>
      </c>
      <c r="H10925">
        <v>8173.95</v>
      </c>
      <c r="I10925">
        <v>560952.93000000005</v>
      </c>
      <c r="K10925">
        <v>17.050999999999998</v>
      </c>
      <c r="L10925">
        <v>5.0000000000000001E-3</v>
      </c>
      <c r="M10925">
        <v>844004.31200000003</v>
      </c>
      <c r="N10925">
        <v>0.1042</v>
      </c>
      <c r="O10925">
        <v>247.21899999999999</v>
      </c>
      <c r="P10925">
        <v>6.1199999999999997E-2</v>
      </c>
      <c r="Q10925">
        <v>8087003.557</v>
      </c>
      <c r="R10925" t="s">
        <v>97</v>
      </c>
      <c r="S10925" t="s">
        <v>38</v>
      </c>
      <c r="T10925" t="s">
        <v>877</v>
      </c>
      <c r="U10925" t="s">
        <v>97</v>
      </c>
      <c r="V10925" t="s">
        <v>211</v>
      </c>
      <c r="W10925" t="s">
        <v>140</v>
      </c>
      <c r="Y10925" t="s">
        <v>99</v>
      </c>
    </row>
    <row r="10926" spans="1:25" x14ac:dyDescent="0.45">
      <c r="A10926" t="s">
        <v>258</v>
      </c>
      <c r="B10926" t="s">
        <v>875</v>
      </c>
      <c r="C10926">
        <v>58054</v>
      </c>
      <c r="D10926" t="s">
        <v>876</v>
      </c>
      <c r="F10926">
        <v>2024</v>
      </c>
      <c r="G10926">
        <v>3305</v>
      </c>
      <c r="H10926">
        <v>3302.2</v>
      </c>
      <c r="I10926">
        <v>190865.6</v>
      </c>
      <c r="K10926">
        <v>6.3730000000000002</v>
      </c>
      <c r="L10926">
        <v>6.3E-3</v>
      </c>
      <c r="M10926">
        <v>299515.69400000002</v>
      </c>
      <c r="N10926">
        <v>0.10440000000000001</v>
      </c>
      <c r="O10926">
        <v>89.03</v>
      </c>
      <c r="P10926">
        <v>6.2100000000000002E-2</v>
      </c>
      <c r="Q10926">
        <v>2869259.2289999998</v>
      </c>
      <c r="R10926" t="s">
        <v>97</v>
      </c>
      <c r="S10926" t="s">
        <v>38</v>
      </c>
      <c r="T10926" t="s">
        <v>877</v>
      </c>
      <c r="U10926" t="s">
        <v>97</v>
      </c>
      <c r="V10926" t="s">
        <v>211</v>
      </c>
      <c r="W10926" t="s">
        <v>140</v>
      </c>
      <c r="Y10926" t="s">
        <v>99</v>
      </c>
    </row>
    <row r="10927" spans="1:25" x14ac:dyDescent="0.45">
      <c r="A10927" t="s">
        <v>274</v>
      </c>
      <c r="B10927" t="s">
        <v>878</v>
      </c>
      <c r="C10927">
        <v>58079</v>
      </c>
      <c r="D10927" t="s">
        <v>863</v>
      </c>
      <c r="F10927">
        <v>2015</v>
      </c>
      <c r="G10927">
        <v>2293</v>
      </c>
      <c r="H10927">
        <v>2270.36</v>
      </c>
      <c r="I10927">
        <v>592804.93999999994</v>
      </c>
      <c r="K10927">
        <v>1.2030000000000001</v>
      </c>
      <c r="L10927">
        <v>1E-3</v>
      </c>
      <c r="M10927">
        <v>238310.82</v>
      </c>
      <c r="N10927">
        <v>5.8999999999999997E-2</v>
      </c>
      <c r="O10927">
        <v>12.693</v>
      </c>
      <c r="P10927">
        <v>7.3000000000000001E-3</v>
      </c>
      <c r="Q10927">
        <v>4010070.679</v>
      </c>
      <c r="R10927" t="s">
        <v>333</v>
      </c>
      <c r="T10927" t="s">
        <v>879</v>
      </c>
      <c r="V10927" t="s">
        <v>211</v>
      </c>
      <c r="Y10927" t="s">
        <v>297</v>
      </c>
    </row>
    <row r="10928" spans="1:25" x14ac:dyDescent="0.45">
      <c r="A10928" t="s">
        <v>274</v>
      </c>
      <c r="B10928" t="s">
        <v>878</v>
      </c>
      <c r="C10928">
        <v>58079</v>
      </c>
      <c r="D10928" t="s">
        <v>863</v>
      </c>
      <c r="F10928">
        <v>2016</v>
      </c>
      <c r="G10928">
        <v>7615</v>
      </c>
      <c r="H10928">
        <v>7587.56</v>
      </c>
      <c r="I10928">
        <v>2167954.5299999998</v>
      </c>
      <c r="K10928">
        <v>4.29</v>
      </c>
      <c r="L10928">
        <v>1E-3</v>
      </c>
      <c r="M10928">
        <v>849792.81200000003</v>
      </c>
      <c r="N10928">
        <v>5.8999999999999997E-2</v>
      </c>
      <c r="O10928">
        <v>43.655999999999999</v>
      </c>
      <c r="P10928">
        <v>6.4999999999999997E-3</v>
      </c>
      <c r="Q10928">
        <v>14299386.484999999</v>
      </c>
      <c r="R10928" t="s">
        <v>333</v>
      </c>
      <c r="T10928" t="s">
        <v>89</v>
      </c>
      <c r="V10928" t="s">
        <v>211</v>
      </c>
      <c r="Y10928" t="s">
        <v>297</v>
      </c>
    </row>
    <row r="10929" spans="1:25" x14ac:dyDescent="0.45">
      <c r="A10929" t="s">
        <v>274</v>
      </c>
      <c r="B10929" t="s">
        <v>878</v>
      </c>
      <c r="C10929">
        <v>58079</v>
      </c>
      <c r="D10929" t="s">
        <v>863</v>
      </c>
      <c r="F10929">
        <v>2017</v>
      </c>
      <c r="G10929">
        <v>7360</v>
      </c>
      <c r="H10929">
        <v>7316.51</v>
      </c>
      <c r="I10929">
        <v>2136089.85</v>
      </c>
      <c r="K10929">
        <v>4.2160000000000002</v>
      </c>
      <c r="L10929">
        <v>1E-3</v>
      </c>
      <c r="M10929">
        <v>835173.13899999997</v>
      </c>
      <c r="N10929">
        <v>5.8999999999999997E-2</v>
      </c>
      <c r="O10929">
        <v>43.515999999999998</v>
      </c>
      <c r="P10929">
        <v>7.0000000000000001E-3</v>
      </c>
      <c r="Q10929">
        <v>14053345.771</v>
      </c>
      <c r="R10929" t="s">
        <v>333</v>
      </c>
      <c r="T10929" t="s">
        <v>89</v>
      </c>
      <c r="V10929" t="s">
        <v>211</v>
      </c>
      <c r="Y10929" t="s">
        <v>299</v>
      </c>
    </row>
    <row r="10930" spans="1:25" x14ac:dyDescent="0.45">
      <c r="A10930" t="s">
        <v>274</v>
      </c>
      <c r="B10930" t="s">
        <v>878</v>
      </c>
      <c r="C10930">
        <v>58079</v>
      </c>
      <c r="D10930" t="s">
        <v>863</v>
      </c>
      <c r="F10930">
        <v>2018</v>
      </c>
      <c r="G10930">
        <v>7711</v>
      </c>
      <c r="H10930">
        <v>7679.46</v>
      </c>
      <c r="I10930">
        <v>2316735.91</v>
      </c>
      <c r="K10930">
        <v>4.665</v>
      </c>
      <c r="L10930">
        <v>1E-3</v>
      </c>
      <c r="M10930">
        <v>923998.478</v>
      </c>
      <c r="N10930">
        <v>5.8999999999999997E-2</v>
      </c>
      <c r="O10930">
        <v>48.003999999999998</v>
      </c>
      <c r="P10930">
        <v>6.8999999999999999E-3</v>
      </c>
      <c r="Q10930">
        <v>15548062.518999999</v>
      </c>
      <c r="R10930" t="s">
        <v>333</v>
      </c>
      <c r="T10930" t="s">
        <v>89</v>
      </c>
      <c r="V10930" t="s">
        <v>211</v>
      </c>
      <c r="Y10930" t="s">
        <v>299</v>
      </c>
    </row>
    <row r="10931" spans="1:25" x14ac:dyDescent="0.45">
      <c r="A10931" t="s">
        <v>274</v>
      </c>
      <c r="B10931" t="s">
        <v>878</v>
      </c>
      <c r="C10931">
        <v>58079</v>
      </c>
      <c r="D10931" t="s">
        <v>863</v>
      </c>
      <c r="F10931">
        <v>2019</v>
      </c>
      <c r="G10931">
        <v>8119</v>
      </c>
      <c r="H10931">
        <v>8109.6</v>
      </c>
      <c r="I10931">
        <v>2592358.9</v>
      </c>
      <c r="K10931">
        <v>5.0419999999999998</v>
      </c>
      <c r="L10931">
        <v>1E-3</v>
      </c>
      <c r="M10931">
        <v>998685.22400000005</v>
      </c>
      <c r="N10931">
        <v>5.8999999999999997E-2</v>
      </c>
      <c r="O10931">
        <v>50.576999999999998</v>
      </c>
      <c r="P10931">
        <v>6.1999999999999998E-3</v>
      </c>
      <c r="Q10931">
        <v>16804898.809999999</v>
      </c>
      <c r="R10931" t="s">
        <v>333</v>
      </c>
      <c r="T10931" t="s">
        <v>89</v>
      </c>
      <c r="V10931" t="s">
        <v>211</v>
      </c>
      <c r="Y10931" t="s">
        <v>299</v>
      </c>
    </row>
    <row r="10932" spans="1:25" x14ac:dyDescent="0.45">
      <c r="A10932" t="s">
        <v>274</v>
      </c>
      <c r="B10932" t="s">
        <v>878</v>
      </c>
      <c r="C10932">
        <v>58079</v>
      </c>
      <c r="D10932" t="s">
        <v>863</v>
      </c>
      <c r="F10932">
        <v>2020</v>
      </c>
      <c r="G10932">
        <v>7012</v>
      </c>
      <c r="H10932">
        <v>6883.74</v>
      </c>
      <c r="I10932">
        <v>2157471.2200000002</v>
      </c>
      <c r="K10932">
        <v>4.2699999999999996</v>
      </c>
      <c r="L10932">
        <v>1E-3</v>
      </c>
      <c r="M10932">
        <v>845801.70900000003</v>
      </c>
      <c r="N10932">
        <v>5.8999999999999997E-2</v>
      </c>
      <c r="O10932">
        <v>43.918999999999997</v>
      </c>
      <c r="P10932">
        <v>7.9000000000000008E-3</v>
      </c>
      <c r="Q10932">
        <v>14232279.446</v>
      </c>
      <c r="R10932" t="s">
        <v>333</v>
      </c>
      <c r="T10932" t="s">
        <v>89</v>
      </c>
      <c r="V10932" t="s">
        <v>211</v>
      </c>
      <c r="Y10932" t="s">
        <v>147</v>
      </c>
    </row>
    <row r="10933" spans="1:25" x14ac:dyDescent="0.45">
      <c r="A10933" t="s">
        <v>274</v>
      </c>
      <c r="B10933" t="s">
        <v>878</v>
      </c>
      <c r="C10933">
        <v>58079</v>
      </c>
      <c r="D10933" t="s">
        <v>863</v>
      </c>
      <c r="F10933">
        <v>2021</v>
      </c>
      <c r="G10933">
        <v>7018</v>
      </c>
      <c r="H10933">
        <v>6832.92</v>
      </c>
      <c r="I10933">
        <v>2116898.7999999998</v>
      </c>
      <c r="K10933">
        <v>4.1340000000000003</v>
      </c>
      <c r="L10933">
        <v>1E-3</v>
      </c>
      <c r="M10933">
        <v>798826.07700000005</v>
      </c>
      <c r="N10933">
        <v>5.8000000000000003E-2</v>
      </c>
      <c r="O10933">
        <v>45.033000000000001</v>
      </c>
      <c r="P10933">
        <v>8.2000000000000007E-3</v>
      </c>
      <c r="Q10933">
        <v>13778338.499</v>
      </c>
      <c r="R10933" t="s">
        <v>333</v>
      </c>
      <c r="T10933" t="s">
        <v>89</v>
      </c>
      <c r="V10933" t="s">
        <v>211</v>
      </c>
      <c r="Y10933" t="s">
        <v>152</v>
      </c>
    </row>
    <row r="10934" spans="1:25" x14ac:dyDescent="0.45">
      <c r="A10934" t="s">
        <v>274</v>
      </c>
      <c r="B10934" t="s">
        <v>878</v>
      </c>
      <c r="C10934">
        <v>58079</v>
      </c>
      <c r="D10934" t="s">
        <v>863</v>
      </c>
      <c r="F10934">
        <v>2022</v>
      </c>
      <c r="G10934">
        <v>7364</v>
      </c>
      <c r="H10934">
        <v>7265.7</v>
      </c>
      <c r="I10934">
        <v>2289554.08</v>
      </c>
      <c r="K10934">
        <v>4.4409999999999998</v>
      </c>
      <c r="L10934">
        <v>1E-3</v>
      </c>
      <c r="M10934">
        <v>858540.49300000002</v>
      </c>
      <c r="N10934">
        <v>5.8000000000000003E-2</v>
      </c>
      <c r="O10934">
        <v>47.116999999999997</v>
      </c>
      <c r="P10934">
        <v>7.4999999999999997E-3</v>
      </c>
      <c r="Q10934">
        <v>14801470.171</v>
      </c>
      <c r="R10934" t="s">
        <v>333</v>
      </c>
      <c r="T10934" t="s">
        <v>89</v>
      </c>
      <c r="V10934" t="s">
        <v>211</v>
      </c>
      <c r="Y10934" t="s">
        <v>152</v>
      </c>
    </row>
    <row r="10935" spans="1:25" x14ac:dyDescent="0.45">
      <c r="A10935" t="s">
        <v>274</v>
      </c>
      <c r="B10935" t="s">
        <v>878</v>
      </c>
      <c r="C10935">
        <v>58079</v>
      </c>
      <c r="D10935" t="s">
        <v>863</v>
      </c>
      <c r="F10935">
        <v>2023</v>
      </c>
      <c r="G10935">
        <v>6724</v>
      </c>
      <c r="H10935">
        <v>6643.81</v>
      </c>
      <c r="I10935">
        <v>1852548.48</v>
      </c>
      <c r="K10935">
        <v>3.617</v>
      </c>
      <c r="L10935">
        <v>1E-3</v>
      </c>
      <c r="M10935">
        <v>699574.79599999997</v>
      </c>
      <c r="N10935">
        <v>5.8000000000000003E-2</v>
      </c>
      <c r="O10935">
        <v>40.189</v>
      </c>
      <c r="P10935">
        <v>7.7000000000000002E-3</v>
      </c>
      <c r="Q10935">
        <v>12057583.983999999</v>
      </c>
      <c r="R10935" t="s">
        <v>333</v>
      </c>
      <c r="T10935" t="s">
        <v>89</v>
      </c>
      <c r="V10935" t="s">
        <v>211</v>
      </c>
      <c r="Y10935" t="s">
        <v>152</v>
      </c>
    </row>
    <row r="10936" spans="1:25" x14ac:dyDescent="0.45">
      <c r="A10936" t="s">
        <v>274</v>
      </c>
      <c r="B10936" t="s">
        <v>878</v>
      </c>
      <c r="C10936">
        <v>58079</v>
      </c>
      <c r="D10936" t="s">
        <v>863</v>
      </c>
      <c r="F10936">
        <v>2024</v>
      </c>
      <c r="G10936">
        <v>3110</v>
      </c>
      <c r="H10936">
        <v>3073.33</v>
      </c>
      <c r="I10936">
        <v>756788.97</v>
      </c>
      <c r="K10936">
        <v>1.518</v>
      </c>
      <c r="L10936">
        <v>1E-3</v>
      </c>
      <c r="M10936">
        <v>293684.29100000003</v>
      </c>
      <c r="N10936">
        <v>5.8000000000000003E-2</v>
      </c>
      <c r="O10936">
        <v>16.48</v>
      </c>
      <c r="P10936">
        <v>8.3000000000000001E-3</v>
      </c>
      <c r="Q10936">
        <v>5059129.4759999998</v>
      </c>
      <c r="R10936" t="s">
        <v>333</v>
      </c>
      <c r="T10936" t="s">
        <v>89</v>
      </c>
      <c r="V10936" t="s">
        <v>211</v>
      </c>
      <c r="Y10936" t="s">
        <v>152</v>
      </c>
    </row>
    <row r="10937" spans="1:25" x14ac:dyDescent="0.45">
      <c r="A10937" t="s">
        <v>274</v>
      </c>
      <c r="B10937" t="s">
        <v>878</v>
      </c>
      <c r="C10937">
        <v>58079</v>
      </c>
      <c r="D10937" t="s">
        <v>866</v>
      </c>
      <c r="F10937">
        <v>2015</v>
      </c>
      <c r="G10937">
        <v>2418</v>
      </c>
      <c r="H10937">
        <v>2396.1799999999998</v>
      </c>
      <c r="I10937">
        <v>629638.82999999996</v>
      </c>
      <c r="K10937">
        <v>1.282</v>
      </c>
      <c r="L10937">
        <v>1E-3</v>
      </c>
      <c r="M10937">
        <v>254045.03099999999</v>
      </c>
      <c r="N10937">
        <v>5.8999999999999997E-2</v>
      </c>
      <c r="O10937">
        <v>13.234999999999999</v>
      </c>
      <c r="P10937">
        <v>7.1000000000000004E-3</v>
      </c>
      <c r="Q10937">
        <v>4274775.5049999999</v>
      </c>
      <c r="R10937" t="s">
        <v>333</v>
      </c>
      <c r="T10937" t="s">
        <v>880</v>
      </c>
      <c r="V10937" t="s">
        <v>211</v>
      </c>
      <c r="Y10937" t="s">
        <v>297</v>
      </c>
    </row>
    <row r="10938" spans="1:25" x14ac:dyDescent="0.45">
      <c r="A10938" t="s">
        <v>274</v>
      </c>
      <c r="B10938" t="s">
        <v>878</v>
      </c>
      <c r="C10938">
        <v>58079</v>
      </c>
      <c r="D10938" t="s">
        <v>866</v>
      </c>
      <c r="F10938">
        <v>2016</v>
      </c>
      <c r="G10938">
        <v>7978</v>
      </c>
      <c r="H10938">
        <v>7940.01</v>
      </c>
      <c r="I10938">
        <v>2279835.71</v>
      </c>
      <c r="K10938">
        <v>4.53</v>
      </c>
      <c r="L10938">
        <v>1E-3</v>
      </c>
      <c r="M10938">
        <v>897346.18599999999</v>
      </c>
      <c r="N10938">
        <v>5.8999999999999997E-2</v>
      </c>
      <c r="O10938">
        <v>45.444000000000003</v>
      </c>
      <c r="P10938">
        <v>6.4000000000000003E-3</v>
      </c>
      <c r="Q10938">
        <v>15099472.85</v>
      </c>
      <c r="R10938" t="s">
        <v>333</v>
      </c>
      <c r="T10938" t="s">
        <v>89</v>
      </c>
      <c r="V10938" t="s">
        <v>211</v>
      </c>
      <c r="Y10938" t="s">
        <v>297</v>
      </c>
    </row>
    <row r="10939" spans="1:25" x14ac:dyDescent="0.45">
      <c r="A10939" t="s">
        <v>274</v>
      </c>
      <c r="B10939" t="s">
        <v>878</v>
      </c>
      <c r="C10939">
        <v>58079</v>
      </c>
      <c r="D10939" t="s">
        <v>866</v>
      </c>
      <c r="F10939">
        <v>2017</v>
      </c>
      <c r="G10939">
        <v>7581</v>
      </c>
      <c r="H10939">
        <v>7531.35</v>
      </c>
      <c r="I10939">
        <v>2193141.77</v>
      </c>
      <c r="K10939">
        <v>4.3540000000000001</v>
      </c>
      <c r="L10939">
        <v>1E-3</v>
      </c>
      <c r="M10939">
        <v>862559.62300000002</v>
      </c>
      <c r="N10939">
        <v>5.8999999999999997E-2</v>
      </c>
      <c r="O10939">
        <v>44.484999999999999</v>
      </c>
      <c r="P10939">
        <v>6.8999999999999999E-3</v>
      </c>
      <c r="Q10939">
        <v>14514224.937000001</v>
      </c>
      <c r="R10939" t="s">
        <v>333</v>
      </c>
      <c r="T10939" t="s">
        <v>89</v>
      </c>
      <c r="V10939" t="s">
        <v>211</v>
      </c>
      <c r="Y10939" t="s">
        <v>299</v>
      </c>
    </row>
    <row r="10940" spans="1:25" x14ac:dyDescent="0.45">
      <c r="A10940" t="s">
        <v>274</v>
      </c>
      <c r="B10940" t="s">
        <v>878</v>
      </c>
      <c r="C10940">
        <v>58079</v>
      </c>
      <c r="D10940" t="s">
        <v>866</v>
      </c>
      <c r="F10940">
        <v>2018</v>
      </c>
      <c r="G10940">
        <v>7757</v>
      </c>
      <c r="H10940">
        <v>7728.8</v>
      </c>
      <c r="I10940">
        <v>2315251.89</v>
      </c>
      <c r="K10940">
        <v>4.6189999999999998</v>
      </c>
      <c r="L10940">
        <v>1E-3</v>
      </c>
      <c r="M10940">
        <v>915011.48199999996</v>
      </c>
      <c r="N10940">
        <v>5.8999999999999997E-2</v>
      </c>
      <c r="O10940">
        <v>47.41</v>
      </c>
      <c r="P10940">
        <v>6.7999999999999996E-3</v>
      </c>
      <c r="Q10940">
        <v>15396875.198000001</v>
      </c>
      <c r="R10940" t="s">
        <v>333</v>
      </c>
      <c r="T10940" t="s">
        <v>89</v>
      </c>
      <c r="V10940" t="s">
        <v>211</v>
      </c>
      <c r="Y10940" t="s">
        <v>299</v>
      </c>
    </row>
    <row r="10941" spans="1:25" x14ac:dyDescent="0.45">
      <c r="A10941" t="s">
        <v>274</v>
      </c>
      <c r="B10941" t="s">
        <v>878</v>
      </c>
      <c r="C10941">
        <v>58079</v>
      </c>
      <c r="D10941" t="s">
        <v>866</v>
      </c>
      <c r="F10941">
        <v>2019</v>
      </c>
      <c r="G10941">
        <v>7944</v>
      </c>
      <c r="H10941">
        <v>7934.5</v>
      </c>
      <c r="I10941">
        <v>2541115.46</v>
      </c>
      <c r="K10941">
        <v>4.95</v>
      </c>
      <c r="L10941">
        <v>1E-3</v>
      </c>
      <c r="M10941">
        <v>980479.777</v>
      </c>
      <c r="N10941">
        <v>5.8999999999999997E-2</v>
      </c>
      <c r="O10941">
        <v>49.853000000000002</v>
      </c>
      <c r="P10941">
        <v>6.3E-3</v>
      </c>
      <c r="Q10941">
        <v>16498443.664999999</v>
      </c>
      <c r="R10941" t="s">
        <v>333</v>
      </c>
      <c r="T10941" t="s">
        <v>89</v>
      </c>
      <c r="V10941" t="s">
        <v>211</v>
      </c>
      <c r="Y10941" t="s">
        <v>299</v>
      </c>
    </row>
    <row r="10942" spans="1:25" x14ac:dyDescent="0.45">
      <c r="A10942" t="s">
        <v>274</v>
      </c>
      <c r="B10942" t="s">
        <v>878</v>
      </c>
      <c r="C10942">
        <v>58079</v>
      </c>
      <c r="D10942" t="s">
        <v>866</v>
      </c>
      <c r="F10942">
        <v>2020</v>
      </c>
      <c r="G10942">
        <v>7047</v>
      </c>
      <c r="H10942">
        <v>6931.89</v>
      </c>
      <c r="I10942">
        <v>2187218.04</v>
      </c>
      <c r="K10942">
        <v>4.33</v>
      </c>
      <c r="L10942">
        <v>1E-3</v>
      </c>
      <c r="M10942">
        <v>857675.35900000005</v>
      </c>
      <c r="N10942">
        <v>5.8999999999999997E-2</v>
      </c>
      <c r="O10942">
        <v>45.716999999999999</v>
      </c>
      <c r="P10942">
        <v>7.6E-3</v>
      </c>
      <c r="Q10942">
        <v>14432063.511</v>
      </c>
      <c r="R10942" t="s">
        <v>333</v>
      </c>
      <c r="T10942" t="s">
        <v>89</v>
      </c>
      <c r="V10942" t="s">
        <v>211</v>
      </c>
      <c r="Y10942" t="s">
        <v>147</v>
      </c>
    </row>
    <row r="10943" spans="1:25" x14ac:dyDescent="0.45">
      <c r="A10943" t="s">
        <v>274</v>
      </c>
      <c r="B10943" t="s">
        <v>878</v>
      </c>
      <c r="C10943">
        <v>58079</v>
      </c>
      <c r="D10943" t="s">
        <v>866</v>
      </c>
      <c r="F10943">
        <v>2021</v>
      </c>
      <c r="G10943">
        <v>7373</v>
      </c>
      <c r="H10943">
        <v>7255</v>
      </c>
      <c r="I10943">
        <v>2267260.02</v>
      </c>
      <c r="K10943">
        <v>4.42</v>
      </c>
      <c r="L10943">
        <v>1E-3</v>
      </c>
      <c r="M10943">
        <v>854164.12399999995</v>
      </c>
      <c r="N10943">
        <v>5.8000000000000003E-2</v>
      </c>
      <c r="O10943">
        <v>47.314</v>
      </c>
      <c r="P10943">
        <v>7.6E-3</v>
      </c>
      <c r="Q10943">
        <v>14732506.661</v>
      </c>
      <c r="R10943" t="s">
        <v>333</v>
      </c>
      <c r="T10943" t="s">
        <v>89</v>
      </c>
      <c r="V10943" t="s">
        <v>211</v>
      </c>
      <c r="Y10943" t="s">
        <v>152</v>
      </c>
    </row>
    <row r="10944" spans="1:25" x14ac:dyDescent="0.45">
      <c r="A10944" t="s">
        <v>274</v>
      </c>
      <c r="B10944" t="s">
        <v>878</v>
      </c>
      <c r="C10944">
        <v>58079</v>
      </c>
      <c r="D10944" t="s">
        <v>866</v>
      </c>
      <c r="F10944">
        <v>2022</v>
      </c>
      <c r="G10944">
        <v>7344</v>
      </c>
      <c r="H10944">
        <v>7283.96</v>
      </c>
      <c r="I10944">
        <v>2333335.71</v>
      </c>
      <c r="K10944">
        <v>4.484</v>
      </c>
      <c r="L10944">
        <v>1E-3</v>
      </c>
      <c r="M10944">
        <v>866951.61600000004</v>
      </c>
      <c r="N10944">
        <v>5.8000000000000003E-2</v>
      </c>
      <c r="O10944">
        <v>45.826999999999998</v>
      </c>
      <c r="P10944">
        <v>6.7999999999999996E-3</v>
      </c>
      <c r="Q10944">
        <v>14946126.17</v>
      </c>
      <c r="R10944" t="s">
        <v>333</v>
      </c>
      <c r="T10944" t="s">
        <v>89</v>
      </c>
      <c r="V10944" t="s">
        <v>211</v>
      </c>
      <c r="Y10944" t="s">
        <v>152</v>
      </c>
    </row>
    <row r="10945" spans="1:25" x14ac:dyDescent="0.45">
      <c r="A10945" t="s">
        <v>274</v>
      </c>
      <c r="B10945" t="s">
        <v>878</v>
      </c>
      <c r="C10945">
        <v>58079</v>
      </c>
      <c r="D10945" t="s">
        <v>866</v>
      </c>
      <c r="F10945">
        <v>2023</v>
      </c>
      <c r="G10945">
        <v>6909</v>
      </c>
      <c r="H10945">
        <v>6868.84</v>
      </c>
      <c r="I10945">
        <v>1937497.36</v>
      </c>
      <c r="K10945">
        <v>3.8239999999999998</v>
      </c>
      <c r="L10945">
        <v>1E-3</v>
      </c>
      <c r="M10945">
        <v>739470.66500000004</v>
      </c>
      <c r="N10945">
        <v>5.8000000000000003E-2</v>
      </c>
      <c r="O10945">
        <v>39.673000000000002</v>
      </c>
      <c r="P10945">
        <v>7.0000000000000001E-3</v>
      </c>
      <c r="Q10945">
        <v>12745588.717</v>
      </c>
      <c r="R10945" t="s">
        <v>333</v>
      </c>
      <c r="T10945" t="s">
        <v>89</v>
      </c>
      <c r="V10945" t="s">
        <v>211</v>
      </c>
      <c r="Y10945" t="s">
        <v>152</v>
      </c>
    </row>
    <row r="10946" spans="1:25" x14ac:dyDescent="0.45">
      <c r="A10946" t="s">
        <v>274</v>
      </c>
      <c r="B10946" t="s">
        <v>878</v>
      </c>
      <c r="C10946">
        <v>58079</v>
      </c>
      <c r="D10946" t="s">
        <v>866</v>
      </c>
      <c r="F10946">
        <v>2024</v>
      </c>
      <c r="G10946">
        <v>3184</v>
      </c>
      <c r="H10946">
        <v>3147.47</v>
      </c>
      <c r="I10946">
        <v>777831.43</v>
      </c>
      <c r="K10946">
        <v>1.571</v>
      </c>
      <c r="L10946">
        <v>1E-3</v>
      </c>
      <c r="M10946">
        <v>303922.10800000001</v>
      </c>
      <c r="N10946">
        <v>5.8000000000000003E-2</v>
      </c>
      <c r="O10946">
        <v>17.184000000000001</v>
      </c>
      <c r="P10946">
        <v>8.2000000000000007E-3</v>
      </c>
      <c r="Q10946">
        <v>5235440.1780000003</v>
      </c>
      <c r="R10946" t="s">
        <v>333</v>
      </c>
      <c r="T10946" t="s">
        <v>89</v>
      </c>
      <c r="V10946" t="s">
        <v>211</v>
      </c>
      <c r="Y10946" t="s">
        <v>152</v>
      </c>
    </row>
    <row r="10947" spans="1:25" x14ac:dyDescent="0.45">
      <c r="A10947" t="s">
        <v>274</v>
      </c>
      <c r="B10947" t="s">
        <v>881</v>
      </c>
      <c r="C10947">
        <v>58235</v>
      </c>
      <c r="D10947" t="s">
        <v>837</v>
      </c>
      <c r="F10947">
        <v>2016</v>
      </c>
      <c r="G10947">
        <v>2550</v>
      </c>
      <c r="H10947">
        <v>2302.1999999999998</v>
      </c>
      <c r="I10947">
        <v>134557.67000000001</v>
      </c>
      <c r="K10947">
        <v>0.378</v>
      </c>
      <c r="L10947">
        <v>1E-3</v>
      </c>
      <c r="M10947">
        <v>74893.849000000002</v>
      </c>
      <c r="N10947">
        <v>5.91E-2</v>
      </c>
      <c r="O10947">
        <v>7.5620000000000003</v>
      </c>
      <c r="P10947">
        <v>2.4299999999999999E-2</v>
      </c>
      <c r="Q10947">
        <v>1260268.0959999999</v>
      </c>
      <c r="R10947" t="s">
        <v>333</v>
      </c>
      <c r="T10947" t="s">
        <v>28</v>
      </c>
      <c r="V10947" t="s">
        <v>40</v>
      </c>
      <c r="Y10947" t="s">
        <v>297</v>
      </c>
    </row>
    <row r="10948" spans="1:25" x14ac:dyDescent="0.45">
      <c r="A10948" t="s">
        <v>274</v>
      </c>
      <c r="B10948" t="s">
        <v>881</v>
      </c>
      <c r="C10948">
        <v>58235</v>
      </c>
      <c r="D10948" t="s">
        <v>837</v>
      </c>
      <c r="F10948">
        <v>2017</v>
      </c>
      <c r="G10948">
        <v>2069</v>
      </c>
      <c r="H10948">
        <v>1791.08</v>
      </c>
      <c r="I10948">
        <v>104851.99</v>
      </c>
      <c r="K10948">
        <v>0.29499999999999998</v>
      </c>
      <c r="L10948">
        <v>1E-3</v>
      </c>
      <c r="M10948">
        <v>58470.091999999997</v>
      </c>
      <c r="N10948">
        <v>5.91E-2</v>
      </c>
      <c r="O10948">
        <v>6.4160000000000004</v>
      </c>
      <c r="P10948">
        <v>2.4799999999999999E-2</v>
      </c>
      <c r="Q10948">
        <v>983892.87399999995</v>
      </c>
      <c r="R10948" t="s">
        <v>333</v>
      </c>
      <c r="T10948" t="s">
        <v>28</v>
      </c>
      <c r="V10948" t="s">
        <v>40</v>
      </c>
      <c r="Y10948" t="s">
        <v>299</v>
      </c>
    </row>
    <row r="10949" spans="1:25" x14ac:dyDescent="0.45">
      <c r="A10949" t="s">
        <v>274</v>
      </c>
      <c r="B10949" t="s">
        <v>881</v>
      </c>
      <c r="C10949">
        <v>58235</v>
      </c>
      <c r="D10949" t="s">
        <v>837</v>
      </c>
      <c r="F10949">
        <v>2018</v>
      </c>
      <c r="G10949">
        <v>1725</v>
      </c>
      <c r="H10949">
        <v>1505.3</v>
      </c>
      <c r="I10949">
        <v>86624.22</v>
      </c>
      <c r="K10949">
        <v>0.249</v>
      </c>
      <c r="L10949">
        <v>1E-3</v>
      </c>
      <c r="M10949">
        <v>49225.449000000001</v>
      </c>
      <c r="N10949">
        <v>5.91E-2</v>
      </c>
      <c r="O10949">
        <v>5.8369999999999997</v>
      </c>
      <c r="P10949">
        <v>2.5700000000000001E-2</v>
      </c>
      <c r="Q10949">
        <v>828311.07299999997</v>
      </c>
      <c r="R10949" t="s">
        <v>333</v>
      </c>
      <c r="T10949" t="s">
        <v>28</v>
      </c>
      <c r="V10949" t="s">
        <v>40</v>
      </c>
      <c r="Y10949" t="s">
        <v>299</v>
      </c>
    </row>
    <row r="10950" spans="1:25" x14ac:dyDescent="0.45">
      <c r="A10950" t="s">
        <v>274</v>
      </c>
      <c r="B10950" t="s">
        <v>881</v>
      </c>
      <c r="C10950">
        <v>58235</v>
      </c>
      <c r="D10950" t="s">
        <v>837</v>
      </c>
      <c r="F10950">
        <v>2019</v>
      </c>
      <c r="G10950">
        <v>1712</v>
      </c>
      <c r="H10950">
        <v>1478.13</v>
      </c>
      <c r="I10950">
        <v>82161.45</v>
      </c>
      <c r="K10950">
        <v>0.23699999999999999</v>
      </c>
      <c r="L10950">
        <v>1E-3</v>
      </c>
      <c r="M10950">
        <v>46999.169000000002</v>
      </c>
      <c r="N10950">
        <v>5.91E-2</v>
      </c>
      <c r="O10950">
        <v>6.6369999999999996</v>
      </c>
      <c r="P10950">
        <v>2.81E-2</v>
      </c>
      <c r="Q10950">
        <v>791042.94700000004</v>
      </c>
      <c r="R10950" t="s">
        <v>333</v>
      </c>
      <c r="T10950" t="s">
        <v>28</v>
      </c>
      <c r="V10950" t="s">
        <v>40</v>
      </c>
      <c r="Y10950" t="s">
        <v>299</v>
      </c>
    </row>
    <row r="10951" spans="1:25" x14ac:dyDescent="0.45">
      <c r="A10951" t="s">
        <v>274</v>
      </c>
      <c r="B10951" t="s">
        <v>881</v>
      </c>
      <c r="C10951">
        <v>58235</v>
      </c>
      <c r="D10951" t="s">
        <v>837</v>
      </c>
      <c r="F10951">
        <v>2020</v>
      </c>
      <c r="G10951">
        <v>1194</v>
      </c>
      <c r="H10951">
        <v>1006.61</v>
      </c>
      <c r="I10951">
        <v>54079.519999999997</v>
      </c>
      <c r="K10951">
        <v>0.157</v>
      </c>
      <c r="L10951">
        <v>1E-3</v>
      </c>
      <c r="M10951">
        <v>31180.226999999999</v>
      </c>
      <c r="N10951">
        <v>5.9200000000000003E-2</v>
      </c>
      <c r="O10951">
        <v>3.6349999999999998</v>
      </c>
      <c r="P10951">
        <v>2.5700000000000001E-2</v>
      </c>
      <c r="Q10951">
        <v>524669.77899999998</v>
      </c>
      <c r="R10951" t="s">
        <v>333</v>
      </c>
      <c r="T10951" t="s">
        <v>28</v>
      </c>
      <c r="V10951" t="s">
        <v>40</v>
      </c>
      <c r="Y10951" t="s">
        <v>147</v>
      </c>
    </row>
    <row r="10952" spans="1:25" x14ac:dyDescent="0.45">
      <c r="A10952" t="s">
        <v>274</v>
      </c>
      <c r="B10952" t="s">
        <v>881</v>
      </c>
      <c r="C10952">
        <v>58235</v>
      </c>
      <c r="D10952" t="s">
        <v>837</v>
      </c>
      <c r="F10952">
        <v>2021</v>
      </c>
      <c r="G10952">
        <v>1135</v>
      </c>
      <c r="H10952">
        <v>973.99</v>
      </c>
      <c r="I10952">
        <v>56531.26</v>
      </c>
      <c r="K10952">
        <v>0.159</v>
      </c>
      <c r="L10952">
        <v>1E-3</v>
      </c>
      <c r="M10952">
        <v>31411.594000000001</v>
      </c>
      <c r="N10952">
        <v>5.91E-2</v>
      </c>
      <c r="O10952">
        <v>3.5750000000000002</v>
      </c>
      <c r="P10952">
        <v>2.41E-2</v>
      </c>
      <c r="Q10952">
        <v>528559.71499999997</v>
      </c>
      <c r="R10952" t="s">
        <v>333</v>
      </c>
      <c r="T10952" t="s">
        <v>28</v>
      </c>
      <c r="V10952" t="s">
        <v>40</v>
      </c>
      <c r="Y10952" t="s">
        <v>152</v>
      </c>
    </row>
    <row r="10953" spans="1:25" x14ac:dyDescent="0.45">
      <c r="A10953" t="s">
        <v>274</v>
      </c>
      <c r="B10953" t="s">
        <v>881</v>
      </c>
      <c r="C10953">
        <v>58235</v>
      </c>
      <c r="D10953" t="s">
        <v>837</v>
      </c>
      <c r="F10953">
        <v>2022</v>
      </c>
      <c r="G10953">
        <v>1265</v>
      </c>
      <c r="H10953">
        <v>1090.69</v>
      </c>
      <c r="I10953">
        <v>62684.65</v>
      </c>
      <c r="K10953">
        <v>0.17699999999999999</v>
      </c>
      <c r="L10953">
        <v>1E-3</v>
      </c>
      <c r="M10953">
        <v>35020.633000000002</v>
      </c>
      <c r="N10953">
        <v>5.91E-2</v>
      </c>
      <c r="O10953">
        <v>4.0659999999999998</v>
      </c>
      <c r="P10953">
        <v>2.5100000000000001E-2</v>
      </c>
      <c r="Q10953">
        <v>589283.98100000003</v>
      </c>
      <c r="R10953" t="s">
        <v>333</v>
      </c>
      <c r="T10953" t="s">
        <v>28</v>
      </c>
      <c r="V10953" t="s">
        <v>40</v>
      </c>
      <c r="Y10953" t="s">
        <v>152</v>
      </c>
    </row>
    <row r="10954" spans="1:25" x14ac:dyDescent="0.45">
      <c r="A10954" t="s">
        <v>274</v>
      </c>
      <c r="B10954" t="s">
        <v>881</v>
      </c>
      <c r="C10954">
        <v>58235</v>
      </c>
      <c r="D10954" t="s">
        <v>837</v>
      </c>
      <c r="F10954">
        <v>2023</v>
      </c>
      <c r="G10954">
        <v>1745</v>
      </c>
      <c r="H10954">
        <v>1562.63</v>
      </c>
      <c r="I10954">
        <v>91265.49</v>
      </c>
      <c r="K10954">
        <v>0.255</v>
      </c>
      <c r="L10954">
        <v>1E-3</v>
      </c>
      <c r="M10954">
        <v>50601.678</v>
      </c>
      <c r="N10954">
        <v>5.91E-2</v>
      </c>
      <c r="O10954">
        <v>5.0549999999999997</v>
      </c>
      <c r="P10954">
        <v>1.9300000000000001E-2</v>
      </c>
      <c r="Q10954">
        <v>851503.34400000004</v>
      </c>
      <c r="R10954" t="s">
        <v>333</v>
      </c>
      <c r="T10954" t="s">
        <v>28</v>
      </c>
      <c r="V10954" t="s">
        <v>40</v>
      </c>
      <c r="Y10954" t="s">
        <v>152</v>
      </c>
    </row>
    <row r="10955" spans="1:25" x14ac:dyDescent="0.45">
      <c r="A10955" t="s">
        <v>274</v>
      </c>
      <c r="B10955" t="s">
        <v>881</v>
      </c>
      <c r="C10955">
        <v>58235</v>
      </c>
      <c r="D10955" t="s">
        <v>837</v>
      </c>
      <c r="F10955">
        <v>2024</v>
      </c>
      <c r="G10955">
        <v>461</v>
      </c>
      <c r="H10955">
        <v>419.81</v>
      </c>
      <c r="I10955">
        <v>24249.01</v>
      </c>
      <c r="K10955">
        <v>7.0000000000000007E-2</v>
      </c>
      <c r="L10955">
        <v>1E-3</v>
      </c>
      <c r="M10955">
        <v>13908.638000000001</v>
      </c>
      <c r="N10955">
        <v>5.91E-2</v>
      </c>
      <c r="O10955">
        <v>1.4510000000000001</v>
      </c>
      <c r="P10955">
        <v>1.8700000000000001E-2</v>
      </c>
      <c r="Q10955">
        <v>234044.90400000001</v>
      </c>
      <c r="R10955" t="s">
        <v>333</v>
      </c>
      <c r="T10955" t="s">
        <v>28</v>
      </c>
      <c r="V10955" t="s">
        <v>40</v>
      </c>
      <c r="Y10955" t="s">
        <v>152</v>
      </c>
    </row>
    <row r="10956" spans="1:25" x14ac:dyDescent="0.45">
      <c r="A10956" t="s">
        <v>122</v>
      </c>
      <c r="B10956" t="s">
        <v>882</v>
      </c>
      <c r="C10956">
        <v>59073</v>
      </c>
      <c r="D10956" t="s">
        <v>883</v>
      </c>
      <c r="F10956">
        <v>2018</v>
      </c>
      <c r="G10956">
        <v>4270</v>
      </c>
      <c r="H10956">
        <v>4256.8100000000004</v>
      </c>
      <c r="I10956">
        <v>50320.26</v>
      </c>
      <c r="O10956">
        <v>12.192</v>
      </c>
      <c r="P10956">
        <v>2.7300000000000001E-2</v>
      </c>
      <c r="Q10956">
        <v>942227.62</v>
      </c>
      <c r="R10956" t="s">
        <v>333</v>
      </c>
      <c r="T10956" t="s">
        <v>28</v>
      </c>
      <c r="Y10956" t="s">
        <v>30</v>
      </c>
    </row>
    <row r="10957" spans="1:25" x14ac:dyDescent="0.45">
      <c r="A10957" t="s">
        <v>122</v>
      </c>
      <c r="B10957" t="s">
        <v>882</v>
      </c>
      <c r="C10957">
        <v>59073</v>
      </c>
      <c r="D10957" t="s">
        <v>883</v>
      </c>
      <c r="F10957">
        <v>2019</v>
      </c>
      <c r="G10957">
        <v>5023</v>
      </c>
      <c r="H10957">
        <v>5008.6400000000003</v>
      </c>
      <c r="I10957">
        <v>58580.11</v>
      </c>
      <c r="O10957">
        <v>14.07</v>
      </c>
      <c r="P10957">
        <v>2.64E-2</v>
      </c>
      <c r="Q10957">
        <v>1109047.4669999999</v>
      </c>
      <c r="R10957" t="s">
        <v>333</v>
      </c>
      <c r="T10957" t="s">
        <v>28</v>
      </c>
      <c r="Y10957" t="s">
        <v>30</v>
      </c>
    </row>
    <row r="10958" spans="1:25" x14ac:dyDescent="0.45">
      <c r="A10958" t="s">
        <v>122</v>
      </c>
      <c r="B10958" t="s">
        <v>882</v>
      </c>
      <c r="C10958">
        <v>59073</v>
      </c>
      <c r="D10958" t="s">
        <v>883</v>
      </c>
      <c r="F10958">
        <v>2020</v>
      </c>
      <c r="G10958">
        <v>4655</v>
      </c>
      <c r="H10958">
        <v>4639.7700000000004</v>
      </c>
      <c r="I10958">
        <v>48557.05</v>
      </c>
      <c r="O10958">
        <v>15.776</v>
      </c>
      <c r="P10958">
        <v>3.2500000000000001E-2</v>
      </c>
      <c r="Q10958">
        <v>997595.02</v>
      </c>
      <c r="R10958" t="s">
        <v>333</v>
      </c>
      <c r="T10958" t="s">
        <v>28</v>
      </c>
      <c r="Y10958" t="s">
        <v>30</v>
      </c>
    </row>
    <row r="10959" spans="1:25" x14ac:dyDescent="0.45">
      <c r="A10959" t="s">
        <v>122</v>
      </c>
      <c r="B10959" t="s">
        <v>882</v>
      </c>
      <c r="C10959">
        <v>59073</v>
      </c>
      <c r="D10959" t="s">
        <v>883</v>
      </c>
      <c r="F10959">
        <v>2021</v>
      </c>
      <c r="G10959">
        <v>3255</v>
      </c>
      <c r="H10959">
        <v>3238.45</v>
      </c>
      <c r="I10959">
        <v>38210.26</v>
      </c>
      <c r="O10959">
        <v>11.417</v>
      </c>
      <c r="P10959">
        <v>3.2899999999999999E-2</v>
      </c>
      <c r="Q10959">
        <v>734053.12399999995</v>
      </c>
      <c r="R10959" t="s">
        <v>333</v>
      </c>
      <c r="T10959" t="s">
        <v>28</v>
      </c>
      <c r="Y10959" t="s">
        <v>30</v>
      </c>
    </row>
    <row r="10960" spans="1:25" x14ac:dyDescent="0.45">
      <c r="A10960" t="s">
        <v>122</v>
      </c>
      <c r="B10960" t="s">
        <v>882</v>
      </c>
      <c r="C10960">
        <v>59073</v>
      </c>
      <c r="D10960" t="s">
        <v>883</v>
      </c>
      <c r="F10960">
        <v>2022</v>
      </c>
      <c r="G10960">
        <v>5577</v>
      </c>
      <c r="H10960">
        <v>5566.63</v>
      </c>
      <c r="I10960">
        <v>78995.360000000001</v>
      </c>
      <c r="O10960">
        <v>18.762</v>
      </c>
      <c r="P10960">
        <v>2.75E-2</v>
      </c>
      <c r="Q10960">
        <v>1379580.9939999999</v>
      </c>
      <c r="R10960" t="s">
        <v>333</v>
      </c>
      <c r="T10960" t="s">
        <v>28</v>
      </c>
      <c r="Y10960" t="s">
        <v>30</v>
      </c>
    </row>
    <row r="10961" spans="1:25" x14ac:dyDescent="0.45">
      <c r="A10961" t="s">
        <v>122</v>
      </c>
      <c r="B10961" t="s">
        <v>882</v>
      </c>
      <c r="C10961">
        <v>59073</v>
      </c>
      <c r="D10961" t="s">
        <v>883</v>
      </c>
      <c r="F10961">
        <v>2023</v>
      </c>
      <c r="G10961">
        <v>4917</v>
      </c>
      <c r="H10961">
        <v>4904.59</v>
      </c>
      <c r="I10961">
        <v>74145</v>
      </c>
      <c r="O10961">
        <v>18.965</v>
      </c>
      <c r="P10961">
        <v>3.0599999999999999E-2</v>
      </c>
      <c r="Q10961">
        <v>1254236.423</v>
      </c>
      <c r="R10961" t="s">
        <v>333</v>
      </c>
      <c r="T10961" t="s">
        <v>28</v>
      </c>
      <c r="Y10961" t="s">
        <v>30</v>
      </c>
    </row>
    <row r="10962" spans="1:25" x14ac:dyDescent="0.45">
      <c r="A10962" t="s">
        <v>122</v>
      </c>
      <c r="B10962" t="s">
        <v>882</v>
      </c>
      <c r="C10962">
        <v>59073</v>
      </c>
      <c r="D10962" t="s">
        <v>883</v>
      </c>
      <c r="F10962">
        <v>2024</v>
      </c>
      <c r="G10962">
        <v>3194</v>
      </c>
      <c r="H10962">
        <v>3187.04</v>
      </c>
      <c r="I10962">
        <v>43961.05</v>
      </c>
      <c r="O10962">
        <v>15.287000000000001</v>
      </c>
      <c r="P10962">
        <v>3.9600000000000003E-2</v>
      </c>
      <c r="Q10962">
        <v>780215.84499999997</v>
      </c>
      <c r="R10962" t="s">
        <v>333</v>
      </c>
      <c r="T10962" t="s">
        <v>28</v>
      </c>
      <c r="Y10962" t="s">
        <v>30</v>
      </c>
    </row>
    <row r="10963" spans="1:25" x14ac:dyDescent="0.45">
      <c r="A10963" t="s">
        <v>122</v>
      </c>
      <c r="B10963" t="s">
        <v>882</v>
      </c>
      <c r="C10963">
        <v>59073</v>
      </c>
      <c r="D10963" t="s">
        <v>884</v>
      </c>
      <c r="F10963">
        <v>2018</v>
      </c>
      <c r="G10963">
        <v>3773</v>
      </c>
      <c r="H10963">
        <v>3761.97</v>
      </c>
      <c r="I10963">
        <v>46714.47</v>
      </c>
      <c r="O10963">
        <v>8.2289999999999992</v>
      </c>
      <c r="P10963">
        <v>2.0299999999999999E-2</v>
      </c>
      <c r="Q10963">
        <v>876575.71900000004</v>
      </c>
      <c r="R10963" t="s">
        <v>333</v>
      </c>
      <c r="T10963" t="s">
        <v>28</v>
      </c>
      <c r="Y10963" t="s">
        <v>30</v>
      </c>
    </row>
    <row r="10964" spans="1:25" x14ac:dyDescent="0.45">
      <c r="A10964" t="s">
        <v>122</v>
      </c>
      <c r="B10964" t="s">
        <v>882</v>
      </c>
      <c r="C10964">
        <v>59073</v>
      </c>
      <c r="D10964" t="s">
        <v>884</v>
      </c>
      <c r="F10964">
        <v>2019</v>
      </c>
      <c r="G10964">
        <v>4497</v>
      </c>
      <c r="H10964">
        <v>4484.28</v>
      </c>
      <c r="I10964">
        <v>56595.77</v>
      </c>
      <c r="O10964">
        <v>9.1300000000000008</v>
      </c>
      <c r="P10964">
        <v>1.8800000000000001E-2</v>
      </c>
      <c r="Q10964">
        <v>1022068.79</v>
      </c>
      <c r="R10964" t="s">
        <v>333</v>
      </c>
      <c r="T10964" t="s">
        <v>28</v>
      </c>
      <c r="Y10964" t="s">
        <v>30</v>
      </c>
    </row>
    <row r="10965" spans="1:25" x14ac:dyDescent="0.45">
      <c r="A10965" t="s">
        <v>122</v>
      </c>
      <c r="B10965" t="s">
        <v>882</v>
      </c>
      <c r="C10965">
        <v>59073</v>
      </c>
      <c r="D10965" t="s">
        <v>884</v>
      </c>
      <c r="F10965">
        <v>2020</v>
      </c>
      <c r="G10965">
        <v>4552</v>
      </c>
      <c r="H10965">
        <v>4542.8100000000004</v>
      </c>
      <c r="I10965">
        <v>45167.43</v>
      </c>
      <c r="O10965">
        <v>18.547999999999998</v>
      </c>
      <c r="P10965">
        <v>4.0099999999999997E-2</v>
      </c>
      <c r="Q10965">
        <v>939501.57499999995</v>
      </c>
      <c r="R10965" t="s">
        <v>333</v>
      </c>
      <c r="T10965" t="s">
        <v>28</v>
      </c>
      <c r="Y10965" t="s">
        <v>30</v>
      </c>
    </row>
    <row r="10966" spans="1:25" x14ac:dyDescent="0.45">
      <c r="A10966" t="s">
        <v>122</v>
      </c>
      <c r="B10966" t="s">
        <v>882</v>
      </c>
      <c r="C10966">
        <v>59073</v>
      </c>
      <c r="D10966" t="s">
        <v>884</v>
      </c>
      <c r="F10966">
        <v>2021</v>
      </c>
      <c r="G10966">
        <v>5985</v>
      </c>
      <c r="H10966">
        <v>5975.44</v>
      </c>
      <c r="I10966">
        <v>67737.75</v>
      </c>
      <c r="O10966">
        <v>19.38</v>
      </c>
      <c r="P10966">
        <v>3.0800000000000001E-2</v>
      </c>
      <c r="Q10966">
        <v>1297914.456</v>
      </c>
      <c r="R10966" t="s">
        <v>333</v>
      </c>
      <c r="T10966" t="s">
        <v>28</v>
      </c>
      <c r="Y10966" t="s">
        <v>30</v>
      </c>
    </row>
    <row r="10967" spans="1:25" x14ac:dyDescent="0.45">
      <c r="A10967" t="s">
        <v>122</v>
      </c>
      <c r="B10967" t="s">
        <v>882</v>
      </c>
      <c r="C10967">
        <v>59073</v>
      </c>
      <c r="D10967" t="s">
        <v>884</v>
      </c>
      <c r="F10967">
        <v>2022</v>
      </c>
      <c r="G10967">
        <v>2790</v>
      </c>
      <c r="H10967">
        <v>2776.73</v>
      </c>
      <c r="I10967">
        <v>38203.370000000003</v>
      </c>
      <c r="O10967">
        <v>5.202</v>
      </c>
      <c r="P10967">
        <v>1.5900000000000001E-2</v>
      </c>
      <c r="Q10967">
        <v>663615.59</v>
      </c>
      <c r="R10967" t="s">
        <v>333</v>
      </c>
      <c r="T10967" t="s">
        <v>28</v>
      </c>
      <c r="Y10967" t="s">
        <v>30</v>
      </c>
    </row>
    <row r="10968" spans="1:25" x14ac:dyDescent="0.45">
      <c r="A10968" t="s">
        <v>122</v>
      </c>
      <c r="B10968" t="s">
        <v>882</v>
      </c>
      <c r="C10968">
        <v>59073</v>
      </c>
      <c r="D10968" t="s">
        <v>884</v>
      </c>
      <c r="F10968">
        <v>2023</v>
      </c>
      <c r="G10968">
        <v>834</v>
      </c>
      <c r="H10968">
        <v>825.53</v>
      </c>
      <c r="I10968">
        <v>11128.27</v>
      </c>
      <c r="O10968">
        <v>2.6619999999999999</v>
      </c>
      <c r="P10968">
        <v>2.81E-2</v>
      </c>
      <c r="Q10968">
        <v>196759.16</v>
      </c>
      <c r="R10968" t="s">
        <v>333</v>
      </c>
      <c r="T10968" t="s">
        <v>28</v>
      </c>
      <c r="Y10968" t="s">
        <v>30</v>
      </c>
    </row>
    <row r="10969" spans="1:25" x14ac:dyDescent="0.45">
      <c r="A10969" t="s">
        <v>122</v>
      </c>
      <c r="B10969" t="s">
        <v>882</v>
      </c>
      <c r="C10969">
        <v>59073</v>
      </c>
      <c r="D10969" t="s">
        <v>884</v>
      </c>
      <c r="F10969">
        <v>2024</v>
      </c>
      <c r="G10969">
        <v>783</v>
      </c>
      <c r="H10969">
        <v>778.69</v>
      </c>
      <c r="I10969">
        <v>10303.61</v>
      </c>
      <c r="O10969">
        <v>0.92900000000000005</v>
      </c>
      <c r="P10969">
        <v>1.0699999999999999E-2</v>
      </c>
      <c r="Q10969">
        <v>184727.27</v>
      </c>
      <c r="R10969" t="s">
        <v>333</v>
      </c>
      <c r="T10969" t="s">
        <v>28</v>
      </c>
      <c r="Y10969" t="s">
        <v>30</v>
      </c>
    </row>
    <row r="10970" spans="1:25" x14ac:dyDescent="0.45">
      <c r="A10970" t="s">
        <v>122</v>
      </c>
      <c r="B10970" t="s">
        <v>882</v>
      </c>
      <c r="C10970">
        <v>59073</v>
      </c>
      <c r="D10970" t="s">
        <v>885</v>
      </c>
      <c r="F10970">
        <v>2018</v>
      </c>
      <c r="G10970">
        <v>5896</v>
      </c>
      <c r="H10970">
        <v>5882.86</v>
      </c>
      <c r="J10970">
        <v>615346.66</v>
      </c>
      <c r="M10970">
        <v>50170.767999999996</v>
      </c>
      <c r="N10970">
        <v>5.9299999999999999E-2</v>
      </c>
      <c r="O10970">
        <v>3.1989999999999998</v>
      </c>
      <c r="P10970">
        <v>7.6E-3</v>
      </c>
      <c r="Q10970">
        <v>844093.25699999998</v>
      </c>
      <c r="R10970" t="s">
        <v>333</v>
      </c>
      <c r="T10970" t="s">
        <v>886</v>
      </c>
      <c r="Y10970" t="s">
        <v>70</v>
      </c>
    </row>
    <row r="10971" spans="1:25" x14ac:dyDescent="0.45">
      <c r="A10971" t="s">
        <v>122</v>
      </c>
      <c r="B10971" t="s">
        <v>882</v>
      </c>
      <c r="C10971">
        <v>59073</v>
      </c>
      <c r="D10971" t="s">
        <v>885</v>
      </c>
      <c r="F10971">
        <v>2019</v>
      </c>
      <c r="G10971">
        <v>8461</v>
      </c>
      <c r="H10971">
        <v>8451.36</v>
      </c>
      <c r="J10971">
        <v>939288.05</v>
      </c>
      <c r="M10971">
        <v>78870.870999999999</v>
      </c>
      <c r="N10971">
        <v>5.9299999999999999E-2</v>
      </c>
      <c r="O10971">
        <v>4.5369999999999999</v>
      </c>
      <c r="P10971">
        <v>6.8999999999999999E-3</v>
      </c>
      <c r="Q10971">
        <v>1327156.7790000001</v>
      </c>
      <c r="R10971" t="s">
        <v>333</v>
      </c>
      <c r="T10971" t="s">
        <v>96</v>
      </c>
      <c r="Y10971" t="s">
        <v>70</v>
      </c>
    </row>
    <row r="10972" spans="1:25" x14ac:dyDescent="0.45">
      <c r="A10972" t="s">
        <v>122</v>
      </c>
      <c r="B10972" t="s">
        <v>882</v>
      </c>
      <c r="C10972">
        <v>59073</v>
      </c>
      <c r="D10972" t="s">
        <v>885</v>
      </c>
      <c r="F10972">
        <v>2020</v>
      </c>
      <c r="G10972">
        <v>8405</v>
      </c>
      <c r="H10972">
        <v>8397.91</v>
      </c>
      <c r="J10972">
        <v>864307.86</v>
      </c>
      <c r="M10972">
        <v>72039.773000000001</v>
      </c>
      <c r="N10972">
        <v>5.9400000000000001E-2</v>
      </c>
      <c r="O10972">
        <v>4.0940000000000003</v>
      </c>
      <c r="P10972">
        <v>6.7999999999999996E-3</v>
      </c>
      <c r="Q10972">
        <v>1212188.5279999999</v>
      </c>
      <c r="R10972" t="s">
        <v>333</v>
      </c>
      <c r="T10972" t="s">
        <v>96</v>
      </c>
      <c r="Y10972" t="s">
        <v>70</v>
      </c>
    </row>
    <row r="10973" spans="1:25" x14ac:dyDescent="0.45">
      <c r="A10973" t="s">
        <v>122</v>
      </c>
      <c r="B10973" t="s">
        <v>882</v>
      </c>
      <c r="C10973">
        <v>59073</v>
      </c>
      <c r="D10973" t="s">
        <v>885</v>
      </c>
      <c r="F10973">
        <v>2021</v>
      </c>
      <c r="G10973">
        <v>8433</v>
      </c>
      <c r="H10973">
        <v>8428.74</v>
      </c>
      <c r="J10973">
        <v>769433.22</v>
      </c>
      <c r="M10973">
        <v>63861.023000000001</v>
      </c>
      <c r="N10973">
        <v>5.91E-2</v>
      </c>
      <c r="O10973">
        <v>3.169</v>
      </c>
      <c r="P10973">
        <v>6.0000000000000001E-3</v>
      </c>
      <c r="Q10973">
        <v>1074528.5279999999</v>
      </c>
      <c r="R10973" t="s">
        <v>333</v>
      </c>
      <c r="T10973" t="s">
        <v>96</v>
      </c>
      <c r="Y10973" t="s">
        <v>70</v>
      </c>
    </row>
    <row r="10974" spans="1:25" x14ac:dyDescent="0.45">
      <c r="A10974" t="s">
        <v>122</v>
      </c>
      <c r="B10974" t="s">
        <v>882</v>
      </c>
      <c r="C10974">
        <v>59073</v>
      </c>
      <c r="D10974" t="s">
        <v>885</v>
      </c>
      <c r="F10974">
        <v>2022</v>
      </c>
      <c r="G10974">
        <v>8284</v>
      </c>
      <c r="H10974">
        <v>8277.51</v>
      </c>
      <c r="J10974">
        <v>744151.11</v>
      </c>
      <c r="M10974">
        <v>61882.372000000003</v>
      </c>
      <c r="N10974">
        <v>5.9400000000000001E-2</v>
      </c>
      <c r="O10974">
        <v>3.5419999999999998</v>
      </c>
      <c r="P10974">
        <v>8.3999999999999995E-3</v>
      </c>
      <c r="Q10974">
        <v>1041158.6459999999</v>
      </c>
      <c r="R10974" t="s">
        <v>333</v>
      </c>
      <c r="T10974" t="s">
        <v>96</v>
      </c>
      <c r="Y10974" t="s">
        <v>70</v>
      </c>
    </row>
    <row r="10975" spans="1:25" x14ac:dyDescent="0.45">
      <c r="A10975" t="s">
        <v>122</v>
      </c>
      <c r="B10975" t="s">
        <v>882</v>
      </c>
      <c r="C10975">
        <v>59073</v>
      </c>
      <c r="D10975" t="s">
        <v>885</v>
      </c>
      <c r="F10975">
        <v>2023</v>
      </c>
      <c r="G10975">
        <v>8393</v>
      </c>
      <c r="H10975">
        <v>8385.08</v>
      </c>
      <c r="J10975">
        <v>719235.54</v>
      </c>
      <c r="M10975">
        <v>60608.904999999999</v>
      </c>
      <c r="N10975">
        <v>5.9400000000000001E-2</v>
      </c>
      <c r="O10975">
        <v>3.407</v>
      </c>
      <c r="P10975">
        <v>7.0000000000000001E-3</v>
      </c>
      <c r="Q10975">
        <v>1019809.246</v>
      </c>
      <c r="R10975" t="s">
        <v>333</v>
      </c>
      <c r="T10975" t="s">
        <v>96</v>
      </c>
      <c r="Y10975" t="s">
        <v>70</v>
      </c>
    </row>
    <row r="10976" spans="1:25" x14ac:dyDescent="0.45">
      <c r="A10976" t="s">
        <v>122</v>
      </c>
      <c r="B10976" t="s">
        <v>882</v>
      </c>
      <c r="C10976">
        <v>59073</v>
      </c>
      <c r="D10976" t="s">
        <v>885</v>
      </c>
      <c r="F10976">
        <v>2024</v>
      </c>
      <c r="G10976">
        <v>4326</v>
      </c>
      <c r="H10976">
        <v>4320.37</v>
      </c>
      <c r="J10976">
        <v>376218.92</v>
      </c>
      <c r="M10976">
        <v>31688.960999999999</v>
      </c>
      <c r="N10976">
        <v>5.9299999999999999E-2</v>
      </c>
      <c r="O10976">
        <v>1.7</v>
      </c>
      <c r="P10976">
        <v>6.6E-3</v>
      </c>
      <c r="Q10976">
        <v>533210.652</v>
      </c>
      <c r="R10976" t="s">
        <v>333</v>
      </c>
      <c r="T10976" t="s">
        <v>96</v>
      </c>
      <c r="Y10976" t="s">
        <v>70</v>
      </c>
    </row>
    <row r="10977" spans="1:25" x14ac:dyDescent="0.45">
      <c r="A10977" t="s">
        <v>122</v>
      </c>
      <c r="B10977" t="s">
        <v>882</v>
      </c>
      <c r="C10977">
        <v>59073</v>
      </c>
      <c r="D10977" t="s">
        <v>887</v>
      </c>
      <c r="F10977">
        <v>2018</v>
      </c>
      <c r="G10977">
        <v>5984</v>
      </c>
      <c r="H10977">
        <v>5976.11</v>
      </c>
      <c r="J10977">
        <v>617348.65</v>
      </c>
      <c r="M10977">
        <v>51519.650999999998</v>
      </c>
      <c r="N10977">
        <v>5.9299999999999999E-2</v>
      </c>
      <c r="O10977">
        <v>3.3029999999999999</v>
      </c>
      <c r="P10977">
        <v>7.6E-3</v>
      </c>
      <c r="Q10977">
        <v>866851.99600000004</v>
      </c>
      <c r="R10977" t="s">
        <v>333</v>
      </c>
      <c r="T10977" t="s">
        <v>886</v>
      </c>
      <c r="Y10977" t="s">
        <v>70</v>
      </c>
    </row>
    <row r="10978" spans="1:25" x14ac:dyDescent="0.45">
      <c r="A10978" t="s">
        <v>122</v>
      </c>
      <c r="B10978" t="s">
        <v>882</v>
      </c>
      <c r="C10978">
        <v>59073</v>
      </c>
      <c r="D10978" t="s">
        <v>887</v>
      </c>
      <c r="F10978">
        <v>2019</v>
      </c>
      <c r="G10978">
        <v>8298</v>
      </c>
      <c r="H10978">
        <v>8281.99</v>
      </c>
      <c r="J10978">
        <v>918521.19</v>
      </c>
      <c r="M10978">
        <v>78085.451000000001</v>
      </c>
      <c r="N10978">
        <v>5.9299999999999999E-2</v>
      </c>
      <c r="O10978">
        <v>3.9740000000000002</v>
      </c>
      <c r="P10978">
        <v>6.1999999999999998E-3</v>
      </c>
      <c r="Q10978">
        <v>1313891.088</v>
      </c>
      <c r="R10978" t="s">
        <v>333</v>
      </c>
      <c r="T10978" t="s">
        <v>96</v>
      </c>
      <c r="Y10978" t="s">
        <v>70</v>
      </c>
    </row>
    <row r="10979" spans="1:25" x14ac:dyDescent="0.45">
      <c r="A10979" t="s">
        <v>122</v>
      </c>
      <c r="B10979" t="s">
        <v>882</v>
      </c>
      <c r="C10979">
        <v>59073</v>
      </c>
      <c r="D10979" t="s">
        <v>887</v>
      </c>
      <c r="F10979">
        <v>2020</v>
      </c>
      <c r="G10979">
        <v>8526</v>
      </c>
      <c r="H10979">
        <v>8513.99</v>
      </c>
      <c r="J10979">
        <v>886460.6</v>
      </c>
      <c r="M10979">
        <v>74307.225000000006</v>
      </c>
      <c r="N10979">
        <v>5.9299999999999999E-2</v>
      </c>
      <c r="O10979">
        <v>3.6869999999999998</v>
      </c>
      <c r="P10979">
        <v>6.0000000000000001E-3</v>
      </c>
      <c r="Q10979">
        <v>1250301.459</v>
      </c>
      <c r="R10979" t="s">
        <v>333</v>
      </c>
      <c r="T10979" t="s">
        <v>96</v>
      </c>
      <c r="Y10979" t="s">
        <v>70</v>
      </c>
    </row>
    <row r="10980" spans="1:25" x14ac:dyDescent="0.45">
      <c r="A10980" t="s">
        <v>122</v>
      </c>
      <c r="B10980" t="s">
        <v>882</v>
      </c>
      <c r="C10980">
        <v>59073</v>
      </c>
      <c r="D10980" t="s">
        <v>887</v>
      </c>
      <c r="F10980">
        <v>2021</v>
      </c>
      <c r="G10980">
        <v>8406</v>
      </c>
      <c r="H10980">
        <v>8399.6200000000008</v>
      </c>
      <c r="J10980">
        <v>780365.47</v>
      </c>
      <c r="M10980">
        <v>64939.911999999997</v>
      </c>
      <c r="N10980">
        <v>5.9299999999999999E-2</v>
      </c>
      <c r="O10980">
        <v>3.2029999999999998</v>
      </c>
      <c r="P10980">
        <v>6.1000000000000004E-3</v>
      </c>
      <c r="Q10980">
        <v>1092721.1399999999</v>
      </c>
      <c r="R10980" t="s">
        <v>333</v>
      </c>
      <c r="T10980" t="s">
        <v>96</v>
      </c>
      <c r="Y10980" t="s">
        <v>70</v>
      </c>
    </row>
    <row r="10981" spans="1:25" x14ac:dyDescent="0.45">
      <c r="A10981" t="s">
        <v>122</v>
      </c>
      <c r="B10981" t="s">
        <v>882</v>
      </c>
      <c r="C10981">
        <v>59073</v>
      </c>
      <c r="D10981" t="s">
        <v>887</v>
      </c>
      <c r="F10981">
        <v>2022</v>
      </c>
      <c r="G10981">
        <v>8397</v>
      </c>
      <c r="H10981">
        <v>8386.99</v>
      </c>
      <c r="J10981">
        <v>761428.02</v>
      </c>
      <c r="M10981">
        <v>63416.464</v>
      </c>
      <c r="N10981">
        <v>5.9299999999999999E-2</v>
      </c>
      <c r="O10981">
        <v>3.609</v>
      </c>
      <c r="P10981">
        <v>7.1999999999999998E-3</v>
      </c>
      <c r="Q10981">
        <v>1067077.9180000001</v>
      </c>
      <c r="R10981" t="s">
        <v>333</v>
      </c>
      <c r="T10981" t="s">
        <v>96</v>
      </c>
      <c r="Y10981" t="s">
        <v>70</v>
      </c>
    </row>
    <row r="10982" spans="1:25" x14ac:dyDescent="0.45">
      <c r="A10982" t="s">
        <v>122</v>
      </c>
      <c r="B10982" t="s">
        <v>882</v>
      </c>
      <c r="C10982">
        <v>59073</v>
      </c>
      <c r="D10982" t="s">
        <v>887</v>
      </c>
      <c r="F10982">
        <v>2023</v>
      </c>
      <c r="G10982">
        <v>8293</v>
      </c>
      <c r="H10982">
        <v>8279.7000000000007</v>
      </c>
      <c r="J10982">
        <v>723972.31</v>
      </c>
      <c r="M10982">
        <v>60021.597000000002</v>
      </c>
      <c r="N10982">
        <v>5.9299999999999999E-2</v>
      </c>
      <c r="O10982">
        <v>3.3889999999999998</v>
      </c>
      <c r="P10982">
        <v>7.1999999999999998E-3</v>
      </c>
      <c r="Q10982">
        <v>1010003.921</v>
      </c>
      <c r="R10982" t="s">
        <v>333</v>
      </c>
      <c r="T10982" t="s">
        <v>96</v>
      </c>
      <c r="Y10982" t="s">
        <v>70</v>
      </c>
    </row>
    <row r="10983" spans="1:25" x14ac:dyDescent="0.45">
      <c r="A10983" t="s">
        <v>122</v>
      </c>
      <c r="B10983" t="s">
        <v>882</v>
      </c>
      <c r="C10983">
        <v>59073</v>
      </c>
      <c r="D10983" t="s">
        <v>887</v>
      </c>
      <c r="F10983">
        <v>2024</v>
      </c>
      <c r="G10983">
        <v>4358</v>
      </c>
      <c r="H10983">
        <v>4355.25</v>
      </c>
      <c r="J10983">
        <v>388250.24</v>
      </c>
      <c r="M10983">
        <v>32364.97</v>
      </c>
      <c r="N10983">
        <v>5.9400000000000001E-2</v>
      </c>
      <c r="O10983">
        <v>1.6990000000000001</v>
      </c>
      <c r="P10983">
        <v>6.4000000000000003E-3</v>
      </c>
      <c r="Q10983">
        <v>544541.35699999996</v>
      </c>
      <c r="R10983" t="s">
        <v>333</v>
      </c>
      <c r="T10983" t="s">
        <v>96</v>
      </c>
      <c r="Y10983" t="s">
        <v>70</v>
      </c>
    </row>
    <row r="10984" spans="1:25" x14ac:dyDescent="0.45">
      <c r="A10984" t="s">
        <v>122</v>
      </c>
      <c r="B10984" t="s">
        <v>882</v>
      </c>
      <c r="C10984">
        <v>59073</v>
      </c>
      <c r="D10984" t="s">
        <v>888</v>
      </c>
      <c r="F10984">
        <v>2018</v>
      </c>
      <c r="G10984">
        <v>5150</v>
      </c>
      <c r="H10984">
        <v>5114.59</v>
      </c>
      <c r="I10984">
        <v>420622.29</v>
      </c>
      <c r="M10984">
        <v>269572.09999999998</v>
      </c>
      <c r="N10984">
        <v>5.8999999999999997E-2</v>
      </c>
      <c r="O10984">
        <v>201.483</v>
      </c>
      <c r="P10984">
        <v>9.2799999999999994E-2</v>
      </c>
      <c r="Q10984">
        <v>4536017.4979999997</v>
      </c>
      <c r="R10984" t="s">
        <v>333</v>
      </c>
      <c r="T10984" t="s">
        <v>889</v>
      </c>
      <c r="Y10984" t="s">
        <v>70</v>
      </c>
    </row>
    <row r="10985" spans="1:25" x14ac:dyDescent="0.45">
      <c r="A10985" t="s">
        <v>122</v>
      </c>
      <c r="B10985" t="s">
        <v>882</v>
      </c>
      <c r="C10985">
        <v>59073</v>
      </c>
      <c r="D10985" t="s">
        <v>888</v>
      </c>
      <c r="F10985">
        <v>2019</v>
      </c>
      <c r="G10985">
        <v>7996</v>
      </c>
      <c r="H10985">
        <v>7978.69</v>
      </c>
      <c r="I10985">
        <v>660510.13</v>
      </c>
      <c r="M10985">
        <v>419445.75699999998</v>
      </c>
      <c r="N10985">
        <v>5.8999999999999997E-2</v>
      </c>
      <c r="O10985">
        <v>25.388000000000002</v>
      </c>
      <c r="P10985">
        <v>7.4999999999999997E-3</v>
      </c>
      <c r="Q10985">
        <v>7057954.4639999997</v>
      </c>
      <c r="R10985" t="s">
        <v>333</v>
      </c>
      <c r="T10985" t="s">
        <v>28</v>
      </c>
      <c r="Y10985" t="s">
        <v>70</v>
      </c>
    </row>
    <row r="10986" spans="1:25" x14ac:dyDescent="0.45">
      <c r="A10986" t="s">
        <v>122</v>
      </c>
      <c r="B10986" t="s">
        <v>882</v>
      </c>
      <c r="C10986">
        <v>59073</v>
      </c>
      <c r="D10986" t="s">
        <v>888</v>
      </c>
      <c r="F10986">
        <v>2020</v>
      </c>
      <c r="G10986">
        <v>8257</v>
      </c>
      <c r="H10986">
        <v>8246.24</v>
      </c>
      <c r="I10986">
        <v>686625.5</v>
      </c>
      <c r="M10986">
        <v>434745.78499999997</v>
      </c>
      <c r="N10986">
        <v>5.8999999999999997E-2</v>
      </c>
      <c r="O10986">
        <v>25.753</v>
      </c>
      <c r="P10986">
        <v>7.1999999999999998E-3</v>
      </c>
      <c r="Q10986">
        <v>7315425.9790000003</v>
      </c>
      <c r="R10986" t="s">
        <v>333</v>
      </c>
      <c r="T10986" t="s">
        <v>28</v>
      </c>
      <c r="Y10986" t="s">
        <v>70</v>
      </c>
    </row>
    <row r="10987" spans="1:25" x14ac:dyDescent="0.45">
      <c r="A10987" t="s">
        <v>122</v>
      </c>
      <c r="B10987" t="s">
        <v>882</v>
      </c>
      <c r="C10987">
        <v>59073</v>
      </c>
      <c r="D10987" t="s">
        <v>888</v>
      </c>
      <c r="F10987">
        <v>2021</v>
      </c>
      <c r="G10987">
        <v>8205</v>
      </c>
      <c r="H10987">
        <v>8192.5400000000009</v>
      </c>
      <c r="I10987">
        <v>696875.71</v>
      </c>
      <c r="M10987">
        <v>439432.16700000002</v>
      </c>
      <c r="N10987">
        <v>5.8999999999999997E-2</v>
      </c>
      <c r="O10987">
        <v>25.925000000000001</v>
      </c>
      <c r="P10987">
        <v>7.1999999999999998E-3</v>
      </c>
      <c r="Q10987">
        <v>7394232.6579999998</v>
      </c>
      <c r="R10987" t="s">
        <v>333</v>
      </c>
      <c r="T10987" t="s">
        <v>28</v>
      </c>
      <c r="Y10987" t="s">
        <v>70</v>
      </c>
    </row>
    <row r="10988" spans="1:25" x14ac:dyDescent="0.45">
      <c r="A10988" t="s">
        <v>122</v>
      </c>
      <c r="B10988" t="s">
        <v>882</v>
      </c>
      <c r="C10988">
        <v>59073</v>
      </c>
      <c r="D10988" t="s">
        <v>888</v>
      </c>
      <c r="F10988">
        <v>2022</v>
      </c>
      <c r="G10988">
        <v>8274</v>
      </c>
      <c r="H10988">
        <v>8265.7800000000007</v>
      </c>
      <c r="I10988">
        <v>706903.53</v>
      </c>
      <c r="M10988">
        <v>446526.375</v>
      </c>
      <c r="N10988">
        <v>5.8999999999999997E-2</v>
      </c>
      <c r="O10988">
        <v>29.46</v>
      </c>
      <c r="P10988">
        <v>8.2000000000000007E-3</v>
      </c>
      <c r="Q10988">
        <v>7513665.7070000004</v>
      </c>
      <c r="R10988" t="s">
        <v>333</v>
      </c>
      <c r="T10988" t="s">
        <v>28</v>
      </c>
      <c r="Y10988" t="s">
        <v>70</v>
      </c>
    </row>
    <row r="10989" spans="1:25" x14ac:dyDescent="0.45">
      <c r="A10989" t="s">
        <v>122</v>
      </c>
      <c r="B10989" t="s">
        <v>882</v>
      </c>
      <c r="C10989">
        <v>59073</v>
      </c>
      <c r="D10989" t="s">
        <v>888</v>
      </c>
      <c r="F10989">
        <v>2023</v>
      </c>
      <c r="G10989">
        <v>8337</v>
      </c>
      <c r="H10989">
        <v>8334.32</v>
      </c>
      <c r="I10989">
        <v>712956.54</v>
      </c>
      <c r="M10989">
        <v>454186.89399999997</v>
      </c>
      <c r="N10989">
        <v>5.8999999999999997E-2</v>
      </c>
      <c r="O10989">
        <v>30.449000000000002</v>
      </c>
      <c r="P10989">
        <v>8.0000000000000002E-3</v>
      </c>
      <c r="Q10989">
        <v>7642584.5619999999</v>
      </c>
      <c r="R10989" t="s">
        <v>333</v>
      </c>
      <c r="T10989" t="s">
        <v>28</v>
      </c>
      <c r="Y10989" t="s">
        <v>70</v>
      </c>
    </row>
    <row r="10990" spans="1:25" x14ac:dyDescent="0.45">
      <c r="A10990" t="s">
        <v>122</v>
      </c>
      <c r="B10990" t="s">
        <v>882</v>
      </c>
      <c r="C10990">
        <v>59073</v>
      </c>
      <c r="D10990" t="s">
        <v>888</v>
      </c>
      <c r="F10990">
        <v>2024</v>
      </c>
      <c r="G10990">
        <v>4285</v>
      </c>
      <c r="H10990">
        <v>4277.62</v>
      </c>
      <c r="I10990">
        <v>369093.19</v>
      </c>
      <c r="M10990">
        <v>234646.73800000001</v>
      </c>
      <c r="N10990">
        <v>5.8999999999999997E-2</v>
      </c>
      <c r="O10990">
        <v>15.101000000000001</v>
      </c>
      <c r="P10990">
        <v>7.9000000000000008E-3</v>
      </c>
      <c r="Q10990">
        <v>3948352.1009999998</v>
      </c>
      <c r="R10990" t="s">
        <v>333</v>
      </c>
      <c r="T10990" t="s">
        <v>28</v>
      </c>
      <c r="Y10990" t="s">
        <v>70</v>
      </c>
    </row>
    <row r="10991" spans="1:25" x14ac:dyDescent="0.45">
      <c r="A10991" t="s">
        <v>122</v>
      </c>
      <c r="B10991" t="s">
        <v>882</v>
      </c>
      <c r="C10991">
        <v>59073</v>
      </c>
      <c r="D10991" t="s">
        <v>890</v>
      </c>
      <c r="F10991">
        <v>2018</v>
      </c>
      <c r="G10991">
        <v>5781</v>
      </c>
      <c r="H10991">
        <v>5753.65</v>
      </c>
      <c r="I10991">
        <v>474169.77</v>
      </c>
      <c r="M10991">
        <v>304406.91499999998</v>
      </c>
      <c r="N10991">
        <v>5.8999999999999997E-2</v>
      </c>
      <c r="O10991">
        <v>184.285</v>
      </c>
      <c r="P10991">
        <v>7.6200000000000004E-2</v>
      </c>
      <c r="Q10991">
        <v>5122195.3039999995</v>
      </c>
      <c r="R10991" t="s">
        <v>333</v>
      </c>
      <c r="T10991" t="s">
        <v>889</v>
      </c>
      <c r="Y10991" t="s">
        <v>70</v>
      </c>
    </row>
    <row r="10992" spans="1:25" x14ac:dyDescent="0.45">
      <c r="A10992" t="s">
        <v>122</v>
      </c>
      <c r="B10992" t="s">
        <v>882</v>
      </c>
      <c r="C10992">
        <v>59073</v>
      </c>
      <c r="D10992" t="s">
        <v>890</v>
      </c>
      <c r="F10992">
        <v>2019</v>
      </c>
      <c r="G10992">
        <v>8076</v>
      </c>
      <c r="H10992">
        <v>8054.63</v>
      </c>
      <c r="I10992">
        <v>666448.86</v>
      </c>
      <c r="M10992">
        <v>425017.83600000001</v>
      </c>
      <c r="N10992">
        <v>5.8999999999999997E-2</v>
      </c>
      <c r="O10992">
        <v>27.751999999999999</v>
      </c>
      <c r="P10992">
        <v>7.9000000000000008E-3</v>
      </c>
      <c r="Q10992">
        <v>7151734.7620000001</v>
      </c>
      <c r="R10992" t="s">
        <v>333</v>
      </c>
      <c r="T10992" t="s">
        <v>28</v>
      </c>
      <c r="Y10992" t="s">
        <v>70</v>
      </c>
    </row>
    <row r="10993" spans="1:25" x14ac:dyDescent="0.45">
      <c r="A10993" t="s">
        <v>122</v>
      </c>
      <c r="B10993" t="s">
        <v>882</v>
      </c>
      <c r="C10993">
        <v>59073</v>
      </c>
      <c r="D10993" t="s">
        <v>890</v>
      </c>
      <c r="F10993">
        <v>2020</v>
      </c>
      <c r="G10993">
        <v>8196</v>
      </c>
      <c r="H10993">
        <v>8185.98</v>
      </c>
      <c r="I10993">
        <v>677439.97</v>
      </c>
      <c r="M10993">
        <v>431663.12699999998</v>
      </c>
      <c r="N10993">
        <v>5.8999999999999997E-2</v>
      </c>
      <c r="O10993">
        <v>26.754000000000001</v>
      </c>
      <c r="P10993">
        <v>7.4999999999999997E-3</v>
      </c>
      <c r="Q10993">
        <v>7263558.0140000004</v>
      </c>
      <c r="R10993" t="s">
        <v>333</v>
      </c>
      <c r="T10993" t="s">
        <v>28</v>
      </c>
      <c r="Y10993" t="s">
        <v>70</v>
      </c>
    </row>
    <row r="10994" spans="1:25" x14ac:dyDescent="0.45">
      <c r="A10994" t="s">
        <v>122</v>
      </c>
      <c r="B10994" t="s">
        <v>882</v>
      </c>
      <c r="C10994">
        <v>59073</v>
      </c>
      <c r="D10994" t="s">
        <v>890</v>
      </c>
      <c r="F10994">
        <v>2021</v>
      </c>
      <c r="G10994">
        <v>8156</v>
      </c>
      <c r="H10994">
        <v>8147.85</v>
      </c>
      <c r="I10994">
        <v>691450.28</v>
      </c>
      <c r="M10994">
        <v>441033.348</v>
      </c>
      <c r="N10994">
        <v>5.8999999999999997E-2</v>
      </c>
      <c r="O10994">
        <v>24.794</v>
      </c>
      <c r="P10994">
        <v>6.7999999999999996E-3</v>
      </c>
      <c r="Q10994">
        <v>7421227.977</v>
      </c>
      <c r="R10994" t="s">
        <v>333</v>
      </c>
      <c r="T10994" t="s">
        <v>28</v>
      </c>
      <c r="Y10994" t="s">
        <v>70</v>
      </c>
    </row>
    <row r="10995" spans="1:25" x14ac:dyDescent="0.45">
      <c r="A10995" t="s">
        <v>122</v>
      </c>
      <c r="B10995" t="s">
        <v>882</v>
      </c>
      <c r="C10995">
        <v>59073</v>
      </c>
      <c r="D10995" t="s">
        <v>890</v>
      </c>
      <c r="F10995">
        <v>2022</v>
      </c>
      <c r="G10995">
        <v>8152</v>
      </c>
      <c r="H10995">
        <v>8143.83</v>
      </c>
      <c r="I10995">
        <v>698470.46</v>
      </c>
      <c r="M10995">
        <v>445702.152</v>
      </c>
      <c r="N10995">
        <v>5.8999999999999997E-2</v>
      </c>
      <c r="O10995">
        <v>29.762</v>
      </c>
      <c r="P10995">
        <v>8.3000000000000001E-3</v>
      </c>
      <c r="Q10995">
        <v>7499763.415</v>
      </c>
      <c r="R10995" t="s">
        <v>333</v>
      </c>
      <c r="T10995" t="s">
        <v>28</v>
      </c>
      <c r="Y10995" t="s">
        <v>70</v>
      </c>
    </row>
    <row r="10996" spans="1:25" x14ac:dyDescent="0.45">
      <c r="A10996" t="s">
        <v>122</v>
      </c>
      <c r="B10996" t="s">
        <v>882</v>
      </c>
      <c r="C10996">
        <v>59073</v>
      </c>
      <c r="D10996" t="s">
        <v>890</v>
      </c>
      <c r="F10996">
        <v>2023</v>
      </c>
      <c r="G10996">
        <v>8298</v>
      </c>
      <c r="H10996">
        <v>8294.4599999999991</v>
      </c>
      <c r="I10996">
        <v>712724.75</v>
      </c>
      <c r="M10996">
        <v>458182.11700000003</v>
      </c>
      <c r="N10996">
        <v>5.8999999999999997E-2</v>
      </c>
      <c r="O10996">
        <v>30.805</v>
      </c>
      <c r="P10996">
        <v>8.0000000000000002E-3</v>
      </c>
      <c r="Q10996">
        <v>7709788.1260000002</v>
      </c>
      <c r="R10996" t="s">
        <v>333</v>
      </c>
      <c r="T10996" t="s">
        <v>28</v>
      </c>
      <c r="Y10996" t="s">
        <v>70</v>
      </c>
    </row>
    <row r="10997" spans="1:25" x14ac:dyDescent="0.45">
      <c r="A10997" t="s">
        <v>122</v>
      </c>
      <c r="B10997" t="s">
        <v>882</v>
      </c>
      <c r="C10997">
        <v>59073</v>
      </c>
      <c r="D10997" t="s">
        <v>890</v>
      </c>
      <c r="F10997">
        <v>2024</v>
      </c>
      <c r="G10997">
        <v>4310</v>
      </c>
      <c r="H10997">
        <v>4306.8100000000004</v>
      </c>
      <c r="I10997">
        <v>371632.87</v>
      </c>
      <c r="M10997">
        <v>237153.008</v>
      </c>
      <c r="N10997">
        <v>5.8999999999999997E-2</v>
      </c>
      <c r="O10997">
        <v>16.510000000000002</v>
      </c>
      <c r="P10997">
        <v>8.5000000000000006E-3</v>
      </c>
      <c r="Q10997">
        <v>3990574.69</v>
      </c>
      <c r="R10997" t="s">
        <v>333</v>
      </c>
      <c r="T10997" t="s">
        <v>28</v>
      </c>
      <c r="Y10997" t="s">
        <v>70</v>
      </c>
    </row>
    <row r="10998" spans="1:25" x14ac:dyDescent="0.45">
      <c r="A10998" t="s">
        <v>122</v>
      </c>
      <c r="B10998" t="s">
        <v>891</v>
      </c>
      <c r="C10998">
        <v>59220</v>
      </c>
      <c r="D10998" t="s">
        <v>158</v>
      </c>
      <c r="F10998">
        <v>2018</v>
      </c>
      <c r="G10998">
        <v>5216</v>
      </c>
      <c r="H10998">
        <v>5061.67</v>
      </c>
      <c r="I10998">
        <v>1940788.4</v>
      </c>
      <c r="K10998">
        <v>3.9430000000000001</v>
      </c>
      <c r="L10998">
        <v>1E-3</v>
      </c>
      <c r="M10998">
        <v>781053.67799999996</v>
      </c>
      <c r="N10998">
        <v>5.8999999999999997E-2</v>
      </c>
      <c r="O10998">
        <v>47.783999999999999</v>
      </c>
      <c r="P10998">
        <v>8.8999999999999999E-3</v>
      </c>
      <c r="Q10998">
        <v>13142735.935000001</v>
      </c>
      <c r="R10998" t="s">
        <v>333</v>
      </c>
      <c r="T10998" t="s">
        <v>89</v>
      </c>
      <c r="V10998" t="s">
        <v>228</v>
      </c>
      <c r="Y10998" t="s">
        <v>147</v>
      </c>
    </row>
    <row r="10999" spans="1:25" x14ac:dyDescent="0.45">
      <c r="A10999" t="s">
        <v>122</v>
      </c>
      <c r="B10999" t="s">
        <v>891</v>
      </c>
      <c r="C10999">
        <v>59220</v>
      </c>
      <c r="D10999" t="s">
        <v>158</v>
      </c>
      <c r="F10999">
        <v>2019</v>
      </c>
      <c r="G10999">
        <v>4398</v>
      </c>
      <c r="H10999">
        <v>4252.3</v>
      </c>
      <c r="I10999">
        <v>1630170.79</v>
      </c>
      <c r="K10999">
        <v>3.2890000000000001</v>
      </c>
      <c r="L10999">
        <v>1E-3</v>
      </c>
      <c r="M10999">
        <v>651446.36899999995</v>
      </c>
      <c r="N10999">
        <v>5.8999999999999997E-2</v>
      </c>
      <c r="O10999">
        <v>38.576999999999998</v>
      </c>
      <c r="P10999">
        <v>9.2999999999999992E-3</v>
      </c>
      <c r="Q10999">
        <v>10961760.984999999</v>
      </c>
      <c r="R10999" t="s">
        <v>333</v>
      </c>
      <c r="T10999" t="s">
        <v>89</v>
      </c>
      <c r="V10999" t="s">
        <v>228</v>
      </c>
      <c r="Y10999" t="s">
        <v>147</v>
      </c>
    </row>
    <row r="11000" spans="1:25" x14ac:dyDescent="0.45">
      <c r="A11000" t="s">
        <v>122</v>
      </c>
      <c r="B11000" t="s">
        <v>891</v>
      </c>
      <c r="C11000">
        <v>59220</v>
      </c>
      <c r="D11000" t="s">
        <v>158</v>
      </c>
      <c r="F11000">
        <v>2020</v>
      </c>
      <c r="G11000">
        <v>3713</v>
      </c>
      <c r="H11000">
        <v>3639.81</v>
      </c>
      <c r="I11000">
        <v>1517192.37</v>
      </c>
      <c r="K11000">
        <v>3.0259999999999998</v>
      </c>
      <c r="L11000">
        <v>1E-3</v>
      </c>
      <c r="M11000">
        <v>599379.97499999998</v>
      </c>
      <c r="N11000">
        <v>5.8999999999999997E-2</v>
      </c>
      <c r="O11000">
        <v>34.948999999999998</v>
      </c>
      <c r="P11000">
        <v>8.9999999999999993E-3</v>
      </c>
      <c r="Q11000">
        <v>10085731.866</v>
      </c>
      <c r="R11000" t="s">
        <v>333</v>
      </c>
      <c r="T11000" t="s">
        <v>89</v>
      </c>
      <c r="V11000" t="s">
        <v>228</v>
      </c>
      <c r="Y11000" t="s">
        <v>147</v>
      </c>
    </row>
    <row r="11001" spans="1:25" x14ac:dyDescent="0.45">
      <c r="A11001" t="s">
        <v>122</v>
      </c>
      <c r="B11001" t="s">
        <v>891</v>
      </c>
      <c r="C11001">
        <v>59220</v>
      </c>
      <c r="D11001" t="s">
        <v>158</v>
      </c>
      <c r="F11001">
        <v>2021</v>
      </c>
      <c r="G11001">
        <v>4664</v>
      </c>
      <c r="H11001">
        <v>4547.1899999999996</v>
      </c>
      <c r="I11001">
        <v>1797698.34</v>
      </c>
      <c r="K11001">
        <v>3.613</v>
      </c>
      <c r="L11001">
        <v>1E-3</v>
      </c>
      <c r="M11001">
        <v>715728.24800000002</v>
      </c>
      <c r="N11001">
        <v>5.8999999999999997E-2</v>
      </c>
      <c r="O11001">
        <v>43.415999999999997</v>
      </c>
      <c r="P11001">
        <v>9.4999999999999998E-3</v>
      </c>
      <c r="Q11001">
        <v>12043460.203</v>
      </c>
      <c r="R11001" t="s">
        <v>333</v>
      </c>
      <c r="T11001" t="s">
        <v>89</v>
      </c>
      <c r="V11001" t="s">
        <v>228</v>
      </c>
      <c r="Y11001" t="s">
        <v>152</v>
      </c>
    </row>
    <row r="11002" spans="1:25" x14ac:dyDescent="0.45">
      <c r="A11002" t="s">
        <v>122</v>
      </c>
      <c r="B11002" t="s">
        <v>891</v>
      </c>
      <c r="C11002">
        <v>59220</v>
      </c>
      <c r="D11002" t="s">
        <v>158</v>
      </c>
      <c r="F11002">
        <v>2022</v>
      </c>
      <c r="G11002">
        <v>5295</v>
      </c>
      <c r="H11002">
        <v>5160.3900000000003</v>
      </c>
      <c r="I11002">
        <v>2037517.04</v>
      </c>
      <c r="K11002">
        <v>4.13</v>
      </c>
      <c r="L11002">
        <v>1E-3</v>
      </c>
      <c r="M11002">
        <v>818006.12100000004</v>
      </c>
      <c r="N11002">
        <v>5.8999999999999997E-2</v>
      </c>
      <c r="O11002">
        <v>52.765000000000001</v>
      </c>
      <c r="P11002">
        <v>9.7999999999999997E-3</v>
      </c>
      <c r="Q11002">
        <v>13764535.964</v>
      </c>
      <c r="R11002" t="s">
        <v>333</v>
      </c>
      <c r="T11002" t="s">
        <v>89</v>
      </c>
      <c r="V11002" t="s">
        <v>228</v>
      </c>
      <c r="Y11002" t="s">
        <v>152</v>
      </c>
    </row>
    <row r="11003" spans="1:25" x14ac:dyDescent="0.45">
      <c r="A11003" t="s">
        <v>122</v>
      </c>
      <c r="B11003" t="s">
        <v>891</v>
      </c>
      <c r="C11003">
        <v>59220</v>
      </c>
      <c r="D11003" t="s">
        <v>158</v>
      </c>
      <c r="F11003">
        <v>2023</v>
      </c>
      <c r="G11003">
        <v>5934</v>
      </c>
      <c r="H11003">
        <v>5852.9</v>
      </c>
      <c r="I11003">
        <v>2278260.94</v>
      </c>
      <c r="K11003">
        <v>4.5970000000000004</v>
      </c>
      <c r="L11003">
        <v>1E-3</v>
      </c>
      <c r="M11003">
        <v>910594.02300000004</v>
      </c>
      <c r="N11003">
        <v>5.8999999999999997E-2</v>
      </c>
      <c r="O11003">
        <v>58.063000000000002</v>
      </c>
      <c r="P11003">
        <v>8.8000000000000005E-3</v>
      </c>
      <c r="Q11003">
        <v>15322469.338</v>
      </c>
      <c r="R11003" t="s">
        <v>333</v>
      </c>
      <c r="T11003" t="s">
        <v>89</v>
      </c>
      <c r="V11003" t="s">
        <v>228</v>
      </c>
      <c r="Y11003" t="s">
        <v>152</v>
      </c>
    </row>
    <row r="11004" spans="1:25" x14ac:dyDescent="0.45">
      <c r="A11004" t="s">
        <v>122</v>
      </c>
      <c r="B11004" t="s">
        <v>891</v>
      </c>
      <c r="C11004">
        <v>59220</v>
      </c>
      <c r="D11004" t="s">
        <v>158</v>
      </c>
      <c r="F11004">
        <v>2024</v>
      </c>
      <c r="G11004">
        <v>2078</v>
      </c>
      <c r="H11004">
        <v>2009.75</v>
      </c>
      <c r="I11004">
        <v>717278.27</v>
      </c>
      <c r="K11004">
        <v>1.482</v>
      </c>
      <c r="L11004">
        <v>1E-3</v>
      </c>
      <c r="M11004">
        <v>293529.57299999997</v>
      </c>
      <c r="N11004">
        <v>5.8999999999999997E-2</v>
      </c>
      <c r="O11004">
        <v>21.01</v>
      </c>
      <c r="P11004">
        <v>1.1900000000000001E-2</v>
      </c>
      <c r="Q11004">
        <v>4939186.5290000001</v>
      </c>
      <c r="R11004" t="s">
        <v>333</v>
      </c>
      <c r="T11004" t="s">
        <v>89</v>
      </c>
      <c r="V11004" t="s">
        <v>228</v>
      </c>
      <c r="Y11004" t="s">
        <v>152</v>
      </c>
    </row>
    <row r="11005" spans="1:25" x14ac:dyDescent="0.45">
      <c r="A11005" t="s">
        <v>122</v>
      </c>
      <c r="B11005" t="s">
        <v>891</v>
      </c>
      <c r="C11005">
        <v>59220</v>
      </c>
      <c r="D11005" t="s">
        <v>162</v>
      </c>
      <c r="F11005">
        <v>2018</v>
      </c>
      <c r="G11005">
        <v>5287</v>
      </c>
      <c r="H11005">
        <v>5132.12</v>
      </c>
      <c r="I11005">
        <v>1969112.13</v>
      </c>
      <c r="K11005">
        <v>4.008</v>
      </c>
      <c r="L11005">
        <v>1E-3</v>
      </c>
      <c r="M11005">
        <v>794024.84100000001</v>
      </c>
      <c r="N11005">
        <v>5.8999999999999997E-2</v>
      </c>
      <c r="O11005">
        <v>48.432000000000002</v>
      </c>
      <c r="P11005">
        <v>8.8999999999999999E-3</v>
      </c>
      <c r="Q11005">
        <v>13361073.51</v>
      </c>
      <c r="R11005" t="s">
        <v>333</v>
      </c>
      <c r="T11005" t="s">
        <v>89</v>
      </c>
      <c r="V11005" t="s">
        <v>228</v>
      </c>
      <c r="Y11005" t="s">
        <v>147</v>
      </c>
    </row>
    <row r="11006" spans="1:25" x14ac:dyDescent="0.45">
      <c r="A11006" t="s">
        <v>122</v>
      </c>
      <c r="B11006" t="s">
        <v>891</v>
      </c>
      <c r="C11006">
        <v>59220</v>
      </c>
      <c r="D11006" t="s">
        <v>162</v>
      </c>
      <c r="F11006">
        <v>2019</v>
      </c>
      <c r="G11006">
        <v>5023</v>
      </c>
      <c r="H11006">
        <v>4837.3900000000003</v>
      </c>
      <c r="I11006">
        <v>1837114.45</v>
      </c>
      <c r="K11006">
        <v>3.7440000000000002</v>
      </c>
      <c r="L11006">
        <v>1E-3</v>
      </c>
      <c r="M11006">
        <v>741617.152</v>
      </c>
      <c r="N11006">
        <v>5.8999999999999997E-2</v>
      </c>
      <c r="O11006">
        <v>44.65</v>
      </c>
      <c r="P11006">
        <v>9.4000000000000004E-3</v>
      </c>
      <c r="Q11006">
        <v>12479037.842</v>
      </c>
      <c r="R11006" t="s">
        <v>333</v>
      </c>
      <c r="T11006" t="s">
        <v>89</v>
      </c>
      <c r="V11006" t="s">
        <v>228</v>
      </c>
      <c r="Y11006" t="s">
        <v>147</v>
      </c>
    </row>
    <row r="11007" spans="1:25" x14ac:dyDescent="0.45">
      <c r="A11007" t="s">
        <v>122</v>
      </c>
      <c r="B11007" t="s">
        <v>891</v>
      </c>
      <c r="C11007">
        <v>59220</v>
      </c>
      <c r="D11007" t="s">
        <v>162</v>
      </c>
      <c r="F11007">
        <v>2020</v>
      </c>
      <c r="G11007">
        <v>3920</v>
      </c>
      <c r="H11007">
        <v>3847.74</v>
      </c>
      <c r="I11007">
        <v>1577152.5</v>
      </c>
      <c r="K11007">
        <v>3.2050000000000001</v>
      </c>
      <c r="L11007">
        <v>1E-3</v>
      </c>
      <c r="M11007">
        <v>634966.11100000003</v>
      </c>
      <c r="N11007">
        <v>5.8999999999999997E-2</v>
      </c>
      <c r="O11007">
        <v>36.65</v>
      </c>
      <c r="P11007">
        <v>8.6E-3</v>
      </c>
      <c r="Q11007">
        <v>10684554.298</v>
      </c>
      <c r="R11007" t="s">
        <v>333</v>
      </c>
      <c r="T11007" t="s">
        <v>89</v>
      </c>
      <c r="V11007" t="s">
        <v>228</v>
      </c>
      <c r="Y11007" t="s">
        <v>147</v>
      </c>
    </row>
    <row r="11008" spans="1:25" x14ac:dyDescent="0.45">
      <c r="A11008" t="s">
        <v>122</v>
      </c>
      <c r="B11008" t="s">
        <v>891</v>
      </c>
      <c r="C11008">
        <v>59220</v>
      </c>
      <c r="D11008" t="s">
        <v>162</v>
      </c>
      <c r="F11008">
        <v>2021</v>
      </c>
      <c r="G11008">
        <v>4604</v>
      </c>
      <c r="H11008">
        <v>4497.4399999999996</v>
      </c>
      <c r="I11008">
        <v>1754776.07</v>
      </c>
      <c r="K11008">
        <v>3.5830000000000002</v>
      </c>
      <c r="L11008">
        <v>1E-3</v>
      </c>
      <c r="M11008">
        <v>709694.52800000005</v>
      </c>
      <c r="N11008">
        <v>5.8999999999999997E-2</v>
      </c>
      <c r="O11008">
        <v>42.326000000000001</v>
      </c>
      <c r="P11008">
        <v>8.9999999999999993E-3</v>
      </c>
      <c r="Q11008">
        <v>11941891.139</v>
      </c>
      <c r="R11008" t="s">
        <v>333</v>
      </c>
      <c r="T11008" t="s">
        <v>89</v>
      </c>
      <c r="V11008" t="s">
        <v>228</v>
      </c>
      <c r="Y11008" t="s">
        <v>152</v>
      </c>
    </row>
    <row r="11009" spans="1:25" x14ac:dyDescent="0.45">
      <c r="A11009" t="s">
        <v>122</v>
      </c>
      <c r="B11009" t="s">
        <v>891</v>
      </c>
      <c r="C11009">
        <v>59220</v>
      </c>
      <c r="D11009" t="s">
        <v>162</v>
      </c>
      <c r="F11009">
        <v>2022</v>
      </c>
      <c r="G11009">
        <v>5157</v>
      </c>
      <c r="H11009">
        <v>5022.9799999999996</v>
      </c>
      <c r="I11009">
        <v>1987784.66</v>
      </c>
      <c r="K11009">
        <v>4.149</v>
      </c>
      <c r="L11009">
        <v>1E-3</v>
      </c>
      <c r="M11009">
        <v>821943.86</v>
      </c>
      <c r="N11009">
        <v>5.8999999999999997E-2</v>
      </c>
      <c r="O11009">
        <v>52.313000000000002</v>
      </c>
      <c r="P11009">
        <v>9.4999999999999998E-3</v>
      </c>
      <c r="Q11009">
        <v>13830259.65</v>
      </c>
      <c r="R11009" t="s">
        <v>333</v>
      </c>
      <c r="T11009" t="s">
        <v>89</v>
      </c>
      <c r="V11009" t="s">
        <v>228</v>
      </c>
      <c r="Y11009" t="s">
        <v>152</v>
      </c>
    </row>
    <row r="11010" spans="1:25" x14ac:dyDescent="0.45">
      <c r="A11010" t="s">
        <v>122</v>
      </c>
      <c r="B11010" t="s">
        <v>891</v>
      </c>
      <c r="C11010">
        <v>59220</v>
      </c>
      <c r="D11010" t="s">
        <v>162</v>
      </c>
      <c r="F11010">
        <v>2023</v>
      </c>
      <c r="G11010">
        <v>5838</v>
      </c>
      <c r="H11010">
        <v>5758.78</v>
      </c>
      <c r="I11010">
        <v>2251584.0099999998</v>
      </c>
      <c r="K11010">
        <v>4.5869999999999997</v>
      </c>
      <c r="L11010">
        <v>1E-3</v>
      </c>
      <c r="M11010">
        <v>908677.18200000003</v>
      </c>
      <c r="N11010">
        <v>5.8999999999999997E-2</v>
      </c>
      <c r="O11010">
        <v>56.893000000000001</v>
      </c>
      <c r="P11010">
        <v>8.6E-3</v>
      </c>
      <c r="Q11010">
        <v>15290287.780999999</v>
      </c>
      <c r="R11010" t="s">
        <v>333</v>
      </c>
      <c r="T11010" t="s">
        <v>89</v>
      </c>
      <c r="V11010" t="s">
        <v>228</v>
      </c>
      <c r="Y11010" t="s">
        <v>152</v>
      </c>
    </row>
    <row r="11011" spans="1:25" x14ac:dyDescent="0.45">
      <c r="A11011" t="s">
        <v>122</v>
      </c>
      <c r="B11011" t="s">
        <v>891</v>
      </c>
      <c r="C11011">
        <v>59220</v>
      </c>
      <c r="D11011" t="s">
        <v>162</v>
      </c>
      <c r="F11011">
        <v>2024</v>
      </c>
      <c r="G11011">
        <v>1888</v>
      </c>
      <c r="H11011">
        <v>1796.65</v>
      </c>
      <c r="I11011">
        <v>661955.77</v>
      </c>
      <c r="K11011">
        <v>1.361</v>
      </c>
      <c r="L11011">
        <v>1E-3</v>
      </c>
      <c r="M11011">
        <v>269674.81199999998</v>
      </c>
      <c r="N11011">
        <v>5.8999999999999997E-2</v>
      </c>
      <c r="O11011">
        <v>20.933</v>
      </c>
      <c r="P11011">
        <v>1.4E-2</v>
      </c>
      <c r="Q11011">
        <v>4537792.7929999996</v>
      </c>
      <c r="R11011" t="s">
        <v>333</v>
      </c>
      <c r="T11011" t="s">
        <v>89</v>
      </c>
      <c r="V11011" t="s">
        <v>228</v>
      </c>
      <c r="Y11011" t="s">
        <v>152</v>
      </c>
    </row>
    <row r="11012" spans="1:25" x14ac:dyDescent="0.45">
      <c r="A11012" t="s">
        <v>203</v>
      </c>
      <c r="B11012" t="s">
        <v>892</v>
      </c>
      <c r="C11012">
        <v>59882</v>
      </c>
      <c r="D11012" t="s">
        <v>893</v>
      </c>
      <c r="F11012">
        <v>2019</v>
      </c>
      <c r="G11012">
        <v>725</v>
      </c>
      <c r="H11012">
        <v>528.04999999999995</v>
      </c>
      <c r="I11012">
        <v>30225.61</v>
      </c>
      <c r="K11012">
        <v>9.0999999999999998E-2</v>
      </c>
      <c r="L11012">
        <v>1E-3</v>
      </c>
      <c r="M11012">
        <v>18097.582999999999</v>
      </c>
      <c r="N11012">
        <v>6.0400000000000002E-2</v>
      </c>
      <c r="O11012">
        <v>1.58</v>
      </c>
      <c r="P11012">
        <v>1.6199999999999999E-2</v>
      </c>
      <c r="Q11012">
        <v>295757.60399999999</v>
      </c>
      <c r="R11012" t="s">
        <v>333</v>
      </c>
      <c r="S11012" t="s">
        <v>38</v>
      </c>
      <c r="T11012" t="s">
        <v>894</v>
      </c>
      <c r="V11012" t="s">
        <v>88</v>
      </c>
      <c r="Y11012" t="s">
        <v>36</v>
      </c>
    </row>
    <row r="11013" spans="1:25" x14ac:dyDescent="0.45">
      <c r="A11013" t="s">
        <v>203</v>
      </c>
      <c r="B11013" t="s">
        <v>892</v>
      </c>
      <c r="C11013">
        <v>59882</v>
      </c>
      <c r="D11013" t="s">
        <v>893</v>
      </c>
      <c r="F11013">
        <v>2020</v>
      </c>
      <c r="G11013">
        <v>2158</v>
      </c>
      <c r="H11013">
        <v>1714.46</v>
      </c>
      <c r="I11013">
        <v>98224.05</v>
      </c>
      <c r="K11013">
        <v>0.29399999999999998</v>
      </c>
      <c r="L11013">
        <v>1E-3</v>
      </c>
      <c r="M11013">
        <v>57798.538</v>
      </c>
      <c r="N11013">
        <v>5.9499999999999997E-2</v>
      </c>
      <c r="O11013">
        <v>4.8959999999999999</v>
      </c>
      <c r="P11013">
        <v>1.47E-2</v>
      </c>
      <c r="Q11013">
        <v>965162.61899999995</v>
      </c>
      <c r="R11013" t="s">
        <v>333</v>
      </c>
      <c r="S11013" t="s">
        <v>38</v>
      </c>
      <c r="T11013" t="s">
        <v>28</v>
      </c>
      <c r="V11013" t="s">
        <v>88</v>
      </c>
      <c r="Y11013" t="s">
        <v>36</v>
      </c>
    </row>
    <row r="11014" spans="1:25" x14ac:dyDescent="0.45">
      <c r="A11014" t="s">
        <v>203</v>
      </c>
      <c r="B11014" t="s">
        <v>892</v>
      </c>
      <c r="C11014">
        <v>59882</v>
      </c>
      <c r="D11014" t="s">
        <v>893</v>
      </c>
      <c r="F11014">
        <v>2021</v>
      </c>
      <c r="G11014">
        <v>1740</v>
      </c>
      <c r="H11014">
        <v>1448.59</v>
      </c>
      <c r="I11014">
        <v>99936.02</v>
      </c>
      <c r="K11014">
        <v>0.27500000000000002</v>
      </c>
      <c r="L11014">
        <v>1E-3</v>
      </c>
      <c r="M11014">
        <v>54529.599999999999</v>
      </c>
      <c r="N11014">
        <v>5.9200000000000003E-2</v>
      </c>
      <c r="O11014">
        <v>4.0970000000000004</v>
      </c>
      <c r="P11014">
        <v>1.54E-2</v>
      </c>
      <c r="Q11014">
        <v>916783.853</v>
      </c>
      <c r="R11014" t="s">
        <v>333</v>
      </c>
      <c r="S11014" t="s">
        <v>38</v>
      </c>
      <c r="T11014" t="s">
        <v>28</v>
      </c>
      <c r="V11014" t="s">
        <v>88</v>
      </c>
      <c r="Y11014" t="s">
        <v>36</v>
      </c>
    </row>
    <row r="11015" spans="1:25" x14ac:dyDescent="0.45">
      <c r="A11015" t="s">
        <v>203</v>
      </c>
      <c r="B11015" t="s">
        <v>892</v>
      </c>
      <c r="C11015">
        <v>59882</v>
      </c>
      <c r="D11015" t="s">
        <v>893</v>
      </c>
      <c r="F11015">
        <v>2022</v>
      </c>
      <c r="G11015">
        <v>2474</v>
      </c>
      <c r="H11015">
        <v>2043.59</v>
      </c>
      <c r="I11015">
        <v>144716.91</v>
      </c>
      <c r="K11015">
        <v>0.42699999999999999</v>
      </c>
      <c r="L11015">
        <v>1E-3</v>
      </c>
      <c r="M11015">
        <v>81245.567999999999</v>
      </c>
      <c r="N11015">
        <v>6.0600000000000001E-2</v>
      </c>
      <c r="O11015">
        <v>6.3239999999999998</v>
      </c>
      <c r="P11015">
        <v>1.5800000000000002E-2</v>
      </c>
      <c r="Q11015">
        <v>1336850.486</v>
      </c>
      <c r="R11015" t="s">
        <v>333</v>
      </c>
      <c r="S11015" t="s">
        <v>38</v>
      </c>
      <c r="T11015" t="s">
        <v>28</v>
      </c>
      <c r="V11015" t="s">
        <v>88</v>
      </c>
      <c r="Y11015" t="s">
        <v>36</v>
      </c>
    </row>
    <row r="11016" spans="1:25" x14ac:dyDescent="0.45">
      <c r="A11016" t="s">
        <v>203</v>
      </c>
      <c r="B11016" t="s">
        <v>892</v>
      </c>
      <c r="C11016">
        <v>59882</v>
      </c>
      <c r="D11016" t="s">
        <v>893</v>
      </c>
      <c r="F11016">
        <v>2023</v>
      </c>
      <c r="G11016">
        <v>1673</v>
      </c>
      <c r="H11016">
        <v>1363.72</v>
      </c>
      <c r="I11016">
        <v>75758.67</v>
      </c>
      <c r="K11016">
        <v>0.22900000000000001</v>
      </c>
      <c r="L11016">
        <v>1E-3</v>
      </c>
      <c r="M11016">
        <v>44957.892999999996</v>
      </c>
      <c r="N11016">
        <v>5.9299999999999999E-2</v>
      </c>
      <c r="O11016">
        <v>3.5590000000000002</v>
      </c>
      <c r="P11016">
        <v>1.5699999999999999E-2</v>
      </c>
      <c r="Q11016">
        <v>753598.66500000004</v>
      </c>
      <c r="R11016" t="s">
        <v>333</v>
      </c>
      <c r="S11016" t="s">
        <v>38</v>
      </c>
      <c r="T11016" t="s">
        <v>28</v>
      </c>
      <c r="V11016" t="s">
        <v>88</v>
      </c>
      <c r="Y11016" t="s">
        <v>36</v>
      </c>
    </row>
    <row r="11017" spans="1:25" x14ac:dyDescent="0.45">
      <c r="A11017" t="s">
        <v>203</v>
      </c>
      <c r="B11017" t="s">
        <v>892</v>
      </c>
      <c r="C11017">
        <v>59882</v>
      </c>
      <c r="D11017" t="s">
        <v>893</v>
      </c>
      <c r="F11017">
        <v>2024</v>
      </c>
      <c r="G11017">
        <v>605</v>
      </c>
      <c r="H11017">
        <v>490.01</v>
      </c>
      <c r="I11017">
        <v>30164.47</v>
      </c>
      <c r="K11017">
        <v>8.5000000000000006E-2</v>
      </c>
      <c r="L11017">
        <v>1E-3</v>
      </c>
      <c r="M11017">
        <v>16819.333999999999</v>
      </c>
      <c r="N11017">
        <v>5.8599999999999999E-2</v>
      </c>
      <c r="O11017">
        <v>1.3240000000000001</v>
      </c>
      <c r="P11017">
        <v>1.5599999999999999E-2</v>
      </c>
      <c r="Q11017">
        <v>283016.70500000002</v>
      </c>
      <c r="R11017" t="s">
        <v>333</v>
      </c>
      <c r="S11017" t="s">
        <v>38</v>
      </c>
      <c r="T11017" t="s">
        <v>28</v>
      </c>
      <c r="V11017" t="s">
        <v>88</v>
      </c>
      <c r="Y11017" t="s">
        <v>36</v>
      </c>
    </row>
    <row r="11018" spans="1:25" x14ac:dyDescent="0.45">
      <c r="A11018" t="s">
        <v>203</v>
      </c>
      <c r="B11018" t="s">
        <v>892</v>
      </c>
      <c r="C11018">
        <v>59882</v>
      </c>
      <c r="D11018" t="s">
        <v>895</v>
      </c>
      <c r="F11018">
        <v>2019</v>
      </c>
      <c r="G11018">
        <v>638</v>
      </c>
      <c r="H11018">
        <v>468.79</v>
      </c>
      <c r="I11018">
        <v>28318.29</v>
      </c>
      <c r="K11018">
        <v>8.4000000000000005E-2</v>
      </c>
      <c r="L11018">
        <v>1E-3</v>
      </c>
      <c r="M11018">
        <v>16637.858</v>
      </c>
      <c r="N11018">
        <v>6.0699999999999997E-2</v>
      </c>
      <c r="O11018">
        <v>1.2949999999999999</v>
      </c>
      <c r="P11018">
        <v>1.5699999999999999E-2</v>
      </c>
      <c r="Q11018">
        <v>269562.17700000003</v>
      </c>
      <c r="R11018" t="s">
        <v>333</v>
      </c>
      <c r="S11018" t="s">
        <v>38</v>
      </c>
      <c r="T11018" t="s">
        <v>896</v>
      </c>
      <c r="V11018" t="s">
        <v>88</v>
      </c>
      <c r="Y11018" t="s">
        <v>36</v>
      </c>
    </row>
    <row r="11019" spans="1:25" x14ac:dyDescent="0.45">
      <c r="A11019" t="s">
        <v>203</v>
      </c>
      <c r="B11019" t="s">
        <v>892</v>
      </c>
      <c r="C11019">
        <v>59882</v>
      </c>
      <c r="D11019" t="s">
        <v>895</v>
      </c>
      <c r="F11019">
        <v>2020</v>
      </c>
      <c r="G11019">
        <v>2143</v>
      </c>
      <c r="H11019">
        <v>1697.98</v>
      </c>
      <c r="I11019">
        <v>99759.67</v>
      </c>
      <c r="K11019">
        <v>0.29399999999999998</v>
      </c>
      <c r="L11019">
        <v>1E-3</v>
      </c>
      <c r="M11019">
        <v>58063.792999999998</v>
      </c>
      <c r="N11019">
        <v>5.9200000000000003E-2</v>
      </c>
      <c r="O11019">
        <v>4.9189999999999996</v>
      </c>
      <c r="P11019">
        <v>1.49E-2</v>
      </c>
      <c r="Q11019">
        <v>974885.62399999995</v>
      </c>
      <c r="R11019" t="s">
        <v>333</v>
      </c>
      <c r="S11019" t="s">
        <v>38</v>
      </c>
      <c r="T11019" t="s">
        <v>28</v>
      </c>
      <c r="V11019" t="s">
        <v>88</v>
      </c>
      <c r="Y11019" t="s">
        <v>36</v>
      </c>
    </row>
    <row r="11020" spans="1:25" x14ac:dyDescent="0.45">
      <c r="A11020" t="s">
        <v>203</v>
      </c>
      <c r="B11020" t="s">
        <v>892</v>
      </c>
      <c r="C11020">
        <v>59882</v>
      </c>
      <c r="D11020" t="s">
        <v>895</v>
      </c>
      <c r="F11020">
        <v>2021</v>
      </c>
      <c r="G11020">
        <v>1667</v>
      </c>
      <c r="H11020">
        <v>1382.58</v>
      </c>
      <c r="I11020">
        <v>94513.83</v>
      </c>
      <c r="K11020">
        <v>0.26500000000000001</v>
      </c>
      <c r="L11020">
        <v>1E-3</v>
      </c>
      <c r="M11020">
        <v>52437.800999999999</v>
      </c>
      <c r="N11020">
        <v>5.9200000000000003E-2</v>
      </c>
      <c r="O11020">
        <v>4.0810000000000004</v>
      </c>
      <c r="P11020">
        <v>1.54E-2</v>
      </c>
      <c r="Q11020">
        <v>881700.90300000005</v>
      </c>
      <c r="R11020" t="s">
        <v>333</v>
      </c>
      <c r="S11020" t="s">
        <v>38</v>
      </c>
      <c r="T11020" t="s">
        <v>28</v>
      </c>
      <c r="V11020" t="s">
        <v>88</v>
      </c>
      <c r="Y11020" t="s">
        <v>36</v>
      </c>
    </row>
    <row r="11021" spans="1:25" x14ac:dyDescent="0.45">
      <c r="A11021" t="s">
        <v>203</v>
      </c>
      <c r="B11021" t="s">
        <v>892</v>
      </c>
      <c r="C11021">
        <v>59882</v>
      </c>
      <c r="D11021" t="s">
        <v>895</v>
      </c>
      <c r="F11021">
        <v>2022</v>
      </c>
      <c r="G11021">
        <v>1736</v>
      </c>
      <c r="H11021">
        <v>1394.29</v>
      </c>
      <c r="I11021">
        <v>89378.05</v>
      </c>
      <c r="K11021">
        <v>0.27800000000000002</v>
      </c>
      <c r="L11021">
        <v>1E-3</v>
      </c>
      <c r="M11021">
        <v>52458.177000000003</v>
      </c>
      <c r="N11021">
        <v>6.0900000000000003E-2</v>
      </c>
      <c r="O11021">
        <v>4.2850000000000001</v>
      </c>
      <c r="P11021">
        <v>1.67E-2</v>
      </c>
      <c r="Q11021">
        <v>857748.62199999997</v>
      </c>
      <c r="R11021" t="s">
        <v>333</v>
      </c>
      <c r="S11021" t="s">
        <v>38</v>
      </c>
      <c r="T11021" t="s">
        <v>28</v>
      </c>
      <c r="V11021" t="s">
        <v>88</v>
      </c>
      <c r="Y11021" t="s">
        <v>36</v>
      </c>
    </row>
    <row r="11022" spans="1:25" x14ac:dyDescent="0.45">
      <c r="A11022" t="s">
        <v>203</v>
      </c>
      <c r="B11022" t="s">
        <v>892</v>
      </c>
      <c r="C11022">
        <v>59882</v>
      </c>
      <c r="D11022" t="s">
        <v>895</v>
      </c>
      <c r="F11022">
        <v>2023</v>
      </c>
      <c r="G11022">
        <v>1887</v>
      </c>
      <c r="H11022">
        <v>1538.2</v>
      </c>
      <c r="I11022">
        <v>89077.52</v>
      </c>
      <c r="K11022">
        <v>0.26200000000000001</v>
      </c>
      <c r="L11022">
        <v>1E-3</v>
      </c>
      <c r="M11022">
        <v>51697.919999999998</v>
      </c>
      <c r="N11022">
        <v>5.9299999999999999E-2</v>
      </c>
      <c r="O11022">
        <v>3.95</v>
      </c>
      <c r="P11022">
        <v>1.5100000000000001E-2</v>
      </c>
      <c r="Q11022">
        <v>868306.54799999995</v>
      </c>
      <c r="R11022" t="s">
        <v>333</v>
      </c>
      <c r="S11022" t="s">
        <v>38</v>
      </c>
      <c r="T11022" t="s">
        <v>28</v>
      </c>
      <c r="V11022" t="s">
        <v>88</v>
      </c>
      <c r="Y11022" t="s">
        <v>36</v>
      </c>
    </row>
    <row r="11023" spans="1:25" x14ac:dyDescent="0.45">
      <c r="A11023" t="s">
        <v>203</v>
      </c>
      <c r="B11023" t="s">
        <v>892</v>
      </c>
      <c r="C11023">
        <v>59882</v>
      </c>
      <c r="D11023" t="s">
        <v>895</v>
      </c>
      <c r="F11023">
        <v>2024</v>
      </c>
      <c r="G11023">
        <v>700</v>
      </c>
      <c r="H11023">
        <v>571.66999999999996</v>
      </c>
      <c r="I11023">
        <v>33009.120000000003</v>
      </c>
      <c r="K11023">
        <v>9.5000000000000001E-2</v>
      </c>
      <c r="L11023">
        <v>1E-3</v>
      </c>
      <c r="M11023">
        <v>18855.002</v>
      </c>
      <c r="N11023">
        <v>5.9200000000000003E-2</v>
      </c>
      <c r="O11023">
        <v>1.468</v>
      </c>
      <c r="P11023">
        <v>1.47E-2</v>
      </c>
      <c r="Q11023">
        <v>317271.84000000003</v>
      </c>
      <c r="R11023" t="s">
        <v>333</v>
      </c>
      <c r="S11023" t="s">
        <v>38</v>
      </c>
      <c r="T11023" t="s">
        <v>28</v>
      </c>
      <c r="V11023" t="s">
        <v>88</v>
      </c>
      <c r="Y11023" t="s">
        <v>36</v>
      </c>
    </row>
    <row r="11024" spans="1:25" x14ac:dyDescent="0.45">
      <c r="A11024" t="s">
        <v>122</v>
      </c>
      <c r="B11024" t="s">
        <v>897</v>
      </c>
      <c r="C11024">
        <v>60302</v>
      </c>
      <c r="D11024">
        <v>11</v>
      </c>
      <c r="F11024">
        <v>2018</v>
      </c>
      <c r="G11024">
        <v>1974</v>
      </c>
      <c r="H11024">
        <v>1964.3</v>
      </c>
      <c r="I11024">
        <v>581488.19999999995</v>
      </c>
      <c r="K11024">
        <v>1.3959999999999999</v>
      </c>
      <c r="L11024">
        <v>1E-3</v>
      </c>
      <c r="M11024">
        <v>276609.36</v>
      </c>
      <c r="N11024">
        <v>5.8999999999999997E-2</v>
      </c>
      <c r="O11024">
        <v>13.182</v>
      </c>
      <c r="P11024">
        <v>5.8999999999999999E-3</v>
      </c>
      <c r="Q11024">
        <v>4654512.28</v>
      </c>
      <c r="R11024" t="s">
        <v>333</v>
      </c>
      <c r="T11024" t="s">
        <v>898</v>
      </c>
      <c r="V11024" t="s">
        <v>899</v>
      </c>
      <c r="Y11024" t="s">
        <v>147</v>
      </c>
    </row>
    <row r="11025" spans="1:25" x14ac:dyDescent="0.45">
      <c r="A11025" t="s">
        <v>122</v>
      </c>
      <c r="B11025" t="s">
        <v>897</v>
      </c>
      <c r="C11025">
        <v>60302</v>
      </c>
      <c r="D11025">
        <v>11</v>
      </c>
      <c r="F11025">
        <v>2019</v>
      </c>
      <c r="G11025">
        <v>7585</v>
      </c>
      <c r="H11025">
        <v>7521.1</v>
      </c>
      <c r="I11025">
        <v>2406786.7999999998</v>
      </c>
      <c r="K11025">
        <v>5.1989999999999998</v>
      </c>
      <c r="L11025">
        <v>1E-3</v>
      </c>
      <c r="M11025">
        <v>1029774.61</v>
      </c>
      <c r="N11025">
        <v>5.8999999999999997E-2</v>
      </c>
      <c r="O11025">
        <v>49.588999999999999</v>
      </c>
      <c r="P11025">
        <v>5.8999999999999999E-3</v>
      </c>
      <c r="Q11025">
        <v>17327881</v>
      </c>
      <c r="R11025" t="s">
        <v>333</v>
      </c>
      <c r="T11025" t="s">
        <v>89</v>
      </c>
      <c r="V11025" t="s">
        <v>211</v>
      </c>
      <c r="Y11025" t="s">
        <v>147</v>
      </c>
    </row>
    <row r="11026" spans="1:25" x14ac:dyDescent="0.45">
      <c r="A11026" t="s">
        <v>122</v>
      </c>
      <c r="B11026" t="s">
        <v>897</v>
      </c>
      <c r="C11026">
        <v>60302</v>
      </c>
      <c r="D11026">
        <v>11</v>
      </c>
      <c r="F11026">
        <v>2020</v>
      </c>
      <c r="G11026">
        <v>7765</v>
      </c>
      <c r="H11026">
        <v>7738.3</v>
      </c>
      <c r="I11026">
        <v>2406535.9</v>
      </c>
      <c r="K11026">
        <v>5.2060000000000004</v>
      </c>
      <c r="L11026">
        <v>1E-3</v>
      </c>
      <c r="M11026">
        <v>1031320.21</v>
      </c>
      <c r="N11026">
        <v>5.8999999999999997E-2</v>
      </c>
      <c r="O11026">
        <v>49.316000000000003</v>
      </c>
      <c r="P11026">
        <v>5.8999999999999999E-3</v>
      </c>
      <c r="Q11026">
        <v>17353901.140000001</v>
      </c>
      <c r="R11026" t="s">
        <v>333</v>
      </c>
      <c r="T11026" t="s">
        <v>89</v>
      </c>
      <c r="V11026" t="s">
        <v>211</v>
      </c>
      <c r="Y11026" t="s">
        <v>147</v>
      </c>
    </row>
    <row r="11027" spans="1:25" x14ac:dyDescent="0.45">
      <c r="A11027" t="s">
        <v>122</v>
      </c>
      <c r="B11027" t="s">
        <v>897</v>
      </c>
      <c r="C11027">
        <v>60302</v>
      </c>
      <c r="D11027">
        <v>11</v>
      </c>
      <c r="F11027">
        <v>2021</v>
      </c>
      <c r="G11027">
        <v>8313</v>
      </c>
      <c r="H11027">
        <v>8304.3700000000008</v>
      </c>
      <c r="I11027">
        <v>2631340.12</v>
      </c>
      <c r="K11027">
        <v>5.7</v>
      </c>
      <c r="L11027">
        <v>1E-3</v>
      </c>
      <c r="M11027">
        <v>1129184.814</v>
      </c>
      <c r="N11027">
        <v>5.8999999999999997E-2</v>
      </c>
      <c r="O11027">
        <v>54.084000000000003</v>
      </c>
      <c r="P11027">
        <v>5.7999999999999996E-3</v>
      </c>
      <c r="Q11027">
        <v>19000665.453000002</v>
      </c>
      <c r="R11027" t="s">
        <v>333</v>
      </c>
      <c r="T11027" t="s">
        <v>89</v>
      </c>
      <c r="V11027" t="s">
        <v>211</v>
      </c>
      <c r="Y11027" t="s">
        <v>152</v>
      </c>
    </row>
    <row r="11028" spans="1:25" x14ac:dyDescent="0.45">
      <c r="A11028" t="s">
        <v>122</v>
      </c>
      <c r="B11028" t="s">
        <v>897</v>
      </c>
      <c r="C11028">
        <v>60302</v>
      </c>
      <c r="D11028">
        <v>11</v>
      </c>
      <c r="F11028">
        <v>2022</v>
      </c>
      <c r="G11028">
        <v>7389</v>
      </c>
      <c r="H11028">
        <v>7358.78</v>
      </c>
      <c r="I11028">
        <v>2315579.7599999998</v>
      </c>
      <c r="K11028">
        <v>4.9960000000000004</v>
      </c>
      <c r="L11028">
        <v>1E-3</v>
      </c>
      <c r="M11028">
        <v>989638.75300000003</v>
      </c>
      <c r="N11028">
        <v>5.8999999999999997E-2</v>
      </c>
      <c r="O11028">
        <v>47.762</v>
      </c>
      <c r="P11028">
        <v>5.8999999999999999E-3</v>
      </c>
      <c r="Q11028">
        <v>16652512.003</v>
      </c>
      <c r="R11028" t="s">
        <v>333</v>
      </c>
      <c r="T11028" t="s">
        <v>89</v>
      </c>
      <c r="V11028" t="s">
        <v>211</v>
      </c>
      <c r="Y11028" t="s">
        <v>152</v>
      </c>
    </row>
    <row r="11029" spans="1:25" x14ac:dyDescent="0.45">
      <c r="A11029" t="s">
        <v>122</v>
      </c>
      <c r="B11029" t="s">
        <v>897</v>
      </c>
      <c r="C11029">
        <v>60302</v>
      </c>
      <c r="D11029">
        <v>11</v>
      </c>
      <c r="F11029">
        <v>2023</v>
      </c>
      <c r="G11029">
        <v>7426</v>
      </c>
      <c r="H11029">
        <v>7409.96</v>
      </c>
      <c r="I11029">
        <v>2294096.2799999998</v>
      </c>
      <c r="K11029">
        <v>4.968</v>
      </c>
      <c r="L11029">
        <v>1E-3</v>
      </c>
      <c r="M11029">
        <v>984076.22900000005</v>
      </c>
      <c r="N11029">
        <v>5.8999999999999997E-2</v>
      </c>
      <c r="O11029">
        <v>47.261000000000003</v>
      </c>
      <c r="P11029">
        <v>5.7999999999999996E-3</v>
      </c>
      <c r="Q11029">
        <v>16559015.039999999</v>
      </c>
      <c r="R11029" t="s">
        <v>333</v>
      </c>
      <c r="T11029" t="s">
        <v>89</v>
      </c>
      <c r="V11029" t="s">
        <v>211</v>
      </c>
      <c r="Y11029" t="s">
        <v>152</v>
      </c>
    </row>
    <row r="11030" spans="1:25" x14ac:dyDescent="0.45">
      <c r="A11030" t="s">
        <v>122</v>
      </c>
      <c r="B11030" t="s">
        <v>897</v>
      </c>
      <c r="C11030">
        <v>60302</v>
      </c>
      <c r="D11030">
        <v>11</v>
      </c>
      <c r="F11030">
        <v>2024</v>
      </c>
      <c r="G11030">
        <v>4028</v>
      </c>
      <c r="H11030">
        <v>3988.58</v>
      </c>
      <c r="I11030">
        <v>1194120.57</v>
      </c>
      <c r="K11030">
        <v>2.5990000000000002</v>
      </c>
      <c r="L11030">
        <v>1E-3</v>
      </c>
      <c r="M11030">
        <v>514793.42</v>
      </c>
      <c r="N11030">
        <v>5.8999999999999997E-2</v>
      </c>
      <c r="O11030">
        <v>25.103999999999999</v>
      </c>
      <c r="P11030">
        <v>6.0000000000000001E-3</v>
      </c>
      <c r="Q11030">
        <v>8662385.2489999998</v>
      </c>
      <c r="R11030" t="s">
        <v>333</v>
      </c>
      <c r="T11030" t="s">
        <v>89</v>
      </c>
      <c r="V11030" t="s">
        <v>211</v>
      </c>
      <c r="Y11030" t="s">
        <v>152</v>
      </c>
    </row>
    <row r="11031" spans="1:25" x14ac:dyDescent="0.45">
      <c r="A11031" t="s">
        <v>122</v>
      </c>
      <c r="B11031" t="s">
        <v>897</v>
      </c>
      <c r="C11031">
        <v>60302</v>
      </c>
      <c r="D11031">
        <v>12</v>
      </c>
      <c r="F11031">
        <v>2018</v>
      </c>
      <c r="G11031">
        <v>2041</v>
      </c>
      <c r="H11031">
        <v>2031.5</v>
      </c>
      <c r="I11031">
        <v>618213.6</v>
      </c>
      <c r="K11031">
        <v>1.4610000000000001</v>
      </c>
      <c r="L11031">
        <v>1E-3</v>
      </c>
      <c r="M11031">
        <v>289348.11</v>
      </c>
      <c r="N11031">
        <v>5.8999999999999997E-2</v>
      </c>
      <c r="O11031">
        <v>13.839</v>
      </c>
      <c r="P11031">
        <v>5.7999999999999996E-3</v>
      </c>
      <c r="Q11031">
        <v>4868832.99</v>
      </c>
      <c r="R11031" t="s">
        <v>333</v>
      </c>
      <c r="T11031" t="s">
        <v>900</v>
      </c>
      <c r="V11031" t="s">
        <v>901</v>
      </c>
      <c r="Y11031" t="s">
        <v>147</v>
      </c>
    </row>
    <row r="11032" spans="1:25" x14ac:dyDescent="0.45">
      <c r="A11032" t="s">
        <v>122</v>
      </c>
      <c r="B11032" t="s">
        <v>897</v>
      </c>
      <c r="C11032">
        <v>60302</v>
      </c>
      <c r="D11032">
        <v>12</v>
      </c>
      <c r="F11032">
        <v>2019</v>
      </c>
      <c r="G11032">
        <v>7418</v>
      </c>
      <c r="H11032">
        <v>7364.3</v>
      </c>
      <c r="I11032">
        <v>2311175.4</v>
      </c>
      <c r="K11032">
        <v>4.9889999999999999</v>
      </c>
      <c r="L11032">
        <v>1E-3</v>
      </c>
      <c r="M11032">
        <v>988214.65</v>
      </c>
      <c r="N11032">
        <v>5.8999999999999997E-2</v>
      </c>
      <c r="O11032">
        <v>47.44</v>
      </c>
      <c r="P11032">
        <v>5.8999999999999999E-3</v>
      </c>
      <c r="Q11032">
        <v>16628632.439999999</v>
      </c>
      <c r="R11032" t="s">
        <v>333</v>
      </c>
      <c r="T11032" t="s">
        <v>89</v>
      </c>
      <c r="V11032" t="s">
        <v>251</v>
      </c>
      <c r="Y11032" t="s">
        <v>147</v>
      </c>
    </row>
    <row r="11033" spans="1:25" x14ac:dyDescent="0.45">
      <c r="A11033" t="s">
        <v>122</v>
      </c>
      <c r="B11033" t="s">
        <v>897</v>
      </c>
      <c r="C11033">
        <v>60302</v>
      </c>
      <c r="D11033">
        <v>12</v>
      </c>
      <c r="F11033">
        <v>2020</v>
      </c>
      <c r="G11033">
        <v>8325</v>
      </c>
      <c r="H11033">
        <v>8295.9</v>
      </c>
      <c r="I11033">
        <v>2603481.7000000002</v>
      </c>
      <c r="K11033">
        <v>5.6379999999999999</v>
      </c>
      <c r="L11033">
        <v>1E-3</v>
      </c>
      <c r="M11033">
        <v>1116731.74</v>
      </c>
      <c r="N11033">
        <v>5.8999999999999997E-2</v>
      </c>
      <c r="O11033">
        <v>53.305999999999997</v>
      </c>
      <c r="P11033">
        <v>5.7000000000000002E-3</v>
      </c>
      <c r="Q11033">
        <v>18791122.420000002</v>
      </c>
      <c r="R11033" t="s">
        <v>333</v>
      </c>
      <c r="T11033" t="s">
        <v>89</v>
      </c>
      <c r="V11033" t="s">
        <v>251</v>
      </c>
      <c r="Y11033" t="s">
        <v>147</v>
      </c>
    </row>
    <row r="11034" spans="1:25" x14ac:dyDescent="0.45">
      <c r="A11034" t="s">
        <v>122</v>
      </c>
      <c r="B11034" t="s">
        <v>897</v>
      </c>
      <c r="C11034">
        <v>60302</v>
      </c>
      <c r="D11034">
        <v>12</v>
      </c>
      <c r="F11034">
        <v>2021</v>
      </c>
      <c r="G11034">
        <v>7606</v>
      </c>
      <c r="H11034">
        <v>7587.98</v>
      </c>
      <c r="I11034">
        <v>2369789.59</v>
      </c>
      <c r="K11034">
        <v>5.12</v>
      </c>
      <c r="L11034">
        <v>1E-3</v>
      </c>
      <c r="M11034">
        <v>1014191.7</v>
      </c>
      <c r="N11034">
        <v>5.8999999999999997E-2</v>
      </c>
      <c r="O11034">
        <v>48.615000000000002</v>
      </c>
      <c r="P11034">
        <v>5.8999999999999999E-3</v>
      </c>
      <c r="Q11034">
        <v>17065690.857000001</v>
      </c>
      <c r="R11034" t="s">
        <v>333</v>
      </c>
      <c r="T11034" t="s">
        <v>89</v>
      </c>
      <c r="V11034" t="s">
        <v>251</v>
      </c>
      <c r="Y11034" t="s">
        <v>152</v>
      </c>
    </row>
    <row r="11035" spans="1:25" x14ac:dyDescent="0.45">
      <c r="A11035" t="s">
        <v>122</v>
      </c>
      <c r="B11035" t="s">
        <v>897</v>
      </c>
      <c r="C11035">
        <v>60302</v>
      </c>
      <c r="D11035">
        <v>12</v>
      </c>
      <c r="F11035">
        <v>2022</v>
      </c>
      <c r="G11035">
        <v>7391</v>
      </c>
      <c r="H11035">
        <v>7354.89</v>
      </c>
      <c r="I11035">
        <v>2325711.58</v>
      </c>
      <c r="K11035">
        <v>5.0229999999999997</v>
      </c>
      <c r="L11035">
        <v>1E-3</v>
      </c>
      <c r="M11035">
        <v>994934.82</v>
      </c>
      <c r="N11035">
        <v>5.8999999999999997E-2</v>
      </c>
      <c r="O11035">
        <v>47.944000000000003</v>
      </c>
      <c r="P11035">
        <v>6.0000000000000001E-3</v>
      </c>
      <c r="Q11035">
        <v>16741668.744999999</v>
      </c>
      <c r="R11035" t="s">
        <v>333</v>
      </c>
      <c r="T11035" t="s">
        <v>89</v>
      </c>
      <c r="V11035" t="s">
        <v>251</v>
      </c>
      <c r="Y11035" t="s">
        <v>152</v>
      </c>
    </row>
    <row r="11036" spans="1:25" x14ac:dyDescent="0.45">
      <c r="A11036" t="s">
        <v>122</v>
      </c>
      <c r="B11036" t="s">
        <v>897</v>
      </c>
      <c r="C11036">
        <v>60302</v>
      </c>
      <c r="D11036">
        <v>12</v>
      </c>
      <c r="F11036">
        <v>2023</v>
      </c>
      <c r="G11036">
        <v>6423</v>
      </c>
      <c r="H11036">
        <v>6412.09</v>
      </c>
      <c r="I11036">
        <v>1961528.58</v>
      </c>
      <c r="K11036">
        <v>4.2309999999999999</v>
      </c>
      <c r="L11036">
        <v>1E-3</v>
      </c>
      <c r="M11036">
        <v>838186.82400000002</v>
      </c>
      <c r="N11036">
        <v>5.8999999999999997E-2</v>
      </c>
      <c r="O11036">
        <v>40.533999999999999</v>
      </c>
      <c r="P11036">
        <v>5.7999999999999996E-3</v>
      </c>
      <c r="Q11036">
        <v>14104125.089</v>
      </c>
      <c r="R11036" t="s">
        <v>333</v>
      </c>
      <c r="T11036" t="s">
        <v>89</v>
      </c>
      <c r="V11036" t="s">
        <v>251</v>
      </c>
      <c r="Y11036" t="s">
        <v>152</v>
      </c>
    </row>
    <row r="11037" spans="1:25" x14ac:dyDescent="0.45">
      <c r="A11037" t="s">
        <v>122</v>
      </c>
      <c r="B11037" t="s">
        <v>897</v>
      </c>
      <c r="C11037">
        <v>60302</v>
      </c>
      <c r="D11037">
        <v>12</v>
      </c>
      <c r="F11037">
        <v>2024</v>
      </c>
      <c r="G11037">
        <v>3497</v>
      </c>
      <c r="H11037">
        <v>3486.51</v>
      </c>
      <c r="I11037">
        <v>1036832.41</v>
      </c>
      <c r="K11037">
        <v>2.2429999999999999</v>
      </c>
      <c r="L11037">
        <v>1E-3</v>
      </c>
      <c r="M11037">
        <v>444275.00699999998</v>
      </c>
      <c r="N11037">
        <v>5.8999999999999997E-2</v>
      </c>
      <c r="O11037">
        <v>21.683</v>
      </c>
      <c r="P11037">
        <v>5.8999999999999999E-3</v>
      </c>
      <c r="Q11037">
        <v>7475779.7280000001</v>
      </c>
      <c r="R11037" t="s">
        <v>333</v>
      </c>
      <c r="T11037" t="s">
        <v>89</v>
      </c>
      <c r="V11037" t="s">
        <v>211</v>
      </c>
      <c r="Y11037" t="s">
        <v>152</v>
      </c>
    </row>
    <row r="11038" spans="1:25" x14ac:dyDescent="0.45">
      <c r="A11038" t="s">
        <v>203</v>
      </c>
      <c r="B11038" t="s">
        <v>902</v>
      </c>
      <c r="C11038">
        <v>60903</v>
      </c>
      <c r="D11038">
        <v>1</v>
      </c>
      <c r="F11038">
        <v>2018</v>
      </c>
      <c r="G11038">
        <v>1964</v>
      </c>
      <c r="H11038">
        <v>1871.33</v>
      </c>
      <c r="I11038">
        <v>458009.3</v>
      </c>
      <c r="K11038">
        <v>0.99399999999999999</v>
      </c>
      <c r="L11038">
        <v>1E-3</v>
      </c>
      <c r="M11038">
        <v>196811.95300000001</v>
      </c>
      <c r="N11038">
        <v>5.8999999999999997E-2</v>
      </c>
      <c r="O11038">
        <v>29.821000000000002</v>
      </c>
      <c r="P11038">
        <v>2.81E-2</v>
      </c>
      <c r="Q11038">
        <v>3311768.3629999999</v>
      </c>
      <c r="R11038" t="s">
        <v>333</v>
      </c>
      <c r="T11038" t="s">
        <v>89</v>
      </c>
      <c r="V11038" t="s">
        <v>228</v>
      </c>
      <c r="Y11038" t="s">
        <v>36</v>
      </c>
    </row>
    <row r="11039" spans="1:25" x14ac:dyDescent="0.45">
      <c r="A11039" t="s">
        <v>203</v>
      </c>
      <c r="B11039" t="s">
        <v>902</v>
      </c>
      <c r="C11039">
        <v>60903</v>
      </c>
      <c r="D11039">
        <v>1</v>
      </c>
      <c r="F11039">
        <v>2019</v>
      </c>
      <c r="G11039">
        <v>1330</v>
      </c>
      <c r="H11039">
        <v>1244.22</v>
      </c>
      <c r="I11039">
        <v>299924.3</v>
      </c>
      <c r="K11039">
        <v>0.65300000000000002</v>
      </c>
      <c r="L11039">
        <v>1E-3</v>
      </c>
      <c r="M11039">
        <v>129381.159</v>
      </c>
      <c r="N11039">
        <v>5.8999999999999997E-2</v>
      </c>
      <c r="O11039">
        <v>7.8940000000000001</v>
      </c>
      <c r="P11039">
        <v>1.23E-2</v>
      </c>
      <c r="Q11039">
        <v>2177078.2039999999</v>
      </c>
      <c r="R11039" t="s">
        <v>333</v>
      </c>
      <c r="T11039" t="s">
        <v>89</v>
      </c>
      <c r="V11039" t="s">
        <v>228</v>
      </c>
      <c r="Y11039" t="s">
        <v>36</v>
      </c>
    </row>
    <row r="11040" spans="1:25" x14ac:dyDescent="0.45">
      <c r="A11040" t="s">
        <v>203</v>
      </c>
      <c r="B11040" t="s">
        <v>902</v>
      </c>
      <c r="C11040">
        <v>60903</v>
      </c>
      <c r="D11040">
        <v>1</v>
      </c>
      <c r="F11040">
        <v>2020</v>
      </c>
      <c r="G11040">
        <v>1757</v>
      </c>
      <c r="H11040">
        <v>1741.7</v>
      </c>
      <c r="I11040">
        <v>393633.53</v>
      </c>
      <c r="K11040">
        <v>0.84299999999999997</v>
      </c>
      <c r="L11040">
        <v>1E-3</v>
      </c>
      <c r="M11040">
        <v>166909.625</v>
      </c>
      <c r="N11040">
        <v>5.8999999999999997E-2</v>
      </c>
      <c r="O11040">
        <v>7.93</v>
      </c>
      <c r="P11040">
        <v>7.0000000000000001E-3</v>
      </c>
      <c r="Q11040">
        <v>2808594.4389999998</v>
      </c>
      <c r="R11040" t="s">
        <v>333</v>
      </c>
      <c r="T11040" t="s">
        <v>89</v>
      </c>
      <c r="V11040" t="s">
        <v>228</v>
      </c>
      <c r="Y11040" t="s">
        <v>36</v>
      </c>
    </row>
    <row r="11041" spans="1:25" x14ac:dyDescent="0.45">
      <c r="A11041" t="s">
        <v>203</v>
      </c>
      <c r="B11041" t="s">
        <v>902</v>
      </c>
      <c r="C11041">
        <v>60903</v>
      </c>
      <c r="D11041">
        <v>1</v>
      </c>
      <c r="F11041">
        <v>2021</v>
      </c>
      <c r="G11041">
        <v>2124</v>
      </c>
      <c r="H11041">
        <v>2029.25</v>
      </c>
      <c r="I11041">
        <v>450009.05</v>
      </c>
      <c r="K11041">
        <v>0.97099999999999997</v>
      </c>
      <c r="L11041">
        <v>1E-3</v>
      </c>
      <c r="M11041">
        <v>192390.79800000001</v>
      </c>
      <c r="N11041">
        <v>5.8999999999999997E-2</v>
      </c>
      <c r="O11041">
        <v>10.49</v>
      </c>
      <c r="P11041">
        <v>8.3000000000000001E-3</v>
      </c>
      <c r="Q11041">
        <v>3237343.4240000001</v>
      </c>
      <c r="R11041" t="s">
        <v>333</v>
      </c>
      <c r="T11041" t="s">
        <v>89</v>
      </c>
      <c r="V11041" t="s">
        <v>228</v>
      </c>
      <c r="Y11041" t="s">
        <v>36</v>
      </c>
    </row>
    <row r="11042" spans="1:25" x14ac:dyDescent="0.45">
      <c r="A11042" t="s">
        <v>203</v>
      </c>
      <c r="B11042" t="s">
        <v>902</v>
      </c>
      <c r="C11042">
        <v>60903</v>
      </c>
      <c r="D11042">
        <v>1</v>
      </c>
      <c r="F11042">
        <v>2022</v>
      </c>
      <c r="G11042">
        <v>1639</v>
      </c>
      <c r="H11042">
        <v>1474.56</v>
      </c>
      <c r="I11042">
        <v>327042.77</v>
      </c>
      <c r="K11042">
        <v>0.71499999999999997</v>
      </c>
      <c r="L11042">
        <v>1E-3</v>
      </c>
      <c r="M11042">
        <v>141674.24900000001</v>
      </c>
      <c r="N11042">
        <v>5.8999999999999997E-2</v>
      </c>
      <c r="O11042">
        <v>9.1359999999999992</v>
      </c>
      <c r="P11042">
        <v>1.15E-2</v>
      </c>
      <c r="Q11042">
        <v>2383976.2650000001</v>
      </c>
      <c r="R11042" t="s">
        <v>333</v>
      </c>
      <c r="T11042" t="s">
        <v>89</v>
      </c>
      <c r="V11042" t="s">
        <v>228</v>
      </c>
      <c r="Y11042" t="s">
        <v>36</v>
      </c>
    </row>
    <row r="11043" spans="1:25" x14ac:dyDescent="0.45">
      <c r="A11043" t="s">
        <v>203</v>
      </c>
      <c r="B11043" t="s">
        <v>902</v>
      </c>
      <c r="C11043">
        <v>60903</v>
      </c>
      <c r="D11043">
        <v>1</v>
      </c>
      <c r="F11043">
        <v>2023</v>
      </c>
      <c r="G11043">
        <v>1768</v>
      </c>
      <c r="H11043">
        <v>1591.77</v>
      </c>
      <c r="I11043">
        <v>401677.45</v>
      </c>
      <c r="K11043">
        <v>0.85699999999999998</v>
      </c>
      <c r="L11043">
        <v>1E-3</v>
      </c>
      <c r="M11043">
        <v>169799.74299999999</v>
      </c>
      <c r="N11043">
        <v>5.8999999999999997E-2</v>
      </c>
      <c r="O11043">
        <v>10.965</v>
      </c>
      <c r="P11043">
        <v>1.1900000000000001E-2</v>
      </c>
      <c r="Q11043">
        <v>2857207.6069999998</v>
      </c>
      <c r="R11043" t="s">
        <v>333</v>
      </c>
      <c r="T11043" t="s">
        <v>89</v>
      </c>
      <c r="V11043" t="s">
        <v>228</v>
      </c>
      <c r="Y11043" t="s">
        <v>36</v>
      </c>
    </row>
    <row r="11044" spans="1:25" x14ac:dyDescent="0.45">
      <c r="A11044" t="s">
        <v>203</v>
      </c>
      <c r="B11044" t="s">
        <v>902</v>
      </c>
      <c r="C11044">
        <v>60903</v>
      </c>
      <c r="D11044">
        <v>1</v>
      </c>
      <c r="F11044">
        <v>2024</v>
      </c>
      <c r="G11044">
        <v>475</v>
      </c>
      <c r="H11044">
        <v>425.2</v>
      </c>
      <c r="I11044">
        <v>111661.86</v>
      </c>
      <c r="K11044">
        <v>0.23699999999999999</v>
      </c>
      <c r="L11044">
        <v>1E-3</v>
      </c>
      <c r="M11044">
        <v>46976.934000000001</v>
      </c>
      <c r="N11044">
        <v>5.8999999999999997E-2</v>
      </c>
      <c r="O11044">
        <v>2.9060000000000001</v>
      </c>
      <c r="P11044">
        <v>1.18E-2</v>
      </c>
      <c r="Q11044">
        <v>790488.321</v>
      </c>
      <c r="R11044" t="s">
        <v>333</v>
      </c>
      <c r="T11044" t="s">
        <v>89</v>
      </c>
      <c r="V11044" t="s">
        <v>228</v>
      </c>
      <c r="Y11044" t="s">
        <v>36</v>
      </c>
    </row>
    <row r="11045" spans="1:25" x14ac:dyDescent="0.45">
      <c r="A11045" t="s">
        <v>203</v>
      </c>
      <c r="B11045" t="s">
        <v>902</v>
      </c>
      <c r="C11045">
        <v>60903</v>
      </c>
      <c r="D11045">
        <v>2</v>
      </c>
      <c r="F11045">
        <v>2018</v>
      </c>
      <c r="G11045">
        <v>1522</v>
      </c>
      <c r="H11045">
        <v>1420.78</v>
      </c>
      <c r="I11045">
        <v>364592.1</v>
      </c>
      <c r="K11045">
        <v>0.78200000000000003</v>
      </c>
      <c r="L11045">
        <v>1E-3</v>
      </c>
      <c r="M11045">
        <v>154817.35200000001</v>
      </c>
      <c r="N11045">
        <v>5.8999999999999997E-2</v>
      </c>
      <c r="O11045">
        <v>27.763999999999999</v>
      </c>
      <c r="P11045">
        <v>2.5499999999999998E-2</v>
      </c>
      <c r="Q11045">
        <v>2605121.8569999998</v>
      </c>
      <c r="R11045" t="s">
        <v>333</v>
      </c>
      <c r="T11045" t="s">
        <v>903</v>
      </c>
      <c r="V11045" t="s">
        <v>228</v>
      </c>
      <c r="Y11045" t="s">
        <v>36</v>
      </c>
    </row>
    <row r="11046" spans="1:25" x14ac:dyDescent="0.45">
      <c r="A11046" t="s">
        <v>203</v>
      </c>
      <c r="B11046" t="s">
        <v>902</v>
      </c>
      <c r="C11046">
        <v>60903</v>
      </c>
      <c r="D11046">
        <v>2</v>
      </c>
      <c r="F11046">
        <v>2019</v>
      </c>
      <c r="G11046">
        <v>1082</v>
      </c>
      <c r="H11046">
        <v>1004.27</v>
      </c>
      <c r="I11046">
        <v>249978.56</v>
      </c>
      <c r="K11046">
        <v>0.53400000000000003</v>
      </c>
      <c r="L11046">
        <v>1E-3</v>
      </c>
      <c r="M11046">
        <v>105781.393</v>
      </c>
      <c r="N11046">
        <v>5.8999999999999997E-2</v>
      </c>
      <c r="O11046">
        <v>8.0670000000000002</v>
      </c>
      <c r="P11046">
        <v>1.5599999999999999E-2</v>
      </c>
      <c r="Q11046">
        <v>1779975.548</v>
      </c>
      <c r="R11046" t="s">
        <v>333</v>
      </c>
      <c r="T11046" t="s">
        <v>89</v>
      </c>
      <c r="V11046" t="s">
        <v>228</v>
      </c>
      <c r="Y11046" t="s">
        <v>36</v>
      </c>
    </row>
    <row r="11047" spans="1:25" x14ac:dyDescent="0.45">
      <c r="A11047" t="s">
        <v>203</v>
      </c>
      <c r="B11047" t="s">
        <v>902</v>
      </c>
      <c r="C11047">
        <v>60903</v>
      </c>
      <c r="D11047">
        <v>2</v>
      </c>
      <c r="F11047">
        <v>2020</v>
      </c>
      <c r="G11047">
        <v>2168</v>
      </c>
      <c r="H11047">
        <v>2141.69</v>
      </c>
      <c r="I11047">
        <v>469264.66</v>
      </c>
      <c r="K11047">
        <v>1.0149999999999999</v>
      </c>
      <c r="L11047">
        <v>1E-3</v>
      </c>
      <c r="M11047">
        <v>200974.266</v>
      </c>
      <c r="N11047">
        <v>5.8999999999999997E-2</v>
      </c>
      <c r="O11047">
        <v>9.9969999999999999</v>
      </c>
      <c r="P11047">
        <v>6.4999999999999997E-3</v>
      </c>
      <c r="Q11047">
        <v>3381769.9010000001</v>
      </c>
      <c r="R11047" t="s">
        <v>333</v>
      </c>
      <c r="T11047" t="s">
        <v>89</v>
      </c>
      <c r="V11047" t="s">
        <v>228</v>
      </c>
      <c r="Y11047" t="s">
        <v>36</v>
      </c>
    </row>
    <row r="11048" spans="1:25" x14ac:dyDescent="0.45">
      <c r="A11048" t="s">
        <v>203</v>
      </c>
      <c r="B11048" t="s">
        <v>902</v>
      </c>
      <c r="C11048">
        <v>60903</v>
      </c>
      <c r="D11048">
        <v>2</v>
      </c>
      <c r="F11048">
        <v>2021</v>
      </c>
      <c r="G11048">
        <v>1449</v>
      </c>
      <c r="H11048">
        <v>1335.24</v>
      </c>
      <c r="I11048">
        <v>307460.69</v>
      </c>
      <c r="K11048">
        <v>0.65500000000000003</v>
      </c>
      <c r="L11048">
        <v>1E-3</v>
      </c>
      <c r="M11048">
        <v>129725.83</v>
      </c>
      <c r="N11048">
        <v>5.8999999999999997E-2</v>
      </c>
      <c r="O11048">
        <v>7.7629999999999999</v>
      </c>
      <c r="P11048">
        <v>1.03E-2</v>
      </c>
      <c r="Q11048">
        <v>2182883.8820000002</v>
      </c>
      <c r="R11048" t="s">
        <v>333</v>
      </c>
      <c r="T11048" t="s">
        <v>89</v>
      </c>
      <c r="V11048" t="s">
        <v>228</v>
      </c>
      <c r="Y11048" t="s">
        <v>36</v>
      </c>
    </row>
    <row r="11049" spans="1:25" x14ac:dyDescent="0.45">
      <c r="A11049" t="s">
        <v>203</v>
      </c>
      <c r="B11049" t="s">
        <v>902</v>
      </c>
      <c r="C11049">
        <v>60903</v>
      </c>
      <c r="D11049">
        <v>2</v>
      </c>
      <c r="F11049">
        <v>2022</v>
      </c>
      <c r="G11049">
        <v>1228</v>
      </c>
      <c r="H11049">
        <v>1090.83</v>
      </c>
      <c r="I11049">
        <v>239678.09</v>
      </c>
      <c r="K11049">
        <v>0.52</v>
      </c>
      <c r="L11049">
        <v>1E-3</v>
      </c>
      <c r="M11049">
        <v>102971.856</v>
      </c>
      <c r="N11049">
        <v>5.8999999999999997E-2</v>
      </c>
      <c r="O11049">
        <v>6.7510000000000003</v>
      </c>
      <c r="P11049">
        <v>1.24E-2</v>
      </c>
      <c r="Q11049">
        <v>1732694.7849999999</v>
      </c>
      <c r="R11049" t="s">
        <v>333</v>
      </c>
      <c r="T11049" t="s">
        <v>89</v>
      </c>
      <c r="V11049" t="s">
        <v>228</v>
      </c>
      <c r="Y11049" t="s">
        <v>36</v>
      </c>
    </row>
    <row r="11050" spans="1:25" x14ac:dyDescent="0.45">
      <c r="A11050" t="s">
        <v>203</v>
      </c>
      <c r="B11050" t="s">
        <v>902</v>
      </c>
      <c r="C11050">
        <v>60903</v>
      </c>
      <c r="D11050">
        <v>2</v>
      </c>
      <c r="F11050">
        <v>2023</v>
      </c>
      <c r="G11050">
        <v>1458</v>
      </c>
      <c r="H11050">
        <v>1297.8</v>
      </c>
      <c r="I11050">
        <v>322967.71999999997</v>
      </c>
      <c r="K11050">
        <v>0.68700000000000006</v>
      </c>
      <c r="L11050">
        <v>1E-3</v>
      </c>
      <c r="M11050">
        <v>135997.024</v>
      </c>
      <c r="N11050">
        <v>5.8999999999999997E-2</v>
      </c>
      <c r="O11050">
        <v>8.6929999999999996</v>
      </c>
      <c r="P11050">
        <v>1.18E-2</v>
      </c>
      <c r="Q11050">
        <v>2288416.4249999998</v>
      </c>
      <c r="R11050" t="s">
        <v>333</v>
      </c>
      <c r="T11050" t="s">
        <v>89</v>
      </c>
      <c r="V11050" t="s">
        <v>228</v>
      </c>
      <c r="Y11050" t="s">
        <v>36</v>
      </c>
    </row>
    <row r="11051" spans="1:25" x14ac:dyDescent="0.45">
      <c r="A11051" t="s">
        <v>203</v>
      </c>
      <c r="B11051" t="s">
        <v>902</v>
      </c>
      <c r="C11051">
        <v>60903</v>
      </c>
      <c r="D11051">
        <v>2</v>
      </c>
      <c r="F11051">
        <v>2024</v>
      </c>
      <c r="G11051">
        <v>775</v>
      </c>
      <c r="H11051">
        <v>703.42</v>
      </c>
      <c r="I11051">
        <v>184661.74</v>
      </c>
      <c r="K11051">
        <v>0.38800000000000001</v>
      </c>
      <c r="L11051">
        <v>1E-3</v>
      </c>
      <c r="M11051">
        <v>76872.135999999999</v>
      </c>
      <c r="N11051">
        <v>5.8999999999999997E-2</v>
      </c>
      <c r="O11051">
        <v>4.66</v>
      </c>
      <c r="P11051">
        <v>1.0999999999999999E-2</v>
      </c>
      <c r="Q11051">
        <v>1293523.719</v>
      </c>
      <c r="R11051" t="s">
        <v>333</v>
      </c>
      <c r="T11051" t="s">
        <v>89</v>
      </c>
      <c r="V11051" t="s">
        <v>228</v>
      </c>
      <c r="Y11051" t="s">
        <v>36</v>
      </c>
    </row>
    <row r="11052" spans="1:25" x14ac:dyDescent="0.45">
      <c r="A11052" t="s">
        <v>203</v>
      </c>
      <c r="B11052" t="s">
        <v>904</v>
      </c>
      <c r="C11052">
        <v>63559</v>
      </c>
      <c r="D11052">
        <v>1</v>
      </c>
      <c r="F11052">
        <v>2024</v>
      </c>
      <c r="G11052">
        <v>241</v>
      </c>
      <c r="H11052">
        <v>203.95</v>
      </c>
      <c r="I11052">
        <v>10134.950000000001</v>
      </c>
      <c r="K11052">
        <v>5.2999999999999999E-2</v>
      </c>
      <c r="L11052">
        <v>1.1999999999999999E-3</v>
      </c>
      <c r="M11052">
        <v>7016.5</v>
      </c>
      <c r="N11052">
        <v>6.9000000000000006E-2</v>
      </c>
      <c r="O11052">
        <v>47.514000000000003</v>
      </c>
      <c r="P11052">
        <v>0.92879999999999996</v>
      </c>
      <c r="Q11052">
        <v>100528.7</v>
      </c>
      <c r="R11052" t="s">
        <v>333</v>
      </c>
      <c r="S11052" t="s">
        <v>38</v>
      </c>
      <c r="T11052" t="s">
        <v>905</v>
      </c>
      <c r="V11052" t="s">
        <v>40</v>
      </c>
      <c r="Y11052" t="s">
        <v>135</v>
      </c>
    </row>
    <row r="11053" spans="1:25" x14ac:dyDescent="0.45">
      <c r="A11053" t="s">
        <v>203</v>
      </c>
      <c r="B11053" t="s">
        <v>906</v>
      </c>
      <c r="C11053">
        <v>880023</v>
      </c>
      <c r="D11053" t="s">
        <v>907</v>
      </c>
      <c r="E11053" t="s">
        <v>256</v>
      </c>
      <c r="F11053">
        <v>2009</v>
      </c>
      <c r="G11053">
        <v>6670</v>
      </c>
      <c r="H11053">
        <v>6625.86</v>
      </c>
      <c r="J11053">
        <v>574148.92000000004</v>
      </c>
      <c r="O11053">
        <v>61.238999999999997</v>
      </c>
      <c r="P11053">
        <v>0.13900000000000001</v>
      </c>
      <c r="Q11053">
        <v>742620.89899999998</v>
      </c>
      <c r="R11053" t="s">
        <v>333</v>
      </c>
      <c r="S11053" t="s">
        <v>45</v>
      </c>
      <c r="T11053" t="s">
        <v>63</v>
      </c>
      <c r="V11053" t="s">
        <v>137</v>
      </c>
      <c r="Y11053" t="s">
        <v>29</v>
      </c>
    </row>
    <row r="11054" spans="1:25" x14ac:dyDescent="0.45">
      <c r="A11054" t="s">
        <v>203</v>
      </c>
      <c r="B11054" t="s">
        <v>906</v>
      </c>
      <c r="C11054">
        <v>880023</v>
      </c>
      <c r="D11054" t="s">
        <v>907</v>
      </c>
      <c r="E11054" t="s">
        <v>256</v>
      </c>
      <c r="F11054">
        <v>2010</v>
      </c>
      <c r="G11054">
        <v>6505</v>
      </c>
      <c r="H11054">
        <v>6462.3</v>
      </c>
      <c r="J11054">
        <v>501703.04</v>
      </c>
      <c r="O11054">
        <v>55.768000000000001</v>
      </c>
      <c r="P11054">
        <v>0.13350000000000001</v>
      </c>
      <c r="Q11054">
        <v>733964.42</v>
      </c>
      <c r="R11054" t="s">
        <v>333</v>
      </c>
      <c r="S11054" t="s">
        <v>45</v>
      </c>
      <c r="T11054" t="s">
        <v>63</v>
      </c>
      <c r="V11054" t="s">
        <v>137</v>
      </c>
      <c r="Y11054" t="s">
        <v>29</v>
      </c>
    </row>
    <row r="11055" spans="1:25" x14ac:dyDescent="0.45">
      <c r="A11055" t="s">
        <v>203</v>
      </c>
      <c r="B11055" t="s">
        <v>906</v>
      </c>
      <c r="C11055">
        <v>880023</v>
      </c>
      <c r="D11055" t="s">
        <v>907</v>
      </c>
      <c r="E11055" t="s">
        <v>256</v>
      </c>
      <c r="F11055">
        <v>2011</v>
      </c>
      <c r="G11055">
        <v>6042</v>
      </c>
      <c r="H11055">
        <v>5992.26</v>
      </c>
      <c r="J11055">
        <v>505225.18</v>
      </c>
      <c r="O11055">
        <v>56.835999999999999</v>
      </c>
      <c r="P11055">
        <v>0.13819999999999999</v>
      </c>
      <c r="Q11055">
        <v>740777.82900000003</v>
      </c>
      <c r="R11055" t="s">
        <v>333</v>
      </c>
      <c r="S11055" t="s">
        <v>45</v>
      </c>
      <c r="T11055" t="s">
        <v>63</v>
      </c>
      <c r="V11055" t="s">
        <v>137</v>
      </c>
      <c r="Y11055" t="s">
        <v>29</v>
      </c>
    </row>
    <row r="11056" spans="1:25" x14ac:dyDescent="0.45">
      <c r="A11056" t="s">
        <v>203</v>
      </c>
      <c r="B11056" t="s">
        <v>906</v>
      </c>
      <c r="C11056">
        <v>880023</v>
      </c>
      <c r="D11056" t="s">
        <v>907</v>
      </c>
      <c r="E11056" t="s">
        <v>256</v>
      </c>
      <c r="F11056">
        <v>2012</v>
      </c>
      <c r="G11056">
        <v>6823</v>
      </c>
      <c r="H11056">
        <v>6789.25</v>
      </c>
      <c r="J11056">
        <v>492306.82</v>
      </c>
      <c r="O11056">
        <v>51.936</v>
      </c>
      <c r="P11056">
        <v>0.12809999999999999</v>
      </c>
      <c r="Q11056">
        <v>738928.74800000002</v>
      </c>
      <c r="R11056" t="s">
        <v>333</v>
      </c>
      <c r="S11056" t="s">
        <v>45</v>
      </c>
      <c r="T11056" t="s">
        <v>63</v>
      </c>
      <c r="V11056" t="s">
        <v>137</v>
      </c>
      <c r="Y11056" t="s">
        <v>29</v>
      </c>
    </row>
    <row r="11057" spans="1:25" x14ac:dyDescent="0.45">
      <c r="A11057" t="s">
        <v>203</v>
      </c>
      <c r="B11057" t="s">
        <v>906</v>
      </c>
      <c r="C11057">
        <v>880023</v>
      </c>
      <c r="D11057" t="s">
        <v>907</v>
      </c>
      <c r="E11057" t="s">
        <v>256</v>
      </c>
      <c r="F11057">
        <v>2013</v>
      </c>
      <c r="G11057">
        <v>8018</v>
      </c>
      <c r="H11057">
        <v>7995.08</v>
      </c>
      <c r="J11057">
        <v>666287.14</v>
      </c>
      <c r="O11057">
        <v>74.617999999999995</v>
      </c>
      <c r="P11057">
        <v>0.15579999999999999</v>
      </c>
      <c r="Q11057">
        <v>873567.18799999997</v>
      </c>
      <c r="R11057" t="s">
        <v>333</v>
      </c>
      <c r="S11057" t="s">
        <v>45</v>
      </c>
      <c r="T11057" t="s">
        <v>63</v>
      </c>
      <c r="V11057" t="s">
        <v>137</v>
      </c>
      <c r="Y11057" t="s">
        <v>29</v>
      </c>
    </row>
    <row r="11058" spans="1:25" x14ac:dyDescent="0.45">
      <c r="A11058" t="s">
        <v>203</v>
      </c>
      <c r="B11058" t="s">
        <v>906</v>
      </c>
      <c r="C11058">
        <v>880023</v>
      </c>
      <c r="D11058" t="s">
        <v>907</v>
      </c>
      <c r="E11058" t="s">
        <v>256</v>
      </c>
      <c r="F11058">
        <v>2014</v>
      </c>
      <c r="G11058">
        <v>4325</v>
      </c>
      <c r="H11058">
        <v>4256.83</v>
      </c>
      <c r="J11058">
        <v>360482.75</v>
      </c>
      <c r="O11058">
        <v>43.481000000000002</v>
      </c>
      <c r="P11058">
        <v>0.1573</v>
      </c>
      <c r="Q11058">
        <v>487189.42200000002</v>
      </c>
      <c r="R11058" t="s">
        <v>333</v>
      </c>
      <c r="S11058" t="s">
        <v>45</v>
      </c>
      <c r="T11058" t="s">
        <v>63</v>
      </c>
      <c r="V11058" t="s">
        <v>137</v>
      </c>
      <c r="Y11058" t="s">
        <v>29</v>
      </c>
    </row>
    <row r="11059" spans="1:25" x14ac:dyDescent="0.45">
      <c r="A11059" t="s">
        <v>203</v>
      </c>
      <c r="B11059" t="s">
        <v>906</v>
      </c>
      <c r="C11059">
        <v>880023</v>
      </c>
      <c r="D11059" t="s">
        <v>907</v>
      </c>
      <c r="E11059" t="s">
        <v>256</v>
      </c>
      <c r="F11059">
        <v>2015</v>
      </c>
      <c r="G11059">
        <v>4653</v>
      </c>
      <c r="H11059">
        <v>4616.6099999999997</v>
      </c>
      <c r="J11059">
        <v>405757.08</v>
      </c>
      <c r="O11059">
        <v>43.920999999999999</v>
      </c>
      <c r="P11059">
        <v>0.14419999999999999</v>
      </c>
      <c r="Q11059">
        <v>516324.97899999999</v>
      </c>
      <c r="R11059" t="s">
        <v>333</v>
      </c>
      <c r="S11059" t="s">
        <v>45</v>
      </c>
      <c r="T11059" t="s">
        <v>63</v>
      </c>
      <c r="V11059" t="s">
        <v>137</v>
      </c>
      <c r="Y11059" t="s">
        <v>30</v>
      </c>
    </row>
    <row r="11060" spans="1:25" x14ac:dyDescent="0.45">
      <c r="A11060" t="s">
        <v>203</v>
      </c>
      <c r="B11060" t="s">
        <v>906</v>
      </c>
      <c r="C11060">
        <v>880023</v>
      </c>
      <c r="D11060" t="s">
        <v>907</v>
      </c>
      <c r="E11060" t="s">
        <v>256</v>
      </c>
      <c r="F11060">
        <v>2016</v>
      </c>
      <c r="G11060">
        <v>6027</v>
      </c>
      <c r="H11060">
        <v>6002.13</v>
      </c>
      <c r="J11060">
        <v>576486.88</v>
      </c>
      <c r="O11060">
        <v>66.41</v>
      </c>
      <c r="P11060">
        <v>0.1603</v>
      </c>
      <c r="Q11060">
        <v>739240.92799999996</v>
      </c>
      <c r="R11060" t="s">
        <v>333</v>
      </c>
      <c r="S11060" t="s">
        <v>45</v>
      </c>
      <c r="T11060" t="s">
        <v>63</v>
      </c>
      <c r="V11060" t="s">
        <v>137</v>
      </c>
      <c r="Y11060" t="s">
        <v>30</v>
      </c>
    </row>
    <row r="11061" spans="1:25" x14ac:dyDescent="0.45">
      <c r="A11061" t="s">
        <v>203</v>
      </c>
      <c r="B11061" t="s">
        <v>906</v>
      </c>
      <c r="C11061">
        <v>880023</v>
      </c>
      <c r="D11061" t="s">
        <v>907</v>
      </c>
      <c r="E11061" t="s">
        <v>256</v>
      </c>
      <c r="F11061">
        <v>2017</v>
      </c>
      <c r="G11061">
        <v>3915</v>
      </c>
      <c r="H11061">
        <v>3860.11</v>
      </c>
      <c r="J11061">
        <v>301853.19</v>
      </c>
      <c r="O11061">
        <v>28.225999999999999</v>
      </c>
      <c r="P11061">
        <v>0.1172</v>
      </c>
      <c r="Q11061">
        <v>415570.38299999997</v>
      </c>
      <c r="R11061" t="s">
        <v>333</v>
      </c>
      <c r="S11061" t="s">
        <v>45</v>
      </c>
      <c r="T11061" t="s">
        <v>63</v>
      </c>
      <c r="V11061" t="s">
        <v>137</v>
      </c>
      <c r="Y11061" t="s">
        <v>30</v>
      </c>
    </row>
    <row r="11062" spans="1:25" x14ac:dyDescent="0.45">
      <c r="A11062" t="s">
        <v>203</v>
      </c>
      <c r="B11062" t="s">
        <v>906</v>
      </c>
      <c r="C11062">
        <v>880023</v>
      </c>
      <c r="D11062" t="s">
        <v>907</v>
      </c>
      <c r="E11062" t="s">
        <v>256</v>
      </c>
      <c r="F11062">
        <v>2018</v>
      </c>
      <c r="G11062">
        <v>5011</v>
      </c>
      <c r="H11062">
        <v>4973.78</v>
      </c>
      <c r="J11062">
        <v>387833.55</v>
      </c>
      <c r="O11062">
        <v>33.673000000000002</v>
      </c>
      <c r="P11062">
        <v>0.1149</v>
      </c>
      <c r="Q11062">
        <v>522299.05699999997</v>
      </c>
      <c r="R11062" t="s">
        <v>333</v>
      </c>
      <c r="S11062" t="s">
        <v>45</v>
      </c>
      <c r="T11062" t="s">
        <v>63</v>
      </c>
      <c r="V11062" t="s">
        <v>137</v>
      </c>
      <c r="Y11062" t="s">
        <v>30</v>
      </c>
    </row>
    <row r="11063" spans="1:25" x14ac:dyDescent="0.45">
      <c r="A11063" t="s">
        <v>203</v>
      </c>
      <c r="B11063" t="s">
        <v>906</v>
      </c>
      <c r="C11063">
        <v>880023</v>
      </c>
      <c r="D11063" t="s">
        <v>907</v>
      </c>
      <c r="E11063" t="s">
        <v>256</v>
      </c>
      <c r="F11063">
        <v>2019</v>
      </c>
      <c r="G11063">
        <v>3351</v>
      </c>
      <c r="H11063">
        <v>3295.01</v>
      </c>
      <c r="J11063">
        <v>267914.57</v>
      </c>
      <c r="O11063">
        <v>24.577000000000002</v>
      </c>
      <c r="P11063">
        <v>0.12590000000000001</v>
      </c>
      <c r="Q11063">
        <v>355644.65600000002</v>
      </c>
      <c r="R11063" t="s">
        <v>333</v>
      </c>
      <c r="S11063" t="s">
        <v>45</v>
      </c>
      <c r="T11063" t="s">
        <v>63</v>
      </c>
      <c r="V11063" t="s">
        <v>137</v>
      </c>
      <c r="Y11063" t="s">
        <v>30</v>
      </c>
    </row>
    <row r="11064" spans="1:25" x14ac:dyDescent="0.45">
      <c r="A11064" t="s">
        <v>203</v>
      </c>
      <c r="B11064" t="s">
        <v>906</v>
      </c>
      <c r="C11064">
        <v>880023</v>
      </c>
      <c r="D11064" t="s">
        <v>907</v>
      </c>
      <c r="E11064" t="s">
        <v>256</v>
      </c>
      <c r="F11064">
        <v>2020</v>
      </c>
      <c r="G11064">
        <v>4107</v>
      </c>
      <c r="H11064">
        <v>4068.89</v>
      </c>
      <c r="J11064">
        <v>332732.71000000002</v>
      </c>
      <c r="O11064">
        <v>27.553999999999998</v>
      </c>
      <c r="P11064">
        <v>0.122</v>
      </c>
      <c r="Q11064">
        <v>425016.73300000001</v>
      </c>
      <c r="R11064" t="s">
        <v>333</v>
      </c>
      <c r="S11064" t="s">
        <v>45</v>
      </c>
      <c r="T11064" t="s">
        <v>63</v>
      </c>
      <c r="V11064" t="s">
        <v>137</v>
      </c>
      <c r="Y11064" t="s">
        <v>30</v>
      </c>
    </row>
    <row r="11065" spans="1:25" x14ac:dyDescent="0.45">
      <c r="A11065" t="s">
        <v>203</v>
      </c>
      <c r="B11065" t="s">
        <v>906</v>
      </c>
      <c r="C11065">
        <v>880023</v>
      </c>
      <c r="D11065" t="s">
        <v>907</v>
      </c>
      <c r="E11065" t="s">
        <v>256</v>
      </c>
      <c r="F11065">
        <v>2021</v>
      </c>
      <c r="G11065">
        <v>3411</v>
      </c>
      <c r="H11065">
        <v>3337.66</v>
      </c>
      <c r="J11065">
        <v>267208.34000000003</v>
      </c>
      <c r="O11065">
        <v>23.881</v>
      </c>
      <c r="P11065">
        <v>0.12470000000000001</v>
      </c>
      <c r="Q11065">
        <v>358847.70899999997</v>
      </c>
      <c r="R11065" t="s">
        <v>333</v>
      </c>
      <c r="S11065" t="s">
        <v>45</v>
      </c>
      <c r="T11065" t="s">
        <v>63</v>
      </c>
      <c r="V11065" t="s">
        <v>137</v>
      </c>
      <c r="Y11065" t="s">
        <v>30</v>
      </c>
    </row>
    <row r="11066" spans="1:25" x14ac:dyDescent="0.45">
      <c r="A11066" t="s">
        <v>203</v>
      </c>
      <c r="B11066" t="s">
        <v>906</v>
      </c>
      <c r="C11066">
        <v>880023</v>
      </c>
      <c r="D11066" t="s">
        <v>907</v>
      </c>
      <c r="E11066" t="s">
        <v>256</v>
      </c>
      <c r="F11066">
        <v>2022</v>
      </c>
      <c r="G11066">
        <v>3556</v>
      </c>
      <c r="H11066">
        <v>3477.37</v>
      </c>
      <c r="J11066">
        <v>309886.11</v>
      </c>
      <c r="O11066">
        <v>34.03</v>
      </c>
      <c r="P11066">
        <v>0.1176</v>
      </c>
      <c r="Q11066">
        <v>523490.70799999998</v>
      </c>
      <c r="R11066" t="s">
        <v>333</v>
      </c>
      <c r="S11066" t="s">
        <v>45</v>
      </c>
      <c r="T11066" t="s">
        <v>63</v>
      </c>
      <c r="V11066" t="s">
        <v>137</v>
      </c>
      <c r="Y11066" t="s">
        <v>30</v>
      </c>
    </row>
    <row r="11067" spans="1:25" x14ac:dyDescent="0.45">
      <c r="A11067" t="s">
        <v>203</v>
      </c>
      <c r="B11067" t="s">
        <v>906</v>
      </c>
      <c r="C11067">
        <v>880023</v>
      </c>
      <c r="D11067" t="s">
        <v>907</v>
      </c>
      <c r="E11067" t="s">
        <v>256</v>
      </c>
      <c r="F11067">
        <v>2023</v>
      </c>
      <c r="G11067">
        <v>2729</v>
      </c>
      <c r="H11067">
        <v>2708.17</v>
      </c>
      <c r="J11067">
        <v>218967.02</v>
      </c>
      <c r="O11067">
        <v>22.096</v>
      </c>
      <c r="P11067">
        <v>0.115</v>
      </c>
      <c r="Q11067">
        <v>354681.91</v>
      </c>
      <c r="R11067" t="s">
        <v>333</v>
      </c>
      <c r="S11067" t="s">
        <v>45</v>
      </c>
      <c r="T11067" t="s">
        <v>63</v>
      </c>
      <c r="V11067" t="s">
        <v>137</v>
      </c>
      <c r="Y11067" t="s">
        <v>30</v>
      </c>
    </row>
    <row r="11068" spans="1:25" x14ac:dyDescent="0.45">
      <c r="A11068" t="s">
        <v>203</v>
      </c>
      <c r="B11068" t="s">
        <v>906</v>
      </c>
      <c r="C11068">
        <v>880023</v>
      </c>
      <c r="D11068" t="s">
        <v>907</v>
      </c>
      <c r="E11068" t="s">
        <v>256</v>
      </c>
      <c r="F11068">
        <v>2024</v>
      </c>
      <c r="G11068">
        <v>1112</v>
      </c>
      <c r="H11068">
        <v>1101.1600000000001</v>
      </c>
      <c r="J11068">
        <v>97946</v>
      </c>
      <c r="O11068">
        <v>9.8580000000000005</v>
      </c>
      <c r="P11068">
        <v>0.1033</v>
      </c>
      <c r="Q11068">
        <v>175637.79300000001</v>
      </c>
      <c r="R11068" t="s">
        <v>333</v>
      </c>
      <c r="S11068" t="s">
        <v>45</v>
      </c>
      <c r="T11068" t="s">
        <v>63</v>
      </c>
      <c r="V11068" t="s">
        <v>137</v>
      </c>
      <c r="Y11068" t="s">
        <v>30</v>
      </c>
    </row>
    <row r="11069" spans="1:25" x14ac:dyDescent="0.45">
      <c r="A11069" t="s">
        <v>203</v>
      </c>
      <c r="B11069" t="s">
        <v>906</v>
      </c>
      <c r="C11069">
        <v>880023</v>
      </c>
      <c r="D11069" t="s">
        <v>908</v>
      </c>
      <c r="E11069" t="s">
        <v>256</v>
      </c>
      <c r="F11069">
        <v>2009</v>
      </c>
      <c r="G11069">
        <v>7567</v>
      </c>
      <c r="H11069">
        <v>7553.77</v>
      </c>
      <c r="J11069">
        <v>731933.79</v>
      </c>
      <c r="O11069">
        <v>77.010999999999996</v>
      </c>
      <c r="P11069">
        <v>0.1447</v>
      </c>
      <c r="Q11069">
        <v>924886.91200000001</v>
      </c>
      <c r="R11069" t="s">
        <v>333</v>
      </c>
      <c r="S11069" t="s">
        <v>45</v>
      </c>
      <c r="T11069" t="s">
        <v>63</v>
      </c>
      <c r="V11069" t="s">
        <v>109</v>
      </c>
      <c r="Y11069" t="s">
        <v>29</v>
      </c>
    </row>
    <row r="11070" spans="1:25" x14ac:dyDescent="0.45">
      <c r="A11070" t="s">
        <v>203</v>
      </c>
      <c r="B11070" t="s">
        <v>906</v>
      </c>
      <c r="C11070">
        <v>880023</v>
      </c>
      <c r="D11070" t="s">
        <v>908</v>
      </c>
      <c r="E11070" t="s">
        <v>256</v>
      </c>
      <c r="F11070">
        <v>2010</v>
      </c>
      <c r="G11070">
        <v>7219</v>
      </c>
      <c r="H11070">
        <v>7200.89</v>
      </c>
      <c r="J11070">
        <v>621160.68999999994</v>
      </c>
      <c r="O11070">
        <v>54.493000000000002</v>
      </c>
      <c r="P11070">
        <v>0.12640000000000001</v>
      </c>
      <c r="Q11070">
        <v>843233.48400000005</v>
      </c>
      <c r="R11070" t="s">
        <v>333</v>
      </c>
      <c r="S11070" t="s">
        <v>45</v>
      </c>
      <c r="T11070" t="s">
        <v>63</v>
      </c>
      <c r="V11070" t="s">
        <v>109</v>
      </c>
      <c r="Y11070" t="s">
        <v>29</v>
      </c>
    </row>
    <row r="11071" spans="1:25" x14ac:dyDescent="0.45">
      <c r="A11071" t="s">
        <v>203</v>
      </c>
      <c r="B11071" t="s">
        <v>906</v>
      </c>
      <c r="C11071">
        <v>880023</v>
      </c>
      <c r="D11071" t="s">
        <v>908</v>
      </c>
      <c r="E11071" t="s">
        <v>256</v>
      </c>
      <c r="F11071">
        <v>2011</v>
      </c>
      <c r="G11071">
        <v>7543</v>
      </c>
      <c r="H11071">
        <v>7528.88</v>
      </c>
      <c r="J11071">
        <v>734984.14</v>
      </c>
      <c r="O11071">
        <v>55.503999999999998</v>
      </c>
      <c r="P11071">
        <v>0.1106</v>
      </c>
      <c r="Q11071">
        <v>1028978.157</v>
      </c>
      <c r="R11071" t="s">
        <v>333</v>
      </c>
      <c r="S11071" t="s">
        <v>45</v>
      </c>
      <c r="T11071" t="s">
        <v>63</v>
      </c>
      <c r="V11071" t="s">
        <v>109</v>
      </c>
      <c r="Y11071" t="s">
        <v>29</v>
      </c>
    </row>
    <row r="11072" spans="1:25" x14ac:dyDescent="0.45">
      <c r="A11072" t="s">
        <v>203</v>
      </c>
      <c r="B11072" t="s">
        <v>906</v>
      </c>
      <c r="C11072">
        <v>880023</v>
      </c>
      <c r="D11072" t="s">
        <v>908</v>
      </c>
      <c r="E11072" t="s">
        <v>256</v>
      </c>
      <c r="F11072">
        <v>2012</v>
      </c>
      <c r="G11072">
        <v>6979</v>
      </c>
      <c r="H11072">
        <v>6955.3</v>
      </c>
      <c r="J11072">
        <v>639029.15</v>
      </c>
      <c r="O11072">
        <v>40.183999999999997</v>
      </c>
      <c r="P11072">
        <v>8.7900000000000006E-2</v>
      </c>
      <c r="Q11072">
        <v>914708.88800000004</v>
      </c>
      <c r="R11072" t="s">
        <v>333</v>
      </c>
      <c r="S11072" t="s">
        <v>45</v>
      </c>
      <c r="T11072" t="s">
        <v>63</v>
      </c>
      <c r="V11072" t="s">
        <v>109</v>
      </c>
      <c r="Y11072" t="s">
        <v>29</v>
      </c>
    </row>
    <row r="11073" spans="1:25" x14ac:dyDescent="0.45">
      <c r="A11073" t="s">
        <v>203</v>
      </c>
      <c r="B11073" t="s">
        <v>906</v>
      </c>
      <c r="C11073">
        <v>880023</v>
      </c>
      <c r="D11073" t="s">
        <v>908</v>
      </c>
      <c r="E11073" t="s">
        <v>256</v>
      </c>
      <c r="F11073">
        <v>2013</v>
      </c>
      <c r="G11073">
        <v>6937</v>
      </c>
      <c r="H11073">
        <v>6920.67</v>
      </c>
      <c r="J11073">
        <v>766829.96</v>
      </c>
      <c r="O11073">
        <v>54.334000000000003</v>
      </c>
      <c r="P11073">
        <v>0.1124</v>
      </c>
      <c r="Q11073">
        <v>928894.89300000004</v>
      </c>
      <c r="R11073" t="s">
        <v>333</v>
      </c>
      <c r="S11073" t="s">
        <v>45</v>
      </c>
      <c r="T11073" t="s">
        <v>63</v>
      </c>
      <c r="V11073" t="s">
        <v>109</v>
      </c>
      <c r="Y11073" t="s">
        <v>29</v>
      </c>
    </row>
    <row r="11074" spans="1:25" x14ac:dyDescent="0.45">
      <c r="A11074" t="s">
        <v>203</v>
      </c>
      <c r="B11074" t="s">
        <v>906</v>
      </c>
      <c r="C11074">
        <v>880023</v>
      </c>
      <c r="D11074" t="s">
        <v>908</v>
      </c>
      <c r="E11074" t="s">
        <v>256</v>
      </c>
      <c r="F11074">
        <v>2014</v>
      </c>
      <c r="G11074">
        <v>5159</v>
      </c>
      <c r="H11074">
        <v>5126.41</v>
      </c>
      <c r="J11074">
        <v>438719.83</v>
      </c>
      <c r="O11074">
        <v>46.66</v>
      </c>
      <c r="P11074">
        <v>0.1341</v>
      </c>
      <c r="Q11074">
        <v>609658.91099999996</v>
      </c>
      <c r="R11074" t="s">
        <v>333</v>
      </c>
      <c r="S11074" t="s">
        <v>45</v>
      </c>
      <c r="T11074" t="s">
        <v>63</v>
      </c>
      <c r="V11074" t="s">
        <v>109</v>
      </c>
      <c r="Y11074" t="s">
        <v>29</v>
      </c>
    </row>
    <row r="11075" spans="1:25" x14ac:dyDescent="0.45">
      <c r="A11075" t="s">
        <v>203</v>
      </c>
      <c r="B11075" t="s">
        <v>906</v>
      </c>
      <c r="C11075">
        <v>880023</v>
      </c>
      <c r="D11075" t="s">
        <v>908</v>
      </c>
      <c r="E11075" t="s">
        <v>256</v>
      </c>
      <c r="F11075">
        <v>2015</v>
      </c>
      <c r="G11075">
        <v>4773</v>
      </c>
      <c r="H11075">
        <v>4745.29</v>
      </c>
      <c r="J11075">
        <v>475118.55</v>
      </c>
      <c r="O11075">
        <v>48.533000000000001</v>
      </c>
      <c r="P11075">
        <v>0.13639999999999999</v>
      </c>
      <c r="Q11075">
        <v>623850.38300000003</v>
      </c>
      <c r="R11075" t="s">
        <v>333</v>
      </c>
      <c r="S11075" t="s">
        <v>45</v>
      </c>
      <c r="T11075" t="s">
        <v>63</v>
      </c>
      <c r="V11075" t="s">
        <v>109</v>
      </c>
      <c r="Y11075" t="s">
        <v>30</v>
      </c>
    </row>
    <row r="11076" spans="1:25" x14ac:dyDescent="0.45">
      <c r="A11076" t="s">
        <v>203</v>
      </c>
      <c r="B11076" t="s">
        <v>906</v>
      </c>
      <c r="C11076">
        <v>880023</v>
      </c>
      <c r="D11076" t="s">
        <v>908</v>
      </c>
      <c r="E11076" t="s">
        <v>256</v>
      </c>
      <c r="F11076">
        <v>2016</v>
      </c>
      <c r="G11076">
        <v>6149</v>
      </c>
      <c r="H11076">
        <v>6127</v>
      </c>
      <c r="J11076">
        <v>585081.59999999998</v>
      </c>
      <c r="O11076">
        <v>46.134</v>
      </c>
      <c r="P11076">
        <v>0.10929999999999999</v>
      </c>
      <c r="Q11076">
        <v>773381.19</v>
      </c>
      <c r="R11076" t="s">
        <v>333</v>
      </c>
      <c r="S11076" t="s">
        <v>45</v>
      </c>
      <c r="T11076" t="s">
        <v>63</v>
      </c>
      <c r="V11076" t="s">
        <v>109</v>
      </c>
      <c r="Y11076" t="s">
        <v>30</v>
      </c>
    </row>
    <row r="11077" spans="1:25" x14ac:dyDescent="0.45">
      <c r="A11077" t="s">
        <v>203</v>
      </c>
      <c r="B11077" t="s">
        <v>906</v>
      </c>
      <c r="C11077">
        <v>880023</v>
      </c>
      <c r="D11077" t="s">
        <v>908</v>
      </c>
      <c r="E11077" t="s">
        <v>256</v>
      </c>
      <c r="F11077">
        <v>2017</v>
      </c>
      <c r="G11077">
        <v>4326</v>
      </c>
      <c r="H11077">
        <v>4294.92</v>
      </c>
      <c r="J11077">
        <v>352340.31</v>
      </c>
      <c r="O11077">
        <v>27.779</v>
      </c>
      <c r="P11077">
        <v>0.107</v>
      </c>
      <c r="Q11077">
        <v>477257.47200000001</v>
      </c>
      <c r="R11077" t="s">
        <v>333</v>
      </c>
      <c r="S11077" t="s">
        <v>45</v>
      </c>
      <c r="T11077" t="s">
        <v>63</v>
      </c>
      <c r="V11077" t="s">
        <v>109</v>
      </c>
      <c r="Y11077" t="s">
        <v>30</v>
      </c>
    </row>
    <row r="11078" spans="1:25" x14ac:dyDescent="0.45">
      <c r="A11078" t="s">
        <v>203</v>
      </c>
      <c r="B11078" t="s">
        <v>906</v>
      </c>
      <c r="C11078">
        <v>880023</v>
      </c>
      <c r="D11078" t="s">
        <v>908</v>
      </c>
      <c r="E11078" t="s">
        <v>256</v>
      </c>
      <c r="F11078">
        <v>2018</v>
      </c>
      <c r="G11078">
        <v>6025</v>
      </c>
      <c r="H11078">
        <v>5995.15</v>
      </c>
      <c r="J11078">
        <v>517752.9</v>
      </c>
      <c r="O11078">
        <v>41.793999999999997</v>
      </c>
      <c r="P11078">
        <v>0.10979999999999999</v>
      </c>
      <c r="Q11078">
        <v>676701.59</v>
      </c>
      <c r="R11078" t="s">
        <v>333</v>
      </c>
      <c r="S11078" t="s">
        <v>45</v>
      </c>
      <c r="T11078" t="s">
        <v>63</v>
      </c>
      <c r="V11078" t="s">
        <v>109</v>
      </c>
      <c r="Y11078" t="s">
        <v>30</v>
      </c>
    </row>
    <row r="11079" spans="1:25" x14ac:dyDescent="0.45">
      <c r="A11079" t="s">
        <v>203</v>
      </c>
      <c r="B11079" t="s">
        <v>906</v>
      </c>
      <c r="C11079">
        <v>880023</v>
      </c>
      <c r="D11079" t="s">
        <v>908</v>
      </c>
      <c r="E11079" t="s">
        <v>256</v>
      </c>
      <c r="F11079">
        <v>2019</v>
      </c>
      <c r="G11079">
        <v>4444</v>
      </c>
      <c r="H11079">
        <v>4409.95</v>
      </c>
      <c r="J11079">
        <v>372705.58</v>
      </c>
      <c r="O11079">
        <v>26.928999999999998</v>
      </c>
      <c r="P11079">
        <v>0.1119</v>
      </c>
      <c r="Q11079">
        <v>470567.43800000002</v>
      </c>
      <c r="R11079" t="s">
        <v>333</v>
      </c>
      <c r="S11079" t="s">
        <v>45</v>
      </c>
      <c r="T11079" t="s">
        <v>63</v>
      </c>
      <c r="V11079" t="s">
        <v>109</v>
      </c>
      <c r="Y11079" t="s">
        <v>30</v>
      </c>
    </row>
    <row r="11080" spans="1:25" x14ac:dyDescent="0.45">
      <c r="A11080" t="s">
        <v>203</v>
      </c>
      <c r="B11080" t="s">
        <v>906</v>
      </c>
      <c r="C11080">
        <v>880023</v>
      </c>
      <c r="D11080" t="s">
        <v>908</v>
      </c>
      <c r="E11080" t="s">
        <v>256</v>
      </c>
      <c r="F11080">
        <v>2020</v>
      </c>
      <c r="G11080">
        <v>3393</v>
      </c>
      <c r="H11080">
        <v>3345.12</v>
      </c>
      <c r="J11080">
        <v>258020.85</v>
      </c>
      <c r="O11080">
        <v>16.064</v>
      </c>
      <c r="P11080">
        <v>9.98E-2</v>
      </c>
      <c r="Q11080">
        <v>321703.315</v>
      </c>
      <c r="R11080" t="s">
        <v>333</v>
      </c>
      <c r="S11080" t="s">
        <v>45</v>
      </c>
      <c r="T11080" t="s">
        <v>63</v>
      </c>
      <c r="V11080" t="s">
        <v>109</v>
      </c>
      <c r="Y11080" t="s">
        <v>30</v>
      </c>
    </row>
    <row r="11081" spans="1:25" x14ac:dyDescent="0.45">
      <c r="A11081" t="s">
        <v>203</v>
      </c>
      <c r="B11081" t="s">
        <v>906</v>
      </c>
      <c r="C11081">
        <v>880023</v>
      </c>
      <c r="D11081" t="s">
        <v>908</v>
      </c>
      <c r="E11081" t="s">
        <v>256</v>
      </c>
      <c r="F11081">
        <v>2021</v>
      </c>
      <c r="G11081">
        <v>4303</v>
      </c>
      <c r="H11081">
        <v>4278.79</v>
      </c>
      <c r="J11081">
        <v>322838.40000000002</v>
      </c>
      <c r="O11081">
        <v>23.106999999999999</v>
      </c>
      <c r="P11081">
        <v>0.10290000000000001</v>
      </c>
      <c r="Q11081">
        <v>433062.01699999999</v>
      </c>
      <c r="R11081" t="s">
        <v>333</v>
      </c>
      <c r="S11081" t="s">
        <v>45</v>
      </c>
      <c r="T11081" t="s">
        <v>63</v>
      </c>
      <c r="V11081" t="s">
        <v>109</v>
      </c>
      <c r="Y11081" t="s">
        <v>30</v>
      </c>
    </row>
    <row r="11082" spans="1:25" x14ac:dyDescent="0.45">
      <c r="A11082" t="s">
        <v>203</v>
      </c>
      <c r="B11082" t="s">
        <v>906</v>
      </c>
      <c r="C11082">
        <v>880023</v>
      </c>
      <c r="D11082" t="s">
        <v>908</v>
      </c>
      <c r="E11082" t="s">
        <v>256</v>
      </c>
      <c r="F11082">
        <v>2022</v>
      </c>
      <c r="G11082">
        <v>4617</v>
      </c>
      <c r="H11082">
        <v>4595.7</v>
      </c>
      <c r="J11082">
        <v>401019.72</v>
      </c>
      <c r="O11082">
        <v>45.6</v>
      </c>
      <c r="P11082">
        <v>0.13320000000000001</v>
      </c>
      <c r="Q11082">
        <v>657720.97600000002</v>
      </c>
      <c r="R11082" t="s">
        <v>333</v>
      </c>
      <c r="S11082" t="s">
        <v>45</v>
      </c>
      <c r="T11082" t="s">
        <v>63</v>
      </c>
      <c r="V11082" t="s">
        <v>109</v>
      </c>
      <c r="Y11082" t="s">
        <v>30</v>
      </c>
    </row>
    <row r="11083" spans="1:25" x14ac:dyDescent="0.45">
      <c r="A11083" t="s">
        <v>203</v>
      </c>
      <c r="B11083" t="s">
        <v>906</v>
      </c>
      <c r="C11083">
        <v>880023</v>
      </c>
      <c r="D11083" t="s">
        <v>908</v>
      </c>
      <c r="E11083" t="s">
        <v>256</v>
      </c>
      <c r="F11083">
        <v>2023</v>
      </c>
      <c r="G11083">
        <v>2934</v>
      </c>
      <c r="H11083">
        <v>2917.02</v>
      </c>
      <c r="J11083">
        <v>222123.59</v>
      </c>
      <c r="O11083">
        <v>22.189</v>
      </c>
      <c r="P11083">
        <v>0.1221</v>
      </c>
      <c r="Q11083">
        <v>359596.51500000001</v>
      </c>
      <c r="R11083" t="s">
        <v>333</v>
      </c>
      <c r="S11083" t="s">
        <v>45</v>
      </c>
      <c r="T11083" t="s">
        <v>63</v>
      </c>
      <c r="V11083" t="s">
        <v>109</v>
      </c>
      <c r="Y11083" t="s">
        <v>30</v>
      </c>
    </row>
    <row r="11084" spans="1:25" x14ac:dyDescent="0.45">
      <c r="A11084" t="s">
        <v>203</v>
      </c>
      <c r="B11084" t="s">
        <v>906</v>
      </c>
      <c r="C11084">
        <v>880023</v>
      </c>
      <c r="D11084" t="s">
        <v>908</v>
      </c>
      <c r="E11084" t="s">
        <v>256</v>
      </c>
      <c r="F11084">
        <v>2024</v>
      </c>
      <c r="G11084">
        <v>2349</v>
      </c>
      <c r="H11084">
        <v>2326.91</v>
      </c>
      <c r="J11084">
        <v>222134.02</v>
      </c>
      <c r="O11084">
        <v>19.911000000000001</v>
      </c>
      <c r="P11084">
        <v>0.1018</v>
      </c>
      <c r="Q11084">
        <v>400368.734</v>
      </c>
      <c r="R11084" t="s">
        <v>333</v>
      </c>
      <c r="S11084" t="s">
        <v>45</v>
      </c>
      <c r="T11084" t="s">
        <v>63</v>
      </c>
      <c r="V11084" t="s">
        <v>109</v>
      </c>
      <c r="Y11084" t="s">
        <v>30</v>
      </c>
    </row>
    <row r="11085" spans="1:25" x14ac:dyDescent="0.45">
      <c r="A11085" t="s">
        <v>203</v>
      </c>
      <c r="B11085" t="s">
        <v>906</v>
      </c>
      <c r="C11085">
        <v>880023</v>
      </c>
      <c r="D11085" t="s">
        <v>909</v>
      </c>
      <c r="E11085" t="s">
        <v>256</v>
      </c>
      <c r="F11085">
        <v>2009</v>
      </c>
      <c r="G11085">
        <v>5187</v>
      </c>
      <c r="H11085">
        <v>5173.13</v>
      </c>
      <c r="J11085">
        <v>687310.5</v>
      </c>
      <c r="O11085">
        <v>51.872999999999998</v>
      </c>
      <c r="P11085">
        <v>0.15160000000000001</v>
      </c>
      <c r="Q11085">
        <v>616980.88600000006</v>
      </c>
      <c r="R11085" t="s">
        <v>333</v>
      </c>
      <c r="S11085" t="s">
        <v>45</v>
      </c>
      <c r="T11085" t="s">
        <v>63</v>
      </c>
      <c r="V11085" t="s">
        <v>910</v>
      </c>
      <c r="Y11085" t="s">
        <v>29</v>
      </c>
    </row>
    <row r="11086" spans="1:25" x14ac:dyDescent="0.45">
      <c r="A11086" t="s">
        <v>203</v>
      </c>
      <c r="B11086" t="s">
        <v>906</v>
      </c>
      <c r="C11086">
        <v>880023</v>
      </c>
      <c r="D11086" t="s">
        <v>909</v>
      </c>
      <c r="E11086" t="s">
        <v>256</v>
      </c>
      <c r="F11086">
        <v>2010</v>
      </c>
      <c r="G11086">
        <v>6580</v>
      </c>
      <c r="H11086">
        <v>6572.44</v>
      </c>
      <c r="J11086">
        <v>984211.67</v>
      </c>
      <c r="O11086">
        <v>57.363999999999997</v>
      </c>
      <c r="P11086">
        <v>0.12470000000000001</v>
      </c>
      <c r="Q11086">
        <v>874861.35800000001</v>
      </c>
      <c r="R11086" t="s">
        <v>333</v>
      </c>
      <c r="S11086" t="s">
        <v>45</v>
      </c>
      <c r="T11086" t="s">
        <v>63</v>
      </c>
      <c r="V11086" t="s">
        <v>910</v>
      </c>
      <c r="Y11086" t="s">
        <v>29</v>
      </c>
    </row>
    <row r="11087" spans="1:25" x14ac:dyDescent="0.45">
      <c r="A11087" t="s">
        <v>203</v>
      </c>
      <c r="B11087" t="s">
        <v>906</v>
      </c>
      <c r="C11087">
        <v>880023</v>
      </c>
      <c r="D11087" t="s">
        <v>909</v>
      </c>
      <c r="E11087" t="s">
        <v>256</v>
      </c>
      <c r="F11087">
        <v>2011</v>
      </c>
      <c r="G11087">
        <v>6257</v>
      </c>
      <c r="H11087">
        <v>6243.75</v>
      </c>
      <c r="J11087">
        <v>1002991.19</v>
      </c>
      <c r="O11087">
        <v>53.378</v>
      </c>
      <c r="P11087">
        <v>0.1125</v>
      </c>
      <c r="Q11087">
        <v>887151.76599999995</v>
      </c>
      <c r="R11087" t="s">
        <v>333</v>
      </c>
      <c r="S11087" t="s">
        <v>45</v>
      </c>
      <c r="T11087" t="s">
        <v>63</v>
      </c>
      <c r="V11087" t="s">
        <v>910</v>
      </c>
      <c r="Y11087" t="s">
        <v>29</v>
      </c>
    </row>
    <row r="11088" spans="1:25" x14ac:dyDescent="0.45">
      <c r="A11088" t="s">
        <v>203</v>
      </c>
      <c r="B11088" t="s">
        <v>906</v>
      </c>
      <c r="C11088">
        <v>880023</v>
      </c>
      <c r="D11088" t="s">
        <v>909</v>
      </c>
      <c r="E11088" t="s">
        <v>256</v>
      </c>
      <c r="F11088">
        <v>2012</v>
      </c>
      <c r="G11088">
        <v>4809</v>
      </c>
      <c r="H11088">
        <v>4802.58</v>
      </c>
      <c r="J11088">
        <v>736882</v>
      </c>
      <c r="O11088">
        <v>41.783000000000001</v>
      </c>
      <c r="P11088">
        <v>0.11</v>
      </c>
      <c r="Q11088">
        <v>716844.84699999995</v>
      </c>
      <c r="R11088" t="s">
        <v>333</v>
      </c>
      <c r="S11088" t="s">
        <v>45</v>
      </c>
      <c r="T11088" t="s">
        <v>63</v>
      </c>
      <c r="V11088" t="s">
        <v>910</v>
      </c>
      <c r="Y11088" t="s">
        <v>29</v>
      </c>
    </row>
    <row r="11089" spans="1:25" x14ac:dyDescent="0.45">
      <c r="A11089" t="s">
        <v>203</v>
      </c>
      <c r="B11089" t="s">
        <v>906</v>
      </c>
      <c r="C11089">
        <v>880023</v>
      </c>
      <c r="D11089" t="s">
        <v>909</v>
      </c>
      <c r="E11089" t="s">
        <v>256</v>
      </c>
      <c r="F11089">
        <v>2013</v>
      </c>
      <c r="G11089">
        <v>4543</v>
      </c>
      <c r="H11089">
        <v>4523.2299999999996</v>
      </c>
      <c r="J11089">
        <v>725101.54</v>
      </c>
      <c r="O11089">
        <v>37.831000000000003</v>
      </c>
      <c r="P11089">
        <v>0.11360000000000001</v>
      </c>
      <c r="Q11089">
        <v>617710.10499999998</v>
      </c>
      <c r="R11089" t="s">
        <v>333</v>
      </c>
      <c r="S11089" t="s">
        <v>45</v>
      </c>
      <c r="T11089" t="s">
        <v>63</v>
      </c>
      <c r="V11089" t="s">
        <v>910</v>
      </c>
      <c r="Y11089" t="s">
        <v>29</v>
      </c>
    </row>
    <row r="11090" spans="1:25" x14ac:dyDescent="0.45">
      <c r="A11090" t="s">
        <v>203</v>
      </c>
      <c r="B11090" t="s">
        <v>906</v>
      </c>
      <c r="C11090">
        <v>880023</v>
      </c>
      <c r="D11090" t="s">
        <v>909</v>
      </c>
      <c r="E11090" t="s">
        <v>256</v>
      </c>
      <c r="F11090">
        <v>2014</v>
      </c>
      <c r="G11090">
        <v>3210</v>
      </c>
      <c r="H11090">
        <v>3180.4</v>
      </c>
      <c r="J11090">
        <v>436302.4</v>
      </c>
      <c r="O11090">
        <v>30.463999999999999</v>
      </c>
      <c r="P11090">
        <v>0.12479999999999999</v>
      </c>
      <c r="Q11090">
        <v>455176.80200000003</v>
      </c>
      <c r="R11090" t="s">
        <v>333</v>
      </c>
      <c r="S11090" t="s">
        <v>45</v>
      </c>
      <c r="T11090" t="s">
        <v>63</v>
      </c>
      <c r="V11090" t="s">
        <v>910</v>
      </c>
      <c r="Y11090" t="s">
        <v>29</v>
      </c>
    </row>
    <row r="11091" spans="1:25" x14ac:dyDescent="0.45">
      <c r="A11091" t="s">
        <v>203</v>
      </c>
      <c r="B11091" t="s">
        <v>906</v>
      </c>
      <c r="C11091">
        <v>880023</v>
      </c>
      <c r="D11091" t="s">
        <v>909</v>
      </c>
      <c r="E11091" t="s">
        <v>256</v>
      </c>
      <c r="F11091">
        <v>2015</v>
      </c>
      <c r="G11091">
        <v>1857</v>
      </c>
      <c r="H11091">
        <v>1837.18</v>
      </c>
      <c r="J11091">
        <v>262790.5</v>
      </c>
      <c r="O11091">
        <v>14.313000000000001</v>
      </c>
      <c r="P11091">
        <v>0.121</v>
      </c>
      <c r="Q11091">
        <v>238191.51500000001</v>
      </c>
      <c r="R11091" t="s">
        <v>333</v>
      </c>
      <c r="S11091" t="s">
        <v>45</v>
      </c>
      <c r="T11091" t="s">
        <v>63</v>
      </c>
      <c r="V11091" t="s">
        <v>910</v>
      </c>
      <c r="Y11091" t="s">
        <v>30</v>
      </c>
    </row>
    <row r="11092" spans="1:25" x14ac:dyDescent="0.45">
      <c r="A11092" t="s">
        <v>203</v>
      </c>
      <c r="B11092" t="s">
        <v>906</v>
      </c>
      <c r="C11092">
        <v>880023</v>
      </c>
      <c r="D11092" t="s">
        <v>909</v>
      </c>
      <c r="E11092" t="s">
        <v>256</v>
      </c>
      <c r="F11092">
        <v>2016</v>
      </c>
      <c r="G11092">
        <v>3120</v>
      </c>
      <c r="H11092">
        <v>3096.95</v>
      </c>
      <c r="J11092">
        <v>473992.89</v>
      </c>
      <c r="O11092">
        <v>27.588999999999999</v>
      </c>
      <c r="P11092">
        <v>0.12089999999999999</v>
      </c>
      <c r="Q11092">
        <v>435623.69799999997</v>
      </c>
      <c r="R11092" t="s">
        <v>333</v>
      </c>
      <c r="S11092" t="s">
        <v>45</v>
      </c>
      <c r="T11092" t="s">
        <v>63</v>
      </c>
      <c r="V11092" t="s">
        <v>910</v>
      </c>
      <c r="Y11092" t="s">
        <v>30</v>
      </c>
    </row>
    <row r="11093" spans="1:25" x14ac:dyDescent="0.45">
      <c r="A11093" t="s">
        <v>203</v>
      </c>
      <c r="B11093" t="s">
        <v>906</v>
      </c>
      <c r="C11093">
        <v>880023</v>
      </c>
      <c r="D11093" t="s">
        <v>909</v>
      </c>
      <c r="E11093" t="s">
        <v>256</v>
      </c>
      <c r="F11093">
        <v>2017</v>
      </c>
      <c r="G11093">
        <v>2722</v>
      </c>
      <c r="H11093">
        <v>2704.97</v>
      </c>
      <c r="J11093">
        <v>388333.7</v>
      </c>
      <c r="O11093">
        <v>23.253</v>
      </c>
      <c r="P11093">
        <v>0.13109999999999999</v>
      </c>
      <c r="Q11093">
        <v>339114.511</v>
      </c>
      <c r="R11093" t="s">
        <v>333</v>
      </c>
      <c r="S11093" t="s">
        <v>45</v>
      </c>
      <c r="T11093" t="s">
        <v>63</v>
      </c>
      <c r="V11093" t="s">
        <v>910</v>
      </c>
      <c r="Y11093" t="s">
        <v>30</v>
      </c>
    </row>
    <row r="11094" spans="1:25" x14ac:dyDescent="0.45">
      <c r="A11094" t="s">
        <v>203</v>
      </c>
      <c r="B11094" t="s">
        <v>906</v>
      </c>
      <c r="C11094">
        <v>880023</v>
      </c>
      <c r="D11094" t="s">
        <v>909</v>
      </c>
      <c r="E11094" t="s">
        <v>256</v>
      </c>
      <c r="F11094">
        <v>2018</v>
      </c>
      <c r="G11094">
        <v>4438</v>
      </c>
      <c r="H11094">
        <v>4413.21</v>
      </c>
      <c r="J11094">
        <v>617540.73</v>
      </c>
      <c r="O11094">
        <v>34.594999999999999</v>
      </c>
      <c r="P11094">
        <v>0.12740000000000001</v>
      </c>
      <c r="Q11094">
        <v>516700.80200000003</v>
      </c>
      <c r="R11094" t="s">
        <v>333</v>
      </c>
      <c r="S11094" t="s">
        <v>45</v>
      </c>
      <c r="T11094" t="s">
        <v>63</v>
      </c>
      <c r="V11094" t="s">
        <v>910</v>
      </c>
      <c r="Y11094" t="s">
        <v>30</v>
      </c>
    </row>
    <row r="11095" spans="1:25" x14ac:dyDescent="0.45">
      <c r="A11095" t="s">
        <v>203</v>
      </c>
      <c r="B11095" t="s">
        <v>906</v>
      </c>
      <c r="C11095">
        <v>880023</v>
      </c>
      <c r="D11095" t="s">
        <v>909</v>
      </c>
      <c r="E11095" t="s">
        <v>256</v>
      </c>
      <c r="F11095">
        <v>2019</v>
      </c>
      <c r="G11095">
        <v>2685</v>
      </c>
      <c r="H11095">
        <v>2653.59</v>
      </c>
      <c r="J11095">
        <v>385696.24</v>
      </c>
      <c r="O11095">
        <v>20.314</v>
      </c>
      <c r="P11095">
        <v>0.1249</v>
      </c>
      <c r="Q11095">
        <v>320857.929</v>
      </c>
      <c r="R11095" t="s">
        <v>333</v>
      </c>
      <c r="S11095" t="s">
        <v>45</v>
      </c>
      <c r="T11095" t="s">
        <v>63</v>
      </c>
      <c r="V11095" t="s">
        <v>910</v>
      </c>
      <c r="Y11095" t="s">
        <v>30</v>
      </c>
    </row>
    <row r="11096" spans="1:25" x14ac:dyDescent="0.45">
      <c r="A11096" t="s">
        <v>203</v>
      </c>
      <c r="B11096" t="s">
        <v>906</v>
      </c>
      <c r="C11096">
        <v>880023</v>
      </c>
      <c r="D11096" t="s">
        <v>909</v>
      </c>
      <c r="E11096" t="s">
        <v>256</v>
      </c>
      <c r="F11096">
        <v>2020</v>
      </c>
      <c r="G11096">
        <v>1494</v>
      </c>
      <c r="H11096">
        <v>1458</v>
      </c>
      <c r="J11096">
        <v>195084.94</v>
      </c>
      <c r="O11096">
        <v>12.327999999999999</v>
      </c>
      <c r="P11096">
        <v>0.13139999999999999</v>
      </c>
      <c r="Q11096">
        <v>185279.97399999999</v>
      </c>
      <c r="R11096" t="s">
        <v>333</v>
      </c>
      <c r="S11096" t="s">
        <v>45</v>
      </c>
      <c r="T11096" t="s">
        <v>63</v>
      </c>
      <c r="V11096" t="s">
        <v>910</v>
      </c>
      <c r="Y11096" t="s">
        <v>30</v>
      </c>
    </row>
    <row r="11097" spans="1:25" x14ac:dyDescent="0.45">
      <c r="A11097" t="s">
        <v>203</v>
      </c>
      <c r="B11097" t="s">
        <v>906</v>
      </c>
      <c r="C11097">
        <v>880023</v>
      </c>
      <c r="D11097" t="s">
        <v>909</v>
      </c>
      <c r="E11097" t="s">
        <v>256</v>
      </c>
      <c r="F11097">
        <v>2021</v>
      </c>
      <c r="G11097">
        <v>3173</v>
      </c>
      <c r="H11097">
        <v>3138.88</v>
      </c>
      <c r="J11097">
        <v>428173.01</v>
      </c>
      <c r="O11097">
        <v>26.385999999999999</v>
      </c>
      <c r="P11097">
        <v>0.12620000000000001</v>
      </c>
      <c r="Q11097">
        <v>411701.745</v>
      </c>
      <c r="R11097" t="s">
        <v>333</v>
      </c>
      <c r="S11097" t="s">
        <v>45</v>
      </c>
      <c r="T11097" t="s">
        <v>63</v>
      </c>
      <c r="V11097" t="s">
        <v>910</v>
      </c>
      <c r="Y11097" t="s">
        <v>30</v>
      </c>
    </row>
    <row r="11098" spans="1:25" x14ac:dyDescent="0.45">
      <c r="A11098" t="s">
        <v>203</v>
      </c>
      <c r="B11098" t="s">
        <v>906</v>
      </c>
      <c r="C11098">
        <v>880023</v>
      </c>
      <c r="D11098" t="s">
        <v>909</v>
      </c>
      <c r="E11098" t="s">
        <v>256</v>
      </c>
      <c r="F11098">
        <v>2022</v>
      </c>
      <c r="G11098">
        <v>3297</v>
      </c>
      <c r="H11098">
        <v>3271.38</v>
      </c>
      <c r="J11098">
        <v>494077.38</v>
      </c>
      <c r="O11098">
        <v>53.777999999999999</v>
      </c>
      <c r="P11098">
        <v>0.16439999999999999</v>
      </c>
      <c r="Q11098">
        <v>610639.91099999996</v>
      </c>
      <c r="R11098" t="s">
        <v>333</v>
      </c>
      <c r="S11098" t="s">
        <v>45</v>
      </c>
      <c r="T11098" t="s">
        <v>63</v>
      </c>
      <c r="V11098" t="s">
        <v>910</v>
      </c>
      <c r="Y11098" t="s">
        <v>30</v>
      </c>
    </row>
    <row r="11099" spans="1:25" x14ac:dyDescent="0.45">
      <c r="A11099" t="s">
        <v>203</v>
      </c>
      <c r="B11099" t="s">
        <v>906</v>
      </c>
      <c r="C11099">
        <v>880023</v>
      </c>
      <c r="D11099" t="s">
        <v>909</v>
      </c>
      <c r="E11099" t="s">
        <v>256</v>
      </c>
      <c r="F11099">
        <v>2023</v>
      </c>
      <c r="G11099">
        <v>3952</v>
      </c>
      <c r="H11099">
        <v>3921.09</v>
      </c>
      <c r="J11099">
        <v>476337</v>
      </c>
      <c r="O11099">
        <v>37.57</v>
      </c>
      <c r="P11099">
        <v>0.13189999999999999</v>
      </c>
      <c r="Q11099">
        <v>546360.755</v>
      </c>
      <c r="R11099" t="s">
        <v>333</v>
      </c>
      <c r="S11099" t="s">
        <v>45</v>
      </c>
      <c r="T11099" t="s">
        <v>63</v>
      </c>
      <c r="V11099" t="s">
        <v>910</v>
      </c>
      <c r="Y11099" t="s">
        <v>30</v>
      </c>
    </row>
    <row r="11100" spans="1:25" x14ac:dyDescent="0.45">
      <c r="A11100" t="s">
        <v>203</v>
      </c>
      <c r="B11100" t="s">
        <v>906</v>
      </c>
      <c r="C11100">
        <v>880023</v>
      </c>
      <c r="D11100" t="s">
        <v>909</v>
      </c>
      <c r="E11100" t="s">
        <v>256</v>
      </c>
      <c r="F11100">
        <v>2024</v>
      </c>
      <c r="G11100">
        <v>2044</v>
      </c>
      <c r="H11100">
        <v>2029.83</v>
      </c>
      <c r="J11100">
        <v>219900.99</v>
      </c>
      <c r="O11100">
        <v>21.538</v>
      </c>
      <c r="P11100">
        <v>0.14019999999999999</v>
      </c>
      <c r="Q11100">
        <v>294588.37099999998</v>
      </c>
      <c r="R11100" t="s">
        <v>333</v>
      </c>
      <c r="S11100" t="s">
        <v>45</v>
      </c>
      <c r="T11100" t="s">
        <v>63</v>
      </c>
      <c r="V11100" t="s">
        <v>910</v>
      </c>
      <c r="Y11100" t="s">
        <v>30</v>
      </c>
    </row>
    <row r="11101" spans="1:25" x14ac:dyDescent="0.45">
      <c r="A11101" t="s">
        <v>203</v>
      </c>
      <c r="B11101" t="s">
        <v>906</v>
      </c>
      <c r="C11101">
        <v>880023</v>
      </c>
      <c r="D11101" t="s">
        <v>911</v>
      </c>
      <c r="E11101" t="s">
        <v>256</v>
      </c>
      <c r="F11101">
        <v>2009</v>
      </c>
      <c r="G11101">
        <v>3351</v>
      </c>
      <c r="H11101">
        <v>3289.53</v>
      </c>
      <c r="J11101">
        <v>307869.99</v>
      </c>
      <c r="O11101">
        <v>33.738</v>
      </c>
      <c r="P11101">
        <v>0.14330000000000001</v>
      </c>
      <c r="Q11101">
        <v>395147.33</v>
      </c>
      <c r="R11101" t="s">
        <v>333</v>
      </c>
      <c r="S11101" t="s">
        <v>45</v>
      </c>
      <c r="T11101" t="s">
        <v>63</v>
      </c>
      <c r="V11101" t="s">
        <v>137</v>
      </c>
      <c r="Y11101" t="s">
        <v>29</v>
      </c>
    </row>
    <row r="11102" spans="1:25" x14ac:dyDescent="0.45">
      <c r="A11102" t="s">
        <v>203</v>
      </c>
      <c r="B11102" t="s">
        <v>906</v>
      </c>
      <c r="C11102">
        <v>880023</v>
      </c>
      <c r="D11102" t="s">
        <v>911</v>
      </c>
      <c r="E11102" t="s">
        <v>256</v>
      </c>
      <c r="F11102">
        <v>2010</v>
      </c>
      <c r="G11102">
        <v>2172</v>
      </c>
      <c r="H11102">
        <v>2122.85</v>
      </c>
      <c r="J11102">
        <v>179787.3</v>
      </c>
      <c r="O11102">
        <v>12.11</v>
      </c>
      <c r="P11102">
        <v>8.5900000000000004E-2</v>
      </c>
      <c r="Q11102">
        <v>261761.78</v>
      </c>
      <c r="R11102" t="s">
        <v>333</v>
      </c>
      <c r="S11102" t="s">
        <v>45</v>
      </c>
      <c r="T11102" t="s">
        <v>63</v>
      </c>
      <c r="V11102" t="s">
        <v>137</v>
      </c>
      <c r="Y11102" t="s">
        <v>29</v>
      </c>
    </row>
    <row r="11103" spans="1:25" x14ac:dyDescent="0.45">
      <c r="A11103" t="s">
        <v>203</v>
      </c>
      <c r="B11103" t="s">
        <v>906</v>
      </c>
      <c r="C11103">
        <v>880023</v>
      </c>
      <c r="D11103" t="s">
        <v>911</v>
      </c>
      <c r="E11103" t="s">
        <v>256</v>
      </c>
      <c r="F11103">
        <v>2011</v>
      </c>
      <c r="G11103">
        <v>3260</v>
      </c>
      <c r="H11103">
        <v>3175.57</v>
      </c>
      <c r="J11103">
        <v>239778</v>
      </c>
      <c r="O11103">
        <v>16.213000000000001</v>
      </c>
      <c r="P11103">
        <v>8.8099999999999998E-2</v>
      </c>
      <c r="Q11103">
        <v>350022.14</v>
      </c>
      <c r="R11103" t="s">
        <v>333</v>
      </c>
      <c r="S11103" t="s">
        <v>45</v>
      </c>
      <c r="T11103" t="s">
        <v>63</v>
      </c>
      <c r="V11103" t="s">
        <v>137</v>
      </c>
      <c r="Y11103" t="s">
        <v>29</v>
      </c>
    </row>
    <row r="11104" spans="1:25" x14ac:dyDescent="0.45">
      <c r="A11104" t="s">
        <v>203</v>
      </c>
      <c r="B11104" t="s">
        <v>906</v>
      </c>
      <c r="C11104">
        <v>880023</v>
      </c>
      <c r="D11104" t="s">
        <v>911</v>
      </c>
      <c r="E11104" t="s">
        <v>256</v>
      </c>
      <c r="F11104">
        <v>2012</v>
      </c>
      <c r="G11104">
        <v>2907</v>
      </c>
      <c r="H11104">
        <v>2825.25</v>
      </c>
      <c r="J11104">
        <v>193570.05</v>
      </c>
      <c r="O11104">
        <v>12.561999999999999</v>
      </c>
      <c r="P11104">
        <v>8.4500000000000006E-2</v>
      </c>
      <c r="Q11104">
        <v>284515.89299999998</v>
      </c>
      <c r="R11104" t="s">
        <v>333</v>
      </c>
      <c r="S11104" t="s">
        <v>45</v>
      </c>
      <c r="T11104" t="s">
        <v>63</v>
      </c>
      <c r="V11104" t="s">
        <v>137</v>
      </c>
      <c r="Y11104" t="s">
        <v>29</v>
      </c>
    </row>
    <row r="11105" spans="1:25" x14ac:dyDescent="0.45">
      <c r="A11105" t="s">
        <v>203</v>
      </c>
      <c r="B11105" t="s">
        <v>906</v>
      </c>
      <c r="C11105">
        <v>880023</v>
      </c>
      <c r="D11105" t="s">
        <v>911</v>
      </c>
      <c r="E11105" t="s">
        <v>256</v>
      </c>
      <c r="F11105">
        <v>2013</v>
      </c>
      <c r="G11105">
        <v>3912</v>
      </c>
      <c r="H11105">
        <v>3801.16</v>
      </c>
      <c r="J11105">
        <v>287849.09000000003</v>
      </c>
      <c r="O11105">
        <v>20.692</v>
      </c>
      <c r="P11105">
        <v>9.7799999999999998E-2</v>
      </c>
      <c r="Q11105">
        <v>395795.69400000002</v>
      </c>
      <c r="R11105" t="s">
        <v>333</v>
      </c>
      <c r="S11105" t="s">
        <v>45</v>
      </c>
      <c r="T11105" t="s">
        <v>63</v>
      </c>
      <c r="V11105" t="s">
        <v>137</v>
      </c>
      <c r="Y11105" t="s">
        <v>29</v>
      </c>
    </row>
    <row r="11106" spans="1:25" x14ac:dyDescent="0.45">
      <c r="A11106" t="s">
        <v>203</v>
      </c>
      <c r="B11106" t="s">
        <v>906</v>
      </c>
      <c r="C11106">
        <v>880023</v>
      </c>
      <c r="D11106" t="s">
        <v>911</v>
      </c>
      <c r="E11106" t="s">
        <v>256</v>
      </c>
      <c r="F11106">
        <v>2014</v>
      </c>
      <c r="G11106">
        <v>1451</v>
      </c>
      <c r="H11106">
        <v>1385.55</v>
      </c>
      <c r="J11106">
        <v>121326.19</v>
      </c>
      <c r="O11106">
        <v>13.926</v>
      </c>
      <c r="P11106">
        <v>0.1333</v>
      </c>
      <c r="Q11106">
        <v>178681.90700000001</v>
      </c>
      <c r="R11106" t="s">
        <v>333</v>
      </c>
      <c r="S11106" t="s">
        <v>45</v>
      </c>
      <c r="T11106" t="s">
        <v>63</v>
      </c>
      <c r="V11106" t="s">
        <v>137</v>
      </c>
      <c r="Y11106" t="s">
        <v>29</v>
      </c>
    </row>
    <row r="11107" spans="1:25" x14ac:dyDescent="0.45">
      <c r="A11107" t="s">
        <v>203</v>
      </c>
      <c r="B11107" t="s">
        <v>906</v>
      </c>
      <c r="C11107">
        <v>880023</v>
      </c>
      <c r="D11107" t="s">
        <v>911</v>
      </c>
      <c r="E11107" t="s">
        <v>256</v>
      </c>
      <c r="F11107">
        <v>2015</v>
      </c>
      <c r="G11107">
        <v>2998</v>
      </c>
      <c r="H11107">
        <v>2935.44</v>
      </c>
      <c r="J11107">
        <v>236056.8</v>
      </c>
      <c r="O11107">
        <v>23.704999999999998</v>
      </c>
      <c r="P11107">
        <v>0.1152</v>
      </c>
      <c r="Q11107">
        <v>345626.47399999999</v>
      </c>
      <c r="R11107" t="s">
        <v>333</v>
      </c>
      <c r="S11107" t="s">
        <v>45</v>
      </c>
      <c r="T11107" t="s">
        <v>63</v>
      </c>
      <c r="V11107" t="s">
        <v>137</v>
      </c>
      <c r="Y11107" t="s">
        <v>30</v>
      </c>
    </row>
    <row r="11108" spans="1:25" x14ac:dyDescent="0.45">
      <c r="A11108" t="s">
        <v>203</v>
      </c>
      <c r="B11108" t="s">
        <v>906</v>
      </c>
      <c r="C11108">
        <v>880023</v>
      </c>
      <c r="D11108" t="s">
        <v>911</v>
      </c>
      <c r="E11108" t="s">
        <v>256</v>
      </c>
      <c r="F11108">
        <v>2016</v>
      </c>
      <c r="G11108">
        <v>3516</v>
      </c>
      <c r="H11108">
        <v>3435.22</v>
      </c>
      <c r="J11108">
        <v>248750.3</v>
      </c>
      <c r="O11108">
        <v>19.518000000000001</v>
      </c>
      <c r="P11108">
        <v>9.5200000000000007E-2</v>
      </c>
      <c r="Q11108">
        <v>365149.25400000002</v>
      </c>
      <c r="R11108" t="s">
        <v>333</v>
      </c>
      <c r="S11108" t="s">
        <v>45</v>
      </c>
      <c r="T11108" t="s">
        <v>63</v>
      </c>
      <c r="V11108" t="s">
        <v>137</v>
      </c>
      <c r="Y11108" t="s">
        <v>30</v>
      </c>
    </row>
    <row r="11109" spans="1:25" x14ac:dyDescent="0.45">
      <c r="A11109" t="s">
        <v>203</v>
      </c>
      <c r="B11109" t="s">
        <v>906</v>
      </c>
      <c r="C11109">
        <v>880023</v>
      </c>
      <c r="D11109" t="s">
        <v>911</v>
      </c>
      <c r="E11109" t="s">
        <v>256</v>
      </c>
      <c r="F11109">
        <v>2017</v>
      </c>
      <c r="G11109">
        <v>1025</v>
      </c>
      <c r="H11109">
        <v>992.24</v>
      </c>
      <c r="J11109">
        <v>80284.53</v>
      </c>
      <c r="O11109">
        <v>5.5380000000000003</v>
      </c>
      <c r="P11109">
        <v>8.9599999999999999E-2</v>
      </c>
      <c r="Q11109">
        <v>115895.74099999999</v>
      </c>
      <c r="R11109" t="s">
        <v>333</v>
      </c>
      <c r="S11109" t="s">
        <v>45</v>
      </c>
      <c r="T11109" t="s">
        <v>63</v>
      </c>
      <c r="V11109" t="s">
        <v>137</v>
      </c>
      <c r="Y11109" t="s">
        <v>30</v>
      </c>
    </row>
    <row r="11110" spans="1:25" x14ac:dyDescent="0.45">
      <c r="A11110" t="s">
        <v>203</v>
      </c>
      <c r="B11110" t="s">
        <v>906</v>
      </c>
      <c r="C11110">
        <v>880023</v>
      </c>
      <c r="D11110" t="s">
        <v>911</v>
      </c>
      <c r="E11110" t="s">
        <v>256</v>
      </c>
      <c r="F11110">
        <v>2018</v>
      </c>
      <c r="G11110">
        <v>1303</v>
      </c>
      <c r="H11110">
        <v>1261.82</v>
      </c>
      <c r="J11110">
        <v>99922.86</v>
      </c>
      <c r="O11110">
        <v>7.55</v>
      </c>
      <c r="P11110">
        <v>9.4799999999999995E-2</v>
      </c>
      <c r="Q11110">
        <v>145118.55600000001</v>
      </c>
      <c r="R11110" t="s">
        <v>333</v>
      </c>
      <c r="S11110" t="s">
        <v>45</v>
      </c>
      <c r="T11110" t="s">
        <v>63</v>
      </c>
      <c r="V11110" t="s">
        <v>137</v>
      </c>
      <c r="Y11110" t="s">
        <v>30</v>
      </c>
    </row>
    <row r="11111" spans="1:25" x14ac:dyDescent="0.45">
      <c r="A11111" t="s">
        <v>203</v>
      </c>
      <c r="B11111" t="s">
        <v>906</v>
      </c>
      <c r="C11111">
        <v>880023</v>
      </c>
      <c r="D11111" t="s">
        <v>911</v>
      </c>
      <c r="E11111" t="s">
        <v>256</v>
      </c>
      <c r="F11111">
        <v>2019</v>
      </c>
      <c r="G11111">
        <v>2141</v>
      </c>
      <c r="H11111">
        <v>2123.5300000000002</v>
      </c>
      <c r="J11111">
        <v>154905.59</v>
      </c>
      <c r="O11111">
        <v>10.456</v>
      </c>
      <c r="P11111">
        <v>9.1600000000000001E-2</v>
      </c>
      <c r="Q11111">
        <v>220134.80100000001</v>
      </c>
      <c r="R11111" t="s">
        <v>333</v>
      </c>
      <c r="S11111" t="s">
        <v>45</v>
      </c>
      <c r="T11111" t="s">
        <v>63</v>
      </c>
      <c r="V11111" t="s">
        <v>137</v>
      </c>
      <c r="Y11111" t="s">
        <v>30</v>
      </c>
    </row>
    <row r="11112" spans="1:25" x14ac:dyDescent="0.45">
      <c r="A11112" t="s">
        <v>203</v>
      </c>
      <c r="B11112" t="s">
        <v>906</v>
      </c>
      <c r="C11112">
        <v>880023</v>
      </c>
      <c r="D11112" t="s">
        <v>911</v>
      </c>
      <c r="E11112" t="s">
        <v>256</v>
      </c>
      <c r="F11112">
        <v>2020</v>
      </c>
      <c r="G11112">
        <v>3293</v>
      </c>
      <c r="H11112">
        <v>3266.59</v>
      </c>
      <c r="J11112">
        <v>241606.35</v>
      </c>
      <c r="O11112">
        <v>16.07</v>
      </c>
      <c r="P11112">
        <v>9.11E-2</v>
      </c>
      <c r="Q11112">
        <v>340915.49400000001</v>
      </c>
      <c r="R11112" t="s">
        <v>333</v>
      </c>
      <c r="S11112" t="s">
        <v>45</v>
      </c>
      <c r="T11112" t="s">
        <v>63</v>
      </c>
      <c r="V11112" t="s">
        <v>137</v>
      </c>
      <c r="Y11112" t="s">
        <v>30</v>
      </c>
    </row>
    <row r="11113" spans="1:25" x14ac:dyDescent="0.45">
      <c r="A11113" t="s">
        <v>203</v>
      </c>
      <c r="B11113" t="s">
        <v>906</v>
      </c>
      <c r="C11113">
        <v>880023</v>
      </c>
      <c r="D11113" t="s">
        <v>911</v>
      </c>
      <c r="E11113" t="s">
        <v>256</v>
      </c>
      <c r="F11113">
        <v>2021</v>
      </c>
      <c r="G11113">
        <v>1869</v>
      </c>
      <c r="H11113">
        <v>1823.32</v>
      </c>
      <c r="J11113">
        <v>138614.18</v>
      </c>
      <c r="O11113">
        <v>10.964</v>
      </c>
      <c r="P11113">
        <v>9.3399999999999997E-2</v>
      </c>
      <c r="Q11113">
        <v>215902.541</v>
      </c>
      <c r="R11113" t="s">
        <v>333</v>
      </c>
      <c r="S11113" t="s">
        <v>45</v>
      </c>
      <c r="T11113" t="s">
        <v>63</v>
      </c>
      <c r="V11113" t="s">
        <v>137</v>
      </c>
      <c r="Y11113" t="s">
        <v>30</v>
      </c>
    </row>
    <row r="11114" spans="1:25" x14ac:dyDescent="0.45">
      <c r="A11114" t="s">
        <v>203</v>
      </c>
      <c r="B11114" t="s">
        <v>906</v>
      </c>
      <c r="C11114">
        <v>880023</v>
      </c>
      <c r="D11114" t="s">
        <v>911</v>
      </c>
      <c r="E11114" t="s">
        <v>256</v>
      </c>
      <c r="F11114">
        <v>2022</v>
      </c>
      <c r="G11114">
        <v>1472</v>
      </c>
      <c r="H11114">
        <v>1436.04</v>
      </c>
      <c r="J11114">
        <v>88265.32</v>
      </c>
      <c r="O11114">
        <v>6.6470000000000002</v>
      </c>
      <c r="P11114">
        <v>7.3099999999999998E-2</v>
      </c>
      <c r="Q11114">
        <v>170470.93799999999</v>
      </c>
      <c r="R11114" t="s">
        <v>333</v>
      </c>
      <c r="S11114" t="s">
        <v>45</v>
      </c>
      <c r="T11114" t="s">
        <v>63</v>
      </c>
      <c r="V11114" t="s">
        <v>137</v>
      </c>
      <c r="Y11114" t="s">
        <v>30</v>
      </c>
    </row>
    <row r="11115" spans="1:25" x14ac:dyDescent="0.45">
      <c r="A11115" t="s">
        <v>203</v>
      </c>
      <c r="B11115" t="s">
        <v>906</v>
      </c>
      <c r="C11115">
        <v>880023</v>
      </c>
      <c r="D11115" t="s">
        <v>911</v>
      </c>
      <c r="E11115" t="s">
        <v>256</v>
      </c>
      <c r="F11115">
        <v>2023</v>
      </c>
      <c r="G11115">
        <v>622</v>
      </c>
      <c r="H11115">
        <v>600.59</v>
      </c>
      <c r="J11115">
        <v>41431.24</v>
      </c>
      <c r="O11115">
        <v>4.0119999999999996</v>
      </c>
      <c r="P11115">
        <v>8.7099999999999997E-2</v>
      </c>
      <c r="Q11115">
        <v>82669.535000000003</v>
      </c>
      <c r="R11115" t="s">
        <v>333</v>
      </c>
      <c r="S11115" t="s">
        <v>45</v>
      </c>
      <c r="T11115" t="s">
        <v>63</v>
      </c>
      <c r="V11115" t="s">
        <v>137</v>
      </c>
      <c r="Y11115" t="s">
        <v>30</v>
      </c>
    </row>
    <row r="11116" spans="1:25" x14ac:dyDescent="0.45">
      <c r="A11116" t="s">
        <v>203</v>
      </c>
      <c r="B11116" t="s">
        <v>906</v>
      </c>
      <c r="C11116">
        <v>880023</v>
      </c>
      <c r="D11116" t="s">
        <v>911</v>
      </c>
      <c r="E11116" t="s">
        <v>256</v>
      </c>
      <c r="F11116">
        <v>2024</v>
      </c>
      <c r="G11116">
        <v>1650</v>
      </c>
      <c r="H11116">
        <v>1627.36</v>
      </c>
      <c r="J11116">
        <v>133430.42000000001</v>
      </c>
      <c r="O11116">
        <v>13.532999999999999</v>
      </c>
      <c r="P11116">
        <v>9.4100000000000003E-2</v>
      </c>
      <c r="Q11116">
        <v>272937.326</v>
      </c>
      <c r="R11116" t="s">
        <v>333</v>
      </c>
      <c r="S11116" t="s">
        <v>45</v>
      </c>
      <c r="T11116" t="s">
        <v>63</v>
      </c>
      <c r="V11116" t="s">
        <v>137</v>
      </c>
      <c r="Y11116" t="s">
        <v>30</v>
      </c>
    </row>
    <row r="11117" spans="1:25" x14ac:dyDescent="0.45">
      <c r="A11117" t="s">
        <v>335</v>
      </c>
      <c r="B11117" t="s">
        <v>912</v>
      </c>
      <c r="C11117">
        <v>880024</v>
      </c>
      <c r="D11117" t="s">
        <v>913</v>
      </c>
      <c r="F11117">
        <v>2009</v>
      </c>
      <c r="G11117">
        <v>6085</v>
      </c>
      <c r="H11117">
        <v>6074.02</v>
      </c>
      <c r="J11117">
        <v>914508.71</v>
      </c>
      <c r="O11117">
        <v>53.747</v>
      </c>
      <c r="P11117">
        <v>9.2499999999999999E-2</v>
      </c>
      <c r="Q11117">
        <v>1147948.041</v>
      </c>
      <c r="R11117" t="s">
        <v>333</v>
      </c>
      <c r="T11117" t="s">
        <v>46</v>
      </c>
      <c r="Y11117" t="s">
        <v>29</v>
      </c>
    </row>
    <row r="11118" spans="1:25" x14ac:dyDescent="0.45">
      <c r="A11118" t="s">
        <v>335</v>
      </c>
      <c r="B11118" t="s">
        <v>912</v>
      </c>
      <c r="C11118">
        <v>880024</v>
      </c>
      <c r="D11118" t="s">
        <v>913</v>
      </c>
      <c r="F11118">
        <v>2010</v>
      </c>
      <c r="G11118">
        <v>7919</v>
      </c>
      <c r="H11118">
        <v>7906.76</v>
      </c>
      <c r="J11118">
        <v>1230749.27</v>
      </c>
      <c r="O11118">
        <v>63.149000000000001</v>
      </c>
      <c r="P11118">
        <v>8.14E-2</v>
      </c>
      <c r="Q11118">
        <v>1543034.5730000001</v>
      </c>
      <c r="R11118" t="s">
        <v>333</v>
      </c>
      <c r="T11118" t="s">
        <v>46</v>
      </c>
      <c r="Y11118" t="s">
        <v>29</v>
      </c>
    </row>
    <row r="11119" spans="1:25" x14ac:dyDescent="0.45">
      <c r="A11119" t="s">
        <v>335</v>
      </c>
      <c r="B11119" t="s">
        <v>912</v>
      </c>
      <c r="C11119">
        <v>880024</v>
      </c>
      <c r="D11119" t="s">
        <v>913</v>
      </c>
      <c r="F11119">
        <v>2011</v>
      </c>
      <c r="G11119">
        <v>8044</v>
      </c>
      <c r="H11119">
        <v>8025.9</v>
      </c>
      <c r="J11119">
        <v>1144921.06</v>
      </c>
      <c r="O11119">
        <v>49.026000000000003</v>
      </c>
      <c r="P11119">
        <v>6.8400000000000002E-2</v>
      </c>
      <c r="Q11119">
        <v>1416930.6669999999</v>
      </c>
      <c r="R11119" t="s">
        <v>333</v>
      </c>
      <c r="T11119" t="s">
        <v>46</v>
      </c>
      <c r="Y11119" t="s">
        <v>29</v>
      </c>
    </row>
    <row r="11120" spans="1:25" x14ac:dyDescent="0.45">
      <c r="A11120" t="s">
        <v>335</v>
      </c>
      <c r="B11120" t="s">
        <v>912</v>
      </c>
      <c r="C11120">
        <v>880024</v>
      </c>
      <c r="D11120" t="s">
        <v>913</v>
      </c>
      <c r="F11120">
        <v>2012</v>
      </c>
      <c r="G11120">
        <v>5741</v>
      </c>
      <c r="H11120">
        <v>5721.33</v>
      </c>
      <c r="J11120">
        <v>682060.22</v>
      </c>
      <c r="O11120">
        <v>31.931000000000001</v>
      </c>
      <c r="P11120">
        <v>7.5399999999999995E-2</v>
      </c>
      <c r="Q11120">
        <v>834197.53300000005</v>
      </c>
      <c r="R11120" t="s">
        <v>333</v>
      </c>
      <c r="T11120" t="s">
        <v>46</v>
      </c>
      <c r="Y11120" t="s">
        <v>29</v>
      </c>
    </row>
    <row r="11121" spans="1:25" x14ac:dyDescent="0.45">
      <c r="A11121" t="s">
        <v>335</v>
      </c>
      <c r="B11121" t="s">
        <v>912</v>
      </c>
      <c r="C11121">
        <v>880024</v>
      </c>
      <c r="D11121" t="s">
        <v>913</v>
      </c>
      <c r="F11121">
        <v>2013</v>
      </c>
      <c r="G11121">
        <v>6899</v>
      </c>
      <c r="H11121">
        <v>6882.29</v>
      </c>
      <c r="J11121">
        <v>859197.26</v>
      </c>
      <c r="O11121">
        <v>47.286000000000001</v>
      </c>
      <c r="P11121">
        <v>8.9200000000000002E-2</v>
      </c>
      <c r="Q11121">
        <v>1056600.845</v>
      </c>
      <c r="R11121" t="s">
        <v>333</v>
      </c>
      <c r="T11121" t="s">
        <v>46</v>
      </c>
      <c r="Y11121" t="s">
        <v>29</v>
      </c>
    </row>
    <row r="11122" spans="1:25" x14ac:dyDescent="0.45">
      <c r="A11122" t="s">
        <v>335</v>
      </c>
      <c r="B11122" t="s">
        <v>912</v>
      </c>
      <c r="C11122">
        <v>880024</v>
      </c>
      <c r="D11122" t="s">
        <v>913</v>
      </c>
      <c r="F11122">
        <v>2014</v>
      </c>
      <c r="G11122">
        <v>7707</v>
      </c>
      <c r="H11122">
        <v>7691.53</v>
      </c>
      <c r="J11122">
        <v>954826.25</v>
      </c>
      <c r="O11122">
        <v>47.761000000000003</v>
      </c>
      <c r="P11122">
        <v>7.5499999999999998E-2</v>
      </c>
      <c r="Q11122">
        <v>1208813.4990000001</v>
      </c>
      <c r="R11122" t="s">
        <v>333</v>
      </c>
      <c r="T11122" t="s">
        <v>46</v>
      </c>
      <c r="Y11122" t="s">
        <v>29</v>
      </c>
    </row>
    <row r="11123" spans="1:25" x14ac:dyDescent="0.45">
      <c r="A11123" t="s">
        <v>335</v>
      </c>
      <c r="B11123" t="s">
        <v>912</v>
      </c>
      <c r="C11123">
        <v>880024</v>
      </c>
      <c r="D11123" t="s">
        <v>913</v>
      </c>
      <c r="F11123">
        <v>2015</v>
      </c>
      <c r="G11123">
        <v>7054</v>
      </c>
      <c r="H11123">
        <v>7036.28</v>
      </c>
      <c r="J11123">
        <v>902024.95</v>
      </c>
      <c r="O11123">
        <v>45.688000000000002</v>
      </c>
      <c r="P11123">
        <v>7.2499999999999995E-2</v>
      </c>
      <c r="Q11123">
        <v>1197233.6740000001</v>
      </c>
      <c r="R11123" t="s">
        <v>333</v>
      </c>
      <c r="T11123" t="s">
        <v>46</v>
      </c>
      <c r="Y11123" t="s">
        <v>30</v>
      </c>
    </row>
    <row r="11124" spans="1:25" x14ac:dyDescent="0.45">
      <c r="A11124" t="s">
        <v>335</v>
      </c>
      <c r="B11124" t="s">
        <v>912</v>
      </c>
      <c r="C11124">
        <v>880024</v>
      </c>
      <c r="D11124" t="s">
        <v>913</v>
      </c>
      <c r="F11124">
        <v>2016</v>
      </c>
      <c r="G11124">
        <v>8161</v>
      </c>
      <c r="H11124">
        <v>8146.2</v>
      </c>
      <c r="J11124">
        <v>991146.98</v>
      </c>
      <c r="O11124">
        <v>36.671999999999997</v>
      </c>
      <c r="P11124">
        <v>5.6800000000000003E-2</v>
      </c>
      <c r="Q11124">
        <v>1277099.5789999999</v>
      </c>
      <c r="R11124" t="s">
        <v>333</v>
      </c>
      <c r="T11124" t="s">
        <v>46</v>
      </c>
      <c r="Y11124" t="s">
        <v>30</v>
      </c>
    </row>
    <row r="11125" spans="1:25" x14ac:dyDescent="0.45">
      <c r="A11125" t="s">
        <v>335</v>
      </c>
      <c r="B11125" t="s">
        <v>912</v>
      </c>
      <c r="C11125">
        <v>880024</v>
      </c>
      <c r="D11125" t="s">
        <v>913</v>
      </c>
      <c r="F11125">
        <v>2017</v>
      </c>
      <c r="G11125">
        <v>6861</v>
      </c>
      <c r="H11125">
        <v>6849.83</v>
      </c>
      <c r="J11125">
        <v>852232.64</v>
      </c>
      <c r="O11125">
        <v>34.11</v>
      </c>
      <c r="P11125">
        <v>5.9700000000000003E-2</v>
      </c>
      <c r="Q11125">
        <v>1116496.51</v>
      </c>
      <c r="R11125" t="s">
        <v>333</v>
      </c>
      <c r="T11125" t="s">
        <v>46</v>
      </c>
      <c r="Y11125" t="s">
        <v>30</v>
      </c>
    </row>
    <row r="11126" spans="1:25" x14ac:dyDescent="0.45">
      <c r="A11126" t="s">
        <v>335</v>
      </c>
      <c r="B11126" t="s">
        <v>912</v>
      </c>
      <c r="C11126">
        <v>880024</v>
      </c>
      <c r="D11126" t="s">
        <v>913</v>
      </c>
      <c r="F11126">
        <v>2018</v>
      </c>
      <c r="G11126">
        <v>7944</v>
      </c>
      <c r="H11126">
        <v>7922.31</v>
      </c>
      <c r="J11126">
        <v>1002851.82</v>
      </c>
      <c r="O11126">
        <v>38.838000000000001</v>
      </c>
      <c r="P11126">
        <v>5.91E-2</v>
      </c>
      <c r="Q11126">
        <v>1266636.767</v>
      </c>
      <c r="R11126" t="s">
        <v>333</v>
      </c>
      <c r="T11126" t="s">
        <v>46</v>
      </c>
      <c r="Y11126" t="s">
        <v>30</v>
      </c>
    </row>
    <row r="11127" spans="1:25" x14ac:dyDescent="0.45">
      <c r="A11127" t="s">
        <v>335</v>
      </c>
      <c r="B11127" t="s">
        <v>914</v>
      </c>
      <c r="C11127">
        <v>880043</v>
      </c>
      <c r="D11127">
        <v>1</v>
      </c>
      <c r="F11127">
        <v>2009</v>
      </c>
      <c r="G11127">
        <v>5207</v>
      </c>
      <c r="H11127">
        <v>5186.16</v>
      </c>
      <c r="O11127">
        <v>1278.7809999999999</v>
      </c>
      <c r="P11127">
        <v>0.99980000000000002</v>
      </c>
      <c r="Q11127">
        <v>2603968.031</v>
      </c>
      <c r="R11127" t="s">
        <v>82</v>
      </c>
      <c r="S11127" t="s">
        <v>915</v>
      </c>
      <c r="T11127" t="s">
        <v>916</v>
      </c>
      <c r="W11127" t="s">
        <v>51</v>
      </c>
      <c r="Y11127" t="s">
        <v>29</v>
      </c>
    </row>
    <row r="11128" spans="1:25" x14ac:dyDescent="0.45">
      <c r="A11128" t="s">
        <v>335</v>
      </c>
      <c r="B11128" t="s">
        <v>914</v>
      </c>
      <c r="C11128">
        <v>880043</v>
      </c>
      <c r="D11128">
        <v>1</v>
      </c>
      <c r="F11128">
        <v>2010</v>
      </c>
      <c r="G11128">
        <v>4632</v>
      </c>
      <c r="H11128">
        <v>4606.83</v>
      </c>
      <c r="O11128">
        <v>1223.4069999999999</v>
      </c>
      <c r="P11128">
        <v>1.1284000000000001</v>
      </c>
      <c r="Q11128">
        <v>2123735.9610000001</v>
      </c>
      <c r="R11128" t="s">
        <v>82</v>
      </c>
      <c r="S11128" t="s">
        <v>915</v>
      </c>
      <c r="T11128" t="s">
        <v>916</v>
      </c>
      <c r="W11128" t="s">
        <v>51</v>
      </c>
      <c r="Y11128" t="s">
        <v>29</v>
      </c>
    </row>
    <row r="11129" spans="1:25" x14ac:dyDescent="0.45">
      <c r="A11129" t="s">
        <v>335</v>
      </c>
      <c r="B11129" t="s">
        <v>914</v>
      </c>
      <c r="C11129">
        <v>880043</v>
      </c>
      <c r="D11129">
        <v>1</v>
      </c>
      <c r="F11129">
        <v>2011</v>
      </c>
      <c r="G11129">
        <v>0</v>
      </c>
      <c r="H11129">
        <v>0</v>
      </c>
      <c r="R11129" t="s">
        <v>82</v>
      </c>
      <c r="S11129" t="s">
        <v>915</v>
      </c>
      <c r="T11129" t="s">
        <v>916</v>
      </c>
      <c r="W11129" t="s">
        <v>51</v>
      </c>
      <c r="Y11129" t="s">
        <v>29</v>
      </c>
    </row>
    <row r="11130" spans="1:25" x14ac:dyDescent="0.45">
      <c r="A11130" t="s">
        <v>335</v>
      </c>
      <c r="B11130" t="s">
        <v>914</v>
      </c>
      <c r="C11130">
        <v>880043</v>
      </c>
      <c r="D11130">
        <v>1</v>
      </c>
      <c r="F11130">
        <v>2012</v>
      </c>
      <c r="G11130">
        <v>0</v>
      </c>
      <c r="H11130">
        <v>0</v>
      </c>
      <c r="R11130" t="s">
        <v>82</v>
      </c>
      <c r="S11130" t="s">
        <v>915</v>
      </c>
      <c r="T11130" t="s">
        <v>916</v>
      </c>
      <c r="W11130" t="s">
        <v>51</v>
      </c>
      <c r="Y11130" t="s">
        <v>29</v>
      </c>
    </row>
    <row r="11131" spans="1:25" x14ac:dyDescent="0.45">
      <c r="A11131" t="s">
        <v>335</v>
      </c>
      <c r="B11131" t="s">
        <v>917</v>
      </c>
      <c r="C11131">
        <v>880044</v>
      </c>
      <c r="D11131">
        <v>41000</v>
      </c>
      <c r="F11131">
        <v>2009</v>
      </c>
      <c r="G11131">
        <v>7355</v>
      </c>
      <c r="H11131">
        <v>7326.5</v>
      </c>
      <c r="O11131">
        <v>4091.21</v>
      </c>
      <c r="R11131" t="s">
        <v>82</v>
      </c>
      <c r="T11131" t="s">
        <v>916</v>
      </c>
      <c r="V11131" t="s">
        <v>97</v>
      </c>
      <c r="W11131" t="s">
        <v>51</v>
      </c>
      <c r="Y11131" t="s">
        <v>29</v>
      </c>
    </row>
    <row r="11132" spans="1:25" x14ac:dyDescent="0.45">
      <c r="A11132" t="s">
        <v>335</v>
      </c>
      <c r="B11132" t="s">
        <v>917</v>
      </c>
      <c r="C11132">
        <v>880044</v>
      </c>
      <c r="D11132">
        <v>41000</v>
      </c>
      <c r="F11132">
        <v>2010</v>
      </c>
      <c r="G11132">
        <v>7294</v>
      </c>
      <c r="H11132">
        <v>7269</v>
      </c>
      <c r="O11132">
        <v>3556.58</v>
      </c>
      <c r="R11132" t="s">
        <v>82</v>
      </c>
      <c r="T11132" t="s">
        <v>916</v>
      </c>
      <c r="V11132" t="s">
        <v>97</v>
      </c>
      <c r="W11132" t="s">
        <v>51</v>
      </c>
      <c r="Y11132" t="s">
        <v>29</v>
      </c>
    </row>
    <row r="11133" spans="1:25" x14ac:dyDescent="0.45">
      <c r="A11133" t="s">
        <v>335</v>
      </c>
      <c r="B11133" t="s">
        <v>917</v>
      </c>
      <c r="C11133">
        <v>880044</v>
      </c>
      <c r="D11133">
        <v>41000</v>
      </c>
      <c r="F11133">
        <v>2011</v>
      </c>
      <c r="G11133">
        <v>8485</v>
      </c>
      <c r="H11133">
        <v>8471</v>
      </c>
      <c r="O11133">
        <v>4924.1270000000004</v>
      </c>
      <c r="R11133" t="s">
        <v>82</v>
      </c>
      <c r="T11133" t="s">
        <v>916</v>
      </c>
      <c r="V11133" t="s">
        <v>97</v>
      </c>
      <c r="W11133" t="s">
        <v>51</v>
      </c>
      <c r="Y11133" t="s">
        <v>29</v>
      </c>
    </row>
    <row r="11134" spans="1:25" x14ac:dyDescent="0.45">
      <c r="A11134" t="s">
        <v>335</v>
      </c>
      <c r="B11134" t="s">
        <v>917</v>
      </c>
      <c r="C11134">
        <v>880044</v>
      </c>
      <c r="D11134">
        <v>41000</v>
      </c>
      <c r="F11134">
        <v>2012</v>
      </c>
      <c r="G11134">
        <v>8516</v>
      </c>
      <c r="H11134">
        <v>8509</v>
      </c>
      <c r="O11134">
        <v>3584.855</v>
      </c>
      <c r="R11134" t="s">
        <v>82</v>
      </c>
      <c r="T11134" t="s">
        <v>916</v>
      </c>
      <c r="V11134" t="s">
        <v>918</v>
      </c>
      <c r="W11134" t="s">
        <v>51</v>
      </c>
      <c r="Y11134" t="s">
        <v>29</v>
      </c>
    </row>
    <row r="11135" spans="1:25" x14ac:dyDescent="0.45">
      <c r="A11135" t="s">
        <v>335</v>
      </c>
      <c r="B11135" t="s">
        <v>917</v>
      </c>
      <c r="C11135">
        <v>880044</v>
      </c>
      <c r="D11135">
        <v>41000</v>
      </c>
      <c r="F11135">
        <v>2013</v>
      </c>
      <c r="G11135">
        <v>7754</v>
      </c>
      <c r="H11135">
        <v>7734</v>
      </c>
      <c r="O11135">
        <v>2422.2649999999999</v>
      </c>
      <c r="R11135" t="s">
        <v>82</v>
      </c>
      <c r="T11135" t="s">
        <v>916</v>
      </c>
      <c r="V11135" t="s">
        <v>919</v>
      </c>
      <c r="W11135" t="s">
        <v>51</v>
      </c>
      <c r="Y11135" t="s">
        <v>29</v>
      </c>
    </row>
    <row r="11136" spans="1:25" x14ac:dyDescent="0.45">
      <c r="A11136" t="s">
        <v>335</v>
      </c>
      <c r="B11136" t="s">
        <v>917</v>
      </c>
      <c r="C11136">
        <v>880044</v>
      </c>
      <c r="D11136">
        <v>41000</v>
      </c>
      <c r="F11136">
        <v>2014</v>
      </c>
      <c r="G11136">
        <v>7229</v>
      </c>
      <c r="H11136">
        <v>7203.25</v>
      </c>
      <c r="O11136">
        <v>1854.952</v>
      </c>
      <c r="R11136" t="s">
        <v>82</v>
      </c>
      <c r="T11136" t="s">
        <v>916</v>
      </c>
      <c r="V11136" t="s">
        <v>919</v>
      </c>
      <c r="W11136" t="s">
        <v>51</v>
      </c>
      <c r="Y11136" t="s">
        <v>29</v>
      </c>
    </row>
    <row r="11137" spans="1:25" x14ac:dyDescent="0.45">
      <c r="A11137" t="s">
        <v>335</v>
      </c>
      <c r="B11137" t="s">
        <v>917</v>
      </c>
      <c r="C11137">
        <v>880044</v>
      </c>
      <c r="D11137">
        <v>41000</v>
      </c>
      <c r="F11137">
        <v>2015</v>
      </c>
      <c r="G11137">
        <v>7601</v>
      </c>
      <c r="H11137">
        <v>7576.5</v>
      </c>
      <c r="O11137">
        <v>1852.43</v>
      </c>
      <c r="R11137" t="s">
        <v>82</v>
      </c>
      <c r="T11137" t="s">
        <v>916</v>
      </c>
      <c r="V11137" t="s">
        <v>919</v>
      </c>
      <c r="W11137" t="s">
        <v>51</v>
      </c>
      <c r="Y11137" t="s">
        <v>30</v>
      </c>
    </row>
    <row r="11138" spans="1:25" x14ac:dyDescent="0.45">
      <c r="A11138" t="s">
        <v>335</v>
      </c>
      <c r="B11138" t="s">
        <v>917</v>
      </c>
      <c r="C11138">
        <v>880044</v>
      </c>
      <c r="D11138">
        <v>41000</v>
      </c>
      <c r="F11138">
        <v>2016</v>
      </c>
      <c r="G11138">
        <v>2092</v>
      </c>
      <c r="H11138">
        <v>2084</v>
      </c>
      <c r="O11138">
        <v>502.14400000000001</v>
      </c>
      <c r="R11138" t="s">
        <v>82</v>
      </c>
      <c r="T11138" t="s">
        <v>916</v>
      </c>
      <c r="V11138" t="s">
        <v>919</v>
      </c>
      <c r="W11138" t="s">
        <v>51</v>
      </c>
    </row>
    <row r="11139" spans="1:25" x14ac:dyDescent="0.45">
      <c r="A11139" t="s">
        <v>335</v>
      </c>
      <c r="B11139" t="s">
        <v>920</v>
      </c>
      <c r="C11139">
        <v>880052</v>
      </c>
      <c r="D11139">
        <v>1070</v>
      </c>
      <c r="E11139" t="s">
        <v>921</v>
      </c>
      <c r="F11139">
        <v>2009</v>
      </c>
      <c r="G11139">
        <v>2348</v>
      </c>
      <c r="H11139">
        <v>2348</v>
      </c>
      <c r="O11139">
        <v>640.399</v>
      </c>
      <c r="R11139" t="s">
        <v>82</v>
      </c>
      <c r="S11139" t="s">
        <v>333</v>
      </c>
      <c r="T11139" t="s">
        <v>916</v>
      </c>
      <c r="V11139" t="s">
        <v>50</v>
      </c>
      <c r="W11139" t="s">
        <v>51</v>
      </c>
      <c r="Y11139" t="s">
        <v>29</v>
      </c>
    </row>
    <row r="11140" spans="1:25" x14ac:dyDescent="0.45">
      <c r="A11140" t="s">
        <v>335</v>
      </c>
      <c r="B11140" t="s">
        <v>920</v>
      </c>
      <c r="C11140">
        <v>880052</v>
      </c>
      <c r="D11140">
        <v>1070</v>
      </c>
      <c r="E11140" t="s">
        <v>921</v>
      </c>
      <c r="F11140">
        <v>2010</v>
      </c>
      <c r="G11140">
        <v>2917</v>
      </c>
      <c r="H11140">
        <v>2917</v>
      </c>
      <c r="O11140">
        <v>490.238</v>
      </c>
      <c r="R11140" t="s">
        <v>82</v>
      </c>
      <c r="S11140" t="s">
        <v>333</v>
      </c>
      <c r="T11140" t="s">
        <v>916</v>
      </c>
      <c r="V11140" t="s">
        <v>50</v>
      </c>
      <c r="W11140" t="s">
        <v>51</v>
      </c>
      <c r="Y11140" t="s">
        <v>29</v>
      </c>
    </row>
    <row r="11141" spans="1:25" x14ac:dyDescent="0.45">
      <c r="A11141" t="s">
        <v>335</v>
      </c>
      <c r="B11141" t="s">
        <v>920</v>
      </c>
      <c r="C11141">
        <v>880052</v>
      </c>
      <c r="D11141">
        <v>1070</v>
      </c>
      <c r="E11141" t="s">
        <v>921</v>
      </c>
      <c r="F11141">
        <v>2011</v>
      </c>
      <c r="G11141">
        <v>3272</v>
      </c>
      <c r="H11141">
        <v>3270.58</v>
      </c>
      <c r="O11141">
        <v>487.73099999999999</v>
      </c>
      <c r="R11141" t="s">
        <v>82</v>
      </c>
      <c r="S11141" t="s">
        <v>333</v>
      </c>
      <c r="T11141" t="s">
        <v>916</v>
      </c>
      <c r="V11141" t="s">
        <v>50</v>
      </c>
      <c r="W11141" t="s">
        <v>51</v>
      </c>
      <c r="Y11141" t="s">
        <v>29</v>
      </c>
    </row>
    <row r="11142" spans="1:25" x14ac:dyDescent="0.45">
      <c r="A11142" t="s">
        <v>335</v>
      </c>
      <c r="B11142" t="s">
        <v>920</v>
      </c>
      <c r="C11142">
        <v>880052</v>
      </c>
      <c r="D11142">
        <v>1070</v>
      </c>
      <c r="E11142" t="s">
        <v>921</v>
      </c>
      <c r="F11142">
        <v>2012</v>
      </c>
      <c r="G11142">
        <v>3114</v>
      </c>
      <c r="H11142">
        <v>3111.9</v>
      </c>
      <c r="O11142">
        <v>362.16500000000002</v>
      </c>
      <c r="R11142" t="s">
        <v>82</v>
      </c>
      <c r="S11142" t="s">
        <v>333</v>
      </c>
      <c r="T11142" t="s">
        <v>916</v>
      </c>
      <c r="V11142" t="s">
        <v>50</v>
      </c>
      <c r="W11142" t="s">
        <v>51</v>
      </c>
      <c r="Y11142" t="s">
        <v>29</v>
      </c>
    </row>
    <row r="11143" spans="1:25" x14ac:dyDescent="0.45">
      <c r="A11143" t="s">
        <v>335</v>
      </c>
      <c r="B11143" t="s">
        <v>920</v>
      </c>
      <c r="C11143">
        <v>880052</v>
      </c>
      <c r="D11143">
        <v>1070</v>
      </c>
      <c r="E11143" t="s">
        <v>921</v>
      </c>
      <c r="F11143">
        <v>2013</v>
      </c>
      <c r="G11143">
        <v>3505</v>
      </c>
      <c r="H11143">
        <v>3502.39</v>
      </c>
      <c r="O11143">
        <v>356.42</v>
      </c>
      <c r="R11143" t="s">
        <v>82</v>
      </c>
      <c r="S11143" t="s">
        <v>333</v>
      </c>
      <c r="T11143" t="s">
        <v>916</v>
      </c>
      <c r="V11143" t="s">
        <v>50</v>
      </c>
      <c r="W11143" t="s">
        <v>51</v>
      </c>
      <c r="Y11143" t="s">
        <v>29</v>
      </c>
    </row>
    <row r="11144" spans="1:25" x14ac:dyDescent="0.45">
      <c r="A11144" t="s">
        <v>335</v>
      </c>
      <c r="B11144" t="s">
        <v>920</v>
      </c>
      <c r="C11144">
        <v>880052</v>
      </c>
      <c r="D11144">
        <v>1070</v>
      </c>
      <c r="E11144" t="s">
        <v>921</v>
      </c>
      <c r="F11144">
        <v>2014</v>
      </c>
      <c r="G11144">
        <v>3487</v>
      </c>
      <c r="H11144">
        <v>3485.66</v>
      </c>
      <c r="O11144">
        <v>354.09300000000002</v>
      </c>
      <c r="R11144" t="s">
        <v>82</v>
      </c>
      <c r="S11144" t="s">
        <v>333</v>
      </c>
      <c r="T11144" t="s">
        <v>916</v>
      </c>
      <c r="V11144" t="s">
        <v>50</v>
      </c>
      <c r="W11144" t="s">
        <v>51</v>
      </c>
      <c r="Y11144" t="s">
        <v>29</v>
      </c>
    </row>
    <row r="11145" spans="1:25" x14ac:dyDescent="0.45">
      <c r="A11145" t="s">
        <v>335</v>
      </c>
      <c r="B11145" t="s">
        <v>920</v>
      </c>
      <c r="C11145">
        <v>880052</v>
      </c>
      <c r="D11145">
        <v>1070</v>
      </c>
      <c r="E11145" t="s">
        <v>921</v>
      </c>
      <c r="F11145">
        <v>2015</v>
      </c>
      <c r="G11145">
        <v>3454</v>
      </c>
      <c r="H11145">
        <v>3452.49</v>
      </c>
      <c r="O11145">
        <v>3124.3739999999998</v>
      </c>
      <c r="R11145" t="s">
        <v>82</v>
      </c>
      <c r="S11145" t="s">
        <v>333</v>
      </c>
      <c r="T11145" t="s">
        <v>916</v>
      </c>
      <c r="V11145" t="s">
        <v>50</v>
      </c>
      <c r="W11145" t="s">
        <v>51</v>
      </c>
      <c r="Y11145" t="s">
        <v>30</v>
      </c>
    </row>
    <row r="11146" spans="1:25" x14ac:dyDescent="0.45">
      <c r="A11146" t="s">
        <v>335</v>
      </c>
      <c r="B11146" t="s">
        <v>920</v>
      </c>
      <c r="C11146">
        <v>880052</v>
      </c>
      <c r="D11146">
        <v>1070</v>
      </c>
      <c r="E11146" t="s">
        <v>921</v>
      </c>
      <c r="F11146">
        <v>2016</v>
      </c>
      <c r="G11146">
        <v>3046</v>
      </c>
      <c r="H11146">
        <v>3032.75</v>
      </c>
      <c r="O11146">
        <v>1070.412</v>
      </c>
      <c r="R11146" t="s">
        <v>82</v>
      </c>
      <c r="S11146" t="s">
        <v>333</v>
      </c>
      <c r="T11146" t="s">
        <v>916</v>
      </c>
      <c r="V11146" t="s">
        <v>50</v>
      </c>
      <c r="W11146" t="s">
        <v>51</v>
      </c>
      <c r="Y11146" t="s">
        <v>30</v>
      </c>
    </row>
    <row r="11147" spans="1:25" x14ac:dyDescent="0.45">
      <c r="A11147" t="s">
        <v>335</v>
      </c>
      <c r="B11147" t="s">
        <v>920</v>
      </c>
      <c r="C11147">
        <v>880052</v>
      </c>
      <c r="D11147">
        <v>1070</v>
      </c>
      <c r="E11147" t="s">
        <v>921</v>
      </c>
      <c r="F11147">
        <v>2017</v>
      </c>
      <c r="G11147">
        <v>3277</v>
      </c>
      <c r="H11147">
        <v>3262.25</v>
      </c>
      <c r="O11147">
        <v>412.30399999999997</v>
      </c>
      <c r="R11147" t="s">
        <v>82</v>
      </c>
      <c r="S11147" t="s">
        <v>333</v>
      </c>
      <c r="T11147" t="s">
        <v>916</v>
      </c>
      <c r="V11147" t="s">
        <v>50</v>
      </c>
      <c r="W11147" t="s">
        <v>51</v>
      </c>
      <c r="Y11147" t="s">
        <v>30</v>
      </c>
    </row>
    <row r="11148" spans="1:25" x14ac:dyDescent="0.45">
      <c r="A11148" t="s">
        <v>335</v>
      </c>
      <c r="B11148" t="s">
        <v>920</v>
      </c>
      <c r="C11148">
        <v>880052</v>
      </c>
      <c r="D11148">
        <v>1070</v>
      </c>
      <c r="E11148" t="s">
        <v>921</v>
      </c>
      <c r="F11148">
        <v>2018</v>
      </c>
      <c r="G11148">
        <v>2844</v>
      </c>
      <c r="H11148">
        <v>2827.5</v>
      </c>
      <c r="O11148">
        <v>493.54399999999998</v>
      </c>
      <c r="R11148" t="s">
        <v>82</v>
      </c>
      <c r="S11148" t="s">
        <v>333</v>
      </c>
      <c r="T11148" t="s">
        <v>916</v>
      </c>
      <c r="V11148" t="s">
        <v>50</v>
      </c>
      <c r="W11148" t="s">
        <v>51</v>
      </c>
      <c r="Y11148" t="s">
        <v>30</v>
      </c>
    </row>
    <row r="11149" spans="1:25" x14ac:dyDescent="0.45">
      <c r="A11149" t="s">
        <v>335</v>
      </c>
      <c r="B11149" t="s">
        <v>922</v>
      </c>
      <c r="C11149">
        <v>880100</v>
      </c>
      <c r="D11149" t="s">
        <v>388</v>
      </c>
      <c r="E11149" t="s">
        <v>49</v>
      </c>
      <c r="F11149">
        <v>2010</v>
      </c>
      <c r="G11149">
        <v>340</v>
      </c>
      <c r="H11149">
        <v>324.25</v>
      </c>
      <c r="J11149">
        <v>29013.25</v>
      </c>
      <c r="O11149">
        <v>5.9249999999999998</v>
      </c>
      <c r="P11149">
        <v>0.24890000000000001</v>
      </c>
      <c r="Q11149">
        <v>45283.775000000001</v>
      </c>
      <c r="R11149" t="s">
        <v>923</v>
      </c>
      <c r="S11149" t="s">
        <v>34</v>
      </c>
      <c r="T11149" t="s">
        <v>63</v>
      </c>
      <c r="Y11149" t="s">
        <v>29</v>
      </c>
    </row>
    <row r="11150" spans="1:25" x14ac:dyDescent="0.45">
      <c r="A11150" t="s">
        <v>335</v>
      </c>
      <c r="B11150" t="s">
        <v>922</v>
      </c>
      <c r="C11150">
        <v>880100</v>
      </c>
      <c r="D11150" t="s">
        <v>388</v>
      </c>
      <c r="E11150" t="s">
        <v>49</v>
      </c>
      <c r="F11150">
        <v>2011</v>
      </c>
      <c r="G11150">
        <v>560</v>
      </c>
      <c r="H11150">
        <v>514.75</v>
      </c>
      <c r="J11150">
        <v>52637</v>
      </c>
      <c r="O11150">
        <v>8.9870000000000001</v>
      </c>
      <c r="P11150">
        <v>0.182</v>
      </c>
      <c r="Q11150">
        <v>73085.125</v>
      </c>
      <c r="R11150" t="s">
        <v>923</v>
      </c>
      <c r="S11150" t="s">
        <v>34</v>
      </c>
      <c r="T11150" t="s">
        <v>63</v>
      </c>
      <c r="Y11150" t="s">
        <v>29</v>
      </c>
    </row>
    <row r="11151" spans="1:25" x14ac:dyDescent="0.45">
      <c r="A11151" t="s">
        <v>335</v>
      </c>
      <c r="B11151" t="s">
        <v>922</v>
      </c>
      <c r="C11151">
        <v>880100</v>
      </c>
      <c r="D11151" t="s">
        <v>388</v>
      </c>
      <c r="E11151" t="s">
        <v>49</v>
      </c>
      <c r="F11151">
        <v>2012</v>
      </c>
      <c r="G11151">
        <v>809</v>
      </c>
      <c r="H11151">
        <v>765.25</v>
      </c>
      <c r="J11151">
        <v>79698</v>
      </c>
      <c r="O11151">
        <v>15.907999999999999</v>
      </c>
      <c r="P11151">
        <v>0.22159999999999999</v>
      </c>
      <c r="Q11151">
        <v>121082.97500000001</v>
      </c>
      <c r="R11151" t="s">
        <v>923</v>
      </c>
      <c r="S11151" t="s">
        <v>34</v>
      </c>
      <c r="T11151" t="s">
        <v>63</v>
      </c>
      <c r="Y11151" t="s">
        <v>29</v>
      </c>
    </row>
    <row r="11152" spans="1:25" x14ac:dyDescent="0.45">
      <c r="A11152" t="s">
        <v>335</v>
      </c>
      <c r="B11152" t="s">
        <v>922</v>
      </c>
      <c r="C11152">
        <v>880100</v>
      </c>
      <c r="D11152" t="s">
        <v>388</v>
      </c>
      <c r="E11152" t="s">
        <v>49</v>
      </c>
      <c r="F11152">
        <v>2013</v>
      </c>
      <c r="G11152">
        <v>624</v>
      </c>
      <c r="H11152">
        <v>578.75</v>
      </c>
      <c r="J11152">
        <v>56844</v>
      </c>
      <c r="O11152">
        <v>11.012</v>
      </c>
      <c r="P11152">
        <v>0.2142</v>
      </c>
      <c r="Q11152">
        <v>89274.3</v>
      </c>
      <c r="R11152" t="s">
        <v>923</v>
      </c>
      <c r="S11152" t="s">
        <v>34</v>
      </c>
      <c r="T11152" t="s">
        <v>63</v>
      </c>
      <c r="Y11152" t="s">
        <v>29</v>
      </c>
    </row>
    <row r="11153" spans="1:25" x14ac:dyDescent="0.45">
      <c r="A11153" t="s">
        <v>335</v>
      </c>
      <c r="B11153" t="s">
        <v>922</v>
      </c>
      <c r="C11153">
        <v>880100</v>
      </c>
      <c r="D11153" t="s">
        <v>388</v>
      </c>
      <c r="E11153" t="s">
        <v>49</v>
      </c>
      <c r="F11153">
        <v>2014</v>
      </c>
      <c r="G11153">
        <v>797</v>
      </c>
      <c r="H11153">
        <v>758.5</v>
      </c>
      <c r="J11153">
        <v>98694</v>
      </c>
      <c r="O11153">
        <v>18.417000000000002</v>
      </c>
      <c r="P11153">
        <v>0.21249999999999999</v>
      </c>
      <c r="Q11153">
        <v>153178.27499999999</v>
      </c>
      <c r="R11153" t="s">
        <v>923</v>
      </c>
      <c r="S11153" t="s">
        <v>34</v>
      </c>
      <c r="T11153" t="s">
        <v>63</v>
      </c>
      <c r="Y11153" t="s">
        <v>29</v>
      </c>
    </row>
    <row r="11154" spans="1:25" x14ac:dyDescent="0.45">
      <c r="A11154" t="s">
        <v>335</v>
      </c>
      <c r="B11154" t="s">
        <v>922</v>
      </c>
      <c r="C11154">
        <v>880100</v>
      </c>
      <c r="D11154" t="s">
        <v>388</v>
      </c>
      <c r="E11154" t="s">
        <v>49</v>
      </c>
      <c r="F11154">
        <v>2015</v>
      </c>
      <c r="G11154">
        <v>766</v>
      </c>
      <c r="H11154">
        <v>740.25</v>
      </c>
      <c r="J11154">
        <v>83792</v>
      </c>
      <c r="O11154">
        <v>12.714</v>
      </c>
      <c r="P11154">
        <v>0.17849999999999999</v>
      </c>
      <c r="Q11154">
        <v>125430.47500000001</v>
      </c>
      <c r="R11154" t="s">
        <v>923</v>
      </c>
      <c r="S11154" t="s">
        <v>34</v>
      </c>
      <c r="T11154" t="s">
        <v>63</v>
      </c>
      <c r="Y11154" t="s">
        <v>30</v>
      </c>
    </row>
    <row r="11155" spans="1:25" x14ac:dyDescent="0.45">
      <c r="A11155" t="s">
        <v>335</v>
      </c>
      <c r="B11155" t="s">
        <v>922</v>
      </c>
      <c r="C11155">
        <v>880100</v>
      </c>
      <c r="D11155" t="s">
        <v>388</v>
      </c>
      <c r="E11155" t="s">
        <v>49</v>
      </c>
      <c r="F11155">
        <v>2016</v>
      </c>
      <c r="G11155">
        <v>586</v>
      </c>
      <c r="H11155">
        <v>552.25</v>
      </c>
      <c r="J11155">
        <v>53782.5</v>
      </c>
      <c r="O11155">
        <v>6.335</v>
      </c>
      <c r="P11155">
        <v>0.13059999999999999</v>
      </c>
      <c r="Q11155">
        <v>74716.45</v>
      </c>
      <c r="R11155" t="s">
        <v>923</v>
      </c>
      <c r="S11155" t="s">
        <v>34</v>
      </c>
      <c r="T11155" t="s">
        <v>63</v>
      </c>
      <c r="Y11155" t="s">
        <v>30</v>
      </c>
    </row>
    <row r="11156" spans="1:25" x14ac:dyDescent="0.45">
      <c r="A11156" t="s">
        <v>335</v>
      </c>
      <c r="B11156" t="s">
        <v>922</v>
      </c>
      <c r="C11156">
        <v>880100</v>
      </c>
      <c r="D11156" t="s">
        <v>388</v>
      </c>
      <c r="E11156" t="s">
        <v>49</v>
      </c>
      <c r="F11156">
        <v>2017</v>
      </c>
      <c r="G11156">
        <v>345</v>
      </c>
      <c r="H11156">
        <v>327.75</v>
      </c>
      <c r="J11156">
        <v>40602</v>
      </c>
      <c r="O11156">
        <v>4.9240000000000004</v>
      </c>
      <c r="P11156">
        <v>0.16159999999999999</v>
      </c>
      <c r="Q11156">
        <v>52391.224999999999</v>
      </c>
      <c r="R11156" t="s">
        <v>923</v>
      </c>
      <c r="S11156" t="s">
        <v>34</v>
      </c>
      <c r="T11156" t="s">
        <v>63</v>
      </c>
      <c r="Y11156" t="s">
        <v>30</v>
      </c>
    </row>
    <row r="11157" spans="1:25" x14ac:dyDescent="0.45">
      <c r="A11157" t="s">
        <v>335</v>
      </c>
      <c r="B11157" t="s">
        <v>922</v>
      </c>
      <c r="C11157">
        <v>880100</v>
      </c>
      <c r="D11157" t="s">
        <v>388</v>
      </c>
      <c r="E11157" t="s">
        <v>49</v>
      </c>
      <c r="F11157">
        <v>2018</v>
      </c>
      <c r="G11157">
        <v>389</v>
      </c>
      <c r="H11157">
        <v>363</v>
      </c>
      <c r="J11157">
        <v>32876</v>
      </c>
      <c r="O11157">
        <v>3.9289999999999998</v>
      </c>
      <c r="P11157">
        <v>0.13220000000000001</v>
      </c>
      <c r="Q11157">
        <v>45604.25</v>
      </c>
      <c r="R11157" t="s">
        <v>923</v>
      </c>
      <c r="S11157" t="s">
        <v>34</v>
      </c>
      <c r="T11157" t="s">
        <v>63</v>
      </c>
      <c r="Y11157" t="s">
        <v>30</v>
      </c>
    </row>
    <row r="11158" spans="1:25" x14ac:dyDescent="0.45">
      <c r="A11158" t="s">
        <v>335</v>
      </c>
      <c r="B11158" t="s">
        <v>922</v>
      </c>
      <c r="C11158">
        <v>880100</v>
      </c>
      <c r="D11158" t="s">
        <v>388</v>
      </c>
      <c r="E11158" t="s">
        <v>49</v>
      </c>
      <c r="F11158">
        <v>2019</v>
      </c>
      <c r="G11158">
        <v>178</v>
      </c>
      <c r="H11158">
        <v>168</v>
      </c>
      <c r="J11158">
        <v>11519.5</v>
      </c>
      <c r="O11158">
        <v>1.363</v>
      </c>
      <c r="P11158">
        <v>0.14369999999999999</v>
      </c>
      <c r="Q11158">
        <v>15956.025</v>
      </c>
      <c r="R11158" t="s">
        <v>923</v>
      </c>
      <c r="S11158" t="s">
        <v>34</v>
      </c>
      <c r="T11158" t="s">
        <v>63</v>
      </c>
      <c r="Y11158" t="s">
        <v>30</v>
      </c>
    </row>
    <row r="11159" spans="1:25" x14ac:dyDescent="0.45">
      <c r="A11159" t="s">
        <v>335</v>
      </c>
      <c r="B11159" t="s">
        <v>922</v>
      </c>
      <c r="C11159">
        <v>880100</v>
      </c>
      <c r="D11159" t="s">
        <v>388</v>
      </c>
      <c r="E11159" t="s">
        <v>49</v>
      </c>
      <c r="F11159">
        <v>2020</v>
      </c>
      <c r="G11159">
        <v>20</v>
      </c>
      <c r="H11159">
        <v>19</v>
      </c>
      <c r="J11159">
        <v>1751.75</v>
      </c>
      <c r="O11159">
        <v>0.13600000000000001</v>
      </c>
      <c r="P11159">
        <v>9.2200000000000004E-2</v>
      </c>
      <c r="Q11159">
        <v>2415.25</v>
      </c>
      <c r="R11159" t="s">
        <v>923</v>
      </c>
      <c r="S11159" t="s">
        <v>34</v>
      </c>
      <c r="T11159" t="s">
        <v>63</v>
      </c>
      <c r="Y11159" t="s">
        <v>30</v>
      </c>
    </row>
    <row r="11160" spans="1:25" x14ac:dyDescent="0.45">
      <c r="A11160" t="s">
        <v>335</v>
      </c>
      <c r="B11160" t="s">
        <v>922</v>
      </c>
      <c r="C11160">
        <v>880100</v>
      </c>
      <c r="D11160" t="s">
        <v>388</v>
      </c>
      <c r="E11160" t="s">
        <v>49</v>
      </c>
      <c r="F11160">
        <v>2021</v>
      </c>
      <c r="G11160">
        <v>0</v>
      </c>
      <c r="H11160">
        <v>0</v>
      </c>
      <c r="R11160" t="s">
        <v>923</v>
      </c>
      <c r="S11160" t="s">
        <v>34</v>
      </c>
      <c r="T11160" t="s">
        <v>63</v>
      </c>
      <c r="Y11160" t="s">
        <v>30</v>
      </c>
    </row>
    <row r="11161" spans="1:25" x14ac:dyDescent="0.45">
      <c r="A11161" t="s">
        <v>335</v>
      </c>
      <c r="B11161" t="s">
        <v>922</v>
      </c>
      <c r="C11161">
        <v>880100</v>
      </c>
      <c r="D11161" t="s">
        <v>388</v>
      </c>
      <c r="E11161" t="s">
        <v>49</v>
      </c>
      <c r="F11161">
        <v>2022</v>
      </c>
      <c r="G11161">
        <v>0</v>
      </c>
      <c r="H11161">
        <v>0</v>
      </c>
      <c r="R11161" t="s">
        <v>923</v>
      </c>
      <c r="S11161" t="s">
        <v>34</v>
      </c>
      <c r="T11161" t="s">
        <v>63</v>
      </c>
      <c r="Y11161" t="s">
        <v>30</v>
      </c>
    </row>
    <row r="11162" spans="1:25" x14ac:dyDescent="0.45">
      <c r="A11162" t="s">
        <v>335</v>
      </c>
      <c r="B11162" t="s">
        <v>922</v>
      </c>
      <c r="C11162">
        <v>880100</v>
      </c>
      <c r="D11162" t="s">
        <v>388</v>
      </c>
      <c r="E11162" t="s">
        <v>49</v>
      </c>
      <c r="F11162">
        <v>2023</v>
      </c>
      <c r="G11162">
        <v>0</v>
      </c>
      <c r="H11162">
        <v>0</v>
      </c>
      <c r="R11162" t="s">
        <v>923</v>
      </c>
      <c r="S11162" t="s">
        <v>34</v>
      </c>
      <c r="T11162" t="s">
        <v>63</v>
      </c>
      <c r="Y11162" t="s">
        <v>30</v>
      </c>
    </row>
    <row r="11163" spans="1:25" x14ac:dyDescent="0.45">
      <c r="A11163" t="s">
        <v>335</v>
      </c>
      <c r="B11163" t="s">
        <v>922</v>
      </c>
      <c r="C11163">
        <v>880100</v>
      </c>
      <c r="D11163" t="s">
        <v>388</v>
      </c>
      <c r="E11163" t="s">
        <v>49</v>
      </c>
      <c r="F11163">
        <v>2024</v>
      </c>
      <c r="G11163">
        <v>0</v>
      </c>
      <c r="H11163">
        <v>0</v>
      </c>
      <c r="R11163" t="s">
        <v>923</v>
      </c>
      <c r="S11163" t="s">
        <v>34</v>
      </c>
      <c r="T11163" t="s">
        <v>63</v>
      </c>
      <c r="Y11163" t="s">
        <v>30</v>
      </c>
    </row>
    <row r="11164" spans="1:25" x14ac:dyDescent="0.45">
      <c r="A11164" t="s">
        <v>335</v>
      </c>
      <c r="B11164" t="s">
        <v>922</v>
      </c>
      <c r="C11164">
        <v>880100</v>
      </c>
      <c r="D11164" t="s">
        <v>389</v>
      </c>
      <c r="E11164" t="s">
        <v>338</v>
      </c>
      <c r="F11164">
        <v>2010</v>
      </c>
      <c r="G11164">
        <v>508</v>
      </c>
      <c r="H11164">
        <v>471</v>
      </c>
      <c r="J11164">
        <v>56008.25</v>
      </c>
      <c r="O11164">
        <v>8.7140000000000004</v>
      </c>
      <c r="P11164">
        <v>0.22070000000000001</v>
      </c>
      <c r="Q11164">
        <v>71930.225000000006</v>
      </c>
      <c r="R11164" t="s">
        <v>923</v>
      </c>
      <c r="S11164" t="s">
        <v>34</v>
      </c>
      <c r="T11164" t="s">
        <v>63</v>
      </c>
      <c r="Y11164" t="s">
        <v>29</v>
      </c>
    </row>
    <row r="11165" spans="1:25" x14ac:dyDescent="0.45">
      <c r="A11165" t="s">
        <v>335</v>
      </c>
      <c r="B11165" t="s">
        <v>922</v>
      </c>
      <c r="C11165">
        <v>880100</v>
      </c>
      <c r="D11165" t="s">
        <v>389</v>
      </c>
      <c r="E11165" t="s">
        <v>338</v>
      </c>
      <c r="F11165">
        <v>2011</v>
      </c>
      <c r="G11165">
        <v>705</v>
      </c>
      <c r="H11165">
        <v>651.75</v>
      </c>
      <c r="J11165">
        <v>74861.25</v>
      </c>
      <c r="O11165">
        <v>12.584</v>
      </c>
      <c r="P11165">
        <v>0.21360000000000001</v>
      </c>
      <c r="Q11165">
        <v>97005.024999999994</v>
      </c>
      <c r="R11165" t="s">
        <v>923</v>
      </c>
      <c r="S11165" t="s">
        <v>34</v>
      </c>
      <c r="T11165" t="s">
        <v>63</v>
      </c>
      <c r="Y11165" t="s">
        <v>29</v>
      </c>
    </row>
    <row r="11166" spans="1:25" x14ac:dyDescent="0.45">
      <c r="A11166" t="s">
        <v>335</v>
      </c>
      <c r="B11166" t="s">
        <v>922</v>
      </c>
      <c r="C11166">
        <v>880100</v>
      </c>
      <c r="D11166" t="s">
        <v>389</v>
      </c>
      <c r="E11166" t="s">
        <v>338</v>
      </c>
      <c r="F11166">
        <v>2012</v>
      </c>
      <c r="G11166">
        <v>620</v>
      </c>
      <c r="H11166">
        <v>591.25</v>
      </c>
      <c r="J11166">
        <v>71658.75</v>
      </c>
      <c r="O11166">
        <v>14.266999999999999</v>
      </c>
      <c r="P11166">
        <v>0.24979999999999999</v>
      </c>
      <c r="Q11166">
        <v>101131.95</v>
      </c>
      <c r="R11166" t="s">
        <v>923</v>
      </c>
      <c r="S11166" t="s">
        <v>34</v>
      </c>
      <c r="T11166" t="s">
        <v>63</v>
      </c>
      <c r="Y11166" t="s">
        <v>29</v>
      </c>
    </row>
    <row r="11167" spans="1:25" x14ac:dyDescent="0.45">
      <c r="A11167" t="s">
        <v>335</v>
      </c>
      <c r="B11167" t="s">
        <v>922</v>
      </c>
      <c r="C11167">
        <v>880100</v>
      </c>
      <c r="D11167" t="s">
        <v>389</v>
      </c>
      <c r="E11167" t="s">
        <v>338</v>
      </c>
      <c r="F11167">
        <v>2013</v>
      </c>
      <c r="G11167">
        <v>657</v>
      </c>
      <c r="H11167">
        <v>607.5</v>
      </c>
      <c r="J11167">
        <v>54605.25</v>
      </c>
      <c r="O11167">
        <v>10.54</v>
      </c>
      <c r="P11167">
        <v>0.2145</v>
      </c>
      <c r="Q11167">
        <v>80716.425000000003</v>
      </c>
      <c r="R11167" t="s">
        <v>923</v>
      </c>
      <c r="S11167" t="s">
        <v>34</v>
      </c>
      <c r="T11167" t="s">
        <v>63</v>
      </c>
      <c r="Y11167" t="s">
        <v>29</v>
      </c>
    </row>
    <row r="11168" spans="1:25" x14ac:dyDescent="0.45">
      <c r="A11168" t="s">
        <v>335</v>
      </c>
      <c r="B11168" t="s">
        <v>922</v>
      </c>
      <c r="C11168">
        <v>880100</v>
      </c>
      <c r="D11168" t="s">
        <v>389</v>
      </c>
      <c r="E11168" t="s">
        <v>338</v>
      </c>
      <c r="F11168">
        <v>2014</v>
      </c>
      <c r="G11168">
        <v>595</v>
      </c>
      <c r="H11168">
        <v>564.25</v>
      </c>
      <c r="J11168">
        <v>56815.75</v>
      </c>
      <c r="O11168">
        <v>10.667999999999999</v>
      </c>
      <c r="P11168">
        <v>0.18759999999999999</v>
      </c>
      <c r="Q11168">
        <v>90532.2</v>
      </c>
      <c r="R11168" t="s">
        <v>923</v>
      </c>
      <c r="S11168" t="s">
        <v>34</v>
      </c>
      <c r="T11168" t="s">
        <v>63</v>
      </c>
      <c r="Y11168" t="s">
        <v>29</v>
      </c>
    </row>
    <row r="11169" spans="1:25" x14ac:dyDescent="0.45">
      <c r="A11169" t="s">
        <v>335</v>
      </c>
      <c r="B11169" t="s">
        <v>922</v>
      </c>
      <c r="C11169">
        <v>880100</v>
      </c>
      <c r="D11169" t="s">
        <v>389</v>
      </c>
      <c r="E11169" t="s">
        <v>338</v>
      </c>
      <c r="F11169">
        <v>2015</v>
      </c>
      <c r="G11169">
        <v>564</v>
      </c>
      <c r="H11169">
        <v>546.25</v>
      </c>
      <c r="J11169">
        <v>59171.75</v>
      </c>
      <c r="O11169">
        <v>10.183999999999999</v>
      </c>
      <c r="P11169">
        <v>0.1867</v>
      </c>
      <c r="Q11169">
        <v>97104.324999999997</v>
      </c>
      <c r="R11169" t="s">
        <v>923</v>
      </c>
      <c r="S11169" t="s">
        <v>34</v>
      </c>
      <c r="T11169" t="s">
        <v>63</v>
      </c>
      <c r="Y11169" t="s">
        <v>30</v>
      </c>
    </row>
    <row r="11170" spans="1:25" x14ac:dyDescent="0.45">
      <c r="A11170" t="s">
        <v>335</v>
      </c>
      <c r="B11170" t="s">
        <v>922</v>
      </c>
      <c r="C11170">
        <v>880100</v>
      </c>
      <c r="D11170" t="s">
        <v>389</v>
      </c>
      <c r="E11170" t="s">
        <v>338</v>
      </c>
      <c r="F11170">
        <v>2016</v>
      </c>
      <c r="G11170">
        <v>288</v>
      </c>
      <c r="H11170">
        <v>272</v>
      </c>
      <c r="J11170">
        <v>27323.5</v>
      </c>
      <c r="O11170">
        <v>4.4269999999999996</v>
      </c>
      <c r="P11170">
        <v>0.1673</v>
      </c>
      <c r="Q11170">
        <v>46150.525000000001</v>
      </c>
      <c r="R11170" t="s">
        <v>923</v>
      </c>
      <c r="S11170" t="s">
        <v>34</v>
      </c>
      <c r="T11170" t="s">
        <v>63</v>
      </c>
      <c r="Y11170" t="s">
        <v>30</v>
      </c>
    </row>
    <row r="11171" spans="1:25" x14ac:dyDescent="0.45">
      <c r="A11171" t="s">
        <v>335</v>
      </c>
      <c r="B11171" t="s">
        <v>922</v>
      </c>
      <c r="C11171">
        <v>880100</v>
      </c>
      <c r="D11171" t="s">
        <v>389</v>
      </c>
      <c r="E11171" t="s">
        <v>338</v>
      </c>
      <c r="F11171">
        <v>2017</v>
      </c>
      <c r="G11171">
        <v>27</v>
      </c>
      <c r="H11171">
        <v>23.25</v>
      </c>
      <c r="J11171">
        <v>1327.5</v>
      </c>
      <c r="O11171">
        <v>0.20499999999999999</v>
      </c>
      <c r="P11171">
        <v>0.1333</v>
      </c>
      <c r="Q11171">
        <v>2381.85</v>
      </c>
      <c r="R11171" t="s">
        <v>923</v>
      </c>
      <c r="S11171" t="s">
        <v>34</v>
      </c>
      <c r="T11171" t="s">
        <v>63</v>
      </c>
      <c r="Y11171" t="s">
        <v>30</v>
      </c>
    </row>
    <row r="11172" spans="1:25" x14ac:dyDescent="0.45">
      <c r="A11172" t="s">
        <v>335</v>
      </c>
      <c r="B11172" t="s">
        <v>922</v>
      </c>
      <c r="C11172">
        <v>880100</v>
      </c>
      <c r="D11172" t="s">
        <v>389</v>
      </c>
      <c r="E11172" t="s">
        <v>338</v>
      </c>
      <c r="F11172">
        <v>2018</v>
      </c>
      <c r="G11172">
        <v>0</v>
      </c>
      <c r="H11172">
        <v>0</v>
      </c>
      <c r="R11172" t="s">
        <v>923</v>
      </c>
      <c r="S11172" t="s">
        <v>34</v>
      </c>
      <c r="T11172" t="s">
        <v>63</v>
      </c>
      <c r="Y11172" t="s">
        <v>30</v>
      </c>
    </row>
    <row r="11173" spans="1:25" x14ac:dyDescent="0.45">
      <c r="A11173" t="s">
        <v>335</v>
      </c>
      <c r="B11173" t="s">
        <v>922</v>
      </c>
      <c r="C11173">
        <v>880100</v>
      </c>
      <c r="D11173" t="s">
        <v>389</v>
      </c>
      <c r="E11173" t="s">
        <v>338</v>
      </c>
      <c r="F11173">
        <v>2019</v>
      </c>
      <c r="G11173">
        <v>8</v>
      </c>
      <c r="H11173">
        <v>6</v>
      </c>
      <c r="J11173">
        <v>4.25</v>
      </c>
      <c r="O11173">
        <v>2E-3</v>
      </c>
      <c r="P11173">
        <v>7.1599999999999997E-2</v>
      </c>
      <c r="Q11173">
        <v>136.82499999999999</v>
      </c>
      <c r="R11173" t="s">
        <v>923</v>
      </c>
      <c r="S11173" t="s">
        <v>34</v>
      </c>
      <c r="T11173" t="s">
        <v>63</v>
      </c>
      <c r="Y11173" t="s">
        <v>30</v>
      </c>
    </row>
    <row r="11174" spans="1:25" x14ac:dyDescent="0.45">
      <c r="A11174" t="s">
        <v>335</v>
      </c>
      <c r="B11174" t="s">
        <v>922</v>
      </c>
      <c r="C11174">
        <v>880100</v>
      </c>
      <c r="D11174" t="s">
        <v>389</v>
      </c>
      <c r="E11174" t="s">
        <v>338</v>
      </c>
      <c r="F11174">
        <v>2020</v>
      </c>
      <c r="G11174">
        <v>0</v>
      </c>
      <c r="H11174">
        <v>0</v>
      </c>
      <c r="R11174" t="s">
        <v>923</v>
      </c>
      <c r="S11174" t="s">
        <v>34</v>
      </c>
      <c r="T11174" t="s">
        <v>63</v>
      </c>
      <c r="Y11174" t="s">
        <v>30</v>
      </c>
    </row>
    <row r="11175" spans="1:25" x14ac:dyDescent="0.45">
      <c r="A11175" t="s">
        <v>335</v>
      </c>
      <c r="B11175" t="s">
        <v>922</v>
      </c>
      <c r="C11175">
        <v>880100</v>
      </c>
      <c r="D11175" t="s">
        <v>389</v>
      </c>
      <c r="E11175" t="s">
        <v>338</v>
      </c>
      <c r="F11175">
        <v>2021</v>
      </c>
      <c r="G11175">
        <v>0</v>
      </c>
      <c r="H11175">
        <v>0</v>
      </c>
      <c r="R11175" t="s">
        <v>923</v>
      </c>
      <c r="S11175" t="s">
        <v>34</v>
      </c>
      <c r="T11175" t="s">
        <v>63</v>
      </c>
      <c r="Y11175" t="s">
        <v>30</v>
      </c>
    </row>
    <row r="11176" spans="1:25" x14ac:dyDescent="0.45">
      <c r="A11176" t="s">
        <v>335</v>
      </c>
      <c r="B11176" t="s">
        <v>922</v>
      </c>
      <c r="C11176">
        <v>880100</v>
      </c>
      <c r="D11176" t="s">
        <v>389</v>
      </c>
      <c r="E11176" t="s">
        <v>338</v>
      </c>
      <c r="F11176">
        <v>2022</v>
      </c>
      <c r="G11176">
        <v>0</v>
      </c>
      <c r="H11176">
        <v>0</v>
      </c>
      <c r="R11176" t="s">
        <v>923</v>
      </c>
      <c r="S11176" t="s">
        <v>34</v>
      </c>
      <c r="T11176" t="s">
        <v>63</v>
      </c>
      <c r="Y11176" t="s">
        <v>30</v>
      </c>
    </row>
    <row r="11177" spans="1:25" x14ac:dyDescent="0.45">
      <c r="A11177" t="s">
        <v>335</v>
      </c>
      <c r="B11177" t="s">
        <v>922</v>
      </c>
      <c r="C11177">
        <v>880100</v>
      </c>
      <c r="D11177" t="s">
        <v>389</v>
      </c>
      <c r="E11177" t="s">
        <v>338</v>
      </c>
      <c r="F11177">
        <v>2023</v>
      </c>
      <c r="G11177">
        <v>0</v>
      </c>
      <c r="H11177">
        <v>0</v>
      </c>
      <c r="R11177" t="s">
        <v>923</v>
      </c>
      <c r="S11177" t="s">
        <v>34</v>
      </c>
      <c r="T11177" t="s">
        <v>63</v>
      </c>
      <c r="Y11177" t="s">
        <v>30</v>
      </c>
    </row>
    <row r="11178" spans="1:25" x14ac:dyDescent="0.45">
      <c r="A11178" t="s">
        <v>335</v>
      </c>
      <c r="B11178" t="s">
        <v>922</v>
      </c>
      <c r="C11178">
        <v>880100</v>
      </c>
      <c r="D11178" t="s">
        <v>389</v>
      </c>
      <c r="E11178" t="s">
        <v>338</v>
      </c>
      <c r="F11178">
        <v>2024</v>
      </c>
      <c r="G11178">
        <v>0</v>
      </c>
      <c r="H11178">
        <v>0</v>
      </c>
      <c r="R11178" t="s">
        <v>923</v>
      </c>
      <c r="S11178" t="s">
        <v>34</v>
      </c>
      <c r="T11178" t="s">
        <v>63</v>
      </c>
      <c r="Y11178" t="s">
        <v>30</v>
      </c>
    </row>
    <row r="11179" spans="1:25" x14ac:dyDescent="0.45">
      <c r="A11179" t="s">
        <v>335</v>
      </c>
      <c r="B11179" t="s">
        <v>922</v>
      </c>
      <c r="C11179">
        <v>880100</v>
      </c>
      <c r="D11179" t="s">
        <v>390</v>
      </c>
      <c r="E11179" t="s">
        <v>49</v>
      </c>
      <c r="F11179">
        <v>2010</v>
      </c>
      <c r="G11179">
        <v>876</v>
      </c>
      <c r="H11179">
        <v>819.75</v>
      </c>
      <c r="J11179">
        <v>113675.25</v>
      </c>
      <c r="O11179">
        <v>23.957999999999998</v>
      </c>
      <c r="P11179">
        <v>0.23619999999999999</v>
      </c>
      <c r="Q11179">
        <v>184711.4</v>
      </c>
      <c r="R11179" t="s">
        <v>923</v>
      </c>
      <c r="S11179" t="s">
        <v>34</v>
      </c>
      <c r="T11179" t="s">
        <v>63</v>
      </c>
      <c r="Y11179" t="s">
        <v>29</v>
      </c>
    </row>
    <row r="11180" spans="1:25" x14ac:dyDescent="0.45">
      <c r="A11180" t="s">
        <v>335</v>
      </c>
      <c r="B11180" t="s">
        <v>922</v>
      </c>
      <c r="C11180">
        <v>880100</v>
      </c>
      <c r="D11180" t="s">
        <v>390</v>
      </c>
      <c r="E11180" t="s">
        <v>49</v>
      </c>
      <c r="F11180">
        <v>2011</v>
      </c>
      <c r="G11180">
        <v>644</v>
      </c>
      <c r="H11180">
        <v>587</v>
      </c>
      <c r="J11180">
        <v>58445.25</v>
      </c>
      <c r="O11180">
        <v>12.147</v>
      </c>
      <c r="P11180">
        <v>0.19289999999999999</v>
      </c>
      <c r="Q11180">
        <v>96735.55</v>
      </c>
      <c r="R11180" t="s">
        <v>923</v>
      </c>
      <c r="S11180" t="s">
        <v>34</v>
      </c>
      <c r="T11180" t="s">
        <v>63</v>
      </c>
      <c r="Y11180" t="s">
        <v>29</v>
      </c>
    </row>
    <row r="11181" spans="1:25" x14ac:dyDescent="0.45">
      <c r="A11181" t="s">
        <v>335</v>
      </c>
      <c r="B11181" t="s">
        <v>922</v>
      </c>
      <c r="C11181">
        <v>880100</v>
      </c>
      <c r="D11181" t="s">
        <v>390</v>
      </c>
      <c r="E11181" t="s">
        <v>49</v>
      </c>
      <c r="F11181">
        <v>2012</v>
      </c>
      <c r="G11181">
        <v>806</v>
      </c>
      <c r="H11181">
        <v>768</v>
      </c>
      <c r="J11181">
        <v>101544.25</v>
      </c>
      <c r="O11181">
        <v>21.209</v>
      </c>
      <c r="P11181">
        <v>0.2316</v>
      </c>
      <c r="Q11181">
        <v>156406.9</v>
      </c>
      <c r="R11181" t="s">
        <v>923</v>
      </c>
      <c r="S11181" t="s">
        <v>34</v>
      </c>
      <c r="T11181" t="s">
        <v>63</v>
      </c>
      <c r="Y11181" t="s">
        <v>29</v>
      </c>
    </row>
    <row r="11182" spans="1:25" x14ac:dyDescent="0.45">
      <c r="A11182" t="s">
        <v>335</v>
      </c>
      <c r="B11182" t="s">
        <v>922</v>
      </c>
      <c r="C11182">
        <v>880100</v>
      </c>
      <c r="D11182" t="s">
        <v>390</v>
      </c>
      <c r="E11182" t="s">
        <v>49</v>
      </c>
      <c r="F11182">
        <v>2013</v>
      </c>
      <c r="G11182">
        <v>1122</v>
      </c>
      <c r="H11182">
        <v>1056.25</v>
      </c>
      <c r="J11182">
        <v>119533.75</v>
      </c>
      <c r="O11182">
        <v>27.766999999999999</v>
      </c>
      <c r="P11182">
        <v>0.20300000000000001</v>
      </c>
      <c r="Q11182">
        <v>217014.47500000001</v>
      </c>
      <c r="R11182" t="s">
        <v>923</v>
      </c>
      <c r="S11182" t="s">
        <v>34</v>
      </c>
      <c r="T11182" t="s">
        <v>63</v>
      </c>
      <c r="Y11182" t="s">
        <v>29</v>
      </c>
    </row>
    <row r="11183" spans="1:25" x14ac:dyDescent="0.45">
      <c r="A11183" t="s">
        <v>335</v>
      </c>
      <c r="B11183" t="s">
        <v>922</v>
      </c>
      <c r="C11183">
        <v>880100</v>
      </c>
      <c r="D11183" t="s">
        <v>390</v>
      </c>
      <c r="E11183" t="s">
        <v>49</v>
      </c>
      <c r="F11183">
        <v>2014</v>
      </c>
      <c r="G11183">
        <v>775</v>
      </c>
      <c r="H11183">
        <v>740.75</v>
      </c>
      <c r="J11183">
        <v>100636</v>
      </c>
      <c r="O11183">
        <v>18.693000000000001</v>
      </c>
      <c r="P11183">
        <v>0.20669999999999999</v>
      </c>
      <c r="Q11183">
        <v>156329.52499999999</v>
      </c>
      <c r="R11183" t="s">
        <v>923</v>
      </c>
      <c r="S11183" t="s">
        <v>34</v>
      </c>
      <c r="T11183" t="s">
        <v>63</v>
      </c>
      <c r="Y11183" t="s">
        <v>29</v>
      </c>
    </row>
    <row r="11184" spans="1:25" x14ac:dyDescent="0.45">
      <c r="A11184" t="s">
        <v>335</v>
      </c>
      <c r="B11184" t="s">
        <v>922</v>
      </c>
      <c r="C11184">
        <v>880100</v>
      </c>
      <c r="D11184" t="s">
        <v>390</v>
      </c>
      <c r="E11184" t="s">
        <v>49</v>
      </c>
      <c r="F11184">
        <v>2015</v>
      </c>
      <c r="G11184">
        <v>603</v>
      </c>
      <c r="H11184">
        <v>573.25</v>
      </c>
      <c r="J11184">
        <v>65587</v>
      </c>
      <c r="O11184">
        <v>10.739000000000001</v>
      </c>
      <c r="P11184">
        <v>0.18240000000000001</v>
      </c>
      <c r="Q11184">
        <v>101179.02499999999</v>
      </c>
      <c r="R11184" t="s">
        <v>923</v>
      </c>
      <c r="S11184" t="s">
        <v>34</v>
      </c>
      <c r="T11184" t="s">
        <v>63</v>
      </c>
      <c r="Y11184" t="s">
        <v>30</v>
      </c>
    </row>
    <row r="11185" spans="1:25" x14ac:dyDescent="0.45">
      <c r="A11185" t="s">
        <v>335</v>
      </c>
      <c r="B11185" t="s">
        <v>922</v>
      </c>
      <c r="C11185">
        <v>880100</v>
      </c>
      <c r="D11185" t="s">
        <v>390</v>
      </c>
      <c r="E11185" t="s">
        <v>49</v>
      </c>
      <c r="F11185">
        <v>2016</v>
      </c>
      <c r="G11185">
        <v>351</v>
      </c>
      <c r="H11185">
        <v>321.25</v>
      </c>
      <c r="J11185">
        <v>23036.75</v>
      </c>
      <c r="O11185">
        <v>3.1909999999999998</v>
      </c>
      <c r="P11185">
        <v>0.14019999999999999</v>
      </c>
      <c r="Q11185">
        <v>32247.8</v>
      </c>
      <c r="R11185" t="s">
        <v>923</v>
      </c>
      <c r="S11185" t="s">
        <v>34</v>
      </c>
      <c r="T11185" t="s">
        <v>63</v>
      </c>
      <c r="Y11185" t="s">
        <v>30</v>
      </c>
    </row>
    <row r="11186" spans="1:25" x14ac:dyDescent="0.45">
      <c r="A11186" t="s">
        <v>335</v>
      </c>
      <c r="B11186" t="s">
        <v>922</v>
      </c>
      <c r="C11186">
        <v>880100</v>
      </c>
      <c r="D11186" t="s">
        <v>390</v>
      </c>
      <c r="E11186" t="s">
        <v>49</v>
      </c>
      <c r="F11186">
        <v>2017</v>
      </c>
      <c r="G11186">
        <v>358</v>
      </c>
      <c r="H11186">
        <v>338.75</v>
      </c>
      <c r="J11186">
        <v>35084</v>
      </c>
      <c r="O11186">
        <v>4.2649999999999997</v>
      </c>
      <c r="P11186">
        <v>0.14050000000000001</v>
      </c>
      <c r="Q11186">
        <v>45426</v>
      </c>
      <c r="R11186" t="s">
        <v>923</v>
      </c>
      <c r="S11186" t="s">
        <v>34</v>
      </c>
      <c r="T11186" t="s">
        <v>63</v>
      </c>
      <c r="Y11186" t="s">
        <v>30</v>
      </c>
    </row>
    <row r="11187" spans="1:25" x14ac:dyDescent="0.45">
      <c r="A11187" t="s">
        <v>335</v>
      </c>
      <c r="B11187" t="s">
        <v>922</v>
      </c>
      <c r="C11187">
        <v>880100</v>
      </c>
      <c r="D11187" t="s">
        <v>390</v>
      </c>
      <c r="E11187" t="s">
        <v>49</v>
      </c>
      <c r="F11187">
        <v>2018</v>
      </c>
      <c r="G11187">
        <v>463</v>
      </c>
      <c r="H11187">
        <v>430.75</v>
      </c>
      <c r="J11187">
        <v>37438.75</v>
      </c>
      <c r="O11187">
        <v>5.0330000000000004</v>
      </c>
      <c r="P11187">
        <v>0.13919999999999999</v>
      </c>
      <c r="Q11187">
        <v>54446.85</v>
      </c>
      <c r="R11187" t="s">
        <v>923</v>
      </c>
      <c r="S11187" t="s">
        <v>34</v>
      </c>
      <c r="T11187" t="s">
        <v>63</v>
      </c>
      <c r="Y11187" t="s">
        <v>30</v>
      </c>
    </row>
    <row r="11188" spans="1:25" x14ac:dyDescent="0.45">
      <c r="A11188" t="s">
        <v>335</v>
      </c>
      <c r="B11188" t="s">
        <v>922</v>
      </c>
      <c r="C11188">
        <v>880100</v>
      </c>
      <c r="D11188" t="s">
        <v>390</v>
      </c>
      <c r="E11188" t="s">
        <v>49</v>
      </c>
      <c r="F11188">
        <v>2019</v>
      </c>
      <c r="G11188">
        <v>230</v>
      </c>
      <c r="H11188">
        <v>210.25</v>
      </c>
      <c r="J11188">
        <v>23827</v>
      </c>
      <c r="O11188">
        <v>3.6219999999999999</v>
      </c>
      <c r="P11188">
        <v>0.13980000000000001</v>
      </c>
      <c r="Q11188">
        <v>38520.75</v>
      </c>
      <c r="R11188" t="s">
        <v>923</v>
      </c>
      <c r="S11188" t="s">
        <v>34</v>
      </c>
      <c r="T11188" t="s">
        <v>63</v>
      </c>
      <c r="Y11188" t="s">
        <v>30</v>
      </c>
    </row>
    <row r="11189" spans="1:25" x14ac:dyDescent="0.45">
      <c r="A11189" t="s">
        <v>335</v>
      </c>
      <c r="B11189" t="s">
        <v>922</v>
      </c>
      <c r="C11189">
        <v>880100</v>
      </c>
      <c r="D11189" t="s">
        <v>390</v>
      </c>
      <c r="E11189" t="s">
        <v>49</v>
      </c>
      <c r="F11189">
        <v>2020</v>
      </c>
      <c r="G11189">
        <v>0</v>
      </c>
      <c r="H11189">
        <v>0</v>
      </c>
      <c r="R11189" t="s">
        <v>923</v>
      </c>
      <c r="S11189" t="s">
        <v>34</v>
      </c>
      <c r="T11189" t="s">
        <v>63</v>
      </c>
      <c r="Y11189" t="s">
        <v>30</v>
      </c>
    </row>
    <row r="11190" spans="1:25" x14ac:dyDescent="0.45">
      <c r="A11190" t="s">
        <v>335</v>
      </c>
      <c r="B11190" t="s">
        <v>922</v>
      </c>
      <c r="C11190">
        <v>880100</v>
      </c>
      <c r="D11190" t="s">
        <v>390</v>
      </c>
      <c r="E11190" t="s">
        <v>49</v>
      </c>
      <c r="F11190">
        <v>2021</v>
      </c>
      <c r="G11190">
        <v>0</v>
      </c>
      <c r="H11190">
        <v>0</v>
      </c>
      <c r="R11190" t="s">
        <v>923</v>
      </c>
      <c r="S11190" t="s">
        <v>34</v>
      </c>
      <c r="T11190" t="s">
        <v>63</v>
      </c>
      <c r="Y11190" t="s">
        <v>30</v>
      </c>
    </row>
    <row r="11191" spans="1:25" x14ac:dyDescent="0.45">
      <c r="A11191" t="s">
        <v>335</v>
      </c>
      <c r="B11191" t="s">
        <v>922</v>
      </c>
      <c r="C11191">
        <v>880100</v>
      </c>
      <c r="D11191" t="s">
        <v>390</v>
      </c>
      <c r="E11191" t="s">
        <v>49</v>
      </c>
      <c r="F11191">
        <v>2022</v>
      </c>
      <c r="G11191">
        <v>0</v>
      </c>
      <c r="H11191">
        <v>0</v>
      </c>
      <c r="R11191" t="s">
        <v>923</v>
      </c>
      <c r="S11191" t="s">
        <v>34</v>
      </c>
      <c r="T11191" t="s">
        <v>63</v>
      </c>
      <c r="Y11191" t="s">
        <v>30</v>
      </c>
    </row>
    <row r="11192" spans="1:25" x14ac:dyDescent="0.45">
      <c r="A11192" t="s">
        <v>335</v>
      </c>
      <c r="B11192" t="s">
        <v>922</v>
      </c>
      <c r="C11192">
        <v>880100</v>
      </c>
      <c r="D11192" t="s">
        <v>390</v>
      </c>
      <c r="E11192" t="s">
        <v>49</v>
      </c>
      <c r="F11192">
        <v>2023</v>
      </c>
      <c r="G11192">
        <v>0</v>
      </c>
      <c r="H11192">
        <v>0</v>
      </c>
      <c r="R11192" t="s">
        <v>923</v>
      </c>
      <c r="S11192" t="s">
        <v>34</v>
      </c>
      <c r="T11192" t="s">
        <v>63</v>
      </c>
      <c r="Y11192" t="s">
        <v>30</v>
      </c>
    </row>
    <row r="11193" spans="1:25" x14ac:dyDescent="0.45">
      <c r="A11193" t="s">
        <v>335</v>
      </c>
      <c r="B11193" t="s">
        <v>922</v>
      </c>
      <c r="C11193">
        <v>880100</v>
      </c>
      <c r="D11193" t="s">
        <v>390</v>
      </c>
      <c r="E11193" t="s">
        <v>49</v>
      </c>
      <c r="F11193">
        <v>2024</v>
      </c>
      <c r="G11193">
        <v>0</v>
      </c>
      <c r="H11193">
        <v>0</v>
      </c>
      <c r="R11193" t="s">
        <v>923</v>
      </c>
      <c r="S11193" t="s">
        <v>34</v>
      </c>
      <c r="T11193" t="s">
        <v>63</v>
      </c>
      <c r="Y11193" t="s">
        <v>30</v>
      </c>
    </row>
    <row r="11194" spans="1:25" x14ac:dyDescent="0.45">
      <c r="A11194" t="s">
        <v>335</v>
      </c>
      <c r="B11194" t="s">
        <v>922</v>
      </c>
      <c r="C11194">
        <v>880100</v>
      </c>
      <c r="D11194" t="s">
        <v>391</v>
      </c>
      <c r="E11194" t="s">
        <v>338</v>
      </c>
      <c r="F11194">
        <v>2010</v>
      </c>
      <c r="G11194">
        <v>813</v>
      </c>
      <c r="H11194">
        <v>758</v>
      </c>
      <c r="J11194">
        <v>83104.5</v>
      </c>
      <c r="O11194">
        <v>14.013999999999999</v>
      </c>
      <c r="P11194">
        <v>0.21440000000000001</v>
      </c>
      <c r="Q11194">
        <v>120203.22500000001</v>
      </c>
      <c r="R11194" t="s">
        <v>923</v>
      </c>
      <c r="S11194" t="s">
        <v>34</v>
      </c>
      <c r="T11194" t="s">
        <v>63</v>
      </c>
      <c r="Y11194" t="s">
        <v>29</v>
      </c>
    </row>
    <row r="11195" spans="1:25" x14ac:dyDescent="0.45">
      <c r="A11195" t="s">
        <v>335</v>
      </c>
      <c r="B11195" t="s">
        <v>922</v>
      </c>
      <c r="C11195">
        <v>880100</v>
      </c>
      <c r="D11195" t="s">
        <v>391</v>
      </c>
      <c r="E11195" t="s">
        <v>338</v>
      </c>
      <c r="F11195">
        <v>2011</v>
      </c>
      <c r="G11195">
        <v>553</v>
      </c>
      <c r="H11195">
        <v>507.75</v>
      </c>
      <c r="J11195">
        <v>56535.25</v>
      </c>
      <c r="O11195">
        <v>9.7629999999999999</v>
      </c>
      <c r="P11195">
        <v>0.2155</v>
      </c>
      <c r="Q11195">
        <v>76404.2</v>
      </c>
      <c r="R11195" t="s">
        <v>923</v>
      </c>
      <c r="S11195" t="s">
        <v>34</v>
      </c>
      <c r="T11195" t="s">
        <v>63</v>
      </c>
      <c r="Y11195" t="s">
        <v>29</v>
      </c>
    </row>
    <row r="11196" spans="1:25" x14ac:dyDescent="0.45">
      <c r="A11196" t="s">
        <v>335</v>
      </c>
      <c r="B11196" t="s">
        <v>922</v>
      </c>
      <c r="C11196">
        <v>880100</v>
      </c>
      <c r="D11196" t="s">
        <v>391</v>
      </c>
      <c r="E11196" t="s">
        <v>338</v>
      </c>
      <c r="F11196">
        <v>2012</v>
      </c>
      <c r="G11196">
        <v>902</v>
      </c>
      <c r="H11196">
        <v>847.75</v>
      </c>
      <c r="J11196">
        <v>112906.75</v>
      </c>
      <c r="O11196">
        <v>21.67</v>
      </c>
      <c r="P11196">
        <v>0.2374</v>
      </c>
      <c r="Q11196">
        <v>154379.32500000001</v>
      </c>
      <c r="R11196" t="s">
        <v>923</v>
      </c>
      <c r="S11196" t="s">
        <v>34</v>
      </c>
      <c r="T11196" t="s">
        <v>63</v>
      </c>
      <c r="Y11196" t="s">
        <v>29</v>
      </c>
    </row>
    <row r="11197" spans="1:25" x14ac:dyDescent="0.45">
      <c r="A11197" t="s">
        <v>335</v>
      </c>
      <c r="B11197" t="s">
        <v>922</v>
      </c>
      <c r="C11197">
        <v>880100</v>
      </c>
      <c r="D11197" t="s">
        <v>391</v>
      </c>
      <c r="E11197" t="s">
        <v>338</v>
      </c>
      <c r="F11197">
        <v>2013</v>
      </c>
      <c r="G11197">
        <v>1080</v>
      </c>
      <c r="H11197">
        <v>1021.75</v>
      </c>
      <c r="J11197">
        <v>119041.25</v>
      </c>
      <c r="O11197">
        <v>23.469000000000001</v>
      </c>
      <c r="P11197">
        <v>0.2079</v>
      </c>
      <c r="Q11197">
        <v>188183.65</v>
      </c>
      <c r="R11197" t="s">
        <v>923</v>
      </c>
      <c r="S11197" t="s">
        <v>34</v>
      </c>
      <c r="T11197" t="s">
        <v>63</v>
      </c>
      <c r="Y11197" t="s">
        <v>29</v>
      </c>
    </row>
    <row r="11198" spans="1:25" x14ac:dyDescent="0.45">
      <c r="A11198" t="s">
        <v>335</v>
      </c>
      <c r="B11198" t="s">
        <v>922</v>
      </c>
      <c r="C11198">
        <v>880100</v>
      </c>
      <c r="D11198" t="s">
        <v>391</v>
      </c>
      <c r="E11198" t="s">
        <v>338</v>
      </c>
      <c r="F11198">
        <v>2014</v>
      </c>
      <c r="G11198">
        <v>646</v>
      </c>
      <c r="H11198">
        <v>616.75</v>
      </c>
      <c r="J11198">
        <v>78494.25</v>
      </c>
      <c r="O11198">
        <v>15.388</v>
      </c>
      <c r="P11198">
        <v>0.2044</v>
      </c>
      <c r="Q11198">
        <v>130557.02499999999</v>
      </c>
      <c r="R11198" t="s">
        <v>923</v>
      </c>
      <c r="S11198" t="s">
        <v>34</v>
      </c>
      <c r="T11198" t="s">
        <v>63</v>
      </c>
      <c r="Y11198" t="s">
        <v>29</v>
      </c>
    </row>
    <row r="11199" spans="1:25" x14ac:dyDescent="0.45">
      <c r="A11199" t="s">
        <v>335</v>
      </c>
      <c r="B11199" t="s">
        <v>922</v>
      </c>
      <c r="C11199">
        <v>880100</v>
      </c>
      <c r="D11199" t="s">
        <v>391</v>
      </c>
      <c r="E11199" t="s">
        <v>338</v>
      </c>
      <c r="F11199">
        <v>2015</v>
      </c>
      <c r="G11199">
        <v>698</v>
      </c>
      <c r="H11199">
        <v>661.5</v>
      </c>
      <c r="J11199">
        <v>75987.25</v>
      </c>
      <c r="O11199">
        <v>13.285</v>
      </c>
      <c r="P11199">
        <v>0.17599999999999999</v>
      </c>
      <c r="Q11199">
        <v>132012.77499999999</v>
      </c>
      <c r="R11199" t="s">
        <v>923</v>
      </c>
      <c r="S11199" t="s">
        <v>34</v>
      </c>
      <c r="T11199" t="s">
        <v>63</v>
      </c>
      <c r="Y11199" t="s">
        <v>30</v>
      </c>
    </row>
    <row r="11200" spans="1:25" x14ac:dyDescent="0.45">
      <c r="A11200" t="s">
        <v>335</v>
      </c>
      <c r="B11200" t="s">
        <v>922</v>
      </c>
      <c r="C11200">
        <v>880100</v>
      </c>
      <c r="D11200" t="s">
        <v>391</v>
      </c>
      <c r="E11200" t="s">
        <v>338</v>
      </c>
      <c r="F11200">
        <v>2016</v>
      </c>
      <c r="G11200">
        <v>372</v>
      </c>
      <c r="H11200">
        <v>352.5</v>
      </c>
      <c r="J11200">
        <v>38258</v>
      </c>
      <c r="O11200">
        <v>6.5359999999999996</v>
      </c>
      <c r="P11200">
        <v>0.16589999999999999</v>
      </c>
      <c r="Q11200">
        <v>69226.25</v>
      </c>
      <c r="R11200" t="s">
        <v>923</v>
      </c>
      <c r="S11200" t="s">
        <v>34</v>
      </c>
      <c r="T11200" t="s">
        <v>63</v>
      </c>
      <c r="Y11200" t="s">
        <v>30</v>
      </c>
    </row>
    <row r="11201" spans="1:25" x14ac:dyDescent="0.45">
      <c r="A11201" t="s">
        <v>335</v>
      </c>
      <c r="B11201" t="s">
        <v>922</v>
      </c>
      <c r="C11201">
        <v>880100</v>
      </c>
      <c r="D11201" t="s">
        <v>391</v>
      </c>
      <c r="E11201" t="s">
        <v>338</v>
      </c>
      <c r="F11201">
        <v>2017</v>
      </c>
      <c r="G11201">
        <v>219</v>
      </c>
      <c r="H11201">
        <v>202.25</v>
      </c>
      <c r="J11201">
        <v>22171.75</v>
      </c>
      <c r="O11201">
        <v>3.823</v>
      </c>
      <c r="P11201">
        <v>0.14319999999999999</v>
      </c>
      <c r="Q11201">
        <v>42922.6</v>
      </c>
      <c r="R11201" t="s">
        <v>923</v>
      </c>
      <c r="S11201" t="s">
        <v>34</v>
      </c>
      <c r="T11201" t="s">
        <v>63</v>
      </c>
      <c r="Y11201" t="s">
        <v>30</v>
      </c>
    </row>
    <row r="11202" spans="1:25" x14ac:dyDescent="0.45">
      <c r="A11202" t="s">
        <v>335</v>
      </c>
      <c r="B11202" t="s">
        <v>922</v>
      </c>
      <c r="C11202">
        <v>880100</v>
      </c>
      <c r="D11202" t="s">
        <v>391</v>
      </c>
      <c r="E11202" t="s">
        <v>338</v>
      </c>
      <c r="F11202">
        <v>2018</v>
      </c>
      <c r="G11202">
        <v>477</v>
      </c>
      <c r="H11202">
        <v>452.25</v>
      </c>
      <c r="J11202">
        <v>47192.75</v>
      </c>
      <c r="O11202">
        <v>6.5090000000000003</v>
      </c>
      <c r="P11202">
        <v>0.15820000000000001</v>
      </c>
      <c r="Q11202">
        <v>65772.225000000006</v>
      </c>
      <c r="R11202" t="s">
        <v>923</v>
      </c>
      <c r="S11202" t="s">
        <v>34</v>
      </c>
      <c r="T11202" t="s">
        <v>63</v>
      </c>
      <c r="Y11202" t="s">
        <v>30</v>
      </c>
    </row>
    <row r="11203" spans="1:25" x14ac:dyDescent="0.45">
      <c r="A11203" t="s">
        <v>335</v>
      </c>
      <c r="B11203" t="s">
        <v>922</v>
      </c>
      <c r="C11203">
        <v>880100</v>
      </c>
      <c r="D11203" t="s">
        <v>391</v>
      </c>
      <c r="E11203" t="s">
        <v>338</v>
      </c>
      <c r="F11203">
        <v>2019</v>
      </c>
      <c r="G11203">
        <v>167</v>
      </c>
      <c r="H11203">
        <v>151.25</v>
      </c>
      <c r="J11203">
        <v>11277.25</v>
      </c>
      <c r="O11203">
        <v>1.3959999999999999</v>
      </c>
      <c r="P11203">
        <v>0.1056</v>
      </c>
      <c r="Q11203">
        <v>18109.05</v>
      </c>
      <c r="R11203" t="s">
        <v>923</v>
      </c>
      <c r="S11203" t="s">
        <v>34</v>
      </c>
      <c r="T11203" t="s">
        <v>63</v>
      </c>
      <c r="Y11203" t="s">
        <v>30</v>
      </c>
    </row>
    <row r="11204" spans="1:25" x14ac:dyDescent="0.45">
      <c r="A11204" t="s">
        <v>335</v>
      </c>
      <c r="B11204" t="s">
        <v>922</v>
      </c>
      <c r="C11204">
        <v>880100</v>
      </c>
      <c r="D11204" t="s">
        <v>391</v>
      </c>
      <c r="E11204" t="s">
        <v>338</v>
      </c>
      <c r="F11204">
        <v>2020</v>
      </c>
      <c r="G11204">
        <v>57</v>
      </c>
      <c r="H11204">
        <v>50</v>
      </c>
      <c r="J11204">
        <v>3344.25</v>
      </c>
      <c r="O11204">
        <v>0.35499999999999998</v>
      </c>
      <c r="P11204">
        <v>8.0699999999999994E-2</v>
      </c>
      <c r="Q11204">
        <v>6710.125</v>
      </c>
      <c r="R11204" t="s">
        <v>923</v>
      </c>
      <c r="S11204" t="s">
        <v>34</v>
      </c>
      <c r="T11204" t="s">
        <v>63</v>
      </c>
      <c r="Y11204" t="s">
        <v>30</v>
      </c>
    </row>
    <row r="11205" spans="1:25" x14ac:dyDescent="0.45">
      <c r="A11205" t="s">
        <v>335</v>
      </c>
      <c r="B11205" t="s">
        <v>922</v>
      </c>
      <c r="C11205">
        <v>880100</v>
      </c>
      <c r="D11205" t="s">
        <v>391</v>
      </c>
      <c r="E11205" t="s">
        <v>338</v>
      </c>
      <c r="F11205">
        <v>2021</v>
      </c>
      <c r="G11205">
        <v>0</v>
      </c>
      <c r="H11205">
        <v>0</v>
      </c>
      <c r="R11205" t="s">
        <v>923</v>
      </c>
      <c r="S11205" t="s">
        <v>34</v>
      </c>
      <c r="T11205" t="s">
        <v>63</v>
      </c>
      <c r="Y11205" t="s">
        <v>30</v>
      </c>
    </row>
    <row r="11206" spans="1:25" x14ac:dyDescent="0.45">
      <c r="A11206" t="s">
        <v>335</v>
      </c>
      <c r="B11206" t="s">
        <v>922</v>
      </c>
      <c r="C11206">
        <v>880100</v>
      </c>
      <c r="D11206" t="s">
        <v>391</v>
      </c>
      <c r="E11206" t="s">
        <v>338</v>
      </c>
      <c r="F11206">
        <v>2022</v>
      </c>
      <c r="G11206">
        <v>0</v>
      </c>
      <c r="H11206">
        <v>0</v>
      </c>
      <c r="R11206" t="s">
        <v>923</v>
      </c>
      <c r="S11206" t="s">
        <v>34</v>
      </c>
      <c r="T11206" t="s">
        <v>63</v>
      </c>
      <c r="Y11206" t="s">
        <v>30</v>
      </c>
    </row>
    <row r="11207" spans="1:25" x14ac:dyDescent="0.45">
      <c r="A11207" t="s">
        <v>335</v>
      </c>
      <c r="B11207" t="s">
        <v>922</v>
      </c>
      <c r="C11207">
        <v>880100</v>
      </c>
      <c r="D11207" t="s">
        <v>391</v>
      </c>
      <c r="E11207" t="s">
        <v>338</v>
      </c>
      <c r="F11207">
        <v>2023</v>
      </c>
      <c r="G11207">
        <v>0</v>
      </c>
      <c r="H11207">
        <v>0</v>
      </c>
      <c r="R11207" t="s">
        <v>923</v>
      </c>
      <c r="S11207" t="s">
        <v>34</v>
      </c>
      <c r="T11207" t="s">
        <v>63</v>
      </c>
      <c r="Y11207" t="s">
        <v>30</v>
      </c>
    </row>
    <row r="11208" spans="1:25" x14ac:dyDescent="0.45">
      <c r="A11208" t="s">
        <v>335</v>
      </c>
      <c r="B11208" t="s">
        <v>922</v>
      </c>
      <c r="C11208">
        <v>880100</v>
      </c>
      <c r="D11208" t="s">
        <v>391</v>
      </c>
      <c r="E11208" t="s">
        <v>338</v>
      </c>
      <c r="F11208">
        <v>2024</v>
      </c>
      <c r="G11208">
        <v>0</v>
      </c>
      <c r="H11208">
        <v>0</v>
      </c>
      <c r="R11208" t="s">
        <v>923</v>
      </c>
      <c r="S11208" t="s">
        <v>34</v>
      </c>
      <c r="T11208" t="s">
        <v>63</v>
      </c>
      <c r="Y11208" t="s">
        <v>30</v>
      </c>
    </row>
  </sheetData>
  <autoFilter ref="A1:Y11208" xr:uid="{84E75D92-3E92-455B-99BE-B4A0BB95BA63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D0D8C-A3DF-4003-ADBC-D73324CD6171}">
  <dimension ref="A1:B18"/>
  <sheetViews>
    <sheetView workbookViewId="0">
      <selection activeCell="E16" sqref="E16"/>
    </sheetView>
  </sheetViews>
  <sheetFormatPr defaultRowHeight="14.25" x14ac:dyDescent="0.45"/>
  <cols>
    <col min="1" max="1" width="9.9296875" bestFit="1" customWidth="1"/>
    <col min="2" max="2" width="26.9296875" bestFit="1" customWidth="1"/>
  </cols>
  <sheetData>
    <row r="1" spans="1:2" x14ac:dyDescent="0.45">
      <c r="A1" s="14" t="s">
        <v>969</v>
      </c>
    </row>
    <row r="2" spans="1:2" x14ac:dyDescent="0.45">
      <c r="A2" s="14"/>
    </row>
    <row r="3" spans="1:2" x14ac:dyDescent="0.45">
      <c r="A3" s="59" t="s">
        <v>970</v>
      </c>
      <c r="B3" s="59" t="s">
        <v>971</v>
      </c>
    </row>
    <row r="4" spans="1:2" x14ac:dyDescent="0.45">
      <c r="A4" s="24" t="s">
        <v>82</v>
      </c>
      <c r="B4" s="24" t="s">
        <v>82</v>
      </c>
    </row>
    <row r="5" spans="1:2" x14ac:dyDescent="0.45">
      <c r="A5" s="24" t="s">
        <v>82</v>
      </c>
      <c r="B5" s="24" t="s">
        <v>108</v>
      </c>
    </row>
    <row r="6" spans="1:2" x14ac:dyDescent="0.45">
      <c r="A6" s="24" t="s">
        <v>82</v>
      </c>
      <c r="B6" s="24" t="s">
        <v>594</v>
      </c>
    </row>
    <row r="7" spans="1:2" x14ac:dyDescent="0.45">
      <c r="A7" s="24" t="s">
        <v>333</v>
      </c>
      <c r="B7" s="24" t="s">
        <v>333</v>
      </c>
    </row>
    <row r="8" spans="1:2" x14ac:dyDescent="0.45">
      <c r="A8" s="24" t="s">
        <v>333</v>
      </c>
      <c r="B8" s="24" t="s">
        <v>702</v>
      </c>
    </row>
    <row r="9" spans="1:2" x14ac:dyDescent="0.45">
      <c r="A9" s="24" t="s">
        <v>333</v>
      </c>
      <c r="B9" s="24" t="s">
        <v>34</v>
      </c>
    </row>
    <row r="10" spans="1:2" x14ac:dyDescent="0.45">
      <c r="A10" s="24" t="s">
        <v>923</v>
      </c>
      <c r="B10" s="24" t="s">
        <v>38</v>
      </c>
    </row>
    <row r="11" spans="1:2" x14ac:dyDescent="0.45">
      <c r="A11" s="24" t="s">
        <v>923</v>
      </c>
      <c r="B11" s="24" t="s">
        <v>83</v>
      </c>
    </row>
    <row r="12" spans="1:2" x14ac:dyDescent="0.45">
      <c r="A12" s="24" t="s">
        <v>923</v>
      </c>
      <c r="B12" s="24" t="s">
        <v>27</v>
      </c>
    </row>
    <row r="13" spans="1:2" x14ac:dyDescent="0.45">
      <c r="A13" s="24" t="s">
        <v>923</v>
      </c>
      <c r="B13" s="24" t="s">
        <v>45</v>
      </c>
    </row>
    <row r="14" spans="1:2" x14ac:dyDescent="0.45">
      <c r="A14" s="24" t="s">
        <v>923</v>
      </c>
      <c r="B14" s="24" t="s">
        <v>925</v>
      </c>
    </row>
    <row r="15" spans="1:2" x14ac:dyDescent="0.45">
      <c r="A15" s="24" t="s">
        <v>923</v>
      </c>
      <c r="B15" s="24" t="s">
        <v>106</v>
      </c>
    </row>
    <row r="16" spans="1:2" x14ac:dyDescent="0.45">
      <c r="A16" s="24" t="s">
        <v>924</v>
      </c>
      <c r="B16" s="24" t="s">
        <v>638</v>
      </c>
    </row>
    <row r="17" spans="1:2" x14ac:dyDescent="0.45">
      <c r="A17" s="24" t="s">
        <v>924</v>
      </c>
      <c r="B17" s="24" t="s">
        <v>636</v>
      </c>
    </row>
    <row r="18" spans="1:2" x14ac:dyDescent="0.45">
      <c r="A18" s="24" t="s">
        <v>924</v>
      </c>
      <c r="B18" s="24" t="s">
        <v>94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56567-8E74-4A88-A0DF-40FFE87B1879}">
  <dimension ref="A1:Y11208"/>
  <sheetViews>
    <sheetView workbookViewId="0">
      <selection sqref="A1:A1048576"/>
    </sheetView>
  </sheetViews>
  <sheetFormatPr defaultRowHeight="14.25" x14ac:dyDescent="0.45"/>
  <sheetData>
    <row r="1" spans="1:25" x14ac:dyDescent="0.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</row>
    <row r="2" spans="1:25" x14ac:dyDescent="0.45">
      <c r="A2" t="s">
        <v>25</v>
      </c>
      <c r="B2" t="s">
        <v>26</v>
      </c>
      <c r="C2">
        <v>540</v>
      </c>
      <c r="D2">
        <v>10</v>
      </c>
      <c r="F2">
        <v>2009</v>
      </c>
      <c r="G2">
        <v>9</v>
      </c>
      <c r="H2">
        <v>2.1</v>
      </c>
      <c r="I2">
        <v>19.55</v>
      </c>
      <c r="O2">
        <v>0.315</v>
      </c>
      <c r="P2">
        <v>1.2</v>
      </c>
      <c r="Q2">
        <v>525</v>
      </c>
      <c r="R2" t="s">
        <v>27</v>
      </c>
      <c r="T2" t="s">
        <v>28</v>
      </c>
      <c r="Y2" t="s">
        <v>29</v>
      </c>
    </row>
    <row r="3" spans="1:25" x14ac:dyDescent="0.45">
      <c r="A3" t="s">
        <v>25</v>
      </c>
      <c r="B3" t="s">
        <v>26</v>
      </c>
      <c r="C3">
        <v>540</v>
      </c>
      <c r="D3">
        <v>10</v>
      </c>
      <c r="F3">
        <v>2010</v>
      </c>
      <c r="G3">
        <v>39</v>
      </c>
      <c r="H3">
        <v>39</v>
      </c>
      <c r="I3">
        <v>512</v>
      </c>
      <c r="O3">
        <v>5.85</v>
      </c>
      <c r="P3">
        <v>1.2</v>
      </c>
      <c r="Q3">
        <v>9750</v>
      </c>
      <c r="R3" t="s">
        <v>27</v>
      </c>
      <c r="T3" t="s">
        <v>28</v>
      </c>
      <c r="Y3" t="s">
        <v>29</v>
      </c>
    </row>
    <row r="4" spans="1:25" x14ac:dyDescent="0.45">
      <c r="A4" t="s">
        <v>25</v>
      </c>
      <c r="B4" t="s">
        <v>26</v>
      </c>
      <c r="C4">
        <v>540</v>
      </c>
      <c r="D4">
        <v>10</v>
      </c>
      <c r="F4">
        <v>2011</v>
      </c>
      <c r="G4">
        <v>10</v>
      </c>
      <c r="H4">
        <v>7.7</v>
      </c>
      <c r="I4">
        <v>104.7</v>
      </c>
      <c r="O4">
        <v>1.155</v>
      </c>
      <c r="P4">
        <v>1.2</v>
      </c>
      <c r="Q4">
        <v>1925</v>
      </c>
      <c r="R4" t="s">
        <v>27</v>
      </c>
      <c r="T4" t="s">
        <v>28</v>
      </c>
      <c r="Y4" t="s">
        <v>29</v>
      </c>
    </row>
    <row r="5" spans="1:25" x14ac:dyDescent="0.45">
      <c r="A5" t="s">
        <v>25</v>
      </c>
      <c r="B5" t="s">
        <v>26</v>
      </c>
      <c r="C5">
        <v>540</v>
      </c>
      <c r="D5">
        <v>10</v>
      </c>
      <c r="F5">
        <v>2012</v>
      </c>
      <c r="G5">
        <v>15</v>
      </c>
      <c r="H5">
        <v>9.18</v>
      </c>
      <c r="I5">
        <v>140.71</v>
      </c>
      <c r="O5">
        <v>1.377</v>
      </c>
      <c r="P5">
        <v>1.2</v>
      </c>
      <c r="Q5">
        <v>2295</v>
      </c>
      <c r="R5" t="s">
        <v>27</v>
      </c>
      <c r="T5" t="s">
        <v>28</v>
      </c>
      <c r="Y5" t="s">
        <v>29</v>
      </c>
    </row>
    <row r="6" spans="1:25" x14ac:dyDescent="0.45">
      <c r="A6" t="s">
        <v>25</v>
      </c>
      <c r="B6" t="s">
        <v>26</v>
      </c>
      <c r="C6">
        <v>540</v>
      </c>
      <c r="D6">
        <v>10</v>
      </c>
      <c r="F6">
        <v>2013</v>
      </c>
      <c r="G6">
        <v>8</v>
      </c>
      <c r="H6">
        <v>6.26</v>
      </c>
      <c r="I6">
        <v>95.4</v>
      </c>
      <c r="O6">
        <v>0.93899999999999995</v>
      </c>
      <c r="P6">
        <v>1.2</v>
      </c>
      <c r="Q6">
        <v>1565</v>
      </c>
      <c r="R6" t="s">
        <v>27</v>
      </c>
      <c r="T6" t="s">
        <v>28</v>
      </c>
      <c r="Y6" t="s">
        <v>29</v>
      </c>
    </row>
    <row r="7" spans="1:25" x14ac:dyDescent="0.45">
      <c r="A7" t="s">
        <v>25</v>
      </c>
      <c r="B7" t="s">
        <v>26</v>
      </c>
      <c r="C7">
        <v>540</v>
      </c>
      <c r="D7">
        <v>10</v>
      </c>
      <c r="F7">
        <v>2014</v>
      </c>
      <c r="G7">
        <v>6</v>
      </c>
      <c r="H7">
        <v>2.87</v>
      </c>
      <c r="I7">
        <v>37.4</v>
      </c>
      <c r="O7">
        <v>0.43099999999999999</v>
      </c>
      <c r="P7">
        <v>1.2</v>
      </c>
      <c r="Q7">
        <v>717.5</v>
      </c>
      <c r="R7" t="s">
        <v>27</v>
      </c>
      <c r="T7" t="s">
        <v>28</v>
      </c>
      <c r="Y7" t="s">
        <v>29</v>
      </c>
    </row>
    <row r="8" spans="1:25" x14ac:dyDescent="0.45">
      <c r="A8" t="s">
        <v>25</v>
      </c>
      <c r="B8" t="s">
        <v>26</v>
      </c>
      <c r="C8">
        <v>540</v>
      </c>
      <c r="D8">
        <v>10</v>
      </c>
      <c r="F8">
        <v>2015</v>
      </c>
      <c r="G8">
        <v>19</v>
      </c>
      <c r="H8">
        <v>7.91</v>
      </c>
      <c r="I8">
        <v>97.29</v>
      </c>
      <c r="O8">
        <v>1.1870000000000001</v>
      </c>
      <c r="P8">
        <v>1.2</v>
      </c>
      <c r="Q8">
        <v>1977.5</v>
      </c>
      <c r="R8" t="s">
        <v>27</v>
      </c>
      <c r="T8" t="s">
        <v>28</v>
      </c>
      <c r="Y8" t="s">
        <v>30</v>
      </c>
    </row>
    <row r="9" spans="1:25" x14ac:dyDescent="0.45">
      <c r="A9" t="s">
        <v>25</v>
      </c>
      <c r="B9" t="s">
        <v>26</v>
      </c>
      <c r="C9">
        <v>540</v>
      </c>
      <c r="D9">
        <v>10</v>
      </c>
      <c r="F9">
        <v>2016</v>
      </c>
      <c r="G9">
        <v>33</v>
      </c>
      <c r="H9">
        <v>20.91</v>
      </c>
      <c r="I9">
        <v>316.73</v>
      </c>
      <c r="O9">
        <v>3.137</v>
      </c>
      <c r="P9">
        <v>1.2</v>
      </c>
      <c r="Q9">
        <v>5227.5</v>
      </c>
      <c r="R9" t="s">
        <v>27</v>
      </c>
      <c r="T9" t="s">
        <v>28</v>
      </c>
      <c r="Y9" t="s">
        <v>30</v>
      </c>
    </row>
    <row r="10" spans="1:25" x14ac:dyDescent="0.45">
      <c r="A10" t="s">
        <v>25</v>
      </c>
      <c r="B10" t="s">
        <v>26</v>
      </c>
      <c r="C10">
        <v>540</v>
      </c>
      <c r="D10">
        <v>10</v>
      </c>
      <c r="F10">
        <v>2017</v>
      </c>
      <c r="G10">
        <v>25</v>
      </c>
      <c r="H10">
        <v>19.72</v>
      </c>
      <c r="I10">
        <v>333.01</v>
      </c>
      <c r="O10">
        <v>2.9580000000000002</v>
      </c>
      <c r="P10">
        <v>1.2</v>
      </c>
      <c r="Q10">
        <v>4930</v>
      </c>
      <c r="R10" t="s">
        <v>27</v>
      </c>
      <c r="T10" t="s">
        <v>28</v>
      </c>
      <c r="Y10" t="s">
        <v>30</v>
      </c>
    </row>
    <row r="11" spans="1:25" x14ac:dyDescent="0.45">
      <c r="A11" t="s">
        <v>25</v>
      </c>
      <c r="B11" t="s">
        <v>26</v>
      </c>
      <c r="C11">
        <v>540</v>
      </c>
      <c r="D11">
        <v>10</v>
      </c>
      <c r="F11">
        <v>2018</v>
      </c>
      <c r="G11">
        <v>27</v>
      </c>
      <c r="H11">
        <v>16.73</v>
      </c>
      <c r="I11">
        <v>253.22</v>
      </c>
      <c r="O11">
        <v>2.5099999999999998</v>
      </c>
      <c r="P11">
        <v>1.2</v>
      </c>
      <c r="Q11">
        <v>4182.5</v>
      </c>
      <c r="R11" t="s">
        <v>27</v>
      </c>
      <c r="T11" t="s">
        <v>28</v>
      </c>
      <c r="Y11" t="s">
        <v>30</v>
      </c>
    </row>
    <row r="12" spans="1:25" x14ac:dyDescent="0.45">
      <c r="A12" t="s">
        <v>25</v>
      </c>
      <c r="B12" t="s">
        <v>26</v>
      </c>
      <c r="C12">
        <v>540</v>
      </c>
      <c r="D12">
        <v>10</v>
      </c>
      <c r="F12">
        <v>2019</v>
      </c>
      <c r="G12">
        <v>14</v>
      </c>
      <c r="H12">
        <v>5.82</v>
      </c>
      <c r="I12">
        <v>58.45</v>
      </c>
      <c r="O12">
        <v>0.873</v>
      </c>
      <c r="P12">
        <v>1.2</v>
      </c>
      <c r="Q12">
        <v>1455</v>
      </c>
      <c r="R12" t="s">
        <v>27</v>
      </c>
      <c r="T12" t="s">
        <v>28</v>
      </c>
      <c r="Y12" t="s">
        <v>30</v>
      </c>
    </row>
    <row r="13" spans="1:25" x14ac:dyDescent="0.45">
      <c r="A13" t="s">
        <v>25</v>
      </c>
      <c r="B13" t="s">
        <v>26</v>
      </c>
      <c r="C13">
        <v>540</v>
      </c>
      <c r="D13">
        <v>10</v>
      </c>
      <c r="F13">
        <v>2020</v>
      </c>
      <c r="G13">
        <v>17</v>
      </c>
      <c r="H13">
        <v>10.3</v>
      </c>
      <c r="I13">
        <v>80.33</v>
      </c>
      <c r="O13">
        <v>1.5449999999999999</v>
      </c>
      <c r="P13">
        <v>1.2</v>
      </c>
      <c r="Q13">
        <v>2575</v>
      </c>
      <c r="R13" t="s">
        <v>27</v>
      </c>
      <c r="T13" t="s">
        <v>28</v>
      </c>
      <c r="Y13" t="s">
        <v>30</v>
      </c>
    </row>
    <row r="14" spans="1:25" x14ac:dyDescent="0.45">
      <c r="A14" t="s">
        <v>25</v>
      </c>
      <c r="B14" t="s">
        <v>26</v>
      </c>
      <c r="C14">
        <v>540</v>
      </c>
      <c r="D14">
        <v>10</v>
      </c>
      <c r="F14">
        <v>2021</v>
      </c>
      <c r="G14">
        <v>14</v>
      </c>
      <c r="H14">
        <v>9.48</v>
      </c>
      <c r="I14">
        <v>127.38</v>
      </c>
      <c r="O14">
        <v>1.337</v>
      </c>
      <c r="P14">
        <v>1.1244000000000001</v>
      </c>
      <c r="Q14">
        <v>2370</v>
      </c>
      <c r="R14" t="s">
        <v>27</v>
      </c>
      <c r="T14" t="s">
        <v>28</v>
      </c>
      <c r="Y14" t="s">
        <v>30</v>
      </c>
    </row>
    <row r="15" spans="1:25" x14ac:dyDescent="0.45">
      <c r="A15" t="s">
        <v>25</v>
      </c>
      <c r="B15" t="s">
        <v>26</v>
      </c>
      <c r="C15">
        <v>540</v>
      </c>
      <c r="D15">
        <v>10</v>
      </c>
      <c r="F15">
        <v>2022</v>
      </c>
      <c r="G15">
        <v>19</v>
      </c>
      <c r="H15">
        <v>11.31</v>
      </c>
      <c r="I15">
        <v>73.599999999999994</v>
      </c>
      <c r="O15">
        <v>0.94899999999999995</v>
      </c>
      <c r="P15">
        <v>0.67090000000000005</v>
      </c>
      <c r="Q15">
        <v>2827.5</v>
      </c>
      <c r="R15" t="s">
        <v>27</v>
      </c>
      <c r="T15" t="s">
        <v>28</v>
      </c>
      <c r="Y15" t="s">
        <v>30</v>
      </c>
    </row>
    <row r="16" spans="1:25" x14ac:dyDescent="0.45">
      <c r="A16" t="s">
        <v>25</v>
      </c>
      <c r="B16" t="s">
        <v>26</v>
      </c>
      <c r="C16">
        <v>540</v>
      </c>
      <c r="D16">
        <v>10</v>
      </c>
      <c r="F16">
        <v>2023</v>
      </c>
      <c r="G16">
        <v>5</v>
      </c>
      <c r="H16">
        <v>2.78</v>
      </c>
      <c r="I16">
        <v>36.619999999999997</v>
      </c>
      <c r="O16">
        <v>0.23300000000000001</v>
      </c>
      <c r="P16">
        <v>0.67100000000000004</v>
      </c>
      <c r="Q16">
        <v>695</v>
      </c>
      <c r="R16" t="s">
        <v>27</v>
      </c>
      <c r="T16" t="s">
        <v>28</v>
      </c>
      <c r="Y16" t="s">
        <v>30</v>
      </c>
    </row>
    <row r="17" spans="1:25" x14ac:dyDescent="0.45">
      <c r="A17" t="s">
        <v>25</v>
      </c>
      <c r="B17" t="s">
        <v>26</v>
      </c>
      <c r="C17">
        <v>540</v>
      </c>
      <c r="D17">
        <v>10</v>
      </c>
      <c r="F17">
        <v>2024</v>
      </c>
      <c r="G17">
        <v>6</v>
      </c>
      <c r="H17">
        <v>2.4500000000000002</v>
      </c>
      <c r="I17">
        <v>22.41</v>
      </c>
      <c r="O17">
        <v>0.20499999999999999</v>
      </c>
      <c r="P17">
        <v>0.67030000000000001</v>
      </c>
      <c r="Q17">
        <v>612.5</v>
      </c>
      <c r="R17" t="s">
        <v>27</v>
      </c>
      <c r="T17" t="s">
        <v>28</v>
      </c>
      <c r="Y17" t="s">
        <v>30</v>
      </c>
    </row>
    <row r="18" spans="1:25" x14ac:dyDescent="0.45">
      <c r="A18" t="s">
        <v>25</v>
      </c>
      <c r="B18" t="s">
        <v>31</v>
      </c>
      <c r="C18">
        <v>542</v>
      </c>
      <c r="D18">
        <v>10</v>
      </c>
      <c r="F18">
        <v>2009</v>
      </c>
      <c r="G18">
        <v>19</v>
      </c>
      <c r="H18">
        <v>7.87</v>
      </c>
      <c r="I18">
        <v>139.22999999999999</v>
      </c>
      <c r="O18">
        <v>1.181</v>
      </c>
      <c r="P18">
        <v>1.2</v>
      </c>
      <c r="Q18">
        <v>1967.5</v>
      </c>
      <c r="R18" t="s">
        <v>27</v>
      </c>
      <c r="T18" t="s">
        <v>28</v>
      </c>
      <c r="V18" t="s">
        <v>32</v>
      </c>
      <c r="Y18" t="s">
        <v>29</v>
      </c>
    </row>
    <row r="19" spans="1:25" x14ac:dyDescent="0.45">
      <c r="A19" t="s">
        <v>25</v>
      </c>
      <c r="B19" t="s">
        <v>31</v>
      </c>
      <c r="C19">
        <v>542</v>
      </c>
      <c r="D19">
        <v>10</v>
      </c>
      <c r="F19">
        <v>2010</v>
      </c>
      <c r="G19">
        <v>53</v>
      </c>
      <c r="H19">
        <v>44.15</v>
      </c>
      <c r="I19">
        <v>676.65</v>
      </c>
      <c r="O19">
        <v>6.6230000000000002</v>
      </c>
      <c r="P19">
        <v>1.2</v>
      </c>
      <c r="Q19">
        <v>11037.5</v>
      </c>
      <c r="R19" t="s">
        <v>27</v>
      </c>
      <c r="T19" t="s">
        <v>28</v>
      </c>
      <c r="V19" t="s">
        <v>32</v>
      </c>
      <c r="Y19" t="s">
        <v>29</v>
      </c>
    </row>
    <row r="20" spans="1:25" x14ac:dyDescent="0.45">
      <c r="A20" t="s">
        <v>25</v>
      </c>
      <c r="B20" t="s">
        <v>31</v>
      </c>
      <c r="C20">
        <v>542</v>
      </c>
      <c r="D20">
        <v>10</v>
      </c>
      <c r="F20">
        <v>2011</v>
      </c>
      <c r="G20">
        <v>7</v>
      </c>
      <c r="H20">
        <v>3.35</v>
      </c>
      <c r="I20">
        <v>50.7</v>
      </c>
      <c r="O20">
        <v>0.503</v>
      </c>
      <c r="P20">
        <v>1.2</v>
      </c>
      <c r="Q20">
        <v>837.5</v>
      </c>
      <c r="R20" t="s">
        <v>27</v>
      </c>
      <c r="T20" t="s">
        <v>28</v>
      </c>
      <c r="V20" t="s">
        <v>32</v>
      </c>
      <c r="Y20" t="s">
        <v>29</v>
      </c>
    </row>
    <row r="21" spans="1:25" x14ac:dyDescent="0.45">
      <c r="A21" t="s">
        <v>25</v>
      </c>
      <c r="B21" t="s">
        <v>31</v>
      </c>
      <c r="C21">
        <v>542</v>
      </c>
      <c r="D21">
        <v>10</v>
      </c>
      <c r="F21">
        <v>2012</v>
      </c>
      <c r="G21">
        <v>23</v>
      </c>
      <c r="H21">
        <v>17.04</v>
      </c>
      <c r="I21">
        <v>295.56</v>
      </c>
      <c r="O21">
        <v>2.556</v>
      </c>
      <c r="P21">
        <v>1.2</v>
      </c>
      <c r="Q21">
        <v>4260</v>
      </c>
      <c r="R21" t="s">
        <v>27</v>
      </c>
      <c r="T21" t="s">
        <v>28</v>
      </c>
      <c r="V21" t="s">
        <v>32</v>
      </c>
      <c r="Y21" t="s">
        <v>29</v>
      </c>
    </row>
    <row r="22" spans="1:25" x14ac:dyDescent="0.45">
      <c r="A22" t="s">
        <v>25</v>
      </c>
      <c r="B22" t="s">
        <v>31</v>
      </c>
      <c r="C22">
        <v>542</v>
      </c>
      <c r="D22">
        <v>10</v>
      </c>
      <c r="F22">
        <v>2013</v>
      </c>
      <c r="G22">
        <v>12</v>
      </c>
      <c r="H22">
        <v>6.93</v>
      </c>
      <c r="I22">
        <v>101.25</v>
      </c>
      <c r="O22">
        <v>1.04</v>
      </c>
      <c r="P22">
        <v>1.2</v>
      </c>
      <c r="Q22">
        <v>1732.5</v>
      </c>
      <c r="R22" t="s">
        <v>27</v>
      </c>
      <c r="T22" t="s">
        <v>28</v>
      </c>
      <c r="V22" t="s">
        <v>32</v>
      </c>
      <c r="Y22" t="s">
        <v>29</v>
      </c>
    </row>
    <row r="23" spans="1:25" x14ac:dyDescent="0.45">
      <c r="A23" t="s">
        <v>25</v>
      </c>
      <c r="B23" t="s">
        <v>31</v>
      </c>
      <c r="C23">
        <v>542</v>
      </c>
      <c r="D23">
        <v>10</v>
      </c>
      <c r="F23">
        <v>2014</v>
      </c>
      <c r="G23">
        <v>7</v>
      </c>
      <c r="H23">
        <v>3.01</v>
      </c>
      <c r="I23">
        <v>39.61</v>
      </c>
      <c r="O23">
        <v>0.45200000000000001</v>
      </c>
      <c r="P23">
        <v>1.2</v>
      </c>
      <c r="Q23">
        <v>752.5</v>
      </c>
      <c r="R23" t="s">
        <v>27</v>
      </c>
      <c r="T23" t="s">
        <v>28</v>
      </c>
      <c r="V23" t="s">
        <v>32</v>
      </c>
      <c r="Y23" t="s">
        <v>29</v>
      </c>
    </row>
    <row r="24" spans="1:25" x14ac:dyDescent="0.45">
      <c r="A24" t="s">
        <v>25</v>
      </c>
      <c r="B24" t="s">
        <v>31</v>
      </c>
      <c r="C24">
        <v>542</v>
      </c>
      <c r="D24">
        <v>10</v>
      </c>
      <c r="F24">
        <v>2015</v>
      </c>
      <c r="G24">
        <v>18</v>
      </c>
      <c r="H24">
        <v>8.99</v>
      </c>
      <c r="I24">
        <v>151.96</v>
      </c>
      <c r="O24">
        <v>1.349</v>
      </c>
      <c r="P24">
        <v>1.2</v>
      </c>
      <c r="Q24">
        <v>2247.5</v>
      </c>
      <c r="R24" t="s">
        <v>27</v>
      </c>
      <c r="T24" t="s">
        <v>28</v>
      </c>
      <c r="V24" t="s">
        <v>32</v>
      </c>
      <c r="Y24" t="s">
        <v>30</v>
      </c>
    </row>
    <row r="25" spans="1:25" x14ac:dyDescent="0.45">
      <c r="A25" t="s">
        <v>25</v>
      </c>
      <c r="B25" t="s">
        <v>31</v>
      </c>
      <c r="C25">
        <v>542</v>
      </c>
      <c r="D25">
        <v>10</v>
      </c>
      <c r="F25">
        <v>2016</v>
      </c>
      <c r="G25">
        <v>16</v>
      </c>
      <c r="H25">
        <v>11.38</v>
      </c>
      <c r="I25">
        <v>175.73</v>
      </c>
      <c r="O25">
        <v>1.7070000000000001</v>
      </c>
      <c r="P25">
        <v>1.2</v>
      </c>
      <c r="Q25">
        <v>2845</v>
      </c>
      <c r="R25" t="s">
        <v>27</v>
      </c>
      <c r="T25" t="s">
        <v>28</v>
      </c>
      <c r="V25" t="s">
        <v>32</v>
      </c>
      <c r="Y25" t="s">
        <v>30</v>
      </c>
    </row>
    <row r="26" spans="1:25" x14ac:dyDescent="0.45">
      <c r="A26" t="s">
        <v>25</v>
      </c>
      <c r="B26" t="s">
        <v>31</v>
      </c>
      <c r="C26">
        <v>542</v>
      </c>
      <c r="D26">
        <v>10</v>
      </c>
      <c r="F26">
        <v>2017</v>
      </c>
      <c r="G26">
        <v>32</v>
      </c>
      <c r="H26">
        <v>24.1</v>
      </c>
      <c r="I26">
        <v>436.82</v>
      </c>
      <c r="O26">
        <v>3.6150000000000002</v>
      </c>
      <c r="P26">
        <v>1.2</v>
      </c>
      <c r="Q26">
        <v>6025</v>
      </c>
      <c r="R26" t="s">
        <v>27</v>
      </c>
      <c r="T26" t="s">
        <v>28</v>
      </c>
      <c r="V26" t="s">
        <v>32</v>
      </c>
      <c r="Y26" t="s">
        <v>30</v>
      </c>
    </row>
    <row r="27" spans="1:25" x14ac:dyDescent="0.45">
      <c r="A27" t="s">
        <v>25</v>
      </c>
      <c r="B27" t="s">
        <v>31</v>
      </c>
      <c r="C27">
        <v>542</v>
      </c>
      <c r="D27">
        <v>10</v>
      </c>
      <c r="F27">
        <v>2018</v>
      </c>
      <c r="G27">
        <v>23</v>
      </c>
      <c r="H27">
        <v>15.46</v>
      </c>
      <c r="I27">
        <v>268.64</v>
      </c>
      <c r="O27">
        <v>2.319</v>
      </c>
      <c r="P27">
        <v>1.2</v>
      </c>
      <c r="Q27">
        <v>3865</v>
      </c>
      <c r="R27" t="s">
        <v>27</v>
      </c>
      <c r="T27" t="s">
        <v>28</v>
      </c>
      <c r="V27" t="s">
        <v>32</v>
      </c>
      <c r="Y27" t="s">
        <v>30</v>
      </c>
    </row>
    <row r="28" spans="1:25" x14ac:dyDescent="0.45">
      <c r="A28" t="s">
        <v>25</v>
      </c>
      <c r="B28" t="s">
        <v>31</v>
      </c>
      <c r="C28">
        <v>542</v>
      </c>
      <c r="D28">
        <v>10</v>
      </c>
      <c r="F28">
        <v>2019</v>
      </c>
      <c r="G28">
        <v>5</v>
      </c>
      <c r="H28">
        <v>2.64</v>
      </c>
      <c r="I28">
        <v>39.53</v>
      </c>
      <c r="O28">
        <v>0.39600000000000002</v>
      </c>
      <c r="P28">
        <v>1.2</v>
      </c>
      <c r="Q28">
        <v>660</v>
      </c>
      <c r="R28" t="s">
        <v>27</v>
      </c>
      <c r="T28" t="s">
        <v>28</v>
      </c>
      <c r="V28" t="s">
        <v>32</v>
      </c>
      <c r="Y28" t="s">
        <v>30</v>
      </c>
    </row>
    <row r="29" spans="1:25" x14ac:dyDescent="0.45">
      <c r="A29" t="s">
        <v>25</v>
      </c>
      <c r="B29" t="s">
        <v>31</v>
      </c>
      <c r="C29">
        <v>542</v>
      </c>
      <c r="D29">
        <v>10</v>
      </c>
      <c r="F29">
        <v>2020</v>
      </c>
      <c r="G29">
        <v>9</v>
      </c>
      <c r="H29">
        <v>5.25</v>
      </c>
      <c r="I29">
        <v>81.95</v>
      </c>
      <c r="O29">
        <v>0.78800000000000003</v>
      </c>
      <c r="P29">
        <v>1.2</v>
      </c>
      <c r="Q29">
        <v>1312.5</v>
      </c>
      <c r="R29" t="s">
        <v>27</v>
      </c>
      <c r="T29" t="s">
        <v>28</v>
      </c>
      <c r="V29" t="s">
        <v>32</v>
      </c>
      <c r="Y29" t="s">
        <v>30</v>
      </c>
    </row>
    <row r="30" spans="1:25" x14ac:dyDescent="0.45">
      <c r="A30" t="s">
        <v>25</v>
      </c>
      <c r="B30" t="s">
        <v>31</v>
      </c>
      <c r="C30">
        <v>542</v>
      </c>
      <c r="D30">
        <v>10</v>
      </c>
      <c r="F30">
        <v>2021</v>
      </c>
      <c r="G30">
        <v>15</v>
      </c>
      <c r="H30">
        <v>9.23</v>
      </c>
      <c r="I30">
        <v>119.41</v>
      </c>
      <c r="O30">
        <v>1.385</v>
      </c>
      <c r="P30">
        <v>1.2</v>
      </c>
      <c r="Q30">
        <v>2307.5</v>
      </c>
      <c r="R30" t="s">
        <v>27</v>
      </c>
      <c r="T30" t="s">
        <v>28</v>
      </c>
      <c r="V30" t="s">
        <v>32</v>
      </c>
      <c r="Y30" t="s">
        <v>30</v>
      </c>
    </row>
    <row r="31" spans="1:25" x14ac:dyDescent="0.45">
      <c r="A31" t="s">
        <v>25</v>
      </c>
      <c r="B31" t="s">
        <v>31</v>
      </c>
      <c r="C31">
        <v>542</v>
      </c>
      <c r="D31">
        <v>10</v>
      </c>
      <c r="F31">
        <v>2022</v>
      </c>
      <c r="G31">
        <v>3</v>
      </c>
      <c r="H31">
        <v>1.67</v>
      </c>
      <c r="I31">
        <v>23.05</v>
      </c>
      <c r="O31">
        <v>0.251</v>
      </c>
      <c r="P31">
        <v>1.2</v>
      </c>
      <c r="Q31">
        <v>417.5</v>
      </c>
      <c r="R31" t="s">
        <v>27</v>
      </c>
      <c r="T31" t="s">
        <v>28</v>
      </c>
      <c r="V31" t="s">
        <v>32</v>
      </c>
      <c r="Y31" t="s">
        <v>30</v>
      </c>
    </row>
    <row r="32" spans="1:25" x14ac:dyDescent="0.45">
      <c r="A32" t="s">
        <v>25</v>
      </c>
      <c r="B32" t="s">
        <v>31</v>
      </c>
      <c r="C32">
        <v>542</v>
      </c>
      <c r="D32">
        <v>10</v>
      </c>
      <c r="F32">
        <v>2023</v>
      </c>
      <c r="G32">
        <v>15</v>
      </c>
      <c r="H32">
        <v>8.5399999999999991</v>
      </c>
      <c r="I32">
        <v>129.84</v>
      </c>
      <c r="O32">
        <v>1.2809999999999999</v>
      </c>
      <c r="P32">
        <v>1.2</v>
      </c>
      <c r="Q32">
        <v>2135</v>
      </c>
      <c r="R32" t="s">
        <v>27</v>
      </c>
      <c r="T32" t="s">
        <v>28</v>
      </c>
      <c r="V32" t="s">
        <v>32</v>
      </c>
      <c r="Y32" t="s">
        <v>30</v>
      </c>
    </row>
    <row r="33" spans="1:25" x14ac:dyDescent="0.45">
      <c r="A33" t="s">
        <v>25</v>
      </c>
      <c r="B33" t="s">
        <v>31</v>
      </c>
      <c r="C33">
        <v>542</v>
      </c>
      <c r="D33">
        <v>10</v>
      </c>
      <c r="F33">
        <v>2024</v>
      </c>
      <c r="G33">
        <v>1</v>
      </c>
      <c r="H33">
        <v>0.4</v>
      </c>
      <c r="I33">
        <v>0</v>
      </c>
      <c r="O33">
        <v>8.9999999999999993E-3</v>
      </c>
      <c r="P33">
        <v>0.17100000000000001</v>
      </c>
      <c r="Q33">
        <v>100</v>
      </c>
      <c r="R33" t="s">
        <v>27</v>
      </c>
      <c r="T33" t="s">
        <v>28</v>
      </c>
      <c r="V33" t="s">
        <v>32</v>
      </c>
      <c r="Y33" t="s">
        <v>30</v>
      </c>
    </row>
    <row r="34" spans="1:25" x14ac:dyDescent="0.45">
      <c r="A34" t="s">
        <v>25</v>
      </c>
      <c r="B34" t="s">
        <v>31</v>
      </c>
      <c r="C34">
        <v>542</v>
      </c>
      <c r="D34">
        <v>11</v>
      </c>
      <c r="F34">
        <v>2009</v>
      </c>
      <c r="G34">
        <v>17</v>
      </c>
      <c r="H34">
        <v>5.86</v>
      </c>
      <c r="I34">
        <v>102.18</v>
      </c>
      <c r="O34">
        <v>0.879</v>
      </c>
      <c r="P34">
        <v>1.2</v>
      </c>
      <c r="Q34">
        <v>1465</v>
      </c>
      <c r="R34" t="s">
        <v>27</v>
      </c>
      <c r="T34" t="s">
        <v>28</v>
      </c>
      <c r="V34" t="s">
        <v>32</v>
      </c>
      <c r="Y34" t="s">
        <v>29</v>
      </c>
    </row>
    <row r="35" spans="1:25" x14ac:dyDescent="0.45">
      <c r="A35" t="s">
        <v>25</v>
      </c>
      <c r="B35" t="s">
        <v>31</v>
      </c>
      <c r="C35">
        <v>542</v>
      </c>
      <c r="D35">
        <v>11</v>
      </c>
      <c r="F35">
        <v>2010</v>
      </c>
      <c r="G35">
        <v>47</v>
      </c>
      <c r="H35">
        <v>40.340000000000003</v>
      </c>
      <c r="I35">
        <v>618.88</v>
      </c>
      <c r="O35">
        <v>6.0510000000000002</v>
      </c>
      <c r="P35">
        <v>1.2</v>
      </c>
      <c r="Q35">
        <v>10085</v>
      </c>
      <c r="R35" t="s">
        <v>27</v>
      </c>
      <c r="T35" t="s">
        <v>28</v>
      </c>
      <c r="V35" t="s">
        <v>32</v>
      </c>
      <c r="Y35" t="s">
        <v>29</v>
      </c>
    </row>
    <row r="36" spans="1:25" x14ac:dyDescent="0.45">
      <c r="A36" t="s">
        <v>25</v>
      </c>
      <c r="B36" t="s">
        <v>31</v>
      </c>
      <c r="C36">
        <v>542</v>
      </c>
      <c r="D36">
        <v>11</v>
      </c>
      <c r="F36">
        <v>2011</v>
      </c>
      <c r="G36">
        <v>13</v>
      </c>
      <c r="H36">
        <v>9.6999999999999993</v>
      </c>
      <c r="I36">
        <v>160.6</v>
      </c>
      <c r="O36">
        <v>1.4550000000000001</v>
      </c>
      <c r="P36">
        <v>1.2</v>
      </c>
      <c r="Q36">
        <v>2425</v>
      </c>
      <c r="R36" t="s">
        <v>27</v>
      </c>
      <c r="T36" t="s">
        <v>28</v>
      </c>
      <c r="V36" t="s">
        <v>32</v>
      </c>
      <c r="Y36" t="s">
        <v>29</v>
      </c>
    </row>
    <row r="37" spans="1:25" x14ac:dyDescent="0.45">
      <c r="A37" t="s">
        <v>25</v>
      </c>
      <c r="B37" t="s">
        <v>31</v>
      </c>
      <c r="C37">
        <v>542</v>
      </c>
      <c r="D37">
        <v>11</v>
      </c>
      <c r="F37">
        <v>2012</v>
      </c>
      <c r="G37">
        <v>23</v>
      </c>
      <c r="H37">
        <v>16.989999999999998</v>
      </c>
      <c r="I37">
        <v>296.19</v>
      </c>
      <c r="O37">
        <v>2.5489999999999999</v>
      </c>
      <c r="P37">
        <v>1.2</v>
      </c>
      <c r="Q37">
        <v>4247.5</v>
      </c>
      <c r="R37" t="s">
        <v>27</v>
      </c>
      <c r="T37" t="s">
        <v>28</v>
      </c>
      <c r="V37" t="s">
        <v>32</v>
      </c>
      <c r="Y37" t="s">
        <v>29</v>
      </c>
    </row>
    <row r="38" spans="1:25" x14ac:dyDescent="0.45">
      <c r="A38" t="s">
        <v>25</v>
      </c>
      <c r="B38" t="s">
        <v>31</v>
      </c>
      <c r="C38">
        <v>542</v>
      </c>
      <c r="D38">
        <v>11</v>
      </c>
      <c r="F38">
        <v>2013</v>
      </c>
      <c r="G38">
        <v>15</v>
      </c>
      <c r="H38">
        <v>10.44</v>
      </c>
      <c r="I38">
        <v>172.11</v>
      </c>
      <c r="O38">
        <v>1.5660000000000001</v>
      </c>
      <c r="P38">
        <v>1.2</v>
      </c>
      <c r="Q38">
        <v>2610</v>
      </c>
      <c r="R38" t="s">
        <v>27</v>
      </c>
      <c r="T38" t="s">
        <v>28</v>
      </c>
      <c r="V38" t="s">
        <v>32</v>
      </c>
      <c r="Y38" t="s">
        <v>29</v>
      </c>
    </row>
    <row r="39" spans="1:25" x14ac:dyDescent="0.45">
      <c r="A39" t="s">
        <v>25</v>
      </c>
      <c r="B39" t="s">
        <v>31</v>
      </c>
      <c r="C39">
        <v>542</v>
      </c>
      <c r="D39">
        <v>11</v>
      </c>
      <c r="F39">
        <v>2014</v>
      </c>
      <c r="G39">
        <v>5</v>
      </c>
      <c r="H39">
        <v>2.5</v>
      </c>
      <c r="I39">
        <v>35.4</v>
      </c>
      <c r="O39">
        <v>0.375</v>
      </c>
      <c r="P39">
        <v>1.2</v>
      </c>
      <c r="Q39">
        <v>625</v>
      </c>
      <c r="R39" t="s">
        <v>27</v>
      </c>
      <c r="T39" t="s">
        <v>28</v>
      </c>
      <c r="V39" t="s">
        <v>32</v>
      </c>
      <c r="Y39" t="s">
        <v>29</v>
      </c>
    </row>
    <row r="40" spans="1:25" x14ac:dyDescent="0.45">
      <c r="A40" t="s">
        <v>25</v>
      </c>
      <c r="B40" t="s">
        <v>31</v>
      </c>
      <c r="C40">
        <v>542</v>
      </c>
      <c r="D40">
        <v>11</v>
      </c>
      <c r="F40">
        <v>2015</v>
      </c>
      <c r="G40">
        <v>14</v>
      </c>
      <c r="H40">
        <v>7.84</v>
      </c>
      <c r="I40">
        <v>140.88</v>
      </c>
      <c r="O40">
        <v>1.1759999999999999</v>
      </c>
      <c r="P40">
        <v>1.2</v>
      </c>
      <c r="Q40">
        <v>1960</v>
      </c>
      <c r="R40" t="s">
        <v>27</v>
      </c>
      <c r="T40" t="s">
        <v>28</v>
      </c>
      <c r="V40" t="s">
        <v>32</v>
      </c>
      <c r="Y40" t="s">
        <v>30</v>
      </c>
    </row>
    <row r="41" spans="1:25" x14ac:dyDescent="0.45">
      <c r="A41" t="s">
        <v>25</v>
      </c>
      <c r="B41" t="s">
        <v>31</v>
      </c>
      <c r="C41">
        <v>542</v>
      </c>
      <c r="D41">
        <v>11</v>
      </c>
      <c r="F41">
        <v>2016</v>
      </c>
      <c r="G41">
        <v>9</v>
      </c>
      <c r="H41">
        <v>6.62</v>
      </c>
      <c r="I41">
        <v>104.72</v>
      </c>
      <c r="O41">
        <v>0.99299999999999999</v>
      </c>
      <c r="P41">
        <v>1.2</v>
      </c>
      <c r="Q41">
        <v>1655</v>
      </c>
      <c r="R41" t="s">
        <v>27</v>
      </c>
      <c r="T41" t="s">
        <v>28</v>
      </c>
      <c r="V41" t="s">
        <v>32</v>
      </c>
      <c r="Y41" t="s">
        <v>30</v>
      </c>
    </row>
    <row r="42" spans="1:25" x14ac:dyDescent="0.45">
      <c r="A42" t="s">
        <v>25</v>
      </c>
      <c r="B42" t="s">
        <v>31</v>
      </c>
      <c r="C42">
        <v>542</v>
      </c>
      <c r="D42">
        <v>11</v>
      </c>
      <c r="F42">
        <v>2017</v>
      </c>
      <c r="G42">
        <v>29</v>
      </c>
      <c r="H42">
        <v>23.54</v>
      </c>
      <c r="I42">
        <v>431.56</v>
      </c>
      <c r="O42">
        <v>3.5310000000000001</v>
      </c>
      <c r="P42">
        <v>1.2</v>
      </c>
      <c r="Q42">
        <v>5885</v>
      </c>
      <c r="R42" t="s">
        <v>27</v>
      </c>
      <c r="T42" t="s">
        <v>28</v>
      </c>
      <c r="V42" t="s">
        <v>32</v>
      </c>
      <c r="Y42" t="s">
        <v>30</v>
      </c>
    </row>
    <row r="43" spans="1:25" x14ac:dyDescent="0.45">
      <c r="A43" t="s">
        <v>25</v>
      </c>
      <c r="B43" t="s">
        <v>31</v>
      </c>
      <c r="C43">
        <v>542</v>
      </c>
      <c r="D43">
        <v>11</v>
      </c>
      <c r="F43">
        <v>2018</v>
      </c>
      <c r="G43">
        <v>13</v>
      </c>
      <c r="H43">
        <v>8.49</v>
      </c>
      <c r="I43">
        <v>144.5</v>
      </c>
      <c r="O43">
        <v>1.274</v>
      </c>
      <c r="P43">
        <v>1.2</v>
      </c>
      <c r="Q43">
        <v>2122.5</v>
      </c>
      <c r="R43" t="s">
        <v>27</v>
      </c>
      <c r="T43" t="s">
        <v>28</v>
      </c>
      <c r="V43" t="s">
        <v>32</v>
      </c>
      <c r="Y43" t="s">
        <v>30</v>
      </c>
    </row>
    <row r="44" spans="1:25" x14ac:dyDescent="0.45">
      <c r="A44" t="s">
        <v>25</v>
      </c>
      <c r="B44" t="s">
        <v>31</v>
      </c>
      <c r="C44">
        <v>542</v>
      </c>
      <c r="D44">
        <v>11</v>
      </c>
      <c r="F44">
        <v>2019</v>
      </c>
      <c r="G44">
        <v>8</v>
      </c>
      <c r="H44">
        <v>3.1</v>
      </c>
      <c r="I44">
        <v>49.53</v>
      </c>
      <c r="O44">
        <v>0.46500000000000002</v>
      </c>
      <c r="P44">
        <v>1.2</v>
      </c>
      <c r="Q44">
        <v>775</v>
      </c>
      <c r="R44" t="s">
        <v>27</v>
      </c>
      <c r="T44" t="s">
        <v>28</v>
      </c>
      <c r="V44" t="s">
        <v>32</v>
      </c>
      <c r="Y44" t="s">
        <v>30</v>
      </c>
    </row>
    <row r="45" spans="1:25" x14ac:dyDescent="0.45">
      <c r="A45" t="s">
        <v>25</v>
      </c>
      <c r="B45" t="s">
        <v>31</v>
      </c>
      <c r="C45">
        <v>542</v>
      </c>
      <c r="D45">
        <v>11</v>
      </c>
      <c r="F45">
        <v>2020</v>
      </c>
      <c r="G45">
        <v>7</v>
      </c>
      <c r="H45">
        <v>4.1500000000000004</v>
      </c>
      <c r="I45">
        <v>70.47</v>
      </c>
      <c r="O45">
        <v>0.623</v>
      </c>
      <c r="P45">
        <v>1.2</v>
      </c>
      <c r="Q45">
        <v>1037.5</v>
      </c>
      <c r="R45" t="s">
        <v>27</v>
      </c>
      <c r="T45" t="s">
        <v>28</v>
      </c>
      <c r="V45" t="s">
        <v>32</v>
      </c>
      <c r="Y45" t="s">
        <v>30</v>
      </c>
    </row>
    <row r="46" spans="1:25" x14ac:dyDescent="0.45">
      <c r="A46" t="s">
        <v>25</v>
      </c>
      <c r="B46" t="s">
        <v>31</v>
      </c>
      <c r="C46">
        <v>542</v>
      </c>
      <c r="D46">
        <v>11</v>
      </c>
      <c r="F46">
        <v>2021</v>
      </c>
      <c r="G46">
        <v>8</v>
      </c>
      <c r="H46">
        <v>4.57</v>
      </c>
      <c r="I46">
        <v>53.64</v>
      </c>
      <c r="O46">
        <v>0.68600000000000005</v>
      </c>
      <c r="P46">
        <v>1.2</v>
      </c>
      <c r="Q46">
        <v>1142.5</v>
      </c>
      <c r="R46" t="s">
        <v>27</v>
      </c>
      <c r="T46" t="s">
        <v>28</v>
      </c>
      <c r="V46" t="s">
        <v>32</v>
      </c>
      <c r="Y46" t="s">
        <v>30</v>
      </c>
    </row>
    <row r="47" spans="1:25" x14ac:dyDescent="0.45">
      <c r="A47" t="s">
        <v>25</v>
      </c>
      <c r="B47" t="s">
        <v>31</v>
      </c>
      <c r="C47">
        <v>542</v>
      </c>
      <c r="D47">
        <v>11</v>
      </c>
      <c r="F47">
        <v>2022</v>
      </c>
      <c r="G47">
        <v>6</v>
      </c>
      <c r="H47">
        <v>3.05</v>
      </c>
      <c r="I47">
        <v>35.4</v>
      </c>
      <c r="O47">
        <v>0.45800000000000002</v>
      </c>
      <c r="P47">
        <v>1.2</v>
      </c>
      <c r="Q47">
        <v>762.5</v>
      </c>
      <c r="R47" t="s">
        <v>27</v>
      </c>
      <c r="T47" t="s">
        <v>28</v>
      </c>
      <c r="V47" t="s">
        <v>32</v>
      </c>
      <c r="Y47" t="s">
        <v>30</v>
      </c>
    </row>
    <row r="48" spans="1:25" x14ac:dyDescent="0.45">
      <c r="A48" t="s">
        <v>25</v>
      </c>
      <c r="B48" t="s">
        <v>31</v>
      </c>
      <c r="C48">
        <v>542</v>
      </c>
      <c r="D48">
        <v>11</v>
      </c>
      <c r="F48">
        <v>2023</v>
      </c>
      <c r="G48">
        <v>15</v>
      </c>
      <c r="H48">
        <v>9.69</v>
      </c>
      <c r="I48">
        <v>142.63999999999999</v>
      </c>
      <c r="O48">
        <v>1.454</v>
      </c>
      <c r="P48">
        <v>1.2</v>
      </c>
      <c r="Q48">
        <v>2422.5</v>
      </c>
      <c r="R48" t="s">
        <v>27</v>
      </c>
      <c r="T48" t="s">
        <v>28</v>
      </c>
      <c r="V48" t="s">
        <v>32</v>
      </c>
      <c r="Y48" t="s">
        <v>30</v>
      </c>
    </row>
    <row r="49" spans="1:25" x14ac:dyDescent="0.45">
      <c r="A49" t="s">
        <v>25</v>
      </c>
      <c r="B49" t="s">
        <v>31</v>
      </c>
      <c r="C49">
        <v>542</v>
      </c>
      <c r="D49">
        <v>11</v>
      </c>
      <c r="F49">
        <v>2024</v>
      </c>
      <c r="G49">
        <v>1</v>
      </c>
      <c r="H49">
        <v>0.35</v>
      </c>
      <c r="I49">
        <v>0</v>
      </c>
      <c r="O49">
        <v>8.0000000000000002E-3</v>
      </c>
      <c r="P49">
        <v>0.17899999999999999</v>
      </c>
      <c r="Q49">
        <v>87.5</v>
      </c>
      <c r="R49" t="s">
        <v>27</v>
      </c>
      <c r="T49" t="s">
        <v>28</v>
      </c>
      <c r="V49" t="s">
        <v>32</v>
      </c>
      <c r="Y49" t="s">
        <v>30</v>
      </c>
    </row>
    <row r="50" spans="1:25" x14ac:dyDescent="0.45">
      <c r="A50" t="s">
        <v>25</v>
      </c>
      <c r="B50" t="s">
        <v>31</v>
      </c>
      <c r="C50">
        <v>542</v>
      </c>
      <c r="D50">
        <v>12</v>
      </c>
      <c r="F50">
        <v>2009</v>
      </c>
      <c r="G50">
        <v>17</v>
      </c>
      <c r="H50">
        <v>7.12</v>
      </c>
      <c r="I50">
        <v>131.41999999999999</v>
      </c>
      <c r="O50">
        <v>1.0680000000000001</v>
      </c>
      <c r="P50">
        <v>1.2</v>
      </c>
      <c r="Q50">
        <v>1780</v>
      </c>
      <c r="R50" t="s">
        <v>27</v>
      </c>
      <c r="T50" t="s">
        <v>28</v>
      </c>
      <c r="V50" t="s">
        <v>32</v>
      </c>
      <c r="Y50" t="s">
        <v>29</v>
      </c>
    </row>
    <row r="51" spans="1:25" x14ac:dyDescent="0.45">
      <c r="A51" t="s">
        <v>25</v>
      </c>
      <c r="B51" t="s">
        <v>31</v>
      </c>
      <c r="C51">
        <v>542</v>
      </c>
      <c r="D51">
        <v>12</v>
      </c>
      <c r="F51">
        <v>2010</v>
      </c>
      <c r="G51">
        <v>57</v>
      </c>
      <c r="H51">
        <v>51.39</v>
      </c>
      <c r="I51">
        <v>789.67</v>
      </c>
      <c r="O51">
        <v>7.7089999999999996</v>
      </c>
      <c r="P51">
        <v>1.2</v>
      </c>
      <c r="Q51">
        <v>12847.5</v>
      </c>
      <c r="R51" t="s">
        <v>27</v>
      </c>
      <c r="T51" t="s">
        <v>28</v>
      </c>
      <c r="V51" t="s">
        <v>32</v>
      </c>
      <c r="Y51" t="s">
        <v>29</v>
      </c>
    </row>
    <row r="52" spans="1:25" x14ac:dyDescent="0.45">
      <c r="A52" t="s">
        <v>25</v>
      </c>
      <c r="B52" t="s">
        <v>31</v>
      </c>
      <c r="C52">
        <v>542</v>
      </c>
      <c r="D52">
        <v>12</v>
      </c>
      <c r="F52">
        <v>2011</v>
      </c>
      <c r="G52">
        <v>11</v>
      </c>
      <c r="H52">
        <v>7.45</v>
      </c>
      <c r="I52">
        <v>121.95</v>
      </c>
      <c r="O52">
        <v>1.1180000000000001</v>
      </c>
      <c r="P52">
        <v>1.2</v>
      </c>
      <c r="Q52">
        <v>1862.5</v>
      </c>
      <c r="R52" t="s">
        <v>27</v>
      </c>
      <c r="T52" t="s">
        <v>28</v>
      </c>
      <c r="V52" t="s">
        <v>32</v>
      </c>
      <c r="Y52" t="s">
        <v>29</v>
      </c>
    </row>
    <row r="53" spans="1:25" x14ac:dyDescent="0.45">
      <c r="A53" t="s">
        <v>25</v>
      </c>
      <c r="B53" t="s">
        <v>31</v>
      </c>
      <c r="C53">
        <v>542</v>
      </c>
      <c r="D53">
        <v>12</v>
      </c>
      <c r="F53">
        <v>2012</v>
      </c>
      <c r="G53">
        <v>21</v>
      </c>
      <c r="H53">
        <v>8</v>
      </c>
      <c r="I53">
        <v>116.45</v>
      </c>
      <c r="O53">
        <v>1.2</v>
      </c>
      <c r="P53">
        <v>1.2</v>
      </c>
      <c r="Q53">
        <v>2000</v>
      </c>
      <c r="R53" t="s">
        <v>27</v>
      </c>
      <c r="T53" t="s">
        <v>28</v>
      </c>
      <c r="V53" t="s">
        <v>32</v>
      </c>
      <c r="Y53" t="s">
        <v>29</v>
      </c>
    </row>
    <row r="54" spans="1:25" x14ac:dyDescent="0.45">
      <c r="A54" t="s">
        <v>25</v>
      </c>
      <c r="B54" t="s">
        <v>31</v>
      </c>
      <c r="C54">
        <v>542</v>
      </c>
      <c r="D54">
        <v>12</v>
      </c>
      <c r="F54">
        <v>2013</v>
      </c>
      <c r="G54">
        <v>14</v>
      </c>
      <c r="H54">
        <v>10.69</v>
      </c>
      <c r="I54">
        <v>189.77</v>
      </c>
      <c r="O54">
        <v>1.6040000000000001</v>
      </c>
      <c r="P54">
        <v>1.2</v>
      </c>
      <c r="Q54">
        <v>2672.5</v>
      </c>
      <c r="R54" t="s">
        <v>27</v>
      </c>
      <c r="T54" t="s">
        <v>28</v>
      </c>
      <c r="V54" t="s">
        <v>32</v>
      </c>
      <c r="Y54" t="s">
        <v>29</v>
      </c>
    </row>
    <row r="55" spans="1:25" x14ac:dyDescent="0.45">
      <c r="A55" t="s">
        <v>25</v>
      </c>
      <c r="B55" t="s">
        <v>31</v>
      </c>
      <c r="C55">
        <v>542</v>
      </c>
      <c r="D55">
        <v>12</v>
      </c>
      <c r="F55">
        <v>2014</v>
      </c>
      <c r="G55">
        <v>5</v>
      </c>
      <c r="H55">
        <v>2.5499999999999998</v>
      </c>
      <c r="I55">
        <v>37.950000000000003</v>
      </c>
      <c r="O55">
        <v>0.38300000000000001</v>
      </c>
      <c r="P55">
        <v>1.2</v>
      </c>
      <c r="Q55">
        <v>637.5</v>
      </c>
      <c r="R55" t="s">
        <v>27</v>
      </c>
      <c r="T55" t="s">
        <v>28</v>
      </c>
      <c r="V55" t="s">
        <v>32</v>
      </c>
      <c r="Y55" t="s">
        <v>29</v>
      </c>
    </row>
    <row r="56" spans="1:25" x14ac:dyDescent="0.45">
      <c r="A56" t="s">
        <v>25</v>
      </c>
      <c r="B56" t="s">
        <v>31</v>
      </c>
      <c r="C56">
        <v>542</v>
      </c>
      <c r="D56">
        <v>12</v>
      </c>
      <c r="F56">
        <v>2015</v>
      </c>
      <c r="G56">
        <v>13</v>
      </c>
      <c r="H56">
        <v>7.09</v>
      </c>
      <c r="I56">
        <v>131.21</v>
      </c>
      <c r="O56">
        <v>1.0640000000000001</v>
      </c>
      <c r="P56">
        <v>1.2</v>
      </c>
      <c r="Q56">
        <v>1772.5</v>
      </c>
      <c r="R56" t="s">
        <v>27</v>
      </c>
      <c r="T56" t="s">
        <v>28</v>
      </c>
      <c r="V56" t="s">
        <v>32</v>
      </c>
      <c r="Y56" t="s">
        <v>30</v>
      </c>
    </row>
    <row r="57" spans="1:25" x14ac:dyDescent="0.45">
      <c r="A57" t="s">
        <v>25</v>
      </c>
      <c r="B57" t="s">
        <v>31</v>
      </c>
      <c r="C57">
        <v>542</v>
      </c>
      <c r="D57">
        <v>12</v>
      </c>
      <c r="F57">
        <v>2016</v>
      </c>
      <c r="G57">
        <v>10</v>
      </c>
      <c r="H57">
        <v>6.7</v>
      </c>
      <c r="I57">
        <v>104.79</v>
      </c>
      <c r="O57">
        <v>1.0049999999999999</v>
      </c>
      <c r="P57">
        <v>1.2</v>
      </c>
      <c r="Q57">
        <v>1675</v>
      </c>
      <c r="R57" t="s">
        <v>27</v>
      </c>
      <c r="T57" t="s">
        <v>28</v>
      </c>
      <c r="V57" t="s">
        <v>32</v>
      </c>
      <c r="Y57" t="s">
        <v>30</v>
      </c>
    </row>
    <row r="58" spans="1:25" x14ac:dyDescent="0.45">
      <c r="A58" t="s">
        <v>25</v>
      </c>
      <c r="B58" t="s">
        <v>31</v>
      </c>
      <c r="C58">
        <v>542</v>
      </c>
      <c r="D58">
        <v>12</v>
      </c>
      <c r="F58">
        <v>2017</v>
      </c>
      <c r="G58">
        <v>30</v>
      </c>
      <c r="H58">
        <v>23.97</v>
      </c>
      <c r="I58">
        <v>441.34</v>
      </c>
      <c r="O58">
        <v>3.5960000000000001</v>
      </c>
      <c r="P58">
        <v>1.2</v>
      </c>
      <c r="Q58">
        <v>5992.5</v>
      </c>
      <c r="R58" t="s">
        <v>27</v>
      </c>
      <c r="T58" t="s">
        <v>28</v>
      </c>
      <c r="V58" t="s">
        <v>32</v>
      </c>
      <c r="Y58" t="s">
        <v>30</v>
      </c>
    </row>
    <row r="59" spans="1:25" x14ac:dyDescent="0.45">
      <c r="A59" t="s">
        <v>25</v>
      </c>
      <c r="B59" t="s">
        <v>31</v>
      </c>
      <c r="C59">
        <v>542</v>
      </c>
      <c r="D59">
        <v>12</v>
      </c>
      <c r="F59">
        <v>2018</v>
      </c>
      <c r="G59">
        <v>14</v>
      </c>
      <c r="H59">
        <v>10.06</v>
      </c>
      <c r="I59">
        <v>179.93</v>
      </c>
      <c r="O59">
        <v>1.5089999999999999</v>
      </c>
      <c r="P59">
        <v>1.2</v>
      </c>
      <c r="Q59">
        <v>2515</v>
      </c>
      <c r="R59" t="s">
        <v>27</v>
      </c>
      <c r="T59" t="s">
        <v>28</v>
      </c>
      <c r="V59" t="s">
        <v>32</v>
      </c>
      <c r="Y59" t="s">
        <v>30</v>
      </c>
    </row>
    <row r="60" spans="1:25" x14ac:dyDescent="0.45">
      <c r="A60" t="s">
        <v>25</v>
      </c>
      <c r="B60" t="s">
        <v>31</v>
      </c>
      <c r="C60">
        <v>542</v>
      </c>
      <c r="D60">
        <v>12</v>
      </c>
      <c r="F60">
        <v>2019</v>
      </c>
      <c r="G60">
        <v>3</v>
      </c>
      <c r="H60">
        <v>1.89</v>
      </c>
      <c r="I60">
        <v>27.19</v>
      </c>
      <c r="O60">
        <v>0.28399999999999997</v>
      </c>
      <c r="P60">
        <v>1.2</v>
      </c>
      <c r="Q60">
        <v>472.5</v>
      </c>
      <c r="R60" t="s">
        <v>27</v>
      </c>
      <c r="T60" t="s">
        <v>28</v>
      </c>
      <c r="V60" t="s">
        <v>32</v>
      </c>
      <c r="Y60" t="s">
        <v>30</v>
      </c>
    </row>
    <row r="61" spans="1:25" x14ac:dyDescent="0.45">
      <c r="A61" t="s">
        <v>25</v>
      </c>
      <c r="B61" t="s">
        <v>31</v>
      </c>
      <c r="C61">
        <v>542</v>
      </c>
      <c r="D61">
        <v>12</v>
      </c>
      <c r="F61">
        <v>2020</v>
      </c>
      <c r="G61">
        <v>5</v>
      </c>
      <c r="H61">
        <v>2.5</v>
      </c>
      <c r="I61">
        <v>45</v>
      </c>
      <c r="O61">
        <v>0.375</v>
      </c>
      <c r="P61">
        <v>1.2</v>
      </c>
      <c r="Q61">
        <v>625</v>
      </c>
      <c r="R61" t="s">
        <v>27</v>
      </c>
      <c r="T61" t="s">
        <v>28</v>
      </c>
      <c r="V61" t="s">
        <v>32</v>
      </c>
      <c r="Y61" t="s">
        <v>30</v>
      </c>
    </row>
    <row r="62" spans="1:25" x14ac:dyDescent="0.45">
      <c r="A62" t="s">
        <v>25</v>
      </c>
      <c r="B62" t="s">
        <v>31</v>
      </c>
      <c r="C62">
        <v>542</v>
      </c>
      <c r="D62">
        <v>12</v>
      </c>
      <c r="F62">
        <v>2021</v>
      </c>
      <c r="G62">
        <v>11</v>
      </c>
      <c r="H62">
        <v>5.04</v>
      </c>
      <c r="I62">
        <v>56.52</v>
      </c>
      <c r="O62">
        <v>0.75600000000000001</v>
      </c>
      <c r="P62">
        <v>1.2</v>
      </c>
      <c r="Q62">
        <v>1260</v>
      </c>
      <c r="R62" t="s">
        <v>27</v>
      </c>
      <c r="T62" t="s">
        <v>28</v>
      </c>
      <c r="V62" t="s">
        <v>32</v>
      </c>
      <c r="Y62" t="s">
        <v>30</v>
      </c>
    </row>
    <row r="63" spans="1:25" x14ac:dyDescent="0.45">
      <c r="A63" t="s">
        <v>25</v>
      </c>
      <c r="B63" t="s">
        <v>31</v>
      </c>
      <c r="C63">
        <v>542</v>
      </c>
      <c r="D63">
        <v>12</v>
      </c>
      <c r="F63">
        <v>2022</v>
      </c>
      <c r="G63">
        <v>3</v>
      </c>
      <c r="H63">
        <v>1.69</v>
      </c>
      <c r="I63">
        <v>23.45</v>
      </c>
      <c r="O63">
        <v>0.254</v>
      </c>
      <c r="P63">
        <v>1.2</v>
      </c>
      <c r="Q63">
        <v>422.5</v>
      </c>
      <c r="R63" t="s">
        <v>27</v>
      </c>
      <c r="T63" t="s">
        <v>28</v>
      </c>
      <c r="V63" t="s">
        <v>32</v>
      </c>
      <c r="Y63" t="s">
        <v>30</v>
      </c>
    </row>
    <row r="64" spans="1:25" x14ac:dyDescent="0.45">
      <c r="A64" t="s">
        <v>25</v>
      </c>
      <c r="B64" t="s">
        <v>31</v>
      </c>
      <c r="C64">
        <v>542</v>
      </c>
      <c r="D64">
        <v>12</v>
      </c>
      <c r="F64">
        <v>2023</v>
      </c>
      <c r="G64">
        <v>24</v>
      </c>
      <c r="H64">
        <v>14.74</v>
      </c>
      <c r="I64">
        <v>201.31</v>
      </c>
      <c r="O64">
        <v>2.2109999999999999</v>
      </c>
      <c r="P64">
        <v>1.2</v>
      </c>
      <c r="Q64">
        <v>3685</v>
      </c>
      <c r="R64" t="s">
        <v>27</v>
      </c>
      <c r="T64" t="s">
        <v>28</v>
      </c>
      <c r="V64" t="s">
        <v>32</v>
      </c>
      <c r="Y64" t="s">
        <v>30</v>
      </c>
    </row>
    <row r="65" spans="1:25" x14ac:dyDescent="0.45">
      <c r="A65" t="s">
        <v>25</v>
      </c>
      <c r="B65" t="s">
        <v>31</v>
      </c>
      <c r="C65">
        <v>542</v>
      </c>
      <c r="D65">
        <v>12</v>
      </c>
      <c r="F65">
        <v>2024</v>
      </c>
      <c r="G65">
        <v>4</v>
      </c>
      <c r="H65">
        <v>2.08</v>
      </c>
      <c r="I65">
        <v>21.4</v>
      </c>
      <c r="O65">
        <v>4.4999999999999998E-2</v>
      </c>
      <c r="P65">
        <v>0.17230000000000001</v>
      </c>
      <c r="Q65">
        <v>520</v>
      </c>
      <c r="R65" t="s">
        <v>27</v>
      </c>
      <c r="T65" t="s">
        <v>28</v>
      </c>
      <c r="V65" t="s">
        <v>32</v>
      </c>
      <c r="Y65" t="s">
        <v>30</v>
      </c>
    </row>
    <row r="66" spans="1:25" x14ac:dyDescent="0.45">
      <c r="A66" t="s">
        <v>25</v>
      </c>
      <c r="B66" t="s">
        <v>31</v>
      </c>
      <c r="C66">
        <v>542</v>
      </c>
      <c r="D66">
        <v>13</v>
      </c>
      <c r="F66">
        <v>2009</v>
      </c>
      <c r="G66">
        <v>22</v>
      </c>
      <c r="H66">
        <v>8.4499999999999993</v>
      </c>
      <c r="I66">
        <v>154.9</v>
      </c>
      <c r="O66">
        <v>1.5609999999999999</v>
      </c>
      <c r="P66">
        <v>1.1998</v>
      </c>
      <c r="Q66">
        <v>2602.4</v>
      </c>
      <c r="R66" t="s">
        <v>27</v>
      </c>
      <c r="T66" t="s">
        <v>28</v>
      </c>
      <c r="V66" t="s">
        <v>32</v>
      </c>
      <c r="Y66" t="s">
        <v>29</v>
      </c>
    </row>
    <row r="67" spans="1:25" x14ac:dyDescent="0.45">
      <c r="A67" t="s">
        <v>25</v>
      </c>
      <c r="B67" t="s">
        <v>31</v>
      </c>
      <c r="C67">
        <v>542</v>
      </c>
      <c r="D67">
        <v>13</v>
      </c>
      <c r="F67">
        <v>2010</v>
      </c>
      <c r="G67">
        <v>43</v>
      </c>
      <c r="H67">
        <v>35.17</v>
      </c>
      <c r="I67">
        <v>475.91</v>
      </c>
      <c r="O67">
        <v>6.5</v>
      </c>
      <c r="P67">
        <v>1.2000999999999999</v>
      </c>
      <c r="Q67">
        <v>10832.4</v>
      </c>
      <c r="R67" t="s">
        <v>27</v>
      </c>
      <c r="T67" t="s">
        <v>28</v>
      </c>
      <c r="V67" t="s">
        <v>32</v>
      </c>
      <c r="Y67" t="s">
        <v>29</v>
      </c>
    </row>
    <row r="68" spans="1:25" x14ac:dyDescent="0.45">
      <c r="A68" t="s">
        <v>25</v>
      </c>
      <c r="B68" t="s">
        <v>31</v>
      </c>
      <c r="C68">
        <v>542</v>
      </c>
      <c r="D68">
        <v>13</v>
      </c>
      <c r="F68">
        <v>2011</v>
      </c>
      <c r="G68">
        <v>15</v>
      </c>
      <c r="H68">
        <v>10.6</v>
      </c>
      <c r="I68">
        <v>173.2</v>
      </c>
      <c r="O68">
        <v>1.9590000000000001</v>
      </c>
      <c r="P68">
        <v>1.2000999999999999</v>
      </c>
      <c r="Q68">
        <v>3264.8</v>
      </c>
      <c r="R68" t="s">
        <v>27</v>
      </c>
      <c r="T68" t="s">
        <v>28</v>
      </c>
      <c r="V68" t="s">
        <v>32</v>
      </c>
      <c r="Y68" t="s">
        <v>29</v>
      </c>
    </row>
    <row r="69" spans="1:25" x14ac:dyDescent="0.45">
      <c r="A69" t="s">
        <v>25</v>
      </c>
      <c r="B69" t="s">
        <v>31</v>
      </c>
      <c r="C69">
        <v>542</v>
      </c>
      <c r="D69">
        <v>13</v>
      </c>
      <c r="F69">
        <v>2012</v>
      </c>
      <c r="G69">
        <v>22</v>
      </c>
      <c r="H69">
        <v>13.99</v>
      </c>
      <c r="I69">
        <v>229.95</v>
      </c>
      <c r="O69">
        <v>2.585</v>
      </c>
      <c r="P69">
        <v>1.2</v>
      </c>
      <c r="Q69">
        <v>4308.8</v>
      </c>
      <c r="R69" t="s">
        <v>27</v>
      </c>
      <c r="T69" t="s">
        <v>28</v>
      </c>
      <c r="V69" t="s">
        <v>32</v>
      </c>
      <c r="Y69" t="s">
        <v>29</v>
      </c>
    </row>
    <row r="70" spans="1:25" x14ac:dyDescent="0.45">
      <c r="A70" t="s">
        <v>25</v>
      </c>
      <c r="B70" t="s">
        <v>31</v>
      </c>
      <c r="C70">
        <v>542</v>
      </c>
      <c r="D70">
        <v>13</v>
      </c>
      <c r="F70">
        <v>2013</v>
      </c>
      <c r="G70">
        <v>14</v>
      </c>
      <c r="H70">
        <v>11.75</v>
      </c>
      <c r="I70">
        <v>198.14</v>
      </c>
      <c r="O70">
        <v>2.1709999999999998</v>
      </c>
      <c r="P70">
        <v>1.2</v>
      </c>
      <c r="Q70">
        <v>3619</v>
      </c>
      <c r="R70" t="s">
        <v>27</v>
      </c>
      <c r="T70" t="s">
        <v>28</v>
      </c>
      <c r="V70" t="s">
        <v>32</v>
      </c>
      <c r="Y70" t="s">
        <v>29</v>
      </c>
    </row>
    <row r="71" spans="1:25" x14ac:dyDescent="0.45">
      <c r="A71" t="s">
        <v>25</v>
      </c>
      <c r="B71" t="s">
        <v>31</v>
      </c>
      <c r="C71">
        <v>542</v>
      </c>
      <c r="D71">
        <v>13</v>
      </c>
      <c r="F71">
        <v>2014</v>
      </c>
      <c r="G71">
        <v>8</v>
      </c>
      <c r="H71">
        <v>3.25</v>
      </c>
      <c r="I71">
        <v>41.35</v>
      </c>
      <c r="O71">
        <v>0.60099999999999998</v>
      </c>
      <c r="P71">
        <v>1.2000999999999999</v>
      </c>
      <c r="Q71">
        <v>1001</v>
      </c>
      <c r="R71" t="s">
        <v>27</v>
      </c>
      <c r="T71" t="s">
        <v>28</v>
      </c>
      <c r="V71" t="s">
        <v>32</v>
      </c>
      <c r="Y71" t="s">
        <v>29</v>
      </c>
    </row>
    <row r="72" spans="1:25" x14ac:dyDescent="0.45">
      <c r="A72" t="s">
        <v>25</v>
      </c>
      <c r="B72" t="s">
        <v>31</v>
      </c>
      <c r="C72">
        <v>542</v>
      </c>
      <c r="D72">
        <v>13</v>
      </c>
      <c r="F72">
        <v>2015</v>
      </c>
      <c r="G72">
        <v>25</v>
      </c>
      <c r="H72">
        <v>16.04</v>
      </c>
      <c r="I72">
        <v>288.8</v>
      </c>
      <c r="O72">
        <v>2.964</v>
      </c>
      <c r="P72">
        <v>1.1998</v>
      </c>
      <c r="Q72">
        <v>4940.3999999999996</v>
      </c>
      <c r="R72" t="s">
        <v>27</v>
      </c>
      <c r="T72" t="s">
        <v>28</v>
      </c>
      <c r="V72" t="s">
        <v>32</v>
      </c>
      <c r="Y72" t="s">
        <v>30</v>
      </c>
    </row>
    <row r="73" spans="1:25" x14ac:dyDescent="0.45">
      <c r="A73" t="s">
        <v>25</v>
      </c>
      <c r="B73" t="s">
        <v>31</v>
      </c>
      <c r="C73">
        <v>542</v>
      </c>
      <c r="D73">
        <v>13</v>
      </c>
      <c r="F73">
        <v>2016</v>
      </c>
      <c r="G73">
        <v>18</v>
      </c>
      <c r="H73">
        <v>8.7799999999999994</v>
      </c>
      <c r="I73">
        <v>41.21</v>
      </c>
      <c r="O73">
        <v>1.623</v>
      </c>
      <c r="P73">
        <v>1.2000999999999999</v>
      </c>
      <c r="Q73">
        <v>2704.2</v>
      </c>
      <c r="R73" t="s">
        <v>27</v>
      </c>
      <c r="T73" t="s">
        <v>28</v>
      </c>
      <c r="V73" t="s">
        <v>32</v>
      </c>
      <c r="Y73" t="s">
        <v>30</v>
      </c>
    </row>
    <row r="74" spans="1:25" x14ac:dyDescent="0.45">
      <c r="A74" t="s">
        <v>25</v>
      </c>
      <c r="B74" t="s">
        <v>31</v>
      </c>
      <c r="C74">
        <v>542</v>
      </c>
      <c r="D74">
        <v>13</v>
      </c>
      <c r="F74">
        <v>2017</v>
      </c>
      <c r="G74">
        <v>31</v>
      </c>
      <c r="H74">
        <v>25.62</v>
      </c>
      <c r="I74">
        <v>471.1</v>
      </c>
      <c r="O74">
        <v>4.7350000000000003</v>
      </c>
      <c r="P74">
        <v>1.2</v>
      </c>
      <c r="Q74">
        <v>7891</v>
      </c>
      <c r="R74" t="s">
        <v>27</v>
      </c>
      <c r="T74" t="s">
        <v>28</v>
      </c>
      <c r="V74" t="s">
        <v>32</v>
      </c>
      <c r="Y74" t="s">
        <v>30</v>
      </c>
    </row>
    <row r="75" spans="1:25" x14ac:dyDescent="0.45">
      <c r="A75" t="s">
        <v>25</v>
      </c>
      <c r="B75" t="s">
        <v>31</v>
      </c>
      <c r="C75">
        <v>542</v>
      </c>
      <c r="D75">
        <v>13</v>
      </c>
      <c r="F75">
        <v>2018</v>
      </c>
      <c r="G75">
        <v>17</v>
      </c>
      <c r="H75">
        <v>11.85</v>
      </c>
      <c r="I75">
        <v>197.64</v>
      </c>
      <c r="O75">
        <v>2.19</v>
      </c>
      <c r="P75">
        <v>1.1999</v>
      </c>
      <c r="Q75">
        <v>3650</v>
      </c>
      <c r="R75" t="s">
        <v>27</v>
      </c>
      <c r="T75" t="s">
        <v>28</v>
      </c>
      <c r="V75" t="s">
        <v>32</v>
      </c>
      <c r="Y75" t="s">
        <v>30</v>
      </c>
    </row>
    <row r="76" spans="1:25" x14ac:dyDescent="0.45">
      <c r="A76" t="s">
        <v>25</v>
      </c>
      <c r="B76" t="s">
        <v>31</v>
      </c>
      <c r="C76">
        <v>542</v>
      </c>
      <c r="D76">
        <v>13</v>
      </c>
      <c r="F76">
        <v>2019</v>
      </c>
      <c r="G76">
        <v>7</v>
      </c>
      <c r="H76">
        <v>3.89</v>
      </c>
      <c r="I76">
        <v>63.48</v>
      </c>
      <c r="O76">
        <v>0.71899999999999997</v>
      </c>
      <c r="P76">
        <v>1.2</v>
      </c>
      <c r="Q76">
        <v>1198.2</v>
      </c>
      <c r="R76" t="s">
        <v>27</v>
      </c>
      <c r="T76" t="s">
        <v>28</v>
      </c>
      <c r="V76" t="s">
        <v>32</v>
      </c>
      <c r="Y76" t="s">
        <v>30</v>
      </c>
    </row>
    <row r="77" spans="1:25" x14ac:dyDescent="0.45">
      <c r="A77" t="s">
        <v>25</v>
      </c>
      <c r="B77" t="s">
        <v>31</v>
      </c>
      <c r="C77">
        <v>542</v>
      </c>
      <c r="D77">
        <v>13</v>
      </c>
      <c r="F77">
        <v>2020</v>
      </c>
      <c r="G77">
        <v>3</v>
      </c>
      <c r="H77">
        <v>1.75</v>
      </c>
      <c r="I77">
        <v>25.85</v>
      </c>
      <c r="O77">
        <v>0.32300000000000001</v>
      </c>
      <c r="P77">
        <v>1.2</v>
      </c>
      <c r="Q77">
        <v>539</v>
      </c>
      <c r="R77" t="s">
        <v>27</v>
      </c>
      <c r="T77" t="s">
        <v>28</v>
      </c>
      <c r="V77" t="s">
        <v>32</v>
      </c>
      <c r="Y77" t="s">
        <v>30</v>
      </c>
    </row>
    <row r="78" spans="1:25" x14ac:dyDescent="0.45">
      <c r="A78" t="s">
        <v>25</v>
      </c>
      <c r="B78" t="s">
        <v>31</v>
      </c>
      <c r="C78">
        <v>542</v>
      </c>
      <c r="D78">
        <v>13</v>
      </c>
      <c r="F78">
        <v>2021</v>
      </c>
      <c r="G78">
        <v>8</v>
      </c>
      <c r="H78">
        <v>4.95</v>
      </c>
      <c r="I78">
        <v>64.73</v>
      </c>
      <c r="O78">
        <v>0.91500000000000004</v>
      </c>
      <c r="P78">
        <v>1.2</v>
      </c>
      <c r="Q78">
        <v>1524.6</v>
      </c>
      <c r="R78" t="s">
        <v>27</v>
      </c>
      <c r="T78" t="s">
        <v>28</v>
      </c>
      <c r="V78" t="s">
        <v>32</v>
      </c>
      <c r="Y78" t="s">
        <v>30</v>
      </c>
    </row>
    <row r="79" spans="1:25" x14ac:dyDescent="0.45">
      <c r="A79" t="s">
        <v>25</v>
      </c>
      <c r="B79" t="s">
        <v>31</v>
      </c>
      <c r="C79">
        <v>542</v>
      </c>
      <c r="D79">
        <v>13</v>
      </c>
      <c r="F79">
        <v>2022</v>
      </c>
      <c r="G79">
        <v>5</v>
      </c>
      <c r="H79">
        <v>3.09</v>
      </c>
      <c r="I79">
        <v>39.1</v>
      </c>
      <c r="O79">
        <v>0.57099999999999995</v>
      </c>
      <c r="P79">
        <v>1.2</v>
      </c>
      <c r="Q79">
        <v>951.8</v>
      </c>
      <c r="R79" t="s">
        <v>27</v>
      </c>
      <c r="T79" t="s">
        <v>28</v>
      </c>
      <c r="V79" t="s">
        <v>32</v>
      </c>
      <c r="Y79" t="s">
        <v>30</v>
      </c>
    </row>
    <row r="80" spans="1:25" x14ac:dyDescent="0.45">
      <c r="A80" t="s">
        <v>25</v>
      </c>
      <c r="B80" t="s">
        <v>31</v>
      </c>
      <c r="C80">
        <v>542</v>
      </c>
      <c r="D80">
        <v>13</v>
      </c>
      <c r="F80">
        <v>2023</v>
      </c>
      <c r="G80">
        <v>15</v>
      </c>
      <c r="H80">
        <v>10.82</v>
      </c>
      <c r="I80">
        <v>154.1</v>
      </c>
      <c r="O80">
        <v>1.9990000000000001</v>
      </c>
      <c r="P80">
        <v>1.1999</v>
      </c>
      <c r="Q80">
        <v>3332.4</v>
      </c>
      <c r="R80" t="s">
        <v>27</v>
      </c>
      <c r="T80" t="s">
        <v>28</v>
      </c>
      <c r="V80" t="s">
        <v>32</v>
      </c>
      <c r="Y80" t="s">
        <v>30</v>
      </c>
    </row>
    <row r="81" spans="1:25" x14ac:dyDescent="0.45">
      <c r="A81" t="s">
        <v>25</v>
      </c>
      <c r="B81" t="s">
        <v>31</v>
      </c>
      <c r="C81">
        <v>542</v>
      </c>
      <c r="D81">
        <v>13</v>
      </c>
      <c r="F81">
        <v>2024</v>
      </c>
      <c r="G81">
        <v>1</v>
      </c>
      <c r="H81">
        <v>0.88</v>
      </c>
      <c r="I81">
        <v>14.08</v>
      </c>
      <c r="O81">
        <v>2.1000000000000001E-2</v>
      </c>
      <c r="P81">
        <v>0.152</v>
      </c>
      <c r="Q81">
        <v>271</v>
      </c>
      <c r="R81" t="s">
        <v>27</v>
      </c>
      <c r="T81" t="s">
        <v>28</v>
      </c>
      <c r="V81" t="s">
        <v>32</v>
      </c>
      <c r="Y81" t="s">
        <v>30</v>
      </c>
    </row>
    <row r="82" spans="1:25" x14ac:dyDescent="0.45">
      <c r="A82" t="s">
        <v>25</v>
      </c>
      <c r="B82" t="s">
        <v>31</v>
      </c>
      <c r="C82">
        <v>542</v>
      </c>
      <c r="D82">
        <v>14</v>
      </c>
      <c r="F82">
        <v>2009</v>
      </c>
      <c r="G82">
        <v>28</v>
      </c>
      <c r="H82">
        <v>13.37</v>
      </c>
      <c r="I82">
        <v>209.06</v>
      </c>
      <c r="O82">
        <v>2.4710000000000001</v>
      </c>
      <c r="P82">
        <v>1.1997</v>
      </c>
      <c r="Q82">
        <v>4117.8999999999996</v>
      </c>
      <c r="R82" t="s">
        <v>27</v>
      </c>
      <c r="T82" t="s">
        <v>28</v>
      </c>
      <c r="V82" t="s">
        <v>32</v>
      </c>
      <c r="Y82" t="s">
        <v>29</v>
      </c>
    </row>
    <row r="83" spans="1:25" x14ac:dyDescent="0.45">
      <c r="A83" t="s">
        <v>25</v>
      </c>
      <c r="B83" t="s">
        <v>31</v>
      </c>
      <c r="C83">
        <v>542</v>
      </c>
      <c r="D83">
        <v>14</v>
      </c>
      <c r="F83">
        <v>2010</v>
      </c>
      <c r="G83">
        <v>50</v>
      </c>
      <c r="H83">
        <v>42.1</v>
      </c>
      <c r="I83">
        <v>604.17999999999995</v>
      </c>
      <c r="O83">
        <v>7.78</v>
      </c>
      <c r="P83">
        <v>1.2000999999999999</v>
      </c>
      <c r="Q83">
        <v>12966.9</v>
      </c>
      <c r="R83" t="s">
        <v>27</v>
      </c>
      <c r="T83" t="s">
        <v>28</v>
      </c>
      <c r="V83" t="s">
        <v>32</v>
      </c>
      <c r="Y83" t="s">
        <v>29</v>
      </c>
    </row>
    <row r="84" spans="1:25" x14ac:dyDescent="0.45">
      <c r="A84" t="s">
        <v>25</v>
      </c>
      <c r="B84" t="s">
        <v>31</v>
      </c>
      <c r="C84">
        <v>542</v>
      </c>
      <c r="D84">
        <v>14</v>
      </c>
      <c r="F84">
        <v>2011</v>
      </c>
      <c r="G84">
        <v>7</v>
      </c>
      <c r="H84">
        <v>3.05</v>
      </c>
      <c r="I84">
        <v>44.75</v>
      </c>
      <c r="O84">
        <v>0.56399999999999995</v>
      </c>
      <c r="P84">
        <v>1.2</v>
      </c>
      <c r="Q84">
        <v>939.4</v>
      </c>
      <c r="R84" t="s">
        <v>27</v>
      </c>
      <c r="T84" t="s">
        <v>28</v>
      </c>
      <c r="V84" t="s">
        <v>32</v>
      </c>
      <c r="Y84" t="s">
        <v>29</v>
      </c>
    </row>
    <row r="85" spans="1:25" x14ac:dyDescent="0.45">
      <c r="A85" t="s">
        <v>25</v>
      </c>
      <c r="B85" t="s">
        <v>31</v>
      </c>
      <c r="C85">
        <v>542</v>
      </c>
      <c r="D85">
        <v>14</v>
      </c>
      <c r="F85">
        <v>2012</v>
      </c>
      <c r="G85">
        <v>28</v>
      </c>
      <c r="H85">
        <v>20.239999999999998</v>
      </c>
      <c r="I85">
        <v>342.4</v>
      </c>
      <c r="O85">
        <v>3.74</v>
      </c>
      <c r="P85">
        <v>1.1999</v>
      </c>
      <c r="Q85">
        <v>6233.8</v>
      </c>
      <c r="R85" t="s">
        <v>27</v>
      </c>
      <c r="T85" t="s">
        <v>28</v>
      </c>
      <c r="V85" t="s">
        <v>32</v>
      </c>
      <c r="Y85" t="s">
        <v>29</v>
      </c>
    </row>
    <row r="86" spans="1:25" x14ac:dyDescent="0.45">
      <c r="A86" t="s">
        <v>25</v>
      </c>
      <c r="B86" t="s">
        <v>31</v>
      </c>
      <c r="C86">
        <v>542</v>
      </c>
      <c r="D86">
        <v>14</v>
      </c>
      <c r="F86">
        <v>2013</v>
      </c>
      <c r="G86">
        <v>12</v>
      </c>
      <c r="H86">
        <v>9.65</v>
      </c>
      <c r="I86">
        <v>160.06</v>
      </c>
      <c r="O86">
        <v>1.7829999999999999</v>
      </c>
      <c r="P86">
        <v>1.2</v>
      </c>
      <c r="Q86">
        <v>2972.2</v>
      </c>
      <c r="R86" t="s">
        <v>27</v>
      </c>
      <c r="T86" t="s">
        <v>28</v>
      </c>
      <c r="V86" t="s">
        <v>32</v>
      </c>
      <c r="Y86" t="s">
        <v>29</v>
      </c>
    </row>
    <row r="87" spans="1:25" x14ac:dyDescent="0.45">
      <c r="A87" t="s">
        <v>25</v>
      </c>
      <c r="B87" t="s">
        <v>31</v>
      </c>
      <c r="C87">
        <v>542</v>
      </c>
      <c r="D87">
        <v>14</v>
      </c>
      <c r="F87">
        <v>2014</v>
      </c>
      <c r="G87">
        <v>10</v>
      </c>
      <c r="H87">
        <v>5.26</v>
      </c>
      <c r="I87">
        <v>83.86</v>
      </c>
      <c r="O87">
        <v>0.97199999999999998</v>
      </c>
      <c r="P87">
        <v>1.1994</v>
      </c>
      <c r="Q87">
        <v>1620.1</v>
      </c>
      <c r="R87" t="s">
        <v>27</v>
      </c>
      <c r="T87" t="s">
        <v>28</v>
      </c>
      <c r="V87" t="s">
        <v>32</v>
      </c>
      <c r="Y87" t="s">
        <v>29</v>
      </c>
    </row>
    <row r="88" spans="1:25" x14ac:dyDescent="0.45">
      <c r="A88" t="s">
        <v>25</v>
      </c>
      <c r="B88" t="s">
        <v>31</v>
      </c>
      <c r="C88">
        <v>542</v>
      </c>
      <c r="D88">
        <v>14</v>
      </c>
      <c r="F88">
        <v>2015</v>
      </c>
      <c r="G88">
        <v>21</v>
      </c>
      <c r="H88">
        <v>10.46</v>
      </c>
      <c r="I88">
        <v>168.98</v>
      </c>
      <c r="O88">
        <v>1.9330000000000001</v>
      </c>
      <c r="P88">
        <v>1.1998</v>
      </c>
      <c r="Q88">
        <v>3221.6</v>
      </c>
      <c r="R88" t="s">
        <v>27</v>
      </c>
      <c r="T88" t="s">
        <v>28</v>
      </c>
      <c r="V88" t="s">
        <v>32</v>
      </c>
      <c r="Y88" t="s">
        <v>30</v>
      </c>
    </row>
    <row r="89" spans="1:25" x14ac:dyDescent="0.45">
      <c r="A89" t="s">
        <v>25</v>
      </c>
      <c r="B89" t="s">
        <v>31</v>
      </c>
      <c r="C89">
        <v>542</v>
      </c>
      <c r="D89">
        <v>14</v>
      </c>
      <c r="F89">
        <v>2016</v>
      </c>
      <c r="G89">
        <v>22</v>
      </c>
      <c r="H89">
        <v>15</v>
      </c>
      <c r="I89">
        <v>245.37</v>
      </c>
      <c r="O89">
        <v>2.7719999999999998</v>
      </c>
      <c r="P89">
        <v>1.2</v>
      </c>
      <c r="Q89">
        <v>4620.2</v>
      </c>
      <c r="R89" t="s">
        <v>27</v>
      </c>
      <c r="T89" t="s">
        <v>28</v>
      </c>
      <c r="V89" t="s">
        <v>32</v>
      </c>
      <c r="Y89" t="s">
        <v>30</v>
      </c>
    </row>
    <row r="90" spans="1:25" x14ac:dyDescent="0.45">
      <c r="A90" t="s">
        <v>25</v>
      </c>
      <c r="B90" t="s">
        <v>31</v>
      </c>
      <c r="C90">
        <v>542</v>
      </c>
      <c r="D90">
        <v>14</v>
      </c>
      <c r="F90">
        <v>2017</v>
      </c>
      <c r="G90">
        <v>26</v>
      </c>
      <c r="H90">
        <v>20.96</v>
      </c>
      <c r="I90">
        <v>395.88</v>
      </c>
      <c r="O90">
        <v>3.8730000000000002</v>
      </c>
      <c r="P90">
        <v>1.1998</v>
      </c>
      <c r="Q90">
        <v>6455.6</v>
      </c>
      <c r="R90" t="s">
        <v>27</v>
      </c>
      <c r="T90" t="s">
        <v>28</v>
      </c>
      <c r="V90" t="s">
        <v>32</v>
      </c>
      <c r="Y90" t="s">
        <v>30</v>
      </c>
    </row>
    <row r="91" spans="1:25" x14ac:dyDescent="0.45">
      <c r="A91" t="s">
        <v>25</v>
      </c>
      <c r="B91" t="s">
        <v>31</v>
      </c>
      <c r="C91">
        <v>542</v>
      </c>
      <c r="D91">
        <v>14</v>
      </c>
      <c r="F91">
        <v>2018</v>
      </c>
      <c r="G91">
        <v>17</v>
      </c>
      <c r="H91">
        <v>12.28</v>
      </c>
      <c r="I91">
        <v>221.99</v>
      </c>
      <c r="O91">
        <v>2.2690000000000001</v>
      </c>
      <c r="P91">
        <v>1.2</v>
      </c>
      <c r="Q91">
        <v>3782.2</v>
      </c>
      <c r="R91" t="s">
        <v>27</v>
      </c>
      <c r="T91" t="s">
        <v>28</v>
      </c>
      <c r="V91" t="s">
        <v>32</v>
      </c>
      <c r="Y91" t="s">
        <v>30</v>
      </c>
    </row>
    <row r="92" spans="1:25" x14ac:dyDescent="0.45">
      <c r="A92" t="s">
        <v>25</v>
      </c>
      <c r="B92" t="s">
        <v>31</v>
      </c>
      <c r="C92">
        <v>542</v>
      </c>
      <c r="D92">
        <v>14</v>
      </c>
      <c r="F92">
        <v>2019</v>
      </c>
      <c r="G92">
        <v>6</v>
      </c>
      <c r="H92">
        <v>2.82</v>
      </c>
      <c r="I92">
        <v>41.57</v>
      </c>
      <c r="O92">
        <v>0.52100000000000002</v>
      </c>
      <c r="P92">
        <v>1.2</v>
      </c>
      <c r="Q92">
        <v>868.6</v>
      </c>
      <c r="R92" t="s">
        <v>27</v>
      </c>
      <c r="T92" t="s">
        <v>28</v>
      </c>
      <c r="V92" t="s">
        <v>32</v>
      </c>
      <c r="Y92" t="s">
        <v>30</v>
      </c>
    </row>
    <row r="93" spans="1:25" x14ac:dyDescent="0.45">
      <c r="A93" t="s">
        <v>25</v>
      </c>
      <c r="B93" t="s">
        <v>31</v>
      </c>
      <c r="C93">
        <v>542</v>
      </c>
      <c r="D93">
        <v>14</v>
      </c>
      <c r="F93">
        <v>2020</v>
      </c>
      <c r="G93">
        <v>5</v>
      </c>
      <c r="H93">
        <v>2.75</v>
      </c>
      <c r="I93">
        <v>46.9</v>
      </c>
      <c r="O93">
        <v>0.50800000000000001</v>
      </c>
      <c r="P93">
        <v>1.2</v>
      </c>
      <c r="Q93">
        <v>847</v>
      </c>
      <c r="R93" t="s">
        <v>27</v>
      </c>
      <c r="T93" t="s">
        <v>28</v>
      </c>
      <c r="V93" t="s">
        <v>32</v>
      </c>
      <c r="Y93" t="s">
        <v>30</v>
      </c>
    </row>
    <row r="94" spans="1:25" x14ac:dyDescent="0.45">
      <c r="A94" t="s">
        <v>25</v>
      </c>
      <c r="B94" t="s">
        <v>31</v>
      </c>
      <c r="C94">
        <v>542</v>
      </c>
      <c r="D94">
        <v>14</v>
      </c>
      <c r="F94">
        <v>2021</v>
      </c>
      <c r="G94">
        <v>7</v>
      </c>
      <c r="H94">
        <v>4.4400000000000004</v>
      </c>
      <c r="I94">
        <v>59.71</v>
      </c>
      <c r="O94">
        <v>0.82099999999999995</v>
      </c>
      <c r="P94">
        <v>1.2</v>
      </c>
      <c r="Q94">
        <v>1367.6</v>
      </c>
      <c r="R94" t="s">
        <v>27</v>
      </c>
      <c r="T94" t="s">
        <v>28</v>
      </c>
      <c r="V94" t="s">
        <v>32</v>
      </c>
      <c r="Y94" t="s">
        <v>30</v>
      </c>
    </row>
    <row r="95" spans="1:25" x14ac:dyDescent="0.45">
      <c r="A95" t="s">
        <v>25</v>
      </c>
      <c r="B95" t="s">
        <v>31</v>
      </c>
      <c r="C95">
        <v>542</v>
      </c>
      <c r="D95">
        <v>14</v>
      </c>
      <c r="F95">
        <v>2022</v>
      </c>
      <c r="G95">
        <v>24</v>
      </c>
      <c r="H95">
        <v>16.52</v>
      </c>
      <c r="I95">
        <v>221.64</v>
      </c>
      <c r="O95">
        <v>3.0529999999999999</v>
      </c>
      <c r="P95">
        <v>1.2</v>
      </c>
      <c r="Q95">
        <v>5088.2</v>
      </c>
      <c r="R95" t="s">
        <v>27</v>
      </c>
      <c r="T95" t="s">
        <v>28</v>
      </c>
      <c r="V95" t="s">
        <v>32</v>
      </c>
      <c r="Y95" t="s">
        <v>30</v>
      </c>
    </row>
    <row r="96" spans="1:25" x14ac:dyDescent="0.45">
      <c r="A96" t="s">
        <v>25</v>
      </c>
      <c r="B96" t="s">
        <v>31</v>
      </c>
      <c r="C96">
        <v>542</v>
      </c>
      <c r="D96">
        <v>14</v>
      </c>
      <c r="F96">
        <v>2023</v>
      </c>
      <c r="G96">
        <v>10</v>
      </c>
      <c r="H96">
        <v>7.2</v>
      </c>
      <c r="I96">
        <v>104.28</v>
      </c>
      <c r="O96">
        <v>0.183</v>
      </c>
      <c r="P96">
        <v>0.16500000000000001</v>
      </c>
      <c r="Q96">
        <v>2217.6</v>
      </c>
      <c r="R96" t="s">
        <v>27</v>
      </c>
      <c r="T96" t="s">
        <v>28</v>
      </c>
      <c r="V96" t="s">
        <v>32</v>
      </c>
      <c r="Y96" t="s">
        <v>30</v>
      </c>
    </row>
    <row r="97" spans="1:25" x14ac:dyDescent="0.45">
      <c r="A97" t="s">
        <v>25</v>
      </c>
      <c r="B97" t="s">
        <v>31</v>
      </c>
      <c r="C97">
        <v>542</v>
      </c>
      <c r="D97">
        <v>14</v>
      </c>
      <c r="F97">
        <v>2024</v>
      </c>
      <c r="G97">
        <v>1</v>
      </c>
      <c r="H97">
        <v>0.38</v>
      </c>
      <c r="I97">
        <v>0</v>
      </c>
      <c r="O97">
        <v>0.01</v>
      </c>
      <c r="P97">
        <v>0.16500000000000001</v>
      </c>
      <c r="Q97">
        <v>117</v>
      </c>
      <c r="R97" t="s">
        <v>27</v>
      </c>
      <c r="T97" t="s">
        <v>28</v>
      </c>
      <c r="V97" t="s">
        <v>32</v>
      </c>
      <c r="Y97" t="s">
        <v>30</v>
      </c>
    </row>
    <row r="98" spans="1:25" x14ac:dyDescent="0.45">
      <c r="A98" t="s">
        <v>25</v>
      </c>
      <c r="B98" t="s">
        <v>33</v>
      </c>
      <c r="C98">
        <v>544</v>
      </c>
      <c r="D98">
        <v>10</v>
      </c>
      <c r="F98">
        <v>2009</v>
      </c>
      <c r="G98">
        <v>9</v>
      </c>
      <c r="H98">
        <v>3.78</v>
      </c>
      <c r="I98">
        <v>64.790000000000006</v>
      </c>
      <c r="O98">
        <v>0.52200000000000002</v>
      </c>
      <c r="P98">
        <v>1.1999</v>
      </c>
      <c r="Q98">
        <v>869.4</v>
      </c>
      <c r="R98" t="s">
        <v>27</v>
      </c>
      <c r="T98" t="s">
        <v>28</v>
      </c>
      <c r="Y98" t="s">
        <v>29</v>
      </c>
    </row>
    <row r="99" spans="1:25" x14ac:dyDescent="0.45">
      <c r="A99" t="s">
        <v>25</v>
      </c>
      <c r="B99" t="s">
        <v>33</v>
      </c>
      <c r="C99">
        <v>544</v>
      </c>
      <c r="D99">
        <v>10</v>
      </c>
      <c r="F99">
        <v>2010</v>
      </c>
      <c r="G99">
        <v>34</v>
      </c>
      <c r="H99">
        <v>24.24</v>
      </c>
      <c r="I99">
        <v>454.48</v>
      </c>
      <c r="O99">
        <v>3.3450000000000002</v>
      </c>
      <c r="P99">
        <v>1.1999</v>
      </c>
      <c r="Q99">
        <v>5575.2</v>
      </c>
      <c r="R99" t="s">
        <v>27</v>
      </c>
      <c r="T99" t="s">
        <v>28</v>
      </c>
      <c r="Y99" t="s">
        <v>29</v>
      </c>
    </row>
    <row r="100" spans="1:25" x14ac:dyDescent="0.45">
      <c r="A100" t="s">
        <v>25</v>
      </c>
      <c r="B100" t="s">
        <v>33</v>
      </c>
      <c r="C100">
        <v>544</v>
      </c>
      <c r="D100">
        <v>10</v>
      </c>
      <c r="F100">
        <v>2011</v>
      </c>
      <c r="G100">
        <v>10</v>
      </c>
      <c r="H100">
        <v>6.89</v>
      </c>
      <c r="I100">
        <v>96.46</v>
      </c>
      <c r="O100">
        <v>0.95099999999999996</v>
      </c>
      <c r="P100">
        <v>1.2001999999999999</v>
      </c>
      <c r="Q100">
        <v>1584.7</v>
      </c>
      <c r="R100" t="s">
        <v>27</v>
      </c>
      <c r="T100" t="s">
        <v>28</v>
      </c>
      <c r="Y100" t="s">
        <v>29</v>
      </c>
    </row>
    <row r="101" spans="1:25" x14ac:dyDescent="0.45">
      <c r="A101" t="s">
        <v>25</v>
      </c>
      <c r="B101" t="s">
        <v>33</v>
      </c>
      <c r="C101">
        <v>544</v>
      </c>
      <c r="D101">
        <v>10</v>
      </c>
      <c r="F101">
        <v>2012</v>
      </c>
      <c r="G101">
        <v>14</v>
      </c>
      <c r="H101">
        <v>9.9600000000000009</v>
      </c>
      <c r="I101">
        <v>154.18</v>
      </c>
      <c r="O101">
        <v>1.3740000000000001</v>
      </c>
      <c r="P101">
        <v>1.2</v>
      </c>
      <c r="Q101">
        <v>2290.8000000000002</v>
      </c>
      <c r="R101" t="s">
        <v>27</v>
      </c>
      <c r="T101" t="s">
        <v>28</v>
      </c>
      <c r="Y101" t="s">
        <v>29</v>
      </c>
    </row>
    <row r="102" spans="1:25" x14ac:dyDescent="0.45">
      <c r="A102" t="s">
        <v>25</v>
      </c>
      <c r="B102" t="s">
        <v>33</v>
      </c>
      <c r="C102">
        <v>544</v>
      </c>
      <c r="D102">
        <v>10</v>
      </c>
      <c r="F102">
        <v>2013</v>
      </c>
      <c r="G102">
        <v>12</v>
      </c>
      <c r="H102">
        <v>10.42</v>
      </c>
      <c r="I102">
        <v>177.14</v>
      </c>
      <c r="O102">
        <v>1.4379999999999999</v>
      </c>
      <c r="P102">
        <v>1.2</v>
      </c>
      <c r="Q102">
        <v>2396.6</v>
      </c>
      <c r="R102" t="s">
        <v>27</v>
      </c>
      <c r="T102" t="s">
        <v>28</v>
      </c>
      <c r="Y102" t="s">
        <v>29</v>
      </c>
    </row>
    <row r="103" spans="1:25" x14ac:dyDescent="0.45">
      <c r="A103" t="s">
        <v>25</v>
      </c>
      <c r="B103" t="s">
        <v>33</v>
      </c>
      <c r="C103">
        <v>544</v>
      </c>
      <c r="D103">
        <v>10</v>
      </c>
      <c r="F103">
        <v>2014</v>
      </c>
      <c r="G103">
        <v>8</v>
      </c>
      <c r="H103">
        <v>2.99</v>
      </c>
      <c r="I103">
        <v>48.35</v>
      </c>
      <c r="O103">
        <v>0.41299999999999998</v>
      </c>
      <c r="P103">
        <v>1.1999</v>
      </c>
      <c r="Q103">
        <v>687.7</v>
      </c>
      <c r="R103" t="s">
        <v>27</v>
      </c>
      <c r="T103" t="s">
        <v>28</v>
      </c>
      <c r="Y103" t="s">
        <v>29</v>
      </c>
    </row>
    <row r="104" spans="1:25" x14ac:dyDescent="0.45">
      <c r="A104" t="s">
        <v>25</v>
      </c>
      <c r="B104" t="s">
        <v>33</v>
      </c>
      <c r="C104">
        <v>544</v>
      </c>
      <c r="D104">
        <v>10</v>
      </c>
      <c r="F104">
        <v>2015</v>
      </c>
      <c r="G104">
        <v>15</v>
      </c>
      <c r="H104">
        <v>6.48</v>
      </c>
      <c r="I104">
        <v>100.24</v>
      </c>
      <c r="O104">
        <v>0.89400000000000002</v>
      </c>
      <c r="P104">
        <v>1.1999</v>
      </c>
      <c r="Q104">
        <v>1490.4</v>
      </c>
      <c r="R104" t="s">
        <v>27</v>
      </c>
      <c r="T104" t="s">
        <v>28</v>
      </c>
      <c r="Y104" t="s">
        <v>30</v>
      </c>
    </row>
    <row r="105" spans="1:25" x14ac:dyDescent="0.45">
      <c r="A105" t="s">
        <v>25</v>
      </c>
      <c r="B105" t="s">
        <v>33</v>
      </c>
      <c r="C105">
        <v>544</v>
      </c>
      <c r="D105">
        <v>10</v>
      </c>
      <c r="F105">
        <v>2016</v>
      </c>
      <c r="G105">
        <v>12</v>
      </c>
      <c r="H105">
        <v>7.38</v>
      </c>
      <c r="I105">
        <v>125.46</v>
      </c>
      <c r="O105">
        <v>1.018</v>
      </c>
      <c r="P105">
        <v>1.1999</v>
      </c>
      <c r="Q105">
        <v>1697.4</v>
      </c>
      <c r="R105" t="s">
        <v>27</v>
      </c>
      <c r="T105" t="s">
        <v>28</v>
      </c>
      <c r="Y105" t="s">
        <v>30</v>
      </c>
    </row>
    <row r="106" spans="1:25" x14ac:dyDescent="0.45">
      <c r="A106" t="s">
        <v>25</v>
      </c>
      <c r="B106" t="s">
        <v>33</v>
      </c>
      <c r="C106">
        <v>544</v>
      </c>
      <c r="D106">
        <v>10</v>
      </c>
      <c r="F106">
        <v>2017</v>
      </c>
      <c r="G106">
        <v>27</v>
      </c>
      <c r="H106">
        <v>14</v>
      </c>
      <c r="I106">
        <v>224</v>
      </c>
      <c r="O106">
        <v>1.9319999999999999</v>
      </c>
      <c r="P106">
        <v>1.1999</v>
      </c>
      <c r="Q106">
        <v>3220</v>
      </c>
      <c r="R106" t="s">
        <v>27</v>
      </c>
      <c r="T106" t="s">
        <v>28</v>
      </c>
      <c r="Y106" t="s">
        <v>30</v>
      </c>
    </row>
    <row r="107" spans="1:25" x14ac:dyDescent="0.45">
      <c r="A107" t="s">
        <v>25</v>
      </c>
      <c r="B107" t="s">
        <v>33</v>
      </c>
      <c r="C107">
        <v>544</v>
      </c>
      <c r="D107">
        <v>10</v>
      </c>
      <c r="F107">
        <v>2018</v>
      </c>
      <c r="G107">
        <v>13</v>
      </c>
      <c r="H107">
        <v>11.18</v>
      </c>
      <c r="I107">
        <v>167.18</v>
      </c>
      <c r="O107">
        <v>1.5429999999999999</v>
      </c>
      <c r="P107">
        <v>1.2</v>
      </c>
      <c r="Q107">
        <v>2571.4</v>
      </c>
      <c r="R107" t="s">
        <v>27</v>
      </c>
      <c r="T107" t="s">
        <v>28</v>
      </c>
      <c r="Y107" t="s">
        <v>30</v>
      </c>
    </row>
    <row r="108" spans="1:25" x14ac:dyDescent="0.45">
      <c r="A108" t="s">
        <v>25</v>
      </c>
      <c r="B108" t="s">
        <v>33</v>
      </c>
      <c r="C108">
        <v>544</v>
      </c>
      <c r="D108">
        <v>10</v>
      </c>
      <c r="F108">
        <v>2019</v>
      </c>
      <c r="G108">
        <v>5</v>
      </c>
      <c r="H108">
        <v>2.39</v>
      </c>
      <c r="I108">
        <v>35.85</v>
      </c>
      <c r="O108">
        <v>0.33</v>
      </c>
      <c r="P108">
        <v>1.1998</v>
      </c>
      <c r="Q108">
        <v>549.70000000000005</v>
      </c>
      <c r="R108" t="s">
        <v>27</v>
      </c>
      <c r="T108" t="s">
        <v>28</v>
      </c>
      <c r="Y108" t="s">
        <v>30</v>
      </c>
    </row>
    <row r="109" spans="1:25" x14ac:dyDescent="0.45">
      <c r="A109" t="s">
        <v>25</v>
      </c>
      <c r="B109" t="s">
        <v>33</v>
      </c>
      <c r="C109">
        <v>544</v>
      </c>
      <c r="D109">
        <v>10</v>
      </c>
      <c r="F109">
        <v>2020</v>
      </c>
      <c r="G109">
        <v>33</v>
      </c>
      <c r="H109">
        <v>20.57</v>
      </c>
      <c r="I109">
        <v>308.55</v>
      </c>
      <c r="O109">
        <v>2.839</v>
      </c>
      <c r="P109">
        <v>1.2</v>
      </c>
      <c r="Q109">
        <v>4731.1000000000004</v>
      </c>
      <c r="R109" t="s">
        <v>27</v>
      </c>
      <c r="T109" t="s">
        <v>28</v>
      </c>
      <c r="Y109" t="s">
        <v>30</v>
      </c>
    </row>
    <row r="110" spans="1:25" x14ac:dyDescent="0.45">
      <c r="A110" t="s">
        <v>25</v>
      </c>
      <c r="B110" t="s">
        <v>33</v>
      </c>
      <c r="C110">
        <v>544</v>
      </c>
      <c r="D110">
        <v>10</v>
      </c>
      <c r="F110">
        <v>2021</v>
      </c>
      <c r="G110">
        <v>20</v>
      </c>
      <c r="H110">
        <v>10.26</v>
      </c>
      <c r="I110">
        <v>82.34</v>
      </c>
      <c r="O110">
        <v>1.4159999999999999</v>
      </c>
      <c r="P110">
        <v>1.2</v>
      </c>
      <c r="Q110">
        <v>2359.8000000000002</v>
      </c>
      <c r="R110" t="s">
        <v>27</v>
      </c>
      <c r="T110" t="s">
        <v>28</v>
      </c>
      <c r="Y110" t="s">
        <v>30</v>
      </c>
    </row>
    <row r="111" spans="1:25" x14ac:dyDescent="0.45">
      <c r="A111" t="s">
        <v>25</v>
      </c>
      <c r="B111" t="s">
        <v>33</v>
      </c>
      <c r="C111">
        <v>544</v>
      </c>
      <c r="D111">
        <v>10</v>
      </c>
      <c r="F111">
        <v>2022</v>
      </c>
      <c r="G111">
        <v>43</v>
      </c>
      <c r="H111">
        <v>29.99</v>
      </c>
      <c r="I111">
        <v>266.54000000000002</v>
      </c>
      <c r="O111">
        <v>4.1390000000000002</v>
      </c>
      <c r="P111">
        <v>1.2000999999999999</v>
      </c>
      <c r="Q111">
        <v>6897.7</v>
      </c>
      <c r="R111" t="s">
        <v>27</v>
      </c>
      <c r="T111" t="s">
        <v>28</v>
      </c>
      <c r="Y111" t="s">
        <v>30</v>
      </c>
    </row>
    <row r="112" spans="1:25" x14ac:dyDescent="0.45">
      <c r="A112" t="s">
        <v>25</v>
      </c>
      <c r="B112" t="s">
        <v>33</v>
      </c>
      <c r="C112">
        <v>544</v>
      </c>
      <c r="D112">
        <v>10</v>
      </c>
      <c r="F112">
        <v>2023</v>
      </c>
      <c r="G112">
        <v>15</v>
      </c>
      <c r="H112">
        <v>10.199999999999999</v>
      </c>
      <c r="I112">
        <v>123.87</v>
      </c>
      <c r="O112">
        <v>1.4079999999999999</v>
      </c>
      <c r="P112">
        <v>1.2</v>
      </c>
      <c r="Q112">
        <v>2346</v>
      </c>
      <c r="R112" t="s">
        <v>27</v>
      </c>
      <c r="T112" t="s">
        <v>28</v>
      </c>
      <c r="Y112" t="s">
        <v>30</v>
      </c>
    </row>
    <row r="113" spans="1:25" x14ac:dyDescent="0.45">
      <c r="A113" t="s">
        <v>25</v>
      </c>
      <c r="B113" t="s">
        <v>33</v>
      </c>
      <c r="C113">
        <v>544</v>
      </c>
      <c r="D113">
        <v>10</v>
      </c>
      <c r="F113">
        <v>2024</v>
      </c>
      <c r="G113">
        <v>4</v>
      </c>
      <c r="H113">
        <v>1.68</v>
      </c>
      <c r="I113">
        <v>18.2</v>
      </c>
      <c r="O113">
        <v>0.23200000000000001</v>
      </c>
      <c r="P113">
        <v>1.2002999999999999</v>
      </c>
      <c r="Q113">
        <v>386.4</v>
      </c>
      <c r="R113" t="s">
        <v>27</v>
      </c>
      <c r="T113" t="s">
        <v>28</v>
      </c>
      <c r="Y113" t="s">
        <v>30</v>
      </c>
    </row>
    <row r="114" spans="1:25" x14ac:dyDescent="0.45">
      <c r="A114" t="s">
        <v>25</v>
      </c>
      <c r="B114" t="s">
        <v>33</v>
      </c>
      <c r="C114">
        <v>544</v>
      </c>
      <c r="D114">
        <v>11</v>
      </c>
      <c r="F114">
        <v>2009</v>
      </c>
      <c r="G114">
        <v>100</v>
      </c>
      <c r="H114">
        <v>70.45</v>
      </c>
      <c r="I114">
        <v>2387.0300000000002</v>
      </c>
      <c r="K114">
        <v>7.0999999999999994E-2</v>
      </c>
      <c r="L114">
        <v>5.7999999999999996E-3</v>
      </c>
      <c r="M114">
        <v>1951.251</v>
      </c>
      <c r="N114">
        <v>8.0500000000000002E-2</v>
      </c>
      <c r="O114">
        <v>1.9970000000000001</v>
      </c>
      <c r="P114">
        <v>0.15770000000000001</v>
      </c>
      <c r="Q114">
        <v>24110.663</v>
      </c>
      <c r="R114" t="s">
        <v>34</v>
      </c>
      <c r="S114" t="s">
        <v>27</v>
      </c>
      <c r="T114" t="s">
        <v>28</v>
      </c>
      <c r="V114" t="s">
        <v>32</v>
      </c>
      <c r="Y114" t="s">
        <v>35</v>
      </c>
    </row>
    <row r="115" spans="1:25" x14ac:dyDescent="0.45">
      <c r="A115" t="s">
        <v>25</v>
      </c>
      <c r="B115" t="s">
        <v>33</v>
      </c>
      <c r="C115">
        <v>544</v>
      </c>
      <c r="D115">
        <v>11</v>
      </c>
      <c r="F115">
        <v>2010</v>
      </c>
      <c r="G115">
        <v>145</v>
      </c>
      <c r="H115">
        <v>107.16</v>
      </c>
      <c r="I115">
        <v>3340.91</v>
      </c>
      <c r="K115">
        <v>1.9E-2</v>
      </c>
      <c r="L115">
        <v>1.1000000000000001E-3</v>
      </c>
      <c r="M115">
        <v>2727.2649999999999</v>
      </c>
      <c r="N115">
        <v>7.9200000000000007E-2</v>
      </c>
      <c r="O115">
        <v>2.6030000000000002</v>
      </c>
      <c r="P115">
        <v>0.1484</v>
      </c>
      <c r="Q115">
        <v>34493.288999999997</v>
      </c>
      <c r="R115" t="s">
        <v>34</v>
      </c>
      <c r="S115" t="s">
        <v>27</v>
      </c>
      <c r="T115" t="s">
        <v>28</v>
      </c>
      <c r="V115" t="s">
        <v>32</v>
      </c>
      <c r="Y115" t="s">
        <v>35</v>
      </c>
    </row>
    <row r="116" spans="1:25" x14ac:dyDescent="0.45">
      <c r="A116" t="s">
        <v>25</v>
      </c>
      <c r="B116" t="s">
        <v>33</v>
      </c>
      <c r="C116">
        <v>544</v>
      </c>
      <c r="D116">
        <v>11</v>
      </c>
      <c r="F116">
        <v>2011</v>
      </c>
      <c r="G116">
        <v>61</v>
      </c>
      <c r="H116">
        <v>46.25</v>
      </c>
      <c r="I116">
        <v>1463.19</v>
      </c>
      <c r="K116">
        <v>5.0000000000000001E-3</v>
      </c>
      <c r="L116">
        <v>8.9999999999999998E-4</v>
      </c>
      <c r="M116">
        <v>1151.6679999999999</v>
      </c>
      <c r="N116">
        <v>7.7299999999999994E-2</v>
      </c>
      <c r="O116">
        <v>1.014</v>
      </c>
      <c r="P116">
        <v>0.13320000000000001</v>
      </c>
      <c r="Q116">
        <v>14771.718000000001</v>
      </c>
      <c r="R116" t="s">
        <v>34</v>
      </c>
      <c r="S116" t="s">
        <v>27</v>
      </c>
      <c r="T116" t="s">
        <v>28</v>
      </c>
      <c r="V116" t="s">
        <v>32</v>
      </c>
      <c r="Y116" t="s">
        <v>35</v>
      </c>
    </row>
    <row r="117" spans="1:25" x14ac:dyDescent="0.45">
      <c r="A117" t="s">
        <v>25</v>
      </c>
      <c r="B117" t="s">
        <v>33</v>
      </c>
      <c r="C117">
        <v>544</v>
      </c>
      <c r="D117">
        <v>11</v>
      </c>
      <c r="F117">
        <v>2012</v>
      </c>
      <c r="G117">
        <v>46</v>
      </c>
      <c r="H117">
        <v>34.9</v>
      </c>
      <c r="I117">
        <v>976.12</v>
      </c>
      <c r="K117">
        <v>3.0000000000000001E-3</v>
      </c>
      <c r="L117">
        <v>1E-3</v>
      </c>
      <c r="M117">
        <v>655.78499999999997</v>
      </c>
      <c r="N117">
        <v>6.5500000000000003E-2</v>
      </c>
      <c r="O117">
        <v>0.46300000000000002</v>
      </c>
      <c r="P117">
        <v>9.4600000000000004E-2</v>
      </c>
      <c r="Q117">
        <v>10080.789000000001</v>
      </c>
      <c r="R117" t="s">
        <v>34</v>
      </c>
      <c r="S117" t="s">
        <v>27</v>
      </c>
      <c r="T117" t="s">
        <v>28</v>
      </c>
      <c r="V117" t="s">
        <v>32</v>
      </c>
      <c r="Y117" t="s">
        <v>35</v>
      </c>
    </row>
    <row r="118" spans="1:25" x14ac:dyDescent="0.45">
      <c r="A118" t="s">
        <v>25</v>
      </c>
      <c r="B118" t="s">
        <v>33</v>
      </c>
      <c r="C118">
        <v>544</v>
      </c>
      <c r="D118">
        <v>11</v>
      </c>
      <c r="F118">
        <v>2013</v>
      </c>
      <c r="G118">
        <v>40</v>
      </c>
      <c r="H118">
        <v>25.92</v>
      </c>
      <c r="I118">
        <v>791.09</v>
      </c>
      <c r="K118">
        <v>3.0000000000000001E-3</v>
      </c>
      <c r="L118">
        <v>6.9999999999999999E-4</v>
      </c>
      <c r="M118">
        <v>670.63800000000003</v>
      </c>
      <c r="N118">
        <v>7.9500000000000001E-2</v>
      </c>
      <c r="O118">
        <v>0.61399999999999999</v>
      </c>
      <c r="P118">
        <v>0.14860000000000001</v>
      </c>
      <c r="Q118">
        <v>8442.2870000000003</v>
      </c>
      <c r="R118" t="s">
        <v>34</v>
      </c>
      <c r="S118" t="s">
        <v>27</v>
      </c>
      <c r="T118" t="s">
        <v>28</v>
      </c>
      <c r="V118" t="s">
        <v>32</v>
      </c>
      <c r="Y118" t="s">
        <v>35</v>
      </c>
    </row>
    <row r="119" spans="1:25" x14ac:dyDescent="0.45">
      <c r="A119" t="s">
        <v>25</v>
      </c>
      <c r="B119" t="s">
        <v>33</v>
      </c>
      <c r="C119">
        <v>544</v>
      </c>
      <c r="D119">
        <v>11</v>
      </c>
      <c r="F119">
        <v>2014</v>
      </c>
      <c r="G119">
        <v>63</v>
      </c>
      <c r="H119">
        <v>40.19</v>
      </c>
      <c r="I119">
        <v>1303.97</v>
      </c>
      <c r="K119">
        <v>6.0000000000000001E-3</v>
      </c>
      <c r="L119">
        <v>8.9999999999999998E-4</v>
      </c>
      <c r="M119">
        <v>1047.404</v>
      </c>
      <c r="N119">
        <v>7.7600000000000002E-2</v>
      </c>
      <c r="O119">
        <v>0.95799999999999996</v>
      </c>
      <c r="P119">
        <v>0.14169999999999999</v>
      </c>
      <c r="Q119">
        <v>13411.914000000001</v>
      </c>
      <c r="R119" t="s">
        <v>34</v>
      </c>
      <c r="S119" t="s">
        <v>27</v>
      </c>
      <c r="T119" t="s">
        <v>28</v>
      </c>
      <c r="V119" t="s">
        <v>32</v>
      </c>
      <c r="Y119" t="s">
        <v>35</v>
      </c>
    </row>
    <row r="120" spans="1:25" x14ac:dyDescent="0.45">
      <c r="A120" t="s">
        <v>25</v>
      </c>
      <c r="B120" t="s">
        <v>33</v>
      </c>
      <c r="C120">
        <v>544</v>
      </c>
      <c r="D120">
        <v>11</v>
      </c>
      <c r="F120">
        <v>2015</v>
      </c>
      <c r="G120">
        <v>21</v>
      </c>
      <c r="H120">
        <v>11.57</v>
      </c>
      <c r="I120">
        <v>282.36</v>
      </c>
      <c r="K120">
        <v>1E-3</v>
      </c>
      <c r="L120">
        <v>1E-3</v>
      </c>
      <c r="M120">
        <v>248.43199999999999</v>
      </c>
      <c r="N120">
        <v>7.8600000000000003E-2</v>
      </c>
      <c r="O120">
        <v>0.20799999999999999</v>
      </c>
      <c r="P120">
        <v>0.1361</v>
      </c>
      <c r="Q120">
        <v>3094.3879999999999</v>
      </c>
      <c r="R120" t="s">
        <v>34</v>
      </c>
      <c r="S120" t="s">
        <v>27</v>
      </c>
      <c r="T120" t="s">
        <v>28</v>
      </c>
      <c r="V120" t="s">
        <v>32</v>
      </c>
      <c r="Y120" t="s">
        <v>36</v>
      </c>
    </row>
    <row r="121" spans="1:25" x14ac:dyDescent="0.45">
      <c r="A121" t="s">
        <v>25</v>
      </c>
      <c r="B121" t="s">
        <v>33</v>
      </c>
      <c r="C121">
        <v>544</v>
      </c>
      <c r="D121">
        <v>11</v>
      </c>
      <c r="F121">
        <v>2016</v>
      </c>
      <c r="G121">
        <v>39</v>
      </c>
      <c r="H121">
        <v>23.9</v>
      </c>
      <c r="I121">
        <v>743.57</v>
      </c>
      <c r="K121">
        <v>5.6000000000000001E-2</v>
      </c>
      <c r="L121">
        <v>1.4E-2</v>
      </c>
      <c r="M121">
        <v>626.54200000000003</v>
      </c>
      <c r="N121">
        <v>7.4099999999999999E-2</v>
      </c>
      <c r="O121">
        <v>2.177</v>
      </c>
      <c r="P121">
        <v>0.53029999999999999</v>
      </c>
      <c r="Q121">
        <v>8494.7330000000002</v>
      </c>
      <c r="R121" t="s">
        <v>34</v>
      </c>
      <c r="S121" t="s">
        <v>37</v>
      </c>
      <c r="T121" t="s">
        <v>28</v>
      </c>
      <c r="V121" t="s">
        <v>32</v>
      </c>
      <c r="Y121" t="s">
        <v>36</v>
      </c>
    </row>
    <row r="122" spans="1:25" x14ac:dyDescent="0.45">
      <c r="A122" t="s">
        <v>25</v>
      </c>
      <c r="B122" t="s">
        <v>33</v>
      </c>
      <c r="C122">
        <v>544</v>
      </c>
      <c r="D122">
        <v>11</v>
      </c>
      <c r="F122">
        <v>2017</v>
      </c>
      <c r="G122">
        <v>114</v>
      </c>
      <c r="H122">
        <v>89.52</v>
      </c>
      <c r="I122">
        <v>2933.4</v>
      </c>
      <c r="K122">
        <v>0.252</v>
      </c>
      <c r="L122">
        <v>1.5900000000000001E-2</v>
      </c>
      <c r="M122">
        <v>2380.6</v>
      </c>
      <c r="N122">
        <v>6.7299999999999999E-2</v>
      </c>
      <c r="O122">
        <v>15.577</v>
      </c>
      <c r="P122">
        <v>0.88859999999999995</v>
      </c>
      <c r="Q122">
        <v>35808</v>
      </c>
      <c r="R122" t="s">
        <v>34</v>
      </c>
      <c r="S122" t="s">
        <v>38</v>
      </c>
      <c r="T122" t="s">
        <v>28</v>
      </c>
      <c r="V122" t="s">
        <v>32</v>
      </c>
      <c r="Y122" t="s">
        <v>36</v>
      </c>
    </row>
    <row r="123" spans="1:25" x14ac:dyDescent="0.45">
      <c r="A123" t="s">
        <v>25</v>
      </c>
      <c r="B123" t="s">
        <v>33</v>
      </c>
      <c r="C123">
        <v>544</v>
      </c>
      <c r="D123">
        <v>11</v>
      </c>
      <c r="F123">
        <v>2018</v>
      </c>
      <c r="G123">
        <v>131</v>
      </c>
      <c r="H123">
        <v>103.53</v>
      </c>
      <c r="I123">
        <v>3358.8</v>
      </c>
      <c r="K123">
        <v>0.317</v>
      </c>
      <c r="L123">
        <v>1.6400000000000001E-2</v>
      </c>
      <c r="M123">
        <v>2781.1</v>
      </c>
      <c r="N123">
        <v>6.7599999999999993E-2</v>
      </c>
      <c r="O123">
        <v>18.335000000000001</v>
      </c>
      <c r="P123">
        <v>0.89470000000000005</v>
      </c>
      <c r="Q123">
        <v>41412</v>
      </c>
      <c r="R123" t="s">
        <v>34</v>
      </c>
      <c r="S123" t="s">
        <v>38</v>
      </c>
      <c r="T123" t="s">
        <v>28</v>
      </c>
      <c r="V123" t="s">
        <v>32</v>
      </c>
      <c r="Y123" t="s">
        <v>36</v>
      </c>
    </row>
    <row r="124" spans="1:25" x14ac:dyDescent="0.45">
      <c r="A124" t="s">
        <v>25</v>
      </c>
      <c r="B124" t="s">
        <v>33</v>
      </c>
      <c r="C124">
        <v>544</v>
      </c>
      <c r="D124">
        <v>11</v>
      </c>
      <c r="F124">
        <v>2019</v>
      </c>
      <c r="G124">
        <v>16</v>
      </c>
      <c r="H124">
        <v>7.76</v>
      </c>
      <c r="I124">
        <v>175.51</v>
      </c>
      <c r="K124">
        <v>3.4000000000000002E-2</v>
      </c>
      <c r="L124">
        <v>2.3099999999999999E-2</v>
      </c>
      <c r="M124">
        <v>219.3</v>
      </c>
      <c r="N124">
        <v>7.1499999999999994E-2</v>
      </c>
      <c r="O124">
        <v>1.4970000000000001</v>
      </c>
      <c r="P124">
        <v>0.98129999999999995</v>
      </c>
      <c r="Q124">
        <v>3104</v>
      </c>
      <c r="R124" t="s">
        <v>34</v>
      </c>
      <c r="S124" t="s">
        <v>38</v>
      </c>
      <c r="T124" t="s">
        <v>28</v>
      </c>
      <c r="V124" t="s">
        <v>32</v>
      </c>
      <c r="Y124" t="s">
        <v>36</v>
      </c>
    </row>
    <row r="125" spans="1:25" x14ac:dyDescent="0.45">
      <c r="A125" t="s">
        <v>25</v>
      </c>
      <c r="B125" t="s">
        <v>33</v>
      </c>
      <c r="C125">
        <v>544</v>
      </c>
      <c r="D125">
        <v>11</v>
      </c>
      <c r="F125">
        <v>2020</v>
      </c>
      <c r="G125">
        <v>48</v>
      </c>
      <c r="H125">
        <v>29.89</v>
      </c>
      <c r="I125">
        <v>755.48</v>
      </c>
      <c r="K125">
        <v>0.17699999999999999</v>
      </c>
      <c r="L125">
        <v>2.9600000000000001E-2</v>
      </c>
      <c r="M125">
        <v>896.7</v>
      </c>
      <c r="N125">
        <v>7.4899999999999994E-2</v>
      </c>
      <c r="O125">
        <v>6.3620000000000001</v>
      </c>
      <c r="P125">
        <v>1.0646</v>
      </c>
      <c r="Q125">
        <v>11956</v>
      </c>
      <c r="R125" t="s">
        <v>34</v>
      </c>
      <c r="S125" t="s">
        <v>38</v>
      </c>
      <c r="T125" t="s">
        <v>28</v>
      </c>
      <c r="V125" t="s">
        <v>32</v>
      </c>
      <c r="Y125" t="s">
        <v>36</v>
      </c>
    </row>
    <row r="126" spans="1:25" x14ac:dyDescent="0.45">
      <c r="A126" t="s">
        <v>25</v>
      </c>
      <c r="B126" t="s">
        <v>33</v>
      </c>
      <c r="C126">
        <v>544</v>
      </c>
      <c r="D126">
        <v>11</v>
      </c>
      <c r="F126">
        <v>2021</v>
      </c>
      <c r="G126">
        <v>36</v>
      </c>
      <c r="H126">
        <v>18.21</v>
      </c>
      <c r="I126">
        <v>451.91</v>
      </c>
      <c r="K126">
        <v>0.14699999999999999</v>
      </c>
      <c r="L126">
        <v>4.0500000000000001E-2</v>
      </c>
      <c r="M126">
        <v>590.20000000000005</v>
      </c>
      <c r="N126">
        <v>8.1000000000000003E-2</v>
      </c>
      <c r="O126">
        <v>4.37</v>
      </c>
      <c r="P126">
        <v>1.2</v>
      </c>
      <c r="Q126">
        <v>7284</v>
      </c>
      <c r="R126" t="s">
        <v>34</v>
      </c>
      <c r="S126" t="s">
        <v>38</v>
      </c>
      <c r="T126" t="s">
        <v>28</v>
      </c>
      <c r="V126" t="s">
        <v>32</v>
      </c>
      <c r="Y126" t="s">
        <v>36</v>
      </c>
    </row>
    <row r="127" spans="1:25" x14ac:dyDescent="0.45">
      <c r="A127" t="s">
        <v>25</v>
      </c>
      <c r="B127" t="s">
        <v>33</v>
      </c>
      <c r="C127">
        <v>544</v>
      </c>
      <c r="D127">
        <v>11</v>
      </c>
      <c r="F127">
        <v>2022</v>
      </c>
      <c r="G127">
        <v>65</v>
      </c>
      <c r="H127">
        <v>45</v>
      </c>
      <c r="I127">
        <v>830.74</v>
      </c>
      <c r="K127">
        <v>0.33</v>
      </c>
      <c r="L127">
        <v>3.6900000000000002E-2</v>
      </c>
      <c r="M127">
        <v>1420.4</v>
      </c>
      <c r="N127">
        <v>7.9000000000000001E-2</v>
      </c>
      <c r="O127">
        <v>10.372999999999999</v>
      </c>
      <c r="P127">
        <v>1.1537999999999999</v>
      </c>
      <c r="Q127">
        <v>18000</v>
      </c>
      <c r="R127" t="s">
        <v>34</v>
      </c>
      <c r="S127" t="s">
        <v>38</v>
      </c>
      <c r="T127" t="s">
        <v>28</v>
      </c>
      <c r="V127" t="s">
        <v>32</v>
      </c>
      <c r="Y127" t="s">
        <v>36</v>
      </c>
    </row>
    <row r="128" spans="1:25" x14ac:dyDescent="0.45">
      <c r="A128" t="s">
        <v>25</v>
      </c>
      <c r="B128" t="s">
        <v>33</v>
      </c>
      <c r="C128">
        <v>544</v>
      </c>
      <c r="D128">
        <v>11</v>
      </c>
      <c r="F128">
        <v>2023</v>
      </c>
      <c r="G128">
        <v>46</v>
      </c>
      <c r="H128">
        <v>28.36</v>
      </c>
      <c r="I128">
        <v>843.01</v>
      </c>
      <c r="K128">
        <v>0.19500000000000001</v>
      </c>
      <c r="L128">
        <v>3.5299999999999998E-2</v>
      </c>
      <c r="M128">
        <v>880.8</v>
      </c>
      <c r="N128">
        <v>7.8200000000000006E-2</v>
      </c>
      <c r="O128">
        <v>4.1059999999999999</v>
      </c>
      <c r="P128">
        <v>0.88829999999999998</v>
      </c>
      <c r="Q128">
        <v>11344</v>
      </c>
      <c r="R128" t="s">
        <v>34</v>
      </c>
      <c r="S128" t="s">
        <v>38</v>
      </c>
      <c r="T128" t="s">
        <v>28</v>
      </c>
      <c r="V128" t="s">
        <v>32</v>
      </c>
      <c r="Y128" t="s">
        <v>36</v>
      </c>
    </row>
    <row r="129" spans="1:25" x14ac:dyDescent="0.45">
      <c r="A129" t="s">
        <v>25</v>
      </c>
      <c r="B129" t="s">
        <v>33</v>
      </c>
      <c r="C129">
        <v>544</v>
      </c>
      <c r="D129">
        <v>11</v>
      </c>
      <c r="F129">
        <v>2024</v>
      </c>
      <c r="G129">
        <v>10</v>
      </c>
      <c r="H129">
        <v>5.98</v>
      </c>
      <c r="I129">
        <v>182.17</v>
      </c>
      <c r="K129">
        <v>4.8000000000000001E-2</v>
      </c>
      <c r="L129">
        <v>4.0599999999999997E-2</v>
      </c>
      <c r="M129">
        <v>193.8</v>
      </c>
      <c r="N129">
        <v>8.1100000000000005E-2</v>
      </c>
      <c r="O129">
        <v>0.79200000000000004</v>
      </c>
      <c r="P129">
        <v>0.87839999999999996</v>
      </c>
      <c r="Q129">
        <v>2392</v>
      </c>
      <c r="R129" t="s">
        <v>34</v>
      </c>
      <c r="S129" t="s">
        <v>38</v>
      </c>
      <c r="T129" t="s">
        <v>28</v>
      </c>
      <c r="V129" t="s">
        <v>32</v>
      </c>
      <c r="Y129" t="s">
        <v>36</v>
      </c>
    </row>
    <row r="130" spans="1:25" x14ac:dyDescent="0.45">
      <c r="A130" t="s">
        <v>25</v>
      </c>
      <c r="B130" t="s">
        <v>33</v>
      </c>
      <c r="C130">
        <v>544</v>
      </c>
      <c r="D130">
        <v>12</v>
      </c>
      <c r="F130">
        <v>2009</v>
      </c>
      <c r="G130">
        <v>98</v>
      </c>
      <c r="H130">
        <v>65.73</v>
      </c>
      <c r="I130">
        <v>2202.04</v>
      </c>
      <c r="K130">
        <v>6.9000000000000006E-2</v>
      </c>
      <c r="L130">
        <v>6.1000000000000004E-3</v>
      </c>
      <c r="M130">
        <v>1803.7280000000001</v>
      </c>
      <c r="N130">
        <v>8.0199999999999994E-2</v>
      </c>
      <c r="O130">
        <v>1.4650000000000001</v>
      </c>
      <c r="P130">
        <v>0.12670000000000001</v>
      </c>
      <c r="Q130">
        <v>22458.984</v>
      </c>
      <c r="R130" t="s">
        <v>34</v>
      </c>
      <c r="S130" t="s">
        <v>27</v>
      </c>
      <c r="T130" t="s">
        <v>28</v>
      </c>
      <c r="V130" t="s">
        <v>32</v>
      </c>
      <c r="Y130" t="s">
        <v>35</v>
      </c>
    </row>
    <row r="131" spans="1:25" x14ac:dyDescent="0.45">
      <c r="A131" t="s">
        <v>25</v>
      </c>
      <c r="B131" t="s">
        <v>33</v>
      </c>
      <c r="C131">
        <v>544</v>
      </c>
      <c r="D131">
        <v>12</v>
      </c>
      <c r="F131">
        <v>2010</v>
      </c>
      <c r="G131">
        <v>112</v>
      </c>
      <c r="H131">
        <v>78.540000000000006</v>
      </c>
      <c r="I131">
        <v>2531.0100000000002</v>
      </c>
      <c r="K131">
        <v>1.4E-2</v>
      </c>
      <c r="L131">
        <v>1E-3</v>
      </c>
      <c r="M131">
        <v>2095.3119999999999</v>
      </c>
      <c r="N131">
        <v>8.0799999999999997E-2</v>
      </c>
      <c r="O131">
        <v>1.661</v>
      </c>
      <c r="P131">
        <v>0.12570000000000001</v>
      </c>
      <c r="Q131">
        <v>25823.145</v>
      </c>
      <c r="R131" t="s">
        <v>34</v>
      </c>
      <c r="S131" t="s">
        <v>27</v>
      </c>
      <c r="T131" t="s">
        <v>28</v>
      </c>
      <c r="V131" t="s">
        <v>32</v>
      </c>
      <c r="Y131" t="s">
        <v>35</v>
      </c>
    </row>
    <row r="132" spans="1:25" x14ac:dyDescent="0.45">
      <c r="A132" t="s">
        <v>25</v>
      </c>
      <c r="B132" t="s">
        <v>33</v>
      </c>
      <c r="C132">
        <v>544</v>
      </c>
      <c r="D132">
        <v>12</v>
      </c>
      <c r="F132">
        <v>2011</v>
      </c>
      <c r="G132">
        <v>61</v>
      </c>
      <c r="H132">
        <v>42.16</v>
      </c>
      <c r="I132">
        <v>1250.07</v>
      </c>
      <c r="K132">
        <v>4.0000000000000001E-3</v>
      </c>
      <c r="L132">
        <v>8.9999999999999998E-4</v>
      </c>
      <c r="M132">
        <v>997.04700000000003</v>
      </c>
      <c r="N132">
        <v>7.7399999999999997E-2</v>
      </c>
      <c r="O132">
        <v>0.84699999999999998</v>
      </c>
      <c r="P132">
        <v>0.13370000000000001</v>
      </c>
      <c r="Q132">
        <v>12869.93</v>
      </c>
      <c r="R132" t="s">
        <v>34</v>
      </c>
      <c r="S132" t="s">
        <v>27</v>
      </c>
      <c r="T132" t="s">
        <v>28</v>
      </c>
      <c r="V132" t="s">
        <v>32</v>
      </c>
      <c r="Y132" t="s">
        <v>35</v>
      </c>
    </row>
    <row r="133" spans="1:25" x14ac:dyDescent="0.45">
      <c r="A133" t="s">
        <v>25</v>
      </c>
      <c r="B133" t="s">
        <v>33</v>
      </c>
      <c r="C133">
        <v>544</v>
      </c>
      <c r="D133">
        <v>12</v>
      </c>
      <c r="F133">
        <v>2012</v>
      </c>
      <c r="G133">
        <v>25</v>
      </c>
      <c r="H133">
        <v>10.74</v>
      </c>
      <c r="I133">
        <v>279.43</v>
      </c>
      <c r="K133">
        <v>1E-3</v>
      </c>
      <c r="L133">
        <v>1E-3</v>
      </c>
      <c r="M133">
        <v>233.358</v>
      </c>
      <c r="N133">
        <v>7.3200000000000001E-2</v>
      </c>
      <c r="O133">
        <v>0.20200000000000001</v>
      </c>
      <c r="P133">
        <v>0.13059999999999999</v>
      </c>
      <c r="Q133">
        <v>3040.4389999999999</v>
      </c>
      <c r="R133" t="s">
        <v>34</v>
      </c>
      <c r="S133" t="s">
        <v>27</v>
      </c>
      <c r="T133" t="s">
        <v>28</v>
      </c>
      <c r="V133" t="s">
        <v>32</v>
      </c>
      <c r="Y133" t="s">
        <v>35</v>
      </c>
    </row>
    <row r="134" spans="1:25" x14ac:dyDescent="0.45">
      <c r="A134" t="s">
        <v>25</v>
      </c>
      <c r="B134" t="s">
        <v>33</v>
      </c>
      <c r="C134">
        <v>544</v>
      </c>
      <c r="D134">
        <v>12</v>
      </c>
      <c r="F134">
        <v>2013</v>
      </c>
      <c r="G134">
        <v>38</v>
      </c>
      <c r="H134">
        <v>26.63</v>
      </c>
      <c r="I134">
        <v>837.06</v>
      </c>
      <c r="K134">
        <v>3.0000000000000001E-3</v>
      </c>
      <c r="L134">
        <v>8.9999999999999998E-4</v>
      </c>
      <c r="M134">
        <v>666.97299999999996</v>
      </c>
      <c r="N134">
        <v>7.5899999999999995E-2</v>
      </c>
      <c r="O134">
        <v>0.59799999999999998</v>
      </c>
      <c r="P134">
        <v>0.13750000000000001</v>
      </c>
      <c r="Q134">
        <v>8633.4750000000004</v>
      </c>
      <c r="R134" t="s">
        <v>34</v>
      </c>
      <c r="S134" t="s">
        <v>27</v>
      </c>
      <c r="T134" t="s">
        <v>28</v>
      </c>
      <c r="V134" t="s">
        <v>32</v>
      </c>
      <c r="Y134" t="s">
        <v>35</v>
      </c>
    </row>
    <row r="135" spans="1:25" x14ac:dyDescent="0.45">
      <c r="A135" t="s">
        <v>25</v>
      </c>
      <c r="B135" t="s">
        <v>33</v>
      </c>
      <c r="C135">
        <v>544</v>
      </c>
      <c r="D135">
        <v>12</v>
      </c>
      <c r="F135">
        <v>2014</v>
      </c>
      <c r="G135">
        <v>47</v>
      </c>
      <c r="H135">
        <v>32.33</v>
      </c>
      <c r="I135">
        <v>1008.12</v>
      </c>
      <c r="K135">
        <v>4.0000000000000001E-3</v>
      </c>
      <c r="L135">
        <v>1E-3</v>
      </c>
      <c r="M135">
        <v>836.33799999999997</v>
      </c>
      <c r="N135">
        <v>7.9600000000000004E-2</v>
      </c>
      <c r="O135">
        <v>0.76100000000000001</v>
      </c>
      <c r="P135">
        <v>0.1477</v>
      </c>
      <c r="Q135">
        <v>10348.454</v>
      </c>
      <c r="R135" t="s">
        <v>34</v>
      </c>
      <c r="S135" t="s">
        <v>27</v>
      </c>
      <c r="T135" t="s">
        <v>28</v>
      </c>
      <c r="V135" t="s">
        <v>32</v>
      </c>
      <c r="Y135" t="s">
        <v>35</v>
      </c>
    </row>
    <row r="136" spans="1:25" x14ac:dyDescent="0.45">
      <c r="A136" t="s">
        <v>25</v>
      </c>
      <c r="B136" t="s">
        <v>33</v>
      </c>
      <c r="C136">
        <v>544</v>
      </c>
      <c r="D136">
        <v>12</v>
      </c>
      <c r="F136">
        <v>2015</v>
      </c>
      <c r="G136">
        <v>23</v>
      </c>
      <c r="H136">
        <v>13.2</v>
      </c>
      <c r="I136">
        <v>319.54000000000002</v>
      </c>
      <c r="K136">
        <v>1E-3</v>
      </c>
      <c r="L136">
        <v>8.9999999999999998E-4</v>
      </c>
      <c r="M136">
        <v>280.28899999999999</v>
      </c>
      <c r="N136">
        <v>7.9100000000000004E-2</v>
      </c>
      <c r="O136">
        <v>0.255</v>
      </c>
      <c r="P136">
        <v>0.14929999999999999</v>
      </c>
      <c r="Q136">
        <v>3473.89</v>
      </c>
      <c r="R136" t="s">
        <v>34</v>
      </c>
      <c r="S136" t="s">
        <v>27</v>
      </c>
      <c r="T136" t="s">
        <v>28</v>
      </c>
      <c r="V136" t="s">
        <v>32</v>
      </c>
      <c r="Y136" t="s">
        <v>36</v>
      </c>
    </row>
    <row r="137" spans="1:25" x14ac:dyDescent="0.45">
      <c r="A137" t="s">
        <v>25</v>
      </c>
      <c r="B137" t="s">
        <v>33</v>
      </c>
      <c r="C137">
        <v>544</v>
      </c>
      <c r="D137">
        <v>12</v>
      </c>
      <c r="F137">
        <v>2016</v>
      </c>
      <c r="G137">
        <v>66</v>
      </c>
      <c r="H137">
        <v>40.6</v>
      </c>
      <c r="I137">
        <v>1259.72</v>
      </c>
      <c r="K137">
        <v>7.4999999999999997E-2</v>
      </c>
      <c r="L137">
        <v>9.2999999999999992E-3</v>
      </c>
      <c r="M137">
        <v>967.90300000000002</v>
      </c>
      <c r="N137">
        <v>6.93E-2</v>
      </c>
      <c r="O137">
        <v>2.9020000000000001</v>
      </c>
      <c r="P137">
        <v>0.36969999999999997</v>
      </c>
      <c r="Q137">
        <v>13831.924000000001</v>
      </c>
      <c r="R137" t="s">
        <v>34</v>
      </c>
      <c r="S137" t="s">
        <v>37</v>
      </c>
      <c r="T137" t="s">
        <v>28</v>
      </c>
      <c r="V137" t="s">
        <v>32</v>
      </c>
      <c r="Y137" t="s">
        <v>36</v>
      </c>
    </row>
    <row r="138" spans="1:25" x14ac:dyDescent="0.45">
      <c r="A138" t="s">
        <v>25</v>
      </c>
      <c r="B138" t="s">
        <v>33</v>
      </c>
      <c r="C138">
        <v>544</v>
      </c>
      <c r="D138">
        <v>12</v>
      </c>
      <c r="F138">
        <v>2017</v>
      </c>
      <c r="G138">
        <v>109</v>
      </c>
      <c r="H138">
        <v>80.94</v>
      </c>
      <c r="I138">
        <v>2560.71</v>
      </c>
      <c r="K138">
        <v>0.25600000000000001</v>
      </c>
      <c r="L138">
        <v>1.9E-2</v>
      </c>
      <c r="M138">
        <v>2183</v>
      </c>
      <c r="N138">
        <v>6.9099999999999995E-2</v>
      </c>
      <c r="O138">
        <v>14.432</v>
      </c>
      <c r="P138">
        <v>0.9294</v>
      </c>
      <c r="Q138">
        <v>32376</v>
      </c>
      <c r="R138" t="s">
        <v>34</v>
      </c>
      <c r="S138" t="s">
        <v>38</v>
      </c>
      <c r="T138" t="s">
        <v>28</v>
      </c>
      <c r="V138" t="s">
        <v>32</v>
      </c>
      <c r="Y138" t="s">
        <v>36</v>
      </c>
    </row>
    <row r="139" spans="1:25" x14ac:dyDescent="0.45">
      <c r="A139" t="s">
        <v>25</v>
      </c>
      <c r="B139" t="s">
        <v>33</v>
      </c>
      <c r="C139">
        <v>544</v>
      </c>
      <c r="D139">
        <v>12</v>
      </c>
      <c r="F139">
        <v>2018</v>
      </c>
      <c r="G139">
        <v>137</v>
      </c>
      <c r="H139">
        <v>110.47</v>
      </c>
      <c r="I139">
        <v>3571.52</v>
      </c>
      <c r="K139">
        <v>0.26400000000000001</v>
      </c>
      <c r="L139">
        <v>1.2800000000000001E-2</v>
      </c>
      <c r="M139">
        <v>2885.3</v>
      </c>
      <c r="N139">
        <v>6.5600000000000006E-2</v>
      </c>
      <c r="O139">
        <v>18.628</v>
      </c>
      <c r="P139">
        <v>0.84960000000000002</v>
      </c>
      <c r="Q139">
        <v>44188</v>
      </c>
      <c r="R139" t="s">
        <v>34</v>
      </c>
      <c r="S139" t="s">
        <v>38</v>
      </c>
      <c r="T139" t="s">
        <v>28</v>
      </c>
      <c r="V139" t="s">
        <v>32</v>
      </c>
      <c r="Y139" t="s">
        <v>36</v>
      </c>
    </row>
    <row r="140" spans="1:25" x14ac:dyDescent="0.45">
      <c r="A140" t="s">
        <v>25</v>
      </c>
      <c r="B140" t="s">
        <v>33</v>
      </c>
      <c r="C140">
        <v>544</v>
      </c>
      <c r="D140">
        <v>12</v>
      </c>
      <c r="F140">
        <v>2019</v>
      </c>
      <c r="G140">
        <v>10</v>
      </c>
      <c r="H140">
        <v>4.4800000000000004</v>
      </c>
      <c r="I140">
        <v>97.59</v>
      </c>
      <c r="K140">
        <v>3.5999999999999997E-2</v>
      </c>
      <c r="L140">
        <v>4.02E-2</v>
      </c>
      <c r="M140">
        <v>145</v>
      </c>
      <c r="N140">
        <v>8.09E-2</v>
      </c>
      <c r="O140">
        <v>1.075</v>
      </c>
      <c r="P140">
        <v>1.2</v>
      </c>
      <c r="Q140">
        <v>1792</v>
      </c>
      <c r="R140" t="s">
        <v>34</v>
      </c>
      <c r="S140" t="s">
        <v>38</v>
      </c>
      <c r="T140" t="s">
        <v>28</v>
      </c>
      <c r="V140" t="s">
        <v>32</v>
      </c>
      <c r="Y140" t="s">
        <v>36</v>
      </c>
    </row>
    <row r="141" spans="1:25" x14ac:dyDescent="0.45">
      <c r="A141" t="s">
        <v>25</v>
      </c>
      <c r="B141" t="s">
        <v>33</v>
      </c>
      <c r="C141">
        <v>544</v>
      </c>
      <c r="D141">
        <v>12</v>
      </c>
      <c r="F141">
        <v>2020</v>
      </c>
      <c r="G141">
        <v>37</v>
      </c>
      <c r="H141">
        <v>23.01</v>
      </c>
      <c r="I141">
        <v>608.83000000000004</v>
      </c>
      <c r="K141">
        <v>0.14299999999999999</v>
      </c>
      <c r="L141">
        <v>3.2899999999999999E-2</v>
      </c>
      <c r="M141">
        <v>698.4</v>
      </c>
      <c r="N141">
        <v>7.6799999999999993E-2</v>
      </c>
      <c r="O141">
        <v>4.9850000000000003</v>
      </c>
      <c r="P141">
        <v>1.1053999999999999</v>
      </c>
      <c r="Q141">
        <v>9204</v>
      </c>
      <c r="R141" t="s">
        <v>34</v>
      </c>
      <c r="S141" t="s">
        <v>38</v>
      </c>
      <c r="T141" t="s">
        <v>28</v>
      </c>
      <c r="V141" t="s">
        <v>32</v>
      </c>
      <c r="Y141" t="s">
        <v>36</v>
      </c>
    </row>
    <row r="142" spans="1:25" x14ac:dyDescent="0.45">
      <c r="A142" t="s">
        <v>25</v>
      </c>
      <c r="B142" t="s">
        <v>33</v>
      </c>
      <c r="C142">
        <v>544</v>
      </c>
      <c r="D142">
        <v>12</v>
      </c>
      <c r="F142">
        <v>2021</v>
      </c>
      <c r="G142">
        <v>34</v>
      </c>
      <c r="H142">
        <v>22.62</v>
      </c>
      <c r="I142">
        <v>532.16999999999996</v>
      </c>
      <c r="K142">
        <v>0.183</v>
      </c>
      <c r="L142">
        <v>4.0599999999999997E-2</v>
      </c>
      <c r="M142">
        <v>732.8</v>
      </c>
      <c r="N142">
        <v>8.1000000000000003E-2</v>
      </c>
      <c r="O142">
        <v>5.4290000000000003</v>
      </c>
      <c r="P142">
        <v>1.2</v>
      </c>
      <c r="Q142">
        <v>9048</v>
      </c>
      <c r="R142" t="s">
        <v>34</v>
      </c>
      <c r="S142" t="s">
        <v>38</v>
      </c>
      <c r="T142" t="s">
        <v>28</v>
      </c>
      <c r="V142" t="s">
        <v>32</v>
      </c>
      <c r="Y142" t="s">
        <v>36</v>
      </c>
    </row>
    <row r="143" spans="1:25" x14ac:dyDescent="0.45">
      <c r="A143" t="s">
        <v>25</v>
      </c>
      <c r="B143" t="s">
        <v>33</v>
      </c>
      <c r="C143">
        <v>544</v>
      </c>
      <c r="D143">
        <v>12</v>
      </c>
      <c r="F143">
        <v>2022</v>
      </c>
      <c r="G143">
        <v>46</v>
      </c>
      <c r="H143">
        <v>29.64</v>
      </c>
      <c r="I143">
        <v>615.17999999999995</v>
      </c>
      <c r="K143">
        <v>0.20699999999999999</v>
      </c>
      <c r="L143">
        <v>3.5299999999999998E-2</v>
      </c>
      <c r="M143">
        <v>924.7</v>
      </c>
      <c r="N143">
        <v>7.8100000000000003E-2</v>
      </c>
      <c r="O143">
        <v>6.71</v>
      </c>
      <c r="P143">
        <v>1.1348</v>
      </c>
      <c r="Q143">
        <v>11856</v>
      </c>
      <c r="R143" t="s">
        <v>34</v>
      </c>
      <c r="S143" t="s">
        <v>38</v>
      </c>
      <c r="T143" t="s">
        <v>28</v>
      </c>
      <c r="V143" t="s">
        <v>32</v>
      </c>
      <c r="Y143" t="s">
        <v>36</v>
      </c>
    </row>
    <row r="144" spans="1:25" x14ac:dyDescent="0.45">
      <c r="A144" t="s">
        <v>25</v>
      </c>
      <c r="B144" t="s">
        <v>33</v>
      </c>
      <c r="C144">
        <v>544</v>
      </c>
      <c r="D144">
        <v>12</v>
      </c>
      <c r="F144">
        <v>2023</v>
      </c>
      <c r="G144">
        <v>57</v>
      </c>
      <c r="H144">
        <v>31.98</v>
      </c>
      <c r="I144">
        <v>876.26</v>
      </c>
      <c r="K144">
        <v>0.22600000000000001</v>
      </c>
      <c r="L144">
        <v>3.4200000000000001E-2</v>
      </c>
      <c r="M144">
        <v>999.6</v>
      </c>
      <c r="N144">
        <v>7.7499999999999999E-2</v>
      </c>
      <c r="O144">
        <v>4.6269999999999998</v>
      </c>
      <c r="P144">
        <v>0.89</v>
      </c>
      <c r="Q144">
        <v>12792</v>
      </c>
      <c r="R144" t="s">
        <v>34</v>
      </c>
      <c r="S144" t="s">
        <v>38</v>
      </c>
      <c r="T144" t="s">
        <v>28</v>
      </c>
      <c r="V144" t="s">
        <v>32</v>
      </c>
      <c r="Y144" t="s">
        <v>36</v>
      </c>
    </row>
    <row r="145" spans="1:25" x14ac:dyDescent="0.45">
      <c r="A145" t="s">
        <v>25</v>
      </c>
      <c r="B145" t="s">
        <v>33</v>
      </c>
      <c r="C145">
        <v>544</v>
      </c>
      <c r="D145">
        <v>12</v>
      </c>
      <c r="F145">
        <v>2024</v>
      </c>
      <c r="G145">
        <v>7</v>
      </c>
      <c r="H145">
        <v>2.94</v>
      </c>
      <c r="I145">
        <v>70.09</v>
      </c>
      <c r="K145">
        <v>2.4E-2</v>
      </c>
      <c r="L145">
        <v>4.0300000000000002E-2</v>
      </c>
      <c r="M145">
        <v>95.2</v>
      </c>
      <c r="N145">
        <v>8.1000000000000003E-2</v>
      </c>
      <c r="O145">
        <v>0.496</v>
      </c>
      <c r="P145">
        <v>1.0506</v>
      </c>
      <c r="Q145">
        <v>1176</v>
      </c>
      <c r="R145" t="s">
        <v>34</v>
      </c>
      <c r="S145" t="s">
        <v>38</v>
      </c>
      <c r="T145" t="s">
        <v>28</v>
      </c>
      <c r="V145" t="s">
        <v>32</v>
      </c>
      <c r="Y145" t="s">
        <v>36</v>
      </c>
    </row>
    <row r="146" spans="1:25" x14ac:dyDescent="0.45">
      <c r="A146" t="s">
        <v>25</v>
      </c>
      <c r="B146" t="s">
        <v>33</v>
      </c>
      <c r="C146">
        <v>544</v>
      </c>
      <c r="D146">
        <v>13</v>
      </c>
      <c r="F146">
        <v>2009</v>
      </c>
      <c r="G146">
        <v>136</v>
      </c>
      <c r="H146">
        <v>92.94</v>
      </c>
      <c r="I146">
        <v>3120.13</v>
      </c>
      <c r="K146">
        <v>7.6999999999999999E-2</v>
      </c>
      <c r="L146">
        <v>5.0000000000000001E-3</v>
      </c>
      <c r="M146">
        <v>2522.11</v>
      </c>
      <c r="N146">
        <v>7.9699999999999993E-2</v>
      </c>
      <c r="O146">
        <v>2.516</v>
      </c>
      <c r="P146">
        <v>0.152</v>
      </c>
      <c r="Q146">
        <v>31590.694</v>
      </c>
      <c r="R146" t="s">
        <v>34</v>
      </c>
      <c r="S146" t="s">
        <v>27</v>
      </c>
      <c r="T146" t="s">
        <v>28</v>
      </c>
      <c r="V146" t="s">
        <v>32</v>
      </c>
      <c r="Y146" t="s">
        <v>35</v>
      </c>
    </row>
    <row r="147" spans="1:25" x14ac:dyDescent="0.45">
      <c r="A147" t="s">
        <v>25</v>
      </c>
      <c r="B147" t="s">
        <v>33</v>
      </c>
      <c r="C147">
        <v>544</v>
      </c>
      <c r="D147">
        <v>13</v>
      </c>
      <c r="F147">
        <v>2010</v>
      </c>
      <c r="G147">
        <v>156</v>
      </c>
      <c r="H147">
        <v>113.88</v>
      </c>
      <c r="I147">
        <v>3633.63</v>
      </c>
      <c r="K147">
        <v>2.1999999999999999E-2</v>
      </c>
      <c r="L147">
        <v>1.1000000000000001E-3</v>
      </c>
      <c r="M147">
        <v>3040.5160000000001</v>
      </c>
      <c r="N147">
        <v>8.0199999999999994E-2</v>
      </c>
      <c r="O147">
        <v>3.0190000000000001</v>
      </c>
      <c r="P147">
        <v>0.15260000000000001</v>
      </c>
      <c r="Q147">
        <v>37637.317000000003</v>
      </c>
      <c r="R147" t="s">
        <v>34</v>
      </c>
      <c r="S147" t="s">
        <v>27</v>
      </c>
      <c r="T147" t="s">
        <v>28</v>
      </c>
      <c r="V147" t="s">
        <v>32</v>
      </c>
      <c r="Y147" t="s">
        <v>35</v>
      </c>
    </row>
    <row r="148" spans="1:25" x14ac:dyDescent="0.45">
      <c r="A148" t="s">
        <v>25</v>
      </c>
      <c r="B148" t="s">
        <v>33</v>
      </c>
      <c r="C148">
        <v>544</v>
      </c>
      <c r="D148">
        <v>13</v>
      </c>
      <c r="F148">
        <v>2011</v>
      </c>
      <c r="G148">
        <v>56</v>
      </c>
      <c r="H148">
        <v>44.17</v>
      </c>
      <c r="I148">
        <v>1351.31</v>
      </c>
      <c r="K148">
        <v>5.0000000000000001E-3</v>
      </c>
      <c r="L148">
        <v>8.9999999999999998E-4</v>
      </c>
      <c r="M148">
        <v>1095.0640000000001</v>
      </c>
      <c r="N148">
        <v>7.9500000000000001E-2</v>
      </c>
      <c r="O148">
        <v>0.89500000000000002</v>
      </c>
      <c r="P148">
        <v>0.1313</v>
      </c>
      <c r="Q148">
        <v>14058.254999999999</v>
      </c>
      <c r="R148" t="s">
        <v>34</v>
      </c>
      <c r="S148" t="s">
        <v>27</v>
      </c>
      <c r="T148" t="s">
        <v>28</v>
      </c>
      <c r="V148" t="s">
        <v>32</v>
      </c>
      <c r="Y148" t="s">
        <v>35</v>
      </c>
    </row>
    <row r="149" spans="1:25" x14ac:dyDescent="0.45">
      <c r="A149" t="s">
        <v>25</v>
      </c>
      <c r="B149" t="s">
        <v>33</v>
      </c>
      <c r="C149">
        <v>544</v>
      </c>
      <c r="D149">
        <v>13</v>
      </c>
      <c r="F149">
        <v>2012</v>
      </c>
      <c r="G149">
        <v>47</v>
      </c>
      <c r="H149">
        <v>26.26</v>
      </c>
      <c r="I149">
        <v>711.85</v>
      </c>
      <c r="K149">
        <v>2E-3</v>
      </c>
      <c r="L149">
        <v>8.9999999999999998E-4</v>
      </c>
      <c r="M149">
        <v>609.98</v>
      </c>
      <c r="N149">
        <v>7.7299999999999994E-2</v>
      </c>
      <c r="O149">
        <v>0.48899999999999999</v>
      </c>
      <c r="P149">
        <v>0.1353</v>
      </c>
      <c r="Q149">
        <v>7692.11</v>
      </c>
      <c r="R149" t="s">
        <v>34</v>
      </c>
      <c r="S149" t="s">
        <v>27</v>
      </c>
      <c r="T149" t="s">
        <v>28</v>
      </c>
      <c r="V149" t="s">
        <v>32</v>
      </c>
      <c r="Y149" t="s">
        <v>35</v>
      </c>
    </row>
    <row r="150" spans="1:25" x14ac:dyDescent="0.45">
      <c r="A150" t="s">
        <v>25</v>
      </c>
      <c r="B150" t="s">
        <v>33</v>
      </c>
      <c r="C150">
        <v>544</v>
      </c>
      <c r="D150">
        <v>13</v>
      </c>
      <c r="F150">
        <v>2013</v>
      </c>
      <c r="G150">
        <v>42</v>
      </c>
      <c r="H150">
        <v>24.85</v>
      </c>
      <c r="I150">
        <v>738.33</v>
      </c>
      <c r="K150">
        <v>3.0000000000000001E-3</v>
      </c>
      <c r="L150">
        <v>8.9999999999999998E-4</v>
      </c>
      <c r="M150">
        <v>638.66</v>
      </c>
      <c r="N150">
        <v>7.85E-2</v>
      </c>
      <c r="O150">
        <v>0.52600000000000002</v>
      </c>
      <c r="P150">
        <v>0.1366</v>
      </c>
      <c r="Q150">
        <v>7880.232</v>
      </c>
      <c r="R150" t="s">
        <v>34</v>
      </c>
      <c r="S150" t="s">
        <v>27</v>
      </c>
      <c r="T150" t="s">
        <v>28</v>
      </c>
      <c r="V150" t="s">
        <v>32</v>
      </c>
      <c r="Y150" t="s">
        <v>35</v>
      </c>
    </row>
    <row r="151" spans="1:25" x14ac:dyDescent="0.45">
      <c r="A151" t="s">
        <v>25</v>
      </c>
      <c r="B151" t="s">
        <v>33</v>
      </c>
      <c r="C151">
        <v>544</v>
      </c>
      <c r="D151">
        <v>13</v>
      </c>
      <c r="F151">
        <v>2014</v>
      </c>
      <c r="G151">
        <v>81</v>
      </c>
      <c r="H151">
        <v>55.35</v>
      </c>
      <c r="I151">
        <v>1760.89</v>
      </c>
      <c r="K151">
        <v>8.0000000000000002E-3</v>
      </c>
      <c r="L151">
        <v>1E-3</v>
      </c>
      <c r="M151">
        <v>1471.818</v>
      </c>
      <c r="N151">
        <v>8.1000000000000003E-2</v>
      </c>
      <c r="O151">
        <v>1.171</v>
      </c>
      <c r="P151">
        <v>0.1399</v>
      </c>
      <c r="Q151">
        <v>18133.314999999999</v>
      </c>
      <c r="R151" t="s">
        <v>34</v>
      </c>
      <c r="S151" t="s">
        <v>27</v>
      </c>
      <c r="T151" t="s">
        <v>28</v>
      </c>
      <c r="V151" t="s">
        <v>32</v>
      </c>
      <c r="Y151" t="s">
        <v>35</v>
      </c>
    </row>
    <row r="152" spans="1:25" x14ac:dyDescent="0.45">
      <c r="A152" t="s">
        <v>25</v>
      </c>
      <c r="B152" t="s">
        <v>33</v>
      </c>
      <c r="C152">
        <v>544</v>
      </c>
      <c r="D152">
        <v>13</v>
      </c>
      <c r="F152">
        <v>2015</v>
      </c>
      <c r="G152">
        <v>31</v>
      </c>
      <c r="H152">
        <v>17.46</v>
      </c>
      <c r="I152">
        <v>475.19</v>
      </c>
      <c r="K152">
        <v>2E-3</v>
      </c>
      <c r="L152">
        <v>8.9999999999999998E-4</v>
      </c>
      <c r="M152">
        <v>410.02100000000002</v>
      </c>
      <c r="N152">
        <v>8.0399999999999999E-2</v>
      </c>
      <c r="O152">
        <v>0.33900000000000002</v>
      </c>
      <c r="P152">
        <v>0.14560000000000001</v>
      </c>
      <c r="Q152">
        <v>5052.3540000000003</v>
      </c>
      <c r="R152" t="s">
        <v>34</v>
      </c>
      <c r="S152" t="s">
        <v>27</v>
      </c>
      <c r="T152" t="s">
        <v>28</v>
      </c>
      <c r="V152" t="s">
        <v>32</v>
      </c>
      <c r="Y152" t="s">
        <v>36</v>
      </c>
    </row>
    <row r="153" spans="1:25" x14ac:dyDescent="0.45">
      <c r="A153" t="s">
        <v>25</v>
      </c>
      <c r="B153" t="s">
        <v>33</v>
      </c>
      <c r="C153">
        <v>544</v>
      </c>
      <c r="D153">
        <v>13</v>
      </c>
      <c r="F153">
        <v>2016</v>
      </c>
      <c r="G153">
        <v>46</v>
      </c>
      <c r="H153">
        <v>29.25</v>
      </c>
      <c r="I153">
        <v>830.68</v>
      </c>
      <c r="K153">
        <v>8.3000000000000004E-2</v>
      </c>
      <c r="L153">
        <v>1.2999999999999999E-2</v>
      </c>
      <c r="M153">
        <v>764.96699999999998</v>
      </c>
      <c r="N153">
        <v>7.5700000000000003E-2</v>
      </c>
      <c r="O153">
        <v>2.9990000000000001</v>
      </c>
      <c r="P153">
        <v>0.49869999999999998</v>
      </c>
      <c r="Q153">
        <v>10133.717000000001</v>
      </c>
      <c r="R153" t="s">
        <v>34</v>
      </c>
      <c r="S153" t="s">
        <v>37</v>
      </c>
      <c r="T153" t="s">
        <v>28</v>
      </c>
      <c r="V153" t="s">
        <v>32</v>
      </c>
      <c r="Y153" t="s">
        <v>36</v>
      </c>
    </row>
    <row r="154" spans="1:25" x14ac:dyDescent="0.45">
      <c r="A154" t="s">
        <v>25</v>
      </c>
      <c r="B154" t="s">
        <v>33</v>
      </c>
      <c r="C154">
        <v>544</v>
      </c>
      <c r="D154">
        <v>13</v>
      </c>
      <c r="F154">
        <v>2017</v>
      </c>
      <c r="G154">
        <v>90</v>
      </c>
      <c r="H154">
        <v>70.31</v>
      </c>
      <c r="I154">
        <v>2175.7600000000002</v>
      </c>
      <c r="K154">
        <v>0.25600000000000001</v>
      </c>
      <c r="L154">
        <v>2.07E-2</v>
      </c>
      <c r="M154">
        <v>1933.6</v>
      </c>
      <c r="N154">
        <v>6.9900000000000004E-2</v>
      </c>
      <c r="O154">
        <v>12.962999999999999</v>
      </c>
      <c r="P154">
        <v>0.95</v>
      </c>
      <c r="Q154">
        <v>28124</v>
      </c>
      <c r="R154" t="s">
        <v>34</v>
      </c>
      <c r="S154" t="s">
        <v>38</v>
      </c>
      <c r="T154" t="s">
        <v>28</v>
      </c>
      <c r="V154" t="s">
        <v>32</v>
      </c>
      <c r="Y154" t="s">
        <v>36</v>
      </c>
    </row>
    <row r="155" spans="1:25" x14ac:dyDescent="0.45">
      <c r="A155" t="s">
        <v>25</v>
      </c>
      <c r="B155" t="s">
        <v>33</v>
      </c>
      <c r="C155">
        <v>544</v>
      </c>
      <c r="D155">
        <v>13</v>
      </c>
      <c r="F155">
        <v>2018</v>
      </c>
      <c r="G155">
        <v>113</v>
      </c>
      <c r="H155">
        <v>88.53</v>
      </c>
      <c r="I155">
        <v>2883.34</v>
      </c>
      <c r="K155">
        <v>0.30399999999999999</v>
      </c>
      <c r="L155">
        <v>1.8100000000000002E-2</v>
      </c>
      <c r="M155">
        <v>2414.4</v>
      </c>
      <c r="N155">
        <v>6.8599999999999994E-2</v>
      </c>
      <c r="O155">
        <v>16.085999999999999</v>
      </c>
      <c r="P155">
        <v>0.91679999999999995</v>
      </c>
      <c r="Q155">
        <v>35412</v>
      </c>
      <c r="R155" t="s">
        <v>34</v>
      </c>
      <c r="S155" t="s">
        <v>38</v>
      </c>
      <c r="T155" t="s">
        <v>28</v>
      </c>
      <c r="V155" t="s">
        <v>32</v>
      </c>
      <c r="Y155" t="s">
        <v>36</v>
      </c>
    </row>
    <row r="156" spans="1:25" x14ac:dyDescent="0.45">
      <c r="A156" t="s">
        <v>25</v>
      </c>
      <c r="B156" t="s">
        <v>33</v>
      </c>
      <c r="C156">
        <v>544</v>
      </c>
      <c r="D156">
        <v>13</v>
      </c>
      <c r="F156">
        <v>2019</v>
      </c>
      <c r="G156">
        <v>34</v>
      </c>
      <c r="H156">
        <v>19.87</v>
      </c>
      <c r="I156">
        <v>554.33000000000004</v>
      </c>
      <c r="K156">
        <v>4.3999999999999997E-2</v>
      </c>
      <c r="L156">
        <v>1.7299999999999999E-2</v>
      </c>
      <c r="M156">
        <v>515.20000000000005</v>
      </c>
      <c r="N156">
        <v>6.8099999999999994E-2</v>
      </c>
      <c r="O156">
        <v>3.3079999999999998</v>
      </c>
      <c r="P156">
        <v>0.90590000000000004</v>
      </c>
      <c r="Q156">
        <v>7948</v>
      </c>
      <c r="R156" t="s">
        <v>34</v>
      </c>
      <c r="S156" t="s">
        <v>38</v>
      </c>
      <c r="T156" t="s">
        <v>28</v>
      </c>
      <c r="V156" t="s">
        <v>32</v>
      </c>
      <c r="Y156" t="s">
        <v>36</v>
      </c>
    </row>
    <row r="157" spans="1:25" x14ac:dyDescent="0.45">
      <c r="A157" t="s">
        <v>25</v>
      </c>
      <c r="B157" t="s">
        <v>33</v>
      </c>
      <c r="C157">
        <v>544</v>
      </c>
      <c r="D157">
        <v>13</v>
      </c>
      <c r="F157">
        <v>2020</v>
      </c>
      <c r="G157">
        <v>45</v>
      </c>
      <c r="H157">
        <v>29.09</v>
      </c>
      <c r="I157">
        <v>724.67</v>
      </c>
      <c r="K157">
        <v>0.158</v>
      </c>
      <c r="L157">
        <v>2.7199999999999998E-2</v>
      </c>
      <c r="M157">
        <v>857.7</v>
      </c>
      <c r="N157">
        <v>7.3700000000000002E-2</v>
      </c>
      <c r="O157">
        <v>6.0179999999999998</v>
      </c>
      <c r="P157">
        <v>1.0333000000000001</v>
      </c>
      <c r="Q157">
        <v>11636</v>
      </c>
      <c r="R157" t="s">
        <v>34</v>
      </c>
      <c r="S157" t="s">
        <v>38</v>
      </c>
      <c r="T157" t="s">
        <v>28</v>
      </c>
      <c r="V157" t="s">
        <v>32</v>
      </c>
      <c r="Y157" t="s">
        <v>36</v>
      </c>
    </row>
    <row r="158" spans="1:25" x14ac:dyDescent="0.45">
      <c r="A158" t="s">
        <v>25</v>
      </c>
      <c r="B158" t="s">
        <v>33</v>
      </c>
      <c r="C158">
        <v>544</v>
      </c>
      <c r="D158">
        <v>13</v>
      </c>
      <c r="F158">
        <v>2021</v>
      </c>
      <c r="G158">
        <v>37</v>
      </c>
      <c r="H158">
        <v>26.22</v>
      </c>
      <c r="I158">
        <v>654.38</v>
      </c>
      <c r="K158">
        <v>0.21199999999999999</v>
      </c>
      <c r="L158">
        <v>4.0599999999999997E-2</v>
      </c>
      <c r="M158">
        <v>849.4</v>
      </c>
      <c r="N158">
        <v>8.09E-2</v>
      </c>
      <c r="O158">
        <v>6.2930000000000001</v>
      </c>
      <c r="P158">
        <v>1.2</v>
      </c>
      <c r="Q158">
        <v>10488</v>
      </c>
      <c r="R158" t="s">
        <v>34</v>
      </c>
      <c r="S158" t="s">
        <v>38</v>
      </c>
      <c r="T158" t="s">
        <v>28</v>
      </c>
      <c r="V158" t="s">
        <v>32</v>
      </c>
      <c r="Y158" t="s">
        <v>36</v>
      </c>
    </row>
    <row r="159" spans="1:25" x14ac:dyDescent="0.45">
      <c r="A159" t="s">
        <v>25</v>
      </c>
      <c r="B159" t="s">
        <v>33</v>
      </c>
      <c r="C159">
        <v>544</v>
      </c>
      <c r="D159">
        <v>13</v>
      </c>
      <c r="F159">
        <v>2022</v>
      </c>
      <c r="G159">
        <v>61</v>
      </c>
      <c r="H159">
        <v>41.35</v>
      </c>
      <c r="I159">
        <v>839.14</v>
      </c>
      <c r="K159">
        <v>0.30399999999999999</v>
      </c>
      <c r="L159">
        <v>3.6700000000000003E-2</v>
      </c>
      <c r="M159">
        <v>1306.0999999999999</v>
      </c>
      <c r="N159">
        <v>7.8899999999999998E-2</v>
      </c>
      <c r="O159">
        <v>9.5440000000000005</v>
      </c>
      <c r="P159">
        <v>1.1508</v>
      </c>
      <c r="Q159">
        <v>16540</v>
      </c>
      <c r="R159" t="s">
        <v>34</v>
      </c>
      <c r="S159" t="s">
        <v>38</v>
      </c>
      <c r="T159" t="s">
        <v>28</v>
      </c>
      <c r="V159" t="s">
        <v>32</v>
      </c>
      <c r="Y159" t="s">
        <v>36</v>
      </c>
    </row>
    <row r="160" spans="1:25" x14ac:dyDescent="0.45">
      <c r="A160" t="s">
        <v>25</v>
      </c>
      <c r="B160" t="s">
        <v>33</v>
      </c>
      <c r="C160">
        <v>544</v>
      </c>
      <c r="D160">
        <v>13</v>
      </c>
      <c r="F160">
        <v>2023</v>
      </c>
      <c r="G160">
        <v>36</v>
      </c>
      <c r="H160">
        <v>20.79</v>
      </c>
      <c r="I160">
        <v>562.6</v>
      </c>
      <c r="K160">
        <v>0.14799999999999999</v>
      </c>
      <c r="L160">
        <v>3.5000000000000003E-2</v>
      </c>
      <c r="M160">
        <v>651.20000000000005</v>
      </c>
      <c r="N160">
        <v>7.8E-2</v>
      </c>
      <c r="O160">
        <v>2.879</v>
      </c>
      <c r="P160">
        <v>0.87290000000000001</v>
      </c>
      <c r="Q160">
        <v>8316</v>
      </c>
      <c r="R160" t="s">
        <v>34</v>
      </c>
      <c r="S160" t="s">
        <v>38</v>
      </c>
      <c r="T160" t="s">
        <v>28</v>
      </c>
      <c r="V160" t="s">
        <v>32</v>
      </c>
      <c r="Y160" t="s">
        <v>36</v>
      </c>
    </row>
    <row r="161" spans="1:25" x14ac:dyDescent="0.45">
      <c r="A161" t="s">
        <v>25</v>
      </c>
      <c r="B161" t="s">
        <v>33</v>
      </c>
      <c r="C161">
        <v>544</v>
      </c>
      <c r="D161">
        <v>13</v>
      </c>
      <c r="F161">
        <v>2024</v>
      </c>
      <c r="G161">
        <v>8</v>
      </c>
      <c r="H161">
        <v>4.2</v>
      </c>
      <c r="I161">
        <v>113.33</v>
      </c>
      <c r="K161">
        <v>3.4000000000000002E-2</v>
      </c>
      <c r="L161">
        <v>4.0300000000000002E-2</v>
      </c>
      <c r="M161">
        <v>136</v>
      </c>
      <c r="N161">
        <v>8.1100000000000005E-2</v>
      </c>
      <c r="O161">
        <v>0.79100000000000004</v>
      </c>
      <c r="P161">
        <v>1.0646</v>
      </c>
      <c r="Q161">
        <v>1680</v>
      </c>
      <c r="R161" t="s">
        <v>34</v>
      </c>
      <c r="S161" t="s">
        <v>38</v>
      </c>
      <c r="T161" t="s">
        <v>28</v>
      </c>
      <c r="V161" t="s">
        <v>32</v>
      </c>
      <c r="Y161" t="s">
        <v>36</v>
      </c>
    </row>
    <row r="162" spans="1:25" x14ac:dyDescent="0.45">
      <c r="A162" t="s">
        <v>25</v>
      </c>
      <c r="B162" t="s">
        <v>33</v>
      </c>
      <c r="C162">
        <v>544</v>
      </c>
      <c r="D162">
        <v>14</v>
      </c>
      <c r="F162">
        <v>2009</v>
      </c>
      <c r="G162">
        <v>132</v>
      </c>
      <c r="H162">
        <v>91.25</v>
      </c>
      <c r="I162">
        <v>3149.88</v>
      </c>
      <c r="K162">
        <v>9.0999999999999998E-2</v>
      </c>
      <c r="L162">
        <v>5.7000000000000002E-3</v>
      </c>
      <c r="M162">
        <v>2539.8240000000001</v>
      </c>
      <c r="N162">
        <v>8.1000000000000003E-2</v>
      </c>
      <c r="O162">
        <v>2.6150000000000002</v>
      </c>
      <c r="P162">
        <v>0.161</v>
      </c>
      <c r="Q162">
        <v>31303.847000000002</v>
      </c>
      <c r="R162" t="s">
        <v>34</v>
      </c>
      <c r="S162" t="s">
        <v>27</v>
      </c>
      <c r="T162" t="s">
        <v>28</v>
      </c>
      <c r="V162" t="s">
        <v>32</v>
      </c>
      <c r="Y162" t="s">
        <v>35</v>
      </c>
    </row>
    <row r="163" spans="1:25" x14ac:dyDescent="0.45">
      <c r="A163" t="s">
        <v>25</v>
      </c>
      <c r="B163" t="s">
        <v>33</v>
      </c>
      <c r="C163">
        <v>544</v>
      </c>
      <c r="D163">
        <v>14</v>
      </c>
      <c r="F163">
        <v>2010</v>
      </c>
      <c r="G163">
        <v>183</v>
      </c>
      <c r="H163">
        <v>131.01</v>
      </c>
      <c r="I163">
        <v>4136.37</v>
      </c>
      <c r="K163">
        <v>2.5000000000000001E-2</v>
      </c>
      <c r="L163">
        <v>1.1000000000000001E-3</v>
      </c>
      <c r="M163">
        <v>3358.4169999999999</v>
      </c>
      <c r="N163">
        <v>8.0199999999999994E-2</v>
      </c>
      <c r="O163">
        <v>3.2949999999999999</v>
      </c>
      <c r="P163">
        <v>0.15390000000000001</v>
      </c>
      <c r="Q163">
        <v>41882.286999999997</v>
      </c>
      <c r="R163" t="s">
        <v>34</v>
      </c>
      <c r="S163" t="s">
        <v>27</v>
      </c>
      <c r="T163" t="s">
        <v>28</v>
      </c>
      <c r="V163" t="s">
        <v>32</v>
      </c>
      <c r="Y163" t="s">
        <v>35</v>
      </c>
    </row>
    <row r="164" spans="1:25" x14ac:dyDescent="0.45">
      <c r="A164" t="s">
        <v>25</v>
      </c>
      <c r="B164" t="s">
        <v>33</v>
      </c>
      <c r="C164">
        <v>544</v>
      </c>
      <c r="D164">
        <v>14</v>
      </c>
      <c r="F164">
        <v>2011</v>
      </c>
      <c r="G164">
        <v>72</v>
      </c>
      <c r="H164">
        <v>52.61</v>
      </c>
      <c r="I164">
        <v>1591.35</v>
      </c>
      <c r="K164">
        <v>6.0000000000000001E-3</v>
      </c>
      <c r="L164">
        <v>1.1000000000000001E-3</v>
      </c>
      <c r="M164">
        <v>1278.0450000000001</v>
      </c>
      <c r="N164">
        <v>7.8600000000000003E-2</v>
      </c>
      <c r="O164">
        <v>1.2509999999999999</v>
      </c>
      <c r="P164">
        <v>0.14710000000000001</v>
      </c>
      <c r="Q164">
        <v>16268.243</v>
      </c>
      <c r="R164" t="s">
        <v>34</v>
      </c>
      <c r="S164" t="s">
        <v>27</v>
      </c>
      <c r="T164" t="s">
        <v>28</v>
      </c>
      <c r="V164" t="s">
        <v>32</v>
      </c>
      <c r="Y164" t="s">
        <v>35</v>
      </c>
    </row>
    <row r="165" spans="1:25" x14ac:dyDescent="0.45">
      <c r="A165" t="s">
        <v>25</v>
      </c>
      <c r="B165" t="s">
        <v>33</v>
      </c>
      <c r="C165">
        <v>544</v>
      </c>
      <c r="D165">
        <v>14</v>
      </c>
      <c r="F165">
        <v>2012</v>
      </c>
      <c r="G165">
        <v>50</v>
      </c>
      <c r="H165">
        <v>36.15</v>
      </c>
      <c r="I165">
        <v>983.43</v>
      </c>
      <c r="K165">
        <v>3.0000000000000001E-3</v>
      </c>
      <c r="L165">
        <v>8.9999999999999998E-4</v>
      </c>
      <c r="M165">
        <v>654.90800000000002</v>
      </c>
      <c r="N165">
        <v>6.8500000000000005E-2</v>
      </c>
      <c r="O165">
        <v>0.47099999999999997</v>
      </c>
      <c r="P165">
        <v>9.74E-2</v>
      </c>
      <c r="Q165">
        <v>9814.8340000000007</v>
      </c>
      <c r="R165" t="s">
        <v>34</v>
      </c>
      <c r="S165" t="s">
        <v>27</v>
      </c>
      <c r="T165" t="s">
        <v>28</v>
      </c>
      <c r="V165" t="s">
        <v>32</v>
      </c>
      <c r="Y165" t="s">
        <v>35</v>
      </c>
    </row>
    <row r="166" spans="1:25" x14ac:dyDescent="0.45">
      <c r="A166" t="s">
        <v>25</v>
      </c>
      <c r="B166" t="s">
        <v>33</v>
      </c>
      <c r="C166">
        <v>544</v>
      </c>
      <c r="D166">
        <v>14</v>
      </c>
      <c r="F166">
        <v>2013</v>
      </c>
      <c r="G166">
        <v>36</v>
      </c>
      <c r="H166">
        <v>25.45</v>
      </c>
      <c r="I166">
        <v>792.97</v>
      </c>
      <c r="K166">
        <v>3.0000000000000001E-3</v>
      </c>
      <c r="L166">
        <v>8.9999999999999998E-4</v>
      </c>
      <c r="M166">
        <v>668.75599999999997</v>
      </c>
      <c r="N166">
        <v>8.0399999999999999E-2</v>
      </c>
      <c r="O166">
        <v>0.67900000000000005</v>
      </c>
      <c r="P166">
        <v>0.15429999999999999</v>
      </c>
      <c r="Q166">
        <v>8244.8019999999997</v>
      </c>
      <c r="R166" t="s">
        <v>34</v>
      </c>
      <c r="S166" t="s">
        <v>27</v>
      </c>
      <c r="T166" t="s">
        <v>28</v>
      </c>
      <c r="V166" t="s">
        <v>32</v>
      </c>
      <c r="Y166" t="s">
        <v>35</v>
      </c>
    </row>
    <row r="167" spans="1:25" x14ac:dyDescent="0.45">
      <c r="A167" t="s">
        <v>25</v>
      </c>
      <c r="B167" t="s">
        <v>33</v>
      </c>
      <c r="C167">
        <v>544</v>
      </c>
      <c r="D167">
        <v>14</v>
      </c>
      <c r="F167">
        <v>2014</v>
      </c>
      <c r="G167">
        <v>75</v>
      </c>
      <c r="H167">
        <v>54.57</v>
      </c>
      <c r="I167">
        <v>1859.32</v>
      </c>
      <c r="K167">
        <v>8.0000000000000002E-3</v>
      </c>
      <c r="L167">
        <v>8.9999999999999998E-4</v>
      </c>
      <c r="M167">
        <v>1512.558</v>
      </c>
      <c r="N167">
        <v>8.0600000000000005E-2</v>
      </c>
      <c r="O167">
        <v>1.536</v>
      </c>
      <c r="P167">
        <v>0.15709999999999999</v>
      </c>
      <c r="Q167">
        <v>18677.526000000002</v>
      </c>
      <c r="R167" t="s">
        <v>34</v>
      </c>
      <c r="S167" t="s">
        <v>27</v>
      </c>
      <c r="T167" t="s">
        <v>28</v>
      </c>
      <c r="V167" t="s">
        <v>32</v>
      </c>
      <c r="Y167" t="s">
        <v>35</v>
      </c>
    </row>
    <row r="168" spans="1:25" x14ac:dyDescent="0.45">
      <c r="A168" t="s">
        <v>25</v>
      </c>
      <c r="B168" t="s">
        <v>33</v>
      </c>
      <c r="C168">
        <v>544</v>
      </c>
      <c r="D168">
        <v>14</v>
      </c>
      <c r="F168">
        <v>2015</v>
      </c>
      <c r="G168">
        <v>23</v>
      </c>
      <c r="H168">
        <v>12.98</v>
      </c>
      <c r="I168">
        <v>346.71</v>
      </c>
      <c r="K168">
        <v>1E-3</v>
      </c>
      <c r="L168">
        <v>8.0000000000000004E-4</v>
      </c>
      <c r="M168">
        <v>289.35700000000003</v>
      </c>
      <c r="N168">
        <v>7.8299999999999995E-2</v>
      </c>
      <c r="O168">
        <v>0.27900000000000003</v>
      </c>
      <c r="P168">
        <v>0.1394</v>
      </c>
      <c r="Q168">
        <v>3604.2579999999998</v>
      </c>
      <c r="R168" t="s">
        <v>34</v>
      </c>
      <c r="S168" t="s">
        <v>27</v>
      </c>
      <c r="T168" t="s">
        <v>28</v>
      </c>
      <c r="V168" t="s">
        <v>32</v>
      </c>
      <c r="Y168" t="s">
        <v>36</v>
      </c>
    </row>
    <row r="169" spans="1:25" x14ac:dyDescent="0.45">
      <c r="A169" t="s">
        <v>25</v>
      </c>
      <c r="B169" t="s">
        <v>33</v>
      </c>
      <c r="C169">
        <v>544</v>
      </c>
      <c r="D169">
        <v>14</v>
      </c>
      <c r="F169">
        <v>2016</v>
      </c>
      <c r="G169">
        <v>41</v>
      </c>
      <c r="H169">
        <v>26.55</v>
      </c>
      <c r="I169">
        <v>809.57</v>
      </c>
      <c r="K169">
        <v>8.2000000000000003E-2</v>
      </c>
      <c r="L169">
        <v>1.6199999999999999E-2</v>
      </c>
      <c r="M169">
        <v>712.41099999999994</v>
      </c>
      <c r="N169">
        <v>7.5200000000000003E-2</v>
      </c>
      <c r="O169">
        <v>2.9340000000000002</v>
      </c>
      <c r="P169">
        <v>0.59399999999999997</v>
      </c>
      <c r="Q169">
        <v>9522.125</v>
      </c>
      <c r="R169" t="s">
        <v>34</v>
      </c>
      <c r="S169" t="s">
        <v>37</v>
      </c>
      <c r="T169" t="s">
        <v>28</v>
      </c>
      <c r="V169" t="s">
        <v>32</v>
      </c>
      <c r="Y169" t="s">
        <v>36</v>
      </c>
    </row>
    <row r="170" spans="1:25" x14ac:dyDescent="0.45">
      <c r="A170" t="s">
        <v>25</v>
      </c>
      <c r="B170" t="s">
        <v>33</v>
      </c>
      <c r="C170">
        <v>544</v>
      </c>
      <c r="D170">
        <v>14</v>
      </c>
      <c r="F170">
        <v>2017</v>
      </c>
      <c r="G170">
        <v>108</v>
      </c>
      <c r="H170">
        <v>83.91</v>
      </c>
      <c r="I170">
        <v>2669.94</v>
      </c>
      <c r="K170">
        <v>0.16</v>
      </c>
      <c r="L170">
        <v>1.1599999999999999E-2</v>
      </c>
      <c r="M170">
        <v>2146.9</v>
      </c>
      <c r="N170">
        <v>6.4899999999999999E-2</v>
      </c>
      <c r="O170">
        <v>13.643000000000001</v>
      </c>
      <c r="P170">
        <v>0.83430000000000004</v>
      </c>
      <c r="Q170">
        <v>33564</v>
      </c>
      <c r="R170" t="s">
        <v>34</v>
      </c>
      <c r="S170" t="s">
        <v>38</v>
      </c>
      <c r="T170" t="s">
        <v>28</v>
      </c>
      <c r="V170" t="s">
        <v>32</v>
      </c>
      <c r="Y170" t="s">
        <v>36</v>
      </c>
    </row>
    <row r="171" spans="1:25" x14ac:dyDescent="0.45">
      <c r="A171" t="s">
        <v>25</v>
      </c>
      <c r="B171" t="s">
        <v>33</v>
      </c>
      <c r="C171">
        <v>544</v>
      </c>
      <c r="D171">
        <v>14</v>
      </c>
      <c r="F171">
        <v>2018</v>
      </c>
      <c r="G171">
        <v>107</v>
      </c>
      <c r="H171">
        <v>68.040000000000006</v>
      </c>
      <c r="I171">
        <v>2070.08</v>
      </c>
      <c r="K171">
        <v>0.24299999999999999</v>
      </c>
      <c r="L171">
        <v>2.1899999999999999E-2</v>
      </c>
      <c r="M171">
        <v>1866.4</v>
      </c>
      <c r="N171">
        <v>7.0699999999999999E-2</v>
      </c>
      <c r="O171">
        <v>12.486000000000001</v>
      </c>
      <c r="P171">
        <v>0.96640000000000004</v>
      </c>
      <c r="Q171">
        <v>27216</v>
      </c>
      <c r="R171" t="s">
        <v>34</v>
      </c>
      <c r="S171" t="s">
        <v>38</v>
      </c>
      <c r="T171" t="s">
        <v>28</v>
      </c>
      <c r="V171" t="s">
        <v>32</v>
      </c>
      <c r="Y171" t="s">
        <v>36</v>
      </c>
    </row>
    <row r="172" spans="1:25" x14ac:dyDescent="0.45">
      <c r="A172" t="s">
        <v>25</v>
      </c>
      <c r="B172" t="s">
        <v>33</v>
      </c>
      <c r="C172">
        <v>544</v>
      </c>
      <c r="D172">
        <v>14</v>
      </c>
      <c r="F172">
        <v>2019</v>
      </c>
      <c r="G172">
        <v>30</v>
      </c>
      <c r="H172">
        <v>19.13</v>
      </c>
      <c r="I172">
        <v>539.98</v>
      </c>
      <c r="K172">
        <v>2.5999999999999999E-2</v>
      </c>
      <c r="L172">
        <v>1.15E-2</v>
      </c>
      <c r="M172">
        <v>477.7</v>
      </c>
      <c r="N172">
        <v>6.5000000000000002E-2</v>
      </c>
      <c r="O172">
        <v>2.9740000000000002</v>
      </c>
      <c r="P172">
        <v>0.83330000000000004</v>
      </c>
      <c r="Q172">
        <v>7652</v>
      </c>
      <c r="R172" t="s">
        <v>34</v>
      </c>
      <c r="S172" t="s">
        <v>38</v>
      </c>
      <c r="T172" t="s">
        <v>28</v>
      </c>
      <c r="V172" t="s">
        <v>32</v>
      </c>
      <c r="Y172" t="s">
        <v>36</v>
      </c>
    </row>
    <row r="173" spans="1:25" x14ac:dyDescent="0.45">
      <c r="A173" t="s">
        <v>25</v>
      </c>
      <c r="B173" t="s">
        <v>33</v>
      </c>
      <c r="C173">
        <v>544</v>
      </c>
      <c r="D173">
        <v>14</v>
      </c>
      <c r="F173">
        <v>2020</v>
      </c>
      <c r="G173">
        <v>40</v>
      </c>
      <c r="H173">
        <v>24.3</v>
      </c>
      <c r="I173">
        <v>649.6</v>
      </c>
      <c r="K173">
        <v>0.13</v>
      </c>
      <c r="L173">
        <v>2.6499999999999999E-2</v>
      </c>
      <c r="M173">
        <v>714.1</v>
      </c>
      <c r="N173">
        <v>7.3300000000000004E-2</v>
      </c>
      <c r="O173">
        <v>4.9969999999999999</v>
      </c>
      <c r="P173">
        <v>1.0249999999999999</v>
      </c>
      <c r="Q173">
        <v>9720</v>
      </c>
      <c r="R173" t="s">
        <v>34</v>
      </c>
      <c r="S173" t="s">
        <v>38</v>
      </c>
      <c r="T173" t="s">
        <v>28</v>
      </c>
      <c r="V173" t="s">
        <v>32</v>
      </c>
      <c r="Y173" t="s">
        <v>36</v>
      </c>
    </row>
    <row r="174" spans="1:25" x14ac:dyDescent="0.45">
      <c r="A174" t="s">
        <v>25</v>
      </c>
      <c r="B174" t="s">
        <v>33</v>
      </c>
      <c r="C174">
        <v>544</v>
      </c>
      <c r="D174">
        <v>14</v>
      </c>
      <c r="F174">
        <v>2021</v>
      </c>
      <c r="G174">
        <v>27</v>
      </c>
      <c r="H174">
        <v>18.29</v>
      </c>
      <c r="I174">
        <v>501.44</v>
      </c>
      <c r="K174">
        <v>0.14799999999999999</v>
      </c>
      <c r="L174">
        <v>4.0399999999999998E-2</v>
      </c>
      <c r="M174">
        <v>592.6</v>
      </c>
      <c r="N174">
        <v>8.0799999999999997E-2</v>
      </c>
      <c r="O174">
        <v>4.3899999999999997</v>
      </c>
      <c r="P174">
        <v>1.2</v>
      </c>
      <c r="Q174">
        <v>7316</v>
      </c>
      <c r="R174" t="s">
        <v>34</v>
      </c>
      <c r="S174" t="s">
        <v>38</v>
      </c>
      <c r="T174" t="s">
        <v>28</v>
      </c>
      <c r="V174" t="s">
        <v>32</v>
      </c>
      <c r="Y174" t="s">
        <v>36</v>
      </c>
    </row>
    <row r="175" spans="1:25" x14ac:dyDescent="0.45">
      <c r="A175" t="s">
        <v>25</v>
      </c>
      <c r="B175" t="s">
        <v>33</v>
      </c>
      <c r="C175">
        <v>544</v>
      </c>
      <c r="D175">
        <v>14</v>
      </c>
      <c r="F175">
        <v>2022</v>
      </c>
      <c r="G175">
        <v>77</v>
      </c>
      <c r="H175">
        <v>49.86</v>
      </c>
      <c r="I175">
        <v>1064.93</v>
      </c>
      <c r="K175">
        <v>0.36799999999999999</v>
      </c>
      <c r="L175">
        <v>3.44E-2</v>
      </c>
      <c r="M175">
        <v>1576.8</v>
      </c>
      <c r="N175">
        <v>7.7600000000000002E-2</v>
      </c>
      <c r="O175">
        <v>11.523999999999999</v>
      </c>
      <c r="P175">
        <v>1.1221000000000001</v>
      </c>
      <c r="Q175">
        <v>19944</v>
      </c>
      <c r="R175" t="s">
        <v>34</v>
      </c>
      <c r="S175" t="s">
        <v>38</v>
      </c>
      <c r="T175" t="s">
        <v>28</v>
      </c>
      <c r="V175" t="s">
        <v>32</v>
      </c>
      <c r="Y175" t="s">
        <v>36</v>
      </c>
    </row>
    <row r="176" spans="1:25" x14ac:dyDescent="0.45">
      <c r="A176" t="s">
        <v>25</v>
      </c>
      <c r="B176" t="s">
        <v>33</v>
      </c>
      <c r="C176">
        <v>544</v>
      </c>
      <c r="D176">
        <v>14</v>
      </c>
      <c r="F176">
        <v>2023</v>
      </c>
      <c r="G176">
        <v>29</v>
      </c>
      <c r="H176">
        <v>17.579999999999998</v>
      </c>
      <c r="I176">
        <v>468.54</v>
      </c>
      <c r="K176">
        <v>0.129</v>
      </c>
      <c r="L176">
        <v>3.5000000000000003E-2</v>
      </c>
      <c r="M176">
        <v>555.4</v>
      </c>
      <c r="N176">
        <v>7.8100000000000003E-2</v>
      </c>
      <c r="O176">
        <v>2.613</v>
      </c>
      <c r="P176">
        <v>0.88170000000000004</v>
      </c>
      <c r="Q176">
        <v>7032</v>
      </c>
      <c r="R176" t="s">
        <v>34</v>
      </c>
      <c r="S176" t="s">
        <v>38</v>
      </c>
      <c r="T176" t="s">
        <v>28</v>
      </c>
      <c r="V176" t="s">
        <v>32</v>
      </c>
      <c r="Y176" t="s">
        <v>36</v>
      </c>
    </row>
    <row r="177" spans="1:25" x14ac:dyDescent="0.45">
      <c r="A177" t="s">
        <v>25</v>
      </c>
      <c r="B177" t="s">
        <v>33</v>
      </c>
      <c r="C177">
        <v>544</v>
      </c>
      <c r="D177">
        <v>14</v>
      </c>
      <c r="F177">
        <v>2024</v>
      </c>
      <c r="G177">
        <v>10</v>
      </c>
      <c r="H177">
        <v>4.34</v>
      </c>
      <c r="I177">
        <v>115.22</v>
      </c>
      <c r="K177">
        <v>3.5000000000000003E-2</v>
      </c>
      <c r="L177">
        <v>4.0599999999999997E-2</v>
      </c>
      <c r="M177">
        <v>140.6</v>
      </c>
      <c r="N177">
        <v>8.1199999999999994E-2</v>
      </c>
      <c r="O177">
        <v>0.83499999999999996</v>
      </c>
      <c r="P177">
        <v>1.0967</v>
      </c>
      <c r="Q177">
        <v>1736</v>
      </c>
      <c r="R177" t="s">
        <v>34</v>
      </c>
      <c r="S177" t="s">
        <v>38</v>
      </c>
      <c r="T177" t="s">
        <v>28</v>
      </c>
      <c r="V177" t="s">
        <v>32</v>
      </c>
      <c r="Y177" t="s">
        <v>36</v>
      </c>
    </row>
    <row r="178" spans="1:25" x14ac:dyDescent="0.45">
      <c r="A178" t="s">
        <v>25</v>
      </c>
      <c r="B178" t="s">
        <v>33</v>
      </c>
      <c r="C178">
        <v>544</v>
      </c>
      <c r="D178">
        <v>15</v>
      </c>
      <c r="F178">
        <v>2010</v>
      </c>
      <c r="G178">
        <v>29</v>
      </c>
      <c r="H178">
        <v>16.98</v>
      </c>
      <c r="I178">
        <v>762.43</v>
      </c>
      <c r="K178">
        <v>3.0000000000000001E-3</v>
      </c>
      <c r="L178">
        <v>1E-3</v>
      </c>
      <c r="M178">
        <v>558.90200000000004</v>
      </c>
      <c r="N178">
        <v>8.1000000000000003E-2</v>
      </c>
      <c r="O178">
        <v>6.6000000000000003E-2</v>
      </c>
      <c r="P178">
        <v>1.89E-2</v>
      </c>
      <c r="Q178">
        <v>6889.0349999999999</v>
      </c>
      <c r="R178" t="s">
        <v>38</v>
      </c>
      <c r="S178" t="s">
        <v>34</v>
      </c>
      <c r="T178" t="s">
        <v>39</v>
      </c>
      <c r="V178" t="s">
        <v>40</v>
      </c>
      <c r="Y178" t="s">
        <v>35</v>
      </c>
    </row>
    <row r="179" spans="1:25" x14ac:dyDescent="0.45">
      <c r="A179" t="s">
        <v>25</v>
      </c>
      <c r="B179" t="s">
        <v>33</v>
      </c>
      <c r="C179">
        <v>544</v>
      </c>
      <c r="D179">
        <v>15</v>
      </c>
      <c r="F179">
        <v>2011</v>
      </c>
      <c r="G179">
        <v>149</v>
      </c>
      <c r="H179">
        <v>105.62</v>
      </c>
      <c r="I179">
        <v>4638.74</v>
      </c>
      <c r="K179">
        <v>1.6E-2</v>
      </c>
      <c r="L179">
        <v>8.9999999999999998E-4</v>
      </c>
      <c r="M179">
        <v>3573.694</v>
      </c>
      <c r="N179">
        <v>8.1000000000000003E-2</v>
      </c>
      <c r="O179">
        <v>0.38800000000000001</v>
      </c>
      <c r="P179">
        <v>1.7600000000000001E-2</v>
      </c>
      <c r="Q179">
        <v>44049.243000000002</v>
      </c>
      <c r="R179" t="s">
        <v>38</v>
      </c>
      <c r="S179" t="s">
        <v>34</v>
      </c>
      <c r="T179" t="s">
        <v>28</v>
      </c>
      <c r="V179" t="s">
        <v>40</v>
      </c>
      <c r="Y179" t="s">
        <v>35</v>
      </c>
    </row>
    <row r="180" spans="1:25" x14ac:dyDescent="0.45">
      <c r="A180" t="s">
        <v>25</v>
      </c>
      <c r="B180" t="s">
        <v>33</v>
      </c>
      <c r="C180">
        <v>544</v>
      </c>
      <c r="D180">
        <v>15</v>
      </c>
      <c r="F180">
        <v>2012</v>
      </c>
      <c r="G180">
        <v>41</v>
      </c>
      <c r="H180">
        <v>26.21</v>
      </c>
      <c r="I180">
        <v>1150.3399999999999</v>
      </c>
      <c r="K180">
        <v>3.0000000000000001E-3</v>
      </c>
      <c r="L180">
        <v>8.9999999999999998E-4</v>
      </c>
      <c r="M180">
        <v>838.68600000000004</v>
      </c>
      <c r="N180">
        <v>7.8299999999999995E-2</v>
      </c>
      <c r="O180">
        <v>8.5999999999999993E-2</v>
      </c>
      <c r="P180">
        <v>1.6400000000000001E-2</v>
      </c>
      <c r="Q180">
        <v>10732.402</v>
      </c>
      <c r="R180" t="s">
        <v>38</v>
      </c>
      <c r="S180" t="s">
        <v>34</v>
      </c>
      <c r="T180" t="s">
        <v>28</v>
      </c>
      <c r="V180" t="s">
        <v>40</v>
      </c>
      <c r="Y180" t="s">
        <v>35</v>
      </c>
    </row>
    <row r="181" spans="1:25" x14ac:dyDescent="0.45">
      <c r="A181" t="s">
        <v>25</v>
      </c>
      <c r="B181" t="s">
        <v>33</v>
      </c>
      <c r="C181">
        <v>544</v>
      </c>
      <c r="D181">
        <v>15</v>
      </c>
      <c r="F181">
        <v>2013</v>
      </c>
      <c r="G181">
        <v>88</v>
      </c>
      <c r="H181">
        <v>55.44</v>
      </c>
      <c r="I181">
        <v>2478.21</v>
      </c>
      <c r="K181">
        <v>8.9999999999999993E-3</v>
      </c>
      <c r="L181">
        <v>8.9999999999999998E-4</v>
      </c>
      <c r="M181">
        <v>1834.587</v>
      </c>
      <c r="N181">
        <v>8.1000000000000003E-2</v>
      </c>
      <c r="O181">
        <v>0.2</v>
      </c>
      <c r="P181">
        <v>1.7600000000000001E-2</v>
      </c>
      <c r="Q181">
        <v>22610.685000000001</v>
      </c>
      <c r="R181" t="s">
        <v>38</v>
      </c>
      <c r="S181" t="s">
        <v>34</v>
      </c>
      <c r="T181" t="s">
        <v>28</v>
      </c>
      <c r="V181" t="s">
        <v>40</v>
      </c>
      <c r="Y181" t="s">
        <v>35</v>
      </c>
    </row>
    <row r="182" spans="1:25" x14ac:dyDescent="0.45">
      <c r="A182" t="s">
        <v>25</v>
      </c>
      <c r="B182" t="s">
        <v>33</v>
      </c>
      <c r="C182">
        <v>544</v>
      </c>
      <c r="D182">
        <v>15</v>
      </c>
      <c r="F182">
        <v>2014</v>
      </c>
      <c r="G182">
        <v>164</v>
      </c>
      <c r="H182">
        <v>107.9</v>
      </c>
      <c r="I182">
        <v>4730.47</v>
      </c>
      <c r="K182">
        <v>1.7999999999999999E-2</v>
      </c>
      <c r="L182">
        <v>1E-3</v>
      </c>
      <c r="M182">
        <v>3459.8009999999999</v>
      </c>
      <c r="N182">
        <v>8.0500000000000002E-2</v>
      </c>
      <c r="O182">
        <v>0.372</v>
      </c>
      <c r="P182">
        <v>1.7399999999999999E-2</v>
      </c>
      <c r="Q182">
        <v>42879.802000000003</v>
      </c>
      <c r="R182" t="s">
        <v>38</v>
      </c>
      <c r="S182" t="s">
        <v>34</v>
      </c>
      <c r="T182" t="s">
        <v>28</v>
      </c>
      <c r="V182" t="s">
        <v>40</v>
      </c>
      <c r="Y182" t="s">
        <v>35</v>
      </c>
    </row>
    <row r="183" spans="1:25" x14ac:dyDescent="0.45">
      <c r="A183" t="s">
        <v>25</v>
      </c>
      <c r="B183" t="s">
        <v>33</v>
      </c>
      <c r="C183">
        <v>544</v>
      </c>
      <c r="D183">
        <v>15</v>
      </c>
      <c r="F183">
        <v>2015</v>
      </c>
      <c r="G183">
        <v>195</v>
      </c>
      <c r="H183">
        <v>148.55000000000001</v>
      </c>
      <c r="I183">
        <v>6447.53</v>
      </c>
      <c r="K183">
        <v>2.1999999999999999E-2</v>
      </c>
      <c r="L183">
        <v>1E-3</v>
      </c>
      <c r="M183">
        <v>4605.1959999999999</v>
      </c>
      <c r="N183">
        <v>7.7899999999999997E-2</v>
      </c>
      <c r="O183">
        <v>0.495</v>
      </c>
      <c r="P183">
        <v>1.66E-2</v>
      </c>
      <c r="Q183">
        <v>59123.745999999999</v>
      </c>
      <c r="R183" t="s">
        <v>38</v>
      </c>
      <c r="S183" t="s">
        <v>34</v>
      </c>
      <c r="T183" t="s">
        <v>28</v>
      </c>
      <c r="V183" t="s">
        <v>40</v>
      </c>
      <c r="Y183" t="s">
        <v>36</v>
      </c>
    </row>
    <row r="184" spans="1:25" x14ac:dyDescent="0.45">
      <c r="A184" t="s">
        <v>25</v>
      </c>
      <c r="B184" t="s">
        <v>33</v>
      </c>
      <c r="C184">
        <v>544</v>
      </c>
      <c r="D184">
        <v>15</v>
      </c>
      <c r="F184">
        <v>2016</v>
      </c>
      <c r="G184">
        <v>117</v>
      </c>
      <c r="H184">
        <v>79.55</v>
      </c>
      <c r="I184">
        <v>3484.86</v>
      </c>
      <c r="K184">
        <v>1.0999999999999999E-2</v>
      </c>
      <c r="L184">
        <v>1E-3</v>
      </c>
      <c r="M184">
        <v>2548.5349999999999</v>
      </c>
      <c r="N184">
        <v>8.0299999999999996E-2</v>
      </c>
      <c r="O184">
        <v>0.308</v>
      </c>
      <c r="P184">
        <v>1.8200000000000001E-2</v>
      </c>
      <c r="Q184">
        <v>31626.741000000002</v>
      </c>
      <c r="R184" t="s">
        <v>38</v>
      </c>
      <c r="S184" t="s">
        <v>34</v>
      </c>
      <c r="T184" t="s">
        <v>28</v>
      </c>
      <c r="V184" t="s">
        <v>40</v>
      </c>
      <c r="Y184" t="s">
        <v>36</v>
      </c>
    </row>
    <row r="185" spans="1:25" x14ac:dyDescent="0.45">
      <c r="A185" t="s">
        <v>25</v>
      </c>
      <c r="B185" t="s">
        <v>33</v>
      </c>
      <c r="C185">
        <v>544</v>
      </c>
      <c r="D185">
        <v>15</v>
      </c>
      <c r="F185">
        <v>2017</v>
      </c>
      <c r="G185">
        <v>109</v>
      </c>
      <c r="H185">
        <v>81.739999999999995</v>
      </c>
      <c r="I185">
        <v>3706.89</v>
      </c>
      <c r="K185">
        <v>1.0999999999999999E-2</v>
      </c>
      <c r="L185">
        <v>1E-3</v>
      </c>
      <c r="M185">
        <v>2695.01</v>
      </c>
      <c r="N185">
        <v>7.9799999999999996E-2</v>
      </c>
      <c r="O185">
        <v>0.35099999999999998</v>
      </c>
      <c r="P185">
        <v>1.9400000000000001E-2</v>
      </c>
      <c r="Q185">
        <v>33497.292000000001</v>
      </c>
      <c r="R185" t="s">
        <v>38</v>
      </c>
      <c r="S185" t="s">
        <v>34</v>
      </c>
      <c r="T185" t="s">
        <v>28</v>
      </c>
      <c r="V185" t="s">
        <v>40</v>
      </c>
      <c r="Y185" t="s">
        <v>36</v>
      </c>
    </row>
    <row r="186" spans="1:25" x14ac:dyDescent="0.45">
      <c r="A186" t="s">
        <v>25</v>
      </c>
      <c r="B186" t="s">
        <v>33</v>
      </c>
      <c r="C186">
        <v>544</v>
      </c>
      <c r="D186">
        <v>15</v>
      </c>
      <c r="F186">
        <v>2018</v>
      </c>
      <c r="G186">
        <v>84</v>
      </c>
      <c r="H186">
        <v>63.26</v>
      </c>
      <c r="I186">
        <v>2841.83</v>
      </c>
      <c r="K186">
        <v>1.0999999999999999E-2</v>
      </c>
      <c r="L186">
        <v>1.1000000000000001E-3</v>
      </c>
      <c r="M186">
        <v>2068.6680000000001</v>
      </c>
      <c r="N186">
        <v>8.0799999999999997E-2</v>
      </c>
      <c r="O186">
        <v>0.26500000000000001</v>
      </c>
      <c r="P186">
        <v>1.9599999999999999E-2</v>
      </c>
      <c r="Q186">
        <v>25535.909</v>
      </c>
      <c r="R186" t="s">
        <v>38</v>
      </c>
      <c r="S186" t="s">
        <v>34</v>
      </c>
      <c r="T186" t="s">
        <v>28</v>
      </c>
      <c r="V186" t="s">
        <v>40</v>
      </c>
      <c r="Y186" t="s">
        <v>36</v>
      </c>
    </row>
    <row r="187" spans="1:25" x14ac:dyDescent="0.45">
      <c r="A187" t="s">
        <v>25</v>
      </c>
      <c r="B187" t="s">
        <v>33</v>
      </c>
      <c r="C187">
        <v>544</v>
      </c>
      <c r="D187">
        <v>15</v>
      </c>
      <c r="F187">
        <v>2019</v>
      </c>
      <c r="G187">
        <v>33</v>
      </c>
      <c r="H187">
        <v>15.09</v>
      </c>
      <c r="I187">
        <v>586.64</v>
      </c>
      <c r="K187">
        <v>2E-3</v>
      </c>
      <c r="L187">
        <v>1E-3</v>
      </c>
      <c r="M187">
        <v>415.54399999999998</v>
      </c>
      <c r="N187">
        <v>7.51E-2</v>
      </c>
      <c r="O187">
        <v>4.2000000000000003E-2</v>
      </c>
      <c r="P187">
        <v>1.4500000000000001E-2</v>
      </c>
      <c r="Q187">
        <v>5565.3779999999997</v>
      </c>
      <c r="R187" t="s">
        <v>38</v>
      </c>
      <c r="S187" t="s">
        <v>34</v>
      </c>
      <c r="T187" t="s">
        <v>28</v>
      </c>
      <c r="V187" t="s">
        <v>40</v>
      </c>
      <c r="Y187" t="s">
        <v>36</v>
      </c>
    </row>
    <row r="188" spans="1:25" x14ac:dyDescent="0.45">
      <c r="A188" t="s">
        <v>25</v>
      </c>
      <c r="B188" t="s">
        <v>33</v>
      </c>
      <c r="C188">
        <v>544</v>
      </c>
      <c r="D188">
        <v>15</v>
      </c>
      <c r="F188">
        <v>2020</v>
      </c>
      <c r="G188">
        <v>103</v>
      </c>
      <c r="H188">
        <v>64.42</v>
      </c>
      <c r="I188">
        <v>2325.91</v>
      </c>
      <c r="K188">
        <v>7.0000000000000001E-3</v>
      </c>
      <c r="L188">
        <v>8.0000000000000004E-4</v>
      </c>
      <c r="M188">
        <v>1733.5229999999999</v>
      </c>
      <c r="N188">
        <v>7.7499999999999999E-2</v>
      </c>
      <c r="O188">
        <v>0.151</v>
      </c>
      <c r="P188">
        <v>1.18E-2</v>
      </c>
      <c r="Q188">
        <v>22636.600999999999</v>
      </c>
      <c r="R188" t="s">
        <v>38</v>
      </c>
      <c r="S188" t="s">
        <v>34</v>
      </c>
      <c r="T188" t="s">
        <v>28</v>
      </c>
      <c r="V188" t="s">
        <v>40</v>
      </c>
      <c r="Y188" t="s">
        <v>36</v>
      </c>
    </row>
    <row r="189" spans="1:25" x14ac:dyDescent="0.45">
      <c r="A189" t="s">
        <v>25</v>
      </c>
      <c r="B189" t="s">
        <v>33</v>
      </c>
      <c r="C189">
        <v>544</v>
      </c>
      <c r="D189">
        <v>15</v>
      </c>
      <c r="F189">
        <v>2021</v>
      </c>
      <c r="G189">
        <v>55</v>
      </c>
      <c r="H189">
        <v>31.74</v>
      </c>
      <c r="I189">
        <v>1153.8800000000001</v>
      </c>
      <c r="K189">
        <v>0.01</v>
      </c>
      <c r="L189">
        <v>2.0999999999999999E-3</v>
      </c>
      <c r="M189">
        <v>897.92</v>
      </c>
      <c r="N189">
        <v>8.1000000000000003E-2</v>
      </c>
      <c r="O189">
        <v>5.0999999999999997E-2</v>
      </c>
      <c r="P189">
        <v>7.1000000000000004E-3</v>
      </c>
      <c r="Q189">
        <v>11067.266</v>
      </c>
      <c r="R189" t="s">
        <v>38</v>
      </c>
      <c r="S189" t="s">
        <v>34</v>
      </c>
      <c r="T189" t="s">
        <v>28</v>
      </c>
      <c r="V189" t="s">
        <v>40</v>
      </c>
      <c r="Y189" t="s">
        <v>36</v>
      </c>
    </row>
    <row r="190" spans="1:25" x14ac:dyDescent="0.45">
      <c r="A190" t="s">
        <v>25</v>
      </c>
      <c r="B190" t="s">
        <v>33</v>
      </c>
      <c r="C190">
        <v>544</v>
      </c>
      <c r="D190">
        <v>15</v>
      </c>
      <c r="F190">
        <v>2022</v>
      </c>
      <c r="G190">
        <v>39</v>
      </c>
      <c r="H190">
        <v>24.3</v>
      </c>
      <c r="I190">
        <v>893.23</v>
      </c>
      <c r="K190">
        <v>3.0000000000000001E-3</v>
      </c>
      <c r="L190">
        <v>8.9999999999999998E-4</v>
      </c>
      <c r="M190">
        <v>697.80200000000002</v>
      </c>
      <c r="N190">
        <v>8.0299999999999996E-2</v>
      </c>
      <c r="O190">
        <v>3.9E-2</v>
      </c>
      <c r="P190">
        <v>7.7000000000000002E-3</v>
      </c>
      <c r="Q190">
        <v>8690.0490000000009</v>
      </c>
      <c r="R190" t="s">
        <v>38</v>
      </c>
      <c r="S190" t="s">
        <v>34</v>
      </c>
      <c r="T190" t="s">
        <v>28</v>
      </c>
      <c r="V190" t="s">
        <v>40</v>
      </c>
      <c r="Y190" t="s">
        <v>36</v>
      </c>
    </row>
    <row r="191" spans="1:25" x14ac:dyDescent="0.45">
      <c r="A191" t="s">
        <v>25</v>
      </c>
      <c r="B191" t="s">
        <v>33</v>
      </c>
      <c r="C191">
        <v>544</v>
      </c>
      <c r="D191">
        <v>15</v>
      </c>
      <c r="F191">
        <v>2023</v>
      </c>
      <c r="G191">
        <v>71</v>
      </c>
      <c r="H191">
        <v>44.41</v>
      </c>
      <c r="I191">
        <v>1771.32</v>
      </c>
      <c r="K191">
        <v>6.0000000000000001E-3</v>
      </c>
      <c r="L191">
        <v>8.9999999999999998E-4</v>
      </c>
      <c r="M191">
        <v>1481.5160000000001</v>
      </c>
      <c r="N191">
        <v>8.1000000000000003E-2</v>
      </c>
      <c r="O191">
        <v>0.111</v>
      </c>
      <c r="P191">
        <v>1.01E-2</v>
      </c>
      <c r="Q191">
        <v>18257.862000000001</v>
      </c>
      <c r="R191" t="s">
        <v>38</v>
      </c>
      <c r="S191" t="s">
        <v>34</v>
      </c>
      <c r="T191" t="s">
        <v>28</v>
      </c>
      <c r="V191" t="s">
        <v>40</v>
      </c>
      <c r="Y191" t="s">
        <v>36</v>
      </c>
    </row>
    <row r="192" spans="1:25" x14ac:dyDescent="0.45">
      <c r="A192" t="s">
        <v>25</v>
      </c>
      <c r="B192" t="s">
        <v>33</v>
      </c>
      <c r="C192">
        <v>544</v>
      </c>
      <c r="D192">
        <v>15</v>
      </c>
      <c r="F192">
        <v>2024</v>
      </c>
      <c r="G192">
        <v>7</v>
      </c>
      <c r="H192">
        <v>3.3</v>
      </c>
      <c r="I192">
        <v>138.52000000000001</v>
      </c>
      <c r="K192">
        <v>0</v>
      </c>
      <c r="L192">
        <v>5.9999999999999995E-4</v>
      </c>
      <c r="M192">
        <v>110.009</v>
      </c>
      <c r="N192">
        <v>8.1000000000000003E-2</v>
      </c>
      <c r="O192">
        <v>8.9999999999999993E-3</v>
      </c>
      <c r="P192">
        <v>8.8999999999999999E-3</v>
      </c>
      <c r="Q192">
        <v>1356.1669999999999</v>
      </c>
      <c r="R192" t="s">
        <v>38</v>
      </c>
      <c r="S192" t="s">
        <v>34</v>
      </c>
      <c r="T192" t="s">
        <v>28</v>
      </c>
      <c r="V192" t="s">
        <v>40</v>
      </c>
      <c r="Y192" t="s">
        <v>36</v>
      </c>
    </row>
    <row r="193" spans="1:25" x14ac:dyDescent="0.45">
      <c r="A193" t="s">
        <v>25</v>
      </c>
      <c r="B193" t="s">
        <v>33</v>
      </c>
      <c r="C193">
        <v>544</v>
      </c>
      <c r="D193">
        <v>16</v>
      </c>
      <c r="F193">
        <v>2010</v>
      </c>
      <c r="G193">
        <v>18</v>
      </c>
      <c r="H193">
        <v>12.52</v>
      </c>
      <c r="I193">
        <v>576.47</v>
      </c>
      <c r="K193">
        <v>2E-3</v>
      </c>
      <c r="L193">
        <v>1E-3</v>
      </c>
      <c r="M193">
        <v>417.97699999999998</v>
      </c>
      <c r="N193">
        <v>8.1000000000000003E-2</v>
      </c>
      <c r="O193">
        <v>4.3999999999999997E-2</v>
      </c>
      <c r="P193">
        <v>1.67E-2</v>
      </c>
      <c r="Q193">
        <v>5151.0450000000001</v>
      </c>
      <c r="R193" t="s">
        <v>38</v>
      </c>
      <c r="S193" t="s">
        <v>34</v>
      </c>
      <c r="T193" t="s">
        <v>41</v>
      </c>
      <c r="V193" t="s">
        <v>40</v>
      </c>
      <c r="Y193" t="s">
        <v>35</v>
      </c>
    </row>
    <row r="194" spans="1:25" x14ac:dyDescent="0.45">
      <c r="A194" t="s">
        <v>25</v>
      </c>
      <c r="B194" t="s">
        <v>33</v>
      </c>
      <c r="C194">
        <v>544</v>
      </c>
      <c r="D194">
        <v>16</v>
      </c>
      <c r="F194">
        <v>2011</v>
      </c>
      <c r="G194">
        <v>139</v>
      </c>
      <c r="H194">
        <v>100.52</v>
      </c>
      <c r="I194">
        <v>4490.5</v>
      </c>
      <c r="K194">
        <v>1.4999999999999999E-2</v>
      </c>
      <c r="L194">
        <v>8.9999999999999998E-4</v>
      </c>
      <c r="M194">
        <v>3379.9479999999999</v>
      </c>
      <c r="N194">
        <v>8.1000000000000003E-2</v>
      </c>
      <c r="O194">
        <v>0.35199999999999998</v>
      </c>
      <c r="P194">
        <v>1.5900000000000001E-2</v>
      </c>
      <c r="Q194">
        <v>41658.972000000002</v>
      </c>
      <c r="R194" t="s">
        <v>38</v>
      </c>
      <c r="S194" t="s">
        <v>34</v>
      </c>
      <c r="T194" t="s">
        <v>28</v>
      </c>
      <c r="V194" t="s">
        <v>40</v>
      </c>
      <c r="Y194" t="s">
        <v>35</v>
      </c>
    </row>
    <row r="195" spans="1:25" x14ac:dyDescent="0.45">
      <c r="A195" t="s">
        <v>25</v>
      </c>
      <c r="B195" t="s">
        <v>33</v>
      </c>
      <c r="C195">
        <v>544</v>
      </c>
      <c r="D195">
        <v>16</v>
      </c>
      <c r="F195">
        <v>2012</v>
      </c>
      <c r="G195">
        <v>49</v>
      </c>
      <c r="H195">
        <v>29.14</v>
      </c>
      <c r="I195">
        <v>1115.25</v>
      </c>
      <c r="K195">
        <v>4.0000000000000001E-3</v>
      </c>
      <c r="L195">
        <v>1E-3</v>
      </c>
      <c r="M195">
        <v>845.68</v>
      </c>
      <c r="N195">
        <v>7.8799999999999995E-2</v>
      </c>
      <c r="O195">
        <v>8.3000000000000004E-2</v>
      </c>
      <c r="P195">
        <v>1.37E-2</v>
      </c>
      <c r="Q195">
        <v>10848.236000000001</v>
      </c>
      <c r="R195" t="s">
        <v>38</v>
      </c>
      <c r="S195" t="s">
        <v>34</v>
      </c>
      <c r="T195" t="s">
        <v>28</v>
      </c>
      <c r="V195" t="s">
        <v>40</v>
      </c>
      <c r="Y195" t="s">
        <v>35</v>
      </c>
    </row>
    <row r="196" spans="1:25" x14ac:dyDescent="0.45">
      <c r="A196" t="s">
        <v>25</v>
      </c>
      <c r="B196" t="s">
        <v>33</v>
      </c>
      <c r="C196">
        <v>544</v>
      </c>
      <c r="D196">
        <v>16</v>
      </c>
      <c r="F196">
        <v>2013</v>
      </c>
      <c r="G196">
        <v>72</v>
      </c>
      <c r="H196">
        <v>44.74</v>
      </c>
      <c r="I196">
        <v>1985.62</v>
      </c>
      <c r="K196">
        <v>7.0000000000000001E-3</v>
      </c>
      <c r="L196">
        <v>8.9999999999999998E-4</v>
      </c>
      <c r="M196">
        <v>1482.2570000000001</v>
      </c>
      <c r="N196">
        <v>8.1000000000000003E-2</v>
      </c>
      <c r="O196">
        <v>0.14899999999999999</v>
      </c>
      <c r="P196">
        <v>1.49E-2</v>
      </c>
      <c r="Q196">
        <v>18268.2</v>
      </c>
      <c r="R196" t="s">
        <v>38</v>
      </c>
      <c r="S196" t="s">
        <v>34</v>
      </c>
      <c r="T196" t="s">
        <v>28</v>
      </c>
      <c r="V196" t="s">
        <v>40</v>
      </c>
      <c r="Y196" t="s">
        <v>35</v>
      </c>
    </row>
    <row r="197" spans="1:25" x14ac:dyDescent="0.45">
      <c r="A197" t="s">
        <v>25</v>
      </c>
      <c r="B197" t="s">
        <v>33</v>
      </c>
      <c r="C197">
        <v>544</v>
      </c>
      <c r="D197">
        <v>16</v>
      </c>
      <c r="F197">
        <v>2014</v>
      </c>
      <c r="G197">
        <v>161</v>
      </c>
      <c r="H197">
        <v>113.21</v>
      </c>
      <c r="I197">
        <v>5046.7299999999996</v>
      </c>
      <c r="K197">
        <v>1.9E-2</v>
      </c>
      <c r="L197">
        <v>1E-3</v>
      </c>
      <c r="M197">
        <v>3687.4110000000001</v>
      </c>
      <c r="N197">
        <v>8.0500000000000002E-2</v>
      </c>
      <c r="O197">
        <v>0.377</v>
      </c>
      <c r="P197">
        <v>1.5900000000000001E-2</v>
      </c>
      <c r="Q197">
        <v>45551.779000000002</v>
      </c>
      <c r="R197" t="s">
        <v>38</v>
      </c>
      <c r="S197" t="s">
        <v>34</v>
      </c>
      <c r="T197" t="s">
        <v>28</v>
      </c>
      <c r="V197" t="s">
        <v>40</v>
      </c>
      <c r="Y197" t="s">
        <v>35</v>
      </c>
    </row>
    <row r="198" spans="1:25" x14ac:dyDescent="0.45">
      <c r="A198" t="s">
        <v>25</v>
      </c>
      <c r="B198" t="s">
        <v>33</v>
      </c>
      <c r="C198">
        <v>544</v>
      </c>
      <c r="D198">
        <v>16</v>
      </c>
      <c r="F198">
        <v>2015</v>
      </c>
      <c r="G198">
        <v>225</v>
      </c>
      <c r="H198">
        <v>163.83000000000001</v>
      </c>
      <c r="I198">
        <v>7071.92</v>
      </c>
      <c r="K198">
        <v>2.5000000000000001E-2</v>
      </c>
      <c r="L198">
        <v>1E-3</v>
      </c>
      <c r="M198">
        <v>5083.37</v>
      </c>
      <c r="N198">
        <v>7.7799999999999994E-2</v>
      </c>
      <c r="O198">
        <v>0.503</v>
      </c>
      <c r="P198">
        <v>1.4800000000000001E-2</v>
      </c>
      <c r="Q198">
        <v>65419.885999999999</v>
      </c>
      <c r="R198" t="s">
        <v>38</v>
      </c>
      <c r="S198" t="s">
        <v>34</v>
      </c>
      <c r="T198" t="s">
        <v>28</v>
      </c>
      <c r="V198" t="s">
        <v>40</v>
      </c>
      <c r="Y198" t="s">
        <v>36</v>
      </c>
    </row>
    <row r="199" spans="1:25" x14ac:dyDescent="0.45">
      <c r="A199" t="s">
        <v>25</v>
      </c>
      <c r="B199" t="s">
        <v>33</v>
      </c>
      <c r="C199">
        <v>544</v>
      </c>
      <c r="D199">
        <v>16</v>
      </c>
      <c r="F199">
        <v>2016</v>
      </c>
      <c r="G199">
        <v>108</v>
      </c>
      <c r="H199">
        <v>74.03</v>
      </c>
      <c r="I199">
        <v>3258.74</v>
      </c>
      <c r="K199">
        <v>1.0999999999999999E-2</v>
      </c>
      <c r="L199">
        <v>1E-3</v>
      </c>
      <c r="M199">
        <v>2364.623</v>
      </c>
      <c r="N199">
        <v>7.8600000000000003E-2</v>
      </c>
      <c r="O199">
        <v>0.25800000000000001</v>
      </c>
      <c r="P199">
        <v>1.6299999999999999E-2</v>
      </c>
      <c r="Q199">
        <v>30063.453000000001</v>
      </c>
      <c r="R199" t="s">
        <v>38</v>
      </c>
      <c r="S199" t="s">
        <v>34</v>
      </c>
      <c r="T199" t="s">
        <v>28</v>
      </c>
      <c r="V199" t="s">
        <v>40</v>
      </c>
      <c r="Y199" t="s">
        <v>36</v>
      </c>
    </row>
    <row r="200" spans="1:25" x14ac:dyDescent="0.45">
      <c r="A200" t="s">
        <v>25</v>
      </c>
      <c r="B200" t="s">
        <v>33</v>
      </c>
      <c r="C200">
        <v>544</v>
      </c>
      <c r="D200">
        <v>16</v>
      </c>
      <c r="F200">
        <v>2017</v>
      </c>
      <c r="G200">
        <v>114</v>
      </c>
      <c r="H200">
        <v>85.45</v>
      </c>
      <c r="I200">
        <v>3836.86</v>
      </c>
      <c r="K200">
        <v>1.2E-2</v>
      </c>
      <c r="L200">
        <v>1E-3</v>
      </c>
      <c r="M200">
        <v>2852.364</v>
      </c>
      <c r="N200">
        <v>8.0399999999999999E-2</v>
      </c>
      <c r="O200">
        <v>0.33900000000000002</v>
      </c>
      <c r="P200">
        <v>1.8100000000000002E-2</v>
      </c>
      <c r="Q200">
        <v>35253.991000000002</v>
      </c>
      <c r="R200" t="s">
        <v>38</v>
      </c>
      <c r="S200" t="s">
        <v>34</v>
      </c>
      <c r="T200" t="s">
        <v>28</v>
      </c>
      <c r="V200" t="s">
        <v>40</v>
      </c>
      <c r="Y200" t="s">
        <v>36</v>
      </c>
    </row>
    <row r="201" spans="1:25" x14ac:dyDescent="0.45">
      <c r="A201" t="s">
        <v>25</v>
      </c>
      <c r="B201" t="s">
        <v>33</v>
      </c>
      <c r="C201">
        <v>544</v>
      </c>
      <c r="D201">
        <v>16</v>
      </c>
      <c r="F201">
        <v>2018</v>
      </c>
      <c r="G201">
        <v>69</v>
      </c>
      <c r="H201">
        <v>49.9</v>
      </c>
      <c r="I201">
        <v>2166.09</v>
      </c>
      <c r="K201">
        <v>0.01</v>
      </c>
      <c r="L201">
        <v>1.1999999999999999E-3</v>
      </c>
      <c r="M201">
        <v>1617.479</v>
      </c>
      <c r="N201">
        <v>8.0399999999999999E-2</v>
      </c>
      <c r="O201">
        <v>0.19500000000000001</v>
      </c>
      <c r="P201">
        <v>1.7500000000000002E-2</v>
      </c>
      <c r="Q201">
        <v>20005.608</v>
      </c>
      <c r="R201" t="s">
        <v>38</v>
      </c>
      <c r="S201" t="s">
        <v>34</v>
      </c>
      <c r="T201" t="s">
        <v>28</v>
      </c>
      <c r="V201" t="s">
        <v>40</v>
      </c>
      <c r="Y201" t="s">
        <v>36</v>
      </c>
    </row>
    <row r="202" spans="1:25" x14ac:dyDescent="0.45">
      <c r="A202" t="s">
        <v>25</v>
      </c>
      <c r="B202" t="s">
        <v>33</v>
      </c>
      <c r="C202">
        <v>544</v>
      </c>
      <c r="D202">
        <v>16</v>
      </c>
      <c r="F202">
        <v>2019</v>
      </c>
      <c r="G202">
        <v>42</v>
      </c>
      <c r="H202">
        <v>22.78</v>
      </c>
      <c r="I202">
        <v>839.41</v>
      </c>
      <c r="K202">
        <v>3.0000000000000001E-3</v>
      </c>
      <c r="L202">
        <v>1E-3</v>
      </c>
      <c r="M202">
        <v>600.84299999999996</v>
      </c>
      <c r="N202">
        <v>7.5899999999999995E-2</v>
      </c>
      <c r="O202">
        <v>6.0999999999999999E-2</v>
      </c>
      <c r="P202">
        <v>1.4E-2</v>
      </c>
      <c r="Q202">
        <v>7900.3549999999996</v>
      </c>
      <c r="R202" t="s">
        <v>38</v>
      </c>
      <c r="S202" t="s">
        <v>34</v>
      </c>
      <c r="T202" t="s">
        <v>28</v>
      </c>
      <c r="V202" t="s">
        <v>40</v>
      </c>
      <c r="Y202" t="s">
        <v>36</v>
      </c>
    </row>
    <row r="203" spans="1:25" x14ac:dyDescent="0.45">
      <c r="A203" t="s">
        <v>25</v>
      </c>
      <c r="B203" t="s">
        <v>33</v>
      </c>
      <c r="C203">
        <v>544</v>
      </c>
      <c r="D203">
        <v>16</v>
      </c>
      <c r="F203">
        <v>2020</v>
      </c>
      <c r="G203">
        <v>98</v>
      </c>
      <c r="H203">
        <v>64.63</v>
      </c>
      <c r="I203">
        <v>2315.38</v>
      </c>
      <c r="K203">
        <v>6.0000000000000001E-3</v>
      </c>
      <c r="L203">
        <v>6.9999999999999999E-4</v>
      </c>
      <c r="M203">
        <v>1693.4829999999999</v>
      </c>
      <c r="N203">
        <v>7.7700000000000005E-2</v>
      </c>
      <c r="O203">
        <v>0.13</v>
      </c>
      <c r="P203">
        <v>1.04E-2</v>
      </c>
      <c r="Q203">
        <v>22108.212</v>
      </c>
      <c r="R203" t="s">
        <v>38</v>
      </c>
      <c r="S203" t="s">
        <v>34</v>
      </c>
      <c r="T203" t="s">
        <v>28</v>
      </c>
      <c r="V203" t="s">
        <v>40</v>
      </c>
      <c r="Y203" t="s">
        <v>36</v>
      </c>
    </row>
    <row r="204" spans="1:25" x14ac:dyDescent="0.45">
      <c r="A204" t="s">
        <v>25</v>
      </c>
      <c r="B204" t="s">
        <v>33</v>
      </c>
      <c r="C204">
        <v>544</v>
      </c>
      <c r="D204">
        <v>16</v>
      </c>
      <c r="F204">
        <v>2021</v>
      </c>
      <c r="G204">
        <v>83</v>
      </c>
      <c r="H204">
        <v>49.18</v>
      </c>
      <c r="I204">
        <v>1740.87</v>
      </c>
      <c r="K204">
        <v>1.4999999999999999E-2</v>
      </c>
      <c r="L204">
        <v>2E-3</v>
      </c>
      <c r="M204">
        <v>1333.8530000000001</v>
      </c>
      <c r="N204">
        <v>8.1000000000000003E-2</v>
      </c>
      <c r="O204">
        <v>5.7000000000000002E-2</v>
      </c>
      <c r="P204">
        <v>6.3E-3</v>
      </c>
      <c r="Q204">
        <v>16438.404999999999</v>
      </c>
      <c r="R204" t="s">
        <v>38</v>
      </c>
      <c r="S204" t="s">
        <v>34</v>
      </c>
      <c r="T204" t="s">
        <v>28</v>
      </c>
      <c r="V204" t="s">
        <v>40</v>
      </c>
      <c r="Y204" t="s">
        <v>36</v>
      </c>
    </row>
    <row r="205" spans="1:25" x14ac:dyDescent="0.45">
      <c r="A205" t="s">
        <v>25</v>
      </c>
      <c r="B205" t="s">
        <v>33</v>
      </c>
      <c r="C205">
        <v>544</v>
      </c>
      <c r="D205">
        <v>16</v>
      </c>
      <c r="F205">
        <v>2022</v>
      </c>
      <c r="G205">
        <v>72</v>
      </c>
      <c r="H205">
        <v>46.04</v>
      </c>
      <c r="I205">
        <v>1669.48</v>
      </c>
      <c r="K205">
        <v>5.0000000000000001E-3</v>
      </c>
      <c r="L205">
        <v>8.9999999999999998E-4</v>
      </c>
      <c r="M205">
        <v>1288.106</v>
      </c>
      <c r="N205">
        <v>8.1000000000000003E-2</v>
      </c>
      <c r="O205">
        <v>5.8999999999999997E-2</v>
      </c>
      <c r="P205">
        <v>6.6E-3</v>
      </c>
      <c r="Q205">
        <v>15872.442999999999</v>
      </c>
      <c r="R205" t="s">
        <v>38</v>
      </c>
      <c r="S205" t="s">
        <v>34</v>
      </c>
      <c r="T205" t="s">
        <v>28</v>
      </c>
      <c r="V205" t="s">
        <v>40</v>
      </c>
      <c r="Y205" t="s">
        <v>36</v>
      </c>
    </row>
    <row r="206" spans="1:25" x14ac:dyDescent="0.45">
      <c r="A206" t="s">
        <v>25</v>
      </c>
      <c r="B206" t="s">
        <v>33</v>
      </c>
      <c r="C206">
        <v>544</v>
      </c>
      <c r="D206">
        <v>16</v>
      </c>
      <c r="F206">
        <v>2023</v>
      </c>
      <c r="G206">
        <v>71</v>
      </c>
      <c r="H206">
        <v>43.36</v>
      </c>
      <c r="I206">
        <v>1773.39</v>
      </c>
      <c r="K206">
        <v>5.0000000000000001E-3</v>
      </c>
      <c r="L206">
        <v>8.9999999999999998E-4</v>
      </c>
      <c r="M206">
        <v>1398.9</v>
      </c>
      <c r="N206">
        <v>7.9200000000000007E-2</v>
      </c>
      <c r="O206">
        <v>7.3999999999999996E-2</v>
      </c>
      <c r="P206">
        <v>7.6E-3</v>
      </c>
      <c r="Q206">
        <v>17392.117999999999</v>
      </c>
      <c r="R206" t="s">
        <v>38</v>
      </c>
      <c r="S206" t="s">
        <v>34</v>
      </c>
      <c r="T206" t="s">
        <v>28</v>
      </c>
      <c r="V206" t="s">
        <v>40</v>
      </c>
      <c r="Y206" t="s">
        <v>36</v>
      </c>
    </row>
    <row r="207" spans="1:25" x14ac:dyDescent="0.45">
      <c r="A207" t="s">
        <v>25</v>
      </c>
      <c r="B207" t="s">
        <v>33</v>
      </c>
      <c r="C207">
        <v>544</v>
      </c>
      <c r="D207">
        <v>16</v>
      </c>
      <c r="F207">
        <v>2024</v>
      </c>
      <c r="G207">
        <v>15</v>
      </c>
      <c r="H207">
        <v>7.66</v>
      </c>
      <c r="I207">
        <v>315.20999999999998</v>
      </c>
      <c r="K207">
        <v>1E-3</v>
      </c>
      <c r="L207">
        <v>6.9999999999999999E-4</v>
      </c>
      <c r="M207">
        <v>235.50399999999999</v>
      </c>
      <c r="N207">
        <v>8.1000000000000003E-2</v>
      </c>
      <c r="O207">
        <v>1.2E-2</v>
      </c>
      <c r="P207">
        <v>7.1999999999999998E-3</v>
      </c>
      <c r="Q207">
        <v>2903.3409999999999</v>
      </c>
      <c r="R207" t="s">
        <v>38</v>
      </c>
      <c r="S207" t="s">
        <v>34</v>
      </c>
      <c r="T207" t="s">
        <v>28</v>
      </c>
      <c r="V207" t="s">
        <v>40</v>
      </c>
      <c r="Y207" t="s">
        <v>36</v>
      </c>
    </row>
    <row r="208" spans="1:25" x14ac:dyDescent="0.45">
      <c r="A208" t="s">
        <v>25</v>
      </c>
      <c r="B208" t="s">
        <v>33</v>
      </c>
      <c r="C208">
        <v>544</v>
      </c>
      <c r="D208">
        <v>17</v>
      </c>
      <c r="F208">
        <v>2010</v>
      </c>
      <c r="G208">
        <v>30</v>
      </c>
      <c r="H208">
        <v>18.79</v>
      </c>
      <c r="I208">
        <v>890.26</v>
      </c>
      <c r="K208">
        <v>3.0000000000000001E-3</v>
      </c>
      <c r="L208">
        <v>1E-3</v>
      </c>
      <c r="M208">
        <v>630.43799999999999</v>
      </c>
      <c r="N208">
        <v>8.1000000000000003E-2</v>
      </c>
      <c r="O208">
        <v>5.8000000000000003E-2</v>
      </c>
      <c r="P208">
        <v>1.49E-2</v>
      </c>
      <c r="Q208">
        <v>7769.835</v>
      </c>
      <c r="R208" t="s">
        <v>38</v>
      </c>
      <c r="S208" t="s">
        <v>34</v>
      </c>
      <c r="T208" t="s">
        <v>42</v>
      </c>
      <c r="V208" t="s">
        <v>40</v>
      </c>
      <c r="Y208" t="s">
        <v>35</v>
      </c>
    </row>
    <row r="209" spans="1:25" x14ac:dyDescent="0.45">
      <c r="A209" t="s">
        <v>25</v>
      </c>
      <c r="B209" t="s">
        <v>33</v>
      </c>
      <c r="C209">
        <v>544</v>
      </c>
      <c r="D209">
        <v>17</v>
      </c>
      <c r="F209">
        <v>2011</v>
      </c>
      <c r="G209">
        <v>129</v>
      </c>
      <c r="H209">
        <v>92.66</v>
      </c>
      <c r="I209">
        <v>4241.8</v>
      </c>
      <c r="K209">
        <v>1.4E-2</v>
      </c>
      <c r="L209">
        <v>8.9999999999999998E-4</v>
      </c>
      <c r="M209">
        <v>3142.1590000000001</v>
      </c>
      <c r="N209">
        <v>8.1000000000000003E-2</v>
      </c>
      <c r="O209">
        <v>0.28299999999999997</v>
      </c>
      <c r="P209">
        <v>1.43E-2</v>
      </c>
      <c r="Q209">
        <v>38729.571000000004</v>
      </c>
      <c r="R209" t="s">
        <v>38</v>
      </c>
      <c r="S209" t="s">
        <v>34</v>
      </c>
      <c r="T209" t="s">
        <v>28</v>
      </c>
      <c r="V209" t="s">
        <v>40</v>
      </c>
      <c r="Y209" t="s">
        <v>35</v>
      </c>
    </row>
    <row r="210" spans="1:25" x14ac:dyDescent="0.45">
      <c r="A210" t="s">
        <v>25</v>
      </c>
      <c r="B210" t="s">
        <v>33</v>
      </c>
      <c r="C210">
        <v>544</v>
      </c>
      <c r="D210">
        <v>17</v>
      </c>
      <c r="F210">
        <v>2012</v>
      </c>
      <c r="G210">
        <v>35</v>
      </c>
      <c r="H210">
        <v>24.86</v>
      </c>
      <c r="I210">
        <v>1087.45</v>
      </c>
      <c r="K210">
        <v>3.0000000000000001E-3</v>
      </c>
      <c r="L210">
        <v>8.9999999999999998E-4</v>
      </c>
      <c r="M210">
        <v>798.31299999999999</v>
      </c>
      <c r="N210">
        <v>7.8700000000000006E-2</v>
      </c>
      <c r="O210">
        <v>6.8000000000000005E-2</v>
      </c>
      <c r="P210">
        <v>1.3299999999999999E-2</v>
      </c>
      <c r="Q210">
        <v>10226.376</v>
      </c>
      <c r="R210" t="s">
        <v>38</v>
      </c>
      <c r="S210" t="s">
        <v>34</v>
      </c>
      <c r="T210" t="s">
        <v>28</v>
      </c>
      <c r="V210" t="s">
        <v>40</v>
      </c>
      <c r="Y210" t="s">
        <v>35</v>
      </c>
    </row>
    <row r="211" spans="1:25" x14ac:dyDescent="0.45">
      <c r="A211" t="s">
        <v>25</v>
      </c>
      <c r="B211" t="s">
        <v>33</v>
      </c>
      <c r="C211">
        <v>544</v>
      </c>
      <c r="D211">
        <v>17</v>
      </c>
      <c r="F211">
        <v>2013</v>
      </c>
      <c r="G211">
        <v>69</v>
      </c>
      <c r="H211">
        <v>47.03</v>
      </c>
      <c r="I211">
        <v>2093.75</v>
      </c>
      <c r="K211">
        <v>7.0000000000000001E-3</v>
      </c>
      <c r="L211">
        <v>8.9999999999999998E-4</v>
      </c>
      <c r="M211">
        <v>1547.635</v>
      </c>
      <c r="N211">
        <v>8.1000000000000003E-2</v>
      </c>
      <c r="O211">
        <v>0.13300000000000001</v>
      </c>
      <c r="P211">
        <v>1.3899999999999999E-2</v>
      </c>
      <c r="Q211">
        <v>19074.219000000001</v>
      </c>
      <c r="R211" t="s">
        <v>38</v>
      </c>
      <c r="S211" t="s">
        <v>34</v>
      </c>
      <c r="T211" t="s">
        <v>28</v>
      </c>
      <c r="V211" t="s">
        <v>40</v>
      </c>
      <c r="Y211" t="s">
        <v>35</v>
      </c>
    </row>
    <row r="212" spans="1:25" x14ac:dyDescent="0.45">
      <c r="A212" t="s">
        <v>25</v>
      </c>
      <c r="B212" t="s">
        <v>33</v>
      </c>
      <c r="C212">
        <v>544</v>
      </c>
      <c r="D212">
        <v>17</v>
      </c>
      <c r="F212">
        <v>2014</v>
      </c>
      <c r="G212">
        <v>148</v>
      </c>
      <c r="H212">
        <v>104.43</v>
      </c>
      <c r="I212">
        <v>4753.8999999999996</v>
      </c>
      <c r="K212">
        <v>1.7000000000000001E-2</v>
      </c>
      <c r="L212">
        <v>1E-3</v>
      </c>
      <c r="M212">
        <v>3434.0630000000001</v>
      </c>
      <c r="N212">
        <v>0.08</v>
      </c>
      <c r="O212">
        <v>0.29499999999999998</v>
      </c>
      <c r="P212">
        <v>1.3599999999999999E-2</v>
      </c>
      <c r="Q212">
        <v>42746.535000000003</v>
      </c>
      <c r="R212" t="s">
        <v>38</v>
      </c>
      <c r="S212" t="s">
        <v>34</v>
      </c>
      <c r="T212" t="s">
        <v>28</v>
      </c>
      <c r="V212" t="s">
        <v>40</v>
      </c>
      <c r="Y212" t="s">
        <v>35</v>
      </c>
    </row>
    <row r="213" spans="1:25" x14ac:dyDescent="0.45">
      <c r="A213" t="s">
        <v>25</v>
      </c>
      <c r="B213" t="s">
        <v>33</v>
      </c>
      <c r="C213">
        <v>544</v>
      </c>
      <c r="D213">
        <v>17</v>
      </c>
      <c r="F213">
        <v>2015</v>
      </c>
      <c r="G213">
        <v>202</v>
      </c>
      <c r="H213">
        <v>148.74</v>
      </c>
      <c r="I213">
        <v>6432.58</v>
      </c>
      <c r="K213">
        <v>2.1999999999999999E-2</v>
      </c>
      <c r="L213">
        <v>1E-3</v>
      </c>
      <c r="M213">
        <v>4634.643</v>
      </c>
      <c r="N213">
        <v>7.8100000000000003E-2</v>
      </c>
      <c r="O213">
        <v>0.40400000000000003</v>
      </c>
      <c r="P213">
        <v>1.3599999999999999E-2</v>
      </c>
      <c r="Q213">
        <v>59446.101000000002</v>
      </c>
      <c r="R213" t="s">
        <v>38</v>
      </c>
      <c r="S213" t="s">
        <v>34</v>
      </c>
      <c r="T213" t="s">
        <v>28</v>
      </c>
      <c r="V213" t="s">
        <v>40</v>
      </c>
      <c r="Y213" t="s">
        <v>36</v>
      </c>
    </row>
    <row r="214" spans="1:25" x14ac:dyDescent="0.45">
      <c r="A214" t="s">
        <v>25</v>
      </c>
      <c r="B214" t="s">
        <v>33</v>
      </c>
      <c r="C214">
        <v>544</v>
      </c>
      <c r="D214">
        <v>17</v>
      </c>
      <c r="F214">
        <v>2016</v>
      </c>
      <c r="G214">
        <v>112</v>
      </c>
      <c r="H214">
        <v>77.650000000000006</v>
      </c>
      <c r="I214">
        <v>3447.11</v>
      </c>
      <c r="K214">
        <v>1.0999999999999999E-2</v>
      </c>
      <c r="L214">
        <v>1E-3</v>
      </c>
      <c r="M214">
        <v>2535.7199999999998</v>
      </c>
      <c r="N214">
        <v>7.9799999999999996E-2</v>
      </c>
      <c r="O214">
        <v>0.308</v>
      </c>
      <c r="P214">
        <v>1.9800000000000002E-2</v>
      </c>
      <c r="Q214">
        <v>31644.024000000001</v>
      </c>
      <c r="R214" t="s">
        <v>38</v>
      </c>
      <c r="S214" t="s">
        <v>34</v>
      </c>
      <c r="T214" t="s">
        <v>28</v>
      </c>
      <c r="V214" t="s">
        <v>40</v>
      </c>
      <c r="Y214" t="s">
        <v>36</v>
      </c>
    </row>
    <row r="215" spans="1:25" x14ac:dyDescent="0.45">
      <c r="A215" t="s">
        <v>25</v>
      </c>
      <c r="B215" t="s">
        <v>33</v>
      </c>
      <c r="C215">
        <v>544</v>
      </c>
      <c r="D215">
        <v>17</v>
      </c>
      <c r="F215">
        <v>2017</v>
      </c>
      <c r="G215">
        <v>103</v>
      </c>
      <c r="H215">
        <v>76.540000000000006</v>
      </c>
      <c r="I215">
        <v>3459.25</v>
      </c>
      <c r="K215">
        <v>1.0999999999999999E-2</v>
      </c>
      <c r="L215">
        <v>1E-3</v>
      </c>
      <c r="M215">
        <v>2563.8820000000001</v>
      </c>
      <c r="N215">
        <v>8.0600000000000005E-2</v>
      </c>
      <c r="O215">
        <v>0.32300000000000001</v>
      </c>
      <c r="P215">
        <v>2.0500000000000001E-2</v>
      </c>
      <c r="Q215">
        <v>31714.526000000002</v>
      </c>
      <c r="R215" t="s">
        <v>38</v>
      </c>
      <c r="S215" t="s">
        <v>34</v>
      </c>
      <c r="T215" t="s">
        <v>28</v>
      </c>
      <c r="V215" t="s">
        <v>40</v>
      </c>
      <c r="Y215" t="s">
        <v>36</v>
      </c>
    </row>
    <row r="216" spans="1:25" x14ac:dyDescent="0.45">
      <c r="A216" t="s">
        <v>25</v>
      </c>
      <c r="B216" t="s">
        <v>33</v>
      </c>
      <c r="C216">
        <v>544</v>
      </c>
      <c r="D216">
        <v>17</v>
      </c>
      <c r="F216">
        <v>2018</v>
      </c>
      <c r="G216">
        <v>92</v>
      </c>
      <c r="H216">
        <v>66.14</v>
      </c>
      <c r="I216">
        <v>2945.39</v>
      </c>
      <c r="K216">
        <v>1.2E-2</v>
      </c>
      <c r="L216">
        <v>1.1999999999999999E-3</v>
      </c>
      <c r="M216">
        <v>2180.0050000000001</v>
      </c>
      <c r="N216">
        <v>8.0100000000000005E-2</v>
      </c>
      <c r="O216">
        <v>0.309</v>
      </c>
      <c r="P216">
        <v>2.2100000000000002E-2</v>
      </c>
      <c r="Q216">
        <v>27003.749</v>
      </c>
      <c r="R216" t="s">
        <v>38</v>
      </c>
      <c r="S216" t="s">
        <v>34</v>
      </c>
      <c r="T216" t="s">
        <v>28</v>
      </c>
      <c r="V216" t="s">
        <v>40</v>
      </c>
      <c r="Y216" t="s">
        <v>36</v>
      </c>
    </row>
    <row r="217" spans="1:25" x14ac:dyDescent="0.45">
      <c r="A217" t="s">
        <v>25</v>
      </c>
      <c r="B217" t="s">
        <v>33</v>
      </c>
      <c r="C217">
        <v>544</v>
      </c>
      <c r="D217">
        <v>17</v>
      </c>
      <c r="F217">
        <v>2019</v>
      </c>
      <c r="G217">
        <v>37</v>
      </c>
      <c r="H217">
        <v>19.03</v>
      </c>
      <c r="I217">
        <v>700.66</v>
      </c>
      <c r="K217">
        <v>2E-3</v>
      </c>
      <c r="L217">
        <v>1E-3</v>
      </c>
      <c r="M217">
        <v>521.452</v>
      </c>
      <c r="N217">
        <v>7.6300000000000007E-2</v>
      </c>
      <c r="O217">
        <v>6.4000000000000001E-2</v>
      </c>
      <c r="P217">
        <v>1.8700000000000001E-2</v>
      </c>
      <c r="Q217">
        <v>6743.0770000000002</v>
      </c>
      <c r="R217" t="s">
        <v>38</v>
      </c>
      <c r="S217" t="s">
        <v>34</v>
      </c>
      <c r="T217" t="s">
        <v>28</v>
      </c>
      <c r="V217" t="s">
        <v>40</v>
      </c>
      <c r="Y217" t="s">
        <v>36</v>
      </c>
    </row>
    <row r="218" spans="1:25" x14ac:dyDescent="0.45">
      <c r="A218" t="s">
        <v>25</v>
      </c>
      <c r="B218" t="s">
        <v>33</v>
      </c>
      <c r="C218">
        <v>544</v>
      </c>
      <c r="D218">
        <v>17</v>
      </c>
      <c r="F218">
        <v>2020</v>
      </c>
      <c r="G218">
        <v>72</v>
      </c>
      <c r="H218">
        <v>50.66</v>
      </c>
      <c r="I218">
        <v>1986.44</v>
      </c>
      <c r="K218">
        <v>5.0000000000000001E-3</v>
      </c>
      <c r="L218">
        <v>8.0000000000000004E-4</v>
      </c>
      <c r="M218">
        <v>1446.8620000000001</v>
      </c>
      <c r="N218">
        <v>7.5800000000000006E-2</v>
      </c>
      <c r="O218">
        <v>0.14499999999999999</v>
      </c>
      <c r="P218">
        <v>1.4E-2</v>
      </c>
      <c r="Q218">
        <v>19079.332999999999</v>
      </c>
      <c r="R218" t="s">
        <v>38</v>
      </c>
      <c r="S218" t="s">
        <v>34</v>
      </c>
      <c r="T218" t="s">
        <v>28</v>
      </c>
      <c r="V218" t="s">
        <v>40</v>
      </c>
      <c r="Y218" t="s">
        <v>36</v>
      </c>
    </row>
    <row r="219" spans="1:25" x14ac:dyDescent="0.45">
      <c r="A219" t="s">
        <v>25</v>
      </c>
      <c r="B219" t="s">
        <v>33</v>
      </c>
      <c r="C219">
        <v>544</v>
      </c>
      <c r="D219">
        <v>17</v>
      </c>
      <c r="F219">
        <v>2021</v>
      </c>
      <c r="G219">
        <v>49</v>
      </c>
      <c r="H219">
        <v>32.159999999999997</v>
      </c>
      <c r="I219">
        <v>1360.35</v>
      </c>
      <c r="K219">
        <v>1.2E-2</v>
      </c>
      <c r="L219">
        <v>2E-3</v>
      </c>
      <c r="M219">
        <v>1034.2850000000001</v>
      </c>
      <c r="N219">
        <v>8.1000000000000003E-2</v>
      </c>
      <c r="O219">
        <v>4.8000000000000001E-2</v>
      </c>
      <c r="P219">
        <v>6.7999999999999996E-3</v>
      </c>
      <c r="Q219">
        <v>12746.174999999999</v>
      </c>
      <c r="R219" t="s">
        <v>38</v>
      </c>
      <c r="S219" t="s">
        <v>34</v>
      </c>
      <c r="T219" t="s">
        <v>28</v>
      </c>
      <c r="V219" t="s">
        <v>40</v>
      </c>
      <c r="Y219" t="s">
        <v>36</v>
      </c>
    </row>
    <row r="220" spans="1:25" x14ac:dyDescent="0.45">
      <c r="A220" t="s">
        <v>25</v>
      </c>
      <c r="B220" t="s">
        <v>33</v>
      </c>
      <c r="C220">
        <v>544</v>
      </c>
      <c r="D220">
        <v>17</v>
      </c>
      <c r="F220">
        <v>2022</v>
      </c>
      <c r="G220">
        <v>74</v>
      </c>
      <c r="H220">
        <v>50.68</v>
      </c>
      <c r="I220">
        <v>1903.4</v>
      </c>
      <c r="K220">
        <v>6.0000000000000001E-3</v>
      </c>
      <c r="L220">
        <v>8.9999999999999998E-4</v>
      </c>
      <c r="M220">
        <v>1527.97</v>
      </c>
      <c r="N220">
        <v>8.0500000000000002E-2</v>
      </c>
      <c r="O220">
        <v>6.5000000000000002E-2</v>
      </c>
      <c r="P220">
        <v>6.3E-3</v>
      </c>
      <c r="Q220">
        <v>18941.641</v>
      </c>
      <c r="R220" t="s">
        <v>38</v>
      </c>
      <c r="S220" t="s">
        <v>34</v>
      </c>
      <c r="T220" t="s">
        <v>28</v>
      </c>
      <c r="V220" t="s">
        <v>40</v>
      </c>
      <c r="Y220" t="s">
        <v>36</v>
      </c>
    </row>
    <row r="221" spans="1:25" x14ac:dyDescent="0.45">
      <c r="A221" t="s">
        <v>25</v>
      </c>
      <c r="B221" t="s">
        <v>33</v>
      </c>
      <c r="C221">
        <v>544</v>
      </c>
      <c r="D221">
        <v>17</v>
      </c>
      <c r="F221">
        <v>2023</v>
      </c>
      <c r="G221">
        <v>34</v>
      </c>
      <c r="H221">
        <v>23.16</v>
      </c>
      <c r="I221">
        <v>1012.32</v>
      </c>
      <c r="K221">
        <v>3.0000000000000001E-3</v>
      </c>
      <c r="L221">
        <v>1E-3</v>
      </c>
      <c r="M221">
        <v>817.34</v>
      </c>
      <c r="N221">
        <v>7.7799999999999994E-2</v>
      </c>
      <c r="O221">
        <v>4.9000000000000002E-2</v>
      </c>
      <c r="P221">
        <v>8.0999999999999996E-3</v>
      </c>
      <c r="Q221">
        <v>10428.726000000001</v>
      </c>
      <c r="R221" t="s">
        <v>38</v>
      </c>
      <c r="S221" t="s">
        <v>34</v>
      </c>
      <c r="T221" t="s">
        <v>28</v>
      </c>
      <c r="V221" t="s">
        <v>40</v>
      </c>
      <c r="Y221" t="s">
        <v>36</v>
      </c>
    </row>
    <row r="222" spans="1:25" x14ac:dyDescent="0.45">
      <c r="A222" t="s">
        <v>25</v>
      </c>
      <c r="B222" t="s">
        <v>33</v>
      </c>
      <c r="C222">
        <v>544</v>
      </c>
      <c r="D222">
        <v>17</v>
      </c>
      <c r="F222">
        <v>2024</v>
      </c>
      <c r="G222">
        <v>12</v>
      </c>
      <c r="H222">
        <v>5.92</v>
      </c>
      <c r="I222">
        <v>252.16</v>
      </c>
      <c r="K222">
        <v>1E-3</v>
      </c>
      <c r="L222">
        <v>5.0000000000000001E-4</v>
      </c>
      <c r="M222">
        <v>199.636</v>
      </c>
      <c r="N222">
        <v>8.1000000000000003E-2</v>
      </c>
      <c r="O222">
        <v>1.0999999999999999E-2</v>
      </c>
      <c r="P222">
        <v>7.4999999999999997E-3</v>
      </c>
      <c r="Q222">
        <v>2460.11</v>
      </c>
      <c r="R222" t="s">
        <v>38</v>
      </c>
      <c r="S222" t="s">
        <v>34</v>
      </c>
      <c r="T222" t="s">
        <v>28</v>
      </c>
      <c r="V222" t="s">
        <v>40</v>
      </c>
      <c r="Y222" t="s">
        <v>36</v>
      </c>
    </row>
    <row r="223" spans="1:25" x14ac:dyDescent="0.45">
      <c r="A223" t="s">
        <v>25</v>
      </c>
      <c r="B223" t="s">
        <v>33</v>
      </c>
      <c r="C223">
        <v>544</v>
      </c>
      <c r="D223">
        <v>18</v>
      </c>
      <c r="F223">
        <v>2010</v>
      </c>
      <c r="G223">
        <v>27</v>
      </c>
      <c r="H223">
        <v>14.9</v>
      </c>
      <c r="I223">
        <v>626.91999999999996</v>
      </c>
      <c r="K223">
        <v>3.0000000000000001E-3</v>
      </c>
      <c r="L223">
        <v>1E-3</v>
      </c>
      <c r="M223">
        <v>469.73</v>
      </c>
      <c r="N223">
        <v>8.1000000000000003E-2</v>
      </c>
      <c r="O223">
        <v>6.0999999999999999E-2</v>
      </c>
      <c r="P223">
        <v>1.9400000000000001E-2</v>
      </c>
      <c r="Q223">
        <v>5791.5569999999998</v>
      </c>
      <c r="R223" t="s">
        <v>38</v>
      </c>
      <c r="S223" t="s">
        <v>34</v>
      </c>
      <c r="T223" t="s">
        <v>43</v>
      </c>
      <c r="V223" t="s">
        <v>40</v>
      </c>
      <c r="Y223" t="s">
        <v>35</v>
      </c>
    </row>
    <row r="224" spans="1:25" x14ac:dyDescent="0.45">
      <c r="A224" t="s">
        <v>25</v>
      </c>
      <c r="B224" t="s">
        <v>33</v>
      </c>
      <c r="C224">
        <v>544</v>
      </c>
      <c r="D224">
        <v>18</v>
      </c>
      <c r="F224">
        <v>2011</v>
      </c>
      <c r="G224">
        <v>111</v>
      </c>
      <c r="H224">
        <v>80.92</v>
      </c>
      <c r="I224">
        <v>3685.55</v>
      </c>
      <c r="K224">
        <v>1.2E-2</v>
      </c>
      <c r="L224">
        <v>1E-3</v>
      </c>
      <c r="M224">
        <v>2803.2840000000001</v>
      </c>
      <c r="N224">
        <v>8.1000000000000003E-2</v>
      </c>
      <c r="O224">
        <v>0.379</v>
      </c>
      <c r="P224">
        <v>2.01E-2</v>
      </c>
      <c r="Q224">
        <v>34547.998</v>
      </c>
      <c r="R224" t="s">
        <v>38</v>
      </c>
      <c r="S224" t="s">
        <v>34</v>
      </c>
      <c r="T224" t="s">
        <v>28</v>
      </c>
      <c r="V224" t="s">
        <v>40</v>
      </c>
      <c r="Y224" t="s">
        <v>35</v>
      </c>
    </row>
    <row r="225" spans="1:25" x14ac:dyDescent="0.45">
      <c r="A225" t="s">
        <v>25</v>
      </c>
      <c r="B225" t="s">
        <v>33</v>
      </c>
      <c r="C225">
        <v>544</v>
      </c>
      <c r="D225">
        <v>18</v>
      </c>
      <c r="F225">
        <v>2012</v>
      </c>
      <c r="G225">
        <v>31</v>
      </c>
      <c r="H225">
        <v>20.7</v>
      </c>
      <c r="I225">
        <v>882.22</v>
      </c>
      <c r="K225">
        <v>3.0000000000000001E-3</v>
      </c>
      <c r="L225">
        <v>8.0000000000000004E-4</v>
      </c>
      <c r="M225">
        <v>653.27800000000002</v>
      </c>
      <c r="N225">
        <v>7.8200000000000006E-2</v>
      </c>
      <c r="O225">
        <v>8.2000000000000003E-2</v>
      </c>
      <c r="P225">
        <v>1.78E-2</v>
      </c>
      <c r="Q225">
        <v>8453.4050000000007</v>
      </c>
      <c r="R225" t="s">
        <v>38</v>
      </c>
      <c r="S225" t="s">
        <v>34</v>
      </c>
      <c r="T225" t="s">
        <v>28</v>
      </c>
      <c r="V225" t="s">
        <v>40</v>
      </c>
      <c r="Y225" t="s">
        <v>35</v>
      </c>
    </row>
    <row r="226" spans="1:25" x14ac:dyDescent="0.45">
      <c r="A226" t="s">
        <v>25</v>
      </c>
      <c r="B226" t="s">
        <v>33</v>
      </c>
      <c r="C226">
        <v>544</v>
      </c>
      <c r="D226">
        <v>18</v>
      </c>
      <c r="F226">
        <v>2013</v>
      </c>
      <c r="G226">
        <v>64</v>
      </c>
      <c r="H226">
        <v>42.65</v>
      </c>
      <c r="I226">
        <v>1887.08</v>
      </c>
      <c r="K226">
        <v>6.0000000000000001E-3</v>
      </c>
      <c r="L226">
        <v>8.9999999999999998E-4</v>
      </c>
      <c r="M226">
        <v>1448.8009999999999</v>
      </c>
      <c r="N226">
        <v>8.1000000000000003E-2</v>
      </c>
      <c r="O226">
        <v>0.19500000000000001</v>
      </c>
      <c r="P226">
        <v>1.9800000000000002E-2</v>
      </c>
      <c r="Q226">
        <v>17857.335999999999</v>
      </c>
      <c r="R226" t="s">
        <v>38</v>
      </c>
      <c r="S226" t="s">
        <v>34</v>
      </c>
      <c r="T226" t="s">
        <v>28</v>
      </c>
      <c r="V226" t="s">
        <v>40</v>
      </c>
      <c r="Y226" t="s">
        <v>35</v>
      </c>
    </row>
    <row r="227" spans="1:25" x14ac:dyDescent="0.45">
      <c r="A227" t="s">
        <v>25</v>
      </c>
      <c r="B227" t="s">
        <v>33</v>
      </c>
      <c r="C227">
        <v>544</v>
      </c>
      <c r="D227">
        <v>18</v>
      </c>
      <c r="F227">
        <v>2014</v>
      </c>
      <c r="G227">
        <v>153</v>
      </c>
      <c r="H227">
        <v>108.23</v>
      </c>
      <c r="I227">
        <v>4883.3500000000004</v>
      </c>
      <c r="K227">
        <v>1.9E-2</v>
      </c>
      <c r="L227">
        <v>1E-3</v>
      </c>
      <c r="M227">
        <v>3601.462</v>
      </c>
      <c r="N227">
        <v>8.0500000000000002E-2</v>
      </c>
      <c r="O227">
        <v>0.45200000000000001</v>
      </c>
      <c r="P227">
        <v>1.9300000000000001E-2</v>
      </c>
      <c r="Q227">
        <v>44542.514999999999</v>
      </c>
      <c r="R227" t="s">
        <v>38</v>
      </c>
      <c r="S227" t="s">
        <v>34</v>
      </c>
      <c r="T227" t="s">
        <v>28</v>
      </c>
      <c r="V227" t="s">
        <v>40</v>
      </c>
      <c r="Y227" t="s">
        <v>35</v>
      </c>
    </row>
    <row r="228" spans="1:25" x14ac:dyDescent="0.45">
      <c r="A228" t="s">
        <v>25</v>
      </c>
      <c r="B228" t="s">
        <v>33</v>
      </c>
      <c r="C228">
        <v>544</v>
      </c>
      <c r="D228">
        <v>18</v>
      </c>
      <c r="F228">
        <v>2015</v>
      </c>
      <c r="G228">
        <v>196</v>
      </c>
      <c r="H228">
        <v>141.55000000000001</v>
      </c>
      <c r="I228">
        <v>6035.32</v>
      </c>
      <c r="K228">
        <v>2.1000000000000001E-2</v>
      </c>
      <c r="L228">
        <v>1E-3</v>
      </c>
      <c r="M228">
        <v>4313.6769999999997</v>
      </c>
      <c r="N228">
        <v>7.7399999999999997E-2</v>
      </c>
      <c r="O228">
        <v>0.47499999999999998</v>
      </c>
      <c r="P228">
        <v>1.6299999999999999E-2</v>
      </c>
      <c r="Q228">
        <v>55791.550999999999</v>
      </c>
      <c r="R228" t="s">
        <v>38</v>
      </c>
      <c r="S228" t="s">
        <v>34</v>
      </c>
      <c r="T228" t="s">
        <v>28</v>
      </c>
      <c r="V228" t="s">
        <v>40</v>
      </c>
      <c r="Y228" t="s">
        <v>36</v>
      </c>
    </row>
    <row r="229" spans="1:25" x14ac:dyDescent="0.45">
      <c r="A229" t="s">
        <v>25</v>
      </c>
      <c r="B229" t="s">
        <v>33</v>
      </c>
      <c r="C229">
        <v>544</v>
      </c>
      <c r="D229">
        <v>18</v>
      </c>
      <c r="F229">
        <v>2016</v>
      </c>
      <c r="G229">
        <v>110</v>
      </c>
      <c r="H229">
        <v>76.790000000000006</v>
      </c>
      <c r="I229">
        <v>3428.52</v>
      </c>
      <c r="K229">
        <v>1.0999999999999999E-2</v>
      </c>
      <c r="L229">
        <v>1E-3</v>
      </c>
      <c r="M229">
        <v>2472.4789999999998</v>
      </c>
      <c r="N229">
        <v>7.8799999999999995E-2</v>
      </c>
      <c r="O229">
        <v>0.30399999999999999</v>
      </c>
      <c r="P229">
        <v>1.8200000000000001E-2</v>
      </c>
      <c r="Q229">
        <v>31366.85</v>
      </c>
      <c r="R229" t="s">
        <v>38</v>
      </c>
      <c r="S229" t="s">
        <v>34</v>
      </c>
      <c r="T229" t="s">
        <v>28</v>
      </c>
      <c r="V229" t="s">
        <v>40</v>
      </c>
      <c r="Y229" t="s">
        <v>36</v>
      </c>
    </row>
    <row r="230" spans="1:25" x14ac:dyDescent="0.45">
      <c r="A230" t="s">
        <v>25</v>
      </c>
      <c r="B230" t="s">
        <v>33</v>
      </c>
      <c r="C230">
        <v>544</v>
      </c>
      <c r="D230">
        <v>18</v>
      </c>
      <c r="F230">
        <v>2017</v>
      </c>
      <c r="G230">
        <v>125</v>
      </c>
      <c r="H230">
        <v>92.95</v>
      </c>
      <c r="I230">
        <v>4307.53</v>
      </c>
      <c r="K230">
        <v>1.2999999999999999E-2</v>
      </c>
      <c r="L230">
        <v>8.9999999999999998E-4</v>
      </c>
      <c r="M230">
        <v>3161.2190000000001</v>
      </c>
      <c r="N230">
        <v>8.0399999999999999E-2</v>
      </c>
      <c r="O230">
        <v>0.44700000000000001</v>
      </c>
      <c r="P230">
        <v>2.12E-2</v>
      </c>
      <c r="Q230">
        <v>39060.953999999998</v>
      </c>
      <c r="R230" t="s">
        <v>38</v>
      </c>
      <c r="S230" t="s">
        <v>34</v>
      </c>
      <c r="T230" t="s">
        <v>28</v>
      </c>
      <c r="V230" t="s">
        <v>40</v>
      </c>
      <c r="Y230" t="s">
        <v>36</v>
      </c>
    </row>
    <row r="231" spans="1:25" x14ac:dyDescent="0.45">
      <c r="A231" t="s">
        <v>25</v>
      </c>
      <c r="B231" t="s">
        <v>33</v>
      </c>
      <c r="C231">
        <v>544</v>
      </c>
      <c r="D231">
        <v>18</v>
      </c>
      <c r="F231">
        <v>2018</v>
      </c>
      <c r="G231">
        <v>79</v>
      </c>
      <c r="H231">
        <v>55.99</v>
      </c>
      <c r="I231">
        <v>2510.69</v>
      </c>
      <c r="K231">
        <v>0.01</v>
      </c>
      <c r="L231">
        <v>1.1000000000000001E-3</v>
      </c>
      <c r="M231">
        <v>1848.8820000000001</v>
      </c>
      <c r="N231">
        <v>8.0199999999999994E-2</v>
      </c>
      <c r="O231">
        <v>0.23300000000000001</v>
      </c>
      <c r="P231">
        <v>1.95E-2</v>
      </c>
      <c r="Q231">
        <v>22895.535</v>
      </c>
      <c r="R231" t="s">
        <v>38</v>
      </c>
      <c r="S231" t="s">
        <v>34</v>
      </c>
      <c r="T231" t="s">
        <v>28</v>
      </c>
      <c r="V231" t="s">
        <v>40</v>
      </c>
      <c r="Y231" t="s">
        <v>36</v>
      </c>
    </row>
    <row r="232" spans="1:25" x14ac:dyDescent="0.45">
      <c r="A232" t="s">
        <v>25</v>
      </c>
      <c r="B232" t="s">
        <v>33</v>
      </c>
      <c r="C232">
        <v>544</v>
      </c>
      <c r="D232">
        <v>18</v>
      </c>
      <c r="F232">
        <v>2019</v>
      </c>
      <c r="G232">
        <v>32</v>
      </c>
      <c r="H232">
        <v>18.239999999999998</v>
      </c>
      <c r="I232">
        <v>707.43</v>
      </c>
      <c r="K232">
        <v>2E-3</v>
      </c>
      <c r="L232">
        <v>8.9999999999999998E-4</v>
      </c>
      <c r="M232">
        <v>525.31299999999999</v>
      </c>
      <c r="N232">
        <v>7.7600000000000002E-2</v>
      </c>
      <c r="O232">
        <v>6.3E-2</v>
      </c>
      <c r="P232">
        <v>1.6899999999999998E-2</v>
      </c>
      <c r="Q232">
        <v>6643.165</v>
      </c>
      <c r="R232" t="s">
        <v>38</v>
      </c>
      <c r="S232" t="s">
        <v>34</v>
      </c>
      <c r="T232" t="s">
        <v>28</v>
      </c>
      <c r="V232" t="s">
        <v>40</v>
      </c>
      <c r="Y232" t="s">
        <v>36</v>
      </c>
    </row>
    <row r="233" spans="1:25" x14ac:dyDescent="0.45">
      <c r="A233" t="s">
        <v>25</v>
      </c>
      <c r="B233" t="s">
        <v>33</v>
      </c>
      <c r="C233">
        <v>544</v>
      </c>
      <c r="D233">
        <v>18</v>
      </c>
      <c r="F233">
        <v>2020</v>
      </c>
      <c r="G233">
        <v>87</v>
      </c>
      <c r="H233">
        <v>61.14</v>
      </c>
      <c r="I233">
        <v>2307.77</v>
      </c>
      <c r="K233">
        <v>6.0000000000000001E-3</v>
      </c>
      <c r="L233">
        <v>6.9999999999999999E-4</v>
      </c>
      <c r="M233">
        <v>1709.691</v>
      </c>
      <c r="N233">
        <v>7.6799999999999993E-2</v>
      </c>
      <c r="O233">
        <v>0.14699999999999999</v>
      </c>
      <c r="P233">
        <v>1.2E-2</v>
      </c>
      <c r="Q233">
        <v>22362.861000000001</v>
      </c>
      <c r="R233" t="s">
        <v>38</v>
      </c>
      <c r="S233" t="s">
        <v>34</v>
      </c>
      <c r="T233" t="s">
        <v>28</v>
      </c>
      <c r="V233" t="s">
        <v>40</v>
      </c>
      <c r="Y233" t="s">
        <v>36</v>
      </c>
    </row>
    <row r="234" spans="1:25" x14ac:dyDescent="0.45">
      <c r="A234" t="s">
        <v>25</v>
      </c>
      <c r="B234" t="s">
        <v>33</v>
      </c>
      <c r="C234">
        <v>544</v>
      </c>
      <c r="D234">
        <v>18</v>
      </c>
      <c r="F234">
        <v>2021</v>
      </c>
      <c r="G234">
        <v>65</v>
      </c>
      <c r="H234">
        <v>39.46</v>
      </c>
      <c r="I234">
        <v>1547.2</v>
      </c>
      <c r="K234">
        <v>1.7999999999999999E-2</v>
      </c>
      <c r="L234">
        <v>2.5999999999999999E-3</v>
      </c>
      <c r="M234">
        <v>1197.173</v>
      </c>
      <c r="N234">
        <v>8.1000000000000003E-2</v>
      </c>
      <c r="O234">
        <v>5.8999999999999997E-2</v>
      </c>
      <c r="P234">
        <v>8.2000000000000007E-3</v>
      </c>
      <c r="Q234">
        <v>14754.085999999999</v>
      </c>
      <c r="R234" t="s">
        <v>38</v>
      </c>
      <c r="S234" t="s">
        <v>34</v>
      </c>
      <c r="T234" t="s">
        <v>28</v>
      </c>
      <c r="V234" t="s">
        <v>40</v>
      </c>
      <c r="Y234" t="s">
        <v>36</v>
      </c>
    </row>
    <row r="235" spans="1:25" x14ac:dyDescent="0.45">
      <c r="A235" t="s">
        <v>25</v>
      </c>
      <c r="B235" t="s">
        <v>33</v>
      </c>
      <c r="C235">
        <v>544</v>
      </c>
      <c r="D235">
        <v>18</v>
      </c>
      <c r="F235">
        <v>2022</v>
      </c>
      <c r="G235">
        <v>49</v>
      </c>
      <c r="H235">
        <v>32.22</v>
      </c>
      <c r="I235">
        <v>1176.26</v>
      </c>
      <c r="K235">
        <v>4.0000000000000001E-3</v>
      </c>
      <c r="L235">
        <v>1E-3</v>
      </c>
      <c r="M235">
        <v>938.97799999999995</v>
      </c>
      <c r="N235">
        <v>8.0100000000000005E-2</v>
      </c>
      <c r="O235">
        <v>4.9000000000000002E-2</v>
      </c>
      <c r="P235">
        <v>8.2000000000000007E-3</v>
      </c>
      <c r="Q235">
        <v>11654.151</v>
      </c>
      <c r="R235" t="s">
        <v>38</v>
      </c>
      <c r="S235" t="s">
        <v>34</v>
      </c>
      <c r="T235" t="s">
        <v>28</v>
      </c>
      <c r="V235" t="s">
        <v>40</v>
      </c>
      <c r="Y235" t="s">
        <v>36</v>
      </c>
    </row>
    <row r="236" spans="1:25" x14ac:dyDescent="0.45">
      <c r="A236" t="s">
        <v>25</v>
      </c>
      <c r="B236" t="s">
        <v>33</v>
      </c>
      <c r="C236">
        <v>544</v>
      </c>
      <c r="D236">
        <v>18</v>
      </c>
      <c r="F236">
        <v>2023</v>
      </c>
      <c r="G236">
        <v>74</v>
      </c>
      <c r="H236">
        <v>47.49</v>
      </c>
      <c r="I236">
        <v>1940.98</v>
      </c>
      <c r="K236">
        <v>6.0000000000000001E-3</v>
      </c>
      <c r="L236">
        <v>8.9999999999999998E-4</v>
      </c>
      <c r="M236">
        <v>1598.12</v>
      </c>
      <c r="N236">
        <v>8.0100000000000005E-2</v>
      </c>
      <c r="O236">
        <v>9.6000000000000002E-2</v>
      </c>
      <c r="P236">
        <v>9.1000000000000004E-3</v>
      </c>
      <c r="Q236">
        <v>19914.494999999999</v>
      </c>
      <c r="R236" t="s">
        <v>38</v>
      </c>
      <c r="S236" t="s">
        <v>34</v>
      </c>
      <c r="T236" t="s">
        <v>28</v>
      </c>
      <c r="V236" t="s">
        <v>40</v>
      </c>
      <c r="Y236" t="s">
        <v>36</v>
      </c>
    </row>
    <row r="237" spans="1:25" x14ac:dyDescent="0.45">
      <c r="A237" t="s">
        <v>25</v>
      </c>
      <c r="B237" t="s">
        <v>33</v>
      </c>
      <c r="C237">
        <v>544</v>
      </c>
      <c r="D237">
        <v>18</v>
      </c>
      <c r="F237">
        <v>2024</v>
      </c>
      <c r="G237">
        <v>21</v>
      </c>
      <c r="H237">
        <v>11.08</v>
      </c>
      <c r="I237">
        <v>469.14</v>
      </c>
      <c r="K237">
        <v>1E-3</v>
      </c>
      <c r="L237">
        <v>5.9999999999999995E-4</v>
      </c>
      <c r="M237">
        <v>352.46499999999997</v>
      </c>
      <c r="N237">
        <v>7.7899999999999997E-2</v>
      </c>
      <c r="O237">
        <v>0.02</v>
      </c>
      <c r="P237">
        <v>8.3999999999999995E-3</v>
      </c>
      <c r="Q237">
        <v>4521.0060000000003</v>
      </c>
      <c r="R237" t="s">
        <v>38</v>
      </c>
      <c r="S237" t="s">
        <v>34</v>
      </c>
      <c r="T237" t="s">
        <v>28</v>
      </c>
      <c r="V237" t="s">
        <v>40</v>
      </c>
      <c r="Y237" t="s">
        <v>36</v>
      </c>
    </row>
    <row r="238" spans="1:25" x14ac:dyDescent="0.45">
      <c r="A238" t="s">
        <v>25</v>
      </c>
      <c r="B238" t="s">
        <v>44</v>
      </c>
      <c r="C238">
        <v>546</v>
      </c>
      <c r="D238">
        <v>5</v>
      </c>
      <c r="F238">
        <v>2009</v>
      </c>
      <c r="G238">
        <v>270</v>
      </c>
      <c r="H238">
        <v>255.63</v>
      </c>
      <c r="I238">
        <v>13004.94</v>
      </c>
      <c r="K238">
        <v>11.064</v>
      </c>
      <c r="L238">
        <v>0.1201</v>
      </c>
      <c r="M238">
        <v>11239.523999999999</v>
      </c>
      <c r="N238">
        <v>6.7799999999999999E-2</v>
      </c>
      <c r="O238">
        <v>11.218</v>
      </c>
      <c r="P238">
        <v>0.1148</v>
      </c>
      <c r="Q238">
        <v>163032.22399999999</v>
      </c>
      <c r="R238" t="s">
        <v>45</v>
      </c>
      <c r="S238" t="s">
        <v>34</v>
      </c>
      <c r="T238" t="s">
        <v>46</v>
      </c>
      <c r="Y238" t="s">
        <v>35</v>
      </c>
    </row>
    <row r="239" spans="1:25" x14ac:dyDescent="0.45">
      <c r="A239" t="s">
        <v>25</v>
      </c>
      <c r="B239" t="s">
        <v>44</v>
      </c>
      <c r="C239">
        <v>546</v>
      </c>
      <c r="D239">
        <v>5</v>
      </c>
      <c r="F239">
        <v>2010</v>
      </c>
      <c r="G239">
        <v>1092</v>
      </c>
      <c r="H239">
        <v>1051.8800000000001</v>
      </c>
      <c r="I239">
        <v>50746.89</v>
      </c>
      <c r="K239">
        <v>17.341000000000001</v>
      </c>
      <c r="L239">
        <v>5.6399999999999999E-2</v>
      </c>
      <c r="M239">
        <v>40386.345999999998</v>
      </c>
      <c r="N239">
        <v>6.4399999999999999E-2</v>
      </c>
      <c r="O239">
        <v>31.885000000000002</v>
      </c>
      <c r="P239">
        <v>9.0899999999999995E-2</v>
      </c>
      <c r="Q239">
        <v>631690.11399999994</v>
      </c>
      <c r="R239" t="s">
        <v>45</v>
      </c>
      <c r="S239" t="s">
        <v>34</v>
      </c>
      <c r="T239" t="s">
        <v>46</v>
      </c>
      <c r="Y239" t="s">
        <v>35</v>
      </c>
    </row>
    <row r="240" spans="1:25" x14ac:dyDescent="0.45">
      <c r="A240" t="s">
        <v>25</v>
      </c>
      <c r="B240" t="s">
        <v>44</v>
      </c>
      <c r="C240">
        <v>546</v>
      </c>
      <c r="D240">
        <v>5</v>
      </c>
      <c r="F240">
        <v>2011</v>
      </c>
      <c r="G240">
        <v>337</v>
      </c>
      <c r="H240">
        <v>321.55</v>
      </c>
      <c r="I240">
        <v>13875.93</v>
      </c>
      <c r="K240">
        <v>4.4160000000000004</v>
      </c>
      <c r="L240">
        <v>6.4799999999999996E-2</v>
      </c>
      <c r="M240">
        <v>10594.942999999999</v>
      </c>
      <c r="N240">
        <v>6.59E-2</v>
      </c>
      <c r="O240">
        <v>7.7690000000000001</v>
      </c>
      <c r="P240">
        <v>8.5699999999999998E-2</v>
      </c>
      <c r="Q240">
        <v>166343.12700000001</v>
      </c>
      <c r="R240" t="s">
        <v>45</v>
      </c>
      <c r="S240" t="s">
        <v>34</v>
      </c>
      <c r="T240" t="s">
        <v>46</v>
      </c>
      <c r="Y240" t="s">
        <v>35</v>
      </c>
    </row>
    <row r="241" spans="1:25" x14ac:dyDescent="0.45">
      <c r="A241" t="s">
        <v>25</v>
      </c>
      <c r="B241" t="s">
        <v>44</v>
      </c>
      <c r="C241">
        <v>546</v>
      </c>
      <c r="D241">
        <v>5</v>
      </c>
      <c r="F241">
        <v>2012</v>
      </c>
      <c r="G241">
        <v>336</v>
      </c>
      <c r="H241">
        <v>321.82</v>
      </c>
      <c r="I241">
        <v>11603.9</v>
      </c>
      <c r="K241">
        <v>5.5430000000000001</v>
      </c>
      <c r="L241">
        <v>6.5199999999999994E-2</v>
      </c>
      <c r="M241">
        <v>9577.6239999999998</v>
      </c>
      <c r="N241">
        <v>6.3799999999999996E-2</v>
      </c>
      <c r="O241">
        <v>6.1390000000000002</v>
      </c>
      <c r="P241">
        <v>7.3099999999999998E-2</v>
      </c>
      <c r="Q241">
        <v>148889.68700000001</v>
      </c>
      <c r="R241" t="s">
        <v>45</v>
      </c>
      <c r="S241" t="s">
        <v>34</v>
      </c>
      <c r="T241" t="s">
        <v>46</v>
      </c>
      <c r="Y241" t="s">
        <v>35</v>
      </c>
    </row>
    <row r="242" spans="1:25" x14ac:dyDescent="0.45">
      <c r="A242" t="s">
        <v>25</v>
      </c>
      <c r="B242" t="s">
        <v>44</v>
      </c>
      <c r="C242">
        <v>546</v>
      </c>
      <c r="D242">
        <v>5</v>
      </c>
      <c r="F242">
        <v>2013</v>
      </c>
      <c r="G242">
        <v>557</v>
      </c>
      <c r="H242">
        <v>541.48</v>
      </c>
      <c r="I242">
        <v>23075.58</v>
      </c>
      <c r="K242">
        <v>20.335999999999999</v>
      </c>
      <c r="L242">
        <v>0.14799999999999999</v>
      </c>
      <c r="M242">
        <v>19218.242999999999</v>
      </c>
      <c r="N242">
        <v>8.09E-2</v>
      </c>
      <c r="O242">
        <v>17.972000000000001</v>
      </c>
      <c r="P242">
        <v>0.1356</v>
      </c>
      <c r="Q242">
        <v>237449.62</v>
      </c>
      <c r="R242" t="s">
        <v>45</v>
      </c>
      <c r="S242" t="s">
        <v>34</v>
      </c>
      <c r="T242" t="s">
        <v>46</v>
      </c>
      <c r="Y242" t="s">
        <v>35</v>
      </c>
    </row>
    <row r="243" spans="1:25" x14ac:dyDescent="0.45">
      <c r="A243" t="s">
        <v>25</v>
      </c>
      <c r="B243" t="s">
        <v>44</v>
      </c>
      <c r="C243">
        <v>546</v>
      </c>
      <c r="D243">
        <v>5</v>
      </c>
      <c r="F243">
        <v>2014</v>
      </c>
      <c r="G243">
        <v>471</v>
      </c>
      <c r="H243">
        <v>455.52</v>
      </c>
      <c r="I243">
        <v>22054.61</v>
      </c>
      <c r="K243">
        <v>34.805999999999997</v>
      </c>
      <c r="L243">
        <v>0.25240000000000001</v>
      </c>
      <c r="M243">
        <v>20172.797999999999</v>
      </c>
      <c r="N243">
        <v>7.8100000000000003E-2</v>
      </c>
      <c r="O243">
        <v>23.795000000000002</v>
      </c>
      <c r="P243">
        <v>0.16170000000000001</v>
      </c>
      <c r="Q243">
        <v>255097.962</v>
      </c>
      <c r="R243" t="s">
        <v>45</v>
      </c>
      <c r="S243" t="s">
        <v>34</v>
      </c>
      <c r="T243" t="s">
        <v>46</v>
      </c>
      <c r="Y243" t="s">
        <v>35</v>
      </c>
    </row>
    <row r="244" spans="1:25" x14ac:dyDescent="0.45">
      <c r="A244" t="s">
        <v>25</v>
      </c>
      <c r="B244" t="s">
        <v>44</v>
      </c>
      <c r="C244">
        <v>546</v>
      </c>
      <c r="D244">
        <v>5</v>
      </c>
      <c r="F244">
        <v>2015</v>
      </c>
      <c r="G244">
        <v>311</v>
      </c>
      <c r="H244">
        <v>301.52</v>
      </c>
      <c r="I244">
        <v>17634.310000000001</v>
      </c>
      <c r="K244">
        <v>28.97</v>
      </c>
      <c r="L244">
        <v>0.26429999999999998</v>
      </c>
      <c r="M244">
        <v>16378.243</v>
      </c>
      <c r="N244">
        <v>8.0199999999999994E-2</v>
      </c>
      <c r="O244">
        <v>21.581</v>
      </c>
      <c r="P244">
        <v>0.18690000000000001</v>
      </c>
      <c r="Q244">
        <v>202469.27499999999</v>
      </c>
      <c r="R244" t="s">
        <v>45</v>
      </c>
      <c r="S244" t="s">
        <v>34</v>
      </c>
      <c r="T244" t="s">
        <v>46</v>
      </c>
      <c r="Y244" t="s">
        <v>47</v>
      </c>
    </row>
    <row r="245" spans="1:25" x14ac:dyDescent="0.45">
      <c r="A245" t="s">
        <v>25</v>
      </c>
      <c r="B245" t="s">
        <v>44</v>
      </c>
      <c r="C245">
        <v>546</v>
      </c>
      <c r="D245">
        <v>5</v>
      </c>
      <c r="F245">
        <v>2016</v>
      </c>
      <c r="G245">
        <v>102</v>
      </c>
      <c r="H245">
        <v>95.23</v>
      </c>
      <c r="I245">
        <v>2983.73</v>
      </c>
      <c r="K245">
        <v>0.46400000000000002</v>
      </c>
      <c r="L245">
        <v>3.6900000000000002E-2</v>
      </c>
      <c r="M245">
        <v>2144.9870000000001</v>
      </c>
      <c r="N245">
        <v>6.8599999999999994E-2</v>
      </c>
      <c r="O245">
        <v>1.6539999999999999</v>
      </c>
      <c r="P245">
        <v>8.3599999999999994E-2</v>
      </c>
      <c r="Q245">
        <v>31307.661</v>
      </c>
      <c r="R245" t="s">
        <v>45</v>
      </c>
      <c r="S245" t="s">
        <v>34</v>
      </c>
      <c r="T245" t="s">
        <v>46</v>
      </c>
      <c r="Y245" t="s">
        <v>47</v>
      </c>
    </row>
    <row r="246" spans="1:25" x14ac:dyDescent="0.45">
      <c r="A246" t="s">
        <v>25</v>
      </c>
      <c r="B246" t="s">
        <v>44</v>
      </c>
      <c r="C246">
        <v>546</v>
      </c>
      <c r="D246">
        <v>5</v>
      </c>
      <c r="F246">
        <v>2017</v>
      </c>
      <c r="G246">
        <v>416</v>
      </c>
      <c r="H246">
        <v>404.8</v>
      </c>
      <c r="I246">
        <v>19145.900000000001</v>
      </c>
      <c r="K246">
        <v>15.021000000000001</v>
      </c>
      <c r="L246">
        <v>0.1007</v>
      </c>
      <c r="M246">
        <v>14892.271000000001</v>
      </c>
      <c r="N246">
        <v>6.5699999999999995E-2</v>
      </c>
      <c r="O246">
        <v>14.305</v>
      </c>
      <c r="P246">
        <v>0.10150000000000001</v>
      </c>
      <c r="Q246">
        <v>216058.954</v>
      </c>
      <c r="R246" t="s">
        <v>45</v>
      </c>
      <c r="S246" t="s">
        <v>34</v>
      </c>
      <c r="T246" t="s">
        <v>46</v>
      </c>
      <c r="Y246" t="s">
        <v>47</v>
      </c>
    </row>
    <row r="247" spans="1:25" x14ac:dyDescent="0.45">
      <c r="A247" t="s">
        <v>25</v>
      </c>
      <c r="B247" t="s">
        <v>44</v>
      </c>
      <c r="C247">
        <v>546</v>
      </c>
      <c r="D247">
        <v>5</v>
      </c>
      <c r="F247">
        <v>2018</v>
      </c>
      <c r="G247">
        <v>504</v>
      </c>
      <c r="H247">
        <v>492.44</v>
      </c>
      <c r="I247">
        <v>27837.78</v>
      </c>
      <c r="K247">
        <v>26.754999999999999</v>
      </c>
      <c r="L247">
        <v>0.16109999999999999</v>
      </c>
      <c r="M247">
        <v>22641.620999999999</v>
      </c>
      <c r="N247">
        <v>6.8699999999999997E-2</v>
      </c>
      <c r="O247">
        <v>23.378</v>
      </c>
      <c r="P247">
        <v>0.13009999999999999</v>
      </c>
      <c r="Q247">
        <v>317318.72600000002</v>
      </c>
      <c r="R247" t="s">
        <v>45</v>
      </c>
      <c r="S247" t="s">
        <v>34</v>
      </c>
      <c r="T247" t="s">
        <v>46</v>
      </c>
      <c r="Y247" t="s">
        <v>47</v>
      </c>
    </row>
    <row r="248" spans="1:25" x14ac:dyDescent="0.45">
      <c r="A248" t="s">
        <v>25</v>
      </c>
      <c r="B248" t="s">
        <v>44</v>
      </c>
      <c r="C248">
        <v>546</v>
      </c>
      <c r="D248">
        <v>5</v>
      </c>
      <c r="F248">
        <v>2019</v>
      </c>
      <c r="G248">
        <v>255</v>
      </c>
      <c r="H248">
        <v>243.71</v>
      </c>
      <c r="I248">
        <v>8644.67</v>
      </c>
      <c r="K248">
        <v>3.121</v>
      </c>
      <c r="L248">
        <v>6.8400000000000002E-2</v>
      </c>
      <c r="M248">
        <v>6763.9549999999999</v>
      </c>
      <c r="N248">
        <v>6.2700000000000006E-2</v>
      </c>
      <c r="O248">
        <v>3.367</v>
      </c>
      <c r="P248">
        <v>5.7000000000000002E-2</v>
      </c>
      <c r="Q248">
        <v>107056.114</v>
      </c>
      <c r="R248" t="s">
        <v>45</v>
      </c>
      <c r="S248" t="s">
        <v>34</v>
      </c>
      <c r="T248" t="s">
        <v>46</v>
      </c>
      <c r="Y248" t="s">
        <v>47</v>
      </c>
    </row>
    <row r="249" spans="1:25" x14ac:dyDescent="0.45">
      <c r="A249" t="s">
        <v>25</v>
      </c>
      <c r="B249" t="s">
        <v>44</v>
      </c>
      <c r="C249">
        <v>546</v>
      </c>
      <c r="D249">
        <v>5</v>
      </c>
      <c r="F249">
        <v>2020</v>
      </c>
      <c r="G249">
        <v>395</v>
      </c>
      <c r="H249">
        <v>372.54</v>
      </c>
      <c r="I249">
        <v>16835.490000000002</v>
      </c>
      <c r="K249">
        <v>11.002000000000001</v>
      </c>
      <c r="L249">
        <v>0.1051</v>
      </c>
      <c r="M249">
        <v>13698.098</v>
      </c>
      <c r="N249">
        <v>6.5299999999999997E-2</v>
      </c>
      <c r="O249">
        <v>10.574</v>
      </c>
      <c r="P249">
        <v>8.4199999999999997E-2</v>
      </c>
      <c r="Q249">
        <v>205959.81400000001</v>
      </c>
      <c r="R249" t="s">
        <v>45</v>
      </c>
      <c r="S249" t="s">
        <v>34</v>
      </c>
      <c r="T249" t="s">
        <v>46</v>
      </c>
      <c r="Y249" t="s">
        <v>47</v>
      </c>
    </row>
    <row r="250" spans="1:25" x14ac:dyDescent="0.45">
      <c r="A250" t="s">
        <v>25</v>
      </c>
      <c r="B250" t="s">
        <v>44</v>
      </c>
      <c r="C250">
        <v>546</v>
      </c>
      <c r="D250">
        <v>5</v>
      </c>
      <c r="F250">
        <v>2021</v>
      </c>
      <c r="G250">
        <v>289</v>
      </c>
      <c r="H250">
        <v>280.60000000000002</v>
      </c>
      <c r="I250">
        <v>11067.84</v>
      </c>
      <c r="K250">
        <v>0.55600000000000005</v>
      </c>
      <c r="L250">
        <v>1.77E-2</v>
      </c>
      <c r="M250">
        <v>7915.34</v>
      </c>
      <c r="N250">
        <v>5.91E-2</v>
      </c>
      <c r="O250">
        <v>3.64</v>
      </c>
      <c r="P250">
        <v>4.7899999999999998E-2</v>
      </c>
      <c r="Q250">
        <v>133522.12400000001</v>
      </c>
      <c r="R250" t="s">
        <v>45</v>
      </c>
      <c r="S250" t="s">
        <v>34</v>
      </c>
      <c r="T250" t="s">
        <v>46</v>
      </c>
      <c r="Y250" t="s">
        <v>47</v>
      </c>
    </row>
    <row r="251" spans="1:25" x14ac:dyDescent="0.45">
      <c r="A251" t="s">
        <v>25</v>
      </c>
      <c r="B251" t="s">
        <v>44</v>
      </c>
      <c r="C251">
        <v>546</v>
      </c>
      <c r="D251">
        <v>5</v>
      </c>
      <c r="F251">
        <v>2022</v>
      </c>
      <c r="G251">
        <v>1029</v>
      </c>
      <c r="H251">
        <v>1020.13</v>
      </c>
      <c r="I251">
        <v>56373.4</v>
      </c>
      <c r="K251">
        <v>65.938000000000002</v>
      </c>
      <c r="L251">
        <v>0.1918</v>
      </c>
      <c r="M251">
        <v>47102.224999999999</v>
      </c>
      <c r="N251">
        <v>7.2300000000000003E-2</v>
      </c>
      <c r="O251">
        <v>35.588999999999999</v>
      </c>
      <c r="P251">
        <v>0.1042</v>
      </c>
      <c r="Q251">
        <v>642046.853</v>
      </c>
      <c r="R251" t="s">
        <v>45</v>
      </c>
      <c r="S251" t="s">
        <v>34</v>
      </c>
      <c r="T251" t="s">
        <v>46</v>
      </c>
      <c r="Y251" t="s">
        <v>47</v>
      </c>
    </row>
    <row r="252" spans="1:25" x14ac:dyDescent="0.45">
      <c r="A252" t="s">
        <v>25</v>
      </c>
      <c r="B252" t="s">
        <v>44</v>
      </c>
      <c r="C252">
        <v>546</v>
      </c>
      <c r="D252">
        <v>5</v>
      </c>
      <c r="F252">
        <v>2023</v>
      </c>
      <c r="G252">
        <v>423</v>
      </c>
      <c r="H252">
        <v>411.99</v>
      </c>
      <c r="I252">
        <v>19007.990000000002</v>
      </c>
      <c r="K252">
        <v>9.6769999999999996</v>
      </c>
      <c r="L252">
        <v>7.4899999999999994E-2</v>
      </c>
      <c r="M252">
        <v>14826.748</v>
      </c>
      <c r="N252">
        <v>6.4299999999999996E-2</v>
      </c>
      <c r="O252">
        <v>9.41</v>
      </c>
      <c r="P252">
        <v>7.1400000000000005E-2</v>
      </c>
      <c r="Q252">
        <v>227159.927</v>
      </c>
      <c r="R252" t="s">
        <v>45</v>
      </c>
      <c r="S252" t="s">
        <v>34</v>
      </c>
      <c r="T252" t="s">
        <v>46</v>
      </c>
      <c r="Y252" t="s">
        <v>47</v>
      </c>
    </row>
    <row r="253" spans="1:25" x14ac:dyDescent="0.45">
      <c r="A253" t="s">
        <v>25</v>
      </c>
      <c r="B253" t="s">
        <v>44</v>
      </c>
      <c r="C253">
        <v>546</v>
      </c>
      <c r="D253">
        <v>5</v>
      </c>
      <c r="F253">
        <v>2024</v>
      </c>
      <c r="G253">
        <v>98</v>
      </c>
      <c r="H253">
        <v>94.62</v>
      </c>
      <c r="I253">
        <v>4628.5</v>
      </c>
      <c r="K253">
        <v>2.7E-2</v>
      </c>
      <c r="L253">
        <v>4.1999999999999997E-3</v>
      </c>
      <c r="M253">
        <v>3314.1390000000001</v>
      </c>
      <c r="N253">
        <v>5.9400000000000001E-2</v>
      </c>
      <c r="O253">
        <v>1.49</v>
      </c>
      <c r="P253">
        <v>5.2400000000000002E-2</v>
      </c>
      <c r="Q253">
        <v>55743.28</v>
      </c>
      <c r="R253" t="s">
        <v>45</v>
      </c>
      <c r="S253" t="s">
        <v>34</v>
      </c>
      <c r="T253" t="s">
        <v>46</v>
      </c>
      <c r="Y253" t="s">
        <v>47</v>
      </c>
    </row>
    <row r="254" spans="1:25" x14ac:dyDescent="0.45">
      <c r="A254" t="s">
        <v>25</v>
      </c>
      <c r="B254" t="s">
        <v>44</v>
      </c>
      <c r="C254">
        <v>546</v>
      </c>
      <c r="D254">
        <v>6</v>
      </c>
      <c r="F254">
        <v>2009</v>
      </c>
      <c r="G254">
        <v>182</v>
      </c>
      <c r="H254">
        <v>172.63</v>
      </c>
      <c r="I254">
        <v>21296.71</v>
      </c>
      <c r="K254">
        <v>38.462000000000003</v>
      </c>
      <c r="L254">
        <v>0.29699999999999999</v>
      </c>
      <c r="M254">
        <v>26359.149000000001</v>
      </c>
      <c r="N254">
        <v>7.9200000000000007E-2</v>
      </c>
      <c r="O254">
        <v>33.369</v>
      </c>
      <c r="P254">
        <v>0.16600000000000001</v>
      </c>
      <c r="Q254">
        <v>325659.87099999998</v>
      </c>
      <c r="R254" t="s">
        <v>45</v>
      </c>
      <c r="T254" t="s">
        <v>46</v>
      </c>
      <c r="Y254" t="s">
        <v>35</v>
      </c>
    </row>
    <row r="255" spans="1:25" x14ac:dyDescent="0.45">
      <c r="A255" t="s">
        <v>25</v>
      </c>
      <c r="B255" t="s">
        <v>44</v>
      </c>
      <c r="C255">
        <v>546</v>
      </c>
      <c r="D255">
        <v>6</v>
      </c>
      <c r="F255">
        <v>2010</v>
      </c>
      <c r="G255">
        <v>447</v>
      </c>
      <c r="H255">
        <v>425.63</v>
      </c>
      <c r="I255">
        <v>45723.99</v>
      </c>
      <c r="K255">
        <v>80.355999999999995</v>
      </c>
      <c r="L255">
        <v>0.2172</v>
      </c>
      <c r="M255">
        <v>54587.713000000003</v>
      </c>
      <c r="N255">
        <v>7.8100000000000003E-2</v>
      </c>
      <c r="O255">
        <v>52.085000000000001</v>
      </c>
      <c r="P255">
        <v>0.14319999999999999</v>
      </c>
      <c r="Q255">
        <v>674427.48199999996</v>
      </c>
      <c r="R255" t="s">
        <v>45</v>
      </c>
      <c r="T255" t="s">
        <v>46</v>
      </c>
      <c r="Y255" t="s">
        <v>35</v>
      </c>
    </row>
    <row r="256" spans="1:25" x14ac:dyDescent="0.45">
      <c r="A256" t="s">
        <v>25</v>
      </c>
      <c r="B256" t="s">
        <v>44</v>
      </c>
      <c r="C256">
        <v>546</v>
      </c>
      <c r="D256">
        <v>6</v>
      </c>
      <c r="F256">
        <v>2011</v>
      </c>
      <c r="G256">
        <v>151</v>
      </c>
      <c r="H256">
        <v>141.13</v>
      </c>
      <c r="I256">
        <v>15355.25</v>
      </c>
      <c r="K256">
        <v>15.971</v>
      </c>
      <c r="L256">
        <v>0.1615</v>
      </c>
      <c r="M256">
        <v>19227.352999999999</v>
      </c>
      <c r="N256">
        <v>8.0100000000000005E-2</v>
      </c>
      <c r="O256">
        <v>23.954999999999998</v>
      </c>
      <c r="P256">
        <v>0.16800000000000001</v>
      </c>
      <c r="Q256">
        <v>237546.095</v>
      </c>
      <c r="R256" t="s">
        <v>45</v>
      </c>
      <c r="T256" t="s">
        <v>46</v>
      </c>
      <c r="Y256" t="s">
        <v>35</v>
      </c>
    </row>
    <row r="257" spans="1:25" x14ac:dyDescent="0.45">
      <c r="A257" t="s">
        <v>25</v>
      </c>
      <c r="B257" t="s">
        <v>44</v>
      </c>
      <c r="C257">
        <v>546</v>
      </c>
      <c r="D257">
        <v>6</v>
      </c>
      <c r="F257">
        <v>2012</v>
      </c>
      <c r="G257">
        <v>194</v>
      </c>
      <c r="H257">
        <v>186.73</v>
      </c>
      <c r="I257">
        <v>20148.560000000001</v>
      </c>
      <c r="K257">
        <v>27.411000000000001</v>
      </c>
      <c r="L257">
        <v>0.18049999999999999</v>
      </c>
      <c r="M257">
        <v>23393.488000000001</v>
      </c>
      <c r="N257">
        <v>7.5899999999999995E-2</v>
      </c>
      <c r="O257">
        <v>24.667000000000002</v>
      </c>
      <c r="P257">
        <v>0.15379999999999999</v>
      </c>
      <c r="Q257">
        <v>289029.96799999999</v>
      </c>
      <c r="R257" t="s">
        <v>45</v>
      </c>
      <c r="T257" t="s">
        <v>46</v>
      </c>
      <c r="Y257" t="s">
        <v>35</v>
      </c>
    </row>
    <row r="258" spans="1:25" x14ac:dyDescent="0.45">
      <c r="A258" t="s">
        <v>25</v>
      </c>
      <c r="B258" t="s">
        <v>44</v>
      </c>
      <c r="C258">
        <v>546</v>
      </c>
      <c r="D258">
        <v>6</v>
      </c>
      <c r="F258">
        <v>2013</v>
      </c>
      <c r="G258">
        <v>123</v>
      </c>
      <c r="H258">
        <v>116.77</v>
      </c>
      <c r="I258">
        <v>10164.959999999999</v>
      </c>
      <c r="K258">
        <v>16.273</v>
      </c>
      <c r="L258">
        <v>0.1835</v>
      </c>
      <c r="M258">
        <v>11728.197</v>
      </c>
      <c r="N258">
        <v>6.3399999999999998E-2</v>
      </c>
      <c r="O258">
        <v>11.358000000000001</v>
      </c>
      <c r="P258">
        <v>0.14779999999999999</v>
      </c>
      <c r="Q258">
        <v>144928.41</v>
      </c>
      <c r="R258" t="s">
        <v>45</v>
      </c>
      <c r="T258" t="s">
        <v>46</v>
      </c>
      <c r="Y258" t="s">
        <v>35</v>
      </c>
    </row>
    <row r="259" spans="1:25" x14ac:dyDescent="0.45">
      <c r="A259" t="s">
        <v>25</v>
      </c>
      <c r="B259" t="s">
        <v>44</v>
      </c>
      <c r="C259">
        <v>546</v>
      </c>
      <c r="D259">
        <v>6</v>
      </c>
      <c r="F259">
        <v>2014</v>
      </c>
      <c r="G259">
        <v>191</v>
      </c>
      <c r="H259">
        <v>184.48</v>
      </c>
      <c r="I259">
        <v>28814.26</v>
      </c>
      <c r="K259">
        <v>20.940999999999999</v>
      </c>
      <c r="L259">
        <v>0.18959999999999999</v>
      </c>
      <c r="M259">
        <v>30451.396000000001</v>
      </c>
      <c r="N259">
        <v>7.0400000000000004E-2</v>
      </c>
      <c r="O259">
        <v>41.268000000000001</v>
      </c>
      <c r="P259">
        <v>0.1787</v>
      </c>
      <c r="Q259">
        <v>376235.158</v>
      </c>
      <c r="R259" t="s">
        <v>45</v>
      </c>
      <c r="T259" t="s">
        <v>46</v>
      </c>
      <c r="Y259" t="s">
        <v>35</v>
      </c>
    </row>
    <row r="260" spans="1:25" x14ac:dyDescent="0.45">
      <c r="A260" t="s">
        <v>25</v>
      </c>
      <c r="B260" t="s">
        <v>44</v>
      </c>
      <c r="C260">
        <v>546</v>
      </c>
      <c r="D260">
        <v>6</v>
      </c>
      <c r="F260">
        <v>2015</v>
      </c>
      <c r="G260">
        <v>241</v>
      </c>
      <c r="H260">
        <v>237.17</v>
      </c>
      <c r="I260">
        <v>42998.26</v>
      </c>
      <c r="K260">
        <v>85.64</v>
      </c>
      <c r="L260">
        <v>0.43819999999999998</v>
      </c>
      <c r="M260">
        <v>45167.633999999998</v>
      </c>
      <c r="N260">
        <v>7.9200000000000007E-2</v>
      </c>
      <c r="O260">
        <v>70.132999999999996</v>
      </c>
      <c r="P260">
        <v>0.2092</v>
      </c>
      <c r="Q260">
        <v>558040.027</v>
      </c>
      <c r="R260" t="s">
        <v>45</v>
      </c>
      <c r="T260" t="s">
        <v>46</v>
      </c>
      <c r="Y260" t="s">
        <v>47</v>
      </c>
    </row>
    <row r="261" spans="1:25" x14ac:dyDescent="0.45">
      <c r="A261" t="s">
        <v>25</v>
      </c>
      <c r="B261" t="s">
        <v>44</v>
      </c>
      <c r="C261">
        <v>546</v>
      </c>
      <c r="D261">
        <v>6</v>
      </c>
      <c r="F261">
        <v>2016</v>
      </c>
      <c r="G261">
        <v>101</v>
      </c>
      <c r="H261">
        <v>93.3</v>
      </c>
      <c r="I261">
        <v>11202.85</v>
      </c>
      <c r="K261">
        <v>25.591000000000001</v>
      </c>
      <c r="L261">
        <v>0.20300000000000001</v>
      </c>
      <c r="M261">
        <v>12331.593000000001</v>
      </c>
      <c r="N261">
        <v>5.5399999999999998E-2</v>
      </c>
      <c r="O261">
        <v>15.461</v>
      </c>
      <c r="P261">
        <v>0.15390000000000001</v>
      </c>
      <c r="Q261">
        <v>152382.30799999999</v>
      </c>
      <c r="R261" t="s">
        <v>45</v>
      </c>
      <c r="T261" t="s">
        <v>46</v>
      </c>
      <c r="Y261" t="s">
        <v>47</v>
      </c>
    </row>
    <row r="262" spans="1:25" x14ac:dyDescent="0.45">
      <c r="A262" t="s">
        <v>25</v>
      </c>
      <c r="B262" t="s">
        <v>44</v>
      </c>
      <c r="C262">
        <v>546</v>
      </c>
      <c r="D262">
        <v>6</v>
      </c>
      <c r="F262">
        <v>2017</v>
      </c>
      <c r="G262">
        <v>211</v>
      </c>
      <c r="H262">
        <v>200.33</v>
      </c>
      <c r="I262">
        <v>29199.57</v>
      </c>
      <c r="K262">
        <v>54.552999999999997</v>
      </c>
      <c r="L262">
        <v>0.2331</v>
      </c>
      <c r="M262">
        <v>31709.631000000001</v>
      </c>
      <c r="N262">
        <v>6.7400000000000002E-2</v>
      </c>
      <c r="O262">
        <v>39.475999999999999</v>
      </c>
      <c r="P262">
        <v>0.1663</v>
      </c>
      <c r="Q262">
        <v>391798.348</v>
      </c>
      <c r="R262" t="s">
        <v>45</v>
      </c>
      <c r="T262" t="s">
        <v>46</v>
      </c>
      <c r="Y262" t="s">
        <v>47</v>
      </c>
    </row>
    <row r="263" spans="1:25" x14ac:dyDescent="0.45">
      <c r="A263" t="s">
        <v>25</v>
      </c>
      <c r="B263" t="s">
        <v>44</v>
      </c>
      <c r="C263">
        <v>546</v>
      </c>
      <c r="D263">
        <v>6</v>
      </c>
      <c r="F263">
        <v>2018</v>
      </c>
      <c r="G263">
        <v>270</v>
      </c>
      <c r="H263">
        <v>259.60000000000002</v>
      </c>
      <c r="I263">
        <v>58640.91</v>
      </c>
      <c r="K263">
        <v>105.205</v>
      </c>
      <c r="L263">
        <v>0.25490000000000002</v>
      </c>
      <c r="M263">
        <v>61676.911999999997</v>
      </c>
      <c r="N263">
        <v>7.5399999999999995E-2</v>
      </c>
      <c r="O263">
        <v>79.224000000000004</v>
      </c>
      <c r="P263">
        <v>0.17100000000000001</v>
      </c>
      <c r="Q263">
        <v>762028.63899999997</v>
      </c>
      <c r="R263" t="s">
        <v>45</v>
      </c>
      <c r="T263" t="s">
        <v>46</v>
      </c>
      <c r="Y263" t="s">
        <v>47</v>
      </c>
    </row>
    <row r="264" spans="1:25" x14ac:dyDescent="0.45">
      <c r="A264" t="s">
        <v>25</v>
      </c>
      <c r="B264" t="s">
        <v>44</v>
      </c>
      <c r="C264">
        <v>546</v>
      </c>
      <c r="D264">
        <v>6</v>
      </c>
      <c r="F264">
        <v>2019</v>
      </c>
      <c r="G264">
        <v>39</v>
      </c>
      <c r="H264">
        <v>33.96</v>
      </c>
      <c r="I264">
        <v>2984.89</v>
      </c>
      <c r="K264">
        <v>6.5309999999999997</v>
      </c>
      <c r="L264">
        <v>0.22989999999999999</v>
      </c>
      <c r="M264">
        <v>3173.3649999999998</v>
      </c>
      <c r="N264">
        <v>7.0000000000000007E-2</v>
      </c>
      <c r="O264">
        <v>3.8460000000000001</v>
      </c>
      <c r="P264">
        <v>0.1416</v>
      </c>
      <c r="Q264">
        <v>39207.838000000003</v>
      </c>
      <c r="R264" t="s">
        <v>45</v>
      </c>
      <c r="T264" t="s">
        <v>46</v>
      </c>
      <c r="Y264" t="s">
        <v>47</v>
      </c>
    </row>
    <row r="265" spans="1:25" x14ac:dyDescent="0.45">
      <c r="A265" t="s">
        <v>25</v>
      </c>
      <c r="B265" t="s">
        <v>44</v>
      </c>
      <c r="C265">
        <v>546</v>
      </c>
      <c r="D265">
        <v>6</v>
      </c>
      <c r="F265">
        <v>2020</v>
      </c>
      <c r="G265">
        <v>97</v>
      </c>
      <c r="H265">
        <v>78.06</v>
      </c>
      <c r="I265">
        <v>6498.41</v>
      </c>
      <c r="K265">
        <v>13.009</v>
      </c>
      <c r="L265">
        <v>0.17860000000000001</v>
      </c>
      <c r="M265">
        <v>7127.723</v>
      </c>
      <c r="N265">
        <v>5.9700000000000003E-2</v>
      </c>
      <c r="O265">
        <v>10.218</v>
      </c>
      <c r="P265">
        <v>0.127</v>
      </c>
      <c r="Q265">
        <v>88077.358999999997</v>
      </c>
      <c r="R265" t="s">
        <v>45</v>
      </c>
      <c r="T265" t="s">
        <v>46</v>
      </c>
      <c r="Y265" t="s">
        <v>47</v>
      </c>
    </row>
    <row r="266" spans="1:25" x14ac:dyDescent="0.45">
      <c r="A266" t="s">
        <v>25</v>
      </c>
      <c r="B266" t="s">
        <v>44</v>
      </c>
      <c r="C266">
        <v>546</v>
      </c>
      <c r="D266">
        <v>6</v>
      </c>
      <c r="F266">
        <v>2021</v>
      </c>
      <c r="G266">
        <v>190</v>
      </c>
      <c r="H266">
        <v>168.85</v>
      </c>
      <c r="I266">
        <v>18212.439999999999</v>
      </c>
      <c r="K266">
        <v>36.35</v>
      </c>
      <c r="L266">
        <v>0.2152</v>
      </c>
      <c r="M266">
        <v>20977.089</v>
      </c>
      <c r="N266">
        <v>7.3300000000000004E-2</v>
      </c>
      <c r="O266">
        <v>20.96</v>
      </c>
      <c r="P266">
        <v>0.1075</v>
      </c>
      <c r="Q266">
        <v>259188.03599999999</v>
      </c>
      <c r="R266" t="s">
        <v>45</v>
      </c>
      <c r="T266" t="s">
        <v>46</v>
      </c>
      <c r="Y266" t="s">
        <v>47</v>
      </c>
    </row>
    <row r="267" spans="1:25" x14ac:dyDescent="0.45">
      <c r="A267" t="s">
        <v>25</v>
      </c>
      <c r="B267" t="s">
        <v>44</v>
      </c>
      <c r="C267">
        <v>546</v>
      </c>
      <c r="D267">
        <v>6</v>
      </c>
      <c r="F267">
        <v>2022</v>
      </c>
      <c r="G267">
        <v>467</v>
      </c>
      <c r="H267">
        <v>450.1</v>
      </c>
      <c r="I267">
        <v>55722.26</v>
      </c>
      <c r="K267">
        <v>108.93600000000001</v>
      </c>
      <c r="L267">
        <v>0.2843</v>
      </c>
      <c r="M267">
        <v>59180.095000000001</v>
      </c>
      <c r="N267">
        <v>8.0799999999999997E-2</v>
      </c>
      <c r="O267">
        <v>56.414000000000001</v>
      </c>
      <c r="P267">
        <v>0.13519999999999999</v>
      </c>
      <c r="Q267">
        <v>730732.26500000001</v>
      </c>
      <c r="R267" t="s">
        <v>45</v>
      </c>
      <c r="T267" t="s">
        <v>46</v>
      </c>
      <c r="Y267" t="s">
        <v>47</v>
      </c>
    </row>
    <row r="268" spans="1:25" x14ac:dyDescent="0.45">
      <c r="A268" t="s">
        <v>25</v>
      </c>
      <c r="B268" t="s">
        <v>44</v>
      </c>
      <c r="C268">
        <v>546</v>
      </c>
      <c r="D268">
        <v>6</v>
      </c>
      <c r="F268">
        <v>2023</v>
      </c>
      <c r="G268">
        <v>196</v>
      </c>
      <c r="H268">
        <v>188.64</v>
      </c>
      <c r="I268">
        <v>21649.72</v>
      </c>
      <c r="K268">
        <v>34.712000000000003</v>
      </c>
      <c r="L268">
        <v>0.2437</v>
      </c>
      <c r="M268">
        <v>19036.598999999998</v>
      </c>
      <c r="N268">
        <v>8.1000000000000003E-2</v>
      </c>
      <c r="O268">
        <v>21.582999999999998</v>
      </c>
      <c r="P268">
        <v>0.14069999999999999</v>
      </c>
      <c r="Q268">
        <v>234625.856</v>
      </c>
      <c r="R268" t="s">
        <v>45</v>
      </c>
      <c r="T268" t="s">
        <v>46</v>
      </c>
      <c r="Y268" t="s">
        <v>47</v>
      </c>
    </row>
    <row r="269" spans="1:25" x14ac:dyDescent="0.45">
      <c r="A269" t="s">
        <v>25</v>
      </c>
      <c r="B269" t="s">
        <v>44</v>
      </c>
      <c r="C269">
        <v>546</v>
      </c>
      <c r="D269">
        <v>6</v>
      </c>
      <c r="F269">
        <v>2024</v>
      </c>
      <c r="G269">
        <v>54</v>
      </c>
      <c r="H269">
        <v>49.84</v>
      </c>
      <c r="I269">
        <v>4321.1400000000003</v>
      </c>
      <c r="K269">
        <v>7.8220000000000001</v>
      </c>
      <c r="L269">
        <v>0.2399</v>
      </c>
      <c r="M269">
        <v>4268.2659999999996</v>
      </c>
      <c r="N269">
        <v>8.1100000000000005E-2</v>
      </c>
      <c r="O269">
        <v>4.7270000000000003</v>
      </c>
      <c r="P269">
        <v>0.14940000000000001</v>
      </c>
      <c r="Q269">
        <v>52607.182999999997</v>
      </c>
      <c r="R269" t="s">
        <v>45</v>
      </c>
      <c r="T269" t="s">
        <v>46</v>
      </c>
      <c r="Y269" t="s">
        <v>47</v>
      </c>
    </row>
    <row r="270" spans="1:25" x14ac:dyDescent="0.45">
      <c r="A270" t="s">
        <v>25</v>
      </c>
      <c r="B270" t="s">
        <v>48</v>
      </c>
      <c r="C270">
        <v>548</v>
      </c>
      <c r="D270">
        <v>1</v>
      </c>
      <c r="E270" t="s">
        <v>49</v>
      </c>
      <c r="F270">
        <v>2009</v>
      </c>
      <c r="G270">
        <v>323</v>
      </c>
      <c r="H270">
        <v>304.08</v>
      </c>
      <c r="I270">
        <v>16636.09</v>
      </c>
      <c r="K270">
        <v>28.364000000000001</v>
      </c>
      <c r="L270">
        <v>0.24099999999999999</v>
      </c>
      <c r="M270">
        <v>16332.968000000001</v>
      </c>
      <c r="N270">
        <v>0.08</v>
      </c>
      <c r="O270">
        <v>17.431999999999999</v>
      </c>
      <c r="P270">
        <v>0.1077</v>
      </c>
      <c r="Q270">
        <v>201784.86300000001</v>
      </c>
      <c r="R270" t="s">
        <v>45</v>
      </c>
      <c r="T270" t="s">
        <v>46</v>
      </c>
      <c r="V270" t="s">
        <v>50</v>
      </c>
      <c r="W270" t="s">
        <v>51</v>
      </c>
      <c r="Y270" t="s">
        <v>35</v>
      </c>
    </row>
    <row r="271" spans="1:25" x14ac:dyDescent="0.45">
      <c r="A271" t="s">
        <v>25</v>
      </c>
      <c r="B271" t="s">
        <v>48</v>
      </c>
      <c r="C271">
        <v>548</v>
      </c>
      <c r="D271">
        <v>1</v>
      </c>
      <c r="E271" t="s">
        <v>49</v>
      </c>
      <c r="F271">
        <v>2010</v>
      </c>
      <c r="G271">
        <v>911</v>
      </c>
      <c r="H271">
        <v>884.6</v>
      </c>
      <c r="I271">
        <v>38313.910000000003</v>
      </c>
      <c r="K271">
        <v>63.956000000000003</v>
      </c>
      <c r="L271">
        <v>0.26019999999999999</v>
      </c>
      <c r="M271">
        <v>36199.811000000002</v>
      </c>
      <c r="N271">
        <v>7.9100000000000004E-2</v>
      </c>
      <c r="O271">
        <v>36.436999999999998</v>
      </c>
      <c r="P271">
        <v>0.12670000000000001</v>
      </c>
      <c r="Q271">
        <v>447264.09700000001</v>
      </c>
      <c r="R271" t="s">
        <v>45</v>
      </c>
      <c r="T271" t="s">
        <v>46</v>
      </c>
      <c r="V271" t="s">
        <v>50</v>
      </c>
      <c r="W271" t="s">
        <v>51</v>
      </c>
      <c r="Y271" t="s">
        <v>35</v>
      </c>
    </row>
    <row r="272" spans="1:25" x14ac:dyDescent="0.45">
      <c r="A272" t="s">
        <v>25</v>
      </c>
      <c r="B272" t="s">
        <v>48</v>
      </c>
      <c r="C272">
        <v>548</v>
      </c>
      <c r="D272">
        <v>1</v>
      </c>
      <c r="E272" t="s">
        <v>49</v>
      </c>
      <c r="F272">
        <v>2011</v>
      </c>
      <c r="G272">
        <v>388</v>
      </c>
      <c r="H272">
        <v>365.55</v>
      </c>
      <c r="I272">
        <v>14932.57</v>
      </c>
      <c r="K272">
        <v>23.140999999999998</v>
      </c>
      <c r="L272">
        <v>0.2324</v>
      </c>
      <c r="M272">
        <v>14210.742</v>
      </c>
      <c r="N272">
        <v>8.1000000000000003E-2</v>
      </c>
      <c r="O272">
        <v>15.106</v>
      </c>
      <c r="P272">
        <v>9.9599999999999994E-2</v>
      </c>
      <c r="Q272">
        <v>175570.31700000001</v>
      </c>
      <c r="R272" t="s">
        <v>45</v>
      </c>
      <c r="T272" t="s">
        <v>46</v>
      </c>
      <c r="V272" t="s">
        <v>50</v>
      </c>
      <c r="W272" t="s">
        <v>51</v>
      </c>
      <c r="Y272" t="s">
        <v>35</v>
      </c>
    </row>
    <row r="273" spans="1:25" x14ac:dyDescent="0.45">
      <c r="A273" t="s">
        <v>25</v>
      </c>
      <c r="B273" t="s">
        <v>48</v>
      </c>
      <c r="C273">
        <v>548</v>
      </c>
      <c r="D273">
        <v>1</v>
      </c>
      <c r="E273" t="s">
        <v>49</v>
      </c>
      <c r="F273">
        <v>2012</v>
      </c>
      <c r="G273">
        <v>323</v>
      </c>
      <c r="H273">
        <v>302.32</v>
      </c>
      <c r="I273">
        <v>11214.62</v>
      </c>
      <c r="K273">
        <v>19.193000000000001</v>
      </c>
      <c r="L273">
        <v>0.251</v>
      </c>
      <c r="M273">
        <v>11127.669</v>
      </c>
      <c r="N273">
        <v>7.85E-2</v>
      </c>
      <c r="O273">
        <v>10.016999999999999</v>
      </c>
      <c r="P273">
        <v>0.1</v>
      </c>
      <c r="Q273">
        <v>137492.55600000001</v>
      </c>
      <c r="R273" t="s">
        <v>45</v>
      </c>
      <c r="T273" t="s">
        <v>46</v>
      </c>
      <c r="V273" t="s">
        <v>50</v>
      </c>
      <c r="W273" t="s">
        <v>51</v>
      </c>
      <c r="Y273" t="s">
        <v>35</v>
      </c>
    </row>
    <row r="274" spans="1:25" x14ac:dyDescent="0.45">
      <c r="A274" t="s">
        <v>25</v>
      </c>
      <c r="B274" t="s">
        <v>48</v>
      </c>
      <c r="C274">
        <v>548</v>
      </c>
      <c r="D274">
        <v>1</v>
      </c>
      <c r="E274" t="s">
        <v>49</v>
      </c>
      <c r="F274">
        <v>2013</v>
      </c>
      <c r="G274">
        <v>183</v>
      </c>
      <c r="H274">
        <v>176.47</v>
      </c>
      <c r="I274">
        <v>11311.2</v>
      </c>
      <c r="K274">
        <v>17.207000000000001</v>
      </c>
      <c r="L274">
        <v>0.26390000000000002</v>
      </c>
      <c r="M274">
        <v>10629.088</v>
      </c>
      <c r="N274">
        <v>8.0100000000000005E-2</v>
      </c>
      <c r="O274">
        <v>10.234999999999999</v>
      </c>
      <c r="P274">
        <v>0.13639999999999999</v>
      </c>
      <c r="Q274">
        <v>131323.33100000001</v>
      </c>
      <c r="R274" t="s">
        <v>45</v>
      </c>
      <c r="T274" t="s">
        <v>46</v>
      </c>
      <c r="V274" t="s">
        <v>50</v>
      </c>
      <c r="W274" t="s">
        <v>51</v>
      </c>
      <c r="Y274" t="s">
        <v>35</v>
      </c>
    </row>
    <row r="275" spans="1:25" x14ac:dyDescent="0.45">
      <c r="A275" t="s">
        <v>25</v>
      </c>
      <c r="B275" t="s">
        <v>48</v>
      </c>
      <c r="C275">
        <v>548</v>
      </c>
      <c r="D275">
        <v>10</v>
      </c>
      <c r="F275">
        <v>2009</v>
      </c>
      <c r="G275">
        <v>8</v>
      </c>
      <c r="H275">
        <v>4</v>
      </c>
      <c r="I275">
        <v>42.5</v>
      </c>
      <c r="O275">
        <v>0.223</v>
      </c>
      <c r="P275">
        <v>0.48149999999999998</v>
      </c>
      <c r="Q275">
        <v>928</v>
      </c>
      <c r="R275" t="s">
        <v>27</v>
      </c>
      <c r="T275" t="s">
        <v>28</v>
      </c>
      <c r="Y275" t="s">
        <v>29</v>
      </c>
    </row>
    <row r="276" spans="1:25" x14ac:dyDescent="0.45">
      <c r="A276" t="s">
        <v>25</v>
      </c>
      <c r="B276" t="s">
        <v>48</v>
      </c>
      <c r="C276">
        <v>548</v>
      </c>
      <c r="D276">
        <v>10</v>
      </c>
      <c r="F276">
        <v>2010</v>
      </c>
      <c r="G276">
        <v>29</v>
      </c>
      <c r="H276">
        <v>16.7</v>
      </c>
      <c r="I276">
        <v>182.7</v>
      </c>
      <c r="O276">
        <v>0.995</v>
      </c>
      <c r="P276">
        <v>0.51370000000000005</v>
      </c>
      <c r="Q276">
        <v>3874.4</v>
      </c>
      <c r="R276" t="s">
        <v>27</v>
      </c>
      <c r="T276" t="s">
        <v>28</v>
      </c>
      <c r="Y276" t="s">
        <v>29</v>
      </c>
    </row>
    <row r="277" spans="1:25" x14ac:dyDescent="0.45">
      <c r="A277" t="s">
        <v>25</v>
      </c>
      <c r="B277" t="s">
        <v>48</v>
      </c>
      <c r="C277">
        <v>548</v>
      </c>
      <c r="D277">
        <v>10</v>
      </c>
      <c r="F277">
        <v>2011</v>
      </c>
      <c r="G277">
        <v>8</v>
      </c>
      <c r="H277">
        <v>6.15</v>
      </c>
      <c r="I277">
        <v>64</v>
      </c>
      <c r="O277">
        <v>0.36699999999999999</v>
      </c>
      <c r="P277">
        <v>0.51390000000000002</v>
      </c>
      <c r="Q277">
        <v>1426.8</v>
      </c>
      <c r="R277" t="s">
        <v>27</v>
      </c>
      <c r="T277" t="s">
        <v>28</v>
      </c>
      <c r="Y277" t="s">
        <v>29</v>
      </c>
    </row>
    <row r="278" spans="1:25" x14ac:dyDescent="0.45">
      <c r="A278" t="s">
        <v>25</v>
      </c>
      <c r="B278" t="s">
        <v>48</v>
      </c>
      <c r="C278">
        <v>548</v>
      </c>
      <c r="D278">
        <v>10</v>
      </c>
      <c r="F278">
        <v>2012</v>
      </c>
      <c r="G278">
        <v>8</v>
      </c>
      <c r="H278">
        <v>3.35</v>
      </c>
      <c r="I278">
        <v>28.45</v>
      </c>
      <c r="O278">
        <v>0.2</v>
      </c>
      <c r="P278">
        <v>0.51390000000000002</v>
      </c>
      <c r="Q278">
        <v>777.2</v>
      </c>
      <c r="R278" t="s">
        <v>27</v>
      </c>
      <c r="T278" t="s">
        <v>28</v>
      </c>
      <c r="Y278" t="s">
        <v>29</v>
      </c>
    </row>
    <row r="279" spans="1:25" x14ac:dyDescent="0.45">
      <c r="A279" t="s">
        <v>25</v>
      </c>
      <c r="B279" t="s">
        <v>48</v>
      </c>
      <c r="C279">
        <v>548</v>
      </c>
      <c r="D279">
        <v>10</v>
      </c>
      <c r="F279">
        <v>2013</v>
      </c>
      <c r="G279">
        <v>0</v>
      </c>
      <c r="H279">
        <v>0</v>
      </c>
      <c r="R279" t="s">
        <v>27</v>
      </c>
      <c r="T279" t="s">
        <v>28</v>
      </c>
      <c r="Y279" t="s">
        <v>29</v>
      </c>
    </row>
    <row r="280" spans="1:25" x14ac:dyDescent="0.45">
      <c r="A280" t="s">
        <v>25</v>
      </c>
      <c r="B280" t="s">
        <v>48</v>
      </c>
      <c r="C280">
        <v>548</v>
      </c>
      <c r="D280">
        <v>2</v>
      </c>
      <c r="E280" t="s">
        <v>49</v>
      </c>
      <c r="F280">
        <v>2009</v>
      </c>
      <c r="G280">
        <v>471</v>
      </c>
      <c r="H280">
        <v>458.36</v>
      </c>
      <c r="I280">
        <v>23326.89</v>
      </c>
      <c r="K280">
        <v>40.695</v>
      </c>
      <c r="L280">
        <v>0.253</v>
      </c>
      <c r="M280">
        <v>23704.26</v>
      </c>
      <c r="N280">
        <v>8.0600000000000005E-2</v>
      </c>
      <c r="O280">
        <v>22.707999999999998</v>
      </c>
      <c r="P280">
        <v>0.115</v>
      </c>
      <c r="Q280">
        <v>292867.73</v>
      </c>
      <c r="R280" t="s">
        <v>45</v>
      </c>
      <c r="T280" t="s">
        <v>46</v>
      </c>
      <c r="V280" t="s">
        <v>50</v>
      </c>
      <c r="W280" t="s">
        <v>51</v>
      </c>
      <c r="Y280" t="s">
        <v>35</v>
      </c>
    </row>
    <row r="281" spans="1:25" x14ac:dyDescent="0.45">
      <c r="A281" t="s">
        <v>25</v>
      </c>
      <c r="B281" t="s">
        <v>48</v>
      </c>
      <c r="C281">
        <v>548</v>
      </c>
      <c r="D281">
        <v>2</v>
      </c>
      <c r="E281" t="s">
        <v>49</v>
      </c>
      <c r="F281">
        <v>2010</v>
      </c>
      <c r="G281">
        <v>967</v>
      </c>
      <c r="H281">
        <v>928.13</v>
      </c>
      <c r="I281">
        <v>45428.53</v>
      </c>
      <c r="K281">
        <v>75.628</v>
      </c>
      <c r="L281">
        <v>0.26200000000000001</v>
      </c>
      <c r="M281">
        <v>43155.953000000001</v>
      </c>
      <c r="N281">
        <v>8.0500000000000002E-2</v>
      </c>
      <c r="O281">
        <v>43.927999999999997</v>
      </c>
      <c r="P281">
        <v>0.12920000000000001</v>
      </c>
      <c r="Q281">
        <v>533193.19099999999</v>
      </c>
      <c r="R281" t="s">
        <v>45</v>
      </c>
      <c r="T281" t="s">
        <v>46</v>
      </c>
      <c r="V281" t="s">
        <v>50</v>
      </c>
      <c r="W281" t="s">
        <v>51</v>
      </c>
      <c r="Y281" t="s">
        <v>35</v>
      </c>
    </row>
    <row r="282" spans="1:25" x14ac:dyDescent="0.45">
      <c r="A282" t="s">
        <v>25</v>
      </c>
      <c r="B282" t="s">
        <v>48</v>
      </c>
      <c r="C282">
        <v>548</v>
      </c>
      <c r="D282">
        <v>2</v>
      </c>
      <c r="E282" t="s">
        <v>49</v>
      </c>
      <c r="F282">
        <v>2011</v>
      </c>
      <c r="G282">
        <v>451</v>
      </c>
      <c r="H282">
        <v>423.07</v>
      </c>
      <c r="I282">
        <v>16184.66</v>
      </c>
      <c r="K282">
        <v>25.800999999999998</v>
      </c>
      <c r="L282">
        <v>0.24030000000000001</v>
      </c>
      <c r="M282">
        <v>15583.633</v>
      </c>
      <c r="N282">
        <v>8.0500000000000002E-2</v>
      </c>
      <c r="O282">
        <v>15.888999999999999</v>
      </c>
      <c r="P282">
        <v>0.1023</v>
      </c>
      <c r="Q282">
        <v>192538.984</v>
      </c>
      <c r="R282" t="s">
        <v>45</v>
      </c>
      <c r="T282" t="s">
        <v>46</v>
      </c>
      <c r="V282" t="s">
        <v>50</v>
      </c>
      <c r="W282" t="s">
        <v>51</v>
      </c>
      <c r="Y282" t="s">
        <v>35</v>
      </c>
    </row>
    <row r="283" spans="1:25" x14ac:dyDescent="0.45">
      <c r="A283" t="s">
        <v>25</v>
      </c>
      <c r="B283" t="s">
        <v>48</v>
      </c>
      <c r="C283">
        <v>548</v>
      </c>
      <c r="D283">
        <v>2</v>
      </c>
      <c r="E283" t="s">
        <v>49</v>
      </c>
      <c r="F283">
        <v>2012</v>
      </c>
      <c r="G283">
        <v>388</v>
      </c>
      <c r="H283">
        <v>366.83</v>
      </c>
      <c r="I283">
        <v>14506.33</v>
      </c>
      <c r="K283">
        <v>23.852</v>
      </c>
      <c r="L283">
        <v>0.2576</v>
      </c>
      <c r="M283">
        <v>13900.934999999999</v>
      </c>
      <c r="N283">
        <v>7.9699999999999993E-2</v>
      </c>
      <c r="O283">
        <v>12.827</v>
      </c>
      <c r="P283">
        <v>0.1051</v>
      </c>
      <c r="Q283">
        <v>171748.19099999999</v>
      </c>
      <c r="R283" t="s">
        <v>45</v>
      </c>
      <c r="T283" t="s">
        <v>46</v>
      </c>
      <c r="V283" t="s">
        <v>50</v>
      </c>
      <c r="W283" t="s">
        <v>51</v>
      </c>
      <c r="Y283" t="s">
        <v>35</v>
      </c>
    </row>
    <row r="284" spans="1:25" x14ac:dyDescent="0.45">
      <c r="A284" t="s">
        <v>25</v>
      </c>
      <c r="B284" t="s">
        <v>48</v>
      </c>
      <c r="C284">
        <v>548</v>
      </c>
      <c r="D284">
        <v>2</v>
      </c>
      <c r="E284" t="s">
        <v>49</v>
      </c>
      <c r="F284">
        <v>2013</v>
      </c>
      <c r="G284">
        <v>174</v>
      </c>
      <c r="H284">
        <v>167.57</v>
      </c>
      <c r="I284">
        <v>10023.120000000001</v>
      </c>
      <c r="K284">
        <v>15.91</v>
      </c>
      <c r="L284">
        <v>0.25209999999999999</v>
      </c>
      <c r="M284">
        <v>9769.0750000000007</v>
      </c>
      <c r="N284">
        <v>8.1000000000000003E-2</v>
      </c>
      <c r="O284">
        <v>9.3889999999999993</v>
      </c>
      <c r="P284">
        <v>0.1336</v>
      </c>
      <c r="Q284">
        <v>120692.883</v>
      </c>
      <c r="R284" t="s">
        <v>45</v>
      </c>
      <c r="T284" t="s">
        <v>46</v>
      </c>
      <c r="V284" t="s">
        <v>50</v>
      </c>
      <c r="W284" t="s">
        <v>51</v>
      </c>
      <c r="Y284" t="s">
        <v>35</v>
      </c>
    </row>
    <row r="285" spans="1:25" x14ac:dyDescent="0.45">
      <c r="A285" t="s">
        <v>25</v>
      </c>
      <c r="B285" t="s">
        <v>52</v>
      </c>
      <c r="C285">
        <v>557</v>
      </c>
      <c r="D285">
        <v>10</v>
      </c>
      <c r="F285">
        <v>2009</v>
      </c>
      <c r="G285">
        <v>6</v>
      </c>
      <c r="H285">
        <v>3.33</v>
      </c>
      <c r="I285">
        <v>45.67</v>
      </c>
      <c r="O285">
        <v>0.32700000000000001</v>
      </c>
      <c r="P285">
        <v>0.79279999999999995</v>
      </c>
      <c r="Q285">
        <v>808.1</v>
      </c>
      <c r="R285" t="s">
        <v>38</v>
      </c>
      <c r="T285" t="s">
        <v>28</v>
      </c>
      <c r="Y285" t="s">
        <v>29</v>
      </c>
    </row>
    <row r="286" spans="1:25" x14ac:dyDescent="0.45">
      <c r="A286" t="s">
        <v>25</v>
      </c>
      <c r="B286" t="s">
        <v>52</v>
      </c>
      <c r="C286">
        <v>557</v>
      </c>
      <c r="D286">
        <v>10</v>
      </c>
      <c r="F286">
        <v>2010</v>
      </c>
      <c r="G286">
        <v>29</v>
      </c>
      <c r="H286">
        <v>20.37</v>
      </c>
      <c r="I286">
        <v>301.25</v>
      </c>
      <c r="O286">
        <v>1.6970000000000001</v>
      </c>
      <c r="P286">
        <v>0.73450000000000004</v>
      </c>
      <c r="Q286">
        <v>4574.8</v>
      </c>
      <c r="R286" t="s">
        <v>38</v>
      </c>
      <c r="T286" t="s">
        <v>28</v>
      </c>
      <c r="Y286" t="s">
        <v>29</v>
      </c>
    </row>
    <row r="287" spans="1:25" x14ac:dyDescent="0.45">
      <c r="A287" t="s">
        <v>25</v>
      </c>
      <c r="B287" t="s">
        <v>52</v>
      </c>
      <c r="C287">
        <v>557</v>
      </c>
      <c r="D287">
        <v>10</v>
      </c>
      <c r="F287">
        <v>2011</v>
      </c>
      <c r="G287">
        <v>15</v>
      </c>
      <c r="H287">
        <v>11.63</v>
      </c>
      <c r="I287">
        <v>174.52</v>
      </c>
      <c r="O287">
        <v>0.94</v>
      </c>
      <c r="P287">
        <v>0.72089999999999999</v>
      </c>
      <c r="Q287">
        <v>2575.8000000000002</v>
      </c>
      <c r="R287" t="s">
        <v>38</v>
      </c>
      <c r="T287" t="s">
        <v>28</v>
      </c>
      <c r="Y287" t="s">
        <v>29</v>
      </c>
    </row>
    <row r="288" spans="1:25" x14ac:dyDescent="0.45">
      <c r="A288" t="s">
        <v>25</v>
      </c>
      <c r="B288" t="s">
        <v>52</v>
      </c>
      <c r="C288">
        <v>557</v>
      </c>
      <c r="D288">
        <v>10</v>
      </c>
      <c r="F288">
        <v>2012</v>
      </c>
      <c r="G288">
        <v>5</v>
      </c>
      <c r="H288">
        <v>2.34</v>
      </c>
      <c r="I288">
        <v>33.090000000000003</v>
      </c>
      <c r="O288">
        <v>0.222</v>
      </c>
      <c r="P288">
        <v>0.74739999999999995</v>
      </c>
      <c r="Q288">
        <v>561</v>
      </c>
      <c r="R288" t="s">
        <v>38</v>
      </c>
      <c r="T288" t="s">
        <v>28</v>
      </c>
      <c r="Y288" t="s">
        <v>29</v>
      </c>
    </row>
    <row r="289" spans="1:25" x14ac:dyDescent="0.45">
      <c r="A289" t="s">
        <v>25</v>
      </c>
      <c r="B289" t="s">
        <v>52</v>
      </c>
      <c r="C289">
        <v>557</v>
      </c>
      <c r="D289">
        <v>10</v>
      </c>
      <c r="F289">
        <v>2013</v>
      </c>
      <c r="G289">
        <v>19</v>
      </c>
      <c r="H289">
        <v>12.16</v>
      </c>
      <c r="I289">
        <v>160.99</v>
      </c>
      <c r="O289">
        <v>1.0029999999999999</v>
      </c>
      <c r="P289">
        <v>0.72709999999999997</v>
      </c>
      <c r="Q289">
        <v>2794.9</v>
      </c>
      <c r="R289" t="s">
        <v>38</v>
      </c>
      <c r="T289" t="s">
        <v>28</v>
      </c>
      <c r="Y289" t="s">
        <v>29</v>
      </c>
    </row>
    <row r="290" spans="1:25" x14ac:dyDescent="0.45">
      <c r="A290" t="s">
        <v>25</v>
      </c>
      <c r="B290" t="s">
        <v>52</v>
      </c>
      <c r="C290">
        <v>557</v>
      </c>
      <c r="D290">
        <v>10</v>
      </c>
      <c r="F290">
        <v>2014</v>
      </c>
      <c r="G290">
        <v>7</v>
      </c>
      <c r="H290">
        <v>2.52</v>
      </c>
      <c r="I290">
        <v>25.15</v>
      </c>
      <c r="O290">
        <v>0.24</v>
      </c>
      <c r="P290">
        <v>0.76329999999999998</v>
      </c>
      <c r="Q290">
        <v>617.1</v>
      </c>
      <c r="R290" t="s">
        <v>38</v>
      </c>
      <c r="T290" t="s">
        <v>28</v>
      </c>
      <c r="Y290" t="s">
        <v>29</v>
      </c>
    </row>
    <row r="291" spans="1:25" x14ac:dyDescent="0.45">
      <c r="A291" t="s">
        <v>25</v>
      </c>
      <c r="B291" t="s">
        <v>52</v>
      </c>
      <c r="C291">
        <v>557</v>
      </c>
      <c r="D291">
        <v>10</v>
      </c>
      <c r="F291">
        <v>2015</v>
      </c>
      <c r="G291">
        <v>55</v>
      </c>
      <c r="H291">
        <v>25.69</v>
      </c>
      <c r="I291">
        <v>273.32</v>
      </c>
      <c r="O291">
        <v>2.081</v>
      </c>
      <c r="P291">
        <v>0.71479999999999999</v>
      </c>
      <c r="Q291">
        <v>5818</v>
      </c>
      <c r="R291" t="s">
        <v>38</v>
      </c>
      <c r="T291" t="s">
        <v>28</v>
      </c>
      <c r="Y291" t="s">
        <v>30</v>
      </c>
    </row>
    <row r="292" spans="1:25" x14ac:dyDescent="0.45">
      <c r="A292" t="s">
        <v>25</v>
      </c>
      <c r="B292" t="s">
        <v>52</v>
      </c>
      <c r="C292">
        <v>557</v>
      </c>
      <c r="D292">
        <v>10</v>
      </c>
      <c r="F292">
        <v>2016</v>
      </c>
      <c r="G292">
        <v>10</v>
      </c>
      <c r="H292">
        <v>5.22</v>
      </c>
      <c r="I292">
        <v>64.61</v>
      </c>
      <c r="O292">
        <v>0.64800000000000002</v>
      </c>
      <c r="P292">
        <v>1.0827</v>
      </c>
      <c r="Q292">
        <v>1186</v>
      </c>
      <c r="R292" t="s">
        <v>38</v>
      </c>
      <c r="T292" t="s">
        <v>28</v>
      </c>
      <c r="Y292" t="s">
        <v>30</v>
      </c>
    </row>
    <row r="293" spans="1:25" x14ac:dyDescent="0.45">
      <c r="A293" t="s">
        <v>25</v>
      </c>
      <c r="B293" t="s">
        <v>52</v>
      </c>
      <c r="C293">
        <v>557</v>
      </c>
      <c r="D293">
        <v>10</v>
      </c>
      <c r="F293">
        <v>2017</v>
      </c>
      <c r="G293">
        <v>21</v>
      </c>
      <c r="H293">
        <v>16.52</v>
      </c>
      <c r="I293">
        <v>255.89</v>
      </c>
      <c r="O293">
        <v>1.3169999999999999</v>
      </c>
      <c r="P293">
        <v>0.67220000000000002</v>
      </c>
      <c r="Q293">
        <v>3932.3</v>
      </c>
      <c r="R293" t="s">
        <v>38</v>
      </c>
      <c r="T293" t="s">
        <v>28</v>
      </c>
      <c r="Y293" t="s">
        <v>30</v>
      </c>
    </row>
    <row r="294" spans="1:25" x14ac:dyDescent="0.45">
      <c r="A294" t="s">
        <v>25</v>
      </c>
      <c r="B294" t="s">
        <v>52</v>
      </c>
      <c r="C294">
        <v>557</v>
      </c>
      <c r="D294">
        <v>10</v>
      </c>
      <c r="F294">
        <v>2018</v>
      </c>
      <c r="G294">
        <v>13</v>
      </c>
      <c r="H294">
        <v>11.01</v>
      </c>
      <c r="I294">
        <v>163.12</v>
      </c>
      <c r="O294">
        <v>1.5660000000000001</v>
      </c>
      <c r="P294">
        <v>1.2</v>
      </c>
      <c r="Q294">
        <v>2610.6</v>
      </c>
      <c r="R294" t="s">
        <v>38</v>
      </c>
      <c r="T294" t="s">
        <v>28</v>
      </c>
      <c r="Y294" t="s">
        <v>30</v>
      </c>
    </row>
    <row r="295" spans="1:25" x14ac:dyDescent="0.45">
      <c r="A295" t="s">
        <v>25</v>
      </c>
      <c r="B295" t="s">
        <v>52</v>
      </c>
      <c r="C295">
        <v>557</v>
      </c>
      <c r="D295">
        <v>10</v>
      </c>
      <c r="F295">
        <v>2019</v>
      </c>
      <c r="G295">
        <v>13</v>
      </c>
      <c r="H295">
        <v>6.61</v>
      </c>
      <c r="I295">
        <v>76.56</v>
      </c>
      <c r="O295">
        <v>0.91200000000000003</v>
      </c>
      <c r="P295">
        <v>1.1984999999999999</v>
      </c>
      <c r="Q295">
        <v>1520.1</v>
      </c>
      <c r="R295" t="s">
        <v>38</v>
      </c>
      <c r="T295" t="s">
        <v>28</v>
      </c>
      <c r="Y295" t="s">
        <v>30</v>
      </c>
    </row>
    <row r="296" spans="1:25" x14ac:dyDescent="0.45">
      <c r="A296" t="s">
        <v>25</v>
      </c>
      <c r="B296" t="s">
        <v>52</v>
      </c>
      <c r="C296">
        <v>557</v>
      </c>
      <c r="D296">
        <v>10</v>
      </c>
      <c r="F296">
        <v>2020</v>
      </c>
      <c r="G296">
        <v>81</v>
      </c>
      <c r="H296">
        <v>35.450000000000003</v>
      </c>
      <c r="I296">
        <v>411.08</v>
      </c>
      <c r="O296">
        <v>4.5469999999999997</v>
      </c>
      <c r="P296">
        <v>1.2010000000000001</v>
      </c>
      <c r="Q296">
        <v>7578.7</v>
      </c>
      <c r="R296" t="s">
        <v>38</v>
      </c>
      <c r="T296" t="s">
        <v>28</v>
      </c>
      <c r="Y296" t="s">
        <v>30</v>
      </c>
    </row>
    <row r="297" spans="1:25" x14ac:dyDescent="0.45">
      <c r="A297" t="s">
        <v>25</v>
      </c>
      <c r="B297" t="s">
        <v>52</v>
      </c>
      <c r="C297">
        <v>557</v>
      </c>
      <c r="D297">
        <v>10</v>
      </c>
      <c r="F297">
        <v>2021</v>
      </c>
      <c r="G297">
        <v>9</v>
      </c>
      <c r="H297">
        <v>5.54</v>
      </c>
      <c r="I297">
        <v>70.790000000000006</v>
      </c>
      <c r="O297">
        <v>0.32800000000000001</v>
      </c>
      <c r="P297">
        <v>0.52200000000000002</v>
      </c>
      <c r="Q297">
        <v>1250.0999999999999</v>
      </c>
      <c r="R297" t="s">
        <v>38</v>
      </c>
      <c r="T297" t="s">
        <v>28</v>
      </c>
      <c r="Y297" t="s">
        <v>30</v>
      </c>
    </row>
    <row r="298" spans="1:25" x14ac:dyDescent="0.45">
      <c r="A298" t="s">
        <v>25</v>
      </c>
      <c r="B298" t="s">
        <v>52</v>
      </c>
      <c r="C298">
        <v>557</v>
      </c>
      <c r="D298">
        <v>10</v>
      </c>
      <c r="F298">
        <v>2022</v>
      </c>
      <c r="G298">
        <v>6</v>
      </c>
      <c r="H298">
        <v>3.68</v>
      </c>
      <c r="I298">
        <v>52.51</v>
      </c>
      <c r="O298">
        <v>0.23400000000000001</v>
      </c>
      <c r="P298">
        <v>0.53680000000000005</v>
      </c>
      <c r="Q298">
        <v>871.1</v>
      </c>
      <c r="R298" t="s">
        <v>38</v>
      </c>
      <c r="T298" t="s">
        <v>28</v>
      </c>
      <c r="Y298" t="s">
        <v>30</v>
      </c>
    </row>
    <row r="299" spans="1:25" x14ac:dyDescent="0.45">
      <c r="A299" t="s">
        <v>25</v>
      </c>
      <c r="B299" t="s">
        <v>52</v>
      </c>
      <c r="C299">
        <v>557</v>
      </c>
      <c r="D299">
        <v>10</v>
      </c>
      <c r="F299">
        <v>2023</v>
      </c>
      <c r="G299">
        <v>15</v>
      </c>
      <c r="H299">
        <v>12.29</v>
      </c>
      <c r="I299">
        <v>211.45</v>
      </c>
      <c r="O299">
        <v>0.78300000000000003</v>
      </c>
      <c r="P299">
        <v>0.52810000000000001</v>
      </c>
      <c r="Q299">
        <v>2965</v>
      </c>
      <c r="R299" t="s">
        <v>38</v>
      </c>
      <c r="T299" t="s">
        <v>28</v>
      </c>
      <c r="Y299" t="s">
        <v>30</v>
      </c>
    </row>
    <row r="300" spans="1:25" x14ac:dyDescent="0.45">
      <c r="A300" t="s">
        <v>25</v>
      </c>
      <c r="B300" t="s">
        <v>53</v>
      </c>
      <c r="C300">
        <v>561</v>
      </c>
      <c r="D300">
        <v>10</v>
      </c>
      <c r="F300">
        <v>2009</v>
      </c>
      <c r="G300">
        <v>15</v>
      </c>
      <c r="H300">
        <v>4.58</v>
      </c>
      <c r="I300">
        <v>62.41</v>
      </c>
      <c r="O300">
        <v>0.68700000000000006</v>
      </c>
      <c r="P300">
        <v>1.2</v>
      </c>
      <c r="Q300">
        <v>1145</v>
      </c>
      <c r="R300" t="s">
        <v>27</v>
      </c>
      <c r="T300" t="s">
        <v>28</v>
      </c>
      <c r="Y300" t="s">
        <v>29</v>
      </c>
    </row>
    <row r="301" spans="1:25" x14ac:dyDescent="0.45">
      <c r="A301" t="s">
        <v>25</v>
      </c>
      <c r="B301" t="s">
        <v>53</v>
      </c>
      <c r="C301">
        <v>561</v>
      </c>
      <c r="D301">
        <v>10</v>
      </c>
      <c r="F301">
        <v>2010</v>
      </c>
      <c r="G301">
        <v>48</v>
      </c>
      <c r="H301">
        <v>46.06</v>
      </c>
      <c r="I301">
        <v>639.46</v>
      </c>
      <c r="O301">
        <v>6.9089999999999998</v>
      </c>
      <c r="P301">
        <v>1.2</v>
      </c>
      <c r="Q301">
        <v>11515</v>
      </c>
      <c r="R301" t="s">
        <v>27</v>
      </c>
      <c r="T301" t="s">
        <v>28</v>
      </c>
      <c r="Y301" t="s">
        <v>29</v>
      </c>
    </row>
    <row r="302" spans="1:25" x14ac:dyDescent="0.45">
      <c r="A302" t="s">
        <v>25</v>
      </c>
      <c r="B302" t="s">
        <v>53</v>
      </c>
      <c r="C302">
        <v>561</v>
      </c>
      <c r="D302">
        <v>10</v>
      </c>
      <c r="F302">
        <v>2011</v>
      </c>
      <c r="G302">
        <v>9</v>
      </c>
      <c r="H302">
        <v>7.25</v>
      </c>
      <c r="I302">
        <v>110.55</v>
      </c>
      <c r="O302">
        <v>1.0880000000000001</v>
      </c>
      <c r="P302">
        <v>1.2</v>
      </c>
      <c r="Q302">
        <v>1812.5</v>
      </c>
      <c r="R302" t="s">
        <v>27</v>
      </c>
      <c r="T302" t="s">
        <v>28</v>
      </c>
      <c r="Y302" t="s">
        <v>29</v>
      </c>
    </row>
    <row r="303" spans="1:25" x14ac:dyDescent="0.45">
      <c r="A303" t="s">
        <v>25</v>
      </c>
      <c r="B303" t="s">
        <v>53</v>
      </c>
      <c r="C303">
        <v>561</v>
      </c>
      <c r="D303">
        <v>10</v>
      </c>
      <c r="F303">
        <v>2012</v>
      </c>
      <c r="G303">
        <v>14</v>
      </c>
      <c r="H303">
        <v>7.12</v>
      </c>
      <c r="I303">
        <v>97.06</v>
      </c>
      <c r="O303">
        <v>1.0680000000000001</v>
      </c>
      <c r="P303">
        <v>1.2</v>
      </c>
      <c r="Q303">
        <v>1780</v>
      </c>
      <c r="R303" t="s">
        <v>27</v>
      </c>
      <c r="T303" t="s">
        <v>28</v>
      </c>
      <c r="Y303" t="s">
        <v>29</v>
      </c>
    </row>
    <row r="304" spans="1:25" x14ac:dyDescent="0.45">
      <c r="A304" t="s">
        <v>25</v>
      </c>
      <c r="B304" t="s">
        <v>53</v>
      </c>
      <c r="C304">
        <v>561</v>
      </c>
      <c r="D304">
        <v>10</v>
      </c>
      <c r="F304">
        <v>2013</v>
      </c>
      <c r="G304">
        <v>15</v>
      </c>
      <c r="H304">
        <v>9.92</v>
      </c>
      <c r="I304">
        <v>148.57</v>
      </c>
      <c r="O304">
        <v>1.488</v>
      </c>
      <c r="P304">
        <v>1.2</v>
      </c>
      <c r="Q304">
        <v>2480</v>
      </c>
      <c r="R304" t="s">
        <v>27</v>
      </c>
      <c r="T304" t="s">
        <v>28</v>
      </c>
      <c r="Y304" t="s">
        <v>29</v>
      </c>
    </row>
    <row r="305" spans="1:25" x14ac:dyDescent="0.45">
      <c r="A305" t="s">
        <v>25</v>
      </c>
      <c r="B305" t="s">
        <v>53</v>
      </c>
      <c r="C305">
        <v>561</v>
      </c>
      <c r="D305">
        <v>10</v>
      </c>
      <c r="F305">
        <v>2014</v>
      </c>
      <c r="G305">
        <v>16</v>
      </c>
      <c r="H305">
        <v>11.82</v>
      </c>
      <c r="I305">
        <v>197.91</v>
      </c>
      <c r="O305">
        <v>1.7729999999999999</v>
      </c>
      <c r="P305">
        <v>1.2</v>
      </c>
      <c r="Q305">
        <v>2955</v>
      </c>
      <c r="R305" t="s">
        <v>27</v>
      </c>
      <c r="T305" t="s">
        <v>28</v>
      </c>
      <c r="Y305" t="s">
        <v>29</v>
      </c>
    </row>
    <row r="306" spans="1:25" x14ac:dyDescent="0.45">
      <c r="A306" t="s">
        <v>25</v>
      </c>
      <c r="B306" t="s">
        <v>53</v>
      </c>
      <c r="C306">
        <v>561</v>
      </c>
      <c r="D306">
        <v>10</v>
      </c>
      <c r="F306">
        <v>2015</v>
      </c>
      <c r="G306">
        <v>12</v>
      </c>
      <c r="H306">
        <v>7.52</v>
      </c>
      <c r="I306">
        <v>117.68</v>
      </c>
      <c r="O306">
        <v>1.1279999999999999</v>
      </c>
      <c r="P306">
        <v>1.2</v>
      </c>
      <c r="Q306">
        <v>1880</v>
      </c>
      <c r="R306" t="s">
        <v>27</v>
      </c>
      <c r="T306" t="s">
        <v>28</v>
      </c>
      <c r="Y306" t="s">
        <v>30</v>
      </c>
    </row>
    <row r="307" spans="1:25" x14ac:dyDescent="0.45">
      <c r="A307" t="s">
        <v>25</v>
      </c>
      <c r="B307" t="s">
        <v>53</v>
      </c>
      <c r="C307">
        <v>561</v>
      </c>
      <c r="D307">
        <v>10</v>
      </c>
      <c r="F307">
        <v>2016</v>
      </c>
      <c r="G307">
        <v>11</v>
      </c>
      <c r="H307">
        <v>6.13</v>
      </c>
      <c r="I307">
        <v>92.06</v>
      </c>
      <c r="O307">
        <v>0.92</v>
      </c>
      <c r="P307">
        <v>1.2</v>
      </c>
      <c r="Q307">
        <v>1532.5</v>
      </c>
      <c r="R307" t="s">
        <v>27</v>
      </c>
      <c r="T307" t="s">
        <v>28</v>
      </c>
      <c r="Y307" t="s">
        <v>30</v>
      </c>
    </row>
    <row r="308" spans="1:25" x14ac:dyDescent="0.45">
      <c r="A308" t="s">
        <v>25</v>
      </c>
      <c r="B308" t="s">
        <v>53</v>
      </c>
      <c r="C308">
        <v>561</v>
      </c>
      <c r="D308">
        <v>10</v>
      </c>
      <c r="F308">
        <v>2017</v>
      </c>
      <c r="G308">
        <v>21</v>
      </c>
      <c r="H308">
        <v>16.62</v>
      </c>
      <c r="I308">
        <v>271.07</v>
      </c>
      <c r="O308">
        <v>2.4929999999999999</v>
      </c>
      <c r="P308">
        <v>1.2</v>
      </c>
      <c r="Q308">
        <v>4155</v>
      </c>
      <c r="R308" t="s">
        <v>27</v>
      </c>
      <c r="T308" t="s">
        <v>28</v>
      </c>
      <c r="Y308" t="s">
        <v>30</v>
      </c>
    </row>
    <row r="309" spans="1:25" x14ac:dyDescent="0.45">
      <c r="A309" t="s">
        <v>25</v>
      </c>
      <c r="B309" t="s">
        <v>53</v>
      </c>
      <c r="C309">
        <v>561</v>
      </c>
      <c r="D309">
        <v>10</v>
      </c>
      <c r="F309">
        <v>2018</v>
      </c>
      <c r="G309">
        <v>24</v>
      </c>
      <c r="H309">
        <v>13.22</v>
      </c>
      <c r="I309">
        <v>211.12</v>
      </c>
      <c r="O309">
        <v>1.9830000000000001</v>
      </c>
      <c r="P309">
        <v>1.2</v>
      </c>
      <c r="Q309">
        <v>3305</v>
      </c>
      <c r="R309" t="s">
        <v>27</v>
      </c>
      <c r="T309" t="s">
        <v>28</v>
      </c>
      <c r="Y309" t="s">
        <v>30</v>
      </c>
    </row>
    <row r="310" spans="1:25" x14ac:dyDescent="0.45">
      <c r="A310" t="s">
        <v>25</v>
      </c>
      <c r="B310" t="s">
        <v>53</v>
      </c>
      <c r="C310">
        <v>561</v>
      </c>
      <c r="D310">
        <v>10</v>
      </c>
      <c r="F310">
        <v>2019</v>
      </c>
      <c r="G310">
        <v>4</v>
      </c>
      <c r="H310">
        <v>2.37</v>
      </c>
      <c r="I310">
        <v>36.03</v>
      </c>
      <c r="O310">
        <v>0.35599999999999998</v>
      </c>
      <c r="P310">
        <v>1.2</v>
      </c>
      <c r="Q310">
        <v>592.5</v>
      </c>
      <c r="R310" t="s">
        <v>27</v>
      </c>
      <c r="T310" t="s">
        <v>28</v>
      </c>
      <c r="Y310" t="s">
        <v>30</v>
      </c>
    </row>
    <row r="311" spans="1:25" x14ac:dyDescent="0.45">
      <c r="A311" t="s">
        <v>25</v>
      </c>
      <c r="B311" t="s">
        <v>53</v>
      </c>
      <c r="C311">
        <v>561</v>
      </c>
      <c r="D311">
        <v>10</v>
      </c>
      <c r="F311">
        <v>2020</v>
      </c>
      <c r="G311">
        <v>18</v>
      </c>
      <c r="H311">
        <v>9.0299999999999994</v>
      </c>
      <c r="I311">
        <v>100.39</v>
      </c>
      <c r="O311">
        <v>1.355</v>
      </c>
      <c r="P311">
        <v>1.2</v>
      </c>
      <c r="Q311">
        <v>2257.5</v>
      </c>
      <c r="R311" t="s">
        <v>27</v>
      </c>
      <c r="T311" t="s">
        <v>28</v>
      </c>
      <c r="Y311" t="s">
        <v>30</v>
      </c>
    </row>
    <row r="312" spans="1:25" x14ac:dyDescent="0.45">
      <c r="A312" t="s">
        <v>25</v>
      </c>
      <c r="B312" t="s">
        <v>53</v>
      </c>
      <c r="C312">
        <v>561</v>
      </c>
      <c r="D312">
        <v>10</v>
      </c>
      <c r="F312">
        <v>2021</v>
      </c>
      <c r="G312">
        <v>16</v>
      </c>
      <c r="H312">
        <v>9.2200000000000006</v>
      </c>
      <c r="I312">
        <v>61.37</v>
      </c>
      <c r="O312">
        <v>1.383</v>
      </c>
      <c r="P312">
        <v>1.2</v>
      </c>
      <c r="Q312">
        <v>2305</v>
      </c>
      <c r="R312" t="s">
        <v>27</v>
      </c>
      <c r="T312" t="s">
        <v>28</v>
      </c>
      <c r="Y312" t="s">
        <v>30</v>
      </c>
    </row>
    <row r="313" spans="1:25" x14ac:dyDescent="0.45">
      <c r="A313" t="s">
        <v>25</v>
      </c>
      <c r="B313" t="s">
        <v>53</v>
      </c>
      <c r="C313">
        <v>561</v>
      </c>
      <c r="D313">
        <v>10</v>
      </c>
      <c r="F313">
        <v>2022</v>
      </c>
      <c r="G313">
        <v>44</v>
      </c>
      <c r="H313">
        <v>29.15</v>
      </c>
      <c r="I313">
        <v>153.91999999999999</v>
      </c>
      <c r="O313">
        <v>4.3730000000000002</v>
      </c>
      <c r="P313">
        <v>1.2</v>
      </c>
      <c r="Q313">
        <v>7287.5</v>
      </c>
      <c r="R313" t="s">
        <v>27</v>
      </c>
      <c r="T313" t="s">
        <v>28</v>
      </c>
      <c r="Y313" t="s">
        <v>30</v>
      </c>
    </row>
    <row r="314" spans="1:25" x14ac:dyDescent="0.45">
      <c r="A314" t="s">
        <v>25</v>
      </c>
      <c r="B314" t="s">
        <v>53</v>
      </c>
      <c r="C314">
        <v>561</v>
      </c>
      <c r="D314">
        <v>10</v>
      </c>
      <c r="F314">
        <v>2023</v>
      </c>
      <c r="G314">
        <v>5</v>
      </c>
      <c r="H314">
        <v>2.82</v>
      </c>
      <c r="I314">
        <v>35.58</v>
      </c>
      <c r="O314">
        <v>0.42299999999999999</v>
      </c>
      <c r="P314">
        <v>1.2</v>
      </c>
      <c r="Q314">
        <v>705</v>
      </c>
      <c r="R314" t="s">
        <v>27</v>
      </c>
      <c r="T314" t="s">
        <v>28</v>
      </c>
      <c r="Y314" t="s">
        <v>30</v>
      </c>
    </row>
    <row r="315" spans="1:25" x14ac:dyDescent="0.45">
      <c r="A315" t="s">
        <v>25</v>
      </c>
      <c r="B315" t="s">
        <v>53</v>
      </c>
      <c r="C315">
        <v>561</v>
      </c>
      <c r="D315">
        <v>10</v>
      </c>
      <c r="F315">
        <v>2024</v>
      </c>
      <c r="G315">
        <v>0</v>
      </c>
      <c r="H315">
        <v>0</v>
      </c>
      <c r="R315" t="s">
        <v>27</v>
      </c>
      <c r="T315" t="s">
        <v>28</v>
      </c>
      <c r="Y315" t="s">
        <v>30</v>
      </c>
    </row>
    <row r="316" spans="1:25" x14ac:dyDescent="0.45">
      <c r="A316" t="s">
        <v>25</v>
      </c>
      <c r="B316" t="s">
        <v>54</v>
      </c>
      <c r="C316">
        <v>562</v>
      </c>
      <c r="D316">
        <v>10</v>
      </c>
      <c r="F316">
        <v>2009</v>
      </c>
      <c r="G316">
        <v>26</v>
      </c>
      <c r="H316">
        <v>20.05</v>
      </c>
      <c r="I316">
        <v>243</v>
      </c>
      <c r="O316">
        <v>3.008</v>
      </c>
      <c r="P316">
        <v>1.2</v>
      </c>
      <c r="Q316">
        <v>5012.5</v>
      </c>
      <c r="R316" t="s">
        <v>27</v>
      </c>
      <c r="T316" t="s">
        <v>28</v>
      </c>
      <c r="Y316" t="s">
        <v>29</v>
      </c>
    </row>
    <row r="317" spans="1:25" x14ac:dyDescent="0.45">
      <c r="A317" t="s">
        <v>25</v>
      </c>
      <c r="B317" t="s">
        <v>54</v>
      </c>
      <c r="C317">
        <v>562</v>
      </c>
      <c r="D317">
        <v>10</v>
      </c>
      <c r="F317">
        <v>2010</v>
      </c>
      <c r="G317">
        <v>95</v>
      </c>
      <c r="H317">
        <v>95</v>
      </c>
      <c r="I317">
        <v>1275</v>
      </c>
      <c r="O317">
        <v>14.25</v>
      </c>
      <c r="P317">
        <v>1.2</v>
      </c>
      <c r="Q317">
        <v>23750</v>
      </c>
      <c r="R317" t="s">
        <v>27</v>
      </c>
      <c r="T317" t="s">
        <v>28</v>
      </c>
      <c r="Y317" t="s">
        <v>29</v>
      </c>
    </row>
    <row r="318" spans="1:25" x14ac:dyDescent="0.45">
      <c r="A318" t="s">
        <v>25</v>
      </c>
      <c r="B318" t="s">
        <v>54</v>
      </c>
      <c r="C318">
        <v>562</v>
      </c>
      <c r="D318">
        <v>10</v>
      </c>
      <c r="F318">
        <v>2011</v>
      </c>
      <c r="G318">
        <v>14</v>
      </c>
      <c r="H318">
        <v>14</v>
      </c>
      <c r="I318">
        <v>167</v>
      </c>
      <c r="O318">
        <v>2.1</v>
      </c>
      <c r="P318">
        <v>1.2</v>
      </c>
      <c r="Q318">
        <v>3500</v>
      </c>
      <c r="R318" t="s">
        <v>27</v>
      </c>
      <c r="T318" t="s">
        <v>28</v>
      </c>
      <c r="Y318" t="s">
        <v>29</v>
      </c>
    </row>
    <row r="319" spans="1:25" x14ac:dyDescent="0.45">
      <c r="A319" t="s">
        <v>25</v>
      </c>
      <c r="B319" t="s">
        <v>54</v>
      </c>
      <c r="C319">
        <v>562</v>
      </c>
      <c r="D319">
        <v>10</v>
      </c>
      <c r="F319">
        <v>2012</v>
      </c>
      <c r="G319">
        <v>0</v>
      </c>
      <c r="H319">
        <v>0</v>
      </c>
      <c r="R319" t="s">
        <v>27</v>
      </c>
      <c r="T319" t="s">
        <v>28</v>
      </c>
      <c r="Y319" t="s">
        <v>29</v>
      </c>
    </row>
    <row r="320" spans="1:25" x14ac:dyDescent="0.45">
      <c r="A320" t="s">
        <v>25</v>
      </c>
      <c r="B320" t="s">
        <v>54</v>
      </c>
      <c r="C320">
        <v>562</v>
      </c>
      <c r="D320">
        <v>10</v>
      </c>
      <c r="F320">
        <v>2013</v>
      </c>
      <c r="G320">
        <v>12</v>
      </c>
      <c r="H320">
        <v>3.98</v>
      </c>
      <c r="I320">
        <v>33.47</v>
      </c>
      <c r="O320">
        <v>0.59699999999999998</v>
      </c>
      <c r="P320">
        <v>1.2</v>
      </c>
      <c r="Q320">
        <v>995</v>
      </c>
      <c r="R320" t="s">
        <v>27</v>
      </c>
      <c r="T320" t="s">
        <v>28</v>
      </c>
      <c r="Y320" t="s">
        <v>29</v>
      </c>
    </row>
    <row r="321" spans="1:25" x14ac:dyDescent="0.45">
      <c r="A321" t="s">
        <v>25</v>
      </c>
      <c r="B321" t="s">
        <v>54</v>
      </c>
      <c r="C321">
        <v>562</v>
      </c>
      <c r="D321">
        <v>10</v>
      </c>
      <c r="F321">
        <v>2014</v>
      </c>
      <c r="G321">
        <v>8</v>
      </c>
      <c r="H321">
        <v>3.73</v>
      </c>
      <c r="I321">
        <v>54.16</v>
      </c>
      <c r="O321">
        <v>0.56000000000000005</v>
      </c>
      <c r="P321">
        <v>1.2</v>
      </c>
      <c r="Q321">
        <v>932.5</v>
      </c>
      <c r="R321" t="s">
        <v>27</v>
      </c>
      <c r="T321" t="s">
        <v>28</v>
      </c>
      <c r="Y321" t="s">
        <v>29</v>
      </c>
    </row>
    <row r="322" spans="1:25" x14ac:dyDescent="0.45">
      <c r="A322" t="s">
        <v>25</v>
      </c>
      <c r="B322" t="s">
        <v>54</v>
      </c>
      <c r="C322">
        <v>562</v>
      </c>
      <c r="D322">
        <v>10</v>
      </c>
      <c r="F322">
        <v>2015</v>
      </c>
      <c r="G322">
        <v>38</v>
      </c>
      <c r="H322">
        <v>21.57</v>
      </c>
      <c r="I322">
        <v>276.01</v>
      </c>
      <c r="O322">
        <v>3.2360000000000002</v>
      </c>
      <c r="P322">
        <v>1.2</v>
      </c>
      <c r="Q322">
        <v>5392.5</v>
      </c>
      <c r="R322" t="s">
        <v>27</v>
      </c>
      <c r="T322" t="s">
        <v>28</v>
      </c>
      <c r="Y322" t="s">
        <v>30</v>
      </c>
    </row>
    <row r="323" spans="1:25" x14ac:dyDescent="0.45">
      <c r="A323" t="s">
        <v>25</v>
      </c>
      <c r="B323" t="s">
        <v>54</v>
      </c>
      <c r="C323">
        <v>562</v>
      </c>
      <c r="D323">
        <v>10</v>
      </c>
      <c r="F323">
        <v>2016</v>
      </c>
      <c r="G323">
        <v>33</v>
      </c>
      <c r="H323">
        <v>20.51</v>
      </c>
      <c r="I323">
        <v>237.97</v>
      </c>
      <c r="O323">
        <v>3.077</v>
      </c>
      <c r="P323">
        <v>1.2</v>
      </c>
      <c r="Q323">
        <v>5127.5</v>
      </c>
      <c r="R323" t="s">
        <v>27</v>
      </c>
      <c r="T323" t="s">
        <v>28</v>
      </c>
      <c r="Y323" t="s">
        <v>30</v>
      </c>
    </row>
    <row r="324" spans="1:25" x14ac:dyDescent="0.45">
      <c r="A324" t="s">
        <v>25</v>
      </c>
      <c r="B324" t="s">
        <v>54</v>
      </c>
      <c r="C324">
        <v>562</v>
      </c>
      <c r="D324">
        <v>10</v>
      </c>
      <c r="F324">
        <v>2017</v>
      </c>
      <c r="G324">
        <v>30</v>
      </c>
      <c r="H324">
        <v>19.04</v>
      </c>
      <c r="I324">
        <v>238.44</v>
      </c>
      <c r="O324">
        <v>2.8559999999999999</v>
      </c>
      <c r="P324">
        <v>1.2</v>
      </c>
      <c r="Q324">
        <v>4760</v>
      </c>
      <c r="R324" t="s">
        <v>27</v>
      </c>
      <c r="T324" t="s">
        <v>28</v>
      </c>
      <c r="Y324" t="s">
        <v>30</v>
      </c>
    </row>
    <row r="325" spans="1:25" x14ac:dyDescent="0.45">
      <c r="A325" t="s">
        <v>25</v>
      </c>
      <c r="B325" t="s">
        <v>54</v>
      </c>
      <c r="C325">
        <v>562</v>
      </c>
      <c r="D325">
        <v>10</v>
      </c>
      <c r="F325">
        <v>2018</v>
      </c>
      <c r="G325">
        <v>25</v>
      </c>
      <c r="H325">
        <v>13.98</v>
      </c>
      <c r="I325">
        <v>151.82</v>
      </c>
      <c r="O325">
        <v>2.097</v>
      </c>
      <c r="P325">
        <v>1.2</v>
      </c>
      <c r="Q325">
        <v>3495</v>
      </c>
      <c r="R325" t="s">
        <v>27</v>
      </c>
      <c r="T325" t="s">
        <v>28</v>
      </c>
      <c r="Y325" t="s">
        <v>30</v>
      </c>
    </row>
    <row r="326" spans="1:25" x14ac:dyDescent="0.45">
      <c r="A326" t="s">
        <v>25</v>
      </c>
      <c r="B326" t="s">
        <v>54</v>
      </c>
      <c r="C326">
        <v>562</v>
      </c>
      <c r="D326">
        <v>10</v>
      </c>
      <c r="F326">
        <v>2019</v>
      </c>
      <c r="G326">
        <v>11</v>
      </c>
      <c r="H326">
        <v>5.82</v>
      </c>
      <c r="I326">
        <v>70.11</v>
      </c>
      <c r="O326">
        <v>0.873</v>
      </c>
      <c r="P326">
        <v>1.2</v>
      </c>
      <c r="Q326">
        <v>1455</v>
      </c>
      <c r="R326" t="s">
        <v>27</v>
      </c>
      <c r="T326" t="s">
        <v>28</v>
      </c>
      <c r="Y326" t="s">
        <v>30</v>
      </c>
    </row>
    <row r="327" spans="1:25" x14ac:dyDescent="0.45">
      <c r="A327" t="s">
        <v>25</v>
      </c>
      <c r="B327" t="s">
        <v>54</v>
      </c>
      <c r="C327">
        <v>562</v>
      </c>
      <c r="D327">
        <v>10</v>
      </c>
      <c r="F327">
        <v>2020</v>
      </c>
      <c r="G327">
        <v>14</v>
      </c>
      <c r="H327">
        <v>8.58</v>
      </c>
      <c r="I327">
        <v>101.85</v>
      </c>
      <c r="O327">
        <v>1.2869999999999999</v>
      </c>
      <c r="P327">
        <v>1.2</v>
      </c>
      <c r="Q327">
        <v>2145</v>
      </c>
      <c r="R327" t="s">
        <v>27</v>
      </c>
      <c r="T327" t="s">
        <v>28</v>
      </c>
      <c r="Y327" t="s">
        <v>30</v>
      </c>
    </row>
    <row r="328" spans="1:25" x14ac:dyDescent="0.45">
      <c r="A328" t="s">
        <v>25</v>
      </c>
      <c r="B328" t="s">
        <v>54</v>
      </c>
      <c r="C328">
        <v>562</v>
      </c>
      <c r="D328">
        <v>10</v>
      </c>
      <c r="F328">
        <v>2021</v>
      </c>
      <c r="G328">
        <v>24</v>
      </c>
      <c r="H328">
        <v>14.37</v>
      </c>
      <c r="I328">
        <v>183.92</v>
      </c>
      <c r="O328">
        <v>1.637</v>
      </c>
      <c r="P328">
        <v>0.90720000000000001</v>
      </c>
      <c r="Q328">
        <v>3592.5</v>
      </c>
      <c r="R328" t="s">
        <v>27</v>
      </c>
      <c r="T328" t="s">
        <v>28</v>
      </c>
      <c r="Y328" t="s">
        <v>30</v>
      </c>
    </row>
    <row r="329" spans="1:25" x14ac:dyDescent="0.45">
      <c r="A329" t="s">
        <v>25</v>
      </c>
      <c r="B329" t="s">
        <v>54</v>
      </c>
      <c r="C329">
        <v>562</v>
      </c>
      <c r="D329">
        <v>10</v>
      </c>
      <c r="F329">
        <v>2022</v>
      </c>
      <c r="G329">
        <v>17</v>
      </c>
      <c r="H329">
        <v>11.74</v>
      </c>
      <c r="I329">
        <v>160.05000000000001</v>
      </c>
      <c r="O329">
        <v>0.90100000000000002</v>
      </c>
      <c r="P329">
        <v>0.61419999999999997</v>
      </c>
      <c r="Q329">
        <v>2935</v>
      </c>
      <c r="R329" t="s">
        <v>27</v>
      </c>
      <c r="T329" t="s">
        <v>28</v>
      </c>
      <c r="Y329" t="s">
        <v>30</v>
      </c>
    </row>
    <row r="330" spans="1:25" x14ac:dyDescent="0.45">
      <c r="A330" t="s">
        <v>25</v>
      </c>
      <c r="B330" t="s">
        <v>54</v>
      </c>
      <c r="C330">
        <v>562</v>
      </c>
      <c r="D330">
        <v>10</v>
      </c>
      <c r="F330">
        <v>2023</v>
      </c>
      <c r="G330">
        <v>13</v>
      </c>
      <c r="H330">
        <v>8.5</v>
      </c>
      <c r="I330">
        <v>101.32</v>
      </c>
      <c r="O330">
        <v>0.65200000000000002</v>
      </c>
      <c r="P330">
        <v>0.6139</v>
      </c>
      <c r="Q330">
        <v>2125</v>
      </c>
      <c r="R330" t="s">
        <v>27</v>
      </c>
      <c r="T330" t="s">
        <v>28</v>
      </c>
      <c r="Y330" t="s">
        <v>30</v>
      </c>
    </row>
    <row r="331" spans="1:25" x14ac:dyDescent="0.45">
      <c r="A331" t="s">
        <v>25</v>
      </c>
      <c r="B331" t="s">
        <v>54</v>
      </c>
      <c r="C331">
        <v>562</v>
      </c>
      <c r="D331">
        <v>10</v>
      </c>
      <c r="F331">
        <v>2024</v>
      </c>
      <c r="G331">
        <v>8</v>
      </c>
      <c r="H331">
        <v>4.76</v>
      </c>
      <c r="I331">
        <v>56.69</v>
      </c>
      <c r="O331">
        <v>0.36499999999999999</v>
      </c>
      <c r="P331">
        <v>0.61399999999999999</v>
      </c>
      <c r="Q331">
        <v>1190</v>
      </c>
      <c r="R331" t="s">
        <v>27</v>
      </c>
      <c r="T331" t="s">
        <v>28</v>
      </c>
      <c r="Y331" t="s">
        <v>30</v>
      </c>
    </row>
    <row r="332" spans="1:25" x14ac:dyDescent="0.45">
      <c r="A332" t="s">
        <v>25</v>
      </c>
      <c r="B332" t="s">
        <v>54</v>
      </c>
      <c r="C332">
        <v>562</v>
      </c>
      <c r="D332">
        <v>12</v>
      </c>
      <c r="F332">
        <v>2011</v>
      </c>
      <c r="G332">
        <v>105</v>
      </c>
      <c r="H332">
        <v>82.5</v>
      </c>
      <c r="I332">
        <v>3840.12</v>
      </c>
      <c r="K332">
        <v>1.0999999999999999E-2</v>
      </c>
      <c r="L332">
        <v>8.9999999999999998E-4</v>
      </c>
      <c r="M332">
        <v>2899.1410000000001</v>
      </c>
      <c r="N332">
        <v>8.1000000000000003E-2</v>
      </c>
      <c r="O332">
        <v>0.27200000000000002</v>
      </c>
      <c r="P332">
        <v>1.3299999999999999E-2</v>
      </c>
      <c r="Q332">
        <v>35736.203000000001</v>
      </c>
      <c r="R332" t="s">
        <v>38</v>
      </c>
      <c r="S332" t="s">
        <v>34</v>
      </c>
      <c r="T332" t="s">
        <v>55</v>
      </c>
      <c r="V332" t="s">
        <v>56</v>
      </c>
      <c r="Y332" t="s">
        <v>35</v>
      </c>
    </row>
    <row r="333" spans="1:25" x14ac:dyDescent="0.45">
      <c r="A333" t="s">
        <v>25</v>
      </c>
      <c r="B333" t="s">
        <v>54</v>
      </c>
      <c r="C333">
        <v>562</v>
      </c>
      <c r="D333">
        <v>12</v>
      </c>
      <c r="F333">
        <v>2012</v>
      </c>
      <c r="G333">
        <v>31</v>
      </c>
      <c r="H333">
        <v>22.47</v>
      </c>
      <c r="I333">
        <v>966.82</v>
      </c>
      <c r="K333">
        <v>3.0000000000000001E-3</v>
      </c>
      <c r="L333">
        <v>8.0000000000000004E-4</v>
      </c>
      <c r="M333">
        <v>740.49199999999996</v>
      </c>
      <c r="N333">
        <v>8.1000000000000003E-2</v>
      </c>
      <c r="O333">
        <v>4.7E-2</v>
      </c>
      <c r="P333">
        <v>9.4000000000000004E-3</v>
      </c>
      <c r="Q333">
        <v>9126.8060000000005</v>
      </c>
      <c r="R333" t="s">
        <v>38</v>
      </c>
      <c r="S333" t="s">
        <v>34</v>
      </c>
      <c r="T333" t="s">
        <v>28</v>
      </c>
      <c r="V333" t="s">
        <v>57</v>
      </c>
      <c r="Y333" t="s">
        <v>35</v>
      </c>
    </row>
    <row r="334" spans="1:25" x14ac:dyDescent="0.45">
      <c r="A334" t="s">
        <v>25</v>
      </c>
      <c r="B334" t="s">
        <v>54</v>
      </c>
      <c r="C334">
        <v>562</v>
      </c>
      <c r="D334">
        <v>12</v>
      </c>
      <c r="F334">
        <v>2013</v>
      </c>
      <c r="G334">
        <v>140</v>
      </c>
      <c r="H334">
        <v>88.94</v>
      </c>
      <c r="I334">
        <v>3972.19</v>
      </c>
      <c r="K334">
        <v>1.2E-2</v>
      </c>
      <c r="L334">
        <v>8.9999999999999998E-4</v>
      </c>
      <c r="M334">
        <v>2976.05</v>
      </c>
      <c r="N334">
        <v>8.1000000000000003E-2</v>
      </c>
      <c r="O334">
        <v>0.221</v>
      </c>
      <c r="P334">
        <v>1.0699999999999999E-2</v>
      </c>
      <c r="Q334">
        <v>36680.646000000001</v>
      </c>
      <c r="R334" t="s">
        <v>38</v>
      </c>
      <c r="S334" t="s">
        <v>34</v>
      </c>
      <c r="T334" t="s">
        <v>28</v>
      </c>
      <c r="V334" t="s">
        <v>57</v>
      </c>
      <c r="Y334" t="s">
        <v>35</v>
      </c>
    </row>
    <row r="335" spans="1:25" x14ac:dyDescent="0.45">
      <c r="A335" t="s">
        <v>25</v>
      </c>
      <c r="B335" t="s">
        <v>54</v>
      </c>
      <c r="C335">
        <v>562</v>
      </c>
      <c r="D335">
        <v>12</v>
      </c>
      <c r="F335">
        <v>2014</v>
      </c>
      <c r="G335">
        <v>148</v>
      </c>
      <c r="H335">
        <v>102.98</v>
      </c>
      <c r="I335">
        <v>4680.6400000000003</v>
      </c>
      <c r="K335">
        <v>1.2999999999999999E-2</v>
      </c>
      <c r="L335">
        <v>8.9999999999999998E-4</v>
      </c>
      <c r="M335">
        <v>3439.6819999999998</v>
      </c>
      <c r="N335">
        <v>7.9299999999999995E-2</v>
      </c>
      <c r="O335">
        <v>0.23699999999999999</v>
      </c>
      <c r="P335">
        <v>9.5999999999999992E-3</v>
      </c>
      <c r="Q335">
        <v>43120.241999999998</v>
      </c>
      <c r="R335" t="s">
        <v>38</v>
      </c>
      <c r="S335" t="s">
        <v>34</v>
      </c>
      <c r="T335" t="s">
        <v>28</v>
      </c>
      <c r="V335" t="s">
        <v>57</v>
      </c>
      <c r="Y335" t="s">
        <v>35</v>
      </c>
    </row>
    <row r="336" spans="1:25" x14ac:dyDescent="0.45">
      <c r="A336" t="s">
        <v>25</v>
      </c>
      <c r="B336" t="s">
        <v>54</v>
      </c>
      <c r="C336">
        <v>562</v>
      </c>
      <c r="D336">
        <v>12</v>
      </c>
      <c r="F336">
        <v>2015</v>
      </c>
      <c r="G336">
        <v>112</v>
      </c>
      <c r="H336">
        <v>73.25</v>
      </c>
      <c r="I336">
        <v>3213.34</v>
      </c>
      <c r="K336">
        <v>0.01</v>
      </c>
      <c r="L336">
        <v>8.9999999999999998E-4</v>
      </c>
      <c r="M336">
        <v>2493.732</v>
      </c>
      <c r="N336">
        <v>8.0699999999999994E-2</v>
      </c>
      <c r="O336">
        <v>0.23200000000000001</v>
      </c>
      <c r="P336">
        <v>1.24E-2</v>
      </c>
      <c r="Q336">
        <v>30746.635999999999</v>
      </c>
      <c r="R336" t="s">
        <v>38</v>
      </c>
      <c r="S336" t="s">
        <v>34</v>
      </c>
      <c r="T336" t="s">
        <v>28</v>
      </c>
      <c r="V336" t="s">
        <v>57</v>
      </c>
      <c r="Y336" t="s">
        <v>36</v>
      </c>
    </row>
    <row r="337" spans="1:25" x14ac:dyDescent="0.45">
      <c r="A337" t="s">
        <v>25</v>
      </c>
      <c r="B337" t="s">
        <v>54</v>
      </c>
      <c r="C337">
        <v>562</v>
      </c>
      <c r="D337">
        <v>12</v>
      </c>
      <c r="F337">
        <v>2016</v>
      </c>
      <c r="G337">
        <v>124</v>
      </c>
      <c r="H337">
        <v>89.13</v>
      </c>
      <c r="I337">
        <v>3639.05</v>
      </c>
      <c r="K337">
        <v>0.06</v>
      </c>
      <c r="L337">
        <v>3.7000000000000002E-3</v>
      </c>
      <c r="M337">
        <v>2654.8519999999999</v>
      </c>
      <c r="N337">
        <v>7.51E-2</v>
      </c>
      <c r="O337">
        <v>0.14499999999999999</v>
      </c>
      <c r="P337">
        <v>8.3999999999999995E-3</v>
      </c>
      <c r="Q337">
        <v>35467.116999999998</v>
      </c>
      <c r="R337" t="s">
        <v>38</v>
      </c>
      <c r="S337" t="s">
        <v>34</v>
      </c>
      <c r="T337" t="s">
        <v>28</v>
      </c>
      <c r="V337" t="s">
        <v>57</v>
      </c>
      <c r="Y337" t="s">
        <v>36</v>
      </c>
    </row>
    <row r="338" spans="1:25" x14ac:dyDescent="0.45">
      <c r="A338" t="s">
        <v>25</v>
      </c>
      <c r="B338" t="s">
        <v>54</v>
      </c>
      <c r="C338">
        <v>562</v>
      </c>
      <c r="D338">
        <v>12</v>
      </c>
      <c r="F338">
        <v>2017</v>
      </c>
      <c r="G338">
        <v>95</v>
      </c>
      <c r="H338">
        <v>67.8</v>
      </c>
      <c r="I338">
        <v>2958.1</v>
      </c>
      <c r="K338">
        <v>8.9999999999999993E-3</v>
      </c>
      <c r="L338">
        <v>8.9999999999999998E-4</v>
      </c>
      <c r="M338">
        <v>2246.3159999999998</v>
      </c>
      <c r="N338">
        <v>0.08</v>
      </c>
      <c r="O338">
        <v>0.122</v>
      </c>
      <c r="P338">
        <v>8.0999999999999996E-3</v>
      </c>
      <c r="Q338">
        <v>28037.432000000001</v>
      </c>
      <c r="R338" t="s">
        <v>38</v>
      </c>
      <c r="S338" t="s">
        <v>34</v>
      </c>
      <c r="T338" t="s">
        <v>28</v>
      </c>
      <c r="V338" t="s">
        <v>57</v>
      </c>
      <c r="Y338" t="s">
        <v>36</v>
      </c>
    </row>
    <row r="339" spans="1:25" x14ac:dyDescent="0.45">
      <c r="A339" t="s">
        <v>25</v>
      </c>
      <c r="B339" t="s">
        <v>54</v>
      </c>
      <c r="C339">
        <v>562</v>
      </c>
      <c r="D339">
        <v>12</v>
      </c>
      <c r="F339">
        <v>2018</v>
      </c>
      <c r="G339">
        <v>84</v>
      </c>
      <c r="H339">
        <v>50.76</v>
      </c>
      <c r="I339">
        <v>1976.22</v>
      </c>
      <c r="K339">
        <v>6.0000000000000001E-3</v>
      </c>
      <c r="L339">
        <v>8.0000000000000004E-4</v>
      </c>
      <c r="M339">
        <v>1544.1790000000001</v>
      </c>
      <c r="N339">
        <v>0.08</v>
      </c>
      <c r="O339">
        <v>7.5999999999999998E-2</v>
      </c>
      <c r="P339">
        <v>7.7000000000000002E-3</v>
      </c>
      <c r="Q339">
        <v>19209.813999999998</v>
      </c>
      <c r="R339" t="s">
        <v>38</v>
      </c>
      <c r="S339" t="s">
        <v>34</v>
      </c>
      <c r="T339" t="s">
        <v>28</v>
      </c>
      <c r="V339" t="s">
        <v>57</v>
      </c>
      <c r="Y339" t="s">
        <v>36</v>
      </c>
    </row>
    <row r="340" spans="1:25" x14ac:dyDescent="0.45">
      <c r="A340" t="s">
        <v>25</v>
      </c>
      <c r="B340" t="s">
        <v>54</v>
      </c>
      <c r="C340">
        <v>562</v>
      </c>
      <c r="D340">
        <v>12</v>
      </c>
      <c r="F340">
        <v>2019</v>
      </c>
      <c r="G340">
        <v>39</v>
      </c>
      <c r="H340">
        <v>17.11</v>
      </c>
      <c r="I340">
        <v>565.47</v>
      </c>
      <c r="K340">
        <v>2E-3</v>
      </c>
      <c r="L340">
        <v>8.0000000000000004E-4</v>
      </c>
      <c r="M340">
        <v>452.17599999999999</v>
      </c>
      <c r="N340">
        <v>7.9500000000000001E-2</v>
      </c>
      <c r="O340">
        <v>2.1999999999999999E-2</v>
      </c>
      <c r="P340">
        <v>8.0999999999999996E-3</v>
      </c>
      <c r="Q340">
        <v>5601.6530000000002</v>
      </c>
      <c r="R340" t="s">
        <v>38</v>
      </c>
      <c r="S340" t="s">
        <v>34</v>
      </c>
      <c r="T340" t="s">
        <v>28</v>
      </c>
      <c r="V340" t="s">
        <v>57</v>
      </c>
      <c r="Y340" t="s">
        <v>36</v>
      </c>
    </row>
    <row r="341" spans="1:25" x14ac:dyDescent="0.45">
      <c r="A341" t="s">
        <v>25</v>
      </c>
      <c r="B341" t="s">
        <v>54</v>
      </c>
      <c r="C341">
        <v>562</v>
      </c>
      <c r="D341">
        <v>12</v>
      </c>
      <c r="F341">
        <v>2020</v>
      </c>
      <c r="G341">
        <v>29</v>
      </c>
      <c r="H341">
        <v>20.54</v>
      </c>
      <c r="I341">
        <v>710.21</v>
      </c>
      <c r="K341">
        <v>4.0000000000000001E-3</v>
      </c>
      <c r="L341">
        <v>1.2999999999999999E-3</v>
      </c>
      <c r="M341">
        <v>549.06799999999998</v>
      </c>
      <c r="N341">
        <v>7.7200000000000005E-2</v>
      </c>
      <c r="O341">
        <v>2.7E-2</v>
      </c>
      <c r="P341">
        <v>7.7000000000000002E-3</v>
      </c>
      <c r="Q341">
        <v>7163.3540000000003</v>
      </c>
      <c r="R341" t="s">
        <v>38</v>
      </c>
      <c r="S341" t="s">
        <v>34</v>
      </c>
      <c r="T341" t="s">
        <v>28</v>
      </c>
      <c r="V341" t="s">
        <v>57</v>
      </c>
      <c r="Y341" t="s">
        <v>36</v>
      </c>
    </row>
    <row r="342" spans="1:25" x14ac:dyDescent="0.45">
      <c r="A342" t="s">
        <v>25</v>
      </c>
      <c r="B342" t="s">
        <v>54</v>
      </c>
      <c r="C342">
        <v>562</v>
      </c>
      <c r="D342">
        <v>12</v>
      </c>
      <c r="F342">
        <v>2021</v>
      </c>
      <c r="G342">
        <v>94</v>
      </c>
      <c r="H342">
        <v>70.290000000000006</v>
      </c>
      <c r="I342">
        <v>2624.74</v>
      </c>
      <c r="K342">
        <v>8.0000000000000002E-3</v>
      </c>
      <c r="L342">
        <v>8.9999999999999998E-4</v>
      </c>
      <c r="M342">
        <v>1954.164</v>
      </c>
      <c r="N342">
        <v>7.5999999999999998E-2</v>
      </c>
      <c r="O342">
        <v>8.4000000000000005E-2</v>
      </c>
      <c r="P342">
        <v>6.3E-3</v>
      </c>
      <c r="Q342">
        <v>25900.621999999999</v>
      </c>
      <c r="R342" t="s">
        <v>38</v>
      </c>
      <c r="S342" t="s">
        <v>34</v>
      </c>
      <c r="T342" t="s">
        <v>28</v>
      </c>
      <c r="V342" t="s">
        <v>57</v>
      </c>
      <c r="Y342" t="s">
        <v>36</v>
      </c>
    </row>
    <row r="343" spans="1:25" x14ac:dyDescent="0.45">
      <c r="A343" t="s">
        <v>25</v>
      </c>
      <c r="B343" t="s">
        <v>54</v>
      </c>
      <c r="C343">
        <v>562</v>
      </c>
      <c r="D343">
        <v>12</v>
      </c>
      <c r="F343">
        <v>2022</v>
      </c>
      <c r="G343">
        <v>61</v>
      </c>
      <c r="H343">
        <v>44.01</v>
      </c>
      <c r="I343">
        <v>1596.81</v>
      </c>
      <c r="K343">
        <v>5.0000000000000001E-3</v>
      </c>
      <c r="L343">
        <v>1E-3</v>
      </c>
      <c r="M343">
        <v>1188.509</v>
      </c>
      <c r="N343">
        <v>7.6300000000000007E-2</v>
      </c>
      <c r="O343">
        <v>5.2999999999999999E-2</v>
      </c>
      <c r="P343">
        <v>5.4999999999999997E-3</v>
      </c>
      <c r="Q343">
        <v>15736.718999999999</v>
      </c>
      <c r="R343" t="s">
        <v>38</v>
      </c>
      <c r="S343" t="s">
        <v>34</v>
      </c>
      <c r="T343" t="s">
        <v>28</v>
      </c>
      <c r="V343" t="s">
        <v>57</v>
      </c>
      <c r="Y343" t="s">
        <v>36</v>
      </c>
    </row>
    <row r="344" spans="1:25" x14ac:dyDescent="0.45">
      <c r="A344" t="s">
        <v>25</v>
      </c>
      <c r="B344" t="s">
        <v>54</v>
      </c>
      <c r="C344">
        <v>562</v>
      </c>
      <c r="D344">
        <v>12</v>
      </c>
      <c r="F344">
        <v>2023</v>
      </c>
      <c r="G344">
        <v>67</v>
      </c>
      <c r="H344">
        <v>47.75</v>
      </c>
      <c r="I344">
        <v>1912.76</v>
      </c>
      <c r="K344">
        <v>6.0000000000000001E-3</v>
      </c>
      <c r="L344">
        <v>1E-3</v>
      </c>
      <c r="M344">
        <v>1435.1189999999999</v>
      </c>
      <c r="N344">
        <v>7.7399999999999997E-2</v>
      </c>
      <c r="O344">
        <v>9.6000000000000002E-2</v>
      </c>
      <c r="P344">
        <v>7.9000000000000008E-3</v>
      </c>
      <c r="Q344">
        <v>18585.163</v>
      </c>
      <c r="R344" t="s">
        <v>38</v>
      </c>
      <c r="S344" t="s">
        <v>34</v>
      </c>
      <c r="T344" t="s">
        <v>28</v>
      </c>
      <c r="V344" t="s">
        <v>57</v>
      </c>
      <c r="Y344" t="s">
        <v>36</v>
      </c>
    </row>
    <row r="345" spans="1:25" x14ac:dyDescent="0.45">
      <c r="A345" t="s">
        <v>25</v>
      </c>
      <c r="B345" t="s">
        <v>54</v>
      </c>
      <c r="C345">
        <v>562</v>
      </c>
      <c r="D345">
        <v>12</v>
      </c>
      <c r="F345">
        <v>2024</v>
      </c>
      <c r="G345">
        <v>3</v>
      </c>
      <c r="H345">
        <v>0.9</v>
      </c>
      <c r="I345">
        <v>21</v>
      </c>
      <c r="K345">
        <v>0</v>
      </c>
      <c r="L345">
        <v>1E-3</v>
      </c>
      <c r="M345">
        <v>19.329999999999998</v>
      </c>
      <c r="N345">
        <v>8.1000000000000003E-2</v>
      </c>
      <c r="O345">
        <v>0</v>
      </c>
      <c r="P345">
        <v>2.3E-3</v>
      </c>
      <c r="Q345">
        <v>238.68</v>
      </c>
      <c r="R345" t="s">
        <v>38</v>
      </c>
      <c r="S345" t="s">
        <v>34</v>
      </c>
      <c r="T345" t="s">
        <v>28</v>
      </c>
      <c r="V345" t="s">
        <v>57</v>
      </c>
      <c r="Y345" t="s">
        <v>36</v>
      </c>
    </row>
    <row r="346" spans="1:25" x14ac:dyDescent="0.45">
      <c r="A346" t="s">
        <v>25</v>
      </c>
      <c r="B346" t="s">
        <v>54</v>
      </c>
      <c r="C346">
        <v>562</v>
      </c>
      <c r="D346">
        <v>13</v>
      </c>
      <c r="F346">
        <v>2011</v>
      </c>
      <c r="G346">
        <v>99</v>
      </c>
      <c r="H346">
        <v>72.73</v>
      </c>
      <c r="I346">
        <v>3108.72</v>
      </c>
      <c r="K346">
        <v>8.9999999999999993E-3</v>
      </c>
      <c r="L346">
        <v>8.0000000000000004E-4</v>
      </c>
      <c r="M346">
        <v>2294.922</v>
      </c>
      <c r="N346">
        <v>8.1000000000000003E-2</v>
      </c>
      <c r="O346">
        <v>0.13700000000000001</v>
      </c>
      <c r="P346">
        <v>1.01E-2</v>
      </c>
      <c r="Q346">
        <v>28286.634999999998</v>
      </c>
      <c r="R346" t="s">
        <v>38</v>
      </c>
      <c r="S346" t="s">
        <v>34</v>
      </c>
      <c r="T346" t="s">
        <v>58</v>
      </c>
      <c r="V346" t="s">
        <v>59</v>
      </c>
      <c r="Y346" t="s">
        <v>35</v>
      </c>
    </row>
    <row r="347" spans="1:25" x14ac:dyDescent="0.45">
      <c r="A347" t="s">
        <v>25</v>
      </c>
      <c r="B347" t="s">
        <v>54</v>
      </c>
      <c r="C347">
        <v>562</v>
      </c>
      <c r="D347">
        <v>13</v>
      </c>
      <c r="F347">
        <v>2012</v>
      </c>
      <c r="G347">
        <v>33</v>
      </c>
      <c r="H347">
        <v>21.91</v>
      </c>
      <c r="I347">
        <v>894.5</v>
      </c>
      <c r="K347">
        <v>2E-3</v>
      </c>
      <c r="L347">
        <v>8.0000000000000004E-4</v>
      </c>
      <c r="M347">
        <v>603.36699999999996</v>
      </c>
      <c r="N347">
        <v>8.1299999999999997E-2</v>
      </c>
      <c r="O347">
        <v>2.1999999999999999E-2</v>
      </c>
      <c r="P347">
        <v>8.0000000000000002E-3</v>
      </c>
      <c r="Q347">
        <v>7433.8360000000002</v>
      </c>
      <c r="R347" t="s">
        <v>38</v>
      </c>
      <c r="S347" t="s">
        <v>34</v>
      </c>
      <c r="T347" t="s">
        <v>28</v>
      </c>
      <c r="V347" t="s">
        <v>57</v>
      </c>
      <c r="Y347" t="s">
        <v>35</v>
      </c>
    </row>
    <row r="348" spans="1:25" x14ac:dyDescent="0.45">
      <c r="A348" t="s">
        <v>25</v>
      </c>
      <c r="B348" t="s">
        <v>54</v>
      </c>
      <c r="C348">
        <v>562</v>
      </c>
      <c r="D348">
        <v>13</v>
      </c>
      <c r="F348">
        <v>2013</v>
      </c>
      <c r="G348">
        <v>125</v>
      </c>
      <c r="H348">
        <v>79.12</v>
      </c>
      <c r="I348">
        <v>3521.31</v>
      </c>
      <c r="K348">
        <v>0.01</v>
      </c>
      <c r="L348">
        <v>8.9999999999999998E-4</v>
      </c>
      <c r="M348">
        <v>2583.1570000000002</v>
      </c>
      <c r="N348">
        <v>8.0799999999999997E-2</v>
      </c>
      <c r="O348">
        <v>0.127</v>
      </c>
      <c r="P348">
        <v>7.6E-3</v>
      </c>
      <c r="Q348">
        <v>31881.166000000001</v>
      </c>
      <c r="R348" t="s">
        <v>38</v>
      </c>
      <c r="S348" t="s">
        <v>34</v>
      </c>
      <c r="T348" t="s">
        <v>28</v>
      </c>
      <c r="V348" t="s">
        <v>57</v>
      </c>
      <c r="Y348" t="s">
        <v>35</v>
      </c>
    </row>
    <row r="349" spans="1:25" x14ac:dyDescent="0.45">
      <c r="A349" t="s">
        <v>25</v>
      </c>
      <c r="B349" t="s">
        <v>54</v>
      </c>
      <c r="C349">
        <v>562</v>
      </c>
      <c r="D349">
        <v>13</v>
      </c>
      <c r="F349">
        <v>2014</v>
      </c>
      <c r="G349">
        <v>122</v>
      </c>
      <c r="H349">
        <v>86.18</v>
      </c>
      <c r="I349">
        <v>3899.82</v>
      </c>
      <c r="K349">
        <v>1.0999999999999999E-2</v>
      </c>
      <c r="L349">
        <v>8.9999999999999998E-4</v>
      </c>
      <c r="M349">
        <v>2845.8789999999999</v>
      </c>
      <c r="N349">
        <v>7.9299999999999995E-2</v>
      </c>
      <c r="O349">
        <v>0.152</v>
      </c>
      <c r="P349">
        <v>7.6E-3</v>
      </c>
      <c r="Q349">
        <v>35440.216</v>
      </c>
      <c r="R349" t="s">
        <v>38</v>
      </c>
      <c r="S349" t="s">
        <v>34</v>
      </c>
      <c r="T349" t="s">
        <v>28</v>
      </c>
      <c r="V349" t="s">
        <v>57</v>
      </c>
      <c r="Y349" t="s">
        <v>35</v>
      </c>
    </row>
    <row r="350" spans="1:25" x14ac:dyDescent="0.45">
      <c r="A350" t="s">
        <v>25</v>
      </c>
      <c r="B350" t="s">
        <v>54</v>
      </c>
      <c r="C350">
        <v>562</v>
      </c>
      <c r="D350">
        <v>13</v>
      </c>
      <c r="F350">
        <v>2015</v>
      </c>
      <c r="G350">
        <v>110</v>
      </c>
      <c r="H350">
        <v>76.319999999999993</v>
      </c>
      <c r="I350">
        <v>3416.16</v>
      </c>
      <c r="K350">
        <v>0.01</v>
      </c>
      <c r="L350">
        <v>8.9999999999999998E-4</v>
      </c>
      <c r="M350">
        <v>2576.7350000000001</v>
      </c>
      <c r="N350">
        <v>8.1000000000000003E-2</v>
      </c>
      <c r="O350">
        <v>0.17399999999999999</v>
      </c>
      <c r="P350">
        <v>9.5999999999999992E-3</v>
      </c>
      <c r="Q350">
        <v>31751.837</v>
      </c>
      <c r="R350" t="s">
        <v>38</v>
      </c>
      <c r="S350" t="s">
        <v>34</v>
      </c>
      <c r="T350" t="s">
        <v>28</v>
      </c>
      <c r="V350" t="s">
        <v>57</v>
      </c>
      <c r="Y350" t="s">
        <v>36</v>
      </c>
    </row>
    <row r="351" spans="1:25" x14ac:dyDescent="0.45">
      <c r="A351" t="s">
        <v>25</v>
      </c>
      <c r="B351" t="s">
        <v>54</v>
      </c>
      <c r="C351">
        <v>562</v>
      </c>
      <c r="D351">
        <v>13</v>
      </c>
      <c r="F351">
        <v>2016</v>
      </c>
      <c r="G351">
        <v>90</v>
      </c>
      <c r="H351">
        <v>67.540000000000006</v>
      </c>
      <c r="I351">
        <v>2775.7</v>
      </c>
      <c r="K351">
        <v>4.8000000000000001E-2</v>
      </c>
      <c r="L351">
        <v>3.8999999999999998E-3</v>
      </c>
      <c r="M351">
        <v>2018.827</v>
      </c>
      <c r="N351">
        <v>7.5700000000000003E-2</v>
      </c>
      <c r="O351">
        <v>9.7000000000000003E-2</v>
      </c>
      <c r="P351">
        <v>7.1999999999999998E-3</v>
      </c>
      <c r="Q351">
        <v>26540.460999999999</v>
      </c>
      <c r="R351" t="s">
        <v>38</v>
      </c>
      <c r="S351" t="s">
        <v>34</v>
      </c>
      <c r="T351" t="s">
        <v>28</v>
      </c>
      <c r="V351" t="s">
        <v>57</v>
      </c>
      <c r="Y351" t="s">
        <v>36</v>
      </c>
    </row>
    <row r="352" spans="1:25" x14ac:dyDescent="0.45">
      <c r="A352" t="s">
        <v>25</v>
      </c>
      <c r="B352" t="s">
        <v>54</v>
      </c>
      <c r="C352">
        <v>562</v>
      </c>
      <c r="D352">
        <v>13</v>
      </c>
      <c r="F352">
        <v>2017</v>
      </c>
      <c r="G352">
        <v>71</v>
      </c>
      <c r="H352">
        <v>49.45</v>
      </c>
      <c r="I352">
        <v>2143.62</v>
      </c>
      <c r="K352">
        <v>6.0000000000000001E-3</v>
      </c>
      <c r="L352">
        <v>8.9999999999999998E-4</v>
      </c>
      <c r="M352">
        <v>1588.288</v>
      </c>
      <c r="N352">
        <v>7.9200000000000007E-2</v>
      </c>
      <c r="O352">
        <v>9.1999999999999998E-2</v>
      </c>
      <c r="P352">
        <v>9.1000000000000004E-3</v>
      </c>
      <c r="Q352">
        <v>19899.804</v>
      </c>
      <c r="R352" t="s">
        <v>38</v>
      </c>
      <c r="S352" t="s">
        <v>34</v>
      </c>
      <c r="T352" t="s">
        <v>28</v>
      </c>
      <c r="V352" t="s">
        <v>57</v>
      </c>
      <c r="Y352" t="s">
        <v>36</v>
      </c>
    </row>
    <row r="353" spans="1:25" x14ac:dyDescent="0.45">
      <c r="A353" t="s">
        <v>25</v>
      </c>
      <c r="B353" t="s">
        <v>54</v>
      </c>
      <c r="C353">
        <v>562</v>
      </c>
      <c r="D353">
        <v>13</v>
      </c>
      <c r="F353">
        <v>2018</v>
      </c>
      <c r="G353">
        <v>60</v>
      </c>
      <c r="H353">
        <v>40.29</v>
      </c>
      <c r="I353">
        <v>1722</v>
      </c>
      <c r="K353">
        <v>5.0000000000000001E-3</v>
      </c>
      <c r="L353">
        <v>8.9999999999999998E-4</v>
      </c>
      <c r="M353">
        <v>1279.9639999999999</v>
      </c>
      <c r="N353">
        <v>7.85E-2</v>
      </c>
      <c r="O353">
        <v>7.1999999999999995E-2</v>
      </c>
      <c r="P353">
        <v>8.8000000000000005E-3</v>
      </c>
      <c r="Q353">
        <v>16097.411</v>
      </c>
      <c r="R353" t="s">
        <v>38</v>
      </c>
      <c r="S353" t="s">
        <v>34</v>
      </c>
      <c r="T353" t="s">
        <v>28</v>
      </c>
      <c r="V353" t="s">
        <v>57</v>
      </c>
      <c r="Y353" t="s">
        <v>36</v>
      </c>
    </row>
    <row r="354" spans="1:25" x14ac:dyDescent="0.45">
      <c r="A354" t="s">
        <v>25</v>
      </c>
      <c r="B354" t="s">
        <v>54</v>
      </c>
      <c r="C354">
        <v>562</v>
      </c>
      <c r="D354">
        <v>13</v>
      </c>
      <c r="F354">
        <v>2019</v>
      </c>
      <c r="G354">
        <v>51</v>
      </c>
      <c r="H354">
        <v>28.55</v>
      </c>
      <c r="I354">
        <v>1021.75</v>
      </c>
      <c r="K354">
        <v>3.0000000000000001E-3</v>
      </c>
      <c r="L354">
        <v>1E-3</v>
      </c>
      <c r="M354">
        <v>805.19100000000003</v>
      </c>
      <c r="N354">
        <v>8.0199999999999994E-2</v>
      </c>
      <c r="O354">
        <v>4.8000000000000001E-2</v>
      </c>
      <c r="P354">
        <v>9.7999999999999997E-3</v>
      </c>
      <c r="Q354">
        <v>9992.152</v>
      </c>
      <c r="R354" t="s">
        <v>38</v>
      </c>
      <c r="S354" t="s">
        <v>34</v>
      </c>
      <c r="T354" t="s">
        <v>28</v>
      </c>
      <c r="V354" t="s">
        <v>57</v>
      </c>
      <c r="Y354" t="s">
        <v>36</v>
      </c>
    </row>
    <row r="355" spans="1:25" x14ac:dyDescent="0.45">
      <c r="A355" t="s">
        <v>25</v>
      </c>
      <c r="B355" t="s">
        <v>54</v>
      </c>
      <c r="C355">
        <v>562</v>
      </c>
      <c r="D355">
        <v>13</v>
      </c>
      <c r="F355">
        <v>2020</v>
      </c>
      <c r="G355">
        <v>53</v>
      </c>
      <c r="H355">
        <v>37.130000000000003</v>
      </c>
      <c r="I355">
        <v>1173.49</v>
      </c>
      <c r="K355">
        <v>8.9999999999999993E-3</v>
      </c>
      <c r="L355">
        <v>1.5E-3</v>
      </c>
      <c r="M355">
        <v>1032.2090000000001</v>
      </c>
      <c r="N355">
        <v>7.9399999999999998E-2</v>
      </c>
      <c r="O355">
        <v>6.4000000000000001E-2</v>
      </c>
      <c r="P355">
        <v>9.7000000000000003E-3</v>
      </c>
      <c r="Q355">
        <v>13036.181</v>
      </c>
      <c r="R355" t="s">
        <v>38</v>
      </c>
      <c r="S355" t="s">
        <v>34</v>
      </c>
      <c r="T355" t="s">
        <v>28</v>
      </c>
      <c r="V355" t="s">
        <v>57</v>
      </c>
      <c r="Y355" t="s">
        <v>36</v>
      </c>
    </row>
    <row r="356" spans="1:25" x14ac:dyDescent="0.45">
      <c r="A356" t="s">
        <v>25</v>
      </c>
      <c r="B356" t="s">
        <v>54</v>
      </c>
      <c r="C356">
        <v>562</v>
      </c>
      <c r="D356">
        <v>13</v>
      </c>
      <c r="F356">
        <v>2021</v>
      </c>
      <c r="G356">
        <v>94</v>
      </c>
      <c r="H356">
        <v>64.98</v>
      </c>
      <c r="I356">
        <v>2215</v>
      </c>
      <c r="K356">
        <v>7.0000000000000001E-3</v>
      </c>
      <c r="L356">
        <v>8.9999999999999998E-4</v>
      </c>
      <c r="M356">
        <v>1708.7139999999999</v>
      </c>
      <c r="N356">
        <v>7.5200000000000003E-2</v>
      </c>
      <c r="O356">
        <v>9.0999999999999998E-2</v>
      </c>
      <c r="P356">
        <v>7.7000000000000002E-3</v>
      </c>
      <c r="Q356">
        <v>22892.973999999998</v>
      </c>
      <c r="R356" t="s">
        <v>38</v>
      </c>
      <c r="S356" t="s">
        <v>34</v>
      </c>
      <c r="T356" t="s">
        <v>28</v>
      </c>
      <c r="V356" t="s">
        <v>57</v>
      </c>
      <c r="Y356" t="s">
        <v>36</v>
      </c>
    </row>
    <row r="357" spans="1:25" x14ac:dyDescent="0.45">
      <c r="A357" t="s">
        <v>25</v>
      </c>
      <c r="B357" t="s">
        <v>54</v>
      </c>
      <c r="C357">
        <v>562</v>
      </c>
      <c r="D357">
        <v>13</v>
      </c>
      <c r="F357">
        <v>2022</v>
      </c>
      <c r="G357">
        <v>92</v>
      </c>
      <c r="H357">
        <v>69.64</v>
      </c>
      <c r="I357">
        <v>2731.29</v>
      </c>
      <c r="K357">
        <v>8.9999999999999993E-3</v>
      </c>
      <c r="L357">
        <v>1E-3</v>
      </c>
      <c r="M357">
        <v>1868.579</v>
      </c>
      <c r="N357">
        <v>7.2300000000000003E-2</v>
      </c>
      <c r="O357">
        <v>0.08</v>
      </c>
      <c r="P357">
        <v>5.4999999999999997E-3</v>
      </c>
      <c r="Q357">
        <v>26669.958999999999</v>
      </c>
      <c r="R357" t="s">
        <v>38</v>
      </c>
      <c r="S357" t="s">
        <v>34</v>
      </c>
      <c r="T357" t="s">
        <v>28</v>
      </c>
      <c r="V357" t="s">
        <v>57</v>
      </c>
      <c r="Y357" t="s">
        <v>36</v>
      </c>
    </row>
    <row r="358" spans="1:25" x14ac:dyDescent="0.45">
      <c r="A358" t="s">
        <v>25</v>
      </c>
      <c r="B358" t="s">
        <v>54</v>
      </c>
      <c r="C358">
        <v>562</v>
      </c>
      <c r="D358">
        <v>13</v>
      </c>
      <c r="F358">
        <v>2023</v>
      </c>
      <c r="G358">
        <v>68</v>
      </c>
      <c r="H358">
        <v>44.12</v>
      </c>
      <c r="I358">
        <v>1804.78</v>
      </c>
      <c r="K358">
        <v>6.0000000000000001E-3</v>
      </c>
      <c r="L358">
        <v>1E-3</v>
      </c>
      <c r="M358">
        <v>1318.085</v>
      </c>
      <c r="N358">
        <v>7.7399999999999997E-2</v>
      </c>
      <c r="O358">
        <v>7.2999999999999995E-2</v>
      </c>
      <c r="P358">
        <v>7.0000000000000001E-3</v>
      </c>
      <c r="Q358">
        <v>17193.832999999999</v>
      </c>
      <c r="R358" t="s">
        <v>38</v>
      </c>
      <c r="S358" t="s">
        <v>34</v>
      </c>
      <c r="T358" t="s">
        <v>28</v>
      </c>
      <c r="V358" t="s">
        <v>57</v>
      </c>
      <c r="Y358" t="s">
        <v>36</v>
      </c>
    </row>
    <row r="359" spans="1:25" x14ac:dyDescent="0.45">
      <c r="A359" t="s">
        <v>25</v>
      </c>
      <c r="B359" t="s">
        <v>54</v>
      </c>
      <c r="C359">
        <v>562</v>
      </c>
      <c r="D359">
        <v>13</v>
      </c>
      <c r="F359">
        <v>2024</v>
      </c>
      <c r="G359">
        <v>21</v>
      </c>
      <c r="H359">
        <v>12.27</v>
      </c>
      <c r="I359">
        <v>497.01</v>
      </c>
      <c r="K359">
        <v>1E-3</v>
      </c>
      <c r="L359">
        <v>8.0000000000000004E-4</v>
      </c>
      <c r="M359">
        <v>381.29599999999999</v>
      </c>
      <c r="N359">
        <v>8.1000000000000003E-2</v>
      </c>
      <c r="O359">
        <v>0.02</v>
      </c>
      <c r="P359">
        <v>7.0000000000000001E-3</v>
      </c>
      <c r="Q359">
        <v>4699.9369999999999</v>
      </c>
      <c r="R359" t="s">
        <v>38</v>
      </c>
      <c r="S359" t="s">
        <v>34</v>
      </c>
      <c r="T359" t="s">
        <v>28</v>
      </c>
      <c r="V359" t="s">
        <v>57</v>
      </c>
      <c r="Y359" t="s">
        <v>36</v>
      </c>
    </row>
    <row r="360" spans="1:25" x14ac:dyDescent="0.45">
      <c r="A360" t="s">
        <v>25</v>
      </c>
      <c r="B360" t="s">
        <v>54</v>
      </c>
      <c r="C360">
        <v>562</v>
      </c>
      <c r="D360">
        <v>14</v>
      </c>
      <c r="F360">
        <v>2011</v>
      </c>
      <c r="G360">
        <v>83</v>
      </c>
      <c r="H360">
        <v>64.510000000000005</v>
      </c>
      <c r="I360">
        <v>2912.23</v>
      </c>
      <c r="K360">
        <v>8.9999999999999993E-3</v>
      </c>
      <c r="L360">
        <v>8.9999999999999998E-4</v>
      </c>
      <c r="M360">
        <v>2211.91</v>
      </c>
      <c r="N360">
        <v>8.1000000000000003E-2</v>
      </c>
      <c r="O360">
        <v>0.11600000000000001</v>
      </c>
      <c r="P360">
        <v>7.6E-3</v>
      </c>
      <c r="Q360">
        <v>27269.532999999999</v>
      </c>
      <c r="R360" t="s">
        <v>38</v>
      </c>
      <c r="S360" t="s">
        <v>34</v>
      </c>
      <c r="T360" t="s">
        <v>60</v>
      </c>
      <c r="V360" t="s">
        <v>61</v>
      </c>
      <c r="Y360" t="s">
        <v>35</v>
      </c>
    </row>
    <row r="361" spans="1:25" x14ac:dyDescent="0.45">
      <c r="A361" t="s">
        <v>25</v>
      </c>
      <c r="B361" t="s">
        <v>54</v>
      </c>
      <c r="C361">
        <v>562</v>
      </c>
      <c r="D361">
        <v>14</v>
      </c>
      <c r="F361">
        <v>2012</v>
      </c>
      <c r="G361">
        <v>29</v>
      </c>
      <c r="H361">
        <v>22.61</v>
      </c>
      <c r="I361">
        <v>1005.92</v>
      </c>
      <c r="K361">
        <v>3.0000000000000001E-3</v>
      </c>
      <c r="L361">
        <v>8.9999999999999998E-4</v>
      </c>
      <c r="M361">
        <v>766.11</v>
      </c>
      <c r="N361">
        <v>8.1000000000000003E-2</v>
      </c>
      <c r="O361">
        <v>3.6999999999999998E-2</v>
      </c>
      <c r="P361">
        <v>6.7999999999999996E-3</v>
      </c>
      <c r="Q361">
        <v>9439.1569999999992</v>
      </c>
      <c r="R361" t="s">
        <v>38</v>
      </c>
      <c r="S361" t="s">
        <v>34</v>
      </c>
      <c r="T361" t="s">
        <v>28</v>
      </c>
      <c r="V361" t="s">
        <v>57</v>
      </c>
      <c r="Y361" t="s">
        <v>35</v>
      </c>
    </row>
    <row r="362" spans="1:25" x14ac:dyDescent="0.45">
      <c r="A362" t="s">
        <v>25</v>
      </c>
      <c r="B362" t="s">
        <v>54</v>
      </c>
      <c r="C362">
        <v>562</v>
      </c>
      <c r="D362">
        <v>14</v>
      </c>
      <c r="F362">
        <v>2013</v>
      </c>
      <c r="G362">
        <v>149</v>
      </c>
      <c r="H362">
        <v>90.83</v>
      </c>
      <c r="I362">
        <v>3965.69</v>
      </c>
      <c r="K362">
        <v>1.2E-2</v>
      </c>
      <c r="L362">
        <v>8.9999999999999998E-4</v>
      </c>
      <c r="M362">
        <v>2996.239</v>
      </c>
      <c r="N362">
        <v>8.0799999999999997E-2</v>
      </c>
      <c r="O362">
        <v>0.14399999999999999</v>
      </c>
      <c r="P362">
        <v>6.4999999999999997E-3</v>
      </c>
      <c r="Q362">
        <v>36954.207999999999</v>
      </c>
      <c r="R362" t="s">
        <v>38</v>
      </c>
      <c r="S362" t="s">
        <v>34</v>
      </c>
      <c r="T362" t="s">
        <v>28</v>
      </c>
      <c r="V362" t="s">
        <v>57</v>
      </c>
      <c r="Y362" t="s">
        <v>35</v>
      </c>
    </row>
    <row r="363" spans="1:25" x14ac:dyDescent="0.45">
      <c r="A363" t="s">
        <v>25</v>
      </c>
      <c r="B363" t="s">
        <v>54</v>
      </c>
      <c r="C363">
        <v>562</v>
      </c>
      <c r="D363">
        <v>14</v>
      </c>
      <c r="F363">
        <v>2014</v>
      </c>
      <c r="G363">
        <v>126</v>
      </c>
      <c r="H363">
        <v>88.23</v>
      </c>
      <c r="I363">
        <v>3907.92</v>
      </c>
      <c r="K363">
        <v>1.0999999999999999E-2</v>
      </c>
      <c r="L363">
        <v>8.9999999999999998E-4</v>
      </c>
      <c r="M363">
        <v>2918.9760000000001</v>
      </c>
      <c r="N363">
        <v>0.08</v>
      </c>
      <c r="O363">
        <v>0.14199999999999999</v>
      </c>
      <c r="P363">
        <v>6.6E-3</v>
      </c>
      <c r="Q363">
        <v>36251.195</v>
      </c>
      <c r="R363" t="s">
        <v>38</v>
      </c>
      <c r="S363" t="s">
        <v>34</v>
      </c>
      <c r="T363" t="s">
        <v>28</v>
      </c>
      <c r="V363" t="s">
        <v>57</v>
      </c>
      <c r="Y363" t="s">
        <v>35</v>
      </c>
    </row>
    <row r="364" spans="1:25" x14ac:dyDescent="0.45">
      <c r="A364" t="s">
        <v>25</v>
      </c>
      <c r="B364" t="s">
        <v>54</v>
      </c>
      <c r="C364">
        <v>562</v>
      </c>
      <c r="D364">
        <v>14</v>
      </c>
      <c r="F364">
        <v>2015</v>
      </c>
      <c r="G364">
        <v>145</v>
      </c>
      <c r="H364">
        <v>90.6</v>
      </c>
      <c r="I364">
        <v>3888.2</v>
      </c>
      <c r="K364">
        <v>1.2E-2</v>
      </c>
      <c r="L364">
        <v>8.9999999999999998E-4</v>
      </c>
      <c r="M364">
        <v>2977.0880000000002</v>
      </c>
      <c r="N364">
        <v>8.0699999999999994E-2</v>
      </c>
      <c r="O364">
        <v>0.15</v>
      </c>
      <c r="P364">
        <v>6.6E-3</v>
      </c>
      <c r="Q364">
        <v>36704.563999999998</v>
      </c>
      <c r="R364" t="s">
        <v>38</v>
      </c>
      <c r="S364" t="s">
        <v>34</v>
      </c>
      <c r="T364" t="s">
        <v>28</v>
      </c>
      <c r="V364" t="s">
        <v>57</v>
      </c>
      <c r="Y364" t="s">
        <v>36</v>
      </c>
    </row>
    <row r="365" spans="1:25" x14ac:dyDescent="0.45">
      <c r="A365" t="s">
        <v>25</v>
      </c>
      <c r="B365" t="s">
        <v>54</v>
      </c>
      <c r="C365">
        <v>562</v>
      </c>
      <c r="D365">
        <v>14</v>
      </c>
      <c r="F365">
        <v>2016</v>
      </c>
      <c r="G365">
        <v>112</v>
      </c>
      <c r="H365">
        <v>82.25</v>
      </c>
      <c r="I365">
        <v>3371.07</v>
      </c>
      <c r="K365">
        <v>4.8000000000000001E-2</v>
      </c>
      <c r="L365">
        <v>3.5999999999999999E-3</v>
      </c>
      <c r="M365">
        <v>2456.078</v>
      </c>
      <c r="N365">
        <v>7.6499999999999999E-2</v>
      </c>
      <c r="O365">
        <v>0.107</v>
      </c>
      <c r="P365">
        <v>7.1000000000000004E-3</v>
      </c>
      <c r="Q365">
        <v>32402.535</v>
      </c>
      <c r="R365" t="s">
        <v>38</v>
      </c>
      <c r="S365" t="s">
        <v>34</v>
      </c>
      <c r="T365" t="s">
        <v>28</v>
      </c>
      <c r="V365" t="s">
        <v>57</v>
      </c>
      <c r="Y365" t="s">
        <v>36</v>
      </c>
    </row>
    <row r="366" spans="1:25" x14ac:dyDescent="0.45">
      <c r="A366" t="s">
        <v>25</v>
      </c>
      <c r="B366" t="s">
        <v>54</v>
      </c>
      <c r="C366">
        <v>562</v>
      </c>
      <c r="D366">
        <v>14</v>
      </c>
      <c r="F366">
        <v>2017</v>
      </c>
      <c r="G366">
        <v>76</v>
      </c>
      <c r="H366">
        <v>50.96</v>
      </c>
      <c r="I366">
        <v>2134.81</v>
      </c>
      <c r="K366">
        <v>6.0000000000000001E-3</v>
      </c>
      <c r="L366">
        <v>8.9999999999999998E-4</v>
      </c>
      <c r="M366">
        <v>1594.7439999999999</v>
      </c>
      <c r="N366">
        <v>7.9000000000000001E-2</v>
      </c>
      <c r="O366">
        <v>8.5000000000000006E-2</v>
      </c>
      <c r="P366">
        <v>9.4000000000000004E-3</v>
      </c>
      <c r="Q366">
        <v>20079.496999999999</v>
      </c>
      <c r="R366" t="s">
        <v>38</v>
      </c>
      <c r="S366" t="s">
        <v>34</v>
      </c>
      <c r="T366" t="s">
        <v>28</v>
      </c>
      <c r="V366" t="s">
        <v>57</v>
      </c>
      <c r="Y366" t="s">
        <v>36</v>
      </c>
    </row>
    <row r="367" spans="1:25" x14ac:dyDescent="0.45">
      <c r="A367" t="s">
        <v>25</v>
      </c>
      <c r="B367" t="s">
        <v>54</v>
      </c>
      <c r="C367">
        <v>562</v>
      </c>
      <c r="D367">
        <v>14</v>
      </c>
      <c r="F367">
        <v>2018</v>
      </c>
      <c r="G367">
        <v>66</v>
      </c>
      <c r="H367">
        <v>44</v>
      </c>
      <c r="I367">
        <v>1872.39</v>
      </c>
      <c r="K367">
        <v>6.0000000000000001E-3</v>
      </c>
      <c r="L367">
        <v>8.9999999999999998E-4</v>
      </c>
      <c r="M367">
        <v>1406.0889999999999</v>
      </c>
      <c r="N367">
        <v>7.9299999999999995E-2</v>
      </c>
      <c r="O367">
        <v>7.9000000000000001E-2</v>
      </c>
      <c r="P367">
        <v>1.01E-2</v>
      </c>
      <c r="Q367">
        <v>17576.152999999998</v>
      </c>
      <c r="R367" t="s">
        <v>38</v>
      </c>
      <c r="S367" t="s">
        <v>34</v>
      </c>
      <c r="T367" t="s">
        <v>28</v>
      </c>
      <c r="V367" t="s">
        <v>57</v>
      </c>
      <c r="Y367" t="s">
        <v>36</v>
      </c>
    </row>
    <row r="368" spans="1:25" x14ac:dyDescent="0.45">
      <c r="A368" t="s">
        <v>25</v>
      </c>
      <c r="B368" t="s">
        <v>54</v>
      </c>
      <c r="C368">
        <v>562</v>
      </c>
      <c r="D368">
        <v>14</v>
      </c>
      <c r="F368">
        <v>2019</v>
      </c>
      <c r="G368">
        <v>50</v>
      </c>
      <c r="H368">
        <v>26.44</v>
      </c>
      <c r="I368">
        <v>966.61</v>
      </c>
      <c r="K368">
        <v>3.0000000000000001E-3</v>
      </c>
      <c r="L368">
        <v>8.0000000000000004E-4</v>
      </c>
      <c r="M368">
        <v>762.83799999999997</v>
      </c>
      <c r="N368">
        <v>8.0600000000000005E-2</v>
      </c>
      <c r="O368">
        <v>4.8000000000000001E-2</v>
      </c>
      <c r="P368">
        <v>1.21E-2</v>
      </c>
      <c r="Q368">
        <v>9485.366</v>
      </c>
      <c r="R368" t="s">
        <v>38</v>
      </c>
      <c r="S368" t="s">
        <v>34</v>
      </c>
      <c r="T368" t="s">
        <v>28</v>
      </c>
      <c r="V368" t="s">
        <v>57</v>
      </c>
      <c r="Y368" t="s">
        <v>36</v>
      </c>
    </row>
    <row r="369" spans="1:25" x14ac:dyDescent="0.45">
      <c r="A369" t="s">
        <v>25</v>
      </c>
      <c r="B369" t="s">
        <v>54</v>
      </c>
      <c r="C369">
        <v>562</v>
      </c>
      <c r="D369">
        <v>14</v>
      </c>
      <c r="F369">
        <v>2020</v>
      </c>
      <c r="G369">
        <v>51</v>
      </c>
      <c r="H369">
        <v>31.44</v>
      </c>
      <c r="I369">
        <v>1091</v>
      </c>
      <c r="K369">
        <v>7.0000000000000001E-3</v>
      </c>
      <c r="L369">
        <v>1.4E-3</v>
      </c>
      <c r="M369">
        <v>859.90800000000002</v>
      </c>
      <c r="N369">
        <v>7.7600000000000002E-2</v>
      </c>
      <c r="O369">
        <v>5.6000000000000001E-2</v>
      </c>
      <c r="P369">
        <v>1.09E-2</v>
      </c>
      <c r="Q369">
        <v>11031.383</v>
      </c>
      <c r="R369" t="s">
        <v>38</v>
      </c>
      <c r="S369" t="s">
        <v>34</v>
      </c>
      <c r="T369" t="s">
        <v>28</v>
      </c>
      <c r="V369" t="s">
        <v>57</v>
      </c>
      <c r="Y369" t="s">
        <v>36</v>
      </c>
    </row>
    <row r="370" spans="1:25" x14ac:dyDescent="0.45">
      <c r="A370" t="s">
        <v>25</v>
      </c>
      <c r="B370" t="s">
        <v>54</v>
      </c>
      <c r="C370">
        <v>562</v>
      </c>
      <c r="D370">
        <v>14</v>
      </c>
      <c r="F370">
        <v>2021</v>
      </c>
      <c r="G370">
        <v>90</v>
      </c>
      <c r="H370">
        <v>61.09</v>
      </c>
      <c r="I370">
        <v>2208.3200000000002</v>
      </c>
      <c r="K370">
        <v>7.0000000000000001E-3</v>
      </c>
      <c r="L370">
        <v>8.9999999999999998E-4</v>
      </c>
      <c r="M370">
        <v>1649.895</v>
      </c>
      <c r="N370">
        <v>7.51E-2</v>
      </c>
      <c r="O370">
        <v>6.4000000000000001E-2</v>
      </c>
      <c r="P370">
        <v>6.1999999999999998E-3</v>
      </c>
      <c r="Q370">
        <v>22263.19</v>
      </c>
      <c r="R370" t="s">
        <v>38</v>
      </c>
      <c r="S370" t="s">
        <v>34</v>
      </c>
      <c r="T370" t="s">
        <v>28</v>
      </c>
      <c r="V370" t="s">
        <v>57</v>
      </c>
      <c r="Y370" t="s">
        <v>36</v>
      </c>
    </row>
    <row r="371" spans="1:25" x14ac:dyDescent="0.45">
      <c r="A371" t="s">
        <v>25</v>
      </c>
      <c r="B371" t="s">
        <v>54</v>
      </c>
      <c r="C371">
        <v>562</v>
      </c>
      <c r="D371">
        <v>14</v>
      </c>
      <c r="F371">
        <v>2022</v>
      </c>
      <c r="G371">
        <v>69</v>
      </c>
      <c r="H371">
        <v>47.65</v>
      </c>
      <c r="I371">
        <v>1638.03</v>
      </c>
      <c r="K371">
        <v>6.0000000000000001E-3</v>
      </c>
      <c r="L371">
        <v>1E-3</v>
      </c>
      <c r="M371">
        <v>1285.069</v>
      </c>
      <c r="N371">
        <v>7.8399999999999997E-2</v>
      </c>
      <c r="O371">
        <v>3.3000000000000002E-2</v>
      </c>
      <c r="P371">
        <v>3.8E-3</v>
      </c>
      <c r="Q371">
        <v>16620.627</v>
      </c>
      <c r="R371" t="s">
        <v>38</v>
      </c>
      <c r="S371" t="s">
        <v>34</v>
      </c>
      <c r="T371" t="s">
        <v>28</v>
      </c>
      <c r="V371" t="s">
        <v>57</v>
      </c>
      <c r="Y371" t="s">
        <v>36</v>
      </c>
    </row>
    <row r="372" spans="1:25" x14ac:dyDescent="0.45">
      <c r="A372" t="s">
        <v>25</v>
      </c>
      <c r="B372" t="s">
        <v>54</v>
      </c>
      <c r="C372">
        <v>562</v>
      </c>
      <c r="D372">
        <v>14</v>
      </c>
      <c r="F372">
        <v>2023</v>
      </c>
      <c r="G372">
        <v>77</v>
      </c>
      <c r="H372">
        <v>49.52</v>
      </c>
      <c r="I372">
        <v>1964.11</v>
      </c>
      <c r="K372">
        <v>7.0000000000000001E-3</v>
      </c>
      <c r="L372">
        <v>8.9999999999999998E-4</v>
      </c>
      <c r="M372">
        <v>1486.59</v>
      </c>
      <c r="N372">
        <v>7.7799999999999994E-2</v>
      </c>
      <c r="O372">
        <v>4.3999999999999997E-2</v>
      </c>
      <c r="P372">
        <v>4.1000000000000003E-3</v>
      </c>
      <c r="Q372">
        <v>19056.538</v>
      </c>
      <c r="R372" t="s">
        <v>38</v>
      </c>
      <c r="S372" t="s">
        <v>34</v>
      </c>
      <c r="T372" t="s">
        <v>28</v>
      </c>
      <c r="V372" t="s">
        <v>57</v>
      </c>
      <c r="Y372" t="s">
        <v>36</v>
      </c>
    </row>
    <row r="373" spans="1:25" x14ac:dyDescent="0.45">
      <c r="A373" t="s">
        <v>25</v>
      </c>
      <c r="B373" t="s">
        <v>54</v>
      </c>
      <c r="C373">
        <v>562</v>
      </c>
      <c r="D373">
        <v>14</v>
      </c>
      <c r="F373">
        <v>2024</v>
      </c>
      <c r="G373">
        <v>12</v>
      </c>
      <c r="H373">
        <v>7.15</v>
      </c>
      <c r="I373">
        <v>270.02999999999997</v>
      </c>
      <c r="K373">
        <v>1E-3</v>
      </c>
      <c r="L373">
        <v>8.9999999999999998E-4</v>
      </c>
      <c r="M373">
        <v>212.001</v>
      </c>
      <c r="N373">
        <v>8.1000000000000003E-2</v>
      </c>
      <c r="O373">
        <v>6.0000000000000001E-3</v>
      </c>
      <c r="P373">
        <v>4.1000000000000003E-3</v>
      </c>
      <c r="Q373">
        <v>2612.9720000000002</v>
      </c>
      <c r="R373" t="s">
        <v>38</v>
      </c>
      <c r="S373" t="s">
        <v>34</v>
      </c>
      <c r="T373" t="s">
        <v>28</v>
      </c>
      <c r="V373" t="s">
        <v>57</v>
      </c>
      <c r="Y373" t="s">
        <v>36</v>
      </c>
    </row>
    <row r="374" spans="1:25" x14ac:dyDescent="0.45">
      <c r="A374" t="s">
        <v>25</v>
      </c>
      <c r="B374" t="s">
        <v>54</v>
      </c>
      <c r="C374">
        <v>562</v>
      </c>
      <c r="D374">
        <v>15</v>
      </c>
      <c r="F374">
        <v>2011</v>
      </c>
      <c r="G374">
        <v>65</v>
      </c>
      <c r="H374">
        <v>47.77</v>
      </c>
      <c r="I374">
        <v>1999.98</v>
      </c>
      <c r="K374">
        <v>6.0000000000000001E-3</v>
      </c>
      <c r="L374">
        <v>8.0000000000000004E-4</v>
      </c>
      <c r="M374">
        <v>1513.01</v>
      </c>
      <c r="N374">
        <v>8.1000000000000003E-2</v>
      </c>
      <c r="O374">
        <v>8.7999999999999995E-2</v>
      </c>
      <c r="P374">
        <v>9.2999999999999992E-3</v>
      </c>
      <c r="Q374">
        <v>18650.429</v>
      </c>
      <c r="R374" t="s">
        <v>38</v>
      </c>
      <c r="S374" t="s">
        <v>34</v>
      </c>
      <c r="T374" t="s">
        <v>60</v>
      </c>
      <c r="V374" t="s">
        <v>62</v>
      </c>
      <c r="Y374" t="s">
        <v>35</v>
      </c>
    </row>
    <row r="375" spans="1:25" x14ac:dyDescent="0.45">
      <c r="A375" t="s">
        <v>25</v>
      </c>
      <c r="B375" t="s">
        <v>54</v>
      </c>
      <c r="C375">
        <v>562</v>
      </c>
      <c r="D375">
        <v>15</v>
      </c>
      <c r="F375">
        <v>2012</v>
      </c>
      <c r="G375">
        <v>28</v>
      </c>
      <c r="H375">
        <v>20.75</v>
      </c>
      <c r="I375">
        <v>948.98</v>
      </c>
      <c r="K375">
        <v>3.0000000000000001E-3</v>
      </c>
      <c r="L375">
        <v>1E-3</v>
      </c>
      <c r="M375">
        <v>720.06700000000001</v>
      </c>
      <c r="N375">
        <v>8.1000000000000003E-2</v>
      </c>
      <c r="O375">
        <v>3.9E-2</v>
      </c>
      <c r="P375">
        <v>8.2000000000000007E-3</v>
      </c>
      <c r="Q375">
        <v>8874.8970000000008</v>
      </c>
      <c r="R375" t="s">
        <v>38</v>
      </c>
      <c r="S375" t="s">
        <v>34</v>
      </c>
      <c r="T375" t="s">
        <v>28</v>
      </c>
      <c r="V375" t="s">
        <v>40</v>
      </c>
      <c r="Y375" t="s">
        <v>35</v>
      </c>
    </row>
    <row r="376" spans="1:25" x14ac:dyDescent="0.45">
      <c r="A376" t="s">
        <v>25</v>
      </c>
      <c r="B376" t="s">
        <v>54</v>
      </c>
      <c r="C376">
        <v>562</v>
      </c>
      <c r="D376">
        <v>15</v>
      </c>
      <c r="F376">
        <v>2013</v>
      </c>
      <c r="G376">
        <v>133</v>
      </c>
      <c r="H376">
        <v>77.790000000000006</v>
      </c>
      <c r="I376">
        <v>3273</v>
      </c>
      <c r="K376">
        <v>0.01</v>
      </c>
      <c r="L376">
        <v>8.9999999999999998E-4</v>
      </c>
      <c r="M376">
        <v>2531.8789999999999</v>
      </c>
      <c r="N376">
        <v>8.0799999999999997E-2</v>
      </c>
      <c r="O376">
        <v>0.14799999999999999</v>
      </c>
      <c r="P376">
        <v>8.6E-3</v>
      </c>
      <c r="Q376">
        <v>31222.991999999998</v>
      </c>
      <c r="R376" t="s">
        <v>38</v>
      </c>
      <c r="S376" t="s">
        <v>34</v>
      </c>
      <c r="T376" t="s">
        <v>28</v>
      </c>
      <c r="V376" t="s">
        <v>40</v>
      </c>
      <c r="Y376" t="s">
        <v>35</v>
      </c>
    </row>
    <row r="377" spans="1:25" x14ac:dyDescent="0.45">
      <c r="A377" t="s">
        <v>25</v>
      </c>
      <c r="B377" t="s">
        <v>54</v>
      </c>
      <c r="C377">
        <v>562</v>
      </c>
      <c r="D377">
        <v>15</v>
      </c>
      <c r="F377">
        <v>2014</v>
      </c>
      <c r="G377">
        <v>164</v>
      </c>
      <c r="H377">
        <v>112.33</v>
      </c>
      <c r="I377">
        <v>4986.8900000000003</v>
      </c>
      <c r="K377">
        <v>1.4999999999999999E-2</v>
      </c>
      <c r="L377">
        <v>8.9999999999999998E-4</v>
      </c>
      <c r="M377">
        <v>3815.4009999999998</v>
      </c>
      <c r="N377">
        <v>8.0100000000000005E-2</v>
      </c>
      <c r="O377">
        <v>0.24299999999999999</v>
      </c>
      <c r="P377">
        <v>8.9999999999999993E-3</v>
      </c>
      <c r="Q377">
        <v>47332.012999999999</v>
      </c>
      <c r="R377" t="s">
        <v>38</v>
      </c>
      <c r="S377" t="s">
        <v>34</v>
      </c>
      <c r="T377" t="s">
        <v>28</v>
      </c>
      <c r="V377" t="s">
        <v>40</v>
      </c>
      <c r="Y377" t="s">
        <v>35</v>
      </c>
    </row>
    <row r="378" spans="1:25" x14ac:dyDescent="0.45">
      <c r="A378" t="s">
        <v>25</v>
      </c>
      <c r="B378" t="s">
        <v>54</v>
      </c>
      <c r="C378">
        <v>562</v>
      </c>
      <c r="D378">
        <v>15</v>
      </c>
      <c r="F378">
        <v>2015</v>
      </c>
      <c r="G378">
        <v>142</v>
      </c>
      <c r="H378">
        <v>92.14</v>
      </c>
      <c r="I378">
        <v>4049.12</v>
      </c>
      <c r="K378">
        <v>1.2E-2</v>
      </c>
      <c r="L378">
        <v>8.9999999999999998E-4</v>
      </c>
      <c r="M378">
        <v>3196.93</v>
      </c>
      <c r="N378">
        <v>8.1000000000000003E-2</v>
      </c>
      <c r="O378">
        <v>0.21199999999999999</v>
      </c>
      <c r="P378">
        <v>9.4999999999999998E-3</v>
      </c>
      <c r="Q378">
        <v>39397.839999999997</v>
      </c>
      <c r="R378" t="s">
        <v>38</v>
      </c>
      <c r="S378" t="s">
        <v>34</v>
      </c>
      <c r="T378" t="s">
        <v>28</v>
      </c>
      <c r="V378" t="s">
        <v>40</v>
      </c>
      <c r="Y378" t="s">
        <v>36</v>
      </c>
    </row>
    <row r="379" spans="1:25" x14ac:dyDescent="0.45">
      <c r="A379" t="s">
        <v>25</v>
      </c>
      <c r="B379" t="s">
        <v>54</v>
      </c>
      <c r="C379">
        <v>562</v>
      </c>
      <c r="D379">
        <v>15</v>
      </c>
      <c r="F379">
        <v>2016</v>
      </c>
      <c r="G379">
        <v>115</v>
      </c>
      <c r="H379">
        <v>83.22</v>
      </c>
      <c r="I379">
        <v>3397.85</v>
      </c>
      <c r="K379">
        <v>4.5999999999999999E-2</v>
      </c>
      <c r="L379">
        <v>3.2000000000000002E-3</v>
      </c>
      <c r="M379">
        <v>2475.3989999999999</v>
      </c>
      <c r="N379">
        <v>7.51E-2</v>
      </c>
      <c r="O379">
        <v>0.113</v>
      </c>
      <c r="P379">
        <v>6.7999999999999996E-3</v>
      </c>
      <c r="Q379">
        <v>33359.375999999997</v>
      </c>
      <c r="R379" t="s">
        <v>38</v>
      </c>
      <c r="S379" t="s">
        <v>34</v>
      </c>
      <c r="T379" t="s">
        <v>28</v>
      </c>
      <c r="V379" t="s">
        <v>40</v>
      </c>
      <c r="Y379" t="s">
        <v>36</v>
      </c>
    </row>
    <row r="380" spans="1:25" x14ac:dyDescent="0.45">
      <c r="A380" t="s">
        <v>25</v>
      </c>
      <c r="B380" t="s">
        <v>54</v>
      </c>
      <c r="C380">
        <v>562</v>
      </c>
      <c r="D380">
        <v>15</v>
      </c>
      <c r="F380">
        <v>2017</v>
      </c>
      <c r="G380">
        <v>108</v>
      </c>
      <c r="H380">
        <v>70.38</v>
      </c>
      <c r="I380">
        <v>2858.22</v>
      </c>
      <c r="K380">
        <v>8.9999999999999993E-3</v>
      </c>
      <c r="L380">
        <v>8.9999999999999998E-4</v>
      </c>
      <c r="M380">
        <v>2219.5569999999998</v>
      </c>
      <c r="N380">
        <v>7.8399999999999997E-2</v>
      </c>
      <c r="O380">
        <v>9.2999999999999999E-2</v>
      </c>
      <c r="P380">
        <v>6.7000000000000002E-3</v>
      </c>
      <c r="Q380">
        <v>27704.522000000001</v>
      </c>
      <c r="R380" t="s">
        <v>38</v>
      </c>
      <c r="S380" t="s">
        <v>34</v>
      </c>
      <c r="T380" t="s">
        <v>28</v>
      </c>
      <c r="V380" t="s">
        <v>40</v>
      </c>
      <c r="Y380" t="s">
        <v>36</v>
      </c>
    </row>
    <row r="381" spans="1:25" x14ac:dyDescent="0.45">
      <c r="A381" t="s">
        <v>25</v>
      </c>
      <c r="B381" t="s">
        <v>54</v>
      </c>
      <c r="C381">
        <v>562</v>
      </c>
      <c r="D381">
        <v>15</v>
      </c>
      <c r="F381">
        <v>2018</v>
      </c>
      <c r="G381">
        <v>56</v>
      </c>
      <c r="H381">
        <v>38.409999999999997</v>
      </c>
      <c r="I381">
        <v>1650.12</v>
      </c>
      <c r="K381">
        <v>5.0000000000000001E-3</v>
      </c>
      <c r="L381">
        <v>8.9999999999999998E-4</v>
      </c>
      <c r="M381">
        <v>1256.9449999999999</v>
      </c>
      <c r="N381">
        <v>7.9100000000000004E-2</v>
      </c>
      <c r="O381">
        <v>5.2999999999999999E-2</v>
      </c>
      <c r="P381">
        <v>6.7000000000000002E-3</v>
      </c>
      <c r="Q381">
        <v>15738.861000000001</v>
      </c>
      <c r="R381" t="s">
        <v>38</v>
      </c>
      <c r="S381" t="s">
        <v>34</v>
      </c>
      <c r="T381" t="s">
        <v>28</v>
      </c>
      <c r="V381" t="s">
        <v>40</v>
      </c>
      <c r="Y381" t="s">
        <v>36</v>
      </c>
    </row>
    <row r="382" spans="1:25" x14ac:dyDescent="0.45">
      <c r="A382" t="s">
        <v>25</v>
      </c>
      <c r="B382" t="s">
        <v>54</v>
      </c>
      <c r="C382">
        <v>562</v>
      </c>
      <c r="D382">
        <v>15</v>
      </c>
      <c r="F382">
        <v>2019</v>
      </c>
      <c r="G382">
        <v>50</v>
      </c>
      <c r="H382">
        <v>25.41</v>
      </c>
      <c r="I382">
        <v>886.28</v>
      </c>
      <c r="K382">
        <v>3.0000000000000001E-3</v>
      </c>
      <c r="L382">
        <v>8.0000000000000004E-4</v>
      </c>
      <c r="M382">
        <v>716.83600000000001</v>
      </c>
      <c r="N382">
        <v>7.9600000000000004E-2</v>
      </c>
      <c r="O382">
        <v>2.9000000000000001E-2</v>
      </c>
      <c r="P382">
        <v>6.6E-3</v>
      </c>
      <c r="Q382">
        <v>8987.7649999999994</v>
      </c>
      <c r="R382" t="s">
        <v>38</v>
      </c>
      <c r="S382" t="s">
        <v>34</v>
      </c>
      <c r="T382" t="s">
        <v>28</v>
      </c>
      <c r="V382" t="s">
        <v>40</v>
      </c>
      <c r="Y382" t="s">
        <v>36</v>
      </c>
    </row>
    <row r="383" spans="1:25" x14ac:dyDescent="0.45">
      <c r="A383" t="s">
        <v>25</v>
      </c>
      <c r="B383" t="s">
        <v>54</v>
      </c>
      <c r="C383">
        <v>562</v>
      </c>
      <c r="D383">
        <v>15</v>
      </c>
      <c r="F383">
        <v>2020</v>
      </c>
      <c r="G383">
        <v>44</v>
      </c>
      <c r="H383">
        <v>30.05</v>
      </c>
      <c r="I383">
        <v>920.76</v>
      </c>
      <c r="K383">
        <v>6.0000000000000001E-3</v>
      </c>
      <c r="L383">
        <v>1.4E-3</v>
      </c>
      <c r="M383">
        <v>753.08399999999995</v>
      </c>
      <c r="N383">
        <v>7.7100000000000002E-2</v>
      </c>
      <c r="O383">
        <v>3.3000000000000002E-2</v>
      </c>
      <c r="P383">
        <v>6.7999999999999996E-3</v>
      </c>
      <c r="Q383">
        <v>9685.9040000000005</v>
      </c>
      <c r="R383" t="s">
        <v>38</v>
      </c>
      <c r="S383" t="s">
        <v>34</v>
      </c>
      <c r="T383" t="s">
        <v>28</v>
      </c>
      <c r="V383" t="s">
        <v>40</v>
      </c>
      <c r="Y383" t="s">
        <v>36</v>
      </c>
    </row>
    <row r="384" spans="1:25" x14ac:dyDescent="0.45">
      <c r="A384" t="s">
        <v>25</v>
      </c>
      <c r="B384" t="s">
        <v>54</v>
      </c>
      <c r="C384">
        <v>562</v>
      </c>
      <c r="D384">
        <v>15</v>
      </c>
      <c r="F384">
        <v>2021</v>
      </c>
      <c r="G384">
        <v>77</v>
      </c>
      <c r="H384">
        <v>53.71</v>
      </c>
      <c r="I384">
        <v>1904.95</v>
      </c>
      <c r="K384">
        <v>6.0000000000000001E-3</v>
      </c>
      <c r="L384">
        <v>1E-3</v>
      </c>
      <c r="M384">
        <v>1424.5309999999999</v>
      </c>
      <c r="N384">
        <v>7.5300000000000006E-2</v>
      </c>
      <c r="O384">
        <v>5.5E-2</v>
      </c>
      <c r="P384">
        <v>5.7000000000000002E-3</v>
      </c>
      <c r="Q384">
        <v>19219.091</v>
      </c>
      <c r="R384" t="s">
        <v>38</v>
      </c>
      <c r="S384" t="s">
        <v>34</v>
      </c>
      <c r="T384" t="s">
        <v>28</v>
      </c>
      <c r="V384" t="s">
        <v>40</v>
      </c>
      <c r="Y384" t="s">
        <v>36</v>
      </c>
    </row>
    <row r="385" spans="1:25" x14ac:dyDescent="0.45">
      <c r="A385" t="s">
        <v>25</v>
      </c>
      <c r="B385" t="s">
        <v>54</v>
      </c>
      <c r="C385">
        <v>562</v>
      </c>
      <c r="D385">
        <v>15</v>
      </c>
      <c r="F385">
        <v>2022</v>
      </c>
      <c r="G385">
        <v>79</v>
      </c>
      <c r="H385">
        <v>62.17</v>
      </c>
      <c r="I385">
        <v>2574.16</v>
      </c>
      <c r="K385">
        <v>8.0000000000000002E-3</v>
      </c>
      <c r="L385">
        <v>1E-3</v>
      </c>
      <c r="M385">
        <v>1946.181</v>
      </c>
      <c r="N385">
        <v>7.8799999999999995E-2</v>
      </c>
      <c r="O385">
        <v>7.5999999999999998E-2</v>
      </c>
      <c r="P385">
        <v>5.5999999999999999E-3</v>
      </c>
      <c r="Q385">
        <v>24713.583999999999</v>
      </c>
      <c r="R385" t="s">
        <v>38</v>
      </c>
      <c r="S385" t="s">
        <v>34</v>
      </c>
      <c r="T385" t="s">
        <v>28</v>
      </c>
      <c r="V385" t="s">
        <v>40</v>
      </c>
      <c r="Y385" t="s">
        <v>36</v>
      </c>
    </row>
    <row r="386" spans="1:25" x14ac:dyDescent="0.45">
      <c r="A386" t="s">
        <v>25</v>
      </c>
      <c r="B386" t="s">
        <v>54</v>
      </c>
      <c r="C386">
        <v>562</v>
      </c>
      <c r="D386">
        <v>15</v>
      </c>
      <c r="F386">
        <v>2023</v>
      </c>
      <c r="G386">
        <v>80</v>
      </c>
      <c r="H386">
        <v>49.71</v>
      </c>
      <c r="I386">
        <v>1937.25</v>
      </c>
      <c r="K386">
        <v>6.0000000000000001E-3</v>
      </c>
      <c r="L386">
        <v>1E-3</v>
      </c>
      <c r="M386">
        <v>1475.413</v>
      </c>
      <c r="N386">
        <v>7.8600000000000003E-2</v>
      </c>
      <c r="O386">
        <v>5.6000000000000001E-2</v>
      </c>
      <c r="P386">
        <v>5.7000000000000002E-3</v>
      </c>
      <c r="Q386">
        <v>18880.478999999999</v>
      </c>
      <c r="R386" t="s">
        <v>38</v>
      </c>
      <c r="S386" t="s">
        <v>34</v>
      </c>
      <c r="T386" t="s">
        <v>28</v>
      </c>
      <c r="V386" t="s">
        <v>40</v>
      </c>
      <c r="Y386" t="s">
        <v>36</v>
      </c>
    </row>
    <row r="387" spans="1:25" x14ac:dyDescent="0.45">
      <c r="A387" t="s">
        <v>25</v>
      </c>
      <c r="B387" t="s">
        <v>54</v>
      </c>
      <c r="C387">
        <v>562</v>
      </c>
      <c r="D387">
        <v>15</v>
      </c>
      <c r="F387">
        <v>2024</v>
      </c>
      <c r="G387">
        <v>7</v>
      </c>
      <c r="H387">
        <v>3.95</v>
      </c>
      <c r="I387">
        <v>141.77000000000001</v>
      </c>
      <c r="K387">
        <v>0</v>
      </c>
      <c r="L387">
        <v>1E-3</v>
      </c>
      <c r="M387">
        <v>110.46299999999999</v>
      </c>
      <c r="N387">
        <v>8.1100000000000005E-2</v>
      </c>
      <c r="O387">
        <v>3.0000000000000001E-3</v>
      </c>
      <c r="P387">
        <v>5.0000000000000001E-3</v>
      </c>
      <c r="Q387">
        <v>1361.722</v>
      </c>
      <c r="R387" t="s">
        <v>38</v>
      </c>
      <c r="S387" t="s">
        <v>34</v>
      </c>
      <c r="T387" t="s">
        <v>28</v>
      </c>
      <c r="V387" t="s">
        <v>40</v>
      </c>
      <c r="Y387" t="s">
        <v>36</v>
      </c>
    </row>
    <row r="388" spans="1:25" x14ac:dyDescent="0.45">
      <c r="A388" t="s">
        <v>25</v>
      </c>
      <c r="B388" t="s">
        <v>54</v>
      </c>
      <c r="C388">
        <v>562</v>
      </c>
      <c r="D388">
        <v>2</v>
      </c>
      <c r="F388">
        <v>2009</v>
      </c>
      <c r="G388">
        <v>1251</v>
      </c>
      <c r="H388">
        <v>1195.6199999999999</v>
      </c>
      <c r="I388">
        <v>66396.77</v>
      </c>
      <c r="K388">
        <v>26.081</v>
      </c>
      <c r="L388">
        <v>7.7399999999999997E-2</v>
      </c>
      <c r="M388">
        <v>55877.919000000002</v>
      </c>
      <c r="N388">
        <v>6.5100000000000005E-2</v>
      </c>
      <c r="O388">
        <v>66.709999999999994</v>
      </c>
      <c r="P388">
        <v>0.12809999999999999</v>
      </c>
      <c r="Q388">
        <v>878712.19</v>
      </c>
      <c r="R388" t="s">
        <v>45</v>
      </c>
      <c r="S388" t="s">
        <v>34</v>
      </c>
      <c r="T388" t="s">
        <v>63</v>
      </c>
      <c r="V388" t="s">
        <v>64</v>
      </c>
      <c r="W388" t="s">
        <v>51</v>
      </c>
      <c r="Y388" t="s">
        <v>35</v>
      </c>
    </row>
    <row r="389" spans="1:25" x14ac:dyDescent="0.45">
      <c r="A389" t="s">
        <v>25</v>
      </c>
      <c r="B389" t="s">
        <v>54</v>
      </c>
      <c r="C389">
        <v>562</v>
      </c>
      <c r="D389">
        <v>2</v>
      </c>
      <c r="F389">
        <v>2010</v>
      </c>
      <c r="G389">
        <v>2242</v>
      </c>
      <c r="H389">
        <v>2181.14</v>
      </c>
      <c r="I389">
        <v>124995.17</v>
      </c>
      <c r="K389">
        <v>15.081</v>
      </c>
      <c r="L389">
        <v>2.5999999999999999E-2</v>
      </c>
      <c r="M389">
        <v>97963.498999999996</v>
      </c>
      <c r="N389">
        <v>6.08E-2</v>
      </c>
      <c r="O389">
        <v>107.276</v>
      </c>
      <c r="P389">
        <v>0.115</v>
      </c>
      <c r="Q389">
        <v>1620373.54</v>
      </c>
      <c r="R389" t="s">
        <v>45</v>
      </c>
      <c r="S389" t="s">
        <v>34</v>
      </c>
      <c r="T389" t="s">
        <v>63</v>
      </c>
      <c r="V389" t="s">
        <v>64</v>
      </c>
      <c r="W389" t="s">
        <v>51</v>
      </c>
      <c r="Y389" t="s">
        <v>35</v>
      </c>
    </row>
    <row r="390" spans="1:25" x14ac:dyDescent="0.45">
      <c r="A390" t="s">
        <v>25</v>
      </c>
      <c r="B390" t="s">
        <v>54</v>
      </c>
      <c r="C390">
        <v>562</v>
      </c>
      <c r="D390">
        <v>2</v>
      </c>
      <c r="F390">
        <v>2011</v>
      </c>
      <c r="G390">
        <v>812</v>
      </c>
      <c r="H390">
        <v>767.73</v>
      </c>
      <c r="I390">
        <v>39751.339999999997</v>
      </c>
      <c r="K390">
        <v>10.536</v>
      </c>
      <c r="L390">
        <v>5.1700000000000003E-2</v>
      </c>
      <c r="M390">
        <v>31781.168000000001</v>
      </c>
      <c r="N390">
        <v>6.2199999999999998E-2</v>
      </c>
      <c r="O390">
        <v>38.265999999999998</v>
      </c>
      <c r="P390">
        <v>0.1198</v>
      </c>
      <c r="Q390">
        <v>512187.17800000001</v>
      </c>
      <c r="R390" t="s">
        <v>45</v>
      </c>
      <c r="S390" t="s">
        <v>34</v>
      </c>
      <c r="T390" t="s">
        <v>63</v>
      </c>
      <c r="V390" t="s">
        <v>64</v>
      </c>
      <c r="W390" t="s">
        <v>51</v>
      </c>
      <c r="Y390" t="s">
        <v>35</v>
      </c>
    </row>
    <row r="391" spans="1:25" x14ac:dyDescent="0.45">
      <c r="A391" t="s">
        <v>25</v>
      </c>
      <c r="B391" t="s">
        <v>54</v>
      </c>
      <c r="C391">
        <v>562</v>
      </c>
      <c r="D391">
        <v>2</v>
      </c>
      <c r="F391">
        <v>2012</v>
      </c>
      <c r="G391">
        <v>1359</v>
      </c>
      <c r="H391">
        <v>1311.4</v>
      </c>
      <c r="I391">
        <v>74738.559999999998</v>
      </c>
      <c r="K391">
        <v>8.0229999999999997</v>
      </c>
      <c r="L391">
        <v>2.06E-2</v>
      </c>
      <c r="M391">
        <v>66017.554000000004</v>
      </c>
      <c r="N391">
        <v>6.0199999999999997E-2</v>
      </c>
      <c r="O391">
        <v>72.308000000000007</v>
      </c>
      <c r="P391">
        <v>0.1087</v>
      </c>
      <c r="Q391">
        <v>1098225.8770000001</v>
      </c>
      <c r="R391" t="s">
        <v>34</v>
      </c>
      <c r="S391" t="s">
        <v>45</v>
      </c>
      <c r="T391" t="s">
        <v>63</v>
      </c>
      <c r="V391" t="s">
        <v>64</v>
      </c>
      <c r="W391" t="s">
        <v>51</v>
      </c>
      <c r="Y391" t="s">
        <v>35</v>
      </c>
    </row>
    <row r="392" spans="1:25" x14ac:dyDescent="0.45">
      <c r="A392" t="s">
        <v>25</v>
      </c>
      <c r="B392" t="s">
        <v>54</v>
      </c>
      <c r="C392">
        <v>562</v>
      </c>
      <c r="D392">
        <v>2</v>
      </c>
      <c r="F392">
        <v>2013</v>
      </c>
      <c r="G392">
        <v>947</v>
      </c>
      <c r="H392">
        <v>915.29</v>
      </c>
      <c r="I392">
        <v>51582.02</v>
      </c>
      <c r="K392">
        <v>25.085000000000001</v>
      </c>
      <c r="L392">
        <v>5.7200000000000001E-2</v>
      </c>
      <c r="M392">
        <v>44679.519</v>
      </c>
      <c r="N392">
        <v>6.3299999999999995E-2</v>
      </c>
      <c r="O392">
        <v>54.180999999999997</v>
      </c>
      <c r="P392">
        <v>0.1328</v>
      </c>
      <c r="Q392">
        <v>690749.95200000005</v>
      </c>
      <c r="R392" t="s">
        <v>34</v>
      </c>
      <c r="S392" t="s">
        <v>45</v>
      </c>
      <c r="T392" t="s">
        <v>63</v>
      </c>
      <c r="V392" t="s">
        <v>64</v>
      </c>
      <c r="W392" t="s">
        <v>51</v>
      </c>
      <c r="Y392" t="s">
        <v>35</v>
      </c>
    </row>
    <row r="393" spans="1:25" x14ac:dyDescent="0.45">
      <c r="A393" t="s">
        <v>25</v>
      </c>
      <c r="B393" t="s">
        <v>54</v>
      </c>
      <c r="C393">
        <v>562</v>
      </c>
      <c r="D393">
        <v>2</v>
      </c>
      <c r="F393">
        <v>2014</v>
      </c>
      <c r="G393">
        <v>1283</v>
      </c>
      <c r="H393">
        <v>1257.26</v>
      </c>
      <c r="I393">
        <v>86132.83</v>
      </c>
      <c r="K393">
        <v>37.357999999999997</v>
      </c>
      <c r="L393">
        <v>6.0199999999999997E-2</v>
      </c>
      <c r="M393">
        <v>64473.474999999999</v>
      </c>
      <c r="N393">
        <v>6.3100000000000003E-2</v>
      </c>
      <c r="O393">
        <v>69.665999999999997</v>
      </c>
      <c r="P393">
        <v>0.12089999999999999</v>
      </c>
      <c r="Q393">
        <v>1000327.0429999999</v>
      </c>
      <c r="R393" t="s">
        <v>34</v>
      </c>
      <c r="S393" t="s">
        <v>45</v>
      </c>
      <c r="T393" t="s">
        <v>63</v>
      </c>
      <c r="V393" t="s">
        <v>64</v>
      </c>
      <c r="W393" t="s">
        <v>51</v>
      </c>
      <c r="Y393" t="s">
        <v>35</v>
      </c>
    </row>
    <row r="394" spans="1:25" x14ac:dyDescent="0.45">
      <c r="A394" t="s">
        <v>25</v>
      </c>
      <c r="B394" t="s">
        <v>54</v>
      </c>
      <c r="C394">
        <v>562</v>
      </c>
      <c r="D394">
        <v>2</v>
      </c>
      <c r="F394">
        <v>2015</v>
      </c>
      <c r="G394">
        <v>2255</v>
      </c>
      <c r="H394">
        <v>2229.0300000000002</v>
      </c>
      <c r="I394">
        <v>162196.96</v>
      </c>
      <c r="K394">
        <v>50.253999999999998</v>
      </c>
      <c r="L394">
        <v>4.8099999999999997E-2</v>
      </c>
      <c r="M394">
        <v>118886.54399999999</v>
      </c>
      <c r="N394">
        <v>6.2199999999999998E-2</v>
      </c>
      <c r="O394">
        <v>116.389</v>
      </c>
      <c r="P394">
        <v>0.1103</v>
      </c>
      <c r="Q394">
        <v>1890393.956</v>
      </c>
      <c r="R394" t="s">
        <v>34</v>
      </c>
      <c r="S394" t="s">
        <v>45</v>
      </c>
      <c r="T394" t="s">
        <v>63</v>
      </c>
      <c r="V394" t="s">
        <v>64</v>
      </c>
      <c r="W394" t="s">
        <v>51</v>
      </c>
      <c r="Y394" t="s">
        <v>36</v>
      </c>
    </row>
    <row r="395" spans="1:25" x14ac:dyDescent="0.45">
      <c r="A395" t="s">
        <v>25</v>
      </c>
      <c r="B395" t="s">
        <v>54</v>
      </c>
      <c r="C395">
        <v>562</v>
      </c>
      <c r="D395">
        <v>2</v>
      </c>
      <c r="F395">
        <v>2016</v>
      </c>
      <c r="G395">
        <v>1996</v>
      </c>
      <c r="H395">
        <v>1970.65</v>
      </c>
      <c r="I395">
        <v>123344.04</v>
      </c>
      <c r="K395">
        <v>14.952</v>
      </c>
      <c r="L395">
        <v>2.4299999999999999E-2</v>
      </c>
      <c r="M395">
        <v>88069.642999999996</v>
      </c>
      <c r="N395">
        <v>6.0400000000000002E-2</v>
      </c>
      <c r="O395">
        <v>76.626999999999995</v>
      </c>
      <c r="P395">
        <v>9.5299999999999996E-2</v>
      </c>
      <c r="Q395">
        <v>1456900.4509999999</v>
      </c>
      <c r="R395" t="s">
        <v>34</v>
      </c>
      <c r="S395" t="s">
        <v>45</v>
      </c>
      <c r="T395" t="s">
        <v>63</v>
      </c>
      <c r="V395" t="s">
        <v>64</v>
      </c>
      <c r="W395" t="s">
        <v>51</v>
      </c>
      <c r="Y395" t="s">
        <v>36</v>
      </c>
    </row>
    <row r="396" spans="1:25" x14ac:dyDescent="0.45">
      <c r="A396" t="s">
        <v>25</v>
      </c>
      <c r="B396" t="s">
        <v>54</v>
      </c>
      <c r="C396">
        <v>562</v>
      </c>
      <c r="D396">
        <v>2</v>
      </c>
      <c r="F396">
        <v>2017</v>
      </c>
      <c r="G396">
        <v>1824</v>
      </c>
      <c r="H396">
        <v>1797.97</v>
      </c>
      <c r="I396">
        <v>108507.47</v>
      </c>
      <c r="K396">
        <v>23.282</v>
      </c>
      <c r="L396">
        <v>2.9100000000000001E-2</v>
      </c>
      <c r="M396">
        <v>74018.514999999999</v>
      </c>
      <c r="N396">
        <v>6.0499999999999998E-2</v>
      </c>
      <c r="O396">
        <v>62.276000000000003</v>
      </c>
      <c r="P396">
        <v>8.9599999999999999E-2</v>
      </c>
      <c r="Q396">
        <v>1199117.5009999999</v>
      </c>
      <c r="R396" t="s">
        <v>34</v>
      </c>
      <c r="S396" t="s">
        <v>45</v>
      </c>
      <c r="T396" t="s">
        <v>63</v>
      </c>
      <c r="V396" t="s">
        <v>64</v>
      </c>
      <c r="W396" t="s">
        <v>51</v>
      </c>
      <c r="Y396" t="s">
        <v>36</v>
      </c>
    </row>
    <row r="397" spans="1:25" x14ac:dyDescent="0.45">
      <c r="A397" t="s">
        <v>25</v>
      </c>
      <c r="B397" t="s">
        <v>54</v>
      </c>
      <c r="C397">
        <v>562</v>
      </c>
      <c r="D397">
        <v>2</v>
      </c>
      <c r="F397">
        <v>2018</v>
      </c>
      <c r="G397">
        <v>1883</v>
      </c>
      <c r="H397">
        <v>1858.96</v>
      </c>
      <c r="I397">
        <v>129690.82</v>
      </c>
      <c r="K397">
        <v>39.409999999999997</v>
      </c>
      <c r="L397">
        <v>4.53E-2</v>
      </c>
      <c r="M397">
        <v>87141.048999999999</v>
      </c>
      <c r="N397">
        <v>6.1800000000000001E-2</v>
      </c>
      <c r="O397">
        <v>74.287999999999997</v>
      </c>
      <c r="P397">
        <v>9.5500000000000002E-2</v>
      </c>
      <c r="Q397">
        <v>1382128.4169999999</v>
      </c>
      <c r="R397" t="s">
        <v>34</v>
      </c>
      <c r="S397" t="s">
        <v>45</v>
      </c>
      <c r="T397" t="s">
        <v>63</v>
      </c>
      <c r="V397" t="s">
        <v>64</v>
      </c>
      <c r="W397" t="s">
        <v>51</v>
      </c>
      <c r="Y397" t="s">
        <v>36</v>
      </c>
    </row>
    <row r="398" spans="1:25" x14ac:dyDescent="0.45">
      <c r="A398" t="s">
        <v>25</v>
      </c>
      <c r="B398" t="s">
        <v>54</v>
      </c>
      <c r="C398">
        <v>562</v>
      </c>
      <c r="D398">
        <v>2</v>
      </c>
      <c r="F398">
        <v>2019</v>
      </c>
      <c r="G398">
        <v>1235</v>
      </c>
      <c r="H398">
        <v>1220.4100000000001</v>
      </c>
      <c r="I398">
        <v>74308.17</v>
      </c>
      <c r="K398">
        <v>2.2839999999999998</v>
      </c>
      <c r="L398">
        <v>7.1999999999999998E-3</v>
      </c>
      <c r="M398">
        <v>46589.968000000001</v>
      </c>
      <c r="N398">
        <v>5.8999999999999997E-2</v>
      </c>
      <c r="O398">
        <v>34.656999999999996</v>
      </c>
      <c r="P398">
        <v>7.8899999999999998E-2</v>
      </c>
      <c r="Q398">
        <v>785929.84699999995</v>
      </c>
      <c r="R398" t="s">
        <v>34</v>
      </c>
      <c r="S398" t="s">
        <v>45</v>
      </c>
      <c r="T398" t="s">
        <v>63</v>
      </c>
      <c r="V398" t="s">
        <v>64</v>
      </c>
      <c r="W398" t="s">
        <v>51</v>
      </c>
      <c r="Y398" t="s">
        <v>36</v>
      </c>
    </row>
    <row r="399" spans="1:25" x14ac:dyDescent="0.45">
      <c r="A399" t="s">
        <v>25</v>
      </c>
      <c r="B399" t="s">
        <v>54</v>
      </c>
      <c r="C399">
        <v>562</v>
      </c>
      <c r="D399">
        <v>2</v>
      </c>
      <c r="F399">
        <v>2020</v>
      </c>
      <c r="G399">
        <v>1848</v>
      </c>
      <c r="H399">
        <v>1824.77</v>
      </c>
      <c r="I399">
        <v>113578.46</v>
      </c>
      <c r="K399">
        <v>3.3460000000000001</v>
      </c>
      <c r="L399">
        <v>9.2999999999999992E-3</v>
      </c>
      <c r="M399">
        <v>67856.581999999995</v>
      </c>
      <c r="N399">
        <v>5.8999999999999997E-2</v>
      </c>
      <c r="O399">
        <v>51.631999999999998</v>
      </c>
      <c r="P399">
        <v>8.0799999999999997E-2</v>
      </c>
      <c r="Q399">
        <v>1144696.6780000001</v>
      </c>
      <c r="R399" t="s">
        <v>34</v>
      </c>
      <c r="S399" t="s">
        <v>45</v>
      </c>
      <c r="T399" t="s">
        <v>63</v>
      </c>
      <c r="V399" t="s">
        <v>64</v>
      </c>
      <c r="W399" t="s">
        <v>51</v>
      </c>
      <c r="Y399" t="s">
        <v>36</v>
      </c>
    </row>
    <row r="400" spans="1:25" x14ac:dyDescent="0.45">
      <c r="A400" t="s">
        <v>25</v>
      </c>
      <c r="B400" t="s">
        <v>54</v>
      </c>
      <c r="C400">
        <v>562</v>
      </c>
      <c r="D400">
        <v>2</v>
      </c>
      <c r="F400">
        <v>2021</v>
      </c>
      <c r="G400">
        <v>1272</v>
      </c>
      <c r="H400">
        <v>1255</v>
      </c>
      <c r="I400">
        <v>72950.25</v>
      </c>
      <c r="K400">
        <v>2.1139999999999999</v>
      </c>
      <c r="L400">
        <v>1.04E-2</v>
      </c>
      <c r="M400">
        <v>40833.133999999998</v>
      </c>
      <c r="N400">
        <v>5.8999999999999997E-2</v>
      </c>
      <c r="O400">
        <v>27.731000000000002</v>
      </c>
      <c r="P400">
        <v>7.0800000000000002E-2</v>
      </c>
      <c r="Q400">
        <v>688723.15800000005</v>
      </c>
      <c r="R400" t="s">
        <v>34</v>
      </c>
      <c r="S400" t="s">
        <v>45</v>
      </c>
      <c r="T400" t="s">
        <v>63</v>
      </c>
      <c r="V400" t="s">
        <v>64</v>
      </c>
      <c r="W400" t="s">
        <v>51</v>
      </c>
      <c r="Y400" t="s">
        <v>36</v>
      </c>
    </row>
    <row r="401" spans="1:25" x14ac:dyDescent="0.45">
      <c r="A401" t="s">
        <v>25</v>
      </c>
      <c r="B401" t="s">
        <v>54</v>
      </c>
      <c r="C401">
        <v>562</v>
      </c>
      <c r="D401">
        <v>2</v>
      </c>
      <c r="F401">
        <v>2022</v>
      </c>
      <c r="G401">
        <v>1361</v>
      </c>
      <c r="H401">
        <v>1347.49</v>
      </c>
      <c r="I401">
        <v>96296.47</v>
      </c>
      <c r="K401">
        <v>95.111000000000004</v>
      </c>
      <c r="L401">
        <v>0.18690000000000001</v>
      </c>
      <c r="M401">
        <v>71982.035000000003</v>
      </c>
      <c r="N401">
        <v>7.2800000000000004E-2</v>
      </c>
      <c r="O401">
        <v>69.539000000000001</v>
      </c>
      <c r="P401">
        <v>0.12959999999999999</v>
      </c>
      <c r="Q401">
        <v>981636.61300000001</v>
      </c>
      <c r="R401" t="s">
        <v>34</v>
      </c>
      <c r="S401" t="s">
        <v>45</v>
      </c>
      <c r="T401" t="s">
        <v>63</v>
      </c>
      <c r="V401" t="s">
        <v>64</v>
      </c>
      <c r="W401" t="s">
        <v>51</v>
      </c>
      <c r="Y401" t="s">
        <v>36</v>
      </c>
    </row>
    <row r="402" spans="1:25" x14ac:dyDescent="0.45">
      <c r="A402" t="s">
        <v>25</v>
      </c>
      <c r="B402" t="s">
        <v>54</v>
      </c>
      <c r="C402">
        <v>562</v>
      </c>
      <c r="D402">
        <v>2</v>
      </c>
      <c r="F402">
        <v>2023</v>
      </c>
      <c r="G402">
        <v>1252</v>
      </c>
      <c r="H402">
        <v>1242.3</v>
      </c>
      <c r="I402">
        <v>116731.99</v>
      </c>
      <c r="K402">
        <v>11.635</v>
      </c>
      <c r="L402">
        <v>2.3800000000000002E-2</v>
      </c>
      <c r="M402">
        <v>71217.854000000007</v>
      </c>
      <c r="N402">
        <v>6.0299999999999999E-2</v>
      </c>
      <c r="O402">
        <v>52.970999999999997</v>
      </c>
      <c r="P402">
        <v>8.3000000000000004E-2</v>
      </c>
      <c r="Q402">
        <v>1179788.8149999999</v>
      </c>
      <c r="R402" t="s">
        <v>34</v>
      </c>
      <c r="S402" t="s">
        <v>45</v>
      </c>
      <c r="T402" t="s">
        <v>63</v>
      </c>
      <c r="V402" t="s">
        <v>64</v>
      </c>
      <c r="W402" t="s">
        <v>51</v>
      </c>
      <c r="Y402" t="s">
        <v>36</v>
      </c>
    </row>
    <row r="403" spans="1:25" x14ac:dyDescent="0.45">
      <c r="A403" t="s">
        <v>25</v>
      </c>
      <c r="B403" t="s">
        <v>54</v>
      </c>
      <c r="C403">
        <v>562</v>
      </c>
      <c r="D403">
        <v>2</v>
      </c>
      <c r="F403">
        <v>2024</v>
      </c>
      <c r="G403">
        <v>91</v>
      </c>
      <c r="H403">
        <v>89.33</v>
      </c>
      <c r="I403">
        <v>5619</v>
      </c>
      <c r="K403">
        <v>1.7999999999999999E-2</v>
      </c>
      <c r="L403">
        <v>1E-3</v>
      </c>
      <c r="M403">
        <v>3623.915</v>
      </c>
      <c r="N403">
        <v>5.91E-2</v>
      </c>
      <c r="O403">
        <v>2.331</v>
      </c>
      <c r="P403">
        <v>6.5000000000000002E-2</v>
      </c>
      <c r="Q403">
        <v>60985.398999999998</v>
      </c>
      <c r="R403" t="s">
        <v>34</v>
      </c>
      <c r="S403" t="s">
        <v>45</v>
      </c>
      <c r="T403" t="s">
        <v>63</v>
      </c>
      <c r="V403" t="s">
        <v>64</v>
      </c>
      <c r="W403" t="s">
        <v>51</v>
      </c>
      <c r="Y403" t="s">
        <v>36</v>
      </c>
    </row>
    <row r="404" spans="1:25" x14ac:dyDescent="0.45">
      <c r="A404" t="s">
        <v>25</v>
      </c>
      <c r="B404" t="s">
        <v>54</v>
      </c>
      <c r="C404">
        <v>562</v>
      </c>
      <c r="D404">
        <v>3</v>
      </c>
      <c r="F404">
        <v>2009</v>
      </c>
      <c r="G404">
        <v>513</v>
      </c>
      <c r="H404">
        <v>500.22</v>
      </c>
      <c r="I404">
        <v>67712.31</v>
      </c>
      <c r="K404">
        <v>39.844999999999999</v>
      </c>
      <c r="L404">
        <v>0.12529999999999999</v>
      </c>
      <c r="M404">
        <v>52530.678</v>
      </c>
      <c r="N404">
        <v>7.1199999999999999E-2</v>
      </c>
      <c r="O404">
        <v>105.142</v>
      </c>
      <c r="P404">
        <v>0.24940000000000001</v>
      </c>
      <c r="Q404">
        <v>754649.98100000003</v>
      </c>
      <c r="R404" t="s">
        <v>45</v>
      </c>
      <c r="S404" t="s">
        <v>34</v>
      </c>
      <c r="T404" t="s">
        <v>65</v>
      </c>
      <c r="V404" t="s">
        <v>66</v>
      </c>
      <c r="W404" t="s">
        <v>51</v>
      </c>
      <c r="Y404" t="s">
        <v>35</v>
      </c>
    </row>
    <row r="405" spans="1:25" x14ac:dyDescent="0.45">
      <c r="A405" t="s">
        <v>25</v>
      </c>
      <c r="B405" t="s">
        <v>54</v>
      </c>
      <c r="C405">
        <v>562</v>
      </c>
      <c r="D405">
        <v>3</v>
      </c>
      <c r="F405">
        <v>2010</v>
      </c>
      <c r="G405">
        <v>1199</v>
      </c>
      <c r="H405">
        <v>1173.3800000000001</v>
      </c>
      <c r="I405">
        <v>151234.95000000001</v>
      </c>
      <c r="K405">
        <v>15.894</v>
      </c>
      <c r="L405">
        <v>1.6500000000000001E-2</v>
      </c>
      <c r="M405">
        <v>118621.106</v>
      </c>
      <c r="N405">
        <v>6.0499999999999998E-2</v>
      </c>
      <c r="O405">
        <v>213.428</v>
      </c>
      <c r="P405">
        <v>0.187</v>
      </c>
      <c r="Q405">
        <v>1937944.2339999999</v>
      </c>
      <c r="R405" t="s">
        <v>45</v>
      </c>
      <c r="S405" t="s">
        <v>34</v>
      </c>
      <c r="T405" t="s">
        <v>65</v>
      </c>
      <c r="V405" t="s">
        <v>66</v>
      </c>
      <c r="W405" t="s">
        <v>51</v>
      </c>
      <c r="Y405" t="s">
        <v>35</v>
      </c>
    </row>
    <row r="406" spans="1:25" x14ac:dyDescent="0.45">
      <c r="A406" t="s">
        <v>25</v>
      </c>
      <c r="B406" t="s">
        <v>54</v>
      </c>
      <c r="C406">
        <v>562</v>
      </c>
      <c r="D406">
        <v>3</v>
      </c>
      <c r="F406">
        <v>2011</v>
      </c>
      <c r="G406">
        <v>395</v>
      </c>
      <c r="H406">
        <v>381.65</v>
      </c>
      <c r="I406">
        <v>45919.6</v>
      </c>
      <c r="K406">
        <v>7.3630000000000004</v>
      </c>
      <c r="L406">
        <v>3.5299999999999998E-2</v>
      </c>
      <c r="M406">
        <v>29995.565999999999</v>
      </c>
      <c r="N406">
        <v>6.1800000000000001E-2</v>
      </c>
      <c r="O406">
        <v>57.887999999999998</v>
      </c>
      <c r="P406">
        <v>0.19400000000000001</v>
      </c>
      <c r="Q406">
        <v>482752.272</v>
      </c>
      <c r="R406" t="s">
        <v>45</v>
      </c>
      <c r="S406" t="s">
        <v>34</v>
      </c>
      <c r="T406" t="s">
        <v>65</v>
      </c>
      <c r="V406" t="s">
        <v>66</v>
      </c>
      <c r="W406" t="s">
        <v>51</v>
      </c>
      <c r="Y406" t="s">
        <v>35</v>
      </c>
    </row>
    <row r="407" spans="1:25" x14ac:dyDescent="0.45">
      <c r="A407" t="s">
        <v>25</v>
      </c>
      <c r="B407" t="s">
        <v>54</v>
      </c>
      <c r="C407">
        <v>562</v>
      </c>
      <c r="D407">
        <v>3</v>
      </c>
      <c r="F407">
        <v>2012</v>
      </c>
      <c r="G407">
        <v>867</v>
      </c>
      <c r="H407">
        <v>852.02</v>
      </c>
      <c r="I407">
        <v>100382.5</v>
      </c>
      <c r="K407">
        <v>10.105</v>
      </c>
      <c r="L407">
        <v>2.3699999999999999E-2</v>
      </c>
      <c r="M407">
        <v>62637.453000000001</v>
      </c>
      <c r="N407">
        <v>6.0600000000000001E-2</v>
      </c>
      <c r="O407">
        <v>116.26600000000001</v>
      </c>
      <c r="P407">
        <v>0.18490000000000001</v>
      </c>
      <c r="Q407">
        <v>1035076.429</v>
      </c>
      <c r="R407" t="s">
        <v>34</v>
      </c>
      <c r="S407" t="s">
        <v>45</v>
      </c>
      <c r="T407" t="s">
        <v>65</v>
      </c>
      <c r="V407" t="s">
        <v>66</v>
      </c>
      <c r="W407" t="s">
        <v>51</v>
      </c>
      <c r="Y407" t="s">
        <v>35</v>
      </c>
    </row>
    <row r="408" spans="1:25" x14ac:dyDescent="0.45">
      <c r="A408" t="s">
        <v>25</v>
      </c>
      <c r="B408" t="s">
        <v>54</v>
      </c>
      <c r="C408">
        <v>562</v>
      </c>
      <c r="D408">
        <v>3</v>
      </c>
      <c r="F408">
        <v>2013</v>
      </c>
      <c r="G408">
        <v>338</v>
      </c>
      <c r="H408">
        <v>328.33</v>
      </c>
      <c r="I408">
        <v>34515.370000000003</v>
      </c>
      <c r="K408">
        <v>6.61</v>
      </c>
      <c r="L408">
        <v>4.9500000000000002E-2</v>
      </c>
      <c r="M408">
        <v>22792.544999999998</v>
      </c>
      <c r="N408">
        <v>6.3E-2</v>
      </c>
      <c r="O408">
        <v>40.362000000000002</v>
      </c>
      <c r="P408">
        <v>0.17810000000000001</v>
      </c>
      <c r="Q408">
        <v>366118.505</v>
      </c>
      <c r="R408" t="s">
        <v>34</v>
      </c>
      <c r="S408" t="s">
        <v>45</v>
      </c>
      <c r="T408" t="s">
        <v>65</v>
      </c>
      <c r="V408" t="s">
        <v>66</v>
      </c>
      <c r="W408" t="s">
        <v>51</v>
      </c>
      <c r="Y408" t="s">
        <v>35</v>
      </c>
    </row>
    <row r="409" spans="1:25" x14ac:dyDescent="0.45">
      <c r="A409" t="s">
        <v>25</v>
      </c>
      <c r="B409" t="s">
        <v>54</v>
      </c>
      <c r="C409">
        <v>562</v>
      </c>
      <c r="D409">
        <v>3</v>
      </c>
      <c r="F409">
        <v>2014</v>
      </c>
      <c r="G409">
        <v>810</v>
      </c>
      <c r="H409">
        <v>788.74</v>
      </c>
      <c r="I409">
        <v>111582.49</v>
      </c>
      <c r="K409">
        <v>43.3</v>
      </c>
      <c r="L409">
        <v>6.7799999999999999E-2</v>
      </c>
      <c r="M409">
        <v>73881.983999999997</v>
      </c>
      <c r="N409">
        <v>6.4199999999999993E-2</v>
      </c>
      <c r="O409">
        <v>167.46899999999999</v>
      </c>
      <c r="P409">
        <v>0.2427</v>
      </c>
      <c r="Q409">
        <v>1135592.216</v>
      </c>
      <c r="R409" t="s">
        <v>34</v>
      </c>
      <c r="S409" t="s">
        <v>45</v>
      </c>
      <c r="T409" t="s">
        <v>65</v>
      </c>
      <c r="V409" t="s">
        <v>66</v>
      </c>
      <c r="W409" t="s">
        <v>51</v>
      </c>
      <c r="Y409" t="s">
        <v>35</v>
      </c>
    </row>
    <row r="410" spans="1:25" x14ac:dyDescent="0.45">
      <c r="A410" t="s">
        <v>25</v>
      </c>
      <c r="B410" t="s">
        <v>54</v>
      </c>
      <c r="C410">
        <v>562</v>
      </c>
      <c r="D410">
        <v>3</v>
      </c>
      <c r="F410">
        <v>2015</v>
      </c>
      <c r="G410">
        <v>1923</v>
      </c>
      <c r="H410">
        <v>1906.12</v>
      </c>
      <c r="I410">
        <v>282687.88</v>
      </c>
      <c r="K410">
        <v>81.453999999999994</v>
      </c>
      <c r="L410">
        <v>5.0200000000000002E-2</v>
      </c>
      <c r="M410">
        <v>178187.49</v>
      </c>
      <c r="N410">
        <v>6.2700000000000006E-2</v>
      </c>
      <c r="O410">
        <v>361.12299999999999</v>
      </c>
      <c r="P410">
        <v>0.22620000000000001</v>
      </c>
      <c r="Q410">
        <v>2803334.037</v>
      </c>
      <c r="R410" t="s">
        <v>34</v>
      </c>
      <c r="S410" t="s">
        <v>45</v>
      </c>
      <c r="T410" t="s">
        <v>65</v>
      </c>
      <c r="V410" t="s">
        <v>66</v>
      </c>
      <c r="W410" t="s">
        <v>51</v>
      </c>
      <c r="Y410" t="s">
        <v>36</v>
      </c>
    </row>
    <row r="411" spans="1:25" x14ac:dyDescent="0.45">
      <c r="A411" t="s">
        <v>25</v>
      </c>
      <c r="B411" t="s">
        <v>54</v>
      </c>
      <c r="C411">
        <v>562</v>
      </c>
      <c r="D411">
        <v>3</v>
      </c>
      <c r="F411">
        <v>2016</v>
      </c>
      <c r="G411">
        <v>1200</v>
      </c>
      <c r="H411">
        <v>1176.3599999999999</v>
      </c>
      <c r="I411">
        <v>147355.65</v>
      </c>
      <c r="K411">
        <v>7.9630000000000001</v>
      </c>
      <c r="L411">
        <v>1.2E-2</v>
      </c>
      <c r="M411">
        <v>91973.214999999997</v>
      </c>
      <c r="N411">
        <v>5.96E-2</v>
      </c>
      <c r="O411">
        <v>159.67699999999999</v>
      </c>
      <c r="P411">
        <v>0.1772</v>
      </c>
      <c r="Q411">
        <v>1536688.0190000001</v>
      </c>
      <c r="R411" t="s">
        <v>34</v>
      </c>
      <c r="S411" t="s">
        <v>45</v>
      </c>
      <c r="T411" t="s">
        <v>65</v>
      </c>
      <c r="V411" t="s">
        <v>66</v>
      </c>
      <c r="W411" t="s">
        <v>51</v>
      </c>
      <c r="Y411" t="s">
        <v>36</v>
      </c>
    </row>
    <row r="412" spans="1:25" x14ac:dyDescent="0.45">
      <c r="A412" t="s">
        <v>25</v>
      </c>
      <c r="B412" t="s">
        <v>54</v>
      </c>
      <c r="C412">
        <v>562</v>
      </c>
      <c r="D412">
        <v>3</v>
      </c>
      <c r="F412">
        <v>2017</v>
      </c>
      <c r="G412">
        <v>1006</v>
      </c>
      <c r="H412">
        <v>973.41</v>
      </c>
      <c r="I412">
        <v>103659.7</v>
      </c>
      <c r="K412">
        <v>6.9710000000000001</v>
      </c>
      <c r="L412">
        <v>1.78E-2</v>
      </c>
      <c r="M412">
        <v>68676.154999999999</v>
      </c>
      <c r="N412">
        <v>6.0400000000000002E-2</v>
      </c>
      <c r="O412">
        <v>108.267</v>
      </c>
      <c r="P412">
        <v>0.16250000000000001</v>
      </c>
      <c r="Q412">
        <v>1144037.3959999999</v>
      </c>
      <c r="R412" t="s">
        <v>34</v>
      </c>
      <c r="S412" t="s">
        <v>45</v>
      </c>
      <c r="T412" t="s">
        <v>65</v>
      </c>
      <c r="V412" t="s">
        <v>66</v>
      </c>
      <c r="W412" t="s">
        <v>51</v>
      </c>
      <c r="Y412" t="s">
        <v>36</v>
      </c>
    </row>
    <row r="413" spans="1:25" x14ac:dyDescent="0.45">
      <c r="A413" t="s">
        <v>25</v>
      </c>
      <c r="B413" t="s">
        <v>54</v>
      </c>
      <c r="C413">
        <v>562</v>
      </c>
      <c r="D413">
        <v>3</v>
      </c>
      <c r="F413">
        <v>2018</v>
      </c>
      <c r="G413">
        <v>1843</v>
      </c>
      <c r="H413">
        <v>1820.73</v>
      </c>
      <c r="I413">
        <v>238654.48</v>
      </c>
      <c r="K413">
        <v>13.941000000000001</v>
      </c>
      <c r="L413">
        <v>1.55E-2</v>
      </c>
      <c r="M413">
        <v>141630.08199999999</v>
      </c>
      <c r="N413">
        <v>5.9700000000000003E-2</v>
      </c>
      <c r="O413">
        <v>185.95099999999999</v>
      </c>
      <c r="P413">
        <v>0.14299999999999999</v>
      </c>
      <c r="Q413">
        <v>2369530.5550000002</v>
      </c>
      <c r="R413" t="s">
        <v>34</v>
      </c>
      <c r="S413" t="s">
        <v>45</v>
      </c>
      <c r="T413" t="s">
        <v>65</v>
      </c>
      <c r="V413" t="s">
        <v>66</v>
      </c>
      <c r="W413" t="s">
        <v>51</v>
      </c>
      <c r="Y413" t="s">
        <v>36</v>
      </c>
    </row>
    <row r="414" spans="1:25" x14ac:dyDescent="0.45">
      <c r="A414" t="s">
        <v>25</v>
      </c>
      <c r="B414" t="s">
        <v>54</v>
      </c>
      <c r="C414">
        <v>562</v>
      </c>
      <c r="D414">
        <v>3</v>
      </c>
      <c r="F414">
        <v>2019</v>
      </c>
      <c r="G414">
        <v>1112</v>
      </c>
      <c r="H414">
        <v>1091.47</v>
      </c>
      <c r="I414">
        <v>139936.94</v>
      </c>
      <c r="K414">
        <v>3.8610000000000002</v>
      </c>
      <c r="L414">
        <v>1.17E-2</v>
      </c>
      <c r="M414">
        <v>85827.032000000007</v>
      </c>
      <c r="N414">
        <v>5.8900000000000001E-2</v>
      </c>
      <c r="O414">
        <v>116.875</v>
      </c>
      <c r="P414">
        <v>0.1459</v>
      </c>
      <c r="Q414">
        <v>1447618.5349999999</v>
      </c>
      <c r="R414" t="s">
        <v>34</v>
      </c>
      <c r="S414" t="s">
        <v>45</v>
      </c>
      <c r="T414" t="s">
        <v>65</v>
      </c>
      <c r="V414" t="s">
        <v>66</v>
      </c>
      <c r="W414" t="s">
        <v>51</v>
      </c>
      <c r="Y414" t="s">
        <v>36</v>
      </c>
    </row>
    <row r="415" spans="1:25" x14ac:dyDescent="0.45">
      <c r="A415" t="s">
        <v>25</v>
      </c>
      <c r="B415" t="s">
        <v>54</v>
      </c>
      <c r="C415">
        <v>562</v>
      </c>
      <c r="D415">
        <v>3</v>
      </c>
      <c r="F415">
        <v>2020</v>
      </c>
      <c r="G415">
        <v>1538</v>
      </c>
      <c r="H415">
        <v>1521.44</v>
      </c>
      <c r="I415">
        <v>186634.12</v>
      </c>
      <c r="K415">
        <v>5.3140000000000001</v>
      </c>
      <c r="L415">
        <v>6.7999999999999996E-3</v>
      </c>
      <c r="M415">
        <v>114293.11599999999</v>
      </c>
      <c r="N415">
        <v>5.8999999999999997E-2</v>
      </c>
      <c r="O415">
        <v>148.58600000000001</v>
      </c>
      <c r="P415">
        <v>0.14119999999999999</v>
      </c>
      <c r="Q415">
        <v>1927918.034</v>
      </c>
      <c r="R415" t="s">
        <v>34</v>
      </c>
      <c r="S415" t="s">
        <v>45</v>
      </c>
      <c r="T415" t="s">
        <v>65</v>
      </c>
      <c r="V415" t="s">
        <v>66</v>
      </c>
      <c r="W415" t="s">
        <v>51</v>
      </c>
      <c r="Y415" t="s">
        <v>36</v>
      </c>
    </row>
    <row r="416" spans="1:25" x14ac:dyDescent="0.45">
      <c r="A416" t="s">
        <v>25</v>
      </c>
      <c r="B416" t="s">
        <v>54</v>
      </c>
      <c r="C416">
        <v>562</v>
      </c>
      <c r="D416">
        <v>3</v>
      </c>
      <c r="F416">
        <v>2021</v>
      </c>
      <c r="G416">
        <v>969</v>
      </c>
      <c r="H416">
        <v>953.58</v>
      </c>
      <c r="I416">
        <v>110704.33</v>
      </c>
      <c r="K416">
        <v>3.05</v>
      </c>
      <c r="L416">
        <v>1.77E-2</v>
      </c>
      <c r="M416">
        <v>65822.547999999995</v>
      </c>
      <c r="N416">
        <v>5.8900000000000001E-2</v>
      </c>
      <c r="O416">
        <v>78.364999999999995</v>
      </c>
      <c r="P416">
        <v>0.12740000000000001</v>
      </c>
      <c r="Q416">
        <v>1110356.4180000001</v>
      </c>
      <c r="R416" t="s">
        <v>34</v>
      </c>
      <c r="S416" t="s">
        <v>45</v>
      </c>
      <c r="T416" t="s">
        <v>65</v>
      </c>
      <c r="V416" t="s">
        <v>66</v>
      </c>
      <c r="W416" t="s">
        <v>51</v>
      </c>
      <c r="Y416" t="s">
        <v>36</v>
      </c>
    </row>
    <row r="417" spans="1:25" x14ac:dyDescent="0.45">
      <c r="A417" t="s">
        <v>25</v>
      </c>
      <c r="B417" t="s">
        <v>54</v>
      </c>
      <c r="C417">
        <v>562</v>
      </c>
      <c r="D417">
        <v>3</v>
      </c>
      <c r="F417">
        <v>2022</v>
      </c>
      <c r="G417">
        <v>557</v>
      </c>
      <c r="H417">
        <v>547.66999999999996</v>
      </c>
      <c r="I417">
        <v>69698.02</v>
      </c>
      <c r="K417">
        <v>24.946999999999999</v>
      </c>
      <c r="L417">
        <v>7.0499999999999993E-2</v>
      </c>
      <c r="M417">
        <v>45391.338000000003</v>
      </c>
      <c r="N417">
        <v>6.4299999999999996E-2</v>
      </c>
      <c r="O417">
        <v>65.144000000000005</v>
      </c>
      <c r="P417">
        <v>0.1736</v>
      </c>
      <c r="Q417">
        <v>704615.64399999997</v>
      </c>
      <c r="R417" t="s">
        <v>34</v>
      </c>
      <c r="S417" t="s">
        <v>45</v>
      </c>
      <c r="T417" t="s">
        <v>65</v>
      </c>
      <c r="V417" t="s">
        <v>66</v>
      </c>
      <c r="W417" t="s">
        <v>51</v>
      </c>
      <c r="Y417" t="s">
        <v>36</v>
      </c>
    </row>
    <row r="418" spans="1:25" x14ac:dyDescent="0.45">
      <c r="A418" t="s">
        <v>25</v>
      </c>
      <c r="B418" t="s">
        <v>54</v>
      </c>
      <c r="C418">
        <v>562</v>
      </c>
      <c r="D418">
        <v>3</v>
      </c>
      <c r="F418">
        <v>2023</v>
      </c>
      <c r="G418">
        <v>494</v>
      </c>
      <c r="H418">
        <v>481.41</v>
      </c>
      <c r="I418">
        <v>57669.41</v>
      </c>
      <c r="K418">
        <v>24.245999999999999</v>
      </c>
      <c r="L418">
        <v>7.6799999999999993E-2</v>
      </c>
      <c r="M418">
        <v>37306.095000000001</v>
      </c>
      <c r="N418">
        <v>6.4299999999999996E-2</v>
      </c>
      <c r="O418">
        <v>56.984999999999999</v>
      </c>
      <c r="P418">
        <v>0.17080000000000001</v>
      </c>
      <c r="Q418">
        <v>572956.61499999999</v>
      </c>
      <c r="R418" t="s">
        <v>34</v>
      </c>
      <c r="S418" t="s">
        <v>45</v>
      </c>
      <c r="T418" t="s">
        <v>65</v>
      </c>
      <c r="V418" t="s">
        <v>66</v>
      </c>
      <c r="W418" t="s">
        <v>51</v>
      </c>
      <c r="Y418" t="s">
        <v>36</v>
      </c>
    </row>
    <row r="419" spans="1:25" x14ac:dyDescent="0.45">
      <c r="A419" t="s">
        <v>25</v>
      </c>
      <c r="B419" t="s">
        <v>54</v>
      </c>
      <c r="C419">
        <v>562</v>
      </c>
      <c r="D419">
        <v>3</v>
      </c>
      <c r="F419">
        <v>2024</v>
      </c>
      <c r="G419">
        <v>0</v>
      </c>
      <c r="H419">
        <v>0</v>
      </c>
      <c r="R419" t="s">
        <v>34</v>
      </c>
      <c r="S419" t="s">
        <v>45</v>
      </c>
      <c r="T419" t="s">
        <v>65</v>
      </c>
      <c r="V419" t="s">
        <v>66</v>
      </c>
      <c r="W419" t="s">
        <v>51</v>
      </c>
      <c r="Y419" t="s">
        <v>36</v>
      </c>
    </row>
    <row r="420" spans="1:25" x14ac:dyDescent="0.45">
      <c r="A420" t="s">
        <v>25</v>
      </c>
      <c r="B420" t="s">
        <v>54</v>
      </c>
      <c r="C420">
        <v>562</v>
      </c>
      <c r="D420">
        <v>4</v>
      </c>
      <c r="F420">
        <v>2009</v>
      </c>
      <c r="G420">
        <v>152</v>
      </c>
      <c r="H420">
        <v>143.47</v>
      </c>
      <c r="I420">
        <v>24512.05</v>
      </c>
      <c r="K420">
        <v>51.015000000000001</v>
      </c>
      <c r="L420">
        <v>0.26419999999999999</v>
      </c>
      <c r="M420">
        <v>30297.716</v>
      </c>
      <c r="N420">
        <v>8.1000000000000003E-2</v>
      </c>
      <c r="O420">
        <v>40.445999999999998</v>
      </c>
      <c r="P420">
        <v>0.1734</v>
      </c>
      <c r="Q420">
        <v>374321.93599999999</v>
      </c>
      <c r="R420" t="s">
        <v>45</v>
      </c>
      <c r="T420" t="s">
        <v>46</v>
      </c>
      <c r="Y420" t="s">
        <v>35</v>
      </c>
    </row>
    <row r="421" spans="1:25" x14ac:dyDescent="0.45">
      <c r="A421" t="s">
        <v>25</v>
      </c>
      <c r="B421" t="s">
        <v>54</v>
      </c>
      <c r="C421">
        <v>562</v>
      </c>
      <c r="D421">
        <v>4</v>
      </c>
      <c r="F421">
        <v>2010</v>
      </c>
      <c r="G421">
        <v>540</v>
      </c>
      <c r="H421">
        <v>510.23</v>
      </c>
      <c r="I421">
        <v>59968.55</v>
      </c>
      <c r="K421">
        <v>132.768</v>
      </c>
      <c r="L421">
        <v>0.26669999999999999</v>
      </c>
      <c r="M421">
        <v>77376.793999999994</v>
      </c>
      <c r="N421">
        <v>8.1000000000000003E-2</v>
      </c>
      <c r="O421">
        <v>90.509</v>
      </c>
      <c r="P421">
        <v>0.16259999999999999</v>
      </c>
      <c r="Q421">
        <v>955985.74300000002</v>
      </c>
      <c r="R421" t="s">
        <v>45</v>
      </c>
      <c r="T421" t="s">
        <v>46</v>
      </c>
      <c r="Y421" t="s">
        <v>35</v>
      </c>
    </row>
    <row r="422" spans="1:25" x14ac:dyDescent="0.45">
      <c r="A422" t="s">
        <v>25</v>
      </c>
      <c r="B422" t="s">
        <v>54</v>
      </c>
      <c r="C422">
        <v>562</v>
      </c>
      <c r="D422">
        <v>4</v>
      </c>
      <c r="F422">
        <v>2011</v>
      </c>
      <c r="G422">
        <v>234</v>
      </c>
      <c r="H422">
        <v>220.2</v>
      </c>
      <c r="I422">
        <v>21984.63</v>
      </c>
      <c r="K422">
        <v>53.204999999999998</v>
      </c>
      <c r="L422">
        <v>0.3009</v>
      </c>
      <c r="M422">
        <v>27693.867999999999</v>
      </c>
      <c r="N422">
        <v>8.1000000000000003E-2</v>
      </c>
      <c r="O422">
        <v>36.381999999999998</v>
      </c>
      <c r="P422">
        <v>0.1646</v>
      </c>
      <c r="Q422">
        <v>342157.52600000001</v>
      </c>
      <c r="R422" t="s">
        <v>45</v>
      </c>
      <c r="T422" t="s">
        <v>46</v>
      </c>
      <c r="Y422" t="s">
        <v>35</v>
      </c>
    </row>
    <row r="423" spans="1:25" x14ac:dyDescent="0.45">
      <c r="A423" t="s">
        <v>25</v>
      </c>
      <c r="B423" t="s">
        <v>54</v>
      </c>
      <c r="C423">
        <v>562</v>
      </c>
      <c r="D423">
        <v>4</v>
      </c>
      <c r="F423">
        <v>2012</v>
      </c>
      <c r="G423">
        <v>148</v>
      </c>
      <c r="H423">
        <v>141.22</v>
      </c>
      <c r="I423">
        <v>17014.03</v>
      </c>
      <c r="K423">
        <v>35.567999999999998</v>
      </c>
      <c r="L423">
        <v>0.27679999999999999</v>
      </c>
      <c r="M423">
        <v>19850.739000000001</v>
      </c>
      <c r="N423">
        <v>8.0500000000000002E-2</v>
      </c>
      <c r="O423">
        <v>22.844999999999999</v>
      </c>
      <c r="P423">
        <v>0.1588</v>
      </c>
      <c r="Q423">
        <v>245255.55600000001</v>
      </c>
      <c r="R423" t="s">
        <v>45</v>
      </c>
      <c r="T423" t="s">
        <v>46</v>
      </c>
      <c r="Y423" t="s">
        <v>35</v>
      </c>
    </row>
    <row r="424" spans="1:25" x14ac:dyDescent="0.45">
      <c r="A424" t="s">
        <v>25</v>
      </c>
      <c r="B424" t="s">
        <v>54</v>
      </c>
      <c r="C424">
        <v>562</v>
      </c>
      <c r="D424">
        <v>4</v>
      </c>
      <c r="F424">
        <v>2013</v>
      </c>
      <c r="G424">
        <v>244</v>
      </c>
      <c r="H424">
        <v>229.34</v>
      </c>
      <c r="I424">
        <v>28852.46</v>
      </c>
      <c r="K424">
        <v>55.360999999999997</v>
      </c>
      <c r="L424">
        <v>0.26329999999999998</v>
      </c>
      <c r="M424">
        <v>32955.243000000002</v>
      </c>
      <c r="N424">
        <v>0.08</v>
      </c>
      <c r="O424">
        <v>41.680999999999997</v>
      </c>
      <c r="P424">
        <v>0.17399999999999999</v>
      </c>
      <c r="Q424">
        <v>407154.75</v>
      </c>
      <c r="R424" t="s">
        <v>45</v>
      </c>
      <c r="T424" t="s">
        <v>46</v>
      </c>
      <c r="Y424" t="s">
        <v>35</v>
      </c>
    </row>
    <row r="425" spans="1:25" x14ac:dyDescent="0.45">
      <c r="A425" t="s">
        <v>25</v>
      </c>
      <c r="B425" t="s">
        <v>54</v>
      </c>
      <c r="C425">
        <v>562</v>
      </c>
      <c r="D425">
        <v>4</v>
      </c>
      <c r="F425">
        <v>2014</v>
      </c>
      <c r="G425">
        <v>259</v>
      </c>
      <c r="H425">
        <v>247.51</v>
      </c>
      <c r="I425">
        <v>49467.96</v>
      </c>
      <c r="K425">
        <v>89.679000000000002</v>
      </c>
      <c r="L425">
        <v>0.27010000000000001</v>
      </c>
      <c r="M425">
        <v>52908.38</v>
      </c>
      <c r="N425">
        <v>8.1000000000000003E-2</v>
      </c>
      <c r="O425">
        <v>94.965000000000003</v>
      </c>
      <c r="P425">
        <v>0.2293</v>
      </c>
      <c r="Q425">
        <v>653676.48</v>
      </c>
      <c r="R425" t="s">
        <v>45</v>
      </c>
      <c r="T425" t="s">
        <v>46</v>
      </c>
      <c r="Y425" t="s">
        <v>35</v>
      </c>
    </row>
    <row r="426" spans="1:25" x14ac:dyDescent="0.45">
      <c r="A426" t="s">
        <v>25</v>
      </c>
      <c r="B426" t="s">
        <v>54</v>
      </c>
      <c r="C426">
        <v>562</v>
      </c>
      <c r="D426">
        <v>4</v>
      </c>
      <c r="F426">
        <v>2015</v>
      </c>
      <c r="G426">
        <v>78</v>
      </c>
      <c r="H426">
        <v>71.09</v>
      </c>
      <c r="I426">
        <v>7473.27</v>
      </c>
      <c r="K426">
        <v>15.702</v>
      </c>
      <c r="L426">
        <v>0.25569999999999998</v>
      </c>
      <c r="M426">
        <v>9181.5849999999991</v>
      </c>
      <c r="N426">
        <v>8.1000000000000003E-2</v>
      </c>
      <c r="O426">
        <v>12.065</v>
      </c>
      <c r="P426">
        <v>0.1794</v>
      </c>
      <c r="Q426">
        <v>113436.186</v>
      </c>
      <c r="R426" t="s">
        <v>45</v>
      </c>
      <c r="T426" t="s">
        <v>46</v>
      </c>
      <c r="Y426" t="s">
        <v>47</v>
      </c>
    </row>
    <row r="427" spans="1:25" x14ac:dyDescent="0.45">
      <c r="A427" t="s">
        <v>25</v>
      </c>
      <c r="B427" t="s">
        <v>54</v>
      </c>
      <c r="C427">
        <v>562</v>
      </c>
      <c r="D427">
        <v>4</v>
      </c>
      <c r="F427">
        <v>2016</v>
      </c>
      <c r="G427">
        <v>33</v>
      </c>
      <c r="H427">
        <v>27.75</v>
      </c>
      <c r="I427">
        <v>3342.4</v>
      </c>
      <c r="K427">
        <v>6.6790000000000003</v>
      </c>
      <c r="L427">
        <v>0.24909999999999999</v>
      </c>
      <c r="M427">
        <v>3820.7750000000001</v>
      </c>
      <c r="N427">
        <v>8.1000000000000003E-2</v>
      </c>
      <c r="O427">
        <v>5.6879999999999997</v>
      </c>
      <c r="P427">
        <v>0.15840000000000001</v>
      </c>
      <c r="Q427">
        <v>47207.879000000001</v>
      </c>
      <c r="R427" t="s">
        <v>45</v>
      </c>
      <c r="T427" t="s">
        <v>46</v>
      </c>
      <c r="Y427" t="s">
        <v>47</v>
      </c>
    </row>
    <row r="428" spans="1:25" x14ac:dyDescent="0.45">
      <c r="A428" t="s">
        <v>25</v>
      </c>
      <c r="B428" t="s">
        <v>54</v>
      </c>
      <c r="C428">
        <v>562</v>
      </c>
      <c r="D428">
        <v>4</v>
      </c>
      <c r="F428">
        <v>2017</v>
      </c>
      <c r="G428">
        <v>137</v>
      </c>
      <c r="H428">
        <v>130.19</v>
      </c>
      <c r="I428">
        <v>21602.06</v>
      </c>
      <c r="K428">
        <v>26.573</v>
      </c>
      <c r="L428">
        <v>0.1827</v>
      </c>
      <c r="M428">
        <v>24301.647000000001</v>
      </c>
      <c r="N428">
        <v>8.1000000000000003E-2</v>
      </c>
      <c r="O428">
        <v>35.284999999999997</v>
      </c>
      <c r="P428">
        <v>0.19439999999999999</v>
      </c>
      <c r="Q428">
        <v>300244.70699999999</v>
      </c>
      <c r="R428" t="s">
        <v>45</v>
      </c>
      <c r="T428" t="s">
        <v>46</v>
      </c>
      <c r="Y428" t="s">
        <v>47</v>
      </c>
    </row>
    <row r="429" spans="1:25" x14ac:dyDescent="0.45">
      <c r="A429" t="s">
        <v>25</v>
      </c>
      <c r="B429" t="s">
        <v>54</v>
      </c>
      <c r="C429">
        <v>562</v>
      </c>
      <c r="D429">
        <v>4</v>
      </c>
      <c r="F429">
        <v>2018</v>
      </c>
      <c r="G429">
        <v>181</v>
      </c>
      <c r="H429">
        <v>175.41</v>
      </c>
      <c r="I429">
        <v>47174.8</v>
      </c>
      <c r="K429">
        <v>70.099000000000004</v>
      </c>
      <c r="L429">
        <v>0.23269999999999999</v>
      </c>
      <c r="M429">
        <v>50244.945</v>
      </c>
      <c r="N429">
        <v>8.1000000000000003E-2</v>
      </c>
      <c r="O429">
        <v>99.840999999999994</v>
      </c>
      <c r="P429">
        <v>0.28070000000000001</v>
      </c>
      <c r="Q429">
        <v>620771.79</v>
      </c>
      <c r="R429" t="s">
        <v>45</v>
      </c>
      <c r="T429" t="s">
        <v>46</v>
      </c>
      <c r="Y429" t="s">
        <v>47</v>
      </c>
    </row>
    <row r="430" spans="1:25" x14ac:dyDescent="0.45">
      <c r="A430" t="s">
        <v>25</v>
      </c>
      <c r="B430" t="s">
        <v>54</v>
      </c>
      <c r="C430">
        <v>562</v>
      </c>
      <c r="D430">
        <v>4</v>
      </c>
      <c r="F430">
        <v>2019</v>
      </c>
      <c r="G430">
        <v>34</v>
      </c>
      <c r="H430">
        <v>28.59</v>
      </c>
      <c r="I430">
        <v>2311.3000000000002</v>
      </c>
      <c r="K430">
        <v>1.319</v>
      </c>
      <c r="L430">
        <v>0.26050000000000001</v>
      </c>
      <c r="M430">
        <v>706.33399999999995</v>
      </c>
      <c r="N430">
        <v>6.4500000000000002E-2</v>
      </c>
      <c r="O430">
        <v>0.89300000000000002</v>
      </c>
      <c r="P430">
        <v>6.5500000000000003E-2</v>
      </c>
      <c r="Q430">
        <v>8730</v>
      </c>
      <c r="R430" t="s">
        <v>45</v>
      </c>
      <c r="T430" t="s">
        <v>46</v>
      </c>
      <c r="Y430" t="s">
        <v>47</v>
      </c>
    </row>
    <row r="431" spans="1:25" x14ac:dyDescent="0.45">
      <c r="A431" t="s">
        <v>25</v>
      </c>
      <c r="B431" t="s">
        <v>54</v>
      </c>
      <c r="C431">
        <v>562</v>
      </c>
      <c r="D431">
        <v>4</v>
      </c>
      <c r="F431">
        <v>2020</v>
      </c>
      <c r="G431">
        <v>131</v>
      </c>
      <c r="H431">
        <v>119.17</v>
      </c>
      <c r="I431">
        <v>19216.37</v>
      </c>
      <c r="K431">
        <v>44.844999999999999</v>
      </c>
      <c r="L431">
        <v>0.27039999999999997</v>
      </c>
      <c r="M431">
        <v>26193.771000000001</v>
      </c>
      <c r="N431">
        <v>8.1000000000000003E-2</v>
      </c>
      <c r="O431">
        <v>32.512</v>
      </c>
      <c r="P431">
        <v>0.17449999999999999</v>
      </c>
      <c r="Q431">
        <v>323620.50400000002</v>
      </c>
      <c r="R431" t="s">
        <v>45</v>
      </c>
      <c r="T431" t="s">
        <v>46</v>
      </c>
      <c r="Y431" t="s">
        <v>47</v>
      </c>
    </row>
    <row r="432" spans="1:25" x14ac:dyDescent="0.45">
      <c r="A432" t="s">
        <v>25</v>
      </c>
      <c r="B432" t="s">
        <v>54</v>
      </c>
      <c r="C432">
        <v>562</v>
      </c>
      <c r="D432">
        <v>4</v>
      </c>
      <c r="F432">
        <v>2021</v>
      </c>
      <c r="G432">
        <v>63</v>
      </c>
      <c r="H432">
        <v>53.28</v>
      </c>
      <c r="I432">
        <v>4964.53</v>
      </c>
      <c r="K432">
        <v>16.515000000000001</v>
      </c>
      <c r="L432">
        <v>0.25519999999999998</v>
      </c>
      <c r="M432">
        <v>9541.848</v>
      </c>
      <c r="N432">
        <v>8.1000000000000003E-2</v>
      </c>
      <c r="O432">
        <v>14.77</v>
      </c>
      <c r="P432">
        <v>0.1739</v>
      </c>
      <c r="Q432">
        <v>117889.936</v>
      </c>
      <c r="R432" t="s">
        <v>45</v>
      </c>
      <c r="T432" t="s">
        <v>46</v>
      </c>
      <c r="Y432" t="s">
        <v>47</v>
      </c>
    </row>
    <row r="433" spans="1:25" x14ac:dyDescent="0.45">
      <c r="A433" t="s">
        <v>25</v>
      </c>
      <c r="B433" t="s">
        <v>54</v>
      </c>
      <c r="C433">
        <v>562</v>
      </c>
      <c r="D433">
        <v>4</v>
      </c>
      <c r="F433">
        <v>2022</v>
      </c>
      <c r="G433">
        <v>424</v>
      </c>
      <c r="H433">
        <v>407.54</v>
      </c>
      <c r="I433">
        <v>67746.31</v>
      </c>
      <c r="K433">
        <v>136.38399999999999</v>
      </c>
      <c r="L433">
        <v>0.29010000000000002</v>
      </c>
      <c r="M433">
        <v>74629.445000000007</v>
      </c>
      <c r="N433">
        <v>8.1000000000000003E-2</v>
      </c>
      <c r="O433">
        <v>70.617999999999995</v>
      </c>
      <c r="P433">
        <v>0.14330000000000001</v>
      </c>
      <c r="Q433">
        <v>921620.49300000002</v>
      </c>
      <c r="R433" t="s">
        <v>45</v>
      </c>
      <c r="T433" t="s">
        <v>46</v>
      </c>
      <c r="Y433" t="s">
        <v>47</v>
      </c>
    </row>
    <row r="434" spans="1:25" x14ac:dyDescent="0.45">
      <c r="A434" t="s">
        <v>25</v>
      </c>
      <c r="B434" t="s">
        <v>54</v>
      </c>
      <c r="C434">
        <v>562</v>
      </c>
      <c r="D434">
        <v>4</v>
      </c>
      <c r="F434">
        <v>2023</v>
      </c>
      <c r="G434">
        <v>109</v>
      </c>
      <c r="H434">
        <v>105.5</v>
      </c>
      <c r="I434">
        <v>19612.88</v>
      </c>
      <c r="K434">
        <v>35.340000000000003</v>
      </c>
      <c r="L434">
        <v>0.30270000000000002</v>
      </c>
      <c r="M434">
        <v>18731.325000000001</v>
      </c>
      <c r="N434">
        <v>8.1000000000000003E-2</v>
      </c>
      <c r="O434">
        <v>22.353999999999999</v>
      </c>
      <c r="P434">
        <v>0.1608</v>
      </c>
      <c r="Q434">
        <v>230836.47700000001</v>
      </c>
      <c r="R434" t="s">
        <v>45</v>
      </c>
      <c r="T434" t="s">
        <v>46</v>
      </c>
      <c r="Y434" t="s">
        <v>47</v>
      </c>
    </row>
    <row r="435" spans="1:25" x14ac:dyDescent="0.45">
      <c r="A435" t="s">
        <v>25</v>
      </c>
      <c r="B435" t="s">
        <v>54</v>
      </c>
      <c r="C435">
        <v>562</v>
      </c>
      <c r="D435">
        <v>4</v>
      </c>
      <c r="F435">
        <v>2024</v>
      </c>
      <c r="G435">
        <v>31</v>
      </c>
      <c r="H435">
        <v>27.55</v>
      </c>
      <c r="I435">
        <v>2653.98</v>
      </c>
      <c r="K435">
        <v>5.431</v>
      </c>
      <c r="L435">
        <v>0.2908</v>
      </c>
      <c r="M435">
        <v>2873.5340000000001</v>
      </c>
      <c r="N435">
        <v>8.1100000000000005E-2</v>
      </c>
      <c r="O435">
        <v>1.5169999999999999</v>
      </c>
      <c r="P435">
        <v>8.1900000000000001E-2</v>
      </c>
      <c r="Q435">
        <v>35414.385999999999</v>
      </c>
      <c r="R435" t="s">
        <v>45</v>
      </c>
      <c r="T435" t="s">
        <v>46</v>
      </c>
      <c r="Y435" t="s">
        <v>47</v>
      </c>
    </row>
    <row r="436" spans="1:25" x14ac:dyDescent="0.45">
      <c r="A436" t="s">
        <v>25</v>
      </c>
      <c r="B436" t="s">
        <v>67</v>
      </c>
      <c r="C436">
        <v>563</v>
      </c>
      <c r="D436" t="s">
        <v>68</v>
      </c>
      <c r="F436">
        <v>2009</v>
      </c>
      <c r="G436">
        <v>22</v>
      </c>
      <c r="H436">
        <v>22</v>
      </c>
      <c r="I436">
        <v>264</v>
      </c>
      <c r="M436">
        <v>272.7</v>
      </c>
      <c r="N436">
        <v>8.1000000000000003E-2</v>
      </c>
      <c r="O436">
        <v>1.3640000000000001</v>
      </c>
      <c r="P436">
        <v>0.80110000000000003</v>
      </c>
      <c r="Q436">
        <v>3368</v>
      </c>
      <c r="R436" t="s">
        <v>38</v>
      </c>
      <c r="T436" t="s">
        <v>28</v>
      </c>
      <c r="Y436" t="s">
        <v>69</v>
      </c>
    </row>
    <row r="437" spans="1:25" x14ac:dyDescent="0.45">
      <c r="A437" t="s">
        <v>25</v>
      </c>
      <c r="B437" t="s">
        <v>67</v>
      </c>
      <c r="C437">
        <v>563</v>
      </c>
      <c r="D437" t="s">
        <v>68</v>
      </c>
      <c r="F437">
        <v>2010</v>
      </c>
      <c r="G437">
        <v>23</v>
      </c>
      <c r="H437">
        <v>23</v>
      </c>
      <c r="I437">
        <v>298</v>
      </c>
      <c r="M437">
        <v>314.7</v>
      </c>
      <c r="N437">
        <v>8.09E-2</v>
      </c>
      <c r="O437">
        <v>1.486</v>
      </c>
      <c r="P437">
        <v>0.75290000000000001</v>
      </c>
      <c r="Q437">
        <v>3882.1</v>
      </c>
      <c r="R437" t="s">
        <v>38</v>
      </c>
      <c r="T437" t="s">
        <v>28</v>
      </c>
      <c r="Y437" t="s">
        <v>69</v>
      </c>
    </row>
    <row r="438" spans="1:25" x14ac:dyDescent="0.45">
      <c r="A438" t="s">
        <v>25</v>
      </c>
      <c r="B438" t="s">
        <v>67</v>
      </c>
      <c r="C438">
        <v>563</v>
      </c>
      <c r="D438" t="s">
        <v>68</v>
      </c>
      <c r="F438">
        <v>2011</v>
      </c>
      <c r="G438">
        <v>25</v>
      </c>
      <c r="H438">
        <v>25</v>
      </c>
      <c r="I438">
        <v>296</v>
      </c>
      <c r="M438">
        <v>323.3</v>
      </c>
      <c r="N438">
        <v>8.1000000000000003E-2</v>
      </c>
      <c r="O438">
        <v>1.4510000000000001</v>
      </c>
      <c r="P438">
        <v>0.72750000000000004</v>
      </c>
      <c r="Q438">
        <v>3989</v>
      </c>
      <c r="R438" t="s">
        <v>38</v>
      </c>
      <c r="T438" t="s">
        <v>28</v>
      </c>
      <c r="Y438" t="s">
        <v>69</v>
      </c>
    </row>
    <row r="439" spans="1:25" x14ac:dyDescent="0.45">
      <c r="A439" t="s">
        <v>25</v>
      </c>
      <c r="B439" t="s">
        <v>67</v>
      </c>
      <c r="C439">
        <v>563</v>
      </c>
      <c r="D439" t="s">
        <v>68</v>
      </c>
      <c r="F439">
        <v>2012</v>
      </c>
      <c r="G439">
        <v>30</v>
      </c>
      <c r="H439">
        <v>14.62</v>
      </c>
      <c r="I439">
        <v>155.91999999999999</v>
      </c>
      <c r="M439">
        <v>199.5</v>
      </c>
      <c r="N439">
        <v>8.1900000000000001E-2</v>
      </c>
      <c r="O439">
        <v>0.95</v>
      </c>
      <c r="P439">
        <v>0.74</v>
      </c>
      <c r="Q439">
        <v>2461.6999999999998</v>
      </c>
      <c r="R439" t="s">
        <v>38</v>
      </c>
      <c r="T439" t="s">
        <v>28</v>
      </c>
      <c r="Y439" t="s">
        <v>69</v>
      </c>
    </row>
    <row r="440" spans="1:25" x14ac:dyDescent="0.45">
      <c r="A440" t="s">
        <v>25</v>
      </c>
      <c r="B440" t="s">
        <v>67</v>
      </c>
      <c r="C440">
        <v>563</v>
      </c>
      <c r="D440" t="s">
        <v>68</v>
      </c>
      <c r="F440">
        <v>2013</v>
      </c>
      <c r="G440">
        <v>54</v>
      </c>
      <c r="H440">
        <v>22.47</v>
      </c>
      <c r="I440">
        <v>289.8</v>
      </c>
      <c r="M440">
        <v>397.5</v>
      </c>
      <c r="N440">
        <v>8.0399999999999999E-2</v>
      </c>
      <c r="O440">
        <v>1.7889999999999999</v>
      </c>
      <c r="P440">
        <v>0.7218</v>
      </c>
      <c r="Q440">
        <v>4909.1000000000004</v>
      </c>
      <c r="R440" t="s">
        <v>38</v>
      </c>
      <c r="T440" t="s">
        <v>28</v>
      </c>
      <c r="Y440" t="s">
        <v>69</v>
      </c>
    </row>
    <row r="441" spans="1:25" x14ac:dyDescent="0.45">
      <c r="A441" t="s">
        <v>25</v>
      </c>
      <c r="B441" t="s">
        <v>67</v>
      </c>
      <c r="C441">
        <v>563</v>
      </c>
      <c r="D441" t="s">
        <v>68</v>
      </c>
      <c r="F441">
        <v>2014</v>
      </c>
      <c r="G441">
        <v>49</v>
      </c>
      <c r="H441">
        <v>32.56</v>
      </c>
      <c r="I441">
        <v>553.74</v>
      </c>
      <c r="M441">
        <v>648.5</v>
      </c>
      <c r="N441">
        <v>8.1199999999999994E-2</v>
      </c>
      <c r="O441">
        <v>2.9449999999999998</v>
      </c>
      <c r="P441">
        <v>0.72989999999999999</v>
      </c>
      <c r="Q441">
        <v>8001.8</v>
      </c>
      <c r="R441" t="s">
        <v>38</v>
      </c>
      <c r="T441" t="s">
        <v>28</v>
      </c>
      <c r="Y441" t="s">
        <v>69</v>
      </c>
    </row>
    <row r="442" spans="1:25" x14ac:dyDescent="0.45">
      <c r="A442" t="s">
        <v>25</v>
      </c>
      <c r="B442" t="s">
        <v>67</v>
      </c>
      <c r="C442">
        <v>563</v>
      </c>
      <c r="D442" t="s">
        <v>68</v>
      </c>
      <c r="F442">
        <v>2015</v>
      </c>
      <c r="G442">
        <v>47</v>
      </c>
      <c r="H442">
        <v>22.44</v>
      </c>
      <c r="I442">
        <v>351.59</v>
      </c>
      <c r="M442">
        <v>438.3</v>
      </c>
      <c r="N442">
        <v>7.8600000000000003E-2</v>
      </c>
      <c r="O442">
        <v>2.2869999999999999</v>
      </c>
      <c r="P442">
        <v>0.8246</v>
      </c>
      <c r="Q442">
        <v>5411</v>
      </c>
      <c r="R442" t="s">
        <v>38</v>
      </c>
      <c r="T442" t="s">
        <v>28</v>
      </c>
      <c r="Y442" t="s">
        <v>70</v>
      </c>
    </row>
    <row r="443" spans="1:25" x14ac:dyDescent="0.45">
      <c r="A443" t="s">
        <v>25</v>
      </c>
      <c r="B443" t="s">
        <v>67</v>
      </c>
      <c r="C443">
        <v>563</v>
      </c>
      <c r="D443" t="s">
        <v>68</v>
      </c>
      <c r="F443">
        <v>2016</v>
      </c>
      <c r="G443">
        <v>32</v>
      </c>
      <c r="H443">
        <v>14.92</v>
      </c>
      <c r="I443">
        <v>226.64</v>
      </c>
      <c r="M443">
        <v>290.5</v>
      </c>
      <c r="N443">
        <v>7.9799999999999996E-2</v>
      </c>
      <c r="O443">
        <v>1.4850000000000001</v>
      </c>
      <c r="P443">
        <v>0.80740000000000001</v>
      </c>
      <c r="Q443">
        <v>3588</v>
      </c>
      <c r="R443" t="s">
        <v>38</v>
      </c>
      <c r="T443" t="s">
        <v>28</v>
      </c>
      <c r="Y443" t="s">
        <v>70</v>
      </c>
    </row>
    <row r="444" spans="1:25" x14ac:dyDescent="0.45">
      <c r="A444" t="s">
        <v>25</v>
      </c>
      <c r="B444" t="s">
        <v>67</v>
      </c>
      <c r="C444">
        <v>563</v>
      </c>
      <c r="D444" t="s">
        <v>68</v>
      </c>
      <c r="F444">
        <v>2017</v>
      </c>
      <c r="G444">
        <v>28</v>
      </c>
      <c r="H444">
        <v>8.1300000000000008</v>
      </c>
      <c r="I444">
        <v>106.45</v>
      </c>
      <c r="M444">
        <v>146.1</v>
      </c>
      <c r="N444">
        <v>8.3900000000000002E-2</v>
      </c>
      <c r="O444">
        <v>0.77400000000000002</v>
      </c>
      <c r="P444">
        <v>0.82330000000000003</v>
      </c>
      <c r="Q444">
        <v>1801.9</v>
      </c>
      <c r="R444" t="s">
        <v>38</v>
      </c>
      <c r="T444" t="s">
        <v>28</v>
      </c>
      <c r="Y444" t="s">
        <v>70</v>
      </c>
    </row>
    <row r="445" spans="1:25" x14ac:dyDescent="0.45">
      <c r="A445" t="s">
        <v>25</v>
      </c>
      <c r="B445" t="s">
        <v>67</v>
      </c>
      <c r="C445">
        <v>563</v>
      </c>
      <c r="D445" t="s">
        <v>68</v>
      </c>
      <c r="F445">
        <v>2018</v>
      </c>
      <c r="G445">
        <v>25</v>
      </c>
      <c r="H445">
        <v>7.23</v>
      </c>
      <c r="I445">
        <v>83.25</v>
      </c>
      <c r="M445">
        <v>128.19999999999999</v>
      </c>
      <c r="N445">
        <v>8.2500000000000004E-2</v>
      </c>
      <c r="O445">
        <v>0.63600000000000001</v>
      </c>
      <c r="P445">
        <v>0.78810000000000002</v>
      </c>
      <c r="Q445">
        <v>1584</v>
      </c>
      <c r="R445" t="s">
        <v>38</v>
      </c>
      <c r="T445" t="s">
        <v>28</v>
      </c>
      <c r="Y445" t="s">
        <v>70</v>
      </c>
    </row>
    <row r="446" spans="1:25" x14ac:dyDescent="0.45">
      <c r="A446" t="s">
        <v>25</v>
      </c>
      <c r="B446" t="s">
        <v>67</v>
      </c>
      <c r="C446">
        <v>563</v>
      </c>
      <c r="D446" t="s">
        <v>68</v>
      </c>
      <c r="F446">
        <v>2019</v>
      </c>
      <c r="G446">
        <v>37</v>
      </c>
      <c r="H446">
        <v>17.57</v>
      </c>
      <c r="I446">
        <v>270.25</v>
      </c>
      <c r="M446">
        <v>345.9</v>
      </c>
      <c r="N446">
        <v>8.1100000000000005E-2</v>
      </c>
      <c r="O446">
        <v>1.7030000000000001</v>
      </c>
      <c r="P446">
        <v>0.78410000000000002</v>
      </c>
      <c r="Q446">
        <v>4267.8</v>
      </c>
      <c r="R446" t="s">
        <v>38</v>
      </c>
      <c r="T446" t="s">
        <v>28</v>
      </c>
      <c r="Y446" t="s">
        <v>70</v>
      </c>
    </row>
    <row r="447" spans="1:25" x14ac:dyDescent="0.45">
      <c r="A447" t="s">
        <v>25</v>
      </c>
      <c r="B447" t="s">
        <v>67</v>
      </c>
      <c r="C447">
        <v>563</v>
      </c>
      <c r="D447" t="s">
        <v>68</v>
      </c>
      <c r="F447">
        <v>2020</v>
      </c>
      <c r="G447">
        <v>41</v>
      </c>
      <c r="H447">
        <v>22.55</v>
      </c>
      <c r="I447">
        <v>285.13</v>
      </c>
      <c r="M447">
        <v>397.5</v>
      </c>
      <c r="N447">
        <v>8.0399999999999999E-2</v>
      </c>
      <c r="O447">
        <v>1.8160000000000001</v>
      </c>
      <c r="P447">
        <v>0.71989999999999998</v>
      </c>
      <c r="Q447">
        <v>4910.5</v>
      </c>
      <c r="R447" t="s">
        <v>38</v>
      </c>
      <c r="T447" t="s">
        <v>28</v>
      </c>
      <c r="Y447" t="s">
        <v>70</v>
      </c>
    </row>
    <row r="448" spans="1:25" x14ac:dyDescent="0.45">
      <c r="A448" t="s">
        <v>25</v>
      </c>
      <c r="B448" t="s">
        <v>67</v>
      </c>
      <c r="C448">
        <v>563</v>
      </c>
      <c r="D448" t="s">
        <v>68</v>
      </c>
      <c r="F448">
        <v>2021</v>
      </c>
      <c r="G448">
        <v>29</v>
      </c>
      <c r="H448">
        <v>12.21</v>
      </c>
      <c r="I448">
        <v>148.36000000000001</v>
      </c>
      <c r="M448">
        <v>217.2</v>
      </c>
      <c r="N448">
        <v>8.2500000000000004E-2</v>
      </c>
      <c r="O448">
        <v>1.024</v>
      </c>
      <c r="P448">
        <v>0.75049999999999994</v>
      </c>
      <c r="Q448">
        <v>2681.1</v>
      </c>
      <c r="R448" t="s">
        <v>38</v>
      </c>
      <c r="T448" t="s">
        <v>28</v>
      </c>
      <c r="Y448" t="s">
        <v>70</v>
      </c>
    </row>
    <row r="449" spans="1:25" x14ac:dyDescent="0.45">
      <c r="A449" t="s">
        <v>25</v>
      </c>
      <c r="B449" t="s">
        <v>67</v>
      </c>
      <c r="C449">
        <v>563</v>
      </c>
      <c r="D449" t="s">
        <v>68</v>
      </c>
      <c r="F449">
        <v>2022</v>
      </c>
      <c r="G449">
        <v>29</v>
      </c>
      <c r="H449">
        <v>10.38</v>
      </c>
      <c r="I449">
        <v>142.03</v>
      </c>
      <c r="M449">
        <v>190.7</v>
      </c>
      <c r="N449">
        <v>8.0500000000000002E-2</v>
      </c>
      <c r="O449">
        <v>0.88900000000000001</v>
      </c>
      <c r="P449">
        <v>0.7379</v>
      </c>
      <c r="Q449">
        <v>2353.9</v>
      </c>
      <c r="R449" t="s">
        <v>38</v>
      </c>
      <c r="T449" t="s">
        <v>28</v>
      </c>
      <c r="Y449" t="s">
        <v>70</v>
      </c>
    </row>
    <row r="450" spans="1:25" x14ac:dyDescent="0.45">
      <c r="A450" t="s">
        <v>25</v>
      </c>
      <c r="B450" t="s">
        <v>67</v>
      </c>
      <c r="C450">
        <v>563</v>
      </c>
      <c r="D450" t="s">
        <v>68</v>
      </c>
      <c r="F450">
        <v>2023</v>
      </c>
      <c r="G450">
        <v>4</v>
      </c>
      <c r="H450">
        <v>0.12</v>
      </c>
      <c r="I450">
        <v>0</v>
      </c>
      <c r="M450">
        <v>0.4</v>
      </c>
      <c r="N450">
        <v>8.2799999999999999E-2</v>
      </c>
      <c r="O450">
        <v>2E-3</v>
      </c>
      <c r="P450">
        <v>0.69399999999999995</v>
      </c>
      <c r="Q450">
        <v>4.9000000000000004</v>
      </c>
      <c r="R450" t="s">
        <v>38</v>
      </c>
      <c r="T450" t="s">
        <v>28</v>
      </c>
      <c r="Y450" t="s">
        <v>70</v>
      </c>
    </row>
    <row r="451" spans="1:25" x14ac:dyDescent="0.45">
      <c r="A451" t="s">
        <v>25</v>
      </c>
      <c r="B451" t="s">
        <v>67</v>
      </c>
      <c r="C451">
        <v>563</v>
      </c>
      <c r="D451" t="s">
        <v>71</v>
      </c>
      <c r="F451">
        <v>2009</v>
      </c>
      <c r="G451">
        <v>22</v>
      </c>
      <c r="H451">
        <v>22</v>
      </c>
      <c r="I451">
        <v>264</v>
      </c>
      <c r="M451">
        <v>272.7</v>
      </c>
      <c r="N451">
        <v>8.1000000000000003E-2</v>
      </c>
      <c r="O451">
        <v>1.2470000000000001</v>
      </c>
      <c r="P451">
        <v>0.73099999999999998</v>
      </c>
      <c r="Q451">
        <v>3368</v>
      </c>
      <c r="R451" t="s">
        <v>38</v>
      </c>
      <c r="T451" t="s">
        <v>28</v>
      </c>
      <c r="Y451" t="s">
        <v>69</v>
      </c>
    </row>
    <row r="452" spans="1:25" x14ac:dyDescent="0.45">
      <c r="A452" t="s">
        <v>25</v>
      </c>
      <c r="B452" t="s">
        <v>67</v>
      </c>
      <c r="C452">
        <v>563</v>
      </c>
      <c r="D452" t="s">
        <v>71</v>
      </c>
      <c r="F452">
        <v>2010</v>
      </c>
      <c r="G452">
        <v>23</v>
      </c>
      <c r="H452">
        <v>23</v>
      </c>
      <c r="I452">
        <v>298</v>
      </c>
      <c r="M452">
        <v>314.7</v>
      </c>
      <c r="N452">
        <v>8.09E-2</v>
      </c>
      <c r="O452">
        <v>1.492</v>
      </c>
      <c r="P452">
        <v>0.75570000000000004</v>
      </c>
      <c r="Q452">
        <v>3882.1</v>
      </c>
      <c r="R452" t="s">
        <v>38</v>
      </c>
      <c r="T452" t="s">
        <v>28</v>
      </c>
      <c r="Y452" t="s">
        <v>69</v>
      </c>
    </row>
    <row r="453" spans="1:25" x14ac:dyDescent="0.45">
      <c r="A453" t="s">
        <v>25</v>
      </c>
      <c r="B453" t="s">
        <v>67</v>
      </c>
      <c r="C453">
        <v>563</v>
      </c>
      <c r="D453" t="s">
        <v>71</v>
      </c>
      <c r="F453">
        <v>2011</v>
      </c>
      <c r="G453">
        <v>25</v>
      </c>
      <c r="H453">
        <v>25</v>
      </c>
      <c r="I453">
        <v>296</v>
      </c>
      <c r="M453">
        <v>323.3</v>
      </c>
      <c r="N453">
        <v>8.1000000000000003E-2</v>
      </c>
      <c r="O453">
        <v>1.4570000000000001</v>
      </c>
      <c r="P453">
        <v>0.73019999999999996</v>
      </c>
      <c r="Q453">
        <v>3989</v>
      </c>
      <c r="R453" t="s">
        <v>38</v>
      </c>
      <c r="T453" t="s">
        <v>28</v>
      </c>
      <c r="Y453" t="s">
        <v>69</v>
      </c>
    </row>
    <row r="454" spans="1:25" x14ac:dyDescent="0.45">
      <c r="A454" t="s">
        <v>25</v>
      </c>
      <c r="B454" t="s">
        <v>67</v>
      </c>
      <c r="C454">
        <v>563</v>
      </c>
      <c r="D454" t="s">
        <v>71</v>
      </c>
      <c r="F454">
        <v>2012</v>
      </c>
      <c r="G454">
        <v>30</v>
      </c>
      <c r="H454">
        <v>14.82</v>
      </c>
      <c r="I454">
        <v>156.68</v>
      </c>
      <c r="M454">
        <v>202.6</v>
      </c>
      <c r="N454">
        <v>8.0500000000000002E-2</v>
      </c>
      <c r="O454">
        <v>0.96899999999999997</v>
      </c>
      <c r="P454">
        <v>0.74360000000000004</v>
      </c>
      <c r="Q454">
        <v>2501.8000000000002</v>
      </c>
      <c r="R454" t="s">
        <v>38</v>
      </c>
      <c r="T454" t="s">
        <v>28</v>
      </c>
      <c r="Y454" t="s">
        <v>69</v>
      </c>
    </row>
    <row r="455" spans="1:25" x14ac:dyDescent="0.45">
      <c r="A455" t="s">
        <v>25</v>
      </c>
      <c r="B455" t="s">
        <v>67</v>
      </c>
      <c r="C455">
        <v>563</v>
      </c>
      <c r="D455" t="s">
        <v>71</v>
      </c>
      <c r="F455">
        <v>2013</v>
      </c>
      <c r="G455">
        <v>53</v>
      </c>
      <c r="H455">
        <v>21.6</v>
      </c>
      <c r="I455">
        <v>273.22000000000003</v>
      </c>
      <c r="M455">
        <v>377.8</v>
      </c>
      <c r="N455">
        <v>7.9600000000000004E-2</v>
      </c>
      <c r="O455">
        <v>1.71</v>
      </c>
      <c r="P455">
        <v>0.72719999999999996</v>
      </c>
      <c r="Q455">
        <v>4667.8</v>
      </c>
      <c r="R455" t="s">
        <v>38</v>
      </c>
      <c r="T455" t="s">
        <v>28</v>
      </c>
      <c r="Y455" t="s">
        <v>69</v>
      </c>
    </row>
    <row r="456" spans="1:25" x14ac:dyDescent="0.45">
      <c r="A456" t="s">
        <v>25</v>
      </c>
      <c r="B456" t="s">
        <v>67</v>
      </c>
      <c r="C456">
        <v>563</v>
      </c>
      <c r="D456" t="s">
        <v>71</v>
      </c>
      <c r="F456">
        <v>2014</v>
      </c>
      <c r="G456">
        <v>49</v>
      </c>
      <c r="H456">
        <v>32.840000000000003</v>
      </c>
      <c r="I456">
        <v>558.41999999999996</v>
      </c>
      <c r="M456">
        <v>654.4</v>
      </c>
      <c r="N456">
        <v>8.1199999999999994E-2</v>
      </c>
      <c r="O456">
        <v>2.9550000000000001</v>
      </c>
      <c r="P456">
        <v>0.72929999999999995</v>
      </c>
      <c r="Q456">
        <v>8073.7</v>
      </c>
      <c r="R456" t="s">
        <v>38</v>
      </c>
      <c r="T456" t="s">
        <v>28</v>
      </c>
      <c r="Y456" t="s">
        <v>69</v>
      </c>
    </row>
    <row r="457" spans="1:25" x14ac:dyDescent="0.45">
      <c r="A457" t="s">
        <v>25</v>
      </c>
      <c r="B457" t="s">
        <v>67</v>
      </c>
      <c r="C457">
        <v>563</v>
      </c>
      <c r="D457" t="s">
        <v>71</v>
      </c>
      <c r="F457">
        <v>2015</v>
      </c>
      <c r="G457">
        <v>42</v>
      </c>
      <c r="H457">
        <v>19.97</v>
      </c>
      <c r="I457">
        <v>323.77999999999997</v>
      </c>
      <c r="M457">
        <v>391.5</v>
      </c>
      <c r="N457">
        <v>7.8600000000000003E-2</v>
      </c>
      <c r="O457">
        <v>1.9710000000000001</v>
      </c>
      <c r="P457">
        <v>0.7873</v>
      </c>
      <c r="Q457">
        <v>4831.2</v>
      </c>
      <c r="R457" t="s">
        <v>38</v>
      </c>
      <c r="T457" t="s">
        <v>28</v>
      </c>
      <c r="Y457" t="s">
        <v>70</v>
      </c>
    </row>
    <row r="458" spans="1:25" x14ac:dyDescent="0.45">
      <c r="A458" t="s">
        <v>25</v>
      </c>
      <c r="B458" t="s">
        <v>67</v>
      </c>
      <c r="C458">
        <v>563</v>
      </c>
      <c r="D458" t="s">
        <v>71</v>
      </c>
      <c r="F458">
        <v>2016</v>
      </c>
      <c r="G458">
        <v>32</v>
      </c>
      <c r="H458">
        <v>14.92</v>
      </c>
      <c r="I458">
        <v>226.64</v>
      </c>
      <c r="M458">
        <v>290.5</v>
      </c>
      <c r="N458">
        <v>7.9799999999999996E-2</v>
      </c>
      <c r="O458">
        <v>1.4339999999999999</v>
      </c>
      <c r="P458">
        <v>0.78149999999999997</v>
      </c>
      <c r="Q458">
        <v>3588</v>
      </c>
      <c r="R458" t="s">
        <v>38</v>
      </c>
      <c r="T458" t="s">
        <v>28</v>
      </c>
      <c r="Y458" t="s">
        <v>70</v>
      </c>
    </row>
    <row r="459" spans="1:25" x14ac:dyDescent="0.45">
      <c r="A459" t="s">
        <v>25</v>
      </c>
      <c r="B459" t="s">
        <v>67</v>
      </c>
      <c r="C459">
        <v>563</v>
      </c>
      <c r="D459" t="s">
        <v>71</v>
      </c>
      <c r="F459">
        <v>2017</v>
      </c>
      <c r="G459">
        <v>29</v>
      </c>
      <c r="H459">
        <v>8.4</v>
      </c>
      <c r="I459">
        <v>107.05</v>
      </c>
      <c r="M459">
        <v>151.5</v>
      </c>
      <c r="N459">
        <v>8.43E-2</v>
      </c>
      <c r="O459">
        <v>0.77500000000000002</v>
      </c>
      <c r="P459">
        <v>0.78029999999999999</v>
      </c>
      <c r="Q459">
        <v>1867</v>
      </c>
      <c r="R459" t="s">
        <v>38</v>
      </c>
      <c r="T459" t="s">
        <v>28</v>
      </c>
      <c r="Y459" t="s">
        <v>70</v>
      </c>
    </row>
    <row r="460" spans="1:25" x14ac:dyDescent="0.45">
      <c r="A460" t="s">
        <v>25</v>
      </c>
      <c r="B460" t="s">
        <v>67</v>
      </c>
      <c r="C460">
        <v>563</v>
      </c>
      <c r="D460" t="s">
        <v>71</v>
      </c>
      <c r="F460">
        <v>2018</v>
      </c>
      <c r="G460">
        <v>26</v>
      </c>
      <c r="H460">
        <v>7.46</v>
      </c>
      <c r="I460">
        <v>83.94</v>
      </c>
      <c r="M460">
        <v>131.69999999999999</v>
      </c>
      <c r="N460">
        <v>8.2199999999999995E-2</v>
      </c>
      <c r="O460">
        <v>0.63100000000000001</v>
      </c>
      <c r="P460">
        <v>0.74960000000000004</v>
      </c>
      <c r="Q460">
        <v>1627.1</v>
      </c>
      <c r="R460" t="s">
        <v>38</v>
      </c>
      <c r="T460" t="s">
        <v>28</v>
      </c>
      <c r="Y460" t="s">
        <v>70</v>
      </c>
    </row>
    <row r="461" spans="1:25" x14ac:dyDescent="0.45">
      <c r="A461" t="s">
        <v>25</v>
      </c>
      <c r="B461" t="s">
        <v>67</v>
      </c>
      <c r="C461">
        <v>563</v>
      </c>
      <c r="D461" t="s">
        <v>71</v>
      </c>
      <c r="F461">
        <v>2019</v>
      </c>
      <c r="G461">
        <v>37</v>
      </c>
      <c r="H461">
        <v>17.57</v>
      </c>
      <c r="I461">
        <v>270.25</v>
      </c>
      <c r="M461">
        <v>345.9</v>
      </c>
      <c r="N461">
        <v>8.1100000000000005E-2</v>
      </c>
      <c r="O461">
        <v>1.645</v>
      </c>
      <c r="P461">
        <v>0.75549999999999995</v>
      </c>
      <c r="Q461">
        <v>4267.8</v>
      </c>
      <c r="R461" t="s">
        <v>38</v>
      </c>
      <c r="T461" t="s">
        <v>28</v>
      </c>
      <c r="Y461" t="s">
        <v>70</v>
      </c>
    </row>
    <row r="462" spans="1:25" x14ac:dyDescent="0.45">
      <c r="A462" t="s">
        <v>25</v>
      </c>
      <c r="B462" t="s">
        <v>67</v>
      </c>
      <c r="C462">
        <v>563</v>
      </c>
      <c r="D462" t="s">
        <v>71</v>
      </c>
      <c r="F462">
        <v>2020</v>
      </c>
      <c r="G462">
        <v>41</v>
      </c>
      <c r="H462">
        <v>22.33</v>
      </c>
      <c r="I462">
        <v>284.27</v>
      </c>
      <c r="M462">
        <v>395.4</v>
      </c>
      <c r="N462">
        <v>8.0100000000000005E-2</v>
      </c>
      <c r="O462">
        <v>1.86</v>
      </c>
      <c r="P462">
        <v>0.74180000000000001</v>
      </c>
      <c r="Q462">
        <v>4884.5</v>
      </c>
      <c r="R462" t="s">
        <v>38</v>
      </c>
      <c r="T462" t="s">
        <v>28</v>
      </c>
      <c r="Y462" t="s">
        <v>70</v>
      </c>
    </row>
    <row r="463" spans="1:25" x14ac:dyDescent="0.45">
      <c r="A463" t="s">
        <v>25</v>
      </c>
      <c r="B463" t="s">
        <v>67</v>
      </c>
      <c r="C463">
        <v>563</v>
      </c>
      <c r="D463" t="s">
        <v>71</v>
      </c>
      <c r="F463">
        <v>2021</v>
      </c>
      <c r="G463">
        <v>28</v>
      </c>
      <c r="H463">
        <v>12.11</v>
      </c>
      <c r="I463">
        <v>148.16</v>
      </c>
      <c r="M463">
        <v>215.3</v>
      </c>
      <c r="N463">
        <v>8.2100000000000006E-2</v>
      </c>
      <c r="O463">
        <v>1.105</v>
      </c>
      <c r="P463">
        <v>0.81240000000000001</v>
      </c>
      <c r="Q463">
        <v>2659.2</v>
      </c>
      <c r="R463" t="s">
        <v>38</v>
      </c>
      <c r="T463" t="s">
        <v>28</v>
      </c>
      <c r="Y463" t="s">
        <v>70</v>
      </c>
    </row>
    <row r="464" spans="1:25" x14ac:dyDescent="0.45">
      <c r="A464" t="s">
        <v>25</v>
      </c>
      <c r="B464" t="s">
        <v>67</v>
      </c>
      <c r="C464">
        <v>563</v>
      </c>
      <c r="D464" t="s">
        <v>71</v>
      </c>
      <c r="F464">
        <v>2022</v>
      </c>
      <c r="G464">
        <v>29</v>
      </c>
      <c r="H464">
        <v>10.53</v>
      </c>
      <c r="I464">
        <v>143.63999999999999</v>
      </c>
      <c r="M464">
        <v>193.8</v>
      </c>
      <c r="N464">
        <v>8.09E-2</v>
      </c>
      <c r="O464">
        <v>0.98199999999999998</v>
      </c>
      <c r="P464">
        <v>0.80089999999999995</v>
      </c>
      <c r="Q464">
        <v>2391</v>
      </c>
      <c r="R464" t="s">
        <v>38</v>
      </c>
      <c r="T464" t="s">
        <v>28</v>
      </c>
      <c r="Y464" t="s">
        <v>70</v>
      </c>
    </row>
    <row r="465" spans="1:25" x14ac:dyDescent="0.45">
      <c r="A465" t="s">
        <v>25</v>
      </c>
      <c r="B465" t="s">
        <v>67</v>
      </c>
      <c r="C465">
        <v>563</v>
      </c>
      <c r="D465" t="s">
        <v>71</v>
      </c>
      <c r="F465">
        <v>2023</v>
      </c>
      <c r="G465">
        <v>4</v>
      </c>
      <c r="H465">
        <v>0.12</v>
      </c>
      <c r="I465">
        <v>0</v>
      </c>
      <c r="M465">
        <v>0.4</v>
      </c>
      <c r="N465">
        <v>8.2799999999999999E-2</v>
      </c>
      <c r="O465">
        <v>2E-3</v>
      </c>
      <c r="P465">
        <v>0.75180000000000002</v>
      </c>
      <c r="Q465">
        <v>4.9000000000000004</v>
      </c>
      <c r="R465" t="s">
        <v>38</v>
      </c>
      <c r="T465" t="s">
        <v>28</v>
      </c>
      <c r="Y465" t="s">
        <v>70</v>
      </c>
    </row>
    <row r="466" spans="1:25" x14ac:dyDescent="0.45">
      <c r="A466" t="s">
        <v>25</v>
      </c>
      <c r="B466" t="s">
        <v>67</v>
      </c>
      <c r="C466">
        <v>563</v>
      </c>
      <c r="D466" t="s">
        <v>72</v>
      </c>
      <c r="F466">
        <v>2009</v>
      </c>
      <c r="G466">
        <v>21</v>
      </c>
      <c r="H466">
        <v>21</v>
      </c>
      <c r="I466">
        <v>272</v>
      </c>
      <c r="M466">
        <v>284.2</v>
      </c>
      <c r="N466">
        <v>8.1000000000000003E-2</v>
      </c>
      <c r="O466">
        <v>1.403</v>
      </c>
      <c r="P466">
        <v>0.79669999999999996</v>
      </c>
      <c r="Q466">
        <v>3507.1</v>
      </c>
      <c r="R466" t="s">
        <v>38</v>
      </c>
      <c r="T466" t="s">
        <v>28</v>
      </c>
      <c r="Y466" t="s">
        <v>69</v>
      </c>
    </row>
    <row r="467" spans="1:25" x14ac:dyDescent="0.45">
      <c r="A467" t="s">
        <v>25</v>
      </c>
      <c r="B467" t="s">
        <v>67</v>
      </c>
      <c r="C467">
        <v>563</v>
      </c>
      <c r="D467" t="s">
        <v>72</v>
      </c>
      <c r="F467">
        <v>2010</v>
      </c>
      <c r="G467">
        <v>26</v>
      </c>
      <c r="H467">
        <v>26</v>
      </c>
      <c r="I467">
        <v>361</v>
      </c>
      <c r="M467">
        <v>386.2</v>
      </c>
      <c r="N467">
        <v>8.09E-2</v>
      </c>
      <c r="O467">
        <v>1.9339999999999999</v>
      </c>
      <c r="P467">
        <v>0.79549999999999998</v>
      </c>
      <c r="Q467">
        <v>4770.1000000000004</v>
      </c>
      <c r="R467" t="s">
        <v>38</v>
      </c>
      <c r="T467" t="s">
        <v>28</v>
      </c>
      <c r="Y467" t="s">
        <v>69</v>
      </c>
    </row>
    <row r="468" spans="1:25" x14ac:dyDescent="0.45">
      <c r="A468" t="s">
        <v>25</v>
      </c>
      <c r="B468" t="s">
        <v>67</v>
      </c>
      <c r="C468">
        <v>563</v>
      </c>
      <c r="D468" t="s">
        <v>72</v>
      </c>
      <c r="F468">
        <v>2011</v>
      </c>
      <c r="G468">
        <v>25</v>
      </c>
      <c r="H468">
        <v>25</v>
      </c>
      <c r="I468">
        <v>340</v>
      </c>
      <c r="M468">
        <v>366.4</v>
      </c>
      <c r="N468">
        <v>8.1100000000000005E-2</v>
      </c>
      <c r="O468">
        <v>1.821</v>
      </c>
      <c r="P468">
        <v>0.8024</v>
      </c>
      <c r="Q468">
        <v>4523.8999999999996</v>
      </c>
      <c r="R468" t="s">
        <v>38</v>
      </c>
      <c r="T468" t="s">
        <v>28</v>
      </c>
      <c r="Y468" t="s">
        <v>69</v>
      </c>
    </row>
    <row r="469" spans="1:25" x14ac:dyDescent="0.45">
      <c r="A469" t="s">
        <v>25</v>
      </c>
      <c r="B469" t="s">
        <v>67</v>
      </c>
      <c r="C469">
        <v>563</v>
      </c>
      <c r="D469" t="s">
        <v>72</v>
      </c>
      <c r="F469">
        <v>2012</v>
      </c>
      <c r="G469">
        <v>25</v>
      </c>
      <c r="H469">
        <v>13.02</v>
      </c>
      <c r="I469">
        <v>164.16</v>
      </c>
      <c r="M469">
        <v>212</v>
      </c>
      <c r="N469">
        <v>8.1199999999999994E-2</v>
      </c>
      <c r="O469">
        <v>1.0640000000000001</v>
      </c>
      <c r="P469">
        <v>0.79090000000000005</v>
      </c>
      <c r="Q469">
        <v>2615.9</v>
      </c>
      <c r="R469" t="s">
        <v>38</v>
      </c>
      <c r="T469" t="s">
        <v>28</v>
      </c>
      <c r="Y469" t="s">
        <v>69</v>
      </c>
    </row>
    <row r="470" spans="1:25" x14ac:dyDescent="0.45">
      <c r="A470" t="s">
        <v>25</v>
      </c>
      <c r="B470" t="s">
        <v>67</v>
      </c>
      <c r="C470">
        <v>563</v>
      </c>
      <c r="D470" t="s">
        <v>72</v>
      </c>
      <c r="F470">
        <v>2013</v>
      </c>
      <c r="G470">
        <v>49</v>
      </c>
      <c r="H470">
        <v>21.94</v>
      </c>
      <c r="I470">
        <v>305.24</v>
      </c>
      <c r="M470">
        <v>412.1</v>
      </c>
      <c r="N470">
        <v>8.0299999999999996E-2</v>
      </c>
      <c r="O470">
        <v>1.9790000000000001</v>
      </c>
      <c r="P470">
        <v>0.77649999999999997</v>
      </c>
      <c r="Q470">
        <v>5090</v>
      </c>
      <c r="R470" t="s">
        <v>38</v>
      </c>
      <c r="T470" t="s">
        <v>28</v>
      </c>
      <c r="Y470" t="s">
        <v>69</v>
      </c>
    </row>
    <row r="471" spans="1:25" x14ac:dyDescent="0.45">
      <c r="A471" t="s">
        <v>25</v>
      </c>
      <c r="B471" t="s">
        <v>67</v>
      </c>
      <c r="C471">
        <v>563</v>
      </c>
      <c r="D471" t="s">
        <v>72</v>
      </c>
      <c r="F471">
        <v>2014</v>
      </c>
      <c r="G471">
        <v>46</v>
      </c>
      <c r="H471">
        <v>26.56</v>
      </c>
      <c r="I471">
        <v>474.66</v>
      </c>
      <c r="M471">
        <v>557.5</v>
      </c>
      <c r="N471">
        <v>0.08</v>
      </c>
      <c r="O471">
        <v>2.702</v>
      </c>
      <c r="P471">
        <v>0.77739999999999998</v>
      </c>
      <c r="Q471">
        <v>6887.1</v>
      </c>
      <c r="R471" t="s">
        <v>38</v>
      </c>
      <c r="T471" t="s">
        <v>28</v>
      </c>
      <c r="Y471" t="s">
        <v>69</v>
      </c>
    </row>
    <row r="472" spans="1:25" x14ac:dyDescent="0.45">
      <c r="A472" t="s">
        <v>25</v>
      </c>
      <c r="B472" t="s">
        <v>67</v>
      </c>
      <c r="C472">
        <v>563</v>
      </c>
      <c r="D472" t="s">
        <v>72</v>
      </c>
      <c r="F472">
        <v>2015</v>
      </c>
      <c r="G472">
        <v>31</v>
      </c>
      <c r="H472">
        <v>15.99</v>
      </c>
      <c r="I472">
        <v>261.83</v>
      </c>
      <c r="M472">
        <v>323.8</v>
      </c>
      <c r="N472">
        <v>8.0299999999999996E-2</v>
      </c>
      <c r="O472">
        <v>1.6459999999999999</v>
      </c>
      <c r="P472">
        <v>0.78969999999999996</v>
      </c>
      <c r="Q472">
        <v>3999.6</v>
      </c>
      <c r="R472" t="s">
        <v>38</v>
      </c>
      <c r="T472" t="s">
        <v>28</v>
      </c>
      <c r="Y472" t="s">
        <v>70</v>
      </c>
    </row>
    <row r="473" spans="1:25" x14ac:dyDescent="0.45">
      <c r="A473" t="s">
        <v>25</v>
      </c>
      <c r="B473" t="s">
        <v>67</v>
      </c>
      <c r="C473">
        <v>563</v>
      </c>
      <c r="D473" t="s">
        <v>72</v>
      </c>
      <c r="F473">
        <v>2016</v>
      </c>
      <c r="G473">
        <v>28</v>
      </c>
      <c r="H473">
        <v>14.55</v>
      </c>
      <c r="I473">
        <v>231.56</v>
      </c>
      <c r="M473">
        <v>293.3</v>
      </c>
      <c r="N473">
        <v>8.1600000000000006E-2</v>
      </c>
      <c r="O473">
        <v>1.4350000000000001</v>
      </c>
      <c r="P473">
        <v>0.78459999999999996</v>
      </c>
      <c r="Q473">
        <v>3621</v>
      </c>
      <c r="R473" t="s">
        <v>38</v>
      </c>
      <c r="T473" t="s">
        <v>28</v>
      </c>
      <c r="Y473" t="s">
        <v>70</v>
      </c>
    </row>
    <row r="474" spans="1:25" x14ac:dyDescent="0.45">
      <c r="A474" t="s">
        <v>25</v>
      </c>
      <c r="B474" t="s">
        <v>67</v>
      </c>
      <c r="C474">
        <v>563</v>
      </c>
      <c r="D474" t="s">
        <v>72</v>
      </c>
      <c r="F474">
        <v>2017</v>
      </c>
      <c r="G474">
        <v>19</v>
      </c>
      <c r="H474">
        <v>5.32</v>
      </c>
      <c r="I474">
        <v>71.510000000000005</v>
      </c>
      <c r="M474">
        <v>98.7</v>
      </c>
      <c r="N474">
        <v>8.3299999999999999E-2</v>
      </c>
      <c r="O474">
        <v>0.504</v>
      </c>
      <c r="P474">
        <v>0.76190000000000002</v>
      </c>
      <c r="Q474">
        <v>1217.9000000000001</v>
      </c>
      <c r="R474" t="s">
        <v>38</v>
      </c>
      <c r="T474" t="s">
        <v>28</v>
      </c>
      <c r="Y474" t="s">
        <v>70</v>
      </c>
    </row>
    <row r="475" spans="1:25" x14ac:dyDescent="0.45">
      <c r="A475" t="s">
        <v>25</v>
      </c>
      <c r="B475" t="s">
        <v>67</v>
      </c>
      <c r="C475">
        <v>563</v>
      </c>
      <c r="D475" t="s">
        <v>72</v>
      </c>
      <c r="F475">
        <v>2018</v>
      </c>
      <c r="G475">
        <v>29</v>
      </c>
      <c r="H475">
        <v>12</v>
      </c>
      <c r="I475">
        <v>168.82</v>
      </c>
      <c r="M475">
        <v>227.1</v>
      </c>
      <c r="N475">
        <v>8.2100000000000006E-2</v>
      </c>
      <c r="O475">
        <v>1.115</v>
      </c>
      <c r="P475">
        <v>0.7641</v>
      </c>
      <c r="Q475">
        <v>2801.5</v>
      </c>
      <c r="R475" t="s">
        <v>38</v>
      </c>
      <c r="T475" t="s">
        <v>28</v>
      </c>
      <c r="Y475" t="s">
        <v>70</v>
      </c>
    </row>
    <row r="476" spans="1:25" x14ac:dyDescent="0.45">
      <c r="A476" t="s">
        <v>25</v>
      </c>
      <c r="B476" t="s">
        <v>67</v>
      </c>
      <c r="C476">
        <v>563</v>
      </c>
      <c r="D476" t="s">
        <v>72</v>
      </c>
      <c r="F476">
        <v>2019</v>
      </c>
      <c r="G476">
        <v>31</v>
      </c>
      <c r="H476">
        <v>16.61</v>
      </c>
      <c r="I476">
        <v>282.77</v>
      </c>
      <c r="M476">
        <v>342.3</v>
      </c>
      <c r="N476">
        <v>8.0199999999999994E-2</v>
      </c>
      <c r="O476">
        <v>1.659</v>
      </c>
      <c r="P476">
        <v>0.77749999999999997</v>
      </c>
      <c r="Q476">
        <v>4225.3</v>
      </c>
      <c r="R476" t="s">
        <v>38</v>
      </c>
      <c r="T476" t="s">
        <v>28</v>
      </c>
      <c r="Y476" t="s">
        <v>70</v>
      </c>
    </row>
    <row r="477" spans="1:25" x14ac:dyDescent="0.45">
      <c r="A477" t="s">
        <v>25</v>
      </c>
      <c r="B477" t="s">
        <v>67</v>
      </c>
      <c r="C477">
        <v>563</v>
      </c>
      <c r="D477" t="s">
        <v>72</v>
      </c>
      <c r="F477">
        <v>2020</v>
      </c>
      <c r="G477">
        <v>17</v>
      </c>
      <c r="H477">
        <v>6.73</v>
      </c>
      <c r="I477">
        <v>93.31</v>
      </c>
      <c r="M477">
        <v>127.3</v>
      </c>
      <c r="N477">
        <v>8.1699999999999995E-2</v>
      </c>
      <c r="O477">
        <v>0.60899999999999999</v>
      </c>
      <c r="P477">
        <v>0.74209999999999998</v>
      </c>
      <c r="Q477">
        <v>1569.8</v>
      </c>
      <c r="R477" t="s">
        <v>38</v>
      </c>
      <c r="T477" t="s">
        <v>28</v>
      </c>
      <c r="Y477" t="s">
        <v>70</v>
      </c>
    </row>
    <row r="478" spans="1:25" x14ac:dyDescent="0.45">
      <c r="A478" t="s">
        <v>25</v>
      </c>
      <c r="B478" t="s">
        <v>67</v>
      </c>
      <c r="C478">
        <v>563</v>
      </c>
      <c r="D478" t="s">
        <v>72</v>
      </c>
      <c r="F478">
        <v>2021</v>
      </c>
      <c r="G478">
        <v>33</v>
      </c>
      <c r="H478">
        <v>9.82</v>
      </c>
      <c r="I478">
        <v>127.59</v>
      </c>
      <c r="M478">
        <v>168.2</v>
      </c>
      <c r="N478">
        <v>8.5099999999999995E-2</v>
      </c>
      <c r="O478">
        <v>0.77700000000000002</v>
      </c>
      <c r="P478">
        <v>0.71150000000000002</v>
      </c>
      <c r="Q478">
        <v>2076.1</v>
      </c>
      <c r="R478" t="s">
        <v>38</v>
      </c>
      <c r="T478" t="s">
        <v>28</v>
      </c>
      <c r="Y478" t="s">
        <v>70</v>
      </c>
    </row>
    <row r="479" spans="1:25" x14ac:dyDescent="0.45">
      <c r="A479" t="s">
        <v>25</v>
      </c>
      <c r="B479" t="s">
        <v>67</v>
      </c>
      <c r="C479">
        <v>563</v>
      </c>
      <c r="D479" t="s">
        <v>72</v>
      </c>
      <c r="F479">
        <v>2022</v>
      </c>
      <c r="G479">
        <v>48</v>
      </c>
      <c r="H479">
        <v>27.02</v>
      </c>
      <c r="I479">
        <v>435.39</v>
      </c>
      <c r="M479">
        <v>535</v>
      </c>
      <c r="N479">
        <v>8.14E-2</v>
      </c>
      <c r="O479">
        <v>2.4590000000000001</v>
      </c>
      <c r="P479">
        <v>0.7429</v>
      </c>
      <c r="Q479">
        <v>6603</v>
      </c>
      <c r="R479" t="s">
        <v>38</v>
      </c>
      <c r="T479" t="s">
        <v>28</v>
      </c>
      <c r="Y479" t="s">
        <v>70</v>
      </c>
    </row>
    <row r="480" spans="1:25" x14ac:dyDescent="0.45">
      <c r="A480" t="s">
        <v>25</v>
      </c>
      <c r="B480" t="s">
        <v>67</v>
      </c>
      <c r="C480">
        <v>563</v>
      </c>
      <c r="D480" t="s">
        <v>72</v>
      </c>
      <c r="F480">
        <v>2023</v>
      </c>
      <c r="G480">
        <v>4</v>
      </c>
      <c r="H480">
        <v>0.12</v>
      </c>
      <c r="I480">
        <v>0</v>
      </c>
      <c r="M480">
        <v>0.4</v>
      </c>
      <c r="N480">
        <v>8.2799999999999999E-2</v>
      </c>
      <c r="O480">
        <v>2E-3</v>
      </c>
      <c r="P480">
        <v>0.69399999999999995</v>
      </c>
      <c r="Q480">
        <v>4.9000000000000004</v>
      </c>
      <c r="R480" t="s">
        <v>38</v>
      </c>
      <c r="T480" t="s">
        <v>28</v>
      </c>
      <c r="Y480" t="s">
        <v>70</v>
      </c>
    </row>
    <row r="481" spans="1:25" x14ac:dyDescent="0.45">
      <c r="A481" t="s">
        <v>25</v>
      </c>
      <c r="B481" t="s">
        <v>67</v>
      </c>
      <c r="C481">
        <v>563</v>
      </c>
      <c r="D481" t="s">
        <v>73</v>
      </c>
      <c r="F481">
        <v>2009</v>
      </c>
      <c r="G481">
        <v>21</v>
      </c>
      <c r="H481">
        <v>21</v>
      </c>
      <c r="I481">
        <v>272</v>
      </c>
      <c r="M481">
        <v>284.2</v>
      </c>
      <c r="N481">
        <v>8.1000000000000003E-2</v>
      </c>
      <c r="O481">
        <v>1.2809999999999999</v>
      </c>
      <c r="P481">
        <v>0.72709999999999997</v>
      </c>
      <c r="Q481">
        <v>3507.1</v>
      </c>
      <c r="R481" t="s">
        <v>38</v>
      </c>
      <c r="T481" t="s">
        <v>28</v>
      </c>
      <c r="Y481" t="s">
        <v>69</v>
      </c>
    </row>
    <row r="482" spans="1:25" x14ac:dyDescent="0.45">
      <c r="A482" t="s">
        <v>25</v>
      </c>
      <c r="B482" t="s">
        <v>67</v>
      </c>
      <c r="C482">
        <v>563</v>
      </c>
      <c r="D482" t="s">
        <v>73</v>
      </c>
      <c r="F482">
        <v>2010</v>
      </c>
      <c r="G482">
        <v>26</v>
      </c>
      <c r="H482">
        <v>26</v>
      </c>
      <c r="I482">
        <v>361</v>
      </c>
      <c r="M482">
        <v>386.2</v>
      </c>
      <c r="N482">
        <v>8.09E-2</v>
      </c>
      <c r="O482">
        <v>1.835</v>
      </c>
      <c r="P482">
        <v>0.755</v>
      </c>
      <c r="Q482">
        <v>4770.1000000000004</v>
      </c>
      <c r="R482" t="s">
        <v>38</v>
      </c>
      <c r="T482" t="s">
        <v>28</v>
      </c>
      <c r="Y482" t="s">
        <v>69</v>
      </c>
    </row>
    <row r="483" spans="1:25" x14ac:dyDescent="0.45">
      <c r="A483" t="s">
        <v>25</v>
      </c>
      <c r="B483" t="s">
        <v>67</v>
      </c>
      <c r="C483">
        <v>563</v>
      </c>
      <c r="D483" t="s">
        <v>73</v>
      </c>
      <c r="F483">
        <v>2011</v>
      </c>
      <c r="G483">
        <v>25</v>
      </c>
      <c r="H483">
        <v>25</v>
      </c>
      <c r="I483">
        <v>340</v>
      </c>
      <c r="M483">
        <v>366.4</v>
      </c>
      <c r="N483">
        <v>8.1100000000000005E-2</v>
      </c>
      <c r="O483">
        <v>1.7270000000000001</v>
      </c>
      <c r="P483">
        <v>0.76129999999999998</v>
      </c>
      <c r="Q483">
        <v>4523.8999999999996</v>
      </c>
      <c r="R483" t="s">
        <v>38</v>
      </c>
      <c r="T483" t="s">
        <v>28</v>
      </c>
      <c r="Y483" t="s">
        <v>69</v>
      </c>
    </row>
    <row r="484" spans="1:25" x14ac:dyDescent="0.45">
      <c r="A484" t="s">
        <v>25</v>
      </c>
      <c r="B484" t="s">
        <v>67</v>
      </c>
      <c r="C484">
        <v>563</v>
      </c>
      <c r="D484" t="s">
        <v>73</v>
      </c>
      <c r="F484">
        <v>2012</v>
      </c>
      <c r="G484">
        <v>25</v>
      </c>
      <c r="H484">
        <v>13.03</v>
      </c>
      <c r="I484">
        <v>164.16</v>
      </c>
      <c r="M484">
        <v>212</v>
      </c>
      <c r="N484">
        <v>8.1199999999999994E-2</v>
      </c>
      <c r="O484">
        <v>1.01</v>
      </c>
      <c r="P484">
        <v>0.74790000000000001</v>
      </c>
      <c r="Q484">
        <v>2616.9</v>
      </c>
      <c r="R484" t="s">
        <v>38</v>
      </c>
      <c r="T484" t="s">
        <v>28</v>
      </c>
      <c r="Y484" t="s">
        <v>69</v>
      </c>
    </row>
    <row r="485" spans="1:25" x14ac:dyDescent="0.45">
      <c r="A485" t="s">
        <v>25</v>
      </c>
      <c r="B485" t="s">
        <v>67</v>
      </c>
      <c r="C485">
        <v>563</v>
      </c>
      <c r="D485" t="s">
        <v>73</v>
      </c>
      <c r="F485">
        <v>2013</v>
      </c>
      <c r="G485">
        <v>49</v>
      </c>
      <c r="H485">
        <v>22.01</v>
      </c>
      <c r="I485">
        <v>305.44</v>
      </c>
      <c r="M485">
        <v>413.3</v>
      </c>
      <c r="N485">
        <v>8.0199999999999994E-2</v>
      </c>
      <c r="O485">
        <v>1.8839999999999999</v>
      </c>
      <c r="P485">
        <v>0.73919999999999997</v>
      </c>
      <c r="Q485">
        <v>5107</v>
      </c>
      <c r="R485" t="s">
        <v>38</v>
      </c>
      <c r="T485" t="s">
        <v>28</v>
      </c>
      <c r="Y485" t="s">
        <v>69</v>
      </c>
    </row>
    <row r="486" spans="1:25" x14ac:dyDescent="0.45">
      <c r="A486" t="s">
        <v>25</v>
      </c>
      <c r="B486" t="s">
        <v>67</v>
      </c>
      <c r="C486">
        <v>563</v>
      </c>
      <c r="D486" t="s">
        <v>73</v>
      </c>
      <c r="F486">
        <v>2014</v>
      </c>
      <c r="G486">
        <v>46</v>
      </c>
      <c r="H486">
        <v>26.28</v>
      </c>
      <c r="I486">
        <v>474.59</v>
      </c>
      <c r="M486">
        <v>556</v>
      </c>
      <c r="N486">
        <v>7.9299999999999995E-2</v>
      </c>
      <c r="O486">
        <v>2.5379999999999998</v>
      </c>
      <c r="P486">
        <v>0.73380000000000001</v>
      </c>
      <c r="Q486">
        <v>6869.1</v>
      </c>
      <c r="R486" t="s">
        <v>38</v>
      </c>
      <c r="T486" t="s">
        <v>28</v>
      </c>
      <c r="Y486" t="s">
        <v>69</v>
      </c>
    </row>
    <row r="487" spans="1:25" x14ac:dyDescent="0.45">
      <c r="A487" t="s">
        <v>25</v>
      </c>
      <c r="B487" t="s">
        <v>67</v>
      </c>
      <c r="C487">
        <v>563</v>
      </c>
      <c r="D487" t="s">
        <v>73</v>
      </c>
      <c r="F487">
        <v>2015</v>
      </c>
      <c r="G487">
        <v>31</v>
      </c>
      <c r="H487">
        <v>15.98</v>
      </c>
      <c r="I487">
        <v>261.81</v>
      </c>
      <c r="M487">
        <v>323.7</v>
      </c>
      <c r="N487">
        <v>8.0399999999999999E-2</v>
      </c>
      <c r="O487">
        <v>1.5269999999999999</v>
      </c>
      <c r="P487">
        <v>0.73929999999999996</v>
      </c>
      <c r="Q487">
        <v>3998</v>
      </c>
      <c r="R487" t="s">
        <v>38</v>
      </c>
      <c r="T487" t="s">
        <v>28</v>
      </c>
      <c r="Y487" t="s">
        <v>70</v>
      </c>
    </row>
    <row r="488" spans="1:25" x14ac:dyDescent="0.45">
      <c r="A488" t="s">
        <v>25</v>
      </c>
      <c r="B488" t="s">
        <v>67</v>
      </c>
      <c r="C488">
        <v>563</v>
      </c>
      <c r="D488" t="s">
        <v>73</v>
      </c>
      <c r="F488">
        <v>2016</v>
      </c>
      <c r="G488">
        <v>28</v>
      </c>
      <c r="H488">
        <v>14.55</v>
      </c>
      <c r="I488">
        <v>231.56</v>
      </c>
      <c r="M488">
        <v>293.3</v>
      </c>
      <c r="N488">
        <v>8.1600000000000006E-2</v>
      </c>
      <c r="O488">
        <v>1.3320000000000001</v>
      </c>
      <c r="P488">
        <v>0.72589999999999999</v>
      </c>
      <c r="Q488">
        <v>3621</v>
      </c>
      <c r="R488" t="s">
        <v>38</v>
      </c>
      <c r="T488" t="s">
        <v>28</v>
      </c>
      <c r="Y488" t="s">
        <v>70</v>
      </c>
    </row>
    <row r="489" spans="1:25" x14ac:dyDescent="0.45">
      <c r="A489" t="s">
        <v>25</v>
      </c>
      <c r="B489" t="s">
        <v>67</v>
      </c>
      <c r="C489">
        <v>563</v>
      </c>
      <c r="D489" t="s">
        <v>73</v>
      </c>
      <c r="F489">
        <v>2017</v>
      </c>
      <c r="G489">
        <v>19</v>
      </c>
      <c r="H489">
        <v>5.22</v>
      </c>
      <c r="I489">
        <v>71.25</v>
      </c>
      <c r="M489">
        <v>97.3</v>
      </c>
      <c r="N489">
        <v>8.3099999999999993E-2</v>
      </c>
      <c r="O489">
        <v>0.46200000000000002</v>
      </c>
      <c r="P489">
        <v>0.72230000000000005</v>
      </c>
      <c r="Q489">
        <v>1200.7</v>
      </c>
      <c r="R489" t="s">
        <v>38</v>
      </c>
      <c r="T489" t="s">
        <v>28</v>
      </c>
      <c r="Y489" t="s">
        <v>70</v>
      </c>
    </row>
    <row r="490" spans="1:25" x14ac:dyDescent="0.45">
      <c r="A490" t="s">
        <v>25</v>
      </c>
      <c r="B490" t="s">
        <v>67</v>
      </c>
      <c r="C490">
        <v>563</v>
      </c>
      <c r="D490" t="s">
        <v>73</v>
      </c>
      <c r="F490">
        <v>2018</v>
      </c>
      <c r="G490">
        <v>29</v>
      </c>
      <c r="H490">
        <v>12</v>
      </c>
      <c r="I490">
        <v>168.82</v>
      </c>
      <c r="M490">
        <v>227.1</v>
      </c>
      <c r="N490">
        <v>8.2100000000000006E-2</v>
      </c>
      <c r="O490">
        <v>1.0349999999999999</v>
      </c>
      <c r="P490">
        <v>0.70509999999999995</v>
      </c>
      <c r="Q490">
        <v>2801.5</v>
      </c>
      <c r="R490" t="s">
        <v>38</v>
      </c>
      <c r="T490" t="s">
        <v>28</v>
      </c>
      <c r="Y490" t="s">
        <v>70</v>
      </c>
    </row>
    <row r="491" spans="1:25" x14ac:dyDescent="0.45">
      <c r="A491" t="s">
        <v>25</v>
      </c>
      <c r="B491" t="s">
        <v>67</v>
      </c>
      <c r="C491">
        <v>563</v>
      </c>
      <c r="D491" t="s">
        <v>73</v>
      </c>
      <c r="F491">
        <v>2019</v>
      </c>
      <c r="G491">
        <v>31</v>
      </c>
      <c r="H491">
        <v>16.61</v>
      </c>
      <c r="I491">
        <v>282.77</v>
      </c>
      <c r="M491">
        <v>342.3</v>
      </c>
      <c r="N491">
        <v>8.0199999999999994E-2</v>
      </c>
      <c r="O491">
        <v>1.546</v>
      </c>
      <c r="P491">
        <v>0.72399999999999998</v>
      </c>
      <c r="Q491">
        <v>4225.3</v>
      </c>
      <c r="R491" t="s">
        <v>38</v>
      </c>
      <c r="T491" t="s">
        <v>28</v>
      </c>
      <c r="Y491" t="s">
        <v>70</v>
      </c>
    </row>
    <row r="492" spans="1:25" x14ac:dyDescent="0.45">
      <c r="A492" t="s">
        <v>25</v>
      </c>
      <c r="B492" t="s">
        <v>67</v>
      </c>
      <c r="C492">
        <v>563</v>
      </c>
      <c r="D492" t="s">
        <v>73</v>
      </c>
      <c r="F492">
        <v>2020</v>
      </c>
      <c r="G492">
        <v>17</v>
      </c>
      <c r="H492">
        <v>6.73</v>
      </c>
      <c r="I492">
        <v>93.31</v>
      </c>
      <c r="M492">
        <v>127.3</v>
      </c>
      <c r="N492">
        <v>8.1699999999999995E-2</v>
      </c>
      <c r="O492">
        <v>0.59099999999999997</v>
      </c>
      <c r="P492">
        <v>0.72550000000000003</v>
      </c>
      <c r="Q492">
        <v>1569.8</v>
      </c>
      <c r="R492" t="s">
        <v>38</v>
      </c>
      <c r="T492" t="s">
        <v>28</v>
      </c>
      <c r="Y492" t="s">
        <v>70</v>
      </c>
    </row>
    <row r="493" spans="1:25" x14ac:dyDescent="0.45">
      <c r="A493" t="s">
        <v>25</v>
      </c>
      <c r="B493" t="s">
        <v>67</v>
      </c>
      <c r="C493">
        <v>563</v>
      </c>
      <c r="D493" t="s">
        <v>73</v>
      </c>
      <c r="F493">
        <v>2021</v>
      </c>
      <c r="G493">
        <v>33</v>
      </c>
      <c r="H493">
        <v>9.61</v>
      </c>
      <c r="I493">
        <v>126.71</v>
      </c>
      <c r="M493">
        <v>164.2</v>
      </c>
      <c r="N493">
        <v>8.5500000000000007E-2</v>
      </c>
      <c r="O493">
        <v>0.73499999999999999</v>
      </c>
      <c r="P493">
        <v>0.69440000000000002</v>
      </c>
      <c r="Q493">
        <v>2026.1</v>
      </c>
      <c r="R493" t="s">
        <v>38</v>
      </c>
      <c r="T493" t="s">
        <v>28</v>
      </c>
      <c r="Y493" t="s">
        <v>70</v>
      </c>
    </row>
    <row r="494" spans="1:25" x14ac:dyDescent="0.45">
      <c r="A494" t="s">
        <v>25</v>
      </c>
      <c r="B494" t="s">
        <v>67</v>
      </c>
      <c r="C494">
        <v>563</v>
      </c>
      <c r="D494" t="s">
        <v>73</v>
      </c>
      <c r="F494">
        <v>2022</v>
      </c>
      <c r="G494">
        <v>48</v>
      </c>
      <c r="H494">
        <v>27.02</v>
      </c>
      <c r="I494">
        <v>435.39</v>
      </c>
      <c r="M494">
        <v>535</v>
      </c>
      <c r="N494">
        <v>8.14E-2</v>
      </c>
      <c r="O494">
        <v>2.3860000000000001</v>
      </c>
      <c r="P494">
        <v>0.72050000000000003</v>
      </c>
      <c r="Q494">
        <v>6603</v>
      </c>
      <c r="R494" t="s">
        <v>38</v>
      </c>
      <c r="T494" t="s">
        <v>28</v>
      </c>
      <c r="Y494" t="s">
        <v>70</v>
      </c>
    </row>
    <row r="495" spans="1:25" x14ac:dyDescent="0.45">
      <c r="A495" t="s">
        <v>25</v>
      </c>
      <c r="B495" t="s">
        <v>67</v>
      </c>
      <c r="C495">
        <v>563</v>
      </c>
      <c r="D495" t="s">
        <v>73</v>
      </c>
      <c r="F495">
        <v>2023</v>
      </c>
      <c r="G495">
        <v>4</v>
      </c>
      <c r="H495">
        <v>0.12</v>
      </c>
      <c r="I495">
        <v>0</v>
      </c>
      <c r="M495">
        <v>0.4</v>
      </c>
      <c r="N495">
        <v>8.2799999999999999E-2</v>
      </c>
      <c r="O495">
        <v>2E-3</v>
      </c>
      <c r="P495">
        <v>0.69399999999999995</v>
      </c>
      <c r="Q495">
        <v>4.9000000000000004</v>
      </c>
      <c r="R495" t="s">
        <v>38</v>
      </c>
      <c r="T495" t="s">
        <v>28</v>
      </c>
      <c r="Y495" t="s">
        <v>70</v>
      </c>
    </row>
    <row r="496" spans="1:25" x14ac:dyDescent="0.45">
      <c r="A496" t="s">
        <v>25</v>
      </c>
      <c r="B496" t="s">
        <v>67</v>
      </c>
      <c r="C496">
        <v>563</v>
      </c>
      <c r="D496" t="s">
        <v>74</v>
      </c>
      <c r="F496">
        <v>2009</v>
      </c>
      <c r="G496">
        <v>24</v>
      </c>
      <c r="H496">
        <v>24</v>
      </c>
      <c r="I496">
        <v>284</v>
      </c>
      <c r="M496">
        <v>292.7</v>
      </c>
      <c r="N496">
        <v>8.1100000000000005E-2</v>
      </c>
      <c r="O496">
        <v>1.498</v>
      </c>
      <c r="P496">
        <v>0.81620000000000004</v>
      </c>
      <c r="Q496">
        <v>3611</v>
      </c>
      <c r="R496" t="s">
        <v>38</v>
      </c>
      <c r="T496" t="s">
        <v>28</v>
      </c>
      <c r="Y496" t="s">
        <v>69</v>
      </c>
    </row>
    <row r="497" spans="1:25" x14ac:dyDescent="0.45">
      <c r="A497" t="s">
        <v>25</v>
      </c>
      <c r="B497" t="s">
        <v>67</v>
      </c>
      <c r="C497">
        <v>563</v>
      </c>
      <c r="D497" t="s">
        <v>74</v>
      </c>
      <c r="F497">
        <v>2010</v>
      </c>
      <c r="G497">
        <v>25</v>
      </c>
      <c r="H497">
        <v>25</v>
      </c>
      <c r="I497">
        <v>326</v>
      </c>
      <c r="M497">
        <v>349.1</v>
      </c>
      <c r="N497">
        <v>8.1000000000000003E-2</v>
      </c>
      <c r="O497">
        <v>1.7889999999999999</v>
      </c>
      <c r="P497">
        <v>0.81340000000000001</v>
      </c>
      <c r="Q497">
        <v>4308.2</v>
      </c>
      <c r="R497" t="s">
        <v>38</v>
      </c>
      <c r="T497" t="s">
        <v>28</v>
      </c>
      <c r="Y497" t="s">
        <v>69</v>
      </c>
    </row>
    <row r="498" spans="1:25" x14ac:dyDescent="0.45">
      <c r="A498" t="s">
        <v>25</v>
      </c>
      <c r="B498" t="s">
        <v>67</v>
      </c>
      <c r="C498">
        <v>563</v>
      </c>
      <c r="D498" t="s">
        <v>74</v>
      </c>
      <c r="F498">
        <v>2011</v>
      </c>
      <c r="G498">
        <v>28</v>
      </c>
      <c r="H498">
        <v>28</v>
      </c>
      <c r="I498">
        <v>335</v>
      </c>
      <c r="M498">
        <v>370.1</v>
      </c>
      <c r="N498">
        <v>8.1100000000000005E-2</v>
      </c>
      <c r="O498">
        <v>1.776</v>
      </c>
      <c r="P498">
        <v>0.77829999999999999</v>
      </c>
      <c r="Q498">
        <v>4567</v>
      </c>
      <c r="R498" t="s">
        <v>38</v>
      </c>
      <c r="T498" t="s">
        <v>28</v>
      </c>
      <c r="Y498" t="s">
        <v>69</v>
      </c>
    </row>
    <row r="499" spans="1:25" x14ac:dyDescent="0.45">
      <c r="A499" t="s">
        <v>25</v>
      </c>
      <c r="B499" t="s">
        <v>67</v>
      </c>
      <c r="C499">
        <v>563</v>
      </c>
      <c r="D499" t="s">
        <v>74</v>
      </c>
      <c r="F499">
        <v>2012</v>
      </c>
      <c r="G499">
        <v>34</v>
      </c>
      <c r="H499">
        <v>19.3</v>
      </c>
      <c r="I499">
        <v>270.39999999999998</v>
      </c>
      <c r="M499">
        <v>333.2</v>
      </c>
      <c r="N499">
        <v>8.1100000000000005E-2</v>
      </c>
      <c r="O499">
        <v>1.7010000000000001</v>
      </c>
      <c r="P499">
        <v>0.81130000000000002</v>
      </c>
      <c r="Q499">
        <v>4113.8999999999996</v>
      </c>
      <c r="R499" t="s">
        <v>38</v>
      </c>
      <c r="T499" t="s">
        <v>28</v>
      </c>
      <c r="Y499" t="s">
        <v>69</v>
      </c>
    </row>
    <row r="500" spans="1:25" x14ac:dyDescent="0.45">
      <c r="A500" t="s">
        <v>25</v>
      </c>
      <c r="B500" t="s">
        <v>67</v>
      </c>
      <c r="C500">
        <v>563</v>
      </c>
      <c r="D500" t="s">
        <v>74</v>
      </c>
      <c r="F500">
        <v>2013</v>
      </c>
      <c r="G500">
        <v>45</v>
      </c>
      <c r="H500">
        <v>26.02</v>
      </c>
      <c r="I500">
        <v>385.52</v>
      </c>
      <c r="M500">
        <v>487.4</v>
      </c>
      <c r="N500">
        <v>8.3199999999999996E-2</v>
      </c>
      <c r="O500">
        <v>2.3620000000000001</v>
      </c>
      <c r="P500">
        <v>0.78400000000000003</v>
      </c>
      <c r="Q500">
        <v>6017</v>
      </c>
      <c r="R500" t="s">
        <v>38</v>
      </c>
      <c r="T500" t="s">
        <v>28</v>
      </c>
      <c r="Y500" t="s">
        <v>69</v>
      </c>
    </row>
    <row r="501" spans="1:25" x14ac:dyDescent="0.45">
      <c r="A501" t="s">
        <v>25</v>
      </c>
      <c r="B501" t="s">
        <v>67</v>
      </c>
      <c r="C501">
        <v>563</v>
      </c>
      <c r="D501" t="s">
        <v>74</v>
      </c>
      <c r="F501">
        <v>2014</v>
      </c>
      <c r="G501">
        <v>39</v>
      </c>
      <c r="H501">
        <v>25.36</v>
      </c>
      <c r="I501">
        <v>450.56</v>
      </c>
      <c r="M501">
        <v>534</v>
      </c>
      <c r="N501">
        <v>8.1000000000000003E-2</v>
      </c>
      <c r="O501">
        <v>2.7010000000000001</v>
      </c>
      <c r="P501">
        <v>0.81459999999999999</v>
      </c>
      <c r="Q501">
        <v>6589.6</v>
      </c>
      <c r="R501" t="s">
        <v>38</v>
      </c>
      <c r="T501" t="s">
        <v>28</v>
      </c>
      <c r="Y501" t="s">
        <v>69</v>
      </c>
    </row>
    <row r="502" spans="1:25" x14ac:dyDescent="0.45">
      <c r="A502" t="s">
        <v>25</v>
      </c>
      <c r="B502" t="s">
        <v>67</v>
      </c>
      <c r="C502">
        <v>563</v>
      </c>
      <c r="D502" t="s">
        <v>74</v>
      </c>
      <c r="F502">
        <v>2015</v>
      </c>
      <c r="G502">
        <v>28</v>
      </c>
      <c r="H502">
        <v>12.3</v>
      </c>
      <c r="I502">
        <v>189.26</v>
      </c>
      <c r="M502">
        <v>245.5</v>
      </c>
      <c r="N502">
        <v>8.1000000000000003E-2</v>
      </c>
      <c r="O502">
        <v>1.3280000000000001</v>
      </c>
      <c r="P502">
        <v>0.84719999999999995</v>
      </c>
      <c r="Q502">
        <v>3033.3</v>
      </c>
      <c r="R502" t="s">
        <v>38</v>
      </c>
      <c r="T502" t="s">
        <v>28</v>
      </c>
      <c r="Y502" t="s">
        <v>70</v>
      </c>
    </row>
    <row r="503" spans="1:25" x14ac:dyDescent="0.45">
      <c r="A503" t="s">
        <v>25</v>
      </c>
      <c r="B503" t="s">
        <v>67</v>
      </c>
      <c r="C503">
        <v>563</v>
      </c>
      <c r="D503" t="s">
        <v>74</v>
      </c>
      <c r="F503">
        <v>2016</v>
      </c>
      <c r="G503">
        <v>29</v>
      </c>
      <c r="H503">
        <v>11.49</v>
      </c>
      <c r="I503">
        <v>150.02000000000001</v>
      </c>
      <c r="M503">
        <v>202.8</v>
      </c>
      <c r="N503">
        <v>7.7499999999999999E-2</v>
      </c>
      <c r="O503">
        <v>1.08</v>
      </c>
      <c r="P503">
        <v>0.83620000000000005</v>
      </c>
      <c r="Q503">
        <v>2502</v>
      </c>
      <c r="R503" t="s">
        <v>38</v>
      </c>
      <c r="T503" t="s">
        <v>28</v>
      </c>
      <c r="Y503" t="s">
        <v>70</v>
      </c>
    </row>
    <row r="504" spans="1:25" x14ac:dyDescent="0.45">
      <c r="A504" t="s">
        <v>25</v>
      </c>
      <c r="B504" t="s">
        <v>67</v>
      </c>
      <c r="C504">
        <v>563</v>
      </c>
      <c r="D504" t="s">
        <v>74</v>
      </c>
      <c r="F504">
        <v>2017</v>
      </c>
      <c r="G504">
        <v>41</v>
      </c>
      <c r="H504">
        <v>18.66</v>
      </c>
      <c r="I504">
        <v>238.51</v>
      </c>
      <c r="M504">
        <v>326</v>
      </c>
      <c r="N504">
        <v>8.1199999999999994E-2</v>
      </c>
      <c r="O504">
        <v>1.673</v>
      </c>
      <c r="P504">
        <v>0.80940000000000001</v>
      </c>
      <c r="Q504">
        <v>4022.9</v>
      </c>
      <c r="R504" t="s">
        <v>38</v>
      </c>
      <c r="T504" t="s">
        <v>28</v>
      </c>
      <c r="Y504" t="s">
        <v>70</v>
      </c>
    </row>
    <row r="505" spans="1:25" x14ac:dyDescent="0.45">
      <c r="A505" t="s">
        <v>25</v>
      </c>
      <c r="B505" t="s">
        <v>67</v>
      </c>
      <c r="C505">
        <v>563</v>
      </c>
      <c r="D505" t="s">
        <v>74</v>
      </c>
      <c r="F505">
        <v>2018</v>
      </c>
      <c r="G505">
        <v>31</v>
      </c>
      <c r="H505">
        <v>14.85</v>
      </c>
      <c r="I505">
        <v>218.67</v>
      </c>
      <c r="M505">
        <v>280.7</v>
      </c>
      <c r="N505">
        <v>8.1000000000000003E-2</v>
      </c>
      <c r="O505">
        <v>1.514</v>
      </c>
      <c r="P505">
        <v>0.85460000000000003</v>
      </c>
      <c r="Q505">
        <v>3467.8</v>
      </c>
      <c r="R505" t="s">
        <v>38</v>
      </c>
      <c r="T505" t="s">
        <v>28</v>
      </c>
      <c r="Y505" t="s">
        <v>70</v>
      </c>
    </row>
    <row r="506" spans="1:25" x14ac:dyDescent="0.45">
      <c r="A506" t="s">
        <v>25</v>
      </c>
      <c r="B506" t="s">
        <v>67</v>
      </c>
      <c r="C506">
        <v>563</v>
      </c>
      <c r="D506" t="s">
        <v>74</v>
      </c>
      <c r="F506">
        <v>2019</v>
      </c>
      <c r="G506">
        <v>26</v>
      </c>
      <c r="H506">
        <v>12.72</v>
      </c>
      <c r="I506">
        <v>209.47</v>
      </c>
      <c r="M506">
        <v>253.8</v>
      </c>
      <c r="N506">
        <v>0.08</v>
      </c>
      <c r="O506">
        <v>1.3069999999999999</v>
      </c>
      <c r="P506">
        <v>0.82150000000000001</v>
      </c>
      <c r="Q506">
        <v>3133.8</v>
      </c>
      <c r="R506" t="s">
        <v>38</v>
      </c>
      <c r="T506" t="s">
        <v>28</v>
      </c>
      <c r="Y506" t="s">
        <v>70</v>
      </c>
    </row>
    <row r="507" spans="1:25" x14ac:dyDescent="0.45">
      <c r="A507" t="s">
        <v>25</v>
      </c>
      <c r="B507" t="s">
        <v>67</v>
      </c>
      <c r="C507">
        <v>563</v>
      </c>
      <c r="D507" t="s">
        <v>74</v>
      </c>
      <c r="F507">
        <v>2020</v>
      </c>
      <c r="G507">
        <v>21</v>
      </c>
      <c r="H507">
        <v>8.65</v>
      </c>
      <c r="I507">
        <v>118.8</v>
      </c>
      <c r="M507">
        <v>157.9</v>
      </c>
      <c r="N507">
        <v>8.6199999999999999E-2</v>
      </c>
      <c r="O507">
        <v>0.80500000000000005</v>
      </c>
      <c r="P507">
        <v>0.78080000000000005</v>
      </c>
      <c r="Q507">
        <v>1950.1</v>
      </c>
      <c r="R507" t="s">
        <v>38</v>
      </c>
      <c r="T507" t="s">
        <v>28</v>
      </c>
      <c r="Y507" t="s">
        <v>70</v>
      </c>
    </row>
    <row r="508" spans="1:25" x14ac:dyDescent="0.45">
      <c r="A508" t="s">
        <v>25</v>
      </c>
      <c r="B508" t="s">
        <v>67</v>
      </c>
      <c r="C508">
        <v>563</v>
      </c>
      <c r="D508" t="s">
        <v>74</v>
      </c>
      <c r="F508">
        <v>2021</v>
      </c>
      <c r="G508">
        <v>37</v>
      </c>
      <c r="H508">
        <v>13.79</v>
      </c>
      <c r="I508">
        <v>179.54</v>
      </c>
      <c r="M508">
        <v>238.9</v>
      </c>
      <c r="N508">
        <v>7.85E-2</v>
      </c>
      <c r="O508">
        <v>1.1839999999999999</v>
      </c>
      <c r="P508">
        <v>0.7671</v>
      </c>
      <c r="Q508">
        <v>2951.8</v>
      </c>
      <c r="R508" t="s">
        <v>38</v>
      </c>
      <c r="T508" t="s">
        <v>28</v>
      </c>
      <c r="Y508" t="s">
        <v>70</v>
      </c>
    </row>
    <row r="509" spans="1:25" x14ac:dyDescent="0.45">
      <c r="A509" t="s">
        <v>25</v>
      </c>
      <c r="B509" t="s">
        <v>67</v>
      </c>
      <c r="C509">
        <v>563</v>
      </c>
      <c r="D509" t="s">
        <v>74</v>
      </c>
      <c r="F509">
        <v>2022</v>
      </c>
      <c r="G509">
        <v>31</v>
      </c>
      <c r="H509">
        <v>12.78</v>
      </c>
      <c r="I509">
        <v>184.44</v>
      </c>
      <c r="M509">
        <v>244.7</v>
      </c>
      <c r="N509">
        <v>7.9299999999999995E-2</v>
      </c>
      <c r="O509">
        <v>1.248</v>
      </c>
      <c r="P509">
        <v>0.80910000000000004</v>
      </c>
      <c r="Q509">
        <v>3022.9</v>
      </c>
      <c r="R509" t="s">
        <v>38</v>
      </c>
      <c r="T509" t="s">
        <v>28</v>
      </c>
      <c r="Y509" t="s">
        <v>70</v>
      </c>
    </row>
    <row r="510" spans="1:25" x14ac:dyDescent="0.45">
      <c r="A510" t="s">
        <v>25</v>
      </c>
      <c r="B510" t="s">
        <v>67</v>
      </c>
      <c r="C510">
        <v>563</v>
      </c>
      <c r="D510" t="s">
        <v>74</v>
      </c>
      <c r="F510">
        <v>2023</v>
      </c>
      <c r="G510">
        <v>1</v>
      </c>
      <c r="H510">
        <v>0.03</v>
      </c>
      <c r="I510">
        <v>0</v>
      </c>
      <c r="M510">
        <v>0.1</v>
      </c>
      <c r="N510">
        <v>0.1</v>
      </c>
      <c r="O510">
        <v>0</v>
      </c>
      <c r="P510">
        <v>0.7</v>
      </c>
      <c r="Q510">
        <v>1</v>
      </c>
      <c r="R510" t="s">
        <v>38</v>
      </c>
      <c r="T510" t="s">
        <v>28</v>
      </c>
      <c r="Y510" t="s">
        <v>70</v>
      </c>
    </row>
    <row r="511" spans="1:25" x14ac:dyDescent="0.45">
      <c r="A511" t="s">
        <v>25</v>
      </c>
      <c r="B511" t="s">
        <v>67</v>
      </c>
      <c r="C511">
        <v>563</v>
      </c>
      <c r="D511" t="s">
        <v>75</v>
      </c>
      <c r="F511">
        <v>2009</v>
      </c>
      <c r="G511">
        <v>24</v>
      </c>
      <c r="H511">
        <v>24</v>
      </c>
      <c r="I511">
        <v>284</v>
      </c>
      <c r="M511">
        <v>292.7</v>
      </c>
      <c r="N511">
        <v>8.1100000000000005E-2</v>
      </c>
      <c r="O511">
        <v>1.4430000000000001</v>
      </c>
      <c r="P511">
        <v>0.78549999999999998</v>
      </c>
      <c r="Q511">
        <v>3611</v>
      </c>
      <c r="R511" t="s">
        <v>38</v>
      </c>
      <c r="T511" t="s">
        <v>28</v>
      </c>
      <c r="Y511" t="s">
        <v>69</v>
      </c>
    </row>
    <row r="512" spans="1:25" x14ac:dyDescent="0.45">
      <c r="A512" t="s">
        <v>25</v>
      </c>
      <c r="B512" t="s">
        <v>67</v>
      </c>
      <c r="C512">
        <v>563</v>
      </c>
      <c r="D512" t="s">
        <v>75</v>
      </c>
      <c r="F512">
        <v>2010</v>
      </c>
      <c r="G512">
        <v>25</v>
      </c>
      <c r="H512">
        <v>25</v>
      </c>
      <c r="I512">
        <v>326</v>
      </c>
      <c r="M512">
        <v>349.1</v>
      </c>
      <c r="N512">
        <v>8.1000000000000003E-2</v>
      </c>
      <c r="O512">
        <v>1.7470000000000001</v>
      </c>
      <c r="P512">
        <v>0.79479999999999995</v>
      </c>
      <c r="Q512">
        <v>4308.2</v>
      </c>
      <c r="R512" t="s">
        <v>38</v>
      </c>
      <c r="T512" t="s">
        <v>28</v>
      </c>
      <c r="Y512" t="s">
        <v>69</v>
      </c>
    </row>
    <row r="513" spans="1:25" x14ac:dyDescent="0.45">
      <c r="A513" t="s">
        <v>25</v>
      </c>
      <c r="B513" t="s">
        <v>67</v>
      </c>
      <c r="C513">
        <v>563</v>
      </c>
      <c r="D513" t="s">
        <v>75</v>
      </c>
      <c r="F513">
        <v>2011</v>
      </c>
      <c r="G513">
        <v>28</v>
      </c>
      <c r="H513">
        <v>28</v>
      </c>
      <c r="I513">
        <v>335</v>
      </c>
      <c r="M513">
        <v>370.1</v>
      </c>
      <c r="N513">
        <v>8.1100000000000005E-2</v>
      </c>
      <c r="O513">
        <v>1.7889999999999999</v>
      </c>
      <c r="P513">
        <v>0.78459999999999996</v>
      </c>
      <c r="Q513">
        <v>4567</v>
      </c>
      <c r="R513" t="s">
        <v>38</v>
      </c>
      <c r="T513" t="s">
        <v>28</v>
      </c>
      <c r="Y513" t="s">
        <v>69</v>
      </c>
    </row>
    <row r="514" spans="1:25" x14ac:dyDescent="0.45">
      <c r="A514" t="s">
        <v>25</v>
      </c>
      <c r="B514" t="s">
        <v>67</v>
      </c>
      <c r="C514">
        <v>563</v>
      </c>
      <c r="D514" t="s">
        <v>75</v>
      </c>
      <c r="F514">
        <v>2012</v>
      </c>
      <c r="G514">
        <v>39</v>
      </c>
      <c r="H514">
        <v>24.25</v>
      </c>
      <c r="I514">
        <v>369.19</v>
      </c>
      <c r="M514">
        <v>439.8</v>
      </c>
      <c r="N514">
        <v>8.09E-2</v>
      </c>
      <c r="O514">
        <v>2.2130000000000001</v>
      </c>
      <c r="P514">
        <v>0.81269999999999998</v>
      </c>
      <c r="Q514">
        <v>5426.8</v>
      </c>
      <c r="R514" t="s">
        <v>38</v>
      </c>
      <c r="T514" t="s">
        <v>28</v>
      </c>
      <c r="Y514" t="s">
        <v>69</v>
      </c>
    </row>
    <row r="515" spans="1:25" x14ac:dyDescent="0.45">
      <c r="A515" t="s">
        <v>25</v>
      </c>
      <c r="B515" t="s">
        <v>67</v>
      </c>
      <c r="C515">
        <v>563</v>
      </c>
      <c r="D515" t="s">
        <v>75</v>
      </c>
      <c r="F515">
        <v>2013</v>
      </c>
      <c r="G515">
        <v>50</v>
      </c>
      <c r="H515">
        <v>29.89</v>
      </c>
      <c r="I515">
        <v>448.27</v>
      </c>
      <c r="M515">
        <v>556.79999999999995</v>
      </c>
      <c r="N515">
        <v>8.2500000000000004E-2</v>
      </c>
      <c r="O515">
        <v>2.7250000000000001</v>
      </c>
      <c r="P515">
        <v>0.79179999999999995</v>
      </c>
      <c r="Q515">
        <v>6874.3</v>
      </c>
      <c r="R515" t="s">
        <v>38</v>
      </c>
      <c r="T515" t="s">
        <v>28</v>
      </c>
      <c r="Y515" t="s">
        <v>69</v>
      </c>
    </row>
    <row r="516" spans="1:25" x14ac:dyDescent="0.45">
      <c r="A516" t="s">
        <v>25</v>
      </c>
      <c r="B516" t="s">
        <v>67</v>
      </c>
      <c r="C516">
        <v>563</v>
      </c>
      <c r="D516" t="s">
        <v>75</v>
      </c>
      <c r="F516">
        <v>2014</v>
      </c>
      <c r="G516">
        <v>37</v>
      </c>
      <c r="H516">
        <v>23.76</v>
      </c>
      <c r="I516">
        <v>422.46</v>
      </c>
      <c r="M516">
        <v>499.6</v>
      </c>
      <c r="N516">
        <v>8.09E-2</v>
      </c>
      <c r="O516">
        <v>2.536</v>
      </c>
      <c r="P516">
        <v>0.81740000000000002</v>
      </c>
      <c r="Q516">
        <v>6167.8</v>
      </c>
      <c r="R516" t="s">
        <v>38</v>
      </c>
      <c r="T516" t="s">
        <v>28</v>
      </c>
      <c r="Y516" t="s">
        <v>69</v>
      </c>
    </row>
    <row r="517" spans="1:25" x14ac:dyDescent="0.45">
      <c r="A517" t="s">
        <v>25</v>
      </c>
      <c r="B517" t="s">
        <v>67</v>
      </c>
      <c r="C517">
        <v>563</v>
      </c>
      <c r="D517" t="s">
        <v>75</v>
      </c>
      <c r="F517">
        <v>2015</v>
      </c>
      <c r="G517">
        <v>28</v>
      </c>
      <c r="H517">
        <v>12.34</v>
      </c>
      <c r="I517">
        <v>189.26</v>
      </c>
      <c r="M517">
        <v>246.3</v>
      </c>
      <c r="N517">
        <v>8.1000000000000003E-2</v>
      </c>
      <c r="O517">
        <v>1.3</v>
      </c>
      <c r="P517">
        <v>0.83069999999999999</v>
      </c>
      <c r="Q517">
        <v>3042.3</v>
      </c>
      <c r="R517" t="s">
        <v>38</v>
      </c>
      <c r="T517" t="s">
        <v>28</v>
      </c>
      <c r="Y517" t="s">
        <v>70</v>
      </c>
    </row>
    <row r="518" spans="1:25" x14ac:dyDescent="0.45">
      <c r="A518" t="s">
        <v>25</v>
      </c>
      <c r="B518" t="s">
        <v>67</v>
      </c>
      <c r="C518">
        <v>563</v>
      </c>
      <c r="D518" t="s">
        <v>75</v>
      </c>
      <c r="F518">
        <v>2016</v>
      </c>
      <c r="G518">
        <v>30</v>
      </c>
      <c r="H518">
        <v>12.06</v>
      </c>
      <c r="I518">
        <v>160.33000000000001</v>
      </c>
      <c r="M518">
        <v>216.6</v>
      </c>
      <c r="N518">
        <v>8.0199999999999994E-2</v>
      </c>
      <c r="O518">
        <v>1.131</v>
      </c>
      <c r="P518">
        <v>0.81979999999999997</v>
      </c>
      <c r="Q518">
        <v>2672.9</v>
      </c>
      <c r="R518" t="s">
        <v>38</v>
      </c>
      <c r="T518" t="s">
        <v>28</v>
      </c>
      <c r="Y518" t="s">
        <v>70</v>
      </c>
    </row>
    <row r="519" spans="1:25" x14ac:dyDescent="0.45">
      <c r="A519" t="s">
        <v>25</v>
      </c>
      <c r="B519" t="s">
        <v>67</v>
      </c>
      <c r="C519">
        <v>563</v>
      </c>
      <c r="D519" t="s">
        <v>75</v>
      </c>
      <c r="F519">
        <v>2017</v>
      </c>
      <c r="G519">
        <v>40</v>
      </c>
      <c r="H519">
        <v>17.329999999999998</v>
      </c>
      <c r="I519">
        <v>229.85</v>
      </c>
      <c r="M519">
        <v>308.2</v>
      </c>
      <c r="N519">
        <v>8.1500000000000003E-2</v>
      </c>
      <c r="O519">
        <v>1.54</v>
      </c>
      <c r="P519">
        <v>0.78790000000000004</v>
      </c>
      <c r="Q519">
        <v>3802.1</v>
      </c>
      <c r="R519" t="s">
        <v>38</v>
      </c>
      <c r="T519" t="s">
        <v>28</v>
      </c>
      <c r="Y519" t="s">
        <v>70</v>
      </c>
    </row>
    <row r="520" spans="1:25" x14ac:dyDescent="0.45">
      <c r="A520" t="s">
        <v>25</v>
      </c>
      <c r="B520" t="s">
        <v>67</v>
      </c>
      <c r="C520">
        <v>563</v>
      </c>
      <c r="D520" t="s">
        <v>75</v>
      </c>
      <c r="F520">
        <v>2018</v>
      </c>
      <c r="G520">
        <v>31</v>
      </c>
      <c r="H520">
        <v>15</v>
      </c>
      <c r="I520">
        <v>219.27</v>
      </c>
      <c r="M520">
        <v>283.60000000000002</v>
      </c>
      <c r="N520">
        <v>8.0600000000000005E-2</v>
      </c>
      <c r="O520">
        <v>1.4530000000000001</v>
      </c>
      <c r="P520">
        <v>0.80579999999999996</v>
      </c>
      <c r="Q520">
        <v>3504</v>
      </c>
      <c r="R520" t="s">
        <v>38</v>
      </c>
      <c r="T520" t="s">
        <v>28</v>
      </c>
      <c r="Y520" t="s">
        <v>70</v>
      </c>
    </row>
    <row r="521" spans="1:25" x14ac:dyDescent="0.45">
      <c r="A521" t="s">
        <v>25</v>
      </c>
      <c r="B521" t="s">
        <v>67</v>
      </c>
      <c r="C521">
        <v>563</v>
      </c>
      <c r="D521" t="s">
        <v>75</v>
      </c>
      <c r="F521">
        <v>2019</v>
      </c>
      <c r="G521">
        <v>26</v>
      </c>
      <c r="H521">
        <v>12.72</v>
      </c>
      <c r="I521">
        <v>209.47</v>
      </c>
      <c r="M521">
        <v>253.8</v>
      </c>
      <c r="N521">
        <v>0.08</v>
      </c>
      <c r="O521">
        <v>1.2470000000000001</v>
      </c>
      <c r="P521">
        <v>0.78420000000000001</v>
      </c>
      <c r="Q521">
        <v>3133.8</v>
      </c>
      <c r="R521" t="s">
        <v>38</v>
      </c>
      <c r="T521" t="s">
        <v>28</v>
      </c>
      <c r="Y521" t="s">
        <v>70</v>
      </c>
    </row>
    <row r="522" spans="1:25" x14ac:dyDescent="0.45">
      <c r="A522" t="s">
        <v>25</v>
      </c>
      <c r="B522" t="s">
        <v>67</v>
      </c>
      <c r="C522">
        <v>563</v>
      </c>
      <c r="D522" t="s">
        <v>75</v>
      </c>
      <c r="F522">
        <v>2020</v>
      </c>
      <c r="G522">
        <v>21</v>
      </c>
      <c r="H522">
        <v>8.65</v>
      </c>
      <c r="I522">
        <v>118.8</v>
      </c>
      <c r="M522">
        <v>157.9</v>
      </c>
      <c r="N522">
        <v>8.6199999999999999E-2</v>
      </c>
      <c r="O522">
        <v>0.79800000000000004</v>
      </c>
      <c r="P522">
        <v>0.7752</v>
      </c>
      <c r="Q522">
        <v>1950.1</v>
      </c>
      <c r="R522" t="s">
        <v>38</v>
      </c>
      <c r="T522" t="s">
        <v>28</v>
      </c>
      <c r="Y522" t="s">
        <v>70</v>
      </c>
    </row>
    <row r="523" spans="1:25" x14ac:dyDescent="0.45">
      <c r="A523" t="s">
        <v>25</v>
      </c>
      <c r="B523" t="s">
        <v>67</v>
      </c>
      <c r="C523">
        <v>563</v>
      </c>
      <c r="D523" t="s">
        <v>75</v>
      </c>
      <c r="F523">
        <v>2021</v>
      </c>
      <c r="G523">
        <v>37</v>
      </c>
      <c r="H523">
        <v>13.79</v>
      </c>
      <c r="I523">
        <v>179.54</v>
      </c>
      <c r="M523">
        <v>238.9</v>
      </c>
      <c r="N523">
        <v>7.85E-2</v>
      </c>
      <c r="O523">
        <v>1.173</v>
      </c>
      <c r="P523">
        <v>0.76060000000000005</v>
      </c>
      <c r="Q523">
        <v>2951.8</v>
      </c>
      <c r="R523" t="s">
        <v>38</v>
      </c>
      <c r="T523" t="s">
        <v>28</v>
      </c>
      <c r="Y523" t="s">
        <v>70</v>
      </c>
    </row>
    <row r="524" spans="1:25" x14ac:dyDescent="0.45">
      <c r="A524" t="s">
        <v>25</v>
      </c>
      <c r="B524" t="s">
        <v>67</v>
      </c>
      <c r="C524">
        <v>563</v>
      </c>
      <c r="D524" t="s">
        <v>75</v>
      </c>
      <c r="F524">
        <v>2022</v>
      </c>
      <c r="G524">
        <v>32</v>
      </c>
      <c r="H524">
        <v>13.97</v>
      </c>
      <c r="I524">
        <v>195.07</v>
      </c>
      <c r="M524">
        <v>266.5</v>
      </c>
      <c r="N524">
        <v>8.0199999999999994E-2</v>
      </c>
      <c r="O524">
        <v>1.3480000000000001</v>
      </c>
      <c r="P524">
        <v>0.81200000000000006</v>
      </c>
      <c r="Q524">
        <v>3290.1</v>
      </c>
      <c r="R524" t="s">
        <v>38</v>
      </c>
      <c r="T524" t="s">
        <v>28</v>
      </c>
      <c r="Y524" t="s">
        <v>70</v>
      </c>
    </row>
    <row r="525" spans="1:25" x14ac:dyDescent="0.45">
      <c r="A525" t="s">
        <v>25</v>
      </c>
      <c r="B525" t="s">
        <v>67</v>
      </c>
      <c r="C525">
        <v>563</v>
      </c>
      <c r="D525" t="s">
        <v>75</v>
      </c>
      <c r="F525">
        <v>2023</v>
      </c>
      <c r="G525">
        <v>4</v>
      </c>
      <c r="H525">
        <v>0.16</v>
      </c>
      <c r="I525">
        <v>0</v>
      </c>
      <c r="M525">
        <v>0.5</v>
      </c>
      <c r="N525">
        <v>8.4500000000000006E-2</v>
      </c>
      <c r="O525">
        <v>2E-3</v>
      </c>
      <c r="P525">
        <v>0.71899999999999997</v>
      </c>
      <c r="Q525">
        <v>6</v>
      </c>
      <c r="R525" t="s">
        <v>38</v>
      </c>
      <c r="T525" t="s">
        <v>28</v>
      </c>
      <c r="Y525" t="s">
        <v>70</v>
      </c>
    </row>
    <row r="526" spans="1:25" x14ac:dyDescent="0.45">
      <c r="A526" t="s">
        <v>25</v>
      </c>
      <c r="B526" t="s">
        <v>67</v>
      </c>
      <c r="C526">
        <v>563</v>
      </c>
      <c r="D526" t="s">
        <v>76</v>
      </c>
      <c r="F526">
        <v>2009</v>
      </c>
      <c r="G526">
        <v>19</v>
      </c>
      <c r="H526">
        <v>19</v>
      </c>
      <c r="I526">
        <v>239</v>
      </c>
      <c r="M526">
        <v>251</v>
      </c>
      <c r="N526">
        <v>8.1199999999999994E-2</v>
      </c>
      <c r="O526">
        <v>1.296</v>
      </c>
      <c r="P526">
        <v>0.82110000000000005</v>
      </c>
      <c r="Q526">
        <v>3094.2</v>
      </c>
      <c r="R526" t="s">
        <v>38</v>
      </c>
      <c r="T526" t="s">
        <v>28</v>
      </c>
      <c r="Y526" t="s">
        <v>69</v>
      </c>
    </row>
    <row r="527" spans="1:25" x14ac:dyDescent="0.45">
      <c r="A527" t="s">
        <v>25</v>
      </c>
      <c r="B527" t="s">
        <v>67</v>
      </c>
      <c r="C527">
        <v>563</v>
      </c>
      <c r="D527" t="s">
        <v>76</v>
      </c>
      <c r="F527">
        <v>2010</v>
      </c>
      <c r="G527">
        <v>24</v>
      </c>
      <c r="H527">
        <v>24</v>
      </c>
      <c r="I527">
        <v>296</v>
      </c>
      <c r="M527">
        <v>316.7</v>
      </c>
      <c r="N527">
        <v>8.1000000000000003E-2</v>
      </c>
      <c r="O527">
        <v>1.63</v>
      </c>
      <c r="P527">
        <v>0.81599999999999995</v>
      </c>
      <c r="Q527">
        <v>3909</v>
      </c>
      <c r="R527" t="s">
        <v>38</v>
      </c>
      <c r="T527" t="s">
        <v>28</v>
      </c>
      <c r="Y527" t="s">
        <v>69</v>
      </c>
    </row>
    <row r="528" spans="1:25" x14ac:dyDescent="0.45">
      <c r="A528" t="s">
        <v>25</v>
      </c>
      <c r="B528" t="s">
        <v>67</v>
      </c>
      <c r="C528">
        <v>563</v>
      </c>
      <c r="D528" t="s">
        <v>76</v>
      </c>
      <c r="F528">
        <v>2011</v>
      </c>
      <c r="G528">
        <v>26</v>
      </c>
      <c r="H528">
        <v>26</v>
      </c>
      <c r="I528">
        <v>328</v>
      </c>
      <c r="M528">
        <v>358.8</v>
      </c>
      <c r="N528">
        <v>8.1000000000000003E-2</v>
      </c>
      <c r="O528">
        <v>1.7749999999999999</v>
      </c>
      <c r="P528">
        <v>0.79859999999999998</v>
      </c>
      <c r="Q528">
        <v>4430.2</v>
      </c>
      <c r="R528" t="s">
        <v>38</v>
      </c>
      <c r="T528" t="s">
        <v>28</v>
      </c>
      <c r="Y528" t="s">
        <v>69</v>
      </c>
    </row>
    <row r="529" spans="1:25" x14ac:dyDescent="0.45">
      <c r="A529" t="s">
        <v>25</v>
      </c>
      <c r="B529" t="s">
        <v>67</v>
      </c>
      <c r="C529">
        <v>563</v>
      </c>
      <c r="D529" t="s">
        <v>76</v>
      </c>
      <c r="F529">
        <v>2012</v>
      </c>
      <c r="G529">
        <v>30</v>
      </c>
      <c r="H529">
        <v>16.149999999999999</v>
      </c>
      <c r="I529">
        <v>189.88</v>
      </c>
      <c r="M529">
        <v>235.8</v>
      </c>
      <c r="N529">
        <v>8.0500000000000002E-2</v>
      </c>
      <c r="O529">
        <v>1.194</v>
      </c>
      <c r="P529">
        <v>0.8034</v>
      </c>
      <c r="Q529">
        <v>2915.4</v>
      </c>
      <c r="R529" t="s">
        <v>38</v>
      </c>
      <c r="T529" t="s">
        <v>28</v>
      </c>
      <c r="Y529" t="s">
        <v>69</v>
      </c>
    </row>
    <row r="530" spans="1:25" x14ac:dyDescent="0.45">
      <c r="A530" t="s">
        <v>25</v>
      </c>
      <c r="B530" t="s">
        <v>67</v>
      </c>
      <c r="C530">
        <v>563</v>
      </c>
      <c r="D530" t="s">
        <v>76</v>
      </c>
      <c r="F530">
        <v>2013</v>
      </c>
      <c r="G530">
        <v>48</v>
      </c>
      <c r="H530">
        <v>27.35</v>
      </c>
      <c r="I530">
        <v>388.76</v>
      </c>
      <c r="M530">
        <v>498</v>
      </c>
      <c r="N530">
        <v>8.0799999999999997E-2</v>
      </c>
      <c r="O530">
        <v>2.399</v>
      </c>
      <c r="P530">
        <v>0.77800000000000002</v>
      </c>
      <c r="Q530">
        <v>6149</v>
      </c>
      <c r="R530" t="s">
        <v>38</v>
      </c>
      <c r="T530" t="s">
        <v>28</v>
      </c>
      <c r="Y530" t="s">
        <v>69</v>
      </c>
    </row>
    <row r="531" spans="1:25" x14ac:dyDescent="0.45">
      <c r="A531" t="s">
        <v>25</v>
      </c>
      <c r="B531" t="s">
        <v>67</v>
      </c>
      <c r="C531">
        <v>563</v>
      </c>
      <c r="D531" t="s">
        <v>76</v>
      </c>
      <c r="F531">
        <v>2014</v>
      </c>
      <c r="G531">
        <v>41</v>
      </c>
      <c r="H531">
        <v>26.59</v>
      </c>
      <c r="I531">
        <v>467.24</v>
      </c>
      <c r="M531">
        <v>542.79999999999995</v>
      </c>
      <c r="N531">
        <v>8.09E-2</v>
      </c>
      <c r="O531">
        <v>2.5790000000000002</v>
      </c>
      <c r="P531">
        <v>0.7712</v>
      </c>
      <c r="Q531">
        <v>6699.8</v>
      </c>
      <c r="R531" t="s">
        <v>38</v>
      </c>
      <c r="T531" t="s">
        <v>28</v>
      </c>
      <c r="Y531" t="s">
        <v>69</v>
      </c>
    </row>
    <row r="532" spans="1:25" x14ac:dyDescent="0.45">
      <c r="A532" t="s">
        <v>25</v>
      </c>
      <c r="B532" t="s">
        <v>67</v>
      </c>
      <c r="C532">
        <v>563</v>
      </c>
      <c r="D532" t="s">
        <v>76</v>
      </c>
      <c r="F532">
        <v>2015</v>
      </c>
      <c r="G532">
        <v>26</v>
      </c>
      <c r="H532">
        <v>10.73</v>
      </c>
      <c r="I532">
        <v>160.96</v>
      </c>
      <c r="M532">
        <v>213.4</v>
      </c>
      <c r="N532">
        <v>8.4900000000000003E-2</v>
      </c>
      <c r="O532">
        <v>1.0720000000000001</v>
      </c>
      <c r="P532">
        <v>0.78069999999999995</v>
      </c>
      <c r="Q532">
        <v>2634.1</v>
      </c>
      <c r="R532" t="s">
        <v>38</v>
      </c>
      <c r="T532" t="s">
        <v>28</v>
      </c>
      <c r="Y532" t="s">
        <v>70</v>
      </c>
    </row>
    <row r="533" spans="1:25" x14ac:dyDescent="0.45">
      <c r="A533" t="s">
        <v>25</v>
      </c>
      <c r="B533" t="s">
        <v>67</v>
      </c>
      <c r="C533">
        <v>563</v>
      </c>
      <c r="D533" t="s">
        <v>76</v>
      </c>
      <c r="F533">
        <v>2016</v>
      </c>
      <c r="G533">
        <v>21</v>
      </c>
      <c r="H533">
        <v>10.19</v>
      </c>
      <c r="I533">
        <v>149.13</v>
      </c>
      <c r="M533">
        <v>197.8</v>
      </c>
      <c r="N533">
        <v>8.1600000000000006E-2</v>
      </c>
      <c r="O533">
        <v>0.96499999999999997</v>
      </c>
      <c r="P533">
        <v>0.76859999999999995</v>
      </c>
      <c r="Q533">
        <v>2440.1999999999998</v>
      </c>
      <c r="R533" t="s">
        <v>38</v>
      </c>
      <c r="T533" t="s">
        <v>28</v>
      </c>
      <c r="Y533" t="s">
        <v>70</v>
      </c>
    </row>
    <row r="534" spans="1:25" x14ac:dyDescent="0.45">
      <c r="A534" t="s">
        <v>25</v>
      </c>
      <c r="B534" t="s">
        <v>67</v>
      </c>
      <c r="C534">
        <v>563</v>
      </c>
      <c r="D534" t="s">
        <v>76</v>
      </c>
      <c r="F534">
        <v>2017</v>
      </c>
      <c r="G534">
        <v>17</v>
      </c>
      <c r="H534">
        <v>7.77</v>
      </c>
      <c r="I534">
        <v>91.24</v>
      </c>
      <c r="M534">
        <v>136.80000000000001</v>
      </c>
      <c r="N534">
        <v>7.9799999999999996E-2</v>
      </c>
      <c r="O534">
        <v>0.66600000000000004</v>
      </c>
      <c r="P534">
        <v>0.75549999999999995</v>
      </c>
      <c r="Q534">
        <v>1690.1</v>
      </c>
      <c r="R534" t="s">
        <v>38</v>
      </c>
      <c r="T534" t="s">
        <v>28</v>
      </c>
      <c r="Y534" t="s">
        <v>70</v>
      </c>
    </row>
    <row r="535" spans="1:25" x14ac:dyDescent="0.45">
      <c r="A535" t="s">
        <v>25</v>
      </c>
      <c r="B535" t="s">
        <v>67</v>
      </c>
      <c r="C535">
        <v>563</v>
      </c>
      <c r="D535" t="s">
        <v>76</v>
      </c>
      <c r="F535">
        <v>2018</v>
      </c>
      <c r="G535">
        <v>29</v>
      </c>
      <c r="H535">
        <v>10.81</v>
      </c>
      <c r="I535">
        <v>173.07</v>
      </c>
      <c r="M535">
        <v>208.7</v>
      </c>
      <c r="N535">
        <v>8.43E-2</v>
      </c>
      <c r="O535">
        <v>1.05</v>
      </c>
      <c r="P535">
        <v>0.78380000000000005</v>
      </c>
      <c r="Q535">
        <v>2575.3000000000002</v>
      </c>
      <c r="R535" t="s">
        <v>38</v>
      </c>
      <c r="T535" t="s">
        <v>28</v>
      </c>
      <c r="Y535" t="s">
        <v>70</v>
      </c>
    </row>
    <row r="536" spans="1:25" x14ac:dyDescent="0.45">
      <c r="A536" t="s">
        <v>25</v>
      </c>
      <c r="B536" t="s">
        <v>67</v>
      </c>
      <c r="C536">
        <v>563</v>
      </c>
      <c r="D536" t="s">
        <v>76</v>
      </c>
      <c r="F536">
        <v>2019</v>
      </c>
      <c r="G536">
        <v>26</v>
      </c>
      <c r="H536">
        <v>12.4</v>
      </c>
      <c r="I536">
        <v>196.25</v>
      </c>
      <c r="M536">
        <v>247.2</v>
      </c>
      <c r="N536">
        <v>8.1299999999999997E-2</v>
      </c>
      <c r="O536">
        <v>1.165</v>
      </c>
      <c r="P536">
        <v>0.76029999999999998</v>
      </c>
      <c r="Q536">
        <v>3053.9</v>
      </c>
      <c r="R536" t="s">
        <v>38</v>
      </c>
      <c r="T536" t="s">
        <v>28</v>
      </c>
      <c r="Y536" t="s">
        <v>70</v>
      </c>
    </row>
    <row r="537" spans="1:25" x14ac:dyDescent="0.45">
      <c r="A537" t="s">
        <v>25</v>
      </c>
      <c r="B537" t="s">
        <v>67</v>
      </c>
      <c r="C537">
        <v>563</v>
      </c>
      <c r="D537" t="s">
        <v>76</v>
      </c>
      <c r="F537">
        <v>2020</v>
      </c>
      <c r="G537">
        <v>27</v>
      </c>
      <c r="H537">
        <v>13.24</v>
      </c>
      <c r="I537">
        <v>159.80000000000001</v>
      </c>
      <c r="M537">
        <v>226.3</v>
      </c>
      <c r="N537">
        <v>8.2400000000000001E-2</v>
      </c>
      <c r="O537">
        <v>1.05</v>
      </c>
      <c r="P537">
        <v>0.74139999999999995</v>
      </c>
      <c r="Q537">
        <v>2794</v>
      </c>
      <c r="R537" t="s">
        <v>38</v>
      </c>
      <c r="T537" t="s">
        <v>28</v>
      </c>
      <c r="Y537" t="s">
        <v>70</v>
      </c>
    </row>
    <row r="538" spans="1:25" x14ac:dyDescent="0.45">
      <c r="A538" t="s">
        <v>25</v>
      </c>
      <c r="B538" t="s">
        <v>67</v>
      </c>
      <c r="C538">
        <v>563</v>
      </c>
      <c r="D538" t="s">
        <v>76</v>
      </c>
      <c r="F538">
        <v>2021</v>
      </c>
      <c r="G538">
        <v>32</v>
      </c>
      <c r="H538">
        <v>17.79</v>
      </c>
      <c r="I538">
        <v>254.48</v>
      </c>
      <c r="M538">
        <v>321.8</v>
      </c>
      <c r="N538">
        <v>8.3099999999999993E-2</v>
      </c>
      <c r="O538">
        <v>1.4670000000000001</v>
      </c>
      <c r="P538">
        <v>0.73429999999999995</v>
      </c>
      <c r="Q538">
        <v>3972.2</v>
      </c>
      <c r="R538" t="s">
        <v>38</v>
      </c>
      <c r="T538" t="s">
        <v>28</v>
      </c>
      <c r="Y538" t="s">
        <v>70</v>
      </c>
    </row>
    <row r="539" spans="1:25" x14ac:dyDescent="0.45">
      <c r="A539" t="s">
        <v>25</v>
      </c>
      <c r="B539" t="s">
        <v>67</v>
      </c>
      <c r="C539">
        <v>563</v>
      </c>
      <c r="D539" t="s">
        <v>76</v>
      </c>
      <c r="F539">
        <v>2022</v>
      </c>
      <c r="G539">
        <v>21</v>
      </c>
      <c r="H539">
        <v>6.93</v>
      </c>
      <c r="I539">
        <v>97.38</v>
      </c>
      <c r="M539">
        <v>132.80000000000001</v>
      </c>
      <c r="N539">
        <v>0.08</v>
      </c>
      <c r="O539">
        <v>0.61499999999999999</v>
      </c>
      <c r="P539">
        <v>0.72789999999999999</v>
      </c>
      <c r="Q539">
        <v>1640.8</v>
      </c>
      <c r="R539" t="s">
        <v>38</v>
      </c>
      <c r="T539" t="s">
        <v>28</v>
      </c>
      <c r="Y539" t="s">
        <v>70</v>
      </c>
    </row>
    <row r="540" spans="1:25" x14ac:dyDescent="0.45">
      <c r="A540" t="s">
        <v>25</v>
      </c>
      <c r="B540" t="s">
        <v>67</v>
      </c>
      <c r="C540">
        <v>563</v>
      </c>
      <c r="D540" t="s">
        <v>76</v>
      </c>
      <c r="F540">
        <v>2023</v>
      </c>
      <c r="G540">
        <v>4</v>
      </c>
      <c r="H540">
        <v>0.12</v>
      </c>
      <c r="I540">
        <v>0</v>
      </c>
      <c r="M540">
        <v>0.4</v>
      </c>
      <c r="N540">
        <v>0.1</v>
      </c>
      <c r="O540">
        <v>1E-3</v>
      </c>
      <c r="P540">
        <v>0.7</v>
      </c>
      <c r="Q540">
        <v>4</v>
      </c>
      <c r="R540" t="s">
        <v>38</v>
      </c>
      <c r="T540" t="s">
        <v>28</v>
      </c>
      <c r="Y540" t="s">
        <v>70</v>
      </c>
    </row>
    <row r="541" spans="1:25" x14ac:dyDescent="0.45">
      <c r="A541" t="s">
        <v>25</v>
      </c>
      <c r="B541" t="s">
        <v>67</v>
      </c>
      <c r="C541">
        <v>563</v>
      </c>
      <c r="D541" t="s">
        <v>77</v>
      </c>
      <c r="F541">
        <v>2009</v>
      </c>
      <c r="G541">
        <v>19</v>
      </c>
      <c r="H541">
        <v>19</v>
      </c>
      <c r="I541">
        <v>239</v>
      </c>
      <c r="M541">
        <v>251</v>
      </c>
      <c r="N541">
        <v>8.1199999999999994E-2</v>
      </c>
      <c r="O541">
        <v>1.1839999999999999</v>
      </c>
      <c r="P541">
        <v>0.74609999999999999</v>
      </c>
      <c r="Q541">
        <v>3094.2</v>
      </c>
      <c r="R541" t="s">
        <v>38</v>
      </c>
      <c r="T541" t="s">
        <v>28</v>
      </c>
      <c r="Y541" t="s">
        <v>69</v>
      </c>
    </row>
    <row r="542" spans="1:25" x14ac:dyDescent="0.45">
      <c r="A542" t="s">
        <v>25</v>
      </c>
      <c r="B542" t="s">
        <v>67</v>
      </c>
      <c r="C542">
        <v>563</v>
      </c>
      <c r="D542" t="s">
        <v>77</v>
      </c>
      <c r="F542">
        <v>2010</v>
      </c>
      <c r="G542">
        <v>24</v>
      </c>
      <c r="H542">
        <v>24</v>
      </c>
      <c r="I542">
        <v>296</v>
      </c>
      <c r="M542">
        <v>316.7</v>
      </c>
      <c r="N542">
        <v>8.1000000000000003E-2</v>
      </c>
      <c r="O542">
        <v>1.665</v>
      </c>
      <c r="P542">
        <v>0.8337</v>
      </c>
      <c r="Q542">
        <v>3909</v>
      </c>
      <c r="R542" t="s">
        <v>38</v>
      </c>
      <c r="T542" t="s">
        <v>28</v>
      </c>
      <c r="Y542" t="s">
        <v>69</v>
      </c>
    </row>
    <row r="543" spans="1:25" x14ac:dyDescent="0.45">
      <c r="A543" t="s">
        <v>25</v>
      </c>
      <c r="B543" t="s">
        <v>67</v>
      </c>
      <c r="C543">
        <v>563</v>
      </c>
      <c r="D543" t="s">
        <v>77</v>
      </c>
      <c r="F543">
        <v>2011</v>
      </c>
      <c r="G543">
        <v>26</v>
      </c>
      <c r="H543">
        <v>26</v>
      </c>
      <c r="I543">
        <v>328</v>
      </c>
      <c r="M543">
        <v>358.8</v>
      </c>
      <c r="N543">
        <v>8.1000000000000003E-2</v>
      </c>
      <c r="O543">
        <v>1.8129999999999999</v>
      </c>
      <c r="P543">
        <v>0.8155</v>
      </c>
      <c r="Q543">
        <v>4430.2</v>
      </c>
      <c r="R543" t="s">
        <v>38</v>
      </c>
      <c r="T543" t="s">
        <v>28</v>
      </c>
      <c r="Y543" t="s">
        <v>69</v>
      </c>
    </row>
    <row r="544" spans="1:25" x14ac:dyDescent="0.45">
      <c r="A544" t="s">
        <v>25</v>
      </c>
      <c r="B544" t="s">
        <v>67</v>
      </c>
      <c r="C544">
        <v>563</v>
      </c>
      <c r="D544" t="s">
        <v>77</v>
      </c>
      <c r="F544">
        <v>2012</v>
      </c>
      <c r="G544">
        <v>25</v>
      </c>
      <c r="H544">
        <v>12.21</v>
      </c>
      <c r="I544">
        <v>139.54</v>
      </c>
      <c r="M544">
        <v>170.5</v>
      </c>
      <c r="N544">
        <v>8.0600000000000005E-2</v>
      </c>
      <c r="O544">
        <v>0.90800000000000003</v>
      </c>
      <c r="P544">
        <v>0.83640000000000003</v>
      </c>
      <c r="Q544">
        <v>2107</v>
      </c>
      <c r="R544" t="s">
        <v>38</v>
      </c>
      <c r="T544" t="s">
        <v>28</v>
      </c>
      <c r="Y544" t="s">
        <v>69</v>
      </c>
    </row>
    <row r="545" spans="1:25" x14ac:dyDescent="0.45">
      <c r="A545" t="s">
        <v>25</v>
      </c>
      <c r="B545" t="s">
        <v>67</v>
      </c>
      <c r="C545">
        <v>563</v>
      </c>
      <c r="D545" t="s">
        <v>77</v>
      </c>
      <c r="F545">
        <v>2013</v>
      </c>
      <c r="G545">
        <v>46</v>
      </c>
      <c r="H545">
        <v>25.96</v>
      </c>
      <c r="I545">
        <v>368.56</v>
      </c>
      <c r="M545">
        <v>469.9</v>
      </c>
      <c r="N545">
        <v>8.14E-2</v>
      </c>
      <c r="O545">
        <v>2.3149999999999999</v>
      </c>
      <c r="P545">
        <v>0.79469999999999996</v>
      </c>
      <c r="Q545">
        <v>5801.9</v>
      </c>
      <c r="R545" t="s">
        <v>38</v>
      </c>
      <c r="T545" t="s">
        <v>28</v>
      </c>
      <c r="Y545" t="s">
        <v>69</v>
      </c>
    </row>
    <row r="546" spans="1:25" x14ac:dyDescent="0.45">
      <c r="A546" t="s">
        <v>25</v>
      </c>
      <c r="B546" t="s">
        <v>67</v>
      </c>
      <c r="C546">
        <v>563</v>
      </c>
      <c r="D546" t="s">
        <v>77</v>
      </c>
      <c r="F546">
        <v>2014</v>
      </c>
      <c r="G546">
        <v>41</v>
      </c>
      <c r="H546">
        <v>25.22</v>
      </c>
      <c r="I546">
        <v>449.32</v>
      </c>
      <c r="M546">
        <v>518.79999999999995</v>
      </c>
      <c r="N546">
        <v>8.09E-2</v>
      </c>
      <c r="O546">
        <v>2.5219999999999998</v>
      </c>
      <c r="P546">
        <v>0.78769999999999996</v>
      </c>
      <c r="Q546">
        <v>6402.8</v>
      </c>
      <c r="R546" t="s">
        <v>38</v>
      </c>
      <c r="T546" t="s">
        <v>28</v>
      </c>
      <c r="Y546" t="s">
        <v>69</v>
      </c>
    </row>
    <row r="547" spans="1:25" x14ac:dyDescent="0.45">
      <c r="A547" t="s">
        <v>25</v>
      </c>
      <c r="B547" t="s">
        <v>67</v>
      </c>
      <c r="C547">
        <v>563</v>
      </c>
      <c r="D547" t="s">
        <v>77</v>
      </c>
      <c r="F547">
        <v>2015</v>
      </c>
      <c r="G547">
        <v>26</v>
      </c>
      <c r="H547">
        <v>10.73</v>
      </c>
      <c r="I547">
        <v>160.96</v>
      </c>
      <c r="M547">
        <v>213.4</v>
      </c>
      <c r="N547">
        <v>8.4900000000000003E-2</v>
      </c>
      <c r="O547">
        <v>1.0940000000000001</v>
      </c>
      <c r="P547">
        <v>0.79349999999999998</v>
      </c>
      <c r="Q547">
        <v>2634.1</v>
      </c>
      <c r="R547" t="s">
        <v>38</v>
      </c>
      <c r="T547" t="s">
        <v>28</v>
      </c>
      <c r="Y547" t="s">
        <v>70</v>
      </c>
    </row>
    <row r="548" spans="1:25" x14ac:dyDescent="0.45">
      <c r="A548" t="s">
        <v>25</v>
      </c>
      <c r="B548" t="s">
        <v>67</v>
      </c>
      <c r="C548">
        <v>563</v>
      </c>
      <c r="D548" t="s">
        <v>77</v>
      </c>
      <c r="F548">
        <v>2016</v>
      </c>
      <c r="G548">
        <v>21</v>
      </c>
      <c r="H548">
        <v>10.19</v>
      </c>
      <c r="I548">
        <v>149.13</v>
      </c>
      <c r="M548">
        <v>197.8</v>
      </c>
      <c r="N548">
        <v>8.1600000000000006E-2</v>
      </c>
      <c r="O548">
        <v>0.98499999999999999</v>
      </c>
      <c r="P548">
        <v>0.78280000000000005</v>
      </c>
      <c r="Q548">
        <v>2440.1999999999998</v>
      </c>
      <c r="R548" t="s">
        <v>38</v>
      </c>
      <c r="T548" t="s">
        <v>28</v>
      </c>
      <c r="Y548" t="s">
        <v>70</v>
      </c>
    </row>
    <row r="549" spans="1:25" x14ac:dyDescent="0.45">
      <c r="A549" t="s">
        <v>25</v>
      </c>
      <c r="B549" t="s">
        <v>67</v>
      </c>
      <c r="C549">
        <v>563</v>
      </c>
      <c r="D549" t="s">
        <v>77</v>
      </c>
      <c r="F549">
        <v>2017</v>
      </c>
      <c r="G549">
        <v>17</v>
      </c>
      <c r="H549">
        <v>7.77</v>
      </c>
      <c r="I549">
        <v>91.24</v>
      </c>
      <c r="M549">
        <v>136.80000000000001</v>
      </c>
      <c r="N549">
        <v>7.9799999999999996E-2</v>
      </c>
      <c r="O549">
        <v>0.67900000000000005</v>
      </c>
      <c r="P549">
        <v>0.77070000000000005</v>
      </c>
      <c r="Q549">
        <v>1690.1</v>
      </c>
      <c r="R549" t="s">
        <v>38</v>
      </c>
      <c r="T549" t="s">
        <v>28</v>
      </c>
      <c r="Y549" t="s">
        <v>70</v>
      </c>
    </row>
    <row r="550" spans="1:25" x14ac:dyDescent="0.45">
      <c r="A550" t="s">
        <v>25</v>
      </c>
      <c r="B550" t="s">
        <v>67</v>
      </c>
      <c r="C550">
        <v>563</v>
      </c>
      <c r="D550" t="s">
        <v>77</v>
      </c>
      <c r="F550">
        <v>2018</v>
      </c>
      <c r="G550">
        <v>28</v>
      </c>
      <c r="H550">
        <v>10.66</v>
      </c>
      <c r="I550">
        <v>172.92</v>
      </c>
      <c r="M550">
        <v>207.4</v>
      </c>
      <c r="N550">
        <v>8.4400000000000003E-2</v>
      </c>
      <c r="O550">
        <v>1.0649999999999999</v>
      </c>
      <c r="P550">
        <v>0.80310000000000004</v>
      </c>
      <c r="Q550">
        <v>2559.1999999999998</v>
      </c>
      <c r="R550" t="s">
        <v>38</v>
      </c>
      <c r="T550" t="s">
        <v>28</v>
      </c>
      <c r="Y550" t="s">
        <v>70</v>
      </c>
    </row>
    <row r="551" spans="1:25" x14ac:dyDescent="0.45">
      <c r="A551" t="s">
        <v>25</v>
      </c>
      <c r="B551" t="s">
        <v>67</v>
      </c>
      <c r="C551">
        <v>563</v>
      </c>
      <c r="D551" t="s">
        <v>77</v>
      </c>
      <c r="F551">
        <v>2019</v>
      </c>
      <c r="G551">
        <v>26</v>
      </c>
      <c r="H551">
        <v>12.4</v>
      </c>
      <c r="I551">
        <v>196.25</v>
      </c>
      <c r="M551">
        <v>247.2</v>
      </c>
      <c r="N551">
        <v>8.1299999999999997E-2</v>
      </c>
      <c r="O551">
        <v>1.1890000000000001</v>
      </c>
      <c r="P551">
        <v>0.77559999999999996</v>
      </c>
      <c r="Q551">
        <v>3053.9</v>
      </c>
      <c r="R551" t="s">
        <v>38</v>
      </c>
      <c r="T551" t="s">
        <v>28</v>
      </c>
      <c r="Y551" t="s">
        <v>70</v>
      </c>
    </row>
    <row r="552" spans="1:25" x14ac:dyDescent="0.45">
      <c r="A552" t="s">
        <v>25</v>
      </c>
      <c r="B552" t="s">
        <v>67</v>
      </c>
      <c r="C552">
        <v>563</v>
      </c>
      <c r="D552" t="s">
        <v>77</v>
      </c>
      <c r="F552">
        <v>2020</v>
      </c>
      <c r="G552">
        <v>27</v>
      </c>
      <c r="H552">
        <v>13.02</v>
      </c>
      <c r="I552">
        <v>158.30000000000001</v>
      </c>
      <c r="M552">
        <v>222.6</v>
      </c>
      <c r="N552">
        <v>8.2400000000000001E-2</v>
      </c>
      <c r="O552">
        <v>1.0269999999999999</v>
      </c>
      <c r="P552">
        <v>0.73229999999999995</v>
      </c>
      <c r="Q552">
        <v>2747</v>
      </c>
      <c r="R552" t="s">
        <v>38</v>
      </c>
      <c r="T552" t="s">
        <v>28</v>
      </c>
      <c r="Y552" t="s">
        <v>70</v>
      </c>
    </row>
    <row r="553" spans="1:25" x14ac:dyDescent="0.45">
      <c r="A553" t="s">
        <v>25</v>
      </c>
      <c r="B553" t="s">
        <v>67</v>
      </c>
      <c r="C553">
        <v>563</v>
      </c>
      <c r="D553" t="s">
        <v>77</v>
      </c>
      <c r="F553">
        <v>2021</v>
      </c>
      <c r="G553">
        <v>32</v>
      </c>
      <c r="H553">
        <v>17.79</v>
      </c>
      <c r="I553">
        <v>254.48</v>
      </c>
      <c r="M553">
        <v>321.8</v>
      </c>
      <c r="N553">
        <v>8.3099999999999993E-2</v>
      </c>
      <c r="O553">
        <v>1.4590000000000001</v>
      </c>
      <c r="P553">
        <v>0.73070000000000002</v>
      </c>
      <c r="Q553">
        <v>3972.2</v>
      </c>
      <c r="R553" t="s">
        <v>38</v>
      </c>
      <c r="T553" t="s">
        <v>28</v>
      </c>
      <c r="Y553" t="s">
        <v>70</v>
      </c>
    </row>
    <row r="554" spans="1:25" x14ac:dyDescent="0.45">
      <c r="A554" t="s">
        <v>25</v>
      </c>
      <c r="B554" t="s">
        <v>67</v>
      </c>
      <c r="C554">
        <v>563</v>
      </c>
      <c r="D554" t="s">
        <v>77</v>
      </c>
      <c r="F554">
        <v>2022</v>
      </c>
      <c r="G554">
        <v>19</v>
      </c>
      <c r="H554">
        <v>5.81</v>
      </c>
      <c r="I554">
        <v>87.31</v>
      </c>
      <c r="M554">
        <v>114.6</v>
      </c>
      <c r="N554">
        <v>7.8299999999999995E-2</v>
      </c>
      <c r="O554">
        <v>0.52800000000000002</v>
      </c>
      <c r="P554">
        <v>0.69089999999999996</v>
      </c>
      <c r="Q554">
        <v>1417.8</v>
      </c>
      <c r="R554" t="s">
        <v>38</v>
      </c>
      <c r="T554" t="s">
        <v>28</v>
      </c>
      <c r="Y554" t="s">
        <v>70</v>
      </c>
    </row>
    <row r="555" spans="1:25" x14ac:dyDescent="0.45">
      <c r="A555" t="s">
        <v>25</v>
      </c>
      <c r="B555" t="s">
        <v>67</v>
      </c>
      <c r="C555">
        <v>563</v>
      </c>
      <c r="D555" t="s">
        <v>77</v>
      </c>
      <c r="F555">
        <v>2023</v>
      </c>
      <c r="G555">
        <v>4</v>
      </c>
      <c r="H555">
        <v>0.12</v>
      </c>
      <c r="I555">
        <v>0</v>
      </c>
      <c r="M555">
        <v>0.4</v>
      </c>
      <c r="N555">
        <v>0.1</v>
      </c>
      <c r="O555">
        <v>1E-3</v>
      </c>
      <c r="P555">
        <v>0.7</v>
      </c>
      <c r="Q555">
        <v>4</v>
      </c>
      <c r="R555" t="s">
        <v>38</v>
      </c>
      <c r="T555" t="s">
        <v>28</v>
      </c>
      <c r="Y555" t="s">
        <v>70</v>
      </c>
    </row>
    <row r="556" spans="1:25" x14ac:dyDescent="0.45">
      <c r="A556" t="s">
        <v>25</v>
      </c>
      <c r="B556" t="s">
        <v>78</v>
      </c>
      <c r="C556">
        <v>565</v>
      </c>
      <c r="D556">
        <v>10</v>
      </c>
      <c r="F556">
        <v>2009</v>
      </c>
      <c r="G556">
        <v>14</v>
      </c>
      <c r="H556">
        <v>5.63</v>
      </c>
      <c r="I556">
        <v>91.21</v>
      </c>
      <c r="O556">
        <v>0.84499999999999997</v>
      </c>
      <c r="P556">
        <v>1.2</v>
      </c>
      <c r="Q556">
        <v>1407.5</v>
      </c>
      <c r="R556" t="s">
        <v>27</v>
      </c>
      <c r="T556" t="s">
        <v>28</v>
      </c>
      <c r="Y556" t="s">
        <v>29</v>
      </c>
    </row>
    <row r="557" spans="1:25" x14ac:dyDescent="0.45">
      <c r="A557" t="s">
        <v>25</v>
      </c>
      <c r="B557" t="s">
        <v>78</v>
      </c>
      <c r="C557">
        <v>565</v>
      </c>
      <c r="D557">
        <v>10</v>
      </c>
      <c r="F557">
        <v>2010</v>
      </c>
      <c r="G557">
        <v>40</v>
      </c>
      <c r="H557">
        <v>36.28</v>
      </c>
      <c r="I557">
        <v>467.96</v>
      </c>
      <c r="O557">
        <v>5.4420000000000002</v>
      </c>
      <c r="P557">
        <v>1.2</v>
      </c>
      <c r="Q557">
        <v>9070</v>
      </c>
      <c r="R557" t="s">
        <v>27</v>
      </c>
      <c r="T557" t="s">
        <v>28</v>
      </c>
      <c r="Y557" t="s">
        <v>29</v>
      </c>
    </row>
    <row r="558" spans="1:25" x14ac:dyDescent="0.45">
      <c r="A558" t="s">
        <v>25</v>
      </c>
      <c r="B558" t="s">
        <v>78</v>
      </c>
      <c r="C558">
        <v>565</v>
      </c>
      <c r="D558">
        <v>10</v>
      </c>
      <c r="F558">
        <v>2011</v>
      </c>
      <c r="G558">
        <v>15</v>
      </c>
      <c r="H558">
        <v>11.3</v>
      </c>
      <c r="I558">
        <v>162.69999999999999</v>
      </c>
      <c r="O558">
        <v>1.6950000000000001</v>
      </c>
      <c r="P558">
        <v>1.2</v>
      </c>
      <c r="Q558">
        <v>2825</v>
      </c>
      <c r="R558" t="s">
        <v>27</v>
      </c>
      <c r="T558" t="s">
        <v>28</v>
      </c>
      <c r="Y558" t="s">
        <v>29</v>
      </c>
    </row>
    <row r="559" spans="1:25" x14ac:dyDescent="0.45">
      <c r="A559" t="s">
        <v>25</v>
      </c>
      <c r="B559" t="s">
        <v>78</v>
      </c>
      <c r="C559">
        <v>565</v>
      </c>
      <c r="D559">
        <v>10</v>
      </c>
      <c r="F559">
        <v>2012</v>
      </c>
      <c r="G559">
        <v>14</v>
      </c>
      <c r="H559">
        <v>11.4</v>
      </c>
      <c r="I559">
        <v>168.32</v>
      </c>
      <c r="O559">
        <v>1.71</v>
      </c>
      <c r="P559">
        <v>1.2</v>
      </c>
      <c r="Q559">
        <v>2850</v>
      </c>
      <c r="R559" t="s">
        <v>27</v>
      </c>
      <c r="T559" t="s">
        <v>28</v>
      </c>
      <c r="Y559" t="s">
        <v>29</v>
      </c>
    </row>
    <row r="560" spans="1:25" x14ac:dyDescent="0.45">
      <c r="A560" t="s">
        <v>25</v>
      </c>
      <c r="B560" t="s">
        <v>78</v>
      </c>
      <c r="C560">
        <v>565</v>
      </c>
      <c r="D560">
        <v>10</v>
      </c>
      <c r="F560">
        <v>2013</v>
      </c>
      <c r="G560">
        <v>16</v>
      </c>
      <c r="H560">
        <v>12.77</v>
      </c>
      <c r="I560">
        <v>181.09</v>
      </c>
      <c r="O560">
        <v>1.9159999999999999</v>
      </c>
      <c r="P560">
        <v>1.2</v>
      </c>
      <c r="Q560">
        <v>3192.5</v>
      </c>
      <c r="R560" t="s">
        <v>27</v>
      </c>
      <c r="T560" t="s">
        <v>28</v>
      </c>
      <c r="Y560" t="s">
        <v>29</v>
      </c>
    </row>
    <row r="561" spans="1:25" x14ac:dyDescent="0.45">
      <c r="A561" t="s">
        <v>25</v>
      </c>
      <c r="B561" t="s">
        <v>78</v>
      </c>
      <c r="C561">
        <v>565</v>
      </c>
      <c r="D561">
        <v>10</v>
      </c>
      <c r="F561">
        <v>2014</v>
      </c>
      <c r="G561">
        <v>5</v>
      </c>
      <c r="H561">
        <v>1.88</v>
      </c>
      <c r="I561">
        <v>16.72</v>
      </c>
      <c r="O561">
        <v>0.28199999999999997</v>
      </c>
      <c r="P561">
        <v>1.2</v>
      </c>
      <c r="Q561">
        <v>470</v>
      </c>
      <c r="R561" t="s">
        <v>27</v>
      </c>
      <c r="T561" t="s">
        <v>28</v>
      </c>
      <c r="Y561" t="s">
        <v>29</v>
      </c>
    </row>
    <row r="562" spans="1:25" x14ac:dyDescent="0.45">
      <c r="A562" t="s">
        <v>25</v>
      </c>
      <c r="B562" t="s">
        <v>78</v>
      </c>
      <c r="C562">
        <v>565</v>
      </c>
      <c r="D562">
        <v>10</v>
      </c>
      <c r="F562">
        <v>2015</v>
      </c>
      <c r="G562">
        <v>16</v>
      </c>
      <c r="H562">
        <v>10.38</v>
      </c>
      <c r="I562">
        <v>165.46</v>
      </c>
      <c r="O562">
        <v>1.5569999999999999</v>
      </c>
      <c r="P562">
        <v>1.2</v>
      </c>
      <c r="Q562">
        <v>2595</v>
      </c>
      <c r="R562" t="s">
        <v>27</v>
      </c>
      <c r="T562" t="s">
        <v>28</v>
      </c>
      <c r="Y562" t="s">
        <v>30</v>
      </c>
    </row>
    <row r="563" spans="1:25" x14ac:dyDescent="0.45">
      <c r="A563" t="s">
        <v>25</v>
      </c>
      <c r="B563" t="s">
        <v>78</v>
      </c>
      <c r="C563">
        <v>565</v>
      </c>
      <c r="D563">
        <v>10</v>
      </c>
      <c r="F563">
        <v>2016</v>
      </c>
      <c r="G563">
        <v>10</v>
      </c>
      <c r="H563">
        <v>5.63</v>
      </c>
      <c r="I563">
        <v>53.37</v>
      </c>
      <c r="O563">
        <v>0.84499999999999997</v>
      </c>
      <c r="P563">
        <v>1.2</v>
      </c>
      <c r="Q563">
        <v>1407.5</v>
      </c>
      <c r="R563" t="s">
        <v>27</v>
      </c>
      <c r="T563" t="s">
        <v>28</v>
      </c>
      <c r="Y563" t="s">
        <v>30</v>
      </c>
    </row>
    <row r="564" spans="1:25" x14ac:dyDescent="0.45">
      <c r="A564" t="s">
        <v>25</v>
      </c>
      <c r="B564" t="s">
        <v>78</v>
      </c>
      <c r="C564">
        <v>565</v>
      </c>
      <c r="D564">
        <v>10</v>
      </c>
      <c r="F564">
        <v>2017</v>
      </c>
      <c r="G564">
        <v>30</v>
      </c>
      <c r="H564">
        <v>23.11</v>
      </c>
      <c r="I564">
        <v>368.92</v>
      </c>
      <c r="O564">
        <v>3.4670000000000001</v>
      </c>
      <c r="P564">
        <v>1.2</v>
      </c>
      <c r="Q564">
        <v>5777.5</v>
      </c>
      <c r="R564" t="s">
        <v>27</v>
      </c>
      <c r="T564" t="s">
        <v>28</v>
      </c>
      <c r="Y564" t="s">
        <v>30</v>
      </c>
    </row>
    <row r="565" spans="1:25" x14ac:dyDescent="0.45">
      <c r="A565" t="s">
        <v>25</v>
      </c>
      <c r="B565" t="s">
        <v>78</v>
      </c>
      <c r="C565">
        <v>565</v>
      </c>
      <c r="D565">
        <v>10</v>
      </c>
      <c r="F565">
        <v>2018</v>
      </c>
      <c r="G565">
        <v>12</v>
      </c>
      <c r="H565">
        <v>7.25</v>
      </c>
      <c r="I565">
        <v>108.4</v>
      </c>
      <c r="O565">
        <v>1.0880000000000001</v>
      </c>
      <c r="P565">
        <v>1.2</v>
      </c>
      <c r="Q565">
        <v>1812.5</v>
      </c>
      <c r="R565" t="s">
        <v>27</v>
      </c>
      <c r="T565" t="s">
        <v>28</v>
      </c>
      <c r="Y565" t="s">
        <v>30</v>
      </c>
    </row>
    <row r="566" spans="1:25" x14ac:dyDescent="0.45">
      <c r="A566" t="s">
        <v>25</v>
      </c>
      <c r="B566" t="s">
        <v>78</v>
      </c>
      <c r="C566">
        <v>565</v>
      </c>
      <c r="D566">
        <v>10</v>
      </c>
      <c r="F566">
        <v>2019</v>
      </c>
      <c r="G566">
        <v>5</v>
      </c>
      <c r="H566">
        <v>2.72</v>
      </c>
      <c r="I566">
        <v>41.48</v>
      </c>
      <c r="O566">
        <v>0.40799999999999997</v>
      </c>
      <c r="P566">
        <v>1.2</v>
      </c>
      <c r="Q566">
        <v>680</v>
      </c>
      <c r="R566" t="s">
        <v>27</v>
      </c>
      <c r="T566" t="s">
        <v>28</v>
      </c>
      <c r="Y566" t="s">
        <v>30</v>
      </c>
    </row>
    <row r="567" spans="1:25" x14ac:dyDescent="0.45">
      <c r="A567" t="s">
        <v>25</v>
      </c>
      <c r="B567" t="s">
        <v>78</v>
      </c>
      <c r="C567">
        <v>565</v>
      </c>
      <c r="D567">
        <v>10</v>
      </c>
      <c r="F567">
        <v>2020</v>
      </c>
      <c r="G567">
        <v>55</v>
      </c>
      <c r="H567">
        <v>32.06</v>
      </c>
      <c r="I567">
        <v>265.89</v>
      </c>
      <c r="O567">
        <v>4.8090000000000002</v>
      </c>
      <c r="P567">
        <v>1.2</v>
      </c>
      <c r="Q567">
        <v>8015</v>
      </c>
      <c r="R567" t="s">
        <v>27</v>
      </c>
      <c r="T567" t="s">
        <v>28</v>
      </c>
      <c r="Y567" t="s">
        <v>30</v>
      </c>
    </row>
    <row r="568" spans="1:25" x14ac:dyDescent="0.45">
      <c r="A568" t="s">
        <v>25</v>
      </c>
      <c r="B568" t="s">
        <v>78</v>
      </c>
      <c r="C568">
        <v>565</v>
      </c>
      <c r="D568">
        <v>10</v>
      </c>
      <c r="F568">
        <v>2021</v>
      </c>
      <c r="G568">
        <v>6</v>
      </c>
      <c r="H568">
        <v>3.12</v>
      </c>
      <c r="I568">
        <v>23.64</v>
      </c>
      <c r="O568">
        <v>0.46800000000000003</v>
      </c>
      <c r="P568">
        <v>1.2</v>
      </c>
      <c r="Q568">
        <v>780</v>
      </c>
      <c r="R568" t="s">
        <v>27</v>
      </c>
      <c r="T568" t="s">
        <v>28</v>
      </c>
      <c r="Y568" t="s">
        <v>30</v>
      </c>
    </row>
    <row r="569" spans="1:25" x14ac:dyDescent="0.45">
      <c r="A569" t="s">
        <v>25</v>
      </c>
      <c r="B569" t="s">
        <v>78</v>
      </c>
      <c r="C569">
        <v>565</v>
      </c>
      <c r="D569">
        <v>10</v>
      </c>
      <c r="F569">
        <v>2022</v>
      </c>
      <c r="G569">
        <v>14</v>
      </c>
      <c r="H569">
        <v>7.95</v>
      </c>
      <c r="I569">
        <v>58.05</v>
      </c>
      <c r="O569">
        <v>1.1930000000000001</v>
      </c>
      <c r="P569">
        <v>1.2</v>
      </c>
      <c r="Q569">
        <v>1987.5</v>
      </c>
      <c r="R569" t="s">
        <v>27</v>
      </c>
      <c r="T569" t="s">
        <v>28</v>
      </c>
      <c r="Y569" t="s">
        <v>30</v>
      </c>
    </row>
    <row r="570" spans="1:25" x14ac:dyDescent="0.45">
      <c r="A570" t="s">
        <v>25</v>
      </c>
      <c r="B570" t="s">
        <v>78</v>
      </c>
      <c r="C570">
        <v>565</v>
      </c>
      <c r="D570">
        <v>10</v>
      </c>
      <c r="F570">
        <v>2023</v>
      </c>
      <c r="G570">
        <v>5</v>
      </c>
      <c r="H570">
        <v>2.8</v>
      </c>
      <c r="I570">
        <v>35.36</v>
      </c>
      <c r="O570">
        <v>0.42</v>
      </c>
      <c r="P570">
        <v>1.2</v>
      </c>
      <c r="Q570">
        <v>700</v>
      </c>
      <c r="R570" t="s">
        <v>27</v>
      </c>
      <c r="T570" t="s">
        <v>28</v>
      </c>
      <c r="Y570" t="s">
        <v>30</v>
      </c>
    </row>
    <row r="571" spans="1:25" x14ac:dyDescent="0.45">
      <c r="A571" t="s">
        <v>25</v>
      </c>
      <c r="B571" t="s">
        <v>78</v>
      </c>
      <c r="C571">
        <v>565</v>
      </c>
      <c r="D571">
        <v>10</v>
      </c>
      <c r="F571">
        <v>2024</v>
      </c>
      <c r="G571">
        <v>7</v>
      </c>
      <c r="H571">
        <v>4.1900000000000004</v>
      </c>
      <c r="I571">
        <v>51.89</v>
      </c>
      <c r="O571">
        <v>0.629</v>
      </c>
      <c r="P571">
        <v>1.2</v>
      </c>
      <c r="Q571">
        <v>1047.5</v>
      </c>
      <c r="R571" t="s">
        <v>27</v>
      </c>
      <c r="T571" t="s">
        <v>28</v>
      </c>
      <c r="Y571" t="s">
        <v>30</v>
      </c>
    </row>
    <row r="572" spans="1:25" x14ac:dyDescent="0.45">
      <c r="A572" t="s">
        <v>25</v>
      </c>
      <c r="B572" t="s">
        <v>79</v>
      </c>
      <c r="C572">
        <v>568</v>
      </c>
      <c r="D572" t="s">
        <v>80</v>
      </c>
      <c r="F572">
        <v>2009</v>
      </c>
      <c r="G572">
        <v>170</v>
      </c>
      <c r="H572">
        <v>161.22999999999999</v>
      </c>
      <c r="I572">
        <v>4917.37</v>
      </c>
      <c r="K572">
        <v>8.7309999999999999</v>
      </c>
      <c r="L572">
        <v>0.22539999999999999</v>
      </c>
      <c r="M572">
        <v>5364.2529999999997</v>
      </c>
      <c r="N572">
        <v>8.09E-2</v>
      </c>
      <c r="O572">
        <v>8.6329999999999991</v>
      </c>
      <c r="P572">
        <v>0.1386</v>
      </c>
      <c r="Q572">
        <v>66280.062000000005</v>
      </c>
      <c r="R572" t="s">
        <v>45</v>
      </c>
      <c r="S572" t="s">
        <v>38</v>
      </c>
      <c r="T572" t="s">
        <v>65</v>
      </c>
      <c r="W572" t="s">
        <v>51</v>
      </c>
      <c r="Y572" t="s">
        <v>35</v>
      </c>
    </row>
    <row r="573" spans="1:25" x14ac:dyDescent="0.45">
      <c r="A573" t="s">
        <v>25</v>
      </c>
      <c r="B573" t="s">
        <v>79</v>
      </c>
      <c r="C573">
        <v>568</v>
      </c>
      <c r="D573" t="s">
        <v>80</v>
      </c>
      <c r="F573">
        <v>2010</v>
      </c>
      <c r="G573">
        <v>162</v>
      </c>
      <c r="H573">
        <v>157.35</v>
      </c>
      <c r="I573">
        <v>8429.66</v>
      </c>
      <c r="K573">
        <v>13.016</v>
      </c>
      <c r="L573">
        <v>0.22309999999999999</v>
      </c>
      <c r="M573">
        <v>8526.1219999999994</v>
      </c>
      <c r="N573">
        <v>8.1000000000000003E-2</v>
      </c>
      <c r="O573">
        <v>14.753</v>
      </c>
      <c r="P573">
        <v>0.2319</v>
      </c>
      <c r="Q573">
        <v>105337.32799999999</v>
      </c>
      <c r="R573" t="s">
        <v>45</v>
      </c>
      <c r="S573" t="s">
        <v>38</v>
      </c>
      <c r="T573" t="s">
        <v>65</v>
      </c>
      <c r="W573" t="s">
        <v>51</v>
      </c>
      <c r="Y573" t="s">
        <v>35</v>
      </c>
    </row>
    <row r="574" spans="1:25" x14ac:dyDescent="0.45">
      <c r="A574" t="s">
        <v>25</v>
      </c>
      <c r="B574" t="s">
        <v>79</v>
      </c>
      <c r="C574">
        <v>568</v>
      </c>
      <c r="D574" t="s">
        <v>80</v>
      </c>
      <c r="F574">
        <v>2011</v>
      </c>
      <c r="G574">
        <v>298</v>
      </c>
      <c r="H574">
        <v>293.45</v>
      </c>
      <c r="I574">
        <v>0</v>
      </c>
      <c r="K574">
        <v>0.69099999999999995</v>
      </c>
      <c r="L574">
        <v>0.1024</v>
      </c>
      <c r="M574">
        <v>981.38300000000004</v>
      </c>
      <c r="N574">
        <v>8.09E-2</v>
      </c>
      <c r="O574">
        <v>0.16</v>
      </c>
      <c r="P574">
        <v>1.4E-2</v>
      </c>
      <c r="Q574">
        <v>12127.852000000001</v>
      </c>
      <c r="R574" t="s">
        <v>45</v>
      </c>
      <c r="S574" t="s">
        <v>38</v>
      </c>
      <c r="T574" t="s">
        <v>65</v>
      </c>
      <c r="W574" t="s">
        <v>51</v>
      </c>
      <c r="Y574" t="s">
        <v>35</v>
      </c>
    </row>
    <row r="575" spans="1:25" x14ac:dyDescent="0.45">
      <c r="A575" t="s">
        <v>25</v>
      </c>
      <c r="B575" t="s">
        <v>79</v>
      </c>
      <c r="C575">
        <v>568</v>
      </c>
      <c r="D575" t="s">
        <v>80</v>
      </c>
      <c r="F575">
        <v>2012</v>
      </c>
      <c r="G575">
        <v>0</v>
      </c>
      <c r="H575">
        <v>0</v>
      </c>
      <c r="R575" t="s">
        <v>45</v>
      </c>
      <c r="S575" t="s">
        <v>38</v>
      </c>
      <c r="T575" t="s">
        <v>65</v>
      </c>
      <c r="W575" t="s">
        <v>51</v>
      </c>
      <c r="Y575" t="s">
        <v>35</v>
      </c>
    </row>
    <row r="576" spans="1:25" x14ac:dyDescent="0.45">
      <c r="A576" t="s">
        <v>25</v>
      </c>
      <c r="B576" t="s">
        <v>79</v>
      </c>
      <c r="C576">
        <v>568</v>
      </c>
      <c r="D576" t="s">
        <v>80</v>
      </c>
      <c r="F576">
        <v>2013</v>
      </c>
      <c r="G576">
        <v>0</v>
      </c>
      <c r="H576">
        <v>0</v>
      </c>
      <c r="R576" t="s">
        <v>45</v>
      </c>
      <c r="S576" t="s">
        <v>38</v>
      </c>
      <c r="T576" t="s">
        <v>65</v>
      </c>
      <c r="W576" t="s">
        <v>51</v>
      </c>
      <c r="Y576" t="s">
        <v>35</v>
      </c>
    </row>
    <row r="577" spans="1:25" x14ac:dyDescent="0.45">
      <c r="A577" t="s">
        <v>25</v>
      </c>
      <c r="B577" t="s">
        <v>79</v>
      </c>
      <c r="C577">
        <v>568</v>
      </c>
      <c r="D577" t="s">
        <v>81</v>
      </c>
      <c r="F577">
        <v>2009</v>
      </c>
      <c r="G577">
        <v>3782</v>
      </c>
      <c r="H577">
        <v>3767.19</v>
      </c>
      <c r="I577">
        <v>1070681.96</v>
      </c>
      <c r="K577">
        <v>1264.125</v>
      </c>
      <c r="L577">
        <v>0.26939999999999997</v>
      </c>
      <c r="M577">
        <v>1169174.0819999999</v>
      </c>
      <c r="N577">
        <v>0.1047</v>
      </c>
      <c r="O577">
        <v>838.18100000000004</v>
      </c>
      <c r="P577">
        <v>0.1502</v>
      </c>
      <c r="Q577">
        <v>11147747.423</v>
      </c>
      <c r="R577" t="s">
        <v>82</v>
      </c>
      <c r="S577" t="s">
        <v>83</v>
      </c>
      <c r="T577" t="s">
        <v>46</v>
      </c>
      <c r="V577" t="s">
        <v>84</v>
      </c>
      <c r="W577" t="s">
        <v>51</v>
      </c>
      <c r="Y577" t="s">
        <v>35</v>
      </c>
    </row>
    <row r="578" spans="1:25" x14ac:dyDescent="0.45">
      <c r="A578" t="s">
        <v>25</v>
      </c>
      <c r="B578" t="s">
        <v>79</v>
      </c>
      <c r="C578">
        <v>568</v>
      </c>
      <c r="D578" t="s">
        <v>81</v>
      </c>
      <c r="F578">
        <v>2010</v>
      </c>
      <c r="G578">
        <v>4599</v>
      </c>
      <c r="H578">
        <v>4583.08</v>
      </c>
      <c r="I578">
        <v>1302618.06</v>
      </c>
      <c r="K578">
        <v>1260.1790000000001</v>
      </c>
      <c r="L578">
        <v>0.2001</v>
      </c>
      <c r="M578">
        <v>1381071.1569999999</v>
      </c>
      <c r="N578">
        <v>0.10489999999999999</v>
      </c>
      <c r="O578">
        <v>934.06500000000005</v>
      </c>
      <c r="P578">
        <v>0.14099999999999999</v>
      </c>
      <c r="Q578">
        <v>13168116.435000001</v>
      </c>
      <c r="R578" t="s">
        <v>82</v>
      </c>
      <c r="S578" t="s">
        <v>83</v>
      </c>
      <c r="T578" t="s">
        <v>46</v>
      </c>
      <c r="V578" t="s">
        <v>84</v>
      </c>
      <c r="W578" t="s">
        <v>51</v>
      </c>
      <c r="Y578" t="s">
        <v>35</v>
      </c>
    </row>
    <row r="579" spans="1:25" x14ac:dyDescent="0.45">
      <c r="A579" t="s">
        <v>25</v>
      </c>
      <c r="B579" t="s">
        <v>79</v>
      </c>
      <c r="C579">
        <v>568</v>
      </c>
      <c r="D579" t="s">
        <v>81</v>
      </c>
      <c r="F579">
        <v>2011</v>
      </c>
      <c r="G579">
        <v>2119</v>
      </c>
      <c r="H579">
        <v>2095.2199999999998</v>
      </c>
      <c r="I579">
        <v>529593.63</v>
      </c>
      <c r="K579">
        <v>512.94500000000005</v>
      </c>
      <c r="L579">
        <v>0.27229999999999999</v>
      </c>
      <c r="M579">
        <v>553086.75</v>
      </c>
      <c r="N579">
        <v>0.1041</v>
      </c>
      <c r="O579">
        <v>372.32900000000001</v>
      </c>
      <c r="P579">
        <v>0.13450000000000001</v>
      </c>
      <c r="Q579">
        <v>5273509.0870000003</v>
      </c>
      <c r="R579" t="s">
        <v>82</v>
      </c>
      <c r="S579" t="s">
        <v>83</v>
      </c>
      <c r="T579" t="s">
        <v>46</v>
      </c>
      <c r="V579" t="s">
        <v>84</v>
      </c>
      <c r="W579" t="s">
        <v>51</v>
      </c>
      <c r="Y579" t="s">
        <v>35</v>
      </c>
    </row>
    <row r="580" spans="1:25" x14ac:dyDescent="0.45">
      <c r="A580" t="s">
        <v>25</v>
      </c>
      <c r="B580" t="s">
        <v>79</v>
      </c>
      <c r="C580">
        <v>568</v>
      </c>
      <c r="D580" t="s">
        <v>81</v>
      </c>
      <c r="F580">
        <v>2012</v>
      </c>
      <c r="G580">
        <v>751</v>
      </c>
      <c r="H580">
        <v>735.77</v>
      </c>
      <c r="I580">
        <v>129294.56</v>
      </c>
      <c r="K580">
        <v>144.85900000000001</v>
      </c>
      <c r="L580">
        <v>0.25850000000000001</v>
      </c>
      <c r="M580">
        <v>156454.144</v>
      </c>
      <c r="N580">
        <v>0.104</v>
      </c>
      <c r="O580">
        <v>106.006</v>
      </c>
      <c r="P580">
        <v>0.1283</v>
      </c>
      <c r="Q580">
        <v>1491744.004</v>
      </c>
      <c r="R580" t="s">
        <v>82</v>
      </c>
      <c r="S580" t="s">
        <v>83</v>
      </c>
      <c r="T580" t="s">
        <v>46</v>
      </c>
      <c r="V580" t="s">
        <v>84</v>
      </c>
      <c r="W580" t="s">
        <v>51</v>
      </c>
      <c r="Y580" t="s">
        <v>35</v>
      </c>
    </row>
    <row r="581" spans="1:25" x14ac:dyDescent="0.45">
      <c r="A581" t="s">
        <v>25</v>
      </c>
      <c r="B581" t="s">
        <v>79</v>
      </c>
      <c r="C581">
        <v>568</v>
      </c>
      <c r="D581" t="s">
        <v>81</v>
      </c>
      <c r="F581">
        <v>2013</v>
      </c>
      <c r="G581">
        <v>2559</v>
      </c>
      <c r="H581">
        <v>2547.65</v>
      </c>
      <c r="I581">
        <v>740503.47</v>
      </c>
      <c r="K581">
        <v>781.62800000000004</v>
      </c>
      <c r="L581">
        <v>0.21929999999999999</v>
      </c>
      <c r="M581">
        <v>765427.35800000001</v>
      </c>
      <c r="N581">
        <v>0.105</v>
      </c>
      <c r="O581">
        <v>496.75700000000001</v>
      </c>
      <c r="P581">
        <v>0.1341</v>
      </c>
      <c r="Q581">
        <v>7298147.8279999997</v>
      </c>
      <c r="R581" t="s">
        <v>82</v>
      </c>
      <c r="S581" t="s">
        <v>83</v>
      </c>
      <c r="T581" t="s">
        <v>46</v>
      </c>
      <c r="V581" t="s">
        <v>84</v>
      </c>
      <c r="W581" t="s">
        <v>51</v>
      </c>
      <c r="Y581" t="s">
        <v>35</v>
      </c>
    </row>
    <row r="582" spans="1:25" x14ac:dyDescent="0.45">
      <c r="A582" t="s">
        <v>25</v>
      </c>
      <c r="B582" t="s">
        <v>79</v>
      </c>
      <c r="C582">
        <v>568</v>
      </c>
      <c r="D582" t="s">
        <v>81</v>
      </c>
      <c r="F582">
        <v>2014</v>
      </c>
      <c r="G582">
        <v>2964</v>
      </c>
      <c r="H582">
        <v>2955.81</v>
      </c>
      <c r="I582">
        <v>890831.61</v>
      </c>
      <c r="K582">
        <v>921.64800000000002</v>
      </c>
      <c r="L582">
        <v>0.21260000000000001</v>
      </c>
      <c r="M582">
        <v>910431.52800000005</v>
      </c>
      <c r="N582">
        <v>0.105</v>
      </c>
      <c r="O582">
        <v>591.30799999999999</v>
      </c>
      <c r="P582">
        <v>0.13469999999999999</v>
      </c>
      <c r="Q582">
        <v>8680699.6970000006</v>
      </c>
      <c r="R582" t="s">
        <v>82</v>
      </c>
      <c r="S582" t="s">
        <v>83</v>
      </c>
      <c r="T582" t="s">
        <v>46</v>
      </c>
      <c r="V582" t="s">
        <v>84</v>
      </c>
      <c r="W582" t="s">
        <v>51</v>
      </c>
      <c r="Y582" t="s">
        <v>35</v>
      </c>
    </row>
    <row r="583" spans="1:25" x14ac:dyDescent="0.45">
      <c r="A583" t="s">
        <v>25</v>
      </c>
      <c r="B583" t="s">
        <v>79</v>
      </c>
      <c r="C583">
        <v>568</v>
      </c>
      <c r="D583" t="s">
        <v>81</v>
      </c>
      <c r="F583">
        <v>2015</v>
      </c>
      <c r="G583">
        <v>2117</v>
      </c>
      <c r="H583">
        <v>2100.6</v>
      </c>
      <c r="I583">
        <v>654483.61</v>
      </c>
      <c r="K583">
        <v>707.18499999999995</v>
      </c>
      <c r="L583">
        <v>0.21429999999999999</v>
      </c>
      <c r="M583">
        <v>692802.54200000002</v>
      </c>
      <c r="N583">
        <v>0.105</v>
      </c>
      <c r="O583">
        <v>443.29300000000001</v>
      </c>
      <c r="P583">
        <v>0.13100000000000001</v>
      </c>
      <c r="Q583">
        <v>6605666.608</v>
      </c>
      <c r="R583" t="s">
        <v>82</v>
      </c>
      <c r="S583" t="s">
        <v>83</v>
      </c>
      <c r="T583" t="s">
        <v>46</v>
      </c>
      <c r="V583" t="s">
        <v>84</v>
      </c>
      <c r="W583" t="s">
        <v>51</v>
      </c>
      <c r="Y583" t="s">
        <v>47</v>
      </c>
    </row>
    <row r="584" spans="1:25" x14ac:dyDescent="0.45">
      <c r="A584" t="s">
        <v>25</v>
      </c>
      <c r="B584" t="s">
        <v>79</v>
      </c>
      <c r="C584">
        <v>568</v>
      </c>
      <c r="D584" t="s">
        <v>81</v>
      </c>
      <c r="F584">
        <v>2016</v>
      </c>
      <c r="G584">
        <v>1067</v>
      </c>
      <c r="H584">
        <v>1051.18</v>
      </c>
      <c r="I584">
        <v>220547.05</v>
      </c>
      <c r="K584">
        <v>238.76499999999999</v>
      </c>
      <c r="L584">
        <v>0.19919999999999999</v>
      </c>
      <c r="M584">
        <v>242327.33900000001</v>
      </c>
      <c r="N584">
        <v>0.10489999999999999</v>
      </c>
      <c r="O584">
        <v>153.30600000000001</v>
      </c>
      <c r="P584">
        <v>0.1198</v>
      </c>
      <c r="Q584">
        <v>2310510.2209999999</v>
      </c>
      <c r="R584" t="s">
        <v>82</v>
      </c>
      <c r="S584" t="s">
        <v>83</v>
      </c>
      <c r="T584" t="s">
        <v>46</v>
      </c>
      <c r="V584" t="s">
        <v>84</v>
      </c>
      <c r="W584" t="s">
        <v>51</v>
      </c>
      <c r="Y584" t="s">
        <v>47</v>
      </c>
    </row>
    <row r="585" spans="1:25" x14ac:dyDescent="0.45">
      <c r="A585" t="s">
        <v>25</v>
      </c>
      <c r="B585" t="s">
        <v>79</v>
      </c>
      <c r="C585">
        <v>568</v>
      </c>
      <c r="D585" t="s">
        <v>81</v>
      </c>
      <c r="F585">
        <v>2017</v>
      </c>
      <c r="G585">
        <v>983</v>
      </c>
      <c r="H585">
        <v>971.35</v>
      </c>
      <c r="I585">
        <v>232257.48</v>
      </c>
      <c r="K585">
        <v>228.87799999999999</v>
      </c>
      <c r="L585">
        <v>0.1666</v>
      </c>
      <c r="M585">
        <v>251352.21299999999</v>
      </c>
      <c r="N585">
        <v>0.1048</v>
      </c>
      <c r="O585">
        <v>172.744</v>
      </c>
      <c r="P585">
        <v>0.1326</v>
      </c>
      <c r="Q585">
        <v>2396568.6359999999</v>
      </c>
      <c r="R585" t="s">
        <v>82</v>
      </c>
      <c r="S585" t="s">
        <v>38</v>
      </c>
      <c r="T585" t="s">
        <v>46</v>
      </c>
      <c r="V585" t="s">
        <v>84</v>
      </c>
      <c r="W585" t="s">
        <v>51</v>
      </c>
      <c r="Y585" t="s">
        <v>47</v>
      </c>
    </row>
    <row r="586" spans="1:25" x14ac:dyDescent="0.45">
      <c r="A586" t="s">
        <v>25</v>
      </c>
      <c r="B586" t="s">
        <v>79</v>
      </c>
      <c r="C586">
        <v>568</v>
      </c>
      <c r="D586" t="s">
        <v>81</v>
      </c>
      <c r="F586">
        <v>2018</v>
      </c>
      <c r="G586">
        <v>1461</v>
      </c>
      <c r="H586">
        <v>1445.58</v>
      </c>
      <c r="I586">
        <v>373023.85</v>
      </c>
      <c r="K586">
        <v>348.58600000000001</v>
      </c>
      <c r="L586">
        <v>0.16589999999999999</v>
      </c>
      <c r="M586">
        <v>393320.56300000002</v>
      </c>
      <c r="N586">
        <v>0.105</v>
      </c>
      <c r="O586">
        <v>254.45400000000001</v>
      </c>
      <c r="P586">
        <v>0.13009999999999999</v>
      </c>
      <c r="Q586">
        <v>3750212.12</v>
      </c>
      <c r="R586" t="s">
        <v>82</v>
      </c>
      <c r="S586" t="s">
        <v>38</v>
      </c>
      <c r="T586" t="s">
        <v>46</v>
      </c>
      <c r="V586" t="s">
        <v>84</v>
      </c>
      <c r="W586" t="s">
        <v>51</v>
      </c>
      <c r="Y586" t="s">
        <v>47</v>
      </c>
    </row>
    <row r="587" spans="1:25" x14ac:dyDescent="0.45">
      <c r="A587" t="s">
        <v>25</v>
      </c>
      <c r="B587" t="s">
        <v>79</v>
      </c>
      <c r="C587">
        <v>568</v>
      </c>
      <c r="D587" t="s">
        <v>81</v>
      </c>
      <c r="F587">
        <v>2019</v>
      </c>
      <c r="G587">
        <v>348</v>
      </c>
      <c r="H587">
        <v>343.79</v>
      </c>
      <c r="I587">
        <v>79375.8</v>
      </c>
      <c r="K587">
        <v>74.23</v>
      </c>
      <c r="L587">
        <v>0.1605</v>
      </c>
      <c r="M587">
        <v>80737.877999999997</v>
      </c>
      <c r="N587">
        <v>0.1041</v>
      </c>
      <c r="O587">
        <v>52.091999999999999</v>
      </c>
      <c r="P587">
        <v>0.12130000000000001</v>
      </c>
      <c r="Q587">
        <v>769817.02</v>
      </c>
      <c r="R587" t="s">
        <v>82</v>
      </c>
      <c r="S587" t="s">
        <v>38</v>
      </c>
      <c r="T587" t="s">
        <v>46</v>
      </c>
      <c r="V587" t="s">
        <v>84</v>
      </c>
      <c r="W587" t="s">
        <v>51</v>
      </c>
      <c r="Y587" t="s">
        <v>47</v>
      </c>
    </row>
    <row r="588" spans="1:25" x14ac:dyDescent="0.45">
      <c r="A588" t="s">
        <v>25</v>
      </c>
      <c r="B588" t="s">
        <v>79</v>
      </c>
      <c r="C588">
        <v>568</v>
      </c>
      <c r="D588" t="s">
        <v>81</v>
      </c>
      <c r="F588">
        <v>2020</v>
      </c>
      <c r="G588">
        <v>63</v>
      </c>
      <c r="H588">
        <v>58.59</v>
      </c>
      <c r="I588">
        <v>3774.83</v>
      </c>
      <c r="K588">
        <v>4.0049999999999999</v>
      </c>
      <c r="L588">
        <v>7.2400000000000006E-2</v>
      </c>
      <c r="M588">
        <v>4944.9279999999999</v>
      </c>
      <c r="N588">
        <v>0.105</v>
      </c>
      <c r="O588">
        <v>3.7490000000000001</v>
      </c>
      <c r="P588">
        <v>9.5200000000000007E-2</v>
      </c>
      <c r="Q588">
        <v>47149.493999999999</v>
      </c>
      <c r="R588" t="s">
        <v>82</v>
      </c>
      <c r="S588" t="s">
        <v>38</v>
      </c>
      <c r="T588" t="s">
        <v>46</v>
      </c>
      <c r="V588" t="s">
        <v>84</v>
      </c>
      <c r="W588" t="s">
        <v>51</v>
      </c>
      <c r="Y588" t="s">
        <v>47</v>
      </c>
    </row>
    <row r="589" spans="1:25" x14ac:dyDescent="0.45">
      <c r="A589" t="s">
        <v>25</v>
      </c>
      <c r="B589" t="s">
        <v>79</v>
      </c>
      <c r="C589">
        <v>568</v>
      </c>
      <c r="D589" t="s">
        <v>81</v>
      </c>
      <c r="F589">
        <v>2021</v>
      </c>
      <c r="G589">
        <v>1046</v>
      </c>
      <c r="H589">
        <v>1045.45</v>
      </c>
      <c r="I589">
        <v>263031.40000000002</v>
      </c>
      <c r="K589">
        <v>289.68099999999998</v>
      </c>
      <c r="L589">
        <v>0.2165</v>
      </c>
      <c r="M589">
        <v>274870.01</v>
      </c>
      <c r="N589">
        <v>0.105</v>
      </c>
      <c r="O589">
        <v>169.69499999999999</v>
      </c>
      <c r="P589">
        <v>0.12970000000000001</v>
      </c>
      <c r="Q589">
        <v>2620808.29</v>
      </c>
      <c r="R589" t="s">
        <v>82</v>
      </c>
      <c r="S589" t="s">
        <v>38</v>
      </c>
      <c r="T589" t="s">
        <v>46</v>
      </c>
      <c r="V589" t="s">
        <v>84</v>
      </c>
      <c r="W589" t="s">
        <v>51</v>
      </c>
      <c r="Y589" t="s">
        <v>47</v>
      </c>
    </row>
    <row r="590" spans="1:25" x14ac:dyDescent="0.45">
      <c r="A590" t="s">
        <v>25</v>
      </c>
      <c r="B590" t="s">
        <v>79</v>
      </c>
      <c r="C590">
        <v>568</v>
      </c>
      <c r="D590" t="s">
        <v>85</v>
      </c>
      <c r="F590">
        <v>2009</v>
      </c>
      <c r="G590">
        <v>10</v>
      </c>
      <c r="H590">
        <v>7.53</v>
      </c>
      <c r="I590">
        <v>118.8</v>
      </c>
      <c r="O590">
        <v>0.65700000000000003</v>
      </c>
      <c r="P590">
        <v>0.67</v>
      </c>
      <c r="Q590">
        <v>1961.9</v>
      </c>
      <c r="R590" t="s">
        <v>27</v>
      </c>
      <c r="T590" t="s">
        <v>28</v>
      </c>
      <c r="Y590" t="s">
        <v>29</v>
      </c>
    </row>
    <row r="591" spans="1:25" x14ac:dyDescent="0.45">
      <c r="A591" t="s">
        <v>25</v>
      </c>
      <c r="B591" t="s">
        <v>79</v>
      </c>
      <c r="C591">
        <v>568</v>
      </c>
      <c r="D591" t="s">
        <v>85</v>
      </c>
      <c r="F591">
        <v>2010</v>
      </c>
      <c r="G591">
        <v>14</v>
      </c>
      <c r="H591">
        <v>11.31</v>
      </c>
      <c r="I591">
        <v>113.53</v>
      </c>
      <c r="O591">
        <v>0.71799999999999997</v>
      </c>
      <c r="P591">
        <v>0.70930000000000004</v>
      </c>
      <c r="Q591">
        <v>2025.7</v>
      </c>
      <c r="R591" t="s">
        <v>27</v>
      </c>
      <c r="T591" t="s">
        <v>28</v>
      </c>
      <c r="Y591" t="s">
        <v>29</v>
      </c>
    </row>
    <row r="592" spans="1:25" x14ac:dyDescent="0.45">
      <c r="A592" t="s">
        <v>25</v>
      </c>
      <c r="B592" t="s">
        <v>79</v>
      </c>
      <c r="C592">
        <v>568</v>
      </c>
      <c r="D592" t="s">
        <v>85</v>
      </c>
      <c r="F592">
        <v>2011</v>
      </c>
      <c r="G592">
        <v>10</v>
      </c>
      <c r="H592">
        <v>6.79</v>
      </c>
      <c r="I592">
        <v>98.79</v>
      </c>
      <c r="O592">
        <v>0.57699999999999996</v>
      </c>
      <c r="P592">
        <v>0.70879999999999999</v>
      </c>
      <c r="Q592">
        <v>1627</v>
      </c>
      <c r="R592" t="s">
        <v>27</v>
      </c>
      <c r="T592" t="s">
        <v>28</v>
      </c>
      <c r="Y592" t="s">
        <v>29</v>
      </c>
    </row>
    <row r="593" spans="1:25" x14ac:dyDescent="0.45">
      <c r="A593" t="s">
        <v>25</v>
      </c>
      <c r="B593" t="s">
        <v>79</v>
      </c>
      <c r="C593">
        <v>568</v>
      </c>
      <c r="D593" t="s">
        <v>85</v>
      </c>
      <c r="F593">
        <v>2012</v>
      </c>
      <c r="G593">
        <v>14</v>
      </c>
      <c r="H593">
        <v>12.01</v>
      </c>
      <c r="I593">
        <v>196.23</v>
      </c>
      <c r="O593">
        <v>1.052</v>
      </c>
      <c r="P593">
        <v>0.70899999999999996</v>
      </c>
      <c r="Q593">
        <v>2968.2</v>
      </c>
      <c r="R593" t="s">
        <v>27</v>
      </c>
      <c r="T593" t="s">
        <v>28</v>
      </c>
      <c r="Y593" t="s">
        <v>29</v>
      </c>
    </row>
    <row r="594" spans="1:25" x14ac:dyDescent="0.45">
      <c r="A594" t="s">
        <v>25</v>
      </c>
      <c r="B594" t="s">
        <v>79</v>
      </c>
      <c r="C594">
        <v>568</v>
      </c>
      <c r="D594" t="s">
        <v>85</v>
      </c>
      <c r="F594">
        <v>2013</v>
      </c>
      <c r="G594">
        <v>11</v>
      </c>
      <c r="H594">
        <v>9.27</v>
      </c>
      <c r="I594">
        <v>146.28</v>
      </c>
      <c r="O594">
        <v>0.71499999999999997</v>
      </c>
      <c r="P594">
        <v>0.70889999999999997</v>
      </c>
      <c r="Q594">
        <v>2017.1</v>
      </c>
      <c r="R594" t="s">
        <v>27</v>
      </c>
      <c r="T594" t="s">
        <v>28</v>
      </c>
      <c r="Y594" t="s">
        <v>29</v>
      </c>
    </row>
    <row r="595" spans="1:25" x14ac:dyDescent="0.45">
      <c r="A595" t="s">
        <v>25</v>
      </c>
      <c r="B595" t="s">
        <v>79</v>
      </c>
      <c r="C595">
        <v>568</v>
      </c>
      <c r="D595" t="s">
        <v>85</v>
      </c>
      <c r="F595">
        <v>2014</v>
      </c>
      <c r="G595">
        <v>14</v>
      </c>
      <c r="H595">
        <v>8.74</v>
      </c>
      <c r="I595">
        <v>116.74</v>
      </c>
      <c r="O595">
        <v>0.74199999999999999</v>
      </c>
      <c r="P595">
        <v>0.70960000000000001</v>
      </c>
      <c r="Q595">
        <v>2094</v>
      </c>
      <c r="R595" t="s">
        <v>27</v>
      </c>
      <c r="T595" t="s">
        <v>28</v>
      </c>
      <c r="Y595" t="s">
        <v>29</v>
      </c>
    </row>
    <row r="596" spans="1:25" x14ac:dyDescent="0.45">
      <c r="A596" t="s">
        <v>25</v>
      </c>
      <c r="B596" t="s">
        <v>79</v>
      </c>
      <c r="C596">
        <v>568</v>
      </c>
      <c r="D596" t="s">
        <v>85</v>
      </c>
      <c r="F596">
        <v>2015</v>
      </c>
      <c r="G596">
        <v>20</v>
      </c>
      <c r="H596">
        <v>15.76</v>
      </c>
      <c r="I596">
        <v>257.05</v>
      </c>
      <c r="O596">
        <v>1.379</v>
      </c>
      <c r="P596">
        <v>0.69889999999999997</v>
      </c>
      <c r="Q596">
        <v>3946.2</v>
      </c>
      <c r="R596" t="s">
        <v>27</v>
      </c>
      <c r="T596" t="s">
        <v>28</v>
      </c>
      <c r="Y596" t="s">
        <v>30</v>
      </c>
    </row>
    <row r="597" spans="1:25" x14ac:dyDescent="0.45">
      <c r="A597" t="s">
        <v>25</v>
      </c>
      <c r="B597" t="s">
        <v>79</v>
      </c>
      <c r="C597">
        <v>568</v>
      </c>
      <c r="D597" t="s">
        <v>85</v>
      </c>
      <c r="F597">
        <v>2016</v>
      </c>
      <c r="G597">
        <v>8</v>
      </c>
      <c r="H597">
        <v>4.28</v>
      </c>
      <c r="I597">
        <v>51.32</v>
      </c>
      <c r="O597">
        <v>0.35599999999999998</v>
      </c>
      <c r="P597">
        <v>0.69840000000000002</v>
      </c>
      <c r="Q597">
        <v>1020</v>
      </c>
      <c r="R597" t="s">
        <v>27</v>
      </c>
      <c r="T597" t="s">
        <v>28</v>
      </c>
      <c r="Y597" t="s">
        <v>30</v>
      </c>
    </row>
    <row r="598" spans="1:25" x14ac:dyDescent="0.45">
      <c r="A598" t="s">
        <v>25</v>
      </c>
      <c r="B598" t="s">
        <v>79</v>
      </c>
      <c r="C598">
        <v>568</v>
      </c>
      <c r="D598" t="s">
        <v>85</v>
      </c>
      <c r="F598">
        <v>2017</v>
      </c>
      <c r="G598">
        <v>25</v>
      </c>
      <c r="H598">
        <v>22.81</v>
      </c>
      <c r="I598">
        <v>295.8</v>
      </c>
      <c r="O598">
        <v>1.6240000000000001</v>
      </c>
      <c r="P598">
        <v>0.69899999999999995</v>
      </c>
      <c r="Q598">
        <v>4648</v>
      </c>
      <c r="R598" t="s">
        <v>27</v>
      </c>
      <c r="T598" t="s">
        <v>28</v>
      </c>
      <c r="Y598" t="s">
        <v>30</v>
      </c>
    </row>
    <row r="599" spans="1:25" x14ac:dyDescent="0.45">
      <c r="A599" t="s">
        <v>25</v>
      </c>
      <c r="B599" t="s">
        <v>79</v>
      </c>
      <c r="C599">
        <v>568</v>
      </c>
      <c r="D599" t="s">
        <v>85</v>
      </c>
      <c r="F599">
        <v>2018</v>
      </c>
      <c r="G599">
        <v>10</v>
      </c>
      <c r="H599">
        <v>7.04</v>
      </c>
      <c r="I599">
        <v>94.08</v>
      </c>
      <c r="O599">
        <v>0.58499999999999996</v>
      </c>
      <c r="P599">
        <v>0.69850000000000001</v>
      </c>
      <c r="Q599">
        <v>1673.9</v>
      </c>
      <c r="R599" t="s">
        <v>27</v>
      </c>
      <c r="T599" t="s">
        <v>28</v>
      </c>
      <c r="Y599" t="s">
        <v>30</v>
      </c>
    </row>
    <row r="600" spans="1:25" x14ac:dyDescent="0.45">
      <c r="A600" t="s">
        <v>25</v>
      </c>
      <c r="B600" t="s">
        <v>79</v>
      </c>
      <c r="C600">
        <v>568</v>
      </c>
      <c r="D600" t="s">
        <v>85</v>
      </c>
      <c r="F600">
        <v>2019</v>
      </c>
      <c r="G600">
        <v>5</v>
      </c>
      <c r="H600">
        <v>2.88</v>
      </c>
      <c r="I600">
        <v>36.950000000000003</v>
      </c>
      <c r="O600">
        <v>0.79200000000000004</v>
      </c>
      <c r="P600">
        <v>0.69899999999999995</v>
      </c>
      <c r="Q600">
        <v>2265</v>
      </c>
      <c r="R600" t="s">
        <v>27</v>
      </c>
      <c r="T600" t="s">
        <v>28</v>
      </c>
      <c r="Y600" t="s">
        <v>30</v>
      </c>
    </row>
    <row r="601" spans="1:25" x14ac:dyDescent="0.45">
      <c r="A601" t="s">
        <v>25</v>
      </c>
      <c r="B601" t="s">
        <v>79</v>
      </c>
      <c r="C601">
        <v>568</v>
      </c>
      <c r="D601" t="s">
        <v>85</v>
      </c>
      <c r="F601">
        <v>2020</v>
      </c>
      <c r="G601">
        <v>15</v>
      </c>
      <c r="H601">
        <v>7.34</v>
      </c>
      <c r="I601">
        <v>98.79</v>
      </c>
      <c r="O601">
        <v>0.40400000000000003</v>
      </c>
      <c r="P601">
        <v>0.70489999999999997</v>
      </c>
      <c r="Q601">
        <v>1148</v>
      </c>
      <c r="R601" t="s">
        <v>27</v>
      </c>
      <c r="T601" t="s">
        <v>28</v>
      </c>
      <c r="Y601" t="s">
        <v>30</v>
      </c>
    </row>
    <row r="602" spans="1:25" x14ac:dyDescent="0.45">
      <c r="A602" t="s">
        <v>25</v>
      </c>
      <c r="B602" t="s">
        <v>79</v>
      </c>
      <c r="C602">
        <v>568</v>
      </c>
      <c r="D602" t="s">
        <v>85</v>
      </c>
      <c r="F602">
        <v>2021</v>
      </c>
      <c r="G602">
        <v>0</v>
      </c>
      <c r="H602">
        <v>0</v>
      </c>
      <c r="R602" t="s">
        <v>27</v>
      </c>
      <c r="T602" t="s">
        <v>28</v>
      </c>
      <c r="Y602" t="s">
        <v>30</v>
      </c>
    </row>
    <row r="603" spans="1:25" x14ac:dyDescent="0.45">
      <c r="A603" t="s">
        <v>25</v>
      </c>
      <c r="B603" t="s">
        <v>79</v>
      </c>
      <c r="C603">
        <v>568</v>
      </c>
      <c r="D603" t="s">
        <v>86</v>
      </c>
      <c r="F603">
        <v>2019</v>
      </c>
      <c r="G603">
        <v>1966</v>
      </c>
      <c r="H603">
        <v>1960.29</v>
      </c>
      <c r="I603">
        <v>875085.55</v>
      </c>
      <c r="K603">
        <v>1.7090000000000001</v>
      </c>
      <c r="L603">
        <v>1E-3</v>
      </c>
      <c r="M603">
        <v>338462.76699999999</v>
      </c>
      <c r="N603">
        <v>5.8999999999999997E-2</v>
      </c>
      <c r="O603">
        <v>17.527000000000001</v>
      </c>
      <c r="P603">
        <v>6.4000000000000003E-3</v>
      </c>
      <c r="Q603">
        <v>5695275.9210000001</v>
      </c>
      <c r="R603" t="s">
        <v>34</v>
      </c>
      <c r="S603" t="s">
        <v>38</v>
      </c>
      <c r="T603" t="s">
        <v>87</v>
      </c>
      <c r="V603" t="s">
        <v>88</v>
      </c>
      <c r="Y603" t="s">
        <v>36</v>
      </c>
    </row>
    <row r="604" spans="1:25" x14ac:dyDescent="0.45">
      <c r="A604" t="s">
        <v>25</v>
      </c>
      <c r="B604" t="s">
        <v>79</v>
      </c>
      <c r="C604">
        <v>568</v>
      </c>
      <c r="D604" t="s">
        <v>86</v>
      </c>
      <c r="F604">
        <v>2020</v>
      </c>
      <c r="G604">
        <v>8332</v>
      </c>
      <c r="H604">
        <v>8325.67</v>
      </c>
      <c r="I604">
        <v>3716227.85</v>
      </c>
      <c r="K604">
        <v>7.1589999999999998</v>
      </c>
      <c r="L604">
        <v>1E-3</v>
      </c>
      <c r="M604">
        <v>1418152.9890000001</v>
      </c>
      <c r="N604">
        <v>5.8999999999999997E-2</v>
      </c>
      <c r="O604">
        <v>72.132999999999996</v>
      </c>
      <c r="P604">
        <v>6.1000000000000004E-3</v>
      </c>
      <c r="Q604">
        <v>23863125.925999999</v>
      </c>
      <c r="R604" t="s">
        <v>34</v>
      </c>
      <c r="S604" t="s">
        <v>38</v>
      </c>
      <c r="T604" t="s">
        <v>89</v>
      </c>
      <c r="V604" t="s">
        <v>88</v>
      </c>
      <c r="Y604" t="s">
        <v>36</v>
      </c>
    </row>
    <row r="605" spans="1:25" x14ac:dyDescent="0.45">
      <c r="A605" t="s">
        <v>25</v>
      </c>
      <c r="B605" t="s">
        <v>79</v>
      </c>
      <c r="C605">
        <v>568</v>
      </c>
      <c r="D605" t="s">
        <v>86</v>
      </c>
      <c r="F605">
        <v>2021</v>
      </c>
      <c r="G605">
        <v>8155</v>
      </c>
      <c r="H605">
        <v>8151.27</v>
      </c>
      <c r="I605">
        <v>3755179.88</v>
      </c>
      <c r="K605">
        <v>7.2370000000000001</v>
      </c>
      <c r="L605">
        <v>1E-3</v>
      </c>
      <c r="M605">
        <v>1433628.6610000001</v>
      </c>
      <c r="N605">
        <v>5.8999999999999997E-2</v>
      </c>
      <c r="O605">
        <v>72.534000000000006</v>
      </c>
      <c r="P605">
        <v>6.0000000000000001E-3</v>
      </c>
      <c r="Q605">
        <v>24123534.239999998</v>
      </c>
      <c r="R605" t="s">
        <v>34</v>
      </c>
      <c r="S605" t="s">
        <v>38</v>
      </c>
      <c r="T605" t="s">
        <v>89</v>
      </c>
      <c r="V605" t="s">
        <v>88</v>
      </c>
      <c r="Y605" t="s">
        <v>36</v>
      </c>
    </row>
    <row r="606" spans="1:25" x14ac:dyDescent="0.45">
      <c r="A606" t="s">
        <v>25</v>
      </c>
      <c r="B606" t="s">
        <v>79</v>
      </c>
      <c r="C606">
        <v>568</v>
      </c>
      <c r="D606" t="s">
        <v>86</v>
      </c>
      <c r="F606">
        <v>2022</v>
      </c>
      <c r="G606">
        <v>7889</v>
      </c>
      <c r="H606">
        <v>7882.39</v>
      </c>
      <c r="I606">
        <v>3583156.6</v>
      </c>
      <c r="K606">
        <v>6.8719999999999999</v>
      </c>
      <c r="L606">
        <v>1E-3</v>
      </c>
      <c r="M606">
        <v>1361347.9890000001</v>
      </c>
      <c r="N606">
        <v>5.8999999999999997E-2</v>
      </c>
      <c r="O606">
        <v>68.91</v>
      </c>
      <c r="P606">
        <v>6.1000000000000004E-3</v>
      </c>
      <c r="Q606">
        <v>22907338.463</v>
      </c>
      <c r="R606" t="s">
        <v>34</v>
      </c>
      <c r="S606" t="s">
        <v>38</v>
      </c>
      <c r="T606" t="s">
        <v>89</v>
      </c>
      <c r="V606" t="s">
        <v>88</v>
      </c>
      <c r="Y606" t="s">
        <v>36</v>
      </c>
    </row>
    <row r="607" spans="1:25" x14ac:dyDescent="0.45">
      <c r="A607" t="s">
        <v>25</v>
      </c>
      <c r="B607" t="s">
        <v>79</v>
      </c>
      <c r="C607">
        <v>568</v>
      </c>
      <c r="D607" t="s">
        <v>86</v>
      </c>
      <c r="F607">
        <v>2023</v>
      </c>
      <c r="G607">
        <v>6942</v>
      </c>
      <c r="H607">
        <v>6932.91</v>
      </c>
      <c r="I607">
        <v>3048904.13</v>
      </c>
      <c r="K607">
        <v>5.93</v>
      </c>
      <c r="L607">
        <v>1E-3</v>
      </c>
      <c r="M607">
        <v>1174019.7879999999</v>
      </c>
      <c r="N607">
        <v>5.9200000000000003E-2</v>
      </c>
      <c r="O607">
        <v>62.201999999999998</v>
      </c>
      <c r="P607">
        <v>6.4000000000000003E-3</v>
      </c>
      <c r="Q607">
        <v>19699226.567000002</v>
      </c>
      <c r="R607" t="s">
        <v>34</v>
      </c>
      <c r="S607" t="s">
        <v>38</v>
      </c>
      <c r="T607" t="s">
        <v>89</v>
      </c>
      <c r="V607" t="s">
        <v>88</v>
      </c>
      <c r="Y607" t="s">
        <v>36</v>
      </c>
    </row>
    <row r="608" spans="1:25" x14ac:dyDescent="0.45">
      <c r="A608" t="s">
        <v>25</v>
      </c>
      <c r="B608" t="s">
        <v>79</v>
      </c>
      <c r="C608">
        <v>568</v>
      </c>
      <c r="D608" t="s">
        <v>86</v>
      </c>
      <c r="F608">
        <v>2024</v>
      </c>
      <c r="G608">
        <v>3576</v>
      </c>
      <c r="H608">
        <v>3573.93</v>
      </c>
      <c r="I608">
        <v>1596643.75</v>
      </c>
      <c r="K608">
        <v>3.085</v>
      </c>
      <c r="L608">
        <v>1E-3</v>
      </c>
      <c r="M608">
        <v>611165.20700000005</v>
      </c>
      <c r="N608">
        <v>5.8999999999999997E-2</v>
      </c>
      <c r="O608">
        <v>31.138999999999999</v>
      </c>
      <c r="P608">
        <v>6.1000000000000004E-3</v>
      </c>
      <c r="Q608">
        <v>10284003.336999999</v>
      </c>
      <c r="R608" t="s">
        <v>34</v>
      </c>
      <c r="S608" t="s">
        <v>38</v>
      </c>
      <c r="T608" t="s">
        <v>89</v>
      </c>
      <c r="V608" t="s">
        <v>88</v>
      </c>
      <c r="Y608" t="s">
        <v>36</v>
      </c>
    </row>
    <row r="609" spans="1:25" x14ac:dyDescent="0.45">
      <c r="A609" t="s">
        <v>25</v>
      </c>
      <c r="B609" t="s">
        <v>90</v>
      </c>
      <c r="C609">
        <v>581</v>
      </c>
      <c r="D609" t="s">
        <v>91</v>
      </c>
      <c r="F609">
        <v>2009</v>
      </c>
      <c r="G609">
        <v>22</v>
      </c>
      <c r="H609">
        <v>15.19</v>
      </c>
      <c r="I609">
        <v>224.58</v>
      </c>
      <c r="O609">
        <v>1.173</v>
      </c>
      <c r="P609">
        <v>0.62</v>
      </c>
      <c r="Q609">
        <v>3782.4</v>
      </c>
      <c r="R609" t="s">
        <v>38</v>
      </c>
      <c r="T609" t="s">
        <v>28</v>
      </c>
      <c r="Y609" t="s">
        <v>29</v>
      </c>
    </row>
    <row r="610" spans="1:25" x14ac:dyDescent="0.45">
      <c r="A610" t="s">
        <v>25</v>
      </c>
      <c r="B610" t="s">
        <v>90</v>
      </c>
      <c r="C610">
        <v>581</v>
      </c>
      <c r="D610" t="s">
        <v>91</v>
      </c>
      <c r="F610">
        <v>2010</v>
      </c>
      <c r="G610">
        <v>24</v>
      </c>
      <c r="H610">
        <v>19.32</v>
      </c>
      <c r="I610">
        <v>326.83999999999997</v>
      </c>
      <c r="O610">
        <v>1.492</v>
      </c>
      <c r="P610">
        <v>0.62</v>
      </c>
      <c r="Q610">
        <v>4810.8999999999996</v>
      </c>
      <c r="R610" t="s">
        <v>38</v>
      </c>
      <c r="T610" t="s">
        <v>28</v>
      </c>
      <c r="Y610" t="s">
        <v>29</v>
      </c>
    </row>
    <row r="611" spans="1:25" x14ac:dyDescent="0.45">
      <c r="A611" t="s">
        <v>25</v>
      </c>
      <c r="B611" t="s">
        <v>90</v>
      </c>
      <c r="C611">
        <v>581</v>
      </c>
      <c r="D611" t="s">
        <v>91</v>
      </c>
      <c r="F611">
        <v>2011</v>
      </c>
      <c r="G611">
        <v>8</v>
      </c>
      <c r="H611">
        <v>3.33</v>
      </c>
      <c r="I611">
        <v>37.130000000000003</v>
      </c>
      <c r="O611">
        <v>0.25700000000000001</v>
      </c>
      <c r="P611">
        <v>0.62</v>
      </c>
      <c r="Q611">
        <v>829.4</v>
      </c>
      <c r="R611" t="s">
        <v>38</v>
      </c>
      <c r="T611" t="s">
        <v>28</v>
      </c>
      <c r="Y611" t="s">
        <v>29</v>
      </c>
    </row>
    <row r="612" spans="1:25" x14ac:dyDescent="0.45">
      <c r="A612" t="s">
        <v>25</v>
      </c>
      <c r="B612" t="s">
        <v>90</v>
      </c>
      <c r="C612">
        <v>581</v>
      </c>
      <c r="D612" t="s">
        <v>91</v>
      </c>
      <c r="F612">
        <v>2012</v>
      </c>
      <c r="G612">
        <v>14</v>
      </c>
      <c r="H612">
        <v>5.67</v>
      </c>
      <c r="I612">
        <v>42.62</v>
      </c>
      <c r="O612">
        <v>0.438</v>
      </c>
      <c r="P612">
        <v>0.61990000000000001</v>
      </c>
      <c r="Q612">
        <v>1412.1</v>
      </c>
      <c r="R612" t="s">
        <v>38</v>
      </c>
      <c r="T612" t="s">
        <v>28</v>
      </c>
      <c r="Y612" t="s">
        <v>29</v>
      </c>
    </row>
    <row r="613" spans="1:25" x14ac:dyDescent="0.45">
      <c r="A613" t="s">
        <v>25</v>
      </c>
      <c r="B613" t="s">
        <v>90</v>
      </c>
      <c r="C613">
        <v>581</v>
      </c>
      <c r="D613" t="s">
        <v>91</v>
      </c>
      <c r="F613">
        <v>2013</v>
      </c>
      <c r="G613">
        <v>16</v>
      </c>
      <c r="H613">
        <v>10.3</v>
      </c>
      <c r="I613">
        <v>138.25</v>
      </c>
      <c r="O613">
        <v>0.79500000000000004</v>
      </c>
      <c r="P613">
        <v>0.62</v>
      </c>
      <c r="Q613">
        <v>2564.6999999999998</v>
      </c>
      <c r="R613" t="s">
        <v>38</v>
      </c>
      <c r="T613" t="s">
        <v>28</v>
      </c>
      <c r="Y613" t="s">
        <v>29</v>
      </c>
    </row>
    <row r="614" spans="1:25" x14ac:dyDescent="0.45">
      <c r="A614" t="s">
        <v>25</v>
      </c>
      <c r="B614" t="s">
        <v>90</v>
      </c>
      <c r="C614">
        <v>581</v>
      </c>
      <c r="D614" t="s">
        <v>91</v>
      </c>
      <c r="F614">
        <v>2014</v>
      </c>
      <c r="G614">
        <v>18</v>
      </c>
      <c r="H614">
        <v>10.01</v>
      </c>
      <c r="I614">
        <v>145.68</v>
      </c>
      <c r="O614">
        <v>0.77300000000000002</v>
      </c>
      <c r="P614">
        <v>0.62009999999999998</v>
      </c>
      <c r="Q614">
        <v>2492.5</v>
      </c>
      <c r="R614" t="s">
        <v>38</v>
      </c>
      <c r="T614" t="s">
        <v>28</v>
      </c>
      <c r="Y614" t="s">
        <v>29</v>
      </c>
    </row>
    <row r="615" spans="1:25" x14ac:dyDescent="0.45">
      <c r="A615" t="s">
        <v>25</v>
      </c>
      <c r="B615" t="s">
        <v>90</v>
      </c>
      <c r="C615">
        <v>581</v>
      </c>
      <c r="D615" t="s">
        <v>91</v>
      </c>
      <c r="F615">
        <v>2015</v>
      </c>
      <c r="G615">
        <v>16</v>
      </c>
      <c r="H615">
        <v>8.17</v>
      </c>
      <c r="I615">
        <v>117.74</v>
      </c>
      <c r="O615">
        <v>1.2210000000000001</v>
      </c>
      <c r="P615">
        <v>1.2000999999999999</v>
      </c>
      <c r="Q615">
        <v>2034.4</v>
      </c>
      <c r="R615" t="s">
        <v>38</v>
      </c>
      <c r="T615" t="s">
        <v>28</v>
      </c>
      <c r="Y615" t="s">
        <v>30</v>
      </c>
    </row>
    <row r="616" spans="1:25" x14ac:dyDescent="0.45">
      <c r="A616" t="s">
        <v>25</v>
      </c>
      <c r="B616" t="s">
        <v>90</v>
      </c>
      <c r="C616">
        <v>581</v>
      </c>
      <c r="D616" t="s">
        <v>91</v>
      </c>
      <c r="F616">
        <v>2016</v>
      </c>
      <c r="G616">
        <v>43</v>
      </c>
      <c r="H616">
        <v>23.6</v>
      </c>
      <c r="I616">
        <v>335.24</v>
      </c>
      <c r="O616">
        <v>3.5259999999999998</v>
      </c>
      <c r="P616">
        <v>1.2001999999999999</v>
      </c>
      <c r="Q616">
        <v>5876.9</v>
      </c>
      <c r="R616" t="s">
        <v>38</v>
      </c>
      <c r="T616" t="s">
        <v>28</v>
      </c>
      <c r="Y616" t="s">
        <v>30</v>
      </c>
    </row>
    <row r="617" spans="1:25" x14ac:dyDescent="0.45">
      <c r="A617" t="s">
        <v>25</v>
      </c>
      <c r="B617" t="s">
        <v>90</v>
      </c>
      <c r="C617">
        <v>581</v>
      </c>
      <c r="D617" t="s">
        <v>91</v>
      </c>
      <c r="F617">
        <v>2017</v>
      </c>
      <c r="G617">
        <v>30</v>
      </c>
      <c r="H617">
        <v>18.66</v>
      </c>
      <c r="I617">
        <v>280.35000000000002</v>
      </c>
      <c r="O617">
        <v>2.7879999999999998</v>
      </c>
      <c r="P617">
        <v>1.2002999999999999</v>
      </c>
      <c r="Q617">
        <v>4646.5</v>
      </c>
      <c r="R617" t="s">
        <v>38</v>
      </c>
      <c r="T617" t="s">
        <v>28</v>
      </c>
      <c r="Y617" t="s">
        <v>30</v>
      </c>
    </row>
    <row r="618" spans="1:25" x14ac:dyDescent="0.45">
      <c r="A618" t="s">
        <v>25</v>
      </c>
      <c r="B618" t="s">
        <v>90</v>
      </c>
      <c r="C618">
        <v>581</v>
      </c>
      <c r="D618" t="s">
        <v>91</v>
      </c>
      <c r="F618">
        <v>2018</v>
      </c>
      <c r="G618">
        <v>21</v>
      </c>
      <c r="H618">
        <v>13.42</v>
      </c>
      <c r="I618">
        <v>189.29</v>
      </c>
      <c r="O618">
        <v>2.0049999999999999</v>
      </c>
      <c r="P618">
        <v>1.2001999999999999</v>
      </c>
      <c r="Q618">
        <v>3341.6</v>
      </c>
      <c r="R618" t="s">
        <v>38</v>
      </c>
      <c r="T618" t="s">
        <v>28</v>
      </c>
      <c r="Y618" t="s">
        <v>30</v>
      </c>
    </row>
    <row r="619" spans="1:25" x14ac:dyDescent="0.45">
      <c r="A619" t="s">
        <v>25</v>
      </c>
      <c r="B619" t="s">
        <v>90</v>
      </c>
      <c r="C619">
        <v>581</v>
      </c>
      <c r="D619" t="s">
        <v>91</v>
      </c>
      <c r="F619">
        <v>2019</v>
      </c>
      <c r="G619">
        <v>21</v>
      </c>
      <c r="H619">
        <v>10.41</v>
      </c>
      <c r="I619">
        <v>157.78</v>
      </c>
      <c r="O619">
        <v>1.5549999999999999</v>
      </c>
      <c r="P619">
        <v>1.2000999999999999</v>
      </c>
      <c r="Q619">
        <v>2592.1999999999998</v>
      </c>
      <c r="R619" t="s">
        <v>38</v>
      </c>
      <c r="T619" t="s">
        <v>28</v>
      </c>
      <c r="Y619" t="s">
        <v>30</v>
      </c>
    </row>
    <row r="620" spans="1:25" x14ac:dyDescent="0.45">
      <c r="A620" t="s">
        <v>25</v>
      </c>
      <c r="B620" t="s">
        <v>90</v>
      </c>
      <c r="C620">
        <v>581</v>
      </c>
      <c r="D620" t="s">
        <v>91</v>
      </c>
      <c r="F620">
        <v>2020</v>
      </c>
      <c r="G620">
        <v>16</v>
      </c>
      <c r="H620">
        <v>11.96</v>
      </c>
      <c r="I620">
        <v>171.78</v>
      </c>
      <c r="O620">
        <v>1.7869999999999999</v>
      </c>
      <c r="P620">
        <v>1.2000999999999999</v>
      </c>
      <c r="Q620">
        <v>2978</v>
      </c>
      <c r="R620" t="s">
        <v>38</v>
      </c>
      <c r="T620" t="s">
        <v>28</v>
      </c>
      <c r="Y620" t="s">
        <v>30</v>
      </c>
    </row>
    <row r="621" spans="1:25" x14ac:dyDescent="0.45">
      <c r="A621" t="s">
        <v>25</v>
      </c>
      <c r="B621" t="s">
        <v>90</v>
      </c>
      <c r="C621">
        <v>581</v>
      </c>
      <c r="D621" t="s">
        <v>91</v>
      </c>
      <c r="F621">
        <v>2021</v>
      </c>
      <c r="G621">
        <v>27</v>
      </c>
      <c r="H621">
        <v>14.58</v>
      </c>
      <c r="I621">
        <v>140.54</v>
      </c>
      <c r="O621">
        <v>2.1779999999999999</v>
      </c>
      <c r="P621">
        <v>1.1999</v>
      </c>
      <c r="Q621">
        <v>3630.6</v>
      </c>
      <c r="R621" t="s">
        <v>38</v>
      </c>
      <c r="T621" t="s">
        <v>28</v>
      </c>
      <c r="Y621" t="s">
        <v>30</v>
      </c>
    </row>
    <row r="622" spans="1:25" x14ac:dyDescent="0.45">
      <c r="A622" t="s">
        <v>25</v>
      </c>
      <c r="B622" t="s">
        <v>90</v>
      </c>
      <c r="C622">
        <v>581</v>
      </c>
      <c r="D622" t="s">
        <v>91</v>
      </c>
      <c r="F622">
        <v>2022</v>
      </c>
      <c r="G622">
        <v>28</v>
      </c>
      <c r="H622">
        <v>16.190000000000001</v>
      </c>
      <c r="I622">
        <v>208.65</v>
      </c>
      <c r="O622">
        <v>2.419</v>
      </c>
      <c r="P622">
        <v>1.2000999999999999</v>
      </c>
      <c r="Q622">
        <v>4031.6</v>
      </c>
      <c r="R622" t="s">
        <v>38</v>
      </c>
      <c r="T622" t="s">
        <v>28</v>
      </c>
      <c r="Y622" t="s">
        <v>30</v>
      </c>
    </row>
    <row r="623" spans="1:25" x14ac:dyDescent="0.45">
      <c r="A623" t="s">
        <v>25</v>
      </c>
      <c r="B623" t="s">
        <v>90</v>
      </c>
      <c r="C623">
        <v>581</v>
      </c>
      <c r="D623" t="s">
        <v>91</v>
      </c>
      <c r="F623">
        <v>2023</v>
      </c>
      <c r="G623">
        <v>5</v>
      </c>
      <c r="H623">
        <v>2.38</v>
      </c>
      <c r="I623">
        <v>23.12</v>
      </c>
      <c r="O623">
        <v>0.35599999999999998</v>
      </c>
      <c r="P623">
        <v>1.2</v>
      </c>
      <c r="Q623">
        <v>592.6</v>
      </c>
      <c r="R623" t="s">
        <v>38</v>
      </c>
      <c r="T623" t="s">
        <v>28</v>
      </c>
      <c r="Y623" t="s">
        <v>30</v>
      </c>
    </row>
    <row r="624" spans="1:25" x14ac:dyDescent="0.45">
      <c r="A624" t="s">
        <v>92</v>
      </c>
      <c r="B624" t="s">
        <v>93</v>
      </c>
      <c r="C624">
        <v>589</v>
      </c>
      <c r="D624">
        <v>1</v>
      </c>
      <c r="F624">
        <v>2009</v>
      </c>
      <c r="G624">
        <v>6632</v>
      </c>
      <c r="H624">
        <v>6452</v>
      </c>
      <c r="I624">
        <v>253110.25</v>
      </c>
      <c r="K624">
        <v>1.6419999999999999</v>
      </c>
      <c r="L624">
        <v>1E-3</v>
      </c>
      <c r="M624">
        <v>388589.07500000001</v>
      </c>
      <c r="N624">
        <v>9.9299999999999999E-2</v>
      </c>
      <c r="O624">
        <v>114.17400000000001</v>
      </c>
      <c r="P624">
        <v>6.4600000000000005E-2</v>
      </c>
      <c r="Q624">
        <v>3749736.75</v>
      </c>
      <c r="R624" t="s">
        <v>94</v>
      </c>
      <c r="S624" t="s">
        <v>95</v>
      </c>
      <c r="T624" t="s">
        <v>96</v>
      </c>
      <c r="V624" t="s">
        <v>97</v>
      </c>
      <c r="W624" t="s">
        <v>98</v>
      </c>
      <c r="Y624" t="s">
        <v>99</v>
      </c>
    </row>
    <row r="625" spans="1:25" x14ac:dyDescent="0.45">
      <c r="A625" t="s">
        <v>92</v>
      </c>
      <c r="B625" t="s">
        <v>93</v>
      </c>
      <c r="C625">
        <v>589</v>
      </c>
      <c r="D625">
        <v>1</v>
      </c>
      <c r="F625">
        <v>2010</v>
      </c>
      <c r="G625">
        <v>7241</v>
      </c>
      <c r="H625">
        <v>7103.25</v>
      </c>
      <c r="I625">
        <v>308768.25</v>
      </c>
      <c r="K625">
        <v>1.6950000000000001</v>
      </c>
      <c r="L625">
        <v>1E-3</v>
      </c>
      <c r="M625">
        <v>444646.7</v>
      </c>
      <c r="N625">
        <v>0.1013</v>
      </c>
      <c r="O625">
        <v>142.87700000000001</v>
      </c>
      <c r="P625">
        <v>6.4799999999999996E-2</v>
      </c>
      <c r="Q625">
        <v>4255131.4249999998</v>
      </c>
      <c r="R625" t="s">
        <v>94</v>
      </c>
      <c r="S625" t="s">
        <v>95</v>
      </c>
      <c r="T625" t="s">
        <v>96</v>
      </c>
      <c r="V625" t="s">
        <v>97</v>
      </c>
      <c r="W625" t="s">
        <v>98</v>
      </c>
      <c r="Y625" t="s">
        <v>99</v>
      </c>
    </row>
    <row r="626" spans="1:25" x14ac:dyDescent="0.45">
      <c r="A626" t="s">
        <v>92</v>
      </c>
      <c r="B626" t="s">
        <v>93</v>
      </c>
      <c r="C626">
        <v>589</v>
      </c>
      <c r="D626">
        <v>1</v>
      </c>
      <c r="F626">
        <v>2011</v>
      </c>
      <c r="G626">
        <v>6488</v>
      </c>
      <c r="H626">
        <v>6401.25</v>
      </c>
      <c r="I626">
        <v>259401.75</v>
      </c>
      <c r="K626">
        <v>1.472</v>
      </c>
      <c r="L626">
        <v>1E-3</v>
      </c>
      <c r="M626">
        <v>383921.72499999998</v>
      </c>
      <c r="N626">
        <v>0.1016</v>
      </c>
      <c r="O626">
        <v>116.82599999999999</v>
      </c>
      <c r="P626">
        <v>6.0499999999999998E-2</v>
      </c>
      <c r="Q626">
        <v>3674045.75</v>
      </c>
      <c r="R626" t="s">
        <v>94</v>
      </c>
      <c r="S626" t="s">
        <v>95</v>
      </c>
      <c r="T626" t="s">
        <v>96</v>
      </c>
      <c r="V626" t="s">
        <v>97</v>
      </c>
      <c r="W626" t="s">
        <v>98</v>
      </c>
      <c r="Y626" t="s">
        <v>99</v>
      </c>
    </row>
    <row r="627" spans="1:25" x14ac:dyDescent="0.45">
      <c r="A627" t="s">
        <v>92</v>
      </c>
      <c r="B627" t="s">
        <v>93</v>
      </c>
      <c r="C627">
        <v>589</v>
      </c>
      <c r="D627">
        <v>1</v>
      </c>
      <c r="F627">
        <v>2012</v>
      </c>
      <c r="G627">
        <v>6567</v>
      </c>
      <c r="H627">
        <v>6540</v>
      </c>
      <c r="I627">
        <v>257172.5</v>
      </c>
      <c r="K627">
        <v>1.262</v>
      </c>
      <c r="L627">
        <v>1E-3</v>
      </c>
      <c r="M627">
        <v>381038.55</v>
      </c>
      <c r="N627">
        <v>0.1033</v>
      </c>
      <c r="O627">
        <v>124.92700000000001</v>
      </c>
      <c r="P627">
        <v>6.6400000000000001E-2</v>
      </c>
      <c r="Q627">
        <v>3640581.9750000001</v>
      </c>
      <c r="R627" t="s">
        <v>94</v>
      </c>
      <c r="S627" t="s">
        <v>95</v>
      </c>
      <c r="T627" t="s">
        <v>96</v>
      </c>
      <c r="V627" t="s">
        <v>97</v>
      </c>
      <c r="W627" t="s">
        <v>98</v>
      </c>
      <c r="Y627" t="s">
        <v>99</v>
      </c>
    </row>
    <row r="628" spans="1:25" x14ac:dyDescent="0.45">
      <c r="A628" t="s">
        <v>92</v>
      </c>
      <c r="B628" t="s">
        <v>93</v>
      </c>
      <c r="C628">
        <v>589</v>
      </c>
      <c r="D628">
        <v>1</v>
      </c>
      <c r="F628">
        <v>2013</v>
      </c>
      <c r="G628">
        <v>7906</v>
      </c>
      <c r="H628">
        <v>7890.25</v>
      </c>
      <c r="I628">
        <v>361960.25</v>
      </c>
      <c r="K628">
        <v>1.8140000000000001</v>
      </c>
      <c r="L628">
        <v>1E-3</v>
      </c>
      <c r="M628">
        <v>543334.1</v>
      </c>
      <c r="N628">
        <v>0.1042</v>
      </c>
      <c r="O628">
        <v>183.17699999999999</v>
      </c>
      <c r="P628">
        <v>7.0199999999999999E-2</v>
      </c>
      <c r="Q628">
        <v>5184452.3250000002</v>
      </c>
      <c r="R628" t="s">
        <v>94</v>
      </c>
      <c r="S628" t="s">
        <v>95</v>
      </c>
      <c r="T628" t="s">
        <v>96</v>
      </c>
      <c r="V628" t="s">
        <v>97</v>
      </c>
      <c r="W628" t="s">
        <v>98</v>
      </c>
      <c r="Y628" t="s">
        <v>99</v>
      </c>
    </row>
    <row r="629" spans="1:25" x14ac:dyDescent="0.45">
      <c r="A629" t="s">
        <v>92</v>
      </c>
      <c r="B629" t="s">
        <v>93</v>
      </c>
      <c r="C629">
        <v>589</v>
      </c>
      <c r="D629">
        <v>1</v>
      </c>
      <c r="F629">
        <v>2014</v>
      </c>
      <c r="G629">
        <v>7395</v>
      </c>
      <c r="H629">
        <v>7386.25</v>
      </c>
      <c r="I629">
        <v>325616.75</v>
      </c>
      <c r="K629">
        <v>1.5680000000000001</v>
      </c>
      <c r="L629">
        <v>1E-3</v>
      </c>
      <c r="M629">
        <v>485319.32500000001</v>
      </c>
      <c r="N629">
        <v>0.10440000000000001</v>
      </c>
      <c r="O629">
        <v>160.98500000000001</v>
      </c>
      <c r="P629">
        <v>6.9800000000000001E-2</v>
      </c>
      <c r="Q629">
        <v>4635046.4749999996</v>
      </c>
      <c r="R629" t="s">
        <v>94</v>
      </c>
      <c r="S629" t="s">
        <v>95</v>
      </c>
      <c r="T629" t="s">
        <v>96</v>
      </c>
      <c r="V629" t="s">
        <v>97</v>
      </c>
      <c r="W629" t="s">
        <v>98</v>
      </c>
      <c r="Y629" t="s">
        <v>99</v>
      </c>
    </row>
    <row r="630" spans="1:25" x14ac:dyDescent="0.45">
      <c r="A630" t="s">
        <v>92</v>
      </c>
      <c r="B630" t="s">
        <v>93</v>
      </c>
      <c r="C630">
        <v>589</v>
      </c>
      <c r="D630">
        <v>1</v>
      </c>
      <c r="F630">
        <v>2015</v>
      </c>
      <c r="G630">
        <v>6928</v>
      </c>
      <c r="H630">
        <v>6907.5</v>
      </c>
      <c r="I630">
        <v>327995</v>
      </c>
      <c r="K630">
        <v>1.544</v>
      </c>
      <c r="L630">
        <v>1E-3</v>
      </c>
      <c r="M630">
        <v>473100.4</v>
      </c>
      <c r="N630">
        <v>0.1038</v>
      </c>
      <c r="O630">
        <v>151.21899999999999</v>
      </c>
      <c r="P630">
        <v>6.6000000000000003E-2</v>
      </c>
      <c r="Q630">
        <v>4516832.0750000002</v>
      </c>
      <c r="R630" t="s">
        <v>94</v>
      </c>
      <c r="S630" t="s">
        <v>95</v>
      </c>
      <c r="T630" t="s">
        <v>96</v>
      </c>
      <c r="V630" t="s">
        <v>97</v>
      </c>
      <c r="W630" t="s">
        <v>98</v>
      </c>
      <c r="Y630" t="s">
        <v>99</v>
      </c>
    </row>
    <row r="631" spans="1:25" x14ac:dyDescent="0.45">
      <c r="A631" t="s">
        <v>92</v>
      </c>
      <c r="B631" t="s">
        <v>93</v>
      </c>
      <c r="C631">
        <v>589</v>
      </c>
      <c r="D631">
        <v>1</v>
      </c>
      <c r="F631">
        <v>2016</v>
      </c>
      <c r="G631">
        <v>7418</v>
      </c>
      <c r="H631">
        <v>7362.25</v>
      </c>
      <c r="I631">
        <v>345198.75</v>
      </c>
      <c r="K631">
        <v>1.4019999999999999</v>
      </c>
      <c r="L631">
        <v>1E-3</v>
      </c>
      <c r="M631">
        <v>496955.22499999998</v>
      </c>
      <c r="N631">
        <v>0.10340000000000001</v>
      </c>
      <c r="O631">
        <v>166.785</v>
      </c>
      <c r="P631">
        <v>6.83E-2</v>
      </c>
      <c r="Q631">
        <v>4746730.1749999998</v>
      </c>
      <c r="R631" t="s">
        <v>94</v>
      </c>
      <c r="S631" t="s">
        <v>95</v>
      </c>
      <c r="T631" t="s">
        <v>96</v>
      </c>
      <c r="V631" t="s">
        <v>97</v>
      </c>
      <c r="W631" t="s">
        <v>98</v>
      </c>
      <c r="Y631" t="s">
        <v>99</v>
      </c>
    </row>
    <row r="632" spans="1:25" x14ac:dyDescent="0.45">
      <c r="A632" t="s">
        <v>92</v>
      </c>
      <c r="B632" t="s">
        <v>93</v>
      </c>
      <c r="C632">
        <v>589</v>
      </c>
      <c r="D632">
        <v>1</v>
      </c>
      <c r="F632">
        <v>2017</v>
      </c>
      <c r="G632">
        <v>6090</v>
      </c>
      <c r="H632">
        <v>6061.75</v>
      </c>
      <c r="I632">
        <v>303008.5</v>
      </c>
      <c r="K632">
        <v>1.1739999999999999</v>
      </c>
      <c r="L632">
        <v>1E-3</v>
      </c>
      <c r="M632">
        <v>416170.22499999998</v>
      </c>
      <c r="N632">
        <v>0.10299999999999999</v>
      </c>
      <c r="O632">
        <v>138.79</v>
      </c>
      <c r="P632">
        <v>6.7599999999999993E-2</v>
      </c>
      <c r="Q632">
        <v>3977332.9249999998</v>
      </c>
      <c r="R632" t="s">
        <v>94</v>
      </c>
      <c r="S632" t="s">
        <v>95</v>
      </c>
      <c r="T632" t="s">
        <v>96</v>
      </c>
      <c r="V632" t="s">
        <v>97</v>
      </c>
      <c r="W632" t="s">
        <v>98</v>
      </c>
      <c r="Y632" t="s">
        <v>99</v>
      </c>
    </row>
    <row r="633" spans="1:25" x14ac:dyDescent="0.45">
      <c r="A633" t="s">
        <v>92</v>
      </c>
      <c r="B633" t="s">
        <v>93</v>
      </c>
      <c r="C633">
        <v>589</v>
      </c>
      <c r="D633">
        <v>1</v>
      </c>
      <c r="F633">
        <v>2018</v>
      </c>
      <c r="G633">
        <v>5602</v>
      </c>
      <c r="H633">
        <v>5577.75</v>
      </c>
      <c r="I633">
        <v>276710.25</v>
      </c>
      <c r="K633">
        <v>1.2330000000000001</v>
      </c>
      <c r="L633">
        <v>8.9999999999999998E-4</v>
      </c>
      <c r="M633">
        <v>423055.95</v>
      </c>
      <c r="N633">
        <v>0.1027</v>
      </c>
      <c r="O633">
        <v>141.69900000000001</v>
      </c>
      <c r="P633">
        <v>6.7699999999999996E-2</v>
      </c>
      <c r="Q633">
        <v>4040842.7749999999</v>
      </c>
      <c r="R633" t="s">
        <v>94</v>
      </c>
      <c r="S633" t="s">
        <v>95</v>
      </c>
      <c r="T633" t="s">
        <v>96</v>
      </c>
      <c r="V633" t="s">
        <v>97</v>
      </c>
      <c r="W633" t="s">
        <v>98</v>
      </c>
      <c r="Y633" t="s">
        <v>99</v>
      </c>
    </row>
    <row r="634" spans="1:25" x14ac:dyDescent="0.45">
      <c r="A634" t="s">
        <v>92</v>
      </c>
      <c r="B634" t="s">
        <v>93</v>
      </c>
      <c r="C634">
        <v>589</v>
      </c>
      <c r="D634">
        <v>1</v>
      </c>
      <c r="F634">
        <v>2019</v>
      </c>
      <c r="G634">
        <v>5136</v>
      </c>
      <c r="H634">
        <v>5109.75</v>
      </c>
      <c r="I634">
        <v>257232.25</v>
      </c>
      <c r="K634">
        <v>1.159</v>
      </c>
      <c r="L634">
        <v>8.9999999999999998E-4</v>
      </c>
      <c r="M634">
        <v>404065.6</v>
      </c>
      <c r="N634">
        <v>0.10249999999999999</v>
      </c>
      <c r="O634">
        <v>132.69399999999999</v>
      </c>
      <c r="P634">
        <v>6.6500000000000004E-2</v>
      </c>
      <c r="Q634">
        <v>3860691.8</v>
      </c>
      <c r="R634" t="s">
        <v>94</v>
      </c>
      <c r="S634" t="s">
        <v>95</v>
      </c>
      <c r="T634" t="s">
        <v>96</v>
      </c>
      <c r="V634" t="s">
        <v>97</v>
      </c>
      <c r="W634" t="s">
        <v>98</v>
      </c>
      <c r="Y634" t="s">
        <v>99</v>
      </c>
    </row>
    <row r="635" spans="1:25" x14ac:dyDescent="0.45">
      <c r="A635" t="s">
        <v>92</v>
      </c>
      <c r="B635" t="s">
        <v>93</v>
      </c>
      <c r="C635">
        <v>589</v>
      </c>
      <c r="D635">
        <v>1</v>
      </c>
      <c r="F635">
        <v>2020</v>
      </c>
      <c r="G635">
        <v>5204</v>
      </c>
      <c r="H635">
        <v>5177.75</v>
      </c>
      <c r="I635">
        <v>259501.25</v>
      </c>
      <c r="K635">
        <v>1.107</v>
      </c>
      <c r="L635">
        <v>8.9999999999999998E-4</v>
      </c>
      <c r="M635">
        <v>384304.77500000002</v>
      </c>
      <c r="N635">
        <v>0.1022</v>
      </c>
      <c r="O635">
        <v>123.907</v>
      </c>
      <c r="P635">
        <v>6.4699999999999994E-2</v>
      </c>
      <c r="Q635">
        <v>3675110.2</v>
      </c>
      <c r="R635" t="s">
        <v>94</v>
      </c>
      <c r="S635" t="s">
        <v>95</v>
      </c>
      <c r="T635" t="s">
        <v>96</v>
      </c>
      <c r="V635" t="s">
        <v>97</v>
      </c>
      <c r="W635" t="s">
        <v>98</v>
      </c>
      <c r="Y635" t="s">
        <v>99</v>
      </c>
    </row>
    <row r="636" spans="1:25" x14ac:dyDescent="0.45">
      <c r="A636" t="s">
        <v>92</v>
      </c>
      <c r="B636" t="s">
        <v>93</v>
      </c>
      <c r="C636">
        <v>589</v>
      </c>
      <c r="D636">
        <v>1</v>
      </c>
      <c r="F636">
        <v>2021</v>
      </c>
      <c r="G636">
        <v>5845</v>
      </c>
      <c r="H636">
        <v>5831.5</v>
      </c>
      <c r="I636">
        <v>308746</v>
      </c>
      <c r="K636">
        <v>1.339</v>
      </c>
      <c r="L636">
        <v>1E-3</v>
      </c>
      <c r="M636">
        <v>453563.02500000002</v>
      </c>
      <c r="N636">
        <v>0.1037</v>
      </c>
      <c r="O636">
        <v>148.91</v>
      </c>
      <c r="P636">
        <v>6.7199999999999996E-2</v>
      </c>
      <c r="Q636">
        <v>4327733.4000000004</v>
      </c>
      <c r="R636" t="s">
        <v>94</v>
      </c>
      <c r="S636" t="s">
        <v>95</v>
      </c>
      <c r="T636" t="s">
        <v>96</v>
      </c>
      <c r="V636" t="s">
        <v>97</v>
      </c>
      <c r="W636" t="s">
        <v>98</v>
      </c>
      <c r="Y636" t="s">
        <v>99</v>
      </c>
    </row>
    <row r="637" spans="1:25" x14ac:dyDescent="0.45">
      <c r="A637" t="s">
        <v>92</v>
      </c>
      <c r="B637" t="s">
        <v>93</v>
      </c>
      <c r="C637">
        <v>589</v>
      </c>
      <c r="D637">
        <v>1</v>
      </c>
      <c r="F637">
        <v>2022</v>
      </c>
      <c r="G637">
        <v>4858</v>
      </c>
      <c r="H637">
        <v>4844.5</v>
      </c>
      <c r="I637">
        <v>258762.25</v>
      </c>
      <c r="K637">
        <v>1.101</v>
      </c>
      <c r="L637">
        <v>1E-3</v>
      </c>
      <c r="M637">
        <v>375580.95</v>
      </c>
      <c r="N637">
        <v>0.10340000000000001</v>
      </c>
      <c r="O637">
        <v>124.13200000000001</v>
      </c>
      <c r="P637">
        <v>6.7199999999999996E-2</v>
      </c>
      <c r="Q637">
        <v>3585296.1749999998</v>
      </c>
      <c r="R637" t="s">
        <v>94</v>
      </c>
      <c r="S637" t="s">
        <v>95</v>
      </c>
      <c r="T637" t="s">
        <v>96</v>
      </c>
      <c r="V637" t="s">
        <v>97</v>
      </c>
      <c r="W637" t="s">
        <v>98</v>
      </c>
      <c r="Y637" t="s">
        <v>99</v>
      </c>
    </row>
    <row r="638" spans="1:25" x14ac:dyDescent="0.45">
      <c r="A638" t="s">
        <v>92</v>
      </c>
      <c r="B638" t="s">
        <v>93</v>
      </c>
      <c r="C638">
        <v>589</v>
      </c>
      <c r="D638">
        <v>1</v>
      </c>
      <c r="F638">
        <v>2023</v>
      </c>
      <c r="G638">
        <v>4118</v>
      </c>
      <c r="H638">
        <v>4107.5</v>
      </c>
      <c r="I638">
        <v>209141.5</v>
      </c>
      <c r="K638">
        <v>0.94</v>
      </c>
      <c r="L638">
        <v>1E-3</v>
      </c>
      <c r="M638">
        <v>329390</v>
      </c>
      <c r="N638">
        <v>0.104</v>
      </c>
      <c r="O638">
        <v>109.048</v>
      </c>
      <c r="P638">
        <v>6.83E-2</v>
      </c>
      <c r="Q638">
        <v>3145989.875</v>
      </c>
      <c r="R638" t="s">
        <v>94</v>
      </c>
      <c r="S638" t="s">
        <v>95</v>
      </c>
      <c r="T638" t="s">
        <v>96</v>
      </c>
      <c r="V638" t="s">
        <v>97</v>
      </c>
      <c r="W638" t="s">
        <v>98</v>
      </c>
      <c r="Y638" t="s">
        <v>99</v>
      </c>
    </row>
    <row r="639" spans="1:25" x14ac:dyDescent="0.45">
      <c r="A639" t="s">
        <v>92</v>
      </c>
      <c r="B639" t="s">
        <v>93</v>
      </c>
      <c r="C639">
        <v>589</v>
      </c>
      <c r="D639">
        <v>1</v>
      </c>
      <c r="F639">
        <v>2024</v>
      </c>
      <c r="G639">
        <v>2414</v>
      </c>
      <c r="H639">
        <v>2409</v>
      </c>
      <c r="I639">
        <v>105529.75</v>
      </c>
      <c r="K639">
        <v>0.47499999999999998</v>
      </c>
      <c r="L639">
        <v>8.9999999999999998E-4</v>
      </c>
      <c r="M639">
        <v>211015.27499999999</v>
      </c>
      <c r="N639">
        <v>0.19159999999999999</v>
      </c>
      <c r="O639">
        <v>57.686</v>
      </c>
      <c r="P639">
        <v>7.0099999999999996E-2</v>
      </c>
      <c r="Q639">
        <v>1577416</v>
      </c>
      <c r="R639" t="s">
        <v>94</v>
      </c>
      <c r="S639" t="s">
        <v>95</v>
      </c>
      <c r="T639" t="s">
        <v>96</v>
      </c>
      <c r="V639" t="s">
        <v>97</v>
      </c>
      <c r="W639" t="s">
        <v>98</v>
      </c>
      <c r="Y639" t="s">
        <v>99</v>
      </c>
    </row>
    <row r="640" spans="1:25" x14ac:dyDescent="0.45">
      <c r="A640" t="s">
        <v>100</v>
      </c>
      <c r="B640" t="s">
        <v>101</v>
      </c>
      <c r="C640">
        <v>591</v>
      </c>
      <c r="D640">
        <v>11</v>
      </c>
      <c r="F640">
        <v>2009</v>
      </c>
      <c r="G640">
        <v>17</v>
      </c>
      <c r="H640">
        <v>16.5</v>
      </c>
      <c r="I640">
        <v>206</v>
      </c>
      <c r="K640">
        <v>0.873</v>
      </c>
      <c r="L640">
        <v>0.5</v>
      </c>
      <c r="M640">
        <v>282.89999999999998</v>
      </c>
      <c r="N640">
        <v>8.1100000000000005E-2</v>
      </c>
      <c r="O640">
        <v>0.57199999999999995</v>
      </c>
      <c r="P640">
        <v>0.25879999999999997</v>
      </c>
      <c r="Q640">
        <v>3492.6</v>
      </c>
      <c r="R640" t="s">
        <v>38</v>
      </c>
      <c r="T640" t="s">
        <v>28</v>
      </c>
      <c r="V640" t="s">
        <v>102</v>
      </c>
      <c r="Y640" t="s">
        <v>103</v>
      </c>
    </row>
    <row r="641" spans="1:25" x14ac:dyDescent="0.45">
      <c r="A641" t="s">
        <v>100</v>
      </c>
      <c r="B641" t="s">
        <v>101</v>
      </c>
      <c r="C641">
        <v>591</v>
      </c>
      <c r="D641">
        <v>11</v>
      </c>
      <c r="F641">
        <v>2010</v>
      </c>
      <c r="G641">
        <v>25</v>
      </c>
      <c r="H641">
        <v>24.83</v>
      </c>
      <c r="I641">
        <v>387.28</v>
      </c>
      <c r="K641">
        <v>1.798</v>
      </c>
      <c r="L641">
        <v>0.5</v>
      </c>
      <c r="M641">
        <v>582.29999999999995</v>
      </c>
      <c r="N641">
        <v>8.1000000000000003E-2</v>
      </c>
      <c r="O641">
        <v>0.71899999999999997</v>
      </c>
      <c r="P641">
        <v>0.2</v>
      </c>
      <c r="Q641">
        <v>7191.6</v>
      </c>
      <c r="R641" t="s">
        <v>38</v>
      </c>
      <c r="T641" t="s">
        <v>28</v>
      </c>
      <c r="V641" t="s">
        <v>32</v>
      </c>
      <c r="Y641" t="s">
        <v>103</v>
      </c>
    </row>
    <row r="642" spans="1:25" x14ac:dyDescent="0.45">
      <c r="A642" t="s">
        <v>100</v>
      </c>
      <c r="B642" t="s">
        <v>101</v>
      </c>
      <c r="C642">
        <v>591</v>
      </c>
      <c r="D642">
        <v>11</v>
      </c>
      <c r="F642">
        <v>2011</v>
      </c>
      <c r="G642">
        <v>11</v>
      </c>
      <c r="H642">
        <v>7.51</v>
      </c>
      <c r="I642">
        <v>120.53</v>
      </c>
      <c r="K642">
        <v>0.88800000000000001</v>
      </c>
      <c r="L642">
        <v>0.5</v>
      </c>
      <c r="M642">
        <v>287.8</v>
      </c>
      <c r="N642">
        <v>8.1500000000000003E-2</v>
      </c>
      <c r="O642">
        <v>0.87</v>
      </c>
      <c r="P642">
        <v>0.65190000000000003</v>
      </c>
      <c r="Q642">
        <v>3552.1</v>
      </c>
      <c r="R642" t="s">
        <v>38</v>
      </c>
      <c r="T642" t="s">
        <v>28</v>
      </c>
      <c r="V642" t="s">
        <v>32</v>
      </c>
      <c r="Y642" t="s">
        <v>103</v>
      </c>
    </row>
    <row r="643" spans="1:25" x14ac:dyDescent="0.45">
      <c r="A643" t="s">
        <v>100</v>
      </c>
      <c r="B643" t="s">
        <v>101</v>
      </c>
      <c r="C643">
        <v>591</v>
      </c>
      <c r="D643">
        <v>11</v>
      </c>
      <c r="F643">
        <v>2012</v>
      </c>
      <c r="G643">
        <v>8</v>
      </c>
      <c r="H643">
        <v>5.7</v>
      </c>
      <c r="I643">
        <v>98.7</v>
      </c>
      <c r="K643">
        <v>0.83499999999999996</v>
      </c>
      <c r="L643">
        <v>0.50009999999999999</v>
      </c>
      <c r="M643">
        <v>270.60000000000002</v>
      </c>
      <c r="N643">
        <v>8.1500000000000003E-2</v>
      </c>
      <c r="O643">
        <v>0.68700000000000006</v>
      </c>
      <c r="P643">
        <v>0.44640000000000002</v>
      </c>
      <c r="Q643">
        <v>3340</v>
      </c>
      <c r="R643" t="s">
        <v>38</v>
      </c>
      <c r="T643" t="s">
        <v>28</v>
      </c>
      <c r="V643" t="s">
        <v>32</v>
      </c>
      <c r="Y643" t="s">
        <v>103</v>
      </c>
    </row>
    <row r="644" spans="1:25" x14ac:dyDescent="0.45">
      <c r="A644" t="s">
        <v>100</v>
      </c>
      <c r="B644" t="s">
        <v>101</v>
      </c>
      <c r="C644">
        <v>591</v>
      </c>
      <c r="D644">
        <v>11</v>
      </c>
      <c r="F644">
        <v>2013</v>
      </c>
      <c r="G644">
        <v>8</v>
      </c>
      <c r="H644">
        <v>7.8</v>
      </c>
      <c r="I644">
        <v>59.4</v>
      </c>
      <c r="K644">
        <v>0.40899999999999997</v>
      </c>
      <c r="L644">
        <v>0.50029999999999997</v>
      </c>
      <c r="M644">
        <v>132.4</v>
      </c>
      <c r="N644">
        <v>8.0600000000000005E-2</v>
      </c>
      <c r="O644">
        <v>0.20399999999999999</v>
      </c>
      <c r="P644">
        <v>0.44700000000000001</v>
      </c>
      <c r="Q644">
        <v>1636.8</v>
      </c>
      <c r="R644" t="s">
        <v>38</v>
      </c>
      <c r="T644" t="s">
        <v>28</v>
      </c>
      <c r="V644" t="s">
        <v>32</v>
      </c>
      <c r="Y644" t="s">
        <v>103</v>
      </c>
    </row>
    <row r="645" spans="1:25" x14ac:dyDescent="0.45">
      <c r="A645" t="s">
        <v>100</v>
      </c>
      <c r="B645" t="s">
        <v>101</v>
      </c>
      <c r="C645">
        <v>591</v>
      </c>
      <c r="D645">
        <v>11</v>
      </c>
      <c r="F645">
        <v>2014</v>
      </c>
      <c r="G645">
        <v>47</v>
      </c>
      <c r="H645">
        <v>43.95</v>
      </c>
      <c r="I645">
        <v>731.15</v>
      </c>
      <c r="K645">
        <v>3.1930000000000001</v>
      </c>
      <c r="L645">
        <v>0.5</v>
      </c>
      <c r="M645">
        <v>1033.7</v>
      </c>
      <c r="N645">
        <v>8.1199999999999994E-2</v>
      </c>
      <c r="O645">
        <v>5.9320000000000004</v>
      </c>
      <c r="P645">
        <v>0.83589999999999998</v>
      </c>
      <c r="Q645">
        <v>12771.7</v>
      </c>
      <c r="R645" t="s">
        <v>38</v>
      </c>
      <c r="T645" t="s">
        <v>28</v>
      </c>
      <c r="V645" t="s">
        <v>32</v>
      </c>
      <c r="Y645" t="s">
        <v>103</v>
      </c>
    </row>
    <row r="646" spans="1:25" x14ac:dyDescent="0.45">
      <c r="A646" t="s">
        <v>100</v>
      </c>
      <c r="B646" t="s">
        <v>101</v>
      </c>
      <c r="C646">
        <v>591</v>
      </c>
      <c r="D646">
        <v>11</v>
      </c>
      <c r="F646">
        <v>2015</v>
      </c>
      <c r="G646">
        <v>35</v>
      </c>
      <c r="H646">
        <v>34</v>
      </c>
      <c r="I646">
        <v>714.6</v>
      </c>
      <c r="M646">
        <v>1005.9</v>
      </c>
      <c r="N646">
        <v>8.1000000000000003E-2</v>
      </c>
      <c r="O646">
        <v>2.0859999999999999</v>
      </c>
      <c r="P646">
        <v>0.33600000000000002</v>
      </c>
      <c r="Q646">
        <v>12414.7</v>
      </c>
      <c r="R646" t="s">
        <v>38</v>
      </c>
      <c r="T646" t="s">
        <v>28</v>
      </c>
      <c r="V646" t="s">
        <v>32</v>
      </c>
      <c r="Y646" t="s">
        <v>70</v>
      </c>
    </row>
    <row r="647" spans="1:25" x14ac:dyDescent="0.45">
      <c r="A647" t="s">
        <v>100</v>
      </c>
      <c r="B647" t="s">
        <v>101</v>
      </c>
      <c r="C647">
        <v>591</v>
      </c>
      <c r="D647">
        <v>11</v>
      </c>
      <c r="F647">
        <v>2016</v>
      </c>
      <c r="G647">
        <v>5</v>
      </c>
      <c r="H647">
        <v>4.3</v>
      </c>
      <c r="I647">
        <v>77</v>
      </c>
      <c r="M647">
        <v>139</v>
      </c>
      <c r="N647">
        <v>8.1000000000000003E-2</v>
      </c>
      <c r="O647">
        <v>0.69899999999999995</v>
      </c>
      <c r="P647">
        <v>0.85440000000000005</v>
      </c>
      <c r="Q647">
        <v>1717</v>
      </c>
      <c r="R647" t="s">
        <v>38</v>
      </c>
      <c r="T647" t="s">
        <v>28</v>
      </c>
      <c r="V647" t="s">
        <v>32</v>
      </c>
      <c r="Y647" t="s">
        <v>70</v>
      </c>
    </row>
    <row r="648" spans="1:25" x14ac:dyDescent="0.45">
      <c r="A648" t="s">
        <v>100</v>
      </c>
      <c r="B648" t="s">
        <v>101</v>
      </c>
      <c r="C648">
        <v>591</v>
      </c>
      <c r="D648">
        <v>11</v>
      </c>
      <c r="F648">
        <v>2017</v>
      </c>
      <c r="G648">
        <v>7</v>
      </c>
      <c r="H648">
        <v>6.2</v>
      </c>
      <c r="I648">
        <v>102.1</v>
      </c>
      <c r="M648">
        <v>179.8</v>
      </c>
      <c r="N648">
        <v>8.1000000000000003E-2</v>
      </c>
      <c r="O648">
        <v>0.65200000000000002</v>
      </c>
      <c r="P648">
        <v>0.5827</v>
      </c>
      <c r="Q648">
        <v>2220</v>
      </c>
      <c r="R648" t="s">
        <v>38</v>
      </c>
      <c r="T648" t="s">
        <v>28</v>
      </c>
      <c r="V648" t="s">
        <v>32</v>
      </c>
      <c r="Y648" t="s">
        <v>70</v>
      </c>
    </row>
    <row r="649" spans="1:25" x14ac:dyDescent="0.45">
      <c r="A649" t="s">
        <v>100</v>
      </c>
      <c r="B649" t="s">
        <v>101</v>
      </c>
      <c r="C649">
        <v>591</v>
      </c>
      <c r="D649">
        <v>11</v>
      </c>
      <c r="F649">
        <v>2018</v>
      </c>
      <c r="G649">
        <v>35</v>
      </c>
      <c r="H649">
        <v>32.5</v>
      </c>
      <c r="I649">
        <v>717.4</v>
      </c>
      <c r="M649">
        <v>1019.7</v>
      </c>
      <c r="N649">
        <v>8.1299999999999997E-2</v>
      </c>
      <c r="O649">
        <v>7.29</v>
      </c>
      <c r="P649">
        <v>1.1508</v>
      </c>
      <c r="Q649">
        <v>12579.4</v>
      </c>
      <c r="R649" t="s">
        <v>38</v>
      </c>
      <c r="T649" t="s">
        <v>28</v>
      </c>
      <c r="V649" t="s">
        <v>32</v>
      </c>
      <c r="Y649" t="s">
        <v>70</v>
      </c>
    </row>
    <row r="650" spans="1:25" x14ac:dyDescent="0.45">
      <c r="A650" t="s">
        <v>100</v>
      </c>
      <c r="B650" t="s">
        <v>101</v>
      </c>
      <c r="C650">
        <v>591</v>
      </c>
      <c r="D650">
        <v>11</v>
      </c>
      <c r="F650">
        <v>2019</v>
      </c>
      <c r="G650">
        <v>14</v>
      </c>
      <c r="H650">
        <v>11.9</v>
      </c>
      <c r="I650">
        <v>168.4</v>
      </c>
      <c r="M650">
        <v>316.5</v>
      </c>
      <c r="N650">
        <v>8.09E-2</v>
      </c>
      <c r="O650">
        <v>1.022</v>
      </c>
      <c r="P650">
        <v>0.62250000000000005</v>
      </c>
      <c r="Q650">
        <v>3910.1</v>
      </c>
      <c r="R650" t="s">
        <v>38</v>
      </c>
      <c r="T650" t="s">
        <v>28</v>
      </c>
      <c r="V650" t="s">
        <v>32</v>
      </c>
      <c r="Y650" t="s">
        <v>70</v>
      </c>
    </row>
    <row r="651" spans="1:25" x14ac:dyDescent="0.45">
      <c r="A651" t="s">
        <v>100</v>
      </c>
      <c r="B651" t="s">
        <v>101</v>
      </c>
      <c r="C651">
        <v>591</v>
      </c>
      <c r="D651">
        <v>11</v>
      </c>
      <c r="F651">
        <v>2020</v>
      </c>
      <c r="G651">
        <v>4</v>
      </c>
      <c r="H651">
        <v>2.8</v>
      </c>
      <c r="I651">
        <v>39.200000000000003</v>
      </c>
      <c r="M651">
        <v>79.7</v>
      </c>
      <c r="N651">
        <v>8.0500000000000002E-2</v>
      </c>
      <c r="O651">
        <v>0.128</v>
      </c>
      <c r="P651">
        <v>0.25879999999999997</v>
      </c>
      <c r="Q651">
        <v>985</v>
      </c>
      <c r="R651" t="s">
        <v>38</v>
      </c>
      <c r="T651" t="s">
        <v>28</v>
      </c>
      <c r="V651" t="s">
        <v>32</v>
      </c>
      <c r="Y651" t="s">
        <v>70</v>
      </c>
    </row>
    <row r="652" spans="1:25" x14ac:dyDescent="0.45">
      <c r="A652" t="s">
        <v>100</v>
      </c>
      <c r="B652" t="s">
        <v>101</v>
      </c>
      <c r="C652">
        <v>591</v>
      </c>
      <c r="D652">
        <v>11</v>
      </c>
      <c r="F652">
        <v>2021</v>
      </c>
      <c r="G652">
        <v>12</v>
      </c>
      <c r="H652">
        <v>8.65</v>
      </c>
      <c r="I652">
        <v>98.4</v>
      </c>
      <c r="M652">
        <v>206.4</v>
      </c>
      <c r="N652">
        <v>8.0699999999999994E-2</v>
      </c>
      <c r="O652">
        <v>0.60099999999999998</v>
      </c>
      <c r="P652">
        <v>0.5736</v>
      </c>
      <c r="Q652">
        <v>2549.1</v>
      </c>
      <c r="R652" t="s">
        <v>38</v>
      </c>
      <c r="T652" t="s">
        <v>28</v>
      </c>
      <c r="V652" t="s">
        <v>32</v>
      </c>
      <c r="Y652" t="s">
        <v>70</v>
      </c>
    </row>
    <row r="653" spans="1:25" x14ac:dyDescent="0.45">
      <c r="A653" t="s">
        <v>100</v>
      </c>
      <c r="B653" t="s">
        <v>101</v>
      </c>
      <c r="C653">
        <v>591</v>
      </c>
      <c r="D653">
        <v>11</v>
      </c>
      <c r="F653">
        <v>2022</v>
      </c>
      <c r="G653">
        <v>26</v>
      </c>
      <c r="H653">
        <v>24.22</v>
      </c>
      <c r="I653">
        <v>399.68</v>
      </c>
      <c r="M653">
        <v>874.2</v>
      </c>
      <c r="N653">
        <v>8.1100000000000005E-2</v>
      </c>
      <c r="O653">
        <v>3.1859999999999999</v>
      </c>
      <c r="P653">
        <v>0.4763</v>
      </c>
      <c r="Q653">
        <v>10789.1</v>
      </c>
      <c r="R653" t="s">
        <v>38</v>
      </c>
      <c r="T653" t="s">
        <v>28</v>
      </c>
      <c r="V653" t="s">
        <v>32</v>
      </c>
      <c r="Y653" t="s">
        <v>70</v>
      </c>
    </row>
    <row r="654" spans="1:25" x14ac:dyDescent="0.45">
      <c r="A654" t="s">
        <v>100</v>
      </c>
      <c r="B654" t="s">
        <v>101</v>
      </c>
      <c r="C654">
        <v>591</v>
      </c>
      <c r="D654">
        <v>11</v>
      </c>
      <c r="F654">
        <v>2023</v>
      </c>
      <c r="G654">
        <v>18</v>
      </c>
      <c r="H654">
        <v>13.83</v>
      </c>
      <c r="I654">
        <v>237.89</v>
      </c>
      <c r="M654">
        <v>390.1</v>
      </c>
      <c r="N654">
        <v>8.2600000000000007E-2</v>
      </c>
      <c r="O654">
        <v>1.54</v>
      </c>
      <c r="P654">
        <v>0.62290000000000001</v>
      </c>
      <c r="Q654">
        <v>4816.8</v>
      </c>
      <c r="R654" t="s">
        <v>38</v>
      </c>
      <c r="T654" t="s">
        <v>28</v>
      </c>
      <c r="V654" t="s">
        <v>32</v>
      </c>
      <c r="Y654" t="s">
        <v>70</v>
      </c>
    </row>
    <row r="655" spans="1:25" x14ac:dyDescent="0.45">
      <c r="A655" t="s">
        <v>100</v>
      </c>
      <c r="B655" t="s">
        <v>101</v>
      </c>
      <c r="C655">
        <v>591</v>
      </c>
      <c r="D655">
        <v>11</v>
      </c>
      <c r="F655">
        <v>2024</v>
      </c>
      <c r="G655">
        <v>5</v>
      </c>
      <c r="H655">
        <v>4.4800000000000004</v>
      </c>
      <c r="I655">
        <v>74.55</v>
      </c>
      <c r="M655">
        <v>144.1</v>
      </c>
      <c r="N655">
        <v>8.1000000000000003E-2</v>
      </c>
      <c r="O655">
        <v>0.38</v>
      </c>
      <c r="P655">
        <v>0.44719999999999999</v>
      </c>
      <c r="Q655">
        <v>1779.9</v>
      </c>
      <c r="R655" t="s">
        <v>38</v>
      </c>
      <c r="T655" t="s">
        <v>28</v>
      </c>
      <c r="V655" t="s">
        <v>32</v>
      </c>
      <c r="Y655" t="s">
        <v>70</v>
      </c>
    </row>
    <row r="656" spans="1:25" x14ac:dyDescent="0.45">
      <c r="A656" t="s">
        <v>100</v>
      </c>
      <c r="B656" t="s">
        <v>101</v>
      </c>
      <c r="C656">
        <v>591</v>
      </c>
      <c r="D656">
        <v>14</v>
      </c>
      <c r="F656">
        <v>2009</v>
      </c>
      <c r="G656">
        <v>29</v>
      </c>
      <c r="H656">
        <v>28.5</v>
      </c>
      <c r="I656">
        <v>332.5</v>
      </c>
      <c r="K656">
        <v>1.35</v>
      </c>
      <c r="L656">
        <v>0.5</v>
      </c>
      <c r="M656">
        <v>437.3</v>
      </c>
      <c r="N656">
        <v>8.1000000000000003E-2</v>
      </c>
      <c r="O656">
        <v>1.3120000000000001</v>
      </c>
      <c r="P656">
        <v>0.6593</v>
      </c>
      <c r="Q656">
        <v>5401.1</v>
      </c>
      <c r="R656" t="s">
        <v>38</v>
      </c>
      <c r="T656" t="s">
        <v>28</v>
      </c>
      <c r="V656" t="s">
        <v>102</v>
      </c>
      <c r="Y656" t="s">
        <v>103</v>
      </c>
    </row>
    <row r="657" spans="1:25" x14ac:dyDescent="0.45">
      <c r="A657" t="s">
        <v>100</v>
      </c>
      <c r="B657" t="s">
        <v>101</v>
      </c>
      <c r="C657">
        <v>591</v>
      </c>
      <c r="D657">
        <v>14</v>
      </c>
      <c r="F657">
        <v>2010</v>
      </c>
      <c r="G657">
        <v>22</v>
      </c>
      <c r="H657">
        <v>21.6</v>
      </c>
      <c r="I657">
        <v>323.39999999999998</v>
      </c>
      <c r="K657">
        <v>1.32</v>
      </c>
      <c r="L657">
        <v>0.5</v>
      </c>
      <c r="M657">
        <v>427.6</v>
      </c>
      <c r="N657">
        <v>8.1000000000000003E-2</v>
      </c>
      <c r="O657">
        <v>0.58099999999999996</v>
      </c>
      <c r="P657">
        <v>0.22</v>
      </c>
      <c r="Q657">
        <v>5277.7</v>
      </c>
      <c r="R657" t="s">
        <v>38</v>
      </c>
      <c r="T657" t="s">
        <v>28</v>
      </c>
      <c r="V657" t="s">
        <v>32</v>
      </c>
      <c r="Y657" t="s">
        <v>103</v>
      </c>
    </row>
    <row r="658" spans="1:25" x14ac:dyDescent="0.45">
      <c r="A658" t="s">
        <v>100</v>
      </c>
      <c r="B658" t="s">
        <v>101</v>
      </c>
      <c r="C658">
        <v>591</v>
      </c>
      <c r="D658">
        <v>14</v>
      </c>
      <c r="F658">
        <v>2011</v>
      </c>
      <c r="G658">
        <v>9</v>
      </c>
      <c r="H658">
        <v>5.98</v>
      </c>
      <c r="I658">
        <v>89.99</v>
      </c>
      <c r="K658">
        <v>0.499</v>
      </c>
      <c r="L658">
        <v>0.5</v>
      </c>
      <c r="M658">
        <v>161.80000000000001</v>
      </c>
      <c r="N658">
        <v>8.1100000000000005E-2</v>
      </c>
      <c r="O658">
        <v>0.55100000000000005</v>
      </c>
      <c r="P658">
        <v>0.70340000000000003</v>
      </c>
      <c r="Q658">
        <v>1997</v>
      </c>
      <c r="R658" t="s">
        <v>38</v>
      </c>
      <c r="T658" t="s">
        <v>28</v>
      </c>
      <c r="V658" t="s">
        <v>32</v>
      </c>
      <c r="Y658" t="s">
        <v>103</v>
      </c>
    </row>
    <row r="659" spans="1:25" x14ac:dyDescent="0.45">
      <c r="A659" t="s">
        <v>100</v>
      </c>
      <c r="B659" t="s">
        <v>101</v>
      </c>
      <c r="C659">
        <v>591</v>
      </c>
      <c r="D659">
        <v>14</v>
      </c>
      <c r="F659">
        <v>2012</v>
      </c>
      <c r="G659">
        <v>7</v>
      </c>
      <c r="H659">
        <v>4.7</v>
      </c>
      <c r="I659">
        <v>87</v>
      </c>
      <c r="K659">
        <v>0.93899999999999995</v>
      </c>
      <c r="L659">
        <v>0.50009999999999999</v>
      </c>
      <c r="M659">
        <v>304</v>
      </c>
      <c r="N659">
        <v>8.0600000000000005E-2</v>
      </c>
      <c r="O659">
        <v>0.38900000000000001</v>
      </c>
      <c r="P659">
        <v>0.20760000000000001</v>
      </c>
      <c r="Q659">
        <v>3753.9</v>
      </c>
      <c r="R659" t="s">
        <v>38</v>
      </c>
      <c r="T659" t="s">
        <v>28</v>
      </c>
      <c r="V659" t="s">
        <v>32</v>
      </c>
      <c r="Y659" t="s">
        <v>103</v>
      </c>
    </row>
    <row r="660" spans="1:25" x14ac:dyDescent="0.45">
      <c r="A660" t="s">
        <v>100</v>
      </c>
      <c r="B660" t="s">
        <v>101</v>
      </c>
      <c r="C660">
        <v>591</v>
      </c>
      <c r="D660">
        <v>14</v>
      </c>
      <c r="F660">
        <v>2013</v>
      </c>
      <c r="G660">
        <v>4</v>
      </c>
      <c r="H660">
        <v>3</v>
      </c>
      <c r="I660">
        <v>31.1</v>
      </c>
      <c r="K660">
        <v>0.189</v>
      </c>
      <c r="L660">
        <v>0.50080000000000002</v>
      </c>
      <c r="M660">
        <v>61.2</v>
      </c>
      <c r="N660">
        <v>8.1799999999999998E-2</v>
      </c>
      <c r="O660">
        <v>0.13700000000000001</v>
      </c>
      <c r="P660">
        <v>0.70350000000000001</v>
      </c>
      <c r="Q660">
        <v>755</v>
      </c>
      <c r="R660" t="s">
        <v>38</v>
      </c>
      <c r="T660" t="s">
        <v>28</v>
      </c>
      <c r="V660" t="s">
        <v>32</v>
      </c>
      <c r="Y660" t="s">
        <v>103</v>
      </c>
    </row>
    <row r="661" spans="1:25" x14ac:dyDescent="0.45">
      <c r="A661" t="s">
        <v>100</v>
      </c>
      <c r="B661" t="s">
        <v>101</v>
      </c>
      <c r="C661">
        <v>591</v>
      </c>
      <c r="D661">
        <v>14</v>
      </c>
      <c r="F661">
        <v>2014</v>
      </c>
      <c r="G661">
        <v>39</v>
      </c>
      <c r="H661">
        <v>36.770000000000003</v>
      </c>
      <c r="I661">
        <v>725.11</v>
      </c>
      <c r="K661">
        <v>7.5339999999999998</v>
      </c>
      <c r="L661">
        <v>0.50009999999999999</v>
      </c>
      <c r="M661">
        <v>2441.8000000000002</v>
      </c>
      <c r="N661">
        <v>8.09E-2</v>
      </c>
      <c r="O661">
        <v>16.841000000000001</v>
      </c>
      <c r="P661">
        <v>0.93259999999999998</v>
      </c>
      <c r="Q661">
        <v>30134</v>
      </c>
      <c r="R661" t="s">
        <v>38</v>
      </c>
      <c r="T661" t="s">
        <v>28</v>
      </c>
      <c r="V661" t="s">
        <v>32</v>
      </c>
      <c r="Y661" t="s">
        <v>103</v>
      </c>
    </row>
    <row r="662" spans="1:25" x14ac:dyDescent="0.45">
      <c r="A662" t="s">
        <v>100</v>
      </c>
      <c r="B662" t="s">
        <v>101</v>
      </c>
      <c r="C662">
        <v>591</v>
      </c>
      <c r="D662">
        <v>14</v>
      </c>
      <c r="F662">
        <v>2015</v>
      </c>
      <c r="G662">
        <v>23</v>
      </c>
      <c r="H662">
        <v>20.93</v>
      </c>
      <c r="I662">
        <v>407.46</v>
      </c>
      <c r="M662">
        <v>581.70000000000005</v>
      </c>
      <c r="N662">
        <v>8.0699999999999994E-2</v>
      </c>
      <c r="O662">
        <v>1.099</v>
      </c>
      <c r="P662">
        <v>0.30599999999999999</v>
      </c>
      <c r="Q662">
        <v>7183.4</v>
      </c>
      <c r="R662" t="s">
        <v>38</v>
      </c>
      <c r="T662" t="s">
        <v>28</v>
      </c>
      <c r="V662" t="s">
        <v>32</v>
      </c>
      <c r="Y662" t="s">
        <v>70</v>
      </c>
    </row>
    <row r="663" spans="1:25" x14ac:dyDescent="0.45">
      <c r="A663" t="s">
        <v>100</v>
      </c>
      <c r="B663" t="s">
        <v>101</v>
      </c>
      <c r="C663">
        <v>591</v>
      </c>
      <c r="D663">
        <v>14</v>
      </c>
      <c r="F663">
        <v>2016</v>
      </c>
      <c r="G663">
        <v>5</v>
      </c>
      <c r="H663">
        <v>3.6</v>
      </c>
      <c r="I663">
        <v>46.6</v>
      </c>
      <c r="M663">
        <v>95.5</v>
      </c>
      <c r="N663">
        <v>8.0600000000000005E-2</v>
      </c>
      <c r="O663">
        <v>0.18</v>
      </c>
      <c r="P663">
        <v>0.30659999999999998</v>
      </c>
      <c r="Q663">
        <v>1179</v>
      </c>
      <c r="R663" t="s">
        <v>38</v>
      </c>
      <c r="T663" t="s">
        <v>28</v>
      </c>
      <c r="V663" t="s">
        <v>32</v>
      </c>
      <c r="Y663" t="s">
        <v>70</v>
      </c>
    </row>
    <row r="664" spans="1:25" x14ac:dyDescent="0.45">
      <c r="A664" t="s">
        <v>100</v>
      </c>
      <c r="B664" t="s">
        <v>101</v>
      </c>
      <c r="C664">
        <v>591</v>
      </c>
      <c r="D664">
        <v>14</v>
      </c>
      <c r="F664">
        <v>2017</v>
      </c>
      <c r="G664">
        <v>7</v>
      </c>
      <c r="H664">
        <v>5.9</v>
      </c>
      <c r="I664">
        <v>90.2</v>
      </c>
      <c r="M664">
        <v>164.1</v>
      </c>
      <c r="N664">
        <v>8.09E-2</v>
      </c>
      <c r="O664">
        <v>0.41099999999999998</v>
      </c>
      <c r="P664">
        <v>0.43390000000000001</v>
      </c>
      <c r="Q664">
        <v>2024.1</v>
      </c>
      <c r="R664" t="s">
        <v>38</v>
      </c>
      <c r="T664" t="s">
        <v>28</v>
      </c>
      <c r="V664" t="s">
        <v>32</v>
      </c>
      <c r="Y664" t="s">
        <v>70</v>
      </c>
    </row>
    <row r="665" spans="1:25" x14ac:dyDescent="0.45">
      <c r="A665" t="s">
        <v>100</v>
      </c>
      <c r="B665" t="s">
        <v>101</v>
      </c>
      <c r="C665">
        <v>591</v>
      </c>
      <c r="D665">
        <v>14</v>
      </c>
      <c r="F665">
        <v>2018</v>
      </c>
      <c r="G665">
        <v>41</v>
      </c>
      <c r="H665">
        <v>38.4</v>
      </c>
      <c r="I665">
        <v>881.8</v>
      </c>
      <c r="M665">
        <v>1199.4000000000001</v>
      </c>
      <c r="N665">
        <v>8.1000000000000003E-2</v>
      </c>
      <c r="O665">
        <v>8.3800000000000008</v>
      </c>
      <c r="P665">
        <v>1.0911999999999999</v>
      </c>
      <c r="Q665">
        <v>14793.1</v>
      </c>
      <c r="R665" t="s">
        <v>38</v>
      </c>
      <c r="T665" t="s">
        <v>28</v>
      </c>
      <c r="V665" t="s">
        <v>32</v>
      </c>
      <c r="Y665" t="s">
        <v>70</v>
      </c>
    </row>
    <row r="666" spans="1:25" x14ac:dyDescent="0.45">
      <c r="A666" t="s">
        <v>100</v>
      </c>
      <c r="B666" t="s">
        <v>101</v>
      </c>
      <c r="C666">
        <v>591</v>
      </c>
      <c r="D666">
        <v>14</v>
      </c>
      <c r="F666">
        <v>2019</v>
      </c>
      <c r="G666">
        <v>11</v>
      </c>
      <c r="H666">
        <v>9</v>
      </c>
      <c r="I666">
        <v>144.9</v>
      </c>
      <c r="M666">
        <v>252.9</v>
      </c>
      <c r="N666">
        <v>8.0799999999999997E-2</v>
      </c>
      <c r="O666">
        <v>0.85799999999999998</v>
      </c>
      <c r="P666">
        <v>0.6028</v>
      </c>
      <c r="Q666">
        <v>3121.1</v>
      </c>
      <c r="R666" t="s">
        <v>38</v>
      </c>
      <c r="T666" t="s">
        <v>28</v>
      </c>
      <c r="V666" t="s">
        <v>32</v>
      </c>
      <c r="Y666" t="s">
        <v>70</v>
      </c>
    </row>
    <row r="667" spans="1:25" x14ac:dyDescent="0.45">
      <c r="A667" t="s">
        <v>100</v>
      </c>
      <c r="B667" t="s">
        <v>101</v>
      </c>
      <c r="C667">
        <v>591</v>
      </c>
      <c r="D667">
        <v>14</v>
      </c>
      <c r="F667">
        <v>2020</v>
      </c>
      <c r="G667">
        <v>3</v>
      </c>
      <c r="H667">
        <v>1.7</v>
      </c>
      <c r="I667">
        <v>18</v>
      </c>
      <c r="M667">
        <v>55.9</v>
      </c>
      <c r="N667">
        <v>8.1000000000000003E-2</v>
      </c>
      <c r="O667">
        <v>8.8999999999999996E-2</v>
      </c>
      <c r="P667">
        <v>0.5353</v>
      </c>
      <c r="Q667">
        <v>690</v>
      </c>
      <c r="R667" t="s">
        <v>38</v>
      </c>
      <c r="T667" t="s">
        <v>28</v>
      </c>
      <c r="V667" t="s">
        <v>32</v>
      </c>
      <c r="Y667" t="s">
        <v>70</v>
      </c>
    </row>
    <row r="668" spans="1:25" x14ac:dyDescent="0.45">
      <c r="A668" t="s">
        <v>100</v>
      </c>
      <c r="B668" t="s">
        <v>101</v>
      </c>
      <c r="C668">
        <v>591</v>
      </c>
      <c r="D668">
        <v>14</v>
      </c>
      <c r="F668">
        <v>2021</v>
      </c>
      <c r="G668">
        <v>4</v>
      </c>
      <c r="H668">
        <v>3.12</v>
      </c>
      <c r="I668">
        <v>67.86</v>
      </c>
      <c r="M668">
        <v>147.1</v>
      </c>
      <c r="N668">
        <v>8.1000000000000003E-2</v>
      </c>
      <c r="O668">
        <v>0.184</v>
      </c>
      <c r="P668">
        <v>0.20300000000000001</v>
      </c>
      <c r="Q668">
        <v>1815.9</v>
      </c>
      <c r="R668" t="s">
        <v>38</v>
      </c>
      <c r="T668" t="s">
        <v>28</v>
      </c>
      <c r="V668" t="s">
        <v>32</v>
      </c>
      <c r="Y668" t="s">
        <v>70</v>
      </c>
    </row>
    <row r="669" spans="1:25" x14ac:dyDescent="0.45">
      <c r="A669" t="s">
        <v>100</v>
      </c>
      <c r="B669" t="s">
        <v>101</v>
      </c>
      <c r="C669">
        <v>591</v>
      </c>
      <c r="D669">
        <v>14</v>
      </c>
      <c r="F669">
        <v>2022</v>
      </c>
      <c r="G669">
        <v>65</v>
      </c>
      <c r="H669">
        <v>61.06</v>
      </c>
      <c r="I669">
        <v>1259.99</v>
      </c>
      <c r="M669">
        <v>1941.5</v>
      </c>
      <c r="N669">
        <v>8.1199999999999994E-2</v>
      </c>
      <c r="O669">
        <v>10.276999999999999</v>
      </c>
      <c r="P669">
        <v>0.81669999999999998</v>
      </c>
      <c r="Q669">
        <v>23993.8</v>
      </c>
      <c r="R669" t="s">
        <v>38</v>
      </c>
      <c r="T669" t="s">
        <v>28</v>
      </c>
      <c r="V669" t="s">
        <v>32</v>
      </c>
      <c r="Y669" t="s">
        <v>70</v>
      </c>
    </row>
    <row r="670" spans="1:25" x14ac:dyDescent="0.45">
      <c r="A670" t="s">
        <v>100</v>
      </c>
      <c r="B670" t="s">
        <v>101</v>
      </c>
      <c r="C670">
        <v>591</v>
      </c>
      <c r="D670">
        <v>14</v>
      </c>
      <c r="F670">
        <v>2023</v>
      </c>
      <c r="G670">
        <v>17</v>
      </c>
      <c r="H670">
        <v>14.05</v>
      </c>
      <c r="I670">
        <v>242.22</v>
      </c>
      <c r="M670">
        <v>503.1</v>
      </c>
      <c r="N670">
        <v>8.1100000000000005E-2</v>
      </c>
      <c r="O670">
        <v>2.093</v>
      </c>
      <c r="P670">
        <v>0.49619999999999997</v>
      </c>
      <c r="Q670">
        <v>6210.2</v>
      </c>
      <c r="R670" t="s">
        <v>38</v>
      </c>
      <c r="T670" t="s">
        <v>28</v>
      </c>
      <c r="V670" t="s">
        <v>32</v>
      </c>
      <c r="Y670" t="s">
        <v>70</v>
      </c>
    </row>
    <row r="671" spans="1:25" x14ac:dyDescent="0.45">
      <c r="A671" t="s">
        <v>100</v>
      </c>
      <c r="B671" t="s">
        <v>101</v>
      </c>
      <c r="C671">
        <v>591</v>
      </c>
      <c r="D671">
        <v>14</v>
      </c>
      <c r="F671">
        <v>2024</v>
      </c>
      <c r="G671">
        <v>3</v>
      </c>
      <c r="H671">
        <v>2.75</v>
      </c>
      <c r="I671">
        <v>45.94</v>
      </c>
      <c r="M671">
        <v>91.4</v>
      </c>
      <c r="N671">
        <v>8.1000000000000003E-2</v>
      </c>
      <c r="O671">
        <v>0.28599999999999998</v>
      </c>
      <c r="P671">
        <v>0.5353</v>
      </c>
      <c r="Q671">
        <v>1129</v>
      </c>
      <c r="R671" t="s">
        <v>38</v>
      </c>
      <c r="T671" t="s">
        <v>28</v>
      </c>
      <c r="V671" t="s">
        <v>32</v>
      </c>
      <c r="Y671" t="s">
        <v>70</v>
      </c>
    </row>
    <row r="672" spans="1:25" x14ac:dyDescent="0.45">
      <c r="A672" t="s">
        <v>100</v>
      </c>
      <c r="B672" t="s">
        <v>104</v>
      </c>
      <c r="C672">
        <v>592</v>
      </c>
      <c r="D672">
        <v>10</v>
      </c>
      <c r="F672">
        <v>2009</v>
      </c>
      <c r="G672">
        <v>3</v>
      </c>
      <c r="H672">
        <v>2.93</v>
      </c>
      <c r="I672">
        <v>41.09</v>
      </c>
      <c r="O672">
        <v>6.9000000000000006E-2</v>
      </c>
      <c r="P672">
        <v>0.22</v>
      </c>
      <c r="Q672">
        <v>624</v>
      </c>
      <c r="R672" t="s">
        <v>38</v>
      </c>
      <c r="T672" t="s">
        <v>28</v>
      </c>
      <c r="V672" t="s">
        <v>102</v>
      </c>
      <c r="Y672" t="s">
        <v>30</v>
      </c>
    </row>
    <row r="673" spans="1:25" x14ac:dyDescent="0.45">
      <c r="A673" t="s">
        <v>100</v>
      </c>
      <c r="B673" t="s">
        <v>104</v>
      </c>
      <c r="C673">
        <v>592</v>
      </c>
      <c r="D673">
        <v>10</v>
      </c>
      <c r="F673">
        <v>2010</v>
      </c>
      <c r="G673">
        <v>13</v>
      </c>
      <c r="H673">
        <v>13</v>
      </c>
      <c r="I673">
        <v>99</v>
      </c>
      <c r="O673">
        <v>0.153</v>
      </c>
      <c r="P673">
        <v>0.22</v>
      </c>
      <c r="Q673">
        <v>1388.4</v>
      </c>
      <c r="R673" t="s">
        <v>38</v>
      </c>
      <c r="T673" t="s">
        <v>28</v>
      </c>
      <c r="V673" t="s">
        <v>32</v>
      </c>
      <c r="Y673" t="s">
        <v>30</v>
      </c>
    </row>
    <row r="674" spans="1:25" x14ac:dyDescent="0.45">
      <c r="A674" t="s">
        <v>100</v>
      </c>
      <c r="B674" t="s">
        <v>104</v>
      </c>
      <c r="C674">
        <v>592</v>
      </c>
      <c r="D674">
        <v>10</v>
      </c>
      <c r="F674">
        <v>2011</v>
      </c>
      <c r="G674">
        <v>5</v>
      </c>
      <c r="H674">
        <v>4.3099999999999996</v>
      </c>
      <c r="I674">
        <v>50.44</v>
      </c>
      <c r="O674">
        <v>0.16</v>
      </c>
      <c r="P674">
        <v>0.436</v>
      </c>
      <c r="Q674">
        <v>1020.9</v>
      </c>
      <c r="R674" t="s">
        <v>38</v>
      </c>
      <c r="T674" t="s">
        <v>28</v>
      </c>
      <c r="V674" t="s">
        <v>32</v>
      </c>
      <c r="Y674" t="s">
        <v>30</v>
      </c>
    </row>
    <row r="675" spans="1:25" x14ac:dyDescent="0.45">
      <c r="A675" t="s">
        <v>100</v>
      </c>
      <c r="B675" t="s">
        <v>104</v>
      </c>
      <c r="C675">
        <v>592</v>
      </c>
      <c r="D675">
        <v>10</v>
      </c>
      <c r="F675">
        <v>2012</v>
      </c>
      <c r="G675">
        <v>8</v>
      </c>
      <c r="H675">
        <v>5.7</v>
      </c>
      <c r="I675">
        <v>71.5</v>
      </c>
      <c r="O675">
        <v>0.14899999999999999</v>
      </c>
      <c r="P675">
        <v>0.24279999999999999</v>
      </c>
      <c r="Q675">
        <v>1214</v>
      </c>
      <c r="R675" t="s">
        <v>38</v>
      </c>
      <c r="T675" t="s">
        <v>28</v>
      </c>
      <c r="V675" t="s">
        <v>32</v>
      </c>
      <c r="Y675" t="s">
        <v>30</v>
      </c>
    </row>
    <row r="676" spans="1:25" x14ac:dyDescent="0.45">
      <c r="A676" t="s">
        <v>100</v>
      </c>
      <c r="B676" t="s">
        <v>104</v>
      </c>
      <c r="C676">
        <v>592</v>
      </c>
      <c r="D676">
        <v>10</v>
      </c>
      <c r="F676">
        <v>2013</v>
      </c>
      <c r="G676">
        <v>15</v>
      </c>
      <c r="H676">
        <v>14</v>
      </c>
      <c r="I676">
        <v>175.7</v>
      </c>
      <c r="O676">
        <v>0.40300000000000002</v>
      </c>
      <c r="P676">
        <v>0.24479999999999999</v>
      </c>
      <c r="Q676">
        <v>3293.4</v>
      </c>
      <c r="R676" t="s">
        <v>38</v>
      </c>
      <c r="T676" t="s">
        <v>28</v>
      </c>
      <c r="V676" t="s">
        <v>32</v>
      </c>
      <c r="Y676" t="s">
        <v>30</v>
      </c>
    </row>
    <row r="677" spans="1:25" x14ac:dyDescent="0.45">
      <c r="A677" t="s">
        <v>100</v>
      </c>
      <c r="B677" t="s">
        <v>104</v>
      </c>
      <c r="C677">
        <v>592</v>
      </c>
      <c r="D677">
        <v>10</v>
      </c>
      <c r="F677">
        <v>2014</v>
      </c>
      <c r="G677">
        <v>8</v>
      </c>
      <c r="H677">
        <v>7.4</v>
      </c>
      <c r="I677">
        <v>92.3</v>
      </c>
      <c r="O677">
        <v>0.20799999999999999</v>
      </c>
      <c r="P677">
        <v>0.26029999999999998</v>
      </c>
      <c r="Q677">
        <v>1598.2</v>
      </c>
      <c r="R677" t="s">
        <v>38</v>
      </c>
      <c r="T677" t="s">
        <v>28</v>
      </c>
      <c r="V677" t="s">
        <v>32</v>
      </c>
      <c r="Y677" t="s">
        <v>30</v>
      </c>
    </row>
    <row r="678" spans="1:25" x14ac:dyDescent="0.45">
      <c r="A678" t="s">
        <v>100</v>
      </c>
      <c r="B678" t="s">
        <v>104</v>
      </c>
      <c r="C678">
        <v>592</v>
      </c>
      <c r="D678">
        <v>10</v>
      </c>
      <c r="F678">
        <v>2015</v>
      </c>
      <c r="G678">
        <v>10</v>
      </c>
      <c r="H678">
        <v>7.2</v>
      </c>
      <c r="I678">
        <v>69.099999999999994</v>
      </c>
      <c r="O678">
        <v>0.18</v>
      </c>
      <c r="P678">
        <v>0.30769999999999997</v>
      </c>
      <c r="Q678">
        <v>1179</v>
      </c>
      <c r="R678" t="s">
        <v>38</v>
      </c>
      <c r="T678" t="s">
        <v>28</v>
      </c>
      <c r="V678" t="s">
        <v>32</v>
      </c>
      <c r="Y678" t="s">
        <v>30</v>
      </c>
    </row>
    <row r="679" spans="1:25" x14ac:dyDescent="0.45">
      <c r="A679" t="s">
        <v>100</v>
      </c>
      <c r="B679" t="s">
        <v>104</v>
      </c>
      <c r="C679">
        <v>592</v>
      </c>
      <c r="D679">
        <v>10</v>
      </c>
      <c r="F679">
        <v>2016</v>
      </c>
      <c r="G679">
        <v>8</v>
      </c>
      <c r="H679">
        <v>6.7</v>
      </c>
      <c r="I679">
        <v>62</v>
      </c>
      <c r="O679">
        <v>0.16300000000000001</v>
      </c>
      <c r="P679">
        <v>0.30590000000000001</v>
      </c>
      <c r="Q679">
        <v>1068</v>
      </c>
      <c r="R679" t="s">
        <v>38</v>
      </c>
      <c r="T679" t="s">
        <v>28</v>
      </c>
      <c r="V679" t="s">
        <v>32</v>
      </c>
      <c r="Y679" t="s">
        <v>30</v>
      </c>
    </row>
    <row r="680" spans="1:25" x14ac:dyDescent="0.45">
      <c r="A680" t="s">
        <v>100</v>
      </c>
      <c r="B680" t="s">
        <v>104</v>
      </c>
      <c r="C680">
        <v>592</v>
      </c>
      <c r="D680">
        <v>10</v>
      </c>
      <c r="F680">
        <v>2017</v>
      </c>
      <c r="G680">
        <v>4</v>
      </c>
      <c r="H680">
        <v>3.45</v>
      </c>
      <c r="I680">
        <v>39.700000000000003</v>
      </c>
      <c r="O680">
        <v>0.106</v>
      </c>
      <c r="P680">
        <v>0.30599999999999999</v>
      </c>
      <c r="Q680">
        <v>692.9</v>
      </c>
      <c r="R680" t="s">
        <v>38</v>
      </c>
      <c r="T680" t="s">
        <v>28</v>
      </c>
      <c r="V680" t="s">
        <v>32</v>
      </c>
      <c r="Y680" t="s">
        <v>30</v>
      </c>
    </row>
    <row r="681" spans="1:25" x14ac:dyDescent="0.45">
      <c r="A681" t="s">
        <v>100</v>
      </c>
      <c r="B681" t="s">
        <v>104</v>
      </c>
      <c r="C681">
        <v>592</v>
      </c>
      <c r="D681">
        <v>10</v>
      </c>
      <c r="F681">
        <v>2018</v>
      </c>
      <c r="G681">
        <v>2</v>
      </c>
      <c r="H681">
        <v>1.6</v>
      </c>
      <c r="I681">
        <v>22</v>
      </c>
      <c r="O681">
        <v>5.2999999999999999E-2</v>
      </c>
      <c r="P681">
        <v>0.30599999999999999</v>
      </c>
      <c r="Q681">
        <v>348</v>
      </c>
      <c r="R681" t="s">
        <v>38</v>
      </c>
      <c r="T681" t="s">
        <v>28</v>
      </c>
      <c r="V681" t="s">
        <v>32</v>
      </c>
      <c r="Y681" t="s">
        <v>30</v>
      </c>
    </row>
    <row r="682" spans="1:25" x14ac:dyDescent="0.45">
      <c r="A682" t="s">
        <v>100</v>
      </c>
      <c r="B682" t="s">
        <v>104</v>
      </c>
      <c r="C682">
        <v>592</v>
      </c>
      <c r="D682">
        <v>10</v>
      </c>
      <c r="F682">
        <v>2019</v>
      </c>
      <c r="G682">
        <v>15</v>
      </c>
      <c r="H682">
        <v>13.9</v>
      </c>
      <c r="I682">
        <v>94.6</v>
      </c>
      <c r="O682">
        <v>0.20899999999999999</v>
      </c>
      <c r="P682">
        <v>0.26729999999999998</v>
      </c>
      <c r="Q682">
        <v>1468</v>
      </c>
      <c r="R682" t="s">
        <v>38</v>
      </c>
      <c r="T682" t="s">
        <v>28</v>
      </c>
      <c r="V682" t="s">
        <v>32</v>
      </c>
      <c r="Y682" t="s">
        <v>30</v>
      </c>
    </row>
    <row r="683" spans="1:25" x14ac:dyDescent="0.45">
      <c r="A683" t="s">
        <v>100</v>
      </c>
      <c r="B683" t="s">
        <v>104</v>
      </c>
      <c r="C683">
        <v>592</v>
      </c>
      <c r="D683">
        <v>10</v>
      </c>
      <c r="F683">
        <v>2020</v>
      </c>
      <c r="G683">
        <v>3</v>
      </c>
      <c r="H683">
        <v>2.7</v>
      </c>
      <c r="I683">
        <v>23.7</v>
      </c>
      <c r="O683">
        <v>5.6000000000000001E-2</v>
      </c>
      <c r="P683">
        <v>0.24199999999999999</v>
      </c>
      <c r="Q683">
        <v>459</v>
      </c>
      <c r="R683" t="s">
        <v>38</v>
      </c>
      <c r="T683" t="s">
        <v>28</v>
      </c>
      <c r="V683" t="s">
        <v>32</v>
      </c>
      <c r="Y683" t="s">
        <v>30</v>
      </c>
    </row>
    <row r="684" spans="1:25" x14ac:dyDescent="0.45">
      <c r="A684" t="s">
        <v>100</v>
      </c>
      <c r="B684" t="s">
        <v>104</v>
      </c>
      <c r="C684">
        <v>592</v>
      </c>
      <c r="D684">
        <v>10</v>
      </c>
      <c r="F684">
        <v>2021</v>
      </c>
      <c r="G684">
        <v>7</v>
      </c>
      <c r="H684">
        <v>5.5</v>
      </c>
      <c r="I684">
        <v>58.7</v>
      </c>
      <c r="O684">
        <v>0.12</v>
      </c>
      <c r="P684">
        <v>0.2417</v>
      </c>
      <c r="Q684">
        <v>991</v>
      </c>
      <c r="R684" t="s">
        <v>38</v>
      </c>
      <c r="T684" t="s">
        <v>28</v>
      </c>
      <c r="V684" t="s">
        <v>32</v>
      </c>
      <c r="Y684" t="s">
        <v>30</v>
      </c>
    </row>
    <row r="685" spans="1:25" x14ac:dyDescent="0.45">
      <c r="A685" t="s">
        <v>100</v>
      </c>
      <c r="B685" t="s">
        <v>104</v>
      </c>
      <c r="C685">
        <v>592</v>
      </c>
      <c r="D685">
        <v>10</v>
      </c>
      <c r="F685">
        <v>2022</v>
      </c>
      <c r="G685">
        <v>2</v>
      </c>
      <c r="H685">
        <v>0.53</v>
      </c>
      <c r="I685">
        <v>1.85</v>
      </c>
      <c r="O685">
        <v>1.2E-2</v>
      </c>
      <c r="P685">
        <v>0.24249999999999999</v>
      </c>
      <c r="Q685">
        <v>102</v>
      </c>
      <c r="R685" t="s">
        <v>38</v>
      </c>
      <c r="T685" t="s">
        <v>28</v>
      </c>
      <c r="V685" t="s">
        <v>32</v>
      </c>
      <c r="Y685" t="s">
        <v>30</v>
      </c>
    </row>
    <row r="686" spans="1:25" x14ac:dyDescent="0.45">
      <c r="A686" t="s">
        <v>100</v>
      </c>
      <c r="B686" t="s">
        <v>104</v>
      </c>
      <c r="C686">
        <v>592</v>
      </c>
      <c r="D686">
        <v>10</v>
      </c>
      <c r="F686">
        <v>2023</v>
      </c>
      <c r="G686">
        <v>10</v>
      </c>
      <c r="H686">
        <v>8.89</v>
      </c>
      <c r="I686">
        <v>118.25</v>
      </c>
      <c r="O686">
        <v>0.23899999999999999</v>
      </c>
      <c r="P686">
        <v>0.24199999999999999</v>
      </c>
      <c r="Q686">
        <v>1977.2</v>
      </c>
      <c r="R686" t="s">
        <v>38</v>
      </c>
      <c r="T686" t="s">
        <v>28</v>
      </c>
      <c r="V686" t="s">
        <v>32</v>
      </c>
      <c r="Y686" t="s">
        <v>30</v>
      </c>
    </row>
    <row r="687" spans="1:25" x14ac:dyDescent="0.45">
      <c r="A687" t="s">
        <v>100</v>
      </c>
      <c r="B687" t="s">
        <v>104</v>
      </c>
      <c r="C687">
        <v>592</v>
      </c>
      <c r="D687">
        <v>10</v>
      </c>
      <c r="F687">
        <v>2024</v>
      </c>
      <c r="G687">
        <v>0</v>
      </c>
      <c r="H687">
        <v>0</v>
      </c>
      <c r="R687" t="s">
        <v>38</v>
      </c>
      <c r="T687" t="s">
        <v>28</v>
      </c>
      <c r="V687" t="s">
        <v>32</v>
      </c>
      <c r="Y687" t="s">
        <v>30</v>
      </c>
    </row>
    <row r="688" spans="1:25" x14ac:dyDescent="0.45">
      <c r="A688" t="s">
        <v>100</v>
      </c>
      <c r="B688" t="s">
        <v>105</v>
      </c>
      <c r="C688">
        <v>593</v>
      </c>
      <c r="D688">
        <v>10</v>
      </c>
      <c r="F688">
        <v>2009</v>
      </c>
      <c r="G688">
        <v>2</v>
      </c>
      <c r="H688">
        <v>1.58</v>
      </c>
      <c r="I688">
        <v>18.64</v>
      </c>
      <c r="O688">
        <v>4.5999999999999999E-2</v>
      </c>
      <c r="P688">
        <v>0.25</v>
      </c>
      <c r="Q688">
        <v>366</v>
      </c>
      <c r="R688" t="s">
        <v>38</v>
      </c>
      <c r="T688" t="s">
        <v>28</v>
      </c>
      <c r="V688" t="s">
        <v>102</v>
      </c>
      <c r="Y688" t="s">
        <v>30</v>
      </c>
    </row>
    <row r="689" spans="1:25" x14ac:dyDescent="0.45">
      <c r="A689" t="s">
        <v>100</v>
      </c>
      <c r="B689" t="s">
        <v>105</v>
      </c>
      <c r="C689">
        <v>593</v>
      </c>
      <c r="D689">
        <v>10</v>
      </c>
      <c r="F689">
        <v>2010</v>
      </c>
      <c r="G689">
        <v>12</v>
      </c>
      <c r="H689">
        <v>12</v>
      </c>
      <c r="I689">
        <v>60</v>
      </c>
      <c r="O689">
        <v>0.123</v>
      </c>
      <c r="P689">
        <v>0.25069999999999998</v>
      </c>
      <c r="Q689">
        <v>981.5</v>
      </c>
      <c r="R689" t="s">
        <v>38</v>
      </c>
      <c r="T689" t="s">
        <v>28</v>
      </c>
      <c r="V689" t="s">
        <v>32</v>
      </c>
      <c r="Y689" t="s">
        <v>30</v>
      </c>
    </row>
    <row r="690" spans="1:25" x14ac:dyDescent="0.45">
      <c r="A690" t="s">
        <v>100</v>
      </c>
      <c r="B690" t="s">
        <v>105</v>
      </c>
      <c r="C690">
        <v>593</v>
      </c>
      <c r="D690">
        <v>10</v>
      </c>
      <c r="F690">
        <v>2011</v>
      </c>
      <c r="G690">
        <v>8</v>
      </c>
      <c r="H690">
        <v>7.65</v>
      </c>
      <c r="I690">
        <v>67.2</v>
      </c>
      <c r="O690">
        <v>0.72299999999999998</v>
      </c>
      <c r="P690">
        <v>1.2</v>
      </c>
      <c r="Q690">
        <v>1204.9000000000001</v>
      </c>
      <c r="R690" t="s">
        <v>38</v>
      </c>
      <c r="T690" t="s">
        <v>28</v>
      </c>
      <c r="V690" t="s">
        <v>32</v>
      </c>
      <c r="Y690" t="s">
        <v>30</v>
      </c>
    </row>
    <row r="691" spans="1:25" x14ac:dyDescent="0.45">
      <c r="A691" t="s">
        <v>100</v>
      </c>
      <c r="B691" t="s">
        <v>105</v>
      </c>
      <c r="C691">
        <v>593</v>
      </c>
      <c r="D691">
        <v>10</v>
      </c>
      <c r="F691">
        <v>2012</v>
      </c>
      <c r="G691">
        <v>3</v>
      </c>
      <c r="H691">
        <v>1.38</v>
      </c>
      <c r="I691">
        <v>14.28</v>
      </c>
      <c r="O691">
        <v>0.22700000000000001</v>
      </c>
      <c r="P691">
        <v>1.1970000000000001</v>
      </c>
      <c r="Q691">
        <v>378</v>
      </c>
      <c r="R691" t="s">
        <v>38</v>
      </c>
      <c r="T691" t="s">
        <v>28</v>
      </c>
      <c r="V691" t="s">
        <v>32</v>
      </c>
      <c r="Y691" t="s">
        <v>30</v>
      </c>
    </row>
    <row r="692" spans="1:25" x14ac:dyDescent="0.45">
      <c r="A692" t="s">
        <v>100</v>
      </c>
      <c r="B692" t="s">
        <v>105</v>
      </c>
      <c r="C692">
        <v>593</v>
      </c>
      <c r="D692">
        <v>10</v>
      </c>
      <c r="F692">
        <v>2013</v>
      </c>
      <c r="G692">
        <v>14</v>
      </c>
      <c r="H692">
        <v>12.4</v>
      </c>
      <c r="I692">
        <v>117</v>
      </c>
      <c r="O692">
        <v>1.474</v>
      </c>
      <c r="P692">
        <v>1.2003999999999999</v>
      </c>
      <c r="Q692">
        <v>2457</v>
      </c>
      <c r="R692" t="s">
        <v>38</v>
      </c>
      <c r="T692" t="s">
        <v>28</v>
      </c>
      <c r="V692" t="s">
        <v>32</v>
      </c>
      <c r="Y692" t="s">
        <v>30</v>
      </c>
    </row>
    <row r="693" spans="1:25" x14ac:dyDescent="0.45">
      <c r="A693" t="s">
        <v>100</v>
      </c>
      <c r="B693" t="s">
        <v>105</v>
      </c>
      <c r="C693">
        <v>593</v>
      </c>
      <c r="D693">
        <v>10</v>
      </c>
      <c r="F693">
        <v>2014</v>
      </c>
      <c r="G693">
        <v>8</v>
      </c>
      <c r="H693">
        <v>7.1</v>
      </c>
      <c r="I693">
        <v>79.099999999999994</v>
      </c>
      <c r="O693">
        <v>0.17799999999999999</v>
      </c>
      <c r="P693">
        <v>0.25459999999999999</v>
      </c>
      <c r="Q693">
        <v>1413</v>
      </c>
      <c r="R693" t="s">
        <v>38</v>
      </c>
      <c r="T693" t="s">
        <v>28</v>
      </c>
      <c r="V693" t="s">
        <v>32</v>
      </c>
      <c r="Y693" t="s">
        <v>30</v>
      </c>
    </row>
    <row r="694" spans="1:25" x14ac:dyDescent="0.45">
      <c r="A694" t="s">
        <v>100</v>
      </c>
      <c r="B694" t="s">
        <v>105</v>
      </c>
      <c r="C694">
        <v>593</v>
      </c>
      <c r="D694">
        <v>10</v>
      </c>
      <c r="F694">
        <v>2015</v>
      </c>
      <c r="G694">
        <v>7</v>
      </c>
      <c r="H694">
        <v>5.7</v>
      </c>
      <c r="I694">
        <v>33.93</v>
      </c>
      <c r="O694">
        <v>0.15</v>
      </c>
      <c r="P694">
        <v>0.24199999999999999</v>
      </c>
      <c r="Q694">
        <v>1239.9000000000001</v>
      </c>
      <c r="R694" t="s">
        <v>38</v>
      </c>
      <c r="T694" t="s">
        <v>28</v>
      </c>
      <c r="V694" t="s">
        <v>32</v>
      </c>
      <c r="Y694" t="s">
        <v>30</v>
      </c>
    </row>
    <row r="695" spans="1:25" x14ac:dyDescent="0.45">
      <c r="A695" t="s">
        <v>100</v>
      </c>
      <c r="B695" t="s">
        <v>105</v>
      </c>
      <c r="C695">
        <v>593</v>
      </c>
      <c r="D695">
        <v>10</v>
      </c>
      <c r="F695">
        <v>2016</v>
      </c>
      <c r="G695">
        <v>4</v>
      </c>
      <c r="H695">
        <v>3.09</v>
      </c>
      <c r="I695">
        <v>34.700000000000003</v>
      </c>
      <c r="O695">
        <v>9.2999999999999999E-2</v>
      </c>
      <c r="P695">
        <v>0.24199999999999999</v>
      </c>
      <c r="Q695">
        <v>770.1</v>
      </c>
      <c r="R695" t="s">
        <v>38</v>
      </c>
      <c r="T695" t="s">
        <v>28</v>
      </c>
      <c r="V695" t="s">
        <v>32</v>
      </c>
      <c r="Y695" t="s">
        <v>30</v>
      </c>
    </row>
    <row r="696" spans="1:25" x14ac:dyDescent="0.45">
      <c r="A696" t="s">
        <v>100</v>
      </c>
      <c r="B696" t="s">
        <v>105</v>
      </c>
      <c r="C696">
        <v>593</v>
      </c>
      <c r="D696">
        <v>10</v>
      </c>
      <c r="F696">
        <v>2017</v>
      </c>
      <c r="G696">
        <v>3</v>
      </c>
      <c r="H696">
        <v>2.5</v>
      </c>
      <c r="I696">
        <v>18</v>
      </c>
      <c r="O696">
        <v>4.2999999999999997E-2</v>
      </c>
      <c r="P696">
        <v>0.2417</v>
      </c>
      <c r="Q696">
        <v>358</v>
      </c>
      <c r="R696" t="s">
        <v>38</v>
      </c>
      <c r="T696" t="s">
        <v>28</v>
      </c>
      <c r="V696" t="s">
        <v>32</v>
      </c>
      <c r="Y696" t="s">
        <v>30</v>
      </c>
    </row>
    <row r="697" spans="1:25" x14ac:dyDescent="0.45">
      <c r="A697" t="s">
        <v>100</v>
      </c>
      <c r="B697" t="s">
        <v>105</v>
      </c>
      <c r="C697">
        <v>593</v>
      </c>
      <c r="D697">
        <v>10</v>
      </c>
      <c r="F697">
        <v>2018</v>
      </c>
      <c r="G697">
        <v>5</v>
      </c>
      <c r="H697">
        <v>4.2</v>
      </c>
      <c r="I697">
        <v>28.2</v>
      </c>
      <c r="O697">
        <v>5.5E-2</v>
      </c>
      <c r="P697">
        <v>0.24360000000000001</v>
      </c>
      <c r="Q697">
        <v>452.8</v>
      </c>
      <c r="R697" t="s">
        <v>38</v>
      </c>
      <c r="T697" t="s">
        <v>28</v>
      </c>
      <c r="V697" t="s">
        <v>32</v>
      </c>
      <c r="Y697" t="s">
        <v>30</v>
      </c>
    </row>
    <row r="698" spans="1:25" x14ac:dyDescent="0.45">
      <c r="A698" t="s">
        <v>100</v>
      </c>
      <c r="B698" t="s">
        <v>105</v>
      </c>
      <c r="C698">
        <v>593</v>
      </c>
      <c r="D698">
        <v>10</v>
      </c>
      <c r="F698">
        <v>2019</v>
      </c>
      <c r="G698">
        <v>14</v>
      </c>
      <c r="H698">
        <v>11.9</v>
      </c>
      <c r="I698">
        <v>84.18</v>
      </c>
      <c r="O698">
        <v>0.21</v>
      </c>
      <c r="P698">
        <v>0.2354</v>
      </c>
      <c r="Q698">
        <v>1772.8</v>
      </c>
      <c r="R698" t="s">
        <v>38</v>
      </c>
      <c r="T698" t="s">
        <v>28</v>
      </c>
      <c r="V698" t="s">
        <v>32</v>
      </c>
      <c r="Y698" t="s">
        <v>30</v>
      </c>
    </row>
    <row r="699" spans="1:25" x14ac:dyDescent="0.45">
      <c r="A699" t="s">
        <v>100</v>
      </c>
      <c r="B699" t="s">
        <v>105</v>
      </c>
      <c r="C699">
        <v>593</v>
      </c>
      <c r="D699">
        <v>10</v>
      </c>
      <c r="F699">
        <v>2020</v>
      </c>
      <c r="G699">
        <v>5</v>
      </c>
      <c r="H699">
        <v>4.5999999999999996</v>
      </c>
      <c r="I699">
        <v>17.899999999999999</v>
      </c>
      <c r="O699">
        <v>0.08</v>
      </c>
      <c r="P699">
        <v>0.22900000000000001</v>
      </c>
      <c r="Q699">
        <v>696</v>
      </c>
      <c r="R699" t="s">
        <v>38</v>
      </c>
      <c r="T699" t="s">
        <v>28</v>
      </c>
      <c r="V699" t="s">
        <v>32</v>
      </c>
      <c r="Y699" t="s">
        <v>30</v>
      </c>
    </row>
    <row r="700" spans="1:25" x14ac:dyDescent="0.45">
      <c r="A700" t="s">
        <v>100</v>
      </c>
      <c r="B700" t="s">
        <v>105</v>
      </c>
      <c r="C700">
        <v>593</v>
      </c>
      <c r="D700">
        <v>10</v>
      </c>
      <c r="F700">
        <v>2021</v>
      </c>
      <c r="G700">
        <v>12</v>
      </c>
      <c r="H700">
        <v>11.2</v>
      </c>
      <c r="I700">
        <v>91.4</v>
      </c>
      <c r="O700">
        <v>0.216</v>
      </c>
      <c r="P700">
        <v>0.2291</v>
      </c>
      <c r="Q700">
        <v>1887</v>
      </c>
      <c r="R700" t="s">
        <v>38</v>
      </c>
      <c r="T700" t="s">
        <v>28</v>
      </c>
      <c r="V700" t="s">
        <v>32</v>
      </c>
      <c r="Y700" t="s">
        <v>30</v>
      </c>
    </row>
    <row r="701" spans="1:25" x14ac:dyDescent="0.45">
      <c r="A701" t="s">
        <v>100</v>
      </c>
      <c r="B701" t="s">
        <v>105</v>
      </c>
      <c r="C701">
        <v>593</v>
      </c>
      <c r="D701">
        <v>10</v>
      </c>
      <c r="F701">
        <v>2022</v>
      </c>
      <c r="G701">
        <v>19</v>
      </c>
      <c r="H701">
        <v>18.350000000000001</v>
      </c>
      <c r="I701">
        <v>211</v>
      </c>
      <c r="O701">
        <v>0.40300000000000002</v>
      </c>
      <c r="P701">
        <v>0.22900000000000001</v>
      </c>
      <c r="Q701">
        <v>3518.7</v>
      </c>
      <c r="R701" t="s">
        <v>38</v>
      </c>
      <c r="T701" t="s">
        <v>28</v>
      </c>
      <c r="V701" t="s">
        <v>32</v>
      </c>
      <c r="Y701" t="s">
        <v>30</v>
      </c>
    </row>
    <row r="702" spans="1:25" x14ac:dyDescent="0.45">
      <c r="A702" t="s">
        <v>100</v>
      </c>
      <c r="B702" t="s">
        <v>105</v>
      </c>
      <c r="C702">
        <v>593</v>
      </c>
      <c r="D702">
        <v>10</v>
      </c>
      <c r="F702">
        <v>2023</v>
      </c>
      <c r="G702">
        <v>5</v>
      </c>
      <c r="H702">
        <v>3.18</v>
      </c>
      <c r="I702">
        <v>32.020000000000003</v>
      </c>
      <c r="O702">
        <v>0.20100000000000001</v>
      </c>
      <c r="P702">
        <v>0.22900000000000001</v>
      </c>
      <c r="Q702">
        <v>1756.9</v>
      </c>
      <c r="R702" t="s">
        <v>38</v>
      </c>
      <c r="T702" t="s">
        <v>28</v>
      </c>
      <c r="V702" t="s">
        <v>32</v>
      </c>
      <c r="Y702" t="s">
        <v>30</v>
      </c>
    </row>
    <row r="703" spans="1:25" x14ac:dyDescent="0.45">
      <c r="A703" t="s">
        <v>100</v>
      </c>
      <c r="B703" t="s">
        <v>105</v>
      </c>
      <c r="C703">
        <v>593</v>
      </c>
      <c r="D703">
        <v>10</v>
      </c>
      <c r="F703">
        <v>2024</v>
      </c>
      <c r="G703">
        <v>4</v>
      </c>
      <c r="H703">
        <v>2.78</v>
      </c>
      <c r="I703">
        <v>31.54</v>
      </c>
      <c r="O703">
        <v>7.9000000000000001E-2</v>
      </c>
      <c r="P703">
        <v>0.22950000000000001</v>
      </c>
      <c r="Q703">
        <v>687</v>
      </c>
      <c r="R703" t="s">
        <v>38</v>
      </c>
      <c r="T703" t="s">
        <v>28</v>
      </c>
      <c r="V703" t="s">
        <v>32</v>
      </c>
      <c r="Y703" t="s">
        <v>30</v>
      </c>
    </row>
    <row r="704" spans="1:25" x14ac:dyDescent="0.45">
      <c r="A704" t="s">
        <v>100</v>
      </c>
      <c r="B704" t="s">
        <v>105</v>
      </c>
      <c r="C704">
        <v>593</v>
      </c>
      <c r="D704">
        <v>3</v>
      </c>
      <c r="F704">
        <v>2009</v>
      </c>
      <c r="G704">
        <v>6574</v>
      </c>
      <c r="H704">
        <v>6540.5</v>
      </c>
      <c r="I704">
        <v>272521.5</v>
      </c>
      <c r="K704">
        <v>738.91600000000005</v>
      </c>
      <c r="L704">
        <v>0.43680000000000002</v>
      </c>
      <c r="M704">
        <v>317033.82500000001</v>
      </c>
      <c r="N704">
        <v>0.1022</v>
      </c>
      <c r="O704">
        <v>212.63200000000001</v>
      </c>
      <c r="P704">
        <v>0.13450000000000001</v>
      </c>
      <c r="Q704">
        <v>3095937.35</v>
      </c>
      <c r="R704" t="s">
        <v>82</v>
      </c>
      <c r="S704" t="s">
        <v>106</v>
      </c>
      <c r="T704" t="s">
        <v>46</v>
      </c>
      <c r="V704" t="s">
        <v>50</v>
      </c>
      <c r="W704" t="s">
        <v>51</v>
      </c>
      <c r="Y704" t="s">
        <v>107</v>
      </c>
    </row>
    <row r="705" spans="1:25" x14ac:dyDescent="0.45">
      <c r="A705" t="s">
        <v>100</v>
      </c>
      <c r="B705" t="s">
        <v>105</v>
      </c>
      <c r="C705">
        <v>593</v>
      </c>
      <c r="D705">
        <v>3</v>
      </c>
      <c r="F705">
        <v>2010</v>
      </c>
      <c r="G705">
        <v>5886</v>
      </c>
      <c r="H705">
        <v>5858.75</v>
      </c>
      <c r="I705">
        <v>263975.5</v>
      </c>
      <c r="K705">
        <v>272.97000000000003</v>
      </c>
      <c r="L705">
        <v>0.15740000000000001</v>
      </c>
      <c r="M705">
        <v>271773.55</v>
      </c>
      <c r="N705">
        <v>7.8600000000000003E-2</v>
      </c>
      <c r="O705">
        <v>135.75299999999999</v>
      </c>
      <c r="P705">
        <v>7.9000000000000001E-2</v>
      </c>
      <c r="Q705">
        <v>3468223.625</v>
      </c>
      <c r="R705" t="s">
        <v>108</v>
      </c>
      <c r="S705" t="s">
        <v>106</v>
      </c>
      <c r="T705" t="s">
        <v>46</v>
      </c>
      <c r="V705" t="s">
        <v>50</v>
      </c>
      <c r="W705" t="s">
        <v>51</v>
      </c>
      <c r="Y705" t="s">
        <v>107</v>
      </c>
    </row>
    <row r="706" spans="1:25" x14ac:dyDescent="0.45">
      <c r="A706" t="s">
        <v>100</v>
      </c>
      <c r="B706" t="s">
        <v>105</v>
      </c>
      <c r="C706">
        <v>593</v>
      </c>
      <c r="D706">
        <v>3</v>
      </c>
      <c r="F706">
        <v>2011</v>
      </c>
      <c r="G706">
        <v>7188</v>
      </c>
      <c r="H706">
        <v>7161.75</v>
      </c>
      <c r="I706">
        <v>276359.75</v>
      </c>
      <c r="K706">
        <v>24.21</v>
      </c>
      <c r="L706">
        <v>1.2500000000000001E-2</v>
      </c>
      <c r="M706">
        <v>234602.47500000001</v>
      </c>
      <c r="N706">
        <v>5.8999999999999997E-2</v>
      </c>
      <c r="O706">
        <v>116.39100000000001</v>
      </c>
      <c r="P706">
        <v>5.8999999999999997E-2</v>
      </c>
      <c r="Q706">
        <v>3957503.6749999998</v>
      </c>
      <c r="R706" t="s">
        <v>34</v>
      </c>
      <c r="S706" t="s">
        <v>45</v>
      </c>
      <c r="T706" t="s">
        <v>46</v>
      </c>
      <c r="V706" t="s">
        <v>50</v>
      </c>
      <c r="W706" t="s">
        <v>51</v>
      </c>
      <c r="Y706" t="s">
        <v>107</v>
      </c>
    </row>
    <row r="707" spans="1:25" x14ac:dyDescent="0.45">
      <c r="A707" t="s">
        <v>100</v>
      </c>
      <c r="B707" t="s">
        <v>105</v>
      </c>
      <c r="C707">
        <v>593</v>
      </c>
      <c r="D707">
        <v>3</v>
      </c>
      <c r="F707">
        <v>2012</v>
      </c>
      <c r="G707">
        <v>3912</v>
      </c>
      <c r="H707">
        <v>3881.5</v>
      </c>
      <c r="I707">
        <v>202298.75</v>
      </c>
      <c r="K707">
        <v>15.731</v>
      </c>
      <c r="L707">
        <v>1.4500000000000001E-2</v>
      </c>
      <c r="M707">
        <v>144757.02499999999</v>
      </c>
      <c r="N707">
        <v>5.8999999999999997E-2</v>
      </c>
      <c r="O707">
        <v>77.41</v>
      </c>
      <c r="P707">
        <v>6.3700000000000007E-2</v>
      </c>
      <c r="Q707">
        <v>2441929.1</v>
      </c>
      <c r="R707" t="s">
        <v>34</v>
      </c>
      <c r="S707" t="s">
        <v>45</v>
      </c>
      <c r="T707" t="s">
        <v>46</v>
      </c>
      <c r="V707" t="s">
        <v>50</v>
      </c>
      <c r="W707" t="s">
        <v>51</v>
      </c>
      <c r="Y707" t="s">
        <v>107</v>
      </c>
    </row>
    <row r="708" spans="1:25" x14ac:dyDescent="0.45">
      <c r="A708" t="s">
        <v>100</v>
      </c>
      <c r="B708" t="s">
        <v>105</v>
      </c>
      <c r="C708">
        <v>593</v>
      </c>
      <c r="D708">
        <v>3</v>
      </c>
      <c r="F708">
        <v>2013</v>
      </c>
      <c r="G708">
        <v>1482</v>
      </c>
      <c r="H708">
        <v>1447.25</v>
      </c>
      <c r="I708">
        <v>78390</v>
      </c>
      <c r="K708">
        <v>0.55300000000000005</v>
      </c>
      <c r="L708">
        <v>1.5E-3</v>
      </c>
      <c r="M708">
        <v>49428.275000000001</v>
      </c>
      <c r="N708">
        <v>5.8999999999999997E-2</v>
      </c>
      <c r="O708">
        <v>30.181000000000001</v>
      </c>
      <c r="P708">
        <v>7.3800000000000004E-2</v>
      </c>
      <c r="Q708">
        <v>833834.15</v>
      </c>
      <c r="R708" t="s">
        <v>34</v>
      </c>
      <c r="S708" t="s">
        <v>45</v>
      </c>
      <c r="T708" t="s">
        <v>46</v>
      </c>
      <c r="V708" t="s">
        <v>50</v>
      </c>
      <c r="W708" t="s">
        <v>51</v>
      </c>
      <c r="Y708" t="s">
        <v>107</v>
      </c>
    </row>
    <row r="709" spans="1:25" x14ac:dyDescent="0.45">
      <c r="A709" t="s">
        <v>100</v>
      </c>
      <c r="B709" t="s">
        <v>105</v>
      </c>
      <c r="C709">
        <v>593</v>
      </c>
      <c r="D709">
        <v>3</v>
      </c>
      <c r="F709">
        <v>2014</v>
      </c>
      <c r="G709">
        <v>3681</v>
      </c>
      <c r="H709">
        <v>3572.99</v>
      </c>
      <c r="I709">
        <v>168570.89</v>
      </c>
      <c r="K709">
        <v>0.61199999999999999</v>
      </c>
      <c r="L709">
        <v>8.0000000000000004E-4</v>
      </c>
      <c r="M709">
        <v>120729.242</v>
      </c>
      <c r="N709">
        <v>5.8999999999999997E-2</v>
      </c>
      <c r="O709">
        <v>71.870999999999995</v>
      </c>
      <c r="P709">
        <v>6.8099999999999994E-2</v>
      </c>
      <c r="Q709">
        <v>2036600.2749999999</v>
      </c>
      <c r="R709" t="s">
        <v>34</v>
      </c>
      <c r="S709" t="s">
        <v>45</v>
      </c>
      <c r="T709" t="s">
        <v>46</v>
      </c>
      <c r="V709" t="s">
        <v>50</v>
      </c>
      <c r="W709" t="s">
        <v>51</v>
      </c>
      <c r="Y709" t="s">
        <v>107</v>
      </c>
    </row>
    <row r="710" spans="1:25" x14ac:dyDescent="0.45">
      <c r="A710" t="s">
        <v>100</v>
      </c>
      <c r="B710" t="s">
        <v>105</v>
      </c>
      <c r="C710">
        <v>593</v>
      </c>
      <c r="D710">
        <v>3</v>
      </c>
      <c r="F710">
        <v>2015</v>
      </c>
      <c r="G710">
        <v>1854</v>
      </c>
      <c r="H710">
        <v>1762.44</v>
      </c>
      <c r="I710">
        <v>78526.89</v>
      </c>
      <c r="K710">
        <v>0.28799999999999998</v>
      </c>
      <c r="L710">
        <v>8.9999999999999998E-4</v>
      </c>
      <c r="M710">
        <v>57862.493000000002</v>
      </c>
      <c r="N710">
        <v>5.8999999999999997E-2</v>
      </c>
      <c r="O710">
        <v>33.548000000000002</v>
      </c>
      <c r="P710">
        <v>6.3799999999999996E-2</v>
      </c>
      <c r="Q710">
        <v>976122.64300000004</v>
      </c>
      <c r="R710" t="s">
        <v>34</v>
      </c>
      <c r="S710" t="s">
        <v>45</v>
      </c>
      <c r="T710" t="s">
        <v>46</v>
      </c>
      <c r="V710" t="s">
        <v>50</v>
      </c>
      <c r="W710" t="s">
        <v>51</v>
      </c>
      <c r="Y710" t="s">
        <v>36</v>
      </c>
    </row>
    <row r="711" spans="1:25" x14ac:dyDescent="0.45">
      <c r="A711" t="s">
        <v>100</v>
      </c>
      <c r="B711" t="s">
        <v>105</v>
      </c>
      <c r="C711">
        <v>593</v>
      </c>
      <c r="D711">
        <v>3</v>
      </c>
      <c r="F711">
        <v>2016</v>
      </c>
      <c r="G711">
        <v>2325</v>
      </c>
      <c r="H711">
        <v>2280.92</v>
      </c>
      <c r="I711">
        <v>109247.5</v>
      </c>
      <c r="K711">
        <v>0.372</v>
      </c>
      <c r="L711">
        <v>1E-3</v>
      </c>
      <c r="M711">
        <v>72994.986999999994</v>
      </c>
      <c r="N711">
        <v>5.8999999999999997E-2</v>
      </c>
      <c r="O711">
        <v>43.484999999999999</v>
      </c>
      <c r="P711">
        <v>6.88E-2</v>
      </c>
      <c r="Q711">
        <v>1231353.18</v>
      </c>
      <c r="R711" t="s">
        <v>34</v>
      </c>
      <c r="S711" t="s">
        <v>45</v>
      </c>
      <c r="T711" t="s">
        <v>46</v>
      </c>
      <c r="V711" t="s">
        <v>50</v>
      </c>
      <c r="W711" t="s">
        <v>51</v>
      </c>
      <c r="Y711" t="s">
        <v>36</v>
      </c>
    </row>
    <row r="712" spans="1:25" x14ac:dyDescent="0.45">
      <c r="A712" t="s">
        <v>100</v>
      </c>
      <c r="B712" t="s">
        <v>105</v>
      </c>
      <c r="C712">
        <v>593</v>
      </c>
      <c r="D712">
        <v>3</v>
      </c>
      <c r="F712">
        <v>2017</v>
      </c>
      <c r="G712">
        <v>849</v>
      </c>
      <c r="H712">
        <v>818.9</v>
      </c>
      <c r="I712">
        <v>40214.18</v>
      </c>
      <c r="K712">
        <v>0.14099999999999999</v>
      </c>
      <c r="L712">
        <v>1E-3</v>
      </c>
      <c r="M712">
        <v>27439.084999999999</v>
      </c>
      <c r="N712">
        <v>5.8999999999999997E-2</v>
      </c>
      <c r="O712">
        <v>15.507999999999999</v>
      </c>
      <c r="P712">
        <v>6.2E-2</v>
      </c>
      <c r="Q712">
        <v>462857.364</v>
      </c>
      <c r="R712" t="s">
        <v>34</v>
      </c>
      <c r="S712" t="s">
        <v>45</v>
      </c>
      <c r="T712" t="s">
        <v>46</v>
      </c>
      <c r="V712" t="s">
        <v>50</v>
      </c>
      <c r="W712" t="s">
        <v>51</v>
      </c>
      <c r="Y712" t="s">
        <v>36</v>
      </c>
    </row>
    <row r="713" spans="1:25" x14ac:dyDescent="0.45">
      <c r="A713" t="s">
        <v>100</v>
      </c>
      <c r="B713" t="s">
        <v>105</v>
      </c>
      <c r="C713">
        <v>593</v>
      </c>
      <c r="D713">
        <v>3</v>
      </c>
      <c r="F713">
        <v>2018</v>
      </c>
      <c r="G713">
        <v>1033</v>
      </c>
      <c r="H713">
        <v>998.03</v>
      </c>
      <c r="I713">
        <v>45164.160000000003</v>
      </c>
      <c r="K713">
        <v>0.16500000000000001</v>
      </c>
      <c r="L713">
        <v>1E-3</v>
      </c>
      <c r="M713">
        <v>31895.915000000001</v>
      </c>
      <c r="N713">
        <v>5.8999999999999997E-2</v>
      </c>
      <c r="O713">
        <v>16.370999999999999</v>
      </c>
      <c r="P713">
        <v>5.4100000000000002E-2</v>
      </c>
      <c r="Q713">
        <v>539977.55299999996</v>
      </c>
      <c r="R713" t="s">
        <v>34</v>
      </c>
      <c r="S713" t="s">
        <v>45</v>
      </c>
      <c r="T713" t="s">
        <v>46</v>
      </c>
      <c r="V713" t="s">
        <v>50</v>
      </c>
      <c r="W713" t="s">
        <v>51</v>
      </c>
      <c r="Y713" t="s">
        <v>36</v>
      </c>
    </row>
    <row r="714" spans="1:25" x14ac:dyDescent="0.45">
      <c r="A714" t="s">
        <v>100</v>
      </c>
      <c r="B714" t="s">
        <v>105</v>
      </c>
      <c r="C714">
        <v>593</v>
      </c>
      <c r="D714">
        <v>3</v>
      </c>
      <c r="F714">
        <v>2019</v>
      </c>
      <c r="G714">
        <v>572</v>
      </c>
      <c r="H714">
        <v>534.54999999999995</v>
      </c>
      <c r="I714">
        <v>23637.06</v>
      </c>
      <c r="K714">
        <v>0.08</v>
      </c>
      <c r="L714">
        <v>8.9999999999999998E-4</v>
      </c>
      <c r="M714">
        <v>15849.736999999999</v>
      </c>
      <c r="N714">
        <v>5.8999999999999997E-2</v>
      </c>
      <c r="O714">
        <v>7.7119999999999997</v>
      </c>
      <c r="P714">
        <v>7.4300000000000005E-2</v>
      </c>
      <c r="Q714">
        <v>267366.18199999997</v>
      </c>
      <c r="R714" t="s">
        <v>34</v>
      </c>
      <c r="S714" t="s">
        <v>45</v>
      </c>
      <c r="T714" t="s">
        <v>46</v>
      </c>
      <c r="V714" t="s">
        <v>50</v>
      </c>
      <c r="W714" t="s">
        <v>51</v>
      </c>
      <c r="Y714" t="s">
        <v>36</v>
      </c>
    </row>
    <row r="715" spans="1:25" x14ac:dyDescent="0.45">
      <c r="A715" t="s">
        <v>100</v>
      </c>
      <c r="B715" t="s">
        <v>105</v>
      </c>
      <c r="C715">
        <v>593</v>
      </c>
      <c r="D715">
        <v>3</v>
      </c>
      <c r="F715">
        <v>2020</v>
      </c>
      <c r="G715">
        <v>694</v>
      </c>
      <c r="H715">
        <v>657.82</v>
      </c>
      <c r="I715">
        <v>29936.76</v>
      </c>
      <c r="K715">
        <v>0.11</v>
      </c>
      <c r="L715">
        <v>8.9999999999999998E-4</v>
      </c>
      <c r="M715">
        <v>21215.403999999999</v>
      </c>
      <c r="N715">
        <v>5.91E-2</v>
      </c>
      <c r="O715">
        <v>11.393000000000001</v>
      </c>
      <c r="P715">
        <v>5.8200000000000002E-2</v>
      </c>
      <c r="Q715">
        <v>357880.25699999998</v>
      </c>
      <c r="R715" t="s">
        <v>34</v>
      </c>
      <c r="S715" t="s">
        <v>45</v>
      </c>
      <c r="T715" t="s">
        <v>46</v>
      </c>
      <c r="V715" t="s">
        <v>50</v>
      </c>
      <c r="W715" t="s">
        <v>51</v>
      </c>
      <c r="Y715" t="s">
        <v>36</v>
      </c>
    </row>
    <row r="716" spans="1:25" x14ac:dyDescent="0.45">
      <c r="A716" t="s">
        <v>100</v>
      </c>
      <c r="B716" t="s">
        <v>105</v>
      </c>
      <c r="C716">
        <v>593</v>
      </c>
      <c r="D716">
        <v>3</v>
      </c>
      <c r="F716">
        <v>2021</v>
      </c>
      <c r="G716">
        <v>1199</v>
      </c>
      <c r="H716">
        <v>1145.47</v>
      </c>
      <c r="I716">
        <v>46594.83</v>
      </c>
      <c r="K716">
        <v>0.21099999999999999</v>
      </c>
      <c r="L716">
        <v>1E-3</v>
      </c>
      <c r="M716">
        <v>41307.69</v>
      </c>
      <c r="N716">
        <v>5.8999999999999997E-2</v>
      </c>
      <c r="O716">
        <v>20.693999999999999</v>
      </c>
      <c r="P716">
        <v>5.5100000000000003E-2</v>
      </c>
      <c r="Q716">
        <v>696768.42700000003</v>
      </c>
      <c r="R716" t="s">
        <v>34</v>
      </c>
      <c r="S716" t="s">
        <v>45</v>
      </c>
      <c r="T716" t="s">
        <v>46</v>
      </c>
      <c r="V716" t="s">
        <v>50</v>
      </c>
      <c r="W716" t="s">
        <v>51</v>
      </c>
      <c r="Y716" t="s">
        <v>36</v>
      </c>
    </row>
    <row r="717" spans="1:25" x14ac:dyDescent="0.45">
      <c r="A717" t="s">
        <v>100</v>
      </c>
      <c r="B717" t="s">
        <v>105</v>
      </c>
      <c r="C717">
        <v>593</v>
      </c>
      <c r="D717">
        <v>3</v>
      </c>
      <c r="F717">
        <v>2022</v>
      </c>
      <c r="G717">
        <v>1455</v>
      </c>
      <c r="H717">
        <v>1410.41</v>
      </c>
      <c r="I717">
        <v>57236.91</v>
      </c>
      <c r="K717">
        <v>0.2</v>
      </c>
      <c r="L717">
        <v>8.9999999999999998E-4</v>
      </c>
      <c r="M717">
        <v>39035.656999999999</v>
      </c>
      <c r="N717">
        <v>5.8999999999999997E-2</v>
      </c>
      <c r="O717">
        <v>20.739000000000001</v>
      </c>
      <c r="P717">
        <v>6.6000000000000003E-2</v>
      </c>
      <c r="Q717">
        <v>658493.35</v>
      </c>
      <c r="R717" t="s">
        <v>34</v>
      </c>
      <c r="S717" t="s">
        <v>45</v>
      </c>
      <c r="T717" t="s">
        <v>46</v>
      </c>
      <c r="V717" t="s">
        <v>50</v>
      </c>
      <c r="W717" t="s">
        <v>51</v>
      </c>
      <c r="Y717" t="s">
        <v>36</v>
      </c>
    </row>
    <row r="718" spans="1:25" x14ac:dyDescent="0.45">
      <c r="A718" t="s">
        <v>100</v>
      </c>
      <c r="B718" t="s">
        <v>105</v>
      </c>
      <c r="C718">
        <v>593</v>
      </c>
      <c r="D718">
        <v>3</v>
      </c>
      <c r="F718">
        <v>2023</v>
      </c>
      <c r="G718">
        <v>1019</v>
      </c>
      <c r="H718">
        <v>981.18</v>
      </c>
      <c r="I718">
        <v>36900.879999999997</v>
      </c>
      <c r="K718">
        <v>0.13100000000000001</v>
      </c>
      <c r="L718">
        <v>1E-3</v>
      </c>
      <c r="M718">
        <v>26058.830999999998</v>
      </c>
      <c r="N718">
        <v>5.8999999999999997E-2</v>
      </c>
      <c r="O718">
        <v>12.997999999999999</v>
      </c>
      <c r="P718">
        <v>5.3499999999999999E-2</v>
      </c>
      <c r="Q718">
        <v>439605.38500000001</v>
      </c>
      <c r="R718" t="s">
        <v>34</v>
      </c>
      <c r="S718" t="s">
        <v>45</v>
      </c>
      <c r="T718" t="s">
        <v>46</v>
      </c>
      <c r="V718" t="s">
        <v>50</v>
      </c>
      <c r="W718" t="s">
        <v>51</v>
      </c>
      <c r="Y718" t="s">
        <v>36</v>
      </c>
    </row>
    <row r="719" spans="1:25" x14ac:dyDescent="0.45">
      <c r="A719" t="s">
        <v>100</v>
      </c>
      <c r="B719" t="s">
        <v>105</v>
      </c>
      <c r="C719">
        <v>593</v>
      </c>
      <c r="D719">
        <v>3</v>
      </c>
      <c r="F719">
        <v>2024</v>
      </c>
      <c r="G719">
        <v>800</v>
      </c>
      <c r="H719">
        <v>765.03</v>
      </c>
      <c r="I719">
        <v>25136.22</v>
      </c>
      <c r="K719">
        <v>9.0999999999999998E-2</v>
      </c>
      <c r="L719">
        <v>8.9999999999999998E-4</v>
      </c>
      <c r="M719">
        <v>17934.690999999999</v>
      </c>
      <c r="N719">
        <v>5.8999999999999997E-2</v>
      </c>
      <c r="O719">
        <v>9.0129999999999999</v>
      </c>
      <c r="P719">
        <v>5.2999999999999999E-2</v>
      </c>
      <c r="Q719">
        <v>302526.592</v>
      </c>
      <c r="R719" t="s">
        <v>34</v>
      </c>
      <c r="S719" t="s">
        <v>45</v>
      </c>
      <c r="T719" t="s">
        <v>46</v>
      </c>
      <c r="V719" t="s">
        <v>50</v>
      </c>
      <c r="W719" t="s">
        <v>51</v>
      </c>
      <c r="Y719" t="s">
        <v>36</v>
      </c>
    </row>
    <row r="720" spans="1:25" x14ac:dyDescent="0.45">
      <c r="A720" t="s">
        <v>100</v>
      </c>
      <c r="B720" t="s">
        <v>105</v>
      </c>
      <c r="C720">
        <v>593</v>
      </c>
      <c r="D720">
        <v>4</v>
      </c>
      <c r="F720">
        <v>2009</v>
      </c>
      <c r="G720">
        <v>3334</v>
      </c>
      <c r="H720">
        <v>3307</v>
      </c>
      <c r="I720">
        <v>329659</v>
      </c>
      <c r="K720">
        <v>1404.625</v>
      </c>
      <c r="L720">
        <v>0.83</v>
      </c>
      <c r="M720">
        <v>322045.02500000002</v>
      </c>
      <c r="N720">
        <v>0.1003</v>
      </c>
      <c r="O720">
        <v>273.67</v>
      </c>
      <c r="P720">
        <v>0.15809999999999999</v>
      </c>
      <c r="Q720">
        <v>3174808.35</v>
      </c>
      <c r="R720" t="s">
        <v>82</v>
      </c>
      <c r="S720" t="s">
        <v>106</v>
      </c>
      <c r="T720" t="s">
        <v>46</v>
      </c>
      <c r="V720" t="s">
        <v>84</v>
      </c>
      <c r="W720" t="s">
        <v>51</v>
      </c>
      <c r="Y720" t="s">
        <v>107</v>
      </c>
    </row>
    <row r="721" spans="1:25" x14ac:dyDescent="0.45">
      <c r="A721" t="s">
        <v>100</v>
      </c>
      <c r="B721" t="s">
        <v>105</v>
      </c>
      <c r="C721">
        <v>593</v>
      </c>
      <c r="D721">
        <v>4</v>
      </c>
      <c r="F721">
        <v>2010</v>
      </c>
      <c r="G721">
        <v>4979</v>
      </c>
      <c r="H721">
        <v>4938.5</v>
      </c>
      <c r="I721">
        <v>392701</v>
      </c>
      <c r="K721">
        <v>330.875</v>
      </c>
      <c r="L721">
        <v>0.16639999999999999</v>
      </c>
      <c r="M721">
        <v>336069.9</v>
      </c>
      <c r="N721">
        <v>7.9899999999999999E-2</v>
      </c>
      <c r="O721">
        <v>213.87899999999999</v>
      </c>
      <c r="P721">
        <v>0.1008</v>
      </c>
      <c r="Q721">
        <v>4302549.7249999996</v>
      </c>
      <c r="R721" t="s">
        <v>108</v>
      </c>
      <c r="S721" t="s">
        <v>106</v>
      </c>
      <c r="T721" t="s">
        <v>46</v>
      </c>
      <c r="V721" t="s">
        <v>84</v>
      </c>
      <c r="W721" t="s">
        <v>51</v>
      </c>
      <c r="Y721" t="s">
        <v>107</v>
      </c>
    </row>
    <row r="722" spans="1:25" x14ac:dyDescent="0.45">
      <c r="A722" t="s">
        <v>100</v>
      </c>
      <c r="B722" t="s">
        <v>105</v>
      </c>
      <c r="C722">
        <v>593</v>
      </c>
      <c r="D722">
        <v>4</v>
      </c>
      <c r="F722">
        <v>2011</v>
      </c>
      <c r="G722">
        <v>3469</v>
      </c>
      <c r="H722">
        <v>3438.75</v>
      </c>
      <c r="I722">
        <v>275308</v>
      </c>
      <c r="K722">
        <v>3.6219999999999999</v>
      </c>
      <c r="L722">
        <v>2.8E-3</v>
      </c>
      <c r="M722">
        <v>178940.47500000001</v>
      </c>
      <c r="N722">
        <v>5.8999999999999997E-2</v>
      </c>
      <c r="O722">
        <v>140.55099999999999</v>
      </c>
      <c r="P722">
        <v>9.3200000000000005E-2</v>
      </c>
      <c r="Q722">
        <v>3018414.6</v>
      </c>
      <c r="R722" t="s">
        <v>34</v>
      </c>
      <c r="S722" t="s">
        <v>45</v>
      </c>
      <c r="T722" t="s">
        <v>46</v>
      </c>
      <c r="V722" t="s">
        <v>84</v>
      </c>
      <c r="W722" t="s">
        <v>51</v>
      </c>
      <c r="Y722" t="s">
        <v>107</v>
      </c>
    </row>
    <row r="723" spans="1:25" x14ac:dyDescent="0.45">
      <c r="A723" t="s">
        <v>100</v>
      </c>
      <c r="B723" t="s">
        <v>105</v>
      </c>
      <c r="C723">
        <v>593</v>
      </c>
      <c r="D723">
        <v>4</v>
      </c>
      <c r="F723">
        <v>2012</v>
      </c>
      <c r="G723">
        <v>4404</v>
      </c>
      <c r="H723">
        <v>4376.5</v>
      </c>
      <c r="I723">
        <v>449936.25</v>
      </c>
      <c r="K723">
        <v>7.423</v>
      </c>
      <c r="L723">
        <v>3.8999999999999998E-3</v>
      </c>
      <c r="M723">
        <v>271059.67499999999</v>
      </c>
      <c r="N723">
        <v>5.8999999999999997E-2</v>
      </c>
      <c r="O723">
        <v>173.041</v>
      </c>
      <c r="P723">
        <v>7.5399999999999995E-2</v>
      </c>
      <c r="Q723">
        <v>4572205.2750000004</v>
      </c>
      <c r="R723" t="s">
        <v>34</v>
      </c>
      <c r="S723" t="s">
        <v>45</v>
      </c>
      <c r="T723" t="s">
        <v>46</v>
      </c>
      <c r="V723" t="s">
        <v>84</v>
      </c>
      <c r="W723" t="s">
        <v>51</v>
      </c>
      <c r="Y723" t="s">
        <v>107</v>
      </c>
    </row>
    <row r="724" spans="1:25" x14ac:dyDescent="0.45">
      <c r="A724" t="s">
        <v>100</v>
      </c>
      <c r="B724" t="s">
        <v>105</v>
      </c>
      <c r="C724">
        <v>593</v>
      </c>
      <c r="D724">
        <v>4</v>
      </c>
      <c r="F724">
        <v>2013</v>
      </c>
      <c r="G724">
        <v>1699</v>
      </c>
      <c r="H724">
        <v>1656.75</v>
      </c>
      <c r="I724">
        <v>155845.75</v>
      </c>
      <c r="K724">
        <v>1.1890000000000001</v>
      </c>
      <c r="L724">
        <v>3.2000000000000002E-3</v>
      </c>
      <c r="M724">
        <v>84235.975000000006</v>
      </c>
      <c r="N724">
        <v>5.8999999999999997E-2</v>
      </c>
      <c r="O724">
        <v>56.015000000000001</v>
      </c>
      <c r="P724">
        <v>6.8599999999999994E-2</v>
      </c>
      <c r="Q724">
        <v>1420966.075</v>
      </c>
      <c r="R724" t="s">
        <v>34</v>
      </c>
      <c r="S724" t="s">
        <v>45</v>
      </c>
      <c r="T724" t="s">
        <v>46</v>
      </c>
      <c r="V724" t="s">
        <v>84</v>
      </c>
      <c r="W724" t="s">
        <v>51</v>
      </c>
      <c r="Y724" t="s">
        <v>107</v>
      </c>
    </row>
    <row r="725" spans="1:25" x14ac:dyDescent="0.45">
      <c r="A725" t="s">
        <v>100</v>
      </c>
      <c r="B725" t="s">
        <v>105</v>
      </c>
      <c r="C725">
        <v>593</v>
      </c>
      <c r="D725">
        <v>4</v>
      </c>
      <c r="F725">
        <v>2014</v>
      </c>
      <c r="G725">
        <v>2866</v>
      </c>
      <c r="H725">
        <v>2788.36</v>
      </c>
      <c r="I725">
        <v>242066.15</v>
      </c>
      <c r="K725">
        <v>0.70099999999999996</v>
      </c>
      <c r="L725">
        <v>1E-3</v>
      </c>
      <c r="M725">
        <v>140059.731</v>
      </c>
      <c r="N725">
        <v>5.8999999999999997E-2</v>
      </c>
      <c r="O725">
        <v>85.293999999999997</v>
      </c>
      <c r="P725">
        <v>6.5500000000000003E-2</v>
      </c>
      <c r="Q725">
        <v>2362697.9360000002</v>
      </c>
      <c r="R725" t="s">
        <v>34</v>
      </c>
      <c r="S725" t="s">
        <v>45</v>
      </c>
      <c r="T725" t="s">
        <v>46</v>
      </c>
      <c r="V725" t="s">
        <v>84</v>
      </c>
      <c r="W725" t="s">
        <v>51</v>
      </c>
      <c r="Y725" t="s">
        <v>107</v>
      </c>
    </row>
    <row r="726" spans="1:25" x14ac:dyDescent="0.45">
      <c r="A726" t="s">
        <v>100</v>
      </c>
      <c r="B726" t="s">
        <v>105</v>
      </c>
      <c r="C726">
        <v>593</v>
      </c>
      <c r="D726">
        <v>4</v>
      </c>
      <c r="F726">
        <v>2015</v>
      </c>
      <c r="G726">
        <v>1943</v>
      </c>
      <c r="H726">
        <v>1878.49</v>
      </c>
      <c r="I726">
        <v>175962.97</v>
      </c>
      <c r="K726">
        <v>0.51</v>
      </c>
      <c r="L726">
        <v>1E-3</v>
      </c>
      <c r="M726">
        <v>102523.999</v>
      </c>
      <c r="N726">
        <v>5.8999999999999997E-2</v>
      </c>
      <c r="O726">
        <v>60.851999999999997</v>
      </c>
      <c r="P726">
        <v>6.4799999999999996E-2</v>
      </c>
      <c r="Q726">
        <v>1729470.547</v>
      </c>
      <c r="R726" t="s">
        <v>34</v>
      </c>
      <c r="S726" t="s">
        <v>45</v>
      </c>
      <c r="T726" t="s">
        <v>46</v>
      </c>
      <c r="V726" t="s">
        <v>84</v>
      </c>
      <c r="W726" t="s">
        <v>51</v>
      </c>
      <c r="Y726" t="s">
        <v>36</v>
      </c>
    </row>
    <row r="727" spans="1:25" x14ac:dyDescent="0.45">
      <c r="A727" t="s">
        <v>100</v>
      </c>
      <c r="B727" t="s">
        <v>105</v>
      </c>
      <c r="C727">
        <v>593</v>
      </c>
      <c r="D727">
        <v>4</v>
      </c>
      <c r="F727">
        <v>2016</v>
      </c>
      <c r="G727">
        <v>3022</v>
      </c>
      <c r="H727">
        <v>2988.79</v>
      </c>
      <c r="I727">
        <v>303393.96000000002</v>
      </c>
      <c r="K727">
        <v>0.82799999999999996</v>
      </c>
      <c r="L727">
        <v>1E-3</v>
      </c>
      <c r="M727">
        <v>167381.30900000001</v>
      </c>
      <c r="N727">
        <v>5.8999999999999997E-2</v>
      </c>
      <c r="O727">
        <v>90.603999999999999</v>
      </c>
      <c r="P727">
        <v>6.4699999999999994E-2</v>
      </c>
      <c r="Q727">
        <v>2823595.2170000002</v>
      </c>
      <c r="R727" t="s">
        <v>34</v>
      </c>
      <c r="S727" t="s">
        <v>45</v>
      </c>
      <c r="T727" t="s">
        <v>46</v>
      </c>
      <c r="V727" t="s">
        <v>84</v>
      </c>
      <c r="W727" t="s">
        <v>51</v>
      </c>
      <c r="Y727" t="s">
        <v>36</v>
      </c>
    </row>
    <row r="728" spans="1:25" x14ac:dyDescent="0.45">
      <c r="A728" t="s">
        <v>100</v>
      </c>
      <c r="B728" t="s">
        <v>105</v>
      </c>
      <c r="C728">
        <v>593</v>
      </c>
      <c r="D728">
        <v>4</v>
      </c>
      <c r="F728">
        <v>2017</v>
      </c>
      <c r="G728">
        <v>863</v>
      </c>
      <c r="H728">
        <v>829.32</v>
      </c>
      <c r="I728">
        <v>82672.2</v>
      </c>
      <c r="K728">
        <v>0.22900000000000001</v>
      </c>
      <c r="L728">
        <v>1E-3</v>
      </c>
      <c r="M728">
        <v>45197.432999999997</v>
      </c>
      <c r="N728">
        <v>5.8999999999999997E-2</v>
      </c>
      <c r="O728">
        <v>22.027999999999999</v>
      </c>
      <c r="P728">
        <v>5.4399999999999997E-2</v>
      </c>
      <c r="Q728">
        <v>762430.67500000005</v>
      </c>
      <c r="R728" t="s">
        <v>34</v>
      </c>
      <c r="S728" t="s">
        <v>45</v>
      </c>
      <c r="T728" t="s">
        <v>46</v>
      </c>
      <c r="V728" t="s">
        <v>84</v>
      </c>
      <c r="W728" t="s">
        <v>51</v>
      </c>
      <c r="Y728" t="s">
        <v>36</v>
      </c>
    </row>
    <row r="729" spans="1:25" x14ac:dyDescent="0.45">
      <c r="A729" t="s">
        <v>100</v>
      </c>
      <c r="B729" t="s">
        <v>105</v>
      </c>
      <c r="C729">
        <v>593</v>
      </c>
      <c r="D729">
        <v>4</v>
      </c>
      <c r="F729">
        <v>2018</v>
      </c>
      <c r="G729">
        <v>824</v>
      </c>
      <c r="H729">
        <v>796</v>
      </c>
      <c r="I729">
        <v>75617.94</v>
      </c>
      <c r="K729">
        <v>0.223</v>
      </c>
      <c r="L729">
        <v>1E-3</v>
      </c>
      <c r="M729">
        <v>43829.42</v>
      </c>
      <c r="N729">
        <v>5.8900000000000001E-2</v>
      </c>
      <c r="O729">
        <v>19.314</v>
      </c>
      <c r="P729">
        <v>4.9399999999999999E-2</v>
      </c>
      <c r="Q729">
        <v>739924.48300000001</v>
      </c>
      <c r="R729" t="s">
        <v>34</v>
      </c>
      <c r="S729" t="s">
        <v>45</v>
      </c>
      <c r="T729" t="s">
        <v>46</v>
      </c>
      <c r="V729" t="s">
        <v>84</v>
      </c>
      <c r="W729" t="s">
        <v>51</v>
      </c>
      <c r="Y729" t="s">
        <v>36</v>
      </c>
    </row>
    <row r="730" spans="1:25" x14ac:dyDescent="0.45">
      <c r="A730" t="s">
        <v>100</v>
      </c>
      <c r="B730" t="s">
        <v>105</v>
      </c>
      <c r="C730">
        <v>593</v>
      </c>
      <c r="D730">
        <v>4</v>
      </c>
      <c r="F730">
        <v>2019</v>
      </c>
      <c r="G730">
        <v>615</v>
      </c>
      <c r="H730">
        <v>583.78</v>
      </c>
      <c r="I730">
        <v>57401.91</v>
      </c>
      <c r="K730">
        <v>0.17199999999999999</v>
      </c>
      <c r="L730">
        <v>1E-3</v>
      </c>
      <c r="M730">
        <v>33127.785000000003</v>
      </c>
      <c r="N730">
        <v>5.8999999999999997E-2</v>
      </c>
      <c r="O730">
        <v>13.689</v>
      </c>
      <c r="P730">
        <v>4.6399999999999997E-2</v>
      </c>
      <c r="Q730">
        <v>558816.88500000001</v>
      </c>
      <c r="R730" t="s">
        <v>34</v>
      </c>
      <c r="S730" t="s">
        <v>45</v>
      </c>
      <c r="T730" t="s">
        <v>46</v>
      </c>
      <c r="V730" t="s">
        <v>84</v>
      </c>
      <c r="W730" t="s">
        <v>51</v>
      </c>
      <c r="Y730" t="s">
        <v>36</v>
      </c>
    </row>
    <row r="731" spans="1:25" x14ac:dyDescent="0.45">
      <c r="A731" t="s">
        <v>100</v>
      </c>
      <c r="B731" t="s">
        <v>105</v>
      </c>
      <c r="C731">
        <v>593</v>
      </c>
      <c r="D731">
        <v>4</v>
      </c>
      <c r="F731">
        <v>2020</v>
      </c>
      <c r="G731">
        <v>723</v>
      </c>
      <c r="H731">
        <v>703.06</v>
      </c>
      <c r="I731">
        <v>65637.570000000007</v>
      </c>
      <c r="K731">
        <v>0.19900000000000001</v>
      </c>
      <c r="L731">
        <v>1E-3</v>
      </c>
      <c r="M731">
        <v>38434.216999999997</v>
      </c>
      <c r="N731">
        <v>5.8999999999999997E-2</v>
      </c>
      <c r="O731">
        <v>15.831</v>
      </c>
      <c r="P731">
        <v>4.7600000000000003E-2</v>
      </c>
      <c r="Q731">
        <v>648380.37199999997</v>
      </c>
      <c r="R731" t="s">
        <v>34</v>
      </c>
      <c r="S731" t="s">
        <v>45</v>
      </c>
      <c r="T731" t="s">
        <v>46</v>
      </c>
      <c r="V731" t="s">
        <v>84</v>
      </c>
      <c r="W731" t="s">
        <v>51</v>
      </c>
      <c r="Y731" t="s">
        <v>36</v>
      </c>
    </row>
    <row r="732" spans="1:25" x14ac:dyDescent="0.45">
      <c r="A732" t="s">
        <v>100</v>
      </c>
      <c r="B732" t="s">
        <v>105</v>
      </c>
      <c r="C732">
        <v>593</v>
      </c>
      <c r="D732">
        <v>4</v>
      </c>
      <c r="F732">
        <v>2021</v>
      </c>
      <c r="G732">
        <v>1415</v>
      </c>
      <c r="H732">
        <v>1365.24</v>
      </c>
      <c r="I732">
        <v>98974.54</v>
      </c>
      <c r="K732">
        <v>0.28699999999999998</v>
      </c>
      <c r="L732">
        <v>8.9999999999999998E-4</v>
      </c>
      <c r="M732">
        <v>58295.659</v>
      </c>
      <c r="N732">
        <v>5.8999999999999997E-2</v>
      </c>
      <c r="O732">
        <v>25.824999999999999</v>
      </c>
      <c r="P732">
        <v>4.9599999999999998E-2</v>
      </c>
      <c r="Q732">
        <v>983384.41299999994</v>
      </c>
      <c r="R732" t="s">
        <v>34</v>
      </c>
      <c r="S732" t="s">
        <v>45</v>
      </c>
      <c r="T732" t="s">
        <v>46</v>
      </c>
      <c r="V732" t="s">
        <v>84</v>
      </c>
      <c r="W732" t="s">
        <v>51</v>
      </c>
      <c r="Y732" t="s">
        <v>36</v>
      </c>
    </row>
    <row r="733" spans="1:25" x14ac:dyDescent="0.45">
      <c r="A733" t="s">
        <v>100</v>
      </c>
      <c r="B733" t="s">
        <v>105</v>
      </c>
      <c r="C733">
        <v>593</v>
      </c>
      <c r="D733">
        <v>4</v>
      </c>
      <c r="F733">
        <v>2022</v>
      </c>
      <c r="G733">
        <v>1180</v>
      </c>
      <c r="H733">
        <v>1109.83</v>
      </c>
      <c r="I733">
        <v>92631.51</v>
      </c>
      <c r="K733">
        <v>0.29099999999999998</v>
      </c>
      <c r="L733">
        <v>1E-3</v>
      </c>
      <c r="M733">
        <v>56130.722999999998</v>
      </c>
      <c r="N733">
        <v>5.8999999999999997E-2</v>
      </c>
      <c r="O733">
        <v>22.613</v>
      </c>
      <c r="P733">
        <v>4.4200000000000003E-2</v>
      </c>
      <c r="Q733">
        <v>946871.37899999996</v>
      </c>
      <c r="R733" t="s">
        <v>34</v>
      </c>
      <c r="S733" t="s">
        <v>45</v>
      </c>
      <c r="T733" t="s">
        <v>46</v>
      </c>
      <c r="V733" t="s">
        <v>84</v>
      </c>
      <c r="W733" t="s">
        <v>51</v>
      </c>
      <c r="Y733" t="s">
        <v>36</v>
      </c>
    </row>
    <row r="734" spans="1:25" x14ac:dyDescent="0.45">
      <c r="A734" t="s">
        <v>100</v>
      </c>
      <c r="B734" t="s">
        <v>105</v>
      </c>
      <c r="C734">
        <v>593</v>
      </c>
      <c r="D734">
        <v>4</v>
      </c>
      <c r="F734">
        <v>2023</v>
      </c>
      <c r="G734">
        <v>1041</v>
      </c>
      <c r="H734">
        <v>1002.64</v>
      </c>
      <c r="I734">
        <v>86326.9</v>
      </c>
      <c r="K734">
        <v>0.27500000000000002</v>
      </c>
      <c r="L734">
        <v>1E-3</v>
      </c>
      <c r="M734">
        <v>53530.974999999999</v>
      </c>
      <c r="N734">
        <v>5.8999999999999997E-2</v>
      </c>
      <c r="O734">
        <v>21.295999999999999</v>
      </c>
      <c r="P734">
        <v>4.6100000000000002E-2</v>
      </c>
      <c r="Q734">
        <v>903017.728</v>
      </c>
      <c r="R734" t="s">
        <v>34</v>
      </c>
      <c r="S734" t="s">
        <v>45</v>
      </c>
      <c r="T734" t="s">
        <v>46</v>
      </c>
      <c r="V734" t="s">
        <v>84</v>
      </c>
      <c r="W734" t="s">
        <v>51</v>
      </c>
      <c r="Y734" t="s">
        <v>36</v>
      </c>
    </row>
    <row r="735" spans="1:25" x14ac:dyDescent="0.45">
      <c r="A735" t="s">
        <v>100</v>
      </c>
      <c r="B735" t="s">
        <v>105</v>
      </c>
      <c r="C735">
        <v>593</v>
      </c>
      <c r="D735">
        <v>4</v>
      </c>
      <c r="F735">
        <v>2024</v>
      </c>
      <c r="G735">
        <v>754</v>
      </c>
      <c r="H735">
        <v>720.31</v>
      </c>
      <c r="I735">
        <v>52117.8</v>
      </c>
      <c r="K735">
        <v>0.17599999999999999</v>
      </c>
      <c r="L735">
        <v>1E-3</v>
      </c>
      <c r="M735">
        <v>33858.061000000002</v>
      </c>
      <c r="N735">
        <v>5.8999999999999997E-2</v>
      </c>
      <c r="O735">
        <v>16.225000000000001</v>
      </c>
      <c r="P735">
        <v>5.4399999999999997E-2</v>
      </c>
      <c r="Q735">
        <v>571147.80900000001</v>
      </c>
      <c r="R735" t="s">
        <v>34</v>
      </c>
      <c r="S735" t="s">
        <v>45</v>
      </c>
      <c r="T735" t="s">
        <v>46</v>
      </c>
      <c r="V735" t="s">
        <v>84</v>
      </c>
      <c r="W735" t="s">
        <v>51</v>
      </c>
      <c r="Y735" t="s">
        <v>36</v>
      </c>
    </row>
    <row r="736" spans="1:25" x14ac:dyDescent="0.45">
      <c r="A736" t="s">
        <v>100</v>
      </c>
      <c r="B736" t="s">
        <v>105</v>
      </c>
      <c r="C736">
        <v>593</v>
      </c>
      <c r="D736">
        <v>5</v>
      </c>
      <c r="F736">
        <v>2009</v>
      </c>
      <c r="G736">
        <v>286</v>
      </c>
      <c r="H736">
        <v>270.75</v>
      </c>
      <c r="I736">
        <v>53584.5</v>
      </c>
      <c r="K736">
        <v>150.328</v>
      </c>
      <c r="L736">
        <v>0.40679999999999999</v>
      </c>
      <c r="M736">
        <v>46266.8</v>
      </c>
      <c r="N736">
        <v>7.3400000000000007E-2</v>
      </c>
      <c r="O736">
        <v>72.825999999999993</v>
      </c>
      <c r="P736">
        <v>0.18870000000000001</v>
      </c>
      <c r="Q736">
        <v>594682.07499999995</v>
      </c>
      <c r="R736" t="s">
        <v>45</v>
      </c>
      <c r="S736" t="s">
        <v>34</v>
      </c>
      <c r="T736" t="s">
        <v>63</v>
      </c>
      <c r="V736" t="s">
        <v>109</v>
      </c>
      <c r="W736" t="s">
        <v>110</v>
      </c>
      <c r="Y736" t="s">
        <v>107</v>
      </c>
    </row>
    <row r="737" spans="1:25" x14ac:dyDescent="0.45">
      <c r="A737" t="s">
        <v>100</v>
      </c>
      <c r="B737" t="s">
        <v>105</v>
      </c>
      <c r="C737">
        <v>593</v>
      </c>
      <c r="D737">
        <v>5</v>
      </c>
      <c r="F737">
        <v>2010</v>
      </c>
      <c r="G737">
        <v>681</v>
      </c>
      <c r="H737">
        <v>666.75</v>
      </c>
      <c r="I737">
        <v>75297.75</v>
      </c>
      <c r="K737">
        <v>36.984000000000002</v>
      </c>
      <c r="L737">
        <v>3.8100000000000002E-2</v>
      </c>
      <c r="M737">
        <v>58122</v>
      </c>
      <c r="N737">
        <v>6.0100000000000001E-2</v>
      </c>
      <c r="O737">
        <v>34.664000000000001</v>
      </c>
      <c r="P737">
        <v>6.0299999999999999E-2</v>
      </c>
      <c r="Q737">
        <v>937879.75</v>
      </c>
      <c r="R737" t="s">
        <v>45</v>
      </c>
      <c r="S737" t="s">
        <v>34</v>
      </c>
      <c r="T737" t="s">
        <v>63</v>
      </c>
      <c r="V737" t="s">
        <v>109</v>
      </c>
      <c r="W737" t="s">
        <v>110</v>
      </c>
      <c r="Y737" t="s">
        <v>107</v>
      </c>
    </row>
    <row r="738" spans="1:25" x14ac:dyDescent="0.45">
      <c r="A738" t="s">
        <v>100</v>
      </c>
      <c r="B738" t="s">
        <v>105</v>
      </c>
      <c r="C738">
        <v>593</v>
      </c>
      <c r="D738">
        <v>5</v>
      </c>
      <c r="F738">
        <v>2011</v>
      </c>
      <c r="G738">
        <v>1553</v>
      </c>
      <c r="H738">
        <v>1528.25</v>
      </c>
      <c r="I738">
        <v>171997.5</v>
      </c>
      <c r="K738">
        <v>55.177</v>
      </c>
      <c r="L738">
        <v>2.7E-2</v>
      </c>
      <c r="M738">
        <v>134499.875</v>
      </c>
      <c r="N738">
        <v>5.9700000000000003E-2</v>
      </c>
      <c r="O738">
        <v>89.028000000000006</v>
      </c>
      <c r="P738">
        <v>7.4200000000000002E-2</v>
      </c>
      <c r="Q738">
        <v>2221231.5</v>
      </c>
      <c r="R738" t="s">
        <v>45</v>
      </c>
      <c r="S738" t="s">
        <v>34</v>
      </c>
      <c r="T738" t="s">
        <v>63</v>
      </c>
      <c r="V738" t="s">
        <v>109</v>
      </c>
      <c r="W738" t="s">
        <v>110</v>
      </c>
      <c r="Y738" t="s">
        <v>107</v>
      </c>
    </row>
    <row r="739" spans="1:25" x14ac:dyDescent="0.45">
      <c r="A739" t="s">
        <v>100</v>
      </c>
      <c r="B739" t="s">
        <v>105</v>
      </c>
      <c r="C739">
        <v>593</v>
      </c>
      <c r="D739">
        <v>5</v>
      </c>
      <c r="F739">
        <v>2012</v>
      </c>
      <c r="G739">
        <v>3692</v>
      </c>
      <c r="H739">
        <v>3674.5</v>
      </c>
      <c r="I739">
        <v>501484.75</v>
      </c>
      <c r="K739">
        <v>24.381</v>
      </c>
      <c r="L739">
        <v>3.8999999999999998E-3</v>
      </c>
      <c r="M739">
        <v>339248.27500000002</v>
      </c>
      <c r="N739">
        <v>5.91E-2</v>
      </c>
      <c r="O739">
        <v>210.803</v>
      </c>
      <c r="P739">
        <v>7.1999999999999995E-2</v>
      </c>
      <c r="Q739">
        <v>5699252.3499999996</v>
      </c>
      <c r="R739" t="s">
        <v>45</v>
      </c>
      <c r="S739" t="s">
        <v>34</v>
      </c>
      <c r="T739" t="s">
        <v>63</v>
      </c>
      <c r="V739" t="s">
        <v>109</v>
      </c>
      <c r="W739" t="s">
        <v>110</v>
      </c>
      <c r="Y739" t="s">
        <v>107</v>
      </c>
    </row>
    <row r="740" spans="1:25" x14ac:dyDescent="0.45">
      <c r="A740" t="s">
        <v>100</v>
      </c>
      <c r="B740" t="s">
        <v>105</v>
      </c>
      <c r="C740">
        <v>593</v>
      </c>
      <c r="D740">
        <v>5</v>
      </c>
      <c r="F740">
        <v>2013</v>
      </c>
      <c r="G740">
        <v>1605</v>
      </c>
      <c r="H740">
        <v>1567</v>
      </c>
      <c r="I740">
        <v>209059.25</v>
      </c>
      <c r="K740">
        <v>20.527999999999999</v>
      </c>
      <c r="L740">
        <v>7.3000000000000001E-3</v>
      </c>
      <c r="M740">
        <v>138169.57500000001</v>
      </c>
      <c r="N740">
        <v>5.9200000000000003E-2</v>
      </c>
      <c r="O740">
        <v>77.786000000000001</v>
      </c>
      <c r="P740">
        <v>6.2199999999999998E-2</v>
      </c>
      <c r="Q740">
        <v>2309406.35</v>
      </c>
      <c r="R740" t="s">
        <v>45</v>
      </c>
      <c r="S740" t="s">
        <v>34</v>
      </c>
      <c r="T740" t="s">
        <v>63</v>
      </c>
      <c r="V740" t="s">
        <v>109</v>
      </c>
      <c r="W740" t="s">
        <v>110</v>
      </c>
      <c r="Y740" t="s">
        <v>107</v>
      </c>
    </row>
    <row r="741" spans="1:25" x14ac:dyDescent="0.45">
      <c r="A741" t="s">
        <v>100</v>
      </c>
      <c r="B741" t="s">
        <v>105</v>
      </c>
      <c r="C741">
        <v>593</v>
      </c>
      <c r="D741">
        <v>5</v>
      </c>
      <c r="F741">
        <v>2014</v>
      </c>
      <c r="G741">
        <v>3540</v>
      </c>
      <c r="H741">
        <v>3484.88</v>
      </c>
      <c r="I741">
        <v>509419.56</v>
      </c>
      <c r="K741">
        <v>10.367000000000001</v>
      </c>
      <c r="L741">
        <v>2.2000000000000001E-3</v>
      </c>
      <c r="M741">
        <v>336916.69099999999</v>
      </c>
      <c r="N741">
        <v>5.9900000000000002E-2</v>
      </c>
      <c r="O741">
        <v>174.26300000000001</v>
      </c>
      <c r="P741">
        <v>5.8799999999999998E-2</v>
      </c>
      <c r="Q741">
        <v>5511353.1979999999</v>
      </c>
      <c r="R741" t="s">
        <v>45</v>
      </c>
      <c r="S741" t="s">
        <v>34</v>
      </c>
      <c r="T741" t="s">
        <v>63</v>
      </c>
      <c r="V741" t="s">
        <v>109</v>
      </c>
      <c r="W741" t="s">
        <v>110</v>
      </c>
      <c r="Y741" t="s">
        <v>107</v>
      </c>
    </row>
    <row r="742" spans="1:25" x14ac:dyDescent="0.45">
      <c r="A742" t="s">
        <v>100</v>
      </c>
      <c r="B742" t="s">
        <v>105</v>
      </c>
      <c r="C742">
        <v>593</v>
      </c>
      <c r="D742">
        <v>5</v>
      </c>
      <c r="F742">
        <v>2015</v>
      </c>
      <c r="G742">
        <v>2718</v>
      </c>
      <c r="H742">
        <v>2644.63</v>
      </c>
      <c r="I742">
        <v>385542.95</v>
      </c>
      <c r="K742">
        <v>117.96599999999999</v>
      </c>
      <c r="L742">
        <v>2.93E-2</v>
      </c>
      <c r="M742">
        <v>222748.01</v>
      </c>
      <c r="N742">
        <v>6.0100000000000001E-2</v>
      </c>
      <c r="O742">
        <v>127.224</v>
      </c>
      <c r="P742">
        <v>6.3E-2</v>
      </c>
      <c r="Q742">
        <v>3603377.3670000001</v>
      </c>
      <c r="R742" t="s">
        <v>45</v>
      </c>
      <c r="S742" t="s">
        <v>34</v>
      </c>
      <c r="T742" t="s">
        <v>63</v>
      </c>
      <c r="V742" t="s">
        <v>109</v>
      </c>
      <c r="W742" t="s">
        <v>110</v>
      </c>
      <c r="Y742" t="s">
        <v>47</v>
      </c>
    </row>
    <row r="743" spans="1:25" x14ac:dyDescent="0.45">
      <c r="A743" t="s">
        <v>100</v>
      </c>
      <c r="B743" t="s">
        <v>105</v>
      </c>
      <c r="C743">
        <v>593</v>
      </c>
      <c r="D743">
        <v>5</v>
      </c>
      <c r="F743">
        <v>2016</v>
      </c>
      <c r="G743">
        <v>3795</v>
      </c>
      <c r="H743">
        <v>3736.93</v>
      </c>
      <c r="I743">
        <v>518510.15</v>
      </c>
      <c r="K743">
        <v>28.908000000000001</v>
      </c>
      <c r="L743">
        <v>7.7999999999999996E-3</v>
      </c>
      <c r="M743">
        <v>336089.84899999999</v>
      </c>
      <c r="N743">
        <v>5.9299999999999999E-2</v>
      </c>
      <c r="O743">
        <v>180.32599999999999</v>
      </c>
      <c r="P743">
        <v>6.2300000000000001E-2</v>
      </c>
      <c r="Q743">
        <v>5630955.7999999998</v>
      </c>
      <c r="R743" t="s">
        <v>45</v>
      </c>
      <c r="S743" t="s">
        <v>34</v>
      </c>
      <c r="T743" t="s">
        <v>63</v>
      </c>
      <c r="V743" t="s">
        <v>109</v>
      </c>
      <c r="W743" t="s">
        <v>110</v>
      </c>
      <c r="Y743" t="s">
        <v>47</v>
      </c>
    </row>
    <row r="744" spans="1:25" x14ac:dyDescent="0.45">
      <c r="A744" t="s">
        <v>100</v>
      </c>
      <c r="B744" t="s">
        <v>105</v>
      </c>
      <c r="C744">
        <v>593</v>
      </c>
      <c r="D744">
        <v>5</v>
      </c>
      <c r="F744">
        <v>2017</v>
      </c>
      <c r="G744">
        <v>935</v>
      </c>
      <c r="H744">
        <v>886.08</v>
      </c>
      <c r="I744">
        <v>144090.69</v>
      </c>
      <c r="K744">
        <v>45.808</v>
      </c>
      <c r="L744">
        <v>3.8100000000000002E-2</v>
      </c>
      <c r="M744">
        <v>93734.005999999994</v>
      </c>
      <c r="N744">
        <v>6.0600000000000001E-2</v>
      </c>
      <c r="O744">
        <v>55.387</v>
      </c>
      <c r="P744">
        <v>6.7299999999999999E-2</v>
      </c>
      <c r="Q744">
        <v>1517312.115</v>
      </c>
      <c r="R744" t="s">
        <v>45</v>
      </c>
      <c r="S744" t="s">
        <v>34</v>
      </c>
      <c r="T744" t="s">
        <v>63</v>
      </c>
      <c r="V744" t="s">
        <v>109</v>
      </c>
      <c r="W744" t="s">
        <v>110</v>
      </c>
      <c r="Y744" t="s">
        <v>47</v>
      </c>
    </row>
    <row r="745" spans="1:25" x14ac:dyDescent="0.45">
      <c r="A745" t="s">
        <v>100</v>
      </c>
      <c r="B745" t="s">
        <v>105</v>
      </c>
      <c r="C745">
        <v>593</v>
      </c>
      <c r="D745">
        <v>5</v>
      </c>
      <c r="F745">
        <v>2018</v>
      </c>
      <c r="G745">
        <v>1325</v>
      </c>
      <c r="H745">
        <v>1258.93</v>
      </c>
      <c r="I745">
        <v>230628.11</v>
      </c>
      <c r="K745">
        <v>183.37299999999999</v>
      </c>
      <c r="L745">
        <v>8.48E-2</v>
      </c>
      <c r="M745">
        <v>165928.22700000001</v>
      </c>
      <c r="N745">
        <v>6.2700000000000006E-2</v>
      </c>
      <c r="O745">
        <v>106.084</v>
      </c>
      <c r="P745">
        <v>7.2099999999999997E-2</v>
      </c>
      <c r="Q745">
        <v>2543999.2710000002</v>
      </c>
      <c r="R745" t="s">
        <v>45</v>
      </c>
      <c r="S745" t="s">
        <v>34</v>
      </c>
      <c r="T745" t="s">
        <v>63</v>
      </c>
      <c r="V745" t="s">
        <v>109</v>
      </c>
      <c r="W745" t="s">
        <v>110</v>
      </c>
      <c r="Y745" t="s">
        <v>47</v>
      </c>
    </row>
    <row r="746" spans="1:25" x14ac:dyDescent="0.45">
      <c r="A746" t="s">
        <v>100</v>
      </c>
      <c r="B746" t="s">
        <v>105</v>
      </c>
      <c r="C746">
        <v>593</v>
      </c>
      <c r="D746">
        <v>5</v>
      </c>
      <c r="F746">
        <v>2019</v>
      </c>
      <c r="G746">
        <v>671</v>
      </c>
      <c r="H746">
        <v>616.91</v>
      </c>
      <c r="I746">
        <v>87580.13</v>
      </c>
      <c r="K746">
        <v>19.408999999999999</v>
      </c>
      <c r="L746">
        <v>2.0500000000000001E-2</v>
      </c>
      <c r="M746">
        <v>63048.053999999996</v>
      </c>
      <c r="N746">
        <v>5.9900000000000002E-2</v>
      </c>
      <c r="O746">
        <v>39.103000000000002</v>
      </c>
      <c r="P746">
        <v>6.4500000000000002E-2</v>
      </c>
      <c r="Q746">
        <v>1029840.618</v>
      </c>
      <c r="R746" t="s">
        <v>45</v>
      </c>
      <c r="S746" t="s">
        <v>34</v>
      </c>
      <c r="T746" t="s">
        <v>63</v>
      </c>
      <c r="V746" t="s">
        <v>109</v>
      </c>
      <c r="W746" t="s">
        <v>110</v>
      </c>
      <c r="Y746" t="s">
        <v>47</v>
      </c>
    </row>
    <row r="747" spans="1:25" x14ac:dyDescent="0.45">
      <c r="A747" t="s">
        <v>100</v>
      </c>
      <c r="B747" t="s">
        <v>105</v>
      </c>
      <c r="C747">
        <v>593</v>
      </c>
      <c r="D747">
        <v>5</v>
      </c>
      <c r="F747">
        <v>2020</v>
      </c>
      <c r="G747">
        <v>764</v>
      </c>
      <c r="H747">
        <v>729.01</v>
      </c>
      <c r="I747">
        <v>96278.95</v>
      </c>
      <c r="K747">
        <v>7.7240000000000002</v>
      </c>
      <c r="L747">
        <v>5.3E-3</v>
      </c>
      <c r="M747">
        <v>64296.122000000003</v>
      </c>
      <c r="N747">
        <v>5.9200000000000003E-2</v>
      </c>
      <c r="O747">
        <v>40.039000000000001</v>
      </c>
      <c r="P747">
        <v>6.2399999999999997E-2</v>
      </c>
      <c r="Q747">
        <v>1073135.156</v>
      </c>
      <c r="R747" t="s">
        <v>45</v>
      </c>
      <c r="S747" t="s">
        <v>34</v>
      </c>
      <c r="T747" t="s">
        <v>63</v>
      </c>
      <c r="V747" t="s">
        <v>109</v>
      </c>
      <c r="W747" t="s">
        <v>110</v>
      </c>
      <c r="Y747" t="s">
        <v>47</v>
      </c>
    </row>
    <row r="748" spans="1:25" x14ac:dyDescent="0.45">
      <c r="A748" t="s">
        <v>100</v>
      </c>
      <c r="B748" t="s">
        <v>105</v>
      </c>
      <c r="C748">
        <v>593</v>
      </c>
      <c r="D748">
        <v>5</v>
      </c>
      <c r="F748">
        <v>2021</v>
      </c>
      <c r="G748">
        <v>1457</v>
      </c>
      <c r="H748">
        <v>1409.46</v>
      </c>
      <c r="I748">
        <v>177849.98</v>
      </c>
      <c r="K748">
        <v>13.516999999999999</v>
      </c>
      <c r="L748">
        <v>7.4999999999999997E-3</v>
      </c>
      <c r="M748">
        <v>124233.17200000001</v>
      </c>
      <c r="N748">
        <v>5.9299999999999999E-2</v>
      </c>
      <c r="O748">
        <v>69.078999999999994</v>
      </c>
      <c r="P748">
        <v>5.74E-2</v>
      </c>
      <c r="Q748">
        <v>2075017.838</v>
      </c>
      <c r="R748" t="s">
        <v>45</v>
      </c>
      <c r="S748" t="s">
        <v>34</v>
      </c>
      <c r="T748" t="s">
        <v>63</v>
      </c>
      <c r="V748" t="s">
        <v>109</v>
      </c>
      <c r="W748" t="s">
        <v>110</v>
      </c>
      <c r="Y748" t="s">
        <v>47</v>
      </c>
    </row>
    <row r="749" spans="1:25" x14ac:dyDescent="0.45">
      <c r="A749" t="s">
        <v>100</v>
      </c>
      <c r="B749" t="s">
        <v>105</v>
      </c>
      <c r="C749">
        <v>593</v>
      </c>
      <c r="D749">
        <v>5</v>
      </c>
      <c r="F749">
        <v>2022</v>
      </c>
      <c r="G749">
        <v>1717</v>
      </c>
      <c r="H749">
        <v>1666.84</v>
      </c>
      <c r="I749">
        <v>235883.14</v>
      </c>
      <c r="K749">
        <v>72.087999999999994</v>
      </c>
      <c r="L749">
        <v>3.7100000000000001E-2</v>
      </c>
      <c r="M749">
        <v>165987.13699999999</v>
      </c>
      <c r="N749">
        <v>6.0699999999999997E-2</v>
      </c>
      <c r="O749">
        <v>92.593999999999994</v>
      </c>
      <c r="P749">
        <v>5.8599999999999999E-2</v>
      </c>
      <c r="Q749">
        <v>2690389.111</v>
      </c>
      <c r="R749" t="s">
        <v>45</v>
      </c>
      <c r="S749" t="s">
        <v>34</v>
      </c>
      <c r="T749" t="s">
        <v>63</v>
      </c>
      <c r="V749" t="s">
        <v>109</v>
      </c>
      <c r="W749" t="s">
        <v>110</v>
      </c>
      <c r="Y749" t="s">
        <v>47</v>
      </c>
    </row>
    <row r="750" spans="1:25" x14ac:dyDescent="0.45">
      <c r="A750" t="s">
        <v>100</v>
      </c>
      <c r="B750" t="s">
        <v>105</v>
      </c>
      <c r="C750">
        <v>593</v>
      </c>
      <c r="D750">
        <v>5</v>
      </c>
      <c r="F750">
        <v>2023</v>
      </c>
      <c r="G750">
        <v>1167</v>
      </c>
      <c r="H750">
        <v>1121.19</v>
      </c>
      <c r="I750">
        <v>143220.93</v>
      </c>
      <c r="K750">
        <v>26.91</v>
      </c>
      <c r="L750">
        <v>1.6400000000000001E-2</v>
      </c>
      <c r="M750">
        <v>99639.813999999998</v>
      </c>
      <c r="N750">
        <v>5.9700000000000003E-2</v>
      </c>
      <c r="O750">
        <v>57.872999999999998</v>
      </c>
      <c r="P750">
        <v>5.6099999999999997E-2</v>
      </c>
      <c r="Q750">
        <v>1639062.814</v>
      </c>
      <c r="R750" t="s">
        <v>45</v>
      </c>
      <c r="S750" t="s">
        <v>34</v>
      </c>
      <c r="T750" t="s">
        <v>63</v>
      </c>
      <c r="V750" t="s">
        <v>109</v>
      </c>
      <c r="W750" t="s">
        <v>110</v>
      </c>
      <c r="Y750" t="s">
        <v>47</v>
      </c>
    </row>
    <row r="751" spans="1:25" x14ac:dyDescent="0.45">
      <c r="A751" t="s">
        <v>100</v>
      </c>
      <c r="B751" t="s">
        <v>105</v>
      </c>
      <c r="C751">
        <v>593</v>
      </c>
      <c r="D751">
        <v>5</v>
      </c>
      <c r="F751">
        <v>2024</v>
      </c>
      <c r="G751">
        <v>683</v>
      </c>
      <c r="H751">
        <v>656.3</v>
      </c>
      <c r="I751">
        <v>77233.62</v>
      </c>
      <c r="K751">
        <v>42.555999999999997</v>
      </c>
      <c r="L751">
        <v>5.9400000000000001E-2</v>
      </c>
      <c r="M751">
        <v>55788.385000000002</v>
      </c>
      <c r="N751">
        <v>6.1800000000000001E-2</v>
      </c>
      <c r="O751">
        <v>25.047000000000001</v>
      </c>
      <c r="P751">
        <v>4.7899999999999998E-2</v>
      </c>
      <c r="Q751">
        <v>873659.68700000003</v>
      </c>
      <c r="R751" t="s">
        <v>45</v>
      </c>
      <c r="S751" t="s">
        <v>34</v>
      </c>
      <c r="T751" t="s">
        <v>63</v>
      </c>
      <c r="V751" t="s">
        <v>109</v>
      </c>
      <c r="W751" t="s">
        <v>110</v>
      </c>
      <c r="Y751" t="s">
        <v>47</v>
      </c>
    </row>
    <row r="752" spans="1:25" x14ac:dyDescent="0.45">
      <c r="A752" t="s">
        <v>100</v>
      </c>
      <c r="B752" t="s">
        <v>111</v>
      </c>
      <c r="C752">
        <v>594</v>
      </c>
      <c r="D752">
        <v>1</v>
      </c>
      <c r="F752">
        <v>2009</v>
      </c>
      <c r="G752">
        <v>2258</v>
      </c>
      <c r="H752">
        <v>2230.5</v>
      </c>
      <c r="I752">
        <v>115398.25</v>
      </c>
      <c r="K752">
        <v>886.89499999999998</v>
      </c>
      <c r="L752">
        <v>1.3127</v>
      </c>
      <c r="M752">
        <v>128773.625</v>
      </c>
      <c r="N752">
        <v>0.10290000000000001</v>
      </c>
      <c r="O752">
        <v>157.453</v>
      </c>
      <c r="P752">
        <v>0.23180000000000001</v>
      </c>
      <c r="Q752">
        <v>1255119.875</v>
      </c>
      <c r="R752" t="s">
        <v>82</v>
      </c>
      <c r="T752" t="s">
        <v>63</v>
      </c>
      <c r="V752" t="s">
        <v>112</v>
      </c>
      <c r="W752" t="s">
        <v>51</v>
      </c>
      <c r="Y752" t="s">
        <v>107</v>
      </c>
    </row>
    <row r="753" spans="1:25" x14ac:dyDescent="0.45">
      <c r="A753" t="s">
        <v>100</v>
      </c>
      <c r="B753" t="s">
        <v>111</v>
      </c>
      <c r="C753">
        <v>594</v>
      </c>
      <c r="D753">
        <v>1</v>
      </c>
      <c r="F753">
        <v>2010</v>
      </c>
      <c r="G753">
        <v>3620</v>
      </c>
      <c r="H753">
        <v>3596.5</v>
      </c>
      <c r="I753">
        <v>203104.5</v>
      </c>
      <c r="K753">
        <v>1533.2449999999999</v>
      </c>
      <c r="L753">
        <v>1.3769</v>
      </c>
      <c r="M753">
        <v>221603.92499999999</v>
      </c>
      <c r="N753">
        <v>0.10299999999999999</v>
      </c>
      <c r="O753">
        <v>276.738</v>
      </c>
      <c r="P753">
        <v>0.245</v>
      </c>
      <c r="Q753">
        <v>2159892.0750000002</v>
      </c>
      <c r="R753" t="s">
        <v>82</v>
      </c>
      <c r="T753" t="s">
        <v>63</v>
      </c>
      <c r="V753" t="s">
        <v>112</v>
      </c>
      <c r="W753" t="s">
        <v>51</v>
      </c>
      <c r="Y753" t="s">
        <v>107</v>
      </c>
    </row>
    <row r="754" spans="1:25" x14ac:dyDescent="0.45">
      <c r="A754" t="s">
        <v>100</v>
      </c>
      <c r="B754" t="s">
        <v>111</v>
      </c>
      <c r="C754">
        <v>594</v>
      </c>
      <c r="D754">
        <v>1</v>
      </c>
      <c r="F754">
        <v>2011</v>
      </c>
      <c r="G754">
        <v>446</v>
      </c>
      <c r="H754">
        <v>441</v>
      </c>
      <c r="I754">
        <v>23556.25</v>
      </c>
      <c r="K754">
        <v>176.46600000000001</v>
      </c>
      <c r="L754">
        <v>1.1791</v>
      </c>
      <c r="M754">
        <v>27544.5</v>
      </c>
      <c r="N754">
        <v>0.10290000000000001</v>
      </c>
      <c r="O754">
        <v>33.753999999999998</v>
      </c>
      <c r="P754">
        <v>0.22650000000000001</v>
      </c>
      <c r="Q754">
        <v>268457.65000000002</v>
      </c>
      <c r="R754" t="s">
        <v>82</v>
      </c>
      <c r="T754" t="s">
        <v>63</v>
      </c>
      <c r="V754" t="s">
        <v>112</v>
      </c>
      <c r="W754" t="s">
        <v>51</v>
      </c>
      <c r="Y754" t="s">
        <v>107</v>
      </c>
    </row>
    <row r="755" spans="1:25" x14ac:dyDescent="0.45">
      <c r="A755" t="s">
        <v>100</v>
      </c>
      <c r="B755" t="s">
        <v>111</v>
      </c>
      <c r="C755">
        <v>594</v>
      </c>
      <c r="D755">
        <v>10</v>
      </c>
      <c r="F755">
        <v>2009</v>
      </c>
      <c r="G755">
        <v>24</v>
      </c>
      <c r="H755">
        <v>18.54</v>
      </c>
      <c r="I755">
        <v>220.95</v>
      </c>
      <c r="O755">
        <v>1.3009999999999999</v>
      </c>
      <c r="P755">
        <v>0.61439999999999995</v>
      </c>
      <c r="Q755">
        <v>4252.2</v>
      </c>
      <c r="R755" t="s">
        <v>38</v>
      </c>
      <c r="T755" t="s">
        <v>28</v>
      </c>
      <c r="V755" t="s">
        <v>32</v>
      </c>
      <c r="Y755" t="s">
        <v>30</v>
      </c>
    </row>
    <row r="756" spans="1:25" x14ac:dyDescent="0.45">
      <c r="A756" t="s">
        <v>100</v>
      </c>
      <c r="B756" t="s">
        <v>111</v>
      </c>
      <c r="C756">
        <v>594</v>
      </c>
      <c r="D756">
        <v>10</v>
      </c>
      <c r="F756">
        <v>2010</v>
      </c>
      <c r="G756">
        <v>70</v>
      </c>
      <c r="H756">
        <v>65.47</v>
      </c>
      <c r="I756">
        <v>188</v>
      </c>
      <c r="O756">
        <v>0.95799999999999996</v>
      </c>
      <c r="P756">
        <v>0.61199999999999999</v>
      </c>
      <c r="Q756">
        <v>3131.5</v>
      </c>
      <c r="R756" t="s">
        <v>38</v>
      </c>
      <c r="T756" t="s">
        <v>28</v>
      </c>
      <c r="V756" t="s">
        <v>32</v>
      </c>
      <c r="Y756" t="s">
        <v>30</v>
      </c>
    </row>
    <row r="757" spans="1:25" x14ac:dyDescent="0.45">
      <c r="A757" t="s">
        <v>100</v>
      </c>
      <c r="B757" t="s">
        <v>111</v>
      </c>
      <c r="C757">
        <v>594</v>
      </c>
      <c r="D757">
        <v>10</v>
      </c>
      <c r="F757">
        <v>2011</v>
      </c>
      <c r="G757">
        <v>14</v>
      </c>
      <c r="H757">
        <v>11.46</v>
      </c>
      <c r="I757">
        <v>19.739999999999998</v>
      </c>
      <c r="O757">
        <v>3.9E-2</v>
      </c>
      <c r="P757">
        <v>0.20519999999999999</v>
      </c>
      <c r="Q757">
        <v>376</v>
      </c>
      <c r="R757" t="s">
        <v>38</v>
      </c>
      <c r="T757" t="s">
        <v>28</v>
      </c>
      <c r="V757" t="s">
        <v>32</v>
      </c>
      <c r="Y757" t="s">
        <v>30</v>
      </c>
    </row>
    <row r="758" spans="1:25" x14ac:dyDescent="0.45">
      <c r="A758" t="s">
        <v>100</v>
      </c>
      <c r="B758" t="s">
        <v>111</v>
      </c>
      <c r="C758">
        <v>594</v>
      </c>
      <c r="D758">
        <v>10</v>
      </c>
      <c r="F758">
        <v>2012</v>
      </c>
      <c r="G758">
        <v>28</v>
      </c>
      <c r="H758">
        <v>25.25</v>
      </c>
      <c r="I758">
        <v>355.52</v>
      </c>
      <c r="O758">
        <v>0.253</v>
      </c>
      <c r="P758">
        <v>0.2034</v>
      </c>
      <c r="Q758">
        <v>2467.6</v>
      </c>
      <c r="R758" t="s">
        <v>38</v>
      </c>
      <c r="T758" t="s">
        <v>28</v>
      </c>
      <c r="V758" t="s">
        <v>32</v>
      </c>
      <c r="Y758" t="s">
        <v>30</v>
      </c>
    </row>
    <row r="759" spans="1:25" x14ac:dyDescent="0.45">
      <c r="A759" t="s">
        <v>100</v>
      </c>
      <c r="B759" t="s">
        <v>111</v>
      </c>
      <c r="C759">
        <v>594</v>
      </c>
      <c r="D759">
        <v>10</v>
      </c>
      <c r="F759">
        <v>2013</v>
      </c>
      <c r="G759">
        <v>30</v>
      </c>
      <c r="H759">
        <v>23.05</v>
      </c>
      <c r="I759">
        <v>229.48</v>
      </c>
      <c r="O759">
        <v>0.45300000000000001</v>
      </c>
      <c r="P759">
        <v>0.21110000000000001</v>
      </c>
      <c r="Q759">
        <v>4327.6000000000004</v>
      </c>
      <c r="R759" t="s">
        <v>38</v>
      </c>
      <c r="T759" t="s">
        <v>28</v>
      </c>
      <c r="V759" t="s">
        <v>32</v>
      </c>
      <c r="Y759" t="s">
        <v>30</v>
      </c>
    </row>
    <row r="760" spans="1:25" x14ac:dyDescent="0.45">
      <c r="A760" t="s">
        <v>100</v>
      </c>
      <c r="B760" t="s">
        <v>111</v>
      </c>
      <c r="C760">
        <v>594</v>
      </c>
      <c r="D760">
        <v>10</v>
      </c>
      <c r="F760">
        <v>2014</v>
      </c>
      <c r="G760">
        <v>5</v>
      </c>
      <c r="H760">
        <v>5</v>
      </c>
      <c r="I760">
        <v>87</v>
      </c>
      <c r="O760">
        <v>0.11</v>
      </c>
      <c r="P760">
        <v>0.22</v>
      </c>
      <c r="Q760">
        <v>997.1</v>
      </c>
      <c r="R760" t="s">
        <v>38</v>
      </c>
      <c r="T760" t="s">
        <v>28</v>
      </c>
      <c r="V760" t="s">
        <v>32</v>
      </c>
      <c r="Y760" t="s">
        <v>30</v>
      </c>
    </row>
    <row r="761" spans="1:25" x14ac:dyDescent="0.45">
      <c r="A761" t="s">
        <v>100</v>
      </c>
      <c r="B761" t="s">
        <v>111</v>
      </c>
      <c r="C761">
        <v>594</v>
      </c>
      <c r="D761">
        <v>10</v>
      </c>
      <c r="F761">
        <v>2015</v>
      </c>
      <c r="G761">
        <v>7</v>
      </c>
      <c r="H761">
        <v>4.29</v>
      </c>
      <c r="I761">
        <v>50.49</v>
      </c>
      <c r="O761">
        <v>0.109</v>
      </c>
      <c r="P761">
        <v>0.21970000000000001</v>
      </c>
      <c r="Q761">
        <v>987</v>
      </c>
      <c r="R761" t="s">
        <v>38</v>
      </c>
      <c r="T761" t="s">
        <v>28</v>
      </c>
      <c r="V761" t="s">
        <v>32</v>
      </c>
      <c r="Y761" t="s">
        <v>30</v>
      </c>
    </row>
    <row r="762" spans="1:25" x14ac:dyDescent="0.45">
      <c r="A762" t="s">
        <v>100</v>
      </c>
      <c r="B762" t="s">
        <v>111</v>
      </c>
      <c r="C762">
        <v>594</v>
      </c>
      <c r="D762">
        <v>10</v>
      </c>
      <c r="F762">
        <v>2016</v>
      </c>
      <c r="G762">
        <v>2</v>
      </c>
      <c r="H762">
        <v>1.77</v>
      </c>
      <c r="I762">
        <v>23.7</v>
      </c>
      <c r="O762">
        <v>7.6999999999999999E-2</v>
      </c>
      <c r="P762">
        <v>0.22</v>
      </c>
      <c r="Q762">
        <v>703</v>
      </c>
      <c r="R762" t="s">
        <v>38</v>
      </c>
      <c r="T762" t="s">
        <v>28</v>
      </c>
      <c r="V762" t="s">
        <v>32</v>
      </c>
      <c r="Y762" t="s">
        <v>30</v>
      </c>
    </row>
    <row r="763" spans="1:25" x14ac:dyDescent="0.45">
      <c r="A763" t="s">
        <v>100</v>
      </c>
      <c r="B763" t="s">
        <v>111</v>
      </c>
      <c r="C763">
        <v>594</v>
      </c>
      <c r="D763">
        <v>10</v>
      </c>
      <c r="F763">
        <v>2017</v>
      </c>
      <c r="G763">
        <v>7</v>
      </c>
      <c r="H763">
        <v>3.92</v>
      </c>
      <c r="I763">
        <v>48.42</v>
      </c>
      <c r="O763">
        <v>9.4E-2</v>
      </c>
      <c r="P763">
        <v>0.22170000000000001</v>
      </c>
      <c r="Q763">
        <v>851</v>
      </c>
      <c r="R763" t="s">
        <v>38</v>
      </c>
      <c r="T763" t="s">
        <v>28</v>
      </c>
      <c r="V763" t="s">
        <v>32</v>
      </c>
      <c r="Y763" t="s">
        <v>30</v>
      </c>
    </row>
    <row r="764" spans="1:25" x14ac:dyDescent="0.45">
      <c r="A764" t="s">
        <v>100</v>
      </c>
      <c r="B764" t="s">
        <v>111</v>
      </c>
      <c r="C764">
        <v>594</v>
      </c>
      <c r="D764">
        <v>10</v>
      </c>
      <c r="F764">
        <v>2018</v>
      </c>
      <c r="G764">
        <v>22</v>
      </c>
      <c r="H764">
        <v>10.93</v>
      </c>
      <c r="I764">
        <v>114.48</v>
      </c>
      <c r="O764">
        <v>0.25900000000000001</v>
      </c>
      <c r="P764">
        <v>0.2225</v>
      </c>
      <c r="Q764">
        <v>2304.1</v>
      </c>
      <c r="R764" t="s">
        <v>38</v>
      </c>
      <c r="T764" t="s">
        <v>28</v>
      </c>
      <c r="V764" t="s">
        <v>32</v>
      </c>
      <c r="Y764" t="s">
        <v>30</v>
      </c>
    </row>
    <row r="765" spans="1:25" x14ac:dyDescent="0.45">
      <c r="A765" t="s">
        <v>100</v>
      </c>
      <c r="B765" t="s">
        <v>111</v>
      </c>
      <c r="C765">
        <v>594</v>
      </c>
      <c r="D765">
        <v>10</v>
      </c>
      <c r="F765">
        <v>2019</v>
      </c>
      <c r="G765">
        <v>2</v>
      </c>
      <c r="H765">
        <v>1.55</v>
      </c>
      <c r="I765">
        <v>18.850000000000001</v>
      </c>
      <c r="O765">
        <v>7.0000000000000007E-2</v>
      </c>
      <c r="P765">
        <v>0.245</v>
      </c>
      <c r="Q765">
        <v>567.29999999999995</v>
      </c>
      <c r="R765" t="s">
        <v>38</v>
      </c>
      <c r="T765" t="s">
        <v>28</v>
      </c>
      <c r="V765" t="s">
        <v>32</v>
      </c>
      <c r="Y765" t="s">
        <v>30</v>
      </c>
    </row>
    <row r="766" spans="1:25" x14ac:dyDescent="0.45">
      <c r="A766" t="s">
        <v>100</v>
      </c>
      <c r="B766" t="s">
        <v>111</v>
      </c>
      <c r="C766">
        <v>594</v>
      </c>
      <c r="D766">
        <v>10</v>
      </c>
      <c r="F766">
        <v>2020</v>
      </c>
      <c r="G766">
        <v>40</v>
      </c>
      <c r="H766">
        <v>28.47</v>
      </c>
      <c r="I766">
        <v>360.41</v>
      </c>
      <c r="O766">
        <v>1.2769999999999999</v>
      </c>
      <c r="P766">
        <v>0.24510000000000001</v>
      </c>
      <c r="Q766">
        <v>10420</v>
      </c>
      <c r="R766" t="s">
        <v>38</v>
      </c>
      <c r="T766" t="s">
        <v>28</v>
      </c>
      <c r="V766" t="s">
        <v>32</v>
      </c>
      <c r="Y766" t="s">
        <v>30</v>
      </c>
    </row>
    <row r="767" spans="1:25" x14ac:dyDescent="0.45">
      <c r="A767" t="s">
        <v>100</v>
      </c>
      <c r="B767" t="s">
        <v>111</v>
      </c>
      <c r="C767">
        <v>594</v>
      </c>
      <c r="D767">
        <v>10</v>
      </c>
      <c r="F767">
        <v>2021</v>
      </c>
      <c r="G767">
        <v>11</v>
      </c>
      <c r="H767">
        <v>7.58</v>
      </c>
      <c r="I767">
        <v>74.33</v>
      </c>
      <c r="O767">
        <v>0.34</v>
      </c>
      <c r="P767">
        <v>0.24490000000000001</v>
      </c>
      <c r="Q767">
        <v>2774.3</v>
      </c>
      <c r="R767" t="s">
        <v>38</v>
      </c>
      <c r="T767" t="s">
        <v>28</v>
      </c>
      <c r="V767" t="s">
        <v>32</v>
      </c>
      <c r="Y767" t="s">
        <v>30</v>
      </c>
    </row>
    <row r="768" spans="1:25" x14ac:dyDescent="0.45">
      <c r="A768" t="s">
        <v>100</v>
      </c>
      <c r="B768" t="s">
        <v>111</v>
      </c>
      <c r="C768">
        <v>594</v>
      </c>
      <c r="D768">
        <v>10</v>
      </c>
      <c r="F768">
        <v>2022</v>
      </c>
      <c r="G768">
        <v>47</v>
      </c>
      <c r="H768">
        <v>35.79</v>
      </c>
      <c r="I768">
        <v>441.86</v>
      </c>
      <c r="O768">
        <v>1.605</v>
      </c>
      <c r="P768">
        <v>0.245</v>
      </c>
      <c r="Q768">
        <v>13099.1</v>
      </c>
      <c r="R768" t="s">
        <v>38</v>
      </c>
      <c r="T768" t="s">
        <v>28</v>
      </c>
      <c r="V768" t="s">
        <v>32</v>
      </c>
      <c r="Y768" t="s">
        <v>30</v>
      </c>
    </row>
    <row r="769" spans="1:25" x14ac:dyDescent="0.45">
      <c r="A769" t="s">
        <v>100</v>
      </c>
      <c r="B769" t="s">
        <v>111</v>
      </c>
      <c r="C769">
        <v>594</v>
      </c>
      <c r="D769">
        <v>10</v>
      </c>
      <c r="F769">
        <v>2023</v>
      </c>
      <c r="G769">
        <v>67</v>
      </c>
      <c r="H769">
        <v>53.76</v>
      </c>
      <c r="I769">
        <v>688.68</v>
      </c>
      <c r="O769">
        <v>2.415</v>
      </c>
      <c r="P769">
        <v>0.24560000000000001</v>
      </c>
      <c r="Q769">
        <v>19676.2</v>
      </c>
      <c r="R769" t="s">
        <v>38</v>
      </c>
      <c r="T769" t="s">
        <v>28</v>
      </c>
      <c r="V769" t="s">
        <v>32</v>
      </c>
      <c r="Y769" t="s">
        <v>30</v>
      </c>
    </row>
    <row r="770" spans="1:25" x14ac:dyDescent="0.45">
      <c r="A770" t="s">
        <v>100</v>
      </c>
      <c r="B770" t="s">
        <v>111</v>
      </c>
      <c r="C770">
        <v>594</v>
      </c>
      <c r="D770">
        <v>10</v>
      </c>
      <c r="F770">
        <v>2024</v>
      </c>
      <c r="G770">
        <v>5</v>
      </c>
      <c r="H770">
        <v>2.82</v>
      </c>
      <c r="I770">
        <v>29.02</v>
      </c>
      <c r="O770">
        <v>0.13100000000000001</v>
      </c>
      <c r="P770">
        <v>0.254</v>
      </c>
      <c r="Q770">
        <v>1032.0999999999999</v>
      </c>
      <c r="R770" t="s">
        <v>38</v>
      </c>
      <c r="T770" t="s">
        <v>28</v>
      </c>
      <c r="V770" t="s">
        <v>32</v>
      </c>
      <c r="Y770" t="s">
        <v>30</v>
      </c>
    </row>
    <row r="771" spans="1:25" x14ac:dyDescent="0.45">
      <c r="A771" t="s">
        <v>100</v>
      </c>
      <c r="B771" t="s">
        <v>111</v>
      </c>
      <c r="C771">
        <v>594</v>
      </c>
      <c r="D771">
        <v>2</v>
      </c>
      <c r="F771">
        <v>2009</v>
      </c>
      <c r="G771">
        <v>2530</v>
      </c>
      <c r="H771">
        <v>2507.25</v>
      </c>
      <c r="I771">
        <v>131691.75</v>
      </c>
      <c r="K771">
        <v>959.89599999999996</v>
      </c>
      <c r="L771">
        <v>1.3355999999999999</v>
      </c>
      <c r="M771">
        <v>139649.57500000001</v>
      </c>
      <c r="N771">
        <v>0.10290000000000001</v>
      </c>
      <c r="O771">
        <v>169.13900000000001</v>
      </c>
      <c r="P771">
        <v>0.22670000000000001</v>
      </c>
      <c r="Q771">
        <v>1361116.425</v>
      </c>
      <c r="R771" t="s">
        <v>82</v>
      </c>
      <c r="T771" t="s">
        <v>63</v>
      </c>
      <c r="V771" t="s">
        <v>112</v>
      </c>
      <c r="W771" t="s">
        <v>51</v>
      </c>
      <c r="Y771" t="s">
        <v>107</v>
      </c>
    </row>
    <row r="772" spans="1:25" x14ac:dyDescent="0.45">
      <c r="A772" t="s">
        <v>100</v>
      </c>
      <c r="B772" t="s">
        <v>111</v>
      </c>
      <c r="C772">
        <v>594</v>
      </c>
      <c r="D772">
        <v>2</v>
      </c>
      <c r="F772">
        <v>2010</v>
      </c>
      <c r="G772">
        <v>1215</v>
      </c>
      <c r="H772">
        <v>1212.25</v>
      </c>
      <c r="I772">
        <v>64244</v>
      </c>
      <c r="K772">
        <v>491.42</v>
      </c>
      <c r="L772">
        <v>1.2517</v>
      </c>
      <c r="M772">
        <v>78247.5</v>
      </c>
      <c r="N772">
        <v>0.10299999999999999</v>
      </c>
      <c r="O772">
        <v>92.406999999999996</v>
      </c>
      <c r="P772">
        <v>0.23200000000000001</v>
      </c>
      <c r="Q772">
        <v>762638.9</v>
      </c>
      <c r="R772" t="s">
        <v>82</v>
      </c>
      <c r="T772" t="s">
        <v>63</v>
      </c>
      <c r="V772" t="s">
        <v>112</v>
      </c>
      <c r="W772" t="s">
        <v>51</v>
      </c>
      <c r="Y772" t="s">
        <v>107</v>
      </c>
    </row>
    <row r="773" spans="1:25" x14ac:dyDescent="0.45">
      <c r="A773" t="s">
        <v>100</v>
      </c>
      <c r="B773" t="s">
        <v>111</v>
      </c>
      <c r="C773">
        <v>594</v>
      </c>
      <c r="D773">
        <v>3</v>
      </c>
      <c r="F773">
        <v>2009</v>
      </c>
      <c r="G773">
        <v>5550</v>
      </c>
      <c r="H773">
        <v>5508.5</v>
      </c>
      <c r="I773">
        <v>564530</v>
      </c>
      <c r="K773">
        <v>4176.7560000000003</v>
      </c>
      <c r="L773">
        <v>1.5102</v>
      </c>
      <c r="M773">
        <v>546514.92500000005</v>
      </c>
      <c r="N773">
        <v>0.10299999999999999</v>
      </c>
      <c r="O773">
        <v>746.01199999999994</v>
      </c>
      <c r="P773">
        <v>0.24859999999999999</v>
      </c>
      <c r="Q773">
        <v>5326660.9249999998</v>
      </c>
      <c r="R773" t="s">
        <v>82</v>
      </c>
      <c r="T773" t="s">
        <v>63</v>
      </c>
      <c r="V773" t="s">
        <v>112</v>
      </c>
      <c r="W773" t="s">
        <v>51</v>
      </c>
      <c r="Y773" t="s">
        <v>107</v>
      </c>
    </row>
    <row r="774" spans="1:25" x14ac:dyDescent="0.45">
      <c r="A774" t="s">
        <v>100</v>
      </c>
      <c r="B774" t="s">
        <v>111</v>
      </c>
      <c r="C774">
        <v>594</v>
      </c>
      <c r="D774">
        <v>3</v>
      </c>
      <c r="F774">
        <v>2010</v>
      </c>
      <c r="G774">
        <v>5404</v>
      </c>
      <c r="H774">
        <v>5371.5</v>
      </c>
      <c r="I774">
        <v>603340.75</v>
      </c>
      <c r="K774">
        <v>4129.3549999999996</v>
      </c>
      <c r="L774">
        <v>1.3752</v>
      </c>
      <c r="M774">
        <v>600244.05000000005</v>
      </c>
      <c r="N774">
        <v>0.10299999999999999</v>
      </c>
      <c r="O774">
        <v>935.88400000000001</v>
      </c>
      <c r="P774">
        <v>0.28899999999999998</v>
      </c>
      <c r="Q774">
        <v>5850326.5250000004</v>
      </c>
      <c r="R774" t="s">
        <v>82</v>
      </c>
      <c r="T774" t="s">
        <v>63</v>
      </c>
      <c r="V774" t="s">
        <v>112</v>
      </c>
      <c r="W774" t="s">
        <v>51</v>
      </c>
      <c r="Y774" t="s">
        <v>107</v>
      </c>
    </row>
    <row r="775" spans="1:25" x14ac:dyDescent="0.45">
      <c r="A775" t="s">
        <v>100</v>
      </c>
      <c r="B775" t="s">
        <v>111</v>
      </c>
      <c r="C775">
        <v>594</v>
      </c>
      <c r="D775">
        <v>3</v>
      </c>
      <c r="F775">
        <v>2011</v>
      </c>
      <c r="G775">
        <v>5239</v>
      </c>
      <c r="H775">
        <v>5212</v>
      </c>
      <c r="I775">
        <v>411947.25</v>
      </c>
      <c r="K775">
        <v>3061.009</v>
      </c>
      <c r="L775">
        <v>1.3702000000000001</v>
      </c>
      <c r="M775">
        <v>454630.42499999999</v>
      </c>
      <c r="N775">
        <v>0.10299999999999999</v>
      </c>
      <c r="O775">
        <v>582.68600000000004</v>
      </c>
      <c r="P775">
        <v>0.2447</v>
      </c>
      <c r="Q775">
        <v>4431117.45</v>
      </c>
      <c r="R775" t="s">
        <v>82</v>
      </c>
      <c r="T775" t="s">
        <v>63</v>
      </c>
      <c r="V775" t="s">
        <v>112</v>
      </c>
      <c r="W775" t="s">
        <v>51</v>
      </c>
      <c r="Y775" t="s">
        <v>107</v>
      </c>
    </row>
    <row r="776" spans="1:25" x14ac:dyDescent="0.45">
      <c r="A776" t="s">
        <v>100</v>
      </c>
      <c r="B776" t="s">
        <v>111</v>
      </c>
      <c r="C776">
        <v>594</v>
      </c>
      <c r="D776">
        <v>3</v>
      </c>
      <c r="F776">
        <v>2012</v>
      </c>
      <c r="G776">
        <v>4049</v>
      </c>
      <c r="H776">
        <v>4021.5</v>
      </c>
      <c r="I776">
        <v>270811.5</v>
      </c>
      <c r="K776">
        <v>1904.54</v>
      </c>
      <c r="L776">
        <v>1.3255999999999999</v>
      </c>
      <c r="M776">
        <v>286954.125</v>
      </c>
      <c r="N776">
        <v>0.10299999999999999</v>
      </c>
      <c r="O776">
        <v>350.63799999999998</v>
      </c>
      <c r="P776">
        <v>0.23080000000000001</v>
      </c>
      <c r="Q776">
        <v>2796814.3250000002</v>
      </c>
      <c r="R776" t="s">
        <v>82</v>
      </c>
      <c r="T776" t="s">
        <v>63</v>
      </c>
      <c r="V776" t="s">
        <v>112</v>
      </c>
      <c r="W776" t="s">
        <v>51</v>
      </c>
      <c r="Y776" t="s">
        <v>107</v>
      </c>
    </row>
    <row r="777" spans="1:25" x14ac:dyDescent="0.45">
      <c r="A777" t="s">
        <v>100</v>
      </c>
      <c r="B777" t="s">
        <v>111</v>
      </c>
      <c r="C777">
        <v>594</v>
      </c>
      <c r="D777">
        <v>3</v>
      </c>
      <c r="F777">
        <v>2013</v>
      </c>
      <c r="G777">
        <v>2055</v>
      </c>
      <c r="H777">
        <v>2031</v>
      </c>
      <c r="I777">
        <v>160480.75</v>
      </c>
      <c r="K777">
        <v>1189.0319999999999</v>
      </c>
      <c r="L777">
        <v>1.3023</v>
      </c>
      <c r="M777">
        <v>176725.17499999999</v>
      </c>
      <c r="N777">
        <v>0.10299999999999999</v>
      </c>
      <c r="O777">
        <v>261.32299999999998</v>
      </c>
      <c r="P777">
        <v>0.27979999999999999</v>
      </c>
      <c r="Q777">
        <v>1722476.7250000001</v>
      </c>
      <c r="R777" t="s">
        <v>82</v>
      </c>
      <c r="T777" t="s">
        <v>63</v>
      </c>
      <c r="V777" t="s">
        <v>112</v>
      </c>
      <c r="W777" t="s">
        <v>51</v>
      </c>
      <c r="Y777" t="s">
        <v>107</v>
      </c>
    </row>
    <row r="778" spans="1:25" x14ac:dyDescent="0.45">
      <c r="A778" t="s">
        <v>100</v>
      </c>
      <c r="B778" t="s">
        <v>111</v>
      </c>
      <c r="C778">
        <v>594</v>
      </c>
      <c r="D778">
        <v>4</v>
      </c>
      <c r="F778">
        <v>2009</v>
      </c>
      <c r="G778">
        <v>6446</v>
      </c>
      <c r="H778">
        <v>6415</v>
      </c>
      <c r="I778">
        <v>1764372.25</v>
      </c>
      <c r="K778">
        <v>8205.9470000000001</v>
      </c>
      <c r="L778">
        <v>1.0657000000000001</v>
      </c>
      <c r="M778">
        <v>1530135.575</v>
      </c>
      <c r="N778">
        <v>0.10299999999999999</v>
      </c>
      <c r="O778">
        <v>2161.5909999999999</v>
      </c>
      <c r="P778">
        <v>0.27160000000000001</v>
      </c>
      <c r="Q778">
        <v>14913659.800000001</v>
      </c>
      <c r="R778" t="s">
        <v>82</v>
      </c>
      <c r="T778" t="s">
        <v>113</v>
      </c>
      <c r="V778" t="s">
        <v>112</v>
      </c>
      <c r="W778" t="s">
        <v>51</v>
      </c>
      <c r="Y778" t="s">
        <v>107</v>
      </c>
    </row>
    <row r="779" spans="1:25" x14ac:dyDescent="0.45">
      <c r="A779" t="s">
        <v>100</v>
      </c>
      <c r="B779" t="s">
        <v>111</v>
      </c>
      <c r="C779">
        <v>594</v>
      </c>
      <c r="D779">
        <v>4</v>
      </c>
      <c r="F779">
        <v>2010</v>
      </c>
      <c r="G779">
        <v>5932</v>
      </c>
      <c r="H779">
        <v>5908.5</v>
      </c>
      <c r="I779">
        <v>1635196.25</v>
      </c>
      <c r="K779">
        <v>7689.6030000000001</v>
      </c>
      <c r="L779">
        <v>1.0563</v>
      </c>
      <c r="M779">
        <v>1441953.55</v>
      </c>
      <c r="N779">
        <v>0.10299999999999999</v>
      </c>
      <c r="O779">
        <v>2133.0509999999999</v>
      </c>
      <c r="P779">
        <v>0.2868</v>
      </c>
      <c r="Q779">
        <v>14054148.800000001</v>
      </c>
      <c r="R779" t="s">
        <v>82</v>
      </c>
      <c r="T779" t="s">
        <v>113</v>
      </c>
      <c r="V779" t="s">
        <v>112</v>
      </c>
      <c r="W779" t="s">
        <v>51</v>
      </c>
      <c r="Y779" t="s">
        <v>107</v>
      </c>
    </row>
    <row r="780" spans="1:25" x14ac:dyDescent="0.45">
      <c r="A780" t="s">
        <v>100</v>
      </c>
      <c r="B780" t="s">
        <v>111</v>
      </c>
      <c r="C780">
        <v>594</v>
      </c>
      <c r="D780">
        <v>4</v>
      </c>
      <c r="F780">
        <v>2011</v>
      </c>
      <c r="G780">
        <v>5028</v>
      </c>
      <c r="H780">
        <v>4988.75</v>
      </c>
      <c r="I780">
        <v>1126675.25</v>
      </c>
      <c r="K780">
        <v>5956.7830000000004</v>
      </c>
      <c r="L780">
        <v>1.03</v>
      </c>
      <c r="M780">
        <v>1120255.4750000001</v>
      </c>
      <c r="N780">
        <v>0.10299999999999999</v>
      </c>
      <c r="O780">
        <v>1735.931</v>
      </c>
      <c r="P780">
        <v>0.28960000000000002</v>
      </c>
      <c r="Q780">
        <v>10918656.975</v>
      </c>
      <c r="R780" t="s">
        <v>82</v>
      </c>
      <c r="T780" t="s">
        <v>113</v>
      </c>
      <c r="U780" t="s">
        <v>114</v>
      </c>
      <c r="V780" t="s">
        <v>115</v>
      </c>
      <c r="W780" t="s">
        <v>51</v>
      </c>
      <c r="Y780" t="s">
        <v>107</v>
      </c>
    </row>
    <row r="781" spans="1:25" x14ac:dyDescent="0.45">
      <c r="A781" t="s">
        <v>100</v>
      </c>
      <c r="B781" t="s">
        <v>111</v>
      </c>
      <c r="C781">
        <v>594</v>
      </c>
      <c r="D781">
        <v>4</v>
      </c>
      <c r="F781">
        <v>2012</v>
      </c>
      <c r="G781">
        <v>6020</v>
      </c>
      <c r="H781">
        <v>5985.75</v>
      </c>
      <c r="I781">
        <v>1336671.25</v>
      </c>
      <c r="K781">
        <v>692.01</v>
      </c>
      <c r="L781">
        <v>0.13780000000000001</v>
      </c>
      <c r="M781">
        <v>1215824.625</v>
      </c>
      <c r="N781">
        <v>0.10299999999999999</v>
      </c>
      <c r="O781">
        <v>399.90600000000001</v>
      </c>
      <c r="P781">
        <v>6.9199999999999998E-2</v>
      </c>
      <c r="Q781">
        <v>11850171.675000001</v>
      </c>
      <c r="R781" t="s">
        <v>82</v>
      </c>
      <c r="T781" t="s">
        <v>113</v>
      </c>
      <c r="U781" t="s">
        <v>116</v>
      </c>
      <c r="V781" t="s">
        <v>117</v>
      </c>
      <c r="W781" t="s">
        <v>51</v>
      </c>
      <c r="Y781" t="s">
        <v>107</v>
      </c>
    </row>
    <row r="782" spans="1:25" x14ac:dyDescent="0.45">
      <c r="A782" t="s">
        <v>100</v>
      </c>
      <c r="B782" t="s">
        <v>111</v>
      </c>
      <c r="C782">
        <v>594</v>
      </c>
      <c r="D782">
        <v>4</v>
      </c>
      <c r="F782">
        <v>2013</v>
      </c>
      <c r="G782">
        <v>6785</v>
      </c>
      <c r="H782">
        <v>6770.75</v>
      </c>
      <c r="I782">
        <v>1609176.25</v>
      </c>
      <c r="K782">
        <v>958.75900000000001</v>
      </c>
      <c r="L782">
        <v>0.1648</v>
      </c>
      <c r="M782">
        <v>1454202.7</v>
      </c>
      <c r="N782">
        <v>0.10299999999999999</v>
      </c>
      <c r="O782">
        <v>531.68600000000004</v>
      </c>
      <c r="P782">
        <v>7.6600000000000001E-2</v>
      </c>
      <c r="Q782">
        <v>14173547.300000001</v>
      </c>
      <c r="R782" t="s">
        <v>82</v>
      </c>
      <c r="T782" t="s">
        <v>113</v>
      </c>
      <c r="U782" t="s">
        <v>116</v>
      </c>
      <c r="V782" t="s">
        <v>117</v>
      </c>
      <c r="W782" t="s">
        <v>51</v>
      </c>
      <c r="Y782" t="s">
        <v>107</v>
      </c>
    </row>
    <row r="783" spans="1:25" x14ac:dyDescent="0.45">
      <c r="A783" t="s">
        <v>100</v>
      </c>
      <c r="B783" t="s">
        <v>111</v>
      </c>
      <c r="C783">
        <v>594</v>
      </c>
      <c r="D783">
        <v>4</v>
      </c>
      <c r="F783">
        <v>2014</v>
      </c>
      <c r="G783">
        <v>3729</v>
      </c>
      <c r="H783">
        <v>3697.45</v>
      </c>
      <c r="I783">
        <v>986388.24</v>
      </c>
      <c r="K783">
        <v>752.77200000000005</v>
      </c>
      <c r="L783">
        <v>0.2482</v>
      </c>
      <c r="M783">
        <v>877251.23899999994</v>
      </c>
      <c r="N783">
        <v>0.10299999999999999</v>
      </c>
      <c r="O783">
        <v>329.976</v>
      </c>
      <c r="P783">
        <v>8.1199999999999994E-2</v>
      </c>
      <c r="Q783">
        <v>8550173.7530000005</v>
      </c>
      <c r="R783" t="s">
        <v>82</v>
      </c>
      <c r="T783" t="s">
        <v>113</v>
      </c>
      <c r="U783" t="s">
        <v>116</v>
      </c>
      <c r="V783" t="s">
        <v>117</v>
      </c>
      <c r="W783" t="s">
        <v>51</v>
      </c>
      <c r="Y783" t="s">
        <v>107</v>
      </c>
    </row>
    <row r="784" spans="1:25" x14ac:dyDescent="0.45">
      <c r="A784" t="s">
        <v>100</v>
      </c>
      <c r="B784" t="s">
        <v>111</v>
      </c>
      <c r="C784">
        <v>594</v>
      </c>
      <c r="D784">
        <v>4</v>
      </c>
      <c r="F784">
        <v>2015</v>
      </c>
      <c r="G784">
        <v>2577</v>
      </c>
      <c r="H784">
        <v>2545.39</v>
      </c>
      <c r="I784">
        <v>698230.77</v>
      </c>
      <c r="K784">
        <v>649.66</v>
      </c>
      <c r="L784">
        <v>0.32800000000000001</v>
      </c>
      <c r="M784">
        <v>627477.96400000004</v>
      </c>
      <c r="N784">
        <v>0.10290000000000001</v>
      </c>
      <c r="O784">
        <v>255.45500000000001</v>
      </c>
      <c r="P784">
        <v>8.9300000000000004E-2</v>
      </c>
      <c r="Q784">
        <v>6115758.1100000003</v>
      </c>
      <c r="R784" t="s">
        <v>82</v>
      </c>
      <c r="T784" t="s">
        <v>113</v>
      </c>
      <c r="U784" t="s">
        <v>116</v>
      </c>
      <c r="V784" t="s">
        <v>117</v>
      </c>
      <c r="W784" t="s">
        <v>51</v>
      </c>
      <c r="Y784" t="s">
        <v>47</v>
      </c>
    </row>
    <row r="785" spans="1:25" x14ac:dyDescent="0.45">
      <c r="A785" t="s">
        <v>100</v>
      </c>
      <c r="B785" t="s">
        <v>111</v>
      </c>
      <c r="C785">
        <v>594</v>
      </c>
      <c r="D785">
        <v>4</v>
      </c>
      <c r="F785">
        <v>2016</v>
      </c>
      <c r="G785">
        <v>2228</v>
      </c>
      <c r="H785">
        <v>2207.66</v>
      </c>
      <c r="I785">
        <v>560999.35</v>
      </c>
      <c r="K785">
        <v>462.11599999999999</v>
      </c>
      <c r="L785">
        <v>0.23180000000000001</v>
      </c>
      <c r="M785">
        <v>527384.46299999999</v>
      </c>
      <c r="N785">
        <v>0.10290000000000001</v>
      </c>
      <c r="O785">
        <v>204.66800000000001</v>
      </c>
      <c r="P785">
        <v>8.1600000000000006E-2</v>
      </c>
      <c r="Q785">
        <v>5140207.4840000002</v>
      </c>
      <c r="R785" t="s">
        <v>82</v>
      </c>
      <c r="T785" t="s">
        <v>113</v>
      </c>
      <c r="U785" t="s">
        <v>116</v>
      </c>
      <c r="V785" t="s">
        <v>117</v>
      </c>
      <c r="W785" t="s">
        <v>51</v>
      </c>
      <c r="Y785" t="s">
        <v>47</v>
      </c>
    </row>
    <row r="786" spans="1:25" x14ac:dyDescent="0.45">
      <c r="A786" t="s">
        <v>100</v>
      </c>
      <c r="B786" t="s">
        <v>111</v>
      </c>
      <c r="C786">
        <v>594</v>
      </c>
      <c r="D786">
        <v>4</v>
      </c>
      <c r="F786">
        <v>2017</v>
      </c>
      <c r="G786">
        <v>1868</v>
      </c>
      <c r="H786">
        <v>1842.29</v>
      </c>
      <c r="I786">
        <v>441207.3</v>
      </c>
      <c r="K786">
        <v>474.54199999999997</v>
      </c>
      <c r="L786">
        <v>0.32879999999999998</v>
      </c>
      <c r="M786">
        <v>398762.54</v>
      </c>
      <c r="N786">
        <v>0.10290000000000001</v>
      </c>
      <c r="O786">
        <v>162.66300000000001</v>
      </c>
      <c r="P786">
        <v>8.7400000000000005E-2</v>
      </c>
      <c r="Q786">
        <v>3886580.4789999998</v>
      </c>
      <c r="R786" t="s">
        <v>82</v>
      </c>
      <c r="T786" t="s">
        <v>113</v>
      </c>
      <c r="U786" t="s">
        <v>116</v>
      </c>
      <c r="V786" t="s">
        <v>117</v>
      </c>
      <c r="W786" t="s">
        <v>51</v>
      </c>
      <c r="Y786" t="s">
        <v>47</v>
      </c>
    </row>
    <row r="787" spans="1:25" x14ac:dyDescent="0.45">
      <c r="A787" t="s">
        <v>100</v>
      </c>
      <c r="B787" t="s">
        <v>111</v>
      </c>
      <c r="C787">
        <v>594</v>
      </c>
      <c r="D787">
        <v>4</v>
      </c>
      <c r="F787">
        <v>2018</v>
      </c>
      <c r="G787">
        <v>1677</v>
      </c>
      <c r="H787">
        <v>1643.85</v>
      </c>
      <c r="I787">
        <v>351402.64</v>
      </c>
      <c r="K787">
        <v>441.25799999999998</v>
      </c>
      <c r="L787">
        <v>0.4042</v>
      </c>
      <c r="M787">
        <v>313243.19500000001</v>
      </c>
      <c r="N787">
        <v>0.1028</v>
      </c>
      <c r="O787">
        <v>132.11699999999999</v>
      </c>
      <c r="P787">
        <v>9.0700000000000003E-2</v>
      </c>
      <c r="Q787">
        <v>3053058.3489999999</v>
      </c>
      <c r="R787" t="s">
        <v>82</v>
      </c>
      <c r="T787" t="s">
        <v>113</v>
      </c>
      <c r="U787" t="s">
        <v>116</v>
      </c>
      <c r="V787" t="s">
        <v>117</v>
      </c>
      <c r="W787" t="s">
        <v>51</v>
      </c>
      <c r="Y787" t="s">
        <v>47</v>
      </c>
    </row>
    <row r="788" spans="1:25" x14ac:dyDescent="0.45">
      <c r="A788" t="s">
        <v>100</v>
      </c>
      <c r="B788" t="s">
        <v>111</v>
      </c>
      <c r="C788">
        <v>594</v>
      </c>
      <c r="D788">
        <v>4</v>
      </c>
      <c r="F788">
        <v>2019</v>
      </c>
      <c r="G788">
        <v>849</v>
      </c>
      <c r="H788">
        <v>836.27</v>
      </c>
      <c r="I788">
        <v>173718.81</v>
      </c>
      <c r="K788">
        <v>246.16800000000001</v>
      </c>
      <c r="L788">
        <v>0.36609999999999998</v>
      </c>
      <c r="M788">
        <v>180120.71400000001</v>
      </c>
      <c r="N788">
        <v>0.10290000000000001</v>
      </c>
      <c r="O788">
        <v>73.692999999999998</v>
      </c>
      <c r="P788">
        <v>8.5500000000000007E-2</v>
      </c>
      <c r="Q788">
        <v>1755559.601</v>
      </c>
      <c r="R788" t="s">
        <v>82</v>
      </c>
      <c r="T788" t="s">
        <v>113</v>
      </c>
      <c r="U788" t="s">
        <v>116</v>
      </c>
      <c r="V788" t="s">
        <v>117</v>
      </c>
      <c r="W788" t="s">
        <v>51</v>
      </c>
      <c r="Y788" t="s">
        <v>47</v>
      </c>
    </row>
    <row r="789" spans="1:25" x14ac:dyDescent="0.45">
      <c r="A789" t="s">
        <v>100</v>
      </c>
      <c r="B789" t="s">
        <v>111</v>
      </c>
      <c r="C789">
        <v>594</v>
      </c>
      <c r="D789">
        <v>4</v>
      </c>
      <c r="F789">
        <v>2020</v>
      </c>
      <c r="G789">
        <v>838</v>
      </c>
      <c r="H789">
        <v>822.76</v>
      </c>
      <c r="I789">
        <v>157155.46</v>
      </c>
      <c r="K789">
        <v>275.87200000000001</v>
      </c>
      <c r="L789">
        <v>0.47989999999999999</v>
      </c>
      <c r="M789">
        <v>163735.06099999999</v>
      </c>
      <c r="N789">
        <v>0.1028</v>
      </c>
      <c r="O789">
        <v>75.353999999999999</v>
      </c>
      <c r="P789">
        <v>9.8900000000000002E-2</v>
      </c>
      <c r="Q789">
        <v>1595859.7350000001</v>
      </c>
      <c r="R789" t="s">
        <v>82</v>
      </c>
      <c r="T789" t="s">
        <v>113</v>
      </c>
      <c r="U789" t="s">
        <v>116</v>
      </c>
      <c r="V789" t="s">
        <v>117</v>
      </c>
      <c r="W789" t="s">
        <v>51</v>
      </c>
      <c r="Y789" t="s">
        <v>47</v>
      </c>
    </row>
    <row r="790" spans="1:25" x14ac:dyDescent="0.45">
      <c r="A790" t="s">
        <v>100</v>
      </c>
      <c r="B790" t="s">
        <v>111</v>
      </c>
      <c r="C790">
        <v>594</v>
      </c>
      <c r="D790">
        <v>4</v>
      </c>
      <c r="F790">
        <v>2021</v>
      </c>
      <c r="G790">
        <v>1804</v>
      </c>
      <c r="H790">
        <v>1767.12</v>
      </c>
      <c r="I790">
        <v>358433.66</v>
      </c>
      <c r="K790">
        <v>636.83500000000004</v>
      </c>
      <c r="L790">
        <v>0.54900000000000004</v>
      </c>
      <c r="M790">
        <v>385657.81599999999</v>
      </c>
      <c r="N790">
        <v>0.10290000000000001</v>
      </c>
      <c r="O790">
        <v>178.387</v>
      </c>
      <c r="P790">
        <v>0.10349999999999999</v>
      </c>
      <c r="Q790">
        <v>3758853.6850000001</v>
      </c>
      <c r="R790" t="s">
        <v>82</v>
      </c>
      <c r="T790" t="s">
        <v>113</v>
      </c>
      <c r="U790" t="s">
        <v>116</v>
      </c>
      <c r="V790" t="s">
        <v>117</v>
      </c>
      <c r="W790" t="s">
        <v>51</v>
      </c>
      <c r="Y790" t="s">
        <v>47</v>
      </c>
    </row>
    <row r="791" spans="1:25" x14ac:dyDescent="0.45">
      <c r="A791" t="s">
        <v>100</v>
      </c>
      <c r="B791" t="s">
        <v>111</v>
      </c>
      <c r="C791">
        <v>594</v>
      </c>
      <c r="D791">
        <v>4</v>
      </c>
      <c r="F791">
        <v>2022</v>
      </c>
      <c r="G791">
        <v>924</v>
      </c>
      <c r="H791">
        <v>901.33</v>
      </c>
      <c r="I791">
        <v>159988.32999999999</v>
      </c>
      <c r="K791">
        <v>388.19299999999998</v>
      </c>
      <c r="L791">
        <v>0.62539999999999996</v>
      </c>
      <c r="M791">
        <v>169755.446</v>
      </c>
      <c r="N791">
        <v>0.10290000000000001</v>
      </c>
      <c r="O791">
        <v>80.716999999999999</v>
      </c>
      <c r="P791">
        <v>9.8000000000000004E-2</v>
      </c>
      <c r="Q791">
        <v>1654533.9680000001</v>
      </c>
      <c r="R791" t="s">
        <v>82</v>
      </c>
      <c r="T791" t="s">
        <v>113</v>
      </c>
      <c r="U791" t="s">
        <v>116</v>
      </c>
      <c r="V791" t="s">
        <v>117</v>
      </c>
      <c r="W791" t="s">
        <v>51</v>
      </c>
      <c r="Y791" t="s">
        <v>47</v>
      </c>
    </row>
    <row r="792" spans="1:25" x14ac:dyDescent="0.45">
      <c r="A792" t="s">
        <v>100</v>
      </c>
      <c r="B792" t="s">
        <v>111</v>
      </c>
      <c r="C792">
        <v>594</v>
      </c>
      <c r="D792">
        <v>4</v>
      </c>
      <c r="F792">
        <v>2023</v>
      </c>
      <c r="G792">
        <v>291</v>
      </c>
      <c r="H792">
        <v>279.32</v>
      </c>
      <c r="I792">
        <v>26070.6</v>
      </c>
      <c r="K792">
        <v>129.114</v>
      </c>
      <c r="L792">
        <v>0.67830000000000001</v>
      </c>
      <c r="M792">
        <v>31534.173999999999</v>
      </c>
      <c r="N792">
        <v>0.1028</v>
      </c>
      <c r="O792">
        <v>21.669</v>
      </c>
      <c r="P792">
        <v>0.104</v>
      </c>
      <c r="Q792">
        <v>307359.68800000002</v>
      </c>
      <c r="R792" t="s">
        <v>82</v>
      </c>
      <c r="T792" t="s">
        <v>113</v>
      </c>
      <c r="U792" t="s">
        <v>116</v>
      </c>
      <c r="V792" t="s">
        <v>117</v>
      </c>
      <c r="W792" t="s">
        <v>51</v>
      </c>
      <c r="Y792" t="s">
        <v>47</v>
      </c>
    </row>
    <row r="793" spans="1:25" x14ac:dyDescent="0.45">
      <c r="A793" t="s">
        <v>100</v>
      </c>
      <c r="B793" t="s">
        <v>111</v>
      </c>
      <c r="C793">
        <v>594</v>
      </c>
      <c r="D793">
        <v>4</v>
      </c>
      <c r="F793">
        <v>2024</v>
      </c>
      <c r="G793">
        <v>417</v>
      </c>
      <c r="H793">
        <v>404.84</v>
      </c>
      <c r="I793">
        <v>66091.45</v>
      </c>
      <c r="K793">
        <v>175.91200000000001</v>
      </c>
      <c r="L793">
        <v>0.71440000000000003</v>
      </c>
      <c r="M793">
        <v>70257.323000000004</v>
      </c>
      <c r="N793">
        <v>0.1026</v>
      </c>
      <c r="O793">
        <v>36.189</v>
      </c>
      <c r="P793">
        <v>0.1111</v>
      </c>
      <c r="Q793">
        <v>684772.29200000002</v>
      </c>
      <c r="R793" t="s">
        <v>82</v>
      </c>
      <c r="T793" t="s">
        <v>113</v>
      </c>
      <c r="U793" t="s">
        <v>116</v>
      </c>
      <c r="V793" t="s">
        <v>117</v>
      </c>
      <c r="W793" t="s">
        <v>51</v>
      </c>
      <c r="Y793" t="s">
        <v>47</v>
      </c>
    </row>
    <row r="794" spans="1:25" x14ac:dyDescent="0.45">
      <c r="A794" t="s">
        <v>100</v>
      </c>
      <c r="B794" t="s">
        <v>118</v>
      </c>
      <c r="C794">
        <v>597</v>
      </c>
      <c r="D794">
        <v>10</v>
      </c>
      <c r="F794">
        <v>2009</v>
      </c>
      <c r="G794">
        <v>3</v>
      </c>
      <c r="H794">
        <v>2.65</v>
      </c>
      <c r="I794">
        <v>38.380000000000003</v>
      </c>
      <c r="O794">
        <v>7.9000000000000001E-2</v>
      </c>
      <c r="P794">
        <v>0.23499999999999999</v>
      </c>
      <c r="Q794">
        <v>669</v>
      </c>
      <c r="R794" t="s">
        <v>38</v>
      </c>
      <c r="T794" t="s">
        <v>28</v>
      </c>
      <c r="V794" t="s">
        <v>119</v>
      </c>
      <c r="Y794" t="s">
        <v>30</v>
      </c>
    </row>
    <row r="795" spans="1:25" x14ac:dyDescent="0.45">
      <c r="A795" t="s">
        <v>100</v>
      </c>
      <c r="B795" t="s">
        <v>118</v>
      </c>
      <c r="C795">
        <v>597</v>
      </c>
      <c r="D795">
        <v>10</v>
      </c>
      <c r="F795">
        <v>2010</v>
      </c>
      <c r="G795">
        <v>11</v>
      </c>
      <c r="H795">
        <v>11</v>
      </c>
      <c r="I795">
        <v>60</v>
      </c>
      <c r="O795">
        <v>9.1999999999999998E-2</v>
      </c>
      <c r="P795">
        <v>0.23499999999999999</v>
      </c>
      <c r="Q795">
        <v>784</v>
      </c>
      <c r="R795" t="s">
        <v>38</v>
      </c>
      <c r="T795" t="s">
        <v>28</v>
      </c>
      <c r="V795" t="s">
        <v>32</v>
      </c>
      <c r="Y795" t="s">
        <v>30</v>
      </c>
    </row>
    <row r="796" spans="1:25" x14ac:dyDescent="0.45">
      <c r="A796" t="s">
        <v>100</v>
      </c>
      <c r="B796" t="s">
        <v>118</v>
      </c>
      <c r="C796">
        <v>597</v>
      </c>
      <c r="D796">
        <v>10</v>
      </c>
      <c r="F796">
        <v>2011</v>
      </c>
      <c r="G796">
        <v>16</v>
      </c>
      <c r="H796">
        <v>15.69</v>
      </c>
      <c r="I796">
        <v>181.52</v>
      </c>
      <c r="O796">
        <v>0.36199999999999999</v>
      </c>
      <c r="P796">
        <v>0.23599999999999999</v>
      </c>
      <c r="Q796">
        <v>3070.4</v>
      </c>
      <c r="R796" t="s">
        <v>38</v>
      </c>
      <c r="T796" t="s">
        <v>28</v>
      </c>
      <c r="V796" t="s">
        <v>32</v>
      </c>
      <c r="Y796" t="s">
        <v>30</v>
      </c>
    </row>
    <row r="797" spans="1:25" x14ac:dyDescent="0.45">
      <c r="A797" t="s">
        <v>100</v>
      </c>
      <c r="B797" t="s">
        <v>118</v>
      </c>
      <c r="C797">
        <v>597</v>
      </c>
      <c r="D797">
        <v>10</v>
      </c>
      <c r="F797">
        <v>2012</v>
      </c>
      <c r="G797">
        <v>4</v>
      </c>
      <c r="H797">
        <v>2.9</v>
      </c>
      <c r="I797">
        <v>40.4</v>
      </c>
      <c r="O797">
        <v>0.316</v>
      </c>
      <c r="P797">
        <v>0.23599999999999999</v>
      </c>
      <c r="Q797">
        <v>2678</v>
      </c>
      <c r="R797" t="s">
        <v>38</v>
      </c>
      <c r="T797" t="s">
        <v>28</v>
      </c>
      <c r="V797" t="s">
        <v>32</v>
      </c>
      <c r="Y797" t="s">
        <v>30</v>
      </c>
    </row>
    <row r="798" spans="1:25" x14ac:dyDescent="0.45">
      <c r="A798" t="s">
        <v>100</v>
      </c>
      <c r="B798" t="s">
        <v>118</v>
      </c>
      <c r="C798">
        <v>597</v>
      </c>
      <c r="D798">
        <v>10</v>
      </c>
      <c r="F798">
        <v>2013</v>
      </c>
      <c r="G798">
        <v>17</v>
      </c>
      <c r="H798">
        <v>15.25</v>
      </c>
      <c r="I798">
        <v>180.95</v>
      </c>
      <c r="O798">
        <v>0.438</v>
      </c>
      <c r="P798">
        <v>0.2359</v>
      </c>
      <c r="Q798">
        <v>3712.5</v>
      </c>
      <c r="R798" t="s">
        <v>38</v>
      </c>
      <c r="T798" t="s">
        <v>28</v>
      </c>
      <c r="V798" t="s">
        <v>32</v>
      </c>
      <c r="Y798" t="s">
        <v>30</v>
      </c>
    </row>
    <row r="799" spans="1:25" x14ac:dyDescent="0.45">
      <c r="A799" t="s">
        <v>100</v>
      </c>
      <c r="B799" t="s">
        <v>118</v>
      </c>
      <c r="C799">
        <v>597</v>
      </c>
      <c r="D799">
        <v>10</v>
      </c>
      <c r="F799">
        <v>2014</v>
      </c>
      <c r="G799">
        <v>11</v>
      </c>
      <c r="H799">
        <v>9.6</v>
      </c>
      <c r="I799">
        <v>120.8</v>
      </c>
      <c r="O799">
        <v>0.26400000000000001</v>
      </c>
      <c r="P799">
        <v>0.24049999999999999</v>
      </c>
      <c r="Q799">
        <v>2197.8000000000002</v>
      </c>
      <c r="R799" t="s">
        <v>38</v>
      </c>
      <c r="T799" t="s">
        <v>28</v>
      </c>
      <c r="V799" t="s">
        <v>32</v>
      </c>
      <c r="Y799" t="s">
        <v>30</v>
      </c>
    </row>
    <row r="800" spans="1:25" x14ac:dyDescent="0.45">
      <c r="A800" t="s">
        <v>100</v>
      </c>
      <c r="B800" t="s">
        <v>118</v>
      </c>
      <c r="C800">
        <v>597</v>
      </c>
      <c r="D800">
        <v>10</v>
      </c>
      <c r="F800">
        <v>2015</v>
      </c>
      <c r="G800">
        <v>5</v>
      </c>
      <c r="H800">
        <v>3.05</v>
      </c>
      <c r="I800">
        <v>30.25</v>
      </c>
      <c r="O800">
        <v>7.9000000000000001E-2</v>
      </c>
      <c r="P800">
        <v>0.25059999999999999</v>
      </c>
      <c r="Q800">
        <v>630</v>
      </c>
      <c r="R800" t="s">
        <v>38</v>
      </c>
      <c r="T800" t="s">
        <v>28</v>
      </c>
      <c r="V800" t="s">
        <v>32</v>
      </c>
      <c r="Y800" t="s">
        <v>30</v>
      </c>
    </row>
    <row r="801" spans="1:25" x14ac:dyDescent="0.45">
      <c r="A801" t="s">
        <v>100</v>
      </c>
      <c r="B801" t="s">
        <v>118</v>
      </c>
      <c r="C801">
        <v>597</v>
      </c>
      <c r="D801">
        <v>10</v>
      </c>
      <c r="F801">
        <v>2016</v>
      </c>
      <c r="G801">
        <v>26</v>
      </c>
      <c r="H801">
        <v>23.59</v>
      </c>
      <c r="I801">
        <v>335.09</v>
      </c>
      <c r="O801">
        <v>0.67700000000000005</v>
      </c>
      <c r="P801">
        <v>0.25190000000000001</v>
      </c>
      <c r="Q801">
        <v>5411</v>
      </c>
      <c r="R801" t="s">
        <v>38</v>
      </c>
      <c r="T801" t="s">
        <v>28</v>
      </c>
      <c r="V801" t="s">
        <v>32</v>
      </c>
      <c r="Y801" t="s">
        <v>30</v>
      </c>
    </row>
    <row r="802" spans="1:25" x14ac:dyDescent="0.45">
      <c r="A802" t="s">
        <v>100</v>
      </c>
      <c r="B802" t="s">
        <v>118</v>
      </c>
      <c r="C802">
        <v>597</v>
      </c>
      <c r="D802">
        <v>10</v>
      </c>
      <c r="F802">
        <v>2017</v>
      </c>
      <c r="G802">
        <v>4</v>
      </c>
      <c r="H802">
        <v>3.17</v>
      </c>
      <c r="I802">
        <v>42.51</v>
      </c>
      <c r="O802">
        <v>0.09</v>
      </c>
      <c r="P802">
        <v>0.2515</v>
      </c>
      <c r="Q802">
        <v>716.9</v>
      </c>
      <c r="R802" t="s">
        <v>38</v>
      </c>
      <c r="T802" t="s">
        <v>28</v>
      </c>
      <c r="V802" t="s">
        <v>32</v>
      </c>
      <c r="Y802" t="s">
        <v>30</v>
      </c>
    </row>
    <row r="803" spans="1:25" x14ac:dyDescent="0.45">
      <c r="A803" t="s">
        <v>100</v>
      </c>
      <c r="B803" t="s">
        <v>118</v>
      </c>
      <c r="C803">
        <v>597</v>
      </c>
      <c r="D803">
        <v>10</v>
      </c>
      <c r="F803">
        <v>2018</v>
      </c>
      <c r="G803">
        <v>6</v>
      </c>
      <c r="H803">
        <v>4.4400000000000004</v>
      </c>
      <c r="I803">
        <v>59.24</v>
      </c>
      <c r="O803">
        <v>0.126</v>
      </c>
      <c r="P803">
        <v>0.25019999999999998</v>
      </c>
      <c r="Q803">
        <v>1007</v>
      </c>
      <c r="R803" t="s">
        <v>38</v>
      </c>
      <c r="T803" t="s">
        <v>28</v>
      </c>
      <c r="V803" t="s">
        <v>32</v>
      </c>
      <c r="Y803" t="s">
        <v>30</v>
      </c>
    </row>
    <row r="804" spans="1:25" x14ac:dyDescent="0.45">
      <c r="A804" t="s">
        <v>100</v>
      </c>
      <c r="B804" t="s">
        <v>118</v>
      </c>
      <c r="C804">
        <v>597</v>
      </c>
      <c r="D804">
        <v>10</v>
      </c>
      <c r="F804">
        <v>2019</v>
      </c>
      <c r="G804">
        <v>8</v>
      </c>
      <c r="H804">
        <v>6.9</v>
      </c>
      <c r="I804">
        <v>99.3</v>
      </c>
      <c r="O804">
        <v>0.28599999999999998</v>
      </c>
      <c r="P804">
        <v>0.24349999999999999</v>
      </c>
      <c r="Q804">
        <v>2405.8000000000002</v>
      </c>
      <c r="R804" t="s">
        <v>38</v>
      </c>
      <c r="T804" t="s">
        <v>28</v>
      </c>
      <c r="V804" t="s">
        <v>32</v>
      </c>
      <c r="Y804" t="s">
        <v>30</v>
      </c>
    </row>
    <row r="805" spans="1:25" x14ac:dyDescent="0.45">
      <c r="A805" t="s">
        <v>100</v>
      </c>
      <c r="B805" t="s">
        <v>118</v>
      </c>
      <c r="C805">
        <v>597</v>
      </c>
      <c r="D805">
        <v>10</v>
      </c>
      <c r="F805">
        <v>2020</v>
      </c>
      <c r="G805">
        <v>7</v>
      </c>
      <c r="H805">
        <v>5.81</v>
      </c>
      <c r="I805">
        <v>44.91</v>
      </c>
      <c r="O805">
        <v>0.13900000000000001</v>
      </c>
      <c r="P805">
        <v>0.22239999999999999</v>
      </c>
      <c r="Q805">
        <v>1243</v>
      </c>
      <c r="R805" t="s">
        <v>38</v>
      </c>
      <c r="T805" t="s">
        <v>28</v>
      </c>
      <c r="V805" t="s">
        <v>32</v>
      </c>
      <c r="Y805" t="s">
        <v>30</v>
      </c>
    </row>
    <row r="806" spans="1:25" x14ac:dyDescent="0.45">
      <c r="A806" t="s">
        <v>100</v>
      </c>
      <c r="B806" t="s">
        <v>118</v>
      </c>
      <c r="C806">
        <v>597</v>
      </c>
      <c r="D806">
        <v>10</v>
      </c>
      <c r="F806">
        <v>2021</v>
      </c>
      <c r="G806">
        <v>12</v>
      </c>
      <c r="H806">
        <v>10.52</v>
      </c>
      <c r="I806">
        <v>88.88</v>
      </c>
      <c r="O806">
        <v>0.19800000000000001</v>
      </c>
      <c r="P806">
        <v>0.223</v>
      </c>
      <c r="Q806">
        <v>1779.2</v>
      </c>
      <c r="R806" t="s">
        <v>38</v>
      </c>
      <c r="T806" t="s">
        <v>28</v>
      </c>
      <c r="V806" t="s">
        <v>32</v>
      </c>
      <c r="Y806" t="s">
        <v>30</v>
      </c>
    </row>
    <row r="807" spans="1:25" x14ac:dyDescent="0.45">
      <c r="A807" t="s">
        <v>100</v>
      </c>
      <c r="B807" t="s">
        <v>118</v>
      </c>
      <c r="C807">
        <v>597</v>
      </c>
      <c r="D807">
        <v>10</v>
      </c>
      <c r="F807">
        <v>2022</v>
      </c>
      <c r="G807">
        <v>6</v>
      </c>
      <c r="H807">
        <v>4.09</v>
      </c>
      <c r="I807">
        <v>58.62</v>
      </c>
      <c r="O807">
        <v>0.13200000000000001</v>
      </c>
      <c r="P807">
        <v>0.22320000000000001</v>
      </c>
      <c r="Q807">
        <v>1187.0999999999999</v>
      </c>
      <c r="R807" t="s">
        <v>38</v>
      </c>
      <c r="T807" t="s">
        <v>28</v>
      </c>
      <c r="V807" t="s">
        <v>32</v>
      </c>
      <c r="Y807" t="s">
        <v>30</v>
      </c>
    </row>
    <row r="808" spans="1:25" x14ac:dyDescent="0.45">
      <c r="A808" t="s">
        <v>100</v>
      </c>
      <c r="B808" t="s">
        <v>118</v>
      </c>
      <c r="C808">
        <v>597</v>
      </c>
      <c r="D808">
        <v>10</v>
      </c>
      <c r="F808">
        <v>2023</v>
      </c>
      <c r="G808">
        <v>5</v>
      </c>
      <c r="H808">
        <v>3.57</v>
      </c>
      <c r="I808">
        <v>50.39</v>
      </c>
      <c r="O808">
        <v>0.18</v>
      </c>
      <c r="P808">
        <v>0.22259999999999999</v>
      </c>
      <c r="Q808">
        <v>1615</v>
      </c>
      <c r="R808" t="s">
        <v>38</v>
      </c>
      <c r="T808" t="s">
        <v>28</v>
      </c>
      <c r="V808" t="s">
        <v>32</v>
      </c>
      <c r="Y808" t="s">
        <v>30</v>
      </c>
    </row>
    <row r="809" spans="1:25" x14ac:dyDescent="0.45">
      <c r="A809" t="s">
        <v>100</v>
      </c>
      <c r="B809" t="s">
        <v>118</v>
      </c>
      <c r="C809">
        <v>597</v>
      </c>
      <c r="D809">
        <v>10</v>
      </c>
      <c r="F809">
        <v>2024</v>
      </c>
      <c r="G809">
        <v>6</v>
      </c>
      <c r="H809">
        <v>5.45</v>
      </c>
      <c r="I809">
        <v>54.58</v>
      </c>
      <c r="O809">
        <v>0.14599999999999999</v>
      </c>
      <c r="P809">
        <v>0.223</v>
      </c>
      <c r="Q809">
        <v>1312.1</v>
      </c>
      <c r="R809" t="s">
        <v>38</v>
      </c>
      <c r="T809" t="s">
        <v>28</v>
      </c>
      <c r="V809" t="s">
        <v>32</v>
      </c>
      <c r="Y809" t="s">
        <v>30</v>
      </c>
    </row>
    <row r="810" spans="1:25" x14ac:dyDescent="0.45">
      <c r="A810" t="s">
        <v>100</v>
      </c>
      <c r="B810" t="s">
        <v>120</v>
      </c>
      <c r="C810">
        <v>599</v>
      </c>
      <c r="D810">
        <v>1</v>
      </c>
      <c r="F810">
        <v>2009</v>
      </c>
      <c r="G810">
        <v>44</v>
      </c>
      <c r="H810">
        <v>42.9</v>
      </c>
      <c r="I810">
        <v>409.2</v>
      </c>
      <c r="O810">
        <v>0.81599999999999995</v>
      </c>
      <c r="P810">
        <v>0.2656</v>
      </c>
      <c r="Q810">
        <v>5584.69</v>
      </c>
      <c r="R810" t="s">
        <v>34</v>
      </c>
      <c r="S810" t="s">
        <v>38</v>
      </c>
      <c r="T810" t="s">
        <v>63</v>
      </c>
      <c r="V810" t="s">
        <v>121</v>
      </c>
      <c r="Y810" t="s">
        <v>30</v>
      </c>
    </row>
    <row r="811" spans="1:25" x14ac:dyDescent="0.45">
      <c r="A811" t="s">
        <v>100</v>
      </c>
      <c r="B811" t="s">
        <v>120</v>
      </c>
      <c r="C811">
        <v>599</v>
      </c>
      <c r="D811">
        <v>1</v>
      </c>
      <c r="F811">
        <v>2010</v>
      </c>
      <c r="G811">
        <v>47</v>
      </c>
      <c r="H811">
        <v>45</v>
      </c>
      <c r="I811">
        <v>377.28</v>
      </c>
      <c r="O811">
        <v>0.64100000000000001</v>
      </c>
      <c r="P811">
        <v>0.2321</v>
      </c>
      <c r="Q811">
        <v>5058.4560000000001</v>
      </c>
      <c r="R811" t="s">
        <v>34</v>
      </c>
      <c r="S811" t="s">
        <v>38</v>
      </c>
      <c r="T811" t="s">
        <v>63</v>
      </c>
      <c r="V811" t="s">
        <v>121</v>
      </c>
      <c r="Y811" t="s">
        <v>30</v>
      </c>
    </row>
    <row r="812" spans="1:25" x14ac:dyDescent="0.45">
      <c r="A812" t="s">
        <v>100</v>
      </c>
      <c r="B812" t="s">
        <v>120</v>
      </c>
      <c r="C812">
        <v>599</v>
      </c>
      <c r="D812">
        <v>1</v>
      </c>
      <c r="F812">
        <v>2011</v>
      </c>
      <c r="G812">
        <v>92</v>
      </c>
      <c r="H812">
        <v>88.64</v>
      </c>
      <c r="I812">
        <v>887.26</v>
      </c>
      <c r="O812">
        <v>1.736</v>
      </c>
      <c r="P812">
        <v>0.27660000000000001</v>
      </c>
      <c r="Q812">
        <v>12458.666999999999</v>
      </c>
      <c r="R812" t="s">
        <v>34</v>
      </c>
      <c r="S812" t="s">
        <v>38</v>
      </c>
      <c r="T812" t="s">
        <v>63</v>
      </c>
      <c r="V812" t="s">
        <v>121</v>
      </c>
      <c r="Y812" t="s">
        <v>30</v>
      </c>
    </row>
    <row r="813" spans="1:25" x14ac:dyDescent="0.45">
      <c r="A813" t="s">
        <v>100</v>
      </c>
      <c r="B813" t="s">
        <v>120</v>
      </c>
      <c r="C813">
        <v>599</v>
      </c>
      <c r="D813">
        <v>1</v>
      </c>
      <c r="F813">
        <v>2012</v>
      </c>
      <c r="G813">
        <v>94</v>
      </c>
      <c r="H813">
        <v>92.43</v>
      </c>
      <c r="I813">
        <v>616.67999999999995</v>
      </c>
      <c r="O813">
        <v>1.2310000000000001</v>
      </c>
      <c r="P813">
        <v>0.27900000000000003</v>
      </c>
      <c r="Q813">
        <v>8824.1280000000006</v>
      </c>
      <c r="R813" t="s">
        <v>34</v>
      </c>
      <c r="S813" t="s">
        <v>38</v>
      </c>
      <c r="T813" t="s">
        <v>63</v>
      </c>
      <c r="V813" t="s">
        <v>121</v>
      </c>
      <c r="Y813" t="s">
        <v>30</v>
      </c>
    </row>
    <row r="814" spans="1:25" x14ac:dyDescent="0.45">
      <c r="A814" t="s">
        <v>100</v>
      </c>
      <c r="B814" t="s">
        <v>120</v>
      </c>
      <c r="C814">
        <v>599</v>
      </c>
      <c r="D814">
        <v>1</v>
      </c>
      <c r="F814">
        <v>2013</v>
      </c>
      <c r="G814">
        <v>76</v>
      </c>
      <c r="H814">
        <v>73.959999999999994</v>
      </c>
      <c r="I814">
        <v>620.53</v>
      </c>
      <c r="O814">
        <v>1.1419999999999999</v>
      </c>
      <c r="P814">
        <v>0.2737</v>
      </c>
      <c r="Q814">
        <v>8492.1180000000004</v>
      </c>
      <c r="R814" t="s">
        <v>34</v>
      </c>
      <c r="S814" t="s">
        <v>38</v>
      </c>
      <c r="T814" t="s">
        <v>63</v>
      </c>
      <c r="V814" t="s">
        <v>121</v>
      </c>
      <c r="Y814" t="s">
        <v>30</v>
      </c>
    </row>
    <row r="815" spans="1:25" x14ac:dyDescent="0.45">
      <c r="A815" t="s">
        <v>100</v>
      </c>
      <c r="B815" t="s">
        <v>120</v>
      </c>
      <c r="C815">
        <v>599</v>
      </c>
      <c r="D815">
        <v>1</v>
      </c>
      <c r="F815">
        <v>2014</v>
      </c>
      <c r="G815">
        <v>34</v>
      </c>
      <c r="H815">
        <v>30.83</v>
      </c>
      <c r="I815">
        <v>275.7</v>
      </c>
      <c r="O815">
        <v>0.37</v>
      </c>
      <c r="P815">
        <v>0.1681</v>
      </c>
      <c r="Q815">
        <v>3720.433</v>
      </c>
      <c r="R815" t="s">
        <v>34</v>
      </c>
      <c r="S815" t="s">
        <v>38</v>
      </c>
      <c r="T815" t="s">
        <v>63</v>
      </c>
      <c r="V815" t="s">
        <v>121</v>
      </c>
      <c r="Y815" t="s">
        <v>30</v>
      </c>
    </row>
    <row r="816" spans="1:25" x14ac:dyDescent="0.45">
      <c r="A816" t="s">
        <v>100</v>
      </c>
      <c r="B816" t="s">
        <v>120</v>
      </c>
      <c r="C816">
        <v>599</v>
      </c>
      <c r="D816">
        <v>1</v>
      </c>
      <c r="F816">
        <v>2015</v>
      </c>
      <c r="G816">
        <v>26</v>
      </c>
      <c r="H816">
        <v>19.05</v>
      </c>
      <c r="I816">
        <v>86.31</v>
      </c>
      <c r="O816">
        <v>0.13100000000000001</v>
      </c>
      <c r="P816">
        <v>0.28599999999999998</v>
      </c>
      <c r="Q816">
        <v>913.98900000000003</v>
      </c>
      <c r="R816" t="s">
        <v>34</v>
      </c>
      <c r="S816" t="s">
        <v>38</v>
      </c>
      <c r="T816" t="s">
        <v>63</v>
      </c>
      <c r="V816" t="s">
        <v>121</v>
      </c>
      <c r="Y816" t="s">
        <v>30</v>
      </c>
    </row>
    <row r="817" spans="1:25" x14ac:dyDescent="0.45">
      <c r="A817" t="s">
        <v>100</v>
      </c>
      <c r="B817" t="s">
        <v>120</v>
      </c>
      <c r="C817">
        <v>599</v>
      </c>
      <c r="D817">
        <v>1</v>
      </c>
      <c r="F817">
        <v>2016</v>
      </c>
      <c r="G817">
        <v>15</v>
      </c>
      <c r="H817">
        <v>12.65</v>
      </c>
      <c r="I817">
        <v>75.88</v>
      </c>
      <c r="O817">
        <v>0.16400000000000001</v>
      </c>
      <c r="P817">
        <v>0.28599999999999998</v>
      </c>
      <c r="Q817">
        <v>1144.5719999999999</v>
      </c>
      <c r="R817" t="s">
        <v>34</v>
      </c>
      <c r="S817" t="s">
        <v>38</v>
      </c>
      <c r="T817" t="s">
        <v>63</v>
      </c>
      <c r="V817" t="s">
        <v>121</v>
      </c>
      <c r="Y817" t="s">
        <v>30</v>
      </c>
    </row>
    <row r="818" spans="1:25" x14ac:dyDescent="0.45">
      <c r="A818" t="s">
        <v>100</v>
      </c>
      <c r="B818" t="s">
        <v>120</v>
      </c>
      <c r="C818">
        <v>599</v>
      </c>
      <c r="D818">
        <v>1</v>
      </c>
      <c r="F818">
        <v>2017</v>
      </c>
      <c r="G818">
        <v>0</v>
      </c>
      <c r="H818">
        <v>0</v>
      </c>
      <c r="R818" t="s">
        <v>34</v>
      </c>
      <c r="S818" t="s">
        <v>38</v>
      </c>
      <c r="T818" t="s">
        <v>63</v>
      </c>
      <c r="V818" t="s">
        <v>121</v>
      </c>
      <c r="Y818" t="s">
        <v>30</v>
      </c>
    </row>
    <row r="819" spans="1:25" x14ac:dyDescent="0.45">
      <c r="A819" t="s">
        <v>100</v>
      </c>
      <c r="B819" t="s">
        <v>120</v>
      </c>
      <c r="C819">
        <v>599</v>
      </c>
      <c r="D819">
        <v>2</v>
      </c>
      <c r="F819">
        <v>2009</v>
      </c>
      <c r="G819">
        <v>35</v>
      </c>
      <c r="H819">
        <v>32.99</v>
      </c>
      <c r="I819">
        <v>331.56</v>
      </c>
      <c r="O819">
        <v>0.60199999999999998</v>
      </c>
      <c r="P819">
        <v>0.2475</v>
      </c>
      <c r="Q819">
        <v>4530.8810000000003</v>
      </c>
      <c r="R819" t="s">
        <v>34</v>
      </c>
      <c r="S819" t="s">
        <v>38</v>
      </c>
      <c r="T819" t="s">
        <v>63</v>
      </c>
      <c r="V819" t="s">
        <v>121</v>
      </c>
      <c r="Y819" t="s">
        <v>30</v>
      </c>
    </row>
    <row r="820" spans="1:25" x14ac:dyDescent="0.45">
      <c r="A820" t="s">
        <v>100</v>
      </c>
      <c r="B820" t="s">
        <v>120</v>
      </c>
      <c r="C820">
        <v>599</v>
      </c>
      <c r="D820">
        <v>2</v>
      </c>
      <c r="F820">
        <v>2010</v>
      </c>
      <c r="G820">
        <v>163</v>
      </c>
      <c r="H820">
        <v>157.72</v>
      </c>
      <c r="I820">
        <v>1417.67</v>
      </c>
      <c r="O820">
        <v>2.254</v>
      </c>
      <c r="P820">
        <v>0.24</v>
      </c>
      <c r="Q820">
        <v>18786.73</v>
      </c>
      <c r="R820" t="s">
        <v>34</v>
      </c>
      <c r="S820" t="s">
        <v>38</v>
      </c>
      <c r="T820" t="s">
        <v>63</v>
      </c>
      <c r="V820" t="s">
        <v>121</v>
      </c>
      <c r="Y820" t="s">
        <v>30</v>
      </c>
    </row>
    <row r="821" spans="1:25" x14ac:dyDescent="0.45">
      <c r="A821" t="s">
        <v>100</v>
      </c>
      <c r="B821" t="s">
        <v>120</v>
      </c>
      <c r="C821">
        <v>599</v>
      </c>
      <c r="D821">
        <v>2</v>
      </c>
      <c r="F821">
        <v>2011</v>
      </c>
      <c r="G821">
        <v>93</v>
      </c>
      <c r="H821">
        <v>87.96</v>
      </c>
      <c r="I821">
        <v>842.55</v>
      </c>
      <c r="O821">
        <v>1.4430000000000001</v>
      </c>
      <c r="P821">
        <v>0.24</v>
      </c>
      <c r="Q821">
        <v>12026.971</v>
      </c>
      <c r="R821" t="s">
        <v>34</v>
      </c>
      <c r="S821" t="s">
        <v>38</v>
      </c>
      <c r="T821" t="s">
        <v>63</v>
      </c>
      <c r="V821" t="s">
        <v>121</v>
      </c>
      <c r="Y821" t="s">
        <v>30</v>
      </c>
    </row>
    <row r="822" spans="1:25" x14ac:dyDescent="0.45">
      <c r="A822" t="s">
        <v>100</v>
      </c>
      <c r="B822" t="s">
        <v>120</v>
      </c>
      <c r="C822">
        <v>599</v>
      </c>
      <c r="D822">
        <v>2</v>
      </c>
      <c r="F822">
        <v>2012</v>
      </c>
      <c r="G822">
        <v>74</v>
      </c>
      <c r="H822">
        <v>72.55</v>
      </c>
      <c r="I822">
        <v>616.91999999999996</v>
      </c>
      <c r="O822">
        <v>1.036</v>
      </c>
      <c r="P822">
        <v>0.24</v>
      </c>
      <c r="Q822">
        <v>8634.0300000000007</v>
      </c>
      <c r="R822" t="s">
        <v>34</v>
      </c>
      <c r="S822" t="s">
        <v>38</v>
      </c>
      <c r="T822" t="s">
        <v>63</v>
      </c>
      <c r="V822" t="s">
        <v>121</v>
      </c>
      <c r="Y822" t="s">
        <v>30</v>
      </c>
    </row>
    <row r="823" spans="1:25" x14ac:dyDescent="0.45">
      <c r="A823" t="s">
        <v>100</v>
      </c>
      <c r="B823" t="s">
        <v>120</v>
      </c>
      <c r="C823">
        <v>599</v>
      </c>
      <c r="D823">
        <v>2</v>
      </c>
      <c r="F823">
        <v>2013</v>
      </c>
      <c r="G823">
        <v>169</v>
      </c>
      <c r="H823">
        <v>160.69</v>
      </c>
      <c r="I823">
        <v>1074.8699999999999</v>
      </c>
      <c r="O823">
        <v>1.9550000000000001</v>
      </c>
      <c r="P823">
        <v>0.26340000000000002</v>
      </c>
      <c r="Q823">
        <v>14879.721</v>
      </c>
      <c r="R823" t="s">
        <v>34</v>
      </c>
      <c r="S823" t="s">
        <v>38</v>
      </c>
      <c r="T823" t="s">
        <v>63</v>
      </c>
      <c r="V823" t="s">
        <v>121</v>
      </c>
      <c r="Y823" t="s">
        <v>30</v>
      </c>
    </row>
    <row r="824" spans="1:25" x14ac:dyDescent="0.45">
      <c r="A824" t="s">
        <v>100</v>
      </c>
      <c r="B824" t="s">
        <v>120</v>
      </c>
      <c r="C824">
        <v>599</v>
      </c>
      <c r="D824">
        <v>2</v>
      </c>
      <c r="F824">
        <v>2014</v>
      </c>
      <c r="G824">
        <v>53</v>
      </c>
      <c r="H824">
        <v>45.04</v>
      </c>
      <c r="I824">
        <v>411.89</v>
      </c>
      <c r="O824">
        <v>0.56000000000000005</v>
      </c>
      <c r="P824">
        <v>0.21249999999999999</v>
      </c>
      <c r="Q824">
        <v>5387.0479999999998</v>
      </c>
      <c r="R824" t="s">
        <v>34</v>
      </c>
      <c r="S824" t="s">
        <v>38</v>
      </c>
      <c r="T824" t="s">
        <v>63</v>
      </c>
      <c r="V824" t="s">
        <v>121</v>
      </c>
      <c r="Y824" t="s">
        <v>30</v>
      </c>
    </row>
    <row r="825" spans="1:25" x14ac:dyDescent="0.45">
      <c r="A825" t="s">
        <v>100</v>
      </c>
      <c r="B825" t="s">
        <v>120</v>
      </c>
      <c r="C825">
        <v>599</v>
      </c>
      <c r="D825">
        <v>2</v>
      </c>
      <c r="F825">
        <v>2015</v>
      </c>
      <c r="G825">
        <v>49</v>
      </c>
      <c r="H825">
        <v>39.01</v>
      </c>
      <c r="I825">
        <v>100.71</v>
      </c>
      <c r="O825">
        <v>0.24399999999999999</v>
      </c>
      <c r="P825">
        <v>0.2349</v>
      </c>
      <c r="Q825">
        <v>1842.4870000000001</v>
      </c>
      <c r="R825" t="s">
        <v>34</v>
      </c>
      <c r="S825" t="s">
        <v>38</v>
      </c>
      <c r="T825" t="s">
        <v>63</v>
      </c>
      <c r="V825" t="s">
        <v>121</v>
      </c>
      <c r="Y825" t="s">
        <v>30</v>
      </c>
    </row>
    <row r="826" spans="1:25" x14ac:dyDescent="0.45">
      <c r="A826" t="s">
        <v>100</v>
      </c>
      <c r="B826" t="s">
        <v>120</v>
      </c>
      <c r="C826">
        <v>599</v>
      </c>
      <c r="D826">
        <v>2</v>
      </c>
      <c r="F826">
        <v>2016</v>
      </c>
      <c r="G826">
        <v>20</v>
      </c>
      <c r="H826">
        <v>17.16</v>
      </c>
      <c r="I826">
        <v>57.25</v>
      </c>
      <c r="O826">
        <v>0.129</v>
      </c>
      <c r="P826">
        <v>0.2331</v>
      </c>
      <c r="Q826">
        <v>972.97799999999995</v>
      </c>
      <c r="R826" t="s">
        <v>34</v>
      </c>
      <c r="S826" t="s">
        <v>38</v>
      </c>
      <c r="T826" t="s">
        <v>63</v>
      </c>
      <c r="V826" t="s">
        <v>121</v>
      </c>
      <c r="Y826" t="s">
        <v>30</v>
      </c>
    </row>
    <row r="827" spans="1:25" x14ac:dyDescent="0.45">
      <c r="A827" t="s">
        <v>100</v>
      </c>
      <c r="B827" t="s">
        <v>120</v>
      </c>
      <c r="C827">
        <v>599</v>
      </c>
      <c r="D827">
        <v>2</v>
      </c>
      <c r="F827">
        <v>2017</v>
      </c>
      <c r="G827">
        <v>0</v>
      </c>
      <c r="H827">
        <v>0</v>
      </c>
      <c r="R827" t="s">
        <v>34</v>
      </c>
      <c r="S827" t="s">
        <v>38</v>
      </c>
      <c r="T827" t="s">
        <v>63</v>
      </c>
      <c r="V827" t="s">
        <v>121</v>
      </c>
      <c r="Y827" t="s">
        <v>30</v>
      </c>
    </row>
    <row r="828" spans="1:25" x14ac:dyDescent="0.45">
      <c r="A828" t="s">
        <v>100</v>
      </c>
      <c r="B828" t="s">
        <v>120</v>
      </c>
      <c r="C828">
        <v>599</v>
      </c>
      <c r="D828">
        <v>3</v>
      </c>
      <c r="F828">
        <v>2009</v>
      </c>
      <c r="G828">
        <v>163</v>
      </c>
      <c r="H828">
        <v>153.07</v>
      </c>
      <c r="I828">
        <v>8040.45</v>
      </c>
      <c r="K828">
        <v>0.16900000000000001</v>
      </c>
      <c r="L828">
        <v>2.8999999999999998E-3</v>
      </c>
      <c r="M828">
        <v>5284.7759999999998</v>
      </c>
      <c r="N828">
        <v>6.0299999999999999E-2</v>
      </c>
      <c r="O828">
        <v>10.175000000000001</v>
      </c>
      <c r="P828">
        <v>0.1676</v>
      </c>
      <c r="Q828">
        <v>86269.217999999993</v>
      </c>
      <c r="R828" t="s">
        <v>34</v>
      </c>
      <c r="S828" t="s">
        <v>38</v>
      </c>
      <c r="T828" t="s">
        <v>63</v>
      </c>
      <c r="V828" t="s">
        <v>109</v>
      </c>
      <c r="Y828" t="s">
        <v>107</v>
      </c>
    </row>
    <row r="829" spans="1:25" x14ac:dyDescent="0.45">
      <c r="A829" t="s">
        <v>100</v>
      </c>
      <c r="B829" t="s">
        <v>120</v>
      </c>
      <c r="C829">
        <v>599</v>
      </c>
      <c r="D829">
        <v>3</v>
      </c>
      <c r="F829">
        <v>2010</v>
      </c>
      <c r="G829">
        <v>802</v>
      </c>
      <c r="H829">
        <v>739.05</v>
      </c>
      <c r="I829">
        <v>48041.7</v>
      </c>
      <c r="K829">
        <v>0.26</v>
      </c>
      <c r="L829">
        <v>1.4E-3</v>
      </c>
      <c r="M829">
        <v>29286.784</v>
      </c>
      <c r="N829">
        <v>5.96E-2</v>
      </c>
      <c r="O829">
        <v>88.694000000000003</v>
      </c>
      <c r="P829">
        <v>0.33960000000000001</v>
      </c>
      <c r="Q829">
        <v>488651.70799999998</v>
      </c>
      <c r="R829" t="s">
        <v>34</v>
      </c>
      <c r="S829" t="s">
        <v>38</v>
      </c>
      <c r="T829" t="s">
        <v>63</v>
      </c>
      <c r="V829" t="s">
        <v>109</v>
      </c>
      <c r="Y829" t="s">
        <v>107</v>
      </c>
    </row>
    <row r="830" spans="1:25" x14ac:dyDescent="0.45">
      <c r="A830" t="s">
        <v>100</v>
      </c>
      <c r="B830" t="s">
        <v>120</v>
      </c>
      <c r="C830">
        <v>599</v>
      </c>
      <c r="D830">
        <v>3</v>
      </c>
      <c r="F830">
        <v>2011</v>
      </c>
      <c r="G830">
        <v>458</v>
      </c>
      <c r="H830">
        <v>432.19</v>
      </c>
      <c r="I830">
        <v>24718.15</v>
      </c>
      <c r="K830">
        <v>0.30499999999999999</v>
      </c>
      <c r="L830">
        <v>1.1900000000000001E-2</v>
      </c>
      <c r="M830">
        <v>15545.950999999999</v>
      </c>
      <c r="N830">
        <v>5.9900000000000002E-2</v>
      </c>
      <c r="O830">
        <v>32.51</v>
      </c>
      <c r="P830">
        <v>0.17130000000000001</v>
      </c>
      <c r="Q830">
        <v>259697.19200000001</v>
      </c>
      <c r="R830" t="s">
        <v>34</v>
      </c>
      <c r="S830" t="s">
        <v>38</v>
      </c>
      <c r="T830" t="s">
        <v>63</v>
      </c>
      <c r="V830" t="s">
        <v>109</v>
      </c>
      <c r="Y830" t="s">
        <v>107</v>
      </c>
    </row>
    <row r="831" spans="1:25" x14ac:dyDescent="0.45">
      <c r="A831" t="s">
        <v>100</v>
      </c>
      <c r="B831" t="s">
        <v>120</v>
      </c>
      <c r="C831">
        <v>599</v>
      </c>
      <c r="D831">
        <v>3</v>
      </c>
      <c r="F831">
        <v>2012</v>
      </c>
      <c r="G831">
        <v>546</v>
      </c>
      <c r="H831">
        <v>519.45000000000005</v>
      </c>
      <c r="I831">
        <v>24237.26</v>
      </c>
      <c r="K831">
        <v>7.6999999999999999E-2</v>
      </c>
      <c r="L831">
        <v>1E-3</v>
      </c>
      <c r="M831">
        <v>15264.581</v>
      </c>
      <c r="N831">
        <v>5.9200000000000003E-2</v>
      </c>
      <c r="O831">
        <v>35.709000000000003</v>
      </c>
      <c r="P831">
        <v>0.17219999999999999</v>
      </c>
      <c r="Q831">
        <v>256853.69399999999</v>
      </c>
      <c r="R831" t="s">
        <v>34</v>
      </c>
      <c r="S831" t="s">
        <v>38</v>
      </c>
      <c r="T831" t="s">
        <v>63</v>
      </c>
      <c r="V831" t="s">
        <v>109</v>
      </c>
      <c r="Y831" t="s">
        <v>107</v>
      </c>
    </row>
    <row r="832" spans="1:25" x14ac:dyDescent="0.45">
      <c r="A832" t="s">
        <v>100</v>
      </c>
      <c r="B832" t="s">
        <v>120</v>
      </c>
      <c r="C832">
        <v>599</v>
      </c>
      <c r="D832">
        <v>3</v>
      </c>
      <c r="F832">
        <v>2013</v>
      </c>
      <c r="G832">
        <v>322</v>
      </c>
      <c r="H832">
        <v>306.95</v>
      </c>
      <c r="I832">
        <v>13757.81</v>
      </c>
      <c r="K832">
        <v>4.3999999999999997E-2</v>
      </c>
      <c r="L832">
        <v>1E-3</v>
      </c>
      <c r="M832">
        <v>8726.8819999999996</v>
      </c>
      <c r="N832">
        <v>5.9200000000000003E-2</v>
      </c>
      <c r="O832">
        <v>19.254000000000001</v>
      </c>
      <c r="P832">
        <v>0.15329999999999999</v>
      </c>
      <c r="Q832">
        <v>146841.59099999999</v>
      </c>
      <c r="R832" t="s">
        <v>34</v>
      </c>
      <c r="S832" t="s">
        <v>38</v>
      </c>
      <c r="T832" t="s">
        <v>63</v>
      </c>
      <c r="V832" t="s">
        <v>109</v>
      </c>
      <c r="Y832" t="s">
        <v>107</v>
      </c>
    </row>
    <row r="833" spans="1:25" x14ac:dyDescent="0.45">
      <c r="A833" t="s">
        <v>100</v>
      </c>
      <c r="B833" t="s">
        <v>120</v>
      </c>
      <c r="C833">
        <v>599</v>
      </c>
      <c r="D833">
        <v>3</v>
      </c>
      <c r="F833">
        <v>2014</v>
      </c>
      <c r="G833">
        <v>1116</v>
      </c>
      <c r="H833">
        <v>1053.6400000000001</v>
      </c>
      <c r="I833">
        <v>34765.199999999997</v>
      </c>
      <c r="K833">
        <v>0.47</v>
      </c>
      <c r="L833">
        <v>2.8E-3</v>
      </c>
      <c r="M833">
        <v>23647.66</v>
      </c>
      <c r="N833">
        <v>6.1199999999999997E-2</v>
      </c>
      <c r="O833">
        <v>39.93</v>
      </c>
      <c r="P833">
        <v>0.11559999999999999</v>
      </c>
      <c r="Q833">
        <v>384850.53700000001</v>
      </c>
      <c r="R833" t="s">
        <v>34</v>
      </c>
      <c r="S833" t="s">
        <v>38</v>
      </c>
      <c r="T833" t="s">
        <v>63</v>
      </c>
      <c r="V833" t="s">
        <v>109</v>
      </c>
      <c r="Y833" t="s">
        <v>107</v>
      </c>
    </row>
    <row r="834" spans="1:25" x14ac:dyDescent="0.45">
      <c r="A834" t="s">
        <v>100</v>
      </c>
      <c r="B834" t="s">
        <v>120</v>
      </c>
      <c r="C834">
        <v>599</v>
      </c>
      <c r="D834">
        <v>3</v>
      </c>
      <c r="F834">
        <v>2015</v>
      </c>
      <c r="G834">
        <v>565</v>
      </c>
      <c r="H834">
        <v>536.37</v>
      </c>
      <c r="I834">
        <v>12360.03</v>
      </c>
      <c r="K834">
        <v>9.6000000000000002E-2</v>
      </c>
      <c r="L834">
        <v>1.4E-3</v>
      </c>
      <c r="M834">
        <v>9565.9470000000001</v>
      </c>
      <c r="N834">
        <v>6.4100000000000004E-2</v>
      </c>
      <c r="O834">
        <v>9.6809999999999992</v>
      </c>
      <c r="P834">
        <v>7.7700000000000005E-2</v>
      </c>
      <c r="Q834">
        <v>149975.21599999999</v>
      </c>
      <c r="R834" t="s">
        <v>34</v>
      </c>
      <c r="S834" t="s">
        <v>38</v>
      </c>
      <c r="T834" t="s">
        <v>63</v>
      </c>
      <c r="V834" t="s">
        <v>109</v>
      </c>
      <c r="Y834" t="s">
        <v>36</v>
      </c>
    </row>
    <row r="835" spans="1:25" x14ac:dyDescent="0.45">
      <c r="A835" t="s">
        <v>100</v>
      </c>
      <c r="B835" t="s">
        <v>120</v>
      </c>
      <c r="C835">
        <v>599</v>
      </c>
      <c r="D835">
        <v>3</v>
      </c>
      <c r="F835">
        <v>2016</v>
      </c>
      <c r="G835">
        <v>1054</v>
      </c>
      <c r="H835">
        <v>1005.79</v>
      </c>
      <c r="I835">
        <v>34680.36</v>
      </c>
      <c r="K835">
        <v>0.152</v>
      </c>
      <c r="L835">
        <v>1.1999999999999999E-3</v>
      </c>
      <c r="M835">
        <v>24139.337</v>
      </c>
      <c r="N835">
        <v>6.1400000000000003E-2</v>
      </c>
      <c r="O835">
        <v>21.792999999999999</v>
      </c>
      <c r="P835">
        <v>8.1699999999999995E-2</v>
      </c>
      <c r="Q835">
        <v>394859.61300000001</v>
      </c>
      <c r="R835" t="s">
        <v>34</v>
      </c>
      <c r="S835" t="s">
        <v>38</v>
      </c>
      <c r="T835" t="s">
        <v>63</v>
      </c>
      <c r="V835" t="s">
        <v>109</v>
      </c>
      <c r="Y835" t="s">
        <v>36</v>
      </c>
    </row>
    <row r="836" spans="1:25" x14ac:dyDescent="0.45">
      <c r="A836" t="s">
        <v>100</v>
      </c>
      <c r="B836" t="s">
        <v>120</v>
      </c>
      <c r="C836">
        <v>599</v>
      </c>
      <c r="D836">
        <v>3</v>
      </c>
      <c r="F836">
        <v>2017</v>
      </c>
      <c r="G836">
        <v>293</v>
      </c>
      <c r="H836">
        <v>272.43</v>
      </c>
      <c r="I836">
        <v>9324.19</v>
      </c>
      <c r="K836">
        <v>3.0640000000000001</v>
      </c>
      <c r="L836">
        <v>2.46E-2</v>
      </c>
      <c r="M836">
        <v>6239.4049999999997</v>
      </c>
      <c r="N836">
        <v>5.9799999999999999E-2</v>
      </c>
      <c r="O836">
        <v>10.545999999999999</v>
      </c>
      <c r="P836">
        <v>0.1177</v>
      </c>
      <c r="Q836">
        <v>102806.05100000001</v>
      </c>
      <c r="R836" t="s">
        <v>34</v>
      </c>
      <c r="S836" t="s">
        <v>38</v>
      </c>
      <c r="T836" t="s">
        <v>63</v>
      </c>
      <c r="V836" t="s">
        <v>109</v>
      </c>
      <c r="Y836" t="s">
        <v>36</v>
      </c>
    </row>
    <row r="837" spans="1:25" x14ac:dyDescent="0.45">
      <c r="A837" t="s">
        <v>100</v>
      </c>
      <c r="B837" t="s">
        <v>120</v>
      </c>
      <c r="C837">
        <v>599</v>
      </c>
      <c r="D837">
        <v>3</v>
      </c>
      <c r="F837">
        <v>2018</v>
      </c>
      <c r="G837">
        <v>721</v>
      </c>
      <c r="H837">
        <v>686.37</v>
      </c>
      <c r="I837">
        <v>29223.75</v>
      </c>
      <c r="K837">
        <v>0.14799999999999999</v>
      </c>
      <c r="L837">
        <v>1.1999999999999999E-3</v>
      </c>
      <c r="M837">
        <v>20393.351999999999</v>
      </c>
      <c r="N837">
        <v>6.0900000000000003E-2</v>
      </c>
      <c r="O837">
        <v>38.256999999999998</v>
      </c>
      <c r="P837">
        <v>0.15679999999999999</v>
      </c>
      <c r="Q837">
        <v>326740.68099999998</v>
      </c>
      <c r="R837" t="s">
        <v>34</v>
      </c>
      <c r="S837" t="s">
        <v>38</v>
      </c>
      <c r="T837" t="s">
        <v>63</v>
      </c>
      <c r="V837" t="s">
        <v>109</v>
      </c>
      <c r="Y837" t="s">
        <v>36</v>
      </c>
    </row>
    <row r="838" spans="1:25" x14ac:dyDescent="0.45">
      <c r="A838" t="s">
        <v>100</v>
      </c>
      <c r="B838" t="s">
        <v>120</v>
      </c>
      <c r="C838">
        <v>599</v>
      </c>
      <c r="D838">
        <v>3</v>
      </c>
      <c r="F838">
        <v>2019</v>
      </c>
      <c r="G838">
        <v>135</v>
      </c>
      <c r="H838">
        <v>115.89</v>
      </c>
      <c r="I838">
        <v>2201.36</v>
      </c>
      <c r="K838">
        <v>8.9999999999999993E-3</v>
      </c>
      <c r="L838">
        <v>1E-3</v>
      </c>
      <c r="M838">
        <v>1712.682</v>
      </c>
      <c r="N838">
        <v>5.9299999999999999E-2</v>
      </c>
      <c r="O838">
        <v>3.669</v>
      </c>
      <c r="P838">
        <v>9.1700000000000004E-2</v>
      </c>
      <c r="Q838">
        <v>28820.05</v>
      </c>
      <c r="R838" t="s">
        <v>34</v>
      </c>
      <c r="S838" t="s">
        <v>38</v>
      </c>
      <c r="T838" t="s">
        <v>63</v>
      </c>
      <c r="V838" t="s">
        <v>109</v>
      </c>
      <c r="Y838" t="s">
        <v>36</v>
      </c>
    </row>
    <row r="839" spans="1:25" x14ac:dyDescent="0.45">
      <c r="A839" t="s">
        <v>100</v>
      </c>
      <c r="B839" t="s">
        <v>120</v>
      </c>
      <c r="C839">
        <v>599</v>
      </c>
      <c r="D839">
        <v>3</v>
      </c>
      <c r="F839">
        <v>2020</v>
      </c>
      <c r="G839">
        <v>244</v>
      </c>
      <c r="H839">
        <v>226.94</v>
      </c>
      <c r="I839">
        <v>4992.75</v>
      </c>
      <c r="K839">
        <v>1.9E-2</v>
      </c>
      <c r="L839">
        <v>1E-3</v>
      </c>
      <c r="M839">
        <v>3798.2289999999998</v>
      </c>
      <c r="N839">
        <v>5.9299999999999999E-2</v>
      </c>
      <c r="O839">
        <v>4.4359999999999999</v>
      </c>
      <c r="P839">
        <v>7.1099999999999997E-2</v>
      </c>
      <c r="Q839">
        <v>63914.228000000003</v>
      </c>
      <c r="R839" t="s">
        <v>34</v>
      </c>
      <c r="S839" t="s">
        <v>38</v>
      </c>
      <c r="T839" t="s">
        <v>63</v>
      </c>
      <c r="V839" t="s">
        <v>109</v>
      </c>
      <c r="Y839" t="s">
        <v>36</v>
      </c>
    </row>
    <row r="840" spans="1:25" x14ac:dyDescent="0.45">
      <c r="A840" t="s">
        <v>100</v>
      </c>
      <c r="B840" t="s">
        <v>120</v>
      </c>
      <c r="C840">
        <v>599</v>
      </c>
      <c r="D840">
        <v>3</v>
      </c>
      <c r="F840">
        <v>2021</v>
      </c>
      <c r="G840">
        <v>7</v>
      </c>
      <c r="H840">
        <v>3.97</v>
      </c>
      <c r="I840">
        <v>0</v>
      </c>
      <c r="K840">
        <v>0</v>
      </c>
      <c r="L840">
        <v>1E-3</v>
      </c>
      <c r="M840">
        <v>15.013</v>
      </c>
      <c r="N840">
        <v>5.9700000000000003E-2</v>
      </c>
      <c r="O840">
        <v>4.0000000000000001E-3</v>
      </c>
      <c r="P840">
        <v>4.2099999999999999E-2</v>
      </c>
      <c r="Q840">
        <v>251.89400000000001</v>
      </c>
      <c r="R840" t="s">
        <v>34</v>
      </c>
      <c r="S840" t="s">
        <v>38</v>
      </c>
      <c r="T840" t="s">
        <v>63</v>
      </c>
      <c r="V840" t="s">
        <v>109</v>
      </c>
      <c r="Y840" t="s">
        <v>36</v>
      </c>
    </row>
    <row r="841" spans="1:25" x14ac:dyDescent="0.45">
      <c r="A841" t="s">
        <v>122</v>
      </c>
      <c r="B841" t="s">
        <v>123</v>
      </c>
      <c r="C841">
        <v>602</v>
      </c>
      <c r="D841">
        <v>1</v>
      </c>
      <c r="F841">
        <v>2009</v>
      </c>
      <c r="G841">
        <v>5946</v>
      </c>
      <c r="H841">
        <v>5938.2</v>
      </c>
      <c r="I841">
        <v>3027964.66</v>
      </c>
      <c r="K841">
        <v>12527.227999999999</v>
      </c>
      <c r="L841">
        <v>0.90310000000000001</v>
      </c>
      <c r="M841">
        <v>2875976.98</v>
      </c>
      <c r="N841">
        <v>0.10299999999999999</v>
      </c>
      <c r="O841">
        <v>1051.6869999999999</v>
      </c>
      <c r="P841">
        <v>7.9600000000000004E-2</v>
      </c>
      <c r="Q841">
        <v>28030942.493000001</v>
      </c>
      <c r="R841" t="s">
        <v>82</v>
      </c>
      <c r="T841" t="s">
        <v>63</v>
      </c>
      <c r="U841" t="s">
        <v>124</v>
      </c>
      <c r="V841" t="s">
        <v>125</v>
      </c>
      <c r="W841" t="s">
        <v>126</v>
      </c>
      <c r="Y841" t="s">
        <v>107</v>
      </c>
    </row>
    <row r="842" spans="1:25" x14ac:dyDescent="0.45">
      <c r="A842" t="s">
        <v>122</v>
      </c>
      <c r="B842" t="s">
        <v>123</v>
      </c>
      <c r="C842">
        <v>602</v>
      </c>
      <c r="D842">
        <v>1</v>
      </c>
      <c r="F842">
        <v>2010</v>
      </c>
      <c r="G842">
        <v>7684</v>
      </c>
      <c r="H842">
        <v>7666.72</v>
      </c>
      <c r="I842">
        <v>3670214.69</v>
      </c>
      <c r="K842">
        <v>540.101</v>
      </c>
      <c r="L842">
        <v>3.3000000000000002E-2</v>
      </c>
      <c r="M842">
        <v>3359275.5580000002</v>
      </c>
      <c r="N842">
        <v>0.10299999999999999</v>
      </c>
      <c r="O842">
        <v>1852.7940000000001</v>
      </c>
      <c r="P842">
        <v>0.12540000000000001</v>
      </c>
      <c r="Q842">
        <v>32741504.778000001</v>
      </c>
      <c r="R842" t="s">
        <v>82</v>
      </c>
      <c r="T842" t="s">
        <v>63</v>
      </c>
      <c r="U842" t="s">
        <v>127</v>
      </c>
      <c r="V842" t="s">
        <v>125</v>
      </c>
      <c r="W842" t="s">
        <v>128</v>
      </c>
      <c r="Y842" t="s">
        <v>107</v>
      </c>
    </row>
    <row r="843" spans="1:25" x14ac:dyDescent="0.45">
      <c r="A843" t="s">
        <v>122</v>
      </c>
      <c r="B843" t="s">
        <v>123</v>
      </c>
      <c r="C843">
        <v>602</v>
      </c>
      <c r="D843">
        <v>1</v>
      </c>
      <c r="F843">
        <v>2011</v>
      </c>
      <c r="G843">
        <v>6855</v>
      </c>
      <c r="H843">
        <v>6845.66</v>
      </c>
      <c r="I843">
        <v>3035637.39</v>
      </c>
      <c r="K843">
        <v>1323.414</v>
      </c>
      <c r="L843">
        <v>7.3400000000000007E-2</v>
      </c>
      <c r="M843">
        <v>3333246.53</v>
      </c>
      <c r="N843">
        <v>0.10299999999999999</v>
      </c>
      <c r="O843">
        <v>2354.5940000000001</v>
      </c>
      <c r="P843">
        <v>0.15490000000000001</v>
      </c>
      <c r="Q843">
        <v>32487812.68</v>
      </c>
      <c r="R843" t="s">
        <v>82</v>
      </c>
      <c r="T843" t="s">
        <v>63</v>
      </c>
      <c r="U843" t="s">
        <v>127</v>
      </c>
      <c r="V843" t="s">
        <v>125</v>
      </c>
      <c r="W843" t="s">
        <v>128</v>
      </c>
      <c r="Y843" t="s">
        <v>107</v>
      </c>
    </row>
    <row r="844" spans="1:25" x14ac:dyDescent="0.45">
      <c r="A844" t="s">
        <v>122</v>
      </c>
      <c r="B844" t="s">
        <v>123</v>
      </c>
      <c r="C844">
        <v>602</v>
      </c>
      <c r="D844">
        <v>1</v>
      </c>
      <c r="F844">
        <v>2012</v>
      </c>
      <c r="G844">
        <v>5518</v>
      </c>
      <c r="H844">
        <v>5513.27</v>
      </c>
      <c r="I844">
        <v>2498383.9500000002</v>
      </c>
      <c r="K844">
        <v>1546.85</v>
      </c>
      <c r="L844">
        <v>0.1066</v>
      </c>
      <c r="M844">
        <v>2696645.6710000001</v>
      </c>
      <c r="N844">
        <v>0.10299999999999999</v>
      </c>
      <c r="O844">
        <v>1404.8969999999999</v>
      </c>
      <c r="P844">
        <v>0.12640000000000001</v>
      </c>
      <c r="Q844">
        <v>26283081.920000002</v>
      </c>
      <c r="R844" t="s">
        <v>82</v>
      </c>
      <c r="T844" t="s">
        <v>63</v>
      </c>
      <c r="U844" t="s">
        <v>127</v>
      </c>
      <c r="V844" t="s">
        <v>125</v>
      </c>
      <c r="W844" t="s">
        <v>128</v>
      </c>
      <c r="Y844" t="s">
        <v>107</v>
      </c>
    </row>
    <row r="845" spans="1:25" x14ac:dyDescent="0.45">
      <c r="A845" t="s">
        <v>122</v>
      </c>
      <c r="B845" t="s">
        <v>123</v>
      </c>
      <c r="C845">
        <v>602</v>
      </c>
      <c r="D845">
        <v>1</v>
      </c>
      <c r="F845">
        <v>2013</v>
      </c>
      <c r="G845">
        <v>5934</v>
      </c>
      <c r="H845">
        <v>5928.17</v>
      </c>
      <c r="I845">
        <v>2480933.42</v>
      </c>
      <c r="K845">
        <v>1388.9549999999999</v>
      </c>
      <c r="L845">
        <v>0.1036</v>
      </c>
      <c r="M845">
        <v>2500327.1269999999</v>
      </c>
      <c r="N845">
        <v>0.10299999999999999</v>
      </c>
      <c r="O845">
        <v>1030.3510000000001</v>
      </c>
      <c r="P845">
        <v>9.8900000000000002E-2</v>
      </c>
      <c r="Q845">
        <v>24369677.298</v>
      </c>
      <c r="R845" t="s">
        <v>82</v>
      </c>
      <c r="T845" t="s">
        <v>63</v>
      </c>
      <c r="U845" t="s">
        <v>127</v>
      </c>
      <c r="V845" t="s">
        <v>125</v>
      </c>
      <c r="W845" t="s">
        <v>128</v>
      </c>
      <c r="Y845" t="s">
        <v>107</v>
      </c>
    </row>
    <row r="846" spans="1:25" x14ac:dyDescent="0.45">
      <c r="A846" t="s">
        <v>122</v>
      </c>
      <c r="B846" t="s">
        <v>123</v>
      </c>
      <c r="C846">
        <v>602</v>
      </c>
      <c r="D846">
        <v>1</v>
      </c>
      <c r="F846">
        <v>2014</v>
      </c>
      <c r="G846">
        <v>6391</v>
      </c>
      <c r="H846">
        <v>6383.41</v>
      </c>
      <c r="I846">
        <v>2815300.52</v>
      </c>
      <c r="K846">
        <v>1669.9</v>
      </c>
      <c r="L846">
        <v>0.1033</v>
      </c>
      <c r="M846">
        <v>2925351.7069999999</v>
      </c>
      <c r="N846">
        <v>0.10299999999999999</v>
      </c>
      <c r="O846">
        <v>1136.289</v>
      </c>
      <c r="P846">
        <v>0.09</v>
      </c>
      <c r="Q846">
        <v>28512201.995000001</v>
      </c>
      <c r="R846" t="s">
        <v>82</v>
      </c>
      <c r="T846" t="s">
        <v>63</v>
      </c>
      <c r="U846" t="s">
        <v>127</v>
      </c>
      <c r="V846" t="s">
        <v>125</v>
      </c>
      <c r="W846" t="s">
        <v>128</v>
      </c>
      <c r="Y846" t="s">
        <v>107</v>
      </c>
    </row>
    <row r="847" spans="1:25" x14ac:dyDescent="0.45">
      <c r="A847" t="s">
        <v>122</v>
      </c>
      <c r="B847" t="s">
        <v>123</v>
      </c>
      <c r="C847">
        <v>602</v>
      </c>
      <c r="D847">
        <v>1</v>
      </c>
      <c r="F847">
        <v>2015</v>
      </c>
      <c r="G847">
        <v>5342</v>
      </c>
      <c r="H847">
        <v>5331.31</v>
      </c>
      <c r="I847">
        <v>2279710.81</v>
      </c>
      <c r="K847">
        <v>1310.135</v>
      </c>
      <c r="L847">
        <v>9.6600000000000005E-2</v>
      </c>
      <c r="M847">
        <v>2408334.3810000001</v>
      </c>
      <c r="N847">
        <v>0.10299999999999999</v>
      </c>
      <c r="O847">
        <v>758.91099999999994</v>
      </c>
      <c r="P847">
        <v>7.1900000000000006E-2</v>
      </c>
      <c r="Q847">
        <v>23473077.581999999</v>
      </c>
      <c r="R847" t="s">
        <v>82</v>
      </c>
      <c r="T847" t="s">
        <v>63</v>
      </c>
      <c r="U847" t="s">
        <v>127</v>
      </c>
      <c r="V847" t="s">
        <v>125</v>
      </c>
      <c r="W847" t="s">
        <v>128</v>
      </c>
      <c r="Y847" t="s">
        <v>129</v>
      </c>
    </row>
    <row r="848" spans="1:25" x14ac:dyDescent="0.45">
      <c r="A848" t="s">
        <v>122</v>
      </c>
      <c r="B848" t="s">
        <v>123</v>
      </c>
      <c r="C848">
        <v>602</v>
      </c>
      <c r="D848">
        <v>1</v>
      </c>
      <c r="F848">
        <v>2016</v>
      </c>
      <c r="G848">
        <v>6306</v>
      </c>
      <c r="H848">
        <v>6293.97</v>
      </c>
      <c r="I848">
        <v>2846249.66</v>
      </c>
      <c r="K848">
        <v>1449.35</v>
      </c>
      <c r="L848">
        <v>8.9800000000000005E-2</v>
      </c>
      <c r="M848">
        <v>3009170.605</v>
      </c>
      <c r="N848">
        <v>0.10299999999999999</v>
      </c>
      <c r="O848">
        <v>1020.7569999999999</v>
      </c>
      <c r="P848">
        <v>7.3999999999999996E-2</v>
      </c>
      <c r="Q848">
        <v>29329176.462000001</v>
      </c>
      <c r="R848" t="s">
        <v>82</v>
      </c>
      <c r="T848" t="s">
        <v>63</v>
      </c>
      <c r="U848" t="s">
        <v>127</v>
      </c>
      <c r="V848" t="s">
        <v>125</v>
      </c>
      <c r="W848" t="s">
        <v>128</v>
      </c>
      <c r="Y848" t="s">
        <v>129</v>
      </c>
    </row>
    <row r="849" spans="1:25" x14ac:dyDescent="0.45">
      <c r="A849" t="s">
        <v>122</v>
      </c>
      <c r="B849" t="s">
        <v>123</v>
      </c>
      <c r="C849">
        <v>602</v>
      </c>
      <c r="D849">
        <v>1</v>
      </c>
      <c r="F849">
        <v>2017</v>
      </c>
      <c r="G849">
        <v>4146</v>
      </c>
      <c r="H849">
        <v>4135.3900000000003</v>
      </c>
      <c r="I849">
        <v>1809978.84</v>
      </c>
      <c r="K849">
        <v>1097.3409999999999</v>
      </c>
      <c r="L849">
        <v>9.7199999999999995E-2</v>
      </c>
      <c r="M849">
        <v>1947315.5530000001</v>
      </c>
      <c r="N849">
        <v>0.10299999999999999</v>
      </c>
      <c r="O849">
        <v>636.81600000000003</v>
      </c>
      <c r="P849">
        <v>7.2300000000000003E-2</v>
      </c>
      <c r="Q849">
        <v>18979653.416000001</v>
      </c>
      <c r="R849" t="s">
        <v>82</v>
      </c>
      <c r="T849" t="s">
        <v>63</v>
      </c>
      <c r="U849" t="s">
        <v>127</v>
      </c>
      <c r="V849" t="s">
        <v>125</v>
      </c>
      <c r="W849" t="s">
        <v>128</v>
      </c>
      <c r="Y849" t="s">
        <v>130</v>
      </c>
    </row>
    <row r="850" spans="1:25" x14ac:dyDescent="0.45">
      <c r="A850" t="s">
        <v>122</v>
      </c>
      <c r="B850" t="s">
        <v>123</v>
      </c>
      <c r="C850">
        <v>602</v>
      </c>
      <c r="D850">
        <v>1</v>
      </c>
      <c r="F850">
        <v>2018</v>
      </c>
      <c r="G850">
        <v>5336</v>
      </c>
      <c r="H850">
        <v>5324.17</v>
      </c>
      <c r="I850">
        <v>2483435.58</v>
      </c>
      <c r="K850">
        <v>1745.8810000000001</v>
      </c>
      <c r="L850">
        <v>0.11840000000000001</v>
      </c>
      <c r="M850">
        <v>2589369.2080000001</v>
      </c>
      <c r="N850">
        <v>0.10299999999999999</v>
      </c>
      <c r="O850">
        <v>905.22799999999995</v>
      </c>
      <c r="P850">
        <v>7.6200000000000004E-2</v>
      </c>
      <c r="Q850">
        <v>25237519.114</v>
      </c>
      <c r="R850" t="s">
        <v>82</v>
      </c>
      <c r="T850" t="s">
        <v>63</v>
      </c>
      <c r="U850" t="s">
        <v>127</v>
      </c>
      <c r="V850" t="s">
        <v>125</v>
      </c>
      <c r="W850" t="s">
        <v>128</v>
      </c>
      <c r="Y850" t="s">
        <v>130</v>
      </c>
    </row>
    <row r="851" spans="1:25" x14ac:dyDescent="0.45">
      <c r="A851" t="s">
        <v>122</v>
      </c>
      <c r="B851" t="s">
        <v>123</v>
      </c>
      <c r="C851">
        <v>602</v>
      </c>
      <c r="D851">
        <v>1</v>
      </c>
      <c r="F851">
        <v>2019</v>
      </c>
      <c r="G851">
        <v>2681</v>
      </c>
      <c r="H851">
        <v>2668.92</v>
      </c>
      <c r="I851">
        <v>916230.56</v>
      </c>
      <c r="K851">
        <v>546.12699999999995</v>
      </c>
      <c r="L851">
        <v>0.09</v>
      </c>
      <c r="M851">
        <v>1000841.159</v>
      </c>
      <c r="N851">
        <v>0.10290000000000001</v>
      </c>
      <c r="O851">
        <v>341.12400000000002</v>
      </c>
      <c r="P851">
        <v>7.2099999999999997E-2</v>
      </c>
      <c r="Q851">
        <v>9754776.5600000005</v>
      </c>
      <c r="R851" t="s">
        <v>82</v>
      </c>
      <c r="T851" t="s">
        <v>63</v>
      </c>
      <c r="U851" t="s">
        <v>127</v>
      </c>
      <c r="V851" t="s">
        <v>125</v>
      </c>
      <c r="W851" t="s">
        <v>128</v>
      </c>
      <c r="Y851" t="s">
        <v>130</v>
      </c>
    </row>
    <row r="852" spans="1:25" x14ac:dyDescent="0.45">
      <c r="A852" t="s">
        <v>122</v>
      </c>
      <c r="B852" t="s">
        <v>123</v>
      </c>
      <c r="C852">
        <v>602</v>
      </c>
      <c r="D852">
        <v>1</v>
      </c>
      <c r="F852">
        <v>2020</v>
      </c>
      <c r="G852">
        <v>2076</v>
      </c>
      <c r="H852">
        <v>2060.91</v>
      </c>
      <c r="I852">
        <v>678634.95</v>
      </c>
      <c r="K852">
        <v>419.75299999999999</v>
      </c>
      <c r="L852">
        <v>9.0399999999999994E-2</v>
      </c>
      <c r="M852">
        <v>752734.87399999995</v>
      </c>
      <c r="N852">
        <v>0.10290000000000001</v>
      </c>
      <c r="O852">
        <v>312.42700000000002</v>
      </c>
      <c r="P852">
        <v>8.72E-2</v>
      </c>
      <c r="Q852">
        <v>7336592.2719999999</v>
      </c>
      <c r="R852" t="s">
        <v>82</v>
      </c>
      <c r="T852" t="s">
        <v>63</v>
      </c>
      <c r="U852" t="s">
        <v>127</v>
      </c>
      <c r="V852" t="s">
        <v>125</v>
      </c>
      <c r="W852" t="s">
        <v>128</v>
      </c>
      <c r="Y852" t="s">
        <v>130</v>
      </c>
    </row>
    <row r="853" spans="1:25" x14ac:dyDescent="0.45">
      <c r="A853" t="s">
        <v>122</v>
      </c>
      <c r="B853" t="s">
        <v>123</v>
      </c>
      <c r="C853">
        <v>602</v>
      </c>
      <c r="D853">
        <v>1</v>
      </c>
      <c r="F853">
        <v>2021</v>
      </c>
      <c r="G853">
        <v>3512</v>
      </c>
      <c r="H853">
        <v>3488.26</v>
      </c>
      <c r="I853">
        <v>1421692.68</v>
      </c>
      <c r="K853">
        <v>757.95799999999997</v>
      </c>
      <c r="L853">
        <v>8.7499999999999994E-2</v>
      </c>
      <c r="M853">
        <v>1445465.554</v>
      </c>
      <c r="N853">
        <v>0.10290000000000001</v>
      </c>
      <c r="O853">
        <v>553.39599999999996</v>
      </c>
      <c r="P853">
        <v>8.5300000000000001E-2</v>
      </c>
      <c r="Q853">
        <v>14088370.828</v>
      </c>
      <c r="R853" t="s">
        <v>82</v>
      </c>
      <c r="T853" t="s">
        <v>63</v>
      </c>
      <c r="U853" t="s">
        <v>127</v>
      </c>
      <c r="V853" t="s">
        <v>125</v>
      </c>
      <c r="W853" t="s">
        <v>128</v>
      </c>
      <c r="Y853" t="s">
        <v>131</v>
      </c>
    </row>
    <row r="854" spans="1:25" x14ac:dyDescent="0.45">
      <c r="A854" t="s">
        <v>122</v>
      </c>
      <c r="B854" t="s">
        <v>123</v>
      </c>
      <c r="C854">
        <v>602</v>
      </c>
      <c r="D854">
        <v>1</v>
      </c>
      <c r="F854">
        <v>2022</v>
      </c>
      <c r="G854">
        <v>3000</v>
      </c>
      <c r="H854">
        <v>2981.27</v>
      </c>
      <c r="I854">
        <v>1141788.53</v>
      </c>
      <c r="K854">
        <v>549.36599999999999</v>
      </c>
      <c r="L854">
        <v>8.5800000000000001E-2</v>
      </c>
      <c r="M854">
        <v>1174049.7490000001</v>
      </c>
      <c r="N854">
        <v>0.10290000000000001</v>
      </c>
      <c r="O854">
        <v>508.05799999999999</v>
      </c>
      <c r="P854">
        <v>9.6100000000000005E-2</v>
      </c>
      <c r="Q854">
        <v>11442973.93</v>
      </c>
      <c r="R854" t="s">
        <v>82</v>
      </c>
      <c r="T854" t="s">
        <v>63</v>
      </c>
      <c r="U854" t="s">
        <v>127</v>
      </c>
      <c r="V854" t="s">
        <v>125</v>
      </c>
      <c r="W854" t="s">
        <v>128</v>
      </c>
      <c r="Y854" t="s">
        <v>131</v>
      </c>
    </row>
    <row r="855" spans="1:25" x14ac:dyDescent="0.45">
      <c r="A855" t="s">
        <v>122</v>
      </c>
      <c r="B855" t="s">
        <v>123</v>
      </c>
      <c r="C855">
        <v>602</v>
      </c>
      <c r="D855">
        <v>1</v>
      </c>
      <c r="F855">
        <v>2023</v>
      </c>
      <c r="G855">
        <v>1961</v>
      </c>
      <c r="H855">
        <v>1947.52</v>
      </c>
      <c r="I855">
        <v>544329.49</v>
      </c>
      <c r="K855">
        <v>291.83199999999999</v>
      </c>
      <c r="L855">
        <v>8.5199999999999998E-2</v>
      </c>
      <c r="M855">
        <v>649917.36199999996</v>
      </c>
      <c r="N855">
        <v>0.1028</v>
      </c>
      <c r="O855">
        <v>308.15899999999999</v>
      </c>
      <c r="P855">
        <v>9.7900000000000001E-2</v>
      </c>
      <c r="Q855">
        <v>6334463.4210000001</v>
      </c>
      <c r="R855" t="s">
        <v>82</v>
      </c>
      <c r="T855" t="s">
        <v>63</v>
      </c>
      <c r="U855" t="s">
        <v>127</v>
      </c>
      <c r="V855" t="s">
        <v>125</v>
      </c>
      <c r="W855" t="s">
        <v>128</v>
      </c>
      <c r="Y855" t="s">
        <v>131</v>
      </c>
    </row>
    <row r="856" spans="1:25" x14ac:dyDescent="0.45">
      <c r="A856" t="s">
        <v>122</v>
      </c>
      <c r="B856" t="s">
        <v>123</v>
      </c>
      <c r="C856">
        <v>602</v>
      </c>
      <c r="D856">
        <v>1</v>
      </c>
      <c r="F856">
        <v>2024</v>
      </c>
      <c r="G856">
        <v>1311</v>
      </c>
      <c r="H856">
        <v>1302.6500000000001</v>
      </c>
      <c r="I856">
        <v>432675.33</v>
      </c>
      <c r="K856">
        <v>253.52199999999999</v>
      </c>
      <c r="L856">
        <v>9.8599999999999993E-2</v>
      </c>
      <c r="M856">
        <v>481531.37099999998</v>
      </c>
      <c r="N856">
        <v>0.10290000000000001</v>
      </c>
      <c r="O856">
        <v>214.66399999999999</v>
      </c>
      <c r="P856">
        <v>8.8499999999999995E-2</v>
      </c>
      <c r="Q856">
        <v>4693275.0439999998</v>
      </c>
      <c r="R856" t="s">
        <v>82</v>
      </c>
      <c r="T856" t="s">
        <v>63</v>
      </c>
      <c r="U856" t="s">
        <v>127</v>
      </c>
      <c r="V856" t="s">
        <v>125</v>
      </c>
      <c r="W856" t="s">
        <v>128</v>
      </c>
      <c r="Y856" t="s">
        <v>131</v>
      </c>
    </row>
    <row r="857" spans="1:25" x14ac:dyDescent="0.45">
      <c r="A857" t="s">
        <v>122</v>
      </c>
      <c r="B857" t="s">
        <v>123</v>
      </c>
      <c r="C857">
        <v>602</v>
      </c>
      <c r="D857">
        <v>2</v>
      </c>
      <c r="F857">
        <v>2009</v>
      </c>
      <c r="G857">
        <v>8271</v>
      </c>
      <c r="H857">
        <v>8263.68</v>
      </c>
      <c r="I857">
        <v>4127218.34</v>
      </c>
      <c r="K857">
        <v>20293.338</v>
      </c>
      <c r="L857">
        <v>1.0353000000000001</v>
      </c>
      <c r="M857">
        <v>3984745.41</v>
      </c>
      <c r="N857">
        <v>0.10299999999999999</v>
      </c>
      <c r="O857">
        <v>2421.4589999999998</v>
      </c>
      <c r="P857">
        <v>0.13489999999999999</v>
      </c>
      <c r="Q857">
        <v>38837685.722999997</v>
      </c>
      <c r="R857" t="s">
        <v>82</v>
      </c>
      <c r="T857" t="s">
        <v>63</v>
      </c>
      <c r="V857" t="s">
        <v>125</v>
      </c>
      <c r="W857" t="s">
        <v>110</v>
      </c>
      <c r="Y857" t="s">
        <v>107</v>
      </c>
    </row>
    <row r="858" spans="1:25" x14ac:dyDescent="0.45">
      <c r="A858" t="s">
        <v>122</v>
      </c>
      <c r="B858" t="s">
        <v>123</v>
      </c>
      <c r="C858">
        <v>602</v>
      </c>
      <c r="D858">
        <v>2</v>
      </c>
      <c r="F858">
        <v>2010</v>
      </c>
      <c r="G858">
        <v>6557</v>
      </c>
      <c r="H858">
        <v>6537.91</v>
      </c>
      <c r="I858">
        <v>3037315.02</v>
      </c>
      <c r="K858">
        <v>719.90200000000004</v>
      </c>
      <c r="L858">
        <v>4.7199999999999999E-2</v>
      </c>
      <c r="M858">
        <v>2970452.2230000002</v>
      </c>
      <c r="N858">
        <v>0.10299999999999999</v>
      </c>
      <c r="O858">
        <v>1913.0409999999999</v>
      </c>
      <c r="P858">
        <v>0.14480000000000001</v>
      </c>
      <c r="Q858">
        <v>28951815.942000002</v>
      </c>
      <c r="R858" t="s">
        <v>82</v>
      </c>
      <c r="T858" t="s">
        <v>63</v>
      </c>
      <c r="U858" t="s">
        <v>132</v>
      </c>
      <c r="V858" t="s">
        <v>125</v>
      </c>
      <c r="W858" t="s">
        <v>128</v>
      </c>
      <c r="Y858" t="s">
        <v>107</v>
      </c>
    </row>
    <row r="859" spans="1:25" x14ac:dyDescent="0.45">
      <c r="A859" t="s">
        <v>122</v>
      </c>
      <c r="B859" t="s">
        <v>123</v>
      </c>
      <c r="C859">
        <v>602</v>
      </c>
      <c r="D859">
        <v>2</v>
      </c>
      <c r="F859">
        <v>2011</v>
      </c>
      <c r="G859">
        <v>7691</v>
      </c>
      <c r="H859">
        <v>7682.98</v>
      </c>
      <c r="I859">
        <v>3481714.23</v>
      </c>
      <c r="K859">
        <v>1505.538</v>
      </c>
      <c r="L859">
        <v>8.7800000000000003E-2</v>
      </c>
      <c r="M859">
        <v>3277172.5440000002</v>
      </c>
      <c r="N859">
        <v>0.10299999999999999</v>
      </c>
      <c r="O859">
        <v>2467.2330000000002</v>
      </c>
      <c r="P859">
        <v>0.16470000000000001</v>
      </c>
      <c r="Q859">
        <v>31941291.963</v>
      </c>
      <c r="R859" t="s">
        <v>82</v>
      </c>
      <c r="T859" t="s">
        <v>63</v>
      </c>
      <c r="U859" t="s">
        <v>132</v>
      </c>
      <c r="V859" t="s">
        <v>125</v>
      </c>
      <c r="W859" t="s">
        <v>128</v>
      </c>
      <c r="Y859" t="s">
        <v>107</v>
      </c>
    </row>
    <row r="860" spans="1:25" x14ac:dyDescent="0.45">
      <c r="A860" t="s">
        <v>122</v>
      </c>
      <c r="B860" t="s">
        <v>123</v>
      </c>
      <c r="C860">
        <v>602</v>
      </c>
      <c r="D860">
        <v>2</v>
      </c>
      <c r="F860">
        <v>2012</v>
      </c>
      <c r="G860">
        <v>6007</v>
      </c>
      <c r="H860">
        <v>5998.37</v>
      </c>
      <c r="I860">
        <v>2767986.86</v>
      </c>
      <c r="K860">
        <v>1301.278</v>
      </c>
      <c r="L860">
        <v>9.3299999999999994E-2</v>
      </c>
      <c r="M860">
        <v>2625866.2149999999</v>
      </c>
      <c r="N860">
        <v>0.10299999999999999</v>
      </c>
      <c r="O860">
        <v>2734.7440000000001</v>
      </c>
      <c r="P860">
        <v>0.22270000000000001</v>
      </c>
      <c r="Q860">
        <v>25593204.032000002</v>
      </c>
      <c r="R860" t="s">
        <v>82</v>
      </c>
      <c r="T860" t="s">
        <v>63</v>
      </c>
      <c r="U860" t="s">
        <v>132</v>
      </c>
      <c r="V860" t="s">
        <v>125</v>
      </c>
      <c r="W860" t="s">
        <v>128</v>
      </c>
      <c r="Y860" t="s">
        <v>107</v>
      </c>
    </row>
    <row r="861" spans="1:25" x14ac:dyDescent="0.45">
      <c r="A861" t="s">
        <v>122</v>
      </c>
      <c r="B861" t="s">
        <v>123</v>
      </c>
      <c r="C861">
        <v>602</v>
      </c>
      <c r="D861">
        <v>2</v>
      </c>
      <c r="F861">
        <v>2013</v>
      </c>
      <c r="G861">
        <v>7372</v>
      </c>
      <c r="H861">
        <v>7359.9</v>
      </c>
      <c r="I861">
        <v>3021270.44</v>
      </c>
      <c r="K861">
        <v>1481.268</v>
      </c>
      <c r="L861">
        <v>9.3700000000000006E-2</v>
      </c>
      <c r="M861">
        <v>2951755.125</v>
      </c>
      <c r="N861">
        <v>0.10299999999999999</v>
      </c>
      <c r="O861">
        <v>1494.857</v>
      </c>
      <c r="P861">
        <v>0.10390000000000001</v>
      </c>
      <c r="Q861">
        <v>28769557.510000002</v>
      </c>
      <c r="R861" t="s">
        <v>82</v>
      </c>
      <c r="T861" t="s">
        <v>63</v>
      </c>
      <c r="U861" t="s">
        <v>132</v>
      </c>
      <c r="V861" t="s">
        <v>125</v>
      </c>
      <c r="W861" t="s">
        <v>128</v>
      </c>
      <c r="Y861" t="s">
        <v>107</v>
      </c>
    </row>
    <row r="862" spans="1:25" x14ac:dyDescent="0.45">
      <c r="A862" t="s">
        <v>122</v>
      </c>
      <c r="B862" t="s">
        <v>123</v>
      </c>
      <c r="C862">
        <v>602</v>
      </c>
      <c r="D862">
        <v>2</v>
      </c>
      <c r="F862">
        <v>2014</v>
      </c>
      <c r="G862">
        <v>5627</v>
      </c>
      <c r="H862">
        <v>5613.19</v>
      </c>
      <c r="I862">
        <v>2493156.67</v>
      </c>
      <c r="K862">
        <v>1475.1869999999999</v>
      </c>
      <c r="L862">
        <v>9.8599999999999993E-2</v>
      </c>
      <c r="M862">
        <v>2671915.6069999998</v>
      </c>
      <c r="N862">
        <v>0.10299999999999999</v>
      </c>
      <c r="O862">
        <v>1395.6769999999999</v>
      </c>
      <c r="P862">
        <v>0.1089</v>
      </c>
      <c r="Q862">
        <v>26042087.039999999</v>
      </c>
      <c r="R862" t="s">
        <v>82</v>
      </c>
      <c r="T862" t="s">
        <v>63</v>
      </c>
      <c r="U862" t="s">
        <v>132</v>
      </c>
      <c r="V862" t="s">
        <v>125</v>
      </c>
      <c r="W862" t="s">
        <v>128</v>
      </c>
      <c r="Y862" t="s">
        <v>107</v>
      </c>
    </row>
    <row r="863" spans="1:25" x14ac:dyDescent="0.45">
      <c r="A863" t="s">
        <v>122</v>
      </c>
      <c r="B863" t="s">
        <v>123</v>
      </c>
      <c r="C863">
        <v>602</v>
      </c>
      <c r="D863">
        <v>2</v>
      </c>
      <c r="F863">
        <v>2015</v>
      </c>
      <c r="G863">
        <v>7550</v>
      </c>
      <c r="H863">
        <v>7544.84</v>
      </c>
      <c r="I863">
        <v>3288356.9</v>
      </c>
      <c r="K863">
        <v>1642.519</v>
      </c>
      <c r="L863">
        <v>9.0700000000000003E-2</v>
      </c>
      <c r="M863">
        <v>3364040.9610000001</v>
      </c>
      <c r="N863">
        <v>0.10299999999999999</v>
      </c>
      <c r="O863">
        <v>1312.048</v>
      </c>
      <c r="P863">
        <v>8.09E-2</v>
      </c>
      <c r="Q863">
        <v>32787943.616</v>
      </c>
      <c r="R863" t="s">
        <v>82</v>
      </c>
      <c r="T863" t="s">
        <v>63</v>
      </c>
      <c r="U863" t="s">
        <v>132</v>
      </c>
      <c r="V863" t="s">
        <v>125</v>
      </c>
      <c r="W863" t="s">
        <v>128</v>
      </c>
      <c r="Y863" t="s">
        <v>129</v>
      </c>
    </row>
    <row r="864" spans="1:25" x14ac:dyDescent="0.45">
      <c r="A864" t="s">
        <v>122</v>
      </c>
      <c r="B864" t="s">
        <v>123</v>
      </c>
      <c r="C864">
        <v>602</v>
      </c>
      <c r="D864">
        <v>2</v>
      </c>
      <c r="F864">
        <v>2016</v>
      </c>
      <c r="G864">
        <v>5866</v>
      </c>
      <c r="H864">
        <v>5856.77</v>
      </c>
      <c r="I864">
        <v>2461427.64</v>
      </c>
      <c r="K864">
        <v>1269.271</v>
      </c>
      <c r="L864">
        <v>9.1499999999999998E-2</v>
      </c>
      <c r="M864">
        <v>2558098.9180000001</v>
      </c>
      <c r="N864">
        <v>0.10299999999999999</v>
      </c>
      <c r="O864">
        <v>982.745</v>
      </c>
      <c r="P864">
        <v>8.1100000000000005E-2</v>
      </c>
      <c r="Q864">
        <v>24932743.581999999</v>
      </c>
      <c r="R864" t="s">
        <v>82</v>
      </c>
      <c r="T864" t="s">
        <v>63</v>
      </c>
      <c r="U864" t="s">
        <v>132</v>
      </c>
      <c r="V864" t="s">
        <v>125</v>
      </c>
      <c r="W864" t="s">
        <v>128</v>
      </c>
      <c r="Y864" t="s">
        <v>129</v>
      </c>
    </row>
    <row r="865" spans="1:25" x14ac:dyDescent="0.45">
      <c r="A865" t="s">
        <v>122</v>
      </c>
      <c r="B865" t="s">
        <v>123</v>
      </c>
      <c r="C865">
        <v>602</v>
      </c>
      <c r="D865">
        <v>2</v>
      </c>
      <c r="F865">
        <v>2017</v>
      </c>
      <c r="G865">
        <v>5655</v>
      </c>
      <c r="H865">
        <v>5650.91</v>
      </c>
      <c r="I865">
        <v>2526228.0099999998</v>
      </c>
      <c r="K865">
        <v>1417.3989999999999</v>
      </c>
      <c r="L865">
        <v>9.5000000000000001E-2</v>
      </c>
      <c r="M865">
        <v>2597885.0430000001</v>
      </c>
      <c r="N865">
        <v>0.10299999999999999</v>
      </c>
      <c r="O865">
        <v>999.08199999999999</v>
      </c>
      <c r="P865">
        <v>8.1699999999999995E-2</v>
      </c>
      <c r="Q865">
        <v>25320531.011</v>
      </c>
      <c r="R865" t="s">
        <v>82</v>
      </c>
      <c r="T865" t="s">
        <v>63</v>
      </c>
      <c r="U865" t="s">
        <v>132</v>
      </c>
      <c r="V865" t="s">
        <v>125</v>
      </c>
      <c r="W865" t="s">
        <v>128</v>
      </c>
      <c r="Y865" t="s">
        <v>130</v>
      </c>
    </row>
    <row r="866" spans="1:25" x14ac:dyDescent="0.45">
      <c r="A866" t="s">
        <v>122</v>
      </c>
      <c r="B866" t="s">
        <v>123</v>
      </c>
      <c r="C866">
        <v>602</v>
      </c>
      <c r="D866">
        <v>2</v>
      </c>
      <c r="F866">
        <v>2018</v>
      </c>
      <c r="G866">
        <v>6140</v>
      </c>
      <c r="H866">
        <v>6131.74</v>
      </c>
      <c r="I866">
        <v>2863960.14</v>
      </c>
      <c r="K866">
        <v>1784.5360000000001</v>
      </c>
      <c r="L866">
        <v>0.1091</v>
      </c>
      <c r="M866">
        <v>2934046.2059999998</v>
      </c>
      <c r="N866">
        <v>0.10299999999999999</v>
      </c>
      <c r="O866">
        <v>1077.0119999999999</v>
      </c>
      <c r="P866">
        <v>7.9000000000000001E-2</v>
      </c>
      <c r="Q866">
        <v>28596940.905999999</v>
      </c>
      <c r="R866" t="s">
        <v>82</v>
      </c>
      <c r="T866" t="s">
        <v>63</v>
      </c>
      <c r="U866" t="s">
        <v>132</v>
      </c>
      <c r="V866" t="s">
        <v>125</v>
      </c>
      <c r="W866" t="s">
        <v>128</v>
      </c>
      <c r="Y866" t="s">
        <v>130</v>
      </c>
    </row>
    <row r="867" spans="1:25" x14ac:dyDescent="0.45">
      <c r="A867" t="s">
        <v>122</v>
      </c>
      <c r="B867" t="s">
        <v>123</v>
      </c>
      <c r="C867">
        <v>602</v>
      </c>
      <c r="D867">
        <v>2</v>
      </c>
      <c r="F867">
        <v>2019</v>
      </c>
      <c r="G867">
        <v>4827</v>
      </c>
      <c r="H867">
        <v>4816.5</v>
      </c>
      <c r="I867">
        <v>1743787.72</v>
      </c>
      <c r="K867">
        <v>953.08500000000004</v>
      </c>
      <c r="L867">
        <v>8.6099999999999996E-2</v>
      </c>
      <c r="M867">
        <v>1821488.9609999999</v>
      </c>
      <c r="N867">
        <v>0.10299999999999999</v>
      </c>
      <c r="O867">
        <v>658.221</v>
      </c>
      <c r="P867">
        <v>7.7600000000000002E-2</v>
      </c>
      <c r="Q867">
        <v>17753274.114999998</v>
      </c>
      <c r="R867" t="s">
        <v>82</v>
      </c>
      <c r="T867" t="s">
        <v>63</v>
      </c>
      <c r="U867" t="s">
        <v>132</v>
      </c>
      <c r="V867" t="s">
        <v>125</v>
      </c>
      <c r="W867" t="s">
        <v>128</v>
      </c>
      <c r="Y867" t="s">
        <v>130</v>
      </c>
    </row>
    <row r="868" spans="1:25" x14ac:dyDescent="0.45">
      <c r="A868" t="s">
        <v>122</v>
      </c>
      <c r="B868" t="s">
        <v>123</v>
      </c>
      <c r="C868">
        <v>602</v>
      </c>
      <c r="D868">
        <v>2</v>
      </c>
      <c r="F868">
        <v>2020</v>
      </c>
      <c r="G868">
        <v>1605</v>
      </c>
      <c r="H868">
        <v>1589.12</v>
      </c>
      <c r="I868">
        <v>469305.71</v>
      </c>
      <c r="K868">
        <v>266.89400000000001</v>
      </c>
      <c r="L868">
        <v>8.2000000000000003E-2</v>
      </c>
      <c r="M868">
        <v>497663.05699999997</v>
      </c>
      <c r="N868">
        <v>0.10299999999999999</v>
      </c>
      <c r="O868">
        <v>190.53200000000001</v>
      </c>
      <c r="P868">
        <v>7.7200000000000005E-2</v>
      </c>
      <c r="Q868">
        <v>4850517.8849999998</v>
      </c>
      <c r="R868" t="s">
        <v>82</v>
      </c>
      <c r="T868" t="s">
        <v>63</v>
      </c>
      <c r="U868" t="s">
        <v>132</v>
      </c>
      <c r="V868" t="s">
        <v>125</v>
      </c>
      <c r="W868" t="s">
        <v>128</v>
      </c>
      <c r="Y868" t="s">
        <v>130</v>
      </c>
    </row>
    <row r="869" spans="1:25" x14ac:dyDescent="0.45">
      <c r="A869" t="s">
        <v>122</v>
      </c>
      <c r="B869" t="s">
        <v>123</v>
      </c>
      <c r="C869">
        <v>602</v>
      </c>
      <c r="D869">
        <v>2</v>
      </c>
      <c r="F869">
        <v>2021</v>
      </c>
      <c r="G869">
        <v>3565</v>
      </c>
      <c r="H869">
        <v>3544.58</v>
      </c>
      <c r="I869">
        <v>1443639.68</v>
      </c>
      <c r="K869">
        <v>719.00199999999995</v>
      </c>
      <c r="L869">
        <v>8.72E-2</v>
      </c>
      <c r="M869">
        <v>1401378.487</v>
      </c>
      <c r="N869">
        <v>0.10299999999999999</v>
      </c>
      <c r="O869">
        <v>551.45799999999997</v>
      </c>
      <c r="P869">
        <v>9.0200000000000002E-2</v>
      </c>
      <c r="Q869">
        <v>13658670.460999999</v>
      </c>
      <c r="R869" t="s">
        <v>82</v>
      </c>
      <c r="T869" t="s">
        <v>63</v>
      </c>
      <c r="U869" t="s">
        <v>132</v>
      </c>
      <c r="V869" t="s">
        <v>125</v>
      </c>
      <c r="W869" t="s">
        <v>128</v>
      </c>
      <c r="Y869" t="s">
        <v>131</v>
      </c>
    </row>
    <row r="870" spans="1:25" x14ac:dyDescent="0.45">
      <c r="A870" t="s">
        <v>122</v>
      </c>
      <c r="B870" t="s">
        <v>123</v>
      </c>
      <c r="C870">
        <v>602</v>
      </c>
      <c r="D870">
        <v>2</v>
      </c>
      <c r="F870">
        <v>2022</v>
      </c>
      <c r="G870">
        <v>3435</v>
      </c>
      <c r="H870">
        <v>3423.86</v>
      </c>
      <c r="I870">
        <v>1279225.51</v>
      </c>
      <c r="K870">
        <v>495.72800000000001</v>
      </c>
      <c r="L870">
        <v>6.9500000000000006E-2</v>
      </c>
      <c r="M870">
        <v>1251982.794</v>
      </c>
      <c r="N870">
        <v>0.10299999999999999</v>
      </c>
      <c r="O870">
        <v>555.25</v>
      </c>
      <c r="P870">
        <v>9.4799999999999995E-2</v>
      </c>
      <c r="Q870">
        <v>12202573.973999999</v>
      </c>
      <c r="R870" t="s">
        <v>82</v>
      </c>
      <c r="T870" t="s">
        <v>63</v>
      </c>
      <c r="U870" t="s">
        <v>132</v>
      </c>
      <c r="V870" t="s">
        <v>125</v>
      </c>
      <c r="W870" t="s">
        <v>128</v>
      </c>
      <c r="Y870" t="s">
        <v>131</v>
      </c>
    </row>
    <row r="871" spans="1:25" x14ac:dyDescent="0.45">
      <c r="A871" t="s">
        <v>122</v>
      </c>
      <c r="B871" t="s">
        <v>123</v>
      </c>
      <c r="C871">
        <v>602</v>
      </c>
      <c r="D871">
        <v>2</v>
      </c>
      <c r="F871">
        <v>2023</v>
      </c>
      <c r="G871">
        <v>2543</v>
      </c>
      <c r="H871">
        <v>2529.9699999999998</v>
      </c>
      <c r="I871">
        <v>722368.77</v>
      </c>
      <c r="K871">
        <v>241.31100000000001</v>
      </c>
      <c r="L871">
        <v>7.9299999999999995E-2</v>
      </c>
      <c r="M871">
        <v>701886.49399999995</v>
      </c>
      <c r="N871">
        <v>0.1028</v>
      </c>
      <c r="O871">
        <v>314.18900000000002</v>
      </c>
      <c r="P871">
        <v>9.0899999999999995E-2</v>
      </c>
      <c r="Q871">
        <v>6840999.4179999996</v>
      </c>
      <c r="R871" t="s">
        <v>82</v>
      </c>
      <c r="T871" t="s">
        <v>63</v>
      </c>
      <c r="U871" t="s">
        <v>132</v>
      </c>
      <c r="V871" t="s">
        <v>125</v>
      </c>
      <c r="W871" t="s">
        <v>128</v>
      </c>
      <c r="Y871" t="s">
        <v>131</v>
      </c>
    </row>
    <row r="872" spans="1:25" x14ac:dyDescent="0.45">
      <c r="A872" t="s">
        <v>122</v>
      </c>
      <c r="B872" t="s">
        <v>123</v>
      </c>
      <c r="C872">
        <v>602</v>
      </c>
      <c r="D872">
        <v>2</v>
      </c>
      <c r="F872">
        <v>2024</v>
      </c>
      <c r="G872">
        <v>1981</v>
      </c>
      <c r="H872">
        <v>1970.16</v>
      </c>
      <c r="I872">
        <v>616259.99</v>
      </c>
      <c r="K872">
        <v>287.77199999999999</v>
      </c>
      <c r="L872">
        <v>8.3000000000000004E-2</v>
      </c>
      <c r="M872">
        <v>663947.80700000003</v>
      </c>
      <c r="N872">
        <v>0.10290000000000001</v>
      </c>
      <c r="O872">
        <v>363.84500000000003</v>
      </c>
      <c r="P872">
        <v>0.1108</v>
      </c>
      <c r="Q872">
        <v>6471242.7340000002</v>
      </c>
      <c r="R872" t="s">
        <v>82</v>
      </c>
      <c r="T872" t="s">
        <v>63</v>
      </c>
      <c r="U872" t="s">
        <v>132</v>
      </c>
      <c r="V872" t="s">
        <v>125</v>
      </c>
      <c r="W872" t="s">
        <v>128</v>
      </c>
      <c r="Y872" t="s">
        <v>131</v>
      </c>
    </row>
    <row r="873" spans="1:25" x14ac:dyDescent="0.45">
      <c r="A873" t="s">
        <v>133</v>
      </c>
      <c r="B873" t="s">
        <v>134</v>
      </c>
      <c r="C873">
        <v>1507</v>
      </c>
      <c r="D873">
        <v>1</v>
      </c>
      <c r="F873">
        <v>2009</v>
      </c>
      <c r="G873">
        <v>810</v>
      </c>
      <c r="H873">
        <v>763.84</v>
      </c>
      <c r="I873">
        <v>3952.6</v>
      </c>
      <c r="K873">
        <v>31.366</v>
      </c>
      <c r="L873">
        <v>0.69789999999999996</v>
      </c>
      <c r="M873">
        <v>7981.348</v>
      </c>
      <c r="N873">
        <v>0.11070000000000001</v>
      </c>
      <c r="O873">
        <v>9.8529999999999998</v>
      </c>
      <c r="P873">
        <v>0.15770000000000001</v>
      </c>
      <c r="Q873">
        <v>91350.614000000001</v>
      </c>
      <c r="R873" t="s">
        <v>45</v>
      </c>
      <c r="T873" t="s">
        <v>63</v>
      </c>
      <c r="V873" t="s">
        <v>121</v>
      </c>
      <c r="W873" t="s">
        <v>110</v>
      </c>
      <c r="Y873" t="s">
        <v>135</v>
      </c>
    </row>
    <row r="874" spans="1:25" x14ac:dyDescent="0.45">
      <c r="A874" t="s">
        <v>133</v>
      </c>
      <c r="B874" t="s">
        <v>134</v>
      </c>
      <c r="C874">
        <v>1507</v>
      </c>
      <c r="D874">
        <v>1</v>
      </c>
      <c r="F874">
        <v>2010</v>
      </c>
      <c r="G874">
        <v>1406</v>
      </c>
      <c r="H874">
        <v>1331.3</v>
      </c>
      <c r="I874">
        <v>15689.13</v>
      </c>
      <c r="K874">
        <v>61.929000000000002</v>
      </c>
      <c r="L874">
        <v>0.71450000000000002</v>
      </c>
      <c r="M874">
        <v>15308.39</v>
      </c>
      <c r="N874">
        <v>0.1173</v>
      </c>
      <c r="O874">
        <v>21.625</v>
      </c>
      <c r="P874">
        <v>0.19869999999999999</v>
      </c>
      <c r="Q874">
        <v>174061.26500000001</v>
      </c>
      <c r="R874" t="s">
        <v>45</v>
      </c>
      <c r="T874" t="s">
        <v>63</v>
      </c>
      <c r="V874" t="s">
        <v>121</v>
      </c>
      <c r="W874" t="s">
        <v>110</v>
      </c>
      <c r="Y874" t="s">
        <v>135</v>
      </c>
    </row>
    <row r="875" spans="1:25" x14ac:dyDescent="0.45">
      <c r="A875" t="s">
        <v>133</v>
      </c>
      <c r="B875" t="s">
        <v>134</v>
      </c>
      <c r="C875">
        <v>1507</v>
      </c>
      <c r="D875">
        <v>1</v>
      </c>
      <c r="F875">
        <v>2011</v>
      </c>
      <c r="G875">
        <v>1124</v>
      </c>
      <c r="H875">
        <v>1054.19</v>
      </c>
      <c r="I875">
        <v>30408.53</v>
      </c>
      <c r="K875">
        <v>58.246000000000002</v>
      </c>
      <c r="L875">
        <v>0.74129999999999996</v>
      </c>
      <c r="M875">
        <v>13803.842000000001</v>
      </c>
      <c r="N875">
        <v>0.1148</v>
      </c>
      <c r="O875">
        <v>17.238</v>
      </c>
      <c r="P875">
        <v>0.1898</v>
      </c>
      <c r="Q875">
        <v>157203.106</v>
      </c>
      <c r="R875" t="s">
        <v>45</v>
      </c>
      <c r="T875" t="s">
        <v>63</v>
      </c>
      <c r="V875" t="s">
        <v>121</v>
      </c>
      <c r="W875" t="s">
        <v>110</v>
      </c>
      <c r="Y875" t="s">
        <v>135</v>
      </c>
    </row>
    <row r="876" spans="1:25" x14ac:dyDescent="0.45">
      <c r="A876" t="s">
        <v>133</v>
      </c>
      <c r="B876" t="s">
        <v>134</v>
      </c>
      <c r="C876">
        <v>1507</v>
      </c>
      <c r="D876">
        <v>1</v>
      </c>
      <c r="F876">
        <v>2012</v>
      </c>
      <c r="G876">
        <v>1386</v>
      </c>
      <c r="H876">
        <v>1318.94</v>
      </c>
      <c r="I876">
        <v>9107.91</v>
      </c>
      <c r="K876">
        <v>51.9</v>
      </c>
      <c r="L876">
        <v>0.74419999999999997</v>
      </c>
      <c r="M876">
        <v>12253.437</v>
      </c>
      <c r="N876">
        <v>0.1042</v>
      </c>
      <c r="O876">
        <v>15.625999999999999</v>
      </c>
      <c r="P876">
        <v>0.1867</v>
      </c>
      <c r="Q876">
        <v>139470.63399999999</v>
      </c>
      <c r="R876" t="s">
        <v>45</v>
      </c>
      <c r="T876" t="s">
        <v>63</v>
      </c>
      <c r="V876" t="s">
        <v>121</v>
      </c>
      <c r="W876" t="s">
        <v>110</v>
      </c>
      <c r="Y876" t="s">
        <v>135</v>
      </c>
    </row>
    <row r="877" spans="1:25" x14ac:dyDescent="0.45">
      <c r="A877" t="s">
        <v>133</v>
      </c>
      <c r="B877" t="s">
        <v>134</v>
      </c>
      <c r="C877">
        <v>1507</v>
      </c>
      <c r="D877">
        <v>1</v>
      </c>
      <c r="F877">
        <v>2013</v>
      </c>
      <c r="G877">
        <v>526</v>
      </c>
      <c r="H877">
        <v>492.18</v>
      </c>
      <c r="I877">
        <v>4713.47</v>
      </c>
      <c r="K877">
        <v>27.6</v>
      </c>
      <c r="L877">
        <v>0.72870000000000001</v>
      </c>
      <c r="M877">
        <v>6654.2830000000004</v>
      </c>
      <c r="N877">
        <v>0.1089</v>
      </c>
      <c r="O877">
        <v>8.8320000000000007</v>
      </c>
      <c r="P877">
        <v>0.20780000000000001</v>
      </c>
      <c r="Q877">
        <v>75464.960000000006</v>
      </c>
      <c r="R877" t="s">
        <v>45</v>
      </c>
      <c r="T877" t="s">
        <v>63</v>
      </c>
      <c r="V877" t="s">
        <v>121</v>
      </c>
      <c r="W877" t="s">
        <v>110</v>
      </c>
      <c r="Y877" t="s">
        <v>135</v>
      </c>
    </row>
    <row r="878" spans="1:25" x14ac:dyDescent="0.45">
      <c r="A878" t="s">
        <v>133</v>
      </c>
      <c r="B878" t="s">
        <v>134</v>
      </c>
      <c r="C878">
        <v>1507</v>
      </c>
      <c r="D878">
        <v>1</v>
      </c>
      <c r="F878">
        <v>2014</v>
      </c>
      <c r="G878">
        <v>83</v>
      </c>
      <c r="H878">
        <v>72.62</v>
      </c>
      <c r="I878">
        <v>671.93</v>
      </c>
      <c r="K878">
        <v>3.2679999999999998</v>
      </c>
      <c r="L878">
        <v>0.61370000000000002</v>
      </c>
      <c r="M878">
        <v>928.28800000000001</v>
      </c>
      <c r="N878">
        <v>0.13500000000000001</v>
      </c>
      <c r="O878">
        <v>1.3240000000000001</v>
      </c>
      <c r="P878">
        <v>0.1711</v>
      </c>
      <c r="Q878">
        <v>10763.156000000001</v>
      </c>
      <c r="R878" t="s">
        <v>45</v>
      </c>
      <c r="T878" t="s">
        <v>63</v>
      </c>
      <c r="V878" t="s">
        <v>121</v>
      </c>
      <c r="W878" t="s">
        <v>110</v>
      </c>
      <c r="Y878" t="s">
        <v>99</v>
      </c>
    </row>
    <row r="879" spans="1:25" x14ac:dyDescent="0.45">
      <c r="A879" t="s">
        <v>133</v>
      </c>
      <c r="B879" t="s">
        <v>134</v>
      </c>
      <c r="C879">
        <v>1507</v>
      </c>
      <c r="D879">
        <v>1</v>
      </c>
      <c r="F879">
        <v>2015</v>
      </c>
      <c r="G879">
        <v>892</v>
      </c>
      <c r="H879">
        <v>851.19</v>
      </c>
      <c r="I879">
        <v>17301.669999999998</v>
      </c>
      <c r="K879">
        <v>76.807000000000002</v>
      </c>
      <c r="L879">
        <v>0.69089999999999996</v>
      </c>
      <c r="M879">
        <v>18821.053</v>
      </c>
      <c r="N879">
        <v>0.11550000000000001</v>
      </c>
      <c r="O879">
        <v>28.567</v>
      </c>
      <c r="P879">
        <v>0.21310000000000001</v>
      </c>
      <c r="Q879">
        <v>220641.921</v>
      </c>
      <c r="R879" t="s">
        <v>45</v>
      </c>
      <c r="T879" t="s">
        <v>63</v>
      </c>
      <c r="V879" t="s">
        <v>121</v>
      </c>
      <c r="W879" t="s">
        <v>110</v>
      </c>
      <c r="Y879" t="s">
        <v>136</v>
      </c>
    </row>
    <row r="880" spans="1:25" x14ac:dyDescent="0.45">
      <c r="A880" t="s">
        <v>133</v>
      </c>
      <c r="B880" t="s">
        <v>134</v>
      </c>
      <c r="C880">
        <v>1507</v>
      </c>
      <c r="D880">
        <v>1</v>
      </c>
      <c r="F880">
        <v>2016</v>
      </c>
      <c r="G880">
        <v>579</v>
      </c>
      <c r="H880">
        <v>548.87</v>
      </c>
      <c r="I880">
        <v>1628.76</v>
      </c>
      <c r="K880">
        <v>14.432</v>
      </c>
      <c r="L880">
        <v>0.62809999999999999</v>
      </c>
      <c r="M880">
        <v>3874.22</v>
      </c>
      <c r="N880">
        <v>9.6100000000000005E-2</v>
      </c>
      <c r="O880">
        <v>4.2080000000000002</v>
      </c>
      <c r="P880">
        <v>0.1343</v>
      </c>
      <c r="Q880">
        <v>45173.633000000002</v>
      </c>
      <c r="R880" t="s">
        <v>45</v>
      </c>
      <c r="T880" t="s">
        <v>63</v>
      </c>
      <c r="V880" t="s">
        <v>121</v>
      </c>
      <c r="W880" t="s">
        <v>110</v>
      </c>
      <c r="Y880" t="s">
        <v>136</v>
      </c>
    </row>
    <row r="881" spans="1:25" x14ac:dyDescent="0.45">
      <c r="A881" t="s">
        <v>133</v>
      </c>
      <c r="B881" t="s">
        <v>134</v>
      </c>
      <c r="C881">
        <v>1507</v>
      </c>
      <c r="D881">
        <v>1</v>
      </c>
      <c r="F881">
        <v>2017</v>
      </c>
      <c r="G881">
        <v>471</v>
      </c>
      <c r="H881">
        <v>455.99</v>
      </c>
      <c r="I881">
        <v>3752.79</v>
      </c>
      <c r="K881">
        <v>21.792000000000002</v>
      </c>
      <c r="L881">
        <v>0.72940000000000005</v>
      </c>
      <c r="M881">
        <v>5146.9589999999998</v>
      </c>
      <c r="N881">
        <v>0.1109</v>
      </c>
      <c r="O881">
        <v>6.7140000000000004</v>
      </c>
      <c r="P881">
        <v>0.15970000000000001</v>
      </c>
      <c r="Q881">
        <v>59749.792000000001</v>
      </c>
      <c r="R881" t="s">
        <v>45</v>
      </c>
      <c r="T881" t="s">
        <v>63</v>
      </c>
      <c r="V881" t="s">
        <v>121</v>
      </c>
      <c r="W881" t="s">
        <v>110</v>
      </c>
      <c r="Y881" t="s">
        <v>136</v>
      </c>
    </row>
    <row r="882" spans="1:25" x14ac:dyDescent="0.45">
      <c r="A882" t="s">
        <v>133</v>
      </c>
      <c r="B882" t="s">
        <v>134</v>
      </c>
      <c r="C882">
        <v>1507</v>
      </c>
      <c r="D882">
        <v>1</v>
      </c>
      <c r="F882">
        <v>2018</v>
      </c>
      <c r="G882">
        <v>302</v>
      </c>
      <c r="H882">
        <v>291.56</v>
      </c>
      <c r="I882">
        <v>5304.72</v>
      </c>
      <c r="K882">
        <v>18.302</v>
      </c>
      <c r="L882">
        <v>0.56869999999999998</v>
      </c>
      <c r="M882">
        <v>5619.8990000000003</v>
      </c>
      <c r="N882">
        <v>0.1062</v>
      </c>
      <c r="O882">
        <v>8.4760000000000009</v>
      </c>
      <c r="P882">
        <v>0.2445</v>
      </c>
      <c r="Q882">
        <v>64377.875</v>
      </c>
      <c r="R882" t="s">
        <v>45</v>
      </c>
      <c r="T882" t="s">
        <v>63</v>
      </c>
      <c r="V882" t="s">
        <v>121</v>
      </c>
      <c r="W882" t="s">
        <v>110</v>
      </c>
      <c r="Y882" t="s">
        <v>136</v>
      </c>
    </row>
    <row r="883" spans="1:25" x14ac:dyDescent="0.45">
      <c r="A883" t="s">
        <v>133</v>
      </c>
      <c r="B883" t="s">
        <v>134</v>
      </c>
      <c r="C883">
        <v>1507</v>
      </c>
      <c r="D883">
        <v>2</v>
      </c>
      <c r="F883">
        <v>2009</v>
      </c>
      <c r="G883">
        <v>664</v>
      </c>
      <c r="H883">
        <v>612.36</v>
      </c>
      <c r="I883">
        <v>5003.7700000000004</v>
      </c>
      <c r="K883">
        <v>26.457999999999998</v>
      </c>
      <c r="L883">
        <v>0.70989999999999998</v>
      </c>
      <c r="M883">
        <v>6627.4530000000004</v>
      </c>
      <c r="N883">
        <v>0.1128</v>
      </c>
      <c r="O883">
        <v>8.859</v>
      </c>
      <c r="P883">
        <v>0.18340000000000001</v>
      </c>
      <c r="Q883">
        <v>75731.44</v>
      </c>
      <c r="R883" t="s">
        <v>45</v>
      </c>
      <c r="T883" t="s">
        <v>63</v>
      </c>
      <c r="V883" t="s">
        <v>121</v>
      </c>
      <c r="W883" t="s">
        <v>110</v>
      </c>
      <c r="Y883" t="s">
        <v>135</v>
      </c>
    </row>
    <row r="884" spans="1:25" x14ac:dyDescent="0.45">
      <c r="A884" t="s">
        <v>133</v>
      </c>
      <c r="B884" t="s">
        <v>134</v>
      </c>
      <c r="C884">
        <v>1507</v>
      </c>
      <c r="D884">
        <v>2</v>
      </c>
      <c r="F884">
        <v>2010</v>
      </c>
      <c r="G884">
        <v>1537</v>
      </c>
      <c r="H884">
        <v>1436.54</v>
      </c>
      <c r="I884">
        <v>16771.37</v>
      </c>
      <c r="K884">
        <v>66.668999999999997</v>
      </c>
      <c r="L884">
        <v>0.71530000000000005</v>
      </c>
      <c r="M884">
        <v>16337.59</v>
      </c>
      <c r="N884">
        <v>0.1196</v>
      </c>
      <c r="O884">
        <v>22.733000000000001</v>
      </c>
      <c r="P884">
        <v>0.2026</v>
      </c>
      <c r="Q884">
        <v>185685.91500000001</v>
      </c>
      <c r="R884" t="s">
        <v>45</v>
      </c>
      <c r="T884" t="s">
        <v>63</v>
      </c>
      <c r="V884" t="s">
        <v>121</v>
      </c>
      <c r="W884" t="s">
        <v>110</v>
      </c>
      <c r="Y884" t="s">
        <v>135</v>
      </c>
    </row>
    <row r="885" spans="1:25" x14ac:dyDescent="0.45">
      <c r="A885" t="s">
        <v>133</v>
      </c>
      <c r="B885" t="s">
        <v>134</v>
      </c>
      <c r="C885">
        <v>1507</v>
      </c>
      <c r="D885">
        <v>2</v>
      </c>
      <c r="F885">
        <v>2011</v>
      </c>
      <c r="G885">
        <v>632</v>
      </c>
      <c r="H885">
        <v>582.87</v>
      </c>
      <c r="I885">
        <v>15236.61</v>
      </c>
      <c r="K885">
        <v>34.68</v>
      </c>
      <c r="L885">
        <v>0.74060000000000004</v>
      </c>
      <c r="M885">
        <v>8219.5570000000007</v>
      </c>
      <c r="N885">
        <v>0.1258</v>
      </c>
      <c r="O885">
        <v>11.813000000000001</v>
      </c>
      <c r="P885">
        <v>0.2243</v>
      </c>
      <c r="Q885">
        <v>93636.114000000001</v>
      </c>
      <c r="R885" t="s">
        <v>45</v>
      </c>
      <c r="T885" t="s">
        <v>63</v>
      </c>
      <c r="V885" t="s">
        <v>121</v>
      </c>
      <c r="W885" t="s">
        <v>110</v>
      </c>
      <c r="Y885" t="s">
        <v>135</v>
      </c>
    </row>
    <row r="886" spans="1:25" x14ac:dyDescent="0.45">
      <c r="A886" t="s">
        <v>133</v>
      </c>
      <c r="B886" t="s">
        <v>134</v>
      </c>
      <c r="C886">
        <v>1507</v>
      </c>
      <c r="D886">
        <v>2</v>
      </c>
      <c r="F886">
        <v>2012</v>
      </c>
      <c r="G886">
        <v>911</v>
      </c>
      <c r="H886">
        <v>859.28</v>
      </c>
      <c r="I886">
        <v>11487.03</v>
      </c>
      <c r="K886">
        <v>37.280999999999999</v>
      </c>
      <c r="L886">
        <v>0.74470000000000003</v>
      </c>
      <c r="M886">
        <v>8794.9539999999997</v>
      </c>
      <c r="N886">
        <v>0.115</v>
      </c>
      <c r="O886">
        <v>13.548</v>
      </c>
      <c r="P886">
        <v>0.223</v>
      </c>
      <c r="Q886">
        <v>100127.791</v>
      </c>
      <c r="R886" t="s">
        <v>45</v>
      </c>
      <c r="T886" t="s">
        <v>63</v>
      </c>
      <c r="V886" t="s">
        <v>121</v>
      </c>
      <c r="W886" t="s">
        <v>110</v>
      </c>
      <c r="Y886" t="s">
        <v>135</v>
      </c>
    </row>
    <row r="887" spans="1:25" x14ac:dyDescent="0.45">
      <c r="A887" t="s">
        <v>133</v>
      </c>
      <c r="B887" t="s">
        <v>134</v>
      </c>
      <c r="C887">
        <v>1507</v>
      </c>
      <c r="D887">
        <v>2</v>
      </c>
      <c r="F887">
        <v>2013</v>
      </c>
      <c r="G887">
        <v>1439</v>
      </c>
      <c r="H887">
        <v>1382.64</v>
      </c>
      <c r="I887">
        <v>7622.79</v>
      </c>
      <c r="K887">
        <v>52.906999999999996</v>
      </c>
      <c r="L887">
        <v>0.70199999999999996</v>
      </c>
      <c r="M887">
        <v>13163.769</v>
      </c>
      <c r="N887">
        <v>0.10680000000000001</v>
      </c>
      <c r="O887">
        <v>18.175999999999998</v>
      </c>
      <c r="P887">
        <v>0.20760000000000001</v>
      </c>
      <c r="Q887">
        <v>150018.72700000001</v>
      </c>
      <c r="R887" t="s">
        <v>45</v>
      </c>
      <c r="T887" t="s">
        <v>63</v>
      </c>
      <c r="V887" t="s">
        <v>121</v>
      </c>
      <c r="W887" t="s">
        <v>110</v>
      </c>
      <c r="Y887" t="s">
        <v>135</v>
      </c>
    </row>
    <row r="888" spans="1:25" x14ac:dyDescent="0.45">
      <c r="A888" t="s">
        <v>133</v>
      </c>
      <c r="B888" t="s">
        <v>134</v>
      </c>
      <c r="C888">
        <v>1507</v>
      </c>
      <c r="D888">
        <v>2</v>
      </c>
      <c r="F888">
        <v>2014</v>
      </c>
      <c r="G888">
        <v>875</v>
      </c>
      <c r="H888">
        <v>832.1</v>
      </c>
      <c r="I888">
        <v>6352.53</v>
      </c>
      <c r="K888">
        <v>33.673999999999999</v>
      </c>
      <c r="L888">
        <v>0.61960000000000004</v>
      </c>
      <c r="M888">
        <v>9328.1929999999993</v>
      </c>
      <c r="N888">
        <v>0.10929999999999999</v>
      </c>
      <c r="O888">
        <v>14.212</v>
      </c>
      <c r="P888">
        <v>0.21790000000000001</v>
      </c>
      <c r="Q888">
        <v>108533.504</v>
      </c>
      <c r="R888" t="s">
        <v>45</v>
      </c>
      <c r="T888" t="s">
        <v>63</v>
      </c>
      <c r="V888" t="s">
        <v>121</v>
      </c>
      <c r="W888" t="s">
        <v>110</v>
      </c>
      <c r="Y888" t="s">
        <v>135</v>
      </c>
    </row>
    <row r="889" spans="1:25" x14ac:dyDescent="0.45">
      <c r="A889" t="s">
        <v>133</v>
      </c>
      <c r="B889" t="s">
        <v>134</v>
      </c>
      <c r="C889">
        <v>1507</v>
      </c>
      <c r="D889">
        <v>2</v>
      </c>
      <c r="F889">
        <v>2015</v>
      </c>
      <c r="G889">
        <v>945</v>
      </c>
      <c r="H889">
        <v>897.37</v>
      </c>
      <c r="I889">
        <v>17246.89</v>
      </c>
      <c r="K889">
        <v>77.039000000000001</v>
      </c>
      <c r="L889">
        <v>0.69020000000000004</v>
      </c>
      <c r="M889">
        <v>18886.88</v>
      </c>
      <c r="N889">
        <v>0.1232</v>
      </c>
      <c r="O889">
        <v>28.684999999999999</v>
      </c>
      <c r="P889">
        <v>0.2145</v>
      </c>
      <c r="Q889">
        <v>221363.51699999999</v>
      </c>
      <c r="R889" t="s">
        <v>45</v>
      </c>
      <c r="T889" t="s">
        <v>63</v>
      </c>
      <c r="V889" t="s">
        <v>121</v>
      </c>
      <c r="W889" t="s">
        <v>110</v>
      </c>
      <c r="Y889" t="s">
        <v>136</v>
      </c>
    </row>
    <row r="890" spans="1:25" x14ac:dyDescent="0.45">
      <c r="A890" t="s">
        <v>133</v>
      </c>
      <c r="B890" t="s">
        <v>134</v>
      </c>
      <c r="C890">
        <v>1507</v>
      </c>
      <c r="D890">
        <v>2</v>
      </c>
      <c r="F890">
        <v>2016</v>
      </c>
      <c r="G890">
        <v>1033</v>
      </c>
      <c r="H890">
        <v>1014.82</v>
      </c>
      <c r="I890">
        <v>1339.5</v>
      </c>
      <c r="K890">
        <v>20.187000000000001</v>
      </c>
      <c r="L890">
        <v>0.72409999999999997</v>
      </c>
      <c r="M890">
        <v>4829.1639999999998</v>
      </c>
      <c r="N890">
        <v>9.3600000000000003E-2</v>
      </c>
      <c r="O890">
        <v>6.0119999999999996</v>
      </c>
      <c r="P890">
        <v>0.1502</v>
      </c>
      <c r="Q890">
        <v>56091.466</v>
      </c>
      <c r="R890" t="s">
        <v>45</v>
      </c>
      <c r="T890" t="s">
        <v>63</v>
      </c>
      <c r="V890" t="s">
        <v>121</v>
      </c>
      <c r="W890" t="s">
        <v>110</v>
      </c>
      <c r="Y890" t="s">
        <v>136</v>
      </c>
    </row>
    <row r="891" spans="1:25" x14ac:dyDescent="0.45">
      <c r="A891" t="s">
        <v>133</v>
      </c>
      <c r="B891" t="s">
        <v>134</v>
      </c>
      <c r="C891">
        <v>1507</v>
      </c>
      <c r="D891">
        <v>2</v>
      </c>
      <c r="F891">
        <v>2017</v>
      </c>
      <c r="G891">
        <v>238</v>
      </c>
      <c r="H891">
        <v>220.65</v>
      </c>
      <c r="I891">
        <v>3024.07</v>
      </c>
      <c r="K891">
        <v>14.395</v>
      </c>
      <c r="L891">
        <v>0.72940000000000005</v>
      </c>
      <c r="M891">
        <v>3398.7049999999999</v>
      </c>
      <c r="N891">
        <v>0.1454</v>
      </c>
      <c r="O891">
        <v>5.1989999999999998</v>
      </c>
      <c r="P891">
        <v>0.20810000000000001</v>
      </c>
      <c r="Q891">
        <v>39467.817999999999</v>
      </c>
      <c r="R891" t="s">
        <v>45</v>
      </c>
      <c r="T891" t="s">
        <v>63</v>
      </c>
      <c r="V891" t="s">
        <v>121</v>
      </c>
      <c r="W891" t="s">
        <v>110</v>
      </c>
      <c r="Y891" t="s">
        <v>136</v>
      </c>
    </row>
    <row r="892" spans="1:25" x14ac:dyDescent="0.45">
      <c r="A892" t="s">
        <v>133</v>
      </c>
      <c r="B892" t="s">
        <v>134</v>
      </c>
      <c r="C892">
        <v>1507</v>
      </c>
      <c r="D892">
        <v>2</v>
      </c>
      <c r="F892">
        <v>2018</v>
      </c>
      <c r="G892">
        <v>224</v>
      </c>
      <c r="H892">
        <v>215.18</v>
      </c>
      <c r="I892">
        <v>3815.9</v>
      </c>
      <c r="K892">
        <v>13.63</v>
      </c>
      <c r="L892">
        <v>0.56869999999999998</v>
      </c>
      <c r="M892">
        <v>4184.5640000000003</v>
      </c>
      <c r="N892">
        <v>0.1114</v>
      </c>
      <c r="O892">
        <v>6.7069999999999999</v>
      </c>
      <c r="P892">
        <v>0.24979999999999999</v>
      </c>
      <c r="Q892">
        <v>47943.343000000001</v>
      </c>
      <c r="R892" t="s">
        <v>45</v>
      </c>
      <c r="T892" t="s">
        <v>63</v>
      </c>
      <c r="V892" t="s">
        <v>121</v>
      </c>
      <c r="W892" t="s">
        <v>110</v>
      </c>
      <c r="Y892" t="s">
        <v>136</v>
      </c>
    </row>
    <row r="893" spans="1:25" x14ac:dyDescent="0.45">
      <c r="A893" t="s">
        <v>133</v>
      </c>
      <c r="B893" t="s">
        <v>134</v>
      </c>
      <c r="C893">
        <v>1507</v>
      </c>
      <c r="D893">
        <v>3</v>
      </c>
      <c r="F893">
        <v>2009</v>
      </c>
      <c r="G893">
        <v>598</v>
      </c>
      <c r="H893">
        <v>552.35</v>
      </c>
      <c r="I893">
        <v>36741.5</v>
      </c>
      <c r="K893">
        <v>128.33199999999999</v>
      </c>
      <c r="L893">
        <v>0.66869999999999996</v>
      </c>
      <c r="M893">
        <v>33116.883000000002</v>
      </c>
      <c r="N893">
        <v>0.1153</v>
      </c>
      <c r="O893">
        <v>30.701000000000001</v>
      </c>
      <c r="P893">
        <v>0.1457</v>
      </c>
      <c r="Q893">
        <v>379461.50799999997</v>
      </c>
      <c r="R893" t="s">
        <v>45</v>
      </c>
      <c r="T893" t="s">
        <v>46</v>
      </c>
      <c r="V893" t="s">
        <v>97</v>
      </c>
      <c r="W893" t="s">
        <v>110</v>
      </c>
      <c r="Y893" t="s">
        <v>135</v>
      </c>
    </row>
    <row r="894" spans="1:25" x14ac:dyDescent="0.45">
      <c r="A894" t="s">
        <v>133</v>
      </c>
      <c r="B894" t="s">
        <v>134</v>
      </c>
      <c r="C894">
        <v>1507</v>
      </c>
      <c r="D894">
        <v>3</v>
      </c>
      <c r="F894">
        <v>2010</v>
      </c>
      <c r="G894">
        <v>1165</v>
      </c>
      <c r="H894">
        <v>1030.3</v>
      </c>
      <c r="I894">
        <v>25057.81</v>
      </c>
      <c r="K894">
        <v>115.63500000000001</v>
      </c>
      <c r="L894">
        <v>0.65390000000000004</v>
      </c>
      <c r="M894">
        <v>29139.006000000001</v>
      </c>
      <c r="N894">
        <v>0.19</v>
      </c>
      <c r="O894">
        <v>25.148</v>
      </c>
      <c r="P894">
        <v>0.12</v>
      </c>
      <c r="Q894">
        <v>331965.09399999998</v>
      </c>
      <c r="R894" t="s">
        <v>45</v>
      </c>
      <c r="T894" t="s">
        <v>46</v>
      </c>
      <c r="V894" t="s">
        <v>97</v>
      </c>
      <c r="W894" t="s">
        <v>110</v>
      </c>
      <c r="Y894" t="s">
        <v>135</v>
      </c>
    </row>
    <row r="895" spans="1:25" x14ac:dyDescent="0.45">
      <c r="A895" t="s">
        <v>133</v>
      </c>
      <c r="B895" t="s">
        <v>134</v>
      </c>
      <c r="C895">
        <v>1507</v>
      </c>
      <c r="D895">
        <v>3</v>
      </c>
      <c r="F895">
        <v>2011</v>
      </c>
      <c r="G895">
        <v>877</v>
      </c>
      <c r="H895">
        <v>781.61</v>
      </c>
      <c r="I895">
        <v>19032.62</v>
      </c>
      <c r="K895">
        <v>75.587000000000003</v>
      </c>
      <c r="L895">
        <v>0.64970000000000006</v>
      </c>
      <c r="M895">
        <v>18129.135999999999</v>
      </c>
      <c r="N895">
        <v>0.1888</v>
      </c>
      <c r="O895">
        <v>16.059999999999999</v>
      </c>
      <c r="P895">
        <v>0.1226</v>
      </c>
      <c r="Q895">
        <v>207019.68900000001</v>
      </c>
      <c r="R895" t="s">
        <v>45</v>
      </c>
      <c r="T895" t="s">
        <v>46</v>
      </c>
      <c r="V895" t="s">
        <v>97</v>
      </c>
      <c r="W895" t="s">
        <v>110</v>
      </c>
      <c r="Y895" t="s">
        <v>135</v>
      </c>
    </row>
    <row r="896" spans="1:25" x14ac:dyDescent="0.45">
      <c r="A896" t="s">
        <v>133</v>
      </c>
      <c r="B896" t="s">
        <v>134</v>
      </c>
      <c r="C896">
        <v>1507</v>
      </c>
      <c r="D896">
        <v>3</v>
      </c>
      <c r="F896">
        <v>2012</v>
      </c>
      <c r="G896">
        <v>579</v>
      </c>
      <c r="H896">
        <v>535.14</v>
      </c>
      <c r="I896">
        <v>11687.92</v>
      </c>
      <c r="K896">
        <v>52.468000000000004</v>
      </c>
      <c r="L896">
        <v>0.68320000000000003</v>
      </c>
      <c r="M896">
        <v>12524.189</v>
      </c>
      <c r="N896">
        <v>0.1915</v>
      </c>
      <c r="O896">
        <v>11.119</v>
      </c>
      <c r="P896">
        <v>0.13500000000000001</v>
      </c>
      <c r="Q896">
        <v>142650.20000000001</v>
      </c>
      <c r="R896" t="s">
        <v>45</v>
      </c>
      <c r="T896" t="s">
        <v>46</v>
      </c>
      <c r="V896" t="s">
        <v>97</v>
      </c>
      <c r="W896" t="s">
        <v>110</v>
      </c>
      <c r="Y896" t="s">
        <v>135</v>
      </c>
    </row>
    <row r="897" spans="1:25" x14ac:dyDescent="0.45">
      <c r="A897" t="s">
        <v>133</v>
      </c>
      <c r="B897" t="s">
        <v>134</v>
      </c>
      <c r="C897">
        <v>1507</v>
      </c>
      <c r="D897">
        <v>3</v>
      </c>
      <c r="F897">
        <v>2013</v>
      </c>
      <c r="G897">
        <v>906</v>
      </c>
      <c r="H897">
        <v>859.63</v>
      </c>
      <c r="I897">
        <v>29353.15</v>
      </c>
      <c r="K897">
        <v>112.848</v>
      </c>
      <c r="L897">
        <v>0.66169999999999995</v>
      </c>
      <c r="M897">
        <v>28127.882000000001</v>
      </c>
      <c r="N897">
        <v>0.16350000000000001</v>
      </c>
      <c r="O897">
        <v>23.87</v>
      </c>
      <c r="P897">
        <v>0.13489999999999999</v>
      </c>
      <c r="Q897">
        <v>320568.79300000001</v>
      </c>
      <c r="R897" t="s">
        <v>45</v>
      </c>
      <c r="T897" t="s">
        <v>46</v>
      </c>
      <c r="V897" t="s">
        <v>97</v>
      </c>
      <c r="W897" t="s">
        <v>110</v>
      </c>
      <c r="Y897" t="s">
        <v>135</v>
      </c>
    </row>
    <row r="898" spans="1:25" x14ac:dyDescent="0.45">
      <c r="A898" t="s">
        <v>133</v>
      </c>
      <c r="B898" t="s">
        <v>134</v>
      </c>
      <c r="C898">
        <v>1507</v>
      </c>
      <c r="D898">
        <v>3</v>
      </c>
      <c r="F898">
        <v>2014</v>
      </c>
      <c r="G898">
        <v>842</v>
      </c>
      <c r="H898">
        <v>794.19</v>
      </c>
      <c r="I898">
        <v>36520.449999999997</v>
      </c>
      <c r="K898">
        <v>117.923</v>
      </c>
      <c r="L898">
        <v>0.58640000000000003</v>
      </c>
      <c r="M898">
        <v>33058.678999999996</v>
      </c>
      <c r="N898">
        <v>0.16170000000000001</v>
      </c>
      <c r="O898">
        <v>30.076000000000001</v>
      </c>
      <c r="P898">
        <v>0.14269999999999999</v>
      </c>
      <c r="Q898">
        <v>384909.53100000002</v>
      </c>
      <c r="R898" t="s">
        <v>45</v>
      </c>
      <c r="T898" t="s">
        <v>46</v>
      </c>
      <c r="V898" t="s">
        <v>97</v>
      </c>
      <c r="W898" t="s">
        <v>110</v>
      </c>
      <c r="Y898" t="s">
        <v>135</v>
      </c>
    </row>
    <row r="899" spans="1:25" x14ac:dyDescent="0.45">
      <c r="A899" t="s">
        <v>133</v>
      </c>
      <c r="B899" t="s">
        <v>134</v>
      </c>
      <c r="C899">
        <v>1507</v>
      </c>
      <c r="D899">
        <v>3</v>
      </c>
      <c r="F899">
        <v>2015</v>
      </c>
      <c r="G899">
        <v>1073</v>
      </c>
      <c r="H899">
        <v>1038.02</v>
      </c>
      <c r="I899">
        <v>77415.350000000006</v>
      </c>
      <c r="K899">
        <v>256.54000000000002</v>
      </c>
      <c r="L899">
        <v>0.66</v>
      </c>
      <c r="M899">
        <v>63778.756999999998</v>
      </c>
      <c r="N899">
        <v>0.17349999999999999</v>
      </c>
      <c r="O899">
        <v>56.353000000000002</v>
      </c>
      <c r="P899">
        <v>0.13980000000000001</v>
      </c>
      <c r="Q899">
        <v>741526.26300000004</v>
      </c>
      <c r="R899" t="s">
        <v>45</v>
      </c>
      <c r="T899" t="s">
        <v>46</v>
      </c>
      <c r="V899" t="s">
        <v>97</v>
      </c>
      <c r="W899" t="s">
        <v>110</v>
      </c>
      <c r="Y899" t="s">
        <v>136</v>
      </c>
    </row>
    <row r="900" spans="1:25" x14ac:dyDescent="0.45">
      <c r="A900" t="s">
        <v>133</v>
      </c>
      <c r="B900" t="s">
        <v>134</v>
      </c>
      <c r="C900">
        <v>1507</v>
      </c>
      <c r="D900">
        <v>3</v>
      </c>
      <c r="F900">
        <v>2016</v>
      </c>
      <c r="G900">
        <v>172</v>
      </c>
      <c r="H900">
        <v>159.51</v>
      </c>
      <c r="I900">
        <v>5933.38</v>
      </c>
      <c r="K900">
        <v>21.914000000000001</v>
      </c>
      <c r="L900">
        <v>0.56820000000000004</v>
      </c>
      <c r="M900">
        <v>5604.2939999999999</v>
      </c>
      <c r="N900">
        <v>0.2366</v>
      </c>
      <c r="O900">
        <v>4.649</v>
      </c>
      <c r="P900">
        <v>0.1157</v>
      </c>
      <c r="Q900">
        <v>65243.464999999997</v>
      </c>
      <c r="R900" t="s">
        <v>45</v>
      </c>
      <c r="T900" t="s">
        <v>46</v>
      </c>
      <c r="V900" t="s">
        <v>97</v>
      </c>
      <c r="W900" t="s">
        <v>110</v>
      </c>
      <c r="Y900" t="s">
        <v>136</v>
      </c>
    </row>
    <row r="901" spans="1:25" x14ac:dyDescent="0.45">
      <c r="A901" t="s">
        <v>133</v>
      </c>
      <c r="B901" t="s">
        <v>134</v>
      </c>
      <c r="C901">
        <v>1507</v>
      </c>
      <c r="D901">
        <v>3</v>
      </c>
      <c r="F901">
        <v>2017</v>
      </c>
      <c r="G901">
        <v>283</v>
      </c>
      <c r="H901">
        <v>264.05</v>
      </c>
      <c r="I901">
        <v>14525.42</v>
      </c>
      <c r="K901">
        <v>52.448999999999998</v>
      </c>
      <c r="L901">
        <v>0.62290000000000001</v>
      </c>
      <c r="M901">
        <v>12535.682000000001</v>
      </c>
      <c r="N901">
        <v>0.15110000000000001</v>
      </c>
      <c r="O901">
        <v>11.972</v>
      </c>
      <c r="P901">
        <v>0.1391</v>
      </c>
      <c r="Q901">
        <v>145677.85</v>
      </c>
      <c r="R901" t="s">
        <v>45</v>
      </c>
      <c r="T901" t="s">
        <v>46</v>
      </c>
      <c r="V901" t="s">
        <v>97</v>
      </c>
      <c r="W901" t="s">
        <v>110</v>
      </c>
      <c r="Y901" t="s">
        <v>136</v>
      </c>
    </row>
    <row r="902" spans="1:25" x14ac:dyDescent="0.45">
      <c r="A902" t="s">
        <v>133</v>
      </c>
      <c r="B902" t="s">
        <v>134</v>
      </c>
      <c r="C902">
        <v>1507</v>
      </c>
      <c r="D902">
        <v>3</v>
      </c>
      <c r="F902">
        <v>2018</v>
      </c>
      <c r="G902">
        <v>1001</v>
      </c>
      <c r="H902">
        <v>983.27</v>
      </c>
      <c r="I902">
        <v>20337.84</v>
      </c>
      <c r="K902">
        <v>87.619</v>
      </c>
      <c r="L902">
        <v>0.64459999999999995</v>
      </c>
      <c r="M902">
        <v>21345.125</v>
      </c>
      <c r="N902">
        <v>0.1167</v>
      </c>
      <c r="O902">
        <v>20.145</v>
      </c>
      <c r="P902">
        <v>0.15049999999999999</v>
      </c>
      <c r="Q902">
        <v>245506.11799999999</v>
      </c>
      <c r="R902" t="s">
        <v>45</v>
      </c>
      <c r="T902" t="s">
        <v>46</v>
      </c>
      <c r="V902" t="s">
        <v>97</v>
      </c>
      <c r="W902" t="s">
        <v>110</v>
      </c>
      <c r="Y902" t="s">
        <v>136</v>
      </c>
    </row>
    <row r="903" spans="1:25" x14ac:dyDescent="0.45">
      <c r="A903" t="s">
        <v>133</v>
      </c>
      <c r="B903" t="s">
        <v>134</v>
      </c>
      <c r="C903">
        <v>1507</v>
      </c>
      <c r="D903">
        <v>3</v>
      </c>
      <c r="F903">
        <v>2019</v>
      </c>
      <c r="G903">
        <v>259</v>
      </c>
      <c r="H903">
        <v>240.99</v>
      </c>
      <c r="I903">
        <v>2350.4499999999998</v>
      </c>
      <c r="K903">
        <v>39.042999999999999</v>
      </c>
      <c r="L903">
        <v>0.94379999999999997</v>
      </c>
      <c r="M903">
        <v>3293.181</v>
      </c>
      <c r="N903">
        <v>0.12230000000000001</v>
      </c>
      <c r="O903">
        <v>3.278</v>
      </c>
      <c r="P903">
        <v>0.12959999999999999</v>
      </c>
      <c r="Q903">
        <v>39213.19</v>
      </c>
      <c r="R903" t="s">
        <v>45</v>
      </c>
      <c r="T903" t="s">
        <v>46</v>
      </c>
      <c r="V903" t="s">
        <v>97</v>
      </c>
      <c r="W903" t="s">
        <v>110</v>
      </c>
      <c r="Y903" t="s">
        <v>136</v>
      </c>
    </row>
    <row r="904" spans="1:25" x14ac:dyDescent="0.45">
      <c r="A904" t="s">
        <v>133</v>
      </c>
      <c r="B904" t="s">
        <v>134</v>
      </c>
      <c r="C904">
        <v>1507</v>
      </c>
      <c r="D904">
        <v>3</v>
      </c>
      <c r="F904">
        <v>2020</v>
      </c>
      <c r="G904">
        <v>114</v>
      </c>
      <c r="H904">
        <v>104.71</v>
      </c>
      <c r="I904">
        <v>3495.44</v>
      </c>
      <c r="K904">
        <v>8.7959999999999994</v>
      </c>
      <c r="L904">
        <v>0.43609999999999999</v>
      </c>
      <c r="M904">
        <v>2985.0740000000001</v>
      </c>
      <c r="N904">
        <v>0.15640000000000001</v>
      </c>
      <c r="O904">
        <v>2.6949999999999998</v>
      </c>
      <c r="P904">
        <v>0.13830000000000001</v>
      </c>
      <c r="Q904">
        <v>34974.593000000001</v>
      </c>
      <c r="R904" t="s">
        <v>45</v>
      </c>
      <c r="T904" t="s">
        <v>46</v>
      </c>
      <c r="V904" t="s">
        <v>97</v>
      </c>
      <c r="W904" t="s">
        <v>110</v>
      </c>
      <c r="Y904" t="s">
        <v>136</v>
      </c>
    </row>
    <row r="905" spans="1:25" x14ac:dyDescent="0.45">
      <c r="A905" t="s">
        <v>133</v>
      </c>
      <c r="B905" t="s">
        <v>134</v>
      </c>
      <c r="C905">
        <v>1507</v>
      </c>
      <c r="D905">
        <v>3</v>
      </c>
      <c r="F905">
        <v>2021</v>
      </c>
      <c r="G905">
        <v>212</v>
      </c>
      <c r="H905">
        <v>190</v>
      </c>
      <c r="I905">
        <v>3225.21</v>
      </c>
      <c r="K905">
        <v>10.388999999999999</v>
      </c>
      <c r="L905">
        <v>0.3705</v>
      </c>
      <c r="M905">
        <v>3697.4929999999999</v>
      </c>
      <c r="N905">
        <v>0.12759999999999999</v>
      </c>
      <c r="O905">
        <v>3.3119999999999998</v>
      </c>
      <c r="P905">
        <v>0.12670000000000001</v>
      </c>
      <c r="Q905">
        <v>43050.383999999998</v>
      </c>
      <c r="R905" t="s">
        <v>45</v>
      </c>
      <c r="T905" t="s">
        <v>46</v>
      </c>
      <c r="V905" t="s">
        <v>97</v>
      </c>
      <c r="W905" t="s">
        <v>110</v>
      </c>
      <c r="Y905" t="s">
        <v>136</v>
      </c>
    </row>
    <row r="906" spans="1:25" x14ac:dyDescent="0.45">
      <c r="A906" t="s">
        <v>133</v>
      </c>
      <c r="B906" t="s">
        <v>134</v>
      </c>
      <c r="C906">
        <v>1507</v>
      </c>
      <c r="D906">
        <v>3</v>
      </c>
      <c r="F906">
        <v>2022</v>
      </c>
      <c r="G906">
        <v>458</v>
      </c>
      <c r="H906">
        <v>426.4</v>
      </c>
      <c r="I906">
        <v>22943</v>
      </c>
      <c r="K906">
        <v>60.935000000000002</v>
      </c>
      <c r="L906">
        <v>0.69620000000000004</v>
      </c>
      <c r="M906">
        <v>20190.116999999998</v>
      </c>
      <c r="N906">
        <v>0.14510000000000001</v>
      </c>
      <c r="O906">
        <v>17.431000000000001</v>
      </c>
      <c r="P906">
        <v>0.12189999999999999</v>
      </c>
      <c r="Q906">
        <v>240352.929</v>
      </c>
      <c r="R906" t="s">
        <v>45</v>
      </c>
      <c r="T906" t="s">
        <v>46</v>
      </c>
      <c r="V906" t="s">
        <v>97</v>
      </c>
      <c r="W906" t="s">
        <v>110</v>
      </c>
      <c r="Y906" t="s">
        <v>136</v>
      </c>
    </row>
    <row r="907" spans="1:25" x14ac:dyDescent="0.45">
      <c r="A907" t="s">
        <v>133</v>
      </c>
      <c r="B907" t="s">
        <v>134</v>
      </c>
      <c r="C907">
        <v>1507</v>
      </c>
      <c r="D907">
        <v>3</v>
      </c>
      <c r="F907">
        <v>2023</v>
      </c>
      <c r="G907">
        <v>309</v>
      </c>
      <c r="H907">
        <v>291.94</v>
      </c>
      <c r="I907">
        <v>3164.94</v>
      </c>
      <c r="K907">
        <v>13.999000000000001</v>
      </c>
      <c r="L907">
        <v>0.51929999999999998</v>
      </c>
      <c r="M907">
        <v>4523.4409999999998</v>
      </c>
      <c r="N907">
        <v>0.1144</v>
      </c>
      <c r="O907">
        <v>3.0150000000000001</v>
      </c>
      <c r="P907">
        <v>8.0299999999999996E-2</v>
      </c>
      <c r="Q907">
        <v>53301.324999999997</v>
      </c>
      <c r="R907" t="s">
        <v>45</v>
      </c>
      <c r="T907" t="s">
        <v>46</v>
      </c>
      <c r="V907" t="s">
        <v>97</v>
      </c>
      <c r="W907" t="s">
        <v>110</v>
      </c>
      <c r="Y907" t="s">
        <v>136</v>
      </c>
    </row>
    <row r="908" spans="1:25" x14ac:dyDescent="0.45">
      <c r="A908" t="s">
        <v>133</v>
      </c>
      <c r="B908" t="s">
        <v>134</v>
      </c>
      <c r="C908">
        <v>1507</v>
      </c>
      <c r="D908">
        <v>3</v>
      </c>
      <c r="F908">
        <v>2024</v>
      </c>
      <c r="G908">
        <v>57</v>
      </c>
      <c r="H908">
        <v>51.59</v>
      </c>
      <c r="I908">
        <v>2039.35</v>
      </c>
      <c r="K908">
        <v>5.6879999999999997</v>
      </c>
      <c r="L908">
        <v>0.60850000000000004</v>
      </c>
      <c r="M908">
        <v>1883.3050000000001</v>
      </c>
      <c r="N908">
        <v>0.21149999999999999</v>
      </c>
      <c r="O908">
        <v>1.518</v>
      </c>
      <c r="P908">
        <v>0.1157</v>
      </c>
      <c r="Q908">
        <v>22401.077000000001</v>
      </c>
      <c r="R908" t="s">
        <v>45</v>
      </c>
      <c r="T908" t="s">
        <v>46</v>
      </c>
      <c r="V908" t="s">
        <v>97</v>
      </c>
      <c r="W908" t="s">
        <v>110</v>
      </c>
      <c r="Y908" t="s">
        <v>136</v>
      </c>
    </row>
    <row r="909" spans="1:25" x14ac:dyDescent="0.45">
      <c r="A909" t="s">
        <v>133</v>
      </c>
      <c r="B909" t="s">
        <v>134</v>
      </c>
      <c r="C909">
        <v>1507</v>
      </c>
      <c r="D909">
        <v>4</v>
      </c>
      <c r="F909">
        <v>2009</v>
      </c>
      <c r="G909">
        <v>1182</v>
      </c>
      <c r="H909">
        <v>1115.3900000000001</v>
      </c>
      <c r="I909">
        <v>211636.39</v>
      </c>
      <c r="K909">
        <v>756.61900000000003</v>
      </c>
      <c r="L909">
        <v>0.6764</v>
      </c>
      <c r="M909">
        <v>194644.573</v>
      </c>
      <c r="N909">
        <v>0.1384</v>
      </c>
      <c r="O909">
        <v>182.75200000000001</v>
      </c>
      <c r="P909">
        <v>0.13880000000000001</v>
      </c>
      <c r="Q909">
        <v>2229756.2089999998</v>
      </c>
      <c r="R909" t="s">
        <v>45</v>
      </c>
      <c r="T909" t="s">
        <v>63</v>
      </c>
      <c r="V909" t="s">
        <v>137</v>
      </c>
      <c r="W909" t="s">
        <v>51</v>
      </c>
      <c r="Y909" t="s">
        <v>135</v>
      </c>
    </row>
    <row r="910" spans="1:25" x14ac:dyDescent="0.45">
      <c r="A910" t="s">
        <v>133</v>
      </c>
      <c r="B910" t="s">
        <v>134</v>
      </c>
      <c r="C910">
        <v>1507</v>
      </c>
      <c r="D910">
        <v>4</v>
      </c>
      <c r="F910">
        <v>2010</v>
      </c>
      <c r="G910">
        <v>1357</v>
      </c>
      <c r="H910">
        <v>1277.45</v>
      </c>
      <c r="I910">
        <v>132800.79</v>
      </c>
      <c r="K910">
        <v>556.71699999999998</v>
      </c>
      <c r="L910">
        <v>0.67979999999999996</v>
      </c>
      <c r="M910">
        <v>137906.02799999999</v>
      </c>
      <c r="N910">
        <v>0.21679999999999999</v>
      </c>
      <c r="O910">
        <v>122.568</v>
      </c>
      <c r="P910">
        <v>0.1333</v>
      </c>
      <c r="Q910">
        <v>1571448.2069999999</v>
      </c>
      <c r="R910" t="s">
        <v>45</v>
      </c>
      <c r="T910" t="s">
        <v>63</v>
      </c>
      <c r="V910" t="s">
        <v>137</v>
      </c>
      <c r="W910" t="s">
        <v>51</v>
      </c>
      <c r="Y910" t="s">
        <v>135</v>
      </c>
    </row>
    <row r="911" spans="1:25" x14ac:dyDescent="0.45">
      <c r="A911" t="s">
        <v>133</v>
      </c>
      <c r="B911" t="s">
        <v>134</v>
      </c>
      <c r="C911">
        <v>1507</v>
      </c>
      <c r="D911">
        <v>4</v>
      </c>
      <c r="F911">
        <v>2011</v>
      </c>
      <c r="G911">
        <v>544</v>
      </c>
      <c r="H911">
        <v>513.9</v>
      </c>
      <c r="I911">
        <v>71911.06</v>
      </c>
      <c r="K911">
        <v>283.88099999999997</v>
      </c>
      <c r="L911">
        <v>0.69810000000000005</v>
      </c>
      <c r="M911">
        <v>67489.426999999996</v>
      </c>
      <c r="N911">
        <v>0.15229999999999999</v>
      </c>
      <c r="O911">
        <v>61.325000000000003</v>
      </c>
      <c r="P911">
        <v>0.1239</v>
      </c>
      <c r="Q911">
        <v>769111.36600000004</v>
      </c>
      <c r="R911" t="s">
        <v>45</v>
      </c>
      <c r="T911" t="s">
        <v>63</v>
      </c>
      <c r="V911" t="s">
        <v>137</v>
      </c>
      <c r="W911" t="s">
        <v>51</v>
      </c>
      <c r="Y911" t="s">
        <v>135</v>
      </c>
    </row>
    <row r="912" spans="1:25" x14ac:dyDescent="0.45">
      <c r="A912" t="s">
        <v>133</v>
      </c>
      <c r="B912" t="s">
        <v>134</v>
      </c>
      <c r="C912">
        <v>1507</v>
      </c>
      <c r="D912">
        <v>4</v>
      </c>
      <c r="F912">
        <v>2012</v>
      </c>
      <c r="G912">
        <v>467</v>
      </c>
      <c r="H912">
        <v>433.43</v>
      </c>
      <c r="I912">
        <v>43587.21</v>
      </c>
      <c r="K912">
        <v>186.07900000000001</v>
      </c>
      <c r="L912">
        <v>0.69489999999999996</v>
      </c>
      <c r="M912">
        <v>44251.957000000002</v>
      </c>
      <c r="N912">
        <v>0.17080000000000001</v>
      </c>
      <c r="O912">
        <v>42.061999999999998</v>
      </c>
      <c r="P912">
        <v>0.1288</v>
      </c>
      <c r="Q912">
        <v>503709.47</v>
      </c>
      <c r="R912" t="s">
        <v>45</v>
      </c>
      <c r="T912" t="s">
        <v>63</v>
      </c>
      <c r="V912" t="s">
        <v>137</v>
      </c>
      <c r="W912" t="s">
        <v>51</v>
      </c>
      <c r="Y912" t="s">
        <v>135</v>
      </c>
    </row>
    <row r="913" spans="1:25" x14ac:dyDescent="0.45">
      <c r="A913" t="s">
        <v>133</v>
      </c>
      <c r="B913" t="s">
        <v>134</v>
      </c>
      <c r="C913">
        <v>1507</v>
      </c>
      <c r="D913">
        <v>4</v>
      </c>
      <c r="F913">
        <v>2013</v>
      </c>
      <c r="G913">
        <v>1174</v>
      </c>
      <c r="H913">
        <v>1121.46</v>
      </c>
      <c r="I913">
        <v>179002.74</v>
      </c>
      <c r="K913">
        <v>667.80799999999999</v>
      </c>
      <c r="L913">
        <v>0.68920000000000003</v>
      </c>
      <c r="M913">
        <v>163694.75200000001</v>
      </c>
      <c r="N913">
        <v>0.1346</v>
      </c>
      <c r="O913">
        <v>144.56700000000001</v>
      </c>
      <c r="P913">
        <v>0.1323</v>
      </c>
      <c r="Q913">
        <v>1869915.673</v>
      </c>
      <c r="R913" t="s">
        <v>45</v>
      </c>
      <c r="T913" t="s">
        <v>63</v>
      </c>
      <c r="V913" t="s">
        <v>137</v>
      </c>
      <c r="W913" t="s">
        <v>51</v>
      </c>
      <c r="Y913" t="s">
        <v>135</v>
      </c>
    </row>
    <row r="914" spans="1:25" x14ac:dyDescent="0.45">
      <c r="A914" t="s">
        <v>133</v>
      </c>
      <c r="B914" t="s">
        <v>134</v>
      </c>
      <c r="C914">
        <v>1507</v>
      </c>
      <c r="D914">
        <v>4</v>
      </c>
      <c r="F914">
        <v>2014</v>
      </c>
      <c r="G914">
        <v>825</v>
      </c>
      <c r="H914">
        <v>784.9</v>
      </c>
      <c r="I914">
        <v>228095.1</v>
      </c>
      <c r="K914">
        <v>689.16</v>
      </c>
      <c r="L914">
        <v>0.61609999999999998</v>
      </c>
      <c r="M914">
        <v>189222.75700000001</v>
      </c>
      <c r="N914">
        <v>0.14699999999999999</v>
      </c>
      <c r="O914">
        <v>186.32400000000001</v>
      </c>
      <c r="P914">
        <v>0.14319999999999999</v>
      </c>
      <c r="Q914">
        <v>2204675.41</v>
      </c>
      <c r="R914" t="s">
        <v>45</v>
      </c>
      <c r="T914" t="s">
        <v>63</v>
      </c>
      <c r="V914" t="s">
        <v>137</v>
      </c>
      <c r="W914" t="s">
        <v>51</v>
      </c>
      <c r="Y914" t="s">
        <v>135</v>
      </c>
    </row>
    <row r="915" spans="1:25" x14ac:dyDescent="0.45">
      <c r="A915" t="s">
        <v>133</v>
      </c>
      <c r="B915" t="s">
        <v>134</v>
      </c>
      <c r="C915">
        <v>1507</v>
      </c>
      <c r="D915">
        <v>4</v>
      </c>
      <c r="F915">
        <v>2015</v>
      </c>
      <c r="G915">
        <v>1255</v>
      </c>
      <c r="H915">
        <v>1212.56</v>
      </c>
      <c r="I915">
        <v>401338.18</v>
      </c>
      <c r="K915">
        <v>1340.2850000000001</v>
      </c>
      <c r="L915">
        <v>0.66279999999999994</v>
      </c>
      <c r="M915">
        <v>333479.31599999999</v>
      </c>
      <c r="N915">
        <v>0.1933</v>
      </c>
      <c r="O915">
        <v>375.62400000000002</v>
      </c>
      <c r="P915">
        <v>0.15690000000000001</v>
      </c>
      <c r="Q915">
        <v>3877542.6290000002</v>
      </c>
      <c r="R915" t="s">
        <v>45</v>
      </c>
      <c r="T915" t="s">
        <v>63</v>
      </c>
      <c r="V915" t="s">
        <v>137</v>
      </c>
      <c r="W915" t="s">
        <v>51</v>
      </c>
      <c r="Y915" t="s">
        <v>136</v>
      </c>
    </row>
    <row r="916" spans="1:25" x14ac:dyDescent="0.45">
      <c r="A916" t="s">
        <v>133</v>
      </c>
      <c r="B916" t="s">
        <v>134</v>
      </c>
      <c r="C916">
        <v>1507</v>
      </c>
      <c r="D916">
        <v>4</v>
      </c>
      <c r="F916">
        <v>2016</v>
      </c>
      <c r="G916">
        <v>468</v>
      </c>
      <c r="H916">
        <v>451.17</v>
      </c>
      <c r="I916">
        <v>95204.13</v>
      </c>
      <c r="K916">
        <v>304.36900000000003</v>
      </c>
      <c r="L916">
        <v>0.64910000000000001</v>
      </c>
      <c r="M916">
        <v>79244.760999999999</v>
      </c>
      <c r="N916">
        <v>0.13900000000000001</v>
      </c>
      <c r="O916">
        <v>69.667000000000002</v>
      </c>
      <c r="P916">
        <v>0.12740000000000001</v>
      </c>
      <c r="Q916">
        <v>923334.47</v>
      </c>
      <c r="R916" t="s">
        <v>45</v>
      </c>
      <c r="T916" t="s">
        <v>63</v>
      </c>
      <c r="V916" t="s">
        <v>137</v>
      </c>
      <c r="W916" t="s">
        <v>51</v>
      </c>
      <c r="Y916" t="s">
        <v>136</v>
      </c>
    </row>
    <row r="917" spans="1:25" x14ac:dyDescent="0.45">
      <c r="A917" t="s">
        <v>133</v>
      </c>
      <c r="B917" t="s">
        <v>134</v>
      </c>
      <c r="C917">
        <v>1507</v>
      </c>
      <c r="D917">
        <v>4</v>
      </c>
      <c r="F917">
        <v>2017</v>
      </c>
      <c r="G917">
        <v>404</v>
      </c>
      <c r="H917">
        <v>386.19</v>
      </c>
      <c r="I917">
        <v>94194.54</v>
      </c>
      <c r="K917">
        <v>348.63499999999999</v>
      </c>
      <c r="L917">
        <v>0.69830000000000003</v>
      </c>
      <c r="M917">
        <v>82515.453999999998</v>
      </c>
      <c r="N917">
        <v>0.15190000000000001</v>
      </c>
      <c r="O917">
        <v>95.802999999999997</v>
      </c>
      <c r="P917">
        <v>0.15629999999999999</v>
      </c>
      <c r="Q917">
        <v>958267.62399999995</v>
      </c>
      <c r="R917" t="s">
        <v>45</v>
      </c>
      <c r="T917" t="s">
        <v>63</v>
      </c>
      <c r="V917" t="s">
        <v>137</v>
      </c>
      <c r="W917" t="s">
        <v>51</v>
      </c>
      <c r="Y917" t="s">
        <v>136</v>
      </c>
    </row>
    <row r="918" spans="1:25" x14ac:dyDescent="0.45">
      <c r="A918" t="s">
        <v>133</v>
      </c>
      <c r="B918" t="s">
        <v>134</v>
      </c>
      <c r="C918">
        <v>1507</v>
      </c>
      <c r="D918">
        <v>4</v>
      </c>
      <c r="F918">
        <v>2018</v>
      </c>
      <c r="G918">
        <v>553</v>
      </c>
      <c r="H918">
        <v>533.20000000000005</v>
      </c>
      <c r="I918">
        <v>130713.86</v>
      </c>
      <c r="K918">
        <v>517.35699999999997</v>
      </c>
      <c r="L918">
        <v>0.69230000000000003</v>
      </c>
      <c r="M918">
        <v>120577.5</v>
      </c>
      <c r="N918">
        <v>0.1434</v>
      </c>
      <c r="O918">
        <v>119.52200000000001</v>
      </c>
      <c r="P918">
        <v>0.15210000000000001</v>
      </c>
      <c r="Q918">
        <v>1387021.8929999999</v>
      </c>
      <c r="R918" t="s">
        <v>45</v>
      </c>
      <c r="T918" t="s">
        <v>63</v>
      </c>
      <c r="V918" t="s">
        <v>137</v>
      </c>
      <c r="W918" t="s">
        <v>51</v>
      </c>
      <c r="Y918" t="s">
        <v>136</v>
      </c>
    </row>
    <row r="919" spans="1:25" x14ac:dyDescent="0.45">
      <c r="A919" t="s">
        <v>133</v>
      </c>
      <c r="B919" t="s">
        <v>134</v>
      </c>
      <c r="C919">
        <v>1507</v>
      </c>
      <c r="D919">
        <v>4</v>
      </c>
      <c r="F919">
        <v>2019</v>
      </c>
      <c r="G919">
        <v>71</v>
      </c>
      <c r="H919">
        <v>65.349999999999994</v>
      </c>
      <c r="I919">
        <v>7001.01</v>
      </c>
      <c r="K919">
        <v>6.5</v>
      </c>
      <c r="L919">
        <v>0.32529999999999998</v>
      </c>
      <c r="M919">
        <v>6842.9889999999996</v>
      </c>
      <c r="N919">
        <v>0.2034</v>
      </c>
      <c r="O919">
        <v>8.0359999999999996</v>
      </c>
      <c r="P919">
        <v>0.12509999999999999</v>
      </c>
      <c r="Q919">
        <v>83009.176000000007</v>
      </c>
      <c r="R919" t="s">
        <v>45</v>
      </c>
      <c r="T919" t="s">
        <v>63</v>
      </c>
      <c r="V919" t="s">
        <v>137</v>
      </c>
      <c r="W919" t="s">
        <v>51</v>
      </c>
      <c r="Y919" t="s">
        <v>136</v>
      </c>
    </row>
    <row r="920" spans="1:25" x14ac:dyDescent="0.45">
      <c r="A920" t="s">
        <v>133</v>
      </c>
      <c r="B920" t="s">
        <v>134</v>
      </c>
      <c r="C920">
        <v>1507</v>
      </c>
      <c r="D920">
        <v>4</v>
      </c>
      <c r="F920">
        <v>2020</v>
      </c>
      <c r="G920">
        <v>160</v>
      </c>
      <c r="H920">
        <v>145.26</v>
      </c>
      <c r="I920">
        <v>14614.36</v>
      </c>
      <c r="K920">
        <v>39.582999999999998</v>
      </c>
      <c r="L920">
        <v>0.42759999999999998</v>
      </c>
      <c r="M920">
        <v>13471.489</v>
      </c>
      <c r="N920">
        <v>0.24229999999999999</v>
      </c>
      <c r="O920">
        <v>13.348000000000001</v>
      </c>
      <c r="P920">
        <v>0.1145</v>
      </c>
      <c r="Q920">
        <v>158759.30300000001</v>
      </c>
      <c r="R920" t="s">
        <v>45</v>
      </c>
      <c r="T920" t="s">
        <v>63</v>
      </c>
      <c r="V920" t="s">
        <v>137</v>
      </c>
      <c r="W920" t="s">
        <v>51</v>
      </c>
      <c r="Y920" t="s">
        <v>136</v>
      </c>
    </row>
    <row r="921" spans="1:25" x14ac:dyDescent="0.45">
      <c r="A921" t="s">
        <v>133</v>
      </c>
      <c r="B921" t="s">
        <v>134</v>
      </c>
      <c r="C921">
        <v>1507</v>
      </c>
      <c r="D921">
        <v>4</v>
      </c>
      <c r="F921">
        <v>2021</v>
      </c>
      <c r="G921">
        <v>105</v>
      </c>
      <c r="H921">
        <v>92.63</v>
      </c>
      <c r="I921">
        <v>7929.55</v>
      </c>
      <c r="K921">
        <v>16.129000000000001</v>
      </c>
      <c r="L921">
        <v>0.33200000000000002</v>
      </c>
      <c r="M921">
        <v>5600.5039999999999</v>
      </c>
      <c r="N921">
        <v>0.33910000000000001</v>
      </c>
      <c r="O921">
        <v>4.7409999999999997</v>
      </c>
      <c r="P921">
        <v>9.1800000000000007E-2</v>
      </c>
      <c r="Q921">
        <v>65113.752999999997</v>
      </c>
      <c r="R921" t="s">
        <v>45</v>
      </c>
      <c r="T921" t="s">
        <v>63</v>
      </c>
      <c r="V921" t="s">
        <v>137</v>
      </c>
      <c r="W921" t="s">
        <v>51</v>
      </c>
      <c r="Y921" t="s">
        <v>136</v>
      </c>
    </row>
    <row r="922" spans="1:25" x14ac:dyDescent="0.45">
      <c r="A922" t="s">
        <v>133</v>
      </c>
      <c r="B922" t="s">
        <v>134</v>
      </c>
      <c r="C922">
        <v>1507</v>
      </c>
      <c r="D922">
        <v>4</v>
      </c>
      <c r="F922">
        <v>2022</v>
      </c>
      <c r="G922">
        <v>986</v>
      </c>
      <c r="H922">
        <v>937.4</v>
      </c>
      <c r="I922">
        <v>220504.67</v>
      </c>
      <c r="K922">
        <v>584.81600000000003</v>
      </c>
      <c r="L922">
        <v>0.55520000000000003</v>
      </c>
      <c r="M922">
        <v>198272.05900000001</v>
      </c>
      <c r="N922">
        <v>0.13850000000000001</v>
      </c>
      <c r="O922">
        <v>187.249</v>
      </c>
      <c r="P922">
        <v>0.15409999999999999</v>
      </c>
      <c r="Q922">
        <v>2323425.0060000001</v>
      </c>
      <c r="R922" t="s">
        <v>45</v>
      </c>
      <c r="T922" t="s">
        <v>63</v>
      </c>
      <c r="V922" t="s">
        <v>137</v>
      </c>
      <c r="W922" t="s">
        <v>51</v>
      </c>
      <c r="Y922" t="s">
        <v>136</v>
      </c>
    </row>
    <row r="923" spans="1:25" x14ac:dyDescent="0.45">
      <c r="A923" t="s">
        <v>133</v>
      </c>
      <c r="B923" t="s">
        <v>134</v>
      </c>
      <c r="C923">
        <v>1507</v>
      </c>
      <c r="D923">
        <v>4</v>
      </c>
      <c r="F923">
        <v>2023</v>
      </c>
      <c r="G923">
        <v>235</v>
      </c>
      <c r="H923">
        <v>224</v>
      </c>
      <c r="I923">
        <v>38861.17</v>
      </c>
      <c r="K923">
        <v>122.018</v>
      </c>
      <c r="L923">
        <v>0.48089999999999999</v>
      </c>
      <c r="M923">
        <v>39652.32</v>
      </c>
      <c r="N923">
        <v>0.59640000000000004</v>
      </c>
      <c r="O923">
        <v>40.012999999999998</v>
      </c>
      <c r="P923">
        <v>0.1351</v>
      </c>
      <c r="Q923">
        <v>464931.06800000003</v>
      </c>
      <c r="R923" t="s">
        <v>45</v>
      </c>
      <c r="T923" t="s">
        <v>63</v>
      </c>
      <c r="V923" t="s">
        <v>137</v>
      </c>
      <c r="W923" t="s">
        <v>51</v>
      </c>
      <c r="Y923" t="s">
        <v>136</v>
      </c>
    </row>
    <row r="924" spans="1:25" x14ac:dyDescent="0.45">
      <c r="A924" t="s">
        <v>133</v>
      </c>
      <c r="B924" t="s">
        <v>134</v>
      </c>
      <c r="C924">
        <v>1507</v>
      </c>
      <c r="D924">
        <v>4</v>
      </c>
      <c r="F924">
        <v>2024</v>
      </c>
      <c r="G924">
        <v>102</v>
      </c>
      <c r="H924">
        <v>94.95</v>
      </c>
      <c r="I924">
        <v>12213.92</v>
      </c>
      <c r="K924">
        <v>37.654000000000003</v>
      </c>
      <c r="L924">
        <v>0.41589999999999999</v>
      </c>
      <c r="M924">
        <v>12559.995000000001</v>
      </c>
      <c r="N924">
        <v>1.2828999999999999</v>
      </c>
      <c r="O924">
        <v>13.371</v>
      </c>
      <c r="P924">
        <v>0.1205</v>
      </c>
      <c r="Q924">
        <v>149338.56899999999</v>
      </c>
      <c r="R924" t="s">
        <v>45</v>
      </c>
      <c r="T924" t="s">
        <v>63</v>
      </c>
      <c r="V924" t="s">
        <v>137</v>
      </c>
      <c r="W924" t="s">
        <v>51</v>
      </c>
      <c r="Y924" t="s">
        <v>136</v>
      </c>
    </row>
    <row r="925" spans="1:25" x14ac:dyDescent="0.45">
      <c r="A925" t="s">
        <v>122</v>
      </c>
      <c r="B925" t="s">
        <v>138</v>
      </c>
      <c r="C925">
        <v>1552</v>
      </c>
      <c r="D925">
        <v>1</v>
      </c>
      <c r="F925">
        <v>2009</v>
      </c>
      <c r="G925">
        <v>4833</v>
      </c>
      <c r="H925">
        <v>4807.07</v>
      </c>
      <c r="I925">
        <v>635616.53</v>
      </c>
      <c r="K925">
        <v>6960.3959999999997</v>
      </c>
      <c r="L925">
        <v>2.1785999999999999</v>
      </c>
      <c r="M925">
        <v>656149.06200000003</v>
      </c>
      <c r="N925">
        <v>0.10290000000000001</v>
      </c>
      <c r="O925">
        <v>1210.7380000000001</v>
      </c>
      <c r="P925">
        <v>0.37969999999999998</v>
      </c>
      <c r="Q925">
        <v>6395205.6059999997</v>
      </c>
      <c r="R925" t="s">
        <v>82</v>
      </c>
      <c r="T925" t="s">
        <v>65</v>
      </c>
      <c r="V925" t="s">
        <v>139</v>
      </c>
      <c r="W925" t="s">
        <v>140</v>
      </c>
      <c r="Y925" t="s">
        <v>107</v>
      </c>
    </row>
    <row r="926" spans="1:25" x14ac:dyDescent="0.45">
      <c r="A926" t="s">
        <v>122</v>
      </c>
      <c r="B926" t="s">
        <v>138</v>
      </c>
      <c r="C926">
        <v>1552</v>
      </c>
      <c r="D926">
        <v>1</v>
      </c>
      <c r="F926">
        <v>2010</v>
      </c>
      <c r="G926">
        <v>3010</v>
      </c>
      <c r="H926">
        <v>2983.75</v>
      </c>
      <c r="I926">
        <v>357584.11</v>
      </c>
      <c r="K926">
        <v>1315.028</v>
      </c>
      <c r="L926">
        <v>0.71419999999999995</v>
      </c>
      <c r="M926">
        <v>382085.45799999998</v>
      </c>
      <c r="N926">
        <v>0.10440000000000001</v>
      </c>
      <c r="O926">
        <v>986.40700000000004</v>
      </c>
      <c r="P926">
        <v>0.50480000000000003</v>
      </c>
      <c r="Q926">
        <v>3657410.2609999999</v>
      </c>
      <c r="R926" t="s">
        <v>82</v>
      </c>
      <c r="T926" t="s">
        <v>65</v>
      </c>
      <c r="V926" t="s">
        <v>141</v>
      </c>
      <c r="W926" t="s">
        <v>140</v>
      </c>
      <c r="Y926" t="s">
        <v>107</v>
      </c>
    </row>
    <row r="927" spans="1:25" x14ac:dyDescent="0.45">
      <c r="A927" t="s">
        <v>122</v>
      </c>
      <c r="B927" t="s">
        <v>138</v>
      </c>
      <c r="C927">
        <v>1552</v>
      </c>
      <c r="D927">
        <v>1</v>
      </c>
      <c r="F927">
        <v>2011</v>
      </c>
      <c r="G927">
        <v>4473</v>
      </c>
      <c r="H927">
        <v>4455.8500000000004</v>
      </c>
      <c r="I927">
        <v>549043.68999999994</v>
      </c>
      <c r="K927">
        <v>2596.777</v>
      </c>
      <c r="L927">
        <v>0.93759999999999999</v>
      </c>
      <c r="M927">
        <v>579768.59100000001</v>
      </c>
      <c r="N927">
        <v>0.105</v>
      </c>
      <c r="O927">
        <v>1195.1980000000001</v>
      </c>
      <c r="P927">
        <v>0.43120000000000003</v>
      </c>
      <c r="Q927">
        <v>5527961.04</v>
      </c>
      <c r="R927" t="s">
        <v>82</v>
      </c>
      <c r="T927" t="s">
        <v>65</v>
      </c>
      <c r="V927" t="s">
        <v>141</v>
      </c>
      <c r="W927" t="s">
        <v>140</v>
      </c>
      <c r="Y927" t="s">
        <v>107</v>
      </c>
    </row>
    <row r="928" spans="1:25" x14ac:dyDescent="0.45">
      <c r="A928" t="s">
        <v>122</v>
      </c>
      <c r="B928" t="s">
        <v>138</v>
      </c>
      <c r="C928">
        <v>1552</v>
      </c>
      <c r="D928">
        <v>1</v>
      </c>
      <c r="F928">
        <v>2012</v>
      </c>
      <c r="G928">
        <v>3919</v>
      </c>
      <c r="H928">
        <v>3898.53</v>
      </c>
      <c r="I928">
        <v>441780.56</v>
      </c>
      <c r="K928">
        <v>1211.9690000000001</v>
      </c>
      <c r="L928">
        <v>0.50700000000000001</v>
      </c>
      <c r="M928">
        <v>484125.12</v>
      </c>
      <c r="N928">
        <v>0.105</v>
      </c>
      <c r="O928">
        <v>946.24099999999999</v>
      </c>
      <c r="P928">
        <v>0.39939999999999998</v>
      </c>
      <c r="Q928">
        <v>4615976.3099999996</v>
      </c>
      <c r="R928" t="s">
        <v>82</v>
      </c>
      <c r="T928" t="s">
        <v>65</v>
      </c>
      <c r="V928" t="s">
        <v>141</v>
      </c>
      <c r="W928" t="s">
        <v>140</v>
      </c>
      <c r="Y928" t="s">
        <v>107</v>
      </c>
    </row>
    <row r="929" spans="1:25" x14ac:dyDescent="0.45">
      <c r="A929" t="s">
        <v>122</v>
      </c>
      <c r="B929" t="s">
        <v>138</v>
      </c>
      <c r="C929">
        <v>1552</v>
      </c>
      <c r="D929">
        <v>1</v>
      </c>
      <c r="F929">
        <v>2013</v>
      </c>
      <c r="G929">
        <v>2824</v>
      </c>
      <c r="H929">
        <v>2803.48</v>
      </c>
      <c r="I929">
        <v>324220.36</v>
      </c>
      <c r="K929">
        <v>831.27</v>
      </c>
      <c r="L929">
        <v>0.45290000000000002</v>
      </c>
      <c r="M929">
        <v>354968.41899999999</v>
      </c>
      <c r="N929">
        <v>0.1048</v>
      </c>
      <c r="O929">
        <v>694.04899999999998</v>
      </c>
      <c r="P929">
        <v>0.39460000000000001</v>
      </c>
      <c r="Q929">
        <v>3384509.8480000002</v>
      </c>
      <c r="R929" t="s">
        <v>82</v>
      </c>
      <c r="T929" t="s">
        <v>65</v>
      </c>
      <c r="V929" t="s">
        <v>141</v>
      </c>
      <c r="W929" t="s">
        <v>140</v>
      </c>
      <c r="Y929" t="s">
        <v>107</v>
      </c>
    </row>
    <row r="930" spans="1:25" x14ac:dyDescent="0.45">
      <c r="A930" t="s">
        <v>122</v>
      </c>
      <c r="B930" t="s">
        <v>138</v>
      </c>
      <c r="C930">
        <v>1552</v>
      </c>
      <c r="D930">
        <v>1</v>
      </c>
      <c r="F930">
        <v>2014</v>
      </c>
      <c r="G930">
        <v>1499</v>
      </c>
      <c r="H930">
        <v>1487.73</v>
      </c>
      <c r="I930">
        <v>203760.98</v>
      </c>
      <c r="K930">
        <v>573.37599999999998</v>
      </c>
      <c r="L930">
        <v>0.48509999999999998</v>
      </c>
      <c r="M930">
        <v>225610.68299999999</v>
      </c>
      <c r="N930">
        <v>0.10489999999999999</v>
      </c>
      <c r="O930">
        <v>443.81900000000002</v>
      </c>
      <c r="P930">
        <v>0.39729999999999999</v>
      </c>
      <c r="Q930">
        <v>2151130.057</v>
      </c>
      <c r="R930" t="s">
        <v>82</v>
      </c>
      <c r="T930" t="s">
        <v>65</v>
      </c>
      <c r="V930" t="s">
        <v>141</v>
      </c>
      <c r="W930" t="s">
        <v>140</v>
      </c>
      <c r="Y930" t="s">
        <v>107</v>
      </c>
    </row>
    <row r="931" spans="1:25" x14ac:dyDescent="0.45">
      <c r="A931" t="s">
        <v>122</v>
      </c>
      <c r="B931" t="s">
        <v>138</v>
      </c>
      <c r="C931">
        <v>1552</v>
      </c>
      <c r="D931">
        <v>1</v>
      </c>
      <c r="F931">
        <v>2015</v>
      </c>
      <c r="G931">
        <v>1520</v>
      </c>
      <c r="H931">
        <v>1507.24</v>
      </c>
      <c r="I931">
        <v>167036.65</v>
      </c>
      <c r="K931">
        <v>380.86500000000001</v>
      </c>
      <c r="L931">
        <v>0.38179999999999997</v>
      </c>
      <c r="M931">
        <v>195687.24</v>
      </c>
      <c r="N931">
        <v>0.1048</v>
      </c>
      <c r="O931">
        <v>338.59800000000001</v>
      </c>
      <c r="P931">
        <v>0.34239999999999998</v>
      </c>
      <c r="Q931">
        <v>1865839.618</v>
      </c>
      <c r="R931" t="s">
        <v>82</v>
      </c>
      <c r="T931" t="s">
        <v>65</v>
      </c>
      <c r="V931" t="s">
        <v>141</v>
      </c>
      <c r="W931" t="s">
        <v>140</v>
      </c>
      <c r="Y931" t="s">
        <v>129</v>
      </c>
    </row>
    <row r="932" spans="1:25" x14ac:dyDescent="0.45">
      <c r="A932" t="s">
        <v>122</v>
      </c>
      <c r="B932" t="s">
        <v>138</v>
      </c>
      <c r="C932">
        <v>1552</v>
      </c>
      <c r="D932">
        <v>1</v>
      </c>
      <c r="F932">
        <v>2016</v>
      </c>
      <c r="G932">
        <v>1598</v>
      </c>
      <c r="H932">
        <v>1577.79</v>
      </c>
      <c r="I932">
        <v>160840.94</v>
      </c>
      <c r="K932">
        <v>411.387</v>
      </c>
      <c r="L932">
        <v>0.44700000000000001</v>
      </c>
      <c r="M932">
        <v>177786.764</v>
      </c>
      <c r="N932">
        <v>0.1046</v>
      </c>
      <c r="O932">
        <v>269.78800000000001</v>
      </c>
      <c r="P932">
        <v>0.31530000000000002</v>
      </c>
      <c r="Q932">
        <v>1695140.3049999999</v>
      </c>
      <c r="R932" t="s">
        <v>82</v>
      </c>
      <c r="T932" t="s">
        <v>65</v>
      </c>
      <c r="V932" t="s">
        <v>141</v>
      </c>
      <c r="W932" t="s">
        <v>140</v>
      </c>
      <c r="X932" t="s">
        <v>142</v>
      </c>
      <c r="Y932" t="s">
        <v>129</v>
      </c>
    </row>
    <row r="933" spans="1:25" x14ac:dyDescent="0.45">
      <c r="A933" t="s">
        <v>122</v>
      </c>
      <c r="B933" t="s">
        <v>138</v>
      </c>
      <c r="C933">
        <v>1552</v>
      </c>
      <c r="D933">
        <v>1</v>
      </c>
      <c r="F933">
        <v>2017</v>
      </c>
      <c r="G933">
        <v>992</v>
      </c>
      <c r="H933">
        <v>979.87</v>
      </c>
      <c r="I933">
        <v>106229.99</v>
      </c>
      <c r="K933">
        <v>378.13200000000001</v>
      </c>
      <c r="L933">
        <v>0.56879999999999997</v>
      </c>
      <c r="M933">
        <v>126542.60799999999</v>
      </c>
      <c r="N933">
        <v>0.105</v>
      </c>
      <c r="O933">
        <v>208.334</v>
      </c>
      <c r="P933">
        <v>0.33729999999999999</v>
      </c>
      <c r="Q933">
        <v>1206543.544</v>
      </c>
      <c r="R933" t="s">
        <v>82</v>
      </c>
      <c r="T933" t="s">
        <v>65</v>
      </c>
      <c r="V933" t="s">
        <v>141</v>
      </c>
      <c r="W933" t="s">
        <v>140</v>
      </c>
      <c r="X933" t="s">
        <v>143</v>
      </c>
      <c r="Y933" t="s">
        <v>130</v>
      </c>
    </row>
    <row r="934" spans="1:25" x14ac:dyDescent="0.45">
      <c r="A934" t="s">
        <v>122</v>
      </c>
      <c r="B934" t="s">
        <v>138</v>
      </c>
      <c r="C934">
        <v>1552</v>
      </c>
      <c r="D934">
        <v>1</v>
      </c>
      <c r="F934">
        <v>2018</v>
      </c>
      <c r="G934">
        <v>865</v>
      </c>
      <c r="H934">
        <v>859.46</v>
      </c>
      <c r="I934">
        <v>103495.55</v>
      </c>
      <c r="K934">
        <v>391.34100000000001</v>
      </c>
      <c r="L934">
        <v>0.73760000000000003</v>
      </c>
      <c r="M934">
        <v>105345.21799999999</v>
      </c>
      <c r="N934">
        <v>0.1048</v>
      </c>
      <c r="O934">
        <v>244.32</v>
      </c>
      <c r="P934">
        <v>0.45679999999999998</v>
      </c>
      <c r="Q934">
        <v>1004440.887</v>
      </c>
      <c r="R934" t="s">
        <v>82</v>
      </c>
      <c r="T934" t="s">
        <v>65</v>
      </c>
      <c r="V934" t="s">
        <v>141</v>
      </c>
      <c r="W934" t="s">
        <v>140</v>
      </c>
      <c r="X934" t="s">
        <v>143</v>
      </c>
      <c r="Y934" t="s">
        <v>130</v>
      </c>
    </row>
    <row r="935" spans="1:25" x14ac:dyDescent="0.45">
      <c r="A935" t="s">
        <v>122</v>
      </c>
      <c r="B935" t="s">
        <v>138</v>
      </c>
      <c r="C935">
        <v>1552</v>
      </c>
      <c r="D935">
        <v>1</v>
      </c>
      <c r="F935">
        <v>2019</v>
      </c>
      <c r="G935">
        <v>0</v>
      </c>
      <c r="H935">
        <v>0</v>
      </c>
      <c r="R935" t="s">
        <v>82</v>
      </c>
      <c r="T935" t="s">
        <v>65</v>
      </c>
      <c r="V935" t="s">
        <v>141</v>
      </c>
      <c r="W935" t="s">
        <v>140</v>
      </c>
      <c r="X935" t="s">
        <v>143</v>
      </c>
    </row>
    <row r="936" spans="1:25" x14ac:dyDescent="0.45">
      <c r="A936" t="s">
        <v>122</v>
      </c>
      <c r="B936" t="s">
        <v>138</v>
      </c>
      <c r="C936">
        <v>1552</v>
      </c>
      <c r="D936">
        <v>2</v>
      </c>
      <c r="F936">
        <v>2009</v>
      </c>
      <c r="G936">
        <v>4222</v>
      </c>
      <c r="H936">
        <v>4197.16</v>
      </c>
      <c r="I936">
        <v>534140.77</v>
      </c>
      <c r="K936">
        <v>5516.5259999999998</v>
      </c>
      <c r="L936">
        <v>1.9194</v>
      </c>
      <c r="M936">
        <v>560098.12899999996</v>
      </c>
      <c r="N936">
        <v>0.10290000000000001</v>
      </c>
      <c r="O936">
        <v>910.93600000000004</v>
      </c>
      <c r="P936">
        <v>0.32629999999999998</v>
      </c>
      <c r="Q936">
        <v>5459077.3859999999</v>
      </c>
      <c r="R936" t="s">
        <v>82</v>
      </c>
      <c r="T936" t="s">
        <v>65</v>
      </c>
      <c r="V936" t="s">
        <v>144</v>
      </c>
      <c r="W936" t="s">
        <v>140</v>
      </c>
      <c r="Y936" t="s">
        <v>107</v>
      </c>
    </row>
    <row r="937" spans="1:25" x14ac:dyDescent="0.45">
      <c r="A937" t="s">
        <v>122</v>
      </c>
      <c r="B937" t="s">
        <v>138</v>
      </c>
      <c r="C937">
        <v>1552</v>
      </c>
      <c r="D937">
        <v>2</v>
      </c>
      <c r="F937">
        <v>2010</v>
      </c>
      <c r="G937">
        <v>4907</v>
      </c>
      <c r="H937">
        <v>4880.5200000000004</v>
      </c>
      <c r="I937">
        <v>584485.68999999994</v>
      </c>
      <c r="K937">
        <v>4274.4279999999999</v>
      </c>
      <c r="L937">
        <v>1.2578</v>
      </c>
      <c r="M937">
        <v>665808.85499999998</v>
      </c>
      <c r="N937">
        <v>0.104</v>
      </c>
      <c r="O937">
        <v>1463.1610000000001</v>
      </c>
      <c r="P937">
        <v>0.44330000000000003</v>
      </c>
      <c r="Q937">
        <v>6418144.0029999996</v>
      </c>
      <c r="R937" t="s">
        <v>82</v>
      </c>
      <c r="T937" t="s">
        <v>65</v>
      </c>
      <c r="V937" t="s">
        <v>141</v>
      </c>
      <c r="W937" t="s">
        <v>140</v>
      </c>
      <c r="Y937" t="s">
        <v>107</v>
      </c>
    </row>
    <row r="938" spans="1:25" x14ac:dyDescent="0.45">
      <c r="A938" t="s">
        <v>122</v>
      </c>
      <c r="B938" t="s">
        <v>138</v>
      </c>
      <c r="C938">
        <v>1552</v>
      </c>
      <c r="D938">
        <v>2</v>
      </c>
      <c r="F938">
        <v>2011</v>
      </c>
      <c r="G938">
        <v>4908</v>
      </c>
      <c r="H938">
        <v>4890.63</v>
      </c>
      <c r="I938">
        <v>534507.44999999995</v>
      </c>
      <c r="K938">
        <v>3085.1480000000001</v>
      </c>
      <c r="L938">
        <v>0.93100000000000005</v>
      </c>
      <c r="M938">
        <v>662672.96900000004</v>
      </c>
      <c r="N938">
        <v>0.105</v>
      </c>
      <c r="O938">
        <v>1302.386</v>
      </c>
      <c r="P938">
        <v>0.37759999999999999</v>
      </c>
      <c r="Q938">
        <v>6318382.9740000004</v>
      </c>
      <c r="R938" t="s">
        <v>82</v>
      </c>
      <c r="T938" t="s">
        <v>65</v>
      </c>
      <c r="V938" t="s">
        <v>141</v>
      </c>
      <c r="W938" t="s">
        <v>140</v>
      </c>
      <c r="Y938" t="s">
        <v>107</v>
      </c>
    </row>
    <row r="939" spans="1:25" x14ac:dyDescent="0.45">
      <c r="A939" t="s">
        <v>122</v>
      </c>
      <c r="B939" t="s">
        <v>138</v>
      </c>
      <c r="C939">
        <v>1552</v>
      </c>
      <c r="D939">
        <v>2</v>
      </c>
      <c r="F939">
        <v>2012</v>
      </c>
      <c r="G939">
        <v>3465</v>
      </c>
      <c r="H939">
        <v>3445.97</v>
      </c>
      <c r="I939">
        <v>350221.9</v>
      </c>
      <c r="K939">
        <v>961.245</v>
      </c>
      <c r="L939">
        <v>0.41499999999999998</v>
      </c>
      <c r="M939">
        <v>459937.74400000001</v>
      </c>
      <c r="N939">
        <v>0.1048</v>
      </c>
      <c r="O939">
        <v>870.77800000000002</v>
      </c>
      <c r="P939">
        <v>0.35649999999999998</v>
      </c>
      <c r="Q939">
        <v>4385366.6370000001</v>
      </c>
      <c r="R939" t="s">
        <v>82</v>
      </c>
      <c r="T939" t="s">
        <v>65</v>
      </c>
      <c r="V939" t="s">
        <v>141</v>
      </c>
      <c r="W939" t="s">
        <v>140</v>
      </c>
      <c r="Y939" t="s">
        <v>107</v>
      </c>
    </row>
    <row r="940" spans="1:25" x14ac:dyDescent="0.45">
      <c r="A940" t="s">
        <v>122</v>
      </c>
      <c r="B940" t="s">
        <v>138</v>
      </c>
      <c r="C940">
        <v>1552</v>
      </c>
      <c r="D940">
        <v>2</v>
      </c>
      <c r="F940">
        <v>2013</v>
      </c>
      <c r="G940">
        <v>3689</v>
      </c>
      <c r="H940">
        <v>3670.09</v>
      </c>
      <c r="I940">
        <v>395580.97</v>
      </c>
      <c r="K940">
        <v>2140.29</v>
      </c>
      <c r="L940">
        <v>0.81100000000000005</v>
      </c>
      <c r="M940">
        <v>507141.72399999999</v>
      </c>
      <c r="N940">
        <v>0.10489999999999999</v>
      </c>
      <c r="O940">
        <v>1173.7139999999999</v>
      </c>
      <c r="P940">
        <v>0.43159999999999998</v>
      </c>
      <c r="Q940">
        <v>4835446.4060000004</v>
      </c>
      <c r="R940" t="s">
        <v>82</v>
      </c>
      <c r="T940" t="s">
        <v>65</v>
      </c>
      <c r="V940" t="s">
        <v>141</v>
      </c>
      <c r="W940" t="s">
        <v>140</v>
      </c>
      <c r="Y940" t="s">
        <v>107</v>
      </c>
    </row>
    <row r="941" spans="1:25" x14ac:dyDescent="0.45">
      <c r="A941" t="s">
        <v>122</v>
      </c>
      <c r="B941" t="s">
        <v>138</v>
      </c>
      <c r="C941">
        <v>1552</v>
      </c>
      <c r="D941">
        <v>2</v>
      </c>
      <c r="F941">
        <v>2014</v>
      </c>
      <c r="G941">
        <v>2978</v>
      </c>
      <c r="H941">
        <v>2957.18</v>
      </c>
      <c r="I941">
        <v>330391.09000000003</v>
      </c>
      <c r="K941">
        <v>1313.78</v>
      </c>
      <c r="L941">
        <v>0.55979999999999996</v>
      </c>
      <c r="M941">
        <v>426582.05900000001</v>
      </c>
      <c r="N941">
        <v>0.105</v>
      </c>
      <c r="O941">
        <v>779.61099999999999</v>
      </c>
      <c r="P941">
        <v>0.34510000000000002</v>
      </c>
      <c r="Q941">
        <v>4067322.4410000001</v>
      </c>
      <c r="R941" t="s">
        <v>82</v>
      </c>
      <c r="T941" t="s">
        <v>65</v>
      </c>
      <c r="V941" t="s">
        <v>141</v>
      </c>
      <c r="W941" t="s">
        <v>140</v>
      </c>
      <c r="Y941" t="s">
        <v>107</v>
      </c>
    </row>
    <row r="942" spans="1:25" x14ac:dyDescent="0.45">
      <c r="A942" t="s">
        <v>122</v>
      </c>
      <c r="B942" t="s">
        <v>138</v>
      </c>
      <c r="C942">
        <v>1552</v>
      </c>
      <c r="D942">
        <v>2</v>
      </c>
      <c r="F942">
        <v>2015</v>
      </c>
      <c r="G942">
        <v>2878</v>
      </c>
      <c r="H942">
        <v>2859.76</v>
      </c>
      <c r="I942">
        <v>274241.96000000002</v>
      </c>
      <c r="K942">
        <v>944.33600000000001</v>
      </c>
      <c r="L942">
        <v>0.4874</v>
      </c>
      <c r="M942">
        <v>364844.03399999999</v>
      </c>
      <c r="N942">
        <v>0.10489999999999999</v>
      </c>
      <c r="O942">
        <v>731.75599999999997</v>
      </c>
      <c r="P942">
        <v>0.3609</v>
      </c>
      <c r="Q942">
        <v>3478680.7910000002</v>
      </c>
      <c r="R942" t="s">
        <v>82</v>
      </c>
      <c r="T942" t="s">
        <v>65</v>
      </c>
      <c r="V942" t="s">
        <v>141</v>
      </c>
      <c r="W942" t="s">
        <v>140</v>
      </c>
      <c r="Y942" t="s">
        <v>129</v>
      </c>
    </row>
    <row r="943" spans="1:25" x14ac:dyDescent="0.45">
      <c r="A943" t="s">
        <v>122</v>
      </c>
      <c r="B943" t="s">
        <v>138</v>
      </c>
      <c r="C943">
        <v>1552</v>
      </c>
      <c r="D943">
        <v>2</v>
      </c>
      <c r="F943">
        <v>2016</v>
      </c>
      <c r="G943">
        <v>2707</v>
      </c>
      <c r="H943">
        <v>2684.58</v>
      </c>
      <c r="I943">
        <v>233786.73</v>
      </c>
      <c r="K943">
        <v>637.28200000000004</v>
      </c>
      <c r="L943">
        <v>0.53069999999999995</v>
      </c>
      <c r="M943">
        <v>222993.82199999999</v>
      </c>
      <c r="N943">
        <v>0.10489999999999999</v>
      </c>
      <c r="O943">
        <v>384.44499999999999</v>
      </c>
      <c r="P943">
        <v>0.3281</v>
      </c>
      <c r="Q943">
        <v>2126197.0550000002</v>
      </c>
      <c r="R943" t="s">
        <v>82</v>
      </c>
      <c r="T943" t="s">
        <v>65</v>
      </c>
      <c r="V943" t="s">
        <v>141</v>
      </c>
      <c r="W943" t="s">
        <v>140</v>
      </c>
      <c r="Y943" t="s">
        <v>129</v>
      </c>
    </row>
    <row r="944" spans="1:25" x14ac:dyDescent="0.45">
      <c r="A944" t="s">
        <v>122</v>
      </c>
      <c r="B944" t="s">
        <v>138</v>
      </c>
      <c r="C944">
        <v>1552</v>
      </c>
      <c r="D944">
        <v>2</v>
      </c>
      <c r="F944">
        <v>2017</v>
      </c>
      <c r="G944">
        <v>1519</v>
      </c>
      <c r="H944">
        <v>1496.41</v>
      </c>
      <c r="I944">
        <v>148808.43</v>
      </c>
      <c r="K944">
        <v>448.70800000000003</v>
      </c>
      <c r="L944">
        <v>0.50970000000000004</v>
      </c>
      <c r="M944">
        <v>155530.83100000001</v>
      </c>
      <c r="N944">
        <v>0.10440000000000001</v>
      </c>
      <c r="O944">
        <v>325.904</v>
      </c>
      <c r="P944">
        <v>0.36520000000000002</v>
      </c>
      <c r="Q944">
        <v>1482921.034</v>
      </c>
      <c r="R944" t="s">
        <v>82</v>
      </c>
      <c r="T944" t="s">
        <v>65</v>
      </c>
      <c r="V944" t="s">
        <v>141</v>
      </c>
      <c r="W944" t="s">
        <v>140</v>
      </c>
      <c r="Y944" t="s">
        <v>130</v>
      </c>
    </row>
    <row r="945" spans="1:25" x14ac:dyDescent="0.45">
      <c r="A945" t="s">
        <v>122</v>
      </c>
      <c r="B945" t="s">
        <v>138</v>
      </c>
      <c r="C945">
        <v>1552</v>
      </c>
      <c r="D945">
        <v>2</v>
      </c>
      <c r="F945">
        <v>2018</v>
      </c>
      <c r="G945">
        <v>1240</v>
      </c>
      <c r="H945">
        <v>1236.25</v>
      </c>
      <c r="I945">
        <v>135105.60000000001</v>
      </c>
      <c r="K945">
        <v>474.93700000000001</v>
      </c>
      <c r="L945">
        <v>0.71870000000000001</v>
      </c>
      <c r="M945">
        <v>137466.53099999999</v>
      </c>
      <c r="N945">
        <v>0.1048</v>
      </c>
      <c r="O945">
        <v>454.40199999999999</v>
      </c>
      <c r="P945">
        <v>0.64039999999999997</v>
      </c>
      <c r="Q945">
        <v>1310713.176</v>
      </c>
      <c r="R945" t="s">
        <v>82</v>
      </c>
      <c r="T945" t="s">
        <v>65</v>
      </c>
      <c r="V945" t="s">
        <v>141</v>
      </c>
      <c r="W945" t="s">
        <v>140</v>
      </c>
      <c r="Y945" t="s">
        <v>130</v>
      </c>
    </row>
    <row r="946" spans="1:25" x14ac:dyDescent="0.45">
      <c r="A946" t="s">
        <v>122</v>
      </c>
      <c r="B946" t="s">
        <v>138</v>
      </c>
      <c r="C946">
        <v>1552</v>
      </c>
      <c r="D946">
        <v>2</v>
      </c>
      <c r="F946">
        <v>2019</v>
      </c>
      <c r="G946">
        <v>0</v>
      </c>
      <c r="H946">
        <v>0</v>
      </c>
      <c r="R946" t="s">
        <v>82</v>
      </c>
      <c r="T946" t="s">
        <v>65</v>
      </c>
      <c r="V946" t="s">
        <v>141</v>
      </c>
      <c r="W946" t="s">
        <v>140</v>
      </c>
    </row>
    <row r="947" spans="1:25" x14ac:dyDescent="0.45">
      <c r="A947" t="s">
        <v>122</v>
      </c>
      <c r="B947" t="s">
        <v>145</v>
      </c>
      <c r="C947">
        <v>1553</v>
      </c>
      <c r="D947">
        <v>3</v>
      </c>
      <c r="F947">
        <v>2009</v>
      </c>
      <c r="G947">
        <v>224</v>
      </c>
      <c r="H947">
        <v>212.01</v>
      </c>
      <c r="I947">
        <v>7567.22</v>
      </c>
      <c r="K947">
        <v>2.9000000000000001E-2</v>
      </c>
      <c r="L947">
        <v>1E-3</v>
      </c>
      <c r="M947">
        <v>5710.0720000000001</v>
      </c>
      <c r="N947">
        <v>5.9200000000000003E-2</v>
      </c>
      <c r="O947">
        <v>4.8920000000000003</v>
      </c>
      <c r="P947">
        <v>7.1400000000000005E-2</v>
      </c>
      <c r="Q947">
        <v>96089.376000000004</v>
      </c>
      <c r="R947" t="s">
        <v>34</v>
      </c>
      <c r="T947" t="s">
        <v>63</v>
      </c>
      <c r="V947" t="s">
        <v>109</v>
      </c>
      <c r="Y947" t="s">
        <v>107</v>
      </c>
    </row>
    <row r="948" spans="1:25" x14ac:dyDescent="0.45">
      <c r="A948" t="s">
        <v>122</v>
      </c>
      <c r="B948" t="s">
        <v>145</v>
      </c>
      <c r="C948">
        <v>1553</v>
      </c>
      <c r="D948">
        <v>3</v>
      </c>
      <c r="F948">
        <v>2010</v>
      </c>
      <c r="G948">
        <v>620</v>
      </c>
      <c r="H948">
        <v>578.16</v>
      </c>
      <c r="I948">
        <v>25581.8</v>
      </c>
      <c r="K948">
        <v>9.1999999999999998E-2</v>
      </c>
      <c r="L948">
        <v>1E-3</v>
      </c>
      <c r="M948">
        <v>18141.758000000002</v>
      </c>
      <c r="N948">
        <v>5.9299999999999999E-2</v>
      </c>
      <c r="O948">
        <v>17.312999999999999</v>
      </c>
      <c r="P948">
        <v>8.6499999999999994E-2</v>
      </c>
      <c r="Q948">
        <v>305288.56099999999</v>
      </c>
      <c r="R948" t="s">
        <v>34</v>
      </c>
      <c r="T948" t="s">
        <v>63</v>
      </c>
      <c r="V948" t="s">
        <v>109</v>
      </c>
      <c r="Y948" t="s">
        <v>107</v>
      </c>
    </row>
    <row r="949" spans="1:25" x14ac:dyDescent="0.45">
      <c r="A949" t="s">
        <v>122</v>
      </c>
      <c r="B949" t="s">
        <v>145</v>
      </c>
      <c r="C949">
        <v>1553</v>
      </c>
      <c r="D949">
        <v>3</v>
      </c>
      <c r="F949">
        <v>2011</v>
      </c>
      <c r="G949">
        <v>589</v>
      </c>
      <c r="H949">
        <v>557.44000000000005</v>
      </c>
      <c r="I949">
        <v>26874.75</v>
      </c>
      <c r="K949">
        <v>9.2999999999999999E-2</v>
      </c>
      <c r="L949">
        <v>1E-3</v>
      </c>
      <c r="M949">
        <v>18499.38</v>
      </c>
      <c r="N949">
        <v>5.9200000000000003E-2</v>
      </c>
      <c r="O949">
        <v>15.589</v>
      </c>
      <c r="P949">
        <v>8.5599999999999996E-2</v>
      </c>
      <c r="Q949">
        <v>311300.85800000001</v>
      </c>
      <c r="R949" t="s">
        <v>34</v>
      </c>
      <c r="T949" t="s">
        <v>63</v>
      </c>
      <c r="V949" t="s">
        <v>109</v>
      </c>
      <c r="Y949" t="s">
        <v>107</v>
      </c>
    </row>
    <row r="950" spans="1:25" x14ac:dyDescent="0.45">
      <c r="A950" t="s">
        <v>122</v>
      </c>
      <c r="B950" t="s">
        <v>145</v>
      </c>
      <c r="C950">
        <v>1553</v>
      </c>
      <c r="D950">
        <v>3</v>
      </c>
      <c r="F950">
        <v>2012</v>
      </c>
      <c r="G950">
        <v>905</v>
      </c>
      <c r="H950">
        <v>853</v>
      </c>
      <c r="I950">
        <v>43025.82</v>
      </c>
      <c r="K950">
        <v>0.14699999999999999</v>
      </c>
      <c r="L950">
        <v>1E-3</v>
      </c>
      <c r="M950">
        <v>29033.373</v>
      </c>
      <c r="N950">
        <v>5.91E-2</v>
      </c>
      <c r="O950">
        <v>23.318999999999999</v>
      </c>
      <c r="P950">
        <v>7.7299999999999994E-2</v>
      </c>
      <c r="Q950">
        <v>488545.75599999999</v>
      </c>
      <c r="R950" t="s">
        <v>34</v>
      </c>
      <c r="T950" t="s">
        <v>63</v>
      </c>
      <c r="V950" t="s">
        <v>109</v>
      </c>
      <c r="Y950" t="s">
        <v>107</v>
      </c>
    </row>
    <row r="951" spans="1:25" x14ac:dyDescent="0.45">
      <c r="A951" t="s">
        <v>122</v>
      </c>
      <c r="B951" t="s">
        <v>145</v>
      </c>
      <c r="C951">
        <v>1553</v>
      </c>
      <c r="D951">
        <v>3</v>
      </c>
      <c r="F951">
        <v>2013</v>
      </c>
      <c r="G951">
        <v>392</v>
      </c>
      <c r="H951">
        <v>375.33</v>
      </c>
      <c r="I951">
        <v>19632.91</v>
      </c>
      <c r="K951">
        <v>6.4000000000000001E-2</v>
      </c>
      <c r="L951">
        <v>1E-3</v>
      </c>
      <c r="M951">
        <v>12767.037</v>
      </c>
      <c r="N951">
        <v>5.8999999999999997E-2</v>
      </c>
      <c r="O951">
        <v>10.614000000000001</v>
      </c>
      <c r="P951">
        <v>7.9000000000000001E-2</v>
      </c>
      <c r="Q951">
        <v>214836.69</v>
      </c>
      <c r="R951" t="s">
        <v>34</v>
      </c>
      <c r="T951" t="s">
        <v>63</v>
      </c>
      <c r="V951" t="s">
        <v>109</v>
      </c>
      <c r="Y951" t="s">
        <v>107</v>
      </c>
    </row>
    <row r="952" spans="1:25" x14ac:dyDescent="0.45">
      <c r="A952" t="s">
        <v>122</v>
      </c>
      <c r="B952" t="s">
        <v>145</v>
      </c>
      <c r="C952">
        <v>1553</v>
      </c>
      <c r="D952">
        <v>3</v>
      </c>
      <c r="F952">
        <v>2014</v>
      </c>
      <c r="G952">
        <v>526</v>
      </c>
      <c r="H952">
        <v>502.64</v>
      </c>
      <c r="I952">
        <v>18936.88</v>
      </c>
      <c r="K952">
        <v>6.6000000000000003E-2</v>
      </c>
      <c r="L952">
        <v>1E-3</v>
      </c>
      <c r="M952">
        <v>13101.96</v>
      </c>
      <c r="N952">
        <v>5.9400000000000001E-2</v>
      </c>
      <c r="O952">
        <v>17.294</v>
      </c>
      <c r="P952">
        <v>0.1002</v>
      </c>
      <c r="Q952">
        <v>220419.48199999999</v>
      </c>
      <c r="R952" t="s">
        <v>34</v>
      </c>
      <c r="T952" t="s">
        <v>63</v>
      </c>
      <c r="V952" t="s">
        <v>109</v>
      </c>
      <c r="Y952" t="s">
        <v>107</v>
      </c>
    </row>
    <row r="953" spans="1:25" x14ac:dyDescent="0.45">
      <c r="A953" t="s">
        <v>122</v>
      </c>
      <c r="B953" t="s">
        <v>145</v>
      </c>
      <c r="C953">
        <v>1553</v>
      </c>
      <c r="D953">
        <v>3</v>
      </c>
      <c r="F953">
        <v>2015</v>
      </c>
      <c r="G953">
        <v>506</v>
      </c>
      <c r="H953">
        <v>484.97</v>
      </c>
      <c r="I953">
        <v>22891.67</v>
      </c>
      <c r="K953">
        <v>8.1000000000000003E-2</v>
      </c>
      <c r="L953">
        <v>1E-3</v>
      </c>
      <c r="M953">
        <v>16107.811</v>
      </c>
      <c r="N953">
        <v>5.91E-2</v>
      </c>
      <c r="O953">
        <v>20.719000000000001</v>
      </c>
      <c r="P953">
        <v>0.112</v>
      </c>
      <c r="Q953">
        <v>271052.68699999998</v>
      </c>
      <c r="R953" t="s">
        <v>34</v>
      </c>
      <c r="T953" t="s">
        <v>63</v>
      </c>
      <c r="V953" t="s">
        <v>109</v>
      </c>
      <c r="Y953" t="s">
        <v>146</v>
      </c>
    </row>
    <row r="954" spans="1:25" x14ac:dyDescent="0.45">
      <c r="A954" t="s">
        <v>122</v>
      </c>
      <c r="B954" t="s">
        <v>145</v>
      </c>
      <c r="C954">
        <v>1553</v>
      </c>
      <c r="D954">
        <v>3</v>
      </c>
      <c r="F954">
        <v>2016</v>
      </c>
      <c r="G954">
        <v>510</v>
      </c>
      <c r="H954">
        <v>487.6</v>
      </c>
      <c r="I954">
        <v>20240.98</v>
      </c>
      <c r="K954">
        <v>7.1999999999999995E-2</v>
      </c>
      <c r="L954">
        <v>1E-3</v>
      </c>
      <c r="M954">
        <v>14234.459000000001</v>
      </c>
      <c r="N954">
        <v>5.9299999999999999E-2</v>
      </c>
      <c r="O954">
        <v>20.626999999999999</v>
      </c>
      <c r="P954">
        <v>0.1208</v>
      </c>
      <c r="Q954">
        <v>239542.62299999999</v>
      </c>
      <c r="R954" t="s">
        <v>34</v>
      </c>
      <c r="T954" t="s">
        <v>63</v>
      </c>
      <c r="V954" t="s">
        <v>109</v>
      </c>
      <c r="Y954" t="s">
        <v>146</v>
      </c>
    </row>
    <row r="955" spans="1:25" x14ac:dyDescent="0.45">
      <c r="A955" t="s">
        <v>122</v>
      </c>
      <c r="B955" t="s">
        <v>145</v>
      </c>
      <c r="C955">
        <v>1553</v>
      </c>
      <c r="D955">
        <v>3</v>
      </c>
      <c r="F955">
        <v>2017</v>
      </c>
      <c r="G955">
        <v>382</v>
      </c>
      <c r="H955">
        <v>359.4</v>
      </c>
      <c r="I955">
        <v>14191.09</v>
      </c>
      <c r="K955">
        <v>5.1999999999999998E-2</v>
      </c>
      <c r="L955">
        <v>1E-3</v>
      </c>
      <c r="M955">
        <v>10272.768</v>
      </c>
      <c r="N955">
        <v>5.9200000000000003E-2</v>
      </c>
      <c r="O955">
        <v>14.895</v>
      </c>
      <c r="P955">
        <v>0.1193</v>
      </c>
      <c r="Q955">
        <v>172856.99900000001</v>
      </c>
      <c r="R955" t="s">
        <v>34</v>
      </c>
      <c r="T955" t="s">
        <v>63</v>
      </c>
      <c r="V955" t="s">
        <v>109</v>
      </c>
      <c r="Y955" t="s">
        <v>147</v>
      </c>
    </row>
    <row r="956" spans="1:25" x14ac:dyDescent="0.45">
      <c r="A956" t="s">
        <v>122</v>
      </c>
      <c r="B956" t="s">
        <v>145</v>
      </c>
      <c r="C956">
        <v>1553</v>
      </c>
      <c r="D956">
        <v>3</v>
      </c>
      <c r="F956">
        <v>2018</v>
      </c>
      <c r="G956">
        <v>494</v>
      </c>
      <c r="H956">
        <v>458.14</v>
      </c>
      <c r="I956">
        <v>15689.59</v>
      </c>
      <c r="K956">
        <v>5.8999999999999997E-2</v>
      </c>
      <c r="L956">
        <v>1E-3</v>
      </c>
      <c r="M956">
        <v>11693.011</v>
      </c>
      <c r="N956">
        <v>5.9200000000000003E-2</v>
      </c>
      <c r="O956">
        <v>16.699000000000002</v>
      </c>
      <c r="P956">
        <v>0.1104</v>
      </c>
      <c r="Q956">
        <v>196764.66500000001</v>
      </c>
      <c r="R956" t="s">
        <v>34</v>
      </c>
      <c r="T956" t="s">
        <v>63</v>
      </c>
      <c r="V956" t="s">
        <v>109</v>
      </c>
      <c r="Y956" t="s">
        <v>147</v>
      </c>
    </row>
    <row r="957" spans="1:25" x14ac:dyDescent="0.45">
      <c r="A957" t="s">
        <v>122</v>
      </c>
      <c r="B957" t="s">
        <v>145</v>
      </c>
      <c r="C957">
        <v>1553</v>
      </c>
      <c r="D957">
        <v>3</v>
      </c>
      <c r="F957">
        <v>2019</v>
      </c>
      <c r="G957">
        <v>0</v>
      </c>
      <c r="H957">
        <v>0</v>
      </c>
      <c r="R957" t="s">
        <v>34</v>
      </c>
      <c r="T957" t="s">
        <v>63</v>
      </c>
      <c r="V957" t="s">
        <v>109</v>
      </c>
      <c r="Y957" t="s">
        <v>147</v>
      </c>
    </row>
    <row r="958" spans="1:25" x14ac:dyDescent="0.45">
      <c r="A958" t="s">
        <v>122</v>
      </c>
      <c r="B958" t="s">
        <v>148</v>
      </c>
      <c r="C958">
        <v>1554</v>
      </c>
      <c r="D958">
        <v>1</v>
      </c>
      <c r="F958">
        <v>2009</v>
      </c>
      <c r="G958">
        <v>1517</v>
      </c>
      <c r="H958">
        <v>1492.08</v>
      </c>
      <c r="I958">
        <v>12226.52</v>
      </c>
      <c r="K958">
        <v>13.547000000000001</v>
      </c>
      <c r="L958">
        <v>3.56E-2</v>
      </c>
      <c r="M958">
        <v>15158.602999999999</v>
      </c>
      <c r="N958">
        <v>6.0299999999999999E-2</v>
      </c>
      <c r="O958">
        <v>14.646000000000001</v>
      </c>
      <c r="P958">
        <v>4.3799999999999999E-2</v>
      </c>
      <c r="Q958">
        <v>243786.98800000001</v>
      </c>
      <c r="R958" t="s">
        <v>27</v>
      </c>
      <c r="S958" t="s">
        <v>34</v>
      </c>
      <c r="T958" t="s">
        <v>63</v>
      </c>
      <c r="W958" t="s">
        <v>51</v>
      </c>
      <c r="Y958" t="s">
        <v>107</v>
      </c>
    </row>
    <row r="959" spans="1:25" x14ac:dyDescent="0.45">
      <c r="A959" t="s">
        <v>122</v>
      </c>
      <c r="B959" t="s">
        <v>148</v>
      </c>
      <c r="C959">
        <v>1554</v>
      </c>
      <c r="D959">
        <v>1</v>
      </c>
      <c r="F959">
        <v>2010</v>
      </c>
      <c r="G959">
        <v>1484</v>
      </c>
      <c r="H959">
        <v>1445.3</v>
      </c>
      <c r="I959">
        <v>19765.240000000002</v>
      </c>
      <c r="K959">
        <v>8.2149999999999999</v>
      </c>
      <c r="L959">
        <v>2.1899999999999999E-2</v>
      </c>
      <c r="M959">
        <v>20569.649000000001</v>
      </c>
      <c r="N959">
        <v>0.06</v>
      </c>
      <c r="O959">
        <v>22.513999999999999</v>
      </c>
      <c r="P959">
        <v>5.0200000000000002E-2</v>
      </c>
      <c r="Q959">
        <v>337046.54499999998</v>
      </c>
      <c r="R959" t="s">
        <v>27</v>
      </c>
      <c r="S959" t="s">
        <v>34</v>
      </c>
      <c r="T959" t="s">
        <v>63</v>
      </c>
      <c r="W959" t="s">
        <v>51</v>
      </c>
      <c r="Y959" t="s">
        <v>107</v>
      </c>
    </row>
    <row r="960" spans="1:25" x14ac:dyDescent="0.45">
      <c r="A960" t="s">
        <v>122</v>
      </c>
      <c r="B960" t="s">
        <v>148</v>
      </c>
      <c r="C960">
        <v>1554</v>
      </c>
      <c r="D960">
        <v>1</v>
      </c>
      <c r="F960">
        <v>2011</v>
      </c>
      <c r="G960">
        <v>1598</v>
      </c>
      <c r="H960">
        <v>1557.87</v>
      </c>
      <c r="I960">
        <v>33586.39</v>
      </c>
      <c r="K960">
        <v>0.151</v>
      </c>
      <c r="L960">
        <v>1E-3</v>
      </c>
      <c r="M960">
        <v>29944.045999999998</v>
      </c>
      <c r="N960">
        <v>5.9400000000000001E-2</v>
      </c>
      <c r="O960">
        <v>37.691000000000003</v>
      </c>
      <c r="P960">
        <v>5.91E-2</v>
      </c>
      <c r="Q960">
        <v>503735.37199999997</v>
      </c>
      <c r="R960" t="s">
        <v>27</v>
      </c>
      <c r="S960" t="s">
        <v>34</v>
      </c>
      <c r="T960" t="s">
        <v>63</v>
      </c>
      <c r="W960" t="s">
        <v>51</v>
      </c>
      <c r="Y960" t="s">
        <v>107</v>
      </c>
    </row>
    <row r="961" spans="1:25" x14ac:dyDescent="0.45">
      <c r="A961" t="s">
        <v>122</v>
      </c>
      <c r="B961" t="s">
        <v>148</v>
      </c>
      <c r="C961">
        <v>1554</v>
      </c>
      <c r="D961">
        <v>1</v>
      </c>
      <c r="F961">
        <v>2012</v>
      </c>
      <c r="G961">
        <v>1943</v>
      </c>
      <c r="H961">
        <v>1888.98</v>
      </c>
      <c r="I961">
        <v>50811.93</v>
      </c>
      <c r="K961">
        <v>0.221</v>
      </c>
      <c r="L961">
        <v>1E-3</v>
      </c>
      <c r="M961">
        <v>43666.724999999999</v>
      </c>
      <c r="N961">
        <v>5.9299999999999999E-2</v>
      </c>
      <c r="O961">
        <v>55.122999999999998</v>
      </c>
      <c r="P961">
        <v>7.0900000000000005E-2</v>
      </c>
      <c r="Q961">
        <v>734842.21400000004</v>
      </c>
      <c r="R961" t="s">
        <v>27</v>
      </c>
      <c r="S961" t="s">
        <v>34</v>
      </c>
      <c r="T961" t="s">
        <v>63</v>
      </c>
      <c r="W961" t="s">
        <v>51</v>
      </c>
      <c r="Y961" t="s">
        <v>107</v>
      </c>
    </row>
    <row r="962" spans="1:25" x14ac:dyDescent="0.45">
      <c r="A962" t="s">
        <v>122</v>
      </c>
      <c r="B962" t="s">
        <v>148</v>
      </c>
      <c r="C962">
        <v>1554</v>
      </c>
      <c r="D962">
        <v>1</v>
      </c>
      <c r="F962">
        <v>2013</v>
      </c>
      <c r="G962">
        <v>2205</v>
      </c>
      <c r="H962">
        <v>2145.86</v>
      </c>
      <c r="I962">
        <v>47552.41</v>
      </c>
      <c r="K962">
        <v>0.222</v>
      </c>
      <c r="L962">
        <v>1E-3</v>
      </c>
      <c r="M962">
        <v>44002.321000000004</v>
      </c>
      <c r="N962">
        <v>5.9299999999999999E-2</v>
      </c>
      <c r="O962">
        <v>49.094000000000001</v>
      </c>
      <c r="P962">
        <v>6.0499999999999998E-2</v>
      </c>
      <c r="Q962">
        <v>740456.40899999999</v>
      </c>
      <c r="R962" t="s">
        <v>27</v>
      </c>
      <c r="S962" t="s">
        <v>34</v>
      </c>
      <c r="T962" t="s">
        <v>63</v>
      </c>
      <c r="W962" t="s">
        <v>51</v>
      </c>
      <c r="Y962" t="s">
        <v>107</v>
      </c>
    </row>
    <row r="963" spans="1:25" x14ac:dyDescent="0.45">
      <c r="A963" t="s">
        <v>122</v>
      </c>
      <c r="B963" t="s">
        <v>148</v>
      </c>
      <c r="C963">
        <v>1554</v>
      </c>
      <c r="D963">
        <v>1</v>
      </c>
      <c r="F963">
        <v>2014</v>
      </c>
      <c r="G963">
        <v>1343</v>
      </c>
      <c r="H963">
        <v>1311.7</v>
      </c>
      <c r="I963">
        <v>39916.04</v>
      </c>
      <c r="K963">
        <v>72.617999999999995</v>
      </c>
      <c r="L963">
        <v>0.1643</v>
      </c>
      <c r="M963">
        <v>32897.463000000003</v>
      </c>
      <c r="N963">
        <v>6.54E-2</v>
      </c>
      <c r="O963">
        <v>45.02</v>
      </c>
      <c r="P963">
        <v>9.5399999999999999E-2</v>
      </c>
      <c r="Q963">
        <v>463367.97600000002</v>
      </c>
      <c r="R963" t="s">
        <v>27</v>
      </c>
      <c r="S963" t="s">
        <v>34</v>
      </c>
      <c r="T963" t="s">
        <v>63</v>
      </c>
      <c r="W963" t="s">
        <v>51</v>
      </c>
      <c r="Y963" t="s">
        <v>107</v>
      </c>
    </row>
    <row r="964" spans="1:25" x14ac:dyDescent="0.45">
      <c r="A964" t="s">
        <v>122</v>
      </c>
      <c r="B964" t="s">
        <v>148</v>
      </c>
      <c r="C964">
        <v>1554</v>
      </c>
      <c r="D964">
        <v>1</v>
      </c>
      <c r="F964">
        <v>2015</v>
      </c>
      <c r="G964">
        <v>2465</v>
      </c>
      <c r="H964">
        <v>2415.4899999999998</v>
      </c>
      <c r="I964">
        <v>77627.839999999997</v>
      </c>
      <c r="K964">
        <v>64.938000000000002</v>
      </c>
      <c r="L964">
        <v>6.7500000000000004E-2</v>
      </c>
      <c r="M964">
        <v>70912.13</v>
      </c>
      <c r="N964">
        <v>6.1600000000000002E-2</v>
      </c>
      <c r="O964">
        <v>99.968999999999994</v>
      </c>
      <c r="P964">
        <v>0.1042</v>
      </c>
      <c r="Q964">
        <v>1115918.0090000001</v>
      </c>
      <c r="R964" t="s">
        <v>27</v>
      </c>
      <c r="S964" t="s">
        <v>34</v>
      </c>
      <c r="T964" t="s">
        <v>63</v>
      </c>
      <c r="W964" t="s">
        <v>51</v>
      </c>
      <c r="Y964" t="s">
        <v>129</v>
      </c>
    </row>
    <row r="965" spans="1:25" x14ac:dyDescent="0.45">
      <c r="A965" t="s">
        <v>122</v>
      </c>
      <c r="B965" t="s">
        <v>148</v>
      </c>
      <c r="C965">
        <v>1554</v>
      </c>
      <c r="D965">
        <v>1</v>
      </c>
      <c r="F965">
        <v>2016</v>
      </c>
      <c r="G965">
        <v>2764</v>
      </c>
      <c r="H965">
        <v>2707.68</v>
      </c>
      <c r="I965">
        <v>70591.17</v>
      </c>
      <c r="K965">
        <v>26.565000000000001</v>
      </c>
      <c r="L965">
        <v>2.9600000000000001E-2</v>
      </c>
      <c r="M965">
        <v>62151.593999999997</v>
      </c>
      <c r="N965">
        <v>6.0299999999999999E-2</v>
      </c>
      <c r="O965">
        <v>85.430999999999997</v>
      </c>
      <c r="P965">
        <v>8.8999999999999996E-2</v>
      </c>
      <c r="Q965">
        <v>1014054.176</v>
      </c>
      <c r="R965" t="s">
        <v>27</v>
      </c>
      <c r="S965" t="s">
        <v>34</v>
      </c>
      <c r="T965" t="s">
        <v>63</v>
      </c>
      <c r="W965" t="s">
        <v>51</v>
      </c>
      <c r="Y965" t="s">
        <v>129</v>
      </c>
    </row>
    <row r="966" spans="1:25" x14ac:dyDescent="0.45">
      <c r="A966" t="s">
        <v>122</v>
      </c>
      <c r="B966" t="s">
        <v>148</v>
      </c>
      <c r="C966">
        <v>1554</v>
      </c>
      <c r="D966">
        <v>1</v>
      </c>
      <c r="F966">
        <v>2017</v>
      </c>
      <c r="G966">
        <v>789</v>
      </c>
      <c r="H966">
        <v>779.37</v>
      </c>
      <c r="I966">
        <v>4732.8500000000004</v>
      </c>
      <c r="K966">
        <v>2.5169999999999999</v>
      </c>
      <c r="L966">
        <v>7.6E-3</v>
      </c>
      <c r="M966">
        <v>8547.1090000000004</v>
      </c>
      <c r="N966">
        <v>5.9700000000000003E-2</v>
      </c>
      <c r="O966">
        <v>6.8040000000000003</v>
      </c>
      <c r="P966">
        <v>4.6300000000000001E-2</v>
      </c>
      <c r="Q966">
        <v>140772.58799999999</v>
      </c>
      <c r="R966" t="s">
        <v>27</v>
      </c>
      <c r="S966" t="s">
        <v>34</v>
      </c>
      <c r="T966" t="s">
        <v>63</v>
      </c>
      <c r="W966" t="s">
        <v>51</v>
      </c>
      <c r="Y966" t="s">
        <v>130</v>
      </c>
    </row>
    <row r="967" spans="1:25" x14ac:dyDescent="0.45">
      <c r="A967" t="s">
        <v>122</v>
      </c>
      <c r="B967" t="s">
        <v>148</v>
      </c>
      <c r="C967">
        <v>1554</v>
      </c>
      <c r="D967">
        <v>1</v>
      </c>
      <c r="F967">
        <v>2018</v>
      </c>
      <c r="G967">
        <v>1385</v>
      </c>
      <c r="H967">
        <v>1360.55</v>
      </c>
      <c r="I967">
        <v>9749.3700000000008</v>
      </c>
      <c r="K967">
        <v>6.1340000000000003</v>
      </c>
      <c r="L967">
        <v>1.3299999999999999E-2</v>
      </c>
      <c r="M967">
        <v>15627.606</v>
      </c>
      <c r="N967">
        <v>5.9900000000000002E-2</v>
      </c>
      <c r="O967">
        <v>13.340999999999999</v>
      </c>
      <c r="P967">
        <v>5.16E-2</v>
      </c>
      <c r="Q967">
        <v>255561.93799999999</v>
      </c>
      <c r="R967" t="s">
        <v>27</v>
      </c>
      <c r="S967" t="s">
        <v>34</v>
      </c>
      <c r="T967" t="s">
        <v>63</v>
      </c>
      <c r="W967" t="s">
        <v>51</v>
      </c>
      <c r="Y967" t="s">
        <v>130</v>
      </c>
    </row>
    <row r="968" spans="1:25" x14ac:dyDescent="0.45">
      <c r="A968" t="s">
        <v>122</v>
      </c>
      <c r="B968" t="s">
        <v>148</v>
      </c>
      <c r="C968">
        <v>1554</v>
      </c>
      <c r="D968">
        <v>1</v>
      </c>
      <c r="F968">
        <v>2019</v>
      </c>
      <c r="G968">
        <v>1807</v>
      </c>
      <c r="H968">
        <v>1783.01</v>
      </c>
      <c r="I968">
        <v>12626.78</v>
      </c>
      <c r="K968">
        <v>15.36</v>
      </c>
      <c r="L968">
        <v>2.01E-2</v>
      </c>
      <c r="M968">
        <v>23383.212</v>
      </c>
      <c r="N968">
        <v>6.0100000000000001E-2</v>
      </c>
      <c r="O968">
        <v>17.196000000000002</v>
      </c>
      <c r="P968">
        <v>4.9299999999999997E-2</v>
      </c>
      <c r="Q968">
        <v>373694.826</v>
      </c>
      <c r="R968" t="s">
        <v>27</v>
      </c>
      <c r="S968" t="s">
        <v>34</v>
      </c>
      <c r="T968" t="s">
        <v>63</v>
      </c>
      <c r="W968" t="s">
        <v>51</v>
      </c>
      <c r="Y968" t="s">
        <v>130</v>
      </c>
    </row>
    <row r="969" spans="1:25" x14ac:dyDescent="0.45">
      <c r="A969" t="s">
        <v>122</v>
      </c>
      <c r="B969" t="s">
        <v>148</v>
      </c>
      <c r="C969">
        <v>1554</v>
      </c>
      <c r="D969">
        <v>1</v>
      </c>
      <c r="F969">
        <v>2020</v>
      </c>
      <c r="G969">
        <v>1638</v>
      </c>
      <c r="H969">
        <v>1616.49</v>
      </c>
      <c r="I969">
        <v>6334.42</v>
      </c>
      <c r="K969">
        <v>8.1000000000000003E-2</v>
      </c>
      <c r="L969">
        <v>1.1000000000000001E-3</v>
      </c>
      <c r="M969">
        <v>14321.368</v>
      </c>
      <c r="N969">
        <v>5.9400000000000001E-2</v>
      </c>
      <c r="O969">
        <v>10.388</v>
      </c>
      <c r="P969">
        <v>4.7199999999999999E-2</v>
      </c>
      <c r="Q969">
        <v>241003.321</v>
      </c>
      <c r="R969" t="s">
        <v>27</v>
      </c>
      <c r="S969" t="s">
        <v>34</v>
      </c>
      <c r="T969" t="s">
        <v>63</v>
      </c>
      <c r="W969" t="s">
        <v>51</v>
      </c>
      <c r="Y969" t="s">
        <v>130</v>
      </c>
    </row>
    <row r="970" spans="1:25" x14ac:dyDescent="0.45">
      <c r="A970" t="s">
        <v>122</v>
      </c>
      <c r="B970" t="s">
        <v>148</v>
      </c>
      <c r="C970">
        <v>1554</v>
      </c>
      <c r="D970">
        <v>1</v>
      </c>
      <c r="F970">
        <v>2021</v>
      </c>
      <c r="G970">
        <v>956</v>
      </c>
      <c r="H970">
        <v>935.17</v>
      </c>
      <c r="I970">
        <v>3083.18</v>
      </c>
      <c r="K970">
        <v>5.5890000000000004</v>
      </c>
      <c r="L970">
        <v>2.07E-2</v>
      </c>
      <c r="M970">
        <v>9623.2610000000004</v>
      </c>
      <c r="N970">
        <v>6.1199999999999997E-2</v>
      </c>
      <c r="O970">
        <v>5.6310000000000002</v>
      </c>
      <c r="P970">
        <v>4.1099999999999998E-2</v>
      </c>
      <c r="Q970">
        <v>144996.353</v>
      </c>
      <c r="R970" t="s">
        <v>34</v>
      </c>
      <c r="S970" t="s">
        <v>27</v>
      </c>
      <c r="T970" t="s">
        <v>63</v>
      </c>
      <c r="W970" t="s">
        <v>51</v>
      </c>
      <c r="Y970" t="s">
        <v>131</v>
      </c>
    </row>
    <row r="971" spans="1:25" x14ac:dyDescent="0.45">
      <c r="A971" t="s">
        <v>122</v>
      </c>
      <c r="B971" t="s">
        <v>148</v>
      </c>
      <c r="C971">
        <v>1554</v>
      </c>
      <c r="D971">
        <v>1</v>
      </c>
      <c r="F971">
        <v>2022</v>
      </c>
      <c r="G971">
        <v>1301</v>
      </c>
      <c r="H971">
        <v>1275.79</v>
      </c>
      <c r="I971">
        <v>8997.33</v>
      </c>
      <c r="K971">
        <v>11.329000000000001</v>
      </c>
      <c r="L971">
        <v>4.4400000000000002E-2</v>
      </c>
      <c r="M971">
        <v>14803.638000000001</v>
      </c>
      <c r="N971">
        <v>6.3799999999999996E-2</v>
      </c>
      <c r="O971">
        <v>9.9190000000000005</v>
      </c>
      <c r="P971">
        <v>5.5399999999999998E-2</v>
      </c>
      <c r="Q971">
        <v>212045.554</v>
      </c>
      <c r="R971" t="s">
        <v>34</v>
      </c>
      <c r="S971" t="s">
        <v>27</v>
      </c>
      <c r="T971" t="s">
        <v>63</v>
      </c>
      <c r="W971" t="s">
        <v>51</v>
      </c>
      <c r="Y971" t="s">
        <v>131</v>
      </c>
    </row>
    <row r="972" spans="1:25" x14ac:dyDescent="0.45">
      <c r="A972" t="s">
        <v>122</v>
      </c>
      <c r="B972" t="s">
        <v>148</v>
      </c>
      <c r="C972">
        <v>1554</v>
      </c>
      <c r="D972">
        <v>1</v>
      </c>
      <c r="F972">
        <v>2023</v>
      </c>
      <c r="G972">
        <v>404</v>
      </c>
      <c r="H972">
        <v>393.07</v>
      </c>
      <c r="I972">
        <v>9591.0400000000009</v>
      </c>
      <c r="K972">
        <v>1.6339999999999999</v>
      </c>
      <c r="L972">
        <v>0.10580000000000001</v>
      </c>
      <c r="M972">
        <v>2404.9470000000001</v>
      </c>
      <c r="N972">
        <v>7.0099999999999996E-2</v>
      </c>
      <c r="O972">
        <v>1.4910000000000001</v>
      </c>
      <c r="P972">
        <v>8.7499999999999994E-2</v>
      </c>
      <c r="Q972">
        <v>34931.974999999999</v>
      </c>
      <c r="R972" t="s">
        <v>34</v>
      </c>
      <c r="S972" t="s">
        <v>27</v>
      </c>
      <c r="T972" t="s">
        <v>63</v>
      </c>
      <c r="W972" t="s">
        <v>51</v>
      </c>
      <c r="Y972" t="s">
        <v>131</v>
      </c>
    </row>
    <row r="973" spans="1:25" x14ac:dyDescent="0.45">
      <c r="A973" t="s">
        <v>122</v>
      </c>
      <c r="B973" t="s">
        <v>148</v>
      </c>
      <c r="C973">
        <v>1554</v>
      </c>
      <c r="D973">
        <v>1</v>
      </c>
      <c r="F973">
        <v>2024</v>
      </c>
      <c r="G973">
        <v>441</v>
      </c>
      <c r="H973">
        <v>431.49</v>
      </c>
      <c r="I973">
        <v>3081.86</v>
      </c>
      <c r="K973">
        <v>4.7359999999999998</v>
      </c>
      <c r="L973">
        <v>3.9199999999999999E-2</v>
      </c>
      <c r="M973">
        <v>6049.62</v>
      </c>
      <c r="N973">
        <v>6.3100000000000003E-2</v>
      </c>
      <c r="O973">
        <v>4.5170000000000003</v>
      </c>
      <c r="P973">
        <v>7.5800000000000006E-2</v>
      </c>
      <c r="Q973">
        <v>86357.524999999994</v>
      </c>
      <c r="R973" t="s">
        <v>34</v>
      </c>
      <c r="S973" t="s">
        <v>27</v>
      </c>
      <c r="T973" t="s">
        <v>63</v>
      </c>
      <c r="W973" t="s">
        <v>51</v>
      </c>
      <c r="Y973" t="s">
        <v>131</v>
      </c>
    </row>
    <row r="974" spans="1:25" x14ac:dyDescent="0.45">
      <c r="A974" t="s">
        <v>122</v>
      </c>
      <c r="B974" t="s">
        <v>148</v>
      </c>
      <c r="C974">
        <v>1554</v>
      </c>
      <c r="D974">
        <v>2</v>
      </c>
      <c r="F974">
        <v>2009</v>
      </c>
      <c r="G974">
        <v>6226</v>
      </c>
      <c r="H974">
        <v>6203.61</v>
      </c>
      <c r="I974">
        <v>455507.06</v>
      </c>
      <c r="K974">
        <v>4358.5290000000005</v>
      </c>
      <c r="L974">
        <v>1.4661999999999999</v>
      </c>
      <c r="M974">
        <v>602989.58600000001</v>
      </c>
      <c r="N974">
        <v>0.10299999999999999</v>
      </c>
      <c r="O974">
        <v>1072.53</v>
      </c>
      <c r="P974">
        <v>0.35420000000000001</v>
      </c>
      <c r="Q974">
        <v>5877089.5530000003</v>
      </c>
      <c r="R974" t="s">
        <v>82</v>
      </c>
      <c r="T974" t="s">
        <v>63</v>
      </c>
      <c r="V974" t="s">
        <v>149</v>
      </c>
      <c r="W974" t="s">
        <v>51</v>
      </c>
      <c r="X974" t="s">
        <v>150</v>
      </c>
      <c r="Y974" t="s">
        <v>107</v>
      </c>
    </row>
    <row r="975" spans="1:25" x14ac:dyDescent="0.45">
      <c r="A975" t="s">
        <v>122</v>
      </c>
      <c r="B975" t="s">
        <v>148</v>
      </c>
      <c r="C975">
        <v>1554</v>
      </c>
      <c r="D975">
        <v>2</v>
      </c>
      <c r="F975">
        <v>2010</v>
      </c>
      <c r="G975">
        <v>6495</v>
      </c>
      <c r="H975">
        <v>6470.3</v>
      </c>
      <c r="I975">
        <v>461508.83</v>
      </c>
      <c r="K975">
        <v>3175.5039999999999</v>
      </c>
      <c r="L975">
        <v>1.1444000000000001</v>
      </c>
      <c r="M975">
        <v>554082.90500000003</v>
      </c>
      <c r="N975">
        <v>0.1028</v>
      </c>
      <c r="O975">
        <v>1042.9380000000001</v>
      </c>
      <c r="P975">
        <v>0.35</v>
      </c>
      <c r="Q975">
        <v>5400409.0209999997</v>
      </c>
      <c r="R975" t="s">
        <v>82</v>
      </c>
      <c r="T975" t="s">
        <v>63</v>
      </c>
      <c r="V975" t="s">
        <v>151</v>
      </c>
      <c r="W975" t="s">
        <v>51</v>
      </c>
      <c r="X975" t="s">
        <v>143</v>
      </c>
      <c r="Y975" t="s">
        <v>107</v>
      </c>
    </row>
    <row r="976" spans="1:25" x14ac:dyDescent="0.45">
      <c r="A976" t="s">
        <v>122</v>
      </c>
      <c r="B976" t="s">
        <v>148</v>
      </c>
      <c r="C976">
        <v>1554</v>
      </c>
      <c r="D976">
        <v>2</v>
      </c>
      <c r="F976">
        <v>2011</v>
      </c>
      <c r="G976">
        <v>7219</v>
      </c>
      <c r="H976">
        <v>7198.96</v>
      </c>
      <c r="I976">
        <v>424947.21</v>
      </c>
      <c r="K976">
        <v>2993.5540000000001</v>
      </c>
      <c r="L976">
        <v>1.1255999999999999</v>
      </c>
      <c r="M976">
        <v>529958.13899999997</v>
      </c>
      <c r="N976">
        <v>0.10290000000000001</v>
      </c>
      <c r="O976">
        <v>989.66899999999998</v>
      </c>
      <c r="P976">
        <v>0.35899999999999999</v>
      </c>
      <c r="Q976">
        <v>5165298.3499999996</v>
      </c>
      <c r="R976" t="s">
        <v>82</v>
      </c>
      <c r="T976" t="s">
        <v>63</v>
      </c>
      <c r="V976" t="s">
        <v>151</v>
      </c>
      <c r="W976" t="s">
        <v>51</v>
      </c>
      <c r="X976" t="s">
        <v>143</v>
      </c>
      <c r="Y976" t="s">
        <v>107</v>
      </c>
    </row>
    <row r="977" spans="1:25" x14ac:dyDescent="0.45">
      <c r="A977" t="s">
        <v>122</v>
      </c>
      <c r="B977" t="s">
        <v>148</v>
      </c>
      <c r="C977">
        <v>1554</v>
      </c>
      <c r="D977">
        <v>2</v>
      </c>
      <c r="F977">
        <v>2012</v>
      </c>
      <c r="G977">
        <v>5878</v>
      </c>
      <c r="H977">
        <v>5859.42</v>
      </c>
      <c r="I977">
        <v>306507.49</v>
      </c>
      <c r="K977">
        <v>2512.8069999999998</v>
      </c>
      <c r="L977">
        <v>1.0578000000000001</v>
      </c>
      <c r="M977">
        <v>455414.304</v>
      </c>
      <c r="N977">
        <v>0.10290000000000001</v>
      </c>
      <c r="O977">
        <v>980.221</v>
      </c>
      <c r="P977">
        <v>0.38840000000000002</v>
      </c>
      <c r="Q977">
        <v>4438743.1840000004</v>
      </c>
      <c r="R977" t="s">
        <v>82</v>
      </c>
      <c r="T977" t="s">
        <v>63</v>
      </c>
      <c r="V977" t="s">
        <v>151</v>
      </c>
      <c r="W977" t="s">
        <v>51</v>
      </c>
      <c r="X977" t="s">
        <v>143</v>
      </c>
      <c r="Y977" t="s">
        <v>107</v>
      </c>
    </row>
    <row r="978" spans="1:25" x14ac:dyDescent="0.45">
      <c r="A978" t="s">
        <v>122</v>
      </c>
      <c r="B978" t="s">
        <v>148</v>
      </c>
      <c r="C978">
        <v>1554</v>
      </c>
      <c r="D978">
        <v>2</v>
      </c>
      <c r="F978">
        <v>2013</v>
      </c>
      <c r="G978">
        <v>3996</v>
      </c>
      <c r="H978">
        <v>3972.37</v>
      </c>
      <c r="I978">
        <v>179213.72</v>
      </c>
      <c r="K978">
        <v>1551.296</v>
      </c>
      <c r="L978">
        <v>0.94259999999999999</v>
      </c>
      <c r="M978">
        <v>233758.39199999999</v>
      </c>
      <c r="N978">
        <v>0.1028</v>
      </c>
      <c r="O978">
        <v>473.11099999999999</v>
      </c>
      <c r="P978">
        <v>0.28170000000000001</v>
      </c>
      <c r="Q978">
        <v>2278333.736</v>
      </c>
      <c r="R978" t="s">
        <v>82</v>
      </c>
      <c r="T978" t="s">
        <v>63</v>
      </c>
      <c r="V978" t="s">
        <v>151</v>
      </c>
      <c r="W978" t="s">
        <v>51</v>
      </c>
      <c r="X978" t="s">
        <v>143</v>
      </c>
      <c r="Y978" t="s">
        <v>107</v>
      </c>
    </row>
    <row r="979" spans="1:25" x14ac:dyDescent="0.45">
      <c r="A979" t="s">
        <v>122</v>
      </c>
      <c r="B979" t="s">
        <v>148</v>
      </c>
      <c r="C979">
        <v>1554</v>
      </c>
      <c r="D979">
        <v>2</v>
      </c>
      <c r="F979">
        <v>2014</v>
      </c>
      <c r="G979">
        <v>4159</v>
      </c>
      <c r="H979">
        <v>4137.01</v>
      </c>
      <c r="I979">
        <v>243355.83</v>
      </c>
      <c r="K979">
        <v>1938.99</v>
      </c>
      <c r="L979">
        <v>0.95579999999999998</v>
      </c>
      <c r="M979">
        <v>291708.10700000002</v>
      </c>
      <c r="N979">
        <v>0.1027</v>
      </c>
      <c r="O979">
        <v>496.072</v>
      </c>
      <c r="P979">
        <v>0.2465</v>
      </c>
      <c r="Q979">
        <v>2843180.4410000001</v>
      </c>
      <c r="R979" t="s">
        <v>82</v>
      </c>
      <c r="T979" t="s">
        <v>63</v>
      </c>
      <c r="V979" t="s">
        <v>151</v>
      </c>
      <c r="W979" t="s">
        <v>51</v>
      </c>
      <c r="X979" t="s">
        <v>143</v>
      </c>
      <c r="Y979" t="s">
        <v>107</v>
      </c>
    </row>
    <row r="980" spans="1:25" x14ac:dyDescent="0.45">
      <c r="A980" t="s">
        <v>122</v>
      </c>
      <c r="B980" t="s">
        <v>148</v>
      </c>
      <c r="C980">
        <v>1554</v>
      </c>
      <c r="D980">
        <v>2</v>
      </c>
      <c r="F980">
        <v>2015</v>
      </c>
      <c r="G980">
        <v>2846</v>
      </c>
      <c r="H980">
        <v>2817.22</v>
      </c>
      <c r="I980">
        <v>156528.17000000001</v>
      </c>
      <c r="K980">
        <v>1186.7260000000001</v>
      </c>
      <c r="L980">
        <v>0.99680000000000002</v>
      </c>
      <c r="M980">
        <v>192504.88</v>
      </c>
      <c r="N980">
        <v>0.10290000000000001</v>
      </c>
      <c r="O980">
        <v>258.94</v>
      </c>
      <c r="P980">
        <v>0.2402</v>
      </c>
      <c r="Q980">
        <v>1876257.19</v>
      </c>
      <c r="R980" t="s">
        <v>82</v>
      </c>
      <c r="T980" t="s">
        <v>63</v>
      </c>
      <c r="V980" t="s">
        <v>151</v>
      </c>
      <c r="W980" t="s">
        <v>51</v>
      </c>
      <c r="X980" t="s">
        <v>143</v>
      </c>
      <c r="Y980" t="s">
        <v>129</v>
      </c>
    </row>
    <row r="981" spans="1:25" x14ac:dyDescent="0.45">
      <c r="A981" t="s">
        <v>122</v>
      </c>
      <c r="B981" t="s">
        <v>148</v>
      </c>
      <c r="C981">
        <v>1554</v>
      </c>
      <c r="D981">
        <v>2</v>
      </c>
      <c r="F981">
        <v>2016</v>
      </c>
      <c r="G981">
        <v>890</v>
      </c>
      <c r="H981">
        <v>869.48</v>
      </c>
      <c r="I981">
        <v>30044.23</v>
      </c>
      <c r="K981">
        <v>162.834</v>
      </c>
      <c r="L981">
        <v>0.45929999999999999</v>
      </c>
      <c r="M981">
        <v>39362.093000000001</v>
      </c>
      <c r="N981">
        <v>0.1028</v>
      </c>
      <c r="O981">
        <v>51.460999999999999</v>
      </c>
      <c r="P981">
        <v>0.16370000000000001</v>
      </c>
      <c r="Q981">
        <v>383654.12400000001</v>
      </c>
      <c r="R981" t="s">
        <v>82</v>
      </c>
      <c r="T981" t="s">
        <v>63</v>
      </c>
      <c r="V981" t="s">
        <v>151</v>
      </c>
      <c r="W981" t="s">
        <v>51</v>
      </c>
      <c r="X981" t="s">
        <v>143</v>
      </c>
      <c r="Y981" t="s">
        <v>129</v>
      </c>
    </row>
    <row r="982" spans="1:25" x14ac:dyDescent="0.45">
      <c r="A982" t="s">
        <v>122</v>
      </c>
      <c r="B982" t="s">
        <v>148</v>
      </c>
      <c r="C982">
        <v>1554</v>
      </c>
      <c r="D982">
        <v>2</v>
      </c>
      <c r="F982">
        <v>2017</v>
      </c>
      <c r="G982">
        <v>1572</v>
      </c>
      <c r="H982">
        <v>1551.12</v>
      </c>
      <c r="I982">
        <v>21888.9</v>
      </c>
      <c r="K982">
        <v>116.46599999999999</v>
      </c>
      <c r="L982">
        <v>0.17180000000000001</v>
      </c>
      <c r="M982">
        <v>35026.241000000002</v>
      </c>
      <c r="N982">
        <v>0.1027</v>
      </c>
      <c r="O982">
        <v>35.76</v>
      </c>
      <c r="P982">
        <v>7.8200000000000006E-2</v>
      </c>
      <c r="Q982">
        <v>341394.92099999997</v>
      </c>
      <c r="R982" t="s">
        <v>82</v>
      </c>
      <c r="T982" t="s">
        <v>63</v>
      </c>
      <c r="V982" t="s">
        <v>151</v>
      </c>
      <c r="W982" t="s">
        <v>51</v>
      </c>
      <c r="X982" t="s">
        <v>143</v>
      </c>
      <c r="Y982" t="s">
        <v>130</v>
      </c>
    </row>
    <row r="983" spans="1:25" x14ac:dyDescent="0.45">
      <c r="A983" t="s">
        <v>122</v>
      </c>
      <c r="B983" t="s">
        <v>148</v>
      </c>
      <c r="C983">
        <v>1554</v>
      </c>
      <c r="D983">
        <v>2</v>
      </c>
      <c r="F983">
        <v>2018</v>
      </c>
      <c r="G983">
        <v>1997</v>
      </c>
      <c r="H983">
        <v>1976.52</v>
      </c>
      <c r="I983">
        <v>44557.5</v>
      </c>
      <c r="K983">
        <v>229.29400000000001</v>
      </c>
      <c r="L983">
        <v>0.20150000000000001</v>
      </c>
      <c r="M983">
        <v>60797.04</v>
      </c>
      <c r="N983">
        <v>0.1026</v>
      </c>
      <c r="O983">
        <v>73.384</v>
      </c>
      <c r="P983">
        <v>0.10050000000000001</v>
      </c>
      <c r="Q983">
        <v>592558.69099999999</v>
      </c>
      <c r="R983" t="s">
        <v>82</v>
      </c>
      <c r="T983" t="s">
        <v>63</v>
      </c>
      <c r="V983" t="s">
        <v>151</v>
      </c>
      <c r="W983" t="s">
        <v>51</v>
      </c>
      <c r="X983" t="s">
        <v>143</v>
      </c>
      <c r="Y983" t="s">
        <v>130</v>
      </c>
    </row>
    <row r="984" spans="1:25" x14ac:dyDescent="0.45">
      <c r="A984" t="s">
        <v>122</v>
      </c>
      <c r="B984" t="s">
        <v>148</v>
      </c>
      <c r="C984">
        <v>1554</v>
      </c>
      <c r="D984">
        <v>2</v>
      </c>
      <c r="F984">
        <v>2019</v>
      </c>
      <c r="G984">
        <v>765</v>
      </c>
      <c r="H984">
        <v>751.47</v>
      </c>
      <c r="I984">
        <v>18916.259999999998</v>
      </c>
      <c r="K984">
        <v>88.832999999999998</v>
      </c>
      <c r="L984">
        <v>0.25580000000000003</v>
      </c>
      <c r="M984">
        <v>24456.789000000001</v>
      </c>
      <c r="N984">
        <v>0.1028</v>
      </c>
      <c r="O984">
        <v>30.594000000000001</v>
      </c>
      <c r="P984">
        <v>0.10199999999999999</v>
      </c>
      <c r="Q984">
        <v>238327.584</v>
      </c>
      <c r="R984" t="s">
        <v>82</v>
      </c>
      <c r="T984" t="s">
        <v>63</v>
      </c>
      <c r="V984" t="s">
        <v>151</v>
      </c>
      <c r="W984" t="s">
        <v>51</v>
      </c>
      <c r="X984" t="s">
        <v>143</v>
      </c>
      <c r="Y984" t="s">
        <v>130</v>
      </c>
    </row>
    <row r="985" spans="1:25" x14ac:dyDescent="0.45">
      <c r="A985" t="s">
        <v>122</v>
      </c>
      <c r="B985" t="s">
        <v>148</v>
      </c>
      <c r="C985">
        <v>1554</v>
      </c>
      <c r="D985">
        <v>2</v>
      </c>
      <c r="F985">
        <v>2020</v>
      </c>
      <c r="G985">
        <v>408</v>
      </c>
      <c r="H985">
        <v>402.77</v>
      </c>
      <c r="I985">
        <v>0</v>
      </c>
      <c r="K985">
        <v>0</v>
      </c>
      <c r="L985">
        <v>0</v>
      </c>
      <c r="M985">
        <v>1855.59</v>
      </c>
      <c r="N985">
        <v>0.1027</v>
      </c>
      <c r="O985">
        <v>0.38200000000000001</v>
      </c>
      <c r="P985">
        <v>3.8600000000000002E-2</v>
      </c>
      <c r="Q985">
        <v>18050.867999999999</v>
      </c>
      <c r="R985" t="s">
        <v>108</v>
      </c>
      <c r="T985" t="s">
        <v>63</v>
      </c>
      <c r="V985" t="s">
        <v>151</v>
      </c>
      <c r="W985" t="s">
        <v>51</v>
      </c>
      <c r="X985" t="s">
        <v>143</v>
      </c>
      <c r="Y985" t="s">
        <v>130</v>
      </c>
    </row>
    <row r="986" spans="1:25" x14ac:dyDescent="0.45">
      <c r="A986" t="s">
        <v>122</v>
      </c>
      <c r="B986" t="s">
        <v>148</v>
      </c>
      <c r="C986">
        <v>1554</v>
      </c>
      <c r="D986">
        <v>2</v>
      </c>
      <c r="F986">
        <v>2021</v>
      </c>
      <c r="G986">
        <v>851</v>
      </c>
      <c r="H986">
        <v>830.9</v>
      </c>
      <c r="I986">
        <v>0</v>
      </c>
      <c r="K986">
        <v>0</v>
      </c>
      <c r="L986">
        <v>0</v>
      </c>
      <c r="M986">
        <v>3047.433</v>
      </c>
      <c r="N986">
        <v>8.1900000000000001E-2</v>
      </c>
      <c r="O986">
        <v>0.69799999999999995</v>
      </c>
      <c r="P986">
        <v>3.1600000000000003E-2</v>
      </c>
      <c r="Q986">
        <v>35361.317000000003</v>
      </c>
      <c r="R986" t="s">
        <v>34</v>
      </c>
      <c r="T986" t="s">
        <v>63</v>
      </c>
      <c r="V986" t="s">
        <v>151</v>
      </c>
      <c r="W986" t="s">
        <v>51</v>
      </c>
      <c r="X986" t="s">
        <v>143</v>
      </c>
      <c r="Y986" t="s">
        <v>152</v>
      </c>
    </row>
    <row r="987" spans="1:25" x14ac:dyDescent="0.45">
      <c r="A987" t="s">
        <v>122</v>
      </c>
      <c r="B987" t="s">
        <v>148</v>
      </c>
      <c r="C987">
        <v>1554</v>
      </c>
      <c r="D987">
        <v>2</v>
      </c>
      <c r="F987">
        <v>2022</v>
      </c>
      <c r="G987">
        <v>320</v>
      </c>
      <c r="H987">
        <v>312.10000000000002</v>
      </c>
      <c r="K987">
        <v>1.48</v>
      </c>
      <c r="L987">
        <v>0.13539999999999999</v>
      </c>
      <c r="M987">
        <v>1893.646</v>
      </c>
      <c r="N987">
        <v>8.1600000000000006E-2</v>
      </c>
      <c r="O987">
        <v>1.865</v>
      </c>
      <c r="P987">
        <v>0.14050000000000001</v>
      </c>
      <c r="Q987">
        <v>24369.232</v>
      </c>
      <c r="R987" t="s">
        <v>34</v>
      </c>
      <c r="T987" t="s">
        <v>63</v>
      </c>
      <c r="V987" t="s">
        <v>151</v>
      </c>
      <c r="W987" t="s">
        <v>51</v>
      </c>
      <c r="Y987" t="s">
        <v>152</v>
      </c>
    </row>
    <row r="988" spans="1:25" x14ac:dyDescent="0.45">
      <c r="A988" t="s">
        <v>122</v>
      </c>
      <c r="B988" t="s">
        <v>148</v>
      </c>
      <c r="C988">
        <v>1554</v>
      </c>
      <c r="D988">
        <v>2</v>
      </c>
      <c r="F988">
        <v>2023</v>
      </c>
      <c r="G988">
        <v>1597</v>
      </c>
      <c r="H988">
        <v>1584.48</v>
      </c>
      <c r="K988">
        <v>3.7999999999999999E-2</v>
      </c>
      <c r="L988">
        <v>1E-3</v>
      </c>
      <c r="M988">
        <v>7479.2359999999999</v>
      </c>
      <c r="N988">
        <v>5.9499999999999997E-2</v>
      </c>
      <c r="O988">
        <v>1.5329999999999999</v>
      </c>
      <c r="P988">
        <v>2.41E-2</v>
      </c>
      <c r="Q988">
        <v>125828.33100000001</v>
      </c>
      <c r="R988" t="s">
        <v>34</v>
      </c>
      <c r="T988" t="s">
        <v>63</v>
      </c>
      <c r="V988" t="s">
        <v>151</v>
      </c>
      <c r="W988" t="s">
        <v>51</v>
      </c>
      <c r="Y988" t="s">
        <v>152</v>
      </c>
    </row>
    <row r="989" spans="1:25" x14ac:dyDescent="0.45">
      <c r="A989" t="s">
        <v>122</v>
      </c>
      <c r="B989" t="s">
        <v>148</v>
      </c>
      <c r="C989">
        <v>1554</v>
      </c>
      <c r="D989">
        <v>2</v>
      </c>
      <c r="F989">
        <v>2024</v>
      </c>
      <c r="G989">
        <v>295</v>
      </c>
      <c r="H989">
        <v>289.10000000000002</v>
      </c>
      <c r="K989">
        <v>7.0000000000000001E-3</v>
      </c>
      <c r="L989">
        <v>1E-3</v>
      </c>
      <c r="M989">
        <v>1416.59</v>
      </c>
      <c r="N989">
        <v>0.06</v>
      </c>
      <c r="O989">
        <v>0.88700000000000001</v>
      </c>
      <c r="P989">
        <v>8.2299999999999998E-2</v>
      </c>
      <c r="Q989">
        <v>23706.2</v>
      </c>
      <c r="R989" t="s">
        <v>34</v>
      </c>
      <c r="T989" t="s">
        <v>63</v>
      </c>
      <c r="V989" t="s">
        <v>151</v>
      </c>
      <c r="W989" t="s">
        <v>51</v>
      </c>
      <c r="Y989" t="s">
        <v>152</v>
      </c>
    </row>
    <row r="990" spans="1:25" x14ac:dyDescent="0.45">
      <c r="A990" t="s">
        <v>122</v>
      </c>
      <c r="B990" t="s">
        <v>148</v>
      </c>
      <c r="C990">
        <v>1554</v>
      </c>
      <c r="D990">
        <v>3</v>
      </c>
      <c r="F990">
        <v>2009</v>
      </c>
      <c r="G990">
        <v>7687</v>
      </c>
      <c r="H990">
        <v>7674.16</v>
      </c>
      <c r="I990">
        <v>1928896.19</v>
      </c>
      <c r="K990">
        <v>10734.445</v>
      </c>
      <c r="L990">
        <v>1.2426999999999999</v>
      </c>
      <c r="M990">
        <v>1752538.21</v>
      </c>
      <c r="N990">
        <v>0.10299999999999999</v>
      </c>
      <c r="O990">
        <v>601.98199999999997</v>
      </c>
      <c r="P990">
        <v>7.22E-2</v>
      </c>
      <c r="Q990">
        <v>17081268.574999999</v>
      </c>
      <c r="R990" t="s">
        <v>82</v>
      </c>
      <c r="T990" t="s">
        <v>63</v>
      </c>
      <c r="V990" t="s">
        <v>125</v>
      </c>
      <c r="W990" t="s">
        <v>51</v>
      </c>
      <c r="Y990" t="s">
        <v>107</v>
      </c>
    </row>
    <row r="991" spans="1:25" x14ac:dyDescent="0.45">
      <c r="A991" t="s">
        <v>122</v>
      </c>
      <c r="B991" t="s">
        <v>148</v>
      </c>
      <c r="C991">
        <v>1554</v>
      </c>
      <c r="D991">
        <v>3</v>
      </c>
      <c r="F991">
        <v>2010</v>
      </c>
      <c r="G991">
        <v>5421</v>
      </c>
      <c r="H991">
        <v>5413.17</v>
      </c>
      <c r="I991">
        <v>1249616</v>
      </c>
      <c r="K991">
        <v>5852.1</v>
      </c>
      <c r="L991">
        <v>0.97950000000000004</v>
      </c>
      <c r="M991">
        <v>1206393.253</v>
      </c>
      <c r="N991">
        <v>0.10299999999999999</v>
      </c>
      <c r="O991">
        <v>355.04399999999998</v>
      </c>
      <c r="P991">
        <v>6.5000000000000002E-2</v>
      </c>
      <c r="Q991">
        <v>11758234.122</v>
      </c>
      <c r="R991" t="s">
        <v>82</v>
      </c>
      <c r="T991" t="s">
        <v>63</v>
      </c>
      <c r="V991" t="s">
        <v>125</v>
      </c>
      <c r="W991" t="s">
        <v>51</v>
      </c>
      <c r="Y991" t="s">
        <v>107</v>
      </c>
    </row>
    <row r="992" spans="1:25" x14ac:dyDescent="0.45">
      <c r="A992" t="s">
        <v>122</v>
      </c>
      <c r="B992" t="s">
        <v>148</v>
      </c>
      <c r="C992">
        <v>1554</v>
      </c>
      <c r="D992">
        <v>3</v>
      </c>
      <c r="F992">
        <v>2011</v>
      </c>
      <c r="G992">
        <v>5364</v>
      </c>
      <c r="H992">
        <v>5338.49</v>
      </c>
      <c r="I992">
        <v>1188618.6399999999</v>
      </c>
      <c r="K992">
        <v>6013.4440000000004</v>
      </c>
      <c r="L992">
        <v>1.036</v>
      </c>
      <c r="M992">
        <v>1172257.0109999999</v>
      </c>
      <c r="N992">
        <v>0.10299999999999999</v>
      </c>
      <c r="O992">
        <v>594.11699999999996</v>
      </c>
      <c r="P992">
        <v>0.10879999999999999</v>
      </c>
      <c r="Q992">
        <v>11425504.710000001</v>
      </c>
      <c r="R992" t="s">
        <v>82</v>
      </c>
      <c r="T992" t="s">
        <v>63</v>
      </c>
      <c r="V992" t="s">
        <v>125</v>
      </c>
      <c r="W992" t="s">
        <v>51</v>
      </c>
      <c r="Y992" t="s">
        <v>107</v>
      </c>
    </row>
    <row r="993" spans="1:25" x14ac:dyDescent="0.45">
      <c r="A993" t="s">
        <v>122</v>
      </c>
      <c r="B993" t="s">
        <v>148</v>
      </c>
      <c r="C993">
        <v>1554</v>
      </c>
      <c r="D993">
        <v>3</v>
      </c>
      <c r="F993">
        <v>2012</v>
      </c>
      <c r="G993">
        <v>4568</v>
      </c>
      <c r="H993">
        <v>4546.38</v>
      </c>
      <c r="I993">
        <v>943977.03</v>
      </c>
      <c r="K993">
        <v>4960.18</v>
      </c>
      <c r="L993">
        <v>1.1809000000000001</v>
      </c>
      <c r="M993">
        <v>848692.16399999999</v>
      </c>
      <c r="N993">
        <v>0.10299999999999999</v>
      </c>
      <c r="O993">
        <v>503.31299999999999</v>
      </c>
      <c r="P993">
        <v>0.13089999999999999</v>
      </c>
      <c r="Q993">
        <v>8271871.659</v>
      </c>
      <c r="R993" t="s">
        <v>82</v>
      </c>
      <c r="T993" t="s">
        <v>63</v>
      </c>
      <c r="V993" t="s">
        <v>125</v>
      </c>
      <c r="W993" t="s">
        <v>51</v>
      </c>
      <c r="Y993" t="s">
        <v>107</v>
      </c>
    </row>
    <row r="994" spans="1:25" x14ac:dyDescent="0.45">
      <c r="A994" t="s">
        <v>122</v>
      </c>
      <c r="B994" t="s">
        <v>148</v>
      </c>
      <c r="C994">
        <v>1554</v>
      </c>
      <c r="D994">
        <v>3</v>
      </c>
      <c r="F994">
        <v>2013</v>
      </c>
      <c r="G994">
        <v>6291</v>
      </c>
      <c r="H994">
        <v>6276.07</v>
      </c>
      <c r="I994">
        <v>1376590.72</v>
      </c>
      <c r="K994">
        <v>8553.5329999999994</v>
      </c>
      <c r="L994">
        <v>1.3295999999999999</v>
      </c>
      <c r="M994">
        <v>1308019.3259999999</v>
      </c>
      <c r="N994">
        <v>0.10299999999999999</v>
      </c>
      <c r="O994">
        <v>568.13099999999997</v>
      </c>
      <c r="P994">
        <v>9.0899999999999995E-2</v>
      </c>
      <c r="Q994">
        <v>12748700.33</v>
      </c>
      <c r="R994" t="s">
        <v>82</v>
      </c>
      <c r="T994" t="s">
        <v>63</v>
      </c>
      <c r="V994" t="s">
        <v>125</v>
      </c>
      <c r="W994" t="s">
        <v>51</v>
      </c>
      <c r="Y994" t="s">
        <v>107</v>
      </c>
    </row>
    <row r="995" spans="1:25" x14ac:dyDescent="0.45">
      <c r="A995" t="s">
        <v>122</v>
      </c>
      <c r="B995" t="s">
        <v>148</v>
      </c>
      <c r="C995">
        <v>1554</v>
      </c>
      <c r="D995">
        <v>3</v>
      </c>
      <c r="F995">
        <v>2014</v>
      </c>
      <c r="G995">
        <v>4885</v>
      </c>
      <c r="H995">
        <v>4875.53</v>
      </c>
      <c r="I995">
        <v>1091659.22</v>
      </c>
      <c r="K995">
        <v>7276.125</v>
      </c>
      <c r="L995">
        <v>1.4247000000000001</v>
      </c>
      <c r="M995">
        <v>1057870.9480000001</v>
      </c>
      <c r="N995">
        <v>0.1043</v>
      </c>
      <c r="O995">
        <v>385.65199999999999</v>
      </c>
      <c r="P995">
        <v>7.9000000000000001E-2</v>
      </c>
      <c r="Q995">
        <v>10167413.341</v>
      </c>
      <c r="R995" t="s">
        <v>82</v>
      </c>
      <c r="T995" t="s">
        <v>63</v>
      </c>
      <c r="V995" t="s">
        <v>125</v>
      </c>
      <c r="W995" t="s">
        <v>51</v>
      </c>
      <c r="Y995" t="s">
        <v>107</v>
      </c>
    </row>
    <row r="996" spans="1:25" x14ac:dyDescent="0.45">
      <c r="A996" t="s">
        <v>122</v>
      </c>
      <c r="B996" t="s">
        <v>148</v>
      </c>
      <c r="C996">
        <v>1554</v>
      </c>
      <c r="D996">
        <v>3</v>
      </c>
      <c r="F996">
        <v>2015</v>
      </c>
      <c r="G996">
        <v>6168</v>
      </c>
      <c r="H996">
        <v>6152.25</v>
      </c>
      <c r="I996">
        <v>1277352.68</v>
      </c>
      <c r="K996">
        <v>8750.9320000000007</v>
      </c>
      <c r="L996">
        <v>1.4059999999999999</v>
      </c>
      <c r="M996">
        <v>1270606.827</v>
      </c>
      <c r="N996">
        <v>0.10349999999999999</v>
      </c>
      <c r="O996">
        <v>593.41600000000005</v>
      </c>
      <c r="P996">
        <v>9.9099999999999994E-2</v>
      </c>
      <c r="Q996">
        <v>12319277.079</v>
      </c>
      <c r="R996" t="s">
        <v>82</v>
      </c>
      <c r="T996" t="s">
        <v>63</v>
      </c>
      <c r="V996" t="s">
        <v>125</v>
      </c>
      <c r="W996" t="s">
        <v>51</v>
      </c>
      <c r="Y996" t="s">
        <v>129</v>
      </c>
    </row>
    <row r="997" spans="1:25" x14ac:dyDescent="0.45">
      <c r="A997" t="s">
        <v>122</v>
      </c>
      <c r="B997" t="s">
        <v>148</v>
      </c>
      <c r="C997">
        <v>1554</v>
      </c>
      <c r="D997">
        <v>3</v>
      </c>
      <c r="F997">
        <v>2016</v>
      </c>
      <c r="G997">
        <v>5704</v>
      </c>
      <c r="H997">
        <v>5688.57</v>
      </c>
      <c r="I997">
        <v>1207019.52</v>
      </c>
      <c r="K997">
        <v>7571.4359999999997</v>
      </c>
      <c r="L997">
        <v>1.2994000000000001</v>
      </c>
      <c r="M997">
        <v>1179049.301</v>
      </c>
      <c r="N997">
        <v>0.10299999999999999</v>
      </c>
      <c r="O997">
        <v>395.464</v>
      </c>
      <c r="P997">
        <v>7.3599999999999999E-2</v>
      </c>
      <c r="Q997">
        <v>11491702.641000001</v>
      </c>
      <c r="R997" t="s">
        <v>82</v>
      </c>
      <c r="T997" t="s">
        <v>63</v>
      </c>
      <c r="V997" t="s">
        <v>125</v>
      </c>
      <c r="W997" t="s">
        <v>51</v>
      </c>
      <c r="Y997" t="s">
        <v>129</v>
      </c>
    </row>
    <row r="998" spans="1:25" x14ac:dyDescent="0.45">
      <c r="A998" t="s">
        <v>122</v>
      </c>
      <c r="B998" t="s">
        <v>148</v>
      </c>
      <c r="C998">
        <v>1554</v>
      </c>
      <c r="D998">
        <v>3</v>
      </c>
      <c r="F998">
        <v>2017</v>
      </c>
      <c r="G998">
        <v>1152</v>
      </c>
      <c r="H998">
        <v>1139.43</v>
      </c>
      <c r="I998">
        <v>203254.53</v>
      </c>
      <c r="K998">
        <v>1242.816</v>
      </c>
      <c r="L998">
        <v>1.1565000000000001</v>
      </c>
      <c r="M998">
        <v>203723.22099999999</v>
      </c>
      <c r="N998">
        <v>0.10299999999999999</v>
      </c>
      <c r="O998">
        <v>81.022999999999996</v>
      </c>
      <c r="P998">
        <v>9.6500000000000002E-2</v>
      </c>
      <c r="Q998">
        <v>1985601.8770000001</v>
      </c>
      <c r="R998" t="s">
        <v>82</v>
      </c>
      <c r="T998" t="s">
        <v>63</v>
      </c>
      <c r="V998" t="s">
        <v>125</v>
      </c>
      <c r="W998" t="s">
        <v>51</v>
      </c>
      <c r="Y998" t="s">
        <v>130</v>
      </c>
    </row>
    <row r="999" spans="1:25" x14ac:dyDescent="0.45">
      <c r="A999" t="s">
        <v>122</v>
      </c>
      <c r="B999" t="s">
        <v>148</v>
      </c>
      <c r="C999">
        <v>1554</v>
      </c>
      <c r="D999">
        <v>3</v>
      </c>
      <c r="F999">
        <v>2018</v>
      </c>
      <c r="G999">
        <v>2357</v>
      </c>
      <c r="H999">
        <v>2339.1</v>
      </c>
      <c r="I999">
        <v>465408.24</v>
      </c>
      <c r="K999">
        <v>2729.5210000000002</v>
      </c>
      <c r="L999">
        <v>1.2301</v>
      </c>
      <c r="M999">
        <v>429819.75900000002</v>
      </c>
      <c r="N999">
        <v>0.10299999999999999</v>
      </c>
      <c r="O999">
        <v>130.887</v>
      </c>
      <c r="P999">
        <v>7.1099999999999997E-2</v>
      </c>
      <c r="Q999">
        <v>4189270.2489999998</v>
      </c>
      <c r="R999" t="s">
        <v>82</v>
      </c>
      <c r="T999" t="s">
        <v>63</v>
      </c>
      <c r="V999" t="s">
        <v>125</v>
      </c>
      <c r="W999" t="s">
        <v>51</v>
      </c>
      <c r="Y999" t="s">
        <v>130</v>
      </c>
    </row>
    <row r="1000" spans="1:25" x14ac:dyDescent="0.45">
      <c r="A1000" t="s">
        <v>122</v>
      </c>
      <c r="B1000" t="s">
        <v>148</v>
      </c>
      <c r="C1000">
        <v>1554</v>
      </c>
      <c r="D1000">
        <v>3</v>
      </c>
      <c r="F1000">
        <v>2019</v>
      </c>
      <c r="G1000">
        <v>1009</v>
      </c>
      <c r="H1000">
        <v>995.72</v>
      </c>
      <c r="I1000">
        <v>173951.71</v>
      </c>
      <c r="K1000">
        <v>1121.5920000000001</v>
      </c>
      <c r="L1000">
        <v>1.2604</v>
      </c>
      <c r="M1000">
        <v>164813.19899999999</v>
      </c>
      <c r="N1000">
        <v>0.10299999999999999</v>
      </c>
      <c r="O1000">
        <v>63.863</v>
      </c>
      <c r="P1000">
        <v>9.4600000000000004E-2</v>
      </c>
      <c r="Q1000">
        <v>1606366.52</v>
      </c>
      <c r="R1000" t="s">
        <v>82</v>
      </c>
      <c r="T1000" t="s">
        <v>63</v>
      </c>
      <c r="V1000" t="s">
        <v>125</v>
      </c>
      <c r="W1000" t="s">
        <v>51</v>
      </c>
      <c r="Y1000" t="s">
        <v>130</v>
      </c>
    </row>
    <row r="1001" spans="1:25" x14ac:dyDescent="0.45">
      <c r="A1001" t="s">
        <v>122</v>
      </c>
      <c r="B1001" t="s">
        <v>148</v>
      </c>
      <c r="C1001">
        <v>1554</v>
      </c>
      <c r="D1001">
        <v>3</v>
      </c>
      <c r="F1001">
        <v>2020</v>
      </c>
      <c r="G1001">
        <v>673</v>
      </c>
      <c r="H1001">
        <v>665.82</v>
      </c>
      <c r="I1001">
        <v>91997.04</v>
      </c>
      <c r="K1001">
        <v>602.20699999999999</v>
      </c>
      <c r="L1001">
        <v>1.1612</v>
      </c>
      <c r="M1001">
        <v>97148.82</v>
      </c>
      <c r="N1001">
        <v>0.10299999999999999</v>
      </c>
      <c r="O1001">
        <v>30.838999999999999</v>
      </c>
      <c r="P1001">
        <v>7.6499999999999999E-2</v>
      </c>
      <c r="Q1001">
        <v>946862.09699999995</v>
      </c>
      <c r="R1001" t="s">
        <v>82</v>
      </c>
      <c r="T1001" t="s">
        <v>63</v>
      </c>
      <c r="V1001" t="s">
        <v>125</v>
      </c>
      <c r="W1001" t="s">
        <v>51</v>
      </c>
      <c r="Y1001" t="s">
        <v>130</v>
      </c>
    </row>
    <row r="1002" spans="1:25" x14ac:dyDescent="0.45">
      <c r="A1002" t="s">
        <v>122</v>
      </c>
      <c r="B1002" t="s">
        <v>148</v>
      </c>
      <c r="C1002">
        <v>1554</v>
      </c>
      <c r="D1002">
        <v>3</v>
      </c>
      <c r="F1002">
        <v>2021</v>
      </c>
      <c r="G1002">
        <v>1100</v>
      </c>
      <c r="H1002">
        <v>1077.5899999999999</v>
      </c>
      <c r="I1002">
        <v>148449.01</v>
      </c>
      <c r="K1002">
        <v>642.06600000000003</v>
      </c>
      <c r="L1002">
        <v>0.76770000000000005</v>
      </c>
      <c r="M1002">
        <v>158599.17199999999</v>
      </c>
      <c r="N1002">
        <v>0.10290000000000001</v>
      </c>
      <c r="O1002">
        <v>58.365000000000002</v>
      </c>
      <c r="P1002">
        <v>0.1024</v>
      </c>
      <c r="Q1002">
        <v>1545789.888</v>
      </c>
      <c r="R1002" t="s">
        <v>82</v>
      </c>
      <c r="T1002" t="s">
        <v>63</v>
      </c>
      <c r="V1002" t="s">
        <v>125</v>
      </c>
      <c r="W1002" t="s">
        <v>51</v>
      </c>
      <c r="Y1002" t="s">
        <v>131</v>
      </c>
    </row>
    <row r="1003" spans="1:25" x14ac:dyDescent="0.45">
      <c r="A1003" t="s">
        <v>122</v>
      </c>
      <c r="B1003" t="s">
        <v>148</v>
      </c>
      <c r="C1003">
        <v>1554</v>
      </c>
      <c r="D1003">
        <v>3</v>
      </c>
      <c r="F1003">
        <v>2022</v>
      </c>
      <c r="G1003">
        <v>830</v>
      </c>
      <c r="H1003">
        <v>814.93</v>
      </c>
      <c r="I1003">
        <v>114708.79</v>
      </c>
      <c r="K1003">
        <v>457.40199999999999</v>
      </c>
      <c r="L1003">
        <v>0.60660000000000003</v>
      </c>
      <c r="M1003">
        <v>150661.21400000001</v>
      </c>
      <c r="N1003">
        <v>0.10299999999999999</v>
      </c>
      <c r="O1003">
        <v>40.811</v>
      </c>
      <c r="P1003">
        <v>7.9699999999999993E-2</v>
      </c>
      <c r="Q1003">
        <v>1468423.683</v>
      </c>
      <c r="R1003" t="s">
        <v>82</v>
      </c>
      <c r="T1003" t="s">
        <v>63</v>
      </c>
      <c r="V1003" t="s">
        <v>125</v>
      </c>
      <c r="W1003" t="s">
        <v>51</v>
      </c>
      <c r="Y1003" t="s">
        <v>131</v>
      </c>
    </row>
    <row r="1004" spans="1:25" x14ac:dyDescent="0.45">
      <c r="A1004" t="s">
        <v>122</v>
      </c>
      <c r="B1004" t="s">
        <v>148</v>
      </c>
      <c r="C1004">
        <v>1554</v>
      </c>
      <c r="D1004">
        <v>3</v>
      </c>
      <c r="F1004">
        <v>2023</v>
      </c>
      <c r="G1004">
        <v>598</v>
      </c>
      <c r="H1004">
        <v>588.41</v>
      </c>
      <c r="I1004">
        <v>57291.199999999997</v>
      </c>
      <c r="K1004">
        <v>280.202</v>
      </c>
      <c r="L1004">
        <v>0.68010000000000004</v>
      </c>
      <c r="M1004">
        <v>71880.126000000004</v>
      </c>
      <c r="N1004">
        <v>0.1019</v>
      </c>
      <c r="O1004">
        <v>26.895</v>
      </c>
      <c r="P1004">
        <v>0.1065</v>
      </c>
      <c r="Q1004">
        <v>700591.16</v>
      </c>
      <c r="R1004" t="s">
        <v>82</v>
      </c>
      <c r="T1004" t="s">
        <v>63</v>
      </c>
      <c r="V1004" t="s">
        <v>125</v>
      </c>
      <c r="W1004" t="s">
        <v>51</v>
      </c>
      <c r="Y1004" t="s">
        <v>131</v>
      </c>
    </row>
    <row r="1005" spans="1:25" x14ac:dyDescent="0.45">
      <c r="A1005" t="s">
        <v>122</v>
      </c>
      <c r="B1005" t="s">
        <v>148</v>
      </c>
      <c r="C1005">
        <v>1554</v>
      </c>
      <c r="D1005">
        <v>3</v>
      </c>
      <c r="F1005">
        <v>2024</v>
      </c>
      <c r="G1005">
        <v>398</v>
      </c>
      <c r="H1005">
        <v>392.44</v>
      </c>
      <c r="I1005">
        <v>37853.07</v>
      </c>
      <c r="K1005">
        <v>46.042999999999999</v>
      </c>
      <c r="L1005">
        <v>0.18609999999999999</v>
      </c>
      <c r="M1005">
        <v>33856.837</v>
      </c>
      <c r="N1005">
        <v>8.1500000000000003E-2</v>
      </c>
      <c r="O1005">
        <v>20.821000000000002</v>
      </c>
      <c r="P1005">
        <v>9.9400000000000002E-2</v>
      </c>
      <c r="Q1005">
        <v>399350.61499999999</v>
      </c>
      <c r="R1005" t="s">
        <v>108</v>
      </c>
      <c r="S1005" t="s">
        <v>27</v>
      </c>
      <c r="T1005" t="s">
        <v>63</v>
      </c>
      <c r="V1005" t="s">
        <v>125</v>
      </c>
      <c r="W1005" t="s">
        <v>51</v>
      </c>
      <c r="Y1005" t="s">
        <v>131</v>
      </c>
    </row>
    <row r="1006" spans="1:25" x14ac:dyDescent="0.45">
      <c r="A1006" t="s">
        <v>122</v>
      </c>
      <c r="B1006" t="s">
        <v>148</v>
      </c>
      <c r="C1006">
        <v>1554</v>
      </c>
      <c r="D1006">
        <v>4</v>
      </c>
      <c r="F1006">
        <v>2009</v>
      </c>
      <c r="G1006">
        <v>205</v>
      </c>
      <c r="H1006">
        <v>198.79</v>
      </c>
      <c r="I1006">
        <v>30014.07</v>
      </c>
      <c r="K1006">
        <v>32.853000000000002</v>
      </c>
      <c r="L1006">
        <v>0.39389999999999997</v>
      </c>
      <c r="M1006">
        <v>8548.23</v>
      </c>
      <c r="N1006">
        <v>8.2699999999999996E-2</v>
      </c>
      <c r="O1006">
        <v>14.878</v>
      </c>
      <c r="P1006">
        <v>0.22059999999999999</v>
      </c>
      <c r="Q1006">
        <v>107143.583</v>
      </c>
      <c r="R1006" t="s">
        <v>27</v>
      </c>
      <c r="S1006" t="s">
        <v>34</v>
      </c>
      <c r="T1006" t="s">
        <v>63</v>
      </c>
      <c r="W1006" t="s">
        <v>51</v>
      </c>
      <c r="Y1006" t="s">
        <v>107</v>
      </c>
    </row>
    <row r="1007" spans="1:25" x14ac:dyDescent="0.45">
      <c r="A1007" t="s">
        <v>122</v>
      </c>
      <c r="B1007" t="s">
        <v>148</v>
      </c>
      <c r="C1007">
        <v>1554</v>
      </c>
      <c r="D1007">
        <v>4</v>
      </c>
      <c r="F1007">
        <v>2010</v>
      </c>
      <c r="G1007">
        <v>377</v>
      </c>
      <c r="H1007">
        <v>364.83</v>
      </c>
      <c r="I1007">
        <v>33356.519999999997</v>
      </c>
      <c r="K1007">
        <v>145.82900000000001</v>
      </c>
      <c r="L1007">
        <v>0.51060000000000005</v>
      </c>
      <c r="M1007">
        <v>37318.525000000001</v>
      </c>
      <c r="N1007">
        <v>7.6399999999999996E-2</v>
      </c>
      <c r="O1007">
        <v>59.84</v>
      </c>
      <c r="P1007">
        <v>0.19900000000000001</v>
      </c>
      <c r="Q1007">
        <v>463642.47499999998</v>
      </c>
      <c r="R1007" t="s">
        <v>27</v>
      </c>
      <c r="S1007" t="s">
        <v>34</v>
      </c>
      <c r="T1007" t="s">
        <v>63</v>
      </c>
      <c r="W1007" t="s">
        <v>51</v>
      </c>
      <c r="Y1007" t="s">
        <v>107</v>
      </c>
    </row>
    <row r="1008" spans="1:25" x14ac:dyDescent="0.45">
      <c r="A1008" t="s">
        <v>122</v>
      </c>
      <c r="B1008" t="s">
        <v>148</v>
      </c>
      <c r="C1008">
        <v>1554</v>
      </c>
      <c r="D1008">
        <v>4</v>
      </c>
      <c r="F1008">
        <v>2011</v>
      </c>
      <c r="G1008">
        <v>198</v>
      </c>
      <c r="H1008">
        <v>194.23</v>
      </c>
      <c r="I1008">
        <v>26986.69</v>
      </c>
      <c r="K1008">
        <v>105.718</v>
      </c>
      <c r="L1008">
        <v>0.55489999999999995</v>
      </c>
      <c r="M1008">
        <v>28190.179</v>
      </c>
      <c r="N1008">
        <v>7.9100000000000004E-2</v>
      </c>
      <c r="O1008">
        <v>49.527999999999999</v>
      </c>
      <c r="P1008">
        <v>0.23949999999999999</v>
      </c>
      <c r="Q1008">
        <v>348684.06400000001</v>
      </c>
      <c r="R1008" t="s">
        <v>27</v>
      </c>
      <c r="S1008" t="s">
        <v>34</v>
      </c>
      <c r="T1008" t="s">
        <v>63</v>
      </c>
      <c r="W1008" t="s">
        <v>51</v>
      </c>
      <c r="Y1008" t="s">
        <v>107</v>
      </c>
    </row>
    <row r="1009" spans="1:25" x14ac:dyDescent="0.45">
      <c r="A1009" t="s">
        <v>122</v>
      </c>
      <c r="B1009" t="s">
        <v>148</v>
      </c>
      <c r="C1009">
        <v>1554</v>
      </c>
      <c r="D1009">
        <v>4</v>
      </c>
      <c r="F1009">
        <v>2012</v>
      </c>
      <c r="G1009">
        <v>230</v>
      </c>
      <c r="H1009">
        <v>223.53</v>
      </c>
      <c r="I1009">
        <v>13402.49</v>
      </c>
      <c r="K1009">
        <v>41.218000000000004</v>
      </c>
      <c r="L1009">
        <v>0.35930000000000001</v>
      </c>
      <c r="M1009">
        <v>12775.322</v>
      </c>
      <c r="N1009">
        <v>7.3499999999999996E-2</v>
      </c>
      <c r="O1009">
        <v>18.884</v>
      </c>
      <c r="P1009">
        <v>0.1668</v>
      </c>
      <c r="Q1009">
        <v>160299.50700000001</v>
      </c>
      <c r="R1009" t="s">
        <v>27</v>
      </c>
      <c r="S1009" t="s">
        <v>34</v>
      </c>
      <c r="T1009" t="s">
        <v>63</v>
      </c>
      <c r="W1009" t="s">
        <v>51</v>
      </c>
      <c r="Y1009" t="s">
        <v>107</v>
      </c>
    </row>
    <row r="1010" spans="1:25" x14ac:dyDescent="0.45">
      <c r="A1010" t="s">
        <v>122</v>
      </c>
      <c r="B1010" t="s">
        <v>148</v>
      </c>
      <c r="C1010">
        <v>1554</v>
      </c>
      <c r="D1010">
        <v>4</v>
      </c>
      <c r="F1010">
        <v>2013</v>
      </c>
      <c r="G1010">
        <v>181</v>
      </c>
      <c r="H1010">
        <v>175.54</v>
      </c>
      <c r="I1010">
        <v>21069.119999999999</v>
      </c>
      <c r="K1010">
        <v>72.736999999999995</v>
      </c>
      <c r="L1010">
        <v>0.39679999999999999</v>
      </c>
      <c r="M1010">
        <v>21483.134999999998</v>
      </c>
      <c r="N1010">
        <v>7.4700000000000003E-2</v>
      </c>
      <c r="O1010">
        <v>37.466999999999999</v>
      </c>
      <c r="P1010">
        <v>0.19439999999999999</v>
      </c>
      <c r="Q1010">
        <v>266572.90500000003</v>
      </c>
      <c r="R1010" t="s">
        <v>27</v>
      </c>
      <c r="S1010" t="s">
        <v>34</v>
      </c>
      <c r="T1010" t="s">
        <v>63</v>
      </c>
      <c r="W1010" t="s">
        <v>51</v>
      </c>
      <c r="Y1010" t="s">
        <v>107</v>
      </c>
    </row>
    <row r="1011" spans="1:25" x14ac:dyDescent="0.45">
      <c r="A1011" t="s">
        <v>122</v>
      </c>
      <c r="B1011" t="s">
        <v>148</v>
      </c>
      <c r="C1011">
        <v>1554</v>
      </c>
      <c r="D1011">
        <v>4</v>
      </c>
      <c r="F1011">
        <v>2014</v>
      </c>
      <c r="G1011">
        <v>517</v>
      </c>
      <c r="H1011">
        <v>509.72</v>
      </c>
      <c r="I1011">
        <v>87205</v>
      </c>
      <c r="K1011">
        <v>322.52600000000001</v>
      </c>
      <c r="L1011">
        <v>0.54290000000000005</v>
      </c>
      <c r="M1011">
        <v>90203.53</v>
      </c>
      <c r="N1011">
        <v>7.9500000000000001E-2</v>
      </c>
      <c r="O1011">
        <v>160.04400000000001</v>
      </c>
      <c r="P1011">
        <v>0.24299999999999999</v>
      </c>
      <c r="Q1011">
        <v>1113593.2930000001</v>
      </c>
      <c r="R1011" t="s">
        <v>27</v>
      </c>
      <c r="S1011" t="s">
        <v>34</v>
      </c>
      <c r="T1011" t="s">
        <v>63</v>
      </c>
      <c r="W1011" t="s">
        <v>51</v>
      </c>
      <c r="Y1011" t="s">
        <v>107</v>
      </c>
    </row>
    <row r="1012" spans="1:25" x14ac:dyDescent="0.45">
      <c r="A1012" t="s">
        <v>122</v>
      </c>
      <c r="B1012" t="s">
        <v>148</v>
      </c>
      <c r="C1012">
        <v>1554</v>
      </c>
      <c r="D1012">
        <v>4</v>
      </c>
      <c r="F1012">
        <v>2015</v>
      </c>
      <c r="G1012">
        <v>409</v>
      </c>
      <c r="H1012">
        <v>398.91</v>
      </c>
      <c r="I1012">
        <v>46625.03</v>
      </c>
      <c r="K1012">
        <v>185.21100000000001</v>
      </c>
      <c r="L1012">
        <v>0.50829999999999997</v>
      </c>
      <c r="M1012">
        <v>49268.847999999998</v>
      </c>
      <c r="N1012">
        <v>7.7100000000000002E-2</v>
      </c>
      <c r="O1012">
        <v>73.031999999999996</v>
      </c>
      <c r="P1012">
        <v>0.17369999999999999</v>
      </c>
      <c r="Q1012">
        <v>610768.69499999995</v>
      </c>
      <c r="R1012" t="s">
        <v>27</v>
      </c>
      <c r="S1012" t="s">
        <v>34</v>
      </c>
      <c r="T1012" t="s">
        <v>63</v>
      </c>
      <c r="W1012" t="s">
        <v>51</v>
      </c>
      <c r="Y1012" t="s">
        <v>129</v>
      </c>
    </row>
    <row r="1013" spans="1:25" x14ac:dyDescent="0.45">
      <c r="A1013" t="s">
        <v>122</v>
      </c>
      <c r="B1013" t="s">
        <v>148</v>
      </c>
      <c r="C1013">
        <v>1554</v>
      </c>
      <c r="D1013">
        <v>4</v>
      </c>
      <c r="F1013">
        <v>2016</v>
      </c>
      <c r="G1013">
        <v>244</v>
      </c>
      <c r="H1013">
        <v>235.43</v>
      </c>
      <c r="I1013">
        <v>16733.759999999998</v>
      </c>
      <c r="K1013">
        <v>74.793000000000006</v>
      </c>
      <c r="L1013">
        <v>0.41170000000000001</v>
      </c>
      <c r="M1013">
        <v>18621.904999999999</v>
      </c>
      <c r="N1013">
        <v>7.2499999999999995E-2</v>
      </c>
      <c r="O1013">
        <v>29.155999999999999</v>
      </c>
      <c r="P1013">
        <v>0.15329999999999999</v>
      </c>
      <c r="Q1013">
        <v>232846.08100000001</v>
      </c>
      <c r="R1013" t="s">
        <v>27</v>
      </c>
      <c r="S1013" t="s">
        <v>34</v>
      </c>
      <c r="T1013" t="s">
        <v>63</v>
      </c>
      <c r="W1013" t="s">
        <v>51</v>
      </c>
      <c r="Y1013" t="s">
        <v>129</v>
      </c>
    </row>
    <row r="1014" spans="1:25" x14ac:dyDescent="0.45">
      <c r="A1014" t="s">
        <v>122</v>
      </c>
      <c r="B1014" t="s">
        <v>148</v>
      </c>
      <c r="C1014">
        <v>1554</v>
      </c>
      <c r="D1014">
        <v>4</v>
      </c>
      <c r="F1014">
        <v>2017</v>
      </c>
      <c r="G1014">
        <v>206</v>
      </c>
      <c r="H1014">
        <v>200.5</v>
      </c>
      <c r="I1014">
        <v>13052.67</v>
      </c>
      <c r="K1014">
        <v>60.823999999999998</v>
      </c>
      <c r="L1014">
        <v>0.37359999999999999</v>
      </c>
      <c r="M1014">
        <v>15264.512000000001</v>
      </c>
      <c r="N1014">
        <v>7.1400000000000005E-2</v>
      </c>
      <c r="O1014">
        <v>20.158999999999999</v>
      </c>
      <c r="P1014">
        <v>0.1283</v>
      </c>
      <c r="Q1014">
        <v>191428.864</v>
      </c>
      <c r="R1014" t="s">
        <v>27</v>
      </c>
      <c r="S1014" t="s">
        <v>34</v>
      </c>
      <c r="T1014" t="s">
        <v>63</v>
      </c>
      <c r="W1014" t="s">
        <v>51</v>
      </c>
      <c r="Y1014" t="s">
        <v>130</v>
      </c>
    </row>
    <row r="1015" spans="1:25" x14ac:dyDescent="0.45">
      <c r="A1015" t="s">
        <v>122</v>
      </c>
      <c r="B1015" t="s">
        <v>148</v>
      </c>
      <c r="C1015">
        <v>1554</v>
      </c>
      <c r="D1015">
        <v>4</v>
      </c>
      <c r="F1015">
        <v>2018</v>
      </c>
      <c r="G1015">
        <v>257</v>
      </c>
      <c r="H1015">
        <v>253.68</v>
      </c>
      <c r="I1015">
        <v>46933.03</v>
      </c>
      <c r="K1015">
        <v>198.59299999999999</v>
      </c>
      <c r="L1015">
        <v>0.52259999999999995</v>
      </c>
      <c r="M1015">
        <v>51662.809000000001</v>
      </c>
      <c r="N1015">
        <v>7.7600000000000002E-2</v>
      </c>
      <c r="O1015">
        <v>81.975999999999999</v>
      </c>
      <c r="P1015">
        <v>0.19320000000000001</v>
      </c>
      <c r="Q1015">
        <v>639024.09499999997</v>
      </c>
      <c r="R1015" t="s">
        <v>27</v>
      </c>
      <c r="S1015" t="s">
        <v>34</v>
      </c>
      <c r="T1015" t="s">
        <v>63</v>
      </c>
      <c r="W1015" t="s">
        <v>51</v>
      </c>
      <c r="Y1015" t="s">
        <v>130</v>
      </c>
    </row>
    <row r="1016" spans="1:25" x14ac:dyDescent="0.45">
      <c r="A1016" t="s">
        <v>122</v>
      </c>
      <c r="B1016" t="s">
        <v>148</v>
      </c>
      <c r="C1016">
        <v>1554</v>
      </c>
      <c r="D1016">
        <v>4</v>
      </c>
      <c r="F1016">
        <v>2019</v>
      </c>
      <c r="G1016">
        <v>167</v>
      </c>
      <c r="H1016">
        <v>161.65</v>
      </c>
      <c r="I1016">
        <v>8892.5300000000007</v>
      </c>
      <c r="K1016">
        <v>39.933</v>
      </c>
      <c r="L1016">
        <v>0.2928</v>
      </c>
      <c r="M1016">
        <v>12241.216</v>
      </c>
      <c r="N1016">
        <v>7.0599999999999996E-2</v>
      </c>
      <c r="O1016">
        <v>18.21</v>
      </c>
      <c r="P1016">
        <v>0.13320000000000001</v>
      </c>
      <c r="Q1016">
        <v>154796.995</v>
      </c>
      <c r="R1016" t="s">
        <v>27</v>
      </c>
      <c r="S1016" t="s">
        <v>34</v>
      </c>
      <c r="T1016" t="s">
        <v>63</v>
      </c>
      <c r="W1016" t="s">
        <v>51</v>
      </c>
      <c r="Y1016" t="s">
        <v>130</v>
      </c>
    </row>
    <row r="1017" spans="1:25" x14ac:dyDescent="0.45">
      <c r="A1017" t="s">
        <v>122</v>
      </c>
      <c r="B1017" t="s">
        <v>148</v>
      </c>
      <c r="C1017">
        <v>1554</v>
      </c>
      <c r="D1017">
        <v>4</v>
      </c>
      <c r="F1017">
        <v>2020</v>
      </c>
      <c r="G1017">
        <v>237</v>
      </c>
      <c r="H1017">
        <v>232.41</v>
      </c>
      <c r="I1017">
        <v>7375</v>
      </c>
      <c r="K1017">
        <v>13.494999999999999</v>
      </c>
      <c r="L1017">
        <v>5.1400000000000001E-2</v>
      </c>
      <c r="M1017">
        <v>9994.3259999999991</v>
      </c>
      <c r="N1017">
        <v>6.2899999999999998E-2</v>
      </c>
      <c r="O1017">
        <v>9.2650000000000006</v>
      </c>
      <c r="P1017">
        <v>3.9800000000000002E-2</v>
      </c>
      <c r="Q1017">
        <v>135523.133</v>
      </c>
      <c r="R1017" t="s">
        <v>27</v>
      </c>
      <c r="S1017" t="s">
        <v>34</v>
      </c>
      <c r="T1017" t="s">
        <v>63</v>
      </c>
      <c r="W1017" t="s">
        <v>51</v>
      </c>
      <c r="Y1017" t="s">
        <v>130</v>
      </c>
    </row>
    <row r="1018" spans="1:25" x14ac:dyDescent="0.45">
      <c r="A1018" t="s">
        <v>122</v>
      </c>
      <c r="B1018" t="s">
        <v>148</v>
      </c>
      <c r="C1018">
        <v>1554</v>
      </c>
      <c r="D1018">
        <v>4</v>
      </c>
      <c r="F1018">
        <v>2021</v>
      </c>
      <c r="G1018">
        <v>177</v>
      </c>
      <c r="H1018">
        <v>171.57</v>
      </c>
      <c r="I1018">
        <v>9264.5300000000007</v>
      </c>
      <c r="K1018">
        <v>17.396999999999998</v>
      </c>
      <c r="L1018">
        <v>9.9599999999999994E-2</v>
      </c>
      <c r="M1018">
        <v>13036.608</v>
      </c>
      <c r="N1018">
        <v>6.7599999999999993E-2</v>
      </c>
      <c r="O1018">
        <v>13.750999999999999</v>
      </c>
      <c r="P1018">
        <v>7.5300000000000006E-2</v>
      </c>
      <c r="Q1018">
        <v>169812.47</v>
      </c>
      <c r="R1018" t="s">
        <v>27</v>
      </c>
      <c r="S1018" t="s">
        <v>34</v>
      </c>
      <c r="T1018" t="s">
        <v>63</v>
      </c>
      <c r="W1018" t="s">
        <v>51</v>
      </c>
      <c r="Y1018" t="s">
        <v>131</v>
      </c>
    </row>
    <row r="1019" spans="1:25" x14ac:dyDescent="0.45">
      <c r="A1019" t="s">
        <v>122</v>
      </c>
      <c r="B1019" t="s">
        <v>148</v>
      </c>
      <c r="C1019">
        <v>1554</v>
      </c>
      <c r="D1019">
        <v>4</v>
      </c>
      <c r="F1019">
        <v>2022</v>
      </c>
      <c r="G1019">
        <v>362</v>
      </c>
      <c r="H1019">
        <v>351.75</v>
      </c>
      <c r="I1019">
        <v>15168.8</v>
      </c>
      <c r="K1019">
        <v>27.413</v>
      </c>
      <c r="L1019">
        <v>0.1244</v>
      </c>
      <c r="M1019">
        <v>18141.671999999999</v>
      </c>
      <c r="N1019">
        <v>6.9500000000000006E-2</v>
      </c>
      <c r="O1019">
        <v>34.518000000000001</v>
      </c>
      <c r="P1019">
        <v>0.38479999999999998</v>
      </c>
      <c r="Q1019">
        <v>231789.43299999999</v>
      </c>
      <c r="R1019" t="s">
        <v>27</v>
      </c>
      <c r="S1019" t="s">
        <v>34</v>
      </c>
      <c r="T1019" t="s">
        <v>63</v>
      </c>
      <c r="W1019" t="s">
        <v>51</v>
      </c>
      <c r="Y1019" t="s">
        <v>131</v>
      </c>
    </row>
    <row r="1020" spans="1:25" x14ac:dyDescent="0.45">
      <c r="A1020" t="s">
        <v>122</v>
      </c>
      <c r="B1020" t="s">
        <v>148</v>
      </c>
      <c r="C1020">
        <v>1554</v>
      </c>
      <c r="D1020">
        <v>4</v>
      </c>
      <c r="F1020">
        <v>2023</v>
      </c>
      <c r="G1020">
        <v>393</v>
      </c>
      <c r="H1020">
        <v>381.35</v>
      </c>
      <c r="I1020">
        <v>25306.75</v>
      </c>
      <c r="K1020">
        <v>5.5890000000000004</v>
      </c>
      <c r="L1020">
        <v>0.158</v>
      </c>
      <c r="M1020">
        <v>5791.0029999999997</v>
      </c>
      <c r="N1020">
        <v>7.3499999999999996E-2</v>
      </c>
      <c r="O1020">
        <v>10.207000000000001</v>
      </c>
      <c r="P1020">
        <v>0.26910000000000001</v>
      </c>
      <c r="Q1020">
        <v>80563.520000000004</v>
      </c>
      <c r="R1020" t="s">
        <v>27</v>
      </c>
      <c r="S1020" t="s">
        <v>34</v>
      </c>
      <c r="T1020" t="s">
        <v>63</v>
      </c>
      <c r="W1020" t="s">
        <v>51</v>
      </c>
      <c r="Y1020" t="s">
        <v>131</v>
      </c>
    </row>
    <row r="1021" spans="1:25" x14ac:dyDescent="0.45">
      <c r="A1021" t="s">
        <v>122</v>
      </c>
      <c r="B1021" t="s">
        <v>148</v>
      </c>
      <c r="C1021">
        <v>1554</v>
      </c>
      <c r="D1021">
        <v>4</v>
      </c>
      <c r="F1021">
        <v>2024</v>
      </c>
      <c r="G1021">
        <v>410</v>
      </c>
      <c r="H1021">
        <v>403.25</v>
      </c>
      <c r="I1021">
        <v>28255</v>
      </c>
      <c r="K1021">
        <v>54.417000000000002</v>
      </c>
      <c r="L1021">
        <v>0.16700000000000001</v>
      </c>
      <c r="M1021">
        <v>37833.502</v>
      </c>
      <c r="N1021">
        <v>7.3999999999999996E-2</v>
      </c>
      <c r="O1021">
        <v>47.17</v>
      </c>
      <c r="P1021">
        <v>0.15770000000000001</v>
      </c>
      <c r="Q1021">
        <v>476796.14799999999</v>
      </c>
      <c r="R1021" t="s">
        <v>27</v>
      </c>
      <c r="S1021" t="s">
        <v>34</v>
      </c>
      <c r="T1021" t="s">
        <v>63</v>
      </c>
      <c r="W1021" t="s">
        <v>51</v>
      </c>
      <c r="Y1021" t="s">
        <v>131</v>
      </c>
    </row>
    <row r="1022" spans="1:25" x14ac:dyDescent="0.45">
      <c r="A1022" t="s">
        <v>122</v>
      </c>
      <c r="B1022" t="s">
        <v>153</v>
      </c>
      <c r="C1022">
        <v>1556</v>
      </c>
      <c r="D1022" t="s">
        <v>154</v>
      </c>
      <c r="F1022">
        <v>2009</v>
      </c>
      <c r="G1022">
        <v>391</v>
      </c>
      <c r="H1022">
        <v>332.62</v>
      </c>
      <c r="I1022">
        <v>46890</v>
      </c>
      <c r="K1022">
        <v>0.35799999999999998</v>
      </c>
      <c r="L1022">
        <v>8.6E-3</v>
      </c>
      <c r="M1022">
        <v>30381.326000000001</v>
      </c>
      <c r="N1022">
        <v>6.2199999999999998E-2</v>
      </c>
      <c r="O1022">
        <v>19.667999999999999</v>
      </c>
      <c r="P1022">
        <v>9.6500000000000002E-2</v>
      </c>
      <c r="Q1022">
        <v>508345.88</v>
      </c>
      <c r="R1022" t="s">
        <v>34</v>
      </c>
      <c r="S1022" t="s">
        <v>38</v>
      </c>
      <c r="T1022" t="s">
        <v>28</v>
      </c>
      <c r="V1022" t="s">
        <v>32</v>
      </c>
      <c r="Y1022" t="s">
        <v>107</v>
      </c>
    </row>
    <row r="1023" spans="1:25" x14ac:dyDescent="0.45">
      <c r="A1023" t="s">
        <v>122</v>
      </c>
      <c r="B1023" t="s">
        <v>153</v>
      </c>
      <c r="C1023">
        <v>1556</v>
      </c>
      <c r="D1023" t="s">
        <v>154</v>
      </c>
      <c r="F1023">
        <v>2010</v>
      </c>
      <c r="G1023">
        <v>337</v>
      </c>
      <c r="H1023">
        <v>297.25</v>
      </c>
      <c r="I1023">
        <v>42444.33</v>
      </c>
      <c r="K1023">
        <v>12.831</v>
      </c>
      <c r="L1023">
        <v>5.1400000000000001E-2</v>
      </c>
      <c r="M1023">
        <v>40333.89</v>
      </c>
      <c r="N1023">
        <v>8.09E-2</v>
      </c>
      <c r="O1023">
        <v>42.14</v>
      </c>
      <c r="P1023">
        <v>0.17480000000000001</v>
      </c>
      <c r="Q1023">
        <v>497238.52</v>
      </c>
      <c r="R1023" t="s">
        <v>34</v>
      </c>
      <c r="S1023" t="s">
        <v>38</v>
      </c>
      <c r="T1023" t="s">
        <v>28</v>
      </c>
      <c r="V1023" t="s">
        <v>32</v>
      </c>
      <c r="Y1023" t="s">
        <v>107</v>
      </c>
    </row>
    <row r="1024" spans="1:25" x14ac:dyDescent="0.45">
      <c r="A1024" t="s">
        <v>122</v>
      </c>
      <c r="B1024" t="s">
        <v>153</v>
      </c>
      <c r="C1024">
        <v>1556</v>
      </c>
      <c r="D1024" t="s">
        <v>154</v>
      </c>
      <c r="F1024">
        <v>2011</v>
      </c>
      <c r="G1024">
        <v>410</v>
      </c>
      <c r="H1024">
        <v>360.33</v>
      </c>
      <c r="I1024">
        <v>50097.16</v>
      </c>
      <c r="K1024">
        <v>5.4889999999999999</v>
      </c>
      <c r="L1024">
        <v>1.8200000000000001E-2</v>
      </c>
      <c r="M1024">
        <v>40255.086000000003</v>
      </c>
      <c r="N1024">
        <v>6.6500000000000004E-2</v>
      </c>
      <c r="O1024">
        <v>29.469000000000001</v>
      </c>
      <c r="P1024">
        <v>0.105</v>
      </c>
      <c r="Q1024">
        <v>600940.89399999997</v>
      </c>
      <c r="R1024" t="s">
        <v>34</v>
      </c>
      <c r="S1024" t="s">
        <v>38</v>
      </c>
      <c r="T1024" t="s">
        <v>28</v>
      </c>
      <c r="V1024" t="s">
        <v>32</v>
      </c>
      <c r="Y1024" t="s">
        <v>107</v>
      </c>
    </row>
    <row r="1025" spans="1:25" x14ac:dyDescent="0.45">
      <c r="A1025" t="s">
        <v>122</v>
      </c>
      <c r="B1025" t="s">
        <v>153</v>
      </c>
      <c r="C1025">
        <v>1556</v>
      </c>
      <c r="D1025" t="s">
        <v>154</v>
      </c>
      <c r="F1025">
        <v>2012</v>
      </c>
      <c r="G1025">
        <v>785</v>
      </c>
      <c r="H1025">
        <v>712.33</v>
      </c>
      <c r="I1025">
        <v>96543.8</v>
      </c>
      <c r="K1025">
        <v>0.63400000000000001</v>
      </c>
      <c r="L1025">
        <v>1.8E-3</v>
      </c>
      <c r="M1025">
        <v>69801.273000000001</v>
      </c>
      <c r="N1025">
        <v>5.9499999999999997E-2</v>
      </c>
      <c r="O1025">
        <v>29.858000000000001</v>
      </c>
      <c r="P1025">
        <v>5.7799999999999997E-2</v>
      </c>
      <c r="Q1025">
        <v>1168141.486</v>
      </c>
      <c r="R1025" t="s">
        <v>34</v>
      </c>
      <c r="S1025" t="s">
        <v>38</v>
      </c>
      <c r="T1025" t="s">
        <v>28</v>
      </c>
      <c r="V1025" t="s">
        <v>32</v>
      </c>
      <c r="Y1025" t="s">
        <v>107</v>
      </c>
    </row>
    <row r="1026" spans="1:25" x14ac:dyDescent="0.45">
      <c r="A1026" t="s">
        <v>122</v>
      </c>
      <c r="B1026" t="s">
        <v>153</v>
      </c>
      <c r="C1026">
        <v>1556</v>
      </c>
      <c r="D1026" t="s">
        <v>154</v>
      </c>
      <c r="F1026">
        <v>2013</v>
      </c>
      <c r="G1026">
        <v>667</v>
      </c>
      <c r="H1026">
        <v>599.17999999999995</v>
      </c>
      <c r="I1026">
        <v>84145.62</v>
      </c>
      <c r="K1026">
        <v>1.7889999999999999</v>
      </c>
      <c r="L1026">
        <v>3.8999999999999998E-3</v>
      </c>
      <c r="M1026">
        <v>62388.218000000001</v>
      </c>
      <c r="N1026">
        <v>6.2899999999999998E-2</v>
      </c>
      <c r="O1026">
        <v>36.161000000000001</v>
      </c>
      <c r="P1026">
        <v>7.9100000000000004E-2</v>
      </c>
      <c r="Q1026">
        <v>983316.20200000005</v>
      </c>
      <c r="R1026" t="s">
        <v>34</v>
      </c>
      <c r="S1026" t="s">
        <v>38</v>
      </c>
      <c r="T1026" t="s">
        <v>28</v>
      </c>
      <c r="V1026" t="s">
        <v>32</v>
      </c>
      <c r="Y1026" t="s">
        <v>107</v>
      </c>
    </row>
    <row r="1027" spans="1:25" x14ac:dyDescent="0.45">
      <c r="A1027" t="s">
        <v>122</v>
      </c>
      <c r="B1027" t="s">
        <v>153</v>
      </c>
      <c r="C1027">
        <v>1556</v>
      </c>
      <c r="D1027" t="s">
        <v>154</v>
      </c>
      <c r="F1027">
        <v>2014</v>
      </c>
      <c r="G1027">
        <v>674</v>
      </c>
      <c r="H1027">
        <v>616.44000000000005</v>
      </c>
      <c r="I1027">
        <v>92386.99</v>
      </c>
      <c r="K1027">
        <v>2.625</v>
      </c>
      <c r="L1027">
        <v>4.8999999999999998E-3</v>
      </c>
      <c r="M1027">
        <v>71749.554000000004</v>
      </c>
      <c r="N1027">
        <v>6.8500000000000005E-2</v>
      </c>
      <c r="O1027">
        <v>50.249000000000002</v>
      </c>
      <c r="P1027">
        <v>9.9599999999999994E-2</v>
      </c>
      <c r="Q1027">
        <v>1033923.656</v>
      </c>
      <c r="R1027" t="s">
        <v>34</v>
      </c>
      <c r="S1027" t="s">
        <v>38</v>
      </c>
      <c r="T1027" t="s">
        <v>28</v>
      </c>
      <c r="V1027" t="s">
        <v>32</v>
      </c>
      <c r="Y1027" t="s">
        <v>107</v>
      </c>
    </row>
    <row r="1028" spans="1:25" x14ac:dyDescent="0.45">
      <c r="A1028" t="s">
        <v>122</v>
      </c>
      <c r="B1028" t="s">
        <v>153</v>
      </c>
      <c r="C1028">
        <v>1556</v>
      </c>
      <c r="D1028" t="s">
        <v>154</v>
      </c>
      <c r="F1028">
        <v>2015</v>
      </c>
      <c r="G1028">
        <v>2232</v>
      </c>
      <c r="H1028">
        <v>2062.73</v>
      </c>
      <c r="I1028">
        <v>298020.21000000002</v>
      </c>
      <c r="K1028">
        <v>1.0880000000000001</v>
      </c>
      <c r="L1028">
        <v>1E-3</v>
      </c>
      <c r="M1028">
        <v>209582.481</v>
      </c>
      <c r="N1028">
        <v>5.91E-2</v>
      </c>
      <c r="O1028">
        <v>118.255</v>
      </c>
      <c r="P1028">
        <v>8.2100000000000006E-2</v>
      </c>
      <c r="Q1028">
        <v>3523901.3539999998</v>
      </c>
      <c r="R1028" t="s">
        <v>34</v>
      </c>
      <c r="S1028" t="s">
        <v>38</v>
      </c>
      <c r="T1028" t="s">
        <v>28</v>
      </c>
      <c r="V1028" t="s">
        <v>32</v>
      </c>
      <c r="Y1028" t="s">
        <v>146</v>
      </c>
    </row>
    <row r="1029" spans="1:25" x14ac:dyDescent="0.45">
      <c r="A1029" t="s">
        <v>122</v>
      </c>
      <c r="B1029" t="s">
        <v>153</v>
      </c>
      <c r="C1029">
        <v>1556</v>
      </c>
      <c r="D1029" t="s">
        <v>154</v>
      </c>
      <c r="F1029">
        <v>2016</v>
      </c>
      <c r="G1029">
        <v>2040</v>
      </c>
      <c r="H1029">
        <v>1875.28</v>
      </c>
      <c r="I1029">
        <v>261542.42</v>
      </c>
      <c r="K1029">
        <v>2.1890000000000001</v>
      </c>
      <c r="L1029">
        <v>3.7000000000000002E-3</v>
      </c>
      <c r="M1029">
        <v>188072.97899999999</v>
      </c>
      <c r="N1029">
        <v>6.0299999999999999E-2</v>
      </c>
      <c r="O1029">
        <v>89.805000000000007</v>
      </c>
      <c r="P1029">
        <v>7.6899999999999996E-2</v>
      </c>
      <c r="Q1029">
        <v>3124840.1189999999</v>
      </c>
      <c r="R1029" t="s">
        <v>34</v>
      </c>
      <c r="S1029" t="s">
        <v>38</v>
      </c>
      <c r="T1029" t="s">
        <v>28</v>
      </c>
      <c r="V1029" t="s">
        <v>32</v>
      </c>
      <c r="Y1029" t="s">
        <v>146</v>
      </c>
    </row>
    <row r="1030" spans="1:25" x14ac:dyDescent="0.45">
      <c r="A1030" t="s">
        <v>122</v>
      </c>
      <c r="B1030" t="s">
        <v>153</v>
      </c>
      <c r="C1030">
        <v>1556</v>
      </c>
      <c r="D1030" t="s">
        <v>154</v>
      </c>
      <c r="F1030">
        <v>2017</v>
      </c>
      <c r="G1030">
        <v>734</v>
      </c>
      <c r="H1030">
        <v>617.66999999999996</v>
      </c>
      <c r="I1030">
        <v>77459</v>
      </c>
      <c r="K1030">
        <v>1.649</v>
      </c>
      <c r="L1030">
        <v>6.4000000000000003E-3</v>
      </c>
      <c r="M1030">
        <v>56603.442999999999</v>
      </c>
      <c r="N1030">
        <v>6.13E-2</v>
      </c>
      <c r="O1030">
        <v>34.008000000000003</v>
      </c>
      <c r="P1030">
        <v>0.10879999999999999</v>
      </c>
      <c r="Q1030">
        <v>927569.57200000004</v>
      </c>
      <c r="R1030" t="s">
        <v>34</v>
      </c>
      <c r="S1030" t="s">
        <v>38</v>
      </c>
      <c r="T1030" t="s">
        <v>28</v>
      </c>
      <c r="V1030" t="s">
        <v>32</v>
      </c>
      <c r="Y1030" t="s">
        <v>147</v>
      </c>
    </row>
    <row r="1031" spans="1:25" x14ac:dyDescent="0.45">
      <c r="A1031" t="s">
        <v>122</v>
      </c>
      <c r="B1031" t="s">
        <v>153</v>
      </c>
      <c r="C1031">
        <v>1556</v>
      </c>
      <c r="D1031" t="s">
        <v>154</v>
      </c>
      <c r="F1031">
        <v>2018</v>
      </c>
      <c r="G1031">
        <v>970</v>
      </c>
      <c r="H1031">
        <v>803.95</v>
      </c>
      <c r="I1031">
        <v>104863.75</v>
      </c>
      <c r="K1031">
        <v>28.311</v>
      </c>
      <c r="L1031">
        <v>3.5999999999999997E-2</v>
      </c>
      <c r="M1031">
        <v>76090.952000000005</v>
      </c>
      <c r="N1031">
        <v>6.2600000000000003E-2</v>
      </c>
      <c r="O1031">
        <v>42.33</v>
      </c>
      <c r="P1031">
        <v>8.6800000000000002E-2</v>
      </c>
      <c r="Q1031">
        <v>1199505.9820000001</v>
      </c>
      <c r="R1031" t="s">
        <v>34</v>
      </c>
      <c r="S1031" t="s">
        <v>38</v>
      </c>
      <c r="T1031" t="s">
        <v>28</v>
      </c>
      <c r="V1031" t="s">
        <v>32</v>
      </c>
      <c r="Y1031" t="s">
        <v>147</v>
      </c>
    </row>
    <row r="1032" spans="1:25" x14ac:dyDescent="0.45">
      <c r="A1032" t="s">
        <v>122</v>
      </c>
      <c r="B1032" t="s">
        <v>153</v>
      </c>
      <c r="C1032">
        <v>1556</v>
      </c>
      <c r="D1032" t="s">
        <v>154</v>
      </c>
      <c r="F1032">
        <v>2019</v>
      </c>
      <c r="G1032">
        <v>609</v>
      </c>
      <c r="H1032">
        <v>490.63</v>
      </c>
      <c r="I1032">
        <v>62337.38</v>
      </c>
      <c r="K1032">
        <v>0.28100000000000003</v>
      </c>
      <c r="L1032">
        <v>1.1000000000000001E-3</v>
      </c>
      <c r="M1032">
        <v>44875.383000000002</v>
      </c>
      <c r="N1032">
        <v>6.1499999999999999E-2</v>
      </c>
      <c r="O1032">
        <v>20.471</v>
      </c>
      <c r="P1032">
        <v>7.4899999999999994E-2</v>
      </c>
      <c r="Q1032">
        <v>728577.39599999995</v>
      </c>
      <c r="R1032" t="s">
        <v>34</v>
      </c>
      <c r="S1032" t="s">
        <v>38</v>
      </c>
      <c r="T1032" t="s">
        <v>28</v>
      </c>
      <c r="V1032" t="s">
        <v>32</v>
      </c>
      <c r="Y1032" t="s">
        <v>147</v>
      </c>
    </row>
    <row r="1033" spans="1:25" x14ac:dyDescent="0.45">
      <c r="A1033" t="s">
        <v>122</v>
      </c>
      <c r="B1033" t="s">
        <v>153</v>
      </c>
      <c r="C1033">
        <v>1556</v>
      </c>
      <c r="D1033" t="s">
        <v>154</v>
      </c>
      <c r="F1033">
        <v>2020</v>
      </c>
      <c r="G1033">
        <v>764</v>
      </c>
      <c r="H1033">
        <v>663.63</v>
      </c>
      <c r="I1033">
        <v>89056.17</v>
      </c>
      <c r="K1033">
        <v>0.41</v>
      </c>
      <c r="L1033">
        <v>4.8999999999999998E-3</v>
      </c>
      <c r="M1033">
        <v>62332.966</v>
      </c>
      <c r="N1033">
        <v>6.0999999999999999E-2</v>
      </c>
      <c r="O1033">
        <v>30.872</v>
      </c>
      <c r="P1033">
        <v>7.6999999999999999E-2</v>
      </c>
      <c r="Q1033">
        <v>1018313.403</v>
      </c>
      <c r="R1033" t="s">
        <v>34</v>
      </c>
      <c r="S1033" t="s">
        <v>38</v>
      </c>
      <c r="T1033" t="s">
        <v>28</v>
      </c>
      <c r="V1033" t="s">
        <v>32</v>
      </c>
      <c r="Y1033" t="s">
        <v>147</v>
      </c>
    </row>
    <row r="1034" spans="1:25" x14ac:dyDescent="0.45">
      <c r="A1034" t="s">
        <v>122</v>
      </c>
      <c r="B1034" t="s">
        <v>153</v>
      </c>
      <c r="C1034">
        <v>1556</v>
      </c>
      <c r="D1034" t="s">
        <v>154</v>
      </c>
      <c r="F1034">
        <v>2021</v>
      </c>
      <c r="G1034">
        <v>707</v>
      </c>
      <c r="H1034">
        <v>575.79</v>
      </c>
      <c r="I1034">
        <v>76192.53</v>
      </c>
      <c r="K1034">
        <v>0.27200000000000002</v>
      </c>
      <c r="L1034">
        <v>1E-3</v>
      </c>
      <c r="M1034">
        <v>52482.442999999999</v>
      </c>
      <c r="N1034">
        <v>6.0100000000000001E-2</v>
      </c>
      <c r="O1034">
        <v>26.760999999999999</v>
      </c>
      <c r="P1034">
        <v>7.4399999999999994E-2</v>
      </c>
      <c r="Q1034">
        <v>872212.34299999999</v>
      </c>
      <c r="R1034" t="s">
        <v>34</v>
      </c>
      <c r="S1034" t="s">
        <v>38</v>
      </c>
      <c r="T1034" t="s">
        <v>28</v>
      </c>
      <c r="V1034" t="s">
        <v>32</v>
      </c>
      <c r="Y1034" t="s">
        <v>152</v>
      </c>
    </row>
    <row r="1035" spans="1:25" x14ac:dyDescent="0.45">
      <c r="A1035" t="s">
        <v>122</v>
      </c>
      <c r="B1035" t="s">
        <v>153</v>
      </c>
      <c r="C1035">
        <v>1556</v>
      </c>
      <c r="D1035" t="s">
        <v>154</v>
      </c>
      <c r="F1035">
        <v>2022</v>
      </c>
      <c r="G1035">
        <v>1062</v>
      </c>
      <c r="H1035">
        <v>881.96</v>
      </c>
      <c r="I1035">
        <v>117932.1</v>
      </c>
      <c r="K1035">
        <v>0.47399999999999998</v>
      </c>
      <c r="L1035">
        <v>1.9E-3</v>
      </c>
      <c r="M1035">
        <v>83682.308000000005</v>
      </c>
      <c r="N1035">
        <v>6.2E-2</v>
      </c>
      <c r="O1035">
        <v>49.56</v>
      </c>
      <c r="P1035">
        <v>8.9800000000000005E-2</v>
      </c>
      <c r="Q1035">
        <v>1348507.2620000001</v>
      </c>
      <c r="R1035" t="s">
        <v>34</v>
      </c>
      <c r="S1035" t="s">
        <v>38</v>
      </c>
      <c r="T1035" t="s">
        <v>28</v>
      </c>
      <c r="V1035" t="s">
        <v>32</v>
      </c>
      <c r="Y1035" t="s">
        <v>152</v>
      </c>
    </row>
    <row r="1036" spans="1:25" x14ac:dyDescent="0.45">
      <c r="A1036" t="s">
        <v>122</v>
      </c>
      <c r="B1036" t="s">
        <v>153</v>
      </c>
      <c r="C1036">
        <v>1556</v>
      </c>
      <c r="D1036" t="s">
        <v>154</v>
      </c>
      <c r="F1036">
        <v>2023</v>
      </c>
      <c r="G1036">
        <v>1201</v>
      </c>
      <c r="H1036">
        <v>1021.64</v>
      </c>
      <c r="I1036">
        <v>136831.13</v>
      </c>
      <c r="K1036">
        <v>0.47699999999999998</v>
      </c>
      <c r="L1036">
        <v>1E-3</v>
      </c>
      <c r="M1036">
        <v>93676.604000000007</v>
      </c>
      <c r="N1036">
        <v>5.9400000000000001E-2</v>
      </c>
      <c r="O1036">
        <v>34.576999999999998</v>
      </c>
      <c r="P1036">
        <v>6.0199999999999997E-2</v>
      </c>
      <c r="Q1036">
        <v>1570871.93</v>
      </c>
      <c r="R1036" t="s">
        <v>34</v>
      </c>
      <c r="S1036" t="s">
        <v>38</v>
      </c>
      <c r="T1036" t="s">
        <v>28</v>
      </c>
      <c r="V1036" t="s">
        <v>32</v>
      </c>
      <c r="Y1036" t="s">
        <v>152</v>
      </c>
    </row>
    <row r="1037" spans="1:25" x14ac:dyDescent="0.45">
      <c r="A1037" t="s">
        <v>122</v>
      </c>
      <c r="B1037" t="s">
        <v>153</v>
      </c>
      <c r="C1037">
        <v>1556</v>
      </c>
      <c r="D1037" t="s">
        <v>154</v>
      </c>
      <c r="F1037">
        <v>2024</v>
      </c>
      <c r="G1037">
        <v>287</v>
      </c>
      <c r="H1037">
        <v>231.44</v>
      </c>
      <c r="I1037">
        <v>31436.2</v>
      </c>
      <c r="K1037">
        <v>0.112</v>
      </c>
      <c r="L1037">
        <v>1E-3</v>
      </c>
      <c r="M1037">
        <v>21642.823</v>
      </c>
      <c r="N1037">
        <v>6.0699999999999997E-2</v>
      </c>
      <c r="O1037">
        <v>11.045999999999999</v>
      </c>
      <c r="P1037">
        <v>7.4099999999999999E-2</v>
      </c>
      <c r="Q1037">
        <v>356617.77600000001</v>
      </c>
      <c r="R1037" t="s">
        <v>34</v>
      </c>
      <c r="S1037" t="s">
        <v>38</v>
      </c>
      <c r="T1037" t="s">
        <v>28</v>
      </c>
      <c r="V1037" t="s">
        <v>32</v>
      </c>
      <c r="Y1037" t="s">
        <v>152</v>
      </c>
    </row>
    <row r="1038" spans="1:25" x14ac:dyDescent="0.45">
      <c r="A1038" t="s">
        <v>122</v>
      </c>
      <c r="B1038" t="s">
        <v>153</v>
      </c>
      <c r="C1038">
        <v>1556</v>
      </c>
      <c r="D1038" s="1">
        <v>45444</v>
      </c>
      <c r="E1038" t="s">
        <v>155</v>
      </c>
      <c r="F1038">
        <v>2015</v>
      </c>
      <c r="G1038">
        <v>845</v>
      </c>
      <c r="H1038">
        <v>787.32</v>
      </c>
      <c r="I1038">
        <v>43902.559999999998</v>
      </c>
      <c r="K1038">
        <v>0.128</v>
      </c>
      <c r="L1038">
        <v>1E-3</v>
      </c>
      <c r="M1038">
        <v>25430.241000000002</v>
      </c>
      <c r="N1038">
        <v>5.9200000000000003E-2</v>
      </c>
      <c r="O1038">
        <v>2.2010000000000001</v>
      </c>
      <c r="P1038">
        <v>2.06E-2</v>
      </c>
      <c r="Q1038">
        <v>427925.9</v>
      </c>
      <c r="R1038" t="s">
        <v>34</v>
      </c>
      <c r="S1038" t="s">
        <v>38</v>
      </c>
      <c r="T1038" t="s">
        <v>156</v>
      </c>
      <c r="V1038" t="s">
        <v>40</v>
      </c>
      <c r="Y1038" t="s">
        <v>146</v>
      </c>
    </row>
    <row r="1039" spans="1:25" x14ac:dyDescent="0.45">
      <c r="A1039" t="s">
        <v>122</v>
      </c>
      <c r="B1039" t="s">
        <v>153</v>
      </c>
      <c r="C1039">
        <v>1556</v>
      </c>
      <c r="D1039" s="1">
        <v>45444</v>
      </c>
      <c r="E1039" t="s">
        <v>155</v>
      </c>
      <c r="F1039">
        <v>2016</v>
      </c>
      <c r="G1039">
        <v>3207</v>
      </c>
      <c r="H1039">
        <v>2917.43</v>
      </c>
      <c r="I1039">
        <v>157610.43</v>
      </c>
      <c r="K1039">
        <v>0.48</v>
      </c>
      <c r="L1039">
        <v>1E-3</v>
      </c>
      <c r="M1039">
        <v>92815.179000000004</v>
      </c>
      <c r="N1039">
        <v>6.0600000000000001E-2</v>
      </c>
      <c r="O1039">
        <v>6.9690000000000003</v>
      </c>
      <c r="P1039">
        <v>1.9900000000000001E-2</v>
      </c>
      <c r="Q1039">
        <v>1535793.936</v>
      </c>
      <c r="R1039" t="s">
        <v>34</v>
      </c>
      <c r="S1039" t="s">
        <v>38</v>
      </c>
      <c r="T1039" t="s">
        <v>28</v>
      </c>
      <c r="V1039" t="s">
        <v>40</v>
      </c>
      <c r="Y1039" t="s">
        <v>146</v>
      </c>
    </row>
    <row r="1040" spans="1:25" x14ac:dyDescent="0.45">
      <c r="A1040" t="s">
        <v>122</v>
      </c>
      <c r="B1040" t="s">
        <v>153</v>
      </c>
      <c r="C1040">
        <v>1556</v>
      </c>
      <c r="D1040" s="1">
        <v>45444</v>
      </c>
      <c r="E1040" t="s">
        <v>155</v>
      </c>
      <c r="F1040">
        <v>2017</v>
      </c>
      <c r="G1040">
        <v>1635</v>
      </c>
      <c r="H1040">
        <v>1403.23</v>
      </c>
      <c r="I1040">
        <v>77950.559999999998</v>
      </c>
      <c r="K1040">
        <v>0.23300000000000001</v>
      </c>
      <c r="L1040">
        <v>1E-3</v>
      </c>
      <c r="M1040">
        <v>45573.970999999998</v>
      </c>
      <c r="N1040">
        <v>5.9900000000000002E-2</v>
      </c>
      <c r="O1040">
        <v>3.9550000000000001</v>
      </c>
      <c r="P1040">
        <v>2.01E-2</v>
      </c>
      <c r="Q1040">
        <v>760681.08700000006</v>
      </c>
      <c r="R1040" t="s">
        <v>34</v>
      </c>
      <c r="S1040" t="s">
        <v>38</v>
      </c>
      <c r="T1040" t="s">
        <v>28</v>
      </c>
      <c r="V1040" t="s">
        <v>40</v>
      </c>
      <c r="Y1040" t="s">
        <v>147</v>
      </c>
    </row>
    <row r="1041" spans="1:25" x14ac:dyDescent="0.45">
      <c r="A1041" t="s">
        <v>122</v>
      </c>
      <c r="B1041" t="s">
        <v>153</v>
      </c>
      <c r="C1041">
        <v>1556</v>
      </c>
      <c r="D1041" s="1">
        <v>45444</v>
      </c>
      <c r="E1041" t="s">
        <v>155</v>
      </c>
      <c r="F1041">
        <v>2018</v>
      </c>
      <c r="G1041">
        <v>1866</v>
      </c>
      <c r="H1041">
        <v>1615.69</v>
      </c>
      <c r="I1041">
        <v>88005.14</v>
      </c>
      <c r="K1041">
        <v>8.3889999999999993</v>
      </c>
      <c r="L1041">
        <v>2.0299999999999999E-2</v>
      </c>
      <c r="M1041">
        <v>52399.792999999998</v>
      </c>
      <c r="N1041">
        <v>6.0400000000000002E-2</v>
      </c>
      <c r="O1041">
        <v>4.8890000000000002</v>
      </c>
      <c r="P1041">
        <v>1.9699999999999999E-2</v>
      </c>
      <c r="Q1041">
        <v>864227.98100000003</v>
      </c>
      <c r="R1041" t="s">
        <v>34</v>
      </c>
      <c r="S1041" t="s">
        <v>38</v>
      </c>
      <c r="T1041" t="s">
        <v>28</v>
      </c>
      <c r="V1041" t="s">
        <v>40</v>
      </c>
      <c r="Y1041" t="s">
        <v>147</v>
      </c>
    </row>
    <row r="1042" spans="1:25" x14ac:dyDescent="0.45">
      <c r="A1042" t="s">
        <v>122</v>
      </c>
      <c r="B1042" t="s">
        <v>153</v>
      </c>
      <c r="C1042">
        <v>1556</v>
      </c>
      <c r="D1042" s="1">
        <v>45444</v>
      </c>
      <c r="E1042" t="s">
        <v>155</v>
      </c>
      <c r="F1042">
        <v>2019</v>
      </c>
      <c r="G1042">
        <v>1569</v>
      </c>
      <c r="H1042">
        <v>1342.45</v>
      </c>
      <c r="I1042">
        <v>72970.960000000006</v>
      </c>
      <c r="K1042">
        <v>0.218</v>
      </c>
      <c r="L1042">
        <v>1E-3</v>
      </c>
      <c r="M1042">
        <v>42892.553</v>
      </c>
      <c r="N1042">
        <v>5.9700000000000003E-2</v>
      </c>
      <c r="O1042">
        <v>4.0609999999999999</v>
      </c>
      <c r="P1042">
        <v>2.1499999999999998E-2</v>
      </c>
      <c r="Q1042">
        <v>717967.02899999998</v>
      </c>
      <c r="R1042" t="s">
        <v>34</v>
      </c>
      <c r="S1042" t="s">
        <v>38</v>
      </c>
      <c r="T1042" t="s">
        <v>28</v>
      </c>
      <c r="V1042" t="s">
        <v>40</v>
      </c>
      <c r="Y1042" t="s">
        <v>147</v>
      </c>
    </row>
    <row r="1043" spans="1:25" x14ac:dyDescent="0.45">
      <c r="A1043" t="s">
        <v>122</v>
      </c>
      <c r="B1043" t="s">
        <v>153</v>
      </c>
      <c r="C1043">
        <v>1556</v>
      </c>
      <c r="D1043" s="1">
        <v>45444</v>
      </c>
      <c r="E1043" t="s">
        <v>155</v>
      </c>
      <c r="F1043">
        <v>2020</v>
      </c>
      <c r="G1043">
        <v>1093</v>
      </c>
      <c r="H1043">
        <v>946.84</v>
      </c>
      <c r="I1043">
        <v>49896.87</v>
      </c>
      <c r="K1043">
        <v>0.14899999999999999</v>
      </c>
      <c r="L1043">
        <v>1E-3</v>
      </c>
      <c r="M1043">
        <v>29541.714</v>
      </c>
      <c r="N1043">
        <v>5.9200000000000003E-2</v>
      </c>
      <c r="O1043">
        <v>2.6419999999999999</v>
      </c>
      <c r="P1043">
        <v>2.1600000000000001E-2</v>
      </c>
      <c r="Q1043">
        <v>497002.51899999997</v>
      </c>
      <c r="R1043" t="s">
        <v>34</v>
      </c>
      <c r="S1043" t="s">
        <v>38</v>
      </c>
      <c r="T1043" t="s">
        <v>28</v>
      </c>
      <c r="V1043" t="s">
        <v>40</v>
      </c>
      <c r="Y1043" t="s">
        <v>147</v>
      </c>
    </row>
    <row r="1044" spans="1:25" x14ac:dyDescent="0.45">
      <c r="A1044" t="s">
        <v>122</v>
      </c>
      <c r="B1044" t="s">
        <v>153</v>
      </c>
      <c r="C1044">
        <v>1556</v>
      </c>
      <c r="D1044" s="1">
        <v>45444</v>
      </c>
      <c r="E1044" t="s">
        <v>155</v>
      </c>
      <c r="F1044">
        <v>2021</v>
      </c>
      <c r="G1044">
        <v>1606</v>
      </c>
      <c r="H1044">
        <v>1417.93</v>
      </c>
      <c r="I1044">
        <v>77227.929999999993</v>
      </c>
      <c r="K1044">
        <v>0.23100000000000001</v>
      </c>
      <c r="L1044">
        <v>1E-3</v>
      </c>
      <c r="M1044">
        <v>45531.514000000003</v>
      </c>
      <c r="N1044">
        <v>5.9499999999999997E-2</v>
      </c>
      <c r="O1044">
        <v>4.1260000000000003</v>
      </c>
      <c r="P1044">
        <v>1.8800000000000001E-2</v>
      </c>
      <c r="Q1044">
        <v>762743.95799999998</v>
      </c>
      <c r="R1044" t="s">
        <v>34</v>
      </c>
      <c r="S1044" t="s">
        <v>38</v>
      </c>
      <c r="T1044" t="s">
        <v>28</v>
      </c>
      <c r="V1044" t="s">
        <v>40</v>
      </c>
      <c r="Y1044" t="s">
        <v>152</v>
      </c>
    </row>
    <row r="1045" spans="1:25" x14ac:dyDescent="0.45">
      <c r="A1045" t="s">
        <v>122</v>
      </c>
      <c r="B1045" t="s">
        <v>153</v>
      </c>
      <c r="C1045">
        <v>1556</v>
      </c>
      <c r="D1045" s="1">
        <v>45444</v>
      </c>
      <c r="E1045" t="s">
        <v>155</v>
      </c>
      <c r="F1045">
        <v>2022</v>
      </c>
      <c r="G1045">
        <v>2305</v>
      </c>
      <c r="H1045">
        <v>2044.09</v>
      </c>
      <c r="I1045">
        <v>108798.83</v>
      </c>
      <c r="K1045">
        <v>0.32800000000000001</v>
      </c>
      <c r="L1045">
        <v>1E-3</v>
      </c>
      <c r="M1045">
        <v>64683.029000000002</v>
      </c>
      <c r="N1045">
        <v>5.9299999999999999E-2</v>
      </c>
      <c r="O1045">
        <v>5.94</v>
      </c>
      <c r="P1045">
        <v>1.9400000000000001E-2</v>
      </c>
      <c r="Q1045">
        <v>1086657.3370000001</v>
      </c>
      <c r="R1045" t="s">
        <v>34</v>
      </c>
      <c r="S1045" t="s">
        <v>38</v>
      </c>
      <c r="T1045" t="s">
        <v>28</v>
      </c>
      <c r="V1045" t="s">
        <v>40</v>
      </c>
      <c r="Y1045" t="s">
        <v>152</v>
      </c>
    </row>
    <row r="1046" spans="1:25" x14ac:dyDescent="0.45">
      <c r="A1046" t="s">
        <v>122</v>
      </c>
      <c r="B1046" t="s">
        <v>153</v>
      </c>
      <c r="C1046">
        <v>1556</v>
      </c>
      <c r="D1046" s="1">
        <v>45444</v>
      </c>
      <c r="E1046" t="s">
        <v>155</v>
      </c>
      <c r="F1046">
        <v>2023</v>
      </c>
      <c r="G1046">
        <v>2047</v>
      </c>
      <c r="H1046">
        <v>1821.21</v>
      </c>
      <c r="I1046">
        <v>98007.61</v>
      </c>
      <c r="K1046">
        <v>0.29599999999999999</v>
      </c>
      <c r="L1046">
        <v>1E-3</v>
      </c>
      <c r="M1046">
        <v>58435.250999999997</v>
      </c>
      <c r="N1046">
        <v>5.9299999999999999E-2</v>
      </c>
      <c r="O1046">
        <v>5.21</v>
      </c>
      <c r="P1046">
        <v>2.0500000000000001E-2</v>
      </c>
      <c r="Q1046">
        <v>981598.32799999998</v>
      </c>
      <c r="R1046" t="s">
        <v>34</v>
      </c>
      <c r="S1046" t="s">
        <v>38</v>
      </c>
      <c r="T1046" t="s">
        <v>28</v>
      </c>
      <c r="V1046" t="s">
        <v>40</v>
      </c>
      <c r="Y1046" t="s">
        <v>152</v>
      </c>
    </row>
    <row r="1047" spans="1:25" x14ac:dyDescent="0.45">
      <c r="A1047" t="s">
        <v>122</v>
      </c>
      <c r="B1047" t="s">
        <v>153</v>
      </c>
      <c r="C1047">
        <v>1556</v>
      </c>
      <c r="D1047" s="1">
        <v>45444</v>
      </c>
      <c r="E1047" t="s">
        <v>155</v>
      </c>
      <c r="F1047">
        <v>2024</v>
      </c>
      <c r="G1047">
        <v>579</v>
      </c>
      <c r="H1047">
        <v>495.17</v>
      </c>
      <c r="I1047">
        <v>26473.040000000001</v>
      </c>
      <c r="K1047">
        <v>7.9000000000000001E-2</v>
      </c>
      <c r="L1047">
        <v>1E-3</v>
      </c>
      <c r="M1047">
        <v>15624.245000000001</v>
      </c>
      <c r="N1047">
        <v>5.9200000000000003E-2</v>
      </c>
      <c r="O1047">
        <v>1.385</v>
      </c>
      <c r="P1047">
        <v>2.0799999999999999E-2</v>
      </c>
      <c r="Q1047">
        <v>262905.48700000002</v>
      </c>
      <c r="R1047" t="s">
        <v>34</v>
      </c>
      <c r="S1047" t="s">
        <v>38</v>
      </c>
      <c r="T1047" t="s">
        <v>28</v>
      </c>
      <c r="V1047" t="s">
        <v>40</v>
      </c>
      <c r="Y1047" t="s">
        <v>152</v>
      </c>
    </row>
    <row r="1048" spans="1:25" x14ac:dyDescent="0.45">
      <c r="A1048" t="s">
        <v>122</v>
      </c>
      <c r="B1048" t="s">
        <v>153</v>
      </c>
      <c r="C1048">
        <v>1556</v>
      </c>
      <c r="D1048" s="1">
        <v>45445</v>
      </c>
      <c r="E1048" t="s">
        <v>155</v>
      </c>
      <c r="F1048">
        <v>2015</v>
      </c>
      <c r="G1048">
        <v>845</v>
      </c>
      <c r="H1048">
        <v>787.3</v>
      </c>
      <c r="I1048">
        <v>45251.05</v>
      </c>
      <c r="K1048">
        <v>0.13200000000000001</v>
      </c>
      <c r="L1048">
        <v>1E-3</v>
      </c>
      <c r="M1048">
        <v>26201.518</v>
      </c>
      <c r="N1048">
        <v>5.9200000000000003E-2</v>
      </c>
      <c r="O1048">
        <v>2.2549999999999999</v>
      </c>
      <c r="P1048">
        <v>2.06E-2</v>
      </c>
      <c r="Q1048">
        <v>440896.44699999999</v>
      </c>
      <c r="R1048" t="s">
        <v>34</v>
      </c>
      <c r="S1048" t="s">
        <v>38</v>
      </c>
      <c r="T1048" t="s">
        <v>157</v>
      </c>
      <c r="V1048" t="s">
        <v>40</v>
      </c>
      <c r="Y1048" t="s">
        <v>146</v>
      </c>
    </row>
    <row r="1049" spans="1:25" x14ac:dyDescent="0.45">
      <c r="A1049" t="s">
        <v>122</v>
      </c>
      <c r="B1049" t="s">
        <v>153</v>
      </c>
      <c r="C1049">
        <v>1556</v>
      </c>
      <c r="D1049" s="1">
        <v>45445</v>
      </c>
      <c r="E1049" t="s">
        <v>155</v>
      </c>
      <c r="F1049">
        <v>2016</v>
      </c>
      <c r="G1049">
        <v>2912</v>
      </c>
      <c r="H1049">
        <v>2639.64</v>
      </c>
      <c r="I1049">
        <v>143629.51</v>
      </c>
      <c r="K1049">
        <v>0.46200000000000002</v>
      </c>
      <c r="L1049">
        <v>2E-3</v>
      </c>
      <c r="M1049">
        <v>84480.442999999999</v>
      </c>
      <c r="N1049">
        <v>6.0699999999999997E-2</v>
      </c>
      <c r="O1049">
        <v>6.6239999999999997</v>
      </c>
      <c r="P1049">
        <v>2.1000000000000001E-2</v>
      </c>
      <c r="Q1049">
        <v>1396081.9680000001</v>
      </c>
      <c r="R1049" t="s">
        <v>34</v>
      </c>
      <c r="S1049" t="s">
        <v>38</v>
      </c>
      <c r="T1049" t="s">
        <v>28</v>
      </c>
      <c r="V1049" t="s">
        <v>40</v>
      </c>
      <c r="Y1049" t="s">
        <v>146</v>
      </c>
    </row>
    <row r="1050" spans="1:25" x14ac:dyDescent="0.45">
      <c r="A1050" t="s">
        <v>122</v>
      </c>
      <c r="B1050" t="s">
        <v>153</v>
      </c>
      <c r="C1050">
        <v>1556</v>
      </c>
      <c r="D1050" s="1">
        <v>45445</v>
      </c>
      <c r="E1050" t="s">
        <v>155</v>
      </c>
      <c r="F1050">
        <v>2017</v>
      </c>
      <c r="G1050">
        <v>1575</v>
      </c>
      <c r="H1050">
        <v>1349.67</v>
      </c>
      <c r="I1050">
        <v>75177.009999999995</v>
      </c>
      <c r="K1050">
        <v>0.22500000000000001</v>
      </c>
      <c r="L1050">
        <v>1E-3</v>
      </c>
      <c r="M1050">
        <v>43900.125</v>
      </c>
      <c r="N1050">
        <v>5.9900000000000002E-2</v>
      </c>
      <c r="O1050">
        <v>3.8540000000000001</v>
      </c>
      <c r="P1050">
        <v>2.07E-2</v>
      </c>
      <c r="Q1050">
        <v>732447.28500000003</v>
      </c>
      <c r="R1050" t="s">
        <v>34</v>
      </c>
      <c r="S1050" t="s">
        <v>38</v>
      </c>
      <c r="T1050" t="s">
        <v>28</v>
      </c>
      <c r="V1050" t="s">
        <v>40</v>
      </c>
      <c r="Y1050" t="s">
        <v>147</v>
      </c>
    </row>
    <row r="1051" spans="1:25" x14ac:dyDescent="0.45">
      <c r="A1051" t="s">
        <v>122</v>
      </c>
      <c r="B1051" t="s">
        <v>153</v>
      </c>
      <c r="C1051">
        <v>1556</v>
      </c>
      <c r="D1051" s="1">
        <v>45445</v>
      </c>
      <c r="E1051" t="s">
        <v>155</v>
      </c>
      <c r="F1051">
        <v>2018</v>
      </c>
      <c r="G1051">
        <v>1812</v>
      </c>
      <c r="H1051">
        <v>1563.42</v>
      </c>
      <c r="I1051">
        <v>84517.68</v>
      </c>
      <c r="K1051">
        <v>8.359</v>
      </c>
      <c r="L1051">
        <v>2.0799999999999999E-2</v>
      </c>
      <c r="M1051">
        <v>50288.599000000002</v>
      </c>
      <c r="N1051">
        <v>6.0400000000000002E-2</v>
      </c>
      <c r="O1051">
        <v>4.726</v>
      </c>
      <c r="P1051">
        <v>1.9699999999999999E-2</v>
      </c>
      <c r="Q1051">
        <v>828634.18500000006</v>
      </c>
      <c r="R1051" t="s">
        <v>34</v>
      </c>
      <c r="S1051" t="s">
        <v>38</v>
      </c>
      <c r="T1051" t="s">
        <v>28</v>
      </c>
      <c r="V1051" t="s">
        <v>40</v>
      </c>
      <c r="Y1051" t="s">
        <v>147</v>
      </c>
    </row>
    <row r="1052" spans="1:25" x14ac:dyDescent="0.45">
      <c r="A1052" t="s">
        <v>122</v>
      </c>
      <c r="B1052" t="s">
        <v>153</v>
      </c>
      <c r="C1052">
        <v>1556</v>
      </c>
      <c r="D1052" s="1">
        <v>45445</v>
      </c>
      <c r="E1052" t="s">
        <v>155</v>
      </c>
      <c r="F1052">
        <v>2019</v>
      </c>
      <c r="G1052">
        <v>1589</v>
      </c>
      <c r="H1052">
        <v>1363.37</v>
      </c>
      <c r="I1052">
        <v>73752.3</v>
      </c>
      <c r="K1052">
        <v>0.221</v>
      </c>
      <c r="L1052">
        <v>1E-3</v>
      </c>
      <c r="M1052">
        <v>43456.648000000001</v>
      </c>
      <c r="N1052">
        <v>5.9799999999999999E-2</v>
      </c>
      <c r="O1052">
        <v>4.1310000000000002</v>
      </c>
      <c r="P1052">
        <v>2.1399999999999999E-2</v>
      </c>
      <c r="Q1052">
        <v>725665.87800000003</v>
      </c>
      <c r="R1052" t="s">
        <v>34</v>
      </c>
      <c r="S1052" t="s">
        <v>38</v>
      </c>
      <c r="T1052" t="s">
        <v>28</v>
      </c>
      <c r="V1052" t="s">
        <v>40</v>
      </c>
      <c r="Y1052" t="s">
        <v>147</v>
      </c>
    </row>
    <row r="1053" spans="1:25" x14ac:dyDescent="0.45">
      <c r="A1053" t="s">
        <v>122</v>
      </c>
      <c r="B1053" t="s">
        <v>153</v>
      </c>
      <c r="C1053">
        <v>1556</v>
      </c>
      <c r="D1053" s="1">
        <v>45445</v>
      </c>
      <c r="E1053" t="s">
        <v>155</v>
      </c>
      <c r="F1053">
        <v>2020</v>
      </c>
      <c r="G1053">
        <v>1206</v>
      </c>
      <c r="H1053">
        <v>1047.24</v>
      </c>
      <c r="I1053">
        <v>56102.21</v>
      </c>
      <c r="K1053">
        <v>0.16700000000000001</v>
      </c>
      <c r="L1053">
        <v>1E-3</v>
      </c>
      <c r="M1053">
        <v>33069.788999999997</v>
      </c>
      <c r="N1053">
        <v>5.9200000000000003E-2</v>
      </c>
      <c r="O1053">
        <v>2.9670000000000001</v>
      </c>
      <c r="P1053">
        <v>2.0400000000000001E-2</v>
      </c>
      <c r="Q1053">
        <v>556376.42299999995</v>
      </c>
      <c r="R1053" t="s">
        <v>34</v>
      </c>
      <c r="S1053" t="s">
        <v>38</v>
      </c>
      <c r="T1053" t="s">
        <v>28</v>
      </c>
      <c r="V1053" t="s">
        <v>40</v>
      </c>
      <c r="Y1053" t="s">
        <v>147</v>
      </c>
    </row>
    <row r="1054" spans="1:25" x14ac:dyDescent="0.45">
      <c r="A1054" t="s">
        <v>122</v>
      </c>
      <c r="B1054" t="s">
        <v>153</v>
      </c>
      <c r="C1054">
        <v>1556</v>
      </c>
      <c r="D1054" s="1">
        <v>45445</v>
      </c>
      <c r="E1054" t="s">
        <v>155</v>
      </c>
      <c r="F1054">
        <v>2021</v>
      </c>
      <c r="G1054">
        <v>1927</v>
      </c>
      <c r="H1054">
        <v>1693.17</v>
      </c>
      <c r="I1054">
        <v>89322.62</v>
      </c>
      <c r="K1054">
        <v>0.26700000000000002</v>
      </c>
      <c r="L1054">
        <v>1E-3</v>
      </c>
      <c r="M1054">
        <v>52708.940999999999</v>
      </c>
      <c r="N1054">
        <v>5.9499999999999997E-2</v>
      </c>
      <c r="O1054">
        <v>4.5369999999999999</v>
      </c>
      <c r="P1054">
        <v>1.9099999999999999E-2</v>
      </c>
      <c r="Q1054">
        <v>883518.679</v>
      </c>
      <c r="R1054" t="s">
        <v>34</v>
      </c>
      <c r="S1054" t="s">
        <v>38</v>
      </c>
      <c r="T1054" t="s">
        <v>28</v>
      </c>
      <c r="V1054" t="s">
        <v>40</v>
      </c>
      <c r="Y1054" t="s">
        <v>152</v>
      </c>
    </row>
    <row r="1055" spans="1:25" x14ac:dyDescent="0.45">
      <c r="A1055" t="s">
        <v>122</v>
      </c>
      <c r="B1055" t="s">
        <v>153</v>
      </c>
      <c r="C1055">
        <v>1556</v>
      </c>
      <c r="D1055" s="1">
        <v>45445</v>
      </c>
      <c r="E1055" t="s">
        <v>155</v>
      </c>
      <c r="F1055">
        <v>2022</v>
      </c>
      <c r="G1055">
        <v>2275</v>
      </c>
      <c r="H1055">
        <v>2023.87</v>
      </c>
      <c r="I1055">
        <v>105744.49</v>
      </c>
      <c r="K1055">
        <v>0.318</v>
      </c>
      <c r="L1055">
        <v>1E-3</v>
      </c>
      <c r="M1055">
        <v>62901.222999999998</v>
      </c>
      <c r="N1055">
        <v>5.9299999999999999E-2</v>
      </c>
      <c r="O1055">
        <v>5.7649999999999997</v>
      </c>
      <c r="P1055">
        <v>1.9199999999999998E-2</v>
      </c>
      <c r="Q1055">
        <v>1056761.6669999999</v>
      </c>
      <c r="R1055" t="s">
        <v>34</v>
      </c>
      <c r="S1055" t="s">
        <v>38</v>
      </c>
      <c r="T1055" t="s">
        <v>28</v>
      </c>
      <c r="V1055" t="s">
        <v>40</v>
      </c>
      <c r="Y1055" t="s">
        <v>152</v>
      </c>
    </row>
    <row r="1056" spans="1:25" x14ac:dyDescent="0.45">
      <c r="A1056" t="s">
        <v>122</v>
      </c>
      <c r="B1056" t="s">
        <v>153</v>
      </c>
      <c r="C1056">
        <v>1556</v>
      </c>
      <c r="D1056" s="1">
        <v>45445</v>
      </c>
      <c r="E1056" t="s">
        <v>155</v>
      </c>
      <c r="F1056">
        <v>2023</v>
      </c>
      <c r="G1056">
        <v>359</v>
      </c>
      <c r="H1056">
        <v>303.76</v>
      </c>
      <c r="I1056">
        <v>16325.29</v>
      </c>
      <c r="K1056">
        <v>4.9000000000000002E-2</v>
      </c>
      <c r="L1056">
        <v>1E-3</v>
      </c>
      <c r="M1056">
        <v>9692.4660000000003</v>
      </c>
      <c r="N1056">
        <v>5.9200000000000003E-2</v>
      </c>
      <c r="O1056">
        <v>0.995</v>
      </c>
      <c r="P1056">
        <v>2.4899999999999999E-2</v>
      </c>
      <c r="Q1056">
        <v>163092.883</v>
      </c>
      <c r="R1056" t="s">
        <v>34</v>
      </c>
      <c r="S1056" t="s">
        <v>38</v>
      </c>
      <c r="T1056" t="s">
        <v>28</v>
      </c>
      <c r="V1056" t="s">
        <v>40</v>
      </c>
      <c r="Y1056" t="s">
        <v>152</v>
      </c>
    </row>
    <row r="1057" spans="1:25" x14ac:dyDescent="0.45">
      <c r="A1057" t="s">
        <v>122</v>
      </c>
      <c r="B1057" t="s">
        <v>153</v>
      </c>
      <c r="C1057">
        <v>1556</v>
      </c>
      <c r="D1057" s="1">
        <v>45445</v>
      </c>
      <c r="E1057" t="s">
        <v>155</v>
      </c>
      <c r="F1057">
        <v>2024</v>
      </c>
      <c r="G1057">
        <v>0</v>
      </c>
      <c r="H1057">
        <v>0</v>
      </c>
      <c r="R1057" t="s">
        <v>34</v>
      </c>
      <c r="S1057" t="s">
        <v>38</v>
      </c>
      <c r="T1057" t="s">
        <v>28</v>
      </c>
      <c r="V1057" t="s">
        <v>40</v>
      </c>
      <c r="Y1057" t="s">
        <v>152</v>
      </c>
    </row>
    <row r="1058" spans="1:25" x14ac:dyDescent="0.45">
      <c r="A1058" t="s">
        <v>122</v>
      </c>
      <c r="B1058" t="s">
        <v>153</v>
      </c>
      <c r="C1058">
        <v>1556</v>
      </c>
      <c r="D1058" t="s">
        <v>158</v>
      </c>
      <c r="F1058">
        <v>2009</v>
      </c>
      <c r="G1058">
        <v>70</v>
      </c>
      <c r="H1058">
        <v>54.5</v>
      </c>
      <c r="I1058">
        <v>2165.7399999999998</v>
      </c>
      <c r="K1058">
        <v>0.64200000000000002</v>
      </c>
      <c r="L1058">
        <v>5.0099999999999999E-2</v>
      </c>
      <c r="M1058">
        <v>2086.8890000000001</v>
      </c>
      <c r="N1058">
        <v>8.1000000000000003E-2</v>
      </c>
      <c r="O1058">
        <v>5.9909999999999997</v>
      </c>
      <c r="P1058">
        <v>0.43609999999999999</v>
      </c>
      <c r="Q1058">
        <v>25718.334999999999</v>
      </c>
      <c r="R1058" t="s">
        <v>38</v>
      </c>
      <c r="T1058" t="s">
        <v>28</v>
      </c>
      <c r="Y1058" t="s">
        <v>103</v>
      </c>
    </row>
    <row r="1059" spans="1:25" x14ac:dyDescent="0.45">
      <c r="A1059" t="s">
        <v>122</v>
      </c>
      <c r="B1059" t="s">
        <v>153</v>
      </c>
      <c r="C1059">
        <v>1556</v>
      </c>
      <c r="D1059" t="s">
        <v>158</v>
      </c>
      <c r="F1059">
        <v>2010</v>
      </c>
      <c r="G1059">
        <v>252</v>
      </c>
      <c r="H1059">
        <v>189.07</v>
      </c>
      <c r="I1059">
        <v>6366.11</v>
      </c>
      <c r="K1059">
        <v>2.1749999999999998</v>
      </c>
      <c r="L1059">
        <v>0.05</v>
      </c>
      <c r="M1059">
        <v>6946.0959999999995</v>
      </c>
      <c r="N1059">
        <v>8.1000000000000003E-2</v>
      </c>
      <c r="O1059">
        <v>26.193000000000001</v>
      </c>
      <c r="P1059">
        <v>0.55559999999999998</v>
      </c>
      <c r="Q1059">
        <v>85613.095000000001</v>
      </c>
      <c r="R1059" t="s">
        <v>38</v>
      </c>
      <c r="T1059" t="s">
        <v>28</v>
      </c>
      <c r="Y1059" t="s">
        <v>103</v>
      </c>
    </row>
    <row r="1060" spans="1:25" x14ac:dyDescent="0.45">
      <c r="A1060" t="s">
        <v>122</v>
      </c>
      <c r="B1060" t="s">
        <v>153</v>
      </c>
      <c r="C1060">
        <v>1556</v>
      </c>
      <c r="D1060" t="s">
        <v>158</v>
      </c>
      <c r="F1060">
        <v>2011</v>
      </c>
      <c r="G1060">
        <v>166</v>
      </c>
      <c r="H1060">
        <v>134.43</v>
      </c>
      <c r="I1060">
        <v>5251.05</v>
      </c>
      <c r="K1060">
        <v>1.2230000000000001</v>
      </c>
      <c r="L1060">
        <v>3.1600000000000003E-2</v>
      </c>
      <c r="M1060">
        <v>6269.9369999999999</v>
      </c>
      <c r="N1060">
        <v>8.1600000000000006E-2</v>
      </c>
      <c r="O1060">
        <v>32.423999999999999</v>
      </c>
      <c r="P1060">
        <v>0.75460000000000005</v>
      </c>
      <c r="Q1060">
        <v>77273.72</v>
      </c>
      <c r="R1060" t="s">
        <v>38</v>
      </c>
      <c r="T1060" t="s">
        <v>28</v>
      </c>
      <c r="Y1060" t="s">
        <v>103</v>
      </c>
    </row>
    <row r="1061" spans="1:25" x14ac:dyDescent="0.45">
      <c r="A1061" t="s">
        <v>122</v>
      </c>
      <c r="B1061" t="s">
        <v>153</v>
      </c>
      <c r="C1061">
        <v>1556</v>
      </c>
      <c r="D1061" t="s">
        <v>158</v>
      </c>
      <c r="F1061">
        <v>2012</v>
      </c>
      <c r="G1061">
        <v>49</v>
      </c>
      <c r="H1061">
        <v>37.72</v>
      </c>
      <c r="I1061">
        <v>1242.28</v>
      </c>
      <c r="K1061">
        <v>0.46800000000000003</v>
      </c>
      <c r="L1061">
        <v>4.9200000000000001E-2</v>
      </c>
      <c r="M1061">
        <v>1543.999</v>
      </c>
      <c r="N1061">
        <v>8.2000000000000003E-2</v>
      </c>
      <c r="O1061">
        <v>7.3579999999999997</v>
      </c>
      <c r="P1061">
        <v>0.69099999999999995</v>
      </c>
      <c r="Q1061">
        <v>19024.669999999998</v>
      </c>
      <c r="R1061" t="s">
        <v>38</v>
      </c>
      <c r="T1061" t="s">
        <v>28</v>
      </c>
      <c r="Y1061" t="s">
        <v>103</v>
      </c>
    </row>
    <row r="1062" spans="1:25" x14ac:dyDescent="0.45">
      <c r="A1062" t="s">
        <v>122</v>
      </c>
      <c r="B1062" t="s">
        <v>153</v>
      </c>
      <c r="C1062">
        <v>1556</v>
      </c>
      <c r="D1062" t="s">
        <v>158</v>
      </c>
      <c r="F1062">
        <v>2013</v>
      </c>
      <c r="G1062">
        <v>138</v>
      </c>
      <c r="H1062">
        <v>103.7</v>
      </c>
      <c r="I1062">
        <v>3664.73</v>
      </c>
      <c r="K1062">
        <v>0.9</v>
      </c>
      <c r="L1062">
        <v>3.4500000000000003E-2</v>
      </c>
      <c r="M1062">
        <v>4396.3909999999996</v>
      </c>
      <c r="N1062">
        <v>7.9299999999999995E-2</v>
      </c>
      <c r="O1062">
        <v>22.227</v>
      </c>
      <c r="P1062">
        <v>0.71079999999999999</v>
      </c>
      <c r="Q1062">
        <v>54179.72</v>
      </c>
      <c r="R1062" t="s">
        <v>38</v>
      </c>
      <c r="T1062" t="s">
        <v>28</v>
      </c>
      <c r="Y1062" t="s">
        <v>103</v>
      </c>
    </row>
    <row r="1063" spans="1:25" x14ac:dyDescent="0.45">
      <c r="A1063" t="s">
        <v>122</v>
      </c>
      <c r="B1063" t="s">
        <v>153</v>
      </c>
      <c r="C1063">
        <v>1556</v>
      </c>
      <c r="D1063" t="s">
        <v>158</v>
      </c>
      <c r="F1063">
        <v>2014</v>
      </c>
      <c r="G1063">
        <v>203</v>
      </c>
      <c r="H1063">
        <v>166.23</v>
      </c>
      <c r="I1063">
        <v>5689.4</v>
      </c>
      <c r="K1063">
        <v>0.44900000000000001</v>
      </c>
      <c r="L1063">
        <v>0.01</v>
      </c>
      <c r="M1063">
        <v>7030.9359999999997</v>
      </c>
      <c r="N1063">
        <v>8.0500000000000002E-2</v>
      </c>
      <c r="O1063">
        <v>35.506</v>
      </c>
      <c r="P1063">
        <v>0.7339</v>
      </c>
      <c r="Q1063">
        <v>86642.005999999994</v>
      </c>
      <c r="R1063" t="s">
        <v>38</v>
      </c>
      <c r="T1063" t="s">
        <v>28</v>
      </c>
      <c r="Y1063" t="s">
        <v>103</v>
      </c>
    </row>
    <row r="1064" spans="1:25" x14ac:dyDescent="0.45">
      <c r="A1064" t="s">
        <v>122</v>
      </c>
      <c r="B1064" t="s">
        <v>153</v>
      </c>
      <c r="C1064">
        <v>1556</v>
      </c>
      <c r="D1064" t="s">
        <v>158</v>
      </c>
      <c r="F1064">
        <v>2015</v>
      </c>
      <c r="G1064">
        <v>133</v>
      </c>
      <c r="H1064">
        <v>98.84</v>
      </c>
      <c r="I1064">
        <v>3547.38</v>
      </c>
      <c r="K1064">
        <v>0.27700000000000002</v>
      </c>
      <c r="L1064">
        <v>9.7000000000000003E-3</v>
      </c>
      <c r="M1064">
        <v>4328.732</v>
      </c>
      <c r="N1064">
        <v>8.0699999999999994E-2</v>
      </c>
      <c r="O1064">
        <v>21.878</v>
      </c>
      <c r="P1064">
        <v>0.70440000000000003</v>
      </c>
      <c r="Q1064">
        <v>53347.963000000003</v>
      </c>
      <c r="R1064" t="s">
        <v>38</v>
      </c>
      <c r="T1064" t="s">
        <v>28</v>
      </c>
      <c r="Y1064" t="s">
        <v>159</v>
      </c>
    </row>
    <row r="1065" spans="1:25" x14ac:dyDescent="0.45">
      <c r="A1065" t="s">
        <v>122</v>
      </c>
      <c r="B1065" t="s">
        <v>153</v>
      </c>
      <c r="C1065">
        <v>1556</v>
      </c>
      <c r="D1065" t="s">
        <v>158</v>
      </c>
      <c r="F1065">
        <v>2016</v>
      </c>
      <c r="G1065">
        <v>106</v>
      </c>
      <c r="H1065">
        <v>76.36</v>
      </c>
      <c r="I1065">
        <v>2827.9</v>
      </c>
      <c r="K1065">
        <v>0.13400000000000001</v>
      </c>
      <c r="L1065">
        <v>6.6E-3</v>
      </c>
      <c r="M1065">
        <v>3618.8240000000001</v>
      </c>
      <c r="N1065">
        <v>8.1000000000000003E-2</v>
      </c>
      <c r="O1065">
        <v>15.173</v>
      </c>
      <c r="P1065">
        <v>0.63339999999999996</v>
      </c>
      <c r="Q1065">
        <v>44599.409</v>
      </c>
      <c r="R1065" t="s">
        <v>38</v>
      </c>
      <c r="T1065" t="s">
        <v>28</v>
      </c>
      <c r="Y1065" t="s">
        <v>159</v>
      </c>
    </row>
    <row r="1066" spans="1:25" x14ac:dyDescent="0.45">
      <c r="A1066" t="s">
        <v>122</v>
      </c>
      <c r="B1066" t="s">
        <v>153</v>
      </c>
      <c r="C1066">
        <v>1556</v>
      </c>
      <c r="D1066" t="s">
        <v>158</v>
      </c>
      <c r="F1066">
        <v>2017</v>
      </c>
      <c r="G1066">
        <v>104</v>
      </c>
      <c r="H1066">
        <v>83.26</v>
      </c>
      <c r="I1066">
        <v>3235.14</v>
      </c>
      <c r="K1066">
        <v>1.4790000000000001</v>
      </c>
      <c r="L1066">
        <v>5.8700000000000002E-2</v>
      </c>
      <c r="M1066">
        <v>4014.8159999999998</v>
      </c>
      <c r="N1066">
        <v>8.1000000000000003E-2</v>
      </c>
      <c r="O1066">
        <v>17.178000000000001</v>
      </c>
      <c r="P1066">
        <v>0.65429999999999999</v>
      </c>
      <c r="Q1066">
        <v>49474.684000000001</v>
      </c>
      <c r="R1066" t="s">
        <v>38</v>
      </c>
      <c r="T1066" t="s">
        <v>28</v>
      </c>
      <c r="Y1066" t="s">
        <v>160</v>
      </c>
    </row>
    <row r="1067" spans="1:25" x14ac:dyDescent="0.45">
      <c r="A1067" t="s">
        <v>122</v>
      </c>
      <c r="B1067" t="s">
        <v>153</v>
      </c>
      <c r="C1067">
        <v>1556</v>
      </c>
      <c r="D1067" t="s">
        <v>158</v>
      </c>
      <c r="F1067">
        <v>2018</v>
      </c>
      <c r="G1067">
        <v>131</v>
      </c>
      <c r="H1067">
        <v>116.92</v>
      </c>
      <c r="I1067">
        <v>5579.67</v>
      </c>
      <c r="K1067">
        <v>11.39</v>
      </c>
      <c r="L1067">
        <v>0.28360000000000002</v>
      </c>
      <c r="M1067">
        <v>6386.3410000000003</v>
      </c>
      <c r="N1067">
        <v>8.1000000000000003E-2</v>
      </c>
      <c r="O1067">
        <v>31.314</v>
      </c>
      <c r="P1067">
        <v>0.75880000000000003</v>
      </c>
      <c r="Q1067">
        <v>78699.827000000005</v>
      </c>
      <c r="R1067" t="s">
        <v>38</v>
      </c>
      <c r="T1067" t="s">
        <v>28</v>
      </c>
      <c r="Y1067" t="s">
        <v>160</v>
      </c>
    </row>
    <row r="1068" spans="1:25" x14ac:dyDescent="0.45">
      <c r="A1068" t="s">
        <v>122</v>
      </c>
      <c r="B1068" t="s">
        <v>153</v>
      </c>
      <c r="C1068">
        <v>1556</v>
      </c>
      <c r="D1068" t="s">
        <v>158</v>
      </c>
      <c r="F1068">
        <v>2019</v>
      </c>
      <c r="G1068">
        <v>57</v>
      </c>
      <c r="H1068">
        <v>37.9</v>
      </c>
      <c r="I1068">
        <v>1161.99</v>
      </c>
      <c r="K1068">
        <v>0.19700000000000001</v>
      </c>
      <c r="L1068">
        <v>0.09</v>
      </c>
      <c r="M1068">
        <v>1634.807</v>
      </c>
      <c r="N1068">
        <v>8.1000000000000003E-2</v>
      </c>
      <c r="O1068">
        <v>6.5469999999999997</v>
      </c>
      <c r="P1068">
        <v>0.60199999999999998</v>
      </c>
      <c r="Q1068">
        <v>20144.710999999999</v>
      </c>
      <c r="R1068" t="s">
        <v>38</v>
      </c>
      <c r="T1068" t="s">
        <v>28</v>
      </c>
      <c r="Y1068" t="s">
        <v>160</v>
      </c>
    </row>
    <row r="1069" spans="1:25" x14ac:dyDescent="0.45">
      <c r="A1069" t="s">
        <v>122</v>
      </c>
      <c r="B1069" t="s">
        <v>153</v>
      </c>
      <c r="C1069">
        <v>1556</v>
      </c>
      <c r="D1069" t="s">
        <v>158</v>
      </c>
      <c r="F1069">
        <v>2020</v>
      </c>
      <c r="G1069">
        <v>163</v>
      </c>
      <c r="H1069">
        <v>130.85</v>
      </c>
      <c r="I1069">
        <v>4916.68</v>
      </c>
      <c r="K1069">
        <v>4.1000000000000002E-2</v>
      </c>
      <c r="L1069">
        <v>1.1000000000000001E-3</v>
      </c>
      <c r="M1069">
        <v>5999.9979999999996</v>
      </c>
      <c r="N1069">
        <v>8.1000000000000003E-2</v>
      </c>
      <c r="O1069">
        <v>24.097000000000001</v>
      </c>
      <c r="P1069">
        <v>0.60540000000000005</v>
      </c>
      <c r="Q1069">
        <v>73939.603000000003</v>
      </c>
      <c r="R1069" t="s">
        <v>38</v>
      </c>
      <c r="T1069" t="s">
        <v>28</v>
      </c>
      <c r="Y1069" t="s">
        <v>160</v>
      </c>
    </row>
    <row r="1070" spans="1:25" x14ac:dyDescent="0.45">
      <c r="A1070" t="s">
        <v>122</v>
      </c>
      <c r="B1070" t="s">
        <v>153</v>
      </c>
      <c r="C1070">
        <v>1556</v>
      </c>
      <c r="D1070" t="s">
        <v>158</v>
      </c>
      <c r="F1070">
        <v>2021</v>
      </c>
      <c r="G1070">
        <v>101</v>
      </c>
      <c r="H1070">
        <v>73.62</v>
      </c>
      <c r="I1070">
        <v>2712.82</v>
      </c>
      <c r="K1070">
        <v>2.1999999999999999E-2</v>
      </c>
      <c r="L1070">
        <v>1E-3</v>
      </c>
      <c r="M1070">
        <v>3405.623</v>
      </c>
      <c r="N1070">
        <v>8.1000000000000003E-2</v>
      </c>
      <c r="O1070">
        <v>13.635999999999999</v>
      </c>
      <c r="P1070">
        <v>0.57950000000000002</v>
      </c>
      <c r="Q1070">
        <v>41965.625</v>
      </c>
      <c r="R1070" t="s">
        <v>38</v>
      </c>
      <c r="T1070" t="s">
        <v>28</v>
      </c>
      <c r="Y1070" t="s">
        <v>161</v>
      </c>
    </row>
    <row r="1071" spans="1:25" x14ac:dyDescent="0.45">
      <c r="A1071" t="s">
        <v>122</v>
      </c>
      <c r="B1071" t="s">
        <v>153</v>
      </c>
      <c r="C1071">
        <v>1556</v>
      </c>
      <c r="D1071" t="s">
        <v>158</v>
      </c>
      <c r="F1071">
        <v>2022</v>
      </c>
      <c r="G1071">
        <v>103</v>
      </c>
      <c r="H1071">
        <v>88.47</v>
      </c>
      <c r="I1071">
        <v>3237.13</v>
      </c>
      <c r="K1071">
        <v>2.7E-2</v>
      </c>
      <c r="L1071">
        <v>1E-3</v>
      </c>
      <c r="M1071">
        <v>4087.7640000000001</v>
      </c>
      <c r="N1071">
        <v>8.1000000000000003E-2</v>
      </c>
      <c r="O1071">
        <v>16.128</v>
      </c>
      <c r="P1071">
        <v>0.60870000000000002</v>
      </c>
      <c r="Q1071">
        <v>50381.021000000001</v>
      </c>
      <c r="R1071" t="s">
        <v>38</v>
      </c>
      <c r="T1071" t="s">
        <v>28</v>
      </c>
      <c r="Y1071" t="s">
        <v>161</v>
      </c>
    </row>
    <row r="1072" spans="1:25" x14ac:dyDescent="0.45">
      <c r="A1072" t="s">
        <v>122</v>
      </c>
      <c r="B1072" t="s">
        <v>153</v>
      </c>
      <c r="C1072">
        <v>1556</v>
      </c>
      <c r="D1072" t="s">
        <v>158</v>
      </c>
      <c r="F1072">
        <v>2023</v>
      </c>
      <c r="G1072">
        <v>76</v>
      </c>
      <c r="H1072">
        <v>53.75</v>
      </c>
      <c r="I1072">
        <v>1900.77</v>
      </c>
      <c r="K1072">
        <v>0.02</v>
      </c>
      <c r="L1072">
        <v>1.2999999999999999E-3</v>
      </c>
      <c r="M1072">
        <v>2417.4369999999999</v>
      </c>
      <c r="N1072">
        <v>8.1000000000000003E-2</v>
      </c>
      <c r="O1072">
        <v>9.9429999999999996</v>
      </c>
      <c r="P1072">
        <v>0.57220000000000004</v>
      </c>
      <c r="Q1072">
        <v>29794.53</v>
      </c>
      <c r="R1072" t="s">
        <v>38</v>
      </c>
      <c r="T1072" t="s">
        <v>28</v>
      </c>
      <c r="Y1072" t="s">
        <v>161</v>
      </c>
    </row>
    <row r="1073" spans="1:25" x14ac:dyDescent="0.45">
      <c r="A1073" t="s">
        <v>122</v>
      </c>
      <c r="B1073" t="s">
        <v>153</v>
      </c>
      <c r="C1073">
        <v>1556</v>
      </c>
      <c r="D1073" t="s">
        <v>158</v>
      </c>
      <c r="F1073">
        <v>2024</v>
      </c>
      <c r="G1073">
        <v>40</v>
      </c>
      <c r="H1073">
        <v>28.36</v>
      </c>
      <c r="I1073">
        <v>921.84</v>
      </c>
      <c r="K1073">
        <v>8.0000000000000002E-3</v>
      </c>
      <c r="L1073">
        <v>1E-3</v>
      </c>
      <c r="M1073">
        <v>1218.373</v>
      </c>
      <c r="N1073">
        <v>8.1000000000000003E-2</v>
      </c>
      <c r="O1073">
        <v>4.4720000000000004</v>
      </c>
      <c r="P1073">
        <v>0.53410000000000002</v>
      </c>
      <c r="Q1073">
        <v>15016.12</v>
      </c>
      <c r="R1073" t="s">
        <v>38</v>
      </c>
      <c r="T1073" t="s">
        <v>28</v>
      </c>
      <c r="Y1073" t="s">
        <v>161</v>
      </c>
    </row>
    <row r="1074" spans="1:25" x14ac:dyDescent="0.45">
      <c r="A1074" t="s">
        <v>122</v>
      </c>
      <c r="B1074" t="s">
        <v>153</v>
      </c>
      <c r="C1074">
        <v>1556</v>
      </c>
      <c r="D1074" t="s">
        <v>162</v>
      </c>
      <c r="F1074">
        <v>2009</v>
      </c>
      <c r="G1074">
        <v>64</v>
      </c>
      <c r="H1074">
        <v>45.62</v>
      </c>
      <c r="I1074">
        <v>1771.5</v>
      </c>
      <c r="K1074">
        <v>0.54700000000000004</v>
      </c>
      <c r="L1074">
        <v>5.0599999999999999E-2</v>
      </c>
      <c r="M1074">
        <v>1680.0160000000001</v>
      </c>
      <c r="N1074">
        <v>7.6899999999999996E-2</v>
      </c>
      <c r="O1074">
        <v>4.4870000000000001</v>
      </c>
      <c r="P1074">
        <v>0.37940000000000002</v>
      </c>
      <c r="Q1074">
        <v>20705.264999999999</v>
      </c>
      <c r="R1074" t="s">
        <v>38</v>
      </c>
      <c r="T1074" t="s">
        <v>28</v>
      </c>
      <c r="Y1074" t="s">
        <v>103</v>
      </c>
    </row>
    <row r="1075" spans="1:25" x14ac:dyDescent="0.45">
      <c r="A1075" t="s">
        <v>122</v>
      </c>
      <c r="B1075" t="s">
        <v>153</v>
      </c>
      <c r="C1075">
        <v>1556</v>
      </c>
      <c r="D1075" t="s">
        <v>162</v>
      </c>
      <c r="F1075">
        <v>2010</v>
      </c>
      <c r="G1075">
        <v>258</v>
      </c>
      <c r="H1075">
        <v>207.4</v>
      </c>
      <c r="I1075">
        <v>7297.48</v>
      </c>
      <c r="K1075">
        <v>2.286</v>
      </c>
      <c r="L1075">
        <v>5.0500000000000003E-2</v>
      </c>
      <c r="M1075">
        <v>7369.9690000000001</v>
      </c>
      <c r="N1075">
        <v>8.0699999999999994E-2</v>
      </c>
      <c r="O1075">
        <v>22.596</v>
      </c>
      <c r="P1075">
        <v>0.44990000000000002</v>
      </c>
      <c r="Q1075">
        <v>90822.974000000002</v>
      </c>
      <c r="R1075" t="s">
        <v>38</v>
      </c>
      <c r="T1075" t="s">
        <v>28</v>
      </c>
      <c r="Y1075" t="s">
        <v>103</v>
      </c>
    </row>
    <row r="1076" spans="1:25" x14ac:dyDescent="0.45">
      <c r="A1076" t="s">
        <v>122</v>
      </c>
      <c r="B1076" t="s">
        <v>153</v>
      </c>
      <c r="C1076">
        <v>1556</v>
      </c>
      <c r="D1076" t="s">
        <v>162</v>
      </c>
      <c r="F1076">
        <v>2011</v>
      </c>
      <c r="G1076">
        <v>170</v>
      </c>
      <c r="H1076">
        <v>141.26</v>
      </c>
      <c r="I1076">
        <v>5223.79</v>
      </c>
      <c r="K1076">
        <v>2.0750000000000002</v>
      </c>
      <c r="L1076">
        <v>5.3100000000000001E-2</v>
      </c>
      <c r="M1076">
        <v>6377.3829999999998</v>
      </c>
      <c r="N1076">
        <v>8.1100000000000005E-2</v>
      </c>
      <c r="O1076">
        <v>29.777000000000001</v>
      </c>
      <c r="P1076">
        <v>0.66080000000000005</v>
      </c>
      <c r="Q1076">
        <v>78594.599000000002</v>
      </c>
      <c r="R1076" t="s">
        <v>38</v>
      </c>
      <c r="T1076" t="s">
        <v>28</v>
      </c>
      <c r="Y1076" t="s">
        <v>103</v>
      </c>
    </row>
    <row r="1077" spans="1:25" x14ac:dyDescent="0.45">
      <c r="A1077" t="s">
        <v>122</v>
      </c>
      <c r="B1077" t="s">
        <v>153</v>
      </c>
      <c r="C1077">
        <v>1556</v>
      </c>
      <c r="D1077" t="s">
        <v>162</v>
      </c>
      <c r="F1077">
        <v>2012</v>
      </c>
      <c r="G1077">
        <v>58</v>
      </c>
      <c r="H1077">
        <v>47.17</v>
      </c>
      <c r="I1077">
        <v>1434.27</v>
      </c>
      <c r="K1077">
        <v>0.64800000000000002</v>
      </c>
      <c r="L1077">
        <v>5.1900000000000002E-2</v>
      </c>
      <c r="M1077">
        <v>2034.8050000000001</v>
      </c>
      <c r="N1077">
        <v>8.1000000000000003E-2</v>
      </c>
      <c r="O1077">
        <v>9.2240000000000002</v>
      </c>
      <c r="P1077">
        <v>0.62890000000000001</v>
      </c>
      <c r="Q1077">
        <v>25079.645</v>
      </c>
      <c r="R1077" t="s">
        <v>38</v>
      </c>
      <c r="T1077" t="s">
        <v>28</v>
      </c>
      <c r="Y1077" t="s">
        <v>103</v>
      </c>
    </row>
    <row r="1078" spans="1:25" x14ac:dyDescent="0.45">
      <c r="A1078" t="s">
        <v>122</v>
      </c>
      <c r="B1078" t="s">
        <v>153</v>
      </c>
      <c r="C1078">
        <v>1556</v>
      </c>
      <c r="D1078" t="s">
        <v>162</v>
      </c>
      <c r="F1078">
        <v>2013</v>
      </c>
      <c r="G1078">
        <v>140</v>
      </c>
      <c r="H1078">
        <v>72.08</v>
      </c>
      <c r="I1078">
        <v>2199.0500000000002</v>
      </c>
      <c r="K1078">
        <v>0.375</v>
      </c>
      <c r="L1078">
        <v>2.8500000000000001E-2</v>
      </c>
      <c r="M1078">
        <v>2990.8429999999998</v>
      </c>
      <c r="N1078">
        <v>7.9699999999999993E-2</v>
      </c>
      <c r="O1078">
        <v>13.317</v>
      </c>
      <c r="P1078">
        <v>0.53439999999999999</v>
      </c>
      <c r="Q1078">
        <v>36857.646999999997</v>
      </c>
      <c r="R1078" t="s">
        <v>38</v>
      </c>
      <c r="T1078" t="s">
        <v>28</v>
      </c>
      <c r="Y1078" t="s">
        <v>103</v>
      </c>
    </row>
    <row r="1079" spans="1:25" x14ac:dyDescent="0.45">
      <c r="A1079" t="s">
        <v>122</v>
      </c>
      <c r="B1079" t="s">
        <v>153</v>
      </c>
      <c r="C1079">
        <v>1556</v>
      </c>
      <c r="D1079" t="s">
        <v>162</v>
      </c>
      <c r="F1079">
        <v>2014</v>
      </c>
      <c r="G1079">
        <v>227</v>
      </c>
      <c r="H1079">
        <v>207.44</v>
      </c>
      <c r="I1079">
        <v>11079.49</v>
      </c>
      <c r="K1079">
        <v>0.78100000000000003</v>
      </c>
      <c r="L1079">
        <v>1.01E-2</v>
      </c>
      <c r="M1079">
        <v>12430.157999999999</v>
      </c>
      <c r="N1079">
        <v>8.1100000000000005E-2</v>
      </c>
      <c r="O1079">
        <v>63.085000000000001</v>
      </c>
      <c r="P1079">
        <v>0.76329999999999998</v>
      </c>
      <c r="Q1079">
        <v>153190.29399999999</v>
      </c>
      <c r="R1079" t="s">
        <v>38</v>
      </c>
      <c r="T1079" t="s">
        <v>28</v>
      </c>
      <c r="Y1079" t="s">
        <v>103</v>
      </c>
    </row>
    <row r="1080" spans="1:25" x14ac:dyDescent="0.45">
      <c r="A1080" t="s">
        <v>122</v>
      </c>
      <c r="B1080" t="s">
        <v>153</v>
      </c>
      <c r="C1080">
        <v>1556</v>
      </c>
      <c r="D1080" t="s">
        <v>162</v>
      </c>
      <c r="F1080">
        <v>2015</v>
      </c>
      <c r="G1080">
        <v>5</v>
      </c>
      <c r="H1080">
        <v>4.05</v>
      </c>
      <c r="I1080">
        <v>144.6</v>
      </c>
      <c r="K1080">
        <v>1.2E-2</v>
      </c>
      <c r="L1080">
        <v>9.7999999999999997E-3</v>
      </c>
      <c r="M1080">
        <v>188.304</v>
      </c>
      <c r="N1080">
        <v>8.1000000000000003E-2</v>
      </c>
      <c r="O1080">
        <v>0.93600000000000005</v>
      </c>
      <c r="P1080">
        <v>0.69379999999999997</v>
      </c>
      <c r="Q1080">
        <v>2321.9070000000002</v>
      </c>
      <c r="R1080" t="s">
        <v>38</v>
      </c>
      <c r="T1080" t="s">
        <v>28</v>
      </c>
      <c r="Y1080" t="s">
        <v>159</v>
      </c>
    </row>
    <row r="1081" spans="1:25" x14ac:dyDescent="0.45">
      <c r="A1081" t="s">
        <v>122</v>
      </c>
      <c r="B1081" t="s">
        <v>153</v>
      </c>
      <c r="C1081">
        <v>1556</v>
      </c>
      <c r="D1081" t="s">
        <v>162</v>
      </c>
      <c r="F1081">
        <v>2016</v>
      </c>
      <c r="G1081">
        <v>0</v>
      </c>
      <c r="H1081">
        <v>0</v>
      </c>
      <c r="R1081" t="s">
        <v>38</v>
      </c>
      <c r="T1081" t="s">
        <v>28</v>
      </c>
      <c r="Y1081" t="s">
        <v>159</v>
      </c>
    </row>
    <row r="1082" spans="1:25" x14ac:dyDescent="0.45">
      <c r="A1082" t="s">
        <v>122</v>
      </c>
      <c r="B1082" t="s">
        <v>153</v>
      </c>
      <c r="C1082">
        <v>1556</v>
      </c>
      <c r="D1082" t="s">
        <v>163</v>
      </c>
      <c r="F1082">
        <v>2009</v>
      </c>
      <c r="G1082">
        <v>42</v>
      </c>
      <c r="H1082">
        <v>32.450000000000003</v>
      </c>
      <c r="I1082">
        <v>1322.91</v>
      </c>
      <c r="K1082">
        <v>0.41699999999999998</v>
      </c>
      <c r="L1082">
        <v>5.1799999999999999E-2</v>
      </c>
      <c r="M1082">
        <v>1279.7639999999999</v>
      </c>
      <c r="N1082">
        <v>7.9000000000000001E-2</v>
      </c>
      <c r="O1082">
        <v>3.9169999999999998</v>
      </c>
      <c r="P1082">
        <v>0.46550000000000002</v>
      </c>
      <c r="Q1082">
        <v>15771.769</v>
      </c>
      <c r="R1082" t="s">
        <v>38</v>
      </c>
      <c r="T1082" t="s">
        <v>28</v>
      </c>
      <c r="Y1082" t="s">
        <v>103</v>
      </c>
    </row>
    <row r="1083" spans="1:25" x14ac:dyDescent="0.45">
      <c r="A1083" t="s">
        <v>122</v>
      </c>
      <c r="B1083" t="s">
        <v>153</v>
      </c>
      <c r="C1083">
        <v>1556</v>
      </c>
      <c r="D1083" t="s">
        <v>163</v>
      </c>
      <c r="F1083">
        <v>2010</v>
      </c>
      <c r="G1083">
        <v>265</v>
      </c>
      <c r="H1083">
        <v>211.02</v>
      </c>
      <c r="I1083">
        <v>7170.41</v>
      </c>
      <c r="K1083">
        <v>2.3559999999999999</v>
      </c>
      <c r="L1083">
        <v>5.04E-2</v>
      </c>
      <c r="M1083">
        <v>7543.8469999999998</v>
      </c>
      <c r="N1083">
        <v>8.0500000000000002E-2</v>
      </c>
      <c r="O1083">
        <v>27.658999999999999</v>
      </c>
      <c r="P1083">
        <v>0.5373</v>
      </c>
      <c r="Q1083">
        <v>92977.664000000004</v>
      </c>
      <c r="R1083" t="s">
        <v>38</v>
      </c>
      <c r="T1083" t="s">
        <v>28</v>
      </c>
      <c r="Y1083" t="s">
        <v>103</v>
      </c>
    </row>
    <row r="1084" spans="1:25" x14ac:dyDescent="0.45">
      <c r="A1084" t="s">
        <v>122</v>
      </c>
      <c r="B1084" t="s">
        <v>153</v>
      </c>
      <c r="C1084">
        <v>1556</v>
      </c>
      <c r="D1084" t="s">
        <v>163</v>
      </c>
      <c r="F1084">
        <v>2011</v>
      </c>
      <c r="G1084">
        <v>107</v>
      </c>
      <c r="H1084">
        <v>84.46</v>
      </c>
      <c r="I1084">
        <v>3014.42</v>
      </c>
      <c r="K1084">
        <v>1.2490000000000001</v>
      </c>
      <c r="L1084">
        <v>5.3199999999999997E-2</v>
      </c>
      <c r="M1084">
        <v>3837.556</v>
      </c>
      <c r="N1084">
        <v>8.09E-2</v>
      </c>
      <c r="O1084">
        <v>20.626999999999999</v>
      </c>
      <c r="P1084">
        <v>0.7419</v>
      </c>
      <c r="Q1084">
        <v>47293.345000000001</v>
      </c>
      <c r="R1084" t="s">
        <v>38</v>
      </c>
      <c r="T1084" t="s">
        <v>28</v>
      </c>
      <c r="Y1084" t="s">
        <v>103</v>
      </c>
    </row>
    <row r="1085" spans="1:25" x14ac:dyDescent="0.45">
      <c r="A1085" t="s">
        <v>122</v>
      </c>
      <c r="B1085" t="s">
        <v>153</v>
      </c>
      <c r="C1085">
        <v>1556</v>
      </c>
      <c r="D1085" t="s">
        <v>163</v>
      </c>
      <c r="F1085">
        <v>2012</v>
      </c>
      <c r="G1085">
        <v>43</v>
      </c>
      <c r="H1085">
        <v>33.01</v>
      </c>
      <c r="I1085">
        <v>996.45</v>
      </c>
      <c r="K1085">
        <v>0.378</v>
      </c>
      <c r="L1085">
        <v>4.3099999999999999E-2</v>
      </c>
      <c r="M1085">
        <v>1449.982</v>
      </c>
      <c r="N1085">
        <v>8.1000000000000003E-2</v>
      </c>
      <c r="O1085">
        <v>7.319</v>
      </c>
      <c r="P1085">
        <v>0.70630000000000004</v>
      </c>
      <c r="Q1085">
        <v>17871.859</v>
      </c>
      <c r="R1085" t="s">
        <v>38</v>
      </c>
      <c r="T1085" t="s">
        <v>28</v>
      </c>
      <c r="Y1085" t="s">
        <v>103</v>
      </c>
    </row>
    <row r="1086" spans="1:25" x14ac:dyDescent="0.45">
      <c r="A1086" t="s">
        <v>122</v>
      </c>
      <c r="B1086" t="s">
        <v>153</v>
      </c>
      <c r="C1086">
        <v>1556</v>
      </c>
      <c r="D1086" t="s">
        <v>163</v>
      </c>
      <c r="F1086">
        <v>2013</v>
      </c>
      <c r="G1086">
        <v>19</v>
      </c>
      <c r="H1086">
        <v>9.14</v>
      </c>
      <c r="I1086">
        <v>155.66999999999999</v>
      </c>
      <c r="K1086">
        <v>0.08</v>
      </c>
      <c r="L1086">
        <v>5.2999999999999999E-2</v>
      </c>
      <c r="M1086">
        <v>247.952</v>
      </c>
      <c r="N1086">
        <v>8.1000000000000003E-2</v>
      </c>
      <c r="O1086">
        <v>1.022</v>
      </c>
      <c r="P1086">
        <v>0.51680000000000004</v>
      </c>
      <c r="Q1086">
        <v>3055.6149999999998</v>
      </c>
      <c r="R1086" t="s">
        <v>38</v>
      </c>
      <c r="T1086" t="s">
        <v>28</v>
      </c>
      <c r="Y1086" t="s">
        <v>103</v>
      </c>
    </row>
    <row r="1087" spans="1:25" x14ac:dyDescent="0.45">
      <c r="A1087" t="s">
        <v>122</v>
      </c>
      <c r="B1087" t="s">
        <v>153</v>
      </c>
      <c r="C1087">
        <v>1556</v>
      </c>
      <c r="D1087" t="s">
        <v>163</v>
      </c>
      <c r="F1087">
        <v>2014</v>
      </c>
      <c r="G1087">
        <v>21</v>
      </c>
      <c r="H1087">
        <v>16.07</v>
      </c>
      <c r="I1087">
        <v>469.49</v>
      </c>
      <c r="K1087">
        <v>0.20599999999999999</v>
      </c>
      <c r="L1087">
        <v>5.21E-2</v>
      </c>
      <c r="M1087">
        <v>641.08600000000001</v>
      </c>
      <c r="N1087">
        <v>8.1000000000000003E-2</v>
      </c>
      <c r="O1087">
        <v>3.0449999999999999</v>
      </c>
      <c r="P1087">
        <v>0.65010000000000001</v>
      </c>
      <c r="Q1087">
        <v>7898.9719999999998</v>
      </c>
      <c r="R1087" t="s">
        <v>38</v>
      </c>
      <c r="T1087" t="s">
        <v>28</v>
      </c>
      <c r="Y1087" t="s">
        <v>103</v>
      </c>
    </row>
    <row r="1088" spans="1:25" x14ac:dyDescent="0.45">
      <c r="A1088" t="s">
        <v>122</v>
      </c>
      <c r="B1088" t="s">
        <v>153</v>
      </c>
      <c r="C1088">
        <v>1556</v>
      </c>
      <c r="D1088" t="s">
        <v>163</v>
      </c>
      <c r="F1088">
        <v>2015</v>
      </c>
      <c r="G1088">
        <v>132</v>
      </c>
      <c r="H1088">
        <v>94.75</v>
      </c>
      <c r="I1088">
        <v>3347.69</v>
      </c>
      <c r="K1088">
        <v>0.27500000000000002</v>
      </c>
      <c r="L1088">
        <v>9.9000000000000008E-3</v>
      </c>
      <c r="M1088">
        <v>4306.6760000000004</v>
      </c>
      <c r="N1088">
        <v>8.1299999999999997E-2</v>
      </c>
      <c r="O1088">
        <v>23.788</v>
      </c>
      <c r="P1088">
        <v>0.7177</v>
      </c>
      <c r="Q1088">
        <v>53072.108</v>
      </c>
      <c r="R1088" t="s">
        <v>38</v>
      </c>
      <c r="T1088" t="s">
        <v>28</v>
      </c>
      <c r="Y1088" t="s">
        <v>159</v>
      </c>
    </row>
    <row r="1089" spans="1:25" x14ac:dyDescent="0.45">
      <c r="A1089" t="s">
        <v>122</v>
      </c>
      <c r="B1089" t="s">
        <v>153</v>
      </c>
      <c r="C1089">
        <v>1556</v>
      </c>
      <c r="D1089" t="s">
        <v>163</v>
      </c>
      <c r="F1089">
        <v>2016</v>
      </c>
      <c r="G1089">
        <v>107</v>
      </c>
      <c r="H1089">
        <v>80.72</v>
      </c>
      <c r="I1089">
        <v>2981.14</v>
      </c>
      <c r="K1089">
        <v>0.158</v>
      </c>
      <c r="L1089">
        <v>6.4999999999999997E-3</v>
      </c>
      <c r="M1089">
        <v>4098.6319999999996</v>
      </c>
      <c r="N1089">
        <v>8.1000000000000003E-2</v>
      </c>
      <c r="O1089">
        <v>21.25</v>
      </c>
      <c r="P1089">
        <v>0.77139999999999997</v>
      </c>
      <c r="Q1089">
        <v>50518.036999999997</v>
      </c>
      <c r="R1089" t="s">
        <v>38</v>
      </c>
      <c r="T1089" t="s">
        <v>28</v>
      </c>
      <c r="Y1089" t="s">
        <v>159</v>
      </c>
    </row>
    <row r="1090" spans="1:25" x14ac:dyDescent="0.45">
      <c r="A1090" t="s">
        <v>122</v>
      </c>
      <c r="B1090" t="s">
        <v>153</v>
      </c>
      <c r="C1090">
        <v>1556</v>
      </c>
      <c r="D1090" t="s">
        <v>163</v>
      </c>
      <c r="F1090">
        <v>2017</v>
      </c>
      <c r="G1090">
        <v>60</v>
      </c>
      <c r="H1090">
        <v>41.77</v>
      </c>
      <c r="I1090">
        <v>1464.58</v>
      </c>
      <c r="K1090">
        <v>1.6339999999999999</v>
      </c>
      <c r="L1090">
        <v>8.4400000000000003E-2</v>
      </c>
      <c r="M1090">
        <v>2082.9879999999998</v>
      </c>
      <c r="N1090">
        <v>8.1000000000000003E-2</v>
      </c>
      <c r="O1090">
        <v>10.736000000000001</v>
      </c>
      <c r="P1090">
        <v>0.73199999999999998</v>
      </c>
      <c r="Q1090">
        <v>25671.786</v>
      </c>
      <c r="R1090" t="s">
        <v>38</v>
      </c>
      <c r="T1090" t="s">
        <v>28</v>
      </c>
      <c r="Y1090" t="s">
        <v>160</v>
      </c>
    </row>
    <row r="1091" spans="1:25" x14ac:dyDescent="0.45">
      <c r="A1091" t="s">
        <v>122</v>
      </c>
      <c r="B1091" t="s">
        <v>153</v>
      </c>
      <c r="C1091">
        <v>1556</v>
      </c>
      <c r="D1091" t="s">
        <v>163</v>
      </c>
      <c r="F1091">
        <v>2018</v>
      </c>
      <c r="G1091">
        <v>134</v>
      </c>
      <c r="H1091">
        <v>116.04</v>
      </c>
      <c r="I1091">
        <v>5290.46</v>
      </c>
      <c r="K1091">
        <v>11.164999999999999</v>
      </c>
      <c r="L1091">
        <v>0.2475</v>
      </c>
      <c r="M1091">
        <v>6810.9350000000004</v>
      </c>
      <c r="N1091">
        <v>8.1000000000000003E-2</v>
      </c>
      <c r="O1091">
        <v>40.683999999999997</v>
      </c>
      <c r="P1091">
        <v>0.90169999999999995</v>
      </c>
      <c r="Q1091">
        <v>83934.523000000001</v>
      </c>
      <c r="R1091" t="s">
        <v>38</v>
      </c>
      <c r="T1091" t="s">
        <v>28</v>
      </c>
      <c r="Y1091" t="s">
        <v>160</v>
      </c>
    </row>
    <row r="1092" spans="1:25" x14ac:dyDescent="0.45">
      <c r="A1092" t="s">
        <v>122</v>
      </c>
      <c r="B1092" t="s">
        <v>153</v>
      </c>
      <c r="C1092">
        <v>1556</v>
      </c>
      <c r="D1092" t="s">
        <v>163</v>
      </c>
      <c r="F1092">
        <v>2019</v>
      </c>
      <c r="G1092">
        <v>45</v>
      </c>
      <c r="H1092">
        <v>31.33</v>
      </c>
      <c r="I1092">
        <v>1049.6099999999999</v>
      </c>
      <c r="K1092">
        <v>2.5999999999999999E-2</v>
      </c>
      <c r="L1092">
        <v>2.7000000000000001E-3</v>
      </c>
      <c r="M1092">
        <v>1547.585</v>
      </c>
      <c r="N1092">
        <v>8.1000000000000003E-2</v>
      </c>
      <c r="O1092">
        <v>7.9749999999999996</v>
      </c>
      <c r="P1092">
        <v>0.74260000000000004</v>
      </c>
      <c r="Q1092">
        <v>19071.936000000002</v>
      </c>
      <c r="R1092" t="s">
        <v>38</v>
      </c>
      <c r="T1092" t="s">
        <v>28</v>
      </c>
      <c r="Y1092" t="s">
        <v>160</v>
      </c>
    </row>
    <row r="1093" spans="1:25" x14ac:dyDescent="0.45">
      <c r="A1093" t="s">
        <v>122</v>
      </c>
      <c r="B1093" t="s">
        <v>153</v>
      </c>
      <c r="C1093">
        <v>1556</v>
      </c>
      <c r="D1093" t="s">
        <v>163</v>
      </c>
      <c r="F1093">
        <v>2020</v>
      </c>
      <c r="G1093">
        <v>141</v>
      </c>
      <c r="H1093">
        <v>106.8</v>
      </c>
      <c r="I1093">
        <v>3934.1</v>
      </c>
      <c r="K1093">
        <v>3.2000000000000001E-2</v>
      </c>
      <c r="L1093">
        <v>1E-3</v>
      </c>
      <c r="M1093">
        <v>5013.491</v>
      </c>
      <c r="N1093">
        <v>8.1000000000000003E-2</v>
      </c>
      <c r="O1093">
        <v>22.815000000000001</v>
      </c>
      <c r="P1093">
        <v>0.6603</v>
      </c>
      <c r="Q1093">
        <v>61781.351000000002</v>
      </c>
      <c r="R1093" t="s">
        <v>38</v>
      </c>
      <c r="T1093" t="s">
        <v>28</v>
      </c>
      <c r="Y1093" t="s">
        <v>160</v>
      </c>
    </row>
    <row r="1094" spans="1:25" x14ac:dyDescent="0.45">
      <c r="A1094" t="s">
        <v>122</v>
      </c>
      <c r="B1094" t="s">
        <v>153</v>
      </c>
      <c r="C1094">
        <v>1556</v>
      </c>
      <c r="D1094" t="s">
        <v>163</v>
      </c>
      <c r="F1094">
        <v>2021</v>
      </c>
      <c r="G1094">
        <v>80</v>
      </c>
      <c r="H1094">
        <v>57.2</v>
      </c>
      <c r="I1094">
        <v>2018.75</v>
      </c>
      <c r="K1094">
        <v>1.7000000000000001E-2</v>
      </c>
      <c r="L1094">
        <v>1.1000000000000001E-3</v>
      </c>
      <c r="M1094">
        <v>2720.6790000000001</v>
      </c>
      <c r="N1094">
        <v>8.1000000000000003E-2</v>
      </c>
      <c r="O1094">
        <v>9.8339999999999996</v>
      </c>
      <c r="P1094">
        <v>0.51959999999999995</v>
      </c>
      <c r="Q1094">
        <v>33528.74</v>
      </c>
      <c r="R1094" t="s">
        <v>38</v>
      </c>
      <c r="T1094" t="s">
        <v>28</v>
      </c>
      <c r="Y1094" t="s">
        <v>161</v>
      </c>
    </row>
    <row r="1095" spans="1:25" x14ac:dyDescent="0.45">
      <c r="A1095" t="s">
        <v>122</v>
      </c>
      <c r="B1095" t="s">
        <v>153</v>
      </c>
      <c r="C1095">
        <v>1556</v>
      </c>
      <c r="D1095" t="s">
        <v>163</v>
      </c>
      <c r="F1095">
        <v>2022</v>
      </c>
      <c r="G1095">
        <v>48</v>
      </c>
      <c r="H1095">
        <v>33.549999999999997</v>
      </c>
      <c r="I1095">
        <v>1062.04</v>
      </c>
      <c r="K1095">
        <v>1.0999999999999999E-2</v>
      </c>
      <c r="L1095">
        <v>1.1999999999999999E-3</v>
      </c>
      <c r="M1095">
        <v>1505.1690000000001</v>
      </c>
      <c r="N1095">
        <v>8.1000000000000003E-2</v>
      </c>
      <c r="O1095">
        <v>5.2709999999999999</v>
      </c>
      <c r="P1095">
        <v>0.48809999999999998</v>
      </c>
      <c r="Q1095">
        <v>18550.172999999999</v>
      </c>
      <c r="R1095" t="s">
        <v>38</v>
      </c>
      <c r="T1095" t="s">
        <v>28</v>
      </c>
      <c r="Y1095" t="s">
        <v>161</v>
      </c>
    </row>
    <row r="1096" spans="1:25" x14ac:dyDescent="0.45">
      <c r="A1096" t="s">
        <v>122</v>
      </c>
      <c r="B1096" t="s">
        <v>153</v>
      </c>
      <c r="C1096">
        <v>1556</v>
      </c>
      <c r="D1096" t="s">
        <v>163</v>
      </c>
      <c r="F1096">
        <v>2023</v>
      </c>
      <c r="G1096">
        <v>73</v>
      </c>
      <c r="H1096">
        <v>51.22</v>
      </c>
      <c r="I1096">
        <v>1763.02</v>
      </c>
      <c r="K1096">
        <v>2.1000000000000001E-2</v>
      </c>
      <c r="L1096">
        <v>1.4E-3</v>
      </c>
      <c r="M1096">
        <v>2360.56</v>
      </c>
      <c r="N1096">
        <v>8.1000000000000003E-2</v>
      </c>
      <c r="O1096">
        <v>9.3040000000000003</v>
      </c>
      <c r="P1096">
        <v>0.52900000000000003</v>
      </c>
      <c r="Q1096">
        <v>29092.526999999998</v>
      </c>
      <c r="R1096" t="s">
        <v>38</v>
      </c>
      <c r="T1096" t="s">
        <v>28</v>
      </c>
      <c r="Y1096" t="s">
        <v>161</v>
      </c>
    </row>
    <row r="1097" spans="1:25" x14ac:dyDescent="0.45">
      <c r="A1097" t="s">
        <v>122</v>
      </c>
      <c r="B1097" t="s">
        <v>153</v>
      </c>
      <c r="C1097">
        <v>1556</v>
      </c>
      <c r="D1097" t="s">
        <v>163</v>
      </c>
      <c r="F1097">
        <v>2024</v>
      </c>
      <c r="G1097">
        <v>27</v>
      </c>
      <c r="H1097">
        <v>18.21</v>
      </c>
      <c r="I1097">
        <v>539.73</v>
      </c>
      <c r="K1097">
        <v>5.0000000000000001E-3</v>
      </c>
      <c r="L1097">
        <v>1E-3</v>
      </c>
      <c r="M1097">
        <v>781.59100000000001</v>
      </c>
      <c r="N1097">
        <v>8.1000000000000003E-2</v>
      </c>
      <c r="O1097">
        <v>2.5390000000000001</v>
      </c>
      <c r="P1097">
        <v>0.48010000000000003</v>
      </c>
      <c r="Q1097">
        <v>9631.4380000000001</v>
      </c>
      <c r="R1097" t="s">
        <v>38</v>
      </c>
      <c r="T1097" t="s">
        <v>28</v>
      </c>
      <c r="Y1097" t="s">
        <v>161</v>
      </c>
    </row>
    <row r="1098" spans="1:25" x14ac:dyDescent="0.45">
      <c r="A1098" t="s">
        <v>122</v>
      </c>
      <c r="B1098" t="s">
        <v>153</v>
      </c>
      <c r="C1098">
        <v>1556</v>
      </c>
      <c r="D1098" t="s">
        <v>164</v>
      </c>
      <c r="F1098">
        <v>2009</v>
      </c>
      <c r="G1098">
        <v>39</v>
      </c>
      <c r="H1098">
        <v>29.86</v>
      </c>
      <c r="I1098">
        <v>1362.78</v>
      </c>
      <c r="K1098">
        <v>0.41</v>
      </c>
      <c r="L1098">
        <v>5.2999999999999999E-2</v>
      </c>
      <c r="M1098">
        <v>1259.6559999999999</v>
      </c>
      <c r="N1098">
        <v>8.1000000000000003E-2</v>
      </c>
      <c r="O1098">
        <v>9.3149999999999995</v>
      </c>
      <c r="P1098">
        <v>1.2</v>
      </c>
      <c r="Q1098">
        <v>15524.659</v>
      </c>
      <c r="R1098" t="s">
        <v>38</v>
      </c>
      <c r="T1098" t="s">
        <v>28</v>
      </c>
      <c r="Y1098" t="s">
        <v>103</v>
      </c>
    </row>
    <row r="1099" spans="1:25" x14ac:dyDescent="0.45">
      <c r="A1099" t="s">
        <v>122</v>
      </c>
      <c r="B1099" t="s">
        <v>153</v>
      </c>
      <c r="C1099">
        <v>1556</v>
      </c>
      <c r="D1099" t="s">
        <v>164</v>
      </c>
      <c r="F1099">
        <v>2010</v>
      </c>
      <c r="G1099">
        <v>223</v>
      </c>
      <c r="H1099">
        <v>180.31</v>
      </c>
      <c r="I1099">
        <v>6049.88</v>
      </c>
      <c r="K1099">
        <v>1.944</v>
      </c>
      <c r="L1099">
        <v>5.0500000000000003E-2</v>
      </c>
      <c r="M1099">
        <v>6313.0889999999999</v>
      </c>
      <c r="N1099">
        <v>8.09E-2</v>
      </c>
      <c r="O1099">
        <v>46.676000000000002</v>
      </c>
      <c r="P1099">
        <v>1.2</v>
      </c>
      <c r="Q1099">
        <v>77793.710000000006</v>
      </c>
      <c r="R1099" t="s">
        <v>38</v>
      </c>
      <c r="T1099" t="s">
        <v>28</v>
      </c>
      <c r="Y1099" t="s">
        <v>103</v>
      </c>
    </row>
    <row r="1100" spans="1:25" x14ac:dyDescent="0.45">
      <c r="A1100" t="s">
        <v>122</v>
      </c>
      <c r="B1100" t="s">
        <v>153</v>
      </c>
      <c r="C1100">
        <v>1556</v>
      </c>
      <c r="D1100" t="s">
        <v>164</v>
      </c>
      <c r="F1100">
        <v>2011</v>
      </c>
      <c r="G1100">
        <v>91</v>
      </c>
      <c r="H1100">
        <v>62.93</v>
      </c>
      <c r="I1100">
        <v>1989.55</v>
      </c>
      <c r="K1100">
        <v>0.83499999999999996</v>
      </c>
      <c r="L1100">
        <v>5.2400000000000002E-2</v>
      </c>
      <c r="M1100">
        <v>2566.0349999999999</v>
      </c>
      <c r="N1100">
        <v>8.1500000000000003E-2</v>
      </c>
      <c r="O1100">
        <v>18.972000000000001</v>
      </c>
      <c r="P1100">
        <v>1.2</v>
      </c>
      <c r="Q1100">
        <v>31620.312999999998</v>
      </c>
      <c r="R1100" t="s">
        <v>38</v>
      </c>
      <c r="T1100" t="s">
        <v>28</v>
      </c>
      <c r="Y1100" t="s">
        <v>103</v>
      </c>
    </row>
    <row r="1101" spans="1:25" x14ac:dyDescent="0.45">
      <c r="A1101" t="s">
        <v>122</v>
      </c>
      <c r="B1101" t="s">
        <v>153</v>
      </c>
      <c r="C1101">
        <v>1556</v>
      </c>
      <c r="D1101" t="s">
        <v>164</v>
      </c>
      <c r="F1101">
        <v>2012</v>
      </c>
      <c r="G1101">
        <v>35</v>
      </c>
      <c r="H1101">
        <v>27.17</v>
      </c>
      <c r="I1101">
        <v>761.36</v>
      </c>
      <c r="K1101">
        <v>0.35399999999999998</v>
      </c>
      <c r="L1101">
        <v>5.1700000000000003E-2</v>
      </c>
      <c r="M1101">
        <v>1112.788</v>
      </c>
      <c r="N1101">
        <v>8.1000000000000003E-2</v>
      </c>
      <c r="O1101">
        <v>8.2289999999999992</v>
      </c>
      <c r="P1101">
        <v>1.2</v>
      </c>
      <c r="Q1101">
        <v>13714.831</v>
      </c>
      <c r="R1101" t="s">
        <v>38</v>
      </c>
      <c r="T1101" t="s">
        <v>28</v>
      </c>
      <c r="Y1101" t="s">
        <v>103</v>
      </c>
    </row>
    <row r="1102" spans="1:25" x14ac:dyDescent="0.45">
      <c r="A1102" t="s">
        <v>122</v>
      </c>
      <c r="B1102" t="s">
        <v>153</v>
      </c>
      <c r="C1102">
        <v>1556</v>
      </c>
      <c r="D1102" t="s">
        <v>164</v>
      </c>
      <c r="F1102">
        <v>2013</v>
      </c>
      <c r="G1102">
        <v>96</v>
      </c>
      <c r="H1102">
        <v>75.38</v>
      </c>
      <c r="I1102">
        <v>2574.92</v>
      </c>
      <c r="K1102">
        <v>1.052</v>
      </c>
      <c r="L1102">
        <v>5.1799999999999999E-2</v>
      </c>
      <c r="M1102">
        <v>3282.74</v>
      </c>
      <c r="N1102">
        <v>8.0100000000000005E-2</v>
      </c>
      <c r="O1102">
        <v>24.274000000000001</v>
      </c>
      <c r="P1102">
        <v>1.2</v>
      </c>
      <c r="Q1102">
        <v>40456.999000000003</v>
      </c>
      <c r="R1102" t="s">
        <v>38</v>
      </c>
      <c r="T1102" t="s">
        <v>28</v>
      </c>
      <c r="Y1102" t="s">
        <v>103</v>
      </c>
    </row>
    <row r="1103" spans="1:25" x14ac:dyDescent="0.45">
      <c r="A1103" t="s">
        <v>122</v>
      </c>
      <c r="B1103" t="s">
        <v>153</v>
      </c>
      <c r="C1103">
        <v>1556</v>
      </c>
      <c r="D1103" t="s">
        <v>164</v>
      </c>
      <c r="F1103">
        <v>2014</v>
      </c>
      <c r="G1103">
        <v>186</v>
      </c>
      <c r="H1103">
        <v>156.30000000000001</v>
      </c>
      <c r="I1103">
        <v>7716.25</v>
      </c>
      <c r="K1103">
        <v>0.59199999999999997</v>
      </c>
      <c r="L1103">
        <v>1.15E-2</v>
      </c>
      <c r="M1103">
        <v>8489.1859999999997</v>
      </c>
      <c r="N1103">
        <v>8.09E-2</v>
      </c>
      <c r="O1103">
        <v>62.768999999999998</v>
      </c>
      <c r="P1103">
        <v>1.2</v>
      </c>
      <c r="Q1103">
        <v>104615.428</v>
      </c>
      <c r="R1103" t="s">
        <v>38</v>
      </c>
      <c r="T1103" t="s">
        <v>28</v>
      </c>
      <c r="Y1103" t="s">
        <v>103</v>
      </c>
    </row>
    <row r="1104" spans="1:25" x14ac:dyDescent="0.45">
      <c r="A1104" t="s">
        <v>122</v>
      </c>
      <c r="B1104" t="s">
        <v>153</v>
      </c>
      <c r="C1104">
        <v>1556</v>
      </c>
      <c r="D1104" t="s">
        <v>164</v>
      </c>
      <c r="F1104">
        <v>2015</v>
      </c>
      <c r="G1104">
        <v>98</v>
      </c>
      <c r="H1104">
        <v>73.64</v>
      </c>
      <c r="I1104">
        <v>2364.56</v>
      </c>
      <c r="K1104">
        <v>0.19800000000000001</v>
      </c>
      <c r="L1104">
        <v>9.9000000000000008E-3</v>
      </c>
      <c r="M1104">
        <v>3096.875</v>
      </c>
      <c r="N1104">
        <v>8.1199999999999994E-2</v>
      </c>
      <c r="O1104">
        <v>21.82</v>
      </c>
      <c r="P1104">
        <v>1.1312</v>
      </c>
      <c r="Q1104">
        <v>38163.631000000001</v>
      </c>
      <c r="R1104" t="s">
        <v>38</v>
      </c>
      <c r="T1104" t="s">
        <v>28</v>
      </c>
      <c r="Y1104" t="s">
        <v>159</v>
      </c>
    </row>
    <row r="1105" spans="1:25" x14ac:dyDescent="0.45">
      <c r="A1105" t="s">
        <v>122</v>
      </c>
      <c r="B1105" t="s">
        <v>153</v>
      </c>
      <c r="C1105">
        <v>1556</v>
      </c>
      <c r="D1105" t="s">
        <v>164</v>
      </c>
      <c r="F1105">
        <v>2016</v>
      </c>
      <c r="G1105">
        <v>51</v>
      </c>
      <c r="H1105">
        <v>39.46</v>
      </c>
      <c r="I1105">
        <v>1516.78</v>
      </c>
      <c r="K1105">
        <v>0.113</v>
      </c>
      <c r="L1105">
        <v>8.5000000000000006E-3</v>
      </c>
      <c r="M1105">
        <v>2017.788</v>
      </c>
      <c r="N1105">
        <v>8.1000000000000003E-2</v>
      </c>
      <c r="O1105">
        <v>11.21</v>
      </c>
      <c r="P1105">
        <v>0.83479999999999999</v>
      </c>
      <c r="Q1105">
        <v>24868.705999999998</v>
      </c>
      <c r="R1105" t="s">
        <v>38</v>
      </c>
      <c r="T1105" t="s">
        <v>28</v>
      </c>
      <c r="Y1105" t="s">
        <v>159</v>
      </c>
    </row>
    <row r="1106" spans="1:25" x14ac:dyDescent="0.45">
      <c r="A1106" t="s">
        <v>122</v>
      </c>
      <c r="B1106" t="s">
        <v>153</v>
      </c>
      <c r="C1106">
        <v>1556</v>
      </c>
      <c r="D1106" t="s">
        <v>164</v>
      </c>
      <c r="F1106">
        <v>2017</v>
      </c>
      <c r="G1106">
        <v>60</v>
      </c>
      <c r="H1106">
        <v>41.62</v>
      </c>
      <c r="I1106">
        <v>1480.4</v>
      </c>
      <c r="K1106">
        <v>1.52</v>
      </c>
      <c r="L1106">
        <v>8.4400000000000003E-2</v>
      </c>
      <c r="M1106">
        <v>2017.8309999999999</v>
      </c>
      <c r="N1106">
        <v>8.1000000000000003E-2</v>
      </c>
      <c r="O1106">
        <v>10.523999999999999</v>
      </c>
      <c r="P1106">
        <v>0.75970000000000004</v>
      </c>
      <c r="Q1106">
        <v>24864.212</v>
      </c>
      <c r="R1106" t="s">
        <v>38</v>
      </c>
      <c r="T1106" t="s">
        <v>28</v>
      </c>
      <c r="Y1106" t="s">
        <v>160</v>
      </c>
    </row>
    <row r="1107" spans="1:25" x14ac:dyDescent="0.45">
      <c r="A1107" t="s">
        <v>122</v>
      </c>
      <c r="B1107" t="s">
        <v>153</v>
      </c>
      <c r="C1107">
        <v>1556</v>
      </c>
      <c r="D1107" t="s">
        <v>164</v>
      </c>
      <c r="F1107">
        <v>2018</v>
      </c>
      <c r="G1107">
        <v>125</v>
      </c>
      <c r="H1107">
        <v>107.18</v>
      </c>
      <c r="I1107">
        <v>5033</v>
      </c>
      <c r="K1107">
        <v>7.8209999999999997</v>
      </c>
      <c r="L1107">
        <v>0.18540000000000001</v>
      </c>
      <c r="M1107">
        <v>6007.39</v>
      </c>
      <c r="N1107">
        <v>8.1000000000000003E-2</v>
      </c>
      <c r="O1107">
        <v>36.78</v>
      </c>
      <c r="P1107">
        <v>0.92420000000000002</v>
      </c>
      <c r="Q1107">
        <v>74036.593999999997</v>
      </c>
      <c r="R1107" t="s">
        <v>38</v>
      </c>
      <c r="T1107" t="s">
        <v>28</v>
      </c>
      <c r="Y1107" t="s">
        <v>160</v>
      </c>
    </row>
    <row r="1108" spans="1:25" x14ac:dyDescent="0.45">
      <c r="A1108" t="s">
        <v>122</v>
      </c>
      <c r="B1108" t="s">
        <v>153</v>
      </c>
      <c r="C1108">
        <v>1556</v>
      </c>
      <c r="D1108" t="s">
        <v>164</v>
      </c>
      <c r="F1108">
        <v>2019</v>
      </c>
      <c r="G1108">
        <v>44</v>
      </c>
      <c r="H1108">
        <v>32.54</v>
      </c>
      <c r="I1108">
        <v>1140.3</v>
      </c>
      <c r="K1108">
        <v>2.5000000000000001E-2</v>
      </c>
      <c r="L1108">
        <v>2.7000000000000001E-3</v>
      </c>
      <c r="M1108">
        <v>1548.5930000000001</v>
      </c>
      <c r="N1108">
        <v>8.1000000000000003E-2</v>
      </c>
      <c r="O1108">
        <v>7.9829999999999997</v>
      </c>
      <c r="P1108">
        <v>0.78010000000000002</v>
      </c>
      <c r="Q1108">
        <v>19086.737000000001</v>
      </c>
      <c r="R1108" t="s">
        <v>38</v>
      </c>
      <c r="T1108" t="s">
        <v>28</v>
      </c>
      <c r="Y1108" t="s">
        <v>160</v>
      </c>
    </row>
    <row r="1109" spans="1:25" x14ac:dyDescent="0.45">
      <c r="A1109" t="s">
        <v>122</v>
      </c>
      <c r="B1109" t="s">
        <v>153</v>
      </c>
      <c r="C1109">
        <v>1556</v>
      </c>
      <c r="D1109" t="s">
        <v>164</v>
      </c>
      <c r="F1109">
        <v>2020</v>
      </c>
      <c r="G1109">
        <v>137</v>
      </c>
      <c r="H1109">
        <v>101.24</v>
      </c>
      <c r="I1109">
        <v>3720.52</v>
      </c>
      <c r="K1109">
        <v>0.03</v>
      </c>
      <c r="L1109">
        <v>1E-3</v>
      </c>
      <c r="M1109">
        <v>4705.3</v>
      </c>
      <c r="N1109">
        <v>8.1000000000000003E-2</v>
      </c>
      <c r="O1109">
        <v>20.52</v>
      </c>
      <c r="P1109">
        <v>0.63519999999999999</v>
      </c>
      <c r="Q1109">
        <v>57988.819000000003</v>
      </c>
      <c r="R1109" t="s">
        <v>38</v>
      </c>
      <c r="T1109" t="s">
        <v>28</v>
      </c>
      <c r="Y1109" t="s">
        <v>160</v>
      </c>
    </row>
    <row r="1110" spans="1:25" x14ac:dyDescent="0.45">
      <c r="A1110" t="s">
        <v>122</v>
      </c>
      <c r="B1110" t="s">
        <v>153</v>
      </c>
      <c r="C1110">
        <v>1556</v>
      </c>
      <c r="D1110" t="s">
        <v>164</v>
      </c>
      <c r="F1110">
        <v>2021</v>
      </c>
      <c r="G1110">
        <v>68</v>
      </c>
      <c r="H1110">
        <v>48.15</v>
      </c>
      <c r="I1110">
        <v>1669.85</v>
      </c>
      <c r="K1110">
        <v>1.4E-2</v>
      </c>
      <c r="L1110">
        <v>1E-3</v>
      </c>
      <c r="M1110">
        <v>2185.933</v>
      </c>
      <c r="N1110">
        <v>8.1000000000000003E-2</v>
      </c>
      <c r="O1110">
        <v>7.1059999999999999</v>
      </c>
      <c r="P1110">
        <v>0.47760000000000002</v>
      </c>
      <c r="Q1110">
        <v>26937.065999999999</v>
      </c>
      <c r="R1110" t="s">
        <v>38</v>
      </c>
      <c r="T1110" t="s">
        <v>28</v>
      </c>
      <c r="Y1110" t="s">
        <v>161</v>
      </c>
    </row>
    <row r="1111" spans="1:25" x14ac:dyDescent="0.45">
      <c r="A1111" t="s">
        <v>122</v>
      </c>
      <c r="B1111" t="s">
        <v>153</v>
      </c>
      <c r="C1111">
        <v>1556</v>
      </c>
      <c r="D1111" t="s">
        <v>164</v>
      </c>
      <c r="F1111">
        <v>2022</v>
      </c>
      <c r="G1111">
        <v>97</v>
      </c>
      <c r="H1111">
        <v>83.84</v>
      </c>
      <c r="I1111">
        <v>3090.97</v>
      </c>
      <c r="K1111">
        <v>2.5999999999999999E-2</v>
      </c>
      <c r="L1111">
        <v>1E-3</v>
      </c>
      <c r="M1111">
        <v>3925.288</v>
      </c>
      <c r="N1111">
        <v>8.1000000000000003E-2</v>
      </c>
      <c r="O1111">
        <v>12.839</v>
      </c>
      <c r="P1111">
        <v>0.50819999999999999</v>
      </c>
      <c r="Q1111">
        <v>48373.336000000003</v>
      </c>
      <c r="R1111" t="s">
        <v>38</v>
      </c>
      <c r="T1111" t="s">
        <v>28</v>
      </c>
      <c r="Y1111" t="s">
        <v>161</v>
      </c>
    </row>
    <row r="1112" spans="1:25" x14ac:dyDescent="0.45">
      <c r="A1112" t="s">
        <v>122</v>
      </c>
      <c r="B1112" t="s">
        <v>153</v>
      </c>
      <c r="C1112">
        <v>1556</v>
      </c>
      <c r="D1112" t="s">
        <v>164</v>
      </c>
      <c r="F1112">
        <v>2023</v>
      </c>
      <c r="G1112">
        <v>55</v>
      </c>
      <c r="H1112">
        <v>36.51</v>
      </c>
      <c r="I1112">
        <v>1219.56</v>
      </c>
      <c r="K1112">
        <v>1.2E-2</v>
      </c>
      <c r="L1112">
        <v>1.1000000000000001E-3</v>
      </c>
      <c r="M1112">
        <v>1595.6310000000001</v>
      </c>
      <c r="N1112">
        <v>8.1000000000000003E-2</v>
      </c>
      <c r="O1112">
        <v>5.0119999999999996</v>
      </c>
      <c r="P1112">
        <v>0.4541</v>
      </c>
      <c r="Q1112">
        <v>19663.47</v>
      </c>
      <c r="R1112" t="s">
        <v>38</v>
      </c>
      <c r="T1112" t="s">
        <v>28</v>
      </c>
      <c r="Y1112" t="s">
        <v>161</v>
      </c>
    </row>
    <row r="1113" spans="1:25" x14ac:dyDescent="0.45">
      <c r="A1113" t="s">
        <v>122</v>
      </c>
      <c r="B1113" t="s">
        <v>153</v>
      </c>
      <c r="C1113">
        <v>1556</v>
      </c>
      <c r="D1113" t="s">
        <v>164</v>
      </c>
      <c r="F1113">
        <v>2024</v>
      </c>
      <c r="G1113">
        <v>39</v>
      </c>
      <c r="H1113">
        <v>27.51</v>
      </c>
      <c r="I1113">
        <v>926.03</v>
      </c>
      <c r="K1113">
        <v>8.0000000000000002E-3</v>
      </c>
      <c r="L1113">
        <v>1E-3</v>
      </c>
      <c r="M1113">
        <v>1197.7139999999999</v>
      </c>
      <c r="N1113">
        <v>8.1000000000000003E-2</v>
      </c>
      <c r="O1113">
        <v>3.5990000000000002</v>
      </c>
      <c r="P1113">
        <v>0.45079999999999998</v>
      </c>
      <c r="Q1113">
        <v>14761.805</v>
      </c>
      <c r="R1113" t="s">
        <v>38</v>
      </c>
      <c r="T1113" t="s">
        <v>28</v>
      </c>
      <c r="Y1113" t="s">
        <v>161</v>
      </c>
    </row>
    <row r="1114" spans="1:25" x14ac:dyDescent="0.45">
      <c r="A1114" t="s">
        <v>122</v>
      </c>
      <c r="B1114" t="s">
        <v>165</v>
      </c>
      <c r="C1114">
        <v>1559</v>
      </c>
      <c r="D1114">
        <v>4</v>
      </c>
      <c r="F1114">
        <v>2009</v>
      </c>
      <c r="G1114">
        <v>63</v>
      </c>
      <c r="H1114">
        <v>54.95</v>
      </c>
      <c r="I1114">
        <v>2422.09</v>
      </c>
      <c r="K1114">
        <v>8.0000000000000002E-3</v>
      </c>
      <c r="L1114">
        <v>1E-3</v>
      </c>
      <c r="M1114">
        <v>1547.3009999999999</v>
      </c>
      <c r="N1114">
        <v>5.9200000000000003E-2</v>
      </c>
      <c r="O1114">
        <v>5.2729999999999997</v>
      </c>
      <c r="P1114">
        <v>0.39410000000000001</v>
      </c>
      <c r="Q1114">
        <v>26041.632000000001</v>
      </c>
      <c r="R1114" t="s">
        <v>34</v>
      </c>
      <c r="T1114" t="s">
        <v>63</v>
      </c>
      <c r="Y1114" t="s">
        <v>107</v>
      </c>
    </row>
    <row r="1115" spans="1:25" x14ac:dyDescent="0.45">
      <c r="A1115" t="s">
        <v>122</v>
      </c>
      <c r="B1115" t="s">
        <v>165</v>
      </c>
      <c r="C1115">
        <v>1559</v>
      </c>
      <c r="D1115">
        <v>4</v>
      </c>
      <c r="F1115">
        <v>2010</v>
      </c>
      <c r="G1115">
        <v>274</v>
      </c>
      <c r="H1115">
        <v>253.7</v>
      </c>
      <c r="I1115">
        <v>7563.12</v>
      </c>
      <c r="K1115">
        <v>3.1E-2</v>
      </c>
      <c r="L1115">
        <v>1E-3</v>
      </c>
      <c r="M1115">
        <v>6078.7060000000001</v>
      </c>
      <c r="N1115">
        <v>5.9299999999999999E-2</v>
      </c>
      <c r="O1115">
        <v>26.363</v>
      </c>
      <c r="P1115">
        <v>0.52139999999999997</v>
      </c>
      <c r="Q1115">
        <v>102287.334</v>
      </c>
      <c r="R1115" t="s">
        <v>34</v>
      </c>
      <c r="T1115" t="s">
        <v>63</v>
      </c>
      <c r="Y1115" t="s">
        <v>107</v>
      </c>
    </row>
    <row r="1116" spans="1:25" x14ac:dyDescent="0.45">
      <c r="A1116" t="s">
        <v>122</v>
      </c>
      <c r="B1116" t="s">
        <v>165</v>
      </c>
      <c r="C1116">
        <v>1559</v>
      </c>
      <c r="D1116">
        <v>4</v>
      </c>
      <c r="F1116">
        <v>2011</v>
      </c>
      <c r="G1116">
        <v>510</v>
      </c>
      <c r="H1116">
        <v>482.8</v>
      </c>
      <c r="I1116">
        <v>17898.330000000002</v>
      </c>
      <c r="K1116">
        <v>6.7000000000000004E-2</v>
      </c>
      <c r="L1116">
        <v>1E-3</v>
      </c>
      <c r="M1116">
        <v>13289.406000000001</v>
      </c>
      <c r="N1116">
        <v>5.9200000000000003E-2</v>
      </c>
      <c r="O1116">
        <v>25.588999999999999</v>
      </c>
      <c r="P1116">
        <v>0.21410000000000001</v>
      </c>
      <c r="Q1116">
        <v>223627.084</v>
      </c>
      <c r="R1116" t="s">
        <v>34</v>
      </c>
      <c r="T1116" t="s">
        <v>63</v>
      </c>
      <c r="Y1116" t="s">
        <v>107</v>
      </c>
    </row>
    <row r="1117" spans="1:25" x14ac:dyDescent="0.45">
      <c r="A1117" t="s">
        <v>122</v>
      </c>
      <c r="B1117" t="s">
        <v>165</v>
      </c>
      <c r="C1117">
        <v>1559</v>
      </c>
      <c r="D1117">
        <v>4</v>
      </c>
      <c r="F1117">
        <v>2012</v>
      </c>
      <c r="G1117">
        <v>757</v>
      </c>
      <c r="H1117">
        <v>719.83</v>
      </c>
      <c r="I1117">
        <v>25883.32</v>
      </c>
      <c r="K1117">
        <v>9.6000000000000002E-2</v>
      </c>
      <c r="L1117">
        <v>1E-3</v>
      </c>
      <c r="M1117">
        <v>19096.460999999999</v>
      </c>
      <c r="N1117">
        <v>5.9200000000000003E-2</v>
      </c>
      <c r="O1117">
        <v>35.911999999999999</v>
      </c>
      <c r="P1117">
        <v>0.21840000000000001</v>
      </c>
      <c r="Q1117">
        <v>321304.67499999999</v>
      </c>
      <c r="R1117" t="s">
        <v>34</v>
      </c>
      <c r="T1117" t="s">
        <v>63</v>
      </c>
      <c r="Y1117" t="s">
        <v>107</v>
      </c>
    </row>
    <row r="1118" spans="1:25" x14ac:dyDescent="0.45">
      <c r="A1118" t="s">
        <v>122</v>
      </c>
      <c r="B1118" t="s">
        <v>165</v>
      </c>
      <c r="C1118">
        <v>1559</v>
      </c>
      <c r="D1118">
        <v>4</v>
      </c>
      <c r="F1118">
        <v>2013</v>
      </c>
      <c r="G1118">
        <v>600</v>
      </c>
      <c r="H1118">
        <v>559.70000000000005</v>
      </c>
      <c r="I1118">
        <v>20186.02</v>
      </c>
      <c r="K1118">
        <v>7.2999999999999995E-2</v>
      </c>
      <c r="L1118">
        <v>1E-3</v>
      </c>
      <c r="M1118">
        <v>14451.084000000001</v>
      </c>
      <c r="N1118">
        <v>5.9200000000000003E-2</v>
      </c>
      <c r="O1118">
        <v>26.667000000000002</v>
      </c>
      <c r="P1118">
        <v>0.18410000000000001</v>
      </c>
      <c r="Q1118">
        <v>243163.66</v>
      </c>
      <c r="R1118" t="s">
        <v>34</v>
      </c>
      <c r="T1118" t="s">
        <v>63</v>
      </c>
      <c r="Y1118" t="s">
        <v>107</v>
      </c>
    </row>
    <row r="1119" spans="1:25" x14ac:dyDescent="0.45">
      <c r="A1119" t="s">
        <v>122</v>
      </c>
      <c r="B1119" t="s">
        <v>165</v>
      </c>
      <c r="C1119">
        <v>1559</v>
      </c>
      <c r="D1119">
        <v>4</v>
      </c>
      <c r="F1119">
        <v>2014</v>
      </c>
      <c r="G1119">
        <v>491</v>
      </c>
      <c r="H1119">
        <v>445.76</v>
      </c>
      <c r="I1119">
        <v>17823.25</v>
      </c>
      <c r="K1119">
        <v>6.4000000000000001E-2</v>
      </c>
      <c r="L1119">
        <v>1E-3</v>
      </c>
      <c r="M1119">
        <v>12702.882</v>
      </c>
      <c r="N1119">
        <v>5.9200000000000003E-2</v>
      </c>
      <c r="O1119">
        <v>19.460999999999999</v>
      </c>
      <c r="P1119">
        <v>0.15859999999999999</v>
      </c>
      <c r="Q1119">
        <v>213735.595</v>
      </c>
      <c r="R1119" t="s">
        <v>34</v>
      </c>
      <c r="T1119" t="s">
        <v>63</v>
      </c>
      <c r="Y1119" t="s">
        <v>107</v>
      </c>
    </row>
    <row r="1120" spans="1:25" x14ac:dyDescent="0.45">
      <c r="A1120" t="s">
        <v>122</v>
      </c>
      <c r="B1120" t="s">
        <v>165</v>
      </c>
      <c r="C1120">
        <v>1559</v>
      </c>
      <c r="D1120">
        <v>4</v>
      </c>
      <c r="F1120">
        <v>2015</v>
      </c>
      <c r="G1120">
        <v>843</v>
      </c>
      <c r="H1120">
        <v>783.28</v>
      </c>
      <c r="I1120">
        <v>36095.17</v>
      </c>
      <c r="K1120">
        <v>0.124</v>
      </c>
      <c r="L1120">
        <v>1E-3</v>
      </c>
      <c r="M1120">
        <v>24551.887999999999</v>
      </c>
      <c r="N1120">
        <v>5.9200000000000003E-2</v>
      </c>
      <c r="O1120">
        <v>45.73</v>
      </c>
      <c r="P1120">
        <v>0.21279999999999999</v>
      </c>
      <c r="Q1120">
        <v>413097.92099999997</v>
      </c>
      <c r="R1120" t="s">
        <v>34</v>
      </c>
      <c r="T1120" t="s">
        <v>63</v>
      </c>
      <c r="Y1120" t="s">
        <v>146</v>
      </c>
    </row>
    <row r="1121" spans="1:25" x14ac:dyDescent="0.45">
      <c r="A1121" t="s">
        <v>122</v>
      </c>
      <c r="B1121" t="s">
        <v>165</v>
      </c>
      <c r="C1121">
        <v>1559</v>
      </c>
      <c r="D1121">
        <v>4</v>
      </c>
      <c r="F1121">
        <v>2016</v>
      </c>
      <c r="G1121">
        <v>0</v>
      </c>
      <c r="H1121">
        <v>0</v>
      </c>
      <c r="R1121" t="s">
        <v>34</v>
      </c>
      <c r="T1121" t="s">
        <v>63</v>
      </c>
      <c r="Y1121" t="s">
        <v>146</v>
      </c>
    </row>
    <row r="1122" spans="1:25" x14ac:dyDescent="0.45">
      <c r="A1122" t="s">
        <v>122</v>
      </c>
      <c r="B1122" t="s">
        <v>165</v>
      </c>
      <c r="C1122">
        <v>1559</v>
      </c>
      <c r="D1122" t="s">
        <v>166</v>
      </c>
      <c r="F1122">
        <v>2009</v>
      </c>
      <c r="G1122">
        <v>18</v>
      </c>
      <c r="H1122">
        <v>18</v>
      </c>
      <c r="I1122">
        <v>1118</v>
      </c>
      <c r="K1122">
        <v>8.9999999999999993E-3</v>
      </c>
      <c r="L1122">
        <v>1.8E-3</v>
      </c>
      <c r="M1122">
        <v>1184.2</v>
      </c>
      <c r="N1122">
        <v>5.91E-2</v>
      </c>
      <c r="O1122">
        <v>2.1520000000000001</v>
      </c>
      <c r="P1122">
        <v>0.216</v>
      </c>
      <c r="Q1122">
        <v>19923.2</v>
      </c>
      <c r="R1122" t="s">
        <v>34</v>
      </c>
      <c r="S1122" t="s">
        <v>38</v>
      </c>
      <c r="T1122" t="s">
        <v>28</v>
      </c>
      <c r="Y1122" t="s">
        <v>103</v>
      </c>
    </row>
    <row r="1123" spans="1:25" x14ac:dyDescent="0.45">
      <c r="A1123" t="s">
        <v>122</v>
      </c>
      <c r="B1123" t="s">
        <v>165</v>
      </c>
      <c r="C1123">
        <v>1559</v>
      </c>
      <c r="D1123" t="s">
        <v>166</v>
      </c>
      <c r="F1123">
        <v>2010</v>
      </c>
      <c r="G1123">
        <v>126</v>
      </c>
      <c r="H1123">
        <v>103.31</v>
      </c>
      <c r="I1123">
        <v>6063.33</v>
      </c>
      <c r="K1123">
        <v>1.9350000000000001</v>
      </c>
      <c r="L1123">
        <v>3.0700000000000002E-2</v>
      </c>
      <c r="M1123">
        <v>5803.03</v>
      </c>
      <c r="N1123">
        <v>5.9700000000000003E-2</v>
      </c>
      <c r="O1123">
        <v>10.824</v>
      </c>
      <c r="P1123">
        <v>0.22289999999999999</v>
      </c>
      <c r="Q1123">
        <v>96154.846999999994</v>
      </c>
      <c r="R1123" t="s">
        <v>34</v>
      </c>
      <c r="S1123" t="s">
        <v>38</v>
      </c>
      <c r="T1123" t="s">
        <v>28</v>
      </c>
      <c r="Y1123" t="s">
        <v>103</v>
      </c>
    </row>
    <row r="1124" spans="1:25" x14ac:dyDescent="0.45">
      <c r="A1124" t="s">
        <v>122</v>
      </c>
      <c r="B1124" t="s">
        <v>165</v>
      </c>
      <c r="C1124">
        <v>1559</v>
      </c>
      <c r="D1124" t="s">
        <v>166</v>
      </c>
      <c r="F1124">
        <v>2011</v>
      </c>
      <c r="G1124">
        <v>29</v>
      </c>
      <c r="H1124">
        <v>21.28</v>
      </c>
      <c r="I1124">
        <v>688.71</v>
      </c>
      <c r="K1124">
        <v>4.0000000000000001E-3</v>
      </c>
      <c r="L1124">
        <v>1E-3</v>
      </c>
      <c r="M1124">
        <v>750.87400000000002</v>
      </c>
      <c r="N1124">
        <v>5.91E-2</v>
      </c>
      <c r="O1124">
        <v>1.365</v>
      </c>
      <c r="P1124">
        <v>0.216</v>
      </c>
      <c r="Q1124">
        <v>12637.109</v>
      </c>
      <c r="R1124" t="s">
        <v>34</v>
      </c>
      <c r="S1124" t="s">
        <v>38</v>
      </c>
      <c r="T1124" t="s">
        <v>28</v>
      </c>
      <c r="Y1124" t="s">
        <v>103</v>
      </c>
    </row>
    <row r="1125" spans="1:25" x14ac:dyDescent="0.45">
      <c r="A1125" t="s">
        <v>122</v>
      </c>
      <c r="B1125" t="s">
        <v>165</v>
      </c>
      <c r="C1125">
        <v>1559</v>
      </c>
      <c r="D1125" t="s">
        <v>166</v>
      </c>
      <c r="F1125">
        <v>2012</v>
      </c>
      <c r="G1125">
        <v>13</v>
      </c>
      <c r="H1125">
        <v>9.09</v>
      </c>
      <c r="I1125">
        <v>544.16</v>
      </c>
      <c r="K1125">
        <v>1.0449999999999999</v>
      </c>
      <c r="L1125">
        <v>0.161</v>
      </c>
      <c r="M1125">
        <v>613.71799999999996</v>
      </c>
      <c r="N1125">
        <v>6.5799999999999997E-2</v>
      </c>
      <c r="O1125">
        <v>1.39</v>
      </c>
      <c r="P1125">
        <v>0.28249999999999997</v>
      </c>
      <c r="Q1125">
        <v>8865.1910000000007</v>
      </c>
      <c r="R1125" t="s">
        <v>34</v>
      </c>
      <c r="S1125" t="s">
        <v>38</v>
      </c>
      <c r="T1125" t="s">
        <v>28</v>
      </c>
      <c r="Y1125" t="s">
        <v>103</v>
      </c>
    </row>
    <row r="1126" spans="1:25" x14ac:dyDescent="0.45">
      <c r="A1126" t="s">
        <v>122</v>
      </c>
      <c r="B1126" t="s">
        <v>165</v>
      </c>
      <c r="C1126">
        <v>1559</v>
      </c>
      <c r="D1126" t="s">
        <v>166</v>
      </c>
      <c r="F1126">
        <v>2013</v>
      </c>
      <c r="G1126">
        <v>1</v>
      </c>
      <c r="H1126">
        <v>0.35</v>
      </c>
      <c r="I1126">
        <v>1.05</v>
      </c>
      <c r="K1126">
        <v>0</v>
      </c>
      <c r="L1126">
        <v>1E-3</v>
      </c>
      <c r="M1126">
        <v>6.4050000000000002</v>
      </c>
      <c r="N1126">
        <v>5.8999999999999997E-2</v>
      </c>
      <c r="O1126">
        <v>1.2E-2</v>
      </c>
      <c r="P1126">
        <v>0.216</v>
      </c>
      <c r="Q1126">
        <v>107.97499999999999</v>
      </c>
      <c r="R1126" t="s">
        <v>34</v>
      </c>
      <c r="S1126" t="s">
        <v>38</v>
      </c>
      <c r="T1126" t="s">
        <v>28</v>
      </c>
      <c r="Y1126" t="s">
        <v>103</v>
      </c>
    </row>
    <row r="1127" spans="1:25" x14ac:dyDescent="0.45">
      <c r="A1127" t="s">
        <v>122</v>
      </c>
      <c r="B1127" t="s">
        <v>165</v>
      </c>
      <c r="C1127">
        <v>1559</v>
      </c>
      <c r="D1127" t="s">
        <v>166</v>
      </c>
      <c r="F1127">
        <v>2014</v>
      </c>
      <c r="G1127">
        <v>32</v>
      </c>
      <c r="H1127">
        <v>32</v>
      </c>
      <c r="I1127">
        <v>1460</v>
      </c>
      <c r="K1127">
        <v>1.1220000000000001</v>
      </c>
      <c r="L1127">
        <v>4.2000000000000003E-2</v>
      </c>
      <c r="M1127">
        <v>4368</v>
      </c>
      <c r="N1127">
        <v>8.1000000000000003E-2</v>
      </c>
      <c r="O1127">
        <v>11.624000000000001</v>
      </c>
      <c r="P1127">
        <v>0.432</v>
      </c>
      <c r="Q1127">
        <v>53814.400000000001</v>
      </c>
      <c r="R1127" t="s">
        <v>34</v>
      </c>
      <c r="S1127" t="s">
        <v>38</v>
      </c>
      <c r="T1127" t="s">
        <v>28</v>
      </c>
      <c r="Y1127" t="s">
        <v>103</v>
      </c>
    </row>
    <row r="1128" spans="1:25" x14ac:dyDescent="0.45">
      <c r="A1128" t="s">
        <v>122</v>
      </c>
      <c r="B1128" t="s">
        <v>167</v>
      </c>
      <c r="C1128">
        <v>1560</v>
      </c>
      <c r="D1128" t="s">
        <v>168</v>
      </c>
      <c r="F1128">
        <v>2009</v>
      </c>
      <c r="G1128">
        <v>0</v>
      </c>
      <c r="H1128">
        <v>0</v>
      </c>
      <c r="R1128" t="s">
        <v>34</v>
      </c>
      <c r="T1128" t="s">
        <v>28</v>
      </c>
      <c r="Y1128" t="s">
        <v>103</v>
      </c>
    </row>
    <row r="1129" spans="1:25" x14ac:dyDescent="0.45">
      <c r="A1129" t="s">
        <v>122</v>
      </c>
      <c r="B1129" t="s">
        <v>167</v>
      </c>
      <c r="C1129">
        <v>1560</v>
      </c>
      <c r="D1129" t="s">
        <v>168</v>
      </c>
      <c r="F1129">
        <v>2010</v>
      </c>
      <c r="G1129">
        <v>125</v>
      </c>
      <c r="H1129">
        <v>100.2</v>
      </c>
      <c r="I1129">
        <v>6009.23</v>
      </c>
      <c r="K1129">
        <v>3.7999999999999999E-2</v>
      </c>
      <c r="L1129">
        <v>1E-3</v>
      </c>
      <c r="M1129">
        <v>7566.076</v>
      </c>
      <c r="N1129">
        <v>5.8999999999999997E-2</v>
      </c>
      <c r="O1129">
        <v>13.749000000000001</v>
      </c>
      <c r="P1129">
        <v>0.216</v>
      </c>
      <c r="Q1129">
        <v>127309.43700000001</v>
      </c>
      <c r="R1129" t="s">
        <v>34</v>
      </c>
      <c r="T1129" t="s">
        <v>28</v>
      </c>
      <c r="Y1129" t="s">
        <v>103</v>
      </c>
    </row>
    <row r="1130" spans="1:25" x14ac:dyDescent="0.45">
      <c r="A1130" t="s">
        <v>122</v>
      </c>
      <c r="B1130" t="s">
        <v>167</v>
      </c>
      <c r="C1130">
        <v>1560</v>
      </c>
      <c r="D1130" t="s">
        <v>168</v>
      </c>
      <c r="F1130">
        <v>2011</v>
      </c>
      <c r="G1130">
        <v>15</v>
      </c>
      <c r="H1130">
        <v>8.6300000000000008</v>
      </c>
      <c r="I1130">
        <v>300.19</v>
      </c>
      <c r="K1130">
        <v>2E-3</v>
      </c>
      <c r="L1130">
        <v>1E-3</v>
      </c>
      <c r="M1130">
        <v>410.185</v>
      </c>
      <c r="N1130">
        <v>5.8999999999999997E-2</v>
      </c>
      <c r="O1130">
        <v>0.745</v>
      </c>
      <c r="P1130">
        <v>0.216</v>
      </c>
      <c r="Q1130">
        <v>6901.3159999999998</v>
      </c>
      <c r="R1130" t="s">
        <v>34</v>
      </c>
      <c r="T1130" t="s">
        <v>28</v>
      </c>
      <c r="Y1130" t="s">
        <v>103</v>
      </c>
    </row>
    <row r="1131" spans="1:25" x14ac:dyDescent="0.45">
      <c r="A1131" t="s">
        <v>122</v>
      </c>
      <c r="B1131" t="s">
        <v>167</v>
      </c>
      <c r="C1131">
        <v>1560</v>
      </c>
      <c r="D1131" t="s">
        <v>168</v>
      </c>
      <c r="F1131">
        <v>2012</v>
      </c>
      <c r="G1131">
        <v>180</v>
      </c>
      <c r="H1131">
        <v>112.94</v>
      </c>
      <c r="I1131">
        <v>8861.3700000000008</v>
      </c>
      <c r="K1131">
        <v>4.7E-2</v>
      </c>
      <c r="L1131">
        <v>1E-3</v>
      </c>
      <c r="M1131">
        <v>9270.7039999999997</v>
      </c>
      <c r="N1131">
        <v>5.91E-2</v>
      </c>
      <c r="O1131">
        <v>16.849</v>
      </c>
      <c r="P1131">
        <v>0.216</v>
      </c>
      <c r="Q1131">
        <v>156008.24299999999</v>
      </c>
      <c r="R1131" t="s">
        <v>34</v>
      </c>
      <c r="T1131" t="s">
        <v>28</v>
      </c>
      <c r="Y1131" t="s">
        <v>103</v>
      </c>
    </row>
    <row r="1132" spans="1:25" x14ac:dyDescent="0.45">
      <c r="A1132" t="s">
        <v>122</v>
      </c>
      <c r="B1132" t="s">
        <v>167</v>
      </c>
      <c r="C1132">
        <v>1560</v>
      </c>
      <c r="D1132" t="s">
        <v>168</v>
      </c>
      <c r="F1132">
        <v>2013</v>
      </c>
      <c r="G1132">
        <v>235</v>
      </c>
      <c r="H1132">
        <v>200.4</v>
      </c>
      <c r="I1132">
        <v>20733.5</v>
      </c>
      <c r="K1132">
        <v>0.10100000000000001</v>
      </c>
      <c r="L1132">
        <v>1E-3</v>
      </c>
      <c r="M1132">
        <v>19921.210999999999</v>
      </c>
      <c r="N1132">
        <v>5.8999999999999997E-2</v>
      </c>
      <c r="O1132">
        <v>36.204000000000001</v>
      </c>
      <c r="P1132">
        <v>0.216</v>
      </c>
      <c r="Q1132">
        <v>335220.603</v>
      </c>
      <c r="R1132" t="s">
        <v>34</v>
      </c>
      <c r="T1132" t="s">
        <v>28</v>
      </c>
      <c r="Y1132" t="s">
        <v>103</v>
      </c>
    </row>
    <row r="1133" spans="1:25" x14ac:dyDescent="0.45">
      <c r="A1133" t="s">
        <v>122</v>
      </c>
      <c r="B1133" t="s">
        <v>167</v>
      </c>
      <c r="C1133">
        <v>1560</v>
      </c>
      <c r="D1133" t="s">
        <v>168</v>
      </c>
      <c r="F1133">
        <v>2014</v>
      </c>
      <c r="G1133">
        <v>76</v>
      </c>
      <c r="H1133">
        <v>64.23</v>
      </c>
      <c r="I1133">
        <v>5985.18</v>
      </c>
      <c r="K1133">
        <v>0.03</v>
      </c>
      <c r="L1133">
        <v>1E-3</v>
      </c>
      <c r="M1133">
        <v>5974.6369999999997</v>
      </c>
      <c r="N1133">
        <v>5.8999999999999997E-2</v>
      </c>
      <c r="O1133">
        <v>10.988</v>
      </c>
      <c r="P1133">
        <v>0.21540000000000001</v>
      </c>
      <c r="Q1133">
        <v>100537.69</v>
      </c>
      <c r="R1133" t="s">
        <v>34</v>
      </c>
      <c r="T1133" t="s">
        <v>28</v>
      </c>
      <c r="Y1133" t="s">
        <v>103</v>
      </c>
    </row>
    <row r="1134" spans="1:25" x14ac:dyDescent="0.45">
      <c r="A1134" t="s">
        <v>122</v>
      </c>
      <c r="B1134" t="s">
        <v>167</v>
      </c>
      <c r="C1134">
        <v>1560</v>
      </c>
      <c r="D1134" t="s">
        <v>168</v>
      </c>
      <c r="F1134">
        <v>2015</v>
      </c>
      <c r="G1134">
        <v>255</v>
      </c>
      <c r="H1134">
        <v>211.02</v>
      </c>
      <c r="I1134">
        <v>22082.17</v>
      </c>
      <c r="K1134">
        <v>0.109</v>
      </c>
      <c r="L1134">
        <v>1E-3</v>
      </c>
      <c r="M1134">
        <v>21507.634999999998</v>
      </c>
      <c r="N1134">
        <v>5.8999999999999997E-2</v>
      </c>
      <c r="O1134">
        <v>65.450999999999993</v>
      </c>
      <c r="P1134">
        <v>0.32579999999999998</v>
      </c>
      <c r="Q1134">
        <v>361922.46600000001</v>
      </c>
      <c r="R1134" t="s">
        <v>34</v>
      </c>
      <c r="T1134" t="s">
        <v>28</v>
      </c>
      <c r="Y1134" t="s">
        <v>159</v>
      </c>
    </row>
    <row r="1135" spans="1:25" x14ac:dyDescent="0.45">
      <c r="A1135" t="s">
        <v>122</v>
      </c>
      <c r="B1135" t="s">
        <v>167</v>
      </c>
      <c r="C1135">
        <v>1560</v>
      </c>
      <c r="D1135" t="s">
        <v>168</v>
      </c>
      <c r="F1135">
        <v>2016</v>
      </c>
      <c r="G1135">
        <v>722</v>
      </c>
      <c r="H1135">
        <v>615.19000000000005</v>
      </c>
      <c r="I1135">
        <v>62925.17</v>
      </c>
      <c r="K1135">
        <v>0.308</v>
      </c>
      <c r="L1135">
        <v>1E-3</v>
      </c>
      <c r="M1135">
        <v>61030.002999999997</v>
      </c>
      <c r="N1135">
        <v>5.8999999999999997E-2</v>
      </c>
      <c r="O1135">
        <v>195.45</v>
      </c>
      <c r="P1135">
        <v>0.37980000000000003</v>
      </c>
      <c r="Q1135">
        <v>1026958.921</v>
      </c>
      <c r="R1135" t="s">
        <v>34</v>
      </c>
      <c r="T1135" t="s">
        <v>28</v>
      </c>
      <c r="Y1135" t="s">
        <v>159</v>
      </c>
    </row>
    <row r="1136" spans="1:25" x14ac:dyDescent="0.45">
      <c r="A1136" t="s">
        <v>122</v>
      </c>
      <c r="B1136" t="s">
        <v>167</v>
      </c>
      <c r="C1136">
        <v>1560</v>
      </c>
      <c r="D1136" t="s">
        <v>168</v>
      </c>
      <c r="F1136">
        <v>2017</v>
      </c>
      <c r="G1136">
        <v>313</v>
      </c>
      <c r="H1136">
        <v>227.03</v>
      </c>
      <c r="I1136">
        <v>21594.83</v>
      </c>
      <c r="K1136">
        <v>0.1</v>
      </c>
      <c r="L1136">
        <v>1E-3</v>
      </c>
      <c r="M1136">
        <v>19897.621999999999</v>
      </c>
      <c r="N1136">
        <v>5.8999999999999997E-2</v>
      </c>
      <c r="O1136">
        <v>63.781999999999996</v>
      </c>
      <c r="P1136">
        <v>0.38100000000000001</v>
      </c>
      <c r="Q1136">
        <v>334810.59499999997</v>
      </c>
      <c r="R1136" t="s">
        <v>34</v>
      </c>
      <c r="T1136" t="s">
        <v>28</v>
      </c>
      <c r="Y1136" t="s">
        <v>160</v>
      </c>
    </row>
    <row r="1137" spans="1:25" x14ac:dyDescent="0.45">
      <c r="A1137" t="s">
        <v>122</v>
      </c>
      <c r="B1137" t="s">
        <v>167</v>
      </c>
      <c r="C1137">
        <v>1560</v>
      </c>
      <c r="D1137" t="s">
        <v>168</v>
      </c>
      <c r="F1137">
        <v>2018</v>
      </c>
      <c r="G1137">
        <v>430</v>
      </c>
      <c r="H1137">
        <v>334.1</v>
      </c>
      <c r="I1137">
        <v>32408.5</v>
      </c>
      <c r="K1137">
        <v>0.14899999999999999</v>
      </c>
      <c r="L1137">
        <v>1E-3</v>
      </c>
      <c r="M1137">
        <v>29444.153999999999</v>
      </c>
      <c r="N1137">
        <v>5.8999999999999997E-2</v>
      </c>
      <c r="O1137">
        <v>94.385000000000005</v>
      </c>
      <c r="P1137">
        <v>0.38100000000000001</v>
      </c>
      <c r="Q1137">
        <v>495457.91399999999</v>
      </c>
      <c r="R1137" t="s">
        <v>34</v>
      </c>
      <c r="T1137" t="s">
        <v>28</v>
      </c>
      <c r="Y1137" t="s">
        <v>160</v>
      </c>
    </row>
    <row r="1138" spans="1:25" x14ac:dyDescent="0.45">
      <c r="A1138" t="s">
        <v>122</v>
      </c>
      <c r="B1138" t="s">
        <v>167</v>
      </c>
      <c r="C1138">
        <v>1560</v>
      </c>
      <c r="D1138" t="s">
        <v>168</v>
      </c>
      <c r="F1138">
        <v>2019</v>
      </c>
      <c r="G1138">
        <v>566</v>
      </c>
      <c r="H1138">
        <v>453.31</v>
      </c>
      <c r="I1138">
        <v>45918.05</v>
      </c>
      <c r="K1138">
        <v>0.21199999999999999</v>
      </c>
      <c r="L1138">
        <v>1E-3</v>
      </c>
      <c r="M1138">
        <v>41983.419000000002</v>
      </c>
      <c r="N1138">
        <v>5.8999999999999997E-2</v>
      </c>
      <c r="O1138">
        <v>134.56200000000001</v>
      </c>
      <c r="P1138">
        <v>0.38100000000000001</v>
      </c>
      <c r="Q1138">
        <v>706367.9</v>
      </c>
      <c r="R1138" t="s">
        <v>34</v>
      </c>
      <c r="T1138" t="s">
        <v>28</v>
      </c>
      <c r="Y1138" t="s">
        <v>160</v>
      </c>
    </row>
    <row r="1139" spans="1:25" x14ac:dyDescent="0.45">
      <c r="A1139" t="s">
        <v>122</v>
      </c>
      <c r="B1139" t="s">
        <v>167</v>
      </c>
      <c r="C1139">
        <v>1560</v>
      </c>
      <c r="D1139" t="s">
        <v>168</v>
      </c>
      <c r="F1139">
        <v>2020</v>
      </c>
      <c r="G1139">
        <v>46</v>
      </c>
      <c r="H1139">
        <v>38.409999999999997</v>
      </c>
      <c r="I1139">
        <v>3373.72</v>
      </c>
      <c r="K1139">
        <v>1.6E-2</v>
      </c>
      <c r="L1139">
        <v>1E-3</v>
      </c>
      <c r="M1139">
        <v>3190.8049999999998</v>
      </c>
      <c r="N1139">
        <v>5.8999999999999997E-2</v>
      </c>
      <c r="O1139">
        <v>10.227</v>
      </c>
      <c r="P1139">
        <v>0.38100000000000001</v>
      </c>
      <c r="Q1139">
        <v>53688.114999999998</v>
      </c>
      <c r="R1139" t="s">
        <v>34</v>
      </c>
      <c r="T1139" t="s">
        <v>28</v>
      </c>
      <c r="Y1139" t="s">
        <v>160</v>
      </c>
    </row>
    <row r="1140" spans="1:25" x14ac:dyDescent="0.45">
      <c r="A1140" t="s">
        <v>122</v>
      </c>
      <c r="B1140" t="s">
        <v>169</v>
      </c>
      <c r="C1140">
        <v>1564</v>
      </c>
      <c r="D1140">
        <v>8</v>
      </c>
      <c r="F1140">
        <v>2009</v>
      </c>
      <c r="G1140">
        <v>366</v>
      </c>
      <c r="H1140">
        <v>358</v>
      </c>
      <c r="I1140">
        <v>26886</v>
      </c>
      <c r="K1140">
        <v>317.08100000000002</v>
      </c>
      <c r="L1140">
        <v>1.8935999999999999</v>
      </c>
      <c r="M1140">
        <v>25300.075000000001</v>
      </c>
      <c r="N1140">
        <v>8.1100000000000005E-2</v>
      </c>
      <c r="O1140">
        <v>51.006999999999998</v>
      </c>
      <c r="P1140">
        <v>0.27639999999999998</v>
      </c>
      <c r="Q1140">
        <v>311786.40000000002</v>
      </c>
      <c r="R1140" t="s">
        <v>45</v>
      </c>
      <c r="T1140" t="s">
        <v>46</v>
      </c>
      <c r="Y1140" t="s">
        <v>107</v>
      </c>
    </row>
    <row r="1141" spans="1:25" x14ac:dyDescent="0.45">
      <c r="A1141" t="s">
        <v>122</v>
      </c>
      <c r="B1141" t="s">
        <v>169</v>
      </c>
      <c r="C1141">
        <v>1564</v>
      </c>
      <c r="D1141">
        <v>8</v>
      </c>
      <c r="F1141">
        <v>2010</v>
      </c>
      <c r="G1141">
        <v>210</v>
      </c>
      <c r="H1141">
        <v>200.75</v>
      </c>
      <c r="I1141">
        <v>10430</v>
      </c>
      <c r="K1141">
        <v>100.601</v>
      </c>
      <c r="L1141">
        <v>1.1968000000000001</v>
      </c>
      <c r="M1141">
        <v>11920.45</v>
      </c>
      <c r="N1141">
        <v>8.1000000000000003E-2</v>
      </c>
      <c r="O1141">
        <v>19.956</v>
      </c>
      <c r="P1141">
        <v>0.2205</v>
      </c>
      <c r="Q1141">
        <v>146889.77499999999</v>
      </c>
      <c r="R1141" t="s">
        <v>45</v>
      </c>
      <c r="T1141" t="s">
        <v>46</v>
      </c>
      <c r="Y1141" t="s">
        <v>107</v>
      </c>
    </row>
    <row r="1142" spans="1:25" x14ac:dyDescent="0.45">
      <c r="A1142" t="s">
        <v>122</v>
      </c>
      <c r="B1142" t="s">
        <v>169</v>
      </c>
      <c r="C1142">
        <v>1564</v>
      </c>
      <c r="D1142">
        <v>8</v>
      </c>
      <c r="F1142">
        <v>2011</v>
      </c>
      <c r="G1142">
        <v>319</v>
      </c>
      <c r="H1142">
        <v>306.5</v>
      </c>
      <c r="I1142">
        <v>16597</v>
      </c>
      <c r="K1142">
        <v>165.86699999999999</v>
      </c>
      <c r="L1142">
        <v>1.4323999999999999</v>
      </c>
      <c r="M1142">
        <v>18142.2</v>
      </c>
      <c r="N1142">
        <v>8.1000000000000003E-2</v>
      </c>
      <c r="O1142">
        <v>35.697000000000003</v>
      </c>
      <c r="P1142">
        <v>0.30620000000000003</v>
      </c>
      <c r="Q1142">
        <v>223573.6</v>
      </c>
      <c r="R1142" t="s">
        <v>45</v>
      </c>
      <c r="T1142" t="s">
        <v>46</v>
      </c>
      <c r="Y1142" t="s">
        <v>107</v>
      </c>
    </row>
    <row r="1143" spans="1:25" x14ac:dyDescent="0.45">
      <c r="A1143" t="s">
        <v>122</v>
      </c>
      <c r="B1143" t="s">
        <v>169</v>
      </c>
      <c r="C1143">
        <v>1564</v>
      </c>
      <c r="D1143">
        <v>8</v>
      </c>
      <c r="F1143">
        <v>2012</v>
      </c>
      <c r="G1143">
        <v>104</v>
      </c>
      <c r="H1143">
        <v>97</v>
      </c>
      <c r="I1143">
        <v>4553.5</v>
      </c>
      <c r="K1143">
        <v>42.198999999999998</v>
      </c>
      <c r="L1143">
        <v>1.1368</v>
      </c>
      <c r="M1143">
        <v>5203.3500000000004</v>
      </c>
      <c r="N1143">
        <v>8.1100000000000005E-2</v>
      </c>
      <c r="O1143">
        <v>9.7080000000000002</v>
      </c>
      <c r="P1143">
        <v>0.26390000000000002</v>
      </c>
      <c r="Q1143">
        <v>64118.224999999999</v>
      </c>
      <c r="R1143" t="s">
        <v>45</v>
      </c>
      <c r="T1143" t="s">
        <v>46</v>
      </c>
      <c r="Y1143" t="s">
        <v>107</v>
      </c>
    </row>
    <row r="1144" spans="1:25" x14ac:dyDescent="0.45">
      <c r="A1144" t="s">
        <v>122</v>
      </c>
      <c r="B1144" t="s">
        <v>169</v>
      </c>
      <c r="C1144">
        <v>1564</v>
      </c>
      <c r="D1144">
        <v>8</v>
      </c>
      <c r="F1144">
        <v>2013</v>
      </c>
      <c r="G1144">
        <v>163</v>
      </c>
      <c r="H1144">
        <v>153.5</v>
      </c>
      <c r="I1144">
        <v>6245.5</v>
      </c>
      <c r="K1144">
        <v>54.527000000000001</v>
      </c>
      <c r="L1144">
        <v>0.96989999999999998</v>
      </c>
      <c r="M1144">
        <v>7484.7250000000004</v>
      </c>
      <c r="N1144">
        <v>8.1100000000000005E-2</v>
      </c>
      <c r="O1144">
        <v>13.641</v>
      </c>
      <c r="P1144">
        <v>0.26790000000000003</v>
      </c>
      <c r="Q1144">
        <v>92239.925000000003</v>
      </c>
      <c r="R1144" t="s">
        <v>45</v>
      </c>
      <c r="T1144" t="s">
        <v>46</v>
      </c>
      <c r="Y1144" t="s">
        <v>107</v>
      </c>
    </row>
    <row r="1145" spans="1:25" x14ac:dyDescent="0.45">
      <c r="A1145" t="s">
        <v>122</v>
      </c>
      <c r="B1145" t="s">
        <v>169</v>
      </c>
      <c r="C1145">
        <v>1564</v>
      </c>
      <c r="D1145">
        <v>8</v>
      </c>
      <c r="F1145">
        <v>2014</v>
      </c>
      <c r="G1145">
        <v>300</v>
      </c>
      <c r="H1145">
        <v>287.45</v>
      </c>
      <c r="I1145">
        <v>17727.59</v>
      </c>
      <c r="K1145">
        <v>158.93600000000001</v>
      </c>
      <c r="L1145">
        <v>1.0387</v>
      </c>
      <c r="M1145">
        <v>21065.241000000002</v>
      </c>
      <c r="N1145">
        <v>8.0699999999999994E-2</v>
      </c>
      <c r="O1145">
        <v>44.478000000000002</v>
      </c>
      <c r="P1145">
        <v>0.27479999999999999</v>
      </c>
      <c r="Q1145">
        <v>259597.08300000001</v>
      </c>
      <c r="R1145" t="s">
        <v>45</v>
      </c>
      <c r="T1145" t="s">
        <v>46</v>
      </c>
      <c r="Y1145" t="s">
        <v>107</v>
      </c>
    </row>
    <row r="1146" spans="1:25" x14ac:dyDescent="0.45">
      <c r="A1146" t="s">
        <v>122</v>
      </c>
      <c r="B1146" t="s">
        <v>169</v>
      </c>
      <c r="C1146">
        <v>1564</v>
      </c>
      <c r="D1146">
        <v>8</v>
      </c>
      <c r="F1146">
        <v>2015</v>
      </c>
      <c r="G1146">
        <v>290</v>
      </c>
      <c r="H1146">
        <v>274.91000000000003</v>
      </c>
      <c r="I1146">
        <v>13880.5</v>
      </c>
      <c r="K1146">
        <v>262.68099999999998</v>
      </c>
      <c r="L1146">
        <v>1.8408</v>
      </c>
      <c r="M1146">
        <v>15678.874</v>
      </c>
      <c r="N1146">
        <v>8.1100000000000005E-2</v>
      </c>
      <c r="O1146">
        <v>32.491</v>
      </c>
      <c r="P1146">
        <v>0.2137</v>
      </c>
      <c r="Q1146">
        <v>193216.981</v>
      </c>
      <c r="R1146" t="s">
        <v>45</v>
      </c>
      <c r="T1146" t="s">
        <v>46</v>
      </c>
      <c r="Y1146" t="s">
        <v>129</v>
      </c>
    </row>
    <row r="1147" spans="1:25" x14ac:dyDescent="0.45">
      <c r="A1147" t="s">
        <v>122</v>
      </c>
      <c r="B1147" t="s">
        <v>169</v>
      </c>
      <c r="C1147">
        <v>1564</v>
      </c>
      <c r="D1147">
        <v>8</v>
      </c>
      <c r="F1147">
        <v>2016</v>
      </c>
      <c r="G1147">
        <v>207</v>
      </c>
      <c r="H1147">
        <v>190.16</v>
      </c>
      <c r="I1147">
        <v>4394.1400000000003</v>
      </c>
      <c r="K1147">
        <v>57.973999999999997</v>
      </c>
      <c r="L1147">
        <v>0.82579999999999998</v>
      </c>
      <c r="M1147">
        <v>8224.9480000000003</v>
      </c>
      <c r="N1147">
        <v>8.1000000000000003E-2</v>
      </c>
      <c r="O1147">
        <v>11.217000000000001</v>
      </c>
      <c r="P1147">
        <v>0.12720000000000001</v>
      </c>
      <c r="Q1147">
        <v>101379.273</v>
      </c>
      <c r="R1147" t="s">
        <v>45</v>
      </c>
      <c r="T1147" t="s">
        <v>46</v>
      </c>
      <c r="Y1147" t="s">
        <v>129</v>
      </c>
    </row>
    <row r="1148" spans="1:25" x14ac:dyDescent="0.45">
      <c r="A1148" t="s">
        <v>122</v>
      </c>
      <c r="B1148" t="s">
        <v>169</v>
      </c>
      <c r="C1148">
        <v>1564</v>
      </c>
      <c r="D1148">
        <v>8</v>
      </c>
      <c r="F1148">
        <v>2017</v>
      </c>
      <c r="G1148">
        <v>109</v>
      </c>
      <c r="H1148">
        <v>94.6</v>
      </c>
      <c r="I1148">
        <v>1875.92</v>
      </c>
      <c r="K1148">
        <v>21.236000000000001</v>
      </c>
      <c r="L1148">
        <v>0.65149999999999997</v>
      </c>
      <c r="M1148">
        <v>3127.893</v>
      </c>
      <c r="N1148">
        <v>8.1299999999999997E-2</v>
      </c>
      <c r="O1148">
        <v>4.431</v>
      </c>
      <c r="P1148">
        <v>0.1108</v>
      </c>
      <c r="Q1148">
        <v>38550.046000000002</v>
      </c>
      <c r="R1148" t="s">
        <v>45</v>
      </c>
      <c r="T1148" t="s">
        <v>46</v>
      </c>
      <c r="Y1148" t="s">
        <v>130</v>
      </c>
    </row>
    <row r="1149" spans="1:25" x14ac:dyDescent="0.45">
      <c r="A1149" t="s">
        <v>122</v>
      </c>
      <c r="B1149" t="s">
        <v>169</v>
      </c>
      <c r="C1149">
        <v>1564</v>
      </c>
      <c r="D1149">
        <v>8</v>
      </c>
      <c r="F1149">
        <v>2018</v>
      </c>
      <c r="G1149">
        <v>143</v>
      </c>
      <c r="H1149">
        <v>131.97</v>
      </c>
      <c r="I1149">
        <v>8163.67</v>
      </c>
      <c r="K1149">
        <v>66.335999999999999</v>
      </c>
      <c r="L1149">
        <v>0.94230000000000003</v>
      </c>
      <c r="M1149">
        <v>9176.3700000000008</v>
      </c>
      <c r="N1149">
        <v>8.1100000000000005E-2</v>
      </c>
      <c r="O1149">
        <v>17.283999999999999</v>
      </c>
      <c r="P1149">
        <v>0.2145</v>
      </c>
      <c r="Q1149">
        <v>113078.35799999999</v>
      </c>
      <c r="R1149" t="s">
        <v>45</v>
      </c>
      <c r="T1149" t="s">
        <v>46</v>
      </c>
      <c r="Y1149" t="s">
        <v>130</v>
      </c>
    </row>
    <row r="1150" spans="1:25" x14ac:dyDescent="0.45">
      <c r="A1150" t="s">
        <v>122</v>
      </c>
      <c r="B1150" t="s">
        <v>169</v>
      </c>
      <c r="C1150">
        <v>1564</v>
      </c>
      <c r="D1150">
        <v>8</v>
      </c>
      <c r="F1150">
        <v>2019</v>
      </c>
      <c r="G1150">
        <v>119</v>
      </c>
      <c r="H1150">
        <v>110.16</v>
      </c>
      <c r="I1150">
        <v>3106.17</v>
      </c>
      <c r="K1150">
        <v>38.1</v>
      </c>
      <c r="L1150">
        <v>0.94769999999999999</v>
      </c>
      <c r="M1150">
        <v>5356.1959999999999</v>
      </c>
      <c r="N1150">
        <v>8.1199999999999994E-2</v>
      </c>
      <c r="O1150">
        <v>8.4789999999999992</v>
      </c>
      <c r="P1150">
        <v>0.18490000000000001</v>
      </c>
      <c r="Q1150">
        <v>66008.141000000003</v>
      </c>
      <c r="R1150" t="s">
        <v>45</v>
      </c>
      <c r="T1150" t="s">
        <v>46</v>
      </c>
      <c r="Y1150" t="s">
        <v>130</v>
      </c>
    </row>
    <row r="1151" spans="1:25" x14ac:dyDescent="0.45">
      <c r="A1151" t="s">
        <v>122</v>
      </c>
      <c r="B1151" t="s">
        <v>169</v>
      </c>
      <c r="C1151">
        <v>1564</v>
      </c>
      <c r="D1151">
        <v>8</v>
      </c>
      <c r="F1151">
        <v>2020</v>
      </c>
      <c r="G1151">
        <v>36</v>
      </c>
      <c r="H1151">
        <v>32.19</v>
      </c>
      <c r="I1151">
        <v>1439.1</v>
      </c>
      <c r="K1151">
        <v>4.9870000000000001</v>
      </c>
      <c r="L1151">
        <v>1.1548</v>
      </c>
      <c r="M1151">
        <v>1953.048</v>
      </c>
      <c r="N1151">
        <v>7.9000000000000001E-2</v>
      </c>
      <c r="O1151">
        <v>3.2629999999999999</v>
      </c>
      <c r="P1151">
        <v>0.16869999999999999</v>
      </c>
      <c r="Q1151">
        <v>24066.25</v>
      </c>
      <c r="R1151" t="s">
        <v>45</v>
      </c>
      <c r="T1151" t="s">
        <v>46</v>
      </c>
      <c r="Y1151" t="s">
        <v>130</v>
      </c>
    </row>
    <row r="1152" spans="1:25" x14ac:dyDescent="0.45">
      <c r="A1152" t="s">
        <v>122</v>
      </c>
      <c r="B1152" t="s">
        <v>169</v>
      </c>
      <c r="C1152">
        <v>1564</v>
      </c>
      <c r="D1152">
        <v>8</v>
      </c>
      <c r="F1152">
        <v>2021</v>
      </c>
      <c r="G1152">
        <v>83</v>
      </c>
      <c r="H1152">
        <v>75.260000000000005</v>
      </c>
      <c r="I1152">
        <v>2575.41</v>
      </c>
      <c r="K1152">
        <v>31.231999999999999</v>
      </c>
      <c r="L1152">
        <v>0.99390000000000001</v>
      </c>
      <c r="M1152">
        <v>4434.7470000000003</v>
      </c>
      <c r="N1152">
        <v>8.09E-2</v>
      </c>
      <c r="O1152">
        <v>7.7190000000000003</v>
      </c>
      <c r="P1152">
        <v>0.21440000000000001</v>
      </c>
      <c r="Q1152">
        <v>54646.218999999997</v>
      </c>
      <c r="R1152" t="s">
        <v>45</v>
      </c>
      <c r="T1152" t="s">
        <v>46</v>
      </c>
      <c r="Y1152" t="s">
        <v>131</v>
      </c>
    </row>
    <row r="1153" spans="1:25" x14ac:dyDescent="0.45">
      <c r="A1153" t="s">
        <v>122</v>
      </c>
      <c r="B1153" t="s">
        <v>169</v>
      </c>
      <c r="C1153">
        <v>1564</v>
      </c>
      <c r="D1153">
        <v>8</v>
      </c>
      <c r="F1153">
        <v>2022</v>
      </c>
      <c r="G1153">
        <v>157</v>
      </c>
      <c r="H1153">
        <v>146.61000000000001</v>
      </c>
      <c r="I1153">
        <v>10101.120000000001</v>
      </c>
      <c r="K1153">
        <v>95.682000000000002</v>
      </c>
      <c r="L1153">
        <v>0.98380000000000001</v>
      </c>
      <c r="M1153">
        <v>13752.523999999999</v>
      </c>
      <c r="N1153">
        <v>8.1199999999999994E-2</v>
      </c>
      <c r="O1153">
        <v>26.736000000000001</v>
      </c>
      <c r="P1153">
        <v>0.24510000000000001</v>
      </c>
      <c r="Q1153">
        <v>169488.35</v>
      </c>
      <c r="R1153" t="s">
        <v>45</v>
      </c>
      <c r="T1153" t="s">
        <v>46</v>
      </c>
      <c r="Y1153" t="s">
        <v>131</v>
      </c>
    </row>
    <row r="1154" spans="1:25" x14ac:dyDescent="0.45">
      <c r="A1154" t="s">
        <v>122</v>
      </c>
      <c r="B1154" t="s">
        <v>169</v>
      </c>
      <c r="C1154">
        <v>1564</v>
      </c>
      <c r="D1154">
        <v>8</v>
      </c>
      <c r="F1154">
        <v>2023</v>
      </c>
      <c r="G1154">
        <v>175</v>
      </c>
      <c r="H1154">
        <v>163.63999999999999</v>
      </c>
      <c r="I1154">
        <v>6611.05</v>
      </c>
      <c r="K1154">
        <v>101.596</v>
      </c>
      <c r="L1154">
        <v>1.2144999999999999</v>
      </c>
      <c r="M1154">
        <v>12159.089</v>
      </c>
      <c r="N1154">
        <v>8.1000000000000003E-2</v>
      </c>
      <c r="O1154">
        <v>20.158999999999999</v>
      </c>
      <c r="P1154">
        <v>0.2301</v>
      </c>
      <c r="Q1154">
        <v>149853.05900000001</v>
      </c>
      <c r="R1154" t="s">
        <v>45</v>
      </c>
      <c r="T1154" t="s">
        <v>46</v>
      </c>
      <c r="Y1154" t="s">
        <v>131</v>
      </c>
    </row>
    <row r="1155" spans="1:25" x14ac:dyDescent="0.45">
      <c r="A1155" t="s">
        <v>122</v>
      </c>
      <c r="B1155" t="s">
        <v>169</v>
      </c>
      <c r="C1155">
        <v>1564</v>
      </c>
      <c r="D1155">
        <v>8</v>
      </c>
      <c r="F1155">
        <v>2024</v>
      </c>
      <c r="G1155">
        <v>86</v>
      </c>
      <c r="H1155">
        <v>84.73</v>
      </c>
      <c r="I1155">
        <v>4199.03</v>
      </c>
      <c r="K1155">
        <v>49.378999999999998</v>
      </c>
      <c r="L1155">
        <v>1.3278000000000001</v>
      </c>
      <c r="M1155">
        <v>5789.9690000000001</v>
      </c>
      <c r="N1155">
        <v>8.1000000000000003E-2</v>
      </c>
      <c r="O1155">
        <v>11.804</v>
      </c>
      <c r="P1155">
        <v>0.313</v>
      </c>
      <c r="Q1155">
        <v>71351.692999999999</v>
      </c>
      <c r="R1155" t="s">
        <v>45</v>
      </c>
      <c r="T1155" t="s">
        <v>46</v>
      </c>
      <c r="Y1155" t="s">
        <v>131</v>
      </c>
    </row>
    <row r="1156" spans="1:25" x14ac:dyDescent="0.45">
      <c r="A1156" t="s">
        <v>122</v>
      </c>
      <c r="B1156" t="s">
        <v>170</v>
      </c>
      <c r="C1156">
        <v>1570</v>
      </c>
      <c r="D1156">
        <v>11</v>
      </c>
      <c r="F1156">
        <v>2009</v>
      </c>
      <c r="G1156">
        <v>2334</v>
      </c>
      <c r="H1156">
        <v>2316.59</v>
      </c>
      <c r="I1156">
        <v>126993.21</v>
      </c>
      <c r="K1156">
        <v>822.279</v>
      </c>
      <c r="L1156">
        <v>1.3021</v>
      </c>
      <c r="M1156">
        <v>121209.018</v>
      </c>
      <c r="N1156">
        <v>0.10290000000000001</v>
      </c>
      <c r="O1156">
        <v>195.43</v>
      </c>
      <c r="P1156">
        <v>0.30859999999999999</v>
      </c>
      <c r="Q1156">
        <v>1181384.324</v>
      </c>
      <c r="R1156" t="s">
        <v>82</v>
      </c>
      <c r="T1156" t="s">
        <v>46</v>
      </c>
      <c r="V1156" t="s">
        <v>171</v>
      </c>
      <c r="W1156" t="s">
        <v>172</v>
      </c>
      <c r="Y1156" t="s">
        <v>107</v>
      </c>
    </row>
    <row r="1157" spans="1:25" x14ac:dyDescent="0.45">
      <c r="A1157" t="s">
        <v>122</v>
      </c>
      <c r="B1157" t="s">
        <v>170</v>
      </c>
      <c r="C1157">
        <v>1570</v>
      </c>
      <c r="D1157">
        <v>11</v>
      </c>
      <c r="F1157">
        <v>2010</v>
      </c>
      <c r="G1157">
        <v>4103</v>
      </c>
      <c r="H1157">
        <v>4081.59</v>
      </c>
      <c r="I1157">
        <v>246594.77</v>
      </c>
      <c r="K1157">
        <v>1640.7550000000001</v>
      </c>
      <c r="L1157">
        <v>1.3007</v>
      </c>
      <c r="M1157">
        <v>249488.079</v>
      </c>
      <c r="N1157">
        <v>0.1028</v>
      </c>
      <c r="O1157">
        <v>396.86500000000001</v>
      </c>
      <c r="P1157">
        <v>0.32019999999999998</v>
      </c>
      <c r="Q1157">
        <v>2431678.3149999999</v>
      </c>
      <c r="R1157" t="s">
        <v>82</v>
      </c>
      <c r="T1157" t="s">
        <v>46</v>
      </c>
      <c r="V1157" t="s">
        <v>171</v>
      </c>
      <c r="W1157" t="s">
        <v>172</v>
      </c>
      <c r="Y1157" t="s">
        <v>107</v>
      </c>
    </row>
    <row r="1158" spans="1:25" x14ac:dyDescent="0.45">
      <c r="A1158" t="s">
        <v>122</v>
      </c>
      <c r="B1158" t="s">
        <v>170</v>
      </c>
      <c r="C1158">
        <v>1570</v>
      </c>
      <c r="D1158">
        <v>11</v>
      </c>
      <c r="F1158">
        <v>2011</v>
      </c>
      <c r="G1158">
        <v>1563</v>
      </c>
      <c r="H1158">
        <v>1543.87</v>
      </c>
      <c r="I1158">
        <v>86208.51</v>
      </c>
      <c r="K1158">
        <v>532.90200000000004</v>
      </c>
      <c r="L1158">
        <v>1.1682999999999999</v>
      </c>
      <c r="M1158">
        <v>88998.94</v>
      </c>
      <c r="N1158">
        <v>0.1023</v>
      </c>
      <c r="O1158">
        <v>129.32599999999999</v>
      </c>
      <c r="P1158">
        <v>0.2787</v>
      </c>
      <c r="Q1158">
        <v>867431.24</v>
      </c>
      <c r="R1158" t="s">
        <v>82</v>
      </c>
      <c r="T1158" t="s">
        <v>46</v>
      </c>
      <c r="V1158" t="s">
        <v>171</v>
      </c>
      <c r="W1158" t="s">
        <v>172</v>
      </c>
      <c r="Y1158" t="s">
        <v>107</v>
      </c>
    </row>
    <row r="1159" spans="1:25" x14ac:dyDescent="0.45">
      <c r="A1159" t="s">
        <v>122</v>
      </c>
      <c r="B1159" t="s">
        <v>170</v>
      </c>
      <c r="C1159">
        <v>1570</v>
      </c>
      <c r="D1159">
        <v>11</v>
      </c>
      <c r="F1159">
        <v>2012</v>
      </c>
      <c r="G1159">
        <v>1694</v>
      </c>
      <c r="H1159">
        <v>1693.03</v>
      </c>
      <c r="I1159">
        <v>87233</v>
      </c>
      <c r="K1159">
        <v>525.70600000000002</v>
      </c>
      <c r="L1159">
        <v>1.2252000000000001</v>
      </c>
      <c r="M1159">
        <v>87381.486000000004</v>
      </c>
      <c r="N1159">
        <v>0.10290000000000001</v>
      </c>
      <c r="O1159">
        <v>155.19300000000001</v>
      </c>
      <c r="P1159">
        <v>0.35899999999999999</v>
      </c>
      <c r="Q1159">
        <v>851683.31099999999</v>
      </c>
      <c r="R1159" t="s">
        <v>82</v>
      </c>
      <c r="T1159" t="s">
        <v>46</v>
      </c>
      <c r="V1159" t="s">
        <v>171</v>
      </c>
      <c r="W1159" t="s">
        <v>172</v>
      </c>
      <c r="Y1159" t="s">
        <v>107</v>
      </c>
    </row>
    <row r="1160" spans="1:25" x14ac:dyDescent="0.45">
      <c r="A1160" t="s">
        <v>122</v>
      </c>
      <c r="B1160" t="s">
        <v>170</v>
      </c>
      <c r="C1160">
        <v>1570</v>
      </c>
      <c r="D1160">
        <v>9</v>
      </c>
      <c r="E1160" t="s">
        <v>173</v>
      </c>
      <c r="F1160">
        <v>2009</v>
      </c>
      <c r="G1160">
        <v>881</v>
      </c>
      <c r="H1160">
        <v>859.73</v>
      </c>
      <c r="I1160">
        <v>12691.61</v>
      </c>
      <c r="K1160">
        <v>141.42099999999999</v>
      </c>
      <c r="L1160">
        <v>1.3523000000000001</v>
      </c>
      <c r="M1160">
        <v>21166.137999999999</v>
      </c>
      <c r="N1160">
        <v>0.1027</v>
      </c>
      <c r="O1160">
        <v>43.837000000000003</v>
      </c>
      <c r="P1160">
        <v>0.41880000000000001</v>
      </c>
      <c r="Q1160">
        <v>206316.823</v>
      </c>
      <c r="R1160" t="s">
        <v>82</v>
      </c>
      <c r="T1160" t="s">
        <v>63</v>
      </c>
      <c r="V1160" t="s">
        <v>121</v>
      </c>
      <c r="W1160" t="s">
        <v>51</v>
      </c>
      <c r="Y1160" t="s">
        <v>107</v>
      </c>
    </row>
    <row r="1161" spans="1:25" x14ac:dyDescent="0.45">
      <c r="A1161" t="s">
        <v>122</v>
      </c>
      <c r="B1161" t="s">
        <v>170</v>
      </c>
      <c r="C1161">
        <v>1570</v>
      </c>
      <c r="D1161">
        <v>9</v>
      </c>
      <c r="E1161" t="s">
        <v>173</v>
      </c>
      <c r="F1161">
        <v>2010</v>
      </c>
      <c r="G1161">
        <v>2288</v>
      </c>
      <c r="H1161">
        <v>2205.42</v>
      </c>
      <c r="I1161">
        <v>38610.33</v>
      </c>
      <c r="K1161">
        <v>424.85599999999999</v>
      </c>
      <c r="L1161">
        <v>1.3553999999999999</v>
      </c>
      <c r="M1161">
        <v>63625.968000000001</v>
      </c>
      <c r="N1161">
        <v>0.1027</v>
      </c>
      <c r="O1161">
        <v>131.84800000000001</v>
      </c>
      <c r="P1161">
        <v>0.41270000000000001</v>
      </c>
      <c r="Q1161">
        <v>620117.53899999999</v>
      </c>
      <c r="R1161" t="s">
        <v>82</v>
      </c>
      <c r="T1161" t="s">
        <v>63</v>
      </c>
      <c r="V1161" t="s">
        <v>121</v>
      </c>
      <c r="W1161" t="s">
        <v>51</v>
      </c>
      <c r="Y1161" t="s">
        <v>107</v>
      </c>
    </row>
    <row r="1162" spans="1:25" x14ac:dyDescent="0.45">
      <c r="A1162" t="s">
        <v>122</v>
      </c>
      <c r="B1162" t="s">
        <v>170</v>
      </c>
      <c r="C1162">
        <v>1570</v>
      </c>
      <c r="D1162">
        <v>9</v>
      </c>
      <c r="E1162" t="s">
        <v>173</v>
      </c>
      <c r="F1162">
        <v>2011</v>
      </c>
      <c r="G1162">
        <v>688</v>
      </c>
      <c r="H1162">
        <v>657.36</v>
      </c>
      <c r="I1162">
        <v>11071.16</v>
      </c>
      <c r="K1162">
        <v>114.693</v>
      </c>
      <c r="L1162">
        <v>1.2285999999999999</v>
      </c>
      <c r="M1162">
        <v>19131.056</v>
      </c>
      <c r="N1162">
        <v>0.1026</v>
      </c>
      <c r="O1162">
        <v>36.103999999999999</v>
      </c>
      <c r="P1162">
        <v>0.3735</v>
      </c>
      <c r="Q1162">
        <v>186474.734</v>
      </c>
      <c r="R1162" t="s">
        <v>82</v>
      </c>
      <c r="T1162" t="s">
        <v>63</v>
      </c>
      <c r="V1162" t="s">
        <v>121</v>
      </c>
      <c r="W1162" t="s">
        <v>51</v>
      </c>
      <c r="Y1162" t="s">
        <v>107</v>
      </c>
    </row>
    <row r="1163" spans="1:25" x14ac:dyDescent="0.45">
      <c r="A1163" t="s">
        <v>122</v>
      </c>
      <c r="B1163" t="s">
        <v>170</v>
      </c>
      <c r="C1163">
        <v>1570</v>
      </c>
      <c r="D1163">
        <v>9</v>
      </c>
      <c r="E1163" t="s">
        <v>173</v>
      </c>
      <c r="F1163">
        <v>2012</v>
      </c>
      <c r="G1163">
        <v>204</v>
      </c>
      <c r="H1163">
        <v>194.53</v>
      </c>
      <c r="I1163">
        <v>3339.82</v>
      </c>
      <c r="K1163">
        <v>32.954000000000001</v>
      </c>
      <c r="L1163">
        <v>1.1546000000000001</v>
      </c>
      <c r="M1163">
        <v>5600.665</v>
      </c>
      <c r="N1163">
        <v>0.1028</v>
      </c>
      <c r="O1163">
        <v>12.018000000000001</v>
      </c>
      <c r="P1163">
        <v>0.4042</v>
      </c>
      <c r="Q1163">
        <v>54580.94</v>
      </c>
      <c r="R1163" t="s">
        <v>82</v>
      </c>
      <c r="T1163" t="s">
        <v>63</v>
      </c>
      <c r="V1163" t="s">
        <v>121</v>
      </c>
      <c r="W1163" t="s">
        <v>51</v>
      </c>
      <c r="Y1163" t="s">
        <v>107</v>
      </c>
    </row>
    <row r="1164" spans="1:25" x14ac:dyDescent="0.45">
      <c r="A1164" t="s">
        <v>122</v>
      </c>
      <c r="B1164" t="s">
        <v>174</v>
      </c>
      <c r="C1164">
        <v>1571</v>
      </c>
      <c r="D1164">
        <v>1</v>
      </c>
      <c r="E1164" t="s">
        <v>175</v>
      </c>
      <c r="F1164">
        <v>2009</v>
      </c>
      <c r="G1164">
        <v>7388</v>
      </c>
      <c r="H1164">
        <v>7362.6</v>
      </c>
      <c r="I1164">
        <v>2130283.2799999998</v>
      </c>
      <c r="K1164">
        <v>19937.145</v>
      </c>
      <c r="L1164">
        <v>1.9944</v>
      </c>
      <c r="M1164">
        <v>2060522.487</v>
      </c>
      <c r="N1164">
        <v>0.1027</v>
      </c>
      <c r="O1164">
        <v>1564.481</v>
      </c>
      <c r="P1164">
        <v>0.1603</v>
      </c>
      <c r="Q1164">
        <v>20112557.405000001</v>
      </c>
      <c r="R1164" t="s">
        <v>82</v>
      </c>
      <c r="S1164" t="s">
        <v>34</v>
      </c>
      <c r="T1164" t="s">
        <v>63</v>
      </c>
      <c r="U1164" t="s">
        <v>176</v>
      </c>
      <c r="V1164" t="s">
        <v>177</v>
      </c>
      <c r="W1164" t="s">
        <v>51</v>
      </c>
      <c r="Y1164" t="s">
        <v>107</v>
      </c>
    </row>
    <row r="1165" spans="1:25" x14ac:dyDescent="0.45">
      <c r="A1165" t="s">
        <v>122</v>
      </c>
      <c r="B1165" t="s">
        <v>174</v>
      </c>
      <c r="C1165">
        <v>1571</v>
      </c>
      <c r="D1165">
        <v>1</v>
      </c>
      <c r="E1165" t="s">
        <v>175</v>
      </c>
      <c r="F1165">
        <v>2010</v>
      </c>
      <c r="G1165">
        <v>7025</v>
      </c>
      <c r="H1165">
        <v>7019.94</v>
      </c>
      <c r="I1165">
        <v>2054774.14</v>
      </c>
      <c r="K1165">
        <v>1219.201</v>
      </c>
      <c r="L1165">
        <v>0.1137</v>
      </c>
      <c r="M1165">
        <v>2208328.6269999999</v>
      </c>
      <c r="N1165">
        <v>0.10299999999999999</v>
      </c>
      <c r="O1165">
        <v>1497.008</v>
      </c>
      <c r="P1165">
        <v>0.14000000000000001</v>
      </c>
      <c r="Q1165">
        <v>21524232.353</v>
      </c>
      <c r="R1165" t="s">
        <v>82</v>
      </c>
      <c r="S1165" t="s">
        <v>34</v>
      </c>
      <c r="T1165" t="s">
        <v>63</v>
      </c>
      <c r="U1165" t="s">
        <v>132</v>
      </c>
      <c r="V1165" t="s">
        <v>177</v>
      </c>
      <c r="W1165" t="s">
        <v>51</v>
      </c>
      <c r="Y1165" t="s">
        <v>107</v>
      </c>
    </row>
    <row r="1166" spans="1:25" x14ac:dyDescent="0.45">
      <c r="A1166" t="s">
        <v>122</v>
      </c>
      <c r="B1166" t="s">
        <v>174</v>
      </c>
      <c r="C1166">
        <v>1571</v>
      </c>
      <c r="D1166">
        <v>1</v>
      </c>
      <c r="E1166" t="s">
        <v>175</v>
      </c>
      <c r="F1166">
        <v>2011</v>
      </c>
      <c r="G1166">
        <v>5942</v>
      </c>
      <c r="H1166">
        <v>5928.62</v>
      </c>
      <c r="I1166">
        <v>1615289.75</v>
      </c>
      <c r="K1166">
        <v>1650.752</v>
      </c>
      <c r="L1166">
        <v>0.19500000000000001</v>
      </c>
      <c r="M1166">
        <v>1624172.307</v>
      </c>
      <c r="N1166">
        <v>0.10299999999999999</v>
      </c>
      <c r="O1166">
        <v>1435.1859999999999</v>
      </c>
      <c r="P1166">
        <v>0.18329999999999999</v>
      </c>
      <c r="Q1166">
        <v>15831770.093</v>
      </c>
      <c r="R1166" t="s">
        <v>82</v>
      </c>
      <c r="S1166" t="s">
        <v>34</v>
      </c>
      <c r="T1166" t="s">
        <v>63</v>
      </c>
      <c r="U1166" t="s">
        <v>132</v>
      </c>
      <c r="V1166" t="s">
        <v>177</v>
      </c>
      <c r="W1166" t="s">
        <v>51</v>
      </c>
      <c r="Y1166" t="s">
        <v>107</v>
      </c>
    </row>
    <row r="1167" spans="1:25" x14ac:dyDescent="0.45">
      <c r="A1167" t="s">
        <v>122</v>
      </c>
      <c r="B1167" t="s">
        <v>174</v>
      </c>
      <c r="C1167">
        <v>1571</v>
      </c>
      <c r="D1167">
        <v>1</v>
      </c>
      <c r="E1167" t="s">
        <v>175</v>
      </c>
      <c r="F1167">
        <v>2012</v>
      </c>
      <c r="G1167">
        <v>4161</v>
      </c>
      <c r="H1167">
        <v>4146.74</v>
      </c>
      <c r="I1167">
        <v>1057549.24</v>
      </c>
      <c r="K1167">
        <v>2510.4929999999999</v>
      </c>
      <c r="L1167">
        <v>0.46829999999999999</v>
      </c>
      <c r="M1167">
        <v>1081541.5349999999</v>
      </c>
      <c r="N1167">
        <v>0.1003</v>
      </c>
      <c r="O1167">
        <v>1095.4480000000001</v>
      </c>
      <c r="P1167">
        <v>0.20630000000000001</v>
      </c>
      <c r="Q1167">
        <v>10780697.937999999</v>
      </c>
      <c r="R1167" t="s">
        <v>82</v>
      </c>
      <c r="S1167" t="s">
        <v>34</v>
      </c>
      <c r="T1167" t="s">
        <v>63</v>
      </c>
      <c r="U1167" t="s">
        <v>132</v>
      </c>
      <c r="V1167" t="s">
        <v>177</v>
      </c>
      <c r="W1167" t="s">
        <v>51</v>
      </c>
      <c r="Y1167" t="s">
        <v>107</v>
      </c>
    </row>
    <row r="1168" spans="1:25" x14ac:dyDescent="0.45">
      <c r="A1168" t="s">
        <v>122</v>
      </c>
      <c r="B1168" t="s">
        <v>174</v>
      </c>
      <c r="C1168">
        <v>1571</v>
      </c>
      <c r="D1168">
        <v>1</v>
      </c>
      <c r="E1168" t="s">
        <v>175</v>
      </c>
      <c r="F1168">
        <v>2013</v>
      </c>
      <c r="G1168">
        <v>5842</v>
      </c>
      <c r="H1168">
        <v>5830.58</v>
      </c>
      <c r="I1168">
        <v>1335757.8700000001</v>
      </c>
      <c r="K1168">
        <v>3203.335</v>
      </c>
      <c r="L1168">
        <v>0.4763</v>
      </c>
      <c r="M1168">
        <v>1420486.3130000001</v>
      </c>
      <c r="N1168">
        <v>0.1026</v>
      </c>
      <c r="O1168">
        <v>1154.3309999999999</v>
      </c>
      <c r="P1168">
        <v>0.16700000000000001</v>
      </c>
      <c r="Q1168">
        <v>13903648.094000001</v>
      </c>
      <c r="R1168" t="s">
        <v>82</v>
      </c>
      <c r="S1168" t="s">
        <v>34</v>
      </c>
      <c r="T1168" t="s">
        <v>63</v>
      </c>
      <c r="U1168" t="s">
        <v>132</v>
      </c>
      <c r="V1168" t="s">
        <v>177</v>
      </c>
      <c r="W1168" t="s">
        <v>51</v>
      </c>
      <c r="Y1168" t="s">
        <v>107</v>
      </c>
    </row>
    <row r="1169" spans="1:25" x14ac:dyDescent="0.45">
      <c r="A1169" t="s">
        <v>122</v>
      </c>
      <c r="B1169" t="s">
        <v>174</v>
      </c>
      <c r="C1169">
        <v>1571</v>
      </c>
      <c r="D1169">
        <v>1</v>
      </c>
      <c r="E1169" t="s">
        <v>175</v>
      </c>
      <c r="F1169">
        <v>2014</v>
      </c>
      <c r="G1169">
        <v>5078</v>
      </c>
      <c r="H1169">
        <v>5067.2700000000004</v>
      </c>
      <c r="I1169">
        <v>1289367.98</v>
      </c>
      <c r="K1169">
        <v>1310.232</v>
      </c>
      <c r="L1169">
        <v>0.18629999999999999</v>
      </c>
      <c r="M1169">
        <v>1370092.5090000001</v>
      </c>
      <c r="N1169">
        <v>0.1026</v>
      </c>
      <c r="O1169">
        <v>974.17399999999998</v>
      </c>
      <c r="P1169">
        <v>0.14779999999999999</v>
      </c>
      <c r="Q1169">
        <v>13367503.666999999</v>
      </c>
      <c r="R1169" t="s">
        <v>82</v>
      </c>
      <c r="S1169" t="s">
        <v>34</v>
      </c>
      <c r="T1169" t="s">
        <v>63</v>
      </c>
      <c r="U1169" t="s">
        <v>132</v>
      </c>
      <c r="V1169" t="s">
        <v>177</v>
      </c>
      <c r="W1169" t="s">
        <v>51</v>
      </c>
      <c r="Y1169" t="s">
        <v>107</v>
      </c>
    </row>
    <row r="1170" spans="1:25" x14ac:dyDescent="0.45">
      <c r="A1170" t="s">
        <v>122</v>
      </c>
      <c r="B1170" t="s">
        <v>174</v>
      </c>
      <c r="C1170">
        <v>1571</v>
      </c>
      <c r="D1170">
        <v>1</v>
      </c>
      <c r="E1170" t="s">
        <v>175</v>
      </c>
      <c r="F1170">
        <v>2015</v>
      </c>
      <c r="G1170">
        <v>3741</v>
      </c>
      <c r="H1170">
        <v>3727.81</v>
      </c>
      <c r="I1170">
        <v>889600.27</v>
      </c>
      <c r="K1170">
        <v>826.21900000000005</v>
      </c>
      <c r="L1170">
        <v>0.16969999999999999</v>
      </c>
      <c r="M1170">
        <v>910088.44099999999</v>
      </c>
      <c r="N1170">
        <v>0.1024</v>
      </c>
      <c r="O1170">
        <v>655.03200000000004</v>
      </c>
      <c r="P1170">
        <v>0.14660000000000001</v>
      </c>
      <c r="Q1170">
        <v>8891354.5920000002</v>
      </c>
      <c r="R1170" t="s">
        <v>82</v>
      </c>
      <c r="S1170" t="s">
        <v>34</v>
      </c>
      <c r="T1170" t="s">
        <v>63</v>
      </c>
      <c r="U1170" t="s">
        <v>132</v>
      </c>
      <c r="V1170" t="s">
        <v>177</v>
      </c>
      <c r="W1170" t="s">
        <v>51</v>
      </c>
      <c r="Y1170" t="s">
        <v>129</v>
      </c>
    </row>
    <row r="1171" spans="1:25" x14ac:dyDescent="0.45">
      <c r="A1171" t="s">
        <v>122</v>
      </c>
      <c r="B1171" t="s">
        <v>174</v>
      </c>
      <c r="C1171">
        <v>1571</v>
      </c>
      <c r="D1171">
        <v>1</v>
      </c>
      <c r="E1171" t="s">
        <v>175</v>
      </c>
      <c r="F1171">
        <v>2016</v>
      </c>
      <c r="G1171">
        <v>3759</v>
      </c>
      <c r="H1171">
        <v>3743.29</v>
      </c>
      <c r="I1171">
        <v>899087.72</v>
      </c>
      <c r="K1171">
        <v>495.80099999999999</v>
      </c>
      <c r="L1171">
        <v>0.1056</v>
      </c>
      <c r="M1171">
        <v>883943.41299999994</v>
      </c>
      <c r="N1171">
        <v>9.9299999999999999E-2</v>
      </c>
      <c r="O1171">
        <v>581.21100000000001</v>
      </c>
      <c r="P1171">
        <v>0.1308</v>
      </c>
      <c r="Q1171">
        <v>8849537.9120000005</v>
      </c>
      <c r="R1171" t="s">
        <v>82</v>
      </c>
      <c r="S1171" t="s">
        <v>34</v>
      </c>
      <c r="T1171" t="s">
        <v>63</v>
      </c>
      <c r="U1171" t="s">
        <v>132</v>
      </c>
      <c r="V1171" t="s">
        <v>177</v>
      </c>
      <c r="W1171" t="s">
        <v>51</v>
      </c>
      <c r="Y1171" t="s">
        <v>129</v>
      </c>
    </row>
    <row r="1172" spans="1:25" x14ac:dyDescent="0.45">
      <c r="A1172" t="s">
        <v>122</v>
      </c>
      <c r="B1172" t="s">
        <v>174</v>
      </c>
      <c r="C1172">
        <v>1571</v>
      </c>
      <c r="D1172">
        <v>1</v>
      </c>
      <c r="E1172" t="s">
        <v>175</v>
      </c>
      <c r="F1172">
        <v>2017</v>
      </c>
      <c r="G1172">
        <v>1226</v>
      </c>
      <c r="H1172">
        <v>1215.25</v>
      </c>
      <c r="I1172">
        <v>301863.36</v>
      </c>
      <c r="K1172">
        <v>308.71100000000001</v>
      </c>
      <c r="L1172">
        <v>0.16089999999999999</v>
      </c>
      <c r="M1172">
        <v>346187.37400000001</v>
      </c>
      <c r="N1172">
        <v>9.9699999999999997E-2</v>
      </c>
      <c r="O1172">
        <v>204.89500000000001</v>
      </c>
      <c r="P1172">
        <v>0.1225</v>
      </c>
      <c r="Q1172">
        <v>3407340.048</v>
      </c>
      <c r="R1172" t="s">
        <v>82</v>
      </c>
      <c r="S1172" t="s">
        <v>34</v>
      </c>
      <c r="T1172" t="s">
        <v>63</v>
      </c>
      <c r="U1172" t="s">
        <v>132</v>
      </c>
      <c r="V1172" t="s">
        <v>177</v>
      </c>
      <c r="W1172" t="s">
        <v>51</v>
      </c>
      <c r="Y1172" t="s">
        <v>130</v>
      </c>
    </row>
    <row r="1173" spans="1:25" x14ac:dyDescent="0.45">
      <c r="A1173" t="s">
        <v>122</v>
      </c>
      <c r="B1173" t="s">
        <v>174</v>
      </c>
      <c r="C1173">
        <v>1571</v>
      </c>
      <c r="D1173">
        <v>1</v>
      </c>
      <c r="E1173" t="s">
        <v>175</v>
      </c>
      <c r="F1173">
        <v>2018</v>
      </c>
      <c r="G1173">
        <v>2219</v>
      </c>
      <c r="H1173">
        <v>2197.23</v>
      </c>
      <c r="I1173">
        <v>536490.49</v>
      </c>
      <c r="K1173">
        <v>392.77100000000002</v>
      </c>
      <c r="L1173">
        <v>0.11609999999999999</v>
      </c>
      <c r="M1173">
        <v>629644.79500000004</v>
      </c>
      <c r="N1173">
        <v>9.9400000000000002E-2</v>
      </c>
      <c r="O1173">
        <v>407.45</v>
      </c>
      <c r="P1173">
        <v>0.1328</v>
      </c>
      <c r="Q1173">
        <v>6245087.9890000001</v>
      </c>
      <c r="R1173" t="s">
        <v>82</v>
      </c>
      <c r="S1173" t="s">
        <v>34</v>
      </c>
      <c r="T1173" t="s">
        <v>63</v>
      </c>
      <c r="U1173" t="s">
        <v>132</v>
      </c>
      <c r="V1173" t="s">
        <v>177</v>
      </c>
      <c r="W1173" t="s">
        <v>51</v>
      </c>
      <c r="Y1173" t="s">
        <v>130</v>
      </c>
    </row>
    <row r="1174" spans="1:25" x14ac:dyDescent="0.45">
      <c r="A1174" t="s">
        <v>122</v>
      </c>
      <c r="B1174" t="s">
        <v>174</v>
      </c>
      <c r="C1174">
        <v>1571</v>
      </c>
      <c r="D1174">
        <v>1</v>
      </c>
      <c r="E1174" t="s">
        <v>178</v>
      </c>
      <c r="F1174">
        <v>2019</v>
      </c>
      <c r="G1174">
        <v>1005</v>
      </c>
      <c r="H1174">
        <v>995.75</v>
      </c>
      <c r="I1174">
        <v>235865.69</v>
      </c>
      <c r="K1174">
        <v>175.73400000000001</v>
      </c>
      <c r="L1174">
        <v>0.12759999999999999</v>
      </c>
      <c r="M1174">
        <v>261300.65900000001</v>
      </c>
      <c r="N1174">
        <v>0.10050000000000001</v>
      </c>
      <c r="O1174">
        <v>177.79900000000001</v>
      </c>
      <c r="P1174">
        <v>0.1414</v>
      </c>
      <c r="Q1174">
        <v>2566228.341</v>
      </c>
      <c r="R1174" t="s">
        <v>82</v>
      </c>
      <c r="S1174" t="s">
        <v>34</v>
      </c>
      <c r="T1174" t="s">
        <v>63</v>
      </c>
      <c r="U1174" t="s">
        <v>132</v>
      </c>
      <c r="V1174" t="s">
        <v>177</v>
      </c>
      <c r="W1174" t="s">
        <v>51</v>
      </c>
      <c r="Y1174" t="s">
        <v>130</v>
      </c>
    </row>
    <row r="1175" spans="1:25" x14ac:dyDescent="0.45">
      <c r="A1175" t="s">
        <v>122</v>
      </c>
      <c r="B1175" t="s">
        <v>174</v>
      </c>
      <c r="C1175">
        <v>1571</v>
      </c>
      <c r="D1175">
        <v>1</v>
      </c>
      <c r="E1175" t="s">
        <v>178</v>
      </c>
      <c r="F1175">
        <v>2020</v>
      </c>
      <c r="G1175">
        <v>883</v>
      </c>
      <c r="H1175">
        <v>873.18</v>
      </c>
      <c r="I1175">
        <v>208801.13</v>
      </c>
      <c r="K1175">
        <v>191.983</v>
      </c>
      <c r="L1175">
        <v>0.1537</v>
      </c>
      <c r="M1175">
        <v>238240.29699999999</v>
      </c>
      <c r="N1175">
        <v>9.69E-2</v>
      </c>
      <c r="O1175">
        <v>84.840999999999994</v>
      </c>
      <c r="P1175">
        <v>7.0699999999999999E-2</v>
      </c>
      <c r="Q1175">
        <v>2395598.0869999998</v>
      </c>
      <c r="R1175" t="s">
        <v>82</v>
      </c>
      <c r="S1175" t="s">
        <v>34</v>
      </c>
      <c r="T1175" t="s">
        <v>63</v>
      </c>
      <c r="U1175" t="s">
        <v>132</v>
      </c>
      <c r="V1175" t="s">
        <v>177</v>
      </c>
      <c r="W1175" t="s">
        <v>51</v>
      </c>
      <c r="Y1175" t="s">
        <v>130</v>
      </c>
    </row>
    <row r="1176" spans="1:25" x14ac:dyDescent="0.45">
      <c r="A1176" t="s">
        <v>122</v>
      </c>
      <c r="B1176" t="s">
        <v>174</v>
      </c>
      <c r="C1176">
        <v>1571</v>
      </c>
      <c r="D1176">
        <v>1</v>
      </c>
      <c r="E1176" t="s">
        <v>178</v>
      </c>
      <c r="F1176">
        <v>2021</v>
      </c>
      <c r="G1176">
        <v>1935</v>
      </c>
      <c r="H1176">
        <v>1927.86</v>
      </c>
      <c r="I1176">
        <v>458656.19</v>
      </c>
      <c r="K1176">
        <v>356.71300000000002</v>
      </c>
      <c r="L1176">
        <v>0.13619999999999999</v>
      </c>
      <c r="M1176">
        <v>509727.86499999999</v>
      </c>
      <c r="N1176">
        <v>9.9900000000000003E-2</v>
      </c>
      <c r="O1176">
        <v>295.76600000000002</v>
      </c>
      <c r="P1176">
        <v>0.1195</v>
      </c>
      <c r="Q1176">
        <v>5071257.9359999998</v>
      </c>
      <c r="R1176" t="s">
        <v>82</v>
      </c>
      <c r="S1176" t="s">
        <v>34</v>
      </c>
      <c r="T1176" t="s">
        <v>63</v>
      </c>
      <c r="U1176" t="s">
        <v>132</v>
      </c>
      <c r="V1176" t="s">
        <v>177</v>
      </c>
      <c r="W1176" t="s">
        <v>51</v>
      </c>
      <c r="Y1176" t="s">
        <v>131</v>
      </c>
    </row>
    <row r="1177" spans="1:25" x14ac:dyDescent="0.45">
      <c r="A1177" t="s">
        <v>122</v>
      </c>
      <c r="B1177" t="s">
        <v>174</v>
      </c>
      <c r="C1177">
        <v>1571</v>
      </c>
      <c r="D1177">
        <v>2</v>
      </c>
      <c r="E1177" t="s">
        <v>175</v>
      </c>
      <c r="F1177">
        <v>2009</v>
      </c>
      <c r="G1177">
        <v>7054</v>
      </c>
      <c r="H1177">
        <v>7042.69</v>
      </c>
      <c r="I1177">
        <v>2153738.2999999998</v>
      </c>
      <c r="K1177">
        <v>20960.373</v>
      </c>
      <c r="L1177">
        <v>2.0943000000000001</v>
      </c>
      <c r="M1177">
        <v>2047951.433</v>
      </c>
      <c r="N1177">
        <v>0.1027</v>
      </c>
      <c r="O1177">
        <v>2145.6060000000002</v>
      </c>
      <c r="P1177">
        <v>0.2079</v>
      </c>
      <c r="Q1177">
        <v>19996623.642999999</v>
      </c>
      <c r="R1177" t="s">
        <v>82</v>
      </c>
      <c r="S1177" t="s">
        <v>34</v>
      </c>
      <c r="T1177" t="s">
        <v>63</v>
      </c>
      <c r="U1177" t="s">
        <v>176</v>
      </c>
      <c r="V1177" t="s">
        <v>179</v>
      </c>
      <c r="W1177" t="s">
        <v>51</v>
      </c>
      <c r="Y1177" t="s">
        <v>107</v>
      </c>
    </row>
    <row r="1178" spans="1:25" x14ac:dyDescent="0.45">
      <c r="A1178" t="s">
        <v>122</v>
      </c>
      <c r="B1178" t="s">
        <v>174</v>
      </c>
      <c r="C1178">
        <v>1571</v>
      </c>
      <c r="D1178">
        <v>2</v>
      </c>
      <c r="E1178" t="s">
        <v>175</v>
      </c>
      <c r="F1178">
        <v>2010</v>
      </c>
      <c r="G1178">
        <v>6764</v>
      </c>
      <c r="H1178">
        <v>6756.49</v>
      </c>
      <c r="I1178">
        <v>2063868.48</v>
      </c>
      <c r="K1178">
        <v>1254.2760000000001</v>
      </c>
      <c r="L1178">
        <v>0.1212</v>
      </c>
      <c r="M1178">
        <v>2107496.1749999998</v>
      </c>
      <c r="N1178">
        <v>0.10299999999999999</v>
      </c>
      <c r="O1178">
        <v>2037.771</v>
      </c>
      <c r="P1178">
        <v>0.19919999999999999</v>
      </c>
      <c r="Q1178">
        <v>20542284.170000002</v>
      </c>
      <c r="R1178" t="s">
        <v>82</v>
      </c>
      <c r="S1178" t="s">
        <v>34</v>
      </c>
      <c r="T1178" t="s">
        <v>63</v>
      </c>
      <c r="U1178" t="s">
        <v>132</v>
      </c>
      <c r="V1178" t="s">
        <v>179</v>
      </c>
      <c r="W1178" t="s">
        <v>51</v>
      </c>
      <c r="Y1178" t="s">
        <v>107</v>
      </c>
    </row>
    <row r="1179" spans="1:25" x14ac:dyDescent="0.45">
      <c r="A1179" t="s">
        <v>122</v>
      </c>
      <c r="B1179" t="s">
        <v>174</v>
      </c>
      <c r="C1179">
        <v>1571</v>
      </c>
      <c r="D1179">
        <v>2</v>
      </c>
      <c r="E1179" t="s">
        <v>175</v>
      </c>
      <c r="F1179">
        <v>2011</v>
      </c>
      <c r="G1179">
        <v>7557</v>
      </c>
      <c r="H1179">
        <v>7544.91</v>
      </c>
      <c r="I1179">
        <v>2188377.42</v>
      </c>
      <c r="K1179">
        <v>4017.665</v>
      </c>
      <c r="L1179">
        <v>0.37259999999999999</v>
      </c>
      <c r="M1179">
        <v>2195844.949</v>
      </c>
      <c r="N1179">
        <v>0.10299999999999999</v>
      </c>
      <c r="O1179">
        <v>2601.1849999999999</v>
      </c>
      <c r="P1179">
        <v>0.2422</v>
      </c>
      <c r="Q1179">
        <v>21405238.089000002</v>
      </c>
      <c r="R1179" t="s">
        <v>82</v>
      </c>
      <c r="S1179" t="s">
        <v>34</v>
      </c>
      <c r="T1179" t="s">
        <v>63</v>
      </c>
      <c r="U1179" t="s">
        <v>132</v>
      </c>
      <c r="V1179" t="s">
        <v>179</v>
      </c>
      <c r="W1179" t="s">
        <v>51</v>
      </c>
      <c r="Y1179" t="s">
        <v>107</v>
      </c>
    </row>
    <row r="1180" spans="1:25" x14ac:dyDescent="0.45">
      <c r="A1180" t="s">
        <v>122</v>
      </c>
      <c r="B1180" t="s">
        <v>174</v>
      </c>
      <c r="C1180">
        <v>1571</v>
      </c>
      <c r="D1180">
        <v>2</v>
      </c>
      <c r="E1180" t="s">
        <v>175</v>
      </c>
      <c r="F1180">
        <v>2012</v>
      </c>
      <c r="G1180">
        <v>3695</v>
      </c>
      <c r="H1180">
        <v>3675.35</v>
      </c>
      <c r="I1180">
        <v>929924.48</v>
      </c>
      <c r="K1180">
        <v>2136.0740000000001</v>
      </c>
      <c r="L1180">
        <v>0.43959999999999999</v>
      </c>
      <c r="M1180">
        <v>955873.01599999995</v>
      </c>
      <c r="N1180">
        <v>0.1008</v>
      </c>
      <c r="O1180">
        <v>1244.578</v>
      </c>
      <c r="P1180">
        <v>0.2525</v>
      </c>
      <c r="Q1180">
        <v>9496761.8969999999</v>
      </c>
      <c r="R1180" t="s">
        <v>82</v>
      </c>
      <c r="S1180" t="s">
        <v>34</v>
      </c>
      <c r="T1180" t="s">
        <v>63</v>
      </c>
      <c r="U1180" t="s">
        <v>132</v>
      </c>
      <c r="V1180" t="s">
        <v>179</v>
      </c>
      <c r="W1180" t="s">
        <v>51</v>
      </c>
      <c r="Y1180" t="s">
        <v>107</v>
      </c>
    </row>
    <row r="1181" spans="1:25" x14ac:dyDescent="0.45">
      <c r="A1181" t="s">
        <v>122</v>
      </c>
      <c r="B1181" t="s">
        <v>174</v>
      </c>
      <c r="C1181">
        <v>1571</v>
      </c>
      <c r="D1181">
        <v>2</v>
      </c>
      <c r="E1181" t="s">
        <v>175</v>
      </c>
      <c r="F1181">
        <v>2013</v>
      </c>
      <c r="G1181">
        <v>5092</v>
      </c>
      <c r="H1181">
        <v>5075</v>
      </c>
      <c r="I1181">
        <v>1200445.67</v>
      </c>
      <c r="K1181">
        <v>1240.2429999999999</v>
      </c>
      <c r="L1181">
        <v>0.18809999999999999</v>
      </c>
      <c r="M1181">
        <v>1278779.615</v>
      </c>
      <c r="N1181">
        <v>0.1028</v>
      </c>
      <c r="O1181">
        <v>1486.979</v>
      </c>
      <c r="P1181">
        <v>0.2321</v>
      </c>
      <c r="Q1181">
        <v>12474517.266000001</v>
      </c>
      <c r="R1181" t="s">
        <v>82</v>
      </c>
      <c r="S1181" t="s">
        <v>34</v>
      </c>
      <c r="T1181" t="s">
        <v>63</v>
      </c>
      <c r="U1181" t="s">
        <v>132</v>
      </c>
      <c r="V1181" t="s">
        <v>179</v>
      </c>
      <c r="W1181" t="s">
        <v>51</v>
      </c>
      <c r="Y1181" t="s">
        <v>107</v>
      </c>
    </row>
    <row r="1182" spans="1:25" x14ac:dyDescent="0.45">
      <c r="A1182" t="s">
        <v>122</v>
      </c>
      <c r="B1182" t="s">
        <v>174</v>
      </c>
      <c r="C1182">
        <v>1571</v>
      </c>
      <c r="D1182">
        <v>2</v>
      </c>
      <c r="E1182" t="s">
        <v>175</v>
      </c>
      <c r="F1182">
        <v>2014</v>
      </c>
      <c r="G1182">
        <v>6019</v>
      </c>
      <c r="H1182">
        <v>6007.91</v>
      </c>
      <c r="I1182">
        <v>1484357.71</v>
      </c>
      <c r="K1182">
        <v>2539.7570000000001</v>
      </c>
      <c r="L1182">
        <v>0.32779999999999998</v>
      </c>
      <c r="M1182">
        <v>1601098.0630000001</v>
      </c>
      <c r="N1182">
        <v>0.1019</v>
      </c>
      <c r="O1182">
        <v>2488.9229999999998</v>
      </c>
      <c r="P1182">
        <v>0.30880000000000002</v>
      </c>
      <c r="Q1182">
        <v>15729082.618000001</v>
      </c>
      <c r="R1182" t="s">
        <v>82</v>
      </c>
      <c r="S1182" t="s">
        <v>34</v>
      </c>
      <c r="T1182" t="s">
        <v>63</v>
      </c>
      <c r="U1182" t="s">
        <v>132</v>
      </c>
      <c r="V1182" t="s">
        <v>179</v>
      </c>
      <c r="W1182" t="s">
        <v>51</v>
      </c>
      <c r="Y1182" t="s">
        <v>107</v>
      </c>
    </row>
    <row r="1183" spans="1:25" x14ac:dyDescent="0.45">
      <c r="A1183" t="s">
        <v>122</v>
      </c>
      <c r="B1183" t="s">
        <v>174</v>
      </c>
      <c r="C1183">
        <v>1571</v>
      </c>
      <c r="D1183">
        <v>2</v>
      </c>
      <c r="E1183" t="s">
        <v>175</v>
      </c>
      <c r="F1183">
        <v>2015</v>
      </c>
      <c r="G1183">
        <v>2578</v>
      </c>
      <c r="H1183">
        <v>2567.88</v>
      </c>
      <c r="I1183">
        <v>632140.84</v>
      </c>
      <c r="K1183">
        <v>647.38199999999995</v>
      </c>
      <c r="L1183">
        <v>0.18870000000000001</v>
      </c>
      <c r="M1183">
        <v>649978.755</v>
      </c>
      <c r="N1183">
        <v>0.1021</v>
      </c>
      <c r="O1183">
        <v>814.24300000000005</v>
      </c>
      <c r="P1183">
        <v>0.2422</v>
      </c>
      <c r="Q1183">
        <v>6351692.4649999999</v>
      </c>
      <c r="R1183" t="s">
        <v>82</v>
      </c>
      <c r="S1183" t="s">
        <v>34</v>
      </c>
      <c r="T1183" t="s">
        <v>63</v>
      </c>
      <c r="U1183" t="s">
        <v>132</v>
      </c>
      <c r="V1183" t="s">
        <v>179</v>
      </c>
      <c r="W1183" t="s">
        <v>51</v>
      </c>
      <c r="Y1183" t="s">
        <v>129</v>
      </c>
    </row>
    <row r="1184" spans="1:25" x14ac:dyDescent="0.45">
      <c r="A1184" t="s">
        <v>122</v>
      </c>
      <c r="B1184" t="s">
        <v>174</v>
      </c>
      <c r="C1184">
        <v>1571</v>
      </c>
      <c r="D1184">
        <v>2</v>
      </c>
      <c r="E1184" t="s">
        <v>175</v>
      </c>
      <c r="F1184">
        <v>2016</v>
      </c>
      <c r="G1184">
        <v>3002</v>
      </c>
      <c r="H1184">
        <v>2992.85</v>
      </c>
      <c r="I1184">
        <v>775482.63</v>
      </c>
      <c r="K1184">
        <v>406.55599999999998</v>
      </c>
      <c r="L1184">
        <v>0.1056</v>
      </c>
      <c r="M1184">
        <v>741064.97100000002</v>
      </c>
      <c r="N1184">
        <v>9.9000000000000005E-2</v>
      </c>
      <c r="O1184">
        <v>742.18399999999997</v>
      </c>
      <c r="P1184">
        <v>0.19040000000000001</v>
      </c>
      <c r="Q1184">
        <v>7467764.0590000004</v>
      </c>
      <c r="R1184" t="s">
        <v>82</v>
      </c>
      <c r="S1184" t="s">
        <v>34</v>
      </c>
      <c r="T1184" t="s">
        <v>63</v>
      </c>
      <c r="U1184" t="s">
        <v>132</v>
      </c>
      <c r="V1184" t="s">
        <v>179</v>
      </c>
      <c r="W1184" t="s">
        <v>51</v>
      </c>
      <c r="Y1184" t="s">
        <v>129</v>
      </c>
    </row>
    <row r="1185" spans="1:25" x14ac:dyDescent="0.45">
      <c r="A1185" t="s">
        <v>122</v>
      </c>
      <c r="B1185" t="s">
        <v>174</v>
      </c>
      <c r="C1185">
        <v>1571</v>
      </c>
      <c r="D1185">
        <v>2</v>
      </c>
      <c r="E1185" t="s">
        <v>175</v>
      </c>
      <c r="F1185">
        <v>2017</v>
      </c>
      <c r="G1185">
        <v>942</v>
      </c>
      <c r="H1185">
        <v>929.23</v>
      </c>
      <c r="I1185">
        <v>228127.99</v>
      </c>
      <c r="K1185">
        <v>216.00800000000001</v>
      </c>
      <c r="L1185">
        <v>0.17100000000000001</v>
      </c>
      <c r="M1185">
        <v>247341.43700000001</v>
      </c>
      <c r="N1185">
        <v>0.1003</v>
      </c>
      <c r="O1185">
        <v>246.01</v>
      </c>
      <c r="P1185">
        <v>0.19</v>
      </c>
      <c r="Q1185">
        <v>2427491.1809999999</v>
      </c>
      <c r="R1185" t="s">
        <v>82</v>
      </c>
      <c r="S1185" t="s">
        <v>34</v>
      </c>
      <c r="T1185" t="s">
        <v>63</v>
      </c>
      <c r="U1185" t="s">
        <v>132</v>
      </c>
      <c r="V1185" t="s">
        <v>179</v>
      </c>
      <c r="W1185" t="s">
        <v>51</v>
      </c>
      <c r="Y1185" t="s">
        <v>130</v>
      </c>
    </row>
    <row r="1186" spans="1:25" x14ac:dyDescent="0.45">
      <c r="A1186" t="s">
        <v>122</v>
      </c>
      <c r="B1186" t="s">
        <v>174</v>
      </c>
      <c r="C1186">
        <v>1571</v>
      </c>
      <c r="D1186">
        <v>2</v>
      </c>
      <c r="E1186" t="s">
        <v>175</v>
      </c>
      <c r="F1186">
        <v>2018</v>
      </c>
      <c r="G1186">
        <v>1823</v>
      </c>
      <c r="H1186">
        <v>1805.3</v>
      </c>
      <c r="I1186">
        <v>462094.03</v>
      </c>
      <c r="K1186">
        <v>319.80599999999998</v>
      </c>
      <c r="L1186">
        <v>0.1128</v>
      </c>
      <c r="M1186">
        <v>541552.12600000005</v>
      </c>
      <c r="N1186">
        <v>0.1003</v>
      </c>
      <c r="O1186">
        <v>525.88300000000004</v>
      </c>
      <c r="P1186">
        <v>0.1832</v>
      </c>
      <c r="Q1186">
        <v>5345275.6859999998</v>
      </c>
      <c r="R1186" t="s">
        <v>82</v>
      </c>
      <c r="S1186" t="s">
        <v>34</v>
      </c>
      <c r="T1186" t="s">
        <v>63</v>
      </c>
      <c r="U1186" t="s">
        <v>132</v>
      </c>
      <c r="V1186" t="s">
        <v>179</v>
      </c>
      <c r="W1186" t="s">
        <v>51</v>
      </c>
      <c r="Y1186" t="s">
        <v>130</v>
      </c>
    </row>
    <row r="1187" spans="1:25" x14ac:dyDescent="0.45">
      <c r="A1187" t="s">
        <v>122</v>
      </c>
      <c r="B1187" t="s">
        <v>174</v>
      </c>
      <c r="C1187">
        <v>1571</v>
      </c>
      <c r="D1187">
        <v>2</v>
      </c>
      <c r="E1187" t="s">
        <v>178</v>
      </c>
      <c r="F1187">
        <v>2019</v>
      </c>
      <c r="G1187">
        <v>1273</v>
      </c>
      <c r="H1187">
        <v>1257.52</v>
      </c>
      <c r="I1187">
        <v>299636.09000000003</v>
      </c>
      <c r="K1187">
        <v>223.32900000000001</v>
      </c>
      <c r="L1187">
        <v>0.17460000000000001</v>
      </c>
      <c r="M1187">
        <v>337831.54</v>
      </c>
      <c r="N1187">
        <v>0.10009999999999999</v>
      </c>
      <c r="O1187">
        <v>351.21899999999999</v>
      </c>
      <c r="P1187">
        <v>0.1928</v>
      </c>
      <c r="Q1187">
        <v>3320068.0460000001</v>
      </c>
      <c r="R1187" t="s">
        <v>82</v>
      </c>
      <c r="S1187" t="s">
        <v>34</v>
      </c>
      <c r="T1187" t="s">
        <v>63</v>
      </c>
      <c r="U1187" t="s">
        <v>132</v>
      </c>
      <c r="V1187" t="s">
        <v>179</v>
      </c>
      <c r="W1187" t="s">
        <v>51</v>
      </c>
      <c r="Y1187" t="s">
        <v>130</v>
      </c>
    </row>
    <row r="1188" spans="1:25" x14ac:dyDescent="0.45">
      <c r="A1188" t="s">
        <v>122</v>
      </c>
      <c r="B1188" t="s">
        <v>174</v>
      </c>
      <c r="C1188">
        <v>1571</v>
      </c>
      <c r="D1188">
        <v>2</v>
      </c>
      <c r="E1188" t="s">
        <v>178</v>
      </c>
      <c r="F1188">
        <v>2020</v>
      </c>
      <c r="G1188">
        <v>165</v>
      </c>
      <c r="H1188">
        <v>160.79</v>
      </c>
      <c r="I1188">
        <v>27525.53</v>
      </c>
      <c r="K1188">
        <v>22.440999999999999</v>
      </c>
      <c r="L1188">
        <v>0.13539999999999999</v>
      </c>
      <c r="M1188">
        <v>32152.880000000001</v>
      </c>
      <c r="N1188">
        <v>9.7199999999999995E-2</v>
      </c>
      <c r="O1188">
        <v>33.941000000000003</v>
      </c>
      <c r="P1188">
        <v>0.1832</v>
      </c>
      <c r="Q1188">
        <v>321020.27600000001</v>
      </c>
      <c r="R1188" t="s">
        <v>82</v>
      </c>
      <c r="S1188" t="s">
        <v>34</v>
      </c>
      <c r="T1188" t="s">
        <v>63</v>
      </c>
      <c r="U1188" t="s">
        <v>132</v>
      </c>
      <c r="V1188" t="s">
        <v>179</v>
      </c>
      <c r="W1188" t="s">
        <v>51</v>
      </c>
      <c r="Y1188" t="s">
        <v>130</v>
      </c>
    </row>
    <row r="1189" spans="1:25" x14ac:dyDescent="0.45">
      <c r="A1189" t="s">
        <v>122</v>
      </c>
      <c r="B1189" t="s">
        <v>174</v>
      </c>
      <c r="C1189">
        <v>1571</v>
      </c>
      <c r="D1189">
        <v>2</v>
      </c>
      <c r="E1189" t="s">
        <v>178</v>
      </c>
      <c r="F1189">
        <v>2021</v>
      </c>
      <c r="G1189">
        <v>1283</v>
      </c>
      <c r="H1189">
        <v>1277.21</v>
      </c>
      <c r="I1189">
        <v>314818.71999999997</v>
      </c>
      <c r="K1189">
        <v>235.47800000000001</v>
      </c>
      <c r="L1189">
        <v>0.1411</v>
      </c>
      <c r="M1189">
        <v>341021.96899999998</v>
      </c>
      <c r="N1189">
        <v>0.10100000000000001</v>
      </c>
      <c r="O1189">
        <v>299.82900000000001</v>
      </c>
      <c r="P1189">
        <v>0.17050000000000001</v>
      </c>
      <c r="Q1189">
        <v>3368581.6290000002</v>
      </c>
      <c r="R1189" t="s">
        <v>82</v>
      </c>
      <c r="S1189" t="s">
        <v>34</v>
      </c>
      <c r="T1189" t="s">
        <v>63</v>
      </c>
      <c r="U1189" t="s">
        <v>132</v>
      </c>
      <c r="V1189" t="s">
        <v>179</v>
      </c>
      <c r="W1189" t="s">
        <v>51</v>
      </c>
      <c r="Y1189" t="s">
        <v>131</v>
      </c>
    </row>
    <row r="1190" spans="1:25" x14ac:dyDescent="0.45">
      <c r="A1190" t="s">
        <v>122</v>
      </c>
      <c r="B1190" t="s">
        <v>174</v>
      </c>
      <c r="C1190">
        <v>1571</v>
      </c>
      <c r="D1190">
        <v>3</v>
      </c>
      <c r="F1190">
        <v>2009</v>
      </c>
      <c r="G1190">
        <v>596</v>
      </c>
      <c r="H1190">
        <v>548.42999999999995</v>
      </c>
      <c r="I1190">
        <v>163663.16</v>
      </c>
      <c r="K1190">
        <v>145.27799999999999</v>
      </c>
      <c r="L1190">
        <v>0.1017</v>
      </c>
      <c r="M1190">
        <v>124681.70699999999</v>
      </c>
      <c r="N1190">
        <v>6.1699999999999998E-2</v>
      </c>
      <c r="O1190">
        <v>138.59299999999999</v>
      </c>
      <c r="P1190">
        <v>0.1012</v>
      </c>
      <c r="Q1190">
        <v>1951136.5209999999</v>
      </c>
      <c r="R1190" t="s">
        <v>45</v>
      </c>
      <c r="S1190" t="s">
        <v>34</v>
      </c>
      <c r="T1190" t="s">
        <v>46</v>
      </c>
      <c r="V1190" t="s">
        <v>180</v>
      </c>
      <c r="Y1190" t="s">
        <v>107</v>
      </c>
    </row>
    <row r="1191" spans="1:25" x14ac:dyDescent="0.45">
      <c r="A1191" t="s">
        <v>122</v>
      </c>
      <c r="B1191" t="s">
        <v>174</v>
      </c>
      <c r="C1191">
        <v>1571</v>
      </c>
      <c r="D1191">
        <v>3</v>
      </c>
      <c r="F1191">
        <v>2010</v>
      </c>
      <c r="G1191">
        <v>1348</v>
      </c>
      <c r="H1191">
        <v>1265.53</v>
      </c>
      <c r="I1191">
        <v>495559.16</v>
      </c>
      <c r="K1191">
        <v>70.16</v>
      </c>
      <c r="L1191">
        <v>2.86E-2</v>
      </c>
      <c r="M1191">
        <v>336812.92800000001</v>
      </c>
      <c r="N1191">
        <v>5.9499999999999997E-2</v>
      </c>
      <c r="O1191">
        <v>365.26</v>
      </c>
      <c r="P1191">
        <v>0.10440000000000001</v>
      </c>
      <c r="Q1191">
        <v>5622178.3619999997</v>
      </c>
      <c r="R1191" t="s">
        <v>45</v>
      </c>
      <c r="S1191" t="s">
        <v>34</v>
      </c>
      <c r="T1191" t="s">
        <v>46</v>
      </c>
      <c r="V1191" t="s">
        <v>180</v>
      </c>
      <c r="Y1191" t="s">
        <v>107</v>
      </c>
    </row>
    <row r="1192" spans="1:25" x14ac:dyDescent="0.45">
      <c r="A1192" t="s">
        <v>122</v>
      </c>
      <c r="B1192" t="s">
        <v>174</v>
      </c>
      <c r="C1192">
        <v>1571</v>
      </c>
      <c r="D1192">
        <v>3</v>
      </c>
      <c r="F1192">
        <v>2011</v>
      </c>
      <c r="G1192">
        <v>1031</v>
      </c>
      <c r="H1192">
        <v>969.22</v>
      </c>
      <c r="I1192">
        <v>388923.16</v>
      </c>
      <c r="K1192">
        <v>48.901000000000003</v>
      </c>
      <c r="L1192">
        <v>3.0800000000000001E-2</v>
      </c>
      <c r="M1192">
        <v>256903.43</v>
      </c>
      <c r="N1192">
        <v>5.9400000000000001E-2</v>
      </c>
      <c r="O1192">
        <v>297.28699999999998</v>
      </c>
      <c r="P1192">
        <v>0.1075</v>
      </c>
      <c r="Q1192">
        <v>4294455.0760000004</v>
      </c>
      <c r="R1192" t="s">
        <v>45</v>
      </c>
      <c r="S1192" t="s">
        <v>34</v>
      </c>
      <c r="T1192" t="s">
        <v>46</v>
      </c>
      <c r="V1192" t="s">
        <v>180</v>
      </c>
      <c r="Y1192" t="s">
        <v>107</v>
      </c>
    </row>
    <row r="1193" spans="1:25" x14ac:dyDescent="0.45">
      <c r="A1193" t="s">
        <v>122</v>
      </c>
      <c r="B1193" t="s">
        <v>174</v>
      </c>
      <c r="C1193">
        <v>1571</v>
      </c>
      <c r="D1193">
        <v>3</v>
      </c>
      <c r="F1193">
        <v>2012</v>
      </c>
      <c r="G1193">
        <v>3412</v>
      </c>
      <c r="H1193">
        <v>3338.15</v>
      </c>
      <c r="I1193">
        <v>1427049.94</v>
      </c>
      <c r="K1193">
        <v>47.991999999999997</v>
      </c>
      <c r="L1193">
        <v>5.0999999999999997E-2</v>
      </c>
      <c r="M1193">
        <v>974777.51199999999</v>
      </c>
      <c r="N1193">
        <v>5.8900000000000001E-2</v>
      </c>
      <c r="O1193">
        <v>1116.56</v>
      </c>
      <c r="P1193">
        <v>0.1149</v>
      </c>
      <c r="Q1193">
        <v>16443617.827</v>
      </c>
      <c r="R1193" t="s">
        <v>45</v>
      </c>
      <c r="S1193" t="s">
        <v>34</v>
      </c>
      <c r="T1193" t="s">
        <v>46</v>
      </c>
      <c r="V1193" t="s">
        <v>180</v>
      </c>
      <c r="Y1193" t="s">
        <v>107</v>
      </c>
    </row>
    <row r="1194" spans="1:25" x14ac:dyDescent="0.45">
      <c r="A1194" t="s">
        <v>122</v>
      </c>
      <c r="B1194" t="s">
        <v>174</v>
      </c>
      <c r="C1194">
        <v>1571</v>
      </c>
      <c r="D1194">
        <v>3</v>
      </c>
      <c r="F1194">
        <v>2013</v>
      </c>
      <c r="G1194">
        <v>588</v>
      </c>
      <c r="H1194">
        <v>568.54</v>
      </c>
      <c r="I1194">
        <v>236332.27</v>
      </c>
      <c r="K1194">
        <v>8.4960000000000004</v>
      </c>
      <c r="L1194">
        <v>2.1600000000000001E-2</v>
      </c>
      <c r="M1194">
        <v>151242.111</v>
      </c>
      <c r="N1194">
        <v>5.8799999999999998E-2</v>
      </c>
      <c r="O1194">
        <v>169.32900000000001</v>
      </c>
      <c r="P1194">
        <v>0.105</v>
      </c>
      <c r="Q1194">
        <v>2551245.6439999999</v>
      </c>
      <c r="R1194" t="s">
        <v>45</v>
      </c>
      <c r="S1194" t="s">
        <v>34</v>
      </c>
      <c r="T1194" t="s">
        <v>46</v>
      </c>
      <c r="V1194" t="s">
        <v>180</v>
      </c>
      <c r="Y1194" t="s">
        <v>107</v>
      </c>
    </row>
    <row r="1195" spans="1:25" x14ac:dyDescent="0.45">
      <c r="A1195" t="s">
        <v>122</v>
      </c>
      <c r="B1195" t="s">
        <v>174</v>
      </c>
      <c r="C1195">
        <v>1571</v>
      </c>
      <c r="D1195">
        <v>3</v>
      </c>
      <c r="F1195">
        <v>2014</v>
      </c>
      <c r="G1195">
        <v>720</v>
      </c>
      <c r="H1195">
        <v>687.07</v>
      </c>
      <c r="I1195">
        <v>258763.57</v>
      </c>
      <c r="K1195">
        <v>8.7530000000000001</v>
      </c>
      <c r="L1195">
        <v>1.7299999999999999E-2</v>
      </c>
      <c r="M1195">
        <v>159089.91200000001</v>
      </c>
      <c r="N1195">
        <v>5.8999999999999997E-2</v>
      </c>
      <c r="O1195">
        <v>180.345</v>
      </c>
      <c r="P1195">
        <v>9.7199999999999995E-2</v>
      </c>
      <c r="Q1195">
        <v>2683574.6919999998</v>
      </c>
      <c r="R1195" t="s">
        <v>45</v>
      </c>
      <c r="S1195" t="s">
        <v>34</v>
      </c>
      <c r="T1195" t="s">
        <v>46</v>
      </c>
      <c r="V1195" t="s">
        <v>180</v>
      </c>
      <c r="Y1195" t="s">
        <v>107</v>
      </c>
    </row>
    <row r="1196" spans="1:25" x14ac:dyDescent="0.45">
      <c r="A1196" t="s">
        <v>122</v>
      </c>
      <c r="B1196" t="s">
        <v>174</v>
      </c>
      <c r="C1196">
        <v>1571</v>
      </c>
      <c r="D1196">
        <v>3</v>
      </c>
      <c r="F1196">
        <v>2015</v>
      </c>
      <c r="G1196">
        <v>925</v>
      </c>
      <c r="H1196">
        <v>889.51</v>
      </c>
      <c r="I1196">
        <v>304741.09000000003</v>
      </c>
      <c r="K1196">
        <v>9.6069999999999993</v>
      </c>
      <c r="L1196">
        <v>2.76E-2</v>
      </c>
      <c r="M1196">
        <v>196075.12599999999</v>
      </c>
      <c r="N1196">
        <v>5.8999999999999997E-2</v>
      </c>
      <c r="O1196">
        <v>224.977</v>
      </c>
      <c r="P1196">
        <v>9.7299999999999998E-2</v>
      </c>
      <c r="Q1196">
        <v>3307356.4840000002</v>
      </c>
      <c r="R1196" t="s">
        <v>34</v>
      </c>
      <c r="S1196" t="s">
        <v>45</v>
      </c>
      <c r="T1196" t="s">
        <v>46</v>
      </c>
      <c r="V1196" t="s">
        <v>180</v>
      </c>
      <c r="Y1196" t="s">
        <v>129</v>
      </c>
    </row>
    <row r="1197" spans="1:25" x14ac:dyDescent="0.45">
      <c r="A1197" t="s">
        <v>122</v>
      </c>
      <c r="B1197" t="s">
        <v>174</v>
      </c>
      <c r="C1197">
        <v>1571</v>
      </c>
      <c r="D1197">
        <v>3</v>
      </c>
      <c r="F1197">
        <v>2016</v>
      </c>
      <c r="G1197">
        <v>1308</v>
      </c>
      <c r="H1197">
        <v>1274.76</v>
      </c>
      <c r="I1197">
        <v>454112.55</v>
      </c>
      <c r="K1197">
        <v>11.063000000000001</v>
      </c>
      <c r="L1197">
        <v>3.1800000000000002E-2</v>
      </c>
      <c r="M1197">
        <v>282743.25099999999</v>
      </c>
      <c r="N1197">
        <v>5.8999999999999997E-2</v>
      </c>
      <c r="O1197">
        <v>290.78699999999998</v>
      </c>
      <c r="P1197">
        <v>9.06E-2</v>
      </c>
      <c r="Q1197">
        <v>4769403.5750000002</v>
      </c>
      <c r="R1197" t="s">
        <v>34</v>
      </c>
      <c r="S1197" t="s">
        <v>45</v>
      </c>
      <c r="T1197" t="s">
        <v>46</v>
      </c>
      <c r="V1197" t="s">
        <v>180</v>
      </c>
      <c r="Y1197" t="s">
        <v>129</v>
      </c>
    </row>
    <row r="1198" spans="1:25" x14ac:dyDescent="0.45">
      <c r="A1198" t="s">
        <v>122</v>
      </c>
      <c r="B1198" t="s">
        <v>174</v>
      </c>
      <c r="C1198">
        <v>1571</v>
      </c>
      <c r="D1198">
        <v>3</v>
      </c>
      <c r="F1198">
        <v>2017</v>
      </c>
      <c r="G1198">
        <v>354</v>
      </c>
      <c r="H1198">
        <v>344.4</v>
      </c>
      <c r="I1198">
        <v>97573.18</v>
      </c>
      <c r="K1198">
        <v>4.3810000000000002</v>
      </c>
      <c r="L1198">
        <v>5.96E-2</v>
      </c>
      <c r="M1198">
        <v>60796.650999999998</v>
      </c>
      <c r="N1198">
        <v>5.8500000000000003E-2</v>
      </c>
      <c r="O1198">
        <v>55.485999999999997</v>
      </c>
      <c r="P1198">
        <v>6.9800000000000001E-2</v>
      </c>
      <c r="Q1198">
        <v>1025558.6189999999</v>
      </c>
      <c r="R1198" t="s">
        <v>34</v>
      </c>
      <c r="S1198" t="s">
        <v>45</v>
      </c>
      <c r="T1198" t="s">
        <v>46</v>
      </c>
      <c r="V1198" t="s">
        <v>180</v>
      </c>
      <c r="Y1198" t="s">
        <v>130</v>
      </c>
    </row>
    <row r="1199" spans="1:25" x14ac:dyDescent="0.45">
      <c r="A1199" t="s">
        <v>122</v>
      </c>
      <c r="B1199" t="s">
        <v>174</v>
      </c>
      <c r="C1199">
        <v>1571</v>
      </c>
      <c r="D1199">
        <v>3</v>
      </c>
      <c r="F1199">
        <v>2018</v>
      </c>
      <c r="G1199">
        <v>665</v>
      </c>
      <c r="H1199">
        <v>656.59</v>
      </c>
      <c r="I1199">
        <v>310517.67</v>
      </c>
      <c r="K1199">
        <v>48.878</v>
      </c>
      <c r="L1199">
        <v>6.1899999999999997E-2</v>
      </c>
      <c r="M1199">
        <v>182286.76699999999</v>
      </c>
      <c r="N1199">
        <v>5.8900000000000001E-2</v>
      </c>
      <c r="O1199">
        <v>183.727</v>
      </c>
      <c r="P1199">
        <v>0.1055</v>
      </c>
      <c r="Q1199">
        <v>3074973.9670000002</v>
      </c>
      <c r="R1199" t="s">
        <v>34</v>
      </c>
      <c r="S1199" t="s">
        <v>45</v>
      </c>
      <c r="T1199" t="s">
        <v>46</v>
      </c>
      <c r="V1199" t="s">
        <v>180</v>
      </c>
      <c r="Y1199" t="s">
        <v>130</v>
      </c>
    </row>
    <row r="1200" spans="1:25" x14ac:dyDescent="0.45">
      <c r="A1200" t="s">
        <v>122</v>
      </c>
      <c r="B1200" t="s">
        <v>174</v>
      </c>
      <c r="C1200">
        <v>1571</v>
      </c>
      <c r="D1200">
        <v>3</v>
      </c>
      <c r="F1200">
        <v>2019</v>
      </c>
      <c r="G1200">
        <v>154</v>
      </c>
      <c r="H1200">
        <v>148.59</v>
      </c>
      <c r="I1200">
        <v>54108.91</v>
      </c>
      <c r="K1200">
        <v>6.2679999999999998</v>
      </c>
      <c r="L1200">
        <v>3.5999999999999997E-2</v>
      </c>
      <c r="M1200">
        <v>31933.257000000001</v>
      </c>
      <c r="N1200">
        <v>5.8599999999999999E-2</v>
      </c>
      <c r="O1200">
        <v>34.345999999999997</v>
      </c>
      <c r="P1200">
        <v>9.1499999999999998E-2</v>
      </c>
      <c r="Q1200">
        <v>538685.46100000001</v>
      </c>
      <c r="R1200" t="s">
        <v>34</v>
      </c>
      <c r="S1200" t="s">
        <v>45</v>
      </c>
      <c r="T1200" t="s">
        <v>46</v>
      </c>
      <c r="V1200" t="s">
        <v>180</v>
      </c>
      <c r="Y1200" t="s">
        <v>130</v>
      </c>
    </row>
    <row r="1201" spans="1:25" x14ac:dyDescent="0.45">
      <c r="A1201" t="s">
        <v>122</v>
      </c>
      <c r="B1201" t="s">
        <v>174</v>
      </c>
      <c r="C1201">
        <v>1571</v>
      </c>
      <c r="D1201">
        <v>3</v>
      </c>
      <c r="F1201">
        <v>2020</v>
      </c>
      <c r="G1201">
        <v>342</v>
      </c>
      <c r="H1201">
        <v>335.6</v>
      </c>
      <c r="I1201">
        <v>88775.91</v>
      </c>
      <c r="K1201">
        <v>2.95</v>
      </c>
      <c r="L1201">
        <v>1.2200000000000001E-2</v>
      </c>
      <c r="M1201">
        <v>59849.911</v>
      </c>
      <c r="N1201">
        <v>5.8799999999999998E-2</v>
      </c>
      <c r="O1201">
        <v>54.094999999999999</v>
      </c>
      <c r="P1201">
        <v>7.6200000000000004E-2</v>
      </c>
      <c r="Q1201">
        <v>1009620.546</v>
      </c>
      <c r="R1201" t="s">
        <v>34</v>
      </c>
      <c r="S1201" t="s">
        <v>45</v>
      </c>
      <c r="T1201" t="s">
        <v>46</v>
      </c>
      <c r="V1201" t="s">
        <v>180</v>
      </c>
      <c r="Y1201" t="s">
        <v>130</v>
      </c>
    </row>
    <row r="1202" spans="1:25" x14ac:dyDescent="0.45">
      <c r="A1202" t="s">
        <v>122</v>
      </c>
      <c r="B1202" t="s">
        <v>174</v>
      </c>
      <c r="C1202">
        <v>1571</v>
      </c>
      <c r="D1202">
        <v>3</v>
      </c>
      <c r="F1202">
        <v>2021</v>
      </c>
      <c r="G1202">
        <v>264</v>
      </c>
      <c r="H1202">
        <v>253.61</v>
      </c>
      <c r="I1202">
        <v>64879.21</v>
      </c>
      <c r="K1202">
        <v>1.0820000000000001</v>
      </c>
      <c r="L1202">
        <v>8.8999999999999999E-3</v>
      </c>
      <c r="M1202">
        <v>45071.750999999997</v>
      </c>
      <c r="N1202">
        <v>5.8599999999999999E-2</v>
      </c>
      <c r="O1202">
        <v>36.116999999999997</v>
      </c>
      <c r="P1202">
        <v>5.9400000000000001E-2</v>
      </c>
      <c r="Q1202">
        <v>760321.40500000003</v>
      </c>
      <c r="R1202" t="s">
        <v>34</v>
      </c>
      <c r="S1202" t="s">
        <v>45</v>
      </c>
      <c r="T1202" t="s">
        <v>46</v>
      </c>
      <c r="V1202" t="s">
        <v>180</v>
      </c>
      <c r="Y1202" t="s">
        <v>131</v>
      </c>
    </row>
    <row r="1203" spans="1:25" x14ac:dyDescent="0.45">
      <c r="A1203" t="s">
        <v>122</v>
      </c>
      <c r="B1203" t="s">
        <v>174</v>
      </c>
      <c r="C1203">
        <v>1571</v>
      </c>
      <c r="D1203">
        <v>3</v>
      </c>
      <c r="F1203">
        <v>2022</v>
      </c>
      <c r="G1203">
        <v>552</v>
      </c>
      <c r="H1203">
        <v>545.53</v>
      </c>
      <c r="I1203">
        <v>168471.67999999999</v>
      </c>
      <c r="K1203">
        <v>3.2210000000000001</v>
      </c>
      <c r="L1203">
        <v>5.7999999999999996E-3</v>
      </c>
      <c r="M1203">
        <v>109764.66099999999</v>
      </c>
      <c r="N1203">
        <v>5.8599999999999999E-2</v>
      </c>
      <c r="O1203">
        <v>89.778000000000006</v>
      </c>
      <c r="P1203">
        <v>7.7899999999999997E-2</v>
      </c>
      <c r="Q1203">
        <v>1851638.1229999999</v>
      </c>
      <c r="R1203" t="s">
        <v>34</v>
      </c>
      <c r="S1203" t="s">
        <v>45</v>
      </c>
      <c r="T1203" t="s">
        <v>46</v>
      </c>
      <c r="V1203" t="s">
        <v>180</v>
      </c>
      <c r="Y1203" t="s">
        <v>131</v>
      </c>
    </row>
    <row r="1204" spans="1:25" x14ac:dyDescent="0.45">
      <c r="A1204" t="s">
        <v>122</v>
      </c>
      <c r="B1204" t="s">
        <v>174</v>
      </c>
      <c r="C1204">
        <v>1571</v>
      </c>
      <c r="D1204">
        <v>3</v>
      </c>
      <c r="F1204">
        <v>2023</v>
      </c>
      <c r="G1204">
        <v>1050</v>
      </c>
      <c r="H1204">
        <v>1035.6400000000001</v>
      </c>
      <c r="I1204">
        <v>424844.37</v>
      </c>
      <c r="K1204">
        <v>6.4039999999999999</v>
      </c>
      <c r="L1204">
        <v>5.0200000000000002E-2</v>
      </c>
      <c r="M1204">
        <v>268340.64399999997</v>
      </c>
      <c r="N1204">
        <v>5.7799999999999997E-2</v>
      </c>
      <c r="O1204">
        <v>236.24100000000001</v>
      </c>
      <c r="P1204">
        <v>9.06E-2</v>
      </c>
      <c r="Q1204">
        <v>4526704.4859999996</v>
      </c>
      <c r="R1204" t="s">
        <v>34</v>
      </c>
      <c r="S1204" t="s">
        <v>45</v>
      </c>
      <c r="T1204" t="s">
        <v>46</v>
      </c>
      <c r="V1204" t="s">
        <v>180</v>
      </c>
      <c r="Y1204" t="s">
        <v>131</v>
      </c>
    </row>
    <row r="1205" spans="1:25" x14ac:dyDescent="0.45">
      <c r="A1205" t="s">
        <v>122</v>
      </c>
      <c r="B1205" t="s">
        <v>174</v>
      </c>
      <c r="C1205">
        <v>1571</v>
      </c>
      <c r="D1205">
        <v>3</v>
      </c>
      <c r="F1205">
        <v>2024</v>
      </c>
      <c r="G1205">
        <v>646</v>
      </c>
      <c r="H1205">
        <v>641.5</v>
      </c>
      <c r="I1205">
        <v>312758.73</v>
      </c>
      <c r="K1205">
        <v>4.5519999999999996</v>
      </c>
      <c r="L1205">
        <v>5.7000000000000002E-3</v>
      </c>
      <c r="M1205">
        <v>194119.856</v>
      </c>
      <c r="N1205">
        <v>5.8900000000000001E-2</v>
      </c>
      <c r="O1205">
        <v>201.90799999999999</v>
      </c>
      <c r="P1205">
        <v>0.1082</v>
      </c>
      <c r="Q1205">
        <v>3274654.3640000001</v>
      </c>
      <c r="R1205" t="s">
        <v>34</v>
      </c>
      <c r="S1205" t="s">
        <v>45</v>
      </c>
      <c r="T1205" t="s">
        <v>46</v>
      </c>
      <c r="V1205" t="s">
        <v>180</v>
      </c>
      <c r="Y1205" t="s">
        <v>131</v>
      </c>
    </row>
    <row r="1206" spans="1:25" x14ac:dyDescent="0.45">
      <c r="A1206" t="s">
        <v>122</v>
      </c>
      <c r="B1206" t="s">
        <v>174</v>
      </c>
      <c r="C1206">
        <v>1571</v>
      </c>
      <c r="D1206">
        <v>4</v>
      </c>
      <c r="F1206">
        <v>2009</v>
      </c>
      <c r="G1206">
        <v>724</v>
      </c>
      <c r="H1206">
        <v>693.7</v>
      </c>
      <c r="I1206">
        <v>213334.1</v>
      </c>
      <c r="K1206">
        <v>183.58</v>
      </c>
      <c r="L1206">
        <v>8.7900000000000006E-2</v>
      </c>
      <c r="M1206">
        <v>180110.37599999999</v>
      </c>
      <c r="N1206">
        <v>6.1600000000000002E-2</v>
      </c>
      <c r="O1206">
        <v>217.24600000000001</v>
      </c>
      <c r="P1206">
        <v>0.1171</v>
      </c>
      <c r="Q1206">
        <v>2839602.071</v>
      </c>
      <c r="R1206" t="s">
        <v>45</v>
      </c>
      <c r="S1206" t="s">
        <v>34</v>
      </c>
      <c r="T1206" t="s">
        <v>46</v>
      </c>
      <c r="V1206" t="s">
        <v>180</v>
      </c>
      <c r="Y1206" t="s">
        <v>107</v>
      </c>
    </row>
    <row r="1207" spans="1:25" x14ac:dyDescent="0.45">
      <c r="A1207" t="s">
        <v>122</v>
      </c>
      <c r="B1207" t="s">
        <v>174</v>
      </c>
      <c r="C1207">
        <v>1571</v>
      </c>
      <c r="D1207">
        <v>4</v>
      </c>
      <c r="F1207">
        <v>2010</v>
      </c>
      <c r="G1207">
        <v>1730</v>
      </c>
      <c r="H1207">
        <v>1633.92</v>
      </c>
      <c r="I1207">
        <v>620134.61</v>
      </c>
      <c r="K1207">
        <v>55.720999999999997</v>
      </c>
      <c r="L1207">
        <v>1.8499999999999999E-2</v>
      </c>
      <c r="M1207">
        <v>474040.973</v>
      </c>
      <c r="N1207">
        <v>5.9200000000000003E-2</v>
      </c>
      <c r="O1207">
        <v>527.77700000000004</v>
      </c>
      <c r="P1207">
        <v>0.1043</v>
      </c>
      <c r="Q1207">
        <v>7956466.0650000004</v>
      </c>
      <c r="R1207" t="s">
        <v>45</v>
      </c>
      <c r="S1207" t="s">
        <v>34</v>
      </c>
      <c r="T1207" t="s">
        <v>46</v>
      </c>
      <c r="V1207" t="s">
        <v>180</v>
      </c>
      <c r="Y1207" t="s">
        <v>107</v>
      </c>
    </row>
    <row r="1208" spans="1:25" x14ac:dyDescent="0.45">
      <c r="A1208" t="s">
        <v>122</v>
      </c>
      <c r="B1208" t="s">
        <v>174</v>
      </c>
      <c r="C1208">
        <v>1571</v>
      </c>
      <c r="D1208">
        <v>4</v>
      </c>
      <c r="F1208">
        <v>2011</v>
      </c>
      <c r="G1208">
        <v>1004</v>
      </c>
      <c r="H1208">
        <v>960.15</v>
      </c>
      <c r="I1208">
        <v>374378.98</v>
      </c>
      <c r="K1208">
        <v>47.457999999999998</v>
      </c>
      <c r="L1208">
        <v>2.3099999999999999E-2</v>
      </c>
      <c r="M1208">
        <v>290821.34999999998</v>
      </c>
      <c r="N1208">
        <v>5.9400000000000001E-2</v>
      </c>
      <c r="O1208">
        <v>332.88299999999998</v>
      </c>
      <c r="P1208">
        <v>0.10489999999999999</v>
      </c>
      <c r="Q1208">
        <v>4867186.0389999999</v>
      </c>
      <c r="R1208" t="s">
        <v>45</v>
      </c>
      <c r="S1208" t="s">
        <v>34</v>
      </c>
      <c r="T1208" t="s">
        <v>46</v>
      </c>
      <c r="V1208" t="s">
        <v>180</v>
      </c>
      <c r="Y1208" t="s">
        <v>107</v>
      </c>
    </row>
    <row r="1209" spans="1:25" x14ac:dyDescent="0.45">
      <c r="A1209" t="s">
        <v>122</v>
      </c>
      <c r="B1209" t="s">
        <v>174</v>
      </c>
      <c r="C1209">
        <v>1571</v>
      </c>
      <c r="D1209">
        <v>4</v>
      </c>
      <c r="F1209">
        <v>2012</v>
      </c>
      <c r="G1209">
        <v>3694</v>
      </c>
      <c r="H1209">
        <v>3616.83</v>
      </c>
      <c r="I1209">
        <v>1539669.48</v>
      </c>
      <c r="K1209">
        <v>46.003999999999998</v>
      </c>
      <c r="L1209">
        <v>9.4999999999999998E-3</v>
      </c>
      <c r="M1209">
        <v>1148693.628</v>
      </c>
      <c r="N1209">
        <v>5.8999999999999997E-2</v>
      </c>
      <c r="O1209">
        <v>1187.547</v>
      </c>
      <c r="P1209">
        <v>0.1022</v>
      </c>
      <c r="Q1209">
        <v>19377437.173999999</v>
      </c>
      <c r="R1209" t="s">
        <v>45</v>
      </c>
      <c r="S1209" t="s">
        <v>34</v>
      </c>
      <c r="T1209" t="s">
        <v>46</v>
      </c>
      <c r="V1209" t="s">
        <v>180</v>
      </c>
      <c r="Y1209" t="s">
        <v>107</v>
      </c>
    </row>
    <row r="1210" spans="1:25" x14ac:dyDescent="0.45">
      <c r="A1210" t="s">
        <v>122</v>
      </c>
      <c r="B1210" t="s">
        <v>174</v>
      </c>
      <c r="C1210">
        <v>1571</v>
      </c>
      <c r="D1210">
        <v>4</v>
      </c>
      <c r="F1210">
        <v>2013</v>
      </c>
      <c r="G1210">
        <v>1155</v>
      </c>
      <c r="H1210">
        <v>1119.94</v>
      </c>
      <c r="I1210">
        <v>521824.68</v>
      </c>
      <c r="K1210">
        <v>8.3870000000000005</v>
      </c>
      <c r="L1210">
        <v>8.2000000000000007E-3</v>
      </c>
      <c r="M1210">
        <v>351510.91899999999</v>
      </c>
      <c r="N1210">
        <v>5.8999999999999997E-2</v>
      </c>
      <c r="O1210">
        <v>396.58300000000003</v>
      </c>
      <c r="P1210">
        <v>0.1114</v>
      </c>
      <c r="Q1210">
        <v>5929584.7489999998</v>
      </c>
      <c r="R1210" t="s">
        <v>45</v>
      </c>
      <c r="S1210" t="s">
        <v>34</v>
      </c>
      <c r="T1210" t="s">
        <v>46</v>
      </c>
      <c r="V1210" t="s">
        <v>180</v>
      </c>
      <c r="Y1210" t="s">
        <v>107</v>
      </c>
    </row>
    <row r="1211" spans="1:25" x14ac:dyDescent="0.45">
      <c r="A1211" t="s">
        <v>122</v>
      </c>
      <c r="B1211" t="s">
        <v>174</v>
      </c>
      <c r="C1211">
        <v>1571</v>
      </c>
      <c r="D1211">
        <v>4</v>
      </c>
      <c r="F1211">
        <v>2014</v>
      </c>
      <c r="G1211">
        <v>620</v>
      </c>
      <c r="H1211">
        <v>589.6</v>
      </c>
      <c r="I1211">
        <v>204954.15</v>
      </c>
      <c r="K1211">
        <v>3.052</v>
      </c>
      <c r="L1211">
        <v>2.6100000000000002E-2</v>
      </c>
      <c r="M1211">
        <v>137882.68100000001</v>
      </c>
      <c r="N1211">
        <v>5.8700000000000002E-2</v>
      </c>
      <c r="O1211">
        <v>144.31899999999999</v>
      </c>
      <c r="P1211">
        <v>8.9499999999999996E-2</v>
      </c>
      <c r="Q1211">
        <v>2325901.324</v>
      </c>
      <c r="R1211" t="s">
        <v>45</v>
      </c>
      <c r="S1211" t="s">
        <v>34</v>
      </c>
      <c r="T1211" t="s">
        <v>46</v>
      </c>
      <c r="V1211" t="s">
        <v>180</v>
      </c>
      <c r="Y1211" t="s">
        <v>107</v>
      </c>
    </row>
    <row r="1212" spans="1:25" x14ac:dyDescent="0.45">
      <c r="A1212" t="s">
        <v>122</v>
      </c>
      <c r="B1212" t="s">
        <v>174</v>
      </c>
      <c r="C1212">
        <v>1571</v>
      </c>
      <c r="D1212">
        <v>4</v>
      </c>
      <c r="F1212">
        <v>2015</v>
      </c>
      <c r="G1212">
        <v>1396</v>
      </c>
      <c r="H1212">
        <v>1348.39</v>
      </c>
      <c r="I1212">
        <v>528913.67000000004</v>
      </c>
      <c r="K1212">
        <v>8.3919999999999995</v>
      </c>
      <c r="L1212">
        <v>4.7000000000000002E-3</v>
      </c>
      <c r="M1212">
        <v>349059.94</v>
      </c>
      <c r="N1212">
        <v>5.8900000000000001E-2</v>
      </c>
      <c r="O1212">
        <v>391.66300000000001</v>
      </c>
      <c r="P1212">
        <v>9.9299999999999999E-2</v>
      </c>
      <c r="Q1212">
        <v>5888077.9419999998</v>
      </c>
      <c r="R1212" t="s">
        <v>34</v>
      </c>
      <c r="S1212" t="s">
        <v>45</v>
      </c>
      <c r="T1212" t="s">
        <v>46</v>
      </c>
      <c r="V1212" t="s">
        <v>180</v>
      </c>
      <c r="Y1212" t="s">
        <v>129</v>
      </c>
    </row>
    <row r="1213" spans="1:25" x14ac:dyDescent="0.45">
      <c r="A1213" t="s">
        <v>122</v>
      </c>
      <c r="B1213" t="s">
        <v>174</v>
      </c>
      <c r="C1213">
        <v>1571</v>
      </c>
      <c r="D1213">
        <v>4</v>
      </c>
      <c r="F1213">
        <v>2016</v>
      </c>
      <c r="G1213">
        <v>2510</v>
      </c>
      <c r="H1213">
        <v>2459.09</v>
      </c>
      <c r="I1213">
        <v>954256.55</v>
      </c>
      <c r="K1213">
        <v>12.125</v>
      </c>
      <c r="L1213">
        <v>7.0000000000000001E-3</v>
      </c>
      <c r="M1213">
        <v>599782.81799999997</v>
      </c>
      <c r="N1213">
        <v>5.8999999999999997E-2</v>
      </c>
      <c r="O1213">
        <v>670.12400000000002</v>
      </c>
      <c r="P1213">
        <v>0.1003</v>
      </c>
      <c r="Q1213">
        <v>10117624.186000001</v>
      </c>
      <c r="R1213" t="s">
        <v>34</v>
      </c>
      <c r="S1213" t="s">
        <v>45</v>
      </c>
      <c r="T1213" t="s">
        <v>46</v>
      </c>
      <c r="V1213" t="s">
        <v>180</v>
      </c>
      <c r="Y1213" t="s">
        <v>129</v>
      </c>
    </row>
    <row r="1214" spans="1:25" x14ac:dyDescent="0.45">
      <c r="A1214" t="s">
        <v>122</v>
      </c>
      <c r="B1214" t="s">
        <v>174</v>
      </c>
      <c r="C1214">
        <v>1571</v>
      </c>
      <c r="D1214">
        <v>4</v>
      </c>
      <c r="F1214">
        <v>2017</v>
      </c>
      <c r="G1214">
        <v>936</v>
      </c>
      <c r="H1214">
        <v>914.06</v>
      </c>
      <c r="I1214">
        <v>332430.32</v>
      </c>
      <c r="K1214">
        <v>6.6619999999999999</v>
      </c>
      <c r="L1214">
        <v>2.0199999999999999E-2</v>
      </c>
      <c r="M1214">
        <v>214803.554</v>
      </c>
      <c r="N1214">
        <v>5.8700000000000002E-2</v>
      </c>
      <c r="O1214">
        <v>242.45400000000001</v>
      </c>
      <c r="P1214">
        <v>9.8199999999999996E-2</v>
      </c>
      <c r="Q1214">
        <v>3623503.1860000002</v>
      </c>
      <c r="R1214" t="s">
        <v>34</v>
      </c>
      <c r="S1214" t="s">
        <v>45</v>
      </c>
      <c r="T1214" t="s">
        <v>46</v>
      </c>
      <c r="V1214" t="s">
        <v>180</v>
      </c>
      <c r="Y1214" t="s">
        <v>130</v>
      </c>
    </row>
    <row r="1215" spans="1:25" x14ac:dyDescent="0.45">
      <c r="A1215" t="s">
        <v>122</v>
      </c>
      <c r="B1215" t="s">
        <v>174</v>
      </c>
      <c r="C1215">
        <v>1571</v>
      </c>
      <c r="D1215">
        <v>4</v>
      </c>
      <c r="F1215">
        <v>2018</v>
      </c>
      <c r="G1215">
        <v>632</v>
      </c>
      <c r="H1215">
        <v>620.03</v>
      </c>
      <c r="I1215">
        <v>328971.61</v>
      </c>
      <c r="K1215">
        <v>4.4800000000000004</v>
      </c>
      <c r="L1215">
        <v>4.3E-3</v>
      </c>
      <c r="M1215">
        <v>215628.682</v>
      </c>
      <c r="N1215">
        <v>5.8799999999999998E-2</v>
      </c>
      <c r="O1215">
        <v>237.459</v>
      </c>
      <c r="P1215">
        <v>0.1172</v>
      </c>
      <c r="Q1215">
        <v>3637471.0290000001</v>
      </c>
      <c r="R1215" t="s">
        <v>34</v>
      </c>
      <c r="S1215" t="s">
        <v>45</v>
      </c>
      <c r="T1215" t="s">
        <v>46</v>
      </c>
      <c r="V1215" t="s">
        <v>180</v>
      </c>
      <c r="Y1215" t="s">
        <v>130</v>
      </c>
    </row>
    <row r="1216" spans="1:25" x14ac:dyDescent="0.45">
      <c r="A1216" t="s">
        <v>122</v>
      </c>
      <c r="B1216" t="s">
        <v>174</v>
      </c>
      <c r="C1216">
        <v>1571</v>
      </c>
      <c r="D1216">
        <v>4</v>
      </c>
      <c r="F1216">
        <v>2019</v>
      </c>
      <c r="G1216">
        <v>117</v>
      </c>
      <c r="H1216">
        <v>112.48</v>
      </c>
      <c r="I1216">
        <v>30733.46</v>
      </c>
      <c r="K1216">
        <v>0.81799999999999995</v>
      </c>
      <c r="L1216">
        <v>9.1000000000000004E-3</v>
      </c>
      <c r="M1216">
        <v>20103.313999999998</v>
      </c>
      <c r="N1216">
        <v>5.8999999999999997E-2</v>
      </c>
      <c r="O1216">
        <v>20.001000000000001</v>
      </c>
      <c r="P1216">
        <v>7.46E-2</v>
      </c>
      <c r="Q1216">
        <v>339131.82699999999</v>
      </c>
      <c r="R1216" t="s">
        <v>34</v>
      </c>
      <c r="S1216" t="s">
        <v>45</v>
      </c>
      <c r="T1216" t="s">
        <v>46</v>
      </c>
      <c r="V1216" t="s">
        <v>180</v>
      </c>
      <c r="Y1216" t="s">
        <v>130</v>
      </c>
    </row>
    <row r="1217" spans="1:25" x14ac:dyDescent="0.45">
      <c r="A1217" t="s">
        <v>122</v>
      </c>
      <c r="B1217" t="s">
        <v>174</v>
      </c>
      <c r="C1217">
        <v>1571</v>
      </c>
      <c r="D1217">
        <v>4</v>
      </c>
      <c r="F1217">
        <v>2020</v>
      </c>
      <c r="G1217">
        <v>519</v>
      </c>
      <c r="H1217">
        <v>508.34</v>
      </c>
      <c r="I1217">
        <v>146504.71</v>
      </c>
      <c r="K1217">
        <v>2.528</v>
      </c>
      <c r="L1217">
        <v>1.2800000000000001E-2</v>
      </c>
      <c r="M1217">
        <v>100041.988</v>
      </c>
      <c r="N1217">
        <v>5.8799999999999998E-2</v>
      </c>
      <c r="O1217">
        <v>87.947999999999993</v>
      </c>
      <c r="P1217">
        <v>7.9299999999999995E-2</v>
      </c>
      <c r="Q1217">
        <v>1687601.159</v>
      </c>
      <c r="R1217" t="s">
        <v>34</v>
      </c>
      <c r="S1217" t="s">
        <v>45</v>
      </c>
      <c r="T1217" t="s">
        <v>46</v>
      </c>
      <c r="V1217" t="s">
        <v>180</v>
      </c>
      <c r="Y1217" t="s">
        <v>130</v>
      </c>
    </row>
    <row r="1218" spans="1:25" x14ac:dyDescent="0.45">
      <c r="A1218" t="s">
        <v>122</v>
      </c>
      <c r="B1218" t="s">
        <v>174</v>
      </c>
      <c r="C1218">
        <v>1571</v>
      </c>
      <c r="D1218">
        <v>4</v>
      </c>
      <c r="F1218">
        <v>2021</v>
      </c>
      <c r="G1218">
        <v>245</v>
      </c>
      <c r="H1218">
        <v>237.17</v>
      </c>
      <c r="I1218">
        <v>74471.38</v>
      </c>
      <c r="K1218">
        <v>2.2450000000000001</v>
      </c>
      <c r="L1218">
        <v>0.15670000000000001</v>
      </c>
      <c r="M1218">
        <v>50719.856</v>
      </c>
      <c r="N1218">
        <v>5.7299999999999997E-2</v>
      </c>
      <c r="O1218">
        <v>53.460999999999999</v>
      </c>
      <c r="P1218">
        <v>8.3000000000000004E-2</v>
      </c>
      <c r="Q1218">
        <v>855599.96499999997</v>
      </c>
      <c r="R1218" t="s">
        <v>34</v>
      </c>
      <c r="S1218" t="s">
        <v>45</v>
      </c>
      <c r="T1218" t="s">
        <v>46</v>
      </c>
      <c r="V1218" t="s">
        <v>180</v>
      </c>
      <c r="Y1218" t="s">
        <v>131</v>
      </c>
    </row>
    <row r="1219" spans="1:25" x14ac:dyDescent="0.45">
      <c r="A1219" t="s">
        <v>122</v>
      </c>
      <c r="B1219" t="s">
        <v>174</v>
      </c>
      <c r="C1219">
        <v>1571</v>
      </c>
      <c r="D1219">
        <v>4</v>
      </c>
      <c r="F1219">
        <v>2022</v>
      </c>
      <c r="G1219">
        <v>360</v>
      </c>
      <c r="H1219">
        <v>355.16</v>
      </c>
      <c r="I1219">
        <v>106601.11</v>
      </c>
      <c r="K1219">
        <v>6.9290000000000003</v>
      </c>
      <c r="L1219">
        <v>2.0199999999999999E-2</v>
      </c>
      <c r="M1219">
        <v>78479.070000000007</v>
      </c>
      <c r="N1219">
        <v>5.8999999999999997E-2</v>
      </c>
      <c r="O1219">
        <v>69.525000000000006</v>
      </c>
      <c r="P1219">
        <v>7.9399999999999998E-2</v>
      </c>
      <c r="Q1219">
        <v>1323855.5530000001</v>
      </c>
      <c r="R1219" t="s">
        <v>34</v>
      </c>
      <c r="S1219" t="s">
        <v>45</v>
      </c>
      <c r="T1219" t="s">
        <v>46</v>
      </c>
      <c r="V1219" t="s">
        <v>180</v>
      </c>
      <c r="Y1219" t="s">
        <v>131</v>
      </c>
    </row>
    <row r="1220" spans="1:25" x14ac:dyDescent="0.45">
      <c r="A1220" t="s">
        <v>122</v>
      </c>
      <c r="B1220" t="s">
        <v>174</v>
      </c>
      <c r="C1220">
        <v>1571</v>
      </c>
      <c r="D1220">
        <v>4</v>
      </c>
      <c r="F1220">
        <v>2023</v>
      </c>
      <c r="G1220">
        <v>871</v>
      </c>
      <c r="H1220">
        <v>852.22</v>
      </c>
      <c r="I1220">
        <v>330996.83</v>
      </c>
      <c r="K1220">
        <v>8.57</v>
      </c>
      <c r="L1220">
        <v>5.5500000000000001E-2</v>
      </c>
      <c r="M1220">
        <v>227205.33900000001</v>
      </c>
      <c r="N1220">
        <v>5.8599999999999999E-2</v>
      </c>
      <c r="O1220">
        <v>211.43</v>
      </c>
      <c r="P1220">
        <v>9.2499999999999999E-2</v>
      </c>
      <c r="Q1220">
        <v>3832768.7659999998</v>
      </c>
      <c r="R1220" t="s">
        <v>34</v>
      </c>
      <c r="S1220" t="s">
        <v>45</v>
      </c>
      <c r="T1220" t="s">
        <v>46</v>
      </c>
      <c r="V1220" t="s">
        <v>180</v>
      </c>
      <c r="Y1220" t="s">
        <v>131</v>
      </c>
    </row>
    <row r="1221" spans="1:25" x14ac:dyDescent="0.45">
      <c r="A1221" t="s">
        <v>122</v>
      </c>
      <c r="B1221" t="s">
        <v>174</v>
      </c>
      <c r="C1221">
        <v>1571</v>
      </c>
      <c r="D1221">
        <v>4</v>
      </c>
      <c r="F1221">
        <v>2024</v>
      </c>
      <c r="G1221">
        <v>172</v>
      </c>
      <c r="H1221">
        <v>168.37</v>
      </c>
      <c r="I1221">
        <v>81919.39</v>
      </c>
      <c r="K1221">
        <v>3.6459999999999999</v>
      </c>
      <c r="L1221">
        <v>0.12770000000000001</v>
      </c>
      <c r="M1221">
        <v>52071.122000000003</v>
      </c>
      <c r="N1221">
        <v>5.8700000000000002E-2</v>
      </c>
      <c r="O1221">
        <v>61.57</v>
      </c>
      <c r="P1221">
        <v>0.11849999999999999</v>
      </c>
      <c r="Q1221">
        <v>878392.75699999998</v>
      </c>
      <c r="R1221" t="s">
        <v>34</v>
      </c>
      <c r="S1221" t="s">
        <v>45</v>
      </c>
      <c r="T1221" t="s">
        <v>46</v>
      </c>
      <c r="V1221" t="s">
        <v>180</v>
      </c>
      <c r="Y1221" t="s">
        <v>131</v>
      </c>
    </row>
    <row r="1222" spans="1:25" x14ac:dyDescent="0.45">
      <c r="A1222" t="s">
        <v>122</v>
      </c>
      <c r="B1222" t="s">
        <v>174</v>
      </c>
      <c r="C1222">
        <v>1571</v>
      </c>
      <c r="D1222" t="s">
        <v>181</v>
      </c>
      <c r="F1222">
        <v>2009</v>
      </c>
      <c r="G1222">
        <v>44</v>
      </c>
      <c r="H1222">
        <v>27.14</v>
      </c>
      <c r="I1222">
        <v>429.24</v>
      </c>
      <c r="K1222">
        <v>1.0620000000000001</v>
      </c>
      <c r="L1222">
        <v>0.2172</v>
      </c>
      <c r="M1222">
        <v>676.78499999999997</v>
      </c>
      <c r="N1222">
        <v>8.1000000000000003E-2</v>
      </c>
      <c r="O1222">
        <v>4.2249999999999996</v>
      </c>
      <c r="P1222">
        <v>0.86709999999999998</v>
      </c>
      <c r="Q1222">
        <v>8341.8790000000008</v>
      </c>
      <c r="R1222" t="s">
        <v>38</v>
      </c>
      <c r="T1222" t="s">
        <v>28</v>
      </c>
      <c r="Y1222" t="s">
        <v>103</v>
      </c>
    </row>
    <row r="1223" spans="1:25" x14ac:dyDescent="0.45">
      <c r="A1223" t="s">
        <v>122</v>
      </c>
      <c r="B1223" t="s">
        <v>174</v>
      </c>
      <c r="C1223">
        <v>1571</v>
      </c>
      <c r="D1223" t="s">
        <v>181</v>
      </c>
      <c r="F1223">
        <v>2010</v>
      </c>
      <c r="G1223">
        <v>73</v>
      </c>
      <c r="H1223">
        <v>53.47</v>
      </c>
      <c r="I1223">
        <v>1130.58</v>
      </c>
      <c r="K1223">
        <v>1.31</v>
      </c>
      <c r="L1223">
        <v>0.13819999999999999</v>
      </c>
      <c r="M1223">
        <v>1549.7249999999999</v>
      </c>
      <c r="N1223">
        <v>8.1000000000000003E-2</v>
      </c>
      <c r="O1223">
        <v>9.4350000000000005</v>
      </c>
      <c r="P1223">
        <v>0.91890000000000005</v>
      </c>
      <c r="Q1223">
        <v>19101.814999999999</v>
      </c>
      <c r="R1223" t="s">
        <v>38</v>
      </c>
      <c r="T1223" t="s">
        <v>28</v>
      </c>
      <c r="Y1223" t="s">
        <v>103</v>
      </c>
    </row>
    <row r="1224" spans="1:25" x14ac:dyDescent="0.45">
      <c r="A1224" t="s">
        <v>122</v>
      </c>
      <c r="B1224" t="s">
        <v>174</v>
      </c>
      <c r="C1224">
        <v>1571</v>
      </c>
      <c r="D1224" t="s">
        <v>181</v>
      </c>
      <c r="F1224">
        <v>2011</v>
      </c>
      <c r="G1224">
        <v>51</v>
      </c>
      <c r="H1224">
        <v>36.799999999999997</v>
      </c>
      <c r="I1224">
        <v>719.26</v>
      </c>
      <c r="K1224">
        <v>3.0979999999999999</v>
      </c>
      <c r="L1224">
        <v>0.5625</v>
      </c>
      <c r="M1224">
        <v>854.34900000000005</v>
      </c>
      <c r="N1224">
        <v>8.1000000000000003E-2</v>
      </c>
      <c r="O1224">
        <v>5.0179999999999998</v>
      </c>
      <c r="P1224">
        <v>0.86799999999999999</v>
      </c>
      <c r="Q1224">
        <v>10527.418</v>
      </c>
      <c r="R1224" t="s">
        <v>38</v>
      </c>
      <c r="T1224" t="s">
        <v>28</v>
      </c>
      <c r="Y1224" t="s">
        <v>103</v>
      </c>
    </row>
    <row r="1225" spans="1:25" x14ac:dyDescent="0.45">
      <c r="A1225" t="s">
        <v>122</v>
      </c>
      <c r="B1225" t="s">
        <v>174</v>
      </c>
      <c r="C1225">
        <v>1571</v>
      </c>
      <c r="D1225" t="s">
        <v>181</v>
      </c>
      <c r="F1225">
        <v>2012</v>
      </c>
      <c r="G1225">
        <v>30</v>
      </c>
      <c r="H1225">
        <v>9.6300000000000008</v>
      </c>
      <c r="I1225">
        <v>81.47</v>
      </c>
      <c r="K1225">
        <v>0.32100000000000001</v>
      </c>
      <c r="L1225">
        <v>0.502</v>
      </c>
      <c r="M1225">
        <v>103.7</v>
      </c>
      <c r="N1225">
        <v>8.2100000000000006E-2</v>
      </c>
      <c r="O1225">
        <v>0.63400000000000001</v>
      </c>
      <c r="P1225">
        <v>1.0305</v>
      </c>
      <c r="Q1225">
        <v>1281</v>
      </c>
      <c r="R1225" t="s">
        <v>38</v>
      </c>
      <c r="T1225" t="s">
        <v>28</v>
      </c>
      <c r="Y1225" t="s">
        <v>103</v>
      </c>
    </row>
    <row r="1226" spans="1:25" x14ac:dyDescent="0.45">
      <c r="A1226" t="s">
        <v>122</v>
      </c>
      <c r="B1226" t="s">
        <v>174</v>
      </c>
      <c r="C1226">
        <v>1571</v>
      </c>
      <c r="D1226" t="s">
        <v>181</v>
      </c>
      <c r="F1226">
        <v>2013</v>
      </c>
      <c r="G1226">
        <v>41</v>
      </c>
      <c r="H1226">
        <v>30.67</v>
      </c>
      <c r="I1226">
        <v>565.94000000000005</v>
      </c>
      <c r="K1226">
        <v>2.7349999999999999</v>
      </c>
      <c r="L1226">
        <v>0.50019999999999998</v>
      </c>
      <c r="M1226">
        <v>886.1</v>
      </c>
      <c r="N1226">
        <v>8.1000000000000003E-2</v>
      </c>
      <c r="O1226">
        <v>6.5629999999999997</v>
      </c>
      <c r="P1226">
        <v>1.2</v>
      </c>
      <c r="Q1226">
        <v>10938.2</v>
      </c>
      <c r="R1226" t="s">
        <v>38</v>
      </c>
      <c r="T1226" t="s">
        <v>28</v>
      </c>
      <c r="Y1226" t="s">
        <v>103</v>
      </c>
    </row>
    <row r="1227" spans="1:25" x14ac:dyDescent="0.45">
      <c r="A1227" t="s">
        <v>122</v>
      </c>
      <c r="B1227" t="s">
        <v>174</v>
      </c>
      <c r="C1227">
        <v>1571</v>
      </c>
      <c r="D1227" t="s">
        <v>181</v>
      </c>
      <c r="F1227">
        <v>2014</v>
      </c>
      <c r="G1227">
        <v>101</v>
      </c>
      <c r="H1227">
        <v>76.88</v>
      </c>
      <c r="I1227">
        <v>1779.92</v>
      </c>
      <c r="K1227">
        <v>4.6139999999999999</v>
      </c>
      <c r="L1227">
        <v>0.30359999999999998</v>
      </c>
      <c r="M1227">
        <v>2467.3000000000002</v>
      </c>
      <c r="N1227">
        <v>8.1299999999999997E-2</v>
      </c>
      <c r="O1227">
        <v>18.271000000000001</v>
      </c>
      <c r="P1227">
        <v>1.1997</v>
      </c>
      <c r="Q1227">
        <v>30451.8</v>
      </c>
      <c r="R1227" t="s">
        <v>38</v>
      </c>
      <c r="T1227" t="s">
        <v>28</v>
      </c>
      <c r="Y1227" t="s">
        <v>103</v>
      </c>
    </row>
    <row r="1228" spans="1:25" x14ac:dyDescent="0.45">
      <c r="A1228" t="s">
        <v>122</v>
      </c>
      <c r="B1228" t="s">
        <v>174</v>
      </c>
      <c r="C1228">
        <v>1571</v>
      </c>
      <c r="D1228" t="s">
        <v>181</v>
      </c>
      <c r="F1228">
        <v>2015</v>
      </c>
      <c r="G1228">
        <v>33</v>
      </c>
      <c r="H1228">
        <v>23.56</v>
      </c>
      <c r="I1228">
        <v>578.52</v>
      </c>
      <c r="K1228">
        <v>1.357</v>
      </c>
      <c r="L1228">
        <v>0.30309999999999998</v>
      </c>
      <c r="M1228">
        <v>725.6</v>
      </c>
      <c r="N1228">
        <v>8.1000000000000003E-2</v>
      </c>
      <c r="O1228">
        <v>5.375</v>
      </c>
      <c r="P1228">
        <v>1.1999</v>
      </c>
      <c r="Q1228">
        <v>8958.5</v>
      </c>
      <c r="R1228" t="s">
        <v>38</v>
      </c>
      <c r="T1228" t="s">
        <v>28</v>
      </c>
      <c r="Y1228" t="s">
        <v>159</v>
      </c>
    </row>
    <row r="1229" spans="1:25" x14ac:dyDescent="0.45">
      <c r="A1229" t="s">
        <v>122</v>
      </c>
      <c r="B1229" t="s">
        <v>174</v>
      </c>
      <c r="C1229">
        <v>1571</v>
      </c>
      <c r="D1229" t="s">
        <v>181</v>
      </c>
      <c r="F1229">
        <v>2016</v>
      </c>
      <c r="G1229">
        <v>22</v>
      </c>
      <c r="H1229">
        <v>15.76</v>
      </c>
      <c r="I1229">
        <v>304.01</v>
      </c>
      <c r="K1229">
        <v>0.85099999999999998</v>
      </c>
      <c r="L1229">
        <v>0.3029</v>
      </c>
      <c r="M1229">
        <v>455.2</v>
      </c>
      <c r="N1229">
        <v>8.1100000000000005E-2</v>
      </c>
      <c r="O1229">
        <v>3.3719999999999999</v>
      </c>
      <c r="P1229">
        <v>1.1998</v>
      </c>
      <c r="Q1229">
        <v>5620.1</v>
      </c>
      <c r="R1229" t="s">
        <v>38</v>
      </c>
      <c r="T1229" t="s">
        <v>28</v>
      </c>
      <c r="Y1229" t="s">
        <v>159</v>
      </c>
    </row>
    <row r="1230" spans="1:25" x14ac:dyDescent="0.45">
      <c r="A1230" t="s">
        <v>122</v>
      </c>
      <c r="B1230" t="s">
        <v>174</v>
      </c>
      <c r="C1230">
        <v>1571</v>
      </c>
      <c r="D1230" t="s">
        <v>181</v>
      </c>
      <c r="F1230">
        <v>2017</v>
      </c>
      <c r="G1230">
        <v>9</v>
      </c>
      <c r="H1230">
        <v>6.7</v>
      </c>
      <c r="I1230">
        <v>125</v>
      </c>
      <c r="K1230">
        <v>0.373</v>
      </c>
      <c r="L1230">
        <v>0.3029</v>
      </c>
      <c r="M1230">
        <v>199.3</v>
      </c>
      <c r="N1230">
        <v>8.09E-2</v>
      </c>
      <c r="O1230">
        <v>1.4770000000000001</v>
      </c>
      <c r="P1230">
        <v>1.2000999999999999</v>
      </c>
      <c r="Q1230">
        <v>2461</v>
      </c>
      <c r="R1230" t="s">
        <v>38</v>
      </c>
      <c r="T1230" t="s">
        <v>28</v>
      </c>
      <c r="Y1230" t="s">
        <v>160</v>
      </c>
    </row>
    <row r="1231" spans="1:25" x14ac:dyDescent="0.45">
      <c r="A1231" t="s">
        <v>122</v>
      </c>
      <c r="B1231" t="s">
        <v>174</v>
      </c>
      <c r="C1231">
        <v>1571</v>
      </c>
      <c r="D1231" t="s">
        <v>181</v>
      </c>
      <c r="F1231">
        <v>2018</v>
      </c>
      <c r="G1231">
        <v>28</v>
      </c>
      <c r="H1231">
        <v>19.84</v>
      </c>
      <c r="I1231">
        <v>340.03</v>
      </c>
      <c r="K1231">
        <v>0.85799999999999998</v>
      </c>
      <c r="L1231">
        <v>0.30299999999999999</v>
      </c>
      <c r="M1231">
        <v>458.7</v>
      </c>
      <c r="N1231">
        <v>8.1000000000000003E-2</v>
      </c>
      <c r="O1231">
        <v>3.399</v>
      </c>
      <c r="P1231">
        <v>1.2</v>
      </c>
      <c r="Q1231">
        <v>5665.1</v>
      </c>
      <c r="R1231" t="s">
        <v>38</v>
      </c>
      <c r="T1231" t="s">
        <v>28</v>
      </c>
      <c r="Y1231" t="s">
        <v>160</v>
      </c>
    </row>
    <row r="1232" spans="1:25" x14ac:dyDescent="0.45">
      <c r="A1232" t="s">
        <v>122</v>
      </c>
      <c r="B1232" t="s">
        <v>174</v>
      </c>
      <c r="C1232">
        <v>1571</v>
      </c>
      <c r="D1232" t="s">
        <v>181</v>
      </c>
      <c r="F1232">
        <v>2019</v>
      </c>
      <c r="G1232">
        <v>11</v>
      </c>
      <c r="H1232">
        <v>3.25</v>
      </c>
      <c r="I1232">
        <v>32.81</v>
      </c>
      <c r="K1232">
        <v>6.9000000000000006E-2</v>
      </c>
      <c r="L1232">
        <v>0.3029</v>
      </c>
      <c r="M1232">
        <v>36.9</v>
      </c>
      <c r="N1232">
        <v>8.0100000000000005E-2</v>
      </c>
      <c r="O1232">
        <v>0.27400000000000002</v>
      </c>
      <c r="P1232">
        <v>1.2000999999999999</v>
      </c>
      <c r="Q1232">
        <v>457</v>
      </c>
      <c r="R1232" t="s">
        <v>38</v>
      </c>
      <c r="T1232" t="s">
        <v>28</v>
      </c>
      <c r="Y1232" t="s">
        <v>160</v>
      </c>
    </row>
    <row r="1233" spans="1:25" x14ac:dyDescent="0.45">
      <c r="A1233" t="s">
        <v>122</v>
      </c>
      <c r="B1233" t="s">
        <v>174</v>
      </c>
      <c r="C1233">
        <v>1571</v>
      </c>
      <c r="D1233" t="s">
        <v>181</v>
      </c>
      <c r="F1233">
        <v>2020</v>
      </c>
      <c r="G1233">
        <v>14</v>
      </c>
      <c r="H1233">
        <v>8.85</v>
      </c>
      <c r="I1233">
        <v>126.05</v>
      </c>
      <c r="K1233">
        <v>0.373</v>
      </c>
      <c r="L1233">
        <v>0.30399999999999999</v>
      </c>
      <c r="M1233">
        <v>199.5</v>
      </c>
      <c r="N1233">
        <v>8.1900000000000001E-2</v>
      </c>
      <c r="O1233">
        <v>1.476</v>
      </c>
      <c r="P1233">
        <v>1.1986000000000001</v>
      </c>
      <c r="Q1233">
        <v>2460.1999999999998</v>
      </c>
      <c r="R1233" t="s">
        <v>38</v>
      </c>
      <c r="T1233" t="s">
        <v>28</v>
      </c>
      <c r="Y1233" t="s">
        <v>160</v>
      </c>
    </row>
    <row r="1234" spans="1:25" x14ac:dyDescent="0.45">
      <c r="A1234" t="s">
        <v>122</v>
      </c>
      <c r="B1234" t="s">
        <v>174</v>
      </c>
      <c r="C1234">
        <v>1571</v>
      </c>
      <c r="D1234" t="s">
        <v>181</v>
      </c>
      <c r="F1234">
        <v>2021</v>
      </c>
      <c r="G1234">
        <v>26</v>
      </c>
      <c r="H1234">
        <v>13.76</v>
      </c>
      <c r="I1234">
        <v>235.75</v>
      </c>
      <c r="K1234">
        <v>0.71099999999999997</v>
      </c>
      <c r="L1234">
        <v>0.30299999999999999</v>
      </c>
      <c r="M1234">
        <v>379.9</v>
      </c>
      <c r="N1234">
        <v>8.0799999999999997E-2</v>
      </c>
      <c r="O1234">
        <v>2.8140000000000001</v>
      </c>
      <c r="P1234">
        <v>1.2013</v>
      </c>
      <c r="Q1234">
        <v>4689.8999999999996</v>
      </c>
      <c r="R1234" t="s">
        <v>38</v>
      </c>
      <c r="T1234" t="s">
        <v>28</v>
      </c>
      <c r="Y1234" t="s">
        <v>161</v>
      </c>
    </row>
    <row r="1235" spans="1:25" x14ac:dyDescent="0.45">
      <c r="A1235" t="s">
        <v>122</v>
      </c>
      <c r="B1235" t="s">
        <v>174</v>
      </c>
      <c r="C1235">
        <v>1571</v>
      </c>
      <c r="D1235" t="s">
        <v>181</v>
      </c>
      <c r="F1235">
        <v>2022</v>
      </c>
      <c r="G1235">
        <v>22</v>
      </c>
      <c r="H1235">
        <v>14.94</v>
      </c>
      <c r="I1235">
        <v>282.19</v>
      </c>
      <c r="K1235">
        <v>0.70499999999999996</v>
      </c>
      <c r="L1235">
        <v>0.3029</v>
      </c>
      <c r="M1235">
        <v>377.2</v>
      </c>
      <c r="N1235">
        <v>8.1000000000000003E-2</v>
      </c>
      <c r="O1235">
        <v>2.794</v>
      </c>
      <c r="P1235">
        <v>1.2</v>
      </c>
      <c r="Q1235">
        <v>4656</v>
      </c>
      <c r="R1235" t="s">
        <v>38</v>
      </c>
      <c r="T1235" t="s">
        <v>28</v>
      </c>
      <c r="Y1235" t="s">
        <v>161</v>
      </c>
    </row>
    <row r="1236" spans="1:25" x14ac:dyDescent="0.45">
      <c r="A1236" t="s">
        <v>122</v>
      </c>
      <c r="B1236" t="s">
        <v>174</v>
      </c>
      <c r="C1236">
        <v>1571</v>
      </c>
      <c r="D1236" t="s">
        <v>181</v>
      </c>
      <c r="F1236">
        <v>2023</v>
      </c>
      <c r="G1236">
        <v>14</v>
      </c>
      <c r="H1236">
        <v>9.48</v>
      </c>
      <c r="I1236">
        <v>176.77</v>
      </c>
      <c r="K1236">
        <v>0.48599999999999999</v>
      </c>
      <c r="L1236">
        <v>0.30990000000000001</v>
      </c>
      <c r="M1236">
        <v>259.8</v>
      </c>
      <c r="N1236">
        <v>7.5399999999999995E-2</v>
      </c>
      <c r="O1236">
        <v>1.923</v>
      </c>
      <c r="P1236">
        <v>1.1999</v>
      </c>
      <c r="Q1236">
        <v>3204.9</v>
      </c>
      <c r="R1236" t="s">
        <v>38</v>
      </c>
      <c r="T1236" t="s">
        <v>28</v>
      </c>
      <c r="Y1236" t="s">
        <v>161</v>
      </c>
    </row>
    <row r="1237" spans="1:25" x14ac:dyDescent="0.45">
      <c r="A1237" t="s">
        <v>122</v>
      </c>
      <c r="B1237" t="s">
        <v>174</v>
      </c>
      <c r="C1237">
        <v>1571</v>
      </c>
      <c r="D1237" t="s">
        <v>181</v>
      </c>
      <c r="F1237">
        <v>2024</v>
      </c>
      <c r="G1237">
        <v>0</v>
      </c>
      <c r="H1237">
        <v>0</v>
      </c>
      <c r="R1237" t="s">
        <v>38</v>
      </c>
      <c r="T1237" t="s">
        <v>28</v>
      </c>
      <c r="Y1237" t="s">
        <v>161</v>
      </c>
    </row>
    <row r="1238" spans="1:25" x14ac:dyDescent="0.45">
      <c r="A1238" t="s">
        <v>122</v>
      </c>
      <c r="B1238" t="s">
        <v>174</v>
      </c>
      <c r="C1238">
        <v>1571</v>
      </c>
      <c r="D1238" t="s">
        <v>182</v>
      </c>
      <c r="F1238">
        <v>2009</v>
      </c>
      <c r="G1238">
        <v>130</v>
      </c>
      <c r="H1238">
        <v>89.64</v>
      </c>
      <c r="I1238">
        <v>5398.63</v>
      </c>
      <c r="K1238">
        <v>3.5150000000000001</v>
      </c>
      <c r="L1238">
        <v>8.2799999999999999E-2</v>
      </c>
      <c r="M1238">
        <v>5701.87</v>
      </c>
      <c r="N1238">
        <v>7.0300000000000001E-2</v>
      </c>
      <c r="O1238">
        <v>4.3090000000000002</v>
      </c>
      <c r="P1238">
        <v>0.1071</v>
      </c>
      <c r="Q1238">
        <v>80100.781000000003</v>
      </c>
      <c r="R1238" t="s">
        <v>34</v>
      </c>
      <c r="S1238" t="s">
        <v>38</v>
      </c>
      <c r="T1238" t="s">
        <v>28</v>
      </c>
      <c r="V1238" t="s">
        <v>32</v>
      </c>
      <c r="Y1238" t="s">
        <v>107</v>
      </c>
    </row>
    <row r="1239" spans="1:25" x14ac:dyDescent="0.45">
      <c r="A1239" t="s">
        <v>122</v>
      </c>
      <c r="B1239" t="s">
        <v>174</v>
      </c>
      <c r="C1239">
        <v>1571</v>
      </c>
      <c r="D1239" t="s">
        <v>182</v>
      </c>
      <c r="F1239">
        <v>2010</v>
      </c>
      <c r="G1239">
        <v>219</v>
      </c>
      <c r="H1239">
        <v>188.98</v>
      </c>
      <c r="I1239">
        <v>13070.16</v>
      </c>
      <c r="K1239">
        <v>3.2450000000000001</v>
      </c>
      <c r="L1239">
        <v>3.0499999999999999E-2</v>
      </c>
      <c r="M1239">
        <v>11459.944</v>
      </c>
      <c r="N1239">
        <v>6.3200000000000006E-2</v>
      </c>
      <c r="O1239">
        <v>8.2810000000000006</v>
      </c>
      <c r="P1239">
        <v>9.2600000000000002E-2</v>
      </c>
      <c r="Q1239">
        <v>177899.20699999999</v>
      </c>
      <c r="R1239" t="s">
        <v>34</v>
      </c>
      <c r="S1239" t="s">
        <v>38</v>
      </c>
      <c r="T1239" t="s">
        <v>28</v>
      </c>
      <c r="V1239" t="s">
        <v>32</v>
      </c>
      <c r="Y1239" t="s">
        <v>107</v>
      </c>
    </row>
    <row r="1240" spans="1:25" x14ac:dyDescent="0.45">
      <c r="A1240" t="s">
        <v>122</v>
      </c>
      <c r="B1240" t="s">
        <v>174</v>
      </c>
      <c r="C1240">
        <v>1571</v>
      </c>
      <c r="D1240" t="s">
        <v>182</v>
      </c>
      <c r="F1240">
        <v>2011</v>
      </c>
      <c r="G1240">
        <v>232</v>
      </c>
      <c r="H1240">
        <v>204.66</v>
      </c>
      <c r="I1240">
        <v>14144.28</v>
      </c>
      <c r="K1240">
        <v>3.0649999999999999</v>
      </c>
      <c r="L1240">
        <v>2.8299999999999999E-2</v>
      </c>
      <c r="M1240">
        <v>12403.651</v>
      </c>
      <c r="N1240">
        <v>6.3299999999999995E-2</v>
      </c>
      <c r="O1240">
        <v>9.0169999999999995</v>
      </c>
      <c r="P1240">
        <v>9.2200000000000004E-2</v>
      </c>
      <c r="Q1240">
        <v>193368.58499999999</v>
      </c>
      <c r="R1240" t="s">
        <v>34</v>
      </c>
      <c r="S1240" t="s">
        <v>38</v>
      </c>
      <c r="T1240" t="s">
        <v>28</v>
      </c>
      <c r="V1240" t="s">
        <v>32</v>
      </c>
      <c r="Y1240" t="s">
        <v>107</v>
      </c>
    </row>
    <row r="1241" spans="1:25" x14ac:dyDescent="0.45">
      <c r="A1241" t="s">
        <v>122</v>
      </c>
      <c r="B1241" t="s">
        <v>174</v>
      </c>
      <c r="C1241">
        <v>1571</v>
      </c>
      <c r="D1241" t="s">
        <v>182</v>
      </c>
      <c r="F1241">
        <v>2012</v>
      </c>
      <c r="G1241">
        <v>169</v>
      </c>
      <c r="H1241">
        <v>144.74</v>
      </c>
      <c r="I1241">
        <v>9648.7900000000009</v>
      </c>
      <c r="K1241">
        <v>0.30099999999999999</v>
      </c>
      <c r="L1241">
        <v>5.0000000000000001E-3</v>
      </c>
      <c r="M1241">
        <v>7681.0640000000003</v>
      </c>
      <c r="N1241">
        <v>5.9700000000000003E-2</v>
      </c>
      <c r="O1241">
        <v>3.56</v>
      </c>
      <c r="P1241">
        <v>5.57E-2</v>
      </c>
      <c r="Q1241">
        <v>127821.022</v>
      </c>
      <c r="R1241" t="s">
        <v>34</v>
      </c>
      <c r="S1241" t="s">
        <v>38</v>
      </c>
      <c r="T1241" t="s">
        <v>28</v>
      </c>
      <c r="V1241" t="s">
        <v>32</v>
      </c>
      <c r="Y1241" t="s">
        <v>107</v>
      </c>
    </row>
    <row r="1242" spans="1:25" x14ac:dyDescent="0.45">
      <c r="A1242" t="s">
        <v>122</v>
      </c>
      <c r="B1242" t="s">
        <v>174</v>
      </c>
      <c r="C1242">
        <v>1571</v>
      </c>
      <c r="D1242" t="s">
        <v>182</v>
      </c>
      <c r="F1242">
        <v>2013</v>
      </c>
      <c r="G1242">
        <v>117</v>
      </c>
      <c r="H1242">
        <v>96.88</v>
      </c>
      <c r="I1242">
        <v>6635.96</v>
      </c>
      <c r="K1242">
        <v>6.11</v>
      </c>
      <c r="L1242">
        <v>0.14879999999999999</v>
      </c>
      <c r="M1242">
        <v>5850.1</v>
      </c>
      <c r="N1242">
        <v>6.5500000000000003E-2</v>
      </c>
      <c r="O1242">
        <v>3.734</v>
      </c>
      <c r="P1242">
        <v>8.5500000000000007E-2</v>
      </c>
      <c r="Q1242">
        <v>90071.4</v>
      </c>
      <c r="R1242" t="s">
        <v>34</v>
      </c>
      <c r="S1242" t="s">
        <v>38</v>
      </c>
      <c r="T1242" t="s">
        <v>28</v>
      </c>
      <c r="V1242" t="s">
        <v>32</v>
      </c>
      <c r="Y1242" t="s">
        <v>107</v>
      </c>
    </row>
    <row r="1243" spans="1:25" x14ac:dyDescent="0.45">
      <c r="A1243" t="s">
        <v>122</v>
      </c>
      <c r="B1243" t="s">
        <v>174</v>
      </c>
      <c r="C1243">
        <v>1571</v>
      </c>
      <c r="D1243" t="s">
        <v>182</v>
      </c>
      <c r="F1243">
        <v>2014</v>
      </c>
      <c r="G1243">
        <v>184</v>
      </c>
      <c r="H1243">
        <v>157.66999999999999</v>
      </c>
      <c r="I1243">
        <v>12219.42</v>
      </c>
      <c r="K1243">
        <v>12.266</v>
      </c>
      <c r="L1243">
        <v>0.1822</v>
      </c>
      <c r="M1243">
        <v>10540.6</v>
      </c>
      <c r="N1243">
        <v>7.8899999999999998E-2</v>
      </c>
      <c r="O1243">
        <v>9.2050000000000001</v>
      </c>
      <c r="P1243">
        <v>0.13719999999999999</v>
      </c>
      <c r="Q1243">
        <v>133386.5</v>
      </c>
      <c r="R1243" t="s">
        <v>34</v>
      </c>
      <c r="S1243" t="s">
        <v>38</v>
      </c>
      <c r="T1243" t="s">
        <v>28</v>
      </c>
      <c r="V1243" t="s">
        <v>32</v>
      </c>
      <c r="Y1243" t="s">
        <v>107</v>
      </c>
    </row>
    <row r="1244" spans="1:25" x14ac:dyDescent="0.45">
      <c r="A1244" t="s">
        <v>122</v>
      </c>
      <c r="B1244" t="s">
        <v>174</v>
      </c>
      <c r="C1244">
        <v>1571</v>
      </c>
      <c r="D1244" t="s">
        <v>182</v>
      </c>
      <c r="F1244">
        <v>2015</v>
      </c>
      <c r="G1244">
        <v>74</v>
      </c>
      <c r="H1244">
        <v>63.61</v>
      </c>
      <c r="I1244">
        <v>4313.5600000000004</v>
      </c>
      <c r="K1244">
        <v>2.1859999999999999</v>
      </c>
      <c r="L1244">
        <v>6.7900000000000002E-2</v>
      </c>
      <c r="M1244">
        <v>3904.4</v>
      </c>
      <c r="N1244">
        <v>6.6299999999999998E-2</v>
      </c>
      <c r="O1244">
        <v>2.6160000000000001</v>
      </c>
      <c r="P1244">
        <v>8.6699999999999999E-2</v>
      </c>
      <c r="Q1244">
        <v>58142</v>
      </c>
      <c r="R1244" t="s">
        <v>34</v>
      </c>
      <c r="S1244" t="s">
        <v>38</v>
      </c>
      <c r="T1244" t="s">
        <v>28</v>
      </c>
      <c r="V1244" t="s">
        <v>32</v>
      </c>
      <c r="Y1244" t="s">
        <v>146</v>
      </c>
    </row>
    <row r="1245" spans="1:25" x14ac:dyDescent="0.45">
      <c r="A1245" t="s">
        <v>122</v>
      </c>
      <c r="B1245" t="s">
        <v>174</v>
      </c>
      <c r="C1245">
        <v>1571</v>
      </c>
      <c r="D1245" t="s">
        <v>182</v>
      </c>
      <c r="F1245">
        <v>2016</v>
      </c>
      <c r="G1245">
        <v>46</v>
      </c>
      <c r="H1245">
        <v>32.24</v>
      </c>
      <c r="I1245">
        <v>2021.55</v>
      </c>
      <c r="K1245">
        <v>0.61399999999999999</v>
      </c>
      <c r="L1245">
        <v>7.9399999999999998E-2</v>
      </c>
      <c r="M1245">
        <v>1788.8</v>
      </c>
      <c r="N1245">
        <v>6.7799999999999999E-2</v>
      </c>
      <c r="O1245">
        <v>1.0680000000000001</v>
      </c>
      <c r="P1245">
        <v>9.1700000000000004E-2</v>
      </c>
      <c r="Q1245">
        <v>28070.2</v>
      </c>
      <c r="R1245" t="s">
        <v>34</v>
      </c>
      <c r="S1245" t="s">
        <v>38</v>
      </c>
      <c r="T1245" t="s">
        <v>28</v>
      </c>
      <c r="V1245" t="s">
        <v>32</v>
      </c>
      <c r="Y1245" t="s">
        <v>146</v>
      </c>
    </row>
    <row r="1246" spans="1:25" x14ac:dyDescent="0.45">
      <c r="A1246" t="s">
        <v>122</v>
      </c>
      <c r="B1246" t="s">
        <v>174</v>
      </c>
      <c r="C1246">
        <v>1571</v>
      </c>
      <c r="D1246" t="s">
        <v>182</v>
      </c>
      <c r="F1246">
        <v>2017</v>
      </c>
      <c r="G1246">
        <v>33</v>
      </c>
      <c r="H1246">
        <v>25.83</v>
      </c>
      <c r="I1246">
        <v>1535.77</v>
      </c>
      <c r="K1246">
        <v>1.7250000000000001</v>
      </c>
      <c r="L1246">
        <v>0.14760000000000001</v>
      </c>
      <c r="M1246">
        <v>1812.5</v>
      </c>
      <c r="N1246">
        <v>7.5200000000000003E-2</v>
      </c>
      <c r="O1246">
        <v>1.4530000000000001</v>
      </c>
      <c r="P1246">
        <v>0.12189999999999999</v>
      </c>
      <c r="Q1246">
        <v>24362</v>
      </c>
      <c r="R1246" t="s">
        <v>34</v>
      </c>
      <c r="S1246" t="s">
        <v>38</v>
      </c>
      <c r="T1246" t="s">
        <v>28</v>
      </c>
      <c r="V1246" t="s">
        <v>32</v>
      </c>
      <c r="Y1246" t="s">
        <v>147</v>
      </c>
    </row>
    <row r="1247" spans="1:25" x14ac:dyDescent="0.45">
      <c r="A1247" t="s">
        <v>122</v>
      </c>
      <c r="B1247" t="s">
        <v>174</v>
      </c>
      <c r="C1247">
        <v>1571</v>
      </c>
      <c r="D1247" t="s">
        <v>182</v>
      </c>
      <c r="F1247">
        <v>2018</v>
      </c>
      <c r="G1247">
        <v>77</v>
      </c>
      <c r="H1247">
        <v>68.42</v>
      </c>
      <c r="I1247">
        <v>3501.21</v>
      </c>
      <c r="K1247">
        <v>5.3970000000000002</v>
      </c>
      <c r="L1247">
        <v>0.18640000000000001</v>
      </c>
      <c r="M1247">
        <v>4739.3</v>
      </c>
      <c r="N1247">
        <v>7.9299999999999995E-2</v>
      </c>
      <c r="O1247">
        <v>4.069</v>
      </c>
      <c r="P1247">
        <v>0.1386</v>
      </c>
      <c r="Q1247">
        <v>60409.2</v>
      </c>
      <c r="R1247" t="s">
        <v>34</v>
      </c>
      <c r="S1247" t="s">
        <v>38</v>
      </c>
      <c r="T1247" t="s">
        <v>28</v>
      </c>
      <c r="V1247" t="s">
        <v>32</v>
      </c>
      <c r="Y1247" t="s">
        <v>147</v>
      </c>
    </row>
    <row r="1248" spans="1:25" x14ac:dyDescent="0.45">
      <c r="A1248" t="s">
        <v>122</v>
      </c>
      <c r="B1248" t="s">
        <v>174</v>
      </c>
      <c r="C1248">
        <v>1571</v>
      </c>
      <c r="D1248" t="s">
        <v>182</v>
      </c>
      <c r="F1248">
        <v>2019</v>
      </c>
      <c r="G1248">
        <v>29</v>
      </c>
      <c r="H1248">
        <v>21.63</v>
      </c>
      <c r="I1248">
        <v>1314.93</v>
      </c>
      <c r="K1248">
        <v>1.4159999999999999</v>
      </c>
      <c r="L1248">
        <v>0.13</v>
      </c>
      <c r="M1248">
        <v>1448.9</v>
      </c>
      <c r="N1248">
        <v>7.3200000000000001E-2</v>
      </c>
      <c r="O1248">
        <v>1.0920000000000001</v>
      </c>
      <c r="P1248">
        <v>0.1084</v>
      </c>
      <c r="Q1248">
        <v>19335.2</v>
      </c>
      <c r="R1248" t="s">
        <v>34</v>
      </c>
      <c r="S1248" t="s">
        <v>38</v>
      </c>
      <c r="T1248" t="s">
        <v>28</v>
      </c>
      <c r="V1248" t="s">
        <v>32</v>
      </c>
      <c r="Y1248" t="s">
        <v>147</v>
      </c>
    </row>
    <row r="1249" spans="1:25" x14ac:dyDescent="0.45">
      <c r="A1249" t="s">
        <v>122</v>
      </c>
      <c r="B1249" t="s">
        <v>174</v>
      </c>
      <c r="C1249">
        <v>1571</v>
      </c>
      <c r="D1249" t="s">
        <v>182</v>
      </c>
      <c r="F1249">
        <v>2020</v>
      </c>
      <c r="G1249">
        <v>45</v>
      </c>
      <c r="H1249">
        <v>35.76</v>
      </c>
      <c r="I1249">
        <v>2158.5300000000002</v>
      </c>
      <c r="K1249">
        <v>1.204</v>
      </c>
      <c r="L1249">
        <v>8.7099999999999997E-2</v>
      </c>
      <c r="M1249">
        <v>1979</v>
      </c>
      <c r="N1249">
        <v>6.8099999999999994E-2</v>
      </c>
      <c r="O1249">
        <v>1.409</v>
      </c>
      <c r="P1249">
        <v>9.8199999999999996E-2</v>
      </c>
      <c r="Q1249">
        <v>29126.5</v>
      </c>
      <c r="R1249" t="s">
        <v>34</v>
      </c>
      <c r="S1249" t="s">
        <v>38</v>
      </c>
      <c r="T1249" t="s">
        <v>28</v>
      </c>
      <c r="V1249" t="s">
        <v>32</v>
      </c>
      <c r="Y1249" t="s">
        <v>147</v>
      </c>
    </row>
    <row r="1250" spans="1:25" x14ac:dyDescent="0.45">
      <c r="A1250" t="s">
        <v>122</v>
      </c>
      <c r="B1250" t="s">
        <v>174</v>
      </c>
      <c r="C1250">
        <v>1571</v>
      </c>
      <c r="D1250" t="s">
        <v>182</v>
      </c>
      <c r="F1250">
        <v>2021</v>
      </c>
      <c r="G1250">
        <v>60</v>
      </c>
      <c r="H1250">
        <v>41.52</v>
      </c>
      <c r="I1250">
        <v>1753.25</v>
      </c>
      <c r="K1250">
        <v>0.88800000000000001</v>
      </c>
      <c r="L1250">
        <v>5.6800000000000003E-2</v>
      </c>
      <c r="M1250">
        <v>1808.8</v>
      </c>
      <c r="N1250">
        <v>6.5199999999999994E-2</v>
      </c>
      <c r="O1250">
        <v>1.2709999999999999</v>
      </c>
      <c r="P1250">
        <v>9.06E-2</v>
      </c>
      <c r="Q1250">
        <v>27399.200000000001</v>
      </c>
      <c r="R1250" t="s">
        <v>34</v>
      </c>
      <c r="S1250" t="s">
        <v>38</v>
      </c>
      <c r="T1250" t="s">
        <v>28</v>
      </c>
      <c r="V1250" t="s">
        <v>32</v>
      </c>
      <c r="Y1250" t="s">
        <v>152</v>
      </c>
    </row>
    <row r="1251" spans="1:25" x14ac:dyDescent="0.45">
      <c r="A1251" t="s">
        <v>122</v>
      </c>
      <c r="B1251" t="s">
        <v>174</v>
      </c>
      <c r="C1251">
        <v>1571</v>
      </c>
      <c r="D1251" t="s">
        <v>182</v>
      </c>
      <c r="F1251">
        <v>2022</v>
      </c>
      <c r="G1251">
        <v>46</v>
      </c>
      <c r="H1251">
        <v>32.03</v>
      </c>
      <c r="I1251">
        <v>1663.87</v>
      </c>
      <c r="K1251">
        <v>2.1829999999999998</v>
      </c>
      <c r="L1251">
        <v>0.16880000000000001</v>
      </c>
      <c r="M1251">
        <v>1848</v>
      </c>
      <c r="N1251">
        <v>7.7899999999999997E-2</v>
      </c>
      <c r="O1251">
        <v>1.4370000000000001</v>
      </c>
      <c r="P1251">
        <v>0.11899999999999999</v>
      </c>
      <c r="Q1251">
        <v>23266.9</v>
      </c>
      <c r="R1251" t="s">
        <v>34</v>
      </c>
      <c r="S1251" t="s">
        <v>38</v>
      </c>
      <c r="T1251" t="s">
        <v>28</v>
      </c>
      <c r="V1251" t="s">
        <v>32</v>
      </c>
      <c r="Y1251" t="s">
        <v>152</v>
      </c>
    </row>
    <row r="1252" spans="1:25" x14ac:dyDescent="0.45">
      <c r="A1252" t="s">
        <v>122</v>
      </c>
      <c r="B1252" t="s">
        <v>174</v>
      </c>
      <c r="C1252">
        <v>1571</v>
      </c>
      <c r="D1252" t="s">
        <v>182</v>
      </c>
      <c r="F1252">
        <v>2023</v>
      </c>
      <c r="G1252">
        <v>63</v>
      </c>
      <c r="H1252">
        <v>47.02</v>
      </c>
      <c r="I1252">
        <v>3375.41</v>
      </c>
      <c r="K1252">
        <v>0.99099999999999999</v>
      </c>
      <c r="L1252">
        <v>4.6899999999999997E-2</v>
      </c>
      <c r="M1252">
        <v>2997.6</v>
      </c>
      <c r="N1252">
        <v>6.2899999999999998E-2</v>
      </c>
      <c r="O1252">
        <v>2.0510000000000002</v>
      </c>
      <c r="P1252">
        <v>8.6499999999999994E-2</v>
      </c>
      <c r="Q1252">
        <v>47198.8</v>
      </c>
      <c r="R1252" t="s">
        <v>34</v>
      </c>
      <c r="S1252" t="s">
        <v>38</v>
      </c>
      <c r="T1252" t="s">
        <v>28</v>
      </c>
      <c r="V1252" t="s">
        <v>32</v>
      </c>
      <c r="Y1252" t="s">
        <v>152</v>
      </c>
    </row>
    <row r="1253" spans="1:25" x14ac:dyDescent="0.45">
      <c r="A1253" t="s">
        <v>122</v>
      </c>
      <c r="B1253" t="s">
        <v>174</v>
      </c>
      <c r="C1253">
        <v>1571</v>
      </c>
      <c r="D1253" t="s">
        <v>182</v>
      </c>
      <c r="F1253">
        <v>2024</v>
      </c>
      <c r="G1253">
        <v>60</v>
      </c>
      <c r="H1253">
        <v>50.62</v>
      </c>
      <c r="I1253">
        <v>3470.97</v>
      </c>
      <c r="K1253">
        <v>0.98899999999999999</v>
      </c>
      <c r="L1253">
        <v>7.5899999999999995E-2</v>
      </c>
      <c r="M1253">
        <v>2921.4</v>
      </c>
      <c r="N1253">
        <v>6.7000000000000004E-2</v>
      </c>
      <c r="O1253">
        <v>1.996</v>
      </c>
      <c r="P1253">
        <v>9.4799999999999995E-2</v>
      </c>
      <c r="Q1253">
        <v>45911.5</v>
      </c>
      <c r="R1253" t="s">
        <v>34</v>
      </c>
      <c r="S1253" t="s">
        <v>38</v>
      </c>
      <c r="T1253" t="s">
        <v>28</v>
      </c>
      <c r="V1253" t="s">
        <v>32</v>
      </c>
      <c r="Y1253" t="s">
        <v>152</v>
      </c>
    </row>
    <row r="1254" spans="1:25" x14ac:dyDescent="0.45">
      <c r="A1254" t="s">
        <v>122</v>
      </c>
      <c r="B1254" t="s">
        <v>174</v>
      </c>
      <c r="C1254">
        <v>1571</v>
      </c>
      <c r="D1254" t="s">
        <v>183</v>
      </c>
      <c r="F1254">
        <v>2009</v>
      </c>
      <c r="G1254">
        <v>131</v>
      </c>
      <c r="H1254">
        <v>101.11</v>
      </c>
      <c r="I1254">
        <v>6720.68</v>
      </c>
      <c r="K1254">
        <v>3.17</v>
      </c>
      <c r="L1254">
        <v>6.0299999999999999E-2</v>
      </c>
      <c r="M1254">
        <v>6563.68</v>
      </c>
      <c r="N1254">
        <v>6.7299999999999999E-2</v>
      </c>
      <c r="O1254">
        <v>5.125</v>
      </c>
      <c r="P1254">
        <v>0.1008</v>
      </c>
      <c r="Q1254">
        <v>95954.740999999995</v>
      </c>
      <c r="R1254" t="s">
        <v>34</v>
      </c>
      <c r="S1254" t="s">
        <v>38</v>
      </c>
      <c r="T1254" t="s">
        <v>28</v>
      </c>
      <c r="V1254" t="s">
        <v>32</v>
      </c>
      <c r="Y1254" t="s">
        <v>107</v>
      </c>
    </row>
    <row r="1255" spans="1:25" x14ac:dyDescent="0.45">
      <c r="A1255" t="s">
        <v>122</v>
      </c>
      <c r="B1255" t="s">
        <v>174</v>
      </c>
      <c r="C1255">
        <v>1571</v>
      </c>
      <c r="D1255" t="s">
        <v>183</v>
      </c>
      <c r="F1255">
        <v>2010</v>
      </c>
      <c r="G1255">
        <v>273</v>
      </c>
      <c r="H1255">
        <v>230.95</v>
      </c>
      <c r="I1255">
        <v>14932.09</v>
      </c>
      <c r="K1255">
        <v>1.5089999999999999</v>
      </c>
      <c r="L1255">
        <v>1.7999999999999999E-2</v>
      </c>
      <c r="M1255">
        <v>12469.005999999999</v>
      </c>
      <c r="N1255">
        <v>6.1400000000000003E-2</v>
      </c>
      <c r="O1255">
        <v>7.6989999999999998</v>
      </c>
      <c r="P1255">
        <v>7.5600000000000001E-2</v>
      </c>
      <c r="Q1255">
        <v>203078.18299999999</v>
      </c>
      <c r="R1255" t="s">
        <v>34</v>
      </c>
      <c r="S1255" t="s">
        <v>38</v>
      </c>
      <c r="T1255" t="s">
        <v>28</v>
      </c>
      <c r="V1255" t="s">
        <v>32</v>
      </c>
      <c r="Y1255" t="s">
        <v>107</v>
      </c>
    </row>
    <row r="1256" spans="1:25" x14ac:dyDescent="0.45">
      <c r="A1256" t="s">
        <v>122</v>
      </c>
      <c r="B1256" t="s">
        <v>174</v>
      </c>
      <c r="C1256">
        <v>1571</v>
      </c>
      <c r="D1256" t="s">
        <v>183</v>
      </c>
      <c r="F1256">
        <v>2011</v>
      </c>
      <c r="G1256">
        <v>146</v>
      </c>
      <c r="H1256">
        <v>123.99</v>
      </c>
      <c r="I1256">
        <v>7811.67</v>
      </c>
      <c r="K1256">
        <v>0.48699999999999999</v>
      </c>
      <c r="L1256">
        <v>1.9E-2</v>
      </c>
      <c r="M1256">
        <v>6575.759</v>
      </c>
      <c r="N1256">
        <v>6.1899999999999997E-2</v>
      </c>
      <c r="O1256">
        <v>4.0129999999999999</v>
      </c>
      <c r="P1256">
        <v>7.9200000000000007E-2</v>
      </c>
      <c r="Q1256">
        <v>108352.817</v>
      </c>
      <c r="R1256" t="s">
        <v>34</v>
      </c>
      <c r="S1256" t="s">
        <v>38</v>
      </c>
      <c r="T1256" t="s">
        <v>28</v>
      </c>
      <c r="V1256" t="s">
        <v>32</v>
      </c>
      <c r="Y1256" t="s">
        <v>107</v>
      </c>
    </row>
    <row r="1257" spans="1:25" x14ac:dyDescent="0.45">
      <c r="A1257" t="s">
        <v>122</v>
      </c>
      <c r="B1257" t="s">
        <v>174</v>
      </c>
      <c r="C1257">
        <v>1571</v>
      </c>
      <c r="D1257" t="s">
        <v>183</v>
      </c>
      <c r="F1257">
        <v>2012</v>
      </c>
      <c r="G1257">
        <v>169</v>
      </c>
      <c r="H1257">
        <v>148.69999999999999</v>
      </c>
      <c r="I1257">
        <v>7129.5</v>
      </c>
      <c r="K1257">
        <v>0.26600000000000001</v>
      </c>
      <c r="L1257">
        <v>4.8999999999999998E-3</v>
      </c>
      <c r="M1257">
        <v>6449.5439999999999</v>
      </c>
      <c r="N1257">
        <v>5.9700000000000003E-2</v>
      </c>
      <c r="O1257">
        <v>4.5250000000000004</v>
      </c>
      <c r="P1257">
        <v>8.1199999999999994E-2</v>
      </c>
      <c r="Q1257">
        <v>107248.476</v>
      </c>
      <c r="R1257" t="s">
        <v>34</v>
      </c>
      <c r="S1257" t="s">
        <v>38</v>
      </c>
      <c r="T1257" t="s">
        <v>28</v>
      </c>
      <c r="V1257" t="s">
        <v>32</v>
      </c>
      <c r="Y1257" t="s">
        <v>107</v>
      </c>
    </row>
    <row r="1258" spans="1:25" x14ac:dyDescent="0.45">
      <c r="A1258" t="s">
        <v>122</v>
      </c>
      <c r="B1258" t="s">
        <v>174</v>
      </c>
      <c r="C1258">
        <v>1571</v>
      </c>
      <c r="D1258" t="s">
        <v>183</v>
      </c>
      <c r="F1258">
        <v>2013</v>
      </c>
      <c r="G1258">
        <v>85</v>
      </c>
      <c r="H1258">
        <v>72.37</v>
      </c>
      <c r="I1258">
        <v>4392.24</v>
      </c>
      <c r="K1258">
        <v>0.81899999999999995</v>
      </c>
      <c r="L1258">
        <v>3.61E-2</v>
      </c>
      <c r="M1258">
        <v>3650.5</v>
      </c>
      <c r="N1258">
        <v>6.0600000000000001E-2</v>
      </c>
      <c r="O1258">
        <v>2.391</v>
      </c>
      <c r="P1258">
        <v>8.0399999999999999E-2</v>
      </c>
      <c r="Q1258">
        <v>60672.4</v>
      </c>
      <c r="R1258" t="s">
        <v>34</v>
      </c>
      <c r="S1258" t="s">
        <v>38</v>
      </c>
      <c r="T1258" t="s">
        <v>28</v>
      </c>
      <c r="V1258" t="s">
        <v>32</v>
      </c>
      <c r="Y1258" t="s">
        <v>107</v>
      </c>
    </row>
    <row r="1259" spans="1:25" x14ac:dyDescent="0.45">
      <c r="A1259" t="s">
        <v>122</v>
      </c>
      <c r="B1259" t="s">
        <v>174</v>
      </c>
      <c r="C1259">
        <v>1571</v>
      </c>
      <c r="D1259" t="s">
        <v>183</v>
      </c>
      <c r="F1259">
        <v>2014</v>
      </c>
      <c r="G1259">
        <v>86</v>
      </c>
      <c r="H1259">
        <v>66.83</v>
      </c>
      <c r="I1259">
        <v>3982.86</v>
      </c>
      <c r="K1259">
        <v>3.141</v>
      </c>
      <c r="L1259">
        <v>8.2799999999999999E-2</v>
      </c>
      <c r="M1259">
        <v>4614.8</v>
      </c>
      <c r="N1259">
        <v>6.8000000000000005E-2</v>
      </c>
      <c r="O1259">
        <v>3.6</v>
      </c>
      <c r="P1259">
        <v>0.10390000000000001</v>
      </c>
      <c r="Q1259">
        <v>66652.5</v>
      </c>
      <c r="R1259" t="s">
        <v>34</v>
      </c>
      <c r="S1259" t="s">
        <v>38</v>
      </c>
      <c r="T1259" t="s">
        <v>28</v>
      </c>
      <c r="V1259" t="s">
        <v>32</v>
      </c>
      <c r="Y1259" t="s">
        <v>107</v>
      </c>
    </row>
    <row r="1260" spans="1:25" x14ac:dyDescent="0.45">
      <c r="A1260" t="s">
        <v>122</v>
      </c>
      <c r="B1260" t="s">
        <v>174</v>
      </c>
      <c r="C1260">
        <v>1571</v>
      </c>
      <c r="D1260" t="s">
        <v>183</v>
      </c>
      <c r="F1260">
        <v>2015</v>
      </c>
      <c r="G1260">
        <v>92</v>
      </c>
      <c r="H1260">
        <v>76.52</v>
      </c>
      <c r="I1260">
        <v>5391.92</v>
      </c>
      <c r="K1260">
        <v>2.492</v>
      </c>
      <c r="L1260">
        <v>6.2100000000000002E-2</v>
      </c>
      <c r="M1260">
        <v>4810.8999999999996</v>
      </c>
      <c r="N1260">
        <v>6.6299999999999998E-2</v>
      </c>
      <c r="O1260">
        <v>3.585</v>
      </c>
      <c r="P1260">
        <v>9.7100000000000006E-2</v>
      </c>
      <c r="Q1260">
        <v>72378.3</v>
      </c>
      <c r="R1260" t="s">
        <v>34</v>
      </c>
      <c r="S1260" t="s">
        <v>38</v>
      </c>
      <c r="T1260" t="s">
        <v>28</v>
      </c>
      <c r="V1260" t="s">
        <v>32</v>
      </c>
      <c r="Y1260" t="s">
        <v>146</v>
      </c>
    </row>
    <row r="1261" spans="1:25" x14ac:dyDescent="0.45">
      <c r="A1261" t="s">
        <v>122</v>
      </c>
      <c r="B1261" t="s">
        <v>174</v>
      </c>
      <c r="C1261">
        <v>1571</v>
      </c>
      <c r="D1261" t="s">
        <v>183</v>
      </c>
      <c r="F1261">
        <v>2016</v>
      </c>
      <c r="G1261">
        <v>50</v>
      </c>
      <c r="H1261">
        <v>38.89</v>
      </c>
      <c r="I1261">
        <v>2425.94</v>
      </c>
      <c r="K1261">
        <v>0.91200000000000003</v>
      </c>
      <c r="L1261">
        <v>7.1999999999999995E-2</v>
      </c>
      <c r="M1261">
        <v>2129.8000000000002</v>
      </c>
      <c r="N1261">
        <v>6.6799999999999998E-2</v>
      </c>
      <c r="O1261">
        <v>1.5469999999999999</v>
      </c>
      <c r="P1261">
        <v>0.1002</v>
      </c>
      <c r="Q1261">
        <v>32757.5</v>
      </c>
      <c r="R1261" t="s">
        <v>34</v>
      </c>
      <c r="S1261" t="s">
        <v>38</v>
      </c>
      <c r="T1261" t="s">
        <v>28</v>
      </c>
      <c r="V1261" t="s">
        <v>32</v>
      </c>
      <c r="Y1261" t="s">
        <v>146</v>
      </c>
    </row>
    <row r="1262" spans="1:25" x14ac:dyDescent="0.45">
      <c r="A1262" t="s">
        <v>122</v>
      </c>
      <c r="B1262" t="s">
        <v>174</v>
      </c>
      <c r="C1262">
        <v>1571</v>
      </c>
      <c r="D1262" t="s">
        <v>183</v>
      </c>
      <c r="F1262">
        <v>2017</v>
      </c>
      <c r="G1262">
        <v>39</v>
      </c>
      <c r="H1262">
        <v>30.85</v>
      </c>
      <c r="I1262">
        <v>1847.82</v>
      </c>
      <c r="K1262">
        <v>1.355</v>
      </c>
      <c r="L1262">
        <v>0.1152</v>
      </c>
      <c r="M1262">
        <v>1788.8</v>
      </c>
      <c r="N1262">
        <v>7.1499999999999994E-2</v>
      </c>
      <c r="O1262">
        <v>1.425</v>
      </c>
      <c r="P1262">
        <v>0.11550000000000001</v>
      </c>
      <c r="Q1262">
        <v>25330.2</v>
      </c>
      <c r="R1262" t="s">
        <v>34</v>
      </c>
      <c r="S1262" t="s">
        <v>38</v>
      </c>
      <c r="T1262" t="s">
        <v>28</v>
      </c>
      <c r="V1262" t="s">
        <v>32</v>
      </c>
      <c r="Y1262" t="s">
        <v>147</v>
      </c>
    </row>
    <row r="1263" spans="1:25" x14ac:dyDescent="0.45">
      <c r="A1263" t="s">
        <v>122</v>
      </c>
      <c r="B1263" t="s">
        <v>174</v>
      </c>
      <c r="C1263">
        <v>1571</v>
      </c>
      <c r="D1263" t="s">
        <v>183</v>
      </c>
      <c r="F1263">
        <v>2018</v>
      </c>
      <c r="G1263">
        <v>86</v>
      </c>
      <c r="H1263">
        <v>75.540000000000006</v>
      </c>
      <c r="I1263">
        <v>4040.98</v>
      </c>
      <c r="K1263">
        <v>5.3179999999999996</v>
      </c>
      <c r="L1263">
        <v>0.1946</v>
      </c>
      <c r="M1263">
        <v>4339.6000000000004</v>
      </c>
      <c r="N1263">
        <v>8.0600000000000005E-2</v>
      </c>
      <c r="O1263">
        <v>3.8780000000000001</v>
      </c>
      <c r="P1263">
        <v>0.14219999999999999</v>
      </c>
      <c r="Q1263">
        <v>53915.8</v>
      </c>
      <c r="R1263" t="s">
        <v>34</v>
      </c>
      <c r="S1263" t="s">
        <v>38</v>
      </c>
      <c r="T1263" t="s">
        <v>28</v>
      </c>
      <c r="V1263" t="s">
        <v>32</v>
      </c>
      <c r="Y1263" t="s">
        <v>147</v>
      </c>
    </row>
    <row r="1264" spans="1:25" x14ac:dyDescent="0.45">
      <c r="A1264" t="s">
        <v>122</v>
      </c>
      <c r="B1264" t="s">
        <v>174</v>
      </c>
      <c r="C1264">
        <v>1571</v>
      </c>
      <c r="D1264" t="s">
        <v>183</v>
      </c>
      <c r="F1264">
        <v>2019</v>
      </c>
      <c r="G1264">
        <v>31</v>
      </c>
      <c r="H1264">
        <v>22.31</v>
      </c>
      <c r="I1264">
        <v>1350.03</v>
      </c>
      <c r="K1264">
        <v>1.379</v>
      </c>
      <c r="L1264">
        <v>0.13059999999999999</v>
      </c>
      <c r="M1264">
        <v>1381.4</v>
      </c>
      <c r="N1264">
        <v>7.2900000000000006E-2</v>
      </c>
      <c r="O1264">
        <v>1.044</v>
      </c>
      <c r="P1264">
        <v>0.10929999999999999</v>
      </c>
      <c r="Q1264">
        <v>18328.2</v>
      </c>
      <c r="R1264" t="s">
        <v>34</v>
      </c>
      <c r="S1264" t="s">
        <v>38</v>
      </c>
      <c r="T1264" t="s">
        <v>28</v>
      </c>
      <c r="V1264" t="s">
        <v>32</v>
      </c>
      <c r="Y1264" t="s">
        <v>147</v>
      </c>
    </row>
    <row r="1265" spans="1:25" x14ac:dyDescent="0.45">
      <c r="A1265" t="s">
        <v>122</v>
      </c>
      <c r="B1265" t="s">
        <v>174</v>
      </c>
      <c r="C1265">
        <v>1571</v>
      </c>
      <c r="D1265" t="s">
        <v>183</v>
      </c>
      <c r="F1265">
        <v>2020</v>
      </c>
      <c r="G1265">
        <v>54</v>
      </c>
      <c r="H1265">
        <v>36.07</v>
      </c>
      <c r="I1265">
        <v>1975.47</v>
      </c>
      <c r="K1265">
        <v>0.56999999999999995</v>
      </c>
      <c r="L1265">
        <v>4.41E-2</v>
      </c>
      <c r="M1265">
        <v>1650.1</v>
      </c>
      <c r="N1265">
        <v>6.3399999999999998E-2</v>
      </c>
      <c r="O1265">
        <v>1.1259999999999999</v>
      </c>
      <c r="P1265">
        <v>8.72E-2</v>
      </c>
      <c r="Q1265">
        <v>25895.9</v>
      </c>
      <c r="R1265" t="s">
        <v>34</v>
      </c>
      <c r="S1265" t="s">
        <v>38</v>
      </c>
      <c r="T1265" t="s">
        <v>28</v>
      </c>
      <c r="V1265" t="s">
        <v>32</v>
      </c>
      <c r="Y1265" t="s">
        <v>147</v>
      </c>
    </row>
    <row r="1266" spans="1:25" x14ac:dyDescent="0.45">
      <c r="A1266" t="s">
        <v>122</v>
      </c>
      <c r="B1266" t="s">
        <v>174</v>
      </c>
      <c r="C1266">
        <v>1571</v>
      </c>
      <c r="D1266" t="s">
        <v>183</v>
      </c>
      <c r="F1266">
        <v>2021</v>
      </c>
      <c r="G1266">
        <v>58</v>
      </c>
      <c r="H1266">
        <v>43.99</v>
      </c>
      <c r="I1266">
        <v>2264.1999999999998</v>
      </c>
      <c r="K1266">
        <v>1.623</v>
      </c>
      <c r="L1266">
        <v>0.12520000000000001</v>
      </c>
      <c r="M1266">
        <v>2060.6999999999998</v>
      </c>
      <c r="N1266">
        <v>7.2599999999999998E-2</v>
      </c>
      <c r="O1266">
        <v>1.5149999999999999</v>
      </c>
      <c r="P1266">
        <v>0.10780000000000001</v>
      </c>
      <c r="Q1266">
        <v>28948.2</v>
      </c>
      <c r="R1266" t="s">
        <v>34</v>
      </c>
      <c r="S1266" t="s">
        <v>38</v>
      </c>
      <c r="T1266" t="s">
        <v>28</v>
      </c>
      <c r="V1266" t="s">
        <v>32</v>
      </c>
      <c r="Y1266" t="s">
        <v>152</v>
      </c>
    </row>
    <row r="1267" spans="1:25" x14ac:dyDescent="0.45">
      <c r="A1267" t="s">
        <v>122</v>
      </c>
      <c r="B1267" t="s">
        <v>174</v>
      </c>
      <c r="C1267">
        <v>1571</v>
      </c>
      <c r="D1267" t="s">
        <v>183</v>
      </c>
      <c r="F1267">
        <v>2022</v>
      </c>
      <c r="G1267">
        <v>88</v>
      </c>
      <c r="H1267">
        <v>76.88</v>
      </c>
      <c r="I1267">
        <v>5806.56</v>
      </c>
      <c r="K1267">
        <v>7.2690000000000001</v>
      </c>
      <c r="L1267">
        <v>0.19500000000000001</v>
      </c>
      <c r="M1267">
        <v>5926.3</v>
      </c>
      <c r="N1267">
        <v>8.0199999999999994E-2</v>
      </c>
      <c r="O1267">
        <v>4.633</v>
      </c>
      <c r="P1267">
        <v>0.12520000000000001</v>
      </c>
      <c r="Q1267">
        <v>73615.899999999994</v>
      </c>
      <c r="R1267" t="s">
        <v>34</v>
      </c>
      <c r="S1267" t="s">
        <v>38</v>
      </c>
      <c r="T1267" t="s">
        <v>28</v>
      </c>
      <c r="V1267" t="s">
        <v>32</v>
      </c>
      <c r="Y1267" t="s">
        <v>152</v>
      </c>
    </row>
    <row r="1268" spans="1:25" x14ac:dyDescent="0.45">
      <c r="A1268" t="s">
        <v>122</v>
      </c>
      <c r="B1268" t="s">
        <v>174</v>
      </c>
      <c r="C1268">
        <v>1571</v>
      </c>
      <c r="D1268" t="s">
        <v>183</v>
      </c>
      <c r="F1268">
        <v>2023</v>
      </c>
      <c r="G1268">
        <v>134</v>
      </c>
      <c r="H1268">
        <v>99.3</v>
      </c>
      <c r="I1268">
        <v>7115.66</v>
      </c>
      <c r="K1268">
        <v>0.45700000000000002</v>
      </c>
      <c r="L1268">
        <v>1.34E-2</v>
      </c>
      <c r="M1268">
        <v>5746.2</v>
      </c>
      <c r="N1268">
        <v>5.8999999999999997E-2</v>
      </c>
      <c r="O1268">
        <v>3.7890000000000001</v>
      </c>
      <c r="P1268">
        <v>8.0100000000000005E-2</v>
      </c>
      <c r="Q1268">
        <v>95810</v>
      </c>
      <c r="R1268" t="s">
        <v>34</v>
      </c>
      <c r="S1268" t="s">
        <v>38</v>
      </c>
      <c r="T1268" t="s">
        <v>28</v>
      </c>
      <c r="V1268" t="s">
        <v>32</v>
      </c>
      <c r="Y1268" t="s">
        <v>152</v>
      </c>
    </row>
    <row r="1269" spans="1:25" x14ac:dyDescent="0.45">
      <c r="A1269" t="s">
        <v>122</v>
      </c>
      <c r="B1269" t="s">
        <v>174</v>
      </c>
      <c r="C1269">
        <v>1571</v>
      </c>
      <c r="D1269" t="s">
        <v>183</v>
      </c>
      <c r="F1269">
        <v>2024</v>
      </c>
      <c r="G1269">
        <v>63</v>
      </c>
      <c r="H1269">
        <v>51.21</v>
      </c>
      <c r="I1269">
        <v>3363.82</v>
      </c>
      <c r="K1269">
        <v>0.76100000000000001</v>
      </c>
      <c r="L1269">
        <v>6.1100000000000002E-2</v>
      </c>
      <c r="M1269">
        <v>2817.7</v>
      </c>
      <c r="N1269">
        <v>6.3700000000000007E-2</v>
      </c>
      <c r="O1269">
        <v>1.907</v>
      </c>
      <c r="P1269">
        <v>8.8300000000000003E-2</v>
      </c>
      <c r="Q1269">
        <v>44991.9</v>
      </c>
      <c r="R1269" t="s">
        <v>34</v>
      </c>
      <c r="S1269" t="s">
        <v>38</v>
      </c>
      <c r="T1269" t="s">
        <v>28</v>
      </c>
      <c r="V1269" t="s">
        <v>32</v>
      </c>
      <c r="Y1269" t="s">
        <v>152</v>
      </c>
    </row>
    <row r="1270" spans="1:25" x14ac:dyDescent="0.45">
      <c r="A1270" t="s">
        <v>122</v>
      </c>
      <c r="B1270" t="s">
        <v>174</v>
      </c>
      <c r="C1270">
        <v>1571</v>
      </c>
      <c r="D1270" t="s">
        <v>184</v>
      </c>
      <c r="F1270">
        <v>2009</v>
      </c>
      <c r="G1270">
        <v>166</v>
      </c>
      <c r="H1270">
        <v>132.24</v>
      </c>
      <c r="I1270">
        <v>10494.47</v>
      </c>
      <c r="K1270">
        <v>5.01</v>
      </c>
      <c r="L1270">
        <v>4.3099999999999999E-2</v>
      </c>
      <c r="M1270">
        <v>11218.948</v>
      </c>
      <c r="N1270">
        <v>6.5000000000000002E-2</v>
      </c>
      <c r="O1270">
        <v>8.6140000000000008</v>
      </c>
      <c r="P1270">
        <v>9.5699999999999993E-2</v>
      </c>
      <c r="Q1270">
        <v>165363.92199999999</v>
      </c>
      <c r="R1270" t="s">
        <v>34</v>
      </c>
      <c r="S1270" t="s">
        <v>38</v>
      </c>
      <c r="T1270" t="s">
        <v>28</v>
      </c>
      <c r="V1270" t="s">
        <v>32</v>
      </c>
      <c r="Y1270" t="s">
        <v>107</v>
      </c>
    </row>
    <row r="1271" spans="1:25" x14ac:dyDescent="0.45">
      <c r="A1271" t="s">
        <v>122</v>
      </c>
      <c r="B1271" t="s">
        <v>174</v>
      </c>
      <c r="C1271">
        <v>1571</v>
      </c>
      <c r="D1271" t="s">
        <v>184</v>
      </c>
      <c r="F1271">
        <v>2010</v>
      </c>
      <c r="G1271">
        <v>490</v>
      </c>
      <c r="H1271">
        <v>411.75</v>
      </c>
      <c r="I1271">
        <v>33642.050000000003</v>
      </c>
      <c r="K1271">
        <v>6.1050000000000004</v>
      </c>
      <c r="L1271">
        <v>2.1399999999999999E-2</v>
      </c>
      <c r="M1271">
        <v>22452.191999999999</v>
      </c>
      <c r="N1271">
        <v>6.1800000000000001E-2</v>
      </c>
      <c r="O1271">
        <v>15.617000000000001</v>
      </c>
      <c r="P1271">
        <v>8.2900000000000001E-2</v>
      </c>
      <c r="Q1271">
        <v>350748.86200000002</v>
      </c>
      <c r="R1271" t="s">
        <v>34</v>
      </c>
      <c r="S1271" t="s">
        <v>38</v>
      </c>
      <c r="T1271" t="s">
        <v>28</v>
      </c>
      <c r="V1271" t="s">
        <v>32</v>
      </c>
      <c r="Y1271" t="s">
        <v>107</v>
      </c>
    </row>
    <row r="1272" spans="1:25" x14ac:dyDescent="0.45">
      <c r="A1272" t="s">
        <v>122</v>
      </c>
      <c r="B1272" t="s">
        <v>174</v>
      </c>
      <c r="C1272">
        <v>1571</v>
      </c>
      <c r="D1272" t="s">
        <v>184</v>
      </c>
      <c r="F1272">
        <v>2011</v>
      </c>
      <c r="G1272">
        <v>237</v>
      </c>
      <c r="H1272">
        <v>205.06</v>
      </c>
      <c r="I1272">
        <v>16418.650000000001</v>
      </c>
      <c r="K1272">
        <v>3.19</v>
      </c>
      <c r="L1272">
        <v>2.06E-2</v>
      </c>
      <c r="M1272">
        <v>11863.718000000001</v>
      </c>
      <c r="N1272">
        <v>6.2E-2</v>
      </c>
      <c r="O1272">
        <v>9.3550000000000004</v>
      </c>
      <c r="P1272">
        <v>8.8300000000000003E-2</v>
      </c>
      <c r="Q1272">
        <v>183849.86499999999</v>
      </c>
      <c r="R1272" t="s">
        <v>34</v>
      </c>
      <c r="S1272" t="s">
        <v>38</v>
      </c>
      <c r="T1272" t="s">
        <v>28</v>
      </c>
      <c r="V1272" t="s">
        <v>32</v>
      </c>
      <c r="Y1272" t="s">
        <v>107</v>
      </c>
    </row>
    <row r="1273" spans="1:25" x14ac:dyDescent="0.45">
      <c r="A1273" t="s">
        <v>122</v>
      </c>
      <c r="B1273" t="s">
        <v>174</v>
      </c>
      <c r="C1273">
        <v>1571</v>
      </c>
      <c r="D1273" t="s">
        <v>184</v>
      </c>
      <c r="F1273">
        <v>2012</v>
      </c>
      <c r="G1273">
        <v>183</v>
      </c>
      <c r="H1273">
        <v>162.9</v>
      </c>
      <c r="I1273">
        <v>12957.43</v>
      </c>
      <c r="K1273">
        <v>0.70899999999999996</v>
      </c>
      <c r="L1273">
        <v>0.02</v>
      </c>
      <c r="M1273">
        <v>9523.5</v>
      </c>
      <c r="N1273">
        <v>5.9799999999999999E-2</v>
      </c>
      <c r="O1273">
        <v>6.2140000000000004</v>
      </c>
      <c r="P1273">
        <v>7.9399999999999998E-2</v>
      </c>
      <c r="Q1273">
        <v>160420.1</v>
      </c>
      <c r="R1273" t="s">
        <v>34</v>
      </c>
      <c r="S1273" t="s">
        <v>38</v>
      </c>
      <c r="T1273" t="s">
        <v>28</v>
      </c>
      <c r="V1273" t="s">
        <v>32</v>
      </c>
      <c r="Y1273" t="s">
        <v>107</v>
      </c>
    </row>
    <row r="1274" spans="1:25" x14ac:dyDescent="0.45">
      <c r="A1274" t="s">
        <v>122</v>
      </c>
      <c r="B1274" t="s">
        <v>174</v>
      </c>
      <c r="C1274">
        <v>1571</v>
      </c>
      <c r="D1274" t="s">
        <v>184</v>
      </c>
      <c r="F1274">
        <v>2013</v>
      </c>
      <c r="G1274">
        <v>136</v>
      </c>
      <c r="H1274">
        <v>113.71</v>
      </c>
      <c r="I1274">
        <v>9199.6200000000008</v>
      </c>
      <c r="K1274">
        <v>3.07</v>
      </c>
      <c r="L1274">
        <v>6.0100000000000001E-2</v>
      </c>
      <c r="M1274">
        <v>6712.9</v>
      </c>
      <c r="N1274">
        <v>6.1100000000000002E-2</v>
      </c>
      <c r="O1274">
        <v>4.6920000000000002</v>
      </c>
      <c r="P1274">
        <v>8.6099999999999996E-2</v>
      </c>
      <c r="Q1274">
        <v>109228.1</v>
      </c>
      <c r="R1274" t="s">
        <v>34</v>
      </c>
      <c r="S1274" t="s">
        <v>38</v>
      </c>
      <c r="T1274" t="s">
        <v>28</v>
      </c>
      <c r="V1274" t="s">
        <v>32</v>
      </c>
      <c r="Y1274" t="s">
        <v>107</v>
      </c>
    </row>
    <row r="1275" spans="1:25" x14ac:dyDescent="0.45">
      <c r="A1275" t="s">
        <v>122</v>
      </c>
      <c r="B1275" t="s">
        <v>174</v>
      </c>
      <c r="C1275">
        <v>1571</v>
      </c>
      <c r="D1275" t="s">
        <v>184</v>
      </c>
      <c r="F1275">
        <v>2014</v>
      </c>
      <c r="G1275">
        <v>191</v>
      </c>
      <c r="H1275">
        <v>169.57</v>
      </c>
      <c r="I1275">
        <v>18151.439999999999</v>
      </c>
      <c r="K1275">
        <v>16.460999999999999</v>
      </c>
      <c r="L1275">
        <v>0.155</v>
      </c>
      <c r="M1275">
        <v>16168</v>
      </c>
      <c r="N1275">
        <v>7.5800000000000006E-2</v>
      </c>
      <c r="O1275">
        <v>15.349</v>
      </c>
      <c r="P1275">
        <v>0.14410000000000001</v>
      </c>
      <c r="Q1275">
        <v>213264.3</v>
      </c>
      <c r="R1275" t="s">
        <v>34</v>
      </c>
      <c r="S1275" t="s">
        <v>38</v>
      </c>
      <c r="T1275" t="s">
        <v>28</v>
      </c>
      <c r="V1275" t="s">
        <v>32</v>
      </c>
      <c r="Y1275" t="s">
        <v>107</v>
      </c>
    </row>
    <row r="1276" spans="1:25" x14ac:dyDescent="0.45">
      <c r="A1276" t="s">
        <v>122</v>
      </c>
      <c r="B1276" t="s">
        <v>174</v>
      </c>
      <c r="C1276">
        <v>1571</v>
      </c>
      <c r="D1276" t="s">
        <v>184</v>
      </c>
      <c r="F1276">
        <v>2015</v>
      </c>
      <c r="G1276">
        <v>117</v>
      </c>
      <c r="H1276">
        <v>97.76</v>
      </c>
      <c r="I1276">
        <v>8792.64</v>
      </c>
      <c r="K1276">
        <v>2.452</v>
      </c>
      <c r="L1276">
        <v>3.9399999999999998E-2</v>
      </c>
      <c r="M1276">
        <v>6663.3</v>
      </c>
      <c r="N1276">
        <v>6.3299999999999995E-2</v>
      </c>
      <c r="O1276">
        <v>4.4710000000000001</v>
      </c>
      <c r="P1276">
        <v>8.5900000000000004E-2</v>
      </c>
      <c r="Q1276">
        <v>103963.1</v>
      </c>
      <c r="R1276" t="s">
        <v>34</v>
      </c>
      <c r="S1276" t="s">
        <v>38</v>
      </c>
      <c r="T1276" t="s">
        <v>28</v>
      </c>
      <c r="V1276" t="s">
        <v>32</v>
      </c>
      <c r="Y1276" t="s">
        <v>146</v>
      </c>
    </row>
    <row r="1277" spans="1:25" x14ac:dyDescent="0.45">
      <c r="A1277" t="s">
        <v>122</v>
      </c>
      <c r="B1277" t="s">
        <v>174</v>
      </c>
      <c r="C1277">
        <v>1571</v>
      </c>
      <c r="D1277" t="s">
        <v>184</v>
      </c>
      <c r="F1277">
        <v>2016</v>
      </c>
      <c r="G1277">
        <v>93</v>
      </c>
      <c r="H1277">
        <v>70.92</v>
      </c>
      <c r="I1277">
        <v>5897.34</v>
      </c>
      <c r="K1277">
        <v>0.34399999999999997</v>
      </c>
      <c r="L1277">
        <v>1.2999999999999999E-2</v>
      </c>
      <c r="M1277">
        <v>4275.8999999999996</v>
      </c>
      <c r="N1277">
        <v>6.0499999999999998E-2</v>
      </c>
      <c r="O1277">
        <v>3.0670000000000002</v>
      </c>
      <c r="P1277">
        <v>8.5800000000000001E-2</v>
      </c>
      <c r="Q1277">
        <v>71274.2</v>
      </c>
      <c r="R1277" t="s">
        <v>34</v>
      </c>
      <c r="S1277" t="s">
        <v>38</v>
      </c>
      <c r="T1277" t="s">
        <v>28</v>
      </c>
      <c r="V1277" t="s">
        <v>32</v>
      </c>
      <c r="Y1277" t="s">
        <v>146</v>
      </c>
    </row>
    <row r="1278" spans="1:25" x14ac:dyDescent="0.45">
      <c r="A1278" t="s">
        <v>122</v>
      </c>
      <c r="B1278" t="s">
        <v>174</v>
      </c>
      <c r="C1278">
        <v>1571</v>
      </c>
      <c r="D1278" t="s">
        <v>184</v>
      </c>
      <c r="F1278">
        <v>2017</v>
      </c>
      <c r="G1278">
        <v>55</v>
      </c>
      <c r="H1278">
        <v>41.86</v>
      </c>
      <c r="I1278">
        <v>3582.38</v>
      </c>
      <c r="K1278">
        <v>3.3220000000000001</v>
      </c>
      <c r="L1278">
        <v>0.13500000000000001</v>
      </c>
      <c r="M1278">
        <v>3473.2</v>
      </c>
      <c r="N1278">
        <v>7.4200000000000002E-2</v>
      </c>
      <c r="O1278">
        <v>2.0209999999999999</v>
      </c>
      <c r="P1278">
        <v>8.6699999999999999E-2</v>
      </c>
      <c r="Q1278">
        <v>46624.2</v>
      </c>
      <c r="R1278" t="s">
        <v>34</v>
      </c>
      <c r="S1278" t="s">
        <v>38</v>
      </c>
      <c r="T1278" t="s">
        <v>28</v>
      </c>
      <c r="V1278" t="s">
        <v>32</v>
      </c>
      <c r="Y1278" t="s">
        <v>147</v>
      </c>
    </row>
    <row r="1279" spans="1:25" x14ac:dyDescent="0.45">
      <c r="A1279" t="s">
        <v>122</v>
      </c>
      <c r="B1279" t="s">
        <v>174</v>
      </c>
      <c r="C1279">
        <v>1571</v>
      </c>
      <c r="D1279" t="s">
        <v>184</v>
      </c>
      <c r="F1279">
        <v>2018</v>
      </c>
      <c r="G1279">
        <v>89</v>
      </c>
      <c r="H1279">
        <v>76.41</v>
      </c>
      <c r="I1279">
        <v>6117.3</v>
      </c>
      <c r="K1279">
        <v>6.34</v>
      </c>
      <c r="L1279">
        <v>0.16420000000000001</v>
      </c>
      <c r="M1279">
        <v>5663.2</v>
      </c>
      <c r="N1279">
        <v>7.5800000000000006E-2</v>
      </c>
      <c r="O1279">
        <v>3.153</v>
      </c>
      <c r="P1279">
        <v>8.5900000000000004E-2</v>
      </c>
      <c r="Q1279">
        <v>72590.899999999994</v>
      </c>
      <c r="R1279" t="s">
        <v>34</v>
      </c>
      <c r="S1279" t="s">
        <v>38</v>
      </c>
      <c r="T1279" t="s">
        <v>28</v>
      </c>
      <c r="V1279" t="s">
        <v>32</v>
      </c>
      <c r="Y1279" t="s">
        <v>147</v>
      </c>
    </row>
    <row r="1280" spans="1:25" x14ac:dyDescent="0.45">
      <c r="A1280" t="s">
        <v>122</v>
      </c>
      <c r="B1280" t="s">
        <v>174</v>
      </c>
      <c r="C1280">
        <v>1571</v>
      </c>
      <c r="D1280" t="s">
        <v>184</v>
      </c>
      <c r="F1280">
        <v>2019</v>
      </c>
      <c r="G1280">
        <v>25</v>
      </c>
      <c r="H1280">
        <v>18.63</v>
      </c>
      <c r="I1280">
        <v>1489.57</v>
      </c>
      <c r="K1280">
        <v>1.3180000000000001</v>
      </c>
      <c r="L1280">
        <v>0.12939999999999999</v>
      </c>
      <c r="M1280">
        <v>1405.5</v>
      </c>
      <c r="N1280">
        <v>7.0699999999999999E-2</v>
      </c>
      <c r="O1280">
        <v>0.82199999999999995</v>
      </c>
      <c r="P1280">
        <v>8.8200000000000001E-2</v>
      </c>
      <c r="Q1280">
        <v>18966.900000000001</v>
      </c>
      <c r="R1280" t="s">
        <v>34</v>
      </c>
      <c r="S1280" t="s">
        <v>38</v>
      </c>
      <c r="T1280" t="s">
        <v>28</v>
      </c>
      <c r="V1280" t="s">
        <v>32</v>
      </c>
      <c r="Y1280" t="s">
        <v>147</v>
      </c>
    </row>
    <row r="1281" spans="1:25" x14ac:dyDescent="0.45">
      <c r="A1281" t="s">
        <v>122</v>
      </c>
      <c r="B1281" t="s">
        <v>174</v>
      </c>
      <c r="C1281">
        <v>1571</v>
      </c>
      <c r="D1281" t="s">
        <v>184</v>
      </c>
      <c r="F1281">
        <v>2020</v>
      </c>
      <c r="G1281">
        <v>49</v>
      </c>
      <c r="H1281">
        <v>39.01</v>
      </c>
      <c r="I1281">
        <v>2984.2</v>
      </c>
      <c r="K1281">
        <v>0.94799999999999995</v>
      </c>
      <c r="L1281">
        <v>6.2199999999999998E-2</v>
      </c>
      <c r="M1281">
        <v>2067.6999999999998</v>
      </c>
      <c r="N1281">
        <v>6.5600000000000006E-2</v>
      </c>
      <c r="O1281">
        <v>3.4239999999999999</v>
      </c>
      <c r="P1281">
        <v>0.18659999999999999</v>
      </c>
      <c r="Q1281">
        <v>31575.200000000001</v>
      </c>
      <c r="R1281" t="s">
        <v>34</v>
      </c>
      <c r="S1281" t="s">
        <v>38</v>
      </c>
      <c r="T1281" t="s">
        <v>28</v>
      </c>
      <c r="V1281" t="s">
        <v>32</v>
      </c>
      <c r="Y1281" t="s">
        <v>147</v>
      </c>
    </row>
    <row r="1282" spans="1:25" x14ac:dyDescent="0.45">
      <c r="A1282" t="s">
        <v>122</v>
      </c>
      <c r="B1282" t="s">
        <v>174</v>
      </c>
      <c r="C1282">
        <v>1571</v>
      </c>
      <c r="D1282" t="s">
        <v>184</v>
      </c>
      <c r="F1282">
        <v>2021</v>
      </c>
      <c r="G1282">
        <v>73</v>
      </c>
      <c r="H1282">
        <v>59.45</v>
      </c>
      <c r="I1282">
        <v>4866.8100000000004</v>
      </c>
      <c r="K1282">
        <v>3.3039999999999998</v>
      </c>
      <c r="L1282">
        <v>0.10150000000000001</v>
      </c>
      <c r="M1282">
        <v>4637</v>
      </c>
      <c r="N1282">
        <v>6.9900000000000004E-2</v>
      </c>
      <c r="O1282">
        <v>4.1449999999999996</v>
      </c>
      <c r="P1282">
        <v>0.12540000000000001</v>
      </c>
      <c r="Q1282">
        <v>66436.2</v>
      </c>
      <c r="R1282" t="s">
        <v>34</v>
      </c>
      <c r="S1282" t="s">
        <v>38</v>
      </c>
      <c r="T1282" t="s">
        <v>28</v>
      </c>
      <c r="V1282" t="s">
        <v>32</v>
      </c>
      <c r="Y1282" t="s">
        <v>152</v>
      </c>
    </row>
    <row r="1283" spans="1:25" x14ac:dyDescent="0.45">
      <c r="A1283" t="s">
        <v>122</v>
      </c>
      <c r="B1283" t="s">
        <v>174</v>
      </c>
      <c r="C1283">
        <v>1571</v>
      </c>
      <c r="D1283" t="s">
        <v>184</v>
      </c>
      <c r="F1283">
        <v>2022</v>
      </c>
      <c r="G1283">
        <v>84</v>
      </c>
      <c r="H1283">
        <v>67.92</v>
      </c>
      <c r="I1283">
        <v>5930.62</v>
      </c>
      <c r="K1283">
        <v>4.4779999999999998</v>
      </c>
      <c r="L1283">
        <v>0.1263</v>
      </c>
      <c r="M1283">
        <v>5366.5</v>
      </c>
      <c r="N1283">
        <v>7.2700000000000001E-2</v>
      </c>
      <c r="O1283">
        <v>4.95</v>
      </c>
      <c r="P1283">
        <v>0.13519999999999999</v>
      </c>
      <c r="Q1283">
        <v>74461.2</v>
      </c>
      <c r="R1283" t="s">
        <v>34</v>
      </c>
      <c r="S1283" t="s">
        <v>38</v>
      </c>
      <c r="T1283" t="s">
        <v>28</v>
      </c>
      <c r="V1283" t="s">
        <v>32</v>
      </c>
      <c r="Y1283" t="s">
        <v>152</v>
      </c>
    </row>
    <row r="1284" spans="1:25" x14ac:dyDescent="0.45">
      <c r="A1284" t="s">
        <v>122</v>
      </c>
      <c r="B1284" t="s">
        <v>174</v>
      </c>
      <c r="C1284">
        <v>1571</v>
      </c>
      <c r="D1284" t="s">
        <v>184</v>
      </c>
      <c r="F1284">
        <v>2023</v>
      </c>
      <c r="G1284">
        <v>65</v>
      </c>
      <c r="H1284">
        <v>48.64</v>
      </c>
      <c r="I1284">
        <v>4511.6400000000003</v>
      </c>
      <c r="K1284">
        <v>1.2370000000000001</v>
      </c>
      <c r="L1284">
        <v>4.0399999999999998E-2</v>
      </c>
      <c r="M1284">
        <v>3732.2</v>
      </c>
      <c r="N1284">
        <v>6.2300000000000001E-2</v>
      </c>
      <c r="O1284">
        <v>3.0049999999999999</v>
      </c>
      <c r="P1284">
        <v>0.1002</v>
      </c>
      <c r="Q1284">
        <v>58757.2</v>
      </c>
      <c r="R1284" t="s">
        <v>34</v>
      </c>
      <c r="S1284" t="s">
        <v>38</v>
      </c>
      <c r="T1284" t="s">
        <v>28</v>
      </c>
      <c r="V1284" t="s">
        <v>32</v>
      </c>
      <c r="Y1284" t="s">
        <v>152</v>
      </c>
    </row>
    <row r="1285" spans="1:25" x14ac:dyDescent="0.45">
      <c r="A1285" t="s">
        <v>122</v>
      </c>
      <c r="B1285" t="s">
        <v>174</v>
      </c>
      <c r="C1285">
        <v>1571</v>
      </c>
      <c r="D1285" t="s">
        <v>184</v>
      </c>
      <c r="F1285">
        <v>2024</v>
      </c>
      <c r="G1285">
        <v>85</v>
      </c>
      <c r="H1285">
        <v>66.87</v>
      </c>
      <c r="I1285">
        <v>5460.09</v>
      </c>
      <c r="K1285">
        <v>2.0089999999999999</v>
      </c>
      <c r="L1285">
        <v>7.0499999999999993E-2</v>
      </c>
      <c r="M1285">
        <v>4367.7</v>
      </c>
      <c r="N1285">
        <v>6.7199999999999996E-2</v>
      </c>
      <c r="O1285">
        <v>3.6469999999999998</v>
      </c>
      <c r="P1285">
        <v>0.1134</v>
      </c>
      <c r="Q1285">
        <v>66671.399999999994</v>
      </c>
      <c r="R1285" t="s">
        <v>34</v>
      </c>
      <c r="S1285" t="s">
        <v>38</v>
      </c>
      <c r="T1285" t="s">
        <v>28</v>
      </c>
      <c r="V1285" t="s">
        <v>32</v>
      </c>
      <c r="Y1285" t="s">
        <v>152</v>
      </c>
    </row>
    <row r="1286" spans="1:25" x14ac:dyDescent="0.45">
      <c r="A1286" t="s">
        <v>122</v>
      </c>
      <c r="B1286" t="s">
        <v>174</v>
      </c>
      <c r="C1286">
        <v>1571</v>
      </c>
      <c r="D1286" t="s">
        <v>185</v>
      </c>
      <c r="F1286">
        <v>2009</v>
      </c>
      <c r="G1286">
        <v>185</v>
      </c>
      <c r="H1286">
        <v>152.33000000000001</v>
      </c>
      <c r="I1286">
        <v>12510.83</v>
      </c>
      <c r="K1286">
        <v>5.0410000000000004</v>
      </c>
      <c r="L1286">
        <v>4.6800000000000001E-2</v>
      </c>
      <c r="M1286">
        <v>12499.457</v>
      </c>
      <c r="N1286">
        <v>6.5500000000000003E-2</v>
      </c>
      <c r="O1286">
        <v>7.9530000000000003</v>
      </c>
      <c r="P1286">
        <v>8.0699999999999994E-2</v>
      </c>
      <c r="Q1286">
        <v>187001.72399999999</v>
      </c>
      <c r="R1286" t="s">
        <v>34</v>
      </c>
      <c r="S1286" t="s">
        <v>38</v>
      </c>
      <c r="T1286" t="s">
        <v>28</v>
      </c>
      <c r="V1286" t="s">
        <v>32</v>
      </c>
      <c r="Y1286" t="s">
        <v>107</v>
      </c>
    </row>
    <row r="1287" spans="1:25" x14ac:dyDescent="0.45">
      <c r="A1287" t="s">
        <v>122</v>
      </c>
      <c r="B1287" t="s">
        <v>174</v>
      </c>
      <c r="C1287">
        <v>1571</v>
      </c>
      <c r="D1287" t="s">
        <v>185</v>
      </c>
      <c r="F1287">
        <v>2010</v>
      </c>
      <c r="G1287">
        <v>364</v>
      </c>
      <c r="H1287">
        <v>319.37</v>
      </c>
      <c r="I1287">
        <v>24480.02</v>
      </c>
      <c r="K1287">
        <v>3.262</v>
      </c>
      <c r="L1287">
        <v>1.41E-2</v>
      </c>
      <c r="M1287">
        <v>22706.734</v>
      </c>
      <c r="N1287">
        <v>6.0900000000000003E-2</v>
      </c>
      <c r="O1287">
        <v>11.775</v>
      </c>
      <c r="P1287">
        <v>6.2E-2</v>
      </c>
      <c r="Q1287">
        <v>367478.74900000001</v>
      </c>
      <c r="R1287" t="s">
        <v>34</v>
      </c>
      <c r="S1287" t="s">
        <v>38</v>
      </c>
      <c r="T1287" t="s">
        <v>28</v>
      </c>
      <c r="V1287" t="s">
        <v>32</v>
      </c>
      <c r="Y1287" t="s">
        <v>107</v>
      </c>
    </row>
    <row r="1288" spans="1:25" x14ac:dyDescent="0.45">
      <c r="A1288" t="s">
        <v>122</v>
      </c>
      <c r="B1288" t="s">
        <v>174</v>
      </c>
      <c r="C1288">
        <v>1571</v>
      </c>
      <c r="D1288" t="s">
        <v>185</v>
      </c>
      <c r="F1288">
        <v>2011</v>
      </c>
      <c r="G1288">
        <v>263</v>
      </c>
      <c r="H1288">
        <v>228.64</v>
      </c>
      <c r="I1288">
        <v>18978.29</v>
      </c>
      <c r="K1288">
        <v>3.3090000000000002</v>
      </c>
      <c r="L1288">
        <v>2.1399999999999999E-2</v>
      </c>
      <c r="M1288">
        <v>15358.156999999999</v>
      </c>
      <c r="N1288">
        <v>6.2100000000000002E-2</v>
      </c>
      <c r="O1288">
        <v>8.6199999999999992</v>
      </c>
      <c r="P1288">
        <v>6.7699999999999996E-2</v>
      </c>
      <c r="Q1288">
        <v>242148.77299999999</v>
      </c>
      <c r="R1288" t="s">
        <v>34</v>
      </c>
      <c r="S1288" t="s">
        <v>38</v>
      </c>
      <c r="T1288" t="s">
        <v>28</v>
      </c>
      <c r="V1288" t="s">
        <v>32</v>
      </c>
      <c r="Y1288" t="s">
        <v>107</v>
      </c>
    </row>
    <row r="1289" spans="1:25" x14ac:dyDescent="0.45">
      <c r="A1289" t="s">
        <v>122</v>
      </c>
      <c r="B1289" t="s">
        <v>174</v>
      </c>
      <c r="C1289">
        <v>1571</v>
      </c>
      <c r="D1289" t="s">
        <v>185</v>
      </c>
      <c r="F1289">
        <v>2012</v>
      </c>
      <c r="G1289">
        <v>223</v>
      </c>
      <c r="H1289">
        <v>192.89</v>
      </c>
      <c r="I1289">
        <v>15709.01</v>
      </c>
      <c r="K1289">
        <v>1.048</v>
      </c>
      <c r="L1289">
        <v>1.89E-2</v>
      </c>
      <c r="M1289">
        <v>12334.8</v>
      </c>
      <c r="N1289">
        <v>5.9700000000000003E-2</v>
      </c>
      <c r="O1289">
        <v>8.0640000000000001</v>
      </c>
      <c r="P1289">
        <v>7.9299999999999995E-2</v>
      </c>
      <c r="Q1289">
        <v>207592.8</v>
      </c>
      <c r="R1289" t="s">
        <v>34</v>
      </c>
      <c r="S1289" t="s">
        <v>38</v>
      </c>
      <c r="T1289" t="s">
        <v>28</v>
      </c>
      <c r="V1289" t="s">
        <v>32</v>
      </c>
      <c r="Y1289" t="s">
        <v>107</v>
      </c>
    </row>
    <row r="1290" spans="1:25" x14ac:dyDescent="0.45">
      <c r="A1290" t="s">
        <v>122</v>
      </c>
      <c r="B1290" t="s">
        <v>174</v>
      </c>
      <c r="C1290">
        <v>1571</v>
      </c>
      <c r="D1290" t="s">
        <v>185</v>
      </c>
      <c r="F1290">
        <v>2013</v>
      </c>
      <c r="G1290">
        <v>113</v>
      </c>
      <c r="H1290">
        <v>96.38</v>
      </c>
      <c r="I1290">
        <v>8015.59</v>
      </c>
      <c r="K1290">
        <v>3.9380000000000002</v>
      </c>
      <c r="L1290">
        <v>8.5599999999999996E-2</v>
      </c>
      <c r="M1290">
        <v>6083.1</v>
      </c>
      <c r="N1290">
        <v>6.2700000000000006E-2</v>
      </c>
      <c r="O1290">
        <v>4.3929999999999998</v>
      </c>
      <c r="P1290">
        <v>9.1200000000000003E-2</v>
      </c>
      <c r="Q1290">
        <v>97273.3</v>
      </c>
      <c r="R1290" t="s">
        <v>34</v>
      </c>
      <c r="S1290" t="s">
        <v>38</v>
      </c>
      <c r="T1290" t="s">
        <v>28</v>
      </c>
      <c r="V1290" t="s">
        <v>32</v>
      </c>
      <c r="Y1290" t="s">
        <v>107</v>
      </c>
    </row>
    <row r="1291" spans="1:25" x14ac:dyDescent="0.45">
      <c r="A1291" t="s">
        <v>122</v>
      </c>
      <c r="B1291" t="s">
        <v>174</v>
      </c>
      <c r="C1291">
        <v>1571</v>
      </c>
      <c r="D1291" t="s">
        <v>185</v>
      </c>
      <c r="F1291">
        <v>2014</v>
      </c>
      <c r="G1291">
        <v>179</v>
      </c>
      <c r="H1291">
        <v>149.1</v>
      </c>
      <c r="I1291">
        <v>15260.57</v>
      </c>
      <c r="K1291">
        <v>12.263</v>
      </c>
      <c r="L1291">
        <v>0.13919999999999999</v>
      </c>
      <c r="M1291">
        <v>13267.2</v>
      </c>
      <c r="N1291">
        <v>7.4099999999999999E-2</v>
      </c>
      <c r="O1291">
        <v>12.224</v>
      </c>
      <c r="P1291">
        <v>0.13719999999999999</v>
      </c>
      <c r="Q1291">
        <v>179710.4</v>
      </c>
      <c r="R1291" t="s">
        <v>34</v>
      </c>
      <c r="S1291" t="s">
        <v>38</v>
      </c>
      <c r="T1291" t="s">
        <v>28</v>
      </c>
      <c r="V1291" t="s">
        <v>32</v>
      </c>
      <c r="Y1291" t="s">
        <v>107</v>
      </c>
    </row>
    <row r="1292" spans="1:25" x14ac:dyDescent="0.45">
      <c r="A1292" t="s">
        <v>122</v>
      </c>
      <c r="B1292" t="s">
        <v>174</v>
      </c>
      <c r="C1292">
        <v>1571</v>
      </c>
      <c r="D1292" t="s">
        <v>185</v>
      </c>
      <c r="F1292">
        <v>2015</v>
      </c>
      <c r="G1292">
        <v>129</v>
      </c>
      <c r="H1292">
        <v>105.35</v>
      </c>
      <c r="I1292">
        <v>9000.7900000000009</v>
      </c>
      <c r="K1292">
        <v>2.35</v>
      </c>
      <c r="L1292">
        <v>3.8199999999999998E-2</v>
      </c>
      <c r="M1292">
        <v>7178.2</v>
      </c>
      <c r="N1292">
        <v>6.3200000000000006E-2</v>
      </c>
      <c r="O1292">
        <v>4.891</v>
      </c>
      <c r="P1292">
        <v>8.6999999999999994E-2</v>
      </c>
      <c r="Q1292">
        <v>113071.5</v>
      </c>
      <c r="R1292" t="s">
        <v>34</v>
      </c>
      <c r="S1292" t="s">
        <v>38</v>
      </c>
      <c r="T1292" t="s">
        <v>28</v>
      </c>
      <c r="V1292" t="s">
        <v>32</v>
      </c>
      <c r="Y1292" t="s">
        <v>146</v>
      </c>
    </row>
    <row r="1293" spans="1:25" x14ac:dyDescent="0.45">
      <c r="A1293" t="s">
        <v>122</v>
      </c>
      <c r="B1293" t="s">
        <v>174</v>
      </c>
      <c r="C1293">
        <v>1571</v>
      </c>
      <c r="D1293" t="s">
        <v>185</v>
      </c>
      <c r="F1293">
        <v>2016</v>
      </c>
      <c r="G1293">
        <v>240</v>
      </c>
      <c r="H1293">
        <v>198.16</v>
      </c>
      <c r="I1293">
        <v>17323.150000000001</v>
      </c>
      <c r="K1293">
        <v>1.899</v>
      </c>
      <c r="L1293">
        <v>1.7100000000000001E-2</v>
      </c>
      <c r="M1293">
        <v>12455.5</v>
      </c>
      <c r="N1293">
        <v>6.08E-2</v>
      </c>
      <c r="O1293">
        <v>8.7940000000000005</v>
      </c>
      <c r="P1293">
        <v>8.5999999999999993E-2</v>
      </c>
      <c r="Q1293">
        <v>204305.5</v>
      </c>
      <c r="R1293" t="s">
        <v>34</v>
      </c>
      <c r="S1293" t="s">
        <v>38</v>
      </c>
      <c r="T1293" t="s">
        <v>28</v>
      </c>
      <c r="V1293" t="s">
        <v>32</v>
      </c>
      <c r="Y1293" t="s">
        <v>146</v>
      </c>
    </row>
    <row r="1294" spans="1:25" x14ac:dyDescent="0.45">
      <c r="A1294" t="s">
        <v>122</v>
      </c>
      <c r="B1294" t="s">
        <v>174</v>
      </c>
      <c r="C1294">
        <v>1571</v>
      </c>
      <c r="D1294" t="s">
        <v>185</v>
      </c>
      <c r="F1294">
        <v>2017</v>
      </c>
      <c r="G1294">
        <v>32</v>
      </c>
      <c r="H1294">
        <v>22.39</v>
      </c>
      <c r="I1294">
        <v>1918.84</v>
      </c>
      <c r="K1294">
        <v>1.988</v>
      </c>
      <c r="L1294">
        <v>0.1371</v>
      </c>
      <c r="M1294">
        <v>1916.7</v>
      </c>
      <c r="N1294">
        <v>7.3899999999999993E-2</v>
      </c>
      <c r="O1294">
        <v>1.091</v>
      </c>
      <c r="P1294">
        <v>8.6800000000000002E-2</v>
      </c>
      <c r="Q1294">
        <v>25155</v>
      </c>
      <c r="R1294" t="s">
        <v>34</v>
      </c>
      <c r="S1294" t="s">
        <v>38</v>
      </c>
      <c r="T1294" t="s">
        <v>28</v>
      </c>
      <c r="V1294" t="s">
        <v>32</v>
      </c>
      <c r="Y1294" t="s">
        <v>147</v>
      </c>
    </row>
    <row r="1295" spans="1:25" x14ac:dyDescent="0.45">
      <c r="A1295" t="s">
        <v>122</v>
      </c>
      <c r="B1295" t="s">
        <v>174</v>
      </c>
      <c r="C1295">
        <v>1571</v>
      </c>
      <c r="D1295" t="s">
        <v>185</v>
      </c>
      <c r="F1295">
        <v>2018</v>
      </c>
      <c r="G1295">
        <v>57</v>
      </c>
      <c r="H1295">
        <v>41.96</v>
      </c>
      <c r="I1295">
        <v>3388.14</v>
      </c>
      <c r="K1295">
        <v>3.8210000000000002</v>
      </c>
      <c r="L1295">
        <v>0.16139999999999999</v>
      </c>
      <c r="M1295">
        <v>3455.2</v>
      </c>
      <c r="N1295">
        <v>7.7100000000000002E-2</v>
      </c>
      <c r="O1295">
        <v>1.931</v>
      </c>
      <c r="P1295">
        <v>8.7300000000000003E-2</v>
      </c>
      <c r="Q1295">
        <v>44463.1</v>
      </c>
      <c r="R1295" t="s">
        <v>34</v>
      </c>
      <c r="S1295" t="s">
        <v>38</v>
      </c>
      <c r="T1295" t="s">
        <v>28</v>
      </c>
      <c r="V1295" t="s">
        <v>32</v>
      </c>
      <c r="Y1295" t="s">
        <v>147</v>
      </c>
    </row>
    <row r="1296" spans="1:25" x14ac:dyDescent="0.45">
      <c r="A1296" t="s">
        <v>122</v>
      </c>
      <c r="B1296" t="s">
        <v>174</v>
      </c>
      <c r="C1296">
        <v>1571</v>
      </c>
      <c r="D1296" t="s">
        <v>185</v>
      </c>
      <c r="F1296">
        <v>2019</v>
      </c>
      <c r="G1296">
        <v>26</v>
      </c>
      <c r="H1296">
        <v>18.36</v>
      </c>
      <c r="I1296">
        <v>1273.92</v>
      </c>
      <c r="K1296">
        <v>1.0569999999999999</v>
      </c>
      <c r="L1296">
        <v>0.1014</v>
      </c>
      <c r="M1296">
        <v>1245.7</v>
      </c>
      <c r="N1296">
        <v>7.0199999999999999E-2</v>
      </c>
      <c r="O1296">
        <v>0.746</v>
      </c>
      <c r="P1296">
        <v>8.6999999999999994E-2</v>
      </c>
      <c r="Q1296">
        <v>17220</v>
      </c>
      <c r="R1296" t="s">
        <v>34</v>
      </c>
      <c r="S1296" t="s">
        <v>38</v>
      </c>
      <c r="T1296" t="s">
        <v>28</v>
      </c>
      <c r="V1296" t="s">
        <v>32</v>
      </c>
      <c r="Y1296" t="s">
        <v>147</v>
      </c>
    </row>
    <row r="1297" spans="1:25" x14ac:dyDescent="0.45">
      <c r="A1297" t="s">
        <v>122</v>
      </c>
      <c r="B1297" t="s">
        <v>174</v>
      </c>
      <c r="C1297">
        <v>1571</v>
      </c>
      <c r="D1297" t="s">
        <v>185</v>
      </c>
      <c r="F1297">
        <v>2020</v>
      </c>
      <c r="G1297">
        <v>41</v>
      </c>
      <c r="H1297">
        <v>33.46</v>
      </c>
      <c r="I1297">
        <v>2834.29</v>
      </c>
      <c r="K1297">
        <v>2.2509999999999999</v>
      </c>
      <c r="L1297">
        <v>0.12470000000000001</v>
      </c>
      <c r="M1297">
        <v>2704.4</v>
      </c>
      <c r="N1297">
        <v>7.2499999999999995E-2</v>
      </c>
      <c r="O1297">
        <v>7.1459999999999999</v>
      </c>
      <c r="P1297">
        <v>0.36880000000000002</v>
      </c>
      <c r="Q1297">
        <v>37550.1</v>
      </c>
      <c r="R1297" t="s">
        <v>34</v>
      </c>
      <c r="S1297" t="s">
        <v>38</v>
      </c>
      <c r="T1297" t="s">
        <v>28</v>
      </c>
      <c r="V1297" t="s">
        <v>32</v>
      </c>
      <c r="Y1297" t="s">
        <v>147</v>
      </c>
    </row>
    <row r="1298" spans="1:25" x14ac:dyDescent="0.45">
      <c r="A1298" t="s">
        <v>122</v>
      </c>
      <c r="B1298" t="s">
        <v>174</v>
      </c>
      <c r="C1298">
        <v>1571</v>
      </c>
      <c r="D1298" t="s">
        <v>185</v>
      </c>
      <c r="F1298">
        <v>2021</v>
      </c>
      <c r="G1298">
        <v>80</v>
      </c>
      <c r="H1298">
        <v>59.75</v>
      </c>
      <c r="I1298">
        <v>5148.46</v>
      </c>
      <c r="K1298">
        <v>2.4969999999999999</v>
      </c>
      <c r="L1298">
        <v>8.6699999999999999E-2</v>
      </c>
      <c r="M1298">
        <v>4092.2</v>
      </c>
      <c r="N1298">
        <v>6.8400000000000002E-2</v>
      </c>
      <c r="O1298">
        <v>3.56</v>
      </c>
      <c r="P1298">
        <v>0.1197</v>
      </c>
      <c r="Q1298">
        <v>60183.5</v>
      </c>
      <c r="R1298" t="s">
        <v>34</v>
      </c>
      <c r="S1298" t="s">
        <v>38</v>
      </c>
      <c r="T1298" t="s">
        <v>28</v>
      </c>
      <c r="V1298" t="s">
        <v>32</v>
      </c>
      <c r="Y1298" t="s">
        <v>152</v>
      </c>
    </row>
    <row r="1299" spans="1:25" x14ac:dyDescent="0.45">
      <c r="A1299" t="s">
        <v>122</v>
      </c>
      <c r="B1299" t="s">
        <v>174</v>
      </c>
      <c r="C1299">
        <v>1571</v>
      </c>
      <c r="D1299" t="s">
        <v>185</v>
      </c>
      <c r="F1299">
        <v>2022</v>
      </c>
      <c r="G1299">
        <v>76</v>
      </c>
      <c r="H1299">
        <v>60.34</v>
      </c>
      <c r="I1299">
        <v>5376.88</v>
      </c>
      <c r="K1299">
        <v>2.0539999999999998</v>
      </c>
      <c r="L1299">
        <v>6.9800000000000001E-2</v>
      </c>
      <c r="M1299">
        <v>4342.8</v>
      </c>
      <c r="N1299">
        <v>6.7000000000000004E-2</v>
      </c>
      <c r="O1299">
        <v>3.6389999999999998</v>
      </c>
      <c r="P1299">
        <v>0.11310000000000001</v>
      </c>
      <c r="Q1299">
        <v>66067.3</v>
      </c>
      <c r="R1299" t="s">
        <v>34</v>
      </c>
      <c r="S1299" t="s">
        <v>38</v>
      </c>
      <c r="T1299" t="s">
        <v>28</v>
      </c>
      <c r="V1299" t="s">
        <v>32</v>
      </c>
      <c r="Y1299" t="s">
        <v>152</v>
      </c>
    </row>
    <row r="1300" spans="1:25" x14ac:dyDescent="0.45">
      <c r="A1300" t="s">
        <v>122</v>
      </c>
      <c r="B1300" t="s">
        <v>174</v>
      </c>
      <c r="C1300">
        <v>1571</v>
      </c>
      <c r="D1300" t="s">
        <v>185</v>
      </c>
      <c r="F1300">
        <v>2023</v>
      </c>
      <c r="G1300">
        <v>103</v>
      </c>
      <c r="H1300">
        <v>79.14</v>
      </c>
      <c r="I1300">
        <v>7756.47</v>
      </c>
      <c r="K1300">
        <v>3.1E-2</v>
      </c>
      <c r="L1300">
        <v>8.9999999999999998E-4</v>
      </c>
      <c r="M1300">
        <v>6088.7</v>
      </c>
      <c r="N1300">
        <v>5.91E-2</v>
      </c>
      <c r="O1300">
        <v>4.4379999999999997</v>
      </c>
      <c r="P1300">
        <v>8.6800000000000002E-2</v>
      </c>
      <c r="Q1300">
        <v>103192.1</v>
      </c>
      <c r="R1300" t="s">
        <v>34</v>
      </c>
      <c r="S1300" t="s">
        <v>38</v>
      </c>
      <c r="T1300" t="s">
        <v>28</v>
      </c>
      <c r="V1300" t="s">
        <v>32</v>
      </c>
      <c r="Y1300" t="s">
        <v>152</v>
      </c>
    </row>
    <row r="1301" spans="1:25" x14ac:dyDescent="0.45">
      <c r="A1301" t="s">
        <v>122</v>
      </c>
      <c r="B1301" t="s">
        <v>174</v>
      </c>
      <c r="C1301">
        <v>1571</v>
      </c>
      <c r="D1301" t="s">
        <v>185</v>
      </c>
      <c r="F1301">
        <v>2024</v>
      </c>
      <c r="G1301">
        <v>59</v>
      </c>
      <c r="H1301">
        <v>41.32</v>
      </c>
      <c r="I1301">
        <v>3682.82</v>
      </c>
      <c r="K1301">
        <v>1.7390000000000001</v>
      </c>
      <c r="L1301">
        <v>7.9899999999999999E-2</v>
      </c>
      <c r="M1301">
        <v>3076.2</v>
      </c>
      <c r="N1301">
        <v>6.5600000000000006E-2</v>
      </c>
      <c r="O1301">
        <v>2.6440000000000001</v>
      </c>
      <c r="P1301">
        <v>0.1176</v>
      </c>
      <c r="Q1301">
        <v>45759.1</v>
      </c>
      <c r="R1301" t="s">
        <v>34</v>
      </c>
      <c r="S1301" t="s">
        <v>38</v>
      </c>
      <c r="T1301" t="s">
        <v>28</v>
      </c>
      <c r="V1301" t="s">
        <v>32</v>
      </c>
      <c r="Y1301" t="s">
        <v>152</v>
      </c>
    </row>
    <row r="1302" spans="1:25" x14ac:dyDescent="0.45">
      <c r="A1302" t="s">
        <v>122</v>
      </c>
      <c r="B1302" t="s">
        <v>174</v>
      </c>
      <c r="C1302">
        <v>1571</v>
      </c>
      <c r="D1302" t="s">
        <v>186</v>
      </c>
      <c r="F1302">
        <v>2009</v>
      </c>
      <c r="G1302">
        <v>54</v>
      </c>
      <c r="H1302">
        <v>54</v>
      </c>
      <c r="I1302">
        <v>3718</v>
      </c>
      <c r="K1302">
        <v>6.2409999999999997</v>
      </c>
      <c r="L1302">
        <v>0.24110000000000001</v>
      </c>
      <c r="M1302">
        <v>2148.6999999999998</v>
      </c>
      <c r="N1302">
        <v>6.9800000000000001E-2</v>
      </c>
      <c r="O1302">
        <v>4.9109999999999996</v>
      </c>
      <c r="P1302">
        <v>0.25340000000000001</v>
      </c>
      <c r="Q1302">
        <v>27113.599999999999</v>
      </c>
      <c r="R1302" t="s">
        <v>34</v>
      </c>
      <c r="S1302" t="s">
        <v>38</v>
      </c>
      <c r="T1302" t="s">
        <v>28</v>
      </c>
      <c r="V1302" t="s">
        <v>32</v>
      </c>
      <c r="Y1302" t="s">
        <v>103</v>
      </c>
    </row>
    <row r="1303" spans="1:25" x14ac:dyDescent="0.45">
      <c r="A1303" t="s">
        <v>122</v>
      </c>
      <c r="B1303" t="s">
        <v>174</v>
      </c>
      <c r="C1303">
        <v>1571</v>
      </c>
      <c r="D1303" t="s">
        <v>186</v>
      </c>
      <c r="F1303">
        <v>2010</v>
      </c>
      <c r="G1303">
        <v>215</v>
      </c>
      <c r="H1303">
        <v>215</v>
      </c>
      <c r="I1303">
        <v>12670</v>
      </c>
      <c r="K1303">
        <v>8.2000000000000003E-2</v>
      </c>
      <c r="L1303">
        <v>1.89E-2</v>
      </c>
      <c r="M1303">
        <v>413.3</v>
      </c>
      <c r="N1303">
        <v>6.0499999999999998E-2</v>
      </c>
      <c r="O1303">
        <v>2.4870000000000001</v>
      </c>
      <c r="P1303">
        <v>0.72040000000000004</v>
      </c>
      <c r="Q1303">
        <v>6870.2</v>
      </c>
      <c r="R1303" t="s">
        <v>34</v>
      </c>
      <c r="S1303" t="s">
        <v>38</v>
      </c>
      <c r="T1303" t="s">
        <v>28</v>
      </c>
      <c r="V1303" t="s">
        <v>32</v>
      </c>
      <c r="Y1303" t="s">
        <v>103</v>
      </c>
    </row>
    <row r="1304" spans="1:25" x14ac:dyDescent="0.45">
      <c r="A1304" t="s">
        <v>122</v>
      </c>
      <c r="B1304" t="s">
        <v>174</v>
      </c>
      <c r="C1304">
        <v>1571</v>
      </c>
      <c r="D1304" t="s">
        <v>186</v>
      </c>
      <c r="F1304">
        <v>2011</v>
      </c>
      <c r="G1304">
        <v>122</v>
      </c>
      <c r="H1304">
        <v>122</v>
      </c>
      <c r="I1304">
        <v>7707</v>
      </c>
      <c r="K1304">
        <v>4.4779999999999998</v>
      </c>
      <c r="L1304">
        <v>0.1032</v>
      </c>
      <c r="M1304">
        <v>6685.4</v>
      </c>
      <c r="N1304">
        <v>6.3500000000000001E-2</v>
      </c>
      <c r="O1304">
        <v>41.79</v>
      </c>
      <c r="P1304">
        <v>0.80249999999999999</v>
      </c>
      <c r="Q1304">
        <v>106681.8</v>
      </c>
      <c r="R1304" t="s">
        <v>34</v>
      </c>
      <c r="S1304" t="s">
        <v>38</v>
      </c>
      <c r="T1304" t="s">
        <v>28</v>
      </c>
      <c r="V1304" t="s">
        <v>32</v>
      </c>
      <c r="Y1304" t="s">
        <v>103</v>
      </c>
    </row>
    <row r="1305" spans="1:25" x14ac:dyDescent="0.45">
      <c r="A1305" t="s">
        <v>122</v>
      </c>
      <c r="B1305" t="s">
        <v>174</v>
      </c>
      <c r="C1305">
        <v>1571</v>
      </c>
      <c r="D1305" t="s">
        <v>186</v>
      </c>
      <c r="F1305">
        <v>2012</v>
      </c>
      <c r="G1305">
        <v>94</v>
      </c>
      <c r="H1305">
        <v>94</v>
      </c>
      <c r="I1305">
        <v>5676</v>
      </c>
      <c r="K1305">
        <v>2.4E-2</v>
      </c>
      <c r="L1305">
        <v>1E-3</v>
      </c>
      <c r="M1305">
        <v>4676.8</v>
      </c>
      <c r="N1305">
        <v>5.8999999999999997E-2</v>
      </c>
      <c r="O1305">
        <v>22.268000000000001</v>
      </c>
      <c r="P1305">
        <v>0.56469999999999998</v>
      </c>
      <c r="Q1305">
        <v>79266.899999999994</v>
      </c>
      <c r="R1305" t="s">
        <v>34</v>
      </c>
      <c r="S1305" t="s">
        <v>38</v>
      </c>
      <c r="T1305" t="s">
        <v>28</v>
      </c>
      <c r="V1305" t="s">
        <v>32</v>
      </c>
      <c r="Y1305" t="s">
        <v>103</v>
      </c>
    </row>
    <row r="1306" spans="1:25" x14ac:dyDescent="0.45">
      <c r="A1306" t="s">
        <v>122</v>
      </c>
      <c r="B1306" t="s">
        <v>174</v>
      </c>
      <c r="C1306">
        <v>1571</v>
      </c>
      <c r="D1306" t="s">
        <v>186</v>
      </c>
      <c r="F1306">
        <v>2013</v>
      </c>
      <c r="G1306">
        <v>66</v>
      </c>
      <c r="H1306">
        <v>66</v>
      </c>
      <c r="I1306">
        <v>3649</v>
      </c>
      <c r="K1306">
        <v>2.5870000000000002</v>
      </c>
      <c r="L1306">
        <v>0.12189999999999999</v>
      </c>
      <c r="M1306">
        <v>3234.3</v>
      </c>
      <c r="N1306">
        <v>6.4399999999999999E-2</v>
      </c>
      <c r="O1306">
        <v>3.7480000000000002</v>
      </c>
      <c r="P1306">
        <v>0.152</v>
      </c>
      <c r="Q1306">
        <v>50975.5</v>
      </c>
      <c r="R1306" t="s">
        <v>34</v>
      </c>
      <c r="S1306" t="s">
        <v>38</v>
      </c>
      <c r="T1306" t="s">
        <v>28</v>
      </c>
      <c r="V1306" t="s">
        <v>32</v>
      </c>
      <c r="Y1306" t="s">
        <v>103</v>
      </c>
    </row>
    <row r="1307" spans="1:25" x14ac:dyDescent="0.45">
      <c r="A1307" t="s">
        <v>122</v>
      </c>
      <c r="B1307" t="s">
        <v>174</v>
      </c>
      <c r="C1307">
        <v>1571</v>
      </c>
      <c r="D1307" t="s">
        <v>186</v>
      </c>
      <c r="F1307">
        <v>2014</v>
      </c>
      <c r="G1307">
        <v>168</v>
      </c>
      <c r="H1307">
        <v>168</v>
      </c>
      <c r="I1307">
        <v>11668</v>
      </c>
      <c r="K1307">
        <v>17.940999999999999</v>
      </c>
      <c r="L1307">
        <v>0.22919999999999999</v>
      </c>
      <c r="M1307">
        <v>11662</v>
      </c>
      <c r="N1307">
        <v>7.5600000000000001E-2</v>
      </c>
      <c r="O1307">
        <v>14.573</v>
      </c>
      <c r="P1307">
        <v>0.1885</v>
      </c>
      <c r="Q1307">
        <v>153538.29999999999</v>
      </c>
      <c r="R1307" t="s">
        <v>34</v>
      </c>
      <c r="S1307" t="s">
        <v>38</v>
      </c>
      <c r="T1307" t="s">
        <v>28</v>
      </c>
      <c r="V1307" t="s">
        <v>32</v>
      </c>
      <c r="Y1307" t="s">
        <v>103</v>
      </c>
    </row>
    <row r="1308" spans="1:25" x14ac:dyDescent="0.45">
      <c r="A1308" t="s">
        <v>122</v>
      </c>
      <c r="B1308" t="s">
        <v>174</v>
      </c>
      <c r="C1308">
        <v>1571</v>
      </c>
      <c r="D1308" t="s">
        <v>186</v>
      </c>
      <c r="F1308">
        <v>2015</v>
      </c>
      <c r="G1308">
        <v>44</v>
      </c>
      <c r="H1308">
        <v>44</v>
      </c>
      <c r="I1308">
        <v>2412</v>
      </c>
      <c r="K1308">
        <v>1.57</v>
      </c>
      <c r="L1308">
        <v>7.6300000000000007E-2</v>
      </c>
      <c r="M1308">
        <v>2018.8</v>
      </c>
      <c r="N1308">
        <v>6.4600000000000005E-2</v>
      </c>
      <c r="O1308">
        <v>2.3069999999999999</v>
      </c>
      <c r="P1308">
        <v>0.14380000000000001</v>
      </c>
      <c r="Q1308">
        <v>30367.200000000001</v>
      </c>
      <c r="R1308" t="s">
        <v>34</v>
      </c>
      <c r="S1308" t="s">
        <v>38</v>
      </c>
      <c r="T1308" t="s">
        <v>28</v>
      </c>
      <c r="V1308" t="s">
        <v>32</v>
      </c>
      <c r="Y1308" t="s">
        <v>159</v>
      </c>
    </row>
    <row r="1309" spans="1:25" x14ac:dyDescent="0.45">
      <c r="A1309" t="s">
        <v>122</v>
      </c>
      <c r="B1309" t="s">
        <v>174</v>
      </c>
      <c r="C1309">
        <v>1571</v>
      </c>
      <c r="D1309" t="s">
        <v>186</v>
      </c>
      <c r="F1309">
        <v>2016</v>
      </c>
      <c r="G1309">
        <v>35</v>
      </c>
      <c r="H1309">
        <v>27.53</v>
      </c>
      <c r="I1309">
        <v>1615.98</v>
      </c>
      <c r="K1309">
        <v>0.189</v>
      </c>
      <c r="L1309">
        <v>4.3499999999999997E-2</v>
      </c>
      <c r="M1309">
        <v>1433.6</v>
      </c>
      <c r="N1309">
        <v>6.1899999999999997E-2</v>
      </c>
      <c r="O1309">
        <v>1.508</v>
      </c>
      <c r="P1309">
        <v>0.13469999999999999</v>
      </c>
      <c r="Q1309">
        <v>23852</v>
      </c>
      <c r="R1309" t="s">
        <v>34</v>
      </c>
      <c r="S1309" t="s">
        <v>38</v>
      </c>
      <c r="T1309" t="s">
        <v>28</v>
      </c>
      <c r="V1309" t="s">
        <v>32</v>
      </c>
      <c r="Y1309" t="s">
        <v>159</v>
      </c>
    </row>
    <row r="1310" spans="1:25" x14ac:dyDescent="0.45">
      <c r="A1310" t="s">
        <v>122</v>
      </c>
      <c r="B1310" t="s">
        <v>174</v>
      </c>
      <c r="C1310">
        <v>1571</v>
      </c>
      <c r="D1310" t="s">
        <v>186</v>
      </c>
      <c r="F1310">
        <v>2017</v>
      </c>
      <c r="G1310">
        <v>16</v>
      </c>
      <c r="H1310">
        <v>10.37</v>
      </c>
      <c r="I1310">
        <v>488.6</v>
      </c>
      <c r="K1310">
        <v>0.33800000000000002</v>
      </c>
      <c r="L1310">
        <v>0.13320000000000001</v>
      </c>
      <c r="M1310">
        <v>561</v>
      </c>
      <c r="N1310">
        <v>6.8400000000000002E-2</v>
      </c>
      <c r="O1310">
        <v>0.627</v>
      </c>
      <c r="P1310">
        <v>0.16039999999999999</v>
      </c>
      <c r="Q1310">
        <v>8680</v>
      </c>
      <c r="R1310" t="s">
        <v>34</v>
      </c>
      <c r="S1310" t="s">
        <v>38</v>
      </c>
      <c r="T1310" t="s">
        <v>28</v>
      </c>
      <c r="V1310" t="s">
        <v>32</v>
      </c>
      <c r="Y1310" t="s">
        <v>160</v>
      </c>
    </row>
    <row r="1311" spans="1:25" x14ac:dyDescent="0.45">
      <c r="A1311" t="s">
        <v>122</v>
      </c>
      <c r="B1311" t="s">
        <v>174</v>
      </c>
      <c r="C1311">
        <v>1571</v>
      </c>
      <c r="D1311" t="s">
        <v>186</v>
      </c>
      <c r="F1311">
        <v>2018</v>
      </c>
      <c r="G1311">
        <v>78</v>
      </c>
      <c r="H1311">
        <v>69.010000000000005</v>
      </c>
      <c r="I1311">
        <v>3858.93</v>
      </c>
      <c r="K1311">
        <v>8.0020000000000007</v>
      </c>
      <c r="L1311">
        <v>0.29899999999999999</v>
      </c>
      <c r="M1311">
        <v>4298.1000000000004</v>
      </c>
      <c r="N1311">
        <v>8.0799999999999997E-2</v>
      </c>
      <c r="O1311">
        <v>5.4909999999999997</v>
      </c>
      <c r="P1311">
        <v>0.2049</v>
      </c>
      <c r="Q1311">
        <v>53156.1</v>
      </c>
      <c r="R1311" t="s">
        <v>34</v>
      </c>
      <c r="S1311" t="s">
        <v>38</v>
      </c>
      <c r="T1311" t="s">
        <v>28</v>
      </c>
      <c r="V1311" t="s">
        <v>32</v>
      </c>
      <c r="Y1311" t="s">
        <v>160</v>
      </c>
    </row>
    <row r="1312" spans="1:25" x14ac:dyDescent="0.45">
      <c r="A1312" t="s">
        <v>122</v>
      </c>
      <c r="B1312" t="s">
        <v>174</v>
      </c>
      <c r="C1312">
        <v>1571</v>
      </c>
      <c r="D1312" t="s">
        <v>186</v>
      </c>
      <c r="F1312">
        <v>2019</v>
      </c>
      <c r="G1312">
        <v>28</v>
      </c>
      <c r="H1312">
        <v>21.1</v>
      </c>
      <c r="I1312">
        <v>1221.9100000000001</v>
      </c>
      <c r="K1312">
        <v>0.29299999999999998</v>
      </c>
      <c r="L1312">
        <v>6.5799999999999997E-2</v>
      </c>
      <c r="M1312">
        <v>765.7</v>
      </c>
      <c r="N1312">
        <v>6.3500000000000001E-2</v>
      </c>
      <c r="O1312">
        <v>0.55900000000000005</v>
      </c>
      <c r="P1312">
        <v>9.4500000000000001E-2</v>
      </c>
      <c r="Q1312">
        <v>12263</v>
      </c>
      <c r="R1312" t="s">
        <v>34</v>
      </c>
      <c r="S1312" t="s">
        <v>38</v>
      </c>
      <c r="T1312" t="s">
        <v>28</v>
      </c>
      <c r="V1312" t="s">
        <v>32</v>
      </c>
      <c r="Y1312" t="s">
        <v>160</v>
      </c>
    </row>
    <row r="1313" spans="1:25" x14ac:dyDescent="0.45">
      <c r="A1313" t="s">
        <v>122</v>
      </c>
      <c r="B1313" t="s">
        <v>174</v>
      </c>
      <c r="C1313">
        <v>1571</v>
      </c>
      <c r="D1313" t="s">
        <v>186</v>
      </c>
      <c r="F1313">
        <v>2020</v>
      </c>
      <c r="G1313">
        <v>8</v>
      </c>
      <c r="H1313">
        <v>6.34</v>
      </c>
      <c r="I1313">
        <v>298.69</v>
      </c>
      <c r="K1313">
        <v>0.39500000000000002</v>
      </c>
      <c r="L1313">
        <v>0.152</v>
      </c>
      <c r="M1313">
        <v>386.6</v>
      </c>
      <c r="N1313">
        <v>7.0000000000000007E-2</v>
      </c>
      <c r="O1313">
        <v>0.311</v>
      </c>
      <c r="P1313">
        <v>0.1135</v>
      </c>
      <c r="Q1313">
        <v>5583.8</v>
      </c>
      <c r="R1313" t="s">
        <v>34</v>
      </c>
      <c r="S1313" t="s">
        <v>38</v>
      </c>
      <c r="T1313" t="s">
        <v>28</v>
      </c>
      <c r="V1313" t="s">
        <v>32</v>
      </c>
      <c r="Y1313" t="s">
        <v>160</v>
      </c>
    </row>
    <row r="1314" spans="1:25" x14ac:dyDescent="0.45">
      <c r="A1314" t="s">
        <v>122</v>
      </c>
      <c r="B1314" t="s">
        <v>174</v>
      </c>
      <c r="C1314">
        <v>1571</v>
      </c>
      <c r="D1314" t="s">
        <v>186</v>
      </c>
      <c r="F1314">
        <v>2021</v>
      </c>
      <c r="G1314">
        <v>31</v>
      </c>
      <c r="H1314">
        <v>22.41</v>
      </c>
      <c r="I1314">
        <v>1214.74</v>
      </c>
      <c r="K1314">
        <v>0.81399999999999995</v>
      </c>
      <c r="L1314">
        <v>0.12870000000000001</v>
      </c>
      <c r="M1314">
        <v>1469.7</v>
      </c>
      <c r="N1314">
        <v>6.7799999999999999E-2</v>
      </c>
      <c r="O1314">
        <v>1.1020000000000001</v>
      </c>
      <c r="P1314">
        <v>0.1079</v>
      </c>
      <c r="Q1314">
        <v>22921.8</v>
      </c>
      <c r="R1314" t="s">
        <v>34</v>
      </c>
      <c r="S1314" t="s">
        <v>38</v>
      </c>
      <c r="T1314" t="s">
        <v>28</v>
      </c>
      <c r="V1314" t="s">
        <v>32</v>
      </c>
      <c r="Y1314" t="s">
        <v>161</v>
      </c>
    </row>
    <row r="1315" spans="1:25" x14ac:dyDescent="0.45">
      <c r="A1315" t="s">
        <v>122</v>
      </c>
      <c r="B1315" t="s">
        <v>174</v>
      </c>
      <c r="C1315">
        <v>1571</v>
      </c>
      <c r="D1315" t="s">
        <v>186</v>
      </c>
      <c r="F1315">
        <v>2022</v>
      </c>
      <c r="G1315">
        <v>24</v>
      </c>
      <c r="H1315">
        <v>16.34</v>
      </c>
      <c r="I1315">
        <v>656.68</v>
      </c>
      <c r="K1315">
        <v>0.86899999999999999</v>
      </c>
      <c r="L1315">
        <v>0.1822</v>
      </c>
      <c r="M1315">
        <v>781.1</v>
      </c>
      <c r="N1315">
        <v>7.2300000000000003E-2</v>
      </c>
      <c r="O1315">
        <v>2.593</v>
      </c>
      <c r="P1315">
        <v>0.43559999999999999</v>
      </c>
      <c r="Q1315">
        <v>11100.9</v>
      </c>
      <c r="R1315" t="s">
        <v>34</v>
      </c>
      <c r="S1315" t="s">
        <v>38</v>
      </c>
      <c r="T1315" t="s">
        <v>28</v>
      </c>
      <c r="V1315" t="s">
        <v>32</v>
      </c>
      <c r="Y1315" t="s">
        <v>161</v>
      </c>
    </row>
    <row r="1316" spans="1:25" x14ac:dyDescent="0.45">
      <c r="A1316" t="s">
        <v>122</v>
      </c>
      <c r="B1316" t="s">
        <v>174</v>
      </c>
      <c r="C1316">
        <v>1571</v>
      </c>
      <c r="D1316" t="s">
        <v>186</v>
      </c>
      <c r="F1316">
        <v>2023</v>
      </c>
      <c r="G1316">
        <v>28</v>
      </c>
      <c r="H1316">
        <v>16.29</v>
      </c>
      <c r="I1316">
        <v>569.58000000000004</v>
      </c>
      <c r="K1316">
        <v>1.3919999999999999</v>
      </c>
      <c r="L1316">
        <v>0.27810000000000001</v>
      </c>
      <c r="M1316">
        <v>837.2</v>
      </c>
      <c r="N1316">
        <v>7.8799999999999995E-2</v>
      </c>
      <c r="O1316">
        <v>0.76100000000000001</v>
      </c>
      <c r="P1316">
        <v>0.14580000000000001</v>
      </c>
      <c r="Q1316">
        <v>10763.9</v>
      </c>
      <c r="R1316" t="s">
        <v>34</v>
      </c>
      <c r="S1316" t="s">
        <v>38</v>
      </c>
      <c r="T1316" t="s">
        <v>28</v>
      </c>
      <c r="V1316" t="s">
        <v>32</v>
      </c>
      <c r="Y1316" t="s">
        <v>161</v>
      </c>
    </row>
    <row r="1317" spans="1:25" x14ac:dyDescent="0.45">
      <c r="A1317" t="s">
        <v>122</v>
      </c>
      <c r="B1317" t="s">
        <v>174</v>
      </c>
      <c r="C1317">
        <v>1571</v>
      </c>
      <c r="D1317" t="s">
        <v>186</v>
      </c>
      <c r="F1317">
        <v>2024</v>
      </c>
      <c r="G1317">
        <v>9</v>
      </c>
      <c r="H1317">
        <v>6.24</v>
      </c>
      <c r="I1317">
        <v>351.58</v>
      </c>
      <c r="K1317">
        <v>0.628</v>
      </c>
      <c r="L1317">
        <v>0.20219999999999999</v>
      </c>
      <c r="M1317">
        <v>416.3</v>
      </c>
      <c r="N1317">
        <v>7.3800000000000004E-2</v>
      </c>
      <c r="O1317">
        <v>0.379</v>
      </c>
      <c r="P1317">
        <v>0.13070000000000001</v>
      </c>
      <c r="Q1317">
        <v>5512</v>
      </c>
      <c r="R1317" t="s">
        <v>34</v>
      </c>
      <c r="S1317" t="s">
        <v>38</v>
      </c>
      <c r="T1317" t="s">
        <v>28</v>
      </c>
      <c r="V1317" t="s">
        <v>32</v>
      </c>
      <c r="Y1317" t="s">
        <v>161</v>
      </c>
    </row>
    <row r="1318" spans="1:25" x14ac:dyDescent="0.45">
      <c r="A1318" t="s">
        <v>122</v>
      </c>
      <c r="B1318" t="s">
        <v>187</v>
      </c>
      <c r="C1318">
        <v>1572</v>
      </c>
      <c r="D1318">
        <v>1</v>
      </c>
      <c r="E1318" t="s">
        <v>188</v>
      </c>
      <c r="F1318">
        <v>2009</v>
      </c>
      <c r="G1318">
        <v>7349</v>
      </c>
      <c r="H1318">
        <v>7321.84</v>
      </c>
      <c r="I1318">
        <v>932857.61</v>
      </c>
      <c r="K1318">
        <v>9271.4410000000007</v>
      </c>
      <c r="L1318">
        <v>2.2351000000000001</v>
      </c>
      <c r="M1318">
        <v>851791.73</v>
      </c>
      <c r="N1318">
        <v>0.10299999999999999</v>
      </c>
      <c r="O1318">
        <v>1174.723</v>
      </c>
      <c r="P1318">
        <v>0.28760000000000002</v>
      </c>
      <c r="Q1318">
        <v>8303329.6789999995</v>
      </c>
      <c r="R1318" t="s">
        <v>82</v>
      </c>
      <c r="T1318" t="s">
        <v>46</v>
      </c>
      <c r="U1318" t="s">
        <v>176</v>
      </c>
      <c r="V1318" t="s">
        <v>189</v>
      </c>
      <c r="W1318" t="s">
        <v>190</v>
      </c>
      <c r="Y1318" t="s">
        <v>107</v>
      </c>
    </row>
    <row r="1319" spans="1:25" x14ac:dyDescent="0.45">
      <c r="A1319" t="s">
        <v>122</v>
      </c>
      <c r="B1319" t="s">
        <v>187</v>
      </c>
      <c r="C1319">
        <v>1572</v>
      </c>
      <c r="D1319">
        <v>1</v>
      </c>
      <c r="E1319" t="s">
        <v>191</v>
      </c>
      <c r="F1319">
        <v>2010</v>
      </c>
      <c r="G1319">
        <v>7006</v>
      </c>
      <c r="H1319">
        <v>6974.26</v>
      </c>
      <c r="I1319">
        <v>914341.87</v>
      </c>
      <c r="K1319">
        <v>875.42499999999995</v>
      </c>
      <c r="L1319">
        <v>0.2029</v>
      </c>
      <c r="M1319">
        <v>949341.74300000002</v>
      </c>
      <c r="N1319">
        <v>0.10299999999999999</v>
      </c>
      <c r="O1319">
        <v>1214.5160000000001</v>
      </c>
      <c r="P1319">
        <v>0.26340000000000002</v>
      </c>
      <c r="Q1319">
        <v>9252849.0059999991</v>
      </c>
      <c r="R1319" t="s">
        <v>82</v>
      </c>
      <c r="T1319" t="s">
        <v>46</v>
      </c>
      <c r="U1319" t="s">
        <v>132</v>
      </c>
      <c r="V1319" t="s">
        <v>192</v>
      </c>
      <c r="W1319" t="s">
        <v>190</v>
      </c>
      <c r="Y1319" t="s">
        <v>107</v>
      </c>
    </row>
    <row r="1320" spans="1:25" x14ac:dyDescent="0.45">
      <c r="A1320" t="s">
        <v>122</v>
      </c>
      <c r="B1320" t="s">
        <v>187</v>
      </c>
      <c r="C1320">
        <v>1572</v>
      </c>
      <c r="D1320">
        <v>1</v>
      </c>
      <c r="E1320" t="s">
        <v>191</v>
      </c>
      <c r="F1320">
        <v>2011</v>
      </c>
      <c r="G1320">
        <v>4069</v>
      </c>
      <c r="H1320">
        <v>4042.28</v>
      </c>
      <c r="I1320">
        <v>409144.48</v>
      </c>
      <c r="K1320">
        <v>261.005</v>
      </c>
      <c r="L1320">
        <v>0.12479999999999999</v>
      </c>
      <c r="M1320">
        <v>410314.446</v>
      </c>
      <c r="N1320">
        <v>0.10299999999999999</v>
      </c>
      <c r="O1320">
        <v>530.92999999999995</v>
      </c>
      <c r="P1320">
        <v>0.26860000000000001</v>
      </c>
      <c r="Q1320">
        <v>3999170.247</v>
      </c>
      <c r="R1320" t="s">
        <v>82</v>
      </c>
      <c r="T1320" t="s">
        <v>46</v>
      </c>
      <c r="U1320" t="s">
        <v>132</v>
      </c>
      <c r="V1320" t="s">
        <v>192</v>
      </c>
      <c r="W1320" t="s">
        <v>190</v>
      </c>
      <c r="Y1320" t="s">
        <v>107</v>
      </c>
    </row>
    <row r="1321" spans="1:25" x14ac:dyDescent="0.45">
      <c r="A1321" t="s">
        <v>122</v>
      </c>
      <c r="B1321" t="s">
        <v>187</v>
      </c>
      <c r="C1321">
        <v>1572</v>
      </c>
      <c r="D1321">
        <v>1</v>
      </c>
      <c r="E1321" t="s">
        <v>191</v>
      </c>
      <c r="F1321">
        <v>2012</v>
      </c>
      <c r="G1321">
        <v>3967</v>
      </c>
      <c r="H1321">
        <v>3947.8</v>
      </c>
      <c r="I1321">
        <v>411693.41</v>
      </c>
      <c r="K1321">
        <v>264.98099999999999</v>
      </c>
      <c r="L1321">
        <v>0.14380000000000001</v>
      </c>
      <c r="M1321">
        <v>389322.29</v>
      </c>
      <c r="N1321">
        <v>0.10299999999999999</v>
      </c>
      <c r="O1321">
        <v>486.92399999999998</v>
      </c>
      <c r="P1321">
        <v>0.25850000000000001</v>
      </c>
      <c r="Q1321">
        <v>3794560.27</v>
      </c>
      <c r="R1321" t="s">
        <v>82</v>
      </c>
      <c r="T1321" t="s">
        <v>46</v>
      </c>
      <c r="U1321" t="s">
        <v>132</v>
      </c>
      <c r="V1321" t="s">
        <v>192</v>
      </c>
      <c r="W1321" t="s">
        <v>190</v>
      </c>
      <c r="Y1321" t="s">
        <v>107</v>
      </c>
    </row>
    <row r="1322" spans="1:25" x14ac:dyDescent="0.45">
      <c r="A1322" t="s">
        <v>122</v>
      </c>
      <c r="B1322" t="s">
        <v>187</v>
      </c>
      <c r="C1322">
        <v>1572</v>
      </c>
      <c r="D1322">
        <v>1</v>
      </c>
      <c r="E1322" t="s">
        <v>191</v>
      </c>
      <c r="F1322">
        <v>2013</v>
      </c>
      <c r="G1322">
        <v>4482</v>
      </c>
      <c r="H1322">
        <v>4459.8599999999997</v>
      </c>
      <c r="I1322">
        <v>410022.22</v>
      </c>
      <c r="K1322">
        <v>242.911</v>
      </c>
      <c r="L1322">
        <v>0.2014</v>
      </c>
      <c r="M1322">
        <v>386667.93400000001</v>
      </c>
      <c r="N1322">
        <v>0.10299999999999999</v>
      </c>
      <c r="O1322">
        <v>540.69799999999998</v>
      </c>
      <c r="P1322">
        <v>0.28449999999999998</v>
      </c>
      <c r="Q1322">
        <v>3768695.7310000001</v>
      </c>
      <c r="R1322" t="s">
        <v>82</v>
      </c>
      <c r="T1322" t="s">
        <v>46</v>
      </c>
      <c r="U1322" t="s">
        <v>132</v>
      </c>
      <c r="V1322" t="s">
        <v>192</v>
      </c>
      <c r="W1322" t="s">
        <v>190</v>
      </c>
      <c r="Y1322" t="s">
        <v>107</v>
      </c>
    </row>
    <row r="1323" spans="1:25" x14ac:dyDescent="0.45">
      <c r="A1323" t="s">
        <v>122</v>
      </c>
      <c r="B1323" t="s">
        <v>187</v>
      </c>
      <c r="C1323">
        <v>1572</v>
      </c>
      <c r="D1323">
        <v>1</v>
      </c>
      <c r="E1323" t="s">
        <v>191</v>
      </c>
      <c r="F1323">
        <v>2014</v>
      </c>
      <c r="G1323">
        <v>4051</v>
      </c>
      <c r="H1323">
        <v>4017.27</v>
      </c>
      <c r="I1323">
        <v>455814.11</v>
      </c>
      <c r="K1323">
        <v>211.315</v>
      </c>
      <c r="L1323">
        <v>9.5000000000000001E-2</v>
      </c>
      <c r="M1323">
        <v>438340.391</v>
      </c>
      <c r="N1323">
        <v>0.10299999999999999</v>
      </c>
      <c r="O1323">
        <v>550.21600000000001</v>
      </c>
      <c r="P1323">
        <v>0.25600000000000001</v>
      </c>
      <c r="Q1323">
        <v>4272345.4220000003</v>
      </c>
      <c r="R1323" t="s">
        <v>82</v>
      </c>
      <c r="T1323" t="s">
        <v>46</v>
      </c>
      <c r="U1323" t="s">
        <v>132</v>
      </c>
      <c r="V1323" t="s">
        <v>192</v>
      </c>
      <c r="W1323" t="s">
        <v>190</v>
      </c>
      <c r="Y1323" t="s">
        <v>107</v>
      </c>
    </row>
    <row r="1324" spans="1:25" x14ac:dyDescent="0.45">
      <c r="A1324" t="s">
        <v>122</v>
      </c>
      <c r="B1324" t="s">
        <v>187</v>
      </c>
      <c r="C1324">
        <v>1572</v>
      </c>
      <c r="D1324">
        <v>1</v>
      </c>
      <c r="E1324" t="s">
        <v>191</v>
      </c>
      <c r="F1324">
        <v>2015</v>
      </c>
      <c r="G1324">
        <v>2145</v>
      </c>
      <c r="H1324">
        <v>2125.5500000000002</v>
      </c>
      <c r="I1324">
        <v>193132.27</v>
      </c>
      <c r="K1324">
        <v>127.35299999999999</v>
      </c>
      <c r="L1324">
        <v>0.1404</v>
      </c>
      <c r="M1324">
        <v>199581.41800000001</v>
      </c>
      <c r="N1324">
        <v>0.10299999999999999</v>
      </c>
      <c r="O1324">
        <v>246.21100000000001</v>
      </c>
      <c r="P1324">
        <v>0.25080000000000002</v>
      </c>
      <c r="Q1324">
        <v>1945300.453</v>
      </c>
      <c r="R1324" t="s">
        <v>82</v>
      </c>
      <c r="T1324" t="s">
        <v>46</v>
      </c>
      <c r="U1324" t="s">
        <v>132</v>
      </c>
      <c r="V1324" t="s">
        <v>192</v>
      </c>
      <c r="W1324" t="s">
        <v>190</v>
      </c>
      <c r="Y1324" t="s">
        <v>129</v>
      </c>
    </row>
    <row r="1325" spans="1:25" x14ac:dyDescent="0.45">
      <c r="A1325" t="s">
        <v>122</v>
      </c>
      <c r="B1325" t="s">
        <v>187</v>
      </c>
      <c r="C1325">
        <v>1572</v>
      </c>
      <c r="D1325">
        <v>1</v>
      </c>
      <c r="E1325" t="s">
        <v>191</v>
      </c>
      <c r="F1325">
        <v>2016</v>
      </c>
      <c r="G1325">
        <v>2199</v>
      </c>
      <c r="H1325">
        <v>2177.2399999999998</v>
      </c>
      <c r="I1325">
        <v>192636.5</v>
      </c>
      <c r="K1325">
        <v>123.715</v>
      </c>
      <c r="L1325">
        <v>0.11260000000000001</v>
      </c>
      <c r="M1325">
        <v>194626.06200000001</v>
      </c>
      <c r="N1325">
        <v>0.10299999999999999</v>
      </c>
      <c r="O1325">
        <v>230.428</v>
      </c>
      <c r="P1325">
        <v>0.23400000000000001</v>
      </c>
      <c r="Q1325">
        <v>1896991.2749999999</v>
      </c>
      <c r="R1325" t="s">
        <v>82</v>
      </c>
      <c r="T1325" t="s">
        <v>46</v>
      </c>
      <c r="U1325" t="s">
        <v>132</v>
      </c>
      <c r="V1325" t="s">
        <v>192</v>
      </c>
      <c r="W1325" t="s">
        <v>190</v>
      </c>
      <c r="Y1325" t="s">
        <v>129</v>
      </c>
    </row>
    <row r="1326" spans="1:25" x14ac:dyDescent="0.45">
      <c r="A1326" t="s">
        <v>122</v>
      </c>
      <c r="B1326" t="s">
        <v>187</v>
      </c>
      <c r="C1326">
        <v>1572</v>
      </c>
      <c r="D1326">
        <v>1</v>
      </c>
      <c r="E1326" t="s">
        <v>191</v>
      </c>
      <c r="F1326">
        <v>2017</v>
      </c>
      <c r="G1326">
        <v>741</v>
      </c>
      <c r="H1326">
        <v>724.64</v>
      </c>
      <c r="I1326">
        <v>67844.320000000007</v>
      </c>
      <c r="K1326">
        <v>51.223999999999997</v>
      </c>
      <c r="L1326">
        <v>0.1348</v>
      </c>
      <c r="M1326">
        <v>67763.67</v>
      </c>
      <c r="N1326">
        <v>0.10299999999999999</v>
      </c>
      <c r="O1326">
        <v>83.76</v>
      </c>
      <c r="P1326">
        <v>0.23169999999999999</v>
      </c>
      <c r="Q1326">
        <v>660507.77399999998</v>
      </c>
      <c r="R1326" t="s">
        <v>82</v>
      </c>
      <c r="T1326" t="s">
        <v>46</v>
      </c>
      <c r="U1326" t="s">
        <v>132</v>
      </c>
      <c r="V1326" t="s">
        <v>192</v>
      </c>
      <c r="W1326" t="s">
        <v>190</v>
      </c>
      <c r="Y1326" t="s">
        <v>130</v>
      </c>
    </row>
    <row r="1327" spans="1:25" x14ac:dyDescent="0.45">
      <c r="A1327" t="s">
        <v>122</v>
      </c>
      <c r="B1327" t="s">
        <v>187</v>
      </c>
      <c r="C1327">
        <v>1572</v>
      </c>
      <c r="D1327">
        <v>1</v>
      </c>
      <c r="E1327" t="s">
        <v>191</v>
      </c>
      <c r="F1327">
        <v>2018</v>
      </c>
      <c r="G1327">
        <v>795</v>
      </c>
      <c r="H1327">
        <v>773.61</v>
      </c>
      <c r="I1327">
        <v>82062.95</v>
      </c>
      <c r="K1327">
        <v>41.015000000000001</v>
      </c>
      <c r="L1327">
        <v>9.1399999999999995E-2</v>
      </c>
      <c r="M1327">
        <v>79474.740999999995</v>
      </c>
      <c r="N1327">
        <v>0.1028</v>
      </c>
      <c r="O1327">
        <v>99.221000000000004</v>
      </c>
      <c r="P1327">
        <v>0.2344</v>
      </c>
      <c r="Q1327">
        <v>774606.79700000002</v>
      </c>
      <c r="R1327" t="s">
        <v>82</v>
      </c>
      <c r="T1327" t="s">
        <v>46</v>
      </c>
      <c r="U1327" t="s">
        <v>132</v>
      </c>
      <c r="V1327" t="s">
        <v>192</v>
      </c>
      <c r="W1327" t="s">
        <v>190</v>
      </c>
      <c r="Y1327" t="s">
        <v>130</v>
      </c>
    </row>
    <row r="1328" spans="1:25" x14ac:dyDescent="0.45">
      <c r="A1328" t="s">
        <v>122</v>
      </c>
      <c r="B1328" t="s">
        <v>187</v>
      </c>
      <c r="C1328">
        <v>1572</v>
      </c>
      <c r="D1328">
        <v>1</v>
      </c>
      <c r="E1328" t="s">
        <v>193</v>
      </c>
      <c r="F1328">
        <v>2019</v>
      </c>
      <c r="G1328">
        <v>526</v>
      </c>
      <c r="H1328">
        <v>510.62</v>
      </c>
      <c r="I1328">
        <v>45689.99</v>
      </c>
      <c r="K1328">
        <v>22.994</v>
      </c>
      <c r="L1328">
        <v>9.4E-2</v>
      </c>
      <c r="M1328">
        <v>44017.283000000003</v>
      </c>
      <c r="N1328">
        <v>0.10299999999999999</v>
      </c>
      <c r="O1328">
        <v>55.948</v>
      </c>
      <c r="P1328">
        <v>0.24299999999999999</v>
      </c>
      <c r="Q1328">
        <v>429016.15</v>
      </c>
      <c r="R1328" t="s">
        <v>82</v>
      </c>
      <c r="T1328" t="s">
        <v>46</v>
      </c>
      <c r="U1328" t="s">
        <v>132</v>
      </c>
      <c r="V1328" t="s">
        <v>192</v>
      </c>
      <c r="W1328" t="s">
        <v>190</v>
      </c>
      <c r="Y1328" t="s">
        <v>130</v>
      </c>
    </row>
    <row r="1329" spans="1:25" x14ac:dyDescent="0.45">
      <c r="A1329" t="s">
        <v>122</v>
      </c>
      <c r="B1329" t="s">
        <v>187</v>
      </c>
      <c r="C1329">
        <v>1572</v>
      </c>
      <c r="D1329">
        <v>1</v>
      </c>
      <c r="E1329" t="s">
        <v>193</v>
      </c>
      <c r="F1329">
        <v>2020</v>
      </c>
      <c r="G1329">
        <v>1145</v>
      </c>
      <c r="H1329">
        <v>1130.98</v>
      </c>
      <c r="I1329">
        <v>126518.59</v>
      </c>
      <c r="K1329">
        <v>67.123000000000005</v>
      </c>
      <c r="L1329">
        <v>0.1084</v>
      </c>
      <c r="M1329">
        <v>125744.962</v>
      </c>
      <c r="N1329">
        <v>0.10290000000000001</v>
      </c>
      <c r="O1329">
        <v>124.952</v>
      </c>
      <c r="P1329">
        <v>0.2026</v>
      </c>
      <c r="Q1329">
        <v>1225579.318</v>
      </c>
      <c r="R1329" t="s">
        <v>82</v>
      </c>
      <c r="T1329" t="s">
        <v>46</v>
      </c>
      <c r="U1329" t="s">
        <v>132</v>
      </c>
      <c r="V1329" t="s">
        <v>192</v>
      </c>
      <c r="W1329" t="s">
        <v>190</v>
      </c>
      <c r="Y1329" t="s">
        <v>130</v>
      </c>
    </row>
    <row r="1330" spans="1:25" x14ac:dyDescent="0.45">
      <c r="A1330" t="s">
        <v>122</v>
      </c>
      <c r="B1330" t="s">
        <v>187</v>
      </c>
      <c r="C1330">
        <v>1572</v>
      </c>
      <c r="D1330">
        <v>2</v>
      </c>
      <c r="E1330" t="s">
        <v>188</v>
      </c>
      <c r="F1330">
        <v>2009</v>
      </c>
      <c r="G1330">
        <v>5942</v>
      </c>
      <c r="H1330">
        <v>5912.7</v>
      </c>
      <c r="I1330">
        <v>747004.19</v>
      </c>
      <c r="K1330">
        <v>7361.9489999999996</v>
      </c>
      <c r="L1330">
        <v>2.2069999999999999</v>
      </c>
      <c r="M1330">
        <v>689206.67099999997</v>
      </c>
      <c r="N1330">
        <v>0.1031</v>
      </c>
      <c r="O1330">
        <v>963.83500000000004</v>
      </c>
      <c r="P1330">
        <v>0.29220000000000002</v>
      </c>
      <c r="Q1330">
        <v>6715240.8530000001</v>
      </c>
      <c r="R1330" t="s">
        <v>82</v>
      </c>
      <c r="T1330" t="s">
        <v>46</v>
      </c>
      <c r="U1330" t="s">
        <v>176</v>
      </c>
      <c r="V1330" t="s">
        <v>189</v>
      </c>
      <c r="W1330" t="s">
        <v>190</v>
      </c>
      <c r="Y1330" t="s">
        <v>107</v>
      </c>
    </row>
    <row r="1331" spans="1:25" x14ac:dyDescent="0.45">
      <c r="A1331" t="s">
        <v>122</v>
      </c>
      <c r="B1331" t="s">
        <v>187</v>
      </c>
      <c r="C1331">
        <v>1572</v>
      </c>
      <c r="D1331">
        <v>2</v>
      </c>
      <c r="E1331" t="s">
        <v>191</v>
      </c>
      <c r="F1331">
        <v>2010</v>
      </c>
      <c r="G1331">
        <v>7452</v>
      </c>
      <c r="H1331">
        <v>7429.53</v>
      </c>
      <c r="I1331">
        <v>993207.1</v>
      </c>
      <c r="K1331">
        <v>823.01800000000003</v>
      </c>
      <c r="L1331">
        <v>0.16669999999999999</v>
      </c>
      <c r="M1331">
        <v>1037125.596</v>
      </c>
      <c r="N1331">
        <v>0.10299999999999999</v>
      </c>
      <c r="O1331">
        <v>1337.0150000000001</v>
      </c>
      <c r="P1331">
        <v>0.2666</v>
      </c>
      <c r="Q1331">
        <v>10108440.491</v>
      </c>
      <c r="R1331" t="s">
        <v>82</v>
      </c>
      <c r="T1331" t="s">
        <v>46</v>
      </c>
      <c r="U1331" t="s">
        <v>132</v>
      </c>
      <c r="V1331" t="s">
        <v>192</v>
      </c>
      <c r="W1331" t="s">
        <v>190</v>
      </c>
      <c r="Y1331" t="s">
        <v>107</v>
      </c>
    </row>
    <row r="1332" spans="1:25" x14ac:dyDescent="0.45">
      <c r="A1332" t="s">
        <v>122</v>
      </c>
      <c r="B1332" t="s">
        <v>187</v>
      </c>
      <c r="C1332">
        <v>1572</v>
      </c>
      <c r="D1332">
        <v>2</v>
      </c>
      <c r="E1332" t="s">
        <v>191</v>
      </c>
      <c r="F1332">
        <v>2011</v>
      </c>
      <c r="G1332">
        <v>4882</v>
      </c>
      <c r="H1332">
        <v>4847.66</v>
      </c>
      <c r="I1332">
        <v>520381.09</v>
      </c>
      <c r="K1332">
        <v>423.83600000000001</v>
      </c>
      <c r="L1332">
        <v>0.1706</v>
      </c>
      <c r="M1332">
        <v>524327.77800000005</v>
      </c>
      <c r="N1332">
        <v>0.10299999999999999</v>
      </c>
      <c r="O1332">
        <v>690.07</v>
      </c>
      <c r="P1332">
        <v>0.26900000000000002</v>
      </c>
      <c r="Q1332">
        <v>5110406.7759999996</v>
      </c>
      <c r="R1332" t="s">
        <v>82</v>
      </c>
      <c r="T1332" t="s">
        <v>46</v>
      </c>
      <c r="U1332" t="s">
        <v>132</v>
      </c>
      <c r="V1332" t="s">
        <v>192</v>
      </c>
      <c r="W1332" t="s">
        <v>190</v>
      </c>
      <c r="Y1332" t="s">
        <v>107</v>
      </c>
    </row>
    <row r="1333" spans="1:25" x14ac:dyDescent="0.45">
      <c r="A1333" t="s">
        <v>122</v>
      </c>
      <c r="B1333" t="s">
        <v>187</v>
      </c>
      <c r="C1333">
        <v>1572</v>
      </c>
      <c r="D1333">
        <v>2</v>
      </c>
      <c r="E1333" t="s">
        <v>191</v>
      </c>
      <c r="F1333">
        <v>2012</v>
      </c>
      <c r="G1333">
        <v>4033</v>
      </c>
      <c r="H1333">
        <v>4001.22</v>
      </c>
      <c r="I1333">
        <v>362880.69</v>
      </c>
      <c r="K1333">
        <v>259.476</v>
      </c>
      <c r="L1333">
        <v>0.1532</v>
      </c>
      <c r="M1333">
        <v>346310.761</v>
      </c>
      <c r="N1333">
        <v>0.10299999999999999</v>
      </c>
      <c r="O1333">
        <v>435.18900000000002</v>
      </c>
      <c r="P1333">
        <v>0.25940000000000002</v>
      </c>
      <c r="Q1333">
        <v>3375342.6880000001</v>
      </c>
      <c r="R1333" t="s">
        <v>82</v>
      </c>
      <c r="T1333" t="s">
        <v>46</v>
      </c>
      <c r="U1333" t="s">
        <v>132</v>
      </c>
      <c r="V1333" t="s">
        <v>192</v>
      </c>
      <c r="W1333" t="s">
        <v>190</v>
      </c>
      <c r="Y1333" t="s">
        <v>107</v>
      </c>
    </row>
    <row r="1334" spans="1:25" x14ac:dyDescent="0.45">
      <c r="A1334" t="s">
        <v>122</v>
      </c>
      <c r="B1334" t="s">
        <v>187</v>
      </c>
      <c r="C1334">
        <v>1572</v>
      </c>
      <c r="D1334">
        <v>2</v>
      </c>
      <c r="E1334" t="s">
        <v>191</v>
      </c>
      <c r="F1334">
        <v>2013</v>
      </c>
      <c r="G1334">
        <v>3655</v>
      </c>
      <c r="H1334">
        <v>3633.3</v>
      </c>
      <c r="I1334">
        <v>332948.71999999997</v>
      </c>
      <c r="K1334">
        <v>262.10700000000003</v>
      </c>
      <c r="L1334">
        <v>0.38240000000000002</v>
      </c>
      <c r="M1334">
        <v>316909.62599999999</v>
      </c>
      <c r="N1334">
        <v>0.10299999999999999</v>
      </c>
      <c r="O1334">
        <v>448.91199999999998</v>
      </c>
      <c r="P1334">
        <v>0.29120000000000001</v>
      </c>
      <c r="Q1334">
        <v>3088785.909</v>
      </c>
      <c r="R1334" t="s">
        <v>82</v>
      </c>
      <c r="T1334" t="s">
        <v>46</v>
      </c>
      <c r="U1334" t="s">
        <v>132</v>
      </c>
      <c r="V1334" t="s">
        <v>192</v>
      </c>
      <c r="W1334" t="s">
        <v>190</v>
      </c>
      <c r="Y1334" t="s">
        <v>107</v>
      </c>
    </row>
    <row r="1335" spans="1:25" x14ac:dyDescent="0.45">
      <c r="A1335" t="s">
        <v>122</v>
      </c>
      <c r="B1335" t="s">
        <v>187</v>
      </c>
      <c r="C1335">
        <v>1572</v>
      </c>
      <c r="D1335">
        <v>2</v>
      </c>
      <c r="E1335" t="s">
        <v>191</v>
      </c>
      <c r="F1335">
        <v>2014</v>
      </c>
      <c r="G1335">
        <v>4199</v>
      </c>
      <c r="H1335">
        <v>4167.12</v>
      </c>
      <c r="I1335">
        <v>471849.32</v>
      </c>
      <c r="K1335">
        <v>213.58199999999999</v>
      </c>
      <c r="L1335">
        <v>8.7300000000000003E-2</v>
      </c>
      <c r="M1335">
        <v>457555.79700000002</v>
      </c>
      <c r="N1335">
        <v>0.10299999999999999</v>
      </c>
      <c r="O1335">
        <v>574.45100000000002</v>
      </c>
      <c r="P1335">
        <v>0.25319999999999998</v>
      </c>
      <c r="Q1335">
        <v>4459623.1550000003</v>
      </c>
      <c r="R1335" t="s">
        <v>82</v>
      </c>
      <c r="T1335" t="s">
        <v>46</v>
      </c>
      <c r="U1335" t="s">
        <v>132</v>
      </c>
      <c r="V1335" t="s">
        <v>192</v>
      </c>
      <c r="W1335" t="s">
        <v>190</v>
      </c>
      <c r="Y1335" t="s">
        <v>107</v>
      </c>
    </row>
    <row r="1336" spans="1:25" x14ac:dyDescent="0.45">
      <c r="A1336" t="s">
        <v>122</v>
      </c>
      <c r="B1336" t="s">
        <v>187</v>
      </c>
      <c r="C1336">
        <v>1572</v>
      </c>
      <c r="D1336">
        <v>2</v>
      </c>
      <c r="E1336" t="s">
        <v>191</v>
      </c>
      <c r="F1336">
        <v>2015</v>
      </c>
      <c r="G1336">
        <v>2244</v>
      </c>
      <c r="H1336">
        <v>2218.0500000000002</v>
      </c>
      <c r="I1336">
        <v>208951.96</v>
      </c>
      <c r="K1336">
        <v>124.654</v>
      </c>
      <c r="L1336">
        <v>0.11409999999999999</v>
      </c>
      <c r="M1336">
        <v>218732.33199999999</v>
      </c>
      <c r="N1336">
        <v>0.10290000000000001</v>
      </c>
      <c r="O1336">
        <v>268.57299999999998</v>
      </c>
      <c r="P1336">
        <v>0.24729999999999999</v>
      </c>
      <c r="Q1336">
        <v>2131965.4449999998</v>
      </c>
      <c r="R1336" t="s">
        <v>82</v>
      </c>
      <c r="T1336" t="s">
        <v>46</v>
      </c>
      <c r="U1336" t="s">
        <v>132</v>
      </c>
      <c r="V1336" t="s">
        <v>192</v>
      </c>
      <c r="W1336" t="s">
        <v>190</v>
      </c>
      <c r="Y1336" t="s">
        <v>129</v>
      </c>
    </row>
    <row r="1337" spans="1:25" x14ac:dyDescent="0.45">
      <c r="A1337" t="s">
        <v>122</v>
      </c>
      <c r="B1337" t="s">
        <v>187</v>
      </c>
      <c r="C1337">
        <v>1572</v>
      </c>
      <c r="D1337">
        <v>2</v>
      </c>
      <c r="E1337" t="s">
        <v>191</v>
      </c>
      <c r="F1337">
        <v>2016</v>
      </c>
      <c r="G1337">
        <v>2424</v>
      </c>
      <c r="H1337">
        <v>2400.25</v>
      </c>
      <c r="I1337">
        <v>217737.3</v>
      </c>
      <c r="K1337">
        <v>148.929</v>
      </c>
      <c r="L1337">
        <v>0.1173</v>
      </c>
      <c r="M1337">
        <v>220388.64300000001</v>
      </c>
      <c r="N1337">
        <v>0.10299999999999999</v>
      </c>
      <c r="O1337">
        <v>254.99700000000001</v>
      </c>
      <c r="P1337">
        <v>0.22520000000000001</v>
      </c>
      <c r="Q1337">
        <v>2148081.2089999998</v>
      </c>
      <c r="R1337" t="s">
        <v>82</v>
      </c>
      <c r="T1337" t="s">
        <v>46</v>
      </c>
      <c r="U1337" t="s">
        <v>132</v>
      </c>
      <c r="V1337" t="s">
        <v>192</v>
      </c>
      <c r="W1337" t="s">
        <v>190</v>
      </c>
      <c r="Y1337" t="s">
        <v>129</v>
      </c>
    </row>
    <row r="1338" spans="1:25" x14ac:dyDescent="0.45">
      <c r="A1338" t="s">
        <v>122</v>
      </c>
      <c r="B1338" t="s">
        <v>187</v>
      </c>
      <c r="C1338">
        <v>1572</v>
      </c>
      <c r="D1338">
        <v>2</v>
      </c>
      <c r="E1338" t="s">
        <v>191</v>
      </c>
      <c r="F1338">
        <v>2017</v>
      </c>
      <c r="G1338">
        <v>960</v>
      </c>
      <c r="H1338">
        <v>941.7</v>
      </c>
      <c r="I1338">
        <v>89372.44</v>
      </c>
      <c r="K1338">
        <v>64.349999999999994</v>
      </c>
      <c r="L1338">
        <v>0.12720000000000001</v>
      </c>
      <c r="M1338">
        <v>89357.702000000005</v>
      </c>
      <c r="N1338">
        <v>0.1021</v>
      </c>
      <c r="O1338">
        <v>105.82299999999999</v>
      </c>
      <c r="P1338">
        <v>0.21729999999999999</v>
      </c>
      <c r="Q1338">
        <v>870937.91799999995</v>
      </c>
      <c r="R1338" t="s">
        <v>82</v>
      </c>
      <c r="T1338" t="s">
        <v>46</v>
      </c>
      <c r="U1338" t="s">
        <v>132</v>
      </c>
      <c r="V1338" t="s">
        <v>192</v>
      </c>
      <c r="W1338" t="s">
        <v>190</v>
      </c>
      <c r="Y1338" t="s">
        <v>130</v>
      </c>
    </row>
    <row r="1339" spans="1:25" x14ac:dyDescent="0.45">
      <c r="A1339" t="s">
        <v>122</v>
      </c>
      <c r="B1339" t="s">
        <v>187</v>
      </c>
      <c r="C1339">
        <v>1572</v>
      </c>
      <c r="D1339">
        <v>2</v>
      </c>
      <c r="E1339" t="s">
        <v>191</v>
      </c>
      <c r="F1339">
        <v>2018</v>
      </c>
      <c r="G1339">
        <v>959</v>
      </c>
      <c r="H1339">
        <v>928.26</v>
      </c>
      <c r="I1339">
        <v>101471.97</v>
      </c>
      <c r="K1339">
        <v>52.76</v>
      </c>
      <c r="L1339">
        <v>9.3600000000000003E-2</v>
      </c>
      <c r="M1339">
        <v>99139.716</v>
      </c>
      <c r="N1339">
        <v>0.1027</v>
      </c>
      <c r="O1339">
        <v>124.515</v>
      </c>
      <c r="P1339">
        <v>0.22270000000000001</v>
      </c>
      <c r="Q1339">
        <v>966278.37600000005</v>
      </c>
      <c r="R1339" t="s">
        <v>82</v>
      </c>
      <c r="T1339" t="s">
        <v>46</v>
      </c>
      <c r="U1339" t="s">
        <v>132</v>
      </c>
      <c r="V1339" t="s">
        <v>192</v>
      </c>
      <c r="W1339" t="s">
        <v>190</v>
      </c>
      <c r="Y1339" t="s">
        <v>130</v>
      </c>
    </row>
    <row r="1340" spans="1:25" x14ac:dyDescent="0.45">
      <c r="A1340" t="s">
        <v>122</v>
      </c>
      <c r="B1340" t="s">
        <v>187</v>
      </c>
      <c r="C1340">
        <v>1572</v>
      </c>
      <c r="D1340">
        <v>2</v>
      </c>
      <c r="E1340" t="s">
        <v>193</v>
      </c>
      <c r="F1340">
        <v>2019</v>
      </c>
      <c r="G1340">
        <v>589</v>
      </c>
      <c r="H1340">
        <v>576.57000000000005</v>
      </c>
      <c r="I1340">
        <v>51554.85</v>
      </c>
      <c r="K1340">
        <v>26.242999999999999</v>
      </c>
      <c r="L1340">
        <v>8.7300000000000003E-2</v>
      </c>
      <c r="M1340">
        <v>50654.959000000003</v>
      </c>
      <c r="N1340">
        <v>0.10290000000000001</v>
      </c>
      <c r="O1340">
        <v>62.773000000000003</v>
      </c>
      <c r="P1340">
        <v>0.22509999999999999</v>
      </c>
      <c r="Q1340">
        <v>493712.01500000001</v>
      </c>
      <c r="R1340" t="s">
        <v>82</v>
      </c>
      <c r="T1340" t="s">
        <v>46</v>
      </c>
      <c r="U1340" t="s">
        <v>132</v>
      </c>
      <c r="V1340" t="s">
        <v>192</v>
      </c>
      <c r="W1340" t="s">
        <v>190</v>
      </c>
      <c r="Y1340" t="s">
        <v>130</v>
      </c>
    </row>
    <row r="1341" spans="1:25" x14ac:dyDescent="0.45">
      <c r="A1341" t="s">
        <v>122</v>
      </c>
      <c r="B1341" t="s">
        <v>187</v>
      </c>
      <c r="C1341">
        <v>1572</v>
      </c>
      <c r="D1341">
        <v>2</v>
      </c>
      <c r="E1341" t="s">
        <v>193</v>
      </c>
      <c r="F1341">
        <v>2020</v>
      </c>
      <c r="G1341">
        <v>882</v>
      </c>
      <c r="H1341">
        <v>869.38</v>
      </c>
      <c r="I1341">
        <v>86182.97</v>
      </c>
      <c r="K1341">
        <v>45.548999999999999</v>
      </c>
      <c r="L1341">
        <v>9.5699999999999993E-2</v>
      </c>
      <c r="M1341">
        <v>87428.520999999993</v>
      </c>
      <c r="N1341">
        <v>0.1027</v>
      </c>
      <c r="O1341">
        <v>92.486999999999995</v>
      </c>
      <c r="P1341">
        <v>0.2112</v>
      </c>
      <c r="Q1341">
        <v>852123.49</v>
      </c>
      <c r="R1341" t="s">
        <v>82</v>
      </c>
      <c r="T1341" t="s">
        <v>46</v>
      </c>
      <c r="U1341" t="s">
        <v>132</v>
      </c>
      <c r="V1341" t="s">
        <v>192</v>
      </c>
      <c r="W1341" t="s">
        <v>190</v>
      </c>
      <c r="Y1341" t="s">
        <v>130</v>
      </c>
    </row>
    <row r="1342" spans="1:25" x14ac:dyDescent="0.45">
      <c r="A1342" t="s">
        <v>122</v>
      </c>
      <c r="B1342" t="s">
        <v>187</v>
      </c>
      <c r="C1342">
        <v>1572</v>
      </c>
      <c r="D1342">
        <v>3</v>
      </c>
      <c r="E1342" t="s">
        <v>194</v>
      </c>
      <c r="F1342">
        <v>2009</v>
      </c>
      <c r="G1342">
        <v>6571</v>
      </c>
      <c r="H1342">
        <v>6549.69</v>
      </c>
      <c r="I1342">
        <v>855366.95</v>
      </c>
      <c r="K1342">
        <v>9039.8050000000003</v>
      </c>
      <c r="L1342">
        <v>2.2850999999999999</v>
      </c>
      <c r="M1342">
        <v>805552.74699999997</v>
      </c>
      <c r="N1342">
        <v>0.10299999999999999</v>
      </c>
      <c r="O1342">
        <v>1071.095</v>
      </c>
      <c r="P1342">
        <v>0.27560000000000001</v>
      </c>
      <c r="Q1342">
        <v>7851427.6739999996</v>
      </c>
      <c r="R1342" t="s">
        <v>82</v>
      </c>
      <c r="T1342" t="s">
        <v>46</v>
      </c>
      <c r="U1342" t="s">
        <v>176</v>
      </c>
      <c r="V1342" t="s">
        <v>189</v>
      </c>
      <c r="W1342" t="s">
        <v>190</v>
      </c>
      <c r="Y1342" t="s">
        <v>107</v>
      </c>
    </row>
    <row r="1343" spans="1:25" x14ac:dyDescent="0.45">
      <c r="A1343" t="s">
        <v>122</v>
      </c>
      <c r="B1343" t="s">
        <v>187</v>
      </c>
      <c r="C1343">
        <v>1572</v>
      </c>
      <c r="D1343">
        <v>3</v>
      </c>
      <c r="E1343" t="s">
        <v>191</v>
      </c>
      <c r="F1343">
        <v>2010</v>
      </c>
      <c r="G1343">
        <v>7522</v>
      </c>
      <c r="H1343">
        <v>7494.76</v>
      </c>
      <c r="I1343">
        <v>934273.97</v>
      </c>
      <c r="K1343">
        <v>877.03300000000002</v>
      </c>
      <c r="L1343">
        <v>0.19270000000000001</v>
      </c>
      <c r="M1343">
        <v>977227.18500000006</v>
      </c>
      <c r="N1343">
        <v>0.10299999999999999</v>
      </c>
      <c r="O1343">
        <v>1254.51</v>
      </c>
      <c r="P1343">
        <v>0.26540000000000002</v>
      </c>
      <c r="Q1343">
        <v>9524624.6879999992</v>
      </c>
      <c r="R1343" t="s">
        <v>82</v>
      </c>
      <c r="T1343" t="s">
        <v>46</v>
      </c>
      <c r="U1343" t="s">
        <v>132</v>
      </c>
      <c r="V1343" t="s">
        <v>192</v>
      </c>
      <c r="W1343" t="s">
        <v>190</v>
      </c>
      <c r="Y1343" t="s">
        <v>107</v>
      </c>
    </row>
    <row r="1344" spans="1:25" x14ac:dyDescent="0.45">
      <c r="A1344" t="s">
        <v>122</v>
      </c>
      <c r="B1344" t="s">
        <v>187</v>
      </c>
      <c r="C1344">
        <v>1572</v>
      </c>
      <c r="D1344">
        <v>3</v>
      </c>
      <c r="E1344" t="s">
        <v>191</v>
      </c>
      <c r="F1344">
        <v>2011</v>
      </c>
      <c r="G1344">
        <v>4950</v>
      </c>
      <c r="H1344">
        <v>4914.0600000000004</v>
      </c>
      <c r="I1344">
        <v>514632.71</v>
      </c>
      <c r="K1344">
        <v>439.19499999999999</v>
      </c>
      <c r="L1344">
        <v>0.17899999999999999</v>
      </c>
      <c r="M1344">
        <v>515740.72700000001</v>
      </c>
      <c r="N1344">
        <v>0.10299999999999999</v>
      </c>
      <c r="O1344">
        <v>666.31399999999996</v>
      </c>
      <c r="P1344">
        <v>0.26440000000000002</v>
      </c>
      <c r="Q1344">
        <v>5026719.5750000002</v>
      </c>
      <c r="R1344" t="s">
        <v>82</v>
      </c>
      <c r="T1344" t="s">
        <v>46</v>
      </c>
      <c r="U1344" t="s">
        <v>132</v>
      </c>
      <c r="V1344" t="s">
        <v>192</v>
      </c>
      <c r="W1344" t="s">
        <v>190</v>
      </c>
      <c r="Y1344" t="s">
        <v>107</v>
      </c>
    </row>
    <row r="1345" spans="1:25" x14ac:dyDescent="0.45">
      <c r="A1345" t="s">
        <v>122</v>
      </c>
      <c r="B1345" t="s">
        <v>187</v>
      </c>
      <c r="C1345">
        <v>1572</v>
      </c>
      <c r="D1345">
        <v>3</v>
      </c>
      <c r="E1345" t="s">
        <v>191</v>
      </c>
      <c r="F1345">
        <v>2012</v>
      </c>
      <c r="G1345">
        <v>4385</v>
      </c>
      <c r="H1345">
        <v>4362.92</v>
      </c>
      <c r="I1345">
        <v>444777.7</v>
      </c>
      <c r="K1345">
        <v>293.34300000000002</v>
      </c>
      <c r="L1345">
        <v>0.14829999999999999</v>
      </c>
      <c r="M1345">
        <v>419512.86099999998</v>
      </c>
      <c r="N1345">
        <v>0.10299999999999999</v>
      </c>
      <c r="O1345">
        <v>517.23099999999999</v>
      </c>
      <c r="P1345">
        <v>0.25359999999999999</v>
      </c>
      <c r="Q1345">
        <v>4088799.4440000001</v>
      </c>
      <c r="R1345" t="s">
        <v>82</v>
      </c>
      <c r="T1345" t="s">
        <v>46</v>
      </c>
      <c r="U1345" t="s">
        <v>132</v>
      </c>
      <c r="V1345" t="s">
        <v>192</v>
      </c>
      <c r="W1345" t="s">
        <v>190</v>
      </c>
      <c r="Y1345" t="s">
        <v>107</v>
      </c>
    </row>
    <row r="1346" spans="1:25" x14ac:dyDescent="0.45">
      <c r="A1346" t="s">
        <v>122</v>
      </c>
      <c r="B1346" t="s">
        <v>187</v>
      </c>
      <c r="C1346">
        <v>1572</v>
      </c>
      <c r="D1346">
        <v>3</v>
      </c>
      <c r="E1346" t="s">
        <v>191</v>
      </c>
      <c r="F1346">
        <v>2013</v>
      </c>
      <c r="G1346">
        <v>5021</v>
      </c>
      <c r="H1346">
        <v>4993.92</v>
      </c>
      <c r="I1346">
        <v>445164.28</v>
      </c>
      <c r="K1346">
        <v>344.93799999999999</v>
      </c>
      <c r="L1346">
        <v>0.28120000000000001</v>
      </c>
      <c r="M1346">
        <v>423371.35499999998</v>
      </c>
      <c r="N1346">
        <v>0.10299999999999999</v>
      </c>
      <c r="O1346">
        <v>586.78499999999997</v>
      </c>
      <c r="P1346">
        <v>0.28239999999999998</v>
      </c>
      <c r="Q1346">
        <v>4126412.5279999999</v>
      </c>
      <c r="R1346" t="s">
        <v>82</v>
      </c>
      <c r="T1346" t="s">
        <v>46</v>
      </c>
      <c r="U1346" t="s">
        <v>132</v>
      </c>
      <c r="V1346" t="s">
        <v>192</v>
      </c>
      <c r="W1346" t="s">
        <v>190</v>
      </c>
      <c r="Y1346" t="s">
        <v>107</v>
      </c>
    </row>
    <row r="1347" spans="1:25" x14ac:dyDescent="0.45">
      <c r="A1347" t="s">
        <v>122</v>
      </c>
      <c r="B1347" t="s">
        <v>187</v>
      </c>
      <c r="C1347">
        <v>1572</v>
      </c>
      <c r="D1347">
        <v>3</v>
      </c>
      <c r="E1347" t="s">
        <v>191</v>
      </c>
      <c r="F1347">
        <v>2014</v>
      </c>
      <c r="G1347">
        <v>3822</v>
      </c>
      <c r="H1347">
        <v>3784.27</v>
      </c>
      <c r="I1347">
        <v>409742.1</v>
      </c>
      <c r="K1347">
        <v>200.41499999999999</v>
      </c>
      <c r="L1347">
        <v>9.3200000000000005E-2</v>
      </c>
      <c r="M1347">
        <v>396984.04</v>
      </c>
      <c r="N1347">
        <v>0.10299999999999999</v>
      </c>
      <c r="O1347">
        <v>490.53100000000001</v>
      </c>
      <c r="P1347">
        <v>0.2492</v>
      </c>
      <c r="Q1347">
        <v>3869258.4819999998</v>
      </c>
      <c r="R1347" t="s">
        <v>82</v>
      </c>
      <c r="T1347" t="s">
        <v>46</v>
      </c>
      <c r="U1347" t="s">
        <v>132</v>
      </c>
      <c r="V1347" t="s">
        <v>192</v>
      </c>
      <c r="W1347" t="s">
        <v>190</v>
      </c>
      <c r="Y1347" t="s">
        <v>107</v>
      </c>
    </row>
    <row r="1348" spans="1:25" x14ac:dyDescent="0.45">
      <c r="A1348" t="s">
        <v>122</v>
      </c>
      <c r="B1348" t="s">
        <v>187</v>
      </c>
      <c r="C1348">
        <v>1572</v>
      </c>
      <c r="D1348">
        <v>3</v>
      </c>
      <c r="E1348" t="s">
        <v>191</v>
      </c>
      <c r="F1348">
        <v>2015</v>
      </c>
      <c r="G1348">
        <v>2249</v>
      </c>
      <c r="H1348">
        <v>2218.5500000000002</v>
      </c>
      <c r="I1348">
        <v>206910.84</v>
      </c>
      <c r="K1348">
        <v>146.71600000000001</v>
      </c>
      <c r="L1348">
        <v>0.14280000000000001</v>
      </c>
      <c r="M1348">
        <v>212517.245</v>
      </c>
      <c r="N1348">
        <v>0.10290000000000001</v>
      </c>
      <c r="O1348">
        <v>254.28</v>
      </c>
      <c r="P1348">
        <v>0.2399</v>
      </c>
      <c r="Q1348">
        <v>2071382.808</v>
      </c>
      <c r="R1348" t="s">
        <v>82</v>
      </c>
      <c r="T1348" t="s">
        <v>46</v>
      </c>
      <c r="U1348" t="s">
        <v>132</v>
      </c>
      <c r="V1348" t="s">
        <v>192</v>
      </c>
      <c r="W1348" t="s">
        <v>190</v>
      </c>
      <c r="Y1348" t="s">
        <v>129</v>
      </c>
    </row>
    <row r="1349" spans="1:25" x14ac:dyDescent="0.45">
      <c r="A1349" t="s">
        <v>122</v>
      </c>
      <c r="B1349" t="s">
        <v>187</v>
      </c>
      <c r="C1349">
        <v>1572</v>
      </c>
      <c r="D1349">
        <v>3</v>
      </c>
      <c r="E1349" t="s">
        <v>191</v>
      </c>
      <c r="F1349">
        <v>2016</v>
      </c>
      <c r="G1349">
        <v>2854</v>
      </c>
      <c r="H1349">
        <v>2821.79</v>
      </c>
      <c r="I1349">
        <v>250174.44</v>
      </c>
      <c r="K1349">
        <v>152.017</v>
      </c>
      <c r="L1349">
        <v>0.10539999999999999</v>
      </c>
      <c r="M1349">
        <v>249103.59599999999</v>
      </c>
      <c r="N1349">
        <v>0.10290000000000001</v>
      </c>
      <c r="O1349">
        <v>285.024</v>
      </c>
      <c r="P1349">
        <v>0.22370000000000001</v>
      </c>
      <c r="Q1349">
        <v>2427925.7629999998</v>
      </c>
      <c r="R1349" t="s">
        <v>82</v>
      </c>
      <c r="T1349" t="s">
        <v>46</v>
      </c>
      <c r="U1349" t="s">
        <v>132</v>
      </c>
      <c r="V1349" t="s">
        <v>192</v>
      </c>
      <c r="W1349" t="s">
        <v>190</v>
      </c>
      <c r="Y1349" t="s">
        <v>129</v>
      </c>
    </row>
    <row r="1350" spans="1:25" x14ac:dyDescent="0.45">
      <c r="A1350" t="s">
        <v>122</v>
      </c>
      <c r="B1350" t="s">
        <v>187</v>
      </c>
      <c r="C1350">
        <v>1572</v>
      </c>
      <c r="D1350">
        <v>3</v>
      </c>
      <c r="E1350" t="s">
        <v>191</v>
      </c>
      <c r="F1350">
        <v>2017</v>
      </c>
      <c r="G1350">
        <v>975</v>
      </c>
      <c r="H1350">
        <v>956.81</v>
      </c>
      <c r="I1350">
        <v>93530.47</v>
      </c>
      <c r="K1350">
        <v>69.075000000000003</v>
      </c>
      <c r="L1350">
        <v>0.12230000000000001</v>
      </c>
      <c r="M1350">
        <v>93245.387000000002</v>
      </c>
      <c r="N1350">
        <v>0.10299999999999999</v>
      </c>
      <c r="O1350">
        <v>109.746</v>
      </c>
      <c r="P1350">
        <v>0.21190000000000001</v>
      </c>
      <c r="Q1350">
        <v>908863.15399999998</v>
      </c>
      <c r="R1350" t="s">
        <v>82</v>
      </c>
      <c r="T1350" t="s">
        <v>46</v>
      </c>
      <c r="U1350" t="s">
        <v>132</v>
      </c>
      <c r="V1350" t="s">
        <v>192</v>
      </c>
      <c r="W1350" t="s">
        <v>190</v>
      </c>
      <c r="Y1350" t="s">
        <v>130</v>
      </c>
    </row>
    <row r="1351" spans="1:25" x14ac:dyDescent="0.45">
      <c r="A1351" t="s">
        <v>122</v>
      </c>
      <c r="B1351" t="s">
        <v>187</v>
      </c>
      <c r="C1351">
        <v>1572</v>
      </c>
      <c r="D1351">
        <v>3</v>
      </c>
      <c r="E1351" t="s">
        <v>191</v>
      </c>
      <c r="F1351">
        <v>2018</v>
      </c>
      <c r="G1351">
        <v>1237</v>
      </c>
      <c r="H1351">
        <v>1214.78</v>
      </c>
      <c r="I1351">
        <v>117523.84</v>
      </c>
      <c r="K1351">
        <v>63.281999999999996</v>
      </c>
      <c r="L1351">
        <v>0.10100000000000001</v>
      </c>
      <c r="M1351">
        <v>113627.034</v>
      </c>
      <c r="N1351">
        <v>0.10290000000000001</v>
      </c>
      <c r="O1351">
        <v>136.655</v>
      </c>
      <c r="P1351">
        <v>0.21959999999999999</v>
      </c>
      <c r="Q1351">
        <v>1107477.3640000001</v>
      </c>
      <c r="R1351" t="s">
        <v>82</v>
      </c>
      <c r="T1351" t="s">
        <v>46</v>
      </c>
      <c r="U1351" t="s">
        <v>132</v>
      </c>
      <c r="V1351" t="s">
        <v>192</v>
      </c>
      <c r="W1351" t="s">
        <v>190</v>
      </c>
      <c r="Y1351" t="s">
        <v>130</v>
      </c>
    </row>
    <row r="1352" spans="1:25" x14ac:dyDescent="0.45">
      <c r="A1352" t="s">
        <v>122</v>
      </c>
      <c r="B1352" t="s">
        <v>187</v>
      </c>
      <c r="C1352">
        <v>1572</v>
      </c>
      <c r="D1352">
        <v>3</v>
      </c>
      <c r="E1352" t="s">
        <v>193</v>
      </c>
      <c r="F1352">
        <v>2019</v>
      </c>
      <c r="G1352">
        <v>573</v>
      </c>
      <c r="H1352">
        <v>558.84</v>
      </c>
      <c r="I1352">
        <v>48789.25</v>
      </c>
      <c r="K1352">
        <v>24.809000000000001</v>
      </c>
      <c r="L1352">
        <v>9.0999999999999998E-2</v>
      </c>
      <c r="M1352">
        <v>47216.472000000002</v>
      </c>
      <c r="N1352">
        <v>0.10290000000000001</v>
      </c>
      <c r="O1352">
        <v>58.73</v>
      </c>
      <c r="P1352">
        <v>0.22900000000000001</v>
      </c>
      <c r="Q1352">
        <v>460197.62300000002</v>
      </c>
      <c r="R1352" t="s">
        <v>82</v>
      </c>
      <c r="T1352" t="s">
        <v>46</v>
      </c>
      <c r="U1352" t="s">
        <v>132</v>
      </c>
      <c r="V1352" t="s">
        <v>192</v>
      </c>
      <c r="W1352" t="s">
        <v>190</v>
      </c>
      <c r="Y1352" t="s">
        <v>130</v>
      </c>
    </row>
    <row r="1353" spans="1:25" x14ac:dyDescent="0.45">
      <c r="A1353" t="s">
        <v>122</v>
      </c>
      <c r="B1353" t="s">
        <v>187</v>
      </c>
      <c r="C1353">
        <v>1572</v>
      </c>
      <c r="D1353">
        <v>3</v>
      </c>
      <c r="E1353" t="s">
        <v>193</v>
      </c>
      <c r="F1353">
        <v>2020</v>
      </c>
      <c r="G1353">
        <v>222</v>
      </c>
      <c r="H1353">
        <v>215.01</v>
      </c>
      <c r="I1353">
        <v>18621.759999999998</v>
      </c>
      <c r="K1353">
        <v>15.651</v>
      </c>
      <c r="L1353">
        <v>0.1641</v>
      </c>
      <c r="M1353">
        <v>19217.804</v>
      </c>
      <c r="N1353">
        <v>0.10299999999999999</v>
      </c>
      <c r="O1353">
        <v>23.22</v>
      </c>
      <c r="P1353">
        <v>0.2238</v>
      </c>
      <c r="Q1353">
        <v>187309.242</v>
      </c>
      <c r="R1353" t="s">
        <v>82</v>
      </c>
      <c r="T1353" t="s">
        <v>46</v>
      </c>
      <c r="U1353" t="s">
        <v>132</v>
      </c>
      <c r="V1353" t="s">
        <v>192</v>
      </c>
      <c r="W1353" t="s">
        <v>190</v>
      </c>
      <c r="Y1353" t="s">
        <v>130</v>
      </c>
    </row>
    <row r="1354" spans="1:25" x14ac:dyDescent="0.45">
      <c r="A1354" t="s">
        <v>122</v>
      </c>
      <c r="B1354" t="s">
        <v>187</v>
      </c>
      <c r="C1354">
        <v>1572</v>
      </c>
      <c r="D1354" t="s">
        <v>181</v>
      </c>
      <c r="F1354">
        <v>2009</v>
      </c>
      <c r="G1354">
        <v>166</v>
      </c>
      <c r="H1354">
        <v>140.93</v>
      </c>
      <c r="I1354">
        <v>16334.73</v>
      </c>
      <c r="K1354">
        <v>16.05</v>
      </c>
      <c r="L1354">
        <v>0.16889999999999999</v>
      </c>
      <c r="M1354">
        <v>9769.4120000000003</v>
      </c>
      <c r="N1354">
        <v>6.4299999999999996E-2</v>
      </c>
      <c r="O1354">
        <v>10.407</v>
      </c>
      <c r="P1354">
        <v>0.12670000000000001</v>
      </c>
      <c r="Q1354">
        <v>147603.777</v>
      </c>
      <c r="R1354" t="s">
        <v>34</v>
      </c>
      <c r="S1354" t="s">
        <v>38</v>
      </c>
      <c r="T1354" t="s">
        <v>28</v>
      </c>
      <c r="V1354" t="s">
        <v>32</v>
      </c>
      <c r="Y1354" t="s">
        <v>107</v>
      </c>
    </row>
    <row r="1355" spans="1:25" x14ac:dyDescent="0.45">
      <c r="A1355" t="s">
        <v>122</v>
      </c>
      <c r="B1355" t="s">
        <v>187</v>
      </c>
      <c r="C1355">
        <v>1572</v>
      </c>
      <c r="D1355" t="s">
        <v>181</v>
      </c>
      <c r="F1355">
        <v>2010</v>
      </c>
      <c r="G1355">
        <v>434</v>
      </c>
      <c r="H1355">
        <v>369.46</v>
      </c>
      <c r="I1355">
        <v>42773.19</v>
      </c>
      <c r="K1355">
        <v>2.5139999999999998</v>
      </c>
      <c r="L1355">
        <v>1.8800000000000001E-2</v>
      </c>
      <c r="M1355">
        <v>21299.075000000001</v>
      </c>
      <c r="N1355">
        <v>6.0699999999999997E-2</v>
      </c>
      <c r="O1355">
        <v>18.885000000000002</v>
      </c>
      <c r="P1355">
        <v>0.10929999999999999</v>
      </c>
      <c r="Q1355">
        <v>347108.45699999999</v>
      </c>
      <c r="R1355" t="s">
        <v>34</v>
      </c>
      <c r="S1355" t="s">
        <v>38</v>
      </c>
      <c r="T1355" t="s">
        <v>28</v>
      </c>
      <c r="V1355" t="s">
        <v>32</v>
      </c>
      <c r="Y1355" t="s">
        <v>107</v>
      </c>
    </row>
    <row r="1356" spans="1:25" x14ac:dyDescent="0.45">
      <c r="A1356" t="s">
        <v>122</v>
      </c>
      <c r="B1356" t="s">
        <v>187</v>
      </c>
      <c r="C1356">
        <v>1572</v>
      </c>
      <c r="D1356" t="s">
        <v>181</v>
      </c>
      <c r="F1356">
        <v>2011</v>
      </c>
      <c r="G1356">
        <v>327</v>
      </c>
      <c r="H1356">
        <v>283.13</v>
      </c>
      <c r="I1356">
        <v>14143.4</v>
      </c>
      <c r="K1356">
        <v>9.1370000000000005</v>
      </c>
      <c r="L1356">
        <v>5.74E-2</v>
      </c>
      <c r="M1356">
        <v>8568.1579999999994</v>
      </c>
      <c r="N1356">
        <v>6.0499999999999998E-2</v>
      </c>
      <c r="O1356">
        <v>8.0960000000000001</v>
      </c>
      <c r="P1356">
        <v>0.107</v>
      </c>
      <c r="Q1356">
        <v>137519.04500000001</v>
      </c>
      <c r="R1356" t="s">
        <v>34</v>
      </c>
      <c r="S1356" t="s">
        <v>38</v>
      </c>
      <c r="T1356" t="s">
        <v>28</v>
      </c>
      <c r="V1356" t="s">
        <v>32</v>
      </c>
      <c r="Y1356" t="s">
        <v>107</v>
      </c>
    </row>
    <row r="1357" spans="1:25" x14ac:dyDescent="0.45">
      <c r="A1357" t="s">
        <v>122</v>
      </c>
      <c r="B1357" t="s">
        <v>187</v>
      </c>
      <c r="C1357">
        <v>1572</v>
      </c>
      <c r="D1357" t="s">
        <v>181</v>
      </c>
      <c r="F1357">
        <v>2012</v>
      </c>
      <c r="G1357">
        <v>485</v>
      </c>
      <c r="H1357">
        <v>440.06</v>
      </c>
      <c r="I1357">
        <v>56227.17</v>
      </c>
      <c r="K1357">
        <v>0.217</v>
      </c>
      <c r="L1357">
        <v>3.0000000000000001E-3</v>
      </c>
      <c r="M1357">
        <v>33803.9</v>
      </c>
      <c r="N1357">
        <v>5.8999999999999997E-2</v>
      </c>
      <c r="O1357">
        <v>32.619999999999997</v>
      </c>
      <c r="P1357">
        <v>0.11360000000000001</v>
      </c>
      <c r="Q1357">
        <v>572872.9</v>
      </c>
      <c r="R1357" t="s">
        <v>34</v>
      </c>
      <c r="S1357" t="s">
        <v>38</v>
      </c>
      <c r="T1357" t="s">
        <v>28</v>
      </c>
      <c r="V1357" t="s">
        <v>32</v>
      </c>
      <c r="Y1357" t="s">
        <v>107</v>
      </c>
    </row>
    <row r="1358" spans="1:25" x14ac:dyDescent="0.45">
      <c r="A1358" t="s">
        <v>122</v>
      </c>
      <c r="B1358" t="s">
        <v>187</v>
      </c>
      <c r="C1358">
        <v>1572</v>
      </c>
      <c r="D1358" t="s">
        <v>181</v>
      </c>
      <c r="F1358">
        <v>2013</v>
      </c>
      <c r="G1358">
        <v>139</v>
      </c>
      <c r="H1358">
        <v>117.61</v>
      </c>
      <c r="I1358">
        <v>14725.21</v>
      </c>
      <c r="K1358">
        <v>6.875</v>
      </c>
      <c r="L1358">
        <v>9.2100000000000001E-2</v>
      </c>
      <c r="M1358">
        <v>11454.6</v>
      </c>
      <c r="N1358">
        <v>6.3E-2</v>
      </c>
      <c r="O1358">
        <v>11.209</v>
      </c>
      <c r="P1358">
        <v>0.12379999999999999</v>
      </c>
      <c r="Q1358">
        <v>183955.9</v>
      </c>
      <c r="R1358" t="s">
        <v>34</v>
      </c>
      <c r="S1358" t="s">
        <v>38</v>
      </c>
      <c r="T1358" t="s">
        <v>28</v>
      </c>
      <c r="V1358" t="s">
        <v>32</v>
      </c>
      <c r="Y1358" t="s">
        <v>107</v>
      </c>
    </row>
    <row r="1359" spans="1:25" x14ac:dyDescent="0.45">
      <c r="A1359" t="s">
        <v>122</v>
      </c>
      <c r="B1359" t="s">
        <v>187</v>
      </c>
      <c r="C1359">
        <v>1572</v>
      </c>
      <c r="D1359" t="s">
        <v>181</v>
      </c>
      <c r="F1359">
        <v>2014</v>
      </c>
      <c r="G1359">
        <v>245</v>
      </c>
      <c r="H1359">
        <v>210.85</v>
      </c>
      <c r="I1359">
        <v>26026.27</v>
      </c>
      <c r="K1359">
        <v>34.655000000000001</v>
      </c>
      <c r="L1359">
        <v>0.21360000000000001</v>
      </c>
      <c r="M1359">
        <v>23366.5</v>
      </c>
      <c r="N1359">
        <v>7.46E-2</v>
      </c>
      <c r="O1359">
        <v>23.128</v>
      </c>
      <c r="P1359">
        <v>0.1474</v>
      </c>
      <c r="Q1359">
        <v>310793</v>
      </c>
      <c r="R1359" t="s">
        <v>34</v>
      </c>
      <c r="S1359" t="s">
        <v>38</v>
      </c>
      <c r="T1359" t="s">
        <v>28</v>
      </c>
      <c r="V1359" t="s">
        <v>32</v>
      </c>
      <c r="Y1359" t="s">
        <v>107</v>
      </c>
    </row>
    <row r="1360" spans="1:25" x14ac:dyDescent="0.45">
      <c r="A1360" t="s">
        <v>122</v>
      </c>
      <c r="B1360" t="s">
        <v>187</v>
      </c>
      <c r="C1360">
        <v>1572</v>
      </c>
      <c r="D1360" t="s">
        <v>181</v>
      </c>
      <c r="F1360">
        <v>2015</v>
      </c>
      <c r="G1360">
        <v>1441</v>
      </c>
      <c r="H1360">
        <v>1327.32</v>
      </c>
      <c r="I1360">
        <v>183163.24</v>
      </c>
      <c r="K1360">
        <v>10.898999999999999</v>
      </c>
      <c r="L1360">
        <v>1.3100000000000001E-2</v>
      </c>
      <c r="M1360">
        <v>127462.8</v>
      </c>
      <c r="N1360">
        <v>5.9900000000000002E-2</v>
      </c>
      <c r="O1360">
        <v>125.492</v>
      </c>
      <c r="P1360">
        <v>0.11840000000000001</v>
      </c>
      <c r="Q1360">
        <v>2135087.6</v>
      </c>
      <c r="R1360" t="s">
        <v>34</v>
      </c>
      <c r="S1360" t="s">
        <v>38</v>
      </c>
      <c r="T1360" t="s">
        <v>28</v>
      </c>
      <c r="V1360" t="s">
        <v>32</v>
      </c>
      <c r="Y1360" t="s">
        <v>146</v>
      </c>
    </row>
    <row r="1361" spans="1:25" x14ac:dyDescent="0.45">
      <c r="A1361" t="s">
        <v>122</v>
      </c>
      <c r="B1361" t="s">
        <v>187</v>
      </c>
      <c r="C1361">
        <v>1572</v>
      </c>
      <c r="D1361" t="s">
        <v>181</v>
      </c>
      <c r="F1361">
        <v>2016</v>
      </c>
      <c r="G1361">
        <v>1329</v>
      </c>
      <c r="H1361">
        <v>1211.56</v>
      </c>
      <c r="I1361">
        <v>166649.63</v>
      </c>
      <c r="K1361">
        <v>0.95</v>
      </c>
      <c r="L1361">
        <v>1.6999999999999999E-3</v>
      </c>
      <c r="M1361">
        <v>117396.44</v>
      </c>
      <c r="N1361">
        <v>5.9200000000000003E-2</v>
      </c>
      <c r="O1361">
        <v>106</v>
      </c>
      <c r="P1361">
        <v>0.1079</v>
      </c>
      <c r="Q1361">
        <v>1972090.659</v>
      </c>
      <c r="R1361" t="s">
        <v>34</v>
      </c>
      <c r="S1361" t="s">
        <v>38</v>
      </c>
      <c r="T1361" t="s">
        <v>28</v>
      </c>
      <c r="V1361" t="s">
        <v>32</v>
      </c>
      <c r="Y1361" t="s">
        <v>146</v>
      </c>
    </row>
    <row r="1362" spans="1:25" x14ac:dyDescent="0.45">
      <c r="A1362" t="s">
        <v>122</v>
      </c>
      <c r="B1362" t="s">
        <v>187</v>
      </c>
      <c r="C1362">
        <v>1572</v>
      </c>
      <c r="D1362" t="s">
        <v>181</v>
      </c>
      <c r="F1362">
        <v>2017</v>
      </c>
      <c r="G1362">
        <v>409</v>
      </c>
      <c r="H1362">
        <v>377.16</v>
      </c>
      <c r="I1362">
        <v>51114.1</v>
      </c>
      <c r="K1362">
        <v>1.34</v>
      </c>
      <c r="L1362">
        <v>6.6E-3</v>
      </c>
      <c r="M1362">
        <v>36765.646999999997</v>
      </c>
      <c r="N1362">
        <v>6.0600000000000001E-2</v>
      </c>
      <c r="O1362">
        <v>36.058999999999997</v>
      </c>
      <c r="P1362">
        <v>0.1201</v>
      </c>
      <c r="Q1362">
        <v>607945.31299999997</v>
      </c>
      <c r="R1362" t="s">
        <v>34</v>
      </c>
      <c r="S1362" t="s">
        <v>38</v>
      </c>
      <c r="T1362" t="s">
        <v>28</v>
      </c>
      <c r="V1362" t="s">
        <v>32</v>
      </c>
      <c r="Y1362" t="s">
        <v>147</v>
      </c>
    </row>
    <row r="1363" spans="1:25" x14ac:dyDescent="0.45">
      <c r="A1363" t="s">
        <v>122</v>
      </c>
      <c r="B1363" t="s">
        <v>187</v>
      </c>
      <c r="C1363">
        <v>1572</v>
      </c>
      <c r="D1363" t="s">
        <v>181</v>
      </c>
      <c r="F1363">
        <v>2018</v>
      </c>
      <c r="G1363">
        <v>576</v>
      </c>
      <c r="H1363">
        <v>493.14</v>
      </c>
      <c r="I1363">
        <v>63629.279999999999</v>
      </c>
      <c r="K1363">
        <v>2.0379999999999998</v>
      </c>
      <c r="L1363">
        <v>7.3000000000000001E-3</v>
      </c>
      <c r="M1363">
        <v>46514.546000000002</v>
      </c>
      <c r="N1363">
        <v>6.08E-2</v>
      </c>
      <c r="O1363">
        <v>43.72</v>
      </c>
      <c r="P1363">
        <v>0.1162</v>
      </c>
      <c r="Q1363">
        <v>765977.02800000005</v>
      </c>
      <c r="R1363" t="s">
        <v>34</v>
      </c>
      <c r="S1363" t="s">
        <v>38</v>
      </c>
      <c r="T1363" t="s">
        <v>28</v>
      </c>
      <c r="V1363" t="s">
        <v>32</v>
      </c>
      <c r="Y1363" t="s">
        <v>147</v>
      </c>
    </row>
    <row r="1364" spans="1:25" x14ac:dyDescent="0.45">
      <c r="A1364" t="s">
        <v>122</v>
      </c>
      <c r="B1364" t="s">
        <v>187</v>
      </c>
      <c r="C1364">
        <v>1572</v>
      </c>
      <c r="D1364" t="s">
        <v>181</v>
      </c>
      <c r="F1364">
        <v>2019</v>
      </c>
      <c r="G1364">
        <v>479</v>
      </c>
      <c r="H1364">
        <v>430.63</v>
      </c>
      <c r="I1364">
        <v>50750.080000000002</v>
      </c>
      <c r="K1364">
        <v>0.40100000000000002</v>
      </c>
      <c r="L1364">
        <v>1.8E-3</v>
      </c>
      <c r="M1364">
        <v>37149.557999999997</v>
      </c>
      <c r="N1364">
        <v>5.9400000000000001E-2</v>
      </c>
      <c r="O1364">
        <v>32.305999999999997</v>
      </c>
      <c r="P1364">
        <v>0.105</v>
      </c>
      <c r="Q1364">
        <v>621644.08299999998</v>
      </c>
      <c r="R1364" t="s">
        <v>34</v>
      </c>
      <c r="S1364" t="s">
        <v>38</v>
      </c>
      <c r="T1364" t="s">
        <v>28</v>
      </c>
      <c r="V1364" t="s">
        <v>32</v>
      </c>
      <c r="Y1364" t="s">
        <v>147</v>
      </c>
    </row>
    <row r="1365" spans="1:25" x14ac:dyDescent="0.45">
      <c r="A1365" t="s">
        <v>122</v>
      </c>
      <c r="B1365" t="s">
        <v>187</v>
      </c>
      <c r="C1365">
        <v>1572</v>
      </c>
      <c r="D1365" t="s">
        <v>181</v>
      </c>
      <c r="F1365">
        <v>2020</v>
      </c>
      <c r="G1365">
        <v>303</v>
      </c>
      <c r="H1365">
        <v>252.76</v>
      </c>
      <c r="I1365">
        <v>27658.240000000002</v>
      </c>
      <c r="K1365">
        <v>0.46700000000000003</v>
      </c>
      <c r="L1365">
        <v>3.7000000000000002E-3</v>
      </c>
      <c r="M1365">
        <v>20891.263999999999</v>
      </c>
      <c r="N1365">
        <v>6.0299999999999999E-2</v>
      </c>
      <c r="O1365">
        <v>26.233000000000001</v>
      </c>
      <c r="P1365">
        <v>0.15540000000000001</v>
      </c>
      <c r="Q1365">
        <v>345691.35499999998</v>
      </c>
      <c r="R1365" t="s">
        <v>34</v>
      </c>
      <c r="S1365" t="s">
        <v>38</v>
      </c>
      <c r="T1365" t="s">
        <v>28</v>
      </c>
      <c r="V1365" t="s">
        <v>32</v>
      </c>
      <c r="Y1365" t="s">
        <v>147</v>
      </c>
    </row>
    <row r="1366" spans="1:25" x14ac:dyDescent="0.45">
      <c r="A1366" t="s">
        <v>122</v>
      </c>
      <c r="B1366" t="s">
        <v>187</v>
      </c>
      <c r="C1366">
        <v>1572</v>
      </c>
      <c r="D1366" t="s">
        <v>181</v>
      </c>
      <c r="F1366">
        <v>2021</v>
      </c>
      <c r="G1366">
        <v>938</v>
      </c>
      <c r="H1366">
        <v>831.42</v>
      </c>
      <c r="I1366">
        <v>91179.19</v>
      </c>
      <c r="K1366">
        <v>0.52400000000000002</v>
      </c>
      <c r="L1366">
        <v>1.5E-3</v>
      </c>
      <c r="M1366">
        <v>67334.824999999997</v>
      </c>
      <c r="N1366">
        <v>5.9299999999999999E-2</v>
      </c>
      <c r="O1366">
        <v>62.661999999999999</v>
      </c>
      <c r="P1366">
        <v>0.11119999999999999</v>
      </c>
      <c r="Q1366">
        <v>1130071.3049999999</v>
      </c>
      <c r="R1366" t="s">
        <v>34</v>
      </c>
      <c r="S1366" t="s">
        <v>38</v>
      </c>
      <c r="T1366" t="s">
        <v>28</v>
      </c>
      <c r="V1366" t="s">
        <v>32</v>
      </c>
      <c r="Y1366" t="s">
        <v>152</v>
      </c>
    </row>
    <row r="1367" spans="1:25" x14ac:dyDescent="0.45">
      <c r="A1367" t="s">
        <v>122</v>
      </c>
      <c r="B1367" t="s">
        <v>187</v>
      </c>
      <c r="C1367">
        <v>1572</v>
      </c>
      <c r="D1367" t="s">
        <v>181</v>
      </c>
      <c r="F1367">
        <v>2022</v>
      </c>
      <c r="G1367">
        <v>546</v>
      </c>
      <c r="H1367">
        <v>468.42</v>
      </c>
      <c r="I1367">
        <v>51127.18</v>
      </c>
      <c r="K1367">
        <v>1.8520000000000001</v>
      </c>
      <c r="L1367">
        <v>5.7000000000000002E-3</v>
      </c>
      <c r="M1367">
        <v>39291.595999999998</v>
      </c>
      <c r="N1367">
        <v>6.1199999999999997E-2</v>
      </c>
      <c r="O1367">
        <v>35.837000000000003</v>
      </c>
      <c r="P1367">
        <v>0.113</v>
      </c>
      <c r="Q1367">
        <v>635566.50899999996</v>
      </c>
      <c r="R1367" t="s">
        <v>34</v>
      </c>
      <c r="S1367" t="s">
        <v>38</v>
      </c>
      <c r="T1367" t="s">
        <v>28</v>
      </c>
      <c r="V1367" t="s">
        <v>32</v>
      </c>
      <c r="Y1367" t="s">
        <v>152</v>
      </c>
    </row>
    <row r="1368" spans="1:25" x14ac:dyDescent="0.45">
      <c r="A1368" t="s">
        <v>122</v>
      </c>
      <c r="B1368" t="s">
        <v>187</v>
      </c>
      <c r="C1368">
        <v>1572</v>
      </c>
      <c r="D1368" t="s">
        <v>181</v>
      </c>
      <c r="F1368">
        <v>2023</v>
      </c>
      <c r="G1368">
        <v>1438</v>
      </c>
      <c r="H1368">
        <v>1248.6099999999999</v>
      </c>
      <c r="I1368">
        <v>139751.93</v>
      </c>
      <c r="K1368">
        <v>0.57899999999999996</v>
      </c>
      <c r="L1368">
        <v>1.1999999999999999E-3</v>
      </c>
      <c r="M1368">
        <v>103632.088</v>
      </c>
      <c r="N1368">
        <v>5.91E-2</v>
      </c>
      <c r="O1368">
        <v>94.114999999999995</v>
      </c>
      <c r="P1368">
        <v>0.109</v>
      </c>
      <c r="Q1368">
        <v>1742921.328</v>
      </c>
      <c r="R1368" t="s">
        <v>34</v>
      </c>
      <c r="S1368" t="s">
        <v>38</v>
      </c>
      <c r="T1368" t="s">
        <v>28</v>
      </c>
      <c r="V1368" t="s">
        <v>32</v>
      </c>
      <c r="Y1368" t="s">
        <v>152</v>
      </c>
    </row>
    <row r="1369" spans="1:25" x14ac:dyDescent="0.45">
      <c r="A1369" t="s">
        <v>122</v>
      </c>
      <c r="B1369" t="s">
        <v>187</v>
      </c>
      <c r="C1369">
        <v>1572</v>
      </c>
      <c r="D1369" t="s">
        <v>181</v>
      </c>
      <c r="F1369">
        <v>2024</v>
      </c>
      <c r="G1369">
        <v>387</v>
      </c>
      <c r="H1369">
        <v>319.29000000000002</v>
      </c>
      <c r="I1369">
        <v>26262.37</v>
      </c>
      <c r="K1369">
        <v>0.45600000000000002</v>
      </c>
      <c r="L1369">
        <v>2.7000000000000001E-3</v>
      </c>
      <c r="M1369">
        <v>21036.368999999999</v>
      </c>
      <c r="N1369">
        <v>5.9900000000000002E-2</v>
      </c>
      <c r="O1369">
        <v>19.16</v>
      </c>
      <c r="P1369">
        <v>0.11119999999999999</v>
      </c>
      <c r="Q1369">
        <v>348539.58399999997</v>
      </c>
      <c r="R1369" t="s">
        <v>34</v>
      </c>
      <c r="S1369" t="s">
        <v>38</v>
      </c>
      <c r="T1369" t="s">
        <v>28</v>
      </c>
      <c r="V1369" t="s">
        <v>32</v>
      </c>
      <c r="Y1369" t="s">
        <v>152</v>
      </c>
    </row>
    <row r="1370" spans="1:25" x14ac:dyDescent="0.45">
      <c r="A1370" t="s">
        <v>122</v>
      </c>
      <c r="B1370" t="s">
        <v>187</v>
      </c>
      <c r="C1370">
        <v>1572</v>
      </c>
      <c r="D1370" t="s">
        <v>195</v>
      </c>
      <c r="F1370">
        <v>2009</v>
      </c>
      <c r="G1370">
        <v>319</v>
      </c>
      <c r="H1370">
        <v>281.41000000000003</v>
      </c>
      <c r="I1370">
        <v>33127.56</v>
      </c>
      <c r="K1370">
        <v>49.832999999999998</v>
      </c>
      <c r="L1370">
        <v>0.2361</v>
      </c>
      <c r="M1370">
        <v>21718.182000000001</v>
      </c>
      <c r="N1370">
        <v>6.5000000000000002E-2</v>
      </c>
      <c r="O1370">
        <v>22.92</v>
      </c>
      <c r="P1370">
        <v>0.1293</v>
      </c>
      <c r="Q1370">
        <v>323850.70899999997</v>
      </c>
      <c r="R1370" t="s">
        <v>34</v>
      </c>
      <c r="S1370" t="s">
        <v>38</v>
      </c>
      <c r="T1370" t="s">
        <v>28</v>
      </c>
      <c r="V1370" t="s">
        <v>32</v>
      </c>
      <c r="Y1370" t="s">
        <v>107</v>
      </c>
    </row>
    <row r="1371" spans="1:25" x14ac:dyDescent="0.45">
      <c r="A1371" t="s">
        <v>122</v>
      </c>
      <c r="B1371" t="s">
        <v>187</v>
      </c>
      <c r="C1371">
        <v>1572</v>
      </c>
      <c r="D1371" t="s">
        <v>195</v>
      </c>
      <c r="F1371">
        <v>2010</v>
      </c>
      <c r="G1371">
        <v>600</v>
      </c>
      <c r="H1371">
        <v>527.03</v>
      </c>
      <c r="I1371">
        <v>60499.86</v>
      </c>
      <c r="K1371">
        <v>7.0140000000000002</v>
      </c>
      <c r="L1371">
        <v>1.9400000000000001E-2</v>
      </c>
      <c r="M1371">
        <v>34795.781999999999</v>
      </c>
      <c r="N1371">
        <v>6.1600000000000002E-2</v>
      </c>
      <c r="O1371">
        <v>31.529</v>
      </c>
      <c r="P1371">
        <v>0.11</v>
      </c>
      <c r="Q1371">
        <v>553443.88500000001</v>
      </c>
      <c r="R1371" t="s">
        <v>34</v>
      </c>
      <c r="S1371" t="s">
        <v>38</v>
      </c>
      <c r="T1371" t="s">
        <v>28</v>
      </c>
      <c r="V1371" t="s">
        <v>32</v>
      </c>
      <c r="Y1371" t="s">
        <v>107</v>
      </c>
    </row>
    <row r="1372" spans="1:25" x14ac:dyDescent="0.45">
      <c r="A1372" t="s">
        <v>122</v>
      </c>
      <c r="B1372" t="s">
        <v>187</v>
      </c>
      <c r="C1372">
        <v>1572</v>
      </c>
      <c r="D1372" t="s">
        <v>195</v>
      </c>
      <c r="F1372">
        <v>2011</v>
      </c>
      <c r="G1372">
        <v>378</v>
      </c>
      <c r="H1372">
        <v>309.77</v>
      </c>
      <c r="I1372">
        <v>17797.84</v>
      </c>
      <c r="K1372">
        <v>8.99</v>
      </c>
      <c r="L1372">
        <v>3.7999999999999999E-2</v>
      </c>
      <c r="M1372">
        <v>10915.862999999999</v>
      </c>
      <c r="N1372">
        <v>5.9900000000000002E-2</v>
      </c>
      <c r="O1372">
        <v>10.801</v>
      </c>
      <c r="P1372">
        <v>0.1154</v>
      </c>
      <c r="Q1372">
        <v>177185.78099999999</v>
      </c>
      <c r="R1372" t="s">
        <v>34</v>
      </c>
      <c r="S1372" t="s">
        <v>38</v>
      </c>
      <c r="T1372" t="s">
        <v>28</v>
      </c>
      <c r="V1372" t="s">
        <v>32</v>
      </c>
      <c r="Y1372" t="s">
        <v>107</v>
      </c>
    </row>
    <row r="1373" spans="1:25" x14ac:dyDescent="0.45">
      <c r="A1373" t="s">
        <v>122</v>
      </c>
      <c r="B1373" t="s">
        <v>187</v>
      </c>
      <c r="C1373">
        <v>1572</v>
      </c>
      <c r="D1373" t="s">
        <v>195</v>
      </c>
      <c r="F1373">
        <v>2012</v>
      </c>
      <c r="G1373">
        <v>289</v>
      </c>
      <c r="H1373">
        <v>253.89</v>
      </c>
      <c r="I1373">
        <v>32382.86</v>
      </c>
      <c r="K1373">
        <v>8.4000000000000005E-2</v>
      </c>
      <c r="L1373">
        <v>1.1000000000000001E-3</v>
      </c>
      <c r="M1373">
        <v>16486.800999999999</v>
      </c>
      <c r="N1373">
        <v>5.8999999999999997E-2</v>
      </c>
      <c r="O1373">
        <v>16.285</v>
      </c>
      <c r="P1373">
        <v>0.1164</v>
      </c>
      <c r="Q1373">
        <v>277409.478</v>
      </c>
      <c r="R1373" t="s">
        <v>34</v>
      </c>
      <c r="S1373" t="s">
        <v>38</v>
      </c>
      <c r="T1373" t="s">
        <v>28</v>
      </c>
      <c r="V1373" t="s">
        <v>32</v>
      </c>
      <c r="Y1373" t="s">
        <v>107</v>
      </c>
    </row>
    <row r="1374" spans="1:25" x14ac:dyDescent="0.45">
      <c r="A1374" t="s">
        <v>122</v>
      </c>
      <c r="B1374" t="s">
        <v>187</v>
      </c>
      <c r="C1374">
        <v>1572</v>
      </c>
      <c r="D1374" t="s">
        <v>195</v>
      </c>
      <c r="F1374">
        <v>2013</v>
      </c>
      <c r="G1374">
        <v>156</v>
      </c>
      <c r="H1374">
        <v>118.46</v>
      </c>
      <c r="I1374">
        <v>12906</v>
      </c>
      <c r="K1374">
        <v>4.6159999999999997</v>
      </c>
      <c r="L1374">
        <v>6.4299999999999996E-2</v>
      </c>
      <c r="M1374">
        <v>11000.2</v>
      </c>
      <c r="N1374">
        <v>6.1800000000000001E-2</v>
      </c>
      <c r="O1374">
        <v>11.795</v>
      </c>
      <c r="P1374">
        <v>0.1326</v>
      </c>
      <c r="Q1374">
        <v>179644.5</v>
      </c>
      <c r="R1374" t="s">
        <v>34</v>
      </c>
      <c r="S1374" t="s">
        <v>38</v>
      </c>
      <c r="T1374" t="s">
        <v>28</v>
      </c>
      <c r="V1374" t="s">
        <v>32</v>
      </c>
      <c r="Y1374" t="s">
        <v>107</v>
      </c>
    </row>
    <row r="1375" spans="1:25" x14ac:dyDescent="0.45">
      <c r="A1375" t="s">
        <v>122</v>
      </c>
      <c r="B1375" t="s">
        <v>187</v>
      </c>
      <c r="C1375">
        <v>1572</v>
      </c>
      <c r="D1375" t="s">
        <v>195</v>
      </c>
      <c r="F1375">
        <v>2014</v>
      </c>
      <c r="G1375">
        <v>482</v>
      </c>
      <c r="H1375">
        <v>423.23</v>
      </c>
      <c r="I1375">
        <v>54602.879999999997</v>
      </c>
      <c r="K1375">
        <v>24.884</v>
      </c>
      <c r="L1375">
        <v>8.9599999999999999E-2</v>
      </c>
      <c r="M1375">
        <v>41666</v>
      </c>
      <c r="N1375">
        <v>6.5500000000000003E-2</v>
      </c>
      <c r="O1375">
        <v>43.512</v>
      </c>
      <c r="P1375">
        <v>0.1361</v>
      </c>
      <c r="Q1375">
        <v>645355.69999999995</v>
      </c>
      <c r="R1375" t="s">
        <v>34</v>
      </c>
      <c r="S1375" t="s">
        <v>38</v>
      </c>
      <c r="T1375" t="s">
        <v>28</v>
      </c>
      <c r="V1375" t="s">
        <v>32</v>
      </c>
      <c r="Y1375" t="s">
        <v>107</v>
      </c>
    </row>
    <row r="1376" spans="1:25" x14ac:dyDescent="0.45">
      <c r="A1376" t="s">
        <v>122</v>
      </c>
      <c r="B1376" t="s">
        <v>187</v>
      </c>
      <c r="C1376">
        <v>1572</v>
      </c>
      <c r="D1376" t="s">
        <v>195</v>
      </c>
      <c r="F1376">
        <v>2015</v>
      </c>
      <c r="G1376">
        <v>1362</v>
      </c>
      <c r="H1376">
        <v>1232.08</v>
      </c>
      <c r="I1376">
        <v>170227.38</v>
      </c>
      <c r="K1376">
        <v>5.19</v>
      </c>
      <c r="L1376">
        <v>7.9000000000000008E-3</v>
      </c>
      <c r="M1376">
        <v>117325.5</v>
      </c>
      <c r="N1376">
        <v>5.9499999999999997E-2</v>
      </c>
      <c r="O1376">
        <v>114.773</v>
      </c>
      <c r="P1376">
        <v>0.1166</v>
      </c>
      <c r="Q1376">
        <v>1977160.5</v>
      </c>
      <c r="R1376" t="s">
        <v>34</v>
      </c>
      <c r="S1376" t="s">
        <v>38</v>
      </c>
      <c r="T1376" t="s">
        <v>28</v>
      </c>
      <c r="V1376" t="s">
        <v>32</v>
      </c>
      <c r="Y1376" t="s">
        <v>146</v>
      </c>
    </row>
    <row r="1377" spans="1:25" x14ac:dyDescent="0.45">
      <c r="A1377" t="s">
        <v>122</v>
      </c>
      <c r="B1377" t="s">
        <v>187</v>
      </c>
      <c r="C1377">
        <v>1572</v>
      </c>
      <c r="D1377" t="s">
        <v>195</v>
      </c>
      <c r="F1377">
        <v>2016</v>
      </c>
      <c r="G1377">
        <v>1376</v>
      </c>
      <c r="H1377">
        <v>1261.8699999999999</v>
      </c>
      <c r="I1377">
        <v>159921.92000000001</v>
      </c>
      <c r="K1377">
        <v>3.4489999999999998</v>
      </c>
      <c r="L1377">
        <v>5.1999999999999998E-3</v>
      </c>
      <c r="M1377">
        <v>124059.5</v>
      </c>
      <c r="N1377">
        <v>5.9299999999999999E-2</v>
      </c>
      <c r="O1377">
        <v>105.36199999999999</v>
      </c>
      <c r="P1377">
        <v>0.1008</v>
      </c>
      <c r="Q1377">
        <v>2095692.1</v>
      </c>
      <c r="R1377" t="s">
        <v>34</v>
      </c>
      <c r="S1377" t="s">
        <v>38</v>
      </c>
      <c r="T1377" t="s">
        <v>28</v>
      </c>
      <c r="V1377" t="s">
        <v>32</v>
      </c>
      <c r="Y1377" t="s">
        <v>146</v>
      </c>
    </row>
    <row r="1378" spans="1:25" x14ac:dyDescent="0.45">
      <c r="A1378" t="s">
        <v>122</v>
      </c>
      <c r="B1378" t="s">
        <v>187</v>
      </c>
      <c r="C1378">
        <v>1572</v>
      </c>
      <c r="D1378" t="s">
        <v>195</v>
      </c>
      <c r="F1378">
        <v>2017</v>
      </c>
      <c r="G1378">
        <v>403</v>
      </c>
      <c r="H1378">
        <v>370.59</v>
      </c>
      <c r="I1378">
        <v>49387.5</v>
      </c>
      <c r="K1378">
        <v>1.5209999999999999</v>
      </c>
      <c r="L1378">
        <v>6.6E-3</v>
      </c>
      <c r="M1378">
        <v>38590.239000000001</v>
      </c>
      <c r="N1378">
        <v>6.0600000000000001E-2</v>
      </c>
      <c r="O1378">
        <v>25.792000000000002</v>
      </c>
      <c r="P1378">
        <v>8.3099999999999993E-2</v>
      </c>
      <c r="Q1378">
        <v>637039.22400000005</v>
      </c>
      <c r="R1378" t="s">
        <v>34</v>
      </c>
      <c r="S1378" t="s">
        <v>38</v>
      </c>
      <c r="T1378" t="s">
        <v>28</v>
      </c>
      <c r="V1378" t="s">
        <v>32</v>
      </c>
      <c r="Y1378" t="s">
        <v>147</v>
      </c>
    </row>
    <row r="1379" spans="1:25" x14ac:dyDescent="0.45">
      <c r="A1379" t="s">
        <v>122</v>
      </c>
      <c r="B1379" t="s">
        <v>187</v>
      </c>
      <c r="C1379">
        <v>1572</v>
      </c>
      <c r="D1379" t="s">
        <v>195</v>
      </c>
      <c r="F1379">
        <v>2018</v>
      </c>
      <c r="G1379">
        <v>430</v>
      </c>
      <c r="H1379">
        <v>385.54</v>
      </c>
      <c r="I1379">
        <v>51291.839999999997</v>
      </c>
      <c r="K1379">
        <v>14.972</v>
      </c>
      <c r="L1379">
        <v>2.53E-2</v>
      </c>
      <c r="M1379">
        <v>54203.999000000003</v>
      </c>
      <c r="N1379">
        <v>6.5799999999999997E-2</v>
      </c>
      <c r="O1379">
        <v>45.95</v>
      </c>
      <c r="P1379">
        <v>0.1048</v>
      </c>
      <c r="Q1379">
        <v>775635.09400000004</v>
      </c>
      <c r="R1379" t="s">
        <v>34</v>
      </c>
      <c r="S1379" t="s">
        <v>38</v>
      </c>
      <c r="T1379" t="s">
        <v>28</v>
      </c>
      <c r="V1379" t="s">
        <v>32</v>
      </c>
      <c r="Y1379" t="s">
        <v>147</v>
      </c>
    </row>
    <row r="1380" spans="1:25" x14ac:dyDescent="0.45">
      <c r="A1380" t="s">
        <v>122</v>
      </c>
      <c r="B1380" t="s">
        <v>187</v>
      </c>
      <c r="C1380">
        <v>1572</v>
      </c>
      <c r="D1380" t="s">
        <v>195</v>
      </c>
      <c r="F1380">
        <v>2019</v>
      </c>
      <c r="G1380">
        <v>556</v>
      </c>
      <c r="H1380">
        <v>497.94</v>
      </c>
      <c r="I1380">
        <v>60530.82</v>
      </c>
      <c r="K1380">
        <v>0.34100000000000003</v>
      </c>
      <c r="L1380">
        <v>1.6999999999999999E-3</v>
      </c>
      <c r="M1380">
        <v>42501.732000000004</v>
      </c>
      <c r="N1380">
        <v>5.9400000000000001E-2</v>
      </c>
      <c r="O1380">
        <v>28.431999999999999</v>
      </c>
      <c r="P1380">
        <v>8.1699999999999995E-2</v>
      </c>
      <c r="Q1380">
        <v>713131.53799999994</v>
      </c>
      <c r="R1380" t="s">
        <v>34</v>
      </c>
      <c r="S1380" t="s">
        <v>38</v>
      </c>
      <c r="T1380" t="s">
        <v>28</v>
      </c>
      <c r="V1380" t="s">
        <v>32</v>
      </c>
      <c r="Y1380" t="s">
        <v>147</v>
      </c>
    </row>
    <row r="1381" spans="1:25" x14ac:dyDescent="0.45">
      <c r="A1381" t="s">
        <v>122</v>
      </c>
      <c r="B1381" t="s">
        <v>187</v>
      </c>
      <c r="C1381">
        <v>1572</v>
      </c>
      <c r="D1381" t="s">
        <v>195</v>
      </c>
      <c r="F1381">
        <v>2020</v>
      </c>
      <c r="G1381">
        <v>238</v>
      </c>
      <c r="H1381">
        <v>189.24</v>
      </c>
      <c r="I1381">
        <v>19647.79</v>
      </c>
      <c r="K1381">
        <v>0.17499999999999999</v>
      </c>
      <c r="L1381">
        <v>1.9E-3</v>
      </c>
      <c r="M1381">
        <v>14595.126</v>
      </c>
      <c r="N1381">
        <v>5.9499999999999997E-2</v>
      </c>
      <c r="O1381">
        <v>10.005000000000001</v>
      </c>
      <c r="P1381">
        <v>8.4000000000000005E-2</v>
      </c>
      <c r="Q1381">
        <v>243956.83</v>
      </c>
      <c r="R1381" t="s">
        <v>34</v>
      </c>
      <c r="S1381" t="s">
        <v>38</v>
      </c>
      <c r="T1381" t="s">
        <v>28</v>
      </c>
      <c r="V1381" t="s">
        <v>32</v>
      </c>
      <c r="Y1381" t="s">
        <v>147</v>
      </c>
    </row>
    <row r="1382" spans="1:25" x14ac:dyDescent="0.45">
      <c r="A1382" t="s">
        <v>122</v>
      </c>
      <c r="B1382" t="s">
        <v>187</v>
      </c>
      <c r="C1382">
        <v>1572</v>
      </c>
      <c r="D1382" t="s">
        <v>195</v>
      </c>
      <c r="F1382">
        <v>2021</v>
      </c>
      <c r="G1382">
        <v>1010</v>
      </c>
      <c r="H1382">
        <v>879.85</v>
      </c>
      <c r="I1382">
        <v>98543.82</v>
      </c>
      <c r="K1382">
        <v>0.90900000000000003</v>
      </c>
      <c r="L1382">
        <v>2.3E-3</v>
      </c>
      <c r="M1382">
        <v>71975.225999999995</v>
      </c>
      <c r="N1382">
        <v>5.96E-2</v>
      </c>
      <c r="O1382">
        <v>48.139000000000003</v>
      </c>
      <c r="P1382">
        <v>8.1100000000000005E-2</v>
      </c>
      <c r="Q1382">
        <v>1202545.727</v>
      </c>
      <c r="R1382" t="s">
        <v>34</v>
      </c>
      <c r="S1382" t="s">
        <v>38</v>
      </c>
      <c r="T1382" t="s">
        <v>28</v>
      </c>
      <c r="V1382" t="s">
        <v>32</v>
      </c>
      <c r="Y1382" t="s">
        <v>152</v>
      </c>
    </row>
    <row r="1383" spans="1:25" x14ac:dyDescent="0.45">
      <c r="A1383" t="s">
        <v>122</v>
      </c>
      <c r="B1383" t="s">
        <v>187</v>
      </c>
      <c r="C1383">
        <v>1572</v>
      </c>
      <c r="D1383" t="s">
        <v>195</v>
      </c>
      <c r="F1383">
        <v>2022</v>
      </c>
      <c r="G1383">
        <v>662</v>
      </c>
      <c r="H1383">
        <v>558.67999999999995</v>
      </c>
      <c r="I1383">
        <v>60941.73</v>
      </c>
      <c r="K1383">
        <v>1.3120000000000001</v>
      </c>
      <c r="L1383">
        <v>4.1000000000000003E-3</v>
      </c>
      <c r="M1383">
        <v>45253.063000000002</v>
      </c>
      <c r="N1383">
        <v>6.0499999999999998E-2</v>
      </c>
      <c r="O1383">
        <v>29.678999999999998</v>
      </c>
      <c r="P1383">
        <v>7.9799999999999996E-2</v>
      </c>
      <c r="Q1383">
        <v>744695.08499999996</v>
      </c>
      <c r="R1383" t="s">
        <v>34</v>
      </c>
      <c r="S1383" t="s">
        <v>38</v>
      </c>
      <c r="T1383" t="s">
        <v>28</v>
      </c>
      <c r="V1383" t="s">
        <v>32</v>
      </c>
      <c r="Y1383" t="s">
        <v>152</v>
      </c>
    </row>
    <row r="1384" spans="1:25" x14ac:dyDescent="0.45">
      <c r="A1384" t="s">
        <v>122</v>
      </c>
      <c r="B1384" t="s">
        <v>187</v>
      </c>
      <c r="C1384">
        <v>1572</v>
      </c>
      <c r="D1384" t="s">
        <v>195</v>
      </c>
      <c r="F1384">
        <v>2023</v>
      </c>
      <c r="G1384">
        <v>1553</v>
      </c>
      <c r="H1384">
        <v>1372.96</v>
      </c>
      <c r="I1384">
        <v>157641.97</v>
      </c>
      <c r="K1384">
        <v>0.64</v>
      </c>
      <c r="L1384">
        <v>1.2999999999999999E-3</v>
      </c>
      <c r="M1384">
        <v>114662.192</v>
      </c>
      <c r="N1384">
        <v>5.9200000000000003E-2</v>
      </c>
      <c r="O1384">
        <v>74.766000000000005</v>
      </c>
      <c r="P1384">
        <v>7.7600000000000002E-2</v>
      </c>
      <c r="Q1384">
        <v>1928500.382</v>
      </c>
      <c r="R1384" t="s">
        <v>34</v>
      </c>
      <c r="S1384" t="s">
        <v>38</v>
      </c>
      <c r="T1384" t="s">
        <v>28</v>
      </c>
      <c r="V1384" t="s">
        <v>32</v>
      </c>
      <c r="Y1384" t="s">
        <v>152</v>
      </c>
    </row>
    <row r="1385" spans="1:25" x14ac:dyDescent="0.45">
      <c r="A1385" t="s">
        <v>122</v>
      </c>
      <c r="B1385" t="s">
        <v>187</v>
      </c>
      <c r="C1385">
        <v>1572</v>
      </c>
      <c r="D1385" t="s">
        <v>195</v>
      </c>
      <c r="F1385">
        <v>2024</v>
      </c>
      <c r="G1385">
        <v>317</v>
      </c>
      <c r="H1385">
        <v>275.29000000000002</v>
      </c>
      <c r="I1385">
        <v>25714.240000000002</v>
      </c>
      <c r="K1385">
        <v>0.19900000000000001</v>
      </c>
      <c r="L1385">
        <v>1.9E-3</v>
      </c>
      <c r="M1385">
        <v>19858.175999999999</v>
      </c>
      <c r="N1385">
        <v>5.9400000000000001E-2</v>
      </c>
      <c r="O1385">
        <v>12.407</v>
      </c>
      <c r="P1385">
        <v>7.5499999999999998E-2</v>
      </c>
      <c r="Q1385">
        <v>332616.386</v>
      </c>
      <c r="R1385" t="s">
        <v>34</v>
      </c>
      <c r="S1385" t="s">
        <v>38</v>
      </c>
      <c r="T1385" t="s">
        <v>28</v>
      </c>
      <c r="V1385" t="s">
        <v>32</v>
      </c>
      <c r="Y1385" t="s">
        <v>152</v>
      </c>
    </row>
    <row r="1386" spans="1:25" x14ac:dyDescent="0.45">
      <c r="A1386" t="s">
        <v>122</v>
      </c>
      <c r="B1386" t="s">
        <v>196</v>
      </c>
      <c r="C1386">
        <v>1573</v>
      </c>
      <c r="D1386">
        <v>1</v>
      </c>
      <c r="E1386" t="s">
        <v>197</v>
      </c>
      <c r="F1386">
        <v>2009</v>
      </c>
      <c r="G1386">
        <v>6953</v>
      </c>
      <c r="H1386">
        <v>6944.53</v>
      </c>
      <c r="I1386">
        <v>3307995.99</v>
      </c>
      <c r="K1386">
        <v>32914.400999999998</v>
      </c>
      <c r="L1386">
        <v>2.2119</v>
      </c>
      <c r="M1386">
        <v>3011999.7110000001</v>
      </c>
      <c r="N1386">
        <v>0.1028</v>
      </c>
      <c r="O1386">
        <v>841.94</v>
      </c>
      <c r="P1386">
        <v>5.7299999999999997E-2</v>
      </c>
      <c r="Q1386">
        <v>29360496.197000001</v>
      </c>
      <c r="R1386" t="s">
        <v>82</v>
      </c>
      <c r="S1386" t="s">
        <v>45</v>
      </c>
      <c r="T1386" t="s">
        <v>46</v>
      </c>
      <c r="U1386" t="s">
        <v>176</v>
      </c>
      <c r="V1386" t="s">
        <v>198</v>
      </c>
      <c r="W1386" t="s">
        <v>51</v>
      </c>
      <c r="Y1386" t="s">
        <v>107</v>
      </c>
    </row>
    <row r="1387" spans="1:25" x14ac:dyDescent="0.45">
      <c r="A1387" t="s">
        <v>122</v>
      </c>
      <c r="B1387" t="s">
        <v>196</v>
      </c>
      <c r="C1387">
        <v>1573</v>
      </c>
      <c r="D1387">
        <v>1</v>
      </c>
      <c r="E1387" t="s">
        <v>197</v>
      </c>
      <c r="F1387">
        <v>2010</v>
      </c>
      <c r="G1387">
        <v>8197</v>
      </c>
      <c r="H1387">
        <v>8186.02</v>
      </c>
      <c r="I1387">
        <v>4114229.57</v>
      </c>
      <c r="K1387">
        <v>3028.6509999999998</v>
      </c>
      <c r="L1387">
        <v>0.1489</v>
      </c>
      <c r="M1387">
        <v>4402544.8059999999</v>
      </c>
      <c r="N1387">
        <v>0.10299999999999999</v>
      </c>
      <c r="O1387">
        <v>1059.0329999999999</v>
      </c>
      <c r="P1387">
        <v>4.8599999999999997E-2</v>
      </c>
      <c r="Q1387">
        <v>42910594.744000003</v>
      </c>
      <c r="R1387" t="s">
        <v>82</v>
      </c>
      <c r="S1387" t="s">
        <v>45</v>
      </c>
      <c r="T1387" t="s">
        <v>46</v>
      </c>
      <c r="U1387" t="s">
        <v>132</v>
      </c>
      <c r="V1387" t="s">
        <v>198</v>
      </c>
      <c r="W1387" t="s">
        <v>51</v>
      </c>
      <c r="Y1387" t="s">
        <v>107</v>
      </c>
    </row>
    <row r="1388" spans="1:25" x14ac:dyDescent="0.45">
      <c r="A1388" t="s">
        <v>122</v>
      </c>
      <c r="B1388" t="s">
        <v>196</v>
      </c>
      <c r="C1388">
        <v>1573</v>
      </c>
      <c r="D1388">
        <v>1</v>
      </c>
      <c r="E1388" t="s">
        <v>197</v>
      </c>
      <c r="F1388">
        <v>2011</v>
      </c>
      <c r="G1388">
        <v>7392</v>
      </c>
      <c r="H1388">
        <v>7378.82</v>
      </c>
      <c r="I1388">
        <v>3190248.52</v>
      </c>
      <c r="K1388">
        <v>3251.797</v>
      </c>
      <c r="L1388">
        <v>0.21759999999999999</v>
      </c>
      <c r="M1388">
        <v>3386087.1850000001</v>
      </c>
      <c r="N1388">
        <v>0.10299999999999999</v>
      </c>
      <c r="O1388">
        <v>634.84799999999996</v>
      </c>
      <c r="P1388">
        <v>4.0300000000000002E-2</v>
      </c>
      <c r="Q1388">
        <v>33003664.850000001</v>
      </c>
      <c r="R1388" t="s">
        <v>82</v>
      </c>
      <c r="S1388" t="s">
        <v>45</v>
      </c>
      <c r="T1388" t="s">
        <v>46</v>
      </c>
      <c r="U1388" t="s">
        <v>132</v>
      </c>
      <c r="V1388" t="s">
        <v>198</v>
      </c>
      <c r="W1388" t="s">
        <v>51</v>
      </c>
      <c r="Y1388" t="s">
        <v>107</v>
      </c>
    </row>
    <row r="1389" spans="1:25" x14ac:dyDescent="0.45">
      <c r="A1389" t="s">
        <v>122</v>
      </c>
      <c r="B1389" t="s">
        <v>196</v>
      </c>
      <c r="C1389">
        <v>1573</v>
      </c>
      <c r="D1389">
        <v>1</v>
      </c>
      <c r="E1389" t="s">
        <v>197</v>
      </c>
      <c r="F1389">
        <v>2012</v>
      </c>
      <c r="G1389">
        <v>6030</v>
      </c>
      <c r="H1389">
        <v>6017.84</v>
      </c>
      <c r="I1389">
        <v>2380579.1800000002</v>
      </c>
      <c r="K1389">
        <v>1231.654</v>
      </c>
      <c r="L1389">
        <v>0.1019</v>
      </c>
      <c r="M1389">
        <v>2180653.0019999999</v>
      </c>
      <c r="N1389">
        <v>0.10299999999999999</v>
      </c>
      <c r="O1389">
        <v>343.43</v>
      </c>
      <c r="P1389">
        <v>3.2800000000000003E-2</v>
      </c>
      <c r="Q1389">
        <v>21254145.254999999</v>
      </c>
      <c r="R1389" t="s">
        <v>82</v>
      </c>
      <c r="S1389" t="s">
        <v>45</v>
      </c>
      <c r="T1389" t="s">
        <v>46</v>
      </c>
      <c r="U1389" t="s">
        <v>132</v>
      </c>
      <c r="V1389" t="s">
        <v>198</v>
      </c>
      <c r="W1389" t="s">
        <v>51</v>
      </c>
      <c r="Y1389" t="s">
        <v>107</v>
      </c>
    </row>
    <row r="1390" spans="1:25" x14ac:dyDescent="0.45">
      <c r="A1390" t="s">
        <v>122</v>
      </c>
      <c r="B1390" t="s">
        <v>196</v>
      </c>
      <c r="C1390">
        <v>1573</v>
      </c>
      <c r="D1390">
        <v>1</v>
      </c>
      <c r="E1390" t="s">
        <v>197</v>
      </c>
      <c r="F1390">
        <v>2013</v>
      </c>
      <c r="G1390">
        <v>6480</v>
      </c>
      <c r="H1390">
        <v>6473.21</v>
      </c>
      <c r="I1390">
        <v>2395001.77</v>
      </c>
      <c r="K1390">
        <v>1373.8140000000001</v>
      </c>
      <c r="L1390">
        <v>0.1114</v>
      </c>
      <c r="M1390">
        <v>2222938.2749999999</v>
      </c>
      <c r="N1390">
        <v>0.10299999999999999</v>
      </c>
      <c r="O1390">
        <v>323.46899999999999</v>
      </c>
      <c r="P1390">
        <v>3.1699999999999999E-2</v>
      </c>
      <c r="Q1390">
        <v>21666365.212000001</v>
      </c>
      <c r="R1390" t="s">
        <v>82</v>
      </c>
      <c r="S1390" t="s">
        <v>45</v>
      </c>
      <c r="T1390" t="s">
        <v>46</v>
      </c>
      <c r="U1390" t="s">
        <v>132</v>
      </c>
      <c r="V1390" t="s">
        <v>198</v>
      </c>
      <c r="W1390" t="s">
        <v>51</v>
      </c>
      <c r="Y1390" t="s">
        <v>107</v>
      </c>
    </row>
    <row r="1391" spans="1:25" x14ac:dyDescent="0.45">
      <c r="A1391" t="s">
        <v>122</v>
      </c>
      <c r="B1391" t="s">
        <v>196</v>
      </c>
      <c r="C1391">
        <v>1573</v>
      </c>
      <c r="D1391">
        <v>1</v>
      </c>
      <c r="E1391" t="s">
        <v>197</v>
      </c>
      <c r="F1391">
        <v>2014</v>
      </c>
      <c r="G1391">
        <v>7994</v>
      </c>
      <c r="H1391">
        <v>7987.07</v>
      </c>
      <c r="I1391">
        <v>3235552.85</v>
      </c>
      <c r="K1391">
        <v>1342.4829999999999</v>
      </c>
      <c r="L1391">
        <v>7.9899999999999999E-2</v>
      </c>
      <c r="M1391">
        <v>3035523.1719999998</v>
      </c>
      <c r="N1391">
        <v>0.10299999999999999</v>
      </c>
      <c r="O1391">
        <v>547.33600000000001</v>
      </c>
      <c r="P1391">
        <v>3.78E-2</v>
      </c>
      <c r="Q1391">
        <v>29586254.980999999</v>
      </c>
      <c r="R1391" t="s">
        <v>82</v>
      </c>
      <c r="S1391" t="s">
        <v>45</v>
      </c>
      <c r="T1391" t="s">
        <v>46</v>
      </c>
      <c r="U1391" t="s">
        <v>132</v>
      </c>
      <c r="V1391" t="s">
        <v>198</v>
      </c>
      <c r="W1391" t="s">
        <v>51</v>
      </c>
      <c r="Y1391" t="s">
        <v>107</v>
      </c>
    </row>
    <row r="1392" spans="1:25" x14ac:dyDescent="0.45">
      <c r="A1392" t="s">
        <v>122</v>
      </c>
      <c r="B1392" t="s">
        <v>196</v>
      </c>
      <c r="C1392">
        <v>1573</v>
      </c>
      <c r="D1392">
        <v>1</v>
      </c>
      <c r="E1392" t="s">
        <v>197</v>
      </c>
      <c r="F1392">
        <v>2015</v>
      </c>
      <c r="G1392">
        <v>5452</v>
      </c>
      <c r="H1392">
        <v>5437.53</v>
      </c>
      <c r="I1392">
        <v>1994370.86</v>
      </c>
      <c r="K1392">
        <v>1213.8330000000001</v>
      </c>
      <c r="L1392">
        <v>0.1201</v>
      </c>
      <c r="M1392">
        <v>1860736.79</v>
      </c>
      <c r="N1392">
        <v>0.10299999999999999</v>
      </c>
      <c r="O1392">
        <v>379.73</v>
      </c>
      <c r="P1392">
        <v>4.4699999999999997E-2</v>
      </c>
      <c r="Q1392">
        <v>18135962.726</v>
      </c>
      <c r="R1392" t="s">
        <v>82</v>
      </c>
      <c r="S1392" t="s">
        <v>45</v>
      </c>
      <c r="T1392" t="s">
        <v>46</v>
      </c>
      <c r="U1392" t="s">
        <v>132</v>
      </c>
      <c r="V1392" t="s">
        <v>198</v>
      </c>
      <c r="W1392" t="s">
        <v>51</v>
      </c>
      <c r="Y1392" t="s">
        <v>129</v>
      </c>
    </row>
    <row r="1393" spans="1:25" x14ac:dyDescent="0.45">
      <c r="A1393" t="s">
        <v>122</v>
      </c>
      <c r="B1393" t="s">
        <v>196</v>
      </c>
      <c r="C1393">
        <v>1573</v>
      </c>
      <c r="D1393">
        <v>1</v>
      </c>
      <c r="E1393" t="s">
        <v>197</v>
      </c>
      <c r="F1393">
        <v>2016</v>
      </c>
      <c r="G1393">
        <v>7447</v>
      </c>
      <c r="H1393">
        <v>7440.24</v>
      </c>
      <c r="I1393">
        <v>2896199.05</v>
      </c>
      <c r="K1393">
        <v>1437.2339999999999</v>
      </c>
      <c r="L1393">
        <v>9.9299999999999999E-2</v>
      </c>
      <c r="M1393">
        <v>2663353.0150000001</v>
      </c>
      <c r="N1393">
        <v>0.10299999999999999</v>
      </c>
      <c r="O1393">
        <v>471.19499999999999</v>
      </c>
      <c r="P1393">
        <v>3.7699999999999997E-2</v>
      </c>
      <c r="Q1393">
        <v>25958666.467</v>
      </c>
      <c r="R1393" t="s">
        <v>82</v>
      </c>
      <c r="S1393" t="s">
        <v>45</v>
      </c>
      <c r="T1393" t="s">
        <v>46</v>
      </c>
      <c r="U1393" t="s">
        <v>132</v>
      </c>
      <c r="V1393" t="s">
        <v>198</v>
      </c>
      <c r="W1393" t="s">
        <v>51</v>
      </c>
      <c r="Y1393" t="s">
        <v>129</v>
      </c>
    </row>
    <row r="1394" spans="1:25" x14ac:dyDescent="0.45">
      <c r="A1394" t="s">
        <v>122</v>
      </c>
      <c r="B1394" t="s">
        <v>196</v>
      </c>
      <c r="C1394">
        <v>1573</v>
      </c>
      <c r="D1394">
        <v>1</v>
      </c>
      <c r="E1394" t="s">
        <v>197</v>
      </c>
      <c r="F1394">
        <v>2017</v>
      </c>
      <c r="G1394">
        <v>3466</v>
      </c>
      <c r="H1394">
        <v>3442.56</v>
      </c>
      <c r="I1394">
        <v>1239632.32</v>
      </c>
      <c r="K1394">
        <v>612.76</v>
      </c>
      <c r="L1394">
        <v>9.0700000000000003E-2</v>
      </c>
      <c r="M1394">
        <v>1158799.067</v>
      </c>
      <c r="N1394">
        <v>0.10299999999999999</v>
      </c>
      <c r="O1394">
        <v>223.12100000000001</v>
      </c>
      <c r="P1394">
        <v>4.4200000000000003E-2</v>
      </c>
      <c r="Q1394">
        <v>11294428.369000001</v>
      </c>
      <c r="R1394" t="s">
        <v>82</v>
      </c>
      <c r="S1394" t="s">
        <v>45</v>
      </c>
      <c r="T1394" t="s">
        <v>46</v>
      </c>
      <c r="U1394" t="s">
        <v>132</v>
      </c>
      <c r="V1394" t="s">
        <v>198</v>
      </c>
      <c r="W1394" t="s">
        <v>51</v>
      </c>
      <c r="Y1394" t="s">
        <v>130</v>
      </c>
    </row>
    <row r="1395" spans="1:25" x14ac:dyDescent="0.45">
      <c r="A1395" t="s">
        <v>122</v>
      </c>
      <c r="B1395" t="s">
        <v>196</v>
      </c>
      <c r="C1395">
        <v>1573</v>
      </c>
      <c r="D1395">
        <v>1</v>
      </c>
      <c r="E1395" t="s">
        <v>197</v>
      </c>
      <c r="F1395">
        <v>2018</v>
      </c>
      <c r="G1395">
        <v>3638</v>
      </c>
      <c r="H1395">
        <v>3618.36</v>
      </c>
      <c r="I1395">
        <v>1310616.94</v>
      </c>
      <c r="K1395">
        <v>696.322</v>
      </c>
      <c r="L1395">
        <v>0.10489999999999999</v>
      </c>
      <c r="M1395">
        <v>1234345.861</v>
      </c>
      <c r="N1395">
        <v>0.10290000000000001</v>
      </c>
      <c r="O1395">
        <v>307.58100000000002</v>
      </c>
      <c r="P1395">
        <v>5.3199999999999997E-2</v>
      </c>
      <c r="Q1395">
        <v>12030681.238</v>
      </c>
      <c r="R1395" t="s">
        <v>82</v>
      </c>
      <c r="S1395" t="s">
        <v>45</v>
      </c>
      <c r="T1395" t="s">
        <v>46</v>
      </c>
      <c r="U1395" t="s">
        <v>132</v>
      </c>
      <c r="V1395" t="s">
        <v>198</v>
      </c>
      <c r="W1395" t="s">
        <v>51</v>
      </c>
      <c r="Y1395" t="s">
        <v>130</v>
      </c>
    </row>
    <row r="1396" spans="1:25" x14ac:dyDescent="0.45">
      <c r="A1396" t="s">
        <v>122</v>
      </c>
      <c r="B1396" t="s">
        <v>196</v>
      </c>
      <c r="C1396">
        <v>1573</v>
      </c>
      <c r="D1396">
        <v>1</v>
      </c>
      <c r="F1396">
        <v>2019</v>
      </c>
      <c r="G1396">
        <v>2087</v>
      </c>
      <c r="H1396">
        <v>2073.59</v>
      </c>
      <c r="I1396">
        <v>673570.12</v>
      </c>
      <c r="K1396">
        <v>439.17899999999997</v>
      </c>
      <c r="L1396">
        <v>0.1087</v>
      </c>
      <c r="M1396">
        <v>702818.11199999996</v>
      </c>
      <c r="N1396">
        <v>0.10299999999999999</v>
      </c>
      <c r="O1396">
        <v>172.22900000000001</v>
      </c>
      <c r="P1396">
        <v>5.7299999999999997E-2</v>
      </c>
      <c r="Q1396">
        <v>6850076.4529999997</v>
      </c>
      <c r="R1396" t="s">
        <v>82</v>
      </c>
      <c r="S1396" t="s">
        <v>45</v>
      </c>
      <c r="T1396" t="s">
        <v>46</v>
      </c>
      <c r="U1396" t="s">
        <v>132</v>
      </c>
      <c r="V1396" t="s">
        <v>198</v>
      </c>
      <c r="W1396" t="s">
        <v>51</v>
      </c>
      <c r="Y1396" t="s">
        <v>130</v>
      </c>
    </row>
    <row r="1397" spans="1:25" x14ac:dyDescent="0.45">
      <c r="A1397" t="s">
        <v>122</v>
      </c>
      <c r="B1397" t="s">
        <v>196</v>
      </c>
      <c r="C1397">
        <v>1573</v>
      </c>
      <c r="D1397">
        <v>1</v>
      </c>
      <c r="F1397">
        <v>2020</v>
      </c>
      <c r="G1397">
        <v>1740</v>
      </c>
      <c r="H1397">
        <v>1728.16</v>
      </c>
      <c r="I1397">
        <v>591487.57999999996</v>
      </c>
      <c r="K1397">
        <v>269.58199999999999</v>
      </c>
      <c r="L1397">
        <v>7.3400000000000007E-2</v>
      </c>
      <c r="M1397">
        <v>641613.43000000005</v>
      </c>
      <c r="N1397">
        <v>0.10290000000000001</v>
      </c>
      <c r="O1397">
        <v>145.98699999999999</v>
      </c>
      <c r="P1397">
        <v>5.2299999999999999E-2</v>
      </c>
      <c r="Q1397">
        <v>6253534.7949999999</v>
      </c>
      <c r="R1397" t="s">
        <v>82</v>
      </c>
      <c r="S1397" t="s">
        <v>45</v>
      </c>
      <c r="T1397" t="s">
        <v>46</v>
      </c>
      <c r="U1397" t="s">
        <v>132</v>
      </c>
      <c r="V1397" t="s">
        <v>198</v>
      </c>
      <c r="W1397" t="s">
        <v>51</v>
      </c>
      <c r="Y1397" t="s">
        <v>130</v>
      </c>
    </row>
    <row r="1398" spans="1:25" x14ac:dyDescent="0.45">
      <c r="A1398" t="s">
        <v>122</v>
      </c>
      <c r="B1398" t="s">
        <v>196</v>
      </c>
      <c r="C1398">
        <v>1573</v>
      </c>
      <c r="D1398">
        <v>1</v>
      </c>
      <c r="F1398">
        <v>2021</v>
      </c>
      <c r="G1398">
        <v>2823</v>
      </c>
      <c r="H1398">
        <v>2803.32</v>
      </c>
      <c r="I1398">
        <v>1022874.46</v>
      </c>
      <c r="K1398">
        <v>478.79199999999997</v>
      </c>
      <c r="L1398">
        <v>7.85E-2</v>
      </c>
      <c r="M1398">
        <v>1055438.6880000001</v>
      </c>
      <c r="N1398">
        <v>0.10290000000000001</v>
      </c>
      <c r="O1398">
        <v>232.56200000000001</v>
      </c>
      <c r="P1398">
        <v>4.9599999999999998E-2</v>
      </c>
      <c r="Q1398">
        <v>10286939.664000001</v>
      </c>
      <c r="R1398" t="s">
        <v>82</v>
      </c>
      <c r="S1398" t="s">
        <v>45</v>
      </c>
      <c r="T1398" t="s">
        <v>46</v>
      </c>
      <c r="U1398" t="s">
        <v>132</v>
      </c>
      <c r="V1398" t="s">
        <v>198</v>
      </c>
      <c r="W1398" t="s">
        <v>51</v>
      </c>
      <c r="Y1398" t="s">
        <v>131</v>
      </c>
    </row>
    <row r="1399" spans="1:25" x14ac:dyDescent="0.45">
      <c r="A1399" t="s">
        <v>122</v>
      </c>
      <c r="B1399" t="s">
        <v>196</v>
      </c>
      <c r="C1399">
        <v>1573</v>
      </c>
      <c r="D1399">
        <v>1</v>
      </c>
      <c r="F1399">
        <v>2022</v>
      </c>
      <c r="G1399">
        <v>2254</v>
      </c>
      <c r="H1399">
        <v>2245.73</v>
      </c>
      <c r="I1399">
        <v>821430.13</v>
      </c>
      <c r="K1399">
        <v>381.56799999999998</v>
      </c>
      <c r="L1399">
        <v>7.8799999999999995E-2</v>
      </c>
      <c r="M1399">
        <v>849379.87300000002</v>
      </c>
      <c r="N1399">
        <v>0.10299999999999999</v>
      </c>
      <c r="O1399">
        <v>191.22300000000001</v>
      </c>
      <c r="P1399">
        <v>4.8300000000000003E-2</v>
      </c>
      <c r="Q1399">
        <v>8278569.0049999999</v>
      </c>
      <c r="R1399" t="s">
        <v>82</v>
      </c>
      <c r="S1399" t="s">
        <v>45</v>
      </c>
      <c r="T1399" t="s">
        <v>46</v>
      </c>
      <c r="U1399" t="s">
        <v>132</v>
      </c>
      <c r="V1399" t="s">
        <v>198</v>
      </c>
      <c r="W1399" t="s">
        <v>51</v>
      </c>
      <c r="Y1399" t="s">
        <v>131</v>
      </c>
    </row>
    <row r="1400" spans="1:25" x14ac:dyDescent="0.45">
      <c r="A1400" t="s">
        <v>122</v>
      </c>
      <c r="B1400" t="s">
        <v>196</v>
      </c>
      <c r="C1400">
        <v>1573</v>
      </c>
      <c r="D1400">
        <v>2</v>
      </c>
      <c r="E1400" t="s">
        <v>199</v>
      </c>
      <c r="F1400">
        <v>2009</v>
      </c>
      <c r="G1400">
        <v>7919</v>
      </c>
      <c r="H1400">
        <v>7904.01</v>
      </c>
      <c r="I1400">
        <v>3763359.84</v>
      </c>
      <c r="K1400">
        <v>36636.940999999999</v>
      </c>
      <c r="L1400">
        <v>2.2067000000000001</v>
      </c>
      <c r="M1400">
        <v>3354896.9789999998</v>
      </c>
      <c r="N1400">
        <v>0.10299999999999999</v>
      </c>
      <c r="O1400">
        <v>1044.259</v>
      </c>
      <c r="P1400">
        <v>6.4100000000000004E-2</v>
      </c>
      <c r="Q1400">
        <v>32698784.818999998</v>
      </c>
      <c r="R1400" t="s">
        <v>82</v>
      </c>
      <c r="S1400" t="s">
        <v>45</v>
      </c>
      <c r="T1400" t="s">
        <v>46</v>
      </c>
      <c r="U1400" t="s">
        <v>176</v>
      </c>
      <c r="V1400" t="s">
        <v>198</v>
      </c>
      <c r="W1400" t="s">
        <v>51</v>
      </c>
      <c r="Y1400" t="s">
        <v>107</v>
      </c>
    </row>
    <row r="1401" spans="1:25" x14ac:dyDescent="0.45">
      <c r="A1401" t="s">
        <v>122</v>
      </c>
      <c r="B1401" t="s">
        <v>196</v>
      </c>
      <c r="C1401">
        <v>1573</v>
      </c>
      <c r="D1401">
        <v>2</v>
      </c>
      <c r="E1401" t="s">
        <v>199</v>
      </c>
      <c r="F1401">
        <v>2010</v>
      </c>
      <c r="G1401">
        <v>6785</v>
      </c>
      <c r="H1401">
        <v>6776.66</v>
      </c>
      <c r="I1401">
        <v>3525494.68</v>
      </c>
      <c r="K1401">
        <v>2228.7269999999999</v>
      </c>
      <c r="L1401">
        <v>0.1298</v>
      </c>
      <c r="M1401">
        <v>3541752.9550000001</v>
      </c>
      <c r="N1401">
        <v>0.10299999999999999</v>
      </c>
      <c r="O1401">
        <v>710.14300000000003</v>
      </c>
      <c r="P1401">
        <v>4.1399999999999999E-2</v>
      </c>
      <c r="Q1401">
        <v>34519975.523000002</v>
      </c>
      <c r="R1401" t="s">
        <v>82</v>
      </c>
      <c r="S1401" t="s">
        <v>45</v>
      </c>
      <c r="T1401" t="s">
        <v>46</v>
      </c>
      <c r="U1401" t="s">
        <v>132</v>
      </c>
      <c r="V1401" t="s">
        <v>198</v>
      </c>
      <c r="W1401" t="s">
        <v>51</v>
      </c>
      <c r="Y1401" t="s">
        <v>107</v>
      </c>
    </row>
    <row r="1402" spans="1:25" x14ac:dyDescent="0.45">
      <c r="A1402" t="s">
        <v>122</v>
      </c>
      <c r="B1402" t="s">
        <v>196</v>
      </c>
      <c r="C1402">
        <v>1573</v>
      </c>
      <c r="D1402">
        <v>2</v>
      </c>
      <c r="E1402" t="s">
        <v>199</v>
      </c>
      <c r="F1402">
        <v>2011</v>
      </c>
      <c r="G1402">
        <v>8050</v>
      </c>
      <c r="H1402">
        <v>8039.69</v>
      </c>
      <c r="I1402">
        <v>3635051.08</v>
      </c>
      <c r="K1402">
        <v>1925.846</v>
      </c>
      <c r="L1402">
        <v>0.1071</v>
      </c>
      <c r="M1402">
        <v>3494875.6329999999</v>
      </c>
      <c r="N1402">
        <v>0.10299999999999999</v>
      </c>
      <c r="O1402">
        <v>560.37199999999996</v>
      </c>
      <c r="P1402">
        <v>3.3300000000000003E-2</v>
      </c>
      <c r="Q1402">
        <v>34063290.167000003</v>
      </c>
      <c r="R1402" t="s">
        <v>82</v>
      </c>
      <c r="S1402" t="s">
        <v>45</v>
      </c>
      <c r="T1402" t="s">
        <v>46</v>
      </c>
      <c r="U1402" t="s">
        <v>132</v>
      </c>
      <c r="V1402" t="s">
        <v>198</v>
      </c>
      <c r="W1402" t="s">
        <v>51</v>
      </c>
      <c r="Y1402" t="s">
        <v>107</v>
      </c>
    </row>
    <row r="1403" spans="1:25" x14ac:dyDescent="0.45">
      <c r="A1403" t="s">
        <v>122</v>
      </c>
      <c r="B1403" t="s">
        <v>196</v>
      </c>
      <c r="C1403">
        <v>1573</v>
      </c>
      <c r="D1403">
        <v>2</v>
      </c>
      <c r="E1403" t="s">
        <v>199</v>
      </c>
      <c r="F1403">
        <v>2012</v>
      </c>
      <c r="G1403">
        <v>8106</v>
      </c>
      <c r="H1403">
        <v>8100.54</v>
      </c>
      <c r="I1403">
        <v>3248393.59</v>
      </c>
      <c r="K1403">
        <v>1698.607</v>
      </c>
      <c r="L1403">
        <v>0.1003</v>
      </c>
      <c r="M1403">
        <v>3031500.5180000002</v>
      </c>
      <c r="N1403">
        <v>0.10299999999999999</v>
      </c>
      <c r="O1403">
        <v>458.42</v>
      </c>
      <c r="P1403">
        <v>3.1699999999999999E-2</v>
      </c>
      <c r="Q1403">
        <v>29547701.565000001</v>
      </c>
      <c r="R1403" t="s">
        <v>82</v>
      </c>
      <c r="S1403" t="s">
        <v>45</v>
      </c>
      <c r="T1403" t="s">
        <v>46</v>
      </c>
      <c r="U1403" t="s">
        <v>132</v>
      </c>
      <c r="V1403" t="s">
        <v>198</v>
      </c>
      <c r="W1403" t="s">
        <v>51</v>
      </c>
      <c r="Y1403" t="s">
        <v>107</v>
      </c>
    </row>
    <row r="1404" spans="1:25" x14ac:dyDescent="0.45">
      <c r="A1404" t="s">
        <v>122</v>
      </c>
      <c r="B1404" t="s">
        <v>196</v>
      </c>
      <c r="C1404">
        <v>1573</v>
      </c>
      <c r="D1404">
        <v>2</v>
      </c>
      <c r="E1404" t="s">
        <v>199</v>
      </c>
      <c r="F1404">
        <v>2013</v>
      </c>
      <c r="G1404">
        <v>5147</v>
      </c>
      <c r="H1404">
        <v>5132.2299999999996</v>
      </c>
      <c r="I1404">
        <v>1856402.17</v>
      </c>
      <c r="K1404">
        <v>1047.674</v>
      </c>
      <c r="L1404">
        <v>0.1658</v>
      </c>
      <c r="M1404">
        <v>1751628.7479999999</v>
      </c>
      <c r="N1404">
        <v>0.10299999999999999</v>
      </c>
      <c r="O1404">
        <v>341.52199999999999</v>
      </c>
      <c r="P1404">
        <v>4.2299999999999997E-2</v>
      </c>
      <c r="Q1404">
        <v>17072423.315000001</v>
      </c>
      <c r="R1404" t="s">
        <v>82</v>
      </c>
      <c r="S1404" t="s">
        <v>45</v>
      </c>
      <c r="T1404" t="s">
        <v>46</v>
      </c>
      <c r="U1404" t="s">
        <v>132</v>
      </c>
      <c r="V1404" t="s">
        <v>198</v>
      </c>
      <c r="W1404" t="s">
        <v>51</v>
      </c>
      <c r="Y1404" t="s">
        <v>107</v>
      </c>
    </row>
    <row r="1405" spans="1:25" x14ac:dyDescent="0.45">
      <c r="A1405" t="s">
        <v>122</v>
      </c>
      <c r="B1405" t="s">
        <v>196</v>
      </c>
      <c r="C1405">
        <v>1573</v>
      </c>
      <c r="D1405">
        <v>2</v>
      </c>
      <c r="E1405" t="s">
        <v>199</v>
      </c>
      <c r="F1405">
        <v>2014</v>
      </c>
      <c r="G1405">
        <v>7857</v>
      </c>
      <c r="H1405">
        <v>7851.66</v>
      </c>
      <c r="I1405">
        <v>3352120.12</v>
      </c>
      <c r="K1405">
        <v>1538.2819999999999</v>
      </c>
      <c r="L1405">
        <v>0.1459</v>
      </c>
      <c r="M1405">
        <v>3114039.9070000001</v>
      </c>
      <c r="N1405">
        <v>0.10299999999999999</v>
      </c>
      <c r="O1405">
        <v>584.34699999999998</v>
      </c>
      <c r="P1405">
        <v>3.9800000000000002E-2</v>
      </c>
      <c r="Q1405">
        <v>30351288.254999999</v>
      </c>
      <c r="R1405" t="s">
        <v>82</v>
      </c>
      <c r="S1405" t="s">
        <v>45</v>
      </c>
      <c r="T1405" t="s">
        <v>46</v>
      </c>
      <c r="U1405" t="s">
        <v>132</v>
      </c>
      <c r="V1405" t="s">
        <v>198</v>
      </c>
      <c r="W1405" t="s">
        <v>51</v>
      </c>
      <c r="Y1405" t="s">
        <v>107</v>
      </c>
    </row>
    <row r="1406" spans="1:25" x14ac:dyDescent="0.45">
      <c r="A1406" t="s">
        <v>122</v>
      </c>
      <c r="B1406" t="s">
        <v>196</v>
      </c>
      <c r="C1406">
        <v>1573</v>
      </c>
      <c r="D1406">
        <v>2</v>
      </c>
      <c r="E1406" t="s">
        <v>199</v>
      </c>
      <c r="F1406">
        <v>2015</v>
      </c>
      <c r="G1406">
        <v>6624</v>
      </c>
      <c r="H1406">
        <v>6616.4</v>
      </c>
      <c r="I1406">
        <v>2609229.25</v>
      </c>
      <c r="K1406">
        <v>1520.8969999999999</v>
      </c>
      <c r="L1406">
        <v>0.1125</v>
      </c>
      <c r="M1406">
        <v>2361870.4870000002</v>
      </c>
      <c r="N1406">
        <v>0.10299999999999999</v>
      </c>
      <c r="O1406">
        <v>465.49200000000002</v>
      </c>
      <c r="P1406">
        <v>4.2900000000000001E-2</v>
      </c>
      <c r="Q1406">
        <v>23020201.313000001</v>
      </c>
      <c r="R1406" t="s">
        <v>82</v>
      </c>
      <c r="S1406" t="s">
        <v>45</v>
      </c>
      <c r="T1406" t="s">
        <v>46</v>
      </c>
      <c r="U1406" t="s">
        <v>132</v>
      </c>
      <c r="V1406" t="s">
        <v>198</v>
      </c>
      <c r="W1406" t="s">
        <v>51</v>
      </c>
      <c r="Y1406" t="s">
        <v>129</v>
      </c>
    </row>
    <row r="1407" spans="1:25" x14ac:dyDescent="0.45">
      <c r="A1407" t="s">
        <v>122</v>
      </c>
      <c r="B1407" t="s">
        <v>196</v>
      </c>
      <c r="C1407">
        <v>1573</v>
      </c>
      <c r="D1407">
        <v>2</v>
      </c>
      <c r="E1407" t="s">
        <v>199</v>
      </c>
      <c r="F1407">
        <v>2016</v>
      </c>
      <c r="G1407">
        <v>5537</v>
      </c>
      <c r="H1407">
        <v>5521.21</v>
      </c>
      <c r="I1407">
        <v>2276221.38</v>
      </c>
      <c r="K1407">
        <v>1356.674</v>
      </c>
      <c r="L1407">
        <v>0.1208</v>
      </c>
      <c r="M1407">
        <v>2129726.199</v>
      </c>
      <c r="N1407">
        <v>0.10290000000000001</v>
      </c>
      <c r="O1407">
        <v>423.35199999999998</v>
      </c>
      <c r="P1407">
        <v>4.4200000000000003E-2</v>
      </c>
      <c r="Q1407">
        <v>20757576.300999999</v>
      </c>
      <c r="R1407" t="s">
        <v>82</v>
      </c>
      <c r="S1407" t="s">
        <v>45</v>
      </c>
      <c r="T1407" t="s">
        <v>46</v>
      </c>
      <c r="U1407" t="s">
        <v>132</v>
      </c>
      <c r="V1407" t="s">
        <v>198</v>
      </c>
      <c r="W1407" t="s">
        <v>51</v>
      </c>
      <c r="Y1407" t="s">
        <v>129</v>
      </c>
    </row>
    <row r="1408" spans="1:25" x14ac:dyDescent="0.45">
      <c r="A1408" t="s">
        <v>122</v>
      </c>
      <c r="B1408" t="s">
        <v>196</v>
      </c>
      <c r="C1408">
        <v>1573</v>
      </c>
      <c r="D1408">
        <v>2</v>
      </c>
      <c r="E1408" t="s">
        <v>199</v>
      </c>
      <c r="F1408">
        <v>2017</v>
      </c>
      <c r="G1408">
        <v>3957</v>
      </c>
      <c r="H1408">
        <v>3935.1</v>
      </c>
      <c r="I1408">
        <v>1560524.07</v>
      </c>
      <c r="K1408">
        <v>905.64300000000003</v>
      </c>
      <c r="L1408">
        <v>0.18909999999999999</v>
      </c>
      <c r="M1408">
        <v>1478237.189</v>
      </c>
      <c r="N1408">
        <v>0.10290000000000001</v>
      </c>
      <c r="O1408">
        <v>280.56299999999999</v>
      </c>
      <c r="P1408">
        <v>4.58E-2</v>
      </c>
      <c r="Q1408">
        <v>14407780.029999999</v>
      </c>
      <c r="R1408" t="s">
        <v>82</v>
      </c>
      <c r="S1408" t="s">
        <v>45</v>
      </c>
      <c r="T1408" t="s">
        <v>46</v>
      </c>
      <c r="U1408" t="s">
        <v>132</v>
      </c>
      <c r="V1408" t="s">
        <v>198</v>
      </c>
      <c r="W1408" t="s">
        <v>51</v>
      </c>
      <c r="Y1408" t="s">
        <v>130</v>
      </c>
    </row>
    <row r="1409" spans="1:25" x14ac:dyDescent="0.45">
      <c r="A1409" t="s">
        <v>122</v>
      </c>
      <c r="B1409" t="s">
        <v>196</v>
      </c>
      <c r="C1409">
        <v>1573</v>
      </c>
      <c r="D1409">
        <v>2</v>
      </c>
      <c r="E1409" t="s">
        <v>199</v>
      </c>
      <c r="F1409">
        <v>2018</v>
      </c>
      <c r="G1409">
        <v>4023</v>
      </c>
      <c r="H1409">
        <v>4001.28</v>
      </c>
      <c r="I1409">
        <v>1471019.1</v>
      </c>
      <c r="K1409">
        <v>808.79100000000005</v>
      </c>
      <c r="L1409">
        <v>0.1069</v>
      </c>
      <c r="M1409">
        <v>1337850.4720000001</v>
      </c>
      <c r="N1409">
        <v>0.10290000000000001</v>
      </c>
      <c r="O1409">
        <v>308.74700000000001</v>
      </c>
      <c r="P1409">
        <v>5.1799999999999999E-2</v>
      </c>
      <c r="Q1409">
        <v>13039484.503</v>
      </c>
      <c r="R1409" t="s">
        <v>82</v>
      </c>
      <c r="S1409" t="s">
        <v>45</v>
      </c>
      <c r="T1409" t="s">
        <v>46</v>
      </c>
      <c r="U1409" t="s">
        <v>132</v>
      </c>
      <c r="V1409" t="s">
        <v>198</v>
      </c>
      <c r="W1409" t="s">
        <v>51</v>
      </c>
      <c r="Y1409" t="s">
        <v>130</v>
      </c>
    </row>
    <row r="1410" spans="1:25" x14ac:dyDescent="0.45">
      <c r="A1410" t="s">
        <v>122</v>
      </c>
      <c r="B1410" t="s">
        <v>196</v>
      </c>
      <c r="C1410">
        <v>1573</v>
      </c>
      <c r="D1410">
        <v>2</v>
      </c>
      <c r="F1410">
        <v>2019</v>
      </c>
      <c r="G1410">
        <v>3512</v>
      </c>
      <c r="H1410">
        <v>3492.2</v>
      </c>
      <c r="I1410">
        <v>1272240.55</v>
      </c>
      <c r="K1410">
        <v>783.25300000000004</v>
      </c>
      <c r="L1410">
        <v>0.14979999999999999</v>
      </c>
      <c r="M1410">
        <v>1230646.0060000001</v>
      </c>
      <c r="N1410">
        <v>0.10299999999999999</v>
      </c>
      <c r="O1410">
        <v>256.714</v>
      </c>
      <c r="P1410">
        <v>4.8500000000000001E-2</v>
      </c>
      <c r="Q1410">
        <v>11994602.267000001</v>
      </c>
      <c r="R1410" t="s">
        <v>82</v>
      </c>
      <c r="S1410" t="s">
        <v>45</v>
      </c>
      <c r="T1410" t="s">
        <v>46</v>
      </c>
      <c r="U1410" t="s">
        <v>132</v>
      </c>
      <c r="V1410" t="s">
        <v>198</v>
      </c>
      <c r="W1410" t="s">
        <v>51</v>
      </c>
      <c r="Y1410" t="s">
        <v>130</v>
      </c>
    </row>
    <row r="1411" spans="1:25" x14ac:dyDescent="0.45">
      <c r="A1411" t="s">
        <v>122</v>
      </c>
      <c r="B1411" t="s">
        <v>196</v>
      </c>
      <c r="C1411">
        <v>1573</v>
      </c>
      <c r="D1411">
        <v>2</v>
      </c>
      <c r="F1411">
        <v>2020</v>
      </c>
      <c r="G1411">
        <v>1859</v>
      </c>
      <c r="H1411">
        <v>1846.35</v>
      </c>
      <c r="I1411">
        <v>662174.86</v>
      </c>
      <c r="K1411">
        <v>389.51900000000001</v>
      </c>
      <c r="L1411">
        <v>0.1085</v>
      </c>
      <c r="M1411">
        <v>638949.06000000006</v>
      </c>
      <c r="N1411">
        <v>0.10290000000000001</v>
      </c>
      <c r="O1411">
        <v>157.715</v>
      </c>
      <c r="P1411">
        <v>5.5E-2</v>
      </c>
      <c r="Q1411">
        <v>6227577.7359999996</v>
      </c>
      <c r="R1411" t="s">
        <v>82</v>
      </c>
      <c r="S1411" t="s">
        <v>45</v>
      </c>
      <c r="T1411" t="s">
        <v>46</v>
      </c>
      <c r="U1411" t="s">
        <v>132</v>
      </c>
      <c r="V1411" t="s">
        <v>198</v>
      </c>
      <c r="W1411" t="s">
        <v>51</v>
      </c>
      <c r="Y1411" t="s">
        <v>130</v>
      </c>
    </row>
    <row r="1412" spans="1:25" x14ac:dyDescent="0.45">
      <c r="A1412" t="s">
        <v>122</v>
      </c>
      <c r="B1412" t="s">
        <v>196</v>
      </c>
      <c r="C1412">
        <v>1573</v>
      </c>
      <c r="D1412">
        <v>2</v>
      </c>
      <c r="F1412">
        <v>2021</v>
      </c>
      <c r="G1412">
        <v>1686</v>
      </c>
      <c r="H1412">
        <v>1665.24</v>
      </c>
      <c r="I1412">
        <v>562743.17000000004</v>
      </c>
      <c r="K1412">
        <v>382.49700000000001</v>
      </c>
      <c r="L1412">
        <v>9.1123999999999992</v>
      </c>
      <c r="M1412">
        <v>560643.22199999995</v>
      </c>
      <c r="N1412">
        <v>0.10249999999999999</v>
      </c>
      <c r="O1412">
        <v>135.858</v>
      </c>
      <c r="P1412">
        <v>5.7099999999999998E-2</v>
      </c>
      <c r="Q1412">
        <v>5464362.9500000002</v>
      </c>
      <c r="R1412" t="s">
        <v>82</v>
      </c>
      <c r="S1412" t="s">
        <v>45</v>
      </c>
      <c r="T1412" t="s">
        <v>46</v>
      </c>
      <c r="U1412" t="s">
        <v>132</v>
      </c>
      <c r="V1412" t="s">
        <v>198</v>
      </c>
      <c r="W1412" t="s">
        <v>51</v>
      </c>
      <c r="Y1412" t="s">
        <v>131</v>
      </c>
    </row>
    <row r="1413" spans="1:25" x14ac:dyDescent="0.45">
      <c r="A1413" t="s">
        <v>122</v>
      </c>
      <c r="B1413" t="s">
        <v>196</v>
      </c>
      <c r="C1413">
        <v>1573</v>
      </c>
      <c r="D1413">
        <v>2</v>
      </c>
      <c r="F1413">
        <v>2022</v>
      </c>
      <c r="G1413">
        <v>1452</v>
      </c>
      <c r="H1413">
        <v>1443.79</v>
      </c>
      <c r="I1413">
        <v>525746.38</v>
      </c>
      <c r="K1413">
        <v>343.483</v>
      </c>
      <c r="L1413">
        <v>0.15529999999999999</v>
      </c>
      <c r="M1413">
        <v>533409.21400000004</v>
      </c>
      <c r="N1413">
        <v>0.10290000000000001</v>
      </c>
      <c r="O1413">
        <v>128.976</v>
      </c>
      <c r="P1413">
        <v>5.2499999999999998E-2</v>
      </c>
      <c r="Q1413">
        <v>5198901.7850000001</v>
      </c>
      <c r="R1413" t="s">
        <v>82</v>
      </c>
      <c r="S1413" t="s">
        <v>45</v>
      </c>
      <c r="T1413" t="s">
        <v>46</v>
      </c>
      <c r="U1413" t="s">
        <v>132</v>
      </c>
      <c r="V1413" t="s">
        <v>198</v>
      </c>
      <c r="W1413" t="s">
        <v>51</v>
      </c>
      <c r="Y1413" t="s">
        <v>131</v>
      </c>
    </row>
    <row r="1414" spans="1:25" x14ac:dyDescent="0.45">
      <c r="A1414" t="s">
        <v>122</v>
      </c>
      <c r="B1414" t="s">
        <v>196</v>
      </c>
      <c r="C1414">
        <v>1573</v>
      </c>
      <c r="D1414" t="s">
        <v>195</v>
      </c>
      <c r="F1414">
        <v>2009</v>
      </c>
      <c r="G1414">
        <v>81</v>
      </c>
      <c r="H1414">
        <v>57.45</v>
      </c>
      <c r="I1414">
        <v>2957.59</v>
      </c>
      <c r="K1414">
        <v>3.6739999999999999</v>
      </c>
      <c r="L1414">
        <v>0.19900000000000001</v>
      </c>
      <c r="M1414">
        <v>3000.4259999999999</v>
      </c>
      <c r="N1414">
        <v>8.1000000000000003E-2</v>
      </c>
      <c r="O1414">
        <v>12.696</v>
      </c>
      <c r="P1414">
        <v>0.61270000000000002</v>
      </c>
      <c r="Q1414">
        <v>36976.517999999996</v>
      </c>
      <c r="R1414" t="s">
        <v>38</v>
      </c>
      <c r="T1414" t="s">
        <v>28</v>
      </c>
      <c r="Y1414" t="s">
        <v>103</v>
      </c>
    </row>
    <row r="1415" spans="1:25" x14ac:dyDescent="0.45">
      <c r="A1415" t="s">
        <v>122</v>
      </c>
      <c r="B1415" t="s">
        <v>196</v>
      </c>
      <c r="C1415">
        <v>1573</v>
      </c>
      <c r="D1415" t="s">
        <v>195</v>
      </c>
      <c r="F1415">
        <v>2010</v>
      </c>
      <c r="G1415">
        <v>158</v>
      </c>
      <c r="H1415">
        <v>130.81</v>
      </c>
      <c r="I1415">
        <v>5375.94</v>
      </c>
      <c r="K1415">
        <v>5.2030000000000003</v>
      </c>
      <c r="L1415">
        <v>0.1236</v>
      </c>
      <c r="M1415">
        <v>6833.2129999999997</v>
      </c>
      <c r="N1415">
        <v>8.09E-2</v>
      </c>
      <c r="O1415">
        <v>28.6</v>
      </c>
      <c r="P1415">
        <v>0.64239999999999997</v>
      </c>
      <c r="Q1415">
        <v>84212.191000000006</v>
      </c>
      <c r="R1415" t="s">
        <v>38</v>
      </c>
      <c r="T1415" t="s">
        <v>28</v>
      </c>
      <c r="Y1415" t="s">
        <v>103</v>
      </c>
    </row>
    <row r="1416" spans="1:25" x14ac:dyDescent="0.45">
      <c r="A1416" t="s">
        <v>122</v>
      </c>
      <c r="B1416" t="s">
        <v>196</v>
      </c>
      <c r="C1416">
        <v>1573</v>
      </c>
      <c r="D1416" t="s">
        <v>195</v>
      </c>
      <c r="F1416">
        <v>2011</v>
      </c>
      <c r="G1416">
        <v>84</v>
      </c>
      <c r="H1416">
        <v>68.42</v>
      </c>
      <c r="I1416">
        <v>2524.6</v>
      </c>
      <c r="K1416">
        <v>3.258</v>
      </c>
      <c r="L1416">
        <v>0.14130000000000001</v>
      </c>
      <c r="M1416">
        <v>3749.9789999999998</v>
      </c>
      <c r="N1416">
        <v>8.1000000000000003E-2</v>
      </c>
      <c r="O1416">
        <v>16.058</v>
      </c>
      <c r="P1416">
        <v>0.65480000000000005</v>
      </c>
      <c r="Q1416">
        <v>46218.031999999999</v>
      </c>
      <c r="R1416" t="s">
        <v>38</v>
      </c>
      <c r="T1416" t="s">
        <v>28</v>
      </c>
      <c r="Y1416" t="s">
        <v>103</v>
      </c>
    </row>
    <row r="1417" spans="1:25" x14ac:dyDescent="0.45">
      <c r="A1417" t="s">
        <v>122</v>
      </c>
      <c r="B1417" t="s">
        <v>196</v>
      </c>
      <c r="C1417">
        <v>1573</v>
      </c>
      <c r="D1417" t="s">
        <v>195</v>
      </c>
      <c r="F1417">
        <v>2012</v>
      </c>
      <c r="G1417">
        <v>48</v>
      </c>
      <c r="H1417">
        <v>34.409999999999997</v>
      </c>
      <c r="I1417">
        <v>1208.95</v>
      </c>
      <c r="K1417">
        <v>5.0990000000000002</v>
      </c>
      <c r="L1417">
        <v>0.50009999999999999</v>
      </c>
      <c r="M1417">
        <v>1652</v>
      </c>
      <c r="N1417">
        <v>8.1299999999999997E-2</v>
      </c>
      <c r="O1417">
        <v>5.8780000000000001</v>
      </c>
      <c r="P1417">
        <v>0.57730000000000004</v>
      </c>
      <c r="Q1417">
        <v>20394.5</v>
      </c>
      <c r="R1417" t="s">
        <v>38</v>
      </c>
      <c r="T1417" t="s">
        <v>28</v>
      </c>
      <c r="Y1417" t="s">
        <v>103</v>
      </c>
    </row>
    <row r="1418" spans="1:25" x14ac:dyDescent="0.45">
      <c r="A1418" t="s">
        <v>122</v>
      </c>
      <c r="B1418" t="s">
        <v>196</v>
      </c>
      <c r="C1418">
        <v>1573</v>
      </c>
      <c r="D1418" t="s">
        <v>195</v>
      </c>
      <c r="F1418">
        <v>2013</v>
      </c>
      <c r="G1418">
        <v>82</v>
      </c>
      <c r="H1418">
        <v>62.84</v>
      </c>
      <c r="I1418">
        <v>2149.9899999999998</v>
      </c>
      <c r="K1418">
        <v>8.9570000000000007</v>
      </c>
      <c r="L1418">
        <v>0.50019999999999998</v>
      </c>
      <c r="M1418">
        <v>2902.2</v>
      </c>
      <c r="N1418">
        <v>8.1199999999999994E-2</v>
      </c>
      <c r="O1418">
        <v>9.7080000000000002</v>
      </c>
      <c r="P1418">
        <v>0.54210000000000003</v>
      </c>
      <c r="Q1418">
        <v>35823</v>
      </c>
      <c r="R1418" t="s">
        <v>38</v>
      </c>
      <c r="T1418" t="s">
        <v>28</v>
      </c>
      <c r="Y1418" t="s">
        <v>103</v>
      </c>
    </row>
    <row r="1419" spans="1:25" x14ac:dyDescent="0.45">
      <c r="A1419" t="s">
        <v>122</v>
      </c>
      <c r="B1419" t="s">
        <v>196</v>
      </c>
      <c r="C1419">
        <v>1573</v>
      </c>
      <c r="D1419" t="s">
        <v>195</v>
      </c>
      <c r="F1419">
        <v>2014</v>
      </c>
      <c r="G1419">
        <v>223</v>
      </c>
      <c r="H1419">
        <v>188.66</v>
      </c>
      <c r="I1419">
        <v>8579.73</v>
      </c>
      <c r="K1419">
        <v>19.625</v>
      </c>
      <c r="L1419">
        <v>0.30349999999999999</v>
      </c>
      <c r="M1419">
        <v>10495.8</v>
      </c>
      <c r="N1419">
        <v>8.0600000000000005E-2</v>
      </c>
      <c r="O1419">
        <v>35.826999999999998</v>
      </c>
      <c r="P1419">
        <v>0.55189999999999995</v>
      </c>
      <c r="Q1419">
        <v>129544.3</v>
      </c>
      <c r="R1419" t="s">
        <v>38</v>
      </c>
      <c r="T1419" t="s">
        <v>28</v>
      </c>
      <c r="Y1419" t="s">
        <v>103</v>
      </c>
    </row>
    <row r="1420" spans="1:25" x14ac:dyDescent="0.45">
      <c r="A1420" t="s">
        <v>122</v>
      </c>
      <c r="B1420" t="s">
        <v>196</v>
      </c>
      <c r="C1420">
        <v>1573</v>
      </c>
      <c r="D1420" t="s">
        <v>195</v>
      </c>
      <c r="F1420">
        <v>2015</v>
      </c>
      <c r="G1420">
        <v>56</v>
      </c>
      <c r="H1420">
        <v>39.96</v>
      </c>
      <c r="I1420">
        <v>1552.24</v>
      </c>
      <c r="K1420">
        <v>3.875</v>
      </c>
      <c r="L1420">
        <v>0.3029</v>
      </c>
      <c r="M1420">
        <v>2072</v>
      </c>
      <c r="N1420">
        <v>8.09E-2</v>
      </c>
      <c r="O1420">
        <v>6.9320000000000004</v>
      </c>
      <c r="P1420">
        <v>0.54210000000000003</v>
      </c>
      <c r="Q1420">
        <v>25579.9</v>
      </c>
      <c r="R1420" t="s">
        <v>38</v>
      </c>
      <c r="T1420" t="s">
        <v>28</v>
      </c>
      <c r="Y1420" t="s">
        <v>159</v>
      </c>
    </row>
    <row r="1421" spans="1:25" x14ac:dyDescent="0.45">
      <c r="A1421" t="s">
        <v>122</v>
      </c>
      <c r="B1421" t="s">
        <v>196</v>
      </c>
      <c r="C1421">
        <v>1573</v>
      </c>
      <c r="D1421" t="s">
        <v>195</v>
      </c>
      <c r="F1421">
        <v>2016</v>
      </c>
      <c r="G1421">
        <v>47</v>
      </c>
      <c r="H1421">
        <v>34.93</v>
      </c>
      <c r="I1421">
        <v>1575.3</v>
      </c>
      <c r="K1421">
        <v>3.3220000000000001</v>
      </c>
      <c r="L1421">
        <v>0.30259999999999998</v>
      </c>
      <c r="M1421">
        <v>1776.4</v>
      </c>
      <c r="N1421">
        <v>8.0699999999999994E-2</v>
      </c>
      <c r="O1421">
        <v>5.9420000000000002</v>
      </c>
      <c r="P1421">
        <v>0.54190000000000005</v>
      </c>
      <c r="Q1421">
        <v>21925.5</v>
      </c>
      <c r="R1421" t="s">
        <v>38</v>
      </c>
      <c r="T1421" t="s">
        <v>28</v>
      </c>
      <c r="Y1421" t="s">
        <v>159</v>
      </c>
    </row>
    <row r="1422" spans="1:25" x14ac:dyDescent="0.45">
      <c r="A1422" t="s">
        <v>122</v>
      </c>
      <c r="B1422" t="s">
        <v>196</v>
      </c>
      <c r="C1422">
        <v>1573</v>
      </c>
      <c r="D1422" t="s">
        <v>195</v>
      </c>
      <c r="F1422">
        <v>2017</v>
      </c>
      <c r="G1422">
        <v>44</v>
      </c>
      <c r="H1422">
        <v>32.54</v>
      </c>
      <c r="I1422">
        <v>1252.75</v>
      </c>
      <c r="K1422">
        <v>2.8050000000000002</v>
      </c>
      <c r="L1422">
        <v>0.30299999999999999</v>
      </c>
      <c r="M1422">
        <v>1499.7</v>
      </c>
      <c r="N1422">
        <v>8.0799999999999997E-2</v>
      </c>
      <c r="O1422">
        <v>5.0179999999999998</v>
      </c>
      <c r="P1422">
        <v>0.54200000000000004</v>
      </c>
      <c r="Q1422">
        <v>18514.099999999999</v>
      </c>
      <c r="R1422" t="s">
        <v>38</v>
      </c>
      <c r="T1422" t="s">
        <v>28</v>
      </c>
      <c r="Y1422" t="s">
        <v>160</v>
      </c>
    </row>
    <row r="1423" spans="1:25" x14ac:dyDescent="0.45">
      <c r="A1423" t="s">
        <v>122</v>
      </c>
      <c r="B1423" t="s">
        <v>196</v>
      </c>
      <c r="C1423">
        <v>1573</v>
      </c>
      <c r="D1423" t="s">
        <v>195</v>
      </c>
      <c r="F1423">
        <v>2018</v>
      </c>
      <c r="G1423">
        <v>120</v>
      </c>
      <c r="H1423">
        <v>102.56</v>
      </c>
      <c r="I1423">
        <v>4980.3</v>
      </c>
      <c r="K1423">
        <v>10.109</v>
      </c>
      <c r="L1423">
        <v>0.30299999999999999</v>
      </c>
      <c r="M1423">
        <v>5406.9</v>
      </c>
      <c r="N1423">
        <v>8.1199999999999994E-2</v>
      </c>
      <c r="O1423">
        <v>18.085999999999999</v>
      </c>
      <c r="P1423">
        <v>0.54210000000000003</v>
      </c>
      <c r="Q1423">
        <v>66735.5</v>
      </c>
      <c r="R1423" t="s">
        <v>38</v>
      </c>
      <c r="T1423" t="s">
        <v>28</v>
      </c>
      <c r="Y1423" t="s">
        <v>160</v>
      </c>
    </row>
    <row r="1424" spans="1:25" x14ac:dyDescent="0.45">
      <c r="A1424" t="s">
        <v>122</v>
      </c>
      <c r="B1424" t="s">
        <v>196</v>
      </c>
      <c r="C1424">
        <v>1573</v>
      </c>
      <c r="D1424" t="s">
        <v>195</v>
      </c>
      <c r="F1424">
        <v>2019</v>
      </c>
      <c r="G1424">
        <v>41</v>
      </c>
      <c r="H1424">
        <v>18.690000000000001</v>
      </c>
      <c r="I1424">
        <v>581.95000000000005</v>
      </c>
      <c r="K1424">
        <v>1.347</v>
      </c>
      <c r="L1424">
        <v>0.30299999999999999</v>
      </c>
      <c r="M1424">
        <v>720.1</v>
      </c>
      <c r="N1424">
        <v>8.1100000000000005E-2</v>
      </c>
      <c r="O1424">
        <v>2.4089999999999998</v>
      </c>
      <c r="P1424">
        <v>0.54169999999999996</v>
      </c>
      <c r="Q1424">
        <v>8889.9</v>
      </c>
      <c r="R1424" t="s">
        <v>38</v>
      </c>
      <c r="T1424" t="s">
        <v>28</v>
      </c>
      <c r="Y1424" t="s">
        <v>160</v>
      </c>
    </row>
    <row r="1425" spans="1:25" x14ac:dyDescent="0.45">
      <c r="A1425" t="s">
        <v>122</v>
      </c>
      <c r="B1425" t="s">
        <v>196</v>
      </c>
      <c r="C1425">
        <v>1573</v>
      </c>
      <c r="D1425" t="s">
        <v>195</v>
      </c>
      <c r="F1425">
        <v>2020</v>
      </c>
      <c r="G1425">
        <v>30</v>
      </c>
      <c r="H1425">
        <v>20.21</v>
      </c>
      <c r="I1425">
        <v>836.3</v>
      </c>
      <c r="K1425">
        <v>1.74</v>
      </c>
      <c r="L1425">
        <v>0.30230000000000001</v>
      </c>
      <c r="M1425">
        <v>930.7</v>
      </c>
      <c r="N1425">
        <v>8.0299999999999996E-2</v>
      </c>
      <c r="O1425">
        <v>3.113</v>
      </c>
      <c r="P1425">
        <v>0.54220000000000002</v>
      </c>
      <c r="Q1425">
        <v>11487.1</v>
      </c>
      <c r="R1425" t="s">
        <v>38</v>
      </c>
      <c r="T1425" t="s">
        <v>28</v>
      </c>
      <c r="Y1425" t="s">
        <v>160</v>
      </c>
    </row>
    <row r="1426" spans="1:25" x14ac:dyDescent="0.45">
      <c r="A1426" t="s">
        <v>122</v>
      </c>
      <c r="B1426" t="s">
        <v>196</v>
      </c>
      <c r="C1426">
        <v>1573</v>
      </c>
      <c r="D1426" t="s">
        <v>195</v>
      </c>
      <c r="F1426">
        <v>2021</v>
      </c>
      <c r="G1426">
        <v>15</v>
      </c>
      <c r="H1426">
        <v>9.25</v>
      </c>
      <c r="I1426">
        <v>343.21</v>
      </c>
      <c r="K1426">
        <v>0.753</v>
      </c>
      <c r="L1426">
        <v>0.3029</v>
      </c>
      <c r="M1426">
        <v>402.8</v>
      </c>
      <c r="N1426">
        <v>8.0799999999999997E-2</v>
      </c>
      <c r="O1426">
        <v>1.347</v>
      </c>
      <c r="P1426">
        <v>0.5423</v>
      </c>
      <c r="Q1426">
        <v>4972</v>
      </c>
      <c r="R1426" t="s">
        <v>38</v>
      </c>
      <c r="T1426" t="s">
        <v>28</v>
      </c>
      <c r="Y1426" t="s">
        <v>161</v>
      </c>
    </row>
    <row r="1427" spans="1:25" x14ac:dyDescent="0.45">
      <c r="A1427" t="s">
        <v>122</v>
      </c>
      <c r="B1427" t="s">
        <v>196</v>
      </c>
      <c r="C1427">
        <v>1573</v>
      </c>
      <c r="D1427" t="s">
        <v>195</v>
      </c>
      <c r="F1427">
        <v>2022</v>
      </c>
      <c r="G1427">
        <v>55</v>
      </c>
      <c r="H1427">
        <v>41.01</v>
      </c>
      <c r="I1427">
        <v>1909.62</v>
      </c>
      <c r="K1427">
        <v>3.8159999999999998</v>
      </c>
      <c r="L1427">
        <v>0.30309999999999998</v>
      </c>
      <c r="M1427">
        <v>2039.7</v>
      </c>
      <c r="N1427">
        <v>8.1100000000000005E-2</v>
      </c>
      <c r="O1427">
        <v>6.5990000000000002</v>
      </c>
      <c r="P1427">
        <v>0.5252</v>
      </c>
      <c r="Q1427">
        <v>25183.599999999999</v>
      </c>
      <c r="R1427" t="s">
        <v>38</v>
      </c>
      <c r="T1427" t="s">
        <v>28</v>
      </c>
      <c r="Y1427" t="s">
        <v>161</v>
      </c>
    </row>
    <row r="1428" spans="1:25" x14ac:dyDescent="0.45">
      <c r="A1428" t="s">
        <v>122</v>
      </c>
      <c r="B1428" t="s">
        <v>196</v>
      </c>
      <c r="C1428">
        <v>1573</v>
      </c>
      <c r="D1428" t="s">
        <v>195</v>
      </c>
      <c r="F1428">
        <v>2023</v>
      </c>
      <c r="G1428">
        <v>21</v>
      </c>
      <c r="H1428">
        <v>9.57</v>
      </c>
      <c r="I1428">
        <v>242.94</v>
      </c>
      <c r="K1428">
        <v>0.48599999999999999</v>
      </c>
      <c r="L1428">
        <v>0.30349999999999999</v>
      </c>
      <c r="M1428">
        <v>259.39999999999998</v>
      </c>
      <c r="N1428">
        <v>8.0799999999999997E-2</v>
      </c>
      <c r="O1428">
        <v>0.83199999999999996</v>
      </c>
      <c r="P1428">
        <v>0.51870000000000005</v>
      </c>
      <c r="Q1428">
        <v>3204.9</v>
      </c>
      <c r="R1428" t="s">
        <v>38</v>
      </c>
      <c r="T1428" t="s">
        <v>28</v>
      </c>
      <c r="Y1428" t="s">
        <v>161</v>
      </c>
    </row>
    <row r="1429" spans="1:25" x14ac:dyDescent="0.45">
      <c r="A1429" t="s">
        <v>122</v>
      </c>
      <c r="B1429" t="s">
        <v>196</v>
      </c>
      <c r="C1429">
        <v>1573</v>
      </c>
      <c r="D1429" t="s">
        <v>195</v>
      </c>
      <c r="F1429">
        <v>2024</v>
      </c>
      <c r="G1429">
        <v>16</v>
      </c>
      <c r="H1429">
        <v>10.63</v>
      </c>
      <c r="I1429">
        <v>377.13</v>
      </c>
      <c r="K1429">
        <v>0.81799999999999995</v>
      </c>
      <c r="L1429">
        <v>0.30299999999999999</v>
      </c>
      <c r="M1429">
        <v>437</v>
      </c>
      <c r="N1429">
        <v>8.1000000000000003E-2</v>
      </c>
      <c r="O1429">
        <v>1.4630000000000001</v>
      </c>
      <c r="P1429">
        <v>0.53700000000000003</v>
      </c>
      <c r="Q1429">
        <v>5396</v>
      </c>
      <c r="R1429" t="s">
        <v>38</v>
      </c>
      <c r="T1429" t="s">
        <v>28</v>
      </c>
      <c r="Y1429" t="s">
        <v>161</v>
      </c>
    </row>
    <row r="1430" spans="1:25" x14ac:dyDescent="0.45">
      <c r="A1430" t="s">
        <v>122</v>
      </c>
      <c r="B1430" t="s">
        <v>196</v>
      </c>
      <c r="C1430">
        <v>1573</v>
      </c>
      <c r="D1430" t="s">
        <v>200</v>
      </c>
      <c r="F1430">
        <v>2009</v>
      </c>
      <c r="G1430">
        <v>109</v>
      </c>
      <c r="H1430">
        <v>78.36</v>
      </c>
      <c r="I1430">
        <v>4398.24</v>
      </c>
      <c r="K1430">
        <v>5.2850000000000001</v>
      </c>
      <c r="L1430">
        <v>0.19900000000000001</v>
      </c>
      <c r="M1430">
        <v>4316.2470000000003</v>
      </c>
      <c r="N1430">
        <v>8.1000000000000003E-2</v>
      </c>
      <c r="O1430">
        <v>18.34</v>
      </c>
      <c r="P1430">
        <v>0.61670000000000003</v>
      </c>
      <c r="Q1430">
        <v>53193.493999999999</v>
      </c>
      <c r="R1430" t="s">
        <v>38</v>
      </c>
      <c r="T1430" t="s">
        <v>28</v>
      </c>
      <c r="Y1430" t="s">
        <v>103</v>
      </c>
    </row>
    <row r="1431" spans="1:25" x14ac:dyDescent="0.45">
      <c r="A1431" t="s">
        <v>122</v>
      </c>
      <c r="B1431" t="s">
        <v>196</v>
      </c>
      <c r="C1431">
        <v>1573</v>
      </c>
      <c r="D1431" t="s">
        <v>200</v>
      </c>
      <c r="F1431">
        <v>2010</v>
      </c>
      <c r="G1431">
        <v>164</v>
      </c>
      <c r="H1431">
        <v>133.1</v>
      </c>
      <c r="I1431">
        <v>5983.97</v>
      </c>
      <c r="K1431">
        <v>5.4</v>
      </c>
      <c r="L1431">
        <v>0.1237</v>
      </c>
      <c r="M1431">
        <v>7090.0680000000002</v>
      </c>
      <c r="N1431">
        <v>8.14E-2</v>
      </c>
      <c r="O1431">
        <v>29.687000000000001</v>
      </c>
      <c r="P1431">
        <v>0.63190000000000002</v>
      </c>
      <c r="Q1431">
        <v>87372.505000000005</v>
      </c>
      <c r="R1431" t="s">
        <v>38</v>
      </c>
      <c r="T1431" t="s">
        <v>28</v>
      </c>
      <c r="Y1431" t="s">
        <v>103</v>
      </c>
    </row>
    <row r="1432" spans="1:25" x14ac:dyDescent="0.45">
      <c r="A1432" t="s">
        <v>122</v>
      </c>
      <c r="B1432" t="s">
        <v>196</v>
      </c>
      <c r="C1432">
        <v>1573</v>
      </c>
      <c r="D1432" t="s">
        <v>200</v>
      </c>
      <c r="F1432">
        <v>2011</v>
      </c>
      <c r="G1432">
        <v>103</v>
      </c>
      <c r="H1432">
        <v>84.7</v>
      </c>
      <c r="I1432">
        <v>3503.88</v>
      </c>
      <c r="K1432">
        <v>4.0090000000000003</v>
      </c>
      <c r="L1432">
        <v>0.14269999999999999</v>
      </c>
      <c r="M1432">
        <v>4564.6409999999996</v>
      </c>
      <c r="N1432">
        <v>8.1000000000000003E-2</v>
      </c>
      <c r="O1432">
        <v>19.068000000000001</v>
      </c>
      <c r="P1432">
        <v>0.622</v>
      </c>
      <c r="Q1432">
        <v>56252.974999999999</v>
      </c>
      <c r="R1432" t="s">
        <v>38</v>
      </c>
      <c r="T1432" t="s">
        <v>28</v>
      </c>
      <c r="Y1432" t="s">
        <v>103</v>
      </c>
    </row>
    <row r="1433" spans="1:25" x14ac:dyDescent="0.45">
      <c r="A1433" t="s">
        <v>122</v>
      </c>
      <c r="B1433" t="s">
        <v>196</v>
      </c>
      <c r="C1433">
        <v>1573</v>
      </c>
      <c r="D1433" t="s">
        <v>200</v>
      </c>
      <c r="F1433">
        <v>2012</v>
      </c>
      <c r="G1433">
        <v>39</v>
      </c>
      <c r="H1433">
        <v>30.54</v>
      </c>
      <c r="I1433">
        <v>1150.94</v>
      </c>
      <c r="K1433">
        <v>4.5259999999999998</v>
      </c>
      <c r="L1433">
        <v>0.50009999999999999</v>
      </c>
      <c r="M1433">
        <v>1466.8</v>
      </c>
      <c r="N1433">
        <v>8.1000000000000003E-2</v>
      </c>
      <c r="O1433">
        <v>5.2359999999999998</v>
      </c>
      <c r="P1433">
        <v>0.58020000000000005</v>
      </c>
      <c r="Q1433">
        <v>18103.2</v>
      </c>
      <c r="R1433" t="s">
        <v>38</v>
      </c>
      <c r="T1433" t="s">
        <v>28</v>
      </c>
      <c r="Y1433" t="s">
        <v>103</v>
      </c>
    </row>
    <row r="1434" spans="1:25" x14ac:dyDescent="0.45">
      <c r="A1434" t="s">
        <v>122</v>
      </c>
      <c r="B1434" t="s">
        <v>196</v>
      </c>
      <c r="C1434">
        <v>1573</v>
      </c>
      <c r="D1434" t="s">
        <v>200</v>
      </c>
      <c r="F1434">
        <v>2013</v>
      </c>
      <c r="G1434">
        <v>86</v>
      </c>
      <c r="H1434">
        <v>70.95</v>
      </c>
      <c r="I1434">
        <v>2722.52</v>
      </c>
      <c r="K1434">
        <v>10.927</v>
      </c>
      <c r="L1434">
        <v>0.5</v>
      </c>
      <c r="M1434">
        <v>3539.8</v>
      </c>
      <c r="N1434">
        <v>8.1100000000000005E-2</v>
      </c>
      <c r="O1434">
        <v>11.845000000000001</v>
      </c>
      <c r="P1434">
        <v>0.54179999999999995</v>
      </c>
      <c r="Q1434">
        <v>43706.3</v>
      </c>
      <c r="R1434" t="s">
        <v>38</v>
      </c>
      <c r="T1434" t="s">
        <v>28</v>
      </c>
      <c r="Y1434" t="s">
        <v>103</v>
      </c>
    </row>
    <row r="1435" spans="1:25" x14ac:dyDescent="0.45">
      <c r="A1435" t="s">
        <v>122</v>
      </c>
      <c r="B1435" t="s">
        <v>196</v>
      </c>
      <c r="C1435">
        <v>1573</v>
      </c>
      <c r="D1435" t="s">
        <v>200</v>
      </c>
      <c r="F1435">
        <v>2014</v>
      </c>
      <c r="G1435">
        <v>228</v>
      </c>
      <c r="H1435">
        <v>185.95</v>
      </c>
      <c r="I1435">
        <v>9106.49</v>
      </c>
      <c r="K1435">
        <v>20.263999999999999</v>
      </c>
      <c r="L1435">
        <v>0.30349999999999999</v>
      </c>
      <c r="M1435">
        <v>10834.6</v>
      </c>
      <c r="N1435">
        <v>8.0299999999999996E-2</v>
      </c>
      <c r="O1435">
        <v>37.155999999999999</v>
      </c>
      <c r="P1435">
        <v>0.55300000000000005</v>
      </c>
      <c r="Q1435">
        <v>133758.39999999999</v>
      </c>
      <c r="R1435" t="s">
        <v>38</v>
      </c>
      <c r="T1435" t="s">
        <v>28</v>
      </c>
      <c r="Y1435" t="s">
        <v>103</v>
      </c>
    </row>
    <row r="1436" spans="1:25" x14ac:dyDescent="0.45">
      <c r="A1436" t="s">
        <v>122</v>
      </c>
      <c r="B1436" t="s">
        <v>196</v>
      </c>
      <c r="C1436">
        <v>1573</v>
      </c>
      <c r="D1436" t="s">
        <v>200</v>
      </c>
      <c r="F1436">
        <v>2015</v>
      </c>
      <c r="G1436">
        <v>58</v>
      </c>
      <c r="H1436">
        <v>41.5</v>
      </c>
      <c r="I1436">
        <v>1735.04</v>
      </c>
      <c r="K1436">
        <v>3.9980000000000002</v>
      </c>
      <c r="L1436">
        <v>0.3029</v>
      </c>
      <c r="M1436">
        <v>2137.6999999999998</v>
      </c>
      <c r="N1436">
        <v>8.09E-2</v>
      </c>
      <c r="O1436">
        <v>7.1520000000000001</v>
      </c>
      <c r="P1436">
        <v>0.54200000000000004</v>
      </c>
      <c r="Q1436">
        <v>26390.9</v>
      </c>
      <c r="R1436" t="s">
        <v>38</v>
      </c>
      <c r="T1436" t="s">
        <v>28</v>
      </c>
      <c r="Y1436" t="s">
        <v>159</v>
      </c>
    </row>
    <row r="1437" spans="1:25" x14ac:dyDescent="0.45">
      <c r="A1437" t="s">
        <v>122</v>
      </c>
      <c r="B1437" t="s">
        <v>196</v>
      </c>
      <c r="C1437">
        <v>1573</v>
      </c>
      <c r="D1437" t="s">
        <v>200</v>
      </c>
      <c r="F1437">
        <v>2016</v>
      </c>
      <c r="G1437">
        <v>54</v>
      </c>
      <c r="H1437">
        <v>41.55</v>
      </c>
      <c r="I1437">
        <v>1844.89</v>
      </c>
      <c r="K1437">
        <v>3.8660000000000001</v>
      </c>
      <c r="L1437">
        <v>0.30280000000000001</v>
      </c>
      <c r="M1437">
        <v>2066.5</v>
      </c>
      <c r="N1437">
        <v>8.09E-2</v>
      </c>
      <c r="O1437">
        <v>6.915</v>
      </c>
      <c r="P1437">
        <v>0.54210000000000003</v>
      </c>
      <c r="Q1437">
        <v>25515.200000000001</v>
      </c>
      <c r="R1437" t="s">
        <v>38</v>
      </c>
      <c r="T1437" t="s">
        <v>28</v>
      </c>
      <c r="Y1437" t="s">
        <v>159</v>
      </c>
    </row>
    <row r="1438" spans="1:25" x14ac:dyDescent="0.45">
      <c r="A1438" t="s">
        <v>122</v>
      </c>
      <c r="B1438" t="s">
        <v>196</v>
      </c>
      <c r="C1438">
        <v>1573</v>
      </c>
      <c r="D1438" t="s">
        <v>200</v>
      </c>
      <c r="F1438">
        <v>2017</v>
      </c>
      <c r="G1438">
        <v>40</v>
      </c>
      <c r="H1438">
        <v>28.22</v>
      </c>
      <c r="I1438">
        <v>1064.1099999999999</v>
      </c>
      <c r="K1438">
        <v>2.4710000000000001</v>
      </c>
      <c r="L1438">
        <v>0.30359999999999998</v>
      </c>
      <c r="M1438">
        <v>1321.2</v>
      </c>
      <c r="N1438">
        <v>8.0699999999999994E-2</v>
      </c>
      <c r="O1438">
        <v>4.4210000000000003</v>
      </c>
      <c r="P1438">
        <v>0.54300000000000004</v>
      </c>
      <c r="Q1438">
        <v>16311.1</v>
      </c>
      <c r="R1438" t="s">
        <v>38</v>
      </c>
      <c r="T1438" t="s">
        <v>28</v>
      </c>
      <c r="Y1438" t="s">
        <v>160</v>
      </c>
    </row>
    <row r="1439" spans="1:25" x14ac:dyDescent="0.45">
      <c r="A1439" t="s">
        <v>122</v>
      </c>
      <c r="B1439" t="s">
        <v>196</v>
      </c>
      <c r="C1439">
        <v>1573</v>
      </c>
      <c r="D1439" t="s">
        <v>200</v>
      </c>
      <c r="F1439">
        <v>2018</v>
      </c>
      <c r="G1439">
        <v>121</v>
      </c>
      <c r="H1439">
        <v>110.94</v>
      </c>
      <c r="I1439">
        <v>5377</v>
      </c>
      <c r="K1439">
        <v>10.762</v>
      </c>
      <c r="L1439">
        <v>0.30309999999999998</v>
      </c>
      <c r="M1439">
        <v>5753.2</v>
      </c>
      <c r="N1439">
        <v>8.1000000000000003E-2</v>
      </c>
      <c r="O1439">
        <v>19.247</v>
      </c>
      <c r="P1439">
        <v>0.54210000000000003</v>
      </c>
      <c r="Q1439">
        <v>71025.7</v>
      </c>
      <c r="R1439" t="s">
        <v>38</v>
      </c>
      <c r="T1439" t="s">
        <v>28</v>
      </c>
      <c r="Y1439" t="s">
        <v>160</v>
      </c>
    </row>
    <row r="1440" spans="1:25" x14ac:dyDescent="0.45">
      <c r="A1440" t="s">
        <v>122</v>
      </c>
      <c r="B1440" t="s">
        <v>196</v>
      </c>
      <c r="C1440">
        <v>1573</v>
      </c>
      <c r="D1440" t="s">
        <v>200</v>
      </c>
      <c r="F1440">
        <v>2019</v>
      </c>
      <c r="G1440">
        <v>28</v>
      </c>
      <c r="H1440">
        <v>17.97</v>
      </c>
      <c r="I1440">
        <v>731.22</v>
      </c>
      <c r="K1440">
        <v>1.591</v>
      </c>
      <c r="L1440">
        <v>0.30280000000000001</v>
      </c>
      <c r="M1440">
        <v>850.8</v>
      </c>
      <c r="N1440">
        <v>8.1299999999999997E-2</v>
      </c>
      <c r="O1440">
        <v>2.8460000000000001</v>
      </c>
      <c r="P1440">
        <v>0.54169999999999996</v>
      </c>
      <c r="Q1440">
        <v>10503.3</v>
      </c>
      <c r="R1440" t="s">
        <v>38</v>
      </c>
      <c r="T1440" t="s">
        <v>28</v>
      </c>
      <c r="Y1440" t="s">
        <v>160</v>
      </c>
    </row>
    <row r="1441" spans="1:25" x14ac:dyDescent="0.45">
      <c r="A1441" t="s">
        <v>122</v>
      </c>
      <c r="B1441" t="s">
        <v>196</v>
      </c>
      <c r="C1441">
        <v>1573</v>
      </c>
      <c r="D1441" t="s">
        <v>200</v>
      </c>
      <c r="F1441">
        <v>2020</v>
      </c>
      <c r="G1441">
        <v>24</v>
      </c>
      <c r="H1441">
        <v>15.98</v>
      </c>
      <c r="I1441">
        <v>760.96</v>
      </c>
      <c r="K1441">
        <v>1.504</v>
      </c>
      <c r="L1441">
        <v>0.30299999999999999</v>
      </c>
      <c r="M1441">
        <v>804.1</v>
      </c>
      <c r="N1441">
        <v>8.1100000000000005E-2</v>
      </c>
      <c r="O1441">
        <v>2.6909999999999998</v>
      </c>
      <c r="P1441">
        <v>0.54210000000000003</v>
      </c>
      <c r="Q1441">
        <v>9928.2000000000007</v>
      </c>
      <c r="R1441" t="s">
        <v>38</v>
      </c>
      <c r="T1441" t="s">
        <v>28</v>
      </c>
      <c r="Y1441" t="s">
        <v>160</v>
      </c>
    </row>
    <row r="1442" spans="1:25" x14ac:dyDescent="0.45">
      <c r="A1442" t="s">
        <v>122</v>
      </c>
      <c r="B1442" t="s">
        <v>196</v>
      </c>
      <c r="C1442">
        <v>1573</v>
      </c>
      <c r="D1442" t="s">
        <v>200</v>
      </c>
      <c r="F1442">
        <v>2021</v>
      </c>
      <c r="G1442">
        <v>10</v>
      </c>
      <c r="H1442">
        <v>6.52</v>
      </c>
      <c r="I1442">
        <v>327.67</v>
      </c>
      <c r="K1442">
        <v>0.64800000000000002</v>
      </c>
      <c r="L1442">
        <v>0.30299999999999999</v>
      </c>
      <c r="M1442">
        <v>346.5</v>
      </c>
      <c r="N1442">
        <v>8.1000000000000003E-2</v>
      </c>
      <c r="O1442">
        <v>1.159</v>
      </c>
      <c r="P1442">
        <v>0.54200000000000004</v>
      </c>
      <c r="Q1442">
        <v>4278.2</v>
      </c>
      <c r="R1442" t="s">
        <v>38</v>
      </c>
      <c r="T1442" t="s">
        <v>28</v>
      </c>
      <c r="Y1442" t="s">
        <v>161</v>
      </c>
    </row>
    <row r="1443" spans="1:25" x14ac:dyDescent="0.45">
      <c r="A1443" t="s">
        <v>122</v>
      </c>
      <c r="B1443" t="s">
        <v>196</v>
      </c>
      <c r="C1443">
        <v>1573</v>
      </c>
      <c r="D1443" t="s">
        <v>200</v>
      </c>
      <c r="F1443">
        <v>2022</v>
      </c>
      <c r="G1443">
        <v>67</v>
      </c>
      <c r="H1443">
        <v>53.18</v>
      </c>
      <c r="I1443">
        <v>2950.03</v>
      </c>
      <c r="K1443">
        <v>5.5629999999999997</v>
      </c>
      <c r="L1443">
        <v>0.3029</v>
      </c>
      <c r="M1443">
        <v>2974.4</v>
      </c>
      <c r="N1443">
        <v>8.1000000000000003E-2</v>
      </c>
      <c r="O1443">
        <v>9.5350000000000001</v>
      </c>
      <c r="P1443">
        <v>0.51990000000000003</v>
      </c>
      <c r="Q1443">
        <v>36722.400000000001</v>
      </c>
      <c r="R1443" t="s">
        <v>38</v>
      </c>
      <c r="T1443" t="s">
        <v>28</v>
      </c>
      <c r="Y1443" t="s">
        <v>161</v>
      </c>
    </row>
    <row r="1444" spans="1:25" x14ac:dyDescent="0.45">
      <c r="A1444" t="s">
        <v>122</v>
      </c>
      <c r="B1444" t="s">
        <v>196</v>
      </c>
      <c r="C1444">
        <v>1573</v>
      </c>
      <c r="D1444" t="s">
        <v>200</v>
      </c>
      <c r="F1444">
        <v>2023</v>
      </c>
      <c r="G1444">
        <v>12</v>
      </c>
      <c r="H1444">
        <v>6.75</v>
      </c>
      <c r="I1444">
        <v>214.09</v>
      </c>
      <c r="K1444">
        <v>0.48199999999999998</v>
      </c>
      <c r="L1444">
        <v>0.30299999999999999</v>
      </c>
      <c r="M1444">
        <v>257.7</v>
      </c>
      <c r="N1444">
        <v>8.09E-2</v>
      </c>
      <c r="O1444">
        <v>0.82499999999999996</v>
      </c>
      <c r="P1444">
        <v>0.51919999999999999</v>
      </c>
      <c r="Q1444">
        <v>3180</v>
      </c>
      <c r="R1444" t="s">
        <v>38</v>
      </c>
      <c r="T1444" t="s">
        <v>28</v>
      </c>
      <c r="Y1444" t="s">
        <v>161</v>
      </c>
    </row>
    <row r="1445" spans="1:25" x14ac:dyDescent="0.45">
      <c r="A1445" t="s">
        <v>122</v>
      </c>
      <c r="B1445" t="s">
        <v>196</v>
      </c>
      <c r="C1445">
        <v>1573</v>
      </c>
      <c r="D1445" t="s">
        <v>200</v>
      </c>
      <c r="F1445">
        <v>2024</v>
      </c>
      <c r="G1445">
        <v>18</v>
      </c>
      <c r="H1445">
        <v>14.81</v>
      </c>
      <c r="I1445">
        <v>701.87</v>
      </c>
      <c r="K1445">
        <v>1.3740000000000001</v>
      </c>
      <c r="L1445">
        <v>0.30330000000000001</v>
      </c>
      <c r="M1445">
        <v>734.5</v>
      </c>
      <c r="N1445">
        <v>8.0799999999999997E-2</v>
      </c>
      <c r="O1445">
        <v>2.3530000000000002</v>
      </c>
      <c r="P1445">
        <v>0.51870000000000005</v>
      </c>
      <c r="Q1445">
        <v>9066.9</v>
      </c>
      <c r="R1445" t="s">
        <v>38</v>
      </c>
      <c r="T1445" t="s">
        <v>28</v>
      </c>
      <c r="Y1445" t="s">
        <v>161</v>
      </c>
    </row>
    <row r="1446" spans="1:25" x14ac:dyDescent="0.45">
      <c r="A1446" t="s">
        <v>122</v>
      </c>
      <c r="B1446" t="s">
        <v>196</v>
      </c>
      <c r="C1446">
        <v>1573</v>
      </c>
      <c r="D1446" t="s">
        <v>201</v>
      </c>
      <c r="F1446">
        <v>2009</v>
      </c>
      <c r="G1446">
        <v>86</v>
      </c>
      <c r="H1446">
        <v>65.989999999999995</v>
      </c>
      <c r="I1446">
        <v>3713.64</v>
      </c>
      <c r="K1446">
        <v>4.3840000000000003</v>
      </c>
      <c r="L1446">
        <v>0.19900000000000001</v>
      </c>
      <c r="M1446">
        <v>3580.0740000000001</v>
      </c>
      <c r="N1446">
        <v>8.1000000000000003E-2</v>
      </c>
      <c r="O1446">
        <v>16.186</v>
      </c>
      <c r="P1446">
        <v>0.68400000000000005</v>
      </c>
      <c r="Q1446">
        <v>44121.332999999999</v>
      </c>
      <c r="R1446" t="s">
        <v>38</v>
      </c>
      <c r="T1446" t="s">
        <v>28</v>
      </c>
      <c r="Y1446" t="s">
        <v>103</v>
      </c>
    </row>
    <row r="1447" spans="1:25" x14ac:dyDescent="0.45">
      <c r="A1447" t="s">
        <v>122</v>
      </c>
      <c r="B1447" t="s">
        <v>196</v>
      </c>
      <c r="C1447">
        <v>1573</v>
      </c>
      <c r="D1447" t="s">
        <v>201</v>
      </c>
      <c r="F1447">
        <v>2010</v>
      </c>
      <c r="G1447">
        <v>125</v>
      </c>
      <c r="H1447">
        <v>92.5</v>
      </c>
      <c r="I1447">
        <v>3714</v>
      </c>
      <c r="K1447">
        <v>3.4049999999999998</v>
      </c>
      <c r="L1447">
        <v>0.1227</v>
      </c>
      <c r="M1447">
        <v>4463.4690000000001</v>
      </c>
      <c r="N1447">
        <v>8.0299999999999996E-2</v>
      </c>
      <c r="O1447">
        <v>18.292000000000002</v>
      </c>
      <c r="P1447">
        <v>0.61570000000000003</v>
      </c>
      <c r="Q1447">
        <v>55008.769</v>
      </c>
      <c r="R1447" t="s">
        <v>38</v>
      </c>
      <c r="T1447" t="s">
        <v>28</v>
      </c>
      <c r="Y1447" t="s">
        <v>103</v>
      </c>
    </row>
    <row r="1448" spans="1:25" x14ac:dyDescent="0.45">
      <c r="A1448" t="s">
        <v>122</v>
      </c>
      <c r="B1448" t="s">
        <v>196</v>
      </c>
      <c r="C1448">
        <v>1573</v>
      </c>
      <c r="D1448" t="s">
        <v>201</v>
      </c>
      <c r="F1448">
        <v>2011</v>
      </c>
      <c r="G1448">
        <v>77</v>
      </c>
      <c r="H1448">
        <v>60.68</v>
      </c>
      <c r="I1448">
        <v>2261.1</v>
      </c>
      <c r="K1448">
        <v>2.6419999999999999</v>
      </c>
      <c r="L1448">
        <v>0.14119999999999999</v>
      </c>
      <c r="M1448">
        <v>3030.31</v>
      </c>
      <c r="N1448">
        <v>8.1000000000000003E-2</v>
      </c>
      <c r="O1448">
        <v>13.231999999999999</v>
      </c>
      <c r="P1448">
        <v>0.64949999999999997</v>
      </c>
      <c r="Q1448">
        <v>37340.737999999998</v>
      </c>
      <c r="R1448" t="s">
        <v>38</v>
      </c>
      <c r="T1448" t="s">
        <v>28</v>
      </c>
      <c r="Y1448" t="s">
        <v>103</v>
      </c>
    </row>
    <row r="1449" spans="1:25" x14ac:dyDescent="0.45">
      <c r="A1449" t="s">
        <v>122</v>
      </c>
      <c r="B1449" t="s">
        <v>196</v>
      </c>
      <c r="C1449">
        <v>1573</v>
      </c>
      <c r="D1449" t="s">
        <v>201</v>
      </c>
      <c r="F1449">
        <v>2012</v>
      </c>
      <c r="G1449">
        <v>33</v>
      </c>
      <c r="H1449">
        <v>16.73</v>
      </c>
      <c r="I1449">
        <v>544.59</v>
      </c>
      <c r="K1449">
        <v>1.927</v>
      </c>
      <c r="L1449">
        <v>0.50029999999999997</v>
      </c>
      <c r="M1449">
        <v>624</v>
      </c>
      <c r="N1449">
        <v>8.0699999999999994E-2</v>
      </c>
      <c r="O1449">
        <v>2.238</v>
      </c>
      <c r="P1449">
        <v>0.58109999999999995</v>
      </c>
      <c r="Q1449">
        <v>7705</v>
      </c>
      <c r="R1449" t="s">
        <v>38</v>
      </c>
      <c r="T1449" t="s">
        <v>28</v>
      </c>
      <c r="Y1449" t="s">
        <v>103</v>
      </c>
    </row>
    <row r="1450" spans="1:25" x14ac:dyDescent="0.45">
      <c r="A1450" t="s">
        <v>122</v>
      </c>
      <c r="B1450" t="s">
        <v>196</v>
      </c>
      <c r="C1450">
        <v>1573</v>
      </c>
      <c r="D1450" t="s">
        <v>201</v>
      </c>
      <c r="F1450">
        <v>2013</v>
      </c>
      <c r="G1450">
        <v>85</v>
      </c>
      <c r="H1450">
        <v>67.37</v>
      </c>
      <c r="I1450">
        <v>2549.3000000000002</v>
      </c>
      <c r="K1450">
        <v>9.8339999999999996</v>
      </c>
      <c r="L1450">
        <v>0.50019999999999998</v>
      </c>
      <c r="M1450">
        <v>3186.3</v>
      </c>
      <c r="N1450">
        <v>8.1600000000000006E-2</v>
      </c>
      <c r="O1450">
        <v>10.659000000000001</v>
      </c>
      <c r="P1450">
        <v>0.54139999999999999</v>
      </c>
      <c r="Q1450">
        <v>39331.699999999997</v>
      </c>
      <c r="R1450" t="s">
        <v>38</v>
      </c>
      <c r="T1450" t="s">
        <v>28</v>
      </c>
      <c r="Y1450" t="s">
        <v>103</v>
      </c>
    </row>
    <row r="1451" spans="1:25" x14ac:dyDescent="0.45">
      <c r="A1451" t="s">
        <v>122</v>
      </c>
      <c r="B1451" t="s">
        <v>196</v>
      </c>
      <c r="C1451">
        <v>1573</v>
      </c>
      <c r="D1451" t="s">
        <v>201</v>
      </c>
      <c r="F1451">
        <v>2014</v>
      </c>
      <c r="G1451">
        <v>233</v>
      </c>
      <c r="H1451">
        <v>194.9</v>
      </c>
      <c r="I1451">
        <v>9507.9500000000007</v>
      </c>
      <c r="K1451">
        <v>23.477</v>
      </c>
      <c r="L1451">
        <v>0.30330000000000001</v>
      </c>
      <c r="M1451">
        <v>12551.4</v>
      </c>
      <c r="N1451">
        <v>8.0500000000000002E-2</v>
      </c>
      <c r="O1451">
        <v>42.95</v>
      </c>
      <c r="P1451">
        <v>0.55200000000000005</v>
      </c>
      <c r="Q1451">
        <v>154965.5</v>
      </c>
      <c r="R1451" t="s">
        <v>38</v>
      </c>
      <c r="T1451" t="s">
        <v>28</v>
      </c>
      <c r="Y1451" t="s">
        <v>103</v>
      </c>
    </row>
    <row r="1452" spans="1:25" x14ac:dyDescent="0.45">
      <c r="A1452" t="s">
        <v>122</v>
      </c>
      <c r="B1452" t="s">
        <v>196</v>
      </c>
      <c r="C1452">
        <v>1573</v>
      </c>
      <c r="D1452" t="s">
        <v>201</v>
      </c>
      <c r="F1452">
        <v>2015</v>
      </c>
      <c r="G1452">
        <v>41</v>
      </c>
      <c r="H1452">
        <v>30.81</v>
      </c>
      <c r="I1452">
        <v>1437.8</v>
      </c>
      <c r="K1452">
        <v>3.2250000000000001</v>
      </c>
      <c r="L1452">
        <v>0.30330000000000001</v>
      </c>
      <c r="M1452">
        <v>1724.4</v>
      </c>
      <c r="N1452">
        <v>8.0799999999999997E-2</v>
      </c>
      <c r="O1452">
        <v>5.7690000000000001</v>
      </c>
      <c r="P1452">
        <v>0.54239999999999999</v>
      </c>
      <c r="Q1452">
        <v>21286.9</v>
      </c>
      <c r="R1452" t="s">
        <v>38</v>
      </c>
      <c r="T1452" t="s">
        <v>28</v>
      </c>
      <c r="Y1452" t="s">
        <v>159</v>
      </c>
    </row>
    <row r="1453" spans="1:25" x14ac:dyDescent="0.45">
      <c r="A1453" t="s">
        <v>122</v>
      </c>
      <c r="B1453" t="s">
        <v>196</v>
      </c>
      <c r="C1453">
        <v>1573</v>
      </c>
      <c r="D1453" t="s">
        <v>201</v>
      </c>
      <c r="F1453">
        <v>2016</v>
      </c>
      <c r="G1453">
        <v>55</v>
      </c>
      <c r="H1453">
        <v>41.76</v>
      </c>
      <c r="I1453">
        <v>1910.97</v>
      </c>
      <c r="K1453">
        <v>3.9009999999999998</v>
      </c>
      <c r="L1453">
        <v>0.30349999999999999</v>
      </c>
      <c r="M1453">
        <v>2085</v>
      </c>
      <c r="N1453">
        <v>8.0500000000000002E-2</v>
      </c>
      <c r="O1453">
        <v>6.9779999999999998</v>
      </c>
      <c r="P1453">
        <v>0.54179999999999995</v>
      </c>
      <c r="Q1453">
        <v>25749.599999999999</v>
      </c>
      <c r="R1453" t="s">
        <v>38</v>
      </c>
      <c r="T1453" t="s">
        <v>28</v>
      </c>
      <c r="Y1453" t="s">
        <v>159</v>
      </c>
    </row>
    <row r="1454" spans="1:25" x14ac:dyDescent="0.45">
      <c r="A1454" t="s">
        <v>122</v>
      </c>
      <c r="B1454" t="s">
        <v>196</v>
      </c>
      <c r="C1454">
        <v>1573</v>
      </c>
      <c r="D1454" t="s">
        <v>201</v>
      </c>
      <c r="F1454">
        <v>2017</v>
      </c>
      <c r="G1454">
        <v>43</v>
      </c>
      <c r="H1454">
        <v>28.5</v>
      </c>
      <c r="I1454">
        <v>1121.6500000000001</v>
      </c>
      <c r="K1454">
        <v>2.5590000000000002</v>
      </c>
      <c r="L1454">
        <v>0.30309999999999998</v>
      </c>
      <c r="M1454">
        <v>1368.1</v>
      </c>
      <c r="N1454">
        <v>8.1199999999999994E-2</v>
      </c>
      <c r="O1454">
        <v>4.577</v>
      </c>
      <c r="P1454">
        <v>0.54169999999999996</v>
      </c>
      <c r="Q1454">
        <v>16887.8</v>
      </c>
      <c r="R1454" t="s">
        <v>38</v>
      </c>
      <c r="T1454" t="s">
        <v>28</v>
      </c>
      <c r="Y1454" t="s">
        <v>160</v>
      </c>
    </row>
    <row r="1455" spans="1:25" x14ac:dyDescent="0.45">
      <c r="A1455" t="s">
        <v>122</v>
      </c>
      <c r="B1455" t="s">
        <v>196</v>
      </c>
      <c r="C1455">
        <v>1573</v>
      </c>
      <c r="D1455" t="s">
        <v>201</v>
      </c>
      <c r="F1455">
        <v>2018</v>
      </c>
      <c r="G1455">
        <v>101</v>
      </c>
      <c r="H1455">
        <v>89.39</v>
      </c>
      <c r="I1455">
        <v>4415.74</v>
      </c>
      <c r="K1455">
        <v>8.92</v>
      </c>
      <c r="L1455">
        <v>0.30259999999999998</v>
      </c>
      <c r="M1455">
        <v>4771.3</v>
      </c>
      <c r="N1455">
        <v>8.0399999999999999E-2</v>
      </c>
      <c r="O1455">
        <v>15.956</v>
      </c>
      <c r="P1455">
        <v>0.54149999999999998</v>
      </c>
      <c r="Q1455">
        <v>58881.4</v>
      </c>
      <c r="R1455" t="s">
        <v>38</v>
      </c>
      <c r="T1455" t="s">
        <v>28</v>
      </c>
      <c r="Y1455" t="s">
        <v>160</v>
      </c>
    </row>
    <row r="1456" spans="1:25" x14ac:dyDescent="0.45">
      <c r="A1456" t="s">
        <v>122</v>
      </c>
      <c r="B1456" t="s">
        <v>196</v>
      </c>
      <c r="C1456">
        <v>1573</v>
      </c>
      <c r="D1456" t="s">
        <v>201</v>
      </c>
      <c r="F1456">
        <v>2019</v>
      </c>
      <c r="G1456">
        <v>20</v>
      </c>
      <c r="H1456">
        <v>12.59</v>
      </c>
      <c r="I1456">
        <v>527.48</v>
      </c>
      <c r="K1456">
        <v>1.0840000000000001</v>
      </c>
      <c r="L1456">
        <v>0.30180000000000001</v>
      </c>
      <c r="M1456">
        <v>579.70000000000005</v>
      </c>
      <c r="N1456">
        <v>8.1799999999999998E-2</v>
      </c>
      <c r="O1456">
        <v>1.94</v>
      </c>
      <c r="P1456">
        <v>0.5413</v>
      </c>
      <c r="Q1456">
        <v>7158</v>
      </c>
      <c r="R1456" t="s">
        <v>38</v>
      </c>
      <c r="T1456" t="s">
        <v>28</v>
      </c>
      <c r="Y1456" t="s">
        <v>160</v>
      </c>
    </row>
    <row r="1457" spans="1:25" x14ac:dyDescent="0.45">
      <c r="A1457" t="s">
        <v>122</v>
      </c>
      <c r="B1457" t="s">
        <v>196</v>
      </c>
      <c r="C1457">
        <v>1573</v>
      </c>
      <c r="D1457" t="s">
        <v>201</v>
      </c>
      <c r="F1457">
        <v>2020</v>
      </c>
      <c r="G1457">
        <v>19</v>
      </c>
      <c r="H1457">
        <v>14.36</v>
      </c>
      <c r="I1457">
        <v>725.17</v>
      </c>
      <c r="K1457">
        <v>1.417</v>
      </c>
      <c r="L1457">
        <v>0.30320000000000003</v>
      </c>
      <c r="M1457">
        <v>757.3</v>
      </c>
      <c r="N1457">
        <v>8.0799999999999997E-2</v>
      </c>
      <c r="O1457">
        <v>2.5339999999999998</v>
      </c>
      <c r="P1457">
        <v>0.54210000000000003</v>
      </c>
      <c r="Q1457">
        <v>9351.1</v>
      </c>
      <c r="R1457" t="s">
        <v>38</v>
      </c>
      <c r="T1457" t="s">
        <v>28</v>
      </c>
      <c r="Y1457" t="s">
        <v>160</v>
      </c>
    </row>
    <row r="1458" spans="1:25" x14ac:dyDescent="0.45">
      <c r="A1458" t="s">
        <v>122</v>
      </c>
      <c r="B1458" t="s">
        <v>196</v>
      </c>
      <c r="C1458">
        <v>1573</v>
      </c>
      <c r="D1458" t="s">
        <v>201</v>
      </c>
      <c r="F1458">
        <v>2021</v>
      </c>
      <c r="G1458">
        <v>8</v>
      </c>
      <c r="H1458">
        <v>5.12</v>
      </c>
      <c r="I1458">
        <v>252.75</v>
      </c>
      <c r="K1458">
        <v>0.499</v>
      </c>
      <c r="L1458">
        <v>0.30370000000000003</v>
      </c>
      <c r="M1458">
        <v>266.89999999999998</v>
      </c>
      <c r="N1458">
        <v>8.09E-2</v>
      </c>
      <c r="O1458">
        <v>0.89300000000000002</v>
      </c>
      <c r="P1458">
        <v>0.54210000000000003</v>
      </c>
      <c r="Q1458">
        <v>3295</v>
      </c>
      <c r="R1458" t="s">
        <v>38</v>
      </c>
      <c r="T1458" t="s">
        <v>28</v>
      </c>
      <c r="Y1458" t="s">
        <v>161</v>
      </c>
    </row>
    <row r="1459" spans="1:25" x14ac:dyDescent="0.45">
      <c r="A1459" t="s">
        <v>122</v>
      </c>
      <c r="B1459" t="s">
        <v>196</v>
      </c>
      <c r="C1459">
        <v>1573</v>
      </c>
      <c r="D1459" t="s">
        <v>201</v>
      </c>
      <c r="F1459">
        <v>2022</v>
      </c>
      <c r="G1459">
        <v>32</v>
      </c>
      <c r="H1459">
        <v>26.36</v>
      </c>
      <c r="I1459">
        <v>1124.68</v>
      </c>
      <c r="K1459">
        <v>2.3370000000000002</v>
      </c>
      <c r="L1459">
        <v>0.30249999999999999</v>
      </c>
      <c r="M1459">
        <v>1249.5999999999999</v>
      </c>
      <c r="N1459">
        <v>8.1500000000000003E-2</v>
      </c>
      <c r="O1459">
        <v>4.0720000000000001</v>
      </c>
      <c r="P1459">
        <v>0.52990000000000004</v>
      </c>
      <c r="Q1459">
        <v>15424.1</v>
      </c>
      <c r="R1459" t="s">
        <v>38</v>
      </c>
      <c r="T1459" t="s">
        <v>28</v>
      </c>
      <c r="Y1459" t="s">
        <v>161</v>
      </c>
    </row>
    <row r="1460" spans="1:25" x14ac:dyDescent="0.45">
      <c r="A1460" t="s">
        <v>122</v>
      </c>
      <c r="B1460" t="s">
        <v>196</v>
      </c>
      <c r="C1460">
        <v>1573</v>
      </c>
      <c r="D1460" t="s">
        <v>201</v>
      </c>
      <c r="F1460">
        <v>2023</v>
      </c>
      <c r="G1460">
        <v>0</v>
      </c>
      <c r="H1460">
        <v>0</v>
      </c>
      <c r="R1460" t="s">
        <v>38</v>
      </c>
      <c r="T1460" t="s">
        <v>28</v>
      </c>
      <c r="Y1460" t="s">
        <v>161</v>
      </c>
    </row>
    <row r="1461" spans="1:25" x14ac:dyDescent="0.45">
      <c r="A1461" t="s">
        <v>122</v>
      </c>
      <c r="B1461" t="s">
        <v>196</v>
      </c>
      <c r="C1461">
        <v>1573</v>
      </c>
      <c r="D1461" t="s">
        <v>201</v>
      </c>
      <c r="F1461">
        <v>2024</v>
      </c>
      <c r="G1461">
        <v>0</v>
      </c>
      <c r="H1461">
        <v>0</v>
      </c>
      <c r="R1461" t="s">
        <v>38</v>
      </c>
      <c r="T1461" t="s">
        <v>28</v>
      </c>
      <c r="Y1461" t="s">
        <v>161</v>
      </c>
    </row>
    <row r="1462" spans="1:25" x14ac:dyDescent="0.45">
      <c r="A1462" t="s">
        <v>122</v>
      </c>
      <c r="B1462" t="s">
        <v>196</v>
      </c>
      <c r="C1462">
        <v>1573</v>
      </c>
      <c r="D1462" t="s">
        <v>202</v>
      </c>
      <c r="F1462">
        <v>2009</v>
      </c>
      <c r="G1462">
        <v>119</v>
      </c>
      <c r="H1462">
        <v>83.19</v>
      </c>
      <c r="I1462">
        <v>4265.1499999999996</v>
      </c>
      <c r="K1462">
        <v>5.226</v>
      </c>
      <c r="L1462">
        <v>0.19900000000000001</v>
      </c>
      <c r="M1462">
        <v>4267.674</v>
      </c>
      <c r="N1462">
        <v>8.1000000000000003E-2</v>
      </c>
      <c r="O1462">
        <v>17.311</v>
      </c>
      <c r="P1462">
        <v>0.58099999999999996</v>
      </c>
      <c r="Q1462">
        <v>52594.127999999997</v>
      </c>
      <c r="R1462" t="s">
        <v>38</v>
      </c>
      <c r="T1462" t="s">
        <v>28</v>
      </c>
      <c r="Y1462" t="s">
        <v>103</v>
      </c>
    </row>
    <row r="1463" spans="1:25" x14ac:dyDescent="0.45">
      <c r="A1463" t="s">
        <v>122</v>
      </c>
      <c r="B1463" t="s">
        <v>196</v>
      </c>
      <c r="C1463">
        <v>1573</v>
      </c>
      <c r="D1463" t="s">
        <v>202</v>
      </c>
      <c r="F1463">
        <v>2010</v>
      </c>
      <c r="G1463">
        <v>158</v>
      </c>
      <c r="H1463">
        <v>129.6</v>
      </c>
      <c r="I1463">
        <v>5201.6400000000003</v>
      </c>
      <c r="K1463">
        <v>4.9039999999999999</v>
      </c>
      <c r="L1463">
        <v>0.1235</v>
      </c>
      <c r="M1463">
        <v>6440.9409999999998</v>
      </c>
      <c r="N1463">
        <v>8.1000000000000003E-2</v>
      </c>
      <c r="O1463">
        <v>23.994</v>
      </c>
      <c r="P1463">
        <v>0.56850000000000001</v>
      </c>
      <c r="Q1463">
        <v>79377.274000000005</v>
      </c>
      <c r="R1463" t="s">
        <v>38</v>
      </c>
      <c r="T1463" t="s">
        <v>28</v>
      </c>
      <c r="Y1463" t="s">
        <v>103</v>
      </c>
    </row>
    <row r="1464" spans="1:25" x14ac:dyDescent="0.45">
      <c r="A1464" t="s">
        <v>122</v>
      </c>
      <c r="B1464" t="s">
        <v>196</v>
      </c>
      <c r="C1464">
        <v>1573</v>
      </c>
      <c r="D1464" t="s">
        <v>202</v>
      </c>
      <c r="F1464">
        <v>2011</v>
      </c>
      <c r="G1464">
        <v>93</v>
      </c>
      <c r="H1464">
        <v>68.19</v>
      </c>
      <c r="I1464">
        <v>2442.0300000000002</v>
      </c>
      <c r="K1464">
        <v>2.89</v>
      </c>
      <c r="L1464">
        <v>0.14069999999999999</v>
      </c>
      <c r="M1464">
        <v>3321.596</v>
      </c>
      <c r="N1464">
        <v>8.1000000000000003E-2</v>
      </c>
      <c r="O1464">
        <v>12.337999999999999</v>
      </c>
      <c r="P1464">
        <v>0.53669999999999995</v>
      </c>
      <c r="Q1464">
        <v>40936.720999999998</v>
      </c>
      <c r="R1464" t="s">
        <v>38</v>
      </c>
      <c r="T1464" t="s">
        <v>28</v>
      </c>
      <c r="Y1464" t="s">
        <v>103</v>
      </c>
    </row>
    <row r="1465" spans="1:25" x14ac:dyDescent="0.45">
      <c r="A1465" t="s">
        <v>122</v>
      </c>
      <c r="B1465" t="s">
        <v>196</v>
      </c>
      <c r="C1465">
        <v>1573</v>
      </c>
      <c r="D1465" t="s">
        <v>202</v>
      </c>
      <c r="F1465">
        <v>2012</v>
      </c>
      <c r="G1465">
        <v>42</v>
      </c>
      <c r="H1465">
        <v>18.25</v>
      </c>
      <c r="I1465">
        <v>606.9</v>
      </c>
      <c r="K1465">
        <v>2.34</v>
      </c>
      <c r="L1465">
        <v>0.5</v>
      </c>
      <c r="M1465">
        <v>757.8</v>
      </c>
      <c r="N1465">
        <v>8.1000000000000003E-2</v>
      </c>
      <c r="O1465">
        <v>2.758</v>
      </c>
      <c r="P1465">
        <v>0.58899999999999997</v>
      </c>
      <c r="Q1465">
        <v>9357.7999999999993</v>
      </c>
      <c r="R1465" t="s">
        <v>38</v>
      </c>
      <c r="T1465" t="s">
        <v>28</v>
      </c>
      <c r="Y1465" t="s">
        <v>103</v>
      </c>
    </row>
    <row r="1466" spans="1:25" x14ac:dyDescent="0.45">
      <c r="A1466" t="s">
        <v>122</v>
      </c>
      <c r="B1466" t="s">
        <v>196</v>
      </c>
      <c r="C1466">
        <v>1573</v>
      </c>
      <c r="D1466" t="s">
        <v>202</v>
      </c>
      <c r="F1466">
        <v>2013</v>
      </c>
      <c r="G1466">
        <v>67</v>
      </c>
      <c r="H1466">
        <v>47.75</v>
      </c>
      <c r="I1466">
        <v>1729.13</v>
      </c>
      <c r="K1466">
        <v>7.1379999999999999</v>
      </c>
      <c r="L1466">
        <v>0.50019999999999998</v>
      </c>
      <c r="M1466">
        <v>2312.5</v>
      </c>
      <c r="N1466">
        <v>8.0799999999999997E-2</v>
      </c>
      <c r="O1466">
        <v>8.0310000000000006</v>
      </c>
      <c r="P1466">
        <v>0.56420000000000003</v>
      </c>
      <c r="Q1466">
        <v>28550.5</v>
      </c>
      <c r="R1466" t="s">
        <v>38</v>
      </c>
      <c r="T1466" t="s">
        <v>28</v>
      </c>
      <c r="Y1466" t="s">
        <v>103</v>
      </c>
    </row>
    <row r="1467" spans="1:25" x14ac:dyDescent="0.45">
      <c r="A1467" t="s">
        <v>122</v>
      </c>
      <c r="B1467" t="s">
        <v>196</v>
      </c>
      <c r="C1467">
        <v>1573</v>
      </c>
      <c r="D1467" t="s">
        <v>202</v>
      </c>
      <c r="F1467">
        <v>2014</v>
      </c>
      <c r="G1467">
        <v>213</v>
      </c>
      <c r="H1467">
        <v>175.93</v>
      </c>
      <c r="I1467">
        <v>8014.42</v>
      </c>
      <c r="K1467">
        <v>17.629000000000001</v>
      </c>
      <c r="L1467">
        <v>0.30259999999999998</v>
      </c>
      <c r="M1467">
        <v>9425.1</v>
      </c>
      <c r="N1467">
        <v>8.1000000000000003E-2</v>
      </c>
      <c r="O1467">
        <v>32.302</v>
      </c>
      <c r="P1467">
        <v>0.55269999999999997</v>
      </c>
      <c r="Q1467">
        <v>116364.8</v>
      </c>
      <c r="R1467" t="s">
        <v>38</v>
      </c>
      <c r="T1467" t="s">
        <v>28</v>
      </c>
      <c r="Y1467" t="s">
        <v>103</v>
      </c>
    </row>
    <row r="1468" spans="1:25" x14ac:dyDescent="0.45">
      <c r="A1468" t="s">
        <v>122</v>
      </c>
      <c r="B1468" t="s">
        <v>196</v>
      </c>
      <c r="C1468">
        <v>1573</v>
      </c>
      <c r="D1468" t="s">
        <v>202</v>
      </c>
      <c r="F1468">
        <v>2015</v>
      </c>
      <c r="G1468">
        <v>55</v>
      </c>
      <c r="H1468">
        <v>41.25</v>
      </c>
      <c r="I1468">
        <v>1669.07</v>
      </c>
      <c r="K1468">
        <v>3.9630000000000001</v>
      </c>
      <c r="L1468">
        <v>0.30299999999999999</v>
      </c>
      <c r="M1468">
        <v>2119</v>
      </c>
      <c r="N1468">
        <v>8.1000000000000003E-2</v>
      </c>
      <c r="O1468">
        <v>7.0890000000000004</v>
      </c>
      <c r="P1468">
        <v>0.54200000000000004</v>
      </c>
      <c r="Q1468">
        <v>26159.3</v>
      </c>
      <c r="R1468" t="s">
        <v>38</v>
      </c>
      <c r="T1468" t="s">
        <v>28</v>
      </c>
      <c r="Y1468" t="s">
        <v>159</v>
      </c>
    </row>
    <row r="1469" spans="1:25" x14ac:dyDescent="0.45">
      <c r="A1469" t="s">
        <v>122</v>
      </c>
      <c r="B1469" t="s">
        <v>196</v>
      </c>
      <c r="C1469">
        <v>1573</v>
      </c>
      <c r="D1469" t="s">
        <v>202</v>
      </c>
      <c r="F1469">
        <v>2016</v>
      </c>
      <c r="G1469">
        <v>51</v>
      </c>
      <c r="H1469">
        <v>36.47</v>
      </c>
      <c r="I1469">
        <v>1601.07</v>
      </c>
      <c r="K1469">
        <v>3.3140000000000001</v>
      </c>
      <c r="L1469">
        <v>0.3024</v>
      </c>
      <c r="M1469">
        <v>1771.8</v>
      </c>
      <c r="N1469">
        <v>8.2100000000000006E-2</v>
      </c>
      <c r="O1469">
        <v>5.9279999999999999</v>
      </c>
      <c r="P1469">
        <v>0.54259999999999997</v>
      </c>
      <c r="Q1469">
        <v>21875.7</v>
      </c>
      <c r="R1469" t="s">
        <v>38</v>
      </c>
      <c r="T1469" t="s">
        <v>28</v>
      </c>
      <c r="Y1469" t="s">
        <v>159</v>
      </c>
    </row>
    <row r="1470" spans="1:25" x14ac:dyDescent="0.45">
      <c r="A1470" t="s">
        <v>122</v>
      </c>
      <c r="B1470" t="s">
        <v>196</v>
      </c>
      <c r="C1470">
        <v>1573</v>
      </c>
      <c r="D1470" t="s">
        <v>202</v>
      </c>
      <c r="F1470">
        <v>2017</v>
      </c>
      <c r="G1470">
        <v>45</v>
      </c>
      <c r="H1470">
        <v>29.26</v>
      </c>
      <c r="I1470">
        <v>1139.52</v>
      </c>
      <c r="K1470">
        <v>2.4710000000000001</v>
      </c>
      <c r="L1470">
        <v>0.30349999999999999</v>
      </c>
      <c r="M1470">
        <v>1321.1</v>
      </c>
      <c r="N1470">
        <v>8.1199999999999994E-2</v>
      </c>
      <c r="O1470">
        <v>4.42</v>
      </c>
      <c r="P1470">
        <v>0.5413</v>
      </c>
      <c r="Q1470">
        <v>16310.1</v>
      </c>
      <c r="R1470" t="s">
        <v>38</v>
      </c>
      <c r="T1470" t="s">
        <v>28</v>
      </c>
      <c r="Y1470" t="s">
        <v>160</v>
      </c>
    </row>
    <row r="1471" spans="1:25" x14ac:dyDescent="0.45">
      <c r="A1471" t="s">
        <v>122</v>
      </c>
      <c r="B1471" t="s">
        <v>196</v>
      </c>
      <c r="C1471">
        <v>1573</v>
      </c>
      <c r="D1471" t="s">
        <v>202</v>
      </c>
      <c r="F1471">
        <v>2018</v>
      </c>
      <c r="G1471">
        <v>106</v>
      </c>
      <c r="H1471">
        <v>87.74</v>
      </c>
      <c r="I1471">
        <v>4183.1499999999996</v>
      </c>
      <c r="K1471">
        <v>8.5169999999999995</v>
      </c>
      <c r="L1471">
        <v>0.30309999999999998</v>
      </c>
      <c r="M1471">
        <v>4553.8999999999996</v>
      </c>
      <c r="N1471">
        <v>8.0799999999999997E-2</v>
      </c>
      <c r="O1471">
        <v>15.236000000000001</v>
      </c>
      <c r="P1471">
        <v>0.54220000000000002</v>
      </c>
      <c r="Q1471">
        <v>56220.9</v>
      </c>
      <c r="R1471" t="s">
        <v>38</v>
      </c>
      <c r="T1471" t="s">
        <v>28</v>
      </c>
      <c r="Y1471" t="s">
        <v>160</v>
      </c>
    </row>
    <row r="1472" spans="1:25" x14ac:dyDescent="0.45">
      <c r="A1472" t="s">
        <v>122</v>
      </c>
      <c r="B1472" t="s">
        <v>196</v>
      </c>
      <c r="C1472">
        <v>1573</v>
      </c>
      <c r="D1472" t="s">
        <v>202</v>
      </c>
      <c r="F1472">
        <v>2019</v>
      </c>
      <c r="G1472">
        <v>4</v>
      </c>
      <c r="H1472">
        <v>2.69</v>
      </c>
      <c r="I1472">
        <v>145.47999999999999</v>
      </c>
      <c r="K1472">
        <v>0.33200000000000002</v>
      </c>
      <c r="L1472">
        <v>0.30299999999999999</v>
      </c>
      <c r="M1472">
        <v>177.5</v>
      </c>
      <c r="N1472">
        <v>8.1000000000000003E-2</v>
      </c>
      <c r="O1472">
        <v>0.59399999999999997</v>
      </c>
      <c r="P1472">
        <v>0.54200000000000004</v>
      </c>
      <c r="Q1472">
        <v>2192</v>
      </c>
      <c r="R1472" t="s">
        <v>38</v>
      </c>
      <c r="T1472" t="s">
        <v>28</v>
      </c>
      <c r="Y1472" t="s">
        <v>160</v>
      </c>
    </row>
    <row r="1473" spans="1:25" x14ac:dyDescent="0.45">
      <c r="A1473" t="s">
        <v>122</v>
      </c>
      <c r="B1473" t="s">
        <v>196</v>
      </c>
      <c r="C1473">
        <v>1573</v>
      </c>
      <c r="D1473" t="s">
        <v>202</v>
      </c>
      <c r="F1473">
        <v>2020</v>
      </c>
      <c r="G1473">
        <v>63</v>
      </c>
      <c r="H1473">
        <v>36.17</v>
      </c>
      <c r="I1473">
        <v>1391.39</v>
      </c>
      <c r="K1473">
        <v>2.9729999999999999</v>
      </c>
      <c r="L1473">
        <v>0.30370000000000003</v>
      </c>
      <c r="M1473">
        <v>1589.2</v>
      </c>
      <c r="N1473">
        <v>8.0600000000000005E-2</v>
      </c>
      <c r="O1473">
        <v>5.3179999999999996</v>
      </c>
      <c r="P1473">
        <v>0.54179999999999995</v>
      </c>
      <c r="Q1473">
        <v>19624.8</v>
      </c>
      <c r="R1473" t="s">
        <v>38</v>
      </c>
      <c r="T1473" t="s">
        <v>28</v>
      </c>
      <c r="Y1473" t="s">
        <v>160</v>
      </c>
    </row>
    <row r="1474" spans="1:25" x14ac:dyDescent="0.45">
      <c r="A1474" t="s">
        <v>122</v>
      </c>
      <c r="B1474" t="s">
        <v>196</v>
      </c>
      <c r="C1474">
        <v>1573</v>
      </c>
      <c r="D1474" t="s">
        <v>202</v>
      </c>
      <c r="F1474">
        <v>2021</v>
      </c>
      <c r="G1474">
        <v>14</v>
      </c>
      <c r="H1474">
        <v>7.88</v>
      </c>
      <c r="I1474">
        <v>350.06</v>
      </c>
      <c r="K1474">
        <v>0.876</v>
      </c>
      <c r="L1474">
        <v>0.30280000000000001</v>
      </c>
      <c r="M1474">
        <v>468.3</v>
      </c>
      <c r="N1474">
        <v>8.09E-2</v>
      </c>
      <c r="O1474">
        <v>1.5669999999999999</v>
      </c>
      <c r="P1474">
        <v>0.54210000000000003</v>
      </c>
      <c r="Q1474">
        <v>5781</v>
      </c>
      <c r="R1474" t="s">
        <v>38</v>
      </c>
      <c r="T1474" t="s">
        <v>28</v>
      </c>
      <c r="Y1474" t="s">
        <v>161</v>
      </c>
    </row>
    <row r="1475" spans="1:25" x14ac:dyDescent="0.45">
      <c r="A1475" t="s">
        <v>122</v>
      </c>
      <c r="B1475" t="s">
        <v>196</v>
      </c>
      <c r="C1475">
        <v>1573</v>
      </c>
      <c r="D1475" t="s">
        <v>202</v>
      </c>
      <c r="F1475">
        <v>2022</v>
      </c>
      <c r="G1475">
        <v>29</v>
      </c>
      <c r="H1475">
        <v>21.63</v>
      </c>
      <c r="I1475">
        <v>830.66</v>
      </c>
      <c r="K1475">
        <v>1.7749999999999999</v>
      </c>
      <c r="L1475">
        <v>0.30280000000000001</v>
      </c>
      <c r="M1475">
        <v>949.1</v>
      </c>
      <c r="N1475">
        <v>8.1199999999999994E-2</v>
      </c>
      <c r="O1475">
        <v>3.0550000000000002</v>
      </c>
      <c r="P1475">
        <v>0.5222</v>
      </c>
      <c r="Q1475">
        <v>11715.9</v>
      </c>
      <c r="R1475" t="s">
        <v>38</v>
      </c>
      <c r="T1475" t="s">
        <v>28</v>
      </c>
      <c r="Y1475" t="s">
        <v>161</v>
      </c>
    </row>
    <row r="1476" spans="1:25" x14ac:dyDescent="0.45">
      <c r="A1476" t="s">
        <v>122</v>
      </c>
      <c r="B1476" t="s">
        <v>196</v>
      </c>
      <c r="C1476">
        <v>1573</v>
      </c>
      <c r="D1476" t="s">
        <v>202</v>
      </c>
      <c r="F1476">
        <v>2023</v>
      </c>
      <c r="G1476">
        <v>0</v>
      </c>
      <c r="H1476">
        <v>0</v>
      </c>
      <c r="R1476" t="s">
        <v>38</v>
      </c>
      <c r="T1476" t="s">
        <v>28</v>
      </c>
      <c r="Y1476" t="s">
        <v>161</v>
      </c>
    </row>
    <row r="1477" spans="1:25" x14ac:dyDescent="0.45">
      <c r="A1477" t="s">
        <v>122</v>
      </c>
      <c r="B1477" t="s">
        <v>196</v>
      </c>
      <c r="C1477">
        <v>1573</v>
      </c>
      <c r="D1477" t="s">
        <v>202</v>
      </c>
      <c r="F1477">
        <v>2024</v>
      </c>
      <c r="G1477">
        <v>0</v>
      </c>
      <c r="H1477">
        <v>0</v>
      </c>
      <c r="R1477" t="s">
        <v>38</v>
      </c>
      <c r="T1477" t="s">
        <v>28</v>
      </c>
      <c r="Y1477" t="s">
        <v>161</v>
      </c>
    </row>
    <row r="1478" spans="1:25" x14ac:dyDescent="0.45">
      <c r="A1478" t="s">
        <v>203</v>
      </c>
      <c r="B1478" t="s">
        <v>204</v>
      </c>
      <c r="C1478">
        <v>1586</v>
      </c>
      <c r="D1478" t="s">
        <v>205</v>
      </c>
      <c r="F1478">
        <v>2009</v>
      </c>
      <c r="G1478">
        <v>16</v>
      </c>
      <c r="H1478">
        <v>9.2799999999999994</v>
      </c>
      <c r="I1478">
        <v>70.86</v>
      </c>
      <c r="O1478">
        <v>0.50900000000000001</v>
      </c>
      <c r="P1478">
        <v>0.59089999999999998</v>
      </c>
      <c r="Q1478">
        <v>1724.1</v>
      </c>
      <c r="R1478" t="s">
        <v>38</v>
      </c>
      <c r="T1478" t="s">
        <v>28</v>
      </c>
      <c r="Y1478" t="s">
        <v>29</v>
      </c>
    </row>
    <row r="1479" spans="1:25" x14ac:dyDescent="0.45">
      <c r="A1479" t="s">
        <v>203</v>
      </c>
      <c r="B1479" t="s">
        <v>204</v>
      </c>
      <c r="C1479">
        <v>1586</v>
      </c>
      <c r="D1479" t="s">
        <v>205</v>
      </c>
      <c r="F1479">
        <v>2010</v>
      </c>
      <c r="G1479">
        <v>28</v>
      </c>
      <c r="H1479">
        <v>20.010000000000002</v>
      </c>
      <c r="I1479">
        <v>93.1</v>
      </c>
      <c r="O1479">
        <v>1.099</v>
      </c>
      <c r="P1479">
        <v>0.59109999999999996</v>
      </c>
      <c r="Q1479">
        <v>3717.7</v>
      </c>
      <c r="R1479" t="s">
        <v>38</v>
      </c>
      <c r="T1479" t="s">
        <v>28</v>
      </c>
      <c r="Y1479" t="s">
        <v>29</v>
      </c>
    </row>
    <row r="1480" spans="1:25" x14ac:dyDescent="0.45">
      <c r="A1480" t="s">
        <v>203</v>
      </c>
      <c r="B1480" t="s">
        <v>204</v>
      </c>
      <c r="C1480">
        <v>1586</v>
      </c>
      <c r="D1480" t="s">
        <v>205</v>
      </c>
      <c r="F1480">
        <v>2011</v>
      </c>
      <c r="G1480">
        <v>30</v>
      </c>
      <c r="H1480">
        <v>22.84</v>
      </c>
      <c r="I1480">
        <v>106.2</v>
      </c>
      <c r="O1480">
        <v>1.254</v>
      </c>
      <c r="P1480">
        <v>0.59099999999999997</v>
      </c>
      <c r="Q1480">
        <v>4243.5</v>
      </c>
      <c r="R1480" t="s">
        <v>38</v>
      </c>
      <c r="T1480" t="s">
        <v>28</v>
      </c>
      <c r="Y1480" t="s">
        <v>29</v>
      </c>
    </row>
    <row r="1481" spans="1:25" x14ac:dyDescent="0.45">
      <c r="A1481" t="s">
        <v>203</v>
      </c>
      <c r="B1481" t="s">
        <v>204</v>
      </c>
      <c r="C1481">
        <v>1586</v>
      </c>
      <c r="D1481" t="s">
        <v>205</v>
      </c>
      <c r="F1481">
        <v>2012</v>
      </c>
      <c r="G1481">
        <v>13</v>
      </c>
      <c r="H1481">
        <v>7.4</v>
      </c>
      <c r="I1481">
        <v>30.5</v>
      </c>
      <c r="O1481">
        <v>0.40600000000000003</v>
      </c>
      <c r="P1481">
        <v>0.59109999999999996</v>
      </c>
      <c r="Q1481">
        <v>1374.9</v>
      </c>
      <c r="R1481" t="s">
        <v>38</v>
      </c>
      <c r="T1481" t="s">
        <v>28</v>
      </c>
      <c r="Y1481" t="s">
        <v>29</v>
      </c>
    </row>
    <row r="1482" spans="1:25" x14ac:dyDescent="0.45">
      <c r="A1482" t="s">
        <v>203</v>
      </c>
      <c r="B1482" t="s">
        <v>204</v>
      </c>
      <c r="C1482">
        <v>1586</v>
      </c>
      <c r="D1482" t="s">
        <v>205</v>
      </c>
      <c r="F1482">
        <v>2013</v>
      </c>
      <c r="G1482">
        <v>16</v>
      </c>
      <c r="H1482">
        <v>12.67</v>
      </c>
      <c r="I1482">
        <v>69.11</v>
      </c>
      <c r="O1482">
        <v>0.67</v>
      </c>
      <c r="P1482">
        <v>0.56950000000000001</v>
      </c>
      <c r="Q1482">
        <v>2354</v>
      </c>
      <c r="R1482" t="s">
        <v>38</v>
      </c>
      <c r="T1482" t="s">
        <v>28</v>
      </c>
      <c r="Y1482" t="s">
        <v>29</v>
      </c>
    </row>
    <row r="1483" spans="1:25" x14ac:dyDescent="0.45">
      <c r="A1483" t="s">
        <v>203</v>
      </c>
      <c r="B1483" t="s">
        <v>204</v>
      </c>
      <c r="C1483">
        <v>1586</v>
      </c>
      <c r="D1483" t="s">
        <v>205</v>
      </c>
      <c r="F1483">
        <v>2014</v>
      </c>
      <c r="G1483">
        <v>24</v>
      </c>
      <c r="H1483">
        <v>11.81</v>
      </c>
      <c r="I1483">
        <v>53.8</v>
      </c>
      <c r="O1483">
        <v>0.61399999999999999</v>
      </c>
      <c r="P1483">
        <v>0.56069999999999998</v>
      </c>
      <c r="Q1483">
        <v>2194.6</v>
      </c>
      <c r="R1483" t="s">
        <v>38</v>
      </c>
      <c r="T1483" t="s">
        <v>28</v>
      </c>
      <c r="Y1483" t="s">
        <v>29</v>
      </c>
    </row>
    <row r="1484" spans="1:25" x14ac:dyDescent="0.45">
      <c r="A1484" t="s">
        <v>203</v>
      </c>
      <c r="B1484" t="s">
        <v>204</v>
      </c>
      <c r="C1484">
        <v>1586</v>
      </c>
      <c r="D1484" t="s">
        <v>205</v>
      </c>
      <c r="F1484">
        <v>2015</v>
      </c>
      <c r="G1484">
        <v>32</v>
      </c>
      <c r="H1484">
        <v>22.34</v>
      </c>
      <c r="I1484">
        <v>142.27000000000001</v>
      </c>
      <c r="O1484">
        <v>1.139</v>
      </c>
      <c r="P1484">
        <v>0.54900000000000004</v>
      </c>
      <c r="Q1484">
        <v>4150.8999999999996</v>
      </c>
      <c r="R1484" t="s">
        <v>38</v>
      </c>
      <c r="T1484" t="s">
        <v>28</v>
      </c>
      <c r="Y1484" t="s">
        <v>30</v>
      </c>
    </row>
    <row r="1485" spans="1:25" x14ac:dyDescent="0.45">
      <c r="A1485" t="s">
        <v>203</v>
      </c>
      <c r="B1485" t="s">
        <v>204</v>
      </c>
      <c r="C1485">
        <v>1586</v>
      </c>
      <c r="D1485" t="s">
        <v>205</v>
      </c>
      <c r="F1485">
        <v>2016</v>
      </c>
      <c r="G1485">
        <v>25</v>
      </c>
      <c r="H1485">
        <v>17.14</v>
      </c>
      <c r="I1485">
        <v>121.93</v>
      </c>
      <c r="O1485">
        <v>0.874</v>
      </c>
      <c r="P1485">
        <v>0.5494</v>
      </c>
      <c r="Q1485">
        <v>3184.7</v>
      </c>
      <c r="R1485" t="s">
        <v>38</v>
      </c>
      <c r="T1485" t="s">
        <v>28</v>
      </c>
      <c r="Y1485" t="s">
        <v>30</v>
      </c>
    </row>
    <row r="1486" spans="1:25" x14ac:dyDescent="0.45">
      <c r="A1486" t="s">
        <v>203</v>
      </c>
      <c r="B1486" t="s">
        <v>204</v>
      </c>
      <c r="C1486">
        <v>1586</v>
      </c>
      <c r="D1486" t="s">
        <v>205</v>
      </c>
      <c r="F1486">
        <v>2017</v>
      </c>
      <c r="G1486">
        <v>37</v>
      </c>
      <c r="H1486">
        <v>23.45</v>
      </c>
      <c r="I1486">
        <v>143.78</v>
      </c>
      <c r="O1486">
        <v>1.2</v>
      </c>
      <c r="P1486">
        <v>0.55110000000000003</v>
      </c>
      <c r="Q1486">
        <v>4357.3</v>
      </c>
      <c r="R1486" t="s">
        <v>38</v>
      </c>
      <c r="T1486" t="s">
        <v>28</v>
      </c>
      <c r="Y1486" t="s">
        <v>30</v>
      </c>
    </row>
    <row r="1487" spans="1:25" x14ac:dyDescent="0.45">
      <c r="A1487" t="s">
        <v>203</v>
      </c>
      <c r="B1487" t="s">
        <v>204</v>
      </c>
      <c r="C1487">
        <v>1586</v>
      </c>
      <c r="D1487" t="s">
        <v>205</v>
      </c>
      <c r="F1487">
        <v>2018</v>
      </c>
      <c r="G1487">
        <v>32</v>
      </c>
      <c r="H1487">
        <v>20.02</v>
      </c>
      <c r="I1487">
        <v>121.52</v>
      </c>
      <c r="O1487">
        <v>1.0269999999999999</v>
      </c>
      <c r="P1487">
        <v>0.55220000000000002</v>
      </c>
      <c r="Q1487">
        <v>3719.8</v>
      </c>
      <c r="R1487" t="s">
        <v>38</v>
      </c>
      <c r="T1487" t="s">
        <v>28</v>
      </c>
      <c r="Y1487" t="s">
        <v>30</v>
      </c>
    </row>
    <row r="1488" spans="1:25" x14ac:dyDescent="0.45">
      <c r="A1488" t="s">
        <v>203</v>
      </c>
      <c r="B1488" t="s">
        <v>204</v>
      </c>
      <c r="C1488">
        <v>1586</v>
      </c>
      <c r="D1488" t="s">
        <v>205</v>
      </c>
      <c r="F1488">
        <v>2019</v>
      </c>
      <c r="G1488">
        <v>6</v>
      </c>
      <c r="H1488">
        <v>3.29</v>
      </c>
      <c r="I1488">
        <v>26.05</v>
      </c>
      <c r="O1488">
        <v>0.16900000000000001</v>
      </c>
      <c r="P1488">
        <v>0.55020000000000002</v>
      </c>
      <c r="Q1488">
        <v>611.29999999999995</v>
      </c>
      <c r="R1488" t="s">
        <v>38</v>
      </c>
      <c r="T1488" t="s">
        <v>28</v>
      </c>
      <c r="Y1488" t="s">
        <v>30</v>
      </c>
    </row>
    <row r="1489" spans="1:25" x14ac:dyDescent="0.45">
      <c r="A1489" t="s">
        <v>203</v>
      </c>
      <c r="B1489" t="s">
        <v>204</v>
      </c>
      <c r="C1489">
        <v>1586</v>
      </c>
      <c r="D1489" t="s">
        <v>205</v>
      </c>
      <c r="F1489">
        <v>2020</v>
      </c>
      <c r="G1489">
        <v>42</v>
      </c>
      <c r="H1489">
        <v>29.99</v>
      </c>
      <c r="I1489">
        <v>196.69</v>
      </c>
      <c r="O1489">
        <v>1.538</v>
      </c>
      <c r="P1489">
        <v>0.55120000000000002</v>
      </c>
      <c r="Q1489">
        <v>5572.3</v>
      </c>
      <c r="R1489" t="s">
        <v>38</v>
      </c>
      <c r="T1489" t="s">
        <v>28</v>
      </c>
      <c r="Y1489" t="s">
        <v>30</v>
      </c>
    </row>
    <row r="1490" spans="1:25" x14ac:dyDescent="0.45">
      <c r="A1490" t="s">
        <v>203</v>
      </c>
      <c r="B1490" t="s">
        <v>204</v>
      </c>
      <c r="C1490">
        <v>1586</v>
      </c>
      <c r="D1490" t="s">
        <v>205</v>
      </c>
      <c r="F1490">
        <v>2021</v>
      </c>
      <c r="G1490">
        <v>44</v>
      </c>
      <c r="H1490">
        <v>33.54</v>
      </c>
      <c r="I1490">
        <v>200</v>
      </c>
      <c r="O1490">
        <v>1.72</v>
      </c>
      <c r="P1490">
        <v>0.55189999999999995</v>
      </c>
      <c r="Q1490">
        <v>6231.7</v>
      </c>
      <c r="R1490" t="s">
        <v>38</v>
      </c>
      <c r="T1490" t="s">
        <v>28</v>
      </c>
      <c r="Y1490" t="s">
        <v>30</v>
      </c>
    </row>
    <row r="1491" spans="1:25" x14ac:dyDescent="0.45">
      <c r="A1491" t="s">
        <v>203</v>
      </c>
      <c r="B1491" t="s">
        <v>204</v>
      </c>
      <c r="C1491">
        <v>1586</v>
      </c>
      <c r="D1491" t="s">
        <v>205</v>
      </c>
      <c r="F1491">
        <v>2022</v>
      </c>
      <c r="G1491">
        <v>37</v>
      </c>
      <c r="H1491">
        <v>25.44</v>
      </c>
      <c r="I1491">
        <v>172.23</v>
      </c>
      <c r="O1491">
        <v>1.298</v>
      </c>
      <c r="P1491">
        <v>0.54900000000000004</v>
      </c>
      <c r="Q1491">
        <v>4727</v>
      </c>
      <c r="R1491" t="s">
        <v>38</v>
      </c>
      <c r="T1491" t="s">
        <v>28</v>
      </c>
      <c r="Y1491" t="s">
        <v>30</v>
      </c>
    </row>
    <row r="1492" spans="1:25" x14ac:dyDescent="0.45">
      <c r="A1492" t="s">
        <v>203</v>
      </c>
      <c r="B1492" t="s">
        <v>204</v>
      </c>
      <c r="C1492">
        <v>1586</v>
      </c>
      <c r="D1492" t="s">
        <v>205</v>
      </c>
      <c r="F1492">
        <v>2023</v>
      </c>
      <c r="G1492">
        <v>21</v>
      </c>
      <c r="H1492">
        <v>14.56</v>
      </c>
      <c r="I1492">
        <v>123.46</v>
      </c>
      <c r="O1492">
        <v>0.74299999999999999</v>
      </c>
      <c r="P1492">
        <v>0.54900000000000004</v>
      </c>
      <c r="Q1492">
        <v>2705.2</v>
      </c>
      <c r="R1492" t="s">
        <v>38</v>
      </c>
      <c r="T1492" t="s">
        <v>28</v>
      </c>
      <c r="Y1492" t="s">
        <v>30</v>
      </c>
    </row>
    <row r="1493" spans="1:25" x14ac:dyDescent="0.45">
      <c r="A1493" t="s">
        <v>203</v>
      </c>
      <c r="B1493" t="s">
        <v>204</v>
      </c>
      <c r="C1493">
        <v>1586</v>
      </c>
      <c r="D1493" t="s">
        <v>205</v>
      </c>
      <c r="F1493">
        <v>2024</v>
      </c>
      <c r="G1493">
        <v>5</v>
      </c>
      <c r="H1493">
        <v>2.83</v>
      </c>
      <c r="I1493">
        <v>15.3</v>
      </c>
      <c r="O1493">
        <v>0.14399999999999999</v>
      </c>
      <c r="P1493">
        <v>0.54859999999999998</v>
      </c>
      <c r="Q1493">
        <v>525.79999999999995</v>
      </c>
      <c r="R1493" t="s">
        <v>38</v>
      </c>
      <c r="T1493" t="s">
        <v>28</v>
      </c>
      <c r="Y1493" t="s">
        <v>30</v>
      </c>
    </row>
    <row r="1494" spans="1:25" x14ac:dyDescent="0.45">
      <c r="A1494" t="s">
        <v>203</v>
      </c>
      <c r="B1494" t="s">
        <v>204</v>
      </c>
      <c r="C1494">
        <v>1586</v>
      </c>
      <c r="D1494" t="s">
        <v>206</v>
      </c>
      <c r="F1494">
        <v>2009</v>
      </c>
      <c r="G1494">
        <v>14</v>
      </c>
      <c r="H1494">
        <v>7.83</v>
      </c>
      <c r="I1494">
        <v>55.73</v>
      </c>
      <c r="O1494">
        <v>0.41899999999999998</v>
      </c>
      <c r="P1494">
        <v>0.5756</v>
      </c>
      <c r="Q1494">
        <v>1454.8</v>
      </c>
      <c r="R1494" t="s">
        <v>38</v>
      </c>
      <c r="T1494" t="s">
        <v>28</v>
      </c>
      <c r="Y1494" t="s">
        <v>29</v>
      </c>
    </row>
    <row r="1495" spans="1:25" x14ac:dyDescent="0.45">
      <c r="A1495" t="s">
        <v>203</v>
      </c>
      <c r="B1495" t="s">
        <v>204</v>
      </c>
      <c r="C1495">
        <v>1586</v>
      </c>
      <c r="D1495" t="s">
        <v>206</v>
      </c>
      <c r="F1495">
        <v>2010</v>
      </c>
      <c r="G1495">
        <v>30</v>
      </c>
      <c r="H1495">
        <v>22.13</v>
      </c>
      <c r="I1495">
        <v>110.35</v>
      </c>
      <c r="O1495">
        <v>1.3180000000000001</v>
      </c>
      <c r="P1495">
        <v>0.64149999999999996</v>
      </c>
      <c r="Q1495">
        <v>4111.7</v>
      </c>
      <c r="R1495" t="s">
        <v>38</v>
      </c>
      <c r="T1495" t="s">
        <v>28</v>
      </c>
      <c r="Y1495" t="s">
        <v>29</v>
      </c>
    </row>
    <row r="1496" spans="1:25" x14ac:dyDescent="0.45">
      <c r="A1496" t="s">
        <v>203</v>
      </c>
      <c r="B1496" t="s">
        <v>204</v>
      </c>
      <c r="C1496">
        <v>1586</v>
      </c>
      <c r="D1496" t="s">
        <v>206</v>
      </c>
      <c r="F1496">
        <v>2011</v>
      </c>
      <c r="G1496">
        <v>26</v>
      </c>
      <c r="H1496">
        <v>18.559999999999999</v>
      </c>
      <c r="I1496">
        <v>83.99</v>
      </c>
      <c r="O1496">
        <v>1.119</v>
      </c>
      <c r="P1496">
        <v>0.64880000000000004</v>
      </c>
      <c r="Q1496">
        <v>3448.4</v>
      </c>
      <c r="R1496" t="s">
        <v>38</v>
      </c>
      <c r="T1496" t="s">
        <v>28</v>
      </c>
      <c r="Y1496" t="s">
        <v>29</v>
      </c>
    </row>
    <row r="1497" spans="1:25" x14ac:dyDescent="0.45">
      <c r="A1497" t="s">
        <v>203</v>
      </c>
      <c r="B1497" t="s">
        <v>204</v>
      </c>
      <c r="C1497">
        <v>1586</v>
      </c>
      <c r="D1497" t="s">
        <v>206</v>
      </c>
      <c r="F1497">
        <v>2012</v>
      </c>
      <c r="G1497">
        <v>41</v>
      </c>
      <c r="H1497">
        <v>17.440000000000001</v>
      </c>
      <c r="I1497">
        <v>61.5</v>
      </c>
      <c r="O1497">
        <v>1.0249999999999999</v>
      </c>
      <c r="P1497">
        <v>0.63539999999999996</v>
      </c>
      <c r="Q1497">
        <v>3240.4</v>
      </c>
      <c r="R1497" t="s">
        <v>38</v>
      </c>
      <c r="T1497" t="s">
        <v>28</v>
      </c>
      <c r="Y1497" t="s">
        <v>29</v>
      </c>
    </row>
    <row r="1498" spans="1:25" x14ac:dyDescent="0.45">
      <c r="A1498" t="s">
        <v>203</v>
      </c>
      <c r="B1498" t="s">
        <v>204</v>
      </c>
      <c r="C1498">
        <v>1586</v>
      </c>
      <c r="D1498" t="s">
        <v>206</v>
      </c>
      <c r="F1498">
        <v>2013</v>
      </c>
      <c r="G1498">
        <v>63</v>
      </c>
      <c r="H1498">
        <v>48.73</v>
      </c>
      <c r="I1498">
        <v>249.43</v>
      </c>
      <c r="O1498">
        <v>2.6179999999999999</v>
      </c>
      <c r="P1498">
        <v>0.57909999999999995</v>
      </c>
      <c r="Q1498">
        <v>9054.1</v>
      </c>
      <c r="R1498" t="s">
        <v>38</v>
      </c>
      <c r="T1498" t="s">
        <v>28</v>
      </c>
      <c r="Y1498" t="s">
        <v>29</v>
      </c>
    </row>
    <row r="1499" spans="1:25" x14ac:dyDescent="0.45">
      <c r="A1499" t="s">
        <v>203</v>
      </c>
      <c r="B1499" t="s">
        <v>204</v>
      </c>
      <c r="C1499">
        <v>1586</v>
      </c>
      <c r="D1499" t="s">
        <v>206</v>
      </c>
      <c r="F1499">
        <v>2014</v>
      </c>
      <c r="G1499">
        <v>37</v>
      </c>
      <c r="H1499">
        <v>18.309999999999999</v>
      </c>
      <c r="I1499">
        <v>79.36</v>
      </c>
      <c r="O1499">
        <v>0.94899999999999995</v>
      </c>
      <c r="P1499">
        <v>0.55700000000000005</v>
      </c>
      <c r="Q1499">
        <v>3402.4</v>
      </c>
      <c r="R1499" t="s">
        <v>38</v>
      </c>
      <c r="T1499" t="s">
        <v>28</v>
      </c>
      <c r="Y1499" t="s">
        <v>29</v>
      </c>
    </row>
    <row r="1500" spans="1:25" x14ac:dyDescent="0.45">
      <c r="A1500" t="s">
        <v>203</v>
      </c>
      <c r="B1500" t="s">
        <v>204</v>
      </c>
      <c r="C1500">
        <v>1586</v>
      </c>
      <c r="D1500" t="s">
        <v>206</v>
      </c>
      <c r="F1500">
        <v>2015</v>
      </c>
      <c r="G1500">
        <v>48</v>
      </c>
      <c r="H1500">
        <v>32.520000000000003</v>
      </c>
      <c r="I1500">
        <v>213.34</v>
      </c>
      <c r="O1500">
        <v>1.5129999999999999</v>
      </c>
      <c r="P1500">
        <v>0.50139999999999996</v>
      </c>
      <c r="Q1500">
        <v>6042.3</v>
      </c>
      <c r="R1500" t="s">
        <v>38</v>
      </c>
      <c r="T1500" t="s">
        <v>28</v>
      </c>
      <c r="Y1500" t="s">
        <v>30</v>
      </c>
    </row>
    <row r="1501" spans="1:25" x14ac:dyDescent="0.45">
      <c r="A1501" t="s">
        <v>203</v>
      </c>
      <c r="B1501" t="s">
        <v>204</v>
      </c>
      <c r="C1501">
        <v>1586</v>
      </c>
      <c r="D1501" t="s">
        <v>206</v>
      </c>
      <c r="F1501">
        <v>2016</v>
      </c>
      <c r="G1501">
        <v>28</v>
      </c>
      <c r="H1501">
        <v>18.61</v>
      </c>
      <c r="I1501">
        <v>129.22999999999999</v>
      </c>
      <c r="O1501">
        <v>0.875</v>
      </c>
      <c r="P1501">
        <v>0.50629999999999997</v>
      </c>
      <c r="Q1501">
        <v>3457.7</v>
      </c>
      <c r="R1501" t="s">
        <v>38</v>
      </c>
      <c r="T1501" t="s">
        <v>28</v>
      </c>
      <c r="Y1501" t="s">
        <v>30</v>
      </c>
    </row>
    <row r="1502" spans="1:25" x14ac:dyDescent="0.45">
      <c r="A1502" t="s">
        <v>203</v>
      </c>
      <c r="B1502" t="s">
        <v>204</v>
      </c>
      <c r="C1502">
        <v>1586</v>
      </c>
      <c r="D1502" t="s">
        <v>206</v>
      </c>
      <c r="F1502">
        <v>2017</v>
      </c>
      <c r="G1502">
        <v>46</v>
      </c>
      <c r="H1502">
        <v>31.63</v>
      </c>
      <c r="I1502">
        <v>182.37</v>
      </c>
      <c r="O1502">
        <v>1.4870000000000001</v>
      </c>
      <c r="P1502">
        <v>0.50600000000000001</v>
      </c>
      <c r="Q1502">
        <v>5877.1</v>
      </c>
      <c r="R1502" t="s">
        <v>38</v>
      </c>
      <c r="T1502" t="s">
        <v>28</v>
      </c>
      <c r="Y1502" t="s">
        <v>30</v>
      </c>
    </row>
    <row r="1503" spans="1:25" x14ac:dyDescent="0.45">
      <c r="A1503" t="s">
        <v>203</v>
      </c>
      <c r="B1503" t="s">
        <v>204</v>
      </c>
      <c r="C1503">
        <v>1586</v>
      </c>
      <c r="D1503" t="s">
        <v>206</v>
      </c>
      <c r="F1503">
        <v>2018</v>
      </c>
      <c r="G1503">
        <v>33</v>
      </c>
      <c r="H1503">
        <v>18.48</v>
      </c>
      <c r="I1503">
        <v>107.16</v>
      </c>
      <c r="O1503">
        <v>0.83899999999999997</v>
      </c>
      <c r="P1503">
        <v>0.48599999999999999</v>
      </c>
      <c r="Q1503">
        <v>3433.6</v>
      </c>
      <c r="R1503" t="s">
        <v>38</v>
      </c>
      <c r="T1503" t="s">
        <v>28</v>
      </c>
      <c r="Y1503" t="s">
        <v>30</v>
      </c>
    </row>
    <row r="1504" spans="1:25" x14ac:dyDescent="0.45">
      <c r="A1504" t="s">
        <v>203</v>
      </c>
      <c r="B1504" t="s">
        <v>204</v>
      </c>
      <c r="C1504">
        <v>1586</v>
      </c>
      <c r="D1504" t="s">
        <v>206</v>
      </c>
      <c r="F1504">
        <v>2019</v>
      </c>
      <c r="G1504">
        <v>6</v>
      </c>
      <c r="H1504">
        <v>2.85</v>
      </c>
      <c r="I1504">
        <v>21.7</v>
      </c>
      <c r="O1504">
        <v>0.126</v>
      </c>
      <c r="P1504">
        <v>0.47720000000000001</v>
      </c>
      <c r="Q1504">
        <v>529.6</v>
      </c>
      <c r="R1504" t="s">
        <v>38</v>
      </c>
      <c r="T1504" t="s">
        <v>28</v>
      </c>
      <c r="Y1504" t="s">
        <v>30</v>
      </c>
    </row>
    <row r="1505" spans="1:25" x14ac:dyDescent="0.45">
      <c r="A1505" t="s">
        <v>203</v>
      </c>
      <c r="B1505" t="s">
        <v>204</v>
      </c>
      <c r="C1505">
        <v>1586</v>
      </c>
      <c r="D1505" t="s">
        <v>206</v>
      </c>
      <c r="F1505">
        <v>2020</v>
      </c>
      <c r="G1505">
        <v>44</v>
      </c>
      <c r="H1505">
        <v>30.16</v>
      </c>
      <c r="I1505">
        <v>203.1</v>
      </c>
      <c r="O1505">
        <v>1.333</v>
      </c>
      <c r="P1505">
        <v>0.4768</v>
      </c>
      <c r="Q1505">
        <v>5603.7</v>
      </c>
      <c r="R1505" t="s">
        <v>38</v>
      </c>
      <c r="T1505" t="s">
        <v>28</v>
      </c>
      <c r="Y1505" t="s">
        <v>30</v>
      </c>
    </row>
    <row r="1506" spans="1:25" x14ac:dyDescent="0.45">
      <c r="A1506" t="s">
        <v>203</v>
      </c>
      <c r="B1506" t="s">
        <v>204</v>
      </c>
      <c r="C1506">
        <v>1586</v>
      </c>
      <c r="D1506" t="s">
        <v>206</v>
      </c>
      <c r="F1506">
        <v>2021</v>
      </c>
      <c r="G1506">
        <v>11</v>
      </c>
      <c r="H1506">
        <v>7.13</v>
      </c>
      <c r="I1506">
        <v>45.42</v>
      </c>
      <c r="O1506">
        <v>0.315</v>
      </c>
      <c r="P1506">
        <v>0.47670000000000001</v>
      </c>
      <c r="Q1506">
        <v>1324.9</v>
      </c>
      <c r="R1506" t="s">
        <v>38</v>
      </c>
      <c r="T1506" t="s">
        <v>28</v>
      </c>
      <c r="Y1506" t="s">
        <v>30</v>
      </c>
    </row>
    <row r="1507" spans="1:25" x14ac:dyDescent="0.45">
      <c r="A1507" t="s">
        <v>203</v>
      </c>
      <c r="B1507" t="s">
        <v>204</v>
      </c>
      <c r="C1507">
        <v>1586</v>
      </c>
      <c r="D1507" t="s">
        <v>206</v>
      </c>
      <c r="F1507">
        <v>2022</v>
      </c>
      <c r="G1507">
        <v>36</v>
      </c>
      <c r="H1507">
        <v>24.85</v>
      </c>
      <c r="I1507">
        <v>155.13</v>
      </c>
      <c r="O1507">
        <v>1.099</v>
      </c>
      <c r="P1507">
        <v>0.4763</v>
      </c>
      <c r="Q1507">
        <v>4617.2</v>
      </c>
      <c r="R1507" t="s">
        <v>38</v>
      </c>
      <c r="T1507" t="s">
        <v>28</v>
      </c>
      <c r="Y1507" t="s">
        <v>30</v>
      </c>
    </row>
    <row r="1508" spans="1:25" x14ac:dyDescent="0.45">
      <c r="A1508" t="s">
        <v>203</v>
      </c>
      <c r="B1508" t="s">
        <v>204</v>
      </c>
      <c r="C1508">
        <v>1586</v>
      </c>
      <c r="D1508" t="s">
        <v>206</v>
      </c>
      <c r="F1508">
        <v>2023</v>
      </c>
      <c r="G1508">
        <v>24</v>
      </c>
      <c r="H1508">
        <v>17.829999999999998</v>
      </c>
      <c r="I1508">
        <v>139.41999999999999</v>
      </c>
      <c r="O1508">
        <v>0.747</v>
      </c>
      <c r="P1508">
        <v>0.45300000000000001</v>
      </c>
      <c r="Q1508">
        <v>3312.7</v>
      </c>
      <c r="R1508" t="s">
        <v>38</v>
      </c>
      <c r="T1508" t="s">
        <v>28</v>
      </c>
      <c r="Y1508" t="s">
        <v>30</v>
      </c>
    </row>
    <row r="1509" spans="1:25" x14ac:dyDescent="0.45">
      <c r="A1509" t="s">
        <v>203</v>
      </c>
      <c r="B1509" t="s">
        <v>204</v>
      </c>
      <c r="C1509">
        <v>1586</v>
      </c>
      <c r="D1509" t="s">
        <v>206</v>
      </c>
      <c r="F1509">
        <v>2024</v>
      </c>
      <c r="G1509">
        <v>6</v>
      </c>
      <c r="H1509">
        <v>3.02</v>
      </c>
      <c r="I1509">
        <v>16.62</v>
      </c>
      <c r="O1509">
        <v>0.123</v>
      </c>
      <c r="P1509">
        <v>0.43869999999999998</v>
      </c>
      <c r="Q1509">
        <v>561.20000000000005</v>
      </c>
      <c r="R1509" t="s">
        <v>38</v>
      </c>
      <c r="T1509" t="s">
        <v>28</v>
      </c>
      <c r="Y1509" t="s">
        <v>30</v>
      </c>
    </row>
    <row r="1510" spans="1:25" x14ac:dyDescent="0.45">
      <c r="A1510" t="s">
        <v>203</v>
      </c>
      <c r="B1510" t="s">
        <v>204</v>
      </c>
      <c r="C1510">
        <v>1586</v>
      </c>
      <c r="D1510" t="s">
        <v>207</v>
      </c>
      <c r="F1510">
        <v>2009</v>
      </c>
      <c r="G1510">
        <v>21</v>
      </c>
      <c r="H1510">
        <v>11.19</v>
      </c>
      <c r="I1510">
        <v>65.77</v>
      </c>
      <c r="O1510">
        <v>0.57799999999999996</v>
      </c>
      <c r="P1510">
        <v>0.55530000000000002</v>
      </c>
      <c r="Q1510">
        <v>2079.1</v>
      </c>
      <c r="R1510" t="s">
        <v>38</v>
      </c>
      <c r="T1510" t="s">
        <v>28</v>
      </c>
      <c r="Y1510" t="s">
        <v>29</v>
      </c>
    </row>
    <row r="1511" spans="1:25" x14ac:dyDescent="0.45">
      <c r="A1511" t="s">
        <v>203</v>
      </c>
      <c r="B1511" t="s">
        <v>204</v>
      </c>
      <c r="C1511">
        <v>1586</v>
      </c>
      <c r="D1511" t="s">
        <v>207</v>
      </c>
      <c r="F1511">
        <v>2010</v>
      </c>
      <c r="G1511">
        <v>28</v>
      </c>
      <c r="H1511">
        <v>19.89</v>
      </c>
      <c r="I1511">
        <v>95.61</v>
      </c>
      <c r="O1511">
        <v>1.0640000000000001</v>
      </c>
      <c r="P1511">
        <v>0.57609999999999995</v>
      </c>
      <c r="Q1511">
        <v>3695.5</v>
      </c>
      <c r="R1511" t="s">
        <v>38</v>
      </c>
      <c r="T1511" t="s">
        <v>28</v>
      </c>
      <c r="Y1511" t="s">
        <v>29</v>
      </c>
    </row>
    <row r="1512" spans="1:25" x14ac:dyDescent="0.45">
      <c r="A1512" t="s">
        <v>203</v>
      </c>
      <c r="B1512" t="s">
        <v>204</v>
      </c>
      <c r="C1512">
        <v>1586</v>
      </c>
      <c r="D1512" t="s">
        <v>207</v>
      </c>
      <c r="F1512">
        <v>2011</v>
      </c>
      <c r="G1512">
        <v>33</v>
      </c>
      <c r="H1512">
        <v>23.48</v>
      </c>
      <c r="I1512">
        <v>113.85</v>
      </c>
      <c r="O1512">
        <v>1.256</v>
      </c>
      <c r="P1512">
        <v>0.57579999999999998</v>
      </c>
      <c r="Q1512">
        <v>4362.6000000000004</v>
      </c>
      <c r="R1512" t="s">
        <v>38</v>
      </c>
      <c r="T1512" t="s">
        <v>28</v>
      </c>
      <c r="Y1512" t="s">
        <v>29</v>
      </c>
    </row>
    <row r="1513" spans="1:25" x14ac:dyDescent="0.45">
      <c r="A1513" t="s">
        <v>203</v>
      </c>
      <c r="B1513" t="s">
        <v>204</v>
      </c>
      <c r="C1513">
        <v>1586</v>
      </c>
      <c r="D1513" t="s">
        <v>207</v>
      </c>
      <c r="F1513">
        <v>2012</v>
      </c>
      <c r="G1513">
        <v>15</v>
      </c>
      <c r="H1513">
        <v>7.71</v>
      </c>
      <c r="I1513">
        <v>32.85</v>
      </c>
      <c r="O1513">
        <v>0.41199999999999998</v>
      </c>
      <c r="P1513">
        <v>0.57499999999999996</v>
      </c>
      <c r="Q1513">
        <v>1432.5</v>
      </c>
      <c r="R1513" t="s">
        <v>38</v>
      </c>
      <c r="T1513" t="s">
        <v>28</v>
      </c>
      <c r="Y1513" t="s">
        <v>29</v>
      </c>
    </row>
    <row r="1514" spans="1:25" x14ac:dyDescent="0.45">
      <c r="A1514" t="s">
        <v>203</v>
      </c>
      <c r="B1514" t="s">
        <v>204</v>
      </c>
      <c r="C1514">
        <v>1586</v>
      </c>
      <c r="D1514" t="s">
        <v>207</v>
      </c>
      <c r="F1514">
        <v>2013</v>
      </c>
      <c r="G1514">
        <v>44</v>
      </c>
      <c r="H1514">
        <v>30.87</v>
      </c>
      <c r="I1514">
        <v>151.93</v>
      </c>
      <c r="O1514">
        <v>1.6519999999999999</v>
      </c>
      <c r="P1514">
        <v>0.57599999999999996</v>
      </c>
      <c r="Q1514">
        <v>5735.7</v>
      </c>
      <c r="R1514" t="s">
        <v>38</v>
      </c>
      <c r="T1514" t="s">
        <v>28</v>
      </c>
      <c r="Y1514" t="s">
        <v>29</v>
      </c>
    </row>
    <row r="1515" spans="1:25" x14ac:dyDescent="0.45">
      <c r="A1515" t="s">
        <v>203</v>
      </c>
      <c r="B1515" t="s">
        <v>204</v>
      </c>
      <c r="C1515">
        <v>1586</v>
      </c>
      <c r="D1515" t="s">
        <v>207</v>
      </c>
      <c r="F1515">
        <v>2014</v>
      </c>
      <c r="G1515">
        <v>26</v>
      </c>
      <c r="H1515">
        <v>14.78</v>
      </c>
      <c r="I1515">
        <v>76.94</v>
      </c>
      <c r="O1515">
        <v>0.80200000000000005</v>
      </c>
      <c r="P1515">
        <v>0.58520000000000005</v>
      </c>
      <c r="Q1515">
        <v>2746.3</v>
      </c>
      <c r="R1515" t="s">
        <v>38</v>
      </c>
      <c r="T1515" t="s">
        <v>28</v>
      </c>
      <c r="Y1515" t="s">
        <v>29</v>
      </c>
    </row>
    <row r="1516" spans="1:25" x14ac:dyDescent="0.45">
      <c r="A1516" t="s">
        <v>203</v>
      </c>
      <c r="B1516" t="s">
        <v>204</v>
      </c>
      <c r="C1516">
        <v>1586</v>
      </c>
      <c r="D1516" t="s">
        <v>207</v>
      </c>
      <c r="F1516">
        <v>2015</v>
      </c>
      <c r="G1516">
        <v>61</v>
      </c>
      <c r="H1516">
        <v>39.659999999999997</v>
      </c>
      <c r="I1516">
        <v>246.31</v>
      </c>
      <c r="O1516">
        <v>2.1949999999999998</v>
      </c>
      <c r="P1516">
        <v>0.5958</v>
      </c>
      <c r="Q1516">
        <v>7369</v>
      </c>
      <c r="R1516" t="s">
        <v>38</v>
      </c>
      <c r="T1516" t="s">
        <v>28</v>
      </c>
      <c r="Y1516" t="s">
        <v>30</v>
      </c>
    </row>
    <row r="1517" spans="1:25" x14ac:dyDescent="0.45">
      <c r="A1517" t="s">
        <v>203</v>
      </c>
      <c r="B1517" t="s">
        <v>204</v>
      </c>
      <c r="C1517">
        <v>1586</v>
      </c>
      <c r="D1517" t="s">
        <v>207</v>
      </c>
      <c r="F1517">
        <v>2016</v>
      </c>
      <c r="G1517">
        <v>38</v>
      </c>
      <c r="H1517">
        <v>22.52</v>
      </c>
      <c r="I1517">
        <v>132.86000000000001</v>
      </c>
      <c r="O1517">
        <v>1.2470000000000001</v>
      </c>
      <c r="P1517">
        <v>0.59560000000000002</v>
      </c>
      <c r="Q1517">
        <v>4184.3999999999996</v>
      </c>
      <c r="R1517" t="s">
        <v>38</v>
      </c>
      <c r="T1517" t="s">
        <v>28</v>
      </c>
      <c r="Y1517" t="s">
        <v>30</v>
      </c>
    </row>
    <row r="1518" spans="1:25" x14ac:dyDescent="0.45">
      <c r="A1518" t="s">
        <v>203</v>
      </c>
      <c r="B1518" t="s">
        <v>204</v>
      </c>
      <c r="C1518">
        <v>1586</v>
      </c>
      <c r="D1518" t="s">
        <v>207</v>
      </c>
      <c r="F1518">
        <v>2017</v>
      </c>
      <c r="G1518">
        <v>27</v>
      </c>
      <c r="H1518">
        <v>17.440000000000001</v>
      </c>
      <c r="I1518">
        <v>97.95</v>
      </c>
      <c r="O1518">
        <v>0.96599999999999997</v>
      </c>
      <c r="P1518">
        <v>0.59570000000000001</v>
      </c>
      <c r="Q1518">
        <v>3240.5</v>
      </c>
      <c r="R1518" t="s">
        <v>38</v>
      </c>
      <c r="T1518" t="s">
        <v>28</v>
      </c>
      <c r="Y1518" t="s">
        <v>30</v>
      </c>
    </row>
    <row r="1519" spans="1:25" x14ac:dyDescent="0.45">
      <c r="A1519" t="s">
        <v>203</v>
      </c>
      <c r="B1519" t="s">
        <v>204</v>
      </c>
      <c r="C1519">
        <v>1586</v>
      </c>
      <c r="D1519" t="s">
        <v>207</v>
      </c>
      <c r="F1519">
        <v>2018</v>
      </c>
      <c r="G1519">
        <v>43</v>
      </c>
      <c r="H1519">
        <v>26</v>
      </c>
      <c r="I1519">
        <v>146.59</v>
      </c>
      <c r="O1519">
        <v>1.4390000000000001</v>
      </c>
      <c r="P1519">
        <v>0.59550000000000003</v>
      </c>
      <c r="Q1519">
        <v>4831</v>
      </c>
      <c r="R1519" t="s">
        <v>38</v>
      </c>
      <c r="T1519" t="s">
        <v>28</v>
      </c>
      <c r="Y1519" t="s">
        <v>30</v>
      </c>
    </row>
    <row r="1520" spans="1:25" x14ac:dyDescent="0.45">
      <c r="A1520" t="s">
        <v>203</v>
      </c>
      <c r="B1520" t="s">
        <v>204</v>
      </c>
      <c r="C1520">
        <v>1586</v>
      </c>
      <c r="D1520" t="s">
        <v>207</v>
      </c>
      <c r="F1520">
        <v>2019</v>
      </c>
      <c r="G1520">
        <v>9</v>
      </c>
      <c r="H1520">
        <v>5.96</v>
      </c>
      <c r="I1520">
        <v>53.11</v>
      </c>
      <c r="O1520">
        <v>0.33</v>
      </c>
      <c r="P1520">
        <v>0.59230000000000005</v>
      </c>
      <c r="Q1520">
        <v>1107.4000000000001</v>
      </c>
      <c r="R1520" t="s">
        <v>38</v>
      </c>
      <c r="T1520" t="s">
        <v>28</v>
      </c>
      <c r="Y1520" t="s">
        <v>30</v>
      </c>
    </row>
    <row r="1521" spans="1:25" x14ac:dyDescent="0.45">
      <c r="A1521" t="s">
        <v>203</v>
      </c>
      <c r="B1521" t="s">
        <v>204</v>
      </c>
      <c r="C1521">
        <v>1586</v>
      </c>
      <c r="D1521" t="s">
        <v>207</v>
      </c>
      <c r="F1521">
        <v>2020</v>
      </c>
      <c r="G1521">
        <v>48</v>
      </c>
      <c r="H1521">
        <v>30.62</v>
      </c>
      <c r="I1521">
        <v>224.38</v>
      </c>
      <c r="O1521">
        <v>1.577</v>
      </c>
      <c r="P1521">
        <v>0.55559999999999998</v>
      </c>
      <c r="Q1521">
        <v>5689.3</v>
      </c>
      <c r="R1521" t="s">
        <v>38</v>
      </c>
      <c r="T1521" t="s">
        <v>28</v>
      </c>
      <c r="Y1521" t="s">
        <v>30</v>
      </c>
    </row>
    <row r="1522" spans="1:25" x14ac:dyDescent="0.45">
      <c r="A1522" t="s">
        <v>203</v>
      </c>
      <c r="B1522" t="s">
        <v>204</v>
      </c>
      <c r="C1522">
        <v>1586</v>
      </c>
      <c r="D1522" t="s">
        <v>207</v>
      </c>
      <c r="F1522">
        <v>2021</v>
      </c>
      <c r="G1522">
        <v>44</v>
      </c>
      <c r="H1522">
        <v>32.06</v>
      </c>
      <c r="I1522">
        <v>198.51</v>
      </c>
      <c r="O1522">
        <v>1.587</v>
      </c>
      <c r="P1522">
        <v>0.53290000000000004</v>
      </c>
      <c r="Q1522">
        <v>5956.8</v>
      </c>
      <c r="R1522" t="s">
        <v>38</v>
      </c>
      <c r="T1522" t="s">
        <v>28</v>
      </c>
      <c r="Y1522" t="s">
        <v>30</v>
      </c>
    </row>
    <row r="1523" spans="1:25" x14ac:dyDescent="0.45">
      <c r="A1523" t="s">
        <v>203</v>
      </c>
      <c r="B1523" t="s">
        <v>204</v>
      </c>
      <c r="C1523">
        <v>1586</v>
      </c>
      <c r="D1523" t="s">
        <v>207</v>
      </c>
      <c r="F1523">
        <v>2022</v>
      </c>
      <c r="G1523">
        <v>39</v>
      </c>
      <c r="H1523">
        <v>26.6</v>
      </c>
      <c r="I1523">
        <v>161.65</v>
      </c>
      <c r="O1523">
        <v>1.3169999999999999</v>
      </c>
      <c r="P1523">
        <v>0.5333</v>
      </c>
      <c r="Q1523">
        <v>4942.2</v>
      </c>
      <c r="R1523" t="s">
        <v>38</v>
      </c>
      <c r="T1523" t="s">
        <v>28</v>
      </c>
      <c r="Y1523" t="s">
        <v>30</v>
      </c>
    </row>
    <row r="1524" spans="1:25" x14ac:dyDescent="0.45">
      <c r="A1524" t="s">
        <v>203</v>
      </c>
      <c r="B1524" t="s">
        <v>204</v>
      </c>
      <c r="C1524">
        <v>1586</v>
      </c>
      <c r="D1524" t="s">
        <v>207</v>
      </c>
      <c r="F1524">
        <v>2023</v>
      </c>
      <c r="G1524">
        <v>46</v>
      </c>
      <c r="H1524">
        <v>28.32</v>
      </c>
      <c r="I1524">
        <v>197.13</v>
      </c>
      <c r="O1524">
        <v>1.4019999999999999</v>
      </c>
      <c r="P1524">
        <v>0.53320000000000001</v>
      </c>
      <c r="Q1524">
        <v>5262</v>
      </c>
      <c r="R1524" t="s">
        <v>38</v>
      </c>
      <c r="T1524" t="s">
        <v>28</v>
      </c>
      <c r="Y1524" t="s">
        <v>30</v>
      </c>
    </row>
    <row r="1525" spans="1:25" x14ac:dyDescent="0.45">
      <c r="A1525" t="s">
        <v>203</v>
      </c>
      <c r="B1525" t="s">
        <v>204</v>
      </c>
      <c r="C1525">
        <v>1586</v>
      </c>
      <c r="D1525" t="s">
        <v>207</v>
      </c>
      <c r="F1525">
        <v>2024</v>
      </c>
      <c r="G1525">
        <v>5</v>
      </c>
      <c r="H1525">
        <v>2.76</v>
      </c>
      <c r="I1525">
        <v>15.18</v>
      </c>
      <c r="O1525">
        <v>0.13700000000000001</v>
      </c>
      <c r="P1525">
        <v>0.53259999999999996</v>
      </c>
      <c r="Q1525">
        <v>512.79999999999995</v>
      </c>
      <c r="R1525" t="s">
        <v>38</v>
      </c>
      <c r="T1525" t="s">
        <v>28</v>
      </c>
      <c r="Y1525" t="s">
        <v>30</v>
      </c>
    </row>
    <row r="1526" spans="1:25" x14ac:dyDescent="0.45">
      <c r="A1526" t="s">
        <v>203</v>
      </c>
      <c r="B1526" t="s">
        <v>208</v>
      </c>
      <c r="C1526">
        <v>1587</v>
      </c>
      <c r="D1526" t="s">
        <v>209</v>
      </c>
      <c r="F1526">
        <v>2009</v>
      </c>
      <c r="G1526">
        <v>9</v>
      </c>
      <c r="H1526">
        <v>4.6900000000000004</v>
      </c>
      <c r="I1526">
        <v>64</v>
      </c>
      <c r="O1526">
        <v>0.498</v>
      </c>
      <c r="P1526">
        <v>0.80379999999999996</v>
      </c>
      <c r="Q1526">
        <v>1232.0999999999999</v>
      </c>
      <c r="R1526" t="s">
        <v>38</v>
      </c>
      <c r="T1526" t="s">
        <v>28</v>
      </c>
      <c r="Y1526" t="s">
        <v>29</v>
      </c>
    </row>
    <row r="1527" spans="1:25" x14ac:dyDescent="0.45">
      <c r="A1527" t="s">
        <v>203</v>
      </c>
      <c r="B1527" t="s">
        <v>208</v>
      </c>
      <c r="C1527">
        <v>1587</v>
      </c>
      <c r="D1527" t="s">
        <v>209</v>
      </c>
      <c r="F1527">
        <v>2010</v>
      </c>
      <c r="G1527">
        <v>37</v>
      </c>
      <c r="H1527">
        <v>24.66</v>
      </c>
      <c r="I1527">
        <v>143.68</v>
      </c>
      <c r="O1527">
        <v>2.6139999999999999</v>
      </c>
      <c r="P1527">
        <v>0.80620000000000003</v>
      </c>
      <c r="Q1527">
        <v>6478.4</v>
      </c>
      <c r="R1527" t="s">
        <v>38</v>
      </c>
      <c r="T1527" t="s">
        <v>28</v>
      </c>
      <c r="Y1527" t="s">
        <v>29</v>
      </c>
    </row>
    <row r="1528" spans="1:25" x14ac:dyDescent="0.45">
      <c r="A1528" t="s">
        <v>203</v>
      </c>
      <c r="B1528" t="s">
        <v>208</v>
      </c>
      <c r="C1528">
        <v>1587</v>
      </c>
      <c r="D1528" t="s">
        <v>209</v>
      </c>
      <c r="F1528">
        <v>2011</v>
      </c>
      <c r="G1528">
        <v>20</v>
      </c>
      <c r="H1528">
        <v>14.7</v>
      </c>
      <c r="I1528">
        <v>88.54</v>
      </c>
      <c r="O1528">
        <v>1.5469999999999999</v>
      </c>
      <c r="P1528">
        <v>0.80020000000000002</v>
      </c>
      <c r="Q1528">
        <v>3861.6</v>
      </c>
      <c r="R1528" t="s">
        <v>38</v>
      </c>
      <c r="T1528" t="s">
        <v>28</v>
      </c>
      <c r="Y1528" t="s">
        <v>29</v>
      </c>
    </row>
    <row r="1529" spans="1:25" x14ac:dyDescent="0.45">
      <c r="A1529" t="s">
        <v>203</v>
      </c>
      <c r="B1529" t="s">
        <v>208</v>
      </c>
      <c r="C1529">
        <v>1587</v>
      </c>
      <c r="D1529" t="s">
        <v>209</v>
      </c>
      <c r="F1529">
        <v>2012</v>
      </c>
      <c r="G1529">
        <v>6</v>
      </c>
      <c r="H1529">
        <v>4.3899999999999997</v>
      </c>
      <c r="I1529">
        <v>50.93</v>
      </c>
      <c r="O1529">
        <v>0.44900000000000001</v>
      </c>
      <c r="P1529">
        <v>0.77500000000000002</v>
      </c>
      <c r="Q1529">
        <v>1153.3</v>
      </c>
      <c r="R1529" t="s">
        <v>38</v>
      </c>
      <c r="T1529" t="s">
        <v>28</v>
      </c>
      <c r="Y1529" t="s">
        <v>29</v>
      </c>
    </row>
    <row r="1530" spans="1:25" x14ac:dyDescent="0.45">
      <c r="A1530" t="s">
        <v>203</v>
      </c>
      <c r="B1530" t="s">
        <v>208</v>
      </c>
      <c r="C1530">
        <v>1587</v>
      </c>
      <c r="D1530" t="s">
        <v>209</v>
      </c>
      <c r="F1530">
        <v>2013</v>
      </c>
      <c r="G1530">
        <v>68</v>
      </c>
      <c r="H1530">
        <v>47.15</v>
      </c>
      <c r="I1530">
        <v>271.54000000000002</v>
      </c>
      <c r="O1530">
        <v>4.7489999999999997</v>
      </c>
      <c r="P1530">
        <v>0.76659999999999995</v>
      </c>
      <c r="Q1530">
        <v>12386</v>
      </c>
      <c r="R1530" t="s">
        <v>38</v>
      </c>
      <c r="T1530" t="s">
        <v>28</v>
      </c>
      <c r="Y1530" t="s">
        <v>29</v>
      </c>
    </row>
    <row r="1531" spans="1:25" x14ac:dyDescent="0.45">
      <c r="A1531" t="s">
        <v>203</v>
      </c>
      <c r="B1531" t="s">
        <v>208</v>
      </c>
      <c r="C1531">
        <v>1587</v>
      </c>
      <c r="D1531" t="s">
        <v>209</v>
      </c>
      <c r="F1531">
        <v>2014</v>
      </c>
      <c r="G1531">
        <v>30</v>
      </c>
      <c r="H1531">
        <v>16.23</v>
      </c>
      <c r="I1531">
        <v>151.6</v>
      </c>
      <c r="O1531">
        <v>1.6220000000000001</v>
      </c>
      <c r="P1531">
        <v>0.76080000000000003</v>
      </c>
      <c r="Q1531">
        <v>4263.8</v>
      </c>
      <c r="R1531" t="s">
        <v>38</v>
      </c>
      <c r="T1531" t="s">
        <v>28</v>
      </c>
      <c r="Y1531" t="s">
        <v>29</v>
      </c>
    </row>
    <row r="1532" spans="1:25" x14ac:dyDescent="0.45">
      <c r="A1532" t="s">
        <v>203</v>
      </c>
      <c r="B1532" t="s">
        <v>208</v>
      </c>
      <c r="C1532">
        <v>1587</v>
      </c>
      <c r="D1532" t="s">
        <v>209</v>
      </c>
      <c r="F1532">
        <v>2015</v>
      </c>
      <c r="G1532">
        <v>62</v>
      </c>
      <c r="H1532">
        <v>34.33</v>
      </c>
      <c r="I1532">
        <v>352.26</v>
      </c>
      <c r="O1532">
        <v>3.4180000000000001</v>
      </c>
      <c r="P1532">
        <v>0.75690000000000002</v>
      </c>
      <c r="Q1532">
        <v>9018.7000000000007</v>
      </c>
      <c r="R1532" t="s">
        <v>38</v>
      </c>
      <c r="T1532" t="s">
        <v>28</v>
      </c>
      <c r="Y1532" t="s">
        <v>30</v>
      </c>
    </row>
    <row r="1533" spans="1:25" x14ac:dyDescent="0.45">
      <c r="A1533" t="s">
        <v>203</v>
      </c>
      <c r="B1533" t="s">
        <v>208</v>
      </c>
      <c r="C1533">
        <v>1587</v>
      </c>
      <c r="D1533" t="s">
        <v>209</v>
      </c>
      <c r="F1533">
        <v>2016</v>
      </c>
      <c r="G1533">
        <v>34</v>
      </c>
      <c r="H1533">
        <v>24</v>
      </c>
      <c r="I1533">
        <v>237.98</v>
      </c>
      <c r="O1533">
        <v>2.2730000000000001</v>
      </c>
      <c r="P1533">
        <v>0.72170000000000001</v>
      </c>
      <c r="Q1533">
        <v>6305.1</v>
      </c>
      <c r="R1533" t="s">
        <v>38</v>
      </c>
      <c r="T1533" t="s">
        <v>28</v>
      </c>
      <c r="Y1533" t="s">
        <v>30</v>
      </c>
    </row>
    <row r="1534" spans="1:25" x14ac:dyDescent="0.45">
      <c r="A1534" t="s">
        <v>203</v>
      </c>
      <c r="B1534" t="s">
        <v>210</v>
      </c>
      <c r="C1534">
        <v>1588</v>
      </c>
      <c r="D1534">
        <v>7</v>
      </c>
      <c r="F1534">
        <v>2009</v>
      </c>
      <c r="G1534">
        <v>656</v>
      </c>
      <c r="H1534">
        <v>643.05999999999995</v>
      </c>
      <c r="I1534">
        <v>131842</v>
      </c>
      <c r="K1534">
        <v>388.18799999999999</v>
      </c>
      <c r="L1534">
        <v>0.3493</v>
      </c>
      <c r="M1534">
        <v>102271.425</v>
      </c>
      <c r="N1534">
        <v>6.6299999999999998E-2</v>
      </c>
      <c r="O1534">
        <v>114.84699999999999</v>
      </c>
      <c r="P1534">
        <v>0.1</v>
      </c>
      <c r="Q1534">
        <v>1459458.057</v>
      </c>
      <c r="R1534" t="s">
        <v>34</v>
      </c>
      <c r="S1534" t="s">
        <v>45</v>
      </c>
      <c r="T1534" t="s">
        <v>46</v>
      </c>
      <c r="W1534" t="s">
        <v>51</v>
      </c>
      <c r="Y1534" t="s">
        <v>35</v>
      </c>
    </row>
    <row r="1535" spans="1:25" x14ac:dyDescent="0.45">
      <c r="A1535" t="s">
        <v>203</v>
      </c>
      <c r="B1535" t="s">
        <v>210</v>
      </c>
      <c r="C1535">
        <v>1588</v>
      </c>
      <c r="D1535">
        <v>7</v>
      </c>
      <c r="F1535">
        <v>2010</v>
      </c>
      <c r="G1535">
        <v>1058</v>
      </c>
      <c r="H1535">
        <v>1033.6099999999999</v>
      </c>
      <c r="I1535">
        <v>215825.92000000001</v>
      </c>
      <c r="K1535">
        <v>3.4</v>
      </c>
      <c r="L1535">
        <v>3.2000000000000002E-3</v>
      </c>
      <c r="M1535">
        <v>140335.87400000001</v>
      </c>
      <c r="N1535">
        <v>5.9200000000000003E-2</v>
      </c>
      <c r="O1535">
        <v>153.36199999999999</v>
      </c>
      <c r="P1535">
        <v>7.5800000000000006E-2</v>
      </c>
      <c r="Q1535">
        <v>2359548.057</v>
      </c>
      <c r="R1535" t="s">
        <v>34</v>
      </c>
      <c r="S1535" t="s">
        <v>45</v>
      </c>
      <c r="T1535" t="s">
        <v>46</v>
      </c>
      <c r="W1535" t="s">
        <v>51</v>
      </c>
      <c r="Y1535" t="s">
        <v>35</v>
      </c>
    </row>
    <row r="1536" spans="1:25" x14ac:dyDescent="0.45">
      <c r="A1536" t="s">
        <v>203</v>
      </c>
      <c r="B1536" t="s">
        <v>210</v>
      </c>
      <c r="C1536">
        <v>1588</v>
      </c>
      <c r="D1536">
        <v>7</v>
      </c>
      <c r="F1536">
        <v>2011</v>
      </c>
      <c r="G1536">
        <v>696</v>
      </c>
      <c r="H1536">
        <v>675.98</v>
      </c>
      <c r="I1536">
        <v>106383.37</v>
      </c>
      <c r="K1536">
        <v>21.725000000000001</v>
      </c>
      <c r="L1536">
        <v>3.6799999999999999E-2</v>
      </c>
      <c r="M1536">
        <v>73428.712</v>
      </c>
      <c r="N1536">
        <v>5.9900000000000002E-2</v>
      </c>
      <c r="O1536">
        <v>66.774000000000001</v>
      </c>
      <c r="P1536">
        <v>5.7599999999999998E-2</v>
      </c>
      <c r="Q1536">
        <v>1220866.179</v>
      </c>
      <c r="R1536" t="s">
        <v>34</v>
      </c>
      <c r="S1536" t="s">
        <v>45</v>
      </c>
      <c r="T1536" t="s">
        <v>46</v>
      </c>
      <c r="W1536" t="s">
        <v>51</v>
      </c>
      <c r="Y1536" t="s">
        <v>35</v>
      </c>
    </row>
    <row r="1537" spans="1:25" x14ac:dyDescent="0.45">
      <c r="A1537" t="s">
        <v>203</v>
      </c>
      <c r="B1537" t="s">
        <v>210</v>
      </c>
      <c r="C1537">
        <v>1588</v>
      </c>
      <c r="D1537">
        <v>7</v>
      </c>
      <c r="F1537">
        <v>2012</v>
      </c>
      <c r="G1537">
        <v>1252</v>
      </c>
      <c r="H1537">
        <v>1229.95</v>
      </c>
      <c r="I1537">
        <v>177221.67</v>
      </c>
      <c r="K1537">
        <v>18.995999999999999</v>
      </c>
      <c r="L1537">
        <v>1.9699999999999999E-2</v>
      </c>
      <c r="M1537">
        <v>121062.692</v>
      </c>
      <c r="N1537">
        <v>5.9499999999999997E-2</v>
      </c>
      <c r="O1537">
        <v>106.1</v>
      </c>
      <c r="P1537">
        <v>7.3300000000000004E-2</v>
      </c>
      <c r="Q1537">
        <v>2024729.11</v>
      </c>
      <c r="R1537" t="s">
        <v>34</v>
      </c>
      <c r="S1537" t="s">
        <v>45</v>
      </c>
      <c r="T1537" t="s">
        <v>46</v>
      </c>
      <c r="W1537" t="s">
        <v>51</v>
      </c>
      <c r="Y1537" t="s">
        <v>35</v>
      </c>
    </row>
    <row r="1538" spans="1:25" x14ac:dyDescent="0.45">
      <c r="A1538" t="s">
        <v>203</v>
      </c>
      <c r="B1538" t="s">
        <v>210</v>
      </c>
      <c r="C1538">
        <v>1588</v>
      </c>
      <c r="D1538">
        <v>7</v>
      </c>
      <c r="F1538">
        <v>2013</v>
      </c>
      <c r="G1538">
        <v>1635</v>
      </c>
      <c r="H1538">
        <v>1616.6</v>
      </c>
      <c r="I1538">
        <v>344072.23</v>
      </c>
      <c r="K1538">
        <v>786.39800000000002</v>
      </c>
      <c r="L1538">
        <v>0.32669999999999999</v>
      </c>
      <c r="M1538">
        <v>258220.11499999999</v>
      </c>
      <c r="N1538">
        <v>6.5699999999999995E-2</v>
      </c>
      <c r="O1538">
        <v>267.923</v>
      </c>
      <c r="P1538">
        <v>0.1023</v>
      </c>
      <c r="Q1538">
        <v>3810700.1320000002</v>
      </c>
      <c r="R1538" t="s">
        <v>34</v>
      </c>
      <c r="S1538" t="s">
        <v>45</v>
      </c>
      <c r="T1538" t="s">
        <v>46</v>
      </c>
      <c r="W1538" t="s">
        <v>51</v>
      </c>
      <c r="Y1538" t="s">
        <v>35</v>
      </c>
    </row>
    <row r="1539" spans="1:25" x14ac:dyDescent="0.45">
      <c r="A1539" t="s">
        <v>203</v>
      </c>
      <c r="B1539" t="s">
        <v>210</v>
      </c>
      <c r="C1539">
        <v>1588</v>
      </c>
      <c r="D1539">
        <v>7</v>
      </c>
      <c r="F1539">
        <v>2014</v>
      </c>
      <c r="G1539">
        <v>1220</v>
      </c>
      <c r="H1539">
        <v>1200.32</v>
      </c>
      <c r="I1539">
        <v>227577.26</v>
      </c>
      <c r="K1539">
        <v>906.68899999999996</v>
      </c>
      <c r="L1539">
        <v>0.54100000000000004</v>
      </c>
      <c r="M1539">
        <v>192957.62899999999</v>
      </c>
      <c r="N1539">
        <v>7.2400000000000006E-2</v>
      </c>
      <c r="O1539">
        <v>196.58600000000001</v>
      </c>
      <c r="P1539">
        <v>0.1192</v>
      </c>
      <c r="Q1539">
        <v>2514726.7960000001</v>
      </c>
      <c r="R1539" t="s">
        <v>34</v>
      </c>
      <c r="S1539" t="s">
        <v>45</v>
      </c>
      <c r="T1539" t="s">
        <v>46</v>
      </c>
      <c r="W1539" t="s">
        <v>51</v>
      </c>
      <c r="Y1539" t="s">
        <v>35</v>
      </c>
    </row>
    <row r="1540" spans="1:25" x14ac:dyDescent="0.45">
      <c r="A1540" t="s">
        <v>203</v>
      </c>
      <c r="B1540" t="s">
        <v>210</v>
      </c>
      <c r="C1540">
        <v>1588</v>
      </c>
      <c r="D1540">
        <v>7</v>
      </c>
      <c r="F1540">
        <v>2015</v>
      </c>
      <c r="G1540">
        <v>1341</v>
      </c>
      <c r="H1540">
        <v>1309.92</v>
      </c>
      <c r="I1540">
        <v>229737.44</v>
      </c>
      <c r="K1540">
        <v>723.00900000000001</v>
      </c>
      <c r="L1540">
        <v>0.38519999999999999</v>
      </c>
      <c r="M1540">
        <v>205783.269</v>
      </c>
      <c r="N1540">
        <v>7.3099999999999998E-2</v>
      </c>
      <c r="O1540">
        <v>195.489</v>
      </c>
      <c r="P1540">
        <v>0.1113</v>
      </c>
      <c r="Q1540">
        <v>2625450.889</v>
      </c>
      <c r="R1540" t="s">
        <v>34</v>
      </c>
      <c r="S1540" t="s">
        <v>45</v>
      </c>
      <c r="T1540" t="s">
        <v>46</v>
      </c>
      <c r="W1540" t="s">
        <v>51</v>
      </c>
      <c r="Y1540" t="s">
        <v>47</v>
      </c>
    </row>
    <row r="1541" spans="1:25" x14ac:dyDescent="0.45">
      <c r="A1541" t="s">
        <v>203</v>
      </c>
      <c r="B1541" t="s">
        <v>210</v>
      </c>
      <c r="C1541">
        <v>1588</v>
      </c>
      <c r="D1541">
        <v>7</v>
      </c>
      <c r="F1541">
        <v>2016</v>
      </c>
      <c r="G1541">
        <v>2120</v>
      </c>
      <c r="H1541">
        <v>2090.29</v>
      </c>
      <c r="I1541">
        <v>253335.44</v>
      </c>
      <c r="K1541">
        <v>751.20699999999999</v>
      </c>
      <c r="L1541">
        <v>0.41799999999999998</v>
      </c>
      <c r="M1541">
        <v>244839.568</v>
      </c>
      <c r="N1541">
        <v>7.6399999999999996E-2</v>
      </c>
      <c r="O1541">
        <v>282.79300000000001</v>
      </c>
      <c r="P1541">
        <v>0.17150000000000001</v>
      </c>
      <c r="Q1541">
        <v>3084542.1570000001</v>
      </c>
      <c r="R1541" t="s">
        <v>34</v>
      </c>
      <c r="S1541" t="s">
        <v>45</v>
      </c>
      <c r="T1541" t="s">
        <v>46</v>
      </c>
      <c r="W1541" t="s">
        <v>51</v>
      </c>
      <c r="Y1541" t="s">
        <v>47</v>
      </c>
    </row>
    <row r="1542" spans="1:25" x14ac:dyDescent="0.45">
      <c r="A1542" t="s">
        <v>203</v>
      </c>
      <c r="B1542" t="s">
        <v>210</v>
      </c>
      <c r="C1542">
        <v>1588</v>
      </c>
      <c r="D1542">
        <v>7</v>
      </c>
      <c r="F1542">
        <v>2017</v>
      </c>
      <c r="G1542">
        <v>984</v>
      </c>
      <c r="H1542">
        <v>965.32</v>
      </c>
      <c r="I1542">
        <v>130574.71</v>
      </c>
      <c r="K1542">
        <v>381.01600000000002</v>
      </c>
      <c r="L1542">
        <v>0.37980000000000003</v>
      </c>
      <c r="M1542">
        <v>124379.31600000001</v>
      </c>
      <c r="N1542">
        <v>7.4999999999999997E-2</v>
      </c>
      <c r="O1542">
        <v>123.31100000000001</v>
      </c>
      <c r="P1542">
        <v>0.1326</v>
      </c>
      <c r="Q1542">
        <v>1565928.155</v>
      </c>
      <c r="R1542" t="s">
        <v>34</v>
      </c>
      <c r="S1542" t="s">
        <v>45</v>
      </c>
      <c r="T1542" t="s">
        <v>46</v>
      </c>
      <c r="W1542" t="s">
        <v>51</v>
      </c>
      <c r="Y1542" t="s">
        <v>47</v>
      </c>
    </row>
    <row r="1543" spans="1:25" x14ac:dyDescent="0.45">
      <c r="A1543" t="s">
        <v>203</v>
      </c>
      <c r="B1543" t="s">
        <v>210</v>
      </c>
      <c r="C1543">
        <v>1588</v>
      </c>
      <c r="D1543">
        <v>7</v>
      </c>
      <c r="F1543">
        <v>2018</v>
      </c>
      <c r="G1543">
        <v>838</v>
      </c>
      <c r="H1543">
        <v>819.77</v>
      </c>
      <c r="I1543">
        <v>149366.07999999999</v>
      </c>
      <c r="K1543">
        <v>424.255</v>
      </c>
      <c r="L1543">
        <v>0.36130000000000001</v>
      </c>
      <c r="M1543">
        <v>141055.02499999999</v>
      </c>
      <c r="N1543">
        <v>7.4800000000000005E-2</v>
      </c>
      <c r="O1543">
        <v>161.02699999999999</v>
      </c>
      <c r="P1543">
        <v>0.12989999999999999</v>
      </c>
      <c r="Q1543">
        <v>1771890.165</v>
      </c>
      <c r="R1543" t="s">
        <v>34</v>
      </c>
      <c r="S1543" t="s">
        <v>45</v>
      </c>
      <c r="T1543" t="s">
        <v>46</v>
      </c>
      <c r="W1543" t="s">
        <v>51</v>
      </c>
      <c r="Y1543" t="s">
        <v>47</v>
      </c>
    </row>
    <row r="1544" spans="1:25" x14ac:dyDescent="0.45">
      <c r="A1544" t="s">
        <v>203</v>
      </c>
      <c r="B1544" t="s">
        <v>210</v>
      </c>
      <c r="C1544">
        <v>1588</v>
      </c>
      <c r="D1544">
        <v>7</v>
      </c>
      <c r="F1544">
        <v>2019</v>
      </c>
      <c r="G1544">
        <v>369</v>
      </c>
      <c r="H1544">
        <v>354.45</v>
      </c>
      <c r="I1544">
        <v>26827.02</v>
      </c>
      <c r="K1544">
        <v>72.290999999999997</v>
      </c>
      <c r="L1544">
        <v>0.17299999999999999</v>
      </c>
      <c r="M1544">
        <v>28438.418000000001</v>
      </c>
      <c r="N1544">
        <v>6.6699999999999995E-2</v>
      </c>
      <c r="O1544">
        <v>27.477</v>
      </c>
      <c r="P1544">
        <v>7.8899999999999998E-2</v>
      </c>
      <c r="Q1544">
        <v>373068.57299999997</v>
      </c>
      <c r="R1544" t="s">
        <v>34</v>
      </c>
      <c r="S1544" t="s">
        <v>45</v>
      </c>
      <c r="T1544" t="s">
        <v>46</v>
      </c>
      <c r="W1544" t="s">
        <v>51</v>
      </c>
      <c r="Y1544" t="s">
        <v>47</v>
      </c>
    </row>
    <row r="1545" spans="1:25" x14ac:dyDescent="0.45">
      <c r="A1545" t="s">
        <v>203</v>
      </c>
      <c r="B1545" t="s">
        <v>210</v>
      </c>
      <c r="C1545">
        <v>1588</v>
      </c>
      <c r="D1545">
        <v>7</v>
      </c>
      <c r="F1545">
        <v>2020</v>
      </c>
      <c r="G1545">
        <v>186</v>
      </c>
      <c r="H1545">
        <v>176.96</v>
      </c>
      <c r="I1545">
        <v>4482.46</v>
      </c>
      <c r="K1545">
        <v>10.183</v>
      </c>
      <c r="L1545">
        <v>3.0099999999999998E-2</v>
      </c>
      <c r="M1545">
        <v>6738.607</v>
      </c>
      <c r="N1545">
        <v>6.0699999999999997E-2</v>
      </c>
      <c r="O1545">
        <v>4.5999999999999996</v>
      </c>
      <c r="P1545">
        <v>3.9E-2</v>
      </c>
      <c r="Q1545">
        <v>97741.843999999997</v>
      </c>
      <c r="R1545" t="s">
        <v>34</v>
      </c>
      <c r="S1545" t="s">
        <v>45</v>
      </c>
      <c r="T1545" t="s">
        <v>46</v>
      </c>
      <c r="W1545" t="s">
        <v>51</v>
      </c>
      <c r="Y1545" t="s">
        <v>47</v>
      </c>
    </row>
    <row r="1546" spans="1:25" x14ac:dyDescent="0.45">
      <c r="A1546" t="s">
        <v>203</v>
      </c>
      <c r="B1546" t="s">
        <v>210</v>
      </c>
      <c r="C1546">
        <v>1588</v>
      </c>
      <c r="D1546">
        <v>7</v>
      </c>
      <c r="F1546">
        <v>2021</v>
      </c>
      <c r="G1546">
        <v>164</v>
      </c>
      <c r="H1546">
        <v>158.4</v>
      </c>
      <c r="I1546">
        <v>11252.96</v>
      </c>
      <c r="K1546">
        <v>29.457000000000001</v>
      </c>
      <c r="L1546">
        <v>0.26850000000000002</v>
      </c>
      <c r="M1546">
        <v>11628.824000000001</v>
      </c>
      <c r="N1546">
        <v>7.1499999999999994E-2</v>
      </c>
      <c r="O1546">
        <v>12.153</v>
      </c>
      <c r="P1546">
        <v>0.12479999999999999</v>
      </c>
      <c r="Q1546">
        <v>150792.823</v>
      </c>
      <c r="R1546" t="s">
        <v>34</v>
      </c>
      <c r="S1546" t="s">
        <v>45</v>
      </c>
      <c r="T1546" t="s">
        <v>46</v>
      </c>
      <c r="W1546" t="s">
        <v>51</v>
      </c>
      <c r="Y1546" t="s">
        <v>47</v>
      </c>
    </row>
    <row r="1547" spans="1:25" x14ac:dyDescent="0.45">
      <c r="A1547" t="s">
        <v>203</v>
      </c>
      <c r="B1547" t="s">
        <v>210</v>
      </c>
      <c r="C1547">
        <v>1588</v>
      </c>
      <c r="D1547">
        <v>81</v>
      </c>
      <c r="F1547">
        <v>2009</v>
      </c>
      <c r="G1547">
        <v>7095</v>
      </c>
      <c r="H1547">
        <v>7007.77</v>
      </c>
      <c r="I1547">
        <v>1500975.75</v>
      </c>
      <c r="K1547">
        <v>4.5709999999999997</v>
      </c>
      <c r="L1547">
        <v>1E-3</v>
      </c>
      <c r="M1547">
        <v>905452.70400000003</v>
      </c>
      <c r="N1547">
        <v>5.8999999999999997E-2</v>
      </c>
      <c r="O1547">
        <v>55.941000000000003</v>
      </c>
      <c r="P1547">
        <v>9.7999999999999997E-3</v>
      </c>
      <c r="Q1547">
        <v>15235989.358999999</v>
      </c>
      <c r="R1547" t="s">
        <v>34</v>
      </c>
      <c r="T1547" t="s">
        <v>89</v>
      </c>
      <c r="V1547" t="s">
        <v>211</v>
      </c>
      <c r="Y1547" t="s">
        <v>35</v>
      </c>
    </row>
    <row r="1548" spans="1:25" x14ac:dyDescent="0.45">
      <c r="A1548" t="s">
        <v>203</v>
      </c>
      <c r="B1548" t="s">
        <v>210</v>
      </c>
      <c r="C1548">
        <v>1588</v>
      </c>
      <c r="D1548">
        <v>81</v>
      </c>
      <c r="F1548">
        <v>2010</v>
      </c>
      <c r="G1548">
        <v>6485</v>
      </c>
      <c r="H1548">
        <v>6438.55</v>
      </c>
      <c r="I1548">
        <v>1408421.43</v>
      </c>
      <c r="K1548">
        <v>4.4610000000000003</v>
      </c>
      <c r="L1548">
        <v>1E-3</v>
      </c>
      <c r="M1548">
        <v>883672.73300000001</v>
      </c>
      <c r="N1548">
        <v>5.8999999999999997E-2</v>
      </c>
      <c r="O1548">
        <v>49.32</v>
      </c>
      <c r="P1548">
        <v>8.2000000000000007E-3</v>
      </c>
      <c r="Q1548">
        <v>14869486.563999999</v>
      </c>
      <c r="R1548" t="s">
        <v>34</v>
      </c>
      <c r="T1548" t="s">
        <v>89</v>
      </c>
      <c r="V1548" t="s">
        <v>211</v>
      </c>
      <c r="Y1548" t="s">
        <v>35</v>
      </c>
    </row>
    <row r="1549" spans="1:25" x14ac:dyDescent="0.45">
      <c r="A1549" t="s">
        <v>203</v>
      </c>
      <c r="B1549" t="s">
        <v>210</v>
      </c>
      <c r="C1549">
        <v>1588</v>
      </c>
      <c r="D1549">
        <v>81</v>
      </c>
      <c r="F1549">
        <v>2011</v>
      </c>
      <c r="G1549">
        <v>7091</v>
      </c>
      <c r="H1549">
        <v>7012.23</v>
      </c>
      <c r="I1549">
        <v>2357017.2999999998</v>
      </c>
      <c r="K1549">
        <v>5.0350000000000001</v>
      </c>
      <c r="L1549">
        <v>1E-3</v>
      </c>
      <c r="M1549">
        <v>997423.51500000001</v>
      </c>
      <c r="N1549">
        <v>5.8999999999999997E-2</v>
      </c>
      <c r="O1549">
        <v>56.100999999999999</v>
      </c>
      <c r="P1549">
        <v>8.2000000000000007E-3</v>
      </c>
      <c r="Q1549">
        <v>16783511.528999999</v>
      </c>
      <c r="R1549" t="s">
        <v>34</v>
      </c>
      <c r="T1549" t="s">
        <v>89</v>
      </c>
      <c r="V1549" t="s">
        <v>211</v>
      </c>
      <c r="Y1549" t="s">
        <v>35</v>
      </c>
    </row>
    <row r="1550" spans="1:25" x14ac:dyDescent="0.45">
      <c r="A1550" t="s">
        <v>203</v>
      </c>
      <c r="B1550" t="s">
        <v>210</v>
      </c>
      <c r="C1550">
        <v>1588</v>
      </c>
      <c r="D1550">
        <v>81</v>
      </c>
      <c r="F1550">
        <v>2012</v>
      </c>
      <c r="G1550">
        <v>6979</v>
      </c>
      <c r="H1550">
        <v>6885.91</v>
      </c>
      <c r="I1550">
        <v>2200792.65</v>
      </c>
      <c r="K1550">
        <v>4.6239999999999997</v>
      </c>
      <c r="L1550">
        <v>1E-3</v>
      </c>
      <c r="M1550">
        <v>915891.42</v>
      </c>
      <c r="N1550">
        <v>5.8999999999999997E-2</v>
      </c>
      <c r="O1550">
        <v>53.847000000000001</v>
      </c>
      <c r="P1550">
        <v>9.1999999999999998E-3</v>
      </c>
      <c r="Q1550">
        <v>15411621.382999999</v>
      </c>
      <c r="R1550" t="s">
        <v>34</v>
      </c>
      <c r="T1550" t="s">
        <v>89</v>
      </c>
      <c r="V1550" t="s">
        <v>211</v>
      </c>
      <c r="Y1550" t="s">
        <v>35</v>
      </c>
    </row>
    <row r="1551" spans="1:25" x14ac:dyDescent="0.45">
      <c r="A1551" t="s">
        <v>203</v>
      </c>
      <c r="B1551" t="s">
        <v>210</v>
      </c>
      <c r="C1551">
        <v>1588</v>
      </c>
      <c r="D1551">
        <v>81</v>
      </c>
      <c r="F1551">
        <v>2013</v>
      </c>
      <c r="G1551">
        <v>5683</v>
      </c>
      <c r="H1551">
        <v>5589.73</v>
      </c>
      <c r="I1551">
        <v>1776969.52</v>
      </c>
      <c r="K1551">
        <v>3.7759999999999998</v>
      </c>
      <c r="L1551">
        <v>1E-3</v>
      </c>
      <c r="M1551">
        <v>747993.06799999997</v>
      </c>
      <c r="N1551">
        <v>5.8999999999999997E-2</v>
      </c>
      <c r="O1551">
        <v>46.133000000000003</v>
      </c>
      <c r="P1551">
        <v>1.03E-2</v>
      </c>
      <c r="Q1551">
        <v>12586406.007999999</v>
      </c>
      <c r="R1551" t="s">
        <v>34</v>
      </c>
      <c r="T1551" t="s">
        <v>89</v>
      </c>
      <c r="V1551" t="s">
        <v>211</v>
      </c>
      <c r="Y1551" t="s">
        <v>35</v>
      </c>
    </row>
    <row r="1552" spans="1:25" x14ac:dyDescent="0.45">
      <c r="A1552" t="s">
        <v>203</v>
      </c>
      <c r="B1552" t="s">
        <v>210</v>
      </c>
      <c r="C1552">
        <v>1588</v>
      </c>
      <c r="D1552">
        <v>81</v>
      </c>
      <c r="F1552">
        <v>2014</v>
      </c>
      <c r="G1552">
        <v>1425</v>
      </c>
      <c r="H1552">
        <v>1380.94</v>
      </c>
      <c r="I1552">
        <v>386838.29</v>
      </c>
      <c r="K1552">
        <v>0.85299999999999998</v>
      </c>
      <c r="L1552">
        <v>1E-3</v>
      </c>
      <c r="M1552">
        <v>169040.41699999999</v>
      </c>
      <c r="N1552">
        <v>5.9200000000000003E-2</v>
      </c>
      <c r="O1552">
        <v>14.856999999999999</v>
      </c>
      <c r="P1552">
        <v>1.8100000000000002E-2</v>
      </c>
      <c r="Q1552">
        <v>2844438.5550000002</v>
      </c>
      <c r="R1552" t="s">
        <v>34</v>
      </c>
      <c r="T1552" t="s">
        <v>89</v>
      </c>
      <c r="V1552" t="s">
        <v>211</v>
      </c>
      <c r="Y1552" t="s">
        <v>35</v>
      </c>
    </row>
    <row r="1553" spans="1:25" x14ac:dyDescent="0.45">
      <c r="A1553" t="s">
        <v>203</v>
      </c>
      <c r="B1553" t="s">
        <v>210</v>
      </c>
      <c r="C1553">
        <v>1588</v>
      </c>
      <c r="D1553">
        <v>81</v>
      </c>
      <c r="F1553">
        <v>2015</v>
      </c>
      <c r="G1553">
        <v>2169</v>
      </c>
      <c r="H1553">
        <v>2119.5100000000002</v>
      </c>
      <c r="I1553">
        <v>643684.98</v>
      </c>
      <c r="K1553">
        <v>1.385</v>
      </c>
      <c r="L1553">
        <v>1E-3</v>
      </c>
      <c r="M1553">
        <v>274320.103</v>
      </c>
      <c r="N1553">
        <v>5.91E-2</v>
      </c>
      <c r="O1553">
        <v>19.102</v>
      </c>
      <c r="P1553">
        <v>1.34E-2</v>
      </c>
      <c r="Q1553">
        <v>4616007.9730000002</v>
      </c>
      <c r="R1553" t="s">
        <v>34</v>
      </c>
      <c r="T1553" t="s">
        <v>89</v>
      </c>
      <c r="V1553" t="s">
        <v>211</v>
      </c>
      <c r="Y1553" t="s">
        <v>36</v>
      </c>
    </row>
    <row r="1554" spans="1:25" x14ac:dyDescent="0.45">
      <c r="A1554" t="s">
        <v>203</v>
      </c>
      <c r="B1554" t="s">
        <v>210</v>
      </c>
      <c r="C1554">
        <v>1588</v>
      </c>
      <c r="D1554">
        <v>81</v>
      </c>
      <c r="F1554">
        <v>2016</v>
      </c>
      <c r="G1554">
        <v>5692</v>
      </c>
      <c r="H1554">
        <v>5619.58</v>
      </c>
      <c r="I1554">
        <v>1807818.84</v>
      </c>
      <c r="K1554">
        <v>3.8330000000000002</v>
      </c>
      <c r="L1554">
        <v>1E-3</v>
      </c>
      <c r="M1554">
        <v>759174.723</v>
      </c>
      <c r="N1554">
        <v>5.91E-2</v>
      </c>
      <c r="O1554">
        <v>44.085000000000001</v>
      </c>
      <c r="P1554">
        <v>9.1999999999999998E-3</v>
      </c>
      <c r="Q1554">
        <v>12774585.734999999</v>
      </c>
      <c r="R1554" t="s">
        <v>34</v>
      </c>
      <c r="T1554" t="s">
        <v>89</v>
      </c>
      <c r="V1554" t="s">
        <v>211</v>
      </c>
      <c r="Y1554" t="s">
        <v>36</v>
      </c>
    </row>
    <row r="1555" spans="1:25" x14ac:dyDescent="0.45">
      <c r="A1555" t="s">
        <v>203</v>
      </c>
      <c r="B1555" t="s">
        <v>210</v>
      </c>
      <c r="C1555">
        <v>1588</v>
      </c>
      <c r="D1555">
        <v>81</v>
      </c>
      <c r="F1555">
        <v>2017</v>
      </c>
      <c r="G1555">
        <v>6206</v>
      </c>
      <c r="H1555">
        <v>6132.63</v>
      </c>
      <c r="I1555">
        <v>1963691.8</v>
      </c>
      <c r="K1555">
        <v>4.1859999999999999</v>
      </c>
      <c r="L1555">
        <v>1E-3</v>
      </c>
      <c r="M1555">
        <v>829177.25</v>
      </c>
      <c r="N1555">
        <v>5.8999999999999997E-2</v>
      </c>
      <c r="O1555">
        <v>47.412999999999997</v>
      </c>
      <c r="P1555">
        <v>8.6999999999999994E-3</v>
      </c>
      <c r="Q1555">
        <v>13952479.421</v>
      </c>
      <c r="R1555" t="s">
        <v>34</v>
      </c>
      <c r="T1555" t="s">
        <v>89</v>
      </c>
      <c r="V1555" t="s">
        <v>211</v>
      </c>
      <c r="Y1555" t="s">
        <v>36</v>
      </c>
    </row>
    <row r="1556" spans="1:25" x14ac:dyDescent="0.45">
      <c r="A1556" t="s">
        <v>203</v>
      </c>
      <c r="B1556" t="s">
        <v>210</v>
      </c>
      <c r="C1556">
        <v>1588</v>
      </c>
      <c r="D1556">
        <v>81</v>
      </c>
      <c r="F1556">
        <v>2018</v>
      </c>
      <c r="G1556">
        <v>3833</v>
      </c>
      <c r="H1556">
        <v>3748.11</v>
      </c>
      <c r="I1556">
        <v>1133493.73</v>
      </c>
      <c r="K1556">
        <v>2.4510000000000001</v>
      </c>
      <c r="L1556">
        <v>1E-3</v>
      </c>
      <c r="M1556">
        <v>485514.02500000002</v>
      </c>
      <c r="N1556">
        <v>5.8999999999999997E-2</v>
      </c>
      <c r="O1556">
        <v>31.06</v>
      </c>
      <c r="P1556">
        <v>1.1599999999999999E-2</v>
      </c>
      <c r="Q1556">
        <v>8169737.4299999997</v>
      </c>
      <c r="R1556" t="s">
        <v>34</v>
      </c>
      <c r="T1556" t="s">
        <v>89</v>
      </c>
      <c r="V1556" t="s">
        <v>211</v>
      </c>
      <c r="Y1556" t="s">
        <v>36</v>
      </c>
    </row>
    <row r="1557" spans="1:25" x14ac:dyDescent="0.45">
      <c r="A1557" t="s">
        <v>203</v>
      </c>
      <c r="B1557" t="s">
        <v>210</v>
      </c>
      <c r="C1557">
        <v>1588</v>
      </c>
      <c r="D1557">
        <v>81</v>
      </c>
      <c r="F1557">
        <v>2019</v>
      </c>
      <c r="G1557">
        <v>2226</v>
      </c>
      <c r="H1557">
        <v>2178.77</v>
      </c>
      <c r="I1557">
        <v>629358.42000000004</v>
      </c>
      <c r="K1557">
        <v>1.3839999999999999</v>
      </c>
      <c r="L1557">
        <v>1E-3</v>
      </c>
      <c r="M1557">
        <v>274216.49099999998</v>
      </c>
      <c r="N1557">
        <v>5.8999999999999997E-2</v>
      </c>
      <c r="O1557">
        <v>19.21</v>
      </c>
      <c r="P1557">
        <v>1.34E-2</v>
      </c>
      <c r="Q1557">
        <v>4614222.1469999999</v>
      </c>
      <c r="R1557" t="s">
        <v>34</v>
      </c>
      <c r="T1557" t="s">
        <v>89</v>
      </c>
      <c r="V1557" t="s">
        <v>211</v>
      </c>
      <c r="Y1557" t="s">
        <v>36</v>
      </c>
    </row>
    <row r="1558" spans="1:25" x14ac:dyDescent="0.45">
      <c r="A1558" t="s">
        <v>203</v>
      </c>
      <c r="B1558" t="s">
        <v>210</v>
      </c>
      <c r="C1558">
        <v>1588</v>
      </c>
      <c r="D1558">
        <v>81</v>
      </c>
      <c r="F1558">
        <v>2020</v>
      </c>
      <c r="G1558">
        <v>1542</v>
      </c>
      <c r="H1558">
        <v>1508.77</v>
      </c>
      <c r="I1558">
        <v>430026.25</v>
      </c>
      <c r="K1558">
        <v>0.94399999999999995</v>
      </c>
      <c r="L1558">
        <v>1E-3</v>
      </c>
      <c r="M1558">
        <v>187026.66699999999</v>
      </c>
      <c r="N1558">
        <v>5.8999999999999997E-2</v>
      </c>
      <c r="O1558">
        <v>13.13</v>
      </c>
      <c r="P1558">
        <v>1.3299999999999999E-2</v>
      </c>
      <c r="Q1558">
        <v>3147073.9419999998</v>
      </c>
      <c r="R1558" t="s">
        <v>34</v>
      </c>
      <c r="T1558" t="s">
        <v>89</v>
      </c>
      <c r="V1558" t="s">
        <v>211</v>
      </c>
      <c r="Y1558" t="s">
        <v>36</v>
      </c>
    </row>
    <row r="1559" spans="1:25" x14ac:dyDescent="0.45">
      <c r="A1559" t="s">
        <v>203</v>
      </c>
      <c r="B1559" t="s">
        <v>210</v>
      </c>
      <c r="C1559">
        <v>1588</v>
      </c>
      <c r="D1559">
        <v>81</v>
      </c>
      <c r="F1559">
        <v>2021</v>
      </c>
      <c r="G1559">
        <v>773</v>
      </c>
      <c r="H1559">
        <v>749.02</v>
      </c>
      <c r="I1559">
        <v>205269.72</v>
      </c>
      <c r="K1559">
        <v>0.45700000000000002</v>
      </c>
      <c r="L1559">
        <v>1E-3</v>
      </c>
      <c r="M1559">
        <v>90590</v>
      </c>
      <c r="N1559">
        <v>5.91E-2</v>
      </c>
      <c r="O1559">
        <v>7.2830000000000004</v>
      </c>
      <c r="P1559">
        <v>1.84E-2</v>
      </c>
      <c r="Q1559">
        <v>1524337.13</v>
      </c>
      <c r="R1559" t="s">
        <v>34</v>
      </c>
      <c r="T1559" t="s">
        <v>89</v>
      </c>
      <c r="V1559" t="s">
        <v>211</v>
      </c>
      <c r="Y1559" t="s">
        <v>36</v>
      </c>
    </row>
    <row r="1560" spans="1:25" x14ac:dyDescent="0.45">
      <c r="A1560" t="s">
        <v>203</v>
      </c>
      <c r="B1560" t="s">
        <v>210</v>
      </c>
      <c r="C1560">
        <v>1588</v>
      </c>
      <c r="D1560">
        <v>81</v>
      </c>
      <c r="F1560">
        <v>2022</v>
      </c>
      <c r="G1560">
        <v>1483</v>
      </c>
      <c r="H1560">
        <v>1458.77</v>
      </c>
      <c r="I1560">
        <v>433213.48</v>
      </c>
      <c r="K1560">
        <v>0.93700000000000006</v>
      </c>
      <c r="L1560">
        <v>1E-3</v>
      </c>
      <c r="M1560">
        <v>185629.69</v>
      </c>
      <c r="N1560">
        <v>5.91E-2</v>
      </c>
      <c r="O1560">
        <v>11.866</v>
      </c>
      <c r="P1560">
        <v>1.0699999999999999E-2</v>
      </c>
      <c r="Q1560">
        <v>3123601.148</v>
      </c>
      <c r="R1560" t="s">
        <v>34</v>
      </c>
      <c r="T1560" t="s">
        <v>89</v>
      </c>
      <c r="V1560" t="s">
        <v>211</v>
      </c>
      <c r="Y1560" t="s">
        <v>36</v>
      </c>
    </row>
    <row r="1561" spans="1:25" x14ac:dyDescent="0.45">
      <c r="A1561" t="s">
        <v>203</v>
      </c>
      <c r="B1561" t="s">
        <v>210</v>
      </c>
      <c r="C1561">
        <v>1588</v>
      </c>
      <c r="D1561">
        <v>81</v>
      </c>
      <c r="F1561">
        <v>2023</v>
      </c>
      <c r="G1561">
        <v>1189</v>
      </c>
      <c r="H1561">
        <v>1172.3599999999999</v>
      </c>
      <c r="I1561">
        <v>332521.23</v>
      </c>
      <c r="K1561">
        <v>0.71799999999999997</v>
      </c>
      <c r="L1561">
        <v>1E-3</v>
      </c>
      <c r="M1561">
        <v>142316.94399999999</v>
      </c>
      <c r="N1561">
        <v>5.91E-2</v>
      </c>
      <c r="O1561">
        <v>9.2270000000000003</v>
      </c>
      <c r="P1561">
        <v>1.15E-2</v>
      </c>
      <c r="Q1561">
        <v>2394750.2949999999</v>
      </c>
      <c r="R1561" t="s">
        <v>34</v>
      </c>
      <c r="T1561" t="s">
        <v>89</v>
      </c>
      <c r="V1561" t="s">
        <v>211</v>
      </c>
      <c r="Y1561" t="s">
        <v>36</v>
      </c>
    </row>
    <row r="1562" spans="1:25" x14ac:dyDescent="0.45">
      <c r="A1562" t="s">
        <v>203</v>
      </c>
      <c r="B1562" t="s">
        <v>210</v>
      </c>
      <c r="C1562">
        <v>1588</v>
      </c>
      <c r="D1562">
        <v>81</v>
      </c>
      <c r="F1562">
        <v>2024</v>
      </c>
      <c r="G1562">
        <v>1058</v>
      </c>
      <c r="H1562">
        <v>1053.05</v>
      </c>
      <c r="I1562">
        <v>315913.75</v>
      </c>
      <c r="K1562">
        <v>0.67600000000000005</v>
      </c>
      <c r="L1562">
        <v>1E-3</v>
      </c>
      <c r="M1562">
        <v>134000.087</v>
      </c>
      <c r="N1562">
        <v>5.8999999999999997E-2</v>
      </c>
      <c r="O1562">
        <v>7.5679999999999996</v>
      </c>
      <c r="P1562">
        <v>8.6999999999999994E-3</v>
      </c>
      <c r="Q1562">
        <v>2254808.523</v>
      </c>
      <c r="R1562" t="s">
        <v>34</v>
      </c>
      <c r="T1562" t="s">
        <v>89</v>
      </c>
      <c r="V1562" t="s">
        <v>211</v>
      </c>
      <c r="Y1562" t="s">
        <v>36</v>
      </c>
    </row>
    <row r="1563" spans="1:25" x14ac:dyDescent="0.45">
      <c r="A1563" t="s">
        <v>203</v>
      </c>
      <c r="B1563" t="s">
        <v>210</v>
      </c>
      <c r="C1563">
        <v>1588</v>
      </c>
      <c r="D1563">
        <v>82</v>
      </c>
      <c r="F1563">
        <v>2009</v>
      </c>
      <c r="G1563">
        <v>7151</v>
      </c>
      <c r="H1563">
        <v>7101.79</v>
      </c>
      <c r="I1563">
        <v>1514817.76</v>
      </c>
      <c r="K1563">
        <v>4.6379999999999999</v>
      </c>
      <c r="L1563">
        <v>1E-3</v>
      </c>
      <c r="M1563">
        <v>918732.772</v>
      </c>
      <c r="N1563">
        <v>5.8999999999999997E-2</v>
      </c>
      <c r="O1563">
        <v>50.773000000000003</v>
      </c>
      <c r="P1563">
        <v>7.7999999999999996E-3</v>
      </c>
      <c r="Q1563">
        <v>15459504.605</v>
      </c>
      <c r="R1563" t="s">
        <v>34</v>
      </c>
      <c r="T1563" t="s">
        <v>89</v>
      </c>
      <c r="V1563" t="s">
        <v>211</v>
      </c>
      <c r="Y1563" t="s">
        <v>35</v>
      </c>
    </row>
    <row r="1564" spans="1:25" x14ac:dyDescent="0.45">
      <c r="A1564" t="s">
        <v>203</v>
      </c>
      <c r="B1564" t="s">
        <v>210</v>
      </c>
      <c r="C1564">
        <v>1588</v>
      </c>
      <c r="D1564">
        <v>82</v>
      </c>
      <c r="F1564">
        <v>2010</v>
      </c>
      <c r="G1564">
        <v>6904</v>
      </c>
      <c r="H1564">
        <v>6852.26</v>
      </c>
      <c r="I1564">
        <v>1498529.06</v>
      </c>
      <c r="K1564">
        <v>4.7729999999999997</v>
      </c>
      <c r="L1564">
        <v>1E-3</v>
      </c>
      <c r="M1564">
        <v>945448.98100000003</v>
      </c>
      <c r="N1564">
        <v>5.8999999999999997E-2</v>
      </c>
      <c r="O1564">
        <v>53.039000000000001</v>
      </c>
      <c r="P1564">
        <v>8.0999999999999996E-3</v>
      </c>
      <c r="Q1564">
        <v>15909008.776000001</v>
      </c>
      <c r="R1564" t="s">
        <v>34</v>
      </c>
      <c r="T1564" t="s">
        <v>89</v>
      </c>
      <c r="V1564" t="s">
        <v>211</v>
      </c>
      <c r="Y1564" t="s">
        <v>35</v>
      </c>
    </row>
    <row r="1565" spans="1:25" x14ac:dyDescent="0.45">
      <c r="A1565" t="s">
        <v>203</v>
      </c>
      <c r="B1565" t="s">
        <v>210</v>
      </c>
      <c r="C1565">
        <v>1588</v>
      </c>
      <c r="D1565">
        <v>82</v>
      </c>
      <c r="F1565">
        <v>2011</v>
      </c>
      <c r="G1565">
        <v>7276</v>
      </c>
      <c r="H1565">
        <v>7204.59</v>
      </c>
      <c r="I1565">
        <v>2417627.67</v>
      </c>
      <c r="K1565">
        <v>5.1660000000000004</v>
      </c>
      <c r="L1565">
        <v>1E-3</v>
      </c>
      <c r="M1565">
        <v>1023343.139</v>
      </c>
      <c r="N1565">
        <v>5.8999999999999997E-2</v>
      </c>
      <c r="O1565">
        <v>57.588999999999999</v>
      </c>
      <c r="P1565">
        <v>8.2000000000000007E-3</v>
      </c>
      <c r="Q1565">
        <v>17219698.434</v>
      </c>
      <c r="R1565" t="s">
        <v>34</v>
      </c>
      <c r="T1565" t="s">
        <v>89</v>
      </c>
      <c r="V1565" t="s">
        <v>211</v>
      </c>
      <c r="Y1565" t="s">
        <v>35</v>
      </c>
    </row>
    <row r="1566" spans="1:25" x14ac:dyDescent="0.45">
      <c r="A1566" t="s">
        <v>203</v>
      </c>
      <c r="B1566" t="s">
        <v>210</v>
      </c>
      <c r="C1566">
        <v>1588</v>
      </c>
      <c r="D1566">
        <v>82</v>
      </c>
      <c r="F1566">
        <v>2012</v>
      </c>
      <c r="G1566">
        <v>6778</v>
      </c>
      <c r="H1566">
        <v>6678.42</v>
      </c>
      <c r="I1566">
        <v>2125687.4500000002</v>
      </c>
      <c r="K1566">
        <v>4.4610000000000003</v>
      </c>
      <c r="L1566">
        <v>1E-3</v>
      </c>
      <c r="M1566">
        <v>883614.076</v>
      </c>
      <c r="N1566">
        <v>5.8999999999999997E-2</v>
      </c>
      <c r="O1566">
        <v>58.502000000000002</v>
      </c>
      <c r="P1566">
        <v>1.04E-2</v>
      </c>
      <c r="Q1566">
        <v>14868532.403999999</v>
      </c>
      <c r="R1566" t="s">
        <v>34</v>
      </c>
      <c r="T1566" t="s">
        <v>89</v>
      </c>
      <c r="V1566" t="s">
        <v>211</v>
      </c>
      <c r="Y1566" t="s">
        <v>35</v>
      </c>
    </row>
    <row r="1567" spans="1:25" x14ac:dyDescent="0.45">
      <c r="A1567" t="s">
        <v>203</v>
      </c>
      <c r="B1567" t="s">
        <v>210</v>
      </c>
      <c r="C1567">
        <v>1588</v>
      </c>
      <c r="D1567">
        <v>82</v>
      </c>
      <c r="F1567">
        <v>2013</v>
      </c>
      <c r="G1567">
        <v>5789</v>
      </c>
      <c r="H1567">
        <v>5698.39</v>
      </c>
      <c r="I1567">
        <v>1802178.94</v>
      </c>
      <c r="K1567">
        <v>3.8220000000000001</v>
      </c>
      <c r="L1567">
        <v>1E-3</v>
      </c>
      <c r="M1567">
        <v>757154.24199999997</v>
      </c>
      <c r="N1567">
        <v>5.8999999999999997E-2</v>
      </c>
      <c r="O1567">
        <v>48.319000000000003</v>
      </c>
      <c r="P1567">
        <v>1.0500000000000001E-2</v>
      </c>
      <c r="Q1567">
        <v>12740621.725</v>
      </c>
      <c r="R1567" t="s">
        <v>34</v>
      </c>
      <c r="T1567" t="s">
        <v>89</v>
      </c>
      <c r="V1567" t="s">
        <v>211</v>
      </c>
      <c r="Y1567" t="s">
        <v>35</v>
      </c>
    </row>
    <row r="1568" spans="1:25" x14ac:dyDescent="0.45">
      <c r="A1568" t="s">
        <v>203</v>
      </c>
      <c r="B1568" t="s">
        <v>210</v>
      </c>
      <c r="C1568">
        <v>1588</v>
      </c>
      <c r="D1568">
        <v>82</v>
      </c>
      <c r="F1568">
        <v>2014</v>
      </c>
      <c r="G1568">
        <v>1504</v>
      </c>
      <c r="H1568">
        <v>1454.45</v>
      </c>
      <c r="I1568">
        <v>401162.58</v>
      </c>
      <c r="K1568">
        <v>0.88300000000000001</v>
      </c>
      <c r="L1568">
        <v>1E-3</v>
      </c>
      <c r="M1568">
        <v>174936.25200000001</v>
      </c>
      <c r="N1568">
        <v>5.9299999999999999E-2</v>
      </c>
      <c r="O1568">
        <v>15.547000000000001</v>
      </c>
      <c r="P1568">
        <v>1.9099999999999999E-2</v>
      </c>
      <c r="Q1568">
        <v>2943651.142</v>
      </c>
      <c r="R1568" t="s">
        <v>34</v>
      </c>
      <c r="T1568" t="s">
        <v>89</v>
      </c>
      <c r="V1568" t="s">
        <v>211</v>
      </c>
      <c r="Y1568" t="s">
        <v>35</v>
      </c>
    </row>
    <row r="1569" spans="1:25" x14ac:dyDescent="0.45">
      <c r="A1569" t="s">
        <v>203</v>
      </c>
      <c r="B1569" t="s">
        <v>210</v>
      </c>
      <c r="C1569">
        <v>1588</v>
      </c>
      <c r="D1569">
        <v>82</v>
      </c>
      <c r="F1569">
        <v>2015</v>
      </c>
      <c r="G1569">
        <v>2172</v>
      </c>
      <c r="H1569">
        <v>2120.29</v>
      </c>
      <c r="I1569">
        <v>636442.36</v>
      </c>
      <c r="K1569">
        <v>1.3759999999999999</v>
      </c>
      <c r="L1569">
        <v>1E-3</v>
      </c>
      <c r="M1569">
        <v>272653.71100000001</v>
      </c>
      <c r="N1569">
        <v>5.91E-2</v>
      </c>
      <c r="O1569">
        <v>21.210999999999999</v>
      </c>
      <c r="P1569">
        <v>1.46E-2</v>
      </c>
      <c r="Q1569">
        <v>4587915.4790000003</v>
      </c>
      <c r="R1569" t="s">
        <v>34</v>
      </c>
      <c r="T1569" t="s">
        <v>89</v>
      </c>
      <c r="V1569" t="s">
        <v>211</v>
      </c>
      <c r="Y1569" t="s">
        <v>36</v>
      </c>
    </row>
    <row r="1570" spans="1:25" x14ac:dyDescent="0.45">
      <c r="A1570" t="s">
        <v>203</v>
      </c>
      <c r="B1570" t="s">
        <v>210</v>
      </c>
      <c r="C1570">
        <v>1588</v>
      </c>
      <c r="D1570">
        <v>82</v>
      </c>
      <c r="F1570">
        <v>2016</v>
      </c>
      <c r="G1570">
        <v>5933</v>
      </c>
      <c r="H1570">
        <v>5867.44</v>
      </c>
      <c r="I1570">
        <v>1855654.39</v>
      </c>
      <c r="K1570">
        <v>3.9630000000000001</v>
      </c>
      <c r="L1570">
        <v>1E-3</v>
      </c>
      <c r="M1570">
        <v>784933.61300000001</v>
      </c>
      <c r="N1570">
        <v>5.8999999999999997E-2</v>
      </c>
      <c r="O1570">
        <v>54.070999999999998</v>
      </c>
      <c r="P1570">
        <v>1.11E-2</v>
      </c>
      <c r="Q1570">
        <v>13207987.984999999</v>
      </c>
      <c r="R1570" t="s">
        <v>34</v>
      </c>
      <c r="T1570" t="s">
        <v>89</v>
      </c>
      <c r="V1570" t="s">
        <v>211</v>
      </c>
      <c r="Y1570" t="s">
        <v>36</v>
      </c>
    </row>
    <row r="1571" spans="1:25" x14ac:dyDescent="0.45">
      <c r="A1571" t="s">
        <v>203</v>
      </c>
      <c r="B1571" t="s">
        <v>210</v>
      </c>
      <c r="C1571">
        <v>1588</v>
      </c>
      <c r="D1571">
        <v>82</v>
      </c>
      <c r="F1571">
        <v>2017</v>
      </c>
      <c r="G1571">
        <v>6370</v>
      </c>
      <c r="H1571">
        <v>6290.62</v>
      </c>
      <c r="I1571">
        <v>2007396.64</v>
      </c>
      <c r="K1571">
        <v>4.2809999999999997</v>
      </c>
      <c r="L1571">
        <v>1E-3</v>
      </c>
      <c r="M1571">
        <v>847925.44799999997</v>
      </c>
      <c r="N1571">
        <v>5.8999999999999997E-2</v>
      </c>
      <c r="O1571">
        <v>53.442</v>
      </c>
      <c r="P1571">
        <v>9.7999999999999997E-3</v>
      </c>
      <c r="Q1571">
        <v>14267925.187999999</v>
      </c>
      <c r="R1571" t="s">
        <v>34</v>
      </c>
      <c r="T1571" t="s">
        <v>89</v>
      </c>
      <c r="V1571" t="s">
        <v>211</v>
      </c>
      <c r="Y1571" t="s">
        <v>36</v>
      </c>
    </row>
    <row r="1572" spans="1:25" x14ac:dyDescent="0.45">
      <c r="A1572" t="s">
        <v>203</v>
      </c>
      <c r="B1572" t="s">
        <v>210</v>
      </c>
      <c r="C1572">
        <v>1588</v>
      </c>
      <c r="D1572">
        <v>82</v>
      </c>
      <c r="F1572">
        <v>2018</v>
      </c>
      <c r="G1572">
        <v>3811</v>
      </c>
      <c r="H1572">
        <v>3752.13</v>
      </c>
      <c r="I1572">
        <v>1119643.8500000001</v>
      </c>
      <c r="K1572">
        <v>2.4249999999999998</v>
      </c>
      <c r="L1572">
        <v>1E-3</v>
      </c>
      <c r="M1572">
        <v>480326.99099999998</v>
      </c>
      <c r="N1572">
        <v>5.8999999999999997E-2</v>
      </c>
      <c r="O1572">
        <v>31.161000000000001</v>
      </c>
      <c r="P1572">
        <v>1.1299999999999999E-2</v>
      </c>
      <c r="Q1572">
        <v>8082446.8540000003</v>
      </c>
      <c r="R1572" t="s">
        <v>34</v>
      </c>
      <c r="T1572" t="s">
        <v>89</v>
      </c>
      <c r="V1572" t="s">
        <v>211</v>
      </c>
      <c r="Y1572" t="s">
        <v>36</v>
      </c>
    </row>
    <row r="1573" spans="1:25" x14ac:dyDescent="0.45">
      <c r="A1573" t="s">
        <v>203</v>
      </c>
      <c r="B1573" t="s">
        <v>210</v>
      </c>
      <c r="C1573">
        <v>1588</v>
      </c>
      <c r="D1573">
        <v>82</v>
      </c>
      <c r="F1573">
        <v>2019</v>
      </c>
      <c r="G1573">
        <v>2175</v>
      </c>
      <c r="H1573">
        <v>2113.87</v>
      </c>
      <c r="I1573">
        <v>606748.63</v>
      </c>
      <c r="K1573">
        <v>1.327</v>
      </c>
      <c r="L1573">
        <v>1E-3</v>
      </c>
      <c r="M1573">
        <v>262819.35800000001</v>
      </c>
      <c r="N1573">
        <v>5.8999999999999997E-2</v>
      </c>
      <c r="O1573">
        <v>20.661000000000001</v>
      </c>
      <c r="P1573">
        <v>1.6299999999999999E-2</v>
      </c>
      <c r="Q1573">
        <v>4422412.2659999998</v>
      </c>
      <c r="R1573" t="s">
        <v>34</v>
      </c>
      <c r="T1573" t="s">
        <v>89</v>
      </c>
      <c r="V1573" t="s">
        <v>211</v>
      </c>
      <c r="Y1573" t="s">
        <v>36</v>
      </c>
    </row>
    <row r="1574" spans="1:25" x14ac:dyDescent="0.45">
      <c r="A1574" t="s">
        <v>203</v>
      </c>
      <c r="B1574" t="s">
        <v>210</v>
      </c>
      <c r="C1574">
        <v>1588</v>
      </c>
      <c r="D1574">
        <v>82</v>
      </c>
      <c r="F1574">
        <v>2020</v>
      </c>
      <c r="G1574">
        <v>1648</v>
      </c>
      <c r="H1574">
        <v>1615.72</v>
      </c>
      <c r="I1574">
        <v>459318.74</v>
      </c>
      <c r="K1574">
        <v>1.006</v>
      </c>
      <c r="L1574">
        <v>1E-3</v>
      </c>
      <c r="M1574">
        <v>199372.285</v>
      </c>
      <c r="N1574">
        <v>5.8999999999999997E-2</v>
      </c>
      <c r="O1574">
        <v>14.329000000000001</v>
      </c>
      <c r="P1574">
        <v>1.3899999999999999E-2</v>
      </c>
      <c r="Q1574">
        <v>3354782.236</v>
      </c>
      <c r="R1574" t="s">
        <v>34</v>
      </c>
      <c r="T1574" t="s">
        <v>89</v>
      </c>
      <c r="V1574" t="s">
        <v>211</v>
      </c>
      <c r="Y1574" t="s">
        <v>36</v>
      </c>
    </row>
    <row r="1575" spans="1:25" x14ac:dyDescent="0.45">
      <c r="A1575" t="s">
        <v>203</v>
      </c>
      <c r="B1575" t="s">
        <v>210</v>
      </c>
      <c r="C1575">
        <v>1588</v>
      </c>
      <c r="D1575">
        <v>82</v>
      </c>
      <c r="F1575">
        <v>2021</v>
      </c>
      <c r="G1575">
        <v>1164</v>
      </c>
      <c r="H1575">
        <v>1138.74</v>
      </c>
      <c r="I1575">
        <v>319511.61</v>
      </c>
      <c r="K1575">
        <v>0.70799999999999996</v>
      </c>
      <c r="L1575">
        <v>1E-3</v>
      </c>
      <c r="M1575">
        <v>140157.81099999999</v>
      </c>
      <c r="N1575">
        <v>5.91E-2</v>
      </c>
      <c r="O1575">
        <v>10.051</v>
      </c>
      <c r="P1575">
        <v>1.5599999999999999E-2</v>
      </c>
      <c r="Q1575">
        <v>2358449.7889999999</v>
      </c>
      <c r="R1575" t="s">
        <v>34</v>
      </c>
      <c r="T1575" t="s">
        <v>89</v>
      </c>
      <c r="V1575" t="s">
        <v>211</v>
      </c>
      <c r="Y1575" t="s">
        <v>36</v>
      </c>
    </row>
    <row r="1576" spans="1:25" x14ac:dyDescent="0.45">
      <c r="A1576" t="s">
        <v>203</v>
      </c>
      <c r="B1576" t="s">
        <v>210</v>
      </c>
      <c r="C1576">
        <v>1588</v>
      </c>
      <c r="D1576">
        <v>82</v>
      </c>
      <c r="F1576">
        <v>2022</v>
      </c>
      <c r="G1576">
        <v>1625</v>
      </c>
      <c r="H1576">
        <v>1608.59</v>
      </c>
      <c r="I1576">
        <v>472117.59</v>
      </c>
      <c r="K1576">
        <v>1.0269999999999999</v>
      </c>
      <c r="L1576">
        <v>1E-3</v>
      </c>
      <c r="M1576">
        <v>203375.09700000001</v>
      </c>
      <c r="N1576">
        <v>5.8999999999999997E-2</v>
      </c>
      <c r="O1576">
        <v>12.904</v>
      </c>
      <c r="P1576">
        <v>1.06E-2</v>
      </c>
      <c r="Q1576">
        <v>3422189.0759999999</v>
      </c>
      <c r="R1576" t="s">
        <v>34</v>
      </c>
      <c r="T1576" t="s">
        <v>89</v>
      </c>
      <c r="V1576" t="s">
        <v>211</v>
      </c>
      <c r="Y1576" t="s">
        <v>36</v>
      </c>
    </row>
    <row r="1577" spans="1:25" x14ac:dyDescent="0.45">
      <c r="A1577" t="s">
        <v>203</v>
      </c>
      <c r="B1577" t="s">
        <v>210</v>
      </c>
      <c r="C1577">
        <v>1588</v>
      </c>
      <c r="D1577">
        <v>82</v>
      </c>
      <c r="F1577">
        <v>2023</v>
      </c>
      <c r="G1577">
        <v>1210</v>
      </c>
      <c r="H1577">
        <v>1196.76</v>
      </c>
      <c r="I1577">
        <v>334200.86</v>
      </c>
      <c r="K1577">
        <v>0.72599999999999998</v>
      </c>
      <c r="L1577">
        <v>1E-3</v>
      </c>
      <c r="M1577">
        <v>143828.12400000001</v>
      </c>
      <c r="N1577">
        <v>5.91E-2</v>
      </c>
      <c r="O1577">
        <v>9.5540000000000003</v>
      </c>
      <c r="P1577">
        <v>1.1900000000000001E-2</v>
      </c>
      <c r="Q1577">
        <v>2420175.6880000001</v>
      </c>
      <c r="R1577" t="s">
        <v>34</v>
      </c>
      <c r="T1577" t="s">
        <v>89</v>
      </c>
      <c r="V1577" t="s">
        <v>211</v>
      </c>
      <c r="Y1577" t="s">
        <v>36</v>
      </c>
    </row>
    <row r="1578" spans="1:25" x14ac:dyDescent="0.45">
      <c r="A1578" t="s">
        <v>203</v>
      </c>
      <c r="B1578" t="s">
        <v>210</v>
      </c>
      <c r="C1578">
        <v>1588</v>
      </c>
      <c r="D1578">
        <v>82</v>
      </c>
      <c r="F1578">
        <v>2024</v>
      </c>
      <c r="G1578">
        <v>1072</v>
      </c>
      <c r="H1578">
        <v>1068.04</v>
      </c>
      <c r="I1578">
        <v>316651.51</v>
      </c>
      <c r="K1578">
        <v>0.67900000000000005</v>
      </c>
      <c r="L1578">
        <v>1E-3</v>
      </c>
      <c r="M1578">
        <v>134598.264</v>
      </c>
      <c r="N1578">
        <v>5.8999999999999997E-2</v>
      </c>
      <c r="O1578">
        <v>7.7489999999999997</v>
      </c>
      <c r="P1578">
        <v>8.6999999999999994E-3</v>
      </c>
      <c r="Q1578">
        <v>2264890.4840000002</v>
      </c>
      <c r="R1578" t="s">
        <v>34</v>
      </c>
      <c r="T1578" t="s">
        <v>89</v>
      </c>
      <c r="V1578" t="s">
        <v>211</v>
      </c>
      <c r="Y1578" t="s">
        <v>36</v>
      </c>
    </row>
    <row r="1579" spans="1:25" x14ac:dyDescent="0.45">
      <c r="A1579" t="s">
        <v>203</v>
      </c>
      <c r="B1579" t="s">
        <v>210</v>
      </c>
      <c r="C1579">
        <v>1588</v>
      </c>
      <c r="D1579">
        <v>93</v>
      </c>
      <c r="F1579">
        <v>2009</v>
      </c>
      <c r="G1579">
        <v>6779</v>
      </c>
      <c r="H1579">
        <v>6701.79</v>
      </c>
      <c r="I1579">
        <v>1422909.22</v>
      </c>
      <c r="K1579">
        <v>4.4009999999999998</v>
      </c>
      <c r="L1579">
        <v>1E-3</v>
      </c>
      <c r="M1579">
        <v>871702.80900000001</v>
      </c>
      <c r="N1579">
        <v>5.8999999999999997E-2</v>
      </c>
      <c r="O1579">
        <v>48.08</v>
      </c>
      <c r="P1579">
        <v>8.0999999999999996E-3</v>
      </c>
      <c r="Q1579">
        <v>14668076.357999999</v>
      </c>
      <c r="R1579" t="s">
        <v>34</v>
      </c>
      <c r="T1579" t="s">
        <v>89</v>
      </c>
      <c r="V1579" t="s">
        <v>211</v>
      </c>
      <c r="Y1579" t="s">
        <v>35</v>
      </c>
    </row>
    <row r="1580" spans="1:25" x14ac:dyDescent="0.45">
      <c r="A1580" t="s">
        <v>203</v>
      </c>
      <c r="B1580" t="s">
        <v>210</v>
      </c>
      <c r="C1580">
        <v>1588</v>
      </c>
      <c r="D1580">
        <v>93</v>
      </c>
      <c r="F1580">
        <v>2010</v>
      </c>
      <c r="G1580">
        <v>7797</v>
      </c>
      <c r="H1580">
        <v>7766.95</v>
      </c>
      <c r="I1580">
        <v>1699798.71</v>
      </c>
      <c r="K1580">
        <v>5.5019999999999998</v>
      </c>
      <c r="L1580">
        <v>1E-3</v>
      </c>
      <c r="M1580">
        <v>1089852.727</v>
      </c>
      <c r="N1580">
        <v>5.8999999999999997E-2</v>
      </c>
      <c r="O1580">
        <v>57.512999999999998</v>
      </c>
      <c r="P1580">
        <v>7.0000000000000001E-3</v>
      </c>
      <c r="Q1580">
        <v>18338871.445</v>
      </c>
      <c r="R1580" t="s">
        <v>34</v>
      </c>
      <c r="T1580" t="s">
        <v>89</v>
      </c>
      <c r="V1580" t="s">
        <v>211</v>
      </c>
      <c r="Y1580" t="s">
        <v>35</v>
      </c>
    </row>
    <row r="1581" spans="1:25" x14ac:dyDescent="0.45">
      <c r="A1581" t="s">
        <v>203</v>
      </c>
      <c r="B1581" t="s">
        <v>210</v>
      </c>
      <c r="C1581">
        <v>1588</v>
      </c>
      <c r="D1581">
        <v>93</v>
      </c>
      <c r="F1581">
        <v>2011</v>
      </c>
      <c r="G1581">
        <v>7126</v>
      </c>
      <c r="H1581">
        <v>7055.87</v>
      </c>
      <c r="I1581">
        <v>2305711.29</v>
      </c>
      <c r="K1581">
        <v>5.0369999999999999</v>
      </c>
      <c r="L1581">
        <v>1E-3</v>
      </c>
      <c r="M1581">
        <v>997718.71499999997</v>
      </c>
      <c r="N1581">
        <v>5.8999999999999997E-2</v>
      </c>
      <c r="O1581">
        <v>63.234000000000002</v>
      </c>
      <c r="P1581">
        <v>8.9999999999999993E-3</v>
      </c>
      <c r="Q1581">
        <v>16788525.612</v>
      </c>
      <c r="R1581" t="s">
        <v>34</v>
      </c>
      <c r="T1581" t="s">
        <v>89</v>
      </c>
      <c r="V1581" t="s">
        <v>211</v>
      </c>
      <c r="Y1581" t="s">
        <v>35</v>
      </c>
    </row>
    <row r="1582" spans="1:25" x14ac:dyDescent="0.45">
      <c r="A1582" t="s">
        <v>203</v>
      </c>
      <c r="B1582" t="s">
        <v>210</v>
      </c>
      <c r="C1582">
        <v>1588</v>
      </c>
      <c r="D1582">
        <v>93</v>
      </c>
      <c r="F1582">
        <v>2012</v>
      </c>
      <c r="G1582">
        <v>7017</v>
      </c>
      <c r="H1582">
        <v>6915.61</v>
      </c>
      <c r="I1582">
        <v>2167929.16</v>
      </c>
      <c r="K1582">
        <v>4.5960000000000001</v>
      </c>
      <c r="L1582">
        <v>1E-3</v>
      </c>
      <c r="M1582">
        <v>910473.83799999999</v>
      </c>
      <c r="N1582">
        <v>5.8999999999999997E-2</v>
      </c>
      <c r="O1582">
        <v>55.872</v>
      </c>
      <c r="P1582">
        <v>9.4000000000000004E-3</v>
      </c>
      <c r="Q1582">
        <v>15320470.124</v>
      </c>
      <c r="R1582" t="s">
        <v>34</v>
      </c>
      <c r="T1582" t="s">
        <v>89</v>
      </c>
      <c r="V1582" t="s">
        <v>211</v>
      </c>
      <c r="Y1582" t="s">
        <v>35</v>
      </c>
    </row>
    <row r="1583" spans="1:25" x14ac:dyDescent="0.45">
      <c r="A1583" t="s">
        <v>203</v>
      </c>
      <c r="B1583" t="s">
        <v>210</v>
      </c>
      <c r="C1583">
        <v>1588</v>
      </c>
      <c r="D1583">
        <v>93</v>
      </c>
      <c r="F1583">
        <v>2013</v>
      </c>
      <c r="G1583">
        <v>5449</v>
      </c>
      <c r="H1583">
        <v>5374.95</v>
      </c>
      <c r="I1583">
        <v>1673694.06</v>
      </c>
      <c r="K1583">
        <v>3.5680000000000001</v>
      </c>
      <c r="L1583">
        <v>1E-3</v>
      </c>
      <c r="M1583">
        <v>706736.18400000001</v>
      </c>
      <c r="N1583">
        <v>5.8999999999999997E-2</v>
      </c>
      <c r="O1583">
        <v>42.018000000000001</v>
      </c>
      <c r="P1583">
        <v>9.4999999999999998E-3</v>
      </c>
      <c r="Q1583">
        <v>11892198.790999999</v>
      </c>
      <c r="R1583" t="s">
        <v>34</v>
      </c>
      <c r="T1583" t="s">
        <v>89</v>
      </c>
      <c r="V1583" t="s">
        <v>211</v>
      </c>
      <c r="Y1583" t="s">
        <v>35</v>
      </c>
    </row>
    <row r="1584" spans="1:25" x14ac:dyDescent="0.45">
      <c r="A1584" t="s">
        <v>203</v>
      </c>
      <c r="B1584" t="s">
        <v>210</v>
      </c>
      <c r="C1584">
        <v>1588</v>
      </c>
      <c r="D1584">
        <v>93</v>
      </c>
      <c r="F1584">
        <v>2014</v>
      </c>
      <c r="G1584">
        <v>1829</v>
      </c>
      <c r="H1584">
        <v>1771.91</v>
      </c>
      <c r="I1584">
        <v>453473.55</v>
      </c>
      <c r="K1584">
        <v>1.024</v>
      </c>
      <c r="L1584">
        <v>1E-3</v>
      </c>
      <c r="M1584">
        <v>202874.14199999999</v>
      </c>
      <c r="N1584">
        <v>5.8999999999999997E-2</v>
      </c>
      <c r="O1584">
        <v>18.306000000000001</v>
      </c>
      <c r="P1584">
        <v>1.9900000000000001E-2</v>
      </c>
      <c r="Q1584">
        <v>3413742.48</v>
      </c>
      <c r="R1584" t="s">
        <v>34</v>
      </c>
      <c r="T1584" t="s">
        <v>89</v>
      </c>
      <c r="V1584" t="s">
        <v>211</v>
      </c>
      <c r="Y1584" t="s">
        <v>35</v>
      </c>
    </row>
    <row r="1585" spans="1:25" x14ac:dyDescent="0.45">
      <c r="A1585" t="s">
        <v>203</v>
      </c>
      <c r="B1585" t="s">
        <v>210</v>
      </c>
      <c r="C1585">
        <v>1588</v>
      </c>
      <c r="D1585">
        <v>93</v>
      </c>
      <c r="F1585">
        <v>2015</v>
      </c>
      <c r="G1585">
        <v>2502</v>
      </c>
      <c r="H1585">
        <v>2464.86</v>
      </c>
      <c r="I1585">
        <v>744508.04</v>
      </c>
      <c r="K1585">
        <v>1.615</v>
      </c>
      <c r="L1585">
        <v>1E-3</v>
      </c>
      <c r="M1585">
        <v>319975.45299999998</v>
      </c>
      <c r="N1585">
        <v>5.8999999999999997E-2</v>
      </c>
      <c r="O1585">
        <v>20.492000000000001</v>
      </c>
      <c r="P1585">
        <v>1.12E-2</v>
      </c>
      <c r="Q1585">
        <v>5384241.3779999996</v>
      </c>
      <c r="R1585" t="s">
        <v>34</v>
      </c>
      <c r="T1585" t="s">
        <v>89</v>
      </c>
      <c r="V1585" t="s">
        <v>211</v>
      </c>
      <c r="Y1585" t="s">
        <v>36</v>
      </c>
    </row>
    <row r="1586" spans="1:25" x14ac:dyDescent="0.45">
      <c r="A1586" t="s">
        <v>203</v>
      </c>
      <c r="B1586" t="s">
        <v>210</v>
      </c>
      <c r="C1586">
        <v>1588</v>
      </c>
      <c r="D1586">
        <v>93</v>
      </c>
      <c r="F1586">
        <v>2016</v>
      </c>
      <c r="G1586">
        <v>5700</v>
      </c>
      <c r="H1586">
        <v>5660.38</v>
      </c>
      <c r="I1586">
        <v>1677053.3</v>
      </c>
      <c r="K1586">
        <v>3.6259999999999999</v>
      </c>
      <c r="L1586">
        <v>1E-3</v>
      </c>
      <c r="M1586">
        <v>718296.924</v>
      </c>
      <c r="N1586">
        <v>5.8999999999999997E-2</v>
      </c>
      <c r="O1586">
        <v>40.548999999999999</v>
      </c>
      <c r="P1586">
        <v>8.3000000000000001E-3</v>
      </c>
      <c r="Q1586">
        <v>12086730.26</v>
      </c>
      <c r="R1586" t="s">
        <v>34</v>
      </c>
      <c r="T1586" t="s">
        <v>89</v>
      </c>
      <c r="V1586" t="s">
        <v>211</v>
      </c>
      <c r="Y1586" t="s">
        <v>36</v>
      </c>
    </row>
    <row r="1587" spans="1:25" x14ac:dyDescent="0.45">
      <c r="A1587" t="s">
        <v>203</v>
      </c>
      <c r="B1587" t="s">
        <v>210</v>
      </c>
      <c r="C1587">
        <v>1588</v>
      </c>
      <c r="D1587">
        <v>93</v>
      </c>
      <c r="F1587">
        <v>2017</v>
      </c>
      <c r="G1587">
        <v>5254</v>
      </c>
      <c r="H1587">
        <v>5182.6899999999996</v>
      </c>
      <c r="I1587">
        <v>1506994.94</v>
      </c>
      <c r="K1587">
        <v>3.278</v>
      </c>
      <c r="L1587">
        <v>1E-3</v>
      </c>
      <c r="M1587">
        <v>649329.50600000005</v>
      </c>
      <c r="N1587">
        <v>5.8999999999999997E-2</v>
      </c>
      <c r="O1587">
        <v>42.906999999999996</v>
      </c>
      <c r="P1587">
        <v>1.0800000000000001E-2</v>
      </c>
      <c r="Q1587">
        <v>10926240.256999999</v>
      </c>
      <c r="R1587" t="s">
        <v>34</v>
      </c>
      <c r="T1587" t="s">
        <v>89</v>
      </c>
      <c r="V1587" t="s">
        <v>211</v>
      </c>
      <c r="Y1587" t="s">
        <v>36</v>
      </c>
    </row>
    <row r="1588" spans="1:25" x14ac:dyDescent="0.45">
      <c r="A1588" t="s">
        <v>203</v>
      </c>
      <c r="B1588" t="s">
        <v>210</v>
      </c>
      <c r="C1588">
        <v>1588</v>
      </c>
      <c r="D1588">
        <v>93</v>
      </c>
      <c r="F1588">
        <v>2018</v>
      </c>
      <c r="G1588">
        <v>4102</v>
      </c>
      <c r="H1588">
        <v>4051.93</v>
      </c>
      <c r="I1588">
        <v>1214598.1200000001</v>
      </c>
      <c r="K1588">
        <v>2.6349999999999998</v>
      </c>
      <c r="L1588">
        <v>1E-3</v>
      </c>
      <c r="M1588">
        <v>521916.02899999998</v>
      </c>
      <c r="N1588">
        <v>5.8999999999999997E-2</v>
      </c>
      <c r="O1588">
        <v>34.131999999999998</v>
      </c>
      <c r="P1588">
        <v>1.01E-2</v>
      </c>
      <c r="Q1588">
        <v>8782296.977</v>
      </c>
      <c r="R1588" t="s">
        <v>34</v>
      </c>
      <c r="T1588" t="s">
        <v>89</v>
      </c>
      <c r="V1588" t="s">
        <v>211</v>
      </c>
      <c r="Y1588" t="s">
        <v>36</v>
      </c>
    </row>
    <row r="1589" spans="1:25" x14ac:dyDescent="0.45">
      <c r="A1589" t="s">
        <v>203</v>
      </c>
      <c r="B1589" t="s">
        <v>210</v>
      </c>
      <c r="C1589">
        <v>1588</v>
      </c>
      <c r="D1589">
        <v>93</v>
      </c>
      <c r="F1589">
        <v>2019</v>
      </c>
      <c r="G1589">
        <v>1796</v>
      </c>
      <c r="H1589">
        <v>1738.75</v>
      </c>
      <c r="I1589">
        <v>491533.25</v>
      </c>
      <c r="K1589">
        <v>1.097</v>
      </c>
      <c r="L1589">
        <v>1E-3</v>
      </c>
      <c r="M1589">
        <v>217229.09899999999</v>
      </c>
      <c r="N1589">
        <v>5.91E-2</v>
      </c>
      <c r="O1589">
        <v>16.425999999999998</v>
      </c>
      <c r="P1589">
        <v>1.55E-2</v>
      </c>
      <c r="Q1589">
        <v>3655279.094</v>
      </c>
      <c r="R1589" t="s">
        <v>34</v>
      </c>
      <c r="T1589" t="s">
        <v>89</v>
      </c>
      <c r="V1589" t="s">
        <v>211</v>
      </c>
      <c r="Y1589" t="s">
        <v>36</v>
      </c>
    </row>
    <row r="1590" spans="1:25" x14ac:dyDescent="0.45">
      <c r="A1590" t="s">
        <v>203</v>
      </c>
      <c r="B1590" t="s">
        <v>210</v>
      </c>
      <c r="C1590">
        <v>1588</v>
      </c>
      <c r="D1590">
        <v>93</v>
      </c>
      <c r="F1590">
        <v>2020</v>
      </c>
      <c r="G1590">
        <v>1760</v>
      </c>
      <c r="H1590">
        <v>1703.2</v>
      </c>
      <c r="I1590">
        <v>476774.89</v>
      </c>
      <c r="K1590">
        <v>1.056</v>
      </c>
      <c r="L1590">
        <v>1E-3</v>
      </c>
      <c r="M1590">
        <v>209254.96400000001</v>
      </c>
      <c r="N1590">
        <v>5.8999999999999997E-2</v>
      </c>
      <c r="O1590">
        <v>15.442</v>
      </c>
      <c r="P1590">
        <v>1.47E-2</v>
      </c>
      <c r="Q1590">
        <v>3521123.3870000001</v>
      </c>
      <c r="R1590" t="s">
        <v>34</v>
      </c>
      <c r="T1590" t="s">
        <v>89</v>
      </c>
      <c r="V1590" t="s">
        <v>211</v>
      </c>
      <c r="Y1590" t="s">
        <v>36</v>
      </c>
    </row>
    <row r="1591" spans="1:25" x14ac:dyDescent="0.45">
      <c r="A1591" t="s">
        <v>203</v>
      </c>
      <c r="B1591" t="s">
        <v>210</v>
      </c>
      <c r="C1591">
        <v>1588</v>
      </c>
      <c r="D1591">
        <v>93</v>
      </c>
      <c r="F1591">
        <v>2021</v>
      </c>
      <c r="G1591">
        <v>1273</v>
      </c>
      <c r="H1591">
        <v>1240.74</v>
      </c>
      <c r="I1591">
        <v>352922.25</v>
      </c>
      <c r="K1591">
        <v>0.78600000000000003</v>
      </c>
      <c r="L1591">
        <v>1E-3</v>
      </c>
      <c r="M1591">
        <v>155598.22399999999</v>
      </c>
      <c r="N1591">
        <v>5.8999999999999997E-2</v>
      </c>
      <c r="O1591">
        <v>11.279</v>
      </c>
      <c r="P1591">
        <v>1.4999999999999999E-2</v>
      </c>
      <c r="Q1591">
        <v>2618246.463</v>
      </c>
      <c r="R1591" t="s">
        <v>34</v>
      </c>
      <c r="T1591" t="s">
        <v>89</v>
      </c>
      <c r="V1591" t="s">
        <v>211</v>
      </c>
      <c r="Y1591" t="s">
        <v>36</v>
      </c>
    </row>
    <row r="1592" spans="1:25" x14ac:dyDescent="0.45">
      <c r="A1592" t="s">
        <v>203</v>
      </c>
      <c r="B1592" t="s">
        <v>210</v>
      </c>
      <c r="C1592">
        <v>1588</v>
      </c>
      <c r="D1592">
        <v>93</v>
      </c>
      <c r="F1592">
        <v>2022</v>
      </c>
      <c r="G1592">
        <v>1295</v>
      </c>
      <c r="H1592">
        <v>1277.25</v>
      </c>
      <c r="I1592">
        <v>375815.29</v>
      </c>
      <c r="K1592">
        <v>0.82299999999999995</v>
      </c>
      <c r="L1592">
        <v>1E-3</v>
      </c>
      <c r="M1592">
        <v>163013.21299999999</v>
      </c>
      <c r="N1592">
        <v>5.8999999999999997E-2</v>
      </c>
      <c r="O1592">
        <v>10.478</v>
      </c>
      <c r="P1592">
        <v>1.1299999999999999E-2</v>
      </c>
      <c r="Q1592">
        <v>2743008.9369999999</v>
      </c>
      <c r="R1592" t="s">
        <v>34</v>
      </c>
      <c r="T1592" t="s">
        <v>89</v>
      </c>
      <c r="V1592" t="s">
        <v>211</v>
      </c>
      <c r="Y1592" t="s">
        <v>36</v>
      </c>
    </row>
    <row r="1593" spans="1:25" x14ac:dyDescent="0.45">
      <c r="A1593" t="s">
        <v>203</v>
      </c>
      <c r="B1593" t="s">
        <v>210</v>
      </c>
      <c r="C1593">
        <v>1588</v>
      </c>
      <c r="D1593">
        <v>93</v>
      </c>
      <c r="F1593">
        <v>2023</v>
      </c>
      <c r="G1593">
        <v>1234</v>
      </c>
      <c r="H1593">
        <v>1217.45</v>
      </c>
      <c r="I1593">
        <v>337613.23</v>
      </c>
      <c r="K1593">
        <v>0.73799999999999999</v>
      </c>
      <c r="L1593">
        <v>1E-3</v>
      </c>
      <c r="M1593">
        <v>146251.05600000001</v>
      </c>
      <c r="N1593">
        <v>5.8999999999999997E-2</v>
      </c>
      <c r="O1593">
        <v>9.0009999999999994</v>
      </c>
      <c r="P1593">
        <v>1.01E-2</v>
      </c>
      <c r="Q1593">
        <v>2460961.233</v>
      </c>
      <c r="R1593" t="s">
        <v>34</v>
      </c>
      <c r="T1593" t="s">
        <v>89</v>
      </c>
      <c r="V1593" t="s">
        <v>211</v>
      </c>
      <c r="Y1593" t="s">
        <v>36</v>
      </c>
    </row>
    <row r="1594" spans="1:25" x14ac:dyDescent="0.45">
      <c r="A1594" t="s">
        <v>203</v>
      </c>
      <c r="B1594" t="s">
        <v>210</v>
      </c>
      <c r="C1594">
        <v>1588</v>
      </c>
      <c r="D1594">
        <v>93</v>
      </c>
      <c r="F1594">
        <v>2024</v>
      </c>
      <c r="G1594">
        <v>1134</v>
      </c>
      <c r="H1594">
        <v>1129.79</v>
      </c>
      <c r="I1594">
        <v>329754.59000000003</v>
      </c>
      <c r="K1594">
        <v>0.71599999999999997</v>
      </c>
      <c r="L1594">
        <v>1E-3</v>
      </c>
      <c r="M1594">
        <v>141826.92600000001</v>
      </c>
      <c r="N1594">
        <v>5.8999999999999997E-2</v>
      </c>
      <c r="O1594">
        <v>7.8970000000000002</v>
      </c>
      <c r="P1594">
        <v>8.0000000000000002E-3</v>
      </c>
      <c r="Q1594">
        <v>2386512.3960000002</v>
      </c>
      <c r="R1594" t="s">
        <v>34</v>
      </c>
      <c r="T1594" t="s">
        <v>89</v>
      </c>
      <c r="V1594" t="s">
        <v>211</v>
      </c>
      <c r="Y1594" t="s">
        <v>36</v>
      </c>
    </row>
    <row r="1595" spans="1:25" x14ac:dyDescent="0.45">
      <c r="A1595" t="s">
        <v>203</v>
      </c>
      <c r="B1595" t="s">
        <v>210</v>
      </c>
      <c r="C1595">
        <v>1588</v>
      </c>
      <c r="D1595">
        <v>94</v>
      </c>
      <c r="F1595">
        <v>2009</v>
      </c>
      <c r="G1595">
        <v>6654</v>
      </c>
      <c r="H1595">
        <v>6572.64</v>
      </c>
      <c r="I1595">
        <v>1396711.09</v>
      </c>
      <c r="K1595">
        <v>4.3159999999999998</v>
      </c>
      <c r="L1595">
        <v>1E-3</v>
      </c>
      <c r="M1595">
        <v>854896.88300000003</v>
      </c>
      <c r="N1595">
        <v>5.8999999999999997E-2</v>
      </c>
      <c r="O1595">
        <v>51.372999999999998</v>
      </c>
      <c r="P1595">
        <v>9.2999999999999992E-3</v>
      </c>
      <c r="Q1595">
        <v>14385234.522</v>
      </c>
      <c r="R1595" t="s">
        <v>34</v>
      </c>
      <c r="T1595" t="s">
        <v>89</v>
      </c>
      <c r="V1595" t="s">
        <v>211</v>
      </c>
      <c r="Y1595" t="s">
        <v>35</v>
      </c>
    </row>
    <row r="1596" spans="1:25" x14ac:dyDescent="0.45">
      <c r="A1596" t="s">
        <v>203</v>
      </c>
      <c r="B1596" t="s">
        <v>210</v>
      </c>
      <c r="C1596">
        <v>1588</v>
      </c>
      <c r="D1596">
        <v>94</v>
      </c>
      <c r="F1596">
        <v>2010</v>
      </c>
      <c r="G1596">
        <v>7791</v>
      </c>
      <c r="H1596">
        <v>7757.55</v>
      </c>
      <c r="I1596">
        <v>1702658.03</v>
      </c>
      <c r="K1596">
        <v>5.4950000000000001</v>
      </c>
      <c r="L1596">
        <v>1E-3</v>
      </c>
      <c r="M1596">
        <v>1088491.615</v>
      </c>
      <c r="N1596">
        <v>5.8999999999999997E-2</v>
      </c>
      <c r="O1596">
        <v>65.531000000000006</v>
      </c>
      <c r="P1596">
        <v>8.2000000000000007E-3</v>
      </c>
      <c r="Q1596">
        <v>18315958.061999999</v>
      </c>
      <c r="R1596" t="s">
        <v>34</v>
      </c>
      <c r="T1596" t="s">
        <v>89</v>
      </c>
      <c r="V1596" t="s">
        <v>211</v>
      </c>
      <c r="Y1596" t="s">
        <v>35</v>
      </c>
    </row>
    <row r="1597" spans="1:25" x14ac:dyDescent="0.45">
      <c r="A1597" t="s">
        <v>203</v>
      </c>
      <c r="B1597" t="s">
        <v>210</v>
      </c>
      <c r="C1597">
        <v>1588</v>
      </c>
      <c r="D1597">
        <v>94</v>
      </c>
      <c r="F1597">
        <v>2011</v>
      </c>
      <c r="G1597">
        <v>7182</v>
      </c>
      <c r="H1597">
        <v>7089.22</v>
      </c>
      <c r="I1597">
        <v>2337500.35</v>
      </c>
      <c r="K1597">
        <v>5.0979999999999999</v>
      </c>
      <c r="L1597">
        <v>1E-3</v>
      </c>
      <c r="M1597">
        <v>1009779.953</v>
      </c>
      <c r="N1597">
        <v>5.8999999999999997E-2</v>
      </c>
      <c r="O1597">
        <v>66.411000000000001</v>
      </c>
      <c r="P1597">
        <v>9.9000000000000008E-3</v>
      </c>
      <c r="Q1597">
        <v>16991421.285</v>
      </c>
      <c r="R1597" t="s">
        <v>34</v>
      </c>
      <c r="T1597" t="s">
        <v>89</v>
      </c>
      <c r="V1597" t="s">
        <v>211</v>
      </c>
      <c r="Y1597" t="s">
        <v>35</v>
      </c>
    </row>
    <row r="1598" spans="1:25" x14ac:dyDescent="0.45">
      <c r="A1598" t="s">
        <v>203</v>
      </c>
      <c r="B1598" t="s">
        <v>210</v>
      </c>
      <c r="C1598">
        <v>1588</v>
      </c>
      <c r="D1598">
        <v>94</v>
      </c>
      <c r="F1598">
        <v>2012</v>
      </c>
      <c r="G1598">
        <v>6958</v>
      </c>
      <c r="H1598">
        <v>6873.39</v>
      </c>
      <c r="I1598">
        <v>2148958.39</v>
      </c>
      <c r="K1598">
        <v>4.5609999999999999</v>
      </c>
      <c r="L1598">
        <v>1E-3</v>
      </c>
      <c r="M1598">
        <v>903472.14099999995</v>
      </c>
      <c r="N1598">
        <v>5.8999999999999997E-2</v>
      </c>
      <c r="O1598">
        <v>54.186999999999998</v>
      </c>
      <c r="P1598">
        <v>8.9999999999999993E-3</v>
      </c>
      <c r="Q1598">
        <v>15202676.943</v>
      </c>
      <c r="R1598" t="s">
        <v>34</v>
      </c>
      <c r="T1598" t="s">
        <v>89</v>
      </c>
      <c r="V1598" t="s">
        <v>211</v>
      </c>
      <c r="Y1598" t="s">
        <v>35</v>
      </c>
    </row>
    <row r="1599" spans="1:25" x14ac:dyDescent="0.45">
      <c r="A1599" t="s">
        <v>203</v>
      </c>
      <c r="B1599" t="s">
        <v>210</v>
      </c>
      <c r="C1599">
        <v>1588</v>
      </c>
      <c r="D1599">
        <v>94</v>
      </c>
      <c r="F1599">
        <v>2013</v>
      </c>
      <c r="G1599">
        <v>5341</v>
      </c>
      <c r="H1599">
        <v>5258.02</v>
      </c>
      <c r="I1599">
        <v>1642293.91</v>
      </c>
      <c r="K1599">
        <v>3.4630000000000001</v>
      </c>
      <c r="L1599">
        <v>1E-3</v>
      </c>
      <c r="M1599">
        <v>685941.99899999995</v>
      </c>
      <c r="N1599">
        <v>5.8999999999999997E-2</v>
      </c>
      <c r="O1599">
        <v>40.966000000000001</v>
      </c>
      <c r="P1599">
        <v>1.01E-2</v>
      </c>
      <c r="Q1599">
        <v>11542235.049000001</v>
      </c>
      <c r="R1599" t="s">
        <v>34</v>
      </c>
      <c r="T1599" t="s">
        <v>89</v>
      </c>
      <c r="V1599" t="s">
        <v>211</v>
      </c>
      <c r="Y1599" t="s">
        <v>35</v>
      </c>
    </row>
    <row r="1600" spans="1:25" x14ac:dyDescent="0.45">
      <c r="A1600" t="s">
        <v>203</v>
      </c>
      <c r="B1600" t="s">
        <v>210</v>
      </c>
      <c r="C1600">
        <v>1588</v>
      </c>
      <c r="D1600">
        <v>94</v>
      </c>
      <c r="F1600">
        <v>2014</v>
      </c>
      <c r="G1600">
        <v>1617</v>
      </c>
      <c r="H1600">
        <v>1557.12</v>
      </c>
      <c r="I1600">
        <v>417560.61</v>
      </c>
      <c r="K1600">
        <v>0.91700000000000004</v>
      </c>
      <c r="L1600">
        <v>1E-3</v>
      </c>
      <c r="M1600">
        <v>181676.74</v>
      </c>
      <c r="N1600">
        <v>5.9200000000000003E-2</v>
      </c>
      <c r="O1600">
        <v>16.582999999999998</v>
      </c>
      <c r="P1600">
        <v>1.89E-2</v>
      </c>
      <c r="Q1600">
        <v>3057051.5830000001</v>
      </c>
      <c r="R1600" t="s">
        <v>34</v>
      </c>
      <c r="T1600" t="s">
        <v>89</v>
      </c>
      <c r="V1600" t="s">
        <v>211</v>
      </c>
      <c r="Y1600" t="s">
        <v>35</v>
      </c>
    </row>
    <row r="1601" spans="1:25" x14ac:dyDescent="0.45">
      <c r="A1601" t="s">
        <v>203</v>
      </c>
      <c r="B1601" t="s">
        <v>210</v>
      </c>
      <c r="C1601">
        <v>1588</v>
      </c>
      <c r="D1601">
        <v>94</v>
      </c>
      <c r="F1601">
        <v>2015</v>
      </c>
      <c r="G1601">
        <v>2538</v>
      </c>
      <c r="H1601">
        <v>2505.67</v>
      </c>
      <c r="I1601">
        <v>763435.94</v>
      </c>
      <c r="K1601">
        <v>1.6419999999999999</v>
      </c>
      <c r="L1601">
        <v>1E-3</v>
      </c>
      <c r="M1601">
        <v>325181.79100000003</v>
      </c>
      <c r="N1601">
        <v>5.8999999999999997E-2</v>
      </c>
      <c r="O1601">
        <v>22.927</v>
      </c>
      <c r="P1601">
        <v>1.21E-2</v>
      </c>
      <c r="Q1601">
        <v>5471787.5020000003</v>
      </c>
      <c r="R1601" t="s">
        <v>34</v>
      </c>
      <c r="T1601" t="s">
        <v>89</v>
      </c>
      <c r="V1601" t="s">
        <v>211</v>
      </c>
      <c r="Y1601" t="s">
        <v>36</v>
      </c>
    </row>
    <row r="1602" spans="1:25" x14ac:dyDescent="0.45">
      <c r="A1602" t="s">
        <v>203</v>
      </c>
      <c r="B1602" t="s">
        <v>210</v>
      </c>
      <c r="C1602">
        <v>1588</v>
      </c>
      <c r="D1602">
        <v>94</v>
      </c>
      <c r="F1602">
        <v>2016</v>
      </c>
      <c r="G1602">
        <v>5285</v>
      </c>
      <c r="H1602">
        <v>5242.78</v>
      </c>
      <c r="I1602">
        <v>1508158.78</v>
      </c>
      <c r="K1602">
        <v>3.2519999999999998</v>
      </c>
      <c r="L1602">
        <v>1E-3</v>
      </c>
      <c r="M1602">
        <v>644239.16</v>
      </c>
      <c r="N1602">
        <v>5.8999999999999997E-2</v>
      </c>
      <c r="O1602">
        <v>40.058999999999997</v>
      </c>
      <c r="P1602">
        <v>9.4999999999999998E-3</v>
      </c>
      <c r="Q1602">
        <v>10840544.846999999</v>
      </c>
      <c r="R1602" t="s">
        <v>34</v>
      </c>
      <c r="T1602" t="s">
        <v>89</v>
      </c>
      <c r="V1602" t="s">
        <v>211</v>
      </c>
      <c r="Y1602" t="s">
        <v>36</v>
      </c>
    </row>
    <row r="1603" spans="1:25" x14ac:dyDescent="0.45">
      <c r="A1603" t="s">
        <v>203</v>
      </c>
      <c r="B1603" t="s">
        <v>210</v>
      </c>
      <c r="C1603">
        <v>1588</v>
      </c>
      <c r="D1603">
        <v>94</v>
      </c>
      <c r="F1603">
        <v>2017</v>
      </c>
      <c r="G1603">
        <v>5821</v>
      </c>
      <c r="H1603">
        <v>5748.58</v>
      </c>
      <c r="I1603">
        <v>1692855.28</v>
      </c>
      <c r="K1603">
        <v>3.669</v>
      </c>
      <c r="L1603">
        <v>1E-3</v>
      </c>
      <c r="M1603">
        <v>726748.42599999998</v>
      </c>
      <c r="N1603">
        <v>5.8999999999999997E-2</v>
      </c>
      <c r="O1603">
        <v>42.947000000000003</v>
      </c>
      <c r="P1603">
        <v>9.5999999999999992E-3</v>
      </c>
      <c r="Q1603">
        <v>12228931.028000001</v>
      </c>
      <c r="R1603" t="s">
        <v>34</v>
      </c>
      <c r="T1603" t="s">
        <v>89</v>
      </c>
      <c r="V1603" t="s">
        <v>211</v>
      </c>
      <c r="Y1603" t="s">
        <v>36</v>
      </c>
    </row>
    <row r="1604" spans="1:25" x14ac:dyDescent="0.45">
      <c r="A1604" t="s">
        <v>203</v>
      </c>
      <c r="B1604" t="s">
        <v>210</v>
      </c>
      <c r="C1604">
        <v>1588</v>
      </c>
      <c r="D1604">
        <v>94</v>
      </c>
      <c r="F1604">
        <v>2018</v>
      </c>
      <c r="G1604">
        <v>4002</v>
      </c>
      <c r="H1604">
        <v>3936.21</v>
      </c>
      <c r="I1604">
        <v>1184464.92</v>
      </c>
      <c r="K1604">
        <v>2.548</v>
      </c>
      <c r="L1604">
        <v>1E-3</v>
      </c>
      <c r="M1604">
        <v>504783.68599999999</v>
      </c>
      <c r="N1604">
        <v>5.8999999999999997E-2</v>
      </c>
      <c r="O1604">
        <v>30.300999999999998</v>
      </c>
      <c r="P1604">
        <v>9.7999999999999997E-3</v>
      </c>
      <c r="Q1604">
        <v>8493974.6030000001</v>
      </c>
      <c r="R1604" t="s">
        <v>34</v>
      </c>
      <c r="T1604" t="s">
        <v>89</v>
      </c>
      <c r="V1604" t="s">
        <v>211</v>
      </c>
      <c r="Y1604" t="s">
        <v>36</v>
      </c>
    </row>
    <row r="1605" spans="1:25" x14ac:dyDescent="0.45">
      <c r="A1605" t="s">
        <v>203</v>
      </c>
      <c r="B1605" t="s">
        <v>210</v>
      </c>
      <c r="C1605">
        <v>1588</v>
      </c>
      <c r="D1605">
        <v>94</v>
      </c>
      <c r="F1605">
        <v>2019</v>
      </c>
      <c r="G1605">
        <v>1733</v>
      </c>
      <c r="H1605">
        <v>1689.4</v>
      </c>
      <c r="I1605">
        <v>485691.95</v>
      </c>
      <c r="K1605">
        <v>1.0680000000000001</v>
      </c>
      <c r="L1605">
        <v>1E-3</v>
      </c>
      <c r="M1605">
        <v>211533.79800000001</v>
      </c>
      <c r="N1605">
        <v>5.91E-2</v>
      </c>
      <c r="O1605">
        <v>15.087</v>
      </c>
      <c r="P1605">
        <v>1.3899999999999999E-2</v>
      </c>
      <c r="Q1605">
        <v>3559461.4819999998</v>
      </c>
      <c r="R1605" t="s">
        <v>34</v>
      </c>
      <c r="T1605" t="s">
        <v>89</v>
      </c>
      <c r="V1605" t="s">
        <v>211</v>
      </c>
      <c r="Y1605" t="s">
        <v>36</v>
      </c>
    </row>
    <row r="1606" spans="1:25" x14ac:dyDescent="0.45">
      <c r="A1606" t="s">
        <v>203</v>
      </c>
      <c r="B1606" t="s">
        <v>210</v>
      </c>
      <c r="C1606">
        <v>1588</v>
      </c>
      <c r="D1606">
        <v>94</v>
      </c>
      <c r="F1606">
        <v>2020</v>
      </c>
      <c r="G1606">
        <v>1999</v>
      </c>
      <c r="H1606">
        <v>1964.11</v>
      </c>
      <c r="I1606">
        <v>553235.18000000005</v>
      </c>
      <c r="K1606">
        <v>1.22</v>
      </c>
      <c r="L1606">
        <v>1E-3</v>
      </c>
      <c r="M1606">
        <v>241723.723</v>
      </c>
      <c r="N1606">
        <v>5.91E-2</v>
      </c>
      <c r="O1606">
        <v>15.45</v>
      </c>
      <c r="P1606">
        <v>1.14E-2</v>
      </c>
      <c r="Q1606">
        <v>4067459.7259999998</v>
      </c>
      <c r="R1606" t="s">
        <v>34</v>
      </c>
      <c r="T1606" t="s">
        <v>89</v>
      </c>
      <c r="V1606" t="s">
        <v>211</v>
      </c>
      <c r="Y1606" t="s">
        <v>36</v>
      </c>
    </row>
    <row r="1607" spans="1:25" x14ac:dyDescent="0.45">
      <c r="A1607" t="s">
        <v>203</v>
      </c>
      <c r="B1607" t="s">
        <v>210</v>
      </c>
      <c r="C1607">
        <v>1588</v>
      </c>
      <c r="D1607">
        <v>94</v>
      </c>
      <c r="F1607">
        <v>2021</v>
      </c>
      <c r="G1607">
        <v>1185</v>
      </c>
      <c r="H1607">
        <v>1158.3599999999999</v>
      </c>
      <c r="I1607">
        <v>326729.17</v>
      </c>
      <c r="K1607">
        <v>0.72099999999999997</v>
      </c>
      <c r="L1607">
        <v>1E-3</v>
      </c>
      <c r="M1607">
        <v>142740.03599999999</v>
      </c>
      <c r="N1607">
        <v>5.8999999999999997E-2</v>
      </c>
      <c r="O1607">
        <v>10.146000000000001</v>
      </c>
      <c r="P1607">
        <v>1.5299999999999999E-2</v>
      </c>
      <c r="Q1607">
        <v>2401890.9929999998</v>
      </c>
      <c r="R1607" t="s">
        <v>34</v>
      </c>
      <c r="T1607" t="s">
        <v>89</v>
      </c>
      <c r="V1607" t="s">
        <v>211</v>
      </c>
      <c r="Y1607" t="s">
        <v>36</v>
      </c>
    </row>
    <row r="1608" spans="1:25" x14ac:dyDescent="0.45">
      <c r="A1608" t="s">
        <v>203</v>
      </c>
      <c r="B1608" t="s">
        <v>210</v>
      </c>
      <c r="C1608">
        <v>1588</v>
      </c>
      <c r="D1608">
        <v>94</v>
      </c>
      <c r="F1608">
        <v>2022</v>
      </c>
      <c r="G1608">
        <v>1275</v>
      </c>
      <c r="H1608">
        <v>1255.8800000000001</v>
      </c>
      <c r="I1608">
        <v>371886.67</v>
      </c>
      <c r="K1608">
        <v>0.80700000000000005</v>
      </c>
      <c r="L1608">
        <v>1E-3</v>
      </c>
      <c r="M1608">
        <v>159899.25599999999</v>
      </c>
      <c r="N1608">
        <v>5.8999999999999997E-2</v>
      </c>
      <c r="O1608">
        <v>9.9480000000000004</v>
      </c>
      <c r="P1608">
        <v>1.06E-2</v>
      </c>
      <c r="Q1608">
        <v>2690629.5449999999</v>
      </c>
      <c r="R1608" t="s">
        <v>34</v>
      </c>
      <c r="T1608" t="s">
        <v>89</v>
      </c>
      <c r="V1608" t="s">
        <v>211</v>
      </c>
      <c r="Y1608" t="s">
        <v>36</v>
      </c>
    </row>
    <row r="1609" spans="1:25" x14ac:dyDescent="0.45">
      <c r="A1609" t="s">
        <v>203</v>
      </c>
      <c r="B1609" t="s">
        <v>210</v>
      </c>
      <c r="C1609">
        <v>1588</v>
      </c>
      <c r="D1609">
        <v>94</v>
      </c>
      <c r="F1609">
        <v>2023</v>
      </c>
      <c r="G1609">
        <v>1238</v>
      </c>
      <c r="H1609">
        <v>1223.29</v>
      </c>
      <c r="I1609">
        <v>333373.32</v>
      </c>
      <c r="K1609">
        <v>0.73099999999999998</v>
      </c>
      <c r="L1609">
        <v>1E-3</v>
      </c>
      <c r="M1609">
        <v>144889.10500000001</v>
      </c>
      <c r="N1609">
        <v>5.8999999999999997E-2</v>
      </c>
      <c r="O1609">
        <v>9.1020000000000003</v>
      </c>
      <c r="P1609">
        <v>1.09E-2</v>
      </c>
      <c r="Q1609">
        <v>2438066.5070000002</v>
      </c>
      <c r="R1609" t="s">
        <v>34</v>
      </c>
      <c r="T1609" t="s">
        <v>89</v>
      </c>
      <c r="V1609" t="s">
        <v>211</v>
      </c>
      <c r="Y1609" t="s">
        <v>36</v>
      </c>
    </row>
    <row r="1610" spans="1:25" x14ac:dyDescent="0.45">
      <c r="A1610" t="s">
        <v>203</v>
      </c>
      <c r="B1610" t="s">
        <v>210</v>
      </c>
      <c r="C1610">
        <v>1588</v>
      </c>
      <c r="D1610">
        <v>94</v>
      </c>
      <c r="F1610">
        <v>2024</v>
      </c>
      <c r="G1610">
        <v>1154</v>
      </c>
      <c r="H1610">
        <v>1148.81</v>
      </c>
      <c r="I1610">
        <v>334461.93</v>
      </c>
      <c r="K1610">
        <v>0.72299999999999998</v>
      </c>
      <c r="L1610">
        <v>1E-3</v>
      </c>
      <c r="M1610">
        <v>143281.397</v>
      </c>
      <c r="N1610">
        <v>5.8999999999999997E-2</v>
      </c>
      <c r="O1610">
        <v>8.19</v>
      </c>
      <c r="P1610">
        <v>9.2999999999999992E-3</v>
      </c>
      <c r="Q1610">
        <v>2410954.4330000002</v>
      </c>
      <c r="R1610" t="s">
        <v>34</v>
      </c>
      <c r="T1610" t="s">
        <v>89</v>
      </c>
      <c r="V1610" t="s">
        <v>211</v>
      </c>
      <c r="Y1610" t="s">
        <v>36</v>
      </c>
    </row>
    <row r="1611" spans="1:25" x14ac:dyDescent="0.45">
      <c r="A1611" t="s">
        <v>203</v>
      </c>
      <c r="B1611" t="s">
        <v>210</v>
      </c>
      <c r="C1611">
        <v>1588</v>
      </c>
      <c r="D1611" t="s">
        <v>212</v>
      </c>
      <c r="F1611">
        <v>2009</v>
      </c>
      <c r="G1611">
        <v>10</v>
      </c>
      <c r="H1611">
        <v>8.1199999999999992</v>
      </c>
      <c r="I1611">
        <v>61.2</v>
      </c>
      <c r="O1611">
        <v>0.39800000000000002</v>
      </c>
      <c r="P1611">
        <v>0.52290000000000003</v>
      </c>
      <c r="Q1611">
        <v>1508.8</v>
      </c>
      <c r="R1611" t="s">
        <v>38</v>
      </c>
      <c r="T1611" t="s">
        <v>28</v>
      </c>
      <c r="Y1611" t="s">
        <v>29</v>
      </c>
    </row>
    <row r="1612" spans="1:25" x14ac:dyDescent="0.45">
      <c r="A1612" t="s">
        <v>203</v>
      </c>
      <c r="B1612" t="s">
        <v>210</v>
      </c>
      <c r="C1612">
        <v>1588</v>
      </c>
      <c r="D1612" t="s">
        <v>212</v>
      </c>
      <c r="F1612">
        <v>2010</v>
      </c>
      <c r="G1612">
        <v>27</v>
      </c>
      <c r="H1612">
        <v>19.73</v>
      </c>
      <c r="I1612">
        <v>149.69999999999999</v>
      </c>
      <c r="O1612">
        <v>1.0489999999999999</v>
      </c>
      <c r="P1612">
        <v>0.57189999999999996</v>
      </c>
      <c r="Q1612">
        <v>3665.7</v>
      </c>
      <c r="R1612" t="s">
        <v>38</v>
      </c>
      <c r="T1612" t="s">
        <v>28</v>
      </c>
      <c r="Y1612" t="s">
        <v>29</v>
      </c>
    </row>
    <row r="1613" spans="1:25" x14ac:dyDescent="0.45">
      <c r="A1613" t="s">
        <v>203</v>
      </c>
      <c r="B1613" t="s">
        <v>210</v>
      </c>
      <c r="C1613">
        <v>1588</v>
      </c>
      <c r="D1613" t="s">
        <v>212</v>
      </c>
      <c r="F1613">
        <v>2011</v>
      </c>
      <c r="G1613">
        <v>5</v>
      </c>
      <c r="H1613">
        <v>3.03</v>
      </c>
      <c r="I1613">
        <v>26.26</v>
      </c>
      <c r="O1613">
        <v>0.17299999999999999</v>
      </c>
      <c r="P1613">
        <v>0.61619999999999997</v>
      </c>
      <c r="Q1613">
        <v>563</v>
      </c>
      <c r="R1613" t="s">
        <v>38</v>
      </c>
      <c r="T1613" t="s">
        <v>28</v>
      </c>
      <c r="Y1613" t="s">
        <v>29</v>
      </c>
    </row>
    <row r="1614" spans="1:25" x14ac:dyDescent="0.45">
      <c r="A1614" t="s">
        <v>203</v>
      </c>
      <c r="B1614" t="s">
        <v>210</v>
      </c>
      <c r="C1614">
        <v>1588</v>
      </c>
      <c r="D1614" t="s">
        <v>212</v>
      </c>
      <c r="F1614">
        <v>2012</v>
      </c>
      <c r="G1614">
        <v>22</v>
      </c>
      <c r="H1614">
        <v>12.53</v>
      </c>
      <c r="I1614">
        <v>90.82</v>
      </c>
      <c r="O1614">
        <v>0.67</v>
      </c>
      <c r="P1614">
        <v>0.57809999999999995</v>
      </c>
      <c r="Q1614">
        <v>2328.1</v>
      </c>
      <c r="R1614" t="s">
        <v>38</v>
      </c>
      <c r="T1614" t="s">
        <v>28</v>
      </c>
      <c r="Y1614" t="s">
        <v>29</v>
      </c>
    </row>
    <row r="1615" spans="1:25" x14ac:dyDescent="0.45">
      <c r="A1615" t="s">
        <v>203</v>
      </c>
      <c r="B1615" t="s">
        <v>210</v>
      </c>
      <c r="C1615">
        <v>1588</v>
      </c>
      <c r="D1615" t="s">
        <v>212</v>
      </c>
      <c r="F1615">
        <v>2013</v>
      </c>
      <c r="G1615">
        <v>66</v>
      </c>
      <c r="H1615">
        <v>43.57</v>
      </c>
      <c r="I1615">
        <v>294.16000000000003</v>
      </c>
      <c r="O1615">
        <v>2.2309999999999999</v>
      </c>
      <c r="P1615">
        <v>0.55100000000000005</v>
      </c>
      <c r="Q1615">
        <v>8095.7</v>
      </c>
      <c r="R1615" t="s">
        <v>38</v>
      </c>
      <c r="T1615" t="s">
        <v>28</v>
      </c>
      <c r="Y1615" t="s">
        <v>29</v>
      </c>
    </row>
    <row r="1616" spans="1:25" x14ac:dyDescent="0.45">
      <c r="A1616" t="s">
        <v>203</v>
      </c>
      <c r="B1616" t="s">
        <v>210</v>
      </c>
      <c r="C1616">
        <v>1588</v>
      </c>
      <c r="D1616" t="s">
        <v>212</v>
      </c>
      <c r="F1616">
        <v>2014</v>
      </c>
      <c r="G1616">
        <v>16</v>
      </c>
      <c r="H1616">
        <v>10.08</v>
      </c>
      <c r="I1616">
        <v>86.4</v>
      </c>
      <c r="O1616">
        <v>0.51600000000000001</v>
      </c>
      <c r="P1616">
        <v>0.55089999999999995</v>
      </c>
      <c r="Q1616">
        <v>1873</v>
      </c>
      <c r="R1616" t="s">
        <v>38</v>
      </c>
      <c r="T1616" t="s">
        <v>28</v>
      </c>
      <c r="Y1616" t="s">
        <v>29</v>
      </c>
    </row>
    <row r="1617" spans="1:25" x14ac:dyDescent="0.45">
      <c r="A1617" t="s">
        <v>203</v>
      </c>
      <c r="B1617" t="s">
        <v>210</v>
      </c>
      <c r="C1617">
        <v>1588</v>
      </c>
      <c r="D1617" t="s">
        <v>212</v>
      </c>
      <c r="F1617">
        <v>2015</v>
      </c>
      <c r="G1617">
        <v>48</v>
      </c>
      <c r="H1617">
        <v>31.27</v>
      </c>
      <c r="I1617">
        <v>188.45</v>
      </c>
      <c r="O1617">
        <v>1.671</v>
      </c>
      <c r="P1617">
        <v>0.57509999999999994</v>
      </c>
      <c r="Q1617">
        <v>5809.8</v>
      </c>
      <c r="R1617" t="s">
        <v>38</v>
      </c>
      <c r="T1617" t="s">
        <v>28</v>
      </c>
      <c r="Y1617" t="s">
        <v>30</v>
      </c>
    </row>
    <row r="1618" spans="1:25" x14ac:dyDescent="0.45">
      <c r="A1618" t="s">
        <v>203</v>
      </c>
      <c r="B1618" t="s">
        <v>210</v>
      </c>
      <c r="C1618">
        <v>1588</v>
      </c>
      <c r="D1618" t="s">
        <v>212</v>
      </c>
      <c r="F1618">
        <v>2016</v>
      </c>
      <c r="G1618">
        <v>56</v>
      </c>
      <c r="H1618">
        <v>37.96</v>
      </c>
      <c r="I1618">
        <v>217.99</v>
      </c>
      <c r="O1618">
        <v>1.849</v>
      </c>
      <c r="P1618">
        <v>0.52400000000000002</v>
      </c>
      <c r="Q1618">
        <v>7053.1</v>
      </c>
      <c r="R1618" t="s">
        <v>38</v>
      </c>
      <c r="T1618" t="s">
        <v>28</v>
      </c>
      <c r="Y1618" t="s">
        <v>30</v>
      </c>
    </row>
    <row r="1619" spans="1:25" x14ac:dyDescent="0.45">
      <c r="A1619" t="s">
        <v>203</v>
      </c>
      <c r="B1619" t="s">
        <v>210</v>
      </c>
      <c r="C1619">
        <v>1588</v>
      </c>
      <c r="D1619" t="s">
        <v>212</v>
      </c>
      <c r="F1619">
        <v>2017</v>
      </c>
      <c r="G1619">
        <v>66</v>
      </c>
      <c r="H1619">
        <v>43.37</v>
      </c>
      <c r="I1619">
        <v>250.96</v>
      </c>
      <c r="O1619">
        <v>2.0680000000000001</v>
      </c>
      <c r="P1619">
        <v>0.51570000000000005</v>
      </c>
      <c r="Q1619">
        <v>8058.5</v>
      </c>
      <c r="R1619" t="s">
        <v>38</v>
      </c>
      <c r="T1619" t="s">
        <v>28</v>
      </c>
      <c r="Y1619" t="s">
        <v>30</v>
      </c>
    </row>
    <row r="1620" spans="1:25" x14ac:dyDescent="0.45">
      <c r="A1620" t="s">
        <v>203</v>
      </c>
      <c r="B1620" t="s">
        <v>210</v>
      </c>
      <c r="C1620">
        <v>1588</v>
      </c>
      <c r="D1620" t="s">
        <v>212</v>
      </c>
      <c r="F1620">
        <v>2018</v>
      </c>
      <c r="G1620">
        <v>44</v>
      </c>
      <c r="H1620">
        <v>32.299999999999997</v>
      </c>
      <c r="I1620">
        <v>191</v>
      </c>
      <c r="O1620">
        <v>1.405</v>
      </c>
      <c r="P1620">
        <v>0.46810000000000002</v>
      </c>
      <c r="Q1620">
        <v>6001.2</v>
      </c>
      <c r="R1620" t="s">
        <v>38</v>
      </c>
      <c r="T1620" t="s">
        <v>28</v>
      </c>
      <c r="Y1620" t="s">
        <v>30</v>
      </c>
    </row>
    <row r="1621" spans="1:25" x14ac:dyDescent="0.45">
      <c r="A1621" t="s">
        <v>203</v>
      </c>
      <c r="B1621" t="s">
        <v>210</v>
      </c>
      <c r="C1621">
        <v>1588</v>
      </c>
      <c r="D1621" t="s">
        <v>212</v>
      </c>
      <c r="F1621">
        <v>2019</v>
      </c>
      <c r="G1621">
        <v>15</v>
      </c>
      <c r="H1621">
        <v>9.43</v>
      </c>
      <c r="I1621">
        <v>74.760000000000005</v>
      </c>
      <c r="O1621">
        <v>0.46200000000000002</v>
      </c>
      <c r="P1621">
        <v>0.52969999999999995</v>
      </c>
      <c r="Q1621">
        <v>1752.2</v>
      </c>
      <c r="R1621" t="s">
        <v>38</v>
      </c>
      <c r="T1621" t="s">
        <v>28</v>
      </c>
      <c r="Y1621" t="s">
        <v>30</v>
      </c>
    </row>
    <row r="1622" spans="1:25" x14ac:dyDescent="0.45">
      <c r="A1622" t="s">
        <v>203</v>
      </c>
      <c r="B1622" t="s">
        <v>210</v>
      </c>
      <c r="C1622">
        <v>1588</v>
      </c>
      <c r="D1622" t="s">
        <v>212</v>
      </c>
      <c r="F1622">
        <v>2020</v>
      </c>
      <c r="G1622">
        <v>71</v>
      </c>
      <c r="H1622">
        <v>51.49</v>
      </c>
      <c r="I1622">
        <v>337.42</v>
      </c>
      <c r="O1622">
        <v>2.3010000000000002</v>
      </c>
      <c r="P1622">
        <v>0.48120000000000002</v>
      </c>
      <c r="Q1622">
        <v>9566.4</v>
      </c>
      <c r="R1622" t="s">
        <v>38</v>
      </c>
      <c r="T1622" t="s">
        <v>28</v>
      </c>
      <c r="Y1622" t="s">
        <v>30</v>
      </c>
    </row>
    <row r="1623" spans="1:25" x14ac:dyDescent="0.45">
      <c r="A1623" t="s">
        <v>203</v>
      </c>
      <c r="B1623" t="s">
        <v>210</v>
      </c>
      <c r="C1623">
        <v>1588</v>
      </c>
      <c r="D1623" t="s">
        <v>212</v>
      </c>
      <c r="F1623">
        <v>2021</v>
      </c>
      <c r="G1623">
        <v>0</v>
      </c>
      <c r="H1623">
        <v>0</v>
      </c>
      <c r="R1623" t="s">
        <v>38</v>
      </c>
      <c r="T1623" t="s">
        <v>28</v>
      </c>
      <c r="Y1623" t="s">
        <v>30</v>
      </c>
    </row>
    <row r="1624" spans="1:25" x14ac:dyDescent="0.45">
      <c r="A1624" t="s">
        <v>203</v>
      </c>
      <c r="B1624" t="s">
        <v>213</v>
      </c>
      <c r="C1624">
        <v>1592</v>
      </c>
      <c r="D1624" t="s">
        <v>214</v>
      </c>
      <c r="F1624">
        <v>2009</v>
      </c>
      <c r="G1624">
        <v>44</v>
      </c>
      <c r="H1624">
        <v>21.65</v>
      </c>
      <c r="I1624">
        <v>231.91</v>
      </c>
      <c r="M1624">
        <v>688.2</v>
      </c>
      <c r="N1624">
        <v>8.09E-2</v>
      </c>
      <c r="O1624">
        <v>2.093</v>
      </c>
      <c r="P1624">
        <v>0.49259999999999998</v>
      </c>
      <c r="Q1624">
        <v>8493.4</v>
      </c>
      <c r="R1624" t="s">
        <v>38</v>
      </c>
      <c r="S1624" t="s">
        <v>34</v>
      </c>
      <c r="T1624" t="s">
        <v>28</v>
      </c>
      <c r="Y1624" t="s">
        <v>69</v>
      </c>
    </row>
    <row r="1625" spans="1:25" x14ac:dyDescent="0.45">
      <c r="A1625" t="s">
        <v>203</v>
      </c>
      <c r="B1625" t="s">
        <v>213</v>
      </c>
      <c r="C1625">
        <v>1592</v>
      </c>
      <c r="D1625" t="s">
        <v>214</v>
      </c>
      <c r="F1625">
        <v>2010</v>
      </c>
      <c r="G1625">
        <v>72</v>
      </c>
      <c r="H1625">
        <v>49.32</v>
      </c>
      <c r="I1625">
        <v>530.41</v>
      </c>
      <c r="M1625">
        <v>1567.8</v>
      </c>
      <c r="N1625">
        <v>8.09E-2</v>
      </c>
      <c r="O1625">
        <v>5.351</v>
      </c>
      <c r="P1625">
        <v>0.54820000000000002</v>
      </c>
      <c r="Q1625">
        <v>19348.5</v>
      </c>
      <c r="R1625" t="s">
        <v>38</v>
      </c>
      <c r="S1625" t="s">
        <v>34</v>
      </c>
      <c r="T1625" t="s">
        <v>28</v>
      </c>
      <c r="Y1625" t="s">
        <v>69</v>
      </c>
    </row>
    <row r="1626" spans="1:25" x14ac:dyDescent="0.45">
      <c r="A1626" t="s">
        <v>203</v>
      </c>
      <c r="B1626" t="s">
        <v>213</v>
      </c>
      <c r="C1626">
        <v>1592</v>
      </c>
      <c r="D1626" t="s">
        <v>214</v>
      </c>
      <c r="F1626">
        <v>2011</v>
      </c>
      <c r="G1626">
        <v>54</v>
      </c>
      <c r="H1626">
        <v>33.840000000000003</v>
      </c>
      <c r="I1626">
        <v>229.21</v>
      </c>
      <c r="M1626">
        <v>1075.8</v>
      </c>
      <c r="N1626">
        <v>8.1000000000000003E-2</v>
      </c>
      <c r="O1626">
        <v>3.9489999999999998</v>
      </c>
      <c r="P1626">
        <v>0.5948</v>
      </c>
      <c r="Q1626">
        <v>13275.6</v>
      </c>
      <c r="R1626" t="s">
        <v>38</v>
      </c>
      <c r="S1626" t="s">
        <v>34</v>
      </c>
      <c r="T1626" t="s">
        <v>28</v>
      </c>
      <c r="Y1626" t="s">
        <v>69</v>
      </c>
    </row>
    <row r="1627" spans="1:25" x14ac:dyDescent="0.45">
      <c r="A1627" t="s">
        <v>203</v>
      </c>
      <c r="B1627" t="s">
        <v>213</v>
      </c>
      <c r="C1627">
        <v>1592</v>
      </c>
      <c r="D1627" t="s">
        <v>214</v>
      </c>
      <c r="F1627">
        <v>2012</v>
      </c>
      <c r="G1627">
        <v>26</v>
      </c>
      <c r="H1627">
        <v>14.34</v>
      </c>
      <c r="I1627">
        <v>105.45</v>
      </c>
      <c r="M1627">
        <v>455.7</v>
      </c>
      <c r="N1627">
        <v>8.1000000000000003E-2</v>
      </c>
      <c r="O1627">
        <v>1.6739999999999999</v>
      </c>
      <c r="P1627">
        <v>0.59499999999999997</v>
      </c>
      <c r="Q1627">
        <v>5625.6</v>
      </c>
      <c r="R1627" t="s">
        <v>38</v>
      </c>
      <c r="S1627" t="s">
        <v>34</v>
      </c>
      <c r="T1627" t="s">
        <v>28</v>
      </c>
      <c r="Y1627" t="s">
        <v>69</v>
      </c>
    </row>
    <row r="1628" spans="1:25" x14ac:dyDescent="0.45">
      <c r="A1628" t="s">
        <v>203</v>
      </c>
      <c r="B1628" t="s">
        <v>213</v>
      </c>
      <c r="C1628">
        <v>1592</v>
      </c>
      <c r="D1628" t="s">
        <v>214</v>
      </c>
      <c r="F1628">
        <v>2013</v>
      </c>
      <c r="G1628">
        <v>46</v>
      </c>
      <c r="H1628">
        <v>25.52</v>
      </c>
      <c r="I1628">
        <v>168.99</v>
      </c>
      <c r="M1628">
        <v>811.5</v>
      </c>
      <c r="N1628">
        <v>8.09E-2</v>
      </c>
      <c r="O1628">
        <v>2.9780000000000002</v>
      </c>
      <c r="P1628">
        <v>0.5948</v>
      </c>
      <c r="Q1628">
        <v>10011.6</v>
      </c>
      <c r="R1628" t="s">
        <v>38</v>
      </c>
      <c r="S1628" t="s">
        <v>34</v>
      </c>
      <c r="T1628" t="s">
        <v>28</v>
      </c>
      <c r="Y1628" t="s">
        <v>69</v>
      </c>
    </row>
    <row r="1629" spans="1:25" x14ac:dyDescent="0.45">
      <c r="A1629" t="s">
        <v>203</v>
      </c>
      <c r="B1629" t="s">
        <v>213</v>
      </c>
      <c r="C1629">
        <v>1592</v>
      </c>
      <c r="D1629" t="s">
        <v>214</v>
      </c>
      <c r="F1629">
        <v>2014</v>
      </c>
      <c r="G1629">
        <v>158</v>
      </c>
      <c r="H1629">
        <v>90.63</v>
      </c>
      <c r="I1629">
        <v>958.97</v>
      </c>
      <c r="M1629">
        <v>2880.6</v>
      </c>
      <c r="N1629">
        <v>8.1000000000000003E-2</v>
      </c>
      <c r="O1629">
        <v>10.178000000000001</v>
      </c>
      <c r="P1629">
        <v>0.57130000000000003</v>
      </c>
      <c r="Q1629">
        <v>35554.1</v>
      </c>
      <c r="R1629" t="s">
        <v>38</v>
      </c>
      <c r="S1629" t="s">
        <v>34</v>
      </c>
      <c r="T1629" t="s">
        <v>28</v>
      </c>
      <c r="Y1629" t="s">
        <v>69</v>
      </c>
    </row>
    <row r="1630" spans="1:25" x14ac:dyDescent="0.45">
      <c r="A1630" t="s">
        <v>203</v>
      </c>
      <c r="B1630" t="s">
        <v>213</v>
      </c>
      <c r="C1630">
        <v>1592</v>
      </c>
      <c r="D1630" t="s">
        <v>214</v>
      </c>
      <c r="F1630">
        <v>2015</v>
      </c>
      <c r="G1630">
        <v>74</v>
      </c>
      <c r="H1630">
        <v>34.86</v>
      </c>
      <c r="I1630">
        <v>450.32</v>
      </c>
      <c r="M1630">
        <v>1107.8</v>
      </c>
      <c r="N1630">
        <v>8.09E-2</v>
      </c>
      <c r="O1630">
        <v>3.3220000000000001</v>
      </c>
      <c r="P1630">
        <v>0.48359999999999997</v>
      </c>
      <c r="Q1630">
        <v>13675.7</v>
      </c>
      <c r="R1630" t="s">
        <v>38</v>
      </c>
      <c r="S1630" t="s">
        <v>34</v>
      </c>
      <c r="T1630" t="s">
        <v>28</v>
      </c>
      <c r="Y1630" t="s">
        <v>70</v>
      </c>
    </row>
    <row r="1631" spans="1:25" x14ac:dyDescent="0.45">
      <c r="A1631" t="s">
        <v>203</v>
      </c>
      <c r="B1631" t="s">
        <v>213</v>
      </c>
      <c r="C1631">
        <v>1592</v>
      </c>
      <c r="D1631" t="s">
        <v>214</v>
      </c>
      <c r="F1631">
        <v>2016</v>
      </c>
      <c r="G1631">
        <v>65</v>
      </c>
      <c r="H1631">
        <v>36.92</v>
      </c>
      <c r="I1631">
        <v>568.39</v>
      </c>
      <c r="M1631">
        <v>1173.3</v>
      </c>
      <c r="N1631">
        <v>8.1100000000000005E-2</v>
      </c>
      <c r="O1631">
        <v>3.7040000000000002</v>
      </c>
      <c r="P1631">
        <v>0.51129999999999998</v>
      </c>
      <c r="Q1631">
        <v>14483.7</v>
      </c>
      <c r="R1631" t="s">
        <v>38</v>
      </c>
      <c r="S1631" t="s">
        <v>34</v>
      </c>
      <c r="T1631" t="s">
        <v>28</v>
      </c>
      <c r="Y1631" t="s">
        <v>70</v>
      </c>
    </row>
    <row r="1632" spans="1:25" x14ac:dyDescent="0.45">
      <c r="A1632" t="s">
        <v>203</v>
      </c>
      <c r="B1632" t="s">
        <v>213</v>
      </c>
      <c r="C1632">
        <v>1592</v>
      </c>
      <c r="D1632" t="s">
        <v>214</v>
      </c>
      <c r="F1632">
        <v>2017</v>
      </c>
      <c r="G1632">
        <v>80</v>
      </c>
      <c r="H1632">
        <v>42.28</v>
      </c>
      <c r="I1632">
        <v>550.26</v>
      </c>
      <c r="M1632">
        <v>1343.8</v>
      </c>
      <c r="N1632">
        <v>8.1000000000000003E-2</v>
      </c>
      <c r="O1632">
        <v>4.4009999999999998</v>
      </c>
      <c r="P1632">
        <v>0.53139999999999998</v>
      </c>
      <c r="Q1632">
        <v>16586.400000000001</v>
      </c>
      <c r="R1632" t="s">
        <v>38</v>
      </c>
      <c r="S1632" t="s">
        <v>34</v>
      </c>
      <c r="T1632" t="s">
        <v>28</v>
      </c>
      <c r="Y1632" t="s">
        <v>70</v>
      </c>
    </row>
    <row r="1633" spans="1:25" x14ac:dyDescent="0.45">
      <c r="A1633" t="s">
        <v>203</v>
      </c>
      <c r="B1633" t="s">
        <v>213</v>
      </c>
      <c r="C1633">
        <v>1592</v>
      </c>
      <c r="D1633" t="s">
        <v>214</v>
      </c>
      <c r="F1633">
        <v>2018</v>
      </c>
      <c r="G1633">
        <v>85</v>
      </c>
      <c r="H1633">
        <v>56.27</v>
      </c>
      <c r="I1633">
        <v>660.07</v>
      </c>
      <c r="M1633">
        <v>1789.1</v>
      </c>
      <c r="N1633">
        <v>8.1000000000000003E-2</v>
      </c>
      <c r="O1633">
        <v>5.8739999999999997</v>
      </c>
      <c r="P1633">
        <v>0.5323</v>
      </c>
      <c r="Q1633">
        <v>22074.6</v>
      </c>
      <c r="R1633" t="s">
        <v>38</v>
      </c>
      <c r="S1633" t="s">
        <v>34</v>
      </c>
      <c r="T1633" t="s">
        <v>28</v>
      </c>
      <c r="Y1633" t="s">
        <v>70</v>
      </c>
    </row>
    <row r="1634" spans="1:25" x14ac:dyDescent="0.45">
      <c r="A1634" t="s">
        <v>203</v>
      </c>
      <c r="B1634" t="s">
        <v>213</v>
      </c>
      <c r="C1634">
        <v>1592</v>
      </c>
      <c r="D1634" t="s">
        <v>214</v>
      </c>
      <c r="F1634">
        <v>2019</v>
      </c>
      <c r="G1634">
        <v>49</v>
      </c>
      <c r="H1634">
        <v>17.989999999999998</v>
      </c>
      <c r="I1634">
        <v>240.66</v>
      </c>
      <c r="M1634">
        <v>571.9</v>
      </c>
      <c r="N1634">
        <v>8.14E-2</v>
      </c>
      <c r="O1634">
        <v>1.8460000000000001</v>
      </c>
      <c r="P1634">
        <v>0.5222</v>
      </c>
      <c r="Q1634">
        <v>7057.9</v>
      </c>
      <c r="R1634" t="s">
        <v>38</v>
      </c>
      <c r="S1634" t="s">
        <v>34</v>
      </c>
      <c r="T1634" t="s">
        <v>28</v>
      </c>
      <c r="Y1634" t="s">
        <v>70</v>
      </c>
    </row>
    <row r="1635" spans="1:25" x14ac:dyDescent="0.45">
      <c r="A1635" t="s">
        <v>203</v>
      </c>
      <c r="B1635" t="s">
        <v>213</v>
      </c>
      <c r="C1635">
        <v>1592</v>
      </c>
      <c r="D1635" t="s">
        <v>214</v>
      </c>
      <c r="F1635">
        <v>2020</v>
      </c>
      <c r="G1635">
        <v>23</v>
      </c>
      <c r="H1635">
        <v>13.96</v>
      </c>
      <c r="I1635">
        <v>209.69</v>
      </c>
      <c r="M1635">
        <v>443.5</v>
      </c>
      <c r="N1635">
        <v>8.0699999999999994E-2</v>
      </c>
      <c r="O1635">
        <v>1.4159999999999999</v>
      </c>
      <c r="P1635">
        <v>0.51670000000000005</v>
      </c>
      <c r="Q1635">
        <v>5476.5</v>
      </c>
      <c r="R1635" t="s">
        <v>38</v>
      </c>
      <c r="S1635" t="s">
        <v>34</v>
      </c>
      <c r="T1635" t="s">
        <v>28</v>
      </c>
      <c r="Y1635" t="s">
        <v>70</v>
      </c>
    </row>
    <row r="1636" spans="1:25" x14ac:dyDescent="0.45">
      <c r="A1636" t="s">
        <v>203</v>
      </c>
      <c r="B1636" t="s">
        <v>213</v>
      </c>
      <c r="C1636">
        <v>1592</v>
      </c>
      <c r="D1636" t="s">
        <v>214</v>
      </c>
      <c r="F1636">
        <v>2021</v>
      </c>
      <c r="G1636">
        <v>36</v>
      </c>
      <c r="H1636">
        <v>22.93</v>
      </c>
      <c r="I1636">
        <v>278.77</v>
      </c>
      <c r="M1636">
        <v>729.2</v>
      </c>
      <c r="N1636">
        <v>8.0699999999999994E-2</v>
      </c>
      <c r="O1636">
        <v>2.3250000000000002</v>
      </c>
      <c r="P1636">
        <v>0.51670000000000005</v>
      </c>
      <c r="Q1636">
        <v>8995.5</v>
      </c>
      <c r="R1636" t="s">
        <v>38</v>
      </c>
      <c r="S1636" t="s">
        <v>34</v>
      </c>
      <c r="T1636" t="s">
        <v>28</v>
      </c>
      <c r="Y1636" t="s">
        <v>70</v>
      </c>
    </row>
    <row r="1637" spans="1:25" x14ac:dyDescent="0.45">
      <c r="A1637" t="s">
        <v>203</v>
      </c>
      <c r="B1637" t="s">
        <v>213</v>
      </c>
      <c r="C1637">
        <v>1592</v>
      </c>
      <c r="D1637" t="s">
        <v>214</v>
      </c>
      <c r="F1637">
        <v>2022</v>
      </c>
      <c r="G1637">
        <v>47</v>
      </c>
      <c r="H1637">
        <v>30.94</v>
      </c>
      <c r="I1637">
        <v>440.49</v>
      </c>
      <c r="M1637">
        <v>983.4</v>
      </c>
      <c r="N1637">
        <v>8.09E-2</v>
      </c>
      <c r="O1637">
        <v>3.1379999999999999</v>
      </c>
      <c r="P1637">
        <v>0.51690000000000003</v>
      </c>
      <c r="Q1637">
        <v>12138.1</v>
      </c>
      <c r="R1637" t="s">
        <v>38</v>
      </c>
      <c r="S1637" t="s">
        <v>34</v>
      </c>
      <c r="T1637" t="s">
        <v>28</v>
      </c>
      <c r="Y1637" t="s">
        <v>70</v>
      </c>
    </row>
    <row r="1638" spans="1:25" x14ac:dyDescent="0.45">
      <c r="A1638" t="s">
        <v>203</v>
      </c>
      <c r="B1638" t="s">
        <v>213</v>
      </c>
      <c r="C1638">
        <v>1592</v>
      </c>
      <c r="D1638" t="s">
        <v>214</v>
      </c>
      <c r="F1638">
        <v>2023</v>
      </c>
      <c r="G1638">
        <v>68</v>
      </c>
      <c r="H1638">
        <v>42.84</v>
      </c>
      <c r="I1638">
        <v>574.66999999999996</v>
      </c>
      <c r="M1638">
        <v>1361.7</v>
      </c>
      <c r="N1638">
        <v>8.1000000000000003E-2</v>
      </c>
      <c r="O1638">
        <v>4.5339999999999998</v>
      </c>
      <c r="P1638">
        <v>0.5393</v>
      </c>
      <c r="Q1638">
        <v>16806.099999999999</v>
      </c>
      <c r="R1638" t="s">
        <v>38</v>
      </c>
      <c r="S1638" t="s">
        <v>34</v>
      </c>
      <c r="T1638" t="s">
        <v>28</v>
      </c>
      <c r="Y1638" t="s">
        <v>70</v>
      </c>
    </row>
    <row r="1639" spans="1:25" x14ac:dyDescent="0.45">
      <c r="A1639" t="s">
        <v>203</v>
      </c>
      <c r="B1639" t="s">
        <v>213</v>
      </c>
      <c r="C1639">
        <v>1592</v>
      </c>
      <c r="D1639" t="s">
        <v>214</v>
      </c>
      <c r="F1639">
        <v>2024</v>
      </c>
      <c r="G1639">
        <v>11</v>
      </c>
      <c r="H1639">
        <v>7.43</v>
      </c>
      <c r="I1639">
        <v>90.16</v>
      </c>
      <c r="M1639">
        <v>236.1</v>
      </c>
      <c r="N1639">
        <v>8.1000000000000003E-2</v>
      </c>
      <c r="O1639">
        <v>0.79900000000000004</v>
      </c>
      <c r="P1639">
        <v>0.54800000000000004</v>
      </c>
      <c r="Q1639">
        <v>2914.7</v>
      </c>
      <c r="R1639" t="s">
        <v>38</v>
      </c>
      <c r="S1639" t="s">
        <v>34</v>
      </c>
      <c r="T1639" t="s">
        <v>28</v>
      </c>
      <c r="Y1639" t="s">
        <v>70</v>
      </c>
    </row>
    <row r="1640" spans="1:25" x14ac:dyDescent="0.45">
      <c r="A1640" t="s">
        <v>203</v>
      </c>
      <c r="B1640" t="s">
        <v>213</v>
      </c>
      <c r="C1640">
        <v>1592</v>
      </c>
      <c r="D1640" t="s">
        <v>215</v>
      </c>
      <c r="F1640">
        <v>2009</v>
      </c>
      <c r="G1640">
        <v>80</v>
      </c>
      <c r="H1640">
        <v>33.5</v>
      </c>
      <c r="I1640">
        <v>453.52</v>
      </c>
      <c r="M1640">
        <v>1064.7</v>
      </c>
      <c r="N1640">
        <v>8.1000000000000003E-2</v>
      </c>
      <c r="O1640">
        <v>3.4830000000000001</v>
      </c>
      <c r="P1640">
        <v>0.53380000000000005</v>
      </c>
      <c r="Q1640">
        <v>13142.3</v>
      </c>
      <c r="R1640" t="s">
        <v>38</v>
      </c>
      <c r="S1640" t="s">
        <v>34</v>
      </c>
      <c r="T1640" t="s">
        <v>28</v>
      </c>
      <c r="Y1640" t="s">
        <v>69</v>
      </c>
    </row>
    <row r="1641" spans="1:25" x14ac:dyDescent="0.45">
      <c r="A1641" t="s">
        <v>203</v>
      </c>
      <c r="B1641" t="s">
        <v>213</v>
      </c>
      <c r="C1641">
        <v>1592</v>
      </c>
      <c r="D1641" t="s">
        <v>215</v>
      </c>
      <c r="F1641">
        <v>2010</v>
      </c>
      <c r="G1641">
        <v>78</v>
      </c>
      <c r="H1641">
        <v>45.37</v>
      </c>
      <c r="I1641">
        <v>618.09</v>
      </c>
      <c r="M1641">
        <v>1442.4</v>
      </c>
      <c r="N1641">
        <v>8.1199999999999994E-2</v>
      </c>
      <c r="O1641">
        <v>5.2679999999999998</v>
      </c>
      <c r="P1641">
        <v>0.58950000000000002</v>
      </c>
      <c r="Q1641">
        <v>17798.900000000001</v>
      </c>
      <c r="R1641" t="s">
        <v>38</v>
      </c>
      <c r="S1641" t="s">
        <v>34</v>
      </c>
      <c r="T1641" t="s">
        <v>28</v>
      </c>
      <c r="Y1641" t="s">
        <v>69</v>
      </c>
    </row>
    <row r="1642" spans="1:25" x14ac:dyDescent="0.45">
      <c r="A1642" t="s">
        <v>203</v>
      </c>
      <c r="B1642" t="s">
        <v>213</v>
      </c>
      <c r="C1642">
        <v>1592</v>
      </c>
      <c r="D1642" t="s">
        <v>215</v>
      </c>
      <c r="F1642">
        <v>2011</v>
      </c>
      <c r="G1642">
        <v>81</v>
      </c>
      <c r="H1642">
        <v>43.28</v>
      </c>
      <c r="I1642">
        <v>475.51</v>
      </c>
      <c r="M1642">
        <v>1375.7</v>
      </c>
      <c r="N1642">
        <v>8.1100000000000005E-2</v>
      </c>
      <c r="O1642">
        <v>5.2460000000000004</v>
      </c>
      <c r="P1642">
        <v>0.6179</v>
      </c>
      <c r="Q1642">
        <v>16979.099999999999</v>
      </c>
      <c r="R1642" t="s">
        <v>38</v>
      </c>
      <c r="S1642" t="s">
        <v>34</v>
      </c>
      <c r="T1642" t="s">
        <v>28</v>
      </c>
      <c r="Y1642" t="s">
        <v>69</v>
      </c>
    </row>
    <row r="1643" spans="1:25" x14ac:dyDescent="0.45">
      <c r="A1643" t="s">
        <v>203</v>
      </c>
      <c r="B1643" t="s">
        <v>213</v>
      </c>
      <c r="C1643">
        <v>1592</v>
      </c>
      <c r="D1643" t="s">
        <v>215</v>
      </c>
      <c r="F1643">
        <v>2012</v>
      </c>
      <c r="G1643">
        <v>24</v>
      </c>
      <c r="H1643">
        <v>14.16</v>
      </c>
      <c r="I1643">
        <v>223.93</v>
      </c>
      <c r="M1643">
        <v>450</v>
      </c>
      <c r="N1643">
        <v>8.0799999999999997E-2</v>
      </c>
      <c r="O1643">
        <v>1.6419999999999999</v>
      </c>
      <c r="P1643">
        <v>0.59309999999999996</v>
      </c>
      <c r="Q1643">
        <v>5554.9</v>
      </c>
      <c r="R1643" t="s">
        <v>38</v>
      </c>
      <c r="S1643" t="s">
        <v>34</v>
      </c>
      <c r="T1643" t="s">
        <v>28</v>
      </c>
      <c r="Y1643" t="s">
        <v>69</v>
      </c>
    </row>
    <row r="1644" spans="1:25" x14ac:dyDescent="0.45">
      <c r="A1644" t="s">
        <v>203</v>
      </c>
      <c r="B1644" t="s">
        <v>213</v>
      </c>
      <c r="C1644">
        <v>1592</v>
      </c>
      <c r="D1644" t="s">
        <v>215</v>
      </c>
      <c r="F1644">
        <v>2013</v>
      </c>
      <c r="G1644">
        <v>55</v>
      </c>
      <c r="H1644">
        <v>29.82</v>
      </c>
      <c r="I1644">
        <v>346.96</v>
      </c>
      <c r="M1644">
        <v>948</v>
      </c>
      <c r="N1644">
        <v>8.0799999999999997E-2</v>
      </c>
      <c r="O1644">
        <v>3.2989999999999999</v>
      </c>
      <c r="P1644">
        <v>0.56410000000000005</v>
      </c>
      <c r="Q1644">
        <v>11698.3</v>
      </c>
      <c r="R1644" t="s">
        <v>38</v>
      </c>
      <c r="S1644" t="s">
        <v>34</v>
      </c>
      <c r="T1644" t="s">
        <v>28</v>
      </c>
      <c r="Y1644" t="s">
        <v>69</v>
      </c>
    </row>
    <row r="1645" spans="1:25" x14ac:dyDescent="0.45">
      <c r="A1645" t="s">
        <v>203</v>
      </c>
      <c r="B1645" t="s">
        <v>213</v>
      </c>
      <c r="C1645">
        <v>1592</v>
      </c>
      <c r="D1645" t="s">
        <v>215</v>
      </c>
      <c r="F1645">
        <v>2014</v>
      </c>
      <c r="G1645">
        <v>133</v>
      </c>
      <c r="H1645">
        <v>73.13</v>
      </c>
      <c r="I1645">
        <v>1048.0899999999999</v>
      </c>
      <c r="M1645">
        <v>2323.9</v>
      </c>
      <c r="N1645">
        <v>8.09E-2</v>
      </c>
      <c r="O1645">
        <v>8.0909999999999993</v>
      </c>
      <c r="P1645">
        <v>0.56410000000000005</v>
      </c>
      <c r="Q1645">
        <v>28689</v>
      </c>
      <c r="R1645" t="s">
        <v>38</v>
      </c>
      <c r="S1645" t="s">
        <v>34</v>
      </c>
      <c r="T1645" t="s">
        <v>28</v>
      </c>
      <c r="Y1645" t="s">
        <v>69</v>
      </c>
    </row>
    <row r="1646" spans="1:25" x14ac:dyDescent="0.45">
      <c r="A1646" t="s">
        <v>203</v>
      </c>
      <c r="B1646" t="s">
        <v>213</v>
      </c>
      <c r="C1646">
        <v>1592</v>
      </c>
      <c r="D1646" t="s">
        <v>215</v>
      </c>
      <c r="F1646">
        <v>2015</v>
      </c>
      <c r="G1646">
        <v>57</v>
      </c>
      <c r="H1646">
        <v>30.89</v>
      </c>
      <c r="I1646">
        <v>412.95</v>
      </c>
      <c r="M1646">
        <v>981.8</v>
      </c>
      <c r="N1646">
        <v>8.09E-2</v>
      </c>
      <c r="O1646">
        <v>3.419</v>
      </c>
      <c r="P1646">
        <v>0.5645</v>
      </c>
      <c r="Q1646">
        <v>12118.1</v>
      </c>
      <c r="R1646" t="s">
        <v>38</v>
      </c>
      <c r="S1646" t="s">
        <v>34</v>
      </c>
      <c r="T1646" t="s">
        <v>28</v>
      </c>
      <c r="Y1646" t="s">
        <v>70</v>
      </c>
    </row>
    <row r="1647" spans="1:25" x14ac:dyDescent="0.45">
      <c r="A1647" t="s">
        <v>203</v>
      </c>
      <c r="B1647" t="s">
        <v>213</v>
      </c>
      <c r="C1647">
        <v>1592</v>
      </c>
      <c r="D1647" t="s">
        <v>215</v>
      </c>
      <c r="F1647">
        <v>2016</v>
      </c>
      <c r="G1647">
        <v>59</v>
      </c>
      <c r="H1647">
        <v>31.81</v>
      </c>
      <c r="I1647">
        <v>453.14</v>
      </c>
      <c r="M1647">
        <v>1011.3</v>
      </c>
      <c r="N1647">
        <v>8.1199999999999994E-2</v>
      </c>
      <c r="O1647">
        <v>3.5249999999999999</v>
      </c>
      <c r="P1647">
        <v>0.56520000000000004</v>
      </c>
      <c r="Q1647">
        <v>12479.2</v>
      </c>
      <c r="R1647" t="s">
        <v>38</v>
      </c>
      <c r="S1647" t="s">
        <v>34</v>
      </c>
      <c r="T1647" t="s">
        <v>28</v>
      </c>
      <c r="Y1647" t="s">
        <v>70</v>
      </c>
    </row>
    <row r="1648" spans="1:25" x14ac:dyDescent="0.45">
      <c r="A1648" t="s">
        <v>203</v>
      </c>
      <c r="B1648" t="s">
        <v>213</v>
      </c>
      <c r="C1648">
        <v>1592</v>
      </c>
      <c r="D1648" t="s">
        <v>215</v>
      </c>
      <c r="F1648">
        <v>2017</v>
      </c>
      <c r="G1648">
        <v>62</v>
      </c>
      <c r="H1648">
        <v>33.71</v>
      </c>
      <c r="I1648">
        <v>438.04</v>
      </c>
      <c r="M1648">
        <v>1071.9000000000001</v>
      </c>
      <c r="N1648">
        <v>8.1199999999999994E-2</v>
      </c>
      <c r="O1648">
        <v>3.7360000000000002</v>
      </c>
      <c r="P1648">
        <v>0.56510000000000005</v>
      </c>
      <c r="Q1648">
        <v>13224.8</v>
      </c>
      <c r="R1648" t="s">
        <v>38</v>
      </c>
      <c r="S1648" t="s">
        <v>34</v>
      </c>
      <c r="T1648" t="s">
        <v>28</v>
      </c>
      <c r="Y1648" t="s">
        <v>70</v>
      </c>
    </row>
    <row r="1649" spans="1:25" x14ac:dyDescent="0.45">
      <c r="A1649" t="s">
        <v>203</v>
      </c>
      <c r="B1649" t="s">
        <v>213</v>
      </c>
      <c r="C1649">
        <v>1592</v>
      </c>
      <c r="D1649" t="s">
        <v>215</v>
      </c>
      <c r="F1649">
        <v>2018</v>
      </c>
      <c r="G1649">
        <v>72</v>
      </c>
      <c r="H1649">
        <v>46.04</v>
      </c>
      <c r="I1649">
        <v>624.48</v>
      </c>
      <c r="M1649">
        <v>1463.8</v>
      </c>
      <c r="N1649">
        <v>8.1000000000000003E-2</v>
      </c>
      <c r="O1649">
        <v>5.1020000000000003</v>
      </c>
      <c r="P1649">
        <v>0.56489999999999996</v>
      </c>
      <c r="Q1649">
        <v>18061.3</v>
      </c>
      <c r="R1649" t="s">
        <v>38</v>
      </c>
      <c r="S1649" t="s">
        <v>34</v>
      </c>
      <c r="T1649" t="s">
        <v>28</v>
      </c>
      <c r="Y1649" t="s">
        <v>70</v>
      </c>
    </row>
    <row r="1650" spans="1:25" x14ac:dyDescent="0.45">
      <c r="A1650" t="s">
        <v>203</v>
      </c>
      <c r="B1650" t="s">
        <v>213</v>
      </c>
      <c r="C1650">
        <v>1592</v>
      </c>
      <c r="D1650" t="s">
        <v>215</v>
      </c>
      <c r="F1650">
        <v>2019</v>
      </c>
      <c r="G1650">
        <v>30</v>
      </c>
      <c r="H1650">
        <v>18.510000000000002</v>
      </c>
      <c r="I1650">
        <v>335.11</v>
      </c>
      <c r="M1650">
        <v>588.6</v>
      </c>
      <c r="N1650">
        <v>8.1199999999999994E-2</v>
      </c>
      <c r="O1650">
        <v>2.0089999999999999</v>
      </c>
      <c r="P1650">
        <v>0.55359999999999998</v>
      </c>
      <c r="Q1650">
        <v>7261.4</v>
      </c>
      <c r="R1650" t="s">
        <v>38</v>
      </c>
      <c r="S1650" t="s">
        <v>34</v>
      </c>
      <c r="T1650" t="s">
        <v>28</v>
      </c>
      <c r="Y1650" t="s">
        <v>70</v>
      </c>
    </row>
    <row r="1651" spans="1:25" x14ac:dyDescent="0.45">
      <c r="A1651" t="s">
        <v>203</v>
      </c>
      <c r="B1651" t="s">
        <v>213</v>
      </c>
      <c r="C1651">
        <v>1592</v>
      </c>
      <c r="D1651" t="s">
        <v>215</v>
      </c>
      <c r="F1651">
        <v>2020</v>
      </c>
      <c r="G1651">
        <v>24</v>
      </c>
      <c r="H1651">
        <v>13.58</v>
      </c>
      <c r="I1651">
        <v>187.89</v>
      </c>
      <c r="M1651">
        <v>431.7</v>
      </c>
      <c r="N1651">
        <v>8.09E-2</v>
      </c>
      <c r="O1651">
        <v>1.452</v>
      </c>
      <c r="P1651">
        <v>0.54520000000000002</v>
      </c>
      <c r="Q1651">
        <v>5327.4</v>
      </c>
      <c r="R1651" t="s">
        <v>38</v>
      </c>
      <c r="S1651" t="s">
        <v>34</v>
      </c>
      <c r="T1651" t="s">
        <v>28</v>
      </c>
      <c r="Y1651" t="s">
        <v>70</v>
      </c>
    </row>
    <row r="1652" spans="1:25" x14ac:dyDescent="0.45">
      <c r="A1652" t="s">
        <v>203</v>
      </c>
      <c r="B1652" t="s">
        <v>213</v>
      </c>
      <c r="C1652">
        <v>1592</v>
      </c>
      <c r="D1652" t="s">
        <v>215</v>
      </c>
      <c r="F1652">
        <v>2021</v>
      </c>
      <c r="G1652">
        <v>28</v>
      </c>
      <c r="H1652">
        <v>17.59</v>
      </c>
      <c r="I1652">
        <v>199.79</v>
      </c>
      <c r="M1652">
        <v>559.1</v>
      </c>
      <c r="N1652">
        <v>8.0799999999999997E-2</v>
      </c>
      <c r="O1652">
        <v>1.88</v>
      </c>
      <c r="P1652">
        <v>0.54530000000000001</v>
      </c>
      <c r="Q1652">
        <v>6900.6</v>
      </c>
      <c r="R1652" t="s">
        <v>38</v>
      </c>
      <c r="S1652" t="s">
        <v>34</v>
      </c>
      <c r="T1652" t="s">
        <v>28</v>
      </c>
      <c r="Y1652" t="s">
        <v>70</v>
      </c>
    </row>
    <row r="1653" spans="1:25" x14ac:dyDescent="0.45">
      <c r="A1653" t="s">
        <v>203</v>
      </c>
      <c r="B1653" t="s">
        <v>213</v>
      </c>
      <c r="C1653">
        <v>1592</v>
      </c>
      <c r="D1653" t="s">
        <v>215</v>
      </c>
      <c r="F1653">
        <v>2022</v>
      </c>
      <c r="G1653">
        <v>43</v>
      </c>
      <c r="H1653">
        <v>26.02</v>
      </c>
      <c r="I1653">
        <v>332.12</v>
      </c>
      <c r="M1653">
        <v>827.1</v>
      </c>
      <c r="N1653">
        <v>8.09E-2</v>
      </c>
      <c r="O1653">
        <v>2.782</v>
      </c>
      <c r="P1653">
        <v>0.54510000000000003</v>
      </c>
      <c r="Q1653">
        <v>10207.6</v>
      </c>
      <c r="R1653" t="s">
        <v>38</v>
      </c>
      <c r="S1653" t="s">
        <v>34</v>
      </c>
      <c r="T1653" t="s">
        <v>28</v>
      </c>
      <c r="Y1653" t="s">
        <v>70</v>
      </c>
    </row>
    <row r="1654" spans="1:25" x14ac:dyDescent="0.45">
      <c r="A1654" t="s">
        <v>203</v>
      </c>
      <c r="B1654" t="s">
        <v>213</v>
      </c>
      <c r="C1654">
        <v>1592</v>
      </c>
      <c r="D1654" t="s">
        <v>215</v>
      </c>
      <c r="F1654">
        <v>2023</v>
      </c>
      <c r="G1654">
        <v>64</v>
      </c>
      <c r="H1654">
        <v>36.72</v>
      </c>
      <c r="I1654">
        <v>447.01</v>
      </c>
      <c r="M1654">
        <v>1167.2</v>
      </c>
      <c r="N1654">
        <v>8.1000000000000003E-2</v>
      </c>
      <c r="O1654">
        <v>3.9260000000000002</v>
      </c>
      <c r="P1654">
        <v>0.54510000000000003</v>
      </c>
      <c r="Q1654">
        <v>14405.4</v>
      </c>
      <c r="R1654" t="s">
        <v>38</v>
      </c>
      <c r="S1654" t="s">
        <v>34</v>
      </c>
      <c r="T1654" t="s">
        <v>28</v>
      </c>
      <c r="Y1654" t="s">
        <v>70</v>
      </c>
    </row>
    <row r="1655" spans="1:25" x14ac:dyDescent="0.45">
      <c r="A1655" t="s">
        <v>203</v>
      </c>
      <c r="B1655" t="s">
        <v>213</v>
      </c>
      <c r="C1655">
        <v>1592</v>
      </c>
      <c r="D1655" t="s">
        <v>215</v>
      </c>
      <c r="F1655">
        <v>2024</v>
      </c>
      <c r="G1655">
        <v>13</v>
      </c>
      <c r="H1655">
        <v>8.36</v>
      </c>
      <c r="I1655">
        <v>99.37</v>
      </c>
      <c r="M1655">
        <v>265.7</v>
      </c>
      <c r="N1655">
        <v>8.0799999999999997E-2</v>
      </c>
      <c r="O1655">
        <v>0.91700000000000004</v>
      </c>
      <c r="P1655">
        <v>0.55930000000000002</v>
      </c>
      <c r="Q1655">
        <v>3279.5</v>
      </c>
      <c r="R1655" t="s">
        <v>38</v>
      </c>
      <c r="S1655" t="s">
        <v>34</v>
      </c>
      <c r="T1655" t="s">
        <v>28</v>
      </c>
      <c r="Y1655" t="s">
        <v>70</v>
      </c>
    </row>
    <row r="1656" spans="1:25" x14ac:dyDescent="0.45">
      <c r="A1656" t="s">
        <v>203</v>
      </c>
      <c r="B1656" t="s">
        <v>213</v>
      </c>
      <c r="C1656">
        <v>1592</v>
      </c>
      <c r="D1656" t="s">
        <v>216</v>
      </c>
      <c r="F1656">
        <v>2009</v>
      </c>
      <c r="G1656">
        <v>62</v>
      </c>
      <c r="H1656">
        <v>36.42</v>
      </c>
      <c r="I1656">
        <v>412.74</v>
      </c>
      <c r="M1656">
        <v>1157.7</v>
      </c>
      <c r="N1656">
        <v>8.1100000000000005E-2</v>
      </c>
      <c r="O1656">
        <v>3.3149999999999999</v>
      </c>
      <c r="P1656">
        <v>0.46079999999999999</v>
      </c>
      <c r="Q1656">
        <v>14287.4</v>
      </c>
      <c r="R1656" t="s">
        <v>38</v>
      </c>
      <c r="S1656" t="s">
        <v>34</v>
      </c>
      <c r="T1656" t="s">
        <v>28</v>
      </c>
      <c r="Y1656" t="s">
        <v>69</v>
      </c>
    </row>
    <row r="1657" spans="1:25" x14ac:dyDescent="0.45">
      <c r="A1657" t="s">
        <v>203</v>
      </c>
      <c r="B1657" t="s">
        <v>213</v>
      </c>
      <c r="C1657">
        <v>1592</v>
      </c>
      <c r="D1657" t="s">
        <v>216</v>
      </c>
      <c r="F1657">
        <v>2010</v>
      </c>
      <c r="G1657">
        <v>43</v>
      </c>
      <c r="H1657">
        <v>25.34</v>
      </c>
      <c r="I1657">
        <v>323.67</v>
      </c>
      <c r="M1657">
        <v>805.6</v>
      </c>
      <c r="N1657">
        <v>8.1000000000000003E-2</v>
      </c>
      <c r="O1657">
        <v>2.1219999999999999</v>
      </c>
      <c r="P1657">
        <v>0.42699999999999999</v>
      </c>
      <c r="Q1657">
        <v>9940.7999999999993</v>
      </c>
      <c r="R1657" t="s">
        <v>38</v>
      </c>
      <c r="S1657" t="s">
        <v>34</v>
      </c>
      <c r="T1657" t="s">
        <v>28</v>
      </c>
      <c r="Y1657" t="s">
        <v>69</v>
      </c>
    </row>
    <row r="1658" spans="1:25" x14ac:dyDescent="0.45">
      <c r="A1658" t="s">
        <v>203</v>
      </c>
      <c r="B1658" t="s">
        <v>213</v>
      </c>
      <c r="C1658">
        <v>1592</v>
      </c>
      <c r="D1658" t="s">
        <v>216</v>
      </c>
      <c r="F1658">
        <v>2011</v>
      </c>
      <c r="G1658">
        <v>50</v>
      </c>
      <c r="H1658">
        <v>36.049999999999997</v>
      </c>
      <c r="I1658">
        <v>453.13</v>
      </c>
      <c r="M1658">
        <v>1146.4000000000001</v>
      </c>
      <c r="N1658">
        <v>8.1100000000000005E-2</v>
      </c>
      <c r="O1658">
        <v>3.0190000000000001</v>
      </c>
      <c r="P1658">
        <v>0.42680000000000001</v>
      </c>
      <c r="Q1658">
        <v>14142.7</v>
      </c>
      <c r="R1658" t="s">
        <v>38</v>
      </c>
      <c r="S1658" t="s">
        <v>34</v>
      </c>
      <c r="T1658" t="s">
        <v>28</v>
      </c>
      <c r="Y1658" t="s">
        <v>69</v>
      </c>
    </row>
    <row r="1659" spans="1:25" x14ac:dyDescent="0.45">
      <c r="A1659" t="s">
        <v>203</v>
      </c>
      <c r="B1659" t="s">
        <v>213</v>
      </c>
      <c r="C1659">
        <v>1592</v>
      </c>
      <c r="D1659" t="s">
        <v>216</v>
      </c>
      <c r="F1659">
        <v>2012</v>
      </c>
      <c r="G1659">
        <v>27</v>
      </c>
      <c r="H1659">
        <v>13.44</v>
      </c>
      <c r="I1659">
        <v>151.97</v>
      </c>
      <c r="M1659">
        <v>427.5</v>
      </c>
      <c r="N1659">
        <v>8.1100000000000005E-2</v>
      </c>
      <c r="O1659">
        <v>1.1259999999999999</v>
      </c>
      <c r="P1659">
        <v>0.42720000000000002</v>
      </c>
      <c r="Q1659">
        <v>5272.5</v>
      </c>
      <c r="R1659" t="s">
        <v>38</v>
      </c>
      <c r="S1659" t="s">
        <v>34</v>
      </c>
      <c r="T1659" t="s">
        <v>28</v>
      </c>
      <c r="Y1659" t="s">
        <v>69</v>
      </c>
    </row>
    <row r="1660" spans="1:25" x14ac:dyDescent="0.45">
      <c r="A1660" t="s">
        <v>203</v>
      </c>
      <c r="B1660" t="s">
        <v>213</v>
      </c>
      <c r="C1660">
        <v>1592</v>
      </c>
      <c r="D1660" t="s">
        <v>216</v>
      </c>
      <c r="F1660">
        <v>2013</v>
      </c>
      <c r="G1660">
        <v>48</v>
      </c>
      <c r="H1660">
        <v>27.46</v>
      </c>
      <c r="I1660">
        <v>270.7</v>
      </c>
      <c r="M1660">
        <v>872.7</v>
      </c>
      <c r="N1660">
        <v>8.1100000000000005E-2</v>
      </c>
      <c r="O1660">
        <v>2.2999999999999998</v>
      </c>
      <c r="P1660">
        <v>0.4269</v>
      </c>
      <c r="Q1660">
        <v>10772.4</v>
      </c>
      <c r="R1660" t="s">
        <v>38</v>
      </c>
      <c r="S1660" t="s">
        <v>34</v>
      </c>
      <c r="T1660" t="s">
        <v>28</v>
      </c>
      <c r="Y1660" t="s">
        <v>69</v>
      </c>
    </row>
    <row r="1661" spans="1:25" x14ac:dyDescent="0.45">
      <c r="A1661" t="s">
        <v>203</v>
      </c>
      <c r="B1661" t="s">
        <v>213</v>
      </c>
      <c r="C1661">
        <v>1592</v>
      </c>
      <c r="D1661" t="s">
        <v>216</v>
      </c>
      <c r="F1661">
        <v>2014</v>
      </c>
      <c r="G1661">
        <v>145</v>
      </c>
      <c r="H1661">
        <v>93.75</v>
      </c>
      <c r="I1661">
        <v>1493.19</v>
      </c>
      <c r="M1661">
        <v>2980.4</v>
      </c>
      <c r="N1661">
        <v>8.1000000000000003E-2</v>
      </c>
      <c r="O1661">
        <v>8.2279999999999998</v>
      </c>
      <c r="P1661">
        <v>0.45119999999999999</v>
      </c>
      <c r="Q1661">
        <v>36778</v>
      </c>
      <c r="R1661" t="s">
        <v>38</v>
      </c>
      <c r="S1661" t="s">
        <v>34</v>
      </c>
      <c r="T1661" t="s">
        <v>28</v>
      </c>
      <c r="Y1661" t="s">
        <v>69</v>
      </c>
    </row>
    <row r="1662" spans="1:25" x14ac:dyDescent="0.45">
      <c r="A1662" t="s">
        <v>203</v>
      </c>
      <c r="B1662" t="s">
        <v>213</v>
      </c>
      <c r="C1662">
        <v>1592</v>
      </c>
      <c r="D1662" t="s">
        <v>216</v>
      </c>
      <c r="F1662">
        <v>2015</v>
      </c>
      <c r="G1662">
        <v>50</v>
      </c>
      <c r="H1662">
        <v>25</v>
      </c>
      <c r="I1662">
        <v>333.68</v>
      </c>
      <c r="M1662">
        <v>794.6</v>
      </c>
      <c r="N1662">
        <v>8.1100000000000005E-2</v>
      </c>
      <c r="O1662">
        <v>2.5059999999999998</v>
      </c>
      <c r="P1662">
        <v>0.51090000000000002</v>
      </c>
      <c r="Q1662">
        <v>9807.7000000000007</v>
      </c>
      <c r="R1662" t="s">
        <v>38</v>
      </c>
      <c r="S1662" t="s">
        <v>34</v>
      </c>
      <c r="T1662" t="s">
        <v>28</v>
      </c>
      <c r="Y1662" t="s">
        <v>70</v>
      </c>
    </row>
    <row r="1663" spans="1:25" x14ac:dyDescent="0.45">
      <c r="A1663" t="s">
        <v>203</v>
      </c>
      <c r="B1663" t="s">
        <v>213</v>
      </c>
      <c r="C1663">
        <v>1592</v>
      </c>
      <c r="D1663" t="s">
        <v>216</v>
      </c>
      <c r="F1663">
        <v>2016</v>
      </c>
      <c r="G1663">
        <v>97</v>
      </c>
      <c r="H1663">
        <v>54.03</v>
      </c>
      <c r="I1663">
        <v>674.13</v>
      </c>
      <c r="M1663">
        <v>1717</v>
      </c>
      <c r="N1663">
        <v>8.1000000000000003E-2</v>
      </c>
      <c r="O1663">
        <v>5.4160000000000004</v>
      </c>
      <c r="P1663">
        <v>0.5111</v>
      </c>
      <c r="Q1663">
        <v>21196.1</v>
      </c>
      <c r="R1663" t="s">
        <v>38</v>
      </c>
      <c r="S1663" t="s">
        <v>34</v>
      </c>
      <c r="T1663" t="s">
        <v>28</v>
      </c>
      <c r="Y1663" t="s">
        <v>70</v>
      </c>
    </row>
    <row r="1664" spans="1:25" x14ac:dyDescent="0.45">
      <c r="A1664" t="s">
        <v>203</v>
      </c>
      <c r="B1664" t="s">
        <v>213</v>
      </c>
      <c r="C1664">
        <v>1592</v>
      </c>
      <c r="D1664" t="s">
        <v>216</v>
      </c>
      <c r="F1664">
        <v>2017</v>
      </c>
      <c r="G1664">
        <v>73</v>
      </c>
      <c r="H1664">
        <v>35.15</v>
      </c>
      <c r="I1664">
        <v>419.37</v>
      </c>
      <c r="M1664">
        <v>1117.2</v>
      </c>
      <c r="N1664">
        <v>8.1100000000000005E-2</v>
      </c>
      <c r="O1664">
        <v>3.54</v>
      </c>
      <c r="P1664">
        <v>0.51370000000000005</v>
      </c>
      <c r="Q1664">
        <v>13789.4</v>
      </c>
      <c r="R1664" t="s">
        <v>38</v>
      </c>
      <c r="S1664" t="s">
        <v>34</v>
      </c>
      <c r="T1664" t="s">
        <v>28</v>
      </c>
      <c r="Y1664" t="s">
        <v>70</v>
      </c>
    </row>
    <row r="1665" spans="1:25" x14ac:dyDescent="0.45">
      <c r="A1665" t="s">
        <v>203</v>
      </c>
      <c r="B1665" t="s">
        <v>213</v>
      </c>
      <c r="C1665">
        <v>1592</v>
      </c>
      <c r="D1665" t="s">
        <v>216</v>
      </c>
      <c r="F1665">
        <v>2018</v>
      </c>
      <c r="G1665">
        <v>51</v>
      </c>
      <c r="H1665">
        <v>27.17</v>
      </c>
      <c r="I1665">
        <v>391.53</v>
      </c>
      <c r="M1665">
        <v>863.5</v>
      </c>
      <c r="N1665">
        <v>8.1199999999999994E-2</v>
      </c>
      <c r="O1665">
        <v>2.7450000000000001</v>
      </c>
      <c r="P1665">
        <v>0.51529999999999998</v>
      </c>
      <c r="Q1665">
        <v>10658.7</v>
      </c>
      <c r="R1665" t="s">
        <v>38</v>
      </c>
      <c r="S1665" t="s">
        <v>34</v>
      </c>
      <c r="T1665" t="s">
        <v>28</v>
      </c>
      <c r="Y1665" t="s">
        <v>70</v>
      </c>
    </row>
    <row r="1666" spans="1:25" x14ac:dyDescent="0.45">
      <c r="A1666" t="s">
        <v>203</v>
      </c>
      <c r="B1666" t="s">
        <v>213</v>
      </c>
      <c r="C1666">
        <v>1592</v>
      </c>
      <c r="D1666" t="s">
        <v>216</v>
      </c>
      <c r="F1666">
        <v>2019</v>
      </c>
      <c r="G1666">
        <v>20</v>
      </c>
      <c r="H1666">
        <v>10.72</v>
      </c>
      <c r="I1666">
        <v>178.19</v>
      </c>
      <c r="M1666">
        <v>340.9</v>
      </c>
      <c r="N1666">
        <v>8.1299999999999997E-2</v>
      </c>
      <c r="O1666">
        <v>1.04</v>
      </c>
      <c r="P1666">
        <v>0.49299999999999999</v>
      </c>
      <c r="Q1666">
        <v>4205.6000000000004</v>
      </c>
      <c r="R1666" t="s">
        <v>38</v>
      </c>
      <c r="S1666" t="s">
        <v>34</v>
      </c>
      <c r="T1666" t="s">
        <v>28</v>
      </c>
      <c r="Y1666" t="s">
        <v>70</v>
      </c>
    </row>
    <row r="1667" spans="1:25" x14ac:dyDescent="0.45">
      <c r="A1667" t="s">
        <v>203</v>
      </c>
      <c r="B1667" t="s">
        <v>213</v>
      </c>
      <c r="C1667">
        <v>1592</v>
      </c>
      <c r="D1667" t="s">
        <v>216</v>
      </c>
      <c r="F1667">
        <v>2020</v>
      </c>
      <c r="G1667">
        <v>29</v>
      </c>
      <c r="H1667">
        <v>20.14</v>
      </c>
      <c r="I1667">
        <v>244.4</v>
      </c>
      <c r="M1667">
        <v>640.29999999999995</v>
      </c>
      <c r="N1667">
        <v>8.09E-2</v>
      </c>
      <c r="O1667">
        <v>1.8759999999999999</v>
      </c>
      <c r="P1667">
        <v>0.47499999999999998</v>
      </c>
      <c r="Q1667">
        <v>7900.9</v>
      </c>
      <c r="R1667" t="s">
        <v>38</v>
      </c>
      <c r="S1667" t="s">
        <v>34</v>
      </c>
      <c r="T1667" t="s">
        <v>28</v>
      </c>
      <c r="Y1667" t="s">
        <v>70</v>
      </c>
    </row>
    <row r="1668" spans="1:25" x14ac:dyDescent="0.45">
      <c r="A1668" t="s">
        <v>203</v>
      </c>
      <c r="B1668" t="s">
        <v>213</v>
      </c>
      <c r="C1668">
        <v>1592</v>
      </c>
      <c r="D1668" t="s">
        <v>216</v>
      </c>
      <c r="F1668">
        <v>2021</v>
      </c>
      <c r="G1668">
        <v>31</v>
      </c>
      <c r="H1668">
        <v>17.3</v>
      </c>
      <c r="I1668">
        <v>211.94</v>
      </c>
      <c r="M1668">
        <v>550</v>
      </c>
      <c r="N1668">
        <v>8.1100000000000005E-2</v>
      </c>
      <c r="O1668">
        <v>1.6120000000000001</v>
      </c>
      <c r="P1668">
        <v>0.47489999999999999</v>
      </c>
      <c r="Q1668">
        <v>6786.9</v>
      </c>
      <c r="R1668" t="s">
        <v>38</v>
      </c>
      <c r="S1668" t="s">
        <v>34</v>
      </c>
      <c r="T1668" t="s">
        <v>28</v>
      </c>
      <c r="Y1668" t="s">
        <v>70</v>
      </c>
    </row>
    <row r="1669" spans="1:25" x14ac:dyDescent="0.45">
      <c r="A1669" t="s">
        <v>203</v>
      </c>
      <c r="B1669" t="s">
        <v>213</v>
      </c>
      <c r="C1669">
        <v>1592</v>
      </c>
      <c r="D1669" t="s">
        <v>216</v>
      </c>
      <c r="F1669">
        <v>2022</v>
      </c>
      <c r="G1669">
        <v>40</v>
      </c>
      <c r="H1669">
        <v>24.51</v>
      </c>
      <c r="I1669">
        <v>366.37</v>
      </c>
      <c r="M1669">
        <v>779.1</v>
      </c>
      <c r="N1669">
        <v>8.1199999999999994E-2</v>
      </c>
      <c r="O1669">
        <v>2.2829999999999999</v>
      </c>
      <c r="P1669">
        <v>0.47489999999999999</v>
      </c>
      <c r="Q1669">
        <v>9615.4</v>
      </c>
      <c r="R1669" t="s">
        <v>38</v>
      </c>
      <c r="S1669" t="s">
        <v>34</v>
      </c>
      <c r="T1669" t="s">
        <v>28</v>
      </c>
      <c r="Y1669" t="s">
        <v>70</v>
      </c>
    </row>
    <row r="1670" spans="1:25" x14ac:dyDescent="0.45">
      <c r="A1670" t="s">
        <v>203</v>
      </c>
      <c r="B1670" t="s">
        <v>213</v>
      </c>
      <c r="C1670">
        <v>1592</v>
      </c>
      <c r="D1670" t="s">
        <v>216</v>
      </c>
      <c r="F1670">
        <v>2023</v>
      </c>
      <c r="G1670">
        <v>73</v>
      </c>
      <c r="H1670">
        <v>44.36</v>
      </c>
      <c r="I1670">
        <v>567</v>
      </c>
      <c r="M1670">
        <v>1410.1</v>
      </c>
      <c r="N1670">
        <v>8.1000000000000003E-2</v>
      </c>
      <c r="O1670">
        <v>4.1319999999999997</v>
      </c>
      <c r="P1670">
        <v>0.47489999999999999</v>
      </c>
      <c r="Q1670">
        <v>17402.5</v>
      </c>
      <c r="R1670" t="s">
        <v>38</v>
      </c>
      <c r="S1670" t="s">
        <v>34</v>
      </c>
      <c r="T1670" t="s">
        <v>28</v>
      </c>
      <c r="Y1670" t="s">
        <v>70</v>
      </c>
    </row>
    <row r="1671" spans="1:25" x14ac:dyDescent="0.45">
      <c r="A1671" t="s">
        <v>203</v>
      </c>
      <c r="B1671" t="s">
        <v>213</v>
      </c>
      <c r="C1671">
        <v>1592</v>
      </c>
      <c r="D1671" t="s">
        <v>216</v>
      </c>
      <c r="F1671">
        <v>2024</v>
      </c>
      <c r="G1671">
        <v>12</v>
      </c>
      <c r="H1671">
        <v>8.32</v>
      </c>
      <c r="I1671">
        <v>118.34</v>
      </c>
      <c r="M1671">
        <v>264.3</v>
      </c>
      <c r="N1671">
        <v>8.1000000000000003E-2</v>
      </c>
      <c r="O1671">
        <v>0.79100000000000004</v>
      </c>
      <c r="P1671">
        <v>0.48680000000000001</v>
      </c>
      <c r="Q1671">
        <v>3263.8</v>
      </c>
      <c r="R1671" t="s">
        <v>38</v>
      </c>
      <c r="S1671" t="s">
        <v>34</v>
      </c>
      <c r="T1671" t="s">
        <v>28</v>
      </c>
      <c r="Y1671" t="s">
        <v>70</v>
      </c>
    </row>
    <row r="1672" spans="1:25" x14ac:dyDescent="0.45">
      <c r="A1672" t="s">
        <v>203</v>
      </c>
      <c r="B1672" t="s">
        <v>213</v>
      </c>
      <c r="C1672">
        <v>1592</v>
      </c>
      <c r="D1672" t="s">
        <v>217</v>
      </c>
      <c r="F1672">
        <v>2009</v>
      </c>
      <c r="G1672">
        <v>67</v>
      </c>
      <c r="H1672">
        <v>33.869999999999997</v>
      </c>
      <c r="I1672">
        <v>320.93</v>
      </c>
      <c r="M1672">
        <v>1076.4000000000001</v>
      </c>
      <c r="N1672">
        <v>8.09E-2</v>
      </c>
      <c r="O1672">
        <v>3.3149999999999999</v>
      </c>
      <c r="P1672">
        <v>0.499</v>
      </c>
      <c r="Q1672">
        <v>13287.2</v>
      </c>
      <c r="R1672" t="s">
        <v>38</v>
      </c>
      <c r="S1672" t="s">
        <v>34</v>
      </c>
      <c r="T1672" t="s">
        <v>28</v>
      </c>
      <c r="Y1672" t="s">
        <v>69</v>
      </c>
    </row>
    <row r="1673" spans="1:25" x14ac:dyDescent="0.45">
      <c r="A1673" t="s">
        <v>203</v>
      </c>
      <c r="B1673" t="s">
        <v>213</v>
      </c>
      <c r="C1673">
        <v>1592</v>
      </c>
      <c r="D1673" t="s">
        <v>217</v>
      </c>
      <c r="F1673">
        <v>2010</v>
      </c>
      <c r="G1673">
        <v>51</v>
      </c>
      <c r="H1673">
        <v>33.909999999999997</v>
      </c>
      <c r="I1673">
        <v>468.89</v>
      </c>
      <c r="M1673">
        <v>1077.9000000000001</v>
      </c>
      <c r="N1673">
        <v>8.1199999999999994E-2</v>
      </c>
      <c r="O1673">
        <v>3.32</v>
      </c>
      <c r="P1673">
        <v>0.49909999999999999</v>
      </c>
      <c r="Q1673">
        <v>13303.2</v>
      </c>
      <c r="R1673" t="s">
        <v>38</v>
      </c>
      <c r="S1673" t="s">
        <v>34</v>
      </c>
      <c r="T1673" t="s">
        <v>28</v>
      </c>
      <c r="Y1673" t="s">
        <v>69</v>
      </c>
    </row>
    <row r="1674" spans="1:25" x14ac:dyDescent="0.45">
      <c r="A1674" t="s">
        <v>203</v>
      </c>
      <c r="B1674" t="s">
        <v>213</v>
      </c>
      <c r="C1674">
        <v>1592</v>
      </c>
      <c r="D1674" t="s">
        <v>217</v>
      </c>
      <c r="F1674">
        <v>2011</v>
      </c>
      <c r="G1674">
        <v>55</v>
      </c>
      <c r="H1674">
        <v>34.94</v>
      </c>
      <c r="I1674">
        <v>337.29</v>
      </c>
      <c r="M1674">
        <v>1110.8</v>
      </c>
      <c r="N1674">
        <v>8.09E-2</v>
      </c>
      <c r="O1674">
        <v>3.5270000000000001</v>
      </c>
      <c r="P1674">
        <v>0.51329999999999998</v>
      </c>
      <c r="Q1674">
        <v>13706.9</v>
      </c>
      <c r="R1674" t="s">
        <v>38</v>
      </c>
      <c r="S1674" t="s">
        <v>34</v>
      </c>
      <c r="T1674" t="s">
        <v>28</v>
      </c>
      <c r="Y1674" t="s">
        <v>69</v>
      </c>
    </row>
    <row r="1675" spans="1:25" x14ac:dyDescent="0.45">
      <c r="A1675" t="s">
        <v>203</v>
      </c>
      <c r="B1675" t="s">
        <v>213</v>
      </c>
      <c r="C1675">
        <v>1592</v>
      </c>
      <c r="D1675" t="s">
        <v>217</v>
      </c>
      <c r="F1675">
        <v>2012</v>
      </c>
      <c r="G1675">
        <v>29</v>
      </c>
      <c r="H1675">
        <v>13.38</v>
      </c>
      <c r="I1675">
        <v>141.29</v>
      </c>
      <c r="M1675">
        <v>425.4</v>
      </c>
      <c r="N1675">
        <v>8.1100000000000005E-2</v>
      </c>
      <c r="O1675">
        <v>1.38</v>
      </c>
      <c r="P1675">
        <v>0.52590000000000003</v>
      </c>
      <c r="Q1675">
        <v>5249.1</v>
      </c>
      <c r="R1675" t="s">
        <v>38</v>
      </c>
      <c r="S1675" t="s">
        <v>34</v>
      </c>
      <c r="T1675" t="s">
        <v>28</v>
      </c>
      <c r="Y1675" t="s">
        <v>69</v>
      </c>
    </row>
    <row r="1676" spans="1:25" x14ac:dyDescent="0.45">
      <c r="A1676" t="s">
        <v>203</v>
      </c>
      <c r="B1676" t="s">
        <v>213</v>
      </c>
      <c r="C1676">
        <v>1592</v>
      </c>
      <c r="D1676" t="s">
        <v>217</v>
      </c>
      <c r="F1676">
        <v>2013</v>
      </c>
      <c r="G1676">
        <v>45</v>
      </c>
      <c r="H1676">
        <v>23.77</v>
      </c>
      <c r="I1676">
        <v>219.41</v>
      </c>
      <c r="M1676">
        <v>755.4</v>
      </c>
      <c r="N1676">
        <v>8.1100000000000005E-2</v>
      </c>
      <c r="O1676">
        <v>2.452</v>
      </c>
      <c r="P1676">
        <v>0.52590000000000003</v>
      </c>
      <c r="Q1676">
        <v>9324.7999999999993</v>
      </c>
      <c r="R1676" t="s">
        <v>38</v>
      </c>
      <c r="S1676" t="s">
        <v>34</v>
      </c>
      <c r="T1676" t="s">
        <v>28</v>
      </c>
      <c r="Y1676" t="s">
        <v>69</v>
      </c>
    </row>
    <row r="1677" spans="1:25" x14ac:dyDescent="0.45">
      <c r="A1677" t="s">
        <v>203</v>
      </c>
      <c r="B1677" t="s">
        <v>213</v>
      </c>
      <c r="C1677">
        <v>1592</v>
      </c>
      <c r="D1677" t="s">
        <v>217</v>
      </c>
      <c r="F1677">
        <v>2014</v>
      </c>
      <c r="G1677">
        <v>119</v>
      </c>
      <c r="H1677">
        <v>70.84</v>
      </c>
      <c r="I1677">
        <v>964.49</v>
      </c>
      <c r="M1677">
        <v>2252</v>
      </c>
      <c r="N1677">
        <v>8.1000000000000003E-2</v>
      </c>
      <c r="O1677">
        <v>7.3079999999999998</v>
      </c>
      <c r="P1677">
        <v>0.52600000000000002</v>
      </c>
      <c r="Q1677">
        <v>27790.400000000001</v>
      </c>
      <c r="R1677" t="s">
        <v>38</v>
      </c>
      <c r="S1677" t="s">
        <v>34</v>
      </c>
      <c r="T1677" t="s">
        <v>28</v>
      </c>
      <c r="Y1677" t="s">
        <v>69</v>
      </c>
    </row>
    <row r="1678" spans="1:25" x14ac:dyDescent="0.45">
      <c r="A1678" t="s">
        <v>203</v>
      </c>
      <c r="B1678" t="s">
        <v>213</v>
      </c>
      <c r="C1678">
        <v>1592</v>
      </c>
      <c r="D1678" t="s">
        <v>217</v>
      </c>
      <c r="F1678">
        <v>2015</v>
      </c>
      <c r="G1678">
        <v>44</v>
      </c>
      <c r="H1678">
        <v>17.95</v>
      </c>
      <c r="I1678">
        <v>216.36</v>
      </c>
      <c r="M1678">
        <v>570.6</v>
      </c>
      <c r="N1678">
        <v>8.1000000000000003E-2</v>
      </c>
      <c r="O1678">
        <v>1.8520000000000001</v>
      </c>
      <c r="P1678">
        <v>0.52590000000000003</v>
      </c>
      <c r="Q1678">
        <v>7042</v>
      </c>
      <c r="R1678" t="s">
        <v>38</v>
      </c>
      <c r="S1678" t="s">
        <v>34</v>
      </c>
      <c r="T1678" t="s">
        <v>28</v>
      </c>
      <c r="Y1678" t="s">
        <v>70</v>
      </c>
    </row>
    <row r="1679" spans="1:25" x14ac:dyDescent="0.45">
      <c r="A1679" t="s">
        <v>203</v>
      </c>
      <c r="B1679" t="s">
        <v>213</v>
      </c>
      <c r="C1679">
        <v>1592</v>
      </c>
      <c r="D1679" t="s">
        <v>217</v>
      </c>
      <c r="F1679">
        <v>2016</v>
      </c>
      <c r="G1679">
        <v>82</v>
      </c>
      <c r="H1679">
        <v>46.57</v>
      </c>
      <c r="I1679">
        <v>646.62</v>
      </c>
      <c r="M1679">
        <v>1480.3</v>
      </c>
      <c r="N1679">
        <v>8.1100000000000005E-2</v>
      </c>
      <c r="O1679">
        <v>4.76</v>
      </c>
      <c r="P1679">
        <v>0.52180000000000004</v>
      </c>
      <c r="Q1679">
        <v>18269.599999999999</v>
      </c>
      <c r="R1679" t="s">
        <v>38</v>
      </c>
      <c r="S1679" t="s">
        <v>34</v>
      </c>
      <c r="T1679" t="s">
        <v>28</v>
      </c>
      <c r="Y1679" t="s">
        <v>70</v>
      </c>
    </row>
    <row r="1680" spans="1:25" x14ac:dyDescent="0.45">
      <c r="A1680" t="s">
        <v>203</v>
      </c>
      <c r="B1680" t="s">
        <v>213</v>
      </c>
      <c r="C1680">
        <v>1592</v>
      </c>
      <c r="D1680" t="s">
        <v>217</v>
      </c>
      <c r="F1680">
        <v>2017</v>
      </c>
      <c r="G1680">
        <v>59</v>
      </c>
      <c r="H1680">
        <v>32.44</v>
      </c>
      <c r="I1680">
        <v>398.33</v>
      </c>
      <c r="M1680">
        <v>1031</v>
      </c>
      <c r="N1680">
        <v>8.1100000000000005E-2</v>
      </c>
      <c r="O1680">
        <v>3.2770000000000001</v>
      </c>
      <c r="P1680">
        <v>0.51519999999999999</v>
      </c>
      <c r="Q1680">
        <v>12726.2</v>
      </c>
      <c r="R1680" t="s">
        <v>38</v>
      </c>
      <c r="S1680" t="s">
        <v>34</v>
      </c>
      <c r="T1680" t="s">
        <v>28</v>
      </c>
      <c r="Y1680" t="s">
        <v>70</v>
      </c>
    </row>
    <row r="1681" spans="1:25" x14ac:dyDescent="0.45">
      <c r="A1681" t="s">
        <v>203</v>
      </c>
      <c r="B1681" t="s">
        <v>213</v>
      </c>
      <c r="C1681">
        <v>1592</v>
      </c>
      <c r="D1681" t="s">
        <v>217</v>
      </c>
      <c r="F1681">
        <v>2018</v>
      </c>
      <c r="G1681">
        <v>42</v>
      </c>
      <c r="H1681">
        <v>26.47</v>
      </c>
      <c r="I1681">
        <v>414.88</v>
      </c>
      <c r="M1681">
        <v>841.2</v>
      </c>
      <c r="N1681">
        <v>8.1000000000000003E-2</v>
      </c>
      <c r="O1681">
        <v>2.6739999999999999</v>
      </c>
      <c r="P1681">
        <v>0.5151</v>
      </c>
      <c r="Q1681">
        <v>10384.299999999999</v>
      </c>
      <c r="R1681" t="s">
        <v>38</v>
      </c>
      <c r="S1681" t="s">
        <v>34</v>
      </c>
      <c r="T1681" t="s">
        <v>28</v>
      </c>
      <c r="Y1681" t="s">
        <v>70</v>
      </c>
    </row>
    <row r="1682" spans="1:25" x14ac:dyDescent="0.45">
      <c r="A1682" t="s">
        <v>203</v>
      </c>
      <c r="B1682" t="s">
        <v>213</v>
      </c>
      <c r="C1682">
        <v>1592</v>
      </c>
      <c r="D1682" t="s">
        <v>217</v>
      </c>
      <c r="F1682">
        <v>2019</v>
      </c>
      <c r="G1682">
        <v>17</v>
      </c>
      <c r="H1682">
        <v>7.98</v>
      </c>
      <c r="I1682">
        <v>145.33000000000001</v>
      </c>
      <c r="M1682">
        <v>253.9</v>
      </c>
      <c r="N1682">
        <v>8.1199999999999994E-2</v>
      </c>
      <c r="O1682">
        <v>0.80600000000000005</v>
      </c>
      <c r="P1682">
        <v>0.51519999999999999</v>
      </c>
      <c r="Q1682">
        <v>3130.8</v>
      </c>
      <c r="R1682" t="s">
        <v>38</v>
      </c>
      <c r="S1682" t="s">
        <v>34</v>
      </c>
      <c r="T1682" t="s">
        <v>28</v>
      </c>
      <c r="Y1682" t="s">
        <v>70</v>
      </c>
    </row>
    <row r="1683" spans="1:25" x14ac:dyDescent="0.45">
      <c r="A1683" t="s">
        <v>203</v>
      </c>
      <c r="B1683" t="s">
        <v>213</v>
      </c>
      <c r="C1683">
        <v>1592</v>
      </c>
      <c r="D1683" t="s">
        <v>217</v>
      </c>
      <c r="F1683">
        <v>2020</v>
      </c>
      <c r="G1683">
        <v>29</v>
      </c>
      <c r="H1683">
        <v>19.190000000000001</v>
      </c>
      <c r="I1683">
        <v>220.94</v>
      </c>
      <c r="M1683">
        <v>610.29999999999995</v>
      </c>
      <c r="N1683">
        <v>8.1100000000000005E-2</v>
      </c>
      <c r="O1683">
        <v>1.9390000000000001</v>
      </c>
      <c r="P1683">
        <v>0.51519999999999999</v>
      </c>
      <c r="Q1683">
        <v>7528.5</v>
      </c>
      <c r="R1683" t="s">
        <v>38</v>
      </c>
      <c r="S1683" t="s">
        <v>34</v>
      </c>
      <c r="T1683" t="s">
        <v>28</v>
      </c>
      <c r="Y1683" t="s">
        <v>70</v>
      </c>
    </row>
    <row r="1684" spans="1:25" x14ac:dyDescent="0.45">
      <c r="A1684" t="s">
        <v>203</v>
      </c>
      <c r="B1684" t="s">
        <v>213</v>
      </c>
      <c r="C1684">
        <v>1592</v>
      </c>
      <c r="D1684" t="s">
        <v>217</v>
      </c>
      <c r="F1684">
        <v>2021</v>
      </c>
      <c r="G1684">
        <v>27</v>
      </c>
      <c r="H1684">
        <v>16.190000000000001</v>
      </c>
      <c r="I1684">
        <v>201.06</v>
      </c>
      <c r="M1684">
        <v>514.5</v>
      </c>
      <c r="N1684">
        <v>8.0799999999999997E-2</v>
      </c>
      <c r="O1684">
        <v>1.635</v>
      </c>
      <c r="P1684">
        <v>0.51490000000000002</v>
      </c>
      <c r="Q1684">
        <v>6351.4</v>
      </c>
      <c r="R1684" t="s">
        <v>38</v>
      </c>
      <c r="S1684" t="s">
        <v>34</v>
      </c>
      <c r="T1684" t="s">
        <v>28</v>
      </c>
      <c r="Y1684" t="s">
        <v>70</v>
      </c>
    </row>
    <row r="1685" spans="1:25" x14ac:dyDescent="0.45">
      <c r="A1685" t="s">
        <v>203</v>
      </c>
      <c r="B1685" t="s">
        <v>213</v>
      </c>
      <c r="C1685">
        <v>1592</v>
      </c>
      <c r="D1685" t="s">
        <v>217</v>
      </c>
      <c r="F1685">
        <v>2022</v>
      </c>
      <c r="G1685">
        <v>39</v>
      </c>
      <c r="H1685">
        <v>26.05</v>
      </c>
      <c r="I1685">
        <v>388.65</v>
      </c>
      <c r="M1685">
        <v>828</v>
      </c>
      <c r="N1685">
        <v>8.09E-2</v>
      </c>
      <c r="O1685">
        <v>2.5539999999999998</v>
      </c>
      <c r="P1685">
        <v>0.50029999999999997</v>
      </c>
      <c r="Q1685">
        <v>10219.299999999999</v>
      </c>
      <c r="R1685" t="s">
        <v>38</v>
      </c>
      <c r="S1685" t="s">
        <v>34</v>
      </c>
      <c r="T1685" t="s">
        <v>28</v>
      </c>
      <c r="Y1685" t="s">
        <v>70</v>
      </c>
    </row>
    <row r="1686" spans="1:25" x14ac:dyDescent="0.45">
      <c r="A1686" t="s">
        <v>203</v>
      </c>
      <c r="B1686" t="s">
        <v>213</v>
      </c>
      <c r="C1686">
        <v>1592</v>
      </c>
      <c r="D1686" t="s">
        <v>217</v>
      </c>
      <c r="F1686">
        <v>2023</v>
      </c>
      <c r="G1686">
        <v>65</v>
      </c>
      <c r="H1686">
        <v>40.880000000000003</v>
      </c>
      <c r="I1686">
        <v>468.76</v>
      </c>
      <c r="M1686">
        <v>1299.3</v>
      </c>
      <c r="N1686">
        <v>8.1000000000000003E-2</v>
      </c>
      <c r="O1686">
        <v>3.9689999999999999</v>
      </c>
      <c r="P1686">
        <v>0.49509999999999998</v>
      </c>
      <c r="Q1686">
        <v>16037</v>
      </c>
      <c r="R1686" t="s">
        <v>38</v>
      </c>
      <c r="S1686" t="s">
        <v>34</v>
      </c>
      <c r="T1686" t="s">
        <v>28</v>
      </c>
      <c r="Y1686" t="s">
        <v>70</v>
      </c>
    </row>
    <row r="1687" spans="1:25" x14ac:dyDescent="0.45">
      <c r="A1687" t="s">
        <v>203</v>
      </c>
      <c r="B1687" t="s">
        <v>213</v>
      </c>
      <c r="C1687">
        <v>1592</v>
      </c>
      <c r="D1687" t="s">
        <v>217</v>
      </c>
      <c r="F1687">
        <v>2024</v>
      </c>
      <c r="G1687">
        <v>9</v>
      </c>
      <c r="H1687">
        <v>5.17</v>
      </c>
      <c r="I1687">
        <v>56.83</v>
      </c>
      <c r="M1687">
        <v>164.3</v>
      </c>
      <c r="N1687">
        <v>8.1000000000000003E-2</v>
      </c>
      <c r="O1687">
        <v>0.502</v>
      </c>
      <c r="P1687">
        <v>0.49490000000000001</v>
      </c>
      <c r="Q1687">
        <v>2028.1</v>
      </c>
      <c r="R1687" t="s">
        <v>38</v>
      </c>
      <c r="S1687" t="s">
        <v>34</v>
      </c>
      <c r="T1687" t="s">
        <v>28</v>
      </c>
      <c r="Y1687" t="s">
        <v>70</v>
      </c>
    </row>
    <row r="1688" spans="1:25" x14ac:dyDescent="0.45">
      <c r="A1688" t="s">
        <v>203</v>
      </c>
      <c r="B1688" t="s">
        <v>213</v>
      </c>
      <c r="C1688">
        <v>1592</v>
      </c>
      <c r="D1688" t="s">
        <v>218</v>
      </c>
      <c r="F1688">
        <v>2009</v>
      </c>
      <c r="G1688">
        <v>48</v>
      </c>
      <c r="H1688">
        <v>27.06</v>
      </c>
      <c r="I1688">
        <v>463.03</v>
      </c>
      <c r="M1688">
        <v>860.3</v>
      </c>
      <c r="N1688">
        <v>8.1000000000000003E-2</v>
      </c>
      <c r="O1688">
        <v>2.9089999999999998</v>
      </c>
      <c r="P1688">
        <v>0.54800000000000004</v>
      </c>
      <c r="Q1688">
        <v>10615.6</v>
      </c>
      <c r="R1688" t="s">
        <v>38</v>
      </c>
      <c r="S1688" t="s">
        <v>34</v>
      </c>
      <c r="T1688" t="s">
        <v>28</v>
      </c>
      <c r="Y1688" t="s">
        <v>69</v>
      </c>
    </row>
    <row r="1689" spans="1:25" x14ac:dyDescent="0.45">
      <c r="A1689" t="s">
        <v>203</v>
      </c>
      <c r="B1689" t="s">
        <v>213</v>
      </c>
      <c r="C1689">
        <v>1592</v>
      </c>
      <c r="D1689" t="s">
        <v>218</v>
      </c>
      <c r="F1689">
        <v>2010</v>
      </c>
      <c r="G1689">
        <v>30</v>
      </c>
      <c r="H1689">
        <v>20.83</v>
      </c>
      <c r="I1689">
        <v>290.13</v>
      </c>
      <c r="M1689">
        <v>662.4</v>
      </c>
      <c r="N1689">
        <v>8.1199999999999994E-2</v>
      </c>
      <c r="O1689">
        <v>2.2389999999999999</v>
      </c>
      <c r="P1689">
        <v>0.54810000000000003</v>
      </c>
      <c r="Q1689">
        <v>8171.7</v>
      </c>
      <c r="R1689" t="s">
        <v>38</v>
      </c>
      <c r="S1689" t="s">
        <v>34</v>
      </c>
      <c r="T1689" t="s">
        <v>28</v>
      </c>
      <c r="Y1689" t="s">
        <v>69</v>
      </c>
    </row>
    <row r="1690" spans="1:25" x14ac:dyDescent="0.45">
      <c r="A1690" t="s">
        <v>203</v>
      </c>
      <c r="B1690" t="s">
        <v>213</v>
      </c>
      <c r="C1690">
        <v>1592</v>
      </c>
      <c r="D1690" t="s">
        <v>218</v>
      </c>
      <c r="F1690">
        <v>2011</v>
      </c>
      <c r="G1690">
        <v>52</v>
      </c>
      <c r="H1690">
        <v>34.94</v>
      </c>
      <c r="I1690">
        <v>395.85</v>
      </c>
      <c r="M1690">
        <v>1110.7</v>
      </c>
      <c r="N1690">
        <v>8.1000000000000003E-2</v>
      </c>
      <c r="O1690">
        <v>3.7559999999999998</v>
      </c>
      <c r="P1690">
        <v>0.54810000000000003</v>
      </c>
      <c r="Q1690">
        <v>13707.1</v>
      </c>
      <c r="R1690" t="s">
        <v>38</v>
      </c>
      <c r="S1690" t="s">
        <v>34</v>
      </c>
      <c r="T1690" t="s">
        <v>28</v>
      </c>
      <c r="Y1690" t="s">
        <v>69</v>
      </c>
    </row>
    <row r="1691" spans="1:25" x14ac:dyDescent="0.45">
      <c r="A1691" t="s">
        <v>203</v>
      </c>
      <c r="B1691" t="s">
        <v>213</v>
      </c>
      <c r="C1691">
        <v>1592</v>
      </c>
      <c r="D1691" t="s">
        <v>218</v>
      </c>
      <c r="F1691">
        <v>2012</v>
      </c>
      <c r="G1691">
        <v>36</v>
      </c>
      <c r="H1691">
        <v>17.809999999999999</v>
      </c>
      <c r="I1691">
        <v>201.27</v>
      </c>
      <c r="M1691">
        <v>566.1</v>
      </c>
      <c r="N1691">
        <v>8.1100000000000005E-2</v>
      </c>
      <c r="O1691">
        <v>1.994</v>
      </c>
      <c r="P1691">
        <v>0.57210000000000005</v>
      </c>
      <c r="Q1691">
        <v>6986.8</v>
      </c>
      <c r="R1691" t="s">
        <v>38</v>
      </c>
      <c r="S1691" t="s">
        <v>34</v>
      </c>
      <c r="T1691" t="s">
        <v>28</v>
      </c>
      <c r="Y1691" t="s">
        <v>69</v>
      </c>
    </row>
    <row r="1692" spans="1:25" x14ac:dyDescent="0.45">
      <c r="A1692" t="s">
        <v>203</v>
      </c>
      <c r="B1692" t="s">
        <v>213</v>
      </c>
      <c r="C1692">
        <v>1592</v>
      </c>
      <c r="D1692" t="s">
        <v>218</v>
      </c>
      <c r="F1692">
        <v>2013</v>
      </c>
      <c r="G1692">
        <v>69</v>
      </c>
      <c r="H1692">
        <v>42.28</v>
      </c>
      <c r="I1692">
        <v>445.19</v>
      </c>
      <c r="M1692">
        <v>1344.1</v>
      </c>
      <c r="N1692">
        <v>8.1100000000000005E-2</v>
      </c>
      <c r="O1692">
        <v>4.968</v>
      </c>
      <c r="P1692">
        <v>0.59889999999999999</v>
      </c>
      <c r="Q1692">
        <v>16586.599999999999</v>
      </c>
      <c r="R1692" t="s">
        <v>38</v>
      </c>
      <c r="S1692" t="s">
        <v>34</v>
      </c>
      <c r="T1692" t="s">
        <v>28</v>
      </c>
      <c r="Y1692" t="s">
        <v>69</v>
      </c>
    </row>
    <row r="1693" spans="1:25" x14ac:dyDescent="0.45">
      <c r="A1693" t="s">
        <v>203</v>
      </c>
      <c r="B1693" t="s">
        <v>213</v>
      </c>
      <c r="C1693">
        <v>1592</v>
      </c>
      <c r="D1693" t="s">
        <v>218</v>
      </c>
      <c r="F1693">
        <v>2014</v>
      </c>
      <c r="G1693">
        <v>117</v>
      </c>
      <c r="H1693">
        <v>72.3</v>
      </c>
      <c r="I1693">
        <v>1061.76</v>
      </c>
      <c r="M1693">
        <v>2298.4</v>
      </c>
      <c r="N1693">
        <v>8.1000000000000003E-2</v>
      </c>
      <c r="O1693">
        <v>8.4949999999999992</v>
      </c>
      <c r="P1693">
        <v>0.59909999999999997</v>
      </c>
      <c r="Q1693">
        <v>28363.5</v>
      </c>
      <c r="R1693" t="s">
        <v>38</v>
      </c>
      <c r="S1693" t="s">
        <v>34</v>
      </c>
      <c r="T1693" t="s">
        <v>28</v>
      </c>
      <c r="Y1693" t="s">
        <v>69</v>
      </c>
    </row>
    <row r="1694" spans="1:25" x14ac:dyDescent="0.45">
      <c r="A1694" t="s">
        <v>203</v>
      </c>
      <c r="B1694" t="s">
        <v>213</v>
      </c>
      <c r="C1694">
        <v>1592</v>
      </c>
      <c r="D1694" t="s">
        <v>218</v>
      </c>
      <c r="F1694">
        <v>2015</v>
      </c>
      <c r="G1694">
        <v>59</v>
      </c>
      <c r="H1694">
        <v>34.15</v>
      </c>
      <c r="I1694">
        <v>456.16</v>
      </c>
      <c r="M1694">
        <v>1085.7</v>
      </c>
      <c r="N1694">
        <v>8.1100000000000005E-2</v>
      </c>
      <c r="O1694">
        <v>4.0129999999999999</v>
      </c>
      <c r="P1694">
        <v>0.59909999999999997</v>
      </c>
      <c r="Q1694">
        <v>13397</v>
      </c>
      <c r="R1694" t="s">
        <v>38</v>
      </c>
      <c r="S1694" t="s">
        <v>34</v>
      </c>
      <c r="T1694" t="s">
        <v>28</v>
      </c>
      <c r="Y1694" t="s">
        <v>70</v>
      </c>
    </row>
    <row r="1695" spans="1:25" x14ac:dyDescent="0.45">
      <c r="A1695" t="s">
        <v>203</v>
      </c>
      <c r="B1695" t="s">
        <v>213</v>
      </c>
      <c r="C1695">
        <v>1592</v>
      </c>
      <c r="D1695" t="s">
        <v>218</v>
      </c>
      <c r="F1695">
        <v>2016</v>
      </c>
      <c r="G1695">
        <v>68</v>
      </c>
      <c r="H1695">
        <v>36.880000000000003</v>
      </c>
      <c r="I1695">
        <v>550.66999999999996</v>
      </c>
      <c r="M1695">
        <v>1172.4000000000001</v>
      </c>
      <c r="N1695">
        <v>8.1000000000000003E-2</v>
      </c>
      <c r="O1695">
        <v>4.3339999999999996</v>
      </c>
      <c r="P1695">
        <v>0.59930000000000005</v>
      </c>
      <c r="Q1695">
        <v>14467.9</v>
      </c>
      <c r="R1695" t="s">
        <v>38</v>
      </c>
      <c r="S1695" t="s">
        <v>34</v>
      </c>
      <c r="T1695" t="s">
        <v>28</v>
      </c>
      <c r="Y1695" t="s">
        <v>70</v>
      </c>
    </row>
    <row r="1696" spans="1:25" x14ac:dyDescent="0.45">
      <c r="A1696" t="s">
        <v>203</v>
      </c>
      <c r="B1696" t="s">
        <v>213</v>
      </c>
      <c r="C1696">
        <v>1592</v>
      </c>
      <c r="D1696" t="s">
        <v>218</v>
      </c>
      <c r="F1696">
        <v>2017</v>
      </c>
      <c r="G1696">
        <v>89</v>
      </c>
      <c r="H1696">
        <v>60.7</v>
      </c>
      <c r="I1696">
        <v>941.79</v>
      </c>
      <c r="M1696">
        <v>1929.4</v>
      </c>
      <c r="N1696">
        <v>8.09E-2</v>
      </c>
      <c r="O1696">
        <v>6.3289999999999997</v>
      </c>
      <c r="P1696">
        <v>0.53420000000000001</v>
      </c>
      <c r="Q1696">
        <v>23812.5</v>
      </c>
      <c r="R1696" t="s">
        <v>38</v>
      </c>
      <c r="S1696" t="s">
        <v>34</v>
      </c>
      <c r="T1696" t="s">
        <v>28</v>
      </c>
      <c r="Y1696" t="s">
        <v>70</v>
      </c>
    </row>
    <row r="1697" spans="1:25" x14ac:dyDescent="0.45">
      <c r="A1697" t="s">
        <v>203</v>
      </c>
      <c r="B1697" t="s">
        <v>213</v>
      </c>
      <c r="C1697">
        <v>1592</v>
      </c>
      <c r="D1697" t="s">
        <v>218</v>
      </c>
      <c r="F1697">
        <v>2018</v>
      </c>
      <c r="G1697">
        <v>88</v>
      </c>
      <c r="H1697">
        <v>64.84</v>
      </c>
      <c r="I1697">
        <v>1199.93</v>
      </c>
      <c r="M1697">
        <v>2061.1</v>
      </c>
      <c r="N1697">
        <v>8.09E-2</v>
      </c>
      <c r="O1697">
        <v>6.6</v>
      </c>
      <c r="P1697">
        <v>0.51829999999999998</v>
      </c>
      <c r="Q1697">
        <v>25436.5</v>
      </c>
      <c r="R1697" t="s">
        <v>38</v>
      </c>
      <c r="S1697" t="s">
        <v>34</v>
      </c>
      <c r="T1697" t="s">
        <v>28</v>
      </c>
      <c r="Y1697" t="s">
        <v>70</v>
      </c>
    </row>
    <row r="1698" spans="1:25" x14ac:dyDescent="0.45">
      <c r="A1698" t="s">
        <v>203</v>
      </c>
      <c r="B1698" t="s">
        <v>213</v>
      </c>
      <c r="C1698">
        <v>1592</v>
      </c>
      <c r="D1698" t="s">
        <v>218</v>
      </c>
      <c r="F1698">
        <v>2019</v>
      </c>
      <c r="G1698">
        <v>30</v>
      </c>
      <c r="H1698">
        <v>14.51</v>
      </c>
      <c r="I1698">
        <v>219.56</v>
      </c>
      <c r="M1698">
        <v>461.7</v>
      </c>
      <c r="N1698">
        <v>8.1299999999999997E-2</v>
      </c>
      <c r="O1698">
        <v>1.452</v>
      </c>
      <c r="P1698">
        <v>0.50990000000000002</v>
      </c>
      <c r="Q1698">
        <v>5692.4</v>
      </c>
      <c r="R1698" t="s">
        <v>38</v>
      </c>
      <c r="S1698" t="s">
        <v>34</v>
      </c>
      <c r="T1698" t="s">
        <v>28</v>
      </c>
      <c r="Y1698" t="s">
        <v>70</v>
      </c>
    </row>
    <row r="1699" spans="1:25" x14ac:dyDescent="0.45">
      <c r="A1699" t="s">
        <v>203</v>
      </c>
      <c r="B1699" t="s">
        <v>213</v>
      </c>
      <c r="C1699">
        <v>1592</v>
      </c>
      <c r="D1699" t="s">
        <v>218</v>
      </c>
      <c r="F1699">
        <v>2020</v>
      </c>
      <c r="G1699">
        <v>18</v>
      </c>
      <c r="H1699">
        <v>9.3699999999999992</v>
      </c>
      <c r="I1699">
        <v>154.21</v>
      </c>
      <c r="M1699">
        <v>298</v>
      </c>
      <c r="N1699">
        <v>8.1100000000000005E-2</v>
      </c>
      <c r="O1699">
        <v>0.93700000000000006</v>
      </c>
      <c r="P1699">
        <v>0.51</v>
      </c>
      <c r="Q1699">
        <v>3675.9</v>
      </c>
      <c r="R1699" t="s">
        <v>38</v>
      </c>
      <c r="S1699" t="s">
        <v>34</v>
      </c>
      <c r="T1699" t="s">
        <v>28</v>
      </c>
      <c r="Y1699" t="s">
        <v>70</v>
      </c>
    </row>
    <row r="1700" spans="1:25" x14ac:dyDescent="0.45">
      <c r="A1700" t="s">
        <v>203</v>
      </c>
      <c r="B1700" t="s">
        <v>213</v>
      </c>
      <c r="C1700">
        <v>1592</v>
      </c>
      <c r="D1700" t="s">
        <v>218</v>
      </c>
      <c r="F1700">
        <v>2021</v>
      </c>
      <c r="G1700">
        <v>36</v>
      </c>
      <c r="H1700">
        <v>25.92</v>
      </c>
      <c r="I1700">
        <v>340.96</v>
      </c>
      <c r="M1700">
        <v>824.1</v>
      </c>
      <c r="N1700">
        <v>8.1000000000000003E-2</v>
      </c>
      <c r="O1700">
        <v>2.7349999999999999</v>
      </c>
      <c r="P1700">
        <v>0.53739999999999999</v>
      </c>
      <c r="Q1700">
        <v>10168.5</v>
      </c>
      <c r="R1700" t="s">
        <v>38</v>
      </c>
      <c r="S1700" t="s">
        <v>34</v>
      </c>
      <c r="T1700" t="s">
        <v>28</v>
      </c>
      <c r="Y1700" t="s">
        <v>70</v>
      </c>
    </row>
    <row r="1701" spans="1:25" x14ac:dyDescent="0.45">
      <c r="A1701" t="s">
        <v>203</v>
      </c>
      <c r="B1701" t="s">
        <v>213</v>
      </c>
      <c r="C1701">
        <v>1592</v>
      </c>
      <c r="D1701" t="s">
        <v>218</v>
      </c>
      <c r="F1701">
        <v>2022</v>
      </c>
      <c r="G1701">
        <v>76</v>
      </c>
      <c r="H1701">
        <v>44.31</v>
      </c>
      <c r="I1701">
        <v>630.15</v>
      </c>
      <c r="M1701">
        <v>1408.6</v>
      </c>
      <c r="N1701">
        <v>8.1100000000000005E-2</v>
      </c>
      <c r="O1701">
        <v>4.3010000000000002</v>
      </c>
      <c r="P1701">
        <v>0.49519999999999997</v>
      </c>
      <c r="Q1701">
        <v>17382.900000000001</v>
      </c>
      <c r="R1701" t="s">
        <v>38</v>
      </c>
      <c r="S1701" t="s">
        <v>34</v>
      </c>
      <c r="T1701" t="s">
        <v>28</v>
      </c>
      <c r="Y1701" t="s">
        <v>70</v>
      </c>
    </row>
    <row r="1702" spans="1:25" x14ac:dyDescent="0.45">
      <c r="A1702" t="s">
        <v>203</v>
      </c>
      <c r="B1702" t="s">
        <v>213</v>
      </c>
      <c r="C1702">
        <v>1592</v>
      </c>
      <c r="D1702" t="s">
        <v>218</v>
      </c>
      <c r="F1702">
        <v>2023</v>
      </c>
      <c r="G1702">
        <v>122</v>
      </c>
      <c r="H1702">
        <v>74.989999999999995</v>
      </c>
      <c r="I1702">
        <v>832.91</v>
      </c>
      <c r="M1702">
        <v>2383.6</v>
      </c>
      <c r="N1702">
        <v>8.1100000000000005E-2</v>
      </c>
      <c r="O1702">
        <v>6.9859999999999998</v>
      </c>
      <c r="P1702">
        <v>0.47499999999999998</v>
      </c>
      <c r="Q1702">
        <v>29418.7</v>
      </c>
      <c r="R1702" t="s">
        <v>38</v>
      </c>
      <c r="S1702" t="s">
        <v>34</v>
      </c>
      <c r="T1702" t="s">
        <v>28</v>
      </c>
      <c r="Y1702" t="s">
        <v>70</v>
      </c>
    </row>
    <row r="1703" spans="1:25" x14ac:dyDescent="0.45">
      <c r="A1703" t="s">
        <v>203</v>
      </c>
      <c r="B1703" t="s">
        <v>213</v>
      </c>
      <c r="C1703">
        <v>1592</v>
      </c>
      <c r="D1703" t="s">
        <v>218</v>
      </c>
      <c r="F1703">
        <v>2024</v>
      </c>
      <c r="G1703">
        <v>13</v>
      </c>
      <c r="H1703">
        <v>7.68</v>
      </c>
      <c r="I1703">
        <v>77.52</v>
      </c>
      <c r="M1703">
        <v>244.1</v>
      </c>
      <c r="N1703">
        <v>8.0699999999999994E-2</v>
      </c>
      <c r="O1703">
        <v>0.71499999999999997</v>
      </c>
      <c r="P1703">
        <v>0.47489999999999999</v>
      </c>
      <c r="Q1703">
        <v>3012.9</v>
      </c>
      <c r="R1703" t="s">
        <v>38</v>
      </c>
      <c r="S1703" t="s">
        <v>34</v>
      </c>
      <c r="T1703" t="s">
        <v>28</v>
      </c>
      <c r="Y1703" t="s">
        <v>70</v>
      </c>
    </row>
    <row r="1704" spans="1:25" x14ac:dyDescent="0.45">
      <c r="A1704" t="s">
        <v>203</v>
      </c>
      <c r="B1704" t="s">
        <v>213</v>
      </c>
      <c r="C1704">
        <v>1592</v>
      </c>
      <c r="D1704" t="s">
        <v>219</v>
      </c>
      <c r="F1704">
        <v>2009</v>
      </c>
      <c r="G1704">
        <v>47</v>
      </c>
      <c r="H1704">
        <v>26.67</v>
      </c>
      <c r="I1704">
        <v>466.52</v>
      </c>
      <c r="M1704">
        <v>848.1</v>
      </c>
      <c r="N1704">
        <v>8.1199999999999994E-2</v>
      </c>
      <c r="O1704">
        <v>2.72</v>
      </c>
      <c r="P1704">
        <v>0.51990000000000003</v>
      </c>
      <c r="Q1704">
        <v>10462.700000000001</v>
      </c>
      <c r="R1704" t="s">
        <v>38</v>
      </c>
      <c r="S1704" t="s">
        <v>34</v>
      </c>
      <c r="T1704" t="s">
        <v>28</v>
      </c>
      <c r="Y1704" t="s">
        <v>69</v>
      </c>
    </row>
    <row r="1705" spans="1:25" x14ac:dyDescent="0.45">
      <c r="A1705" t="s">
        <v>203</v>
      </c>
      <c r="B1705" t="s">
        <v>213</v>
      </c>
      <c r="C1705">
        <v>1592</v>
      </c>
      <c r="D1705" t="s">
        <v>219</v>
      </c>
      <c r="F1705">
        <v>2010</v>
      </c>
      <c r="G1705">
        <v>33</v>
      </c>
      <c r="H1705">
        <v>20.54</v>
      </c>
      <c r="I1705">
        <v>279.22000000000003</v>
      </c>
      <c r="M1705">
        <v>653</v>
      </c>
      <c r="N1705">
        <v>8.09E-2</v>
      </c>
      <c r="O1705">
        <v>2.0950000000000002</v>
      </c>
      <c r="P1705">
        <v>0.52029999999999998</v>
      </c>
      <c r="Q1705">
        <v>8057.9</v>
      </c>
      <c r="R1705" t="s">
        <v>38</v>
      </c>
      <c r="S1705" t="s">
        <v>34</v>
      </c>
      <c r="T1705" t="s">
        <v>28</v>
      </c>
      <c r="Y1705" t="s">
        <v>69</v>
      </c>
    </row>
    <row r="1706" spans="1:25" x14ac:dyDescent="0.45">
      <c r="A1706" t="s">
        <v>203</v>
      </c>
      <c r="B1706" t="s">
        <v>213</v>
      </c>
      <c r="C1706">
        <v>1592</v>
      </c>
      <c r="D1706" t="s">
        <v>219</v>
      </c>
      <c r="F1706">
        <v>2011</v>
      </c>
      <c r="G1706">
        <v>48</v>
      </c>
      <c r="H1706">
        <v>30.69</v>
      </c>
      <c r="I1706">
        <v>358.38</v>
      </c>
      <c r="M1706">
        <v>975.6</v>
      </c>
      <c r="N1706">
        <v>8.1000000000000003E-2</v>
      </c>
      <c r="O1706">
        <v>3.13</v>
      </c>
      <c r="P1706">
        <v>0.52010000000000001</v>
      </c>
      <c r="Q1706">
        <v>12039.8</v>
      </c>
      <c r="R1706" t="s">
        <v>38</v>
      </c>
      <c r="S1706" t="s">
        <v>34</v>
      </c>
      <c r="T1706" t="s">
        <v>28</v>
      </c>
      <c r="Y1706" t="s">
        <v>69</v>
      </c>
    </row>
    <row r="1707" spans="1:25" x14ac:dyDescent="0.45">
      <c r="A1707" t="s">
        <v>203</v>
      </c>
      <c r="B1707" t="s">
        <v>213</v>
      </c>
      <c r="C1707">
        <v>1592</v>
      </c>
      <c r="D1707" t="s">
        <v>219</v>
      </c>
      <c r="F1707">
        <v>2012</v>
      </c>
      <c r="G1707">
        <v>40</v>
      </c>
      <c r="H1707">
        <v>20.28</v>
      </c>
      <c r="I1707">
        <v>202.74</v>
      </c>
      <c r="M1707">
        <v>644.4</v>
      </c>
      <c r="N1707">
        <v>8.09E-2</v>
      </c>
      <c r="O1707">
        <v>2.081</v>
      </c>
      <c r="P1707">
        <v>0.5252</v>
      </c>
      <c r="Q1707">
        <v>7955.8</v>
      </c>
      <c r="R1707" t="s">
        <v>38</v>
      </c>
      <c r="S1707" t="s">
        <v>34</v>
      </c>
      <c r="T1707" t="s">
        <v>28</v>
      </c>
      <c r="Y1707" t="s">
        <v>69</v>
      </c>
    </row>
    <row r="1708" spans="1:25" x14ac:dyDescent="0.45">
      <c r="A1708" t="s">
        <v>203</v>
      </c>
      <c r="B1708" t="s">
        <v>213</v>
      </c>
      <c r="C1708">
        <v>1592</v>
      </c>
      <c r="D1708" t="s">
        <v>219</v>
      </c>
      <c r="F1708">
        <v>2013</v>
      </c>
      <c r="G1708">
        <v>71</v>
      </c>
      <c r="H1708">
        <v>40.630000000000003</v>
      </c>
      <c r="I1708">
        <v>414.73</v>
      </c>
      <c r="M1708">
        <v>1291.7</v>
      </c>
      <c r="N1708">
        <v>8.1100000000000005E-2</v>
      </c>
      <c r="O1708">
        <v>4.3029999999999999</v>
      </c>
      <c r="P1708">
        <v>0.54010000000000002</v>
      </c>
      <c r="Q1708">
        <v>15939.3</v>
      </c>
      <c r="R1708" t="s">
        <v>38</v>
      </c>
      <c r="S1708" t="s">
        <v>34</v>
      </c>
      <c r="T1708" t="s">
        <v>28</v>
      </c>
      <c r="Y1708" t="s">
        <v>69</v>
      </c>
    </row>
    <row r="1709" spans="1:25" x14ac:dyDescent="0.45">
      <c r="A1709" t="s">
        <v>203</v>
      </c>
      <c r="B1709" t="s">
        <v>213</v>
      </c>
      <c r="C1709">
        <v>1592</v>
      </c>
      <c r="D1709" t="s">
        <v>219</v>
      </c>
      <c r="F1709">
        <v>2014</v>
      </c>
      <c r="G1709">
        <v>109</v>
      </c>
      <c r="H1709">
        <v>68.98</v>
      </c>
      <c r="I1709">
        <v>1037.5999999999999</v>
      </c>
      <c r="M1709">
        <v>2193</v>
      </c>
      <c r="N1709">
        <v>8.09E-2</v>
      </c>
      <c r="O1709">
        <v>7.306</v>
      </c>
      <c r="P1709">
        <v>0.54010000000000002</v>
      </c>
      <c r="Q1709">
        <v>27061.1</v>
      </c>
      <c r="R1709" t="s">
        <v>38</v>
      </c>
      <c r="S1709" t="s">
        <v>34</v>
      </c>
      <c r="T1709" t="s">
        <v>28</v>
      </c>
      <c r="Y1709" t="s">
        <v>69</v>
      </c>
    </row>
    <row r="1710" spans="1:25" x14ac:dyDescent="0.45">
      <c r="A1710" t="s">
        <v>203</v>
      </c>
      <c r="B1710" t="s">
        <v>213</v>
      </c>
      <c r="C1710">
        <v>1592</v>
      </c>
      <c r="D1710" t="s">
        <v>219</v>
      </c>
      <c r="F1710">
        <v>2015</v>
      </c>
      <c r="G1710">
        <v>52</v>
      </c>
      <c r="H1710">
        <v>29.43</v>
      </c>
      <c r="I1710">
        <v>412.85</v>
      </c>
      <c r="M1710">
        <v>935.6</v>
      </c>
      <c r="N1710">
        <v>8.1100000000000005E-2</v>
      </c>
      <c r="O1710">
        <v>3.117</v>
      </c>
      <c r="P1710">
        <v>0.54010000000000002</v>
      </c>
      <c r="Q1710">
        <v>11545.4</v>
      </c>
      <c r="R1710" t="s">
        <v>38</v>
      </c>
      <c r="S1710" t="s">
        <v>34</v>
      </c>
      <c r="T1710" t="s">
        <v>28</v>
      </c>
      <c r="Y1710" t="s">
        <v>70</v>
      </c>
    </row>
    <row r="1711" spans="1:25" x14ac:dyDescent="0.45">
      <c r="A1711" t="s">
        <v>203</v>
      </c>
      <c r="B1711" t="s">
        <v>213</v>
      </c>
      <c r="C1711">
        <v>1592</v>
      </c>
      <c r="D1711" t="s">
        <v>219</v>
      </c>
      <c r="F1711">
        <v>2016</v>
      </c>
      <c r="G1711">
        <v>59</v>
      </c>
      <c r="H1711">
        <v>33.64</v>
      </c>
      <c r="I1711">
        <v>471.53</v>
      </c>
      <c r="M1711">
        <v>1069.4000000000001</v>
      </c>
      <c r="N1711">
        <v>8.1000000000000003E-2</v>
      </c>
      <c r="O1711">
        <v>3.5630000000000002</v>
      </c>
      <c r="P1711">
        <v>0.54010000000000002</v>
      </c>
      <c r="Q1711">
        <v>13196.8</v>
      </c>
      <c r="R1711" t="s">
        <v>38</v>
      </c>
      <c r="S1711" t="s">
        <v>34</v>
      </c>
      <c r="T1711" t="s">
        <v>28</v>
      </c>
      <c r="Y1711" t="s">
        <v>70</v>
      </c>
    </row>
    <row r="1712" spans="1:25" x14ac:dyDescent="0.45">
      <c r="A1712" t="s">
        <v>203</v>
      </c>
      <c r="B1712" t="s">
        <v>213</v>
      </c>
      <c r="C1712">
        <v>1592</v>
      </c>
      <c r="D1712" t="s">
        <v>219</v>
      </c>
      <c r="F1712">
        <v>2017</v>
      </c>
      <c r="G1712">
        <v>71</v>
      </c>
      <c r="H1712">
        <v>44.78</v>
      </c>
      <c r="I1712">
        <v>709.47</v>
      </c>
      <c r="M1712">
        <v>1423.6</v>
      </c>
      <c r="N1712">
        <v>8.1000000000000003E-2</v>
      </c>
      <c r="O1712">
        <v>4.258</v>
      </c>
      <c r="P1712">
        <v>0.48499999999999999</v>
      </c>
      <c r="Q1712">
        <v>17567.5</v>
      </c>
      <c r="R1712" t="s">
        <v>38</v>
      </c>
      <c r="S1712" t="s">
        <v>34</v>
      </c>
      <c r="T1712" t="s">
        <v>28</v>
      </c>
      <c r="Y1712" t="s">
        <v>70</v>
      </c>
    </row>
    <row r="1713" spans="1:25" x14ac:dyDescent="0.45">
      <c r="A1713" t="s">
        <v>203</v>
      </c>
      <c r="B1713" t="s">
        <v>213</v>
      </c>
      <c r="C1713">
        <v>1592</v>
      </c>
      <c r="D1713" t="s">
        <v>219</v>
      </c>
      <c r="F1713">
        <v>2018</v>
      </c>
      <c r="G1713">
        <v>79</v>
      </c>
      <c r="H1713">
        <v>54.58</v>
      </c>
      <c r="I1713">
        <v>1053.1199999999999</v>
      </c>
      <c r="M1713">
        <v>1734.9</v>
      </c>
      <c r="N1713">
        <v>8.1000000000000003E-2</v>
      </c>
      <c r="O1713">
        <v>5.0839999999999996</v>
      </c>
      <c r="P1713">
        <v>0.47499999999999998</v>
      </c>
      <c r="Q1713">
        <v>21411.8</v>
      </c>
      <c r="R1713" t="s">
        <v>38</v>
      </c>
      <c r="S1713" t="s">
        <v>34</v>
      </c>
      <c r="T1713" t="s">
        <v>28</v>
      </c>
      <c r="Y1713" t="s">
        <v>70</v>
      </c>
    </row>
    <row r="1714" spans="1:25" x14ac:dyDescent="0.45">
      <c r="A1714" t="s">
        <v>203</v>
      </c>
      <c r="B1714" t="s">
        <v>213</v>
      </c>
      <c r="C1714">
        <v>1592</v>
      </c>
      <c r="D1714" t="s">
        <v>219</v>
      </c>
      <c r="F1714">
        <v>2019</v>
      </c>
      <c r="G1714">
        <v>21</v>
      </c>
      <c r="H1714">
        <v>10.15</v>
      </c>
      <c r="I1714">
        <v>173.13</v>
      </c>
      <c r="M1714">
        <v>322.7</v>
      </c>
      <c r="N1714">
        <v>8.09E-2</v>
      </c>
      <c r="O1714">
        <v>0.94599999999999995</v>
      </c>
      <c r="P1714">
        <v>0.47489999999999999</v>
      </c>
      <c r="Q1714">
        <v>3981.9</v>
      </c>
      <c r="R1714" t="s">
        <v>38</v>
      </c>
      <c r="S1714" t="s">
        <v>34</v>
      </c>
      <c r="T1714" t="s">
        <v>28</v>
      </c>
      <c r="Y1714" t="s">
        <v>70</v>
      </c>
    </row>
    <row r="1715" spans="1:25" x14ac:dyDescent="0.45">
      <c r="A1715" t="s">
        <v>203</v>
      </c>
      <c r="B1715" t="s">
        <v>213</v>
      </c>
      <c r="C1715">
        <v>1592</v>
      </c>
      <c r="D1715" t="s">
        <v>219</v>
      </c>
      <c r="F1715">
        <v>2020</v>
      </c>
      <c r="G1715">
        <v>23</v>
      </c>
      <c r="H1715">
        <v>9.4600000000000009</v>
      </c>
      <c r="I1715">
        <v>131.37</v>
      </c>
      <c r="M1715">
        <v>300.7</v>
      </c>
      <c r="N1715">
        <v>8.09E-2</v>
      </c>
      <c r="O1715">
        <v>0.91800000000000004</v>
      </c>
      <c r="P1715">
        <v>0.49180000000000001</v>
      </c>
      <c r="Q1715">
        <v>3711.3</v>
      </c>
      <c r="R1715" t="s">
        <v>38</v>
      </c>
      <c r="S1715" t="s">
        <v>34</v>
      </c>
      <c r="T1715" t="s">
        <v>28</v>
      </c>
      <c r="Y1715" t="s">
        <v>70</v>
      </c>
    </row>
    <row r="1716" spans="1:25" x14ac:dyDescent="0.45">
      <c r="A1716" t="s">
        <v>203</v>
      </c>
      <c r="B1716" t="s">
        <v>213</v>
      </c>
      <c r="C1716">
        <v>1592</v>
      </c>
      <c r="D1716" t="s">
        <v>219</v>
      </c>
      <c r="F1716">
        <v>2021</v>
      </c>
      <c r="G1716">
        <v>31</v>
      </c>
      <c r="H1716">
        <v>20.46</v>
      </c>
      <c r="I1716">
        <v>220.71</v>
      </c>
      <c r="M1716">
        <v>650.20000000000005</v>
      </c>
      <c r="N1716">
        <v>8.09E-2</v>
      </c>
      <c r="O1716">
        <v>2.0270000000000001</v>
      </c>
      <c r="P1716">
        <v>0.50509999999999999</v>
      </c>
      <c r="Q1716">
        <v>8026.6</v>
      </c>
      <c r="R1716" t="s">
        <v>38</v>
      </c>
      <c r="S1716" t="s">
        <v>34</v>
      </c>
      <c r="T1716" t="s">
        <v>28</v>
      </c>
      <c r="Y1716" t="s">
        <v>70</v>
      </c>
    </row>
    <row r="1717" spans="1:25" x14ac:dyDescent="0.45">
      <c r="A1717" t="s">
        <v>203</v>
      </c>
      <c r="B1717" t="s">
        <v>213</v>
      </c>
      <c r="C1717">
        <v>1592</v>
      </c>
      <c r="D1717" t="s">
        <v>219</v>
      </c>
      <c r="F1717">
        <v>2022</v>
      </c>
      <c r="G1717">
        <v>68</v>
      </c>
      <c r="H1717">
        <v>44.58</v>
      </c>
      <c r="I1717">
        <v>702.3</v>
      </c>
      <c r="M1717">
        <v>1417.3</v>
      </c>
      <c r="N1717">
        <v>8.09E-2</v>
      </c>
      <c r="O1717">
        <v>4.4160000000000004</v>
      </c>
      <c r="P1717">
        <v>0.50480000000000003</v>
      </c>
      <c r="Q1717">
        <v>17488.8</v>
      </c>
      <c r="R1717" t="s">
        <v>38</v>
      </c>
      <c r="S1717" t="s">
        <v>34</v>
      </c>
      <c r="T1717" t="s">
        <v>28</v>
      </c>
      <c r="Y1717" t="s">
        <v>70</v>
      </c>
    </row>
    <row r="1718" spans="1:25" x14ac:dyDescent="0.45">
      <c r="A1718" t="s">
        <v>203</v>
      </c>
      <c r="B1718" t="s">
        <v>213</v>
      </c>
      <c r="C1718">
        <v>1592</v>
      </c>
      <c r="D1718" t="s">
        <v>219</v>
      </c>
      <c r="F1718">
        <v>2023</v>
      </c>
      <c r="G1718">
        <v>109</v>
      </c>
      <c r="H1718">
        <v>70.489999999999995</v>
      </c>
      <c r="I1718">
        <v>815.99</v>
      </c>
      <c r="M1718">
        <v>2240.6</v>
      </c>
      <c r="N1718">
        <v>8.1000000000000003E-2</v>
      </c>
      <c r="O1718">
        <v>6.9829999999999997</v>
      </c>
      <c r="P1718">
        <v>0.50509999999999999</v>
      </c>
      <c r="Q1718">
        <v>27653.7</v>
      </c>
      <c r="R1718" t="s">
        <v>38</v>
      </c>
      <c r="S1718" t="s">
        <v>34</v>
      </c>
      <c r="T1718" t="s">
        <v>28</v>
      </c>
      <c r="Y1718" t="s">
        <v>70</v>
      </c>
    </row>
    <row r="1719" spans="1:25" x14ac:dyDescent="0.45">
      <c r="A1719" t="s">
        <v>203</v>
      </c>
      <c r="B1719" t="s">
        <v>213</v>
      </c>
      <c r="C1719">
        <v>1592</v>
      </c>
      <c r="D1719" t="s">
        <v>219</v>
      </c>
      <c r="F1719">
        <v>2024</v>
      </c>
      <c r="G1719">
        <v>10</v>
      </c>
      <c r="H1719">
        <v>6.37</v>
      </c>
      <c r="I1719">
        <v>71.66</v>
      </c>
      <c r="M1719">
        <v>202.4</v>
      </c>
      <c r="N1719">
        <v>8.1000000000000003E-2</v>
      </c>
      <c r="O1719">
        <v>0.63100000000000001</v>
      </c>
      <c r="P1719">
        <v>0.50519999999999998</v>
      </c>
      <c r="Q1719">
        <v>2498.8000000000002</v>
      </c>
      <c r="R1719" t="s">
        <v>38</v>
      </c>
      <c r="S1719" t="s">
        <v>34</v>
      </c>
      <c r="T1719" t="s">
        <v>28</v>
      </c>
      <c r="Y1719" t="s">
        <v>70</v>
      </c>
    </row>
    <row r="1720" spans="1:25" x14ac:dyDescent="0.45">
      <c r="A1720" t="s">
        <v>203</v>
      </c>
      <c r="B1720" t="s">
        <v>220</v>
      </c>
      <c r="C1720">
        <v>1594</v>
      </c>
      <c r="D1720">
        <v>11</v>
      </c>
      <c r="E1720" t="s">
        <v>221</v>
      </c>
      <c r="F1720">
        <v>2009</v>
      </c>
      <c r="G1720">
        <v>3473</v>
      </c>
      <c r="H1720">
        <v>3313.8</v>
      </c>
      <c r="J1720">
        <v>299930.34999999998</v>
      </c>
      <c r="O1720">
        <v>36.767000000000003</v>
      </c>
      <c r="P1720">
        <v>0.19359999999999999</v>
      </c>
      <c r="Q1720">
        <v>360805.89899999998</v>
      </c>
      <c r="R1720" t="s">
        <v>34</v>
      </c>
      <c r="S1720" t="s">
        <v>45</v>
      </c>
      <c r="T1720" t="s">
        <v>63</v>
      </c>
      <c r="V1720" t="s">
        <v>137</v>
      </c>
      <c r="Y1720" t="s">
        <v>29</v>
      </c>
    </row>
    <row r="1721" spans="1:25" x14ac:dyDescent="0.45">
      <c r="A1721" t="s">
        <v>203</v>
      </c>
      <c r="B1721" t="s">
        <v>220</v>
      </c>
      <c r="C1721">
        <v>1594</v>
      </c>
      <c r="D1721">
        <v>11</v>
      </c>
      <c r="E1721" t="s">
        <v>221</v>
      </c>
      <c r="F1721">
        <v>2010</v>
      </c>
      <c r="G1721">
        <v>3825</v>
      </c>
      <c r="H1721">
        <v>3725.48</v>
      </c>
      <c r="J1721">
        <v>383390.07</v>
      </c>
      <c r="O1721">
        <v>50.573</v>
      </c>
      <c r="P1721">
        <v>0.2056</v>
      </c>
      <c r="Q1721">
        <v>475556.73100000003</v>
      </c>
      <c r="R1721" t="s">
        <v>34</v>
      </c>
      <c r="S1721" t="s">
        <v>45</v>
      </c>
      <c r="T1721" t="s">
        <v>63</v>
      </c>
      <c r="V1721" t="s">
        <v>137</v>
      </c>
      <c r="Y1721" t="s">
        <v>29</v>
      </c>
    </row>
    <row r="1722" spans="1:25" x14ac:dyDescent="0.45">
      <c r="A1722" t="s">
        <v>203</v>
      </c>
      <c r="B1722" t="s">
        <v>220</v>
      </c>
      <c r="C1722">
        <v>1594</v>
      </c>
      <c r="D1722">
        <v>11</v>
      </c>
      <c r="E1722" t="s">
        <v>221</v>
      </c>
      <c r="F1722">
        <v>2011</v>
      </c>
      <c r="G1722">
        <v>3817</v>
      </c>
      <c r="H1722">
        <v>3626.17</v>
      </c>
      <c r="J1722">
        <v>354984.73</v>
      </c>
      <c r="O1722">
        <v>46.343000000000004</v>
      </c>
      <c r="P1722">
        <v>0.19869999999999999</v>
      </c>
      <c r="Q1722">
        <v>450138.587</v>
      </c>
      <c r="R1722" t="s">
        <v>34</v>
      </c>
      <c r="S1722" t="s">
        <v>45</v>
      </c>
      <c r="T1722" t="s">
        <v>63</v>
      </c>
      <c r="V1722" t="s">
        <v>137</v>
      </c>
      <c r="Y1722" t="s">
        <v>29</v>
      </c>
    </row>
    <row r="1723" spans="1:25" x14ac:dyDescent="0.45">
      <c r="A1723" t="s">
        <v>203</v>
      </c>
      <c r="B1723" t="s">
        <v>220</v>
      </c>
      <c r="C1723">
        <v>1594</v>
      </c>
      <c r="D1723">
        <v>11</v>
      </c>
      <c r="E1723" t="s">
        <v>221</v>
      </c>
      <c r="F1723">
        <v>2012</v>
      </c>
      <c r="G1723">
        <v>3090</v>
      </c>
      <c r="H1723">
        <v>2954.34</v>
      </c>
      <c r="J1723">
        <v>274370.44</v>
      </c>
      <c r="O1723">
        <v>34.851999999999997</v>
      </c>
      <c r="P1723">
        <v>0.1963</v>
      </c>
      <c r="Q1723">
        <v>347521.75900000002</v>
      </c>
      <c r="R1723" t="s">
        <v>34</v>
      </c>
      <c r="S1723" t="s">
        <v>45</v>
      </c>
      <c r="T1723" t="s">
        <v>63</v>
      </c>
      <c r="V1723" t="s">
        <v>137</v>
      </c>
      <c r="Y1723" t="s">
        <v>29</v>
      </c>
    </row>
    <row r="1724" spans="1:25" x14ac:dyDescent="0.45">
      <c r="A1724" t="s">
        <v>203</v>
      </c>
      <c r="B1724" t="s">
        <v>220</v>
      </c>
      <c r="C1724">
        <v>1594</v>
      </c>
      <c r="D1724">
        <v>11</v>
      </c>
      <c r="E1724" t="s">
        <v>221</v>
      </c>
      <c r="F1724">
        <v>2013</v>
      </c>
      <c r="G1724">
        <v>3539</v>
      </c>
      <c r="H1724">
        <v>3409.12</v>
      </c>
      <c r="J1724">
        <v>309031.78999999998</v>
      </c>
      <c r="O1724">
        <v>36.738</v>
      </c>
      <c r="P1724">
        <v>0.18329999999999999</v>
      </c>
      <c r="Q1724">
        <v>388161.15100000001</v>
      </c>
      <c r="R1724" t="s">
        <v>34</v>
      </c>
      <c r="S1724" t="s">
        <v>45</v>
      </c>
      <c r="T1724" t="s">
        <v>63</v>
      </c>
      <c r="V1724" t="s">
        <v>137</v>
      </c>
      <c r="Y1724" t="s">
        <v>29</v>
      </c>
    </row>
    <row r="1725" spans="1:25" x14ac:dyDescent="0.45">
      <c r="A1725" t="s">
        <v>203</v>
      </c>
      <c r="B1725" t="s">
        <v>220</v>
      </c>
      <c r="C1725">
        <v>1594</v>
      </c>
      <c r="D1725">
        <v>11</v>
      </c>
      <c r="E1725" t="s">
        <v>221</v>
      </c>
      <c r="F1725">
        <v>2014</v>
      </c>
      <c r="G1725">
        <v>4370</v>
      </c>
      <c r="H1725">
        <v>4244.17</v>
      </c>
      <c r="J1725">
        <v>378630.17</v>
      </c>
      <c r="O1725">
        <v>44.289000000000001</v>
      </c>
      <c r="P1725">
        <v>0.1787</v>
      </c>
      <c r="Q1725">
        <v>467052.54499999998</v>
      </c>
      <c r="R1725" t="s">
        <v>34</v>
      </c>
      <c r="S1725" t="s">
        <v>45</v>
      </c>
      <c r="T1725" t="s">
        <v>63</v>
      </c>
      <c r="V1725" t="s">
        <v>137</v>
      </c>
      <c r="Y1725" t="s">
        <v>29</v>
      </c>
    </row>
    <row r="1726" spans="1:25" x14ac:dyDescent="0.45">
      <c r="A1726" t="s">
        <v>203</v>
      </c>
      <c r="B1726" t="s">
        <v>220</v>
      </c>
      <c r="C1726">
        <v>1594</v>
      </c>
      <c r="D1726">
        <v>11</v>
      </c>
      <c r="E1726" t="s">
        <v>221</v>
      </c>
      <c r="F1726">
        <v>2015</v>
      </c>
      <c r="G1726">
        <v>4305</v>
      </c>
      <c r="H1726">
        <v>4223.43</v>
      </c>
      <c r="J1726">
        <v>373729.64</v>
      </c>
      <c r="O1726">
        <v>44.131</v>
      </c>
      <c r="P1726">
        <v>0.18</v>
      </c>
      <c r="Q1726">
        <v>459032.875</v>
      </c>
      <c r="R1726" t="s">
        <v>34</v>
      </c>
      <c r="S1726" t="s">
        <v>45</v>
      </c>
      <c r="T1726" t="s">
        <v>63</v>
      </c>
      <c r="V1726" t="s">
        <v>137</v>
      </c>
      <c r="Y1726" t="s">
        <v>30</v>
      </c>
    </row>
    <row r="1727" spans="1:25" x14ac:dyDescent="0.45">
      <c r="A1727" t="s">
        <v>203</v>
      </c>
      <c r="B1727" t="s">
        <v>220</v>
      </c>
      <c r="C1727">
        <v>1594</v>
      </c>
      <c r="D1727">
        <v>11</v>
      </c>
      <c r="E1727" t="s">
        <v>221</v>
      </c>
      <c r="F1727">
        <v>2016</v>
      </c>
      <c r="G1727">
        <v>3373</v>
      </c>
      <c r="H1727">
        <v>3196.88</v>
      </c>
      <c r="J1727">
        <v>207372.5</v>
      </c>
      <c r="O1727">
        <v>22.131</v>
      </c>
      <c r="P1727">
        <v>0.1552</v>
      </c>
      <c r="Q1727">
        <v>256576.04699999999</v>
      </c>
      <c r="R1727" t="s">
        <v>34</v>
      </c>
      <c r="S1727" t="s">
        <v>45</v>
      </c>
      <c r="T1727" t="s">
        <v>63</v>
      </c>
      <c r="V1727" t="s">
        <v>137</v>
      </c>
      <c r="Y1727" t="s">
        <v>30</v>
      </c>
    </row>
    <row r="1728" spans="1:25" x14ac:dyDescent="0.45">
      <c r="A1728" t="s">
        <v>203</v>
      </c>
      <c r="B1728" t="s">
        <v>220</v>
      </c>
      <c r="C1728">
        <v>1594</v>
      </c>
      <c r="D1728">
        <v>11</v>
      </c>
      <c r="E1728" t="s">
        <v>221</v>
      </c>
      <c r="F1728">
        <v>2017</v>
      </c>
      <c r="G1728">
        <v>3169</v>
      </c>
      <c r="H1728">
        <v>3017.31</v>
      </c>
      <c r="J1728">
        <v>183880.88</v>
      </c>
      <c r="O1728">
        <v>18.271999999999998</v>
      </c>
      <c r="P1728">
        <v>0.1484</v>
      </c>
      <c r="Q1728">
        <v>228130.80799999999</v>
      </c>
      <c r="R1728" t="s">
        <v>34</v>
      </c>
      <c r="S1728" t="s">
        <v>45</v>
      </c>
      <c r="T1728" t="s">
        <v>63</v>
      </c>
      <c r="V1728" t="s">
        <v>137</v>
      </c>
      <c r="Y1728" t="s">
        <v>30</v>
      </c>
    </row>
    <row r="1729" spans="1:25" x14ac:dyDescent="0.45">
      <c r="A1729" t="s">
        <v>203</v>
      </c>
      <c r="B1729" t="s">
        <v>220</v>
      </c>
      <c r="C1729">
        <v>1594</v>
      </c>
      <c r="D1729">
        <v>11</v>
      </c>
      <c r="E1729" t="s">
        <v>221</v>
      </c>
      <c r="F1729">
        <v>2018</v>
      </c>
      <c r="G1729">
        <v>1752</v>
      </c>
      <c r="H1729">
        <v>1641.61</v>
      </c>
      <c r="J1729">
        <v>105790.51</v>
      </c>
      <c r="O1729">
        <v>11.167</v>
      </c>
      <c r="P1729">
        <v>0.1643</v>
      </c>
      <c r="Q1729">
        <v>130226.92</v>
      </c>
      <c r="R1729" t="s">
        <v>34</v>
      </c>
      <c r="S1729" t="s">
        <v>45</v>
      </c>
      <c r="T1729" t="s">
        <v>63</v>
      </c>
      <c r="V1729" t="s">
        <v>137</v>
      </c>
      <c r="Y1729" t="s">
        <v>30</v>
      </c>
    </row>
    <row r="1730" spans="1:25" x14ac:dyDescent="0.45">
      <c r="A1730" t="s">
        <v>203</v>
      </c>
      <c r="B1730" t="s">
        <v>220</v>
      </c>
      <c r="C1730">
        <v>1594</v>
      </c>
      <c r="D1730">
        <v>11</v>
      </c>
      <c r="E1730" t="s">
        <v>221</v>
      </c>
      <c r="F1730">
        <v>2019</v>
      </c>
      <c r="G1730">
        <v>935</v>
      </c>
      <c r="H1730">
        <v>789.73</v>
      </c>
      <c r="J1730">
        <v>34721.58</v>
      </c>
      <c r="O1730">
        <v>3.4780000000000002</v>
      </c>
      <c r="P1730">
        <v>0.13519999999999999</v>
      </c>
      <c r="Q1730">
        <v>45949.26</v>
      </c>
      <c r="R1730" t="s">
        <v>34</v>
      </c>
      <c r="S1730" t="s">
        <v>45</v>
      </c>
      <c r="T1730" t="s">
        <v>63</v>
      </c>
      <c r="V1730" t="s">
        <v>137</v>
      </c>
      <c r="Y1730" t="s">
        <v>30</v>
      </c>
    </row>
    <row r="1731" spans="1:25" x14ac:dyDescent="0.45">
      <c r="A1731" t="s">
        <v>203</v>
      </c>
      <c r="B1731" t="s">
        <v>220</v>
      </c>
      <c r="C1731">
        <v>1594</v>
      </c>
      <c r="D1731">
        <v>11</v>
      </c>
      <c r="E1731" t="s">
        <v>221</v>
      </c>
      <c r="F1731">
        <v>2020</v>
      </c>
      <c r="G1731">
        <v>781</v>
      </c>
      <c r="H1731">
        <v>660.33</v>
      </c>
      <c r="J1731">
        <v>28954.14</v>
      </c>
      <c r="O1731">
        <v>2.5499999999999998</v>
      </c>
      <c r="P1731">
        <v>0.1176</v>
      </c>
      <c r="Q1731">
        <v>37140.021999999997</v>
      </c>
      <c r="R1731" t="s">
        <v>34</v>
      </c>
      <c r="S1731" t="s">
        <v>45</v>
      </c>
      <c r="T1731" t="s">
        <v>63</v>
      </c>
      <c r="V1731" t="s">
        <v>137</v>
      </c>
      <c r="Y1731" t="s">
        <v>30</v>
      </c>
    </row>
    <row r="1732" spans="1:25" x14ac:dyDescent="0.45">
      <c r="A1732" t="s">
        <v>203</v>
      </c>
      <c r="B1732" t="s">
        <v>220</v>
      </c>
      <c r="C1732">
        <v>1594</v>
      </c>
      <c r="D1732">
        <v>11</v>
      </c>
      <c r="E1732" t="s">
        <v>221</v>
      </c>
      <c r="F1732">
        <v>2021</v>
      </c>
      <c r="G1732">
        <v>1261</v>
      </c>
      <c r="H1732">
        <v>1118.8399999999999</v>
      </c>
      <c r="J1732">
        <v>56760.2</v>
      </c>
      <c r="O1732">
        <v>5.2</v>
      </c>
      <c r="P1732">
        <v>0.14149999999999999</v>
      </c>
      <c r="Q1732">
        <v>69292.486999999994</v>
      </c>
      <c r="R1732" t="s">
        <v>34</v>
      </c>
      <c r="S1732" t="s">
        <v>45</v>
      </c>
      <c r="T1732" t="s">
        <v>63</v>
      </c>
      <c r="V1732" t="s">
        <v>137</v>
      </c>
      <c r="Y1732" t="s">
        <v>30</v>
      </c>
    </row>
    <row r="1733" spans="1:25" x14ac:dyDescent="0.45">
      <c r="A1733" t="s">
        <v>203</v>
      </c>
      <c r="B1733" t="s">
        <v>220</v>
      </c>
      <c r="C1733">
        <v>1594</v>
      </c>
      <c r="D1733">
        <v>11</v>
      </c>
      <c r="E1733" t="s">
        <v>221</v>
      </c>
      <c r="F1733">
        <v>2022</v>
      </c>
      <c r="G1733">
        <v>1728</v>
      </c>
      <c r="H1733">
        <v>1629.74</v>
      </c>
      <c r="J1733">
        <v>110647.75</v>
      </c>
      <c r="O1733">
        <v>10.404999999999999</v>
      </c>
      <c r="P1733">
        <v>0.1482</v>
      </c>
      <c r="Q1733">
        <v>130909.258</v>
      </c>
      <c r="R1733" t="s">
        <v>34</v>
      </c>
      <c r="S1733" t="s">
        <v>45</v>
      </c>
      <c r="T1733" t="s">
        <v>63</v>
      </c>
      <c r="V1733" t="s">
        <v>222</v>
      </c>
      <c r="Y1733" t="s">
        <v>30</v>
      </c>
    </row>
    <row r="1734" spans="1:25" x14ac:dyDescent="0.45">
      <c r="A1734" t="s">
        <v>203</v>
      </c>
      <c r="B1734" t="s">
        <v>220</v>
      </c>
      <c r="C1734">
        <v>1594</v>
      </c>
      <c r="D1734">
        <v>11</v>
      </c>
      <c r="E1734" t="s">
        <v>221</v>
      </c>
      <c r="F1734">
        <v>2023</v>
      </c>
      <c r="G1734">
        <v>1929</v>
      </c>
      <c r="H1734">
        <v>1746.48</v>
      </c>
      <c r="J1734">
        <v>89891.4</v>
      </c>
      <c r="O1734">
        <v>4.3810000000000002</v>
      </c>
      <c r="P1734">
        <v>7.8299999999999995E-2</v>
      </c>
      <c r="Q1734">
        <v>101230.45299999999</v>
      </c>
      <c r="R1734" t="s">
        <v>34</v>
      </c>
      <c r="S1734" t="s">
        <v>223</v>
      </c>
      <c r="T1734" t="s">
        <v>63</v>
      </c>
      <c r="V1734" t="s">
        <v>224</v>
      </c>
      <c r="Y1734" t="s">
        <v>30</v>
      </c>
    </row>
    <row r="1735" spans="1:25" x14ac:dyDescent="0.45">
      <c r="A1735" t="s">
        <v>203</v>
      </c>
      <c r="B1735" t="s">
        <v>220</v>
      </c>
      <c r="C1735">
        <v>1594</v>
      </c>
      <c r="D1735">
        <v>11</v>
      </c>
      <c r="E1735" t="s">
        <v>221</v>
      </c>
      <c r="F1735">
        <v>2024</v>
      </c>
      <c r="G1735">
        <v>1497</v>
      </c>
      <c r="H1735">
        <v>1363.31</v>
      </c>
      <c r="J1735">
        <v>60903.45</v>
      </c>
      <c r="O1735">
        <v>2.577</v>
      </c>
      <c r="P1735">
        <v>7.1599999999999997E-2</v>
      </c>
      <c r="Q1735">
        <v>66109.998999999996</v>
      </c>
      <c r="R1735" t="s">
        <v>34</v>
      </c>
      <c r="S1735" t="s">
        <v>223</v>
      </c>
      <c r="T1735" t="s">
        <v>63</v>
      </c>
      <c r="V1735" t="s">
        <v>225</v>
      </c>
      <c r="Y1735" t="s">
        <v>30</v>
      </c>
    </row>
    <row r="1736" spans="1:25" x14ac:dyDescent="0.45">
      <c r="A1736" t="s">
        <v>203</v>
      </c>
      <c r="B1736" t="s">
        <v>220</v>
      </c>
      <c r="C1736">
        <v>1594</v>
      </c>
      <c r="D1736">
        <v>12</v>
      </c>
      <c r="E1736" t="s">
        <v>221</v>
      </c>
      <c r="F1736">
        <v>2009</v>
      </c>
      <c r="G1736">
        <v>3668</v>
      </c>
      <c r="H1736">
        <v>3510.94</v>
      </c>
      <c r="J1736">
        <v>294739.28000000003</v>
      </c>
      <c r="O1736">
        <v>38.831000000000003</v>
      </c>
      <c r="P1736">
        <v>0.2084</v>
      </c>
      <c r="Q1736">
        <v>351607.22</v>
      </c>
      <c r="R1736" t="s">
        <v>34</v>
      </c>
      <c r="S1736" t="s">
        <v>45</v>
      </c>
      <c r="T1736" t="s">
        <v>63</v>
      </c>
      <c r="V1736" t="s">
        <v>137</v>
      </c>
      <c r="Y1736" t="s">
        <v>29</v>
      </c>
    </row>
    <row r="1737" spans="1:25" x14ac:dyDescent="0.45">
      <c r="A1737" t="s">
        <v>203</v>
      </c>
      <c r="B1737" t="s">
        <v>220</v>
      </c>
      <c r="C1737">
        <v>1594</v>
      </c>
      <c r="D1737">
        <v>12</v>
      </c>
      <c r="E1737" t="s">
        <v>221</v>
      </c>
      <c r="F1737">
        <v>2010</v>
      </c>
      <c r="G1737">
        <v>3349</v>
      </c>
      <c r="H1737">
        <v>3264.11</v>
      </c>
      <c r="J1737">
        <v>279929.83</v>
      </c>
      <c r="O1737">
        <v>38.159999999999997</v>
      </c>
      <c r="P1737">
        <v>0.2132</v>
      </c>
      <c r="Q1737">
        <v>346317.136</v>
      </c>
      <c r="R1737" t="s">
        <v>34</v>
      </c>
      <c r="S1737" t="s">
        <v>45</v>
      </c>
      <c r="T1737" t="s">
        <v>63</v>
      </c>
      <c r="V1737" t="s">
        <v>137</v>
      </c>
      <c r="Y1737" t="s">
        <v>29</v>
      </c>
    </row>
    <row r="1738" spans="1:25" x14ac:dyDescent="0.45">
      <c r="A1738" t="s">
        <v>203</v>
      </c>
      <c r="B1738" t="s">
        <v>220</v>
      </c>
      <c r="C1738">
        <v>1594</v>
      </c>
      <c r="D1738">
        <v>12</v>
      </c>
      <c r="E1738" t="s">
        <v>221</v>
      </c>
      <c r="F1738">
        <v>2011</v>
      </c>
      <c r="G1738">
        <v>3480</v>
      </c>
      <c r="H1738">
        <v>3380.82</v>
      </c>
      <c r="J1738">
        <v>307251.5</v>
      </c>
      <c r="O1738">
        <v>43.167000000000002</v>
      </c>
      <c r="P1738">
        <v>0.2059</v>
      </c>
      <c r="Q1738">
        <v>398577.61200000002</v>
      </c>
      <c r="R1738" t="s">
        <v>34</v>
      </c>
      <c r="S1738" t="s">
        <v>45</v>
      </c>
      <c r="T1738" t="s">
        <v>63</v>
      </c>
      <c r="V1738" t="s">
        <v>137</v>
      </c>
      <c r="Y1738" t="s">
        <v>29</v>
      </c>
    </row>
    <row r="1739" spans="1:25" x14ac:dyDescent="0.45">
      <c r="A1739" t="s">
        <v>203</v>
      </c>
      <c r="B1739" t="s">
        <v>220</v>
      </c>
      <c r="C1739">
        <v>1594</v>
      </c>
      <c r="D1739">
        <v>12</v>
      </c>
      <c r="E1739" t="s">
        <v>221</v>
      </c>
      <c r="F1739">
        <v>2012</v>
      </c>
      <c r="G1739">
        <v>3887</v>
      </c>
      <c r="H1739">
        <v>3718.52</v>
      </c>
      <c r="J1739">
        <v>292828.99</v>
      </c>
      <c r="O1739">
        <v>42.106999999999999</v>
      </c>
      <c r="P1739">
        <v>0.1933</v>
      </c>
      <c r="Q1739">
        <v>400805.65299999999</v>
      </c>
      <c r="R1739" t="s">
        <v>34</v>
      </c>
      <c r="S1739" t="s">
        <v>45</v>
      </c>
      <c r="T1739" t="s">
        <v>63</v>
      </c>
      <c r="V1739" t="s">
        <v>137</v>
      </c>
      <c r="Y1739" t="s">
        <v>29</v>
      </c>
    </row>
    <row r="1740" spans="1:25" x14ac:dyDescent="0.45">
      <c r="A1740" t="s">
        <v>203</v>
      </c>
      <c r="B1740" t="s">
        <v>220</v>
      </c>
      <c r="C1740">
        <v>1594</v>
      </c>
      <c r="D1740">
        <v>12</v>
      </c>
      <c r="E1740" t="s">
        <v>221</v>
      </c>
      <c r="F1740">
        <v>2013</v>
      </c>
      <c r="G1740">
        <v>4080</v>
      </c>
      <c r="H1740">
        <v>3991.07</v>
      </c>
      <c r="J1740">
        <v>336824.23</v>
      </c>
      <c r="O1740">
        <v>45.834000000000003</v>
      </c>
      <c r="P1740">
        <v>0.19409999999999999</v>
      </c>
      <c r="Q1740">
        <v>448883.96399999998</v>
      </c>
      <c r="R1740" t="s">
        <v>34</v>
      </c>
      <c r="S1740" t="s">
        <v>45</v>
      </c>
      <c r="T1740" t="s">
        <v>63</v>
      </c>
      <c r="V1740" t="s">
        <v>137</v>
      </c>
      <c r="Y1740" t="s">
        <v>29</v>
      </c>
    </row>
    <row r="1741" spans="1:25" x14ac:dyDescent="0.45">
      <c r="A1741" t="s">
        <v>203</v>
      </c>
      <c r="B1741" t="s">
        <v>220</v>
      </c>
      <c r="C1741">
        <v>1594</v>
      </c>
      <c r="D1741">
        <v>12</v>
      </c>
      <c r="E1741" t="s">
        <v>221</v>
      </c>
      <c r="F1741">
        <v>2014</v>
      </c>
      <c r="G1741">
        <v>3793</v>
      </c>
      <c r="H1741">
        <v>3660.73</v>
      </c>
      <c r="J1741">
        <v>301931.07</v>
      </c>
      <c r="O1741">
        <v>41.155000000000001</v>
      </c>
      <c r="P1741">
        <v>0.19139999999999999</v>
      </c>
      <c r="Q1741">
        <v>404141.90899999999</v>
      </c>
      <c r="R1741" t="s">
        <v>34</v>
      </c>
      <c r="S1741" t="s">
        <v>45</v>
      </c>
      <c r="T1741" t="s">
        <v>63</v>
      </c>
      <c r="V1741" t="s">
        <v>137</v>
      </c>
      <c r="Y1741" t="s">
        <v>29</v>
      </c>
    </row>
    <row r="1742" spans="1:25" x14ac:dyDescent="0.45">
      <c r="A1742" t="s">
        <v>203</v>
      </c>
      <c r="B1742" t="s">
        <v>220</v>
      </c>
      <c r="C1742">
        <v>1594</v>
      </c>
      <c r="D1742">
        <v>12</v>
      </c>
      <c r="E1742" t="s">
        <v>221</v>
      </c>
      <c r="F1742">
        <v>2015</v>
      </c>
      <c r="G1742">
        <v>3941</v>
      </c>
      <c r="H1742">
        <v>3863.76</v>
      </c>
      <c r="J1742">
        <v>301437.62</v>
      </c>
      <c r="O1742">
        <v>41.218000000000004</v>
      </c>
      <c r="P1742">
        <v>0.19220000000000001</v>
      </c>
      <c r="Q1742">
        <v>410648.321</v>
      </c>
      <c r="R1742" t="s">
        <v>34</v>
      </c>
      <c r="S1742" t="s">
        <v>45</v>
      </c>
      <c r="T1742" t="s">
        <v>63</v>
      </c>
      <c r="V1742" t="s">
        <v>137</v>
      </c>
      <c r="Y1742" t="s">
        <v>30</v>
      </c>
    </row>
    <row r="1743" spans="1:25" x14ac:dyDescent="0.45">
      <c r="A1743" t="s">
        <v>203</v>
      </c>
      <c r="B1743" t="s">
        <v>220</v>
      </c>
      <c r="C1743">
        <v>1594</v>
      </c>
      <c r="D1743">
        <v>12</v>
      </c>
      <c r="E1743" t="s">
        <v>221</v>
      </c>
      <c r="F1743">
        <v>2016</v>
      </c>
      <c r="G1743">
        <v>3248</v>
      </c>
      <c r="H1743">
        <v>3165.26</v>
      </c>
      <c r="J1743">
        <v>213541.18</v>
      </c>
      <c r="O1743">
        <v>28.184999999999999</v>
      </c>
      <c r="P1743">
        <v>0.18049999999999999</v>
      </c>
      <c r="Q1743">
        <v>293073.59399999998</v>
      </c>
      <c r="R1743" t="s">
        <v>34</v>
      </c>
      <c r="S1743" t="s">
        <v>45</v>
      </c>
      <c r="T1743" t="s">
        <v>63</v>
      </c>
      <c r="V1743" t="s">
        <v>137</v>
      </c>
      <c r="Y1743" t="s">
        <v>30</v>
      </c>
    </row>
    <row r="1744" spans="1:25" x14ac:dyDescent="0.45">
      <c r="A1744" t="s">
        <v>203</v>
      </c>
      <c r="B1744" t="s">
        <v>220</v>
      </c>
      <c r="C1744">
        <v>1594</v>
      </c>
      <c r="D1744">
        <v>12</v>
      </c>
      <c r="E1744" t="s">
        <v>221</v>
      </c>
      <c r="F1744">
        <v>2017</v>
      </c>
      <c r="G1744">
        <v>2610</v>
      </c>
      <c r="H1744">
        <v>2517.39</v>
      </c>
      <c r="J1744">
        <v>164400.04999999999</v>
      </c>
      <c r="O1744">
        <v>21.611999999999998</v>
      </c>
      <c r="P1744">
        <v>0.17449999999999999</v>
      </c>
      <c r="Q1744">
        <v>230753.557</v>
      </c>
      <c r="R1744" t="s">
        <v>34</v>
      </c>
      <c r="S1744" t="s">
        <v>45</v>
      </c>
      <c r="T1744" t="s">
        <v>63</v>
      </c>
      <c r="V1744" t="s">
        <v>137</v>
      </c>
      <c r="Y1744" t="s">
        <v>30</v>
      </c>
    </row>
    <row r="1745" spans="1:25" x14ac:dyDescent="0.45">
      <c r="A1745" t="s">
        <v>203</v>
      </c>
      <c r="B1745" t="s">
        <v>220</v>
      </c>
      <c r="C1745">
        <v>1594</v>
      </c>
      <c r="D1745">
        <v>12</v>
      </c>
      <c r="E1745" t="s">
        <v>221</v>
      </c>
      <c r="F1745">
        <v>2018</v>
      </c>
      <c r="G1745">
        <v>2028</v>
      </c>
      <c r="H1745">
        <v>1963.32</v>
      </c>
      <c r="J1745">
        <v>145081.79</v>
      </c>
      <c r="O1745">
        <v>20.838999999999999</v>
      </c>
      <c r="P1745">
        <v>0.18809999999999999</v>
      </c>
      <c r="Q1745">
        <v>207580.568</v>
      </c>
      <c r="R1745" t="s">
        <v>34</v>
      </c>
      <c r="S1745" t="s">
        <v>45</v>
      </c>
      <c r="T1745" t="s">
        <v>63</v>
      </c>
      <c r="V1745" t="s">
        <v>137</v>
      </c>
      <c r="Y1745" t="s">
        <v>30</v>
      </c>
    </row>
    <row r="1746" spans="1:25" x14ac:dyDescent="0.45">
      <c r="A1746" t="s">
        <v>203</v>
      </c>
      <c r="B1746" t="s">
        <v>220</v>
      </c>
      <c r="C1746">
        <v>1594</v>
      </c>
      <c r="D1746">
        <v>12</v>
      </c>
      <c r="E1746" t="s">
        <v>221</v>
      </c>
      <c r="F1746">
        <v>2019</v>
      </c>
      <c r="G1746">
        <v>1478</v>
      </c>
      <c r="H1746">
        <v>1366.98</v>
      </c>
      <c r="J1746">
        <v>83341.320000000007</v>
      </c>
      <c r="O1746">
        <v>10.124000000000001</v>
      </c>
      <c r="P1746">
        <v>0.14910000000000001</v>
      </c>
      <c r="Q1746">
        <v>116999.24800000001</v>
      </c>
      <c r="R1746" t="s">
        <v>34</v>
      </c>
      <c r="S1746" t="s">
        <v>45</v>
      </c>
      <c r="T1746" t="s">
        <v>63</v>
      </c>
      <c r="V1746" t="s">
        <v>137</v>
      </c>
      <c r="Y1746" t="s">
        <v>30</v>
      </c>
    </row>
    <row r="1747" spans="1:25" x14ac:dyDescent="0.45">
      <c r="A1747" t="s">
        <v>203</v>
      </c>
      <c r="B1747" t="s">
        <v>220</v>
      </c>
      <c r="C1747">
        <v>1594</v>
      </c>
      <c r="D1747">
        <v>12</v>
      </c>
      <c r="E1747" t="s">
        <v>221</v>
      </c>
      <c r="F1747">
        <v>2020</v>
      </c>
      <c r="G1747">
        <v>1334</v>
      </c>
      <c r="H1747">
        <v>1223.0999999999999</v>
      </c>
      <c r="J1747">
        <v>66141.16</v>
      </c>
      <c r="O1747">
        <v>7.6150000000000002</v>
      </c>
      <c r="P1747">
        <v>0.14099999999999999</v>
      </c>
      <c r="Q1747">
        <v>90282.849000000002</v>
      </c>
      <c r="R1747" t="s">
        <v>34</v>
      </c>
      <c r="S1747" t="s">
        <v>45</v>
      </c>
      <c r="T1747" t="s">
        <v>63</v>
      </c>
      <c r="V1747" t="s">
        <v>137</v>
      </c>
      <c r="Y1747" t="s">
        <v>30</v>
      </c>
    </row>
    <row r="1748" spans="1:25" x14ac:dyDescent="0.45">
      <c r="A1748" t="s">
        <v>203</v>
      </c>
      <c r="B1748" t="s">
        <v>220</v>
      </c>
      <c r="C1748">
        <v>1594</v>
      </c>
      <c r="D1748">
        <v>12</v>
      </c>
      <c r="E1748" t="s">
        <v>221</v>
      </c>
      <c r="F1748">
        <v>2021</v>
      </c>
      <c r="G1748">
        <v>2487</v>
      </c>
      <c r="H1748">
        <v>2394.79</v>
      </c>
      <c r="J1748">
        <v>152827.51</v>
      </c>
      <c r="O1748">
        <v>15.97</v>
      </c>
      <c r="P1748">
        <v>0.14929999999999999</v>
      </c>
      <c r="Q1748">
        <v>198065.989</v>
      </c>
      <c r="R1748" t="s">
        <v>34</v>
      </c>
      <c r="S1748" t="s">
        <v>45</v>
      </c>
      <c r="T1748" t="s">
        <v>63</v>
      </c>
      <c r="V1748" t="s">
        <v>137</v>
      </c>
      <c r="Y1748" t="s">
        <v>30</v>
      </c>
    </row>
    <row r="1749" spans="1:25" x14ac:dyDescent="0.45">
      <c r="A1749" t="s">
        <v>203</v>
      </c>
      <c r="B1749" t="s">
        <v>220</v>
      </c>
      <c r="C1749">
        <v>1594</v>
      </c>
      <c r="D1749">
        <v>12</v>
      </c>
      <c r="E1749" t="s">
        <v>221</v>
      </c>
      <c r="F1749">
        <v>2022</v>
      </c>
      <c r="G1749">
        <v>2514</v>
      </c>
      <c r="H1749">
        <v>2338.7399999999998</v>
      </c>
      <c r="J1749">
        <v>124868.05</v>
      </c>
      <c r="O1749">
        <v>12.348000000000001</v>
      </c>
      <c r="P1749">
        <v>0.14050000000000001</v>
      </c>
      <c r="Q1749">
        <v>154933.85800000001</v>
      </c>
      <c r="R1749" t="s">
        <v>34</v>
      </c>
      <c r="S1749" t="s">
        <v>45</v>
      </c>
      <c r="T1749" t="s">
        <v>63</v>
      </c>
      <c r="V1749" t="s">
        <v>137</v>
      </c>
      <c r="Y1749" t="s">
        <v>30</v>
      </c>
    </row>
    <row r="1750" spans="1:25" x14ac:dyDescent="0.45">
      <c r="A1750" t="s">
        <v>203</v>
      </c>
      <c r="B1750" t="s">
        <v>220</v>
      </c>
      <c r="C1750">
        <v>1594</v>
      </c>
      <c r="D1750">
        <v>12</v>
      </c>
      <c r="E1750" t="s">
        <v>221</v>
      </c>
      <c r="F1750">
        <v>2023</v>
      </c>
      <c r="G1750">
        <v>1923</v>
      </c>
      <c r="H1750">
        <v>1744.96</v>
      </c>
      <c r="J1750">
        <v>83699.360000000001</v>
      </c>
      <c r="O1750">
        <v>7.58</v>
      </c>
      <c r="P1750">
        <v>0.1246</v>
      </c>
      <c r="Q1750">
        <v>103640.052</v>
      </c>
      <c r="R1750" t="s">
        <v>34</v>
      </c>
      <c r="S1750" t="s">
        <v>223</v>
      </c>
      <c r="T1750" t="s">
        <v>63</v>
      </c>
      <c r="V1750" t="s">
        <v>137</v>
      </c>
      <c r="Y1750" t="s">
        <v>30</v>
      </c>
    </row>
    <row r="1751" spans="1:25" x14ac:dyDescent="0.45">
      <c r="A1751" t="s">
        <v>203</v>
      </c>
      <c r="B1751" t="s">
        <v>220</v>
      </c>
      <c r="C1751">
        <v>1594</v>
      </c>
      <c r="D1751">
        <v>12</v>
      </c>
      <c r="E1751" t="s">
        <v>221</v>
      </c>
      <c r="F1751">
        <v>2024</v>
      </c>
      <c r="G1751">
        <v>990</v>
      </c>
      <c r="H1751">
        <v>906.11</v>
      </c>
      <c r="J1751">
        <v>38233.07</v>
      </c>
      <c r="O1751">
        <v>3.51</v>
      </c>
      <c r="P1751">
        <v>0.13120000000000001</v>
      </c>
      <c r="Q1751">
        <v>46475.197</v>
      </c>
      <c r="R1751" t="s">
        <v>34</v>
      </c>
      <c r="S1751" t="s">
        <v>223</v>
      </c>
      <c r="T1751" t="s">
        <v>63</v>
      </c>
      <c r="V1751" t="s">
        <v>137</v>
      </c>
      <c r="Y1751" t="s">
        <v>30</v>
      </c>
    </row>
    <row r="1752" spans="1:25" x14ac:dyDescent="0.45">
      <c r="A1752" t="s">
        <v>203</v>
      </c>
      <c r="B1752" t="s">
        <v>226</v>
      </c>
      <c r="C1752">
        <v>1595</v>
      </c>
      <c r="D1752">
        <v>1</v>
      </c>
      <c r="E1752" t="s">
        <v>227</v>
      </c>
      <c r="F1752">
        <v>2009</v>
      </c>
      <c r="G1752">
        <v>0</v>
      </c>
      <c r="H1752">
        <v>0</v>
      </c>
      <c r="R1752" t="s">
        <v>34</v>
      </c>
      <c r="S1752" t="s">
        <v>45</v>
      </c>
      <c r="T1752" t="s">
        <v>63</v>
      </c>
      <c r="Y1752" t="s">
        <v>35</v>
      </c>
    </row>
    <row r="1753" spans="1:25" x14ac:dyDescent="0.45">
      <c r="A1753" t="s">
        <v>203</v>
      </c>
      <c r="B1753" t="s">
        <v>226</v>
      </c>
      <c r="C1753">
        <v>1595</v>
      </c>
      <c r="D1753">
        <v>1</v>
      </c>
      <c r="E1753" t="s">
        <v>227</v>
      </c>
      <c r="F1753">
        <v>2010</v>
      </c>
      <c r="G1753">
        <v>0</v>
      </c>
      <c r="H1753">
        <v>0</v>
      </c>
      <c r="R1753" t="s">
        <v>34</v>
      </c>
      <c r="S1753" t="s">
        <v>45</v>
      </c>
      <c r="T1753" t="s">
        <v>63</v>
      </c>
      <c r="Y1753" t="s">
        <v>35</v>
      </c>
    </row>
    <row r="1754" spans="1:25" x14ac:dyDescent="0.45">
      <c r="A1754" t="s">
        <v>203</v>
      </c>
      <c r="B1754" t="s">
        <v>226</v>
      </c>
      <c r="C1754">
        <v>1595</v>
      </c>
      <c r="D1754">
        <v>1</v>
      </c>
      <c r="E1754" t="s">
        <v>227</v>
      </c>
      <c r="F1754">
        <v>2011</v>
      </c>
      <c r="G1754">
        <v>0</v>
      </c>
      <c r="H1754">
        <v>0</v>
      </c>
      <c r="R1754" t="s">
        <v>34</v>
      </c>
      <c r="S1754" t="s">
        <v>45</v>
      </c>
      <c r="T1754" t="s">
        <v>63</v>
      </c>
      <c r="Y1754" t="s">
        <v>35</v>
      </c>
    </row>
    <row r="1755" spans="1:25" x14ac:dyDescent="0.45">
      <c r="A1755" t="s">
        <v>203</v>
      </c>
      <c r="B1755" t="s">
        <v>226</v>
      </c>
      <c r="C1755">
        <v>1595</v>
      </c>
      <c r="D1755">
        <v>2</v>
      </c>
      <c r="E1755" t="s">
        <v>227</v>
      </c>
      <c r="F1755">
        <v>2009</v>
      </c>
      <c r="G1755">
        <v>424</v>
      </c>
      <c r="H1755">
        <v>371.93</v>
      </c>
      <c r="J1755">
        <v>42360.39</v>
      </c>
      <c r="K1755">
        <v>1.4999999999999999E-2</v>
      </c>
      <c r="L1755">
        <v>5.0000000000000001E-4</v>
      </c>
      <c r="M1755">
        <v>3350.6770000000001</v>
      </c>
      <c r="N1755">
        <v>5.9400000000000001E-2</v>
      </c>
      <c r="O1755">
        <v>5.3970000000000002</v>
      </c>
      <c r="P1755">
        <v>0.15640000000000001</v>
      </c>
      <c r="Q1755">
        <v>56391.701999999997</v>
      </c>
      <c r="R1755" t="s">
        <v>34</v>
      </c>
      <c r="S1755" t="s">
        <v>45</v>
      </c>
      <c r="T1755" t="s">
        <v>63</v>
      </c>
      <c r="Y1755" t="s">
        <v>35</v>
      </c>
    </row>
    <row r="1756" spans="1:25" x14ac:dyDescent="0.45">
      <c r="A1756" t="s">
        <v>203</v>
      </c>
      <c r="B1756" t="s">
        <v>226</v>
      </c>
      <c r="C1756">
        <v>1595</v>
      </c>
      <c r="D1756">
        <v>2</v>
      </c>
      <c r="E1756" t="s">
        <v>227</v>
      </c>
      <c r="F1756">
        <v>2010</v>
      </c>
      <c r="G1756">
        <v>317</v>
      </c>
      <c r="H1756">
        <v>241.06</v>
      </c>
      <c r="J1756">
        <v>17837.36</v>
      </c>
      <c r="K1756">
        <v>7.0000000000000001E-3</v>
      </c>
      <c r="L1756">
        <v>2.9999999999999997E-4</v>
      </c>
      <c r="M1756">
        <v>1682.182</v>
      </c>
      <c r="N1756">
        <v>6.1600000000000002E-2</v>
      </c>
      <c r="O1756">
        <v>2.597</v>
      </c>
      <c r="P1756">
        <v>0.1232</v>
      </c>
      <c r="Q1756">
        <v>28307.435000000001</v>
      </c>
      <c r="R1756" t="s">
        <v>34</v>
      </c>
      <c r="S1756" t="s">
        <v>45</v>
      </c>
      <c r="T1756" t="s">
        <v>63</v>
      </c>
      <c r="Y1756" t="s">
        <v>35</v>
      </c>
    </row>
    <row r="1757" spans="1:25" x14ac:dyDescent="0.45">
      <c r="A1757" t="s">
        <v>203</v>
      </c>
      <c r="B1757" t="s">
        <v>226</v>
      </c>
      <c r="C1757">
        <v>1595</v>
      </c>
      <c r="D1757">
        <v>2</v>
      </c>
      <c r="E1757" t="s">
        <v>227</v>
      </c>
      <c r="F1757">
        <v>2011</v>
      </c>
      <c r="G1757">
        <v>83</v>
      </c>
      <c r="H1757">
        <v>69.97</v>
      </c>
      <c r="J1757">
        <v>4308.74</v>
      </c>
      <c r="K1757">
        <v>2E-3</v>
      </c>
      <c r="L1757">
        <v>5.9999999999999995E-4</v>
      </c>
      <c r="M1757">
        <v>439.42899999999997</v>
      </c>
      <c r="N1757">
        <v>6.1600000000000002E-2</v>
      </c>
      <c r="O1757">
        <v>0.47099999999999997</v>
      </c>
      <c r="P1757">
        <v>9.74E-2</v>
      </c>
      <c r="Q1757">
        <v>7392.9849999999997</v>
      </c>
      <c r="R1757" t="s">
        <v>34</v>
      </c>
      <c r="S1757" t="s">
        <v>45</v>
      </c>
      <c r="T1757" t="s">
        <v>63</v>
      </c>
      <c r="Y1757" t="s">
        <v>35</v>
      </c>
    </row>
    <row r="1758" spans="1:25" x14ac:dyDescent="0.45">
      <c r="A1758" t="s">
        <v>203</v>
      </c>
      <c r="B1758" t="s">
        <v>226</v>
      </c>
      <c r="C1758">
        <v>1595</v>
      </c>
      <c r="D1758">
        <v>2</v>
      </c>
      <c r="F1758">
        <v>2012</v>
      </c>
      <c r="G1758">
        <v>111</v>
      </c>
      <c r="H1758">
        <v>93.04</v>
      </c>
      <c r="J1758">
        <v>7755.09</v>
      </c>
      <c r="K1758">
        <v>3.0000000000000001E-3</v>
      </c>
      <c r="L1758">
        <v>5.0000000000000001E-4</v>
      </c>
      <c r="M1758">
        <v>642.37800000000004</v>
      </c>
      <c r="N1758">
        <v>5.9400000000000001E-2</v>
      </c>
      <c r="O1758">
        <v>0.95199999999999996</v>
      </c>
      <c r="P1758">
        <v>0.1313</v>
      </c>
      <c r="Q1758">
        <v>10815.074000000001</v>
      </c>
      <c r="R1758" t="s">
        <v>34</v>
      </c>
      <c r="S1758" t="s">
        <v>45</v>
      </c>
      <c r="T1758" t="s">
        <v>63</v>
      </c>
      <c r="Y1758" t="s">
        <v>35</v>
      </c>
    </row>
    <row r="1759" spans="1:25" x14ac:dyDescent="0.45">
      <c r="A1759" t="s">
        <v>203</v>
      </c>
      <c r="B1759" t="s">
        <v>226</v>
      </c>
      <c r="C1759">
        <v>1595</v>
      </c>
      <c r="D1759">
        <v>2</v>
      </c>
      <c r="F1759">
        <v>2013</v>
      </c>
      <c r="G1759">
        <v>1806</v>
      </c>
      <c r="H1759">
        <v>1649.04</v>
      </c>
      <c r="J1759">
        <v>221081.05</v>
      </c>
      <c r="K1759">
        <v>7.3999999999999996E-2</v>
      </c>
      <c r="L1759">
        <v>5.0000000000000001E-4</v>
      </c>
      <c r="M1759">
        <v>16233.189</v>
      </c>
      <c r="N1759">
        <v>5.9400000000000001E-2</v>
      </c>
      <c r="O1759">
        <v>29.492999999999999</v>
      </c>
      <c r="P1759">
        <v>0.18379999999999999</v>
      </c>
      <c r="Q1759">
        <v>273162.80699999997</v>
      </c>
      <c r="R1759" t="s">
        <v>34</v>
      </c>
      <c r="S1759" t="s">
        <v>45</v>
      </c>
      <c r="T1759" t="s">
        <v>63</v>
      </c>
      <c r="Y1759" t="s">
        <v>35</v>
      </c>
    </row>
    <row r="1760" spans="1:25" x14ac:dyDescent="0.45">
      <c r="A1760" t="s">
        <v>203</v>
      </c>
      <c r="B1760" t="s">
        <v>226</v>
      </c>
      <c r="C1760">
        <v>1595</v>
      </c>
      <c r="D1760">
        <v>2</v>
      </c>
      <c r="F1760">
        <v>2014</v>
      </c>
      <c r="G1760">
        <v>2347</v>
      </c>
      <c r="H1760">
        <v>1855.9</v>
      </c>
      <c r="J1760">
        <v>141103.92000000001</v>
      </c>
      <c r="K1760">
        <v>6.7000000000000004E-2</v>
      </c>
      <c r="L1760">
        <v>5.0000000000000001E-4</v>
      </c>
      <c r="M1760">
        <v>12819.866</v>
      </c>
      <c r="N1760">
        <v>5.9299999999999999E-2</v>
      </c>
      <c r="O1760">
        <v>19.802</v>
      </c>
      <c r="P1760">
        <v>0.13200000000000001</v>
      </c>
      <c r="Q1760">
        <v>215766.01300000001</v>
      </c>
      <c r="R1760" t="s">
        <v>34</v>
      </c>
      <c r="S1760" t="s">
        <v>45</v>
      </c>
      <c r="T1760" t="s">
        <v>63</v>
      </c>
      <c r="Y1760" t="s">
        <v>35</v>
      </c>
    </row>
    <row r="1761" spans="1:25" x14ac:dyDescent="0.45">
      <c r="A1761" t="s">
        <v>203</v>
      </c>
      <c r="B1761" t="s">
        <v>226</v>
      </c>
      <c r="C1761">
        <v>1595</v>
      </c>
      <c r="D1761">
        <v>2</v>
      </c>
      <c r="F1761">
        <v>2015</v>
      </c>
      <c r="G1761">
        <v>2050</v>
      </c>
      <c r="H1761">
        <v>1631.02</v>
      </c>
      <c r="J1761">
        <v>105186.31</v>
      </c>
      <c r="K1761">
        <v>4.7E-2</v>
      </c>
      <c r="L1761">
        <v>1E-3</v>
      </c>
      <c r="M1761">
        <v>9195.6589999999997</v>
      </c>
      <c r="N1761">
        <v>5.9299999999999999E-2</v>
      </c>
      <c r="O1761">
        <v>11.868</v>
      </c>
      <c r="P1761">
        <v>0.12470000000000001</v>
      </c>
      <c r="Q1761">
        <v>154807.435</v>
      </c>
      <c r="R1761" t="s">
        <v>34</v>
      </c>
      <c r="S1761" t="s">
        <v>45</v>
      </c>
      <c r="T1761" t="s">
        <v>63</v>
      </c>
      <c r="Y1761" t="s">
        <v>36</v>
      </c>
    </row>
    <row r="1762" spans="1:25" x14ac:dyDescent="0.45">
      <c r="A1762" t="s">
        <v>203</v>
      </c>
      <c r="B1762" t="s">
        <v>226</v>
      </c>
      <c r="C1762">
        <v>1595</v>
      </c>
      <c r="D1762">
        <v>2</v>
      </c>
      <c r="F1762">
        <v>2016</v>
      </c>
      <c r="G1762">
        <v>3986</v>
      </c>
      <c r="H1762">
        <v>3607.66</v>
      </c>
      <c r="J1762">
        <v>407339.16</v>
      </c>
      <c r="K1762">
        <v>0.161</v>
      </c>
      <c r="L1762">
        <v>1E-3</v>
      </c>
      <c r="M1762">
        <v>31830.024000000001</v>
      </c>
      <c r="N1762">
        <v>5.9400000000000001E-2</v>
      </c>
      <c r="O1762">
        <v>53.901000000000003</v>
      </c>
      <c r="P1762">
        <v>0.18140000000000001</v>
      </c>
      <c r="Q1762">
        <v>535749.12600000005</v>
      </c>
      <c r="R1762" t="s">
        <v>34</v>
      </c>
      <c r="S1762" t="s">
        <v>45</v>
      </c>
      <c r="T1762" t="s">
        <v>63</v>
      </c>
      <c r="Y1762" t="s">
        <v>36</v>
      </c>
    </row>
    <row r="1763" spans="1:25" x14ac:dyDescent="0.45">
      <c r="A1763" t="s">
        <v>203</v>
      </c>
      <c r="B1763" t="s">
        <v>226</v>
      </c>
      <c r="C1763">
        <v>1595</v>
      </c>
      <c r="D1763">
        <v>2</v>
      </c>
      <c r="F1763">
        <v>2017</v>
      </c>
      <c r="G1763">
        <v>1085</v>
      </c>
      <c r="H1763">
        <v>775.63</v>
      </c>
      <c r="J1763">
        <v>54905.62</v>
      </c>
      <c r="K1763">
        <v>2.1999999999999999E-2</v>
      </c>
      <c r="L1763">
        <v>1E-3</v>
      </c>
      <c r="M1763">
        <v>4416.366</v>
      </c>
      <c r="N1763">
        <v>5.91E-2</v>
      </c>
      <c r="O1763">
        <v>6.2350000000000003</v>
      </c>
      <c r="P1763">
        <v>0.1096</v>
      </c>
      <c r="Q1763">
        <v>74342.063999999998</v>
      </c>
      <c r="R1763" t="s">
        <v>34</v>
      </c>
      <c r="S1763" t="s">
        <v>45</v>
      </c>
      <c r="T1763" t="s">
        <v>63</v>
      </c>
      <c r="Y1763" t="s">
        <v>36</v>
      </c>
    </row>
    <row r="1764" spans="1:25" x14ac:dyDescent="0.45">
      <c r="A1764" t="s">
        <v>203</v>
      </c>
      <c r="B1764" t="s">
        <v>226</v>
      </c>
      <c r="C1764">
        <v>1595</v>
      </c>
      <c r="D1764">
        <v>2</v>
      </c>
      <c r="F1764">
        <v>2018</v>
      </c>
      <c r="G1764">
        <v>1510</v>
      </c>
      <c r="H1764">
        <v>974.32</v>
      </c>
      <c r="J1764">
        <v>38740.410000000003</v>
      </c>
      <c r="K1764">
        <v>2.1000000000000001E-2</v>
      </c>
      <c r="L1764">
        <v>1E-3</v>
      </c>
      <c r="M1764">
        <v>4101.442</v>
      </c>
      <c r="N1764">
        <v>5.9400000000000001E-2</v>
      </c>
      <c r="O1764">
        <v>4.117</v>
      </c>
      <c r="P1764">
        <v>7.7700000000000005E-2</v>
      </c>
      <c r="Q1764">
        <v>69038.430999999997</v>
      </c>
      <c r="R1764" t="s">
        <v>34</v>
      </c>
      <c r="S1764" t="s">
        <v>45</v>
      </c>
      <c r="T1764" t="s">
        <v>63</v>
      </c>
      <c r="Y1764" t="s">
        <v>36</v>
      </c>
    </row>
    <row r="1765" spans="1:25" x14ac:dyDescent="0.45">
      <c r="A1765" t="s">
        <v>203</v>
      </c>
      <c r="B1765" t="s">
        <v>226</v>
      </c>
      <c r="C1765">
        <v>1595</v>
      </c>
      <c r="D1765">
        <v>2</v>
      </c>
      <c r="F1765">
        <v>2019</v>
      </c>
      <c r="G1765">
        <v>843</v>
      </c>
      <c r="H1765">
        <v>508.64</v>
      </c>
      <c r="J1765">
        <v>10095.77</v>
      </c>
      <c r="K1765">
        <v>8.0000000000000002E-3</v>
      </c>
      <c r="L1765">
        <v>1E-3</v>
      </c>
      <c r="M1765">
        <v>1522.11</v>
      </c>
      <c r="N1765">
        <v>5.9499999999999997E-2</v>
      </c>
      <c r="O1765">
        <v>1.006</v>
      </c>
      <c r="P1765">
        <v>6.6900000000000001E-2</v>
      </c>
      <c r="Q1765">
        <v>25592.645</v>
      </c>
      <c r="R1765" t="s">
        <v>34</v>
      </c>
      <c r="S1765" t="s">
        <v>45</v>
      </c>
      <c r="T1765" t="s">
        <v>63</v>
      </c>
      <c r="Y1765" t="s">
        <v>36</v>
      </c>
    </row>
    <row r="1766" spans="1:25" x14ac:dyDescent="0.45">
      <c r="A1766" t="s">
        <v>203</v>
      </c>
      <c r="B1766" t="s">
        <v>226</v>
      </c>
      <c r="C1766">
        <v>1595</v>
      </c>
      <c r="D1766">
        <v>2</v>
      </c>
      <c r="F1766">
        <v>2020</v>
      </c>
      <c r="G1766">
        <v>1561</v>
      </c>
      <c r="H1766">
        <v>995.73</v>
      </c>
      <c r="J1766">
        <v>25180.63</v>
      </c>
      <c r="K1766">
        <v>1.7000000000000001E-2</v>
      </c>
      <c r="L1766">
        <v>1E-3</v>
      </c>
      <c r="M1766">
        <v>3368.4749999999999</v>
      </c>
      <c r="N1766">
        <v>5.9499999999999997E-2</v>
      </c>
      <c r="O1766">
        <v>3.4329999999999998</v>
      </c>
      <c r="P1766">
        <v>7.3599999999999999E-2</v>
      </c>
      <c r="Q1766">
        <v>56627.345999999998</v>
      </c>
      <c r="R1766" t="s">
        <v>34</v>
      </c>
      <c r="S1766" t="s">
        <v>45</v>
      </c>
      <c r="T1766" t="s">
        <v>63</v>
      </c>
      <c r="Y1766" t="s">
        <v>36</v>
      </c>
    </row>
    <row r="1767" spans="1:25" x14ac:dyDescent="0.45">
      <c r="A1767" t="s">
        <v>203</v>
      </c>
      <c r="B1767" t="s">
        <v>226</v>
      </c>
      <c r="C1767">
        <v>1595</v>
      </c>
      <c r="D1767">
        <v>2</v>
      </c>
      <c r="F1767">
        <v>2021</v>
      </c>
      <c r="G1767">
        <v>1801</v>
      </c>
      <c r="H1767">
        <v>1245.75</v>
      </c>
      <c r="J1767">
        <v>41514.480000000003</v>
      </c>
      <c r="K1767">
        <v>2.4E-2</v>
      </c>
      <c r="L1767">
        <v>1E-3</v>
      </c>
      <c r="M1767">
        <v>4810.6369999999997</v>
      </c>
      <c r="N1767">
        <v>5.9400000000000001E-2</v>
      </c>
      <c r="O1767">
        <v>4.9160000000000004</v>
      </c>
      <c r="P1767">
        <v>7.7799999999999994E-2</v>
      </c>
      <c r="Q1767">
        <v>80932.202999999994</v>
      </c>
      <c r="R1767" t="s">
        <v>34</v>
      </c>
      <c r="S1767" t="s">
        <v>45</v>
      </c>
      <c r="T1767" t="s">
        <v>63</v>
      </c>
      <c r="Y1767" t="s">
        <v>36</v>
      </c>
    </row>
    <row r="1768" spans="1:25" x14ac:dyDescent="0.45">
      <c r="A1768" t="s">
        <v>203</v>
      </c>
      <c r="B1768" t="s">
        <v>226</v>
      </c>
      <c r="C1768">
        <v>1595</v>
      </c>
      <c r="D1768">
        <v>2</v>
      </c>
      <c r="F1768">
        <v>2022</v>
      </c>
      <c r="G1768">
        <v>2430</v>
      </c>
      <c r="H1768">
        <v>1960.82</v>
      </c>
      <c r="J1768">
        <v>97818.32</v>
      </c>
      <c r="K1768">
        <v>5.1999999999999998E-2</v>
      </c>
      <c r="L1768">
        <v>1E-3</v>
      </c>
      <c r="M1768">
        <v>10229.578</v>
      </c>
      <c r="N1768">
        <v>5.9400000000000001E-2</v>
      </c>
      <c r="O1768">
        <v>11.051</v>
      </c>
      <c r="P1768">
        <v>9.6299999999999997E-2</v>
      </c>
      <c r="Q1768">
        <v>172152.31700000001</v>
      </c>
      <c r="R1768" t="s">
        <v>34</v>
      </c>
      <c r="S1768" t="s">
        <v>45</v>
      </c>
      <c r="T1768" t="s">
        <v>63</v>
      </c>
      <c r="Y1768" t="s">
        <v>36</v>
      </c>
    </row>
    <row r="1769" spans="1:25" x14ac:dyDescent="0.45">
      <c r="A1769" t="s">
        <v>203</v>
      </c>
      <c r="B1769" t="s">
        <v>226</v>
      </c>
      <c r="C1769">
        <v>1595</v>
      </c>
      <c r="D1769">
        <v>2</v>
      </c>
      <c r="F1769">
        <v>2023</v>
      </c>
      <c r="G1769">
        <v>1317</v>
      </c>
      <c r="H1769">
        <v>841.89</v>
      </c>
      <c r="J1769">
        <v>23250.23</v>
      </c>
      <c r="K1769">
        <v>1.6E-2</v>
      </c>
      <c r="L1769">
        <v>1E-3</v>
      </c>
      <c r="M1769">
        <v>3092.9639999999999</v>
      </c>
      <c r="N1769">
        <v>5.9299999999999999E-2</v>
      </c>
      <c r="O1769">
        <v>2.9540000000000002</v>
      </c>
      <c r="P1769">
        <v>7.4200000000000002E-2</v>
      </c>
      <c r="Q1769">
        <v>52043.606</v>
      </c>
      <c r="R1769" t="s">
        <v>34</v>
      </c>
      <c r="S1769" t="s">
        <v>45</v>
      </c>
      <c r="T1769" t="s">
        <v>63</v>
      </c>
      <c r="Y1769" t="s">
        <v>36</v>
      </c>
    </row>
    <row r="1770" spans="1:25" x14ac:dyDescent="0.45">
      <c r="A1770" t="s">
        <v>203</v>
      </c>
      <c r="B1770" t="s">
        <v>226</v>
      </c>
      <c r="C1770">
        <v>1595</v>
      </c>
      <c r="D1770">
        <v>2</v>
      </c>
      <c r="F1770">
        <v>2024</v>
      </c>
      <c r="G1770">
        <v>635</v>
      </c>
      <c r="H1770">
        <v>373.04</v>
      </c>
      <c r="J1770">
        <v>6335.38</v>
      </c>
      <c r="K1770">
        <v>6.0000000000000001E-3</v>
      </c>
      <c r="L1770">
        <v>1E-3</v>
      </c>
      <c r="M1770">
        <v>1127.1500000000001</v>
      </c>
      <c r="N1770">
        <v>5.9299999999999999E-2</v>
      </c>
      <c r="O1770">
        <v>0.74099999999999999</v>
      </c>
      <c r="P1770">
        <v>6.4199999999999993E-2</v>
      </c>
      <c r="Q1770">
        <v>19001.233</v>
      </c>
      <c r="R1770" t="s">
        <v>34</v>
      </c>
      <c r="S1770" t="s">
        <v>45</v>
      </c>
      <c r="T1770" t="s">
        <v>63</v>
      </c>
      <c r="Y1770" t="s">
        <v>36</v>
      </c>
    </row>
    <row r="1771" spans="1:25" x14ac:dyDescent="0.45">
      <c r="A1771" t="s">
        <v>203</v>
      </c>
      <c r="B1771" t="s">
        <v>226</v>
      </c>
      <c r="C1771">
        <v>1595</v>
      </c>
      <c r="D1771">
        <v>3</v>
      </c>
      <c r="F1771">
        <v>2009</v>
      </c>
      <c r="G1771">
        <v>751</v>
      </c>
      <c r="H1771">
        <v>685.39</v>
      </c>
      <c r="J1771">
        <v>73337.429999999993</v>
      </c>
      <c r="K1771">
        <v>1.996</v>
      </c>
      <c r="L1771">
        <v>3.1099999999999999E-2</v>
      </c>
      <c r="M1771">
        <v>6394.134</v>
      </c>
      <c r="N1771">
        <v>6.1400000000000003E-2</v>
      </c>
      <c r="O1771">
        <v>5.1239999999999997</v>
      </c>
      <c r="P1771">
        <v>8.5300000000000001E-2</v>
      </c>
      <c r="Q1771">
        <v>102996.239</v>
      </c>
      <c r="R1771" t="s">
        <v>34</v>
      </c>
      <c r="S1771" t="s">
        <v>45</v>
      </c>
      <c r="T1771" t="s">
        <v>63</v>
      </c>
      <c r="V1771" t="s">
        <v>121</v>
      </c>
      <c r="Y1771" t="s">
        <v>35</v>
      </c>
    </row>
    <row r="1772" spans="1:25" x14ac:dyDescent="0.45">
      <c r="A1772" t="s">
        <v>203</v>
      </c>
      <c r="B1772" t="s">
        <v>226</v>
      </c>
      <c r="C1772">
        <v>1595</v>
      </c>
      <c r="D1772">
        <v>3</v>
      </c>
      <c r="F1772">
        <v>2010</v>
      </c>
      <c r="G1772">
        <v>789</v>
      </c>
      <c r="H1772">
        <v>697.82</v>
      </c>
      <c r="J1772">
        <v>65434.07</v>
      </c>
      <c r="K1772">
        <v>2.8000000000000001E-2</v>
      </c>
      <c r="L1772">
        <v>6.9999999999999999E-4</v>
      </c>
      <c r="M1772">
        <v>5910.1379999999999</v>
      </c>
      <c r="N1772">
        <v>5.9200000000000003E-2</v>
      </c>
      <c r="O1772">
        <v>3.6190000000000002</v>
      </c>
      <c r="P1772">
        <v>6.3500000000000001E-2</v>
      </c>
      <c r="Q1772">
        <v>99470.731</v>
      </c>
      <c r="R1772" t="s">
        <v>34</v>
      </c>
      <c r="S1772" t="s">
        <v>45</v>
      </c>
      <c r="T1772" t="s">
        <v>63</v>
      </c>
      <c r="V1772" t="s">
        <v>121</v>
      </c>
      <c r="Y1772" t="s">
        <v>35</v>
      </c>
    </row>
    <row r="1773" spans="1:25" x14ac:dyDescent="0.45">
      <c r="A1773" t="s">
        <v>203</v>
      </c>
      <c r="B1773" t="s">
        <v>226</v>
      </c>
      <c r="C1773">
        <v>1595</v>
      </c>
      <c r="D1773">
        <v>3</v>
      </c>
      <c r="F1773">
        <v>2011</v>
      </c>
      <c r="G1773">
        <v>696</v>
      </c>
      <c r="H1773">
        <v>640.51</v>
      </c>
      <c r="J1773">
        <v>59567.37</v>
      </c>
      <c r="K1773">
        <v>3.2000000000000001E-2</v>
      </c>
      <c r="L1773">
        <v>5.9999999999999995E-4</v>
      </c>
      <c r="M1773">
        <v>6347.5990000000002</v>
      </c>
      <c r="N1773">
        <v>5.9400000000000001E-2</v>
      </c>
      <c r="O1773">
        <v>5.5629999999999997</v>
      </c>
      <c r="P1773">
        <v>8.5300000000000001E-2</v>
      </c>
      <c r="Q1773">
        <v>106781.492</v>
      </c>
      <c r="R1773" t="s">
        <v>34</v>
      </c>
      <c r="S1773" t="s">
        <v>45</v>
      </c>
      <c r="T1773" t="s">
        <v>63</v>
      </c>
      <c r="V1773" t="s">
        <v>121</v>
      </c>
      <c r="Y1773" t="s">
        <v>35</v>
      </c>
    </row>
    <row r="1774" spans="1:25" x14ac:dyDescent="0.45">
      <c r="A1774" t="s">
        <v>203</v>
      </c>
      <c r="B1774" t="s">
        <v>226</v>
      </c>
      <c r="C1774">
        <v>1595</v>
      </c>
      <c r="D1774">
        <v>3</v>
      </c>
      <c r="F1774">
        <v>2012</v>
      </c>
      <c r="G1774">
        <v>1169</v>
      </c>
      <c r="H1774">
        <v>1122.45</v>
      </c>
      <c r="J1774">
        <v>146776.07</v>
      </c>
      <c r="K1774">
        <v>7.1999999999999995E-2</v>
      </c>
      <c r="L1774">
        <v>6.9999999999999999E-4</v>
      </c>
      <c r="M1774">
        <v>13702.321</v>
      </c>
      <c r="N1774">
        <v>5.9400000000000001E-2</v>
      </c>
      <c r="O1774">
        <v>14.66</v>
      </c>
      <c r="P1774">
        <v>0.1113</v>
      </c>
      <c r="Q1774">
        <v>230571.921</v>
      </c>
      <c r="R1774" t="s">
        <v>34</v>
      </c>
      <c r="S1774" t="s">
        <v>45</v>
      </c>
      <c r="T1774" t="s">
        <v>63</v>
      </c>
      <c r="V1774" t="s">
        <v>121</v>
      </c>
      <c r="Y1774" t="s">
        <v>35</v>
      </c>
    </row>
    <row r="1775" spans="1:25" x14ac:dyDescent="0.45">
      <c r="A1775" t="s">
        <v>203</v>
      </c>
      <c r="B1775" t="s">
        <v>226</v>
      </c>
      <c r="C1775">
        <v>1595</v>
      </c>
      <c r="D1775">
        <v>3</v>
      </c>
      <c r="F1775">
        <v>2013</v>
      </c>
      <c r="G1775">
        <v>1352</v>
      </c>
      <c r="H1775">
        <v>1323.8</v>
      </c>
      <c r="J1775">
        <v>183465.37</v>
      </c>
      <c r="K1775">
        <v>9.0999999999999998E-2</v>
      </c>
      <c r="L1775">
        <v>5.9999999999999995E-4</v>
      </c>
      <c r="M1775">
        <v>17313.891</v>
      </c>
      <c r="N1775">
        <v>5.9299999999999999E-2</v>
      </c>
      <c r="O1775">
        <v>18.509</v>
      </c>
      <c r="P1775">
        <v>0.1164</v>
      </c>
      <c r="Q1775">
        <v>291340.73800000001</v>
      </c>
      <c r="R1775" t="s">
        <v>34</v>
      </c>
      <c r="S1775" t="s">
        <v>45</v>
      </c>
      <c r="T1775" t="s">
        <v>63</v>
      </c>
      <c r="V1775" t="s">
        <v>121</v>
      </c>
      <c r="Y1775" t="s">
        <v>35</v>
      </c>
    </row>
    <row r="1776" spans="1:25" x14ac:dyDescent="0.45">
      <c r="A1776" t="s">
        <v>203</v>
      </c>
      <c r="B1776" t="s">
        <v>226</v>
      </c>
      <c r="C1776">
        <v>1595</v>
      </c>
      <c r="D1776">
        <v>3</v>
      </c>
      <c r="F1776">
        <v>2014</v>
      </c>
      <c r="G1776">
        <v>1262</v>
      </c>
      <c r="H1776">
        <v>1038.9000000000001</v>
      </c>
      <c r="J1776">
        <v>84446.07</v>
      </c>
      <c r="K1776">
        <v>3.5000000000000003E-2</v>
      </c>
      <c r="L1776">
        <v>5.9999999999999995E-4</v>
      </c>
      <c r="M1776">
        <v>7317.0249999999996</v>
      </c>
      <c r="N1776">
        <v>5.9299999999999999E-2</v>
      </c>
      <c r="O1776">
        <v>6.51</v>
      </c>
      <c r="P1776">
        <v>6.8400000000000002E-2</v>
      </c>
      <c r="Q1776">
        <v>123162.512</v>
      </c>
      <c r="R1776" t="s">
        <v>34</v>
      </c>
      <c r="S1776" t="s">
        <v>45</v>
      </c>
      <c r="T1776" t="s">
        <v>63</v>
      </c>
      <c r="V1776" t="s">
        <v>121</v>
      </c>
      <c r="Y1776" t="s">
        <v>35</v>
      </c>
    </row>
    <row r="1777" spans="1:25" x14ac:dyDescent="0.45">
      <c r="A1777" t="s">
        <v>203</v>
      </c>
      <c r="B1777" t="s">
        <v>226</v>
      </c>
      <c r="C1777">
        <v>1595</v>
      </c>
      <c r="D1777">
        <v>3</v>
      </c>
      <c r="F1777">
        <v>2015</v>
      </c>
      <c r="G1777">
        <v>1250</v>
      </c>
      <c r="H1777">
        <v>1077.48</v>
      </c>
      <c r="J1777">
        <v>96485.95</v>
      </c>
      <c r="K1777">
        <v>4.2000000000000003E-2</v>
      </c>
      <c r="L1777">
        <v>1E-3</v>
      </c>
      <c r="M1777">
        <v>8259.3580000000002</v>
      </c>
      <c r="N1777">
        <v>5.9400000000000001E-2</v>
      </c>
      <c r="O1777">
        <v>7.4260000000000002</v>
      </c>
      <c r="P1777">
        <v>8.2799999999999999E-2</v>
      </c>
      <c r="Q1777">
        <v>138943.66500000001</v>
      </c>
      <c r="R1777" t="s">
        <v>34</v>
      </c>
      <c r="S1777" t="s">
        <v>45</v>
      </c>
      <c r="T1777" t="s">
        <v>63</v>
      </c>
      <c r="V1777" t="s">
        <v>121</v>
      </c>
      <c r="Y1777" t="s">
        <v>36</v>
      </c>
    </row>
    <row r="1778" spans="1:25" x14ac:dyDescent="0.45">
      <c r="A1778" t="s">
        <v>203</v>
      </c>
      <c r="B1778" t="s">
        <v>226</v>
      </c>
      <c r="C1778">
        <v>1595</v>
      </c>
      <c r="D1778">
        <v>3</v>
      </c>
      <c r="F1778">
        <v>2016</v>
      </c>
      <c r="G1778">
        <v>599</v>
      </c>
      <c r="H1778">
        <v>568.86</v>
      </c>
      <c r="J1778">
        <v>63842.239999999998</v>
      </c>
      <c r="K1778">
        <v>2.7E-2</v>
      </c>
      <c r="L1778">
        <v>1E-3</v>
      </c>
      <c r="M1778">
        <v>5402.2039999999997</v>
      </c>
      <c r="N1778">
        <v>6.0100000000000001E-2</v>
      </c>
      <c r="O1778">
        <v>4.524</v>
      </c>
      <c r="P1778">
        <v>7.8399999999999997E-2</v>
      </c>
      <c r="Q1778">
        <v>90863.376000000004</v>
      </c>
      <c r="R1778" t="s">
        <v>34</v>
      </c>
      <c r="S1778" t="s">
        <v>45</v>
      </c>
      <c r="T1778" t="s">
        <v>63</v>
      </c>
      <c r="V1778" t="s">
        <v>121</v>
      </c>
      <c r="Y1778" t="s">
        <v>36</v>
      </c>
    </row>
    <row r="1779" spans="1:25" x14ac:dyDescent="0.45">
      <c r="A1779" t="s">
        <v>203</v>
      </c>
      <c r="B1779" t="s">
        <v>226</v>
      </c>
      <c r="C1779">
        <v>1595</v>
      </c>
      <c r="D1779">
        <v>3</v>
      </c>
      <c r="F1779">
        <v>2017</v>
      </c>
      <c r="G1779">
        <v>1827</v>
      </c>
      <c r="H1779">
        <v>1467.05</v>
      </c>
      <c r="J1779">
        <v>97510.66</v>
      </c>
      <c r="K1779">
        <v>4.7E-2</v>
      </c>
      <c r="L1779">
        <v>1E-3</v>
      </c>
      <c r="M1779">
        <v>9249.5519999999997</v>
      </c>
      <c r="N1779">
        <v>5.9400000000000001E-2</v>
      </c>
      <c r="O1779">
        <v>6.37</v>
      </c>
      <c r="P1779">
        <v>5.6899999999999999E-2</v>
      </c>
      <c r="Q1779">
        <v>155623.89000000001</v>
      </c>
      <c r="R1779" t="s">
        <v>34</v>
      </c>
      <c r="S1779" t="s">
        <v>45</v>
      </c>
      <c r="T1779" t="s">
        <v>63</v>
      </c>
      <c r="V1779" t="s">
        <v>121</v>
      </c>
      <c r="Y1779" t="s">
        <v>36</v>
      </c>
    </row>
    <row r="1780" spans="1:25" x14ac:dyDescent="0.45">
      <c r="A1780" t="s">
        <v>203</v>
      </c>
      <c r="B1780" t="s">
        <v>226</v>
      </c>
      <c r="C1780">
        <v>1595</v>
      </c>
      <c r="D1780">
        <v>3</v>
      </c>
      <c r="F1780">
        <v>2018</v>
      </c>
      <c r="G1780">
        <v>2583</v>
      </c>
      <c r="H1780">
        <v>2289.25</v>
      </c>
      <c r="J1780">
        <v>211643.86</v>
      </c>
      <c r="K1780">
        <v>9.8000000000000004E-2</v>
      </c>
      <c r="L1780">
        <v>1E-3</v>
      </c>
      <c r="M1780">
        <v>19368.787</v>
      </c>
      <c r="N1780">
        <v>5.9400000000000001E-2</v>
      </c>
      <c r="O1780">
        <v>13.505000000000001</v>
      </c>
      <c r="P1780">
        <v>6.93E-2</v>
      </c>
      <c r="Q1780">
        <v>325963.64</v>
      </c>
      <c r="R1780" t="s">
        <v>34</v>
      </c>
      <c r="S1780" t="s">
        <v>45</v>
      </c>
      <c r="T1780" t="s">
        <v>63</v>
      </c>
      <c r="V1780" t="s">
        <v>121</v>
      </c>
      <c r="Y1780" t="s">
        <v>36</v>
      </c>
    </row>
    <row r="1781" spans="1:25" x14ac:dyDescent="0.45">
      <c r="A1781" t="s">
        <v>203</v>
      </c>
      <c r="B1781" t="s">
        <v>226</v>
      </c>
      <c r="C1781">
        <v>1595</v>
      </c>
      <c r="D1781">
        <v>3</v>
      </c>
      <c r="F1781">
        <v>2019</v>
      </c>
      <c r="G1781">
        <v>1521</v>
      </c>
      <c r="H1781">
        <v>1148.1400000000001</v>
      </c>
      <c r="J1781">
        <v>46836.06</v>
      </c>
      <c r="K1781">
        <v>2.7E-2</v>
      </c>
      <c r="L1781">
        <v>1E-3</v>
      </c>
      <c r="M1781">
        <v>5361.8410000000003</v>
      </c>
      <c r="N1781">
        <v>5.9299999999999999E-2</v>
      </c>
      <c r="O1781">
        <v>3.2440000000000002</v>
      </c>
      <c r="P1781">
        <v>5.1299999999999998E-2</v>
      </c>
      <c r="Q1781">
        <v>90232.577000000005</v>
      </c>
      <c r="R1781" t="s">
        <v>34</v>
      </c>
      <c r="S1781" t="s">
        <v>45</v>
      </c>
      <c r="T1781" t="s">
        <v>63</v>
      </c>
      <c r="V1781" t="s">
        <v>121</v>
      </c>
      <c r="Y1781" t="s">
        <v>36</v>
      </c>
    </row>
    <row r="1782" spans="1:25" x14ac:dyDescent="0.45">
      <c r="A1782" t="s">
        <v>203</v>
      </c>
      <c r="B1782" t="s">
        <v>226</v>
      </c>
      <c r="C1782">
        <v>1595</v>
      </c>
      <c r="D1782">
        <v>3</v>
      </c>
      <c r="F1782">
        <v>2020</v>
      </c>
      <c r="G1782">
        <v>1994</v>
      </c>
      <c r="H1782">
        <v>1659.24</v>
      </c>
      <c r="J1782">
        <v>104801.03</v>
      </c>
      <c r="K1782">
        <v>5.3999999999999999E-2</v>
      </c>
      <c r="L1782">
        <v>1E-3</v>
      </c>
      <c r="M1782">
        <v>10738.278</v>
      </c>
      <c r="N1782">
        <v>5.9400000000000001E-2</v>
      </c>
      <c r="O1782">
        <v>7.6109999999999998</v>
      </c>
      <c r="P1782">
        <v>6.3399999999999998E-2</v>
      </c>
      <c r="Q1782">
        <v>180688.93599999999</v>
      </c>
      <c r="R1782" t="s">
        <v>34</v>
      </c>
      <c r="S1782" t="s">
        <v>45</v>
      </c>
      <c r="T1782" t="s">
        <v>63</v>
      </c>
      <c r="V1782" t="s">
        <v>121</v>
      </c>
      <c r="Y1782" t="s">
        <v>36</v>
      </c>
    </row>
    <row r="1783" spans="1:25" x14ac:dyDescent="0.45">
      <c r="A1783" t="s">
        <v>203</v>
      </c>
      <c r="B1783" t="s">
        <v>226</v>
      </c>
      <c r="C1783">
        <v>1595</v>
      </c>
      <c r="D1783">
        <v>3</v>
      </c>
      <c r="F1783">
        <v>2021</v>
      </c>
      <c r="G1783">
        <v>2555</v>
      </c>
      <c r="H1783">
        <v>2302.1</v>
      </c>
      <c r="J1783">
        <v>166217.21</v>
      </c>
      <c r="K1783">
        <v>8.2000000000000003E-2</v>
      </c>
      <c r="L1783">
        <v>1E-3</v>
      </c>
      <c r="M1783">
        <v>16257.592000000001</v>
      </c>
      <c r="N1783">
        <v>5.9400000000000001E-2</v>
      </c>
      <c r="O1783">
        <v>12.006</v>
      </c>
      <c r="P1783">
        <v>7.46E-2</v>
      </c>
      <c r="Q1783">
        <v>273572.48100000003</v>
      </c>
      <c r="R1783" t="s">
        <v>34</v>
      </c>
      <c r="S1783" t="s">
        <v>45</v>
      </c>
      <c r="T1783" t="s">
        <v>63</v>
      </c>
      <c r="V1783" t="s">
        <v>121</v>
      </c>
      <c r="Y1783" t="s">
        <v>36</v>
      </c>
    </row>
    <row r="1784" spans="1:25" x14ac:dyDescent="0.45">
      <c r="A1784" t="s">
        <v>203</v>
      </c>
      <c r="B1784" t="s">
        <v>226</v>
      </c>
      <c r="C1784">
        <v>1595</v>
      </c>
      <c r="D1784">
        <v>3</v>
      </c>
      <c r="F1784">
        <v>2022</v>
      </c>
      <c r="G1784">
        <v>2426</v>
      </c>
      <c r="H1784">
        <v>2107.08</v>
      </c>
      <c r="J1784">
        <v>168183.83</v>
      </c>
      <c r="K1784">
        <v>8.4000000000000005E-2</v>
      </c>
      <c r="L1784">
        <v>1E-3</v>
      </c>
      <c r="M1784">
        <v>16575.901999999998</v>
      </c>
      <c r="N1784">
        <v>5.9400000000000001E-2</v>
      </c>
      <c r="O1784">
        <v>12.375999999999999</v>
      </c>
      <c r="P1784">
        <v>7.2400000000000006E-2</v>
      </c>
      <c r="Q1784">
        <v>278901.05599999998</v>
      </c>
      <c r="R1784" t="s">
        <v>34</v>
      </c>
      <c r="S1784" t="s">
        <v>45</v>
      </c>
      <c r="T1784" t="s">
        <v>63</v>
      </c>
      <c r="V1784" t="s">
        <v>121</v>
      </c>
      <c r="Y1784" t="s">
        <v>36</v>
      </c>
    </row>
    <row r="1785" spans="1:25" x14ac:dyDescent="0.45">
      <c r="A1785" t="s">
        <v>203</v>
      </c>
      <c r="B1785" t="s">
        <v>226</v>
      </c>
      <c r="C1785">
        <v>1595</v>
      </c>
      <c r="D1785">
        <v>3</v>
      </c>
      <c r="F1785">
        <v>2023</v>
      </c>
      <c r="G1785">
        <v>1684</v>
      </c>
      <c r="H1785">
        <v>1345.93</v>
      </c>
      <c r="J1785">
        <v>70532.259999999995</v>
      </c>
      <c r="K1785">
        <v>3.6999999999999998E-2</v>
      </c>
      <c r="L1785">
        <v>1E-3</v>
      </c>
      <c r="M1785">
        <v>7416.9539999999997</v>
      </c>
      <c r="N1785">
        <v>5.9400000000000001E-2</v>
      </c>
      <c r="O1785">
        <v>4.9169999999999998</v>
      </c>
      <c r="P1785">
        <v>5.7599999999999998E-2</v>
      </c>
      <c r="Q1785">
        <v>124779.921</v>
      </c>
      <c r="R1785" t="s">
        <v>34</v>
      </c>
      <c r="S1785" t="s">
        <v>45</v>
      </c>
      <c r="T1785" t="s">
        <v>63</v>
      </c>
      <c r="V1785" t="s">
        <v>121</v>
      </c>
      <c r="Y1785" t="s">
        <v>36</v>
      </c>
    </row>
    <row r="1786" spans="1:25" x14ac:dyDescent="0.45">
      <c r="A1786" t="s">
        <v>203</v>
      </c>
      <c r="B1786" t="s">
        <v>226</v>
      </c>
      <c r="C1786">
        <v>1595</v>
      </c>
      <c r="D1786">
        <v>3</v>
      </c>
      <c r="F1786">
        <v>2024</v>
      </c>
      <c r="G1786">
        <v>691</v>
      </c>
      <c r="H1786">
        <v>532.86</v>
      </c>
      <c r="J1786">
        <v>23917.61</v>
      </c>
      <c r="K1786">
        <v>1.2999999999999999E-2</v>
      </c>
      <c r="L1786">
        <v>1E-3</v>
      </c>
      <c r="M1786">
        <v>2606.2260000000001</v>
      </c>
      <c r="N1786">
        <v>5.9299999999999999E-2</v>
      </c>
      <c r="O1786">
        <v>1.776</v>
      </c>
      <c r="P1786">
        <v>5.8500000000000003E-2</v>
      </c>
      <c r="Q1786">
        <v>43890.857000000004</v>
      </c>
      <c r="R1786" t="s">
        <v>34</v>
      </c>
      <c r="S1786" t="s">
        <v>45</v>
      </c>
      <c r="T1786" t="s">
        <v>63</v>
      </c>
      <c r="V1786" t="s">
        <v>121</v>
      </c>
      <c r="Y1786" t="s">
        <v>36</v>
      </c>
    </row>
    <row r="1787" spans="1:25" x14ac:dyDescent="0.45">
      <c r="A1787" t="s">
        <v>203</v>
      </c>
      <c r="B1787" t="s">
        <v>226</v>
      </c>
      <c r="C1787">
        <v>1595</v>
      </c>
      <c r="D1787">
        <v>4</v>
      </c>
      <c r="F1787">
        <v>2009</v>
      </c>
      <c r="G1787">
        <v>7974</v>
      </c>
      <c r="H1787">
        <v>7954.43</v>
      </c>
      <c r="I1787">
        <v>1908434.78</v>
      </c>
      <c r="K1787">
        <v>3.871</v>
      </c>
      <c r="L1787">
        <v>1.1000000000000001E-3</v>
      </c>
      <c r="M1787">
        <v>753602.97</v>
      </c>
      <c r="N1787">
        <v>5.91E-2</v>
      </c>
      <c r="O1787">
        <v>40.332999999999998</v>
      </c>
      <c r="P1787">
        <v>7.9000000000000008E-3</v>
      </c>
      <c r="Q1787">
        <v>12679426.009</v>
      </c>
      <c r="R1787" t="s">
        <v>34</v>
      </c>
      <c r="S1787" t="s">
        <v>38</v>
      </c>
      <c r="T1787" t="s">
        <v>89</v>
      </c>
      <c r="V1787" t="s">
        <v>228</v>
      </c>
      <c r="Y1787" t="s">
        <v>35</v>
      </c>
    </row>
    <row r="1788" spans="1:25" x14ac:dyDescent="0.45">
      <c r="A1788" t="s">
        <v>203</v>
      </c>
      <c r="B1788" t="s">
        <v>226</v>
      </c>
      <c r="C1788">
        <v>1595</v>
      </c>
      <c r="D1788">
        <v>4</v>
      </c>
      <c r="F1788">
        <v>2010</v>
      </c>
      <c r="G1788">
        <v>7976</v>
      </c>
      <c r="H1788">
        <v>7963.87</v>
      </c>
      <c r="I1788">
        <v>1976804.57</v>
      </c>
      <c r="K1788">
        <v>3.9409999999999998</v>
      </c>
      <c r="L1788">
        <v>1E-3</v>
      </c>
      <c r="M1788">
        <v>781171.94700000004</v>
      </c>
      <c r="N1788">
        <v>5.8999999999999997E-2</v>
      </c>
      <c r="O1788">
        <v>42.787999999999997</v>
      </c>
      <c r="P1788">
        <v>7.4999999999999997E-3</v>
      </c>
      <c r="Q1788">
        <v>13144661.854</v>
      </c>
      <c r="R1788" t="s">
        <v>34</v>
      </c>
      <c r="S1788" t="s">
        <v>38</v>
      </c>
      <c r="T1788" t="s">
        <v>89</v>
      </c>
      <c r="V1788" t="s">
        <v>228</v>
      </c>
      <c r="Y1788" t="s">
        <v>35</v>
      </c>
    </row>
    <row r="1789" spans="1:25" x14ac:dyDescent="0.45">
      <c r="A1789" t="s">
        <v>203</v>
      </c>
      <c r="B1789" t="s">
        <v>226</v>
      </c>
      <c r="C1789">
        <v>1595</v>
      </c>
      <c r="D1789">
        <v>4</v>
      </c>
      <c r="F1789">
        <v>2011</v>
      </c>
      <c r="G1789">
        <v>5588</v>
      </c>
      <c r="H1789">
        <v>5575.5</v>
      </c>
      <c r="I1789">
        <v>1403288.7</v>
      </c>
      <c r="K1789">
        <v>2.7909999999999999</v>
      </c>
      <c r="L1789">
        <v>1E-3</v>
      </c>
      <c r="M1789">
        <v>553599.10100000002</v>
      </c>
      <c r="N1789">
        <v>5.8999999999999997E-2</v>
      </c>
      <c r="O1789">
        <v>30.337</v>
      </c>
      <c r="P1789">
        <v>8.0999999999999996E-3</v>
      </c>
      <c r="Q1789">
        <v>9315337.102</v>
      </c>
      <c r="R1789" t="s">
        <v>34</v>
      </c>
      <c r="S1789" t="s">
        <v>38</v>
      </c>
      <c r="T1789" t="s">
        <v>89</v>
      </c>
      <c r="V1789" t="s">
        <v>228</v>
      </c>
      <c r="Y1789" t="s">
        <v>35</v>
      </c>
    </row>
    <row r="1790" spans="1:25" x14ac:dyDescent="0.45">
      <c r="A1790" t="s">
        <v>203</v>
      </c>
      <c r="B1790" t="s">
        <v>226</v>
      </c>
      <c r="C1790">
        <v>1595</v>
      </c>
      <c r="D1790">
        <v>4</v>
      </c>
      <c r="F1790">
        <v>2012</v>
      </c>
      <c r="G1790">
        <v>7506</v>
      </c>
      <c r="H1790">
        <v>7476.59</v>
      </c>
      <c r="I1790">
        <v>1776192.35</v>
      </c>
      <c r="K1790">
        <v>3.556</v>
      </c>
      <c r="L1790">
        <v>1E-3</v>
      </c>
      <c r="M1790">
        <v>702881.10699999996</v>
      </c>
      <c r="N1790">
        <v>5.8999999999999997E-2</v>
      </c>
      <c r="O1790">
        <v>42.774000000000001</v>
      </c>
      <c r="P1790">
        <v>9.7000000000000003E-3</v>
      </c>
      <c r="Q1790">
        <v>11827133.08</v>
      </c>
      <c r="R1790" t="s">
        <v>34</v>
      </c>
      <c r="S1790" t="s">
        <v>38</v>
      </c>
      <c r="T1790" t="s">
        <v>89</v>
      </c>
      <c r="V1790" t="s">
        <v>228</v>
      </c>
      <c r="Y1790" t="s">
        <v>35</v>
      </c>
    </row>
    <row r="1791" spans="1:25" x14ac:dyDescent="0.45">
      <c r="A1791" t="s">
        <v>203</v>
      </c>
      <c r="B1791" t="s">
        <v>226</v>
      </c>
      <c r="C1791">
        <v>1595</v>
      </c>
      <c r="D1791">
        <v>4</v>
      </c>
      <c r="F1791">
        <v>2013</v>
      </c>
      <c r="G1791">
        <v>3865</v>
      </c>
      <c r="H1791">
        <v>3840.08</v>
      </c>
      <c r="I1791">
        <v>923716.65</v>
      </c>
      <c r="K1791">
        <v>1.8240000000000001</v>
      </c>
      <c r="L1791">
        <v>1E-3</v>
      </c>
      <c r="M1791">
        <v>361265.01799999998</v>
      </c>
      <c r="N1791">
        <v>5.8999999999999997E-2</v>
      </c>
      <c r="O1791">
        <v>26.524000000000001</v>
      </c>
      <c r="P1791">
        <v>1.32E-2</v>
      </c>
      <c r="Q1791">
        <v>6078963.3200000003</v>
      </c>
      <c r="R1791" t="s">
        <v>34</v>
      </c>
      <c r="S1791" t="s">
        <v>38</v>
      </c>
      <c r="T1791" t="s">
        <v>89</v>
      </c>
      <c r="V1791" t="s">
        <v>228</v>
      </c>
      <c r="Y1791" t="s">
        <v>35</v>
      </c>
    </row>
    <row r="1792" spans="1:25" x14ac:dyDescent="0.45">
      <c r="A1792" t="s">
        <v>203</v>
      </c>
      <c r="B1792" t="s">
        <v>226</v>
      </c>
      <c r="C1792">
        <v>1595</v>
      </c>
      <c r="D1792">
        <v>4</v>
      </c>
      <c r="F1792">
        <v>2014</v>
      </c>
      <c r="G1792">
        <v>7912</v>
      </c>
      <c r="H1792">
        <v>7891.14</v>
      </c>
      <c r="I1792">
        <v>2135149</v>
      </c>
      <c r="K1792">
        <v>4.1379999999999999</v>
      </c>
      <c r="L1792">
        <v>1E-3</v>
      </c>
      <c r="M1792">
        <v>819690.35600000003</v>
      </c>
      <c r="N1792">
        <v>5.8999999999999997E-2</v>
      </c>
      <c r="O1792">
        <v>48.067999999999998</v>
      </c>
      <c r="P1792">
        <v>8.9999999999999993E-3</v>
      </c>
      <c r="Q1792">
        <v>13787453.738</v>
      </c>
      <c r="R1792" t="s">
        <v>34</v>
      </c>
      <c r="S1792" t="s">
        <v>38</v>
      </c>
      <c r="T1792" t="s">
        <v>89</v>
      </c>
      <c r="V1792" t="s">
        <v>228</v>
      </c>
      <c r="Y1792" t="s">
        <v>35</v>
      </c>
    </row>
    <row r="1793" spans="1:25" x14ac:dyDescent="0.45">
      <c r="A1793" t="s">
        <v>203</v>
      </c>
      <c r="B1793" t="s">
        <v>226</v>
      </c>
      <c r="C1793">
        <v>1595</v>
      </c>
      <c r="D1793">
        <v>4</v>
      </c>
      <c r="F1793">
        <v>2015</v>
      </c>
      <c r="G1793">
        <v>8186</v>
      </c>
      <c r="H1793">
        <v>8165.6</v>
      </c>
      <c r="I1793">
        <v>2239742.65</v>
      </c>
      <c r="K1793">
        <v>4.3440000000000003</v>
      </c>
      <c r="L1793">
        <v>1E-3</v>
      </c>
      <c r="M1793">
        <v>860815.98800000001</v>
      </c>
      <c r="N1793">
        <v>5.9400000000000001E-2</v>
      </c>
      <c r="O1793">
        <v>50.869</v>
      </c>
      <c r="P1793">
        <v>8.8000000000000005E-3</v>
      </c>
      <c r="Q1793">
        <v>14391478.241</v>
      </c>
      <c r="R1793" t="s">
        <v>34</v>
      </c>
      <c r="S1793" t="s">
        <v>38</v>
      </c>
      <c r="T1793" t="s">
        <v>89</v>
      </c>
      <c r="V1793" t="s">
        <v>228</v>
      </c>
      <c r="Y1793" t="s">
        <v>36</v>
      </c>
    </row>
    <row r="1794" spans="1:25" x14ac:dyDescent="0.45">
      <c r="A1794" t="s">
        <v>203</v>
      </c>
      <c r="B1794" t="s">
        <v>226</v>
      </c>
      <c r="C1794">
        <v>1595</v>
      </c>
      <c r="D1794">
        <v>4</v>
      </c>
      <c r="F1794">
        <v>2016</v>
      </c>
      <c r="G1794">
        <v>4973</v>
      </c>
      <c r="H1794">
        <v>4934.1099999999997</v>
      </c>
      <c r="I1794">
        <v>1157022.8799999999</v>
      </c>
      <c r="K1794">
        <v>2.2949999999999999</v>
      </c>
      <c r="L1794">
        <v>1E-3</v>
      </c>
      <c r="M1794">
        <v>454718.30699999997</v>
      </c>
      <c r="N1794">
        <v>5.8999999999999997E-2</v>
      </c>
      <c r="O1794">
        <v>36.811</v>
      </c>
      <c r="P1794">
        <v>1.4999999999999999E-2</v>
      </c>
      <c r="Q1794">
        <v>7648178.5669999998</v>
      </c>
      <c r="R1794" t="s">
        <v>34</v>
      </c>
      <c r="S1794" t="s">
        <v>38</v>
      </c>
      <c r="T1794" t="s">
        <v>89</v>
      </c>
      <c r="V1794" t="s">
        <v>228</v>
      </c>
      <c r="Y1794" t="s">
        <v>36</v>
      </c>
    </row>
    <row r="1795" spans="1:25" x14ac:dyDescent="0.45">
      <c r="A1795" t="s">
        <v>203</v>
      </c>
      <c r="B1795" t="s">
        <v>226</v>
      </c>
      <c r="C1795">
        <v>1595</v>
      </c>
      <c r="D1795">
        <v>4</v>
      </c>
      <c r="F1795">
        <v>2017</v>
      </c>
      <c r="G1795">
        <v>8169</v>
      </c>
      <c r="H1795">
        <v>8145.43</v>
      </c>
      <c r="I1795">
        <v>2227821.6</v>
      </c>
      <c r="K1795">
        <v>4.319</v>
      </c>
      <c r="L1795">
        <v>1E-3</v>
      </c>
      <c r="M1795">
        <v>855901.44799999997</v>
      </c>
      <c r="N1795">
        <v>5.9200000000000003E-2</v>
      </c>
      <c r="O1795">
        <v>50.987000000000002</v>
      </c>
      <c r="P1795">
        <v>8.8000000000000005E-3</v>
      </c>
      <c r="Q1795">
        <v>14362455.112</v>
      </c>
      <c r="R1795" t="s">
        <v>34</v>
      </c>
      <c r="S1795" t="s">
        <v>38</v>
      </c>
      <c r="T1795" t="s">
        <v>89</v>
      </c>
      <c r="V1795" t="s">
        <v>228</v>
      </c>
      <c r="Y1795" t="s">
        <v>36</v>
      </c>
    </row>
    <row r="1796" spans="1:25" x14ac:dyDescent="0.45">
      <c r="A1796" t="s">
        <v>203</v>
      </c>
      <c r="B1796" t="s">
        <v>226</v>
      </c>
      <c r="C1796">
        <v>1595</v>
      </c>
      <c r="D1796">
        <v>4</v>
      </c>
      <c r="F1796">
        <v>2018</v>
      </c>
      <c r="G1796">
        <v>6402</v>
      </c>
      <c r="H1796">
        <v>6367.53</v>
      </c>
      <c r="I1796">
        <v>1709538.25</v>
      </c>
      <c r="K1796">
        <v>3.3140000000000001</v>
      </c>
      <c r="L1796">
        <v>1E-3</v>
      </c>
      <c r="M1796">
        <v>656673.08799999999</v>
      </c>
      <c r="N1796">
        <v>5.9400000000000001E-2</v>
      </c>
      <c r="O1796">
        <v>42.14</v>
      </c>
      <c r="P1796">
        <v>1.0999999999999999E-2</v>
      </c>
      <c r="Q1796">
        <v>11002012.84</v>
      </c>
      <c r="R1796" t="s">
        <v>34</v>
      </c>
      <c r="S1796" t="s">
        <v>38</v>
      </c>
      <c r="T1796" t="s">
        <v>89</v>
      </c>
      <c r="V1796" t="s">
        <v>228</v>
      </c>
      <c r="Y1796" t="s">
        <v>36</v>
      </c>
    </row>
    <row r="1797" spans="1:25" x14ac:dyDescent="0.45">
      <c r="A1797" t="s">
        <v>203</v>
      </c>
      <c r="B1797" t="s">
        <v>226</v>
      </c>
      <c r="C1797">
        <v>1595</v>
      </c>
      <c r="D1797">
        <v>4</v>
      </c>
      <c r="F1797">
        <v>2019</v>
      </c>
      <c r="G1797">
        <v>8169</v>
      </c>
      <c r="H1797">
        <v>8146.71</v>
      </c>
      <c r="I1797">
        <v>2132908.08</v>
      </c>
      <c r="K1797">
        <v>4.1239999999999997</v>
      </c>
      <c r="L1797">
        <v>1E-3</v>
      </c>
      <c r="M1797">
        <v>816857.40099999995</v>
      </c>
      <c r="N1797">
        <v>5.8999999999999997E-2</v>
      </c>
      <c r="O1797">
        <v>44.067</v>
      </c>
      <c r="P1797">
        <v>8.0000000000000002E-3</v>
      </c>
      <c r="Q1797">
        <v>13743985.993000001</v>
      </c>
      <c r="R1797" t="s">
        <v>34</v>
      </c>
      <c r="S1797" t="s">
        <v>38</v>
      </c>
      <c r="T1797" t="s">
        <v>89</v>
      </c>
      <c r="V1797" t="s">
        <v>228</v>
      </c>
      <c r="Y1797" t="s">
        <v>36</v>
      </c>
    </row>
    <row r="1798" spans="1:25" x14ac:dyDescent="0.45">
      <c r="A1798" t="s">
        <v>203</v>
      </c>
      <c r="B1798" t="s">
        <v>226</v>
      </c>
      <c r="C1798">
        <v>1595</v>
      </c>
      <c r="D1798">
        <v>4</v>
      </c>
      <c r="F1798">
        <v>2020</v>
      </c>
      <c r="G1798">
        <v>7657</v>
      </c>
      <c r="H1798">
        <v>7643.42</v>
      </c>
      <c r="I1798">
        <v>2026340.63</v>
      </c>
      <c r="K1798">
        <v>3.9140000000000001</v>
      </c>
      <c r="L1798">
        <v>1E-3</v>
      </c>
      <c r="M1798">
        <v>775282.84900000005</v>
      </c>
      <c r="N1798">
        <v>5.8999999999999997E-2</v>
      </c>
      <c r="O1798">
        <v>42.118000000000002</v>
      </c>
      <c r="P1798">
        <v>7.6E-3</v>
      </c>
      <c r="Q1798">
        <v>13043978.218</v>
      </c>
      <c r="R1798" t="s">
        <v>34</v>
      </c>
      <c r="S1798" t="s">
        <v>38</v>
      </c>
      <c r="T1798" t="s">
        <v>89</v>
      </c>
      <c r="V1798" t="s">
        <v>228</v>
      </c>
      <c r="Y1798" t="s">
        <v>36</v>
      </c>
    </row>
    <row r="1799" spans="1:25" x14ac:dyDescent="0.45">
      <c r="A1799" t="s">
        <v>203</v>
      </c>
      <c r="B1799" t="s">
        <v>226</v>
      </c>
      <c r="C1799">
        <v>1595</v>
      </c>
      <c r="D1799">
        <v>4</v>
      </c>
      <c r="F1799">
        <v>2021</v>
      </c>
      <c r="G1799">
        <v>7567</v>
      </c>
      <c r="H1799">
        <v>7543.49</v>
      </c>
      <c r="I1799">
        <v>1795107.32</v>
      </c>
      <c r="K1799">
        <v>3.556</v>
      </c>
      <c r="L1799">
        <v>1E-3</v>
      </c>
      <c r="M1799">
        <v>703839.17599999998</v>
      </c>
      <c r="N1799">
        <v>5.91E-2</v>
      </c>
      <c r="O1799">
        <v>40.000999999999998</v>
      </c>
      <c r="P1799">
        <v>8.2000000000000007E-3</v>
      </c>
      <c r="Q1799">
        <v>11830396.963</v>
      </c>
      <c r="R1799" t="s">
        <v>34</v>
      </c>
      <c r="S1799" t="s">
        <v>38</v>
      </c>
      <c r="T1799" t="s">
        <v>89</v>
      </c>
      <c r="V1799" t="s">
        <v>228</v>
      </c>
      <c r="Y1799" t="s">
        <v>36</v>
      </c>
    </row>
    <row r="1800" spans="1:25" x14ac:dyDescent="0.45">
      <c r="A1800" t="s">
        <v>203</v>
      </c>
      <c r="B1800" t="s">
        <v>226</v>
      </c>
      <c r="C1800">
        <v>1595</v>
      </c>
      <c r="D1800">
        <v>4</v>
      </c>
      <c r="F1800">
        <v>2022</v>
      </c>
      <c r="G1800">
        <v>7224</v>
      </c>
      <c r="H1800">
        <v>7208.58</v>
      </c>
      <c r="I1800">
        <v>1845054.45</v>
      </c>
      <c r="K1800">
        <v>3.641</v>
      </c>
      <c r="L1800">
        <v>1E-3</v>
      </c>
      <c r="M1800">
        <v>716985.49800000002</v>
      </c>
      <c r="N1800">
        <v>5.9499999999999997E-2</v>
      </c>
      <c r="O1800">
        <v>41.82</v>
      </c>
      <c r="P1800">
        <v>8.3000000000000001E-3</v>
      </c>
      <c r="Q1800">
        <v>11978548.228</v>
      </c>
      <c r="R1800" t="s">
        <v>34</v>
      </c>
      <c r="S1800" t="s">
        <v>38</v>
      </c>
      <c r="T1800" t="s">
        <v>89</v>
      </c>
      <c r="V1800" t="s">
        <v>228</v>
      </c>
      <c r="Y1800" t="s">
        <v>36</v>
      </c>
    </row>
    <row r="1801" spans="1:25" x14ac:dyDescent="0.45">
      <c r="A1801" t="s">
        <v>203</v>
      </c>
      <c r="B1801" t="s">
        <v>226</v>
      </c>
      <c r="C1801">
        <v>1595</v>
      </c>
      <c r="D1801">
        <v>4</v>
      </c>
      <c r="F1801">
        <v>2023</v>
      </c>
      <c r="G1801">
        <v>8277</v>
      </c>
      <c r="H1801">
        <v>8267.0300000000007</v>
      </c>
      <c r="I1801">
        <v>2246107.61</v>
      </c>
      <c r="K1801">
        <v>4.3259999999999996</v>
      </c>
      <c r="L1801">
        <v>1E-3</v>
      </c>
      <c r="M1801">
        <v>855829.42099999997</v>
      </c>
      <c r="N1801">
        <v>5.91E-2</v>
      </c>
      <c r="O1801">
        <v>46.598999999999997</v>
      </c>
      <c r="P1801">
        <v>7.6E-3</v>
      </c>
      <c r="Q1801">
        <v>14377984.848999999</v>
      </c>
      <c r="R1801" t="s">
        <v>34</v>
      </c>
      <c r="S1801" t="s">
        <v>38</v>
      </c>
      <c r="T1801" t="s">
        <v>89</v>
      </c>
      <c r="V1801" t="s">
        <v>228</v>
      </c>
      <c r="Y1801" t="s">
        <v>36</v>
      </c>
    </row>
    <row r="1802" spans="1:25" x14ac:dyDescent="0.45">
      <c r="A1802" t="s">
        <v>203</v>
      </c>
      <c r="B1802" t="s">
        <v>226</v>
      </c>
      <c r="C1802">
        <v>1595</v>
      </c>
      <c r="D1802">
        <v>4</v>
      </c>
      <c r="F1802">
        <v>2024</v>
      </c>
      <c r="G1802">
        <v>3987</v>
      </c>
      <c r="H1802">
        <v>3974.67</v>
      </c>
      <c r="I1802">
        <v>1163888.6299999999</v>
      </c>
      <c r="K1802">
        <v>2.2149999999999999</v>
      </c>
      <c r="L1802">
        <v>1E-3</v>
      </c>
      <c r="M1802">
        <v>439003.90600000002</v>
      </c>
      <c r="N1802">
        <v>5.91E-2</v>
      </c>
      <c r="O1802">
        <v>25.030999999999999</v>
      </c>
      <c r="P1802">
        <v>8.5000000000000006E-3</v>
      </c>
      <c r="Q1802">
        <v>7378796.0800000001</v>
      </c>
      <c r="R1802" t="s">
        <v>34</v>
      </c>
      <c r="S1802" t="s">
        <v>38</v>
      </c>
      <c r="T1802" t="s">
        <v>89</v>
      </c>
      <c r="V1802" t="s">
        <v>228</v>
      </c>
      <c r="Y1802" t="s">
        <v>36</v>
      </c>
    </row>
    <row r="1803" spans="1:25" x14ac:dyDescent="0.45">
      <c r="A1803" t="s">
        <v>203</v>
      </c>
      <c r="B1803" t="s">
        <v>226</v>
      </c>
      <c r="C1803">
        <v>1595</v>
      </c>
      <c r="D1803" t="s">
        <v>229</v>
      </c>
      <c r="F1803">
        <v>2009</v>
      </c>
      <c r="G1803">
        <v>43</v>
      </c>
      <c r="H1803">
        <v>24.11</v>
      </c>
      <c r="I1803">
        <v>332.63</v>
      </c>
      <c r="O1803">
        <v>1.45</v>
      </c>
      <c r="P1803">
        <v>0.48799999999999999</v>
      </c>
      <c r="Q1803">
        <v>7425.8</v>
      </c>
      <c r="R1803" t="s">
        <v>38</v>
      </c>
      <c r="T1803" t="s">
        <v>28</v>
      </c>
      <c r="V1803" t="s">
        <v>32</v>
      </c>
      <c r="Y1803" t="s">
        <v>29</v>
      </c>
    </row>
    <row r="1804" spans="1:25" x14ac:dyDescent="0.45">
      <c r="A1804" t="s">
        <v>203</v>
      </c>
      <c r="B1804" t="s">
        <v>226</v>
      </c>
      <c r="C1804">
        <v>1595</v>
      </c>
      <c r="D1804" t="s">
        <v>229</v>
      </c>
      <c r="F1804">
        <v>2010</v>
      </c>
      <c r="G1804">
        <v>81</v>
      </c>
      <c r="H1804">
        <v>63.81</v>
      </c>
      <c r="I1804">
        <v>875.8</v>
      </c>
      <c r="O1804">
        <v>3.08</v>
      </c>
      <c r="P1804">
        <v>0.32050000000000001</v>
      </c>
      <c r="Q1804">
        <v>19653.400000000001</v>
      </c>
      <c r="R1804" t="s">
        <v>38</v>
      </c>
      <c r="T1804" t="s">
        <v>28</v>
      </c>
      <c r="V1804" t="s">
        <v>32</v>
      </c>
      <c r="Y1804" t="s">
        <v>29</v>
      </c>
    </row>
    <row r="1805" spans="1:25" x14ac:dyDescent="0.45">
      <c r="A1805" t="s">
        <v>203</v>
      </c>
      <c r="B1805" t="s">
        <v>226</v>
      </c>
      <c r="C1805">
        <v>1595</v>
      </c>
      <c r="D1805" t="s">
        <v>229</v>
      </c>
      <c r="F1805">
        <v>2011</v>
      </c>
      <c r="G1805">
        <v>58</v>
      </c>
      <c r="H1805">
        <v>45.37</v>
      </c>
      <c r="I1805">
        <v>607.51</v>
      </c>
      <c r="O1805">
        <v>2.6030000000000002</v>
      </c>
      <c r="P1805">
        <v>0.4395</v>
      </c>
      <c r="Q1805">
        <v>13973.8</v>
      </c>
      <c r="R1805" t="s">
        <v>38</v>
      </c>
      <c r="T1805" t="s">
        <v>28</v>
      </c>
      <c r="V1805" t="s">
        <v>32</v>
      </c>
      <c r="Y1805" t="s">
        <v>29</v>
      </c>
    </row>
    <row r="1806" spans="1:25" x14ac:dyDescent="0.45">
      <c r="A1806" t="s">
        <v>203</v>
      </c>
      <c r="B1806" t="s">
        <v>226</v>
      </c>
      <c r="C1806">
        <v>1595</v>
      </c>
      <c r="D1806" t="s">
        <v>229</v>
      </c>
      <c r="F1806">
        <v>2012</v>
      </c>
      <c r="G1806">
        <v>19</v>
      </c>
      <c r="H1806">
        <v>9.6999999999999993</v>
      </c>
      <c r="I1806">
        <v>103.42</v>
      </c>
      <c r="O1806">
        <v>0.80700000000000005</v>
      </c>
      <c r="P1806">
        <v>0.71130000000000004</v>
      </c>
      <c r="Q1806">
        <v>2987.4</v>
      </c>
      <c r="R1806" t="s">
        <v>38</v>
      </c>
      <c r="T1806" t="s">
        <v>28</v>
      </c>
      <c r="V1806" t="s">
        <v>32</v>
      </c>
      <c r="Y1806" t="s">
        <v>29</v>
      </c>
    </row>
    <row r="1807" spans="1:25" x14ac:dyDescent="0.45">
      <c r="A1807" t="s">
        <v>203</v>
      </c>
      <c r="B1807" t="s">
        <v>226</v>
      </c>
      <c r="C1807">
        <v>1595</v>
      </c>
      <c r="D1807" t="s">
        <v>229</v>
      </c>
      <c r="F1807">
        <v>2013</v>
      </c>
      <c r="G1807">
        <v>36</v>
      </c>
      <c r="H1807">
        <v>30.25</v>
      </c>
      <c r="I1807">
        <v>421.95</v>
      </c>
      <c r="O1807">
        <v>1.5569999999999999</v>
      </c>
      <c r="P1807">
        <v>0.33040000000000003</v>
      </c>
      <c r="Q1807">
        <v>9317</v>
      </c>
      <c r="R1807" t="s">
        <v>38</v>
      </c>
      <c r="T1807" t="s">
        <v>28</v>
      </c>
      <c r="V1807" t="s">
        <v>32</v>
      </c>
      <c r="Y1807" t="s">
        <v>29</v>
      </c>
    </row>
    <row r="1808" spans="1:25" x14ac:dyDescent="0.45">
      <c r="A1808" t="s">
        <v>203</v>
      </c>
      <c r="B1808" t="s">
        <v>226</v>
      </c>
      <c r="C1808">
        <v>1595</v>
      </c>
      <c r="D1808" t="s">
        <v>229</v>
      </c>
      <c r="F1808">
        <v>2014</v>
      </c>
      <c r="G1808">
        <v>30</v>
      </c>
      <c r="H1808">
        <v>19.77</v>
      </c>
      <c r="I1808">
        <v>260.45</v>
      </c>
      <c r="O1808">
        <v>3.1240000000000001</v>
      </c>
      <c r="P1808">
        <v>1.0851999999999999</v>
      </c>
      <c r="Q1808">
        <v>6089</v>
      </c>
      <c r="R1808" t="s">
        <v>38</v>
      </c>
      <c r="T1808" t="s">
        <v>28</v>
      </c>
      <c r="V1808" t="s">
        <v>32</v>
      </c>
      <c r="Y1808" t="s">
        <v>29</v>
      </c>
    </row>
    <row r="1809" spans="1:25" x14ac:dyDescent="0.45">
      <c r="A1809" t="s">
        <v>203</v>
      </c>
      <c r="B1809" t="s">
        <v>226</v>
      </c>
      <c r="C1809">
        <v>1595</v>
      </c>
      <c r="D1809" t="s">
        <v>229</v>
      </c>
      <c r="F1809">
        <v>2015</v>
      </c>
      <c r="G1809">
        <v>73</v>
      </c>
      <c r="H1809">
        <v>49.44</v>
      </c>
      <c r="I1809">
        <v>697.14</v>
      </c>
      <c r="O1809">
        <v>7.702</v>
      </c>
      <c r="P1809">
        <v>1.0722</v>
      </c>
      <c r="Q1809">
        <v>15227.6</v>
      </c>
      <c r="R1809" t="s">
        <v>38</v>
      </c>
      <c r="T1809" t="s">
        <v>28</v>
      </c>
      <c r="V1809" t="s">
        <v>32</v>
      </c>
      <c r="Y1809" t="s">
        <v>30</v>
      </c>
    </row>
    <row r="1810" spans="1:25" x14ac:dyDescent="0.45">
      <c r="A1810" t="s">
        <v>203</v>
      </c>
      <c r="B1810" t="s">
        <v>226</v>
      </c>
      <c r="C1810">
        <v>1595</v>
      </c>
      <c r="D1810" t="s">
        <v>229</v>
      </c>
      <c r="F1810">
        <v>2016</v>
      </c>
      <c r="G1810">
        <v>23</v>
      </c>
      <c r="H1810">
        <v>15.59</v>
      </c>
      <c r="I1810">
        <v>238.25</v>
      </c>
      <c r="O1810">
        <v>2.62</v>
      </c>
      <c r="P1810">
        <v>1.1263000000000001</v>
      </c>
      <c r="Q1810">
        <v>4801.8</v>
      </c>
      <c r="R1810" t="s">
        <v>38</v>
      </c>
      <c r="T1810" t="s">
        <v>28</v>
      </c>
      <c r="V1810" t="s">
        <v>32</v>
      </c>
      <c r="Y1810" t="s">
        <v>30</v>
      </c>
    </row>
    <row r="1811" spans="1:25" x14ac:dyDescent="0.45">
      <c r="A1811" t="s">
        <v>203</v>
      </c>
      <c r="B1811" t="s">
        <v>226</v>
      </c>
      <c r="C1811">
        <v>1595</v>
      </c>
      <c r="D1811" t="s">
        <v>229</v>
      </c>
      <c r="F1811">
        <v>2017</v>
      </c>
      <c r="G1811">
        <v>68</v>
      </c>
      <c r="H1811">
        <v>31.41</v>
      </c>
      <c r="I1811">
        <v>420.89</v>
      </c>
      <c r="O1811">
        <v>4.4130000000000003</v>
      </c>
      <c r="P1811">
        <v>1.0668</v>
      </c>
      <c r="Q1811">
        <v>9674.2000000000007</v>
      </c>
      <c r="R1811" t="s">
        <v>38</v>
      </c>
      <c r="T1811" t="s">
        <v>28</v>
      </c>
      <c r="V1811" t="s">
        <v>32</v>
      </c>
      <c r="Y1811" t="s">
        <v>30</v>
      </c>
    </row>
    <row r="1812" spans="1:25" x14ac:dyDescent="0.45">
      <c r="A1812" t="s">
        <v>203</v>
      </c>
      <c r="B1812" t="s">
        <v>226</v>
      </c>
      <c r="C1812">
        <v>1595</v>
      </c>
      <c r="D1812" t="s">
        <v>229</v>
      </c>
      <c r="F1812">
        <v>2018</v>
      </c>
      <c r="G1812">
        <v>60</v>
      </c>
      <c r="H1812">
        <v>43.78</v>
      </c>
      <c r="I1812">
        <v>276.07</v>
      </c>
      <c r="O1812">
        <v>7.6559999999999997</v>
      </c>
      <c r="P1812">
        <v>1.1527000000000001</v>
      </c>
      <c r="Q1812">
        <v>13484.2</v>
      </c>
      <c r="R1812" t="s">
        <v>38</v>
      </c>
      <c r="T1812" t="s">
        <v>28</v>
      </c>
      <c r="V1812" t="s">
        <v>32</v>
      </c>
      <c r="Y1812" t="s">
        <v>30</v>
      </c>
    </row>
    <row r="1813" spans="1:25" x14ac:dyDescent="0.45">
      <c r="A1813" t="s">
        <v>203</v>
      </c>
      <c r="B1813" t="s">
        <v>226</v>
      </c>
      <c r="C1813">
        <v>1595</v>
      </c>
      <c r="D1813" t="s">
        <v>229</v>
      </c>
      <c r="F1813">
        <v>2019</v>
      </c>
      <c r="G1813">
        <v>50</v>
      </c>
      <c r="H1813">
        <v>35.82</v>
      </c>
      <c r="I1813">
        <v>94.02</v>
      </c>
      <c r="O1813">
        <v>6.4930000000000003</v>
      </c>
      <c r="P1813">
        <v>1.1837</v>
      </c>
      <c r="Q1813">
        <v>11032.6</v>
      </c>
      <c r="R1813" t="s">
        <v>38</v>
      </c>
      <c r="T1813" t="s">
        <v>28</v>
      </c>
      <c r="V1813" t="s">
        <v>32</v>
      </c>
      <c r="Y1813" t="s">
        <v>30</v>
      </c>
    </row>
    <row r="1814" spans="1:25" x14ac:dyDescent="0.45">
      <c r="A1814" t="s">
        <v>203</v>
      </c>
      <c r="B1814" t="s">
        <v>226</v>
      </c>
      <c r="C1814">
        <v>1595</v>
      </c>
      <c r="D1814" t="s">
        <v>229</v>
      </c>
      <c r="F1814">
        <v>2020</v>
      </c>
      <c r="G1814">
        <v>55</v>
      </c>
      <c r="H1814">
        <v>35.28</v>
      </c>
      <c r="I1814">
        <v>421.02</v>
      </c>
      <c r="O1814">
        <v>5.6289999999999996</v>
      </c>
      <c r="P1814">
        <v>1.0948</v>
      </c>
      <c r="Q1814">
        <v>10866.4</v>
      </c>
      <c r="R1814" t="s">
        <v>38</v>
      </c>
      <c r="T1814" t="s">
        <v>28</v>
      </c>
      <c r="V1814" t="s">
        <v>32</v>
      </c>
      <c r="Y1814" t="s">
        <v>30</v>
      </c>
    </row>
    <row r="1815" spans="1:25" x14ac:dyDescent="0.45">
      <c r="A1815" t="s">
        <v>203</v>
      </c>
      <c r="B1815" t="s">
        <v>226</v>
      </c>
      <c r="C1815">
        <v>1595</v>
      </c>
      <c r="D1815" t="s">
        <v>229</v>
      </c>
      <c r="F1815">
        <v>2021</v>
      </c>
      <c r="G1815">
        <v>43</v>
      </c>
      <c r="H1815">
        <v>23.63</v>
      </c>
      <c r="I1815">
        <v>246.76</v>
      </c>
      <c r="O1815">
        <v>3.9849999999999999</v>
      </c>
      <c r="P1815">
        <v>1.1420999999999999</v>
      </c>
      <c r="Q1815">
        <v>7277.8</v>
      </c>
      <c r="R1815" t="s">
        <v>38</v>
      </c>
      <c r="T1815" t="s">
        <v>28</v>
      </c>
      <c r="V1815" t="s">
        <v>32</v>
      </c>
      <c r="Y1815" t="s">
        <v>30</v>
      </c>
    </row>
    <row r="1816" spans="1:25" x14ac:dyDescent="0.45">
      <c r="A1816" t="s">
        <v>203</v>
      </c>
      <c r="B1816" t="s">
        <v>226</v>
      </c>
      <c r="C1816">
        <v>1595</v>
      </c>
      <c r="D1816" t="s">
        <v>229</v>
      </c>
      <c r="F1816">
        <v>2022</v>
      </c>
      <c r="G1816">
        <v>22</v>
      </c>
      <c r="H1816">
        <v>12.7</v>
      </c>
      <c r="I1816">
        <v>82.88</v>
      </c>
      <c r="O1816">
        <v>2.347</v>
      </c>
      <c r="P1816">
        <v>1.1993</v>
      </c>
      <c r="Q1816">
        <v>3911.8</v>
      </c>
      <c r="R1816" t="s">
        <v>38</v>
      </c>
      <c r="T1816" t="s">
        <v>28</v>
      </c>
      <c r="V1816" t="s">
        <v>32</v>
      </c>
      <c r="Y1816" t="s">
        <v>30</v>
      </c>
    </row>
    <row r="1817" spans="1:25" x14ac:dyDescent="0.45">
      <c r="A1817" t="s">
        <v>203</v>
      </c>
      <c r="B1817" t="s">
        <v>226</v>
      </c>
      <c r="C1817">
        <v>1595</v>
      </c>
      <c r="D1817" t="s">
        <v>229</v>
      </c>
      <c r="F1817">
        <v>2023</v>
      </c>
      <c r="G1817">
        <v>43</v>
      </c>
      <c r="H1817">
        <v>28.32</v>
      </c>
      <c r="I1817">
        <v>202.82</v>
      </c>
      <c r="O1817">
        <v>5.234</v>
      </c>
      <c r="P1817">
        <v>1.1998</v>
      </c>
      <c r="Q1817">
        <v>8722.7999999999993</v>
      </c>
      <c r="R1817" t="s">
        <v>38</v>
      </c>
      <c r="T1817" t="s">
        <v>28</v>
      </c>
      <c r="V1817" t="s">
        <v>32</v>
      </c>
      <c r="Y1817" t="s">
        <v>30</v>
      </c>
    </row>
    <row r="1818" spans="1:25" x14ac:dyDescent="0.45">
      <c r="A1818" t="s">
        <v>203</v>
      </c>
      <c r="B1818" t="s">
        <v>226</v>
      </c>
      <c r="C1818">
        <v>1595</v>
      </c>
      <c r="D1818" t="s">
        <v>229</v>
      </c>
      <c r="F1818">
        <v>2024</v>
      </c>
      <c r="G1818">
        <v>16</v>
      </c>
      <c r="H1818">
        <v>10.32</v>
      </c>
      <c r="I1818">
        <v>47.22</v>
      </c>
      <c r="O1818">
        <v>1.907</v>
      </c>
      <c r="P1818">
        <v>1.2000999999999999</v>
      </c>
      <c r="Q1818">
        <v>3178.6</v>
      </c>
      <c r="R1818" t="s">
        <v>38</v>
      </c>
      <c r="T1818" t="s">
        <v>28</v>
      </c>
      <c r="V1818" t="s">
        <v>32</v>
      </c>
      <c r="Y1818" t="s">
        <v>30</v>
      </c>
    </row>
    <row r="1819" spans="1:25" x14ac:dyDescent="0.45">
      <c r="A1819" t="s">
        <v>203</v>
      </c>
      <c r="B1819" t="s">
        <v>230</v>
      </c>
      <c r="C1819">
        <v>1599</v>
      </c>
      <c r="D1819">
        <v>1</v>
      </c>
      <c r="F1819">
        <v>2009</v>
      </c>
      <c r="G1819">
        <v>2114</v>
      </c>
      <c r="H1819">
        <v>2106.6999999999998</v>
      </c>
      <c r="I1819">
        <v>540267.35</v>
      </c>
      <c r="K1819">
        <v>1353.713</v>
      </c>
      <c r="L1819">
        <v>0.52549999999999997</v>
      </c>
      <c r="M1819">
        <v>418343.02399999998</v>
      </c>
      <c r="N1819">
        <v>8.1000000000000003E-2</v>
      </c>
      <c r="O1819">
        <v>168.096</v>
      </c>
      <c r="P1819">
        <v>6.0100000000000001E-2</v>
      </c>
      <c r="Q1819">
        <v>5155624.3530000001</v>
      </c>
      <c r="R1819" t="s">
        <v>45</v>
      </c>
      <c r="T1819" t="s">
        <v>63</v>
      </c>
      <c r="V1819" t="s">
        <v>231</v>
      </c>
      <c r="W1819" t="s">
        <v>51</v>
      </c>
      <c r="Y1819" t="s">
        <v>35</v>
      </c>
    </row>
    <row r="1820" spans="1:25" x14ac:dyDescent="0.45">
      <c r="A1820" t="s">
        <v>203</v>
      </c>
      <c r="B1820" t="s">
        <v>230</v>
      </c>
      <c r="C1820">
        <v>1599</v>
      </c>
      <c r="D1820">
        <v>1</v>
      </c>
      <c r="F1820">
        <v>2010</v>
      </c>
      <c r="G1820">
        <v>530</v>
      </c>
      <c r="H1820">
        <v>518.98</v>
      </c>
      <c r="I1820">
        <v>110598.78</v>
      </c>
      <c r="K1820">
        <v>241.55</v>
      </c>
      <c r="L1820">
        <v>0.40710000000000002</v>
      </c>
      <c r="M1820">
        <v>93147.313999999998</v>
      </c>
      <c r="N1820">
        <v>8.1000000000000003E-2</v>
      </c>
      <c r="O1820">
        <v>36.225000000000001</v>
      </c>
      <c r="P1820">
        <v>7.3700000000000002E-2</v>
      </c>
      <c r="Q1820">
        <v>1147951.061</v>
      </c>
      <c r="R1820" t="s">
        <v>45</v>
      </c>
      <c r="T1820" t="s">
        <v>63</v>
      </c>
      <c r="V1820" t="s">
        <v>231</v>
      </c>
      <c r="W1820" t="s">
        <v>51</v>
      </c>
      <c r="Y1820" t="s">
        <v>35</v>
      </c>
    </row>
    <row r="1821" spans="1:25" x14ac:dyDescent="0.45">
      <c r="A1821" t="s">
        <v>203</v>
      </c>
      <c r="B1821" t="s">
        <v>230</v>
      </c>
      <c r="C1821">
        <v>1599</v>
      </c>
      <c r="D1821">
        <v>1</v>
      </c>
      <c r="F1821">
        <v>2011</v>
      </c>
      <c r="G1821">
        <v>221</v>
      </c>
      <c r="H1821">
        <v>217.85</v>
      </c>
      <c r="I1821">
        <v>48829.62</v>
      </c>
      <c r="K1821">
        <v>99.055000000000007</v>
      </c>
      <c r="L1821">
        <v>0.3952</v>
      </c>
      <c r="M1821">
        <v>40593.534</v>
      </c>
      <c r="N1821">
        <v>8.1000000000000003E-2</v>
      </c>
      <c r="O1821">
        <v>20.196999999999999</v>
      </c>
      <c r="P1821">
        <v>7.9699999999999993E-2</v>
      </c>
      <c r="Q1821">
        <v>500263.565</v>
      </c>
      <c r="R1821" t="s">
        <v>45</v>
      </c>
      <c r="T1821" t="s">
        <v>63</v>
      </c>
      <c r="V1821" t="s">
        <v>231</v>
      </c>
      <c r="W1821" t="s">
        <v>51</v>
      </c>
      <c r="Y1821" t="s">
        <v>35</v>
      </c>
    </row>
    <row r="1822" spans="1:25" x14ac:dyDescent="0.45">
      <c r="A1822" t="s">
        <v>203</v>
      </c>
      <c r="B1822" t="s">
        <v>230</v>
      </c>
      <c r="C1822">
        <v>1599</v>
      </c>
      <c r="D1822">
        <v>1</v>
      </c>
      <c r="F1822">
        <v>2012</v>
      </c>
      <c r="G1822">
        <v>168</v>
      </c>
      <c r="H1822">
        <v>161.34</v>
      </c>
      <c r="I1822">
        <v>29976.65</v>
      </c>
      <c r="K1822">
        <v>63.655000000000001</v>
      </c>
      <c r="L1822">
        <v>0.39219999999999999</v>
      </c>
      <c r="M1822">
        <v>26410.400000000001</v>
      </c>
      <c r="N1822">
        <v>8.1000000000000003E-2</v>
      </c>
      <c r="O1822">
        <v>13.75</v>
      </c>
      <c r="P1822">
        <v>9.0200000000000002E-2</v>
      </c>
      <c r="Q1822">
        <v>325482.02399999998</v>
      </c>
      <c r="R1822" t="s">
        <v>45</v>
      </c>
      <c r="T1822" t="s">
        <v>63</v>
      </c>
      <c r="V1822" t="s">
        <v>231</v>
      </c>
      <c r="W1822" t="s">
        <v>51</v>
      </c>
      <c r="Y1822" t="s">
        <v>35</v>
      </c>
    </row>
    <row r="1823" spans="1:25" x14ac:dyDescent="0.45">
      <c r="A1823" t="s">
        <v>203</v>
      </c>
      <c r="B1823" t="s">
        <v>230</v>
      </c>
      <c r="C1823">
        <v>1599</v>
      </c>
      <c r="D1823">
        <v>1</v>
      </c>
      <c r="F1823">
        <v>2013</v>
      </c>
      <c r="G1823">
        <v>73</v>
      </c>
      <c r="H1823">
        <v>65.709999999999994</v>
      </c>
      <c r="I1823">
        <v>2461.62</v>
      </c>
      <c r="K1823">
        <v>10.635999999999999</v>
      </c>
      <c r="L1823">
        <v>0.40100000000000002</v>
      </c>
      <c r="M1823">
        <v>4303.2129999999997</v>
      </c>
      <c r="N1823">
        <v>8.1000000000000003E-2</v>
      </c>
      <c r="O1823">
        <v>5.25</v>
      </c>
      <c r="P1823">
        <v>0.14430000000000001</v>
      </c>
      <c r="Q1823">
        <v>53036.785000000003</v>
      </c>
      <c r="R1823" t="s">
        <v>45</v>
      </c>
      <c r="T1823" t="s">
        <v>63</v>
      </c>
      <c r="V1823" t="s">
        <v>231</v>
      </c>
      <c r="W1823" t="s">
        <v>51</v>
      </c>
      <c r="Y1823" t="s">
        <v>35</v>
      </c>
    </row>
    <row r="1824" spans="1:25" x14ac:dyDescent="0.45">
      <c r="A1824" t="s">
        <v>203</v>
      </c>
      <c r="B1824" t="s">
        <v>230</v>
      </c>
      <c r="C1824">
        <v>1599</v>
      </c>
      <c r="D1824">
        <v>1</v>
      </c>
      <c r="F1824">
        <v>2014</v>
      </c>
      <c r="G1824">
        <v>918</v>
      </c>
      <c r="H1824">
        <v>897</v>
      </c>
      <c r="I1824">
        <v>318605.33</v>
      </c>
      <c r="K1824">
        <v>540.94399999999996</v>
      </c>
      <c r="L1824">
        <v>0.35720000000000002</v>
      </c>
      <c r="M1824">
        <v>247012.095</v>
      </c>
      <c r="N1824">
        <v>8.1000000000000003E-2</v>
      </c>
      <c r="O1824">
        <v>201.62100000000001</v>
      </c>
      <c r="P1824">
        <v>0.14180000000000001</v>
      </c>
      <c r="Q1824">
        <v>3044237.2370000002</v>
      </c>
      <c r="R1824" t="s">
        <v>45</v>
      </c>
      <c r="T1824" t="s">
        <v>63</v>
      </c>
      <c r="V1824" t="s">
        <v>231</v>
      </c>
      <c r="W1824" t="s">
        <v>51</v>
      </c>
      <c r="Y1824" t="s">
        <v>35</v>
      </c>
    </row>
    <row r="1825" spans="1:25" x14ac:dyDescent="0.45">
      <c r="A1825" t="s">
        <v>203</v>
      </c>
      <c r="B1825" t="s">
        <v>230</v>
      </c>
      <c r="C1825">
        <v>1599</v>
      </c>
      <c r="D1825">
        <v>1</v>
      </c>
      <c r="F1825">
        <v>2015</v>
      </c>
      <c r="G1825">
        <v>552</v>
      </c>
      <c r="H1825">
        <v>534.74</v>
      </c>
      <c r="I1825">
        <v>159552.21</v>
      </c>
      <c r="K1825">
        <v>304.80700000000002</v>
      </c>
      <c r="L1825">
        <v>0.36809999999999998</v>
      </c>
      <c r="M1825">
        <v>133736.33600000001</v>
      </c>
      <c r="N1825">
        <v>8.1000000000000003E-2</v>
      </c>
      <c r="O1825">
        <v>75.171000000000006</v>
      </c>
      <c r="P1825">
        <v>0.10489999999999999</v>
      </c>
      <c r="Q1825">
        <v>1648168.1710000001</v>
      </c>
      <c r="R1825" t="s">
        <v>45</v>
      </c>
      <c r="T1825" t="s">
        <v>63</v>
      </c>
      <c r="V1825" t="s">
        <v>231</v>
      </c>
      <c r="W1825" t="s">
        <v>51</v>
      </c>
      <c r="Y1825" t="s">
        <v>47</v>
      </c>
    </row>
    <row r="1826" spans="1:25" x14ac:dyDescent="0.45">
      <c r="A1826" t="s">
        <v>203</v>
      </c>
      <c r="B1826" t="s">
        <v>230</v>
      </c>
      <c r="C1826">
        <v>1599</v>
      </c>
      <c r="D1826">
        <v>1</v>
      </c>
      <c r="F1826">
        <v>2016</v>
      </c>
      <c r="G1826">
        <v>90</v>
      </c>
      <c r="H1826">
        <v>84.76</v>
      </c>
      <c r="I1826">
        <v>22061.73</v>
      </c>
      <c r="K1826">
        <v>24.991</v>
      </c>
      <c r="L1826">
        <v>0.34889999999999999</v>
      </c>
      <c r="M1826">
        <v>11696.554</v>
      </c>
      <c r="N1826">
        <v>8.1500000000000003E-2</v>
      </c>
      <c r="O1826">
        <v>5.9569999999999999</v>
      </c>
      <c r="P1826">
        <v>8.72E-2</v>
      </c>
      <c r="Q1826">
        <v>144151.07500000001</v>
      </c>
      <c r="R1826" t="s">
        <v>45</v>
      </c>
      <c r="T1826" t="s">
        <v>63</v>
      </c>
      <c r="V1826" t="s">
        <v>231</v>
      </c>
      <c r="W1826" t="s">
        <v>51</v>
      </c>
      <c r="Y1826" t="s">
        <v>47</v>
      </c>
    </row>
    <row r="1827" spans="1:25" x14ac:dyDescent="0.45">
      <c r="A1827" t="s">
        <v>203</v>
      </c>
      <c r="B1827" t="s">
        <v>230</v>
      </c>
      <c r="C1827">
        <v>1599</v>
      </c>
      <c r="D1827">
        <v>1</v>
      </c>
      <c r="F1827">
        <v>2017</v>
      </c>
      <c r="G1827">
        <v>105</v>
      </c>
      <c r="H1827">
        <v>102.13</v>
      </c>
      <c r="I1827">
        <v>21360.54</v>
      </c>
      <c r="K1827">
        <v>46.332000000000001</v>
      </c>
      <c r="L1827">
        <v>0.3926</v>
      </c>
      <c r="M1827">
        <v>19139.865000000002</v>
      </c>
      <c r="N1827">
        <v>8.1000000000000003E-2</v>
      </c>
      <c r="O1827">
        <v>11.558999999999999</v>
      </c>
      <c r="P1827">
        <v>0.105</v>
      </c>
      <c r="Q1827">
        <v>235866.56599999999</v>
      </c>
      <c r="R1827" t="s">
        <v>45</v>
      </c>
      <c r="T1827" t="s">
        <v>63</v>
      </c>
      <c r="V1827" t="s">
        <v>231</v>
      </c>
      <c r="W1827" t="s">
        <v>51</v>
      </c>
      <c r="Y1827" t="s">
        <v>47</v>
      </c>
    </row>
    <row r="1828" spans="1:25" x14ac:dyDescent="0.45">
      <c r="A1828" t="s">
        <v>203</v>
      </c>
      <c r="B1828" t="s">
        <v>230</v>
      </c>
      <c r="C1828">
        <v>1599</v>
      </c>
      <c r="D1828">
        <v>1</v>
      </c>
      <c r="F1828">
        <v>2018</v>
      </c>
      <c r="G1828">
        <v>254</v>
      </c>
      <c r="H1828">
        <v>246.56</v>
      </c>
      <c r="I1828">
        <v>96911.6</v>
      </c>
      <c r="K1828">
        <v>181.13800000000001</v>
      </c>
      <c r="L1828">
        <v>0.39419999999999999</v>
      </c>
      <c r="M1828">
        <v>74668.804999999993</v>
      </c>
      <c r="N1828">
        <v>8.1199999999999994E-2</v>
      </c>
      <c r="O1828">
        <v>30.832999999999998</v>
      </c>
      <c r="P1828">
        <v>7.5300000000000006E-2</v>
      </c>
      <c r="Q1828">
        <v>920217.37</v>
      </c>
      <c r="R1828" t="s">
        <v>45</v>
      </c>
      <c r="T1828" t="s">
        <v>63</v>
      </c>
      <c r="V1828" t="s">
        <v>231</v>
      </c>
      <c r="W1828" t="s">
        <v>51</v>
      </c>
      <c r="Y1828" t="s">
        <v>47</v>
      </c>
    </row>
    <row r="1829" spans="1:25" x14ac:dyDescent="0.45">
      <c r="A1829" t="s">
        <v>203</v>
      </c>
      <c r="B1829" t="s">
        <v>230</v>
      </c>
      <c r="C1829">
        <v>1599</v>
      </c>
      <c r="D1829">
        <v>1</v>
      </c>
      <c r="F1829">
        <v>2019</v>
      </c>
      <c r="G1829">
        <v>127</v>
      </c>
      <c r="H1829">
        <v>120.8</v>
      </c>
      <c r="I1829">
        <v>30819.200000000001</v>
      </c>
      <c r="K1829">
        <v>59.005000000000003</v>
      </c>
      <c r="L1829">
        <v>0.3609</v>
      </c>
      <c r="M1829">
        <v>26194.699000000001</v>
      </c>
      <c r="N1829">
        <v>8.1000000000000003E-2</v>
      </c>
      <c r="O1829">
        <v>11.922000000000001</v>
      </c>
      <c r="P1829">
        <v>8.6499999999999994E-2</v>
      </c>
      <c r="Q1829">
        <v>322816.92499999999</v>
      </c>
      <c r="R1829" t="s">
        <v>45</v>
      </c>
      <c r="T1829" t="s">
        <v>63</v>
      </c>
      <c r="V1829" t="s">
        <v>231</v>
      </c>
      <c r="W1829" t="s">
        <v>51</v>
      </c>
      <c r="Y1829" t="s">
        <v>47</v>
      </c>
    </row>
    <row r="1830" spans="1:25" x14ac:dyDescent="0.45">
      <c r="A1830" t="s">
        <v>203</v>
      </c>
      <c r="B1830" t="s">
        <v>230</v>
      </c>
      <c r="C1830">
        <v>1599</v>
      </c>
      <c r="D1830">
        <v>1</v>
      </c>
      <c r="F1830">
        <v>2020</v>
      </c>
      <c r="G1830">
        <v>26</v>
      </c>
      <c r="H1830">
        <v>21.46</v>
      </c>
      <c r="I1830">
        <v>3598.21</v>
      </c>
      <c r="K1830">
        <v>7.7</v>
      </c>
      <c r="L1830">
        <v>0.36799999999999999</v>
      </c>
      <c r="M1830">
        <v>3392.0430000000001</v>
      </c>
      <c r="N1830">
        <v>8.1000000000000003E-2</v>
      </c>
      <c r="O1830">
        <v>1.8460000000000001</v>
      </c>
      <c r="P1830">
        <v>0.1186</v>
      </c>
      <c r="Q1830">
        <v>41806.627</v>
      </c>
      <c r="R1830" t="s">
        <v>45</v>
      </c>
      <c r="T1830" t="s">
        <v>63</v>
      </c>
      <c r="V1830" t="s">
        <v>231</v>
      </c>
      <c r="W1830" t="s">
        <v>51</v>
      </c>
      <c r="Y1830" t="s">
        <v>47</v>
      </c>
    </row>
    <row r="1831" spans="1:25" x14ac:dyDescent="0.45">
      <c r="A1831" t="s">
        <v>203</v>
      </c>
      <c r="B1831" t="s">
        <v>230</v>
      </c>
      <c r="C1831">
        <v>1599</v>
      </c>
      <c r="D1831">
        <v>1</v>
      </c>
      <c r="F1831">
        <v>2021</v>
      </c>
      <c r="G1831">
        <v>99</v>
      </c>
      <c r="H1831">
        <v>94.23</v>
      </c>
      <c r="I1831">
        <v>22044.52</v>
      </c>
      <c r="K1831">
        <v>39.896000000000001</v>
      </c>
      <c r="L1831">
        <v>0.36830000000000002</v>
      </c>
      <c r="M1831">
        <v>17563.794999999998</v>
      </c>
      <c r="N1831">
        <v>8.1000000000000003E-2</v>
      </c>
      <c r="O1831">
        <v>5.4859999999999998</v>
      </c>
      <c r="P1831">
        <v>8.3000000000000004E-2</v>
      </c>
      <c r="Q1831">
        <v>216465.34899999999</v>
      </c>
      <c r="R1831" t="s">
        <v>45</v>
      </c>
      <c r="T1831" t="s">
        <v>63</v>
      </c>
      <c r="V1831" t="s">
        <v>231</v>
      </c>
      <c r="W1831" t="s">
        <v>51</v>
      </c>
      <c r="Y1831" t="s">
        <v>47</v>
      </c>
    </row>
    <row r="1832" spans="1:25" x14ac:dyDescent="0.45">
      <c r="A1832" t="s">
        <v>203</v>
      </c>
      <c r="B1832" t="s">
        <v>230</v>
      </c>
      <c r="C1832">
        <v>1599</v>
      </c>
      <c r="D1832">
        <v>1</v>
      </c>
      <c r="F1832">
        <v>2022</v>
      </c>
      <c r="G1832">
        <v>586</v>
      </c>
      <c r="H1832">
        <v>570.12</v>
      </c>
      <c r="I1832">
        <v>192500.87</v>
      </c>
      <c r="K1832">
        <v>319.964</v>
      </c>
      <c r="L1832">
        <v>0.35620000000000002</v>
      </c>
      <c r="M1832">
        <v>145552.84099999999</v>
      </c>
      <c r="N1832">
        <v>8.1000000000000003E-2</v>
      </c>
      <c r="O1832">
        <v>69.225999999999999</v>
      </c>
      <c r="P1832">
        <v>8.5000000000000006E-2</v>
      </c>
      <c r="Q1832">
        <v>1793766.3770000001</v>
      </c>
      <c r="R1832" t="s">
        <v>45</v>
      </c>
      <c r="T1832" t="s">
        <v>63</v>
      </c>
      <c r="V1832" t="s">
        <v>231</v>
      </c>
      <c r="W1832" t="s">
        <v>51</v>
      </c>
      <c r="Y1832" t="s">
        <v>47</v>
      </c>
    </row>
    <row r="1833" spans="1:25" x14ac:dyDescent="0.45">
      <c r="A1833" t="s">
        <v>203</v>
      </c>
      <c r="B1833" t="s">
        <v>230</v>
      </c>
      <c r="C1833">
        <v>1599</v>
      </c>
      <c r="D1833">
        <v>1</v>
      </c>
      <c r="F1833">
        <v>2023</v>
      </c>
      <c r="G1833">
        <v>101</v>
      </c>
      <c r="H1833">
        <v>96.17</v>
      </c>
      <c r="I1833">
        <v>28780.14</v>
      </c>
      <c r="K1833">
        <v>42.470999999999997</v>
      </c>
      <c r="L1833">
        <v>0.30959999999999999</v>
      </c>
      <c r="M1833">
        <v>22270.035</v>
      </c>
      <c r="N1833">
        <v>8.1000000000000003E-2</v>
      </c>
      <c r="O1833">
        <v>21.574999999999999</v>
      </c>
      <c r="P1833">
        <v>0.13780000000000001</v>
      </c>
      <c r="Q1833">
        <v>274448.842</v>
      </c>
      <c r="R1833" t="s">
        <v>45</v>
      </c>
      <c r="T1833" t="s">
        <v>63</v>
      </c>
      <c r="V1833" t="s">
        <v>231</v>
      </c>
      <c r="W1833" t="s">
        <v>51</v>
      </c>
      <c r="Y1833" t="s">
        <v>47</v>
      </c>
    </row>
    <row r="1834" spans="1:25" x14ac:dyDescent="0.45">
      <c r="A1834" t="s">
        <v>203</v>
      </c>
      <c r="B1834" t="s">
        <v>230</v>
      </c>
      <c r="C1834">
        <v>1599</v>
      </c>
      <c r="D1834">
        <v>1</v>
      </c>
      <c r="F1834">
        <v>2024</v>
      </c>
      <c r="G1834">
        <v>85</v>
      </c>
      <c r="H1834">
        <v>82.25</v>
      </c>
      <c r="I1834">
        <v>20320.96</v>
      </c>
      <c r="K1834">
        <v>38.048999999999999</v>
      </c>
      <c r="L1834">
        <v>0.3095</v>
      </c>
      <c r="M1834">
        <v>19950.557000000001</v>
      </c>
      <c r="N1834">
        <v>8.1000000000000003E-2</v>
      </c>
      <c r="O1834">
        <v>12.582000000000001</v>
      </c>
      <c r="P1834">
        <v>0.10920000000000001</v>
      </c>
      <c r="Q1834">
        <v>245873.14600000001</v>
      </c>
      <c r="R1834" t="s">
        <v>45</v>
      </c>
      <c r="T1834" t="s">
        <v>63</v>
      </c>
      <c r="V1834" t="s">
        <v>231</v>
      </c>
      <c r="W1834" t="s">
        <v>51</v>
      </c>
      <c r="Y1834" t="s">
        <v>47</v>
      </c>
    </row>
    <row r="1835" spans="1:25" x14ac:dyDescent="0.45">
      <c r="A1835" t="s">
        <v>203</v>
      </c>
      <c r="B1835" t="s">
        <v>230</v>
      </c>
      <c r="C1835">
        <v>1599</v>
      </c>
      <c r="D1835">
        <v>2</v>
      </c>
      <c r="F1835">
        <v>2009</v>
      </c>
      <c r="G1835">
        <v>583</v>
      </c>
      <c r="H1835">
        <v>574.9</v>
      </c>
      <c r="I1835">
        <v>74595.39</v>
      </c>
      <c r="K1835">
        <v>186.63</v>
      </c>
      <c r="L1835">
        <v>0.4239</v>
      </c>
      <c r="M1835">
        <v>67831.773000000001</v>
      </c>
      <c r="N1835">
        <v>8.1199999999999994E-2</v>
      </c>
      <c r="O1835">
        <v>88.685000000000002</v>
      </c>
      <c r="P1835">
        <v>0.18759999999999999</v>
      </c>
      <c r="Q1835">
        <v>839060.821</v>
      </c>
      <c r="R1835" t="s">
        <v>45</v>
      </c>
      <c r="S1835" t="s">
        <v>34</v>
      </c>
      <c r="T1835" t="s">
        <v>63</v>
      </c>
      <c r="V1835" t="s">
        <v>232</v>
      </c>
      <c r="W1835" t="s">
        <v>51</v>
      </c>
      <c r="Y1835" t="s">
        <v>35</v>
      </c>
    </row>
    <row r="1836" spans="1:25" x14ac:dyDescent="0.45">
      <c r="A1836" t="s">
        <v>203</v>
      </c>
      <c r="B1836" t="s">
        <v>230</v>
      </c>
      <c r="C1836">
        <v>1599</v>
      </c>
      <c r="D1836">
        <v>2</v>
      </c>
      <c r="F1836">
        <v>2010</v>
      </c>
      <c r="G1836">
        <v>240</v>
      </c>
      <c r="H1836">
        <v>236.25</v>
      </c>
      <c r="I1836">
        <v>22817.119999999999</v>
      </c>
      <c r="K1836">
        <v>49.28</v>
      </c>
      <c r="L1836">
        <v>0.30080000000000001</v>
      </c>
      <c r="M1836">
        <v>20522.074000000001</v>
      </c>
      <c r="N1836">
        <v>7.9100000000000004E-2</v>
      </c>
      <c r="O1836">
        <v>24.088000000000001</v>
      </c>
      <c r="P1836">
        <v>0.14360000000000001</v>
      </c>
      <c r="Q1836">
        <v>257195.29699999999</v>
      </c>
      <c r="R1836" t="s">
        <v>45</v>
      </c>
      <c r="S1836" t="s">
        <v>34</v>
      </c>
      <c r="T1836" t="s">
        <v>63</v>
      </c>
      <c r="V1836" t="s">
        <v>232</v>
      </c>
      <c r="W1836" t="s">
        <v>51</v>
      </c>
      <c r="Y1836" t="s">
        <v>35</v>
      </c>
    </row>
    <row r="1837" spans="1:25" x14ac:dyDescent="0.45">
      <c r="A1837" t="s">
        <v>203</v>
      </c>
      <c r="B1837" t="s">
        <v>230</v>
      </c>
      <c r="C1837">
        <v>1599</v>
      </c>
      <c r="D1837">
        <v>2</v>
      </c>
      <c r="F1837">
        <v>2011</v>
      </c>
      <c r="G1837">
        <v>117</v>
      </c>
      <c r="H1837">
        <v>114.45</v>
      </c>
      <c r="I1837">
        <v>12380</v>
      </c>
      <c r="K1837">
        <v>28.841999999999999</v>
      </c>
      <c r="L1837">
        <v>0.3619</v>
      </c>
      <c r="M1837">
        <v>11866.334999999999</v>
      </c>
      <c r="N1837">
        <v>8.5800000000000001E-2</v>
      </c>
      <c r="O1837">
        <v>13.45</v>
      </c>
      <c r="P1837">
        <v>0.1232</v>
      </c>
      <c r="Q1837">
        <v>146754.38800000001</v>
      </c>
      <c r="R1837" t="s">
        <v>45</v>
      </c>
      <c r="S1837" t="s">
        <v>34</v>
      </c>
      <c r="T1837" t="s">
        <v>63</v>
      </c>
      <c r="V1837" t="s">
        <v>232</v>
      </c>
      <c r="W1837" t="s">
        <v>51</v>
      </c>
      <c r="Y1837" t="s">
        <v>35</v>
      </c>
    </row>
    <row r="1838" spans="1:25" x14ac:dyDescent="0.45">
      <c r="A1838" t="s">
        <v>203</v>
      </c>
      <c r="B1838" t="s">
        <v>230</v>
      </c>
      <c r="C1838">
        <v>1599</v>
      </c>
      <c r="D1838">
        <v>2</v>
      </c>
      <c r="F1838">
        <v>2012</v>
      </c>
      <c r="G1838">
        <v>99</v>
      </c>
      <c r="H1838">
        <v>97.66</v>
      </c>
      <c r="I1838">
        <v>16023</v>
      </c>
      <c r="K1838">
        <v>35.189</v>
      </c>
      <c r="L1838">
        <v>0.37109999999999999</v>
      </c>
      <c r="M1838">
        <v>14781.829</v>
      </c>
      <c r="N1838">
        <v>8.1799999999999998E-2</v>
      </c>
      <c r="O1838">
        <v>19.268000000000001</v>
      </c>
      <c r="P1838">
        <v>0.1497</v>
      </c>
      <c r="Q1838">
        <v>182753.38</v>
      </c>
      <c r="R1838" t="s">
        <v>45</v>
      </c>
      <c r="S1838" t="s">
        <v>34</v>
      </c>
      <c r="T1838" t="s">
        <v>63</v>
      </c>
      <c r="V1838" t="s">
        <v>232</v>
      </c>
      <c r="W1838" t="s">
        <v>51</v>
      </c>
      <c r="Y1838" t="s">
        <v>35</v>
      </c>
    </row>
    <row r="1839" spans="1:25" x14ac:dyDescent="0.45">
      <c r="A1839" t="s">
        <v>203</v>
      </c>
      <c r="B1839" t="s">
        <v>230</v>
      </c>
      <c r="C1839">
        <v>1599</v>
      </c>
      <c r="D1839">
        <v>2</v>
      </c>
      <c r="F1839">
        <v>2013</v>
      </c>
      <c r="G1839">
        <v>658</v>
      </c>
      <c r="H1839">
        <v>641.66999999999996</v>
      </c>
      <c r="I1839">
        <v>112656.59</v>
      </c>
      <c r="K1839">
        <v>35.808999999999997</v>
      </c>
      <c r="L1839">
        <v>7.0800000000000002E-2</v>
      </c>
      <c r="M1839">
        <v>77085.861999999994</v>
      </c>
      <c r="N1839">
        <v>6.3600000000000004E-2</v>
      </c>
      <c r="O1839">
        <v>47.225999999999999</v>
      </c>
      <c r="P1839">
        <v>7.3999999999999996E-2</v>
      </c>
      <c r="Q1839">
        <v>1232496.3389999999</v>
      </c>
      <c r="R1839" t="s">
        <v>45</v>
      </c>
      <c r="S1839" t="s">
        <v>34</v>
      </c>
      <c r="T1839" t="s">
        <v>63</v>
      </c>
      <c r="V1839" t="s">
        <v>232</v>
      </c>
      <c r="W1839" t="s">
        <v>51</v>
      </c>
      <c r="Y1839" t="s">
        <v>35</v>
      </c>
    </row>
    <row r="1840" spans="1:25" x14ac:dyDescent="0.45">
      <c r="A1840" t="s">
        <v>203</v>
      </c>
      <c r="B1840" t="s">
        <v>230</v>
      </c>
      <c r="C1840">
        <v>1599</v>
      </c>
      <c r="D1840">
        <v>2</v>
      </c>
      <c r="F1840">
        <v>2014</v>
      </c>
      <c r="G1840">
        <v>483</v>
      </c>
      <c r="H1840">
        <v>471.35</v>
      </c>
      <c r="I1840">
        <v>97861.72</v>
      </c>
      <c r="K1840">
        <v>159.06800000000001</v>
      </c>
      <c r="L1840">
        <v>0.26340000000000002</v>
      </c>
      <c r="M1840">
        <v>84029.467999999993</v>
      </c>
      <c r="N1840">
        <v>7.5899999999999995E-2</v>
      </c>
      <c r="O1840">
        <v>88.765000000000001</v>
      </c>
      <c r="P1840">
        <v>0.1401</v>
      </c>
      <c r="Q1840">
        <v>1082617.4620000001</v>
      </c>
      <c r="R1840" t="s">
        <v>45</v>
      </c>
      <c r="S1840" t="s">
        <v>34</v>
      </c>
      <c r="T1840" t="s">
        <v>63</v>
      </c>
      <c r="V1840" t="s">
        <v>232</v>
      </c>
      <c r="W1840" t="s">
        <v>51</v>
      </c>
      <c r="Y1840" t="s">
        <v>35</v>
      </c>
    </row>
    <row r="1841" spans="1:25" x14ac:dyDescent="0.45">
      <c r="A1841" t="s">
        <v>203</v>
      </c>
      <c r="B1841" t="s">
        <v>230</v>
      </c>
      <c r="C1841">
        <v>1599</v>
      </c>
      <c r="D1841">
        <v>2</v>
      </c>
      <c r="F1841">
        <v>2015</v>
      </c>
      <c r="G1841">
        <v>813</v>
      </c>
      <c r="H1841">
        <v>789.18</v>
      </c>
      <c r="I1841">
        <v>144113.42000000001</v>
      </c>
      <c r="K1841">
        <v>187.63</v>
      </c>
      <c r="L1841">
        <v>0.14130000000000001</v>
      </c>
      <c r="M1841">
        <v>119562.005</v>
      </c>
      <c r="N1841">
        <v>6.8000000000000005E-2</v>
      </c>
      <c r="O1841">
        <v>137.52500000000001</v>
      </c>
      <c r="P1841">
        <v>0.1103</v>
      </c>
      <c r="Q1841">
        <v>1647127.6950000001</v>
      </c>
      <c r="R1841" t="s">
        <v>45</v>
      </c>
      <c r="S1841" t="s">
        <v>34</v>
      </c>
      <c r="T1841" t="s">
        <v>63</v>
      </c>
      <c r="V1841" t="s">
        <v>232</v>
      </c>
      <c r="W1841" t="s">
        <v>51</v>
      </c>
      <c r="Y1841" t="s">
        <v>47</v>
      </c>
    </row>
    <row r="1842" spans="1:25" x14ac:dyDescent="0.45">
      <c r="A1842" t="s">
        <v>203</v>
      </c>
      <c r="B1842" t="s">
        <v>230</v>
      </c>
      <c r="C1842">
        <v>1599</v>
      </c>
      <c r="D1842">
        <v>2</v>
      </c>
      <c r="F1842">
        <v>2016</v>
      </c>
      <c r="G1842">
        <v>241</v>
      </c>
      <c r="H1842">
        <v>236.16</v>
      </c>
      <c r="I1842">
        <v>49109.78</v>
      </c>
      <c r="K1842">
        <v>12.912000000000001</v>
      </c>
      <c r="L1842">
        <v>2.4400000000000002E-2</v>
      </c>
      <c r="M1842">
        <v>32307.182000000001</v>
      </c>
      <c r="N1842">
        <v>6.0499999999999998E-2</v>
      </c>
      <c r="O1842">
        <v>23.911000000000001</v>
      </c>
      <c r="P1842">
        <v>7.9100000000000004E-2</v>
      </c>
      <c r="Q1842">
        <v>518490.21399999998</v>
      </c>
      <c r="R1842" t="s">
        <v>45</v>
      </c>
      <c r="S1842" t="s">
        <v>34</v>
      </c>
      <c r="T1842" t="s">
        <v>63</v>
      </c>
      <c r="V1842" t="s">
        <v>232</v>
      </c>
      <c r="W1842" t="s">
        <v>51</v>
      </c>
      <c r="Y1842" t="s">
        <v>47</v>
      </c>
    </row>
    <row r="1843" spans="1:25" x14ac:dyDescent="0.45">
      <c r="A1843" t="s">
        <v>203</v>
      </c>
      <c r="B1843" t="s">
        <v>230</v>
      </c>
      <c r="C1843">
        <v>1599</v>
      </c>
      <c r="D1843">
        <v>2</v>
      </c>
      <c r="F1843">
        <v>2017</v>
      </c>
      <c r="G1843">
        <v>186</v>
      </c>
      <c r="H1843">
        <v>180.76</v>
      </c>
      <c r="I1843">
        <v>37427.49</v>
      </c>
      <c r="K1843">
        <v>41.482999999999997</v>
      </c>
      <c r="L1843">
        <v>0.1431</v>
      </c>
      <c r="M1843">
        <v>28209.132000000001</v>
      </c>
      <c r="N1843">
        <v>6.7100000000000007E-2</v>
      </c>
      <c r="O1843">
        <v>30.751000000000001</v>
      </c>
      <c r="P1843">
        <v>0.1174</v>
      </c>
      <c r="Q1843">
        <v>398170.01799999998</v>
      </c>
      <c r="R1843" t="s">
        <v>34</v>
      </c>
      <c r="S1843" t="s">
        <v>45</v>
      </c>
      <c r="T1843" t="s">
        <v>63</v>
      </c>
      <c r="V1843" t="s">
        <v>232</v>
      </c>
      <c r="W1843" t="s">
        <v>51</v>
      </c>
      <c r="Y1843" t="s">
        <v>47</v>
      </c>
    </row>
    <row r="1844" spans="1:25" x14ac:dyDescent="0.45">
      <c r="A1844" t="s">
        <v>203</v>
      </c>
      <c r="B1844" t="s">
        <v>230</v>
      </c>
      <c r="C1844">
        <v>1599</v>
      </c>
      <c r="D1844">
        <v>2</v>
      </c>
      <c r="F1844">
        <v>2018</v>
      </c>
      <c r="G1844">
        <v>260</v>
      </c>
      <c r="H1844">
        <v>256.13</v>
      </c>
      <c r="I1844">
        <v>67716.59</v>
      </c>
      <c r="K1844">
        <v>86.697999999999993</v>
      </c>
      <c r="L1844">
        <v>0.1832</v>
      </c>
      <c r="M1844">
        <v>50237.714999999997</v>
      </c>
      <c r="N1844">
        <v>6.88E-2</v>
      </c>
      <c r="O1844">
        <v>57.874000000000002</v>
      </c>
      <c r="P1844">
        <v>0.13</v>
      </c>
      <c r="Q1844">
        <v>683870.04700000002</v>
      </c>
      <c r="R1844" t="s">
        <v>34</v>
      </c>
      <c r="S1844" t="s">
        <v>45</v>
      </c>
      <c r="T1844" t="s">
        <v>63</v>
      </c>
      <c r="V1844" t="s">
        <v>232</v>
      </c>
      <c r="W1844" t="s">
        <v>51</v>
      </c>
      <c r="Y1844" t="s">
        <v>47</v>
      </c>
    </row>
    <row r="1845" spans="1:25" x14ac:dyDescent="0.45">
      <c r="A1845" t="s">
        <v>203</v>
      </c>
      <c r="B1845" t="s">
        <v>230</v>
      </c>
      <c r="C1845">
        <v>1599</v>
      </c>
      <c r="D1845">
        <v>2</v>
      </c>
      <c r="F1845">
        <v>2019</v>
      </c>
      <c r="G1845">
        <v>112</v>
      </c>
      <c r="H1845">
        <v>107.19</v>
      </c>
      <c r="I1845">
        <v>18703.8</v>
      </c>
      <c r="K1845">
        <v>24.3</v>
      </c>
      <c r="L1845">
        <v>0.14649999999999999</v>
      </c>
      <c r="M1845">
        <v>15306.677</v>
      </c>
      <c r="N1845">
        <v>6.7699999999999996E-2</v>
      </c>
      <c r="O1845">
        <v>15.083</v>
      </c>
      <c r="P1845">
        <v>9.1899999999999996E-2</v>
      </c>
      <c r="Q1845">
        <v>209596.39799999999</v>
      </c>
      <c r="R1845" t="s">
        <v>34</v>
      </c>
      <c r="S1845" t="s">
        <v>45</v>
      </c>
      <c r="T1845" t="s">
        <v>63</v>
      </c>
      <c r="V1845" t="s">
        <v>232</v>
      </c>
      <c r="W1845" t="s">
        <v>51</v>
      </c>
      <c r="Y1845" t="s">
        <v>47</v>
      </c>
    </row>
    <row r="1846" spans="1:25" x14ac:dyDescent="0.45">
      <c r="A1846" t="s">
        <v>203</v>
      </c>
      <c r="B1846" t="s">
        <v>230</v>
      </c>
      <c r="C1846">
        <v>1599</v>
      </c>
      <c r="D1846">
        <v>2</v>
      </c>
      <c r="F1846">
        <v>2020</v>
      </c>
      <c r="G1846">
        <v>59</v>
      </c>
      <c r="H1846">
        <v>55.97</v>
      </c>
      <c r="I1846">
        <v>10245.799999999999</v>
      </c>
      <c r="K1846">
        <v>9.0120000000000005</v>
      </c>
      <c r="L1846">
        <v>9.5899999999999999E-2</v>
      </c>
      <c r="M1846">
        <v>8612.6479999999992</v>
      </c>
      <c r="N1846">
        <v>6.4399999999999999E-2</v>
      </c>
      <c r="O1846">
        <v>7.0869999999999997</v>
      </c>
      <c r="P1846">
        <v>6.7299999999999999E-2</v>
      </c>
      <c r="Q1846">
        <v>127094.542</v>
      </c>
      <c r="R1846" t="s">
        <v>34</v>
      </c>
      <c r="S1846" t="s">
        <v>45</v>
      </c>
      <c r="T1846" t="s">
        <v>63</v>
      </c>
      <c r="V1846" t="s">
        <v>232</v>
      </c>
      <c r="W1846" t="s">
        <v>51</v>
      </c>
      <c r="Y1846" t="s">
        <v>47</v>
      </c>
    </row>
    <row r="1847" spans="1:25" x14ac:dyDescent="0.45">
      <c r="A1847" t="s">
        <v>203</v>
      </c>
      <c r="B1847" t="s">
        <v>230</v>
      </c>
      <c r="C1847">
        <v>1599</v>
      </c>
      <c r="D1847">
        <v>2</v>
      </c>
      <c r="F1847">
        <v>2021</v>
      </c>
      <c r="G1847">
        <v>184</v>
      </c>
      <c r="H1847">
        <v>176.94</v>
      </c>
      <c r="I1847">
        <v>33959.800000000003</v>
      </c>
      <c r="K1847">
        <v>23.495000000000001</v>
      </c>
      <c r="L1847">
        <v>7.5499999999999998E-2</v>
      </c>
      <c r="M1847">
        <v>24123.190999999999</v>
      </c>
      <c r="N1847">
        <v>6.3600000000000004E-2</v>
      </c>
      <c r="O1847">
        <v>19.161000000000001</v>
      </c>
      <c r="P1847">
        <v>7.9500000000000001E-2</v>
      </c>
      <c r="Q1847">
        <v>359441.82199999999</v>
      </c>
      <c r="R1847" t="s">
        <v>34</v>
      </c>
      <c r="S1847" t="s">
        <v>45</v>
      </c>
      <c r="T1847" t="s">
        <v>63</v>
      </c>
      <c r="V1847" t="s">
        <v>232</v>
      </c>
      <c r="W1847" t="s">
        <v>51</v>
      </c>
      <c r="Y1847" t="s">
        <v>47</v>
      </c>
    </row>
    <row r="1848" spans="1:25" x14ac:dyDescent="0.45">
      <c r="A1848" t="s">
        <v>203</v>
      </c>
      <c r="B1848" t="s">
        <v>230</v>
      </c>
      <c r="C1848">
        <v>1599</v>
      </c>
      <c r="D1848">
        <v>2</v>
      </c>
      <c r="F1848">
        <v>2022</v>
      </c>
      <c r="G1848">
        <v>422</v>
      </c>
      <c r="H1848">
        <v>407.96</v>
      </c>
      <c r="I1848">
        <v>124493.43</v>
      </c>
      <c r="K1848">
        <v>219.423</v>
      </c>
      <c r="L1848">
        <v>0.34439999999999998</v>
      </c>
      <c r="M1848">
        <v>98428.913</v>
      </c>
      <c r="N1848">
        <v>0.08</v>
      </c>
      <c r="O1848">
        <v>101.651</v>
      </c>
      <c r="P1848">
        <v>0.15049999999999999</v>
      </c>
      <c r="Q1848">
        <v>1214364.845</v>
      </c>
      <c r="R1848" t="s">
        <v>34</v>
      </c>
      <c r="S1848" t="s">
        <v>45</v>
      </c>
      <c r="T1848" t="s">
        <v>63</v>
      </c>
      <c r="V1848" t="s">
        <v>232</v>
      </c>
      <c r="W1848" t="s">
        <v>51</v>
      </c>
      <c r="Y1848" t="s">
        <v>47</v>
      </c>
    </row>
    <row r="1849" spans="1:25" x14ac:dyDescent="0.45">
      <c r="A1849" t="s">
        <v>203</v>
      </c>
      <c r="B1849" t="s">
        <v>230</v>
      </c>
      <c r="C1849">
        <v>1599</v>
      </c>
      <c r="D1849">
        <v>2</v>
      </c>
      <c r="F1849">
        <v>2023</v>
      </c>
      <c r="G1849">
        <v>265</v>
      </c>
      <c r="H1849">
        <v>258.68</v>
      </c>
      <c r="I1849">
        <v>58696.53</v>
      </c>
      <c r="K1849">
        <v>34.341000000000001</v>
      </c>
      <c r="L1849">
        <v>8.3199999999999996E-2</v>
      </c>
      <c r="M1849">
        <v>39780.665000000001</v>
      </c>
      <c r="N1849">
        <v>6.5000000000000002E-2</v>
      </c>
      <c r="O1849">
        <v>35.356999999999999</v>
      </c>
      <c r="P1849">
        <v>9.1800000000000007E-2</v>
      </c>
      <c r="Q1849">
        <v>588570.01</v>
      </c>
      <c r="R1849" t="s">
        <v>34</v>
      </c>
      <c r="S1849" t="s">
        <v>45</v>
      </c>
      <c r="T1849" t="s">
        <v>63</v>
      </c>
      <c r="V1849" t="s">
        <v>232</v>
      </c>
      <c r="W1849" t="s">
        <v>51</v>
      </c>
      <c r="Y1849" t="s">
        <v>47</v>
      </c>
    </row>
    <row r="1850" spans="1:25" x14ac:dyDescent="0.45">
      <c r="A1850" t="s">
        <v>203</v>
      </c>
      <c r="B1850" t="s">
        <v>230</v>
      </c>
      <c r="C1850">
        <v>1599</v>
      </c>
      <c r="D1850">
        <v>2</v>
      </c>
      <c r="F1850">
        <v>2024</v>
      </c>
      <c r="G1850">
        <v>121</v>
      </c>
      <c r="H1850">
        <v>116.61</v>
      </c>
      <c r="I1850">
        <v>19762.669999999998</v>
      </c>
      <c r="K1850">
        <v>19.683</v>
      </c>
      <c r="L1850">
        <v>0.1338</v>
      </c>
      <c r="M1850">
        <v>15140.107</v>
      </c>
      <c r="N1850">
        <v>6.8500000000000005E-2</v>
      </c>
      <c r="O1850">
        <v>13.462999999999999</v>
      </c>
      <c r="P1850">
        <v>9.8799999999999999E-2</v>
      </c>
      <c r="Q1850">
        <v>208328.875</v>
      </c>
      <c r="R1850" t="s">
        <v>34</v>
      </c>
      <c r="S1850" t="s">
        <v>45</v>
      </c>
      <c r="T1850" t="s">
        <v>63</v>
      </c>
      <c r="V1850" t="s">
        <v>232</v>
      </c>
      <c r="W1850" t="s">
        <v>51</v>
      </c>
      <c r="Y1850" t="s">
        <v>47</v>
      </c>
    </row>
    <row r="1851" spans="1:25" x14ac:dyDescent="0.45">
      <c r="A1851" t="s">
        <v>203</v>
      </c>
      <c r="B1851" t="s">
        <v>230</v>
      </c>
      <c r="C1851">
        <v>1599</v>
      </c>
      <c r="D1851">
        <v>3</v>
      </c>
      <c r="F1851">
        <v>2019</v>
      </c>
      <c r="G1851">
        <v>135</v>
      </c>
      <c r="H1851">
        <v>119.77</v>
      </c>
      <c r="I1851">
        <v>27638.7</v>
      </c>
      <c r="K1851">
        <v>8.5000000000000006E-2</v>
      </c>
      <c r="L1851">
        <v>1E-3</v>
      </c>
      <c r="M1851">
        <v>17740.793000000001</v>
      </c>
      <c r="N1851">
        <v>6.4600000000000005E-2</v>
      </c>
      <c r="O1851">
        <v>4.1580000000000004</v>
      </c>
      <c r="P1851">
        <v>4.6600000000000003E-2</v>
      </c>
      <c r="Q1851">
        <v>275187.95899999997</v>
      </c>
      <c r="R1851" t="s">
        <v>34</v>
      </c>
      <c r="S1851" t="s">
        <v>38</v>
      </c>
      <c r="T1851" t="s">
        <v>233</v>
      </c>
      <c r="V1851" t="s">
        <v>88</v>
      </c>
      <c r="Y1851" t="s">
        <v>36</v>
      </c>
    </row>
    <row r="1852" spans="1:25" x14ac:dyDescent="0.45">
      <c r="A1852" t="s">
        <v>203</v>
      </c>
      <c r="B1852" t="s">
        <v>230</v>
      </c>
      <c r="C1852">
        <v>1599</v>
      </c>
      <c r="D1852">
        <v>3</v>
      </c>
      <c r="F1852">
        <v>2020</v>
      </c>
      <c r="G1852">
        <v>1252</v>
      </c>
      <c r="H1852">
        <v>1215.5999999999999</v>
      </c>
      <c r="I1852">
        <v>303891.40999999997</v>
      </c>
      <c r="K1852">
        <v>0.90400000000000003</v>
      </c>
      <c r="L1852">
        <v>1E-3</v>
      </c>
      <c r="M1852">
        <v>180019.94</v>
      </c>
      <c r="N1852">
        <v>5.96E-2</v>
      </c>
      <c r="O1852">
        <v>15.137</v>
      </c>
      <c r="P1852">
        <v>1.5100000000000001E-2</v>
      </c>
      <c r="Q1852">
        <v>3003111.3149999999</v>
      </c>
      <c r="R1852" t="s">
        <v>34</v>
      </c>
      <c r="S1852" t="s">
        <v>38</v>
      </c>
      <c r="T1852" t="s">
        <v>28</v>
      </c>
      <c r="V1852" t="s">
        <v>88</v>
      </c>
      <c r="Y1852" t="s">
        <v>36</v>
      </c>
    </row>
    <row r="1853" spans="1:25" x14ac:dyDescent="0.45">
      <c r="A1853" t="s">
        <v>203</v>
      </c>
      <c r="B1853" t="s">
        <v>230</v>
      </c>
      <c r="C1853">
        <v>1599</v>
      </c>
      <c r="D1853">
        <v>3</v>
      </c>
      <c r="F1853">
        <v>2021</v>
      </c>
      <c r="G1853">
        <v>786</v>
      </c>
      <c r="H1853">
        <v>722.88</v>
      </c>
      <c r="I1853">
        <v>197348.92</v>
      </c>
      <c r="K1853">
        <v>0.58099999999999996</v>
      </c>
      <c r="L1853">
        <v>1E-3</v>
      </c>
      <c r="M1853">
        <v>114722.95600000001</v>
      </c>
      <c r="N1853">
        <v>5.91E-2</v>
      </c>
      <c r="O1853">
        <v>7.4240000000000004</v>
      </c>
      <c r="P1853">
        <v>9.4999999999999998E-3</v>
      </c>
      <c r="Q1853">
        <v>1927317.307</v>
      </c>
      <c r="R1853" t="s">
        <v>34</v>
      </c>
      <c r="S1853" t="s">
        <v>38</v>
      </c>
      <c r="T1853" t="s">
        <v>28</v>
      </c>
      <c r="V1853" t="s">
        <v>88</v>
      </c>
      <c r="Y1853" t="s">
        <v>36</v>
      </c>
    </row>
    <row r="1854" spans="1:25" x14ac:dyDescent="0.45">
      <c r="A1854" t="s">
        <v>203</v>
      </c>
      <c r="B1854" t="s">
        <v>230</v>
      </c>
      <c r="C1854">
        <v>1599</v>
      </c>
      <c r="D1854">
        <v>3</v>
      </c>
      <c r="F1854">
        <v>2022</v>
      </c>
      <c r="G1854">
        <v>992</v>
      </c>
      <c r="H1854">
        <v>912.72</v>
      </c>
      <c r="I1854">
        <v>255451.79</v>
      </c>
      <c r="K1854">
        <v>0.873</v>
      </c>
      <c r="L1854">
        <v>1E-3</v>
      </c>
      <c r="M1854">
        <v>165562.44699999999</v>
      </c>
      <c r="N1854">
        <v>6.4699999999999994E-2</v>
      </c>
      <c r="O1854">
        <v>13.968</v>
      </c>
      <c r="P1854">
        <v>2.1100000000000001E-2</v>
      </c>
      <c r="Q1854">
        <v>2507157.4890000001</v>
      </c>
      <c r="R1854" t="s">
        <v>34</v>
      </c>
      <c r="S1854" t="s">
        <v>38</v>
      </c>
      <c r="T1854" t="s">
        <v>28</v>
      </c>
      <c r="V1854" t="s">
        <v>88</v>
      </c>
      <c r="Y1854" t="s">
        <v>36</v>
      </c>
    </row>
    <row r="1855" spans="1:25" x14ac:dyDescent="0.45">
      <c r="A1855" t="s">
        <v>203</v>
      </c>
      <c r="B1855" t="s">
        <v>230</v>
      </c>
      <c r="C1855">
        <v>1599</v>
      </c>
      <c r="D1855">
        <v>3</v>
      </c>
      <c r="F1855">
        <v>2023</v>
      </c>
      <c r="G1855">
        <v>9</v>
      </c>
      <c r="H1855">
        <v>6.53</v>
      </c>
      <c r="I1855">
        <v>1391.23</v>
      </c>
      <c r="K1855">
        <v>5.0000000000000001E-3</v>
      </c>
      <c r="L1855">
        <v>1E-3</v>
      </c>
      <c r="M1855">
        <v>1142.3720000000001</v>
      </c>
      <c r="N1855">
        <v>6.9800000000000001E-2</v>
      </c>
      <c r="O1855">
        <v>0.13900000000000001</v>
      </c>
      <c r="P1855">
        <v>2.3800000000000002E-2</v>
      </c>
      <c r="Q1855">
        <v>15227.421</v>
      </c>
      <c r="R1855" t="s">
        <v>34</v>
      </c>
      <c r="S1855" t="s">
        <v>38</v>
      </c>
      <c r="T1855" t="s">
        <v>28</v>
      </c>
      <c r="V1855" t="s">
        <v>88</v>
      </c>
      <c r="Y1855" t="s">
        <v>36</v>
      </c>
    </row>
    <row r="1856" spans="1:25" x14ac:dyDescent="0.45">
      <c r="A1856" t="s">
        <v>203</v>
      </c>
      <c r="B1856" t="s">
        <v>230</v>
      </c>
      <c r="C1856">
        <v>1599</v>
      </c>
      <c r="D1856">
        <v>3</v>
      </c>
      <c r="F1856">
        <v>2024</v>
      </c>
      <c r="G1856">
        <v>167</v>
      </c>
      <c r="H1856">
        <v>146.55000000000001</v>
      </c>
      <c r="I1856">
        <v>33381.379999999997</v>
      </c>
      <c r="K1856">
        <v>0.10199999999999999</v>
      </c>
      <c r="L1856">
        <v>1E-3</v>
      </c>
      <c r="M1856">
        <v>20421.227999999999</v>
      </c>
      <c r="N1856">
        <v>5.9799999999999999E-2</v>
      </c>
      <c r="O1856">
        <v>2.1230000000000002</v>
      </c>
      <c r="P1856">
        <v>4.07E-2</v>
      </c>
      <c r="Q1856">
        <v>340103.26899999997</v>
      </c>
      <c r="R1856" t="s">
        <v>34</v>
      </c>
      <c r="S1856" t="s">
        <v>38</v>
      </c>
      <c r="T1856" t="s">
        <v>28</v>
      </c>
      <c r="V1856" t="s">
        <v>88</v>
      </c>
      <c r="Y1856" t="s">
        <v>36</v>
      </c>
    </row>
    <row r="1857" spans="1:25" x14ac:dyDescent="0.45">
      <c r="A1857" t="s">
        <v>203</v>
      </c>
      <c r="B1857" t="s">
        <v>234</v>
      </c>
      <c r="C1857">
        <v>1606</v>
      </c>
      <c r="D1857">
        <v>1</v>
      </c>
      <c r="F1857">
        <v>2009</v>
      </c>
      <c r="G1857">
        <v>5802</v>
      </c>
      <c r="H1857">
        <v>5778.5</v>
      </c>
      <c r="I1857">
        <v>569521.25</v>
      </c>
      <c r="K1857">
        <v>2129.3910000000001</v>
      </c>
      <c r="L1857">
        <v>0.72489999999999999</v>
      </c>
      <c r="M1857">
        <v>595045.30000000005</v>
      </c>
      <c r="N1857">
        <v>0.10299999999999999</v>
      </c>
      <c r="O1857">
        <v>355.37299999999999</v>
      </c>
      <c r="P1857">
        <v>0.13189999999999999</v>
      </c>
      <c r="Q1857">
        <v>5799685.7249999996</v>
      </c>
      <c r="R1857" t="s">
        <v>82</v>
      </c>
      <c r="T1857" t="s">
        <v>63</v>
      </c>
      <c r="V1857" t="s">
        <v>235</v>
      </c>
      <c r="W1857" t="s">
        <v>51</v>
      </c>
      <c r="Y1857" t="s">
        <v>35</v>
      </c>
    </row>
    <row r="1858" spans="1:25" x14ac:dyDescent="0.45">
      <c r="A1858" t="s">
        <v>203</v>
      </c>
      <c r="B1858" t="s">
        <v>234</v>
      </c>
      <c r="C1858">
        <v>1606</v>
      </c>
      <c r="D1858">
        <v>1</v>
      </c>
      <c r="F1858">
        <v>2010</v>
      </c>
      <c r="G1858">
        <v>5294</v>
      </c>
      <c r="H1858">
        <v>5259.75</v>
      </c>
      <c r="I1858">
        <v>533186.75</v>
      </c>
      <c r="K1858">
        <v>550.67700000000002</v>
      </c>
      <c r="L1858">
        <v>0.21110000000000001</v>
      </c>
      <c r="M1858">
        <v>523436.25</v>
      </c>
      <c r="N1858">
        <v>0.10299999999999999</v>
      </c>
      <c r="O1858">
        <v>287.488</v>
      </c>
      <c r="P1858">
        <v>0.11169999999999999</v>
      </c>
      <c r="Q1858">
        <v>5101765.6500000004</v>
      </c>
      <c r="R1858" t="s">
        <v>82</v>
      </c>
      <c r="T1858" t="s">
        <v>63</v>
      </c>
      <c r="V1858" t="s">
        <v>235</v>
      </c>
      <c r="W1858" t="s">
        <v>51</v>
      </c>
      <c r="Y1858" t="s">
        <v>35</v>
      </c>
    </row>
    <row r="1859" spans="1:25" x14ac:dyDescent="0.45">
      <c r="A1859" t="s">
        <v>203</v>
      </c>
      <c r="B1859" t="s">
        <v>234</v>
      </c>
      <c r="C1859">
        <v>1606</v>
      </c>
      <c r="D1859">
        <v>1</v>
      </c>
      <c r="F1859">
        <v>2011</v>
      </c>
      <c r="G1859">
        <v>1723</v>
      </c>
      <c r="H1859">
        <v>1676.25</v>
      </c>
      <c r="I1859">
        <v>122659.75</v>
      </c>
      <c r="K1859">
        <v>128.798</v>
      </c>
      <c r="L1859">
        <v>0.28149999999999997</v>
      </c>
      <c r="M1859">
        <v>138269.77499999999</v>
      </c>
      <c r="N1859">
        <v>0.10249999999999999</v>
      </c>
      <c r="O1859">
        <v>70.149000000000001</v>
      </c>
      <c r="P1859">
        <v>9.6600000000000005E-2</v>
      </c>
      <c r="Q1859">
        <v>1347631.075</v>
      </c>
      <c r="R1859" t="s">
        <v>82</v>
      </c>
      <c r="T1859" t="s">
        <v>63</v>
      </c>
      <c r="V1859" t="s">
        <v>235</v>
      </c>
      <c r="W1859" t="s">
        <v>51</v>
      </c>
      <c r="Y1859" t="s">
        <v>35</v>
      </c>
    </row>
    <row r="1860" spans="1:25" x14ac:dyDescent="0.45">
      <c r="A1860" t="s">
        <v>203</v>
      </c>
      <c r="B1860" t="s">
        <v>234</v>
      </c>
      <c r="C1860">
        <v>1606</v>
      </c>
      <c r="D1860">
        <v>1</v>
      </c>
      <c r="F1860">
        <v>2012</v>
      </c>
      <c r="G1860">
        <v>1832</v>
      </c>
      <c r="H1860">
        <v>1784.75</v>
      </c>
      <c r="I1860">
        <v>121786</v>
      </c>
      <c r="K1860">
        <v>133.602</v>
      </c>
      <c r="L1860">
        <v>0.1757</v>
      </c>
      <c r="M1860">
        <v>151659.52499999999</v>
      </c>
      <c r="N1860">
        <v>0.1017</v>
      </c>
      <c r="O1860">
        <v>73.825999999999993</v>
      </c>
      <c r="P1860">
        <v>9.4500000000000001E-2</v>
      </c>
      <c r="Q1860">
        <v>1478188.9750000001</v>
      </c>
      <c r="R1860" t="s">
        <v>82</v>
      </c>
      <c r="T1860" t="s">
        <v>63</v>
      </c>
      <c r="V1860" t="s">
        <v>235</v>
      </c>
      <c r="W1860" t="s">
        <v>51</v>
      </c>
      <c r="Y1860" t="s">
        <v>35</v>
      </c>
    </row>
    <row r="1861" spans="1:25" x14ac:dyDescent="0.45">
      <c r="A1861" t="s">
        <v>203</v>
      </c>
      <c r="B1861" t="s">
        <v>234</v>
      </c>
      <c r="C1861">
        <v>1606</v>
      </c>
      <c r="D1861">
        <v>1</v>
      </c>
      <c r="F1861">
        <v>2013</v>
      </c>
      <c r="G1861">
        <v>1324</v>
      </c>
      <c r="H1861">
        <v>1297.25</v>
      </c>
      <c r="I1861">
        <v>109461.75</v>
      </c>
      <c r="K1861">
        <v>130.22200000000001</v>
      </c>
      <c r="L1861">
        <v>0.19239999999999999</v>
      </c>
      <c r="M1861">
        <v>136660.6</v>
      </c>
      <c r="N1861">
        <v>0.1028</v>
      </c>
      <c r="O1861">
        <v>58.308</v>
      </c>
      <c r="P1861">
        <v>8.3900000000000002E-2</v>
      </c>
      <c r="Q1861">
        <v>1331966.925</v>
      </c>
      <c r="R1861" t="s">
        <v>82</v>
      </c>
      <c r="T1861" t="s">
        <v>63</v>
      </c>
      <c r="V1861" t="s">
        <v>235</v>
      </c>
      <c r="W1861" t="s">
        <v>51</v>
      </c>
      <c r="Y1861" t="s">
        <v>35</v>
      </c>
    </row>
    <row r="1862" spans="1:25" x14ac:dyDescent="0.45">
      <c r="A1862" t="s">
        <v>203</v>
      </c>
      <c r="B1862" t="s">
        <v>234</v>
      </c>
      <c r="C1862">
        <v>1606</v>
      </c>
      <c r="D1862">
        <v>1</v>
      </c>
      <c r="F1862">
        <v>2014</v>
      </c>
      <c r="G1862">
        <v>124</v>
      </c>
      <c r="H1862">
        <v>119</v>
      </c>
      <c r="I1862">
        <v>6028.75</v>
      </c>
      <c r="K1862">
        <v>9.2360000000000007</v>
      </c>
      <c r="L1862">
        <v>0.1585</v>
      </c>
      <c r="M1862">
        <v>9775.875</v>
      </c>
      <c r="N1862">
        <v>0.1004</v>
      </c>
      <c r="O1862">
        <v>4.0339999999999998</v>
      </c>
      <c r="P1862">
        <v>7.3300000000000004E-2</v>
      </c>
      <c r="Q1862">
        <v>95279.3</v>
      </c>
      <c r="R1862" t="s">
        <v>82</v>
      </c>
      <c r="T1862" t="s">
        <v>63</v>
      </c>
      <c r="V1862" t="s">
        <v>235</v>
      </c>
      <c r="W1862" t="s">
        <v>51</v>
      </c>
      <c r="Y1862" t="s">
        <v>35</v>
      </c>
    </row>
    <row r="1863" spans="1:25" x14ac:dyDescent="0.45">
      <c r="A1863" t="s">
        <v>203</v>
      </c>
      <c r="B1863" t="s">
        <v>234</v>
      </c>
      <c r="C1863">
        <v>1606</v>
      </c>
      <c r="D1863">
        <v>1</v>
      </c>
      <c r="F1863">
        <v>2015</v>
      </c>
      <c r="G1863">
        <v>0</v>
      </c>
      <c r="H1863">
        <v>0</v>
      </c>
      <c r="R1863" t="s">
        <v>82</v>
      </c>
      <c r="T1863" t="s">
        <v>63</v>
      </c>
      <c r="V1863" t="s">
        <v>235</v>
      </c>
      <c r="W1863" t="s">
        <v>51</v>
      </c>
    </row>
    <row r="1864" spans="1:25" x14ac:dyDescent="0.45">
      <c r="A1864" t="s">
        <v>203</v>
      </c>
      <c r="B1864" t="s">
        <v>236</v>
      </c>
      <c r="C1864">
        <v>1613</v>
      </c>
      <c r="D1864">
        <v>11</v>
      </c>
      <c r="F1864">
        <v>2009</v>
      </c>
      <c r="G1864">
        <v>19</v>
      </c>
      <c r="H1864">
        <v>16.53</v>
      </c>
      <c r="I1864">
        <v>413.25</v>
      </c>
      <c r="M1864">
        <v>272.8</v>
      </c>
      <c r="N1864">
        <v>8.0399999999999999E-2</v>
      </c>
      <c r="O1864">
        <v>2.024</v>
      </c>
      <c r="P1864">
        <v>1.2</v>
      </c>
      <c r="Q1864">
        <v>3374</v>
      </c>
      <c r="R1864" t="s">
        <v>27</v>
      </c>
      <c r="T1864" t="s">
        <v>28</v>
      </c>
      <c r="Y1864" t="s">
        <v>69</v>
      </c>
    </row>
    <row r="1865" spans="1:25" x14ac:dyDescent="0.45">
      <c r="A1865" t="s">
        <v>203</v>
      </c>
      <c r="B1865" t="s">
        <v>236</v>
      </c>
      <c r="C1865">
        <v>1613</v>
      </c>
      <c r="D1865">
        <v>11</v>
      </c>
      <c r="F1865">
        <v>2010</v>
      </c>
      <c r="G1865">
        <v>24</v>
      </c>
      <c r="H1865">
        <v>24</v>
      </c>
      <c r="I1865">
        <v>600</v>
      </c>
      <c r="M1865">
        <v>640.79999999999995</v>
      </c>
      <c r="N1865">
        <v>8.1000000000000003E-2</v>
      </c>
      <c r="O1865">
        <v>4.7519999999999998</v>
      </c>
      <c r="P1865">
        <v>1.2</v>
      </c>
      <c r="Q1865">
        <v>7920</v>
      </c>
      <c r="R1865" t="s">
        <v>27</v>
      </c>
      <c r="T1865" t="s">
        <v>28</v>
      </c>
      <c r="Y1865" t="s">
        <v>69</v>
      </c>
    </row>
    <row r="1866" spans="1:25" x14ac:dyDescent="0.45">
      <c r="A1866" t="s">
        <v>203</v>
      </c>
      <c r="B1866" t="s">
        <v>236</v>
      </c>
      <c r="C1866">
        <v>1613</v>
      </c>
      <c r="D1866">
        <v>8</v>
      </c>
      <c r="F1866">
        <v>2009</v>
      </c>
      <c r="G1866">
        <v>1649</v>
      </c>
      <c r="H1866">
        <v>1614.33</v>
      </c>
      <c r="J1866">
        <v>872185.33</v>
      </c>
      <c r="K1866">
        <v>379.67099999999999</v>
      </c>
      <c r="L1866">
        <v>0.50129999999999997</v>
      </c>
      <c r="M1866">
        <v>138340.18</v>
      </c>
      <c r="N1866">
        <v>9.8199999999999996E-2</v>
      </c>
      <c r="O1866">
        <v>97.347999999999999</v>
      </c>
      <c r="P1866">
        <v>0.13120000000000001</v>
      </c>
      <c r="Q1866">
        <v>1365627.7039999999</v>
      </c>
      <c r="R1866" t="s">
        <v>82</v>
      </c>
      <c r="S1866" t="s">
        <v>237</v>
      </c>
      <c r="T1866" t="s">
        <v>46</v>
      </c>
      <c r="V1866" t="s">
        <v>238</v>
      </c>
      <c r="W1866" t="s">
        <v>51</v>
      </c>
      <c r="Y1866" t="s">
        <v>35</v>
      </c>
    </row>
    <row r="1867" spans="1:25" x14ac:dyDescent="0.45">
      <c r="A1867" t="s">
        <v>203</v>
      </c>
      <c r="B1867" t="s">
        <v>236</v>
      </c>
      <c r="C1867">
        <v>1613</v>
      </c>
      <c r="D1867">
        <v>8</v>
      </c>
      <c r="F1867">
        <v>2010</v>
      </c>
      <c r="G1867">
        <v>26</v>
      </c>
      <c r="H1867">
        <v>26</v>
      </c>
      <c r="J1867">
        <v>2677</v>
      </c>
      <c r="K1867">
        <v>0.55000000000000004</v>
      </c>
      <c r="L1867">
        <v>0.2838</v>
      </c>
      <c r="M1867">
        <v>313.89999999999998</v>
      </c>
      <c r="N1867">
        <v>8.1000000000000003E-2</v>
      </c>
      <c r="O1867">
        <v>0.245</v>
      </c>
      <c r="P1867">
        <v>0.1263</v>
      </c>
      <c r="Q1867">
        <v>3877.7</v>
      </c>
      <c r="R1867" t="s">
        <v>82</v>
      </c>
      <c r="S1867" t="s">
        <v>237</v>
      </c>
      <c r="T1867" t="s">
        <v>46</v>
      </c>
      <c r="V1867" t="s">
        <v>238</v>
      </c>
      <c r="W1867" t="s">
        <v>51</v>
      </c>
      <c r="Y1867" t="s">
        <v>35</v>
      </c>
    </row>
    <row r="1868" spans="1:25" x14ac:dyDescent="0.45">
      <c r="A1868" t="s">
        <v>203</v>
      </c>
      <c r="B1868" t="s">
        <v>239</v>
      </c>
      <c r="C1868">
        <v>1619</v>
      </c>
      <c r="D1868">
        <v>1</v>
      </c>
      <c r="F1868">
        <v>2009</v>
      </c>
      <c r="G1868">
        <v>7142</v>
      </c>
      <c r="H1868">
        <v>7134.5</v>
      </c>
      <c r="I1868">
        <v>1569187.5</v>
      </c>
      <c r="K1868">
        <v>2507.3989999999999</v>
      </c>
      <c r="L1868">
        <v>0.34300000000000003</v>
      </c>
      <c r="M1868">
        <v>1486378.6</v>
      </c>
      <c r="N1868">
        <v>0.1023</v>
      </c>
      <c r="O1868">
        <v>693.63499999999999</v>
      </c>
      <c r="P1868">
        <v>0.1052</v>
      </c>
      <c r="Q1868">
        <v>14494874.550000001</v>
      </c>
      <c r="R1868" t="s">
        <v>82</v>
      </c>
      <c r="S1868" t="s">
        <v>106</v>
      </c>
      <c r="T1868" t="s">
        <v>46</v>
      </c>
      <c r="U1868" t="s">
        <v>116</v>
      </c>
      <c r="V1868" t="s">
        <v>240</v>
      </c>
      <c r="W1868" t="s">
        <v>190</v>
      </c>
      <c r="Y1868" t="s">
        <v>35</v>
      </c>
    </row>
    <row r="1869" spans="1:25" x14ac:dyDescent="0.45">
      <c r="A1869" t="s">
        <v>203</v>
      </c>
      <c r="B1869" t="s">
        <v>239</v>
      </c>
      <c r="C1869">
        <v>1619</v>
      </c>
      <c r="D1869">
        <v>1</v>
      </c>
      <c r="F1869">
        <v>2010</v>
      </c>
      <c r="G1869">
        <v>8316</v>
      </c>
      <c r="H1869">
        <v>8305</v>
      </c>
      <c r="I1869">
        <v>1778259.5</v>
      </c>
      <c r="K1869">
        <v>6349.2950000000001</v>
      </c>
      <c r="L1869">
        <v>0.74160000000000004</v>
      </c>
      <c r="M1869">
        <v>1721736.2250000001</v>
      </c>
      <c r="N1869">
        <v>0.1026</v>
      </c>
      <c r="O1869">
        <v>984.92899999999997</v>
      </c>
      <c r="P1869">
        <v>0.1321</v>
      </c>
      <c r="Q1869">
        <v>16786551.175000001</v>
      </c>
      <c r="R1869" t="s">
        <v>82</v>
      </c>
      <c r="S1869" t="s">
        <v>106</v>
      </c>
      <c r="T1869" t="s">
        <v>46</v>
      </c>
      <c r="U1869" t="s">
        <v>116</v>
      </c>
      <c r="V1869" t="s">
        <v>240</v>
      </c>
      <c r="W1869" t="s">
        <v>190</v>
      </c>
      <c r="Y1869" t="s">
        <v>35</v>
      </c>
    </row>
    <row r="1870" spans="1:25" x14ac:dyDescent="0.45">
      <c r="A1870" t="s">
        <v>203</v>
      </c>
      <c r="B1870" t="s">
        <v>239</v>
      </c>
      <c r="C1870">
        <v>1619</v>
      </c>
      <c r="D1870">
        <v>1</v>
      </c>
      <c r="F1870">
        <v>2011</v>
      </c>
      <c r="G1870">
        <v>5973</v>
      </c>
      <c r="H1870">
        <v>5949</v>
      </c>
      <c r="I1870">
        <v>946002</v>
      </c>
      <c r="K1870">
        <v>4298.3029999999999</v>
      </c>
      <c r="L1870">
        <v>0.91259999999999997</v>
      </c>
      <c r="M1870">
        <v>893350.07499999995</v>
      </c>
      <c r="N1870">
        <v>9.6600000000000005E-2</v>
      </c>
      <c r="O1870">
        <v>635.03200000000004</v>
      </c>
      <c r="P1870">
        <v>0.1671</v>
      </c>
      <c r="Q1870">
        <v>8998575.375</v>
      </c>
      <c r="R1870" t="s">
        <v>82</v>
      </c>
      <c r="S1870" t="s">
        <v>106</v>
      </c>
      <c r="T1870" t="s">
        <v>46</v>
      </c>
      <c r="U1870" t="s">
        <v>116</v>
      </c>
      <c r="V1870" t="s">
        <v>240</v>
      </c>
      <c r="W1870" t="s">
        <v>190</v>
      </c>
      <c r="Y1870" t="s">
        <v>35</v>
      </c>
    </row>
    <row r="1871" spans="1:25" x14ac:dyDescent="0.45">
      <c r="A1871" t="s">
        <v>203</v>
      </c>
      <c r="B1871" t="s">
        <v>239</v>
      </c>
      <c r="C1871">
        <v>1619</v>
      </c>
      <c r="D1871">
        <v>1</v>
      </c>
      <c r="F1871">
        <v>2012</v>
      </c>
      <c r="G1871">
        <v>4412</v>
      </c>
      <c r="H1871">
        <v>4370.75</v>
      </c>
      <c r="I1871">
        <v>665528.5</v>
      </c>
      <c r="K1871">
        <v>1859.5329999999999</v>
      </c>
      <c r="L1871">
        <v>0.51670000000000005</v>
      </c>
      <c r="M1871">
        <v>633168.97499999998</v>
      </c>
      <c r="N1871">
        <v>9.3100000000000002E-2</v>
      </c>
      <c r="O1871">
        <v>351.92500000000001</v>
      </c>
      <c r="P1871">
        <v>0.13109999999999999</v>
      </c>
      <c r="Q1871">
        <v>6399637.0499999998</v>
      </c>
      <c r="R1871" t="s">
        <v>82</v>
      </c>
      <c r="S1871" t="s">
        <v>106</v>
      </c>
      <c r="T1871" t="s">
        <v>46</v>
      </c>
      <c r="U1871" t="s">
        <v>116</v>
      </c>
      <c r="V1871" t="s">
        <v>240</v>
      </c>
      <c r="W1871" t="s">
        <v>190</v>
      </c>
      <c r="Y1871" t="s">
        <v>35</v>
      </c>
    </row>
    <row r="1872" spans="1:25" x14ac:dyDescent="0.45">
      <c r="A1872" t="s">
        <v>203</v>
      </c>
      <c r="B1872" t="s">
        <v>239</v>
      </c>
      <c r="C1872">
        <v>1619</v>
      </c>
      <c r="D1872">
        <v>1</v>
      </c>
      <c r="F1872">
        <v>2013</v>
      </c>
      <c r="G1872">
        <v>4768</v>
      </c>
      <c r="H1872">
        <v>4735.5</v>
      </c>
      <c r="I1872">
        <v>855455.25</v>
      </c>
      <c r="K1872">
        <v>1382.961</v>
      </c>
      <c r="L1872">
        <v>0.31809999999999999</v>
      </c>
      <c r="M1872">
        <v>813329.2</v>
      </c>
      <c r="N1872">
        <v>9.7900000000000001E-2</v>
      </c>
      <c r="O1872">
        <v>335.411</v>
      </c>
      <c r="P1872">
        <v>0.1028</v>
      </c>
      <c r="Q1872">
        <v>8014513.2000000002</v>
      </c>
      <c r="R1872" t="s">
        <v>82</v>
      </c>
      <c r="S1872" t="s">
        <v>106</v>
      </c>
      <c r="T1872" t="s">
        <v>46</v>
      </c>
      <c r="U1872" t="s">
        <v>116</v>
      </c>
      <c r="V1872" t="s">
        <v>240</v>
      </c>
      <c r="W1872" t="s">
        <v>190</v>
      </c>
      <c r="Y1872" t="s">
        <v>35</v>
      </c>
    </row>
    <row r="1873" spans="1:25" x14ac:dyDescent="0.45">
      <c r="A1873" t="s">
        <v>203</v>
      </c>
      <c r="B1873" t="s">
        <v>239</v>
      </c>
      <c r="C1873">
        <v>1619</v>
      </c>
      <c r="D1873">
        <v>1</v>
      </c>
      <c r="F1873">
        <v>2014</v>
      </c>
      <c r="G1873">
        <v>3540</v>
      </c>
      <c r="H1873">
        <v>3526.5</v>
      </c>
      <c r="I1873">
        <v>692679.25</v>
      </c>
      <c r="K1873">
        <v>407.24700000000001</v>
      </c>
      <c r="L1873">
        <v>0.1288</v>
      </c>
      <c r="M1873">
        <v>650248.69999999995</v>
      </c>
      <c r="N1873">
        <v>9.9900000000000003E-2</v>
      </c>
      <c r="O1873">
        <v>209.167</v>
      </c>
      <c r="P1873">
        <v>7.4800000000000005E-2</v>
      </c>
      <c r="Q1873">
        <v>6357309.4500000002</v>
      </c>
      <c r="R1873" t="s">
        <v>82</v>
      </c>
      <c r="S1873" t="s">
        <v>106</v>
      </c>
      <c r="T1873" t="s">
        <v>46</v>
      </c>
      <c r="U1873" t="s">
        <v>116</v>
      </c>
      <c r="V1873" t="s">
        <v>240</v>
      </c>
      <c r="W1873" t="s">
        <v>190</v>
      </c>
      <c r="Y1873" t="s">
        <v>35</v>
      </c>
    </row>
    <row r="1874" spans="1:25" x14ac:dyDescent="0.45">
      <c r="A1874" t="s">
        <v>203</v>
      </c>
      <c r="B1874" t="s">
        <v>239</v>
      </c>
      <c r="C1874">
        <v>1619</v>
      </c>
      <c r="D1874">
        <v>1</v>
      </c>
      <c r="F1874">
        <v>2015</v>
      </c>
      <c r="G1874">
        <v>3098</v>
      </c>
      <c r="H1874">
        <v>3085.5</v>
      </c>
      <c r="I1874">
        <v>627731</v>
      </c>
      <c r="K1874">
        <v>371.76400000000001</v>
      </c>
      <c r="L1874">
        <v>0.12330000000000001</v>
      </c>
      <c r="M1874">
        <v>609158.92500000005</v>
      </c>
      <c r="N1874">
        <v>0.1</v>
      </c>
      <c r="O1874">
        <v>183.80699999999999</v>
      </c>
      <c r="P1874">
        <v>6.83E-2</v>
      </c>
      <c r="Q1874">
        <v>5969737.8250000002</v>
      </c>
      <c r="R1874" t="s">
        <v>82</v>
      </c>
      <c r="S1874" t="s">
        <v>106</v>
      </c>
      <c r="T1874" t="s">
        <v>46</v>
      </c>
      <c r="U1874" t="s">
        <v>116</v>
      </c>
      <c r="V1874" t="s">
        <v>240</v>
      </c>
      <c r="W1874" t="s">
        <v>190</v>
      </c>
      <c r="Y1874" t="s">
        <v>47</v>
      </c>
    </row>
    <row r="1875" spans="1:25" x14ac:dyDescent="0.45">
      <c r="A1875" t="s">
        <v>203</v>
      </c>
      <c r="B1875" t="s">
        <v>239</v>
      </c>
      <c r="C1875">
        <v>1619</v>
      </c>
      <c r="D1875">
        <v>1</v>
      </c>
      <c r="F1875">
        <v>2016</v>
      </c>
      <c r="G1875">
        <v>6008</v>
      </c>
      <c r="H1875">
        <v>5988</v>
      </c>
      <c r="I1875">
        <v>1036214.25</v>
      </c>
      <c r="K1875">
        <v>461.63200000000001</v>
      </c>
      <c r="L1875">
        <v>8.5199999999999998E-2</v>
      </c>
      <c r="M1875">
        <v>1085225</v>
      </c>
      <c r="N1875">
        <v>0.1013</v>
      </c>
      <c r="O1875">
        <v>338.25299999999999</v>
      </c>
      <c r="P1875">
        <v>6.6500000000000004E-2</v>
      </c>
      <c r="Q1875">
        <v>10604312.85</v>
      </c>
      <c r="R1875" t="s">
        <v>82</v>
      </c>
      <c r="S1875" t="s">
        <v>106</v>
      </c>
      <c r="T1875" t="s">
        <v>46</v>
      </c>
      <c r="U1875" t="s">
        <v>116</v>
      </c>
      <c r="V1875" t="s">
        <v>240</v>
      </c>
      <c r="W1875" t="s">
        <v>190</v>
      </c>
      <c r="Y1875" t="s">
        <v>47</v>
      </c>
    </row>
    <row r="1876" spans="1:25" x14ac:dyDescent="0.45">
      <c r="A1876" t="s">
        <v>203</v>
      </c>
      <c r="B1876" t="s">
        <v>239</v>
      </c>
      <c r="C1876">
        <v>1619</v>
      </c>
      <c r="D1876">
        <v>1</v>
      </c>
      <c r="F1876">
        <v>2017</v>
      </c>
      <c r="G1876">
        <v>2215</v>
      </c>
      <c r="H1876">
        <v>2205.25</v>
      </c>
      <c r="I1876">
        <v>342847.75</v>
      </c>
      <c r="K1876">
        <v>212.24199999999999</v>
      </c>
      <c r="L1876">
        <v>0.1191</v>
      </c>
      <c r="M1876">
        <v>369486.22499999998</v>
      </c>
      <c r="N1876">
        <v>0.10059999999999999</v>
      </c>
      <c r="O1876">
        <v>128.16</v>
      </c>
      <c r="P1876">
        <v>7.3700000000000002E-2</v>
      </c>
      <c r="Q1876">
        <v>3630324.5249999999</v>
      </c>
      <c r="R1876" t="s">
        <v>82</v>
      </c>
      <c r="S1876" t="s">
        <v>106</v>
      </c>
      <c r="T1876" t="s">
        <v>46</v>
      </c>
      <c r="U1876" t="s">
        <v>116</v>
      </c>
      <c r="V1876" t="s">
        <v>240</v>
      </c>
      <c r="W1876" t="s">
        <v>190</v>
      </c>
      <c r="Y1876" t="s">
        <v>47</v>
      </c>
    </row>
    <row r="1877" spans="1:25" x14ac:dyDescent="0.45">
      <c r="A1877" t="s">
        <v>203</v>
      </c>
      <c r="B1877" t="s">
        <v>239</v>
      </c>
      <c r="C1877">
        <v>1619</v>
      </c>
      <c r="D1877">
        <v>2</v>
      </c>
      <c r="F1877">
        <v>2009</v>
      </c>
      <c r="G1877">
        <v>7692</v>
      </c>
      <c r="H1877">
        <v>7686</v>
      </c>
      <c r="I1877">
        <v>1696367</v>
      </c>
      <c r="K1877">
        <v>2879.0949999999998</v>
      </c>
      <c r="L1877">
        <v>0.39450000000000002</v>
      </c>
      <c r="M1877">
        <v>1555585.55</v>
      </c>
      <c r="N1877">
        <v>0.1026</v>
      </c>
      <c r="O1877">
        <v>1802.498</v>
      </c>
      <c r="P1877">
        <v>0.23710000000000001</v>
      </c>
      <c r="Q1877">
        <v>15166254.125</v>
      </c>
      <c r="R1877" t="s">
        <v>82</v>
      </c>
      <c r="S1877" t="s">
        <v>106</v>
      </c>
      <c r="T1877" t="s">
        <v>46</v>
      </c>
      <c r="U1877" t="s">
        <v>116</v>
      </c>
      <c r="V1877" t="s">
        <v>171</v>
      </c>
      <c r="W1877" t="s">
        <v>190</v>
      </c>
      <c r="Y1877" t="s">
        <v>35</v>
      </c>
    </row>
    <row r="1878" spans="1:25" x14ac:dyDescent="0.45">
      <c r="A1878" t="s">
        <v>203</v>
      </c>
      <c r="B1878" t="s">
        <v>239</v>
      </c>
      <c r="C1878">
        <v>1619</v>
      </c>
      <c r="D1878">
        <v>2</v>
      </c>
      <c r="F1878">
        <v>2010</v>
      </c>
      <c r="G1878">
        <v>8281</v>
      </c>
      <c r="H1878">
        <v>8272.5</v>
      </c>
      <c r="I1878">
        <v>1778593.5</v>
      </c>
      <c r="K1878">
        <v>5927.8990000000003</v>
      </c>
      <c r="L1878">
        <v>0.74419999999999997</v>
      </c>
      <c r="M1878">
        <v>1639228.175</v>
      </c>
      <c r="N1878">
        <v>0.1026</v>
      </c>
      <c r="O1878">
        <v>2042.6969999999999</v>
      </c>
      <c r="P1878">
        <v>0.2581</v>
      </c>
      <c r="Q1878">
        <v>15981433.800000001</v>
      </c>
      <c r="R1878" t="s">
        <v>82</v>
      </c>
      <c r="S1878" t="s">
        <v>106</v>
      </c>
      <c r="T1878" t="s">
        <v>46</v>
      </c>
      <c r="U1878" t="s">
        <v>116</v>
      </c>
      <c r="V1878" t="s">
        <v>171</v>
      </c>
      <c r="W1878" t="s">
        <v>190</v>
      </c>
      <c r="Y1878" t="s">
        <v>35</v>
      </c>
    </row>
    <row r="1879" spans="1:25" x14ac:dyDescent="0.45">
      <c r="A1879" t="s">
        <v>203</v>
      </c>
      <c r="B1879" t="s">
        <v>239</v>
      </c>
      <c r="C1879">
        <v>1619</v>
      </c>
      <c r="D1879">
        <v>2</v>
      </c>
      <c r="F1879">
        <v>2011</v>
      </c>
      <c r="G1879">
        <v>4383</v>
      </c>
      <c r="H1879">
        <v>4353.5</v>
      </c>
      <c r="I1879">
        <v>703214.25</v>
      </c>
      <c r="K1879">
        <v>3534.99</v>
      </c>
      <c r="L1879">
        <v>1.0077</v>
      </c>
      <c r="M1879">
        <v>650571.35</v>
      </c>
      <c r="N1879">
        <v>9.64E-2</v>
      </c>
      <c r="O1879">
        <v>826.95899999999995</v>
      </c>
      <c r="P1879">
        <v>0.2462</v>
      </c>
      <c r="Q1879">
        <v>6504259.3250000002</v>
      </c>
      <c r="R1879" t="s">
        <v>82</v>
      </c>
      <c r="S1879" t="s">
        <v>106</v>
      </c>
      <c r="T1879" t="s">
        <v>46</v>
      </c>
      <c r="U1879" t="s">
        <v>116</v>
      </c>
      <c r="V1879" t="s">
        <v>171</v>
      </c>
      <c r="W1879" t="s">
        <v>190</v>
      </c>
      <c r="Y1879" t="s">
        <v>35</v>
      </c>
    </row>
    <row r="1880" spans="1:25" x14ac:dyDescent="0.45">
      <c r="A1880" t="s">
        <v>203</v>
      </c>
      <c r="B1880" t="s">
        <v>239</v>
      </c>
      <c r="C1880">
        <v>1619</v>
      </c>
      <c r="D1880">
        <v>2</v>
      </c>
      <c r="F1880">
        <v>2012</v>
      </c>
      <c r="G1880">
        <v>2996</v>
      </c>
      <c r="H1880">
        <v>2962.25</v>
      </c>
      <c r="I1880">
        <v>408204.75</v>
      </c>
      <c r="K1880">
        <v>1228.4090000000001</v>
      </c>
      <c r="L1880">
        <v>0.50690000000000002</v>
      </c>
      <c r="M1880">
        <v>397678.42499999999</v>
      </c>
      <c r="N1880">
        <v>9.0499999999999997E-2</v>
      </c>
      <c r="O1880">
        <v>526.21400000000006</v>
      </c>
      <c r="P1880">
        <v>0.2387</v>
      </c>
      <c r="Q1880">
        <v>3987631.65</v>
      </c>
      <c r="R1880" t="s">
        <v>82</v>
      </c>
      <c r="S1880" t="s">
        <v>106</v>
      </c>
      <c r="T1880" t="s">
        <v>46</v>
      </c>
      <c r="U1880" t="s">
        <v>116</v>
      </c>
      <c r="V1880" t="s">
        <v>171</v>
      </c>
      <c r="W1880" t="s">
        <v>190</v>
      </c>
      <c r="Y1880" t="s">
        <v>35</v>
      </c>
    </row>
    <row r="1881" spans="1:25" x14ac:dyDescent="0.45">
      <c r="A1881" t="s">
        <v>203</v>
      </c>
      <c r="B1881" t="s">
        <v>239</v>
      </c>
      <c r="C1881">
        <v>1619</v>
      </c>
      <c r="D1881">
        <v>2</v>
      </c>
      <c r="F1881">
        <v>2013</v>
      </c>
      <c r="G1881">
        <v>4433</v>
      </c>
      <c r="H1881">
        <v>4395.5</v>
      </c>
      <c r="I1881">
        <v>802821.5</v>
      </c>
      <c r="K1881">
        <v>1625.2070000000001</v>
      </c>
      <c r="L1881">
        <v>0.39050000000000001</v>
      </c>
      <c r="M1881">
        <v>785189.35</v>
      </c>
      <c r="N1881">
        <v>9.7900000000000001E-2</v>
      </c>
      <c r="O1881">
        <v>997.65899999999999</v>
      </c>
      <c r="P1881">
        <v>0.2447</v>
      </c>
      <c r="Q1881">
        <v>7716224.6749999998</v>
      </c>
      <c r="R1881" t="s">
        <v>82</v>
      </c>
      <c r="S1881" t="s">
        <v>106</v>
      </c>
      <c r="T1881" t="s">
        <v>46</v>
      </c>
      <c r="U1881" t="s">
        <v>116</v>
      </c>
      <c r="V1881" t="s">
        <v>171</v>
      </c>
      <c r="W1881" t="s">
        <v>190</v>
      </c>
      <c r="Y1881" t="s">
        <v>35</v>
      </c>
    </row>
    <row r="1882" spans="1:25" x14ac:dyDescent="0.45">
      <c r="A1882" t="s">
        <v>203</v>
      </c>
      <c r="B1882" t="s">
        <v>239</v>
      </c>
      <c r="C1882">
        <v>1619</v>
      </c>
      <c r="D1882">
        <v>2</v>
      </c>
      <c r="F1882">
        <v>2014</v>
      </c>
      <c r="G1882">
        <v>3939</v>
      </c>
      <c r="H1882">
        <v>3923.25</v>
      </c>
      <c r="I1882">
        <v>785879.25</v>
      </c>
      <c r="K1882">
        <v>494.55500000000001</v>
      </c>
      <c r="L1882">
        <v>0.13800000000000001</v>
      </c>
      <c r="M1882">
        <v>739395.32499999995</v>
      </c>
      <c r="N1882">
        <v>0.1</v>
      </c>
      <c r="O1882">
        <v>899.61099999999999</v>
      </c>
      <c r="P1882">
        <v>0.24360000000000001</v>
      </c>
      <c r="Q1882">
        <v>7262817.6500000004</v>
      </c>
      <c r="R1882" t="s">
        <v>82</v>
      </c>
      <c r="S1882" t="s">
        <v>106</v>
      </c>
      <c r="T1882" t="s">
        <v>46</v>
      </c>
      <c r="U1882" t="s">
        <v>116</v>
      </c>
      <c r="V1882" t="s">
        <v>171</v>
      </c>
      <c r="W1882" t="s">
        <v>190</v>
      </c>
      <c r="Y1882" t="s">
        <v>35</v>
      </c>
    </row>
    <row r="1883" spans="1:25" x14ac:dyDescent="0.45">
      <c r="A1883" t="s">
        <v>203</v>
      </c>
      <c r="B1883" t="s">
        <v>239</v>
      </c>
      <c r="C1883">
        <v>1619</v>
      </c>
      <c r="D1883">
        <v>2</v>
      </c>
      <c r="F1883">
        <v>2015</v>
      </c>
      <c r="G1883">
        <v>2871</v>
      </c>
      <c r="H1883">
        <v>2854.75</v>
      </c>
      <c r="I1883">
        <v>567753.75</v>
      </c>
      <c r="K1883">
        <v>306.94299999999998</v>
      </c>
      <c r="L1883">
        <v>0.1172</v>
      </c>
      <c r="M1883">
        <v>539376.35</v>
      </c>
      <c r="N1883">
        <v>9.9400000000000002E-2</v>
      </c>
      <c r="O1883">
        <v>632.274</v>
      </c>
      <c r="P1883">
        <v>0.23380000000000001</v>
      </c>
      <c r="Q1883">
        <v>5281864.05</v>
      </c>
      <c r="R1883" t="s">
        <v>82</v>
      </c>
      <c r="S1883" t="s">
        <v>106</v>
      </c>
      <c r="T1883" t="s">
        <v>46</v>
      </c>
      <c r="U1883" t="s">
        <v>116</v>
      </c>
      <c r="V1883" t="s">
        <v>171</v>
      </c>
      <c r="W1883" t="s">
        <v>190</v>
      </c>
      <c r="Y1883" t="s">
        <v>47</v>
      </c>
    </row>
    <row r="1884" spans="1:25" x14ac:dyDescent="0.45">
      <c r="A1884" t="s">
        <v>203</v>
      </c>
      <c r="B1884" t="s">
        <v>239</v>
      </c>
      <c r="C1884">
        <v>1619</v>
      </c>
      <c r="D1884">
        <v>2</v>
      </c>
      <c r="F1884">
        <v>2016</v>
      </c>
      <c r="G1884">
        <v>2619</v>
      </c>
      <c r="H1884">
        <v>2605.75</v>
      </c>
      <c r="I1884">
        <v>394680</v>
      </c>
      <c r="K1884">
        <v>190.02199999999999</v>
      </c>
      <c r="L1884">
        <v>9.9400000000000002E-2</v>
      </c>
      <c r="M1884">
        <v>392517.45</v>
      </c>
      <c r="N1884">
        <v>9.9400000000000002E-2</v>
      </c>
      <c r="O1884">
        <v>425.32600000000002</v>
      </c>
      <c r="P1884">
        <v>0.21629999999999999</v>
      </c>
      <c r="Q1884">
        <v>3848596.15</v>
      </c>
      <c r="R1884" t="s">
        <v>82</v>
      </c>
      <c r="S1884" t="s">
        <v>106</v>
      </c>
      <c r="T1884" t="s">
        <v>46</v>
      </c>
      <c r="U1884" t="s">
        <v>116</v>
      </c>
      <c r="V1884" t="s">
        <v>171</v>
      </c>
      <c r="W1884" t="s">
        <v>190</v>
      </c>
      <c r="Y1884" t="s">
        <v>47</v>
      </c>
    </row>
    <row r="1885" spans="1:25" x14ac:dyDescent="0.45">
      <c r="A1885" t="s">
        <v>203</v>
      </c>
      <c r="B1885" t="s">
        <v>239</v>
      </c>
      <c r="C1885">
        <v>1619</v>
      </c>
      <c r="D1885">
        <v>2</v>
      </c>
      <c r="F1885">
        <v>2017</v>
      </c>
      <c r="G1885">
        <v>1466</v>
      </c>
      <c r="H1885">
        <v>1460</v>
      </c>
      <c r="I1885">
        <v>240646</v>
      </c>
      <c r="K1885">
        <v>144.53299999999999</v>
      </c>
      <c r="L1885">
        <v>0.12759999999999999</v>
      </c>
      <c r="M1885">
        <v>235466.8</v>
      </c>
      <c r="N1885">
        <v>0.1003</v>
      </c>
      <c r="O1885">
        <v>269.36500000000001</v>
      </c>
      <c r="P1885">
        <v>0.2326</v>
      </c>
      <c r="Q1885">
        <v>2310693.7250000001</v>
      </c>
      <c r="R1885" t="s">
        <v>82</v>
      </c>
      <c r="S1885" t="s">
        <v>106</v>
      </c>
      <c r="T1885" t="s">
        <v>46</v>
      </c>
      <c r="U1885" t="s">
        <v>116</v>
      </c>
      <c r="V1885" t="s">
        <v>171</v>
      </c>
      <c r="W1885" t="s">
        <v>190</v>
      </c>
      <c r="Y1885" t="s">
        <v>47</v>
      </c>
    </row>
    <row r="1886" spans="1:25" x14ac:dyDescent="0.45">
      <c r="A1886" t="s">
        <v>203</v>
      </c>
      <c r="B1886" t="s">
        <v>239</v>
      </c>
      <c r="C1886">
        <v>1619</v>
      </c>
      <c r="D1886">
        <v>3</v>
      </c>
      <c r="F1886">
        <v>2009</v>
      </c>
      <c r="G1886">
        <v>7787</v>
      </c>
      <c r="H1886">
        <v>7775</v>
      </c>
      <c r="I1886">
        <v>4387061</v>
      </c>
      <c r="K1886">
        <v>19712.807000000001</v>
      </c>
      <c r="L1886">
        <v>1.052</v>
      </c>
      <c r="M1886">
        <v>3812294.9249999998</v>
      </c>
      <c r="N1886">
        <v>0.1026</v>
      </c>
      <c r="O1886">
        <v>2463.3359999999998</v>
      </c>
      <c r="P1886">
        <v>0.14069999999999999</v>
      </c>
      <c r="Q1886">
        <v>37165874.899999999</v>
      </c>
      <c r="R1886" t="s">
        <v>82</v>
      </c>
      <c r="S1886" t="s">
        <v>106</v>
      </c>
      <c r="T1886" t="s">
        <v>63</v>
      </c>
      <c r="V1886" t="s">
        <v>125</v>
      </c>
      <c r="W1886" t="s">
        <v>51</v>
      </c>
      <c r="Y1886" t="s">
        <v>35</v>
      </c>
    </row>
    <row r="1887" spans="1:25" x14ac:dyDescent="0.45">
      <c r="A1887" t="s">
        <v>203</v>
      </c>
      <c r="B1887" t="s">
        <v>239</v>
      </c>
      <c r="C1887">
        <v>1619</v>
      </c>
      <c r="D1887">
        <v>3</v>
      </c>
      <c r="F1887">
        <v>2010</v>
      </c>
      <c r="G1887">
        <v>6114</v>
      </c>
      <c r="H1887">
        <v>6095.5</v>
      </c>
      <c r="I1887">
        <v>3456114.25</v>
      </c>
      <c r="K1887">
        <v>17935.867999999999</v>
      </c>
      <c r="L1887">
        <v>1.1923999999999999</v>
      </c>
      <c r="M1887">
        <v>3013787.85</v>
      </c>
      <c r="N1887">
        <v>0.1021</v>
      </c>
      <c r="O1887">
        <v>1818.9290000000001</v>
      </c>
      <c r="P1887">
        <v>0.13539999999999999</v>
      </c>
      <c r="Q1887">
        <v>29391034.024999999</v>
      </c>
      <c r="R1887" t="s">
        <v>82</v>
      </c>
      <c r="S1887" t="s">
        <v>106</v>
      </c>
      <c r="T1887" t="s">
        <v>63</v>
      </c>
      <c r="V1887" t="s">
        <v>125</v>
      </c>
      <c r="W1887" t="s">
        <v>51</v>
      </c>
      <c r="Y1887" t="s">
        <v>35</v>
      </c>
    </row>
    <row r="1888" spans="1:25" x14ac:dyDescent="0.45">
      <c r="A1888" t="s">
        <v>203</v>
      </c>
      <c r="B1888" t="s">
        <v>239</v>
      </c>
      <c r="C1888">
        <v>1619</v>
      </c>
      <c r="D1888">
        <v>3</v>
      </c>
      <c r="F1888">
        <v>2011</v>
      </c>
      <c r="G1888">
        <v>4278</v>
      </c>
      <c r="H1888">
        <v>4262.5</v>
      </c>
      <c r="I1888">
        <v>2163033.5</v>
      </c>
      <c r="K1888">
        <v>10768.9</v>
      </c>
      <c r="L1888">
        <v>1.1509</v>
      </c>
      <c r="M1888">
        <v>1869011.625</v>
      </c>
      <c r="N1888">
        <v>0.1016</v>
      </c>
      <c r="O1888">
        <v>1134.521</v>
      </c>
      <c r="P1888">
        <v>0.14019999999999999</v>
      </c>
      <c r="Q1888">
        <v>18244945.375</v>
      </c>
      <c r="R1888" t="s">
        <v>82</v>
      </c>
      <c r="S1888" t="s">
        <v>106</v>
      </c>
      <c r="T1888" t="s">
        <v>63</v>
      </c>
      <c r="V1888" t="s">
        <v>125</v>
      </c>
      <c r="W1888" t="s">
        <v>51</v>
      </c>
      <c r="Y1888" t="s">
        <v>35</v>
      </c>
    </row>
    <row r="1889" spans="1:25" x14ac:dyDescent="0.45">
      <c r="A1889" t="s">
        <v>203</v>
      </c>
      <c r="B1889" t="s">
        <v>239</v>
      </c>
      <c r="C1889">
        <v>1619</v>
      </c>
      <c r="D1889">
        <v>3</v>
      </c>
      <c r="F1889">
        <v>2012</v>
      </c>
      <c r="G1889">
        <v>2243</v>
      </c>
      <c r="H1889">
        <v>2230</v>
      </c>
      <c r="I1889">
        <v>1027180.75</v>
      </c>
      <c r="K1889">
        <v>6033.2139999999999</v>
      </c>
      <c r="L1889">
        <v>1.3096000000000001</v>
      </c>
      <c r="M1889">
        <v>900533.07499999995</v>
      </c>
      <c r="N1889">
        <v>0.1013</v>
      </c>
      <c r="O1889">
        <v>402.83</v>
      </c>
      <c r="P1889">
        <v>0.1182</v>
      </c>
      <c r="Q1889">
        <v>8792613.3000000007</v>
      </c>
      <c r="R1889" t="s">
        <v>82</v>
      </c>
      <c r="S1889" t="s">
        <v>106</v>
      </c>
      <c r="T1889" t="s">
        <v>63</v>
      </c>
      <c r="V1889" t="s">
        <v>125</v>
      </c>
      <c r="W1889" t="s">
        <v>51</v>
      </c>
      <c r="Y1889" t="s">
        <v>35</v>
      </c>
    </row>
    <row r="1890" spans="1:25" x14ac:dyDescent="0.45">
      <c r="A1890" t="s">
        <v>203</v>
      </c>
      <c r="B1890" t="s">
        <v>239</v>
      </c>
      <c r="C1890">
        <v>1619</v>
      </c>
      <c r="D1890">
        <v>3</v>
      </c>
      <c r="F1890">
        <v>2013</v>
      </c>
      <c r="G1890">
        <v>4549</v>
      </c>
      <c r="H1890">
        <v>4533.25</v>
      </c>
      <c r="I1890">
        <v>2238872.75</v>
      </c>
      <c r="K1890">
        <v>4479.2979999999998</v>
      </c>
      <c r="L1890">
        <v>0.5101</v>
      </c>
      <c r="M1890">
        <v>1972284</v>
      </c>
      <c r="N1890">
        <v>0.1021</v>
      </c>
      <c r="O1890">
        <v>926.84799999999996</v>
      </c>
      <c r="P1890">
        <v>0.1144</v>
      </c>
      <c r="Q1890">
        <v>19236529.774999999</v>
      </c>
      <c r="R1890" t="s">
        <v>82</v>
      </c>
      <c r="S1890" t="s">
        <v>106</v>
      </c>
      <c r="T1890" t="s">
        <v>63</v>
      </c>
      <c r="U1890" t="s">
        <v>241</v>
      </c>
      <c r="V1890" t="s">
        <v>125</v>
      </c>
      <c r="W1890" t="s">
        <v>51</v>
      </c>
      <c r="Y1890" t="s">
        <v>35</v>
      </c>
    </row>
    <row r="1891" spans="1:25" x14ac:dyDescent="0.45">
      <c r="A1891" t="s">
        <v>203</v>
      </c>
      <c r="B1891" t="s">
        <v>239</v>
      </c>
      <c r="C1891">
        <v>1619</v>
      </c>
      <c r="D1891">
        <v>3</v>
      </c>
      <c r="F1891">
        <v>2014</v>
      </c>
      <c r="G1891">
        <v>2712</v>
      </c>
      <c r="H1891">
        <v>2694.25</v>
      </c>
      <c r="I1891">
        <v>1359956.5</v>
      </c>
      <c r="K1891">
        <v>405.16199999999998</v>
      </c>
      <c r="L1891">
        <v>9.69E-2</v>
      </c>
      <c r="M1891">
        <v>1198338.55</v>
      </c>
      <c r="N1891">
        <v>0.10150000000000001</v>
      </c>
      <c r="O1891">
        <v>422.77100000000002</v>
      </c>
      <c r="P1891">
        <v>9.0899999999999995E-2</v>
      </c>
      <c r="Q1891">
        <v>11692964.949999999</v>
      </c>
      <c r="R1891" t="s">
        <v>82</v>
      </c>
      <c r="S1891" t="s">
        <v>106</v>
      </c>
      <c r="T1891" t="s">
        <v>63</v>
      </c>
      <c r="U1891" t="s">
        <v>116</v>
      </c>
      <c r="V1891" t="s">
        <v>125</v>
      </c>
      <c r="W1891" t="s">
        <v>51</v>
      </c>
      <c r="Y1891" t="s">
        <v>35</v>
      </c>
    </row>
    <row r="1892" spans="1:25" x14ac:dyDescent="0.45">
      <c r="A1892" t="s">
        <v>203</v>
      </c>
      <c r="B1892" t="s">
        <v>239</v>
      </c>
      <c r="C1892">
        <v>1619</v>
      </c>
      <c r="D1892">
        <v>3</v>
      </c>
      <c r="F1892">
        <v>2015</v>
      </c>
      <c r="G1892">
        <v>2629</v>
      </c>
      <c r="H1892">
        <v>2614.25</v>
      </c>
      <c r="I1892">
        <v>1284008.75</v>
      </c>
      <c r="K1892">
        <v>353.55</v>
      </c>
      <c r="L1892">
        <v>9.4E-2</v>
      </c>
      <c r="M1892">
        <v>1165715.8500000001</v>
      </c>
      <c r="N1892">
        <v>0.1016</v>
      </c>
      <c r="O1892">
        <v>326.392</v>
      </c>
      <c r="P1892">
        <v>8.2500000000000004E-2</v>
      </c>
      <c r="Q1892">
        <v>11374337.800000001</v>
      </c>
      <c r="R1892" t="s">
        <v>82</v>
      </c>
      <c r="S1892" t="s">
        <v>106</v>
      </c>
      <c r="T1892" t="s">
        <v>63</v>
      </c>
      <c r="U1892" t="s">
        <v>116</v>
      </c>
      <c r="V1892" t="s">
        <v>125</v>
      </c>
      <c r="W1892" t="s">
        <v>51</v>
      </c>
      <c r="Y1892" t="s">
        <v>47</v>
      </c>
    </row>
    <row r="1893" spans="1:25" x14ac:dyDescent="0.45">
      <c r="A1893" t="s">
        <v>203</v>
      </c>
      <c r="B1893" t="s">
        <v>239</v>
      </c>
      <c r="C1893">
        <v>1619</v>
      </c>
      <c r="D1893">
        <v>3</v>
      </c>
      <c r="F1893">
        <v>2016</v>
      </c>
      <c r="G1893">
        <v>1489</v>
      </c>
      <c r="H1893">
        <v>1480.75</v>
      </c>
      <c r="I1893">
        <v>647474</v>
      </c>
      <c r="K1893">
        <v>205.93</v>
      </c>
      <c r="L1893">
        <v>0.10639999999999999</v>
      </c>
      <c r="M1893">
        <v>608102.05000000005</v>
      </c>
      <c r="N1893">
        <v>0.10150000000000001</v>
      </c>
      <c r="O1893">
        <v>172.87100000000001</v>
      </c>
      <c r="P1893">
        <v>8.9300000000000004E-2</v>
      </c>
      <c r="Q1893">
        <v>5934145.0250000004</v>
      </c>
      <c r="R1893" t="s">
        <v>82</v>
      </c>
      <c r="S1893" t="s">
        <v>106</v>
      </c>
      <c r="T1893" t="s">
        <v>63</v>
      </c>
      <c r="U1893" t="s">
        <v>116</v>
      </c>
      <c r="V1893" t="s">
        <v>125</v>
      </c>
      <c r="W1893" t="s">
        <v>51</v>
      </c>
      <c r="Y1893" t="s">
        <v>47</v>
      </c>
    </row>
    <row r="1894" spans="1:25" x14ac:dyDescent="0.45">
      <c r="A1894" t="s">
        <v>203</v>
      </c>
      <c r="B1894" t="s">
        <v>239</v>
      </c>
      <c r="C1894">
        <v>1619</v>
      </c>
      <c r="D1894">
        <v>3</v>
      </c>
      <c r="F1894">
        <v>2017</v>
      </c>
      <c r="G1894">
        <v>1660</v>
      </c>
      <c r="H1894">
        <v>1656.5</v>
      </c>
      <c r="I1894">
        <v>683543.25</v>
      </c>
      <c r="K1894">
        <v>194.65600000000001</v>
      </c>
      <c r="L1894">
        <v>7.6700000000000004E-2</v>
      </c>
      <c r="M1894">
        <v>655177.75</v>
      </c>
      <c r="N1894">
        <v>0.10249999999999999</v>
      </c>
      <c r="O1894">
        <v>188.65100000000001</v>
      </c>
      <c r="P1894">
        <v>7.0199999999999999E-2</v>
      </c>
      <c r="Q1894">
        <v>6389031.0750000002</v>
      </c>
      <c r="R1894" t="s">
        <v>82</v>
      </c>
      <c r="S1894" t="s">
        <v>106</v>
      </c>
      <c r="T1894" t="s">
        <v>63</v>
      </c>
      <c r="U1894" t="s">
        <v>116</v>
      </c>
      <c r="V1894" t="s">
        <v>125</v>
      </c>
      <c r="W1894" t="s">
        <v>51</v>
      </c>
      <c r="Y1894" t="s">
        <v>47</v>
      </c>
    </row>
    <row r="1895" spans="1:25" x14ac:dyDescent="0.45">
      <c r="A1895" t="s">
        <v>203</v>
      </c>
      <c r="B1895" t="s">
        <v>239</v>
      </c>
      <c r="C1895">
        <v>1619</v>
      </c>
      <c r="D1895">
        <v>4</v>
      </c>
      <c r="F1895">
        <v>2009</v>
      </c>
      <c r="G1895">
        <v>470</v>
      </c>
      <c r="H1895">
        <v>458.5</v>
      </c>
      <c r="I1895">
        <v>30026.25</v>
      </c>
      <c r="K1895">
        <v>43.843000000000004</v>
      </c>
      <c r="L1895">
        <v>0.1038</v>
      </c>
      <c r="M1895">
        <v>24827.7</v>
      </c>
      <c r="N1895">
        <v>6.2300000000000001E-2</v>
      </c>
      <c r="O1895">
        <v>32.222000000000001</v>
      </c>
      <c r="P1895">
        <v>0.1726</v>
      </c>
      <c r="Q1895">
        <v>371267.875</v>
      </c>
      <c r="R1895" t="s">
        <v>45</v>
      </c>
      <c r="S1895" t="s">
        <v>34</v>
      </c>
      <c r="T1895" t="s">
        <v>63</v>
      </c>
      <c r="V1895" t="s">
        <v>121</v>
      </c>
      <c r="W1895" t="s">
        <v>51</v>
      </c>
      <c r="Y1895" t="s">
        <v>35</v>
      </c>
    </row>
    <row r="1896" spans="1:25" x14ac:dyDescent="0.45">
      <c r="A1896" t="s">
        <v>203</v>
      </c>
      <c r="B1896" t="s">
        <v>239</v>
      </c>
      <c r="C1896">
        <v>1619</v>
      </c>
      <c r="D1896">
        <v>4</v>
      </c>
      <c r="F1896">
        <v>2010</v>
      </c>
      <c r="G1896">
        <v>431</v>
      </c>
      <c r="H1896">
        <v>412.25</v>
      </c>
      <c r="I1896">
        <v>41813.25</v>
      </c>
      <c r="K1896">
        <v>33.615000000000002</v>
      </c>
      <c r="L1896">
        <v>0.12670000000000001</v>
      </c>
      <c r="M1896">
        <v>29059.525000000001</v>
      </c>
      <c r="N1896">
        <v>6.0199999999999997E-2</v>
      </c>
      <c r="O1896">
        <v>30.408999999999999</v>
      </c>
      <c r="P1896">
        <v>0.1111</v>
      </c>
      <c r="Q1896">
        <v>467400.9</v>
      </c>
      <c r="R1896" t="s">
        <v>45</v>
      </c>
      <c r="S1896" t="s">
        <v>34</v>
      </c>
      <c r="T1896" t="s">
        <v>63</v>
      </c>
      <c r="V1896" t="s">
        <v>121</v>
      </c>
      <c r="W1896" t="s">
        <v>51</v>
      </c>
      <c r="Y1896" t="s">
        <v>35</v>
      </c>
    </row>
    <row r="1897" spans="1:25" x14ac:dyDescent="0.45">
      <c r="A1897" t="s">
        <v>203</v>
      </c>
      <c r="B1897" t="s">
        <v>239</v>
      </c>
      <c r="C1897">
        <v>1619</v>
      </c>
      <c r="D1897">
        <v>4</v>
      </c>
      <c r="F1897">
        <v>2011</v>
      </c>
      <c r="G1897">
        <v>577</v>
      </c>
      <c r="H1897">
        <v>562.25</v>
      </c>
      <c r="I1897">
        <v>35684.25</v>
      </c>
      <c r="K1897">
        <v>46.244999999999997</v>
      </c>
      <c r="L1897">
        <v>7.9600000000000004E-2</v>
      </c>
      <c r="M1897">
        <v>33067.25</v>
      </c>
      <c r="N1897">
        <v>6.1400000000000003E-2</v>
      </c>
      <c r="O1897">
        <v>40</v>
      </c>
      <c r="P1897">
        <v>0.1517</v>
      </c>
      <c r="Q1897">
        <v>514629.65</v>
      </c>
      <c r="R1897" t="s">
        <v>45</v>
      </c>
      <c r="S1897" t="s">
        <v>34</v>
      </c>
      <c r="T1897" t="s">
        <v>63</v>
      </c>
      <c r="V1897" t="s">
        <v>121</v>
      </c>
      <c r="W1897" t="s">
        <v>51</v>
      </c>
      <c r="Y1897" t="s">
        <v>35</v>
      </c>
    </row>
    <row r="1898" spans="1:25" x14ac:dyDescent="0.45">
      <c r="A1898" t="s">
        <v>203</v>
      </c>
      <c r="B1898" t="s">
        <v>239</v>
      </c>
      <c r="C1898">
        <v>1619</v>
      </c>
      <c r="D1898">
        <v>4</v>
      </c>
      <c r="F1898">
        <v>2012</v>
      </c>
      <c r="G1898">
        <v>895</v>
      </c>
      <c r="H1898">
        <v>867</v>
      </c>
      <c r="I1898">
        <v>92937.25</v>
      </c>
      <c r="K1898">
        <v>15.943</v>
      </c>
      <c r="L1898">
        <v>2.6100000000000002E-2</v>
      </c>
      <c r="M1898">
        <v>73426.324999999997</v>
      </c>
      <c r="N1898">
        <v>6.0199999999999997E-2</v>
      </c>
      <c r="O1898">
        <v>70.176000000000002</v>
      </c>
      <c r="P1898">
        <v>0.11890000000000001</v>
      </c>
      <c r="Q1898">
        <v>1213184.325</v>
      </c>
      <c r="R1898" t="s">
        <v>45</v>
      </c>
      <c r="S1898" t="s">
        <v>34</v>
      </c>
      <c r="T1898" t="s">
        <v>63</v>
      </c>
      <c r="V1898" t="s">
        <v>121</v>
      </c>
      <c r="W1898" t="s">
        <v>51</v>
      </c>
      <c r="Y1898" t="s">
        <v>35</v>
      </c>
    </row>
    <row r="1899" spans="1:25" x14ac:dyDescent="0.45">
      <c r="A1899" t="s">
        <v>203</v>
      </c>
      <c r="B1899" t="s">
        <v>239</v>
      </c>
      <c r="C1899">
        <v>1619</v>
      </c>
      <c r="D1899">
        <v>4</v>
      </c>
      <c r="F1899">
        <v>2013</v>
      </c>
      <c r="G1899">
        <v>833</v>
      </c>
      <c r="H1899">
        <v>801.75</v>
      </c>
      <c r="I1899">
        <v>53156.5</v>
      </c>
      <c r="K1899">
        <v>118.059</v>
      </c>
      <c r="L1899">
        <v>0.1895</v>
      </c>
      <c r="M1899">
        <v>55403.925000000003</v>
      </c>
      <c r="N1899">
        <v>6.3799999999999996E-2</v>
      </c>
      <c r="O1899">
        <v>54.198</v>
      </c>
      <c r="P1899">
        <v>0.12989999999999999</v>
      </c>
      <c r="Q1899">
        <v>832652.4</v>
      </c>
      <c r="R1899" t="s">
        <v>45</v>
      </c>
      <c r="S1899" t="s">
        <v>34</v>
      </c>
      <c r="T1899" t="s">
        <v>63</v>
      </c>
      <c r="V1899" t="s">
        <v>121</v>
      </c>
      <c r="W1899" t="s">
        <v>51</v>
      </c>
      <c r="Y1899" t="s">
        <v>35</v>
      </c>
    </row>
    <row r="1900" spans="1:25" x14ac:dyDescent="0.45">
      <c r="A1900" t="s">
        <v>203</v>
      </c>
      <c r="B1900" t="s">
        <v>239</v>
      </c>
      <c r="C1900">
        <v>1619</v>
      </c>
      <c r="D1900">
        <v>4</v>
      </c>
      <c r="F1900">
        <v>2014</v>
      </c>
      <c r="G1900">
        <v>882</v>
      </c>
      <c r="H1900">
        <v>852.25</v>
      </c>
      <c r="I1900">
        <v>101976.25</v>
      </c>
      <c r="K1900">
        <v>148.62700000000001</v>
      </c>
      <c r="L1900">
        <v>0.1183</v>
      </c>
      <c r="M1900">
        <v>89751.1</v>
      </c>
      <c r="N1900">
        <v>6.2799999999999995E-2</v>
      </c>
      <c r="O1900">
        <v>105.711</v>
      </c>
      <c r="P1900">
        <v>0.12790000000000001</v>
      </c>
      <c r="Q1900">
        <v>1360979.1</v>
      </c>
      <c r="R1900" t="s">
        <v>45</v>
      </c>
      <c r="S1900" t="s">
        <v>34</v>
      </c>
      <c r="T1900" t="s">
        <v>63</v>
      </c>
      <c r="V1900" t="s">
        <v>121</v>
      </c>
      <c r="W1900" t="s">
        <v>51</v>
      </c>
      <c r="Y1900" t="s">
        <v>35</v>
      </c>
    </row>
    <row r="1901" spans="1:25" x14ac:dyDescent="0.45">
      <c r="A1901" t="s">
        <v>203</v>
      </c>
      <c r="B1901" t="s">
        <v>239</v>
      </c>
      <c r="C1901">
        <v>1619</v>
      </c>
      <c r="D1901">
        <v>4</v>
      </c>
      <c r="F1901">
        <v>2015</v>
      </c>
      <c r="G1901">
        <v>1420</v>
      </c>
      <c r="H1901">
        <v>1372.5</v>
      </c>
      <c r="I1901">
        <v>212151.25</v>
      </c>
      <c r="K1901">
        <v>413.41500000000002</v>
      </c>
      <c r="L1901">
        <v>0.17080000000000001</v>
      </c>
      <c r="M1901">
        <v>184903.17499999999</v>
      </c>
      <c r="N1901">
        <v>6.4399999999999999E-2</v>
      </c>
      <c r="O1901">
        <v>223.88499999999999</v>
      </c>
      <c r="P1901">
        <v>0.1358</v>
      </c>
      <c r="Q1901">
        <v>2688865.0249999999</v>
      </c>
      <c r="R1901" t="s">
        <v>45</v>
      </c>
      <c r="S1901" t="s">
        <v>34</v>
      </c>
      <c r="T1901" t="s">
        <v>63</v>
      </c>
      <c r="V1901" t="s">
        <v>121</v>
      </c>
      <c r="W1901" t="s">
        <v>51</v>
      </c>
      <c r="Y1901" t="s">
        <v>47</v>
      </c>
    </row>
    <row r="1902" spans="1:25" x14ac:dyDescent="0.45">
      <c r="A1902" t="s">
        <v>203</v>
      </c>
      <c r="B1902" t="s">
        <v>239</v>
      </c>
      <c r="C1902">
        <v>1619</v>
      </c>
      <c r="D1902">
        <v>4</v>
      </c>
      <c r="F1902">
        <v>2016</v>
      </c>
      <c r="G1902">
        <v>370</v>
      </c>
      <c r="H1902">
        <v>358.25</v>
      </c>
      <c r="I1902">
        <v>33199.75</v>
      </c>
      <c r="K1902">
        <v>18.27</v>
      </c>
      <c r="L1902">
        <v>5.7500000000000002E-2</v>
      </c>
      <c r="M1902">
        <v>29541.85</v>
      </c>
      <c r="N1902">
        <v>6.1400000000000003E-2</v>
      </c>
      <c r="O1902">
        <v>23.024000000000001</v>
      </c>
      <c r="P1902">
        <v>9.11E-2</v>
      </c>
      <c r="Q1902">
        <v>474637.82500000001</v>
      </c>
      <c r="R1902" t="s">
        <v>45</v>
      </c>
      <c r="S1902" t="s">
        <v>34</v>
      </c>
      <c r="T1902" t="s">
        <v>63</v>
      </c>
      <c r="V1902" t="s">
        <v>121</v>
      </c>
      <c r="W1902" t="s">
        <v>51</v>
      </c>
      <c r="Y1902" t="s">
        <v>47</v>
      </c>
    </row>
    <row r="1903" spans="1:25" x14ac:dyDescent="0.45">
      <c r="A1903" t="s">
        <v>203</v>
      </c>
      <c r="B1903" t="s">
        <v>239</v>
      </c>
      <c r="C1903">
        <v>1619</v>
      </c>
      <c r="D1903">
        <v>4</v>
      </c>
      <c r="F1903">
        <v>2017</v>
      </c>
      <c r="G1903">
        <v>28</v>
      </c>
      <c r="H1903">
        <v>27.25</v>
      </c>
      <c r="I1903">
        <v>1078.25</v>
      </c>
      <c r="K1903">
        <v>6.0000000000000001E-3</v>
      </c>
      <c r="L1903">
        <v>8.9999999999999998E-4</v>
      </c>
      <c r="M1903">
        <v>1276.25</v>
      </c>
      <c r="N1903">
        <v>5.8999999999999997E-2</v>
      </c>
      <c r="O1903">
        <v>0.86899999999999999</v>
      </c>
      <c r="P1903">
        <v>0.1124</v>
      </c>
      <c r="Q1903">
        <v>21529.075000000001</v>
      </c>
      <c r="R1903" t="s">
        <v>45</v>
      </c>
      <c r="S1903" t="s">
        <v>34</v>
      </c>
      <c r="T1903" t="s">
        <v>63</v>
      </c>
      <c r="V1903" t="s">
        <v>121</v>
      </c>
      <c r="W1903" t="s">
        <v>51</v>
      </c>
      <c r="Y1903" t="s">
        <v>47</v>
      </c>
    </row>
    <row r="1904" spans="1:25" x14ac:dyDescent="0.45">
      <c r="A1904" t="s">
        <v>203</v>
      </c>
      <c r="B1904" t="s">
        <v>242</v>
      </c>
      <c r="C1904">
        <v>1626</v>
      </c>
      <c r="D1904">
        <v>1</v>
      </c>
      <c r="F1904">
        <v>2009</v>
      </c>
      <c r="G1904">
        <v>7197</v>
      </c>
      <c r="H1904">
        <v>7167.38</v>
      </c>
      <c r="I1904">
        <v>395730.52</v>
      </c>
      <c r="K1904">
        <v>1491.1679999999999</v>
      </c>
      <c r="L1904">
        <v>0.86209999999999998</v>
      </c>
      <c r="M1904">
        <v>427016.17700000003</v>
      </c>
      <c r="N1904">
        <v>0.10290000000000001</v>
      </c>
      <c r="O1904">
        <v>273.43700000000001</v>
      </c>
      <c r="P1904">
        <v>0.13150000000000001</v>
      </c>
      <c r="Q1904">
        <v>4161979.5150000001</v>
      </c>
      <c r="R1904" t="s">
        <v>82</v>
      </c>
      <c r="S1904" t="s">
        <v>45</v>
      </c>
      <c r="T1904" t="s">
        <v>63</v>
      </c>
      <c r="V1904" t="s">
        <v>243</v>
      </c>
      <c r="W1904" t="s">
        <v>51</v>
      </c>
      <c r="Y1904" t="s">
        <v>35</v>
      </c>
    </row>
    <row r="1905" spans="1:25" x14ac:dyDescent="0.45">
      <c r="A1905" t="s">
        <v>203</v>
      </c>
      <c r="B1905" t="s">
        <v>242</v>
      </c>
      <c r="C1905">
        <v>1626</v>
      </c>
      <c r="D1905">
        <v>1</v>
      </c>
      <c r="F1905">
        <v>2010</v>
      </c>
      <c r="G1905">
        <v>6237</v>
      </c>
      <c r="H1905">
        <v>6202.97</v>
      </c>
      <c r="I1905">
        <v>337577.96</v>
      </c>
      <c r="K1905">
        <v>1447.184</v>
      </c>
      <c r="L1905">
        <v>0.83509999999999995</v>
      </c>
      <c r="M1905">
        <v>350084.91100000002</v>
      </c>
      <c r="N1905">
        <v>0.10290000000000001</v>
      </c>
      <c r="O1905">
        <v>279.517</v>
      </c>
      <c r="P1905">
        <v>0.158</v>
      </c>
      <c r="Q1905">
        <v>3412094.9130000002</v>
      </c>
      <c r="R1905" t="s">
        <v>82</v>
      </c>
      <c r="S1905" t="s">
        <v>45</v>
      </c>
      <c r="T1905" t="s">
        <v>63</v>
      </c>
      <c r="V1905" t="s">
        <v>243</v>
      </c>
      <c r="W1905" t="s">
        <v>51</v>
      </c>
      <c r="Y1905" t="s">
        <v>35</v>
      </c>
    </row>
    <row r="1906" spans="1:25" x14ac:dyDescent="0.45">
      <c r="A1906" t="s">
        <v>203</v>
      </c>
      <c r="B1906" t="s">
        <v>242</v>
      </c>
      <c r="C1906">
        <v>1626</v>
      </c>
      <c r="D1906">
        <v>1</v>
      </c>
      <c r="F1906">
        <v>2011</v>
      </c>
      <c r="G1906">
        <v>4235</v>
      </c>
      <c r="H1906">
        <v>4211.82</v>
      </c>
      <c r="I1906">
        <v>163665.23000000001</v>
      </c>
      <c r="K1906">
        <v>893.27099999999996</v>
      </c>
      <c r="L1906">
        <v>0.95979999999999999</v>
      </c>
      <c r="M1906">
        <v>189358.875</v>
      </c>
      <c r="N1906">
        <v>0.10290000000000001</v>
      </c>
      <c r="O1906">
        <v>204.26900000000001</v>
      </c>
      <c r="P1906">
        <v>0.21690000000000001</v>
      </c>
      <c r="Q1906">
        <v>1845628.585</v>
      </c>
      <c r="R1906" t="s">
        <v>82</v>
      </c>
      <c r="S1906" t="s">
        <v>45</v>
      </c>
      <c r="T1906" t="s">
        <v>63</v>
      </c>
      <c r="V1906" t="s">
        <v>243</v>
      </c>
      <c r="W1906" t="s">
        <v>51</v>
      </c>
      <c r="Y1906" t="s">
        <v>35</v>
      </c>
    </row>
    <row r="1907" spans="1:25" x14ac:dyDescent="0.45">
      <c r="A1907" t="s">
        <v>203</v>
      </c>
      <c r="B1907" t="s">
        <v>242</v>
      </c>
      <c r="C1907">
        <v>1626</v>
      </c>
      <c r="D1907">
        <v>1</v>
      </c>
      <c r="F1907">
        <v>2012</v>
      </c>
      <c r="G1907">
        <v>0</v>
      </c>
      <c r="H1907">
        <v>0</v>
      </c>
      <c r="R1907" t="s">
        <v>82</v>
      </c>
      <c r="S1907" t="s">
        <v>45</v>
      </c>
      <c r="T1907" t="s">
        <v>63</v>
      </c>
      <c r="V1907" t="s">
        <v>243</v>
      </c>
      <c r="W1907" t="s">
        <v>51</v>
      </c>
      <c r="Y1907" t="s">
        <v>35</v>
      </c>
    </row>
    <row r="1908" spans="1:25" x14ac:dyDescent="0.45">
      <c r="A1908" t="s">
        <v>203</v>
      </c>
      <c r="B1908" t="s">
        <v>242</v>
      </c>
      <c r="C1908">
        <v>1626</v>
      </c>
      <c r="D1908">
        <v>1</v>
      </c>
      <c r="F1908">
        <v>2013</v>
      </c>
      <c r="G1908">
        <v>0</v>
      </c>
      <c r="H1908">
        <v>0</v>
      </c>
      <c r="R1908" t="s">
        <v>82</v>
      </c>
      <c r="S1908" t="s">
        <v>45</v>
      </c>
      <c r="T1908" t="s">
        <v>63</v>
      </c>
      <c r="V1908" t="s">
        <v>243</v>
      </c>
      <c r="W1908" t="s">
        <v>51</v>
      </c>
      <c r="Y1908" t="s">
        <v>35</v>
      </c>
    </row>
    <row r="1909" spans="1:25" x14ac:dyDescent="0.45">
      <c r="A1909" t="s">
        <v>203</v>
      </c>
      <c r="B1909" t="s">
        <v>242</v>
      </c>
      <c r="C1909">
        <v>1626</v>
      </c>
      <c r="D1909">
        <v>1</v>
      </c>
      <c r="F1909">
        <v>2014</v>
      </c>
      <c r="G1909">
        <v>0</v>
      </c>
      <c r="H1909">
        <v>0</v>
      </c>
      <c r="R1909" t="s">
        <v>82</v>
      </c>
      <c r="S1909" t="s">
        <v>45</v>
      </c>
      <c r="T1909" t="s">
        <v>63</v>
      </c>
      <c r="V1909" t="s">
        <v>243</v>
      </c>
      <c r="W1909" t="s">
        <v>51</v>
      </c>
      <c r="Y1909" t="s">
        <v>35</v>
      </c>
    </row>
    <row r="1910" spans="1:25" x14ac:dyDescent="0.45">
      <c r="A1910" t="s">
        <v>203</v>
      </c>
      <c r="B1910" t="s">
        <v>242</v>
      </c>
      <c r="C1910">
        <v>1626</v>
      </c>
      <c r="D1910">
        <v>2</v>
      </c>
      <c r="F1910">
        <v>2009</v>
      </c>
      <c r="G1910">
        <v>5922</v>
      </c>
      <c r="H1910">
        <v>5879.25</v>
      </c>
      <c r="I1910">
        <v>299339.45</v>
      </c>
      <c r="K1910">
        <v>1142.1790000000001</v>
      </c>
      <c r="L1910">
        <v>1.2017</v>
      </c>
      <c r="M1910">
        <v>318058.533</v>
      </c>
      <c r="N1910">
        <v>0.10290000000000001</v>
      </c>
      <c r="O1910">
        <v>193.471</v>
      </c>
      <c r="P1910">
        <v>0.12089999999999999</v>
      </c>
      <c r="Q1910">
        <v>3100019.7829999998</v>
      </c>
      <c r="R1910" t="s">
        <v>82</v>
      </c>
      <c r="S1910" t="s">
        <v>45</v>
      </c>
      <c r="T1910" t="s">
        <v>63</v>
      </c>
      <c r="V1910" t="s">
        <v>243</v>
      </c>
      <c r="W1910" t="s">
        <v>51</v>
      </c>
      <c r="Y1910" t="s">
        <v>35</v>
      </c>
    </row>
    <row r="1911" spans="1:25" x14ac:dyDescent="0.45">
      <c r="A1911" t="s">
        <v>203</v>
      </c>
      <c r="B1911" t="s">
        <v>242</v>
      </c>
      <c r="C1911">
        <v>1626</v>
      </c>
      <c r="D1911">
        <v>2</v>
      </c>
      <c r="F1911">
        <v>2010</v>
      </c>
      <c r="G1911">
        <v>5379</v>
      </c>
      <c r="H1911">
        <v>5343.06</v>
      </c>
      <c r="I1911">
        <v>300393.12</v>
      </c>
      <c r="K1911">
        <v>1198.761</v>
      </c>
      <c r="L1911">
        <v>0.76910000000000001</v>
      </c>
      <c r="M1911">
        <v>315296.72600000002</v>
      </c>
      <c r="N1911">
        <v>0.10290000000000001</v>
      </c>
      <c r="O1911">
        <v>261.71199999999999</v>
      </c>
      <c r="P1911">
        <v>0.16339999999999999</v>
      </c>
      <c r="Q1911">
        <v>3073063.9780000001</v>
      </c>
      <c r="R1911" t="s">
        <v>82</v>
      </c>
      <c r="S1911" t="s">
        <v>45</v>
      </c>
      <c r="T1911" t="s">
        <v>63</v>
      </c>
      <c r="V1911" t="s">
        <v>243</v>
      </c>
      <c r="W1911" t="s">
        <v>51</v>
      </c>
      <c r="Y1911" t="s">
        <v>35</v>
      </c>
    </row>
    <row r="1912" spans="1:25" x14ac:dyDescent="0.45">
      <c r="A1912" t="s">
        <v>203</v>
      </c>
      <c r="B1912" t="s">
        <v>242</v>
      </c>
      <c r="C1912">
        <v>1626</v>
      </c>
      <c r="D1912">
        <v>2</v>
      </c>
      <c r="F1912">
        <v>2011</v>
      </c>
      <c r="G1912">
        <v>1466</v>
      </c>
      <c r="H1912">
        <v>1428.49</v>
      </c>
      <c r="I1912">
        <v>60151.71</v>
      </c>
      <c r="K1912">
        <v>304.92</v>
      </c>
      <c r="L1912">
        <v>0.92659999999999998</v>
      </c>
      <c r="M1912">
        <v>65881.384000000005</v>
      </c>
      <c r="N1912">
        <v>0.1027</v>
      </c>
      <c r="O1912">
        <v>68.501000000000005</v>
      </c>
      <c r="P1912">
        <v>0.1905</v>
      </c>
      <c r="Q1912">
        <v>642106.87600000005</v>
      </c>
      <c r="R1912" t="s">
        <v>82</v>
      </c>
      <c r="S1912" t="s">
        <v>45</v>
      </c>
      <c r="T1912" t="s">
        <v>63</v>
      </c>
      <c r="V1912" t="s">
        <v>243</v>
      </c>
      <c r="W1912" t="s">
        <v>51</v>
      </c>
      <c r="Y1912" t="s">
        <v>35</v>
      </c>
    </row>
    <row r="1913" spans="1:25" x14ac:dyDescent="0.45">
      <c r="A1913" t="s">
        <v>203</v>
      </c>
      <c r="B1913" t="s">
        <v>242</v>
      </c>
      <c r="C1913">
        <v>1626</v>
      </c>
      <c r="D1913">
        <v>2</v>
      </c>
      <c r="F1913">
        <v>2012</v>
      </c>
      <c r="G1913">
        <v>0</v>
      </c>
      <c r="H1913">
        <v>0</v>
      </c>
      <c r="R1913" t="s">
        <v>82</v>
      </c>
      <c r="S1913" t="s">
        <v>45</v>
      </c>
      <c r="T1913" t="s">
        <v>63</v>
      </c>
      <c r="V1913" t="s">
        <v>243</v>
      </c>
      <c r="W1913" t="s">
        <v>51</v>
      </c>
      <c r="Y1913" t="s">
        <v>35</v>
      </c>
    </row>
    <row r="1914" spans="1:25" x14ac:dyDescent="0.45">
      <c r="A1914" t="s">
        <v>203</v>
      </c>
      <c r="B1914" t="s">
        <v>242</v>
      </c>
      <c r="C1914">
        <v>1626</v>
      </c>
      <c r="D1914">
        <v>2</v>
      </c>
      <c r="F1914">
        <v>2013</v>
      </c>
      <c r="G1914">
        <v>0</v>
      </c>
      <c r="H1914">
        <v>0</v>
      </c>
      <c r="R1914" t="s">
        <v>82</v>
      </c>
      <c r="S1914" t="s">
        <v>45</v>
      </c>
      <c r="T1914" t="s">
        <v>63</v>
      </c>
      <c r="V1914" t="s">
        <v>243</v>
      </c>
      <c r="W1914" t="s">
        <v>51</v>
      </c>
      <c r="Y1914" t="s">
        <v>35</v>
      </c>
    </row>
    <row r="1915" spans="1:25" x14ac:dyDescent="0.45">
      <c r="A1915" t="s">
        <v>203</v>
      </c>
      <c r="B1915" t="s">
        <v>242</v>
      </c>
      <c r="C1915">
        <v>1626</v>
      </c>
      <c r="D1915">
        <v>2</v>
      </c>
      <c r="F1915">
        <v>2014</v>
      </c>
      <c r="G1915">
        <v>0</v>
      </c>
      <c r="H1915">
        <v>0</v>
      </c>
      <c r="R1915" t="s">
        <v>82</v>
      </c>
      <c r="S1915" t="s">
        <v>45</v>
      </c>
      <c r="T1915" t="s">
        <v>63</v>
      </c>
      <c r="V1915" t="s">
        <v>243</v>
      </c>
      <c r="W1915" t="s">
        <v>51</v>
      </c>
      <c r="Y1915" t="s">
        <v>35</v>
      </c>
    </row>
    <row r="1916" spans="1:25" x14ac:dyDescent="0.45">
      <c r="A1916" t="s">
        <v>203</v>
      </c>
      <c r="B1916" t="s">
        <v>242</v>
      </c>
      <c r="C1916">
        <v>1626</v>
      </c>
      <c r="D1916">
        <v>3</v>
      </c>
      <c r="F1916">
        <v>2009</v>
      </c>
      <c r="G1916">
        <v>7137</v>
      </c>
      <c r="H1916">
        <v>7102.14</v>
      </c>
      <c r="I1916">
        <v>716735.09</v>
      </c>
      <c r="K1916">
        <v>2495.3319999999999</v>
      </c>
      <c r="L1916">
        <v>0.70589999999999997</v>
      </c>
      <c r="M1916">
        <v>706847.63699999999</v>
      </c>
      <c r="N1916">
        <v>0.10290000000000001</v>
      </c>
      <c r="O1916">
        <v>476.95100000000002</v>
      </c>
      <c r="P1916">
        <v>0.13200000000000001</v>
      </c>
      <c r="Q1916">
        <v>6889363.1900000004</v>
      </c>
      <c r="R1916" t="s">
        <v>82</v>
      </c>
      <c r="S1916" t="s">
        <v>45</v>
      </c>
      <c r="T1916" t="s">
        <v>63</v>
      </c>
      <c r="V1916" t="s">
        <v>244</v>
      </c>
      <c r="W1916" t="s">
        <v>51</v>
      </c>
      <c r="Y1916" t="s">
        <v>35</v>
      </c>
    </row>
    <row r="1917" spans="1:25" x14ac:dyDescent="0.45">
      <c r="A1917" t="s">
        <v>203</v>
      </c>
      <c r="B1917" t="s">
        <v>242</v>
      </c>
      <c r="C1917">
        <v>1626</v>
      </c>
      <c r="D1917">
        <v>3</v>
      </c>
      <c r="F1917">
        <v>2010</v>
      </c>
      <c r="G1917">
        <v>6680</v>
      </c>
      <c r="H1917">
        <v>6668.29</v>
      </c>
      <c r="I1917">
        <v>747777.81</v>
      </c>
      <c r="K1917">
        <v>2873.6419999999998</v>
      </c>
      <c r="L1917">
        <v>0.80640000000000001</v>
      </c>
      <c r="M1917">
        <v>724503.35800000001</v>
      </c>
      <c r="N1917">
        <v>0.10299999999999999</v>
      </c>
      <c r="O1917">
        <v>642.62699999999995</v>
      </c>
      <c r="P1917">
        <v>0.17730000000000001</v>
      </c>
      <c r="Q1917">
        <v>7061426.9460000005</v>
      </c>
      <c r="R1917" t="s">
        <v>82</v>
      </c>
      <c r="S1917" t="s">
        <v>45</v>
      </c>
      <c r="T1917" t="s">
        <v>63</v>
      </c>
      <c r="V1917" t="s">
        <v>244</v>
      </c>
      <c r="W1917" t="s">
        <v>51</v>
      </c>
      <c r="Y1917" t="s">
        <v>35</v>
      </c>
    </row>
    <row r="1918" spans="1:25" x14ac:dyDescent="0.45">
      <c r="A1918" t="s">
        <v>203</v>
      </c>
      <c r="B1918" t="s">
        <v>242</v>
      </c>
      <c r="C1918">
        <v>1626</v>
      </c>
      <c r="D1918">
        <v>3</v>
      </c>
      <c r="F1918">
        <v>2011</v>
      </c>
      <c r="G1918">
        <v>5502</v>
      </c>
      <c r="H1918">
        <v>5485.43</v>
      </c>
      <c r="I1918">
        <v>430688.59</v>
      </c>
      <c r="K1918">
        <v>2343.761</v>
      </c>
      <c r="L1918">
        <v>1.0539000000000001</v>
      </c>
      <c r="M1918">
        <v>454572.39500000002</v>
      </c>
      <c r="N1918">
        <v>0.10299999999999999</v>
      </c>
      <c r="O1918">
        <v>277.77699999999999</v>
      </c>
      <c r="P1918">
        <v>0.1101</v>
      </c>
      <c r="Q1918">
        <v>4430547.477</v>
      </c>
      <c r="R1918" t="s">
        <v>82</v>
      </c>
      <c r="S1918" t="s">
        <v>45</v>
      </c>
      <c r="T1918" t="s">
        <v>63</v>
      </c>
      <c r="V1918" t="s">
        <v>244</v>
      </c>
      <c r="W1918" t="s">
        <v>51</v>
      </c>
      <c r="Y1918" t="s">
        <v>35</v>
      </c>
    </row>
    <row r="1919" spans="1:25" x14ac:dyDescent="0.45">
      <c r="A1919" t="s">
        <v>203</v>
      </c>
      <c r="B1919" t="s">
        <v>242</v>
      </c>
      <c r="C1919">
        <v>1626</v>
      </c>
      <c r="D1919">
        <v>3</v>
      </c>
      <c r="F1919">
        <v>2012</v>
      </c>
      <c r="G1919">
        <v>4356</v>
      </c>
      <c r="H1919">
        <v>4330.24</v>
      </c>
      <c r="I1919">
        <v>256254.72</v>
      </c>
      <c r="K1919">
        <v>1504.655</v>
      </c>
      <c r="L1919">
        <v>1.0683</v>
      </c>
      <c r="M1919">
        <v>278658.11</v>
      </c>
      <c r="N1919">
        <v>0.10290000000000001</v>
      </c>
      <c r="O1919">
        <v>109.64</v>
      </c>
      <c r="P1919">
        <v>7.5499999999999998E-2</v>
      </c>
      <c r="Q1919">
        <v>2716004.8820000002</v>
      </c>
      <c r="R1919" t="s">
        <v>82</v>
      </c>
      <c r="S1919" t="s">
        <v>45</v>
      </c>
      <c r="T1919" t="s">
        <v>63</v>
      </c>
      <c r="V1919" t="s">
        <v>244</v>
      </c>
      <c r="W1919" t="s">
        <v>51</v>
      </c>
      <c r="Y1919" t="s">
        <v>35</v>
      </c>
    </row>
    <row r="1920" spans="1:25" x14ac:dyDescent="0.45">
      <c r="A1920" t="s">
        <v>203</v>
      </c>
      <c r="B1920" t="s">
        <v>242</v>
      </c>
      <c r="C1920">
        <v>1626</v>
      </c>
      <c r="D1920">
        <v>3</v>
      </c>
      <c r="F1920">
        <v>2013</v>
      </c>
      <c r="G1920">
        <v>3731</v>
      </c>
      <c r="H1920">
        <v>3710</v>
      </c>
      <c r="I1920">
        <v>369105.97</v>
      </c>
      <c r="K1920">
        <v>1945.877</v>
      </c>
      <c r="L1920">
        <v>1.0117</v>
      </c>
      <c r="M1920">
        <v>373907.42099999997</v>
      </c>
      <c r="N1920">
        <v>0.10299999999999999</v>
      </c>
      <c r="O1920">
        <v>260.50099999999998</v>
      </c>
      <c r="P1920">
        <v>0.12959999999999999</v>
      </c>
      <c r="Q1920">
        <v>3644366.2960000001</v>
      </c>
      <c r="R1920" t="s">
        <v>82</v>
      </c>
      <c r="S1920" t="s">
        <v>45</v>
      </c>
      <c r="T1920" t="s">
        <v>63</v>
      </c>
      <c r="V1920" t="s">
        <v>244</v>
      </c>
      <c r="W1920" t="s">
        <v>51</v>
      </c>
      <c r="Y1920" t="s">
        <v>35</v>
      </c>
    </row>
    <row r="1921" spans="1:25" x14ac:dyDescent="0.45">
      <c r="A1921" t="s">
        <v>203</v>
      </c>
      <c r="B1921" t="s">
        <v>242</v>
      </c>
      <c r="C1921">
        <v>1626</v>
      </c>
      <c r="D1921">
        <v>3</v>
      </c>
      <c r="F1921">
        <v>2014</v>
      </c>
      <c r="G1921">
        <v>2430</v>
      </c>
      <c r="H1921">
        <v>2421.87</v>
      </c>
      <c r="I1921">
        <v>247384.71</v>
      </c>
      <c r="K1921">
        <v>1329.329</v>
      </c>
      <c r="L1921">
        <v>1.0706</v>
      </c>
      <c r="M1921">
        <v>249382.63200000001</v>
      </c>
      <c r="N1921">
        <v>0.10299999999999999</v>
      </c>
      <c r="O1921">
        <v>204.1</v>
      </c>
      <c r="P1921">
        <v>0.1593</v>
      </c>
      <c r="Q1921">
        <v>2430664.3629999999</v>
      </c>
      <c r="R1921" t="s">
        <v>82</v>
      </c>
      <c r="S1921" t="s">
        <v>45</v>
      </c>
      <c r="T1921" t="s">
        <v>63</v>
      </c>
      <c r="V1921" t="s">
        <v>244</v>
      </c>
      <c r="W1921" t="s">
        <v>51</v>
      </c>
      <c r="Y1921" t="s">
        <v>35</v>
      </c>
    </row>
    <row r="1922" spans="1:25" x14ac:dyDescent="0.45">
      <c r="A1922" t="s">
        <v>203</v>
      </c>
      <c r="B1922" t="s">
        <v>242</v>
      </c>
      <c r="C1922">
        <v>1626</v>
      </c>
      <c r="D1922">
        <v>4</v>
      </c>
      <c r="F1922">
        <v>2009</v>
      </c>
      <c r="G1922">
        <v>404</v>
      </c>
      <c r="H1922">
        <v>382.33</v>
      </c>
      <c r="I1922">
        <v>25028.98</v>
      </c>
      <c r="K1922">
        <v>93.501999999999995</v>
      </c>
      <c r="L1922">
        <v>0.49890000000000001</v>
      </c>
      <c r="M1922">
        <v>30000.699000000001</v>
      </c>
      <c r="N1922">
        <v>8.0799999999999997E-2</v>
      </c>
      <c r="O1922">
        <v>42.433999999999997</v>
      </c>
      <c r="P1922">
        <v>0.1095</v>
      </c>
      <c r="Q1922">
        <v>370658.34700000001</v>
      </c>
      <c r="R1922" t="s">
        <v>45</v>
      </c>
      <c r="T1922" t="s">
        <v>63</v>
      </c>
      <c r="V1922" t="s">
        <v>121</v>
      </c>
      <c r="W1922" t="s">
        <v>51</v>
      </c>
      <c r="Y1922" t="s">
        <v>35</v>
      </c>
    </row>
    <row r="1923" spans="1:25" x14ac:dyDescent="0.45">
      <c r="A1923" t="s">
        <v>203</v>
      </c>
      <c r="B1923" t="s">
        <v>242</v>
      </c>
      <c r="C1923">
        <v>1626</v>
      </c>
      <c r="D1923">
        <v>4</v>
      </c>
      <c r="F1923">
        <v>2010</v>
      </c>
      <c r="G1923">
        <v>312</v>
      </c>
      <c r="H1923">
        <v>296.58999999999997</v>
      </c>
      <c r="I1923">
        <v>27022.63</v>
      </c>
      <c r="K1923">
        <v>96.647000000000006</v>
      </c>
      <c r="L1923">
        <v>0.47789999999999999</v>
      </c>
      <c r="M1923">
        <v>31409.050999999999</v>
      </c>
      <c r="N1923">
        <v>8.1000000000000003E-2</v>
      </c>
      <c r="O1923">
        <v>40.575000000000003</v>
      </c>
      <c r="P1923">
        <v>0.12379999999999999</v>
      </c>
      <c r="Q1923">
        <v>388051.92200000002</v>
      </c>
      <c r="R1923" t="s">
        <v>45</v>
      </c>
      <c r="T1923" t="s">
        <v>63</v>
      </c>
      <c r="V1923" t="s">
        <v>121</v>
      </c>
      <c r="W1923" t="s">
        <v>51</v>
      </c>
      <c r="Y1923" t="s">
        <v>35</v>
      </c>
    </row>
    <row r="1924" spans="1:25" x14ac:dyDescent="0.45">
      <c r="A1924" t="s">
        <v>203</v>
      </c>
      <c r="B1924" t="s">
        <v>242</v>
      </c>
      <c r="C1924">
        <v>1626</v>
      </c>
      <c r="D1924">
        <v>4</v>
      </c>
      <c r="F1924">
        <v>2011</v>
      </c>
      <c r="G1924">
        <v>276</v>
      </c>
      <c r="H1924">
        <v>259.35000000000002</v>
      </c>
      <c r="I1924">
        <v>12323.54</v>
      </c>
      <c r="K1924">
        <v>69.384</v>
      </c>
      <c r="L1924">
        <v>0.65569999999999995</v>
      </c>
      <c r="M1924">
        <v>15994.905000000001</v>
      </c>
      <c r="N1924">
        <v>7.9500000000000001E-2</v>
      </c>
      <c r="O1924">
        <v>21.318000000000001</v>
      </c>
      <c r="P1924">
        <v>0.09</v>
      </c>
      <c r="Q1924">
        <v>197617.82199999999</v>
      </c>
      <c r="R1924" t="s">
        <v>45</v>
      </c>
      <c r="T1924" t="s">
        <v>63</v>
      </c>
      <c r="V1924" t="s">
        <v>121</v>
      </c>
      <c r="W1924" t="s">
        <v>51</v>
      </c>
      <c r="Y1924" t="s">
        <v>35</v>
      </c>
    </row>
    <row r="1925" spans="1:25" x14ac:dyDescent="0.45">
      <c r="A1925" t="s">
        <v>203</v>
      </c>
      <c r="B1925" t="s">
        <v>242</v>
      </c>
      <c r="C1925">
        <v>1626</v>
      </c>
      <c r="D1925">
        <v>4</v>
      </c>
      <c r="F1925">
        <v>2012</v>
      </c>
      <c r="G1925">
        <v>301</v>
      </c>
      <c r="H1925">
        <v>277.73</v>
      </c>
      <c r="I1925">
        <v>20309.740000000002</v>
      </c>
      <c r="K1925">
        <v>103.236</v>
      </c>
      <c r="L1925">
        <v>0.62139999999999995</v>
      </c>
      <c r="M1925">
        <v>23957.257000000001</v>
      </c>
      <c r="N1925">
        <v>8.1000000000000003E-2</v>
      </c>
      <c r="O1925">
        <v>28.007000000000001</v>
      </c>
      <c r="P1925">
        <v>9.6600000000000005E-2</v>
      </c>
      <c r="Q1925">
        <v>295983.31099999999</v>
      </c>
      <c r="R1925" t="s">
        <v>45</v>
      </c>
      <c r="T1925" t="s">
        <v>63</v>
      </c>
      <c r="V1925" t="s">
        <v>121</v>
      </c>
      <c r="W1925" t="s">
        <v>51</v>
      </c>
      <c r="Y1925" t="s">
        <v>35</v>
      </c>
    </row>
    <row r="1926" spans="1:25" x14ac:dyDescent="0.45">
      <c r="A1926" t="s">
        <v>203</v>
      </c>
      <c r="B1926" t="s">
        <v>242</v>
      </c>
      <c r="C1926">
        <v>1626</v>
      </c>
      <c r="D1926">
        <v>4</v>
      </c>
      <c r="F1926">
        <v>2013</v>
      </c>
      <c r="G1926">
        <v>454</v>
      </c>
      <c r="H1926">
        <v>425.96</v>
      </c>
      <c r="I1926">
        <v>29881.71</v>
      </c>
      <c r="K1926">
        <v>130.435</v>
      </c>
      <c r="L1926">
        <v>0.53439999999999999</v>
      </c>
      <c r="M1926">
        <v>38160.873</v>
      </c>
      <c r="N1926">
        <v>8.0500000000000002E-2</v>
      </c>
      <c r="O1926">
        <v>38.503999999999998</v>
      </c>
      <c r="P1926">
        <v>0.1198</v>
      </c>
      <c r="Q1926">
        <v>471472.77100000001</v>
      </c>
      <c r="R1926" t="s">
        <v>45</v>
      </c>
      <c r="T1926" t="s">
        <v>63</v>
      </c>
      <c r="V1926" t="s">
        <v>121</v>
      </c>
      <c r="W1926" t="s">
        <v>51</v>
      </c>
      <c r="Y1926" t="s">
        <v>35</v>
      </c>
    </row>
    <row r="1927" spans="1:25" x14ac:dyDescent="0.45">
      <c r="A1927" t="s">
        <v>203</v>
      </c>
      <c r="B1927" t="s">
        <v>242</v>
      </c>
      <c r="C1927">
        <v>1626</v>
      </c>
      <c r="D1927">
        <v>4</v>
      </c>
      <c r="F1927">
        <v>2014</v>
      </c>
      <c r="G1927">
        <v>458</v>
      </c>
      <c r="H1927">
        <v>441.42</v>
      </c>
      <c r="I1927">
        <v>48446.34</v>
      </c>
      <c r="K1927">
        <v>169.05</v>
      </c>
      <c r="L1927">
        <v>0.48249999999999998</v>
      </c>
      <c r="M1927">
        <v>54628.665000000001</v>
      </c>
      <c r="N1927">
        <v>8.1000000000000003E-2</v>
      </c>
      <c r="O1927">
        <v>76.257000000000005</v>
      </c>
      <c r="P1927">
        <v>0.14169999999999999</v>
      </c>
      <c r="Q1927">
        <v>674930.84499999997</v>
      </c>
      <c r="R1927" t="s">
        <v>45</v>
      </c>
      <c r="T1927" t="s">
        <v>63</v>
      </c>
      <c r="V1927" t="s">
        <v>121</v>
      </c>
      <c r="W1927" t="s">
        <v>51</v>
      </c>
      <c r="Y1927" t="s">
        <v>35</v>
      </c>
    </row>
    <row r="1928" spans="1:25" x14ac:dyDescent="0.45">
      <c r="A1928" t="s">
        <v>203</v>
      </c>
      <c r="B1928" t="s">
        <v>245</v>
      </c>
      <c r="C1928">
        <v>1631</v>
      </c>
      <c r="D1928">
        <v>10</v>
      </c>
      <c r="F1928">
        <v>2009</v>
      </c>
      <c r="G1928">
        <v>9</v>
      </c>
      <c r="H1928">
        <v>5.55</v>
      </c>
      <c r="I1928">
        <v>80.97</v>
      </c>
      <c r="O1928">
        <v>0.81299999999999994</v>
      </c>
      <c r="P1928">
        <v>1.1997</v>
      </c>
      <c r="Q1928">
        <v>1354.2</v>
      </c>
      <c r="R1928" t="s">
        <v>38</v>
      </c>
      <c r="T1928" t="s">
        <v>28</v>
      </c>
      <c r="Y1928" t="s">
        <v>29</v>
      </c>
    </row>
    <row r="1929" spans="1:25" x14ac:dyDescent="0.45">
      <c r="A1929" t="s">
        <v>203</v>
      </c>
      <c r="B1929" t="s">
        <v>245</v>
      </c>
      <c r="C1929">
        <v>1631</v>
      </c>
      <c r="D1929">
        <v>10</v>
      </c>
      <c r="F1929">
        <v>2010</v>
      </c>
      <c r="G1929">
        <v>73</v>
      </c>
      <c r="H1929">
        <v>46.68</v>
      </c>
      <c r="I1929">
        <v>615.37</v>
      </c>
      <c r="O1929">
        <v>6.8339999999999996</v>
      </c>
      <c r="P1929">
        <v>1.2000999999999999</v>
      </c>
      <c r="Q1929">
        <v>11389.9</v>
      </c>
      <c r="R1929" t="s">
        <v>38</v>
      </c>
      <c r="T1929" t="s">
        <v>28</v>
      </c>
      <c r="Y1929" t="s">
        <v>29</v>
      </c>
    </row>
    <row r="1930" spans="1:25" x14ac:dyDescent="0.45">
      <c r="A1930" t="s">
        <v>203</v>
      </c>
      <c r="B1930" t="s">
        <v>245</v>
      </c>
      <c r="C1930">
        <v>1631</v>
      </c>
      <c r="D1930">
        <v>10</v>
      </c>
      <c r="F1930">
        <v>2011</v>
      </c>
      <c r="G1930">
        <v>18</v>
      </c>
      <c r="H1930">
        <v>10.24</v>
      </c>
      <c r="I1930">
        <v>87.1</v>
      </c>
      <c r="O1930">
        <v>1.4990000000000001</v>
      </c>
      <c r="P1930">
        <v>1.1998</v>
      </c>
      <c r="Q1930">
        <v>2498.6</v>
      </c>
      <c r="R1930" t="s">
        <v>38</v>
      </c>
      <c r="T1930" t="s">
        <v>28</v>
      </c>
      <c r="Y1930" t="s">
        <v>29</v>
      </c>
    </row>
    <row r="1931" spans="1:25" x14ac:dyDescent="0.45">
      <c r="A1931" t="s">
        <v>203</v>
      </c>
      <c r="B1931" t="s">
        <v>245</v>
      </c>
      <c r="C1931">
        <v>1631</v>
      </c>
      <c r="D1931">
        <v>10</v>
      </c>
      <c r="F1931">
        <v>2012</v>
      </c>
      <c r="G1931">
        <v>15</v>
      </c>
      <c r="H1931">
        <v>10.53</v>
      </c>
      <c r="I1931">
        <v>168.85</v>
      </c>
      <c r="O1931">
        <v>1.542</v>
      </c>
      <c r="P1931">
        <v>1.2003999999999999</v>
      </c>
      <c r="Q1931">
        <v>2569.3000000000002</v>
      </c>
      <c r="R1931" t="s">
        <v>38</v>
      </c>
      <c r="T1931" t="s">
        <v>28</v>
      </c>
      <c r="Y1931" t="s">
        <v>29</v>
      </c>
    </row>
    <row r="1932" spans="1:25" x14ac:dyDescent="0.45">
      <c r="A1932" t="s">
        <v>203</v>
      </c>
      <c r="B1932" t="s">
        <v>245</v>
      </c>
      <c r="C1932">
        <v>1631</v>
      </c>
      <c r="D1932">
        <v>10</v>
      </c>
      <c r="F1932">
        <v>2013</v>
      </c>
      <c r="G1932">
        <v>14</v>
      </c>
      <c r="H1932">
        <v>10.15</v>
      </c>
      <c r="I1932">
        <v>140.35</v>
      </c>
      <c r="O1932">
        <v>1.486</v>
      </c>
      <c r="P1932">
        <v>1.1999</v>
      </c>
      <c r="Q1932">
        <v>2476.6</v>
      </c>
      <c r="R1932" t="s">
        <v>38</v>
      </c>
      <c r="T1932" t="s">
        <v>28</v>
      </c>
      <c r="Y1932" t="s">
        <v>29</v>
      </c>
    </row>
    <row r="1933" spans="1:25" x14ac:dyDescent="0.45">
      <c r="A1933" t="s">
        <v>203</v>
      </c>
      <c r="B1933" t="s">
        <v>245</v>
      </c>
      <c r="C1933">
        <v>1631</v>
      </c>
      <c r="D1933">
        <v>10</v>
      </c>
      <c r="F1933">
        <v>2014</v>
      </c>
      <c r="G1933">
        <v>7</v>
      </c>
      <c r="H1933">
        <v>3.57</v>
      </c>
      <c r="I1933">
        <v>43.32</v>
      </c>
      <c r="O1933">
        <v>0.52300000000000002</v>
      </c>
      <c r="P1933">
        <v>1.1996</v>
      </c>
      <c r="Q1933">
        <v>871.1</v>
      </c>
      <c r="R1933" t="s">
        <v>38</v>
      </c>
      <c r="T1933" t="s">
        <v>28</v>
      </c>
      <c r="Y1933" t="s">
        <v>29</v>
      </c>
    </row>
    <row r="1934" spans="1:25" x14ac:dyDescent="0.45">
      <c r="A1934" t="s">
        <v>203</v>
      </c>
      <c r="B1934" t="s">
        <v>245</v>
      </c>
      <c r="C1934">
        <v>1631</v>
      </c>
      <c r="D1934">
        <v>10</v>
      </c>
      <c r="F1934">
        <v>2015</v>
      </c>
      <c r="G1934">
        <v>20</v>
      </c>
      <c r="H1934">
        <v>11.5</v>
      </c>
      <c r="I1934">
        <v>129.72999999999999</v>
      </c>
      <c r="O1934">
        <v>1.6839999999999999</v>
      </c>
      <c r="P1934">
        <v>1.2</v>
      </c>
      <c r="Q1934">
        <v>2806</v>
      </c>
      <c r="R1934" t="s">
        <v>38</v>
      </c>
      <c r="T1934" t="s">
        <v>28</v>
      </c>
      <c r="Y1934" t="s">
        <v>30</v>
      </c>
    </row>
    <row r="1935" spans="1:25" x14ac:dyDescent="0.45">
      <c r="A1935" t="s">
        <v>203</v>
      </c>
      <c r="B1935" t="s">
        <v>245</v>
      </c>
      <c r="C1935">
        <v>1631</v>
      </c>
      <c r="D1935">
        <v>10</v>
      </c>
      <c r="F1935">
        <v>2016</v>
      </c>
      <c r="G1935">
        <v>17</v>
      </c>
      <c r="H1935">
        <v>12.69</v>
      </c>
      <c r="I1935">
        <v>193.53</v>
      </c>
      <c r="O1935">
        <v>1.8580000000000001</v>
      </c>
      <c r="P1935">
        <v>1.2</v>
      </c>
      <c r="Q1935">
        <v>3096.4</v>
      </c>
      <c r="R1935" t="s">
        <v>38</v>
      </c>
      <c r="T1935" t="s">
        <v>28</v>
      </c>
      <c r="Y1935" t="s">
        <v>30</v>
      </c>
    </row>
    <row r="1936" spans="1:25" x14ac:dyDescent="0.45">
      <c r="A1936" t="s">
        <v>203</v>
      </c>
      <c r="B1936" t="s">
        <v>245</v>
      </c>
      <c r="C1936">
        <v>1631</v>
      </c>
      <c r="D1936">
        <v>10</v>
      </c>
      <c r="F1936">
        <v>2017</v>
      </c>
      <c r="G1936">
        <v>19</v>
      </c>
      <c r="H1936">
        <v>11.62</v>
      </c>
      <c r="I1936">
        <v>147.65</v>
      </c>
      <c r="O1936">
        <v>1.7010000000000001</v>
      </c>
      <c r="P1936">
        <v>1.1998</v>
      </c>
      <c r="Q1936">
        <v>2835.3</v>
      </c>
      <c r="R1936" t="s">
        <v>38</v>
      </c>
      <c r="T1936" t="s">
        <v>28</v>
      </c>
      <c r="Y1936" t="s">
        <v>30</v>
      </c>
    </row>
    <row r="1937" spans="1:25" x14ac:dyDescent="0.45">
      <c r="A1937" t="s">
        <v>203</v>
      </c>
      <c r="B1937" t="s">
        <v>245</v>
      </c>
      <c r="C1937">
        <v>1631</v>
      </c>
      <c r="D1937">
        <v>10</v>
      </c>
      <c r="F1937">
        <v>2018</v>
      </c>
      <c r="G1937">
        <v>28</v>
      </c>
      <c r="H1937">
        <v>15.2</v>
      </c>
      <c r="I1937">
        <v>198.35</v>
      </c>
      <c r="O1937">
        <v>2.2250000000000001</v>
      </c>
      <c r="P1937">
        <v>1.2005999999999999</v>
      </c>
      <c r="Q1937">
        <v>3708.6</v>
      </c>
      <c r="R1937" t="s">
        <v>38</v>
      </c>
      <c r="T1937" t="s">
        <v>28</v>
      </c>
      <c r="Y1937" t="s">
        <v>30</v>
      </c>
    </row>
    <row r="1938" spans="1:25" x14ac:dyDescent="0.45">
      <c r="A1938" t="s">
        <v>203</v>
      </c>
      <c r="B1938" t="s">
        <v>245</v>
      </c>
      <c r="C1938">
        <v>1631</v>
      </c>
      <c r="D1938">
        <v>10</v>
      </c>
      <c r="F1938">
        <v>2019</v>
      </c>
      <c r="G1938">
        <v>5</v>
      </c>
      <c r="H1938">
        <v>2.56</v>
      </c>
      <c r="I1938">
        <v>32.56</v>
      </c>
      <c r="O1938">
        <v>0.375</v>
      </c>
      <c r="P1938">
        <v>1.2003999999999999</v>
      </c>
      <c r="Q1938">
        <v>624.6</v>
      </c>
      <c r="R1938" t="s">
        <v>38</v>
      </c>
      <c r="T1938" t="s">
        <v>28</v>
      </c>
      <c r="Y1938" t="s">
        <v>30</v>
      </c>
    </row>
    <row r="1939" spans="1:25" x14ac:dyDescent="0.45">
      <c r="A1939" t="s">
        <v>203</v>
      </c>
      <c r="B1939" t="s">
        <v>245</v>
      </c>
      <c r="C1939">
        <v>1631</v>
      </c>
      <c r="D1939">
        <v>10</v>
      </c>
      <c r="F1939">
        <v>2020</v>
      </c>
      <c r="G1939">
        <v>10</v>
      </c>
      <c r="H1939">
        <v>4.59</v>
      </c>
      <c r="I1939">
        <v>53.57</v>
      </c>
      <c r="O1939">
        <v>0.67200000000000004</v>
      </c>
      <c r="P1939">
        <v>1.2002999999999999</v>
      </c>
      <c r="Q1939">
        <v>1119.9000000000001</v>
      </c>
      <c r="R1939" t="s">
        <v>38</v>
      </c>
      <c r="T1939" t="s">
        <v>28</v>
      </c>
      <c r="Y1939" t="s">
        <v>30</v>
      </c>
    </row>
    <row r="1940" spans="1:25" x14ac:dyDescent="0.45">
      <c r="A1940" t="s">
        <v>203</v>
      </c>
      <c r="B1940" t="s">
        <v>245</v>
      </c>
      <c r="C1940">
        <v>1631</v>
      </c>
      <c r="D1940">
        <v>10</v>
      </c>
      <c r="F1940">
        <v>2021</v>
      </c>
      <c r="G1940">
        <v>5</v>
      </c>
      <c r="H1940">
        <v>2.73</v>
      </c>
      <c r="I1940">
        <v>37.86</v>
      </c>
      <c r="O1940">
        <v>0.4</v>
      </c>
      <c r="P1940">
        <v>1.2012</v>
      </c>
      <c r="Q1940">
        <v>666.1</v>
      </c>
      <c r="R1940" t="s">
        <v>38</v>
      </c>
      <c r="T1940" t="s">
        <v>28</v>
      </c>
      <c r="Y1940" t="s">
        <v>30</v>
      </c>
    </row>
    <row r="1941" spans="1:25" x14ac:dyDescent="0.45">
      <c r="A1941" t="s">
        <v>203</v>
      </c>
      <c r="B1941" t="s">
        <v>245</v>
      </c>
      <c r="C1941">
        <v>1631</v>
      </c>
      <c r="D1941">
        <v>10</v>
      </c>
      <c r="F1941">
        <v>2022</v>
      </c>
      <c r="G1941">
        <v>0</v>
      </c>
      <c r="H1941">
        <v>0</v>
      </c>
      <c r="R1941" t="s">
        <v>38</v>
      </c>
      <c r="T1941" t="s">
        <v>28</v>
      </c>
      <c r="Y1941" t="s">
        <v>30</v>
      </c>
    </row>
    <row r="1942" spans="1:25" x14ac:dyDescent="0.45">
      <c r="A1942" t="s">
        <v>203</v>
      </c>
      <c r="B1942" t="s">
        <v>246</v>
      </c>
      <c r="C1942">
        <v>1642</v>
      </c>
      <c r="D1942">
        <v>10</v>
      </c>
      <c r="F1942">
        <v>2009</v>
      </c>
      <c r="G1942">
        <v>34</v>
      </c>
      <c r="H1942">
        <v>19.3</v>
      </c>
      <c r="I1942">
        <v>236.73</v>
      </c>
      <c r="O1942">
        <v>2.895</v>
      </c>
      <c r="P1942">
        <v>1.2</v>
      </c>
      <c r="Q1942">
        <v>4825</v>
      </c>
      <c r="R1942" t="s">
        <v>38</v>
      </c>
      <c r="T1942" t="s">
        <v>28</v>
      </c>
      <c r="Y1942" t="s">
        <v>29</v>
      </c>
    </row>
    <row r="1943" spans="1:25" x14ac:dyDescent="0.45">
      <c r="A1943" t="s">
        <v>203</v>
      </c>
      <c r="B1943" t="s">
        <v>246</v>
      </c>
      <c r="C1943">
        <v>1642</v>
      </c>
      <c r="D1943">
        <v>10</v>
      </c>
      <c r="F1943">
        <v>2010</v>
      </c>
      <c r="G1943">
        <v>54</v>
      </c>
      <c r="H1943">
        <v>36.11</v>
      </c>
      <c r="I1943">
        <v>474.12</v>
      </c>
      <c r="O1943">
        <v>5.4169999999999998</v>
      </c>
      <c r="P1943">
        <v>1.2</v>
      </c>
      <c r="Q1943">
        <v>9027.5</v>
      </c>
      <c r="R1943" t="s">
        <v>38</v>
      </c>
      <c r="T1943" t="s">
        <v>28</v>
      </c>
      <c r="Y1943" t="s">
        <v>29</v>
      </c>
    </row>
    <row r="1944" spans="1:25" x14ac:dyDescent="0.45">
      <c r="A1944" t="s">
        <v>203</v>
      </c>
      <c r="B1944" t="s">
        <v>246</v>
      </c>
      <c r="C1944">
        <v>1642</v>
      </c>
      <c r="D1944">
        <v>10</v>
      </c>
      <c r="F1944">
        <v>2011</v>
      </c>
      <c r="G1944">
        <v>56</v>
      </c>
      <c r="H1944">
        <v>39.32</v>
      </c>
      <c r="I1944">
        <v>498.91</v>
      </c>
      <c r="O1944">
        <v>5.8979999999999997</v>
      </c>
      <c r="P1944">
        <v>1.2</v>
      </c>
      <c r="Q1944">
        <v>9830</v>
      </c>
      <c r="R1944" t="s">
        <v>38</v>
      </c>
      <c r="T1944" t="s">
        <v>28</v>
      </c>
      <c r="Y1944" t="s">
        <v>29</v>
      </c>
    </row>
    <row r="1945" spans="1:25" x14ac:dyDescent="0.45">
      <c r="A1945" t="s">
        <v>203</v>
      </c>
      <c r="B1945" t="s">
        <v>246</v>
      </c>
      <c r="C1945">
        <v>1642</v>
      </c>
      <c r="D1945">
        <v>10</v>
      </c>
      <c r="F1945">
        <v>2012</v>
      </c>
      <c r="G1945">
        <v>66</v>
      </c>
      <c r="H1945">
        <v>51.19</v>
      </c>
      <c r="I1945">
        <v>707.78</v>
      </c>
      <c r="O1945">
        <v>7.6790000000000003</v>
      </c>
      <c r="P1945">
        <v>1.2</v>
      </c>
      <c r="Q1945">
        <v>12797.5</v>
      </c>
      <c r="R1945" t="s">
        <v>38</v>
      </c>
      <c r="T1945" t="s">
        <v>28</v>
      </c>
      <c r="Y1945" t="s">
        <v>29</v>
      </c>
    </row>
    <row r="1946" spans="1:25" x14ac:dyDescent="0.45">
      <c r="A1946" t="s">
        <v>203</v>
      </c>
      <c r="B1946" t="s">
        <v>246</v>
      </c>
      <c r="C1946">
        <v>1642</v>
      </c>
      <c r="D1946">
        <v>10</v>
      </c>
      <c r="F1946">
        <v>2013</v>
      </c>
      <c r="G1946">
        <v>17</v>
      </c>
      <c r="H1946">
        <v>12.05</v>
      </c>
      <c r="I1946">
        <v>179.09</v>
      </c>
      <c r="O1946">
        <v>1.8080000000000001</v>
      </c>
      <c r="P1946">
        <v>1.2</v>
      </c>
      <c r="Q1946">
        <v>3012.5</v>
      </c>
      <c r="R1946" t="s">
        <v>38</v>
      </c>
      <c r="T1946" t="s">
        <v>28</v>
      </c>
      <c r="Y1946" t="s">
        <v>29</v>
      </c>
    </row>
    <row r="1947" spans="1:25" x14ac:dyDescent="0.45">
      <c r="A1947" t="s">
        <v>203</v>
      </c>
      <c r="B1947" t="s">
        <v>246</v>
      </c>
      <c r="C1947">
        <v>1642</v>
      </c>
      <c r="D1947">
        <v>10</v>
      </c>
      <c r="F1947">
        <v>2014</v>
      </c>
      <c r="G1947">
        <v>8</v>
      </c>
      <c r="H1947">
        <v>5.48</v>
      </c>
      <c r="I1947">
        <v>80.17</v>
      </c>
      <c r="O1947">
        <v>0.82199999999999995</v>
      </c>
      <c r="P1947">
        <v>1.2</v>
      </c>
      <c r="Q1947">
        <v>1370</v>
      </c>
      <c r="R1947" t="s">
        <v>38</v>
      </c>
      <c r="T1947" t="s">
        <v>28</v>
      </c>
      <c r="Y1947" t="s">
        <v>29</v>
      </c>
    </row>
    <row r="1948" spans="1:25" x14ac:dyDescent="0.45">
      <c r="A1948" t="s">
        <v>203</v>
      </c>
      <c r="B1948" t="s">
        <v>246</v>
      </c>
      <c r="C1948">
        <v>1642</v>
      </c>
      <c r="D1948">
        <v>10</v>
      </c>
      <c r="F1948">
        <v>2015</v>
      </c>
      <c r="G1948">
        <v>18</v>
      </c>
      <c r="H1948">
        <v>6.97</v>
      </c>
      <c r="I1948">
        <v>70.91</v>
      </c>
      <c r="O1948">
        <v>1.046</v>
      </c>
      <c r="P1948">
        <v>1.2</v>
      </c>
      <c r="Q1948">
        <v>1742.5</v>
      </c>
      <c r="R1948" t="s">
        <v>38</v>
      </c>
      <c r="T1948" t="s">
        <v>28</v>
      </c>
      <c r="Y1948" t="s">
        <v>30</v>
      </c>
    </row>
    <row r="1949" spans="1:25" x14ac:dyDescent="0.45">
      <c r="A1949" t="s">
        <v>203</v>
      </c>
      <c r="B1949" t="s">
        <v>246</v>
      </c>
      <c r="C1949">
        <v>1642</v>
      </c>
      <c r="D1949">
        <v>10</v>
      </c>
      <c r="F1949">
        <v>2016</v>
      </c>
      <c r="G1949">
        <v>44</v>
      </c>
      <c r="H1949">
        <v>27.06</v>
      </c>
      <c r="I1949">
        <v>381.72</v>
      </c>
      <c r="O1949">
        <v>4.0590000000000002</v>
      </c>
      <c r="P1949">
        <v>1.2</v>
      </c>
      <c r="Q1949">
        <v>6765</v>
      </c>
      <c r="R1949" t="s">
        <v>38</v>
      </c>
      <c r="T1949" t="s">
        <v>28</v>
      </c>
      <c r="Y1949" t="s">
        <v>30</v>
      </c>
    </row>
    <row r="1950" spans="1:25" x14ac:dyDescent="0.45">
      <c r="A1950" t="s">
        <v>203</v>
      </c>
      <c r="B1950" t="s">
        <v>246</v>
      </c>
      <c r="C1950">
        <v>1642</v>
      </c>
      <c r="D1950">
        <v>10</v>
      </c>
      <c r="F1950">
        <v>2017</v>
      </c>
      <c r="G1950">
        <v>15</v>
      </c>
      <c r="H1950">
        <v>10.15</v>
      </c>
      <c r="I1950">
        <v>144.84</v>
      </c>
      <c r="O1950">
        <v>1.5229999999999999</v>
      </c>
      <c r="P1950">
        <v>1.2</v>
      </c>
      <c r="Q1950">
        <v>2537.5</v>
      </c>
      <c r="R1950" t="s">
        <v>38</v>
      </c>
      <c r="T1950" t="s">
        <v>28</v>
      </c>
      <c r="Y1950" t="s">
        <v>30</v>
      </c>
    </row>
    <row r="1951" spans="1:25" x14ac:dyDescent="0.45">
      <c r="A1951" t="s">
        <v>203</v>
      </c>
      <c r="B1951" t="s">
        <v>246</v>
      </c>
      <c r="C1951">
        <v>1642</v>
      </c>
      <c r="D1951">
        <v>10</v>
      </c>
      <c r="F1951">
        <v>2018</v>
      </c>
      <c r="G1951">
        <v>16</v>
      </c>
      <c r="H1951">
        <v>10.64</v>
      </c>
      <c r="I1951">
        <v>142</v>
      </c>
      <c r="O1951">
        <v>1.5960000000000001</v>
      </c>
      <c r="P1951">
        <v>1.2</v>
      </c>
      <c r="Q1951">
        <v>2660</v>
      </c>
      <c r="R1951" t="s">
        <v>38</v>
      </c>
      <c r="T1951" t="s">
        <v>28</v>
      </c>
      <c r="Y1951" t="s">
        <v>30</v>
      </c>
    </row>
    <row r="1952" spans="1:25" x14ac:dyDescent="0.45">
      <c r="A1952" t="s">
        <v>203</v>
      </c>
      <c r="B1952" t="s">
        <v>246</v>
      </c>
      <c r="C1952">
        <v>1642</v>
      </c>
      <c r="D1952">
        <v>10</v>
      </c>
      <c r="F1952">
        <v>2019</v>
      </c>
      <c r="G1952">
        <v>8</v>
      </c>
      <c r="H1952">
        <v>3.91</v>
      </c>
      <c r="I1952">
        <v>57.25</v>
      </c>
      <c r="O1952">
        <v>0.58699999999999997</v>
      </c>
      <c r="P1952">
        <v>1.2</v>
      </c>
      <c r="Q1952">
        <v>977.5</v>
      </c>
      <c r="R1952" t="s">
        <v>38</v>
      </c>
      <c r="T1952" t="s">
        <v>28</v>
      </c>
      <c r="Y1952" t="s">
        <v>30</v>
      </c>
    </row>
    <row r="1953" spans="1:25" x14ac:dyDescent="0.45">
      <c r="A1953" t="s">
        <v>203</v>
      </c>
      <c r="B1953" t="s">
        <v>246</v>
      </c>
      <c r="C1953">
        <v>1642</v>
      </c>
      <c r="D1953">
        <v>10</v>
      </c>
      <c r="F1953">
        <v>2020</v>
      </c>
      <c r="G1953">
        <v>17</v>
      </c>
      <c r="H1953">
        <v>11.22</v>
      </c>
      <c r="I1953">
        <v>150.96</v>
      </c>
      <c r="O1953">
        <v>1.6830000000000001</v>
      </c>
      <c r="P1953">
        <v>1.2</v>
      </c>
      <c r="Q1953">
        <v>2805</v>
      </c>
      <c r="R1953" t="s">
        <v>38</v>
      </c>
      <c r="T1953" t="s">
        <v>28</v>
      </c>
      <c r="Y1953" t="s">
        <v>30</v>
      </c>
    </row>
    <row r="1954" spans="1:25" x14ac:dyDescent="0.45">
      <c r="A1954" t="s">
        <v>203</v>
      </c>
      <c r="B1954" t="s">
        <v>246</v>
      </c>
      <c r="C1954">
        <v>1642</v>
      </c>
      <c r="D1954">
        <v>10</v>
      </c>
      <c r="F1954">
        <v>2021</v>
      </c>
      <c r="G1954">
        <v>20</v>
      </c>
      <c r="H1954">
        <v>11.01</v>
      </c>
      <c r="I1954">
        <v>155.65</v>
      </c>
      <c r="O1954">
        <v>1.6519999999999999</v>
      </c>
      <c r="P1954">
        <v>1.2</v>
      </c>
      <c r="Q1954">
        <v>2752.5</v>
      </c>
      <c r="R1954" t="s">
        <v>38</v>
      </c>
      <c r="T1954" t="s">
        <v>28</v>
      </c>
      <c r="Y1954" t="s">
        <v>30</v>
      </c>
    </row>
    <row r="1955" spans="1:25" x14ac:dyDescent="0.45">
      <c r="A1955" t="s">
        <v>203</v>
      </c>
      <c r="B1955" t="s">
        <v>246</v>
      </c>
      <c r="C1955">
        <v>1642</v>
      </c>
      <c r="D1955">
        <v>10</v>
      </c>
      <c r="F1955">
        <v>2022</v>
      </c>
      <c r="G1955">
        <v>0</v>
      </c>
      <c r="H1955">
        <v>0</v>
      </c>
      <c r="R1955" t="s">
        <v>38</v>
      </c>
      <c r="T1955" t="s">
        <v>28</v>
      </c>
      <c r="Y1955" t="s">
        <v>30</v>
      </c>
    </row>
    <row r="1956" spans="1:25" x14ac:dyDescent="0.45">
      <c r="A1956" t="s">
        <v>203</v>
      </c>
      <c r="B1956" t="s">
        <v>246</v>
      </c>
      <c r="C1956">
        <v>1642</v>
      </c>
      <c r="D1956">
        <v>3</v>
      </c>
      <c r="F1956">
        <v>2009</v>
      </c>
      <c r="G1956">
        <v>1463</v>
      </c>
      <c r="H1956">
        <v>1386</v>
      </c>
      <c r="I1956">
        <v>49216</v>
      </c>
      <c r="K1956">
        <v>288.33600000000001</v>
      </c>
      <c r="L1956">
        <v>0.54600000000000004</v>
      </c>
      <c r="M1956">
        <v>61998.675000000003</v>
      </c>
      <c r="N1956">
        <v>6.9699999999999998E-2</v>
      </c>
      <c r="O1956">
        <v>70.638000000000005</v>
      </c>
      <c r="P1956">
        <v>0.151</v>
      </c>
      <c r="Q1956">
        <v>915803</v>
      </c>
      <c r="R1956" t="s">
        <v>45</v>
      </c>
      <c r="S1956" t="s">
        <v>34</v>
      </c>
      <c r="T1956" t="s">
        <v>46</v>
      </c>
      <c r="Y1956" t="s">
        <v>35</v>
      </c>
    </row>
    <row r="1957" spans="1:25" x14ac:dyDescent="0.45">
      <c r="A1957" t="s">
        <v>203</v>
      </c>
      <c r="B1957" t="s">
        <v>246</v>
      </c>
      <c r="C1957">
        <v>1642</v>
      </c>
      <c r="D1957">
        <v>3</v>
      </c>
      <c r="F1957">
        <v>2010</v>
      </c>
      <c r="G1957">
        <v>2178</v>
      </c>
      <c r="H1957">
        <v>2069</v>
      </c>
      <c r="I1957">
        <v>63793.75</v>
      </c>
      <c r="K1957">
        <v>53.526000000000003</v>
      </c>
      <c r="L1957">
        <v>9.8299999999999998E-2</v>
      </c>
      <c r="M1957">
        <v>49437.974999999999</v>
      </c>
      <c r="N1957">
        <v>6.0499999999999998E-2</v>
      </c>
      <c r="O1957">
        <v>38.628999999999998</v>
      </c>
      <c r="P1957">
        <v>9.74E-2</v>
      </c>
      <c r="Q1957">
        <v>798248.35</v>
      </c>
      <c r="R1957" t="s">
        <v>45</v>
      </c>
      <c r="S1957" t="s">
        <v>34</v>
      </c>
      <c r="T1957" t="s">
        <v>46</v>
      </c>
      <c r="Y1957" t="s">
        <v>35</v>
      </c>
    </row>
    <row r="1958" spans="1:25" x14ac:dyDescent="0.45">
      <c r="A1958" t="s">
        <v>203</v>
      </c>
      <c r="B1958" t="s">
        <v>246</v>
      </c>
      <c r="C1958">
        <v>1642</v>
      </c>
      <c r="D1958">
        <v>3</v>
      </c>
      <c r="F1958">
        <v>2011</v>
      </c>
      <c r="G1958">
        <v>1199</v>
      </c>
      <c r="H1958">
        <v>1139.77</v>
      </c>
      <c r="I1958">
        <v>33314.06</v>
      </c>
      <c r="K1958">
        <v>81.016999999999996</v>
      </c>
      <c r="L1958">
        <v>0.28570000000000001</v>
      </c>
      <c r="M1958">
        <v>27869.011999999999</v>
      </c>
      <c r="N1958">
        <v>6.3899999999999998E-2</v>
      </c>
      <c r="O1958">
        <v>23.347999999999999</v>
      </c>
      <c r="P1958">
        <v>8.6599999999999996E-2</v>
      </c>
      <c r="Q1958">
        <v>426418.82299999997</v>
      </c>
      <c r="R1958" t="s">
        <v>45</v>
      </c>
      <c r="S1958" t="s">
        <v>34</v>
      </c>
      <c r="T1958" t="s">
        <v>46</v>
      </c>
      <c r="Y1958" t="s">
        <v>35</v>
      </c>
    </row>
    <row r="1959" spans="1:25" x14ac:dyDescent="0.45">
      <c r="A1959" t="s">
        <v>203</v>
      </c>
      <c r="B1959" t="s">
        <v>246</v>
      </c>
      <c r="C1959">
        <v>1642</v>
      </c>
      <c r="D1959">
        <v>3</v>
      </c>
      <c r="F1959">
        <v>2012</v>
      </c>
      <c r="G1959">
        <v>1843</v>
      </c>
      <c r="H1959">
        <v>1734.37</v>
      </c>
      <c r="I1959">
        <v>52798.47</v>
      </c>
      <c r="K1959">
        <v>15.949</v>
      </c>
      <c r="L1959">
        <v>4.3400000000000001E-2</v>
      </c>
      <c r="M1959">
        <v>28363.148000000001</v>
      </c>
      <c r="N1959">
        <v>6.0100000000000001E-2</v>
      </c>
      <c r="O1959">
        <v>12.689</v>
      </c>
      <c r="P1959">
        <v>4.5699999999999998E-2</v>
      </c>
      <c r="Q1959">
        <v>469953.28499999997</v>
      </c>
      <c r="R1959" t="s">
        <v>45</v>
      </c>
      <c r="S1959" t="s">
        <v>34</v>
      </c>
      <c r="T1959" t="s">
        <v>46</v>
      </c>
      <c r="Y1959" t="s">
        <v>35</v>
      </c>
    </row>
    <row r="1960" spans="1:25" x14ac:dyDescent="0.45">
      <c r="A1960" t="s">
        <v>203</v>
      </c>
      <c r="B1960" t="s">
        <v>246</v>
      </c>
      <c r="C1960">
        <v>1642</v>
      </c>
      <c r="D1960">
        <v>3</v>
      </c>
      <c r="F1960">
        <v>2013</v>
      </c>
      <c r="G1960">
        <v>756</v>
      </c>
      <c r="H1960">
        <v>700.41</v>
      </c>
      <c r="I1960">
        <v>18603.060000000001</v>
      </c>
      <c r="K1960">
        <v>48.289000000000001</v>
      </c>
      <c r="L1960">
        <v>0.24990000000000001</v>
      </c>
      <c r="M1960">
        <v>21213.636999999999</v>
      </c>
      <c r="N1960">
        <v>6.4699999999999994E-2</v>
      </c>
      <c r="O1960">
        <v>16.742000000000001</v>
      </c>
      <c r="P1960">
        <v>8.3400000000000002E-2</v>
      </c>
      <c r="Q1960">
        <v>321218.61099999998</v>
      </c>
      <c r="R1960" t="s">
        <v>45</v>
      </c>
      <c r="S1960" t="s">
        <v>34</v>
      </c>
      <c r="T1960" t="s">
        <v>46</v>
      </c>
      <c r="Y1960" t="s">
        <v>35</v>
      </c>
    </row>
    <row r="1961" spans="1:25" x14ac:dyDescent="0.45">
      <c r="A1961" t="s">
        <v>203</v>
      </c>
      <c r="B1961" t="s">
        <v>246</v>
      </c>
      <c r="C1961">
        <v>1642</v>
      </c>
      <c r="D1961">
        <v>3</v>
      </c>
      <c r="F1961">
        <v>2014</v>
      </c>
      <c r="G1961">
        <v>383</v>
      </c>
      <c r="H1961">
        <v>358.79</v>
      </c>
      <c r="I1961">
        <v>10263.51</v>
      </c>
      <c r="K1961">
        <v>28.84</v>
      </c>
      <c r="L1961">
        <v>0.21129999999999999</v>
      </c>
      <c r="M1961">
        <v>10594.552</v>
      </c>
      <c r="N1961">
        <v>6.3899999999999998E-2</v>
      </c>
      <c r="O1961">
        <v>8.782</v>
      </c>
      <c r="P1961">
        <v>7.9299999999999995E-2</v>
      </c>
      <c r="Q1961">
        <v>157005.76699999999</v>
      </c>
      <c r="R1961" t="s">
        <v>45</v>
      </c>
      <c r="S1961" t="s">
        <v>34</v>
      </c>
      <c r="T1961" t="s">
        <v>46</v>
      </c>
      <c r="Y1961" t="s">
        <v>35</v>
      </c>
    </row>
    <row r="1962" spans="1:25" x14ac:dyDescent="0.45">
      <c r="A1962" t="s">
        <v>203</v>
      </c>
      <c r="B1962" t="s">
        <v>246</v>
      </c>
      <c r="C1962">
        <v>1642</v>
      </c>
      <c r="D1962">
        <v>3</v>
      </c>
      <c r="F1962">
        <v>2015</v>
      </c>
      <c r="G1962">
        <v>374</v>
      </c>
      <c r="H1962">
        <v>347.6</v>
      </c>
      <c r="I1962">
        <v>12844.01</v>
      </c>
      <c r="K1962">
        <v>4.681</v>
      </c>
      <c r="L1962">
        <v>4.1799999999999997E-2</v>
      </c>
      <c r="M1962">
        <v>11816.543</v>
      </c>
      <c r="N1962">
        <v>6.0199999999999997E-2</v>
      </c>
      <c r="O1962">
        <v>8.0289999999999999</v>
      </c>
      <c r="P1962">
        <v>6.2100000000000002E-2</v>
      </c>
      <c r="Q1962">
        <v>194775</v>
      </c>
      <c r="R1962" t="s">
        <v>45</v>
      </c>
      <c r="S1962" t="s">
        <v>34</v>
      </c>
      <c r="T1962" t="s">
        <v>46</v>
      </c>
      <c r="Y1962" t="s">
        <v>47</v>
      </c>
    </row>
    <row r="1963" spans="1:25" x14ac:dyDescent="0.45">
      <c r="A1963" t="s">
        <v>203</v>
      </c>
      <c r="B1963" t="s">
        <v>246</v>
      </c>
      <c r="C1963">
        <v>1642</v>
      </c>
      <c r="D1963">
        <v>3</v>
      </c>
      <c r="F1963">
        <v>2016</v>
      </c>
      <c r="G1963">
        <v>312</v>
      </c>
      <c r="H1963">
        <v>292.98</v>
      </c>
      <c r="I1963">
        <v>11275.29</v>
      </c>
      <c r="K1963">
        <v>2.0019999999999998</v>
      </c>
      <c r="L1963">
        <v>1.4800000000000001E-2</v>
      </c>
      <c r="M1963">
        <v>10468.698</v>
      </c>
      <c r="N1963">
        <v>5.9400000000000001E-2</v>
      </c>
      <c r="O1963">
        <v>6.78</v>
      </c>
      <c r="P1963">
        <v>6.0400000000000002E-2</v>
      </c>
      <c r="Q1963">
        <v>174791.31</v>
      </c>
      <c r="R1963" t="s">
        <v>45</v>
      </c>
      <c r="S1963" t="s">
        <v>34</v>
      </c>
      <c r="T1963" t="s">
        <v>46</v>
      </c>
      <c r="Y1963" t="s">
        <v>47</v>
      </c>
    </row>
    <row r="1964" spans="1:25" x14ac:dyDescent="0.45">
      <c r="A1964" t="s">
        <v>203</v>
      </c>
      <c r="B1964" t="s">
        <v>246</v>
      </c>
      <c r="C1964">
        <v>1642</v>
      </c>
      <c r="D1964">
        <v>3</v>
      </c>
      <c r="F1964">
        <v>2017</v>
      </c>
      <c r="G1964">
        <v>315</v>
      </c>
      <c r="H1964">
        <v>293.35000000000002</v>
      </c>
      <c r="I1964">
        <v>7571.04</v>
      </c>
      <c r="K1964">
        <v>6.2329999999999997</v>
      </c>
      <c r="L1964">
        <v>9.0300000000000005E-2</v>
      </c>
      <c r="M1964">
        <v>7321.3010000000004</v>
      </c>
      <c r="N1964">
        <v>6.1800000000000001E-2</v>
      </c>
      <c r="O1964">
        <v>4.9489999999999998</v>
      </c>
      <c r="P1964">
        <v>6.5000000000000002E-2</v>
      </c>
      <c r="Q1964">
        <v>115619.425</v>
      </c>
      <c r="R1964" t="s">
        <v>45</v>
      </c>
      <c r="S1964" t="s">
        <v>34</v>
      </c>
      <c r="T1964" t="s">
        <v>46</v>
      </c>
      <c r="Y1964" t="s">
        <v>47</v>
      </c>
    </row>
    <row r="1965" spans="1:25" x14ac:dyDescent="0.45">
      <c r="A1965" t="s">
        <v>203</v>
      </c>
      <c r="B1965" t="s">
        <v>246</v>
      </c>
      <c r="C1965">
        <v>1642</v>
      </c>
      <c r="D1965">
        <v>3</v>
      </c>
      <c r="F1965">
        <v>2018</v>
      </c>
      <c r="G1965">
        <v>123</v>
      </c>
      <c r="H1965">
        <v>110.01</v>
      </c>
      <c r="I1965">
        <v>3227.36</v>
      </c>
      <c r="K1965">
        <v>0.17699999999999999</v>
      </c>
      <c r="L1965">
        <v>0.57520000000000004</v>
      </c>
      <c r="M1965">
        <v>2556.7660000000001</v>
      </c>
      <c r="N1965">
        <v>4.9000000000000002E-2</v>
      </c>
      <c r="O1965">
        <v>1.87</v>
      </c>
      <c r="P1965">
        <v>5.04E-2</v>
      </c>
      <c r="Q1965">
        <v>43145.752999999997</v>
      </c>
      <c r="R1965" t="s">
        <v>45</v>
      </c>
      <c r="S1965" t="s">
        <v>34</v>
      </c>
      <c r="T1965" t="s">
        <v>46</v>
      </c>
      <c r="Y1965" t="s">
        <v>47</v>
      </c>
    </row>
    <row r="1966" spans="1:25" x14ac:dyDescent="0.45">
      <c r="A1966" t="s">
        <v>203</v>
      </c>
      <c r="B1966" t="s">
        <v>246</v>
      </c>
      <c r="C1966">
        <v>1642</v>
      </c>
      <c r="D1966">
        <v>3</v>
      </c>
      <c r="F1966">
        <v>2019</v>
      </c>
      <c r="G1966">
        <v>20</v>
      </c>
      <c r="H1966">
        <v>18.45</v>
      </c>
      <c r="I1966">
        <v>488</v>
      </c>
      <c r="K1966">
        <v>7.0999999999999994E-2</v>
      </c>
      <c r="L1966">
        <v>3.4599999999999999E-2</v>
      </c>
      <c r="M1966">
        <v>398.38799999999998</v>
      </c>
      <c r="N1966">
        <v>5.9200000000000003E-2</v>
      </c>
      <c r="O1966">
        <v>0.23499999999999999</v>
      </c>
      <c r="P1966">
        <v>4.3200000000000002E-2</v>
      </c>
      <c r="Q1966">
        <v>6721.66</v>
      </c>
      <c r="R1966" t="s">
        <v>45</v>
      </c>
      <c r="S1966" t="s">
        <v>34</v>
      </c>
      <c r="T1966" t="s">
        <v>46</v>
      </c>
      <c r="Y1966" t="s">
        <v>47</v>
      </c>
    </row>
    <row r="1967" spans="1:25" x14ac:dyDescent="0.45">
      <c r="A1967" t="s">
        <v>203</v>
      </c>
      <c r="B1967" t="s">
        <v>246</v>
      </c>
      <c r="C1967">
        <v>1642</v>
      </c>
      <c r="D1967">
        <v>3</v>
      </c>
      <c r="F1967">
        <v>2020</v>
      </c>
      <c r="G1967">
        <v>47</v>
      </c>
      <c r="H1967">
        <v>42.47</v>
      </c>
      <c r="I1967">
        <v>911.28</v>
      </c>
      <c r="K1967">
        <v>9.5000000000000001E-2</v>
      </c>
      <c r="L1967">
        <v>0.7329</v>
      </c>
      <c r="M1967">
        <v>774.21299999999997</v>
      </c>
      <c r="N1967">
        <v>4.65E-2</v>
      </c>
      <c r="O1967">
        <v>0.49299999999999999</v>
      </c>
      <c r="P1967">
        <v>3.5799999999999998E-2</v>
      </c>
      <c r="Q1967">
        <v>13066.724</v>
      </c>
      <c r="R1967" t="s">
        <v>45</v>
      </c>
      <c r="S1967" t="s">
        <v>34</v>
      </c>
      <c r="T1967" t="s">
        <v>46</v>
      </c>
      <c r="Y1967" t="s">
        <v>47</v>
      </c>
    </row>
    <row r="1968" spans="1:25" x14ac:dyDescent="0.45">
      <c r="A1968" t="s">
        <v>203</v>
      </c>
      <c r="B1968" t="s">
        <v>246</v>
      </c>
      <c r="C1968">
        <v>1642</v>
      </c>
      <c r="D1968">
        <v>3</v>
      </c>
      <c r="F1968">
        <v>2021</v>
      </c>
      <c r="G1968">
        <v>82</v>
      </c>
      <c r="H1968">
        <v>81.040000000000006</v>
      </c>
      <c r="I1968">
        <v>3508.24</v>
      </c>
      <c r="K1968">
        <v>12.641</v>
      </c>
      <c r="L1968">
        <v>0.48259999999999997</v>
      </c>
      <c r="M1968">
        <v>3797.201</v>
      </c>
      <c r="N1968">
        <v>7.3999999999999996E-2</v>
      </c>
      <c r="O1968">
        <v>2.851</v>
      </c>
      <c r="P1968">
        <v>9.11E-2</v>
      </c>
      <c r="Q1968">
        <v>47507.163</v>
      </c>
      <c r="R1968" t="s">
        <v>45</v>
      </c>
      <c r="S1968" t="s">
        <v>34</v>
      </c>
      <c r="T1968" t="s">
        <v>46</v>
      </c>
      <c r="Y1968" t="s">
        <v>47</v>
      </c>
    </row>
    <row r="1969" spans="1:25" x14ac:dyDescent="0.45">
      <c r="A1969" t="s">
        <v>203</v>
      </c>
      <c r="B1969" t="s">
        <v>246</v>
      </c>
      <c r="C1969">
        <v>1642</v>
      </c>
      <c r="D1969" t="s">
        <v>247</v>
      </c>
      <c r="F1969">
        <v>2009</v>
      </c>
      <c r="G1969">
        <v>1234</v>
      </c>
      <c r="H1969">
        <v>988.5</v>
      </c>
      <c r="I1969">
        <v>31084</v>
      </c>
      <c r="K1969">
        <v>0.246</v>
      </c>
      <c r="L1969">
        <v>1.6999999999999999E-3</v>
      </c>
      <c r="M1969">
        <v>18751.95</v>
      </c>
      <c r="N1969">
        <v>6.3500000000000001E-2</v>
      </c>
      <c r="O1969">
        <v>3.0859999999999999</v>
      </c>
      <c r="P1969">
        <v>5.4300000000000001E-2</v>
      </c>
      <c r="Q1969">
        <v>302132.52500000002</v>
      </c>
      <c r="R1969" t="s">
        <v>34</v>
      </c>
      <c r="S1969" t="s">
        <v>38</v>
      </c>
      <c r="T1969" t="s">
        <v>28</v>
      </c>
      <c r="V1969" t="s">
        <v>40</v>
      </c>
      <c r="Y1969" t="s">
        <v>35</v>
      </c>
    </row>
    <row r="1970" spans="1:25" x14ac:dyDescent="0.45">
      <c r="A1970" t="s">
        <v>203</v>
      </c>
      <c r="B1970" t="s">
        <v>246</v>
      </c>
      <c r="C1970">
        <v>1642</v>
      </c>
      <c r="D1970" t="s">
        <v>247</v>
      </c>
      <c r="F1970">
        <v>2010</v>
      </c>
      <c r="G1970">
        <v>1438</v>
      </c>
      <c r="H1970">
        <v>1204</v>
      </c>
      <c r="I1970">
        <v>37042.25</v>
      </c>
      <c r="K1970">
        <v>0.23699999999999999</v>
      </c>
      <c r="L1970">
        <v>1.5E-3</v>
      </c>
      <c r="M1970">
        <v>23673.625</v>
      </c>
      <c r="N1970">
        <v>6.0999999999999999E-2</v>
      </c>
      <c r="O1970">
        <v>3.84</v>
      </c>
      <c r="P1970">
        <v>5.8900000000000001E-2</v>
      </c>
      <c r="Q1970">
        <v>388515.65</v>
      </c>
      <c r="R1970" t="s">
        <v>34</v>
      </c>
      <c r="S1970" t="s">
        <v>38</v>
      </c>
      <c r="T1970" t="s">
        <v>28</v>
      </c>
      <c r="V1970" t="s">
        <v>40</v>
      </c>
      <c r="Y1970" t="s">
        <v>35</v>
      </c>
    </row>
    <row r="1971" spans="1:25" x14ac:dyDescent="0.45">
      <c r="A1971" t="s">
        <v>203</v>
      </c>
      <c r="B1971" t="s">
        <v>246</v>
      </c>
      <c r="C1971">
        <v>1642</v>
      </c>
      <c r="D1971" t="s">
        <v>247</v>
      </c>
      <c r="F1971">
        <v>2011</v>
      </c>
      <c r="G1971">
        <v>791</v>
      </c>
      <c r="H1971">
        <v>532.97</v>
      </c>
      <c r="I1971">
        <v>17751.3</v>
      </c>
      <c r="K1971">
        <v>0.10100000000000001</v>
      </c>
      <c r="L1971">
        <v>1.5E-3</v>
      </c>
      <c r="M1971">
        <v>11354.116</v>
      </c>
      <c r="N1971">
        <v>6.1199999999999997E-2</v>
      </c>
      <c r="O1971">
        <v>3.2959999999999998</v>
      </c>
      <c r="P1971">
        <v>7.7299999999999994E-2</v>
      </c>
      <c r="Q1971">
        <v>185284.622</v>
      </c>
      <c r="R1971" t="s">
        <v>34</v>
      </c>
      <c r="S1971" t="s">
        <v>38</v>
      </c>
      <c r="T1971" t="s">
        <v>28</v>
      </c>
      <c r="V1971" t="s">
        <v>40</v>
      </c>
      <c r="Y1971" t="s">
        <v>35</v>
      </c>
    </row>
    <row r="1972" spans="1:25" x14ac:dyDescent="0.45">
      <c r="A1972" t="s">
        <v>203</v>
      </c>
      <c r="B1972" t="s">
        <v>246</v>
      </c>
      <c r="C1972">
        <v>1642</v>
      </c>
      <c r="D1972" t="s">
        <v>247</v>
      </c>
      <c r="F1972">
        <v>2012</v>
      </c>
      <c r="G1972">
        <v>841</v>
      </c>
      <c r="H1972">
        <v>649.5</v>
      </c>
      <c r="I1972">
        <v>23543.07</v>
      </c>
      <c r="K1972">
        <v>7.1999999999999995E-2</v>
      </c>
      <c r="L1972">
        <v>1E-3</v>
      </c>
      <c r="M1972">
        <v>14349.295</v>
      </c>
      <c r="N1972">
        <v>5.96E-2</v>
      </c>
      <c r="O1972">
        <v>2.7970000000000002</v>
      </c>
      <c r="P1972">
        <v>0.04</v>
      </c>
      <c r="Q1972">
        <v>240601.264</v>
      </c>
      <c r="R1972" t="s">
        <v>34</v>
      </c>
      <c r="S1972" t="s">
        <v>38</v>
      </c>
      <c r="T1972" t="s">
        <v>28</v>
      </c>
      <c r="V1972" t="s">
        <v>40</v>
      </c>
      <c r="Y1972" t="s">
        <v>35</v>
      </c>
    </row>
    <row r="1973" spans="1:25" x14ac:dyDescent="0.45">
      <c r="A1973" t="s">
        <v>203</v>
      </c>
      <c r="B1973" t="s">
        <v>246</v>
      </c>
      <c r="C1973">
        <v>1642</v>
      </c>
      <c r="D1973" t="s">
        <v>247</v>
      </c>
      <c r="F1973">
        <v>2013</v>
      </c>
      <c r="G1973">
        <v>327</v>
      </c>
      <c r="H1973">
        <v>218.92</v>
      </c>
      <c r="I1973">
        <v>7973.66</v>
      </c>
      <c r="K1973">
        <v>2.5000000000000001E-2</v>
      </c>
      <c r="L1973">
        <v>1E-3</v>
      </c>
      <c r="M1973">
        <v>4969.4809999999998</v>
      </c>
      <c r="N1973">
        <v>6.0900000000000003E-2</v>
      </c>
      <c r="O1973">
        <v>1.4790000000000001</v>
      </c>
      <c r="P1973">
        <v>7.7399999999999997E-2</v>
      </c>
      <c r="Q1973">
        <v>81930.423999999999</v>
      </c>
      <c r="R1973" t="s">
        <v>34</v>
      </c>
      <c r="S1973" t="s">
        <v>38</v>
      </c>
      <c r="T1973" t="s">
        <v>28</v>
      </c>
      <c r="V1973" t="s">
        <v>40</v>
      </c>
      <c r="Y1973" t="s">
        <v>35</v>
      </c>
    </row>
    <row r="1974" spans="1:25" x14ac:dyDescent="0.45">
      <c r="A1974" t="s">
        <v>203</v>
      </c>
      <c r="B1974" t="s">
        <v>246</v>
      </c>
      <c r="C1974">
        <v>1642</v>
      </c>
      <c r="D1974" t="s">
        <v>247</v>
      </c>
      <c r="F1974">
        <v>2014</v>
      </c>
      <c r="G1974">
        <v>664</v>
      </c>
      <c r="H1974">
        <v>446.65</v>
      </c>
      <c r="I1974">
        <v>17135.63</v>
      </c>
      <c r="K1974">
        <v>5.1999999999999998E-2</v>
      </c>
      <c r="L1974">
        <v>1E-3</v>
      </c>
      <c r="M1974">
        <v>10735.017</v>
      </c>
      <c r="N1974">
        <v>6.3899999999999998E-2</v>
      </c>
      <c r="O1974">
        <v>3.7</v>
      </c>
      <c r="P1974">
        <v>9.4799999999999995E-2</v>
      </c>
      <c r="Q1974">
        <v>166110.66500000001</v>
      </c>
      <c r="R1974" t="s">
        <v>34</v>
      </c>
      <c r="S1974" t="s">
        <v>38</v>
      </c>
      <c r="T1974" t="s">
        <v>28</v>
      </c>
      <c r="V1974" t="s">
        <v>40</v>
      </c>
      <c r="Y1974" t="s">
        <v>35</v>
      </c>
    </row>
    <row r="1975" spans="1:25" x14ac:dyDescent="0.45">
      <c r="A1975" t="s">
        <v>203</v>
      </c>
      <c r="B1975" t="s">
        <v>246</v>
      </c>
      <c r="C1975">
        <v>1642</v>
      </c>
      <c r="D1975" t="s">
        <v>247</v>
      </c>
      <c r="F1975">
        <v>2015</v>
      </c>
      <c r="G1975">
        <v>628</v>
      </c>
      <c r="H1975">
        <v>413.04</v>
      </c>
      <c r="I1975">
        <v>15155.46</v>
      </c>
      <c r="K1975">
        <v>4.3999999999999997E-2</v>
      </c>
      <c r="L1975">
        <v>1E-3</v>
      </c>
      <c r="M1975">
        <v>8677.5220000000008</v>
      </c>
      <c r="N1975">
        <v>5.9700000000000003E-2</v>
      </c>
      <c r="O1975">
        <v>2.8639999999999999</v>
      </c>
      <c r="P1975">
        <v>7.2300000000000003E-2</v>
      </c>
      <c r="Q1975">
        <v>144963.05300000001</v>
      </c>
      <c r="R1975" t="s">
        <v>34</v>
      </c>
      <c r="S1975" t="s">
        <v>38</v>
      </c>
      <c r="T1975" t="s">
        <v>28</v>
      </c>
      <c r="V1975" t="s">
        <v>40</v>
      </c>
      <c r="Y1975" t="s">
        <v>36</v>
      </c>
    </row>
    <row r="1976" spans="1:25" x14ac:dyDescent="0.45">
      <c r="A1976" t="s">
        <v>203</v>
      </c>
      <c r="B1976" t="s">
        <v>246</v>
      </c>
      <c r="C1976">
        <v>1642</v>
      </c>
      <c r="D1976" t="s">
        <v>247</v>
      </c>
      <c r="F1976">
        <v>2016</v>
      </c>
      <c r="G1976">
        <v>655</v>
      </c>
      <c r="H1976">
        <v>433.43</v>
      </c>
      <c r="I1976">
        <v>16230.52</v>
      </c>
      <c r="K1976">
        <v>4.8000000000000001E-2</v>
      </c>
      <c r="L1976">
        <v>1E-3</v>
      </c>
      <c r="M1976">
        <v>9440.9950000000008</v>
      </c>
      <c r="N1976">
        <v>6.0499999999999998E-2</v>
      </c>
      <c r="O1976">
        <v>2.6819999999999999</v>
      </c>
      <c r="P1976">
        <v>6.8099999999999994E-2</v>
      </c>
      <c r="Q1976">
        <v>156058.283</v>
      </c>
      <c r="R1976" t="s">
        <v>34</v>
      </c>
      <c r="S1976" t="s">
        <v>38</v>
      </c>
      <c r="T1976" t="s">
        <v>28</v>
      </c>
      <c r="V1976" t="s">
        <v>40</v>
      </c>
      <c r="Y1976" t="s">
        <v>36</v>
      </c>
    </row>
    <row r="1977" spans="1:25" x14ac:dyDescent="0.45">
      <c r="A1977" t="s">
        <v>203</v>
      </c>
      <c r="B1977" t="s">
        <v>246</v>
      </c>
      <c r="C1977">
        <v>1642</v>
      </c>
      <c r="D1977" t="s">
        <v>247</v>
      </c>
      <c r="F1977">
        <v>2017</v>
      </c>
      <c r="G1977">
        <v>522</v>
      </c>
      <c r="H1977">
        <v>349.37</v>
      </c>
      <c r="I1977">
        <v>12909.72</v>
      </c>
      <c r="K1977">
        <v>3.9E-2</v>
      </c>
      <c r="L1977">
        <v>1E-3</v>
      </c>
      <c r="M1977">
        <v>7660.1670000000004</v>
      </c>
      <c r="N1977">
        <v>6.0499999999999998E-2</v>
      </c>
      <c r="O1977">
        <v>1.93</v>
      </c>
      <c r="P1977">
        <v>5.8799999999999998E-2</v>
      </c>
      <c r="Q1977">
        <v>125786.194</v>
      </c>
      <c r="R1977" t="s">
        <v>34</v>
      </c>
      <c r="S1977" t="s">
        <v>38</v>
      </c>
      <c r="T1977" t="s">
        <v>28</v>
      </c>
      <c r="V1977" t="s">
        <v>40</v>
      </c>
      <c r="Y1977" t="s">
        <v>36</v>
      </c>
    </row>
    <row r="1978" spans="1:25" x14ac:dyDescent="0.45">
      <c r="A1978" t="s">
        <v>203</v>
      </c>
      <c r="B1978" t="s">
        <v>246</v>
      </c>
      <c r="C1978">
        <v>1642</v>
      </c>
      <c r="D1978" t="s">
        <v>247</v>
      </c>
      <c r="F1978">
        <v>2018</v>
      </c>
      <c r="G1978">
        <v>325</v>
      </c>
      <c r="H1978">
        <v>225.35</v>
      </c>
      <c r="I1978">
        <v>8190.19</v>
      </c>
      <c r="K1978">
        <v>2.7E-2</v>
      </c>
      <c r="L1978">
        <v>1E-3</v>
      </c>
      <c r="M1978">
        <v>5185.8239999999996</v>
      </c>
      <c r="N1978">
        <v>6.2799999999999995E-2</v>
      </c>
      <c r="O1978">
        <v>1.4370000000000001</v>
      </c>
      <c r="P1978">
        <v>6.8199999999999997E-2</v>
      </c>
      <c r="Q1978">
        <v>81980.165999999997</v>
      </c>
      <c r="R1978" t="s">
        <v>34</v>
      </c>
      <c r="S1978" t="s">
        <v>38</v>
      </c>
      <c r="T1978" t="s">
        <v>28</v>
      </c>
      <c r="V1978" t="s">
        <v>40</v>
      </c>
      <c r="Y1978" t="s">
        <v>36</v>
      </c>
    </row>
    <row r="1979" spans="1:25" x14ac:dyDescent="0.45">
      <c r="A1979" t="s">
        <v>203</v>
      </c>
      <c r="B1979" t="s">
        <v>246</v>
      </c>
      <c r="C1979">
        <v>1642</v>
      </c>
      <c r="D1979" t="s">
        <v>247</v>
      </c>
      <c r="F1979">
        <v>2019</v>
      </c>
      <c r="G1979">
        <v>40</v>
      </c>
      <c r="H1979">
        <v>25.65</v>
      </c>
      <c r="I1979">
        <v>1017.19</v>
      </c>
      <c r="K1979">
        <v>3.0000000000000001E-3</v>
      </c>
      <c r="L1979">
        <v>1E-3</v>
      </c>
      <c r="M1979">
        <v>658.12800000000004</v>
      </c>
      <c r="N1979">
        <v>7.0099999999999996E-2</v>
      </c>
      <c r="O1979">
        <v>0.19</v>
      </c>
      <c r="P1979">
        <v>0.1085</v>
      </c>
      <c r="Q1979">
        <v>9439.7559999999994</v>
      </c>
      <c r="R1979" t="s">
        <v>34</v>
      </c>
      <c r="S1979" t="s">
        <v>38</v>
      </c>
      <c r="T1979" t="s">
        <v>28</v>
      </c>
      <c r="V1979" t="s">
        <v>40</v>
      </c>
      <c r="Y1979" t="s">
        <v>36</v>
      </c>
    </row>
    <row r="1980" spans="1:25" x14ac:dyDescent="0.45">
      <c r="A1980" t="s">
        <v>203</v>
      </c>
      <c r="B1980" t="s">
        <v>246</v>
      </c>
      <c r="C1980">
        <v>1642</v>
      </c>
      <c r="D1980" t="s">
        <v>247</v>
      </c>
      <c r="F1980">
        <v>2020</v>
      </c>
      <c r="G1980">
        <v>35</v>
      </c>
      <c r="H1980">
        <v>19.440000000000001</v>
      </c>
      <c r="I1980">
        <v>648.01</v>
      </c>
      <c r="K1980">
        <v>2E-3</v>
      </c>
      <c r="L1980">
        <v>8.9999999999999998E-4</v>
      </c>
      <c r="M1980">
        <v>397.065</v>
      </c>
      <c r="N1980">
        <v>6.25E-2</v>
      </c>
      <c r="O1980">
        <v>0.27600000000000002</v>
      </c>
      <c r="P1980">
        <v>0.1492</v>
      </c>
      <c r="Q1980">
        <v>6483.5730000000003</v>
      </c>
      <c r="R1980" t="s">
        <v>34</v>
      </c>
      <c r="S1980" t="s">
        <v>38</v>
      </c>
      <c r="T1980" t="s">
        <v>28</v>
      </c>
      <c r="V1980" t="s">
        <v>40</v>
      </c>
      <c r="Y1980" t="s">
        <v>36</v>
      </c>
    </row>
    <row r="1981" spans="1:25" x14ac:dyDescent="0.45">
      <c r="A1981" t="s">
        <v>203</v>
      </c>
      <c r="B1981" t="s">
        <v>246</v>
      </c>
      <c r="C1981">
        <v>1642</v>
      </c>
      <c r="D1981" t="s">
        <v>247</v>
      </c>
      <c r="F1981">
        <v>2021</v>
      </c>
      <c r="G1981">
        <v>59</v>
      </c>
      <c r="H1981">
        <v>35.33</v>
      </c>
      <c r="I1981">
        <v>1179.6199999999999</v>
      </c>
      <c r="K1981">
        <v>4.0000000000000001E-3</v>
      </c>
      <c r="L1981">
        <v>1E-3</v>
      </c>
      <c r="M1981">
        <v>797.28300000000002</v>
      </c>
      <c r="N1981">
        <v>6.5699999999999995E-2</v>
      </c>
      <c r="O1981">
        <v>1.0029999999999999</v>
      </c>
      <c r="P1981">
        <v>0.1925</v>
      </c>
      <c r="Q1981">
        <v>11861.924999999999</v>
      </c>
      <c r="R1981" t="s">
        <v>34</v>
      </c>
      <c r="S1981" t="s">
        <v>38</v>
      </c>
      <c r="T1981" t="s">
        <v>28</v>
      </c>
      <c r="V1981" t="s">
        <v>40</v>
      </c>
      <c r="Y1981" t="s">
        <v>36</v>
      </c>
    </row>
    <row r="1982" spans="1:25" x14ac:dyDescent="0.45">
      <c r="A1982" t="s">
        <v>203</v>
      </c>
      <c r="B1982" t="s">
        <v>246</v>
      </c>
      <c r="C1982">
        <v>1642</v>
      </c>
      <c r="D1982" t="s">
        <v>247</v>
      </c>
      <c r="F1982">
        <v>2022</v>
      </c>
      <c r="G1982">
        <v>20</v>
      </c>
      <c r="H1982">
        <v>14.78</v>
      </c>
      <c r="I1982">
        <v>576.88</v>
      </c>
      <c r="K1982">
        <v>2E-3</v>
      </c>
      <c r="L1982">
        <v>1E-3</v>
      </c>
      <c r="M1982">
        <v>420.89100000000002</v>
      </c>
      <c r="N1982">
        <v>7.7799999999999994E-2</v>
      </c>
      <c r="O1982">
        <v>0.38300000000000001</v>
      </c>
      <c r="P1982">
        <v>0.1709</v>
      </c>
      <c r="Q1982">
        <v>5343.4970000000003</v>
      </c>
      <c r="R1982" t="s">
        <v>34</v>
      </c>
      <c r="S1982" t="s">
        <v>38</v>
      </c>
      <c r="T1982" t="s">
        <v>28</v>
      </c>
      <c r="V1982" t="s">
        <v>40</v>
      </c>
      <c r="Y1982" t="s">
        <v>36</v>
      </c>
    </row>
    <row r="1983" spans="1:25" x14ac:dyDescent="0.45">
      <c r="A1983" t="s">
        <v>203</v>
      </c>
      <c r="B1983" t="s">
        <v>246</v>
      </c>
      <c r="C1983">
        <v>1642</v>
      </c>
      <c r="D1983" t="s">
        <v>248</v>
      </c>
      <c r="F1983">
        <v>2009</v>
      </c>
      <c r="G1983">
        <v>1407</v>
      </c>
      <c r="H1983">
        <v>1170</v>
      </c>
      <c r="I1983">
        <v>38685.5</v>
      </c>
      <c r="K1983">
        <v>0.217</v>
      </c>
      <c r="L1983">
        <v>1.1999999999999999E-3</v>
      </c>
      <c r="M1983">
        <v>25508.3</v>
      </c>
      <c r="N1983">
        <v>6.2199999999999998E-2</v>
      </c>
      <c r="O1983">
        <v>3.867</v>
      </c>
      <c r="P1983">
        <v>4.0899999999999999E-2</v>
      </c>
      <c r="Q1983">
        <v>413264.2</v>
      </c>
      <c r="R1983" t="s">
        <v>34</v>
      </c>
      <c r="S1983" t="s">
        <v>38</v>
      </c>
      <c r="T1983" t="s">
        <v>28</v>
      </c>
      <c r="V1983" t="s">
        <v>40</v>
      </c>
      <c r="Y1983" t="s">
        <v>35</v>
      </c>
    </row>
    <row r="1984" spans="1:25" x14ac:dyDescent="0.45">
      <c r="A1984" t="s">
        <v>203</v>
      </c>
      <c r="B1984" t="s">
        <v>246</v>
      </c>
      <c r="C1984">
        <v>1642</v>
      </c>
      <c r="D1984" t="s">
        <v>248</v>
      </c>
      <c r="F1984">
        <v>2010</v>
      </c>
      <c r="G1984">
        <v>1366</v>
      </c>
      <c r="H1984">
        <v>1103.75</v>
      </c>
      <c r="I1984">
        <v>33335.5</v>
      </c>
      <c r="K1984">
        <v>0.189</v>
      </c>
      <c r="L1984">
        <v>1.2999999999999999E-3</v>
      </c>
      <c r="M1984">
        <v>21429.375</v>
      </c>
      <c r="N1984">
        <v>6.0499999999999998E-2</v>
      </c>
      <c r="O1984">
        <v>23.893999999999998</v>
      </c>
      <c r="P1984">
        <v>0.15679999999999999</v>
      </c>
      <c r="Q1984">
        <v>353838.05</v>
      </c>
      <c r="R1984" t="s">
        <v>34</v>
      </c>
      <c r="S1984" t="s">
        <v>38</v>
      </c>
      <c r="T1984" t="s">
        <v>28</v>
      </c>
      <c r="V1984" t="s">
        <v>40</v>
      </c>
      <c r="Y1984" t="s">
        <v>35</v>
      </c>
    </row>
    <row r="1985" spans="1:25" x14ac:dyDescent="0.45">
      <c r="A1985" t="s">
        <v>203</v>
      </c>
      <c r="B1985" t="s">
        <v>246</v>
      </c>
      <c r="C1985">
        <v>1642</v>
      </c>
      <c r="D1985" t="s">
        <v>248</v>
      </c>
      <c r="F1985">
        <v>2011</v>
      </c>
      <c r="G1985">
        <v>1060</v>
      </c>
      <c r="H1985">
        <v>781.37</v>
      </c>
      <c r="I1985">
        <v>27727.919999999998</v>
      </c>
      <c r="K1985">
        <v>0.115</v>
      </c>
      <c r="L1985">
        <v>1.1999999999999999E-3</v>
      </c>
      <c r="M1985">
        <v>17404.001</v>
      </c>
      <c r="N1985">
        <v>6.0600000000000001E-2</v>
      </c>
      <c r="O1985">
        <v>3.4220000000000002</v>
      </c>
      <c r="P1985">
        <v>5.2400000000000002E-2</v>
      </c>
      <c r="Q1985">
        <v>288561.94900000002</v>
      </c>
      <c r="R1985" t="s">
        <v>34</v>
      </c>
      <c r="S1985" t="s">
        <v>38</v>
      </c>
      <c r="T1985" t="s">
        <v>28</v>
      </c>
      <c r="V1985" t="s">
        <v>40</v>
      </c>
      <c r="Y1985" t="s">
        <v>35</v>
      </c>
    </row>
    <row r="1986" spans="1:25" x14ac:dyDescent="0.45">
      <c r="A1986" t="s">
        <v>203</v>
      </c>
      <c r="B1986" t="s">
        <v>246</v>
      </c>
      <c r="C1986">
        <v>1642</v>
      </c>
      <c r="D1986" t="s">
        <v>248</v>
      </c>
      <c r="F1986">
        <v>2012</v>
      </c>
      <c r="G1986">
        <v>821</v>
      </c>
      <c r="H1986">
        <v>623.03</v>
      </c>
      <c r="I1986">
        <v>22786.07</v>
      </c>
      <c r="K1986">
        <v>7.0999999999999994E-2</v>
      </c>
      <c r="L1986">
        <v>1E-3</v>
      </c>
      <c r="M1986">
        <v>14157.017</v>
      </c>
      <c r="N1986">
        <v>5.9400000000000001E-2</v>
      </c>
      <c r="O1986">
        <v>2.7970000000000002</v>
      </c>
      <c r="P1986">
        <v>3.8899999999999997E-2</v>
      </c>
      <c r="Q1986">
        <v>238006.549</v>
      </c>
      <c r="R1986" t="s">
        <v>34</v>
      </c>
      <c r="S1986" t="s">
        <v>38</v>
      </c>
      <c r="T1986" t="s">
        <v>28</v>
      </c>
      <c r="V1986" t="s">
        <v>40</v>
      </c>
      <c r="Y1986" t="s">
        <v>35</v>
      </c>
    </row>
    <row r="1987" spans="1:25" x14ac:dyDescent="0.45">
      <c r="A1987" t="s">
        <v>203</v>
      </c>
      <c r="B1987" t="s">
        <v>246</v>
      </c>
      <c r="C1987">
        <v>1642</v>
      </c>
      <c r="D1987" t="s">
        <v>248</v>
      </c>
      <c r="F1987">
        <v>2013</v>
      </c>
      <c r="G1987">
        <v>392</v>
      </c>
      <c r="H1987">
        <v>267.97000000000003</v>
      </c>
      <c r="I1987">
        <v>10124.24</v>
      </c>
      <c r="K1987">
        <v>0.03</v>
      </c>
      <c r="L1987">
        <v>1E-3</v>
      </c>
      <c r="M1987">
        <v>6012.46</v>
      </c>
      <c r="N1987">
        <v>6.1100000000000002E-2</v>
      </c>
      <c r="O1987">
        <v>1.696</v>
      </c>
      <c r="P1987">
        <v>6.9599999999999995E-2</v>
      </c>
      <c r="Q1987">
        <v>97915.599000000002</v>
      </c>
      <c r="R1987" t="s">
        <v>34</v>
      </c>
      <c r="S1987" t="s">
        <v>38</v>
      </c>
      <c r="T1987" t="s">
        <v>28</v>
      </c>
      <c r="V1987" t="s">
        <v>40</v>
      </c>
      <c r="Y1987" t="s">
        <v>35</v>
      </c>
    </row>
    <row r="1988" spans="1:25" x14ac:dyDescent="0.45">
      <c r="A1988" t="s">
        <v>203</v>
      </c>
      <c r="B1988" t="s">
        <v>246</v>
      </c>
      <c r="C1988">
        <v>1642</v>
      </c>
      <c r="D1988" t="s">
        <v>248</v>
      </c>
      <c r="F1988">
        <v>2014</v>
      </c>
      <c r="G1988">
        <v>711</v>
      </c>
      <c r="H1988">
        <v>475.04</v>
      </c>
      <c r="I1988">
        <v>18348.59</v>
      </c>
      <c r="K1988">
        <v>5.6000000000000001E-2</v>
      </c>
      <c r="L1988">
        <v>1E-3</v>
      </c>
      <c r="M1988">
        <v>11405.665000000001</v>
      </c>
      <c r="N1988">
        <v>6.3799999999999996E-2</v>
      </c>
      <c r="O1988">
        <v>3.7650000000000001</v>
      </c>
      <c r="P1988">
        <v>8.3799999999999999E-2</v>
      </c>
      <c r="Q1988">
        <v>177290.18100000001</v>
      </c>
      <c r="R1988" t="s">
        <v>34</v>
      </c>
      <c r="S1988" t="s">
        <v>38</v>
      </c>
      <c r="T1988" t="s">
        <v>28</v>
      </c>
      <c r="V1988" t="s">
        <v>40</v>
      </c>
      <c r="Y1988" t="s">
        <v>35</v>
      </c>
    </row>
    <row r="1989" spans="1:25" x14ac:dyDescent="0.45">
      <c r="A1989" t="s">
        <v>203</v>
      </c>
      <c r="B1989" t="s">
        <v>246</v>
      </c>
      <c r="C1989">
        <v>1642</v>
      </c>
      <c r="D1989" t="s">
        <v>248</v>
      </c>
      <c r="F1989">
        <v>2015</v>
      </c>
      <c r="G1989">
        <v>584</v>
      </c>
      <c r="H1989">
        <v>397.32</v>
      </c>
      <c r="I1989">
        <v>14838.51</v>
      </c>
      <c r="K1989">
        <v>4.5999999999999999E-2</v>
      </c>
      <c r="L1989">
        <v>1E-3</v>
      </c>
      <c r="M1989">
        <v>9101.4249999999993</v>
      </c>
      <c r="N1989">
        <v>6.0199999999999997E-2</v>
      </c>
      <c r="O1989">
        <v>2.6960000000000002</v>
      </c>
      <c r="P1989">
        <v>6.5299999999999997E-2</v>
      </c>
      <c r="Q1989">
        <v>151031.54800000001</v>
      </c>
      <c r="R1989" t="s">
        <v>34</v>
      </c>
      <c r="S1989" t="s">
        <v>38</v>
      </c>
      <c r="T1989" t="s">
        <v>28</v>
      </c>
      <c r="V1989" t="s">
        <v>40</v>
      </c>
      <c r="Y1989" t="s">
        <v>36</v>
      </c>
    </row>
    <row r="1990" spans="1:25" x14ac:dyDescent="0.45">
      <c r="A1990" t="s">
        <v>203</v>
      </c>
      <c r="B1990" t="s">
        <v>246</v>
      </c>
      <c r="C1990">
        <v>1642</v>
      </c>
      <c r="D1990" t="s">
        <v>248</v>
      </c>
      <c r="F1990">
        <v>2016</v>
      </c>
      <c r="G1990">
        <v>598</v>
      </c>
      <c r="H1990">
        <v>408.81</v>
      </c>
      <c r="I1990">
        <v>15830.56</v>
      </c>
      <c r="K1990">
        <v>0.05</v>
      </c>
      <c r="L1990">
        <v>1E-3</v>
      </c>
      <c r="M1990">
        <v>10074.118</v>
      </c>
      <c r="N1990">
        <v>6.1400000000000003E-2</v>
      </c>
      <c r="O1990">
        <v>2.8780000000000001</v>
      </c>
      <c r="P1990">
        <v>6.4799999999999996E-2</v>
      </c>
      <c r="Q1990">
        <v>163786.63399999999</v>
      </c>
      <c r="R1990" t="s">
        <v>34</v>
      </c>
      <c r="S1990" t="s">
        <v>38</v>
      </c>
      <c r="T1990" t="s">
        <v>28</v>
      </c>
      <c r="V1990" t="s">
        <v>40</v>
      </c>
      <c r="Y1990" t="s">
        <v>36</v>
      </c>
    </row>
    <row r="1991" spans="1:25" x14ac:dyDescent="0.45">
      <c r="A1991" t="s">
        <v>203</v>
      </c>
      <c r="B1991" t="s">
        <v>246</v>
      </c>
      <c r="C1991">
        <v>1642</v>
      </c>
      <c r="D1991" t="s">
        <v>248</v>
      </c>
      <c r="F1991">
        <v>2017</v>
      </c>
      <c r="G1991">
        <v>476</v>
      </c>
      <c r="H1991">
        <v>331.61</v>
      </c>
      <c r="I1991">
        <v>12869.05</v>
      </c>
      <c r="K1991">
        <v>4.1000000000000002E-2</v>
      </c>
      <c r="L1991">
        <v>1E-3</v>
      </c>
      <c r="M1991">
        <v>8062.4629999999997</v>
      </c>
      <c r="N1991">
        <v>6.0499999999999998E-2</v>
      </c>
      <c r="O1991">
        <v>1.974</v>
      </c>
      <c r="P1991">
        <v>5.4600000000000003E-2</v>
      </c>
      <c r="Q1991">
        <v>132869.95000000001</v>
      </c>
      <c r="R1991" t="s">
        <v>34</v>
      </c>
      <c r="S1991" t="s">
        <v>38</v>
      </c>
      <c r="T1991" t="s">
        <v>28</v>
      </c>
      <c r="V1991" t="s">
        <v>40</v>
      </c>
      <c r="Y1991" t="s">
        <v>36</v>
      </c>
    </row>
    <row r="1992" spans="1:25" x14ac:dyDescent="0.45">
      <c r="A1992" t="s">
        <v>203</v>
      </c>
      <c r="B1992" t="s">
        <v>246</v>
      </c>
      <c r="C1992">
        <v>1642</v>
      </c>
      <c r="D1992" t="s">
        <v>248</v>
      </c>
      <c r="F1992">
        <v>2018</v>
      </c>
      <c r="G1992">
        <v>309</v>
      </c>
      <c r="H1992">
        <v>222.53</v>
      </c>
      <c r="I1992">
        <v>8305.83</v>
      </c>
      <c r="K1992">
        <v>2.7E-2</v>
      </c>
      <c r="L1992">
        <v>1E-3</v>
      </c>
      <c r="M1992">
        <v>5434.4889999999996</v>
      </c>
      <c r="N1992">
        <v>6.3200000000000006E-2</v>
      </c>
      <c r="O1992">
        <v>1.4279999999999999</v>
      </c>
      <c r="P1992">
        <v>6.3600000000000004E-2</v>
      </c>
      <c r="Q1992">
        <v>86309.225000000006</v>
      </c>
      <c r="R1992" t="s">
        <v>34</v>
      </c>
      <c r="S1992" t="s">
        <v>38</v>
      </c>
      <c r="T1992" t="s">
        <v>28</v>
      </c>
      <c r="V1992" t="s">
        <v>40</v>
      </c>
      <c r="Y1992" t="s">
        <v>36</v>
      </c>
    </row>
    <row r="1993" spans="1:25" x14ac:dyDescent="0.45">
      <c r="A1993" t="s">
        <v>203</v>
      </c>
      <c r="B1993" t="s">
        <v>246</v>
      </c>
      <c r="C1993">
        <v>1642</v>
      </c>
      <c r="D1993" t="s">
        <v>248</v>
      </c>
      <c r="F1993">
        <v>2019</v>
      </c>
      <c r="G1993">
        <v>39</v>
      </c>
      <c r="H1993">
        <v>24.09</v>
      </c>
      <c r="I1993">
        <v>952.37</v>
      </c>
      <c r="K1993">
        <v>3.0000000000000001E-3</v>
      </c>
      <c r="L1993">
        <v>1E-3</v>
      </c>
      <c r="M1993">
        <v>669.75</v>
      </c>
      <c r="N1993">
        <v>6.93E-2</v>
      </c>
      <c r="O1993">
        <v>0.23300000000000001</v>
      </c>
      <c r="P1993">
        <v>8.6599999999999996E-2</v>
      </c>
      <c r="Q1993">
        <v>9422.0220000000008</v>
      </c>
      <c r="R1993" t="s">
        <v>34</v>
      </c>
      <c r="S1993" t="s">
        <v>38</v>
      </c>
      <c r="T1993" t="s">
        <v>28</v>
      </c>
      <c r="V1993" t="s">
        <v>40</v>
      </c>
      <c r="Y1993" t="s">
        <v>36</v>
      </c>
    </row>
    <row r="1994" spans="1:25" x14ac:dyDescent="0.45">
      <c r="A1994" t="s">
        <v>203</v>
      </c>
      <c r="B1994" t="s">
        <v>246</v>
      </c>
      <c r="C1994">
        <v>1642</v>
      </c>
      <c r="D1994" t="s">
        <v>248</v>
      </c>
      <c r="F1994">
        <v>2020</v>
      </c>
      <c r="G1994">
        <v>25</v>
      </c>
      <c r="H1994">
        <v>16.11</v>
      </c>
      <c r="I1994">
        <v>587.41999999999996</v>
      </c>
      <c r="K1994">
        <v>2E-3</v>
      </c>
      <c r="L1994">
        <v>1E-3</v>
      </c>
      <c r="M1994">
        <v>369.52100000000002</v>
      </c>
      <c r="N1994">
        <v>6.3600000000000004E-2</v>
      </c>
      <c r="O1994">
        <v>0.46100000000000002</v>
      </c>
      <c r="P1994">
        <v>0.19980000000000001</v>
      </c>
      <c r="Q1994">
        <v>5830.2079999999996</v>
      </c>
      <c r="R1994" t="s">
        <v>34</v>
      </c>
      <c r="S1994" t="s">
        <v>38</v>
      </c>
      <c r="T1994" t="s">
        <v>28</v>
      </c>
      <c r="V1994" t="s">
        <v>40</v>
      </c>
      <c r="Y1994" t="s">
        <v>36</v>
      </c>
    </row>
    <row r="1995" spans="1:25" x14ac:dyDescent="0.45">
      <c r="A1995" t="s">
        <v>203</v>
      </c>
      <c r="B1995" t="s">
        <v>246</v>
      </c>
      <c r="C1995">
        <v>1642</v>
      </c>
      <c r="D1995" t="s">
        <v>248</v>
      </c>
      <c r="F1995">
        <v>2021</v>
      </c>
      <c r="G1995">
        <v>64</v>
      </c>
      <c r="H1995">
        <v>37.75</v>
      </c>
      <c r="I1995">
        <v>1308.5899999999999</v>
      </c>
      <c r="K1995">
        <v>4.0000000000000001E-3</v>
      </c>
      <c r="L1995">
        <v>1E-3</v>
      </c>
      <c r="M1995">
        <v>882.50099999999998</v>
      </c>
      <c r="N1995">
        <v>6.54E-2</v>
      </c>
      <c r="O1995">
        <v>1.1060000000000001</v>
      </c>
      <c r="P1995">
        <v>0.22750000000000001</v>
      </c>
      <c r="Q1995">
        <v>13180.556</v>
      </c>
      <c r="R1995" t="s">
        <v>34</v>
      </c>
      <c r="S1995" t="s">
        <v>38</v>
      </c>
      <c r="T1995" t="s">
        <v>28</v>
      </c>
      <c r="V1995" t="s">
        <v>40</v>
      </c>
      <c r="Y1995" t="s">
        <v>36</v>
      </c>
    </row>
    <row r="1996" spans="1:25" x14ac:dyDescent="0.45">
      <c r="A1996" t="s">
        <v>203</v>
      </c>
      <c r="B1996" t="s">
        <v>246</v>
      </c>
      <c r="C1996">
        <v>1642</v>
      </c>
      <c r="D1996" t="s">
        <v>248</v>
      </c>
      <c r="F1996">
        <v>2022</v>
      </c>
      <c r="G1996">
        <v>23</v>
      </c>
      <c r="H1996">
        <v>13.06</v>
      </c>
      <c r="I1996">
        <v>500.21</v>
      </c>
      <c r="K1996">
        <v>2E-3</v>
      </c>
      <c r="L1996">
        <v>1E-3</v>
      </c>
      <c r="M1996">
        <v>383.488</v>
      </c>
      <c r="N1996">
        <v>7.5300000000000006E-2</v>
      </c>
      <c r="O1996">
        <v>0.88400000000000001</v>
      </c>
      <c r="P1996">
        <v>0.38129999999999997</v>
      </c>
      <c r="Q1996">
        <v>4953.7299999999996</v>
      </c>
      <c r="R1996" t="s">
        <v>34</v>
      </c>
      <c r="S1996" t="s">
        <v>38</v>
      </c>
      <c r="T1996" t="s">
        <v>28</v>
      </c>
      <c r="V1996" t="s">
        <v>40</v>
      </c>
      <c r="Y1996" t="s">
        <v>36</v>
      </c>
    </row>
    <row r="1997" spans="1:25" x14ac:dyDescent="0.45">
      <c r="A1997" t="s">
        <v>203</v>
      </c>
      <c r="B1997" t="s">
        <v>249</v>
      </c>
      <c r="C1997">
        <v>1643</v>
      </c>
      <c r="D1997">
        <v>10</v>
      </c>
      <c r="F1997">
        <v>2009</v>
      </c>
      <c r="G1997">
        <v>7</v>
      </c>
      <c r="H1997">
        <v>3.72</v>
      </c>
      <c r="I1997">
        <v>52.23</v>
      </c>
      <c r="O1997">
        <v>0.54500000000000004</v>
      </c>
      <c r="P1997">
        <v>1.2003999999999999</v>
      </c>
      <c r="Q1997">
        <v>907.7</v>
      </c>
      <c r="R1997" t="s">
        <v>38</v>
      </c>
      <c r="T1997" t="s">
        <v>28</v>
      </c>
      <c r="Y1997" t="s">
        <v>29</v>
      </c>
    </row>
    <row r="1998" spans="1:25" x14ac:dyDescent="0.45">
      <c r="A1998" t="s">
        <v>203</v>
      </c>
      <c r="B1998" t="s">
        <v>249</v>
      </c>
      <c r="C1998">
        <v>1643</v>
      </c>
      <c r="D1998">
        <v>10</v>
      </c>
      <c r="F1998">
        <v>2010</v>
      </c>
      <c r="G1998">
        <v>78</v>
      </c>
      <c r="H1998">
        <v>44.88</v>
      </c>
      <c r="I1998">
        <v>567.26</v>
      </c>
      <c r="O1998">
        <v>6.5709999999999997</v>
      </c>
      <c r="P1998">
        <v>1.2</v>
      </c>
      <c r="Q1998">
        <v>10950.8</v>
      </c>
      <c r="R1998" t="s">
        <v>38</v>
      </c>
      <c r="T1998" t="s">
        <v>28</v>
      </c>
      <c r="Y1998" t="s">
        <v>29</v>
      </c>
    </row>
    <row r="1999" spans="1:25" x14ac:dyDescent="0.45">
      <c r="A1999" t="s">
        <v>203</v>
      </c>
      <c r="B1999" t="s">
        <v>249</v>
      </c>
      <c r="C1999">
        <v>1643</v>
      </c>
      <c r="D1999">
        <v>10</v>
      </c>
      <c r="F1999">
        <v>2011</v>
      </c>
      <c r="G1999">
        <v>13</v>
      </c>
      <c r="H1999">
        <v>7.05</v>
      </c>
      <c r="I1999">
        <v>88.44</v>
      </c>
      <c r="O1999">
        <v>1.032</v>
      </c>
      <c r="P1999">
        <v>1.2001999999999999</v>
      </c>
      <c r="Q1999">
        <v>1720.2</v>
      </c>
      <c r="R1999" t="s">
        <v>38</v>
      </c>
      <c r="T1999" t="s">
        <v>28</v>
      </c>
      <c r="Y1999" t="s">
        <v>29</v>
      </c>
    </row>
    <row r="2000" spans="1:25" x14ac:dyDescent="0.45">
      <c r="A2000" t="s">
        <v>203</v>
      </c>
      <c r="B2000" t="s">
        <v>249</v>
      </c>
      <c r="C2000">
        <v>1643</v>
      </c>
      <c r="D2000">
        <v>10</v>
      </c>
      <c r="F2000">
        <v>2012</v>
      </c>
      <c r="G2000">
        <v>14</v>
      </c>
      <c r="H2000">
        <v>9.25</v>
      </c>
      <c r="I2000">
        <v>111.72</v>
      </c>
      <c r="O2000">
        <v>1.3540000000000001</v>
      </c>
      <c r="P2000">
        <v>1.1999</v>
      </c>
      <c r="Q2000">
        <v>2257.1</v>
      </c>
      <c r="R2000" t="s">
        <v>38</v>
      </c>
      <c r="T2000" t="s">
        <v>28</v>
      </c>
      <c r="Y2000" t="s">
        <v>29</v>
      </c>
    </row>
    <row r="2001" spans="1:25" x14ac:dyDescent="0.45">
      <c r="A2001" t="s">
        <v>203</v>
      </c>
      <c r="B2001" t="s">
        <v>249</v>
      </c>
      <c r="C2001">
        <v>1643</v>
      </c>
      <c r="D2001">
        <v>10</v>
      </c>
      <c r="F2001">
        <v>2013</v>
      </c>
      <c r="G2001">
        <v>17</v>
      </c>
      <c r="H2001">
        <v>13.07</v>
      </c>
      <c r="I2001">
        <v>185.2</v>
      </c>
      <c r="O2001">
        <v>1.9139999999999999</v>
      </c>
      <c r="P2001">
        <v>1.2</v>
      </c>
      <c r="Q2001">
        <v>3189.1</v>
      </c>
      <c r="R2001" t="s">
        <v>38</v>
      </c>
      <c r="T2001" t="s">
        <v>28</v>
      </c>
      <c r="Y2001" t="s">
        <v>29</v>
      </c>
    </row>
    <row r="2002" spans="1:25" x14ac:dyDescent="0.45">
      <c r="A2002" t="s">
        <v>203</v>
      </c>
      <c r="B2002" t="s">
        <v>249</v>
      </c>
      <c r="C2002">
        <v>1643</v>
      </c>
      <c r="D2002">
        <v>10</v>
      </c>
      <c r="F2002">
        <v>2014</v>
      </c>
      <c r="G2002">
        <v>7</v>
      </c>
      <c r="H2002">
        <v>3.55</v>
      </c>
      <c r="I2002">
        <v>47.06</v>
      </c>
      <c r="O2002">
        <v>0.52</v>
      </c>
      <c r="P2002">
        <v>1.2000999999999999</v>
      </c>
      <c r="Q2002">
        <v>866.2</v>
      </c>
      <c r="R2002" t="s">
        <v>38</v>
      </c>
      <c r="T2002" t="s">
        <v>28</v>
      </c>
      <c r="Y2002" t="s">
        <v>29</v>
      </c>
    </row>
    <row r="2003" spans="1:25" x14ac:dyDescent="0.45">
      <c r="A2003" t="s">
        <v>203</v>
      </c>
      <c r="B2003" t="s">
        <v>249</v>
      </c>
      <c r="C2003">
        <v>1643</v>
      </c>
      <c r="D2003">
        <v>10</v>
      </c>
      <c r="F2003">
        <v>2015</v>
      </c>
      <c r="G2003">
        <v>38</v>
      </c>
      <c r="H2003">
        <v>12.89</v>
      </c>
      <c r="I2003">
        <v>134.88</v>
      </c>
      <c r="O2003">
        <v>1.887</v>
      </c>
      <c r="P2003">
        <v>1.2005999999999999</v>
      </c>
      <c r="Q2003">
        <v>3145.2</v>
      </c>
      <c r="R2003" t="s">
        <v>38</v>
      </c>
      <c r="T2003" t="s">
        <v>28</v>
      </c>
      <c r="Y2003" t="s">
        <v>30</v>
      </c>
    </row>
    <row r="2004" spans="1:25" x14ac:dyDescent="0.45">
      <c r="A2004" t="s">
        <v>203</v>
      </c>
      <c r="B2004" t="s">
        <v>249</v>
      </c>
      <c r="C2004">
        <v>1643</v>
      </c>
      <c r="D2004">
        <v>10</v>
      </c>
      <c r="F2004">
        <v>2016</v>
      </c>
      <c r="G2004">
        <v>30</v>
      </c>
      <c r="H2004">
        <v>20.329999999999998</v>
      </c>
      <c r="I2004">
        <v>302.17</v>
      </c>
      <c r="O2004">
        <v>2.976</v>
      </c>
      <c r="P2004">
        <v>1.1998</v>
      </c>
      <c r="Q2004">
        <v>4960.5</v>
      </c>
      <c r="R2004" t="s">
        <v>38</v>
      </c>
      <c r="T2004" t="s">
        <v>28</v>
      </c>
      <c r="Y2004" t="s">
        <v>30</v>
      </c>
    </row>
    <row r="2005" spans="1:25" x14ac:dyDescent="0.45">
      <c r="A2005" t="s">
        <v>203</v>
      </c>
      <c r="B2005" t="s">
        <v>249</v>
      </c>
      <c r="C2005">
        <v>1643</v>
      </c>
      <c r="D2005">
        <v>10</v>
      </c>
      <c r="F2005">
        <v>2017</v>
      </c>
      <c r="G2005">
        <v>25</v>
      </c>
      <c r="H2005">
        <v>21.28</v>
      </c>
      <c r="I2005">
        <v>319.31</v>
      </c>
      <c r="O2005">
        <v>3.1150000000000002</v>
      </c>
      <c r="P2005">
        <v>1.2001999999999999</v>
      </c>
      <c r="Q2005">
        <v>5192.2</v>
      </c>
      <c r="R2005" t="s">
        <v>38</v>
      </c>
      <c r="T2005" t="s">
        <v>28</v>
      </c>
      <c r="Y2005" t="s">
        <v>30</v>
      </c>
    </row>
    <row r="2006" spans="1:25" x14ac:dyDescent="0.45">
      <c r="A2006" t="s">
        <v>203</v>
      </c>
      <c r="B2006" t="s">
        <v>249</v>
      </c>
      <c r="C2006">
        <v>1643</v>
      </c>
      <c r="D2006">
        <v>10</v>
      </c>
      <c r="F2006">
        <v>2018</v>
      </c>
      <c r="G2006">
        <v>21</v>
      </c>
      <c r="H2006">
        <v>12.45</v>
      </c>
      <c r="I2006">
        <v>167.15</v>
      </c>
      <c r="O2006">
        <v>1.823</v>
      </c>
      <c r="P2006">
        <v>1.2002999999999999</v>
      </c>
      <c r="Q2006">
        <v>3037.8</v>
      </c>
      <c r="R2006" t="s">
        <v>38</v>
      </c>
      <c r="T2006" t="s">
        <v>28</v>
      </c>
      <c r="Y2006" t="s">
        <v>30</v>
      </c>
    </row>
    <row r="2007" spans="1:25" x14ac:dyDescent="0.45">
      <c r="A2007" t="s">
        <v>203</v>
      </c>
      <c r="B2007" t="s">
        <v>249</v>
      </c>
      <c r="C2007">
        <v>1643</v>
      </c>
      <c r="D2007">
        <v>10</v>
      </c>
      <c r="F2007">
        <v>2019</v>
      </c>
      <c r="G2007">
        <v>11</v>
      </c>
      <c r="H2007">
        <v>4.05</v>
      </c>
      <c r="I2007">
        <v>39.270000000000003</v>
      </c>
      <c r="O2007">
        <v>0.59299999999999997</v>
      </c>
      <c r="P2007">
        <v>1.2000999999999999</v>
      </c>
      <c r="Q2007">
        <v>988.2</v>
      </c>
      <c r="R2007" t="s">
        <v>38</v>
      </c>
      <c r="T2007" t="s">
        <v>28</v>
      </c>
      <c r="Y2007" t="s">
        <v>30</v>
      </c>
    </row>
    <row r="2008" spans="1:25" x14ac:dyDescent="0.45">
      <c r="A2008" t="s">
        <v>203</v>
      </c>
      <c r="B2008" t="s">
        <v>249</v>
      </c>
      <c r="C2008">
        <v>1643</v>
      </c>
      <c r="D2008">
        <v>10</v>
      </c>
      <c r="F2008">
        <v>2020</v>
      </c>
      <c r="G2008">
        <v>11</v>
      </c>
      <c r="H2008">
        <v>6.43</v>
      </c>
      <c r="I2008">
        <v>98.98</v>
      </c>
      <c r="O2008">
        <v>0.94099999999999995</v>
      </c>
      <c r="P2008">
        <v>1.2002999999999999</v>
      </c>
      <c r="Q2008">
        <v>1568.9</v>
      </c>
      <c r="R2008" t="s">
        <v>38</v>
      </c>
      <c r="T2008" t="s">
        <v>28</v>
      </c>
      <c r="Y2008" t="s">
        <v>30</v>
      </c>
    </row>
    <row r="2009" spans="1:25" x14ac:dyDescent="0.45">
      <c r="A2009" t="s">
        <v>203</v>
      </c>
      <c r="B2009" t="s">
        <v>249</v>
      </c>
      <c r="C2009">
        <v>1643</v>
      </c>
      <c r="D2009">
        <v>10</v>
      </c>
      <c r="F2009">
        <v>2021</v>
      </c>
      <c r="G2009">
        <v>9</v>
      </c>
      <c r="H2009">
        <v>5.38</v>
      </c>
      <c r="I2009">
        <v>70.67</v>
      </c>
      <c r="O2009">
        <v>0.78800000000000003</v>
      </c>
      <c r="P2009">
        <v>1.1998</v>
      </c>
      <c r="Q2009">
        <v>1312.7</v>
      </c>
      <c r="R2009" t="s">
        <v>38</v>
      </c>
      <c r="T2009" t="s">
        <v>28</v>
      </c>
      <c r="Y2009" t="s">
        <v>30</v>
      </c>
    </row>
    <row r="2010" spans="1:25" x14ac:dyDescent="0.45">
      <c r="A2010" t="s">
        <v>203</v>
      </c>
      <c r="B2010" t="s">
        <v>249</v>
      </c>
      <c r="C2010">
        <v>1643</v>
      </c>
      <c r="D2010">
        <v>10</v>
      </c>
      <c r="F2010">
        <v>2022</v>
      </c>
      <c r="G2010">
        <v>0</v>
      </c>
      <c r="H2010">
        <v>0</v>
      </c>
      <c r="R2010" t="s">
        <v>38</v>
      </c>
      <c r="T2010" t="s">
        <v>28</v>
      </c>
      <c r="Y2010" t="s">
        <v>30</v>
      </c>
    </row>
    <row r="2011" spans="1:25" x14ac:dyDescent="0.45">
      <c r="A2011" t="s">
        <v>203</v>
      </c>
      <c r="B2011" t="s">
        <v>250</v>
      </c>
      <c r="C2011">
        <v>1660</v>
      </c>
      <c r="D2011">
        <v>3</v>
      </c>
      <c r="F2011">
        <v>2009</v>
      </c>
      <c r="G2011">
        <v>45</v>
      </c>
      <c r="H2011">
        <v>40.36</v>
      </c>
      <c r="I2011">
        <v>2136.08</v>
      </c>
      <c r="M2011">
        <v>1708.2360000000001</v>
      </c>
      <c r="N2011">
        <v>5.8999999999999997E-2</v>
      </c>
      <c r="O2011">
        <v>3.7789999999999999</v>
      </c>
      <c r="P2011">
        <v>0.33439999999999998</v>
      </c>
      <c r="Q2011">
        <v>28742.992999999999</v>
      </c>
      <c r="R2011" t="s">
        <v>34</v>
      </c>
      <c r="S2011" t="s">
        <v>38</v>
      </c>
      <c r="T2011" t="s">
        <v>89</v>
      </c>
      <c r="V2011" t="s">
        <v>251</v>
      </c>
      <c r="Y2011" t="s">
        <v>69</v>
      </c>
    </row>
    <row r="2012" spans="1:25" x14ac:dyDescent="0.45">
      <c r="A2012" t="s">
        <v>203</v>
      </c>
      <c r="B2012" t="s">
        <v>250</v>
      </c>
      <c r="C2012">
        <v>1660</v>
      </c>
      <c r="D2012">
        <v>3</v>
      </c>
      <c r="F2012">
        <v>2010</v>
      </c>
      <c r="G2012">
        <v>359</v>
      </c>
      <c r="H2012">
        <v>321.58999999999997</v>
      </c>
      <c r="I2012">
        <v>15802.89</v>
      </c>
      <c r="M2012">
        <v>13061.383</v>
      </c>
      <c r="N2012">
        <v>5.8999999999999997E-2</v>
      </c>
      <c r="O2012">
        <v>31.984000000000002</v>
      </c>
      <c r="P2012">
        <v>0.35820000000000002</v>
      </c>
      <c r="Q2012">
        <v>219729.565</v>
      </c>
      <c r="R2012" t="s">
        <v>34</v>
      </c>
      <c r="S2012" t="s">
        <v>38</v>
      </c>
      <c r="T2012" t="s">
        <v>89</v>
      </c>
      <c r="V2012" t="s">
        <v>251</v>
      </c>
      <c r="Y2012" t="s">
        <v>69</v>
      </c>
    </row>
    <row r="2013" spans="1:25" x14ac:dyDescent="0.45">
      <c r="A2013" t="s">
        <v>203</v>
      </c>
      <c r="B2013" t="s">
        <v>250</v>
      </c>
      <c r="C2013">
        <v>1660</v>
      </c>
      <c r="D2013">
        <v>3</v>
      </c>
      <c r="F2013">
        <v>2011</v>
      </c>
      <c r="G2013">
        <v>150</v>
      </c>
      <c r="H2013">
        <v>138.78</v>
      </c>
      <c r="I2013">
        <v>6745.27</v>
      </c>
      <c r="M2013">
        <v>5554.7740000000003</v>
      </c>
      <c r="N2013">
        <v>5.91E-2</v>
      </c>
      <c r="O2013">
        <v>14.04</v>
      </c>
      <c r="P2013">
        <v>0.34810000000000002</v>
      </c>
      <c r="Q2013">
        <v>93447.46</v>
      </c>
      <c r="R2013" t="s">
        <v>34</v>
      </c>
      <c r="S2013" t="s">
        <v>38</v>
      </c>
      <c r="T2013" t="s">
        <v>89</v>
      </c>
      <c r="V2013" t="s">
        <v>251</v>
      </c>
      <c r="Y2013" t="s">
        <v>69</v>
      </c>
    </row>
    <row r="2014" spans="1:25" x14ac:dyDescent="0.45">
      <c r="A2014" t="s">
        <v>203</v>
      </c>
      <c r="B2014" t="s">
        <v>250</v>
      </c>
      <c r="C2014">
        <v>1660</v>
      </c>
      <c r="D2014">
        <v>3</v>
      </c>
      <c r="F2014">
        <v>2012</v>
      </c>
      <c r="G2014">
        <v>162</v>
      </c>
      <c r="H2014">
        <v>143.12</v>
      </c>
      <c r="I2014">
        <v>6616.2</v>
      </c>
      <c r="M2014">
        <v>5551.3810000000003</v>
      </c>
      <c r="N2014">
        <v>5.91E-2</v>
      </c>
      <c r="O2014">
        <v>14.231</v>
      </c>
      <c r="P2014">
        <v>0.3664</v>
      </c>
      <c r="Q2014">
        <v>93414.076000000001</v>
      </c>
      <c r="R2014" t="s">
        <v>34</v>
      </c>
      <c r="S2014" t="s">
        <v>38</v>
      </c>
      <c r="T2014" t="s">
        <v>89</v>
      </c>
      <c r="V2014" t="s">
        <v>251</v>
      </c>
      <c r="Y2014" t="s">
        <v>69</v>
      </c>
    </row>
    <row r="2015" spans="1:25" x14ac:dyDescent="0.45">
      <c r="A2015" t="s">
        <v>203</v>
      </c>
      <c r="B2015" t="s">
        <v>250</v>
      </c>
      <c r="C2015">
        <v>1660</v>
      </c>
      <c r="D2015">
        <v>3</v>
      </c>
      <c r="F2015">
        <v>2013</v>
      </c>
      <c r="G2015">
        <v>356</v>
      </c>
      <c r="H2015">
        <v>320.94</v>
      </c>
      <c r="I2015">
        <v>13084.11</v>
      </c>
      <c r="M2015">
        <v>11547.489</v>
      </c>
      <c r="N2015">
        <v>5.8999999999999997E-2</v>
      </c>
      <c r="O2015">
        <v>42.204000000000001</v>
      </c>
      <c r="P2015">
        <v>0.47649999999999998</v>
      </c>
      <c r="Q2015">
        <v>194292.60399999999</v>
      </c>
      <c r="R2015" t="s">
        <v>34</v>
      </c>
      <c r="S2015" t="s">
        <v>38</v>
      </c>
      <c r="T2015" t="s">
        <v>89</v>
      </c>
      <c r="V2015" t="s">
        <v>251</v>
      </c>
      <c r="Y2015" t="s">
        <v>69</v>
      </c>
    </row>
    <row r="2016" spans="1:25" x14ac:dyDescent="0.45">
      <c r="A2016" t="s">
        <v>203</v>
      </c>
      <c r="B2016" t="s">
        <v>250</v>
      </c>
      <c r="C2016">
        <v>1660</v>
      </c>
      <c r="D2016">
        <v>3</v>
      </c>
      <c r="F2016">
        <v>2014</v>
      </c>
      <c r="G2016">
        <v>116</v>
      </c>
      <c r="H2016">
        <v>100.09</v>
      </c>
      <c r="I2016">
        <v>4555.68</v>
      </c>
      <c r="M2016">
        <v>3838.268</v>
      </c>
      <c r="N2016">
        <v>5.91E-2</v>
      </c>
      <c r="O2016">
        <v>22.606999999999999</v>
      </c>
      <c r="P2016">
        <v>0.7</v>
      </c>
      <c r="Q2016">
        <v>64591.438999999998</v>
      </c>
      <c r="R2016" t="s">
        <v>34</v>
      </c>
      <c r="S2016" t="s">
        <v>38</v>
      </c>
      <c r="T2016" t="s">
        <v>89</v>
      </c>
      <c r="V2016" t="s">
        <v>251</v>
      </c>
      <c r="Y2016" t="s">
        <v>69</v>
      </c>
    </row>
    <row r="2017" spans="1:25" x14ac:dyDescent="0.45">
      <c r="A2017" t="s">
        <v>203</v>
      </c>
      <c r="B2017" t="s">
        <v>250</v>
      </c>
      <c r="C2017">
        <v>1660</v>
      </c>
      <c r="D2017">
        <v>3</v>
      </c>
      <c r="F2017">
        <v>2015</v>
      </c>
      <c r="G2017">
        <v>0</v>
      </c>
      <c r="H2017">
        <v>0</v>
      </c>
      <c r="R2017" t="s">
        <v>34</v>
      </c>
      <c r="S2017" t="s">
        <v>38</v>
      </c>
      <c r="T2017" t="s">
        <v>89</v>
      </c>
      <c r="V2017" t="s">
        <v>251</v>
      </c>
      <c r="Y2017" t="s">
        <v>70</v>
      </c>
    </row>
    <row r="2018" spans="1:25" x14ac:dyDescent="0.45">
      <c r="A2018" t="s">
        <v>203</v>
      </c>
      <c r="B2018" t="s">
        <v>250</v>
      </c>
      <c r="C2018">
        <v>1660</v>
      </c>
      <c r="D2018">
        <v>3</v>
      </c>
      <c r="F2018">
        <v>2016</v>
      </c>
      <c r="G2018">
        <v>158</v>
      </c>
      <c r="H2018">
        <v>135.47</v>
      </c>
      <c r="I2018">
        <v>7910.35</v>
      </c>
      <c r="M2018">
        <v>5332.4269999999997</v>
      </c>
      <c r="N2018">
        <v>5.91E-2</v>
      </c>
      <c r="O2018">
        <v>13.930999999999999</v>
      </c>
      <c r="P2018">
        <v>0.35549999999999998</v>
      </c>
      <c r="Q2018">
        <v>89730.925000000003</v>
      </c>
      <c r="R2018" t="s">
        <v>34</v>
      </c>
      <c r="S2018" t="s">
        <v>38</v>
      </c>
      <c r="T2018" t="s">
        <v>89</v>
      </c>
      <c r="V2018" t="s">
        <v>251</v>
      </c>
      <c r="Y2018" t="s">
        <v>70</v>
      </c>
    </row>
    <row r="2019" spans="1:25" x14ac:dyDescent="0.45">
      <c r="A2019" t="s">
        <v>203</v>
      </c>
      <c r="B2019" t="s">
        <v>250</v>
      </c>
      <c r="C2019">
        <v>1660</v>
      </c>
      <c r="D2019">
        <v>3</v>
      </c>
      <c r="F2019">
        <v>2017</v>
      </c>
      <c r="G2019">
        <v>113</v>
      </c>
      <c r="H2019">
        <v>88.7</v>
      </c>
      <c r="I2019">
        <v>5011.24</v>
      </c>
      <c r="M2019">
        <v>3465.9690000000001</v>
      </c>
      <c r="N2019">
        <v>5.9799999999999999E-2</v>
      </c>
      <c r="O2019">
        <v>8.4670000000000005</v>
      </c>
      <c r="P2019">
        <v>0.32179999999999997</v>
      </c>
      <c r="Q2019">
        <v>58223.366999999998</v>
      </c>
      <c r="R2019" t="s">
        <v>34</v>
      </c>
      <c r="S2019" t="s">
        <v>38</v>
      </c>
      <c r="T2019" t="s">
        <v>89</v>
      </c>
      <c r="V2019" t="s">
        <v>251</v>
      </c>
      <c r="Y2019" t="s">
        <v>70</v>
      </c>
    </row>
    <row r="2020" spans="1:25" x14ac:dyDescent="0.45">
      <c r="A2020" t="s">
        <v>203</v>
      </c>
      <c r="B2020" t="s">
        <v>250</v>
      </c>
      <c r="C2020">
        <v>1660</v>
      </c>
      <c r="D2020">
        <v>3</v>
      </c>
      <c r="F2020">
        <v>2018</v>
      </c>
      <c r="G2020">
        <v>144</v>
      </c>
      <c r="H2020">
        <v>126.96</v>
      </c>
      <c r="I2020">
        <v>7880.78</v>
      </c>
      <c r="M2020">
        <v>5327.6019999999999</v>
      </c>
      <c r="N2020">
        <v>5.9299999999999999E-2</v>
      </c>
      <c r="O2020">
        <v>10.515000000000001</v>
      </c>
      <c r="P2020">
        <v>0.27950000000000003</v>
      </c>
      <c r="Q2020">
        <v>89301.154999999999</v>
      </c>
      <c r="R2020" t="s">
        <v>34</v>
      </c>
      <c r="S2020" t="s">
        <v>38</v>
      </c>
      <c r="T2020" t="s">
        <v>89</v>
      </c>
      <c r="V2020" t="s">
        <v>251</v>
      </c>
      <c r="Y2020" t="s">
        <v>70</v>
      </c>
    </row>
    <row r="2021" spans="1:25" x14ac:dyDescent="0.45">
      <c r="A2021" t="s">
        <v>203</v>
      </c>
      <c r="B2021" t="s">
        <v>250</v>
      </c>
      <c r="C2021">
        <v>1660</v>
      </c>
      <c r="D2021">
        <v>3</v>
      </c>
      <c r="F2021">
        <v>2019</v>
      </c>
      <c r="G2021">
        <v>98</v>
      </c>
      <c r="H2021">
        <v>87.95</v>
      </c>
      <c r="I2021">
        <v>4024.41</v>
      </c>
      <c r="M2021">
        <v>3095.5309999999999</v>
      </c>
      <c r="N2021">
        <v>5.91E-2</v>
      </c>
      <c r="O2021">
        <v>6.95</v>
      </c>
      <c r="P2021">
        <v>0.2878</v>
      </c>
      <c r="Q2021">
        <v>52092.131000000001</v>
      </c>
      <c r="R2021" t="s">
        <v>34</v>
      </c>
      <c r="S2021" t="s">
        <v>38</v>
      </c>
      <c r="T2021" t="s">
        <v>89</v>
      </c>
      <c r="V2021" t="s">
        <v>251</v>
      </c>
      <c r="Y2021" t="s">
        <v>70</v>
      </c>
    </row>
    <row r="2022" spans="1:25" x14ac:dyDescent="0.45">
      <c r="A2022" t="s">
        <v>203</v>
      </c>
      <c r="B2022" t="s">
        <v>250</v>
      </c>
      <c r="C2022">
        <v>1660</v>
      </c>
      <c r="D2022">
        <v>3</v>
      </c>
      <c r="F2022">
        <v>2020</v>
      </c>
      <c r="G2022">
        <v>3</v>
      </c>
      <c r="H2022">
        <v>1.47</v>
      </c>
      <c r="I2022">
        <v>47.9</v>
      </c>
      <c r="M2022">
        <v>45.911999999999999</v>
      </c>
      <c r="N2022">
        <v>5.8999999999999997E-2</v>
      </c>
      <c r="O2022">
        <v>0.155</v>
      </c>
      <c r="P2022">
        <v>0.2737</v>
      </c>
      <c r="Q2022">
        <v>772.39099999999996</v>
      </c>
      <c r="R2022" t="s">
        <v>34</v>
      </c>
      <c r="S2022" t="s">
        <v>38</v>
      </c>
      <c r="T2022" t="s">
        <v>89</v>
      </c>
      <c r="V2022" t="s">
        <v>251</v>
      </c>
      <c r="Y2022" t="s">
        <v>70</v>
      </c>
    </row>
    <row r="2023" spans="1:25" x14ac:dyDescent="0.45">
      <c r="A2023" t="s">
        <v>203</v>
      </c>
      <c r="B2023" t="s">
        <v>250</v>
      </c>
      <c r="C2023">
        <v>1660</v>
      </c>
      <c r="D2023">
        <v>3</v>
      </c>
      <c r="F2023">
        <v>2021</v>
      </c>
      <c r="G2023">
        <v>0</v>
      </c>
      <c r="H2023">
        <v>0</v>
      </c>
      <c r="R2023" t="s">
        <v>34</v>
      </c>
      <c r="S2023" t="s">
        <v>38</v>
      </c>
      <c r="T2023" t="s">
        <v>89</v>
      </c>
      <c r="V2023" t="s">
        <v>251</v>
      </c>
      <c r="Y2023" t="s">
        <v>70</v>
      </c>
    </row>
    <row r="2024" spans="1:25" x14ac:dyDescent="0.45">
      <c r="A2024" t="s">
        <v>203</v>
      </c>
      <c r="B2024" t="s">
        <v>250</v>
      </c>
      <c r="C2024">
        <v>1660</v>
      </c>
      <c r="D2024">
        <v>3</v>
      </c>
      <c r="F2024">
        <v>2022</v>
      </c>
      <c r="G2024">
        <v>0</v>
      </c>
      <c r="H2024">
        <v>0</v>
      </c>
      <c r="R2024" t="s">
        <v>34</v>
      </c>
      <c r="S2024" t="s">
        <v>38</v>
      </c>
      <c r="T2024" t="s">
        <v>89</v>
      </c>
      <c r="V2024" t="s">
        <v>251</v>
      </c>
      <c r="Y2024" t="s">
        <v>70</v>
      </c>
    </row>
    <row r="2025" spans="1:25" x14ac:dyDescent="0.45">
      <c r="A2025" t="s">
        <v>203</v>
      </c>
      <c r="B2025" t="s">
        <v>250</v>
      </c>
      <c r="C2025">
        <v>1660</v>
      </c>
      <c r="D2025">
        <v>3</v>
      </c>
      <c r="F2025">
        <v>2023</v>
      </c>
      <c r="G2025">
        <v>0</v>
      </c>
      <c r="H2025">
        <v>0</v>
      </c>
      <c r="R2025" t="s">
        <v>34</v>
      </c>
      <c r="S2025" t="s">
        <v>38</v>
      </c>
      <c r="T2025" t="s">
        <v>89</v>
      </c>
      <c r="V2025" t="s">
        <v>251</v>
      </c>
      <c r="Y2025" t="s">
        <v>70</v>
      </c>
    </row>
    <row r="2026" spans="1:25" x14ac:dyDescent="0.45">
      <c r="A2026" t="s">
        <v>203</v>
      </c>
      <c r="B2026" t="s">
        <v>250</v>
      </c>
      <c r="C2026">
        <v>1660</v>
      </c>
      <c r="D2026">
        <v>3</v>
      </c>
      <c r="F2026">
        <v>2024</v>
      </c>
      <c r="G2026">
        <v>0</v>
      </c>
      <c r="H2026">
        <v>0</v>
      </c>
      <c r="R2026" t="s">
        <v>34</v>
      </c>
      <c r="S2026" t="s">
        <v>38</v>
      </c>
      <c r="T2026" t="s">
        <v>89</v>
      </c>
      <c r="V2026" t="s">
        <v>251</v>
      </c>
      <c r="Y2026" t="s">
        <v>70</v>
      </c>
    </row>
    <row r="2027" spans="1:25" x14ac:dyDescent="0.45">
      <c r="A2027" t="s">
        <v>203</v>
      </c>
      <c r="B2027" t="s">
        <v>250</v>
      </c>
      <c r="C2027">
        <v>1660</v>
      </c>
      <c r="D2027">
        <v>4</v>
      </c>
      <c r="F2027">
        <v>2009</v>
      </c>
      <c r="G2027">
        <v>323</v>
      </c>
      <c r="H2027">
        <v>250.39</v>
      </c>
      <c r="I2027">
        <v>11110.27</v>
      </c>
      <c r="K2027">
        <v>3.3000000000000002E-2</v>
      </c>
      <c r="L2027">
        <v>1E-3</v>
      </c>
      <c r="M2027">
        <v>6562.1459999999997</v>
      </c>
      <c r="N2027">
        <v>5.96E-2</v>
      </c>
      <c r="O2027">
        <v>1.2589999999999999</v>
      </c>
      <c r="P2027">
        <v>7.1300000000000002E-2</v>
      </c>
      <c r="Q2027">
        <v>110256.02499999999</v>
      </c>
      <c r="R2027" t="s">
        <v>34</v>
      </c>
      <c r="S2027" t="s">
        <v>38</v>
      </c>
      <c r="T2027" t="s">
        <v>252</v>
      </c>
      <c r="V2027" t="s">
        <v>253</v>
      </c>
      <c r="Y2027" t="s">
        <v>35</v>
      </c>
    </row>
    <row r="2028" spans="1:25" x14ac:dyDescent="0.45">
      <c r="A2028" t="s">
        <v>203</v>
      </c>
      <c r="B2028" t="s">
        <v>250</v>
      </c>
      <c r="C2028">
        <v>1660</v>
      </c>
      <c r="D2028">
        <v>4</v>
      </c>
      <c r="F2028">
        <v>2010</v>
      </c>
      <c r="G2028">
        <v>1354</v>
      </c>
      <c r="H2028">
        <v>1089.6199999999999</v>
      </c>
      <c r="I2028">
        <v>50970.68</v>
      </c>
      <c r="K2028">
        <v>0.15</v>
      </c>
      <c r="L2028">
        <v>1E-3</v>
      </c>
      <c r="M2028">
        <v>29664.366000000002</v>
      </c>
      <c r="N2028">
        <v>5.9299999999999999E-2</v>
      </c>
      <c r="O2028">
        <v>3.1440000000000001</v>
      </c>
      <c r="P2028">
        <v>2.29E-2</v>
      </c>
      <c r="Q2028">
        <v>498414.46799999999</v>
      </c>
      <c r="R2028" t="s">
        <v>34</v>
      </c>
      <c r="S2028" t="s">
        <v>38</v>
      </c>
      <c r="T2028" t="s">
        <v>28</v>
      </c>
      <c r="V2028" t="s">
        <v>253</v>
      </c>
      <c r="Y2028" t="s">
        <v>35</v>
      </c>
    </row>
    <row r="2029" spans="1:25" x14ac:dyDescent="0.45">
      <c r="A2029" t="s">
        <v>203</v>
      </c>
      <c r="B2029" t="s">
        <v>250</v>
      </c>
      <c r="C2029">
        <v>1660</v>
      </c>
      <c r="D2029">
        <v>4</v>
      </c>
      <c r="F2029">
        <v>2011</v>
      </c>
      <c r="G2029">
        <v>770</v>
      </c>
      <c r="H2029">
        <v>607.25</v>
      </c>
      <c r="I2029">
        <v>26577.13</v>
      </c>
      <c r="K2029">
        <v>7.8E-2</v>
      </c>
      <c r="L2029">
        <v>1E-3</v>
      </c>
      <c r="M2029">
        <v>15487.446</v>
      </c>
      <c r="N2029">
        <v>5.9299999999999999E-2</v>
      </c>
      <c r="O2029">
        <v>1.8779999999999999</v>
      </c>
      <c r="P2029">
        <v>2.92E-2</v>
      </c>
      <c r="Q2029">
        <v>259941.554</v>
      </c>
      <c r="R2029" t="s">
        <v>34</v>
      </c>
      <c r="S2029" t="s">
        <v>38</v>
      </c>
      <c r="T2029" t="s">
        <v>28</v>
      </c>
      <c r="V2029" t="s">
        <v>253</v>
      </c>
      <c r="Y2029" t="s">
        <v>35</v>
      </c>
    </row>
    <row r="2030" spans="1:25" x14ac:dyDescent="0.45">
      <c r="A2030" t="s">
        <v>203</v>
      </c>
      <c r="B2030" t="s">
        <v>250</v>
      </c>
      <c r="C2030">
        <v>1660</v>
      </c>
      <c r="D2030">
        <v>4</v>
      </c>
      <c r="F2030">
        <v>2012</v>
      </c>
      <c r="G2030">
        <v>842</v>
      </c>
      <c r="H2030">
        <v>654.88</v>
      </c>
      <c r="I2030">
        <v>30374.89</v>
      </c>
      <c r="K2030">
        <v>8.7999999999999995E-2</v>
      </c>
      <c r="L2030">
        <v>1E-3</v>
      </c>
      <c r="M2030">
        <v>17447.957999999999</v>
      </c>
      <c r="N2030">
        <v>5.9200000000000003E-2</v>
      </c>
      <c r="O2030">
        <v>1.825</v>
      </c>
      <c r="P2030">
        <v>2.64E-2</v>
      </c>
      <c r="Q2030">
        <v>293479.60200000001</v>
      </c>
      <c r="R2030" t="s">
        <v>34</v>
      </c>
      <c r="S2030" t="s">
        <v>38</v>
      </c>
      <c r="T2030" t="s">
        <v>28</v>
      </c>
      <c r="V2030" t="s">
        <v>253</v>
      </c>
      <c r="Y2030" t="s">
        <v>35</v>
      </c>
    </row>
    <row r="2031" spans="1:25" x14ac:dyDescent="0.45">
      <c r="A2031" t="s">
        <v>203</v>
      </c>
      <c r="B2031" t="s">
        <v>250</v>
      </c>
      <c r="C2031">
        <v>1660</v>
      </c>
      <c r="D2031">
        <v>4</v>
      </c>
      <c r="F2031">
        <v>2013</v>
      </c>
      <c r="G2031">
        <v>844</v>
      </c>
      <c r="H2031">
        <v>621.61</v>
      </c>
      <c r="I2031">
        <v>27738.02</v>
      </c>
      <c r="K2031">
        <v>9.6000000000000002E-2</v>
      </c>
      <c r="L2031">
        <v>1.1999999999999999E-3</v>
      </c>
      <c r="M2031">
        <v>16534.02</v>
      </c>
      <c r="N2031">
        <v>6.1199999999999997E-2</v>
      </c>
      <c r="O2031">
        <v>1.74</v>
      </c>
      <c r="P2031">
        <v>3.5799999999999998E-2</v>
      </c>
      <c r="Q2031">
        <v>270476.02799999999</v>
      </c>
      <c r="R2031" t="s">
        <v>34</v>
      </c>
      <c r="S2031" t="s">
        <v>38</v>
      </c>
      <c r="T2031" t="s">
        <v>28</v>
      </c>
      <c r="V2031" t="s">
        <v>253</v>
      </c>
      <c r="Y2031" t="s">
        <v>35</v>
      </c>
    </row>
    <row r="2032" spans="1:25" x14ac:dyDescent="0.45">
      <c r="A2032" t="s">
        <v>203</v>
      </c>
      <c r="B2032" t="s">
        <v>250</v>
      </c>
      <c r="C2032">
        <v>1660</v>
      </c>
      <c r="D2032">
        <v>4</v>
      </c>
      <c r="F2032">
        <v>2014</v>
      </c>
      <c r="G2032">
        <v>1023</v>
      </c>
      <c r="H2032">
        <v>797.2</v>
      </c>
      <c r="I2032">
        <v>38578.46</v>
      </c>
      <c r="K2032">
        <v>0.155</v>
      </c>
      <c r="L2032">
        <v>2.0999999999999999E-3</v>
      </c>
      <c r="M2032">
        <v>23664.710999999999</v>
      </c>
      <c r="N2032">
        <v>6.4600000000000005E-2</v>
      </c>
      <c r="O2032">
        <v>2.6139999999999999</v>
      </c>
      <c r="P2032">
        <v>3.9399999999999998E-2</v>
      </c>
      <c r="Q2032">
        <v>364424.37699999998</v>
      </c>
      <c r="R2032" t="s">
        <v>34</v>
      </c>
      <c r="S2032" t="s">
        <v>38</v>
      </c>
      <c r="T2032" t="s">
        <v>28</v>
      </c>
      <c r="V2032" t="s">
        <v>253</v>
      </c>
      <c r="Y2032" t="s">
        <v>35</v>
      </c>
    </row>
    <row r="2033" spans="1:25" x14ac:dyDescent="0.45">
      <c r="A2033" t="s">
        <v>203</v>
      </c>
      <c r="B2033" t="s">
        <v>250</v>
      </c>
      <c r="C2033">
        <v>1660</v>
      </c>
      <c r="D2033">
        <v>4</v>
      </c>
      <c r="F2033">
        <v>2015</v>
      </c>
      <c r="G2033">
        <v>524</v>
      </c>
      <c r="H2033">
        <v>381.34</v>
      </c>
      <c r="I2033">
        <v>17841.86</v>
      </c>
      <c r="K2033">
        <v>6.8000000000000005E-2</v>
      </c>
      <c r="L2033">
        <v>8.8000000000000005E-3</v>
      </c>
      <c r="M2033">
        <v>10412.472</v>
      </c>
      <c r="N2033">
        <v>6.1100000000000002E-2</v>
      </c>
      <c r="O2033">
        <v>1.002</v>
      </c>
      <c r="P2033">
        <v>2.1899999999999999E-2</v>
      </c>
      <c r="Q2033">
        <v>169864.44200000001</v>
      </c>
      <c r="R2033" t="s">
        <v>34</v>
      </c>
      <c r="S2033" t="s">
        <v>38</v>
      </c>
      <c r="T2033" t="s">
        <v>28</v>
      </c>
      <c r="V2033" t="s">
        <v>253</v>
      </c>
      <c r="Y2033" t="s">
        <v>36</v>
      </c>
    </row>
    <row r="2034" spans="1:25" x14ac:dyDescent="0.45">
      <c r="A2034" t="s">
        <v>203</v>
      </c>
      <c r="B2034" t="s">
        <v>250</v>
      </c>
      <c r="C2034">
        <v>1660</v>
      </c>
      <c r="D2034">
        <v>4</v>
      </c>
      <c r="F2034">
        <v>2016</v>
      </c>
      <c r="G2034">
        <v>718</v>
      </c>
      <c r="H2034">
        <v>568.17999999999995</v>
      </c>
      <c r="I2034">
        <v>26318.74</v>
      </c>
      <c r="K2034">
        <v>7.5999999999999998E-2</v>
      </c>
      <c r="L2034">
        <v>1E-3</v>
      </c>
      <c r="M2034">
        <v>15002.24</v>
      </c>
      <c r="N2034">
        <v>5.9299999999999999E-2</v>
      </c>
      <c r="O2034">
        <v>1.9990000000000001</v>
      </c>
      <c r="P2034">
        <v>1.9199999999999998E-2</v>
      </c>
      <c r="Q2034">
        <v>251941.761</v>
      </c>
      <c r="R2034" t="s">
        <v>34</v>
      </c>
      <c r="S2034" t="s">
        <v>38</v>
      </c>
      <c r="T2034" t="s">
        <v>28</v>
      </c>
      <c r="V2034" t="s">
        <v>253</v>
      </c>
      <c r="Y2034" t="s">
        <v>36</v>
      </c>
    </row>
    <row r="2035" spans="1:25" x14ac:dyDescent="0.45">
      <c r="A2035" t="s">
        <v>203</v>
      </c>
      <c r="B2035" t="s">
        <v>250</v>
      </c>
      <c r="C2035">
        <v>1660</v>
      </c>
      <c r="D2035">
        <v>4</v>
      </c>
      <c r="F2035">
        <v>2017</v>
      </c>
      <c r="G2035">
        <v>594</v>
      </c>
      <c r="H2035">
        <v>441.15</v>
      </c>
      <c r="I2035">
        <v>19118.52</v>
      </c>
      <c r="K2035">
        <v>6.0999999999999999E-2</v>
      </c>
      <c r="L2035">
        <v>1E-3</v>
      </c>
      <c r="M2035">
        <v>11961.147999999999</v>
      </c>
      <c r="N2035">
        <v>6.4000000000000001E-2</v>
      </c>
      <c r="O2035">
        <v>1.167</v>
      </c>
      <c r="P2035">
        <v>1.7999999999999999E-2</v>
      </c>
      <c r="Q2035">
        <v>186104.389</v>
      </c>
      <c r="R2035" t="s">
        <v>34</v>
      </c>
      <c r="S2035" t="s">
        <v>38</v>
      </c>
      <c r="T2035" t="s">
        <v>28</v>
      </c>
      <c r="V2035" t="s">
        <v>253</v>
      </c>
      <c r="Y2035" t="s">
        <v>36</v>
      </c>
    </row>
    <row r="2036" spans="1:25" x14ac:dyDescent="0.45">
      <c r="A2036" t="s">
        <v>203</v>
      </c>
      <c r="B2036" t="s">
        <v>250</v>
      </c>
      <c r="C2036">
        <v>1660</v>
      </c>
      <c r="D2036">
        <v>4</v>
      </c>
      <c r="F2036">
        <v>2018</v>
      </c>
      <c r="G2036">
        <v>539</v>
      </c>
      <c r="H2036">
        <v>426.06</v>
      </c>
      <c r="I2036">
        <v>19232.419999999998</v>
      </c>
      <c r="K2036">
        <v>0.06</v>
      </c>
      <c r="L2036">
        <v>1E-3</v>
      </c>
      <c r="M2036">
        <v>11921.227999999999</v>
      </c>
      <c r="N2036">
        <v>6.3399999999999998E-2</v>
      </c>
      <c r="O2036">
        <v>1.1299999999999999</v>
      </c>
      <c r="P2036">
        <v>1.6400000000000001E-2</v>
      </c>
      <c r="Q2036">
        <v>185225.777</v>
      </c>
      <c r="R2036" t="s">
        <v>34</v>
      </c>
      <c r="S2036" t="s">
        <v>38</v>
      </c>
      <c r="T2036" t="s">
        <v>28</v>
      </c>
      <c r="V2036" t="s">
        <v>253</v>
      </c>
      <c r="Y2036" t="s">
        <v>36</v>
      </c>
    </row>
    <row r="2037" spans="1:25" x14ac:dyDescent="0.45">
      <c r="A2037" t="s">
        <v>203</v>
      </c>
      <c r="B2037" t="s">
        <v>250</v>
      </c>
      <c r="C2037">
        <v>1660</v>
      </c>
      <c r="D2037">
        <v>4</v>
      </c>
      <c r="F2037">
        <v>2019</v>
      </c>
      <c r="G2037">
        <v>171</v>
      </c>
      <c r="H2037">
        <v>115.74</v>
      </c>
      <c r="I2037">
        <v>4855.04</v>
      </c>
      <c r="K2037">
        <v>1.4999999999999999E-2</v>
      </c>
      <c r="L2037">
        <v>1E-3</v>
      </c>
      <c r="M2037">
        <v>2941.0940000000001</v>
      </c>
      <c r="N2037">
        <v>6.2100000000000002E-2</v>
      </c>
      <c r="O2037">
        <v>0.313</v>
      </c>
      <c r="P2037">
        <v>1.9199999999999998E-2</v>
      </c>
      <c r="Q2037">
        <v>47501.294999999998</v>
      </c>
      <c r="R2037" t="s">
        <v>34</v>
      </c>
      <c r="S2037" t="s">
        <v>38</v>
      </c>
      <c r="T2037" t="s">
        <v>28</v>
      </c>
      <c r="V2037" t="s">
        <v>253</v>
      </c>
      <c r="Y2037" t="s">
        <v>36</v>
      </c>
    </row>
    <row r="2038" spans="1:25" x14ac:dyDescent="0.45">
      <c r="A2038" t="s">
        <v>203</v>
      </c>
      <c r="B2038" t="s">
        <v>250</v>
      </c>
      <c r="C2038">
        <v>1660</v>
      </c>
      <c r="D2038">
        <v>4</v>
      </c>
      <c r="F2038">
        <v>2020</v>
      </c>
      <c r="G2038">
        <v>298</v>
      </c>
      <c r="H2038">
        <v>225.27</v>
      </c>
      <c r="I2038">
        <v>10289.290000000001</v>
      </c>
      <c r="K2038">
        <v>0.03</v>
      </c>
      <c r="L2038">
        <v>1E-3</v>
      </c>
      <c r="M2038">
        <v>6119.277</v>
      </c>
      <c r="N2038">
        <v>6.1400000000000003E-2</v>
      </c>
      <c r="O2038">
        <v>0.59</v>
      </c>
      <c r="P2038">
        <v>1.7100000000000001E-2</v>
      </c>
      <c r="Q2038">
        <v>99424.187999999995</v>
      </c>
      <c r="R2038" t="s">
        <v>34</v>
      </c>
      <c r="S2038" t="s">
        <v>38</v>
      </c>
      <c r="T2038" t="s">
        <v>28</v>
      </c>
      <c r="V2038" t="s">
        <v>253</v>
      </c>
      <c r="Y2038" t="s">
        <v>36</v>
      </c>
    </row>
    <row r="2039" spans="1:25" x14ac:dyDescent="0.45">
      <c r="A2039" t="s">
        <v>203</v>
      </c>
      <c r="B2039" t="s">
        <v>250</v>
      </c>
      <c r="C2039">
        <v>1660</v>
      </c>
      <c r="D2039">
        <v>4</v>
      </c>
      <c r="F2039">
        <v>2021</v>
      </c>
      <c r="G2039">
        <v>364</v>
      </c>
      <c r="H2039">
        <v>254.98</v>
      </c>
      <c r="I2039">
        <v>11207.52</v>
      </c>
      <c r="K2039">
        <v>3.5000000000000003E-2</v>
      </c>
      <c r="L2039">
        <v>1E-3</v>
      </c>
      <c r="M2039">
        <v>7278.7179999999998</v>
      </c>
      <c r="N2039">
        <v>6.6400000000000001E-2</v>
      </c>
      <c r="O2039">
        <v>0.69199999999999995</v>
      </c>
      <c r="P2039">
        <v>1.89E-2</v>
      </c>
      <c r="Q2039">
        <v>108584.249</v>
      </c>
      <c r="R2039" t="s">
        <v>34</v>
      </c>
      <c r="S2039" t="s">
        <v>38</v>
      </c>
      <c r="T2039" t="s">
        <v>28</v>
      </c>
      <c r="V2039" t="s">
        <v>253</v>
      </c>
      <c r="Y2039" t="s">
        <v>36</v>
      </c>
    </row>
    <row r="2040" spans="1:25" x14ac:dyDescent="0.45">
      <c r="A2040" t="s">
        <v>203</v>
      </c>
      <c r="B2040" t="s">
        <v>250</v>
      </c>
      <c r="C2040">
        <v>1660</v>
      </c>
      <c r="D2040">
        <v>4</v>
      </c>
      <c r="F2040">
        <v>2022</v>
      </c>
      <c r="G2040">
        <v>535</v>
      </c>
      <c r="H2040">
        <v>386.66</v>
      </c>
      <c r="I2040">
        <v>16955.66</v>
      </c>
      <c r="K2040">
        <v>5.1999999999999998E-2</v>
      </c>
      <c r="L2040">
        <v>8.9999999999999998E-4</v>
      </c>
      <c r="M2040">
        <v>11051.375</v>
      </c>
      <c r="N2040">
        <v>6.7199999999999996E-2</v>
      </c>
      <c r="O2040">
        <v>1.1870000000000001</v>
      </c>
      <c r="P2040">
        <v>2.0899999999999998E-2</v>
      </c>
      <c r="Q2040">
        <v>162735.277</v>
      </c>
      <c r="R2040" t="s">
        <v>34</v>
      </c>
      <c r="S2040" t="s">
        <v>38</v>
      </c>
      <c r="T2040" t="s">
        <v>28</v>
      </c>
      <c r="V2040" t="s">
        <v>253</v>
      </c>
      <c r="Y2040" t="s">
        <v>36</v>
      </c>
    </row>
    <row r="2041" spans="1:25" x14ac:dyDescent="0.45">
      <c r="A2041" t="s">
        <v>203</v>
      </c>
      <c r="B2041" t="s">
        <v>250</v>
      </c>
      <c r="C2041">
        <v>1660</v>
      </c>
      <c r="D2041">
        <v>4</v>
      </c>
      <c r="F2041">
        <v>2023</v>
      </c>
      <c r="G2041">
        <v>526</v>
      </c>
      <c r="H2041">
        <v>363.29</v>
      </c>
      <c r="I2041">
        <v>14792.29</v>
      </c>
      <c r="K2041">
        <v>4.5999999999999999E-2</v>
      </c>
      <c r="L2041">
        <v>1E-3</v>
      </c>
      <c r="M2041">
        <v>9065.3770000000004</v>
      </c>
      <c r="N2041">
        <v>6.2E-2</v>
      </c>
      <c r="O2041">
        <v>0.93200000000000005</v>
      </c>
      <c r="P2041">
        <v>1.77E-2</v>
      </c>
      <c r="Q2041">
        <v>146356.511</v>
      </c>
      <c r="R2041" t="s">
        <v>34</v>
      </c>
      <c r="S2041" t="s">
        <v>38</v>
      </c>
      <c r="T2041" t="s">
        <v>28</v>
      </c>
      <c r="V2041" t="s">
        <v>253</v>
      </c>
      <c r="Y2041" t="s">
        <v>36</v>
      </c>
    </row>
    <row r="2042" spans="1:25" x14ac:dyDescent="0.45">
      <c r="A2042" t="s">
        <v>203</v>
      </c>
      <c r="B2042" t="s">
        <v>250</v>
      </c>
      <c r="C2042">
        <v>1660</v>
      </c>
      <c r="D2042">
        <v>4</v>
      </c>
      <c r="F2042">
        <v>2024</v>
      </c>
      <c r="G2042">
        <v>137</v>
      </c>
      <c r="H2042">
        <v>84.98</v>
      </c>
      <c r="I2042">
        <v>3129.83</v>
      </c>
      <c r="K2042">
        <v>0.01</v>
      </c>
      <c r="L2042">
        <v>1E-3</v>
      </c>
      <c r="M2042">
        <v>1946.5830000000001</v>
      </c>
      <c r="N2042">
        <v>6.1600000000000002E-2</v>
      </c>
      <c r="O2042">
        <v>0.252</v>
      </c>
      <c r="P2042">
        <v>2.1000000000000001E-2</v>
      </c>
      <c r="Q2042">
        <v>31737.361000000001</v>
      </c>
      <c r="R2042" t="s">
        <v>34</v>
      </c>
      <c r="S2042" t="s">
        <v>38</v>
      </c>
      <c r="T2042" t="s">
        <v>28</v>
      </c>
      <c r="V2042" t="s">
        <v>253</v>
      </c>
      <c r="Y2042" t="s">
        <v>36</v>
      </c>
    </row>
    <row r="2043" spans="1:25" x14ac:dyDescent="0.45">
      <c r="A2043" t="s">
        <v>203</v>
      </c>
      <c r="B2043" t="s">
        <v>250</v>
      </c>
      <c r="C2043">
        <v>1660</v>
      </c>
      <c r="D2043">
        <v>5</v>
      </c>
      <c r="F2043">
        <v>2009</v>
      </c>
      <c r="G2043">
        <v>336</v>
      </c>
      <c r="H2043">
        <v>248.07</v>
      </c>
      <c r="I2043">
        <v>11214.11</v>
      </c>
      <c r="K2043">
        <v>3.3000000000000002E-2</v>
      </c>
      <c r="L2043">
        <v>1E-3</v>
      </c>
      <c r="M2043">
        <v>6609.8180000000002</v>
      </c>
      <c r="N2043">
        <v>5.9799999999999999E-2</v>
      </c>
      <c r="O2043">
        <v>1.091</v>
      </c>
      <c r="P2043">
        <v>4.6899999999999997E-2</v>
      </c>
      <c r="Q2043">
        <v>111060.923</v>
      </c>
      <c r="R2043" t="s">
        <v>34</v>
      </c>
      <c r="S2043" t="s">
        <v>38</v>
      </c>
      <c r="T2043" t="s">
        <v>254</v>
      </c>
      <c r="V2043" t="s">
        <v>253</v>
      </c>
      <c r="Y2043" t="s">
        <v>35</v>
      </c>
    </row>
    <row r="2044" spans="1:25" x14ac:dyDescent="0.45">
      <c r="A2044" t="s">
        <v>203</v>
      </c>
      <c r="B2044" t="s">
        <v>250</v>
      </c>
      <c r="C2044">
        <v>1660</v>
      </c>
      <c r="D2044">
        <v>5</v>
      </c>
      <c r="F2044">
        <v>2010</v>
      </c>
      <c r="G2044">
        <v>1327</v>
      </c>
      <c r="H2044">
        <v>1082.3800000000001</v>
      </c>
      <c r="I2044">
        <v>51441.62</v>
      </c>
      <c r="K2044">
        <v>0.153</v>
      </c>
      <c r="L2044">
        <v>1E-3</v>
      </c>
      <c r="M2044">
        <v>30142.955999999998</v>
      </c>
      <c r="N2044">
        <v>5.9299999999999999E-2</v>
      </c>
      <c r="O2044">
        <v>3.476</v>
      </c>
      <c r="P2044">
        <v>2.4500000000000001E-2</v>
      </c>
      <c r="Q2044">
        <v>506463.39299999998</v>
      </c>
      <c r="R2044" t="s">
        <v>34</v>
      </c>
      <c r="S2044" t="s">
        <v>38</v>
      </c>
      <c r="T2044" t="s">
        <v>28</v>
      </c>
      <c r="V2044" t="s">
        <v>253</v>
      </c>
      <c r="Y2044" t="s">
        <v>35</v>
      </c>
    </row>
    <row r="2045" spans="1:25" x14ac:dyDescent="0.45">
      <c r="A2045" t="s">
        <v>203</v>
      </c>
      <c r="B2045" t="s">
        <v>250</v>
      </c>
      <c r="C2045">
        <v>1660</v>
      </c>
      <c r="D2045">
        <v>5</v>
      </c>
      <c r="F2045">
        <v>2011</v>
      </c>
      <c r="G2045">
        <v>683</v>
      </c>
      <c r="H2045">
        <v>512.79999999999995</v>
      </c>
      <c r="I2045">
        <v>22595.94</v>
      </c>
      <c r="K2045">
        <v>6.8000000000000005E-2</v>
      </c>
      <c r="L2045">
        <v>1E-3</v>
      </c>
      <c r="M2045">
        <v>13476.153</v>
      </c>
      <c r="N2045">
        <v>5.9299999999999999E-2</v>
      </c>
      <c r="O2045">
        <v>1.399</v>
      </c>
      <c r="P2045">
        <v>3.8199999999999998E-2</v>
      </c>
      <c r="Q2045">
        <v>226121.524</v>
      </c>
      <c r="R2045" t="s">
        <v>34</v>
      </c>
      <c r="S2045" t="s">
        <v>38</v>
      </c>
      <c r="T2045" t="s">
        <v>28</v>
      </c>
      <c r="V2045" t="s">
        <v>253</v>
      </c>
      <c r="Y2045" t="s">
        <v>35</v>
      </c>
    </row>
    <row r="2046" spans="1:25" x14ac:dyDescent="0.45">
      <c r="A2046" t="s">
        <v>203</v>
      </c>
      <c r="B2046" t="s">
        <v>250</v>
      </c>
      <c r="C2046">
        <v>1660</v>
      </c>
      <c r="D2046">
        <v>5</v>
      </c>
      <c r="F2046">
        <v>2012</v>
      </c>
      <c r="G2046">
        <v>866</v>
      </c>
      <c r="H2046">
        <v>688.77</v>
      </c>
      <c r="I2046">
        <v>31970.82</v>
      </c>
      <c r="K2046">
        <v>9.4E-2</v>
      </c>
      <c r="L2046">
        <v>1E-3</v>
      </c>
      <c r="M2046">
        <v>18693.010999999999</v>
      </c>
      <c r="N2046">
        <v>5.8799999999999998E-2</v>
      </c>
      <c r="O2046">
        <v>1.7030000000000001</v>
      </c>
      <c r="P2046">
        <v>1.95E-2</v>
      </c>
      <c r="Q2046">
        <v>314454.26899999997</v>
      </c>
      <c r="R2046" t="s">
        <v>34</v>
      </c>
      <c r="S2046" t="s">
        <v>38</v>
      </c>
      <c r="T2046" t="s">
        <v>28</v>
      </c>
      <c r="V2046" t="s">
        <v>253</v>
      </c>
      <c r="Y2046" t="s">
        <v>35</v>
      </c>
    </row>
    <row r="2047" spans="1:25" x14ac:dyDescent="0.45">
      <c r="A2047" t="s">
        <v>203</v>
      </c>
      <c r="B2047" t="s">
        <v>250</v>
      </c>
      <c r="C2047">
        <v>1660</v>
      </c>
      <c r="D2047">
        <v>5</v>
      </c>
      <c r="F2047">
        <v>2013</v>
      </c>
      <c r="G2047">
        <v>807</v>
      </c>
      <c r="H2047">
        <v>603.35</v>
      </c>
      <c r="I2047">
        <v>26667.34</v>
      </c>
      <c r="K2047">
        <v>8.3000000000000004E-2</v>
      </c>
      <c r="L2047">
        <v>1E-3</v>
      </c>
      <c r="M2047">
        <v>15764.369000000001</v>
      </c>
      <c r="N2047">
        <v>6.0199999999999997E-2</v>
      </c>
      <c r="O2047">
        <v>1.673</v>
      </c>
      <c r="P2047">
        <v>3.5999999999999997E-2</v>
      </c>
      <c r="Q2047">
        <v>262602.93599999999</v>
      </c>
      <c r="R2047" t="s">
        <v>34</v>
      </c>
      <c r="S2047" t="s">
        <v>38</v>
      </c>
      <c r="T2047" t="s">
        <v>28</v>
      </c>
      <c r="V2047" t="s">
        <v>253</v>
      </c>
      <c r="Y2047" t="s">
        <v>35</v>
      </c>
    </row>
    <row r="2048" spans="1:25" x14ac:dyDescent="0.45">
      <c r="A2048" t="s">
        <v>203</v>
      </c>
      <c r="B2048" t="s">
        <v>250</v>
      </c>
      <c r="C2048">
        <v>1660</v>
      </c>
      <c r="D2048">
        <v>5</v>
      </c>
      <c r="F2048">
        <v>2014</v>
      </c>
      <c r="G2048">
        <v>992</v>
      </c>
      <c r="H2048">
        <v>771.42</v>
      </c>
      <c r="I2048">
        <v>37111.56</v>
      </c>
      <c r="K2048">
        <v>0.28199999999999997</v>
      </c>
      <c r="L2048">
        <v>2.7000000000000001E-3</v>
      </c>
      <c r="M2048">
        <v>22978.977999999999</v>
      </c>
      <c r="N2048">
        <v>6.3600000000000004E-2</v>
      </c>
      <c r="O2048">
        <v>2.4830000000000001</v>
      </c>
      <c r="P2048">
        <v>3.15E-2</v>
      </c>
      <c r="Q2048">
        <v>356809.049</v>
      </c>
      <c r="R2048" t="s">
        <v>34</v>
      </c>
      <c r="S2048" t="s">
        <v>38</v>
      </c>
      <c r="T2048" t="s">
        <v>28</v>
      </c>
      <c r="V2048" t="s">
        <v>253</v>
      </c>
      <c r="Y2048" t="s">
        <v>35</v>
      </c>
    </row>
    <row r="2049" spans="1:25" x14ac:dyDescent="0.45">
      <c r="A2049" t="s">
        <v>203</v>
      </c>
      <c r="B2049" t="s">
        <v>250</v>
      </c>
      <c r="C2049">
        <v>1660</v>
      </c>
      <c r="D2049">
        <v>5</v>
      </c>
      <c r="F2049">
        <v>2015</v>
      </c>
      <c r="G2049">
        <v>626</v>
      </c>
      <c r="H2049">
        <v>466.07</v>
      </c>
      <c r="I2049">
        <v>22464.639999999999</v>
      </c>
      <c r="K2049">
        <v>0.214</v>
      </c>
      <c r="L2049">
        <v>4.5999999999999999E-3</v>
      </c>
      <c r="M2049">
        <v>13286.284</v>
      </c>
      <c r="N2049">
        <v>6.0900000000000003E-2</v>
      </c>
      <c r="O2049">
        <v>1.2709999999999999</v>
      </c>
      <c r="P2049">
        <v>3.2199999999999999E-2</v>
      </c>
      <c r="Q2049">
        <v>217183.791</v>
      </c>
      <c r="R2049" t="s">
        <v>34</v>
      </c>
      <c r="S2049" t="s">
        <v>38</v>
      </c>
      <c r="T2049" t="s">
        <v>28</v>
      </c>
      <c r="V2049" t="s">
        <v>253</v>
      </c>
      <c r="Y2049" t="s">
        <v>36</v>
      </c>
    </row>
    <row r="2050" spans="1:25" x14ac:dyDescent="0.45">
      <c r="A2050" t="s">
        <v>203</v>
      </c>
      <c r="B2050" t="s">
        <v>250</v>
      </c>
      <c r="C2050">
        <v>1660</v>
      </c>
      <c r="D2050">
        <v>5</v>
      </c>
      <c r="F2050">
        <v>2016</v>
      </c>
      <c r="G2050">
        <v>711</v>
      </c>
      <c r="H2050">
        <v>551.51</v>
      </c>
      <c r="I2050">
        <v>25650.43</v>
      </c>
      <c r="K2050">
        <v>0.52700000000000002</v>
      </c>
      <c r="L2050">
        <v>3.8E-3</v>
      </c>
      <c r="M2050">
        <v>14837.735000000001</v>
      </c>
      <c r="N2050">
        <v>5.9299999999999999E-2</v>
      </c>
      <c r="O2050">
        <v>4.6760000000000002</v>
      </c>
      <c r="P2050">
        <v>5.4699999999999999E-2</v>
      </c>
      <c r="Q2050">
        <v>248812.965</v>
      </c>
      <c r="R2050" t="s">
        <v>34</v>
      </c>
      <c r="S2050" t="s">
        <v>38</v>
      </c>
      <c r="T2050" t="s">
        <v>28</v>
      </c>
      <c r="V2050" t="s">
        <v>253</v>
      </c>
      <c r="Y2050" t="s">
        <v>36</v>
      </c>
    </row>
    <row r="2051" spans="1:25" x14ac:dyDescent="0.45">
      <c r="A2051" t="s">
        <v>203</v>
      </c>
      <c r="B2051" t="s">
        <v>250</v>
      </c>
      <c r="C2051">
        <v>1660</v>
      </c>
      <c r="D2051">
        <v>5</v>
      </c>
      <c r="F2051">
        <v>2017</v>
      </c>
      <c r="G2051">
        <v>652</v>
      </c>
      <c r="H2051">
        <v>488.09</v>
      </c>
      <c r="I2051">
        <v>21284.22</v>
      </c>
      <c r="K2051">
        <v>6.8000000000000005E-2</v>
      </c>
      <c r="L2051">
        <v>1E-3</v>
      </c>
      <c r="M2051">
        <v>13464.885</v>
      </c>
      <c r="N2051">
        <v>6.4399999999999999E-2</v>
      </c>
      <c r="O2051">
        <v>1.413</v>
      </c>
      <c r="P2051">
        <v>1.89E-2</v>
      </c>
      <c r="Q2051">
        <v>207796.73499999999</v>
      </c>
      <c r="R2051" t="s">
        <v>34</v>
      </c>
      <c r="S2051" t="s">
        <v>38</v>
      </c>
      <c r="T2051" t="s">
        <v>28</v>
      </c>
      <c r="V2051" t="s">
        <v>253</v>
      </c>
      <c r="Y2051" t="s">
        <v>36</v>
      </c>
    </row>
    <row r="2052" spans="1:25" x14ac:dyDescent="0.45">
      <c r="A2052" t="s">
        <v>203</v>
      </c>
      <c r="B2052" t="s">
        <v>250</v>
      </c>
      <c r="C2052">
        <v>1660</v>
      </c>
      <c r="D2052">
        <v>5</v>
      </c>
      <c r="F2052">
        <v>2018</v>
      </c>
      <c r="G2052">
        <v>576</v>
      </c>
      <c r="H2052">
        <v>445.75</v>
      </c>
      <c r="I2052">
        <v>20113.580000000002</v>
      </c>
      <c r="K2052">
        <v>6.3E-2</v>
      </c>
      <c r="L2052">
        <v>1E-3</v>
      </c>
      <c r="M2052">
        <v>12566.574000000001</v>
      </c>
      <c r="N2052">
        <v>6.3700000000000007E-2</v>
      </c>
      <c r="O2052">
        <v>1.242</v>
      </c>
      <c r="P2052">
        <v>1.7299999999999999E-2</v>
      </c>
      <c r="Q2052">
        <v>195177.78099999999</v>
      </c>
      <c r="R2052" t="s">
        <v>34</v>
      </c>
      <c r="S2052" t="s">
        <v>38</v>
      </c>
      <c r="T2052" t="s">
        <v>28</v>
      </c>
      <c r="V2052" t="s">
        <v>253</v>
      </c>
      <c r="Y2052" t="s">
        <v>36</v>
      </c>
    </row>
    <row r="2053" spans="1:25" x14ac:dyDescent="0.45">
      <c r="A2053" t="s">
        <v>203</v>
      </c>
      <c r="B2053" t="s">
        <v>250</v>
      </c>
      <c r="C2053">
        <v>1660</v>
      </c>
      <c r="D2053">
        <v>5</v>
      </c>
      <c r="F2053">
        <v>2019</v>
      </c>
      <c r="G2053">
        <v>221</v>
      </c>
      <c r="H2053">
        <v>149.81</v>
      </c>
      <c r="I2053">
        <v>6202.5</v>
      </c>
      <c r="K2053">
        <v>1.9E-2</v>
      </c>
      <c r="L2053">
        <v>1E-3</v>
      </c>
      <c r="M2053">
        <v>3831.49</v>
      </c>
      <c r="N2053">
        <v>6.2399999999999997E-2</v>
      </c>
      <c r="O2053">
        <v>0.40699999999999997</v>
      </c>
      <c r="P2053">
        <v>1.9300000000000001E-2</v>
      </c>
      <c r="Q2053">
        <v>61372.892999999996</v>
      </c>
      <c r="R2053" t="s">
        <v>34</v>
      </c>
      <c r="S2053" t="s">
        <v>38</v>
      </c>
      <c r="T2053" t="s">
        <v>28</v>
      </c>
      <c r="V2053" t="s">
        <v>253</v>
      </c>
      <c r="Y2053" t="s">
        <v>36</v>
      </c>
    </row>
    <row r="2054" spans="1:25" x14ac:dyDescent="0.45">
      <c r="A2054" t="s">
        <v>203</v>
      </c>
      <c r="B2054" t="s">
        <v>250</v>
      </c>
      <c r="C2054">
        <v>1660</v>
      </c>
      <c r="D2054">
        <v>5</v>
      </c>
      <c r="F2054">
        <v>2020</v>
      </c>
      <c r="G2054">
        <v>307</v>
      </c>
      <c r="H2054">
        <v>227.72</v>
      </c>
      <c r="I2054">
        <v>10526.28</v>
      </c>
      <c r="K2054">
        <v>3.1E-2</v>
      </c>
      <c r="L2054">
        <v>1E-3</v>
      </c>
      <c r="M2054">
        <v>6245.0280000000002</v>
      </c>
      <c r="N2054">
        <v>6.13E-2</v>
      </c>
      <c r="O2054">
        <v>0.60299999999999998</v>
      </c>
      <c r="P2054">
        <v>1.77E-2</v>
      </c>
      <c r="Q2054">
        <v>102133.67</v>
      </c>
      <c r="R2054" t="s">
        <v>34</v>
      </c>
      <c r="S2054" t="s">
        <v>38</v>
      </c>
      <c r="T2054" t="s">
        <v>28</v>
      </c>
      <c r="V2054" t="s">
        <v>253</v>
      </c>
      <c r="Y2054" t="s">
        <v>36</v>
      </c>
    </row>
    <row r="2055" spans="1:25" x14ac:dyDescent="0.45">
      <c r="A2055" t="s">
        <v>203</v>
      </c>
      <c r="B2055" t="s">
        <v>250</v>
      </c>
      <c r="C2055">
        <v>1660</v>
      </c>
      <c r="D2055">
        <v>5</v>
      </c>
      <c r="F2055">
        <v>2021</v>
      </c>
      <c r="G2055">
        <v>384</v>
      </c>
      <c r="H2055">
        <v>266.8</v>
      </c>
      <c r="I2055">
        <v>11697.94</v>
      </c>
      <c r="K2055">
        <v>3.5999999999999997E-2</v>
      </c>
      <c r="L2055">
        <v>1E-3</v>
      </c>
      <c r="M2055">
        <v>7446.6019999999999</v>
      </c>
      <c r="N2055">
        <v>6.59E-2</v>
      </c>
      <c r="O2055">
        <v>0.79</v>
      </c>
      <c r="P2055">
        <v>2.0199999999999999E-2</v>
      </c>
      <c r="Q2055">
        <v>112841.898</v>
      </c>
      <c r="R2055" t="s">
        <v>34</v>
      </c>
      <c r="S2055" t="s">
        <v>38</v>
      </c>
      <c r="T2055" t="s">
        <v>28</v>
      </c>
      <c r="V2055" t="s">
        <v>253</v>
      </c>
      <c r="Y2055" t="s">
        <v>36</v>
      </c>
    </row>
    <row r="2056" spans="1:25" x14ac:dyDescent="0.45">
      <c r="A2056" t="s">
        <v>203</v>
      </c>
      <c r="B2056" t="s">
        <v>250</v>
      </c>
      <c r="C2056">
        <v>1660</v>
      </c>
      <c r="D2056">
        <v>5</v>
      </c>
      <c r="F2056">
        <v>2022</v>
      </c>
      <c r="G2056">
        <v>561</v>
      </c>
      <c r="H2056">
        <v>412.66</v>
      </c>
      <c r="I2056">
        <v>18012.59</v>
      </c>
      <c r="K2056">
        <v>5.5E-2</v>
      </c>
      <c r="L2056">
        <v>8.9999999999999998E-4</v>
      </c>
      <c r="M2056">
        <v>11842.038</v>
      </c>
      <c r="N2056">
        <v>6.7299999999999999E-2</v>
      </c>
      <c r="O2056">
        <v>1.6850000000000001</v>
      </c>
      <c r="P2056">
        <v>2.5700000000000001E-2</v>
      </c>
      <c r="Q2056">
        <v>173072.28200000001</v>
      </c>
      <c r="R2056" t="s">
        <v>34</v>
      </c>
      <c r="S2056" t="s">
        <v>38</v>
      </c>
      <c r="T2056" t="s">
        <v>28</v>
      </c>
      <c r="V2056" t="s">
        <v>253</v>
      </c>
      <c r="Y2056" t="s">
        <v>36</v>
      </c>
    </row>
    <row r="2057" spans="1:25" x14ac:dyDescent="0.45">
      <c r="A2057" t="s">
        <v>203</v>
      </c>
      <c r="B2057" t="s">
        <v>250</v>
      </c>
      <c r="C2057">
        <v>1660</v>
      </c>
      <c r="D2057">
        <v>5</v>
      </c>
      <c r="F2057">
        <v>2023</v>
      </c>
      <c r="G2057">
        <v>647</v>
      </c>
      <c r="H2057">
        <v>442.93</v>
      </c>
      <c r="I2057">
        <v>17691.46</v>
      </c>
      <c r="K2057">
        <v>5.5E-2</v>
      </c>
      <c r="L2057">
        <v>1E-3</v>
      </c>
      <c r="M2057">
        <v>10972.448</v>
      </c>
      <c r="N2057">
        <v>6.1800000000000001E-2</v>
      </c>
      <c r="O2057">
        <v>1.417</v>
      </c>
      <c r="P2057">
        <v>2.1999999999999999E-2</v>
      </c>
      <c r="Q2057">
        <v>176757.378</v>
      </c>
      <c r="R2057" t="s">
        <v>34</v>
      </c>
      <c r="S2057" t="s">
        <v>38</v>
      </c>
      <c r="T2057" t="s">
        <v>28</v>
      </c>
      <c r="V2057" t="s">
        <v>253</v>
      </c>
      <c r="Y2057" t="s">
        <v>36</v>
      </c>
    </row>
    <row r="2058" spans="1:25" x14ac:dyDescent="0.45">
      <c r="A2058" t="s">
        <v>203</v>
      </c>
      <c r="B2058" t="s">
        <v>250</v>
      </c>
      <c r="C2058">
        <v>1660</v>
      </c>
      <c r="D2058">
        <v>5</v>
      </c>
      <c r="F2058">
        <v>2024</v>
      </c>
      <c r="G2058">
        <v>132</v>
      </c>
      <c r="H2058">
        <v>81.760000000000005</v>
      </c>
      <c r="I2058">
        <v>3047.28</v>
      </c>
      <c r="K2058">
        <v>0.01</v>
      </c>
      <c r="L2058">
        <v>1E-3</v>
      </c>
      <c r="M2058">
        <v>1929.8710000000001</v>
      </c>
      <c r="N2058">
        <v>6.2100000000000002E-2</v>
      </c>
      <c r="O2058">
        <v>0.54900000000000004</v>
      </c>
      <c r="P2058">
        <v>3.4799999999999998E-2</v>
      </c>
      <c r="Q2058">
        <v>30876.022000000001</v>
      </c>
      <c r="R2058" t="s">
        <v>34</v>
      </c>
      <c r="S2058" t="s">
        <v>38</v>
      </c>
      <c r="T2058" t="s">
        <v>28</v>
      </c>
      <c r="V2058" t="s">
        <v>253</v>
      </c>
      <c r="Y2058" t="s">
        <v>36</v>
      </c>
    </row>
    <row r="2059" spans="1:25" x14ac:dyDescent="0.45">
      <c r="A2059" t="s">
        <v>203</v>
      </c>
      <c r="B2059" t="s">
        <v>255</v>
      </c>
      <c r="C2059">
        <v>1678</v>
      </c>
      <c r="D2059">
        <v>1</v>
      </c>
      <c r="E2059" t="s">
        <v>256</v>
      </c>
      <c r="F2059">
        <v>2009</v>
      </c>
      <c r="G2059">
        <v>106</v>
      </c>
      <c r="H2059">
        <v>106</v>
      </c>
      <c r="I2059">
        <v>1336</v>
      </c>
      <c r="O2059">
        <v>4.1459999999999999</v>
      </c>
      <c r="P2059">
        <v>0.50549999999999995</v>
      </c>
      <c r="Q2059">
        <v>16232.8</v>
      </c>
      <c r="R2059" t="s">
        <v>34</v>
      </c>
      <c r="S2059" t="s">
        <v>38</v>
      </c>
      <c r="T2059" t="s">
        <v>28</v>
      </c>
      <c r="Y2059" t="s">
        <v>29</v>
      </c>
    </row>
    <row r="2060" spans="1:25" x14ac:dyDescent="0.45">
      <c r="A2060" t="s">
        <v>203</v>
      </c>
      <c r="B2060" t="s">
        <v>255</v>
      </c>
      <c r="C2060">
        <v>1678</v>
      </c>
      <c r="D2060">
        <v>1</v>
      </c>
      <c r="E2060" t="s">
        <v>256</v>
      </c>
      <c r="F2060">
        <v>2010</v>
      </c>
      <c r="G2060">
        <v>403</v>
      </c>
      <c r="H2060">
        <v>403</v>
      </c>
      <c r="I2060">
        <v>5465</v>
      </c>
      <c r="O2060">
        <v>16.439</v>
      </c>
      <c r="P2060">
        <v>0.49359999999999998</v>
      </c>
      <c r="Q2060">
        <v>66278.7</v>
      </c>
      <c r="R2060" t="s">
        <v>34</v>
      </c>
      <c r="S2060" t="s">
        <v>38</v>
      </c>
      <c r="T2060" t="s">
        <v>28</v>
      </c>
      <c r="Y2060" t="s">
        <v>29</v>
      </c>
    </row>
    <row r="2061" spans="1:25" x14ac:dyDescent="0.45">
      <c r="A2061" t="s">
        <v>203</v>
      </c>
      <c r="B2061" t="s">
        <v>255</v>
      </c>
      <c r="C2061">
        <v>1678</v>
      </c>
      <c r="D2061">
        <v>1</v>
      </c>
      <c r="E2061" t="s">
        <v>256</v>
      </c>
      <c r="F2061">
        <v>2011</v>
      </c>
      <c r="G2061">
        <v>271</v>
      </c>
      <c r="H2061">
        <v>271</v>
      </c>
      <c r="I2061">
        <v>3683</v>
      </c>
      <c r="O2061">
        <v>10.791</v>
      </c>
      <c r="P2061">
        <v>0.4748</v>
      </c>
      <c r="Q2061">
        <v>45488.1</v>
      </c>
      <c r="R2061" t="s">
        <v>34</v>
      </c>
      <c r="S2061" t="s">
        <v>38</v>
      </c>
      <c r="T2061" t="s">
        <v>28</v>
      </c>
      <c r="Y2061" t="s">
        <v>29</v>
      </c>
    </row>
    <row r="2062" spans="1:25" x14ac:dyDescent="0.45">
      <c r="A2062" t="s">
        <v>203</v>
      </c>
      <c r="B2062" t="s">
        <v>255</v>
      </c>
      <c r="C2062">
        <v>1678</v>
      </c>
      <c r="D2062">
        <v>1</v>
      </c>
      <c r="E2062" t="s">
        <v>256</v>
      </c>
      <c r="F2062">
        <v>2012</v>
      </c>
      <c r="G2062">
        <v>318</v>
      </c>
      <c r="H2062">
        <v>318</v>
      </c>
      <c r="I2062">
        <v>4293</v>
      </c>
      <c r="O2062">
        <v>12.56</v>
      </c>
      <c r="P2062">
        <v>0.46339999999999998</v>
      </c>
      <c r="Q2062">
        <v>54334.7</v>
      </c>
      <c r="R2062" t="s">
        <v>34</v>
      </c>
      <c r="S2062" t="s">
        <v>38</v>
      </c>
      <c r="T2062" t="s">
        <v>28</v>
      </c>
      <c r="Y2062" t="s">
        <v>29</v>
      </c>
    </row>
    <row r="2063" spans="1:25" x14ac:dyDescent="0.45">
      <c r="A2063" t="s">
        <v>203</v>
      </c>
      <c r="B2063" t="s">
        <v>255</v>
      </c>
      <c r="C2063">
        <v>1678</v>
      </c>
      <c r="D2063">
        <v>1</v>
      </c>
      <c r="E2063" t="s">
        <v>256</v>
      </c>
      <c r="F2063">
        <v>2013</v>
      </c>
      <c r="G2063">
        <v>252</v>
      </c>
      <c r="H2063">
        <v>207.5</v>
      </c>
      <c r="I2063">
        <v>2957.05</v>
      </c>
      <c r="O2063">
        <v>9.1920000000000002</v>
      </c>
      <c r="P2063">
        <v>0.48330000000000001</v>
      </c>
      <c r="Q2063">
        <v>38015.9</v>
      </c>
      <c r="R2063" t="s">
        <v>34</v>
      </c>
      <c r="S2063" t="s">
        <v>38</v>
      </c>
      <c r="T2063" t="s">
        <v>28</v>
      </c>
      <c r="Y2063" t="s">
        <v>29</v>
      </c>
    </row>
    <row r="2064" spans="1:25" x14ac:dyDescent="0.45">
      <c r="A2064" t="s">
        <v>203</v>
      </c>
      <c r="B2064" t="s">
        <v>255</v>
      </c>
      <c r="C2064">
        <v>1678</v>
      </c>
      <c r="D2064">
        <v>1</v>
      </c>
      <c r="E2064" t="s">
        <v>256</v>
      </c>
      <c r="F2064">
        <v>2014</v>
      </c>
      <c r="G2064">
        <v>347</v>
      </c>
      <c r="H2064">
        <v>254.4</v>
      </c>
      <c r="I2064">
        <v>4183.22</v>
      </c>
      <c r="O2064">
        <v>15.877000000000001</v>
      </c>
      <c r="P2064">
        <v>0.59650000000000003</v>
      </c>
      <c r="Q2064">
        <v>53159.8</v>
      </c>
      <c r="R2064" t="s">
        <v>34</v>
      </c>
      <c r="S2064" t="s">
        <v>38</v>
      </c>
      <c r="T2064" t="s">
        <v>28</v>
      </c>
      <c r="Y2064" t="s">
        <v>29</v>
      </c>
    </row>
    <row r="2065" spans="1:25" x14ac:dyDescent="0.45">
      <c r="A2065" t="s">
        <v>203</v>
      </c>
      <c r="B2065" t="s">
        <v>255</v>
      </c>
      <c r="C2065">
        <v>1678</v>
      </c>
      <c r="D2065">
        <v>1</v>
      </c>
      <c r="E2065" t="s">
        <v>256</v>
      </c>
      <c r="F2065">
        <v>2015</v>
      </c>
      <c r="G2065">
        <v>674</v>
      </c>
      <c r="H2065">
        <v>542.5</v>
      </c>
      <c r="I2065">
        <v>8807.4</v>
      </c>
      <c r="O2065">
        <v>28.059000000000001</v>
      </c>
      <c r="P2065">
        <v>0.45329999999999998</v>
      </c>
      <c r="Q2065">
        <v>124477.2</v>
      </c>
      <c r="R2065" t="s">
        <v>34</v>
      </c>
      <c r="S2065" t="s">
        <v>38</v>
      </c>
      <c r="T2065" t="s">
        <v>28</v>
      </c>
      <c r="Y2065" t="s">
        <v>30</v>
      </c>
    </row>
    <row r="2066" spans="1:25" x14ac:dyDescent="0.45">
      <c r="A2066" t="s">
        <v>203</v>
      </c>
      <c r="B2066" t="s">
        <v>255</v>
      </c>
      <c r="C2066">
        <v>1678</v>
      </c>
      <c r="D2066">
        <v>1</v>
      </c>
      <c r="E2066" t="s">
        <v>256</v>
      </c>
      <c r="F2066">
        <v>2016</v>
      </c>
      <c r="G2066">
        <v>401</v>
      </c>
      <c r="H2066">
        <v>342.4</v>
      </c>
      <c r="I2066">
        <v>6092.4</v>
      </c>
      <c r="O2066">
        <v>19.369</v>
      </c>
      <c r="P2066">
        <v>0.44990000000000002</v>
      </c>
      <c r="Q2066">
        <v>86211.199999999997</v>
      </c>
      <c r="R2066" t="s">
        <v>34</v>
      </c>
      <c r="S2066" t="s">
        <v>38</v>
      </c>
      <c r="T2066" t="s">
        <v>28</v>
      </c>
      <c r="Y2066" t="s">
        <v>30</v>
      </c>
    </row>
    <row r="2067" spans="1:25" x14ac:dyDescent="0.45">
      <c r="A2067" t="s">
        <v>203</v>
      </c>
      <c r="B2067" t="s">
        <v>255</v>
      </c>
      <c r="C2067">
        <v>1678</v>
      </c>
      <c r="D2067">
        <v>1</v>
      </c>
      <c r="E2067" t="s">
        <v>256</v>
      </c>
      <c r="F2067">
        <v>2017</v>
      </c>
      <c r="G2067">
        <v>285</v>
      </c>
      <c r="H2067">
        <v>233.8</v>
      </c>
      <c r="I2067">
        <v>3895.98</v>
      </c>
      <c r="O2067">
        <v>11.446999999999999</v>
      </c>
      <c r="P2067">
        <v>0.4672</v>
      </c>
      <c r="Q2067">
        <v>49401.8</v>
      </c>
      <c r="R2067" t="s">
        <v>34</v>
      </c>
      <c r="S2067" t="s">
        <v>38</v>
      </c>
      <c r="T2067" t="s">
        <v>28</v>
      </c>
      <c r="Y2067" t="s">
        <v>30</v>
      </c>
    </row>
    <row r="2068" spans="1:25" x14ac:dyDescent="0.45">
      <c r="A2068" t="s">
        <v>203</v>
      </c>
      <c r="B2068" t="s">
        <v>255</v>
      </c>
      <c r="C2068">
        <v>1678</v>
      </c>
      <c r="D2068">
        <v>1</v>
      </c>
      <c r="E2068" t="s">
        <v>256</v>
      </c>
      <c r="F2068">
        <v>2018</v>
      </c>
      <c r="G2068">
        <v>175</v>
      </c>
      <c r="H2068">
        <v>137.65</v>
      </c>
      <c r="I2068">
        <v>2173.5500000000002</v>
      </c>
      <c r="O2068">
        <v>6.1459999999999999</v>
      </c>
      <c r="P2068">
        <v>0.47439999999999999</v>
      </c>
      <c r="Q2068">
        <v>26462.2</v>
      </c>
      <c r="R2068" t="s">
        <v>34</v>
      </c>
      <c r="S2068" t="s">
        <v>38</v>
      </c>
      <c r="T2068" t="s">
        <v>28</v>
      </c>
      <c r="Y2068" t="s">
        <v>30</v>
      </c>
    </row>
    <row r="2069" spans="1:25" x14ac:dyDescent="0.45">
      <c r="A2069" t="s">
        <v>203</v>
      </c>
      <c r="B2069" t="s">
        <v>255</v>
      </c>
      <c r="C2069">
        <v>1678</v>
      </c>
      <c r="D2069">
        <v>1</v>
      </c>
      <c r="E2069" t="s">
        <v>256</v>
      </c>
      <c r="F2069">
        <v>2019</v>
      </c>
      <c r="G2069">
        <v>97</v>
      </c>
      <c r="H2069">
        <v>66.400000000000006</v>
      </c>
      <c r="I2069">
        <v>969.32</v>
      </c>
      <c r="O2069">
        <v>3.19</v>
      </c>
      <c r="P2069">
        <v>0.5</v>
      </c>
      <c r="Q2069">
        <v>12717.2</v>
      </c>
      <c r="R2069" t="s">
        <v>34</v>
      </c>
      <c r="S2069" t="s">
        <v>38</v>
      </c>
      <c r="T2069" t="s">
        <v>28</v>
      </c>
      <c r="Y2069" t="s">
        <v>30</v>
      </c>
    </row>
    <row r="2070" spans="1:25" x14ac:dyDescent="0.45">
      <c r="A2070" t="s">
        <v>203</v>
      </c>
      <c r="B2070" t="s">
        <v>255</v>
      </c>
      <c r="C2070">
        <v>1678</v>
      </c>
      <c r="D2070">
        <v>1</v>
      </c>
      <c r="E2070" t="s">
        <v>256</v>
      </c>
      <c r="F2070">
        <v>2020</v>
      </c>
      <c r="G2070">
        <v>83</v>
      </c>
      <c r="H2070">
        <v>58.47</v>
      </c>
      <c r="I2070">
        <v>817.33</v>
      </c>
      <c r="O2070">
        <v>2.5979999999999999</v>
      </c>
      <c r="P2070">
        <v>0.51680000000000004</v>
      </c>
      <c r="Q2070">
        <v>10091.9</v>
      </c>
      <c r="R2070" t="s">
        <v>34</v>
      </c>
      <c r="S2070" t="s">
        <v>38</v>
      </c>
      <c r="T2070" t="s">
        <v>28</v>
      </c>
      <c r="Y2070" t="s">
        <v>30</v>
      </c>
    </row>
    <row r="2071" spans="1:25" x14ac:dyDescent="0.45">
      <c r="A2071" t="s">
        <v>203</v>
      </c>
      <c r="B2071" t="s">
        <v>255</v>
      </c>
      <c r="C2071">
        <v>1678</v>
      </c>
      <c r="D2071">
        <v>1</v>
      </c>
      <c r="E2071" t="s">
        <v>256</v>
      </c>
      <c r="F2071">
        <v>2021</v>
      </c>
      <c r="G2071">
        <v>105</v>
      </c>
      <c r="H2071">
        <v>78.42</v>
      </c>
      <c r="I2071">
        <v>1085.23</v>
      </c>
      <c r="O2071">
        <v>2.7879999999999998</v>
      </c>
      <c r="P2071">
        <v>0.40139999999999998</v>
      </c>
      <c r="Q2071">
        <v>14163</v>
      </c>
      <c r="R2071" t="s">
        <v>34</v>
      </c>
      <c r="S2071" t="s">
        <v>38</v>
      </c>
      <c r="T2071" t="s">
        <v>28</v>
      </c>
      <c r="Y2071" t="s">
        <v>30</v>
      </c>
    </row>
    <row r="2072" spans="1:25" x14ac:dyDescent="0.45">
      <c r="A2072" t="s">
        <v>203</v>
      </c>
      <c r="B2072" t="s">
        <v>255</v>
      </c>
      <c r="C2072">
        <v>1678</v>
      </c>
      <c r="D2072">
        <v>1</v>
      </c>
      <c r="E2072" t="s">
        <v>256</v>
      </c>
      <c r="F2072">
        <v>2022</v>
      </c>
      <c r="G2072">
        <v>81</v>
      </c>
      <c r="H2072">
        <v>59.48</v>
      </c>
      <c r="I2072">
        <v>954.18</v>
      </c>
      <c r="O2072">
        <v>2.3290000000000002</v>
      </c>
      <c r="P2072">
        <v>0.41270000000000001</v>
      </c>
      <c r="Q2072">
        <v>11349.8</v>
      </c>
      <c r="R2072" t="s">
        <v>34</v>
      </c>
      <c r="S2072" t="s">
        <v>38</v>
      </c>
      <c r="T2072" t="s">
        <v>28</v>
      </c>
      <c r="Y2072" t="s">
        <v>30</v>
      </c>
    </row>
    <row r="2073" spans="1:25" x14ac:dyDescent="0.45">
      <c r="A2073" t="s">
        <v>203</v>
      </c>
      <c r="B2073" t="s">
        <v>255</v>
      </c>
      <c r="C2073">
        <v>1678</v>
      </c>
      <c r="D2073">
        <v>1</v>
      </c>
      <c r="E2073" t="s">
        <v>256</v>
      </c>
      <c r="F2073">
        <v>2023</v>
      </c>
      <c r="G2073">
        <v>170</v>
      </c>
      <c r="H2073">
        <v>125.85</v>
      </c>
      <c r="I2073">
        <v>2119.79</v>
      </c>
      <c r="O2073">
        <v>4.9409999999999998</v>
      </c>
      <c r="P2073">
        <v>0.36109999999999998</v>
      </c>
      <c r="Q2073">
        <v>27337.4</v>
      </c>
      <c r="R2073" t="s">
        <v>34</v>
      </c>
      <c r="S2073" t="s">
        <v>38</v>
      </c>
      <c r="T2073" t="s">
        <v>28</v>
      </c>
      <c r="Y2073" t="s">
        <v>30</v>
      </c>
    </row>
    <row r="2074" spans="1:25" x14ac:dyDescent="0.45">
      <c r="A2074" t="s">
        <v>203</v>
      </c>
      <c r="B2074" t="s">
        <v>255</v>
      </c>
      <c r="C2074">
        <v>1678</v>
      </c>
      <c r="D2074">
        <v>1</v>
      </c>
      <c r="E2074" t="s">
        <v>256</v>
      </c>
      <c r="F2074">
        <v>2024</v>
      </c>
      <c r="G2074">
        <v>30</v>
      </c>
      <c r="H2074">
        <v>20.86</v>
      </c>
      <c r="I2074">
        <v>323.61</v>
      </c>
      <c r="O2074">
        <v>0.76200000000000001</v>
      </c>
      <c r="P2074">
        <v>0.37519999999999998</v>
      </c>
      <c r="Q2074">
        <v>4175</v>
      </c>
      <c r="R2074" t="s">
        <v>34</v>
      </c>
      <c r="S2074" t="s">
        <v>38</v>
      </c>
      <c r="T2074" t="s">
        <v>28</v>
      </c>
      <c r="Y2074" t="s">
        <v>30</v>
      </c>
    </row>
    <row r="2075" spans="1:25" x14ac:dyDescent="0.45">
      <c r="A2075" t="s">
        <v>203</v>
      </c>
      <c r="B2075" t="s">
        <v>255</v>
      </c>
      <c r="C2075">
        <v>1678</v>
      </c>
      <c r="D2075">
        <v>2</v>
      </c>
      <c r="E2075" t="s">
        <v>256</v>
      </c>
      <c r="F2075">
        <v>2009</v>
      </c>
      <c r="G2075">
        <v>113</v>
      </c>
      <c r="H2075">
        <v>113</v>
      </c>
      <c r="I2075">
        <v>2687</v>
      </c>
      <c r="M2075">
        <v>2065.9</v>
      </c>
      <c r="N2075">
        <v>6.4600000000000005E-2</v>
      </c>
      <c r="O2075">
        <v>3.1549999999999998</v>
      </c>
      <c r="P2075">
        <v>0.40739999999999998</v>
      </c>
      <c r="Q2075">
        <v>32638.5</v>
      </c>
      <c r="R2075" t="s">
        <v>34</v>
      </c>
      <c r="S2075" t="s">
        <v>38</v>
      </c>
      <c r="T2075" t="s">
        <v>28</v>
      </c>
      <c r="V2075" t="s">
        <v>32</v>
      </c>
      <c r="Y2075" t="s">
        <v>69</v>
      </c>
    </row>
    <row r="2076" spans="1:25" x14ac:dyDescent="0.45">
      <c r="A2076" t="s">
        <v>203</v>
      </c>
      <c r="B2076" t="s">
        <v>255</v>
      </c>
      <c r="C2076">
        <v>1678</v>
      </c>
      <c r="D2076">
        <v>2</v>
      </c>
      <c r="E2076" t="s">
        <v>256</v>
      </c>
      <c r="F2076">
        <v>2010</v>
      </c>
      <c r="G2076">
        <v>544</v>
      </c>
      <c r="H2076">
        <v>544</v>
      </c>
      <c r="I2076">
        <v>13966</v>
      </c>
      <c r="M2076">
        <v>10341.299999999999</v>
      </c>
      <c r="N2076">
        <v>6.1199999999999997E-2</v>
      </c>
      <c r="O2076">
        <v>11.996</v>
      </c>
      <c r="P2076">
        <v>0.2611</v>
      </c>
      <c r="Q2076">
        <v>169388.4</v>
      </c>
      <c r="R2076" t="s">
        <v>34</v>
      </c>
      <c r="S2076" t="s">
        <v>38</v>
      </c>
      <c r="T2076" t="s">
        <v>28</v>
      </c>
      <c r="V2076" t="s">
        <v>32</v>
      </c>
      <c r="Y2076" t="s">
        <v>69</v>
      </c>
    </row>
    <row r="2077" spans="1:25" x14ac:dyDescent="0.45">
      <c r="A2077" t="s">
        <v>203</v>
      </c>
      <c r="B2077" t="s">
        <v>255</v>
      </c>
      <c r="C2077">
        <v>1678</v>
      </c>
      <c r="D2077">
        <v>2</v>
      </c>
      <c r="E2077" t="s">
        <v>256</v>
      </c>
      <c r="F2077">
        <v>2011</v>
      </c>
      <c r="G2077">
        <v>349</v>
      </c>
      <c r="H2077">
        <v>349</v>
      </c>
      <c r="I2077">
        <v>8807</v>
      </c>
      <c r="M2077">
        <v>6655.2</v>
      </c>
      <c r="N2077">
        <v>6.1600000000000002E-2</v>
      </c>
      <c r="O2077">
        <v>10.321999999999999</v>
      </c>
      <c r="P2077">
        <v>0.3271</v>
      </c>
      <c r="Q2077">
        <v>108664.8</v>
      </c>
      <c r="R2077" t="s">
        <v>34</v>
      </c>
      <c r="S2077" t="s">
        <v>38</v>
      </c>
      <c r="T2077" t="s">
        <v>28</v>
      </c>
      <c r="V2077" t="s">
        <v>32</v>
      </c>
      <c r="Y2077" t="s">
        <v>69</v>
      </c>
    </row>
    <row r="2078" spans="1:25" x14ac:dyDescent="0.45">
      <c r="A2078" t="s">
        <v>203</v>
      </c>
      <c r="B2078" t="s">
        <v>255</v>
      </c>
      <c r="C2078">
        <v>1678</v>
      </c>
      <c r="D2078">
        <v>2</v>
      </c>
      <c r="E2078" t="s">
        <v>256</v>
      </c>
      <c r="F2078">
        <v>2012</v>
      </c>
      <c r="G2078">
        <v>349</v>
      </c>
      <c r="H2078">
        <v>349</v>
      </c>
      <c r="I2078">
        <v>8402</v>
      </c>
      <c r="M2078">
        <v>6447.6</v>
      </c>
      <c r="N2078">
        <v>6.0600000000000001E-2</v>
      </c>
      <c r="O2078">
        <v>12.148</v>
      </c>
      <c r="P2078">
        <v>0.35160000000000002</v>
      </c>
      <c r="Q2078">
        <v>106203.1</v>
      </c>
      <c r="R2078" t="s">
        <v>34</v>
      </c>
      <c r="S2078" t="s">
        <v>38</v>
      </c>
      <c r="T2078" t="s">
        <v>28</v>
      </c>
      <c r="V2078" t="s">
        <v>32</v>
      </c>
      <c r="Y2078" t="s">
        <v>69</v>
      </c>
    </row>
    <row r="2079" spans="1:25" x14ac:dyDescent="0.45">
      <c r="A2079" t="s">
        <v>203</v>
      </c>
      <c r="B2079" t="s">
        <v>255</v>
      </c>
      <c r="C2079">
        <v>1678</v>
      </c>
      <c r="D2079">
        <v>2</v>
      </c>
      <c r="E2079" t="s">
        <v>256</v>
      </c>
      <c r="F2079">
        <v>2013</v>
      </c>
      <c r="G2079">
        <v>195</v>
      </c>
      <c r="H2079">
        <v>163.16999999999999</v>
      </c>
      <c r="I2079">
        <v>4287.22</v>
      </c>
      <c r="M2079">
        <v>3455.4</v>
      </c>
      <c r="N2079">
        <v>6.3700000000000007E-2</v>
      </c>
      <c r="O2079">
        <v>6.3849999999999998</v>
      </c>
      <c r="P2079">
        <v>0.3926</v>
      </c>
      <c r="Q2079">
        <v>54972.2</v>
      </c>
      <c r="R2079" t="s">
        <v>34</v>
      </c>
      <c r="S2079" t="s">
        <v>38</v>
      </c>
      <c r="T2079" t="s">
        <v>28</v>
      </c>
      <c r="V2079" t="s">
        <v>32</v>
      </c>
      <c r="Y2079" t="s">
        <v>69</v>
      </c>
    </row>
    <row r="2080" spans="1:25" x14ac:dyDescent="0.45">
      <c r="A2080" t="s">
        <v>203</v>
      </c>
      <c r="B2080" t="s">
        <v>255</v>
      </c>
      <c r="C2080">
        <v>1678</v>
      </c>
      <c r="D2080">
        <v>2</v>
      </c>
      <c r="E2080" t="s">
        <v>256</v>
      </c>
      <c r="F2080">
        <v>2014</v>
      </c>
      <c r="G2080">
        <v>270</v>
      </c>
      <c r="H2080">
        <v>217.51</v>
      </c>
      <c r="I2080">
        <v>6474.36</v>
      </c>
      <c r="M2080">
        <v>5645.8</v>
      </c>
      <c r="N2080">
        <v>6.7699999999999996E-2</v>
      </c>
      <c r="O2080">
        <v>12.417</v>
      </c>
      <c r="P2080">
        <v>0.41760000000000003</v>
      </c>
      <c r="Q2080">
        <v>81886.399999999994</v>
      </c>
      <c r="R2080" t="s">
        <v>34</v>
      </c>
      <c r="S2080" t="s">
        <v>38</v>
      </c>
      <c r="T2080" t="s">
        <v>28</v>
      </c>
      <c r="V2080" t="s">
        <v>32</v>
      </c>
      <c r="Y2080" t="s">
        <v>69</v>
      </c>
    </row>
    <row r="2081" spans="1:25" x14ac:dyDescent="0.45">
      <c r="A2081" t="s">
        <v>203</v>
      </c>
      <c r="B2081" t="s">
        <v>255</v>
      </c>
      <c r="C2081">
        <v>1678</v>
      </c>
      <c r="D2081">
        <v>2</v>
      </c>
      <c r="E2081" t="s">
        <v>256</v>
      </c>
      <c r="F2081">
        <v>2015</v>
      </c>
      <c r="G2081">
        <v>79</v>
      </c>
      <c r="H2081">
        <v>62.91</v>
      </c>
      <c r="I2081">
        <v>1800.31</v>
      </c>
      <c r="M2081">
        <v>1559.1</v>
      </c>
      <c r="N2081">
        <v>6.2300000000000001E-2</v>
      </c>
      <c r="O2081">
        <v>3.3180000000000001</v>
      </c>
      <c r="P2081">
        <v>0.36659999999999998</v>
      </c>
      <c r="Q2081">
        <v>25315.1</v>
      </c>
      <c r="R2081" t="s">
        <v>34</v>
      </c>
      <c r="S2081" t="s">
        <v>38</v>
      </c>
      <c r="T2081" t="s">
        <v>28</v>
      </c>
      <c r="V2081" t="s">
        <v>32</v>
      </c>
      <c r="Y2081" t="s">
        <v>70</v>
      </c>
    </row>
    <row r="2082" spans="1:25" x14ac:dyDescent="0.45">
      <c r="A2082" t="s">
        <v>203</v>
      </c>
      <c r="B2082" t="s">
        <v>255</v>
      </c>
      <c r="C2082">
        <v>1678</v>
      </c>
      <c r="D2082">
        <v>2</v>
      </c>
      <c r="E2082" t="s">
        <v>256</v>
      </c>
      <c r="F2082">
        <v>2016</v>
      </c>
      <c r="G2082">
        <v>7</v>
      </c>
      <c r="H2082">
        <v>3.45</v>
      </c>
      <c r="I2082">
        <v>50.2</v>
      </c>
      <c r="M2082">
        <v>56.8</v>
      </c>
      <c r="N2082">
        <v>8.1299999999999997E-2</v>
      </c>
      <c r="O2082">
        <v>0.42099999999999999</v>
      </c>
      <c r="P2082">
        <v>1.2002999999999999</v>
      </c>
      <c r="Q2082">
        <v>700.8</v>
      </c>
      <c r="R2082" t="s">
        <v>34</v>
      </c>
      <c r="S2082" t="s">
        <v>38</v>
      </c>
      <c r="T2082" t="s">
        <v>28</v>
      </c>
      <c r="V2082" t="s">
        <v>32</v>
      </c>
      <c r="Y2082" t="s">
        <v>70</v>
      </c>
    </row>
    <row r="2083" spans="1:25" x14ac:dyDescent="0.45">
      <c r="A2083" t="s">
        <v>203</v>
      </c>
      <c r="B2083" t="s">
        <v>255</v>
      </c>
      <c r="C2083">
        <v>1678</v>
      </c>
      <c r="D2083">
        <v>2</v>
      </c>
      <c r="E2083" t="s">
        <v>256</v>
      </c>
      <c r="F2083">
        <v>2017</v>
      </c>
      <c r="G2083">
        <v>420</v>
      </c>
      <c r="H2083">
        <v>345.24</v>
      </c>
      <c r="I2083">
        <v>10507.64</v>
      </c>
      <c r="M2083">
        <v>8403.6</v>
      </c>
      <c r="N2083">
        <v>6.3799999999999996E-2</v>
      </c>
      <c r="O2083">
        <v>15.502000000000001</v>
      </c>
      <c r="P2083">
        <v>0.35239999999999999</v>
      </c>
      <c r="Q2083">
        <v>132794.70000000001</v>
      </c>
      <c r="R2083" t="s">
        <v>34</v>
      </c>
      <c r="S2083" t="s">
        <v>38</v>
      </c>
      <c r="T2083" t="s">
        <v>28</v>
      </c>
      <c r="V2083" t="s">
        <v>32</v>
      </c>
      <c r="Y2083" t="s">
        <v>70</v>
      </c>
    </row>
    <row r="2084" spans="1:25" x14ac:dyDescent="0.45">
      <c r="A2084" t="s">
        <v>203</v>
      </c>
      <c r="B2084" t="s">
        <v>255</v>
      </c>
      <c r="C2084">
        <v>1678</v>
      </c>
      <c r="D2084">
        <v>2</v>
      </c>
      <c r="E2084" t="s">
        <v>256</v>
      </c>
      <c r="F2084">
        <v>2018</v>
      </c>
      <c r="G2084">
        <v>122</v>
      </c>
      <c r="H2084">
        <v>90.75</v>
      </c>
      <c r="I2084">
        <v>2586.37</v>
      </c>
      <c r="M2084">
        <v>2064.1999999999998</v>
      </c>
      <c r="N2084">
        <v>6.6500000000000004E-2</v>
      </c>
      <c r="O2084">
        <v>6.9749999999999996</v>
      </c>
      <c r="P2084">
        <v>0.58589999999999998</v>
      </c>
      <c r="Q2084">
        <v>31590.799999999999</v>
      </c>
      <c r="R2084" t="s">
        <v>34</v>
      </c>
      <c r="S2084" t="s">
        <v>38</v>
      </c>
      <c r="T2084" t="s">
        <v>28</v>
      </c>
      <c r="V2084" t="s">
        <v>32</v>
      </c>
      <c r="Y2084" t="s">
        <v>70</v>
      </c>
    </row>
    <row r="2085" spans="1:25" x14ac:dyDescent="0.45">
      <c r="A2085" t="s">
        <v>203</v>
      </c>
      <c r="B2085" t="s">
        <v>255</v>
      </c>
      <c r="C2085">
        <v>1678</v>
      </c>
      <c r="D2085">
        <v>2</v>
      </c>
      <c r="E2085" t="s">
        <v>256</v>
      </c>
      <c r="F2085">
        <v>2019</v>
      </c>
      <c r="G2085">
        <v>78</v>
      </c>
      <c r="H2085">
        <v>49.12</v>
      </c>
      <c r="I2085">
        <v>1204.8</v>
      </c>
      <c r="M2085">
        <v>1022.8</v>
      </c>
      <c r="N2085">
        <v>6.59E-2</v>
      </c>
      <c r="O2085">
        <v>3.2810000000000001</v>
      </c>
      <c r="P2085">
        <v>0.58609999999999995</v>
      </c>
      <c r="Q2085">
        <v>15830.4</v>
      </c>
      <c r="R2085" t="s">
        <v>34</v>
      </c>
      <c r="S2085" t="s">
        <v>38</v>
      </c>
      <c r="T2085" t="s">
        <v>28</v>
      </c>
      <c r="V2085" t="s">
        <v>32</v>
      </c>
      <c r="Y2085" t="s">
        <v>70</v>
      </c>
    </row>
    <row r="2086" spans="1:25" x14ac:dyDescent="0.45">
      <c r="A2086" t="s">
        <v>203</v>
      </c>
      <c r="B2086" t="s">
        <v>255</v>
      </c>
      <c r="C2086">
        <v>1678</v>
      </c>
      <c r="D2086">
        <v>2</v>
      </c>
      <c r="E2086" t="s">
        <v>256</v>
      </c>
      <c r="F2086">
        <v>2020</v>
      </c>
      <c r="G2086">
        <v>130</v>
      </c>
      <c r="H2086">
        <v>95.11</v>
      </c>
      <c r="I2086">
        <v>2724.71</v>
      </c>
      <c r="M2086">
        <v>2143.5</v>
      </c>
      <c r="N2086">
        <v>6.59E-2</v>
      </c>
      <c r="O2086">
        <v>4.5960000000000001</v>
      </c>
      <c r="P2086">
        <v>0.46450000000000002</v>
      </c>
      <c r="Q2086">
        <v>33260.400000000001</v>
      </c>
      <c r="R2086" t="s">
        <v>34</v>
      </c>
      <c r="S2086" t="s">
        <v>38</v>
      </c>
      <c r="T2086" t="s">
        <v>28</v>
      </c>
      <c r="V2086" t="s">
        <v>32</v>
      </c>
      <c r="Y2086" t="s">
        <v>70</v>
      </c>
    </row>
    <row r="2087" spans="1:25" x14ac:dyDescent="0.45">
      <c r="A2087" t="s">
        <v>203</v>
      </c>
      <c r="B2087" t="s">
        <v>255</v>
      </c>
      <c r="C2087">
        <v>1678</v>
      </c>
      <c r="D2087">
        <v>2</v>
      </c>
      <c r="E2087" t="s">
        <v>256</v>
      </c>
      <c r="F2087">
        <v>2021</v>
      </c>
      <c r="G2087">
        <v>117</v>
      </c>
      <c r="H2087">
        <v>78.400000000000006</v>
      </c>
      <c r="I2087">
        <v>2076.46</v>
      </c>
      <c r="M2087">
        <v>1722.2</v>
      </c>
      <c r="N2087">
        <v>6.5799999999999997E-2</v>
      </c>
      <c r="O2087">
        <v>5.7640000000000002</v>
      </c>
      <c r="P2087">
        <v>0.58850000000000002</v>
      </c>
      <c r="Q2087">
        <v>26276.5</v>
      </c>
      <c r="R2087" t="s">
        <v>34</v>
      </c>
      <c r="S2087" t="s">
        <v>38</v>
      </c>
      <c r="T2087" t="s">
        <v>28</v>
      </c>
      <c r="V2087" t="s">
        <v>32</v>
      </c>
      <c r="Y2087" t="s">
        <v>70</v>
      </c>
    </row>
    <row r="2088" spans="1:25" x14ac:dyDescent="0.45">
      <c r="A2088" t="s">
        <v>203</v>
      </c>
      <c r="B2088" t="s">
        <v>255</v>
      </c>
      <c r="C2088">
        <v>1678</v>
      </c>
      <c r="D2088">
        <v>2</v>
      </c>
      <c r="E2088" t="s">
        <v>256</v>
      </c>
      <c r="F2088">
        <v>2022</v>
      </c>
      <c r="G2088">
        <v>228</v>
      </c>
      <c r="H2088">
        <v>179.39</v>
      </c>
      <c r="I2088">
        <v>5346.22</v>
      </c>
      <c r="M2088">
        <v>4040.8</v>
      </c>
      <c r="N2088">
        <v>6.3600000000000004E-2</v>
      </c>
      <c r="O2088">
        <v>7.843</v>
      </c>
      <c r="P2088">
        <v>0.3569</v>
      </c>
      <c r="Q2088">
        <v>64029.7</v>
      </c>
      <c r="R2088" t="s">
        <v>34</v>
      </c>
      <c r="S2088" t="s">
        <v>38</v>
      </c>
      <c r="T2088" t="s">
        <v>28</v>
      </c>
      <c r="V2088" t="s">
        <v>32</v>
      </c>
      <c r="Y2088" t="s">
        <v>70</v>
      </c>
    </row>
    <row r="2089" spans="1:25" x14ac:dyDescent="0.45">
      <c r="A2089" t="s">
        <v>203</v>
      </c>
      <c r="B2089" t="s">
        <v>255</v>
      </c>
      <c r="C2089">
        <v>1678</v>
      </c>
      <c r="D2089">
        <v>2</v>
      </c>
      <c r="E2089" t="s">
        <v>256</v>
      </c>
      <c r="F2089">
        <v>2023</v>
      </c>
      <c r="G2089">
        <v>109</v>
      </c>
      <c r="H2089">
        <v>74.489999999999995</v>
      </c>
      <c r="I2089">
        <v>2191.19</v>
      </c>
      <c r="M2089">
        <v>1924.1</v>
      </c>
      <c r="N2089">
        <v>7.1499999999999994E-2</v>
      </c>
      <c r="O2089">
        <v>6.3739999999999997</v>
      </c>
      <c r="P2089">
        <v>0.69630000000000003</v>
      </c>
      <c r="Q2089">
        <v>27420</v>
      </c>
      <c r="R2089" t="s">
        <v>34</v>
      </c>
      <c r="S2089" t="s">
        <v>38</v>
      </c>
      <c r="T2089" t="s">
        <v>28</v>
      </c>
      <c r="V2089" t="s">
        <v>32</v>
      </c>
      <c r="Y2089" t="s">
        <v>70</v>
      </c>
    </row>
    <row r="2090" spans="1:25" x14ac:dyDescent="0.45">
      <c r="A2090" t="s">
        <v>203</v>
      </c>
      <c r="B2090" t="s">
        <v>255</v>
      </c>
      <c r="C2090">
        <v>1678</v>
      </c>
      <c r="D2090">
        <v>2</v>
      </c>
      <c r="E2090" t="s">
        <v>256</v>
      </c>
      <c r="F2090">
        <v>2024</v>
      </c>
      <c r="G2090">
        <v>30</v>
      </c>
      <c r="H2090">
        <v>20.84</v>
      </c>
      <c r="I2090">
        <v>589.49</v>
      </c>
      <c r="M2090">
        <v>451.6</v>
      </c>
      <c r="N2090">
        <v>6.2899999999999998E-2</v>
      </c>
      <c r="O2090">
        <v>2.7509999999999999</v>
      </c>
      <c r="P2090">
        <v>0.78939999999999999</v>
      </c>
      <c r="Q2090">
        <v>7429.9</v>
      </c>
      <c r="R2090" t="s">
        <v>34</v>
      </c>
      <c r="S2090" t="s">
        <v>38</v>
      </c>
      <c r="T2090" t="s">
        <v>28</v>
      </c>
      <c r="V2090" t="s">
        <v>32</v>
      </c>
      <c r="Y2090" t="s">
        <v>70</v>
      </c>
    </row>
    <row r="2091" spans="1:25" x14ac:dyDescent="0.45">
      <c r="A2091" t="s">
        <v>203</v>
      </c>
      <c r="B2091" t="s">
        <v>257</v>
      </c>
      <c r="C2091">
        <v>1682</v>
      </c>
      <c r="D2091">
        <v>8</v>
      </c>
      <c r="F2091">
        <v>2009</v>
      </c>
      <c r="G2091">
        <v>87</v>
      </c>
      <c r="H2091">
        <v>79.58</v>
      </c>
      <c r="I2091">
        <v>1322.18</v>
      </c>
      <c r="K2091">
        <v>6.7009999999999996</v>
      </c>
      <c r="L2091">
        <v>0.72809999999999997</v>
      </c>
      <c r="M2091">
        <v>1332.8130000000001</v>
      </c>
      <c r="N2091">
        <v>7.51E-2</v>
      </c>
      <c r="O2091">
        <v>2.1429999999999998</v>
      </c>
      <c r="P2091">
        <v>0.24510000000000001</v>
      </c>
      <c r="Q2091">
        <v>16469.282999999999</v>
      </c>
      <c r="R2091" t="s">
        <v>45</v>
      </c>
      <c r="S2091" t="s">
        <v>38</v>
      </c>
      <c r="T2091" t="s">
        <v>63</v>
      </c>
      <c r="V2091" t="s">
        <v>121</v>
      </c>
      <c r="Y2091" t="s">
        <v>35</v>
      </c>
    </row>
    <row r="2092" spans="1:25" x14ac:dyDescent="0.45">
      <c r="A2092" t="s">
        <v>203</v>
      </c>
      <c r="B2092" t="s">
        <v>257</v>
      </c>
      <c r="C2092">
        <v>1682</v>
      </c>
      <c r="D2092">
        <v>8</v>
      </c>
      <c r="F2092">
        <v>2010</v>
      </c>
      <c r="G2092">
        <v>372</v>
      </c>
      <c r="H2092">
        <v>347.76</v>
      </c>
      <c r="I2092">
        <v>5045.38</v>
      </c>
      <c r="K2092">
        <v>30.954000000000001</v>
      </c>
      <c r="L2092">
        <v>0.80310000000000004</v>
      </c>
      <c r="M2092">
        <v>6091.3469999999998</v>
      </c>
      <c r="N2092">
        <v>8.0500000000000002E-2</v>
      </c>
      <c r="O2092">
        <v>9.7910000000000004</v>
      </c>
      <c r="P2092">
        <v>0.25209999999999999</v>
      </c>
      <c r="Q2092">
        <v>75247.745999999999</v>
      </c>
      <c r="R2092" t="s">
        <v>45</v>
      </c>
      <c r="S2092" t="s">
        <v>38</v>
      </c>
      <c r="T2092" t="s">
        <v>63</v>
      </c>
      <c r="V2092" t="s">
        <v>121</v>
      </c>
      <c r="Y2092" t="s">
        <v>35</v>
      </c>
    </row>
    <row r="2093" spans="1:25" x14ac:dyDescent="0.45">
      <c r="A2093" t="s">
        <v>203</v>
      </c>
      <c r="B2093" t="s">
        <v>257</v>
      </c>
      <c r="C2093">
        <v>1682</v>
      </c>
      <c r="D2093">
        <v>8</v>
      </c>
      <c r="F2093">
        <v>2011</v>
      </c>
      <c r="G2093">
        <v>280</v>
      </c>
      <c r="H2093">
        <v>255.94</v>
      </c>
      <c r="I2093">
        <v>3308.31</v>
      </c>
      <c r="K2093">
        <v>21.814</v>
      </c>
      <c r="L2093">
        <v>0.80720000000000003</v>
      </c>
      <c r="M2093">
        <v>4103.6229999999996</v>
      </c>
      <c r="N2093">
        <v>8.0699999999999994E-2</v>
      </c>
      <c r="O2093">
        <v>6.6749999999999998</v>
      </c>
      <c r="P2093">
        <v>0.25480000000000003</v>
      </c>
      <c r="Q2093">
        <v>50694.826000000001</v>
      </c>
      <c r="R2093" t="s">
        <v>45</v>
      </c>
      <c r="S2093" t="s">
        <v>38</v>
      </c>
      <c r="T2093" t="s">
        <v>63</v>
      </c>
      <c r="V2093" t="s">
        <v>121</v>
      </c>
      <c r="Y2093" t="s">
        <v>35</v>
      </c>
    </row>
    <row r="2094" spans="1:25" x14ac:dyDescent="0.45">
      <c r="A2094" t="s">
        <v>203</v>
      </c>
      <c r="B2094" t="s">
        <v>257</v>
      </c>
      <c r="C2094">
        <v>1682</v>
      </c>
      <c r="D2094">
        <v>8</v>
      </c>
      <c r="F2094">
        <v>2012</v>
      </c>
      <c r="G2094">
        <v>138</v>
      </c>
      <c r="H2094">
        <v>127.98</v>
      </c>
      <c r="I2094">
        <v>1319.77</v>
      </c>
      <c r="K2094">
        <v>9.0510000000000002</v>
      </c>
      <c r="L2094">
        <v>0.82520000000000004</v>
      </c>
      <c r="M2094">
        <v>1727.296</v>
      </c>
      <c r="N2094">
        <v>8.0399999999999999E-2</v>
      </c>
      <c r="O2094">
        <v>2.7709999999999999</v>
      </c>
      <c r="P2094">
        <v>0.24890000000000001</v>
      </c>
      <c r="Q2094">
        <v>21339.092000000001</v>
      </c>
      <c r="R2094" t="s">
        <v>45</v>
      </c>
      <c r="S2094" t="s">
        <v>38</v>
      </c>
      <c r="T2094" t="s">
        <v>63</v>
      </c>
      <c r="V2094" t="s">
        <v>121</v>
      </c>
      <c r="Y2094" t="s">
        <v>35</v>
      </c>
    </row>
    <row r="2095" spans="1:25" x14ac:dyDescent="0.45">
      <c r="A2095" t="s">
        <v>203</v>
      </c>
      <c r="B2095" t="s">
        <v>257</v>
      </c>
      <c r="C2095">
        <v>1682</v>
      </c>
      <c r="D2095">
        <v>8</v>
      </c>
      <c r="F2095">
        <v>2013</v>
      </c>
      <c r="G2095">
        <v>484</v>
      </c>
      <c r="H2095">
        <v>460.39</v>
      </c>
      <c r="I2095">
        <v>9249.9500000000007</v>
      </c>
      <c r="K2095">
        <v>59.365000000000002</v>
      </c>
      <c r="L2095">
        <v>0.86919999999999997</v>
      </c>
      <c r="M2095">
        <v>10938.504999999999</v>
      </c>
      <c r="N2095">
        <v>8.09E-2</v>
      </c>
      <c r="O2095">
        <v>18.094999999999999</v>
      </c>
      <c r="P2095">
        <v>0.26500000000000001</v>
      </c>
      <c r="Q2095">
        <v>135152.492</v>
      </c>
      <c r="R2095" t="s">
        <v>45</v>
      </c>
      <c r="S2095" t="s">
        <v>38</v>
      </c>
      <c r="T2095" t="s">
        <v>63</v>
      </c>
      <c r="V2095" t="s">
        <v>121</v>
      </c>
      <c r="Y2095" t="s">
        <v>35</v>
      </c>
    </row>
    <row r="2096" spans="1:25" x14ac:dyDescent="0.45">
      <c r="A2096" t="s">
        <v>203</v>
      </c>
      <c r="B2096" t="s">
        <v>257</v>
      </c>
      <c r="C2096">
        <v>1682</v>
      </c>
      <c r="D2096">
        <v>8</v>
      </c>
      <c r="F2096">
        <v>2014</v>
      </c>
      <c r="G2096">
        <v>266</v>
      </c>
      <c r="H2096">
        <v>250.93</v>
      </c>
      <c r="I2096">
        <v>5147.3599999999997</v>
      </c>
      <c r="K2096">
        <v>25.866</v>
      </c>
      <c r="L2096">
        <v>0.65049999999999997</v>
      </c>
      <c r="M2096">
        <v>6267.0469999999996</v>
      </c>
      <c r="N2096">
        <v>8.0799999999999997E-2</v>
      </c>
      <c r="O2096">
        <v>10.31</v>
      </c>
      <c r="P2096">
        <v>0.25900000000000001</v>
      </c>
      <c r="Q2096">
        <v>77422.316999999995</v>
      </c>
      <c r="R2096" t="s">
        <v>45</v>
      </c>
      <c r="S2096" t="s">
        <v>38</v>
      </c>
      <c r="T2096" t="s">
        <v>63</v>
      </c>
      <c r="V2096" t="s">
        <v>121</v>
      </c>
      <c r="Y2096" t="s">
        <v>35</v>
      </c>
    </row>
    <row r="2097" spans="1:25" x14ac:dyDescent="0.45">
      <c r="A2097" t="s">
        <v>203</v>
      </c>
      <c r="B2097" t="s">
        <v>257</v>
      </c>
      <c r="C2097">
        <v>1682</v>
      </c>
      <c r="D2097">
        <v>8</v>
      </c>
      <c r="F2097">
        <v>2015</v>
      </c>
      <c r="G2097">
        <v>100</v>
      </c>
      <c r="H2097">
        <v>92.65</v>
      </c>
      <c r="I2097">
        <v>1085.4100000000001</v>
      </c>
      <c r="K2097">
        <v>4.649</v>
      </c>
      <c r="L2097">
        <v>0.53080000000000005</v>
      </c>
      <c r="M2097">
        <v>1361.0340000000001</v>
      </c>
      <c r="N2097">
        <v>7.9399999999999998E-2</v>
      </c>
      <c r="O2097">
        <v>2.198</v>
      </c>
      <c r="P2097">
        <v>0.25609999999999999</v>
      </c>
      <c r="Q2097">
        <v>16815.724999999999</v>
      </c>
      <c r="R2097" t="s">
        <v>45</v>
      </c>
      <c r="S2097" t="s">
        <v>38</v>
      </c>
      <c r="T2097" t="s">
        <v>63</v>
      </c>
      <c r="V2097" t="s">
        <v>121</v>
      </c>
      <c r="Y2097" t="s">
        <v>47</v>
      </c>
    </row>
    <row r="2098" spans="1:25" x14ac:dyDescent="0.45">
      <c r="A2098" t="s">
        <v>203</v>
      </c>
      <c r="B2098" t="s">
        <v>257</v>
      </c>
      <c r="C2098">
        <v>1682</v>
      </c>
      <c r="D2098">
        <v>8</v>
      </c>
      <c r="F2098">
        <v>2016</v>
      </c>
      <c r="G2098">
        <v>95</v>
      </c>
      <c r="H2098">
        <v>84.91</v>
      </c>
      <c r="I2098">
        <v>1032.67</v>
      </c>
      <c r="K2098">
        <v>4.2069999999999999</v>
      </c>
      <c r="L2098">
        <v>0.50649999999999995</v>
      </c>
      <c r="M2098">
        <v>1313.692</v>
      </c>
      <c r="N2098">
        <v>7.9200000000000007E-2</v>
      </c>
      <c r="O2098">
        <v>2.0739999999999998</v>
      </c>
      <c r="P2098">
        <v>0.23810000000000001</v>
      </c>
      <c r="Q2098">
        <v>16235.882</v>
      </c>
      <c r="R2098" t="s">
        <v>45</v>
      </c>
      <c r="S2098" t="s">
        <v>38</v>
      </c>
      <c r="T2098" t="s">
        <v>63</v>
      </c>
      <c r="V2098" t="s">
        <v>121</v>
      </c>
      <c r="Y2098" t="s">
        <v>47</v>
      </c>
    </row>
    <row r="2099" spans="1:25" x14ac:dyDescent="0.45">
      <c r="A2099" t="s">
        <v>203</v>
      </c>
      <c r="B2099" t="s">
        <v>257</v>
      </c>
      <c r="C2099">
        <v>1682</v>
      </c>
      <c r="D2099">
        <v>8</v>
      </c>
      <c r="F2099">
        <v>2017</v>
      </c>
      <c r="G2099">
        <v>115</v>
      </c>
      <c r="H2099">
        <v>104.61</v>
      </c>
      <c r="I2099">
        <v>1925.17</v>
      </c>
      <c r="K2099">
        <v>7.5030000000000001</v>
      </c>
      <c r="L2099">
        <v>0.68379999999999996</v>
      </c>
      <c r="M2099">
        <v>2324.8519999999999</v>
      </c>
      <c r="N2099">
        <v>7.8299999999999995E-2</v>
      </c>
      <c r="O2099">
        <v>3.59</v>
      </c>
      <c r="P2099">
        <v>0.2334</v>
      </c>
      <c r="Q2099">
        <v>28714.385999999999</v>
      </c>
      <c r="R2099" t="s">
        <v>45</v>
      </c>
      <c r="S2099" t="s">
        <v>38</v>
      </c>
      <c r="T2099" t="s">
        <v>63</v>
      </c>
      <c r="V2099" t="s">
        <v>121</v>
      </c>
      <c r="Y2099" t="s">
        <v>47</v>
      </c>
    </row>
    <row r="2100" spans="1:25" x14ac:dyDescent="0.45">
      <c r="A2100" t="s">
        <v>203</v>
      </c>
      <c r="B2100" t="s">
        <v>257</v>
      </c>
      <c r="C2100">
        <v>1682</v>
      </c>
      <c r="D2100">
        <v>8</v>
      </c>
      <c r="F2100">
        <v>2018</v>
      </c>
      <c r="G2100">
        <v>163</v>
      </c>
      <c r="H2100">
        <v>148.36000000000001</v>
      </c>
      <c r="I2100">
        <v>2380.94</v>
      </c>
      <c r="K2100">
        <v>9.0139999999999993</v>
      </c>
      <c r="L2100">
        <v>0.49120000000000003</v>
      </c>
      <c r="M2100">
        <v>2876.0810000000001</v>
      </c>
      <c r="N2100">
        <v>0.08</v>
      </c>
      <c r="O2100">
        <v>4.5910000000000002</v>
      </c>
      <c r="P2100">
        <v>0.23830000000000001</v>
      </c>
      <c r="Q2100">
        <v>35544.682999999997</v>
      </c>
      <c r="R2100" t="s">
        <v>45</v>
      </c>
      <c r="S2100" t="s">
        <v>38</v>
      </c>
      <c r="T2100" t="s">
        <v>63</v>
      </c>
      <c r="V2100" t="s">
        <v>121</v>
      </c>
      <c r="Y2100" t="s">
        <v>47</v>
      </c>
    </row>
    <row r="2101" spans="1:25" x14ac:dyDescent="0.45">
      <c r="A2101" t="s">
        <v>203</v>
      </c>
      <c r="B2101" t="s">
        <v>257</v>
      </c>
      <c r="C2101">
        <v>1682</v>
      </c>
      <c r="D2101">
        <v>8</v>
      </c>
      <c r="F2101">
        <v>2019</v>
      </c>
      <c r="G2101">
        <v>20</v>
      </c>
      <c r="H2101">
        <v>18.18</v>
      </c>
      <c r="I2101">
        <v>247.01</v>
      </c>
      <c r="K2101">
        <v>0.97199999999999998</v>
      </c>
      <c r="L2101">
        <v>0.48230000000000001</v>
      </c>
      <c r="M2101">
        <v>303.77199999999999</v>
      </c>
      <c r="N2101">
        <v>7.6799999999999993E-2</v>
      </c>
      <c r="O2101">
        <v>0.5</v>
      </c>
      <c r="P2101">
        <v>0.23849999999999999</v>
      </c>
      <c r="Q2101">
        <v>3753.3220000000001</v>
      </c>
      <c r="R2101" t="s">
        <v>45</v>
      </c>
      <c r="S2101" t="s">
        <v>38</v>
      </c>
      <c r="T2101" t="s">
        <v>63</v>
      </c>
      <c r="V2101" t="s">
        <v>121</v>
      </c>
      <c r="Y2101" t="s">
        <v>47</v>
      </c>
    </row>
    <row r="2102" spans="1:25" x14ac:dyDescent="0.45">
      <c r="A2102" t="s">
        <v>203</v>
      </c>
      <c r="B2102" t="s">
        <v>257</v>
      </c>
      <c r="C2102">
        <v>1682</v>
      </c>
      <c r="D2102">
        <v>8</v>
      </c>
      <c r="F2102">
        <v>2020</v>
      </c>
      <c r="G2102">
        <v>0</v>
      </c>
      <c r="H2102">
        <v>0</v>
      </c>
      <c r="R2102" t="s">
        <v>45</v>
      </c>
      <c r="S2102" t="s">
        <v>38</v>
      </c>
      <c r="T2102" t="s">
        <v>63</v>
      </c>
      <c r="V2102" t="s">
        <v>121</v>
      </c>
      <c r="Y2102" t="s">
        <v>47</v>
      </c>
    </row>
    <row r="2103" spans="1:25" x14ac:dyDescent="0.45">
      <c r="A2103" t="s">
        <v>203</v>
      </c>
      <c r="B2103" t="s">
        <v>257</v>
      </c>
      <c r="C2103">
        <v>1682</v>
      </c>
      <c r="D2103">
        <v>9</v>
      </c>
      <c r="F2103">
        <v>2009</v>
      </c>
      <c r="G2103">
        <v>446</v>
      </c>
      <c r="H2103">
        <v>421.26</v>
      </c>
      <c r="I2103">
        <v>29946.79</v>
      </c>
      <c r="K2103">
        <v>36.985999999999997</v>
      </c>
      <c r="L2103">
        <v>0.18679999999999999</v>
      </c>
      <c r="M2103">
        <v>20192.36</v>
      </c>
      <c r="N2103">
        <v>6.3200000000000006E-2</v>
      </c>
      <c r="O2103">
        <v>27.542999999999999</v>
      </c>
      <c r="P2103">
        <v>0.15609999999999999</v>
      </c>
      <c r="Q2103">
        <v>313978.20899999997</v>
      </c>
      <c r="R2103" t="s">
        <v>34</v>
      </c>
      <c r="S2103" t="s">
        <v>83</v>
      </c>
      <c r="T2103" t="s">
        <v>96</v>
      </c>
      <c r="V2103" t="s">
        <v>109</v>
      </c>
      <c r="Y2103" t="s">
        <v>35</v>
      </c>
    </row>
    <row r="2104" spans="1:25" x14ac:dyDescent="0.45">
      <c r="A2104" t="s">
        <v>203</v>
      </c>
      <c r="B2104" t="s">
        <v>257</v>
      </c>
      <c r="C2104">
        <v>1682</v>
      </c>
      <c r="D2104">
        <v>9</v>
      </c>
      <c r="F2104">
        <v>2010</v>
      </c>
      <c r="G2104">
        <v>1389</v>
      </c>
      <c r="H2104">
        <v>1286.6500000000001</v>
      </c>
      <c r="I2104">
        <v>87084.33</v>
      </c>
      <c r="K2104">
        <v>44.415999999999997</v>
      </c>
      <c r="L2104">
        <v>8.6599999999999996E-2</v>
      </c>
      <c r="M2104">
        <v>58183.79</v>
      </c>
      <c r="N2104">
        <v>6.1100000000000002E-2</v>
      </c>
      <c r="O2104">
        <v>79.394999999999996</v>
      </c>
      <c r="P2104">
        <v>0.1512</v>
      </c>
      <c r="Q2104">
        <v>947503.15</v>
      </c>
      <c r="R2104" t="s">
        <v>34</v>
      </c>
      <c r="S2104" t="s">
        <v>83</v>
      </c>
      <c r="T2104" t="s">
        <v>96</v>
      </c>
      <c r="V2104" t="s">
        <v>109</v>
      </c>
      <c r="Y2104" t="s">
        <v>35</v>
      </c>
    </row>
    <row r="2105" spans="1:25" x14ac:dyDescent="0.45">
      <c r="A2105" t="s">
        <v>203</v>
      </c>
      <c r="B2105" t="s">
        <v>257</v>
      </c>
      <c r="C2105">
        <v>1682</v>
      </c>
      <c r="D2105">
        <v>9</v>
      </c>
      <c r="F2105">
        <v>2011</v>
      </c>
      <c r="G2105">
        <v>975</v>
      </c>
      <c r="H2105">
        <v>893.07</v>
      </c>
      <c r="I2105">
        <v>56955.17</v>
      </c>
      <c r="K2105">
        <v>4.5750000000000002</v>
      </c>
      <c r="L2105">
        <v>1.5299999999999999E-2</v>
      </c>
      <c r="M2105">
        <v>36157.286</v>
      </c>
      <c r="N2105">
        <v>5.9200000000000003E-2</v>
      </c>
      <c r="O2105">
        <v>46.247999999999998</v>
      </c>
      <c r="P2105">
        <v>0.1333</v>
      </c>
      <c r="Q2105">
        <v>605031.55000000005</v>
      </c>
      <c r="R2105" t="s">
        <v>34</v>
      </c>
      <c r="S2105" t="s">
        <v>83</v>
      </c>
      <c r="T2105" t="s">
        <v>96</v>
      </c>
      <c r="V2105" t="s">
        <v>109</v>
      </c>
      <c r="Y2105" t="s">
        <v>35</v>
      </c>
    </row>
    <row r="2106" spans="1:25" x14ac:dyDescent="0.45">
      <c r="A2106" t="s">
        <v>203</v>
      </c>
      <c r="B2106" t="s">
        <v>257</v>
      </c>
      <c r="C2106">
        <v>1682</v>
      </c>
      <c r="D2106">
        <v>9</v>
      </c>
      <c r="F2106">
        <v>2012</v>
      </c>
      <c r="G2106">
        <v>1319</v>
      </c>
      <c r="H2106">
        <v>1205.29</v>
      </c>
      <c r="I2106">
        <v>86943.07</v>
      </c>
      <c r="K2106">
        <v>2.84</v>
      </c>
      <c r="L2106">
        <v>6.7999999999999996E-3</v>
      </c>
      <c r="M2106">
        <v>54190.985000000001</v>
      </c>
      <c r="N2106">
        <v>5.9299999999999999E-2</v>
      </c>
      <c r="O2106">
        <v>68.417000000000002</v>
      </c>
      <c r="P2106">
        <v>0.13589999999999999</v>
      </c>
      <c r="Q2106">
        <v>909918.60600000003</v>
      </c>
      <c r="R2106" t="s">
        <v>34</v>
      </c>
      <c r="S2106" t="s">
        <v>83</v>
      </c>
      <c r="T2106" t="s">
        <v>96</v>
      </c>
      <c r="V2106" t="s">
        <v>109</v>
      </c>
      <c r="Y2106" t="s">
        <v>35</v>
      </c>
    </row>
    <row r="2107" spans="1:25" x14ac:dyDescent="0.45">
      <c r="A2107" t="s">
        <v>203</v>
      </c>
      <c r="B2107" t="s">
        <v>257</v>
      </c>
      <c r="C2107">
        <v>1682</v>
      </c>
      <c r="D2107">
        <v>9</v>
      </c>
      <c r="F2107">
        <v>2013</v>
      </c>
      <c r="G2107">
        <v>1393</v>
      </c>
      <c r="H2107">
        <v>1286.8399999999999</v>
      </c>
      <c r="I2107">
        <v>73229.38</v>
      </c>
      <c r="K2107">
        <v>20.972999999999999</v>
      </c>
      <c r="L2107">
        <v>4.5100000000000001E-2</v>
      </c>
      <c r="M2107">
        <v>48825.07</v>
      </c>
      <c r="N2107">
        <v>6.0400000000000002E-2</v>
      </c>
      <c r="O2107">
        <v>59.069000000000003</v>
      </c>
      <c r="P2107">
        <v>0.1211</v>
      </c>
      <c r="Q2107">
        <v>803943.75199999998</v>
      </c>
      <c r="R2107" t="s">
        <v>34</v>
      </c>
      <c r="S2107" t="s">
        <v>83</v>
      </c>
      <c r="T2107" t="s">
        <v>96</v>
      </c>
      <c r="V2107" t="s">
        <v>109</v>
      </c>
      <c r="Y2107" t="s">
        <v>35</v>
      </c>
    </row>
    <row r="2108" spans="1:25" x14ac:dyDescent="0.45">
      <c r="A2108" t="s">
        <v>203</v>
      </c>
      <c r="B2108" t="s">
        <v>257</v>
      </c>
      <c r="C2108">
        <v>1682</v>
      </c>
      <c r="D2108">
        <v>9</v>
      </c>
      <c r="F2108">
        <v>2014</v>
      </c>
      <c r="G2108">
        <v>2419</v>
      </c>
      <c r="H2108">
        <v>2211.19</v>
      </c>
      <c r="I2108">
        <v>145130.13</v>
      </c>
      <c r="K2108">
        <v>3.7650000000000001</v>
      </c>
      <c r="L2108">
        <v>5.8999999999999999E-3</v>
      </c>
      <c r="M2108">
        <v>93314.205000000002</v>
      </c>
      <c r="N2108">
        <v>6.0100000000000001E-2</v>
      </c>
      <c r="O2108">
        <v>108.749</v>
      </c>
      <c r="P2108">
        <v>0.1232</v>
      </c>
      <c r="Q2108">
        <v>1548629.9890000001</v>
      </c>
      <c r="R2108" t="s">
        <v>34</v>
      </c>
      <c r="S2108" t="s">
        <v>38</v>
      </c>
      <c r="T2108" t="s">
        <v>96</v>
      </c>
      <c r="V2108" t="s">
        <v>109</v>
      </c>
      <c r="Y2108" t="s">
        <v>35</v>
      </c>
    </row>
    <row r="2109" spans="1:25" x14ac:dyDescent="0.45">
      <c r="A2109" t="s">
        <v>203</v>
      </c>
      <c r="B2109" t="s">
        <v>257</v>
      </c>
      <c r="C2109">
        <v>1682</v>
      </c>
      <c r="D2109">
        <v>9</v>
      </c>
      <c r="F2109">
        <v>2015</v>
      </c>
      <c r="G2109">
        <v>2819</v>
      </c>
      <c r="H2109">
        <v>2594.9499999999998</v>
      </c>
      <c r="I2109">
        <v>178987.69</v>
      </c>
      <c r="K2109">
        <v>0.90400000000000003</v>
      </c>
      <c r="L2109">
        <v>1.6999999999999999E-3</v>
      </c>
      <c r="M2109">
        <v>111375.124</v>
      </c>
      <c r="N2109">
        <v>5.9200000000000003E-2</v>
      </c>
      <c r="O2109">
        <v>141.27799999999999</v>
      </c>
      <c r="P2109">
        <v>0.1353</v>
      </c>
      <c r="Q2109">
        <v>1872001.638</v>
      </c>
      <c r="R2109" t="s">
        <v>34</v>
      </c>
      <c r="S2109" t="s">
        <v>38</v>
      </c>
      <c r="T2109" t="s">
        <v>96</v>
      </c>
      <c r="V2109" t="s">
        <v>109</v>
      </c>
      <c r="Y2109" t="s">
        <v>36</v>
      </c>
    </row>
    <row r="2110" spans="1:25" x14ac:dyDescent="0.45">
      <c r="A2110" t="s">
        <v>203</v>
      </c>
      <c r="B2110" t="s">
        <v>257</v>
      </c>
      <c r="C2110">
        <v>1682</v>
      </c>
      <c r="D2110">
        <v>9</v>
      </c>
      <c r="F2110">
        <v>2016</v>
      </c>
      <c r="G2110">
        <v>1457</v>
      </c>
      <c r="H2110">
        <v>1336.28</v>
      </c>
      <c r="I2110">
        <v>84007.09</v>
      </c>
      <c r="K2110">
        <v>0.48399999999999999</v>
      </c>
      <c r="L2110">
        <v>1.4E-3</v>
      </c>
      <c r="M2110">
        <v>53342.845000000001</v>
      </c>
      <c r="N2110">
        <v>5.9200000000000003E-2</v>
      </c>
      <c r="O2110">
        <v>68.632000000000005</v>
      </c>
      <c r="P2110">
        <v>0.13650000000000001</v>
      </c>
      <c r="Q2110">
        <v>896285.86100000003</v>
      </c>
      <c r="R2110" t="s">
        <v>34</v>
      </c>
      <c r="S2110" t="s">
        <v>38</v>
      </c>
      <c r="T2110" t="s">
        <v>96</v>
      </c>
      <c r="V2110" t="s">
        <v>109</v>
      </c>
      <c r="Y2110" t="s">
        <v>36</v>
      </c>
    </row>
    <row r="2111" spans="1:25" x14ac:dyDescent="0.45">
      <c r="A2111" t="s">
        <v>203</v>
      </c>
      <c r="B2111" t="s">
        <v>257</v>
      </c>
      <c r="C2111">
        <v>1682</v>
      </c>
      <c r="D2111">
        <v>9</v>
      </c>
      <c r="F2111">
        <v>2017</v>
      </c>
      <c r="G2111">
        <v>1084</v>
      </c>
      <c r="H2111">
        <v>989.88</v>
      </c>
      <c r="I2111">
        <v>59147.39</v>
      </c>
      <c r="K2111">
        <v>1.0549999999999999</v>
      </c>
      <c r="L2111">
        <v>3.5000000000000001E-3</v>
      </c>
      <c r="M2111">
        <v>38164.258999999998</v>
      </c>
      <c r="N2111">
        <v>6.0100000000000001E-2</v>
      </c>
      <c r="O2111">
        <v>51.686</v>
      </c>
      <c r="P2111">
        <v>0.1472</v>
      </c>
      <c r="Q2111">
        <v>629616.22199999995</v>
      </c>
      <c r="R2111" t="s">
        <v>34</v>
      </c>
      <c r="S2111" t="s">
        <v>38</v>
      </c>
      <c r="T2111" t="s">
        <v>96</v>
      </c>
      <c r="V2111" t="s">
        <v>109</v>
      </c>
      <c r="Y2111" t="s">
        <v>36</v>
      </c>
    </row>
    <row r="2112" spans="1:25" x14ac:dyDescent="0.45">
      <c r="A2112" t="s">
        <v>203</v>
      </c>
      <c r="B2112" t="s">
        <v>257</v>
      </c>
      <c r="C2112">
        <v>1682</v>
      </c>
      <c r="D2112">
        <v>9</v>
      </c>
      <c r="F2112">
        <v>2018</v>
      </c>
      <c r="G2112">
        <v>1373</v>
      </c>
      <c r="H2112">
        <v>1249.9000000000001</v>
      </c>
      <c r="I2112">
        <v>79102.149999999994</v>
      </c>
      <c r="K2112">
        <v>1.51</v>
      </c>
      <c r="L2112">
        <v>3.8E-3</v>
      </c>
      <c r="M2112">
        <v>51507.932000000001</v>
      </c>
      <c r="N2112">
        <v>6.0400000000000002E-2</v>
      </c>
      <c r="O2112">
        <v>66.635000000000005</v>
      </c>
      <c r="P2112">
        <v>0.1439</v>
      </c>
      <c r="Q2112">
        <v>848236.56700000004</v>
      </c>
      <c r="R2112" t="s">
        <v>34</v>
      </c>
      <c r="S2112" t="s">
        <v>38</v>
      </c>
      <c r="T2112" t="s">
        <v>96</v>
      </c>
      <c r="V2112" t="s">
        <v>109</v>
      </c>
      <c r="Y2112" t="s">
        <v>36</v>
      </c>
    </row>
    <row r="2113" spans="1:25" x14ac:dyDescent="0.45">
      <c r="A2113" t="s">
        <v>203</v>
      </c>
      <c r="B2113" t="s">
        <v>257</v>
      </c>
      <c r="C2113">
        <v>1682</v>
      </c>
      <c r="D2113">
        <v>9</v>
      </c>
      <c r="F2113">
        <v>2019</v>
      </c>
      <c r="G2113">
        <v>726</v>
      </c>
      <c r="H2113">
        <v>655.34</v>
      </c>
      <c r="I2113">
        <v>35250.620000000003</v>
      </c>
      <c r="K2113">
        <v>0.249</v>
      </c>
      <c r="L2113">
        <v>1.6000000000000001E-3</v>
      </c>
      <c r="M2113">
        <v>23371.621999999999</v>
      </c>
      <c r="N2113">
        <v>5.96E-2</v>
      </c>
      <c r="O2113">
        <v>30.817</v>
      </c>
      <c r="P2113">
        <v>0.13789999999999999</v>
      </c>
      <c r="Q2113">
        <v>390006.20199999999</v>
      </c>
      <c r="R2113" t="s">
        <v>34</v>
      </c>
      <c r="S2113" t="s">
        <v>38</v>
      </c>
      <c r="T2113" t="s">
        <v>96</v>
      </c>
      <c r="V2113" t="s">
        <v>109</v>
      </c>
      <c r="Y2113" t="s">
        <v>36</v>
      </c>
    </row>
    <row r="2114" spans="1:25" x14ac:dyDescent="0.45">
      <c r="A2114" t="s">
        <v>203</v>
      </c>
      <c r="B2114" t="s">
        <v>257</v>
      </c>
      <c r="C2114">
        <v>1682</v>
      </c>
      <c r="D2114">
        <v>9</v>
      </c>
      <c r="F2114">
        <v>2020</v>
      </c>
      <c r="G2114">
        <v>952</v>
      </c>
      <c r="H2114">
        <v>863.12</v>
      </c>
      <c r="I2114">
        <v>51574.35</v>
      </c>
      <c r="K2114">
        <v>0.20799999999999999</v>
      </c>
      <c r="L2114">
        <v>1.1000000000000001E-3</v>
      </c>
      <c r="M2114">
        <v>33339.974000000002</v>
      </c>
      <c r="N2114">
        <v>5.9200000000000003E-2</v>
      </c>
      <c r="O2114">
        <v>46.042999999999999</v>
      </c>
      <c r="P2114">
        <v>0.14599999999999999</v>
      </c>
      <c r="Q2114">
        <v>560039.61899999995</v>
      </c>
      <c r="R2114" t="s">
        <v>34</v>
      </c>
      <c r="S2114" t="s">
        <v>38</v>
      </c>
      <c r="T2114" t="s">
        <v>96</v>
      </c>
      <c r="V2114" t="s">
        <v>109</v>
      </c>
      <c r="Y2114" t="s">
        <v>36</v>
      </c>
    </row>
    <row r="2115" spans="1:25" x14ac:dyDescent="0.45">
      <c r="A2115" t="s">
        <v>203</v>
      </c>
      <c r="B2115" t="s">
        <v>257</v>
      </c>
      <c r="C2115">
        <v>1682</v>
      </c>
      <c r="D2115">
        <v>9</v>
      </c>
      <c r="F2115">
        <v>2021</v>
      </c>
      <c r="G2115">
        <v>287</v>
      </c>
      <c r="H2115">
        <v>247.97</v>
      </c>
      <c r="I2115">
        <v>10133.700000000001</v>
      </c>
      <c r="K2115">
        <v>8.4000000000000005E-2</v>
      </c>
      <c r="L2115">
        <v>1.4E-3</v>
      </c>
      <c r="M2115">
        <v>7311.3370000000004</v>
      </c>
      <c r="N2115">
        <v>5.96E-2</v>
      </c>
      <c r="O2115">
        <v>8.8160000000000007</v>
      </c>
      <c r="P2115">
        <v>0.1174</v>
      </c>
      <c r="Q2115">
        <v>121813.61900000001</v>
      </c>
      <c r="R2115" t="s">
        <v>34</v>
      </c>
      <c r="S2115" t="s">
        <v>38</v>
      </c>
      <c r="T2115" t="s">
        <v>96</v>
      </c>
      <c r="V2115" t="s">
        <v>109</v>
      </c>
      <c r="Y2115" t="s">
        <v>36</v>
      </c>
    </row>
    <row r="2116" spans="1:25" x14ac:dyDescent="0.45">
      <c r="A2116" t="s">
        <v>203</v>
      </c>
      <c r="B2116" t="s">
        <v>257</v>
      </c>
      <c r="C2116">
        <v>1682</v>
      </c>
      <c r="D2116">
        <v>9</v>
      </c>
      <c r="F2116">
        <v>2022</v>
      </c>
      <c r="G2116">
        <v>487</v>
      </c>
      <c r="H2116">
        <v>440.58</v>
      </c>
      <c r="I2116">
        <v>26062.82</v>
      </c>
      <c r="K2116">
        <v>0.25700000000000001</v>
      </c>
      <c r="L2116">
        <v>2.5999999999999999E-3</v>
      </c>
      <c r="M2116">
        <v>16972.29</v>
      </c>
      <c r="N2116">
        <v>6.0600000000000001E-2</v>
      </c>
      <c r="O2116">
        <v>20.867999999999999</v>
      </c>
      <c r="P2116">
        <v>0.1346</v>
      </c>
      <c r="Q2116">
        <v>280764.57699999999</v>
      </c>
      <c r="R2116" t="s">
        <v>34</v>
      </c>
      <c r="S2116" t="s">
        <v>38</v>
      </c>
      <c r="T2116" t="s">
        <v>96</v>
      </c>
      <c r="V2116" t="s">
        <v>109</v>
      </c>
      <c r="Y2116" t="s">
        <v>36</v>
      </c>
    </row>
    <row r="2117" spans="1:25" x14ac:dyDescent="0.45">
      <c r="A2117" t="s">
        <v>203</v>
      </c>
      <c r="B2117" t="s">
        <v>257</v>
      </c>
      <c r="C2117">
        <v>1682</v>
      </c>
      <c r="D2117">
        <v>9</v>
      </c>
      <c r="F2117">
        <v>2023</v>
      </c>
      <c r="G2117">
        <v>1020</v>
      </c>
      <c r="H2117">
        <v>902.34</v>
      </c>
      <c r="I2117">
        <v>52713.74</v>
      </c>
      <c r="K2117">
        <v>0.38200000000000001</v>
      </c>
      <c r="L2117">
        <v>1.9E-3</v>
      </c>
      <c r="M2117">
        <v>33940.177000000003</v>
      </c>
      <c r="N2117">
        <v>6.0299999999999999E-2</v>
      </c>
      <c r="O2117">
        <v>45.314</v>
      </c>
      <c r="P2117">
        <v>0.14280000000000001</v>
      </c>
      <c r="Q2117">
        <v>561871.23600000003</v>
      </c>
      <c r="R2117" t="s">
        <v>34</v>
      </c>
      <c r="S2117" t="s">
        <v>38</v>
      </c>
      <c r="T2117" t="s">
        <v>96</v>
      </c>
      <c r="V2117" t="s">
        <v>109</v>
      </c>
      <c r="Y2117" t="s">
        <v>36</v>
      </c>
    </row>
    <row r="2118" spans="1:25" x14ac:dyDescent="0.45">
      <c r="A2118" t="s">
        <v>203</v>
      </c>
      <c r="B2118" t="s">
        <v>257</v>
      </c>
      <c r="C2118">
        <v>1682</v>
      </c>
      <c r="D2118">
        <v>9</v>
      </c>
      <c r="F2118">
        <v>2024</v>
      </c>
      <c r="G2118">
        <v>545</v>
      </c>
      <c r="H2118">
        <v>489.08</v>
      </c>
      <c r="I2118">
        <v>29581.43</v>
      </c>
      <c r="K2118">
        <v>9.4E-2</v>
      </c>
      <c r="L2118">
        <v>1E-3</v>
      </c>
      <c r="M2118">
        <v>18612.238000000001</v>
      </c>
      <c r="N2118">
        <v>5.91E-2</v>
      </c>
      <c r="O2118">
        <v>27.213999999999999</v>
      </c>
      <c r="P2118">
        <v>0.154</v>
      </c>
      <c r="Q2118">
        <v>313183.64799999999</v>
      </c>
      <c r="R2118" t="s">
        <v>34</v>
      </c>
      <c r="S2118" t="s">
        <v>38</v>
      </c>
      <c r="T2118" t="s">
        <v>96</v>
      </c>
      <c r="V2118" t="s">
        <v>109</v>
      </c>
      <c r="Y2118" t="s">
        <v>36</v>
      </c>
    </row>
    <row r="2119" spans="1:25" x14ac:dyDescent="0.45">
      <c r="A2119" t="s">
        <v>258</v>
      </c>
      <c r="B2119" t="s">
        <v>259</v>
      </c>
      <c r="C2119">
        <v>2362</v>
      </c>
      <c r="D2119" t="s">
        <v>158</v>
      </c>
      <c r="F2119">
        <v>2009</v>
      </c>
      <c r="G2119">
        <v>7</v>
      </c>
      <c r="H2119">
        <v>7</v>
      </c>
      <c r="I2119">
        <v>56</v>
      </c>
      <c r="O2119">
        <v>0.55100000000000005</v>
      </c>
      <c r="P2119">
        <v>0.60499999999999998</v>
      </c>
      <c r="Q2119">
        <v>1820</v>
      </c>
      <c r="R2119" t="s">
        <v>38</v>
      </c>
      <c r="T2119" t="s">
        <v>28</v>
      </c>
      <c r="Y2119" t="s">
        <v>260</v>
      </c>
    </row>
    <row r="2120" spans="1:25" x14ac:dyDescent="0.45">
      <c r="A2120" t="s">
        <v>258</v>
      </c>
      <c r="B2120" t="s">
        <v>259</v>
      </c>
      <c r="C2120">
        <v>2362</v>
      </c>
      <c r="D2120" t="s">
        <v>158</v>
      </c>
      <c r="F2120">
        <v>2010</v>
      </c>
      <c r="G2120">
        <v>19</v>
      </c>
      <c r="H2120">
        <v>19</v>
      </c>
      <c r="I2120">
        <v>151</v>
      </c>
      <c r="O2120">
        <v>1.4079999999999999</v>
      </c>
      <c r="P2120">
        <v>0.56999999999999995</v>
      </c>
      <c r="Q2120">
        <v>4940</v>
      </c>
      <c r="R2120" t="s">
        <v>38</v>
      </c>
      <c r="T2120" t="s">
        <v>28</v>
      </c>
      <c r="Y2120" t="s">
        <v>260</v>
      </c>
    </row>
    <row r="2121" spans="1:25" x14ac:dyDescent="0.45">
      <c r="A2121" t="s">
        <v>258</v>
      </c>
      <c r="B2121" t="s">
        <v>259</v>
      </c>
      <c r="C2121">
        <v>2362</v>
      </c>
      <c r="D2121" t="s">
        <v>158</v>
      </c>
      <c r="F2121">
        <v>2011</v>
      </c>
      <c r="G2121">
        <v>8</v>
      </c>
      <c r="H2121">
        <v>8</v>
      </c>
      <c r="I2121">
        <v>72</v>
      </c>
      <c r="O2121">
        <v>0.59299999999999997</v>
      </c>
      <c r="P2121">
        <v>0.56999999999999995</v>
      </c>
      <c r="Q2121">
        <v>2080</v>
      </c>
      <c r="R2121" t="s">
        <v>38</v>
      </c>
      <c r="T2121" t="s">
        <v>28</v>
      </c>
      <c r="Y2121" t="s">
        <v>260</v>
      </c>
    </row>
    <row r="2122" spans="1:25" x14ac:dyDescent="0.45">
      <c r="A2122" t="s">
        <v>258</v>
      </c>
      <c r="B2122" t="s">
        <v>259</v>
      </c>
      <c r="C2122">
        <v>2362</v>
      </c>
      <c r="D2122" t="s">
        <v>158</v>
      </c>
      <c r="F2122">
        <v>2012</v>
      </c>
      <c r="G2122">
        <v>20</v>
      </c>
      <c r="H2122">
        <v>20</v>
      </c>
      <c r="I2122">
        <v>40</v>
      </c>
      <c r="O2122">
        <v>1.482</v>
      </c>
      <c r="P2122">
        <v>0.56999999999999995</v>
      </c>
      <c r="Q2122">
        <v>5200</v>
      </c>
      <c r="R2122" t="s">
        <v>38</v>
      </c>
      <c r="T2122" t="s">
        <v>28</v>
      </c>
      <c r="Y2122" t="s">
        <v>260</v>
      </c>
    </row>
    <row r="2123" spans="1:25" x14ac:dyDescent="0.45">
      <c r="A2123" t="s">
        <v>258</v>
      </c>
      <c r="B2123" t="s">
        <v>259</v>
      </c>
      <c r="C2123">
        <v>2362</v>
      </c>
      <c r="D2123" t="s">
        <v>158</v>
      </c>
      <c r="F2123">
        <v>2013</v>
      </c>
      <c r="G2123">
        <v>13</v>
      </c>
      <c r="H2123">
        <v>13</v>
      </c>
      <c r="I2123">
        <v>100</v>
      </c>
      <c r="O2123">
        <v>0.96299999999999997</v>
      </c>
      <c r="P2123">
        <v>0.56999999999999995</v>
      </c>
      <c r="Q2123">
        <v>3380</v>
      </c>
      <c r="R2123" t="s">
        <v>38</v>
      </c>
      <c r="T2123" t="s">
        <v>28</v>
      </c>
      <c r="Y2123" t="s">
        <v>260</v>
      </c>
    </row>
    <row r="2124" spans="1:25" x14ac:dyDescent="0.45">
      <c r="A2124" t="s">
        <v>258</v>
      </c>
      <c r="B2124" t="s">
        <v>259</v>
      </c>
      <c r="C2124">
        <v>2362</v>
      </c>
      <c r="D2124" t="s">
        <v>158</v>
      </c>
      <c r="F2124">
        <v>2014</v>
      </c>
      <c r="G2124">
        <v>9</v>
      </c>
      <c r="H2124">
        <v>9</v>
      </c>
      <c r="I2124">
        <v>73</v>
      </c>
      <c r="O2124">
        <v>0.66700000000000004</v>
      </c>
      <c r="P2124">
        <v>0.56999999999999995</v>
      </c>
      <c r="Q2124">
        <v>2340</v>
      </c>
      <c r="R2124" t="s">
        <v>38</v>
      </c>
      <c r="T2124" t="s">
        <v>28</v>
      </c>
      <c r="Y2124" t="s">
        <v>260</v>
      </c>
    </row>
    <row r="2125" spans="1:25" x14ac:dyDescent="0.45">
      <c r="A2125" t="s">
        <v>258</v>
      </c>
      <c r="B2125" t="s">
        <v>259</v>
      </c>
      <c r="C2125">
        <v>2362</v>
      </c>
      <c r="D2125" t="s">
        <v>158</v>
      </c>
      <c r="F2125">
        <v>2015</v>
      </c>
      <c r="G2125">
        <v>31</v>
      </c>
      <c r="H2125">
        <v>31</v>
      </c>
      <c r="I2125">
        <v>230</v>
      </c>
      <c r="O2125">
        <v>2.5840000000000001</v>
      </c>
      <c r="P2125">
        <v>0.64100000000000001</v>
      </c>
      <c r="Q2125">
        <v>8060</v>
      </c>
      <c r="R2125" t="s">
        <v>38</v>
      </c>
      <c r="T2125" t="s">
        <v>28</v>
      </c>
      <c r="Y2125" t="s">
        <v>260</v>
      </c>
    </row>
    <row r="2126" spans="1:25" x14ac:dyDescent="0.45">
      <c r="A2126" t="s">
        <v>258</v>
      </c>
      <c r="B2126" t="s">
        <v>259</v>
      </c>
      <c r="C2126">
        <v>2362</v>
      </c>
      <c r="D2126" t="s">
        <v>158</v>
      </c>
      <c r="F2126">
        <v>2016</v>
      </c>
      <c r="G2126">
        <v>43</v>
      </c>
      <c r="H2126">
        <v>43</v>
      </c>
      <c r="I2126">
        <v>402</v>
      </c>
      <c r="O2126">
        <v>3.5840000000000001</v>
      </c>
      <c r="P2126">
        <v>0.64100000000000001</v>
      </c>
      <c r="Q2126">
        <v>11180</v>
      </c>
      <c r="R2126" t="s">
        <v>38</v>
      </c>
      <c r="T2126" t="s">
        <v>28</v>
      </c>
      <c r="Y2126" t="s">
        <v>260</v>
      </c>
    </row>
    <row r="2127" spans="1:25" x14ac:dyDescent="0.45">
      <c r="A2127" t="s">
        <v>258</v>
      </c>
      <c r="B2127" t="s">
        <v>259</v>
      </c>
      <c r="C2127">
        <v>2362</v>
      </c>
      <c r="D2127" t="s">
        <v>158</v>
      </c>
      <c r="F2127">
        <v>2017</v>
      </c>
      <c r="G2127">
        <v>59</v>
      </c>
      <c r="H2127">
        <v>59</v>
      </c>
      <c r="I2127">
        <v>361</v>
      </c>
      <c r="O2127">
        <v>4.9180000000000001</v>
      </c>
      <c r="P2127">
        <v>0.64100000000000001</v>
      </c>
      <c r="Q2127">
        <v>15340</v>
      </c>
      <c r="R2127" t="s">
        <v>38</v>
      </c>
      <c r="T2127" t="s">
        <v>28</v>
      </c>
      <c r="Y2127" t="s">
        <v>260</v>
      </c>
    </row>
    <row r="2128" spans="1:25" x14ac:dyDescent="0.45">
      <c r="A2128" t="s">
        <v>258</v>
      </c>
      <c r="B2128" t="s">
        <v>259</v>
      </c>
      <c r="C2128">
        <v>2362</v>
      </c>
      <c r="D2128" t="s">
        <v>158</v>
      </c>
      <c r="F2128">
        <v>2018</v>
      </c>
      <c r="G2128">
        <v>44</v>
      </c>
      <c r="H2128">
        <v>44</v>
      </c>
      <c r="I2128">
        <v>337</v>
      </c>
      <c r="O2128">
        <v>3.6669999999999998</v>
      </c>
      <c r="P2128">
        <v>0.64100000000000001</v>
      </c>
      <c r="Q2128">
        <v>11440</v>
      </c>
      <c r="R2128" t="s">
        <v>38</v>
      </c>
      <c r="T2128" t="s">
        <v>28</v>
      </c>
      <c r="Y2128" t="s">
        <v>260</v>
      </c>
    </row>
    <row r="2129" spans="1:25" x14ac:dyDescent="0.45">
      <c r="A2129" t="s">
        <v>258</v>
      </c>
      <c r="B2129" t="s">
        <v>259</v>
      </c>
      <c r="C2129">
        <v>2362</v>
      </c>
      <c r="D2129" t="s">
        <v>158</v>
      </c>
      <c r="F2129">
        <v>2019</v>
      </c>
      <c r="G2129">
        <v>17</v>
      </c>
      <c r="H2129">
        <v>17</v>
      </c>
      <c r="I2129">
        <v>126</v>
      </c>
      <c r="O2129">
        <v>1.417</v>
      </c>
      <c r="P2129">
        <v>0.64100000000000001</v>
      </c>
      <c r="Q2129">
        <v>4420</v>
      </c>
      <c r="R2129" t="s">
        <v>38</v>
      </c>
      <c r="T2129" t="s">
        <v>28</v>
      </c>
      <c r="Y2129" t="s">
        <v>260</v>
      </c>
    </row>
    <row r="2130" spans="1:25" x14ac:dyDescent="0.45">
      <c r="A2130" t="s">
        <v>258</v>
      </c>
      <c r="B2130" t="s">
        <v>259</v>
      </c>
      <c r="C2130">
        <v>2362</v>
      </c>
      <c r="D2130" t="s">
        <v>158</v>
      </c>
      <c r="F2130">
        <v>2020</v>
      </c>
      <c r="G2130">
        <v>53</v>
      </c>
      <c r="H2130">
        <v>53</v>
      </c>
      <c r="I2130">
        <v>407</v>
      </c>
      <c r="O2130">
        <v>4.2030000000000003</v>
      </c>
      <c r="P2130">
        <v>0.61</v>
      </c>
      <c r="Q2130">
        <v>13780</v>
      </c>
      <c r="R2130" t="s">
        <v>38</v>
      </c>
      <c r="T2130" t="s">
        <v>28</v>
      </c>
      <c r="Y2130" t="s">
        <v>260</v>
      </c>
    </row>
    <row r="2131" spans="1:25" x14ac:dyDescent="0.45">
      <c r="A2131" t="s">
        <v>258</v>
      </c>
      <c r="B2131" t="s">
        <v>259</v>
      </c>
      <c r="C2131">
        <v>2362</v>
      </c>
      <c r="D2131" t="s">
        <v>158</v>
      </c>
      <c r="F2131">
        <v>2021</v>
      </c>
      <c r="G2131">
        <v>23</v>
      </c>
      <c r="H2131">
        <v>23</v>
      </c>
      <c r="I2131">
        <v>136</v>
      </c>
      <c r="O2131">
        <v>1.8240000000000001</v>
      </c>
      <c r="P2131">
        <v>0.61</v>
      </c>
      <c r="Q2131">
        <v>5980</v>
      </c>
      <c r="R2131" t="s">
        <v>38</v>
      </c>
      <c r="T2131" t="s">
        <v>28</v>
      </c>
      <c r="Y2131" t="s">
        <v>260</v>
      </c>
    </row>
    <row r="2132" spans="1:25" x14ac:dyDescent="0.45">
      <c r="A2132" t="s">
        <v>258</v>
      </c>
      <c r="B2132" t="s">
        <v>259</v>
      </c>
      <c r="C2132">
        <v>2362</v>
      </c>
      <c r="D2132" t="s">
        <v>158</v>
      </c>
      <c r="F2132">
        <v>2022</v>
      </c>
      <c r="G2132">
        <v>30</v>
      </c>
      <c r="H2132">
        <v>30</v>
      </c>
      <c r="I2132">
        <v>250</v>
      </c>
      <c r="O2132">
        <v>2.379</v>
      </c>
      <c r="P2132">
        <v>0.61</v>
      </c>
      <c r="Q2132">
        <v>7800</v>
      </c>
      <c r="R2132" t="s">
        <v>38</v>
      </c>
      <c r="T2132" t="s">
        <v>28</v>
      </c>
      <c r="Y2132" t="s">
        <v>260</v>
      </c>
    </row>
    <row r="2133" spans="1:25" x14ac:dyDescent="0.45">
      <c r="A2133" t="s">
        <v>258</v>
      </c>
      <c r="B2133" t="s">
        <v>259</v>
      </c>
      <c r="C2133">
        <v>2362</v>
      </c>
      <c r="D2133" t="s">
        <v>158</v>
      </c>
      <c r="F2133">
        <v>2023</v>
      </c>
      <c r="G2133">
        <v>23</v>
      </c>
      <c r="H2133">
        <v>23</v>
      </c>
      <c r="I2133">
        <v>188</v>
      </c>
      <c r="O2133">
        <v>1.8240000000000001</v>
      </c>
      <c r="P2133">
        <v>0.61</v>
      </c>
      <c r="Q2133">
        <v>5980</v>
      </c>
      <c r="R2133" t="s">
        <v>38</v>
      </c>
      <c r="T2133" t="s">
        <v>28</v>
      </c>
      <c r="Y2133" t="s">
        <v>260</v>
      </c>
    </row>
    <row r="2134" spans="1:25" x14ac:dyDescent="0.45">
      <c r="A2134" t="s">
        <v>258</v>
      </c>
      <c r="B2134" t="s">
        <v>259</v>
      </c>
      <c r="C2134">
        <v>2362</v>
      </c>
      <c r="D2134" t="s">
        <v>158</v>
      </c>
      <c r="F2134">
        <v>2024</v>
      </c>
      <c r="G2134">
        <v>5</v>
      </c>
      <c r="H2134">
        <v>5</v>
      </c>
      <c r="I2134">
        <v>44</v>
      </c>
      <c r="O2134">
        <v>0.39700000000000002</v>
      </c>
      <c r="P2134">
        <v>0.61</v>
      </c>
      <c r="Q2134">
        <v>1300</v>
      </c>
      <c r="R2134" t="s">
        <v>38</v>
      </c>
      <c r="T2134" t="s">
        <v>28</v>
      </c>
      <c r="Y2134" t="s">
        <v>260</v>
      </c>
    </row>
    <row r="2135" spans="1:25" x14ac:dyDescent="0.45">
      <c r="A2135" t="s">
        <v>258</v>
      </c>
      <c r="B2135" t="s">
        <v>261</v>
      </c>
      <c r="C2135">
        <v>2364</v>
      </c>
      <c r="D2135">
        <v>1</v>
      </c>
      <c r="F2135">
        <v>2009</v>
      </c>
      <c r="G2135">
        <v>8295</v>
      </c>
      <c r="H2135">
        <v>8272.5499999999993</v>
      </c>
      <c r="I2135">
        <v>901288.7</v>
      </c>
      <c r="K2135">
        <v>11006.231</v>
      </c>
      <c r="L2135">
        <v>2.4403999999999999</v>
      </c>
      <c r="M2135">
        <v>922440.10600000003</v>
      </c>
      <c r="N2135">
        <v>0.10299999999999999</v>
      </c>
      <c r="O2135">
        <v>832.34100000000001</v>
      </c>
      <c r="P2135">
        <v>0.19089999999999999</v>
      </c>
      <c r="Q2135">
        <v>8990654.2100000009</v>
      </c>
      <c r="R2135" t="s">
        <v>82</v>
      </c>
      <c r="T2135" t="s">
        <v>65</v>
      </c>
      <c r="V2135" t="s">
        <v>211</v>
      </c>
      <c r="W2135" t="s">
        <v>51</v>
      </c>
      <c r="Y2135" t="s">
        <v>262</v>
      </c>
    </row>
    <row r="2136" spans="1:25" x14ac:dyDescent="0.45">
      <c r="A2136" t="s">
        <v>258</v>
      </c>
      <c r="B2136" t="s">
        <v>261</v>
      </c>
      <c r="C2136">
        <v>2364</v>
      </c>
      <c r="D2136">
        <v>1</v>
      </c>
      <c r="F2136">
        <v>2010</v>
      </c>
      <c r="G2136">
        <v>6759</v>
      </c>
      <c r="H2136">
        <v>6740.58</v>
      </c>
      <c r="I2136">
        <v>730369.13</v>
      </c>
      <c r="K2136">
        <v>10074.751</v>
      </c>
      <c r="L2136">
        <v>2.6755</v>
      </c>
      <c r="M2136">
        <v>776119.07299999997</v>
      </c>
      <c r="N2136">
        <v>0.10299999999999999</v>
      </c>
      <c r="O2136">
        <v>1071.4079999999999</v>
      </c>
      <c r="P2136">
        <v>0.2878</v>
      </c>
      <c r="Q2136">
        <v>7564343.8509999998</v>
      </c>
      <c r="R2136" t="s">
        <v>82</v>
      </c>
      <c r="T2136" t="s">
        <v>65</v>
      </c>
      <c r="V2136" t="s">
        <v>211</v>
      </c>
      <c r="W2136" t="s">
        <v>51</v>
      </c>
      <c r="Y2136" t="s">
        <v>262</v>
      </c>
    </row>
    <row r="2137" spans="1:25" x14ac:dyDescent="0.45">
      <c r="A2137" t="s">
        <v>258</v>
      </c>
      <c r="B2137" t="s">
        <v>261</v>
      </c>
      <c r="C2137">
        <v>2364</v>
      </c>
      <c r="D2137">
        <v>1</v>
      </c>
      <c r="E2137" t="s">
        <v>263</v>
      </c>
      <c r="F2137">
        <v>2011</v>
      </c>
      <c r="G2137">
        <v>6040</v>
      </c>
      <c r="H2137">
        <v>6016.84</v>
      </c>
      <c r="I2137">
        <v>637009.25</v>
      </c>
      <c r="K2137">
        <v>8129.7060000000001</v>
      </c>
      <c r="L2137">
        <v>2.3895</v>
      </c>
      <c r="M2137">
        <v>692673.05900000001</v>
      </c>
      <c r="N2137">
        <v>0.10299999999999999</v>
      </c>
      <c r="O2137">
        <v>1018.582</v>
      </c>
      <c r="P2137">
        <v>0.30320000000000003</v>
      </c>
      <c r="Q2137">
        <v>6751198.0460000001</v>
      </c>
      <c r="R2137" t="s">
        <v>82</v>
      </c>
      <c r="T2137" t="s">
        <v>65</v>
      </c>
      <c r="U2137" t="s">
        <v>264</v>
      </c>
      <c r="V2137" t="s">
        <v>211</v>
      </c>
      <c r="W2137" t="s">
        <v>51</v>
      </c>
      <c r="Y2137" t="s">
        <v>262</v>
      </c>
    </row>
    <row r="2138" spans="1:25" x14ac:dyDescent="0.45">
      <c r="A2138" t="s">
        <v>258</v>
      </c>
      <c r="B2138" t="s">
        <v>261</v>
      </c>
      <c r="C2138">
        <v>2364</v>
      </c>
      <c r="D2138">
        <v>1</v>
      </c>
      <c r="E2138" t="s">
        <v>263</v>
      </c>
      <c r="F2138">
        <v>2012</v>
      </c>
      <c r="G2138">
        <v>3721</v>
      </c>
      <c r="H2138">
        <v>3703.92</v>
      </c>
      <c r="I2138">
        <v>394722.05</v>
      </c>
      <c r="K2138">
        <v>390.49599999999998</v>
      </c>
      <c r="L2138">
        <v>0.23619999999999999</v>
      </c>
      <c r="M2138">
        <v>421548.93099999998</v>
      </c>
      <c r="N2138">
        <v>0.10299999999999999</v>
      </c>
      <c r="O2138">
        <v>593.95600000000002</v>
      </c>
      <c r="P2138">
        <v>0.29549999999999998</v>
      </c>
      <c r="Q2138">
        <v>4108662.5469999998</v>
      </c>
      <c r="R2138" t="s">
        <v>82</v>
      </c>
      <c r="T2138" t="s">
        <v>65</v>
      </c>
      <c r="U2138" t="s">
        <v>127</v>
      </c>
      <c r="V2138" t="s">
        <v>211</v>
      </c>
      <c r="W2138" t="s">
        <v>51</v>
      </c>
      <c r="Y2138" t="s">
        <v>262</v>
      </c>
    </row>
    <row r="2139" spans="1:25" x14ac:dyDescent="0.45">
      <c r="A2139" t="s">
        <v>258</v>
      </c>
      <c r="B2139" t="s">
        <v>261</v>
      </c>
      <c r="C2139">
        <v>2364</v>
      </c>
      <c r="D2139">
        <v>1</v>
      </c>
      <c r="E2139" t="s">
        <v>263</v>
      </c>
      <c r="F2139">
        <v>2013</v>
      </c>
      <c r="G2139">
        <v>3816</v>
      </c>
      <c r="H2139">
        <v>3791.84</v>
      </c>
      <c r="I2139">
        <v>404936.68</v>
      </c>
      <c r="K2139">
        <v>364.09199999999998</v>
      </c>
      <c r="L2139">
        <v>0.1676</v>
      </c>
      <c r="M2139">
        <v>418425.59999999998</v>
      </c>
      <c r="N2139">
        <v>0.10299999999999999</v>
      </c>
      <c r="O2139">
        <v>584.54499999999996</v>
      </c>
      <c r="P2139">
        <v>0.29620000000000002</v>
      </c>
      <c r="Q2139">
        <v>4078239.6669999999</v>
      </c>
      <c r="R2139" t="s">
        <v>82</v>
      </c>
      <c r="T2139" t="s">
        <v>65</v>
      </c>
      <c r="U2139" t="s">
        <v>127</v>
      </c>
      <c r="V2139" t="s">
        <v>211</v>
      </c>
      <c r="W2139" t="s">
        <v>51</v>
      </c>
      <c r="Y2139" t="s">
        <v>262</v>
      </c>
    </row>
    <row r="2140" spans="1:25" x14ac:dyDescent="0.45">
      <c r="A2140" t="s">
        <v>258</v>
      </c>
      <c r="B2140" t="s">
        <v>261</v>
      </c>
      <c r="C2140">
        <v>2364</v>
      </c>
      <c r="D2140">
        <v>1</v>
      </c>
      <c r="E2140" t="s">
        <v>263</v>
      </c>
      <c r="F2140">
        <v>2014</v>
      </c>
      <c r="G2140">
        <v>3755</v>
      </c>
      <c r="H2140">
        <v>3700.52</v>
      </c>
      <c r="I2140">
        <v>384603.72</v>
      </c>
      <c r="K2140">
        <v>293.41899999999998</v>
      </c>
      <c r="L2140">
        <v>0.15310000000000001</v>
      </c>
      <c r="M2140">
        <v>368591.28899999999</v>
      </c>
      <c r="N2140">
        <v>0.10299999999999999</v>
      </c>
      <c r="O2140">
        <v>530.07799999999997</v>
      </c>
      <c r="P2140">
        <v>0.3135</v>
      </c>
      <c r="Q2140">
        <v>3592489.395</v>
      </c>
      <c r="R2140" t="s">
        <v>82</v>
      </c>
      <c r="T2140" t="s">
        <v>65</v>
      </c>
      <c r="U2140" t="s">
        <v>127</v>
      </c>
      <c r="V2140" t="s">
        <v>211</v>
      </c>
      <c r="W2140" t="s">
        <v>51</v>
      </c>
      <c r="Y2140" t="s">
        <v>262</v>
      </c>
    </row>
    <row r="2141" spans="1:25" x14ac:dyDescent="0.45">
      <c r="A2141" t="s">
        <v>258</v>
      </c>
      <c r="B2141" t="s">
        <v>261</v>
      </c>
      <c r="C2141">
        <v>2364</v>
      </c>
      <c r="D2141">
        <v>1</v>
      </c>
      <c r="E2141" t="s">
        <v>263</v>
      </c>
      <c r="F2141">
        <v>2015</v>
      </c>
      <c r="G2141">
        <v>2498</v>
      </c>
      <c r="H2141">
        <v>2452.79</v>
      </c>
      <c r="I2141">
        <v>255588.81</v>
      </c>
      <c r="K2141">
        <v>177.364</v>
      </c>
      <c r="L2141">
        <v>0.12720000000000001</v>
      </c>
      <c r="M2141">
        <v>264837.76000000001</v>
      </c>
      <c r="N2141">
        <v>0.10299999999999999</v>
      </c>
      <c r="O2141">
        <v>394.55599999999998</v>
      </c>
      <c r="P2141">
        <v>0.32779999999999998</v>
      </c>
      <c r="Q2141">
        <v>2579344.9190000002</v>
      </c>
      <c r="R2141" t="s">
        <v>82</v>
      </c>
      <c r="T2141" t="s">
        <v>65</v>
      </c>
      <c r="U2141" t="s">
        <v>127</v>
      </c>
      <c r="V2141" t="s">
        <v>211</v>
      </c>
      <c r="W2141" t="s">
        <v>51</v>
      </c>
      <c r="Y2141" t="s">
        <v>265</v>
      </c>
    </row>
    <row r="2142" spans="1:25" x14ac:dyDescent="0.45">
      <c r="A2142" t="s">
        <v>258</v>
      </c>
      <c r="B2142" t="s">
        <v>261</v>
      </c>
      <c r="C2142">
        <v>2364</v>
      </c>
      <c r="D2142">
        <v>1</v>
      </c>
      <c r="E2142" t="s">
        <v>263</v>
      </c>
      <c r="F2142">
        <v>2016</v>
      </c>
      <c r="G2142">
        <v>1636</v>
      </c>
      <c r="H2142">
        <v>1604.65</v>
      </c>
      <c r="I2142">
        <v>152199.16</v>
      </c>
      <c r="K2142">
        <v>72.921999999999997</v>
      </c>
      <c r="L2142">
        <v>9.0399999999999994E-2</v>
      </c>
      <c r="M2142">
        <v>150361.49</v>
      </c>
      <c r="N2142">
        <v>0.10299999999999999</v>
      </c>
      <c r="O2142">
        <v>224.55500000000001</v>
      </c>
      <c r="P2142">
        <v>0.33650000000000002</v>
      </c>
      <c r="Q2142">
        <v>1464822.0249999999</v>
      </c>
      <c r="R2142" t="s">
        <v>82</v>
      </c>
      <c r="T2142" t="s">
        <v>65</v>
      </c>
      <c r="U2142" t="s">
        <v>127</v>
      </c>
      <c r="V2142" t="s">
        <v>211</v>
      </c>
      <c r="W2142" t="s">
        <v>51</v>
      </c>
      <c r="Y2142" t="s">
        <v>265</v>
      </c>
    </row>
    <row r="2143" spans="1:25" x14ac:dyDescent="0.45">
      <c r="A2143" t="s">
        <v>258</v>
      </c>
      <c r="B2143" t="s">
        <v>261</v>
      </c>
      <c r="C2143">
        <v>2364</v>
      </c>
      <c r="D2143">
        <v>1</v>
      </c>
      <c r="E2143" t="s">
        <v>266</v>
      </c>
      <c r="F2143">
        <v>2017</v>
      </c>
      <c r="G2143">
        <v>1113</v>
      </c>
      <c r="H2143">
        <v>1087.08</v>
      </c>
      <c r="I2143">
        <v>104338.88</v>
      </c>
      <c r="K2143">
        <v>43.994</v>
      </c>
      <c r="L2143">
        <v>7.1999999999999995E-2</v>
      </c>
      <c r="M2143">
        <v>108118.19</v>
      </c>
      <c r="N2143">
        <v>0.10299999999999999</v>
      </c>
      <c r="O2143">
        <v>162.96299999999999</v>
      </c>
      <c r="P2143">
        <v>0.34250000000000003</v>
      </c>
      <c r="Q2143">
        <v>1053779.7990000001</v>
      </c>
      <c r="R2143" t="s">
        <v>82</v>
      </c>
      <c r="T2143" t="s">
        <v>65</v>
      </c>
      <c r="U2143" t="s">
        <v>127</v>
      </c>
      <c r="V2143" t="s">
        <v>211</v>
      </c>
      <c r="W2143" t="s">
        <v>51</v>
      </c>
      <c r="Y2143" t="s">
        <v>265</v>
      </c>
    </row>
    <row r="2144" spans="1:25" x14ac:dyDescent="0.45">
      <c r="A2144" t="s">
        <v>258</v>
      </c>
      <c r="B2144" t="s">
        <v>261</v>
      </c>
      <c r="C2144">
        <v>2364</v>
      </c>
      <c r="D2144">
        <v>1</v>
      </c>
      <c r="E2144" t="s">
        <v>266</v>
      </c>
      <c r="F2144">
        <v>2018</v>
      </c>
      <c r="G2144">
        <v>2342</v>
      </c>
      <c r="H2144">
        <v>2303.1999999999998</v>
      </c>
      <c r="I2144">
        <v>229719.85</v>
      </c>
      <c r="K2144">
        <v>132.43299999999999</v>
      </c>
      <c r="L2144">
        <v>0.1061</v>
      </c>
      <c r="M2144">
        <v>239458.01300000001</v>
      </c>
      <c r="N2144">
        <v>0.10299999999999999</v>
      </c>
      <c r="O2144">
        <v>322.72199999999998</v>
      </c>
      <c r="P2144">
        <v>0.29870000000000002</v>
      </c>
      <c r="Q2144">
        <v>2333903.338</v>
      </c>
      <c r="R2144" t="s">
        <v>82</v>
      </c>
      <c r="T2144" t="s">
        <v>65</v>
      </c>
      <c r="U2144" t="s">
        <v>127</v>
      </c>
      <c r="V2144" t="s">
        <v>211</v>
      </c>
      <c r="W2144" t="s">
        <v>51</v>
      </c>
      <c r="Y2144" t="s">
        <v>265</v>
      </c>
    </row>
    <row r="2145" spans="1:25" x14ac:dyDescent="0.45">
      <c r="A2145" t="s">
        <v>258</v>
      </c>
      <c r="B2145" t="s">
        <v>261</v>
      </c>
      <c r="C2145">
        <v>2364</v>
      </c>
      <c r="D2145">
        <v>1</v>
      </c>
      <c r="E2145" t="s">
        <v>266</v>
      </c>
      <c r="F2145">
        <v>2019</v>
      </c>
      <c r="G2145">
        <v>904</v>
      </c>
      <c r="H2145">
        <v>869.55</v>
      </c>
      <c r="I2145">
        <v>77579.56</v>
      </c>
      <c r="K2145">
        <v>47.908999999999999</v>
      </c>
      <c r="L2145">
        <v>0.1008</v>
      </c>
      <c r="M2145">
        <v>84822.467000000004</v>
      </c>
      <c r="N2145">
        <v>0.10299999999999999</v>
      </c>
      <c r="O2145">
        <v>94.412999999999997</v>
      </c>
      <c r="P2145">
        <v>0.29310000000000003</v>
      </c>
      <c r="Q2145">
        <v>826732.42200000002</v>
      </c>
      <c r="R2145" t="s">
        <v>82</v>
      </c>
      <c r="T2145" t="s">
        <v>65</v>
      </c>
      <c r="U2145" t="s">
        <v>127</v>
      </c>
      <c r="V2145" t="s">
        <v>211</v>
      </c>
      <c r="W2145" t="s">
        <v>51</v>
      </c>
      <c r="Y2145" t="s">
        <v>265</v>
      </c>
    </row>
    <row r="2146" spans="1:25" x14ac:dyDescent="0.45">
      <c r="A2146" t="s">
        <v>258</v>
      </c>
      <c r="B2146" t="s">
        <v>261</v>
      </c>
      <c r="C2146">
        <v>2364</v>
      </c>
      <c r="D2146">
        <v>1</v>
      </c>
      <c r="E2146" t="s">
        <v>266</v>
      </c>
      <c r="F2146">
        <v>2020</v>
      </c>
      <c r="G2146">
        <v>547</v>
      </c>
      <c r="H2146">
        <v>507.83</v>
      </c>
      <c r="I2146">
        <v>41883.949999999997</v>
      </c>
      <c r="K2146">
        <v>24.31</v>
      </c>
      <c r="L2146">
        <v>0.1085</v>
      </c>
      <c r="M2146">
        <v>42109.542999999998</v>
      </c>
      <c r="N2146">
        <v>0.10290000000000001</v>
      </c>
      <c r="O2146">
        <v>52.201999999999998</v>
      </c>
      <c r="P2146">
        <v>0.33479999999999999</v>
      </c>
      <c r="Q2146">
        <v>410432.47499999998</v>
      </c>
      <c r="R2146" t="s">
        <v>82</v>
      </c>
      <c r="T2146" t="s">
        <v>65</v>
      </c>
      <c r="U2146" t="s">
        <v>127</v>
      </c>
      <c r="V2146" t="s">
        <v>211</v>
      </c>
      <c r="W2146" t="s">
        <v>51</v>
      </c>
      <c r="Y2146" t="s">
        <v>265</v>
      </c>
    </row>
    <row r="2147" spans="1:25" x14ac:dyDescent="0.45">
      <c r="A2147" t="s">
        <v>258</v>
      </c>
      <c r="B2147" t="s">
        <v>261</v>
      </c>
      <c r="C2147">
        <v>2364</v>
      </c>
      <c r="D2147">
        <v>1</v>
      </c>
      <c r="E2147" t="s">
        <v>266</v>
      </c>
      <c r="F2147">
        <v>2021</v>
      </c>
      <c r="G2147">
        <v>1397</v>
      </c>
      <c r="H2147">
        <v>1337.83</v>
      </c>
      <c r="I2147">
        <v>129909.59</v>
      </c>
      <c r="K2147">
        <v>69.323999999999998</v>
      </c>
      <c r="L2147">
        <v>9.0999999999999998E-2</v>
      </c>
      <c r="M2147">
        <v>139380.50899999999</v>
      </c>
      <c r="N2147">
        <v>0.1028</v>
      </c>
      <c r="O2147">
        <v>147.64500000000001</v>
      </c>
      <c r="P2147">
        <v>0.25519999999999998</v>
      </c>
      <c r="Q2147">
        <v>1358471.8030000001</v>
      </c>
      <c r="R2147" t="s">
        <v>82</v>
      </c>
      <c r="T2147" t="s">
        <v>65</v>
      </c>
      <c r="U2147" t="s">
        <v>127</v>
      </c>
      <c r="V2147" t="s">
        <v>211</v>
      </c>
      <c r="W2147" t="s">
        <v>51</v>
      </c>
      <c r="Y2147" t="s">
        <v>265</v>
      </c>
    </row>
    <row r="2148" spans="1:25" x14ac:dyDescent="0.45">
      <c r="A2148" t="s">
        <v>258</v>
      </c>
      <c r="B2148" t="s">
        <v>261</v>
      </c>
      <c r="C2148">
        <v>2364</v>
      </c>
      <c r="D2148">
        <v>1</v>
      </c>
      <c r="E2148" t="s">
        <v>266</v>
      </c>
      <c r="F2148">
        <v>2022</v>
      </c>
      <c r="G2148">
        <v>1396</v>
      </c>
      <c r="H2148">
        <v>1359.18</v>
      </c>
      <c r="I2148">
        <v>143167.85999999999</v>
      </c>
      <c r="K2148">
        <v>45.564</v>
      </c>
      <c r="L2148">
        <v>6.7900000000000002E-2</v>
      </c>
      <c r="M2148">
        <v>150719.13800000001</v>
      </c>
      <c r="N2148">
        <v>0.10299999999999999</v>
      </c>
      <c r="O2148">
        <v>158.989</v>
      </c>
      <c r="P2148">
        <v>0.24790000000000001</v>
      </c>
      <c r="Q2148">
        <v>1468998.3689999999</v>
      </c>
      <c r="R2148" t="s">
        <v>82</v>
      </c>
      <c r="T2148" t="s">
        <v>65</v>
      </c>
      <c r="U2148" t="s">
        <v>127</v>
      </c>
      <c r="V2148" t="s">
        <v>211</v>
      </c>
      <c r="W2148" t="s">
        <v>51</v>
      </c>
      <c r="Y2148" t="s">
        <v>265</v>
      </c>
    </row>
    <row r="2149" spans="1:25" x14ac:dyDescent="0.45">
      <c r="A2149" t="s">
        <v>258</v>
      </c>
      <c r="B2149" t="s">
        <v>261</v>
      </c>
      <c r="C2149">
        <v>2364</v>
      </c>
      <c r="D2149">
        <v>1</v>
      </c>
      <c r="E2149" t="s">
        <v>266</v>
      </c>
      <c r="F2149">
        <v>2023</v>
      </c>
      <c r="G2149">
        <v>483</v>
      </c>
      <c r="H2149">
        <v>462.34</v>
      </c>
      <c r="I2149">
        <v>39884.79</v>
      </c>
      <c r="K2149">
        <v>29.684000000000001</v>
      </c>
      <c r="L2149">
        <v>0.14949999999999999</v>
      </c>
      <c r="M2149">
        <v>42281.94</v>
      </c>
      <c r="N2149">
        <v>0.10299999999999999</v>
      </c>
      <c r="O2149">
        <v>49.744999999999997</v>
      </c>
      <c r="P2149">
        <v>0.2838</v>
      </c>
      <c r="Q2149">
        <v>412099.78200000001</v>
      </c>
      <c r="R2149" t="s">
        <v>82</v>
      </c>
      <c r="T2149" t="s">
        <v>65</v>
      </c>
      <c r="U2149" t="s">
        <v>127</v>
      </c>
      <c r="V2149" t="s">
        <v>211</v>
      </c>
      <c r="W2149" t="s">
        <v>51</v>
      </c>
      <c r="Y2149" t="s">
        <v>265</v>
      </c>
    </row>
    <row r="2150" spans="1:25" x14ac:dyDescent="0.45">
      <c r="A2150" t="s">
        <v>258</v>
      </c>
      <c r="B2150" t="s">
        <v>261</v>
      </c>
      <c r="C2150">
        <v>2364</v>
      </c>
      <c r="D2150">
        <v>1</v>
      </c>
      <c r="E2150" t="s">
        <v>266</v>
      </c>
      <c r="F2150">
        <v>2024</v>
      </c>
      <c r="G2150">
        <v>45</v>
      </c>
      <c r="H2150">
        <v>38.659999999999997</v>
      </c>
      <c r="I2150">
        <v>2964.4</v>
      </c>
      <c r="K2150">
        <v>1.3959999999999999</v>
      </c>
      <c r="L2150">
        <v>9.3200000000000005E-2</v>
      </c>
      <c r="M2150">
        <v>3007.8069999999998</v>
      </c>
      <c r="N2150">
        <v>0.10299999999999999</v>
      </c>
      <c r="O2150">
        <v>4.1769999999999996</v>
      </c>
      <c r="P2150">
        <v>0.35020000000000001</v>
      </c>
      <c r="Q2150">
        <v>29316.428</v>
      </c>
      <c r="R2150" t="s">
        <v>82</v>
      </c>
      <c r="T2150" t="s">
        <v>65</v>
      </c>
      <c r="U2150" t="s">
        <v>127</v>
      </c>
      <c r="V2150" t="s">
        <v>211</v>
      </c>
      <c r="W2150" t="s">
        <v>51</v>
      </c>
      <c r="Y2150" t="s">
        <v>265</v>
      </c>
    </row>
    <row r="2151" spans="1:25" x14ac:dyDescent="0.45">
      <c r="A2151" t="s">
        <v>258</v>
      </c>
      <c r="B2151" t="s">
        <v>261</v>
      </c>
      <c r="C2151">
        <v>2364</v>
      </c>
      <c r="D2151">
        <v>2</v>
      </c>
      <c r="F2151">
        <v>2009</v>
      </c>
      <c r="G2151">
        <v>5231</v>
      </c>
      <c r="H2151">
        <v>5217.97</v>
      </c>
      <c r="I2151">
        <v>1646268.43</v>
      </c>
      <c r="K2151">
        <v>17836.362000000001</v>
      </c>
      <c r="L2151">
        <v>2.2311999999999999</v>
      </c>
      <c r="M2151">
        <v>1675354.642</v>
      </c>
      <c r="N2151">
        <v>0.10299999999999999</v>
      </c>
      <c r="O2151">
        <v>1471.144</v>
      </c>
      <c r="P2151">
        <v>0.1915</v>
      </c>
      <c r="Q2151">
        <v>16328997.66</v>
      </c>
      <c r="R2151" t="s">
        <v>82</v>
      </c>
      <c r="T2151" t="s">
        <v>65</v>
      </c>
      <c r="V2151" t="s">
        <v>211</v>
      </c>
      <c r="W2151" t="s">
        <v>51</v>
      </c>
      <c r="Y2151" t="s">
        <v>262</v>
      </c>
    </row>
    <row r="2152" spans="1:25" x14ac:dyDescent="0.45">
      <c r="A2152" t="s">
        <v>258</v>
      </c>
      <c r="B2152" t="s">
        <v>261</v>
      </c>
      <c r="C2152">
        <v>2364</v>
      </c>
      <c r="D2152">
        <v>2</v>
      </c>
      <c r="F2152">
        <v>2010</v>
      </c>
      <c r="G2152">
        <v>6867</v>
      </c>
      <c r="H2152">
        <v>6854.25</v>
      </c>
      <c r="I2152">
        <v>2088203.52</v>
      </c>
      <c r="K2152">
        <v>23173.307000000001</v>
      </c>
      <c r="L2152">
        <v>2.3479000000000001</v>
      </c>
      <c r="M2152">
        <v>2038920.5049999999</v>
      </c>
      <c r="N2152">
        <v>0.10299999999999999</v>
      </c>
      <c r="O2152">
        <v>2342.634</v>
      </c>
      <c r="P2152">
        <v>0.2419</v>
      </c>
      <c r="Q2152">
        <v>19870941.090999998</v>
      </c>
      <c r="R2152" t="s">
        <v>82</v>
      </c>
      <c r="T2152" t="s">
        <v>65</v>
      </c>
      <c r="V2152" t="s">
        <v>211</v>
      </c>
      <c r="W2152" t="s">
        <v>51</v>
      </c>
      <c r="Y2152" t="s">
        <v>262</v>
      </c>
    </row>
    <row r="2153" spans="1:25" x14ac:dyDescent="0.45">
      <c r="A2153" t="s">
        <v>258</v>
      </c>
      <c r="B2153" t="s">
        <v>261</v>
      </c>
      <c r="C2153">
        <v>2364</v>
      </c>
      <c r="D2153">
        <v>2</v>
      </c>
      <c r="E2153" t="s">
        <v>266</v>
      </c>
      <c r="F2153">
        <v>2011</v>
      </c>
      <c r="G2153">
        <v>5081</v>
      </c>
      <c r="H2153">
        <v>5073.2</v>
      </c>
      <c r="I2153">
        <v>1478888.28</v>
      </c>
      <c r="K2153">
        <v>14289.837</v>
      </c>
      <c r="L2153">
        <v>1.9483999999999999</v>
      </c>
      <c r="M2153">
        <v>1523636.4240000001</v>
      </c>
      <c r="N2153">
        <v>0.10299999999999999</v>
      </c>
      <c r="O2153">
        <v>1978.796</v>
      </c>
      <c r="P2153">
        <v>0.27279999999999999</v>
      </c>
      <c r="Q2153">
        <v>14850261.764</v>
      </c>
      <c r="R2153" t="s">
        <v>82</v>
      </c>
      <c r="T2153" t="s">
        <v>65</v>
      </c>
      <c r="U2153" t="s">
        <v>267</v>
      </c>
      <c r="V2153" t="s">
        <v>211</v>
      </c>
      <c r="W2153" t="s">
        <v>51</v>
      </c>
      <c r="Y2153" t="s">
        <v>262</v>
      </c>
    </row>
    <row r="2154" spans="1:25" x14ac:dyDescent="0.45">
      <c r="A2154" t="s">
        <v>258</v>
      </c>
      <c r="B2154" t="s">
        <v>261</v>
      </c>
      <c r="C2154">
        <v>2364</v>
      </c>
      <c r="D2154">
        <v>2</v>
      </c>
      <c r="E2154" t="s">
        <v>266</v>
      </c>
      <c r="F2154">
        <v>2012</v>
      </c>
      <c r="G2154">
        <v>3045</v>
      </c>
      <c r="H2154">
        <v>3036.45</v>
      </c>
      <c r="I2154">
        <v>899035.01</v>
      </c>
      <c r="K2154">
        <v>613.73699999999997</v>
      </c>
      <c r="L2154">
        <v>0.12770000000000001</v>
      </c>
      <c r="M2154">
        <v>974093.30799999996</v>
      </c>
      <c r="N2154">
        <v>0.10299999999999999</v>
      </c>
      <c r="O2154">
        <v>1239.6600000000001</v>
      </c>
      <c r="P2154">
        <v>0.27439999999999998</v>
      </c>
      <c r="Q2154">
        <v>9494092.3389999997</v>
      </c>
      <c r="R2154" t="s">
        <v>82</v>
      </c>
      <c r="T2154" t="s">
        <v>65</v>
      </c>
      <c r="U2154" t="s">
        <v>127</v>
      </c>
      <c r="V2154" t="s">
        <v>211</v>
      </c>
      <c r="W2154" t="s">
        <v>51</v>
      </c>
      <c r="Y2154" t="s">
        <v>262</v>
      </c>
    </row>
    <row r="2155" spans="1:25" x14ac:dyDescent="0.45">
      <c r="A2155" t="s">
        <v>258</v>
      </c>
      <c r="B2155" t="s">
        <v>261</v>
      </c>
      <c r="C2155">
        <v>2364</v>
      </c>
      <c r="D2155">
        <v>2</v>
      </c>
      <c r="E2155" t="s">
        <v>266</v>
      </c>
      <c r="F2155">
        <v>2013</v>
      </c>
      <c r="G2155">
        <v>3394</v>
      </c>
      <c r="H2155">
        <v>3384.37</v>
      </c>
      <c r="I2155">
        <v>1032003.16</v>
      </c>
      <c r="K2155">
        <v>1036.442</v>
      </c>
      <c r="L2155">
        <v>0.19059999999999999</v>
      </c>
      <c r="M2155">
        <v>1086049.4680000001</v>
      </c>
      <c r="N2155">
        <v>0.10299999999999999</v>
      </c>
      <c r="O2155">
        <v>1359.0440000000001</v>
      </c>
      <c r="P2155">
        <v>0.27610000000000001</v>
      </c>
      <c r="Q2155">
        <v>10585287.710000001</v>
      </c>
      <c r="R2155" t="s">
        <v>82</v>
      </c>
      <c r="T2155" t="s">
        <v>65</v>
      </c>
      <c r="U2155" t="s">
        <v>127</v>
      </c>
      <c r="V2155" t="s">
        <v>211</v>
      </c>
      <c r="W2155" t="s">
        <v>51</v>
      </c>
      <c r="Y2155" t="s">
        <v>262</v>
      </c>
    </row>
    <row r="2156" spans="1:25" x14ac:dyDescent="0.45">
      <c r="A2156" t="s">
        <v>258</v>
      </c>
      <c r="B2156" t="s">
        <v>261</v>
      </c>
      <c r="C2156">
        <v>2364</v>
      </c>
      <c r="D2156">
        <v>2</v>
      </c>
      <c r="E2156" t="s">
        <v>266</v>
      </c>
      <c r="F2156">
        <v>2014</v>
      </c>
      <c r="G2156">
        <v>2971</v>
      </c>
      <c r="H2156">
        <v>2957.13</v>
      </c>
      <c r="I2156">
        <v>875256.46</v>
      </c>
      <c r="K2156">
        <v>750.59299999999996</v>
      </c>
      <c r="L2156">
        <v>0.18410000000000001</v>
      </c>
      <c r="M2156">
        <v>829005.79399999999</v>
      </c>
      <c r="N2156">
        <v>0.10299999999999999</v>
      </c>
      <c r="O2156">
        <v>1145.174</v>
      </c>
      <c r="P2156">
        <v>0.3246</v>
      </c>
      <c r="Q2156">
        <v>8079995.5659999996</v>
      </c>
      <c r="R2156" t="s">
        <v>82</v>
      </c>
      <c r="T2156" t="s">
        <v>65</v>
      </c>
      <c r="U2156" t="s">
        <v>127</v>
      </c>
      <c r="V2156" t="s">
        <v>211</v>
      </c>
      <c r="W2156" t="s">
        <v>51</v>
      </c>
      <c r="Y2156" t="s">
        <v>262</v>
      </c>
    </row>
    <row r="2157" spans="1:25" x14ac:dyDescent="0.45">
      <c r="A2157" t="s">
        <v>258</v>
      </c>
      <c r="B2157" t="s">
        <v>261</v>
      </c>
      <c r="C2157">
        <v>2364</v>
      </c>
      <c r="D2157">
        <v>2</v>
      </c>
      <c r="E2157" t="s">
        <v>266</v>
      </c>
      <c r="F2157">
        <v>2015</v>
      </c>
      <c r="G2157">
        <v>2032</v>
      </c>
      <c r="H2157">
        <v>2023.48</v>
      </c>
      <c r="I2157">
        <v>608065.47</v>
      </c>
      <c r="K2157">
        <v>458.32299999999998</v>
      </c>
      <c r="L2157">
        <v>0.1472</v>
      </c>
      <c r="M2157">
        <v>608182.85</v>
      </c>
      <c r="N2157">
        <v>0.10299999999999999</v>
      </c>
      <c r="O2157">
        <v>770.197</v>
      </c>
      <c r="P2157">
        <v>0.2828</v>
      </c>
      <c r="Q2157">
        <v>5927693.9950000001</v>
      </c>
      <c r="R2157" t="s">
        <v>82</v>
      </c>
      <c r="T2157" t="s">
        <v>65</v>
      </c>
      <c r="U2157" t="s">
        <v>127</v>
      </c>
      <c r="V2157" t="s">
        <v>211</v>
      </c>
      <c r="W2157" t="s">
        <v>51</v>
      </c>
      <c r="Y2157" t="s">
        <v>265</v>
      </c>
    </row>
    <row r="2158" spans="1:25" x14ac:dyDescent="0.45">
      <c r="A2158" t="s">
        <v>258</v>
      </c>
      <c r="B2158" t="s">
        <v>261</v>
      </c>
      <c r="C2158">
        <v>2364</v>
      </c>
      <c r="D2158">
        <v>2</v>
      </c>
      <c r="E2158" t="s">
        <v>266</v>
      </c>
      <c r="F2158">
        <v>2016</v>
      </c>
      <c r="G2158">
        <v>1110</v>
      </c>
      <c r="H2158">
        <v>1093.02</v>
      </c>
      <c r="I2158">
        <v>249865.91</v>
      </c>
      <c r="K2158">
        <v>155.303</v>
      </c>
      <c r="L2158">
        <v>0.1192</v>
      </c>
      <c r="M2158">
        <v>245954.93400000001</v>
      </c>
      <c r="N2158">
        <v>0.1027</v>
      </c>
      <c r="O2158">
        <v>320.755</v>
      </c>
      <c r="P2158">
        <v>0.3029</v>
      </c>
      <c r="Q2158">
        <v>2397220.534</v>
      </c>
      <c r="R2158" t="s">
        <v>82</v>
      </c>
      <c r="T2158" t="s">
        <v>65</v>
      </c>
      <c r="U2158" t="s">
        <v>127</v>
      </c>
      <c r="V2158" t="s">
        <v>211</v>
      </c>
      <c r="W2158" t="s">
        <v>51</v>
      </c>
      <c r="Y2158" t="s">
        <v>265</v>
      </c>
    </row>
    <row r="2159" spans="1:25" x14ac:dyDescent="0.45">
      <c r="A2159" t="s">
        <v>258</v>
      </c>
      <c r="B2159" t="s">
        <v>261</v>
      </c>
      <c r="C2159">
        <v>2364</v>
      </c>
      <c r="D2159">
        <v>2</v>
      </c>
      <c r="E2159" t="s">
        <v>266</v>
      </c>
      <c r="F2159">
        <v>2017</v>
      </c>
      <c r="G2159">
        <v>720</v>
      </c>
      <c r="H2159">
        <v>711.71</v>
      </c>
      <c r="I2159">
        <v>164088.73000000001</v>
      </c>
      <c r="K2159">
        <v>99.593999999999994</v>
      </c>
      <c r="L2159">
        <v>0.1032</v>
      </c>
      <c r="M2159">
        <v>173083.43</v>
      </c>
      <c r="N2159">
        <v>0.10299999999999999</v>
      </c>
      <c r="O2159">
        <v>243.15199999999999</v>
      </c>
      <c r="P2159">
        <v>0.33689999999999998</v>
      </c>
      <c r="Q2159">
        <v>1686969.757</v>
      </c>
      <c r="R2159" t="s">
        <v>82</v>
      </c>
      <c r="T2159" t="s">
        <v>65</v>
      </c>
      <c r="U2159" t="s">
        <v>127</v>
      </c>
      <c r="V2159" t="s">
        <v>211</v>
      </c>
      <c r="W2159" t="s">
        <v>51</v>
      </c>
      <c r="Y2159" t="s">
        <v>265</v>
      </c>
    </row>
    <row r="2160" spans="1:25" x14ac:dyDescent="0.45">
      <c r="A2160" t="s">
        <v>258</v>
      </c>
      <c r="B2160" t="s">
        <v>261</v>
      </c>
      <c r="C2160">
        <v>2364</v>
      </c>
      <c r="D2160">
        <v>2</v>
      </c>
      <c r="E2160" t="s">
        <v>266</v>
      </c>
      <c r="F2160">
        <v>2018</v>
      </c>
      <c r="G2160">
        <v>1853</v>
      </c>
      <c r="H2160">
        <v>1826.74</v>
      </c>
      <c r="I2160">
        <v>474616.75</v>
      </c>
      <c r="K2160">
        <v>298.80900000000003</v>
      </c>
      <c r="L2160">
        <v>0.1198</v>
      </c>
      <c r="M2160">
        <v>483167.69699999999</v>
      </c>
      <c r="N2160">
        <v>0.10299999999999999</v>
      </c>
      <c r="O2160">
        <v>557.82000000000005</v>
      </c>
      <c r="P2160">
        <v>0.29599999999999999</v>
      </c>
      <c r="Q2160">
        <v>4709238.2259999998</v>
      </c>
      <c r="R2160" t="s">
        <v>82</v>
      </c>
      <c r="T2160" t="s">
        <v>65</v>
      </c>
      <c r="U2160" t="s">
        <v>127</v>
      </c>
      <c r="V2160" t="s">
        <v>211</v>
      </c>
      <c r="W2160" t="s">
        <v>51</v>
      </c>
      <c r="Y2160" t="s">
        <v>265</v>
      </c>
    </row>
    <row r="2161" spans="1:25" x14ac:dyDescent="0.45">
      <c r="A2161" t="s">
        <v>258</v>
      </c>
      <c r="B2161" t="s">
        <v>261</v>
      </c>
      <c r="C2161">
        <v>2364</v>
      </c>
      <c r="D2161">
        <v>2</v>
      </c>
      <c r="E2161" t="s">
        <v>266</v>
      </c>
      <c r="F2161">
        <v>2019</v>
      </c>
      <c r="G2161">
        <v>1190</v>
      </c>
      <c r="H2161">
        <v>1168.47</v>
      </c>
      <c r="I2161">
        <v>260216.94</v>
      </c>
      <c r="K2161">
        <v>151.904</v>
      </c>
      <c r="L2161">
        <v>9.6299999999999997E-2</v>
      </c>
      <c r="M2161">
        <v>277537.96899999998</v>
      </c>
      <c r="N2161">
        <v>0.10290000000000001</v>
      </c>
      <c r="O2161">
        <v>330.09800000000001</v>
      </c>
      <c r="P2161">
        <v>0.31359999999999999</v>
      </c>
      <c r="Q2161">
        <v>2705054.1349999998</v>
      </c>
      <c r="R2161" t="s">
        <v>82</v>
      </c>
      <c r="T2161" t="s">
        <v>65</v>
      </c>
      <c r="U2161" t="s">
        <v>127</v>
      </c>
      <c r="V2161" t="s">
        <v>211</v>
      </c>
      <c r="W2161" t="s">
        <v>51</v>
      </c>
      <c r="Y2161" t="s">
        <v>265</v>
      </c>
    </row>
    <row r="2162" spans="1:25" x14ac:dyDescent="0.45">
      <c r="A2162" t="s">
        <v>258</v>
      </c>
      <c r="B2162" t="s">
        <v>261</v>
      </c>
      <c r="C2162">
        <v>2364</v>
      </c>
      <c r="D2162">
        <v>2</v>
      </c>
      <c r="E2162" t="s">
        <v>266</v>
      </c>
      <c r="F2162">
        <v>2020</v>
      </c>
      <c r="G2162">
        <v>463</v>
      </c>
      <c r="H2162">
        <v>454.4</v>
      </c>
      <c r="I2162">
        <v>100813.97</v>
      </c>
      <c r="K2162">
        <v>71.77</v>
      </c>
      <c r="L2162">
        <v>0.1182</v>
      </c>
      <c r="M2162">
        <v>102564.811</v>
      </c>
      <c r="N2162">
        <v>0.10299999999999999</v>
      </c>
      <c r="O2162">
        <v>112.181</v>
      </c>
      <c r="P2162">
        <v>0.2989</v>
      </c>
      <c r="Q2162">
        <v>999660.45499999996</v>
      </c>
      <c r="R2162" t="s">
        <v>82</v>
      </c>
      <c r="T2162" t="s">
        <v>65</v>
      </c>
      <c r="U2162" t="s">
        <v>127</v>
      </c>
      <c r="V2162" t="s">
        <v>211</v>
      </c>
      <c r="W2162" t="s">
        <v>51</v>
      </c>
      <c r="Y2162" t="s">
        <v>265</v>
      </c>
    </row>
    <row r="2163" spans="1:25" x14ac:dyDescent="0.45">
      <c r="A2163" t="s">
        <v>258</v>
      </c>
      <c r="B2163" t="s">
        <v>261</v>
      </c>
      <c r="C2163">
        <v>2364</v>
      </c>
      <c r="D2163">
        <v>2</v>
      </c>
      <c r="E2163" t="s">
        <v>266</v>
      </c>
      <c r="F2163">
        <v>2021</v>
      </c>
      <c r="G2163">
        <v>758</v>
      </c>
      <c r="H2163">
        <v>743.87</v>
      </c>
      <c r="I2163">
        <v>189342.83</v>
      </c>
      <c r="K2163">
        <v>128.755</v>
      </c>
      <c r="L2163">
        <v>0.12989999999999999</v>
      </c>
      <c r="M2163">
        <v>186616.823</v>
      </c>
      <c r="N2163">
        <v>0.10299999999999999</v>
      </c>
      <c r="O2163">
        <v>197.804</v>
      </c>
      <c r="P2163">
        <v>0.30530000000000002</v>
      </c>
      <c r="Q2163">
        <v>1818872.176</v>
      </c>
      <c r="R2163" t="s">
        <v>82</v>
      </c>
      <c r="T2163" t="s">
        <v>65</v>
      </c>
      <c r="U2163" t="s">
        <v>127</v>
      </c>
      <c r="V2163" t="s">
        <v>211</v>
      </c>
      <c r="W2163" t="s">
        <v>51</v>
      </c>
      <c r="Y2163" t="s">
        <v>265</v>
      </c>
    </row>
    <row r="2164" spans="1:25" x14ac:dyDescent="0.45">
      <c r="A2164" t="s">
        <v>258</v>
      </c>
      <c r="B2164" t="s">
        <v>261</v>
      </c>
      <c r="C2164">
        <v>2364</v>
      </c>
      <c r="D2164">
        <v>2</v>
      </c>
      <c r="E2164" t="s">
        <v>266</v>
      </c>
      <c r="F2164">
        <v>2022</v>
      </c>
      <c r="G2164">
        <v>887</v>
      </c>
      <c r="H2164">
        <v>869.38</v>
      </c>
      <c r="I2164">
        <v>202594.28</v>
      </c>
      <c r="K2164">
        <v>64.861999999999995</v>
      </c>
      <c r="L2164">
        <v>5.9299999999999999E-2</v>
      </c>
      <c r="M2164">
        <v>212738.14199999999</v>
      </c>
      <c r="N2164">
        <v>0.10290000000000001</v>
      </c>
      <c r="O2164">
        <v>258.53399999999999</v>
      </c>
      <c r="P2164">
        <v>0.33069999999999999</v>
      </c>
      <c r="Q2164">
        <v>2073469.6129999999</v>
      </c>
      <c r="R2164" t="s">
        <v>82</v>
      </c>
      <c r="T2164" t="s">
        <v>65</v>
      </c>
      <c r="U2164" t="s">
        <v>127</v>
      </c>
      <c r="V2164" t="s">
        <v>211</v>
      </c>
      <c r="W2164" t="s">
        <v>51</v>
      </c>
      <c r="Y2164" t="s">
        <v>265</v>
      </c>
    </row>
    <row r="2165" spans="1:25" x14ac:dyDescent="0.45">
      <c r="A2165" t="s">
        <v>258</v>
      </c>
      <c r="B2165" t="s">
        <v>261</v>
      </c>
      <c r="C2165">
        <v>2364</v>
      </c>
      <c r="D2165">
        <v>2</v>
      </c>
      <c r="E2165" t="s">
        <v>266</v>
      </c>
      <c r="F2165">
        <v>2023</v>
      </c>
      <c r="G2165">
        <v>721</v>
      </c>
      <c r="H2165">
        <v>708.31</v>
      </c>
      <c r="I2165">
        <v>140333.63</v>
      </c>
      <c r="K2165">
        <v>69.804000000000002</v>
      </c>
      <c r="L2165">
        <v>8.9300000000000004E-2</v>
      </c>
      <c r="M2165">
        <v>143698.68</v>
      </c>
      <c r="N2165">
        <v>0.10299999999999999</v>
      </c>
      <c r="O2165">
        <v>225.97200000000001</v>
      </c>
      <c r="P2165">
        <v>0.39589999999999997</v>
      </c>
      <c r="Q2165">
        <v>1400554.98</v>
      </c>
      <c r="R2165" t="s">
        <v>82</v>
      </c>
      <c r="T2165" t="s">
        <v>65</v>
      </c>
      <c r="U2165" t="s">
        <v>127</v>
      </c>
      <c r="V2165" t="s">
        <v>211</v>
      </c>
      <c r="W2165" t="s">
        <v>51</v>
      </c>
      <c r="Y2165" t="s">
        <v>265</v>
      </c>
    </row>
    <row r="2166" spans="1:25" x14ac:dyDescent="0.45">
      <c r="A2166" t="s">
        <v>258</v>
      </c>
      <c r="B2166" t="s">
        <v>261</v>
      </c>
      <c r="C2166">
        <v>2364</v>
      </c>
      <c r="D2166">
        <v>2</v>
      </c>
      <c r="E2166" t="s">
        <v>266</v>
      </c>
      <c r="F2166">
        <v>2024</v>
      </c>
      <c r="G2166">
        <v>175</v>
      </c>
      <c r="H2166">
        <v>169.16</v>
      </c>
      <c r="I2166">
        <v>34951.47</v>
      </c>
      <c r="K2166">
        <v>12.538</v>
      </c>
      <c r="L2166">
        <v>5.2400000000000002E-2</v>
      </c>
      <c r="M2166">
        <v>39234.209000000003</v>
      </c>
      <c r="N2166">
        <v>0.10299999999999999</v>
      </c>
      <c r="O2166">
        <v>67.400999999999996</v>
      </c>
      <c r="P2166">
        <v>0.47270000000000001</v>
      </c>
      <c r="Q2166">
        <v>382398.79800000001</v>
      </c>
      <c r="R2166" t="s">
        <v>82</v>
      </c>
      <c r="T2166" t="s">
        <v>65</v>
      </c>
      <c r="U2166" t="s">
        <v>127</v>
      </c>
      <c r="V2166" t="s">
        <v>211</v>
      </c>
      <c r="W2166" t="s">
        <v>51</v>
      </c>
      <c r="Y2166" t="s">
        <v>265</v>
      </c>
    </row>
    <row r="2167" spans="1:25" x14ac:dyDescent="0.45">
      <c r="A2167" t="s">
        <v>258</v>
      </c>
      <c r="B2167" t="s">
        <v>261</v>
      </c>
      <c r="C2167">
        <v>2364</v>
      </c>
      <c r="D2167" t="s">
        <v>158</v>
      </c>
      <c r="F2167">
        <v>2009</v>
      </c>
      <c r="G2167">
        <v>19</v>
      </c>
      <c r="H2167">
        <v>19</v>
      </c>
      <c r="I2167">
        <v>106</v>
      </c>
      <c r="O2167">
        <v>1.911</v>
      </c>
      <c r="P2167">
        <v>0.84</v>
      </c>
      <c r="Q2167">
        <v>4550.5</v>
      </c>
      <c r="R2167" t="s">
        <v>27</v>
      </c>
      <c r="T2167" t="s">
        <v>28</v>
      </c>
      <c r="Y2167" t="s">
        <v>260</v>
      </c>
    </row>
    <row r="2168" spans="1:25" x14ac:dyDescent="0.45">
      <c r="A2168" t="s">
        <v>258</v>
      </c>
      <c r="B2168" t="s">
        <v>261</v>
      </c>
      <c r="C2168">
        <v>2364</v>
      </c>
      <c r="D2168" t="s">
        <v>158</v>
      </c>
      <c r="F2168">
        <v>2010</v>
      </c>
      <c r="G2168">
        <v>20</v>
      </c>
      <c r="H2168">
        <v>20</v>
      </c>
      <c r="I2168">
        <v>164</v>
      </c>
      <c r="O2168">
        <v>1.9159999999999999</v>
      </c>
      <c r="P2168">
        <v>0.8</v>
      </c>
      <c r="Q2168">
        <v>4790</v>
      </c>
      <c r="R2168" t="s">
        <v>27</v>
      </c>
      <c r="T2168" t="s">
        <v>28</v>
      </c>
      <c r="Y2168" t="s">
        <v>260</v>
      </c>
    </row>
    <row r="2169" spans="1:25" x14ac:dyDescent="0.45">
      <c r="A2169" t="s">
        <v>258</v>
      </c>
      <c r="B2169" t="s">
        <v>261</v>
      </c>
      <c r="C2169">
        <v>2364</v>
      </c>
      <c r="D2169" t="s">
        <v>158</v>
      </c>
      <c r="F2169">
        <v>2011</v>
      </c>
      <c r="G2169">
        <v>9</v>
      </c>
      <c r="H2169">
        <v>9</v>
      </c>
      <c r="I2169">
        <v>54</v>
      </c>
      <c r="O2169">
        <v>0.86199999999999999</v>
      </c>
      <c r="P2169">
        <v>0.8</v>
      </c>
      <c r="Q2169">
        <v>2155.5</v>
      </c>
      <c r="R2169" t="s">
        <v>27</v>
      </c>
      <c r="T2169" t="s">
        <v>28</v>
      </c>
      <c r="Y2169" t="s">
        <v>260</v>
      </c>
    </row>
    <row r="2170" spans="1:25" x14ac:dyDescent="0.45">
      <c r="A2170" t="s">
        <v>258</v>
      </c>
      <c r="B2170" t="s">
        <v>261</v>
      </c>
      <c r="C2170">
        <v>2364</v>
      </c>
      <c r="D2170" t="s">
        <v>158</v>
      </c>
      <c r="F2170">
        <v>2012</v>
      </c>
      <c r="G2170">
        <v>9</v>
      </c>
      <c r="H2170">
        <v>9</v>
      </c>
      <c r="I2170">
        <v>48</v>
      </c>
      <c r="O2170">
        <v>0.86199999999999999</v>
      </c>
      <c r="P2170">
        <v>0.8</v>
      </c>
      <c r="Q2170">
        <v>2155.5</v>
      </c>
      <c r="R2170" t="s">
        <v>27</v>
      </c>
      <c r="T2170" t="s">
        <v>28</v>
      </c>
      <c r="Y2170" t="s">
        <v>260</v>
      </c>
    </row>
    <row r="2171" spans="1:25" x14ac:dyDescent="0.45">
      <c r="A2171" t="s">
        <v>258</v>
      </c>
      <c r="B2171" t="s">
        <v>261</v>
      </c>
      <c r="C2171">
        <v>2364</v>
      </c>
      <c r="D2171" t="s">
        <v>158</v>
      </c>
      <c r="F2171">
        <v>2013</v>
      </c>
      <c r="G2171">
        <v>45</v>
      </c>
      <c r="H2171">
        <v>45</v>
      </c>
      <c r="I2171">
        <v>351</v>
      </c>
      <c r="O2171">
        <v>3.6160000000000001</v>
      </c>
      <c r="P2171">
        <v>0.67100000000000004</v>
      </c>
      <c r="Q2171">
        <v>10777.5</v>
      </c>
      <c r="R2171" t="s">
        <v>27</v>
      </c>
      <c r="T2171" t="s">
        <v>28</v>
      </c>
      <c r="Y2171" t="s">
        <v>260</v>
      </c>
    </row>
    <row r="2172" spans="1:25" x14ac:dyDescent="0.45">
      <c r="A2172" t="s">
        <v>258</v>
      </c>
      <c r="B2172" t="s">
        <v>261</v>
      </c>
      <c r="C2172">
        <v>2364</v>
      </c>
      <c r="D2172" t="s">
        <v>158</v>
      </c>
      <c r="F2172">
        <v>2014</v>
      </c>
      <c r="G2172">
        <v>25</v>
      </c>
      <c r="H2172">
        <v>25</v>
      </c>
      <c r="I2172">
        <v>118</v>
      </c>
      <c r="O2172">
        <v>2.0089999999999999</v>
      </c>
      <c r="P2172">
        <v>0.67100000000000004</v>
      </c>
      <c r="Q2172">
        <v>5987.5</v>
      </c>
      <c r="R2172" t="s">
        <v>27</v>
      </c>
      <c r="T2172" t="s">
        <v>28</v>
      </c>
      <c r="Y2172" t="s">
        <v>260</v>
      </c>
    </row>
    <row r="2173" spans="1:25" x14ac:dyDescent="0.45">
      <c r="A2173" t="s">
        <v>258</v>
      </c>
      <c r="B2173" t="s">
        <v>261</v>
      </c>
      <c r="C2173">
        <v>2364</v>
      </c>
      <c r="D2173" t="s">
        <v>158</v>
      </c>
      <c r="F2173">
        <v>2015</v>
      </c>
      <c r="G2173">
        <v>19</v>
      </c>
      <c r="H2173">
        <v>19</v>
      </c>
      <c r="I2173">
        <v>155</v>
      </c>
      <c r="O2173">
        <v>1.5269999999999999</v>
      </c>
      <c r="P2173">
        <v>0.67100000000000004</v>
      </c>
      <c r="Q2173">
        <v>4550.5</v>
      </c>
      <c r="R2173" t="s">
        <v>27</v>
      </c>
      <c r="T2173" t="s">
        <v>28</v>
      </c>
      <c r="Y2173" t="s">
        <v>260</v>
      </c>
    </row>
    <row r="2174" spans="1:25" x14ac:dyDescent="0.45">
      <c r="A2174" t="s">
        <v>258</v>
      </c>
      <c r="B2174" t="s">
        <v>261</v>
      </c>
      <c r="C2174">
        <v>2364</v>
      </c>
      <c r="D2174" t="s">
        <v>158</v>
      </c>
      <c r="F2174">
        <v>2016</v>
      </c>
      <c r="G2174">
        <v>17</v>
      </c>
      <c r="H2174">
        <v>17</v>
      </c>
      <c r="I2174">
        <v>203</v>
      </c>
      <c r="O2174">
        <v>1.6459999999999999</v>
      </c>
      <c r="P2174">
        <v>0.80859999999999999</v>
      </c>
      <c r="Q2174">
        <v>4071.5</v>
      </c>
      <c r="R2174" t="s">
        <v>27</v>
      </c>
      <c r="T2174" t="s">
        <v>28</v>
      </c>
      <c r="Y2174" t="s">
        <v>260</v>
      </c>
    </row>
    <row r="2175" spans="1:25" x14ac:dyDescent="0.45">
      <c r="A2175" t="s">
        <v>258</v>
      </c>
      <c r="B2175" t="s">
        <v>261</v>
      </c>
      <c r="C2175">
        <v>2364</v>
      </c>
      <c r="D2175" t="s">
        <v>158</v>
      </c>
      <c r="F2175">
        <v>2017</v>
      </c>
      <c r="G2175">
        <v>20</v>
      </c>
      <c r="H2175">
        <v>20</v>
      </c>
      <c r="I2175">
        <v>198</v>
      </c>
      <c r="O2175">
        <v>1.9810000000000001</v>
      </c>
      <c r="P2175">
        <v>0.82699999999999996</v>
      </c>
      <c r="Q2175">
        <v>4790</v>
      </c>
      <c r="R2175" t="s">
        <v>27</v>
      </c>
      <c r="T2175" t="s">
        <v>28</v>
      </c>
      <c r="Y2175" t="s">
        <v>260</v>
      </c>
    </row>
    <row r="2176" spans="1:25" x14ac:dyDescent="0.45">
      <c r="A2176" t="s">
        <v>258</v>
      </c>
      <c r="B2176" t="s">
        <v>261</v>
      </c>
      <c r="C2176">
        <v>2364</v>
      </c>
      <c r="D2176" t="s">
        <v>158</v>
      </c>
      <c r="F2176">
        <v>2018</v>
      </c>
      <c r="G2176">
        <v>25</v>
      </c>
      <c r="H2176">
        <v>25</v>
      </c>
      <c r="I2176">
        <v>215</v>
      </c>
      <c r="O2176">
        <v>2.476</v>
      </c>
      <c r="P2176">
        <v>0.82699999999999996</v>
      </c>
      <c r="Q2176">
        <v>5987.5</v>
      </c>
      <c r="R2176" t="s">
        <v>27</v>
      </c>
      <c r="T2176" t="s">
        <v>28</v>
      </c>
      <c r="Y2176" t="s">
        <v>260</v>
      </c>
    </row>
    <row r="2177" spans="1:25" x14ac:dyDescent="0.45">
      <c r="A2177" t="s">
        <v>258</v>
      </c>
      <c r="B2177" t="s">
        <v>261</v>
      </c>
      <c r="C2177">
        <v>2364</v>
      </c>
      <c r="D2177" t="s">
        <v>158</v>
      </c>
      <c r="F2177">
        <v>2019</v>
      </c>
      <c r="G2177">
        <v>13</v>
      </c>
      <c r="H2177">
        <v>13</v>
      </c>
      <c r="I2177">
        <v>127</v>
      </c>
      <c r="O2177">
        <v>1.2430000000000001</v>
      </c>
      <c r="P2177">
        <v>0.79820000000000002</v>
      </c>
      <c r="Q2177">
        <v>3113.5</v>
      </c>
      <c r="R2177" t="s">
        <v>27</v>
      </c>
      <c r="T2177" t="s">
        <v>28</v>
      </c>
      <c r="Y2177" t="s">
        <v>260</v>
      </c>
    </row>
    <row r="2178" spans="1:25" x14ac:dyDescent="0.45">
      <c r="A2178" t="s">
        <v>258</v>
      </c>
      <c r="B2178" t="s">
        <v>261</v>
      </c>
      <c r="C2178">
        <v>2364</v>
      </c>
      <c r="D2178" t="s">
        <v>158</v>
      </c>
      <c r="F2178">
        <v>2020</v>
      </c>
      <c r="G2178">
        <v>56</v>
      </c>
      <c r="H2178">
        <v>56</v>
      </c>
      <c r="I2178">
        <v>420</v>
      </c>
      <c r="O2178">
        <v>5.3170000000000002</v>
      </c>
      <c r="P2178">
        <v>0.79300000000000004</v>
      </c>
      <c r="Q2178">
        <v>13412</v>
      </c>
      <c r="R2178" t="s">
        <v>27</v>
      </c>
      <c r="T2178" t="s">
        <v>28</v>
      </c>
      <c r="Y2178" t="s">
        <v>260</v>
      </c>
    </row>
    <row r="2179" spans="1:25" x14ac:dyDescent="0.45">
      <c r="A2179" t="s">
        <v>258</v>
      </c>
      <c r="B2179" t="s">
        <v>261</v>
      </c>
      <c r="C2179">
        <v>2364</v>
      </c>
      <c r="D2179" t="s">
        <v>158</v>
      </c>
      <c r="F2179">
        <v>2021</v>
      </c>
      <c r="G2179">
        <v>20</v>
      </c>
      <c r="H2179">
        <v>20</v>
      </c>
      <c r="I2179">
        <v>182</v>
      </c>
      <c r="O2179">
        <v>1.899</v>
      </c>
      <c r="P2179">
        <v>0.79300000000000004</v>
      </c>
      <c r="Q2179">
        <v>4790</v>
      </c>
      <c r="R2179" t="s">
        <v>27</v>
      </c>
      <c r="T2179" t="s">
        <v>28</v>
      </c>
      <c r="Y2179" t="s">
        <v>260</v>
      </c>
    </row>
    <row r="2180" spans="1:25" x14ac:dyDescent="0.45">
      <c r="A2180" t="s">
        <v>258</v>
      </c>
      <c r="B2180" t="s">
        <v>261</v>
      </c>
      <c r="C2180">
        <v>2364</v>
      </c>
      <c r="D2180" t="s">
        <v>158</v>
      </c>
      <c r="F2180">
        <v>2022</v>
      </c>
      <c r="G2180">
        <v>21</v>
      </c>
      <c r="H2180">
        <v>21</v>
      </c>
      <c r="I2180">
        <v>162</v>
      </c>
      <c r="O2180">
        <v>2.044</v>
      </c>
      <c r="P2180">
        <v>0.81299999999999994</v>
      </c>
      <c r="Q2180">
        <v>5029.5</v>
      </c>
      <c r="R2180" t="s">
        <v>27</v>
      </c>
      <c r="T2180" t="s">
        <v>28</v>
      </c>
      <c r="Y2180" t="s">
        <v>260</v>
      </c>
    </row>
    <row r="2181" spans="1:25" x14ac:dyDescent="0.45">
      <c r="A2181" t="s">
        <v>258</v>
      </c>
      <c r="B2181" t="s">
        <v>261</v>
      </c>
      <c r="C2181">
        <v>2364</v>
      </c>
      <c r="D2181" t="s">
        <v>158</v>
      </c>
      <c r="F2181">
        <v>2023</v>
      </c>
      <c r="G2181">
        <v>48</v>
      </c>
      <c r="H2181">
        <v>48</v>
      </c>
      <c r="I2181">
        <v>342</v>
      </c>
      <c r="O2181">
        <v>4.9029999999999996</v>
      </c>
      <c r="P2181">
        <v>0.85299999999999998</v>
      </c>
      <c r="Q2181">
        <v>11496</v>
      </c>
      <c r="R2181" t="s">
        <v>27</v>
      </c>
      <c r="T2181" t="s">
        <v>28</v>
      </c>
      <c r="Y2181" t="s">
        <v>260</v>
      </c>
    </row>
    <row r="2182" spans="1:25" x14ac:dyDescent="0.45">
      <c r="A2182" t="s">
        <v>258</v>
      </c>
      <c r="B2182" t="s">
        <v>261</v>
      </c>
      <c r="C2182">
        <v>2364</v>
      </c>
      <c r="D2182" t="s">
        <v>158</v>
      </c>
      <c r="F2182">
        <v>2024</v>
      </c>
      <c r="G2182">
        <v>11</v>
      </c>
      <c r="H2182">
        <v>11</v>
      </c>
      <c r="I2182">
        <v>94</v>
      </c>
      <c r="O2182">
        <v>1.1240000000000001</v>
      </c>
      <c r="P2182">
        <v>0.85299999999999998</v>
      </c>
      <c r="Q2182">
        <v>2634.5</v>
      </c>
      <c r="R2182" t="s">
        <v>27</v>
      </c>
      <c r="T2182" t="s">
        <v>28</v>
      </c>
      <c r="Y2182" t="s">
        <v>260</v>
      </c>
    </row>
    <row r="2183" spans="1:25" x14ac:dyDescent="0.45">
      <c r="A2183" t="s">
        <v>258</v>
      </c>
      <c r="B2183" t="s">
        <v>261</v>
      </c>
      <c r="C2183">
        <v>2364</v>
      </c>
      <c r="D2183" t="s">
        <v>162</v>
      </c>
      <c r="F2183">
        <v>2009</v>
      </c>
      <c r="G2183">
        <v>12</v>
      </c>
      <c r="H2183">
        <v>12</v>
      </c>
      <c r="I2183">
        <v>64</v>
      </c>
      <c r="O2183">
        <v>1.0629999999999999</v>
      </c>
      <c r="P2183">
        <v>0.74299999999999999</v>
      </c>
      <c r="Q2183">
        <v>2859.6</v>
      </c>
      <c r="R2183" t="s">
        <v>27</v>
      </c>
      <c r="T2183" t="s">
        <v>28</v>
      </c>
      <c r="Y2183" t="s">
        <v>260</v>
      </c>
    </row>
    <row r="2184" spans="1:25" x14ac:dyDescent="0.45">
      <c r="A2184" t="s">
        <v>258</v>
      </c>
      <c r="B2184" t="s">
        <v>261</v>
      </c>
      <c r="C2184">
        <v>2364</v>
      </c>
      <c r="D2184" t="s">
        <v>162</v>
      </c>
      <c r="F2184">
        <v>2010</v>
      </c>
      <c r="G2184">
        <v>14</v>
      </c>
      <c r="H2184">
        <v>14</v>
      </c>
      <c r="I2184">
        <v>103</v>
      </c>
      <c r="O2184">
        <v>1.4339999999999999</v>
      </c>
      <c r="P2184">
        <v>0.86</v>
      </c>
      <c r="Q2184">
        <v>3336.2</v>
      </c>
      <c r="R2184" t="s">
        <v>27</v>
      </c>
      <c r="T2184" t="s">
        <v>28</v>
      </c>
      <c r="Y2184" t="s">
        <v>260</v>
      </c>
    </row>
    <row r="2185" spans="1:25" x14ac:dyDescent="0.45">
      <c r="A2185" t="s">
        <v>258</v>
      </c>
      <c r="B2185" t="s">
        <v>261</v>
      </c>
      <c r="C2185">
        <v>2364</v>
      </c>
      <c r="D2185" t="s">
        <v>162</v>
      </c>
      <c r="F2185">
        <v>2011</v>
      </c>
      <c r="G2185">
        <v>8</v>
      </c>
      <c r="H2185">
        <v>8</v>
      </c>
      <c r="I2185">
        <v>31</v>
      </c>
      <c r="O2185">
        <v>0.82</v>
      </c>
      <c r="P2185">
        <v>0.86</v>
      </c>
      <c r="Q2185">
        <v>1906.4</v>
      </c>
      <c r="R2185" t="s">
        <v>27</v>
      </c>
      <c r="T2185" t="s">
        <v>28</v>
      </c>
      <c r="Y2185" t="s">
        <v>260</v>
      </c>
    </row>
    <row r="2186" spans="1:25" x14ac:dyDescent="0.45">
      <c r="A2186" t="s">
        <v>258</v>
      </c>
      <c r="B2186" t="s">
        <v>261</v>
      </c>
      <c r="C2186">
        <v>2364</v>
      </c>
      <c r="D2186" t="s">
        <v>162</v>
      </c>
      <c r="F2186">
        <v>2012</v>
      </c>
      <c r="G2186">
        <v>11</v>
      </c>
      <c r="H2186">
        <v>11</v>
      </c>
      <c r="I2186">
        <v>36</v>
      </c>
      <c r="O2186">
        <v>1.127</v>
      </c>
      <c r="P2186">
        <v>0.86</v>
      </c>
      <c r="Q2186">
        <v>2621.3000000000002</v>
      </c>
      <c r="R2186" t="s">
        <v>27</v>
      </c>
      <c r="T2186" t="s">
        <v>28</v>
      </c>
      <c r="Y2186" t="s">
        <v>260</v>
      </c>
    </row>
    <row r="2187" spans="1:25" x14ac:dyDescent="0.45">
      <c r="A2187" t="s">
        <v>258</v>
      </c>
      <c r="B2187" t="s">
        <v>261</v>
      </c>
      <c r="C2187">
        <v>2364</v>
      </c>
      <c r="D2187" t="s">
        <v>162</v>
      </c>
      <c r="F2187">
        <v>2013</v>
      </c>
      <c r="G2187">
        <v>36</v>
      </c>
      <c r="H2187">
        <v>36</v>
      </c>
      <c r="I2187">
        <v>273</v>
      </c>
      <c r="O2187">
        <v>2.8530000000000002</v>
      </c>
      <c r="P2187">
        <v>0.66500000000000004</v>
      </c>
      <c r="Q2187">
        <v>8578.7999999999993</v>
      </c>
      <c r="R2187" t="s">
        <v>27</v>
      </c>
      <c r="T2187" t="s">
        <v>28</v>
      </c>
      <c r="Y2187" t="s">
        <v>260</v>
      </c>
    </row>
    <row r="2188" spans="1:25" x14ac:dyDescent="0.45">
      <c r="A2188" t="s">
        <v>258</v>
      </c>
      <c r="B2188" t="s">
        <v>261</v>
      </c>
      <c r="C2188">
        <v>2364</v>
      </c>
      <c r="D2188" t="s">
        <v>162</v>
      </c>
      <c r="F2188">
        <v>2014</v>
      </c>
      <c r="G2188">
        <v>12</v>
      </c>
      <c r="H2188">
        <v>12</v>
      </c>
      <c r="I2188">
        <v>82</v>
      </c>
      <c r="O2188">
        <v>0.95099999999999996</v>
      </c>
      <c r="P2188">
        <v>0.66500000000000004</v>
      </c>
      <c r="Q2188">
        <v>2859.6</v>
      </c>
      <c r="R2188" t="s">
        <v>27</v>
      </c>
      <c r="T2188" t="s">
        <v>28</v>
      </c>
      <c r="Y2188" t="s">
        <v>260</v>
      </c>
    </row>
    <row r="2189" spans="1:25" x14ac:dyDescent="0.45">
      <c r="A2189" t="s">
        <v>258</v>
      </c>
      <c r="B2189" t="s">
        <v>261</v>
      </c>
      <c r="C2189">
        <v>2364</v>
      </c>
      <c r="D2189" t="s">
        <v>162</v>
      </c>
      <c r="F2189">
        <v>2015</v>
      </c>
      <c r="G2189">
        <v>16</v>
      </c>
      <c r="H2189">
        <v>16</v>
      </c>
      <c r="I2189">
        <v>118</v>
      </c>
      <c r="O2189">
        <v>1.268</v>
      </c>
      <c r="P2189">
        <v>0.66500000000000004</v>
      </c>
      <c r="Q2189">
        <v>3812.8</v>
      </c>
      <c r="R2189" t="s">
        <v>27</v>
      </c>
      <c r="T2189" t="s">
        <v>28</v>
      </c>
      <c r="Y2189" t="s">
        <v>260</v>
      </c>
    </row>
    <row r="2190" spans="1:25" x14ac:dyDescent="0.45">
      <c r="A2190" t="s">
        <v>258</v>
      </c>
      <c r="B2190" t="s">
        <v>261</v>
      </c>
      <c r="C2190">
        <v>2364</v>
      </c>
      <c r="D2190" t="s">
        <v>162</v>
      </c>
      <c r="F2190">
        <v>2016</v>
      </c>
      <c r="G2190">
        <v>13</v>
      </c>
      <c r="H2190">
        <v>13</v>
      </c>
      <c r="I2190">
        <v>126</v>
      </c>
      <c r="O2190">
        <v>1.304</v>
      </c>
      <c r="P2190">
        <v>0.84219999999999995</v>
      </c>
      <c r="Q2190">
        <v>3097.9</v>
      </c>
      <c r="R2190" t="s">
        <v>27</v>
      </c>
      <c r="T2190" t="s">
        <v>28</v>
      </c>
      <c r="Y2190" t="s">
        <v>260</v>
      </c>
    </row>
    <row r="2191" spans="1:25" x14ac:dyDescent="0.45">
      <c r="A2191" t="s">
        <v>258</v>
      </c>
      <c r="B2191" t="s">
        <v>261</v>
      </c>
      <c r="C2191">
        <v>2364</v>
      </c>
      <c r="D2191" t="s">
        <v>162</v>
      </c>
      <c r="F2191">
        <v>2017</v>
      </c>
      <c r="G2191">
        <v>10</v>
      </c>
      <c r="H2191">
        <v>10</v>
      </c>
      <c r="I2191">
        <v>98</v>
      </c>
      <c r="O2191">
        <v>1.0209999999999999</v>
      </c>
      <c r="P2191">
        <v>0.85699999999999998</v>
      </c>
      <c r="Q2191">
        <v>2383</v>
      </c>
      <c r="R2191" t="s">
        <v>27</v>
      </c>
      <c r="T2191" t="s">
        <v>28</v>
      </c>
      <c r="Y2191" t="s">
        <v>260</v>
      </c>
    </row>
    <row r="2192" spans="1:25" x14ac:dyDescent="0.45">
      <c r="A2192" t="s">
        <v>258</v>
      </c>
      <c r="B2192" t="s">
        <v>261</v>
      </c>
      <c r="C2192">
        <v>2364</v>
      </c>
      <c r="D2192" t="s">
        <v>162</v>
      </c>
      <c r="F2192">
        <v>2018</v>
      </c>
      <c r="G2192">
        <v>27</v>
      </c>
      <c r="H2192">
        <v>27</v>
      </c>
      <c r="I2192">
        <v>220</v>
      </c>
      <c r="O2192">
        <v>2.7570000000000001</v>
      </c>
      <c r="P2192">
        <v>0.85699999999999998</v>
      </c>
      <c r="Q2192">
        <v>6434.1</v>
      </c>
      <c r="R2192" t="s">
        <v>27</v>
      </c>
      <c r="T2192" t="s">
        <v>28</v>
      </c>
      <c r="Y2192" t="s">
        <v>260</v>
      </c>
    </row>
    <row r="2193" spans="1:25" x14ac:dyDescent="0.45">
      <c r="A2193" t="s">
        <v>258</v>
      </c>
      <c r="B2193" t="s">
        <v>261</v>
      </c>
      <c r="C2193">
        <v>2364</v>
      </c>
      <c r="D2193" t="s">
        <v>162</v>
      </c>
      <c r="F2193">
        <v>2019</v>
      </c>
      <c r="G2193">
        <v>10</v>
      </c>
      <c r="H2193">
        <v>10</v>
      </c>
      <c r="I2193">
        <v>90</v>
      </c>
      <c r="O2193">
        <v>1.0269999999999999</v>
      </c>
      <c r="P2193">
        <v>0.86180000000000001</v>
      </c>
      <c r="Q2193">
        <v>2383</v>
      </c>
      <c r="R2193" t="s">
        <v>27</v>
      </c>
      <c r="T2193" t="s">
        <v>28</v>
      </c>
      <c r="Y2193" t="s">
        <v>260</v>
      </c>
    </row>
    <row r="2194" spans="1:25" x14ac:dyDescent="0.45">
      <c r="A2194" t="s">
        <v>258</v>
      </c>
      <c r="B2194" t="s">
        <v>261</v>
      </c>
      <c r="C2194">
        <v>2364</v>
      </c>
      <c r="D2194" t="s">
        <v>162</v>
      </c>
      <c r="F2194">
        <v>2020</v>
      </c>
      <c r="G2194">
        <v>39</v>
      </c>
      <c r="H2194">
        <v>39</v>
      </c>
      <c r="I2194">
        <v>285</v>
      </c>
      <c r="O2194">
        <v>4.0110000000000001</v>
      </c>
      <c r="P2194">
        <v>0.86299999999999999</v>
      </c>
      <c r="Q2194">
        <v>9293.7000000000007</v>
      </c>
      <c r="R2194" t="s">
        <v>27</v>
      </c>
      <c r="T2194" t="s">
        <v>28</v>
      </c>
      <c r="Y2194" t="s">
        <v>260</v>
      </c>
    </row>
    <row r="2195" spans="1:25" x14ac:dyDescent="0.45">
      <c r="A2195" t="s">
        <v>258</v>
      </c>
      <c r="B2195" t="s">
        <v>261</v>
      </c>
      <c r="C2195">
        <v>2364</v>
      </c>
      <c r="D2195" t="s">
        <v>162</v>
      </c>
      <c r="F2195">
        <v>2021</v>
      </c>
      <c r="G2195">
        <v>42</v>
      </c>
      <c r="H2195">
        <v>42</v>
      </c>
      <c r="I2195">
        <v>330</v>
      </c>
      <c r="O2195">
        <v>4.32</v>
      </c>
      <c r="P2195">
        <v>0.86299999999999999</v>
      </c>
      <c r="Q2195">
        <v>10008.6</v>
      </c>
      <c r="R2195" t="s">
        <v>27</v>
      </c>
      <c r="T2195" t="s">
        <v>28</v>
      </c>
      <c r="Y2195" t="s">
        <v>260</v>
      </c>
    </row>
    <row r="2196" spans="1:25" x14ac:dyDescent="0.45">
      <c r="A2196" t="s">
        <v>258</v>
      </c>
      <c r="B2196" t="s">
        <v>261</v>
      </c>
      <c r="C2196">
        <v>2364</v>
      </c>
      <c r="D2196" t="s">
        <v>162</v>
      </c>
      <c r="F2196">
        <v>2022</v>
      </c>
      <c r="G2196">
        <v>16</v>
      </c>
      <c r="H2196">
        <v>16</v>
      </c>
      <c r="I2196">
        <v>137</v>
      </c>
      <c r="O2196">
        <v>1.575</v>
      </c>
      <c r="P2196">
        <v>0.82630000000000003</v>
      </c>
      <c r="Q2196">
        <v>3812.8</v>
      </c>
      <c r="R2196" t="s">
        <v>27</v>
      </c>
      <c r="T2196" t="s">
        <v>28</v>
      </c>
      <c r="Y2196" t="s">
        <v>260</v>
      </c>
    </row>
    <row r="2197" spans="1:25" x14ac:dyDescent="0.45">
      <c r="A2197" t="s">
        <v>258</v>
      </c>
      <c r="B2197" t="s">
        <v>261</v>
      </c>
      <c r="C2197">
        <v>2364</v>
      </c>
      <c r="D2197" t="s">
        <v>162</v>
      </c>
      <c r="F2197">
        <v>2023</v>
      </c>
      <c r="G2197">
        <v>40</v>
      </c>
      <c r="H2197">
        <v>40</v>
      </c>
      <c r="I2197">
        <v>304</v>
      </c>
      <c r="O2197">
        <v>3.7120000000000002</v>
      </c>
      <c r="P2197">
        <v>0.77900000000000003</v>
      </c>
      <c r="Q2197">
        <v>9532</v>
      </c>
      <c r="R2197" t="s">
        <v>27</v>
      </c>
      <c r="T2197" t="s">
        <v>28</v>
      </c>
      <c r="Y2197" t="s">
        <v>260</v>
      </c>
    </row>
    <row r="2198" spans="1:25" x14ac:dyDescent="0.45">
      <c r="A2198" t="s">
        <v>258</v>
      </c>
      <c r="B2198" t="s">
        <v>261</v>
      </c>
      <c r="C2198">
        <v>2364</v>
      </c>
      <c r="D2198" t="s">
        <v>162</v>
      </c>
      <c r="F2198">
        <v>2024</v>
      </c>
      <c r="G2198">
        <v>9</v>
      </c>
      <c r="H2198">
        <v>9</v>
      </c>
      <c r="I2198">
        <v>81</v>
      </c>
      <c r="O2198">
        <v>0.83499999999999996</v>
      </c>
      <c r="P2198">
        <v>0.77900000000000003</v>
      </c>
      <c r="Q2198">
        <v>2144.6999999999998</v>
      </c>
      <c r="R2198" t="s">
        <v>27</v>
      </c>
      <c r="T2198" t="s">
        <v>28</v>
      </c>
      <c r="Y2198" t="s">
        <v>260</v>
      </c>
    </row>
    <row r="2199" spans="1:25" x14ac:dyDescent="0.45">
      <c r="A2199" t="s">
        <v>258</v>
      </c>
      <c r="B2199" t="s">
        <v>268</v>
      </c>
      <c r="C2199">
        <v>2367</v>
      </c>
      <c r="D2199">
        <v>4</v>
      </c>
      <c r="F2199">
        <v>2009</v>
      </c>
      <c r="G2199">
        <v>7308</v>
      </c>
      <c r="H2199">
        <v>7293.02</v>
      </c>
      <c r="I2199">
        <v>270057.59999999998</v>
      </c>
      <c r="K2199">
        <v>1828.3230000000001</v>
      </c>
      <c r="L2199">
        <v>1.1316999999999999</v>
      </c>
      <c r="M2199">
        <v>328567.18199999997</v>
      </c>
      <c r="N2199">
        <v>0.10249999999999999</v>
      </c>
      <c r="O2199">
        <v>428.47</v>
      </c>
      <c r="P2199">
        <v>0.26729999999999998</v>
      </c>
      <c r="Q2199">
        <v>3207815.6719999998</v>
      </c>
      <c r="R2199" t="s">
        <v>82</v>
      </c>
      <c r="S2199" t="s">
        <v>45</v>
      </c>
      <c r="T2199" t="s">
        <v>63</v>
      </c>
      <c r="V2199" t="s">
        <v>244</v>
      </c>
      <c r="W2199" t="s">
        <v>51</v>
      </c>
      <c r="Y2199" t="s">
        <v>262</v>
      </c>
    </row>
    <row r="2200" spans="1:25" x14ac:dyDescent="0.45">
      <c r="A2200" t="s">
        <v>258</v>
      </c>
      <c r="B2200" t="s">
        <v>268</v>
      </c>
      <c r="C2200">
        <v>2367</v>
      </c>
      <c r="D2200">
        <v>4</v>
      </c>
      <c r="F2200">
        <v>2010</v>
      </c>
      <c r="G2200">
        <v>7269</v>
      </c>
      <c r="H2200">
        <v>7212.7</v>
      </c>
      <c r="I2200">
        <v>248400.22</v>
      </c>
      <c r="K2200">
        <v>1646.202</v>
      </c>
      <c r="L2200">
        <v>1.1342000000000001</v>
      </c>
      <c r="M2200">
        <v>294581.46899999998</v>
      </c>
      <c r="N2200">
        <v>0.1016</v>
      </c>
      <c r="O2200">
        <v>415.60599999999999</v>
      </c>
      <c r="P2200">
        <v>0.28789999999999999</v>
      </c>
      <c r="Q2200">
        <v>2878000.966</v>
      </c>
      <c r="R2200" t="s">
        <v>82</v>
      </c>
      <c r="S2200" t="s">
        <v>45</v>
      </c>
      <c r="T2200" t="s">
        <v>63</v>
      </c>
      <c r="V2200" t="s">
        <v>244</v>
      </c>
      <c r="W2200" t="s">
        <v>51</v>
      </c>
      <c r="Y2200" t="s">
        <v>262</v>
      </c>
    </row>
    <row r="2201" spans="1:25" x14ac:dyDescent="0.45">
      <c r="A2201" t="s">
        <v>258</v>
      </c>
      <c r="B2201" t="s">
        <v>268</v>
      </c>
      <c r="C2201">
        <v>2367</v>
      </c>
      <c r="D2201">
        <v>4</v>
      </c>
      <c r="F2201">
        <v>2011</v>
      </c>
      <c r="G2201">
        <v>4005</v>
      </c>
      <c r="H2201">
        <v>3940.33</v>
      </c>
      <c r="I2201">
        <v>134430.09</v>
      </c>
      <c r="K2201">
        <v>877.93</v>
      </c>
      <c r="L2201">
        <v>1.0931</v>
      </c>
      <c r="M2201">
        <v>162099.16800000001</v>
      </c>
      <c r="N2201">
        <v>0.1011</v>
      </c>
      <c r="O2201">
        <v>233.536</v>
      </c>
      <c r="P2201">
        <v>0.28889999999999999</v>
      </c>
      <c r="Q2201">
        <v>1587853.173</v>
      </c>
      <c r="R2201" t="s">
        <v>82</v>
      </c>
      <c r="S2201" t="s">
        <v>45</v>
      </c>
      <c r="T2201" t="s">
        <v>63</v>
      </c>
      <c r="V2201" t="s">
        <v>244</v>
      </c>
      <c r="W2201" t="s">
        <v>51</v>
      </c>
      <c r="Y2201" t="s">
        <v>262</v>
      </c>
    </row>
    <row r="2202" spans="1:25" x14ac:dyDescent="0.45">
      <c r="A2202" t="s">
        <v>258</v>
      </c>
      <c r="B2202" t="s">
        <v>268</v>
      </c>
      <c r="C2202">
        <v>2367</v>
      </c>
      <c r="D2202">
        <v>4</v>
      </c>
      <c r="F2202">
        <v>2012</v>
      </c>
      <c r="G2202">
        <v>1853</v>
      </c>
      <c r="H2202">
        <v>1789.3</v>
      </c>
      <c r="I2202">
        <v>52608.97</v>
      </c>
      <c r="K2202">
        <v>369.572</v>
      </c>
      <c r="L2202">
        <v>1.1180000000000001</v>
      </c>
      <c r="M2202">
        <v>64554.413999999997</v>
      </c>
      <c r="N2202">
        <v>9.8000000000000004E-2</v>
      </c>
      <c r="O2202">
        <v>87.873999999999995</v>
      </c>
      <c r="P2202">
        <v>0.2611</v>
      </c>
      <c r="Q2202">
        <v>636824.33600000001</v>
      </c>
      <c r="R2202" t="s">
        <v>82</v>
      </c>
      <c r="S2202" t="s">
        <v>45</v>
      </c>
      <c r="T2202" t="s">
        <v>63</v>
      </c>
      <c r="V2202" t="s">
        <v>244</v>
      </c>
      <c r="W2202" t="s">
        <v>51</v>
      </c>
      <c r="Y2202" t="s">
        <v>262</v>
      </c>
    </row>
    <row r="2203" spans="1:25" x14ac:dyDescent="0.45">
      <c r="A2203" t="s">
        <v>258</v>
      </c>
      <c r="B2203" t="s">
        <v>268</v>
      </c>
      <c r="C2203">
        <v>2367</v>
      </c>
      <c r="D2203">
        <v>4</v>
      </c>
      <c r="F2203">
        <v>2013</v>
      </c>
      <c r="G2203">
        <v>3117</v>
      </c>
      <c r="H2203">
        <v>3040.65</v>
      </c>
      <c r="I2203">
        <v>104241.63</v>
      </c>
      <c r="K2203">
        <v>804.20600000000002</v>
      </c>
      <c r="L2203">
        <v>1.2706999999999999</v>
      </c>
      <c r="M2203">
        <v>125589.291</v>
      </c>
      <c r="N2203">
        <v>9.8900000000000002E-2</v>
      </c>
      <c r="O2203">
        <v>165.21799999999999</v>
      </c>
      <c r="P2203">
        <v>0.2477</v>
      </c>
      <c r="Q2203">
        <v>1233099.9580000001</v>
      </c>
      <c r="R2203" t="s">
        <v>82</v>
      </c>
      <c r="S2203" t="s">
        <v>45</v>
      </c>
      <c r="T2203" t="s">
        <v>63</v>
      </c>
      <c r="V2203" t="s">
        <v>244</v>
      </c>
      <c r="W2203" t="s">
        <v>51</v>
      </c>
      <c r="Y2203" t="s">
        <v>262</v>
      </c>
    </row>
    <row r="2204" spans="1:25" x14ac:dyDescent="0.45">
      <c r="A2204" t="s">
        <v>258</v>
      </c>
      <c r="B2204" t="s">
        <v>268</v>
      </c>
      <c r="C2204">
        <v>2367</v>
      </c>
      <c r="D2204">
        <v>4</v>
      </c>
      <c r="F2204">
        <v>2014</v>
      </c>
      <c r="G2204">
        <v>3223</v>
      </c>
      <c r="H2204">
        <v>3148.81</v>
      </c>
      <c r="I2204">
        <v>104936.24</v>
      </c>
      <c r="K2204">
        <v>664.55399999999997</v>
      </c>
      <c r="L2204">
        <v>1.0116000000000001</v>
      </c>
      <c r="M2204">
        <v>129472.417</v>
      </c>
      <c r="N2204">
        <v>9.8000000000000004E-2</v>
      </c>
      <c r="O2204">
        <v>180.834</v>
      </c>
      <c r="P2204">
        <v>0.25819999999999999</v>
      </c>
      <c r="Q2204">
        <v>1273727.2169999999</v>
      </c>
      <c r="R2204" t="s">
        <v>82</v>
      </c>
      <c r="S2204" t="s">
        <v>45</v>
      </c>
      <c r="T2204" t="s">
        <v>63</v>
      </c>
      <c r="V2204" t="s">
        <v>244</v>
      </c>
      <c r="W2204" t="s">
        <v>51</v>
      </c>
      <c r="Y2204" t="s">
        <v>262</v>
      </c>
    </row>
    <row r="2205" spans="1:25" x14ac:dyDescent="0.45">
      <c r="A2205" t="s">
        <v>258</v>
      </c>
      <c r="B2205" t="s">
        <v>268</v>
      </c>
      <c r="C2205">
        <v>2367</v>
      </c>
      <c r="D2205">
        <v>4</v>
      </c>
      <c r="F2205">
        <v>2015</v>
      </c>
      <c r="G2205">
        <v>3103</v>
      </c>
      <c r="H2205">
        <v>3010.85</v>
      </c>
      <c r="I2205">
        <v>90375.14</v>
      </c>
      <c r="K2205">
        <v>444.512</v>
      </c>
      <c r="L2205">
        <v>0.73699999999999999</v>
      </c>
      <c r="M2205">
        <v>115715.55499999999</v>
      </c>
      <c r="N2205">
        <v>9.7100000000000006E-2</v>
      </c>
      <c r="O2205">
        <v>142.87299999999999</v>
      </c>
      <c r="P2205">
        <v>0.2316</v>
      </c>
      <c r="Q2205">
        <v>1140165.5660000001</v>
      </c>
      <c r="R2205" t="s">
        <v>82</v>
      </c>
      <c r="S2205" t="s">
        <v>45</v>
      </c>
      <c r="T2205" t="s">
        <v>63</v>
      </c>
      <c r="V2205" t="s">
        <v>244</v>
      </c>
      <c r="W2205" t="s">
        <v>51</v>
      </c>
      <c r="Y2205" t="s">
        <v>265</v>
      </c>
    </row>
    <row r="2206" spans="1:25" x14ac:dyDescent="0.45">
      <c r="A2206" t="s">
        <v>258</v>
      </c>
      <c r="B2206" t="s">
        <v>268</v>
      </c>
      <c r="C2206">
        <v>2367</v>
      </c>
      <c r="D2206">
        <v>4</v>
      </c>
      <c r="F2206">
        <v>2016</v>
      </c>
      <c r="G2206">
        <v>2196</v>
      </c>
      <c r="H2206">
        <v>2129.5500000000002</v>
      </c>
      <c r="I2206">
        <v>41655.589999999997</v>
      </c>
      <c r="K2206">
        <v>144.28100000000001</v>
      </c>
      <c r="L2206">
        <v>0.50219999999999998</v>
      </c>
      <c r="M2206">
        <v>55823.487000000001</v>
      </c>
      <c r="N2206">
        <v>9.2100000000000001E-2</v>
      </c>
      <c r="O2206">
        <v>62.1</v>
      </c>
      <c r="P2206">
        <v>0.1837</v>
      </c>
      <c r="Q2206">
        <v>557986.728</v>
      </c>
      <c r="R2206" t="s">
        <v>82</v>
      </c>
      <c r="S2206" t="s">
        <v>45</v>
      </c>
      <c r="T2206" t="s">
        <v>63</v>
      </c>
      <c r="V2206" t="s">
        <v>244</v>
      </c>
      <c r="W2206" t="s">
        <v>51</v>
      </c>
      <c r="X2206" t="s">
        <v>269</v>
      </c>
      <c r="Y2206" t="s">
        <v>265</v>
      </c>
    </row>
    <row r="2207" spans="1:25" x14ac:dyDescent="0.45">
      <c r="A2207" t="s">
        <v>258</v>
      </c>
      <c r="B2207" t="s">
        <v>268</v>
      </c>
      <c r="C2207">
        <v>2367</v>
      </c>
      <c r="D2207">
        <v>4</v>
      </c>
      <c r="F2207">
        <v>2017</v>
      </c>
      <c r="G2207">
        <v>2367</v>
      </c>
      <c r="H2207">
        <v>2276.65</v>
      </c>
      <c r="I2207">
        <v>38779.69</v>
      </c>
      <c r="K2207">
        <v>144.125</v>
      </c>
      <c r="L2207">
        <v>0.4899</v>
      </c>
      <c r="M2207">
        <v>53479.546999999999</v>
      </c>
      <c r="N2207">
        <v>9.0200000000000002E-2</v>
      </c>
      <c r="O2207">
        <v>62.594999999999999</v>
      </c>
      <c r="P2207">
        <v>0.18179999999999999</v>
      </c>
      <c r="Q2207">
        <v>540950.89199999999</v>
      </c>
      <c r="R2207" t="s">
        <v>82</v>
      </c>
      <c r="S2207" t="s">
        <v>45</v>
      </c>
      <c r="T2207" t="s">
        <v>63</v>
      </c>
      <c r="V2207" t="s">
        <v>244</v>
      </c>
      <c r="W2207" t="s">
        <v>51</v>
      </c>
      <c r="X2207" t="s">
        <v>270</v>
      </c>
      <c r="Y2207" t="s">
        <v>265</v>
      </c>
    </row>
    <row r="2208" spans="1:25" x14ac:dyDescent="0.45">
      <c r="A2208" t="s">
        <v>258</v>
      </c>
      <c r="B2208" t="s">
        <v>268</v>
      </c>
      <c r="C2208">
        <v>2367</v>
      </c>
      <c r="D2208">
        <v>4</v>
      </c>
      <c r="F2208">
        <v>2018</v>
      </c>
      <c r="G2208">
        <v>1637</v>
      </c>
      <c r="H2208">
        <v>1584.48</v>
      </c>
      <c r="I2208">
        <v>51110.22</v>
      </c>
      <c r="K2208">
        <v>202.89699999999999</v>
      </c>
      <c r="L2208">
        <v>0.58140000000000003</v>
      </c>
      <c r="M2208">
        <v>64071.695</v>
      </c>
      <c r="N2208">
        <v>9.5699999999999993E-2</v>
      </c>
      <c r="O2208">
        <v>76.606999999999999</v>
      </c>
      <c r="P2208">
        <v>0.22639999999999999</v>
      </c>
      <c r="Q2208">
        <v>647576.25300000003</v>
      </c>
      <c r="R2208" t="s">
        <v>82</v>
      </c>
      <c r="S2208" t="s">
        <v>45</v>
      </c>
      <c r="T2208" t="s">
        <v>63</v>
      </c>
      <c r="V2208" t="s">
        <v>244</v>
      </c>
      <c r="W2208" t="s">
        <v>51</v>
      </c>
      <c r="X2208" t="s">
        <v>270</v>
      </c>
      <c r="Y2208" t="s">
        <v>265</v>
      </c>
    </row>
    <row r="2209" spans="1:25" x14ac:dyDescent="0.45">
      <c r="A2209" t="s">
        <v>258</v>
      </c>
      <c r="B2209" t="s">
        <v>268</v>
      </c>
      <c r="C2209">
        <v>2367</v>
      </c>
      <c r="D2209">
        <v>4</v>
      </c>
      <c r="F2209">
        <v>2019</v>
      </c>
      <c r="G2209">
        <v>1508</v>
      </c>
      <c r="H2209">
        <v>1418.58</v>
      </c>
      <c r="I2209">
        <v>28828.76</v>
      </c>
      <c r="K2209">
        <v>94.022000000000006</v>
      </c>
      <c r="L2209">
        <v>0.43319999999999997</v>
      </c>
      <c r="M2209">
        <v>40094.851000000002</v>
      </c>
      <c r="N2209">
        <v>9.2399999999999996E-2</v>
      </c>
      <c r="O2209">
        <v>39.58</v>
      </c>
      <c r="P2209">
        <v>0.1759</v>
      </c>
      <c r="Q2209">
        <v>404240.266</v>
      </c>
      <c r="R2209" t="s">
        <v>82</v>
      </c>
      <c r="S2209" t="s">
        <v>45</v>
      </c>
      <c r="T2209" t="s">
        <v>63</v>
      </c>
      <c r="V2209" t="s">
        <v>244</v>
      </c>
      <c r="W2209" t="s">
        <v>51</v>
      </c>
      <c r="X2209" t="s">
        <v>270</v>
      </c>
      <c r="Y2209" t="s">
        <v>265</v>
      </c>
    </row>
    <row r="2210" spans="1:25" x14ac:dyDescent="0.45">
      <c r="A2210" t="s">
        <v>258</v>
      </c>
      <c r="B2210" t="s">
        <v>268</v>
      </c>
      <c r="C2210">
        <v>2367</v>
      </c>
      <c r="D2210">
        <v>4</v>
      </c>
      <c r="F2210">
        <v>2020</v>
      </c>
      <c r="G2210">
        <v>35</v>
      </c>
      <c r="H2210">
        <v>32.090000000000003</v>
      </c>
      <c r="I2210">
        <v>666.57</v>
      </c>
      <c r="K2210">
        <v>3.2410000000000001</v>
      </c>
      <c r="L2210">
        <v>0.51739999999999997</v>
      </c>
      <c r="M2210">
        <v>1000.371</v>
      </c>
      <c r="N2210">
        <v>9.1200000000000003E-2</v>
      </c>
      <c r="O2210">
        <v>0.80500000000000005</v>
      </c>
      <c r="P2210">
        <v>0.1464</v>
      </c>
      <c r="Q2210">
        <v>10118.271000000001</v>
      </c>
      <c r="R2210" t="s">
        <v>82</v>
      </c>
      <c r="S2210" t="s">
        <v>45</v>
      </c>
      <c r="T2210" t="s">
        <v>63</v>
      </c>
      <c r="V2210" t="s">
        <v>244</v>
      </c>
      <c r="W2210" t="s">
        <v>51</v>
      </c>
      <c r="X2210" t="s">
        <v>270</v>
      </c>
      <c r="Y2210" t="s">
        <v>265</v>
      </c>
    </row>
    <row r="2211" spans="1:25" x14ac:dyDescent="0.45">
      <c r="A2211" t="s">
        <v>258</v>
      </c>
      <c r="B2211" t="s">
        <v>268</v>
      </c>
      <c r="C2211">
        <v>2367</v>
      </c>
      <c r="D2211">
        <v>4</v>
      </c>
      <c r="F2211">
        <v>2021</v>
      </c>
      <c r="G2211">
        <v>0</v>
      </c>
      <c r="H2211">
        <v>0</v>
      </c>
      <c r="R2211" t="s">
        <v>82</v>
      </c>
      <c r="S2211" t="s">
        <v>45</v>
      </c>
      <c r="T2211" t="s">
        <v>63</v>
      </c>
      <c r="V2211" t="s">
        <v>244</v>
      </c>
      <c r="W2211" t="s">
        <v>51</v>
      </c>
      <c r="X2211" t="s">
        <v>270</v>
      </c>
      <c r="Y2211" t="s">
        <v>265</v>
      </c>
    </row>
    <row r="2212" spans="1:25" x14ac:dyDescent="0.45">
      <c r="A2212" t="s">
        <v>258</v>
      </c>
      <c r="B2212" t="s">
        <v>268</v>
      </c>
      <c r="C2212">
        <v>2367</v>
      </c>
      <c r="D2212">
        <v>4</v>
      </c>
      <c r="F2212">
        <v>2022</v>
      </c>
      <c r="G2212">
        <v>0</v>
      </c>
      <c r="H2212">
        <v>0</v>
      </c>
      <c r="R2212" t="s">
        <v>82</v>
      </c>
      <c r="S2212" t="s">
        <v>45</v>
      </c>
      <c r="T2212" t="s">
        <v>63</v>
      </c>
      <c r="V2212" t="s">
        <v>244</v>
      </c>
      <c r="W2212" t="s">
        <v>51</v>
      </c>
      <c r="X2212" t="s">
        <v>270</v>
      </c>
      <c r="Y2212" t="s">
        <v>265</v>
      </c>
    </row>
    <row r="2213" spans="1:25" x14ac:dyDescent="0.45">
      <c r="A2213" t="s">
        <v>258</v>
      </c>
      <c r="B2213" t="s">
        <v>268</v>
      </c>
      <c r="C2213">
        <v>2367</v>
      </c>
      <c r="D2213">
        <v>4</v>
      </c>
      <c r="F2213">
        <v>2023</v>
      </c>
      <c r="G2213">
        <v>0</v>
      </c>
      <c r="H2213">
        <v>0</v>
      </c>
      <c r="R2213" t="s">
        <v>82</v>
      </c>
      <c r="S2213" t="s">
        <v>45</v>
      </c>
      <c r="T2213" t="s">
        <v>63</v>
      </c>
      <c r="V2213" t="s">
        <v>244</v>
      </c>
      <c r="W2213" t="s">
        <v>51</v>
      </c>
      <c r="X2213" t="s">
        <v>270</v>
      </c>
      <c r="Y2213" t="s">
        <v>265</v>
      </c>
    </row>
    <row r="2214" spans="1:25" x14ac:dyDescent="0.45">
      <c r="A2214" t="s">
        <v>258</v>
      </c>
      <c r="B2214" t="s">
        <v>268</v>
      </c>
      <c r="C2214">
        <v>2367</v>
      </c>
      <c r="D2214">
        <v>4</v>
      </c>
      <c r="F2214">
        <v>2024</v>
      </c>
      <c r="G2214">
        <v>0</v>
      </c>
      <c r="H2214">
        <v>0</v>
      </c>
      <c r="R2214" t="s">
        <v>82</v>
      </c>
      <c r="S2214" t="s">
        <v>45</v>
      </c>
      <c r="T2214" t="s">
        <v>63</v>
      </c>
      <c r="V2214" t="s">
        <v>244</v>
      </c>
      <c r="W2214" t="s">
        <v>51</v>
      </c>
      <c r="X2214" t="s">
        <v>270</v>
      </c>
      <c r="Y2214" t="s">
        <v>265</v>
      </c>
    </row>
    <row r="2215" spans="1:25" x14ac:dyDescent="0.45">
      <c r="A2215" t="s">
        <v>258</v>
      </c>
      <c r="B2215" t="s">
        <v>268</v>
      </c>
      <c r="C2215">
        <v>2367</v>
      </c>
      <c r="D2215">
        <v>5</v>
      </c>
      <c r="F2215">
        <v>2009</v>
      </c>
      <c r="G2215">
        <v>7872</v>
      </c>
      <c r="H2215">
        <v>7846.74</v>
      </c>
      <c r="I2215">
        <v>355120.05</v>
      </c>
      <c r="K2215">
        <v>1.4870000000000001</v>
      </c>
      <c r="L2215">
        <v>1.2999999999999999E-3</v>
      </c>
      <c r="M2215">
        <v>567175.32200000004</v>
      </c>
      <c r="N2215">
        <v>0.1033</v>
      </c>
      <c r="O2215">
        <v>187.267</v>
      </c>
      <c r="P2215">
        <v>6.9400000000000003E-2</v>
      </c>
      <c r="Q2215">
        <v>5441430.2439999999</v>
      </c>
      <c r="R2215" t="s">
        <v>94</v>
      </c>
      <c r="S2215" t="s">
        <v>108</v>
      </c>
      <c r="T2215" t="s">
        <v>271</v>
      </c>
      <c r="U2215" t="s">
        <v>272</v>
      </c>
      <c r="V2215" t="s">
        <v>50</v>
      </c>
      <c r="W2215" t="s">
        <v>140</v>
      </c>
      <c r="Y2215" t="s">
        <v>262</v>
      </c>
    </row>
    <row r="2216" spans="1:25" x14ac:dyDescent="0.45">
      <c r="A2216" t="s">
        <v>258</v>
      </c>
      <c r="B2216" t="s">
        <v>268</v>
      </c>
      <c r="C2216">
        <v>2367</v>
      </c>
      <c r="D2216">
        <v>5</v>
      </c>
      <c r="F2216">
        <v>2010</v>
      </c>
      <c r="G2216">
        <v>7827</v>
      </c>
      <c r="H2216">
        <v>7810.81</v>
      </c>
      <c r="I2216">
        <v>352747.31</v>
      </c>
      <c r="K2216">
        <v>1.659</v>
      </c>
      <c r="L2216">
        <v>1.6000000000000001E-3</v>
      </c>
      <c r="M2216">
        <v>520855.88099999999</v>
      </c>
      <c r="N2216">
        <v>0.1033</v>
      </c>
      <c r="O2216">
        <v>166.11099999999999</v>
      </c>
      <c r="P2216">
        <v>6.6100000000000006E-2</v>
      </c>
      <c r="Q2216">
        <v>4995472.0379999997</v>
      </c>
      <c r="R2216" t="s">
        <v>94</v>
      </c>
      <c r="S2216" t="s">
        <v>108</v>
      </c>
      <c r="T2216" t="s">
        <v>271</v>
      </c>
      <c r="U2216" t="s">
        <v>272</v>
      </c>
      <c r="V2216" t="s">
        <v>50</v>
      </c>
      <c r="W2216" t="s">
        <v>140</v>
      </c>
      <c r="Y2216" t="s">
        <v>262</v>
      </c>
    </row>
    <row r="2217" spans="1:25" x14ac:dyDescent="0.45">
      <c r="A2217" t="s">
        <v>258</v>
      </c>
      <c r="B2217" t="s">
        <v>268</v>
      </c>
      <c r="C2217">
        <v>2367</v>
      </c>
      <c r="D2217">
        <v>5</v>
      </c>
      <c r="F2217">
        <v>2011</v>
      </c>
      <c r="G2217">
        <v>7464</v>
      </c>
      <c r="H2217">
        <v>7435.44</v>
      </c>
      <c r="I2217">
        <v>331993.46999999997</v>
      </c>
      <c r="K2217">
        <v>2.0720000000000001</v>
      </c>
      <c r="L2217">
        <v>1.9E-3</v>
      </c>
      <c r="M2217">
        <v>471164.84</v>
      </c>
      <c r="N2217">
        <v>0.1033</v>
      </c>
      <c r="O2217">
        <v>149.36199999999999</v>
      </c>
      <c r="P2217">
        <v>6.6199999999999995E-2</v>
      </c>
      <c r="Q2217">
        <v>4519570.7290000003</v>
      </c>
      <c r="R2217" t="s">
        <v>94</v>
      </c>
      <c r="S2217" t="s">
        <v>108</v>
      </c>
      <c r="T2217" t="s">
        <v>271</v>
      </c>
      <c r="U2217" t="s">
        <v>272</v>
      </c>
      <c r="V2217" t="s">
        <v>50</v>
      </c>
      <c r="W2217" t="s">
        <v>140</v>
      </c>
      <c r="Y2217" t="s">
        <v>262</v>
      </c>
    </row>
    <row r="2218" spans="1:25" x14ac:dyDescent="0.45">
      <c r="A2218" t="s">
        <v>258</v>
      </c>
      <c r="B2218" t="s">
        <v>268</v>
      </c>
      <c r="C2218">
        <v>2367</v>
      </c>
      <c r="D2218">
        <v>5</v>
      </c>
      <c r="F2218">
        <v>2012</v>
      </c>
      <c r="G2218">
        <v>8150</v>
      </c>
      <c r="H2218">
        <v>8134.3</v>
      </c>
      <c r="I2218">
        <v>375285.87</v>
      </c>
      <c r="K2218">
        <v>1.2390000000000001</v>
      </c>
      <c r="L2218">
        <v>8.9999999999999998E-4</v>
      </c>
      <c r="M2218">
        <v>537703.82499999995</v>
      </c>
      <c r="N2218">
        <v>0.1037</v>
      </c>
      <c r="O2218">
        <v>164.03700000000001</v>
      </c>
      <c r="P2218">
        <v>6.3799999999999996E-2</v>
      </c>
      <c r="Q2218">
        <v>5156484.6050000004</v>
      </c>
      <c r="R2218" t="s">
        <v>94</v>
      </c>
      <c r="S2218" t="s">
        <v>108</v>
      </c>
      <c r="T2218" t="s">
        <v>271</v>
      </c>
      <c r="U2218" t="s">
        <v>272</v>
      </c>
      <c r="V2218" t="s">
        <v>50</v>
      </c>
      <c r="W2218" t="s">
        <v>140</v>
      </c>
      <c r="Y2218" t="s">
        <v>262</v>
      </c>
    </row>
    <row r="2219" spans="1:25" x14ac:dyDescent="0.45">
      <c r="A2219" t="s">
        <v>258</v>
      </c>
      <c r="B2219" t="s">
        <v>268</v>
      </c>
      <c r="C2219">
        <v>2367</v>
      </c>
      <c r="D2219">
        <v>5</v>
      </c>
      <c r="F2219">
        <v>2013</v>
      </c>
      <c r="G2219">
        <v>8138</v>
      </c>
      <c r="H2219">
        <v>8124.22</v>
      </c>
      <c r="I2219">
        <v>370028.23</v>
      </c>
      <c r="K2219">
        <v>2.0960000000000001</v>
      </c>
      <c r="L2219">
        <v>1.5E-3</v>
      </c>
      <c r="M2219">
        <v>553195.36199999996</v>
      </c>
      <c r="N2219">
        <v>0.1037</v>
      </c>
      <c r="O2219">
        <v>177.49199999999999</v>
      </c>
      <c r="P2219">
        <v>6.7000000000000004E-2</v>
      </c>
      <c r="Q2219">
        <v>5305054.3049999997</v>
      </c>
      <c r="R2219" t="s">
        <v>94</v>
      </c>
      <c r="S2219" t="s">
        <v>108</v>
      </c>
      <c r="T2219" t="s">
        <v>271</v>
      </c>
      <c r="U2219" t="s">
        <v>272</v>
      </c>
      <c r="V2219" t="s">
        <v>50</v>
      </c>
      <c r="W2219" t="s">
        <v>140</v>
      </c>
      <c r="Y2219" t="s">
        <v>262</v>
      </c>
    </row>
    <row r="2220" spans="1:25" x14ac:dyDescent="0.45">
      <c r="A2220" t="s">
        <v>258</v>
      </c>
      <c r="B2220" t="s">
        <v>268</v>
      </c>
      <c r="C2220">
        <v>2367</v>
      </c>
      <c r="D2220">
        <v>5</v>
      </c>
      <c r="F2220">
        <v>2014</v>
      </c>
      <c r="G2220">
        <v>7785</v>
      </c>
      <c r="H2220">
        <v>7776.36</v>
      </c>
      <c r="I2220">
        <v>349143.5</v>
      </c>
      <c r="K2220">
        <v>1.2809999999999999</v>
      </c>
      <c r="L2220">
        <v>5.9999999999999995E-4</v>
      </c>
      <c r="M2220">
        <v>508162.92300000001</v>
      </c>
      <c r="N2220">
        <v>0.1036</v>
      </c>
      <c r="O2220">
        <v>167.37299999999999</v>
      </c>
      <c r="P2220">
        <v>6.8599999999999994E-2</v>
      </c>
      <c r="Q2220">
        <v>4873058.4539999999</v>
      </c>
      <c r="R2220" t="s">
        <v>94</v>
      </c>
      <c r="S2220" t="s">
        <v>108</v>
      </c>
      <c r="T2220" t="s">
        <v>271</v>
      </c>
      <c r="U2220" t="s">
        <v>272</v>
      </c>
      <c r="V2220" t="s">
        <v>50</v>
      </c>
      <c r="W2220" t="s">
        <v>140</v>
      </c>
      <c r="Y2220" t="s">
        <v>262</v>
      </c>
    </row>
    <row r="2221" spans="1:25" x14ac:dyDescent="0.45">
      <c r="A2221" t="s">
        <v>258</v>
      </c>
      <c r="B2221" t="s">
        <v>268</v>
      </c>
      <c r="C2221">
        <v>2367</v>
      </c>
      <c r="D2221">
        <v>5</v>
      </c>
      <c r="F2221">
        <v>2015</v>
      </c>
      <c r="G2221">
        <v>7737</v>
      </c>
      <c r="H2221">
        <v>7717.75</v>
      </c>
      <c r="I2221">
        <v>349996.79999999999</v>
      </c>
      <c r="K2221">
        <v>1.4930000000000001</v>
      </c>
      <c r="L2221">
        <v>1.1999999999999999E-3</v>
      </c>
      <c r="M2221">
        <v>508511.86200000002</v>
      </c>
      <c r="N2221">
        <v>0.10340000000000001</v>
      </c>
      <c r="O2221">
        <v>169.08500000000001</v>
      </c>
      <c r="P2221">
        <v>6.93E-2</v>
      </c>
      <c r="Q2221">
        <v>4877762.784</v>
      </c>
      <c r="R2221" t="s">
        <v>94</v>
      </c>
      <c r="S2221" t="s">
        <v>108</v>
      </c>
      <c r="T2221" t="s">
        <v>271</v>
      </c>
      <c r="U2221" t="s">
        <v>272</v>
      </c>
      <c r="V2221" t="s">
        <v>50</v>
      </c>
      <c r="W2221" t="s">
        <v>140</v>
      </c>
      <c r="Y2221" t="s">
        <v>262</v>
      </c>
    </row>
    <row r="2222" spans="1:25" x14ac:dyDescent="0.45">
      <c r="A2222" t="s">
        <v>258</v>
      </c>
      <c r="B2222" t="s">
        <v>268</v>
      </c>
      <c r="C2222">
        <v>2367</v>
      </c>
      <c r="D2222">
        <v>5</v>
      </c>
      <c r="F2222">
        <v>2016</v>
      </c>
      <c r="G2222">
        <v>7553</v>
      </c>
      <c r="H2222">
        <v>7542.77</v>
      </c>
      <c r="I2222">
        <v>341715.89</v>
      </c>
      <c r="K2222">
        <v>1.113</v>
      </c>
      <c r="L2222">
        <v>6.9999999999999999E-4</v>
      </c>
      <c r="M2222">
        <v>505037.27600000001</v>
      </c>
      <c r="N2222">
        <v>0.1037</v>
      </c>
      <c r="O2222">
        <v>166.946</v>
      </c>
      <c r="P2222">
        <v>6.9099999999999995E-2</v>
      </c>
      <c r="Q2222">
        <v>4842555.4380000001</v>
      </c>
      <c r="R2222" t="s">
        <v>94</v>
      </c>
      <c r="S2222" t="s">
        <v>108</v>
      </c>
      <c r="T2222" t="s">
        <v>271</v>
      </c>
      <c r="U2222" t="s">
        <v>272</v>
      </c>
      <c r="V2222" t="s">
        <v>50</v>
      </c>
      <c r="W2222" t="s">
        <v>140</v>
      </c>
      <c r="Y2222" t="s">
        <v>262</v>
      </c>
    </row>
    <row r="2223" spans="1:25" x14ac:dyDescent="0.45">
      <c r="A2223" t="s">
        <v>258</v>
      </c>
      <c r="B2223" t="s">
        <v>268</v>
      </c>
      <c r="C2223">
        <v>2367</v>
      </c>
      <c r="D2223">
        <v>5</v>
      </c>
      <c r="F2223">
        <v>2017</v>
      </c>
      <c r="G2223">
        <v>7476</v>
      </c>
      <c r="H2223">
        <v>7446.63</v>
      </c>
      <c r="I2223">
        <v>323271.99</v>
      </c>
      <c r="K2223">
        <v>1.391</v>
      </c>
      <c r="L2223">
        <v>1.1999999999999999E-3</v>
      </c>
      <c r="M2223">
        <v>501570.446</v>
      </c>
      <c r="N2223">
        <v>0.10299999999999999</v>
      </c>
      <c r="O2223">
        <v>162.642</v>
      </c>
      <c r="P2223">
        <v>6.7699999999999996E-2</v>
      </c>
      <c r="Q2223">
        <v>4812817.8140000002</v>
      </c>
      <c r="R2223" t="s">
        <v>94</v>
      </c>
      <c r="S2223" t="s">
        <v>108</v>
      </c>
      <c r="T2223" t="s">
        <v>271</v>
      </c>
      <c r="U2223" t="s">
        <v>272</v>
      </c>
      <c r="V2223" t="s">
        <v>50</v>
      </c>
      <c r="W2223" t="s">
        <v>140</v>
      </c>
      <c r="Y2223" t="s">
        <v>262</v>
      </c>
    </row>
    <row r="2224" spans="1:25" x14ac:dyDescent="0.45">
      <c r="A2224" t="s">
        <v>258</v>
      </c>
      <c r="B2224" t="s">
        <v>268</v>
      </c>
      <c r="C2224">
        <v>2367</v>
      </c>
      <c r="D2224">
        <v>5</v>
      </c>
      <c r="F2224">
        <v>2018</v>
      </c>
      <c r="G2224">
        <v>6805</v>
      </c>
      <c r="H2224">
        <v>6778.25</v>
      </c>
      <c r="I2224">
        <v>276997.58</v>
      </c>
      <c r="K2224">
        <v>1.5920000000000001</v>
      </c>
      <c r="L2224">
        <v>1.5E-3</v>
      </c>
      <c r="M2224">
        <v>453850.14399999997</v>
      </c>
      <c r="N2224">
        <v>0.10299999999999999</v>
      </c>
      <c r="O2224">
        <v>141.57300000000001</v>
      </c>
      <c r="P2224">
        <v>6.5100000000000005E-2</v>
      </c>
      <c r="Q2224">
        <v>4355738.2170000002</v>
      </c>
      <c r="R2224" t="s">
        <v>94</v>
      </c>
      <c r="S2224" t="s">
        <v>108</v>
      </c>
      <c r="T2224" t="s">
        <v>271</v>
      </c>
      <c r="U2224" t="s">
        <v>272</v>
      </c>
      <c r="V2224" t="s">
        <v>50</v>
      </c>
      <c r="W2224" t="s">
        <v>140</v>
      </c>
      <c r="Y2224" t="s">
        <v>262</v>
      </c>
    </row>
    <row r="2225" spans="1:25" x14ac:dyDescent="0.45">
      <c r="A2225" t="s">
        <v>258</v>
      </c>
      <c r="B2225" t="s">
        <v>268</v>
      </c>
      <c r="C2225">
        <v>2367</v>
      </c>
      <c r="D2225">
        <v>5</v>
      </c>
      <c r="F2225">
        <v>2019</v>
      </c>
      <c r="G2225">
        <v>6286</v>
      </c>
      <c r="H2225">
        <v>6259.58</v>
      </c>
      <c r="I2225">
        <v>239486.97</v>
      </c>
      <c r="K2225">
        <v>1.393</v>
      </c>
      <c r="L2225">
        <v>1.6999999999999999E-3</v>
      </c>
      <c r="M2225">
        <v>425553.16200000001</v>
      </c>
      <c r="N2225">
        <v>0.1026</v>
      </c>
      <c r="O2225">
        <v>136.63300000000001</v>
      </c>
      <c r="P2225">
        <v>6.6799999999999998E-2</v>
      </c>
      <c r="Q2225">
        <v>4084609.7310000001</v>
      </c>
      <c r="R2225" t="s">
        <v>94</v>
      </c>
      <c r="S2225" t="s">
        <v>108</v>
      </c>
      <c r="T2225" t="s">
        <v>271</v>
      </c>
      <c r="U2225" t="s">
        <v>272</v>
      </c>
      <c r="V2225" t="s">
        <v>50</v>
      </c>
      <c r="W2225" t="s">
        <v>140</v>
      </c>
      <c r="Y2225" t="s">
        <v>262</v>
      </c>
    </row>
    <row r="2226" spans="1:25" x14ac:dyDescent="0.45">
      <c r="A2226" t="s">
        <v>258</v>
      </c>
      <c r="B2226" t="s">
        <v>268</v>
      </c>
      <c r="C2226">
        <v>2367</v>
      </c>
      <c r="D2226">
        <v>5</v>
      </c>
      <c r="F2226">
        <v>2020</v>
      </c>
      <c r="G2226">
        <v>700</v>
      </c>
      <c r="H2226">
        <v>687.71</v>
      </c>
      <c r="I2226">
        <v>23925.34</v>
      </c>
      <c r="K2226">
        <v>0.114</v>
      </c>
      <c r="L2226">
        <v>9.4000000000000004E-3</v>
      </c>
      <c r="M2226">
        <v>43700.576000000001</v>
      </c>
      <c r="N2226">
        <v>0.10009999999999999</v>
      </c>
      <c r="O2226">
        <v>14.073</v>
      </c>
      <c r="P2226">
        <v>6.6100000000000006E-2</v>
      </c>
      <c r="Q2226">
        <v>420388.52299999999</v>
      </c>
      <c r="R2226" t="s">
        <v>94</v>
      </c>
      <c r="S2226" t="s">
        <v>108</v>
      </c>
      <c r="T2226" t="s">
        <v>271</v>
      </c>
      <c r="U2226" t="s">
        <v>272</v>
      </c>
      <c r="V2226" t="s">
        <v>50</v>
      </c>
      <c r="W2226" t="s">
        <v>140</v>
      </c>
      <c r="Y2226" t="s">
        <v>262</v>
      </c>
    </row>
    <row r="2227" spans="1:25" x14ac:dyDescent="0.45">
      <c r="A2227" t="s">
        <v>258</v>
      </c>
      <c r="B2227" t="s">
        <v>268</v>
      </c>
      <c r="C2227">
        <v>2367</v>
      </c>
      <c r="D2227">
        <v>5</v>
      </c>
      <c r="F2227">
        <v>2021</v>
      </c>
      <c r="G2227">
        <v>0</v>
      </c>
      <c r="H2227">
        <v>0</v>
      </c>
      <c r="R2227" t="s">
        <v>94</v>
      </c>
      <c r="S2227" t="s">
        <v>108</v>
      </c>
      <c r="T2227" t="s">
        <v>271</v>
      </c>
      <c r="U2227" t="s">
        <v>272</v>
      </c>
      <c r="V2227" t="s">
        <v>50</v>
      </c>
      <c r="W2227" t="s">
        <v>140</v>
      </c>
      <c r="Y2227" t="s">
        <v>262</v>
      </c>
    </row>
    <row r="2228" spans="1:25" x14ac:dyDescent="0.45">
      <c r="A2228" t="s">
        <v>258</v>
      </c>
      <c r="B2228" t="s">
        <v>268</v>
      </c>
      <c r="C2228">
        <v>2367</v>
      </c>
      <c r="D2228">
        <v>5</v>
      </c>
      <c r="F2228">
        <v>2022</v>
      </c>
      <c r="G2228">
        <v>0</v>
      </c>
      <c r="H2228">
        <v>0</v>
      </c>
      <c r="R2228" t="s">
        <v>94</v>
      </c>
      <c r="S2228" t="s">
        <v>108</v>
      </c>
      <c r="T2228" t="s">
        <v>271</v>
      </c>
      <c r="U2228" t="s">
        <v>272</v>
      </c>
      <c r="V2228" t="s">
        <v>50</v>
      </c>
      <c r="W2228" t="s">
        <v>140</v>
      </c>
      <c r="Y2228" t="s">
        <v>262</v>
      </c>
    </row>
    <row r="2229" spans="1:25" x14ac:dyDescent="0.45">
      <c r="A2229" t="s">
        <v>258</v>
      </c>
      <c r="B2229" t="s">
        <v>268</v>
      </c>
      <c r="C2229">
        <v>2367</v>
      </c>
      <c r="D2229">
        <v>5</v>
      </c>
      <c r="F2229">
        <v>2023</v>
      </c>
      <c r="G2229">
        <v>0</v>
      </c>
      <c r="H2229">
        <v>0</v>
      </c>
      <c r="R2229" t="s">
        <v>94</v>
      </c>
      <c r="S2229" t="s">
        <v>108</v>
      </c>
      <c r="T2229" t="s">
        <v>271</v>
      </c>
      <c r="U2229" t="s">
        <v>272</v>
      </c>
      <c r="V2229" t="s">
        <v>50</v>
      </c>
      <c r="W2229" t="s">
        <v>140</v>
      </c>
      <c r="Y2229" t="s">
        <v>262</v>
      </c>
    </row>
    <row r="2230" spans="1:25" x14ac:dyDescent="0.45">
      <c r="A2230" t="s">
        <v>258</v>
      </c>
      <c r="B2230" t="s">
        <v>268</v>
      </c>
      <c r="C2230">
        <v>2367</v>
      </c>
      <c r="D2230">
        <v>5</v>
      </c>
      <c r="F2230">
        <v>2024</v>
      </c>
      <c r="G2230">
        <v>0</v>
      </c>
      <c r="H2230">
        <v>0</v>
      </c>
      <c r="R2230" t="s">
        <v>94</v>
      </c>
      <c r="S2230" t="s">
        <v>108</v>
      </c>
      <c r="T2230" t="s">
        <v>271</v>
      </c>
      <c r="U2230" t="s">
        <v>272</v>
      </c>
      <c r="V2230" t="s">
        <v>50</v>
      </c>
      <c r="W2230" t="s">
        <v>140</v>
      </c>
      <c r="Y2230" t="s">
        <v>262</v>
      </c>
    </row>
    <row r="2231" spans="1:25" x14ac:dyDescent="0.45">
      <c r="A2231" t="s">
        <v>258</v>
      </c>
      <c r="B2231" t="s">
        <v>268</v>
      </c>
      <c r="C2231">
        <v>2367</v>
      </c>
      <c r="D2231">
        <v>6</v>
      </c>
      <c r="F2231">
        <v>2009</v>
      </c>
      <c r="G2231">
        <v>6870</v>
      </c>
      <c r="H2231">
        <v>6853.26</v>
      </c>
      <c r="I2231">
        <v>258558.81</v>
      </c>
      <c r="K2231">
        <v>1720.3409999999999</v>
      </c>
      <c r="L2231">
        <v>1.1535</v>
      </c>
      <c r="M2231">
        <v>304311.24300000002</v>
      </c>
      <c r="N2231">
        <v>0.10199999999999999</v>
      </c>
      <c r="O2231">
        <v>413.25</v>
      </c>
      <c r="P2231">
        <v>0.2797</v>
      </c>
      <c r="Q2231">
        <v>2980059.2689999999</v>
      </c>
      <c r="R2231" t="s">
        <v>82</v>
      </c>
      <c r="S2231" t="s">
        <v>45</v>
      </c>
      <c r="T2231" t="s">
        <v>63</v>
      </c>
      <c r="V2231" t="s">
        <v>244</v>
      </c>
      <c r="W2231" t="s">
        <v>51</v>
      </c>
      <c r="Y2231" t="s">
        <v>262</v>
      </c>
    </row>
    <row r="2232" spans="1:25" x14ac:dyDescent="0.45">
      <c r="A2232" t="s">
        <v>258</v>
      </c>
      <c r="B2232" t="s">
        <v>268</v>
      </c>
      <c r="C2232">
        <v>2367</v>
      </c>
      <c r="D2232">
        <v>6</v>
      </c>
      <c r="F2232">
        <v>2010</v>
      </c>
      <c r="G2232">
        <v>6917</v>
      </c>
      <c r="H2232">
        <v>6892.25</v>
      </c>
      <c r="I2232">
        <v>241049.05</v>
      </c>
      <c r="K2232">
        <v>1608.124</v>
      </c>
      <c r="L2232">
        <v>1.1427</v>
      </c>
      <c r="M2232">
        <v>286882.65299999999</v>
      </c>
      <c r="N2232">
        <v>0.1022</v>
      </c>
      <c r="O2232">
        <v>409.56700000000001</v>
      </c>
      <c r="P2232">
        <v>0.29620000000000002</v>
      </c>
      <c r="Q2232">
        <v>2802883.46</v>
      </c>
      <c r="R2232" t="s">
        <v>82</v>
      </c>
      <c r="S2232" t="s">
        <v>45</v>
      </c>
      <c r="T2232" t="s">
        <v>63</v>
      </c>
      <c r="V2232" t="s">
        <v>244</v>
      </c>
      <c r="W2232" t="s">
        <v>51</v>
      </c>
      <c r="Y2232" t="s">
        <v>262</v>
      </c>
    </row>
    <row r="2233" spans="1:25" x14ac:dyDescent="0.45">
      <c r="A2233" t="s">
        <v>258</v>
      </c>
      <c r="B2233" t="s">
        <v>268</v>
      </c>
      <c r="C2233">
        <v>2367</v>
      </c>
      <c r="D2233">
        <v>6</v>
      </c>
      <c r="F2233">
        <v>2011</v>
      </c>
      <c r="G2233">
        <v>3614</v>
      </c>
      <c r="H2233">
        <v>3565.01</v>
      </c>
      <c r="I2233">
        <v>126973.48</v>
      </c>
      <c r="K2233">
        <v>826.69899999999996</v>
      </c>
      <c r="L2233">
        <v>1.1066</v>
      </c>
      <c r="M2233">
        <v>150880.79699999999</v>
      </c>
      <c r="N2233">
        <v>0.1013</v>
      </c>
      <c r="O2233">
        <v>218.34100000000001</v>
      </c>
      <c r="P2233">
        <v>0.2913</v>
      </c>
      <c r="Q2233">
        <v>1476261.7549999999</v>
      </c>
      <c r="R2233" t="s">
        <v>82</v>
      </c>
      <c r="S2233" t="s">
        <v>45</v>
      </c>
      <c r="T2233" t="s">
        <v>63</v>
      </c>
      <c r="V2233" t="s">
        <v>244</v>
      </c>
      <c r="W2233" t="s">
        <v>51</v>
      </c>
      <c r="Y2233" t="s">
        <v>262</v>
      </c>
    </row>
    <row r="2234" spans="1:25" x14ac:dyDescent="0.45">
      <c r="A2234" t="s">
        <v>258</v>
      </c>
      <c r="B2234" t="s">
        <v>268</v>
      </c>
      <c r="C2234">
        <v>2367</v>
      </c>
      <c r="D2234">
        <v>6</v>
      </c>
      <c r="F2234">
        <v>2012</v>
      </c>
      <c r="G2234">
        <v>1994</v>
      </c>
      <c r="H2234">
        <v>1936.08</v>
      </c>
      <c r="I2234">
        <v>53495.97</v>
      </c>
      <c r="K2234">
        <v>365.649</v>
      </c>
      <c r="L2234">
        <v>1.0751999999999999</v>
      </c>
      <c r="M2234">
        <v>65894.48</v>
      </c>
      <c r="N2234">
        <v>9.7500000000000003E-2</v>
      </c>
      <c r="O2234">
        <v>92.641999999999996</v>
      </c>
      <c r="P2234">
        <v>0.26400000000000001</v>
      </c>
      <c r="Q2234">
        <v>650385.02399999998</v>
      </c>
      <c r="R2234" t="s">
        <v>82</v>
      </c>
      <c r="S2234" t="s">
        <v>45</v>
      </c>
      <c r="T2234" t="s">
        <v>63</v>
      </c>
      <c r="V2234" t="s">
        <v>244</v>
      </c>
      <c r="W2234" t="s">
        <v>51</v>
      </c>
      <c r="Y2234" t="s">
        <v>262</v>
      </c>
    </row>
    <row r="2235" spans="1:25" x14ac:dyDescent="0.45">
      <c r="A2235" t="s">
        <v>258</v>
      </c>
      <c r="B2235" t="s">
        <v>268</v>
      </c>
      <c r="C2235">
        <v>2367</v>
      </c>
      <c r="D2235">
        <v>6</v>
      </c>
      <c r="F2235">
        <v>2013</v>
      </c>
      <c r="G2235">
        <v>2472</v>
      </c>
      <c r="H2235">
        <v>2417.66</v>
      </c>
      <c r="I2235">
        <v>89974.75</v>
      </c>
      <c r="K2235">
        <v>621.125</v>
      </c>
      <c r="L2235">
        <v>1.1700999999999999</v>
      </c>
      <c r="M2235">
        <v>108787.74099999999</v>
      </c>
      <c r="N2235">
        <v>0.10009999999999999</v>
      </c>
      <c r="O2235">
        <v>143.31200000000001</v>
      </c>
      <c r="P2235">
        <v>0.2601</v>
      </c>
      <c r="Q2235">
        <v>1066810.673</v>
      </c>
      <c r="R2235" t="s">
        <v>82</v>
      </c>
      <c r="S2235" t="s">
        <v>45</v>
      </c>
      <c r="T2235" t="s">
        <v>63</v>
      </c>
      <c r="V2235" t="s">
        <v>244</v>
      </c>
      <c r="W2235" t="s">
        <v>51</v>
      </c>
      <c r="Y2235" t="s">
        <v>262</v>
      </c>
    </row>
    <row r="2236" spans="1:25" x14ac:dyDescent="0.45">
      <c r="A2236" t="s">
        <v>258</v>
      </c>
      <c r="B2236" t="s">
        <v>268</v>
      </c>
      <c r="C2236">
        <v>2367</v>
      </c>
      <c r="D2236">
        <v>6</v>
      </c>
      <c r="F2236">
        <v>2014</v>
      </c>
      <c r="G2236">
        <v>2729</v>
      </c>
      <c r="H2236">
        <v>2686.47</v>
      </c>
      <c r="I2236">
        <v>100085.68</v>
      </c>
      <c r="K2236">
        <v>576.14499999999998</v>
      </c>
      <c r="L2236">
        <v>0.9839</v>
      </c>
      <c r="M2236">
        <v>119531.89200000001</v>
      </c>
      <c r="N2236">
        <v>0.1002</v>
      </c>
      <c r="O2236">
        <v>163.096</v>
      </c>
      <c r="P2236">
        <v>0.26379999999999998</v>
      </c>
      <c r="Q2236">
        <v>1170447.1410000001</v>
      </c>
      <c r="R2236" t="s">
        <v>82</v>
      </c>
      <c r="S2236" t="s">
        <v>45</v>
      </c>
      <c r="T2236" t="s">
        <v>63</v>
      </c>
      <c r="V2236" t="s">
        <v>244</v>
      </c>
      <c r="W2236" t="s">
        <v>51</v>
      </c>
      <c r="Y2236" t="s">
        <v>262</v>
      </c>
    </row>
    <row r="2237" spans="1:25" x14ac:dyDescent="0.45">
      <c r="A2237" t="s">
        <v>258</v>
      </c>
      <c r="B2237" t="s">
        <v>268</v>
      </c>
      <c r="C2237">
        <v>2367</v>
      </c>
      <c r="D2237">
        <v>6</v>
      </c>
      <c r="F2237">
        <v>2015</v>
      </c>
      <c r="G2237">
        <v>2744</v>
      </c>
      <c r="H2237">
        <v>2696.62</v>
      </c>
      <c r="I2237">
        <v>85385.55</v>
      </c>
      <c r="K2237">
        <v>410.82299999999998</v>
      </c>
      <c r="L2237">
        <v>0.75209999999999999</v>
      </c>
      <c r="M2237">
        <v>104016.522</v>
      </c>
      <c r="N2237">
        <v>9.7799999999999998E-2</v>
      </c>
      <c r="O2237">
        <v>110.292</v>
      </c>
      <c r="P2237">
        <v>0.20530000000000001</v>
      </c>
      <c r="Q2237">
        <v>1022096.298</v>
      </c>
      <c r="R2237" t="s">
        <v>82</v>
      </c>
      <c r="S2237" t="s">
        <v>45</v>
      </c>
      <c r="T2237" t="s">
        <v>63</v>
      </c>
      <c r="V2237" t="s">
        <v>244</v>
      </c>
      <c r="W2237" t="s">
        <v>51</v>
      </c>
      <c r="Y2237" t="s">
        <v>265</v>
      </c>
    </row>
    <row r="2238" spans="1:25" x14ac:dyDescent="0.45">
      <c r="A2238" t="s">
        <v>258</v>
      </c>
      <c r="B2238" t="s">
        <v>268</v>
      </c>
      <c r="C2238">
        <v>2367</v>
      </c>
      <c r="D2238">
        <v>6</v>
      </c>
      <c r="F2238">
        <v>2016</v>
      </c>
      <c r="G2238">
        <v>1196</v>
      </c>
      <c r="H2238">
        <v>1138.06</v>
      </c>
      <c r="I2238">
        <v>36961.089999999997</v>
      </c>
      <c r="K2238">
        <v>126.898</v>
      </c>
      <c r="L2238">
        <v>0.53659999999999997</v>
      </c>
      <c r="M2238">
        <v>45619.163999999997</v>
      </c>
      <c r="N2238">
        <v>9.7500000000000003E-2</v>
      </c>
      <c r="O2238">
        <v>44.298999999999999</v>
      </c>
      <c r="P2238">
        <v>0.1953</v>
      </c>
      <c r="Q2238">
        <v>450759.69500000001</v>
      </c>
      <c r="R2238" t="s">
        <v>82</v>
      </c>
      <c r="S2238" t="s">
        <v>45</v>
      </c>
      <c r="T2238" t="s">
        <v>63</v>
      </c>
      <c r="V2238" t="s">
        <v>244</v>
      </c>
      <c r="W2238" t="s">
        <v>51</v>
      </c>
      <c r="X2238" t="s">
        <v>269</v>
      </c>
      <c r="Y2238" t="s">
        <v>265</v>
      </c>
    </row>
    <row r="2239" spans="1:25" x14ac:dyDescent="0.45">
      <c r="A2239" t="s">
        <v>258</v>
      </c>
      <c r="B2239" t="s">
        <v>268</v>
      </c>
      <c r="C2239">
        <v>2367</v>
      </c>
      <c r="D2239">
        <v>6</v>
      </c>
      <c r="F2239">
        <v>2017</v>
      </c>
      <c r="G2239">
        <v>1246</v>
      </c>
      <c r="H2239">
        <v>1179.1600000000001</v>
      </c>
      <c r="I2239">
        <v>31988.58</v>
      </c>
      <c r="K2239">
        <v>117.06</v>
      </c>
      <c r="L2239">
        <v>0.72019999999999995</v>
      </c>
      <c r="M2239">
        <v>40096.608999999997</v>
      </c>
      <c r="N2239">
        <v>9.4500000000000001E-2</v>
      </c>
      <c r="O2239">
        <v>40.75</v>
      </c>
      <c r="P2239">
        <v>0.19420000000000001</v>
      </c>
      <c r="Q2239">
        <v>400281.55099999998</v>
      </c>
      <c r="R2239" t="s">
        <v>82</v>
      </c>
      <c r="S2239" t="s">
        <v>45</v>
      </c>
      <c r="T2239" t="s">
        <v>63</v>
      </c>
      <c r="V2239" t="s">
        <v>244</v>
      </c>
      <c r="W2239" t="s">
        <v>51</v>
      </c>
      <c r="X2239" t="s">
        <v>270</v>
      </c>
      <c r="Y2239" t="s">
        <v>265</v>
      </c>
    </row>
    <row r="2240" spans="1:25" x14ac:dyDescent="0.45">
      <c r="A2240" t="s">
        <v>258</v>
      </c>
      <c r="B2240" t="s">
        <v>268</v>
      </c>
      <c r="C2240">
        <v>2367</v>
      </c>
      <c r="D2240">
        <v>6</v>
      </c>
      <c r="F2240">
        <v>2018</v>
      </c>
      <c r="G2240">
        <v>2995</v>
      </c>
      <c r="H2240">
        <v>2821.24</v>
      </c>
      <c r="I2240">
        <v>71858.69</v>
      </c>
      <c r="K2240">
        <v>291.40800000000002</v>
      </c>
      <c r="L2240">
        <v>0.57179999999999997</v>
      </c>
      <c r="M2240">
        <v>90651.648000000001</v>
      </c>
      <c r="N2240">
        <v>9.4E-2</v>
      </c>
      <c r="O2240">
        <v>93.762</v>
      </c>
      <c r="P2240">
        <v>0.1958</v>
      </c>
      <c r="Q2240">
        <v>907489.30900000001</v>
      </c>
      <c r="R2240" t="s">
        <v>82</v>
      </c>
      <c r="S2240" t="s">
        <v>45</v>
      </c>
      <c r="T2240" t="s">
        <v>63</v>
      </c>
      <c r="V2240" t="s">
        <v>244</v>
      </c>
      <c r="W2240" t="s">
        <v>51</v>
      </c>
      <c r="X2240" t="s">
        <v>270</v>
      </c>
      <c r="Y2240" t="s">
        <v>265</v>
      </c>
    </row>
    <row r="2241" spans="1:25" x14ac:dyDescent="0.45">
      <c r="A2241" t="s">
        <v>258</v>
      </c>
      <c r="B2241" t="s">
        <v>268</v>
      </c>
      <c r="C2241">
        <v>2367</v>
      </c>
      <c r="D2241">
        <v>6</v>
      </c>
      <c r="F2241">
        <v>2019</v>
      </c>
      <c r="G2241">
        <v>1464</v>
      </c>
      <c r="H2241">
        <v>1394.77</v>
      </c>
      <c r="I2241">
        <v>30287.69</v>
      </c>
      <c r="K2241">
        <v>88.954999999999998</v>
      </c>
      <c r="L2241">
        <v>0.42399999999999999</v>
      </c>
      <c r="M2241">
        <v>39636.67</v>
      </c>
      <c r="N2241">
        <v>9.2899999999999996E-2</v>
      </c>
      <c r="O2241">
        <v>36.463999999999999</v>
      </c>
      <c r="P2241">
        <v>0.17979999999999999</v>
      </c>
      <c r="Q2241">
        <v>400339.26</v>
      </c>
      <c r="R2241" t="s">
        <v>82</v>
      </c>
      <c r="S2241" t="s">
        <v>45</v>
      </c>
      <c r="T2241" t="s">
        <v>63</v>
      </c>
      <c r="V2241" t="s">
        <v>244</v>
      </c>
      <c r="W2241" t="s">
        <v>51</v>
      </c>
      <c r="X2241" t="s">
        <v>270</v>
      </c>
      <c r="Y2241" t="s">
        <v>265</v>
      </c>
    </row>
    <row r="2242" spans="1:25" x14ac:dyDescent="0.45">
      <c r="A2242" t="s">
        <v>258</v>
      </c>
      <c r="B2242" t="s">
        <v>268</v>
      </c>
      <c r="C2242">
        <v>2367</v>
      </c>
      <c r="D2242">
        <v>6</v>
      </c>
      <c r="F2242">
        <v>2020</v>
      </c>
      <c r="G2242">
        <v>1547</v>
      </c>
      <c r="H2242">
        <v>1399.02</v>
      </c>
      <c r="I2242">
        <v>1463.94</v>
      </c>
      <c r="K2242">
        <v>18.617000000000001</v>
      </c>
      <c r="L2242">
        <v>0.50549999999999995</v>
      </c>
      <c r="M2242">
        <v>6242.9970000000003</v>
      </c>
      <c r="N2242">
        <v>8.3500000000000005E-2</v>
      </c>
      <c r="O2242">
        <v>5.5579999999999998</v>
      </c>
      <c r="P2242">
        <v>0.1444</v>
      </c>
      <c r="Q2242">
        <v>71514.206999999995</v>
      </c>
      <c r="R2242" t="s">
        <v>82</v>
      </c>
      <c r="S2242" t="s">
        <v>45</v>
      </c>
      <c r="T2242" t="s">
        <v>63</v>
      </c>
      <c r="V2242" t="s">
        <v>244</v>
      </c>
      <c r="W2242" t="s">
        <v>51</v>
      </c>
      <c r="X2242" t="s">
        <v>270</v>
      </c>
      <c r="Y2242" t="s">
        <v>265</v>
      </c>
    </row>
    <row r="2243" spans="1:25" x14ac:dyDescent="0.45">
      <c r="A2243" t="s">
        <v>258</v>
      </c>
      <c r="B2243" t="s">
        <v>268</v>
      </c>
      <c r="C2243">
        <v>2367</v>
      </c>
      <c r="D2243">
        <v>6</v>
      </c>
      <c r="F2243">
        <v>2021</v>
      </c>
      <c r="G2243">
        <v>0</v>
      </c>
      <c r="H2243">
        <v>0</v>
      </c>
      <c r="R2243" t="s">
        <v>82</v>
      </c>
      <c r="S2243" t="s">
        <v>45</v>
      </c>
      <c r="T2243" t="s">
        <v>63</v>
      </c>
      <c r="V2243" t="s">
        <v>244</v>
      </c>
      <c r="W2243" t="s">
        <v>51</v>
      </c>
      <c r="X2243" t="s">
        <v>270</v>
      </c>
      <c r="Y2243" t="s">
        <v>265</v>
      </c>
    </row>
    <row r="2244" spans="1:25" x14ac:dyDescent="0.45">
      <c r="A2244" t="s">
        <v>258</v>
      </c>
      <c r="B2244" t="s">
        <v>268</v>
      </c>
      <c r="C2244">
        <v>2367</v>
      </c>
      <c r="D2244">
        <v>6</v>
      </c>
      <c r="F2244">
        <v>2022</v>
      </c>
      <c r="G2244">
        <v>0</v>
      </c>
      <c r="H2244">
        <v>0</v>
      </c>
      <c r="R2244" t="s">
        <v>82</v>
      </c>
      <c r="S2244" t="s">
        <v>45</v>
      </c>
      <c r="T2244" t="s">
        <v>63</v>
      </c>
      <c r="V2244" t="s">
        <v>244</v>
      </c>
      <c r="W2244" t="s">
        <v>51</v>
      </c>
      <c r="X2244" t="s">
        <v>270</v>
      </c>
      <c r="Y2244" t="s">
        <v>265</v>
      </c>
    </row>
    <row r="2245" spans="1:25" x14ac:dyDescent="0.45">
      <c r="A2245" t="s">
        <v>258</v>
      </c>
      <c r="B2245" t="s">
        <v>268</v>
      </c>
      <c r="C2245">
        <v>2367</v>
      </c>
      <c r="D2245">
        <v>6</v>
      </c>
      <c r="F2245">
        <v>2023</v>
      </c>
      <c r="G2245">
        <v>0</v>
      </c>
      <c r="H2245">
        <v>0</v>
      </c>
      <c r="R2245" t="s">
        <v>82</v>
      </c>
      <c r="S2245" t="s">
        <v>45</v>
      </c>
      <c r="T2245" t="s">
        <v>63</v>
      </c>
      <c r="V2245" t="s">
        <v>244</v>
      </c>
      <c r="W2245" t="s">
        <v>51</v>
      </c>
      <c r="X2245" t="s">
        <v>270</v>
      </c>
      <c r="Y2245" t="s">
        <v>265</v>
      </c>
    </row>
    <row r="2246" spans="1:25" x14ac:dyDescent="0.45">
      <c r="A2246" t="s">
        <v>258</v>
      </c>
      <c r="B2246" t="s">
        <v>268</v>
      </c>
      <c r="C2246">
        <v>2367</v>
      </c>
      <c r="D2246">
        <v>6</v>
      </c>
      <c r="F2246">
        <v>2024</v>
      </c>
      <c r="G2246">
        <v>0</v>
      </c>
      <c r="H2246">
        <v>0</v>
      </c>
      <c r="R2246" t="s">
        <v>82</v>
      </c>
      <c r="S2246" t="s">
        <v>45</v>
      </c>
      <c r="T2246" t="s">
        <v>63</v>
      </c>
      <c r="V2246" t="s">
        <v>244</v>
      </c>
      <c r="W2246" t="s">
        <v>51</v>
      </c>
      <c r="X2246" t="s">
        <v>270</v>
      </c>
      <c r="Y2246" t="s">
        <v>265</v>
      </c>
    </row>
    <row r="2247" spans="1:25" x14ac:dyDescent="0.45">
      <c r="A2247" t="s">
        <v>258</v>
      </c>
      <c r="B2247" t="s">
        <v>268</v>
      </c>
      <c r="C2247">
        <v>2367</v>
      </c>
      <c r="D2247" t="s">
        <v>158</v>
      </c>
      <c r="F2247">
        <v>2009</v>
      </c>
      <c r="G2247">
        <v>17</v>
      </c>
      <c r="H2247">
        <v>17</v>
      </c>
      <c r="I2247">
        <v>154</v>
      </c>
      <c r="O2247">
        <v>2.077</v>
      </c>
      <c r="P2247">
        <v>0.86499999999999999</v>
      </c>
      <c r="Q2247">
        <v>4804.2</v>
      </c>
      <c r="R2247" t="s">
        <v>27</v>
      </c>
      <c r="T2247" t="s">
        <v>28</v>
      </c>
      <c r="Y2247" t="s">
        <v>260</v>
      </c>
    </row>
    <row r="2248" spans="1:25" x14ac:dyDescent="0.45">
      <c r="A2248" t="s">
        <v>258</v>
      </c>
      <c r="B2248" t="s">
        <v>268</v>
      </c>
      <c r="C2248">
        <v>2367</v>
      </c>
      <c r="D2248" t="s">
        <v>158</v>
      </c>
      <c r="F2248">
        <v>2010</v>
      </c>
      <c r="G2248">
        <v>28</v>
      </c>
      <c r="H2248">
        <v>28</v>
      </c>
      <c r="I2248">
        <v>239</v>
      </c>
      <c r="O2248">
        <v>3.56</v>
      </c>
      <c r="P2248">
        <v>0.9</v>
      </c>
      <c r="Q2248">
        <v>7912.8</v>
      </c>
      <c r="R2248" t="s">
        <v>27</v>
      </c>
      <c r="T2248" t="s">
        <v>28</v>
      </c>
      <c r="Y2248" t="s">
        <v>260</v>
      </c>
    </row>
    <row r="2249" spans="1:25" x14ac:dyDescent="0.45">
      <c r="A2249" t="s">
        <v>258</v>
      </c>
      <c r="B2249" t="s">
        <v>268</v>
      </c>
      <c r="C2249">
        <v>2367</v>
      </c>
      <c r="D2249" t="s">
        <v>158</v>
      </c>
      <c r="F2249">
        <v>2011</v>
      </c>
      <c r="G2249">
        <v>11</v>
      </c>
      <c r="H2249">
        <v>11</v>
      </c>
      <c r="I2249">
        <v>95</v>
      </c>
      <c r="O2249">
        <v>1.399</v>
      </c>
      <c r="P2249">
        <v>0.9</v>
      </c>
      <c r="Q2249">
        <v>3108.6</v>
      </c>
      <c r="R2249" t="s">
        <v>27</v>
      </c>
      <c r="T2249" t="s">
        <v>28</v>
      </c>
      <c r="Y2249" t="s">
        <v>260</v>
      </c>
    </row>
    <row r="2250" spans="1:25" x14ac:dyDescent="0.45">
      <c r="A2250" t="s">
        <v>258</v>
      </c>
      <c r="B2250" t="s">
        <v>268</v>
      </c>
      <c r="C2250">
        <v>2367</v>
      </c>
      <c r="D2250" t="s">
        <v>158</v>
      </c>
      <c r="F2250">
        <v>2012</v>
      </c>
      <c r="G2250">
        <v>6</v>
      </c>
      <c r="H2250">
        <v>6</v>
      </c>
      <c r="I2250">
        <v>39</v>
      </c>
      <c r="O2250">
        <v>0.76300000000000001</v>
      </c>
      <c r="P2250">
        <v>0.9</v>
      </c>
      <c r="Q2250">
        <v>1695.6</v>
      </c>
      <c r="R2250" t="s">
        <v>27</v>
      </c>
      <c r="T2250" t="s">
        <v>28</v>
      </c>
      <c r="Y2250" t="s">
        <v>260</v>
      </c>
    </row>
    <row r="2251" spans="1:25" x14ac:dyDescent="0.45">
      <c r="A2251" t="s">
        <v>258</v>
      </c>
      <c r="B2251" t="s">
        <v>268</v>
      </c>
      <c r="C2251">
        <v>2367</v>
      </c>
      <c r="D2251" t="s">
        <v>158</v>
      </c>
      <c r="F2251">
        <v>2013</v>
      </c>
      <c r="G2251">
        <v>18</v>
      </c>
      <c r="H2251">
        <v>18</v>
      </c>
      <c r="I2251">
        <v>135</v>
      </c>
      <c r="O2251">
        <v>1.984</v>
      </c>
      <c r="P2251">
        <v>0.78</v>
      </c>
      <c r="Q2251">
        <v>5086.8</v>
      </c>
      <c r="R2251" t="s">
        <v>27</v>
      </c>
      <c r="T2251" t="s">
        <v>28</v>
      </c>
      <c r="Y2251" t="s">
        <v>260</v>
      </c>
    </row>
    <row r="2252" spans="1:25" x14ac:dyDescent="0.45">
      <c r="A2252" t="s">
        <v>258</v>
      </c>
      <c r="B2252" t="s">
        <v>268</v>
      </c>
      <c r="C2252">
        <v>2367</v>
      </c>
      <c r="D2252" t="s">
        <v>158</v>
      </c>
      <c r="F2252">
        <v>2014</v>
      </c>
      <c r="G2252">
        <v>0</v>
      </c>
      <c r="H2252">
        <v>0</v>
      </c>
      <c r="R2252" t="s">
        <v>27</v>
      </c>
      <c r="T2252" t="s">
        <v>28</v>
      </c>
      <c r="Y2252" t="s">
        <v>260</v>
      </c>
    </row>
    <row r="2253" spans="1:25" x14ac:dyDescent="0.45">
      <c r="A2253" t="s">
        <v>258</v>
      </c>
      <c r="B2253" t="s">
        <v>268</v>
      </c>
      <c r="C2253">
        <v>2367</v>
      </c>
      <c r="D2253" t="s">
        <v>158</v>
      </c>
      <c r="F2253">
        <v>2015</v>
      </c>
      <c r="G2253">
        <v>12</v>
      </c>
      <c r="H2253">
        <v>12</v>
      </c>
      <c r="I2253">
        <v>107</v>
      </c>
      <c r="O2253">
        <v>1.3220000000000001</v>
      </c>
      <c r="P2253">
        <v>0.78</v>
      </c>
      <c r="Q2253">
        <v>3391.2</v>
      </c>
      <c r="R2253" t="s">
        <v>27</v>
      </c>
      <c r="T2253" t="s">
        <v>28</v>
      </c>
      <c r="Y2253" t="s">
        <v>260</v>
      </c>
    </row>
    <row r="2254" spans="1:25" x14ac:dyDescent="0.45">
      <c r="A2254" t="s">
        <v>258</v>
      </c>
      <c r="B2254" t="s">
        <v>268</v>
      </c>
      <c r="C2254">
        <v>2367</v>
      </c>
      <c r="D2254" t="s">
        <v>158</v>
      </c>
      <c r="F2254">
        <v>2016</v>
      </c>
      <c r="G2254">
        <v>18</v>
      </c>
      <c r="H2254">
        <v>18</v>
      </c>
      <c r="I2254">
        <v>167</v>
      </c>
      <c r="O2254">
        <v>2.024</v>
      </c>
      <c r="P2254">
        <v>0.79559999999999997</v>
      </c>
      <c r="Q2254">
        <v>5086.8</v>
      </c>
      <c r="R2254" t="s">
        <v>27</v>
      </c>
      <c r="T2254" t="s">
        <v>28</v>
      </c>
      <c r="Y2254" t="s">
        <v>260</v>
      </c>
    </row>
    <row r="2255" spans="1:25" x14ac:dyDescent="0.45">
      <c r="A2255" t="s">
        <v>258</v>
      </c>
      <c r="B2255" t="s">
        <v>268</v>
      </c>
      <c r="C2255">
        <v>2367</v>
      </c>
      <c r="D2255" t="s">
        <v>158</v>
      </c>
      <c r="F2255">
        <v>2017</v>
      </c>
      <c r="G2255">
        <v>14</v>
      </c>
      <c r="H2255">
        <v>14</v>
      </c>
      <c r="I2255">
        <v>107</v>
      </c>
      <c r="O2255">
        <v>1.583</v>
      </c>
      <c r="P2255">
        <v>0.8</v>
      </c>
      <c r="Q2255">
        <v>3956.4</v>
      </c>
      <c r="R2255" t="s">
        <v>27</v>
      </c>
      <c r="T2255" t="s">
        <v>28</v>
      </c>
      <c r="Y2255" t="s">
        <v>260</v>
      </c>
    </row>
    <row r="2256" spans="1:25" x14ac:dyDescent="0.45">
      <c r="A2256" t="s">
        <v>258</v>
      </c>
      <c r="B2256" t="s">
        <v>268</v>
      </c>
      <c r="C2256">
        <v>2367</v>
      </c>
      <c r="D2256" t="s">
        <v>158</v>
      </c>
      <c r="F2256">
        <v>2018</v>
      </c>
      <c r="G2256">
        <v>12</v>
      </c>
      <c r="H2256">
        <v>12</v>
      </c>
      <c r="I2256">
        <v>97</v>
      </c>
      <c r="O2256">
        <v>1.357</v>
      </c>
      <c r="P2256">
        <v>0.8</v>
      </c>
      <c r="Q2256">
        <v>3391.2</v>
      </c>
      <c r="R2256" t="s">
        <v>27</v>
      </c>
      <c r="T2256" t="s">
        <v>28</v>
      </c>
      <c r="Y2256" t="s">
        <v>260</v>
      </c>
    </row>
    <row r="2257" spans="1:25" x14ac:dyDescent="0.45">
      <c r="A2257" t="s">
        <v>258</v>
      </c>
      <c r="B2257" t="s">
        <v>268</v>
      </c>
      <c r="C2257">
        <v>2367</v>
      </c>
      <c r="D2257" t="s">
        <v>158</v>
      </c>
      <c r="F2257">
        <v>2019</v>
      </c>
      <c r="G2257">
        <v>12</v>
      </c>
      <c r="H2257">
        <v>12</v>
      </c>
      <c r="I2257">
        <v>144</v>
      </c>
      <c r="O2257">
        <v>1.248</v>
      </c>
      <c r="P2257">
        <v>0.73580000000000001</v>
      </c>
      <c r="Q2257">
        <v>3391.2</v>
      </c>
      <c r="R2257" t="s">
        <v>27</v>
      </c>
      <c r="T2257" t="s">
        <v>28</v>
      </c>
      <c r="Y2257" t="s">
        <v>260</v>
      </c>
    </row>
    <row r="2258" spans="1:25" x14ac:dyDescent="0.45">
      <c r="A2258" t="s">
        <v>258</v>
      </c>
      <c r="B2258" t="s">
        <v>268</v>
      </c>
      <c r="C2258">
        <v>2367</v>
      </c>
      <c r="D2258" t="s">
        <v>158</v>
      </c>
      <c r="F2258">
        <v>2020</v>
      </c>
      <c r="G2258">
        <v>51</v>
      </c>
      <c r="H2258">
        <v>51</v>
      </c>
      <c r="I2258">
        <v>423</v>
      </c>
      <c r="O2258">
        <v>5.2610000000000001</v>
      </c>
      <c r="P2258">
        <v>0.73</v>
      </c>
      <c r="Q2258">
        <v>14412.6</v>
      </c>
      <c r="R2258" t="s">
        <v>27</v>
      </c>
      <c r="T2258" t="s">
        <v>28</v>
      </c>
      <c r="Y2258" t="s">
        <v>260</v>
      </c>
    </row>
    <row r="2259" spans="1:25" x14ac:dyDescent="0.45">
      <c r="A2259" t="s">
        <v>258</v>
      </c>
      <c r="B2259" t="s">
        <v>268</v>
      </c>
      <c r="C2259">
        <v>2367</v>
      </c>
      <c r="D2259" t="s">
        <v>158</v>
      </c>
      <c r="F2259">
        <v>2021</v>
      </c>
      <c r="G2259">
        <v>37</v>
      </c>
      <c r="H2259">
        <v>37</v>
      </c>
      <c r="I2259">
        <v>282</v>
      </c>
      <c r="O2259">
        <v>3.8170000000000002</v>
      </c>
      <c r="P2259">
        <v>0.73</v>
      </c>
      <c r="Q2259">
        <v>10456.200000000001</v>
      </c>
      <c r="R2259" t="s">
        <v>27</v>
      </c>
      <c r="T2259" t="s">
        <v>28</v>
      </c>
      <c r="Y2259" t="s">
        <v>260</v>
      </c>
    </row>
    <row r="2260" spans="1:25" x14ac:dyDescent="0.45">
      <c r="A2260" t="s">
        <v>258</v>
      </c>
      <c r="B2260" t="s">
        <v>268</v>
      </c>
      <c r="C2260">
        <v>2367</v>
      </c>
      <c r="D2260" t="s">
        <v>158</v>
      </c>
      <c r="F2260">
        <v>2022</v>
      </c>
      <c r="G2260">
        <v>11</v>
      </c>
      <c r="H2260">
        <v>11</v>
      </c>
      <c r="I2260">
        <v>114</v>
      </c>
      <c r="O2260">
        <v>1.2250000000000001</v>
      </c>
      <c r="P2260">
        <v>0.78820000000000001</v>
      </c>
      <c r="Q2260">
        <v>3108.6</v>
      </c>
      <c r="R2260" t="s">
        <v>27</v>
      </c>
      <c r="T2260" t="s">
        <v>28</v>
      </c>
      <c r="Y2260" t="s">
        <v>260</v>
      </c>
    </row>
    <row r="2261" spans="1:25" x14ac:dyDescent="0.45">
      <c r="A2261" t="s">
        <v>258</v>
      </c>
      <c r="B2261" t="s">
        <v>268</v>
      </c>
      <c r="C2261">
        <v>2367</v>
      </c>
      <c r="D2261" t="s">
        <v>158</v>
      </c>
      <c r="F2261">
        <v>2023</v>
      </c>
      <c r="G2261">
        <v>22</v>
      </c>
      <c r="H2261">
        <v>22</v>
      </c>
      <c r="I2261">
        <v>172</v>
      </c>
      <c r="O2261">
        <v>2.5179999999999998</v>
      </c>
      <c r="P2261">
        <v>0.81</v>
      </c>
      <c r="Q2261">
        <v>6217.2</v>
      </c>
      <c r="R2261" t="s">
        <v>27</v>
      </c>
      <c r="T2261" t="s">
        <v>28</v>
      </c>
      <c r="Y2261" t="s">
        <v>260</v>
      </c>
    </row>
    <row r="2262" spans="1:25" x14ac:dyDescent="0.45">
      <c r="A2262" t="s">
        <v>258</v>
      </c>
      <c r="B2262" t="s">
        <v>268</v>
      </c>
      <c r="C2262">
        <v>2367</v>
      </c>
      <c r="D2262" t="s">
        <v>158</v>
      </c>
      <c r="F2262">
        <v>2024</v>
      </c>
      <c r="G2262">
        <v>7</v>
      </c>
      <c r="H2262">
        <v>7</v>
      </c>
      <c r="I2262">
        <v>53</v>
      </c>
      <c r="O2262">
        <v>0.80100000000000005</v>
      </c>
      <c r="P2262">
        <v>0.81</v>
      </c>
      <c r="Q2262">
        <v>1978.2</v>
      </c>
      <c r="R2262" t="s">
        <v>27</v>
      </c>
      <c r="T2262" t="s">
        <v>28</v>
      </c>
      <c r="Y2262" t="s">
        <v>260</v>
      </c>
    </row>
    <row r="2263" spans="1:25" x14ac:dyDescent="0.45">
      <c r="A2263" t="s">
        <v>258</v>
      </c>
      <c r="B2263" t="s">
        <v>273</v>
      </c>
      <c r="C2263">
        <v>2369</v>
      </c>
      <c r="D2263" t="s">
        <v>158</v>
      </c>
      <c r="F2263">
        <v>2009</v>
      </c>
      <c r="G2263">
        <v>6</v>
      </c>
      <c r="H2263">
        <v>6</v>
      </c>
      <c r="I2263">
        <v>73</v>
      </c>
      <c r="O2263">
        <v>0.52100000000000002</v>
      </c>
      <c r="P2263">
        <v>0.72099999999999997</v>
      </c>
      <c r="Q2263">
        <v>1445.4</v>
      </c>
      <c r="R2263" t="s">
        <v>27</v>
      </c>
      <c r="T2263" t="s">
        <v>28</v>
      </c>
      <c r="Y2263" t="s">
        <v>260</v>
      </c>
    </row>
    <row r="2264" spans="1:25" x14ac:dyDescent="0.45">
      <c r="A2264" t="s">
        <v>258</v>
      </c>
      <c r="B2264" t="s">
        <v>273</v>
      </c>
      <c r="C2264">
        <v>2369</v>
      </c>
      <c r="D2264" t="s">
        <v>158</v>
      </c>
      <c r="F2264">
        <v>2010</v>
      </c>
      <c r="G2264">
        <v>23</v>
      </c>
      <c r="H2264">
        <v>23</v>
      </c>
      <c r="I2264">
        <v>189</v>
      </c>
      <c r="O2264">
        <v>1.911</v>
      </c>
      <c r="P2264">
        <v>0.69</v>
      </c>
      <c r="Q2264">
        <v>5540.7</v>
      </c>
      <c r="R2264" t="s">
        <v>27</v>
      </c>
      <c r="T2264" t="s">
        <v>28</v>
      </c>
      <c r="Y2264" t="s">
        <v>260</v>
      </c>
    </row>
    <row r="2265" spans="1:25" x14ac:dyDescent="0.45">
      <c r="A2265" t="s">
        <v>258</v>
      </c>
      <c r="B2265" t="s">
        <v>273</v>
      </c>
      <c r="C2265">
        <v>2369</v>
      </c>
      <c r="D2265" t="s">
        <v>158</v>
      </c>
      <c r="F2265">
        <v>2011</v>
      </c>
      <c r="G2265">
        <v>9</v>
      </c>
      <c r="H2265">
        <v>9</v>
      </c>
      <c r="I2265">
        <v>83</v>
      </c>
      <c r="O2265">
        <v>0.748</v>
      </c>
      <c r="P2265">
        <v>0.69</v>
      </c>
      <c r="Q2265">
        <v>2168.1</v>
      </c>
      <c r="R2265" t="s">
        <v>27</v>
      </c>
      <c r="T2265" t="s">
        <v>28</v>
      </c>
      <c r="Y2265" t="s">
        <v>260</v>
      </c>
    </row>
    <row r="2266" spans="1:25" x14ac:dyDescent="0.45">
      <c r="A2266" t="s">
        <v>258</v>
      </c>
      <c r="B2266" t="s">
        <v>273</v>
      </c>
      <c r="C2266">
        <v>2369</v>
      </c>
      <c r="D2266" t="s">
        <v>158</v>
      </c>
      <c r="F2266">
        <v>2012</v>
      </c>
      <c r="G2266">
        <v>8</v>
      </c>
      <c r="H2266">
        <v>8</v>
      </c>
      <c r="I2266">
        <v>62</v>
      </c>
      <c r="O2266">
        <v>0.66500000000000004</v>
      </c>
      <c r="P2266">
        <v>0.69</v>
      </c>
      <c r="Q2266">
        <v>1927.2</v>
      </c>
      <c r="R2266" t="s">
        <v>27</v>
      </c>
      <c r="T2266" t="s">
        <v>28</v>
      </c>
      <c r="Y2266" t="s">
        <v>260</v>
      </c>
    </row>
    <row r="2267" spans="1:25" x14ac:dyDescent="0.45">
      <c r="A2267" t="s">
        <v>258</v>
      </c>
      <c r="B2267" t="s">
        <v>273</v>
      </c>
      <c r="C2267">
        <v>2369</v>
      </c>
      <c r="D2267" t="s">
        <v>158</v>
      </c>
      <c r="F2267">
        <v>2013</v>
      </c>
      <c r="G2267">
        <v>19</v>
      </c>
      <c r="H2267">
        <v>19</v>
      </c>
      <c r="I2267">
        <v>165</v>
      </c>
      <c r="O2267">
        <v>1.579</v>
      </c>
      <c r="P2267">
        <v>0.69</v>
      </c>
      <c r="Q2267">
        <v>4577.1000000000004</v>
      </c>
      <c r="R2267" t="s">
        <v>27</v>
      </c>
      <c r="T2267" t="s">
        <v>28</v>
      </c>
      <c r="Y2267" t="s">
        <v>260</v>
      </c>
    </row>
    <row r="2268" spans="1:25" x14ac:dyDescent="0.45">
      <c r="A2268" t="s">
        <v>258</v>
      </c>
      <c r="B2268" t="s">
        <v>273</v>
      </c>
      <c r="C2268">
        <v>2369</v>
      </c>
      <c r="D2268" t="s">
        <v>158</v>
      </c>
      <c r="F2268">
        <v>2014</v>
      </c>
      <c r="G2268">
        <v>5</v>
      </c>
      <c r="H2268">
        <v>5</v>
      </c>
      <c r="I2268">
        <v>40</v>
      </c>
      <c r="O2268">
        <v>0.41599999999999998</v>
      </c>
      <c r="P2268">
        <v>0.69</v>
      </c>
      <c r="Q2268">
        <v>1204.5</v>
      </c>
      <c r="R2268" t="s">
        <v>27</v>
      </c>
      <c r="T2268" t="s">
        <v>28</v>
      </c>
      <c r="Y2268" t="s">
        <v>260</v>
      </c>
    </row>
    <row r="2269" spans="1:25" x14ac:dyDescent="0.45">
      <c r="A2269" t="s">
        <v>258</v>
      </c>
      <c r="B2269" t="s">
        <v>273</v>
      </c>
      <c r="C2269">
        <v>2369</v>
      </c>
      <c r="D2269" t="s">
        <v>158</v>
      </c>
      <c r="F2269">
        <v>2015</v>
      </c>
      <c r="G2269">
        <v>14</v>
      </c>
      <c r="H2269">
        <v>14</v>
      </c>
      <c r="I2269">
        <v>109</v>
      </c>
      <c r="O2269">
        <v>1.083</v>
      </c>
      <c r="P2269">
        <v>0.64200000000000002</v>
      </c>
      <c r="Q2269">
        <v>3372.6</v>
      </c>
      <c r="R2269" t="s">
        <v>27</v>
      </c>
      <c r="T2269" t="s">
        <v>28</v>
      </c>
      <c r="Y2269" t="s">
        <v>260</v>
      </c>
    </row>
    <row r="2270" spans="1:25" x14ac:dyDescent="0.45">
      <c r="A2270" t="s">
        <v>258</v>
      </c>
      <c r="B2270" t="s">
        <v>273</v>
      </c>
      <c r="C2270">
        <v>2369</v>
      </c>
      <c r="D2270" t="s">
        <v>158</v>
      </c>
      <c r="F2270">
        <v>2016</v>
      </c>
      <c r="G2270">
        <v>18</v>
      </c>
      <c r="H2270">
        <v>18</v>
      </c>
      <c r="I2270">
        <v>158</v>
      </c>
      <c r="O2270">
        <v>1.3919999999999999</v>
      </c>
      <c r="P2270">
        <v>0.64200000000000002</v>
      </c>
      <c r="Q2270">
        <v>4336.2</v>
      </c>
      <c r="R2270" t="s">
        <v>27</v>
      </c>
      <c r="T2270" t="s">
        <v>28</v>
      </c>
      <c r="Y2270" t="s">
        <v>260</v>
      </c>
    </row>
    <row r="2271" spans="1:25" x14ac:dyDescent="0.45">
      <c r="A2271" t="s">
        <v>258</v>
      </c>
      <c r="B2271" t="s">
        <v>273</v>
      </c>
      <c r="C2271">
        <v>2369</v>
      </c>
      <c r="D2271" t="s">
        <v>158</v>
      </c>
      <c r="F2271">
        <v>2017</v>
      </c>
      <c r="G2271">
        <v>12</v>
      </c>
      <c r="H2271">
        <v>12</v>
      </c>
      <c r="I2271">
        <v>102</v>
      </c>
      <c r="O2271">
        <v>0.92800000000000005</v>
      </c>
      <c r="P2271">
        <v>0.64200000000000002</v>
      </c>
      <c r="Q2271">
        <v>2890.8</v>
      </c>
      <c r="R2271" t="s">
        <v>27</v>
      </c>
      <c r="T2271" t="s">
        <v>28</v>
      </c>
      <c r="Y2271" t="s">
        <v>260</v>
      </c>
    </row>
    <row r="2272" spans="1:25" x14ac:dyDescent="0.45">
      <c r="A2272" t="s">
        <v>258</v>
      </c>
      <c r="B2272" t="s">
        <v>273</v>
      </c>
      <c r="C2272">
        <v>2369</v>
      </c>
      <c r="D2272" t="s">
        <v>158</v>
      </c>
      <c r="F2272">
        <v>2018</v>
      </c>
      <c r="G2272">
        <v>41</v>
      </c>
      <c r="H2272">
        <v>41</v>
      </c>
      <c r="I2272">
        <v>315</v>
      </c>
      <c r="O2272">
        <v>3.1709999999999998</v>
      </c>
      <c r="P2272">
        <v>0.64200000000000002</v>
      </c>
      <c r="Q2272">
        <v>9876.9</v>
      </c>
      <c r="R2272" t="s">
        <v>27</v>
      </c>
      <c r="T2272" t="s">
        <v>28</v>
      </c>
      <c r="Y2272" t="s">
        <v>260</v>
      </c>
    </row>
    <row r="2273" spans="1:25" x14ac:dyDescent="0.45">
      <c r="A2273" t="s">
        <v>258</v>
      </c>
      <c r="B2273" t="s">
        <v>273</v>
      </c>
      <c r="C2273">
        <v>2369</v>
      </c>
      <c r="D2273" t="s">
        <v>158</v>
      </c>
      <c r="F2273">
        <v>2019</v>
      </c>
      <c r="G2273">
        <v>6</v>
      </c>
      <c r="H2273">
        <v>6</v>
      </c>
      <c r="I2273">
        <v>45</v>
      </c>
      <c r="O2273">
        <v>0.46400000000000002</v>
      </c>
      <c r="P2273">
        <v>0.64200000000000002</v>
      </c>
      <c r="Q2273">
        <v>1445.4</v>
      </c>
      <c r="R2273" t="s">
        <v>27</v>
      </c>
      <c r="T2273" t="s">
        <v>28</v>
      </c>
      <c r="Y2273" t="s">
        <v>260</v>
      </c>
    </row>
    <row r="2274" spans="1:25" x14ac:dyDescent="0.45">
      <c r="A2274" t="s">
        <v>258</v>
      </c>
      <c r="B2274" t="s">
        <v>273</v>
      </c>
      <c r="C2274">
        <v>2369</v>
      </c>
      <c r="D2274" t="s">
        <v>158</v>
      </c>
      <c r="F2274">
        <v>2020</v>
      </c>
      <c r="G2274">
        <v>60</v>
      </c>
      <c r="H2274">
        <v>60</v>
      </c>
      <c r="I2274">
        <v>472</v>
      </c>
      <c r="O2274">
        <v>5.8529999999999998</v>
      </c>
      <c r="P2274">
        <v>0.81</v>
      </c>
      <c r="Q2274">
        <v>14454</v>
      </c>
      <c r="R2274" t="s">
        <v>27</v>
      </c>
      <c r="T2274" t="s">
        <v>28</v>
      </c>
      <c r="Y2274" t="s">
        <v>260</v>
      </c>
    </row>
    <row r="2275" spans="1:25" x14ac:dyDescent="0.45">
      <c r="A2275" t="s">
        <v>258</v>
      </c>
      <c r="B2275" t="s">
        <v>273</v>
      </c>
      <c r="C2275">
        <v>2369</v>
      </c>
      <c r="D2275" t="s">
        <v>158</v>
      </c>
      <c r="F2275">
        <v>2021</v>
      </c>
      <c r="G2275">
        <v>50</v>
      </c>
      <c r="H2275">
        <v>50</v>
      </c>
      <c r="I2275">
        <v>393</v>
      </c>
      <c r="O2275">
        <v>4.8780000000000001</v>
      </c>
      <c r="P2275">
        <v>0.81</v>
      </c>
      <c r="Q2275">
        <v>12045</v>
      </c>
      <c r="R2275" t="s">
        <v>27</v>
      </c>
      <c r="T2275" t="s">
        <v>28</v>
      </c>
      <c r="Y2275" t="s">
        <v>260</v>
      </c>
    </row>
    <row r="2276" spans="1:25" x14ac:dyDescent="0.45">
      <c r="A2276" t="s">
        <v>258</v>
      </c>
      <c r="B2276" t="s">
        <v>273</v>
      </c>
      <c r="C2276">
        <v>2369</v>
      </c>
      <c r="D2276" t="s">
        <v>158</v>
      </c>
      <c r="F2276">
        <v>2022</v>
      </c>
      <c r="G2276">
        <v>37</v>
      </c>
      <c r="H2276">
        <v>37</v>
      </c>
      <c r="I2276">
        <v>265</v>
      </c>
      <c r="O2276">
        <v>3.609</v>
      </c>
      <c r="P2276">
        <v>0.81</v>
      </c>
      <c r="Q2276">
        <v>8913.2999999999993</v>
      </c>
      <c r="R2276" t="s">
        <v>27</v>
      </c>
      <c r="T2276" t="s">
        <v>28</v>
      </c>
      <c r="Y2276" t="s">
        <v>260</v>
      </c>
    </row>
    <row r="2277" spans="1:25" x14ac:dyDescent="0.45">
      <c r="A2277" t="s">
        <v>258</v>
      </c>
      <c r="B2277" t="s">
        <v>273</v>
      </c>
      <c r="C2277">
        <v>2369</v>
      </c>
      <c r="D2277" t="s">
        <v>158</v>
      </c>
      <c r="F2277">
        <v>2023</v>
      </c>
      <c r="G2277">
        <v>32</v>
      </c>
      <c r="H2277">
        <v>32</v>
      </c>
      <c r="I2277">
        <v>239</v>
      </c>
      <c r="O2277">
        <v>3.1219999999999999</v>
      </c>
      <c r="P2277">
        <v>0.81</v>
      </c>
      <c r="Q2277">
        <v>7708.8</v>
      </c>
      <c r="R2277" t="s">
        <v>27</v>
      </c>
      <c r="T2277" t="s">
        <v>28</v>
      </c>
      <c r="Y2277" t="s">
        <v>260</v>
      </c>
    </row>
    <row r="2278" spans="1:25" x14ac:dyDescent="0.45">
      <c r="A2278" t="s">
        <v>258</v>
      </c>
      <c r="B2278" t="s">
        <v>273</v>
      </c>
      <c r="C2278">
        <v>2369</v>
      </c>
      <c r="D2278" t="s">
        <v>158</v>
      </c>
      <c r="F2278">
        <v>2024</v>
      </c>
      <c r="G2278">
        <v>13</v>
      </c>
      <c r="H2278">
        <v>13</v>
      </c>
      <c r="I2278">
        <v>109</v>
      </c>
      <c r="O2278">
        <v>1.268</v>
      </c>
      <c r="P2278">
        <v>0.81</v>
      </c>
      <c r="Q2278">
        <v>3131.7</v>
      </c>
      <c r="R2278" t="s">
        <v>27</v>
      </c>
      <c r="T2278" t="s">
        <v>28</v>
      </c>
      <c r="Y2278" t="s">
        <v>260</v>
      </c>
    </row>
    <row r="2279" spans="1:25" x14ac:dyDescent="0.45">
      <c r="A2279" t="s">
        <v>274</v>
      </c>
      <c r="B2279" t="s">
        <v>275</v>
      </c>
      <c r="C2279">
        <v>2378</v>
      </c>
      <c r="D2279">
        <v>1</v>
      </c>
      <c r="F2279">
        <v>2009</v>
      </c>
      <c r="G2279">
        <v>945</v>
      </c>
      <c r="H2279">
        <v>934.4</v>
      </c>
      <c r="I2279">
        <v>76403.62</v>
      </c>
      <c r="K2279">
        <v>1154.009</v>
      </c>
      <c r="L2279">
        <v>2.4807999999999999</v>
      </c>
      <c r="M2279">
        <v>90620.865999999995</v>
      </c>
      <c r="N2279">
        <v>0.1028</v>
      </c>
      <c r="O2279">
        <v>193.964</v>
      </c>
      <c r="P2279">
        <v>0.43840000000000001</v>
      </c>
      <c r="Q2279">
        <v>882651.85699999996</v>
      </c>
      <c r="R2279" t="s">
        <v>82</v>
      </c>
      <c r="S2279" t="s">
        <v>45</v>
      </c>
      <c r="T2279" t="s">
        <v>65</v>
      </c>
      <c r="V2279" t="s">
        <v>276</v>
      </c>
      <c r="W2279" t="s">
        <v>51</v>
      </c>
      <c r="Y2279" t="s">
        <v>107</v>
      </c>
    </row>
    <row r="2280" spans="1:25" x14ac:dyDescent="0.45">
      <c r="A2280" t="s">
        <v>274</v>
      </c>
      <c r="B2280" t="s">
        <v>275</v>
      </c>
      <c r="C2280">
        <v>2378</v>
      </c>
      <c r="D2280">
        <v>1</v>
      </c>
      <c r="F2280">
        <v>2010</v>
      </c>
      <c r="G2280">
        <v>1346</v>
      </c>
      <c r="H2280">
        <v>1329.24</v>
      </c>
      <c r="I2280">
        <v>115524.86</v>
      </c>
      <c r="K2280">
        <v>1553.279</v>
      </c>
      <c r="L2280">
        <v>2.3315000000000001</v>
      </c>
      <c r="M2280">
        <v>130048.97900000001</v>
      </c>
      <c r="N2280">
        <v>0.1026</v>
      </c>
      <c r="O2280">
        <v>253.95</v>
      </c>
      <c r="P2280">
        <v>0.3962</v>
      </c>
      <c r="Q2280">
        <v>1266775.0109999999</v>
      </c>
      <c r="R2280" t="s">
        <v>82</v>
      </c>
      <c r="S2280" t="s">
        <v>45</v>
      </c>
      <c r="T2280" t="s">
        <v>65</v>
      </c>
      <c r="V2280" t="s">
        <v>276</v>
      </c>
      <c r="W2280" t="s">
        <v>51</v>
      </c>
      <c r="Y2280" t="s">
        <v>107</v>
      </c>
    </row>
    <row r="2281" spans="1:25" x14ac:dyDescent="0.45">
      <c r="A2281" t="s">
        <v>274</v>
      </c>
      <c r="B2281" t="s">
        <v>275</v>
      </c>
      <c r="C2281">
        <v>2378</v>
      </c>
      <c r="D2281">
        <v>1</v>
      </c>
      <c r="F2281">
        <v>2011</v>
      </c>
      <c r="G2281">
        <v>946</v>
      </c>
      <c r="H2281">
        <v>934.87</v>
      </c>
      <c r="I2281">
        <v>74304.75</v>
      </c>
      <c r="K2281">
        <v>1030.1389999999999</v>
      </c>
      <c r="L2281">
        <v>2.1879</v>
      </c>
      <c r="M2281">
        <v>87063.354999999996</v>
      </c>
      <c r="N2281">
        <v>0.1028</v>
      </c>
      <c r="O2281">
        <v>173.85599999999999</v>
      </c>
      <c r="P2281">
        <v>0.3967</v>
      </c>
      <c r="Q2281">
        <v>848137.59499999997</v>
      </c>
      <c r="R2281" t="s">
        <v>82</v>
      </c>
      <c r="S2281" t="s">
        <v>45</v>
      </c>
      <c r="T2281" t="s">
        <v>65</v>
      </c>
      <c r="V2281" t="s">
        <v>276</v>
      </c>
      <c r="W2281" t="s">
        <v>51</v>
      </c>
      <c r="Y2281" t="s">
        <v>107</v>
      </c>
    </row>
    <row r="2282" spans="1:25" x14ac:dyDescent="0.45">
      <c r="A2282" t="s">
        <v>274</v>
      </c>
      <c r="B2282" t="s">
        <v>275</v>
      </c>
      <c r="C2282">
        <v>2378</v>
      </c>
      <c r="D2282">
        <v>1</v>
      </c>
      <c r="F2282">
        <v>2012</v>
      </c>
      <c r="G2282">
        <v>976</v>
      </c>
      <c r="H2282">
        <v>960.14</v>
      </c>
      <c r="I2282">
        <v>73167.83</v>
      </c>
      <c r="K2282">
        <v>933.88699999999994</v>
      </c>
      <c r="L2282">
        <v>2.0145</v>
      </c>
      <c r="M2282">
        <v>85993.191999999995</v>
      </c>
      <c r="N2282">
        <v>0.1028</v>
      </c>
      <c r="O2282">
        <v>163.00800000000001</v>
      </c>
      <c r="P2282">
        <v>0.3805</v>
      </c>
      <c r="Q2282">
        <v>837955.505</v>
      </c>
      <c r="R2282" t="s">
        <v>82</v>
      </c>
      <c r="S2282" t="s">
        <v>45</v>
      </c>
      <c r="T2282" t="s">
        <v>65</v>
      </c>
      <c r="V2282" t="s">
        <v>276</v>
      </c>
      <c r="W2282" t="s">
        <v>51</v>
      </c>
      <c r="Y2282" t="s">
        <v>277</v>
      </c>
    </row>
    <row r="2283" spans="1:25" x14ac:dyDescent="0.45">
      <c r="A2283" t="s">
        <v>274</v>
      </c>
      <c r="B2283" t="s">
        <v>275</v>
      </c>
      <c r="C2283">
        <v>2378</v>
      </c>
      <c r="D2283">
        <v>1</v>
      </c>
      <c r="F2283">
        <v>2013</v>
      </c>
      <c r="G2283">
        <v>623</v>
      </c>
      <c r="H2283">
        <v>612.41</v>
      </c>
      <c r="I2283">
        <v>48480.480000000003</v>
      </c>
      <c r="K2283">
        <v>560.30899999999997</v>
      </c>
      <c r="L2283">
        <v>1.9098999999999999</v>
      </c>
      <c r="M2283">
        <v>52943.277999999998</v>
      </c>
      <c r="N2283">
        <v>0.1022</v>
      </c>
      <c r="O2283">
        <v>103.754</v>
      </c>
      <c r="P2283">
        <v>0.38490000000000002</v>
      </c>
      <c r="Q2283">
        <v>515745.51</v>
      </c>
      <c r="R2283" t="s">
        <v>82</v>
      </c>
      <c r="S2283" t="s">
        <v>45</v>
      </c>
      <c r="T2283" t="s">
        <v>65</v>
      </c>
      <c r="V2283" t="s">
        <v>276</v>
      </c>
      <c r="W2283" t="s">
        <v>51</v>
      </c>
      <c r="Y2283" t="s">
        <v>277</v>
      </c>
    </row>
    <row r="2284" spans="1:25" x14ac:dyDescent="0.45">
      <c r="A2284" t="s">
        <v>274</v>
      </c>
      <c r="B2284" t="s">
        <v>275</v>
      </c>
      <c r="C2284">
        <v>2378</v>
      </c>
      <c r="D2284">
        <v>1</v>
      </c>
      <c r="F2284">
        <v>2014</v>
      </c>
      <c r="G2284">
        <v>0</v>
      </c>
      <c r="H2284">
        <v>0</v>
      </c>
      <c r="R2284" t="s">
        <v>82</v>
      </c>
      <c r="S2284" t="s">
        <v>45</v>
      </c>
      <c r="T2284" t="s">
        <v>65</v>
      </c>
      <c r="V2284" t="s">
        <v>276</v>
      </c>
      <c r="W2284" t="s">
        <v>51</v>
      </c>
      <c r="Y2284" t="s">
        <v>278</v>
      </c>
    </row>
    <row r="2285" spans="1:25" x14ac:dyDescent="0.45">
      <c r="A2285" t="s">
        <v>274</v>
      </c>
      <c r="B2285" t="s">
        <v>275</v>
      </c>
      <c r="C2285">
        <v>2378</v>
      </c>
      <c r="D2285">
        <v>2</v>
      </c>
      <c r="F2285">
        <v>2009</v>
      </c>
      <c r="G2285">
        <v>3454</v>
      </c>
      <c r="H2285">
        <v>3424.01</v>
      </c>
      <c r="I2285">
        <v>420033.84</v>
      </c>
      <c r="K2285">
        <v>349.452</v>
      </c>
      <c r="L2285">
        <v>0.17449999999999999</v>
      </c>
      <c r="M2285">
        <v>408121.79499999998</v>
      </c>
      <c r="N2285">
        <v>0.1028</v>
      </c>
      <c r="O2285">
        <v>892.779</v>
      </c>
      <c r="P2285">
        <v>0.44740000000000002</v>
      </c>
      <c r="Q2285">
        <v>3975952.0129999998</v>
      </c>
      <c r="R2285" t="s">
        <v>82</v>
      </c>
      <c r="S2285" t="s">
        <v>45</v>
      </c>
      <c r="T2285" t="s">
        <v>65</v>
      </c>
      <c r="U2285" t="s">
        <v>132</v>
      </c>
      <c r="V2285" t="s">
        <v>276</v>
      </c>
      <c r="W2285" t="s">
        <v>51</v>
      </c>
      <c r="X2285" t="s">
        <v>143</v>
      </c>
      <c r="Y2285" t="s">
        <v>107</v>
      </c>
    </row>
    <row r="2286" spans="1:25" x14ac:dyDescent="0.45">
      <c r="A2286" t="s">
        <v>274</v>
      </c>
      <c r="B2286" t="s">
        <v>275</v>
      </c>
      <c r="C2286">
        <v>2378</v>
      </c>
      <c r="D2286">
        <v>2</v>
      </c>
      <c r="F2286">
        <v>2010</v>
      </c>
      <c r="G2286">
        <v>4121</v>
      </c>
      <c r="H2286">
        <v>4094.5</v>
      </c>
      <c r="I2286">
        <v>519339.56</v>
      </c>
      <c r="K2286">
        <v>314.68599999999998</v>
      </c>
      <c r="L2286">
        <v>0.12690000000000001</v>
      </c>
      <c r="M2286">
        <v>518041.11099999998</v>
      </c>
      <c r="N2286">
        <v>0.1021</v>
      </c>
      <c r="O2286">
        <v>1060.115</v>
      </c>
      <c r="P2286">
        <v>0.40889999999999999</v>
      </c>
      <c r="Q2286">
        <v>5047620.3150000004</v>
      </c>
      <c r="R2286" t="s">
        <v>82</v>
      </c>
      <c r="S2286" t="s">
        <v>45</v>
      </c>
      <c r="T2286" t="s">
        <v>65</v>
      </c>
      <c r="U2286" t="s">
        <v>132</v>
      </c>
      <c r="V2286" t="s">
        <v>276</v>
      </c>
      <c r="W2286" t="s">
        <v>51</v>
      </c>
      <c r="X2286" t="s">
        <v>143</v>
      </c>
      <c r="Y2286" t="s">
        <v>107</v>
      </c>
    </row>
    <row r="2287" spans="1:25" x14ac:dyDescent="0.45">
      <c r="A2287" t="s">
        <v>274</v>
      </c>
      <c r="B2287" t="s">
        <v>275</v>
      </c>
      <c r="C2287">
        <v>2378</v>
      </c>
      <c r="D2287">
        <v>2</v>
      </c>
      <c r="F2287">
        <v>2011</v>
      </c>
      <c r="G2287">
        <v>1688</v>
      </c>
      <c r="H2287">
        <v>1662.74</v>
      </c>
      <c r="I2287">
        <v>181835.21</v>
      </c>
      <c r="K2287">
        <v>119.795</v>
      </c>
      <c r="L2287">
        <v>0.15129999999999999</v>
      </c>
      <c r="M2287">
        <v>186828.18900000001</v>
      </c>
      <c r="N2287">
        <v>0.1026</v>
      </c>
      <c r="O2287">
        <v>378.69900000000001</v>
      </c>
      <c r="P2287">
        <v>0.38919999999999999</v>
      </c>
      <c r="Q2287">
        <v>1821536.1910000001</v>
      </c>
      <c r="R2287" t="s">
        <v>82</v>
      </c>
      <c r="S2287" t="s">
        <v>45</v>
      </c>
      <c r="T2287" t="s">
        <v>65</v>
      </c>
      <c r="U2287" t="s">
        <v>132</v>
      </c>
      <c r="V2287" t="s">
        <v>276</v>
      </c>
      <c r="W2287" t="s">
        <v>51</v>
      </c>
      <c r="X2287" t="s">
        <v>143</v>
      </c>
      <c r="Y2287" t="s">
        <v>107</v>
      </c>
    </row>
    <row r="2288" spans="1:25" x14ac:dyDescent="0.45">
      <c r="A2288" t="s">
        <v>274</v>
      </c>
      <c r="B2288" t="s">
        <v>275</v>
      </c>
      <c r="C2288">
        <v>2378</v>
      </c>
      <c r="D2288">
        <v>2</v>
      </c>
      <c r="F2288">
        <v>2012</v>
      </c>
      <c r="G2288">
        <v>1606</v>
      </c>
      <c r="H2288">
        <v>1577.33</v>
      </c>
      <c r="I2288">
        <v>112601.5</v>
      </c>
      <c r="K2288">
        <v>71.075999999999993</v>
      </c>
      <c r="L2288">
        <v>0.1103</v>
      </c>
      <c r="M2288">
        <v>117030.327</v>
      </c>
      <c r="N2288">
        <v>8.8999999999999996E-2</v>
      </c>
      <c r="O2288">
        <v>227.14099999999999</v>
      </c>
      <c r="P2288">
        <v>0.31840000000000002</v>
      </c>
      <c r="Q2288">
        <v>1140728.966</v>
      </c>
      <c r="R2288" t="s">
        <v>82</v>
      </c>
      <c r="S2288" t="s">
        <v>45</v>
      </c>
      <c r="T2288" t="s">
        <v>65</v>
      </c>
      <c r="U2288" t="s">
        <v>132</v>
      </c>
      <c r="V2288" t="s">
        <v>276</v>
      </c>
      <c r="W2288" t="s">
        <v>51</v>
      </c>
      <c r="X2288" t="s">
        <v>143</v>
      </c>
      <c r="Y2288" t="s">
        <v>277</v>
      </c>
    </row>
    <row r="2289" spans="1:25" x14ac:dyDescent="0.45">
      <c r="A2289" t="s">
        <v>274</v>
      </c>
      <c r="B2289" t="s">
        <v>275</v>
      </c>
      <c r="C2289">
        <v>2378</v>
      </c>
      <c r="D2289">
        <v>2</v>
      </c>
      <c r="F2289">
        <v>2013</v>
      </c>
      <c r="G2289">
        <v>1442</v>
      </c>
      <c r="H2289">
        <v>1418.41</v>
      </c>
      <c r="I2289">
        <v>139690.9</v>
      </c>
      <c r="K2289">
        <v>81.146000000000001</v>
      </c>
      <c r="L2289">
        <v>0.13539999999999999</v>
      </c>
      <c r="M2289">
        <v>143208.55600000001</v>
      </c>
      <c r="N2289">
        <v>0.1031</v>
      </c>
      <c r="O2289">
        <v>284.20800000000003</v>
      </c>
      <c r="P2289">
        <v>0.37130000000000002</v>
      </c>
      <c r="Q2289">
        <v>1394738.2180000001</v>
      </c>
      <c r="R2289" t="s">
        <v>82</v>
      </c>
      <c r="S2289" t="s">
        <v>45</v>
      </c>
      <c r="T2289" t="s">
        <v>65</v>
      </c>
      <c r="U2289" t="s">
        <v>132</v>
      </c>
      <c r="V2289" t="s">
        <v>276</v>
      </c>
      <c r="W2289" t="s">
        <v>51</v>
      </c>
      <c r="X2289" t="s">
        <v>143</v>
      </c>
      <c r="Y2289" t="s">
        <v>277</v>
      </c>
    </row>
    <row r="2290" spans="1:25" x14ac:dyDescent="0.45">
      <c r="A2290" t="s">
        <v>274</v>
      </c>
      <c r="B2290" t="s">
        <v>275</v>
      </c>
      <c r="C2290">
        <v>2378</v>
      </c>
      <c r="D2290">
        <v>2</v>
      </c>
      <c r="F2290">
        <v>2014</v>
      </c>
      <c r="G2290">
        <v>2196</v>
      </c>
      <c r="H2290">
        <v>2170.52</v>
      </c>
      <c r="I2290">
        <v>245777.09</v>
      </c>
      <c r="K2290">
        <v>220.495</v>
      </c>
      <c r="L2290">
        <v>0.29010000000000002</v>
      </c>
      <c r="M2290">
        <v>260214.00599999999</v>
      </c>
      <c r="N2290">
        <v>0.1028</v>
      </c>
      <c r="O2290">
        <v>502.26100000000002</v>
      </c>
      <c r="P2290">
        <v>0.37590000000000001</v>
      </c>
      <c r="Q2290">
        <v>2535018.9900000002</v>
      </c>
      <c r="R2290" t="s">
        <v>82</v>
      </c>
      <c r="S2290" t="s">
        <v>45</v>
      </c>
      <c r="T2290" t="s">
        <v>65</v>
      </c>
      <c r="U2290" t="s">
        <v>132</v>
      </c>
      <c r="V2290" t="s">
        <v>276</v>
      </c>
      <c r="W2290" t="s">
        <v>51</v>
      </c>
      <c r="X2290" t="s">
        <v>143</v>
      </c>
      <c r="Y2290" t="s">
        <v>277</v>
      </c>
    </row>
    <row r="2291" spans="1:25" x14ac:dyDescent="0.45">
      <c r="A2291" t="s">
        <v>274</v>
      </c>
      <c r="B2291" t="s">
        <v>275</v>
      </c>
      <c r="C2291">
        <v>2378</v>
      </c>
      <c r="D2291">
        <v>2</v>
      </c>
      <c r="F2291">
        <v>2015</v>
      </c>
      <c r="G2291">
        <v>1424</v>
      </c>
      <c r="H2291">
        <v>1399.24</v>
      </c>
      <c r="I2291">
        <v>149950.48000000001</v>
      </c>
      <c r="K2291">
        <v>206.11</v>
      </c>
      <c r="L2291">
        <v>0.48280000000000001</v>
      </c>
      <c r="M2291">
        <v>156598.247</v>
      </c>
      <c r="N2291">
        <v>0.1026</v>
      </c>
      <c r="O2291">
        <v>303.702</v>
      </c>
      <c r="P2291">
        <v>0.36720000000000003</v>
      </c>
      <c r="Q2291">
        <v>1526514.504</v>
      </c>
      <c r="R2291" t="s">
        <v>82</v>
      </c>
      <c r="S2291" t="s">
        <v>45</v>
      </c>
      <c r="T2291" t="s">
        <v>65</v>
      </c>
      <c r="U2291" t="s">
        <v>132</v>
      </c>
      <c r="V2291" t="s">
        <v>276</v>
      </c>
      <c r="W2291" t="s">
        <v>51</v>
      </c>
      <c r="X2291" t="s">
        <v>143</v>
      </c>
      <c r="Y2291" t="s">
        <v>279</v>
      </c>
    </row>
    <row r="2292" spans="1:25" x14ac:dyDescent="0.45">
      <c r="A2292" t="s">
        <v>274</v>
      </c>
      <c r="B2292" t="s">
        <v>275</v>
      </c>
      <c r="C2292">
        <v>2378</v>
      </c>
      <c r="D2292">
        <v>2</v>
      </c>
      <c r="F2292">
        <v>2016</v>
      </c>
      <c r="G2292">
        <v>1051</v>
      </c>
      <c r="H2292">
        <v>1023.18</v>
      </c>
      <c r="I2292">
        <v>97100.64</v>
      </c>
      <c r="K2292">
        <v>113.654</v>
      </c>
      <c r="L2292">
        <v>0.60650000000000004</v>
      </c>
      <c r="M2292">
        <v>101961.697</v>
      </c>
      <c r="N2292">
        <v>0.10299999999999999</v>
      </c>
      <c r="O2292">
        <v>199.82599999999999</v>
      </c>
      <c r="P2292">
        <v>0.37130000000000002</v>
      </c>
      <c r="Q2292">
        <v>993538.98499999999</v>
      </c>
      <c r="R2292" t="s">
        <v>82</v>
      </c>
      <c r="S2292" t="s">
        <v>45</v>
      </c>
      <c r="T2292" t="s">
        <v>65</v>
      </c>
      <c r="U2292" t="s">
        <v>132</v>
      </c>
      <c r="V2292" t="s">
        <v>276</v>
      </c>
      <c r="W2292" t="s">
        <v>51</v>
      </c>
      <c r="X2292" t="s">
        <v>143</v>
      </c>
      <c r="Y2292" t="s">
        <v>279</v>
      </c>
    </row>
    <row r="2293" spans="1:25" x14ac:dyDescent="0.45">
      <c r="A2293" t="s">
        <v>274</v>
      </c>
      <c r="B2293" t="s">
        <v>275</v>
      </c>
      <c r="C2293">
        <v>2378</v>
      </c>
      <c r="D2293">
        <v>2</v>
      </c>
      <c r="F2293">
        <v>2017</v>
      </c>
      <c r="G2293">
        <v>233</v>
      </c>
      <c r="H2293">
        <v>225.7</v>
      </c>
      <c r="I2293">
        <v>24037.75</v>
      </c>
      <c r="K2293">
        <v>26.196999999999999</v>
      </c>
      <c r="L2293">
        <v>0.74770000000000003</v>
      </c>
      <c r="M2293">
        <v>24977.438999999998</v>
      </c>
      <c r="N2293">
        <v>0.1022</v>
      </c>
      <c r="O2293">
        <v>48.252000000000002</v>
      </c>
      <c r="P2293">
        <v>0.36199999999999999</v>
      </c>
      <c r="Q2293">
        <v>243688.37299999999</v>
      </c>
      <c r="R2293" t="s">
        <v>82</v>
      </c>
      <c r="S2293" t="s">
        <v>45</v>
      </c>
      <c r="T2293" t="s">
        <v>65</v>
      </c>
      <c r="U2293" t="s">
        <v>132</v>
      </c>
      <c r="V2293" t="s">
        <v>276</v>
      </c>
      <c r="W2293" t="s">
        <v>51</v>
      </c>
      <c r="X2293" t="s">
        <v>143</v>
      </c>
      <c r="Y2293" t="s">
        <v>280</v>
      </c>
    </row>
    <row r="2294" spans="1:25" x14ac:dyDescent="0.45">
      <c r="A2294" t="s">
        <v>274</v>
      </c>
      <c r="B2294" t="s">
        <v>275</v>
      </c>
      <c r="C2294">
        <v>2378</v>
      </c>
      <c r="D2294">
        <v>2</v>
      </c>
      <c r="F2294">
        <v>2018</v>
      </c>
      <c r="G2294">
        <v>193</v>
      </c>
      <c r="H2294">
        <v>182.72</v>
      </c>
      <c r="I2294">
        <v>15668.62</v>
      </c>
      <c r="K2294">
        <v>19.324999999999999</v>
      </c>
      <c r="L2294">
        <v>0.37290000000000001</v>
      </c>
      <c r="M2294">
        <v>17648.355</v>
      </c>
      <c r="N2294">
        <v>0.104</v>
      </c>
      <c r="O2294">
        <v>34.267000000000003</v>
      </c>
      <c r="P2294">
        <v>0.3679</v>
      </c>
      <c r="Q2294">
        <v>172105.13099999999</v>
      </c>
      <c r="R2294" t="s">
        <v>82</v>
      </c>
      <c r="S2294" t="s">
        <v>45</v>
      </c>
      <c r="T2294" t="s">
        <v>65</v>
      </c>
      <c r="U2294" t="s">
        <v>132</v>
      </c>
      <c r="V2294" t="s">
        <v>276</v>
      </c>
      <c r="W2294" t="s">
        <v>51</v>
      </c>
      <c r="X2294" t="s">
        <v>143</v>
      </c>
      <c r="Y2294" t="s">
        <v>280</v>
      </c>
    </row>
    <row r="2295" spans="1:25" x14ac:dyDescent="0.45">
      <c r="A2295" t="s">
        <v>274</v>
      </c>
      <c r="B2295" t="s">
        <v>275</v>
      </c>
      <c r="C2295">
        <v>2378</v>
      </c>
      <c r="D2295">
        <v>2</v>
      </c>
      <c r="F2295">
        <v>2019</v>
      </c>
      <c r="G2295">
        <v>0</v>
      </c>
      <c r="H2295">
        <v>0</v>
      </c>
      <c r="R2295" t="s">
        <v>82</v>
      </c>
      <c r="S2295" t="s">
        <v>45</v>
      </c>
      <c r="T2295" t="s">
        <v>65</v>
      </c>
      <c r="U2295" t="s">
        <v>132</v>
      </c>
      <c r="V2295" t="s">
        <v>276</v>
      </c>
      <c r="W2295" t="s">
        <v>51</v>
      </c>
      <c r="X2295" t="s">
        <v>143</v>
      </c>
      <c r="Y2295" t="s">
        <v>281</v>
      </c>
    </row>
    <row r="2296" spans="1:25" x14ac:dyDescent="0.45">
      <c r="A2296" t="s">
        <v>274</v>
      </c>
      <c r="B2296" t="s">
        <v>275</v>
      </c>
      <c r="C2296">
        <v>2378</v>
      </c>
      <c r="D2296">
        <v>3</v>
      </c>
      <c r="F2296">
        <v>2009</v>
      </c>
      <c r="G2296">
        <v>194</v>
      </c>
      <c r="H2296">
        <v>184.77</v>
      </c>
      <c r="I2296">
        <v>13607.8</v>
      </c>
      <c r="K2296">
        <v>88.03</v>
      </c>
      <c r="L2296">
        <v>0.86629999999999996</v>
      </c>
      <c r="M2296">
        <v>15023.29</v>
      </c>
      <c r="N2296">
        <v>8.1799999999999998E-2</v>
      </c>
      <c r="O2296">
        <v>18.346</v>
      </c>
      <c r="P2296">
        <v>0.19939999999999999</v>
      </c>
      <c r="Q2296">
        <v>185549.079</v>
      </c>
      <c r="R2296" t="s">
        <v>45</v>
      </c>
      <c r="T2296" t="s">
        <v>63</v>
      </c>
      <c r="V2296" t="s">
        <v>50</v>
      </c>
      <c r="W2296" t="s">
        <v>110</v>
      </c>
      <c r="Y2296" t="s">
        <v>107</v>
      </c>
    </row>
    <row r="2297" spans="1:25" x14ac:dyDescent="0.45">
      <c r="A2297" t="s">
        <v>274</v>
      </c>
      <c r="B2297" t="s">
        <v>275</v>
      </c>
      <c r="C2297">
        <v>2378</v>
      </c>
      <c r="D2297">
        <v>3</v>
      </c>
      <c r="F2297">
        <v>2010</v>
      </c>
      <c r="G2297">
        <v>235</v>
      </c>
      <c r="H2297">
        <v>228.24</v>
      </c>
      <c r="I2297">
        <v>12505.55</v>
      </c>
      <c r="K2297">
        <v>68.674999999999997</v>
      </c>
      <c r="L2297">
        <v>0.81230000000000002</v>
      </c>
      <c r="M2297">
        <v>12087.222</v>
      </c>
      <c r="N2297">
        <v>8.1000000000000003E-2</v>
      </c>
      <c r="O2297">
        <v>14.252000000000001</v>
      </c>
      <c r="P2297">
        <v>0.19109999999999999</v>
      </c>
      <c r="Q2297">
        <v>149312.90599999999</v>
      </c>
      <c r="R2297" t="s">
        <v>45</v>
      </c>
      <c r="T2297" t="s">
        <v>63</v>
      </c>
      <c r="V2297" t="s">
        <v>50</v>
      </c>
      <c r="W2297" t="s">
        <v>110</v>
      </c>
      <c r="Y2297" t="s">
        <v>107</v>
      </c>
    </row>
    <row r="2298" spans="1:25" x14ac:dyDescent="0.45">
      <c r="A2298" t="s">
        <v>274</v>
      </c>
      <c r="B2298" t="s">
        <v>275</v>
      </c>
      <c r="C2298">
        <v>2378</v>
      </c>
      <c r="D2298">
        <v>3</v>
      </c>
      <c r="F2298">
        <v>2011</v>
      </c>
      <c r="G2298">
        <v>354</v>
      </c>
      <c r="H2298">
        <v>345.34</v>
      </c>
      <c r="I2298">
        <v>21821.41</v>
      </c>
      <c r="K2298">
        <v>121.197</v>
      </c>
      <c r="L2298">
        <v>1.1114999999999999</v>
      </c>
      <c r="M2298">
        <v>20824.78</v>
      </c>
      <c r="N2298">
        <v>8.1199999999999994E-2</v>
      </c>
      <c r="O2298">
        <v>24.01</v>
      </c>
      <c r="P2298">
        <v>0.19320000000000001</v>
      </c>
      <c r="Q2298">
        <v>257043.068</v>
      </c>
      <c r="R2298" t="s">
        <v>45</v>
      </c>
      <c r="T2298" t="s">
        <v>63</v>
      </c>
      <c r="V2298" t="s">
        <v>50</v>
      </c>
      <c r="W2298" t="s">
        <v>110</v>
      </c>
      <c r="Y2298" t="s">
        <v>107</v>
      </c>
    </row>
    <row r="2299" spans="1:25" x14ac:dyDescent="0.45">
      <c r="A2299" t="s">
        <v>274</v>
      </c>
      <c r="B2299" t="s">
        <v>275</v>
      </c>
      <c r="C2299">
        <v>2378</v>
      </c>
      <c r="D2299">
        <v>3</v>
      </c>
      <c r="F2299">
        <v>2012</v>
      </c>
      <c r="G2299">
        <v>257</v>
      </c>
      <c r="H2299">
        <v>246.11</v>
      </c>
      <c r="I2299">
        <v>6743.89</v>
      </c>
      <c r="K2299">
        <v>37.927</v>
      </c>
      <c r="L2299">
        <v>0.63139999999999996</v>
      </c>
      <c r="M2299">
        <v>6466.3130000000001</v>
      </c>
      <c r="N2299">
        <v>7.5700000000000003E-2</v>
      </c>
      <c r="O2299">
        <v>8.2200000000000006</v>
      </c>
      <c r="P2299">
        <v>0.2034</v>
      </c>
      <c r="Q2299">
        <v>79977.900999999998</v>
      </c>
      <c r="R2299" t="s">
        <v>45</v>
      </c>
      <c r="T2299" t="s">
        <v>63</v>
      </c>
      <c r="V2299" t="s">
        <v>50</v>
      </c>
      <c r="W2299" t="s">
        <v>110</v>
      </c>
      <c r="Y2299" t="s">
        <v>277</v>
      </c>
    </row>
    <row r="2300" spans="1:25" x14ac:dyDescent="0.45">
      <c r="A2300" t="s">
        <v>274</v>
      </c>
      <c r="B2300" t="s">
        <v>275</v>
      </c>
      <c r="C2300">
        <v>2378</v>
      </c>
      <c r="D2300">
        <v>3</v>
      </c>
      <c r="F2300">
        <v>2013</v>
      </c>
      <c r="G2300">
        <v>136</v>
      </c>
      <c r="H2300">
        <v>126.6</v>
      </c>
      <c r="I2300">
        <v>8222.2999999999993</v>
      </c>
      <c r="K2300">
        <v>48.317</v>
      </c>
      <c r="L2300">
        <v>2.3315999999999999</v>
      </c>
      <c r="M2300">
        <v>7879.3149999999996</v>
      </c>
      <c r="N2300">
        <v>8.1500000000000003E-2</v>
      </c>
      <c r="O2300">
        <v>9.76</v>
      </c>
      <c r="P2300">
        <v>0.23130000000000001</v>
      </c>
      <c r="Q2300">
        <v>97331.05</v>
      </c>
      <c r="R2300" t="s">
        <v>45</v>
      </c>
      <c r="T2300" t="s">
        <v>63</v>
      </c>
      <c r="V2300" t="s">
        <v>50</v>
      </c>
      <c r="W2300" t="s">
        <v>110</v>
      </c>
      <c r="Y2300" t="s">
        <v>277</v>
      </c>
    </row>
    <row r="2301" spans="1:25" x14ac:dyDescent="0.45">
      <c r="A2301" t="s">
        <v>274</v>
      </c>
      <c r="B2301" t="s">
        <v>275</v>
      </c>
      <c r="C2301">
        <v>2378</v>
      </c>
      <c r="D2301">
        <v>3</v>
      </c>
      <c r="F2301">
        <v>2014</v>
      </c>
      <c r="G2301">
        <v>263</v>
      </c>
      <c r="H2301">
        <v>250.43</v>
      </c>
      <c r="I2301">
        <v>11032.02</v>
      </c>
      <c r="K2301">
        <v>66.203000000000003</v>
      </c>
      <c r="L2301">
        <v>0.54800000000000004</v>
      </c>
      <c r="M2301">
        <v>14850.174000000001</v>
      </c>
      <c r="N2301">
        <v>8.09E-2</v>
      </c>
      <c r="O2301">
        <v>31.459</v>
      </c>
      <c r="P2301">
        <v>0.26500000000000001</v>
      </c>
      <c r="Q2301">
        <v>183265.071</v>
      </c>
      <c r="R2301" t="s">
        <v>45</v>
      </c>
      <c r="T2301" t="s">
        <v>63</v>
      </c>
      <c r="V2301" t="s">
        <v>50</v>
      </c>
      <c r="W2301" t="s">
        <v>110</v>
      </c>
      <c r="Y2301" t="s">
        <v>277</v>
      </c>
    </row>
    <row r="2302" spans="1:25" x14ac:dyDescent="0.45">
      <c r="A2302" t="s">
        <v>274</v>
      </c>
      <c r="B2302" t="s">
        <v>275</v>
      </c>
      <c r="C2302">
        <v>2378</v>
      </c>
      <c r="D2302">
        <v>3</v>
      </c>
      <c r="F2302">
        <v>2015</v>
      </c>
      <c r="G2302">
        <v>144</v>
      </c>
      <c r="H2302">
        <v>141.83000000000001</v>
      </c>
      <c r="I2302">
        <v>12197.52</v>
      </c>
      <c r="K2302">
        <v>43.627000000000002</v>
      </c>
      <c r="L2302">
        <v>0.61950000000000005</v>
      </c>
      <c r="M2302">
        <v>11213.444</v>
      </c>
      <c r="N2302">
        <v>8.1000000000000003E-2</v>
      </c>
      <c r="O2302">
        <v>15.43</v>
      </c>
      <c r="P2302">
        <v>0.22720000000000001</v>
      </c>
      <c r="Q2302">
        <v>138464.016</v>
      </c>
      <c r="R2302" t="s">
        <v>45</v>
      </c>
      <c r="T2302" t="s">
        <v>63</v>
      </c>
      <c r="V2302" t="s">
        <v>50</v>
      </c>
      <c r="W2302" t="s">
        <v>110</v>
      </c>
      <c r="Y2302" t="s">
        <v>279</v>
      </c>
    </row>
    <row r="2303" spans="1:25" x14ac:dyDescent="0.45">
      <c r="A2303" t="s">
        <v>274</v>
      </c>
      <c r="B2303" t="s">
        <v>275</v>
      </c>
      <c r="C2303">
        <v>2378</v>
      </c>
      <c r="D2303">
        <v>3</v>
      </c>
      <c r="F2303">
        <v>2016</v>
      </c>
      <c r="G2303">
        <v>36</v>
      </c>
      <c r="H2303">
        <v>35.04</v>
      </c>
      <c r="I2303">
        <v>2244.14</v>
      </c>
      <c r="K2303">
        <v>8.94</v>
      </c>
      <c r="L2303">
        <v>0.51570000000000005</v>
      </c>
      <c r="M2303">
        <v>2150.4699999999998</v>
      </c>
      <c r="N2303">
        <v>8.1100000000000005E-2</v>
      </c>
      <c r="O2303">
        <v>2.2839999999999998</v>
      </c>
      <c r="P2303">
        <v>0.1726</v>
      </c>
      <c r="Q2303">
        <v>26533.763999999999</v>
      </c>
      <c r="R2303" t="s">
        <v>45</v>
      </c>
      <c r="T2303" t="s">
        <v>63</v>
      </c>
      <c r="V2303" t="s">
        <v>50</v>
      </c>
      <c r="W2303" t="s">
        <v>110</v>
      </c>
      <c r="Y2303" t="s">
        <v>279</v>
      </c>
    </row>
    <row r="2304" spans="1:25" x14ac:dyDescent="0.45">
      <c r="A2304" t="s">
        <v>274</v>
      </c>
      <c r="B2304" t="s">
        <v>275</v>
      </c>
      <c r="C2304">
        <v>2378</v>
      </c>
      <c r="D2304">
        <v>3</v>
      </c>
      <c r="F2304">
        <v>2017</v>
      </c>
      <c r="G2304">
        <v>0</v>
      </c>
      <c r="H2304">
        <v>0</v>
      </c>
      <c r="R2304" t="s">
        <v>45</v>
      </c>
      <c r="T2304" t="s">
        <v>63</v>
      </c>
      <c r="V2304" t="s">
        <v>50</v>
      </c>
      <c r="W2304" t="s">
        <v>110</v>
      </c>
      <c r="Y2304" t="s">
        <v>280</v>
      </c>
    </row>
    <row r="2305" spans="1:25" x14ac:dyDescent="0.45">
      <c r="A2305" t="s">
        <v>274</v>
      </c>
      <c r="B2305" t="s">
        <v>275</v>
      </c>
      <c r="C2305">
        <v>2378</v>
      </c>
      <c r="D2305">
        <v>3</v>
      </c>
      <c r="F2305">
        <v>2018</v>
      </c>
      <c r="G2305">
        <v>0</v>
      </c>
      <c r="H2305">
        <v>0</v>
      </c>
      <c r="R2305" t="s">
        <v>45</v>
      </c>
      <c r="T2305" t="s">
        <v>63</v>
      </c>
      <c r="V2305" t="s">
        <v>50</v>
      </c>
      <c r="W2305" t="s">
        <v>110</v>
      </c>
      <c r="Y2305" t="s">
        <v>280</v>
      </c>
    </row>
    <row r="2306" spans="1:25" x14ac:dyDescent="0.45">
      <c r="A2306" t="s">
        <v>274</v>
      </c>
      <c r="B2306" t="s">
        <v>275</v>
      </c>
      <c r="C2306">
        <v>2378</v>
      </c>
      <c r="D2306">
        <v>3</v>
      </c>
      <c r="F2306">
        <v>2019</v>
      </c>
      <c r="G2306">
        <v>0</v>
      </c>
      <c r="H2306">
        <v>0</v>
      </c>
      <c r="R2306" t="s">
        <v>45</v>
      </c>
      <c r="T2306" t="s">
        <v>63</v>
      </c>
      <c r="V2306" t="s">
        <v>50</v>
      </c>
      <c r="W2306" t="s">
        <v>110</v>
      </c>
      <c r="Y2306" t="s">
        <v>281</v>
      </c>
    </row>
    <row r="2307" spans="1:25" x14ac:dyDescent="0.45">
      <c r="A2307" t="s">
        <v>274</v>
      </c>
      <c r="B2307" t="s">
        <v>282</v>
      </c>
      <c r="C2307">
        <v>2379</v>
      </c>
      <c r="D2307">
        <v>2001</v>
      </c>
      <c r="F2307">
        <v>2009</v>
      </c>
      <c r="G2307">
        <v>48</v>
      </c>
      <c r="H2307">
        <v>48</v>
      </c>
      <c r="I2307">
        <v>1156</v>
      </c>
      <c r="K2307">
        <v>0.247</v>
      </c>
      <c r="L2307">
        <v>1.54E-2</v>
      </c>
      <c r="M2307">
        <v>2346.9</v>
      </c>
      <c r="N2307">
        <v>7.4099999999999999E-2</v>
      </c>
      <c r="O2307">
        <v>16.542000000000002</v>
      </c>
      <c r="P2307">
        <v>1.0438000000000001</v>
      </c>
      <c r="Q2307">
        <v>31351.8</v>
      </c>
      <c r="R2307" t="s">
        <v>34</v>
      </c>
      <c r="S2307" t="s">
        <v>38</v>
      </c>
      <c r="T2307" t="s">
        <v>28</v>
      </c>
      <c r="V2307" t="s">
        <v>32</v>
      </c>
      <c r="Y2307" t="s">
        <v>103</v>
      </c>
    </row>
    <row r="2308" spans="1:25" x14ac:dyDescent="0.45">
      <c r="A2308" t="s">
        <v>274</v>
      </c>
      <c r="B2308" t="s">
        <v>282</v>
      </c>
      <c r="C2308">
        <v>2379</v>
      </c>
      <c r="D2308">
        <v>2001</v>
      </c>
      <c r="F2308">
        <v>2010</v>
      </c>
      <c r="G2308">
        <v>136</v>
      </c>
      <c r="H2308">
        <v>136</v>
      </c>
      <c r="I2308">
        <v>3484</v>
      </c>
      <c r="K2308">
        <v>0.155</v>
      </c>
      <c r="L2308">
        <v>3.8E-3</v>
      </c>
      <c r="M2308">
        <v>5222.6000000000004</v>
      </c>
      <c r="N2308">
        <v>6.1899999999999997E-2</v>
      </c>
      <c r="O2308">
        <v>32.271999999999998</v>
      </c>
      <c r="P2308">
        <v>0.76619999999999999</v>
      </c>
      <c r="Q2308">
        <v>83530</v>
      </c>
      <c r="R2308" t="s">
        <v>34</v>
      </c>
      <c r="S2308" t="s">
        <v>38</v>
      </c>
      <c r="T2308" t="s">
        <v>28</v>
      </c>
      <c r="V2308" t="s">
        <v>32</v>
      </c>
      <c r="Y2308" t="s">
        <v>103</v>
      </c>
    </row>
    <row r="2309" spans="1:25" x14ac:dyDescent="0.45">
      <c r="A2309" t="s">
        <v>274</v>
      </c>
      <c r="B2309" t="s">
        <v>282</v>
      </c>
      <c r="C2309">
        <v>2379</v>
      </c>
      <c r="D2309">
        <v>2001</v>
      </c>
      <c r="F2309">
        <v>2011</v>
      </c>
      <c r="G2309">
        <v>275</v>
      </c>
      <c r="H2309">
        <v>275</v>
      </c>
      <c r="I2309">
        <v>7569</v>
      </c>
      <c r="K2309">
        <v>0.19400000000000001</v>
      </c>
      <c r="L2309">
        <v>2.5000000000000001E-3</v>
      </c>
      <c r="M2309">
        <v>10250.5</v>
      </c>
      <c r="N2309">
        <v>6.0600000000000001E-2</v>
      </c>
      <c r="O2309">
        <v>62.085000000000001</v>
      </c>
      <c r="P2309">
        <v>0.73640000000000005</v>
      </c>
      <c r="Q2309">
        <v>167751.5</v>
      </c>
      <c r="R2309" t="s">
        <v>34</v>
      </c>
      <c r="S2309" t="s">
        <v>38</v>
      </c>
      <c r="T2309" t="s">
        <v>28</v>
      </c>
      <c r="V2309" t="s">
        <v>32</v>
      </c>
      <c r="Y2309" t="s">
        <v>103</v>
      </c>
    </row>
    <row r="2310" spans="1:25" x14ac:dyDescent="0.45">
      <c r="A2310" t="s">
        <v>274</v>
      </c>
      <c r="B2310" t="s">
        <v>282</v>
      </c>
      <c r="C2310">
        <v>2379</v>
      </c>
      <c r="D2310">
        <v>2001</v>
      </c>
      <c r="F2310">
        <v>2012</v>
      </c>
      <c r="G2310">
        <v>493</v>
      </c>
      <c r="H2310">
        <v>493</v>
      </c>
      <c r="I2310">
        <v>14381</v>
      </c>
      <c r="K2310">
        <v>0.23400000000000001</v>
      </c>
      <c r="L2310">
        <v>1.9E-3</v>
      </c>
      <c r="M2310">
        <v>18076.7</v>
      </c>
      <c r="N2310">
        <v>5.9900000000000002E-2</v>
      </c>
      <c r="O2310">
        <v>108.235</v>
      </c>
      <c r="P2310">
        <v>0.72030000000000005</v>
      </c>
      <c r="Q2310">
        <v>299619.7</v>
      </c>
      <c r="R2310" t="s">
        <v>34</v>
      </c>
      <c r="S2310" t="s">
        <v>38</v>
      </c>
      <c r="T2310" t="s">
        <v>28</v>
      </c>
      <c r="V2310" t="s">
        <v>32</v>
      </c>
      <c r="Y2310" t="s">
        <v>283</v>
      </c>
    </row>
    <row r="2311" spans="1:25" x14ac:dyDescent="0.45">
      <c r="A2311" t="s">
        <v>274</v>
      </c>
      <c r="B2311" t="s">
        <v>282</v>
      </c>
      <c r="C2311">
        <v>2379</v>
      </c>
      <c r="D2311">
        <v>2001</v>
      </c>
      <c r="F2311">
        <v>2013</v>
      </c>
      <c r="G2311">
        <v>462</v>
      </c>
      <c r="H2311">
        <v>462</v>
      </c>
      <c r="I2311">
        <v>11583</v>
      </c>
      <c r="K2311">
        <v>8.4000000000000005E-2</v>
      </c>
      <c r="L2311">
        <v>1E-3</v>
      </c>
      <c r="M2311">
        <v>16585.8</v>
      </c>
      <c r="N2311">
        <v>5.8999999999999997E-2</v>
      </c>
      <c r="O2311">
        <v>97.805000000000007</v>
      </c>
      <c r="P2311">
        <v>0.7</v>
      </c>
      <c r="Q2311">
        <v>279463.8</v>
      </c>
      <c r="R2311" t="s">
        <v>34</v>
      </c>
      <c r="S2311" t="s">
        <v>38</v>
      </c>
      <c r="T2311" t="s">
        <v>28</v>
      </c>
      <c r="V2311" t="s">
        <v>32</v>
      </c>
      <c r="Y2311" t="s">
        <v>283</v>
      </c>
    </row>
    <row r="2312" spans="1:25" x14ac:dyDescent="0.45">
      <c r="A2312" t="s">
        <v>274</v>
      </c>
      <c r="B2312" t="s">
        <v>282</v>
      </c>
      <c r="C2312">
        <v>2379</v>
      </c>
      <c r="D2312">
        <v>2001</v>
      </c>
      <c r="F2312">
        <v>2014</v>
      </c>
      <c r="G2312">
        <v>489</v>
      </c>
      <c r="H2312">
        <v>489</v>
      </c>
      <c r="I2312">
        <v>11879</v>
      </c>
      <c r="K2312">
        <v>0.219</v>
      </c>
      <c r="L2312">
        <v>1.8E-3</v>
      </c>
      <c r="M2312">
        <v>17895.3</v>
      </c>
      <c r="N2312">
        <v>5.9799999999999999E-2</v>
      </c>
      <c r="O2312">
        <v>107.002</v>
      </c>
      <c r="P2312">
        <v>0.71840000000000004</v>
      </c>
      <c r="Q2312">
        <v>297059.7</v>
      </c>
      <c r="R2312" t="s">
        <v>34</v>
      </c>
      <c r="S2312" t="s">
        <v>38</v>
      </c>
      <c r="T2312" t="s">
        <v>28</v>
      </c>
      <c r="V2312" t="s">
        <v>32</v>
      </c>
      <c r="Y2312" t="s">
        <v>283</v>
      </c>
    </row>
    <row r="2313" spans="1:25" x14ac:dyDescent="0.45">
      <c r="A2313" t="s">
        <v>274</v>
      </c>
      <c r="B2313" t="s">
        <v>282</v>
      </c>
      <c r="C2313">
        <v>2379</v>
      </c>
      <c r="D2313">
        <v>2001</v>
      </c>
      <c r="F2313">
        <v>2015</v>
      </c>
      <c r="G2313">
        <v>326</v>
      </c>
      <c r="H2313">
        <v>326</v>
      </c>
      <c r="I2313">
        <v>8371</v>
      </c>
      <c r="K2313">
        <v>0.52100000000000002</v>
      </c>
      <c r="L2313">
        <v>5.1000000000000004E-3</v>
      </c>
      <c r="M2313">
        <v>12913</v>
      </c>
      <c r="N2313">
        <v>6.3299999999999995E-2</v>
      </c>
      <c r="O2313">
        <v>81.388999999999996</v>
      </c>
      <c r="P2313">
        <v>0.79820000000000002</v>
      </c>
      <c r="Q2313">
        <v>201690.2</v>
      </c>
      <c r="R2313" t="s">
        <v>34</v>
      </c>
      <c r="S2313" t="s">
        <v>38</v>
      </c>
      <c r="T2313" t="s">
        <v>28</v>
      </c>
      <c r="V2313" t="s">
        <v>32</v>
      </c>
      <c r="Y2313" t="s">
        <v>284</v>
      </c>
    </row>
    <row r="2314" spans="1:25" x14ac:dyDescent="0.45">
      <c r="A2314" t="s">
        <v>274</v>
      </c>
      <c r="B2314" t="s">
        <v>282</v>
      </c>
      <c r="C2314">
        <v>2379</v>
      </c>
      <c r="D2314">
        <v>2001</v>
      </c>
      <c r="F2314">
        <v>2016</v>
      </c>
      <c r="G2314">
        <v>319</v>
      </c>
      <c r="H2314">
        <v>319</v>
      </c>
      <c r="I2314">
        <v>7810</v>
      </c>
      <c r="K2314">
        <v>9.4E-2</v>
      </c>
      <c r="L2314">
        <v>1.2999999999999999E-3</v>
      </c>
      <c r="M2314">
        <v>11546.6</v>
      </c>
      <c r="N2314">
        <v>5.9299999999999999E-2</v>
      </c>
      <c r="O2314">
        <v>68.498999999999995</v>
      </c>
      <c r="P2314">
        <v>0.70779999999999998</v>
      </c>
      <c r="Q2314">
        <v>193314.1</v>
      </c>
      <c r="R2314" t="s">
        <v>34</v>
      </c>
      <c r="S2314" t="s">
        <v>38</v>
      </c>
      <c r="T2314" t="s">
        <v>28</v>
      </c>
      <c r="V2314" t="s">
        <v>32</v>
      </c>
      <c r="Y2314" t="s">
        <v>284</v>
      </c>
    </row>
    <row r="2315" spans="1:25" x14ac:dyDescent="0.45">
      <c r="A2315" t="s">
        <v>274</v>
      </c>
      <c r="B2315" t="s">
        <v>282</v>
      </c>
      <c r="C2315">
        <v>2379</v>
      </c>
      <c r="D2315">
        <v>2001</v>
      </c>
      <c r="F2315">
        <v>2017</v>
      </c>
      <c r="G2315">
        <v>215</v>
      </c>
      <c r="H2315">
        <v>215</v>
      </c>
      <c r="I2315">
        <v>5416</v>
      </c>
      <c r="K2315">
        <v>0.126</v>
      </c>
      <c r="L2315">
        <v>2.2000000000000001E-3</v>
      </c>
      <c r="M2315">
        <v>7945.3</v>
      </c>
      <c r="N2315">
        <v>6.0199999999999997E-2</v>
      </c>
      <c r="O2315">
        <v>47.835999999999999</v>
      </c>
      <c r="P2315">
        <v>0.72789999999999999</v>
      </c>
      <c r="Q2315">
        <v>130895.9</v>
      </c>
      <c r="R2315" t="s">
        <v>34</v>
      </c>
      <c r="S2315" t="s">
        <v>38</v>
      </c>
      <c r="T2315" t="s">
        <v>28</v>
      </c>
      <c r="V2315" t="s">
        <v>32</v>
      </c>
      <c r="Y2315" t="s">
        <v>285</v>
      </c>
    </row>
    <row r="2316" spans="1:25" x14ac:dyDescent="0.45">
      <c r="A2316" t="s">
        <v>274</v>
      </c>
      <c r="B2316" t="s">
        <v>282</v>
      </c>
      <c r="C2316">
        <v>2379</v>
      </c>
      <c r="D2316">
        <v>2001</v>
      </c>
      <c r="F2316">
        <v>2018</v>
      </c>
      <c r="G2316">
        <v>429</v>
      </c>
      <c r="H2316">
        <v>429</v>
      </c>
      <c r="I2316">
        <v>11687</v>
      </c>
      <c r="K2316">
        <v>0.44600000000000001</v>
      </c>
      <c r="L2316">
        <v>3.5000000000000001E-3</v>
      </c>
      <c r="M2316">
        <v>16365</v>
      </c>
      <c r="N2316">
        <v>6.1600000000000002E-2</v>
      </c>
      <c r="O2316">
        <v>100.68</v>
      </c>
      <c r="P2316">
        <v>0.75939999999999996</v>
      </c>
      <c r="Q2316">
        <v>263082.3</v>
      </c>
      <c r="R2316" t="s">
        <v>34</v>
      </c>
      <c r="S2316" t="s">
        <v>38</v>
      </c>
      <c r="T2316" t="s">
        <v>28</v>
      </c>
      <c r="V2316" t="s">
        <v>32</v>
      </c>
      <c r="Y2316" t="s">
        <v>285</v>
      </c>
    </row>
    <row r="2317" spans="1:25" x14ac:dyDescent="0.45">
      <c r="A2317" t="s">
        <v>274</v>
      </c>
      <c r="B2317" t="s">
        <v>282</v>
      </c>
      <c r="C2317">
        <v>2379</v>
      </c>
      <c r="D2317">
        <v>2001</v>
      </c>
      <c r="F2317">
        <v>2019</v>
      </c>
      <c r="G2317">
        <v>110</v>
      </c>
      <c r="H2317">
        <v>110</v>
      </c>
      <c r="I2317">
        <v>2605</v>
      </c>
      <c r="K2317">
        <v>4.2000000000000003E-2</v>
      </c>
      <c r="L2317">
        <v>1.6000000000000001E-3</v>
      </c>
      <c r="M2317">
        <v>4005.7</v>
      </c>
      <c r="N2317">
        <v>5.96E-2</v>
      </c>
      <c r="O2317">
        <v>23.867000000000001</v>
      </c>
      <c r="P2317">
        <v>0.71360000000000001</v>
      </c>
      <c r="Q2317">
        <v>66749.600000000006</v>
      </c>
      <c r="R2317" t="s">
        <v>34</v>
      </c>
      <c r="S2317" t="s">
        <v>38</v>
      </c>
      <c r="T2317" t="s">
        <v>28</v>
      </c>
      <c r="V2317" t="s">
        <v>32</v>
      </c>
      <c r="Y2317" t="s">
        <v>285</v>
      </c>
    </row>
    <row r="2318" spans="1:25" x14ac:dyDescent="0.45">
      <c r="A2318" t="s">
        <v>274</v>
      </c>
      <c r="B2318" t="s">
        <v>282</v>
      </c>
      <c r="C2318">
        <v>2379</v>
      </c>
      <c r="D2318">
        <v>2001</v>
      </c>
      <c r="F2318">
        <v>2020</v>
      </c>
      <c r="G2318">
        <v>195</v>
      </c>
      <c r="H2318">
        <v>195</v>
      </c>
      <c r="I2318">
        <v>4549</v>
      </c>
      <c r="K2318">
        <v>0.187</v>
      </c>
      <c r="L2318">
        <v>3.3E-3</v>
      </c>
      <c r="M2318">
        <v>7397.4</v>
      </c>
      <c r="N2318">
        <v>6.1400000000000003E-2</v>
      </c>
      <c r="O2318">
        <v>45.341999999999999</v>
      </c>
      <c r="P2318">
        <v>0.75380000000000003</v>
      </c>
      <c r="Q2318">
        <v>119429.7</v>
      </c>
      <c r="R2318" t="s">
        <v>34</v>
      </c>
      <c r="S2318" t="s">
        <v>38</v>
      </c>
      <c r="T2318" t="s">
        <v>28</v>
      </c>
      <c r="V2318" t="s">
        <v>32</v>
      </c>
      <c r="Y2318" t="s">
        <v>160</v>
      </c>
    </row>
    <row r="2319" spans="1:25" x14ac:dyDescent="0.45">
      <c r="A2319" t="s">
        <v>274</v>
      </c>
      <c r="B2319" t="s">
        <v>282</v>
      </c>
      <c r="C2319">
        <v>2379</v>
      </c>
      <c r="D2319">
        <v>2001</v>
      </c>
      <c r="F2319">
        <v>2021</v>
      </c>
      <c r="G2319">
        <v>97</v>
      </c>
      <c r="H2319">
        <v>97</v>
      </c>
      <c r="I2319">
        <v>2240</v>
      </c>
      <c r="K2319">
        <v>1.7999999999999999E-2</v>
      </c>
      <c r="L2319">
        <v>1E-3</v>
      </c>
      <c r="M2319">
        <v>3482.3</v>
      </c>
      <c r="N2319">
        <v>5.8999999999999997E-2</v>
      </c>
      <c r="O2319">
        <v>20.535</v>
      </c>
      <c r="P2319">
        <v>0.7</v>
      </c>
      <c r="Q2319">
        <v>58675.3</v>
      </c>
      <c r="R2319" t="s">
        <v>34</v>
      </c>
      <c r="S2319" t="s">
        <v>38</v>
      </c>
      <c r="T2319" t="s">
        <v>28</v>
      </c>
      <c r="V2319" t="s">
        <v>32</v>
      </c>
      <c r="Y2319" t="s">
        <v>161</v>
      </c>
    </row>
    <row r="2320" spans="1:25" x14ac:dyDescent="0.45">
      <c r="A2320" t="s">
        <v>274</v>
      </c>
      <c r="B2320" t="s">
        <v>282</v>
      </c>
      <c r="C2320">
        <v>2379</v>
      </c>
      <c r="D2320">
        <v>2001</v>
      </c>
      <c r="F2320">
        <v>2022</v>
      </c>
      <c r="G2320">
        <v>153</v>
      </c>
      <c r="H2320">
        <v>130.22</v>
      </c>
      <c r="I2320">
        <v>3442.77</v>
      </c>
      <c r="K2320">
        <v>0.86699999999999999</v>
      </c>
      <c r="L2320">
        <v>3.39E-2</v>
      </c>
      <c r="M2320">
        <v>4172.1000000000004</v>
      </c>
      <c r="N2320">
        <v>6.0199999999999997E-2</v>
      </c>
      <c r="O2320">
        <v>13.098000000000001</v>
      </c>
      <c r="P2320">
        <v>0.35099999999999998</v>
      </c>
      <c r="Q2320">
        <v>68592.2</v>
      </c>
      <c r="R2320" t="s">
        <v>34</v>
      </c>
      <c r="S2320" t="s">
        <v>38</v>
      </c>
      <c r="T2320" t="s">
        <v>28</v>
      </c>
      <c r="V2320" t="s">
        <v>32</v>
      </c>
      <c r="Y2320" t="s">
        <v>161</v>
      </c>
    </row>
    <row r="2321" spans="1:25" x14ac:dyDescent="0.45">
      <c r="A2321" t="s">
        <v>274</v>
      </c>
      <c r="B2321" t="s">
        <v>282</v>
      </c>
      <c r="C2321">
        <v>2379</v>
      </c>
      <c r="D2321">
        <v>2001</v>
      </c>
      <c r="F2321">
        <v>2023</v>
      </c>
      <c r="G2321">
        <v>118</v>
      </c>
      <c r="H2321">
        <v>93.91</v>
      </c>
      <c r="I2321">
        <v>2622.53</v>
      </c>
      <c r="K2321">
        <v>0.10299999999999999</v>
      </c>
      <c r="L2321">
        <v>9.2999999999999992E-3</v>
      </c>
      <c r="M2321">
        <v>2851</v>
      </c>
      <c r="N2321">
        <v>5.96E-2</v>
      </c>
      <c r="O2321">
        <v>3.802</v>
      </c>
      <c r="P2321">
        <v>0.1678</v>
      </c>
      <c r="Q2321">
        <v>48177.4</v>
      </c>
      <c r="R2321" t="s">
        <v>34</v>
      </c>
      <c r="S2321" t="s">
        <v>38</v>
      </c>
      <c r="T2321" t="s">
        <v>28</v>
      </c>
      <c r="V2321" t="s">
        <v>32</v>
      </c>
      <c r="Y2321" t="s">
        <v>161</v>
      </c>
    </row>
    <row r="2322" spans="1:25" x14ac:dyDescent="0.45">
      <c r="A2322" t="s">
        <v>274</v>
      </c>
      <c r="B2322" t="s">
        <v>282</v>
      </c>
      <c r="C2322">
        <v>2379</v>
      </c>
      <c r="D2322">
        <v>2001</v>
      </c>
      <c r="F2322">
        <v>2024</v>
      </c>
      <c r="G2322">
        <v>28</v>
      </c>
      <c r="H2322">
        <v>26.23</v>
      </c>
      <c r="I2322">
        <v>1059.81</v>
      </c>
      <c r="K2322">
        <v>6.7000000000000004E-2</v>
      </c>
      <c r="L2322">
        <v>0.46750000000000003</v>
      </c>
      <c r="M2322">
        <v>43.7</v>
      </c>
      <c r="N2322">
        <v>7.9699999999999993E-2</v>
      </c>
      <c r="O2322">
        <v>0.188</v>
      </c>
      <c r="P2322">
        <v>1.1237999999999999</v>
      </c>
      <c r="Q2322">
        <v>639.29999999999995</v>
      </c>
      <c r="R2322" t="s">
        <v>34</v>
      </c>
      <c r="S2322" t="s">
        <v>38</v>
      </c>
      <c r="T2322" t="s">
        <v>28</v>
      </c>
      <c r="V2322" t="s">
        <v>32</v>
      </c>
      <c r="Y2322" t="s">
        <v>161</v>
      </c>
    </row>
    <row r="2323" spans="1:25" x14ac:dyDescent="0.45">
      <c r="A2323" t="s">
        <v>274</v>
      </c>
      <c r="B2323" t="s">
        <v>282</v>
      </c>
      <c r="C2323">
        <v>2379</v>
      </c>
      <c r="D2323">
        <v>3001</v>
      </c>
      <c r="F2323">
        <v>2009</v>
      </c>
      <c r="G2323">
        <v>17</v>
      </c>
      <c r="H2323">
        <v>17</v>
      </c>
      <c r="I2323">
        <v>220</v>
      </c>
      <c r="K2323">
        <v>4.7E-2</v>
      </c>
      <c r="L2323">
        <v>8.3999999999999995E-3</v>
      </c>
      <c r="M2323">
        <v>751.2</v>
      </c>
      <c r="N2323">
        <v>6.6799999999999998E-2</v>
      </c>
      <c r="O2323">
        <v>4.9169999999999998</v>
      </c>
      <c r="P2323">
        <v>0.87649999999999995</v>
      </c>
      <c r="Q2323">
        <v>11154.4</v>
      </c>
      <c r="R2323" t="s">
        <v>34</v>
      </c>
      <c r="S2323" t="s">
        <v>38</v>
      </c>
      <c r="T2323" t="s">
        <v>28</v>
      </c>
      <c r="V2323" t="s">
        <v>32</v>
      </c>
      <c r="Y2323" t="s">
        <v>103</v>
      </c>
    </row>
    <row r="2324" spans="1:25" x14ac:dyDescent="0.45">
      <c r="A2324" t="s">
        <v>274</v>
      </c>
      <c r="B2324" t="s">
        <v>282</v>
      </c>
      <c r="C2324">
        <v>2379</v>
      </c>
      <c r="D2324">
        <v>3001</v>
      </c>
      <c r="F2324">
        <v>2010</v>
      </c>
      <c r="G2324">
        <v>95</v>
      </c>
      <c r="H2324">
        <v>95</v>
      </c>
      <c r="I2324">
        <v>2097</v>
      </c>
      <c r="K2324">
        <v>0.23499999999999999</v>
      </c>
      <c r="L2324">
        <v>7.6E-3</v>
      </c>
      <c r="M2324">
        <v>4140</v>
      </c>
      <c r="N2324">
        <v>6.59E-2</v>
      </c>
      <c r="O2324">
        <v>26.844999999999999</v>
      </c>
      <c r="P2324">
        <v>0.8579</v>
      </c>
      <c r="Q2324">
        <v>62230</v>
      </c>
      <c r="R2324" t="s">
        <v>34</v>
      </c>
      <c r="S2324" t="s">
        <v>38</v>
      </c>
      <c r="T2324" t="s">
        <v>28</v>
      </c>
      <c r="V2324" t="s">
        <v>32</v>
      </c>
      <c r="Y2324" t="s">
        <v>103</v>
      </c>
    </row>
    <row r="2325" spans="1:25" x14ac:dyDescent="0.45">
      <c r="A2325" t="s">
        <v>274</v>
      </c>
      <c r="B2325" t="s">
        <v>282</v>
      </c>
      <c r="C2325">
        <v>2379</v>
      </c>
      <c r="D2325">
        <v>3001</v>
      </c>
      <c r="F2325">
        <v>2011</v>
      </c>
      <c r="G2325">
        <v>256</v>
      </c>
      <c r="H2325">
        <v>256</v>
      </c>
      <c r="I2325">
        <v>6979</v>
      </c>
      <c r="K2325">
        <v>0.38800000000000001</v>
      </c>
      <c r="L2325">
        <v>4.8999999999999998E-3</v>
      </c>
      <c r="M2325">
        <v>10601.2</v>
      </c>
      <c r="N2325">
        <v>6.3E-2</v>
      </c>
      <c r="O2325">
        <v>66.281999999999996</v>
      </c>
      <c r="P2325">
        <v>0.79179999999999995</v>
      </c>
      <c r="Q2325">
        <v>166701.9</v>
      </c>
      <c r="R2325" t="s">
        <v>34</v>
      </c>
      <c r="S2325" t="s">
        <v>38</v>
      </c>
      <c r="T2325" t="s">
        <v>28</v>
      </c>
      <c r="V2325" t="s">
        <v>32</v>
      </c>
      <c r="Y2325" t="s">
        <v>103</v>
      </c>
    </row>
    <row r="2326" spans="1:25" x14ac:dyDescent="0.45">
      <c r="A2326" t="s">
        <v>274</v>
      </c>
      <c r="B2326" t="s">
        <v>282</v>
      </c>
      <c r="C2326">
        <v>2379</v>
      </c>
      <c r="D2326">
        <v>3001</v>
      </c>
      <c r="F2326">
        <v>2012</v>
      </c>
      <c r="G2326">
        <v>351</v>
      </c>
      <c r="H2326">
        <v>351</v>
      </c>
      <c r="I2326">
        <v>9566</v>
      </c>
      <c r="K2326">
        <v>0.19800000000000001</v>
      </c>
      <c r="L2326">
        <v>2.0999999999999999E-3</v>
      </c>
      <c r="M2326">
        <v>13773.6</v>
      </c>
      <c r="N2326">
        <v>6.0100000000000001E-2</v>
      </c>
      <c r="O2326">
        <v>82.566000000000003</v>
      </c>
      <c r="P2326">
        <v>0.72560000000000002</v>
      </c>
      <c r="Q2326">
        <v>227203.20000000001</v>
      </c>
      <c r="R2326" t="s">
        <v>34</v>
      </c>
      <c r="S2326" t="s">
        <v>38</v>
      </c>
      <c r="T2326" t="s">
        <v>28</v>
      </c>
      <c r="V2326" t="s">
        <v>32</v>
      </c>
      <c r="Y2326" t="s">
        <v>283</v>
      </c>
    </row>
    <row r="2327" spans="1:25" x14ac:dyDescent="0.45">
      <c r="A2327" t="s">
        <v>274</v>
      </c>
      <c r="B2327" t="s">
        <v>282</v>
      </c>
      <c r="C2327">
        <v>2379</v>
      </c>
      <c r="D2327">
        <v>3001</v>
      </c>
      <c r="F2327">
        <v>2013</v>
      </c>
      <c r="G2327">
        <v>406</v>
      </c>
      <c r="H2327">
        <v>406</v>
      </c>
      <c r="I2327">
        <v>10397</v>
      </c>
      <c r="K2327">
        <v>0.115</v>
      </c>
      <c r="L2327">
        <v>1.2999999999999999E-3</v>
      </c>
      <c r="M2327">
        <v>15672.4</v>
      </c>
      <c r="N2327">
        <v>5.9299999999999999E-2</v>
      </c>
      <c r="O2327">
        <v>92.671000000000006</v>
      </c>
      <c r="P2327">
        <v>0.70620000000000005</v>
      </c>
      <c r="Q2327">
        <v>262341.3</v>
      </c>
      <c r="R2327" t="s">
        <v>34</v>
      </c>
      <c r="S2327" t="s">
        <v>38</v>
      </c>
      <c r="T2327" t="s">
        <v>28</v>
      </c>
      <c r="V2327" t="s">
        <v>32</v>
      </c>
      <c r="Y2327" t="s">
        <v>283</v>
      </c>
    </row>
    <row r="2328" spans="1:25" x14ac:dyDescent="0.45">
      <c r="A2328" t="s">
        <v>274</v>
      </c>
      <c r="B2328" t="s">
        <v>282</v>
      </c>
      <c r="C2328">
        <v>2379</v>
      </c>
      <c r="D2328">
        <v>3001</v>
      </c>
      <c r="F2328">
        <v>2014</v>
      </c>
      <c r="G2328">
        <v>549</v>
      </c>
      <c r="H2328">
        <v>549</v>
      </c>
      <c r="I2328">
        <v>14738</v>
      </c>
      <c r="K2328">
        <v>0.28699999999999998</v>
      </c>
      <c r="L2328">
        <v>2E-3</v>
      </c>
      <c r="M2328">
        <v>21491.599999999999</v>
      </c>
      <c r="N2328">
        <v>0.06</v>
      </c>
      <c r="O2328">
        <v>128.57599999999999</v>
      </c>
      <c r="P2328">
        <v>0.7228</v>
      </c>
      <c r="Q2328">
        <v>355276.7</v>
      </c>
      <c r="R2328" t="s">
        <v>34</v>
      </c>
      <c r="S2328" t="s">
        <v>38</v>
      </c>
      <c r="T2328" t="s">
        <v>28</v>
      </c>
      <c r="V2328" t="s">
        <v>32</v>
      </c>
      <c r="Y2328" t="s">
        <v>283</v>
      </c>
    </row>
    <row r="2329" spans="1:25" x14ac:dyDescent="0.45">
      <c r="A2329" t="s">
        <v>274</v>
      </c>
      <c r="B2329" t="s">
        <v>282</v>
      </c>
      <c r="C2329">
        <v>2379</v>
      </c>
      <c r="D2329">
        <v>3001</v>
      </c>
      <c r="F2329">
        <v>2015</v>
      </c>
      <c r="G2329">
        <v>294</v>
      </c>
      <c r="H2329">
        <v>294</v>
      </c>
      <c r="I2329">
        <v>7727</v>
      </c>
      <c r="K2329">
        <v>0.46100000000000002</v>
      </c>
      <c r="L2329">
        <v>5.0000000000000001E-3</v>
      </c>
      <c r="M2329">
        <v>12208</v>
      </c>
      <c r="N2329">
        <v>6.3200000000000006E-2</v>
      </c>
      <c r="O2329">
        <v>76.483000000000004</v>
      </c>
      <c r="P2329">
        <v>0.79520000000000002</v>
      </c>
      <c r="Q2329">
        <v>191506</v>
      </c>
      <c r="R2329" t="s">
        <v>34</v>
      </c>
      <c r="S2329" t="s">
        <v>38</v>
      </c>
      <c r="T2329" t="s">
        <v>28</v>
      </c>
      <c r="V2329" t="s">
        <v>32</v>
      </c>
      <c r="Y2329" t="s">
        <v>284</v>
      </c>
    </row>
    <row r="2330" spans="1:25" x14ac:dyDescent="0.45">
      <c r="A2330" t="s">
        <v>274</v>
      </c>
      <c r="B2330" t="s">
        <v>282</v>
      </c>
      <c r="C2330">
        <v>2379</v>
      </c>
      <c r="D2330">
        <v>3001</v>
      </c>
      <c r="F2330">
        <v>2016</v>
      </c>
      <c r="G2330">
        <v>450</v>
      </c>
      <c r="H2330">
        <v>450</v>
      </c>
      <c r="I2330">
        <v>11518</v>
      </c>
      <c r="K2330">
        <v>0.13100000000000001</v>
      </c>
      <c r="L2330">
        <v>1.2999999999999999E-3</v>
      </c>
      <c r="M2330">
        <v>17378.400000000001</v>
      </c>
      <c r="N2330">
        <v>5.9299999999999999E-2</v>
      </c>
      <c r="O2330">
        <v>102.797</v>
      </c>
      <c r="P2330">
        <v>0.70669999999999999</v>
      </c>
      <c r="Q2330">
        <v>290785.8</v>
      </c>
      <c r="R2330" t="s">
        <v>34</v>
      </c>
      <c r="S2330" t="s">
        <v>38</v>
      </c>
      <c r="T2330" t="s">
        <v>28</v>
      </c>
      <c r="V2330" t="s">
        <v>32</v>
      </c>
      <c r="Y2330" t="s">
        <v>284</v>
      </c>
    </row>
    <row r="2331" spans="1:25" x14ac:dyDescent="0.45">
      <c r="A2331" t="s">
        <v>274</v>
      </c>
      <c r="B2331" t="s">
        <v>282</v>
      </c>
      <c r="C2331">
        <v>2379</v>
      </c>
      <c r="D2331">
        <v>3001</v>
      </c>
      <c r="F2331">
        <v>2017</v>
      </c>
      <c r="G2331">
        <v>159</v>
      </c>
      <c r="H2331">
        <v>159</v>
      </c>
      <c r="I2331">
        <v>3912</v>
      </c>
      <c r="K2331">
        <v>0.11700000000000001</v>
      </c>
      <c r="L2331">
        <v>2.5999999999999999E-3</v>
      </c>
      <c r="M2331">
        <v>6302.4</v>
      </c>
      <c r="N2331">
        <v>6.0699999999999997E-2</v>
      </c>
      <c r="O2331">
        <v>38.090000000000003</v>
      </c>
      <c r="P2331">
        <v>0.73770000000000002</v>
      </c>
      <c r="Q2331">
        <v>103033.8</v>
      </c>
      <c r="R2331" t="s">
        <v>34</v>
      </c>
      <c r="S2331" t="s">
        <v>38</v>
      </c>
      <c r="T2331" t="s">
        <v>28</v>
      </c>
      <c r="V2331" t="s">
        <v>32</v>
      </c>
      <c r="Y2331" t="s">
        <v>285</v>
      </c>
    </row>
    <row r="2332" spans="1:25" x14ac:dyDescent="0.45">
      <c r="A2332" t="s">
        <v>274</v>
      </c>
      <c r="B2332" t="s">
        <v>282</v>
      </c>
      <c r="C2332">
        <v>2379</v>
      </c>
      <c r="D2332">
        <v>3001</v>
      </c>
      <c r="F2332">
        <v>2018</v>
      </c>
      <c r="G2332">
        <v>7</v>
      </c>
      <c r="H2332">
        <v>7</v>
      </c>
      <c r="I2332">
        <v>149</v>
      </c>
      <c r="K2332">
        <v>8.9999999999999993E-3</v>
      </c>
      <c r="L2332">
        <v>4.0000000000000001E-3</v>
      </c>
      <c r="M2332">
        <v>285.2</v>
      </c>
      <c r="N2332">
        <v>6.2100000000000002E-2</v>
      </c>
      <c r="O2332">
        <v>1.7609999999999999</v>
      </c>
      <c r="P2332">
        <v>0.77139999999999997</v>
      </c>
      <c r="Q2332">
        <v>4549.8999999999996</v>
      </c>
      <c r="R2332" t="s">
        <v>34</v>
      </c>
      <c r="S2332" t="s">
        <v>38</v>
      </c>
      <c r="T2332" t="s">
        <v>28</v>
      </c>
      <c r="V2332" t="s">
        <v>32</v>
      </c>
      <c r="Y2332" t="s">
        <v>285</v>
      </c>
    </row>
    <row r="2333" spans="1:25" x14ac:dyDescent="0.45">
      <c r="A2333" t="s">
        <v>274</v>
      </c>
      <c r="B2333" t="s">
        <v>282</v>
      </c>
      <c r="C2333">
        <v>2379</v>
      </c>
      <c r="D2333">
        <v>3001</v>
      </c>
      <c r="F2333">
        <v>2019</v>
      </c>
      <c r="G2333">
        <v>142</v>
      </c>
      <c r="H2333">
        <v>142</v>
      </c>
      <c r="I2333">
        <v>3475</v>
      </c>
      <c r="K2333">
        <v>7.8E-2</v>
      </c>
      <c r="L2333">
        <v>2E-3</v>
      </c>
      <c r="M2333">
        <v>5567.6</v>
      </c>
      <c r="N2333">
        <v>6.0100000000000001E-2</v>
      </c>
      <c r="O2333">
        <v>33.351999999999997</v>
      </c>
      <c r="P2333">
        <v>0.72460000000000002</v>
      </c>
      <c r="Q2333">
        <v>91908.7</v>
      </c>
      <c r="R2333" t="s">
        <v>34</v>
      </c>
      <c r="S2333" t="s">
        <v>38</v>
      </c>
      <c r="T2333" t="s">
        <v>28</v>
      </c>
      <c r="V2333" t="s">
        <v>32</v>
      </c>
      <c r="Y2333" t="s">
        <v>285</v>
      </c>
    </row>
    <row r="2334" spans="1:25" x14ac:dyDescent="0.45">
      <c r="A2334" t="s">
        <v>274</v>
      </c>
      <c r="B2334" t="s">
        <v>282</v>
      </c>
      <c r="C2334">
        <v>2379</v>
      </c>
      <c r="D2334">
        <v>3001</v>
      </c>
      <c r="F2334">
        <v>2020</v>
      </c>
      <c r="G2334">
        <v>179</v>
      </c>
      <c r="H2334">
        <v>179</v>
      </c>
      <c r="I2334">
        <v>4387</v>
      </c>
      <c r="K2334">
        <v>0.17899999999999999</v>
      </c>
      <c r="L2334">
        <v>3.3E-3</v>
      </c>
      <c r="M2334">
        <v>7201.6</v>
      </c>
      <c r="N2334">
        <v>6.1499999999999999E-2</v>
      </c>
      <c r="O2334">
        <v>44.042999999999999</v>
      </c>
      <c r="P2334">
        <v>0.75590000000000002</v>
      </c>
      <c r="Q2334">
        <v>116184.2</v>
      </c>
      <c r="R2334" t="s">
        <v>34</v>
      </c>
      <c r="S2334" t="s">
        <v>38</v>
      </c>
      <c r="T2334" t="s">
        <v>28</v>
      </c>
      <c r="V2334" t="s">
        <v>32</v>
      </c>
      <c r="Y2334" t="s">
        <v>160</v>
      </c>
    </row>
    <row r="2335" spans="1:25" x14ac:dyDescent="0.45">
      <c r="A2335" t="s">
        <v>274</v>
      </c>
      <c r="B2335" t="s">
        <v>282</v>
      </c>
      <c r="C2335">
        <v>2379</v>
      </c>
      <c r="D2335">
        <v>3001</v>
      </c>
      <c r="F2335">
        <v>2021</v>
      </c>
      <c r="G2335">
        <v>126</v>
      </c>
      <c r="H2335">
        <v>126</v>
      </c>
      <c r="I2335">
        <v>2897</v>
      </c>
      <c r="K2335">
        <v>2.4E-2</v>
      </c>
      <c r="L2335">
        <v>1E-3</v>
      </c>
      <c r="M2335">
        <v>4838.3999999999996</v>
      </c>
      <c r="N2335">
        <v>5.8999999999999997E-2</v>
      </c>
      <c r="O2335">
        <v>28.481999999999999</v>
      </c>
      <c r="P2335">
        <v>0.7</v>
      </c>
      <c r="Q2335">
        <v>81370.8</v>
      </c>
      <c r="R2335" t="s">
        <v>34</v>
      </c>
      <c r="S2335" t="s">
        <v>38</v>
      </c>
      <c r="T2335" t="s">
        <v>28</v>
      </c>
      <c r="V2335" t="s">
        <v>32</v>
      </c>
      <c r="Y2335" t="s">
        <v>161</v>
      </c>
    </row>
    <row r="2336" spans="1:25" x14ac:dyDescent="0.45">
      <c r="A2336" t="s">
        <v>274</v>
      </c>
      <c r="B2336" t="s">
        <v>282</v>
      </c>
      <c r="C2336">
        <v>2379</v>
      </c>
      <c r="D2336">
        <v>3001</v>
      </c>
      <c r="F2336">
        <v>2022</v>
      </c>
      <c r="G2336">
        <v>187</v>
      </c>
      <c r="H2336">
        <v>158.25</v>
      </c>
      <c r="I2336">
        <v>4311.5200000000004</v>
      </c>
      <c r="K2336">
        <v>1.782</v>
      </c>
      <c r="L2336">
        <v>7.3099999999999998E-2</v>
      </c>
      <c r="M2336">
        <v>4410.3999999999996</v>
      </c>
      <c r="N2336">
        <v>6.2100000000000002E-2</v>
      </c>
      <c r="O2336">
        <v>15.958</v>
      </c>
      <c r="P2336">
        <v>0.4158</v>
      </c>
      <c r="Q2336">
        <v>71475.100000000006</v>
      </c>
      <c r="R2336" t="s">
        <v>34</v>
      </c>
      <c r="S2336" t="s">
        <v>38</v>
      </c>
      <c r="T2336" t="s">
        <v>28</v>
      </c>
      <c r="V2336" t="s">
        <v>32</v>
      </c>
      <c r="Y2336" t="s">
        <v>161</v>
      </c>
    </row>
    <row r="2337" spans="1:25" x14ac:dyDescent="0.45">
      <c r="A2337" t="s">
        <v>274</v>
      </c>
      <c r="B2337" t="s">
        <v>282</v>
      </c>
      <c r="C2337">
        <v>2379</v>
      </c>
      <c r="D2337">
        <v>3001</v>
      </c>
      <c r="F2337">
        <v>2023</v>
      </c>
      <c r="G2337">
        <v>73</v>
      </c>
      <c r="H2337">
        <v>57.86</v>
      </c>
      <c r="I2337">
        <v>1594.76</v>
      </c>
      <c r="K2337">
        <v>0.104</v>
      </c>
      <c r="L2337">
        <v>7.7000000000000002E-3</v>
      </c>
      <c r="M2337">
        <v>1687</v>
      </c>
      <c r="N2337">
        <v>5.9200000000000003E-2</v>
      </c>
      <c r="O2337">
        <v>2.3359999999999999</v>
      </c>
      <c r="P2337">
        <v>0.1641</v>
      </c>
      <c r="Q2337">
        <v>28455.599999999999</v>
      </c>
      <c r="R2337" t="s">
        <v>34</v>
      </c>
      <c r="S2337" t="s">
        <v>38</v>
      </c>
      <c r="T2337" t="s">
        <v>28</v>
      </c>
      <c r="V2337" t="s">
        <v>32</v>
      </c>
      <c r="Y2337" t="s">
        <v>161</v>
      </c>
    </row>
    <row r="2338" spans="1:25" x14ac:dyDescent="0.45">
      <c r="A2338" t="s">
        <v>274</v>
      </c>
      <c r="B2338" t="s">
        <v>282</v>
      </c>
      <c r="C2338">
        <v>2379</v>
      </c>
      <c r="D2338">
        <v>3001</v>
      </c>
      <c r="F2338">
        <v>2024</v>
      </c>
      <c r="G2338">
        <v>45</v>
      </c>
      <c r="H2338">
        <v>33.86</v>
      </c>
      <c r="I2338">
        <v>1028.01</v>
      </c>
      <c r="K2338">
        <v>0.69899999999999995</v>
      </c>
      <c r="L2338">
        <v>0.11550000000000001</v>
      </c>
      <c r="M2338">
        <v>875.7</v>
      </c>
      <c r="N2338">
        <v>6.1600000000000002E-2</v>
      </c>
      <c r="O2338">
        <v>2.4969999999999999</v>
      </c>
      <c r="P2338">
        <v>0.38550000000000001</v>
      </c>
      <c r="Q2338">
        <v>13805.2</v>
      </c>
      <c r="R2338" t="s">
        <v>34</v>
      </c>
      <c r="S2338" t="s">
        <v>38</v>
      </c>
      <c r="T2338" t="s">
        <v>28</v>
      </c>
      <c r="V2338" t="s">
        <v>32</v>
      </c>
      <c r="Y2338" t="s">
        <v>161</v>
      </c>
    </row>
    <row r="2339" spans="1:25" x14ac:dyDescent="0.45">
      <c r="A2339" t="s">
        <v>274</v>
      </c>
      <c r="B2339" t="s">
        <v>286</v>
      </c>
      <c r="C2339">
        <v>2380</v>
      </c>
      <c r="D2339">
        <v>2001</v>
      </c>
      <c r="F2339">
        <v>2009</v>
      </c>
      <c r="G2339">
        <v>69</v>
      </c>
      <c r="H2339">
        <v>69</v>
      </c>
      <c r="I2339">
        <v>290</v>
      </c>
      <c r="K2339">
        <v>0.255</v>
      </c>
      <c r="L2339">
        <v>2.1999999999999999E-2</v>
      </c>
      <c r="M2339">
        <v>1891.5</v>
      </c>
      <c r="N2339">
        <v>8.1000000000000003E-2</v>
      </c>
      <c r="O2339">
        <v>12.239000000000001</v>
      </c>
      <c r="P2339">
        <v>0.95020000000000004</v>
      </c>
      <c r="Q2339">
        <v>23335.8</v>
      </c>
      <c r="R2339" t="s">
        <v>38</v>
      </c>
      <c r="T2339" t="s">
        <v>28</v>
      </c>
      <c r="V2339" t="s">
        <v>32</v>
      </c>
      <c r="Y2339" t="s">
        <v>103</v>
      </c>
    </row>
    <row r="2340" spans="1:25" x14ac:dyDescent="0.45">
      <c r="A2340" t="s">
        <v>274</v>
      </c>
      <c r="B2340" t="s">
        <v>286</v>
      </c>
      <c r="C2340">
        <v>2380</v>
      </c>
      <c r="D2340">
        <v>2001</v>
      </c>
      <c r="F2340">
        <v>2010</v>
      </c>
      <c r="G2340">
        <v>61</v>
      </c>
      <c r="H2340">
        <v>61</v>
      </c>
      <c r="I2340">
        <v>905</v>
      </c>
      <c r="K2340">
        <v>0.25900000000000001</v>
      </c>
      <c r="L2340">
        <v>2.1999999999999999E-2</v>
      </c>
      <c r="M2340">
        <v>1921.5</v>
      </c>
      <c r="N2340">
        <v>8.1000000000000003E-2</v>
      </c>
      <c r="O2340">
        <v>14.225</v>
      </c>
      <c r="P2340">
        <v>1.2</v>
      </c>
      <c r="Q2340">
        <v>23710.7</v>
      </c>
      <c r="R2340" t="s">
        <v>38</v>
      </c>
      <c r="T2340" t="s">
        <v>28</v>
      </c>
      <c r="V2340" t="s">
        <v>32</v>
      </c>
      <c r="Y2340" t="s">
        <v>103</v>
      </c>
    </row>
    <row r="2341" spans="1:25" x14ac:dyDescent="0.45">
      <c r="A2341" t="s">
        <v>274</v>
      </c>
      <c r="B2341" t="s">
        <v>286</v>
      </c>
      <c r="C2341">
        <v>2380</v>
      </c>
      <c r="D2341">
        <v>2001</v>
      </c>
      <c r="F2341">
        <v>2011</v>
      </c>
      <c r="G2341">
        <v>58</v>
      </c>
      <c r="H2341">
        <v>58</v>
      </c>
      <c r="I2341">
        <v>633</v>
      </c>
      <c r="K2341">
        <v>0.247</v>
      </c>
      <c r="L2341">
        <v>2.1999999999999999E-2</v>
      </c>
      <c r="M2341">
        <v>1827</v>
      </c>
      <c r="N2341">
        <v>8.1000000000000003E-2</v>
      </c>
      <c r="O2341">
        <v>13.526</v>
      </c>
      <c r="P2341">
        <v>1.2</v>
      </c>
      <c r="Q2341">
        <v>22544.6</v>
      </c>
      <c r="R2341" t="s">
        <v>38</v>
      </c>
      <c r="T2341" t="s">
        <v>28</v>
      </c>
      <c r="V2341" t="s">
        <v>32</v>
      </c>
      <c r="Y2341" t="s">
        <v>103</v>
      </c>
    </row>
    <row r="2342" spans="1:25" x14ac:dyDescent="0.45">
      <c r="A2342" t="s">
        <v>274</v>
      </c>
      <c r="B2342" t="s">
        <v>286</v>
      </c>
      <c r="C2342">
        <v>2380</v>
      </c>
      <c r="D2342">
        <v>2001</v>
      </c>
      <c r="F2342">
        <v>2012</v>
      </c>
      <c r="G2342">
        <v>48</v>
      </c>
      <c r="H2342">
        <v>48</v>
      </c>
      <c r="I2342">
        <v>665</v>
      </c>
      <c r="K2342">
        <v>0.20399999999999999</v>
      </c>
      <c r="L2342">
        <v>2.1999999999999999E-2</v>
      </c>
      <c r="M2342">
        <v>1512</v>
      </c>
      <c r="N2342">
        <v>8.1000000000000003E-2</v>
      </c>
      <c r="O2342">
        <v>11.194000000000001</v>
      </c>
      <c r="P2342">
        <v>1.2</v>
      </c>
      <c r="Q2342">
        <v>18657.599999999999</v>
      </c>
      <c r="R2342" t="s">
        <v>38</v>
      </c>
      <c r="T2342" t="s">
        <v>28</v>
      </c>
      <c r="V2342" t="s">
        <v>32</v>
      </c>
      <c r="Y2342" t="s">
        <v>283</v>
      </c>
    </row>
    <row r="2343" spans="1:25" x14ac:dyDescent="0.45">
      <c r="A2343" t="s">
        <v>274</v>
      </c>
      <c r="B2343" t="s">
        <v>286</v>
      </c>
      <c r="C2343">
        <v>2380</v>
      </c>
      <c r="D2343">
        <v>2001</v>
      </c>
      <c r="F2343">
        <v>2013</v>
      </c>
      <c r="G2343">
        <v>141</v>
      </c>
      <c r="H2343">
        <v>141</v>
      </c>
      <c r="I2343">
        <v>2279</v>
      </c>
      <c r="K2343">
        <v>0.59899999999999998</v>
      </c>
      <c r="L2343">
        <v>2.1999999999999999E-2</v>
      </c>
      <c r="M2343">
        <v>4441.5</v>
      </c>
      <c r="N2343">
        <v>8.1000000000000003E-2</v>
      </c>
      <c r="O2343">
        <v>32.881</v>
      </c>
      <c r="P2343">
        <v>1.2</v>
      </c>
      <c r="Q2343">
        <v>54806.7</v>
      </c>
      <c r="R2343" t="s">
        <v>38</v>
      </c>
      <c r="T2343" t="s">
        <v>28</v>
      </c>
      <c r="V2343" t="s">
        <v>32</v>
      </c>
      <c r="Y2343" t="s">
        <v>283</v>
      </c>
    </row>
    <row r="2344" spans="1:25" x14ac:dyDescent="0.45">
      <c r="A2344" t="s">
        <v>274</v>
      </c>
      <c r="B2344" t="s">
        <v>286</v>
      </c>
      <c r="C2344">
        <v>2380</v>
      </c>
      <c r="D2344">
        <v>2001</v>
      </c>
      <c r="F2344">
        <v>2014</v>
      </c>
      <c r="G2344">
        <v>54</v>
      </c>
      <c r="H2344">
        <v>54</v>
      </c>
      <c r="I2344">
        <v>850</v>
      </c>
      <c r="K2344">
        <v>0.23</v>
      </c>
      <c r="L2344">
        <v>2.1999999999999999E-2</v>
      </c>
      <c r="M2344">
        <v>1701</v>
      </c>
      <c r="N2344">
        <v>8.1000000000000003E-2</v>
      </c>
      <c r="O2344">
        <v>12.593</v>
      </c>
      <c r="P2344">
        <v>1.2</v>
      </c>
      <c r="Q2344">
        <v>20989.8</v>
      </c>
      <c r="R2344" t="s">
        <v>38</v>
      </c>
      <c r="T2344" t="s">
        <v>28</v>
      </c>
      <c r="V2344" t="s">
        <v>32</v>
      </c>
      <c r="Y2344" t="s">
        <v>283</v>
      </c>
    </row>
    <row r="2345" spans="1:25" x14ac:dyDescent="0.45">
      <c r="A2345" t="s">
        <v>274</v>
      </c>
      <c r="B2345" t="s">
        <v>286</v>
      </c>
      <c r="C2345">
        <v>2380</v>
      </c>
      <c r="D2345">
        <v>2001</v>
      </c>
      <c r="F2345">
        <v>2015</v>
      </c>
      <c r="G2345">
        <v>2</v>
      </c>
      <c r="H2345">
        <v>2</v>
      </c>
      <c r="I2345">
        <v>42</v>
      </c>
      <c r="K2345">
        <v>8.9999999999999993E-3</v>
      </c>
      <c r="L2345">
        <v>2.1999999999999999E-2</v>
      </c>
      <c r="M2345">
        <v>63</v>
      </c>
      <c r="N2345">
        <v>8.1000000000000003E-2</v>
      </c>
      <c r="O2345">
        <v>0.46600000000000003</v>
      </c>
      <c r="P2345">
        <v>1.2</v>
      </c>
      <c r="Q2345">
        <v>777.4</v>
      </c>
      <c r="R2345" t="s">
        <v>38</v>
      </c>
      <c r="T2345" t="s">
        <v>28</v>
      </c>
      <c r="V2345" t="s">
        <v>32</v>
      </c>
      <c r="Y2345" t="s">
        <v>287</v>
      </c>
    </row>
    <row r="2346" spans="1:25" x14ac:dyDescent="0.45">
      <c r="A2346" t="s">
        <v>274</v>
      </c>
      <c r="B2346" t="s">
        <v>286</v>
      </c>
      <c r="C2346">
        <v>2380</v>
      </c>
      <c r="D2346">
        <v>3001</v>
      </c>
      <c r="F2346">
        <v>2009</v>
      </c>
      <c r="G2346">
        <v>69</v>
      </c>
      <c r="H2346">
        <v>69</v>
      </c>
      <c r="I2346">
        <v>290</v>
      </c>
      <c r="K2346">
        <v>0.255</v>
      </c>
      <c r="L2346">
        <v>2.1999999999999999E-2</v>
      </c>
      <c r="M2346">
        <v>1891.5</v>
      </c>
      <c r="N2346">
        <v>8.1000000000000003E-2</v>
      </c>
      <c r="O2346">
        <v>12.272</v>
      </c>
      <c r="P2346">
        <v>0.95660000000000001</v>
      </c>
      <c r="Q2346">
        <v>23335.8</v>
      </c>
      <c r="R2346" t="s">
        <v>38</v>
      </c>
      <c r="T2346" t="s">
        <v>28</v>
      </c>
      <c r="V2346" t="s">
        <v>32</v>
      </c>
      <c r="Y2346" t="s">
        <v>103</v>
      </c>
    </row>
    <row r="2347" spans="1:25" x14ac:dyDescent="0.45">
      <c r="A2347" t="s">
        <v>274</v>
      </c>
      <c r="B2347" t="s">
        <v>286</v>
      </c>
      <c r="C2347">
        <v>2380</v>
      </c>
      <c r="D2347">
        <v>3001</v>
      </c>
      <c r="F2347">
        <v>2010</v>
      </c>
      <c r="G2347">
        <v>61</v>
      </c>
      <c r="H2347">
        <v>61</v>
      </c>
      <c r="I2347">
        <v>905</v>
      </c>
      <c r="K2347">
        <v>0.25900000000000001</v>
      </c>
      <c r="L2347">
        <v>2.1999999999999999E-2</v>
      </c>
      <c r="M2347">
        <v>1921.5</v>
      </c>
      <c r="N2347">
        <v>8.1000000000000003E-2</v>
      </c>
      <c r="O2347">
        <v>14.225</v>
      </c>
      <c r="P2347">
        <v>1.2</v>
      </c>
      <c r="Q2347">
        <v>23710.7</v>
      </c>
      <c r="R2347" t="s">
        <v>38</v>
      </c>
      <c r="T2347" t="s">
        <v>28</v>
      </c>
      <c r="V2347" t="s">
        <v>32</v>
      </c>
      <c r="Y2347" t="s">
        <v>103</v>
      </c>
    </row>
    <row r="2348" spans="1:25" x14ac:dyDescent="0.45">
      <c r="A2348" t="s">
        <v>274</v>
      </c>
      <c r="B2348" t="s">
        <v>286</v>
      </c>
      <c r="C2348">
        <v>2380</v>
      </c>
      <c r="D2348">
        <v>3001</v>
      </c>
      <c r="F2348">
        <v>2011</v>
      </c>
      <c r="G2348">
        <v>58</v>
      </c>
      <c r="H2348">
        <v>58</v>
      </c>
      <c r="I2348">
        <v>633</v>
      </c>
      <c r="K2348">
        <v>0.247</v>
      </c>
      <c r="L2348">
        <v>2.1999999999999999E-2</v>
      </c>
      <c r="M2348">
        <v>1827</v>
      </c>
      <c r="N2348">
        <v>8.1000000000000003E-2</v>
      </c>
      <c r="O2348">
        <v>13.526</v>
      </c>
      <c r="P2348">
        <v>1.2</v>
      </c>
      <c r="Q2348">
        <v>22544.6</v>
      </c>
      <c r="R2348" t="s">
        <v>38</v>
      </c>
      <c r="T2348" t="s">
        <v>28</v>
      </c>
      <c r="V2348" t="s">
        <v>32</v>
      </c>
      <c r="Y2348" t="s">
        <v>103</v>
      </c>
    </row>
    <row r="2349" spans="1:25" x14ac:dyDescent="0.45">
      <c r="A2349" t="s">
        <v>274</v>
      </c>
      <c r="B2349" t="s">
        <v>286</v>
      </c>
      <c r="C2349">
        <v>2380</v>
      </c>
      <c r="D2349">
        <v>3001</v>
      </c>
      <c r="F2349">
        <v>2012</v>
      </c>
      <c r="G2349">
        <v>48</v>
      </c>
      <c r="H2349">
        <v>48</v>
      </c>
      <c r="I2349">
        <v>665</v>
      </c>
      <c r="K2349">
        <v>0.20399999999999999</v>
      </c>
      <c r="L2349">
        <v>2.1999999999999999E-2</v>
      </c>
      <c r="M2349">
        <v>1512</v>
      </c>
      <c r="N2349">
        <v>8.1000000000000003E-2</v>
      </c>
      <c r="O2349">
        <v>11.194000000000001</v>
      </c>
      <c r="P2349">
        <v>1.2</v>
      </c>
      <c r="Q2349">
        <v>18657.599999999999</v>
      </c>
      <c r="R2349" t="s">
        <v>38</v>
      </c>
      <c r="T2349" t="s">
        <v>28</v>
      </c>
      <c r="V2349" t="s">
        <v>32</v>
      </c>
      <c r="Y2349" t="s">
        <v>283</v>
      </c>
    </row>
    <row r="2350" spans="1:25" x14ac:dyDescent="0.45">
      <c r="A2350" t="s">
        <v>274</v>
      </c>
      <c r="B2350" t="s">
        <v>286</v>
      </c>
      <c r="C2350">
        <v>2380</v>
      </c>
      <c r="D2350">
        <v>3001</v>
      </c>
      <c r="F2350">
        <v>2013</v>
      </c>
      <c r="G2350">
        <v>141</v>
      </c>
      <c r="H2350">
        <v>141</v>
      </c>
      <c r="I2350">
        <v>2279</v>
      </c>
      <c r="K2350">
        <v>0.59899999999999998</v>
      </c>
      <c r="L2350">
        <v>2.1999999999999999E-2</v>
      </c>
      <c r="M2350">
        <v>4441.5</v>
      </c>
      <c r="N2350">
        <v>8.1000000000000003E-2</v>
      </c>
      <c r="O2350">
        <v>32.881</v>
      </c>
      <c r="P2350">
        <v>1.2</v>
      </c>
      <c r="Q2350">
        <v>54806.7</v>
      </c>
      <c r="R2350" t="s">
        <v>38</v>
      </c>
      <c r="T2350" t="s">
        <v>28</v>
      </c>
      <c r="V2350" t="s">
        <v>32</v>
      </c>
      <c r="Y2350" t="s">
        <v>283</v>
      </c>
    </row>
    <row r="2351" spans="1:25" x14ac:dyDescent="0.45">
      <c r="A2351" t="s">
        <v>274</v>
      </c>
      <c r="B2351" t="s">
        <v>286</v>
      </c>
      <c r="C2351">
        <v>2380</v>
      </c>
      <c r="D2351">
        <v>3001</v>
      </c>
      <c r="F2351">
        <v>2014</v>
      </c>
      <c r="G2351">
        <v>54</v>
      </c>
      <c r="H2351">
        <v>54</v>
      </c>
      <c r="I2351">
        <v>850</v>
      </c>
      <c r="K2351">
        <v>0.23</v>
      </c>
      <c r="L2351">
        <v>2.1999999999999999E-2</v>
      </c>
      <c r="M2351">
        <v>1701</v>
      </c>
      <c r="N2351">
        <v>8.1000000000000003E-2</v>
      </c>
      <c r="O2351">
        <v>12.593</v>
      </c>
      <c r="P2351">
        <v>1.2</v>
      </c>
      <c r="Q2351">
        <v>20989.8</v>
      </c>
      <c r="R2351" t="s">
        <v>38</v>
      </c>
      <c r="T2351" t="s">
        <v>28</v>
      </c>
      <c r="V2351" t="s">
        <v>32</v>
      </c>
      <c r="Y2351" t="s">
        <v>283</v>
      </c>
    </row>
    <row r="2352" spans="1:25" x14ac:dyDescent="0.45">
      <c r="A2352" t="s">
        <v>274</v>
      </c>
      <c r="B2352" t="s">
        <v>286</v>
      </c>
      <c r="C2352">
        <v>2380</v>
      </c>
      <c r="D2352">
        <v>3001</v>
      </c>
      <c r="F2352">
        <v>2015</v>
      </c>
      <c r="G2352">
        <v>2</v>
      </c>
      <c r="H2352">
        <v>2</v>
      </c>
      <c r="I2352">
        <v>42</v>
      </c>
      <c r="K2352">
        <v>8.9999999999999993E-3</v>
      </c>
      <c r="L2352">
        <v>2.1999999999999999E-2</v>
      </c>
      <c r="M2352">
        <v>63</v>
      </c>
      <c r="N2352">
        <v>8.1000000000000003E-2</v>
      </c>
      <c r="O2352">
        <v>0.46600000000000003</v>
      </c>
      <c r="P2352">
        <v>1.2</v>
      </c>
      <c r="Q2352">
        <v>777.4</v>
      </c>
      <c r="R2352" t="s">
        <v>38</v>
      </c>
      <c r="T2352" t="s">
        <v>28</v>
      </c>
      <c r="V2352" t="s">
        <v>32</v>
      </c>
      <c r="Y2352" t="s">
        <v>287</v>
      </c>
    </row>
    <row r="2353" spans="1:25" x14ac:dyDescent="0.45">
      <c r="A2353" t="s">
        <v>274</v>
      </c>
      <c r="B2353" t="s">
        <v>286</v>
      </c>
      <c r="C2353">
        <v>2380</v>
      </c>
      <c r="D2353">
        <v>4001</v>
      </c>
      <c r="F2353">
        <v>2009</v>
      </c>
      <c r="G2353">
        <v>135</v>
      </c>
      <c r="H2353">
        <v>135</v>
      </c>
      <c r="I2353">
        <v>1430</v>
      </c>
      <c r="K2353">
        <v>0.436</v>
      </c>
      <c r="L2353">
        <v>2.1999999999999999E-2</v>
      </c>
      <c r="M2353">
        <v>3231.8</v>
      </c>
      <c r="N2353">
        <v>8.1000000000000003E-2</v>
      </c>
      <c r="O2353">
        <v>14.24</v>
      </c>
      <c r="P2353">
        <v>0.60009999999999997</v>
      </c>
      <c r="Q2353">
        <v>39848</v>
      </c>
      <c r="R2353" t="s">
        <v>38</v>
      </c>
      <c r="T2353" t="s">
        <v>28</v>
      </c>
      <c r="V2353" t="s">
        <v>32</v>
      </c>
      <c r="Y2353" t="s">
        <v>103</v>
      </c>
    </row>
    <row r="2354" spans="1:25" x14ac:dyDescent="0.45">
      <c r="A2354" t="s">
        <v>274</v>
      </c>
      <c r="B2354" t="s">
        <v>286</v>
      </c>
      <c r="C2354">
        <v>2380</v>
      </c>
      <c r="D2354">
        <v>4001</v>
      </c>
      <c r="F2354">
        <v>2010</v>
      </c>
      <c r="G2354">
        <v>52</v>
      </c>
      <c r="H2354">
        <v>52</v>
      </c>
      <c r="I2354">
        <v>843</v>
      </c>
      <c r="K2354">
        <v>0.221</v>
      </c>
      <c r="L2354">
        <v>2.1999999999999999E-2</v>
      </c>
      <c r="M2354">
        <v>1638</v>
      </c>
      <c r="N2354">
        <v>8.1000000000000003E-2</v>
      </c>
      <c r="O2354">
        <v>12.125999999999999</v>
      </c>
      <c r="P2354">
        <v>1.2</v>
      </c>
      <c r="Q2354">
        <v>20212.400000000001</v>
      </c>
      <c r="R2354" t="s">
        <v>38</v>
      </c>
      <c r="T2354" t="s">
        <v>28</v>
      </c>
      <c r="V2354" t="s">
        <v>32</v>
      </c>
      <c r="Y2354" t="s">
        <v>103</v>
      </c>
    </row>
    <row r="2355" spans="1:25" x14ac:dyDescent="0.45">
      <c r="A2355" t="s">
        <v>274</v>
      </c>
      <c r="B2355" t="s">
        <v>286</v>
      </c>
      <c r="C2355">
        <v>2380</v>
      </c>
      <c r="D2355">
        <v>4001</v>
      </c>
      <c r="F2355">
        <v>2011</v>
      </c>
      <c r="G2355">
        <v>42</v>
      </c>
      <c r="H2355">
        <v>42</v>
      </c>
      <c r="I2355">
        <v>587</v>
      </c>
      <c r="K2355">
        <v>0.17899999999999999</v>
      </c>
      <c r="L2355">
        <v>2.1999999999999999E-2</v>
      </c>
      <c r="M2355">
        <v>1323</v>
      </c>
      <c r="N2355">
        <v>8.1000000000000003E-2</v>
      </c>
      <c r="O2355">
        <v>9.7940000000000005</v>
      </c>
      <c r="P2355">
        <v>1.2</v>
      </c>
      <c r="Q2355">
        <v>16325.4</v>
      </c>
      <c r="R2355" t="s">
        <v>38</v>
      </c>
      <c r="T2355" t="s">
        <v>28</v>
      </c>
      <c r="V2355" t="s">
        <v>32</v>
      </c>
      <c r="Y2355" t="s">
        <v>103</v>
      </c>
    </row>
    <row r="2356" spans="1:25" x14ac:dyDescent="0.45">
      <c r="A2356" t="s">
        <v>274</v>
      </c>
      <c r="B2356" t="s">
        <v>286</v>
      </c>
      <c r="C2356">
        <v>2380</v>
      </c>
      <c r="D2356">
        <v>4001</v>
      </c>
      <c r="F2356">
        <v>2012</v>
      </c>
      <c r="G2356">
        <v>41</v>
      </c>
      <c r="H2356">
        <v>41</v>
      </c>
      <c r="I2356">
        <v>498</v>
      </c>
      <c r="K2356">
        <v>0.17399999999999999</v>
      </c>
      <c r="L2356">
        <v>2.1999999999999999E-2</v>
      </c>
      <c r="M2356">
        <v>1291.5</v>
      </c>
      <c r="N2356">
        <v>8.1000000000000003E-2</v>
      </c>
      <c r="O2356">
        <v>9.5609999999999999</v>
      </c>
      <c r="P2356">
        <v>1.2</v>
      </c>
      <c r="Q2356">
        <v>15936.7</v>
      </c>
      <c r="R2356" t="s">
        <v>38</v>
      </c>
      <c r="T2356" t="s">
        <v>28</v>
      </c>
      <c r="V2356" t="s">
        <v>32</v>
      </c>
      <c r="Y2356" t="s">
        <v>283</v>
      </c>
    </row>
    <row r="2357" spans="1:25" x14ac:dyDescent="0.45">
      <c r="A2357" t="s">
        <v>274</v>
      </c>
      <c r="B2357" t="s">
        <v>286</v>
      </c>
      <c r="C2357">
        <v>2380</v>
      </c>
      <c r="D2357">
        <v>4001</v>
      </c>
      <c r="F2357">
        <v>2013</v>
      </c>
      <c r="G2357">
        <v>261</v>
      </c>
      <c r="H2357">
        <v>261</v>
      </c>
      <c r="I2357">
        <v>5159</v>
      </c>
      <c r="K2357">
        <v>1.109</v>
      </c>
      <c r="L2357">
        <v>2.1999999999999999E-2</v>
      </c>
      <c r="M2357">
        <v>8221.5</v>
      </c>
      <c r="N2357">
        <v>8.1000000000000003E-2</v>
      </c>
      <c r="O2357">
        <v>60.865000000000002</v>
      </c>
      <c r="P2357">
        <v>1.2</v>
      </c>
      <c r="Q2357">
        <v>101450.7</v>
      </c>
      <c r="R2357" t="s">
        <v>38</v>
      </c>
      <c r="T2357" t="s">
        <v>28</v>
      </c>
      <c r="V2357" t="s">
        <v>32</v>
      </c>
      <c r="Y2357" t="s">
        <v>283</v>
      </c>
    </row>
    <row r="2358" spans="1:25" x14ac:dyDescent="0.45">
      <c r="A2358" t="s">
        <v>274</v>
      </c>
      <c r="B2358" t="s">
        <v>286</v>
      </c>
      <c r="C2358">
        <v>2380</v>
      </c>
      <c r="D2358">
        <v>4001</v>
      </c>
      <c r="F2358">
        <v>2014</v>
      </c>
      <c r="G2358">
        <v>65</v>
      </c>
      <c r="H2358">
        <v>65</v>
      </c>
      <c r="I2358">
        <v>892</v>
      </c>
      <c r="K2358">
        <v>0.27600000000000002</v>
      </c>
      <c r="L2358">
        <v>2.1999999999999999E-2</v>
      </c>
      <c r="M2358">
        <v>2047.5</v>
      </c>
      <c r="N2358">
        <v>8.1000000000000003E-2</v>
      </c>
      <c r="O2358">
        <v>15.157999999999999</v>
      </c>
      <c r="P2358">
        <v>1.2</v>
      </c>
      <c r="Q2358">
        <v>25265.5</v>
      </c>
      <c r="R2358" t="s">
        <v>38</v>
      </c>
      <c r="T2358" t="s">
        <v>28</v>
      </c>
      <c r="V2358" t="s">
        <v>32</v>
      </c>
      <c r="Y2358" t="s">
        <v>283</v>
      </c>
    </row>
    <row r="2359" spans="1:25" x14ac:dyDescent="0.45">
      <c r="A2359" t="s">
        <v>274</v>
      </c>
      <c r="B2359" t="s">
        <v>286</v>
      </c>
      <c r="C2359">
        <v>2380</v>
      </c>
      <c r="D2359">
        <v>4001</v>
      </c>
      <c r="F2359">
        <v>2015</v>
      </c>
      <c r="G2359">
        <v>2</v>
      </c>
      <c r="H2359">
        <v>2</v>
      </c>
      <c r="I2359">
        <v>0</v>
      </c>
      <c r="K2359">
        <v>8.9999999999999993E-3</v>
      </c>
      <c r="L2359">
        <v>2.1999999999999999E-2</v>
      </c>
      <c r="M2359">
        <v>63</v>
      </c>
      <c r="N2359">
        <v>8.1000000000000003E-2</v>
      </c>
      <c r="O2359">
        <v>0.46600000000000003</v>
      </c>
      <c r="P2359">
        <v>1.2</v>
      </c>
      <c r="Q2359">
        <v>777.4</v>
      </c>
      <c r="R2359" t="s">
        <v>38</v>
      </c>
      <c r="T2359" t="s">
        <v>28</v>
      </c>
      <c r="V2359" t="s">
        <v>32</v>
      </c>
      <c r="Y2359" t="s">
        <v>287</v>
      </c>
    </row>
    <row r="2360" spans="1:25" x14ac:dyDescent="0.45">
      <c r="A2360" t="s">
        <v>274</v>
      </c>
      <c r="B2360" t="s">
        <v>288</v>
      </c>
      <c r="C2360">
        <v>2382</v>
      </c>
      <c r="D2360">
        <v>3001</v>
      </c>
      <c r="F2360">
        <v>2009</v>
      </c>
      <c r="G2360">
        <v>2</v>
      </c>
      <c r="H2360">
        <v>1.4</v>
      </c>
      <c r="I2360">
        <v>18.8</v>
      </c>
      <c r="O2360">
        <v>2.7E-2</v>
      </c>
      <c r="P2360">
        <v>0.21049999999999999</v>
      </c>
      <c r="Q2360">
        <v>258</v>
      </c>
      <c r="R2360" t="s">
        <v>38</v>
      </c>
      <c r="T2360" t="s">
        <v>28</v>
      </c>
      <c r="V2360" t="s">
        <v>32</v>
      </c>
      <c r="Y2360" t="s">
        <v>30</v>
      </c>
    </row>
    <row r="2361" spans="1:25" x14ac:dyDescent="0.45">
      <c r="A2361" t="s">
        <v>274</v>
      </c>
      <c r="B2361" t="s">
        <v>288</v>
      </c>
      <c r="C2361">
        <v>2382</v>
      </c>
      <c r="D2361">
        <v>3001</v>
      </c>
      <c r="F2361">
        <v>2010</v>
      </c>
      <c r="G2361">
        <v>30</v>
      </c>
      <c r="H2361">
        <v>29.6</v>
      </c>
      <c r="I2361">
        <v>515</v>
      </c>
      <c r="O2361">
        <v>0.76800000000000002</v>
      </c>
      <c r="P2361">
        <v>0.21</v>
      </c>
      <c r="Q2361">
        <v>7318.9</v>
      </c>
      <c r="R2361" t="s">
        <v>38</v>
      </c>
      <c r="T2361" t="s">
        <v>28</v>
      </c>
      <c r="V2361" t="s">
        <v>32</v>
      </c>
      <c r="Y2361" t="s">
        <v>30</v>
      </c>
    </row>
    <row r="2362" spans="1:25" x14ac:dyDescent="0.45">
      <c r="A2362" t="s">
        <v>274</v>
      </c>
      <c r="B2362" t="s">
        <v>288</v>
      </c>
      <c r="C2362">
        <v>2382</v>
      </c>
      <c r="D2362">
        <v>3001</v>
      </c>
      <c r="F2362">
        <v>2011</v>
      </c>
      <c r="G2362">
        <v>50</v>
      </c>
      <c r="H2362">
        <v>50</v>
      </c>
      <c r="I2362">
        <v>706</v>
      </c>
      <c r="O2362">
        <v>5.3570000000000002</v>
      </c>
      <c r="P2362">
        <v>1.0219</v>
      </c>
      <c r="Q2362">
        <v>10331.799999999999</v>
      </c>
      <c r="R2362" t="s">
        <v>38</v>
      </c>
      <c r="T2362" t="s">
        <v>28</v>
      </c>
      <c r="V2362" t="s">
        <v>32</v>
      </c>
      <c r="Y2362" t="s">
        <v>30</v>
      </c>
    </row>
    <row r="2363" spans="1:25" x14ac:dyDescent="0.45">
      <c r="A2363" t="s">
        <v>274</v>
      </c>
      <c r="B2363" t="s">
        <v>288</v>
      </c>
      <c r="C2363">
        <v>2382</v>
      </c>
      <c r="D2363">
        <v>3001</v>
      </c>
      <c r="F2363">
        <v>2012</v>
      </c>
      <c r="G2363">
        <v>8</v>
      </c>
      <c r="H2363">
        <v>8</v>
      </c>
      <c r="I2363">
        <v>95</v>
      </c>
      <c r="O2363">
        <v>0.79900000000000004</v>
      </c>
      <c r="P2363">
        <v>1.2</v>
      </c>
      <c r="Q2363">
        <v>1331.1</v>
      </c>
      <c r="R2363" t="s">
        <v>38</v>
      </c>
      <c r="T2363" t="s">
        <v>28</v>
      </c>
      <c r="V2363" t="s">
        <v>32</v>
      </c>
      <c r="Y2363" t="s">
        <v>30</v>
      </c>
    </row>
    <row r="2364" spans="1:25" x14ac:dyDescent="0.45">
      <c r="A2364" t="s">
        <v>274</v>
      </c>
      <c r="B2364" t="s">
        <v>288</v>
      </c>
      <c r="C2364">
        <v>2382</v>
      </c>
      <c r="D2364">
        <v>3001</v>
      </c>
      <c r="F2364">
        <v>2013</v>
      </c>
      <c r="G2364">
        <v>14</v>
      </c>
      <c r="H2364">
        <v>8.76</v>
      </c>
      <c r="I2364">
        <v>123.72</v>
      </c>
      <c r="O2364">
        <v>1.1719999999999999</v>
      </c>
      <c r="P2364">
        <v>1.1996</v>
      </c>
      <c r="Q2364">
        <v>1953</v>
      </c>
      <c r="R2364" t="s">
        <v>38</v>
      </c>
      <c r="T2364" t="s">
        <v>28</v>
      </c>
      <c r="V2364" t="s">
        <v>32</v>
      </c>
      <c r="Y2364" t="s">
        <v>30</v>
      </c>
    </row>
    <row r="2365" spans="1:25" x14ac:dyDescent="0.45">
      <c r="A2365" t="s">
        <v>274</v>
      </c>
      <c r="B2365" t="s">
        <v>288</v>
      </c>
      <c r="C2365">
        <v>2382</v>
      </c>
      <c r="D2365">
        <v>3001</v>
      </c>
      <c r="F2365">
        <v>2014</v>
      </c>
      <c r="G2365">
        <v>5</v>
      </c>
      <c r="H2365">
        <v>2.2799999999999998</v>
      </c>
      <c r="I2365">
        <v>35.92</v>
      </c>
      <c r="O2365">
        <v>0.313</v>
      </c>
      <c r="P2365">
        <v>1.2098</v>
      </c>
      <c r="Q2365">
        <v>521</v>
      </c>
      <c r="R2365" t="s">
        <v>38</v>
      </c>
      <c r="T2365" t="s">
        <v>28</v>
      </c>
      <c r="V2365" t="s">
        <v>32</v>
      </c>
      <c r="Y2365" t="s">
        <v>30</v>
      </c>
    </row>
    <row r="2366" spans="1:25" x14ac:dyDescent="0.45">
      <c r="A2366" t="s">
        <v>274</v>
      </c>
      <c r="B2366" t="s">
        <v>288</v>
      </c>
      <c r="C2366">
        <v>2382</v>
      </c>
      <c r="D2366">
        <v>4001</v>
      </c>
      <c r="F2366">
        <v>2009</v>
      </c>
      <c r="G2366">
        <v>2</v>
      </c>
      <c r="H2366">
        <v>1.4</v>
      </c>
      <c r="I2366">
        <v>18.8</v>
      </c>
      <c r="O2366">
        <v>3.5999999999999997E-2</v>
      </c>
      <c r="P2366">
        <v>0.28050000000000003</v>
      </c>
      <c r="Q2366">
        <v>258</v>
      </c>
      <c r="R2366" t="s">
        <v>38</v>
      </c>
      <c r="T2366" t="s">
        <v>28</v>
      </c>
      <c r="V2366" t="s">
        <v>32</v>
      </c>
      <c r="Y2366" t="s">
        <v>30</v>
      </c>
    </row>
    <row r="2367" spans="1:25" x14ac:dyDescent="0.45">
      <c r="A2367" t="s">
        <v>274</v>
      </c>
      <c r="B2367" t="s">
        <v>288</v>
      </c>
      <c r="C2367">
        <v>2382</v>
      </c>
      <c r="D2367">
        <v>4001</v>
      </c>
      <c r="F2367">
        <v>2010</v>
      </c>
      <c r="G2367">
        <v>111</v>
      </c>
      <c r="H2367">
        <v>109.9</v>
      </c>
      <c r="I2367">
        <v>1914.3</v>
      </c>
      <c r="O2367">
        <v>3.8220000000000001</v>
      </c>
      <c r="P2367">
        <v>0.28000000000000003</v>
      </c>
      <c r="Q2367">
        <v>27294.5</v>
      </c>
      <c r="R2367" t="s">
        <v>38</v>
      </c>
      <c r="T2367" t="s">
        <v>28</v>
      </c>
      <c r="V2367" t="s">
        <v>32</v>
      </c>
      <c r="Y2367" t="s">
        <v>30</v>
      </c>
    </row>
    <row r="2368" spans="1:25" x14ac:dyDescent="0.45">
      <c r="A2368" t="s">
        <v>274</v>
      </c>
      <c r="B2368" t="s">
        <v>288</v>
      </c>
      <c r="C2368">
        <v>2382</v>
      </c>
      <c r="D2368">
        <v>4001</v>
      </c>
      <c r="F2368">
        <v>2011</v>
      </c>
      <c r="G2368">
        <v>67</v>
      </c>
      <c r="H2368">
        <v>67</v>
      </c>
      <c r="I2368">
        <v>910</v>
      </c>
      <c r="O2368">
        <v>6.3869999999999996</v>
      </c>
      <c r="P2368">
        <v>0.92510000000000003</v>
      </c>
      <c r="Q2368">
        <v>14021.8</v>
      </c>
      <c r="R2368" t="s">
        <v>38</v>
      </c>
      <c r="T2368" t="s">
        <v>28</v>
      </c>
      <c r="V2368" t="s">
        <v>32</v>
      </c>
      <c r="Y2368" t="s">
        <v>30</v>
      </c>
    </row>
    <row r="2369" spans="1:25" x14ac:dyDescent="0.45">
      <c r="A2369" t="s">
        <v>274</v>
      </c>
      <c r="B2369" t="s">
        <v>288</v>
      </c>
      <c r="C2369">
        <v>2382</v>
      </c>
      <c r="D2369">
        <v>4001</v>
      </c>
      <c r="F2369">
        <v>2012</v>
      </c>
      <c r="G2369">
        <v>17</v>
      </c>
      <c r="H2369">
        <v>17</v>
      </c>
      <c r="I2369">
        <v>224</v>
      </c>
      <c r="O2369">
        <v>1.929</v>
      </c>
      <c r="P2369">
        <v>1.2000999999999999</v>
      </c>
      <c r="Q2369">
        <v>3214.8</v>
      </c>
      <c r="R2369" t="s">
        <v>38</v>
      </c>
      <c r="T2369" t="s">
        <v>28</v>
      </c>
      <c r="V2369" t="s">
        <v>32</v>
      </c>
      <c r="Y2369" t="s">
        <v>30</v>
      </c>
    </row>
    <row r="2370" spans="1:25" x14ac:dyDescent="0.45">
      <c r="A2370" t="s">
        <v>274</v>
      </c>
      <c r="B2370" t="s">
        <v>288</v>
      </c>
      <c r="C2370">
        <v>2382</v>
      </c>
      <c r="D2370">
        <v>4001</v>
      </c>
      <c r="F2370">
        <v>2013</v>
      </c>
      <c r="G2370">
        <v>12</v>
      </c>
      <c r="H2370">
        <v>7.45</v>
      </c>
      <c r="I2370">
        <v>113.41</v>
      </c>
      <c r="O2370">
        <v>1.113</v>
      </c>
      <c r="P2370">
        <v>1.2013</v>
      </c>
      <c r="Q2370">
        <v>1854.3</v>
      </c>
      <c r="R2370" t="s">
        <v>38</v>
      </c>
      <c r="T2370" t="s">
        <v>28</v>
      </c>
      <c r="V2370" t="s">
        <v>32</v>
      </c>
      <c r="Y2370" t="s">
        <v>30</v>
      </c>
    </row>
    <row r="2371" spans="1:25" x14ac:dyDescent="0.45">
      <c r="A2371" t="s">
        <v>274</v>
      </c>
      <c r="B2371" t="s">
        <v>288</v>
      </c>
      <c r="C2371">
        <v>2382</v>
      </c>
      <c r="D2371">
        <v>4001</v>
      </c>
      <c r="F2371">
        <v>2014</v>
      </c>
      <c r="G2371">
        <v>6</v>
      </c>
      <c r="H2371">
        <v>3.17</v>
      </c>
      <c r="I2371">
        <v>51.02</v>
      </c>
      <c r="O2371">
        <v>0.42699999999999999</v>
      </c>
      <c r="P2371">
        <v>1.1953</v>
      </c>
      <c r="Q2371">
        <v>711</v>
      </c>
      <c r="R2371" t="s">
        <v>38</v>
      </c>
      <c r="T2371" t="s">
        <v>28</v>
      </c>
      <c r="V2371" t="s">
        <v>32</v>
      </c>
      <c r="Y2371" t="s">
        <v>30</v>
      </c>
    </row>
    <row r="2372" spans="1:25" x14ac:dyDescent="0.45">
      <c r="A2372" t="s">
        <v>274</v>
      </c>
      <c r="B2372" t="s">
        <v>288</v>
      </c>
      <c r="C2372">
        <v>2382</v>
      </c>
      <c r="D2372">
        <v>5001</v>
      </c>
      <c r="F2372">
        <v>2009</v>
      </c>
      <c r="G2372">
        <v>6</v>
      </c>
      <c r="H2372">
        <v>4.8</v>
      </c>
      <c r="I2372">
        <v>121.6</v>
      </c>
      <c r="K2372">
        <v>0.38200000000000001</v>
      </c>
      <c r="L2372">
        <v>0.50029999999999997</v>
      </c>
      <c r="M2372">
        <v>123.8</v>
      </c>
      <c r="N2372">
        <v>8.1000000000000003E-2</v>
      </c>
      <c r="O2372">
        <v>0.191</v>
      </c>
      <c r="P2372">
        <v>0.25</v>
      </c>
      <c r="Q2372">
        <v>1527.8</v>
      </c>
      <c r="R2372" t="s">
        <v>38</v>
      </c>
      <c r="T2372" t="s">
        <v>28</v>
      </c>
      <c r="V2372" t="s">
        <v>32</v>
      </c>
      <c r="Y2372" t="s">
        <v>103</v>
      </c>
    </row>
    <row r="2373" spans="1:25" x14ac:dyDescent="0.45">
      <c r="A2373" t="s">
        <v>274</v>
      </c>
      <c r="B2373" t="s">
        <v>288</v>
      </c>
      <c r="C2373">
        <v>2382</v>
      </c>
      <c r="D2373">
        <v>5001</v>
      </c>
      <c r="F2373">
        <v>2010</v>
      </c>
      <c r="G2373">
        <v>7</v>
      </c>
      <c r="H2373">
        <v>5.35</v>
      </c>
      <c r="I2373">
        <v>114.25</v>
      </c>
      <c r="K2373">
        <v>0.38500000000000001</v>
      </c>
      <c r="L2373">
        <v>0.50039999999999996</v>
      </c>
      <c r="M2373">
        <v>124.9</v>
      </c>
      <c r="N2373">
        <v>8.1299999999999997E-2</v>
      </c>
      <c r="O2373">
        <v>0.193</v>
      </c>
      <c r="P2373">
        <v>0.25009999999999999</v>
      </c>
      <c r="Q2373">
        <v>1540.9</v>
      </c>
      <c r="R2373" t="s">
        <v>38</v>
      </c>
      <c r="T2373" t="s">
        <v>28</v>
      </c>
      <c r="V2373" t="s">
        <v>32</v>
      </c>
      <c r="Y2373" t="s">
        <v>103</v>
      </c>
    </row>
    <row r="2374" spans="1:25" x14ac:dyDescent="0.45">
      <c r="A2374" t="s">
        <v>274</v>
      </c>
      <c r="B2374" t="s">
        <v>288</v>
      </c>
      <c r="C2374">
        <v>2382</v>
      </c>
      <c r="D2374">
        <v>5001</v>
      </c>
      <c r="F2374">
        <v>2011</v>
      </c>
      <c r="G2374">
        <v>32</v>
      </c>
      <c r="H2374">
        <v>32</v>
      </c>
      <c r="I2374">
        <v>572</v>
      </c>
      <c r="K2374">
        <v>2.3359999999999999</v>
      </c>
      <c r="L2374">
        <v>0.50049999999999994</v>
      </c>
      <c r="M2374">
        <v>757.2</v>
      </c>
      <c r="N2374">
        <v>8.1100000000000005E-2</v>
      </c>
      <c r="O2374">
        <v>5.6059999999999999</v>
      </c>
      <c r="P2374">
        <v>1.2</v>
      </c>
      <c r="Q2374">
        <v>9343.1</v>
      </c>
      <c r="R2374" t="s">
        <v>38</v>
      </c>
      <c r="T2374" t="s">
        <v>28</v>
      </c>
      <c r="V2374" t="s">
        <v>32</v>
      </c>
      <c r="Y2374" t="s">
        <v>103</v>
      </c>
    </row>
    <row r="2375" spans="1:25" x14ac:dyDescent="0.45">
      <c r="A2375" t="s">
        <v>274</v>
      </c>
      <c r="B2375" t="s">
        <v>288</v>
      </c>
      <c r="C2375">
        <v>2382</v>
      </c>
      <c r="D2375">
        <v>5001</v>
      </c>
      <c r="F2375">
        <v>2012</v>
      </c>
      <c r="G2375">
        <v>9</v>
      </c>
      <c r="H2375">
        <v>8.5</v>
      </c>
      <c r="I2375">
        <v>212.5</v>
      </c>
      <c r="K2375">
        <v>0.53300000000000003</v>
      </c>
      <c r="L2375">
        <v>0.50009999999999999</v>
      </c>
      <c r="M2375">
        <v>172.5</v>
      </c>
      <c r="N2375">
        <v>8.1000000000000003E-2</v>
      </c>
      <c r="O2375">
        <v>1.2789999999999999</v>
      </c>
      <c r="P2375">
        <v>1.2</v>
      </c>
      <c r="Q2375">
        <v>2130.9</v>
      </c>
      <c r="R2375" t="s">
        <v>38</v>
      </c>
      <c r="T2375" t="s">
        <v>28</v>
      </c>
      <c r="V2375" t="s">
        <v>32</v>
      </c>
      <c r="Y2375" t="s">
        <v>283</v>
      </c>
    </row>
    <row r="2376" spans="1:25" x14ac:dyDescent="0.45">
      <c r="A2376" t="s">
        <v>274</v>
      </c>
      <c r="B2376" t="s">
        <v>288</v>
      </c>
      <c r="C2376">
        <v>2382</v>
      </c>
      <c r="D2376">
        <v>5001</v>
      </c>
      <c r="F2376">
        <v>2013</v>
      </c>
      <c r="G2376">
        <v>29</v>
      </c>
      <c r="H2376">
        <v>12.08</v>
      </c>
      <c r="I2376">
        <v>256.08999999999997</v>
      </c>
      <c r="K2376">
        <v>1.081</v>
      </c>
      <c r="L2376">
        <v>0.50029999999999997</v>
      </c>
      <c r="M2376">
        <v>350.2</v>
      </c>
      <c r="N2376">
        <v>8.1900000000000001E-2</v>
      </c>
      <c r="O2376">
        <v>2.5939999999999999</v>
      </c>
      <c r="P2376">
        <v>1.2</v>
      </c>
      <c r="Q2376">
        <v>4323.3999999999996</v>
      </c>
      <c r="R2376" t="s">
        <v>38</v>
      </c>
      <c r="T2376" t="s">
        <v>28</v>
      </c>
      <c r="V2376" t="s">
        <v>32</v>
      </c>
      <c r="Y2376" t="s">
        <v>283</v>
      </c>
    </row>
    <row r="2377" spans="1:25" x14ac:dyDescent="0.45">
      <c r="A2377" t="s">
        <v>274</v>
      </c>
      <c r="B2377" t="s">
        <v>288</v>
      </c>
      <c r="C2377">
        <v>2382</v>
      </c>
      <c r="D2377">
        <v>5001</v>
      </c>
      <c r="F2377">
        <v>2014</v>
      </c>
      <c r="G2377">
        <v>43</v>
      </c>
      <c r="H2377">
        <v>26.19</v>
      </c>
      <c r="I2377">
        <v>875.62</v>
      </c>
      <c r="K2377">
        <v>3.4380000000000002</v>
      </c>
      <c r="L2377">
        <v>0.50190000000000001</v>
      </c>
      <c r="M2377">
        <v>1113.4000000000001</v>
      </c>
      <c r="N2377">
        <v>8.0600000000000005E-2</v>
      </c>
      <c r="O2377">
        <v>8.2509999999999994</v>
      </c>
      <c r="P2377">
        <v>1.2011000000000001</v>
      </c>
      <c r="Q2377">
        <v>13751.5</v>
      </c>
      <c r="R2377" t="s">
        <v>38</v>
      </c>
      <c r="T2377" t="s">
        <v>28</v>
      </c>
      <c r="V2377" t="s">
        <v>32</v>
      </c>
      <c r="Y2377" t="s">
        <v>283</v>
      </c>
    </row>
    <row r="2378" spans="1:25" x14ac:dyDescent="0.45">
      <c r="A2378" t="s">
        <v>274</v>
      </c>
      <c r="B2378" t="s">
        <v>288</v>
      </c>
      <c r="C2378">
        <v>2382</v>
      </c>
      <c r="D2378">
        <v>5001</v>
      </c>
      <c r="F2378">
        <v>2015</v>
      </c>
      <c r="G2378">
        <v>2</v>
      </c>
      <c r="H2378">
        <v>1.07</v>
      </c>
      <c r="I2378">
        <v>19.29</v>
      </c>
      <c r="K2378">
        <v>0.14299999999999999</v>
      </c>
      <c r="L2378">
        <v>0.5</v>
      </c>
      <c r="M2378">
        <v>46.4</v>
      </c>
      <c r="N2378">
        <v>8.1000000000000003E-2</v>
      </c>
      <c r="O2378">
        <v>0.34399999999999997</v>
      </c>
      <c r="P2378">
        <v>1.2</v>
      </c>
      <c r="Q2378">
        <v>573</v>
      </c>
      <c r="R2378" t="s">
        <v>38</v>
      </c>
      <c r="T2378" t="s">
        <v>28</v>
      </c>
      <c r="V2378" t="s">
        <v>32</v>
      </c>
      <c r="Y2378" t="s">
        <v>287</v>
      </c>
    </row>
    <row r="2379" spans="1:25" x14ac:dyDescent="0.45">
      <c r="A2379" t="s">
        <v>274</v>
      </c>
      <c r="B2379" t="s">
        <v>289</v>
      </c>
      <c r="C2379">
        <v>2383</v>
      </c>
      <c r="D2379">
        <v>10001</v>
      </c>
      <c r="F2379">
        <v>2009</v>
      </c>
      <c r="G2379">
        <v>2</v>
      </c>
      <c r="H2379">
        <v>1.3</v>
      </c>
      <c r="I2379">
        <v>19.5</v>
      </c>
      <c r="O2379">
        <v>1.2E-2</v>
      </c>
      <c r="P2379">
        <v>0.2205</v>
      </c>
      <c r="Q2379">
        <v>112</v>
      </c>
      <c r="R2379" t="s">
        <v>38</v>
      </c>
      <c r="T2379" t="s">
        <v>28</v>
      </c>
      <c r="V2379" t="s">
        <v>32</v>
      </c>
      <c r="Y2379" t="s">
        <v>30</v>
      </c>
    </row>
    <row r="2380" spans="1:25" x14ac:dyDescent="0.45">
      <c r="A2380" t="s">
        <v>274</v>
      </c>
      <c r="B2380" t="s">
        <v>289</v>
      </c>
      <c r="C2380">
        <v>2383</v>
      </c>
      <c r="D2380">
        <v>10001</v>
      </c>
      <c r="F2380">
        <v>2010</v>
      </c>
      <c r="G2380">
        <v>20</v>
      </c>
      <c r="H2380">
        <v>18.5</v>
      </c>
      <c r="I2380">
        <v>242.3</v>
      </c>
      <c r="O2380">
        <v>0.437</v>
      </c>
      <c r="P2380">
        <v>0.22</v>
      </c>
      <c r="Q2380">
        <v>3975.5</v>
      </c>
      <c r="R2380" t="s">
        <v>38</v>
      </c>
      <c r="T2380" t="s">
        <v>28</v>
      </c>
      <c r="V2380" t="s">
        <v>32</v>
      </c>
      <c r="Y2380" t="s">
        <v>30</v>
      </c>
    </row>
    <row r="2381" spans="1:25" x14ac:dyDescent="0.45">
      <c r="A2381" t="s">
        <v>274</v>
      </c>
      <c r="B2381" t="s">
        <v>289</v>
      </c>
      <c r="C2381">
        <v>2383</v>
      </c>
      <c r="D2381">
        <v>10001</v>
      </c>
      <c r="F2381">
        <v>2011</v>
      </c>
      <c r="G2381">
        <v>27</v>
      </c>
      <c r="H2381">
        <v>27</v>
      </c>
      <c r="I2381">
        <v>317</v>
      </c>
      <c r="O2381">
        <v>3.2090000000000001</v>
      </c>
      <c r="P2381">
        <v>1.2000999999999999</v>
      </c>
      <c r="Q2381">
        <v>5348.4</v>
      </c>
      <c r="R2381" t="s">
        <v>38</v>
      </c>
      <c r="T2381" t="s">
        <v>28</v>
      </c>
      <c r="V2381" t="s">
        <v>32</v>
      </c>
      <c r="Y2381" t="s">
        <v>30</v>
      </c>
    </row>
    <row r="2382" spans="1:25" x14ac:dyDescent="0.45">
      <c r="A2382" t="s">
        <v>274</v>
      </c>
      <c r="B2382" t="s">
        <v>289</v>
      </c>
      <c r="C2382">
        <v>2383</v>
      </c>
      <c r="D2382">
        <v>10001</v>
      </c>
      <c r="F2382">
        <v>2012</v>
      </c>
      <c r="G2382">
        <v>17</v>
      </c>
      <c r="H2382">
        <v>10.31</v>
      </c>
      <c r="I2382">
        <v>77.2</v>
      </c>
      <c r="O2382">
        <v>1.0369999999999999</v>
      </c>
      <c r="P2382">
        <v>1.2018</v>
      </c>
      <c r="Q2382">
        <v>1728.1</v>
      </c>
      <c r="R2382" t="s">
        <v>38</v>
      </c>
      <c r="T2382" t="s">
        <v>28</v>
      </c>
      <c r="V2382" t="s">
        <v>32</v>
      </c>
      <c r="Y2382" t="s">
        <v>30</v>
      </c>
    </row>
    <row r="2383" spans="1:25" x14ac:dyDescent="0.45">
      <c r="A2383" t="s">
        <v>274</v>
      </c>
      <c r="B2383" t="s">
        <v>289</v>
      </c>
      <c r="C2383">
        <v>2383</v>
      </c>
      <c r="D2383">
        <v>10001</v>
      </c>
      <c r="F2383">
        <v>2013</v>
      </c>
      <c r="G2383">
        <v>25</v>
      </c>
      <c r="H2383">
        <v>16.87</v>
      </c>
      <c r="I2383">
        <v>263.54000000000002</v>
      </c>
      <c r="O2383">
        <v>2.5680000000000001</v>
      </c>
      <c r="P2383">
        <v>1.2029000000000001</v>
      </c>
      <c r="Q2383">
        <v>4280.3</v>
      </c>
      <c r="R2383" t="s">
        <v>38</v>
      </c>
      <c r="T2383" t="s">
        <v>28</v>
      </c>
      <c r="V2383" t="s">
        <v>32</v>
      </c>
      <c r="Y2383" t="s">
        <v>30</v>
      </c>
    </row>
    <row r="2384" spans="1:25" x14ac:dyDescent="0.45">
      <c r="A2384" t="s">
        <v>274</v>
      </c>
      <c r="B2384" t="s">
        <v>289</v>
      </c>
      <c r="C2384">
        <v>2383</v>
      </c>
      <c r="D2384">
        <v>10001</v>
      </c>
      <c r="F2384">
        <v>2014</v>
      </c>
      <c r="G2384">
        <v>5</v>
      </c>
      <c r="H2384">
        <v>1.68</v>
      </c>
      <c r="I2384">
        <v>18.96</v>
      </c>
      <c r="O2384">
        <v>0.23200000000000001</v>
      </c>
      <c r="P2384">
        <v>1.1992</v>
      </c>
      <c r="Q2384">
        <v>386</v>
      </c>
      <c r="R2384" t="s">
        <v>38</v>
      </c>
      <c r="T2384" t="s">
        <v>28</v>
      </c>
      <c r="V2384" t="s">
        <v>32</v>
      </c>
      <c r="Y2384" t="s">
        <v>30</v>
      </c>
    </row>
    <row r="2385" spans="1:25" x14ac:dyDescent="0.45">
      <c r="A2385" t="s">
        <v>274</v>
      </c>
      <c r="B2385" t="s">
        <v>289</v>
      </c>
      <c r="C2385">
        <v>2383</v>
      </c>
      <c r="D2385">
        <v>11001</v>
      </c>
      <c r="F2385">
        <v>2009</v>
      </c>
      <c r="G2385">
        <v>2</v>
      </c>
      <c r="H2385">
        <v>1.3</v>
      </c>
      <c r="I2385">
        <v>19.8</v>
      </c>
      <c r="O2385">
        <v>1.6E-2</v>
      </c>
      <c r="P2385">
        <v>0.28149999999999997</v>
      </c>
      <c r="Q2385">
        <v>117</v>
      </c>
      <c r="R2385" t="s">
        <v>38</v>
      </c>
      <c r="T2385" t="s">
        <v>28</v>
      </c>
      <c r="V2385" t="s">
        <v>32</v>
      </c>
      <c r="Y2385" t="s">
        <v>30</v>
      </c>
    </row>
    <row r="2386" spans="1:25" x14ac:dyDescent="0.45">
      <c r="A2386" t="s">
        <v>274</v>
      </c>
      <c r="B2386" t="s">
        <v>289</v>
      </c>
      <c r="C2386">
        <v>2383</v>
      </c>
      <c r="D2386">
        <v>11001</v>
      </c>
      <c r="F2386">
        <v>2010</v>
      </c>
      <c r="G2386">
        <v>52</v>
      </c>
      <c r="H2386">
        <v>51.4</v>
      </c>
      <c r="I2386">
        <v>560.79999999999995</v>
      </c>
      <c r="O2386">
        <v>1.3220000000000001</v>
      </c>
      <c r="P2386">
        <v>0.28000000000000003</v>
      </c>
      <c r="Q2386">
        <v>9442.1</v>
      </c>
      <c r="R2386" t="s">
        <v>38</v>
      </c>
      <c r="T2386" t="s">
        <v>28</v>
      </c>
      <c r="V2386" t="s">
        <v>32</v>
      </c>
      <c r="Y2386" t="s">
        <v>30</v>
      </c>
    </row>
    <row r="2387" spans="1:25" x14ac:dyDescent="0.45">
      <c r="A2387" t="s">
        <v>274</v>
      </c>
      <c r="B2387" t="s">
        <v>289</v>
      </c>
      <c r="C2387">
        <v>2383</v>
      </c>
      <c r="D2387">
        <v>11001</v>
      </c>
      <c r="F2387">
        <v>2011</v>
      </c>
      <c r="G2387">
        <v>34</v>
      </c>
      <c r="H2387">
        <v>34</v>
      </c>
      <c r="I2387">
        <v>425</v>
      </c>
      <c r="O2387">
        <v>3.9540000000000002</v>
      </c>
      <c r="P2387">
        <v>1.1999</v>
      </c>
      <c r="Q2387">
        <v>6589.6</v>
      </c>
      <c r="R2387" t="s">
        <v>38</v>
      </c>
      <c r="T2387" t="s">
        <v>28</v>
      </c>
      <c r="V2387" t="s">
        <v>32</v>
      </c>
      <c r="Y2387" t="s">
        <v>30</v>
      </c>
    </row>
    <row r="2388" spans="1:25" x14ac:dyDescent="0.45">
      <c r="A2388" t="s">
        <v>274</v>
      </c>
      <c r="B2388" t="s">
        <v>289</v>
      </c>
      <c r="C2388">
        <v>2383</v>
      </c>
      <c r="D2388">
        <v>11001</v>
      </c>
      <c r="F2388">
        <v>2012</v>
      </c>
      <c r="G2388">
        <v>15</v>
      </c>
      <c r="H2388">
        <v>14.3</v>
      </c>
      <c r="I2388">
        <v>159.80000000000001</v>
      </c>
      <c r="O2388">
        <v>1.877</v>
      </c>
      <c r="P2388">
        <v>1.1998</v>
      </c>
      <c r="Q2388">
        <v>3127.9</v>
      </c>
      <c r="R2388" t="s">
        <v>38</v>
      </c>
      <c r="T2388" t="s">
        <v>28</v>
      </c>
      <c r="V2388" t="s">
        <v>32</v>
      </c>
      <c r="Y2388" t="s">
        <v>30</v>
      </c>
    </row>
    <row r="2389" spans="1:25" x14ac:dyDescent="0.45">
      <c r="A2389" t="s">
        <v>274</v>
      </c>
      <c r="B2389" t="s">
        <v>289</v>
      </c>
      <c r="C2389">
        <v>2383</v>
      </c>
      <c r="D2389">
        <v>11001</v>
      </c>
      <c r="F2389">
        <v>2013</v>
      </c>
      <c r="G2389">
        <v>26</v>
      </c>
      <c r="H2389">
        <v>17.329999999999998</v>
      </c>
      <c r="I2389">
        <v>253.64</v>
      </c>
      <c r="O2389">
        <v>2.3879999999999999</v>
      </c>
      <c r="P2389">
        <v>1.2001999999999999</v>
      </c>
      <c r="Q2389">
        <v>3980.1</v>
      </c>
      <c r="R2389" t="s">
        <v>38</v>
      </c>
      <c r="T2389" t="s">
        <v>28</v>
      </c>
      <c r="V2389" t="s">
        <v>32</v>
      </c>
      <c r="Y2389" t="s">
        <v>30</v>
      </c>
    </row>
    <row r="2390" spans="1:25" x14ac:dyDescent="0.45">
      <c r="A2390" t="s">
        <v>274</v>
      </c>
      <c r="B2390" t="s">
        <v>289</v>
      </c>
      <c r="C2390">
        <v>2383</v>
      </c>
      <c r="D2390">
        <v>11001</v>
      </c>
      <c r="F2390">
        <v>2014</v>
      </c>
      <c r="G2390">
        <v>8</v>
      </c>
      <c r="H2390">
        <v>5.12</v>
      </c>
      <c r="I2390">
        <v>75.430000000000007</v>
      </c>
      <c r="O2390">
        <v>0.85799999999999998</v>
      </c>
      <c r="P2390">
        <v>1.1996</v>
      </c>
      <c r="Q2390">
        <v>1430</v>
      </c>
      <c r="R2390" t="s">
        <v>38</v>
      </c>
      <c r="T2390" t="s">
        <v>28</v>
      </c>
      <c r="V2390" t="s">
        <v>32</v>
      </c>
      <c r="Y2390" t="s">
        <v>30</v>
      </c>
    </row>
    <row r="2391" spans="1:25" x14ac:dyDescent="0.45">
      <c r="A2391" t="s">
        <v>274</v>
      </c>
      <c r="B2391" t="s">
        <v>289</v>
      </c>
      <c r="C2391">
        <v>2383</v>
      </c>
      <c r="D2391">
        <v>12001</v>
      </c>
      <c r="F2391">
        <v>2009</v>
      </c>
      <c r="G2391">
        <v>3</v>
      </c>
      <c r="H2391">
        <v>2.2999999999999998</v>
      </c>
      <c r="I2391">
        <v>24.2</v>
      </c>
      <c r="O2391">
        <v>0.182</v>
      </c>
      <c r="P2391">
        <v>0.55269999999999997</v>
      </c>
      <c r="Q2391">
        <v>393.7</v>
      </c>
      <c r="R2391" t="s">
        <v>38</v>
      </c>
      <c r="T2391" t="s">
        <v>28</v>
      </c>
      <c r="V2391" t="s">
        <v>32</v>
      </c>
      <c r="Y2391" t="s">
        <v>30</v>
      </c>
    </row>
    <row r="2392" spans="1:25" x14ac:dyDescent="0.45">
      <c r="A2392" t="s">
        <v>274</v>
      </c>
      <c r="B2392" t="s">
        <v>289</v>
      </c>
      <c r="C2392">
        <v>2383</v>
      </c>
      <c r="D2392">
        <v>12001</v>
      </c>
      <c r="F2392">
        <v>2010</v>
      </c>
      <c r="G2392">
        <v>32</v>
      </c>
      <c r="H2392">
        <v>31</v>
      </c>
      <c r="I2392">
        <v>521.9</v>
      </c>
      <c r="O2392">
        <v>0.879</v>
      </c>
      <c r="P2392">
        <v>0.2301</v>
      </c>
      <c r="Q2392">
        <v>7643.8</v>
      </c>
      <c r="R2392" t="s">
        <v>38</v>
      </c>
      <c r="T2392" t="s">
        <v>28</v>
      </c>
      <c r="V2392" t="s">
        <v>32</v>
      </c>
      <c r="Y2392" t="s">
        <v>30</v>
      </c>
    </row>
    <row r="2393" spans="1:25" x14ac:dyDescent="0.45">
      <c r="A2393" t="s">
        <v>274</v>
      </c>
      <c r="B2393" t="s">
        <v>289</v>
      </c>
      <c r="C2393">
        <v>2383</v>
      </c>
      <c r="D2393">
        <v>12001</v>
      </c>
      <c r="F2393">
        <v>2011</v>
      </c>
      <c r="G2393">
        <v>39</v>
      </c>
      <c r="H2393">
        <v>39</v>
      </c>
      <c r="I2393">
        <v>509</v>
      </c>
      <c r="O2393">
        <v>4.5199999999999996</v>
      </c>
      <c r="P2393">
        <v>1.1999</v>
      </c>
      <c r="Q2393">
        <v>7532.8</v>
      </c>
      <c r="R2393" t="s">
        <v>38</v>
      </c>
      <c r="T2393" t="s">
        <v>28</v>
      </c>
      <c r="V2393" t="s">
        <v>32</v>
      </c>
      <c r="Y2393" t="s">
        <v>30</v>
      </c>
    </row>
    <row r="2394" spans="1:25" x14ac:dyDescent="0.45">
      <c r="A2394" t="s">
        <v>274</v>
      </c>
      <c r="B2394" t="s">
        <v>289</v>
      </c>
      <c r="C2394">
        <v>2383</v>
      </c>
      <c r="D2394">
        <v>12001</v>
      </c>
      <c r="F2394">
        <v>2012</v>
      </c>
      <c r="G2394">
        <v>31</v>
      </c>
      <c r="H2394">
        <v>28.11</v>
      </c>
      <c r="I2394">
        <v>480.55</v>
      </c>
      <c r="O2394">
        <v>4.2939999999999996</v>
      </c>
      <c r="P2394">
        <v>1.2</v>
      </c>
      <c r="Q2394">
        <v>7156.4</v>
      </c>
      <c r="R2394" t="s">
        <v>38</v>
      </c>
      <c r="T2394" t="s">
        <v>28</v>
      </c>
      <c r="V2394" t="s">
        <v>32</v>
      </c>
      <c r="Y2394" t="s">
        <v>30</v>
      </c>
    </row>
    <row r="2395" spans="1:25" x14ac:dyDescent="0.45">
      <c r="A2395" t="s">
        <v>274</v>
      </c>
      <c r="B2395" t="s">
        <v>289</v>
      </c>
      <c r="C2395">
        <v>2383</v>
      </c>
      <c r="D2395">
        <v>12001</v>
      </c>
      <c r="F2395">
        <v>2013</v>
      </c>
      <c r="G2395">
        <v>33</v>
      </c>
      <c r="H2395">
        <v>19.739999999999998</v>
      </c>
      <c r="I2395">
        <v>267.13</v>
      </c>
      <c r="O2395">
        <v>2.5990000000000002</v>
      </c>
      <c r="P2395">
        <v>1.2018</v>
      </c>
      <c r="Q2395">
        <v>4331.7</v>
      </c>
      <c r="R2395" t="s">
        <v>38</v>
      </c>
      <c r="T2395" t="s">
        <v>28</v>
      </c>
      <c r="V2395" t="s">
        <v>32</v>
      </c>
      <c r="Y2395" t="s">
        <v>30</v>
      </c>
    </row>
    <row r="2396" spans="1:25" x14ac:dyDescent="0.45">
      <c r="A2396" t="s">
        <v>274</v>
      </c>
      <c r="B2396" t="s">
        <v>289</v>
      </c>
      <c r="C2396">
        <v>2383</v>
      </c>
      <c r="D2396">
        <v>12001</v>
      </c>
      <c r="F2396">
        <v>2014</v>
      </c>
      <c r="G2396">
        <v>3</v>
      </c>
      <c r="H2396">
        <v>1.59</v>
      </c>
      <c r="I2396">
        <v>21.45</v>
      </c>
      <c r="O2396">
        <v>0.19800000000000001</v>
      </c>
      <c r="P2396">
        <v>1.2013</v>
      </c>
      <c r="Q2396">
        <v>329.9</v>
      </c>
      <c r="R2396" t="s">
        <v>38</v>
      </c>
      <c r="T2396" t="s">
        <v>28</v>
      </c>
      <c r="V2396" t="s">
        <v>32</v>
      </c>
      <c r="Y2396" t="s">
        <v>30</v>
      </c>
    </row>
    <row r="2397" spans="1:25" x14ac:dyDescent="0.45">
      <c r="A2397" t="s">
        <v>274</v>
      </c>
      <c r="B2397" t="s">
        <v>290</v>
      </c>
      <c r="C2397">
        <v>2384</v>
      </c>
      <c r="D2397">
        <v>1</v>
      </c>
      <c r="F2397">
        <v>2009</v>
      </c>
      <c r="G2397">
        <v>74</v>
      </c>
      <c r="H2397">
        <v>68.87</v>
      </c>
      <c r="I2397">
        <v>2652.24</v>
      </c>
      <c r="K2397">
        <v>8.9999999999999993E-3</v>
      </c>
      <c r="L2397">
        <v>2.7000000000000001E-3</v>
      </c>
      <c r="M2397">
        <v>26.684000000000001</v>
      </c>
      <c r="N2397">
        <v>1.6999999999999999E-3</v>
      </c>
      <c r="O2397">
        <v>4.1609999999999996</v>
      </c>
      <c r="P2397">
        <v>0.1757</v>
      </c>
      <c r="Q2397">
        <v>34466.697</v>
      </c>
      <c r="R2397" t="s">
        <v>34</v>
      </c>
      <c r="S2397" t="s">
        <v>45</v>
      </c>
      <c r="T2397" t="s">
        <v>65</v>
      </c>
      <c r="Y2397" t="s">
        <v>107</v>
      </c>
    </row>
    <row r="2398" spans="1:25" x14ac:dyDescent="0.45">
      <c r="A2398" t="s">
        <v>274</v>
      </c>
      <c r="B2398" t="s">
        <v>290</v>
      </c>
      <c r="C2398">
        <v>2384</v>
      </c>
      <c r="D2398">
        <v>1</v>
      </c>
      <c r="F2398">
        <v>2010</v>
      </c>
      <c r="G2398">
        <v>305</v>
      </c>
      <c r="H2398">
        <v>290.29000000000002</v>
      </c>
      <c r="I2398">
        <v>11770.88</v>
      </c>
      <c r="K2398">
        <v>4.1000000000000002E-2</v>
      </c>
      <c r="L2398">
        <v>1E-3</v>
      </c>
      <c r="M2398">
        <v>103.46</v>
      </c>
      <c r="N2398">
        <v>2E-3</v>
      </c>
      <c r="O2398">
        <v>42.588000000000001</v>
      </c>
      <c r="P2398">
        <v>0.60040000000000004</v>
      </c>
      <c r="Q2398">
        <v>135793.527</v>
      </c>
      <c r="R2398" t="s">
        <v>34</v>
      </c>
      <c r="S2398" t="s">
        <v>45</v>
      </c>
      <c r="T2398" t="s">
        <v>65</v>
      </c>
      <c r="Y2398" t="s">
        <v>107</v>
      </c>
    </row>
    <row r="2399" spans="1:25" x14ac:dyDescent="0.45">
      <c r="A2399" t="s">
        <v>274</v>
      </c>
      <c r="B2399" t="s">
        <v>290</v>
      </c>
      <c r="C2399">
        <v>2384</v>
      </c>
      <c r="D2399">
        <v>1</v>
      </c>
      <c r="F2399">
        <v>2011</v>
      </c>
      <c r="G2399">
        <v>466</v>
      </c>
      <c r="H2399">
        <v>452.92</v>
      </c>
      <c r="I2399">
        <v>20903.54</v>
      </c>
      <c r="K2399">
        <v>6.9000000000000006E-2</v>
      </c>
      <c r="L2399">
        <v>1E-3</v>
      </c>
      <c r="M2399">
        <v>177.97200000000001</v>
      </c>
      <c r="N2399">
        <v>1E-3</v>
      </c>
      <c r="O2399">
        <v>33.069000000000003</v>
      </c>
      <c r="P2399">
        <v>0.25080000000000002</v>
      </c>
      <c r="Q2399">
        <v>228793.815</v>
      </c>
      <c r="R2399" t="s">
        <v>34</v>
      </c>
      <c r="S2399" t="s">
        <v>45</v>
      </c>
      <c r="T2399" t="s">
        <v>65</v>
      </c>
      <c r="Y2399" t="s">
        <v>107</v>
      </c>
    </row>
    <row r="2400" spans="1:25" x14ac:dyDescent="0.45">
      <c r="A2400" t="s">
        <v>274</v>
      </c>
      <c r="B2400" t="s">
        <v>290</v>
      </c>
      <c r="C2400">
        <v>2384</v>
      </c>
      <c r="D2400">
        <v>1</v>
      </c>
      <c r="F2400">
        <v>2012</v>
      </c>
      <c r="G2400">
        <v>763</v>
      </c>
      <c r="H2400">
        <v>752.41</v>
      </c>
      <c r="I2400">
        <v>32162.84</v>
      </c>
      <c r="K2400">
        <v>0.107</v>
      </c>
      <c r="L2400">
        <v>1E-3</v>
      </c>
      <c r="M2400">
        <v>283.65100000000001</v>
      </c>
      <c r="N2400">
        <v>1.1000000000000001E-3</v>
      </c>
      <c r="O2400">
        <v>45.671999999999997</v>
      </c>
      <c r="P2400">
        <v>0.21659999999999999</v>
      </c>
      <c r="Q2400">
        <v>356901.93800000002</v>
      </c>
      <c r="R2400" t="s">
        <v>34</v>
      </c>
      <c r="S2400" t="s">
        <v>45</v>
      </c>
      <c r="T2400" t="s">
        <v>65</v>
      </c>
      <c r="Y2400" t="s">
        <v>277</v>
      </c>
    </row>
    <row r="2401" spans="1:25" x14ac:dyDescent="0.45">
      <c r="A2401" t="s">
        <v>274</v>
      </c>
      <c r="B2401" t="s">
        <v>290</v>
      </c>
      <c r="C2401">
        <v>2384</v>
      </c>
      <c r="D2401">
        <v>1</v>
      </c>
      <c r="F2401">
        <v>2013</v>
      </c>
      <c r="G2401">
        <v>63</v>
      </c>
      <c r="H2401">
        <v>56.73</v>
      </c>
      <c r="I2401">
        <v>830.5</v>
      </c>
      <c r="K2401">
        <v>4.0000000000000001E-3</v>
      </c>
      <c r="L2401">
        <v>1E-3</v>
      </c>
      <c r="M2401">
        <v>10.707000000000001</v>
      </c>
      <c r="N2401">
        <v>1E-3</v>
      </c>
      <c r="O2401">
        <v>1.131</v>
      </c>
      <c r="P2401">
        <v>0.1033</v>
      </c>
      <c r="Q2401">
        <v>13888.972</v>
      </c>
      <c r="R2401" t="s">
        <v>34</v>
      </c>
      <c r="S2401" t="s">
        <v>45</v>
      </c>
      <c r="T2401" t="s">
        <v>65</v>
      </c>
      <c r="Y2401" t="s">
        <v>277</v>
      </c>
    </row>
    <row r="2402" spans="1:25" x14ac:dyDescent="0.45">
      <c r="A2402" t="s">
        <v>274</v>
      </c>
      <c r="B2402" t="s">
        <v>290</v>
      </c>
      <c r="C2402">
        <v>2384</v>
      </c>
      <c r="D2402">
        <v>1</v>
      </c>
      <c r="F2402">
        <v>2014</v>
      </c>
      <c r="G2402">
        <v>10</v>
      </c>
      <c r="H2402">
        <v>8.74</v>
      </c>
      <c r="I2402">
        <v>0</v>
      </c>
      <c r="K2402">
        <v>0</v>
      </c>
      <c r="L2402">
        <v>1E-3</v>
      </c>
      <c r="M2402">
        <v>0</v>
      </c>
      <c r="N2402">
        <v>0</v>
      </c>
      <c r="O2402">
        <v>6.0000000000000001E-3</v>
      </c>
      <c r="P2402">
        <v>2.1299999999999999E-2</v>
      </c>
      <c r="Q2402">
        <v>523.33100000000002</v>
      </c>
      <c r="R2402" t="s">
        <v>34</v>
      </c>
      <c r="S2402" t="s">
        <v>45</v>
      </c>
      <c r="T2402" t="s">
        <v>65</v>
      </c>
      <c r="Y2402" t="s">
        <v>277</v>
      </c>
    </row>
    <row r="2403" spans="1:25" x14ac:dyDescent="0.45">
      <c r="A2403" t="s">
        <v>274</v>
      </c>
      <c r="B2403" t="s">
        <v>290</v>
      </c>
      <c r="C2403">
        <v>2384</v>
      </c>
      <c r="D2403">
        <v>8</v>
      </c>
      <c r="F2403">
        <v>2009</v>
      </c>
      <c r="G2403">
        <v>1547</v>
      </c>
      <c r="H2403">
        <v>1515.86</v>
      </c>
      <c r="I2403">
        <v>80124.850000000006</v>
      </c>
      <c r="K2403">
        <v>385.38</v>
      </c>
      <c r="L2403">
        <v>1.0235000000000001</v>
      </c>
      <c r="M2403">
        <v>73761.218999999997</v>
      </c>
      <c r="N2403">
        <v>0.13919999999999999</v>
      </c>
      <c r="O2403">
        <v>143.036</v>
      </c>
      <c r="P2403">
        <v>0.34139999999999998</v>
      </c>
      <c r="Q2403">
        <v>717862.571</v>
      </c>
      <c r="R2403" t="s">
        <v>82</v>
      </c>
      <c r="S2403" t="s">
        <v>45</v>
      </c>
      <c r="T2403" t="s">
        <v>63</v>
      </c>
      <c r="V2403" t="s">
        <v>109</v>
      </c>
      <c r="W2403" t="s">
        <v>140</v>
      </c>
      <c r="Y2403" t="s">
        <v>107</v>
      </c>
    </row>
    <row r="2404" spans="1:25" x14ac:dyDescent="0.45">
      <c r="A2404" t="s">
        <v>274</v>
      </c>
      <c r="B2404" t="s">
        <v>290</v>
      </c>
      <c r="C2404">
        <v>2384</v>
      </c>
      <c r="D2404">
        <v>8</v>
      </c>
      <c r="F2404">
        <v>2010</v>
      </c>
      <c r="G2404">
        <v>3314</v>
      </c>
      <c r="H2404">
        <v>3285.56</v>
      </c>
      <c r="I2404">
        <v>196230.51</v>
      </c>
      <c r="K2404">
        <v>694.19799999999998</v>
      </c>
      <c r="L2404">
        <v>0.7389</v>
      </c>
      <c r="M2404">
        <v>177427.33900000001</v>
      </c>
      <c r="N2404">
        <v>0.1109</v>
      </c>
      <c r="O2404">
        <v>320.58800000000002</v>
      </c>
      <c r="P2404">
        <v>0.34060000000000001</v>
      </c>
      <c r="Q2404">
        <v>1741440.257</v>
      </c>
      <c r="R2404" t="s">
        <v>108</v>
      </c>
      <c r="S2404" t="s">
        <v>45</v>
      </c>
      <c r="T2404" t="s">
        <v>63</v>
      </c>
      <c r="V2404" t="s">
        <v>109</v>
      </c>
      <c r="W2404" t="s">
        <v>140</v>
      </c>
      <c r="Y2404" t="s">
        <v>107</v>
      </c>
    </row>
    <row r="2405" spans="1:25" x14ac:dyDescent="0.45">
      <c r="A2405" t="s">
        <v>274</v>
      </c>
      <c r="B2405" t="s">
        <v>290</v>
      </c>
      <c r="C2405">
        <v>2384</v>
      </c>
      <c r="D2405">
        <v>8</v>
      </c>
      <c r="F2405">
        <v>2011</v>
      </c>
      <c r="G2405">
        <v>637</v>
      </c>
      <c r="H2405">
        <v>627.27</v>
      </c>
      <c r="I2405">
        <v>33092.910000000003</v>
      </c>
      <c r="K2405">
        <v>6.5000000000000002E-2</v>
      </c>
      <c r="L2405">
        <v>3.7000000000000002E-3</v>
      </c>
      <c r="M2405">
        <v>17655.653999999999</v>
      </c>
      <c r="N2405">
        <v>5.9299999999999999E-2</v>
      </c>
      <c r="O2405">
        <v>34.066000000000003</v>
      </c>
      <c r="P2405">
        <v>0.20019999999999999</v>
      </c>
      <c r="Q2405">
        <v>297750.36700000003</v>
      </c>
      <c r="R2405" t="s">
        <v>34</v>
      </c>
      <c r="S2405" t="s">
        <v>45</v>
      </c>
      <c r="T2405" t="s">
        <v>63</v>
      </c>
      <c r="V2405" t="s">
        <v>109</v>
      </c>
      <c r="W2405" t="s">
        <v>291</v>
      </c>
      <c r="Y2405" t="s">
        <v>107</v>
      </c>
    </row>
    <row r="2406" spans="1:25" x14ac:dyDescent="0.45">
      <c r="A2406" t="s">
        <v>274</v>
      </c>
      <c r="B2406" t="s">
        <v>290</v>
      </c>
      <c r="C2406">
        <v>2384</v>
      </c>
      <c r="D2406">
        <v>8</v>
      </c>
      <c r="F2406">
        <v>2012</v>
      </c>
      <c r="G2406">
        <v>1617</v>
      </c>
      <c r="H2406">
        <v>1598.74</v>
      </c>
      <c r="I2406">
        <v>80418.710000000006</v>
      </c>
      <c r="K2406">
        <v>2.3E-2</v>
      </c>
      <c r="L2406">
        <v>2.0000000000000001E-4</v>
      </c>
      <c r="M2406">
        <v>48324.029000000002</v>
      </c>
      <c r="N2406">
        <v>6.3100000000000003E-2</v>
      </c>
      <c r="O2406">
        <v>84.959000000000003</v>
      </c>
      <c r="P2406">
        <v>0.19009999999999999</v>
      </c>
      <c r="Q2406">
        <v>814830.24800000002</v>
      </c>
      <c r="R2406" t="s">
        <v>34</v>
      </c>
      <c r="S2406" t="s">
        <v>45</v>
      </c>
      <c r="T2406" t="s">
        <v>63</v>
      </c>
      <c r="V2406" t="s">
        <v>109</v>
      </c>
      <c r="Y2406" t="s">
        <v>277</v>
      </c>
    </row>
    <row r="2407" spans="1:25" x14ac:dyDescent="0.45">
      <c r="A2407" t="s">
        <v>274</v>
      </c>
      <c r="B2407" t="s">
        <v>290</v>
      </c>
      <c r="C2407">
        <v>2384</v>
      </c>
      <c r="D2407">
        <v>8</v>
      </c>
      <c r="F2407">
        <v>2013</v>
      </c>
      <c r="G2407">
        <v>701</v>
      </c>
      <c r="H2407">
        <v>684.71</v>
      </c>
      <c r="I2407">
        <v>35152.17</v>
      </c>
      <c r="K2407">
        <v>0.28000000000000003</v>
      </c>
      <c r="L2407">
        <v>8.9999999999999998E-4</v>
      </c>
      <c r="M2407">
        <v>21090.52</v>
      </c>
      <c r="N2407">
        <v>6.9900000000000004E-2</v>
      </c>
      <c r="O2407">
        <v>38.432000000000002</v>
      </c>
      <c r="P2407">
        <v>0.19159999999999999</v>
      </c>
      <c r="Q2407">
        <v>355604.16399999999</v>
      </c>
      <c r="R2407" t="s">
        <v>34</v>
      </c>
      <c r="S2407" t="s">
        <v>45</v>
      </c>
      <c r="T2407" t="s">
        <v>63</v>
      </c>
      <c r="V2407" t="s">
        <v>109</v>
      </c>
      <c r="Y2407" t="s">
        <v>277</v>
      </c>
    </row>
    <row r="2408" spans="1:25" x14ac:dyDescent="0.45">
      <c r="A2408" t="s">
        <v>274</v>
      </c>
      <c r="B2408" t="s">
        <v>290</v>
      </c>
      <c r="C2408">
        <v>2384</v>
      </c>
      <c r="D2408">
        <v>8</v>
      </c>
      <c r="F2408">
        <v>2014</v>
      </c>
      <c r="G2408">
        <v>42</v>
      </c>
      <c r="H2408">
        <v>39.83</v>
      </c>
      <c r="I2408">
        <v>753.91</v>
      </c>
      <c r="K2408">
        <v>0</v>
      </c>
      <c r="L2408">
        <v>2E-3</v>
      </c>
      <c r="M2408">
        <v>571.35900000000004</v>
      </c>
      <c r="N2408">
        <v>5.9400000000000001E-2</v>
      </c>
      <c r="O2408">
        <v>0.85</v>
      </c>
      <c r="P2408">
        <v>0.11360000000000001</v>
      </c>
      <c r="Q2408">
        <v>9630.9770000000008</v>
      </c>
      <c r="R2408" t="s">
        <v>34</v>
      </c>
      <c r="S2408" t="s">
        <v>45</v>
      </c>
      <c r="T2408" t="s">
        <v>63</v>
      </c>
      <c r="V2408" t="s">
        <v>109</v>
      </c>
      <c r="Y2408" t="s">
        <v>277</v>
      </c>
    </row>
    <row r="2409" spans="1:25" x14ac:dyDescent="0.45">
      <c r="A2409" t="s">
        <v>274</v>
      </c>
      <c r="B2409" t="s">
        <v>292</v>
      </c>
      <c r="C2409">
        <v>2385</v>
      </c>
      <c r="D2409">
        <v>9001</v>
      </c>
      <c r="F2409">
        <v>2009</v>
      </c>
      <c r="G2409">
        <v>17</v>
      </c>
      <c r="H2409">
        <v>17</v>
      </c>
      <c r="I2409">
        <v>494</v>
      </c>
      <c r="K2409">
        <v>0.83899999999999997</v>
      </c>
      <c r="L2409">
        <v>0.2019</v>
      </c>
      <c r="M2409">
        <v>672.8</v>
      </c>
      <c r="N2409">
        <v>8.09E-2</v>
      </c>
      <c r="O2409">
        <v>1.4079999999999999</v>
      </c>
      <c r="P2409">
        <v>0.33879999999999999</v>
      </c>
      <c r="Q2409">
        <v>8305</v>
      </c>
      <c r="R2409" t="s">
        <v>38</v>
      </c>
      <c r="T2409" t="s">
        <v>28</v>
      </c>
      <c r="V2409" t="s">
        <v>32</v>
      </c>
      <c r="Y2409" t="s">
        <v>103</v>
      </c>
    </row>
    <row r="2410" spans="1:25" x14ac:dyDescent="0.45">
      <c r="A2410" t="s">
        <v>274</v>
      </c>
      <c r="B2410" t="s">
        <v>292</v>
      </c>
      <c r="C2410">
        <v>2385</v>
      </c>
      <c r="D2410">
        <v>9001</v>
      </c>
      <c r="F2410">
        <v>2010</v>
      </c>
      <c r="G2410">
        <v>35</v>
      </c>
      <c r="H2410">
        <v>35</v>
      </c>
      <c r="I2410">
        <v>1104</v>
      </c>
      <c r="K2410">
        <v>1.863</v>
      </c>
      <c r="L2410">
        <v>0.2019</v>
      </c>
      <c r="M2410">
        <v>1494.3</v>
      </c>
      <c r="N2410">
        <v>8.1100000000000005E-2</v>
      </c>
      <c r="O2410">
        <v>3.1259999999999999</v>
      </c>
      <c r="P2410">
        <v>0.33889999999999998</v>
      </c>
      <c r="Q2410">
        <v>18444.8</v>
      </c>
      <c r="R2410" t="s">
        <v>38</v>
      </c>
      <c r="T2410" t="s">
        <v>28</v>
      </c>
      <c r="V2410" t="s">
        <v>32</v>
      </c>
      <c r="Y2410" t="s">
        <v>103</v>
      </c>
    </row>
    <row r="2411" spans="1:25" x14ac:dyDescent="0.45">
      <c r="A2411" t="s">
        <v>274</v>
      </c>
      <c r="B2411" t="s">
        <v>292</v>
      </c>
      <c r="C2411">
        <v>2385</v>
      </c>
      <c r="D2411">
        <v>9001</v>
      </c>
      <c r="F2411">
        <v>2011</v>
      </c>
      <c r="G2411">
        <v>73</v>
      </c>
      <c r="H2411">
        <v>73</v>
      </c>
      <c r="I2411">
        <v>3168</v>
      </c>
      <c r="K2411">
        <v>4.6710000000000003</v>
      </c>
      <c r="L2411">
        <v>0.20200000000000001</v>
      </c>
      <c r="M2411">
        <v>3746.2</v>
      </c>
      <c r="N2411">
        <v>8.1000000000000003E-2</v>
      </c>
      <c r="O2411">
        <v>7.8559999999999999</v>
      </c>
      <c r="P2411">
        <v>0.3397</v>
      </c>
      <c r="Q2411">
        <v>46250.5</v>
      </c>
      <c r="R2411" t="s">
        <v>38</v>
      </c>
      <c r="T2411" t="s">
        <v>28</v>
      </c>
      <c r="V2411" t="s">
        <v>32</v>
      </c>
      <c r="Y2411" t="s">
        <v>103</v>
      </c>
    </row>
    <row r="2412" spans="1:25" x14ac:dyDescent="0.45">
      <c r="A2412" t="s">
        <v>274</v>
      </c>
      <c r="B2412" t="s">
        <v>292</v>
      </c>
      <c r="C2412">
        <v>2385</v>
      </c>
      <c r="D2412">
        <v>9001</v>
      </c>
      <c r="F2412">
        <v>2012</v>
      </c>
      <c r="G2412">
        <v>11</v>
      </c>
      <c r="H2412">
        <v>11</v>
      </c>
      <c r="I2412">
        <v>295</v>
      </c>
      <c r="K2412">
        <v>0.51900000000000002</v>
      </c>
      <c r="L2412">
        <v>0.2019</v>
      </c>
      <c r="M2412">
        <v>416.1</v>
      </c>
      <c r="N2412">
        <v>8.1000000000000003E-2</v>
      </c>
      <c r="O2412">
        <v>0.89600000000000002</v>
      </c>
      <c r="P2412">
        <v>0.34360000000000002</v>
      </c>
      <c r="Q2412">
        <v>5136.1000000000004</v>
      </c>
      <c r="R2412" t="s">
        <v>38</v>
      </c>
      <c r="T2412" t="s">
        <v>28</v>
      </c>
      <c r="V2412" t="s">
        <v>32</v>
      </c>
      <c r="Y2412" t="s">
        <v>283</v>
      </c>
    </row>
    <row r="2413" spans="1:25" x14ac:dyDescent="0.45">
      <c r="A2413" t="s">
        <v>274</v>
      </c>
      <c r="B2413" t="s">
        <v>292</v>
      </c>
      <c r="C2413">
        <v>2385</v>
      </c>
      <c r="D2413">
        <v>9001</v>
      </c>
      <c r="F2413">
        <v>2013</v>
      </c>
      <c r="G2413">
        <v>8</v>
      </c>
      <c r="H2413">
        <v>8</v>
      </c>
      <c r="I2413">
        <v>323</v>
      </c>
      <c r="K2413">
        <v>0.69199999999999995</v>
      </c>
      <c r="L2413">
        <v>0.2021</v>
      </c>
      <c r="M2413">
        <v>554.6</v>
      </c>
      <c r="N2413">
        <v>8.09E-2</v>
      </c>
      <c r="O2413">
        <v>1.1879999999999999</v>
      </c>
      <c r="P2413">
        <v>0.34549999999999997</v>
      </c>
      <c r="Q2413">
        <v>6846.9</v>
      </c>
      <c r="R2413" t="s">
        <v>38</v>
      </c>
      <c r="T2413" t="s">
        <v>28</v>
      </c>
      <c r="V2413" t="s">
        <v>32</v>
      </c>
      <c r="Y2413" t="s">
        <v>283</v>
      </c>
    </row>
    <row r="2414" spans="1:25" x14ac:dyDescent="0.45">
      <c r="A2414" t="s">
        <v>274</v>
      </c>
      <c r="B2414" t="s">
        <v>292</v>
      </c>
      <c r="C2414">
        <v>2385</v>
      </c>
      <c r="D2414">
        <v>9001</v>
      </c>
      <c r="F2414">
        <v>2014</v>
      </c>
      <c r="G2414">
        <v>18</v>
      </c>
      <c r="H2414">
        <v>8.18</v>
      </c>
      <c r="I2414">
        <v>267.29000000000002</v>
      </c>
      <c r="K2414">
        <v>0.501</v>
      </c>
      <c r="L2414">
        <v>0.20219999999999999</v>
      </c>
      <c r="M2414">
        <v>401.8</v>
      </c>
      <c r="N2414">
        <v>8.0799999999999997E-2</v>
      </c>
      <c r="O2414">
        <v>0.6</v>
      </c>
      <c r="P2414">
        <v>0.23630000000000001</v>
      </c>
      <c r="Q2414">
        <v>4961.1000000000004</v>
      </c>
      <c r="R2414" t="s">
        <v>38</v>
      </c>
      <c r="T2414" t="s">
        <v>28</v>
      </c>
      <c r="V2414" t="s">
        <v>32</v>
      </c>
      <c r="Y2414" t="s">
        <v>283</v>
      </c>
    </row>
    <row r="2415" spans="1:25" x14ac:dyDescent="0.45">
      <c r="A2415" t="s">
        <v>274</v>
      </c>
      <c r="B2415" t="s">
        <v>292</v>
      </c>
      <c r="C2415">
        <v>2385</v>
      </c>
      <c r="D2415">
        <v>9001</v>
      </c>
      <c r="F2415">
        <v>2015</v>
      </c>
      <c r="G2415">
        <v>4</v>
      </c>
      <c r="H2415">
        <v>0.5</v>
      </c>
      <c r="I2415">
        <v>0</v>
      </c>
      <c r="K2415">
        <v>0.01</v>
      </c>
      <c r="L2415">
        <v>0.20080000000000001</v>
      </c>
      <c r="M2415">
        <v>8.1</v>
      </c>
      <c r="N2415">
        <v>7.9799999999999996E-2</v>
      </c>
      <c r="O2415">
        <v>1.2E-2</v>
      </c>
      <c r="P2415">
        <v>0.23180000000000001</v>
      </c>
      <c r="Q2415">
        <v>100</v>
      </c>
      <c r="R2415" t="s">
        <v>38</v>
      </c>
      <c r="T2415" t="s">
        <v>28</v>
      </c>
      <c r="V2415" t="s">
        <v>32</v>
      </c>
      <c r="Y2415" t="s">
        <v>284</v>
      </c>
    </row>
    <row r="2416" spans="1:25" x14ac:dyDescent="0.45">
      <c r="A2416" t="s">
        <v>274</v>
      </c>
      <c r="B2416" t="s">
        <v>292</v>
      </c>
      <c r="C2416">
        <v>2385</v>
      </c>
      <c r="D2416">
        <v>10001</v>
      </c>
      <c r="F2416">
        <v>2009</v>
      </c>
      <c r="G2416">
        <v>23</v>
      </c>
      <c r="H2416">
        <v>23</v>
      </c>
      <c r="I2416">
        <v>713</v>
      </c>
      <c r="K2416">
        <v>1.1220000000000001</v>
      </c>
      <c r="L2416">
        <v>0.20180000000000001</v>
      </c>
      <c r="M2416">
        <v>899.9</v>
      </c>
      <c r="N2416">
        <v>8.1199999999999994E-2</v>
      </c>
      <c r="O2416">
        <v>1.883</v>
      </c>
      <c r="P2416">
        <v>0.33910000000000001</v>
      </c>
      <c r="Q2416">
        <v>11106.2</v>
      </c>
      <c r="R2416" t="s">
        <v>38</v>
      </c>
      <c r="T2416" t="s">
        <v>28</v>
      </c>
      <c r="V2416" t="s">
        <v>32</v>
      </c>
      <c r="Y2416" t="s">
        <v>103</v>
      </c>
    </row>
    <row r="2417" spans="1:25" x14ac:dyDescent="0.45">
      <c r="A2417" t="s">
        <v>274</v>
      </c>
      <c r="B2417" t="s">
        <v>292</v>
      </c>
      <c r="C2417">
        <v>2385</v>
      </c>
      <c r="D2417">
        <v>10001</v>
      </c>
      <c r="F2417">
        <v>2010</v>
      </c>
      <c r="G2417">
        <v>48</v>
      </c>
      <c r="H2417">
        <v>48</v>
      </c>
      <c r="I2417">
        <v>1849</v>
      </c>
      <c r="K2417">
        <v>2.95</v>
      </c>
      <c r="L2417">
        <v>0.20200000000000001</v>
      </c>
      <c r="M2417">
        <v>2366.4</v>
      </c>
      <c r="N2417">
        <v>8.1000000000000003E-2</v>
      </c>
      <c r="O2417">
        <v>4.9509999999999996</v>
      </c>
      <c r="P2417">
        <v>0.33900000000000002</v>
      </c>
      <c r="Q2417">
        <v>29208.2</v>
      </c>
      <c r="R2417" t="s">
        <v>38</v>
      </c>
      <c r="T2417" t="s">
        <v>28</v>
      </c>
      <c r="V2417" t="s">
        <v>32</v>
      </c>
      <c r="Y2417" t="s">
        <v>103</v>
      </c>
    </row>
    <row r="2418" spans="1:25" x14ac:dyDescent="0.45">
      <c r="A2418" t="s">
        <v>274</v>
      </c>
      <c r="B2418" t="s">
        <v>292</v>
      </c>
      <c r="C2418">
        <v>2385</v>
      </c>
      <c r="D2418">
        <v>10001</v>
      </c>
      <c r="F2418">
        <v>2011</v>
      </c>
      <c r="G2418">
        <v>56</v>
      </c>
      <c r="H2418">
        <v>56</v>
      </c>
      <c r="I2418">
        <v>2345</v>
      </c>
      <c r="K2418">
        <v>3.609</v>
      </c>
      <c r="L2418">
        <v>0.20200000000000001</v>
      </c>
      <c r="M2418">
        <v>2895.2</v>
      </c>
      <c r="N2418">
        <v>8.1000000000000003E-2</v>
      </c>
      <c r="O2418">
        <v>6.0570000000000004</v>
      </c>
      <c r="P2418">
        <v>0.33900000000000002</v>
      </c>
      <c r="Q2418">
        <v>35735.9</v>
      </c>
      <c r="R2418" t="s">
        <v>38</v>
      </c>
      <c r="T2418" t="s">
        <v>28</v>
      </c>
      <c r="V2418" t="s">
        <v>32</v>
      </c>
      <c r="Y2418" t="s">
        <v>103</v>
      </c>
    </row>
    <row r="2419" spans="1:25" x14ac:dyDescent="0.45">
      <c r="A2419" t="s">
        <v>274</v>
      </c>
      <c r="B2419" t="s">
        <v>292</v>
      </c>
      <c r="C2419">
        <v>2385</v>
      </c>
      <c r="D2419">
        <v>10001</v>
      </c>
      <c r="F2419">
        <v>2012</v>
      </c>
      <c r="G2419">
        <v>7</v>
      </c>
      <c r="H2419">
        <v>7</v>
      </c>
      <c r="I2419">
        <v>294</v>
      </c>
      <c r="K2419">
        <v>0.45600000000000002</v>
      </c>
      <c r="L2419">
        <v>0.20200000000000001</v>
      </c>
      <c r="M2419">
        <v>365.9</v>
      </c>
      <c r="N2419">
        <v>8.1000000000000003E-2</v>
      </c>
      <c r="O2419">
        <v>0.78200000000000003</v>
      </c>
      <c r="P2419">
        <v>0.3463</v>
      </c>
      <c r="Q2419">
        <v>4518.1000000000004</v>
      </c>
      <c r="R2419" t="s">
        <v>38</v>
      </c>
      <c r="T2419" t="s">
        <v>28</v>
      </c>
      <c r="V2419" t="s">
        <v>32</v>
      </c>
      <c r="Y2419" t="s">
        <v>283</v>
      </c>
    </row>
    <row r="2420" spans="1:25" x14ac:dyDescent="0.45">
      <c r="A2420" t="s">
        <v>274</v>
      </c>
      <c r="B2420" t="s">
        <v>292</v>
      </c>
      <c r="C2420">
        <v>2385</v>
      </c>
      <c r="D2420">
        <v>10001</v>
      </c>
      <c r="F2420">
        <v>2013</v>
      </c>
      <c r="G2420">
        <v>6</v>
      </c>
      <c r="H2420">
        <v>6</v>
      </c>
      <c r="I2420">
        <v>313</v>
      </c>
      <c r="K2420">
        <v>0.47899999999999998</v>
      </c>
      <c r="L2420">
        <v>0.20200000000000001</v>
      </c>
      <c r="M2420">
        <v>383.9</v>
      </c>
      <c r="N2420">
        <v>8.1000000000000003E-2</v>
      </c>
      <c r="O2420">
        <v>0.82799999999999996</v>
      </c>
      <c r="P2420">
        <v>0.34749999999999998</v>
      </c>
      <c r="Q2420">
        <v>4739</v>
      </c>
      <c r="R2420" t="s">
        <v>38</v>
      </c>
      <c r="T2420" t="s">
        <v>28</v>
      </c>
      <c r="V2420" t="s">
        <v>32</v>
      </c>
      <c r="Y2420" t="s">
        <v>283</v>
      </c>
    </row>
    <row r="2421" spans="1:25" x14ac:dyDescent="0.45">
      <c r="A2421" t="s">
        <v>274</v>
      </c>
      <c r="B2421" t="s">
        <v>292</v>
      </c>
      <c r="C2421">
        <v>2385</v>
      </c>
      <c r="D2421">
        <v>10001</v>
      </c>
      <c r="F2421">
        <v>2014</v>
      </c>
      <c r="G2421">
        <v>25</v>
      </c>
      <c r="H2421">
        <v>17.25</v>
      </c>
      <c r="I2421">
        <v>916.38</v>
      </c>
      <c r="K2421">
        <v>1.4339999999999999</v>
      </c>
      <c r="L2421">
        <v>0.20200000000000001</v>
      </c>
      <c r="M2421">
        <v>1150.3</v>
      </c>
      <c r="N2421">
        <v>8.1100000000000005E-2</v>
      </c>
      <c r="O2421">
        <v>1.68</v>
      </c>
      <c r="P2421">
        <v>0.23480000000000001</v>
      </c>
      <c r="Q2421">
        <v>14199</v>
      </c>
      <c r="R2421" t="s">
        <v>38</v>
      </c>
      <c r="T2421" t="s">
        <v>28</v>
      </c>
      <c r="V2421" t="s">
        <v>32</v>
      </c>
      <c r="Y2421" t="s">
        <v>283</v>
      </c>
    </row>
    <row r="2422" spans="1:25" x14ac:dyDescent="0.45">
      <c r="A2422" t="s">
        <v>274</v>
      </c>
      <c r="B2422" t="s">
        <v>292</v>
      </c>
      <c r="C2422">
        <v>2385</v>
      </c>
      <c r="D2422">
        <v>10001</v>
      </c>
      <c r="F2422">
        <v>2015</v>
      </c>
      <c r="G2422">
        <v>4</v>
      </c>
      <c r="H2422">
        <v>0.6</v>
      </c>
      <c r="I2422">
        <v>0</v>
      </c>
      <c r="K2422">
        <v>1.0999999999999999E-2</v>
      </c>
      <c r="L2422">
        <v>0.20580000000000001</v>
      </c>
      <c r="M2422">
        <v>8.4</v>
      </c>
      <c r="N2422">
        <v>0.08</v>
      </c>
      <c r="O2422">
        <v>1.2E-2</v>
      </c>
      <c r="P2422">
        <v>0.23100000000000001</v>
      </c>
      <c r="Q2422">
        <v>104</v>
      </c>
      <c r="R2422" t="s">
        <v>38</v>
      </c>
      <c r="T2422" t="s">
        <v>28</v>
      </c>
      <c r="V2422" t="s">
        <v>32</v>
      </c>
      <c r="Y2422" t="s">
        <v>284</v>
      </c>
    </row>
    <row r="2423" spans="1:25" x14ac:dyDescent="0.45">
      <c r="A2423" t="s">
        <v>274</v>
      </c>
      <c r="B2423" t="s">
        <v>292</v>
      </c>
      <c r="C2423">
        <v>2385</v>
      </c>
      <c r="D2423">
        <v>11001</v>
      </c>
      <c r="F2423">
        <v>2009</v>
      </c>
      <c r="G2423">
        <v>15</v>
      </c>
      <c r="H2423">
        <v>15</v>
      </c>
      <c r="I2423">
        <v>543</v>
      </c>
      <c r="K2423">
        <v>0.92</v>
      </c>
      <c r="L2423">
        <v>0.20200000000000001</v>
      </c>
      <c r="M2423">
        <v>737.4</v>
      </c>
      <c r="N2423">
        <v>8.09E-2</v>
      </c>
      <c r="O2423">
        <v>1.5429999999999999</v>
      </c>
      <c r="P2423">
        <v>0.33889999999999998</v>
      </c>
      <c r="Q2423">
        <v>9104</v>
      </c>
      <c r="R2423" t="s">
        <v>38</v>
      </c>
      <c r="T2423" t="s">
        <v>28</v>
      </c>
      <c r="V2423" t="s">
        <v>32</v>
      </c>
      <c r="Y2423" t="s">
        <v>103</v>
      </c>
    </row>
    <row r="2424" spans="1:25" x14ac:dyDescent="0.45">
      <c r="A2424" t="s">
        <v>274</v>
      </c>
      <c r="B2424" t="s">
        <v>292</v>
      </c>
      <c r="C2424">
        <v>2385</v>
      </c>
      <c r="D2424">
        <v>11001</v>
      </c>
      <c r="F2424">
        <v>2010</v>
      </c>
      <c r="G2424">
        <v>25</v>
      </c>
      <c r="H2424">
        <v>25</v>
      </c>
      <c r="I2424">
        <v>808</v>
      </c>
      <c r="K2424">
        <v>1.3580000000000001</v>
      </c>
      <c r="L2424">
        <v>0.20200000000000001</v>
      </c>
      <c r="M2424">
        <v>1088.7</v>
      </c>
      <c r="N2424">
        <v>8.1000000000000003E-2</v>
      </c>
      <c r="O2424">
        <v>2.2789999999999999</v>
      </c>
      <c r="P2424">
        <v>0.33900000000000002</v>
      </c>
      <c r="Q2424">
        <v>13442.9</v>
      </c>
      <c r="R2424" t="s">
        <v>38</v>
      </c>
      <c r="T2424" t="s">
        <v>28</v>
      </c>
      <c r="V2424" t="s">
        <v>32</v>
      </c>
      <c r="Y2424" t="s">
        <v>103</v>
      </c>
    </row>
    <row r="2425" spans="1:25" x14ac:dyDescent="0.45">
      <c r="A2425" t="s">
        <v>274</v>
      </c>
      <c r="B2425" t="s">
        <v>292</v>
      </c>
      <c r="C2425">
        <v>2385</v>
      </c>
      <c r="D2425">
        <v>11001</v>
      </c>
      <c r="F2425">
        <v>2011</v>
      </c>
      <c r="G2425">
        <v>39</v>
      </c>
      <c r="H2425">
        <v>39</v>
      </c>
      <c r="I2425">
        <v>1415</v>
      </c>
      <c r="K2425">
        <v>2.206</v>
      </c>
      <c r="L2425">
        <v>0.20200000000000001</v>
      </c>
      <c r="M2425">
        <v>1769.2</v>
      </c>
      <c r="N2425">
        <v>8.09E-2</v>
      </c>
      <c r="O2425">
        <v>3.718</v>
      </c>
      <c r="P2425">
        <v>0.3402</v>
      </c>
      <c r="Q2425">
        <v>21841.1</v>
      </c>
      <c r="R2425" t="s">
        <v>38</v>
      </c>
      <c r="T2425" t="s">
        <v>28</v>
      </c>
      <c r="V2425" t="s">
        <v>32</v>
      </c>
      <c r="Y2425" t="s">
        <v>103</v>
      </c>
    </row>
    <row r="2426" spans="1:25" x14ac:dyDescent="0.45">
      <c r="A2426" t="s">
        <v>274</v>
      </c>
      <c r="B2426" t="s">
        <v>292</v>
      </c>
      <c r="C2426">
        <v>2385</v>
      </c>
      <c r="D2426">
        <v>11001</v>
      </c>
      <c r="F2426">
        <v>2012</v>
      </c>
      <c r="G2426">
        <v>12</v>
      </c>
      <c r="H2426">
        <v>12</v>
      </c>
      <c r="I2426">
        <v>407</v>
      </c>
      <c r="K2426">
        <v>0.66700000000000004</v>
      </c>
      <c r="L2426">
        <v>0.20200000000000001</v>
      </c>
      <c r="M2426">
        <v>535.1</v>
      </c>
      <c r="N2426">
        <v>8.1000000000000003E-2</v>
      </c>
      <c r="O2426">
        <v>1.143</v>
      </c>
      <c r="P2426">
        <v>0.34329999999999999</v>
      </c>
      <c r="Q2426">
        <v>6606.1</v>
      </c>
      <c r="R2426" t="s">
        <v>38</v>
      </c>
      <c r="T2426" t="s">
        <v>28</v>
      </c>
      <c r="V2426" t="s">
        <v>32</v>
      </c>
      <c r="Y2426" t="s">
        <v>283</v>
      </c>
    </row>
    <row r="2427" spans="1:25" x14ac:dyDescent="0.45">
      <c r="A2427" t="s">
        <v>274</v>
      </c>
      <c r="B2427" t="s">
        <v>292</v>
      </c>
      <c r="C2427">
        <v>2385</v>
      </c>
      <c r="D2427">
        <v>11001</v>
      </c>
      <c r="F2427">
        <v>2013</v>
      </c>
      <c r="G2427">
        <v>2</v>
      </c>
      <c r="H2427">
        <v>2</v>
      </c>
      <c r="I2427">
        <v>114</v>
      </c>
      <c r="K2427">
        <v>0.183</v>
      </c>
      <c r="L2427">
        <v>0.20200000000000001</v>
      </c>
      <c r="M2427">
        <v>146.9</v>
      </c>
      <c r="N2427">
        <v>8.1000000000000003E-2</v>
      </c>
      <c r="O2427">
        <v>0.21099999999999999</v>
      </c>
      <c r="P2427">
        <v>0.23300000000000001</v>
      </c>
      <c r="Q2427">
        <v>1813</v>
      </c>
      <c r="R2427" t="s">
        <v>38</v>
      </c>
      <c r="T2427" t="s">
        <v>28</v>
      </c>
      <c r="V2427" t="s">
        <v>32</v>
      </c>
      <c r="Y2427" t="s">
        <v>283</v>
      </c>
    </row>
    <row r="2428" spans="1:25" x14ac:dyDescent="0.45">
      <c r="A2428" t="s">
        <v>274</v>
      </c>
      <c r="B2428" t="s">
        <v>292</v>
      </c>
      <c r="C2428">
        <v>2385</v>
      </c>
      <c r="D2428">
        <v>11001</v>
      </c>
      <c r="F2428">
        <v>2014</v>
      </c>
      <c r="G2428">
        <v>39</v>
      </c>
      <c r="H2428">
        <v>12.18</v>
      </c>
      <c r="I2428">
        <v>341.74</v>
      </c>
      <c r="K2428">
        <v>0.70699999999999996</v>
      </c>
      <c r="L2428">
        <v>0.20180000000000001</v>
      </c>
      <c r="M2428">
        <v>567</v>
      </c>
      <c r="N2428">
        <v>8.1199999999999994E-2</v>
      </c>
      <c r="O2428">
        <v>0.83799999999999997</v>
      </c>
      <c r="P2428">
        <v>0.2359</v>
      </c>
      <c r="Q2428">
        <v>6998.9</v>
      </c>
      <c r="R2428" t="s">
        <v>38</v>
      </c>
      <c r="T2428" t="s">
        <v>28</v>
      </c>
      <c r="V2428" t="s">
        <v>32</v>
      </c>
      <c r="Y2428" t="s">
        <v>283</v>
      </c>
    </row>
    <row r="2429" spans="1:25" x14ac:dyDescent="0.45">
      <c r="A2429" t="s">
        <v>274</v>
      </c>
      <c r="B2429" t="s">
        <v>292</v>
      </c>
      <c r="C2429">
        <v>2385</v>
      </c>
      <c r="D2429">
        <v>11001</v>
      </c>
      <c r="F2429">
        <v>2015</v>
      </c>
      <c r="G2429">
        <v>6</v>
      </c>
      <c r="H2429">
        <v>0.6</v>
      </c>
      <c r="I2429">
        <v>0</v>
      </c>
      <c r="K2429">
        <v>0.01</v>
      </c>
      <c r="L2429">
        <v>0.20069999999999999</v>
      </c>
      <c r="M2429">
        <v>8.4</v>
      </c>
      <c r="N2429">
        <v>8.1000000000000003E-2</v>
      </c>
      <c r="O2429">
        <v>1.2E-2</v>
      </c>
      <c r="P2429">
        <v>0.23319999999999999</v>
      </c>
      <c r="Q2429">
        <v>103.1</v>
      </c>
      <c r="R2429" t="s">
        <v>38</v>
      </c>
      <c r="T2429" t="s">
        <v>28</v>
      </c>
      <c r="V2429" t="s">
        <v>32</v>
      </c>
      <c r="Y2429" t="s">
        <v>284</v>
      </c>
    </row>
    <row r="2430" spans="1:25" x14ac:dyDescent="0.45">
      <c r="A2430" t="s">
        <v>274</v>
      </c>
      <c r="B2430" t="s">
        <v>292</v>
      </c>
      <c r="C2430">
        <v>2385</v>
      </c>
      <c r="D2430">
        <v>12001</v>
      </c>
      <c r="F2430">
        <v>2009</v>
      </c>
      <c r="G2430">
        <v>10</v>
      </c>
      <c r="H2430">
        <v>10</v>
      </c>
      <c r="I2430">
        <v>338</v>
      </c>
      <c r="K2430">
        <v>0.70399999999999996</v>
      </c>
      <c r="L2430">
        <v>0.20180000000000001</v>
      </c>
      <c r="M2430">
        <v>564.70000000000005</v>
      </c>
      <c r="N2430">
        <v>8.0799999999999997E-2</v>
      </c>
      <c r="O2430">
        <v>1.1819999999999999</v>
      </c>
      <c r="P2430">
        <v>0.3387</v>
      </c>
      <c r="Q2430">
        <v>6975.1</v>
      </c>
      <c r="R2430" t="s">
        <v>38</v>
      </c>
      <c r="T2430" t="s">
        <v>28</v>
      </c>
      <c r="V2430" t="s">
        <v>32</v>
      </c>
      <c r="Y2430" t="s">
        <v>103</v>
      </c>
    </row>
    <row r="2431" spans="1:25" x14ac:dyDescent="0.45">
      <c r="A2431" t="s">
        <v>274</v>
      </c>
      <c r="B2431" t="s">
        <v>292</v>
      </c>
      <c r="C2431">
        <v>2385</v>
      </c>
      <c r="D2431">
        <v>12001</v>
      </c>
      <c r="F2431">
        <v>2010</v>
      </c>
      <c r="G2431">
        <v>35</v>
      </c>
      <c r="H2431">
        <v>34.5</v>
      </c>
      <c r="I2431">
        <v>1187</v>
      </c>
      <c r="K2431">
        <v>1.925</v>
      </c>
      <c r="L2431">
        <v>0.2019</v>
      </c>
      <c r="M2431">
        <v>1543.7</v>
      </c>
      <c r="N2431">
        <v>8.1000000000000003E-2</v>
      </c>
      <c r="O2431">
        <v>3.23</v>
      </c>
      <c r="P2431">
        <v>0.33900000000000002</v>
      </c>
      <c r="Q2431">
        <v>19057.2</v>
      </c>
      <c r="R2431" t="s">
        <v>38</v>
      </c>
      <c r="T2431" t="s">
        <v>28</v>
      </c>
      <c r="V2431" t="s">
        <v>32</v>
      </c>
      <c r="Y2431" t="s">
        <v>103</v>
      </c>
    </row>
    <row r="2432" spans="1:25" x14ac:dyDescent="0.45">
      <c r="A2432" t="s">
        <v>274</v>
      </c>
      <c r="B2432" t="s">
        <v>292</v>
      </c>
      <c r="C2432">
        <v>2385</v>
      </c>
      <c r="D2432">
        <v>12001</v>
      </c>
      <c r="F2432">
        <v>2011</v>
      </c>
      <c r="G2432">
        <v>66</v>
      </c>
      <c r="H2432">
        <v>65.25</v>
      </c>
      <c r="I2432">
        <v>2589.25</v>
      </c>
      <c r="K2432">
        <v>3.996</v>
      </c>
      <c r="L2432">
        <v>0.2021</v>
      </c>
      <c r="M2432">
        <v>3204.4</v>
      </c>
      <c r="N2432">
        <v>8.1000000000000003E-2</v>
      </c>
      <c r="O2432">
        <v>6.7279999999999998</v>
      </c>
      <c r="P2432">
        <v>0.3397</v>
      </c>
      <c r="Q2432">
        <v>39568.300000000003</v>
      </c>
      <c r="R2432" t="s">
        <v>38</v>
      </c>
      <c r="T2432" t="s">
        <v>28</v>
      </c>
      <c r="V2432" t="s">
        <v>32</v>
      </c>
      <c r="Y2432" t="s">
        <v>103</v>
      </c>
    </row>
    <row r="2433" spans="1:25" x14ac:dyDescent="0.45">
      <c r="A2433" t="s">
        <v>274</v>
      </c>
      <c r="B2433" t="s">
        <v>292</v>
      </c>
      <c r="C2433">
        <v>2385</v>
      </c>
      <c r="D2433">
        <v>12001</v>
      </c>
      <c r="F2433">
        <v>2012</v>
      </c>
      <c r="G2433">
        <v>11</v>
      </c>
      <c r="H2433">
        <v>11</v>
      </c>
      <c r="I2433">
        <v>339</v>
      </c>
      <c r="K2433">
        <v>0.59299999999999997</v>
      </c>
      <c r="L2433">
        <v>0.20200000000000001</v>
      </c>
      <c r="M2433">
        <v>475.9</v>
      </c>
      <c r="N2433">
        <v>8.1000000000000003E-2</v>
      </c>
      <c r="O2433">
        <v>1.0109999999999999</v>
      </c>
      <c r="P2433">
        <v>0.34379999999999999</v>
      </c>
      <c r="Q2433">
        <v>5874.8</v>
      </c>
      <c r="R2433" t="s">
        <v>38</v>
      </c>
      <c r="T2433" t="s">
        <v>28</v>
      </c>
      <c r="V2433" t="s">
        <v>32</v>
      </c>
      <c r="Y2433" t="s">
        <v>283</v>
      </c>
    </row>
    <row r="2434" spans="1:25" x14ac:dyDescent="0.45">
      <c r="A2434" t="s">
        <v>274</v>
      </c>
      <c r="B2434" t="s">
        <v>292</v>
      </c>
      <c r="C2434">
        <v>2385</v>
      </c>
      <c r="D2434">
        <v>12001</v>
      </c>
      <c r="F2434">
        <v>2013</v>
      </c>
      <c r="G2434">
        <v>8</v>
      </c>
      <c r="H2434">
        <v>8</v>
      </c>
      <c r="I2434">
        <v>272</v>
      </c>
      <c r="K2434">
        <v>0.51300000000000001</v>
      </c>
      <c r="L2434">
        <v>0.20200000000000001</v>
      </c>
      <c r="M2434">
        <v>411.3</v>
      </c>
      <c r="N2434">
        <v>8.1100000000000005E-2</v>
      </c>
      <c r="O2434">
        <v>0.59199999999999997</v>
      </c>
      <c r="P2434">
        <v>0.23300000000000001</v>
      </c>
      <c r="Q2434">
        <v>5077.1000000000004</v>
      </c>
      <c r="R2434" t="s">
        <v>38</v>
      </c>
      <c r="T2434" t="s">
        <v>28</v>
      </c>
      <c r="V2434" t="s">
        <v>32</v>
      </c>
      <c r="Y2434" t="s">
        <v>283</v>
      </c>
    </row>
    <row r="2435" spans="1:25" x14ac:dyDescent="0.45">
      <c r="A2435" t="s">
        <v>274</v>
      </c>
      <c r="B2435" t="s">
        <v>292</v>
      </c>
      <c r="C2435">
        <v>2385</v>
      </c>
      <c r="D2435">
        <v>12001</v>
      </c>
      <c r="F2435">
        <v>2014</v>
      </c>
      <c r="G2435">
        <v>38</v>
      </c>
      <c r="H2435">
        <v>15.86</v>
      </c>
      <c r="I2435">
        <v>431.74</v>
      </c>
      <c r="K2435">
        <v>0.84199999999999997</v>
      </c>
      <c r="L2435">
        <v>0.2019</v>
      </c>
      <c r="M2435">
        <v>675.4</v>
      </c>
      <c r="N2435">
        <v>8.0600000000000005E-2</v>
      </c>
      <c r="O2435">
        <v>0.995</v>
      </c>
      <c r="P2435">
        <v>0.2359</v>
      </c>
      <c r="Q2435">
        <v>8339.9</v>
      </c>
      <c r="R2435" t="s">
        <v>38</v>
      </c>
      <c r="T2435" t="s">
        <v>28</v>
      </c>
      <c r="V2435" t="s">
        <v>32</v>
      </c>
      <c r="Y2435" t="s">
        <v>283</v>
      </c>
    </row>
    <row r="2436" spans="1:25" x14ac:dyDescent="0.45">
      <c r="A2436" t="s">
        <v>274</v>
      </c>
      <c r="B2436" t="s">
        <v>292</v>
      </c>
      <c r="C2436">
        <v>2385</v>
      </c>
      <c r="D2436">
        <v>12001</v>
      </c>
      <c r="F2436">
        <v>2015</v>
      </c>
      <c r="G2436">
        <v>4</v>
      </c>
      <c r="H2436">
        <v>0.56999999999999995</v>
      </c>
      <c r="I2436">
        <v>0</v>
      </c>
      <c r="K2436">
        <v>1.0999999999999999E-2</v>
      </c>
      <c r="L2436">
        <v>0.20080000000000001</v>
      </c>
      <c r="M2436">
        <v>8.6999999999999993</v>
      </c>
      <c r="N2436">
        <v>8.1000000000000003E-2</v>
      </c>
      <c r="O2436">
        <v>1.2999999999999999E-2</v>
      </c>
      <c r="P2436">
        <v>0.23230000000000001</v>
      </c>
      <c r="Q2436">
        <v>108</v>
      </c>
      <c r="R2436" t="s">
        <v>38</v>
      </c>
      <c r="T2436" t="s">
        <v>28</v>
      </c>
      <c r="V2436" t="s">
        <v>32</v>
      </c>
      <c r="Y2436" t="s">
        <v>284</v>
      </c>
    </row>
    <row r="2437" spans="1:25" x14ac:dyDescent="0.45">
      <c r="A2437" t="s">
        <v>274</v>
      </c>
      <c r="B2437" t="s">
        <v>293</v>
      </c>
      <c r="C2437">
        <v>2390</v>
      </c>
      <c r="D2437">
        <v>12001</v>
      </c>
      <c r="F2437">
        <v>2009</v>
      </c>
      <c r="G2437">
        <v>17</v>
      </c>
      <c r="H2437">
        <v>17</v>
      </c>
      <c r="I2437">
        <v>685</v>
      </c>
      <c r="K2437">
        <v>0.64</v>
      </c>
      <c r="L2437">
        <v>9.5399999999999999E-2</v>
      </c>
      <c r="M2437">
        <v>800.1</v>
      </c>
      <c r="N2437">
        <v>6.9400000000000003E-2</v>
      </c>
      <c r="O2437">
        <v>1.2769999999999999</v>
      </c>
      <c r="P2437">
        <v>0.24879999999999999</v>
      </c>
      <c r="Q2437">
        <v>11202.7</v>
      </c>
      <c r="R2437" t="s">
        <v>34</v>
      </c>
      <c r="S2437" t="s">
        <v>38</v>
      </c>
      <c r="T2437" t="s">
        <v>28</v>
      </c>
      <c r="V2437" t="s">
        <v>32</v>
      </c>
      <c r="Y2437" t="s">
        <v>103</v>
      </c>
    </row>
    <row r="2438" spans="1:25" x14ac:dyDescent="0.45">
      <c r="A2438" t="s">
        <v>274</v>
      </c>
      <c r="B2438" t="s">
        <v>293</v>
      </c>
      <c r="C2438">
        <v>2390</v>
      </c>
      <c r="D2438">
        <v>12001</v>
      </c>
      <c r="F2438">
        <v>2010</v>
      </c>
      <c r="G2438">
        <v>29</v>
      </c>
      <c r="H2438">
        <v>29</v>
      </c>
      <c r="I2438">
        <v>944</v>
      </c>
      <c r="K2438">
        <v>1.04</v>
      </c>
      <c r="L2438">
        <v>0.1396</v>
      </c>
      <c r="M2438">
        <v>1212.7</v>
      </c>
      <c r="N2438">
        <v>7.4200000000000002E-2</v>
      </c>
      <c r="O2438">
        <v>1.944</v>
      </c>
      <c r="P2438">
        <v>0.2404</v>
      </c>
      <c r="Q2438">
        <v>16717.8</v>
      </c>
      <c r="R2438" t="s">
        <v>34</v>
      </c>
      <c r="S2438" t="s">
        <v>38</v>
      </c>
      <c r="T2438" t="s">
        <v>28</v>
      </c>
      <c r="V2438" t="s">
        <v>32</v>
      </c>
      <c r="Y2438" t="s">
        <v>103</v>
      </c>
    </row>
    <row r="2439" spans="1:25" x14ac:dyDescent="0.45">
      <c r="A2439" t="s">
        <v>274</v>
      </c>
      <c r="B2439" t="s">
        <v>293</v>
      </c>
      <c r="C2439">
        <v>2390</v>
      </c>
      <c r="D2439">
        <v>12001</v>
      </c>
      <c r="F2439">
        <v>2011</v>
      </c>
      <c r="G2439">
        <v>45</v>
      </c>
      <c r="H2439">
        <v>45</v>
      </c>
      <c r="I2439">
        <v>1585</v>
      </c>
      <c r="K2439">
        <v>0.81499999999999995</v>
      </c>
      <c r="L2439">
        <v>7.2400000000000006E-2</v>
      </c>
      <c r="M2439">
        <v>1812</v>
      </c>
      <c r="N2439">
        <v>6.6799999999999998E-2</v>
      </c>
      <c r="O2439">
        <v>2.722</v>
      </c>
      <c r="P2439">
        <v>0.2009</v>
      </c>
      <c r="Q2439">
        <v>27722.1</v>
      </c>
      <c r="R2439" t="s">
        <v>34</v>
      </c>
      <c r="S2439" t="s">
        <v>38</v>
      </c>
      <c r="T2439" t="s">
        <v>28</v>
      </c>
      <c r="V2439" t="s">
        <v>32</v>
      </c>
      <c r="Y2439" t="s">
        <v>103</v>
      </c>
    </row>
    <row r="2440" spans="1:25" x14ac:dyDescent="0.45">
      <c r="A2440" t="s">
        <v>274</v>
      </c>
      <c r="B2440" t="s">
        <v>293</v>
      </c>
      <c r="C2440">
        <v>2390</v>
      </c>
      <c r="D2440">
        <v>12001</v>
      </c>
      <c r="F2440">
        <v>2012</v>
      </c>
      <c r="G2440">
        <v>25</v>
      </c>
      <c r="H2440">
        <v>25</v>
      </c>
      <c r="I2440">
        <v>925</v>
      </c>
      <c r="K2440">
        <v>5.0000000000000001E-3</v>
      </c>
      <c r="L2440">
        <v>1E-3</v>
      </c>
      <c r="M2440">
        <v>1013.4</v>
      </c>
      <c r="N2440">
        <v>5.8999999999999997E-2</v>
      </c>
      <c r="O2440">
        <v>1.5069999999999999</v>
      </c>
      <c r="P2440">
        <v>0.17499999999999999</v>
      </c>
      <c r="Q2440">
        <v>17177.8</v>
      </c>
      <c r="R2440" t="s">
        <v>34</v>
      </c>
      <c r="S2440" t="s">
        <v>38</v>
      </c>
      <c r="T2440" t="s">
        <v>28</v>
      </c>
      <c r="V2440" t="s">
        <v>32</v>
      </c>
      <c r="Y2440" t="s">
        <v>283</v>
      </c>
    </row>
    <row r="2441" spans="1:25" x14ac:dyDescent="0.45">
      <c r="A2441" t="s">
        <v>274</v>
      </c>
      <c r="B2441" t="s">
        <v>293</v>
      </c>
      <c r="C2441">
        <v>2390</v>
      </c>
      <c r="D2441">
        <v>12001</v>
      </c>
      <c r="F2441">
        <v>2013</v>
      </c>
      <c r="G2441">
        <v>0</v>
      </c>
      <c r="H2441">
        <v>0</v>
      </c>
      <c r="R2441" t="s">
        <v>34</v>
      </c>
      <c r="S2441" t="s">
        <v>38</v>
      </c>
      <c r="T2441" t="s">
        <v>28</v>
      </c>
      <c r="V2441" t="s">
        <v>32</v>
      </c>
      <c r="Y2441" t="s">
        <v>283</v>
      </c>
    </row>
    <row r="2442" spans="1:25" x14ac:dyDescent="0.45">
      <c r="A2442" t="s">
        <v>274</v>
      </c>
      <c r="B2442" t="s">
        <v>293</v>
      </c>
      <c r="C2442">
        <v>2390</v>
      </c>
      <c r="D2442">
        <v>12001</v>
      </c>
      <c r="F2442">
        <v>2014</v>
      </c>
      <c r="G2442">
        <v>21</v>
      </c>
      <c r="H2442">
        <v>6.19</v>
      </c>
      <c r="I2442">
        <v>116.23</v>
      </c>
      <c r="K2442">
        <v>0.28000000000000003</v>
      </c>
      <c r="L2442">
        <v>0.20480000000000001</v>
      </c>
      <c r="M2442">
        <v>224.8</v>
      </c>
      <c r="N2442">
        <v>8.2900000000000001E-2</v>
      </c>
      <c r="O2442">
        <v>0.34399999999999997</v>
      </c>
      <c r="P2442">
        <v>0.24709999999999999</v>
      </c>
      <c r="Q2442">
        <v>2773.8</v>
      </c>
      <c r="R2442" t="s">
        <v>34</v>
      </c>
      <c r="S2442" t="s">
        <v>38</v>
      </c>
      <c r="T2442" t="s">
        <v>28</v>
      </c>
      <c r="V2442" t="s">
        <v>32</v>
      </c>
      <c r="Y2442" t="s">
        <v>283</v>
      </c>
    </row>
    <row r="2443" spans="1:25" x14ac:dyDescent="0.45">
      <c r="A2443" t="s">
        <v>274</v>
      </c>
      <c r="B2443" t="s">
        <v>293</v>
      </c>
      <c r="C2443">
        <v>2390</v>
      </c>
      <c r="D2443">
        <v>12001</v>
      </c>
      <c r="F2443">
        <v>2015</v>
      </c>
      <c r="G2443">
        <v>102</v>
      </c>
      <c r="H2443">
        <v>86.01</v>
      </c>
      <c r="I2443">
        <v>3241.1</v>
      </c>
      <c r="K2443">
        <v>4.319</v>
      </c>
      <c r="L2443">
        <v>0.1623</v>
      </c>
      <c r="M2443">
        <v>4126.5</v>
      </c>
      <c r="N2443">
        <v>7.6600000000000001E-2</v>
      </c>
      <c r="O2443">
        <v>5.56</v>
      </c>
      <c r="P2443">
        <v>0.2074</v>
      </c>
      <c r="Q2443">
        <v>54006</v>
      </c>
      <c r="R2443" t="s">
        <v>34</v>
      </c>
      <c r="S2443" t="s">
        <v>38</v>
      </c>
      <c r="T2443" t="s">
        <v>28</v>
      </c>
      <c r="V2443" t="s">
        <v>40</v>
      </c>
      <c r="Y2443" t="s">
        <v>284</v>
      </c>
    </row>
    <row r="2444" spans="1:25" x14ac:dyDescent="0.45">
      <c r="A2444" t="s">
        <v>274</v>
      </c>
      <c r="B2444" t="s">
        <v>293</v>
      </c>
      <c r="C2444">
        <v>2390</v>
      </c>
      <c r="D2444">
        <v>12001</v>
      </c>
      <c r="F2444">
        <v>2016</v>
      </c>
      <c r="G2444">
        <v>40</v>
      </c>
      <c r="H2444">
        <v>26.3</v>
      </c>
      <c r="I2444">
        <v>739.82</v>
      </c>
      <c r="K2444">
        <v>0.38</v>
      </c>
      <c r="L2444">
        <v>3.4299999999999997E-2</v>
      </c>
      <c r="M2444">
        <v>956.6</v>
      </c>
      <c r="N2444">
        <v>6.2399999999999997E-2</v>
      </c>
      <c r="O2444">
        <v>1.1120000000000001</v>
      </c>
      <c r="P2444">
        <v>0.1502</v>
      </c>
      <c r="Q2444">
        <v>14823.2</v>
      </c>
      <c r="R2444" t="s">
        <v>34</v>
      </c>
      <c r="S2444" t="s">
        <v>38</v>
      </c>
      <c r="T2444" t="s">
        <v>28</v>
      </c>
      <c r="V2444" t="s">
        <v>40</v>
      </c>
      <c r="Y2444" t="s">
        <v>284</v>
      </c>
    </row>
    <row r="2445" spans="1:25" x14ac:dyDescent="0.45">
      <c r="A2445" t="s">
        <v>274</v>
      </c>
      <c r="B2445" t="s">
        <v>293</v>
      </c>
      <c r="C2445">
        <v>2390</v>
      </c>
      <c r="D2445">
        <v>12001</v>
      </c>
      <c r="F2445">
        <v>2017</v>
      </c>
      <c r="G2445">
        <v>25</v>
      </c>
      <c r="H2445">
        <v>13.2</v>
      </c>
      <c r="I2445">
        <v>274.13</v>
      </c>
      <c r="K2445">
        <v>0.26600000000000001</v>
      </c>
      <c r="L2445">
        <v>0.1326</v>
      </c>
      <c r="M2445">
        <v>473.5</v>
      </c>
      <c r="N2445">
        <v>7.3200000000000001E-2</v>
      </c>
      <c r="O2445">
        <v>0.52800000000000002</v>
      </c>
      <c r="P2445">
        <v>0.15010000000000001</v>
      </c>
      <c r="Q2445">
        <v>7047.1</v>
      </c>
      <c r="R2445" t="s">
        <v>34</v>
      </c>
      <c r="S2445" t="s">
        <v>38</v>
      </c>
      <c r="T2445" t="s">
        <v>28</v>
      </c>
      <c r="V2445" t="s">
        <v>40</v>
      </c>
      <c r="Y2445" t="s">
        <v>285</v>
      </c>
    </row>
    <row r="2446" spans="1:25" x14ac:dyDescent="0.45">
      <c r="A2446" t="s">
        <v>274</v>
      </c>
      <c r="B2446" t="s">
        <v>293</v>
      </c>
      <c r="C2446">
        <v>2390</v>
      </c>
      <c r="D2446">
        <v>12001</v>
      </c>
      <c r="F2446">
        <v>2018</v>
      </c>
      <c r="G2446">
        <v>32</v>
      </c>
      <c r="H2446">
        <v>19.43</v>
      </c>
      <c r="I2446">
        <v>684.91</v>
      </c>
      <c r="K2446">
        <v>0.52300000000000002</v>
      </c>
      <c r="L2446">
        <v>6.4299999999999996E-2</v>
      </c>
      <c r="M2446">
        <v>819.1</v>
      </c>
      <c r="N2446">
        <v>6.59E-2</v>
      </c>
      <c r="O2446">
        <v>0.89700000000000002</v>
      </c>
      <c r="P2446">
        <v>0.14990000000000001</v>
      </c>
      <c r="Q2446">
        <v>11959</v>
      </c>
      <c r="R2446" t="s">
        <v>34</v>
      </c>
      <c r="S2446" t="s">
        <v>38</v>
      </c>
      <c r="T2446" t="s">
        <v>28</v>
      </c>
      <c r="V2446" t="s">
        <v>40</v>
      </c>
      <c r="Y2446" t="s">
        <v>285</v>
      </c>
    </row>
    <row r="2447" spans="1:25" x14ac:dyDescent="0.45">
      <c r="A2447" t="s">
        <v>274</v>
      </c>
      <c r="B2447" t="s">
        <v>293</v>
      </c>
      <c r="C2447">
        <v>2390</v>
      </c>
      <c r="D2447">
        <v>12001</v>
      </c>
      <c r="F2447">
        <v>2019</v>
      </c>
      <c r="G2447">
        <v>41</v>
      </c>
      <c r="H2447">
        <v>16.39</v>
      </c>
      <c r="I2447">
        <v>311.49</v>
      </c>
      <c r="K2447">
        <v>0.192</v>
      </c>
      <c r="L2447">
        <v>0.129</v>
      </c>
      <c r="M2447">
        <v>417.4</v>
      </c>
      <c r="N2447">
        <v>7.3400000000000007E-2</v>
      </c>
      <c r="O2447">
        <v>0.47799999999999998</v>
      </c>
      <c r="P2447">
        <v>0.1502</v>
      </c>
      <c r="Q2447">
        <v>6370.1</v>
      </c>
      <c r="R2447" t="s">
        <v>34</v>
      </c>
      <c r="S2447" t="s">
        <v>38</v>
      </c>
      <c r="T2447" t="s">
        <v>28</v>
      </c>
      <c r="V2447" t="s">
        <v>40</v>
      </c>
      <c r="Y2447" t="s">
        <v>285</v>
      </c>
    </row>
    <row r="2448" spans="1:25" x14ac:dyDescent="0.45">
      <c r="A2448" t="s">
        <v>274</v>
      </c>
      <c r="B2448" t="s">
        <v>293</v>
      </c>
      <c r="C2448">
        <v>2390</v>
      </c>
      <c r="D2448">
        <v>12001</v>
      </c>
      <c r="F2448">
        <v>2020</v>
      </c>
      <c r="G2448">
        <v>25</v>
      </c>
      <c r="H2448">
        <v>11.37</v>
      </c>
      <c r="I2448">
        <v>246.95</v>
      </c>
      <c r="K2448">
        <v>0.35099999999999998</v>
      </c>
      <c r="L2448">
        <v>0.16839999999999999</v>
      </c>
      <c r="M2448">
        <v>324.89999999999998</v>
      </c>
      <c r="N2448">
        <v>7.7299999999999994E-2</v>
      </c>
      <c r="O2448">
        <v>0.316</v>
      </c>
      <c r="P2448">
        <v>0.14979999999999999</v>
      </c>
      <c r="Q2448">
        <v>4211</v>
      </c>
      <c r="R2448" t="s">
        <v>34</v>
      </c>
      <c r="S2448" t="s">
        <v>38</v>
      </c>
      <c r="T2448" t="s">
        <v>28</v>
      </c>
      <c r="V2448" t="s">
        <v>40</v>
      </c>
      <c r="Y2448" t="s">
        <v>160</v>
      </c>
    </row>
    <row r="2449" spans="1:25" x14ac:dyDescent="0.45">
      <c r="A2449" t="s">
        <v>274</v>
      </c>
      <c r="B2449" t="s">
        <v>293</v>
      </c>
      <c r="C2449">
        <v>2390</v>
      </c>
      <c r="D2449">
        <v>12001</v>
      </c>
      <c r="F2449">
        <v>2021</v>
      </c>
      <c r="G2449">
        <v>25</v>
      </c>
      <c r="H2449">
        <v>12.75</v>
      </c>
      <c r="I2449">
        <v>323.63</v>
      </c>
      <c r="K2449">
        <v>8.0000000000000002E-3</v>
      </c>
      <c r="L2449">
        <v>1.9599999999999999E-2</v>
      </c>
      <c r="M2449">
        <v>390.4</v>
      </c>
      <c r="N2449">
        <v>6.1100000000000002E-2</v>
      </c>
      <c r="O2449">
        <v>0.495</v>
      </c>
      <c r="P2449">
        <v>0.15010000000000001</v>
      </c>
      <c r="Q2449">
        <v>6594.2</v>
      </c>
      <c r="R2449" t="s">
        <v>34</v>
      </c>
      <c r="S2449" t="s">
        <v>38</v>
      </c>
      <c r="T2449" t="s">
        <v>28</v>
      </c>
      <c r="V2449" t="s">
        <v>40</v>
      </c>
      <c r="Y2449" t="s">
        <v>161</v>
      </c>
    </row>
    <row r="2450" spans="1:25" x14ac:dyDescent="0.45">
      <c r="A2450" t="s">
        <v>274</v>
      </c>
      <c r="B2450" t="s">
        <v>293</v>
      </c>
      <c r="C2450">
        <v>2390</v>
      </c>
      <c r="D2450">
        <v>12001</v>
      </c>
      <c r="F2450">
        <v>2022</v>
      </c>
      <c r="G2450">
        <v>36</v>
      </c>
      <c r="H2450">
        <v>22.3</v>
      </c>
      <c r="I2450">
        <v>491.51</v>
      </c>
      <c r="K2450">
        <v>8.9999999999999993E-3</v>
      </c>
      <c r="L2450">
        <v>3.32E-2</v>
      </c>
      <c r="M2450">
        <v>580</v>
      </c>
      <c r="N2450">
        <v>6.3200000000000006E-2</v>
      </c>
      <c r="O2450">
        <v>0.73499999999999999</v>
      </c>
      <c r="P2450">
        <v>0.14849999999999999</v>
      </c>
      <c r="Q2450">
        <v>9803.2000000000007</v>
      </c>
      <c r="R2450" t="s">
        <v>34</v>
      </c>
      <c r="S2450" t="s">
        <v>38</v>
      </c>
      <c r="T2450" t="s">
        <v>28</v>
      </c>
      <c r="V2450" t="s">
        <v>40</v>
      </c>
      <c r="Y2450" t="s">
        <v>161</v>
      </c>
    </row>
    <row r="2451" spans="1:25" x14ac:dyDescent="0.45">
      <c r="A2451" t="s">
        <v>274</v>
      </c>
      <c r="B2451" t="s">
        <v>293</v>
      </c>
      <c r="C2451">
        <v>2390</v>
      </c>
      <c r="D2451">
        <v>12001</v>
      </c>
      <c r="F2451">
        <v>2023</v>
      </c>
      <c r="G2451">
        <v>25</v>
      </c>
      <c r="H2451">
        <v>10.01</v>
      </c>
      <c r="I2451">
        <v>149.16999999999999</v>
      </c>
      <c r="K2451">
        <v>0.32300000000000001</v>
      </c>
      <c r="L2451">
        <v>0.20200000000000001</v>
      </c>
      <c r="M2451">
        <v>259.10000000000002</v>
      </c>
      <c r="N2451">
        <v>8.1000000000000003E-2</v>
      </c>
      <c r="O2451">
        <v>0.24</v>
      </c>
      <c r="P2451">
        <v>0.15</v>
      </c>
      <c r="Q2451">
        <v>3200.9</v>
      </c>
      <c r="R2451" t="s">
        <v>34</v>
      </c>
      <c r="S2451" t="s">
        <v>38</v>
      </c>
      <c r="T2451" t="s">
        <v>28</v>
      </c>
      <c r="V2451" t="s">
        <v>40</v>
      </c>
      <c r="Y2451" t="s">
        <v>161</v>
      </c>
    </row>
    <row r="2452" spans="1:25" x14ac:dyDescent="0.45">
      <c r="A2452" t="s">
        <v>274</v>
      </c>
      <c r="B2452" t="s">
        <v>293</v>
      </c>
      <c r="C2452">
        <v>2390</v>
      </c>
      <c r="D2452">
        <v>12001</v>
      </c>
      <c r="F2452">
        <v>2024</v>
      </c>
      <c r="G2452">
        <v>3</v>
      </c>
      <c r="H2452">
        <v>1.29</v>
      </c>
      <c r="I2452">
        <v>1.29</v>
      </c>
      <c r="K2452">
        <v>3.1E-2</v>
      </c>
      <c r="L2452">
        <v>6.8000000000000005E-2</v>
      </c>
      <c r="M2452">
        <v>73</v>
      </c>
      <c r="N2452">
        <v>6.6299999999999998E-2</v>
      </c>
      <c r="O2452">
        <v>0.47</v>
      </c>
      <c r="P2452">
        <v>0.86670000000000003</v>
      </c>
      <c r="Q2452">
        <v>1124</v>
      </c>
      <c r="R2452" t="s">
        <v>34</v>
      </c>
      <c r="S2452" t="s">
        <v>38</v>
      </c>
      <c r="T2452" t="s">
        <v>28</v>
      </c>
      <c r="V2452" t="s">
        <v>40</v>
      </c>
      <c r="Y2452" t="s">
        <v>161</v>
      </c>
    </row>
    <row r="2453" spans="1:25" x14ac:dyDescent="0.45">
      <c r="A2453" t="s">
        <v>274</v>
      </c>
      <c r="B2453" t="s">
        <v>293</v>
      </c>
      <c r="C2453">
        <v>2390</v>
      </c>
      <c r="D2453">
        <v>14001</v>
      </c>
      <c r="F2453">
        <v>2009</v>
      </c>
      <c r="G2453">
        <v>10</v>
      </c>
      <c r="H2453">
        <v>10</v>
      </c>
      <c r="I2453">
        <v>279</v>
      </c>
      <c r="K2453">
        <v>0.188</v>
      </c>
      <c r="L2453">
        <v>6.0999999999999999E-2</v>
      </c>
      <c r="M2453">
        <v>310</v>
      </c>
      <c r="N2453">
        <v>6.5699999999999995E-2</v>
      </c>
      <c r="O2453">
        <v>0.83499999999999996</v>
      </c>
      <c r="P2453">
        <v>0.4123</v>
      </c>
      <c r="Q2453">
        <v>4560.8999999999996</v>
      </c>
      <c r="R2453" t="s">
        <v>34</v>
      </c>
      <c r="S2453" t="s">
        <v>38</v>
      </c>
      <c r="T2453" t="s">
        <v>28</v>
      </c>
      <c r="V2453" t="s">
        <v>32</v>
      </c>
      <c r="Y2453" t="s">
        <v>103</v>
      </c>
    </row>
    <row r="2454" spans="1:25" x14ac:dyDescent="0.45">
      <c r="A2454" t="s">
        <v>274</v>
      </c>
      <c r="B2454" t="s">
        <v>293</v>
      </c>
      <c r="C2454">
        <v>2390</v>
      </c>
      <c r="D2454">
        <v>14001</v>
      </c>
      <c r="F2454">
        <v>2010</v>
      </c>
      <c r="G2454">
        <v>38</v>
      </c>
      <c r="H2454">
        <v>38</v>
      </c>
      <c r="I2454">
        <v>1276</v>
      </c>
      <c r="K2454">
        <v>0.42499999999999999</v>
      </c>
      <c r="L2454">
        <v>4.8599999999999997E-2</v>
      </c>
      <c r="M2454">
        <v>1364</v>
      </c>
      <c r="N2454">
        <v>6.4299999999999996E-2</v>
      </c>
      <c r="O2454">
        <v>2.0299999999999998</v>
      </c>
      <c r="P2454">
        <v>0.1928</v>
      </c>
      <c r="Q2454">
        <v>21569.7</v>
      </c>
      <c r="R2454" t="s">
        <v>34</v>
      </c>
      <c r="S2454" t="s">
        <v>38</v>
      </c>
      <c r="T2454" t="s">
        <v>28</v>
      </c>
      <c r="V2454" t="s">
        <v>32</v>
      </c>
      <c r="Y2454" t="s">
        <v>103</v>
      </c>
    </row>
    <row r="2455" spans="1:25" x14ac:dyDescent="0.45">
      <c r="A2455" t="s">
        <v>274</v>
      </c>
      <c r="B2455" t="s">
        <v>293</v>
      </c>
      <c r="C2455">
        <v>2390</v>
      </c>
      <c r="D2455">
        <v>14001</v>
      </c>
      <c r="F2455">
        <v>2011</v>
      </c>
      <c r="G2455">
        <v>3</v>
      </c>
      <c r="H2455">
        <v>3</v>
      </c>
      <c r="I2455">
        <v>105</v>
      </c>
      <c r="K2455">
        <v>1E-3</v>
      </c>
      <c r="L2455">
        <v>6.9999999999999999E-4</v>
      </c>
      <c r="M2455">
        <v>104.4</v>
      </c>
      <c r="N2455">
        <v>5.8999999999999997E-2</v>
      </c>
      <c r="O2455">
        <v>0.154</v>
      </c>
      <c r="P2455">
        <v>0.17399999999999999</v>
      </c>
      <c r="Q2455">
        <v>1769</v>
      </c>
      <c r="R2455" t="s">
        <v>34</v>
      </c>
      <c r="S2455" t="s">
        <v>38</v>
      </c>
      <c r="T2455" t="s">
        <v>28</v>
      </c>
      <c r="V2455" t="s">
        <v>32</v>
      </c>
      <c r="Y2455" t="s">
        <v>103</v>
      </c>
    </row>
    <row r="2456" spans="1:25" x14ac:dyDescent="0.45">
      <c r="A2456" t="s">
        <v>274</v>
      </c>
      <c r="B2456" t="s">
        <v>293</v>
      </c>
      <c r="C2456">
        <v>2390</v>
      </c>
      <c r="D2456">
        <v>14001</v>
      </c>
      <c r="F2456">
        <v>2012</v>
      </c>
      <c r="G2456">
        <v>28</v>
      </c>
      <c r="H2456">
        <v>28</v>
      </c>
      <c r="I2456">
        <v>1023</v>
      </c>
      <c r="K2456">
        <v>5.0000000000000001E-3</v>
      </c>
      <c r="L2456">
        <v>8.0000000000000004E-4</v>
      </c>
      <c r="M2456">
        <v>973.3</v>
      </c>
      <c r="N2456">
        <v>5.8999999999999997E-2</v>
      </c>
      <c r="O2456">
        <v>1.4470000000000001</v>
      </c>
      <c r="P2456">
        <v>0.1749</v>
      </c>
      <c r="Q2456">
        <v>16498</v>
      </c>
      <c r="R2456" t="s">
        <v>34</v>
      </c>
      <c r="S2456" t="s">
        <v>38</v>
      </c>
      <c r="T2456" t="s">
        <v>28</v>
      </c>
      <c r="V2456" t="s">
        <v>32</v>
      </c>
      <c r="Y2456" t="s">
        <v>283</v>
      </c>
    </row>
    <row r="2457" spans="1:25" x14ac:dyDescent="0.45">
      <c r="A2457" t="s">
        <v>274</v>
      </c>
      <c r="B2457" t="s">
        <v>293</v>
      </c>
      <c r="C2457">
        <v>2390</v>
      </c>
      <c r="D2457">
        <v>14001</v>
      </c>
      <c r="F2457">
        <v>2013</v>
      </c>
      <c r="G2457">
        <v>0</v>
      </c>
      <c r="H2457">
        <v>0</v>
      </c>
      <c r="R2457" t="s">
        <v>34</v>
      </c>
      <c r="S2457" t="s">
        <v>38</v>
      </c>
      <c r="T2457" t="s">
        <v>28</v>
      </c>
      <c r="V2457" t="s">
        <v>32</v>
      </c>
      <c r="Y2457" t="s">
        <v>283</v>
      </c>
    </row>
    <row r="2458" spans="1:25" x14ac:dyDescent="0.45">
      <c r="A2458" t="s">
        <v>274</v>
      </c>
      <c r="B2458" t="s">
        <v>293</v>
      </c>
      <c r="C2458">
        <v>2390</v>
      </c>
      <c r="D2458">
        <v>14001</v>
      </c>
      <c r="F2458">
        <v>2014</v>
      </c>
      <c r="G2458">
        <v>56</v>
      </c>
      <c r="H2458">
        <v>21.64</v>
      </c>
      <c r="I2458">
        <v>453.93</v>
      </c>
      <c r="K2458">
        <v>0.61199999999999999</v>
      </c>
      <c r="L2458">
        <v>0.1358</v>
      </c>
      <c r="M2458">
        <v>731.4</v>
      </c>
      <c r="N2458">
        <v>7.4300000000000005E-2</v>
      </c>
      <c r="O2458">
        <v>1.1060000000000001</v>
      </c>
      <c r="P2458">
        <v>0.22140000000000001</v>
      </c>
      <c r="Q2458">
        <v>10139.1</v>
      </c>
      <c r="R2458" t="s">
        <v>34</v>
      </c>
      <c r="S2458" t="s">
        <v>38</v>
      </c>
      <c r="T2458" t="s">
        <v>28</v>
      </c>
      <c r="V2458" t="s">
        <v>32</v>
      </c>
      <c r="Y2458" t="s">
        <v>283</v>
      </c>
    </row>
    <row r="2459" spans="1:25" x14ac:dyDescent="0.45">
      <c r="A2459" t="s">
        <v>274</v>
      </c>
      <c r="B2459" t="s">
        <v>293</v>
      </c>
      <c r="C2459">
        <v>2390</v>
      </c>
      <c r="D2459">
        <v>14001</v>
      </c>
      <c r="F2459">
        <v>2015</v>
      </c>
      <c r="G2459">
        <v>61</v>
      </c>
      <c r="H2459">
        <v>48.15</v>
      </c>
      <c r="I2459">
        <v>1777.04</v>
      </c>
      <c r="K2459">
        <v>2.0510000000000002</v>
      </c>
      <c r="L2459">
        <v>0.14410000000000001</v>
      </c>
      <c r="M2459">
        <v>2204</v>
      </c>
      <c r="N2459">
        <v>7.4800000000000005E-2</v>
      </c>
      <c r="O2459">
        <v>3.3380000000000001</v>
      </c>
      <c r="P2459">
        <v>0.22470000000000001</v>
      </c>
      <c r="Q2459">
        <v>29792.1</v>
      </c>
      <c r="R2459" t="s">
        <v>34</v>
      </c>
      <c r="S2459" t="s">
        <v>38</v>
      </c>
      <c r="T2459" t="s">
        <v>28</v>
      </c>
      <c r="V2459" t="s">
        <v>294</v>
      </c>
      <c r="Y2459" t="s">
        <v>284</v>
      </c>
    </row>
    <row r="2460" spans="1:25" x14ac:dyDescent="0.45">
      <c r="A2460" t="s">
        <v>274</v>
      </c>
      <c r="B2460" t="s">
        <v>293</v>
      </c>
      <c r="C2460">
        <v>2390</v>
      </c>
      <c r="D2460">
        <v>14001</v>
      </c>
      <c r="F2460">
        <v>2016</v>
      </c>
      <c r="G2460">
        <v>60</v>
      </c>
      <c r="H2460">
        <v>43.93</v>
      </c>
      <c r="I2460">
        <v>1543.33</v>
      </c>
      <c r="K2460">
        <v>0.38100000000000001</v>
      </c>
      <c r="L2460">
        <v>2.4400000000000002E-2</v>
      </c>
      <c r="M2460">
        <v>1702.2</v>
      </c>
      <c r="N2460">
        <v>6.25E-2</v>
      </c>
      <c r="O2460">
        <v>2.06</v>
      </c>
      <c r="P2460">
        <v>0.1497</v>
      </c>
      <c r="Q2460">
        <v>27472.1</v>
      </c>
      <c r="R2460" t="s">
        <v>34</v>
      </c>
      <c r="S2460" t="s">
        <v>38</v>
      </c>
      <c r="T2460" t="s">
        <v>28</v>
      </c>
      <c r="V2460" t="s">
        <v>40</v>
      </c>
      <c r="Y2460" t="s">
        <v>284</v>
      </c>
    </row>
    <row r="2461" spans="1:25" x14ac:dyDescent="0.45">
      <c r="A2461" t="s">
        <v>274</v>
      </c>
      <c r="B2461" t="s">
        <v>293</v>
      </c>
      <c r="C2461">
        <v>2390</v>
      </c>
      <c r="D2461">
        <v>14001</v>
      </c>
      <c r="F2461">
        <v>2017</v>
      </c>
      <c r="G2461">
        <v>25</v>
      </c>
      <c r="H2461">
        <v>11.08</v>
      </c>
      <c r="I2461">
        <v>252.47</v>
      </c>
      <c r="K2461">
        <v>0.182</v>
      </c>
      <c r="L2461">
        <v>8.5999999999999993E-2</v>
      </c>
      <c r="M2461">
        <v>357.3</v>
      </c>
      <c r="N2461">
        <v>6.8900000000000003E-2</v>
      </c>
      <c r="O2461">
        <v>0.40400000000000003</v>
      </c>
      <c r="P2461">
        <v>0.1482</v>
      </c>
      <c r="Q2461">
        <v>5388.9</v>
      </c>
      <c r="R2461" t="s">
        <v>34</v>
      </c>
      <c r="S2461" t="s">
        <v>38</v>
      </c>
      <c r="T2461" t="s">
        <v>28</v>
      </c>
      <c r="V2461" t="s">
        <v>40</v>
      </c>
      <c r="Y2461" t="s">
        <v>285</v>
      </c>
    </row>
    <row r="2462" spans="1:25" x14ac:dyDescent="0.45">
      <c r="A2462" t="s">
        <v>274</v>
      </c>
      <c r="B2462" t="s">
        <v>293</v>
      </c>
      <c r="C2462">
        <v>2390</v>
      </c>
      <c r="D2462">
        <v>14001</v>
      </c>
      <c r="F2462">
        <v>2018</v>
      </c>
      <c r="G2462">
        <v>45</v>
      </c>
      <c r="H2462">
        <v>23.3</v>
      </c>
      <c r="I2462">
        <v>730.7</v>
      </c>
      <c r="K2462">
        <v>0.98</v>
      </c>
      <c r="L2462">
        <v>0.1434</v>
      </c>
      <c r="M2462">
        <v>960.1</v>
      </c>
      <c r="N2462">
        <v>7.4800000000000005E-2</v>
      </c>
      <c r="O2462">
        <v>0.94899999999999995</v>
      </c>
      <c r="P2462">
        <v>0.15010000000000001</v>
      </c>
      <c r="Q2462">
        <v>12658.9</v>
      </c>
      <c r="R2462" t="s">
        <v>34</v>
      </c>
      <c r="S2462" t="s">
        <v>38</v>
      </c>
      <c r="T2462" t="s">
        <v>28</v>
      </c>
      <c r="V2462" t="s">
        <v>40</v>
      </c>
      <c r="Y2462" t="s">
        <v>285</v>
      </c>
    </row>
    <row r="2463" spans="1:25" x14ac:dyDescent="0.45">
      <c r="A2463" t="s">
        <v>274</v>
      </c>
      <c r="B2463" t="s">
        <v>293</v>
      </c>
      <c r="C2463">
        <v>2390</v>
      </c>
      <c r="D2463">
        <v>14001</v>
      </c>
      <c r="F2463">
        <v>2019</v>
      </c>
      <c r="G2463">
        <v>19</v>
      </c>
      <c r="H2463">
        <v>7.89</v>
      </c>
      <c r="I2463">
        <v>145.4</v>
      </c>
      <c r="K2463">
        <v>3.4000000000000002E-2</v>
      </c>
      <c r="L2463">
        <v>0.1152</v>
      </c>
      <c r="M2463">
        <v>206.3</v>
      </c>
      <c r="N2463">
        <v>7.1900000000000006E-2</v>
      </c>
      <c r="O2463">
        <v>0.253</v>
      </c>
      <c r="P2463">
        <v>0.15029999999999999</v>
      </c>
      <c r="Q2463">
        <v>3374</v>
      </c>
      <c r="R2463" t="s">
        <v>34</v>
      </c>
      <c r="S2463" t="s">
        <v>38</v>
      </c>
      <c r="T2463" t="s">
        <v>28</v>
      </c>
      <c r="V2463" t="s">
        <v>40</v>
      </c>
      <c r="Y2463" t="s">
        <v>285</v>
      </c>
    </row>
    <row r="2464" spans="1:25" x14ac:dyDescent="0.45">
      <c r="A2464" t="s">
        <v>274</v>
      </c>
      <c r="B2464" t="s">
        <v>293</v>
      </c>
      <c r="C2464">
        <v>2390</v>
      </c>
      <c r="D2464">
        <v>14001</v>
      </c>
      <c r="F2464">
        <v>2020</v>
      </c>
      <c r="G2464">
        <v>6</v>
      </c>
      <c r="H2464">
        <v>1.97</v>
      </c>
      <c r="I2464">
        <v>0.56999999999999995</v>
      </c>
      <c r="K2464">
        <v>8.9999999999999993E-3</v>
      </c>
      <c r="L2464">
        <v>0.1353</v>
      </c>
      <c r="M2464">
        <v>22.4</v>
      </c>
      <c r="N2464">
        <v>7.3300000000000004E-2</v>
      </c>
      <c r="O2464">
        <v>2.5999999999999999E-2</v>
      </c>
      <c r="P2464">
        <v>0.15</v>
      </c>
      <c r="Q2464">
        <v>347</v>
      </c>
      <c r="R2464" t="s">
        <v>34</v>
      </c>
      <c r="S2464" t="s">
        <v>38</v>
      </c>
      <c r="T2464" t="s">
        <v>28</v>
      </c>
      <c r="V2464" t="s">
        <v>40</v>
      </c>
      <c r="Y2464" t="s">
        <v>160</v>
      </c>
    </row>
    <row r="2465" spans="1:25" x14ac:dyDescent="0.45">
      <c r="A2465" t="s">
        <v>274</v>
      </c>
      <c r="B2465" t="s">
        <v>293</v>
      </c>
      <c r="C2465">
        <v>2390</v>
      </c>
      <c r="D2465">
        <v>14001</v>
      </c>
      <c r="F2465">
        <v>2021</v>
      </c>
      <c r="G2465">
        <v>20</v>
      </c>
      <c r="H2465">
        <v>11.69</v>
      </c>
      <c r="I2465">
        <v>384.43</v>
      </c>
      <c r="K2465">
        <v>0.64600000000000002</v>
      </c>
      <c r="L2465">
        <v>0.20169999999999999</v>
      </c>
      <c r="M2465">
        <v>518.29999999999995</v>
      </c>
      <c r="N2465">
        <v>8.0799999999999997E-2</v>
      </c>
      <c r="O2465">
        <v>0.48</v>
      </c>
      <c r="P2465">
        <v>0.1497</v>
      </c>
      <c r="Q2465">
        <v>6399.1</v>
      </c>
      <c r="R2465" t="s">
        <v>34</v>
      </c>
      <c r="S2465" t="s">
        <v>38</v>
      </c>
      <c r="T2465" t="s">
        <v>28</v>
      </c>
      <c r="V2465" t="s">
        <v>40</v>
      </c>
      <c r="Y2465" t="s">
        <v>161</v>
      </c>
    </row>
    <row r="2466" spans="1:25" x14ac:dyDescent="0.45">
      <c r="A2466" t="s">
        <v>274</v>
      </c>
      <c r="B2466" t="s">
        <v>293</v>
      </c>
      <c r="C2466">
        <v>2390</v>
      </c>
      <c r="D2466">
        <v>14001</v>
      </c>
      <c r="F2466">
        <v>2022</v>
      </c>
      <c r="G2466">
        <v>67</v>
      </c>
      <c r="H2466">
        <v>40.61</v>
      </c>
      <c r="I2466">
        <v>1276.73</v>
      </c>
      <c r="K2466">
        <v>2.0649999999999999</v>
      </c>
      <c r="L2466">
        <v>0.1893</v>
      </c>
      <c r="M2466">
        <v>1726.9</v>
      </c>
      <c r="N2466">
        <v>7.9399999999999998E-2</v>
      </c>
      <c r="O2466">
        <v>1.623</v>
      </c>
      <c r="P2466">
        <v>0.1502</v>
      </c>
      <c r="Q2466">
        <v>21640.3</v>
      </c>
      <c r="R2466" t="s">
        <v>34</v>
      </c>
      <c r="S2466" t="s">
        <v>38</v>
      </c>
      <c r="T2466" t="s">
        <v>28</v>
      </c>
      <c r="V2466" t="s">
        <v>40</v>
      </c>
      <c r="Y2466" t="s">
        <v>161</v>
      </c>
    </row>
    <row r="2467" spans="1:25" x14ac:dyDescent="0.45">
      <c r="A2467" t="s">
        <v>274</v>
      </c>
      <c r="B2467" t="s">
        <v>293</v>
      </c>
      <c r="C2467">
        <v>2390</v>
      </c>
      <c r="D2467">
        <v>14001</v>
      </c>
      <c r="F2467">
        <v>2023</v>
      </c>
      <c r="G2467">
        <v>21</v>
      </c>
      <c r="H2467">
        <v>11.4</v>
      </c>
      <c r="I2467">
        <v>266.58999999999997</v>
      </c>
      <c r="K2467">
        <v>0.42599999999999999</v>
      </c>
      <c r="L2467">
        <v>0.15179999999999999</v>
      </c>
      <c r="M2467">
        <v>427.7</v>
      </c>
      <c r="N2467">
        <v>7.5600000000000001E-2</v>
      </c>
      <c r="O2467">
        <v>0.42599999999999999</v>
      </c>
      <c r="P2467">
        <v>0.1522</v>
      </c>
      <c r="Q2467">
        <v>5679.1</v>
      </c>
      <c r="R2467" t="s">
        <v>34</v>
      </c>
      <c r="S2467" t="s">
        <v>38</v>
      </c>
      <c r="T2467" t="s">
        <v>28</v>
      </c>
      <c r="V2467" t="s">
        <v>40</v>
      </c>
      <c r="Y2467" t="s">
        <v>161</v>
      </c>
    </row>
    <row r="2468" spans="1:25" x14ac:dyDescent="0.45">
      <c r="A2468" t="s">
        <v>274</v>
      </c>
      <c r="B2468" t="s">
        <v>293</v>
      </c>
      <c r="C2468">
        <v>2390</v>
      </c>
      <c r="D2468">
        <v>14001</v>
      </c>
      <c r="F2468">
        <v>2024</v>
      </c>
      <c r="G2468">
        <v>5</v>
      </c>
      <c r="H2468">
        <v>1.17</v>
      </c>
      <c r="I2468">
        <v>1.17</v>
      </c>
      <c r="K2468">
        <v>0.01</v>
      </c>
      <c r="L2468">
        <v>8.0600000000000005E-2</v>
      </c>
      <c r="M2468">
        <v>16.399999999999999</v>
      </c>
      <c r="N2468">
        <v>6.7799999999999999E-2</v>
      </c>
      <c r="O2468">
        <v>0.109</v>
      </c>
      <c r="P2468">
        <v>0.9002</v>
      </c>
      <c r="Q2468">
        <v>242</v>
      </c>
      <c r="R2468" t="s">
        <v>34</v>
      </c>
      <c r="S2468" t="s">
        <v>38</v>
      </c>
      <c r="T2468" t="s">
        <v>28</v>
      </c>
      <c r="V2468" t="s">
        <v>40</v>
      </c>
      <c r="Y2468" t="s">
        <v>161</v>
      </c>
    </row>
    <row r="2469" spans="1:25" x14ac:dyDescent="0.45">
      <c r="A2469" t="s">
        <v>274</v>
      </c>
      <c r="B2469" t="s">
        <v>293</v>
      </c>
      <c r="C2469">
        <v>2390</v>
      </c>
      <c r="D2469">
        <v>15001</v>
      </c>
      <c r="F2469">
        <v>2009</v>
      </c>
      <c r="G2469">
        <v>33</v>
      </c>
      <c r="H2469">
        <v>33</v>
      </c>
      <c r="I2469">
        <v>1448</v>
      </c>
      <c r="K2469">
        <v>1.746</v>
      </c>
      <c r="L2469">
        <v>0.1391</v>
      </c>
      <c r="M2469">
        <v>1701.9</v>
      </c>
      <c r="N2469">
        <v>7.4200000000000002E-2</v>
      </c>
      <c r="O2469">
        <v>2.7930000000000001</v>
      </c>
      <c r="P2469">
        <v>0.24079999999999999</v>
      </c>
      <c r="Q2469">
        <v>22407.1</v>
      </c>
      <c r="R2469" t="s">
        <v>34</v>
      </c>
      <c r="S2469" t="s">
        <v>38</v>
      </c>
      <c r="T2469" t="s">
        <v>28</v>
      </c>
      <c r="V2469" t="s">
        <v>32</v>
      </c>
      <c r="Y2469" t="s">
        <v>103</v>
      </c>
    </row>
    <row r="2470" spans="1:25" x14ac:dyDescent="0.45">
      <c r="A2470" t="s">
        <v>274</v>
      </c>
      <c r="B2470" t="s">
        <v>293</v>
      </c>
      <c r="C2470">
        <v>2390</v>
      </c>
      <c r="D2470">
        <v>15001</v>
      </c>
      <c r="F2470">
        <v>2010</v>
      </c>
      <c r="G2470">
        <v>49</v>
      </c>
      <c r="H2470">
        <v>49</v>
      </c>
      <c r="I2470">
        <v>1832</v>
      </c>
      <c r="K2470">
        <v>0.99099999999999999</v>
      </c>
      <c r="L2470">
        <v>8.7099999999999997E-2</v>
      </c>
      <c r="M2470">
        <v>1784.8</v>
      </c>
      <c r="N2470">
        <v>6.8400000000000002E-2</v>
      </c>
      <c r="O2470">
        <v>2.7469999999999999</v>
      </c>
      <c r="P2470">
        <v>0.21290000000000001</v>
      </c>
      <c r="Q2470">
        <v>26607.1</v>
      </c>
      <c r="R2470" t="s">
        <v>34</v>
      </c>
      <c r="S2470" t="s">
        <v>38</v>
      </c>
      <c r="T2470" t="s">
        <v>28</v>
      </c>
      <c r="V2470" t="s">
        <v>32</v>
      </c>
      <c r="Y2470" t="s">
        <v>103</v>
      </c>
    </row>
    <row r="2471" spans="1:25" x14ac:dyDescent="0.45">
      <c r="A2471" t="s">
        <v>274</v>
      </c>
      <c r="B2471" t="s">
        <v>293</v>
      </c>
      <c r="C2471">
        <v>2390</v>
      </c>
      <c r="D2471">
        <v>15001</v>
      </c>
      <c r="F2471">
        <v>2011</v>
      </c>
      <c r="G2471">
        <v>52</v>
      </c>
      <c r="H2471">
        <v>51.25</v>
      </c>
      <c r="I2471">
        <v>1952.25</v>
      </c>
      <c r="K2471">
        <v>1.4970000000000001</v>
      </c>
      <c r="L2471">
        <v>9.7500000000000003E-2</v>
      </c>
      <c r="M2471">
        <v>1888.4</v>
      </c>
      <c r="N2471">
        <v>6.9599999999999995E-2</v>
      </c>
      <c r="O2471">
        <v>2.8519999999999999</v>
      </c>
      <c r="P2471">
        <v>0.20960000000000001</v>
      </c>
      <c r="Q2471">
        <v>26494.2</v>
      </c>
      <c r="R2471" t="s">
        <v>34</v>
      </c>
      <c r="S2471" t="s">
        <v>38</v>
      </c>
      <c r="T2471" t="s">
        <v>28</v>
      </c>
      <c r="V2471" t="s">
        <v>32</v>
      </c>
      <c r="Y2471" t="s">
        <v>103</v>
      </c>
    </row>
    <row r="2472" spans="1:25" x14ac:dyDescent="0.45">
      <c r="A2472" t="s">
        <v>274</v>
      </c>
      <c r="B2472" t="s">
        <v>293</v>
      </c>
      <c r="C2472">
        <v>2390</v>
      </c>
      <c r="D2472">
        <v>15001</v>
      </c>
      <c r="F2472">
        <v>2012</v>
      </c>
      <c r="G2472">
        <v>34</v>
      </c>
      <c r="H2472">
        <v>34</v>
      </c>
      <c r="I2472">
        <v>1329</v>
      </c>
      <c r="K2472">
        <v>0.32200000000000001</v>
      </c>
      <c r="L2472">
        <v>3.0499999999999999E-2</v>
      </c>
      <c r="M2472">
        <v>1332.4</v>
      </c>
      <c r="N2472">
        <v>6.2199999999999998E-2</v>
      </c>
      <c r="O2472">
        <v>1.9910000000000001</v>
      </c>
      <c r="P2472">
        <v>0.18559999999999999</v>
      </c>
      <c r="Q2472">
        <v>21413.200000000001</v>
      </c>
      <c r="R2472" t="s">
        <v>34</v>
      </c>
      <c r="S2472" t="s">
        <v>38</v>
      </c>
      <c r="T2472" t="s">
        <v>28</v>
      </c>
      <c r="V2472" t="s">
        <v>32</v>
      </c>
      <c r="Y2472" t="s">
        <v>283</v>
      </c>
    </row>
    <row r="2473" spans="1:25" x14ac:dyDescent="0.45">
      <c r="A2473" t="s">
        <v>274</v>
      </c>
      <c r="B2473" t="s">
        <v>293</v>
      </c>
      <c r="C2473">
        <v>2390</v>
      </c>
      <c r="D2473">
        <v>15001</v>
      </c>
      <c r="F2473">
        <v>2013</v>
      </c>
      <c r="G2473">
        <v>0</v>
      </c>
      <c r="H2473">
        <v>0</v>
      </c>
      <c r="R2473" t="s">
        <v>34</v>
      </c>
      <c r="S2473" t="s">
        <v>38</v>
      </c>
      <c r="T2473" t="s">
        <v>28</v>
      </c>
      <c r="V2473" t="s">
        <v>32</v>
      </c>
      <c r="Y2473" t="s">
        <v>283</v>
      </c>
    </row>
    <row r="2474" spans="1:25" x14ac:dyDescent="0.45">
      <c r="A2474" t="s">
        <v>274</v>
      </c>
      <c r="B2474" t="s">
        <v>293</v>
      </c>
      <c r="C2474">
        <v>2390</v>
      </c>
      <c r="D2474">
        <v>15001</v>
      </c>
      <c r="F2474">
        <v>2014</v>
      </c>
      <c r="G2474">
        <v>52</v>
      </c>
      <c r="H2474">
        <v>24.85</v>
      </c>
      <c r="I2474">
        <v>719.23</v>
      </c>
      <c r="K2474">
        <v>0.71799999999999997</v>
      </c>
      <c r="L2474">
        <v>9.6799999999999997E-2</v>
      </c>
      <c r="M2474">
        <v>954.4</v>
      </c>
      <c r="N2474">
        <v>6.93E-2</v>
      </c>
      <c r="O2474">
        <v>1.44</v>
      </c>
      <c r="P2474">
        <v>0.2092</v>
      </c>
      <c r="Q2474">
        <v>13534</v>
      </c>
      <c r="R2474" t="s">
        <v>34</v>
      </c>
      <c r="S2474" t="s">
        <v>38</v>
      </c>
      <c r="T2474" t="s">
        <v>28</v>
      </c>
      <c r="V2474" t="s">
        <v>32</v>
      </c>
      <c r="Y2474" t="s">
        <v>283</v>
      </c>
    </row>
    <row r="2475" spans="1:25" x14ac:dyDescent="0.45">
      <c r="A2475" t="s">
        <v>274</v>
      </c>
      <c r="B2475" t="s">
        <v>293</v>
      </c>
      <c r="C2475">
        <v>2390</v>
      </c>
      <c r="D2475">
        <v>15001</v>
      </c>
      <c r="F2475">
        <v>2015</v>
      </c>
      <c r="G2475">
        <v>81</v>
      </c>
      <c r="H2475">
        <v>54.47</v>
      </c>
      <c r="I2475">
        <v>1871.57</v>
      </c>
      <c r="K2475">
        <v>2.0150000000000001</v>
      </c>
      <c r="L2475">
        <v>0.13519999999999999</v>
      </c>
      <c r="M2475">
        <v>2306.5</v>
      </c>
      <c r="N2475">
        <v>7.3499999999999996E-2</v>
      </c>
      <c r="O2475">
        <v>3.5230000000000001</v>
      </c>
      <c r="P2475">
        <v>0.21410000000000001</v>
      </c>
      <c r="Q2475">
        <v>31675</v>
      </c>
      <c r="R2475" t="s">
        <v>34</v>
      </c>
      <c r="S2475" t="s">
        <v>38</v>
      </c>
      <c r="T2475" t="s">
        <v>28</v>
      </c>
      <c r="V2475" t="s">
        <v>294</v>
      </c>
      <c r="Y2475" t="s">
        <v>284</v>
      </c>
    </row>
    <row r="2476" spans="1:25" x14ac:dyDescent="0.45">
      <c r="A2476" t="s">
        <v>274</v>
      </c>
      <c r="B2476" t="s">
        <v>293</v>
      </c>
      <c r="C2476">
        <v>2390</v>
      </c>
      <c r="D2476">
        <v>15001</v>
      </c>
      <c r="F2476">
        <v>2016</v>
      </c>
      <c r="G2476">
        <v>68</v>
      </c>
      <c r="H2476">
        <v>48.52</v>
      </c>
      <c r="I2476">
        <v>1592.8</v>
      </c>
      <c r="K2476">
        <v>0.17399999999999999</v>
      </c>
      <c r="L2476">
        <v>1.2999999999999999E-2</v>
      </c>
      <c r="M2476">
        <v>1787</v>
      </c>
      <c r="N2476">
        <v>6.0400000000000002E-2</v>
      </c>
      <c r="O2476">
        <v>2.2250000000000001</v>
      </c>
      <c r="P2476">
        <v>0.15010000000000001</v>
      </c>
      <c r="Q2476">
        <v>29666.5</v>
      </c>
      <c r="R2476" t="s">
        <v>34</v>
      </c>
      <c r="S2476" t="s">
        <v>38</v>
      </c>
      <c r="T2476" t="s">
        <v>28</v>
      </c>
      <c r="V2476" t="s">
        <v>40</v>
      </c>
      <c r="Y2476" t="s">
        <v>284</v>
      </c>
    </row>
    <row r="2477" spans="1:25" x14ac:dyDescent="0.45">
      <c r="A2477" t="s">
        <v>274</v>
      </c>
      <c r="B2477" t="s">
        <v>293</v>
      </c>
      <c r="C2477">
        <v>2390</v>
      </c>
      <c r="D2477">
        <v>15001</v>
      </c>
      <c r="F2477">
        <v>2017</v>
      </c>
      <c r="G2477">
        <v>26</v>
      </c>
      <c r="H2477">
        <v>13.38</v>
      </c>
      <c r="I2477">
        <v>342.96</v>
      </c>
      <c r="K2477">
        <v>0.20300000000000001</v>
      </c>
      <c r="L2477">
        <v>6.7799999999999999E-2</v>
      </c>
      <c r="M2477">
        <v>464</v>
      </c>
      <c r="N2477">
        <v>6.5799999999999997E-2</v>
      </c>
      <c r="O2477">
        <v>0.53400000000000003</v>
      </c>
      <c r="P2477">
        <v>0.15010000000000001</v>
      </c>
      <c r="Q2477">
        <v>7125</v>
      </c>
      <c r="R2477" t="s">
        <v>34</v>
      </c>
      <c r="S2477" t="s">
        <v>38</v>
      </c>
      <c r="T2477" t="s">
        <v>28</v>
      </c>
      <c r="V2477" t="s">
        <v>40</v>
      </c>
      <c r="Y2477" t="s">
        <v>285</v>
      </c>
    </row>
    <row r="2478" spans="1:25" x14ac:dyDescent="0.45">
      <c r="A2478" t="s">
        <v>274</v>
      </c>
      <c r="B2478" t="s">
        <v>293</v>
      </c>
      <c r="C2478">
        <v>2390</v>
      </c>
      <c r="D2478">
        <v>15001</v>
      </c>
      <c r="F2478">
        <v>2018</v>
      </c>
      <c r="G2478">
        <v>49</v>
      </c>
      <c r="H2478">
        <v>30.57</v>
      </c>
      <c r="I2478">
        <v>1572.71</v>
      </c>
      <c r="K2478">
        <v>1.897</v>
      </c>
      <c r="L2478">
        <v>0.15509999999999999</v>
      </c>
      <c r="M2478">
        <v>1732.6</v>
      </c>
      <c r="N2478">
        <v>7.6600000000000001E-2</v>
      </c>
      <c r="O2478">
        <v>1.677</v>
      </c>
      <c r="P2478">
        <v>0.15</v>
      </c>
      <c r="Q2478">
        <v>22360.2</v>
      </c>
      <c r="R2478" t="s">
        <v>34</v>
      </c>
      <c r="S2478" t="s">
        <v>38</v>
      </c>
      <c r="T2478" t="s">
        <v>28</v>
      </c>
      <c r="V2478" t="s">
        <v>40</v>
      </c>
      <c r="Y2478" t="s">
        <v>285</v>
      </c>
    </row>
    <row r="2479" spans="1:25" x14ac:dyDescent="0.45">
      <c r="A2479" t="s">
        <v>274</v>
      </c>
      <c r="B2479" t="s">
        <v>293</v>
      </c>
      <c r="C2479">
        <v>2390</v>
      </c>
      <c r="D2479">
        <v>15001</v>
      </c>
      <c r="F2479">
        <v>2019</v>
      </c>
      <c r="G2479">
        <v>30</v>
      </c>
      <c r="H2479">
        <v>12.46</v>
      </c>
      <c r="I2479">
        <v>349.48</v>
      </c>
      <c r="K2479">
        <v>0.104</v>
      </c>
      <c r="L2479">
        <v>8.6999999999999994E-2</v>
      </c>
      <c r="M2479">
        <v>463.4</v>
      </c>
      <c r="N2479">
        <v>6.8599999999999994E-2</v>
      </c>
      <c r="O2479">
        <v>0.56100000000000005</v>
      </c>
      <c r="P2479">
        <v>0.14990000000000001</v>
      </c>
      <c r="Q2479">
        <v>7479</v>
      </c>
      <c r="R2479" t="s">
        <v>34</v>
      </c>
      <c r="S2479" t="s">
        <v>38</v>
      </c>
      <c r="T2479" t="s">
        <v>28</v>
      </c>
      <c r="V2479" t="s">
        <v>40</v>
      </c>
      <c r="Y2479" t="s">
        <v>285</v>
      </c>
    </row>
    <row r="2480" spans="1:25" x14ac:dyDescent="0.45">
      <c r="A2480" t="s">
        <v>274</v>
      </c>
      <c r="B2480" t="s">
        <v>293</v>
      </c>
      <c r="C2480">
        <v>2390</v>
      </c>
      <c r="D2480">
        <v>15001</v>
      </c>
      <c r="F2480">
        <v>2020</v>
      </c>
      <c r="G2480">
        <v>27</v>
      </c>
      <c r="H2480">
        <v>11.08</v>
      </c>
      <c r="I2480">
        <v>250.62</v>
      </c>
      <c r="K2480">
        <v>6.8000000000000005E-2</v>
      </c>
      <c r="L2480">
        <v>3.4299999999999997E-2</v>
      </c>
      <c r="M2480">
        <v>418.5</v>
      </c>
      <c r="N2480">
        <v>6.6100000000000006E-2</v>
      </c>
      <c r="O2480">
        <v>0.51400000000000001</v>
      </c>
      <c r="P2480">
        <v>0.15429999999999999</v>
      </c>
      <c r="Q2480">
        <v>6849.1</v>
      </c>
      <c r="R2480" t="s">
        <v>34</v>
      </c>
      <c r="S2480" t="s">
        <v>38</v>
      </c>
      <c r="T2480" t="s">
        <v>28</v>
      </c>
      <c r="V2480" t="s">
        <v>40</v>
      </c>
      <c r="Y2480" t="s">
        <v>160</v>
      </c>
    </row>
    <row r="2481" spans="1:25" x14ac:dyDescent="0.45">
      <c r="A2481" t="s">
        <v>274</v>
      </c>
      <c r="B2481" t="s">
        <v>293</v>
      </c>
      <c r="C2481">
        <v>2390</v>
      </c>
      <c r="D2481">
        <v>15001</v>
      </c>
      <c r="F2481">
        <v>2021</v>
      </c>
      <c r="G2481">
        <v>27</v>
      </c>
      <c r="H2481">
        <v>15.17</v>
      </c>
      <c r="I2481">
        <v>396.54</v>
      </c>
      <c r="K2481">
        <v>0.30499999999999999</v>
      </c>
      <c r="L2481">
        <v>0.1017</v>
      </c>
      <c r="M2481">
        <v>498.7</v>
      </c>
      <c r="N2481">
        <v>7.0999999999999994E-2</v>
      </c>
      <c r="O2481">
        <v>0.55000000000000004</v>
      </c>
      <c r="P2481">
        <v>0.15110000000000001</v>
      </c>
      <c r="Q2481">
        <v>7328.7</v>
      </c>
      <c r="R2481" t="s">
        <v>34</v>
      </c>
      <c r="S2481" t="s">
        <v>38</v>
      </c>
      <c r="T2481" t="s">
        <v>28</v>
      </c>
      <c r="V2481" t="s">
        <v>40</v>
      </c>
      <c r="Y2481" t="s">
        <v>161</v>
      </c>
    </row>
    <row r="2482" spans="1:25" x14ac:dyDescent="0.45">
      <c r="A2482" t="s">
        <v>274</v>
      </c>
      <c r="B2482" t="s">
        <v>293</v>
      </c>
      <c r="C2482">
        <v>2390</v>
      </c>
      <c r="D2482">
        <v>15001</v>
      </c>
      <c r="F2482">
        <v>2022</v>
      </c>
      <c r="G2482">
        <v>64</v>
      </c>
      <c r="H2482">
        <v>45.43</v>
      </c>
      <c r="I2482">
        <v>1846.5</v>
      </c>
      <c r="K2482">
        <v>2.5299999999999998</v>
      </c>
      <c r="L2482">
        <v>0.1565</v>
      </c>
      <c r="M2482">
        <v>2257.6</v>
      </c>
      <c r="N2482">
        <v>7.6300000000000007E-2</v>
      </c>
      <c r="O2482">
        <v>2.6549999999999998</v>
      </c>
      <c r="P2482">
        <v>0.20930000000000001</v>
      </c>
      <c r="Q2482">
        <v>28916.799999999999</v>
      </c>
      <c r="R2482" t="s">
        <v>34</v>
      </c>
      <c r="S2482" t="s">
        <v>38</v>
      </c>
      <c r="T2482" t="s">
        <v>28</v>
      </c>
      <c r="V2482" t="s">
        <v>40</v>
      </c>
      <c r="Y2482" t="s">
        <v>161</v>
      </c>
    </row>
    <row r="2483" spans="1:25" x14ac:dyDescent="0.45">
      <c r="A2483" t="s">
        <v>274</v>
      </c>
      <c r="B2483" t="s">
        <v>293</v>
      </c>
      <c r="C2483">
        <v>2390</v>
      </c>
      <c r="D2483">
        <v>15001</v>
      </c>
      <c r="F2483">
        <v>2023</v>
      </c>
      <c r="G2483">
        <v>6</v>
      </c>
      <c r="H2483">
        <v>3.83</v>
      </c>
      <c r="I2483">
        <v>103</v>
      </c>
      <c r="K2483">
        <v>1E-3</v>
      </c>
      <c r="L2483">
        <v>1E-3</v>
      </c>
      <c r="M2483">
        <v>119.5</v>
      </c>
      <c r="N2483">
        <v>5.8999999999999997E-2</v>
      </c>
      <c r="O2483">
        <v>0.152</v>
      </c>
      <c r="P2483">
        <v>0.15</v>
      </c>
      <c r="Q2483">
        <v>2022.9</v>
      </c>
      <c r="R2483" t="s">
        <v>34</v>
      </c>
      <c r="S2483" t="s">
        <v>38</v>
      </c>
      <c r="T2483" t="s">
        <v>28</v>
      </c>
      <c r="V2483" t="s">
        <v>40</v>
      </c>
      <c r="Y2483" t="s">
        <v>161</v>
      </c>
    </row>
    <row r="2484" spans="1:25" x14ac:dyDescent="0.45">
      <c r="A2484" t="s">
        <v>274</v>
      </c>
      <c r="B2484" t="s">
        <v>293</v>
      </c>
      <c r="C2484">
        <v>2390</v>
      </c>
      <c r="D2484">
        <v>15001</v>
      </c>
      <c r="F2484">
        <v>2024</v>
      </c>
      <c r="G2484">
        <v>4</v>
      </c>
      <c r="H2484">
        <v>1.44</v>
      </c>
      <c r="I2484">
        <v>1.44</v>
      </c>
      <c r="K2484">
        <v>2.5999999999999999E-2</v>
      </c>
      <c r="L2484">
        <v>0.15179999999999999</v>
      </c>
      <c r="M2484">
        <v>28</v>
      </c>
      <c r="N2484">
        <v>7.5800000000000006E-2</v>
      </c>
      <c r="O2484">
        <v>0.19600000000000001</v>
      </c>
      <c r="P2484">
        <v>1.0748</v>
      </c>
      <c r="Q2484">
        <v>380</v>
      </c>
      <c r="R2484" t="s">
        <v>34</v>
      </c>
      <c r="S2484" t="s">
        <v>38</v>
      </c>
      <c r="T2484" t="s">
        <v>28</v>
      </c>
      <c r="V2484" t="s">
        <v>40</v>
      </c>
      <c r="Y2484" t="s">
        <v>161</v>
      </c>
    </row>
    <row r="2485" spans="1:25" x14ac:dyDescent="0.45">
      <c r="A2485" t="s">
        <v>274</v>
      </c>
      <c r="B2485" t="s">
        <v>293</v>
      </c>
      <c r="C2485">
        <v>2390</v>
      </c>
      <c r="D2485">
        <v>16001</v>
      </c>
      <c r="F2485">
        <v>2009</v>
      </c>
      <c r="G2485">
        <v>27</v>
      </c>
      <c r="H2485">
        <v>27</v>
      </c>
      <c r="I2485">
        <v>1101</v>
      </c>
      <c r="K2485">
        <v>1.3160000000000001</v>
      </c>
      <c r="L2485">
        <v>0.14779999999999999</v>
      </c>
      <c r="M2485">
        <v>1210.9000000000001</v>
      </c>
      <c r="N2485">
        <v>7.51E-2</v>
      </c>
      <c r="O2485">
        <v>2</v>
      </c>
      <c r="P2485">
        <v>0.24490000000000001</v>
      </c>
      <c r="Q2485">
        <v>15667.9</v>
      </c>
      <c r="R2485" t="s">
        <v>34</v>
      </c>
      <c r="S2485" t="s">
        <v>38</v>
      </c>
      <c r="T2485" t="s">
        <v>28</v>
      </c>
      <c r="V2485" t="s">
        <v>32</v>
      </c>
      <c r="Y2485" t="s">
        <v>103</v>
      </c>
    </row>
    <row r="2486" spans="1:25" x14ac:dyDescent="0.45">
      <c r="A2486" t="s">
        <v>274</v>
      </c>
      <c r="B2486" t="s">
        <v>293</v>
      </c>
      <c r="C2486">
        <v>2390</v>
      </c>
      <c r="D2486">
        <v>16001</v>
      </c>
      <c r="F2486">
        <v>2010</v>
      </c>
      <c r="G2486">
        <v>74</v>
      </c>
      <c r="H2486">
        <v>74</v>
      </c>
      <c r="I2486">
        <v>3229</v>
      </c>
      <c r="K2486">
        <v>2.6259999999999999</v>
      </c>
      <c r="L2486">
        <v>0.1096</v>
      </c>
      <c r="M2486">
        <v>3438.8</v>
      </c>
      <c r="N2486">
        <v>7.0900000000000005E-2</v>
      </c>
      <c r="O2486">
        <v>5.4459999999999997</v>
      </c>
      <c r="P2486">
        <v>0.22470000000000001</v>
      </c>
      <c r="Q2486">
        <v>48623.8</v>
      </c>
      <c r="R2486" t="s">
        <v>34</v>
      </c>
      <c r="S2486" t="s">
        <v>38</v>
      </c>
      <c r="T2486" t="s">
        <v>28</v>
      </c>
      <c r="V2486" t="s">
        <v>32</v>
      </c>
      <c r="Y2486" t="s">
        <v>103</v>
      </c>
    </row>
    <row r="2487" spans="1:25" x14ac:dyDescent="0.45">
      <c r="A2487" t="s">
        <v>274</v>
      </c>
      <c r="B2487" t="s">
        <v>293</v>
      </c>
      <c r="C2487">
        <v>2390</v>
      </c>
      <c r="D2487">
        <v>16001</v>
      </c>
      <c r="F2487">
        <v>2011</v>
      </c>
      <c r="G2487">
        <v>61</v>
      </c>
      <c r="H2487">
        <v>60.25</v>
      </c>
      <c r="I2487">
        <v>2578.25</v>
      </c>
      <c r="K2487">
        <v>2.09</v>
      </c>
      <c r="L2487">
        <v>9.3200000000000005E-2</v>
      </c>
      <c r="M2487">
        <v>3066</v>
      </c>
      <c r="N2487">
        <v>6.9099999999999995E-2</v>
      </c>
      <c r="O2487">
        <v>4.6150000000000002</v>
      </c>
      <c r="P2487">
        <v>0.20799999999999999</v>
      </c>
      <c r="Q2487">
        <v>44275.3</v>
      </c>
      <c r="R2487" t="s">
        <v>34</v>
      </c>
      <c r="S2487" t="s">
        <v>38</v>
      </c>
      <c r="T2487" t="s">
        <v>28</v>
      </c>
      <c r="V2487" t="s">
        <v>32</v>
      </c>
      <c r="Y2487" t="s">
        <v>103</v>
      </c>
    </row>
    <row r="2488" spans="1:25" x14ac:dyDescent="0.45">
      <c r="A2488" t="s">
        <v>274</v>
      </c>
      <c r="B2488" t="s">
        <v>293</v>
      </c>
      <c r="C2488">
        <v>2390</v>
      </c>
      <c r="D2488">
        <v>16001</v>
      </c>
      <c r="F2488">
        <v>2012</v>
      </c>
      <c r="G2488">
        <v>55</v>
      </c>
      <c r="H2488">
        <v>55</v>
      </c>
      <c r="I2488">
        <v>2356</v>
      </c>
      <c r="K2488">
        <v>1.4910000000000001</v>
      </c>
      <c r="L2488">
        <v>8.14E-2</v>
      </c>
      <c r="M2488">
        <v>2406.1</v>
      </c>
      <c r="N2488">
        <v>6.7799999999999999E-2</v>
      </c>
      <c r="O2488">
        <v>3.6259999999999999</v>
      </c>
      <c r="P2488">
        <v>0.20399999999999999</v>
      </c>
      <c r="Q2488">
        <v>35296.6</v>
      </c>
      <c r="R2488" t="s">
        <v>34</v>
      </c>
      <c r="S2488" t="s">
        <v>38</v>
      </c>
      <c r="T2488" t="s">
        <v>28</v>
      </c>
      <c r="V2488" t="s">
        <v>32</v>
      </c>
      <c r="Y2488" t="s">
        <v>283</v>
      </c>
    </row>
    <row r="2489" spans="1:25" x14ac:dyDescent="0.45">
      <c r="A2489" t="s">
        <v>274</v>
      </c>
      <c r="B2489" t="s">
        <v>293</v>
      </c>
      <c r="C2489">
        <v>2390</v>
      </c>
      <c r="D2489">
        <v>16001</v>
      </c>
      <c r="F2489">
        <v>2013</v>
      </c>
      <c r="G2489">
        <v>0</v>
      </c>
      <c r="H2489">
        <v>0</v>
      </c>
      <c r="R2489" t="s">
        <v>34</v>
      </c>
      <c r="S2489" t="s">
        <v>38</v>
      </c>
      <c r="T2489" t="s">
        <v>28</v>
      </c>
      <c r="V2489" t="s">
        <v>32</v>
      </c>
      <c r="Y2489" t="s">
        <v>283</v>
      </c>
    </row>
    <row r="2490" spans="1:25" x14ac:dyDescent="0.45">
      <c r="A2490" t="s">
        <v>274</v>
      </c>
      <c r="B2490" t="s">
        <v>293</v>
      </c>
      <c r="C2490">
        <v>2390</v>
      </c>
      <c r="D2490">
        <v>16001</v>
      </c>
      <c r="F2490">
        <v>2014</v>
      </c>
      <c r="G2490">
        <v>48</v>
      </c>
      <c r="H2490">
        <v>29.97</v>
      </c>
      <c r="I2490">
        <v>997.35</v>
      </c>
      <c r="K2490">
        <v>1.4650000000000001</v>
      </c>
      <c r="L2490">
        <v>0.1694</v>
      </c>
      <c r="M2490">
        <v>1310.3</v>
      </c>
      <c r="N2490">
        <v>7.7499999999999999E-2</v>
      </c>
      <c r="O2490">
        <v>2.0190000000000001</v>
      </c>
      <c r="P2490">
        <v>0.2369</v>
      </c>
      <c r="Q2490">
        <v>16798.599999999999</v>
      </c>
      <c r="R2490" t="s">
        <v>34</v>
      </c>
      <c r="S2490" t="s">
        <v>38</v>
      </c>
      <c r="T2490" t="s">
        <v>28</v>
      </c>
      <c r="V2490" t="s">
        <v>32</v>
      </c>
      <c r="Y2490" t="s">
        <v>283</v>
      </c>
    </row>
    <row r="2491" spans="1:25" x14ac:dyDescent="0.45">
      <c r="A2491" t="s">
        <v>274</v>
      </c>
      <c r="B2491" t="s">
        <v>293</v>
      </c>
      <c r="C2491">
        <v>2390</v>
      </c>
      <c r="D2491">
        <v>16001</v>
      </c>
      <c r="F2491">
        <v>2015</v>
      </c>
      <c r="G2491">
        <v>87</v>
      </c>
      <c r="H2491">
        <v>64.88</v>
      </c>
      <c r="I2491">
        <v>2687.76</v>
      </c>
      <c r="K2491">
        <v>3.3639999999999999</v>
      </c>
      <c r="L2491">
        <v>0.15670000000000001</v>
      </c>
      <c r="M2491">
        <v>3286.9</v>
      </c>
      <c r="N2491">
        <v>7.6100000000000001E-2</v>
      </c>
      <c r="O2491">
        <v>5.0330000000000004</v>
      </c>
      <c r="P2491">
        <v>0.23</v>
      </c>
      <c r="Q2491">
        <v>43301.8</v>
      </c>
      <c r="R2491" t="s">
        <v>34</v>
      </c>
      <c r="S2491" t="s">
        <v>38</v>
      </c>
      <c r="T2491" t="s">
        <v>28</v>
      </c>
      <c r="V2491" t="s">
        <v>294</v>
      </c>
      <c r="Y2491" t="s">
        <v>284</v>
      </c>
    </row>
    <row r="2492" spans="1:25" x14ac:dyDescent="0.45">
      <c r="A2492" t="s">
        <v>274</v>
      </c>
      <c r="B2492" t="s">
        <v>293</v>
      </c>
      <c r="C2492">
        <v>2390</v>
      </c>
      <c r="D2492">
        <v>16001</v>
      </c>
      <c r="F2492">
        <v>2016</v>
      </c>
      <c r="G2492">
        <v>67</v>
      </c>
      <c r="H2492">
        <v>47.93</v>
      </c>
      <c r="I2492">
        <v>1593.41</v>
      </c>
      <c r="K2492">
        <v>0.39100000000000001</v>
      </c>
      <c r="L2492">
        <v>2.8500000000000001E-2</v>
      </c>
      <c r="M2492">
        <v>1759.7</v>
      </c>
      <c r="N2492">
        <v>6.3E-2</v>
      </c>
      <c r="O2492">
        <v>2.1309999999999998</v>
      </c>
      <c r="P2492">
        <v>0.1492</v>
      </c>
      <c r="Q2492">
        <v>28419.8</v>
      </c>
      <c r="R2492" t="s">
        <v>34</v>
      </c>
      <c r="S2492" t="s">
        <v>38</v>
      </c>
      <c r="T2492" t="s">
        <v>28</v>
      </c>
      <c r="V2492" t="s">
        <v>40</v>
      </c>
      <c r="Y2492" t="s">
        <v>284</v>
      </c>
    </row>
    <row r="2493" spans="1:25" x14ac:dyDescent="0.45">
      <c r="A2493" t="s">
        <v>274</v>
      </c>
      <c r="B2493" t="s">
        <v>293</v>
      </c>
      <c r="C2493">
        <v>2390</v>
      </c>
      <c r="D2493">
        <v>16001</v>
      </c>
      <c r="F2493">
        <v>2017</v>
      </c>
      <c r="G2493">
        <v>25</v>
      </c>
      <c r="H2493">
        <v>11.2</v>
      </c>
      <c r="I2493">
        <v>263.18</v>
      </c>
      <c r="K2493">
        <v>0.23599999999999999</v>
      </c>
      <c r="L2493">
        <v>7.8E-2</v>
      </c>
      <c r="M2493">
        <v>388.3</v>
      </c>
      <c r="N2493">
        <v>6.7500000000000004E-2</v>
      </c>
      <c r="O2493">
        <v>0.42799999999999999</v>
      </c>
      <c r="P2493">
        <v>0.15040000000000001</v>
      </c>
      <c r="Q2493">
        <v>5710.1</v>
      </c>
      <c r="R2493" t="s">
        <v>34</v>
      </c>
      <c r="S2493" t="s">
        <v>38</v>
      </c>
      <c r="T2493" t="s">
        <v>28</v>
      </c>
      <c r="V2493" t="s">
        <v>40</v>
      </c>
      <c r="Y2493" t="s">
        <v>285</v>
      </c>
    </row>
    <row r="2494" spans="1:25" x14ac:dyDescent="0.45">
      <c r="A2494" t="s">
        <v>274</v>
      </c>
      <c r="B2494" t="s">
        <v>293</v>
      </c>
      <c r="C2494">
        <v>2390</v>
      </c>
      <c r="D2494">
        <v>16001</v>
      </c>
      <c r="F2494">
        <v>2018</v>
      </c>
      <c r="G2494">
        <v>30</v>
      </c>
      <c r="H2494">
        <v>16.34</v>
      </c>
      <c r="I2494">
        <v>666.06</v>
      </c>
      <c r="K2494">
        <v>0.72599999999999998</v>
      </c>
      <c r="L2494">
        <v>0.13089999999999999</v>
      </c>
      <c r="M2494">
        <v>786.3</v>
      </c>
      <c r="N2494">
        <v>7.3300000000000004E-2</v>
      </c>
      <c r="O2494">
        <v>0.79900000000000004</v>
      </c>
      <c r="P2494">
        <v>0.15010000000000001</v>
      </c>
      <c r="Q2494">
        <v>10652.3</v>
      </c>
      <c r="R2494" t="s">
        <v>34</v>
      </c>
      <c r="S2494" t="s">
        <v>38</v>
      </c>
      <c r="T2494" t="s">
        <v>28</v>
      </c>
      <c r="V2494" t="s">
        <v>40</v>
      </c>
      <c r="Y2494" t="s">
        <v>285</v>
      </c>
    </row>
    <row r="2495" spans="1:25" x14ac:dyDescent="0.45">
      <c r="A2495" t="s">
        <v>274</v>
      </c>
      <c r="B2495" t="s">
        <v>293</v>
      </c>
      <c r="C2495">
        <v>2390</v>
      </c>
      <c r="D2495">
        <v>16001</v>
      </c>
      <c r="F2495">
        <v>2019</v>
      </c>
      <c r="G2495">
        <v>18</v>
      </c>
      <c r="H2495">
        <v>8.68</v>
      </c>
      <c r="I2495">
        <v>170.87</v>
      </c>
      <c r="K2495">
        <v>4.8000000000000001E-2</v>
      </c>
      <c r="L2495">
        <v>0.1244</v>
      </c>
      <c r="M2495">
        <v>259.89999999999998</v>
      </c>
      <c r="N2495">
        <v>7.2300000000000003E-2</v>
      </c>
      <c r="O2495">
        <v>0.317</v>
      </c>
      <c r="P2495">
        <v>0.14990000000000001</v>
      </c>
      <c r="Q2495">
        <v>4230</v>
      </c>
      <c r="R2495" t="s">
        <v>34</v>
      </c>
      <c r="S2495" t="s">
        <v>38</v>
      </c>
      <c r="T2495" t="s">
        <v>28</v>
      </c>
      <c r="V2495" t="s">
        <v>40</v>
      </c>
      <c r="Y2495" t="s">
        <v>285</v>
      </c>
    </row>
    <row r="2496" spans="1:25" x14ac:dyDescent="0.45">
      <c r="A2496" t="s">
        <v>274</v>
      </c>
      <c r="B2496" t="s">
        <v>293</v>
      </c>
      <c r="C2496">
        <v>2390</v>
      </c>
      <c r="D2496">
        <v>16001</v>
      </c>
      <c r="F2496">
        <v>2020</v>
      </c>
      <c r="G2496">
        <v>29</v>
      </c>
      <c r="H2496">
        <v>18.59</v>
      </c>
      <c r="I2496">
        <v>533.54999999999995</v>
      </c>
      <c r="K2496">
        <v>0.98799999999999999</v>
      </c>
      <c r="L2496">
        <v>0.20200000000000001</v>
      </c>
      <c r="M2496">
        <v>792.3</v>
      </c>
      <c r="N2496">
        <v>8.1100000000000005E-2</v>
      </c>
      <c r="O2496">
        <v>0.73399999999999999</v>
      </c>
      <c r="P2496">
        <v>0.15</v>
      </c>
      <c r="Q2496">
        <v>9783.7000000000007</v>
      </c>
      <c r="R2496" t="s">
        <v>34</v>
      </c>
      <c r="S2496" t="s">
        <v>38</v>
      </c>
      <c r="T2496" t="s">
        <v>28</v>
      </c>
      <c r="V2496" t="s">
        <v>40</v>
      </c>
      <c r="Y2496" t="s">
        <v>160</v>
      </c>
    </row>
    <row r="2497" spans="1:25" x14ac:dyDescent="0.45">
      <c r="A2497" t="s">
        <v>274</v>
      </c>
      <c r="B2497" t="s">
        <v>293</v>
      </c>
      <c r="C2497">
        <v>2390</v>
      </c>
      <c r="D2497">
        <v>16001</v>
      </c>
      <c r="F2497">
        <v>2021</v>
      </c>
      <c r="G2497">
        <v>17</v>
      </c>
      <c r="H2497">
        <v>10.71</v>
      </c>
      <c r="I2497">
        <v>301.45999999999998</v>
      </c>
      <c r="K2497">
        <v>2E-3</v>
      </c>
      <c r="L2497">
        <v>8.0000000000000004E-4</v>
      </c>
      <c r="M2497">
        <v>332</v>
      </c>
      <c r="N2497">
        <v>5.8700000000000002E-2</v>
      </c>
      <c r="O2497">
        <v>0.42199999999999999</v>
      </c>
      <c r="P2497">
        <v>0.14979999999999999</v>
      </c>
      <c r="Q2497">
        <v>5629</v>
      </c>
      <c r="R2497" t="s">
        <v>34</v>
      </c>
      <c r="S2497" t="s">
        <v>38</v>
      </c>
      <c r="T2497" t="s">
        <v>28</v>
      </c>
      <c r="V2497" t="s">
        <v>40</v>
      </c>
      <c r="Y2497" t="s">
        <v>161</v>
      </c>
    </row>
    <row r="2498" spans="1:25" x14ac:dyDescent="0.45">
      <c r="A2498" t="s">
        <v>274</v>
      </c>
      <c r="B2498" t="s">
        <v>293</v>
      </c>
      <c r="C2498">
        <v>2390</v>
      </c>
      <c r="D2498">
        <v>16001</v>
      </c>
      <c r="F2498">
        <v>2022</v>
      </c>
      <c r="G2498">
        <v>44</v>
      </c>
      <c r="H2498">
        <v>30.19</v>
      </c>
      <c r="I2498">
        <v>1013.55</v>
      </c>
      <c r="K2498">
        <v>1.42</v>
      </c>
      <c r="L2498">
        <v>0.1416</v>
      </c>
      <c r="M2498">
        <v>1449</v>
      </c>
      <c r="N2498">
        <v>7.4399999999999994E-2</v>
      </c>
      <c r="O2498">
        <v>1.4490000000000001</v>
      </c>
      <c r="P2498">
        <v>0.15</v>
      </c>
      <c r="Q2498">
        <v>19314.900000000001</v>
      </c>
      <c r="R2498" t="s">
        <v>34</v>
      </c>
      <c r="S2498" t="s">
        <v>38</v>
      </c>
      <c r="T2498" t="s">
        <v>28</v>
      </c>
      <c r="V2498" t="s">
        <v>40</v>
      </c>
      <c r="Y2498" t="s">
        <v>161</v>
      </c>
    </row>
    <row r="2499" spans="1:25" x14ac:dyDescent="0.45">
      <c r="A2499" t="s">
        <v>274</v>
      </c>
      <c r="B2499" t="s">
        <v>293</v>
      </c>
      <c r="C2499">
        <v>2390</v>
      </c>
      <c r="D2499">
        <v>16001</v>
      </c>
      <c r="F2499">
        <v>2023</v>
      </c>
      <c r="G2499">
        <v>19</v>
      </c>
      <c r="H2499">
        <v>9.43</v>
      </c>
      <c r="I2499">
        <v>187</v>
      </c>
      <c r="K2499">
        <v>0.34</v>
      </c>
      <c r="L2499">
        <v>0.1246</v>
      </c>
      <c r="M2499">
        <v>402</v>
      </c>
      <c r="N2499">
        <v>7.2700000000000001E-2</v>
      </c>
      <c r="O2499">
        <v>0.41699999999999998</v>
      </c>
      <c r="P2499">
        <v>0.15</v>
      </c>
      <c r="Q2499">
        <v>5559</v>
      </c>
      <c r="R2499" t="s">
        <v>34</v>
      </c>
      <c r="S2499" t="s">
        <v>38</v>
      </c>
      <c r="T2499" t="s">
        <v>28</v>
      </c>
      <c r="V2499" t="s">
        <v>40</v>
      </c>
      <c r="Y2499" t="s">
        <v>161</v>
      </c>
    </row>
    <row r="2500" spans="1:25" x14ac:dyDescent="0.45">
      <c r="A2500" t="s">
        <v>274</v>
      </c>
      <c r="B2500" t="s">
        <v>293</v>
      </c>
      <c r="C2500">
        <v>2390</v>
      </c>
      <c r="D2500">
        <v>16001</v>
      </c>
      <c r="F2500">
        <v>2024</v>
      </c>
      <c r="G2500">
        <v>3</v>
      </c>
      <c r="H2500">
        <v>0.61</v>
      </c>
      <c r="I2500">
        <v>0.61</v>
      </c>
      <c r="K2500">
        <v>0.01</v>
      </c>
      <c r="L2500">
        <v>0.13600000000000001</v>
      </c>
      <c r="M2500">
        <v>9.8000000000000007</v>
      </c>
      <c r="N2500">
        <v>7.3300000000000004E-2</v>
      </c>
      <c r="O2500">
        <v>6.9000000000000006E-2</v>
      </c>
      <c r="P2500">
        <v>1.0353000000000001</v>
      </c>
      <c r="Q2500">
        <v>128.9</v>
      </c>
      <c r="R2500" t="s">
        <v>34</v>
      </c>
      <c r="S2500" t="s">
        <v>38</v>
      </c>
      <c r="T2500" t="s">
        <v>28</v>
      </c>
      <c r="V2500" t="s">
        <v>40</v>
      </c>
      <c r="Y2500" t="s">
        <v>161</v>
      </c>
    </row>
    <row r="2501" spans="1:25" x14ac:dyDescent="0.45">
      <c r="A2501" t="s">
        <v>274</v>
      </c>
      <c r="B2501" t="s">
        <v>295</v>
      </c>
      <c r="C2501">
        <v>2393</v>
      </c>
      <c r="D2501">
        <v>4</v>
      </c>
      <c r="F2501">
        <v>2009</v>
      </c>
      <c r="G2501">
        <v>45</v>
      </c>
      <c r="H2501">
        <v>41.67</v>
      </c>
      <c r="I2501">
        <v>2069.15</v>
      </c>
      <c r="K2501">
        <v>8.9999999999999993E-3</v>
      </c>
      <c r="L2501">
        <v>1E-3</v>
      </c>
      <c r="M2501">
        <v>1752.519</v>
      </c>
      <c r="N2501">
        <v>5.91E-2</v>
      </c>
      <c r="O2501">
        <v>1.931</v>
      </c>
      <c r="P2501">
        <v>0.12989999999999999</v>
      </c>
      <c r="Q2501">
        <v>29484.995999999999</v>
      </c>
      <c r="R2501" t="s">
        <v>34</v>
      </c>
      <c r="S2501" t="s">
        <v>38</v>
      </c>
      <c r="T2501" t="s">
        <v>89</v>
      </c>
      <c r="V2501" t="s">
        <v>32</v>
      </c>
      <c r="Y2501" t="s">
        <v>107</v>
      </c>
    </row>
    <row r="2502" spans="1:25" x14ac:dyDescent="0.45">
      <c r="A2502" t="s">
        <v>274</v>
      </c>
      <c r="B2502" t="s">
        <v>295</v>
      </c>
      <c r="C2502">
        <v>2393</v>
      </c>
      <c r="D2502">
        <v>4</v>
      </c>
      <c r="F2502">
        <v>2010</v>
      </c>
      <c r="G2502">
        <v>69</v>
      </c>
      <c r="H2502">
        <v>62.9</v>
      </c>
      <c r="I2502">
        <v>2993.77</v>
      </c>
      <c r="K2502">
        <v>1.4999999999999999E-2</v>
      </c>
      <c r="L2502">
        <v>1.6000000000000001E-3</v>
      </c>
      <c r="M2502">
        <v>2526.6109999999999</v>
      </c>
      <c r="N2502">
        <v>5.9700000000000003E-2</v>
      </c>
      <c r="O2502">
        <v>2.7869999999999999</v>
      </c>
      <c r="P2502">
        <v>0.12989999999999999</v>
      </c>
      <c r="Q2502">
        <v>42437.529000000002</v>
      </c>
      <c r="R2502" t="s">
        <v>34</v>
      </c>
      <c r="S2502" t="s">
        <v>38</v>
      </c>
      <c r="T2502" t="s">
        <v>89</v>
      </c>
      <c r="V2502" t="s">
        <v>32</v>
      </c>
      <c r="Y2502" t="s">
        <v>107</v>
      </c>
    </row>
    <row r="2503" spans="1:25" x14ac:dyDescent="0.45">
      <c r="A2503" t="s">
        <v>274</v>
      </c>
      <c r="B2503" t="s">
        <v>295</v>
      </c>
      <c r="C2503">
        <v>2393</v>
      </c>
      <c r="D2503">
        <v>4</v>
      </c>
      <c r="F2503">
        <v>2011</v>
      </c>
      <c r="G2503">
        <v>145</v>
      </c>
      <c r="H2503">
        <v>129.47999999999999</v>
      </c>
      <c r="I2503">
        <v>5857.36</v>
      </c>
      <c r="K2503">
        <v>2.5000000000000001E-2</v>
      </c>
      <c r="L2503">
        <v>1E-3</v>
      </c>
      <c r="M2503">
        <v>5022.3590000000004</v>
      </c>
      <c r="N2503">
        <v>5.91E-2</v>
      </c>
      <c r="O2503">
        <v>5.7009999999999996</v>
      </c>
      <c r="P2503">
        <v>0.13020000000000001</v>
      </c>
      <c r="Q2503">
        <v>84517.721999999994</v>
      </c>
      <c r="R2503" t="s">
        <v>34</v>
      </c>
      <c r="S2503" t="s">
        <v>38</v>
      </c>
      <c r="T2503" t="s">
        <v>89</v>
      </c>
      <c r="V2503" t="s">
        <v>32</v>
      </c>
      <c r="Y2503" t="s">
        <v>107</v>
      </c>
    </row>
    <row r="2504" spans="1:25" x14ac:dyDescent="0.45">
      <c r="A2504" t="s">
        <v>274</v>
      </c>
      <c r="B2504" t="s">
        <v>295</v>
      </c>
      <c r="C2504">
        <v>2393</v>
      </c>
      <c r="D2504">
        <v>4</v>
      </c>
      <c r="F2504">
        <v>2012</v>
      </c>
      <c r="G2504">
        <v>211</v>
      </c>
      <c r="H2504">
        <v>190.99</v>
      </c>
      <c r="I2504">
        <v>8556.7999999999993</v>
      </c>
      <c r="K2504">
        <v>3.6999999999999998E-2</v>
      </c>
      <c r="L2504">
        <v>1E-3</v>
      </c>
      <c r="M2504">
        <v>7387.5209999999997</v>
      </c>
      <c r="N2504">
        <v>5.8999999999999997E-2</v>
      </c>
      <c r="O2504">
        <v>8.2409999999999997</v>
      </c>
      <c r="P2504">
        <v>0.12959999999999999</v>
      </c>
      <c r="Q2504">
        <v>124319.753</v>
      </c>
      <c r="R2504" t="s">
        <v>34</v>
      </c>
      <c r="S2504" t="s">
        <v>38</v>
      </c>
      <c r="T2504" t="s">
        <v>89</v>
      </c>
      <c r="V2504" t="s">
        <v>32</v>
      </c>
      <c r="Y2504" t="s">
        <v>277</v>
      </c>
    </row>
    <row r="2505" spans="1:25" x14ac:dyDescent="0.45">
      <c r="A2505" t="s">
        <v>274</v>
      </c>
      <c r="B2505" t="s">
        <v>295</v>
      </c>
      <c r="C2505">
        <v>2393</v>
      </c>
      <c r="D2505">
        <v>4</v>
      </c>
      <c r="F2505">
        <v>2013</v>
      </c>
      <c r="G2505">
        <v>142</v>
      </c>
      <c r="H2505">
        <v>127.73</v>
      </c>
      <c r="I2505">
        <v>5741.83</v>
      </c>
      <c r="K2505">
        <v>3.7999999999999999E-2</v>
      </c>
      <c r="L2505">
        <v>1.4E-3</v>
      </c>
      <c r="M2505">
        <v>4927.8469999999998</v>
      </c>
      <c r="N2505">
        <v>5.9499999999999997E-2</v>
      </c>
      <c r="O2505">
        <v>5.548</v>
      </c>
      <c r="P2505">
        <v>0.13250000000000001</v>
      </c>
      <c r="Q2505">
        <v>82467.009999999995</v>
      </c>
      <c r="R2505" t="s">
        <v>34</v>
      </c>
      <c r="S2505" t="s">
        <v>38</v>
      </c>
      <c r="T2505" t="s">
        <v>89</v>
      </c>
      <c r="V2505" t="s">
        <v>32</v>
      </c>
      <c r="Y2505" t="s">
        <v>277</v>
      </c>
    </row>
    <row r="2506" spans="1:25" x14ac:dyDescent="0.45">
      <c r="A2506" t="s">
        <v>274</v>
      </c>
      <c r="B2506" t="s">
        <v>295</v>
      </c>
      <c r="C2506">
        <v>2393</v>
      </c>
      <c r="D2506">
        <v>4</v>
      </c>
      <c r="F2506">
        <v>2014</v>
      </c>
      <c r="G2506">
        <v>324</v>
      </c>
      <c r="H2506">
        <v>295.17</v>
      </c>
      <c r="I2506">
        <v>16182.57</v>
      </c>
      <c r="K2506">
        <v>0.69799999999999995</v>
      </c>
      <c r="L2506">
        <v>6.8999999999999999E-3</v>
      </c>
      <c r="M2506">
        <v>14411.302</v>
      </c>
      <c r="N2506">
        <v>6.7000000000000004E-2</v>
      </c>
      <c r="O2506">
        <v>16.097999999999999</v>
      </c>
      <c r="P2506">
        <v>0.14810000000000001</v>
      </c>
      <c r="Q2506">
        <v>214884.125</v>
      </c>
      <c r="R2506" t="s">
        <v>34</v>
      </c>
      <c r="S2506" t="s">
        <v>38</v>
      </c>
      <c r="T2506" t="s">
        <v>89</v>
      </c>
      <c r="V2506" t="s">
        <v>32</v>
      </c>
      <c r="Y2506" t="s">
        <v>277</v>
      </c>
    </row>
    <row r="2507" spans="1:25" x14ac:dyDescent="0.45">
      <c r="A2507" t="s">
        <v>274</v>
      </c>
      <c r="B2507" t="s">
        <v>295</v>
      </c>
      <c r="C2507">
        <v>2393</v>
      </c>
      <c r="D2507">
        <v>4</v>
      </c>
      <c r="F2507">
        <v>2015</v>
      </c>
      <c r="G2507">
        <v>196</v>
      </c>
      <c r="H2507">
        <v>170.35</v>
      </c>
      <c r="I2507">
        <v>7642</v>
      </c>
      <c r="K2507">
        <v>3.1E-2</v>
      </c>
      <c r="L2507">
        <v>1E-3</v>
      </c>
      <c r="M2507">
        <v>6133.3040000000001</v>
      </c>
      <c r="N2507">
        <v>5.91E-2</v>
      </c>
      <c r="O2507">
        <v>1.7270000000000001</v>
      </c>
      <c r="P2507">
        <v>4.7E-2</v>
      </c>
      <c r="Q2507">
        <v>103193.726</v>
      </c>
      <c r="R2507" t="s">
        <v>34</v>
      </c>
      <c r="T2507" t="s">
        <v>89</v>
      </c>
      <c r="V2507" t="s">
        <v>296</v>
      </c>
      <c r="Y2507" t="s">
        <v>297</v>
      </c>
    </row>
    <row r="2508" spans="1:25" x14ac:dyDescent="0.45">
      <c r="A2508" t="s">
        <v>274</v>
      </c>
      <c r="B2508" t="s">
        <v>295</v>
      </c>
      <c r="C2508">
        <v>2393</v>
      </c>
      <c r="D2508">
        <v>4</v>
      </c>
      <c r="F2508">
        <v>2016</v>
      </c>
      <c r="G2508">
        <v>255</v>
      </c>
      <c r="H2508">
        <v>229.84</v>
      </c>
      <c r="I2508">
        <v>10604.7</v>
      </c>
      <c r="K2508">
        <v>4.2999999999999997E-2</v>
      </c>
      <c r="L2508">
        <v>1E-3</v>
      </c>
      <c r="M2508">
        <v>8432.7189999999991</v>
      </c>
      <c r="N2508">
        <v>5.91E-2</v>
      </c>
      <c r="O2508">
        <v>2.161</v>
      </c>
      <c r="P2508">
        <v>4.24E-2</v>
      </c>
      <c r="Q2508">
        <v>141886.21599999999</v>
      </c>
      <c r="R2508" t="s">
        <v>34</v>
      </c>
      <c r="T2508" t="s">
        <v>89</v>
      </c>
      <c r="V2508" t="s">
        <v>298</v>
      </c>
      <c r="Y2508" t="s">
        <v>297</v>
      </c>
    </row>
    <row r="2509" spans="1:25" x14ac:dyDescent="0.45">
      <c r="A2509" t="s">
        <v>274</v>
      </c>
      <c r="B2509" t="s">
        <v>295</v>
      </c>
      <c r="C2509">
        <v>2393</v>
      </c>
      <c r="D2509">
        <v>4</v>
      </c>
      <c r="F2509">
        <v>2017</v>
      </c>
      <c r="G2509">
        <v>77</v>
      </c>
      <c r="H2509">
        <v>66.03</v>
      </c>
      <c r="I2509">
        <v>2972.31</v>
      </c>
      <c r="K2509">
        <v>1.2E-2</v>
      </c>
      <c r="L2509">
        <v>1E-3</v>
      </c>
      <c r="M2509">
        <v>2361.7840000000001</v>
      </c>
      <c r="N2509">
        <v>5.91E-2</v>
      </c>
      <c r="O2509">
        <v>0.60799999999999998</v>
      </c>
      <c r="P2509">
        <v>4.6199999999999998E-2</v>
      </c>
      <c r="Q2509">
        <v>39744.67</v>
      </c>
      <c r="R2509" t="s">
        <v>34</v>
      </c>
      <c r="T2509" t="s">
        <v>89</v>
      </c>
      <c r="V2509" t="s">
        <v>298</v>
      </c>
      <c r="Y2509" t="s">
        <v>299</v>
      </c>
    </row>
    <row r="2510" spans="1:25" x14ac:dyDescent="0.45">
      <c r="A2510" t="s">
        <v>274</v>
      </c>
      <c r="B2510" t="s">
        <v>295</v>
      </c>
      <c r="C2510">
        <v>2393</v>
      </c>
      <c r="D2510">
        <v>4</v>
      </c>
      <c r="F2510">
        <v>2018</v>
      </c>
      <c r="G2510">
        <v>34</v>
      </c>
      <c r="H2510">
        <v>26.27</v>
      </c>
      <c r="I2510">
        <v>1094.4000000000001</v>
      </c>
      <c r="K2510">
        <v>5.0000000000000001E-3</v>
      </c>
      <c r="L2510">
        <v>1E-3</v>
      </c>
      <c r="M2510">
        <v>892.81299999999999</v>
      </c>
      <c r="N2510">
        <v>5.91E-2</v>
      </c>
      <c r="O2510">
        <v>0.28100000000000003</v>
      </c>
      <c r="P2510">
        <v>5.4100000000000002E-2</v>
      </c>
      <c r="Q2510">
        <v>15021.273999999999</v>
      </c>
      <c r="R2510" t="s">
        <v>34</v>
      </c>
      <c r="T2510" t="s">
        <v>89</v>
      </c>
      <c r="V2510" t="s">
        <v>298</v>
      </c>
      <c r="Y2510" t="s">
        <v>299</v>
      </c>
    </row>
    <row r="2511" spans="1:25" x14ac:dyDescent="0.45">
      <c r="A2511" t="s">
        <v>274</v>
      </c>
      <c r="B2511" t="s">
        <v>295</v>
      </c>
      <c r="C2511">
        <v>2393</v>
      </c>
      <c r="D2511">
        <v>4</v>
      </c>
      <c r="F2511">
        <v>2019</v>
      </c>
      <c r="G2511">
        <v>53</v>
      </c>
      <c r="H2511">
        <v>45.35</v>
      </c>
      <c r="I2511">
        <v>2126.9299999999998</v>
      </c>
      <c r="K2511">
        <v>8.0000000000000002E-3</v>
      </c>
      <c r="L2511">
        <v>1E-3</v>
      </c>
      <c r="M2511">
        <v>1677.952</v>
      </c>
      <c r="N2511">
        <v>5.91E-2</v>
      </c>
      <c r="O2511">
        <v>0.54500000000000004</v>
      </c>
      <c r="P2511">
        <v>5.0500000000000003E-2</v>
      </c>
      <c r="Q2511">
        <v>28242.71</v>
      </c>
      <c r="R2511" t="s">
        <v>34</v>
      </c>
      <c r="T2511" t="s">
        <v>89</v>
      </c>
      <c r="V2511" t="s">
        <v>298</v>
      </c>
      <c r="Y2511" t="s">
        <v>299</v>
      </c>
    </row>
    <row r="2512" spans="1:25" x14ac:dyDescent="0.45">
      <c r="A2512" t="s">
        <v>274</v>
      </c>
      <c r="B2512" t="s">
        <v>295</v>
      </c>
      <c r="C2512">
        <v>2393</v>
      </c>
      <c r="D2512">
        <v>4</v>
      </c>
      <c r="F2512">
        <v>2020</v>
      </c>
      <c r="G2512">
        <v>63</v>
      </c>
      <c r="H2512">
        <v>53.8</v>
      </c>
      <c r="I2512">
        <v>2330.0700000000002</v>
      </c>
      <c r="K2512">
        <v>0.01</v>
      </c>
      <c r="L2512">
        <v>1E-3</v>
      </c>
      <c r="M2512">
        <v>1884.518</v>
      </c>
      <c r="N2512">
        <v>5.91E-2</v>
      </c>
      <c r="O2512">
        <v>0.59099999999999997</v>
      </c>
      <c r="P2512">
        <v>5.11E-2</v>
      </c>
      <c r="Q2512">
        <v>31710.327000000001</v>
      </c>
      <c r="R2512" t="s">
        <v>34</v>
      </c>
      <c r="T2512" t="s">
        <v>89</v>
      </c>
      <c r="V2512" t="s">
        <v>298</v>
      </c>
      <c r="Y2512" t="s">
        <v>147</v>
      </c>
    </row>
    <row r="2513" spans="1:25" x14ac:dyDescent="0.45">
      <c r="A2513" t="s">
        <v>274</v>
      </c>
      <c r="B2513" t="s">
        <v>295</v>
      </c>
      <c r="C2513">
        <v>2393</v>
      </c>
      <c r="D2513">
        <v>4</v>
      </c>
      <c r="F2513">
        <v>2021</v>
      </c>
      <c r="G2513">
        <v>292</v>
      </c>
      <c r="H2513">
        <v>260.69</v>
      </c>
      <c r="I2513">
        <v>12110.21</v>
      </c>
      <c r="K2513">
        <v>4.8000000000000001E-2</v>
      </c>
      <c r="L2513">
        <v>1E-3</v>
      </c>
      <c r="M2513">
        <v>9590.8649999999998</v>
      </c>
      <c r="N2513">
        <v>5.91E-2</v>
      </c>
      <c r="O2513">
        <v>2.077</v>
      </c>
      <c r="P2513">
        <v>3.78E-2</v>
      </c>
      <c r="Q2513">
        <v>161393.32999999999</v>
      </c>
      <c r="R2513" t="s">
        <v>34</v>
      </c>
      <c r="T2513" t="s">
        <v>89</v>
      </c>
      <c r="V2513" t="s">
        <v>298</v>
      </c>
      <c r="Y2513" t="s">
        <v>152</v>
      </c>
    </row>
    <row r="2514" spans="1:25" x14ac:dyDescent="0.45">
      <c r="A2514" t="s">
        <v>274</v>
      </c>
      <c r="B2514" t="s">
        <v>295</v>
      </c>
      <c r="C2514">
        <v>2393</v>
      </c>
      <c r="D2514">
        <v>4</v>
      </c>
      <c r="F2514">
        <v>2022</v>
      </c>
      <c r="G2514">
        <v>385</v>
      </c>
      <c r="H2514">
        <v>333.25</v>
      </c>
      <c r="I2514">
        <v>15039.98</v>
      </c>
      <c r="K2514">
        <v>6.0999999999999999E-2</v>
      </c>
      <c r="L2514">
        <v>1E-3</v>
      </c>
      <c r="M2514">
        <v>12005.239</v>
      </c>
      <c r="N2514">
        <v>5.91E-2</v>
      </c>
      <c r="O2514">
        <v>2.6059999999999999</v>
      </c>
      <c r="P2514">
        <v>4.1000000000000002E-2</v>
      </c>
      <c r="Q2514">
        <v>202002.36</v>
      </c>
      <c r="R2514" t="s">
        <v>34</v>
      </c>
      <c r="T2514" t="s">
        <v>89</v>
      </c>
      <c r="V2514" t="s">
        <v>298</v>
      </c>
      <c r="Y2514" t="s">
        <v>152</v>
      </c>
    </row>
    <row r="2515" spans="1:25" x14ac:dyDescent="0.45">
      <c r="A2515" t="s">
        <v>274</v>
      </c>
      <c r="B2515" t="s">
        <v>295</v>
      </c>
      <c r="C2515">
        <v>2393</v>
      </c>
      <c r="D2515">
        <v>4</v>
      </c>
      <c r="F2515">
        <v>2023</v>
      </c>
      <c r="G2515">
        <v>139</v>
      </c>
      <c r="H2515">
        <v>115.99</v>
      </c>
      <c r="I2515">
        <v>5246.42</v>
      </c>
      <c r="K2515">
        <v>2.1000000000000001E-2</v>
      </c>
      <c r="L2515">
        <v>1E-3</v>
      </c>
      <c r="M2515">
        <v>4147.1400000000003</v>
      </c>
      <c r="N2515">
        <v>5.91E-2</v>
      </c>
      <c r="O2515">
        <v>1.093</v>
      </c>
      <c r="P2515">
        <v>4.7500000000000001E-2</v>
      </c>
      <c r="Q2515">
        <v>69771.611999999994</v>
      </c>
      <c r="R2515" t="s">
        <v>34</v>
      </c>
      <c r="T2515" t="s">
        <v>89</v>
      </c>
      <c r="V2515" t="s">
        <v>298</v>
      </c>
      <c r="Y2515" t="s">
        <v>152</v>
      </c>
    </row>
    <row r="2516" spans="1:25" x14ac:dyDescent="0.45">
      <c r="A2516" t="s">
        <v>274</v>
      </c>
      <c r="B2516" t="s">
        <v>295</v>
      </c>
      <c r="C2516">
        <v>2393</v>
      </c>
      <c r="D2516">
        <v>4</v>
      </c>
      <c r="F2516">
        <v>2024</v>
      </c>
      <c r="G2516">
        <v>31</v>
      </c>
      <c r="H2516">
        <v>24.23</v>
      </c>
      <c r="I2516">
        <v>1123.45</v>
      </c>
      <c r="K2516">
        <v>4.0000000000000001E-3</v>
      </c>
      <c r="L2516">
        <v>1E-3</v>
      </c>
      <c r="M2516">
        <v>882.26900000000001</v>
      </c>
      <c r="N2516">
        <v>5.91E-2</v>
      </c>
      <c r="O2516">
        <v>0.372</v>
      </c>
      <c r="P2516">
        <v>7.3800000000000004E-2</v>
      </c>
      <c r="Q2516">
        <v>14846.253000000001</v>
      </c>
      <c r="R2516" t="s">
        <v>34</v>
      </c>
      <c r="T2516" t="s">
        <v>89</v>
      </c>
      <c r="V2516" t="s">
        <v>298</v>
      </c>
      <c r="Y2516" t="s">
        <v>152</v>
      </c>
    </row>
    <row r="2517" spans="1:25" x14ac:dyDescent="0.45">
      <c r="A2517" t="s">
        <v>274</v>
      </c>
      <c r="B2517" t="s">
        <v>295</v>
      </c>
      <c r="C2517">
        <v>2393</v>
      </c>
      <c r="D2517">
        <v>5</v>
      </c>
      <c r="F2517">
        <v>2009</v>
      </c>
      <c r="G2517">
        <v>38</v>
      </c>
      <c r="H2517">
        <v>33.51</v>
      </c>
      <c r="I2517">
        <v>1634.84</v>
      </c>
      <c r="K2517">
        <v>7.0000000000000001E-3</v>
      </c>
      <c r="L2517">
        <v>1E-3</v>
      </c>
      <c r="M2517">
        <v>1372.0630000000001</v>
      </c>
      <c r="N2517">
        <v>5.91E-2</v>
      </c>
      <c r="O2517">
        <v>1.4730000000000001</v>
      </c>
      <c r="P2517">
        <v>0.1242</v>
      </c>
      <c r="Q2517">
        <v>23088.05</v>
      </c>
      <c r="R2517" t="s">
        <v>34</v>
      </c>
      <c r="S2517" t="s">
        <v>38</v>
      </c>
      <c r="T2517" t="s">
        <v>89</v>
      </c>
      <c r="V2517" t="s">
        <v>32</v>
      </c>
      <c r="Y2517" t="s">
        <v>107</v>
      </c>
    </row>
    <row r="2518" spans="1:25" x14ac:dyDescent="0.45">
      <c r="A2518" t="s">
        <v>274</v>
      </c>
      <c r="B2518" t="s">
        <v>295</v>
      </c>
      <c r="C2518">
        <v>2393</v>
      </c>
      <c r="D2518">
        <v>5</v>
      </c>
      <c r="F2518">
        <v>2010</v>
      </c>
      <c r="G2518">
        <v>70</v>
      </c>
      <c r="H2518">
        <v>62.04</v>
      </c>
      <c r="I2518">
        <v>2939.51</v>
      </c>
      <c r="K2518">
        <v>1.2999999999999999E-2</v>
      </c>
      <c r="L2518">
        <v>1.2999999999999999E-3</v>
      </c>
      <c r="M2518">
        <v>2477.904</v>
      </c>
      <c r="N2518">
        <v>5.9400000000000001E-2</v>
      </c>
      <c r="O2518">
        <v>2.64</v>
      </c>
      <c r="P2518">
        <v>0.121</v>
      </c>
      <c r="Q2518">
        <v>41692.012999999999</v>
      </c>
      <c r="R2518" t="s">
        <v>34</v>
      </c>
      <c r="S2518" t="s">
        <v>38</v>
      </c>
      <c r="T2518" t="s">
        <v>89</v>
      </c>
      <c r="V2518" t="s">
        <v>32</v>
      </c>
      <c r="Y2518" t="s">
        <v>107</v>
      </c>
    </row>
    <row r="2519" spans="1:25" x14ac:dyDescent="0.45">
      <c r="A2519" t="s">
        <v>274</v>
      </c>
      <c r="B2519" t="s">
        <v>295</v>
      </c>
      <c r="C2519">
        <v>2393</v>
      </c>
      <c r="D2519">
        <v>5</v>
      </c>
      <c r="F2519">
        <v>2011</v>
      </c>
      <c r="G2519">
        <v>148</v>
      </c>
      <c r="H2519">
        <v>129.63</v>
      </c>
      <c r="I2519">
        <v>5986.03</v>
      </c>
      <c r="K2519">
        <v>2.5999999999999999E-2</v>
      </c>
      <c r="L2519">
        <v>1E-3</v>
      </c>
      <c r="M2519">
        <v>5064.7299999999996</v>
      </c>
      <c r="N2519">
        <v>5.8999999999999997E-2</v>
      </c>
      <c r="O2519">
        <v>5.4770000000000003</v>
      </c>
      <c r="P2519">
        <v>0.12280000000000001</v>
      </c>
      <c r="Q2519">
        <v>85226.236000000004</v>
      </c>
      <c r="R2519" t="s">
        <v>34</v>
      </c>
      <c r="S2519" t="s">
        <v>38</v>
      </c>
      <c r="T2519" t="s">
        <v>89</v>
      </c>
      <c r="V2519" t="s">
        <v>32</v>
      </c>
      <c r="Y2519" t="s">
        <v>107</v>
      </c>
    </row>
    <row r="2520" spans="1:25" x14ac:dyDescent="0.45">
      <c r="A2520" t="s">
        <v>274</v>
      </c>
      <c r="B2520" t="s">
        <v>295</v>
      </c>
      <c r="C2520">
        <v>2393</v>
      </c>
      <c r="D2520">
        <v>5</v>
      </c>
      <c r="F2520">
        <v>2012</v>
      </c>
      <c r="G2520">
        <v>291</v>
      </c>
      <c r="H2520">
        <v>263.47000000000003</v>
      </c>
      <c r="I2520">
        <v>12246.11</v>
      </c>
      <c r="K2520">
        <v>5.2999999999999999E-2</v>
      </c>
      <c r="L2520">
        <v>1E-3</v>
      </c>
      <c r="M2520">
        <v>10394.317999999999</v>
      </c>
      <c r="N2520">
        <v>5.91E-2</v>
      </c>
      <c r="O2520">
        <v>11.465999999999999</v>
      </c>
      <c r="P2520">
        <v>0.12870000000000001</v>
      </c>
      <c r="Q2520">
        <v>174879.986</v>
      </c>
      <c r="R2520" t="s">
        <v>34</v>
      </c>
      <c r="S2520" t="s">
        <v>38</v>
      </c>
      <c r="T2520" t="s">
        <v>89</v>
      </c>
      <c r="V2520" t="s">
        <v>32</v>
      </c>
      <c r="Y2520" t="s">
        <v>277</v>
      </c>
    </row>
    <row r="2521" spans="1:25" x14ac:dyDescent="0.45">
      <c r="A2521" t="s">
        <v>274</v>
      </c>
      <c r="B2521" t="s">
        <v>295</v>
      </c>
      <c r="C2521">
        <v>2393</v>
      </c>
      <c r="D2521">
        <v>5</v>
      </c>
      <c r="F2521">
        <v>2013</v>
      </c>
      <c r="G2521">
        <v>121</v>
      </c>
      <c r="H2521">
        <v>110.17</v>
      </c>
      <c r="I2521">
        <v>4763.93</v>
      </c>
      <c r="K2521">
        <v>3.4000000000000002E-2</v>
      </c>
      <c r="L2521">
        <v>1.5E-3</v>
      </c>
      <c r="M2521">
        <v>4147.835</v>
      </c>
      <c r="N2521">
        <v>5.96E-2</v>
      </c>
      <c r="O2521">
        <v>4.5449999999999999</v>
      </c>
      <c r="P2521">
        <v>0.12770000000000001</v>
      </c>
      <c r="Q2521">
        <v>69329.968999999997</v>
      </c>
      <c r="R2521" t="s">
        <v>34</v>
      </c>
      <c r="S2521" t="s">
        <v>38</v>
      </c>
      <c r="T2521" t="s">
        <v>89</v>
      </c>
      <c r="V2521" t="s">
        <v>32</v>
      </c>
      <c r="Y2521" t="s">
        <v>277</v>
      </c>
    </row>
    <row r="2522" spans="1:25" x14ac:dyDescent="0.45">
      <c r="A2522" t="s">
        <v>274</v>
      </c>
      <c r="B2522" t="s">
        <v>295</v>
      </c>
      <c r="C2522">
        <v>2393</v>
      </c>
      <c r="D2522">
        <v>5</v>
      </c>
      <c r="F2522">
        <v>2014</v>
      </c>
      <c r="G2522">
        <v>261</v>
      </c>
      <c r="H2522">
        <v>231.67</v>
      </c>
      <c r="I2522">
        <v>4105.8500000000004</v>
      </c>
      <c r="K2522">
        <v>0.156</v>
      </c>
      <c r="L2522">
        <v>3.5000000000000001E-3</v>
      </c>
      <c r="M2522">
        <v>9887.82</v>
      </c>
      <c r="N2522">
        <v>6.1600000000000002E-2</v>
      </c>
      <c r="O2522">
        <v>9.9429999999999996</v>
      </c>
      <c r="P2522">
        <v>0.1201</v>
      </c>
      <c r="Q2522">
        <v>162823.93700000001</v>
      </c>
      <c r="R2522" t="s">
        <v>34</v>
      </c>
      <c r="S2522" t="s">
        <v>38</v>
      </c>
      <c r="T2522" t="s">
        <v>89</v>
      </c>
      <c r="V2522" t="s">
        <v>300</v>
      </c>
      <c r="Y2522" t="s">
        <v>277</v>
      </c>
    </row>
    <row r="2523" spans="1:25" x14ac:dyDescent="0.45">
      <c r="A2523" t="s">
        <v>274</v>
      </c>
      <c r="B2523" t="s">
        <v>295</v>
      </c>
      <c r="C2523">
        <v>2393</v>
      </c>
      <c r="D2523">
        <v>5</v>
      </c>
      <c r="F2523">
        <v>2015</v>
      </c>
      <c r="G2523">
        <v>171</v>
      </c>
      <c r="H2523">
        <v>152.25</v>
      </c>
      <c r="I2523">
        <v>7090.44</v>
      </c>
      <c r="K2523">
        <v>2.8000000000000001E-2</v>
      </c>
      <c r="L2523">
        <v>1E-3</v>
      </c>
      <c r="M2523">
        <v>5576.2610000000004</v>
      </c>
      <c r="N2523">
        <v>5.91E-2</v>
      </c>
      <c r="O2523">
        <v>1.1259999999999999</v>
      </c>
      <c r="P2523">
        <v>3.3000000000000002E-2</v>
      </c>
      <c r="Q2523">
        <v>93829.195000000007</v>
      </c>
      <c r="R2523" t="s">
        <v>34</v>
      </c>
      <c r="T2523" t="s">
        <v>89</v>
      </c>
      <c r="V2523" t="s">
        <v>298</v>
      </c>
      <c r="Y2523" t="s">
        <v>297</v>
      </c>
    </row>
    <row r="2524" spans="1:25" x14ac:dyDescent="0.45">
      <c r="A2524" t="s">
        <v>274</v>
      </c>
      <c r="B2524" t="s">
        <v>295</v>
      </c>
      <c r="C2524">
        <v>2393</v>
      </c>
      <c r="D2524">
        <v>5</v>
      </c>
      <c r="F2524">
        <v>2016</v>
      </c>
      <c r="G2524">
        <v>251</v>
      </c>
      <c r="H2524">
        <v>222.34</v>
      </c>
      <c r="I2524">
        <v>10506.81</v>
      </c>
      <c r="K2524">
        <v>4.1000000000000002E-2</v>
      </c>
      <c r="L2524">
        <v>1E-3</v>
      </c>
      <c r="M2524">
        <v>8213.6839999999993</v>
      </c>
      <c r="N2524">
        <v>5.91E-2</v>
      </c>
      <c r="O2524">
        <v>1.6679999999999999</v>
      </c>
      <c r="P2524">
        <v>3.6600000000000001E-2</v>
      </c>
      <c r="Q2524">
        <v>138205.26199999999</v>
      </c>
      <c r="R2524" t="s">
        <v>34</v>
      </c>
      <c r="T2524" t="s">
        <v>89</v>
      </c>
      <c r="V2524" t="s">
        <v>298</v>
      </c>
      <c r="Y2524" t="s">
        <v>297</v>
      </c>
    </row>
    <row r="2525" spans="1:25" x14ac:dyDescent="0.45">
      <c r="A2525" t="s">
        <v>274</v>
      </c>
      <c r="B2525" t="s">
        <v>295</v>
      </c>
      <c r="C2525">
        <v>2393</v>
      </c>
      <c r="D2525">
        <v>5</v>
      </c>
      <c r="F2525">
        <v>2017</v>
      </c>
      <c r="G2525">
        <v>79</v>
      </c>
      <c r="H2525">
        <v>68.099999999999994</v>
      </c>
      <c r="I2525">
        <v>3139.21</v>
      </c>
      <c r="K2525">
        <v>1.2E-2</v>
      </c>
      <c r="L2525">
        <v>1E-3</v>
      </c>
      <c r="M2525">
        <v>2450.4609999999998</v>
      </c>
      <c r="N2525">
        <v>5.91E-2</v>
      </c>
      <c r="O2525">
        <v>0.5</v>
      </c>
      <c r="P2525">
        <v>3.6200000000000003E-2</v>
      </c>
      <c r="Q2525">
        <v>41238.561999999998</v>
      </c>
      <c r="R2525" t="s">
        <v>34</v>
      </c>
      <c r="T2525" t="s">
        <v>89</v>
      </c>
      <c r="V2525" t="s">
        <v>298</v>
      </c>
      <c r="Y2525" t="s">
        <v>299</v>
      </c>
    </row>
    <row r="2526" spans="1:25" x14ac:dyDescent="0.45">
      <c r="A2526" t="s">
        <v>274</v>
      </c>
      <c r="B2526" t="s">
        <v>295</v>
      </c>
      <c r="C2526">
        <v>2393</v>
      </c>
      <c r="D2526">
        <v>5</v>
      </c>
      <c r="F2526">
        <v>2018</v>
      </c>
      <c r="G2526">
        <v>34</v>
      </c>
      <c r="H2526">
        <v>26.59</v>
      </c>
      <c r="I2526">
        <v>1146.54</v>
      </c>
      <c r="K2526">
        <v>5.0000000000000001E-3</v>
      </c>
      <c r="L2526">
        <v>1E-3</v>
      </c>
      <c r="M2526">
        <v>907.84199999999998</v>
      </c>
      <c r="N2526">
        <v>5.9200000000000003E-2</v>
      </c>
      <c r="O2526">
        <v>0.222</v>
      </c>
      <c r="P2526">
        <v>4.3799999999999999E-2</v>
      </c>
      <c r="Q2526">
        <v>15274.517</v>
      </c>
      <c r="R2526" t="s">
        <v>34</v>
      </c>
      <c r="T2526" t="s">
        <v>89</v>
      </c>
      <c r="V2526" t="s">
        <v>298</v>
      </c>
      <c r="Y2526" t="s">
        <v>299</v>
      </c>
    </row>
    <row r="2527" spans="1:25" x14ac:dyDescent="0.45">
      <c r="A2527" t="s">
        <v>274</v>
      </c>
      <c r="B2527" t="s">
        <v>295</v>
      </c>
      <c r="C2527">
        <v>2393</v>
      </c>
      <c r="D2527">
        <v>5</v>
      </c>
      <c r="F2527">
        <v>2019</v>
      </c>
      <c r="G2527">
        <v>27</v>
      </c>
      <c r="H2527">
        <v>20.309999999999999</v>
      </c>
      <c r="I2527">
        <v>885.04</v>
      </c>
      <c r="K2527">
        <v>4.0000000000000001E-3</v>
      </c>
      <c r="L2527">
        <v>1E-3</v>
      </c>
      <c r="M2527">
        <v>704.01499999999999</v>
      </c>
      <c r="N2527">
        <v>5.91E-2</v>
      </c>
      <c r="O2527">
        <v>0.20599999999999999</v>
      </c>
      <c r="P2527">
        <v>4.8899999999999999E-2</v>
      </c>
      <c r="Q2527">
        <v>11849.343999999999</v>
      </c>
      <c r="R2527" t="s">
        <v>34</v>
      </c>
      <c r="T2527" t="s">
        <v>89</v>
      </c>
      <c r="V2527" t="s">
        <v>298</v>
      </c>
      <c r="Y2527" t="s">
        <v>299</v>
      </c>
    </row>
    <row r="2528" spans="1:25" x14ac:dyDescent="0.45">
      <c r="A2528" t="s">
        <v>274</v>
      </c>
      <c r="B2528" t="s">
        <v>295</v>
      </c>
      <c r="C2528">
        <v>2393</v>
      </c>
      <c r="D2528">
        <v>5</v>
      </c>
      <c r="F2528">
        <v>2020</v>
      </c>
      <c r="G2528">
        <v>63</v>
      </c>
      <c r="H2528">
        <v>53.17</v>
      </c>
      <c r="I2528">
        <v>2414.15</v>
      </c>
      <c r="K2528">
        <v>0.01</v>
      </c>
      <c r="L2528">
        <v>1E-3</v>
      </c>
      <c r="M2528">
        <v>1894.9639999999999</v>
      </c>
      <c r="N2528">
        <v>5.91E-2</v>
      </c>
      <c r="O2528">
        <v>0.51800000000000002</v>
      </c>
      <c r="P2528">
        <v>4.3400000000000001E-2</v>
      </c>
      <c r="Q2528">
        <v>31888.121999999999</v>
      </c>
      <c r="R2528" t="s">
        <v>34</v>
      </c>
      <c r="T2528" t="s">
        <v>89</v>
      </c>
      <c r="V2528" t="s">
        <v>298</v>
      </c>
      <c r="Y2528" t="s">
        <v>147</v>
      </c>
    </row>
    <row r="2529" spans="1:25" x14ac:dyDescent="0.45">
      <c r="A2529" t="s">
        <v>274</v>
      </c>
      <c r="B2529" t="s">
        <v>295</v>
      </c>
      <c r="C2529">
        <v>2393</v>
      </c>
      <c r="D2529">
        <v>5</v>
      </c>
      <c r="F2529">
        <v>2021</v>
      </c>
      <c r="G2529">
        <v>242</v>
      </c>
      <c r="H2529">
        <v>211.63</v>
      </c>
      <c r="I2529">
        <v>9975.4599999999991</v>
      </c>
      <c r="K2529">
        <v>3.9E-2</v>
      </c>
      <c r="L2529">
        <v>1E-3</v>
      </c>
      <c r="M2529">
        <v>7749.4719999999998</v>
      </c>
      <c r="N2529">
        <v>5.91E-2</v>
      </c>
      <c r="O2529">
        <v>1.6579999999999999</v>
      </c>
      <c r="P2529">
        <v>3.4299999999999997E-2</v>
      </c>
      <c r="Q2529">
        <v>130394.944</v>
      </c>
      <c r="R2529" t="s">
        <v>34</v>
      </c>
      <c r="T2529" t="s">
        <v>89</v>
      </c>
      <c r="V2529" t="s">
        <v>298</v>
      </c>
      <c r="Y2529" t="s">
        <v>152</v>
      </c>
    </row>
    <row r="2530" spans="1:25" x14ac:dyDescent="0.45">
      <c r="A2530" t="s">
        <v>274</v>
      </c>
      <c r="B2530" t="s">
        <v>295</v>
      </c>
      <c r="C2530">
        <v>2393</v>
      </c>
      <c r="D2530">
        <v>5</v>
      </c>
      <c r="F2530">
        <v>2022</v>
      </c>
      <c r="G2530">
        <v>480</v>
      </c>
      <c r="H2530">
        <v>423.12</v>
      </c>
      <c r="I2530">
        <v>20131.36</v>
      </c>
      <c r="K2530">
        <v>7.9000000000000001E-2</v>
      </c>
      <c r="L2530">
        <v>1E-3</v>
      </c>
      <c r="M2530">
        <v>15611.682000000001</v>
      </c>
      <c r="N2530">
        <v>5.91E-2</v>
      </c>
      <c r="O2530">
        <v>3.6040000000000001</v>
      </c>
      <c r="P2530">
        <v>3.8399999999999997E-2</v>
      </c>
      <c r="Q2530">
        <v>262701.47600000002</v>
      </c>
      <c r="R2530" t="s">
        <v>34</v>
      </c>
      <c r="T2530" t="s">
        <v>89</v>
      </c>
      <c r="V2530" t="s">
        <v>298</v>
      </c>
      <c r="Y2530" t="s">
        <v>152</v>
      </c>
    </row>
    <row r="2531" spans="1:25" x14ac:dyDescent="0.45">
      <c r="A2531" t="s">
        <v>274</v>
      </c>
      <c r="B2531" t="s">
        <v>295</v>
      </c>
      <c r="C2531">
        <v>2393</v>
      </c>
      <c r="D2531">
        <v>5</v>
      </c>
      <c r="F2531">
        <v>2023</v>
      </c>
      <c r="G2531">
        <v>132</v>
      </c>
      <c r="H2531">
        <v>111.98</v>
      </c>
      <c r="I2531">
        <v>5212.8900000000003</v>
      </c>
      <c r="K2531">
        <v>2.1000000000000001E-2</v>
      </c>
      <c r="L2531">
        <v>1E-3</v>
      </c>
      <c r="M2531">
        <v>4075.8319999999999</v>
      </c>
      <c r="N2531">
        <v>5.91E-2</v>
      </c>
      <c r="O2531">
        <v>0.95299999999999996</v>
      </c>
      <c r="P2531">
        <v>4.0500000000000001E-2</v>
      </c>
      <c r="Q2531">
        <v>68586.683000000005</v>
      </c>
      <c r="R2531" t="s">
        <v>34</v>
      </c>
      <c r="T2531" t="s">
        <v>89</v>
      </c>
      <c r="V2531" t="s">
        <v>298</v>
      </c>
      <c r="Y2531" t="s">
        <v>152</v>
      </c>
    </row>
    <row r="2532" spans="1:25" x14ac:dyDescent="0.45">
      <c r="A2532" t="s">
        <v>274</v>
      </c>
      <c r="B2532" t="s">
        <v>295</v>
      </c>
      <c r="C2532">
        <v>2393</v>
      </c>
      <c r="D2532">
        <v>5</v>
      </c>
      <c r="F2532">
        <v>2024</v>
      </c>
      <c r="G2532">
        <v>30</v>
      </c>
      <c r="H2532">
        <v>25.89</v>
      </c>
      <c r="I2532">
        <v>1165.95</v>
      </c>
      <c r="K2532">
        <v>5.0000000000000001E-3</v>
      </c>
      <c r="L2532">
        <v>1E-3</v>
      </c>
      <c r="M2532">
        <v>920.18200000000002</v>
      </c>
      <c r="N2532">
        <v>5.9200000000000003E-2</v>
      </c>
      <c r="O2532">
        <v>0.25</v>
      </c>
      <c r="P2532">
        <v>4.7699999999999999E-2</v>
      </c>
      <c r="Q2532">
        <v>15478.084000000001</v>
      </c>
      <c r="R2532" t="s">
        <v>34</v>
      </c>
      <c r="T2532" t="s">
        <v>89</v>
      </c>
      <c r="V2532" t="s">
        <v>298</v>
      </c>
      <c r="Y2532" t="s">
        <v>152</v>
      </c>
    </row>
    <row r="2533" spans="1:25" x14ac:dyDescent="0.45">
      <c r="A2533" t="s">
        <v>274</v>
      </c>
      <c r="B2533" t="s">
        <v>295</v>
      </c>
      <c r="C2533">
        <v>2393</v>
      </c>
      <c r="D2533">
        <v>6</v>
      </c>
      <c r="F2533">
        <v>2009</v>
      </c>
      <c r="G2533">
        <v>35</v>
      </c>
      <c r="H2533">
        <v>28.94</v>
      </c>
      <c r="I2533">
        <v>1388.72</v>
      </c>
      <c r="K2533">
        <v>6.0000000000000001E-3</v>
      </c>
      <c r="L2533">
        <v>1E-3</v>
      </c>
      <c r="M2533">
        <v>1176.056</v>
      </c>
      <c r="N2533">
        <v>5.91E-2</v>
      </c>
      <c r="O2533">
        <v>1.347</v>
      </c>
      <c r="P2533">
        <v>0.12909999999999999</v>
      </c>
      <c r="Q2533">
        <v>19794.507000000001</v>
      </c>
      <c r="R2533" t="s">
        <v>34</v>
      </c>
      <c r="S2533" t="s">
        <v>38</v>
      </c>
      <c r="T2533" t="s">
        <v>89</v>
      </c>
      <c r="V2533" t="s">
        <v>32</v>
      </c>
      <c r="Y2533" t="s">
        <v>107</v>
      </c>
    </row>
    <row r="2534" spans="1:25" x14ac:dyDescent="0.45">
      <c r="A2534" t="s">
        <v>274</v>
      </c>
      <c r="B2534" t="s">
        <v>295</v>
      </c>
      <c r="C2534">
        <v>2393</v>
      </c>
      <c r="D2534">
        <v>6</v>
      </c>
      <c r="F2534">
        <v>2010</v>
      </c>
      <c r="G2534">
        <v>68</v>
      </c>
      <c r="H2534">
        <v>61.61</v>
      </c>
      <c r="I2534">
        <v>3100.48</v>
      </c>
      <c r="K2534">
        <v>1.6E-2</v>
      </c>
      <c r="L2534">
        <v>1.6000000000000001E-3</v>
      </c>
      <c r="M2534">
        <v>2548.451</v>
      </c>
      <c r="N2534">
        <v>5.9700000000000003E-2</v>
      </c>
      <c r="O2534">
        <v>2.7959999999999998</v>
      </c>
      <c r="P2534">
        <v>0.1298</v>
      </c>
      <c r="Q2534">
        <v>42786.487000000001</v>
      </c>
      <c r="R2534" t="s">
        <v>34</v>
      </c>
      <c r="S2534" t="s">
        <v>38</v>
      </c>
      <c r="T2534" t="s">
        <v>89</v>
      </c>
      <c r="V2534" t="s">
        <v>32</v>
      </c>
      <c r="Y2534" t="s">
        <v>107</v>
      </c>
    </row>
    <row r="2535" spans="1:25" x14ac:dyDescent="0.45">
      <c r="A2535" t="s">
        <v>274</v>
      </c>
      <c r="B2535" t="s">
        <v>295</v>
      </c>
      <c r="C2535">
        <v>2393</v>
      </c>
      <c r="D2535">
        <v>6</v>
      </c>
      <c r="F2535">
        <v>2011</v>
      </c>
      <c r="G2535">
        <v>145</v>
      </c>
      <c r="H2535">
        <v>127.43</v>
      </c>
      <c r="I2535">
        <v>6109.67</v>
      </c>
      <c r="K2535">
        <v>2.5999999999999999E-2</v>
      </c>
      <c r="L2535">
        <v>1E-3</v>
      </c>
      <c r="M2535">
        <v>5092.027</v>
      </c>
      <c r="N2535">
        <v>5.8999999999999997E-2</v>
      </c>
      <c r="O2535">
        <v>5.5439999999999996</v>
      </c>
      <c r="P2535">
        <v>0.12429999999999999</v>
      </c>
      <c r="Q2535">
        <v>85686.298999999999</v>
      </c>
      <c r="R2535" t="s">
        <v>34</v>
      </c>
      <c r="S2535" t="s">
        <v>38</v>
      </c>
      <c r="T2535" t="s">
        <v>89</v>
      </c>
      <c r="V2535" t="s">
        <v>32</v>
      </c>
      <c r="Y2535" t="s">
        <v>107</v>
      </c>
    </row>
    <row r="2536" spans="1:25" x14ac:dyDescent="0.45">
      <c r="A2536" t="s">
        <v>274</v>
      </c>
      <c r="B2536" t="s">
        <v>295</v>
      </c>
      <c r="C2536">
        <v>2393</v>
      </c>
      <c r="D2536">
        <v>6</v>
      </c>
      <c r="F2536">
        <v>2012</v>
      </c>
      <c r="G2536">
        <v>295</v>
      </c>
      <c r="H2536">
        <v>249.12</v>
      </c>
      <c r="I2536">
        <v>12019.55</v>
      </c>
      <c r="K2536">
        <v>5.8000000000000003E-2</v>
      </c>
      <c r="L2536">
        <v>1.6999999999999999E-3</v>
      </c>
      <c r="M2536">
        <v>9985.2219999999998</v>
      </c>
      <c r="N2536">
        <v>5.9900000000000002E-2</v>
      </c>
      <c r="O2536">
        <v>10.935</v>
      </c>
      <c r="P2536">
        <v>0.1275</v>
      </c>
      <c r="Q2536">
        <v>167760.76800000001</v>
      </c>
      <c r="R2536" t="s">
        <v>34</v>
      </c>
      <c r="S2536" t="s">
        <v>38</v>
      </c>
      <c r="T2536" t="s">
        <v>89</v>
      </c>
      <c r="V2536" t="s">
        <v>32</v>
      </c>
      <c r="Y2536" t="s">
        <v>277</v>
      </c>
    </row>
    <row r="2537" spans="1:25" x14ac:dyDescent="0.45">
      <c r="A2537" t="s">
        <v>274</v>
      </c>
      <c r="B2537" t="s">
        <v>295</v>
      </c>
      <c r="C2537">
        <v>2393</v>
      </c>
      <c r="D2537">
        <v>6</v>
      </c>
      <c r="F2537">
        <v>2013</v>
      </c>
      <c r="G2537">
        <v>117</v>
      </c>
      <c r="H2537">
        <v>96.76</v>
      </c>
      <c r="I2537">
        <v>4766.04</v>
      </c>
      <c r="K2537">
        <v>3.2000000000000001E-2</v>
      </c>
      <c r="L2537">
        <v>1.4E-3</v>
      </c>
      <c r="M2537">
        <v>3966.02</v>
      </c>
      <c r="N2537">
        <v>5.9499999999999997E-2</v>
      </c>
      <c r="O2537">
        <v>4.1909999999999998</v>
      </c>
      <c r="P2537">
        <v>0.1195</v>
      </c>
      <c r="Q2537">
        <v>66317</v>
      </c>
      <c r="R2537" t="s">
        <v>34</v>
      </c>
      <c r="S2537" t="s">
        <v>38</v>
      </c>
      <c r="T2537" t="s">
        <v>89</v>
      </c>
      <c r="V2537" t="s">
        <v>32</v>
      </c>
      <c r="Y2537" t="s">
        <v>277</v>
      </c>
    </row>
    <row r="2538" spans="1:25" x14ac:dyDescent="0.45">
      <c r="A2538" t="s">
        <v>274</v>
      </c>
      <c r="B2538" t="s">
        <v>295</v>
      </c>
      <c r="C2538">
        <v>2393</v>
      </c>
      <c r="D2538">
        <v>6</v>
      </c>
      <c r="F2538">
        <v>2014</v>
      </c>
      <c r="G2538">
        <v>384</v>
      </c>
      <c r="H2538">
        <v>348.7</v>
      </c>
      <c r="I2538">
        <v>21659.25</v>
      </c>
      <c r="K2538">
        <v>0.85599999999999998</v>
      </c>
      <c r="L2538">
        <v>6.0000000000000001E-3</v>
      </c>
      <c r="M2538">
        <v>18324.477999999999</v>
      </c>
      <c r="N2538">
        <v>6.5699999999999995E-2</v>
      </c>
      <c r="O2538">
        <v>16.529</v>
      </c>
      <c r="P2538">
        <v>0.1123</v>
      </c>
      <c r="Q2538">
        <v>275472.39399999997</v>
      </c>
      <c r="R2538" t="s">
        <v>34</v>
      </c>
      <c r="S2538" t="s">
        <v>38</v>
      </c>
      <c r="T2538" t="s">
        <v>89</v>
      </c>
      <c r="V2538" t="s">
        <v>301</v>
      </c>
      <c r="Y2538" t="s">
        <v>277</v>
      </c>
    </row>
    <row r="2539" spans="1:25" x14ac:dyDescent="0.45">
      <c r="A2539" t="s">
        <v>274</v>
      </c>
      <c r="B2539" t="s">
        <v>295</v>
      </c>
      <c r="C2539">
        <v>2393</v>
      </c>
      <c r="D2539">
        <v>6</v>
      </c>
      <c r="F2539">
        <v>2015</v>
      </c>
      <c r="G2539">
        <v>199</v>
      </c>
      <c r="H2539">
        <v>179.85</v>
      </c>
      <c r="I2539">
        <v>8595.73</v>
      </c>
      <c r="K2539">
        <v>3.4000000000000002E-2</v>
      </c>
      <c r="L2539">
        <v>1E-3</v>
      </c>
      <c r="M2539">
        <v>6742.107</v>
      </c>
      <c r="N2539">
        <v>5.91E-2</v>
      </c>
      <c r="O2539">
        <v>1.1579999999999999</v>
      </c>
      <c r="P2539">
        <v>0.03</v>
      </c>
      <c r="Q2539">
        <v>113448.58100000001</v>
      </c>
      <c r="R2539" t="s">
        <v>34</v>
      </c>
      <c r="T2539" t="s">
        <v>89</v>
      </c>
      <c r="V2539" t="s">
        <v>298</v>
      </c>
      <c r="Y2539" t="s">
        <v>297</v>
      </c>
    </row>
    <row r="2540" spans="1:25" x14ac:dyDescent="0.45">
      <c r="A2540" t="s">
        <v>274</v>
      </c>
      <c r="B2540" t="s">
        <v>295</v>
      </c>
      <c r="C2540">
        <v>2393</v>
      </c>
      <c r="D2540">
        <v>6</v>
      </c>
      <c r="F2540">
        <v>2016</v>
      </c>
      <c r="G2540">
        <v>288</v>
      </c>
      <c r="H2540">
        <v>260.19</v>
      </c>
      <c r="I2540">
        <v>12472.59</v>
      </c>
      <c r="K2540">
        <v>4.9000000000000002E-2</v>
      </c>
      <c r="L2540">
        <v>1E-3</v>
      </c>
      <c r="M2540">
        <v>9737.8590000000004</v>
      </c>
      <c r="N2540">
        <v>5.91E-2</v>
      </c>
      <c r="O2540">
        <v>1.5589999999999999</v>
      </c>
      <c r="P2540">
        <v>2.9899999999999999E-2</v>
      </c>
      <c r="Q2540">
        <v>163857.80799999999</v>
      </c>
      <c r="R2540" t="s">
        <v>34</v>
      </c>
      <c r="T2540" t="s">
        <v>89</v>
      </c>
      <c r="V2540" t="s">
        <v>298</v>
      </c>
      <c r="Y2540" t="s">
        <v>297</v>
      </c>
    </row>
    <row r="2541" spans="1:25" x14ac:dyDescent="0.45">
      <c r="A2541" t="s">
        <v>274</v>
      </c>
      <c r="B2541" t="s">
        <v>295</v>
      </c>
      <c r="C2541">
        <v>2393</v>
      </c>
      <c r="D2541">
        <v>6</v>
      </c>
      <c r="F2541">
        <v>2017</v>
      </c>
      <c r="G2541">
        <v>95</v>
      </c>
      <c r="H2541">
        <v>87.72</v>
      </c>
      <c r="I2541">
        <v>4211.68</v>
      </c>
      <c r="K2541">
        <v>1.6E-2</v>
      </c>
      <c r="L2541">
        <v>1E-3</v>
      </c>
      <c r="M2541">
        <v>3264.6179999999999</v>
      </c>
      <c r="N2541">
        <v>5.91E-2</v>
      </c>
      <c r="O2541">
        <v>0.54700000000000004</v>
      </c>
      <c r="P2541">
        <v>2.9399999999999999E-2</v>
      </c>
      <c r="Q2541">
        <v>54927.061000000002</v>
      </c>
      <c r="R2541" t="s">
        <v>34</v>
      </c>
      <c r="T2541" t="s">
        <v>89</v>
      </c>
      <c r="V2541" t="s">
        <v>298</v>
      </c>
      <c r="Y2541" t="s">
        <v>299</v>
      </c>
    </row>
    <row r="2542" spans="1:25" x14ac:dyDescent="0.45">
      <c r="A2542" t="s">
        <v>274</v>
      </c>
      <c r="B2542" t="s">
        <v>295</v>
      </c>
      <c r="C2542">
        <v>2393</v>
      </c>
      <c r="D2542">
        <v>6</v>
      </c>
      <c r="F2542">
        <v>2018</v>
      </c>
      <c r="G2542">
        <v>36</v>
      </c>
      <c r="H2542">
        <v>31.41</v>
      </c>
      <c r="I2542">
        <v>1441.13</v>
      </c>
      <c r="K2542">
        <v>6.0000000000000001E-3</v>
      </c>
      <c r="L2542">
        <v>1E-3</v>
      </c>
      <c r="M2542">
        <v>1133.528</v>
      </c>
      <c r="N2542">
        <v>5.91E-2</v>
      </c>
      <c r="O2542">
        <v>0.214</v>
      </c>
      <c r="P2542">
        <v>3.56E-2</v>
      </c>
      <c r="Q2542">
        <v>19072.55</v>
      </c>
      <c r="R2542" t="s">
        <v>34</v>
      </c>
      <c r="T2542" t="s">
        <v>89</v>
      </c>
      <c r="V2542" t="s">
        <v>298</v>
      </c>
      <c r="Y2542" t="s">
        <v>299</v>
      </c>
    </row>
    <row r="2543" spans="1:25" x14ac:dyDescent="0.45">
      <c r="A2543" t="s">
        <v>274</v>
      </c>
      <c r="B2543" t="s">
        <v>295</v>
      </c>
      <c r="C2543">
        <v>2393</v>
      </c>
      <c r="D2543">
        <v>6</v>
      </c>
      <c r="F2543">
        <v>2019</v>
      </c>
      <c r="G2543">
        <v>27</v>
      </c>
      <c r="H2543">
        <v>21.59</v>
      </c>
      <c r="I2543">
        <v>973.79</v>
      </c>
      <c r="K2543">
        <v>4.0000000000000001E-3</v>
      </c>
      <c r="L2543">
        <v>1E-3</v>
      </c>
      <c r="M2543">
        <v>768.47900000000004</v>
      </c>
      <c r="N2543">
        <v>5.8999999999999997E-2</v>
      </c>
      <c r="O2543">
        <v>0.16300000000000001</v>
      </c>
      <c r="P2543">
        <v>4.4299999999999999E-2</v>
      </c>
      <c r="Q2543">
        <v>12934.401</v>
      </c>
      <c r="R2543" t="s">
        <v>34</v>
      </c>
      <c r="T2543" t="s">
        <v>89</v>
      </c>
      <c r="V2543" t="s">
        <v>298</v>
      </c>
      <c r="Y2543" t="s">
        <v>299</v>
      </c>
    </row>
    <row r="2544" spans="1:25" x14ac:dyDescent="0.45">
      <c r="A2544" t="s">
        <v>274</v>
      </c>
      <c r="B2544" t="s">
        <v>295</v>
      </c>
      <c r="C2544">
        <v>2393</v>
      </c>
      <c r="D2544">
        <v>6</v>
      </c>
      <c r="F2544">
        <v>2020</v>
      </c>
      <c r="G2544">
        <v>72</v>
      </c>
      <c r="H2544">
        <v>65.290000000000006</v>
      </c>
      <c r="I2544">
        <v>3105.9</v>
      </c>
      <c r="K2544">
        <v>1.2E-2</v>
      </c>
      <c r="L2544">
        <v>1E-3</v>
      </c>
      <c r="M2544">
        <v>2421.7539999999999</v>
      </c>
      <c r="N2544">
        <v>5.91E-2</v>
      </c>
      <c r="O2544">
        <v>0.47199999999999998</v>
      </c>
      <c r="P2544">
        <v>3.4599999999999999E-2</v>
      </c>
      <c r="Q2544">
        <v>40752.561000000002</v>
      </c>
      <c r="R2544" t="s">
        <v>34</v>
      </c>
      <c r="T2544" t="s">
        <v>89</v>
      </c>
      <c r="V2544" t="s">
        <v>298</v>
      </c>
      <c r="Y2544" t="s">
        <v>147</v>
      </c>
    </row>
    <row r="2545" spans="1:25" x14ac:dyDescent="0.45">
      <c r="A2545" t="s">
        <v>274</v>
      </c>
      <c r="B2545" t="s">
        <v>295</v>
      </c>
      <c r="C2545">
        <v>2393</v>
      </c>
      <c r="D2545">
        <v>6</v>
      </c>
      <c r="F2545">
        <v>2021</v>
      </c>
      <c r="G2545">
        <v>322</v>
      </c>
      <c r="H2545">
        <v>289.97000000000003</v>
      </c>
      <c r="I2545">
        <v>14083.58</v>
      </c>
      <c r="K2545">
        <v>5.5E-2</v>
      </c>
      <c r="L2545">
        <v>1E-3</v>
      </c>
      <c r="M2545">
        <v>10946.800999999999</v>
      </c>
      <c r="N2545">
        <v>5.91E-2</v>
      </c>
      <c r="O2545">
        <v>1.6619999999999999</v>
      </c>
      <c r="P2545">
        <v>2.69E-2</v>
      </c>
      <c r="Q2545">
        <v>184195.443</v>
      </c>
      <c r="R2545" t="s">
        <v>34</v>
      </c>
      <c r="T2545" t="s">
        <v>89</v>
      </c>
      <c r="V2545" t="s">
        <v>298</v>
      </c>
      <c r="Y2545" t="s">
        <v>152</v>
      </c>
    </row>
    <row r="2546" spans="1:25" x14ac:dyDescent="0.45">
      <c r="A2546" t="s">
        <v>274</v>
      </c>
      <c r="B2546" t="s">
        <v>295</v>
      </c>
      <c r="C2546">
        <v>2393</v>
      </c>
      <c r="D2546">
        <v>6</v>
      </c>
      <c r="F2546">
        <v>2022</v>
      </c>
      <c r="G2546">
        <v>451</v>
      </c>
      <c r="H2546">
        <v>397.1</v>
      </c>
      <c r="I2546">
        <v>19198.05</v>
      </c>
      <c r="K2546">
        <v>7.4999999999999997E-2</v>
      </c>
      <c r="L2546">
        <v>1E-3</v>
      </c>
      <c r="M2546">
        <v>14884.403</v>
      </c>
      <c r="N2546">
        <v>5.91E-2</v>
      </c>
      <c r="O2546">
        <v>2.3679999999999999</v>
      </c>
      <c r="P2546">
        <v>3.1E-2</v>
      </c>
      <c r="Q2546">
        <v>250461.33499999999</v>
      </c>
      <c r="R2546" t="s">
        <v>34</v>
      </c>
      <c r="T2546" t="s">
        <v>89</v>
      </c>
      <c r="V2546" t="s">
        <v>298</v>
      </c>
      <c r="Y2546" t="s">
        <v>152</v>
      </c>
    </row>
    <row r="2547" spans="1:25" x14ac:dyDescent="0.45">
      <c r="A2547" t="s">
        <v>274</v>
      </c>
      <c r="B2547" t="s">
        <v>295</v>
      </c>
      <c r="C2547">
        <v>2393</v>
      </c>
      <c r="D2547">
        <v>6</v>
      </c>
      <c r="F2547">
        <v>2023</v>
      </c>
      <c r="G2547">
        <v>142</v>
      </c>
      <c r="H2547">
        <v>122.89</v>
      </c>
      <c r="I2547">
        <v>5839.14</v>
      </c>
      <c r="K2547">
        <v>2.3E-2</v>
      </c>
      <c r="L2547">
        <v>1E-3</v>
      </c>
      <c r="M2547">
        <v>4561.3959999999997</v>
      </c>
      <c r="N2547">
        <v>5.91E-2</v>
      </c>
      <c r="O2547">
        <v>0.77800000000000002</v>
      </c>
      <c r="P2547">
        <v>3.5099999999999999E-2</v>
      </c>
      <c r="Q2547">
        <v>76752.475999999995</v>
      </c>
      <c r="R2547" t="s">
        <v>34</v>
      </c>
      <c r="T2547" t="s">
        <v>89</v>
      </c>
      <c r="V2547" t="s">
        <v>298</v>
      </c>
      <c r="Y2547" t="s">
        <v>152</v>
      </c>
    </row>
    <row r="2548" spans="1:25" x14ac:dyDescent="0.45">
      <c r="A2548" t="s">
        <v>274</v>
      </c>
      <c r="B2548" t="s">
        <v>295</v>
      </c>
      <c r="C2548">
        <v>2393</v>
      </c>
      <c r="D2548">
        <v>6</v>
      </c>
      <c r="F2548">
        <v>2024</v>
      </c>
      <c r="G2548">
        <v>36</v>
      </c>
      <c r="H2548">
        <v>31.28</v>
      </c>
      <c r="I2548">
        <v>1493.69</v>
      </c>
      <c r="K2548">
        <v>6.0000000000000001E-3</v>
      </c>
      <c r="L2548">
        <v>1E-3</v>
      </c>
      <c r="M2548">
        <v>1166.405</v>
      </c>
      <c r="N2548">
        <v>5.91E-2</v>
      </c>
      <c r="O2548">
        <v>0.20699999999999999</v>
      </c>
      <c r="P2548">
        <v>3.5000000000000003E-2</v>
      </c>
      <c r="Q2548">
        <v>19626.797999999999</v>
      </c>
      <c r="R2548" t="s">
        <v>34</v>
      </c>
      <c r="T2548" t="s">
        <v>89</v>
      </c>
      <c r="V2548" t="s">
        <v>298</v>
      </c>
      <c r="Y2548" t="s">
        <v>152</v>
      </c>
    </row>
    <row r="2549" spans="1:25" x14ac:dyDescent="0.45">
      <c r="A2549" t="s">
        <v>274</v>
      </c>
      <c r="B2549" t="s">
        <v>295</v>
      </c>
      <c r="C2549">
        <v>2393</v>
      </c>
      <c r="D2549">
        <v>7</v>
      </c>
      <c r="F2549">
        <v>2009</v>
      </c>
      <c r="G2549">
        <v>35</v>
      </c>
      <c r="H2549">
        <v>28.74</v>
      </c>
      <c r="I2549">
        <v>1419.59</v>
      </c>
      <c r="K2549">
        <v>6.0000000000000001E-3</v>
      </c>
      <c r="L2549">
        <v>1E-3</v>
      </c>
      <c r="M2549">
        <v>1194.52</v>
      </c>
      <c r="N2549">
        <v>5.91E-2</v>
      </c>
      <c r="O2549">
        <v>1.244</v>
      </c>
      <c r="P2549">
        <v>0.1188</v>
      </c>
      <c r="Q2549">
        <v>20100.23</v>
      </c>
      <c r="R2549" t="s">
        <v>34</v>
      </c>
      <c r="S2549" t="s">
        <v>38</v>
      </c>
      <c r="T2549" t="s">
        <v>89</v>
      </c>
      <c r="V2549" t="s">
        <v>32</v>
      </c>
      <c r="Y2549" t="s">
        <v>107</v>
      </c>
    </row>
    <row r="2550" spans="1:25" x14ac:dyDescent="0.45">
      <c r="A2550" t="s">
        <v>274</v>
      </c>
      <c r="B2550" t="s">
        <v>295</v>
      </c>
      <c r="C2550">
        <v>2393</v>
      </c>
      <c r="D2550">
        <v>7</v>
      </c>
      <c r="F2550">
        <v>2010</v>
      </c>
      <c r="G2550">
        <v>42</v>
      </c>
      <c r="H2550">
        <v>36.22</v>
      </c>
      <c r="I2550">
        <v>1888.91</v>
      </c>
      <c r="K2550">
        <v>1.0999999999999999E-2</v>
      </c>
      <c r="L2550">
        <v>2E-3</v>
      </c>
      <c r="M2550">
        <v>1539.2670000000001</v>
      </c>
      <c r="N2550">
        <v>6.0199999999999997E-2</v>
      </c>
      <c r="O2550">
        <v>1.7090000000000001</v>
      </c>
      <c r="P2550">
        <v>0.126</v>
      </c>
      <c r="Q2550">
        <v>25793.865000000002</v>
      </c>
      <c r="R2550" t="s">
        <v>34</v>
      </c>
      <c r="S2550" t="s">
        <v>38</v>
      </c>
      <c r="T2550" t="s">
        <v>89</v>
      </c>
      <c r="V2550" t="s">
        <v>32</v>
      </c>
      <c r="Y2550" t="s">
        <v>107</v>
      </c>
    </row>
    <row r="2551" spans="1:25" x14ac:dyDescent="0.45">
      <c r="A2551" t="s">
        <v>274</v>
      </c>
      <c r="B2551" t="s">
        <v>295</v>
      </c>
      <c r="C2551">
        <v>2393</v>
      </c>
      <c r="D2551">
        <v>7</v>
      </c>
      <c r="F2551">
        <v>2011</v>
      </c>
      <c r="G2551">
        <v>127</v>
      </c>
      <c r="H2551">
        <v>115.36</v>
      </c>
      <c r="I2551">
        <v>5611.08</v>
      </c>
      <c r="K2551">
        <v>2.4E-2</v>
      </c>
      <c r="L2551">
        <v>1E-3</v>
      </c>
      <c r="M2551">
        <v>4695.0240000000003</v>
      </c>
      <c r="N2551">
        <v>5.8999999999999997E-2</v>
      </c>
      <c r="O2551">
        <v>4.9000000000000004</v>
      </c>
      <c r="P2551">
        <v>0.1205</v>
      </c>
      <c r="Q2551">
        <v>79002.721999999994</v>
      </c>
      <c r="R2551" t="s">
        <v>34</v>
      </c>
      <c r="S2551" t="s">
        <v>38</v>
      </c>
      <c r="T2551" t="s">
        <v>89</v>
      </c>
      <c r="V2551" t="s">
        <v>32</v>
      </c>
      <c r="Y2551" t="s">
        <v>107</v>
      </c>
    </row>
    <row r="2552" spans="1:25" x14ac:dyDescent="0.45">
      <c r="A2552" t="s">
        <v>274</v>
      </c>
      <c r="B2552" t="s">
        <v>295</v>
      </c>
      <c r="C2552">
        <v>2393</v>
      </c>
      <c r="D2552">
        <v>7</v>
      </c>
      <c r="F2552">
        <v>2012</v>
      </c>
      <c r="G2552">
        <v>186</v>
      </c>
      <c r="H2552">
        <v>168.25</v>
      </c>
      <c r="I2552">
        <v>8198.32</v>
      </c>
      <c r="K2552">
        <v>3.5000000000000003E-2</v>
      </c>
      <c r="L2552">
        <v>1E-3</v>
      </c>
      <c r="M2552">
        <v>6860.5789999999997</v>
      </c>
      <c r="N2552">
        <v>5.8999999999999997E-2</v>
      </c>
      <c r="O2552">
        <v>7.2350000000000003</v>
      </c>
      <c r="P2552">
        <v>0.1227</v>
      </c>
      <c r="Q2552">
        <v>115443.576</v>
      </c>
      <c r="R2552" t="s">
        <v>34</v>
      </c>
      <c r="S2552" t="s">
        <v>38</v>
      </c>
      <c r="T2552" t="s">
        <v>89</v>
      </c>
      <c r="V2552" t="s">
        <v>32</v>
      </c>
      <c r="Y2552" t="s">
        <v>277</v>
      </c>
    </row>
    <row r="2553" spans="1:25" x14ac:dyDescent="0.45">
      <c r="A2553" t="s">
        <v>274</v>
      </c>
      <c r="B2553" t="s">
        <v>295</v>
      </c>
      <c r="C2553">
        <v>2393</v>
      </c>
      <c r="D2553">
        <v>7</v>
      </c>
      <c r="F2553">
        <v>2013</v>
      </c>
      <c r="G2553">
        <v>136</v>
      </c>
      <c r="H2553">
        <v>121.31</v>
      </c>
      <c r="I2553">
        <v>6126</v>
      </c>
      <c r="K2553">
        <v>3.5999999999999997E-2</v>
      </c>
      <c r="L2553">
        <v>1.4E-3</v>
      </c>
      <c r="M2553">
        <v>5039.9390000000003</v>
      </c>
      <c r="N2553">
        <v>5.9499999999999997E-2</v>
      </c>
      <c r="O2553">
        <v>4.88</v>
      </c>
      <c r="P2553">
        <v>0.11169999999999999</v>
      </c>
      <c r="Q2553">
        <v>84437.237999999998</v>
      </c>
      <c r="R2553" t="s">
        <v>34</v>
      </c>
      <c r="S2553" t="s">
        <v>38</v>
      </c>
      <c r="T2553" t="s">
        <v>89</v>
      </c>
      <c r="V2553" t="s">
        <v>32</v>
      </c>
      <c r="Y2553" t="s">
        <v>277</v>
      </c>
    </row>
    <row r="2554" spans="1:25" x14ac:dyDescent="0.45">
      <c r="A2554" t="s">
        <v>274</v>
      </c>
      <c r="B2554" t="s">
        <v>295</v>
      </c>
      <c r="C2554">
        <v>2393</v>
      </c>
      <c r="D2554">
        <v>7</v>
      </c>
      <c r="F2554">
        <v>2014</v>
      </c>
      <c r="G2554">
        <v>289</v>
      </c>
      <c r="H2554">
        <v>251.1</v>
      </c>
      <c r="I2554">
        <v>15033.17</v>
      </c>
      <c r="K2554">
        <v>0.67800000000000005</v>
      </c>
      <c r="L2554">
        <v>6.7999999999999996E-3</v>
      </c>
      <c r="M2554">
        <v>12900.538</v>
      </c>
      <c r="N2554">
        <v>6.6100000000000006E-2</v>
      </c>
      <c r="O2554">
        <v>13.493</v>
      </c>
      <c r="P2554">
        <v>0.13350000000000001</v>
      </c>
      <c r="Q2554">
        <v>193272.51</v>
      </c>
      <c r="R2554" t="s">
        <v>34</v>
      </c>
      <c r="S2554" t="s">
        <v>38</v>
      </c>
      <c r="T2554" t="s">
        <v>89</v>
      </c>
      <c r="V2554" t="s">
        <v>300</v>
      </c>
      <c r="Y2554" t="s">
        <v>277</v>
      </c>
    </row>
    <row r="2555" spans="1:25" x14ac:dyDescent="0.45">
      <c r="A2555" t="s">
        <v>274</v>
      </c>
      <c r="B2555" t="s">
        <v>295</v>
      </c>
      <c r="C2555">
        <v>2393</v>
      </c>
      <c r="D2555">
        <v>7</v>
      </c>
      <c r="F2555">
        <v>2015</v>
      </c>
      <c r="G2555">
        <v>164</v>
      </c>
      <c r="H2555">
        <v>144.34</v>
      </c>
      <c r="I2555">
        <v>6889.18</v>
      </c>
      <c r="K2555">
        <v>2.7E-2</v>
      </c>
      <c r="L2555">
        <v>1E-3</v>
      </c>
      <c r="M2555">
        <v>5347.43</v>
      </c>
      <c r="N2555">
        <v>5.91E-2</v>
      </c>
      <c r="O2555">
        <v>1.47</v>
      </c>
      <c r="P2555">
        <v>4.5499999999999999E-2</v>
      </c>
      <c r="Q2555">
        <v>89982.182000000001</v>
      </c>
      <c r="R2555" t="s">
        <v>34</v>
      </c>
      <c r="T2555" t="s">
        <v>89</v>
      </c>
      <c r="V2555" t="s">
        <v>298</v>
      </c>
      <c r="Y2555" t="s">
        <v>297</v>
      </c>
    </row>
    <row r="2556" spans="1:25" x14ac:dyDescent="0.45">
      <c r="A2556" t="s">
        <v>274</v>
      </c>
      <c r="B2556" t="s">
        <v>295</v>
      </c>
      <c r="C2556">
        <v>2393</v>
      </c>
      <c r="D2556">
        <v>7</v>
      </c>
      <c r="F2556">
        <v>2016</v>
      </c>
      <c r="G2556">
        <v>260</v>
      </c>
      <c r="H2556">
        <v>226.49</v>
      </c>
      <c r="I2556">
        <v>10925.83</v>
      </c>
      <c r="K2556">
        <v>4.2999999999999997E-2</v>
      </c>
      <c r="L2556">
        <v>1E-3</v>
      </c>
      <c r="M2556">
        <v>8461.32</v>
      </c>
      <c r="N2556">
        <v>5.91E-2</v>
      </c>
      <c r="O2556">
        <v>2.048</v>
      </c>
      <c r="P2556">
        <v>4.0300000000000002E-2</v>
      </c>
      <c r="Q2556">
        <v>142376.15299999999</v>
      </c>
      <c r="R2556" t="s">
        <v>34</v>
      </c>
      <c r="T2556" t="s">
        <v>89</v>
      </c>
      <c r="V2556" t="s">
        <v>298</v>
      </c>
      <c r="Y2556" t="s">
        <v>297</v>
      </c>
    </row>
    <row r="2557" spans="1:25" x14ac:dyDescent="0.45">
      <c r="A2557" t="s">
        <v>274</v>
      </c>
      <c r="B2557" t="s">
        <v>295</v>
      </c>
      <c r="C2557">
        <v>2393</v>
      </c>
      <c r="D2557">
        <v>7</v>
      </c>
      <c r="F2557">
        <v>2017</v>
      </c>
      <c r="G2557">
        <v>94</v>
      </c>
      <c r="H2557">
        <v>79.13</v>
      </c>
      <c r="I2557">
        <v>3693.97</v>
      </c>
      <c r="K2557">
        <v>1.4999999999999999E-2</v>
      </c>
      <c r="L2557">
        <v>1E-3</v>
      </c>
      <c r="M2557">
        <v>2873.181</v>
      </c>
      <c r="N2557">
        <v>5.91E-2</v>
      </c>
      <c r="O2557">
        <v>0.73299999999999998</v>
      </c>
      <c r="P2557">
        <v>4.2900000000000001E-2</v>
      </c>
      <c r="Q2557">
        <v>48354.705000000002</v>
      </c>
      <c r="R2557" t="s">
        <v>34</v>
      </c>
      <c r="T2557" t="s">
        <v>89</v>
      </c>
      <c r="V2557" t="s">
        <v>298</v>
      </c>
      <c r="Y2557" t="s">
        <v>299</v>
      </c>
    </row>
    <row r="2558" spans="1:25" x14ac:dyDescent="0.45">
      <c r="A2558" t="s">
        <v>274</v>
      </c>
      <c r="B2558" t="s">
        <v>295</v>
      </c>
      <c r="C2558">
        <v>2393</v>
      </c>
      <c r="D2558">
        <v>7</v>
      </c>
      <c r="F2558">
        <v>2018</v>
      </c>
      <c r="G2558">
        <v>37</v>
      </c>
      <c r="H2558">
        <v>30.39</v>
      </c>
      <c r="I2558">
        <v>1362.89</v>
      </c>
      <c r="K2558">
        <v>5.0000000000000001E-3</v>
      </c>
      <c r="L2558">
        <v>1E-3</v>
      </c>
      <c r="M2558">
        <v>1068.9449999999999</v>
      </c>
      <c r="N2558">
        <v>5.9200000000000003E-2</v>
      </c>
      <c r="O2558">
        <v>0.28999999999999998</v>
      </c>
      <c r="P2558">
        <v>4.53E-2</v>
      </c>
      <c r="Q2558">
        <v>17986.518</v>
      </c>
      <c r="R2558" t="s">
        <v>34</v>
      </c>
      <c r="T2558" t="s">
        <v>89</v>
      </c>
      <c r="V2558" t="s">
        <v>298</v>
      </c>
      <c r="Y2558" t="s">
        <v>299</v>
      </c>
    </row>
    <row r="2559" spans="1:25" x14ac:dyDescent="0.45">
      <c r="A2559" t="s">
        <v>274</v>
      </c>
      <c r="B2559" t="s">
        <v>295</v>
      </c>
      <c r="C2559">
        <v>2393</v>
      </c>
      <c r="D2559">
        <v>7</v>
      </c>
      <c r="F2559">
        <v>2019</v>
      </c>
      <c r="G2559">
        <v>24</v>
      </c>
      <c r="H2559">
        <v>18.309999999999999</v>
      </c>
      <c r="I2559">
        <v>810.72</v>
      </c>
      <c r="K2559">
        <v>3.0000000000000001E-3</v>
      </c>
      <c r="L2559">
        <v>1E-3</v>
      </c>
      <c r="M2559">
        <v>639.47699999999998</v>
      </c>
      <c r="N2559">
        <v>5.9200000000000003E-2</v>
      </c>
      <c r="O2559">
        <v>0.20399999999999999</v>
      </c>
      <c r="P2559">
        <v>6.08E-2</v>
      </c>
      <c r="Q2559">
        <v>10759.875</v>
      </c>
      <c r="R2559" t="s">
        <v>34</v>
      </c>
      <c r="T2559" t="s">
        <v>89</v>
      </c>
      <c r="V2559" t="s">
        <v>298</v>
      </c>
      <c r="Y2559" t="s">
        <v>299</v>
      </c>
    </row>
    <row r="2560" spans="1:25" x14ac:dyDescent="0.45">
      <c r="A2560" t="s">
        <v>274</v>
      </c>
      <c r="B2560" t="s">
        <v>295</v>
      </c>
      <c r="C2560">
        <v>2393</v>
      </c>
      <c r="D2560">
        <v>7</v>
      </c>
      <c r="F2560">
        <v>2020</v>
      </c>
      <c r="G2560">
        <v>66</v>
      </c>
      <c r="H2560">
        <v>58.28</v>
      </c>
      <c r="I2560">
        <v>2731.47</v>
      </c>
      <c r="K2560">
        <v>1.0999999999999999E-2</v>
      </c>
      <c r="L2560">
        <v>1E-3</v>
      </c>
      <c r="M2560">
        <v>2117.027</v>
      </c>
      <c r="N2560">
        <v>5.8999999999999997E-2</v>
      </c>
      <c r="O2560">
        <v>0.64600000000000002</v>
      </c>
      <c r="P2560">
        <v>4.7800000000000002E-2</v>
      </c>
      <c r="Q2560">
        <v>35621.514000000003</v>
      </c>
      <c r="R2560" t="s">
        <v>34</v>
      </c>
      <c r="T2560" t="s">
        <v>89</v>
      </c>
      <c r="V2560" t="s">
        <v>298</v>
      </c>
      <c r="Y2560" t="s">
        <v>147</v>
      </c>
    </row>
    <row r="2561" spans="1:25" x14ac:dyDescent="0.45">
      <c r="A2561" t="s">
        <v>274</v>
      </c>
      <c r="B2561" t="s">
        <v>295</v>
      </c>
      <c r="C2561">
        <v>2393</v>
      </c>
      <c r="D2561">
        <v>7</v>
      </c>
      <c r="F2561">
        <v>2021</v>
      </c>
      <c r="G2561">
        <v>294</v>
      </c>
      <c r="H2561">
        <v>265.14999999999998</v>
      </c>
      <c r="I2561">
        <v>12926.74</v>
      </c>
      <c r="K2561">
        <v>0.05</v>
      </c>
      <c r="L2561">
        <v>1E-3</v>
      </c>
      <c r="M2561">
        <v>9969.152</v>
      </c>
      <c r="N2561">
        <v>5.91E-2</v>
      </c>
      <c r="O2561">
        <v>2.29</v>
      </c>
      <c r="P2561">
        <v>3.6400000000000002E-2</v>
      </c>
      <c r="Q2561">
        <v>167761.19099999999</v>
      </c>
      <c r="R2561" t="s">
        <v>34</v>
      </c>
      <c r="T2561" t="s">
        <v>89</v>
      </c>
      <c r="V2561" t="s">
        <v>298</v>
      </c>
      <c r="Y2561" t="s">
        <v>152</v>
      </c>
    </row>
    <row r="2562" spans="1:25" x14ac:dyDescent="0.45">
      <c r="A2562" t="s">
        <v>274</v>
      </c>
      <c r="B2562" t="s">
        <v>295</v>
      </c>
      <c r="C2562">
        <v>2393</v>
      </c>
      <c r="D2562">
        <v>7</v>
      </c>
      <c r="F2562">
        <v>2022</v>
      </c>
      <c r="G2562">
        <v>429</v>
      </c>
      <c r="H2562">
        <v>381.64</v>
      </c>
      <c r="I2562">
        <v>18583.04</v>
      </c>
      <c r="K2562">
        <v>7.1999999999999995E-2</v>
      </c>
      <c r="L2562">
        <v>1E-3</v>
      </c>
      <c r="M2562">
        <v>14322.689</v>
      </c>
      <c r="N2562">
        <v>5.91E-2</v>
      </c>
      <c r="O2562">
        <v>3.359</v>
      </c>
      <c r="P2562">
        <v>3.9699999999999999E-2</v>
      </c>
      <c r="Q2562">
        <v>241000.83900000001</v>
      </c>
      <c r="R2562" t="s">
        <v>34</v>
      </c>
      <c r="T2562" t="s">
        <v>89</v>
      </c>
      <c r="V2562" t="s">
        <v>298</v>
      </c>
      <c r="Y2562" t="s">
        <v>152</v>
      </c>
    </row>
    <row r="2563" spans="1:25" x14ac:dyDescent="0.45">
      <c r="A2563" t="s">
        <v>274</v>
      </c>
      <c r="B2563" t="s">
        <v>295</v>
      </c>
      <c r="C2563">
        <v>2393</v>
      </c>
      <c r="D2563">
        <v>7</v>
      </c>
      <c r="F2563">
        <v>2023</v>
      </c>
      <c r="G2563">
        <v>148</v>
      </c>
      <c r="H2563">
        <v>132.91999999999999</v>
      </c>
      <c r="I2563">
        <v>6345.5</v>
      </c>
      <c r="K2563">
        <v>2.5000000000000001E-2</v>
      </c>
      <c r="L2563">
        <v>1E-3</v>
      </c>
      <c r="M2563">
        <v>4932.6229999999996</v>
      </c>
      <c r="N2563">
        <v>5.91E-2</v>
      </c>
      <c r="O2563">
        <v>1.1819999999999999</v>
      </c>
      <c r="P2563">
        <v>4.1700000000000001E-2</v>
      </c>
      <c r="Q2563">
        <v>82995.591</v>
      </c>
      <c r="R2563" t="s">
        <v>34</v>
      </c>
      <c r="T2563" t="s">
        <v>89</v>
      </c>
      <c r="V2563" t="s">
        <v>298</v>
      </c>
      <c r="Y2563" t="s">
        <v>152</v>
      </c>
    </row>
    <row r="2564" spans="1:25" x14ac:dyDescent="0.45">
      <c r="A2564" t="s">
        <v>274</v>
      </c>
      <c r="B2564" t="s">
        <v>295</v>
      </c>
      <c r="C2564">
        <v>2393</v>
      </c>
      <c r="D2564">
        <v>7</v>
      </c>
      <c r="F2564">
        <v>2024</v>
      </c>
      <c r="G2564">
        <v>39</v>
      </c>
      <c r="H2564">
        <v>31.37</v>
      </c>
      <c r="I2564">
        <v>1425.79</v>
      </c>
      <c r="K2564">
        <v>6.0000000000000001E-3</v>
      </c>
      <c r="L2564">
        <v>1E-3</v>
      </c>
      <c r="M2564">
        <v>1121.127</v>
      </c>
      <c r="N2564">
        <v>5.91E-2</v>
      </c>
      <c r="O2564">
        <v>0.38900000000000001</v>
      </c>
      <c r="P2564">
        <v>5.8099999999999999E-2</v>
      </c>
      <c r="Q2564">
        <v>18860.808000000001</v>
      </c>
      <c r="R2564" t="s">
        <v>34</v>
      </c>
      <c r="T2564" t="s">
        <v>89</v>
      </c>
      <c r="V2564" t="s">
        <v>298</v>
      </c>
      <c r="Y2564" t="s">
        <v>152</v>
      </c>
    </row>
    <row r="2565" spans="1:25" x14ac:dyDescent="0.45">
      <c r="A2565" t="s">
        <v>274</v>
      </c>
      <c r="B2565" t="s">
        <v>295</v>
      </c>
      <c r="C2565">
        <v>2393</v>
      </c>
      <c r="D2565">
        <v>9</v>
      </c>
      <c r="F2565">
        <v>2009</v>
      </c>
      <c r="G2565">
        <v>78</v>
      </c>
      <c r="H2565">
        <v>66.31</v>
      </c>
      <c r="I2565">
        <v>8595.83</v>
      </c>
      <c r="K2565">
        <v>0.626</v>
      </c>
      <c r="L2565">
        <v>1.2E-2</v>
      </c>
      <c r="M2565">
        <v>6848.4669999999996</v>
      </c>
      <c r="N2565">
        <v>7.1199999999999999E-2</v>
      </c>
      <c r="O2565">
        <v>4.5359999999999996</v>
      </c>
      <c r="P2565">
        <v>0.13320000000000001</v>
      </c>
      <c r="Q2565">
        <v>93524.4</v>
      </c>
      <c r="R2565" t="s">
        <v>34</v>
      </c>
      <c r="S2565" t="s">
        <v>38</v>
      </c>
      <c r="T2565" t="s">
        <v>28</v>
      </c>
      <c r="V2565" t="s">
        <v>302</v>
      </c>
      <c r="Y2565" t="s">
        <v>107</v>
      </c>
    </row>
    <row r="2566" spans="1:25" x14ac:dyDescent="0.45">
      <c r="A2566" t="s">
        <v>274</v>
      </c>
      <c r="B2566" t="s">
        <v>295</v>
      </c>
      <c r="C2566">
        <v>2393</v>
      </c>
      <c r="D2566">
        <v>9</v>
      </c>
      <c r="F2566">
        <v>2010</v>
      </c>
      <c r="G2566">
        <v>41</v>
      </c>
      <c r="H2566">
        <v>34.659999999999997</v>
      </c>
      <c r="I2566">
        <v>4287.7299999999996</v>
      </c>
      <c r="K2566">
        <v>0.38500000000000001</v>
      </c>
      <c r="L2566">
        <v>1.5100000000000001E-2</v>
      </c>
      <c r="M2566">
        <v>3701.14</v>
      </c>
      <c r="N2566">
        <v>7.46E-2</v>
      </c>
      <c r="O2566">
        <v>2.5859999999999999</v>
      </c>
      <c r="P2566">
        <v>0.12720000000000001</v>
      </c>
      <c r="Q2566">
        <v>48827.137000000002</v>
      </c>
      <c r="R2566" t="s">
        <v>34</v>
      </c>
      <c r="S2566" t="s">
        <v>38</v>
      </c>
      <c r="T2566" t="s">
        <v>28</v>
      </c>
      <c r="V2566" t="s">
        <v>302</v>
      </c>
      <c r="Y2566" t="s">
        <v>107</v>
      </c>
    </row>
    <row r="2567" spans="1:25" x14ac:dyDescent="0.45">
      <c r="A2567" t="s">
        <v>274</v>
      </c>
      <c r="B2567" t="s">
        <v>295</v>
      </c>
      <c r="C2567">
        <v>2393</v>
      </c>
      <c r="D2567">
        <v>9</v>
      </c>
      <c r="F2567">
        <v>2011</v>
      </c>
      <c r="G2567">
        <v>21</v>
      </c>
      <c r="H2567">
        <v>14.66</v>
      </c>
      <c r="I2567">
        <v>1730.61</v>
      </c>
      <c r="K2567">
        <v>0.20799999999999999</v>
      </c>
      <c r="L2567">
        <v>2.1000000000000001E-2</v>
      </c>
      <c r="M2567">
        <v>1627.7260000000001</v>
      </c>
      <c r="N2567">
        <v>8.1000000000000003E-2</v>
      </c>
      <c r="O2567">
        <v>1.0940000000000001</v>
      </c>
      <c r="P2567">
        <v>0.13689999999999999</v>
      </c>
      <c r="Q2567">
        <v>20059.421999999999</v>
      </c>
      <c r="R2567" t="s">
        <v>34</v>
      </c>
      <c r="S2567" t="s">
        <v>38</v>
      </c>
      <c r="T2567" t="s">
        <v>28</v>
      </c>
      <c r="V2567" t="s">
        <v>302</v>
      </c>
      <c r="Y2567" t="s">
        <v>107</v>
      </c>
    </row>
    <row r="2568" spans="1:25" x14ac:dyDescent="0.45">
      <c r="A2568" t="s">
        <v>274</v>
      </c>
      <c r="B2568" t="s">
        <v>295</v>
      </c>
      <c r="C2568">
        <v>2393</v>
      </c>
      <c r="D2568">
        <v>9</v>
      </c>
      <c r="F2568">
        <v>2012</v>
      </c>
      <c r="G2568">
        <v>15</v>
      </c>
      <c r="H2568">
        <v>10.71</v>
      </c>
      <c r="I2568">
        <v>1292.76</v>
      </c>
      <c r="K2568">
        <v>0.155</v>
      </c>
      <c r="L2568">
        <v>2.1000000000000001E-2</v>
      </c>
      <c r="M2568">
        <v>1216.1189999999999</v>
      </c>
      <c r="N2568">
        <v>8.1000000000000003E-2</v>
      </c>
      <c r="O2568">
        <v>0.83699999999999997</v>
      </c>
      <c r="P2568">
        <v>0.1343</v>
      </c>
      <c r="Q2568">
        <v>14986.731</v>
      </c>
      <c r="R2568" t="s">
        <v>34</v>
      </c>
      <c r="S2568" t="s">
        <v>38</v>
      </c>
      <c r="T2568" t="s">
        <v>28</v>
      </c>
      <c r="V2568" t="s">
        <v>302</v>
      </c>
      <c r="Y2568" t="s">
        <v>277</v>
      </c>
    </row>
    <row r="2569" spans="1:25" x14ac:dyDescent="0.45">
      <c r="A2569" t="s">
        <v>274</v>
      </c>
      <c r="B2569" t="s">
        <v>295</v>
      </c>
      <c r="C2569">
        <v>2393</v>
      </c>
      <c r="D2569">
        <v>9</v>
      </c>
      <c r="F2569">
        <v>2013</v>
      </c>
      <c r="G2569">
        <v>38</v>
      </c>
      <c r="H2569">
        <v>28.64</v>
      </c>
      <c r="I2569">
        <v>3623.25</v>
      </c>
      <c r="K2569">
        <v>0.41099999999999998</v>
      </c>
      <c r="L2569">
        <v>1.89E-2</v>
      </c>
      <c r="M2569">
        <v>3294.7550000000001</v>
      </c>
      <c r="N2569">
        <v>7.8700000000000006E-2</v>
      </c>
      <c r="O2569">
        <v>3.37</v>
      </c>
      <c r="P2569">
        <v>0.24179999999999999</v>
      </c>
      <c r="Q2569">
        <v>40982.366000000002</v>
      </c>
      <c r="R2569" t="s">
        <v>34</v>
      </c>
      <c r="S2569" t="s">
        <v>38</v>
      </c>
      <c r="T2569" t="s">
        <v>28</v>
      </c>
      <c r="V2569" t="s">
        <v>302</v>
      </c>
      <c r="Y2569" t="s">
        <v>277</v>
      </c>
    </row>
    <row r="2570" spans="1:25" x14ac:dyDescent="0.45">
      <c r="A2570" t="s">
        <v>274</v>
      </c>
      <c r="B2570" t="s">
        <v>295</v>
      </c>
      <c r="C2570">
        <v>2393</v>
      </c>
      <c r="D2570">
        <v>9</v>
      </c>
      <c r="F2570">
        <v>2014</v>
      </c>
      <c r="G2570">
        <v>25</v>
      </c>
      <c r="H2570">
        <v>11.96</v>
      </c>
      <c r="I2570">
        <v>1237.8599999999999</v>
      </c>
      <c r="K2570">
        <v>0.08</v>
      </c>
      <c r="L2570">
        <v>1.12E-2</v>
      </c>
      <c r="M2570">
        <v>1225.9490000000001</v>
      </c>
      <c r="N2570">
        <v>7.8299999999999995E-2</v>
      </c>
      <c r="O2570">
        <v>1.0680000000000001</v>
      </c>
      <c r="P2570">
        <v>0.39250000000000002</v>
      </c>
      <c r="Q2570">
        <v>15138.803</v>
      </c>
      <c r="R2570" t="s">
        <v>34</v>
      </c>
      <c r="S2570" t="s">
        <v>38</v>
      </c>
      <c r="T2570" t="s">
        <v>28</v>
      </c>
      <c r="V2570" t="s">
        <v>302</v>
      </c>
      <c r="Y2570" t="s">
        <v>277</v>
      </c>
    </row>
    <row r="2571" spans="1:25" x14ac:dyDescent="0.45">
      <c r="A2571" t="s">
        <v>274</v>
      </c>
      <c r="B2571" t="s">
        <v>295</v>
      </c>
      <c r="C2571">
        <v>2393</v>
      </c>
      <c r="D2571">
        <v>9</v>
      </c>
      <c r="F2571">
        <v>2015</v>
      </c>
      <c r="G2571">
        <v>113</v>
      </c>
      <c r="H2571">
        <v>79.73</v>
      </c>
      <c r="I2571">
        <v>8463.69</v>
      </c>
      <c r="K2571">
        <v>0.14099999999999999</v>
      </c>
      <c r="L2571">
        <v>3.0999999999999999E-3</v>
      </c>
      <c r="M2571">
        <v>8476.0259999999998</v>
      </c>
      <c r="N2571">
        <v>6.4100000000000004E-2</v>
      </c>
      <c r="O2571">
        <v>7.3140000000000001</v>
      </c>
      <c r="P2571">
        <v>0.3085</v>
      </c>
      <c r="Q2571">
        <v>135043.71</v>
      </c>
      <c r="R2571" t="s">
        <v>34</v>
      </c>
      <c r="S2571" t="s">
        <v>38</v>
      </c>
      <c r="T2571" t="s">
        <v>28</v>
      </c>
      <c r="V2571" t="s">
        <v>302</v>
      </c>
      <c r="Y2571" t="s">
        <v>297</v>
      </c>
    </row>
    <row r="2572" spans="1:25" x14ac:dyDescent="0.45">
      <c r="A2572" t="s">
        <v>274</v>
      </c>
      <c r="B2572" t="s">
        <v>295</v>
      </c>
      <c r="C2572">
        <v>2393</v>
      </c>
      <c r="D2572">
        <v>9</v>
      </c>
      <c r="F2572">
        <v>2016</v>
      </c>
      <c r="G2572">
        <v>94</v>
      </c>
      <c r="H2572">
        <v>70.819999999999993</v>
      </c>
      <c r="I2572">
        <v>7872.98</v>
      </c>
      <c r="K2572">
        <v>6.8000000000000005E-2</v>
      </c>
      <c r="L2572">
        <v>2.0999999999999999E-3</v>
      </c>
      <c r="M2572">
        <v>5319.5060000000003</v>
      </c>
      <c r="N2572">
        <v>6.1899999999999997E-2</v>
      </c>
      <c r="O2572">
        <v>4.4589999999999996</v>
      </c>
      <c r="P2572">
        <v>0.19089999999999999</v>
      </c>
      <c r="Q2572">
        <v>86348.963000000003</v>
      </c>
      <c r="R2572" t="s">
        <v>34</v>
      </c>
      <c r="S2572" t="s">
        <v>38</v>
      </c>
      <c r="T2572" t="s">
        <v>28</v>
      </c>
      <c r="V2572" t="s">
        <v>302</v>
      </c>
      <c r="Y2572" t="s">
        <v>297</v>
      </c>
    </row>
    <row r="2573" spans="1:25" x14ac:dyDescent="0.45">
      <c r="A2573" t="s">
        <v>274</v>
      </c>
      <c r="B2573" t="s">
        <v>295</v>
      </c>
      <c r="C2573">
        <v>2393</v>
      </c>
      <c r="D2573">
        <v>9</v>
      </c>
      <c r="F2573">
        <v>2017</v>
      </c>
      <c r="G2573">
        <v>31</v>
      </c>
      <c r="H2573">
        <v>19.84</v>
      </c>
      <c r="I2573">
        <v>2065.08</v>
      </c>
      <c r="K2573">
        <v>7.8E-2</v>
      </c>
      <c r="L2573">
        <v>6.4999999999999997E-3</v>
      </c>
      <c r="M2573">
        <v>1734.31</v>
      </c>
      <c r="N2573">
        <v>7.2499999999999995E-2</v>
      </c>
      <c r="O2573">
        <v>1.482</v>
      </c>
      <c r="P2573">
        <v>0.3085</v>
      </c>
      <c r="Q2573">
        <v>23793.992999999999</v>
      </c>
      <c r="R2573" t="s">
        <v>34</v>
      </c>
      <c r="S2573" t="s">
        <v>38</v>
      </c>
      <c r="T2573" t="s">
        <v>28</v>
      </c>
      <c r="V2573" t="s">
        <v>302</v>
      </c>
      <c r="Y2573" t="s">
        <v>299</v>
      </c>
    </row>
    <row r="2574" spans="1:25" x14ac:dyDescent="0.45">
      <c r="A2574" t="s">
        <v>274</v>
      </c>
      <c r="B2574" t="s">
        <v>295</v>
      </c>
      <c r="C2574">
        <v>2393</v>
      </c>
      <c r="D2574">
        <v>9</v>
      </c>
      <c r="F2574">
        <v>2018</v>
      </c>
      <c r="G2574">
        <v>107</v>
      </c>
      <c r="H2574">
        <v>77.849999999999994</v>
      </c>
      <c r="I2574">
        <v>6503.27</v>
      </c>
      <c r="K2574">
        <v>0.29899999999999999</v>
      </c>
      <c r="L2574">
        <v>6.3E-3</v>
      </c>
      <c r="M2574">
        <v>6073.0879999999997</v>
      </c>
      <c r="N2574">
        <v>7.1999999999999995E-2</v>
      </c>
      <c r="O2574">
        <v>5.3369999999999997</v>
      </c>
      <c r="P2574">
        <v>0.30590000000000001</v>
      </c>
      <c r="Q2574">
        <v>81318.289000000004</v>
      </c>
      <c r="R2574" t="s">
        <v>34</v>
      </c>
      <c r="S2574" t="s">
        <v>38</v>
      </c>
      <c r="T2574" t="s">
        <v>28</v>
      </c>
      <c r="V2574" t="s">
        <v>302</v>
      </c>
      <c r="Y2574" t="s">
        <v>299</v>
      </c>
    </row>
    <row r="2575" spans="1:25" x14ac:dyDescent="0.45">
      <c r="A2575" t="s">
        <v>274</v>
      </c>
      <c r="B2575" t="s">
        <v>295</v>
      </c>
      <c r="C2575">
        <v>2393</v>
      </c>
      <c r="D2575">
        <v>9</v>
      </c>
      <c r="F2575">
        <v>2019</v>
      </c>
      <c r="G2575">
        <v>152</v>
      </c>
      <c r="H2575">
        <v>110.69</v>
      </c>
      <c r="I2575">
        <v>9036.6299999999992</v>
      </c>
      <c r="K2575">
        <v>0.56999999999999995</v>
      </c>
      <c r="L2575">
        <v>8.6E-3</v>
      </c>
      <c r="M2575">
        <v>9105.0339999999997</v>
      </c>
      <c r="N2575">
        <v>7.4499999999999997E-2</v>
      </c>
      <c r="O2575">
        <v>7.68</v>
      </c>
      <c r="P2575">
        <v>0.28560000000000002</v>
      </c>
      <c r="Q2575">
        <v>120282.622</v>
      </c>
      <c r="R2575" t="s">
        <v>34</v>
      </c>
      <c r="S2575" t="s">
        <v>38</v>
      </c>
      <c r="T2575" t="s">
        <v>28</v>
      </c>
      <c r="V2575" t="s">
        <v>302</v>
      </c>
      <c r="Y2575" t="s">
        <v>299</v>
      </c>
    </row>
    <row r="2576" spans="1:25" x14ac:dyDescent="0.45">
      <c r="A2576" t="s">
        <v>274</v>
      </c>
      <c r="B2576" t="s">
        <v>295</v>
      </c>
      <c r="C2576">
        <v>2393</v>
      </c>
      <c r="D2576">
        <v>9</v>
      </c>
      <c r="F2576">
        <v>2020</v>
      </c>
      <c r="G2576">
        <v>93</v>
      </c>
      <c r="H2576">
        <v>72.69</v>
      </c>
      <c r="I2576">
        <v>8701.25</v>
      </c>
      <c r="K2576">
        <v>0.379</v>
      </c>
      <c r="L2576">
        <v>7.0000000000000001E-3</v>
      </c>
      <c r="M2576">
        <v>6450.0450000000001</v>
      </c>
      <c r="N2576">
        <v>6.5600000000000006E-2</v>
      </c>
      <c r="O2576">
        <v>6.0650000000000004</v>
      </c>
      <c r="P2576">
        <v>0.31109999999999999</v>
      </c>
      <c r="Q2576">
        <v>95786.203999999998</v>
      </c>
      <c r="R2576" t="s">
        <v>34</v>
      </c>
      <c r="S2576" t="s">
        <v>38</v>
      </c>
      <c r="T2576" t="s">
        <v>28</v>
      </c>
      <c r="V2576" t="s">
        <v>302</v>
      </c>
      <c r="Y2576" t="s">
        <v>147</v>
      </c>
    </row>
    <row r="2577" spans="1:25" x14ac:dyDescent="0.45">
      <c r="A2577" t="s">
        <v>274</v>
      </c>
      <c r="B2577" t="s">
        <v>295</v>
      </c>
      <c r="C2577">
        <v>2393</v>
      </c>
      <c r="D2577">
        <v>9</v>
      </c>
      <c r="F2577">
        <v>2021</v>
      </c>
      <c r="G2577">
        <v>160</v>
      </c>
      <c r="H2577">
        <v>131.04</v>
      </c>
      <c r="I2577">
        <v>15355.45</v>
      </c>
      <c r="K2577">
        <v>0.14799999999999999</v>
      </c>
      <c r="L2577">
        <v>2.0999999999999999E-3</v>
      </c>
      <c r="M2577">
        <v>10261.736999999999</v>
      </c>
      <c r="N2577">
        <v>6.0299999999999999E-2</v>
      </c>
      <c r="O2577">
        <v>7.7549999999999999</v>
      </c>
      <c r="P2577">
        <v>0.1817</v>
      </c>
      <c r="Q2577">
        <v>169128.351</v>
      </c>
      <c r="R2577" t="s">
        <v>34</v>
      </c>
      <c r="S2577" t="s">
        <v>38</v>
      </c>
      <c r="T2577" t="s">
        <v>28</v>
      </c>
      <c r="V2577" t="s">
        <v>302</v>
      </c>
      <c r="Y2577" t="s">
        <v>152</v>
      </c>
    </row>
    <row r="2578" spans="1:25" x14ac:dyDescent="0.45">
      <c r="A2578" t="s">
        <v>274</v>
      </c>
      <c r="B2578" t="s">
        <v>295</v>
      </c>
      <c r="C2578">
        <v>2393</v>
      </c>
      <c r="D2578">
        <v>9</v>
      </c>
      <c r="F2578">
        <v>2022</v>
      </c>
      <c r="G2578">
        <v>136</v>
      </c>
      <c r="H2578">
        <v>108.92</v>
      </c>
      <c r="I2578">
        <v>13518.98</v>
      </c>
      <c r="K2578">
        <v>0.152</v>
      </c>
      <c r="L2578">
        <v>2.5000000000000001E-3</v>
      </c>
      <c r="M2578">
        <v>8953.4490000000005</v>
      </c>
      <c r="N2578">
        <v>6.0699999999999997E-2</v>
      </c>
      <c r="O2578">
        <v>6.7469999999999999</v>
      </c>
      <c r="P2578">
        <v>0.16059999999999999</v>
      </c>
      <c r="Q2578">
        <v>146763.09899999999</v>
      </c>
      <c r="R2578" t="s">
        <v>34</v>
      </c>
      <c r="S2578" t="s">
        <v>38</v>
      </c>
      <c r="T2578" t="s">
        <v>28</v>
      </c>
      <c r="V2578" t="s">
        <v>302</v>
      </c>
      <c r="Y2578" t="s">
        <v>152</v>
      </c>
    </row>
    <row r="2579" spans="1:25" x14ac:dyDescent="0.45">
      <c r="A2579" t="s">
        <v>274</v>
      </c>
      <c r="B2579" t="s">
        <v>295</v>
      </c>
      <c r="C2579">
        <v>2393</v>
      </c>
      <c r="D2579">
        <v>9</v>
      </c>
      <c r="F2579">
        <v>2023</v>
      </c>
      <c r="G2579">
        <v>97</v>
      </c>
      <c r="H2579">
        <v>77.22</v>
      </c>
      <c r="I2579">
        <v>9089.17</v>
      </c>
      <c r="K2579">
        <v>3.2000000000000001E-2</v>
      </c>
      <c r="L2579">
        <v>1.6000000000000001E-3</v>
      </c>
      <c r="M2579">
        <v>5747.0910000000003</v>
      </c>
      <c r="N2579">
        <v>6.1699999999999998E-2</v>
      </c>
      <c r="O2579">
        <v>4.5270000000000001</v>
      </c>
      <c r="P2579">
        <v>0.18310000000000001</v>
      </c>
      <c r="Q2579">
        <v>96663.726999999999</v>
      </c>
      <c r="R2579" t="s">
        <v>34</v>
      </c>
      <c r="S2579" t="s">
        <v>38</v>
      </c>
      <c r="T2579" t="s">
        <v>28</v>
      </c>
      <c r="V2579" t="s">
        <v>302</v>
      </c>
      <c r="Y2579" t="s">
        <v>152</v>
      </c>
    </row>
    <row r="2580" spans="1:25" x14ac:dyDescent="0.45">
      <c r="A2580" t="s">
        <v>274</v>
      </c>
      <c r="B2580" t="s">
        <v>295</v>
      </c>
      <c r="C2580">
        <v>2393</v>
      </c>
      <c r="D2580">
        <v>9</v>
      </c>
      <c r="F2580">
        <v>2024</v>
      </c>
      <c r="G2580">
        <v>73</v>
      </c>
      <c r="H2580">
        <v>53.38</v>
      </c>
      <c r="I2580">
        <v>6323.83</v>
      </c>
      <c r="K2580">
        <v>2.1999999999999999E-2</v>
      </c>
      <c r="L2580">
        <v>1E-3</v>
      </c>
      <c r="M2580">
        <v>4015.723</v>
      </c>
      <c r="N2580">
        <v>5.91E-2</v>
      </c>
      <c r="O2580">
        <v>3.1619999999999999</v>
      </c>
      <c r="P2580">
        <v>0.29149999999999998</v>
      </c>
      <c r="Q2580">
        <v>67565.218999999997</v>
      </c>
      <c r="R2580" t="s">
        <v>34</v>
      </c>
      <c r="S2580" t="s">
        <v>38</v>
      </c>
      <c r="T2580" t="s">
        <v>28</v>
      </c>
      <c r="V2580" t="s">
        <v>302</v>
      </c>
      <c r="Y2580" t="s">
        <v>152</v>
      </c>
    </row>
    <row r="2581" spans="1:25" x14ac:dyDescent="0.45">
      <c r="A2581" t="s">
        <v>274</v>
      </c>
      <c r="B2581" t="s">
        <v>303</v>
      </c>
      <c r="C2581">
        <v>2398</v>
      </c>
      <c r="D2581">
        <v>1101</v>
      </c>
      <c r="F2581">
        <v>2009</v>
      </c>
      <c r="G2581">
        <v>6660</v>
      </c>
      <c r="H2581">
        <v>6452.36</v>
      </c>
      <c r="I2581">
        <v>445833.11</v>
      </c>
      <c r="K2581">
        <v>1.8939999999999999</v>
      </c>
      <c r="L2581">
        <v>1.1000000000000001E-3</v>
      </c>
      <c r="M2581">
        <v>302579.99300000002</v>
      </c>
      <c r="N2581">
        <v>5.9200000000000003E-2</v>
      </c>
      <c r="O2581">
        <v>81.516999999999996</v>
      </c>
      <c r="P2581">
        <v>3.5700000000000003E-2</v>
      </c>
      <c r="Q2581">
        <v>5071225.5029999996</v>
      </c>
      <c r="R2581" t="s">
        <v>34</v>
      </c>
      <c r="S2581" t="s">
        <v>38</v>
      </c>
      <c r="T2581" t="s">
        <v>89</v>
      </c>
      <c r="V2581" t="s">
        <v>302</v>
      </c>
      <c r="Y2581" t="s">
        <v>107</v>
      </c>
    </row>
    <row r="2582" spans="1:25" x14ac:dyDescent="0.45">
      <c r="A2582" t="s">
        <v>274</v>
      </c>
      <c r="B2582" t="s">
        <v>303</v>
      </c>
      <c r="C2582">
        <v>2398</v>
      </c>
      <c r="D2582">
        <v>1101</v>
      </c>
      <c r="F2582">
        <v>2010</v>
      </c>
      <c r="G2582">
        <v>7129</v>
      </c>
      <c r="H2582">
        <v>7050.51</v>
      </c>
      <c r="I2582">
        <v>481177.06</v>
      </c>
      <c r="K2582">
        <v>1.8180000000000001</v>
      </c>
      <c r="L2582">
        <v>1.1000000000000001E-3</v>
      </c>
      <c r="M2582">
        <v>327409.22100000002</v>
      </c>
      <c r="N2582">
        <v>5.91E-2</v>
      </c>
      <c r="O2582">
        <v>76.664000000000001</v>
      </c>
      <c r="P2582">
        <v>2.92E-2</v>
      </c>
      <c r="Q2582">
        <v>5500806.2699999996</v>
      </c>
      <c r="R2582" t="s">
        <v>34</v>
      </c>
      <c r="S2582" t="s">
        <v>38</v>
      </c>
      <c r="T2582" t="s">
        <v>89</v>
      </c>
      <c r="V2582" t="s">
        <v>302</v>
      </c>
      <c r="Y2582" t="s">
        <v>107</v>
      </c>
    </row>
    <row r="2583" spans="1:25" x14ac:dyDescent="0.45">
      <c r="A2583" t="s">
        <v>274</v>
      </c>
      <c r="B2583" t="s">
        <v>303</v>
      </c>
      <c r="C2583">
        <v>2398</v>
      </c>
      <c r="D2583">
        <v>1101</v>
      </c>
      <c r="F2583">
        <v>2011</v>
      </c>
      <c r="G2583">
        <v>7280</v>
      </c>
      <c r="H2583">
        <v>7238.06</v>
      </c>
      <c r="I2583">
        <v>532390.37</v>
      </c>
      <c r="K2583">
        <v>1.7769999999999999</v>
      </c>
      <c r="L2583">
        <v>1E-3</v>
      </c>
      <c r="M2583">
        <v>352001.70299999998</v>
      </c>
      <c r="N2583">
        <v>5.8999999999999997E-2</v>
      </c>
      <c r="O2583">
        <v>72.084999999999994</v>
      </c>
      <c r="P2583">
        <v>2.4899999999999999E-2</v>
      </c>
      <c r="Q2583">
        <v>5923157.659</v>
      </c>
      <c r="R2583" t="s">
        <v>34</v>
      </c>
      <c r="S2583" t="s">
        <v>38</v>
      </c>
      <c r="T2583" t="s">
        <v>89</v>
      </c>
      <c r="V2583" t="s">
        <v>302</v>
      </c>
      <c r="Y2583" t="s">
        <v>107</v>
      </c>
    </row>
    <row r="2584" spans="1:25" x14ac:dyDescent="0.45">
      <c r="A2584" t="s">
        <v>274</v>
      </c>
      <c r="B2584" t="s">
        <v>303</v>
      </c>
      <c r="C2584">
        <v>2398</v>
      </c>
      <c r="D2584">
        <v>1101</v>
      </c>
      <c r="F2584">
        <v>2012</v>
      </c>
      <c r="G2584">
        <v>7096</v>
      </c>
      <c r="H2584">
        <v>7000.91</v>
      </c>
      <c r="I2584">
        <v>495936.22</v>
      </c>
      <c r="K2584">
        <v>1.6719999999999999</v>
      </c>
      <c r="L2584">
        <v>1E-3</v>
      </c>
      <c r="M2584">
        <v>331084.56599999999</v>
      </c>
      <c r="N2584">
        <v>5.8999999999999997E-2</v>
      </c>
      <c r="O2584">
        <v>74.882000000000005</v>
      </c>
      <c r="P2584">
        <v>2.8500000000000001E-2</v>
      </c>
      <c r="Q2584">
        <v>5571160.6150000002</v>
      </c>
      <c r="R2584" t="s">
        <v>34</v>
      </c>
      <c r="S2584" t="s">
        <v>38</v>
      </c>
      <c r="T2584" t="s">
        <v>89</v>
      </c>
      <c r="V2584" t="s">
        <v>302</v>
      </c>
      <c r="Y2584" t="s">
        <v>277</v>
      </c>
    </row>
    <row r="2585" spans="1:25" x14ac:dyDescent="0.45">
      <c r="A2585" t="s">
        <v>274</v>
      </c>
      <c r="B2585" t="s">
        <v>303</v>
      </c>
      <c r="C2585">
        <v>2398</v>
      </c>
      <c r="D2585">
        <v>1101</v>
      </c>
      <c r="F2585">
        <v>2013</v>
      </c>
      <c r="G2585">
        <v>6219</v>
      </c>
      <c r="H2585">
        <v>6147.24</v>
      </c>
      <c r="I2585">
        <v>472308.44</v>
      </c>
      <c r="K2585">
        <v>2.2360000000000002</v>
      </c>
      <c r="L2585">
        <v>1.1999999999999999E-3</v>
      </c>
      <c r="M2585">
        <v>308825.02600000001</v>
      </c>
      <c r="N2585">
        <v>5.9400000000000001E-2</v>
      </c>
      <c r="O2585">
        <v>70.504000000000005</v>
      </c>
      <c r="P2585">
        <v>2.8000000000000001E-2</v>
      </c>
      <c r="Q2585">
        <v>5152640.5240000002</v>
      </c>
      <c r="R2585" t="s">
        <v>34</v>
      </c>
      <c r="S2585" t="s">
        <v>38</v>
      </c>
      <c r="T2585" t="s">
        <v>89</v>
      </c>
      <c r="V2585" t="s">
        <v>302</v>
      </c>
      <c r="Y2585" t="s">
        <v>277</v>
      </c>
    </row>
    <row r="2586" spans="1:25" x14ac:dyDescent="0.45">
      <c r="A2586" t="s">
        <v>274</v>
      </c>
      <c r="B2586" t="s">
        <v>303</v>
      </c>
      <c r="C2586">
        <v>2398</v>
      </c>
      <c r="D2586">
        <v>1101</v>
      </c>
      <c r="F2586">
        <v>2014</v>
      </c>
      <c r="G2586">
        <v>7619</v>
      </c>
      <c r="H2586">
        <v>7553.42</v>
      </c>
      <c r="I2586">
        <v>547807.89</v>
      </c>
      <c r="K2586">
        <v>2.411</v>
      </c>
      <c r="L2586">
        <v>1.1000000000000001E-3</v>
      </c>
      <c r="M2586">
        <v>382794.13</v>
      </c>
      <c r="N2586">
        <v>5.96E-2</v>
      </c>
      <c r="O2586">
        <v>101.437</v>
      </c>
      <c r="P2586">
        <v>3.2399999999999998E-2</v>
      </c>
      <c r="Q2586">
        <v>6360293.3210000005</v>
      </c>
      <c r="R2586" t="s">
        <v>34</v>
      </c>
      <c r="S2586" t="s">
        <v>38</v>
      </c>
      <c r="T2586" t="s">
        <v>89</v>
      </c>
      <c r="V2586" t="s">
        <v>302</v>
      </c>
      <c r="Y2586" t="s">
        <v>277</v>
      </c>
    </row>
    <row r="2587" spans="1:25" x14ac:dyDescent="0.45">
      <c r="A2587" t="s">
        <v>274</v>
      </c>
      <c r="B2587" t="s">
        <v>303</v>
      </c>
      <c r="C2587">
        <v>2398</v>
      </c>
      <c r="D2587">
        <v>1101</v>
      </c>
      <c r="F2587">
        <v>2015</v>
      </c>
      <c r="G2587">
        <v>6671</v>
      </c>
      <c r="H2587">
        <v>6595.14</v>
      </c>
      <c r="I2587">
        <v>485820.22</v>
      </c>
      <c r="K2587">
        <v>3.1379999999999999</v>
      </c>
      <c r="L2587">
        <v>1.2999999999999999E-3</v>
      </c>
      <c r="M2587">
        <v>387484.609</v>
      </c>
      <c r="N2587">
        <v>5.96E-2</v>
      </c>
      <c r="O2587">
        <v>107.99</v>
      </c>
      <c r="P2587">
        <v>3.4200000000000001E-2</v>
      </c>
      <c r="Q2587">
        <v>6443299.9139999999</v>
      </c>
      <c r="R2587" t="s">
        <v>34</v>
      </c>
      <c r="S2587" t="s">
        <v>38</v>
      </c>
      <c r="T2587" t="s">
        <v>89</v>
      </c>
      <c r="V2587" t="s">
        <v>302</v>
      </c>
      <c r="Y2587" t="s">
        <v>297</v>
      </c>
    </row>
    <row r="2588" spans="1:25" x14ac:dyDescent="0.45">
      <c r="A2588" t="s">
        <v>274</v>
      </c>
      <c r="B2588" t="s">
        <v>303</v>
      </c>
      <c r="C2588">
        <v>2398</v>
      </c>
      <c r="D2588">
        <v>1101</v>
      </c>
      <c r="F2588">
        <v>2016</v>
      </c>
      <c r="G2588">
        <v>4209</v>
      </c>
      <c r="H2588">
        <v>4107.74</v>
      </c>
      <c r="I2588">
        <v>301203.21000000002</v>
      </c>
      <c r="K2588">
        <v>1.214</v>
      </c>
      <c r="L2588">
        <v>1E-3</v>
      </c>
      <c r="M2588">
        <v>239806.989</v>
      </c>
      <c r="N2588">
        <v>5.9200000000000003E-2</v>
      </c>
      <c r="O2588">
        <v>69.417000000000002</v>
      </c>
      <c r="P2588">
        <v>3.6499999999999998E-2</v>
      </c>
      <c r="Q2588">
        <v>4020754.7250000001</v>
      </c>
      <c r="R2588" t="s">
        <v>34</v>
      </c>
      <c r="S2588" t="s">
        <v>38</v>
      </c>
      <c r="T2588" t="s">
        <v>89</v>
      </c>
      <c r="V2588" t="s">
        <v>302</v>
      </c>
      <c r="Y2588" t="s">
        <v>297</v>
      </c>
    </row>
    <row r="2589" spans="1:25" x14ac:dyDescent="0.45">
      <c r="A2589" t="s">
        <v>274</v>
      </c>
      <c r="B2589" t="s">
        <v>303</v>
      </c>
      <c r="C2589">
        <v>2398</v>
      </c>
      <c r="D2589">
        <v>1101</v>
      </c>
      <c r="F2589">
        <v>2017</v>
      </c>
      <c r="G2589">
        <v>2710</v>
      </c>
      <c r="H2589">
        <v>2607.64</v>
      </c>
      <c r="I2589">
        <v>195191.72</v>
      </c>
      <c r="K2589">
        <v>0.78700000000000003</v>
      </c>
      <c r="L2589">
        <v>1E-3</v>
      </c>
      <c r="M2589">
        <v>151594.52900000001</v>
      </c>
      <c r="N2589">
        <v>5.9299999999999999E-2</v>
      </c>
      <c r="O2589">
        <v>47.430999999999997</v>
      </c>
      <c r="P2589">
        <v>4.0099999999999997E-2</v>
      </c>
      <c r="Q2589">
        <v>2536166.2179999999</v>
      </c>
      <c r="R2589" t="s">
        <v>34</v>
      </c>
      <c r="S2589" t="s">
        <v>38</v>
      </c>
      <c r="T2589" t="s">
        <v>89</v>
      </c>
      <c r="V2589" t="s">
        <v>302</v>
      </c>
      <c r="Y2589" t="s">
        <v>299</v>
      </c>
    </row>
    <row r="2590" spans="1:25" x14ac:dyDescent="0.45">
      <c r="A2590" t="s">
        <v>274</v>
      </c>
      <c r="B2590" t="s">
        <v>303</v>
      </c>
      <c r="C2590">
        <v>2398</v>
      </c>
      <c r="D2590">
        <v>1101</v>
      </c>
      <c r="F2590">
        <v>2018</v>
      </c>
      <c r="G2590">
        <v>3573</v>
      </c>
      <c r="H2590">
        <v>3423.57</v>
      </c>
      <c r="I2590">
        <v>251707.55</v>
      </c>
      <c r="K2590">
        <v>0.995</v>
      </c>
      <c r="L2590">
        <v>1E-3</v>
      </c>
      <c r="M2590">
        <v>196122.18599999999</v>
      </c>
      <c r="N2590">
        <v>5.9799999999999999E-2</v>
      </c>
      <c r="O2590">
        <v>60.973999999999997</v>
      </c>
      <c r="P2590">
        <v>4.02E-2</v>
      </c>
      <c r="Q2590">
        <v>3255123.93</v>
      </c>
      <c r="R2590" t="s">
        <v>34</v>
      </c>
      <c r="S2590" t="s">
        <v>38</v>
      </c>
      <c r="T2590" t="s">
        <v>89</v>
      </c>
      <c r="V2590" t="s">
        <v>302</v>
      </c>
      <c r="Y2590" t="s">
        <v>299</v>
      </c>
    </row>
    <row r="2591" spans="1:25" x14ac:dyDescent="0.45">
      <c r="A2591" t="s">
        <v>274</v>
      </c>
      <c r="B2591" t="s">
        <v>303</v>
      </c>
      <c r="C2591">
        <v>2398</v>
      </c>
      <c r="D2591">
        <v>1101</v>
      </c>
      <c r="F2591">
        <v>2019</v>
      </c>
      <c r="G2591">
        <v>2594</v>
      </c>
      <c r="H2591">
        <v>2471.73</v>
      </c>
      <c r="I2591">
        <v>179654.32</v>
      </c>
      <c r="K2591">
        <v>0.69299999999999995</v>
      </c>
      <c r="L2591">
        <v>1E-3</v>
      </c>
      <c r="M2591">
        <v>137692.71</v>
      </c>
      <c r="N2591">
        <v>5.9200000000000003E-2</v>
      </c>
      <c r="O2591">
        <v>39.768000000000001</v>
      </c>
      <c r="P2591">
        <v>3.7400000000000003E-2</v>
      </c>
      <c r="Q2591">
        <v>2307477.8569999998</v>
      </c>
      <c r="R2591" t="s">
        <v>34</v>
      </c>
      <c r="S2591" t="s">
        <v>38</v>
      </c>
      <c r="T2591" t="s">
        <v>89</v>
      </c>
      <c r="V2591" t="s">
        <v>302</v>
      </c>
      <c r="Y2591" t="s">
        <v>299</v>
      </c>
    </row>
    <row r="2592" spans="1:25" x14ac:dyDescent="0.45">
      <c r="A2592" t="s">
        <v>274</v>
      </c>
      <c r="B2592" t="s">
        <v>303</v>
      </c>
      <c r="C2592">
        <v>2398</v>
      </c>
      <c r="D2592">
        <v>1101</v>
      </c>
      <c r="F2592">
        <v>2020</v>
      </c>
      <c r="G2592">
        <v>1551</v>
      </c>
      <c r="H2592">
        <v>1481.92</v>
      </c>
      <c r="I2592">
        <v>105733.7</v>
      </c>
      <c r="K2592">
        <v>0.40899999999999997</v>
      </c>
      <c r="L2592">
        <v>1E-3</v>
      </c>
      <c r="M2592">
        <v>81114.385999999999</v>
      </c>
      <c r="N2592">
        <v>5.8999999999999997E-2</v>
      </c>
      <c r="O2592">
        <v>25.571999999999999</v>
      </c>
      <c r="P2592">
        <v>3.9399999999999998E-2</v>
      </c>
      <c r="Q2592">
        <v>1364669.5330000001</v>
      </c>
      <c r="R2592" t="s">
        <v>34</v>
      </c>
      <c r="S2592" t="s">
        <v>38</v>
      </c>
      <c r="T2592" t="s">
        <v>89</v>
      </c>
      <c r="V2592" t="s">
        <v>302</v>
      </c>
      <c r="Y2592" t="s">
        <v>147</v>
      </c>
    </row>
    <row r="2593" spans="1:25" x14ac:dyDescent="0.45">
      <c r="A2593" t="s">
        <v>274</v>
      </c>
      <c r="B2593" t="s">
        <v>303</v>
      </c>
      <c r="C2593">
        <v>2398</v>
      </c>
      <c r="D2593">
        <v>1101</v>
      </c>
      <c r="F2593">
        <v>2021</v>
      </c>
      <c r="G2593">
        <v>1102</v>
      </c>
      <c r="H2593">
        <v>997.53</v>
      </c>
      <c r="I2593">
        <v>70473.08</v>
      </c>
      <c r="K2593">
        <v>0.27400000000000002</v>
      </c>
      <c r="L2593">
        <v>1E-3</v>
      </c>
      <c r="M2593">
        <v>54248.41</v>
      </c>
      <c r="N2593">
        <v>5.8799999999999998E-2</v>
      </c>
      <c r="O2593">
        <v>20.257000000000001</v>
      </c>
      <c r="P2593">
        <v>4.6300000000000001E-2</v>
      </c>
      <c r="Q2593">
        <v>912818.89300000004</v>
      </c>
      <c r="R2593" t="s">
        <v>34</v>
      </c>
      <c r="S2593" t="s">
        <v>38</v>
      </c>
      <c r="T2593" t="s">
        <v>89</v>
      </c>
      <c r="V2593" t="s">
        <v>302</v>
      </c>
      <c r="Y2593" t="s">
        <v>152</v>
      </c>
    </row>
    <row r="2594" spans="1:25" x14ac:dyDescent="0.45">
      <c r="A2594" t="s">
        <v>274</v>
      </c>
      <c r="B2594" t="s">
        <v>303</v>
      </c>
      <c r="C2594">
        <v>2398</v>
      </c>
      <c r="D2594">
        <v>1101</v>
      </c>
      <c r="F2594">
        <v>2022</v>
      </c>
      <c r="G2594">
        <v>1572</v>
      </c>
      <c r="H2594">
        <v>1443.58</v>
      </c>
      <c r="I2594">
        <v>117995.96</v>
      </c>
      <c r="K2594">
        <v>0.41599999999999998</v>
      </c>
      <c r="L2594">
        <v>1E-3</v>
      </c>
      <c r="M2594">
        <v>82806.509999999995</v>
      </c>
      <c r="N2594">
        <v>5.9799999999999999E-2</v>
      </c>
      <c r="O2594">
        <v>33.375</v>
      </c>
      <c r="P2594">
        <v>5.2699999999999997E-2</v>
      </c>
      <c r="Q2594">
        <v>1373926.3559999999</v>
      </c>
      <c r="R2594" t="s">
        <v>34</v>
      </c>
      <c r="S2594" t="s">
        <v>38</v>
      </c>
      <c r="T2594" t="s">
        <v>89</v>
      </c>
      <c r="V2594" t="s">
        <v>302</v>
      </c>
      <c r="Y2594" t="s">
        <v>152</v>
      </c>
    </row>
    <row r="2595" spans="1:25" x14ac:dyDescent="0.45">
      <c r="A2595" t="s">
        <v>274</v>
      </c>
      <c r="B2595" t="s">
        <v>303</v>
      </c>
      <c r="C2595">
        <v>2398</v>
      </c>
      <c r="D2595">
        <v>1101</v>
      </c>
      <c r="F2595">
        <v>2023</v>
      </c>
      <c r="G2595">
        <v>1157</v>
      </c>
      <c r="H2595">
        <v>1056.78</v>
      </c>
      <c r="I2595">
        <v>117512.26</v>
      </c>
      <c r="K2595">
        <v>0.29599999999999999</v>
      </c>
      <c r="L2595">
        <v>1E-3</v>
      </c>
      <c r="M2595">
        <v>58633.565000000002</v>
      </c>
      <c r="N2595">
        <v>5.91E-2</v>
      </c>
      <c r="O2595">
        <v>16.655999999999999</v>
      </c>
      <c r="P2595">
        <v>4.0899999999999999E-2</v>
      </c>
      <c r="Q2595">
        <v>986021.06599999999</v>
      </c>
      <c r="R2595" t="s">
        <v>34</v>
      </c>
      <c r="S2595" t="s">
        <v>38</v>
      </c>
      <c r="T2595" t="s">
        <v>89</v>
      </c>
      <c r="V2595" t="s">
        <v>302</v>
      </c>
      <c r="Y2595" t="s">
        <v>152</v>
      </c>
    </row>
    <row r="2596" spans="1:25" x14ac:dyDescent="0.45">
      <c r="A2596" t="s">
        <v>274</v>
      </c>
      <c r="B2596" t="s">
        <v>303</v>
      </c>
      <c r="C2596">
        <v>2398</v>
      </c>
      <c r="D2596">
        <v>1101</v>
      </c>
      <c r="F2596">
        <v>2024</v>
      </c>
      <c r="G2596">
        <v>527</v>
      </c>
      <c r="H2596">
        <v>478.1</v>
      </c>
      <c r="I2596">
        <v>53933.03</v>
      </c>
      <c r="K2596">
        <v>0.13700000000000001</v>
      </c>
      <c r="L2596">
        <v>1E-3</v>
      </c>
      <c r="M2596">
        <v>27110.822</v>
      </c>
      <c r="N2596">
        <v>5.9200000000000003E-2</v>
      </c>
      <c r="O2596">
        <v>7.7539999999999996</v>
      </c>
      <c r="P2596">
        <v>4.2700000000000002E-2</v>
      </c>
      <c r="Q2596">
        <v>455284.58199999999</v>
      </c>
      <c r="R2596" t="s">
        <v>34</v>
      </c>
      <c r="S2596" t="s">
        <v>38</v>
      </c>
      <c r="T2596" t="s">
        <v>89</v>
      </c>
      <c r="V2596" t="s">
        <v>302</v>
      </c>
      <c r="Y2596" t="s">
        <v>152</v>
      </c>
    </row>
    <row r="2597" spans="1:25" x14ac:dyDescent="0.45">
      <c r="A2597" t="s">
        <v>274</v>
      </c>
      <c r="B2597" t="s">
        <v>303</v>
      </c>
      <c r="C2597">
        <v>2398</v>
      </c>
      <c r="D2597">
        <v>1201</v>
      </c>
      <c r="F2597">
        <v>2009</v>
      </c>
      <c r="G2597">
        <v>7253</v>
      </c>
      <c r="H2597">
        <v>7147.72</v>
      </c>
      <c r="I2597">
        <v>552370.87</v>
      </c>
      <c r="K2597">
        <v>1.8049999999999999</v>
      </c>
      <c r="L2597">
        <v>1E-3</v>
      </c>
      <c r="M2597">
        <v>357595.05099999998</v>
      </c>
      <c r="N2597">
        <v>5.8999999999999997E-2</v>
      </c>
      <c r="O2597">
        <v>94.525999999999996</v>
      </c>
      <c r="P2597">
        <v>3.3300000000000003E-2</v>
      </c>
      <c r="Q2597">
        <v>6017176.8530000001</v>
      </c>
      <c r="R2597" t="s">
        <v>34</v>
      </c>
      <c r="S2597" t="s">
        <v>38</v>
      </c>
      <c r="T2597" t="s">
        <v>89</v>
      </c>
      <c r="V2597" t="s">
        <v>302</v>
      </c>
      <c r="Y2597" t="s">
        <v>107</v>
      </c>
    </row>
    <row r="2598" spans="1:25" x14ac:dyDescent="0.45">
      <c r="A2598" t="s">
        <v>274</v>
      </c>
      <c r="B2598" t="s">
        <v>303</v>
      </c>
      <c r="C2598">
        <v>2398</v>
      </c>
      <c r="D2598">
        <v>1201</v>
      </c>
      <c r="F2598">
        <v>2010</v>
      </c>
      <c r="G2598">
        <v>7837</v>
      </c>
      <c r="H2598">
        <v>7760.44</v>
      </c>
      <c r="I2598">
        <v>595008.31000000006</v>
      </c>
      <c r="K2598">
        <v>2.1070000000000002</v>
      </c>
      <c r="L2598">
        <v>1E-3</v>
      </c>
      <c r="M2598">
        <v>387066.83</v>
      </c>
      <c r="N2598">
        <v>5.8999999999999997E-2</v>
      </c>
      <c r="O2598">
        <v>99.668999999999997</v>
      </c>
      <c r="P2598">
        <v>3.1600000000000003E-2</v>
      </c>
      <c r="Q2598">
        <v>6508310.9519999996</v>
      </c>
      <c r="R2598" t="s">
        <v>34</v>
      </c>
      <c r="S2598" t="s">
        <v>38</v>
      </c>
      <c r="T2598" t="s">
        <v>89</v>
      </c>
      <c r="V2598" t="s">
        <v>302</v>
      </c>
      <c r="Y2598" t="s">
        <v>107</v>
      </c>
    </row>
    <row r="2599" spans="1:25" x14ac:dyDescent="0.45">
      <c r="A2599" t="s">
        <v>274</v>
      </c>
      <c r="B2599" t="s">
        <v>303</v>
      </c>
      <c r="C2599">
        <v>2398</v>
      </c>
      <c r="D2599">
        <v>1201</v>
      </c>
      <c r="F2599">
        <v>2011</v>
      </c>
      <c r="G2599">
        <v>6662</v>
      </c>
      <c r="H2599">
        <v>6593.45</v>
      </c>
      <c r="I2599">
        <v>525595.11</v>
      </c>
      <c r="K2599">
        <v>1.976</v>
      </c>
      <c r="L2599">
        <v>1.1000000000000001E-3</v>
      </c>
      <c r="M2599">
        <v>341373.38400000002</v>
      </c>
      <c r="N2599">
        <v>5.91E-2</v>
      </c>
      <c r="O2599">
        <v>91.350999999999999</v>
      </c>
      <c r="P2599">
        <v>3.2800000000000003E-2</v>
      </c>
      <c r="Q2599">
        <v>5730219.5379999997</v>
      </c>
      <c r="R2599" t="s">
        <v>34</v>
      </c>
      <c r="S2599" t="s">
        <v>38</v>
      </c>
      <c r="T2599" t="s">
        <v>89</v>
      </c>
      <c r="V2599" t="s">
        <v>302</v>
      </c>
      <c r="Y2599" t="s">
        <v>107</v>
      </c>
    </row>
    <row r="2600" spans="1:25" x14ac:dyDescent="0.45">
      <c r="A2600" t="s">
        <v>274</v>
      </c>
      <c r="B2600" t="s">
        <v>303</v>
      </c>
      <c r="C2600">
        <v>2398</v>
      </c>
      <c r="D2600">
        <v>1201</v>
      </c>
      <c r="F2600">
        <v>2012</v>
      </c>
      <c r="G2600">
        <v>7357</v>
      </c>
      <c r="H2600">
        <v>7279.57</v>
      </c>
      <c r="I2600">
        <v>606308.43999999994</v>
      </c>
      <c r="K2600">
        <v>1.9790000000000001</v>
      </c>
      <c r="L2600">
        <v>1E-3</v>
      </c>
      <c r="M2600">
        <v>392064.87699999998</v>
      </c>
      <c r="N2600">
        <v>5.8999999999999997E-2</v>
      </c>
      <c r="O2600">
        <v>110.229</v>
      </c>
      <c r="P2600">
        <v>3.4000000000000002E-2</v>
      </c>
      <c r="Q2600">
        <v>6597251.5010000002</v>
      </c>
      <c r="R2600" t="s">
        <v>34</v>
      </c>
      <c r="S2600" t="s">
        <v>38</v>
      </c>
      <c r="T2600" t="s">
        <v>89</v>
      </c>
      <c r="V2600" t="s">
        <v>302</v>
      </c>
      <c r="Y2600" t="s">
        <v>277</v>
      </c>
    </row>
    <row r="2601" spans="1:25" x14ac:dyDescent="0.45">
      <c r="A2601" t="s">
        <v>274</v>
      </c>
      <c r="B2601" t="s">
        <v>303</v>
      </c>
      <c r="C2601">
        <v>2398</v>
      </c>
      <c r="D2601">
        <v>1201</v>
      </c>
      <c r="F2601">
        <v>2013</v>
      </c>
      <c r="G2601">
        <v>7237</v>
      </c>
      <c r="H2601">
        <v>7138.24</v>
      </c>
      <c r="I2601">
        <v>577332.81999999995</v>
      </c>
      <c r="K2601">
        <v>2.6240000000000001</v>
      </c>
      <c r="L2601">
        <v>1.1999999999999999E-3</v>
      </c>
      <c r="M2601">
        <v>377233.65899999999</v>
      </c>
      <c r="N2601">
        <v>5.9400000000000001E-2</v>
      </c>
      <c r="O2601">
        <v>97.47</v>
      </c>
      <c r="P2601">
        <v>3.1899999999999998E-2</v>
      </c>
      <c r="Q2601">
        <v>6301536.8779999996</v>
      </c>
      <c r="R2601" t="s">
        <v>34</v>
      </c>
      <c r="S2601" t="s">
        <v>38</v>
      </c>
      <c r="T2601" t="s">
        <v>89</v>
      </c>
      <c r="V2601" t="s">
        <v>302</v>
      </c>
      <c r="Y2601" t="s">
        <v>277</v>
      </c>
    </row>
    <row r="2602" spans="1:25" x14ac:dyDescent="0.45">
      <c r="A2602" t="s">
        <v>274</v>
      </c>
      <c r="B2602" t="s">
        <v>303</v>
      </c>
      <c r="C2602">
        <v>2398</v>
      </c>
      <c r="D2602">
        <v>1201</v>
      </c>
      <c r="F2602">
        <v>2014</v>
      </c>
      <c r="G2602">
        <v>7200</v>
      </c>
      <c r="H2602">
        <v>7119.77</v>
      </c>
      <c r="I2602">
        <v>594216.75</v>
      </c>
      <c r="K2602">
        <v>2.4220000000000002</v>
      </c>
      <c r="L2602">
        <v>1.1000000000000001E-3</v>
      </c>
      <c r="M2602">
        <v>390574.42200000002</v>
      </c>
      <c r="N2602">
        <v>5.96E-2</v>
      </c>
      <c r="O2602">
        <v>108.657</v>
      </c>
      <c r="P2602">
        <v>3.4099999999999998E-2</v>
      </c>
      <c r="Q2602">
        <v>6495461.5839999998</v>
      </c>
      <c r="R2602" t="s">
        <v>34</v>
      </c>
      <c r="S2602" t="s">
        <v>38</v>
      </c>
      <c r="T2602" t="s">
        <v>89</v>
      </c>
      <c r="V2602" t="s">
        <v>302</v>
      </c>
      <c r="Y2602" t="s">
        <v>277</v>
      </c>
    </row>
    <row r="2603" spans="1:25" x14ac:dyDescent="0.45">
      <c r="A2603" t="s">
        <v>274</v>
      </c>
      <c r="B2603" t="s">
        <v>303</v>
      </c>
      <c r="C2603">
        <v>2398</v>
      </c>
      <c r="D2603">
        <v>1201</v>
      </c>
      <c r="F2603">
        <v>2015</v>
      </c>
      <c r="G2603">
        <v>7252</v>
      </c>
      <c r="H2603">
        <v>7212.53</v>
      </c>
      <c r="I2603">
        <v>611284.32999999996</v>
      </c>
      <c r="K2603">
        <v>3.2010000000000001</v>
      </c>
      <c r="L2603">
        <v>1.1999999999999999E-3</v>
      </c>
      <c r="M2603">
        <v>467628.31699999998</v>
      </c>
      <c r="N2603">
        <v>5.9400000000000001E-2</v>
      </c>
      <c r="O2603">
        <v>115.60299999999999</v>
      </c>
      <c r="P2603">
        <v>3.0099999999999998E-2</v>
      </c>
      <c r="Q2603">
        <v>7814037.6380000003</v>
      </c>
      <c r="R2603" t="s">
        <v>34</v>
      </c>
      <c r="S2603" t="s">
        <v>38</v>
      </c>
      <c r="T2603" t="s">
        <v>89</v>
      </c>
      <c r="V2603" t="s">
        <v>302</v>
      </c>
      <c r="Y2603" t="s">
        <v>297</v>
      </c>
    </row>
    <row r="2604" spans="1:25" x14ac:dyDescent="0.45">
      <c r="A2604" t="s">
        <v>274</v>
      </c>
      <c r="B2604" t="s">
        <v>303</v>
      </c>
      <c r="C2604">
        <v>2398</v>
      </c>
      <c r="D2604">
        <v>1201</v>
      </c>
      <c r="F2604">
        <v>2016</v>
      </c>
      <c r="G2604">
        <v>5007</v>
      </c>
      <c r="H2604">
        <v>4947.53</v>
      </c>
      <c r="I2604">
        <v>426036.58</v>
      </c>
      <c r="K2604">
        <v>1.633</v>
      </c>
      <c r="L2604">
        <v>1E-3</v>
      </c>
      <c r="M2604">
        <v>323458.33600000001</v>
      </c>
      <c r="N2604">
        <v>5.8999999999999997E-2</v>
      </c>
      <c r="O2604">
        <v>81.269000000000005</v>
      </c>
      <c r="P2604">
        <v>3.1E-2</v>
      </c>
      <c r="Q2604">
        <v>5442468.3150000004</v>
      </c>
      <c r="R2604" t="s">
        <v>34</v>
      </c>
      <c r="S2604" t="s">
        <v>38</v>
      </c>
      <c r="T2604" t="s">
        <v>89</v>
      </c>
      <c r="V2604" t="s">
        <v>302</v>
      </c>
      <c r="Y2604" t="s">
        <v>297</v>
      </c>
    </row>
    <row r="2605" spans="1:25" x14ac:dyDescent="0.45">
      <c r="A2605" t="s">
        <v>274</v>
      </c>
      <c r="B2605" t="s">
        <v>303</v>
      </c>
      <c r="C2605">
        <v>2398</v>
      </c>
      <c r="D2605">
        <v>1201</v>
      </c>
      <c r="F2605">
        <v>2017</v>
      </c>
      <c r="G2605">
        <v>2278</v>
      </c>
      <c r="H2605">
        <v>2192.6999999999998</v>
      </c>
      <c r="I2605">
        <v>188786.64</v>
      </c>
      <c r="K2605">
        <v>0.71299999999999997</v>
      </c>
      <c r="L2605">
        <v>1E-3</v>
      </c>
      <c r="M2605">
        <v>137329.967</v>
      </c>
      <c r="N2605">
        <v>5.9400000000000001E-2</v>
      </c>
      <c r="O2605">
        <v>34.613999999999997</v>
      </c>
      <c r="P2605">
        <v>3.3700000000000001E-2</v>
      </c>
      <c r="Q2605">
        <v>2297543.3620000002</v>
      </c>
      <c r="R2605" t="s">
        <v>34</v>
      </c>
      <c r="S2605" t="s">
        <v>38</v>
      </c>
      <c r="T2605" t="s">
        <v>89</v>
      </c>
      <c r="V2605" t="s">
        <v>302</v>
      </c>
      <c r="Y2605" t="s">
        <v>299</v>
      </c>
    </row>
    <row r="2606" spans="1:25" x14ac:dyDescent="0.45">
      <c r="A2606" t="s">
        <v>274</v>
      </c>
      <c r="B2606" t="s">
        <v>303</v>
      </c>
      <c r="C2606">
        <v>2398</v>
      </c>
      <c r="D2606">
        <v>1201</v>
      </c>
      <c r="F2606">
        <v>2018</v>
      </c>
      <c r="G2606">
        <v>2953</v>
      </c>
      <c r="H2606">
        <v>2805.36</v>
      </c>
      <c r="I2606">
        <v>243034</v>
      </c>
      <c r="K2606">
        <v>0.90400000000000003</v>
      </c>
      <c r="L2606">
        <v>1E-3</v>
      </c>
      <c r="M2606">
        <v>178076.505</v>
      </c>
      <c r="N2606">
        <v>5.9900000000000002E-2</v>
      </c>
      <c r="O2606">
        <v>50.313000000000002</v>
      </c>
      <c r="P2606">
        <v>3.85E-2</v>
      </c>
      <c r="Q2606">
        <v>2950317.7560000001</v>
      </c>
      <c r="R2606" t="s">
        <v>34</v>
      </c>
      <c r="S2606" t="s">
        <v>38</v>
      </c>
      <c r="T2606" t="s">
        <v>89</v>
      </c>
      <c r="V2606" t="s">
        <v>302</v>
      </c>
      <c r="Y2606" t="s">
        <v>299</v>
      </c>
    </row>
    <row r="2607" spans="1:25" x14ac:dyDescent="0.45">
      <c r="A2607" t="s">
        <v>274</v>
      </c>
      <c r="B2607" t="s">
        <v>303</v>
      </c>
      <c r="C2607">
        <v>2398</v>
      </c>
      <c r="D2607">
        <v>1201</v>
      </c>
      <c r="F2607">
        <v>2019</v>
      </c>
      <c r="G2607">
        <v>2100</v>
      </c>
      <c r="H2607">
        <v>1987.62</v>
      </c>
      <c r="I2607">
        <v>160874.18</v>
      </c>
      <c r="K2607">
        <v>0.59</v>
      </c>
      <c r="L2607">
        <v>1E-3</v>
      </c>
      <c r="M2607">
        <v>117266.091</v>
      </c>
      <c r="N2607">
        <v>5.9200000000000003E-2</v>
      </c>
      <c r="O2607">
        <v>35.01</v>
      </c>
      <c r="P2607">
        <v>4.0800000000000003E-2</v>
      </c>
      <c r="Q2607">
        <v>1966918.071</v>
      </c>
      <c r="R2607" t="s">
        <v>34</v>
      </c>
      <c r="S2607" t="s">
        <v>38</v>
      </c>
      <c r="T2607" t="s">
        <v>89</v>
      </c>
      <c r="V2607" t="s">
        <v>302</v>
      </c>
      <c r="Y2607" t="s">
        <v>299</v>
      </c>
    </row>
    <row r="2608" spans="1:25" x14ac:dyDescent="0.45">
      <c r="A2608" t="s">
        <v>274</v>
      </c>
      <c r="B2608" t="s">
        <v>303</v>
      </c>
      <c r="C2608">
        <v>2398</v>
      </c>
      <c r="D2608">
        <v>1201</v>
      </c>
      <c r="F2608">
        <v>2020</v>
      </c>
      <c r="G2608">
        <v>1357</v>
      </c>
      <c r="H2608">
        <v>1272.32</v>
      </c>
      <c r="I2608">
        <v>101691.07</v>
      </c>
      <c r="K2608">
        <v>0.374</v>
      </c>
      <c r="L2608">
        <v>1E-3</v>
      </c>
      <c r="M2608">
        <v>74096.717000000004</v>
      </c>
      <c r="N2608">
        <v>5.8999999999999997E-2</v>
      </c>
      <c r="O2608">
        <v>24.391999999999999</v>
      </c>
      <c r="P2608">
        <v>4.2500000000000003E-2</v>
      </c>
      <c r="Q2608">
        <v>1246625.067</v>
      </c>
      <c r="R2608" t="s">
        <v>34</v>
      </c>
      <c r="S2608" t="s">
        <v>38</v>
      </c>
      <c r="T2608" t="s">
        <v>89</v>
      </c>
      <c r="V2608" t="s">
        <v>302</v>
      </c>
      <c r="Y2608" t="s">
        <v>147</v>
      </c>
    </row>
    <row r="2609" spans="1:25" x14ac:dyDescent="0.45">
      <c r="A2609" t="s">
        <v>274</v>
      </c>
      <c r="B2609" t="s">
        <v>303</v>
      </c>
      <c r="C2609">
        <v>2398</v>
      </c>
      <c r="D2609">
        <v>1201</v>
      </c>
      <c r="F2609">
        <v>2021</v>
      </c>
      <c r="G2609">
        <v>912</v>
      </c>
      <c r="H2609">
        <v>834.63</v>
      </c>
      <c r="I2609">
        <v>63990.96</v>
      </c>
      <c r="K2609">
        <v>0.24</v>
      </c>
      <c r="L2609">
        <v>1E-3</v>
      </c>
      <c r="M2609">
        <v>47526.209000000003</v>
      </c>
      <c r="N2609">
        <v>5.8999999999999997E-2</v>
      </c>
      <c r="O2609">
        <v>18.437999999999999</v>
      </c>
      <c r="P2609">
        <v>4.8399999999999999E-2</v>
      </c>
      <c r="Q2609">
        <v>799704.01899999997</v>
      </c>
      <c r="R2609" t="s">
        <v>34</v>
      </c>
      <c r="S2609" t="s">
        <v>38</v>
      </c>
      <c r="T2609" t="s">
        <v>89</v>
      </c>
      <c r="V2609" t="s">
        <v>302</v>
      </c>
      <c r="Y2609" t="s">
        <v>152</v>
      </c>
    </row>
    <row r="2610" spans="1:25" x14ac:dyDescent="0.45">
      <c r="A2610" t="s">
        <v>274</v>
      </c>
      <c r="B2610" t="s">
        <v>303</v>
      </c>
      <c r="C2610">
        <v>2398</v>
      </c>
      <c r="D2610">
        <v>1201</v>
      </c>
      <c r="F2610">
        <v>2022</v>
      </c>
      <c r="G2610">
        <v>1358</v>
      </c>
      <c r="H2610">
        <v>1232.67</v>
      </c>
      <c r="I2610">
        <v>107303.03</v>
      </c>
      <c r="K2610">
        <v>0.36499999999999999</v>
      </c>
      <c r="L2610">
        <v>1E-3</v>
      </c>
      <c r="M2610">
        <v>72392.638000000006</v>
      </c>
      <c r="N2610">
        <v>5.9299999999999999E-2</v>
      </c>
      <c r="O2610">
        <v>25.178999999999998</v>
      </c>
      <c r="P2610">
        <v>5.0500000000000003E-2</v>
      </c>
      <c r="Q2610">
        <v>1214326.345</v>
      </c>
      <c r="R2610" t="s">
        <v>34</v>
      </c>
      <c r="S2610" t="s">
        <v>38</v>
      </c>
      <c r="T2610" t="s">
        <v>89</v>
      </c>
      <c r="V2610" t="s">
        <v>302</v>
      </c>
      <c r="Y2610" t="s">
        <v>152</v>
      </c>
    </row>
    <row r="2611" spans="1:25" x14ac:dyDescent="0.45">
      <c r="A2611" t="s">
        <v>274</v>
      </c>
      <c r="B2611" t="s">
        <v>303</v>
      </c>
      <c r="C2611">
        <v>2398</v>
      </c>
      <c r="D2611">
        <v>1201</v>
      </c>
      <c r="F2611">
        <v>2023</v>
      </c>
      <c r="G2611">
        <v>1842</v>
      </c>
      <c r="H2611">
        <v>1698.5</v>
      </c>
      <c r="I2611">
        <v>200203.57</v>
      </c>
      <c r="K2611">
        <v>0.49299999999999999</v>
      </c>
      <c r="L2611">
        <v>1E-3</v>
      </c>
      <c r="M2611">
        <v>97643.623999999996</v>
      </c>
      <c r="N2611">
        <v>5.91E-2</v>
      </c>
      <c r="O2611">
        <v>27.052</v>
      </c>
      <c r="P2611">
        <v>3.9600000000000003E-2</v>
      </c>
      <c r="Q2611">
        <v>1641839.247</v>
      </c>
      <c r="R2611" t="s">
        <v>34</v>
      </c>
      <c r="S2611" t="s">
        <v>38</v>
      </c>
      <c r="T2611" t="s">
        <v>89</v>
      </c>
      <c r="V2611" t="s">
        <v>302</v>
      </c>
      <c r="Y2611" t="s">
        <v>152</v>
      </c>
    </row>
    <row r="2612" spans="1:25" x14ac:dyDescent="0.45">
      <c r="A2612" t="s">
        <v>274</v>
      </c>
      <c r="B2612" t="s">
        <v>303</v>
      </c>
      <c r="C2612">
        <v>2398</v>
      </c>
      <c r="D2612">
        <v>1201</v>
      </c>
      <c r="F2612">
        <v>2024</v>
      </c>
      <c r="G2612">
        <v>160</v>
      </c>
      <c r="H2612">
        <v>131.56</v>
      </c>
      <c r="I2612">
        <v>15271.36</v>
      </c>
      <c r="K2612">
        <v>3.7999999999999999E-2</v>
      </c>
      <c r="L2612">
        <v>1E-3</v>
      </c>
      <c r="M2612">
        <v>7603.6030000000001</v>
      </c>
      <c r="N2612">
        <v>0.06</v>
      </c>
      <c r="O2612">
        <v>2.5470000000000002</v>
      </c>
      <c r="P2612">
        <v>5.8000000000000003E-2</v>
      </c>
      <c r="Q2612">
        <v>126725.599</v>
      </c>
      <c r="R2612" t="s">
        <v>34</v>
      </c>
      <c r="S2612" t="s">
        <v>38</v>
      </c>
      <c r="T2612" t="s">
        <v>89</v>
      </c>
      <c r="V2612" t="s">
        <v>302</v>
      </c>
      <c r="Y2612" t="s">
        <v>152</v>
      </c>
    </row>
    <row r="2613" spans="1:25" x14ac:dyDescent="0.45">
      <c r="A2613" t="s">
        <v>274</v>
      </c>
      <c r="B2613" t="s">
        <v>303</v>
      </c>
      <c r="C2613">
        <v>2398</v>
      </c>
      <c r="D2613">
        <v>1301</v>
      </c>
      <c r="F2613">
        <v>2009</v>
      </c>
      <c r="G2613">
        <v>7021</v>
      </c>
      <c r="H2613">
        <v>6888.27</v>
      </c>
      <c r="I2613">
        <v>511722.79</v>
      </c>
      <c r="K2613">
        <v>2.0249999999999999</v>
      </c>
      <c r="L2613">
        <v>1E-3</v>
      </c>
      <c r="M2613">
        <v>382193.94099999999</v>
      </c>
      <c r="N2613">
        <v>5.91E-2</v>
      </c>
      <c r="O2613">
        <v>105.11</v>
      </c>
      <c r="P2613">
        <v>3.49E-2</v>
      </c>
      <c r="Q2613">
        <v>6426461.3839999996</v>
      </c>
      <c r="R2613" t="s">
        <v>34</v>
      </c>
      <c r="S2613" t="s">
        <v>38</v>
      </c>
      <c r="T2613" t="s">
        <v>89</v>
      </c>
      <c r="V2613" t="s">
        <v>302</v>
      </c>
      <c r="Y2613" t="s">
        <v>107</v>
      </c>
    </row>
    <row r="2614" spans="1:25" x14ac:dyDescent="0.45">
      <c r="A2614" t="s">
        <v>274</v>
      </c>
      <c r="B2614" t="s">
        <v>303</v>
      </c>
      <c r="C2614">
        <v>2398</v>
      </c>
      <c r="D2614">
        <v>1301</v>
      </c>
      <c r="F2614">
        <v>2010</v>
      </c>
      <c r="G2614">
        <v>7912</v>
      </c>
      <c r="H2614">
        <v>7854.93</v>
      </c>
      <c r="I2614">
        <v>616650.46</v>
      </c>
      <c r="K2614">
        <v>2.4809999999999999</v>
      </c>
      <c r="L2614">
        <v>1E-3</v>
      </c>
      <c r="M2614">
        <v>455874.25400000002</v>
      </c>
      <c r="N2614">
        <v>5.8999999999999997E-2</v>
      </c>
      <c r="O2614">
        <v>115.938</v>
      </c>
      <c r="P2614">
        <v>3.1E-2</v>
      </c>
      <c r="Q2614">
        <v>7665337.8909999998</v>
      </c>
      <c r="R2614" t="s">
        <v>34</v>
      </c>
      <c r="S2614" t="s">
        <v>38</v>
      </c>
      <c r="T2614" t="s">
        <v>89</v>
      </c>
      <c r="V2614" t="s">
        <v>302</v>
      </c>
      <c r="Y2614" t="s">
        <v>107</v>
      </c>
    </row>
    <row r="2615" spans="1:25" x14ac:dyDescent="0.45">
      <c r="A2615" t="s">
        <v>274</v>
      </c>
      <c r="B2615" t="s">
        <v>303</v>
      </c>
      <c r="C2615">
        <v>2398</v>
      </c>
      <c r="D2615">
        <v>1301</v>
      </c>
      <c r="F2615">
        <v>2011</v>
      </c>
      <c r="G2615">
        <v>7226</v>
      </c>
      <c r="H2615">
        <v>7121.82</v>
      </c>
      <c r="I2615">
        <v>541429.93000000005</v>
      </c>
      <c r="K2615">
        <v>2.4790000000000001</v>
      </c>
      <c r="L2615">
        <v>1.1000000000000001E-3</v>
      </c>
      <c r="M2615">
        <v>408753.76500000001</v>
      </c>
      <c r="N2615">
        <v>5.9200000000000003E-2</v>
      </c>
      <c r="O2615">
        <v>105.607</v>
      </c>
      <c r="P2615">
        <v>3.2199999999999999E-2</v>
      </c>
      <c r="Q2615">
        <v>6855142.6909999996</v>
      </c>
      <c r="R2615" t="s">
        <v>34</v>
      </c>
      <c r="S2615" t="s">
        <v>38</v>
      </c>
      <c r="T2615" t="s">
        <v>89</v>
      </c>
      <c r="V2615" t="s">
        <v>302</v>
      </c>
      <c r="Y2615" t="s">
        <v>107</v>
      </c>
    </row>
    <row r="2616" spans="1:25" x14ac:dyDescent="0.45">
      <c r="A2616" t="s">
        <v>274</v>
      </c>
      <c r="B2616" t="s">
        <v>303</v>
      </c>
      <c r="C2616">
        <v>2398</v>
      </c>
      <c r="D2616">
        <v>1301</v>
      </c>
      <c r="F2616">
        <v>2012</v>
      </c>
      <c r="G2616">
        <v>6282</v>
      </c>
      <c r="H2616">
        <v>6176.83</v>
      </c>
      <c r="I2616">
        <v>496806.38</v>
      </c>
      <c r="K2616">
        <v>1.8360000000000001</v>
      </c>
      <c r="L2616">
        <v>1E-3</v>
      </c>
      <c r="M2616">
        <v>363694.85100000002</v>
      </c>
      <c r="N2616">
        <v>5.8999999999999997E-2</v>
      </c>
      <c r="O2616">
        <v>106.31399999999999</v>
      </c>
      <c r="P2616">
        <v>3.61E-2</v>
      </c>
      <c r="Q2616">
        <v>6119898.108</v>
      </c>
      <c r="R2616" t="s">
        <v>34</v>
      </c>
      <c r="S2616" t="s">
        <v>38</v>
      </c>
      <c r="T2616" t="s">
        <v>89</v>
      </c>
      <c r="V2616" t="s">
        <v>302</v>
      </c>
      <c r="Y2616" t="s">
        <v>277</v>
      </c>
    </row>
    <row r="2617" spans="1:25" x14ac:dyDescent="0.45">
      <c r="A2617" t="s">
        <v>274</v>
      </c>
      <c r="B2617" t="s">
        <v>303</v>
      </c>
      <c r="C2617">
        <v>2398</v>
      </c>
      <c r="D2617">
        <v>1301</v>
      </c>
      <c r="F2617">
        <v>2013</v>
      </c>
      <c r="G2617">
        <v>7723</v>
      </c>
      <c r="H2617">
        <v>7664.42</v>
      </c>
      <c r="I2617">
        <v>630248.35</v>
      </c>
      <c r="K2617">
        <v>2.302</v>
      </c>
      <c r="L2617">
        <v>1E-3</v>
      </c>
      <c r="M2617">
        <v>455904.10700000002</v>
      </c>
      <c r="N2617">
        <v>5.8999999999999997E-2</v>
      </c>
      <c r="O2617">
        <v>105.492</v>
      </c>
      <c r="P2617">
        <v>2.8000000000000001E-2</v>
      </c>
      <c r="Q2617">
        <v>7671446.727</v>
      </c>
      <c r="R2617" t="s">
        <v>34</v>
      </c>
      <c r="S2617" t="s">
        <v>38</v>
      </c>
      <c r="T2617" t="s">
        <v>89</v>
      </c>
      <c r="V2617" t="s">
        <v>302</v>
      </c>
      <c r="Y2617" t="s">
        <v>277</v>
      </c>
    </row>
    <row r="2618" spans="1:25" x14ac:dyDescent="0.45">
      <c r="A2618" t="s">
        <v>274</v>
      </c>
      <c r="B2618" t="s">
        <v>303</v>
      </c>
      <c r="C2618">
        <v>2398</v>
      </c>
      <c r="D2618">
        <v>1301</v>
      </c>
      <c r="F2618">
        <v>2014</v>
      </c>
      <c r="G2618">
        <v>7384</v>
      </c>
      <c r="H2618">
        <v>7313.31</v>
      </c>
      <c r="I2618">
        <v>570842.34</v>
      </c>
      <c r="K2618">
        <v>2.0059999999999998</v>
      </c>
      <c r="L2618">
        <v>1E-3</v>
      </c>
      <c r="M2618">
        <v>393538.60800000001</v>
      </c>
      <c r="N2618">
        <v>5.8999999999999997E-2</v>
      </c>
      <c r="O2618">
        <v>105.753</v>
      </c>
      <c r="P2618">
        <v>3.3099999999999997E-2</v>
      </c>
      <c r="Q2618">
        <v>6620740.1579999998</v>
      </c>
      <c r="R2618" t="s">
        <v>34</v>
      </c>
      <c r="S2618" t="s">
        <v>38</v>
      </c>
      <c r="T2618" t="s">
        <v>89</v>
      </c>
      <c r="V2618" t="s">
        <v>302</v>
      </c>
      <c r="Y2618" t="s">
        <v>277</v>
      </c>
    </row>
    <row r="2619" spans="1:25" x14ac:dyDescent="0.45">
      <c r="A2619" t="s">
        <v>274</v>
      </c>
      <c r="B2619" t="s">
        <v>303</v>
      </c>
      <c r="C2619">
        <v>2398</v>
      </c>
      <c r="D2619">
        <v>1301</v>
      </c>
      <c r="F2619">
        <v>2015</v>
      </c>
      <c r="G2619">
        <v>7193</v>
      </c>
      <c r="H2619">
        <v>7128.05</v>
      </c>
      <c r="I2619">
        <v>533273.36</v>
      </c>
      <c r="K2619">
        <v>2.327</v>
      </c>
      <c r="L2619">
        <v>1.1000000000000001E-3</v>
      </c>
      <c r="M2619">
        <v>407470.07900000003</v>
      </c>
      <c r="N2619">
        <v>5.91E-2</v>
      </c>
      <c r="O2619">
        <v>101.669</v>
      </c>
      <c r="P2619">
        <v>3.0499999999999999E-2</v>
      </c>
      <c r="Q2619">
        <v>6838897.0379999997</v>
      </c>
      <c r="R2619" t="s">
        <v>34</v>
      </c>
      <c r="S2619" t="s">
        <v>38</v>
      </c>
      <c r="T2619" t="s">
        <v>89</v>
      </c>
      <c r="V2619" t="s">
        <v>302</v>
      </c>
      <c r="Y2619" t="s">
        <v>297</v>
      </c>
    </row>
    <row r="2620" spans="1:25" x14ac:dyDescent="0.45">
      <c r="A2620" t="s">
        <v>274</v>
      </c>
      <c r="B2620" t="s">
        <v>303</v>
      </c>
      <c r="C2620">
        <v>2398</v>
      </c>
      <c r="D2620">
        <v>1301</v>
      </c>
      <c r="F2620">
        <v>2016</v>
      </c>
      <c r="G2620">
        <v>3199</v>
      </c>
      <c r="H2620">
        <v>3127.29</v>
      </c>
      <c r="I2620">
        <v>230178.29</v>
      </c>
      <c r="K2620">
        <v>0.88600000000000001</v>
      </c>
      <c r="L2620">
        <v>1E-3</v>
      </c>
      <c r="M2620">
        <v>175592.946</v>
      </c>
      <c r="N2620">
        <v>5.8999999999999997E-2</v>
      </c>
      <c r="O2620">
        <v>41.112000000000002</v>
      </c>
      <c r="P2620">
        <v>0.03</v>
      </c>
      <c r="Q2620">
        <v>2954706.372</v>
      </c>
      <c r="R2620" t="s">
        <v>34</v>
      </c>
      <c r="S2620" t="s">
        <v>38</v>
      </c>
      <c r="T2620" t="s">
        <v>89</v>
      </c>
      <c r="V2620" t="s">
        <v>302</v>
      </c>
      <c r="Y2620" t="s">
        <v>297</v>
      </c>
    </row>
    <row r="2621" spans="1:25" x14ac:dyDescent="0.45">
      <c r="A2621" t="s">
        <v>274</v>
      </c>
      <c r="B2621" t="s">
        <v>303</v>
      </c>
      <c r="C2621">
        <v>2398</v>
      </c>
      <c r="D2621">
        <v>1301</v>
      </c>
      <c r="F2621">
        <v>2017</v>
      </c>
      <c r="G2621">
        <v>2808</v>
      </c>
      <c r="H2621">
        <v>2700.08</v>
      </c>
      <c r="I2621">
        <v>200127.82</v>
      </c>
      <c r="K2621">
        <v>0.74399999999999999</v>
      </c>
      <c r="L2621">
        <v>1E-3</v>
      </c>
      <c r="M2621">
        <v>147062.63500000001</v>
      </c>
      <c r="N2621">
        <v>5.91E-2</v>
      </c>
      <c r="O2621">
        <v>42.686</v>
      </c>
      <c r="P2621">
        <v>3.7900000000000003E-2</v>
      </c>
      <c r="Q2621">
        <v>2473907.4360000002</v>
      </c>
      <c r="R2621" t="s">
        <v>34</v>
      </c>
      <c r="S2621" t="s">
        <v>38</v>
      </c>
      <c r="T2621" t="s">
        <v>89</v>
      </c>
      <c r="V2621" t="s">
        <v>302</v>
      </c>
      <c r="Y2621" t="s">
        <v>299</v>
      </c>
    </row>
    <row r="2622" spans="1:25" x14ac:dyDescent="0.45">
      <c r="A2622" t="s">
        <v>274</v>
      </c>
      <c r="B2622" t="s">
        <v>303</v>
      </c>
      <c r="C2622">
        <v>2398</v>
      </c>
      <c r="D2622">
        <v>1301</v>
      </c>
      <c r="F2622">
        <v>2018</v>
      </c>
      <c r="G2622">
        <v>3675</v>
      </c>
      <c r="H2622">
        <v>3553.46</v>
      </c>
      <c r="I2622">
        <v>271297.7</v>
      </c>
      <c r="K2622">
        <v>1.0209999999999999</v>
      </c>
      <c r="L2622">
        <v>1E-3</v>
      </c>
      <c r="M2622">
        <v>200879.321</v>
      </c>
      <c r="N2622">
        <v>5.9900000000000002E-2</v>
      </c>
      <c r="O2622">
        <v>57.936</v>
      </c>
      <c r="P2622">
        <v>3.4799999999999998E-2</v>
      </c>
      <c r="Q2622">
        <v>3319852.31</v>
      </c>
      <c r="R2622" t="s">
        <v>34</v>
      </c>
      <c r="S2622" t="s">
        <v>38</v>
      </c>
      <c r="T2622" t="s">
        <v>89</v>
      </c>
      <c r="V2622" t="s">
        <v>302</v>
      </c>
      <c r="Y2622" t="s">
        <v>299</v>
      </c>
    </row>
    <row r="2623" spans="1:25" x14ac:dyDescent="0.45">
      <c r="A2623" t="s">
        <v>274</v>
      </c>
      <c r="B2623" t="s">
        <v>303</v>
      </c>
      <c r="C2623">
        <v>2398</v>
      </c>
      <c r="D2623">
        <v>1301</v>
      </c>
      <c r="F2623">
        <v>2019</v>
      </c>
      <c r="G2623">
        <v>2813</v>
      </c>
      <c r="H2623">
        <v>2732.09</v>
      </c>
      <c r="I2623">
        <v>202047.02</v>
      </c>
      <c r="K2623">
        <v>0.73599999999999999</v>
      </c>
      <c r="L2623">
        <v>1E-3</v>
      </c>
      <c r="M2623">
        <v>146501.092</v>
      </c>
      <c r="N2623">
        <v>5.9200000000000003E-2</v>
      </c>
      <c r="O2623">
        <v>43.561999999999998</v>
      </c>
      <c r="P2623">
        <v>3.5900000000000001E-2</v>
      </c>
      <c r="Q2623">
        <v>2453026.7749999999</v>
      </c>
      <c r="R2623" t="s">
        <v>34</v>
      </c>
      <c r="S2623" t="s">
        <v>38</v>
      </c>
      <c r="T2623" t="s">
        <v>89</v>
      </c>
      <c r="V2623" t="s">
        <v>302</v>
      </c>
      <c r="Y2623" t="s">
        <v>299</v>
      </c>
    </row>
    <row r="2624" spans="1:25" x14ac:dyDescent="0.45">
      <c r="A2624" t="s">
        <v>274</v>
      </c>
      <c r="B2624" t="s">
        <v>303</v>
      </c>
      <c r="C2624">
        <v>2398</v>
      </c>
      <c r="D2624">
        <v>1301</v>
      </c>
      <c r="F2624">
        <v>2020</v>
      </c>
      <c r="G2624">
        <v>1367</v>
      </c>
      <c r="H2624">
        <v>1275.3800000000001</v>
      </c>
      <c r="I2624">
        <v>94261.92</v>
      </c>
      <c r="K2624">
        <v>0.34399999999999997</v>
      </c>
      <c r="L2624">
        <v>1E-3</v>
      </c>
      <c r="M2624">
        <v>68211.178</v>
      </c>
      <c r="N2624">
        <v>5.8999999999999997E-2</v>
      </c>
      <c r="O2624">
        <v>21.956</v>
      </c>
      <c r="P2624">
        <v>3.85E-2</v>
      </c>
      <c r="Q2624">
        <v>1147649.68</v>
      </c>
      <c r="R2624" t="s">
        <v>34</v>
      </c>
      <c r="S2624" t="s">
        <v>38</v>
      </c>
      <c r="T2624" t="s">
        <v>89</v>
      </c>
      <c r="V2624" t="s">
        <v>302</v>
      </c>
      <c r="Y2624" t="s">
        <v>147</v>
      </c>
    </row>
    <row r="2625" spans="1:25" x14ac:dyDescent="0.45">
      <c r="A2625" t="s">
        <v>274</v>
      </c>
      <c r="B2625" t="s">
        <v>303</v>
      </c>
      <c r="C2625">
        <v>2398</v>
      </c>
      <c r="D2625">
        <v>1301</v>
      </c>
      <c r="F2625">
        <v>2021</v>
      </c>
      <c r="G2625">
        <v>1158</v>
      </c>
      <c r="H2625">
        <v>1082.3800000000001</v>
      </c>
      <c r="I2625">
        <v>82851.03</v>
      </c>
      <c r="K2625">
        <v>0.32</v>
      </c>
      <c r="L2625">
        <v>1.9E-3</v>
      </c>
      <c r="M2625">
        <v>59245.521000000001</v>
      </c>
      <c r="N2625">
        <v>5.8999999999999997E-2</v>
      </c>
      <c r="O2625">
        <v>18.827999999999999</v>
      </c>
      <c r="P2625">
        <v>3.8600000000000002E-2</v>
      </c>
      <c r="Q2625">
        <v>996888.34100000001</v>
      </c>
      <c r="R2625" t="s">
        <v>34</v>
      </c>
      <c r="S2625" t="s">
        <v>38</v>
      </c>
      <c r="T2625" t="s">
        <v>89</v>
      </c>
      <c r="V2625" t="s">
        <v>302</v>
      </c>
      <c r="Y2625" t="s">
        <v>152</v>
      </c>
    </row>
    <row r="2626" spans="1:25" x14ac:dyDescent="0.45">
      <c r="A2626" t="s">
        <v>274</v>
      </c>
      <c r="B2626" t="s">
        <v>303</v>
      </c>
      <c r="C2626">
        <v>2398</v>
      </c>
      <c r="D2626">
        <v>1301</v>
      </c>
      <c r="F2626">
        <v>2022</v>
      </c>
      <c r="G2626">
        <v>1764</v>
      </c>
      <c r="H2626">
        <v>1660.45</v>
      </c>
      <c r="I2626">
        <v>154000.24</v>
      </c>
      <c r="K2626">
        <v>0.48099999999999998</v>
      </c>
      <c r="L2626">
        <v>1E-3</v>
      </c>
      <c r="M2626">
        <v>96036.77</v>
      </c>
      <c r="N2626">
        <v>5.9799999999999999E-2</v>
      </c>
      <c r="O2626">
        <v>31.094999999999999</v>
      </c>
      <c r="P2626">
        <v>0.04</v>
      </c>
      <c r="Q2626">
        <v>1592350.267</v>
      </c>
      <c r="R2626" t="s">
        <v>34</v>
      </c>
      <c r="S2626" t="s">
        <v>38</v>
      </c>
      <c r="T2626" t="s">
        <v>89</v>
      </c>
      <c r="V2626" t="s">
        <v>302</v>
      </c>
      <c r="Y2626" t="s">
        <v>152</v>
      </c>
    </row>
    <row r="2627" spans="1:25" x14ac:dyDescent="0.45">
      <c r="A2627" t="s">
        <v>274</v>
      </c>
      <c r="B2627" t="s">
        <v>303</v>
      </c>
      <c r="C2627">
        <v>2398</v>
      </c>
      <c r="D2627">
        <v>1301</v>
      </c>
      <c r="F2627">
        <v>2023</v>
      </c>
      <c r="G2627">
        <v>2621</v>
      </c>
      <c r="H2627">
        <v>2525.3200000000002</v>
      </c>
      <c r="I2627">
        <v>291904.25</v>
      </c>
      <c r="K2627">
        <v>0.71099999999999997</v>
      </c>
      <c r="L2627">
        <v>1E-3</v>
      </c>
      <c r="M2627">
        <v>140869.10999999999</v>
      </c>
      <c r="N2627">
        <v>5.8999999999999997E-2</v>
      </c>
      <c r="O2627">
        <v>29.954999999999998</v>
      </c>
      <c r="P2627">
        <v>2.7E-2</v>
      </c>
      <c r="Q2627">
        <v>2369696.395</v>
      </c>
      <c r="R2627" t="s">
        <v>34</v>
      </c>
      <c r="S2627" t="s">
        <v>38</v>
      </c>
      <c r="T2627" t="s">
        <v>89</v>
      </c>
      <c r="V2627" t="s">
        <v>302</v>
      </c>
      <c r="Y2627" t="s">
        <v>152</v>
      </c>
    </row>
    <row r="2628" spans="1:25" x14ac:dyDescent="0.45">
      <c r="A2628" t="s">
        <v>274</v>
      </c>
      <c r="B2628" t="s">
        <v>303</v>
      </c>
      <c r="C2628">
        <v>2398</v>
      </c>
      <c r="D2628">
        <v>1301</v>
      </c>
      <c r="F2628">
        <v>2024</v>
      </c>
      <c r="G2628">
        <v>965</v>
      </c>
      <c r="H2628">
        <v>931.2</v>
      </c>
      <c r="I2628">
        <v>109948.59</v>
      </c>
      <c r="K2628">
        <v>0.27600000000000002</v>
      </c>
      <c r="L2628">
        <v>1E-3</v>
      </c>
      <c r="M2628">
        <v>54718.161</v>
      </c>
      <c r="N2628">
        <v>5.91E-2</v>
      </c>
      <c r="O2628">
        <v>12.942</v>
      </c>
      <c r="P2628">
        <v>3.1699999999999999E-2</v>
      </c>
      <c r="Q2628">
        <v>919605.174</v>
      </c>
      <c r="R2628" t="s">
        <v>34</v>
      </c>
      <c r="S2628" t="s">
        <v>38</v>
      </c>
      <c r="T2628" t="s">
        <v>89</v>
      </c>
      <c r="V2628" t="s">
        <v>302</v>
      </c>
      <c r="Y2628" t="s">
        <v>152</v>
      </c>
    </row>
    <row r="2629" spans="1:25" x14ac:dyDescent="0.45">
      <c r="A2629" t="s">
        <v>274</v>
      </c>
      <c r="B2629" t="s">
        <v>303</v>
      </c>
      <c r="C2629">
        <v>2398</v>
      </c>
      <c r="D2629">
        <v>1401</v>
      </c>
      <c r="F2629">
        <v>2009</v>
      </c>
      <c r="G2629">
        <v>6135</v>
      </c>
      <c r="H2629">
        <v>5941.62</v>
      </c>
      <c r="I2629">
        <v>438185.53</v>
      </c>
      <c r="K2629">
        <v>2.044</v>
      </c>
      <c r="L2629">
        <v>1.1000000000000001E-3</v>
      </c>
      <c r="M2629">
        <v>329560.71899999998</v>
      </c>
      <c r="N2629">
        <v>5.9200000000000003E-2</v>
      </c>
      <c r="O2629">
        <v>98.534999999999997</v>
      </c>
      <c r="P2629">
        <v>3.95E-2</v>
      </c>
      <c r="Q2629">
        <v>5523339.5719999997</v>
      </c>
      <c r="R2629" t="s">
        <v>34</v>
      </c>
      <c r="S2629" t="s">
        <v>38</v>
      </c>
      <c r="T2629" t="s">
        <v>89</v>
      </c>
      <c r="V2629" t="s">
        <v>302</v>
      </c>
      <c r="Y2629" t="s">
        <v>107</v>
      </c>
    </row>
    <row r="2630" spans="1:25" x14ac:dyDescent="0.45">
      <c r="A2630" t="s">
        <v>274</v>
      </c>
      <c r="B2630" t="s">
        <v>303</v>
      </c>
      <c r="C2630">
        <v>2398</v>
      </c>
      <c r="D2630">
        <v>1401</v>
      </c>
      <c r="F2630">
        <v>2010</v>
      </c>
      <c r="G2630">
        <v>7284</v>
      </c>
      <c r="H2630">
        <v>7170.25</v>
      </c>
      <c r="I2630">
        <v>560586.85</v>
      </c>
      <c r="K2630">
        <v>2.0819999999999999</v>
      </c>
      <c r="L2630">
        <v>1E-3</v>
      </c>
      <c r="M2630">
        <v>412477.79599999997</v>
      </c>
      <c r="N2630">
        <v>5.8999999999999997E-2</v>
      </c>
      <c r="O2630">
        <v>101.027</v>
      </c>
      <c r="P2630">
        <v>3.1199999999999999E-2</v>
      </c>
      <c r="Q2630">
        <v>6940740.5120000001</v>
      </c>
      <c r="R2630" t="s">
        <v>34</v>
      </c>
      <c r="S2630" t="s">
        <v>38</v>
      </c>
      <c r="T2630" t="s">
        <v>89</v>
      </c>
      <c r="V2630" t="s">
        <v>302</v>
      </c>
      <c r="Y2630" t="s">
        <v>107</v>
      </c>
    </row>
    <row r="2631" spans="1:25" x14ac:dyDescent="0.45">
      <c r="A2631" t="s">
        <v>274</v>
      </c>
      <c r="B2631" t="s">
        <v>303</v>
      </c>
      <c r="C2631">
        <v>2398</v>
      </c>
      <c r="D2631">
        <v>1401</v>
      </c>
      <c r="F2631">
        <v>2011</v>
      </c>
      <c r="G2631">
        <v>7354</v>
      </c>
      <c r="H2631">
        <v>7289.32</v>
      </c>
      <c r="I2631">
        <v>552080.46</v>
      </c>
      <c r="K2631">
        <v>2.0619999999999998</v>
      </c>
      <c r="L2631">
        <v>1E-3</v>
      </c>
      <c r="M2631">
        <v>408507.90299999999</v>
      </c>
      <c r="N2631">
        <v>5.8999999999999997E-2</v>
      </c>
      <c r="O2631">
        <v>106.89400000000001</v>
      </c>
      <c r="P2631">
        <v>3.2399999999999998E-2</v>
      </c>
      <c r="Q2631">
        <v>6873969.9450000003</v>
      </c>
      <c r="R2631" t="s">
        <v>34</v>
      </c>
      <c r="S2631" t="s">
        <v>38</v>
      </c>
      <c r="T2631" t="s">
        <v>89</v>
      </c>
      <c r="V2631" t="s">
        <v>302</v>
      </c>
      <c r="Y2631" t="s">
        <v>107</v>
      </c>
    </row>
    <row r="2632" spans="1:25" x14ac:dyDescent="0.45">
      <c r="A2632" t="s">
        <v>274</v>
      </c>
      <c r="B2632" t="s">
        <v>303</v>
      </c>
      <c r="C2632">
        <v>2398</v>
      </c>
      <c r="D2632">
        <v>1401</v>
      </c>
      <c r="F2632">
        <v>2012</v>
      </c>
      <c r="G2632">
        <v>6763</v>
      </c>
      <c r="H2632">
        <v>6653.46</v>
      </c>
      <c r="I2632">
        <v>539593.72</v>
      </c>
      <c r="K2632">
        <v>1.9650000000000001</v>
      </c>
      <c r="L2632">
        <v>1E-3</v>
      </c>
      <c r="M2632">
        <v>389135.25799999997</v>
      </c>
      <c r="N2632">
        <v>5.8999999999999997E-2</v>
      </c>
      <c r="O2632">
        <v>112.76900000000001</v>
      </c>
      <c r="P2632">
        <v>3.6499999999999998E-2</v>
      </c>
      <c r="Q2632">
        <v>6547975.5829999996</v>
      </c>
      <c r="R2632" t="s">
        <v>34</v>
      </c>
      <c r="S2632" t="s">
        <v>38</v>
      </c>
      <c r="T2632" t="s">
        <v>89</v>
      </c>
      <c r="V2632" t="s">
        <v>302</v>
      </c>
      <c r="Y2632" t="s">
        <v>277</v>
      </c>
    </row>
    <row r="2633" spans="1:25" x14ac:dyDescent="0.45">
      <c r="A2633" t="s">
        <v>274</v>
      </c>
      <c r="B2633" t="s">
        <v>303</v>
      </c>
      <c r="C2633">
        <v>2398</v>
      </c>
      <c r="D2633">
        <v>1401</v>
      </c>
      <c r="F2633">
        <v>2013</v>
      </c>
      <c r="G2633">
        <v>6332</v>
      </c>
      <c r="H2633">
        <v>6246.02</v>
      </c>
      <c r="I2633">
        <v>518146.79</v>
      </c>
      <c r="K2633">
        <v>1.89</v>
      </c>
      <c r="L2633">
        <v>1E-3</v>
      </c>
      <c r="M2633">
        <v>374293.04100000003</v>
      </c>
      <c r="N2633">
        <v>5.8999999999999997E-2</v>
      </c>
      <c r="O2633">
        <v>101.01600000000001</v>
      </c>
      <c r="P2633">
        <v>3.3300000000000003E-2</v>
      </c>
      <c r="Q2633">
        <v>6298231.8660000004</v>
      </c>
      <c r="R2633" t="s">
        <v>34</v>
      </c>
      <c r="S2633" t="s">
        <v>38</v>
      </c>
      <c r="T2633" t="s">
        <v>89</v>
      </c>
      <c r="V2633" t="s">
        <v>302</v>
      </c>
      <c r="Y2633" t="s">
        <v>277</v>
      </c>
    </row>
    <row r="2634" spans="1:25" x14ac:dyDescent="0.45">
      <c r="A2634" t="s">
        <v>274</v>
      </c>
      <c r="B2634" t="s">
        <v>303</v>
      </c>
      <c r="C2634">
        <v>2398</v>
      </c>
      <c r="D2634">
        <v>1401</v>
      </c>
      <c r="F2634">
        <v>2014</v>
      </c>
      <c r="G2634">
        <v>7036</v>
      </c>
      <c r="H2634">
        <v>6952.71</v>
      </c>
      <c r="I2634">
        <v>605755.17000000004</v>
      </c>
      <c r="K2634">
        <v>2.1909999999999998</v>
      </c>
      <c r="L2634">
        <v>1E-3</v>
      </c>
      <c r="M2634">
        <v>429863.31099999999</v>
      </c>
      <c r="N2634">
        <v>5.8999999999999997E-2</v>
      </c>
      <c r="O2634">
        <v>115.53700000000001</v>
      </c>
      <c r="P2634">
        <v>3.3700000000000001E-2</v>
      </c>
      <c r="Q2634">
        <v>7231949.0760000004</v>
      </c>
      <c r="R2634" t="s">
        <v>34</v>
      </c>
      <c r="S2634" t="s">
        <v>38</v>
      </c>
      <c r="T2634" t="s">
        <v>89</v>
      </c>
      <c r="V2634" t="s">
        <v>302</v>
      </c>
      <c r="Y2634" t="s">
        <v>277</v>
      </c>
    </row>
    <row r="2635" spans="1:25" x14ac:dyDescent="0.45">
      <c r="A2635" t="s">
        <v>274</v>
      </c>
      <c r="B2635" t="s">
        <v>303</v>
      </c>
      <c r="C2635">
        <v>2398</v>
      </c>
      <c r="D2635">
        <v>1401</v>
      </c>
      <c r="F2635">
        <v>2015</v>
      </c>
      <c r="G2635">
        <v>7008</v>
      </c>
      <c r="H2635">
        <v>6940.78</v>
      </c>
      <c r="I2635">
        <v>574051.32999999996</v>
      </c>
      <c r="K2635">
        <v>2.9260000000000002</v>
      </c>
      <c r="L2635">
        <v>1.1999999999999999E-3</v>
      </c>
      <c r="M2635">
        <v>436582.26799999998</v>
      </c>
      <c r="N2635">
        <v>5.9400000000000001E-2</v>
      </c>
      <c r="O2635">
        <v>98.244</v>
      </c>
      <c r="P2635">
        <v>2.7799999999999998E-2</v>
      </c>
      <c r="Q2635">
        <v>7299359.6349999998</v>
      </c>
      <c r="R2635" t="s">
        <v>34</v>
      </c>
      <c r="S2635" t="s">
        <v>38</v>
      </c>
      <c r="T2635" t="s">
        <v>89</v>
      </c>
      <c r="V2635" t="s">
        <v>302</v>
      </c>
      <c r="Y2635" t="s">
        <v>297</v>
      </c>
    </row>
    <row r="2636" spans="1:25" x14ac:dyDescent="0.45">
      <c r="A2636" t="s">
        <v>274</v>
      </c>
      <c r="B2636" t="s">
        <v>303</v>
      </c>
      <c r="C2636">
        <v>2398</v>
      </c>
      <c r="D2636">
        <v>1401</v>
      </c>
      <c r="F2636">
        <v>2016</v>
      </c>
      <c r="G2636">
        <v>4082</v>
      </c>
      <c r="H2636">
        <v>4010.82</v>
      </c>
      <c r="I2636">
        <v>329780.71000000002</v>
      </c>
      <c r="K2636">
        <v>1.2270000000000001</v>
      </c>
      <c r="L2636">
        <v>1E-3</v>
      </c>
      <c r="M2636">
        <v>242824.61799999999</v>
      </c>
      <c r="N2636">
        <v>5.91E-2</v>
      </c>
      <c r="O2636">
        <v>56.447000000000003</v>
      </c>
      <c r="P2636">
        <v>2.92E-2</v>
      </c>
      <c r="Q2636">
        <v>4083544.8229999999</v>
      </c>
      <c r="R2636" t="s">
        <v>34</v>
      </c>
      <c r="S2636" t="s">
        <v>38</v>
      </c>
      <c r="T2636" t="s">
        <v>89</v>
      </c>
      <c r="V2636" t="s">
        <v>302</v>
      </c>
      <c r="Y2636" t="s">
        <v>297</v>
      </c>
    </row>
    <row r="2637" spans="1:25" x14ac:dyDescent="0.45">
      <c r="A2637" t="s">
        <v>274</v>
      </c>
      <c r="B2637" t="s">
        <v>303</v>
      </c>
      <c r="C2637">
        <v>2398</v>
      </c>
      <c r="D2637">
        <v>1401</v>
      </c>
      <c r="F2637">
        <v>2017</v>
      </c>
      <c r="G2637">
        <v>1473</v>
      </c>
      <c r="H2637">
        <v>1377.8</v>
      </c>
      <c r="I2637">
        <v>114990.19</v>
      </c>
      <c r="K2637">
        <v>0.45700000000000002</v>
      </c>
      <c r="L2637">
        <v>1E-3</v>
      </c>
      <c r="M2637">
        <v>84216.914999999994</v>
      </c>
      <c r="N2637">
        <v>5.9700000000000003E-2</v>
      </c>
      <c r="O2637">
        <v>31.588999999999999</v>
      </c>
      <c r="P2637">
        <v>4.9700000000000001E-2</v>
      </c>
      <c r="Q2637">
        <v>1396078.152</v>
      </c>
      <c r="R2637" t="s">
        <v>34</v>
      </c>
      <c r="S2637" t="s">
        <v>38</v>
      </c>
      <c r="T2637" t="s">
        <v>89</v>
      </c>
      <c r="V2637" t="s">
        <v>302</v>
      </c>
      <c r="Y2637" t="s">
        <v>299</v>
      </c>
    </row>
    <row r="2638" spans="1:25" x14ac:dyDescent="0.45">
      <c r="A2638" t="s">
        <v>274</v>
      </c>
      <c r="B2638" t="s">
        <v>303</v>
      </c>
      <c r="C2638">
        <v>2398</v>
      </c>
      <c r="D2638">
        <v>1401</v>
      </c>
      <c r="F2638">
        <v>2018</v>
      </c>
      <c r="G2638">
        <v>2598</v>
      </c>
      <c r="H2638">
        <v>2503.2399999999998</v>
      </c>
      <c r="I2638">
        <v>206491.14</v>
      </c>
      <c r="K2638">
        <v>0.77200000000000002</v>
      </c>
      <c r="L2638">
        <v>1E-3</v>
      </c>
      <c r="M2638">
        <v>151690.31</v>
      </c>
      <c r="N2638">
        <v>6.0199999999999997E-2</v>
      </c>
      <c r="O2638">
        <v>51.143000000000001</v>
      </c>
      <c r="P2638">
        <v>4.24E-2</v>
      </c>
      <c r="Q2638">
        <v>2491488.0499999998</v>
      </c>
      <c r="R2638" t="s">
        <v>34</v>
      </c>
      <c r="S2638" t="s">
        <v>38</v>
      </c>
      <c r="T2638" t="s">
        <v>89</v>
      </c>
      <c r="V2638" t="s">
        <v>302</v>
      </c>
      <c r="Y2638" t="s">
        <v>299</v>
      </c>
    </row>
    <row r="2639" spans="1:25" x14ac:dyDescent="0.45">
      <c r="A2639" t="s">
        <v>274</v>
      </c>
      <c r="B2639" t="s">
        <v>303</v>
      </c>
      <c r="C2639">
        <v>2398</v>
      </c>
      <c r="D2639">
        <v>1401</v>
      </c>
      <c r="F2639">
        <v>2019</v>
      </c>
      <c r="G2639">
        <v>2430</v>
      </c>
      <c r="H2639">
        <v>2308.67</v>
      </c>
      <c r="I2639">
        <v>210646.42</v>
      </c>
      <c r="K2639">
        <v>0.73699999999999999</v>
      </c>
      <c r="L2639">
        <v>1E-3</v>
      </c>
      <c r="M2639">
        <v>146114.755</v>
      </c>
      <c r="N2639">
        <v>5.91E-2</v>
      </c>
      <c r="O2639">
        <v>39.899000000000001</v>
      </c>
      <c r="P2639">
        <v>3.5000000000000003E-2</v>
      </c>
      <c r="Q2639">
        <v>2455696.42</v>
      </c>
      <c r="R2639" t="s">
        <v>34</v>
      </c>
      <c r="S2639" t="s">
        <v>38</v>
      </c>
      <c r="T2639" t="s">
        <v>89</v>
      </c>
      <c r="V2639" t="s">
        <v>302</v>
      </c>
      <c r="Y2639" t="s">
        <v>299</v>
      </c>
    </row>
    <row r="2640" spans="1:25" x14ac:dyDescent="0.45">
      <c r="A2640" t="s">
        <v>274</v>
      </c>
      <c r="B2640" t="s">
        <v>303</v>
      </c>
      <c r="C2640">
        <v>2398</v>
      </c>
      <c r="D2640">
        <v>1401</v>
      </c>
      <c r="F2640">
        <v>2020</v>
      </c>
      <c r="G2640">
        <v>1664</v>
      </c>
      <c r="H2640">
        <v>1590.4</v>
      </c>
      <c r="I2640">
        <v>144105.62</v>
      </c>
      <c r="K2640">
        <v>0.505</v>
      </c>
      <c r="L2640">
        <v>1E-3</v>
      </c>
      <c r="M2640">
        <v>99948.017000000007</v>
      </c>
      <c r="N2640">
        <v>5.8999999999999997E-2</v>
      </c>
      <c r="O2640">
        <v>28.334</v>
      </c>
      <c r="P2640">
        <v>3.4500000000000003E-2</v>
      </c>
      <c r="Q2640">
        <v>1681754.5859999999</v>
      </c>
      <c r="R2640" t="s">
        <v>34</v>
      </c>
      <c r="S2640" t="s">
        <v>38</v>
      </c>
      <c r="T2640" t="s">
        <v>89</v>
      </c>
      <c r="V2640" t="s">
        <v>302</v>
      </c>
      <c r="Y2640" t="s">
        <v>147</v>
      </c>
    </row>
    <row r="2641" spans="1:25" x14ac:dyDescent="0.45">
      <c r="A2641" t="s">
        <v>274</v>
      </c>
      <c r="B2641" t="s">
        <v>303</v>
      </c>
      <c r="C2641">
        <v>2398</v>
      </c>
      <c r="D2641">
        <v>1401</v>
      </c>
      <c r="F2641">
        <v>2021</v>
      </c>
      <c r="G2641">
        <v>1866</v>
      </c>
      <c r="H2641">
        <v>1827.72</v>
      </c>
      <c r="I2641">
        <v>155020.04999999999</v>
      </c>
      <c r="K2641">
        <v>0.55300000000000005</v>
      </c>
      <c r="L2641">
        <v>1E-3</v>
      </c>
      <c r="M2641">
        <v>109466.68700000001</v>
      </c>
      <c r="N2641">
        <v>5.8999999999999997E-2</v>
      </c>
      <c r="O2641">
        <v>30.263999999999999</v>
      </c>
      <c r="P2641">
        <v>3.2500000000000001E-2</v>
      </c>
      <c r="Q2641">
        <v>1841938.7760000001</v>
      </c>
      <c r="R2641" t="s">
        <v>34</v>
      </c>
      <c r="S2641" t="s">
        <v>38</v>
      </c>
      <c r="T2641" t="s">
        <v>89</v>
      </c>
      <c r="V2641" t="s">
        <v>302</v>
      </c>
      <c r="Y2641" t="s">
        <v>152</v>
      </c>
    </row>
    <row r="2642" spans="1:25" x14ac:dyDescent="0.45">
      <c r="A2642" t="s">
        <v>274</v>
      </c>
      <c r="B2642" t="s">
        <v>303</v>
      </c>
      <c r="C2642">
        <v>2398</v>
      </c>
      <c r="D2642">
        <v>1401</v>
      </c>
      <c r="F2642">
        <v>2022</v>
      </c>
      <c r="G2642">
        <v>2398</v>
      </c>
      <c r="H2642">
        <v>2340.2800000000002</v>
      </c>
      <c r="I2642">
        <v>220009.44</v>
      </c>
      <c r="K2642">
        <v>0.73699999999999999</v>
      </c>
      <c r="L2642">
        <v>1E-3</v>
      </c>
      <c r="M2642">
        <v>146776.55499999999</v>
      </c>
      <c r="N2642">
        <v>5.96E-2</v>
      </c>
      <c r="O2642">
        <v>41.533000000000001</v>
      </c>
      <c r="P2642">
        <v>3.4500000000000003E-2</v>
      </c>
      <c r="Q2642">
        <v>2443672.5460000001</v>
      </c>
      <c r="R2642" t="s">
        <v>34</v>
      </c>
      <c r="S2642" t="s">
        <v>38</v>
      </c>
      <c r="T2642" t="s">
        <v>89</v>
      </c>
      <c r="V2642" t="s">
        <v>302</v>
      </c>
      <c r="Y2642" t="s">
        <v>152</v>
      </c>
    </row>
    <row r="2643" spans="1:25" x14ac:dyDescent="0.45">
      <c r="A2643" t="s">
        <v>274</v>
      </c>
      <c r="B2643" t="s">
        <v>303</v>
      </c>
      <c r="C2643">
        <v>2398</v>
      </c>
      <c r="D2643">
        <v>1401</v>
      </c>
      <c r="F2643">
        <v>2023</v>
      </c>
      <c r="G2643">
        <v>2427</v>
      </c>
      <c r="H2643">
        <v>2330.11</v>
      </c>
      <c r="I2643">
        <v>299494.90999999997</v>
      </c>
      <c r="K2643">
        <v>0.73</v>
      </c>
      <c r="L2643">
        <v>1E-3</v>
      </c>
      <c r="M2643">
        <v>145078.818</v>
      </c>
      <c r="N2643">
        <v>5.9200000000000003E-2</v>
      </c>
      <c r="O2643">
        <v>42.018999999999998</v>
      </c>
      <c r="P2643">
        <v>3.6400000000000002E-2</v>
      </c>
      <c r="Q2643">
        <v>2434544.6710000001</v>
      </c>
      <c r="R2643" t="s">
        <v>34</v>
      </c>
      <c r="S2643" t="s">
        <v>38</v>
      </c>
      <c r="T2643" t="s">
        <v>89</v>
      </c>
      <c r="V2643" t="s">
        <v>302</v>
      </c>
      <c r="Y2643" t="s">
        <v>152</v>
      </c>
    </row>
    <row r="2644" spans="1:25" x14ac:dyDescent="0.45">
      <c r="A2644" t="s">
        <v>274</v>
      </c>
      <c r="B2644" t="s">
        <v>303</v>
      </c>
      <c r="C2644">
        <v>2398</v>
      </c>
      <c r="D2644">
        <v>1401</v>
      </c>
      <c r="F2644">
        <v>2024</v>
      </c>
      <c r="G2644">
        <v>247</v>
      </c>
      <c r="H2644">
        <v>212.99</v>
      </c>
      <c r="I2644">
        <v>26837.07</v>
      </c>
      <c r="K2644">
        <v>6.7000000000000004E-2</v>
      </c>
      <c r="L2644">
        <v>1E-3</v>
      </c>
      <c r="M2644">
        <v>13256.547</v>
      </c>
      <c r="N2644">
        <v>5.9400000000000001E-2</v>
      </c>
      <c r="O2644">
        <v>4.125</v>
      </c>
      <c r="P2644">
        <v>4.7E-2</v>
      </c>
      <c r="Q2644">
        <v>221784.83300000001</v>
      </c>
      <c r="R2644" t="s">
        <v>34</v>
      </c>
      <c r="S2644" t="s">
        <v>38</v>
      </c>
      <c r="T2644" t="s">
        <v>89</v>
      </c>
      <c r="V2644" t="s">
        <v>302</v>
      </c>
      <c r="Y2644" t="s">
        <v>152</v>
      </c>
    </row>
    <row r="2645" spans="1:25" x14ac:dyDescent="0.45">
      <c r="A2645" t="s">
        <v>274</v>
      </c>
      <c r="B2645" t="s">
        <v>303</v>
      </c>
      <c r="C2645">
        <v>2398</v>
      </c>
      <c r="D2645">
        <v>2101</v>
      </c>
      <c r="F2645">
        <v>2009</v>
      </c>
      <c r="G2645">
        <v>6058</v>
      </c>
      <c r="H2645">
        <v>5899.74</v>
      </c>
      <c r="I2645">
        <v>631978.23999999999</v>
      </c>
      <c r="K2645">
        <v>2.3119999999999998</v>
      </c>
      <c r="L2645">
        <v>1E-3</v>
      </c>
      <c r="M2645">
        <v>445354.78899999999</v>
      </c>
      <c r="N2645">
        <v>5.8999999999999997E-2</v>
      </c>
      <c r="O2645">
        <v>42.121000000000002</v>
      </c>
      <c r="P2645">
        <v>1.8100000000000002E-2</v>
      </c>
      <c r="Q2645">
        <v>7489905.5099999998</v>
      </c>
      <c r="R2645" t="s">
        <v>34</v>
      </c>
      <c r="S2645" t="s">
        <v>38</v>
      </c>
      <c r="T2645" t="s">
        <v>89</v>
      </c>
      <c r="V2645" t="s">
        <v>88</v>
      </c>
      <c r="Y2645" t="s">
        <v>107</v>
      </c>
    </row>
    <row r="2646" spans="1:25" x14ac:dyDescent="0.45">
      <c r="A2646" t="s">
        <v>274</v>
      </c>
      <c r="B2646" t="s">
        <v>303</v>
      </c>
      <c r="C2646">
        <v>2398</v>
      </c>
      <c r="D2646">
        <v>2101</v>
      </c>
      <c r="F2646">
        <v>2010</v>
      </c>
      <c r="G2646">
        <v>6933</v>
      </c>
      <c r="H2646">
        <v>6845.34</v>
      </c>
      <c r="I2646">
        <v>838691.69</v>
      </c>
      <c r="K2646">
        <v>2.907</v>
      </c>
      <c r="L2646">
        <v>1E-3</v>
      </c>
      <c r="M2646">
        <v>575802.53399999999</v>
      </c>
      <c r="N2646">
        <v>5.8999999999999997E-2</v>
      </c>
      <c r="O2646">
        <v>34.203000000000003</v>
      </c>
      <c r="P2646">
        <v>0.01</v>
      </c>
      <c r="Q2646">
        <v>9688967.2630000003</v>
      </c>
      <c r="R2646" t="s">
        <v>34</v>
      </c>
      <c r="S2646" t="s">
        <v>38</v>
      </c>
      <c r="T2646" t="s">
        <v>89</v>
      </c>
      <c r="V2646" t="s">
        <v>88</v>
      </c>
      <c r="Y2646" t="s">
        <v>107</v>
      </c>
    </row>
    <row r="2647" spans="1:25" x14ac:dyDescent="0.45">
      <c r="A2647" t="s">
        <v>274</v>
      </c>
      <c r="B2647" t="s">
        <v>303</v>
      </c>
      <c r="C2647">
        <v>2398</v>
      </c>
      <c r="D2647">
        <v>2101</v>
      </c>
      <c r="F2647">
        <v>2011</v>
      </c>
      <c r="G2647">
        <v>6899</v>
      </c>
      <c r="H2647">
        <v>6833.73</v>
      </c>
      <c r="I2647">
        <v>854000.11</v>
      </c>
      <c r="K2647">
        <v>2.9380000000000002</v>
      </c>
      <c r="L2647">
        <v>1E-3</v>
      </c>
      <c r="M2647">
        <v>582034.34100000001</v>
      </c>
      <c r="N2647">
        <v>5.8999999999999997E-2</v>
      </c>
      <c r="O2647">
        <v>30.172999999999998</v>
      </c>
      <c r="P2647">
        <v>8.2000000000000007E-3</v>
      </c>
      <c r="Q2647">
        <v>9793839.8489999995</v>
      </c>
      <c r="R2647" t="s">
        <v>34</v>
      </c>
      <c r="S2647" t="s">
        <v>38</v>
      </c>
      <c r="T2647" t="s">
        <v>89</v>
      </c>
      <c r="V2647" t="s">
        <v>88</v>
      </c>
      <c r="Y2647" t="s">
        <v>107</v>
      </c>
    </row>
    <row r="2648" spans="1:25" x14ac:dyDescent="0.45">
      <c r="A2648" t="s">
        <v>274</v>
      </c>
      <c r="B2648" t="s">
        <v>303</v>
      </c>
      <c r="C2648">
        <v>2398</v>
      </c>
      <c r="D2648">
        <v>2101</v>
      </c>
      <c r="F2648">
        <v>2012</v>
      </c>
      <c r="G2648">
        <v>7570</v>
      </c>
      <c r="H2648">
        <v>7475.91</v>
      </c>
      <c r="I2648">
        <v>870532.74</v>
      </c>
      <c r="K2648">
        <v>3.0649999999999999</v>
      </c>
      <c r="L2648">
        <v>1E-3</v>
      </c>
      <c r="M2648">
        <v>607202.51</v>
      </c>
      <c r="N2648">
        <v>5.8999999999999997E-2</v>
      </c>
      <c r="O2648">
        <v>29.277999999999999</v>
      </c>
      <c r="P2648">
        <v>8.2000000000000007E-3</v>
      </c>
      <c r="Q2648">
        <v>10217323.358999999</v>
      </c>
      <c r="R2648" t="s">
        <v>34</v>
      </c>
      <c r="S2648" t="s">
        <v>38</v>
      </c>
      <c r="T2648" t="s">
        <v>89</v>
      </c>
      <c r="V2648" t="s">
        <v>88</v>
      </c>
      <c r="Y2648" t="s">
        <v>277</v>
      </c>
    </row>
    <row r="2649" spans="1:25" x14ac:dyDescent="0.45">
      <c r="A2649" t="s">
        <v>274</v>
      </c>
      <c r="B2649" t="s">
        <v>303</v>
      </c>
      <c r="C2649">
        <v>2398</v>
      </c>
      <c r="D2649">
        <v>2101</v>
      </c>
      <c r="F2649">
        <v>2013</v>
      </c>
      <c r="G2649">
        <v>7402</v>
      </c>
      <c r="H2649">
        <v>7318.74</v>
      </c>
      <c r="I2649">
        <v>849814.19</v>
      </c>
      <c r="K2649">
        <v>3.0449999999999999</v>
      </c>
      <c r="L2649">
        <v>1E-3</v>
      </c>
      <c r="M2649">
        <v>603168.82900000003</v>
      </c>
      <c r="N2649">
        <v>5.8999999999999997E-2</v>
      </c>
      <c r="O2649">
        <v>29.099</v>
      </c>
      <c r="P2649">
        <v>8.2000000000000007E-3</v>
      </c>
      <c r="Q2649">
        <v>10149539.058</v>
      </c>
      <c r="R2649" t="s">
        <v>34</v>
      </c>
      <c r="S2649" t="s">
        <v>38</v>
      </c>
      <c r="T2649" t="s">
        <v>89</v>
      </c>
      <c r="V2649" t="s">
        <v>88</v>
      </c>
      <c r="Y2649" t="s">
        <v>277</v>
      </c>
    </row>
    <row r="2650" spans="1:25" x14ac:dyDescent="0.45">
      <c r="A2650" t="s">
        <v>274</v>
      </c>
      <c r="B2650" t="s">
        <v>303</v>
      </c>
      <c r="C2650">
        <v>2398</v>
      </c>
      <c r="D2650">
        <v>2101</v>
      </c>
      <c r="F2650">
        <v>2014</v>
      </c>
      <c r="G2650">
        <v>7841</v>
      </c>
      <c r="H2650">
        <v>7811.91</v>
      </c>
      <c r="I2650">
        <v>915112.94</v>
      </c>
      <c r="K2650">
        <v>3.306</v>
      </c>
      <c r="L2650">
        <v>1E-3</v>
      </c>
      <c r="M2650">
        <v>654799.67500000005</v>
      </c>
      <c r="N2650">
        <v>5.8999999999999997E-2</v>
      </c>
      <c r="O2650">
        <v>27.306000000000001</v>
      </c>
      <c r="P2650">
        <v>5.7999999999999996E-3</v>
      </c>
      <c r="Q2650">
        <v>11018270.870999999</v>
      </c>
      <c r="R2650" t="s">
        <v>34</v>
      </c>
      <c r="S2650" t="s">
        <v>38</v>
      </c>
      <c r="T2650" t="s">
        <v>89</v>
      </c>
      <c r="V2650" t="s">
        <v>88</v>
      </c>
      <c r="Y2650" t="s">
        <v>277</v>
      </c>
    </row>
    <row r="2651" spans="1:25" x14ac:dyDescent="0.45">
      <c r="A2651" t="s">
        <v>274</v>
      </c>
      <c r="B2651" t="s">
        <v>303</v>
      </c>
      <c r="C2651">
        <v>2398</v>
      </c>
      <c r="D2651">
        <v>2101</v>
      </c>
      <c r="F2651">
        <v>2015</v>
      </c>
      <c r="G2651">
        <v>6152</v>
      </c>
      <c r="H2651">
        <v>6103.09</v>
      </c>
      <c r="I2651">
        <v>761142.84</v>
      </c>
      <c r="K2651">
        <v>2.718</v>
      </c>
      <c r="L2651">
        <v>1E-3</v>
      </c>
      <c r="M2651">
        <v>535999.92500000005</v>
      </c>
      <c r="N2651">
        <v>5.8999999999999997E-2</v>
      </c>
      <c r="O2651">
        <v>22.802</v>
      </c>
      <c r="P2651">
        <v>7.1999999999999998E-3</v>
      </c>
      <c r="Q2651">
        <v>9018393.5390000008</v>
      </c>
      <c r="R2651" t="s">
        <v>34</v>
      </c>
      <c r="S2651" t="s">
        <v>38</v>
      </c>
      <c r="T2651" t="s">
        <v>89</v>
      </c>
      <c r="V2651" t="s">
        <v>88</v>
      </c>
      <c r="Y2651" t="s">
        <v>297</v>
      </c>
    </row>
    <row r="2652" spans="1:25" x14ac:dyDescent="0.45">
      <c r="A2652" t="s">
        <v>274</v>
      </c>
      <c r="B2652" t="s">
        <v>303</v>
      </c>
      <c r="C2652">
        <v>2398</v>
      </c>
      <c r="D2652">
        <v>2101</v>
      </c>
      <c r="F2652">
        <v>2016</v>
      </c>
      <c r="G2652">
        <v>7102</v>
      </c>
      <c r="H2652">
        <v>7044.56</v>
      </c>
      <c r="I2652">
        <v>932196.16</v>
      </c>
      <c r="K2652">
        <v>3.194</v>
      </c>
      <c r="L2652">
        <v>1E-3</v>
      </c>
      <c r="M2652">
        <v>632347.94200000004</v>
      </c>
      <c r="N2652">
        <v>5.91E-2</v>
      </c>
      <c r="O2652">
        <v>25.547999999999998</v>
      </c>
      <c r="P2652">
        <v>6.4000000000000003E-3</v>
      </c>
      <c r="Q2652">
        <v>10634624.981000001</v>
      </c>
      <c r="R2652" t="s">
        <v>34</v>
      </c>
      <c r="S2652" t="s">
        <v>38</v>
      </c>
      <c r="T2652" t="s">
        <v>89</v>
      </c>
      <c r="V2652" t="s">
        <v>88</v>
      </c>
      <c r="Y2652" t="s">
        <v>297</v>
      </c>
    </row>
    <row r="2653" spans="1:25" x14ac:dyDescent="0.45">
      <c r="A2653" t="s">
        <v>274</v>
      </c>
      <c r="B2653" t="s">
        <v>303</v>
      </c>
      <c r="C2653">
        <v>2398</v>
      </c>
      <c r="D2653">
        <v>2101</v>
      </c>
      <c r="F2653">
        <v>2017</v>
      </c>
      <c r="G2653">
        <v>5189</v>
      </c>
      <c r="H2653">
        <v>5107.13</v>
      </c>
      <c r="I2653">
        <v>689225.13</v>
      </c>
      <c r="K2653">
        <v>2.363</v>
      </c>
      <c r="L2653">
        <v>1E-3</v>
      </c>
      <c r="M2653">
        <v>468109.27899999998</v>
      </c>
      <c r="N2653">
        <v>5.8999999999999997E-2</v>
      </c>
      <c r="O2653">
        <v>24.893999999999998</v>
      </c>
      <c r="P2653">
        <v>9.7999999999999997E-3</v>
      </c>
      <c r="Q2653">
        <v>7876831.8779999996</v>
      </c>
      <c r="R2653" t="s">
        <v>34</v>
      </c>
      <c r="S2653" t="s">
        <v>38</v>
      </c>
      <c r="T2653" t="s">
        <v>89</v>
      </c>
      <c r="V2653" t="s">
        <v>88</v>
      </c>
      <c r="Y2653" t="s">
        <v>299</v>
      </c>
    </row>
    <row r="2654" spans="1:25" x14ac:dyDescent="0.45">
      <c r="A2654" t="s">
        <v>274</v>
      </c>
      <c r="B2654" t="s">
        <v>303</v>
      </c>
      <c r="C2654">
        <v>2398</v>
      </c>
      <c r="D2654">
        <v>2101</v>
      </c>
      <c r="F2654">
        <v>2018</v>
      </c>
      <c r="G2654">
        <v>6686</v>
      </c>
      <c r="H2654">
        <v>6618.51</v>
      </c>
      <c r="I2654">
        <v>864513.21</v>
      </c>
      <c r="K2654">
        <v>2.976</v>
      </c>
      <c r="L2654">
        <v>1E-3</v>
      </c>
      <c r="M2654">
        <v>589567.41</v>
      </c>
      <c r="N2654">
        <v>5.8999999999999997E-2</v>
      </c>
      <c r="O2654">
        <v>27.824000000000002</v>
      </c>
      <c r="P2654">
        <v>8.0000000000000002E-3</v>
      </c>
      <c r="Q2654">
        <v>9920559.7359999996</v>
      </c>
      <c r="R2654" t="s">
        <v>34</v>
      </c>
      <c r="S2654" t="s">
        <v>38</v>
      </c>
      <c r="T2654" t="s">
        <v>89</v>
      </c>
      <c r="V2654" t="s">
        <v>88</v>
      </c>
      <c r="Y2654" t="s">
        <v>299</v>
      </c>
    </row>
    <row r="2655" spans="1:25" x14ac:dyDescent="0.45">
      <c r="A2655" t="s">
        <v>274</v>
      </c>
      <c r="B2655" t="s">
        <v>303</v>
      </c>
      <c r="C2655">
        <v>2398</v>
      </c>
      <c r="D2655">
        <v>2101</v>
      </c>
      <c r="F2655">
        <v>2019</v>
      </c>
      <c r="G2655">
        <v>5150</v>
      </c>
      <c r="H2655">
        <v>4994.8100000000004</v>
      </c>
      <c r="I2655">
        <v>610143.21</v>
      </c>
      <c r="K2655">
        <v>2.141</v>
      </c>
      <c r="L2655">
        <v>1E-3</v>
      </c>
      <c r="M2655">
        <v>424013.25900000002</v>
      </c>
      <c r="N2655">
        <v>5.8999999999999997E-2</v>
      </c>
      <c r="O2655">
        <v>33.279000000000003</v>
      </c>
      <c r="P2655">
        <v>1.67E-2</v>
      </c>
      <c r="Q2655">
        <v>7134922.602</v>
      </c>
      <c r="R2655" t="s">
        <v>34</v>
      </c>
      <c r="S2655" t="s">
        <v>38</v>
      </c>
      <c r="T2655" t="s">
        <v>89</v>
      </c>
      <c r="V2655" t="s">
        <v>88</v>
      </c>
      <c r="Y2655" t="s">
        <v>299</v>
      </c>
    </row>
    <row r="2656" spans="1:25" x14ac:dyDescent="0.45">
      <c r="A2656" t="s">
        <v>274</v>
      </c>
      <c r="B2656" t="s">
        <v>303</v>
      </c>
      <c r="C2656">
        <v>2398</v>
      </c>
      <c r="D2656">
        <v>2101</v>
      </c>
      <c r="F2656">
        <v>2020</v>
      </c>
      <c r="G2656">
        <v>2547</v>
      </c>
      <c r="H2656">
        <v>2400.3200000000002</v>
      </c>
      <c r="I2656">
        <v>307315.88</v>
      </c>
      <c r="K2656">
        <v>1.081</v>
      </c>
      <c r="L2656">
        <v>1E-3</v>
      </c>
      <c r="M2656">
        <v>214203.649</v>
      </c>
      <c r="N2656">
        <v>5.8999999999999997E-2</v>
      </c>
      <c r="O2656">
        <v>18.952000000000002</v>
      </c>
      <c r="P2656">
        <v>1.9300000000000001E-2</v>
      </c>
      <c r="Q2656">
        <v>3604398.74</v>
      </c>
      <c r="R2656" t="s">
        <v>34</v>
      </c>
      <c r="S2656" t="s">
        <v>38</v>
      </c>
      <c r="T2656" t="s">
        <v>89</v>
      </c>
      <c r="V2656" t="s">
        <v>88</v>
      </c>
      <c r="Y2656" t="s">
        <v>147</v>
      </c>
    </row>
    <row r="2657" spans="1:25" x14ac:dyDescent="0.45">
      <c r="A2657" t="s">
        <v>274</v>
      </c>
      <c r="B2657" t="s">
        <v>303</v>
      </c>
      <c r="C2657">
        <v>2398</v>
      </c>
      <c r="D2657">
        <v>2101</v>
      </c>
      <c r="F2657">
        <v>2021</v>
      </c>
      <c r="G2657">
        <v>3152</v>
      </c>
      <c r="H2657">
        <v>3073.39</v>
      </c>
      <c r="I2657">
        <v>379695.57</v>
      </c>
      <c r="K2657">
        <v>1.3149999999999999</v>
      </c>
      <c r="L2657">
        <v>1E-3</v>
      </c>
      <c r="M2657">
        <v>260526.92600000001</v>
      </c>
      <c r="N2657">
        <v>5.8999999999999997E-2</v>
      </c>
      <c r="O2657">
        <v>16.898</v>
      </c>
      <c r="P2657">
        <v>1.1599999999999999E-2</v>
      </c>
      <c r="Q2657">
        <v>4383837.375</v>
      </c>
      <c r="R2657" t="s">
        <v>34</v>
      </c>
      <c r="S2657" t="s">
        <v>38</v>
      </c>
      <c r="T2657" t="s">
        <v>89</v>
      </c>
      <c r="V2657" t="s">
        <v>88</v>
      </c>
      <c r="Y2657" t="s">
        <v>152</v>
      </c>
    </row>
    <row r="2658" spans="1:25" x14ac:dyDescent="0.45">
      <c r="A2658" t="s">
        <v>274</v>
      </c>
      <c r="B2658" t="s">
        <v>303</v>
      </c>
      <c r="C2658">
        <v>2398</v>
      </c>
      <c r="D2658">
        <v>2101</v>
      </c>
      <c r="F2658">
        <v>2022</v>
      </c>
      <c r="G2658">
        <v>3239</v>
      </c>
      <c r="H2658">
        <v>3099.72</v>
      </c>
      <c r="I2658">
        <v>368971.1</v>
      </c>
      <c r="K2658">
        <v>1.292</v>
      </c>
      <c r="L2658">
        <v>1E-3</v>
      </c>
      <c r="M2658">
        <v>255829.68599999999</v>
      </c>
      <c r="N2658">
        <v>5.8999999999999997E-2</v>
      </c>
      <c r="O2658">
        <v>21.300999999999998</v>
      </c>
      <c r="P2658">
        <v>1.8200000000000001E-2</v>
      </c>
      <c r="Q2658">
        <v>4304756.38</v>
      </c>
      <c r="R2658" t="s">
        <v>34</v>
      </c>
      <c r="S2658" t="s">
        <v>38</v>
      </c>
      <c r="T2658" t="s">
        <v>89</v>
      </c>
      <c r="V2658" t="s">
        <v>88</v>
      </c>
      <c r="Y2658" t="s">
        <v>152</v>
      </c>
    </row>
    <row r="2659" spans="1:25" x14ac:dyDescent="0.45">
      <c r="A2659" t="s">
        <v>274</v>
      </c>
      <c r="B2659" t="s">
        <v>303</v>
      </c>
      <c r="C2659">
        <v>2398</v>
      </c>
      <c r="D2659">
        <v>2101</v>
      </c>
      <c r="F2659">
        <v>2023</v>
      </c>
      <c r="G2659">
        <v>4448</v>
      </c>
      <c r="H2659">
        <v>4273.2299999999996</v>
      </c>
      <c r="I2659">
        <v>871536.84</v>
      </c>
      <c r="K2659">
        <v>1.865</v>
      </c>
      <c r="L2659">
        <v>1E-3</v>
      </c>
      <c r="M2659">
        <v>370354.60800000001</v>
      </c>
      <c r="N2659">
        <v>5.9200000000000003E-2</v>
      </c>
      <c r="O2659">
        <v>29.016999999999999</v>
      </c>
      <c r="P2659">
        <v>1.8100000000000002E-2</v>
      </c>
      <c r="Q2659">
        <v>6219116.4550000001</v>
      </c>
      <c r="R2659" t="s">
        <v>34</v>
      </c>
      <c r="S2659" t="s">
        <v>38</v>
      </c>
      <c r="T2659" t="s">
        <v>89</v>
      </c>
      <c r="V2659" t="s">
        <v>88</v>
      </c>
      <c r="Y2659" t="s">
        <v>152</v>
      </c>
    </row>
    <row r="2660" spans="1:25" x14ac:dyDescent="0.45">
      <c r="A2660" t="s">
        <v>274</v>
      </c>
      <c r="B2660" t="s">
        <v>303</v>
      </c>
      <c r="C2660">
        <v>2398</v>
      </c>
      <c r="D2660">
        <v>2101</v>
      </c>
      <c r="F2660">
        <v>2024</v>
      </c>
      <c r="G2660">
        <v>1710</v>
      </c>
      <c r="H2660">
        <v>1640.7</v>
      </c>
      <c r="I2660">
        <v>312635.94</v>
      </c>
      <c r="K2660">
        <v>0.67800000000000005</v>
      </c>
      <c r="L2660">
        <v>1E-3</v>
      </c>
      <c r="M2660">
        <v>134286.04500000001</v>
      </c>
      <c r="N2660">
        <v>5.91E-2</v>
      </c>
      <c r="O2660">
        <v>12.276</v>
      </c>
      <c r="P2660">
        <v>2.0199999999999999E-2</v>
      </c>
      <c r="Q2660">
        <v>2258654.6800000002</v>
      </c>
      <c r="R2660" t="s">
        <v>34</v>
      </c>
      <c r="S2660" t="s">
        <v>38</v>
      </c>
      <c r="T2660" t="s">
        <v>89</v>
      </c>
      <c r="V2660" t="s">
        <v>88</v>
      </c>
      <c r="Y2660" t="s">
        <v>152</v>
      </c>
    </row>
    <row r="2661" spans="1:25" x14ac:dyDescent="0.45">
      <c r="A2661" t="s">
        <v>274</v>
      </c>
      <c r="B2661" t="s">
        <v>303</v>
      </c>
      <c r="C2661">
        <v>2398</v>
      </c>
      <c r="D2661">
        <v>2201</v>
      </c>
      <c r="F2661">
        <v>2009</v>
      </c>
      <c r="G2661">
        <v>6224</v>
      </c>
      <c r="H2661">
        <v>6084.78</v>
      </c>
      <c r="I2661">
        <v>692462.69</v>
      </c>
      <c r="K2661">
        <v>2.9969999999999999</v>
      </c>
      <c r="L2661">
        <v>1.1000000000000001E-3</v>
      </c>
      <c r="M2661">
        <v>485935.32400000002</v>
      </c>
      <c r="N2661">
        <v>5.9200000000000003E-2</v>
      </c>
      <c r="O2661">
        <v>34.807000000000002</v>
      </c>
      <c r="P2661">
        <v>1.35E-2</v>
      </c>
      <c r="Q2661">
        <v>8143476.4759999998</v>
      </c>
      <c r="R2661" t="s">
        <v>34</v>
      </c>
      <c r="S2661" t="s">
        <v>38</v>
      </c>
      <c r="T2661" t="s">
        <v>89</v>
      </c>
      <c r="V2661" t="s">
        <v>88</v>
      </c>
      <c r="Y2661" t="s">
        <v>107</v>
      </c>
    </row>
    <row r="2662" spans="1:25" x14ac:dyDescent="0.45">
      <c r="A2662" t="s">
        <v>274</v>
      </c>
      <c r="B2662" t="s">
        <v>303</v>
      </c>
      <c r="C2662">
        <v>2398</v>
      </c>
      <c r="D2662">
        <v>2201</v>
      </c>
      <c r="F2662">
        <v>2010</v>
      </c>
      <c r="G2662">
        <v>7289</v>
      </c>
      <c r="H2662">
        <v>7216.97</v>
      </c>
      <c r="I2662">
        <v>946769.68</v>
      </c>
      <c r="K2662">
        <v>3.2250000000000001</v>
      </c>
      <c r="L2662">
        <v>1E-3</v>
      </c>
      <c r="M2662">
        <v>638910.29500000004</v>
      </c>
      <c r="N2662">
        <v>5.8999999999999997E-2</v>
      </c>
      <c r="O2662">
        <v>35.896999999999998</v>
      </c>
      <c r="P2662">
        <v>9.1999999999999998E-3</v>
      </c>
      <c r="Q2662">
        <v>10750942.911</v>
      </c>
      <c r="R2662" t="s">
        <v>34</v>
      </c>
      <c r="S2662" t="s">
        <v>38</v>
      </c>
      <c r="T2662" t="s">
        <v>89</v>
      </c>
      <c r="V2662" t="s">
        <v>88</v>
      </c>
      <c r="Y2662" t="s">
        <v>107</v>
      </c>
    </row>
    <row r="2663" spans="1:25" x14ac:dyDescent="0.45">
      <c r="A2663" t="s">
        <v>274</v>
      </c>
      <c r="B2663" t="s">
        <v>303</v>
      </c>
      <c r="C2663">
        <v>2398</v>
      </c>
      <c r="D2663">
        <v>2201</v>
      </c>
      <c r="F2663">
        <v>2011</v>
      </c>
      <c r="G2663">
        <v>6914</v>
      </c>
      <c r="H2663">
        <v>6847.87</v>
      </c>
      <c r="I2663">
        <v>894742.15</v>
      </c>
      <c r="K2663">
        <v>2.9769999999999999</v>
      </c>
      <c r="L2663">
        <v>1E-3</v>
      </c>
      <c r="M2663">
        <v>589612.89099999995</v>
      </c>
      <c r="N2663">
        <v>5.8999999999999997E-2</v>
      </c>
      <c r="O2663">
        <v>31.53</v>
      </c>
      <c r="P2663">
        <v>8.6999999999999994E-3</v>
      </c>
      <c r="Q2663">
        <v>9921308.3300000001</v>
      </c>
      <c r="R2663" t="s">
        <v>34</v>
      </c>
      <c r="S2663" t="s">
        <v>38</v>
      </c>
      <c r="T2663" t="s">
        <v>89</v>
      </c>
      <c r="V2663" t="s">
        <v>88</v>
      </c>
      <c r="Y2663" t="s">
        <v>107</v>
      </c>
    </row>
    <row r="2664" spans="1:25" x14ac:dyDescent="0.45">
      <c r="A2664" t="s">
        <v>274</v>
      </c>
      <c r="B2664" t="s">
        <v>303</v>
      </c>
      <c r="C2664">
        <v>2398</v>
      </c>
      <c r="D2664">
        <v>2201</v>
      </c>
      <c r="F2664">
        <v>2012</v>
      </c>
      <c r="G2664">
        <v>7560</v>
      </c>
      <c r="H2664">
        <v>7465.26</v>
      </c>
      <c r="I2664">
        <v>954662.68</v>
      </c>
      <c r="K2664">
        <v>3.181</v>
      </c>
      <c r="L2664">
        <v>1E-3</v>
      </c>
      <c r="M2664">
        <v>630140.70400000003</v>
      </c>
      <c r="N2664">
        <v>5.8999999999999997E-2</v>
      </c>
      <c r="O2664">
        <v>31.890999999999998</v>
      </c>
      <c r="P2664">
        <v>8.8000000000000005E-3</v>
      </c>
      <c r="Q2664">
        <v>10603355.873</v>
      </c>
      <c r="R2664" t="s">
        <v>34</v>
      </c>
      <c r="S2664" t="s">
        <v>38</v>
      </c>
      <c r="T2664" t="s">
        <v>89</v>
      </c>
      <c r="V2664" t="s">
        <v>88</v>
      </c>
      <c r="Y2664" t="s">
        <v>277</v>
      </c>
    </row>
    <row r="2665" spans="1:25" x14ac:dyDescent="0.45">
      <c r="A2665" t="s">
        <v>274</v>
      </c>
      <c r="B2665" t="s">
        <v>303</v>
      </c>
      <c r="C2665">
        <v>2398</v>
      </c>
      <c r="D2665">
        <v>2201</v>
      </c>
      <c r="F2665">
        <v>2013</v>
      </c>
      <c r="G2665">
        <v>7448</v>
      </c>
      <c r="H2665">
        <v>7403.78</v>
      </c>
      <c r="I2665">
        <v>949797.59</v>
      </c>
      <c r="K2665">
        <v>3.1589999999999998</v>
      </c>
      <c r="L2665">
        <v>1E-3</v>
      </c>
      <c r="M2665">
        <v>625777.26599999995</v>
      </c>
      <c r="N2665">
        <v>5.8999999999999997E-2</v>
      </c>
      <c r="O2665">
        <v>24.995999999999999</v>
      </c>
      <c r="P2665">
        <v>6.0000000000000001E-3</v>
      </c>
      <c r="Q2665">
        <v>10529936.084000001</v>
      </c>
      <c r="R2665" t="s">
        <v>34</v>
      </c>
      <c r="S2665" t="s">
        <v>38</v>
      </c>
      <c r="T2665" t="s">
        <v>89</v>
      </c>
      <c r="V2665" t="s">
        <v>88</v>
      </c>
      <c r="Y2665" t="s">
        <v>277</v>
      </c>
    </row>
    <row r="2666" spans="1:25" x14ac:dyDescent="0.45">
      <c r="A2666" t="s">
        <v>274</v>
      </c>
      <c r="B2666" t="s">
        <v>303</v>
      </c>
      <c r="C2666">
        <v>2398</v>
      </c>
      <c r="D2666">
        <v>2201</v>
      </c>
      <c r="F2666">
        <v>2014</v>
      </c>
      <c r="G2666">
        <v>7624</v>
      </c>
      <c r="H2666">
        <v>7586.49</v>
      </c>
      <c r="I2666">
        <v>924254.87</v>
      </c>
      <c r="K2666">
        <v>3.16</v>
      </c>
      <c r="L2666">
        <v>1E-3</v>
      </c>
      <c r="M2666">
        <v>625998.69299999997</v>
      </c>
      <c r="N2666">
        <v>5.8999999999999997E-2</v>
      </c>
      <c r="O2666">
        <v>27.29</v>
      </c>
      <c r="P2666">
        <v>6.4000000000000003E-3</v>
      </c>
      <c r="Q2666">
        <v>10533631.486</v>
      </c>
      <c r="R2666" t="s">
        <v>34</v>
      </c>
      <c r="S2666" t="s">
        <v>38</v>
      </c>
      <c r="T2666" t="s">
        <v>89</v>
      </c>
      <c r="V2666" t="s">
        <v>88</v>
      </c>
      <c r="Y2666" t="s">
        <v>277</v>
      </c>
    </row>
    <row r="2667" spans="1:25" x14ac:dyDescent="0.45">
      <c r="A2667" t="s">
        <v>274</v>
      </c>
      <c r="B2667" t="s">
        <v>303</v>
      </c>
      <c r="C2667">
        <v>2398</v>
      </c>
      <c r="D2667">
        <v>2201</v>
      </c>
      <c r="F2667">
        <v>2015</v>
      </c>
      <c r="G2667">
        <v>5906</v>
      </c>
      <c r="H2667">
        <v>5838.95</v>
      </c>
      <c r="I2667">
        <v>745136.09</v>
      </c>
      <c r="K2667">
        <v>2.5550000000000002</v>
      </c>
      <c r="L2667">
        <v>1E-3</v>
      </c>
      <c r="M2667">
        <v>506053.37900000002</v>
      </c>
      <c r="N2667">
        <v>5.8999999999999997E-2</v>
      </c>
      <c r="O2667">
        <v>22.783000000000001</v>
      </c>
      <c r="P2667">
        <v>7.9000000000000008E-3</v>
      </c>
      <c r="Q2667">
        <v>8515284.2880000006</v>
      </c>
      <c r="R2667" t="s">
        <v>34</v>
      </c>
      <c r="S2667" t="s">
        <v>38</v>
      </c>
      <c r="T2667" t="s">
        <v>89</v>
      </c>
      <c r="V2667" t="s">
        <v>88</v>
      </c>
      <c r="Y2667" t="s">
        <v>297</v>
      </c>
    </row>
    <row r="2668" spans="1:25" x14ac:dyDescent="0.45">
      <c r="A2668" t="s">
        <v>274</v>
      </c>
      <c r="B2668" t="s">
        <v>303</v>
      </c>
      <c r="C2668">
        <v>2398</v>
      </c>
      <c r="D2668">
        <v>2201</v>
      </c>
      <c r="F2668">
        <v>2016</v>
      </c>
      <c r="G2668">
        <v>7002</v>
      </c>
      <c r="H2668">
        <v>6932.54</v>
      </c>
      <c r="I2668">
        <v>931291.19</v>
      </c>
      <c r="K2668">
        <v>3.1640000000000001</v>
      </c>
      <c r="L2668">
        <v>1E-3</v>
      </c>
      <c r="M2668">
        <v>626755.17500000005</v>
      </c>
      <c r="N2668">
        <v>5.8999999999999997E-2</v>
      </c>
      <c r="O2668">
        <v>25.940999999999999</v>
      </c>
      <c r="P2668">
        <v>7.0000000000000001E-3</v>
      </c>
      <c r="Q2668">
        <v>10546315.416999999</v>
      </c>
      <c r="R2668" t="s">
        <v>34</v>
      </c>
      <c r="S2668" t="s">
        <v>38</v>
      </c>
      <c r="T2668" t="s">
        <v>89</v>
      </c>
      <c r="V2668" t="s">
        <v>88</v>
      </c>
      <c r="Y2668" t="s">
        <v>297</v>
      </c>
    </row>
    <row r="2669" spans="1:25" x14ac:dyDescent="0.45">
      <c r="A2669" t="s">
        <v>274</v>
      </c>
      <c r="B2669" t="s">
        <v>303</v>
      </c>
      <c r="C2669">
        <v>2398</v>
      </c>
      <c r="D2669">
        <v>2201</v>
      </c>
      <c r="F2669">
        <v>2017</v>
      </c>
      <c r="G2669">
        <v>6174</v>
      </c>
      <c r="H2669">
        <v>6082.66</v>
      </c>
      <c r="I2669">
        <v>870308.33</v>
      </c>
      <c r="K2669">
        <v>2.927</v>
      </c>
      <c r="L2669">
        <v>1E-3</v>
      </c>
      <c r="M2669">
        <v>579877.82200000004</v>
      </c>
      <c r="N2669">
        <v>5.8999999999999997E-2</v>
      </c>
      <c r="O2669">
        <v>33.210999999999999</v>
      </c>
      <c r="P2669">
        <v>1.11E-2</v>
      </c>
      <c r="Q2669">
        <v>9757550.1730000004</v>
      </c>
      <c r="R2669" t="s">
        <v>34</v>
      </c>
      <c r="S2669" t="s">
        <v>38</v>
      </c>
      <c r="T2669" t="s">
        <v>89</v>
      </c>
      <c r="V2669" t="s">
        <v>88</v>
      </c>
      <c r="Y2669" t="s">
        <v>299</v>
      </c>
    </row>
    <row r="2670" spans="1:25" x14ac:dyDescent="0.45">
      <c r="A2670" t="s">
        <v>274</v>
      </c>
      <c r="B2670" t="s">
        <v>303</v>
      </c>
      <c r="C2670">
        <v>2398</v>
      </c>
      <c r="D2670">
        <v>2201</v>
      </c>
      <c r="F2670">
        <v>2018</v>
      </c>
      <c r="G2670">
        <v>5695</v>
      </c>
      <c r="H2670">
        <v>5500.76</v>
      </c>
      <c r="I2670">
        <v>738051.85</v>
      </c>
      <c r="K2670">
        <v>2.528</v>
      </c>
      <c r="L2670">
        <v>1E-3</v>
      </c>
      <c r="M2670">
        <v>500788.46500000003</v>
      </c>
      <c r="N2670">
        <v>5.8999999999999997E-2</v>
      </c>
      <c r="O2670">
        <v>33.783000000000001</v>
      </c>
      <c r="P2670">
        <v>1.49E-2</v>
      </c>
      <c r="Q2670">
        <v>8426755.3129999992</v>
      </c>
      <c r="R2670" t="s">
        <v>34</v>
      </c>
      <c r="S2670" t="s">
        <v>38</v>
      </c>
      <c r="T2670" t="s">
        <v>89</v>
      </c>
      <c r="V2670" t="s">
        <v>88</v>
      </c>
      <c r="Y2670" t="s">
        <v>299</v>
      </c>
    </row>
    <row r="2671" spans="1:25" x14ac:dyDescent="0.45">
      <c r="A2671" t="s">
        <v>274</v>
      </c>
      <c r="B2671" t="s">
        <v>303</v>
      </c>
      <c r="C2671">
        <v>2398</v>
      </c>
      <c r="D2671">
        <v>2201</v>
      </c>
      <c r="F2671">
        <v>2019</v>
      </c>
      <c r="G2671">
        <v>4681</v>
      </c>
      <c r="H2671">
        <v>4501.5200000000004</v>
      </c>
      <c r="I2671">
        <v>556247.17000000004</v>
      </c>
      <c r="K2671">
        <v>1.9350000000000001</v>
      </c>
      <c r="L2671">
        <v>1E-3</v>
      </c>
      <c r="M2671">
        <v>383228.245</v>
      </c>
      <c r="N2671">
        <v>5.8999999999999997E-2</v>
      </c>
      <c r="O2671">
        <v>35.381999999999998</v>
      </c>
      <c r="P2671">
        <v>1.9800000000000002E-2</v>
      </c>
      <c r="Q2671">
        <v>6448622.699</v>
      </c>
      <c r="R2671" t="s">
        <v>34</v>
      </c>
      <c r="S2671" t="s">
        <v>38</v>
      </c>
      <c r="T2671" t="s">
        <v>89</v>
      </c>
      <c r="V2671" t="s">
        <v>88</v>
      </c>
      <c r="Y2671" t="s">
        <v>299</v>
      </c>
    </row>
    <row r="2672" spans="1:25" x14ac:dyDescent="0.45">
      <c r="A2672" t="s">
        <v>274</v>
      </c>
      <c r="B2672" t="s">
        <v>303</v>
      </c>
      <c r="C2672">
        <v>2398</v>
      </c>
      <c r="D2672">
        <v>2201</v>
      </c>
      <c r="F2672">
        <v>2020</v>
      </c>
      <c r="G2672">
        <v>2863</v>
      </c>
      <c r="H2672">
        <v>2779.04</v>
      </c>
      <c r="I2672">
        <v>364852.08</v>
      </c>
      <c r="K2672">
        <v>1.262</v>
      </c>
      <c r="L2672">
        <v>1E-3</v>
      </c>
      <c r="M2672">
        <v>249986.30499999999</v>
      </c>
      <c r="N2672">
        <v>5.8999999999999997E-2</v>
      </c>
      <c r="O2672">
        <v>15.776</v>
      </c>
      <c r="P2672">
        <v>1.34E-2</v>
      </c>
      <c r="Q2672">
        <v>4206482.051</v>
      </c>
      <c r="R2672" t="s">
        <v>34</v>
      </c>
      <c r="S2672" t="s">
        <v>38</v>
      </c>
      <c r="T2672" t="s">
        <v>89</v>
      </c>
      <c r="V2672" t="s">
        <v>88</v>
      </c>
      <c r="Y2672" t="s">
        <v>147</v>
      </c>
    </row>
    <row r="2673" spans="1:25" x14ac:dyDescent="0.45">
      <c r="A2673" t="s">
        <v>274</v>
      </c>
      <c r="B2673" t="s">
        <v>303</v>
      </c>
      <c r="C2673">
        <v>2398</v>
      </c>
      <c r="D2673">
        <v>2201</v>
      </c>
      <c r="F2673">
        <v>2021</v>
      </c>
      <c r="G2673">
        <v>3301</v>
      </c>
      <c r="H2673">
        <v>3182.24</v>
      </c>
      <c r="I2673">
        <v>407629.21</v>
      </c>
      <c r="K2673">
        <v>1.389</v>
      </c>
      <c r="L2673">
        <v>1E-3</v>
      </c>
      <c r="M2673">
        <v>275057.57699999999</v>
      </c>
      <c r="N2673">
        <v>5.8999999999999997E-2</v>
      </c>
      <c r="O2673">
        <v>21.716999999999999</v>
      </c>
      <c r="P2673">
        <v>1.7000000000000001E-2</v>
      </c>
      <c r="Q2673">
        <v>4628356.1100000003</v>
      </c>
      <c r="R2673" t="s">
        <v>34</v>
      </c>
      <c r="S2673" t="s">
        <v>38</v>
      </c>
      <c r="T2673" t="s">
        <v>89</v>
      </c>
      <c r="V2673" t="s">
        <v>88</v>
      </c>
      <c r="Y2673" t="s">
        <v>152</v>
      </c>
    </row>
    <row r="2674" spans="1:25" x14ac:dyDescent="0.45">
      <c r="A2674" t="s">
        <v>274</v>
      </c>
      <c r="B2674" t="s">
        <v>303</v>
      </c>
      <c r="C2674">
        <v>2398</v>
      </c>
      <c r="D2674">
        <v>2201</v>
      </c>
      <c r="F2674">
        <v>2022</v>
      </c>
      <c r="G2674">
        <v>3824</v>
      </c>
      <c r="H2674">
        <v>3706.29</v>
      </c>
      <c r="I2674">
        <v>469309.11</v>
      </c>
      <c r="K2674">
        <v>1.619</v>
      </c>
      <c r="L2674">
        <v>1E-3</v>
      </c>
      <c r="M2674">
        <v>320644.39600000001</v>
      </c>
      <c r="N2674">
        <v>5.8999999999999997E-2</v>
      </c>
      <c r="O2674">
        <v>24.608000000000001</v>
      </c>
      <c r="P2674">
        <v>1.6400000000000001E-2</v>
      </c>
      <c r="Q2674">
        <v>5395500.7989999996</v>
      </c>
      <c r="R2674" t="s">
        <v>34</v>
      </c>
      <c r="S2674" t="s">
        <v>38</v>
      </c>
      <c r="T2674" t="s">
        <v>89</v>
      </c>
      <c r="V2674" t="s">
        <v>88</v>
      </c>
      <c r="Y2674" t="s">
        <v>152</v>
      </c>
    </row>
    <row r="2675" spans="1:25" x14ac:dyDescent="0.45">
      <c r="A2675" t="s">
        <v>274</v>
      </c>
      <c r="B2675" t="s">
        <v>303</v>
      </c>
      <c r="C2675">
        <v>2398</v>
      </c>
      <c r="D2675">
        <v>2201</v>
      </c>
      <c r="F2675">
        <v>2023</v>
      </c>
      <c r="G2675">
        <v>4658</v>
      </c>
      <c r="H2675">
        <v>4529.76</v>
      </c>
      <c r="I2675">
        <v>966313.47</v>
      </c>
      <c r="K2675">
        <v>2.052</v>
      </c>
      <c r="L2675">
        <v>1E-3</v>
      </c>
      <c r="M2675">
        <v>406502.25699999998</v>
      </c>
      <c r="N2675">
        <v>5.8999999999999997E-2</v>
      </c>
      <c r="O2675">
        <v>27.556999999999999</v>
      </c>
      <c r="P2675">
        <v>1.4800000000000001E-2</v>
      </c>
      <c r="Q2675">
        <v>6839481.909</v>
      </c>
      <c r="R2675" t="s">
        <v>34</v>
      </c>
      <c r="S2675" t="s">
        <v>38</v>
      </c>
      <c r="T2675" t="s">
        <v>89</v>
      </c>
      <c r="V2675" t="s">
        <v>88</v>
      </c>
      <c r="Y2675" t="s">
        <v>152</v>
      </c>
    </row>
    <row r="2676" spans="1:25" x14ac:dyDescent="0.45">
      <c r="A2676" t="s">
        <v>274</v>
      </c>
      <c r="B2676" t="s">
        <v>303</v>
      </c>
      <c r="C2676">
        <v>2398</v>
      </c>
      <c r="D2676">
        <v>2201</v>
      </c>
      <c r="F2676">
        <v>2024</v>
      </c>
      <c r="G2676">
        <v>1680</v>
      </c>
      <c r="H2676">
        <v>1593.87</v>
      </c>
      <c r="I2676">
        <v>317250.46000000002</v>
      </c>
      <c r="K2676">
        <v>0.67800000000000005</v>
      </c>
      <c r="L2676">
        <v>1E-3</v>
      </c>
      <c r="M2676">
        <v>134495.42199999999</v>
      </c>
      <c r="N2676">
        <v>5.9200000000000003E-2</v>
      </c>
      <c r="O2676">
        <v>14.212999999999999</v>
      </c>
      <c r="P2676">
        <v>2.4899999999999999E-2</v>
      </c>
      <c r="Q2676">
        <v>2258949.69</v>
      </c>
      <c r="R2676" t="s">
        <v>34</v>
      </c>
      <c r="S2676" t="s">
        <v>38</v>
      </c>
      <c r="T2676" t="s">
        <v>89</v>
      </c>
      <c r="V2676" t="s">
        <v>88</v>
      </c>
      <c r="Y2676" t="s">
        <v>152</v>
      </c>
    </row>
    <row r="2677" spans="1:25" x14ac:dyDescent="0.45">
      <c r="A2677" t="s">
        <v>274</v>
      </c>
      <c r="B2677" t="s">
        <v>303</v>
      </c>
      <c r="C2677">
        <v>2398</v>
      </c>
      <c r="D2677">
        <v>3001</v>
      </c>
      <c r="F2677">
        <v>2009</v>
      </c>
      <c r="G2677">
        <v>4</v>
      </c>
      <c r="H2677">
        <v>4</v>
      </c>
      <c r="I2677">
        <v>41</v>
      </c>
      <c r="O2677">
        <v>0.23699999999999999</v>
      </c>
      <c r="P2677">
        <v>0.70079999999999998</v>
      </c>
      <c r="Q2677">
        <v>676</v>
      </c>
      <c r="R2677" t="s">
        <v>34</v>
      </c>
      <c r="T2677" t="s">
        <v>28</v>
      </c>
      <c r="Y2677" t="s">
        <v>30</v>
      </c>
    </row>
    <row r="2678" spans="1:25" x14ac:dyDescent="0.45">
      <c r="A2678" t="s">
        <v>274</v>
      </c>
      <c r="B2678" t="s">
        <v>303</v>
      </c>
      <c r="C2678">
        <v>2398</v>
      </c>
      <c r="D2678">
        <v>3001</v>
      </c>
      <c r="F2678">
        <v>2010</v>
      </c>
      <c r="G2678">
        <v>24</v>
      </c>
      <c r="H2678">
        <v>24</v>
      </c>
      <c r="I2678">
        <v>286</v>
      </c>
      <c r="O2678">
        <v>1.5920000000000001</v>
      </c>
      <c r="P2678">
        <v>0.69989999999999997</v>
      </c>
      <c r="Q2678">
        <v>4547.3999999999996</v>
      </c>
      <c r="R2678" t="s">
        <v>34</v>
      </c>
      <c r="T2678" t="s">
        <v>28</v>
      </c>
      <c r="Y2678" t="s">
        <v>30</v>
      </c>
    </row>
    <row r="2679" spans="1:25" x14ac:dyDescent="0.45">
      <c r="A2679" t="s">
        <v>274</v>
      </c>
      <c r="B2679" t="s">
        <v>303</v>
      </c>
      <c r="C2679">
        <v>2398</v>
      </c>
      <c r="D2679">
        <v>3001</v>
      </c>
      <c r="F2679">
        <v>2011</v>
      </c>
      <c r="G2679">
        <v>28</v>
      </c>
      <c r="H2679">
        <v>28</v>
      </c>
      <c r="I2679">
        <v>351</v>
      </c>
      <c r="O2679">
        <v>2.1</v>
      </c>
      <c r="P2679">
        <v>0.70009999999999994</v>
      </c>
      <c r="Q2679">
        <v>5998.1</v>
      </c>
      <c r="R2679" t="s">
        <v>34</v>
      </c>
      <c r="T2679" t="s">
        <v>28</v>
      </c>
      <c r="Y2679" t="s">
        <v>30</v>
      </c>
    </row>
    <row r="2680" spans="1:25" x14ac:dyDescent="0.45">
      <c r="A2680" t="s">
        <v>274</v>
      </c>
      <c r="B2680" t="s">
        <v>303</v>
      </c>
      <c r="C2680">
        <v>2398</v>
      </c>
      <c r="D2680">
        <v>3001</v>
      </c>
      <c r="F2680">
        <v>2012</v>
      </c>
      <c r="G2680">
        <v>40</v>
      </c>
      <c r="H2680">
        <v>40</v>
      </c>
      <c r="I2680">
        <v>498</v>
      </c>
      <c r="O2680">
        <v>2.3069999999999999</v>
      </c>
      <c r="P2680">
        <v>0.7</v>
      </c>
      <c r="Q2680">
        <v>6589.3</v>
      </c>
      <c r="R2680" t="s">
        <v>34</v>
      </c>
      <c r="T2680" t="s">
        <v>28</v>
      </c>
      <c r="Y2680" t="s">
        <v>30</v>
      </c>
    </row>
    <row r="2681" spans="1:25" x14ac:dyDescent="0.45">
      <c r="A2681" t="s">
        <v>274</v>
      </c>
      <c r="B2681" t="s">
        <v>303</v>
      </c>
      <c r="C2681">
        <v>2398</v>
      </c>
      <c r="D2681">
        <v>3001</v>
      </c>
      <c r="F2681">
        <v>2013</v>
      </c>
      <c r="G2681">
        <v>34</v>
      </c>
      <c r="H2681">
        <v>34</v>
      </c>
      <c r="I2681">
        <v>395</v>
      </c>
      <c r="O2681">
        <v>2.3199999999999998</v>
      </c>
      <c r="P2681">
        <v>0.70009999999999994</v>
      </c>
      <c r="Q2681">
        <v>6627.4</v>
      </c>
      <c r="R2681" t="s">
        <v>34</v>
      </c>
      <c r="T2681" t="s">
        <v>28</v>
      </c>
      <c r="Y2681" t="s">
        <v>30</v>
      </c>
    </row>
    <row r="2682" spans="1:25" x14ac:dyDescent="0.45">
      <c r="A2682" t="s">
        <v>274</v>
      </c>
      <c r="B2682" t="s">
        <v>303</v>
      </c>
      <c r="C2682">
        <v>2398</v>
      </c>
      <c r="D2682">
        <v>3001</v>
      </c>
      <c r="F2682">
        <v>2014</v>
      </c>
      <c r="G2682">
        <v>13</v>
      </c>
      <c r="H2682">
        <v>13</v>
      </c>
      <c r="I2682">
        <v>155</v>
      </c>
      <c r="O2682">
        <v>0.872</v>
      </c>
      <c r="P2682">
        <v>0.7</v>
      </c>
      <c r="Q2682">
        <v>2491</v>
      </c>
      <c r="R2682" t="s">
        <v>34</v>
      </c>
      <c r="T2682" t="s">
        <v>28</v>
      </c>
      <c r="Y2682" t="s">
        <v>30</v>
      </c>
    </row>
    <row r="2683" spans="1:25" x14ac:dyDescent="0.45">
      <c r="A2683" t="s">
        <v>274</v>
      </c>
      <c r="B2683" t="s">
        <v>303</v>
      </c>
      <c r="C2683">
        <v>2398</v>
      </c>
      <c r="D2683">
        <v>3001</v>
      </c>
      <c r="F2683">
        <v>2015</v>
      </c>
      <c r="G2683">
        <v>69</v>
      </c>
      <c r="H2683">
        <v>69</v>
      </c>
      <c r="I2683">
        <v>1059</v>
      </c>
      <c r="O2683">
        <v>5.9480000000000004</v>
      </c>
      <c r="P2683">
        <v>0.7</v>
      </c>
      <c r="Q2683">
        <v>16993.400000000001</v>
      </c>
      <c r="R2683" t="s">
        <v>34</v>
      </c>
      <c r="T2683" t="s">
        <v>28</v>
      </c>
      <c r="Y2683" t="s">
        <v>30</v>
      </c>
    </row>
    <row r="2684" spans="1:25" x14ac:dyDescent="0.45">
      <c r="A2684" t="s">
        <v>274</v>
      </c>
      <c r="B2684" t="s">
        <v>304</v>
      </c>
      <c r="C2684">
        <v>2399</v>
      </c>
      <c r="D2684">
        <v>12001</v>
      </c>
      <c r="E2684" t="s">
        <v>305</v>
      </c>
      <c r="F2684">
        <v>2009</v>
      </c>
      <c r="G2684">
        <v>4</v>
      </c>
      <c r="H2684">
        <v>4</v>
      </c>
      <c r="I2684">
        <v>101</v>
      </c>
      <c r="K2684">
        <v>0.156</v>
      </c>
      <c r="L2684">
        <v>0.20200000000000001</v>
      </c>
      <c r="M2684">
        <v>124.7</v>
      </c>
      <c r="N2684">
        <v>8.1000000000000003E-2</v>
      </c>
      <c r="O2684">
        <v>0.59499999999999997</v>
      </c>
      <c r="P2684">
        <v>0.77300000000000002</v>
      </c>
      <c r="Q2684">
        <v>1539.8</v>
      </c>
      <c r="R2684" t="s">
        <v>38</v>
      </c>
      <c r="T2684" t="s">
        <v>28</v>
      </c>
      <c r="Y2684" t="s">
        <v>103</v>
      </c>
    </row>
    <row r="2685" spans="1:25" x14ac:dyDescent="0.45">
      <c r="A2685" t="s">
        <v>274</v>
      </c>
      <c r="B2685" t="s">
        <v>304</v>
      </c>
      <c r="C2685">
        <v>2399</v>
      </c>
      <c r="D2685">
        <v>12001</v>
      </c>
      <c r="E2685" t="s">
        <v>305</v>
      </c>
      <c r="F2685">
        <v>2010</v>
      </c>
      <c r="G2685">
        <v>48</v>
      </c>
      <c r="H2685">
        <v>48</v>
      </c>
      <c r="I2685">
        <v>1233</v>
      </c>
      <c r="K2685">
        <v>1.8620000000000001</v>
      </c>
      <c r="L2685">
        <v>0.2021</v>
      </c>
      <c r="M2685">
        <v>1493.2</v>
      </c>
      <c r="N2685">
        <v>8.1000000000000003E-2</v>
      </c>
      <c r="O2685">
        <v>7.1609999999999996</v>
      </c>
      <c r="P2685">
        <v>0.77549999999999997</v>
      </c>
      <c r="Q2685">
        <v>18427.7</v>
      </c>
      <c r="R2685" t="s">
        <v>38</v>
      </c>
      <c r="T2685" t="s">
        <v>28</v>
      </c>
      <c r="Y2685" t="s">
        <v>103</v>
      </c>
    </row>
    <row r="2686" spans="1:25" x14ac:dyDescent="0.45">
      <c r="A2686" t="s">
        <v>274</v>
      </c>
      <c r="B2686" t="s">
        <v>304</v>
      </c>
      <c r="C2686">
        <v>2399</v>
      </c>
      <c r="D2686">
        <v>12001</v>
      </c>
      <c r="E2686" t="s">
        <v>305</v>
      </c>
      <c r="F2686">
        <v>2011</v>
      </c>
      <c r="G2686">
        <v>30</v>
      </c>
      <c r="H2686">
        <v>30</v>
      </c>
      <c r="I2686">
        <v>587</v>
      </c>
      <c r="K2686">
        <v>0.872</v>
      </c>
      <c r="L2686">
        <v>0.20200000000000001</v>
      </c>
      <c r="M2686">
        <v>699.3</v>
      </c>
      <c r="N2686">
        <v>8.1000000000000003E-2</v>
      </c>
      <c r="O2686">
        <v>2.6150000000000002</v>
      </c>
      <c r="P2686">
        <v>0.60219999999999996</v>
      </c>
      <c r="Q2686">
        <v>8632</v>
      </c>
      <c r="R2686" t="s">
        <v>38</v>
      </c>
      <c r="T2686" t="s">
        <v>28</v>
      </c>
      <c r="Y2686" t="s">
        <v>103</v>
      </c>
    </row>
    <row r="2687" spans="1:25" x14ac:dyDescent="0.45">
      <c r="A2687" t="s">
        <v>274</v>
      </c>
      <c r="B2687" t="s">
        <v>304</v>
      </c>
      <c r="C2687">
        <v>2399</v>
      </c>
      <c r="D2687">
        <v>12001</v>
      </c>
      <c r="E2687" t="s">
        <v>305</v>
      </c>
      <c r="F2687">
        <v>2012</v>
      </c>
      <c r="G2687">
        <v>12</v>
      </c>
      <c r="H2687">
        <v>12</v>
      </c>
      <c r="I2687">
        <v>194</v>
      </c>
      <c r="K2687">
        <v>0.33100000000000002</v>
      </c>
      <c r="L2687">
        <v>0.20180000000000001</v>
      </c>
      <c r="M2687">
        <v>265.2</v>
      </c>
      <c r="N2687">
        <v>8.1100000000000005E-2</v>
      </c>
      <c r="O2687">
        <v>0.88400000000000001</v>
      </c>
      <c r="P2687">
        <v>0.54010000000000002</v>
      </c>
      <c r="Q2687">
        <v>3274.8</v>
      </c>
      <c r="R2687" t="s">
        <v>38</v>
      </c>
      <c r="T2687" t="s">
        <v>28</v>
      </c>
      <c r="Y2687" t="s">
        <v>283</v>
      </c>
    </row>
    <row r="2688" spans="1:25" x14ac:dyDescent="0.45">
      <c r="A2688" t="s">
        <v>274</v>
      </c>
      <c r="B2688" t="s">
        <v>304</v>
      </c>
      <c r="C2688">
        <v>2399</v>
      </c>
      <c r="D2688">
        <v>12001</v>
      </c>
      <c r="E2688" t="s">
        <v>305</v>
      </c>
      <c r="F2688">
        <v>2013</v>
      </c>
      <c r="G2688">
        <v>25</v>
      </c>
      <c r="H2688">
        <v>25</v>
      </c>
      <c r="I2688">
        <v>742</v>
      </c>
      <c r="K2688">
        <v>1.1639999999999999</v>
      </c>
      <c r="L2688">
        <v>0.2021</v>
      </c>
      <c r="M2688">
        <v>934</v>
      </c>
      <c r="N2688">
        <v>8.1000000000000003E-2</v>
      </c>
      <c r="O2688">
        <v>3.2829999999999999</v>
      </c>
      <c r="P2688">
        <v>0.59279999999999999</v>
      </c>
      <c r="Q2688">
        <v>11530</v>
      </c>
      <c r="R2688" t="s">
        <v>38</v>
      </c>
      <c r="T2688" t="s">
        <v>28</v>
      </c>
      <c r="Y2688" t="s">
        <v>283</v>
      </c>
    </row>
    <row r="2689" spans="1:25" x14ac:dyDescent="0.45">
      <c r="A2689" t="s">
        <v>274</v>
      </c>
      <c r="B2689" t="s">
        <v>304</v>
      </c>
      <c r="C2689">
        <v>2399</v>
      </c>
      <c r="D2689">
        <v>12001</v>
      </c>
      <c r="E2689" t="s">
        <v>305</v>
      </c>
      <c r="F2689">
        <v>2014</v>
      </c>
      <c r="G2689">
        <v>58</v>
      </c>
      <c r="H2689">
        <v>58</v>
      </c>
      <c r="I2689">
        <v>1736</v>
      </c>
      <c r="K2689">
        <v>2.3519999999999999</v>
      </c>
      <c r="L2689">
        <v>0.20200000000000001</v>
      </c>
      <c r="M2689">
        <v>1886.3</v>
      </c>
      <c r="N2689">
        <v>8.1000000000000003E-2</v>
      </c>
      <c r="O2689">
        <v>13.972</v>
      </c>
      <c r="P2689">
        <v>1.2</v>
      </c>
      <c r="Q2689">
        <v>23286.6</v>
      </c>
      <c r="R2689" t="s">
        <v>38</v>
      </c>
      <c r="T2689" t="s">
        <v>28</v>
      </c>
      <c r="Y2689" t="s">
        <v>283</v>
      </c>
    </row>
    <row r="2690" spans="1:25" x14ac:dyDescent="0.45">
      <c r="A2690" t="s">
        <v>274</v>
      </c>
      <c r="B2690" t="s">
        <v>304</v>
      </c>
      <c r="C2690">
        <v>2399</v>
      </c>
      <c r="D2690">
        <v>121</v>
      </c>
      <c r="F2690">
        <v>2009</v>
      </c>
      <c r="G2690">
        <v>762</v>
      </c>
      <c r="H2690">
        <v>451.81</v>
      </c>
      <c r="I2690">
        <v>17700.13</v>
      </c>
      <c r="K2690">
        <v>0.114</v>
      </c>
      <c r="L2690">
        <v>1.6999999999999999E-3</v>
      </c>
      <c r="M2690">
        <v>9787.6200000000008</v>
      </c>
      <c r="N2690">
        <v>0.06</v>
      </c>
      <c r="O2690">
        <v>8.0229999999999997</v>
      </c>
      <c r="P2690">
        <v>0.1326</v>
      </c>
      <c r="Q2690">
        <v>162355.397</v>
      </c>
      <c r="R2690" t="s">
        <v>34</v>
      </c>
      <c r="S2690" t="s">
        <v>38</v>
      </c>
      <c r="T2690" t="s">
        <v>28</v>
      </c>
      <c r="V2690" t="s">
        <v>32</v>
      </c>
      <c r="Y2690" t="s">
        <v>107</v>
      </c>
    </row>
    <row r="2691" spans="1:25" x14ac:dyDescent="0.45">
      <c r="A2691" t="s">
        <v>274</v>
      </c>
      <c r="B2691" t="s">
        <v>304</v>
      </c>
      <c r="C2691">
        <v>2399</v>
      </c>
      <c r="D2691">
        <v>121</v>
      </c>
      <c r="F2691">
        <v>2010</v>
      </c>
      <c r="G2691">
        <v>1365</v>
      </c>
      <c r="H2691">
        <v>882.09</v>
      </c>
      <c r="I2691">
        <v>34632.629999999997</v>
      </c>
      <c r="K2691">
        <v>0.26600000000000001</v>
      </c>
      <c r="L2691">
        <v>1.6999999999999999E-3</v>
      </c>
      <c r="M2691">
        <v>19612.971000000001</v>
      </c>
      <c r="N2691">
        <v>6.0199999999999997E-2</v>
      </c>
      <c r="O2691">
        <v>15.117000000000001</v>
      </c>
      <c r="P2691">
        <v>0.1285</v>
      </c>
      <c r="Q2691">
        <v>323175.43699999998</v>
      </c>
      <c r="R2691" t="s">
        <v>34</v>
      </c>
      <c r="S2691" t="s">
        <v>38</v>
      </c>
      <c r="T2691" t="s">
        <v>28</v>
      </c>
      <c r="V2691" t="s">
        <v>32</v>
      </c>
      <c r="Y2691" t="s">
        <v>107</v>
      </c>
    </row>
    <row r="2692" spans="1:25" x14ac:dyDescent="0.45">
      <c r="A2692" t="s">
        <v>274</v>
      </c>
      <c r="B2692" t="s">
        <v>304</v>
      </c>
      <c r="C2692">
        <v>2399</v>
      </c>
      <c r="D2692">
        <v>121</v>
      </c>
      <c r="F2692">
        <v>2011</v>
      </c>
      <c r="G2692">
        <v>940</v>
      </c>
      <c r="H2692">
        <v>519.64</v>
      </c>
      <c r="I2692">
        <v>20191.75</v>
      </c>
      <c r="K2692">
        <v>6.2E-2</v>
      </c>
      <c r="L2692">
        <v>1.1000000000000001E-3</v>
      </c>
      <c r="M2692">
        <v>11847.790999999999</v>
      </c>
      <c r="N2692">
        <v>5.9499999999999997E-2</v>
      </c>
      <c r="O2692">
        <v>8.5649999999999995</v>
      </c>
      <c r="P2692">
        <v>0.14949999999999999</v>
      </c>
      <c r="Q2692">
        <v>199247.33199999999</v>
      </c>
      <c r="R2692" t="s">
        <v>34</v>
      </c>
      <c r="S2692" t="s">
        <v>38</v>
      </c>
      <c r="T2692" t="s">
        <v>28</v>
      </c>
      <c r="V2692" t="s">
        <v>32</v>
      </c>
      <c r="Y2692" t="s">
        <v>107</v>
      </c>
    </row>
    <row r="2693" spans="1:25" x14ac:dyDescent="0.45">
      <c r="A2693" t="s">
        <v>274</v>
      </c>
      <c r="B2693" t="s">
        <v>304</v>
      </c>
      <c r="C2693">
        <v>2399</v>
      </c>
      <c r="D2693">
        <v>121</v>
      </c>
      <c r="F2693">
        <v>2012</v>
      </c>
      <c r="G2693">
        <v>1059</v>
      </c>
      <c r="H2693">
        <v>689.47</v>
      </c>
      <c r="I2693">
        <v>27209.11</v>
      </c>
      <c r="K2693">
        <v>7.8E-2</v>
      </c>
      <c r="L2693">
        <v>1E-3</v>
      </c>
      <c r="M2693">
        <v>15437.674000000001</v>
      </c>
      <c r="N2693">
        <v>5.9299999999999999E-2</v>
      </c>
      <c r="O2693">
        <v>11.052</v>
      </c>
      <c r="P2693">
        <v>0.1273</v>
      </c>
      <c r="Q2693">
        <v>259776.77900000001</v>
      </c>
      <c r="R2693" t="s">
        <v>34</v>
      </c>
      <c r="S2693" t="s">
        <v>38</v>
      </c>
      <c r="T2693" t="s">
        <v>28</v>
      </c>
      <c r="V2693" t="s">
        <v>32</v>
      </c>
      <c r="Y2693" t="s">
        <v>277</v>
      </c>
    </row>
    <row r="2694" spans="1:25" x14ac:dyDescent="0.45">
      <c r="A2694" t="s">
        <v>274</v>
      </c>
      <c r="B2694" t="s">
        <v>304</v>
      </c>
      <c r="C2694">
        <v>2399</v>
      </c>
      <c r="D2694">
        <v>121</v>
      </c>
      <c r="F2694">
        <v>2013</v>
      </c>
      <c r="G2694">
        <v>661</v>
      </c>
      <c r="H2694">
        <v>475.32</v>
      </c>
      <c r="I2694">
        <v>18674.78</v>
      </c>
      <c r="K2694">
        <v>5.3999999999999999E-2</v>
      </c>
      <c r="L2694">
        <v>1E-3</v>
      </c>
      <c r="M2694">
        <v>10710.245999999999</v>
      </c>
      <c r="N2694">
        <v>5.9299999999999999E-2</v>
      </c>
      <c r="O2694">
        <v>7.8570000000000002</v>
      </c>
      <c r="P2694">
        <v>0.1166</v>
      </c>
      <c r="Q2694">
        <v>180205.86199999999</v>
      </c>
      <c r="R2694" t="s">
        <v>34</v>
      </c>
      <c r="S2694" t="s">
        <v>38</v>
      </c>
      <c r="T2694" t="s">
        <v>28</v>
      </c>
      <c r="V2694" t="s">
        <v>32</v>
      </c>
      <c r="Y2694" t="s">
        <v>277</v>
      </c>
    </row>
    <row r="2695" spans="1:25" x14ac:dyDescent="0.45">
      <c r="A2695" t="s">
        <v>274</v>
      </c>
      <c r="B2695" t="s">
        <v>304</v>
      </c>
      <c r="C2695">
        <v>2399</v>
      </c>
      <c r="D2695">
        <v>121</v>
      </c>
      <c r="F2695">
        <v>2014</v>
      </c>
      <c r="G2695">
        <v>975</v>
      </c>
      <c r="H2695">
        <v>650.15</v>
      </c>
      <c r="I2695">
        <v>25983.360000000001</v>
      </c>
      <c r="K2695">
        <v>0.28699999999999998</v>
      </c>
      <c r="L2695">
        <v>2.2000000000000001E-3</v>
      </c>
      <c r="M2695">
        <v>14931.093999999999</v>
      </c>
      <c r="N2695">
        <v>6.0999999999999999E-2</v>
      </c>
      <c r="O2695">
        <v>12.294</v>
      </c>
      <c r="P2695">
        <v>0.1376</v>
      </c>
      <c r="Q2695">
        <v>241159.76500000001</v>
      </c>
      <c r="R2695" t="s">
        <v>34</v>
      </c>
      <c r="S2695" t="s">
        <v>38</v>
      </c>
      <c r="T2695" t="s">
        <v>28</v>
      </c>
      <c r="V2695" t="s">
        <v>32</v>
      </c>
      <c r="Y2695" t="s">
        <v>277</v>
      </c>
    </row>
    <row r="2696" spans="1:25" x14ac:dyDescent="0.45">
      <c r="A2696" t="s">
        <v>274</v>
      </c>
      <c r="B2696" t="s">
        <v>304</v>
      </c>
      <c r="C2696">
        <v>2399</v>
      </c>
      <c r="D2696">
        <v>121</v>
      </c>
      <c r="F2696">
        <v>2015</v>
      </c>
      <c r="G2696">
        <v>640</v>
      </c>
      <c r="H2696">
        <v>344.88</v>
      </c>
      <c r="I2696">
        <v>12945.54</v>
      </c>
      <c r="K2696">
        <v>0.08</v>
      </c>
      <c r="L2696">
        <v>1.5E-3</v>
      </c>
      <c r="M2696">
        <v>9445.2669999999998</v>
      </c>
      <c r="N2696">
        <v>6.0199999999999997E-2</v>
      </c>
      <c r="O2696">
        <v>8.6210000000000004</v>
      </c>
      <c r="P2696">
        <v>0.1668</v>
      </c>
      <c r="Q2696">
        <v>157350.54399999999</v>
      </c>
      <c r="R2696" t="s">
        <v>34</v>
      </c>
      <c r="S2696" t="s">
        <v>38</v>
      </c>
      <c r="T2696" t="s">
        <v>28</v>
      </c>
      <c r="V2696" t="s">
        <v>32</v>
      </c>
      <c r="Y2696" t="s">
        <v>297</v>
      </c>
    </row>
    <row r="2697" spans="1:25" x14ac:dyDescent="0.45">
      <c r="A2697" t="s">
        <v>274</v>
      </c>
      <c r="B2697" t="s">
        <v>304</v>
      </c>
      <c r="C2697">
        <v>2399</v>
      </c>
      <c r="D2697">
        <v>121</v>
      </c>
      <c r="F2697">
        <v>2016</v>
      </c>
      <c r="G2697">
        <v>837</v>
      </c>
      <c r="H2697">
        <v>465.8</v>
      </c>
      <c r="I2697">
        <v>17166.650000000001</v>
      </c>
      <c r="K2697">
        <v>5.2999999999999999E-2</v>
      </c>
      <c r="L2697">
        <v>1E-3</v>
      </c>
      <c r="M2697">
        <v>10328.804</v>
      </c>
      <c r="N2697">
        <v>5.96E-2</v>
      </c>
      <c r="O2697">
        <v>7.8019999999999996</v>
      </c>
      <c r="P2697">
        <v>0.1517</v>
      </c>
      <c r="Q2697">
        <v>173527.29</v>
      </c>
      <c r="R2697" t="s">
        <v>34</v>
      </c>
      <c r="S2697" t="s">
        <v>38</v>
      </c>
      <c r="T2697" t="s">
        <v>28</v>
      </c>
      <c r="V2697" t="s">
        <v>32</v>
      </c>
      <c r="Y2697" t="s">
        <v>297</v>
      </c>
    </row>
    <row r="2698" spans="1:25" x14ac:dyDescent="0.45">
      <c r="A2698" t="s">
        <v>274</v>
      </c>
      <c r="B2698" t="s">
        <v>304</v>
      </c>
      <c r="C2698">
        <v>2399</v>
      </c>
      <c r="D2698">
        <v>121</v>
      </c>
      <c r="F2698">
        <v>2017</v>
      </c>
      <c r="G2698">
        <v>473</v>
      </c>
      <c r="H2698">
        <v>143.96</v>
      </c>
      <c r="I2698">
        <v>4089.42</v>
      </c>
      <c r="K2698">
        <v>1.6E-2</v>
      </c>
      <c r="L2698">
        <v>1E-3</v>
      </c>
      <c r="M2698">
        <v>2604.558</v>
      </c>
      <c r="N2698">
        <v>5.9900000000000002E-2</v>
      </c>
      <c r="O2698">
        <v>2.4340000000000002</v>
      </c>
      <c r="P2698">
        <v>0.2155</v>
      </c>
      <c r="Q2698">
        <v>42221.127</v>
      </c>
      <c r="R2698" t="s">
        <v>34</v>
      </c>
      <c r="S2698" t="s">
        <v>38</v>
      </c>
      <c r="T2698" t="s">
        <v>28</v>
      </c>
      <c r="V2698" t="s">
        <v>32</v>
      </c>
      <c r="Y2698" t="s">
        <v>299</v>
      </c>
    </row>
    <row r="2699" spans="1:25" x14ac:dyDescent="0.45">
      <c r="A2699" t="s">
        <v>274</v>
      </c>
      <c r="B2699" t="s">
        <v>304</v>
      </c>
      <c r="C2699">
        <v>2399</v>
      </c>
      <c r="D2699">
        <v>121</v>
      </c>
      <c r="F2699">
        <v>2018</v>
      </c>
      <c r="G2699">
        <v>607</v>
      </c>
      <c r="H2699">
        <v>336.82</v>
      </c>
      <c r="I2699">
        <v>13036.04</v>
      </c>
      <c r="K2699">
        <v>7.4999999999999997E-2</v>
      </c>
      <c r="L2699">
        <v>1.1999999999999999E-3</v>
      </c>
      <c r="M2699">
        <v>8762.1209999999992</v>
      </c>
      <c r="N2699">
        <v>6.3299999999999995E-2</v>
      </c>
      <c r="O2699">
        <v>7.3949999999999996</v>
      </c>
      <c r="P2699">
        <v>0.1724</v>
      </c>
      <c r="Q2699">
        <v>130837.02800000001</v>
      </c>
      <c r="R2699" t="s">
        <v>34</v>
      </c>
      <c r="S2699" t="s">
        <v>38</v>
      </c>
      <c r="T2699" t="s">
        <v>28</v>
      </c>
      <c r="V2699" t="s">
        <v>32</v>
      </c>
      <c r="Y2699" t="s">
        <v>299</v>
      </c>
    </row>
    <row r="2700" spans="1:25" x14ac:dyDescent="0.45">
      <c r="A2700" t="s">
        <v>274</v>
      </c>
      <c r="B2700" t="s">
        <v>304</v>
      </c>
      <c r="C2700">
        <v>2399</v>
      </c>
      <c r="D2700">
        <v>121</v>
      </c>
      <c r="F2700">
        <v>2019</v>
      </c>
      <c r="G2700">
        <v>383</v>
      </c>
      <c r="H2700">
        <v>125.12</v>
      </c>
      <c r="I2700">
        <v>3765.08</v>
      </c>
      <c r="K2700">
        <v>1.6E-2</v>
      </c>
      <c r="L2700">
        <v>1.1000000000000001E-3</v>
      </c>
      <c r="M2700">
        <v>2371.2220000000002</v>
      </c>
      <c r="N2700">
        <v>0.06</v>
      </c>
      <c r="O2700">
        <v>2.0459999999999998</v>
      </c>
      <c r="P2700">
        <v>0.2009</v>
      </c>
      <c r="Q2700">
        <v>38997.544000000002</v>
      </c>
      <c r="R2700" t="s">
        <v>34</v>
      </c>
      <c r="S2700" t="s">
        <v>38</v>
      </c>
      <c r="T2700" t="s">
        <v>28</v>
      </c>
      <c r="V2700" t="s">
        <v>32</v>
      </c>
      <c r="Y2700" t="s">
        <v>299</v>
      </c>
    </row>
    <row r="2701" spans="1:25" x14ac:dyDescent="0.45">
      <c r="A2701" t="s">
        <v>274</v>
      </c>
      <c r="B2701" t="s">
        <v>304</v>
      </c>
      <c r="C2701">
        <v>2399</v>
      </c>
      <c r="D2701">
        <v>121</v>
      </c>
      <c r="F2701">
        <v>2020</v>
      </c>
      <c r="G2701">
        <v>256</v>
      </c>
      <c r="H2701">
        <v>113.56</v>
      </c>
      <c r="I2701">
        <v>3943.23</v>
      </c>
      <c r="K2701">
        <v>1.2E-2</v>
      </c>
      <c r="L2701">
        <v>1E-3</v>
      </c>
      <c r="M2701">
        <v>2257.73</v>
      </c>
      <c r="N2701">
        <v>5.9499999999999997E-2</v>
      </c>
      <c r="O2701">
        <v>1.7889999999999999</v>
      </c>
      <c r="P2701">
        <v>0.15609999999999999</v>
      </c>
      <c r="Q2701">
        <v>37929.716</v>
      </c>
      <c r="R2701" t="s">
        <v>34</v>
      </c>
      <c r="S2701" t="s">
        <v>38</v>
      </c>
      <c r="T2701" t="s">
        <v>28</v>
      </c>
      <c r="V2701" t="s">
        <v>32</v>
      </c>
      <c r="Y2701" t="s">
        <v>147</v>
      </c>
    </row>
    <row r="2702" spans="1:25" x14ac:dyDescent="0.45">
      <c r="A2702" t="s">
        <v>274</v>
      </c>
      <c r="B2702" t="s">
        <v>304</v>
      </c>
      <c r="C2702">
        <v>2399</v>
      </c>
      <c r="D2702">
        <v>121</v>
      </c>
      <c r="F2702">
        <v>2021</v>
      </c>
      <c r="G2702">
        <v>228</v>
      </c>
      <c r="H2702">
        <v>127.75</v>
      </c>
      <c r="I2702">
        <v>4750.97</v>
      </c>
      <c r="K2702">
        <v>1.4E-2</v>
      </c>
      <c r="L2702">
        <v>1E-3</v>
      </c>
      <c r="M2702">
        <v>2687.3910000000001</v>
      </c>
      <c r="N2702">
        <v>5.9400000000000001E-2</v>
      </c>
      <c r="O2702">
        <v>2.145</v>
      </c>
      <c r="P2702">
        <v>0.14680000000000001</v>
      </c>
      <c r="Q2702">
        <v>45194.345999999998</v>
      </c>
      <c r="R2702" t="s">
        <v>34</v>
      </c>
      <c r="S2702" t="s">
        <v>38</v>
      </c>
      <c r="T2702" t="s">
        <v>28</v>
      </c>
      <c r="V2702" t="s">
        <v>32</v>
      </c>
      <c r="Y2702" t="s">
        <v>152</v>
      </c>
    </row>
    <row r="2703" spans="1:25" x14ac:dyDescent="0.45">
      <c r="A2703" t="s">
        <v>274</v>
      </c>
      <c r="B2703" t="s">
        <v>304</v>
      </c>
      <c r="C2703">
        <v>2399</v>
      </c>
      <c r="D2703">
        <v>121</v>
      </c>
      <c r="F2703">
        <v>2022</v>
      </c>
      <c r="G2703">
        <v>703</v>
      </c>
      <c r="H2703">
        <v>405.27</v>
      </c>
      <c r="I2703">
        <v>14665.73</v>
      </c>
      <c r="K2703">
        <v>5.2999999999999999E-2</v>
      </c>
      <c r="L2703">
        <v>1.1000000000000001E-3</v>
      </c>
      <c r="M2703">
        <v>8807.1630000000005</v>
      </c>
      <c r="N2703">
        <v>6.0699999999999997E-2</v>
      </c>
      <c r="O2703">
        <v>7.2839999999999998</v>
      </c>
      <c r="P2703">
        <v>0.15459999999999999</v>
      </c>
      <c r="Q2703">
        <v>142842.997</v>
      </c>
      <c r="R2703" t="s">
        <v>34</v>
      </c>
      <c r="S2703" t="s">
        <v>38</v>
      </c>
      <c r="T2703" t="s">
        <v>28</v>
      </c>
      <c r="V2703" t="s">
        <v>32</v>
      </c>
      <c r="Y2703" t="s">
        <v>152</v>
      </c>
    </row>
    <row r="2704" spans="1:25" x14ac:dyDescent="0.45">
      <c r="A2704" t="s">
        <v>274</v>
      </c>
      <c r="B2704" t="s">
        <v>304</v>
      </c>
      <c r="C2704">
        <v>2399</v>
      </c>
      <c r="D2704">
        <v>121</v>
      </c>
      <c r="F2704">
        <v>2023</v>
      </c>
      <c r="G2704">
        <v>316</v>
      </c>
      <c r="H2704">
        <v>186.07</v>
      </c>
      <c r="I2704">
        <v>6873.39</v>
      </c>
      <c r="K2704">
        <v>0.02</v>
      </c>
      <c r="L2704">
        <v>1E-3</v>
      </c>
      <c r="M2704">
        <v>3918.7820000000002</v>
      </c>
      <c r="N2704">
        <v>5.9700000000000003E-2</v>
      </c>
      <c r="O2704">
        <v>3.2570000000000001</v>
      </c>
      <c r="P2704">
        <v>0.14899999999999999</v>
      </c>
      <c r="Q2704">
        <v>65462.485000000001</v>
      </c>
      <c r="R2704" t="s">
        <v>34</v>
      </c>
      <c r="S2704" t="s">
        <v>38</v>
      </c>
      <c r="T2704" t="s">
        <v>28</v>
      </c>
      <c r="V2704" t="s">
        <v>32</v>
      </c>
      <c r="Y2704" t="s">
        <v>152</v>
      </c>
    </row>
    <row r="2705" spans="1:25" x14ac:dyDescent="0.45">
      <c r="A2705" t="s">
        <v>274</v>
      </c>
      <c r="B2705" t="s">
        <v>304</v>
      </c>
      <c r="C2705">
        <v>2399</v>
      </c>
      <c r="D2705">
        <v>121</v>
      </c>
      <c r="F2705">
        <v>2024</v>
      </c>
      <c r="G2705">
        <v>246</v>
      </c>
      <c r="H2705">
        <v>178.13</v>
      </c>
      <c r="I2705">
        <v>7173.18</v>
      </c>
      <c r="K2705">
        <v>2.1999999999999999E-2</v>
      </c>
      <c r="L2705">
        <v>1E-3</v>
      </c>
      <c r="M2705">
        <v>4408.5600000000004</v>
      </c>
      <c r="N2705">
        <v>5.9299999999999999E-2</v>
      </c>
      <c r="O2705">
        <v>3.351</v>
      </c>
      <c r="P2705">
        <v>0.1111</v>
      </c>
      <c r="Q2705">
        <v>74172.618000000002</v>
      </c>
      <c r="R2705" t="s">
        <v>34</v>
      </c>
      <c r="S2705" t="s">
        <v>38</v>
      </c>
      <c r="T2705" t="s">
        <v>28</v>
      </c>
      <c r="V2705" t="s">
        <v>32</v>
      </c>
      <c r="Y2705" t="s">
        <v>152</v>
      </c>
    </row>
    <row r="2706" spans="1:25" x14ac:dyDescent="0.45">
      <c r="A2706" t="s">
        <v>274</v>
      </c>
      <c r="B2706" t="s">
        <v>304</v>
      </c>
      <c r="C2706">
        <v>2399</v>
      </c>
      <c r="D2706">
        <v>122</v>
      </c>
      <c r="F2706">
        <v>2009</v>
      </c>
      <c r="G2706">
        <v>749</v>
      </c>
      <c r="H2706">
        <v>456.32</v>
      </c>
      <c r="I2706">
        <v>17654.63</v>
      </c>
      <c r="K2706">
        <v>0.11</v>
      </c>
      <c r="L2706">
        <v>1.6000000000000001E-3</v>
      </c>
      <c r="M2706">
        <v>9834.5159999999996</v>
      </c>
      <c r="N2706">
        <v>0.06</v>
      </c>
      <c r="O2706">
        <v>8.0570000000000004</v>
      </c>
      <c r="P2706">
        <v>0.1331</v>
      </c>
      <c r="Q2706">
        <v>163314.38099999999</v>
      </c>
      <c r="R2706" t="s">
        <v>34</v>
      </c>
      <c r="S2706" t="s">
        <v>38</v>
      </c>
      <c r="T2706" t="s">
        <v>28</v>
      </c>
      <c r="V2706" t="s">
        <v>32</v>
      </c>
      <c r="Y2706" t="s">
        <v>107</v>
      </c>
    </row>
    <row r="2707" spans="1:25" x14ac:dyDescent="0.45">
      <c r="A2707" t="s">
        <v>274</v>
      </c>
      <c r="B2707" t="s">
        <v>304</v>
      </c>
      <c r="C2707">
        <v>2399</v>
      </c>
      <c r="D2707">
        <v>122</v>
      </c>
      <c r="F2707">
        <v>2010</v>
      </c>
      <c r="G2707">
        <v>1335</v>
      </c>
      <c r="H2707">
        <v>857.45</v>
      </c>
      <c r="I2707">
        <v>33023.35</v>
      </c>
      <c r="K2707">
        <v>0.23799999999999999</v>
      </c>
      <c r="L2707">
        <v>1.6999999999999999E-3</v>
      </c>
      <c r="M2707">
        <v>18989.545999999998</v>
      </c>
      <c r="N2707">
        <v>6.0100000000000001E-2</v>
      </c>
      <c r="O2707">
        <v>14.369</v>
      </c>
      <c r="P2707">
        <v>0.125</v>
      </c>
      <c r="Q2707">
        <v>313902.04300000001</v>
      </c>
      <c r="R2707" t="s">
        <v>34</v>
      </c>
      <c r="S2707" t="s">
        <v>38</v>
      </c>
      <c r="T2707" t="s">
        <v>28</v>
      </c>
      <c r="V2707" t="s">
        <v>32</v>
      </c>
      <c r="Y2707" t="s">
        <v>107</v>
      </c>
    </row>
    <row r="2708" spans="1:25" x14ac:dyDescent="0.45">
      <c r="A2708" t="s">
        <v>274</v>
      </c>
      <c r="B2708" t="s">
        <v>304</v>
      </c>
      <c r="C2708">
        <v>2399</v>
      </c>
      <c r="D2708">
        <v>122</v>
      </c>
      <c r="F2708">
        <v>2011</v>
      </c>
      <c r="G2708">
        <v>976</v>
      </c>
      <c r="H2708">
        <v>561.69000000000005</v>
      </c>
      <c r="I2708">
        <v>21596.75</v>
      </c>
      <c r="K2708">
        <v>0.10299999999999999</v>
      </c>
      <c r="L2708">
        <v>1.2999999999999999E-3</v>
      </c>
      <c r="M2708">
        <v>13121.472</v>
      </c>
      <c r="N2708">
        <v>5.9799999999999999E-2</v>
      </c>
      <c r="O2708">
        <v>9.7050000000000001</v>
      </c>
      <c r="P2708">
        <v>0.14560000000000001</v>
      </c>
      <c r="Q2708">
        <v>219014.35800000001</v>
      </c>
      <c r="R2708" t="s">
        <v>34</v>
      </c>
      <c r="S2708" t="s">
        <v>38</v>
      </c>
      <c r="T2708" t="s">
        <v>28</v>
      </c>
      <c r="V2708" t="s">
        <v>32</v>
      </c>
      <c r="Y2708" t="s">
        <v>107</v>
      </c>
    </row>
    <row r="2709" spans="1:25" x14ac:dyDescent="0.45">
      <c r="A2709" t="s">
        <v>274</v>
      </c>
      <c r="B2709" t="s">
        <v>304</v>
      </c>
      <c r="C2709">
        <v>2399</v>
      </c>
      <c r="D2709">
        <v>122</v>
      </c>
      <c r="F2709">
        <v>2012</v>
      </c>
      <c r="G2709">
        <v>994</v>
      </c>
      <c r="H2709">
        <v>685.2</v>
      </c>
      <c r="I2709">
        <v>27529.22</v>
      </c>
      <c r="K2709">
        <v>8.3000000000000004E-2</v>
      </c>
      <c r="L2709">
        <v>1E-3</v>
      </c>
      <c r="M2709">
        <v>16338.492</v>
      </c>
      <c r="N2709">
        <v>5.9299999999999999E-2</v>
      </c>
      <c r="O2709">
        <v>12.287000000000001</v>
      </c>
      <c r="P2709">
        <v>0.12720000000000001</v>
      </c>
      <c r="Q2709">
        <v>274922.147</v>
      </c>
      <c r="R2709" t="s">
        <v>34</v>
      </c>
      <c r="S2709" t="s">
        <v>38</v>
      </c>
      <c r="T2709" t="s">
        <v>28</v>
      </c>
      <c r="V2709" t="s">
        <v>32</v>
      </c>
      <c r="Y2709" t="s">
        <v>277</v>
      </c>
    </row>
    <row r="2710" spans="1:25" x14ac:dyDescent="0.45">
      <c r="A2710" t="s">
        <v>274</v>
      </c>
      <c r="B2710" t="s">
        <v>304</v>
      </c>
      <c r="C2710">
        <v>2399</v>
      </c>
      <c r="D2710">
        <v>122</v>
      </c>
      <c r="F2710">
        <v>2013</v>
      </c>
      <c r="G2710">
        <v>671</v>
      </c>
      <c r="H2710">
        <v>482.64</v>
      </c>
      <c r="I2710">
        <v>18663.349999999999</v>
      </c>
      <c r="K2710">
        <v>5.5E-2</v>
      </c>
      <c r="L2710">
        <v>1E-3</v>
      </c>
      <c r="M2710">
        <v>10854.644</v>
      </c>
      <c r="N2710">
        <v>5.9299999999999999E-2</v>
      </c>
      <c r="O2710">
        <v>8.0519999999999996</v>
      </c>
      <c r="P2710">
        <v>0.12640000000000001</v>
      </c>
      <c r="Q2710">
        <v>182673.15599999999</v>
      </c>
      <c r="R2710" t="s">
        <v>34</v>
      </c>
      <c r="S2710" t="s">
        <v>38</v>
      </c>
      <c r="T2710" t="s">
        <v>28</v>
      </c>
      <c r="V2710" t="s">
        <v>32</v>
      </c>
      <c r="Y2710" t="s">
        <v>277</v>
      </c>
    </row>
    <row r="2711" spans="1:25" x14ac:dyDescent="0.45">
      <c r="A2711" t="s">
        <v>274</v>
      </c>
      <c r="B2711" t="s">
        <v>304</v>
      </c>
      <c r="C2711">
        <v>2399</v>
      </c>
      <c r="D2711">
        <v>122</v>
      </c>
      <c r="F2711">
        <v>2014</v>
      </c>
      <c r="G2711">
        <v>968</v>
      </c>
      <c r="H2711">
        <v>650.77</v>
      </c>
      <c r="I2711">
        <v>26421.46</v>
      </c>
      <c r="K2711">
        <v>0.23899999999999999</v>
      </c>
      <c r="L2711">
        <v>2E-3</v>
      </c>
      <c r="M2711">
        <v>16220.008</v>
      </c>
      <c r="N2711">
        <v>6.0699999999999997E-2</v>
      </c>
      <c r="O2711">
        <v>12.444000000000001</v>
      </c>
      <c r="P2711">
        <v>0.14030000000000001</v>
      </c>
      <c r="Q2711">
        <v>265388.95799999998</v>
      </c>
      <c r="R2711" t="s">
        <v>34</v>
      </c>
      <c r="S2711" t="s">
        <v>38</v>
      </c>
      <c r="T2711" t="s">
        <v>28</v>
      </c>
      <c r="V2711" t="s">
        <v>32</v>
      </c>
      <c r="Y2711" t="s">
        <v>277</v>
      </c>
    </row>
    <row r="2712" spans="1:25" x14ac:dyDescent="0.45">
      <c r="A2712" t="s">
        <v>274</v>
      </c>
      <c r="B2712" t="s">
        <v>304</v>
      </c>
      <c r="C2712">
        <v>2399</v>
      </c>
      <c r="D2712">
        <v>122</v>
      </c>
      <c r="F2712">
        <v>2015</v>
      </c>
      <c r="G2712">
        <v>659</v>
      </c>
      <c r="H2712">
        <v>352.23</v>
      </c>
      <c r="I2712">
        <v>13179.46</v>
      </c>
      <c r="K2712">
        <v>7.6999999999999999E-2</v>
      </c>
      <c r="L2712">
        <v>1.9E-3</v>
      </c>
      <c r="M2712">
        <v>7418.5240000000003</v>
      </c>
      <c r="N2712">
        <v>6.0699999999999997E-2</v>
      </c>
      <c r="O2712">
        <v>5.8819999999999997</v>
      </c>
      <c r="P2712">
        <v>0.17419999999999999</v>
      </c>
      <c r="Q2712">
        <v>122915.844</v>
      </c>
      <c r="R2712" t="s">
        <v>34</v>
      </c>
      <c r="S2712" t="s">
        <v>38</v>
      </c>
      <c r="T2712" t="s">
        <v>28</v>
      </c>
      <c r="V2712" t="s">
        <v>32</v>
      </c>
      <c r="Y2712" t="s">
        <v>297</v>
      </c>
    </row>
    <row r="2713" spans="1:25" x14ac:dyDescent="0.45">
      <c r="A2713" t="s">
        <v>274</v>
      </c>
      <c r="B2713" t="s">
        <v>304</v>
      </c>
      <c r="C2713">
        <v>2399</v>
      </c>
      <c r="D2713">
        <v>122</v>
      </c>
      <c r="F2713">
        <v>2016</v>
      </c>
      <c r="G2713">
        <v>768</v>
      </c>
      <c r="H2713">
        <v>442.87</v>
      </c>
      <c r="I2713">
        <v>17071.45</v>
      </c>
      <c r="K2713">
        <v>4.8000000000000001E-2</v>
      </c>
      <c r="L2713">
        <v>1E-3</v>
      </c>
      <c r="M2713">
        <v>9490.11</v>
      </c>
      <c r="N2713">
        <v>5.9499999999999997E-2</v>
      </c>
      <c r="O2713">
        <v>7.2009999999999996</v>
      </c>
      <c r="P2713">
        <v>0.1623</v>
      </c>
      <c r="Q2713">
        <v>159431.99900000001</v>
      </c>
      <c r="R2713" t="s">
        <v>34</v>
      </c>
      <c r="S2713" t="s">
        <v>38</v>
      </c>
      <c r="T2713" t="s">
        <v>28</v>
      </c>
      <c r="V2713" t="s">
        <v>32</v>
      </c>
      <c r="Y2713" t="s">
        <v>297</v>
      </c>
    </row>
    <row r="2714" spans="1:25" x14ac:dyDescent="0.45">
      <c r="A2714" t="s">
        <v>274</v>
      </c>
      <c r="B2714" t="s">
        <v>304</v>
      </c>
      <c r="C2714">
        <v>2399</v>
      </c>
      <c r="D2714">
        <v>122</v>
      </c>
      <c r="F2714">
        <v>2017</v>
      </c>
      <c r="G2714">
        <v>472</v>
      </c>
      <c r="H2714">
        <v>138.30000000000001</v>
      </c>
      <c r="I2714">
        <v>3783.14</v>
      </c>
      <c r="K2714">
        <v>1.4999999999999999E-2</v>
      </c>
      <c r="L2714">
        <v>1E-3</v>
      </c>
      <c r="M2714">
        <v>2584.625</v>
      </c>
      <c r="N2714">
        <v>5.9799999999999999E-2</v>
      </c>
      <c r="O2714">
        <v>2.33</v>
      </c>
      <c r="P2714">
        <v>0.2079</v>
      </c>
      <c r="Q2714">
        <v>42370.648999999998</v>
      </c>
      <c r="R2714" t="s">
        <v>34</v>
      </c>
      <c r="S2714" t="s">
        <v>38</v>
      </c>
      <c r="T2714" t="s">
        <v>28</v>
      </c>
      <c r="V2714" t="s">
        <v>32</v>
      </c>
      <c r="Y2714" t="s">
        <v>299</v>
      </c>
    </row>
    <row r="2715" spans="1:25" x14ac:dyDescent="0.45">
      <c r="A2715" t="s">
        <v>274</v>
      </c>
      <c r="B2715" t="s">
        <v>304</v>
      </c>
      <c r="C2715">
        <v>2399</v>
      </c>
      <c r="D2715">
        <v>122</v>
      </c>
      <c r="F2715">
        <v>2018</v>
      </c>
      <c r="G2715">
        <v>527</v>
      </c>
      <c r="H2715">
        <v>304.24</v>
      </c>
      <c r="I2715">
        <v>11545.41</v>
      </c>
      <c r="K2715">
        <v>5.6000000000000001E-2</v>
      </c>
      <c r="L2715">
        <v>1.1000000000000001E-3</v>
      </c>
      <c r="M2715">
        <v>7495.8760000000002</v>
      </c>
      <c r="N2715">
        <v>6.2600000000000003E-2</v>
      </c>
      <c r="O2715">
        <v>5.6790000000000003</v>
      </c>
      <c r="P2715">
        <v>0.1585</v>
      </c>
      <c r="Q2715">
        <v>116230.55899999999</v>
      </c>
      <c r="R2715" t="s">
        <v>34</v>
      </c>
      <c r="S2715" t="s">
        <v>38</v>
      </c>
      <c r="T2715" t="s">
        <v>28</v>
      </c>
      <c r="V2715" t="s">
        <v>32</v>
      </c>
      <c r="Y2715" t="s">
        <v>299</v>
      </c>
    </row>
    <row r="2716" spans="1:25" x14ac:dyDescent="0.45">
      <c r="A2716" t="s">
        <v>274</v>
      </c>
      <c r="B2716" t="s">
        <v>304</v>
      </c>
      <c r="C2716">
        <v>2399</v>
      </c>
      <c r="D2716">
        <v>122</v>
      </c>
      <c r="F2716">
        <v>2019</v>
      </c>
      <c r="G2716">
        <v>361</v>
      </c>
      <c r="H2716">
        <v>108.47</v>
      </c>
      <c r="I2716">
        <v>3129.34</v>
      </c>
      <c r="K2716">
        <v>1.2E-2</v>
      </c>
      <c r="L2716">
        <v>1E-3</v>
      </c>
      <c r="M2716">
        <v>2005.297</v>
      </c>
      <c r="N2716">
        <v>5.9799999999999999E-2</v>
      </c>
      <c r="O2716">
        <v>1.76</v>
      </c>
      <c r="P2716">
        <v>0.20669999999999999</v>
      </c>
      <c r="Q2716">
        <v>33048.370000000003</v>
      </c>
      <c r="R2716" t="s">
        <v>34</v>
      </c>
      <c r="S2716" t="s">
        <v>38</v>
      </c>
      <c r="T2716" t="s">
        <v>28</v>
      </c>
      <c r="V2716" t="s">
        <v>32</v>
      </c>
      <c r="Y2716" t="s">
        <v>299</v>
      </c>
    </row>
    <row r="2717" spans="1:25" x14ac:dyDescent="0.45">
      <c r="A2717" t="s">
        <v>274</v>
      </c>
      <c r="B2717" t="s">
        <v>304</v>
      </c>
      <c r="C2717">
        <v>2399</v>
      </c>
      <c r="D2717">
        <v>122</v>
      </c>
      <c r="F2717">
        <v>2020</v>
      </c>
      <c r="G2717">
        <v>231</v>
      </c>
      <c r="H2717">
        <v>102.49</v>
      </c>
      <c r="I2717">
        <v>3649.12</v>
      </c>
      <c r="K2717">
        <v>1.0999999999999999E-2</v>
      </c>
      <c r="L2717">
        <v>1E-3</v>
      </c>
      <c r="M2717">
        <v>2081.5540000000001</v>
      </c>
      <c r="N2717">
        <v>5.96E-2</v>
      </c>
      <c r="O2717">
        <v>1.6339999999999999</v>
      </c>
      <c r="P2717">
        <v>0.1643</v>
      </c>
      <c r="Q2717">
        <v>34978.504000000001</v>
      </c>
      <c r="R2717" t="s">
        <v>34</v>
      </c>
      <c r="S2717" t="s">
        <v>38</v>
      </c>
      <c r="T2717" t="s">
        <v>28</v>
      </c>
      <c r="V2717" t="s">
        <v>32</v>
      </c>
      <c r="Y2717" t="s">
        <v>147</v>
      </c>
    </row>
    <row r="2718" spans="1:25" x14ac:dyDescent="0.45">
      <c r="A2718" t="s">
        <v>274</v>
      </c>
      <c r="B2718" t="s">
        <v>304</v>
      </c>
      <c r="C2718">
        <v>2399</v>
      </c>
      <c r="D2718">
        <v>122</v>
      </c>
      <c r="F2718">
        <v>2021</v>
      </c>
      <c r="G2718">
        <v>221</v>
      </c>
      <c r="H2718">
        <v>119.72</v>
      </c>
      <c r="I2718">
        <v>4535.37</v>
      </c>
      <c r="K2718">
        <v>1.2999999999999999E-2</v>
      </c>
      <c r="L2718">
        <v>1E-3</v>
      </c>
      <c r="M2718">
        <v>2648.0830000000001</v>
      </c>
      <c r="N2718">
        <v>5.9400000000000001E-2</v>
      </c>
      <c r="O2718">
        <v>2.0920000000000001</v>
      </c>
      <c r="P2718">
        <v>0.152</v>
      </c>
      <c r="Q2718">
        <v>44528.716</v>
      </c>
      <c r="R2718" t="s">
        <v>34</v>
      </c>
      <c r="S2718" t="s">
        <v>38</v>
      </c>
      <c r="T2718" t="s">
        <v>28</v>
      </c>
      <c r="V2718" t="s">
        <v>32</v>
      </c>
      <c r="Y2718" t="s">
        <v>152</v>
      </c>
    </row>
    <row r="2719" spans="1:25" x14ac:dyDescent="0.45">
      <c r="A2719" t="s">
        <v>274</v>
      </c>
      <c r="B2719" t="s">
        <v>304</v>
      </c>
      <c r="C2719">
        <v>2399</v>
      </c>
      <c r="D2719">
        <v>122</v>
      </c>
      <c r="F2719">
        <v>2022</v>
      </c>
      <c r="G2719">
        <v>689</v>
      </c>
      <c r="H2719">
        <v>389.43</v>
      </c>
      <c r="I2719">
        <v>15093.04</v>
      </c>
      <c r="K2719">
        <v>5.2999999999999999E-2</v>
      </c>
      <c r="L2719">
        <v>1.1000000000000001E-3</v>
      </c>
      <c r="M2719">
        <v>8710.9369999999999</v>
      </c>
      <c r="N2719">
        <v>6.0999999999999999E-2</v>
      </c>
      <c r="O2719">
        <v>6.8250000000000002</v>
      </c>
      <c r="P2719">
        <v>0.1565</v>
      </c>
      <c r="Q2719">
        <v>141250.106</v>
      </c>
      <c r="R2719" t="s">
        <v>34</v>
      </c>
      <c r="S2719" t="s">
        <v>38</v>
      </c>
      <c r="T2719" t="s">
        <v>28</v>
      </c>
      <c r="V2719" t="s">
        <v>32</v>
      </c>
      <c r="Y2719" t="s">
        <v>152</v>
      </c>
    </row>
    <row r="2720" spans="1:25" x14ac:dyDescent="0.45">
      <c r="A2720" t="s">
        <v>274</v>
      </c>
      <c r="B2720" t="s">
        <v>304</v>
      </c>
      <c r="C2720">
        <v>2399</v>
      </c>
      <c r="D2720">
        <v>122</v>
      </c>
      <c r="F2720">
        <v>2023</v>
      </c>
      <c r="G2720">
        <v>295</v>
      </c>
      <c r="H2720">
        <v>179.38</v>
      </c>
      <c r="I2720">
        <v>6789.08</v>
      </c>
      <c r="K2720">
        <v>0.02</v>
      </c>
      <c r="L2720">
        <v>1E-3</v>
      </c>
      <c r="M2720">
        <v>3852.732</v>
      </c>
      <c r="N2720">
        <v>5.9799999999999999E-2</v>
      </c>
      <c r="O2720">
        <v>3.024</v>
      </c>
      <c r="P2720">
        <v>0.1384</v>
      </c>
      <c r="Q2720">
        <v>64346.822999999997</v>
      </c>
      <c r="R2720" t="s">
        <v>34</v>
      </c>
      <c r="S2720" t="s">
        <v>38</v>
      </c>
      <c r="T2720" t="s">
        <v>28</v>
      </c>
      <c r="V2720" t="s">
        <v>32</v>
      </c>
      <c r="Y2720" t="s">
        <v>152</v>
      </c>
    </row>
    <row r="2721" spans="1:25" x14ac:dyDescent="0.45">
      <c r="A2721" t="s">
        <v>274</v>
      </c>
      <c r="B2721" t="s">
        <v>304</v>
      </c>
      <c r="C2721">
        <v>2399</v>
      </c>
      <c r="D2721">
        <v>122</v>
      </c>
      <c r="F2721">
        <v>2024</v>
      </c>
      <c r="G2721">
        <v>253</v>
      </c>
      <c r="H2721">
        <v>186.28</v>
      </c>
      <c r="I2721">
        <v>7580.91</v>
      </c>
      <c r="K2721">
        <v>2.1999999999999999E-2</v>
      </c>
      <c r="L2721">
        <v>1E-3</v>
      </c>
      <c r="M2721">
        <v>4441.8580000000002</v>
      </c>
      <c r="N2721">
        <v>5.9299999999999999E-2</v>
      </c>
      <c r="O2721">
        <v>3.3039999999999998</v>
      </c>
      <c r="P2721">
        <v>0.109</v>
      </c>
      <c r="Q2721">
        <v>74733.014999999999</v>
      </c>
      <c r="R2721" t="s">
        <v>34</v>
      </c>
      <c r="S2721" t="s">
        <v>38</v>
      </c>
      <c r="T2721" t="s">
        <v>28</v>
      </c>
      <c r="V2721" t="s">
        <v>32</v>
      </c>
      <c r="Y2721" t="s">
        <v>152</v>
      </c>
    </row>
    <row r="2722" spans="1:25" x14ac:dyDescent="0.45">
      <c r="A2722" t="s">
        <v>274</v>
      </c>
      <c r="B2722" t="s">
        <v>304</v>
      </c>
      <c r="C2722">
        <v>2399</v>
      </c>
      <c r="D2722">
        <v>123</v>
      </c>
      <c r="F2722">
        <v>2009</v>
      </c>
      <c r="G2722">
        <v>718</v>
      </c>
      <c r="H2722">
        <v>422.15</v>
      </c>
      <c r="I2722">
        <v>16091.38</v>
      </c>
      <c r="K2722">
        <v>0.08</v>
      </c>
      <c r="L2722">
        <v>1.6000000000000001E-3</v>
      </c>
      <c r="M2722">
        <v>8723.0740000000005</v>
      </c>
      <c r="N2722">
        <v>0.06</v>
      </c>
      <c r="O2722">
        <v>7.2060000000000004</v>
      </c>
      <c r="P2722">
        <v>0.13769999999999999</v>
      </c>
      <c r="Q2722">
        <v>145511.96400000001</v>
      </c>
      <c r="R2722" t="s">
        <v>34</v>
      </c>
      <c r="S2722" t="s">
        <v>38</v>
      </c>
      <c r="T2722" t="s">
        <v>28</v>
      </c>
      <c r="V2722" t="s">
        <v>32</v>
      </c>
      <c r="Y2722" t="s">
        <v>107</v>
      </c>
    </row>
    <row r="2723" spans="1:25" x14ac:dyDescent="0.45">
      <c r="A2723" t="s">
        <v>274</v>
      </c>
      <c r="B2723" t="s">
        <v>304</v>
      </c>
      <c r="C2723">
        <v>2399</v>
      </c>
      <c r="D2723">
        <v>123</v>
      </c>
      <c r="F2723">
        <v>2010</v>
      </c>
      <c r="G2723">
        <v>1382</v>
      </c>
      <c r="H2723">
        <v>925.76</v>
      </c>
      <c r="I2723">
        <v>34640.629999999997</v>
      </c>
      <c r="K2723">
        <v>0.17799999999999999</v>
      </c>
      <c r="L2723">
        <v>1.4E-3</v>
      </c>
      <c r="M2723">
        <v>19389.508999999998</v>
      </c>
      <c r="N2723">
        <v>0.06</v>
      </c>
      <c r="O2723">
        <v>14.629</v>
      </c>
      <c r="P2723">
        <v>0.122</v>
      </c>
      <c r="Q2723">
        <v>322461.48300000001</v>
      </c>
      <c r="R2723" t="s">
        <v>34</v>
      </c>
      <c r="S2723" t="s">
        <v>38</v>
      </c>
      <c r="T2723" t="s">
        <v>28</v>
      </c>
      <c r="V2723" t="s">
        <v>32</v>
      </c>
      <c r="Y2723" t="s">
        <v>107</v>
      </c>
    </row>
    <row r="2724" spans="1:25" x14ac:dyDescent="0.45">
      <c r="A2724" t="s">
        <v>274</v>
      </c>
      <c r="B2724" t="s">
        <v>304</v>
      </c>
      <c r="C2724">
        <v>2399</v>
      </c>
      <c r="D2724">
        <v>123</v>
      </c>
      <c r="F2724">
        <v>2011</v>
      </c>
      <c r="G2724">
        <v>1001</v>
      </c>
      <c r="H2724">
        <v>579.01</v>
      </c>
      <c r="I2724">
        <v>21648.82</v>
      </c>
      <c r="K2724">
        <v>7.6999999999999999E-2</v>
      </c>
      <c r="L2724">
        <v>1.2999999999999999E-3</v>
      </c>
      <c r="M2724">
        <v>12739.370999999999</v>
      </c>
      <c r="N2724">
        <v>5.9700000000000003E-2</v>
      </c>
      <c r="O2724">
        <v>9.2530000000000001</v>
      </c>
      <c r="P2724">
        <v>0.1462</v>
      </c>
      <c r="Q2724">
        <v>213757.93100000001</v>
      </c>
      <c r="R2724" t="s">
        <v>34</v>
      </c>
      <c r="S2724" t="s">
        <v>38</v>
      </c>
      <c r="T2724" t="s">
        <v>28</v>
      </c>
      <c r="V2724" t="s">
        <v>32</v>
      </c>
      <c r="Y2724" t="s">
        <v>107</v>
      </c>
    </row>
    <row r="2725" spans="1:25" x14ac:dyDescent="0.45">
      <c r="A2725" t="s">
        <v>274</v>
      </c>
      <c r="B2725" t="s">
        <v>304</v>
      </c>
      <c r="C2725">
        <v>2399</v>
      </c>
      <c r="D2725">
        <v>123</v>
      </c>
      <c r="F2725">
        <v>2012</v>
      </c>
      <c r="G2725">
        <v>1049</v>
      </c>
      <c r="H2725">
        <v>660.16</v>
      </c>
      <c r="I2725">
        <v>25785.759999999998</v>
      </c>
      <c r="K2725">
        <v>7.6999999999999999E-2</v>
      </c>
      <c r="L2725">
        <v>1E-3</v>
      </c>
      <c r="M2725">
        <v>15149.15</v>
      </c>
      <c r="N2725">
        <v>5.9299999999999999E-2</v>
      </c>
      <c r="O2725">
        <v>11.202999999999999</v>
      </c>
      <c r="P2725">
        <v>0.14219999999999999</v>
      </c>
      <c r="Q2725">
        <v>254887.80799999999</v>
      </c>
      <c r="R2725" t="s">
        <v>34</v>
      </c>
      <c r="S2725" t="s">
        <v>38</v>
      </c>
      <c r="T2725" t="s">
        <v>28</v>
      </c>
      <c r="V2725" t="s">
        <v>32</v>
      </c>
      <c r="Y2725" t="s">
        <v>277</v>
      </c>
    </row>
    <row r="2726" spans="1:25" x14ac:dyDescent="0.45">
      <c r="A2726" t="s">
        <v>274</v>
      </c>
      <c r="B2726" t="s">
        <v>304</v>
      </c>
      <c r="C2726">
        <v>2399</v>
      </c>
      <c r="D2726">
        <v>123</v>
      </c>
      <c r="F2726">
        <v>2013</v>
      </c>
      <c r="G2726">
        <v>700</v>
      </c>
      <c r="H2726">
        <v>493.03</v>
      </c>
      <c r="I2726">
        <v>18766.96</v>
      </c>
      <c r="K2726">
        <v>6.0999999999999999E-2</v>
      </c>
      <c r="L2726">
        <v>1.2999999999999999E-3</v>
      </c>
      <c r="M2726">
        <v>10696.807000000001</v>
      </c>
      <c r="N2726">
        <v>5.9700000000000003E-2</v>
      </c>
      <c r="O2726">
        <v>8.1630000000000003</v>
      </c>
      <c r="P2726">
        <v>0.13700000000000001</v>
      </c>
      <c r="Q2726">
        <v>179670.255</v>
      </c>
      <c r="R2726" t="s">
        <v>34</v>
      </c>
      <c r="S2726" t="s">
        <v>38</v>
      </c>
      <c r="T2726" t="s">
        <v>28</v>
      </c>
      <c r="V2726" t="s">
        <v>32</v>
      </c>
      <c r="Y2726" t="s">
        <v>277</v>
      </c>
    </row>
    <row r="2727" spans="1:25" x14ac:dyDescent="0.45">
      <c r="A2727" t="s">
        <v>274</v>
      </c>
      <c r="B2727" t="s">
        <v>304</v>
      </c>
      <c r="C2727">
        <v>2399</v>
      </c>
      <c r="D2727">
        <v>123</v>
      </c>
      <c r="F2727">
        <v>2014</v>
      </c>
      <c r="G2727">
        <v>974</v>
      </c>
      <c r="H2727">
        <v>661.52</v>
      </c>
      <c r="I2727">
        <v>26835.919999999998</v>
      </c>
      <c r="K2727">
        <v>0.22</v>
      </c>
      <c r="L2727">
        <v>2E-3</v>
      </c>
      <c r="M2727">
        <v>15333.933000000001</v>
      </c>
      <c r="N2727">
        <v>6.0699999999999997E-2</v>
      </c>
      <c r="O2727">
        <v>12.260999999999999</v>
      </c>
      <c r="P2727">
        <v>0.13869999999999999</v>
      </c>
      <c r="Q2727">
        <v>251207.87899999999</v>
      </c>
      <c r="R2727" t="s">
        <v>34</v>
      </c>
      <c r="S2727" t="s">
        <v>38</v>
      </c>
      <c r="T2727" t="s">
        <v>28</v>
      </c>
      <c r="V2727" t="s">
        <v>32</v>
      </c>
      <c r="Y2727" t="s">
        <v>277</v>
      </c>
    </row>
    <row r="2728" spans="1:25" x14ac:dyDescent="0.45">
      <c r="A2728" t="s">
        <v>274</v>
      </c>
      <c r="B2728" t="s">
        <v>304</v>
      </c>
      <c r="C2728">
        <v>2399</v>
      </c>
      <c r="D2728">
        <v>123</v>
      </c>
      <c r="F2728">
        <v>2015</v>
      </c>
      <c r="G2728">
        <v>560</v>
      </c>
      <c r="H2728">
        <v>314.56</v>
      </c>
      <c r="I2728">
        <v>11938.88</v>
      </c>
      <c r="K2728">
        <v>6.3E-2</v>
      </c>
      <c r="L2728">
        <v>1.9E-3</v>
      </c>
      <c r="M2728">
        <v>6524.2479999999996</v>
      </c>
      <c r="N2728">
        <v>5.9299999999999999E-2</v>
      </c>
      <c r="O2728">
        <v>5.0999999999999996</v>
      </c>
      <c r="P2728">
        <v>0.16400000000000001</v>
      </c>
      <c r="Q2728">
        <v>108352.458</v>
      </c>
      <c r="R2728" t="s">
        <v>34</v>
      </c>
      <c r="S2728" t="s">
        <v>38</v>
      </c>
      <c r="T2728" t="s">
        <v>28</v>
      </c>
      <c r="V2728" t="s">
        <v>32</v>
      </c>
      <c r="Y2728" t="s">
        <v>297</v>
      </c>
    </row>
    <row r="2729" spans="1:25" x14ac:dyDescent="0.45">
      <c r="A2729" t="s">
        <v>274</v>
      </c>
      <c r="B2729" t="s">
        <v>304</v>
      </c>
      <c r="C2729">
        <v>2399</v>
      </c>
      <c r="D2729">
        <v>123</v>
      </c>
      <c r="F2729">
        <v>2016</v>
      </c>
      <c r="G2729">
        <v>752</v>
      </c>
      <c r="H2729">
        <v>395.39</v>
      </c>
      <c r="I2729">
        <v>14681.33</v>
      </c>
      <c r="K2729">
        <v>4.3999999999999997E-2</v>
      </c>
      <c r="L2729">
        <v>1E-3</v>
      </c>
      <c r="M2729">
        <v>8657.8050000000003</v>
      </c>
      <c r="N2729">
        <v>5.91E-2</v>
      </c>
      <c r="O2729">
        <v>6.6970000000000001</v>
      </c>
      <c r="P2729">
        <v>0.1734</v>
      </c>
      <c r="Q2729">
        <v>145362.13099999999</v>
      </c>
      <c r="R2729" t="s">
        <v>34</v>
      </c>
      <c r="S2729" t="s">
        <v>38</v>
      </c>
      <c r="T2729" t="s">
        <v>28</v>
      </c>
      <c r="V2729" t="s">
        <v>32</v>
      </c>
      <c r="Y2729" t="s">
        <v>297</v>
      </c>
    </row>
    <row r="2730" spans="1:25" x14ac:dyDescent="0.45">
      <c r="A2730" t="s">
        <v>274</v>
      </c>
      <c r="B2730" t="s">
        <v>304</v>
      </c>
      <c r="C2730">
        <v>2399</v>
      </c>
      <c r="D2730">
        <v>123</v>
      </c>
      <c r="F2730">
        <v>2017</v>
      </c>
      <c r="G2730">
        <v>476</v>
      </c>
      <c r="H2730">
        <v>133.35</v>
      </c>
      <c r="I2730">
        <v>3517.83</v>
      </c>
      <c r="K2730">
        <v>1.4E-2</v>
      </c>
      <c r="L2730">
        <v>1E-3</v>
      </c>
      <c r="M2730">
        <v>2444.3009999999999</v>
      </c>
      <c r="N2730">
        <v>5.9700000000000003E-2</v>
      </c>
      <c r="O2730">
        <v>2.238</v>
      </c>
      <c r="P2730">
        <v>0.2213</v>
      </c>
      <c r="Q2730">
        <v>40221.968999999997</v>
      </c>
      <c r="R2730" t="s">
        <v>34</v>
      </c>
      <c r="S2730" t="s">
        <v>38</v>
      </c>
      <c r="T2730" t="s">
        <v>28</v>
      </c>
      <c r="V2730" t="s">
        <v>32</v>
      </c>
      <c r="Y2730" t="s">
        <v>299</v>
      </c>
    </row>
    <row r="2731" spans="1:25" x14ac:dyDescent="0.45">
      <c r="A2731" t="s">
        <v>274</v>
      </c>
      <c r="B2731" t="s">
        <v>304</v>
      </c>
      <c r="C2731">
        <v>2399</v>
      </c>
      <c r="D2731">
        <v>123</v>
      </c>
      <c r="F2731">
        <v>2018</v>
      </c>
      <c r="G2731">
        <v>543</v>
      </c>
      <c r="H2731">
        <v>327.47000000000003</v>
      </c>
      <c r="I2731">
        <v>12946.88</v>
      </c>
      <c r="K2731">
        <v>6.7000000000000004E-2</v>
      </c>
      <c r="L2731">
        <v>1.1999999999999999E-3</v>
      </c>
      <c r="M2731">
        <v>8024.58</v>
      </c>
      <c r="N2731">
        <v>6.3600000000000004E-2</v>
      </c>
      <c r="O2731">
        <v>6.6349999999999998</v>
      </c>
      <c r="P2731">
        <v>0.15809999999999999</v>
      </c>
      <c r="Q2731">
        <v>120208.039</v>
      </c>
      <c r="R2731" t="s">
        <v>34</v>
      </c>
      <c r="S2731" t="s">
        <v>38</v>
      </c>
      <c r="T2731" t="s">
        <v>28</v>
      </c>
      <c r="V2731" t="s">
        <v>32</v>
      </c>
      <c r="Y2731" t="s">
        <v>299</v>
      </c>
    </row>
    <row r="2732" spans="1:25" x14ac:dyDescent="0.45">
      <c r="A2732" t="s">
        <v>274</v>
      </c>
      <c r="B2732" t="s">
        <v>304</v>
      </c>
      <c r="C2732">
        <v>2399</v>
      </c>
      <c r="D2732">
        <v>123</v>
      </c>
      <c r="F2732">
        <v>2019</v>
      </c>
      <c r="G2732">
        <v>358</v>
      </c>
      <c r="H2732">
        <v>106.43</v>
      </c>
      <c r="I2732">
        <v>2970.69</v>
      </c>
      <c r="K2732">
        <v>8.9999999999999993E-3</v>
      </c>
      <c r="L2732">
        <v>1E-3</v>
      </c>
      <c r="M2732">
        <v>1792.2619999999999</v>
      </c>
      <c r="N2732">
        <v>5.9499999999999997E-2</v>
      </c>
      <c r="O2732">
        <v>1.5640000000000001</v>
      </c>
      <c r="P2732">
        <v>0.21379999999999999</v>
      </c>
      <c r="Q2732">
        <v>30093.813999999998</v>
      </c>
      <c r="R2732" t="s">
        <v>34</v>
      </c>
      <c r="S2732" t="s">
        <v>38</v>
      </c>
      <c r="T2732" t="s">
        <v>28</v>
      </c>
      <c r="V2732" t="s">
        <v>32</v>
      </c>
      <c r="Y2732" t="s">
        <v>299</v>
      </c>
    </row>
    <row r="2733" spans="1:25" x14ac:dyDescent="0.45">
      <c r="A2733" t="s">
        <v>274</v>
      </c>
      <c r="B2733" t="s">
        <v>304</v>
      </c>
      <c r="C2733">
        <v>2399</v>
      </c>
      <c r="D2733">
        <v>123</v>
      </c>
      <c r="F2733">
        <v>2020</v>
      </c>
      <c r="G2733">
        <v>227</v>
      </c>
      <c r="H2733">
        <v>100.26</v>
      </c>
      <c r="I2733">
        <v>3529.44</v>
      </c>
      <c r="K2733">
        <v>0.01</v>
      </c>
      <c r="L2733">
        <v>1E-3</v>
      </c>
      <c r="M2733">
        <v>1995.752</v>
      </c>
      <c r="N2733">
        <v>5.9499999999999997E-2</v>
      </c>
      <c r="O2733">
        <v>1.65</v>
      </c>
      <c r="P2733">
        <v>0.1696</v>
      </c>
      <c r="Q2733">
        <v>33546.578000000001</v>
      </c>
      <c r="R2733" t="s">
        <v>34</v>
      </c>
      <c r="S2733" t="s">
        <v>38</v>
      </c>
      <c r="T2733" t="s">
        <v>28</v>
      </c>
      <c r="V2733" t="s">
        <v>32</v>
      </c>
      <c r="Y2733" t="s">
        <v>147</v>
      </c>
    </row>
    <row r="2734" spans="1:25" x14ac:dyDescent="0.45">
      <c r="A2734" t="s">
        <v>274</v>
      </c>
      <c r="B2734" t="s">
        <v>304</v>
      </c>
      <c r="C2734">
        <v>2399</v>
      </c>
      <c r="D2734">
        <v>123</v>
      </c>
      <c r="F2734">
        <v>2021</v>
      </c>
      <c r="G2734">
        <v>205</v>
      </c>
      <c r="H2734">
        <v>116.99</v>
      </c>
      <c r="I2734">
        <v>4443.18</v>
      </c>
      <c r="K2734">
        <v>1.2999999999999999E-2</v>
      </c>
      <c r="L2734">
        <v>1E-3</v>
      </c>
      <c r="M2734">
        <v>2472.4639999999999</v>
      </c>
      <c r="N2734">
        <v>5.9400000000000001E-2</v>
      </c>
      <c r="O2734">
        <v>1.96</v>
      </c>
      <c r="P2734">
        <v>0.14979999999999999</v>
      </c>
      <c r="Q2734">
        <v>41569.692999999999</v>
      </c>
      <c r="R2734" t="s">
        <v>34</v>
      </c>
      <c r="S2734" t="s">
        <v>38</v>
      </c>
      <c r="T2734" t="s">
        <v>28</v>
      </c>
      <c r="V2734" t="s">
        <v>32</v>
      </c>
      <c r="Y2734" t="s">
        <v>152</v>
      </c>
    </row>
    <row r="2735" spans="1:25" x14ac:dyDescent="0.45">
      <c r="A2735" t="s">
        <v>274</v>
      </c>
      <c r="B2735" t="s">
        <v>304</v>
      </c>
      <c r="C2735">
        <v>2399</v>
      </c>
      <c r="D2735">
        <v>123</v>
      </c>
      <c r="F2735">
        <v>2022</v>
      </c>
      <c r="G2735">
        <v>636</v>
      </c>
      <c r="H2735">
        <v>359.53</v>
      </c>
      <c r="I2735">
        <v>13948.62</v>
      </c>
      <c r="K2735">
        <v>4.7E-2</v>
      </c>
      <c r="L2735">
        <v>1E-3</v>
      </c>
      <c r="M2735">
        <v>7969.0389999999998</v>
      </c>
      <c r="N2735">
        <v>6.0299999999999999E-2</v>
      </c>
      <c r="O2735">
        <v>6.4249999999999998</v>
      </c>
      <c r="P2735">
        <v>0.15959999999999999</v>
      </c>
      <c r="Q2735">
        <v>130694.378</v>
      </c>
      <c r="R2735" t="s">
        <v>34</v>
      </c>
      <c r="S2735" t="s">
        <v>38</v>
      </c>
      <c r="T2735" t="s">
        <v>28</v>
      </c>
      <c r="V2735" t="s">
        <v>32</v>
      </c>
      <c r="Y2735" t="s">
        <v>152</v>
      </c>
    </row>
    <row r="2736" spans="1:25" x14ac:dyDescent="0.45">
      <c r="A2736" t="s">
        <v>274</v>
      </c>
      <c r="B2736" t="s">
        <v>304</v>
      </c>
      <c r="C2736">
        <v>2399</v>
      </c>
      <c r="D2736">
        <v>123</v>
      </c>
      <c r="F2736">
        <v>2023</v>
      </c>
      <c r="G2736">
        <v>316</v>
      </c>
      <c r="H2736">
        <v>179.6</v>
      </c>
      <c r="I2736">
        <v>6789.21</v>
      </c>
      <c r="K2736">
        <v>0.02</v>
      </c>
      <c r="L2736">
        <v>1E-3</v>
      </c>
      <c r="M2736">
        <v>3766.4789999999998</v>
      </c>
      <c r="N2736">
        <v>5.9700000000000003E-2</v>
      </c>
      <c r="O2736">
        <v>3.0640000000000001</v>
      </c>
      <c r="P2736">
        <v>0.14860000000000001</v>
      </c>
      <c r="Q2736">
        <v>62857.78</v>
      </c>
      <c r="R2736" t="s">
        <v>34</v>
      </c>
      <c r="S2736" t="s">
        <v>38</v>
      </c>
      <c r="T2736" t="s">
        <v>28</v>
      </c>
      <c r="V2736" t="s">
        <v>32</v>
      </c>
      <c r="Y2736" t="s">
        <v>152</v>
      </c>
    </row>
    <row r="2737" spans="1:25" x14ac:dyDescent="0.45">
      <c r="A2737" t="s">
        <v>274</v>
      </c>
      <c r="B2737" t="s">
        <v>304</v>
      </c>
      <c r="C2737">
        <v>2399</v>
      </c>
      <c r="D2737">
        <v>123</v>
      </c>
      <c r="F2737">
        <v>2024</v>
      </c>
      <c r="G2737">
        <v>288</v>
      </c>
      <c r="H2737">
        <v>213.88</v>
      </c>
      <c r="I2737">
        <v>8679.5300000000007</v>
      </c>
      <c r="K2737">
        <v>2.5999999999999999E-2</v>
      </c>
      <c r="L2737">
        <v>1E-3</v>
      </c>
      <c r="M2737">
        <v>5163.1049999999996</v>
      </c>
      <c r="N2737">
        <v>5.9400000000000001E-2</v>
      </c>
      <c r="O2737">
        <v>3.927</v>
      </c>
      <c r="P2737">
        <v>0.1144</v>
      </c>
      <c r="Q2737">
        <v>86815.107000000004</v>
      </c>
      <c r="R2737" t="s">
        <v>34</v>
      </c>
      <c r="S2737" t="s">
        <v>38</v>
      </c>
      <c r="T2737" t="s">
        <v>28</v>
      </c>
      <c r="V2737" t="s">
        <v>32</v>
      </c>
      <c r="Y2737" t="s">
        <v>152</v>
      </c>
    </row>
    <row r="2738" spans="1:25" x14ac:dyDescent="0.45">
      <c r="A2738" t="s">
        <v>274</v>
      </c>
      <c r="B2738" t="s">
        <v>304</v>
      </c>
      <c r="C2738">
        <v>2399</v>
      </c>
      <c r="D2738">
        <v>124</v>
      </c>
      <c r="F2738">
        <v>2009</v>
      </c>
      <c r="G2738">
        <v>772</v>
      </c>
      <c r="H2738">
        <v>462.22</v>
      </c>
      <c r="I2738">
        <v>17519.5</v>
      </c>
      <c r="K2738">
        <v>8.1000000000000003E-2</v>
      </c>
      <c r="L2738">
        <v>1.5E-3</v>
      </c>
      <c r="M2738">
        <v>9883.2459999999992</v>
      </c>
      <c r="N2738">
        <v>5.9900000000000002E-2</v>
      </c>
      <c r="O2738">
        <v>8.2899999999999991</v>
      </c>
      <c r="P2738">
        <v>0.1429</v>
      </c>
      <c r="Q2738">
        <v>165176.62700000001</v>
      </c>
      <c r="R2738" t="s">
        <v>34</v>
      </c>
      <c r="S2738" t="s">
        <v>38</v>
      </c>
      <c r="T2738" t="s">
        <v>28</v>
      </c>
      <c r="V2738" t="s">
        <v>32</v>
      </c>
      <c r="Y2738" t="s">
        <v>107</v>
      </c>
    </row>
    <row r="2739" spans="1:25" x14ac:dyDescent="0.45">
      <c r="A2739" t="s">
        <v>274</v>
      </c>
      <c r="B2739" t="s">
        <v>304</v>
      </c>
      <c r="C2739">
        <v>2399</v>
      </c>
      <c r="D2739">
        <v>124</v>
      </c>
      <c r="F2739">
        <v>2010</v>
      </c>
      <c r="G2739">
        <v>1449</v>
      </c>
      <c r="H2739">
        <v>944.34</v>
      </c>
      <c r="I2739">
        <v>35829.33</v>
      </c>
      <c r="K2739">
        <v>0.26500000000000001</v>
      </c>
      <c r="L2739">
        <v>1.8E-3</v>
      </c>
      <c r="M2739">
        <v>20703.012999999999</v>
      </c>
      <c r="N2739">
        <v>6.0299999999999999E-2</v>
      </c>
      <c r="O2739">
        <v>15.67</v>
      </c>
      <c r="P2739">
        <v>0.1232</v>
      </c>
      <c r="Q2739">
        <v>341919.66899999999</v>
      </c>
      <c r="R2739" t="s">
        <v>34</v>
      </c>
      <c r="S2739" t="s">
        <v>38</v>
      </c>
      <c r="T2739" t="s">
        <v>28</v>
      </c>
      <c r="V2739" t="s">
        <v>32</v>
      </c>
      <c r="Y2739" t="s">
        <v>107</v>
      </c>
    </row>
    <row r="2740" spans="1:25" x14ac:dyDescent="0.45">
      <c r="A2740" t="s">
        <v>274</v>
      </c>
      <c r="B2740" t="s">
        <v>304</v>
      </c>
      <c r="C2740">
        <v>2399</v>
      </c>
      <c r="D2740">
        <v>124</v>
      </c>
      <c r="F2740">
        <v>2011</v>
      </c>
      <c r="G2740">
        <v>888</v>
      </c>
      <c r="H2740">
        <v>505.67</v>
      </c>
      <c r="I2740">
        <v>19181.080000000002</v>
      </c>
      <c r="K2740">
        <v>8.8999999999999996E-2</v>
      </c>
      <c r="L2740">
        <v>1.2999999999999999E-3</v>
      </c>
      <c r="M2740">
        <v>11884.263999999999</v>
      </c>
      <c r="N2740">
        <v>5.9700000000000003E-2</v>
      </c>
      <c r="O2740">
        <v>8.9390000000000001</v>
      </c>
      <c r="P2740">
        <v>0.15440000000000001</v>
      </c>
      <c r="Q2740">
        <v>198585.21299999999</v>
      </c>
      <c r="R2740" t="s">
        <v>34</v>
      </c>
      <c r="S2740" t="s">
        <v>38</v>
      </c>
      <c r="T2740" t="s">
        <v>28</v>
      </c>
      <c r="V2740" t="s">
        <v>32</v>
      </c>
      <c r="Y2740" t="s">
        <v>107</v>
      </c>
    </row>
    <row r="2741" spans="1:25" x14ac:dyDescent="0.45">
      <c r="A2741" t="s">
        <v>274</v>
      </c>
      <c r="B2741" t="s">
        <v>304</v>
      </c>
      <c r="C2741">
        <v>2399</v>
      </c>
      <c r="D2741">
        <v>124</v>
      </c>
      <c r="F2741">
        <v>2012</v>
      </c>
      <c r="G2741">
        <v>1072</v>
      </c>
      <c r="H2741">
        <v>747.68</v>
      </c>
      <c r="I2741">
        <v>24522.59</v>
      </c>
      <c r="K2741">
        <v>9.0999999999999998E-2</v>
      </c>
      <c r="L2741">
        <v>1E-3</v>
      </c>
      <c r="M2741">
        <v>17981.008000000002</v>
      </c>
      <c r="N2741">
        <v>5.9299999999999999E-2</v>
      </c>
      <c r="O2741">
        <v>13.086</v>
      </c>
      <c r="P2741">
        <v>0.12540000000000001</v>
      </c>
      <c r="Q2741">
        <v>302579.73</v>
      </c>
      <c r="R2741" t="s">
        <v>34</v>
      </c>
      <c r="S2741" t="s">
        <v>38</v>
      </c>
      <c r="T2741" t="s">
        <v>28</v>
      </c>
      <c r="V2741" t="s">
        <v>32</v>
      </c>
      <c r="Y2741" t="s">
        <v>277</v>
      </c>
    </row>
    <row r="2742" spans="1:25" x14ac:dyDescent="0.45">
      <c r="A2742" t="s">
        <v>274</v>
      </c>
      <c r="B2742" t="s">
        <v>304</v>
      </c>
      <c r="C2742">
        <v>2399</v>
      </c>
      <c r="D2742">
        <v>124</v>
      </c>
      <c r="F2742">
        <v>2013</v>
      </c>
      <c r="G2742">
        <v>610</v>
      </c>
      <c r="H2742">
        <v>416.79</v>
      </c>
      <c r="I2742">
        <v>16053.17</v>
      </c>
      <c r="K2742">
        <v>5.2999999999999999E-2</v>
      </c>
      <c r="L2742">
        <v>1.2999999999999999E-3</v>
      </c>
      <c r="M2742">
        <v>9043.8439999999991</v>
      </c>
      <c r="N2742">
        <v>5.9799999999999999E-2</v>
      </c>
      <c r="O2742">
        <v>6.7030000000000003</v>
      </c>
      <c r="P2742">
        <v>0.13519999999999999</v>
      </c>
      <c r="Q2742">
        <v>151818.15100000001</v>
      </c>
      <c r="R2742" t="s">
        <v>34</v>
      </c>
      <c r="S2742" t="s">
        <v>38</v>
      </c>
      <c r="T2742" t="s">
        <v>28</v>
      </c>
      <c r="V2742" t="s">
        <v>32</v>
      </c>
      <c r="Y2742" t="s">
        <v>277</v>
      </c>
    </row>
    <row r="2743" spans="1:25" x14ac:dyDescent="0.45">
      <c r="A2743" t="s">
        <v>274</v>
      </c>
      <c r="B2743" t="s">
        <v>304</v>
      </c>
      <c r="C2743">
        <v>2399</v>
      </c>
      <c r="D2743">
        <v>124</v>
      </c>
      <c r="F2743">
        <v>2014</v>
      </c>
      <c r="G2743">
        <v>855</v>
      </c>
      <c r="H2743">
        <v>584.38</v>
      </c>
      <c r="I2743">
        <v>23805.32</v>
      </c>
      <c r="K2743">
        <v>0.20699999999999999</v>
      </c>
      <c r="L2743">
        <v>2.3E-3</v>
      </c>
      <c r="M2743">
        <v>13824.897000000001</v>
      </c>
      <c r="N2743">
        <v>6.1199999999999997E-2</v>
      </c>
      <c r="O2743">
        <v>10.493</v>
      </c>
      <c r="P2743">
        <v>0.12709999999999999</v>
      </c>
      <c r="Q2743">
        <v>226057.353</v>
      </c>
      <c r="R2743" t="s">
        <v>34</v>
      </c>
      <c r="S2743" t="s">
        <v>38</v>
      </c>
      <c r="T2743" t="s">
        <v>28</v>
      </c>
      <c r="V2743" t="s">
        <v>32</v>
      </c>
      <c r="Y2743" t="s">
        <v>277</v>
      </c>
    </row>
    <row r="2744" spans="1:25" x14ac:dyDescent="0.45">
      <c r="A2744" t="s">
        <v>274</v>
      </c>
      <c r="B2744" t="s">
        <v>304</v>
      </c>
      <c r="C2744">
        <v>2399</v>
      </c>
      <c r="D2744">
        <v>124</v>
      </c>
      <c r="F2744">
        <v>2015</v>
      </c>
      <c r="G2744">
        <v>593</v>
      </c>
      <c r="H2744">
        <v>335.35</v>
      </c>
      <c r="I2744">
        <v>12812.11</v>
      </c>
      <c r="K2744">
        <v>8.1000000000000003E-2</v>
      </c>
      <c r="L2744">
        <v>1.9E-3</v>
      </c>
      <c r="M2744">
        <v>7060.5280000000002</v>
      </c>
      <c r="N2744">
        <v>6.0600000000000001E-2</v>
      </c>
      <c r="O2744">
        <v>5.556</v>
      </c>
      <c r="P2744">
        <v>0.16009999999999999</v>
      </c>
      <c r="Q2744">
        <v>116661.622</v>
      </c>
      <c r="R2744" t="s">
        <v>34</v>
      </c>
      <c r="S2744" t="s">
        <v>38</v>
      </c>
      <c r="T2744" t="s">
        <v>28</v>
      </c>
      <c r="V2744" t="s">
        <v>32</v>
      </c>
      <c r="Y2744" t="s">
        <v>297</v>
      </c>
    </row>
    <row r="2745" spans="1:25" x14ac:dyDescent="0.45">
      <c r="A2745" t="s">
        <v>274</v>
      </c>
      <c r="B2745" t="s">
        <v>304</v>
      </c>
      <c r="C2745">
        <v>2399</v>
      </c>
      <c r="D2745">
        <v>124</v>
      </c>
      <c r="F2745">
        <v>2016</v>
      </c>
      <c r="G2745">
        <v>789</v>
      </c>
      <c r="H2745">
        <v>444.42</v>
      </c>
      <c r="I2745">
        <v>16287.32</v>
      </c>
      <c r="K2745">
        <v>4.5999999999999999E-2</v>
      </c>
      <c r="L2745">
        <v>1E-3</v>
      </c>
      <c r="M2745">
        <v>8991.5310000000009</v>
      </c>
      <c r="N2745">
        <v>5.96E-2</v>
      </c>
      <c r="O2745">
        <v>6.7590000000000003</v>
      </c>
      <c r="P2745">
        <v>0.16889999999999999</v>
      </c>
      <c r="Q2745">
        <v>151171.12299999999</v>
      </c>
      <c r="R2745" t="s">
        <v>34</v>
      </c>
      <c r="S2745" t="s">
        <v>38</v>
      </c>
      <c r="T2745" t="s">
        <v>28</v>
      </c>
      <c r="V2745" t="s">
        <v>32</v>
      </c>
      <c r="Y2745" t="s">
        <v>297</v>
      </c>
    </row>
    <row r="2746" spans="1:25" x14ac:dyDescent="0.45">
      <c r="A2746" t="s">
        <v>274</v>
      </c>
      <c r="B2746" t="s">
        <v>304</v>
      </c>
      <c r="C2746">
        <v>2399</v>
      </c>
      <c r="D2746">
        <v>124</v>
      </c>
      <c r="F2746">
        <v>2017</v>
      </c>
      <c r="G2746">
        <v>453</v>
      </c>
      <c r="H2746">
        <v>136.71</v>
      </c>
      <c r="I2746">
        <v>3743.41</v>
      </c>
      <c r="K2746">
        <v>1.4E-2</v>
      </c>
      <c r="L2746">
        <v>1E-3</v>
      </c>
      <c r="M2746">
        <v>2371.4290000000001</v>
      </c>
      <c r="N2746">
        <v>6.0100000000000001E-2</v>
      </c>
      <c r="O2746">
        <v>2.3210000000000002</v>
      </c>
      <c r="P2746">
        <v>0.2399</v>
      </c>
      <c r="Q2746">
        <v>38492.764999999999</v>
      </c>
      <c r="R2746" t="s">
        <v>34</v>
      </c>
      <c r="S2746" t="s">
        <v>38</v>
      </c>
      <c r="T2746" t="s">
        <v>28</v>
      </c>
      <c r="V2746" t="s">
        <v>32</v>
      </c>
      <c r="Y2746" t="s">
        <v>299</v>
      </c>
    </row>
    <row r="2747" spans="1:25" x14ac:dyDescent="0.45">
      <c r="A2747" t="s">
        <v>274</v>
      </c>
      <c r="B2747" t="s">
        <v>304</v>
      </c>
      <c r="C2747">
        <v>2399</v>
      </c>
      <c r="D2747">
        <v>124</v>
      </c>
      <c r="F2747">
        <v>2018</v>
      </c>
      <c r="G2747">
        <v>538</v>
      </c>
      <c r="H2747">
        <v>304.88</v>
      </c>
      <c r="I2747">
        <v>11637.36</v>
      </c>
      <c r="K2747">
        <v>5.7000000000000002E-2</v>
      </c>
      <c r="L2747">
        <v>1.1000000000000001E-3</v>
      </c>
      <c r="M2747">
        <v>7207.0219999999999</v>
      </c>
      <c r="N2747">
        <v>6.1699999999999998E-2</v>
      </c>
      <c r="O2747">
        <v>6.2839999999999998</v>
      </c>
      <c r="P2747">
        <v>0.1764</v>
      </c>
      <c r="Q2747">
        <v>109704.83500000001</v>
      </c>
      <c r="R2747" t="s">
        <v>34</v>
      </c>
      <c r="S2747" t="s">
        <v>38</v>
      </c>
      <c r="T2747" t="s">
        <v>28</v>
      </c>
      <c r="V2747" t="s">
        <v>32</v>
      </c>
      <c r="Y2747" t="s">
        <v>299</v>
      </c>
    </row>
    <row r="2748" spans="1:25" x14ac:dyDescent="0.45">
      <c r="A2748" t="s">
        <v>274</v>
      </c>
      <c r="B2748" t="s">
        <v>304</v>
      </c>
      <c r="C2748">
        <v>2399</v>
      </c>
      <c r="D2748">
        <v>124</v>
      </c>
      <c r="F2748">
        <v>2019</v>
      </c>
      <c r="G2748">
        <v>346</v>
      </c>
      <c r="H2748">
        <v>111.17</v>
      </c>
      <c r="I2748">
        <v>3263.49</v>
      </c>
      <c r="K2748">
        <v>1.2E-2</v>
      </c>
      <c r="L2748">
        <v>1E-3</v>
      </c>
      <c r="M2748">
        <v>2105.2260000000001</v>
      </c>
      <c r="N2748">
        <v>5.9700000000000003E-2</v>
      </c>
      <c r="O2748">
        <v>1.913</v>
      </c>
      <c r="P2748">
        <v>0.221</v>
      </c>
      <c r="Q2748">
        <v>34856.144</v>
      </c>
      <c r="R2748" t="s">
        <v>34</v>
      </c>
      <c r="S2748" t="s">
        <v>38</v>
      </c>
      <c r="T2748" t="s">
        <v>28</v>
      </c>
      <c r="V2748" t="s">
        <v>32</v>
      </c>
      <c r="Y2748" t="s">
        <v>299</v>
      </c>
    </row>
    <row r="2749" spans="1:25" x14ac:dyDescent="0.45">
      <c r="A2749" t="s">
        <v>274</v>
      </c>
      <c r="B2749" t="s">
        <v>304</v>
      </c>
      <c r="C2749">
        <v>2399</v>
      </c>
      <c r="D2749">
        <v>124</v>
      </c>
      <c r="F2749">
        <v>2020</v>
      </c>
      <c r="G2749">
        <v>214</v>
      </c>
      <c r="H2749">
        <v>89.51</v>
      </c>
      <c r="I2749">
        <v>3130.46</v>
      </c>
      <c r="K2749">
        <v>0.01</v>
      </c>
      <c r="L2749">
        <v>1E-3</v>
      </c>
      <c r="M2749">
        <v>1917.4929999999999</v>
      </c>
      <c r="N2749">
        <v>5.96E-2</v>
      </c>
      <c r="O2749">
        <v>1.5880000000000001</v>
      </c>
      <c r="P2749">
        <v>0.1724</v>
      </c>
      <c r="Q2749">
        <v>32218.989000000001</v>
      </c>
      <c r="R2749" t="s">
        <v>34</v>
      </c>
      <c r="S2749" t="s">
        <v>38</v>
      </c>
      <c r="T2749" t="s">
        <v>28</v>
      </c>
      <c r="V2749" t="s">
        <v>32</v>
      </c>
      <c r="Y2749" t="s">
        <v>147</v>
      </c>
    </row>
    <row r="2750" spans="1:25" x14ac:dyDescent="0.45">
      <c r="A2750" t="s">
        <v>274</v>
      </c>
      <c r="B2750" t="s">
        <v>304</v>
      </c>
      <c r="C2750">
        <v>2399</v>
      </c>
      <c r="D2750">
        <v>124</v>
      </c>
      <c r="F2750">
        <v>2021</v>
      </c>
      <c r="G2750">
        <v>192</v>
      </c>
      <c r="H2750">
        <v>113.99</v>
      </c>
      <c r="I2750">
        <v>4333.16</v>
      </c>
      <c r="K2750">
        <v>1.2999999999999999E-2</v>
      </c>
      <c r="L2750">
        <v>1E-3</v>
      </c>
      <c r="M2750">
        <v>2573.413</v>
      </c>
      <c r="N2750">
        <v>5.9400000000000001E-2</v>
      </c>
      <c r="O2750">
        <v>1.996</v>
      </c>
      <c r="P2750">
        <v>0.1444</v>
      </c>
      <c r="Q2750">
        <v>43287.544000000002</v>
      </c>
      <c r="R2750" t="s">
        <v>34</v>
      </c>
      <c r="S2750" t="s">
        <v>38</v>
      </c>
      <c r="T2750" t="s">
        <v>28</v>
      </c>
      <c r="V2750" t="s">
        <v>32</v>
      </c>
      <c r="Y2750" t="s">
        <v>152</v>
      </c>
    </row>
    <row r="2751" spans="1:25" x14ac:dyDescent="0.45">
      <c r="A2751" t="s">
        <v>274</v>
      </c>
      <c r="B2751" t="s">
        <v>304</v>
      </c>
      <c r="C2751">
        <v>2399</v>
      </c>
      <c r="D2751">
        <v>124</v>
      </c>
      <c r="F2751">
        <v>2022</v>
      </c>
      <c r="G2751">
        <v>674</v>
      </c>
      <c r="H2751">
        <v>381.27</v>
      </c>
      <c r="I2751">
        <v>14175.3</v>
      </c>
      <c r="K2751">
        <v>5.2999999999999999E-2</v>
      </c>
      <c r="L2751">
        <v>1E-3</v>
      </c>
      <c r="M2751">
        <v>8989.2980000000007</v>
      </c>
      <c r="N2751">
        <v>6.0499999999999998E-2</v>
      </c>
      <c r="O2751">
        <v>7.4169999999999998</v>
      </c>
      <c r="P2751">
        <v>0.15740000000000001</v>
      </c>
      <c r="Q2751">
        <v>146921.90299999999</v>
      </c>
      <c r="R2751" t="s">
        <v>34</v>
      </c>
      <c r="S2751" t="s">
        <v>38</v>
      </c>
      <c r="T2751" t="s">
        <v>28</v>
      </c>
      <c r="V2751" t="s">
        <v>32</v>
      </c>
      <c r="Y2751" t="s">
        <v>152</v>
      </c>
    </row>
    <row r="2752" spans="1:25" x14ac:dyDescent="0.45">
      <c r="A2752" t="s">
        <v>274</v>
      </c>
      <c r="B2752" t="s">
        <v>304</v>
      </c>
      <c r="C2752">
        <v>2399</v>
      </c>
      <c r="D2752">
        <v>124</v>
      </c>
      <c r="F2752">
        <v>2023</v>
      </c>
      <c r="G2752">
        <v>334</v>
      </c>
      <c r="H2752">
        <v>193.79</v>
      </c>
      <c r="I2752">
        <v>7125.27</v>
      </c>
      <c r="K2752">
        <v>2.1999999999999999E-2</v>
      </c>
      <c r="L2752">
        <v>1E-3</v>
      </c>
      <c r="M2752">
        <v>4250.4769999999999</v>
      </c>
      <c r="N2752">
        <v>5.9799999999999999E-2</v>
      </c>
      <c r="O2752">
        <v>3.4580000000000002</v>
      </c>
      <c r="P2752">
        <v>0.1515</v>
      </c>
      <c r="Q2752">
        <v>71178.661999999997</v>
      </c>
      <c r="R2752" t="s">
        <v>34</v>
      </c>
      <c r="S2752" t="s">
        <v>38</v>
      </c>
      <c r="T2752" t="s">
        <v>28</v>
      </c>
      <c r="V2752" t="s">
        <v>32</v>
      </c>
      <c r="Y2752" t="s">
        <v>152</v>
      </c>
    </row>
    <row r="2753" spans="1:25" x14ac:dyDescent="0.45">
      <c r="A2753" t="s">
        <v>274</v>
      </c>
      <c r="B2753" t="s">
        <v>304</v>
      </c>
      <c r="C2753">
        <v>2399</v>
      </c>
      <c r="D2753">
        <v>124</v>
      </c>
      <c r="F2753">
        <v>2024</v>
      </c>
      <c r="G2753">
        <v>281</v>
      </c>
      <c r="H2753">
        <v>212.04</v>
      </c>
      <c r="I2753">
        <v>8603.4599999999991</v>
      </c>
      <c r="K2753">
        <v>2.5000000000000001E-2</v>
      </c>
      <c r="L2753">
        <v>1E-3</v>
      </c>
      <c r="M2753">
        <v>5029.9719999999998</v>
      </c>
      <c r="N2753">
        <v>5.9299999999999999E-2</v>
      </c>
      <c r="O2753">
        <v>3.9020000000000001</v>
      </c>
      <c r="P2753">
        <v>0.11260000000000001</v>
      </c>
      <c r="Q2753">
        <v>84636.516000000003</v>
      </c>
      <c r="R2753" t="s">
        <v>34</v>
      </c>
      <c r="S2753" t="s">
        <v>38</v>
      </c>
      <c r="T2753" t="s">
        <v>28</v>
      </c>
      <c r="V2753" t="s">
        <v>32</v>
      </c>
      <c r="Y2753" t="s">
        <v>152</v>
      </c>
    </row>
    <row r="2754" spans="1:25" x14ac:dyDescent="0.45">
      <c r="A2754" t="s">
        <v>274</v>
      </c>
      <c r="B2754" t="s">
        <v>304</v>
      </c>
      <c r="C2754">
        <v>2399</v>
      </c>
      <c r="D2754">
        <v>14001</v>
      </c>
      <c r="E2754" t="s">
        <v>305</v>
      </c>
      <c r="F2754">
        <v>2009</v>
      </c>
      <c r="G2754">
        <v>14</v>
      </c>
      <c r="H2754">
        <v>14</v>
      </c>
      <c r="I2754">
        <v>208</v>
      </c>
      <c r="K2754">
        <v>0.315</v>
      </c>
      <c r="L2754">
        <v>0.20230000000000001</v>
      </c>
      <c r="M2754">
        <v>252.5</v>
      </c>
      <c r="N2754">
        <v>8.09E-2</v>
      </c>
      <c r="O2754">
        <v>1.244</v>
      </c>
      <c r="P2754">
        <v>0.78169999999999995</v>
      </c>
      <c r="Q2754">
        <v>3119.8</v>
      </c>
      <c r="R2754" t="s">
        <v>38</v>
      </c>
      <c r="T2754" t="s">
        <v>28</v>
      </c>
      <c r="Y2754" t="s">
        <v>103</v>
      </c>
    </row>
    <row r="2755" spans="1:25" x14ac:dyDescent="0.45">
      <c r="A2755" t="s">
        <v>274</v>
      </c>
      <c r="B2755" t="s">
        <v>304</v>
      </c>
      <c r="C2755">
        <v>2399</v>
      </c>
      <c r="D2755">
        <v>14001</v>
      </c>
      <c r="E2755" t="s">
        <v>305</v>
      </c>
      <c r="F2755">
        <v>2010</v>
      </c>
      <c r="G2755">
        <v>23</v>
      </c>
      <c r="H2755">
        <v>23</v>
      </c>
      <c r="I2755">
        <v>397</v>
      </c>
      <c r="K2755">
        <v>0.60799999999999998</v>
      </c>
      <c r="L2755">
        <v>0.20219999999999999</v>
      </c>
      <c r="M2755">
        <v>487.6</v>
      </c>
      <c r="N2755">
        <v>8.1100000000000005E-2</v>
      </c>
      <c r="O2755">
        <v>2.4049999999999998</v>
      </c>
      <c r="P2755">
        <v>0.78320000000000001</v>
      </c>
      <c r="Q2755">
        <v>6016.6</v>
      </c>
      <c r="R2755" t="s">
        <v>38</v>
      </c>
      <c r="T2755" t="s">
        <v>28</v>
      </c>
      <c r="Y2755" t="s">
        <v>103</v>
      </c>
    </row>
    <row r="2756" spans="1:25" x14ac:dyDescent="0.45">
      <c r="A2756" t="s">
        <v>274</v>
      </c>
      <c r="B2756" t="s">
        <v>304</v>
      </c>
      <c r="C2756">
        <v>2399</v>
      </c>
      <c r="D2756">
        <v>14001</v>
      </c>
      <c r="E2756" t="s">
        <v>305</v>
      </c>
      <c r="F2756">
        <v>2011</v>
      </c>
      <c r="G2756">
        <v>20</v>
      </c>
      <c r="H2756">
        <v>20</v>
      </c>
      <c r="I2756">
        <v>568</v>
      </c>
      <c r="K2756">
        <v>0.84</v>
      </c>
      <c r="L2756">
        <v>0.20200000000000001</v>
      </c>
      <c r="M2756">
        <v>674.2</v>
      </c>
      <c r="N2756">
        <v>8.1000000000000003E-2</v>
      </c>
      <c r="O2756">
        <v>2.4740000000000002</v>
      </c>
      <c r="P2756">
        <v>0.6099</v>
      </c>
      <c r="Q2756">
        <v>8320.4</v>
      </c>
      <c r="R2756" t="s">
        <v>38</v>
      </c>
      <c r="T2756" t="s">
        <v>28</v>
      </c>
      <c r="Y2756" t="s">
        <v>103</v>
      </c>
    </row>
    <row r="2757" spans="1:25" x14ac:dyDescent="0.45">
      <c r="A2757" t="s">
        <v>274</v>
      </c>
      <c r="B2757" t="s">
        <v>304</v>
      </c>
      <c r="C2757">
        <v>2399</v>
      </c>
      <c r="D2757">
        <v>14001</v>
      </c>
      <c r="E2757" t="s">
        <v>305</v>
      </c>
      <c r="F2757">
        <v>2012</v>
      </c>
      <c r="G2757">
        <v>4</v>
      </c>
      <c r="H2757">
        <v>4</v>
      </c>
      <c r="I2757">
        <v>101</v>
      </c>
      <c r="K2757">
        <v>0.17299999999999999</v>
      </c>
      <c r="L2757">
        <v>0.20200000000000001</v>
      </c>
      <c r="M2757">
        <v>138.5</v>
      </c>
      <c r="N2757">
        <v>8.1000000000000003E-2</v>
      </c>
      <c r="O2757">
        <v>0.46200000000000002</v>
      </c>
      <c r="P2757">
        <v>0.54</v>
      </c>
      <c r="Q2757">
        <v>1710.4</v>
      </c>
      <c r="R2757" t="s">
        <v>38</v>
      </c>
      <c r="T2757" t="s">
        <v>28</v>
      </c>
      <c r="Y2757" t="s">
        <v>283</v>
      </c>
    </row>
    <row r="2758" spans="1:25" x14ac:dyDescent="0.45">
      <c r="A2758" t="s">
        <v>274</v>
      </c>
      <c r="B2758" t="s">
        <v>304</v>
      </c>
      <c r="C2758">
        <v>2399</v>
      </c>
      <c r="D2758">
        <v>14001</v>
      </c>
      <c r="E2758" t="s">
        <v>305</v>
      </c>
      <c r="F2758">
        <v>2013</v>
      </c>
      <c r="G2758">
        <v>16</v>
      </c>
      <c r="H2758">
        <v>16</v>
      </c>
      <c r="I2758">
        <v>334</v>
      </c>
      <c r="K2758">
        <v>0.52500000000000002</v>
      </c>
      <c r="L2758">
        <v>0.20230000000000001</v>
      </c>
      <c r="M2758">
        <v>421</v>
      </c>
      <c r="N2758">
        <v>8.1299999999999997E-2</v>
      </c>
      <c r="O2758">
        <v>1.403</v>
      </c>
      <c r="P2758">
        <v>0.54020000000000001</v>
      </c>
      <c r="Q2758">
        <v>5197.3999999999996</v>
      </c>
      <c r="R2758" t="s">
        <v>38</v>
      </c>
      <c r="T2758" t="s">
        <v>28</v>
      </c>
      <c r="Y2758" t="s">
        <v>283</v>
      </c>
    </row>
    <row r="2759" spans="1:25" x14ac:dyDescent="0.45">
      <c r="A2759" t="s">
        <v>274</v>
      </c>
      <c r="B2759" t="s">
        <v>304</v>
      </c>
      <c r="C2759">
        <v>2399</v>
      </c>
      <c r="D2759">
        <v>14001</v>
      </c>
      <c r="E2759" t="s">
        <v>305</v>
      </c>
      <c r="F2759">
        <v>2014</v>
      </c>
      <c r="G2759">
        <v>54</v>
      </c>
      <c r="H2759">
        <v>54</v>
      </c>
      <c r="I2759">
        <v>1419</v>
      </c>
      <c r="K2759">
        <v>1.9219999999999999</v>
      </c>
      <c r="L2759">
        <v>0.20200000000000001</v>
      </c>
      <c r="M2759">
        <v>1541.2</v>
      </c>
      <c r="N2759">
        <v>8.1000000000000003E-2</v>
      </c>
      <c r="O2759">
        <v>11.420999999999999</v>
      </c>
      <c r="P2759">
        <v>1.2</v>
      </c>
      <c r="Q2759">
        <v>19034.599999999999</v>
      </c>
      <c r="R2759" t="s">
        <v>38</v>
      </c>
      <c r="T2759" t="s">
        <v>28</v>
      </c>
      <c r="Y2759" t="s">
        <v>283</v>
      </c>
    </row>
    <row r="2760" spans="1:25" x14ac:dyDescent="0.45">
      <c r="A2760" t="s">
        <v>274</v>
      </c>
      <c r="B2760" t="s">
        <v>304</v>
      </c>
      <c r="C2760">
        <v>2399</v>
      </c>
      <c r="D2760">
        <v>16001</v>
      </c>
      <c r="E2760" t="s">
        <v>305</v>
      </c>
      <c r="F2760">
        <v>2009</v>
      </c>
      <c r="G2760">
        <v>16</v>
      </c>
      <c r="H2760">
        <v>16</v>
      </c>
      <c r="I2760">
        <v>225</v>
      </c>
      <c r="K2760">
        <v>0.34200000000000003</v>
      </c>
      <c r="L2760">
        <v>0.20180000000000001</v>
      </c>
      <c r="M2760">
        <v>274.2</v>
      </c>
      <c r="N2760">
        <v>8.1100000000000005E-2</v>
      </c>
      <c r="O2760">
        <v>1.35</v>
      </c>
      <c r="P2760">
        <v>0.78039999999999998</v>
      </c>
      <c r="Q2760">
        <v>3387.5</v>
      </c>
      <c r="R2760" t="s">
        <v>38</v>
      </c>
      <c r="T2760" t="s">
        <v>28</v>
      </c>
      <c r="Y2760" t="s">
        <v>103</v>
      </c>
    </row>
    <row r="2761" spans="1:25" x14ac:dyDescent="0.45">
      <c r="A2761" t="s">
        <v>274</v>
      </c>
      <c r="B2761" t="s">
        <v>304</v>
      </c>
      <c r="C2761">
        <v>2399</v>
      </c>
      <c r="D2761">
        <v>16001</v>
      </c>
      <c r="E2761" t="s">
        <v>305</v>
      </c>
      <c r="F2761">
        <v>2010</v>
      </c>
      <c r="G2761">
        <v>29</v>
      </c>
      <c r="H2761">
        <v>29</v>
      </c>
      <c r="I2761">
        <v>469</v>
      </c>
      <c r="K2761">
        <v>0.71099999999999997</v>
      </c>
      <c r="L2761">
        <v>0.20200000000000001</v>
      </c>
      <c r="M2761">
        <v>570.20000000000005</v>
      </c>
      <c r="N2761">
        <v>8.1000000000000003E-2</v>
      </c>
      <c r="O2761">
        <v>2.762</v>
      </c>
      <c r="P2761">
        <v>0.77710000000000001</v>
      </c>
      <c r="Q2761">
        <v>7039.3</v>
      </c>
      <c r="R2761" t="s">
        <v>38</v>
      </c>
      <c r="T2761" t="s">
        <v>28</v>
      </c>
      <c r="Y2761" t="s">
        <v>103</v>
      </c>
    </row>
    <row r="2762" spans="1:25" x14ac:dyDescent="0.45">
      <c r="A2762" t="s">
        <v>274</v>
      </c>
      <c r="B2762" t="s">
        <v>304</v>
      </c>
      <c r="C2762">
        <v>2399</v>
      </c>
      <c r="D2762">
        <v>16001</v>
      </c>
      <c r="E2762" t="s">
        <v>305</v>
      </c>
      <c r="F2762">
        <v>2011</v>
      </c>
      <c r="G2762">
        <v>22</v>
      </c>
      <c r="H2762">
        <v>22</v>
      </c>
      <c r="I2762">
        <v>502</v>
      </c>
      <c r="K2762">
        <v>0.749</v>
      </c>
      <c r="L2762">
        <v>0.20219999999999999</v>
      </c>
      <c r="M2762">
        <v>600.6</v>
      </c>
      <c r="N2762">
        <v>8.1000000000000003E-2</v>
      </c>
      <c r="O2762">
        <v>2.2549999999999999</v>
      </c>
      <c r="P2762">
        <v>0.62450000000000006</v>
      </c>
      <c r="Q2762">
        <v>7417.6</v>
      </c>
      <c r="R2762" t="s">
        <v>38</v>
      </c>
      <c r="T2762" t="s">
        <v>28</v>
      </c>
      <c r="Y2762" t="s">
        <v>103</v>
      </c>
    </row>
    <row r="2763" spans="1:25" x14ac:dyDescent="0.45">
      <c r="A2763" t="s">
        <v>274</v>
      </c>
      <c r="B2763" t="s">
        <v>304</v>
      </c>
      <c r="C2763">
        <v>2399</v>
      </c>
      <c r="D2763">
        <v>16001</v>
      </c>
      <c r="E2763" t="s">
        <v>305</v>
      </c>
      <c r="F2763">
        <v>2012</v>
      </c>
      <c r="G2763">
        <v>12</v>
      </c>
      <c r="H2763">
        <v>12</v>
      </c>
      <c r="I2763">
        <v>224</v>
      </c>
      <c r="K2763">
        <v>0.38300000000000001</v>
      </c>
      <c r="L2763">
        <v>0.20169999999999999</v>
      </c>
      <c r="M2763">
        <v>307.2</v>
      </c>
      <c r="N2763">
        <v>8.1199999999999994E-2</v>
      </c>
      <c r="O2763">
        <v>1.024</v>
      </c>
      <c r="P2763">
        <v>0.54020000000000001</v>
      </c>
      <c r="Q2763">
        <v>3791.7</v>
      </c>
      <c r="R2763" t="s">
        <v>38</v>
      </c>
      <c r="T2763" t="s">
        <v>28</v>
      </c>
      <c r="Y2763" t="s">
        <v>283</v>
      </c>
    </row>
    <row r="2764" spans="1:25" x14ac:dyDescent="0.45">
      <c r="A2764" t="s">
        <v>274</v>
      </c>
      <c r="B2764" t="s">
        <v>304</v>
      </c>
      <c r="C2764">
        <v>2399</v>
      </c>
      <c r="D2764">
        <v>16001</v>
      </c>
      <c r="E2764" t="s">
        <v>305</v>
      </c>
      <c r="F2764">
        <v>2013</v>
      </c>
      <c r="G2764">
        <v>19</v>
      </c>
      <c r="H2764">
        <v>19</v>
      </c>
      <c r="I2764">
        <v>518</v>
      </c>
      <c r="K2764">
        <v>0.81599999999999995</v>
      </c>
      <c r="L2764">
        <v>0.2019</v>
      </c>
      <c r="M2764">
        <v>654.4</v>
      </c>
      <c r="N2764">
        <v>8.1000000000000003E-2</v>
      </c>
      <c r="O2764">
        <v>2.1819999999999999</v>
      </c>
      <c r="P2764">
        <v>0.54</v>
      </c>
      <c r="Q2764">
        <v>8081.7</v>
      </c>
      <c r="R2764" t="s">
        <v>38</v>
      </c>
      <c r="T2764" t="s">
        <v>28</v>
      </c>
      <c r="Y2764" t="s">
        <v>283</v>
      </c>
    </row>
    <row r="2765" spans="1:25" x14ac:dyDescent="0.45">
      <c r="A2765" t="s">
        <v>274</v>
      </c>
      <c r="B2765" t="s">
        <v>304</v>
      </c>
      <c r="C2765">
        <v>2399</v>
      </c>
      <c r="D2765">
        <v>16001</v>
      </c>
      <c r="E2765" t="s">
        <v>305</v>
      </c>
      <c r="F2765">
        <v>2014</v>
      </c>
      <c r="G2765">
        <v>50</v>
      </c>
      <c r="H2765">
        <v>50</v>
      </c>
      <c r="I2765">
        <v>1372</v>
      </c>
      <c r="K2765">
        <v>1.859</v>
      </c>
      <c r="L2765">
        <v>0.2019</v>
      </c>
      <c r="M2765">
        <v>1491.8</v>
      </c>
      <c r="N2765">
        <v>8.1100000000000005E-2</v>
      </c>
      <c r="O2765">
        <v>11.042999999999999</v>
      </c>
      <c r="P2765">
        <v>1.2</v>
      </c>
      <c r="Q2765">
        <v>18404.900000000001</v>
      </c>
      <c r="R2765" t="s">
        <v>38</v>
      </c>
      <c r="T2765" t="s">
        <v>28</v>
      </c>
      <c r="Y2765" t="s">
        <v>283</v>
      </c>
    </row>
    <row r="2766" spans="1:25" x14ac:dyDescent="0.45">
      <c r="A2766" t="s">
        <v>274</v>
      </c>
      <c r="B2766" t="s">
        <v>304</v>
      </c>
      <c r="C2766">
        <v>2399</v>
      </c>
      <c r="D2766">
        <v>18001</v>
      </c>
      <c r="E2766" t="s">
        <v>305</v>
      </c>
      <c r="F2766">
        <v>2009</v>
      </c>
      <c r="G2766">
        <v>45</v>
      </c>
      <c r="H2766">
        <v>45</v>
      </c>
      <c r="I2766">
        <v>1242</v>
      </c>
      <c r="K2766">
        <v>1.897</v>
      </c>
      <c r="L2766">
        <v>0.20200000000000001</v>
      </c>
      <c r="M2766">
        <v>1521.4</v>
      </c>
      <c r="N2766">
        <v>8.1000000000000003E-2</v>
      </c>
      <c r="O2766">
        <v>7.258</v>
      </c>
      <c r="P2766">
        <v>0.77300000000000002</v>
      </c>
      <c r="Q2766">
        <v>18780.2</v>
      </c>
      <c r="R2766" t="s">
        <v>38</v>
      </c>
      <c r="T2766" t="s">
        <v>28</v>
      </c>
      <c r="Y2766" t="s">
        <v>103</v>
      </c>
    </row>
    <row r="2767" spans="1:25" x14ac:dyDescent="0.45">
      <c r="A2767" t="s">
        <v>274</v>
      </c>
      <c r="B2767" t="s">
        <v>304</v>
      </c>
      <c r="C2767">
        <v>2399</v>
      </c>
      <c r="D2767">
        <v>18001</v>
      </c>
      <c r="E2767" t="s">
        <v>305</v>
      </c>
      <c r="F2767">
        <v>2010</v>
      </c>
      <c r="G2767">
        <v>44</v>
      </c>
      <c r="H2767">
        <v>44</v>
      </c>
      <c r="I2767">
        <v>882</v>
      </c>
      <c r="K2767">
        <v>1.331</v>
      </c>
      <c r="L2767">
        <v>0.2021</v>
      </c>
      <c r="M2767">
        <v>1067.5999999999999</v>
      </c>
      <c r="N2767">
        <v>8.1000000000000003E-2</v>
      </c>
      <c r="O2767">
        <v>5.1360000000000001</v>
      </c>
      <c r="P2767">
        <v>0.77580000000000005</v>
      </c>
      <c r="Q2767">
        <v>13177.3</v>
      </c>
      <c r="R2767" t="s">
        <v>38</v>
      </c>
      <c r="T2767" t="s">
        <v>28</v>
      </c>
      <c r="Y2767" t="s">
        <v>103</v>
      </c>
    </row>
    <row r="2768" spans="1:25" x14ac:dyDescent="0.45">
      <c r="A2768" t="s">
        <v>274</v>
      </c>
      <c r="B2768" t="s">
        <v>304</v>
      </c>
      <c r="C2768">
        <v>2399</v>
      </c>
      <c r="D2768">
        <v>18001</v>
      </c>
      <c r="E2768" t="s">
        <v>305</v>
      </c>
      <c r="F2768">
        <v>2011</v>
      </c>
      <c r="G2768">
        <v>26</v>
      </c>
      <c r="H2768">
        <v>26</v>
      </c>
      <c r="I2768">
        <v>708</v>
      </c>
      <c r="K2768">
        <v>1.0469999999999999</v>
      </c>
      <c r="L2768">
        <v>0.20200000000000001</v>
      </c>
      <c r="M2768">
        <v>839.9</v>
      </c>
      <c r="N2768">
        <v>8.1000000000000003E-2</v>
      </c>
      <c r="O2768">
        <v>3.2040000000000002</v>
      </c>
      <c r="P2768">
        <v>0.62960000000000005</v>
      </c>
      <c r="Q2768">
        <v>10366.200000000001</v>
      </c>
      <c r="R2768" t="s">
        <v>38</v>
      </c>
      <c r="T2768" t="s">
        <v>28</v>
      </c>
      <c r="Y2768" t="s">
        <v>103</v>
      </c>
    </row>
    <row r="2769" spans="1:25" x14ac:dyDescent="0.45">
      <c r="A2769" t="s">
        <v>274</v>
      </c>
      <c r="B2769" t="s">
        <v>304</v>
      </c>
      <c r="C2769">
        <v>2399</v>
      </c>
      <c r="D2769">
        <v>18001</v>
      </c>
      <c r="E2769" t="s">
        <v>305</v>
      </c>
      <c r="F2769">
        <v>2012</v>
      </c>
      <c r="G2769">
        <v>18</v>
      </c>
      <c r="H2769">
        <v>18</v>
      </c>
      <c r="I2769">
        <v>384</v>
      </c>
      <c r="K2769">
        <v>0.629</v>
      </c>
      <c r="L2769">
        <v>0.20169999999999999</v>
      </c>
      <c r="M2769">
        <v>504.8</v>
      </c>
      <c r="N2769">
        <v>8.1199999999999994E-2</v>
      </c>
      <c r="O2769">
        <v>1.6830000000000001</v>
      </c>
      <c r="P2769">
        <v>0.54020000000000001</v>
      </c>
      <c r="Q2769">
        <v>6232.4</v>
      </c>
      <c r="R2769" t="s">
        <v>38</v>
      </c>
      <c r="T2769" t="s">
        <v>28</v>
      </c>
      <c r="Y2769" t="s">
        <v>283</v>
      </c>
    </row>
    <row r="2770" spans="1:25" x14ac:dyDescent="0.45">
      <c r="A2770" t="s">
        <v>274</v>
      </c>
      <c r="B2770" t="s">
        <v>304</v>
      </c>
      <c r="C2770">
        <v>2399</v>
      </c>
      <c r="D2770">
        <v>18001</v>
      </c>
      <c r="E2770" t="s">
        <v>305</v>
      </c>
      <c r="F2770">
        <v>2013</v>
      </c>
      <c r="G2770">
        <v>9</v>
      </c>
      <c r="H2770">
        <v>9</v>
      </c>
      <c r="I2770">
        <v>188</v>
      </c>
      <c r="K2770">
        <v>0.29399999999999998</v>
      </c>
      <c r="L2770">
        <v>0.20169999999999999</v>
      </c>
      <c r="M2770">
        <v>235.4</v>
      </c>
      <c r="N2770">
        <v>8.1199999999999994E-2</v>
      </c>
      <c r="O2770">
        <v>0.78500000000000003</v>
      </c>
      <c r="P2770">
        <v>0.54020000000000001</v>
      </c>
      <c r="Q2770">
        <v>2907.2</v>
      </c>
      <c r="R2770" t="s">
        <v>38</v>
      </c>
      <c r="T2770" t="s">
        <v>28</v>
      </c>
      <c r="Y2770" t="s">
        <v>283</v>
      </c>
    </row>
    <row r="2771" spans="1:25" x14ac:dyDescent="0.45">
      <c r="A2771" t="s">
        <v>274</v>
      </c>
      <c r="B2771" t="s">
        <v>304</v>
      </c>
      <c r="C2771">
        <v>2399</v>
      </c>
      <c r="D2771">
        <v>18001</v>
      </c>
      <c r="E2771" t="s">
        <v>305</v>
      </c>
      <c r="F2771">
        <v>2014</v>
      </c>
      <c r="G2771">
        <v>0</v>
      </c>
      <c r="H2771">
        <v>0</v>
      </c>
      <c r="R2771" t="s">
        <v>38</v>
      </c>
      <c r="T2771" t="s">
        <v>28</v>
      </c>
      <c r="Y2771" t="s">
        <v>283</v>
      </c>
    </row>
    <row r="2772" spans="1:25" x14ac:dyDescent="0.45">
      <c r="A2772" t="s">
        <v>274</v>
      </c>
      <c r="B2772" t="s">
        <v>304</v>
      </c>
      <c r="C2772">
        <v>2399</v>
      </c>
      <c r="D2772">
        <v>28001</v>
      </c>
      <c r="E2772" t="s">
        <v>305</v>
      </c>
      <c r="F2772">
        <v>2009</v>
      </c>
      <c r="G2772">
        <v>16</v>
      </c>
      <c r="H2772">
        <v>16</v>
      </c>
      <c r="I2772">
        <v>327</v>
      </c>
      <c r="K2772">
        <v>0.495</v>
      </c>
      <c r="L2772">
        <v>0.20200000000000001</v>
      </c>
      <c r="M2772">
        <v>396.8</v>
      </c>
      <c r="N2772">
        <v>8.09E-2</v>
      </c>
      <c r="O2772">
        <v>1.8939999999999999</v>
      </c>
      <c r="P2772">
        <v>0.77310000000000001</v>
      </c>
      <c r="Q2772">
        <v>4899.3999999999996</v>
      </c>
      <c r="R2772" t="s">
        <v>38</v>
      </c>
      <c r="T2772" t="s">
        <v>28</v>
      </c>
      <c r="Y2772" t="s">
        <v>103</v>
      </c>
    </row>
    <row r="2773" spans="1:25" x14ac:dyDescent="0.45">
      <c r="A2773" t="s">
        <v>274</v>
      </c>
      <c r="B2773" t="s">
        <v>304</v>
      </c>
      <c r="C2773">
        <v>2399</v>
      </c>
      <c r="D2773">
        <v>28001</v>
      </c>
      <c r="E2773" t="s">
        <v>305</v>
      </c>
      <c r="F2773">
        <v>2010</v>
      </c>
      <c r="G2773">
        <v>50</v>
      </c>
      <c r="H2773">
        <v>50</v>
      </c>
      <c r="I2773">
        <v>1146</v>
      </c>
      <c r="K2773">
        <v>1.734</v>
      </c>
      <c r="L2773">
        <v>0.20219999999999999</v>
      </c>
      <c r="M2773">
        <v>1392</v>
      </c>
      <c r="N2773">
        <v>8.1199999999999994E-2</v>
      </c>
      <c r="O2773">
        <v>6.7210000000000001</v>
      </c>
      <c r="P2773">
        <v>0.77769999999999995</v>
      </c>
      <c r="Q2773">
        <v>17170.900000000001</v>
      </c>
      <c r="R2773" t="s">
        <v>38</v>
      </c>
      <c r="T2773" t="s">
        <v>28</v>
      </c>
      <c r="Y2773" t="s">
        <v>103</v>
      </c>
    </row>
    <row r="2774" spans="1:25" x14ac:dyDescent="0.45">
      <c r="A2774" t="s">
        <v>274</v>
      </c>
      <c r="B2774" t="s">
        <v>304</v>
      </c>
      <c r="C2774">
        <v>2399</v>
      </c>
      <c r="D2774">
        <v>28001</v>
      </c>
      <c r="E2774" t="s">
        <v>305</v>
      </c>
      <c r="F2774">
        <v>2011</v>
      </c>
      <c r="G2774">
        <v>36</v>
      </c>
      <c r="H2774">
        <v>36</v>
      </c>
      <c r="I2774">
        <v>833</v>
      </c>
      <c r="K2774">
        <v>1.232</v>
      </c>
      <c r="L2774">
        <v>0.20200000000000001</v>
      </c>
      <c r="M2774">
        <v>988.4</v>
      </c>
      <c r="N2774">
        <v>8.1000000000000003E-2</v>
      </c>
      <c r="O2774">
        <v>3.6850000000000001</v>
      </c>
      <c r="P2774">
        <v>0.62409999999999999</v>
      </c>
      <c r="Q2774">
        <v>12200</v>
      </c>
      <c r="R2774" t="s">
        <v>38</v>
      </c>
      <c r="T2774" t="s">
        <v>28</v>
      </c>
      <c r="Y2774" t="s">
        <v>103</v>
      </c>
    </row>
    <row r="2775" spans="1:25" x14ac:dyDescent="0.45">
      <c r="A2775" t="s">
        <v>274</v>
      </c>
      <c r="B2775" t="s">
        <v>304</v>
      </c>
      <c r="C2775">
        <v>2399</v>
      </c>
      <c r="D2775">
        <v>28001</v>
      </c>
      <c r="E2775" t="s">
        <v>305</v>
      </c>
      <c r="F2775">
        <v>2012</v>
      </c>
      <c r="G2775">
        <v>8</v>
      </c>
      <c r="H2775">
        <v>8</v>
      </c>
      <c r="I2775">
        <v>227</v>
      </c>
      <c r="K2775">
        <v>0.38900000000000001</v>
      </c>
      <c r="L2775">
        <v>0.20180000000000001</v>
      </c>
      <c r="M2775">
        <v>311.7</v>
      </c>
      <c r="N2775">
        <v>8.1100000000000005E-2</v>
      </c>
      <c r="O2775">
        <v>1.0389999999999999</v>
      </c>
      <c r="P2775">
        <v>0.54010000000000002</v>
      </c>
      <c r="Q2775">
        <v>3847.9</v>
      </c>
      <c r="R2775" t="s">
        <v>38</v>
      </c>
      <c r="T2775" t="s">
        <v>28</v>
      </c>
      <c r="Y2775" t="s">
        <v>283</v>
      </c>
    </row>
    <row r="2776" spans="1:25" x14ac:dyDescent="0.45">
      <c r="A2776" t="s">
        <v>274</v>
      </c>
      <c r="B2776" t="s">
        <v>304</v>
      </c>
      <c r="C2776">
        <v>2399</v>
      </c>
      <c r="D2776">
        <v>28001</v>
      </c>
      <c r="E2776" t="s">
        <v>305</v>
      </c>
      <c r="F2776">
        <v>2013</v>
      </c>
      <c r="G2776">
        <v>18</v>
      </c>
      <c r="H2776">
        <v>18</v>
      </c>
      <c r="I2776">
        <v>334</v>
      </c>
      <c r="K2776">
        <v>0.53</v>
      </c>
      <c r="L2776">
        <v>0.2019</v>
      </c>
      <c r="M2776">
        <v>425</v>
      </c>
      <c r="N2776">
        <v>8.1199999999999994E-2</v>
      </c>
      <c r="O2776">
        <v>1.417</v>
      </c>
      <c r="P2776">
        <v>0.54010000000000002</v>
      </c>
      <c r="Q2776">
        <v>5247.9</v>
      </c>
      <c r="R2776" t="s">
        <v>38</v>
      </c>
      <c r="T2776" t="s">
        <v>28</v>
      </c>
      <c r="Y2776" t="s">
        <v>283</v>
      </c>
    </row>
    <row r="2777" spans="1:25" x14ac:dyDescent="0.45">
      <c r="A2777" t="s">
        <v>274</v>
      </c>
      <c r="B2777" t="s">
        <v>304</v>
      </c>
      <c r="C2777">
        <v>2399</v>
      </c>
      <c r="D2777">
        <v>28001</v>
      </c>
      <c r="E2777" t="s">
        <v>305</v>
      </c>
      <c r="F2777">
        <v>2014</v>
      </c>
      <c r="G2777">
        <v>17</v>
      </c>
      <c r="H2777">
        <v>17</v>
      </c>
      <c r="I2777">
        <v>220</v>
      </c>
      <c r="K2777">
        <v>0.32800000000000001</v>
      </c>
      <c r="L2777">
        <v>0.20169999999999999</v>
      </c>
      <c r="M2777">
        <v>263</v>
      </c>
      <c r="N2777">
        <v>8.1199999999999994E-2</v>
      </c>
      <c r="O2777">
        <v>1.948</v>
      </c>
      <c r="P2777">
        <v>1.2000999999999999</v>
      </c>
      <c r="Q2777">
        <v>3246.8</v>
      </c>
      <c r="R2777" t="s">
        <v>38</v>
      </c>
      <c r="T2777" t="s">
        <v>28</v>
      </c>
      <c r="Y2777" t="s">
        <v>283</v>
      </c>
    </row>
    <row r="2778" spans="1:25" x14ac:dyDescent="0.45">
      <c r="A2778" t="s">
        <v>274</v>
      </c>
      <c r="B2778" t="s">
        <v>304</v>
      </c>
      <c r="C2778">
        <v>2399</v>
      </c>
      <c r="D2778">
        <v>28001</v>
      </c>
      <c r="E2778" t="s">
        <v>305</v>
      </c>
      <c r="F2778">
        <v>2015</v>
      </c>
      <c r="G2778">
        <v>15</v>
      </c>
      <c r="H2778">
        <v>15</v>
      </c>
      <c r="I2778">
        <v>464</v>
      </c>
      <c r="K2778">
        <v>0.871</v>
      </c>
      <c r="L2778">
        <v>0.2021</v>
      </c>
      <c r="M2778">
        <v>698.5</v>
      </c>
      <c r="N2778">
        <v>8.1000000000000003E-2</v>
      </c>
      <c r="O2778">
        <v>5.173</v>
      </c>
      <c r="P2778">
        <v>1.1999</v>
      </c>
      <c r="Q2778">
        <v>8622.2000000000007</v>
      </c>
      <c r="R2778" t="s">
        <v>38</v>
      </c>
      <c r="T2778" t="s">
        <v>28</v>
      </c>
      <c r="Y2778" t="s">
        <v>284</v>
      </c>
    </row>
    <row r="2779" spans="1:25" x14ac:dyDescent="0.45">
      <c r="A2779" t="s">
        <v>274</v>
      </c>
      <c r="B2779" t="s">
        <v>304</v>
      </c>
      <c r="C2779">
        <v>2399</v>
      </c>
      <c r="D2779">
        <v>30001</v>
      </c>
      <c r="E2779" t="s">
        <v>305</v>
      </c>
      <c r="F2779">
        <v>2009</v>
      </c>
      <c r="G2779">
        <v>19</v>
      </c>
      <c r="H2779">
        <v>19</v>
      </c>
      <c r="I2779">
        <v>331</v>
      </c>
      <c r="K2779">
        <v>0.505</v>
      </c>
      <c r="L2779">
        <v>0.20180000000000001</v>
      </c>
      <c r="M2779">
        <v>404.8</v>
      </c>
      <c r="N2779">
        <v>8.09E-2</v>
      </c>
      <c r="O2779">
        <v>1.9319999999999999</v>
      </c>
      <c r="P2779">
        <v>0.77270000000000005</v>
      </c>
      <c r="Q2779">
        <v>4998.8999999999996</v>
      </c>
      <c r="R2779" t="s">
        <v>38</v>
      </c>
      <c r="T2779" t="s">
        <v>28</v>
      </c>
      <c r="Y2779" t="s">
        <v>103</v>
      </c>
    </row>
    <row r="2780" spans="1:25" x14ac:dyDescent="0.45">
      <c r="A2780" t="s">
        <v>274</v>
      </c>
      <c r="B2780" t="s">
        <v>304</v>
      </c>
      <c r="C2780">
        <v>2399</v>
      </c>
      <c r="D2780">
        <v>30001</v>
      </c>
      <c r="E2780" t="s">
        <v>305</v>
      </c>
      <c r="F2780">
        <v>2010</v>
      </c>
      <c r="G2780">
        <v>48</v>
      </c>
      <c r="H2780">
        <v>48</v>
      </c>
      <c r="I2780">
        <v>1125</v>
      </c>
      <c r="K2780">
        <v>1.7010000000000001</v>
      </c>
      <c r="L2780">
        <v>0.20200000000000001</v>
      </c>
      <c r="M2780">
        <v>1364.9</v>
      </c>
      <c r="N2780">
        <v>8.1000000000000003E-2</v>
      </c>
      <c r="O2780">
        <v>6.55</v>
      </c>
      <c r="P2780">
        <v>0.77539999999999998</v>
      </c>
      <c r="Q2780">
        <v>16843.400000000001</v>
      </c>
      <c r="R2780" t="s">
        <v>38</v>
      </c>
      <c r="T2780" t="s">
        <v>28</v>
      </c>
      <c r="Y2780" t="s">
        <v>103</v>
      </c>
    </row>
    <row r="2781" spans="1:25" x14ac:dyDescent="0.45">
      <c r="A2781" t="s">
        <v>274</v>
      </c>
      <c r="B2781" t="s">
        <v>304</v>
      </c>
      <c r="C2781">
        <v>2399</v>
      </c>
      <c r="D2781">
        <v>30001</v>
      </c>
      <c r="E2781" t="s">
        <v>305</v>
      </c>
      <c r="F2781">
        <v>2011</v>
      </c>
      <c r="G2781">
        <v>32</v>
      </c>
      <c r="H2781">
        <v>32</v>
      </c>
      <c r="I2781">
        <v>811</v>
      </c>
      <c r="K2781">
        <v>1.1990000000000001</v>
      </c>
      <c r="L2781">
        <v>0.2019</v>
      </c>
      <c r="M2781">
        <v>961.9</v>
      </c>
      <c r="N2781">
        <v>8.1100000000000005E-2</v>
      </c>
      <c r="O2781">
        <v>3.6949999999999998</v>
      </c>
      <c r="P2781">
        <v>0.63470000000000004</v>
      </c>
      <c r="Q2781">
        <v>11873.3</v>
      </c>
      <c r="R2781" t="s">
        <v>38</v>
      </c>
      <c r="T2781" t="s">
        <v>28</v>
      </c>
      <c r="Y2781" t="s">
        <v>103</v>
      </c>
    </row>
    <row r="2782" spans="1:25" x14ac:dyDescent="0.45">
      <c r="A2782" t="s">
        <v>274</v>
      </c>
      <c r="B2782" t="s">
        <v>304</v>
      </c>
      <c r="C2782">
        <v>2399</v>
      </c>
      <c r="D2782">
        <v>30001</v>
      </c>
      <c r="E2782" t="s">
        <v>305</v>
      </c>
      <c r="F2782">
        <v>2012</v>
      </c>
      <c r="G2782">
        <v>7</v>
      </c>
      <c r="H2782">
        <v>7</v>
      </c>
      <c r="I2782">
        <v>239</v>
      </c>
      <c r="K2782">
        <v>0.40899999999999997</v>
      </c>
      <c r="L2782">
        <v>0.20200000000000001</v>
      </c>
      <c r="M2782">
        <v>328.2</v>
      </c>
      <c r="N2782">
        <v>8.1000000000000003E-2</v>
      </c>
      <c r="O2782">
        <v>1.0940000000000001</v>
      </c>
      <c r="P2782">
        <v>0.54</v>
      </c>
      <c r="Q2782">
        <v>4051.3</v>
      </c>
      <c r="R2782" t="s">
        <v>38</v>
      </c>
      <c r="T2782" t="s">
        <v>28</v>
      </c>
      <c r="Y2782" t="s">
        <v>283</v>
      </c>
    </row>
    <row r="2783" spans="1:25" x14ac:dyDescent="0.45">
      <c r="A2783" t="s">
        <v>274</v>
      </c>
      <c r="B2783" t="s">
        <v>304</v>
      </c>
      <c r="C2783">
        <v>2399</v>
      </c>
      <c r="D2783">
        <v>30001</v>
      </c>
      <c r="E2783" t="s">
        <v>305</v>
      </c>
      <c r="F2783">
        <v>2013</v>
      </c>
      <c r="G2783">
        <v>28</v>
      </c>
      <c r="H2783">
        <v>28</v>
      </c>
      <c r="I2783">
        <v>693</v>
      </c>
      <c r="K2783">
        <v>1.0960000000000001</v>
      </c>
      <c r="L2783">
        <v>0.2019</v>
      </c>
      <c r="M2783">
        <v>878.6</v>
      </c>
      <c r="N2783">
        <v>8.1000000000000003E-2</v>
      </c>
      <c r="O2783">
        <v>2.9289999999999998</v>
      </c>
      <c r="P2783">
        <v>0.54</v>
      </c>
      <c r="Q2783">
        <v>10848.9</v>
      </c>
      <c r="R2783" t="s">
        <v>38</v>
      </c>
      <c r="T2783" t="s">
        <v>28</v>
      </c>
      <c r="Y2783" t="s">
        <v>283</v>
      </c>
    </row>
    <row r="2784" spans="1:25" x14ac:dyDescent="0.45">
      <c r="A2784" t="s">
        <v>274</v>
      </c>
      <c r="B2784" t="s">
        <v>304</v>
      </c>
      <c r="C2784">
        <v>2399</v>
      </c>
      <c r="D2784">
        <v>30001</v>
      </c>
      <c r="E2784" t="s">
        <v>305</v>
      </c>
      <c r="F2784">
        <v>2014</v>
      </c>
      <c r="G2784">
        <v>95</v>
      </c>
      <c r="H2784">
        <v>95</v>
      </c>
      <c r="I2784">
        <v>3244</v>
      </c>
      <c r="K2784">
        <v>4.4109999999999996</v>
      </c>
      <c r="L2784">
        <v>0.2019</v>
      </c>
      <c r="M2784">
        <v>3537.7</v>
      </c>
      <c r="N2784">
        <v>8.1000000000000003E-2</v>
      </c>
      <c r="O2784">
        <v>26.196999999999999</v>
      </c>
      <c r="P2784">
        <v>1.2</v>
      </c>
      <c r="Q2784">
        <v>43661</v>
      </c>
      <c r="R2784" t="s">
        <v>38</v>
      </c>
      <c r="T2784" t="s">
        <v>28</v>
      </c>
      <c r="Y2784" t="s">
        <v>283</v>
      </c>
    </row>
    <row r="2785" spans="1:25" x14ac:dyDescent="0.45">
      <c r="A2785" t="s">
        <v>274</v>
      </c>
      <c r="B2785" t="s">
        <v>304</v>
      </c>
      <c r="C2785">
        <v>2399</v>
      </c>
      <c r="D2785">
        <v>30001</v>
      </c>
      <c r="E2785" t="s">
        <v>305</v>
      </c>
      <c r="F2785">
        <v>2015</v>
      </c>
      <c r="G2785">
        <v>17</v>
      </c>
      <c r="H2785">
        <v>17</v>
      </c>
      <c r="I2785">
        <v>433</v>
      </c>
      <c r="K2785">
        <v>0.81299999999999994</v>
      </c>
      <c r="L2785">
        <v>0.2021</v>
      </c>
      <c r="M2785">
        <v>651.6</v>
      </c>
      <c r="N2785">
        <v>8.1000000000000003E-2</v>
      </c>
      <c r="O2785">
        <v>4.8280000000000003</v>
      </c>
      <c r="P2785">
        <v>1.1999</v>
      </c>
      <c r="Q2785">
        <v>8046.3</v>
      </c>
      <c r="R2785" t="s">
        <v>38</v>
      </c>
      <c r="T2785" t="s">
        <v>28</v>
      </c>
      <c r="Y2785" t="s">
        <v>284</v>
      </c>
    </row>
    <row r="2786" spans="1:25" x14ac:dyDescent="0.45">
      <c r="A2786" t="s">
        <v>274</v>
      </c>
      <c r="B2786" t="s">
        <v>304</v>
      </c>
      <c r="C2786">
        <v>2399</v>
      </c>
      <c r="D2786">
        <v>32001</v>
      </c>
      <c r="E2786" t="s">
        <v>305</v>
      </c>
      <c r="F2786">
        <v>2009</v>
      </c>
      <c r="G2786">
        <v>15</v>
      </c>
      <c r="H2786">
        <v>15</v>
      </c>
      <c r="I2786">
        <v>270</v>
      </c>
      <c r="K2786">
        <v>0.40899999999999997</v>
      </c>
      <c r="L2786">
        <v>0.2021</v>
      </c>
      <c r="M2786">
        <v>327.7</v>
      </c>
      <c r="N2786">
        <v>8.1100000000000005E-2</v>
      </c>
      <c r="O2786">
        <v>1.5649999999999999</v>
      </c>
      <c r="P2786">
        <v>0.77310000000000001</v>
      </c>
      <c r="Q2786">
        <v>4048</v>
      </c>
      <c r="R2786" t="s">
        <v>38</v>
      </c>
      <c r="T2786" t="s">
        <v>28</v>
      </c>
      <c r="Y2786" t="s">
        <v>103</v>
      </c>
    </row>
    <row r="2787" spans="1:25" x14ac:dyDescent="0.45">
      <c r="A2787" t="s">
        <v>274</v>
      </c>
      <c r="B2787" t="s">
        <v>304</v>
      </c>
      <c r="C2787">
        <v>2399</v>
      </c>
      <c r="D2787">
        <v>32001</v>
      </c>
      <c r="E2787" t="s">
        <v>305</v>
      </c>
      <c r="F2787">
        <v>2010</v>
      </c>
      <c r="G2787">
        <v>32</v>
      </c>
      <c r="H2787">
        <v>32</v>
      </c>
      <c r="I2787">
        <v>729</v>
      </c>
      <c r="K2787">
        <v>1.113</v>
      </c>
      <c r="L2787">
        <v>0.20200000000000001</v>
      </c>
      <c r="M2787">
        <v>892.5</v>
      </c>
      <c r="N2787">
        <v>8.1000000000000003E-2</v>
      </c>
      <c r="O2787">
        <v>4.2939999999999996</v>
      </c>
      <c r="P2787">
        <v>0.77669999999999995</v>
      </c>
      <c r="Q2787">
        <v>11014.4</v>
      </c>
      <c r="R2787" t="s">
        <v>38</v>
      </c>
      <c r="T2787" t="s">
        <v>28</v>
      </c>
      <c r="Y2787" t="s">
        <v>103</v>
      </c>
    </row>
    <row r="2788" spans="1:25" x14ac:dyDescent="0.45">
      <c r="A2788" t="s">
        <v>274</v>
      </c>
      <c r="B2788" t="s">
        <v>304</v>
      </c>
      <c r="C2788">
        <v>2399</v>
      </c>
      <c r="D2788">
        <v>32001</v>
      </c>
      <c r="E2788" t="s">
        <v>305</v>
      </c>
      <c r="F2788">
        <v>2011</v>
      </c>
      <c r="G2788">
        <v>21</v>
      </c>
      <c r="H2788">
        <v>21</v>
      </c>
      <c r="I2788">
        <v>479</v>
      </c>
      <c r="K2788">
        <v>0.70799999999999996</v>
      </c>
      <c r="L2788">
        <v>0.2021</v>
      </c>
      <c r="M2788">
        <v>568</v>
      </c>
      <c r="N2788">
        <v>8.1000000000000003E-2</v>
      </c>
      <c r="O2788">
        <v>2.2080000000000002</v>
      </c>
      <c r="P2788">
        <v>0.62860000000000005</v>
      </c>
      <c r="Q2788">
        <v>7011.8</v>
      </c>
      <c r="R2788" t="s">
        <v>38</v>
      </c>
      <c r="T2788" t="s">
        <v>28</v>
      </c>
      <c r="Y2788" t="s">
        <v>103</v>
      </c>
    </row>
    <row r="2789" spans="1:25" x14ac:dyDescent="0.45">
      <c r="A2789" t="s">
        <v>274</v>
      </c>
      <c r="B2789" t="s">
        <v>304</v>
      </c>
      <c r="C2789">
        <v>2399</v>
      </c>
      <c r="D2789">
        <v>32001</v>
      </c>
      <c r="E2789" t="s">
        <v>305</v>
      </c>
      <c r="F2789">
        <v>2012</v>
      </c>
      <c r="G2789">
        <v>4</v>
      </c>
      <c r="H2789">
        <v>4</v>
      </c>
      <c r="I2789">
        <v>96</v>
      </c>
      <c r="K2789">
        <v>0.16400000000000001</v>
      </c>
      <c r="L2789">
        <v>0.20200000000000001</v>
      </c>
      <c r="M2789">
        <v>131.6</v>
      </c>
      <c r="N2789">
        <v>8.1000000000000003E-2</v>
      </c>
      <c r="O2789">
        <v>0.439</v>
      </c>
      <c r="P2789">
        <v>0.54</v>
      </c>
      <c r="Q2789">
        <v>1624.7</v>
      </c>
      <c r="R2789" t="s">
        <v>38</v>
      </c>
      <c r="T2789" t="s">
        <v>28</v>
      </c>
      <c r="Y2789" t="s">
        <v>283</v>
      </c>
    </row>
    <row r="2790" spans="1:25" x14ac:dyDescent="0.45">
      <c r="A2790" t="s">
        <v>274</v>
      </c>
      <c r="B2790" t="s">
        <v>304</v>
      </c>
      <c r="C2790">
        <v>2399</v>
      </c>
      <c r="D2790">
        <v>32001</v>
      </c>
      <c r="E2790" t="s">
        <v>305</v>
      </c>
      <c r="F2790">
        <v>2013</v>
      </c>
      <c r="G2790">
        <v>23</v>
      </c>
      <c r="H2790">
        <v>23</v>
      </c>
      <c r="I2790">
        <v>494</v>
      </c>
      <c r="K2790">
        <v>0.77700000000000002</v>
      </c>
      <c r="L2790">
        <v>0.20200000000000001</v>
      </c>
      <c r="M2790">
        <v>622.9</v>
      </c>
      <c r="N2790">
        <v>8.1100000000000005E-2</v>
      </c>
      <c r="O2790">
        <v>2.077</v>
      </c>
      <c r="P2790">
        <v>0.54</v>
      </c>
      <c r="Q2790">
        <v>7691.5</v>
      </c>
      <c r="R2790" t="s">
        <v>38</v>
      </c>
      <c r="T2790" t="s">
        <v>28</v>
      </c>
      <c r="Y2790" t="s">
        <v>283</v>
      </c>
    </row>
    <row r="2791" spans="1:25" x14ac:dyDescent="0.45">
      <c r="A2791" t="s">
        <v>274</v>
      </c>
      <c r="B2791" t="s">
        <v>304</v>
      </c>
      <c r="C2791">
        <v>2399</v>
      </c>
      <c r="D2791">
        <v>32001</v>
      </c>
      <c r="E2791" t="s">
        <v>305</v>
      </c>
      <c r="F2791">
        <v>2014</v>
      </c>
      <c r="G2791">
        <v>79</v>
      </c>
      <c r="H2791">
        <v>79</v>
      </c>
      <c r="I2791">
        <v>2794</v>
      </c>
      <c r="K2791">
        <v>3.802</v>
      </c>
      <c r="L2791">
        <v>0.20200000000000001</v>
      </c>
      <c r="M2791">
        <v>3049.3</v>
      </c>
      <c r="N2791">
        <v>8.1000000000000003E-2</v>
      </c>
      <c r="O2791">
        <v>22.585000000000001</v>
      </c>
      <c r="P2791">
        <v>1.2</v>
      </c>
      <c r="Q2791">
        <v>37641.1</v>
      </c>
      <c r="R2791" t="s">
        <v>38</v>
      </c>
      <c r="T2791" t="s">
        <v>28</v>
      </c>
      <c r="Y2791" t="s">
        <v>283</v>
      </c>
    </row>
    <row r="2792" spans="1:25" x14ac:dyDescent="0.45">
      <c r="A2792" t="s">
        <v>274</v>
      </c>
      <c r="B2792" t="s">
        <v>304</v>
      </c>
      <c r="C2792">
        <v>2399</v>
      </c>
      <c r="D2792">
        <v>32001</v>
      </c>
      <c r="E2792" t="s">
        <v>305</v>
      </c>
      <c r="F2792">
        <v>2015</v>
      </c>
      <c r="G2792">
        <v>11</v>
      </c>
      <c r="H2792">
        <v>11</v>
      </c>
      <c r="I2792">
        <v>235</v>
      </c>
      <c r="K2792">
        <v>0.441</v>
      </c>
      <c r="L2792">
        <v>0.20200000000000001</v>
      </c>
      <c r="M2792">
        <v>353.7</v>
      </c>
      <c r="N2792">
        <v>8.1000000000000003E-2</v>
      </c>
      <c r="O2792">
        <v>2.62</v>
      </c>
      <c r="P2792">
        <v>1.1998</v>
      </c>
      <c r="Q2792">
        <v>4366.8999999999996</v>
      </c>
      <c r="R2792" t="s">
        <v>38</v>
      </c>
      <c r="T2792" t="s">
        <v>28</v>
      </c>
      <c r="Y2792" t="s">
        <v>284</v>
      </c>
    </row>
    <row r="2793" spans="1:25" x14ac:dyDescent="0.45">
      <c r="A2793" t="s">
        <v>274</v>
      </c>
      <c r="B2793" t="s">
        <v>304</v>
      </c>
      <c r="C2793">
        <v>2399</v>
      </c>
      <c r="D2793">
        <v>34001</v>
      </c>
      <c r="E2793" t="s">
        <v>305</v>
      </c>
      <c r="F2793">
        <v>2009</v>
      </c>
      <c r="G2793">
        <v>15</v>
      </c>
      <c r="H2793">
        <v>15</v>
      </c>
      <c r="I2793">
        <v>216</v>
      </c>
      <c r="K2793">
        <v>0.33100000000000002</v>
      </c>
      <c r="L2793">
        <v>0.2021</v>
      </c>
      <c r="M2793">
        <v>265</v>
      </c>
      <c r="N2793">
        <v>8.1299999999999997E-2</v>
      </c>
      <c r="O2793">
        <v>1.2649999999999999</v>
      </c>
      <c r="P2793">
        <v>0.77259999999999995</v>
      </c>
      <c r="Q2793">
        <v>3272.3</v>
      </c>
      <c r="R2793" t="s">
        <v>38</v>
      </c>
      <c r="T2793" t="s">
        <v>28</v>
      </c>
      <c r="Y2793" t="s">
        <v>103</v>
      </c>
    </row>
    <row r="2794" spans="1:25" x14ac:dyDescent="0.45">
      <c r="A2794" t="s">
        <v>274</v>
      </c>
      <c r="B2794" t="s">
        <v>304</v>
      </c>
      <c r="C2794">
        <v>2399</v>
      </c>
      <c r="D2794">
        <v>34001</v>
      </c>
      <c r="E2794" t="s">
        <v>305</v>
      </c>
      <c r="F2794">
        <v>2010</v>
      </c>
      <c r="G2794">
        <v>62</v>
      </c>
      <c r="H2794">
        <v>62</v>
      </c>
      <c r="I2794">
        <v>1523</v>
      </c>
      <c r="K2794">
        <v>2.3439999999999999</v>
      </c>
      <c r="L2794">
        <v>0.2021</v>
      </c>
      <c r="M2794">
        <v>1879.8</v>
      </c>
      <c r="N2794">
        <v>8.1000000000000003E-2</v>
      </c>
      <c r="O2794">
        <v>9.0069999999999997</v>
      </c>
      <c r="P2794">
        <v>0.77480000000000004</v>
      </c>
      <c r="Q2794">
        <v>23203.4</v>
      </c>
      <c r="R2794" t="s">
        <v>38</v>
      </c>
      <c r="T2794" t="s">
        <v>28</v>
      </c>
      <c r="Y2794" t="s">
        <v>103</v>
      </c>
    </row>
    <row r="2795" spans="1:25" x14ac:dyDescent="0.45">
      <c r="A2795" t="s">
        <v>274</v>
      </c>
      <c r="B2795" t="s">
        <v>304</v>
      </c>
      <c r="C2795">
        <v>2399</v>
      </c>
      <c r="D2795">
        <v>34001</v>
      </c>
      <c r="E2795" t="s">
        <v>305</v>
      </c>
      <c r="F2795">
        <v>2011</v>
      </c>
      <c r="G2795">
        <v>31</v>
      </c>
      <c r="H2795">
        <v>31</v>
      </c>
      <c r="I2795">
        <v>714</v>
      </c>
      <c r="K2795">
        <v>1.056</v>
      </c>
      <c r="L2795">
        <v>0.20200000000000001</v>
      </c>
      <c r="M2795">
        <v>846.4</v>
      </c>
      <c r="N2795">
        <v>8.1000000000000003E-2</v>
      </c>
      <c r="O2795">
        <v>3.2679999999999998</v>
      </c>
      <c r="P2795">
        <v>0.63019999999999998</v>
      </c>
      <c r="Q2795">
        <v>10453</v>
      </c>
      <c r="R2795" t="s">
        <v>38</v>
      </c>
      <c r="T2795" t="s">
        <v>28</v>
      </c>
      <c r="Y2795" t="s">
        <v>103</v>
      </c>
    </row>
    <row r="2796" spans="1:25" x14ac:dyDescent="0.45">
      <c r="A2796" t="s">
        <v>274</v>
      </c>
      <c r="B2796" t="s">
        <v>304</v>
      </c>
      <c r="C2796">
        <v>2399</v>
      </c>
      <c r="D2796">
        <v>34001</v>
      </c>
      <c r="E2796" t="s">
        <v>305</v>
      </c>
      <c r="F2796">
        <v>2012</v>
      </c>
      <c r="G2796">
        <v>8</v>
      </c>
      <c r="H2796">
        <v>8</v>
      </c>
      <c r="I2796">
        <v>221</v>
      </c>
      <c r="K2796">
        <v>0.378</v>
      </c>
      <c r="L2796">
        <v>0.20180000000000001</v>
      </c>
      <c r="M2796">
        <v>303.5</v>
      </c>
      <c r="N2796">
        <v>8.1100000000000005E-2</v>
      </c>
      <c r="O2796">
        <v>1.012</v>
      </c>
      <c r="P2796">
        <v>0.54010000000000002</v>
      </c>
      <c r="Q2796">
        <v>3746.3</v>
      </c>
      <c r="R2796" t="s">
        <v>38</v>
      </c>
      <c r="T2796" t="s">
        <v>28</v>
      </c>
      <c r="Y2796" t="s">
        <v>283</v>
      </c>
    </row>
    <row r="2797" spans="1:25" x14ac:dyDescent="0.45">
      <c r="A2797" t="s">
        <v>274</v>
      </c>
      <c r="B2797" t="s">
        <v>304</v>
      </c>
      <c r="C2797">
        <v>2399</v>
      </c>
      <c r="D2797">
        <v>34001</v>
      </c>
      <c r="E2797" t="s">
        <v>305</v>
      </c>
      <c r="F2797">
        <v>2013</v>
      </c>
      <c r="G2797">
        <v>25</v>
      </c>
      <c r="H2797">
        <v>25</v>
      </c>
      <c r="I2797">
        <v>638</v>
      </c>
      <c r="K2797">
        <v>1.0129999999999999</v>
      </c>
      <c r="L2797">
        <v>0.20200000000000001</v>
      </c>
      <c r="M2797">
        <v>812.1</v>
      </c>
      <c r="N2797">
        <v>8.1100000000000005E-2</v>
      </c>
      <c r="O2797">
        <v>2.7080000000000002</v>
      </c>
      <c r="P2797">
        <v>0.54</v>
      </c>
      <c r="Q2797">
        <v>10028.6</v>
      </c>
      <c r="R2797" t="s">
        <v>38</v>
      </c>
      <c r="T2797" t="s">
        <v>28</v>
      </c>
      <c r="Y2797" t="s">
        <v>283</v>
      </c>
    </row>
    <row r="2798" spans="1:25" x14ac:dyDescent="0.45">
      <c r="A2798" t="s">
        <v>274</v>
      </c>
      <c r="B2798" t="s">
        <v>304</v>
      </c>
      <c r="C2798">
        <v>2399</v>
      </c>
      <c r="D2798">
        <v>34001</v>
      </c>
      <c r="E2798" t="s">
        <v>305</v>
      </c>
      <c r="F2798">
        <v>2014</v>
      </c>
      <c r="G2798">
        <v>65</v>
      </c>
      <c r="H2798">
        <v>65</v>
      </c>
      <c r="I2798">
        <v>1572</v>
      </c>
      <c r="K2798">
        <v>2.1539999999999999</v>
      </c>
      <c r="L2798">
        <v>0.2019</v>
      </c>
      <c r="M2798">
        <v>1728.9</v>
      </c>
      <c r="N2798">
        <v>8.1000000000000003E-2</v>
      </c>
      <c r="O2798">
        <v>12.798</v>
      </c>
      <c r="P2798">
        <v>1.2</v>
      </c>
      <c r="Q2798">
        <v>21331.200000000001</v>
      </c>
      <c r="R2798" t="s">
        <v>38</v>
      </c>
      <c r="T2798" t="s">
        <v>28</v>
      </c>
      <c r="Y2798" t="s">
        <v>283</v>
      </c>
    </row>
    <row r="2799" spans="1:25" x14ac:dyDescent="0.45">
      <c r="A2799" t="s">
        <v>274</v>
      </c>
      <c r="B2799" t="s">
        <v>304</v>
      </c>
      <c r="C2799">
        <v>2399</v>
      </c>
      <c r="D2799">
        <v>34001</v>
      </c>
      <c r="E2799" t="s">
        <v>305</v>
      </c>
      <c r="F2799">
        <v>2015</v>
      </c>
      <c r="G2799">
        <v>9</v>
      </c>
      <c r="H2799">
        <v>9</v>
      </c>
      <c r="I2799">
        <v>134</v>
      </c>
      <c r="K2799">
        <v>0.251</v>
      </c>
      <c r="L2799">
        <v>0.20200000000000001</v>
      </c>
      <c r="M2799">
        <v>201.6</v>
      </c>
      <c r="N2799">
        <v>8.1000000000000003E-2</v>
      </c>
      <c r="O2799">
        <v>1.494</v>
      </c>
      <c r="P2799">
        <v>1.1998</v>
      </c>
      <c r="Q2799">
        <v>2490.3000000000002</v>
      </c>
      <c r="R2799" t="s">
        <v>38</v>
      </c>
      <c r="T2799" t="s">
        <v>28</v>
      </c>
      <c r="Y2799" t="s">
        <v>284</v>
      </c>
    </row>
    <row r="2800" spans="1:25" x14ac:dyDescent="0.45">
      <c r="A2800" t="s">
        <v>274</v>
      </c>
      <c r="B2800" t="s">
        <v>304</v>
      </c>
      <c r="C2800">
        <v>2399</v>
      </c>
      <c r="D2800">
        <v>4001</v>
      </c>
      <c r="E2800" t="s">
        <v>305</v>
      </c>
      <c r="F2800">
        <v>2009</v>
      </c>
      <c r="G2800">
        <v>2</v>
      </c>
      <c r="H2800">
        <v>2</v>
      </c>
      <c r="I2800">
        <v>30</v>
      </c>
      <c r="O2800">
        <v>0.27100000000000002</v>
      </c>
      <c r="P2800">
        <v>1.2</v>
      </c>
      <c r="Q2800">
        <v>451.8</v>
      </c>
      <c r="R2800" t="s">
        <v>38</v>
      </c>
      <c r="T2800" t="s">
        <v>28</v>
      </c>
      <c r="Y2800" t="s">
        <v>30</v>
      </c>
    </row>
    <row r="2801" spans="1:25" x14ac:dyDescent="0.45">
      <c r="A2801" t="s">
        <v>274</v>
      </c>
      <c r="B2801" t="s">
        <v>304</v>
      </c>
      <c r="C2801">
        <v>2399</v>
      </c>
      <c r="D2801">
        <v>4001</v>
      </c>
      <c r="E2801" t="s">
        <v>305</v>
      </c>
      <c r="F2801">
        <v>2010</v>
      </c>
      <c r="G2801">
        <v>0</v>
      </c>
      <c r="H2801">
        <v>0</v>
      </c>
      <c r="R2801" t="s">
        <v>38</v>
      </c>
      <c r="T2801" t="s">
        <v>28</v>
      </c>
      <c r="Y2801" t="s">
        <v>30</v>
      </c>
    </row>
    <row r="2802" spans="1:25" x14ac:dyDescent="0.45">
      <c r="A2802" t="s">
        <v>274</v>
      </c>
      <c r="B2802" t="s">
        <v>304</v>
      </c>
      <c r="C2802">
        <v>2399</v>
      </c>
      <c r="D2802">
        <v>4001</v>
      </c>
      <c r="E2802" t="s">
        <v>305</v>
      </c>
      <c r="F2802">
        <v>2011</v>
      </c>
      <c r="G2802">
        <v>6</v>
      </c>
      <c r="H2802">
        <v>6</v>
      </c>
      <c r="I2802">
        <v>60</v>
      </c>
      <c r="O2802">
        <v>0.52800000000000002</v>
      </c>
      <c r="P2802">
        <v>1.2</v>
      </c>
      <c r="Q2802">
        <v>880</v>
      </c>
      <c r="R2802" t="s">
        <v>38</v>
      </c>
      <c r="T2802" t="s">
        <v>28</v>
      </c>
      <c r="Y2802" t="s">
        <v>30</v>
      </c>
    </row>
    <row r="2803" spans="1:25" x14ac:dyDescent="0.45">
      <c r="A2803" t="s">
        <v>274</v>
      </c>
      <c r="B2803" t="s">
        <v>304</v>
      </c>
      <c r="C2803">
        <v>2399</v>
      </c>
      <c r="D2803">
        <v>4001</v>
      </c>
      <c r="E2803" t="s">
        <v>305</v>
      </c>
      <c r="F2803">
        <v>2012</v>
      </c>
      <c r="G2803">
        <v>8</v>
      </c>
      <c r="H2803">
        <v>8</v>
      </c>
      <c r="I2803">
        <v>46</v>
      </c>
      <c r="O2803">
        <v>0.46800000000000003</v>
      </c>
      <c r="P2803">
        <v>1.2</v>
      </c>
      <c r="Q2803">
        <v>780</v>
      </c>
      <c r="R2803" t="s">
        <v>38</v>
      </c>
      <c r="T2803" t="s">
        <v>28</v>
      </c>
      <c r="Y2803" t="s">
        <v>30</v>
      </c>
    </row>
    <row r="2804" spans="1:25" x14ac:dyDescent="0.45">
      <c r="A2804" t="s">
        <v>274</v>
      </c>
      <c r="B2804" t="s">
        <v>304</v>
      </c>
      <c r="C2804">
        <v>2399</v>
      </c>
      <c r="D2804">
        <v>4001</v>
      </c>
      <c r="E2804" t="s">
        <v>305</v>
      </c>
      <c r="F2804">
        <v>2013</v>
      </c>
      <c r="G2804">
        <v>7</v>
      </c>
      <c r="H2804">
        <v>7</v>
      </c>
      <c r="I2804">
        <v>90</v>
      </c>
      <c r="O2804">
        <v>0.85</v>
      </c>
      <c r="P2804">
        <v>1.2</v>
      </c>
      <c r="Q2804">
        <v>1416.3</v>
      </c>
      <c r="R2804" t="s">
        <v>38</v>
      </c>
      <c r="T2804" t="s">
        <v>28</v>
      </c>
      <c r="Y2804" t="s">
        <v>30</v>
      </c>
    </row>
    <row r="2805" spans="1:25" x14ac:dyDescent="0.45">
      <c r="A2805" t="s">
        <v>274</v>
      </c>
      <c r="B2805" t="s">
        <v>304</v>
      </c>
      <c r="C2805">
        <v>2399</v>
      </c>
      <c r="D2805">
        <v>4001</v>
      </c>
      <c r="E2805" t="s">
        <v>305</v>
      </c>
      <c r="F2805">
        <v>2014</v>
      </c>
      <c r="G2805">
        <v>10</v>
      </c>
      <c r="H2805">
        <v>10</v>
      </c>
      <c r="I2805">
        <v>152</v>
      </c>
      <c r="O2805">
        <v>1.3089999999999999</v>
      </c>
      <c r="P2805">
        <v>1.2</v>
      </c>
      <c r="Q2805">
        <v>2181</v>
      </c>
      <c r="R2805" t="s">
        <v>38</v>
      </c>
      <c r="T2805" t="s">
        <v>28</v>
      </c>
      <c r="Y2805" t="s">
        <v>30</v>
      </c>
    </row>
    <row r="2806" spans="1:25" x14ac:dyDescent="0.45">
      <c r="A2806" t="s">
        <v>274</v>
      </c>
      <c r="B2806" t="s">
        <v>304</v>
      </c>
      <c r="C2806">
        <v>2399</v>
      </c>
      <c r="D2806">
        <v>4001</v>
      </c>
      <c r="E2806" t="s">
        <v>305</v>
      </c>
      <c r="F2806">
        <v>2015</v>
      </c>
      <c r="G2806">
        <v>0</v>
      </c>
      <c r="H2806">
        <v>0</v>
      </c>
      <c r="R2806" t="s">
        <v>38</v>
      </c>
      <c r="T2806" t="s">
        <v>28</v>
      </c>
      <c r="Y2806" t="s">
        <v>30</v>
      </c>
    </row>
    <row r="2807" spans="1:25" x14ac:dyDescent="0.45">
      <c r="A2807" t="s">
        <v>274</v>
      </c>
      <c r="B2807" t="s">
        <v>306</v>
      </c>
      <c r="C2807">
        <v>2400</v>
      </c>
      <c r="D2807">
        <v>1001</v>
      </c>
      <c r="E2807" t="s">
        <v>305</v>
      </c>
      <c r="F2807">
        <v>2009</v>
      </c>
      <c r="G2807">
        <v>237</v>
      </c>
      <c r="H2807">
        <v>237</v>
      </c>
      <c r="I2807">
        <v>5302</v>
      </c>
      <c r="K2807">
        <v>0.11700000000000001</v>
      </c>
      <c r="L2807">
        <v>7.6E-3</v>
      </c>
      <c r="M2807">
        <v>4655</v>
      </c>
      <c r="N2807">
        <v>5.9799999999999999E-2</v>
      </c>
      <c r="O2807">
        <v>10.632</v>
      </c>
      <c r="P2807">
        <v>0.27410000000000001</v>
      </c>
      <c r="Q2807">
        <v>78526.2</v>
      </c>
      <c r="R2807" t="s">
        <v>34</v>
      </c>
      <c r="S2807" t="s">
        <v>38</v>
      </c>
      <c r="T2807" t="s">
        <v>28</v>
      </c>
      <c r="V2807" t="s">
        <v>32</v>
      </c>
      <c r="Y2807" t="s">
        <v>103</v>
      </c>
    </row>
    <row r="2808" spans="1:25" x14ac:dyDescent="0.45">
      <c r="A2808" t="s">
        <v>274</v>
      </c>
      <c r="B2808" t="s">
        <v>306</v>
      </c>
      <c r="C2808">
        <v>2400</v>
      </c>
      <c r="D2808">
        <v>1001</v>
      </c>
      <c r="E2808" t="s">
        <v>305</v>
      </c>
      <c r="F2808">
        <v>2010</v>
      </c>
      <c r="G2808">
        <v>409</v>
      </c>
      <c r="H2808">
        <v>409</v>
      </c>
      <c r="I2808">
        <v>10316</v>
      </c>
      <c r="K2808">
        <v>0.48499999999999999</v>
      </c>
      <c r="L2808">
        <v>1.0699999999999999E-2</v>
      </c>
      <c r="M2808">
        <v>9143.1</v>
      </c>
      <c r="N2808">
        <v>6.0100000000000001E-2</v>
      </c>
      <c r="O2808">
        <v>16.791</v>
      </c>
      <c r="P2808">
        <v>0.22439999999999999</v>
      </c>
      <c r="Q2808">
        <v>153398.6</v>
      </c>
      <c r="R2808" t="s">
        <v>34</v>
      </c>
      <c r="S2808" t="s">
        <v>38</v>
      </c>
      <c r="T2808" t="s">
        <v>28</v>
      </c>
      <c r="V2808" t="s">
        <v>32</v>
      </c>
      <c r="Y2808" t="s">
        <v>103</v>
      </c>
    </row>
    <row r="2809" spans="1:25" x14ac:dyDescent="0.45">
      <c r="A2809" t="s">
        <v>274</v>
      </c>
      <c r="B2809" t="s">
        <v>306</v>
      </c>
      <c r="C2809">
        <v>2400</v>
      </c>
      <c r="D2809">
        <v>1001</v>
      </c>
      <c r="E2809" t="s">
        <v>305</v>
      </c>
      <c r="F2809">
        <v>2011</v>
      </c>
      <c r="G2809">
        <v>255</v>
      </c>
      <c r="H2809">
        <v>255</v>
      </c>
      <c r="I2809">
        <v>5954</v>
      </c>
      <c r="K2809">
        <v>0.113</v>
      </c>
      <c r="L2809">
        <v>5.4999999999999997E-3</v>
      </c>
      <c r="M2809">
        <v>5241.2</v>
      </c>
      <c r="N2809">
        <v>5.96E-2</v>
      </c>
      <c r="O2809">
        <v>16.593</v>
      </c>
      <c r="P2809">
        <v>0.36730000000000002</v>
      </c>
      <c r="Q2809">
        <v>88482.9</v>
      </c>
      <c r="R2809" t="s">
        <v>34</v>
      </c>
      <c r="S2809" t="s">
        <v>38</v>
      </c>
      <c r="T2809" t="s">
        <v>28</v>
      </c>
      <c r="V2809" t="s">
        <v>32</v>
      </c>
      <c r="Y2809" t="s">
        <v>103</v>
      </c>
    </row>
    <row r="2810" spans="1:25" x14ac:dyDescent="0.45">
      <c r="A2810" t="s">
        <v>274</v>
      </c>
      <c r="B2810" t="s">
        <v>306</v>
      </c>
      <c r="C2810">
        <v>2400</v>
      </c>
      <c r="D2810">
        <v>1001</v>
      </c>
      <c r="E2810" t="s">
        <v>305</v>
      </c>
      <c r="F2810">
        <v>2012</v>
      </c>
      <c r="G2810">
        <v>133</v>
      </c>
      <c r="H2810">
        <v>133</v>
      </c>
      <c r="I2810">
        <v>3171</v>
      </c>
      <c r="K2810">
        <v>1.4E-2</v>
      </c>
      <c r="L2810">
        <v>8.9999999999999998E-4</v>
      </c>
      <c r="M2810">
        <v>2844.5</v>
      </c>
      <c r="N2810">
        <v>5.8999999999999997E-2</v>
      </c>
      <c r="O2810">
        <v>10.121</v>
      </c>
      <c r="P2810">
        <v>0.42</v>
      </c>
      <c r="Q2810">
        <v>48194.5</v>
      </c>
      <c r="R2810" t="s">
        <v>34</v>
      </c>
      <c r="S2810" t="s">
        <v>38</v>
      </c>
      <c r="T2810" t="s">
        <v>28</v>
      </c>
      <c r="V2810" t="s">
        <v>32</v>
      </c>
      <c r="Y2810" t="s">
        <v>283</v>
      </c>
    </row>
    <row r="2811" spans="1:25" x14ac:dyDescent="0.45">
      <c r="A2811" t="s">
        <v>274</v>
      </c>
      <c r="B2811" t="s">
        <v>306</v>
      </c>
      <c r="C2811">
        <v>2400</v>
      </c>
      <c r="D2811">
        <v>1001</v>
      </c>
      <c r="E2811" t="s">
        <v>305</v>
      </c>
      <c r="F2811">
        <v>2013</v>
      </c>
      <c r="G2811">
        <v>104</v>
      </c>
      <c r="H2811">
        <v>104</v>
      </c>
      <c r="I2811">
        <v>2623</v>
      </c>
      <c r="K2811">
        <v>1.2E-2</v>
      </c>
      <c r="L2811">
        <v>8.9999999999999998E-4</v>
      </c>
      <c r="M2811">
        <v>2292.6</v>
      </c>
      <c r="N2811">
        <v>5.8999999999999997E-2</v>
      </c>
      <c r="O2811">
        <v>9.0359999999999996</v>
      </c>
      <c r="P2811">
        <v>0.46310000000000001</v>
      </c>
      <c r="Q2811">
        <v>38825.1</v>
      </c>
      <c r="R2811" t="s">
        <v>34</v>
      </c>
      <c r="S2811" t="s">
        <v>38</v>
      </c>
      <c r="T2811" t="s">
        <v>28</v>
      </c>
      <c r="V2811" t="s">
        <v>32</v>
      </c>
      <c r="Y2811" t="s">
        <v>283</v>
      </c>
    </row>
    <row r="2812" spans="1:25" x14ac:dyDescent="0.45">
      <c r="A2812" t="s">
        <v>274</v>
      </c>
      <c r="B2812" t="s">
        <v>306</v>
      </c>
      <c r="C2812">
        <v>2400</v>
      </c>
      <c r="D2812">
        <v>1001</v>
      </c>
      <c r="E2812" t="s">
        <v>305</v>
      </c>
      <c r="F2812">
        <v>2014</v>
      </c>
      <c r="G2812">
        <v>135</v>
      </c>
      <c r="H2812">
        <v>135</v>
      </c>
      <c r="I2812">
        <v>3555</v>
      </c>
      <c r="K2812">
        <v>1.6E-2</v>
      </c>
      <c r="L2812">
        <v>8.0000000000000004E-4</v>
      </c>
      <c r="M2812">
        <v>3065</v>
      </c>
      <c r="N2812">
        <v>5.8999999999999997E-2</v>
      </c>
      <c r="O2812">
        <v>18.18</v>
      </c>
      <c r="P2812">
        <v>0.7</v>
      </c>
      <c r="Q2812">
        <v>51940.9</v>
      </c>
      <c r="R2812" t="s">
        <v>34</v>
      </c>
      <c r="S2812" t="s">
        <v>38</v>
      </c>
      <c r="T2812" t="s">
        <v>28</v>
      </c>
      <c r="V2812" t="s">
        <v>32</v>
      </c>
      <c r="Y2812" t="s">
        <v>283</v>
      </c>
    </row>
    <row r="2813" spans="1:25" x14ac:dyDescent="0.45">
      <c r="A2813" t="s">
        <v>274</v>
      </c>
      <c r="B2813" t="s">
        <v>306</v>
      </c>
      <c r="C2813">
        <v>2400</v>
      </c>
      <c r="D2813">
        <v>1001</v>
      </c>
      <c r="E2813" t="s">
        <v>305</v>
      </c>
      <c r="F2813">
        <v>2015</v>
      </c>
      <c r="G2813">
        <v>15</v>
      </c>
      <c r="H2813">
        <v>15</v>
      </c>
      <c r="I2813">
        <v>338</v>
      </c>
      <c r="K2813">
        <v>2E-3</v>
      </c>
      <c r="L2813">
        <v>5.9999999999999995E-4</v>
      </c>
      <c r="M2813">
        <v>307.2</v>
      </c>
      <c r="N2813">
        <v>5.8700000000000002E-2</v>
      </c>
      <c r="O2813">
        <v>1.8220000000000001</v>
      </c>
      <c r="P2813">
        <v>0.69989999999999997</v>
      </c>
      <c r="Q2813">
        <v>5206.2</v>
      </c>
      <c r="R2813" t="s">
        <v>34</v>
      </c>
      <c r="S2813" t="s">
        <v>38</v>
      </c>
      <c r="T2813" t="s">
        <v>28</v>
      </c>
      <c r="V2813" t="s">
        <v>32</v>
      </c>
      <c r="Y2813" t="s">
        <v>284</v>
      </c>
    </row>
    <row r="2814" spans="1:25" x14ac:dyDescent="0.45">
      <c r="A2814" t="s">
        <v>274</v>
      </c>
      <c r="B2814" t="s">
        <v>306</v>
      </c>
      <c r="C2814">
        <v>2400</v>
      </c>
      <c r="D2814">
        <v>11001</v>
      </c>
      <c r="E2814" t="s">
        <v>305</v>
      </c>
      <c r="F2814">
        <v>2009</v>
      </c>
      <c r="G2814">
        <v>182</v>
      </c>
      <c r="H2814">
        <v>182</v>
      </c>
      <c r="I2814">
        <v>4082</v>
      </c>
      <c r="K2814">
        <v>1.9E-2</v>
      </c>
      <c r="L2814">
        <v>1.9E-3</v>
      </c>
      <c r="M2814">
        <v>3578.5</v>
      </c>
      <c r="N2814">
        <v>5.9200000000000003E-2</v>
      </c>
      <c r="O2814">
        <v>8.0809999999999995</v>
      </c>
      <c r="P2814">
        <v>0.26889999999999997</v>
      </c>
      <c r="Q2814">
        <v>60646.1</v>
      </c>
      <c r="R2814" t="s">
        <v>34</v>
      </c>
      <c r="S2814" t="s">
        <v>38</v>
      </c>
      <c r="T2814" t="s">
        <v>28</v>
      </c>
      <c r="V2814" t="s">
        <v>32</v>
      </c>
      <c r="Y2814" t="s">
        <v>103</v>
      </c>
    </row>
    <row r="2815" spans="1:25" x14ac:dyDescent="0.45">
      <c r="A2815" t="s">
        <v>274</v>
      </c>
      <c r="B2815" t="s">
        <v>306</v>
      </c>
      <c r="C2815">
        <v>2400</v>
      </c>
      <c r="D2815">
        <v>11001</v>
      </c>
      <c r="E2815" t="s">
        <v>305</v>
      </c>
      <c r="F2815">
        <v>2010</v>
      </c>
      <c r="G2815">
        <v>433</v>
      </c>
      <c r="H2815">
        <v>433</v>
      </c>
      <c r="I2815">
        <v>11335</v>
      </c>
      <c r="K2815">
        <v>0.64</v>
      </c>
      <c r="L2815">
        <v>8.6999999999999994E-3</v>
      </c>
      <c r="M2815">
        <v>10056.5</v>
      </c>
      <c r="N2815">
        <v>5.9900000000000002E-2</v>
      </c>
      <c r="O2815">
        <v>18.577999999999999</v>
      </c>
      <c r="P2815">
        <v>0.22239999999999999</v>
      </c>
      <c r="Q2815">
        <v>168346.3</v>
      </c>
      <c r="R2815" t="s">
        <v>34</v>
      </c>
      <c r="S2815" t="s">
        <v>38</v>
      </c>
      <c r="T2815" t="s">
        <v>28</v>
      </c>
      <c r="V2815" t="s">
        <v>32</v>
      </c>
      <c r="Y2815" t="s">
        <v>103</v>
      </c>
    </row>
    <row r="2816" spans="1:25" x14ac:dyDescent="0.45">
      <c r="A2816" t="s">
        <v>274</v>
      </c>
      <c r="B2816" t="s">
        <v>306</v>
      </c>
      <c r="C2816">
        <v>2400</v>
      </c>
      <c r="D2816">
        <v>11001</v>
      </c>
      <c r="E2816" t="s">
        <v>305</v>
      </c>
      <c r="F2816">
        <v>2011</v>
      </c>
      <c r="G2816">
        <v>242</v>
      </c>
      <c r="H2816">
        <v>242</v>
      </c>
      <c r="I2816">
        <v>5786</v>
      </c>
      <c r="K2816">
        <v>0.18099999999999999</v>
      </c>
      <c r="L2816">
        <v>9.1000000000000004E-3</v>
      </c>
      <c r="M2816">
        <v>5070.6000000000004</v>
      </c>
      <c r="N2816">
        <v>0.06</v>
      </c>
      <c r="O2816">
        <v>14.48</v>
      </c>
      <c r="P2816">
        <v>0.34429999999999999</v>
      </c>
      <c r="Q2816">
        <v>85353.7</v>
      </c>
      <c r="R2816" t="s">
        <v>34</v>
      </c>
      <c r="S2816" t="s">
        <v>38</v>
      </c>
      <c r="T2816" t="s">
        <v>28</v>
      </c>
      <c r="V2816" t="s">
        <v>32</v>
      </c>
      <c r="Y2816" t="s">
        <v>103</v>
      </c>
    </row>
    <row r="2817" spans="1:25" x14ac:dyDescent="0.45">
      <c r="A2817" t="s">
        <v>274</v>
      </c>
      <c r="B2817" t="s">
        <v>306</v>
      </c>
      <c r="C2817">
        <v>2400</v>
      </c>
      <c r="D2817">
        <v>11001</v>
      </c>
      <c r="E2817" t="s">
        <v>305</v>
      </c>
      <c r="F2817">
        <v>2012</v>
      </c>
      <c r="G2817">
        <v>132</v>
      </c>
      <c r="H2817">
        <v>132</v>
      </c>
      <c r="I2817">
        <v>2898</v>
      </c>
      <c r="K2817">
        <v>1.4E-2</v>
      </c>
      <c r="L2817">
        <v>8.0000000000000004E-4</v>
      </c>
      <c r="M2817">
        <v>2591.9</v>
      </c>
      <c r="N2817">
        <v>5.8999999999999997E-2</v>
      </c>
      <c r="O2817">
        <v>9.2230000000000008</v>
      </c>
      <c r="P2817">
        <v>0.42</v>
      </c>
      <c r="Q2817">
        <v>43921.599999999999</v>
      </c>
      <c r="R2817" t="s">
        <v>34</v>
      </c>
      <c r="S2817" t="s">
        <v>38</v>
      </c>
      <c r="T2817" t="s">
        <v>28</v>
      </c>
      <c r="V2817" t="s">
        <v>32</v>
      </c>
      <c r="Y2817" t="s">
        <v>283</v>
      </c>
    </row>
    <row r="2818" spans="1:25" x14ac:dyDescent="0.45">
      <c r="A2818" t="s">
        <v>274</v>
      </c>
      <c r="B2818" t="s">
        <v>306</v>
      </c>
      <c r="C2818">
        <v>2400</v>
      </c>
      <c r="D2818">
        <v>11001</v>
      </c>
      <c r="E2818" t="s">
        <v>305</v>
      </c>
      <c r="F2818">
        <v>2013</v>
      </c>
      <c r="G2818">
        <v>107</v>
      </c>
      <c r="H2818">
        <v>107</v>
      </c>
      <c r="I2818">
        <v>2715</v>
      </c>
      <c r="K2818">
        <v>1.2E-2</v>
      </c>
      <c r="L2818">
        <v>8.0000000000000004E-4</v>
      </c>
      <c r="M2818">
        <v>2383.1</v>
      </c>
      <c r="N2818">
        <v>5.8999999999999997E-2</v>
      </c>
      <c r="O2818">
        <v>9.2050000000000001</v>
      </c>
      <c r="P2818">
        <v>0.45669999999999999</v>
      </c>
      <c r="Q2818">
        <v>40357.5</v>
      </c>
      <c r="R2818" t="s">
        <v>34</v>
      </c>
      <c r="S2818" t="s">
        <v>38</v>
      </c>
      <c r="T2818" t="s">
        <v>28</v>
      </c>
      <c r="V2818" t="s">
        <v>32</v>
      </c>
      <c r="Y2818" t="s">
        <v>283</v>
      </c>
    </row>
    <row r="2819" spans="1:25" x14ac:dyDescent="0.45">
      <c r="A2819" t="s">
        <v>274</v>
      </c>
      <c r="B2819" t="s">
        <v>306</v>
      </c>
      <c r="C2819">
        <v>2400</v>
      </c>
      <c r="D2819">
        <v>11001</v>
      </c>
      <c r="E2819" t="s">
        <v>305</v>
      </c>
      <c r="F2819">
        <v>2014</v>
      </c>
      <c r="G2819">
        <v>137</v>
      </c>
      <c r="H2819">
        <v>137</v>
      </c>
      <c r="I2819">
        <v>3645</v>
      </c>
      <c r="K2819">
        <v>1.6E-2</v>
      </c>
      <c r="L2819">
        <v>8.9999999999999998E-4</v>
      </c>
      <c r="M2819">
        <v>3140.6</v>
      </c>
      <c r="N2819">
        <v>5.8999999999999997E-2</v>
      </c>
      <c r="O2819">
        <v>18.632000000000001</v>
      </c>
      <c r="P2819">
        <v>0.7</v>
      </c>
      <c r="Q2819">
        <v>53233.8</v>
      </c>
      <c r="R2819" t="s">
        <v>34</v>
      </c>
      <c r="S2819" t="s">
        <v>38</v>
      </c>
      <c r="T2819" t="s">
        <v>28</v>
      </c>
      <c r="V2819" t="s">
        <v>32</v>
      </c>
      <c r="Y2819" t="s">
        <v>283</v>
      </c>
    </row>
    <row r="2820" spans="1:25" x14ac:dyDescent="0.45">
      <c r="A2820" t="s">
        <v>274</v>
      </c>
      <c r="B2820" t="s">
        <v>306</v>
      </c>
      <c r="C2820">
        <v>2400</v>
      </c>
      <c r="D2820">
        <v>11001</v>
      </c>
      <c r="E2820" t="s">
        <v>305</v>
      </c>
      <c r="F2820">
        <v>2015</v>
      </c>
      <c r="G2820">
        <v>16</v>
      </c>
      <c r="H2820">
        <v>16</v>
      </c>
      <c r="I2820">
        <v>401</v>
      </c>
      <c r="K2820">
        <v>2E-3</v>
      </c>
      <c r="L2820">
        <v>8.0000000000000004E-4</v>
      </c>
      <c r="M2820">
        <v>357.7</v>
      </c>
      <c r="N2820">
        <v>5.8900000000000001E-2</v>
      </c>
      <c r="O2820">
        <v>2.1219999999999999</v>
      </c>
      <c r="P2820">
        <v>0.69989999999999997</v>
      </c>
      <c r="Q2820">
        <v>6063.7</v>
      </c>
      <c r="R2820" t="s">
        <v>34</v>
      </c>
      <c r="S2820" t="s">
        <v>38</v>
      </c>
      <c r="T2820" t="s">
        <v>28</v>
      </c>
      <c r="V2820" t="s">
        <v>32</v>
      </c>
      <c r="Y2820" t="s">
        <v>284</v>
      </c>
    </row>
    <row r="2821" spans="1:25" x14ac:dyDescent="0.45">
      <c r="A2821" t="s">
        <v>274</v>
      </c>
      <c r="B2821" t="s">
        <v>306</v>
      </c>
      <c r="C2821">
        <v>2400</v>
      </c>
      <c r="D2821">
        <v>13001</v>
      </c>
      <c r="E2821" t="s">
        <v>305</v>
      </c>
      <c r="F2821">
        <v>2009</v>
      </c>
      <c r="G2821">
        <v>141</v>
      </c>
      <c r="H2821">
        <v>141</v>
      </c>
      <c r="I2821">
        <v>3284</v>
      </c>
      <c r="K2821">
        <v>0.20799999999999999</v>
      </c>
      <c r="L2821">
        <v>6.4999999999999997E-3</v>
      </c>
      <c r="M2821">
        <v>2920.2</v>
      </c>
      <c r="N2821">
        <v>5.9700000000000003E-2</v>
      </c>
      <c r="O2821">
        <v>6.6559999999999997</v>
      </c>
      <c r="P2821">
        <v>0.27360000000000001</v>
      </c>
      <c r="Q2821">
        <v>48770</v>
      </c>
      <c r="R2821" t="s">
        <v>34</v>
      </c>
      <c r="S2821" t="s">
        <v>38</v>
      </c>
      <c r="T2821" t="s">
        <v>28</v>
      </c>
      <c r="V2821" t="s">
        <v>32</v>
      </c>
      <c r="Y2821" t="s">
        <v>103</v>
      </c>
    </row>
    <row r="2822" spans="1:25" x14ac:dyDescent="0.45">
      <c r="A2822" t="s">
        <v>274</v>
      </c>
      <c r="B2822" t="s">
        <v>306</v>
      </c>
      <c r="C2822">
        <v>2400</v>
      </c>
      <c r="D2822">
        <v>13001</v>
      </c>
      <c r="E2822" t="s">
        <v>305</v>
      </c>
      <c r="F2822">
        <v>2010</v>
      </c>
      <c r="G2822">
        <v>325</v>
      </c>
      <c r="H2822">
        <v>325</v>
      </c>
      <c r="I2822">
        <v>8890</v>
      </c>
      <c r="K2822">
        <v>0.44500000000000001</v>
      </c>
      <c r="L2822">
        <v>8.3000000000000001E-3</v>
      </c>
      <c r="M2822">
        <v>7906.4</v>
      </c>
      <c r="N2822">
        <v>5.9799999999999999E-2</v>
      </c>
      <c r="O2822">
        <v>14.547000000000001</v>
      </c>
      <c r="P2822">
        <v>0.22289999999999999</v>
      </c>
      <c r="Q2822">
        <v>132533.29999999999</v>
      </c>
      <c r="R2822" t="s">
        <v>34</v>
      </c>
      <c r="S2822" t="s">
        <v>38</v>
      </c>
      <c r="T2822" t="s">
        <v>28</v>
      </c>
      <c r="V2822" t="s">
        <v>32</v>
      </c>
      <c r="Y2822" t="s">
        <v>103</v>
      </c>
    </row>
    <row r="2823" spans="1:25" x14ac:dyDescent="0.45">
      <c r="A2823" t="s">
        <v>274</v>
      </c>
      <c r="B2823" t="s">
        <v>306</v>
      </c>
      <c r="C2823">
        <v>2400</v>
      </c>
      <c r="D2823">
        <v>13001</v>
      </c>
      <c r="E2823" t="s">
        <v>305</v>
      </c>
      <c r="F2823">
        <v>2011</v>
      </c>
      <c r="G2823">
        <v>183</v>
      </c>
      <c r="H2823">
        <v>183</v>
      </c>
      <c r="I2823">
        <v>4420</v>
      </c>
      <c r="K2823">
        <v>0.27200000000000002</v>
      </c>
      <c r="L2823">
        <v>8.5000000000000006E-3</v>
      </c>
      <c r="M2823">
        <v>3898.9</v>
      </c>
      <c r="N2823">
        <v>5.9900000000000002E-2</v>
      </c>
      <c r="O2823">
        <v>11.673</v>
      </c>
      <c r="P2823">
        <v>0.3518</v>
      </c>
      <c r="Q2823">
        <v>65128.1</v>
      </c>
      <c r="R2823" t="s">
        <v>34</v>
      </c>
      <c r="S2823" t="s">
        <v>38</v>
      </c>
      <c r="T2823" t="s">
        <v>28</v>
      </c>
      <c r="V2823" t="s">
        <v>32</v>
      </c>
      <c r="Y2823" t="s">
        <v>103</v>
      </c>
    </row>
    <row r="2824" spans="1:25" x14ac:dyDescent="0.45">
      <c r="A2824" t="s">
        <v>274</v>
      </c>
      <c r="B2824" t="s">
        <v>306</v>
      </c>
      <c r="C2824">
        <v>2400</v>
      </c>
      <c r="D2824">
        <v>13001</v>
      </c>
      <c r="E2824" t="s">
        <v>305</v>
      </c>
      <c r="F2824">
        <v>2012</v>
      </c>
      <c r="G2824">
        <v>130</v>
      </c>
      <c r="H2824">
        <v>130</v>
      </c>
      <c r="I2824">
        <v>3372</v>
      </c>
      <c r="K2824">
        <v>1.4999999999999999E-2</v>
      </c>
      <c r="L2824">
        <v>8.9999999999999998E-4</v>
      </c>
      <c r="M2824">
        <v>3026.8</v>
      </c>
      <c r="N2824">
        <v>5.8999999999999997E-2</v>
      </c>
      <c r="O2824">
        <v>10.769</v>
      </c>
      <c r="P2824">
        <v>0.42</v>
      </c>
      <c r="Q2824">
        <v>51282.8</v>
      </c>
      <c r="R2824" t="s">
        <v>34</v>
      </c>
      <c r="S2824" t="s">
        <v>38</v>
      </c>
      <c r="T2824" t="s">
        <v>28</v>
      </c>
      <c r="V2824" t="s">
        <v>32</v>
      </c>
      <c r="Y2824" t="s">
        <v>283</v>
      </c>
    </row>
    <row r="2825" spans="1:25" x14ac:dyDescent="0.45">
      <c r="A2825" t="s">
        <v>274</v>
      </c>
      <c r="B2825" t="s">
        <v>306</v>
      </c>
      <c r="C2825">
        <v>2400</v>
      </c>
      <c r="D2825">
        <v>13001</v>
      </c>
      <c r="E2825" t="s">
        <v>305</v>
      </c>
      <c r="F2825">
        <v>2013</v>
      </c>
      <c r="G2825">
        <v>89</v>
      </c>
      <c r="H2825">
        <v>89</v>
      </c>
      <c r="I2825">
        <v>2344</v>
      </c>
      <c r="K2825">
        <v>0.01</v>
      </c>
      <c r="L2825">
        <v>8.0000000000000004E-4</v>
      </c>
      <c r="M2825">
        <v>2052.4</v>
      </c>
      <c r="N2825">
        <v>5.8999999999999997E-2</v>
      </c>
      <c r="O2825">
        <v>7.8540000000000001</v>
      </c>
      <c r="P2825">
        <v>0.46089999999999998</v>
      </c>
      <c r="Q2825">
        <v>34759.800000000003</v>
      </c>
      <c r="R2825" t="s">
        <v>34</v>
      </c>
      <c r="S2825" t="s">
        <v>38</v>
      </c>
      <c r="T2825" t="s">
        <v>28</v>
      </c>
      <c r="V2825" t="s">
        <v>32</v>
      </c>
      <c r="Y2825" t="s">
        <v>283</v>
      </c>
    </row>
    <row r="2826" spans="1:25" x14ac:dyDescent="0.45">
      <c r="A2826" t="s">
        <v>274</v>
      </c>
      <c r="B2826" t="s">
        <v>306</v>
      </c>
      <c r="C2826">
        <v>2400</v>
      </c>
      <c r="D2826">
        <v>13001</v>
      </c>
      <c r="E2826" t="s">
        <v>305</v>
      </c>
      <c r="F2826">
        <v>2014</v>
      </c>
      <c r="G2826">
        <v>105</v>
      </c>
      <c r="H2826">
        <v>105</v>
      </c>
      <c r="I2826">
        <v>2787</v>
      </c>
      <c r="K2826">
        <v>1.2E-2</v>
      </c>
      <c r="L2826">
        <v>8.9999999999999998E-4</v>
      </c>
      <c r="M2826">
        <v>2405</v>
      </c>
      <c r="N2826">
        <v>5.8999999999999997E-2</v>
      </c>
      <c r="O2826">
        <v>14.266999999999999</v>
      </c>
      <c r="P2826">
        <v>0.7</v>
      </c>
      <c r="Q2826">
        <v>40762.6</v>
      </c>
      <c r="R2826" t="s">
        <v>34</v>
      </c>
      <c r="S2826" t="s">
        <v>38</v>
      </c>
      <c r="T2826" t="s">
        <v>28</v>
      </c>
      <c r="V2826" t="s">
        <v>32</v>
      </c>
      <c r="Y2826" t="s">
        <v>283</v>
      </c>
    </row>
    <row r="2827" spans="1:25" x14ac:dyDescent="0.45">
      <c r="A2827" t="s">
        <v>274</v>
      </c>
      <c r="B2827" t="s">
        <v>306</v>
      </c>
      <c r="C2827">
        <v>2400</v>
      </c>
      <c r="D2827">
        <v>13001</v>
      </c>
      <c r="E2827" t="s">
        <v>305</v>
      </c>
      <c r="F2827">
        <v>2015</v>
      </c>
      <c r="G2827">
        <v>8</v>
      </c>
      <c r="H2827">
        <v>8</v>
      </c>
      <c r="I2827">
        <v>224</v>
      </c>
      <c r="K2827">
        <v>1E-3</v>
      </c>
      <c r="L2827">
        <v>8.9999999999999998E-4</v>
      </c>
      <c r="M2827">
        <v>194</v>
      </c>
      <c r="N2827">
        <v>5.8999999999999997E-2</v>
      </c>
      <c r="O2827">
        <v>1.1499999999999999</v>
      </c>
      <c r="P2827">
        <v>0.70009999999999994</v>
      </c>
      <c r="Q2827">
        <v>3286.5</v>
      </c>
      <c r="R2827" t="s">
        <v>34</v>
      </c>
      <c r="S2827" t="s">
        <v>38</v>
      </c>
      <c r="T2827" t="s">
        <v>28</v>
      </c>
      <c r="V2827" t="s">
        <v>32</v>
      </c>
      <c r="Y2827" t="s">
        <v>284</v>
      </c>
    </row>
    <row r="2828" spans="1:25" x14ac:dyDescent="0.45">
      <c r="A2828" t="s">
        <v>274</v>
      </c>
      <c r="B2828" t="s">
        <v>306</v>
      </c>
      <c r="C2828">
        <v>2400</v>
      </c>
      <c r="D2828">
        <v>15001</v>
      </c>
      <c r="E2828" t="s">
        <v>305</v>
      </c>
      <c r="F2828">
        <v>2009</v>
      </c>
      <c r="G2828">
        <v>108</v>
      </c>
      <c r="H2828">
        <v>108</v>
      </c>
      <c r="I2828">
        <v>2897</v>
      </c>
      <c r="K2828">
        <v>0.70499999999999996</v>
      </c>
      <c r="L2828">
        <v>2.69E-2</v>
      </c>
      <c r="M2828">
        <v>2676.3</v>
      </c>
      <c r="N2828">
        <v>6.1800000000000001E-2</v>
      </c>
      <c r="O2828">
        <v>8.3559999999999999</v>
      </c>
      <c r="P2828">
        <v>0.36670000000000003</v>
      </c>
      <c r="Q2828">
        <v>42795.9</v>
      </c>
      <c r="R2828" t="s">
        <v>34</v>
      </c>
      <c r="S2828" t="s">
        <v>38</v>
      </c>
      <c r="T2828" t="s">
        <v>28</v>
      </c>
      <c r="V2828" t="s">
        <v>32</v>
      </c>
      <c r="Y2828" t="s">
        <v>103</v>
      </c>
    </row>
    <row r="2829" spans="1:25" x14ac:dyDescent="0.45">
      <c r="A2829" t="s">
        <v>274</v>
      </c>
      <c r="B2829" t="s">
        <v>306</v>
      </c>
      <c r="C2829">
        <v>2400</v>
      </c>
      <c r="D2829">
        <v>15001</v>
      </c>
      <c r="E2829" t="s">
        <v>305</v>
      </c>
      <c r="F2829">
        <v>2010</v>
      </c>
      <c r="G2829">
        <v>273</v>
      </c>
      <c r="H2829">
        <v>273</v>
      </c>
      <c r="I2829">
        <v>7476</v>
      </c>
      <c r="K2829">
        <v>0.505</v>
      </c>
      <c r="L2829">
        <v>8.2000000000000007E-3</v>
      </c>
      <c r="M2829">
        <v>6661.2</v>
      </c>
      <c r="N2829">
        <v>5.9799999999999999E-2</v>
      </c>
      <c r="O2829">
        <v>13.65</v>
      </c>
      <c r="P2829">
        <v>0.24179999999999999</v>
      </c>
      <c r="Q2829">
        <v>111223.7</v>
      </c>
      <c r="R2829" t="s">
        <v>34</v>
      </c>
      <c r="S2829" t="s">
        <v>38</v>
      </c>
      <c r="T2829" t="s">
        <v>28</v>
      </c>
      <c r="V2829" t="s">
        <v>32</v>
      </c>
      <c r="Y2829" t="s">
        <v>103</v>
      </c>
    </row>
    <row r="2830" spans="1:25" x14ac:dyDescent="0.45">
      <c r="A2830" t="s">
        <v>274</v>
      </c>
      <c r="B2830" t="s">
        <v>306</v>
      </c>
      <c r="C2830">
        <v>2400</v>
      </c>
      <c r="D2830">
        <v>15001</v>
      </c>
      <c r="E2830" t="s">
        <v>305</v>
      </c>
      <c r="F2830">
        <v>2011</v>
      </c>
      <c r="G2830">
        <v>173</v>
      </c>
      <c r="H2830">
        <v>173</v>
      </c>
      <c r="I2830">
        <v>4293</v>
      </c>
      <c r="K2830">
        <v>0.23699999999999999</v>
      </c>
      <c r="L2830">
        <v>7.7999999999999996E-3</v>
      </c>
      <c r="M2830">
        <v>3788.1</v>
      </c>
      <c r="N2830">
        <v>5.9799999999999999E-2</v>
      </c>
      <c r="O2830">
        <v>11.254</v>
      </c>
      <c r="P2830">
        <v>0.35120000000000001</v>
      </c>
      <c r="Q2830">
        <v>63375.8</v>
      </c>
      <c r="R2830" t="s">
        <v>34</v>
      </c>
      <c r="S2830" t="s">
        <v>38</v>
      </c>
      <c r="T2830" t="s">
        <v>28</v>
      </c>
      <c r="V2830" t="s">
        <v>32</v>
      </c>
      <c r="Y2830" t="s">
        <v>103</v>
      </c>
    </row>
    <row r="2831" spans="1:25" x14ac:dyDescent="0.45">
      <c r="A2831" t="s">
        <v>274</v>
      </c>
      <c r="B2831" t="s">
        <v>306</v>
      </c>
      <c r="C2831">
        <v>2400</v>
      </c>
      <c r="D2831">
        <v>15001</v>
      </c>
      <c r="E2831" t="s">
        <v>305</v>
      </c>
      <c r="F2831">
        <v>2012</v>
      </c>
      <c r="G2831">
        <v>110</v>
      </c>
      <c r="H2831">
        <v>110</v>
      </c>
      <c r="I2831">
        <v>2987</v>
      </c>
      <c r="K2831">
        <v>1.4E-2</v>
      </c>
      <c r="L2831">
        <v>8.9999999999999998E-4</v>
      </c>
      <c r="M2831">
        <v>2686.5</v>
      </c>
      <c r="N2831">
        <v>5.8999999999999997E-2</v>
      </c>
      <c r="O2831">
        <v>9.5589999999999993</v>
      </c>
      <c r="P2831">
        <v>0.42</v>
      </c>
      <c r="Q2831">
        <v>45516.9</v>
      </c>
      <c r="R2831" t="s">
        <v>34</v>
      </c>
      <c r="S2831" t="s">
        <v>38</v>
      </c>
      <c r="T2831" t="s">
        <v>28</v>
      </c>
      <c r="V2831" t="s">
        <v>32</v>
      </c>
      <c r="Y2831" t="s">
        <v>283</v>
      </c>
    </row>
    <row r="2832" spans="1:25" x14ac:dyDescent="0.45">
      <c r="A2832" t="s">
        <v>274</v>
      </c>
      <c r="B2832" t="s">
        <v>306</v>
      </c>
      <c r="C2832">
        <v>2400</v>
      </c>
      <c r="D2832">
        <v>15001</v>
      </c>
      <c r="E2832" t="s">
        <v>305</v>
      </c>
      <c r="F2832">
        <v>2013</v>
      </c>
      <c r="G2832">
        <v>84</v>
      </c>
      <c r="H2832">
        <v>84</v>
      </c>
      <c r="I2832">
        <v>2234</v>
      </c>
      <c r="K2832">
        <v>0.01</v>
      </c>
      <c r="L2832">
        <v>8.9999999999999998E-4</v>
      </c>
      <c r="M2832">
        <v>1945.3</v>
      </c>
      <c r="N2832">
        <v>5.8999999999999997E-2</v>
      </c>
      <c r="O2832">
        <v>7.5670000000000002</v>
      </c>
      <c r="P2832">
        <v>0.4667</v>
      </c>
      <c r="Q2832">
        <v>32950</v>
      </c>
      <c r="R2832" t="s">
        <v>34</v>
      </c>
      <c r="S2832" t="s">
        <v>38</v>
      </c>
      <c r="T2832" t="s">
        <v>28</v>
      </c>
      <c r="V2832" t="s">
        <v>32</v>
      </c>
      <c r="Y2832" t="s">
        <v>283</v>
      </c>
    </row>
    <row r="2833" spans="1:25" x14ac:dyDescent="0.45">
      <c r="A2833" t="s">
        <v>274</v>
      </c>
      <c r="B2833" t="s">
        <v>306</v>
      </c>
      <c r="C2833">
        <v>2400</v>
      </c>
      <c r="D2833">
        <v>15001</v>
      </c>
      <c r="E2833" t="s">
        <v>305</v>
      </c>
      <c r="F2833">
        <v>2014</v>
      </c>
      <c r="G2833">
        <v>114</v>
      </c>
      <c r="H2833">
        <v>114</v>
      </c>
      <c r="I2833">
        <v>3352</v>
      </c>
      <c r="K2833">
        <v>1.4999999999999999E-2</v>
      </c>
      <c r="L2833">
        <v>8.9999999999999998E-4</v>
      </c>
      <c r="M2833">
        <v>2909</v>
      </c>
      <c r="N2833">
        <v>5.8999999999999997E-2</v>
      </c>
      <c r="O2833">
        <v>17.254000000000001</v>
      </c>
      <c r="P2833">
        <v>0.7</v>
      </c>
      <c r="Q2833">
        <v>49296.3</v>
      </c>
      <c r="R2833" t="s">
        <v>34</v>
      </c>
      <c r="S2833" t="s">
        <v>38</v>
      </c>
      <c r="T2833" t="s">
        <v>28</v>
      </c>
      <c r="V2833" t="s">
        <v>32</v>
      </c>
      <c r="Y2833" t="s">
        <v>283</v>
      </c>
    </row>
    <row r="2834" spans="1:25" x14ac:dyDescent="0.45">
      <c r="A2834" t="s">
        <v>274</v>
      </c>
      <c r="B2834" t="s">
        <v>306</v>
      </c>
      <c r="C2834">
        <v>2400</v>
      </c>
      <c r="D2834">
        <v>15001</v>
      </c>
      <c r="E2834" t="s">
        <v>305</v>
      </c>
      <c r="F2834">
        <v>2015</v>
      </c>
      <c r="G2834">
        <v>5</v>
      </c>
      <c r="H2834">
        <v>5</v>
      </c>
      <c r="I2834">
        <v>116</v>
      </c>
      <c r="K2834">
        <v>1E-3</v>
      </c>
      <c r="L2834">
        <v>8.0000000000000004E-4</v>
      </c>
      <c r="M2834">
        <v>102.3</v>
      </c>
      <c r="N2834">
        <v>5.8799999999999998E-2</v>
      </c>
      <c r="O2834">
        <v>0.60699999999999998</v>
      </c>
      <c r="P2834">
        <v>0.7</v>
      </c>
      <c r="Q2834">
        <v>1734.7</v>
      </c>
      <c r="R2834" t="s">
        <v>34</v>
      </c>
      <c r="S2834" t="s">
        <v>38</v>
      </c>
      <c r="T2834" t="s">
        <v>28</v>
      </c>
      <c r="V2834" t="s">
        <v>32</v>
      </c>
      <c r="Y2834" t="s">
        <v>284</v>
      </c>
    </row>
    <row r="2835" spans="1:25" x14ac:dyDescent="0.45">
      <c r="A2835" t="s">
        <v>274</v>
      </c>
      <c r="B2835" t="s">
        <v>306</v>
      </c>
      <c r="C2835">
        <v>2400</v>
      </c>
      <c r="D2835">
        <v>17001</v>
      </c>
      <c r="E2835" t="s">
        <v>305</v>
      </c>
      <c r="F2835">
        <v>2009</v>
      </c>
      <c r="G2835">
        <v>153</v>
      </c>
      <c r="H2835">
        <v>153</v>
      </c>
      <c r="I2835">
        <v>2703</v>
      </c>
      <c r="K2835">
        <v>5.8000000000000003E-2</v>
      </c>
      <c r="L2835">
        <v>7.3000000000000001E-3</v>
      </c>
      <c r="M2835">
        <v>2377.4</v>
      </c>
      <c r="N2835">
        <v>5.9700000000000003E-2</v>
      </c>
      <c r="O2835">
        <v>5.3339999999999996</v>
      </c>
      <c r="P2835">
        <v>0.27160000000000001</v>
      </c>
      <c r="Q2835">
        <v>40113.800000000003</v>
      </c>
      <c r="R2835" t="s">
        <v>34</v>
      </c>
      <c r="S2835" t="s">
        <v>38</v>
      </c>
      <c r="T2835" t="s">
        <v>28</v>
      </c>
      <c r="V2835" t="s">
        <v>32</v>
      </c>
      <c r="Y2835" t="s">
        <v>103</v>
      </c>
    </row>
    <row r="2836" spans="1:25" x14ac:dyDescent="0.45">
      <c r="A2836" t="s">
        <v>274</v>
      </c>
      <c r="B2836" t="s">
        <v>306</v>
      </c>
      <c r="C2836">
        <v>2400</v>
      </c>
      <c r="D2836">
        <v>17001</v>
      </c>
      <c r="E2836" t="s">
        <v>305</v>
      </c>
      <c r="F2836">
        <v>2010</v>
      </c>
      <c r="G2836">
        <v>339</v>
      </c>
      <c r="H2836">
        <v>339</v>
      </c>
      <c r="I2836">
        <v>8619</v>
      </c>
      <c r="K2836">
        <v>0.56399999999999995</v>
      </c>
      <c r="L2836">
        <v>1.03E-2</v>
      </c>
      <c r="M2836">
        <v>7653.2</v>
      </c>
      <c r="N2836">
        <v>6.0100000000000001E-2</v>
      </c>
      <c r="O2836">
        <v>14.430999999999999</v>
      </c>
      <c r="P2836">
        <v>0.23230000000000001</v>
      </c>
      <c r="Q2836">
        <v>127837.3</v>
      </c>
      <c r="R2836" t="s">
        <v>34</v>
      </c>
      <c r="S2836" t="s">
        <v>38</v>
      </c>
      <c r="T2836" t="s">
        <v>28</v>
      </c>
      <c r="V2836" t="s">
        <v>32</v>
      </c>
      <c r="Y2836" t="s">
        <v>103</v>
      </c>
    </row>
    <row r="2837" spans="1:25" x14ac:dyDescent="0.45">
      <c r="A2837" t="s">
        <v>274</v>
      </c>
      <c r="B2837" t="s">
        <v>306</v>
      </c>
      <c r="C2837">
        <v>2400</v>
      </c>
      <c r="D2837">
        <v>17001</v>
      </c>
      <c r="E2837" t="s">
        <v>305</v>
      </c>
      <c r="F2837">
        <v>2011</v>
      </c>
      <c r="G2837">
        <v>233</v>
      </c>
      <c r="H2837">
        <v>233</v>
      </c>
      <c r="I2837">
        <v>5603</v>
      </c>
      <c r="K2837">
        <v>0.105</v>
      </c>
      <c r="L2837">
        <v>6.8999999999999999E-3</v>
      </c>
      <c r="M2837">
        <v>4899.3999999999996</v>
      </c>
      <c r="N2837">
        <v>5.9700000000000003E-2</v>
      </c>
      <c r="O2837">
        <v>14.12</v>
      </c>
      <c r="P2837">
        <v>0.34870000000000001</v>
      </c>
      <c r="Q2837">
        <v>82718.7</v>
      </c>
      <c r="R2837" t="s">
        <v>34</v>
      </c>
      <c r="S2837" t="s">
        <v>38</v>
      </c>
      <c r="T2837" t="s">
        <v>28</v>
      </c>
      <c r="V2837" t="s">
        <v>32</v>
      </c>
      <c r="Y2837" t="s">
        <v>103</v>
      </c>
    </row>
    <row r="2838" spans="1:25" x14ac:dyDescent="0.45">
      <c r="A2838" t="s">
        <v>274</v>
      </c>
      <c r="B2838" t="s">
        <v>306</v>
      </c>
      <c r="C2838">
        <v>2400</v>
      </c>
      <c r="D2838">
        <v>17001</v>
      </c>
      <c r="E2838" t="s">
        <v>305</v>
      </c>
      <c r="F2838">
        <v>2012</v>
      </c>
      <c r="G2838">
        <v>133</v>
      </c>
      <c r="H2838">
        <v>133</v>
      </c>
      <c r="I2838">
        <v>3328</v>
      </c>
      <c r="K2838">
        <v>1.6E-2</v>
      </c>
      <c r="L2838">
        <v>8.9999999999999998E-4</v>
      </c>
      <c r="M2838">
        <v>2989.6</v>
      </c>
      <c r="N2838">
        <v>5.8999999999999997E-2</v>
      </c>
      <c r="O2838">
        <v>10.638999999999999</v>
      </c>
      <c r="P2838">
        <v>0.42</v>
      </c>
      <c r="Q2838">
        <v>50661.5</v>
      </c>
      <c r="R2838" t="s">
        <v>34</v>
      </c>
      <c r="S2838" t="s">
        <v>38</v>
      </c>
      <c r="T2838" t="s">
        <v>28</v>
      </c>
      <c r="V2838" t="s">
        <v>32</v>
      </c>
      <c r="Y2838" t="s">
        <v>283</v>
      </c>
    </row>
    <row r="2839" spans="1:25" x14ac:dyDescent="0.45">
      <c r="A2839" t="s">
        <v>274</v>
      </c>
      <c r="B2839" t="s">
        <v>306</v>
      </c>
      <c r="C2839">
        <v>2400</v>
      </c>
      <c r="D2839">
        <v>17001</v>
      </c>
      <c r="E2839" t="s">
        <v>305</v>
      </c>
      <c r="F2839">
        <v>2013</v>
      </c>
      <c r="G2839">
        <v>102</v>
      </c>
      <c r="H2839">
        <v>102</v>
      </c>
      <c r="I2839">
        <v>2585</v>
      </c>
      <c r="K2839">
        <v>1.0999999999999999E-2</v>
      </c>
      <c r="L2839">
        <v>8.9999999999999998E-4</v>
      </c>
      <c r="M2839">
        <v>2240.6999999999998</v>
      </c>
      <c r="N2839">
        <v>5.8999999999999997E-2</v>
      </c>
      <c r="O2839">
        <v>8.8320000000000007</v>
      </c>
      <c r="P2839">
        <v>0.46389999999999998</v>
      </c>
      <c r="Q2839">
        <v>37956.300000000003</v>
      </c>
      <c r="R2839" t="s">
        <v>34</v>
      </c>
      <c r="S2839" t="s">
        <v>38</v>
      </c>
      <c r="T2839" t="s">
        <v>28</v>
      </c>
      <c r="V2839" t="s">
        <v>32</v>
      </c>
      <c r="Y2839" t="s">
        <v>283</v>
      </c>
    </row>
    <row r="2840" spans="1:25" x14ac:dyDescent="0.45">
      <c r="A2840" t="s">
        <v>274</v>
      </c>
      <c r="B2840" t="s">
        <v>306</v>
      </c>
      <c r="C2840">
        <v>2400</v>
      </c>
      <c r="D2840">
        <v>17001</v>
      </c>
      <c r="E2840" t="s">
        <v>305</v>
      </c>
      <c r="F2840">
        <v>2014</v>
      </c>
      <c r="G2840">
        <v>149</v>
      </c>
      <c r="H2840">
        <v>149</v>
      </c>
      <c r="I2840">
        <v>4156</v>
      </c>
      <c r="K2840">
        <v>1.9E-2</v>
      </c>
      <c r="L2840">
        <v>8.9999999999999998E-4</v>
      </c>
      <c r="M2840">
        <v>3578.3</v>
      </c>
      <c r="N2840">
        <v>5.8999999999999997E-2</v>
      </c>
      <c r="O2840">
        <v>21.225000000000001</v>
      </c>
      <c r="P2840">
        <v>0.69989999999999997</v>
      </c>
      <c r="Q2840">
        <v>60640.7</v>
      </c>
      <c r="R2840" t="s">
        <v>34</v>
      </c>
      <c r="S2840" t="s">
        <v>38</v>
      </c>
      <c r="T2840" t="s">
        <v>28</v>
      </c>
      <c r="V2840" t="s">
        <v>32</v>
      </c>
      <c r="Y2840" t="s">
        <v>283</v>
      </c>
    </row>
    <row r="2841" spans="1:25" x14ac:dyDescent="0.45">
      <c r="A2841" t="s">
        <v>274</v>
      </c>
      <c r="B2841" t="s">
        <v>306</v>
      </c>
      <c r="C2841">
        <v>2400</v>
      </c>
      <c r="D2841">
        <v>17001</v>
      </c>
      <c r="E2841" t="s">
        <v>305</v>
      </c>
      <c r="F2841">
        <v>2015</v>
      </c>
      <c r="G2841">
        <v>16</v>
      </c>
      <c r="H2841">
        <v>16</v>
      </c>
      <c r="I2841">
        <v>481</v>
      </c>
      <c r="K2841">
        <v>2E-3</v>
      </c>
      <c r="L2841">
        <v>8.9999999999999998E-4</v>
      </c>
      <c r="M2841">
        <v>425.2</v>
      </c>
      <c r="N2841">
        <v>5.8999999999999997E-2</v>
      </c>
      <c r="O2841">
        <v>2.5230000000000001</v>
      </c>
      <c r="P2841">
        <v>0.70009999999999994</v>
      </c>
      <c r="Q2841">
        <v>7206.9</v>
      </c>
      <c r="R2841" t="s">
        <v>34</v>
      </c>
      <c r="S2841" t="s">
        <v>38</v>
      </c>
      <c r="T2841" t="s">
        <v>28</v>
      </c>
      <c r="V2841" t="s">
        <v>32</v>
      </c>
      <c r="Y2841" t="s">
        <v>284</v>
      </c>
    </row>
    <row r="2842" spans="1:25" x14ac:dyDescent="0.45">
      <c r="A2842" t="s">
        <v>274</v>
      </c>
      <c r="B2842" t="s">
        <v>306</v>
      </c>
      <c r="C2842">
        <v>2400</v>
      </c>
      <c r="D2842">
        <v>19001</v>
      </c>
      <c r="E2842" t="s">
        <v>305</v>
      </c>
      <c r="F2842">
        <v>2009</v>
      </c>
      <c r="G2842">
        <v>203</v>
      </c>
      <c r="H2842">
        <v>203</v>
      </c>
      <c r="I2842">
        <v>3573</v>
      </c>
      <c r="K2842">
        <v>0.26600000000000001</v>
      </c>
      <c r="L2842">
        <v>1.0500000000000001E-2</v>
      </c>
      <c r="M2842">
        <v>3180.8</v>
      </c>
      <c r="N2842">
        <v>6.0100000000000001E-2</v>
      </c>
      <c r="O2842">
        <v>7.165</v>
      </c>
      <c r="P2842">
        <v>0.2727</v>
      </c>
      <c r="Q2842">
        <v>52996.5</v>
      </c>
      <c r="R2842" t="s">
        <v>34</v>
      </c>
      <c r="S2842" t="s">
        <v>38</v>
      </c>
      <c r="T2842" t="s">
        <v>28</v>
      </c>
      <c r="V2842" t="s">
        <v>32</v>
      </c>
      <c r="Y2842" t="s">
        <v>103</v>
      </c>
    </row>
    <row r="2843" spans="1:25" x14ac:dyDescent="0.45">
      <c r="A2843" t="s">
        <v>274</v>
      </c>
      <c r="B2843" t="s">
        <v>306</v>
      </c>
      <c r="C2843">
        <v>2400</v>
      </c>
      <c r="D2843">
        <v>19001</v>
      </c>
      <c r="E2843" t="s">
        <v>305</v>
      </c>
      <c r="F2843">
        <v>2010</v>
      </c>
      <c r="G2843">
        <v>360</v>
      </c>
      <c r="H2843">
        <v>360</v>
      </c>
      <c r="I2843">
        <v>8971</v>
      </c>
      <c r="K2843">
        <v>0.63500000000000001</v>
      </c>
      <c r="L2843">
        <v>1.09E-2</v>
      </c>
      <c r="M2843">
        <v>7960</v>
      </c>
      <c r="N2843">
        <v>6.0100000000000001E-2</v>
      </c>
      <c r="O2843">
        <v>14.835000000000001</v>
      </c>
      <c r="P2843">
        <v>0.2253</v>
      </c>
      <c r="Q2843">
        <v>132786.1</v>
      </c>
      <c r="R2843" t="s">
        <v>34</v>
      </c>
      <c r="S2843" t="s">
        <v>38</v>
      </c>
      <c r="T2843" t="s">
        <v>28</v>
      </c>
      <c r="V2843" t="s">
        <v>32</v>
      </c>
      <c r="Y2843" t="s">
        <v>103</v>
      </c>
    </row>
    <row r="2844" spans="1:25" x14ac:dyDescent="0.45">
      <c r="A2844" t="s">
        <v>274</v>
      </c>
      <c r="B2844" t="s">
        <v>306</v>
      </c>
      <c r="C2844">
        <v>2400</v>
      </c>
      <c r="D2844">
        <v>19001</v>
      </c>
      <c r="E2844" t="s">
        <v>305</v>
      </c>
      <c r="F2844">
        <v>2011</v>
      </c>
      <c r="G2844">
        <v>245</v>
      </c>
      <c r="H2844">
        <v>245</v>
      </c>
      <c r="I2844">
        <v>5968</v>
      </c>
      <c r="K2844">
        <v>0.123</v>
      </c>
      <c r="L2844">
        <v>5.7999999999999996E-3</v>
      </c>
      <c r="M2844">
        <v>5222</v>
      </c>
      <c r="N2844">
        <v>5.96E-2</v>
      </c>
      <c r="O2844">
        <v>15.157999999999999</v>
      </c>
      <c r="P2844">
        <v>0.34310000000000002</v>
      </c>
      <c r="Q2844">
        <v>88132</v>
      </c>
      <c r="R2844" t="s">
        <v>34</v>
      </c>
      <c r="S2844" t="s">
        <v>38</v>
      </c>
      <c r="T2844" t="s">
        <v>28</v>
      </c>
      <c r="V2844" t="s">
        <v>32</v>
      </c>
      <c r="Y2844" t="s">
        <v>103</v>
      </c>
    </row>
    <row r="2845" spans="1:25" x14ac:dyDescent="0.45">
      <c r="A2845" t="s">
        <v>274</v>
      </c>
      <c r="B2845" t="s">
        <v>306</v>
      </c>
      <c r="C2845">
        <v>2400</v>
      </c>
      <c r="D2845">
        <v>19001</v>
      </c>
      <c r="E2845" t="s">
        <v>305</v>
      </c>
      <c r="F2845">
        <v>2012</v>
      </c>
      <c r="G2845">
        <v>139</v>
      </c>
      <c r="H2845">
        <v>139</v>
      </c>
      <c r="I2845">
        <v>3485</v>
      </c>
      <c r="K2845">
        <v>1.6E-2</v>
      </c>
      <c r="L2845">
        <v>8.9999999999999998E-4</v>
      </c>
      <c r="M2845">
        <v>3135.6</v>
      </c>
      <c r="N2845">
        <v>5.8999999999999997E-2</v>
      </c>
      <c r="O2845">
        <v>11.157999999999999</v>
      </c>
      <c r="P2845">
        <v>0.42</v>
      </c>
      <c r="Q2845">
        <v>53132.2</v>
      </c>
      <c r="R2845" t="s">
        <v>34</v>
      </c>
      <c r="S2845" t="s">
        <v>38</v>
      </c>
      <c r="T2845" t="s">
        <v>28</v>
      </c>
      <c r="V2845" t="s">
        <v>32</v>
      </c>
      <c r="Y2845" t="s">
        <v>283</v>
      </c>
    </row>
    <row r="2846" spans="1:25" x14ac:dyDescent="0.45">
      <c r="A2846" t="s">
        <v>274</v>
      </c>
      <c r="B2846" t="s">
        <v>306</v>
      </c>
      <c r="C2846">
        <v>2400</v>
      </c>
      <c r="D2846">
        <v>19001</v>
      </c>
      <c r="E2846" t="s">
        <v>305</v>
      </c>
      <c r="F2846">
        <v>2013</v>
      </c>
      <c r="G2846">
        <v>103</v>
      </c>
      <c r="H2846">
        <v>103</v>
      </c>
      <c r="I2846">
        <v>2527</v>
      </c>
      <c r="K2846">
        <v>1.0999999999999999E-2</v>
      </c>
      <c r="L2846">
        <v>8.0000000000000004E-4</v>
      </c>
      <c r="M2846">
        <v>2189.6</v>
      </c>
      <c r="N2846">
        <v>5.8999999999999997E-2</v>
      </c>
      <c r="O2846">
        <v>8.6449999999999996</v>
      </c>
      <c r="P2846">
        <v>0.46350000000000002</v>
      </c>
      <c r="Q2846">
        <v>37080.6</v>
      </c>
      <c r="R2846" t="s">
        <v>34</v>
      </c>
      <c r="S2846" t="s">
        <v>38</v>
      </c>
      <c r="T2846" t="s">
        <v>28</v>
      </c>
      <c r="V2846" t="s">
        <v>32</v>
      </c>
      <c r="Y2846" t="s">
        <v>283</v>
      </c>
    </row>
    <row r="2847" spans="1:25" x14ac:dyDescent="0.45">
      <c r="A2847" t="s">
        <v>274</v>
      </c>
      <c r="B2847" t="s">
        <v>306</v>
      </c>
      <c r="C2847">
        <v>2400</v>
      </c>
      <c r="D2847">
        <v>19001</v>
      </c>
      <c r="E2847" t="s">
        <v>305</v>
      </c>
      <c r="F2847">
        <v>2014</v>
      </c>
      <c r="G2847">
        <v>144</v>
      </c>
      <c r="H2847">
        <v>144</v>
      </c>
      <c r="I2847">
        <v>3963</v>
      </c>
      <c r="K2847">
        <v>1.7999999999999999E-2</v>
      </c>
      <c r="L2847">
        <v>8.0000000000000004E-4</v>
      </c>
      <c r="M2847">
        <v>3413.6</v>
      </c>
      <c r="N2847">
        <v>5.8999999999999997E-2</v>
      </c>
      <c r="O2847">
        <v>20.248000000000001</v>
      </c>
      <c r="P2847">
        <v>0.7</v>
      </c>
      <c r="Q2847">
        <v>57849.4</v>
      </c>
      <c r="R2847" t="s">
        <v>34</v>
      </c>
      <c r="S2847" t="s">
        <v>38</v>
      </c>
      <c r="T2847" t="s">
        <v>28</v>
      </c>
      <c r="V2847" t="s">
        <v>32</v>
      </c>
      <c r="Y2847" t="s">
        <v>283</v>
      </c>
    </row>
    <row r="2848" spans="1:25" x14ac:dyDescent="0.45">
      <c r="A2848" t="s">
        <v>274</v>
      </c>
      <c r="B2848" t="s">
        <v>306</v>
      </c>
      <c r="C2848">
        <v>2400</v>
      </c>
      <c r="D2848">
        <v>19001</v>
      </c>
      <c r="E2848" t="s">
        <v>305</v>
      </c>
      <c r="F2848">
        <v>2015</v>
      </c>
      <c r="G2848">
        <v>18</v>
      </c>
      <c r="H2848">
        <v>18</v>
      </c>
      <c r="I2848">
        <v>499</v>
      </c>
      <c r="K2848">
        <v>2E-3</v>
      </c>
      <c r="L2848">
        <v>8.0000000000000004E-4</v>
      </c>
      <c r="M2848">
        <v>441.8</v>
      </c>
      <c r="N2848">
        <v>5.8900000000000001E-2</v>
      </c>
      <c r="O2848">
        <v>2.621</v>
      </c>
      <c r="P2848">
        <v>0.70009999999999994</v>
      </c>
      <c r="Q2848">
        <v>7488.2</v>
      </c>
      <c r="R2848" t="s">
        <v>34</v>
      </c>
      <c r="S2848" t="s">
        <v>38</v>
      </c>
      <c r="T2848" t="s">
        <v>28</v>
      </c>
      <c r="V2848" t="s">
        <v>32</v>
      </c>
      <c r="Y2848" t="s">
        <v>284</v>
      </c>
    </row>
    <row r="2849" spans="1:25" x14ac:dyDescent="0.45">
      <c r="A2849" t="s">
        <v>274</v>
      </c>
      <c r="B2849" t="s">
        <v>306</v>
      </c>
      <c r="C2849">
        <v>2400</v>
      </c>
      <c r="D2849">
        <v>21001</v>
      </c>
      <c r="E2849" t="s">
        <v>305</v>
      </c>
      <c r="F2849">
        <v>2009</v>
      </c>
      <c r="G2849">
        <v>192</v>
      </c>
      <c r="H2849">
        <v>192</v>
      </c>
      <c r="I2849">
        <v>4356</v>
      </c>
      <c r="K2849">
        <v>0.436</v>
      </c>
      <c r="L2849">
        <v>1.6500000000000001E-2</v>
      </c>
      <c r="M2849">
        <v>3898.4</v>
      </c>
      <c r="N2849">
        <v>6.0699999999999997E-2</v>
      </c>
      <c r="O2849">
        <v>8.6999999999999993</v>
      </c>
      <c r="P2849">
        <v>0.27210000000000001</v>
      </c>
      <c r="Q2849">
        <v>64525.1</v>
      </c>
      <c r="R2849" t="s">
        <v>34</v>
      </c>
      <c r="S2849" t="s">
        <v>38</v>
      </c>
      <c r="T2849" t="s">
        <v>28</v>
      </c>
      <c r="V2849" t="s">
        <v>32</v>
      </c>
      <c r="Y2849" t="s">
        <v>103</v>
      </c>
    </row>
    <row r="2850" spans="1:25" x14ac:dyDescent="0.45">
      <c r="A2850" t="s">
        <v>274</v>
      </c>
      <c r="B2850" t="s">
        <v>306</v>
      </c>
      <c r="C2850">
        <v>2400</v>
      </c>
      <c r="D2850">
        <v>21001</v>
      </c>
      <c r="E2850" t="s">
        <v>305</v>
      </c>
      <c r="F2850">
        <v>2010</v>
      </c>
      <c r="G2850">
        <v>340</v>
      </c>
      <c r="H2850">
        <v>340</v>
      </c>
      <c r="I2850">
        <v>8880</v>
      </c>
      <c r="K2850">
        <v>0.59699999999999998</v>
      </c>
      <c r="L2850">
        <v>1.3299999999999999E-2</v>
      </c>
      <c r="M2850">
        <v>7911.2</v>
      </c>
      <c r="N2850">
        <v>6.0400000000000002E-2</v>
      </c>
      <c r="O2850">
        <v>15.194000000000001</v>
      </c>
      <c r="P2850">
        <v>0.2382</v>
      </c>
      <c r="Q2850">
        <v>132073.60000000001</v>
      </c>
      <c r="R2850" t="s">
        <v>34</v>
      </c>
      <c r="S2850" t="s">
        <v>38</v>
      </c>
      <c r="T2850" t="s">
        <v>28</v>
      </c>
      <c r="V2850" t="s">
        <v>32</v>
      </c>
      <c r="Y2850" t="s">
        <v>103</v>
      </c>
    </row>
    <row r="2851" spans="1:25" x14ac:dyDescent="0.45">
      <c r="A2851" t="s">
        <v>274</v>
      </c>
      <c r="B2851" t="s">
        <v>306</v>
      </c>
      <c r="C2851">
        <v>2400</v>
      </c>
      <c r="D2851">
        <v>21001</v>
      </c>
      <c r="E2851" t="s">
        <v>305</v>
      </c>
      <c r="F2851">
        <v>2011</v>
      </c>
      <c r="G2851">
        <v>209</v>
      </c>
      <c r="H2851">
        <v>209</v>
      </c>
      <c r="I2851">
        <v>5199</v>
      </c>
      <c r="K2851">
        <v>0.28699999999999998</v>
      </c>
      <c r="L2851">
        <v>1.04E-2</v>
      </c>
      <c r="M2851">
        <v>4573.8</v>
      </c>
      <c r="N2851">
        <v>6.0100000000000001E-2</v>
      </c>
      <c r="O2851">
        <v>13.551</v>
      </c>
      <c r="P2851">
        <v>0.35570000000000002</v>
      </c>
      <c r="Q2851">
        <v>76514.7</v>
      </c>
      <c r="R2851" t="s">
        <v>34</v>
      </c>
      <c r="S2851" t="s">
        <v>38</v>
      </c>
      <c r="T2851" t="s">
        <v>28</v>
      </c>
      <c r="V2851" t="s">
        <v>32</v>
      </c>
      <c r="Y2851" t="s">
        <v>103</v>
      </c>
    </row>
    <row r="2852" spans="1:25" x14ac:dyDescent="0.45">
      <c r="A2852" t="s">
        <v>274</v>
      </c>
      <c r="B2852" t="s">
        <v>306</v>
      </c>
      <c r="C2852">
        <v>2400</v>
      </c>
      <c r="D2852">
        <v>21001</v>
      </c>
      <c r="E2852" t="s">
        <v>305</v>
      </c>
      <c r="F2852">
        <v>2012</v>
      </c>
      <c r="G2852">
        <v>99</v>
      </c>
      <c r="H2852">
        <v>99</v>
      </c>
      <c r="I2852">
        <v>2602</v>
      </c>
      <c r="K2852">
        <v>1.2999999999999999E-2</v>
      </c>
      <c r="L2852">
        <v>8.9999999999999998E-4</v>
      </c>
      <c r="M2852">
        <v>2333.9</v>
      </c>
      <c r="N2852">
        <v>5.8999999999999997E-2</v>
      </c>
      <c r="O2852">
        <v>8.3049999999999997</v>
      </c>
      <c r="P2852">
        <v>0.42</v>
      </c>
      <c r="Q2852">
        <v>39549.4</v>
      </c>
      <c r="R2852" t="s">
        <v>34</v>
      </c>
      <c r="S2852" t="s">
        <v>38</v>
      </c>
      <c r="T2852" t="s">
        <v>28</v>
      </c>
      <c r="V2852" t="s">
        <v>32</v>
      </c>
      <c r="Y2852" t="s">
        <v>283</v>
      </c>
    </row>
    <row r="2853" spans="1:25" x14ac:dyDescent="0.45">
      <c r="A2853" t="s">
        <v>274</v>
      </c>
      <c r="B2853" t="s">
        <v>306</v>
      </c>
      <c r="C2853">
        <v>2400</v>
      </c>
      <c r="D2853">
        <v>21001</v>
      </c>
      <c r="E2853" t="s">
        <v>305</v>
      </c>
      <c r="F2853">
        <v>2013</v>
      </c>
      <c r="G2853">
        <v>120</v>
      </c>
      <c r="H2853">
        <v>120</v>
      </c>
      <c r="I2853">
        <v>3170</v>
      </c>
      <c r="K2853">
        <v>1.4E-2</v>
      </c>
      <c r="L2853">
        <v>8.9999999999999998E-4</v>
      </c>
      <c r="M2853">
        <v>2767.5</v>
      </c>
      <c r="N2853">
        <v>5.8999999999999997E-2</v>
      </c>
      <c r="O2853">
        <v>10.82</v>
      </c>
      <c r="P2853">
        <v>0.46899999999999997</v>
      </c>
      <c r="Q2853">
        <v>46873.7</v>
      </c>
      <c r="R2853" t="s">
        <v>34</v>
      </c>
      <c r="S2853" t="s">
        <v>38</v>
      </c>
      <c r="T2853" t="s">
        <v>28</v>
      </c>
      <c r="V2853" t="s">
        <v>32</v>
      </c>
      <c r="Y2853" t="s">
        <v>283</v>
      </c>
    </row>
    <row r="2854" spans="1:25" x14ac:dyDescent="0.45">
      <c r="A2854" t="s">
        <v>274</v>
      </c>
      <c r="B2854" t="s">
        <v>306</v>
      </c>
      <c r="C2854">
        <v>2400</v>
      </c>
      <c r="D2854">
        <v>21001</v>
      </c>
      <c r="E2854" t="s">
        <v>305</v>
      </c>
      <c r="F2854">
        <v>2014</v>
      </c>
      <c r="G2854">
        <v>129</v>
      </c>
      <c r="H2854">
        <v>129</v>
      </c>
      <c r="I2854">
        <v>3805</v>
      </c>
      <c r="K2854">
        <v>1.7000000000000001E-2</v>
      </c>
      <c r="L2854">
        <v>8.9999999999999998E-4</v>
      </c>
      <c r="M2854">
        <v>3264.1</v>
      </c>
      <c r="N2854">
        <v>5.8999999999999997E-2</v>
      </c>
      <c r="O2854">
        <v>19.36</v>
      </c>
      <c r="P2854">
        <v>0.70009999999999994</v>
      </c>
      <c r="Q2854">
        <v>55312.3</v>
      </c>
      <c r="R2854" t="s">
        <v>34</v>
      </c>
      <c r="S2854" t="s">
        <v>38</v>
      </c>
      <c r="T2854" t="s">
        <v>28</v>
      </c>
      <c r="V2854" t="s">
        <v>32</v>
      </c>
      <c r="Y2854" t="s">
        <v>283</v>
      </c>
    </row>
    <row r="2855" spans="1:25" x14ac:dyDescent="0.45">
      <c r="A2855" t="s">
        <v>274</v>
      </c>
      <c r="B2855" t="s">
        <v>306</v>
      </c>
      <c r="C2855">
        <v>2400</v>
      </c>
      <c r="D2855">
        <v>21001</v>
      </c>
      <c r="E2855" t="s">
        <v>305</v>
      </c>
      <c r="F2855">
        <v>2015</v>
      </c>
      <c r="G2855">
        <v>8</v>
      </c>
      <c r="H2855">
        <v>8</v>
      </c>
      <c r="I2855">
        <v>187</v>
      </c>
      <c r="K2855">
        <v>1E-3</v>
      </c>
      <c r="L2855">
        <v>8.0000000000000004E-4</v>
      </c>
      <c r="M2855">
        <v>167.3</v>
      </c>
      <c r="N2855">
        <v>5.8999999999999997E-2</v>
      </c>
      <c r="O2855">
        <v>0.99299999999999999</v>
      </c>
      <c r="P2855">
        <v>0.7</v>
      </c>
      <c r="Q2855">
        <v>2838</v>
      </c>
      <c r="R2855" t="s">
        <v>34</v>
      </c>
      <c r="S2855" t="s">
        <v>38</v>
      </c>
      <c r="T2855" t="s">
        <v>28</v>
      </c>
      <c r="V2855" t="s">
        <v>32</v>
      </c>
      <c r="Y2855" t="s">
        <v>284</v>
      </c>
    </row>
    <row r="2856" spans="1:25" x14ac:dyDescent="0.45">
      <c r="A2856" t="s">
        <v>274</v>
      </c>
      <c r="B2856" t="s">
        <v>306</v>
      </c>
      <c r="C2856">
        <v>2400</v>
      </c>
      <c r="D2856">
        <v>23001</v>
      </c>
      <c r="E2856" t="s">
        <v>305</v>
      </c>
      <c r="F2856">
        <v>2009</v>
      </c>
      <c r="G2856">
        <v>112</v>
      </c>
      <c r="H2856">
        <v>112</v>
      </c>
      <c r="I2856">
        <v>2410</v>
      </c>
      <c r="K2856">
        <v>1.9E-2</v>
      </c>
      <c r="L2856">
        <v>2.5999999999999999E-3</v>
      </c>
      <c r="M2856">
        <v>2115.6999999999998</v>
      </c>
      <c r="N2856">
        <v>5.9200000000000003E-2</v>
      </c>
      <c r="O2856">
        <v>4.7350000000000003</v>
      </c>
      <c r="P2856">
        <v>0.26529999999999998</v>
      </c>
      <c r="Q2856">
        <v>35816.1</v>
      </c>
      <c r="R2856" t="s">
        <v>34</v>
      </c>
      <c r="S2856" t="s">
        <v>38</v>
      </c>
      <c r="T2856" t="s">
        <v>28</v>
      </c>
      <c r="V2856" t="s">
        <v>32</v>
      </c>
      <c r="Y2856" t="s">
        <v>103</v>
      </c>
    </row>
    <row r="2857" spans="1:25" x14ac:dyDescent="0.45">
      <c r="A2857" t="s">
        <v>274</v>
      </c>
      <c r="B2857" t="s">
        <v>306</v>
      </c>
      <c r="C2857">
        <v>2400</v>
      </c>
      <c r="D2857">
        <v>23001</v>
      </c>
      <c r="E2857" t="s">
        <v>305</v>
      </c>
      <c r="F2857">
        <v>2010</v>
      </c>
      <c r="G2857">
        <v>304</v>
      </c>
      <c r="H2857">
        <v>304</v>
      </c>
      <c r="I2857">
        <v>8280</v>
      </c>
      <c r="K2857">
        <v>0.68</v>
      </c>
      <c r="L2857">
        <v>1.4800000000000001E-2</v>
      </c>
      <c r="M2857">
        <v>7416.1</v>
      </c>
      <c r="N2857">
        <v>6.0499999999999998E-2</v>
      </c>
      <c r="O2857">
        <v>14.324</v>
      </c>
      <c r="P2857">
        <v>0.24260000000000001</v>
      </c>
      <c r="Q2857">
        <v>123353.1</v>
      </c>
      <c r="R2857" t="s">
        <v>34</v>
      </c>
      <c r="S2857" t="s">
        <v>38</v>
      </c>
      <c r="T2857" t="s">
        <v>28</v>
      </c>
      <c r="V2857" t="s">
        <v>32</v>
      </c>
      <c r="Y2857" t="s">
        <v>103</v>
      </c>
    </row>
    <row r="2858" spans="1:25" x14ac:dyDescent="0.45">
      <c r="A2858" t="s">
        <v>274</v>
      </c>
      <c r="B2858" t="s">
        <v>306</v>
      </c>
      <c r="C2858">
        <v>2400</v>
      </c>
      <c r="D2858">
        <v>23001</v>
      </c>
      <c r="E2858" t="s">
        <v>305</v>
      </c>
      <c r="F2858">
        <v>2011</v>
      </c>
      <c r="G2858">
        <v>155</v>
      </c>
      <c r="H2858">
        <v>155</v>
      </c>
      <c r="I2858">
        <v>3856</v>
      </c>
      <c r="K2858">
        <v>0.27800000000000002</v>
      </c>
      <c r="L2858">
        <v>9.9000000000000008E-3</v>
      </c>
      <c r="M2858">
        <v>3413.8</v>
      </c>
      <c r="N2858">
        <v>0.06</v>
      </c>
      <c r="O2858">
        <v>9.5190000000000001</v>
      </c>
      <c r="P2858">
        <v>0.33989999999999998</v>
      </c>
      <c r="Q2858">
        <v>56874.6</v>
      </c>
      <c r="R2858" t="s">
        <v>34</v>
      </c>
      <c r="S2858" t="s">
        <v>38</v>
      </c>
      <c r="T2858" t="s">
        <v>28</v>
      </c>
      <c r="V2858" t="s">
        <v>32</v>
      </c>
      <c r="Y2858" t="s">
        <v>103</v>
      </c>
    </row>
    <row r="2859" spans="1:25" x14ac:dyDescent="0.45">
      <c r="A2859" t="s">
        <v>274</v>
      </c>
      <c r="B2859" t="s">
        <v>306</v>
      </c>
      <c r="C2859">
        <v>2400</v>
      </c>
      <c r="D2859">
        <v>23001</v>
      </c>
      <c r="E2859" t="s">
        <v>305</v>
      </c>
      <c r="F2859">
        <v>2012</v>
      </c>
      <c r="G2859">
        <v>91</v>
      </c>
      <c r="H2859">
        <v>91</v>
      </c>
      <c r="I2859">
        <v>2103</v>
      </c>
      <c r="K2859">
        <v>0.01</v>
      </c>
      <c r="L2859">
        <v>8.0000000000000004E-4</v>
      </c>
      <c r="M2859">
        <v>1895.5</v>
      </c>
      <c r="N2859">
        <v>5.91E-2</v>
      </c>
      <c r="O2859">
        <v>6.7450000000000001</v>
      </c>
      <c r="P2859">
        <v>0.42</v>
      </c>
      <c r="Q2859">
        <v>32117.7</v>
      </c>
      <c r="R2859" t="s">
        <v>34</v>
      </c>
      <c r="S2859" t="s">
        <v>38</v>
      </c>
      <c r="T2859" t="s">
        <v>28</v>
      </c>
      <c r="V2859" t="s">
        <v>32</v>
      </c>
      <c r="Y2859" t="s">
        <v>283</v>
      </c>
    </row>
    <row r="2860" spans="1:25" x14ac:dyDescent="0.45">
      <c r="A2860" t="s">
        <v>274</v>
      </c>
      <c r="B2860" t="s">
        <v>306</v>
      </c>
      <c r="C2860">
        <v>2400</v>
      </c>
      <c r="D2860">
        <v>23001</v>
      </c>
      <c r="E2860" t="s">
        <v>305</v>
      </c>
      <c r="F2860">
        <v>2013</v>
      </c>
      <c r="G2860">
        <v>84</v>
      </c>
      <c r="H2860">
        <v>84</v>
      </c>
      <c r="I2860">
        <v>2094</v>
      </c>
      <c r="K2860">
        <v>8.9999999999999993E-3</v>
      </c>
      <c r="L2860">
        <v>8.0000000000000004E-4</v>
      </c>
      <c r="M2860">
        <v>1823.2</v>
      </c>
      <c r="N2860">
        <v>5.8999999999999997E-2</v>
      </c>
      <c r="O2860">
        <v>7.2389999999999999</v>
      </c>
      <c r="P2860">
        <v>0.47</v>
      </c>
      <c r="Q2860">
        <v>30878.7</v>
      </c>
      <c r="R2860" t="s">
        <v>34</v>
      </c>
      <c r="S2860" t="s">
        <v>38</v>
      </c>
      <c r="T2860" t="s">
        <v>28</v>
      </c>
      <c r="V2860" t="s">
        <v>32</v>
      </c>
      <c r="Y2860" t="s">
        <v>283</v>
      </c>
    </row>
    <row r="2861" spans="1:25" x14ac:dyDescent="0.45">
      <c r="A2861" t="s">
        <v>274</v>
      </c>
      <c r="B2861" t="s">
        <v>306</v>
      </c>
      <c r="C2861">
        <v>2400</v>
      </c>
      <c r="D2861">
        <v>23001</v>
      </c>
      <c r="E2861" t="s">
        <v>305</v>
      </c>
      <c r="F2861">
        <v>2014</v>
      </c>
      <c r="G2861">
        <v>122</v>
      </c>
      <c r="H2861">
        <v>122</v>
      </c>
      <c r="I2861">
        <v>3397</v>
      </c>
      <c r="K2861">
        <v>1.4999999999999999E-2</v>
      </c>
      <c r="L2861">
        <v>8.0000000000000004E-4</v>
      </c>
      <c r="M2861">
        <v>2919.6</v>
      </c>
      <c r="N2861">
        <v>5.91E-2</v>
      </c>
      <c r="O2861">
        <v>17.315999999999999</v>
      </c>
      <c r="P2861">
        <v>0.7</v>
      </c>
      <c r="Q2861">
        <v>49473.2</v>
      </c>
      <c r="R2861" t="s">
        <v>34</v>
      </c>
      <c r="S2861" t="s">
        <v>38</v>
      </c>
      <c r="T2861" t="s">
        <v>28</v>
      </c>
      <c r="V2861" t="s">
        <v>32</v>
      </c>
      <c r="Y2861" t="s">
        <v>283</v>
      </c>
    </row>
    <row r="2862" spans="1:25" x14ac:dyDescent="0.45">
      <c r="A2862" t="s">
        <v>274</v>
      </c>
      <c r="B2862" t="s">
        <v>306</v>
      </c>
      <c r="C2862">
        <v>2400</v>
      </c>
      <c r="D2862">
        <v>23001</v>
      </c>
      <c r="E2862" t="s">
        <v>305</v>
      </c>
      <c r="F2862">
        <v>2015</v>
      </c>
      <c r="G2862">
        <v>6</v>
      </c>
      <c r="H2862">
        <v>6</v>
      </c>
      <c r="I2862">
        <v>147</v>
      </c>
      <c r="K2862">
        <v>1E-3</v>
      </c>
      <c r="L2862">
        <v>8.0000000000000004E-4</v>
      </c>
      <c r="M2862">
        <v>130.6</v>
      </c>
      <c r="N2862">
        <v>5.8999999999999997E-2</v>
      </c>
      <c r="O2862">
        <v>0.77400000000000002</v>
      </c>
      <c r="P2862">
        <v>0.7</v>
      </c>
      <c r="Q2862">
        <v>2211.3000000000002</v>
      </c>
      <c r="R2862" t="s">
        <v>34</v>
      </c>
      <c r="S2862" t="s">
        <v>38</v>
      </c>
      <c r="T2862" t="s">
        <v>28</v>
      </c>
      <c r="V2862" t="s">
        <v>32</v>
      </c>
      <c r="Y2862" t="s">
        <v>284</v>
      </c>
    </row>
    <row r="2863" spans="1:25" x14ac:dyDescent="0.45">
      <c r="A2863" t="s">
        <v>274</v>
      </c>
      <c r="B2863" t="s">
        <v>306</v>
      </c>
      <c r="C2863">
        <v>2400</v>
      </c>
      <c r="D2863">
        <v>3001</v>
      </c>
      <c r="E2863" t="s">
        <v>305</v>
      </c>
      <c r="F2863">
        <v>2009</v>
      </c>
      <c r="G2863">
        <v>266</v>
      </c>
      <c r="H2863">
        <v>266</v>
      </c>
      <c r="I2863">
        <v>6038</v>
      </c>
      <c r="K2863">
        <v>0.10100000000000001</v>
      </c>
      <c r="L2863">
        <v>6.8999999999999999E-3</v>
      </c>
      <c r="M2863">
        <v>5283.8</v>
      </c>
      <c r="N2863">
        <v>5.9700000000000003E-2</v>
      </c>
      <c r="O2863">
        <v>11.962</v>
      </c>
      <c r="P2863">
        <v>0.27289999999999998</v>
      </c>
      <c r="Q2863">
        <v>89281</v>
      </c>
      <c r="R2863" t="s">
        <v>34</v>
      </c>
      <c r="S2863" t="s">
        <v>38</v>
      </c>
      <c r="T2863" t="s">
        <v>28</v>
      </c>
      <c r="V2863" t="s">
        <v>32</v>
      </c>
      <c r="Y2863" t="s">
        <v>103</v>
      </c>
    </row>
    <row r="2864" spans="1:25" x14ac:dyDescent="0.45">
      <c r="A2864" t="s">
        <v>274</v>
      </c>
      <c r="B2864" t="s">
        <v>306</v>
      </c>
      <c r="C2864">
        <v>2400</v>
      </c>
      <c r="D2864">
        <v>3001</v>
      </c>
      <c r="E2864" t="s">
        <v>305</v>
      </c>
      <c r="F2864">
        <v>2010</v>
      </c>
      <c r="G2864">
        <v>428</v>
      </c>
      <c r="H2864">
        <v>428</v>
      </c>
      <c r="I2864">
        <v>10806</v>
      </c>
      <c r="K2864">
        <v>0.72499999999999998</v>
      </c>
      <c r="L2864">
        <v>1.0200000000000001E-2</v>
      </c>
      <c r="M2864">
        <v>9596.2000000000007</v>
      </c>
      <c r="N2864">
        <v>0.06</v>
      </c>
      <c r="O2864">
        <v>18.315000000000001</v>
      </c>
      <c r="P2864">
        <v>0.23649999999999999</v>
      </c>
      <c r="Q2864">
        <v>160213.29999999999</v>
      </c>
      <c r="R2864" t="s">
        <v>34</v>
      </c>
      <c r="S2864" t="s">
        <v>38</v>
      </c>
      <c r="T2864" t="s">
        <v>28</v>
      </c>
      <c r="V2864" t="s">
        <v>32</v>
      </c>
      <c r="Y2864" t="s">
        <v>103</v>
      </c>
    </row>
    <row r="2865" spans="1:25" x14ac:dyDescent="0.45">
      <c r="A2865" t="s">
        <v>274</v>
      </c>
      <c r="B2865" t="s">
        <v>306</v>
      </c>
      <c r="C2865">
        <v>2400</v>
      </c>
      <c r="D2865">
        <v>3001</v>
      </c>
      <c r="E2865" t="s">
        <v>305</v>
      </c>
      <c r="F2865">
        <v>2011</v>
      </c>
      <c r="G2865">
        <v>240</v>
      </c>
      <c r="H2865">
        <v>240</v>
      </c>
      <c r="I2865">
        <v>5581</v>
      </c>
      <c r="K2865">
        <v>2.5999999999999999E-2</v>
      </c>
      <c r="L2865">
        <v>1.6000000000000001E-3</v>
      </c>
      <c r="M2865">
        <v>4868.3</v>
      </c>
      <c r="N2865">
        <v>5.9200000000000003E-2</v>
      </c>
      <c r="O2865">
        <v>14.321</v>
      </c>
      <c r="P2865">
        <v>0.3488</v>
      </c>
      <c r="Q2865">
        <v>82479.899999999994</v>
      </c>
      <c r="R2865" t="s">
        <v>34</v>
      </c>
      <c r="S2865" t="s">
        <v>38</v>
      </c>
      <c r="T2865" t="s">
        <v>28</v>
      </c>
      <c r="V2865" t="s">
        <v>32</v>
      </c>
      <c r="Y2865" t="s">
        <v>103</v>
      </c>
    </row>
    <row r="2866" spans="1:25" x14ac:dyDescent="0.45">
      <c r="A2866" t="s">
        <v>274</v>
      </c>
      <c r="B2866" t="s">
        <v>306</v>
      </c>
      <c r="C2866">
        <v>2400</v>
      </c>
      <c r="D2866">
        <v>3001</v>
      </c>
      <c r="E2866" t="s">
        <v>305</v>
      </c>
      <c r="F2866">
        <v>2012</v>
      </c>
      <c r="G2866">
        <v>135</v>
      </c>
      <c r="H2866">
        <v>135</v>
      </c>
      <c r="I2866">
        <v>2912</v>
      </c>
      <c r="K2866">
        <v>1.4E-2</v>
      </c>
      <c r="L2866">
        <v>8.0000000000000004E-4</v>
      </c>
      <c r="M2866">
        <v>2613.4</v>
      </c>
      <c r="N2866">
        <v>5.8999999999999997E-2</v>
      </c>
      <c r="O2866">
        <v>9.3010000000000002</v>
      </c>
      <c r="P2866">
        <v>0.42</v>
      </c>
      <c r="Q2866">
        <v>44289.3</v>
      </c>
      <c r="R2866" t="s">
        <v>34</v>
      </c>
      <c r="S2866" t="s">
        <v>38</v>
      </c>
      <c r="T2866" t="s">
        <v>28</v>
      </c>
      <c r="V2866" t="s">
        <v>32</v>
      </c>
      <c r="Y2866" t="s">
        <v>283</v>
      </c>
    </row>
    <row r="2867" spans="1:25" x14ac:dyDescent="0.45">
      <c r="A2867" t="s">
        <v>274</v>
      </c>
      <c r="B2867" t="s">
        <v>306</v>
      </c>
      <c r="C2867">
        <v>2400</v>
      </c>
      <c r="D2867">
        <v>3001</v>
      </c>
      <c r="E2867" t="s">
        <v>305</v>
      </c>
      <c r="F2867">
        <v>2013</v>
      </c>
      <c r="G2867">
        <v>118</v>
      </c>
      <c r="H2867">
        <v>118</v>
      </c>
      <c r="I2867">
        <v>2928</v>
      </c>
      <c r="K2867">
        <v>1.2E-2</v>
      </c>
      <c r="L2867">
        <v>8.0000000000000004E-4</v>
      </c>
      <c r="M2867">
        <v>2433.8000000000002</v>
      </c>
      <c r="N2867">
        <v>5.8900000000000001E-2</v>
      </c>
      <c r="O2867">
        <v>9.4640000000000004</v>
      </c>
      <c r="P2867">
        <v>0.46260000000000001</v>
      </c>
      <c r="Q2867">
        <v>41219.599999999999</v>
      </c>
      <c r="R2867" t="s">
        <v>34</v>
      </c>
      <c r="S2867" t="s">
        <v>38</v>
      </c>
      <c r="T2867" t="s">
        <v>28</v>
      </c>
      <c r="V2867" t="s">
        <v>32</v>
      </c>
      <c r="Y2867" t="s">
        <v>283</v>
      </c>
    </row>
    <row r="2868" spans="1:25" x14ac:dyDescent="0.45">
      <c r="A2868" t="s">
        <v>274</v>
      </c>
      <c r="B2868" t="s">
        <v>306</v>
      </c>
      <c r="C2868">
        <v>2400</v>
      </c>
      <c r="D2868">
        <v>3001</v>
      </c>
      <c r="E2868" t="s">
        <v>305</v>
      </c>
      <c r="F2868">
        <v>2014</v>
      </c>
      <c r="G2868">
        <v>138</v>
      </c>
      <c r="H2868">
        <v>138</v>
      </c>
      <c r="I2868">
        <v>3574</v>
      </c>
      <c r="K2868">
        <v>1.6E-2</v>
      </c>
      <c r="L2868">
        <v>8.0000000000000004E-4</v>
      </c>
      <c r="M2868">
        <v>3072.8</v>
      </c>
      <c r="N2868">
        <v>5.8999999999999997E-2</v>
      </c>
      <c r="O2868">
        <v>18.231000000000002</v>
      </c>
      <c r="P2868">
        <v>0.7</v>
      </c>
      <c r="Q2868">
        <v>52085.2</v>
      </c>
      <c r="R2868" t="s">
        <v>34</v>
      </c>
      <c r="S2868" t="s">
        <v>38</v>
      </c>
      <c r="T2868" t="s">
        <v>28</v>
      </c>
      <c r="V2868" t="s">
        <v>32</v>
      </c>
      <c r="Y2868" t="s">
        <v>283</v>
      </c>
    </row>
    <row r="2869" spans="1:25" x14ac:dyDescent="0.45">
      <c r="A2869" t="s">
        <v>274</v>
      </c>
      <c r="B2869" t="s">
        <v>306</v>
      </c>
      <c r="C2869">
        <v>2400</v>
      </c>
      <c r="D2869">
        <v>3001</v>
      </c>
      <c r="E2869" t="s">
        <v>305</v>
      </c>
      <c r="F2869">
        <v>2015</v>
      </c>
      <c r="G2869">
        <v>14</v>
      </c>
      <c r="H2869">
        <v>14</v>
      </c>
      <c r="I2869">
        <v>356</v>
      </c>
      <c r="K2869">
        <v>2E-3</v>
      </c>
      <c r="L2869">
        <v>8.0000000000000004E-4</v>
      </c>
      <c r="M2869">
        <v>323.2</v>
      </c>
      <c r="N2869">
        <v>5.8900000000000001E-2</v>
      </c>
      <c r="O2869">
        <v>1.917</v>
      </c>
      <c r="P2869">
        <v>0.69989999999999997</v>
      </c>
      <c r="Q2869">
        <v>5477.4</v>
      </c>
      <c r="R2869" t="s">
        <v>34</v>
      </c>
      <c r="S2869" t="s">
        <v>38</v>
      </c>
      <c r="T2869" t="s">
        <v>28</v>
      </c>
      <c r="V2869" t="s">
        <v>32</v>
      </c>
      <c r="Y2869" t="s">
        <v>284</v>
      </c>
    </row>
    <row r="2870" spans="1:25" x14ac:dyDescent="0.45">
      <c r="A2870" t="s">
        <v>274</v>
      </c>
      <c r="B2870" t="s">
        <v>306</v>
      </c>
      <c r="C2870">
        <v>2400</v>
      </c>
      <c r="D2870">
        <v>5001</v>
      </c>
      <c r="E2870" t="s">
        <v>305</v>
      </c>
      <c r="F2870">
        <v>2009</v>
      </c>
      <c r="G2870">
        <v>160</v>
      </c>
      <c r="H2870">
        <v>160</v>
      </c>
      <c r="I2870">
        <v>2897</v>
      </c>
      <c r="K2870">
        <v>0.20699999999999999</v>
      </c>
      <c r="L2870">
        <v>1.84E-2</v>
      </c>
      <c r="M2870">
        <v>2577.1</v>
      </c>
      <c r="N2870">
        <v>6.0900000000000003E-2</v>
      </c>
      <c r="O2870">
        <v>5.7930000000000001</v>
      </c>
      <c r="P2870">
        <v>0.2777</v>
      </c>
      <c r="Q2870">
        <v>42959.8</v>
      </c>
      <c r="R2870" t="s">
        <v>34</v>
      </c>
      <c r="S2870" t="s">
        <v>38</v>
      </c>
      <c r="T2870" t="s">
        <v>28</v>
      </c>
      <c r="V2870" t="s">
        <v>32</v>
      </c>
      <c r="Y2870" t="s">
        <v>103</v>
      </c>
    </row>
    <row r="2871" spans="1:25" x14ac:dyDescent="0.45">
      <c r="A2871" t="s">
        <v>274</v>
      </c>
      <c r="B2871" t="s">
        <v>306</v>
      </c>
      <c r="C2871">
        <v>2400</v>
      </c>
      <c r="D2871">
        <v>5001</v>
      </c>
      <c r="E2871" t="s">
        <v>305</v>
      </c>
      <c r="F2871">
        <v>2010</v>
      </c>
      <c r="G2871">
        <v>269</v>
      </c>
      <c r="H2871">
        <v>269</v>
      </c>
      <c r="I2871">
        <v>6502</v>
      </c>
      <c r="K2871">
        <v>0.182</v>
      </c>
      <c r="L2871">
        <v>7.6E-3</v>
      </c>
      <c r="M2871">
        <v>5759.8</v>
      </c>
      <c r="N2871">
        <v>5.9799999999999999E-2</v>
      </c>
      <c r="O2871">
        <v>10.345000000000001</v>
      </c>
      <c r="P2871">
        <v>0.21659999999999999</v>
      </c>
      <c r="Q2871">
        <v>97122.2</v>
      </c>
      <c r="R2871" t="s">
        <v>34</v>
      </c>
      <c r="S2871" t="s">
        <v>38</v>
      </c>
      <c r="T2871" t="s">
        <v>28</v>
      </c>
      <c r="V2871" t="s">
        <v>32</v>
      </c>
      <c r="Y2871" t="s">
        <v>103</v>
      </c>
    </row>
    <row r="2872" spans="1:25" x14ac:dyDescent="0.45">
      <c r="A2872" t="s">
        <v>274</v>
      </c>
      <c r="B2872" t="s">
        <v>306</v>
      </c>
      <c r="C2872">
        <v>2400</v>
      </c>
      <c r="D2872">
        <v>5001</v>
      </c>
      <c r="E2872" t="s">
        <v>305</v>
      </c>
      <c r="F2872">
        <v>2011</v>
      </c>
      <c r="G2872">
        <v>140</v>
      </c>
      <c r="H2872">
        <v>140</v>
      </c>
      <c r="I2872">
        <v>3306</v>
      </c>
      <c r="K2872">
        <v>2.3E-2</v>
      </c>
      <c r="L2872">
        <v>2.2000000000000001E-3</v>
      </c>
      <c r="M2872">
        <v>2902.8</v>
      </c>
      <c r="N2872">
        <v>5.9200000000000003E-2</v>
      </c>
      <c r="O2872">
        <v>8.8249999999999993</v>
      </c>
      <c r="P2872">
        <v>0.35249999999999998</v>
      </c>
      <c r="Q2872">
        <v>49158.400000000001</v>
      </c>
      <c r="R2872" t="s">
        <v>34</v>
      </c>
      <c r="S2872" t="s">
        <v>38</v>
      </c>
      <c r="T2872" t="s">
        <v>28</v>
      </c>
      <c r="V2872" t="s">
        <v>32</v>
      </c>
      <c r="Y2872" t="s">
        <v>103</v>
      </c>
    </row>
    <row r="2873" spans="1:25" x14ac:dyDescent="0.45">
      <c r="A2873" t="s">
        <v>274</v>
      </c>
      <c r="B2873" t="s">
        <v>306</v>
      </c>
      <c r="C2873">
        <v>2400</v>
      </c>
      <c r="D2873">
        <v>5001</v>
      </c>
      <c r="E2873" t="s">
        <v>305</v>
      </c>
      <c r="F2873">
        <v>2012</v>
      </c>
      <c r="G2873">
        <v>112</v>
      </c>
      <c r="H2873">
        <v>112</v>
      </c>
      <c r="I2873">
        <v>2681</v>
      </c>
      <c r="K2873">
        <v>1.2999999999999999E-2</v>
      </c>
      <c r="L2873">
        <v>8.9999999999999998E-4</v>
      </c>
      <c r="M2873">
        <v>2414.3000000000002</v>
      </c>
      <c r="N2873">
        <v>5.8999999999999997E-2</v>
      </c>
      <c r="O2873">
        <v>8.5920000000000005</v>
      </c>
      <c r="P2873">
        <v>0.42</v>
      </c>
      <c r="Q2873">
        <v>40916.400000000001</v>
      </c>
      <c r="R2873" t="s">
        <v>34</v>
      </c>
      <c r="S2873" t="s">
        <v>38</v>
      </c>
      <c r="T2873" t="s">
        <v>28</v>
      </c>
      <c r="V2873" t="s">
        <v>32</v>
      </c>
      <c r="Y2873" t="s">
        <v>283</v>
      </c>
    </row>
    <row r="2874" spans="1:25" x14ac:dyDescent="0.45">
      <c r="A2874" t="s">
        <v>274</v>
      </c>
      <c r="B2874" t="s">
        <v>306</v>
      </c>
      <c r="C2874">
        <v>2400</v>
      </c>
      <c r="D2874">
        <v>5001</v>
      </c>
      <c r="E2874" t="s">
        <v>305</v>
      </c>
      <c r="F2874">
        <v>2013</v>
      </c>
      <c r="G2874">
        <v>110</v>
      </c>
      <c r="H2874">
        <v>110</v>
      </c>
      <c r="I2874">
        <v>2532</v>
      </c>
      <c r="K2874">
        <v>1.0999999999999999E-2</v>
      </c>
      <c r="L2874">
        <v>6.9999999999999999E-4</v>
      </c>
      <c r="M2874">
        <v>2217.8000000000002</v>
      </c>
      <c r="N2874">
        <v>5.8999999999999997E-2</v>
      </c>
      <c r="O2874">
        <v>8.609</v>
      </c>
      <c r="P2874">
        <v>0.46589999999999998</v>
      </c>
      <c r="Q2874">
        <v>37570.800000000003</v>
      </c>
      <c r="R2874" t="s">
        <v>34</v>
      </c>
      <c r="S2874" t="s">
        <v>38</v>
      </c>
      <c r="T2874" t="s">
        <v>28</v>
      </c>
      <c r="V2874" t="s">
        <v>32</v>
      </c>
      <c r="Y2874" t="s">
        <v>283</v>
      </c>
    </row>
    <row r="2875" spans="1:25" x14ac:dyDescent="0.45">
      <c r="A2875" t="s">
        <v>274</v>
      </c>
      <c r="B2875" t="s">
        <v>306</v>
      </c>
      <c r="C2875">
        <v>2400</v>
      </c>
      <c r="D2875">
        <v>5001</v>
      </c>
      <c r="E2875" t="s">
        <v>305</v>
      </c>
      <c r="F2875">
        <v>2014</v>
      </c>
      <c r="G2875">
        <v>132</v>
      </c>
      <c r="H2875">
        <v>132</v>
      </c>
      <c r="I2875">
        <v>3515</v>
      </c>
      <c r="K2875">
        <v>1.6E-2</v>
      </c>
      <c r="L2875">
        <v>8.0000000000000004E-4</v>
      </c>
      <c r="M2875">
        <v>2986.4</v>
      </c>
      <c r="N2875">
        <v>5.8999999999999997E-2</v>
      </c>
      <c r="O2875">
        <v>17.716999999999999</v>
      </c>
      <c r="P2875">
        <v>0.7</v>
      </c>
      <c r="Q2875">
        <v>50618.5</v>
      </c>
      <c r="R2875" t="s">
        <v>34</v>
      </c>
      <c r="S2875" t="s">
        <v>38</v>
      </c>
      <c r="T2875" t="s">
        <v>28</v>
      </c>
      <c r="V2875" t="s">
        <v>32</v>
      </c>
      <c r="Y2875" t="s">
        <v>283</v>
      </c>
    </row>
    <row r="2876" spans="1:25" x14ac:dyDescent="0.45">
      <c r="A2876" t="s">
        <v>274</v>
      </c>
      <c r="B2876" t="s">
        <v>306</v>
      </c>
      <c r="C2876">
        <v>2400</v>
      </c>
      <c r="D2876">
        <v>5001</v>
      </c>
      <c r="E2876" t="s">
        <v>305</v>
      </c>
      <c r="F2876">
        <v>2015</v>
      </c>
      <c r="G2876">
        <v>6</v>
      </c>
      <c r="H2876">
        <v>6</v>
      </c>
      <c r="I2876">
        <v>115</v>
      </c>
      <c r="K2876">
        <v>1E-3</v>
      </c>
      <c r="L2876">
        <v>6.9999999999999999E-4</v>
      </c>
      <c r="M2876">
        <v>106.1</v>
      </c>
      <c r="N2876">
        <v>5.9200000000000003E-2</v>
      </c>
      <c r="O2876">
        <v>0.629</v>
      </c>
      <c r="P2876">
        <v>0.7</v>
      </c>
      <c r="Q2876">
        <v>1797.7</v>
      </c>
      <c r="R2876" t="s">
        <v>34</v>
      </c>
      <c r="S2876" t="s">
        <v>38</v>
      </c>
      <c r="T2876" t="s">
        <v>28</v>
      </c>
      <c r="V2876" t="s">
        <v>32</v>
      </c>
      <c r="Y2876" t="s">
        <v>284</v>
      </c>
    </row>
    <row r="2877" spans="1:25" x14ac:dyDescent="0.45">
      <c r="A2877" t="s">
        <v>274</v>
      </c>
      <c r="B2877" t="s">
        <v>306</v>
      </c>
      <c r="C2877">
        <v>2400</v>
      </c>
      <c r="D2877">
        <v>7001</v>
      </c>
      <c r="E2877" t="s">
        <v>305</v>
      </c>
      <c r="F2877">
        <v>2009</v>
      </c>
      <c r="G2877">
        <v>186</v>
      </c>
      <c r="H2877">
        <v>186</v>
      </c>
      <c r="I2877">
        <v>4229</v>
      </c>
      <c r="K2877">
        <v>0.111</v>
      </c>
      <c r="L2877">
        <v>9.4999999999999998E-3</v>
      </c>
      <c r="M2877">
        <v>3707.6</v>
      </c>
      <c r="N2877">
        <v>5.9900000000000002E-2</v>
      </c>
      <c r="O2877">
        <v>8.2289999999999992</v>
      </c>
      <c r="P2877">
        <v>0.2681</v>
      </c>
      <c r="Q2877">
        <v>62478.8</v>
      </c>
      <c r="R2877" t="s">
        <v>34</v>
      </c>
      <c r="S2877" t="s">
        <v>38</v>
      </c>
      <c r="T2877" t="s">
        <v>28</v>
      </c>
      <c r="V2877" t="s">
        <v>32</v>
      </c>
      <c r="Y2877" t="s">
        <v>103</v>
      </c>
    </row>
    <row r="2878" spans="1:25" x14ac:dyDescent="0.45">
      <c r="A2878" t="s">
        <v>274</v>
      </c>
      <c r="B2878" t="s">
        <v>306</v>
      </c>
      <c r="C2878">
        <v>2400</v>
      </c>
      <c r="D2878">
        <v>7001</v>
      </c>
      <c r="E2878" t="s">
        <v>305</v>
      </c>
      <c r="F2878">
        <v>2010</v>
      </c>
      <c r="G2878">
        <v>214</v>
      </c>
      <c r="H2878">
        <v>214</v>
      </c>
      <c r="I2878">
        <v>5682</v>
      </c>
      <c r="K2878">
        <v>0.183</v>
      </c>
      <c r="L2878">
        <v>7.4000000000000003E-3</v>
      </c>
      <c r="M2878">
        <v>5057.3999999999996</v>
      </c>
      <c r="N2878">
        <v>5.9799999999999999E-2</v>
      </c>
      <c r="O2878">
        <v>9.0950000000000006</v>
      </c>
      <c r="P2878">
        <v>0.2165</v>
      </c>
      <c r="Q2878">
        <v>85149.7</v>
      </c>
      <c r="R2878" t="s">
        <v>34</v>
      </c>
      <c r="S2878" t="s">
        <v>38</v>
      </c>
      <c r="T2878" t="s">
        <v>28</v>
      </c>
      <c r="V2878" t="s">
        <v>32</v>
      </c>
      <c r="Y2878" t="s">
        <v>103</v>
      </c>
    </row>
    <row r="2879" spans="1:25" x14ac:dyDescent="0.45">
      <c r="A2879" t="s">
        <v>274</v>
      </c>
      <c r="B2879" t="s">
        <v>306</v>
      </c>
      <c r="C2879">
        <v>2400</v>
      </c>
      <c r="D2879">
        <v>7001</v>
      </c>
      <c r="E2879" t="s">
        <v>305</v>
      </c>
      <c r="F2879">
        <v>2011</v>
      </c>
      <c r="G2879">
        <v>132</v>
      </c>
      <c r="H2879">
        <v>132</v>
      </c>
      <c r="I2879">
        <v>3460</v>
      </c>
      <c r="K2879">
        <v>1.4999999999999999E-2</v>
      </c>
      <c r="L2879">
        <v>8.0000000000000004E-4</v>
      </c>
      <c r="M2879">
        <v>3048.4</v>
      </c>
      <c r="N2879">
        <v>5.8999999999999997E-2</v>
      </c>
      <c r="O2879">
        <v>8.9410000000000007</v>
      </c>
      <c r="P2879">
        <v>0.35320000000000001</v>
      </c>
      <c r="Q2879">
        <v>51648.3</v>
      </c>
      <c r="R2879" t="s">
        <v>34</v>
      </c>
      <c r="S2879" t="s">
        <v>38</v>
      </c>
      <c r="T2879" t="s">
        <v>28</v>
      </c>
      <c r="V2879" t="s">
        <v>32</v>
      </c>
      <c r="Y2879" t="s">
        <v>103</v>
      </c>
    </row>
    <row r="2880" spans="1:25" x14ac:dyDescent="0.45">
      <c r="A2880" t="s">
        <v>274</v>
      </c>
      <c r="B2880" t="s">
        <v>306</v>
      </c>
      <c r="C2880">
        <v>2400</v>
      </c>
      <c r="D2880">
        <v>7001</v>
      </c>
      <c r="E2880" t="s">
        <v>305</v>
      </c>
      <c r="F2880">
        <v>2012</v>
      </c>
      <c r="G2880">
        <v>109</v>
      </c>
      <c r="H2880">
        <v>109</v>
      </c>
      <c r="I2880">
        <v>2928</v>
      </c>
      <c r="K2880">
        <v>1.2999999999999999E-2</v>
      </c>
      <c r="L2880">
        <v>8.9999999999999998E-4</v>
      </c>
      <c r="M2880">
        <v>2636.7</v>
      </c>
      <c r="N2880">
        <v>5.8999999999999997E-2</v>
      </c>
      <c r="O2880">
        <v>9.3819999999999997</v>
      </c>
      <c r="P2880">
        <v>0.42</v>
      </c>
      <c r="Q2880">
        <v>44677.599999999999</v>
      </c>
      <c r="R2880" t="s">
        <v>34</v>
      </c>
      <c r="S2880" t="s">
        <v>38</v>
      </c>
      <c r="T2880" t="s">
        <v>28</v>
      </c>
      <c r="V2880" t="s">
        <v>32</v>
      </c>
      <c r="Y2880" t="s">
        <v>283</v>
      </c>
    </row>
    <row r="2881" spans="1:25" x14ac:dyDescent="0.45">
      <c r="A2881" t="s">
        <v>274</v>
      </c>
      <c r="B2881" t="s">
        <v>306</v>
      </c>
      <c r="C2881">
        <v>2400</v>
      </c>
      <c r="D2881">
        <v>7001</v>
      </c>
      <c r="E2881" t="s">
        <v>305</v>
      </c>
      <c r="F2881">
        <v>2013</v>
      </c>
      <c r="G2881">
        <v>83</v>
      </c>
      <c r="H2881">
        <v>83</v>
      </c>
      <c r="I2881">
        <v>2030</v>
      </c>
      <c r="K2881">
        <v>8.9999999999999993E-3</v>
      </c>
      <c r="L2881">
        <v>6.9999999999999999E-4</v>
      </c>
      <c r="M2881">
        <v>1761.4</v>
      </c>
      <c r="N2881">
        <v>5.8999999999999997E-2</v>
      </c>
      <c r="O2881">
        <v>6.944</v>
      </c>
      <c r="P2881">
        <v>0.4672</v>
      </c>
      <c r="Q2881">
        <v>29843.7</v>
      </c>
      <c r="R2881" t="s">
        <v>34</v>
      </c>
      <c r="S2881" t="s">
        <v>38</v>
      </c>
      <c r="T2881" t="s">
        <v>28</v>
      </c>
      <c r="V2881" t="s">
        <v>32</v>
      </c>
      <c r="Y2881" t="s">
        <v>283</v>
      </c>
    </row>
    <row r="2882" spans="1:25" x14ac:dyDescent="0.45">
      <c r="A2882" t="s">
        <v>274</v>
      </c>
      <c r="B2882" t="s">
        <v>306</v>
      </c>
      <c r="C2882">
        <v>2400</v>
      </c>
      <c r="D2882">
        <v>7001</v>
      </c>
      <c r="E2882" t="s">
        <v>305</v>
      </c>
      <c r="F2882">
        <v>2014</v>
      </c>
      <c r="G2882">
        <v>100</v>
      </c>
      <c r="H2882">
        <v>100</v>
      </c>
      <c r="I2882">
        <v>2552</v>
      </c>
      <c r="K2882">
        <v>1.0999999999999999E-2</v>
      </c>
      <c r="L2882">
        <v>8.9999999999999998E-4</v>
      </c>
      <c r="M2882">
        <v>2200.4</v>
      </c>
      <c r="N2882">
        <v>5.91E-2</v>
      </c>
      <c r="O2882">
        <v>13.054</v>
      </c>
      <c r="P2882">
        <v>0.70009999999999994</v>
      </c>
      <c r="Q2882">
        <v>37296.199999999997</v>
      </c>
      <c r="R2882" t="s">
        <v>34</v>
      </c>
      <c r="S2882" t="s">
        <v>38</v>
      </c>
      <c r="T2882" t="s">
        <v>28</v>
      </c>
      <c r="V2882" t="s">
        <v>32</v>
      </c>
      <c r="Y2882" t="s">
        <v>283</v>
      </c>
    </row>
    <row r="2883" spans="1:25" x14ac:dyDescent="0.45">
      <c r="A2883" t="s">
        <v>274</v>
      </c>
      <c r="B2883" t="s">
        <v>306</v>
      </c>
      <c r="C2883">
        <v>2400</v>
      </c>
      <c r="D2883">
        <v>7001</v>
      </c>
      <c r="E2883" t="s">
        <v>305</v>
      </c>
      <c r="F2883">
        <v>2015</v>
      </c>
      <c r="G2883">
        <v>3</v>
      </c>
      <c r="H2883">
        <v>3</v>
      </c>
      <c r="I2883">
        <v>70</v>
      </c>
      <c r="K2883">
        <v>0</v>
      </c>
      <c r="L2883">
        <v>6.9999999999999999E-4</v>
      </c>
      <c r="M2883">
        <v>64.599999999999994</v>
      </c>
      <c r="N2883">
        <v>5.8999999999999997E-2</v>
      </c>
      <c r="O2883">
        <v>0.38300000000000001</v>
      </c>
      <c r="P2883">
        <v>0.7</v>
      </c>
      <c r="Q2883">
        <v>1094.3</v>
      </c>
      <c r="R2883" t="s">
        <v>34</v>
      </c>
      <c r="S2883" t="s">
        <v>38</v>
      </c>
      <c r="T2883" t="s">
        <v>28</v>
      </c>
      <c r="V2883" t="s">
        <v>32</v>
      </c>
      <c r="Y2883" t="s">
        <v>284</v>
      </c>
    </row>
    <row r="2884" spans="1:25" x14ac:dyDescent="0.45">
      <c r="A2884" t="s">
        <v>274</v>
      </c>
      <c r="B2884" t="s">
        <v>306</v>
      </c>
      <c r="C2884">
        <v>2400</v>
      </c>
      <c r="D2884">
        <v>9001</v>
      </c>
      <c r="E2884" t="s">
        <v>305</v>
      </c>
      <c r="F2884">
        <v>2009</v>
      </c>
      <c r="G2884">
        <v>144</v>
      </c>
      <c r="H2884">
        <v>144</v>
      </c>
      <c r="I2884">
        <v>3097</v>
      </c>
      <c r="K2884">
        <v>0.17599999999999999</v>
      </c>
      <c r="L2884">
        <v>5.0000000000000001E-3</v>
      </c>
      <c r="M2884">
        <v>2745.9</v>
      </c>
      <c r="N2884">
        <v>5.9499999999999997E-2</v>
      </c>
      <c r="O2884">
        <v>6.3369999999999997</v>
      </c>
      <c r="P2884">
        <v>0.27389999999999998</v>
      </c>
      <c r="Q2884">
        <v>45939.4</v>
      </c>
      <c r="R2884" t="s">
        <v>34</v>
      </c>
      <c r="S2884" t="s">
        <v>38</v>
      </c>
      <c r="T2884" t="s">
        <v>28</v>
      </c>
      <c r="V2884" t="s">
        <v>32</v>
      </c>
      <c r="Y2884" t="s">
        <v>103</v>
      </c>
    </row>
    <row r="2885" spans="1:25" x14ac:dyDescent="0.45">
      <c r="A2885" t="s">
        <v>274</v>
      </c>
      <c r="B2885" t="s">
        <v>306</v>
      </c>
      <c r="C2885">
        <v>2400</v>
      </c>
      <c r="D2885">
        <v>9001</v>
      </c>
      <c r="E2885" t="s">
        <v>305</v>
      </c>
      <c r="F2885">
        <v>2010</v>
      </c>
      <c r="G2885">
        <v>407</v>
      </c>
      <c r="H2885">
        <v>407</v>
      </c>
      <c r="I2885">
        <v>10607</v>
      </c>
      <c r="K2885">
        <v>0.93300000000000005</v>
      </c>
      <c r="L2885">
        <v>1.17E-2</v>
      </c>
      <c r="M2885">
        <v>9476</v>
      </c>
      <c r="N2885">
        <v>6.0199999999999997E-2</v>
      </c>
      <c r="O2885">
        <v>17.765000000000001</v>
      </c>
      <c r="P2885">
        <v>0.22869999999999999</v>
      </c>
      <c r="Q2885">
        <v>157412.5</v>
      </c>
      <c r="R2885" t="s">
        <v>34</v>
      </c>
      <c r="S2885" t="s">
        <v>38</v>
      </c>
      <c r="T2885" t="s">
        <v>28</v>
      </c>
      <c r="V2885" t="s">
        <v>32</v>
      </c>
      <c r="Y2885" t="s">
        <v>103</v>
      </c>
    </row>
    <row r="2886" spans="1:25" x14ac:dyDescent="0.45">
      <c r="A2886" t="s">
        <v>274</v>
      </c>
      <c r="B2886" t="s">
        <v>306</v>
      </c>
      <c r="C2886">
        <v>2400</v>
      </c>
      <c r="D2886">
        <v>9001</v>
      </c>
      <c r="E2886" t="s">
        <v>305</v>
      </c>
      <c r="F2886">
        <v>2011</v>
      </c>
      <c r="G2886">
        <v>254</v>
      </c>
      <c r="H2886">
        <v>254</v>
      </c>
      <c r="I2886">
        <v>6329</v>
      </c>
      <c r="K2886">
        <v>0.32</v>
      </c>
      <c r="L2886">
        <v>8.8000000000000005E-3</v>
      </c>
      <c r="M2886">
        <v>5541.5</v>
      </c>
      <c r="N2886">
        <v>5.9900000000000002E-2</v>
      </c>
      <c r="O2886">
        <v>16.946999999999999</v>
      </c>
      <c r="P2886">
        <v>0.36659999999999998</v>
      </c>
      <c r="Q2886">
        <v>92808</v>
      </c>
      <c r="R2886" t="s">
        <v>34</v>
      </c>
      <c r="S2886" t="s">
        <v>38</v>
      </c>
      <c r="T2886" t="s">
        <v>28</v>
      </c>
      <c r="V2886" t="s">
        <v>32</v>
      </c>
      <c r="Y2886" t="s">
        <v>103</v>
      </c>
    </row>
    <row r="2887" spans="1:25" x14ac:dyDescent="0.45">
      <c r="A2887" t="s">
        <v>274</v>
      </c>
      <c r="B2887" t="s">
        <v>306</v>
      </c>
      <c r="C2887">
        <v>2400</v>
      </c>
      <c r="D2887">
        <v>9001</v>
      </c>
      <c r="E2887" t="s">
        <v>305</v>
      </c>
      <c r="F2887">
        <v>2012</v>
      </c>
      <c r="G2887">
        <v>134</v>
      </c>
      <c r="H2887">
        <v>134</v>
      </c>
      <c r="I2887">
        <v>3213</v>
      </c>
      <c r="K2887">
        <v>1.4999999999999999E-2</v>
      </c>
      <c r="L2887">
        <v>8.9999999999999998E-4</v>
      </c>
      <c r="M2887">
        <v>2889.7</v>
      </c>
      <c r="N2887">
        <v>5.8999999999999997E-2</v>
      </c>
      <c r="O2887">
        <v>10.282</v>
      </c>
      <c r="P2887">
        <v>0.42</v>
      </c>
      <c r="Q2887">
        <v>48961.2</v>
      </c>
      <c r="R2887" t="s">
        <v>34</v>
      </c>
      <c r="S2887" t="s">
        <v>38</v>
      </c>
      <c r="T2887" t="s">
        <v>28</v>
      </c>
      <c r="V2887" t="s">
        <v>32</v>
      </c>
      <c r="Y2887" t="s">
        <v>283</v>
      </c>
    </row>
    <row r="2888" spans="1:25" x14ac:dyDescent="0.45">
      <c r="A2888" t="s">
        <v>274</v>
      </c>
      <c r="B2888" t="s">
        <v>306</v>
      </c>
      <c r="C2888">
        <v>2400</v>
      </c>
      <c r="D2888">
        <v>9001</v>
      </c>
      <c r="E2888" t="s">
        <v>305</v>
      </c>
      <c r="F2888">
        <v>2013</v>
      </c>
      <c r="G2888">
        <v>101</v>
      </c>
      <c r="H2888">
        <v>101</v>
      </c>
      <c r="I2888">
        <v>2510</v>
      </c>
      <c r="K2888">
        <v>1.0999999999999999E-2</v>
      </c>
      <c r="L2888">
        <v>8.9999999999999998E-4</v>
      </c>
      <c r="M2888">
        <v>2200.6</v>
      </c>
      <c r="N2888">
        <v>5.8999999999999997E-2</v>
      </c>
      <c r="O2888">
        <v>8.5239999999999991</v>
      </c>
      <c r="P2888">
        <v>0.45879999999999999</v>
      </c>
      <c r="Q2888">
        <v>37273.9</v>
      </c>
      <c r="R2888" t="s">
        <v>34</v>
      </c>
      <c r="S2888" t="s">
        <v>38</v>
      </c>
      <c r="T2888" t="s">
        <v>28</v>
      </c>
      <c r="V2888" t="s">
        <v>32</v>
      </c>
      <c r="Y2888" t="s">
        <v>283</v>
      </c>
    </row>
    <row r="2889" spans="1:25" x14ac:dyDescent="0.45">
      <c r="A2889" t="s">
        <v>274</v>
      </c>
      <c r="B2889" t="s">
        <v>306</v>
      </c>
      <c r="C2889">
        <v>2400</v>
      </c>
      <c r="D2889">
        <v>9001</v>
      </c>
      <c r="E2889" t="s">
        <v>305</v>
      </c>
      <c r="F2889">
        <v>2014</v>
      </c>
      <c r="G2889">
        <v>139</v>
      </c>
      <c r="H2889">
        <v>139</v>
      </c>
      <c r="I2889">
        <v>3555</v>
      </c>
      <c r="K2889">
        <v>1.6E-2</v>
      </c>
      <c r="L2889">
        <v>8.0000000000000004E-4</v>
      </c>
      <c r="M2889">
        <v>3071.3</v>
      </c>
      <c r="N2889">
        <v>5.8999999999999997E-2</v>
      </c>
      <c r="O2889">
        <v>18.216999999999999</v>
      </c>
      <c r="P2889">
        <v>0.7</v>
      </c>
      <c r="Q2889">
        <v>52047.199999999997</v>
      </c>
      <c r="R2889" t="s">
        <v>34</v>
      </c>
      <c r="S2889" t="s">
        <v>38</v>
      </c>
      <c r="T2889" t="s">
        <v>28</v>
      </c>
      <c r="V2889" t="s">
        <v>32</v>
      </c>
      <c r="Y2889" t="s">
        <v>283</v>
      </c>
    </row>
    <row r="2890" spans="1:25" x14ac:dyDescent="0.45">
      <c r="A2890" t="s">
        <v>274</v>
      </c>
      <c r="B2890" t="s">
        <v>306</v>
      </c>
      <c r="C2890">
        <v>2400</v>
      </c>
      <c r="D2890">
        <v>9001</v>
      </c>
      <c r="E2890" t="s">
        <v>305</v>
      </c>
      <c r="F2890">
        <v>2015</v>
      </c>
      <c r="G2890">
        <v>13</v>
      </c>
      <c r="H2890">
        <v>13</v>
      </c>
      <c r="I2890">
        <v>205</v>
      </c>
      <c r="K2890">
        <v>1E-3</v>
      </c>
      <c r="L2890">
        <v>6.9999999999999999E-4</v>
      </c>
      <c r="M2890">
        <v>186.6</v>
      </c>
      <c r="N2890">
        <v>5.8999999999999997E-2</v>
      </c>
      <c r="O2890">
        <v>1.107</v>
      </c>
      <c r="P2890">
        <v>0.69979999999999998</v>
      </c>
      <c r="Q2890">
        <v>3164</v>
      </c>
      <c r="R2890" t="s">
        <v>34</v>
      </c>
      <c r="S2890" t="s">
        <v>38</v>
      </c>
      <c r="T2890" t="s">
        <v>28</v>
      </c>
      <c r="V2890" t="s">
        <v>32</v>
      </c>
      <c r="Y2890" t="s">
        <v>284</v>
      </c>
    </row>
    <row r="2891" spans="1:25" x14ac:dyDescent="0.45">
      <c r="A2891" t="s">
        <v>274</v>
      </c>
      <c r="B2891" t="s">
        <v>307</v>
      </c>
      <c r="C2891">
        <v>2401</v>
      </c>
      <c r="D2891">
        <v>10001</v>
      </c>
      <c r="E2891" t="s">
        <v>305</v>
      </c>
      <c r="F2891">
        <v>2009</v>
      </c>
      <c r="G2891">
        <v>406</v>
      </c>
      <c r="H2891">
        <v>406</v>
      </c>
      <c r="I2891">
        <v>8381</v>
      </c>
      <c r="K2891">
        <v>1.306</v>
      </c>
      <c r="L2891">
        <v>2.3599999999999999E-2</v>
      </c>
      <c r="M2891">
        <v>7721.4</v>
      </c>
      <c r="N2891">
        <v>6.1499999999999999E-2</v>
      </c>
      <c r="O2891">
        <v>44.442999999999998</v>
      </c>
      <c r="P2891">
        <v>0.7127</v>
      </c>
      <c r="Q2891">
        <v>126143.7</v>
      </c>
      <c r="R2891" t="s">
        <v>34</v>
      </c>
      <c r="S2891" t="s">
        <v>38</v>
      </c>
      <c r="T2891" t="s">
        <v>28</v>
      </c>
      <c r="Y2891" t="s">
        <v>103</v>
      </c>
    </row>
    <row r="2892" spans="1:25" x14ac:dyDescent="0.45">
      <c r="A2892" t="s">
        <v>274</v>
      </c>
      <c r="B2892" t="s">
        <v>307</v>
      </c>
      <c r="C2892">
        <v>2401</v>
      </c>
      <c r="D2892">
        <v>10001</v>
      </c>
      <c r="E2892" t="s">
        <v>305</v>
      </c>
      <c r="F2892">
        <v>2010</v>
      </c>
      <c r="G2892">
        <v>624</v>
      </c>
      <c r="H2892">
        <v>624</v>
      </c>
      <c r="I2892">
        <v>14591</v>
      </c>
      <c r="K2892">
        <v>0.79900000000000004</v>
      </c>
      <c r="L2892">
        <v>1.0800000000000001E-2</v>
      </c>
      <c r="M2892">
        <v>13119.7</v>
      </c>
      <c r="N2892">
        <v>6.0100000000000001E-2</v>
      </c>
      <c r="O2892">
        <v>51.628</v>
      </c>
      <c r="P2892">
        <v>0.47489999999999999</v>
      </c>
      <c r="Q2892">
        <v>219824</v>
      </c>
      <c r="R2892" t="s">
        <v>34</v>
      </c>
      <c r="S2892" t="s">
        <v>38</v>
      </c>
      <c r="T2892" t="s">
        <v>28</v>
      </c>
      <c r="Y2892" t="s">
        <v>103</v>
      </c>
    </row>
    <row r="2893" spans="1:25" x14ac:dyDescent="0.45">
      <c r="A2893" t="s">
        <v>274</v>
      </c>
      <c r="B2893" t="s">
        <v>307</v>
      </c>
      <c r="C2893">
        <v>2401</v>
      </c>
      <c r="D2893">
        <v>10001</v>
      </c>
      <c r="E2893" t="s">
        <v>305</v>
      </c>
      <c r="F2893">
        <v>2011</v>
      </c>
      <c r="G2893">
        <v>355</v>
      </c>
      <c r="H2893">
        <v>355</v>
      </c>
      <c r="I2893">
        <v>8262</v>
      </c>
      <c r="K2893">
        <v>0.32600000000000001</v>
      </c>
      <c r="L2893">
        <v>4.1999999999999997E-3</v>
      </c>
      <c r="M2893">
        <v>7625</v>
      </c>
      <c r="N2893">
        <v>5.9299999999999999E-2</v>
      </c>
      <c r="O2893">
        <v>29.88</v>
      </c>
      <c r="P2893">
        <v>0.46439999999999998</v>
      </c>
      <c r="Q2893">
        <v>128216.4</v>
      </c>
      <c r="R2893" t="s">
        <v>34</v>
      </c>
      <c r="S2893" t="s">
        <v>38</v>
      </c>
      <c r="T2893" t="s">
        <v>28</v>
      </c>
      <c r="Y2893" t="s">
        <v>103</v>
      </c>
    </row>
    <row r="2894" spans="1:25" x14ac:dyDescent="0.45">
      <c r="A2894" t="s">
        <v>274</v>
      </c>
      <c r="B2894" t="s">
        <v>307</v>
      </c>
      <c r="C2894">
        <v>2401</v>
      </c>
      <c r="D2894">
        <v>10001</v>
      </c>
      <c r="E2894" t="s">
        <v>305</v>
      </c>
      <c r="F2894">
        <v>2012</v>
      </c>
      <c r="G2894">
        <v>160</v>
      </c>
      <c r="H2894">
        <v>160</v>
      </c>
      <c r="I2894">
        <v>3625</v>
      </c>
      <c r="K2894">
        <v>1.7000000000000001E-2</v>
      </c>
      <c r="L2894">
        <v>8.0000000000000004E-4</v>
      </c>
      <c r="M2894">
        <v>3457</v>
      </c>
      <c r="N2894">
        <v>5.91E-2</v>
      </c>
      <c r="O2894">
        <v>13.603</v>
      </c>
      <c r="P2894">
        <v>0.46650000000000003</v>
      </c>
      <c r="Q2894">
        <v>58602.2</v>
      </c>
      <c r="R2894" t="s">
        <v>34</v>
      </c>
      <c r="S2894" t="s">
        <v>38</v>
      </c>
      <c r="T2894" t="s">
        <v>28</v>
      </c>
      <c r="Y2894" t="s">
        <v>283</v>
      </c>
    </row>
    <row r="2895" spans="1:25" x14ac:dyDescent="0.45">
      <c r="A2895" t="s">
        <v>274</v>
      </c>
      <c r="B2895" t="s">
        <v>307</v>
      </c>
      <c r="C2895">
        <v>2401</v>
      </c>
      <c r="D2895">
        <v>10001</v>
      </c>
      <c r="E2895" t="s">
        <v>305</v>
      </c>
      <c r="F2895">
        <v>2013</v>
      </c>
      <c r="G2895">
        <v>199</v>
      </c>
      <c r="H2895">
        <v>199</v>
      </c>
      <c r="I2895">
        <v>4255</v>
      </c>
      <c r="K2895">
        <v>1.9E-2</v>
      </c>
      <c r="L2895">
        <v>6.9999999999999999E-4</v>
      </c>
      <c r="M2895">
        <v>3743.8</v>
      </c>
      <c r="N2895">
        <v>5.8999999999999997E-2</v>
      </c>
      <c r="O2895">
        <v>18.673999999999999</v>
      </c>
      <c r="P2895">
        <v>0.60550000000000004</v>
      </c>
      <c r="Q2895">
        <v>63459.5</v>
      </c>
      <c r="R2895" t="s">
        <v>34</v>
      </c>
      <c r="S2895" t="s">
        <v>38</v>
      </c>
      <c r="T2895" t="s">
        <v>28</v>
      </c>
      <c r="Y2895" t="s">
        <v>283</v>
      </c>
    </row>
    <row r="2896" spans="1:25" x14ac:dyDescent="0.45">
      <c r="A2896" t="s">
        <v>274</v>
      </c>
      <c r="B2896" t="s">
        <v>307</v>
      </c>
      <c r="C2896">
        <v>2401</v>
      </c>
      <c r="D2896">
        <v>10001</v>
      </c>
      <c r="E2896" t="s">
        <v>305</v>
      </c>
      <c r="F2896">
        <v>2014</v>
      </c>
      <c r="G2896">
        <v>362</v>
      </c>
      <c r="H2896">
        <v>362</v>
      </c>
      <c r="I2896">
        <v>9687</v>
      </c>
      <c r="K2896">
        <v>4.7030000000000003</v>
      </c>
      <c r="L2896">
        <v>7.8600000000000003E-2</v>
      </c>
      <c r="M2896">
        <v>8270.1</v>
      </c>
      <c r="N2896">
        <v>6.7500000000000004E-2</v>
      </c>
      <c r="O2896">
        <v>54.591999999999999</v>
      </c>
      <c r="P2896">
        <v>0.89339999999999997</v>
      </c>
      <c r="Q2896">
        <v>122882.3</v>
      </c>
      <c r="R2896" t="s">
        <v>34</v>
      </c>
      <c r="S2896" t="s">
        <v>38</v>
      </c>
      <c r="T2896" t="s">
        <v>28</v>
      </c>
      <c r="Y2896" t="s">
        <v>283</v>
      </c>
    </row>
    <row r="2897" spans="1:25" x14ac:dyDescent="0.45">
      <c r="A2897" t="s">
        <v>274</v>
      </c>
      <c r="B2897" t="s">
        <v>307</v>
      </c>
      <c r="C2897">
        <v>2401</v>
      </c>
      <c r="D2897">
        <v>10001</v>
      </c>
      <c r="E2897" t="s">
        <v>305</v>
      </c>
      <c r="F2897">
        <v>2015</v>
      </c>
      <c r="G2897">
        <v>90</v>
      </c>
      <c r="H2897">
        <v>90</v>
      </c>
      <c r="I2897">
        <v>2468</v>
      </c>
      <c r="K2897">
        <v>0.68899999999999995</v>
      </c>
      <c r="L2897">
        <v>5.2200000000000003E-2</v>
      </c>
      <c r="M2897">
        <v>2144.4</v>
      </c>
      <c r="N2897">
        <v>6.4699999999999994E-2</v>
      </c>
      <c r="O2897">
        <v>13.522</v>
      </c>
      <c r="P2897">
        <v>0.82779999999999998</v>
      </c>
      <c r="Q2897">
        <v>33819.199999999997</v>
      </c>
      <c r="R2897" t="s">
        <v>34</v>
      </c>
      <c r="S2897" t="s">
        <v>38</v>
      </c>
      <c r="T2897" t="s">
        <v>28</v>
      </c>
      <c r="Y2897" t="s">
        <v>284</v>
      </c>
    </row>
    <row r="2898" spans="1:25" x14ac:dyDescent="0.45">
      <c r="A2898" t="s">
        <v>274</v>
      </c>
      <c r="B2898" t="s">
        <v>307</v>
      </c>
      <c r="C2898">
        <v>2401</v>
      </c>
      <c r="D2898">
        <v>12001</v>
      </c>
      <c r="E2898" t="s">
        <v>305</v>
      </c>
      <c r="F2898">
        <v>2009</v>
      </c>
      <c r="G2898">
        <v>336</v>
      </c>
      <c r="H2898">
        <v>336</v>
      </c>
      <c r="I2898">
        <v>7248</v>
      </c>
      <c r="K2898">
        <v>0.59199999999999997</v>
      </c>
      <c r="L2898">
        <v>1.2200000000000001E-2</v>
      </c>
      <c r="M2898">
        <v>6553.6</v>
      </c>
      <c r="N2898">
        <v>6.0299999999999999E-2</v>
      </c>
      <c r="O2898">
        <v>36.838000000000001</v>
      </c>
      <c r="P2898">
        <v>0.68240000000000001</v>
      </c>
      <c r="Q2898">
        <v>108988.2</v>
      </c>
      <c r="R2898" t="s">
        <v>34</v>
      </c>
      <c r="S2898" t="s">
        <v>38</v>
      </c>
      <c r="T2898" t="s">
        <v>28</v>
      </c>
      <c r="Y2898" t="s">
        <v>103</v>
      </c>
    </row>
    <row r="2899" spans="1:25" x14ac:dyDescent="0.45">
      <c r="A2899" t="s">
        <v>274</v>
      </c>
      <c r="B2899" t="s">
        <v>307</v>
      </c>
      <c r="C2899">
        <v>2401</v>
      </c>
      <c r="D2899">
        <v>12001</v>
      </c>
      <c r="E2899" t="s">
        <v>305</v>
      </c>
      <c r="F2899">
        <v>2010</v>
      </c>
      <c r="G2899">
        <v>625</v>
      </c>
      <c r="H2899">
        <v>625</v>
      </c>
      <c r="I2899">
        <v>15240</v>
      </c>
      <c r="K2899">
        <v>2.238</v>
      </c>
      <c r="L2899">
        <v>2.0500000000000001E-2</v>
      </c>
      <c r="M2899">
        <v>13936.7</v>
      </c>
      <c r="N2899">
        <v>6.1199999999999997E-2</v>
      </c>
      <c r="O2899">
        <v>55.838999999999999</v>
      </c>
      <c r="P2899">
        <v>0.49009999999999998</v>
      </c>
      <c r="Q2899">
        <v>228350.3</v>
      </c>
      <c r="R2899" t="s">
        <v>34</v>
      </c>
      <c r="S2899" t="s">
        <v>38</v>
      </c>
      <c r="T2899" t="s">
        <v>28</v>
      </c>
      <c r="Y2899" t="s">
        <v>103</v>
      </c>
    </row>
    <row r="2900" spans="1:25" x14ac:dyDescent="0.45">
      <c r="A2900" t="s">
        <v>274</v>
      </c>
      <c r="B2900" t="s">
        <v>307</v>
      </c>
      <c r="C2900">
        <v>2401</v>
      </c>
      <c r="D2900">
        <v>12001</v>
      </c>
      <c r="E2900" t="s">
        <v>305</v>
      </c>
      <c r="F2900">
        <v>2011</v>
      </c>
      <c r="G2900">
        <v>373</v>
      </c>
      <c r="H2900">
        <v>373</v>
      </c>
      <c r="I2900">
        <v>8901</v>
      </c>
      <c r="K2900">
        <v>0.32900000000000001</v>
      </c>
      <c r="L2900">
        <v>4.0000000000000001E-3</v>
      </c>
      <c r="M2900">
        <v>8214.6</v>
      </c>
      <c r="N2900">
        <v>5.9299999999999999E-2</v>
      </c>
      <c r="O2900">
        <v>32.177999999999997</v>
      </c>
      <c r="P2900">
        <v>0.46410000000000001</v>
      </c>
      <c r="Q2900">
        <v>138229.79999999999</v>
      </c>
      <c r="R2900" t="s">
        <v>34</v>
      </c>
      <c r="S2900" t="s">
        <v>38</v>
      </c>
      <c r="T2900" t="s">
        <v>28</v>
      </c>
      <c r="Y2900" t="s">
        <v>103</v>
      </c>
    </row>
    <row r="2901" spans="1:25" x14ac:dyDescent="0.45">
      <c r="A2901" t="s">
        <v>274</v>
      </c>
      <c r="B2901" t="s">
        <v>307</v>
      </c>
      <c r="C2901">
        <v>2401</v>
      </c>
      <c r="D2901">
        <v>12001</v>
      </c>
      <c r="E2901" t="s">
        <v>305</v>
      </c>
      <c r="F2901">
        <v>2012</v>
      </c>
      <c r="G2901">
        <v>165</v>
      </c>
      <c r="H2901">
        <v>165</v>
      </c>
      <c r="I2901">
        <v>3360</v>
      </c>
      <c r="K2901">
        <v>1.6E-2</v>
      </c>
      <c r="L2901">
        <v>8.0000000000000004E-4</v>
      </c>
      <c r="M2901">
        <v>3210.3</v>
      </c>
      <c r="N2901">
        <v>5.91E-2</v>
      </c>
      <c r="O2901">
        <v>12.569000000000001</v>
      </c>
      <c r="P2901">
        <v>0.46329999999999999</v>
      </c>
      <c r="Q2901">
        <v>54414.3</v>
      </c>
      <c r="R2901" t="s">
        <v>34</v>
      </c>
      <c r="S2901" t="s">
        <v>38</v>
      </c>
      <c r="T2901" t="s">
        <v>28</v>
      </c>
      <c r="Y2901" t="s">
        <v>283</v>
      </c>
    </row>
    <row r="2902" spans="1:25" x14ac:dyDescent="0.45">
      <c r="A2902" t="s">
        <v>274</v>
      </c>
      <c r="B2902" t="s">
        <v>307</v>
      </c>
      <c r="C2902">
        <v>2401</v>
      </c>
      <c r="D2902">
        <v>12001</v>
      </c>
      <c r="E2902" t="s">
        <v>305</v>
      </c>
      <c r="F2902">
        <v>2013</v>
      </c>
      <c r="G2902">
        <v>232</v>
      </c>
      <c r="H2902">
        <v>232</v>
      </c>
      <c r="I2902">
        <v>5656</v>
      </c>
      <c r="K2902">
        <v>2.5000000000000001E-2</v>
      </c>
      <c r="L2902">
        <v>8.0000000000000004E-4</v>
      </c>
      <c r="M2902">
        <v>5051.7</v>
      </c>
      <c r="N2902">
        <v>5.8999999999999997E-2</v>
      </c>
      <c r="O2902">
        <v>26.914999999999999</v>
      </c>
      <c r="P2902">
        <v>0.62319999999999998</v>
      </c>
      <c r="Q2902">
        <v>85619</v>
      </c>
      <c r="R2902" t="s">
        <v>34</v>
      </c>
      <c r="S2902" t="s">
        <v>38</v>
      </c>
      <c r="T2902" t="s">
        <v>28</v>
      </c>
      <c r="Y2902" t="s">
        <v>283</v>
      </c>
    </row>
    <row r="2903" spans="1:25" x14ac:dyDescent="0.45">
      <c r="A2903" t="s">
        <v>274</v>
      </c>
      <c r="B2903" t="s">
        <v>307</v>
      </c>
      <c r="C2903">
        <v>2401</v>
      </c>
      <c r="D2903">
        <v>12001</v>
      </c>
      <c r="E2903" t="s">
        <v>305</v>
      </c>
      <c r="F2903">
        <v>2014</v>
      </c>
      <c r="G2903">
        <v>398</v>
      </c>
      <c r="H2903">
        <v>398</v>
      </c>
      <c r="I2903">
        <v>11461</v>
      </c>
      <c r="K2903">
        <v>6.6639999999999997</v>
      </c>
      <c r="L2903">
        <v>8.72E-2</v>
      </c>
      <c r="M2903">
        <v>9943.7999999999993</v>
      </c>
      <c r="N2903">
        <v>6.8400000000000002E-2</v>
      </c>
      <c r="O2903">
        <v>66.84</v>
      </c>
      <c r="P2903">
        <v>0.91479999999999995</v>
      </c>
      <c r="Q2903">
        <v>144010</v>
      </c>
      <c r="R2903" t="s">
        <v>34</v>
      </c>
      <c r="S2903" t="s">
        <v>38</v>
      </c>
      <c r="T2903" t="s">
        <v>28</v>
      </c>
      <c r="Y2903" t="s">
        <v>283</v>
      </c>
    </row>
    <row r="2904" spans="1:25" x14ac:dyDescent="0.45">
      <c r="A2904" t="s">
        <v>274</v>
      </c>
      <c r="B2904" t="s">
        <v>307</v>
      </c>
      <c r="C2904">
        <v>2401</v>
      </c>
      <c r="D2904">
        <v>12001</v>
      </c>
      <c r="E2904" t="s">
        <v>305</v>
      </c>
      <c r="F2904">
        <v>2015</v>
      </c>
      <c r="G2904">
        <v>95</v>
      </c>
      <c r="H2904">
        <v>95</v>
      </c>
      <c r="I2904">
        <v>2765</v>
      </c>
      <c r="K2904">
        <v>1.246</v>
      </c>
      <c r="L2904">
        <v>6.2199999999999998E-2</v>
      </c>
      <c r="M2904">
        <v>2507.3000000000002</v>
      </c>
      <c r="N2904">
        <v>6.5699999999999995E-2</v>
      </c>
      <c r="O2904">
        <v>16.335999999999999</v>
      </c>
      <c r="P2904">
        <v>0.85260000000000002</v>
      </c>
      <c r="Q2904">
        <v>37920.199999999997</v>
      </c>
      <c r="R2904" t="s">
        <v>34</v>
      </c>
      <c r="S2904" t="s">
        <v>38</v>
      </c>
      <c r="T2904" t="s">
        <v>28</v>
      </c>
      <c r="Y2904" t="s">
        <v>284</v>
      </c>
    </row>
    <row r="2905" spans="1:25" x14ac:dyDescent="0.45">
      <c r="A2905" t="s">
        <v>274</v>
      </c>
      <c r="B2905" t="s">
        <v>307</v>
      </c>
      <c r="C2905">
        <v>2401</v>
      </c>
      <c r="D2905">
        <v>14001</v>
      </c>
      <c r="E2905" t="s">
        <v>305</v>
      </c>
      <c r="F2905">
        <v>2009</v>
      </c>
      <c r="G2905">
        <v>307</v>
      </c>
      <c r="H2905">
        <v>307</v>
      </c>
      <c r="I2905">
        <v>7123</v>
      </c>
      <c r="K2905">
        <v>0.13200000000000001</v>
      </c>
      <c r="L2905">
        <v>5.4000000000000003E-3</v>
      </c>
      <c r="M2905">
        <v>6351.7</v>
      </c>
      <c r="N2905">
        <v>5.96E-2</v>
      </c>
      <c r="O2905">
        <v>23.78</v>
      </c>
      <c r="P2905">
        <v>0.44750000000000001</v>
      </c>
      <c r="Q2905">
        <v>107265.3</v>
      </c>
      <c r="R2905" t="s">
        <v>34</v>
      </c>
      <c r="S2905" t="s">
        <v>38</v>
      </c>
      <c r="T2905" t="s">
        <v>28</v>
      </c>
      <c r="Y2905" t="s">
        <v>103</v>
      </c>
    </row>
    <row r="2906" spans="1:25" x14ac:dyDescent="0.45">
      <c r="A2906" t="s">
        <v>274</v>
      </c>
      <c r="B2906" t="s">
        <v>307</v>
      </c>
      <c r="C2906">
        <v>2401</v>
      </c>
      <c r="D2906">
        <v>14001</v>
      </c>
      <c r="E2906" t="s">
        <v>305</v>
      </c>
      <c r="F2906">
        <v>2010</v>
      </c>
      <c r="G2906">
        <v>537</v>
      </c>
      <c r="H2906">
        <v>537</v>
      </c>
      <c r="I2906">
        <v>14359</v>
      </c>
      <c r="K2906">
        <v>0.77600000000000002</v>
      </c>
      <c r="L2906">
        <v>1.0999999999999999E-2</v>
      </c>
      <c r="M2906">
        <v>12937.5</v>
      </c>
      <c r="N2906">
        <v>6.0100000000000001E-2</v>
      </c>
      <c r="O2906">
        <v>48.823</v>
      </c>
      <c r="P2906">
        <v>0.45610000000000001</v>
      </c>
      <c r="Q2906">
        <v>216765</v>
      </c>
      <c r="R2906" t="s">
        <v>34</v>
      </c>
      <c r="S2906" t="s">
        <v>38</v>
      </c>
      <c r="T2906" t="s">
        <v>28</v>
      </c>
      <c r="Y2906" t="s">
        <v>103</v>
      </c>
    </row>
    <row r="2907" spans="1:25" x14ac:dyDescent="0.45">
      <c r="A2907" t="s">
        <v>274</v>
      </c>
      <c r="B2907" t="s">
        <v>307</v>
      </c>
      <c r="C2907">
        <v>2401</v>
      </c>
      <c r="D2907">
        <v>14001</v>
      </c>
      <c r="E2907" t="s">
        <v>305</v>
      </c>
      <c r="F2907">
        <v>2011</v>
      </c>
      <c r="G2907">
        <v>315</v>
      </c>
      <c r="H2907">
        <v>315</v>
      </c>
      <c r="I2907">
        <v>9245</v>
      </c>
      <c r="K2907">
        <v>0.249</v>
      </c>
      <c r="L2907">
        <v>4.7000000000000002E-3</v>
      </c>
      <c r="M2907">
        <v>8499.2999999999993</v>
      </c>
      <c r="N2907">
        <v>5.9400000000000001E-2</v>
      </c>
      <c r="O2907">
        <v>41.134</v>
      </c>
      <c r="P2907">
        <v>0.57489999999999997</v>
      </c>
      <c r="Q2907">
        <v>143314.6</v>
      </c>
      <c r="R2907" t="s">
        <v>34</v>
      </c>
      <c r="S2907" t="s">
        <v>38</v>
      </c>
      <c r="T2907" t="s">
        <v>28</v>
      </c>
      <c r="Y2907" t="s">
        <v>103</v>
      </c>
    </row>
    <row r="2908" spans="1:25" x14ac:dyDescent="0.45">
      <c r="A2908" t="s">
        <v>274</v>
      </c>
      <c r="B2908" t="s">
        <v>307</v>
      </c>
      <c r="C2908">
        <v>2401</v>
      </c>
      <c r="D2908">
        <v>14001</v>
      </c>
      <c r="E2908" t="s">
        <v>305</v>
      </c>
      <c r="F2908">
        <v>2012</v>
      </c>
      <c r="G2908">
        <v>160</v>
      </c>
      <c r="H2908">
        <v>160</v>
      </c>
      <c r="I2908">
        <v>4608</v>
      </c>
      <c r="K2908">
        <v>2.1999999999999999E-2</v>
      </c>
      <c r="L2908">
        <v>8.9999999999999998E-4</v>
      </c>
      <c r="M2908">
        <v>4339.3</v>
      </c>
      <c r="N2908">
        <v>5.8999999999999997E-2</v>
      </c>
      <c r="O2908">
        <v>25.734999999999999</v>
      </c>
      <c r="P2908">
        <v>0.7</v>
      </c>
      <c r="Q2908">
        <v>73528</v>
      </c>
      <c r="R2908" t="s">
        <v>34</v>
      </c>
      <c r="S2908" t="s">
        <v>38</v>
      </c>
      <c r="T2908" t="s">
        <v>28</v>
      </c>
      <c r="Y2908" t="s">
        <v>283</v>
      </c>
    </row>
    <row r="2909" spans="1:25" x14ac:dyDescent="0.45">
      <c r="A2909" t="s">
        <v>274</v>
      </c>
      <c r="B2909" t="s">
        <v>307</v>
      </c>
      <c r="C2909">
        <v>2401</v>
      </c>
      <c r="D2909">
        <v>14001</v>
      </c>
      <c r="E2909" t="s">
        <v>305</v>
      </c>
      <c r="F2909">
        <v>2013</v>
      </c>
      <c r="G2909">
        <v>0</v>
      </c>
      <c r="H2909">
        <v>0</v>
      </c>
      <c r="R2909" t="s">
        <v>34</v>
      </c>
      <c r="S2909" t="s">
        <v>38</v>
      </c>
      <c r="T2909" t="s">
        <v>28</v>
      </c>
      <c r="Y2909" t="s">
        <v>283</v>
      </c>
    </row>
    <row r="2910" spans="1:25" x14ac:dyDescent="0.45">
      <c r="A2910" t="s">
        <v>274</v>
      </c>
      <c r="B2910" t="s">
        <v>307</v>
      </c>
      <c r="C2910">
        <v>2401</v>
      </c>
      <c r="D2910">
        <v>14001</v>
      </c>
      <c r="E2910" t="s">
        <v>305</v>
      </c>
      <c r="F2910">
        <v>2014</v>
      </c>
      <c r="G2910">
        <v>115</v>
      </c>
      <c r="H2910">
        <v>115</v>
      </c>
      <c r="I2910">
        <v>2546</v>
      </c>
      <c r="K2910">
        <v>0.01</v>
      </c>
      <c r="L2910">
        <v>6.9999999999999999E-4</v>
      </c>
      <c r="M2910">
        <v>1974.9</v>
      </c>
      <c r="N2910">
        <v>5.8999999999999997E-2</v>
      </c>
      <c r="O2910">
        <v>11.712999999999999</v>
      </c>
      <c r="P2910">
        <v>0.70009999999999994</v>
      </c>
      <c r="Q2910">
        <v>33466.5</v>
      </c>
      <c r="R2910" t="s">
        <v>34</v>
      </c>
      <c r="S2910" t="s">
        <v>38</v>
      </c>
      <c r="T2910" t="s">
        <v>28</v>
      </c>
      <c r="Y2910" t="s">
        <v>283</v>
      </c>
    </row>
    <row r="2911" spans="1:25" x14ac:dyDescent="0.45">
      <c r="A2911" t="s">
        <v>274</v>
      </c>
      <c r="B2911" t="s">
        <v>307</v>
      </c>
      <c r="C2911">
        <v>2401</v>
      </c>
      <c r="D2911">
        <v>14001</v>
      </c>
      <c r="E2911" t="s">
        <v>305</v>
      </c>
      <c r="F2911">
        <v>2015</v>
      </c>
      <c r="G2911">
        <v>9</v>
      </c>
      <c r="H2911">
        <v>9</v>
      </c>
      <c r="I2911">
        <v>197</v>
      </c>
      <c r="K2911">
        <v>1E-3</v>
      </c>
      <c r="L2911">
        <v>5.9999999999999995E-4</v>
      </c>
      <c r="M2911">
        <v>161.5</v>
      </c>
      <c r="N2911">
        <v>5.8799999999999998E-2</v>
      </c>
      <c r="O2911">
        <v>0.95799999999999996</v>
      </c>
      <c r="P2911">
        <v>0.69989999999999997</v>
      </c>
      <c r="Q2911">
        <v>2737.3</v>
      </c>
      <c r="R2911" t="s">
        <v>34</v>
      </c>
      <c r="S2911" t="s">
        <v>38</v>
      </c>
      <c r="T2911" t="s">
        <v>28</v>
      </c>
      <c r="Y2911" t="s">
        <v>284</v>
      </c>
    </row>
    <row r="2912" spans="1:25" x14ac:dyDescent="0.45">
      <c r="A2912" t="s">
        <v>274</v>
      </c>
      <c r="B2912" t="s">
        <v>307</v>
      </c>
      <c r="C2912">
        <v>2401</v>
      </c>
      <c r="D2912">
        <v>16001</v>
      </c>
      <c r="E2912" t="s">
        <v>305</v>
      </c>
      <c r="F2912">
        <v>2009</v>
      </c>
      <c r="G2912">
        <v>307</v>
      </c>
      <c r="H2912">
        <v>307</v>
      </c>
      <c r="I2912">
        <v>7283</v>
      </c>
      <c r="K2912">
        <v>0.222</v>
      </c>
      <c r="L2912">
        <v>6.7000000000000002E-3</v>
      </c>
      <c r="M2912">
        <v>6512.7</v>
      </c>
      <c r="N2912">
        <v>5.9700000000000003E-2</v>
      </c>
      <c r="O2912">
        <v>24.451000000000001</v>
      </c>
      <c r="P2912">
        <v>0.4496</v>
      </c>
      <c r="Q2912">
        <v>109657.60000000001</v>
      </c>
      <c r="R2912" t="s">
        <v>34</v>
      </c>
      <c r="S2912" t="s">
        <v>38</v>
      </c>
      <c r="T2912" t="s">
        <v>28</v>
      </c>
      <c r="Y2912" t="s">
        <v>103</v>
      </c>
    </row>
    <row r="2913" spans="1:25" x14ac:dyDescent="0.45">
      <c r="A2913" t="s">
        <v>274</v>
      </c>
      <c r="B2913" t="s">
        <v>307</v>
      </c>
      <c r="C2913">
        <v>2401</v>
      </c>
      <c r="D2913">
        <v>16001</v>
      </c>
      <c r="E2913" t="s">
        <v>305</v>
      </c>
      <c r="F2913">
        <v>2010</v>
      </c>
      <c r="G2913">
        <v>511</v>
      </c>
      <c r="H2913">
        <v>511</v>
      </c>
      <c r="I2913">
        <v>14119</v>
      </c>
      <c r="K2913">
        <v>0.6</v>
      </c>
      <c r="L2913">
        <v>9.1000000000000004E-3</v>
      </c>
      <c r="M2913">
        <v>12686.8</v>
      </c>
      <c r="N2913">
        <v>5.9900000000000002E-2</v>
      </c>
      <c r="O2913">
        <v>47.771000000000001</v>
      </c>
      <c r="P2913">
        <v>0.45329999999999998</v>
      </c>
      <c r="Q2913">
        <v>213164.6</v>
      </c>
      <c r="R2913" t="s">
        <v>34</v>
      </c>
      <c r="S2913" t="s">
        <v>38</v>
      </c>
      <c r="T2913" t="s">
        <v>28</v>
      </c>
      <c r="Y2913" t="s">
        <v>103</v>
      </c>
    </row>
    <row r="2914" spans="1:25" x14ac:dyDescent="0.45">
      <c r="A2914" t="s">
        <v>274</v>
      </c>
      <c r="B2914" t="s">
        <v>307</v>
      </c>
      <c r="C2914">
        <v>2401</v>
      </c>
      <c r="D2914">
        <v>16001</v>
      </c>
      <c r="E2914" t="s">
        <v>305</v>
      </c>
      <c r="F2914">
        <v>2011</v>
      </c>
      <c r="G2914">
        <v>297</v>
      </c>
      <c r="H2914">
        <v>297</v>
      </c>
      <c r="I2914">
        <v>8840</v>
      </c>
      <c r="K2914">
        <v>0.37</v>
      </c>
      <c r="L2914">
        <v>5.5999999999999999E-3</v>
      </c>
      <c r="M2914">
        <v>8159.7</v>
      </c>
      <c r="N2914">
        <v>5.9499999999999997E-2</v>
      </c>
      <c r="O2914">
        <v>39.75</v>
      </c>
      <c r="P2914">
        <v>0.57799999999999996</v>
      </c>
      <c r="Q2914">
        <v>137095</v>
      </c>
      <c r="R2914" t="s">
        <v>34</v>
      </c>
      <c r="S2914" t="s">
        <v>38</v>
      </c>
      <c r="T2914" t="s">
        <v>28</v>
      </c>
      <c r="Y2914" t="s">
        <v>103</v>
      </c>
    </row>
    <row r="2915" spans="1:25" x14ac:dyDescent="0.45">
      <c r="A2915" t="s">
        <v>274</v>
      </c>
      <c r="B2915" t="s">
        <v>307</v>
      </c>
      <c r="C2915">
        <v>2401</v>
      </c>
      <c r="D2915">
        <v>16001</v>
      </c>
      <c r="E2915" t="s">
        <v>305</v>
      </c>
      <c r="F2915">
        <v>2012</v>
      </c>
      <c r="G2915">
        <v>155</v>
      </c>
      <c r="H2915">
        <v>155</v>
      </c>
      <c r="I2915">
        <v>4252</v>
      </c>
      <c r="K2915">
        <v>0.02</v>
      </c>
      <c r="L2915">
        <v>8.9999999999999998E-4</v>
      </c>
      <c r="M2915">
        <v>4003.8</v>
      </c>
      <c r="N2915">
        <v>5.8999999999999997E-2</v>
      </c>
      <c r="O2915">
        <v>23.748999999999999</v>
      </c>
      <c r="P2915">
        <v>0.7</v>
      </c>
      <c r="Q2915">
        <v>67855.399999999994</v>
      </c>
      <c r="R2915" t="s">
        <v>34</v>
      </c>
      <c r="S2915" t="s">
        <v>38</v>
      </c>
      <c r="T2915" t="s">
        <v>28</v>
      </c>
      <c r="Y2915" t="s">
        <v>283</v>
      </c>
    </row>
    <row r="2916" spans="1:25" x14ac:dyDescent="0.45">
      <c r="A2916" t="s">
        <v>274</v>
      </c>
      <c r="B2916" t="s">
        <v>307</v>
      </c>
      <c r="C2916">
        <v>2401</v>
      </c>
      <c r="D2916">
        <v>16001</v>
      </c>
      <c r="E2916" t="s">
        <v>305</v>
      </c>
      <c r="F2916">
        <v>2013</v>
      </c>
      <c r="G2916">
        <v>0</v>
      </c>
      <c r="H2916">
        <v>0</v>
      </c>
      <c r="R2916" t="s">
        <v>34</v>
      </c>
      <c r="S2916" t="s">
        <v>38</v>
      </c>
      <c r="T2916" t="s">
        <v>28</v>
      </c>
      <c r="Y2916" t="s">
        <v>283</v>
      </c>
    </row>
    <row r="2917" spans="1:25" x14ac:dyDescent="0.45">
      <c r="A2917" t="s">
        <v>274</v>
      </c>
      <c r="B2917" t="s">
        <v>307</v>
      </c>
      <c r="C2917">
        <v>2401</v>
      </c>
      <c r="D2917">
        <v>16001</v>
      </c>
      <c r="E2917" t="s">
        <v>305</v>
      </c>
      <c r="F2917">
        <v>2014</v>
      </c>
      <c r="G2917">
        <v>87</v>
      </c>
      <c r="H2917">
        <v>87</v>
      </c>
      <c r="I2917">
        <v>2030</v>
      </c>
      <c r="K2917">
        <v>0.01</v>
      </c>
      <c r="L2917">
        <v>8.9999999999999998E-4</v>
      </c>
      <c r="M2917">
        <v>1884.3</v>
      </c>
      <c r="N2917">
        <v>5.8999999999999997E-2</v>
      </c>
      <c r="O2917">
        <v>11.176</v>
      </c>
      <c r="P2917">
        <v>0.7</v>
      </c>
      <c r="Q2917">
        <v>31929.7</v>
      </c>
      <c r="R2917" t="s">
        <v>34</v>
      </c>
      <c r="S2917" t="s">
        <v>38</v>
      </c>
      <c r="T2917" t="s">
        <v>28</v>
      </c>
      <c r="Y2917" t="s">
        <v>283</v>
      </c>
    </row>
    <row r="2918" spans="1:25" x14ac:dyDescent="0.45">
      <c r="A2918" t="s">
        <v>274</v>
      </c>
      <c r="B2918" t="s">
        <v>307</v>
      </c>
      <c r="C2918">
        <v>2401</v>
      </c>
      <c r="D2918">
        <v>16001</v>
      </c>
      <c r="E2918" t="s">
        <v>305</v>
      </c>
      <c r="F2918">
        <v>2015</v>
      </c>
      <c r="G2918">
        <v>4</v>
      </c>
      <c r="H2918">
        <v>4</v>
      </c>
      <c r="I2918">
        <v>88</v>
      </c>
      <c r="K2918">
        <v>0</v>
      </c>
      <c r="L2918">
        <v>5.0000000000000001E-4</v>
      </c>
      <c r="M2918">
        <v>72.2</v>
      </c>
      <c r="N2918">
        <v>5.8500000000000003E-2</v>
      </c>
      <c r="O2918">
        <v>0.42799999999999999</v>
      </c>
      <c r="P2918">
        <v>0.69899999999999995</v>
      </c>
      <c r="Q2918">
        <v>1222.8</v>
      </c>
      <c r="R2918" t="s">
        <v>34</v>
      </c>
      <c r="S2918" t="s">
        <v>38</v>
      </c>
      <c r="T2918" t="s">
        <v>28</v>
      </c>
      <c r="Y2918" t="s">
        <v>284</v>
      </c>
    </row>
    <row r="2919" spans="1:25" x14ac:dyDescent="0.45">
      <c r="A2919" t="s">
        <v>274</v>
      </c>
      <c r="B2919" t="s">
        <v>307</v>
      </c>
      <c r="C2919">
        <v>2401</v>
      </c>
      <c r="D2919">
        <v>18001</v>
      </c>
      <c r="E2919" t="s">
        <v>305</v>
      </c>
      <c r="F2919">
        <v>2009</v>
      </c>
      <c r="G2919">
        <v>301</v>
      </c>
      <c r="H2919">
        <v>301</v>
      </c>
      <c r="I2919">
        <v>6283</v>
      </c>
      <c r="K2919">
        <v>0.19400000000000001</v>
      </c>
      <c r="L2919">
        <v>6.1000000000000004E-3</v>
      </c>
      <c r="M2919">
        <v>5620.7</v>
      </c>
      <c r="N2919">
        <v>5.96E-2</v>
      </c>
      <c r="O2919">
        <v>21.081</v>
      </c>
      <c r="P2919">
        <v>0.44850000000000001</v>
      </c>
      <c r="Q2919">
        <v>94621.9</v>
      </c>
      <c r="R2919" t="s">
        <v>34</v>
      </c>
      <c r="S2919" t="s">
        <v>38</v>
      </c>
      <c r="T2919" t="s">
        <v>28</v>
      </c>
      <c r="Y2919" t="s">
        <v>103</v>
      </c>
    </row>
    <row r="2920" spans="1:25" x14ac:dyDescent="0.45">
      <c r="A2920" t="s">
        <v>274</v>
      </c>
      <c r="B2920" t="s">
        <v>307</v>
      </c>
      <c r="C2920">
        <v>2401</v>
      </c>
      <c r="D2920">
        <v>18001</v>
      </c>
      <c r="E2920" t="s">
        <v>305</v>
      </c>
      <c r="F2920">
        <v>2010</v>
      </c>
      <c r="G2920">
        <v>487</v>
      </c>
      <c r="H2920">
        <v>487</v>
      </c>
      <c r="I2920">
        <v>12674</v>
      </c>
      <c r="K2920">
        <v>0.78800000000000003</v>
      </c>
      <c r="L2920">
        <v>1.12E-2</v>
      </c>
      <c r="M2920">
        <v>11452.3</v>
      </c>
      <c r="N2920">
        <v>6.0100000000000001E-2</v>
      </c>
      <c r="O2920">
        <v>43.34</v>
      </c>
      <c r="P2920">
        <v>0.45679999999999998</v>
      </c>
      <c r="Q2920">
        <v>191513.4</v>
      </c>
      <c r="R2920" t="s">
        <v>34</v>
      </c>
      <c r="S2920" t="s">
        <v>38</v>
      </c>
      <c r="T2920" t="s">
        <v>28</v>
      </c>
      <c r="Y2920" t="s">
        <v>103</v>
      </c>
    </row>
    <row r="2921" spans="1:25" x14ac:dyDescent="0.45">
      <c r="A2921" t="s">
        <v>274</v>
      </c>
      <c r="B2921" t="s">
        <v>307</v>
      </c>
      <c r="C2921">
        <v>2401</v>
      </c>
      <c r="D2921">
        <v>18001</v>
      </c>
      <c r="E2921" t="s">
        <v>305</v>
      </c>
      <c r="F2921">
        <v>2011</v>
      </c>
      <c r="G2921">
        <v>309</v>
      </c>
      <c r="H2921">
        <v>309</v>
      </c>
      <c r="I2921">
        <v>8775</v>
      </c>
      <c r="K2921">
        <v>0.27300000000000002</v>
      </c>
      <c r="L2921">
        <v>4.1000000000000003E-3</v>
      </c>
      <c r="M2921">
        <v>8085.3</v>
      </c>
      <c r="N2921">
        <v>5.9299999999999999E-2</v>
      </c>
      <c r="O2921">
        <v>39.814</v>
      </c>
      <c r="P2921">
        <v>0.58069999999999999</v>
      </c>
      <c r="Q2921">
        <v>136176.20000000001</v>
      </c>
      <c r="R2921" t="s">
        <v>34</v>
      </c>
      <c r="S2921" t="s">
        <v>38</v>
      </c>
      <c r="T2921" t="s">
        <v>28</v>
      </c>
      <c r="Y2921" t="s">
        <v>103</v>
      </c>
    </row>
    <row r="2922" spans="1:25" x14ac:dyDescent="0.45">
      <c r="A2922" t="s">
        <v>274</v>
      </c>
      <c r="B2922" t="s">
        <v>307</v>
      </c>
      <c r="C2922">
        <v>2401</v>
      </c>
      <c r="D2922">
        <v>18001</v>
      </c>
      <c r="E2922" t="s">
        <v>305</v>
      </c>
      <c r="F2922">
        <v>2012</v>
      </c>
      <c r="G2922">
        <v>160</v>
      </c>
      <c r="H2922">
        <v>160</v>
      </c>
      <c r="I2922">
        <v>4509</v>
      </c>
      <c r="K2922">
        <v>2.1999999999999999E-2</v>
      </c>
      <c r="L2922">
        <v>8.9999999999999998E-4</v>
      </c>
      <c r="M2922">
        <v>4274.7</v>
      </c>
      <c r="N2922">
        <v>5.8999999999999997E-2</v>
      </c>
      <c r="O2922">
        <v>25.358000000000001</v>
      </c>
      <c r="P2922">
        <v>0.69989999999999997</v>
      </c>
      <c r="Q2922">
        <v>72449.899999999994</v>
      </c>
      <c r="R2922" t="s">
        <v>34</v>
      </c>
      <c r="S2922" t="s">
        <v>38</v>
      </c>
      <c r="T2922" t="s">
        <v>28</v>
      </c>
      <c r="Y2922" t="s">
        <v>283</v>
      </c>
    </row>
    <row r="2923" spans="1:25" x14ac:dyDescent="0.45">
      <c r="A2923" t="s">
        <v>274</v>
      </c>
      <c r="B2923" t="s">
        <v>307</v>
      </c>
      <c r="C2923">
        <v>2401</v>
      </c>
      <c r="D2923">
        <v>18001</v>
      </c>
      <c r="E2923" t="s">
        <v>305</v>
      </c>
      <c r="F2923">
        <v>2013</v>
      </c>
      <c r="G2923">
        <v>0</v>
      </c>
      <c r="H2923">
        <v>0</v>
      </c>
      <c r="R2923" t="s">
        <v>34</v>
      </c>
      <c r="S2923" t="s">
        <v>38</v>
      </c>
      <c r="T2923" t="s">
        <v>28</v>
      </c>
      <c r="Y2923" t="s">
        <v>283</v>
      </c>
    </row>
    <row r="2924" spans="1:25" x14ac:dyDescent="0.45">
      <c r="A2924" t="s">
        <v>274</v>
      </c>
      <c r="B2924" t="s">
        <v>307</v>
      </c>
      <c r="C2924">
        <v>2401</v>
      </c>
      <c r="D2924">
        <v>18001</v>
      </c>
      <c r="E2924" t="s">
        <v>305</v>
      </c>
      <c r="F2924">
        <v>2014</v>
      </c>
      <c r="G2924">
        <v>95</v>
      </c>
      <c r="H2924">
        <v>95</v>
      </c>
      <c r="I2924">
        <v>2158</v>
      </c>
      <c r="K2924">
        <v>0.01</v>
      </c>
      <c r="L2924">
        <v>8.0000000000000004E-4</v>
      </c>
      <c r="M2924">
        <v>1996</v>
      </c>
      <c r="N2924">
        <v>5.8900000000000001E-2</v>
      </c>
      <c r="O2924">
        <v>11.837999999999999</v>
      </c>
      <c r="P2924">
        <v>0.7</v>
      </c>
      <c r="Q2924">
        <v>33822.400000000001</v>
      </c>
      <c r="R2924" t="s">
        <v>34</v>
      </c>
      <c r="S2924" t="s">
        <v>38</v>
      </c>
      <c r="T2924" t="s">
        <v>28</v>
      </c>
      <c r="Y2924" t="s">
        <v>283</v>
      </c>
    </row>
    <row r="2925" spans="1:25" x14ac:dyDescent="0.45">
      <c r="A2925" t="s">
        <v>274</v>
      </c>
      <c r="B2925" t="s">
        <v>307</v>
      </c>
      <c r="C2925">
        <v>2401</v>
      </c>
      <c r="D2925">
        <v>18001</v>
      </c>
      <c r="E2925" t="s">
        <v>305</v>
      </c>
      <c r="F2925">
        <v>2015</v>
      </c>
      <c r="G2925">
        <v>5</v>
      </c>
      <c r="H2925">
        <v>5</v>
      </c>
      <c r="I2925">
        <v>188</v>
      </c>
      <c r="K2925">
        <v>1E-3</v>
      </c>
      <c r="L2925">
        <v>1E-3</v>
      </c>
      <c r="M2925">
        <v>154.19999999999999</v>
      </c>
      <c r="N2925">
        <v>5.8999999999999997E-2</v>
      </c>
      <c r="O2925">
        <v>0.91400000000000003</v>
      </c>
      <c r="P2925">
        <v>0.7</v>
      </c>
      <c r="Q2925">
        <v>2612.3000000000002</v>
      </c>
      <c r="R2925" t="s">
        <v>34</v>
      </c>
      <c r="S2925" t="s">
        <v>38</v>
      </c>
      <c r="T2925" t="s">
        <v>28</v>
      </c>
      <c r="Y2925" t="s">
        <v>284</v>
      </c>
    </row>
    <row r="2926" spans="1:25" x14ac:dyDescent="0.45">
      <c r="A2926" t="s">
        <v>274</v>
      </c>
      <c r="B2926" t="s">
        <v>307</v>
      </c>
      <c r="C2926">
        <v>2401</v>
      </c>
      <c r="D2926">
        <v>20001</v>
      </c>
      <c r="E2926" t="s">
        <v>305</v>
      </c>
      <c r="F2926">
        <v>2009</v>
      </c>
      <c r="G2926">
        <v>274</v>
      </c>
      <c r="H2926">
        <v>274</v>
      </c>
      <c r="I2926">
        <v>6084</v>
      </c>
      <c r="K2926">
        <v>0.16600000000000001</v>
      </c>
      <c r="L2926">
        <v>5.1999999999999998E-3</v>
      </c>
      <c r="M2926">
        <v>5455.8</v>
      </c>
      <c r="N2926">
        <v>5.9499999999999997E-2</v>
      </c>
      <c r="O2926">
        <v>20.472000000000001</v>
      </c>
      <c r="P2926">
        <v>0.44729999999999998</v>
      </c>
      <c r="Q2926">
        <v>91940.1</v>
      </c>
      <c r="R2926" t="s">
        <v>34</v>
      </c>
      <c r="S2926" t="s">
        <v>38</v>
      </c>
      <c r="T2926" t="s">
        <v>28</v>
      </c>
      <c r="Y2926" t="s">
        <v>103</v>
      </c>
    </row>
    <row r="2927" spans="1:25" x14ac:dyDescent="0.45">
      <c r="A2927" t="s">
        <v>274</v>
      </c>
      <c r="B2927" t="s">
        <v>307</v>
      </c>
      <c r="C2927">
        <v>2401</v>
      </c>
      <c r="D2927">
        <v>20001</v>
      </c>
      <c r="E2927" t="s">
        <v>305</v>
      </c>
      <c r="F2927">
        <v>2010</v>
      </c>
      <c r="G2927">
        <v>520</v>
      </c>
      <c r="H2927">
        <v>520</v>
      </c>
      <c r="I2927">
        <v>14322</v>
      </c>
      <c r="K2927">
        <v>1.2909999999999999</v>
      </c>
      <c r="L2927">
        <v>1.1299999999999999E-2</v>
      </c>
      <c r="M2927">
        <v>13007.9</v>
      </c>
      <c r="N2927">
        <v>6.0100000000000001E-2</v>
      </c>
      <c r="O2927">
        <v>49.500999999999998</v>
      </c>
      <c r="P2927">
        <v>0.45679999999999998</v>
      </c>
      <c r="Q2927">
        <v>216013.8</v>
      </c>
      <c r="R2927" t="s">
        <v>34</v>
      </c>
      <c r="S2927" t="s">
        <v>38</v>
      </c>
      <c r="T2927" t="s">
        <v>28</v>
      </c>
      <c r="Y2927" t="s">
        <v>103</v>
      </c>
    </row>
    <row r="2928" spans="1:25" x14ac:dyDescent="0.45">
      <c r="A2928" t="s">
        <v>274</v>
      </c>
      <c r="B2928" t="s">
        <v>307</v>
      </c>
      <c r="C2928">
        <v>2401</v>
      </c>
      <c r="D2928">
        <v>20001</v>
      </c>
      <c r="E2928" t="s">
        <v>305</v>
      </c>
      <c r="F2928">
        <v>2011</v>
      </c>
      <c r="G2928">
        <v>291</v>
      </c>
      <c r="H2928">
        <v>291</v>
      </c>
      <c r="I2928">
        <v>6820</v>
      </c>
      <c r="K2928">
        <v>0.1</v>
      </c>
      <c r="L2928">
        <v>2.8999999999999998E-3</v>
      </c>
      <c r="M2928">
        <v>6254.3</v>
      </c>
      <c r="N2928">
        <v>5.9200000000000003E-2</v>
      </c>
      <c r="O2928">
        <v>30.186</v>
      </c>
      <c r="P2928">
        <v>0.57110000000000005</v>
      </c>
      <c r="Q2928">
        <v>105755.4</v>
      </c>
      <c r="R2928" t="s">
        <v>34</v>
      </c>
      <c r="S2928" t="s">
        <v>38</v>
      </c>
      <c r="T2928" t="s">
        <v>28</v>
      </c>
      <c r="Y2928" t="s">
        <v>103</v>
      </c>
    </row>
    <row r="2929" spans="1:25" x14ac:dyDescent="0.45">
      <c r="A2929" t="s">
        <v>274</v>
      </c>
      <c r="B2929" t="s">
        <v>307</v>
      </c>
      <c r="C2929">
        <v>2401</v>
      </c>
      <c r="D2929">
        <v>20001</v>
      </c>
      <c r="E2929" t="s">
        <v>305</v>
      </c>
      <c r="F2929">
        <v>2012</v>
      </c>
      <c r="G2929">
        <v>135</v>
      </c>
      <c r="H2929">
        <v>135</v>
      </c>
      <c r="I2929">
        <v>3767</v>
      </c>
      <c r="K2929">
        <v>1.7999999999999999E-2</v>
      </c>
      <c r="L2929">
        <v>8.9999999999999998E-4</v>
      </c>
      <c r="M2929">
        <v>3547.4</v>
      </c>
      <c r="N2929">
        <v>5.91E-2</v>
      </c>
      <c r="O2929">
        <v>21.042000000000002</v>
      </c>
      <c r="P2929">
        <v>0.69989999999999997</v>
      </c>
      <c r="Q2929">
        <v>60120.800000000003</v>
      </c>
      <c r="R2929" t="s">
        <v>34</v>
      </c>
      <c r="S2929" t="s">
        <v>38</v>
      </c>
      <c r="T2929" t="s">
        <v>28</v>
      </c>
      <c r="Y2929" t="s">
        <v>283</v>
      </c>
    </row>
    <row r="2930" spans="1:25" x14ac:dyDescent="0.45">
      <c r="A2930" t="s">
        <v>274</v>
      </c>
      <c r="B2930" t="s">
        <v>307</v>
      </c>
      <c r="C2930">
        <v>2401</v>
      </c>
      <c r="D2930">
        <v>20001</v>
      </c>
      <c r="E2930" t="s">
        <v>305</v>
      </c>
      <c r="F2930">
        <v>2013</v>
      </c>
      <c r="G2930">
        <v>0</v>
      </c>
      <c r="H2930">
        <v>0</v>
      </c>
      <c r="R2930" t="s">
        <v>34</v>
      </c>
      <c r="S2930" t="s">
        <v>38</v>
      </c>
      <c r="T2930" t="s">
        <v>28</v>
      </c>
      <c r="Y2930" t="s">
        <v>283</v>
      </c>
    </row>
    <row r="2931" spans="1:25" x14ac:dyDescent="0.45">
      <c r="A2931" t="s">
        <v>274</v>
      </c>
      <c r="B2931" t="s">
        <v>307</v>
      </c>
      <c r="C2931">
        <v>2401</v>
      </c>
      <c r="D2931">
        <v>20001</v>
      </c>
      <c r="E2931" t="s">
        <v>305</v>
      </c>
      <c r="F2931">
        <v>2014</v>
      </c>
      <c r="G2931">
        <v>97</v>
      </c>
      <c r="H2931">
        <v>97</v>
      </c>
      <c r="I2931">
        <v>2163</v>
      </c>
      <c r="K2931">
        <v>0.01</v>
      </c>
      <c r="L2931">
        <v>6.9999999999999999E-4</v>
      </c>
      <c r="M2931">
        <v>1998.7</v>
      </c>
      <c r="N2931">
        <v>5.8999999999999997E-2</v>
      </c>
      <c r="O2931">
        <v>11.853999999999999</v>
      </c>
      <c r="P2931">
        <v>0.70009999999999994</v>
      </c>
      <c r="Q2931">
        <v>33865.4</v>
      </c>
      <c r="R2931" t="s">
        <v>34</v>
      </c>
      <c r="S2931" t="s">
        <v>38</v>
      </c>
      <c r="T2931" t="s">
        <v>28</v>
      </c>
      <c r="Y2931" t="s">
        <v>283</v>
      </c>
    </row>
    <row r="2932" spans="1:25" x14ac:dyDescent="0.45">
      <c r="A2932" t="s">
        <v>274</v>
      </c>
      <c r="B2932" t="s">
        <v>307</v>
      </c>
      <c r="C2932">
        <v>2401</v>
      </c>
      <c r="D2932">
        <v>20001</v>
      </c>
      <c r="E2932" t="s">
        <v>305</v>
      </c>
      <c r="F2932">
        <v>2015</v>
      </c>
      <c r="G2932">
        <v>2</v>
      </c>
      <c r="H2932">
        <v>2</v>
      </c>
      <c r="I2932">
        <v>34</v>
      </c>
      <c r="K2932">
        <v>0</v>
      </c>
      <c r="L2932">
        <v>5.0000000000000001E-4</v>
      </c>
      <c r="M2932">
        <v>27.9</v>
      </c>
      <c r="N2932">
        <v>5.9499999999999997E-2</v>
      </c>
      <c r="O2932">
        <v>0.16500000000000001</v>
      </c>
      <c r="P2932">
        <v>0.7</v>
      </c>
      <c r="Q2932">
        <v>472.4</v>
      </c>
      <c r="R2932" t="s">
        <v>34</v>
      </c>
      <c r="S2932" t="s">
        <v>38</v>
      </c>
      <c r="T2932" t="s">
        <v>28</v>
      </c>
      <c r="Y2932" t="s">
        <v>284</v>
      </c>
    </row>
    <row r="2933" spans="1:25" x14ac:dyDescent="0.45">
      <c r="A2933" t="s">
        <v>274</v>
      </c>
      <c r="B2933" t="s">
        <v>307</v>
      </c>
      <c r="C2933">
        <v>2401</v>
      </c>
      <c r="D2933">
        <v>2001</v>
      </c>
      <c r="E2933" t="s">
        <v>305</v>
      </c>
      <c r="F2933">
        <v>2009</v>
      </c>
      <c r="G2933">
        <v>344</v>
      </c>
      <c r="H2933">
        <v>344</v>
      </c>
      <c r="I2933">
        <v>7386</v>
      </c>
      <c r="K2933">
        <v>0.64300000000000002</v>
      </c>
      <c r="L2933">
        <v>1.0699999999999999E-2</v>
      </c>
      <c r="M2933">
        <v>6701.9</v>
      </c>
      <c r="N2933">
        <v>6.0100000000000001E-2</v>
      </c>
      <c r="O2933">
        <v>37.521999999999998</v>
      </c>
      <c r="P2933">
        <v>0.67849999999999999</v>
      </c>
      <c r="Q2933">
        <v>111314.5</v>
      </c>
      <c r="R2933" t="s">
        <v>34</v>
      </c>
      <c r="S2933" t="s">
        <v>38</v>
      </c>
      <c r="T2933" t="s">
        <v>28</v>
      </c>
      <c r="Y2933" t="s">
        <v>103</v>
      </c>
    </row>
    <row r="2934" spans="1:25" x14ac:dyDescent="0.45">
      <c r="A2934" t="s">
        <v>274</v>
      </c>
      <c r="B2934" t="s">
        <v>307</v>
      </c>
      <c r="C2934">
        <v>2401</v>
      </c>
      <c r="D2934">
        <v>2001</v>
      </c>
      <c r="E2934" t="s">
        <v>305</v>
      </c>
      <c r="F2934">
        <v>2010</v>
      </c>
      <c r="G2934">
        <v>663</v>
      </c>
      <c r="H2934">
        <v>663</v>
      </c>
      <c r="I2934">
        <v>17026</v>
      </c>
      <c r="K2934">
        <v>1.448</v>
      </c>
      <c r="L2934">
        <v>1.15E-2</v>
      </c>
      <c r="M2934">
        <v>15393</v>
      </c>
      <c r="N2934">
        <v>6.0100000000000001E-2</v>
      </c>
      <c r="O2934">
        <v>60.915999999999997</v>
      </c>
      <c r="P2934">
        <v>0.4758</v>
      </c>
      <c r="Q2934">
        <v>255963.6</v>
      </c>
      <c r="R2934" t="s">
        <v>34</v>
      </c>
      <c r="S2934" t="s">
        <v>38</v>
      </c>
      <c r="T2934" t="s">
        <v>28</v>
      </c>
      <c r="Y2934" t="s">
        <v>103</v>
      </c>
    </row>
    <row r="2935" spans="1:25" x14ac:dyDescent="0.45">
      <c r="A2935" t="s">
        <v>274</v>
      </c>
      <c r="B2935" t="s">
        <v>307</v>
      </c>
      <c r="C2935">
        <v>2401</v>
      </c>
      <c r="D2935">
        <v>2001</v>
      </c>
      <c r="E2935" t="s">
        <v>305</v>
      </c>
      <c r="F2935">
        <v>2011</v>
      </c>
      <c r="G2935">
        <v>402</v>
      </c>
      <c r="H2935">
        <v>402</v>
      </c>
      <c r="I2935">
        <v>9761</v>
      </c>
      <c r="K2935">
        <v>0.186</v>
      </c>
      <c r="L2935">
        <v>3.8999999999999998E-3</v>
      </c>
      <c r="M2935">
        <v>8978.2000000000007</v>
      </c>
      <c r="N2935">
        <v>5.9299999999999999E-2</v>
      </c>
      <c r="O2935">
        <v>35.027999999999999</v>
      </c>
      <c r="P2935">
        <v>0.46379999999999999</v>
      </c>
      <c r="Q2935">
        <v>151650.4</v>
      </c>
      <c r="R2935" t="s">
        <v>34</v>
      </c>
      <c r="S2935" t="s">
        <v>38</v>
      </c>
      <c r="T2935" t="s">
        <v>28</v>
      </c>
      <c r="Y2935" t="s">
        <v>103</v>
      </c>
    </row>
    <row r="2936" spans="1:25" x14ac:dyDescent="0.45">
      <c r="A2936" t="s">
        <v>274</v>
      </c>
      <c r="B2936" t="s">
        <v>307</v>
      </c>
      <c r="C2936">
        <v>2401</v>
      </c>
      <c r="D2936">
        <v>2001</v>
      </c>
      <c r="E2936" t="s">
        <v>305</v>
      </c>
      <c r="F2936">
        <v>2012</v>
      </c>
      <c r="G2936">
        <v>192</v>
      </c>
      <c r="H2936">
        <v>192</v>
      </c>
      <c r="I2936">
        <v>4750</v>
      </c>
      <c r="K2936">
        <v>2.3E-2</v>
      </c>
      <c r="L2936">
        <v>8.9999999999999998E-4</v>
      </c>
      <c r="M2936">
        <v>4533.8</v>
      </c>
      <c r="N2936">
        <v>5.91E-2</v>
      </c>
      <c r="O2936">
        <v>17.724</v>
      </c>
      <c r="P2936">
        <v>0.4627</v>
      </c>
      <c r="Q2936">
        <v>76846.5</v>
      </c>
      <c r="R2936" t="s">
        <v>34</v>
      </c>
      <c r="S2936" t="s">
        <v>38</v>
      </c>
      <c r="T2936" t="s">
        <v>28</v>
      </c>
      <c r="Y2936" t="s">
        <v>283</v>
      </c>
    </row>
    <row r="2937" spans="1:25" x14ac:dyDescent="0.45">
      <c r="A2937" t="s">
        <v>274</v>
      </c>
      <c r="B2937" t="s">
        <v>307</v>
      </c>
      <c r="C2937">
        <v>2401</v>
      </c>
      <c r="D2937">
        <v>2001</v>
      </c>
      <c r="E2937" t="s">
        <v>305</v>
      </c>
      <c r="F2937">
        <v>2013</v>
      </c>
      <c r="G2937">
        <v>238</v>
      </c>
      <c r="H2937">
        <v>238</v>
      </c>
      <c r="I2937">
        <v>6410</v>
      </c>
      <c r="K2937">
        <v>2.9000000000000001E-2</v>
      </c>
      <c r="L2937">
        <v>8.9999999999999998E-4</v>
      </c>
      <c r="M2937">
        <v>5710.3</v>
      </c>
      <c r="N2937">
        <v>5.8999999999999997E-2</v>
      </c>
      <c r="O2937">
        <v>30.4</v>
      </c>
      <c r="P2937">
        <v>0.62409999999999999</v>
      </c>
      <c r="Q2937">
        <v>96780.7</v>
      </c>
      <c r="R2937" t="s">
        <v>34</v>
      </c>
      <c r="S2937" t="s">
        <v>38</v>
      </c>
      <c r="T2937" t="s">
        <v>28</v>
      </c>
      <c r="Y2937" t="s">
        <v>283</v>
      </c>
    </row>
    <row r="2938" spans="1:25" x14ac:dyDescent="0.45">
      <c r="A2938" t="s">
        <v>274</v>
      </c>
      <c r="B2938" t="s">
        <v>307</v>
      </c>
      <c r="C2938">
        <v>2401</v>
      </c>
      <c r="D2938">
        <v>2001</v>
      </c>
      <c r="E2938" t="s">
        <v>305</v>
      </c>
      <c r="F2938">
        <v>2014</v>
      </c>
      <c r="G2938">
        <v>427</v>
      </c>
      <c r="H2938">
        <v>427</v>
      </c>
      <c r="I2938">
        <v>12743</v>
      </c>
      <c r="K2938">
        <v>7.3360000000000003</v>
      </c>
      <c r="L2938">
        <v>8.6499999999999994E-2</v>
      </c>
      <c r="M2938">
        <v>11077.8</v>
      </c>
      <c r="N2938">
        <v>6.8400000000000002E-2</v>
      </c>
      <c r="O2938">
        <v>74.367000000000004</v>
      </c>
      <c r="P2938">
        <v>0.91310000000000002</v>
      </c>
      <c r="Q2938">
        <v>160788.1</v>
      </c>
      <c r="R2938" t="s">
        <v>34</v>
      </c>
      <c r="S2938" t="s">
        <v>38</v>
      </c>
      <c r="T2938" t="s">
        <v>28</v>
      </c>
      <c r="Y2938" t="s">
        <v>283</v>
      </c>
    </row>
    <row r="2939" spans="1:25" x14ac:dyDescent="0.45">
      <c r="A2939" t="s">
        <v>274</v>
      </c>
      <c r="B2939" t="s">
        <v>307</v>
      </c>
      <c r="C2939">
        <v>2401</v>
      </c>
      <c r="D2939">
        <v>2001</v>
      </c>
      <c r="E2939" t="s">
        <v>305</v>
      </c>
      <c r="F2939">
        <v>2015</v>
      </c>
      <c r="G2939">
        <v>109</v>
      </c>
      <c r="H2939">
        <v>109</v>
      </c>
      <c r="I2939">
        <v>3278</v>
      </c>
      <c r="K2939">
        <v>1.133</v>
      </c>
      <c r="L2939">
        <v>5.62E-2</v>
      </c>
      <c r="M2939">
        <v>2903.1</v>
      </c>
      <c r="N2939">
        <v>6.5000000000000002E-2</v>
      </c>
      <c r="O2939">
        <v>18.552</v>
      </c>
      <c r="P2939">
        <v>0.8377</v>
      </c>
      <c r="Q2939">
        <v>45064.7</v>
      </c>
      <c r="R2939" t="s">
        <v>34</v>
      </c>
      <c r="S2939" t="s">
        <v>38</v>
      </c>
      <c r="T2939" t="s">
        <v>28</v>
      </c>
      <c r="Y2939" t="s">
        <v>284</v>
      </c>
    </row>
    <row r="2940" spans="1:25" x14ac:dyDescent="0.45">
      <c r="A2940" t="s">
        <v>274</v>
      </c>
      <c r="B2940" t="s">
        <v>307</v>
      </c>
      <c r="C2940">
        <v>2401</v>
      </c>
      <c r="D2940">
        <v>22001</v>
      </c>
      <c r="E2940" t="s">
        <v>305</v>
      </c>
      <c r="F2940">
        <v>2009</v>
      </c>
      <c r="G2940">
        <v>257</v>
      </c>
      <c r="H2940">
        <v>257</v>
      </c>
      <c r="I2940">
        <v>5804</v>
      </c>
      <c r="K2940">
        <v>0.39700000000000002</v>
      </c>
      <c r="L2940">
        <v>1.17E-2</v>
      </c>
      <c r="M2940">
        <v>5220.1000000000004</v>
      </c>
      <c r="N2940">
        <v>6.0199999999999997E-2</v>
      </c>
      <c r="O2940">
        <v>19.753</v>
      </c>
      <c r="P2940">
        <v>0.45750000000000002</v>
      </c>
      <c r="Q2940">
        <v>87098.1</v>
      </c>
      <c r="R2940" t="s">
        <v>34</v>
      </c>
      <c r="S2940" t="s">
        <v>38</v>
      </c>
      <c r="T2940" t="s">
        <v>28</v>
      </c>
      <c r="Y2940" t="s">
        <v>103</v>
      </c>
    </row>
    <row r="2941" spans="1:25" x14ac:dyDescent="0.45">
      <c r="A2941" t="s">
        <v>274</v>
      </c>
      <c r="B2941" t="s">
        <v>307</v>
      </c>
      <c r="C2941">
        <v>2401</v>
      </c>
      <c r="D2941">
        <v>22001</v>
      </c>
      <c r="E2941" t="s">
        <v>305</v>
      </c>
      <c r="F2941">
        <v>2010</v>
      </c>
      <c r="G2941">
        <v>488</v>
      </c>
      <c r="H2941">
        <v>488</v>
      </c>
      <c r="I2941">
        <v>13061</v>
      </c>
      <c r="K2941">
        <v>0.72099999999999997</v>
      </c>
      <c r="L2941">
        <v>1.0699999999999999E-2</v>
      </c>
      <c r="M2941">
        <v>11634.4</v>
      </c>
      <c r="N2941">
        <v>6.0100000000000001E-2</v>
      </c>
      <c r="O2941">
        <v>43.918999999999997</v>
      </c>
      <c r="P2941">
        <v>0.45569999999999999</v>
      </c>
      <c r="Q2941">
        <v>194824.1</v>
      </c>
      <c r="R2941" t="s">
        <v>34</v>
      </c>
      <c r="S2941" t="s">
        <v>38</v>
      </c>
      <c r="T2941" t="s">
        <v>28</v>
      </c>
      <c r="Y2941" t="s">
        <v>103</v>
      </c>
    </row>
    <row r="2942" spans="1:25" x14ac:dyDescent="0.45">
      <c r="A2942" t="s">
        <v>274</v>
      </c>
      <c r="B2942" t="s">
        <v>307</v>
      </c>
      <c r="C2942">
        <v>2401</v>
      </c>
      <c r="D2942">
        <v>22001</v>
      </c>
      <c r="E2942" t="s">
        <v>305</v>
      </c>
      <c r="F2942">
        <v>2011</v>
      </c>
      <c r="G2942">
        <v>271</v>
      </c>
      <c r="H2942">
        <v>271</v>
      </c>
      <c r="I2942">
        <v>7322</v>
      </c>
      <c r="K2942">
        <v>7.4999999999999997E-2</v>
      </c>
      <c r="L2942">
        <v>2.3E-3</v>
      </c>
      <c r="M2942">
        <v>6705.5</v>
      </c>
      <c r="N2942">
        <v>5.91E-2</v>
      </c>
      <c r="O2942">
        <v>32.545999999999999</v>
      </c>
      <c r="P2942">
        <v>0.57669999999999999</v>
      </c>
      <c r="Q2942">
        <v>113508.6</v>
      </c>
      <c r="R2942" t="s">
        <v>34</v>
      </c>
      <c r="S2942" t="s">
        <v>38</v>
      </c>
      <c r="T2942" t="s">
        <v>28</v>
      </c>
      <c r="Y2942" t="s">
        <v>103</v>
      </c>
    </row>
    <row r="2943" spans="1:25" x14ac:dyDescent="0.45">
      <c r="A2943" t="s">
        <v>274</v>
      </c>
      <c r="B2943" t="s">
        <v>307</v>
      </c>
      <c r="C2943">
        <v>2401</v>
      </c>
      <c r="D2943">
        <v>22001</v>
      </c>
      <c r="E2943" t="s">
        <v>305</v>
      </c>
      <c r="F2943">
        <v>2012</v>
      </c>
      <c r="G2943">
        <v>135</v>
      </c>
      <c r="H2943">
        <v>135</v>
      </c>
      <c r="I2943">
        <v>3357</v>
      </c>
      <c r="K2943">
        <v>1.6E-2</v>
      </c>
      <c r="L2943">
        <v>8.9999999999999998E-4</v>
      </c>
      <c r="M2943">
        <v>3181.7</v>
      </c>
      <c r="N2943">
        <v>5.91E-2</v>
      </c>
      <c r="O2943">
        <v>18.876000000000001</v>
      </c>
      <c r="P2943">
        <v>0.7</v>
      </c>
      <c r="Q2943">
        <v>53928.7</v>
      </c>
      <c r="R2943" t="s">
        <v>34</v>
      </c>
      <c r="S2943" t="s">
        <v>38</v>
      </c>
      <c r="T2943" t="s">
        <v>28</v>
      </c>
      <c r="Y2943" t="s">
        <v>283</v>
      </c>
    </row>
    <row r="2944" spans="1:25" x14ac:dyDescent="0.45">
      <c r="A2944" t="s">
        <v>274</v>
      </c>
      <c r="B2944" t="s">
        <v>307</v>
      </c>
      <c r="C2944">
        <v>2401</v>
      </c>
      <c r="D2944">
        <v>22001</v>
      </c>
      <c r="E2944" t="s">
        <v>305</v>
      </c>
      <c r="F2944">
        <v>2013</v>
      </c>
      <c r="G2944">
        <v>0</v>
      </c>
      <c r="H2944">
        <v>0</v>
      </c>
      <c r="R2944" t="s">
        <v>34</v>
      </c>
      <c r="S2944" t="s">
        <v>38</v>
      </c>
      <c r="T2944" t="s">
        <v>28</v>
      </c>
      <c r="Y2944" t="s">
        <v>283</v>
      </c>
    </row>
    <row r="2945" spans="1:25" x14ac:dyDescent="0.45">
      <c r="A2945" t="s">
        <v>274</v>
      </c>
      <c r="B2945" t="s">
        <v>307</v>
      </c>
      <c r="C2945">
        <v>2401</v>
      </c>
      <c r="D2945">
        <v>22001</v>
      </c>
      <c r="E2945" t="s">
        <v>305</v>
      </c>
      <c r="F2945">
        <v>2014</v>
      </c>
      <c r="G2945">
        <v>106</v>
      </c>
      <c r="H2945">
        <v>106</v>
      </c>
      <c r="I2945">
        <v>2701</v>
      </c>
      <c r="K2945">
        <v>0.01</v>
      </c>
      <c r="L2945">
        <v>8.0000000000000004E-4</v>
      </c>
      <c r="M2945">
        <v>2041.3</v>
      </c>
      <c r="N2945">
        <v>5.8999999999999997E-2</v>
      </c>
      <c r="O2945">
        <v>12.11</v>
      </c>
      <c r="P2945">
        <v>0.70009999999999994</v>
      </c>
      <c r="Q2945">
        <v>34599</v>
      </c>
      <c r="R2945" t="s">
        <v>34</v>
      </c>
      <c r="S2945" t="s">
        <v>38</v>
      </c>
      <c r="T2945" t="s">
        <v>28</v>
      </c>
      <c r="Y2945" t="s">
        <v>283</v>
      </c>
    </row>
    <row r="2946" spans="1:25" x14ac:dyDescent="0.45">
      <c r="A2946" t="s">
        <v>274</v>
      </c>
      <c r="B2946" t="s">
        <v>307</v>
      </c>
      <c r="C2946">
        <v>2401</v>
      </c>
      <c r="D2946">
        <v>22001</v>
      </c>
      <c r="E2946" t="s">
        <v>305</v>
      </c>
      <c r="F2946">
        <v>2015</v>
      </c>
      <c r="G2946">
        <v>22</v>
      </c>
      <c r="H2946">
        <v>22</v>
      </c>
      <c r="I2946">
        <v>813</v>
      </c>
      <c r="K2946">
        <v>4.0000000000000001E-3</v>
      </c>
      <c r="L2946">
        <v>8.9999999999999998E-4</v>
      </c>
      <c r="M2946">
        <v>667</v>
      </c>
      <c r="N2946">
        <v>5.8999999999999997E-2</v>
      </c>
      <c r="O2946">
        <v>3.9540000000000002</v>
      </c>
      <c r="P2946">
        <v>0.69989999999999997</v>
      </c>
      <c r="Q2946">
        <v>11297</v>
      </c>
      <c r="R2946" t="s">
        <v>34</v>
      </c>
      <c r="S2946" t="s">
        <v>38</v>
      </c>
      <c r="T2946" t="s">
        <v>28</v>
      </c>
      <c r="Y2946" t="s">
        <v>284</v>
      </c>
    </row>
    <row r="2947" spans="1:25" x14ac:dyDescent="0.45">
      <c r="A2947" t="s">
        <v>274</v>
      </c>
      <c r="B2947" t="s">
        <v>307</v>
      </c>
      <c r="C2947">
        <v>2401</v>
      </c>
      <c r="D2947">
        <v>24001</v>
      </c>
      <c r="E2947" t="s">
        <v>305</v>
      </c>
      <c r="F2947">
        <v>2009</v>
      </c>
      <c r="G2947">
        <v>250</v>
      </c>
      <c r="H2947">
        <v>250</v>
      </c>
      <c r="I2947">
        <v>6122</v>
      </c>
      <c r="K2947">
        <v>0.161</v>
      </c>
      <c r="L2947">
        <v>6.4000000000000003E-3</v>
      </c>
      <c r="M2947">
        <v>5455.1</v>
      </c>
      <c r="N2947">
        <v>5.9700000000000003E-2</v>
      </c>
      <c r="O2947">
        <v>20.443000000000001</v>
      </c>
      <c r="P2947">
        <v>0.44900000000000001</v>
      </c>
      <c r="Q2947">
        <v>91961.600000000006</v>
      </c>
      <c r="R2947" t="s">
        <v>34</v>
      </c>
      <c r="S2947" t="s">
        <v>38</v>
      </c>
      <c r="T2947" t="s">
        <v>28</v>
      </c>
      <c r="Y2947" t="s">
        <v>103</v>
      </c>
    </row>
    <row r="2948" spans="1:25" x14ac:dyDescent="0.45">
      <c r="A2948" t="s">
        <v>274</v>
      </c>
      <c r="B2948" t="s">
        <v>307</v>
      </c>
      <c r="C2948">
        <v>2401</v>
      </c>
      <c r="D2948">
        <v>24001</v>
      </c>
      <c r="E2948" t="s">
        <v>305</v>
      </c>
      <c r="F2948">
        <v>2010</v>
      </c>
      <c r="G2948">
        <v>494</v>
      </c>
      <c r="H2948">
        <v>494</v>
      </c>
      <c r="I2948">
        <v>13625</v>
      </c>
      <c r="K2948">
        <v>0.79700000000000004</v>
      </c>
      <c r="L2948">
        <v>9.7999999999999997E-3</v>
      </c>
      <c r="M2948">
        <v>12091.2</v>
      </c>
      <c r="N2948">
        <v>0.06</v>
      </c>
      <c r="O2948">
        <v>45.703000000000003</v>
      </c>
      <c r="P2948">
        <v>0.45440000000000003</v>
      </c>
      <c r="Q2948">
        <v>202287.6</v>
      </c>
      <c r="R2948" t="s">
        <v>34</v>
      </c>
      <c r="S2948" t="s">
        <v>38</v>
      </c>
      <c r="T2948" t="s">
        <v>28</v>
      </c>
      <c r="Y2948" t="s">
        <v>103</v>
      </c>
    </row>
    <row r="2949" spans="1:25" x14ac:dyDescent="0.45">
      <c r="A2949" t="s">
        <v>274</v>
      </c>
      <c r="B2949" t="s">
        <v>307</v>
      </c>
      <c r="C2949">
        <v>2401</v>
      </c>
      <c r="D2949">
        <v>24001</v>
      </c>
      <c r="E2949" t="s">
        <v>305</v>
      </c>
      <c r="F2949">
        <v>2011</v>
      </c>
      <c r="G2949">
        <v>265</v>
      </c>
      <c r="H2949">
        <v>265</v>
      </c>
      <c r="I2949">
        <v>7045</v>
      </c>
      <c r="K2949">
        <v>7.0000000000000007E-2</v>
      </c>
      <c r="L2949">
        <v>1.6000000000000001E-3</v>
      </c>
      <c r="M2949">
        <v>6451.1</v>
      </c>
      <c r="N2949">
        <v>5.91E-2</v>
      </c>
      <c r="O2949">
        <v>31.504999999999999</v>
      </c>
      <c r="P2949">
        <v>0.5766</v>
      </c>
      <c r="Q2949">
        <v>109214.7</v>
      </c>
      <c r="R2949" t="s">
        <v>34</v>
      </c>
      <c r="S2949" t="s">
        <v>38</v>
      </c>
      <c r="T2949" t="s">
        <v>28</v>
      </c>
      <c r="Y2949" t="s">
        <v>103</v>
      </c>
    </row>
    <row r="2950" spans="1:25" x14ac:dyDescent="0.45">
      <c r="A2950" t="s">
        <v>274</v>
      </c>
      <c r="B2950" t="s">
        <v>307</v>
      </c>
      <c r="C2950">
        <v>2401</v>
      </c>
      <c r="D2950">
        <v>24001</v>
      </c>
      <c r="E2950" t="s">
        <v>305</v>
      </c>
      <c r="F2950">
        <v>2012</v>
      </c>
      <c r="G2950">
        <v>136</v>
      </c>
      <c r="H2950">
        <v>136</v>
      </c>
      <c r="I2950">
        <v>3199</v>
      </c>
      <c r="K2950">
        <v>1.4999999999999999E-2</v>
      </c>
      <c r="L2950">
        <v>8.0000000000000004E-4</v>
      </c>
      <c r="M2950">
        <v>3024.5</v>
      </c>
      <c r="N2950">
        <v>5.8999999999999997E-2</v>
      </c>
      <c r="O2950">
        <v>17.937000000000001</v>
      </c>
      <c r="P2950">
        <v>0.7</v>
      </c>
      <c r="Q2950">
        <v>51248.3</v>
      </c>
      <c r="R2950" t="s">
        <v>34</v>
      </c>
      <c r="S2950" t="s">
        <v>38</v>
      </c>
      <c r="T2950" t="s">
        <v>28</v>
      </c>
      <c r="Y2950" t="s">
        <v>283</v>
      </c>
    </row>
    <row r="2951" spans="1:25" x14ac:dyDescent="0.45">
      <c r="A2951" t="s">
        <v>274</v>
      </c>
      <c r="B2951" t="s">
        <v>307</v>
      </c>
      <c r="C2951">
        <v>2401</v>
      </c>
      <c r="D2951">
        <v>24001</v>
      </c>
      <c r="E2951" t="s">
        <v>305</v>
      </c>
      <c r="F2951">
        <v>2013</v>
      </c>
      <c r="G2951">
        <v>0</v>
      </c>
      <c r="H2951">
        <v>0</v>
      </c>
      <c r="R2951" t="s">
        <v>34</v>
      </c>
      <c r="S2951" t="s">
        <v>38</v>
      </c>
      <c r="T2951" t="s">
        <v>28</v>
      </c>
      <c r="Y2951" t="s">
        <v>283</v>
      </c>
    </row>
    <row r="2952" spans="1:25" x14ac:dyDescent="0.45">
      <c r="A2952" t="s">
        <v>274</v>
      </c>
      <c r="B2952" t="s">
        <v>307</v>
      </c>
      <c r="C2952">
        <v>2401</v>
      </c>
      <c r="D2952">
        <v>24001</v>
      </c>
      <c r="E2952" t="s">
        <v>305</v>
      </c>
      <c r="F2952">
        <v>2014</v>
      </c>
      <c r="G2952">
        <v>97</v>
      </c>
      <c r="H2952">
        <v>97</v>
      </c>
      <c r="I2952">
        <v>2674</v>
      </c>
      <c r="K2952">
        <v>0.01</v>
      </c>
      <c r="L2952">
        <v>8.0000000000000004E-4</v>
      </c>
      <c r="M2952">
        <v>2026.2</v>
      </c>
      <c r="N2952">
        <v>5.8999999999999997E-2</v>
      </c>
      <c r="O2952">
        <v>12.022</v>
      </c>
      <c r="P2952">
        <v>0.7</v>
      </c>
      <c r="Q2952">
        <v>34348.199999999997</v>
      </c>
      <c r="R2952" t="s">
        <v>34</v>
      </c>
      <c r="S2952" t="s">
        <v>38</v>
      </c>
      <c r="T2952" t="s">
        <v>28</v>
      </c>
      <c r="Y2952" t="s">
        <v>283</v>
      </c>
    </row>
    <row r="2953" spans="1:25" x14ac:dyDescent="0.45">
      <c r="A2953" t="s">
        <v>274</v>
      </c>
      <c r="B2953" t="s">
        <v>307</v>
      </c>
      <c r="C2953">
        <v>2401</v>
      </c>
      <c r="D2953">
        <v>24001</v>
      </c>
      <c r="E2953" t="s">
        <v>305</v>
      </c>
      <c r="F2953">
        <v>2015</v>
      </c>
      <c r="G2953">
        <v>25</v>
      </c>
      <c r="H2953">
        <v>25</v>
      </c>
      <c r="I2953">
        <v>844</v>
      </c>
      <c r="K2953">
        <v>4.0000000000000001E-3</v>
      </c>
      <c r="L2953">
        <v>8.9999999999999998E-4</v>
      </c>
      <c r="M2953">
        <v>692.4</v>
      </c>
      <c r="N2953">
        <v>5.8900000000000001E-2</v>
      </c>
      <c r="O2953">
        <v>4.1050000000000004</v>
      </c>
      <c r="P2953">
        <v>0.7</v>
      </c>
      <c r="Q2953">
        <v>11727.6</v>
      </c>
      <c r="R2953" t="s">
        <v>34</v>
      </c>
      <c r="S2953" t="s">
        <v>38</v>
      </c>
      <c r="T2953" t="s">
        <v>28</v>
      </c>
      <c r="Y2953" t="s">
        <v>284</v>
      </c>
    </row>
    <row r="2954" spans="1:25" x14ac:dyDescent="0.45">
      <c r="A2954" t="s">
        <v>274</v>
      </c>
      <c r="B2954" t="s">
        <v>307</v>
      </c>
      <c r="C2954">
        <v>2401</v>
      </c>
      <c r="D2954">
        <v>26001</v>
      </c>
      <c r="E2954" t="s">
        <v>305</v>
      </c>
      <c r="F2954">
        <v>2009</v>
      </c>
      <c r="G2954">
        <v>260</v>
      </c>
      <c r="H2954">
        <v>260</v>
      </c>
      <c r="I2954">
        <v>6033</v>
      </c>
      <c r="K2954">
        <v>0.13</v>
      </c>
      <c r="L2954">
        <v>6.1999999999999998E-3</v>
      </c>
      <c r="M2954">
        <v>5379.3</v>
      </c>
      <c r="N2954">
        <v>5.9700000000000003E-2</v>
      </c>
      <c r="O2954">
        <v>20.138000000000002</v>
      </c>
      <c r="P2954">
        <v>0.44869999999999999</v>
      </c>
      <c r="Q2954">
        <v>90783.1</v>
      </c>
      <c r="R2954" t="s">
        <v>34</v>
      </c>
      <c r="S2954" t="s">
        <v>38</v>
      </c>
      <c r="T2954" t="s">
        <v>28</v>
      </c>
      <c r="Y2954" t="s">
        <v>103</v>
      </c>
    </row>
    <row r="2955" spans="1:25" x14ac:dyDescent="0.45">
      <c r="A2955" t="s">
        <v>274</v>
      </c>
      <c r="B2955" t="s">
        <v>307</v>
      </c>
      <c r="C2955">
        <v>2401</v>
      </c>
      <c r="D2955">
        <v>26001</v>
      </c>
      <c r="E2955" t="s">
        <v>305</v>
      </c>
      <c r="F2955">
        <v>2010</v>
      </c>
      <c r="G2955">
        <v>498</v>
      </c>
      <c r="H2955">
        <v>498</v>
      </c>
      <c r="I2955">
        <v>12729</v>
      </c>
      <c r="K2955">
        <v>0.70599999999999996</v>
      </c>
      <c r="L2955">
        <v>1.2200000000000001E-2</v>
      </c>
      <c r="M2955">
        <v>11351.2</v>
      </c>
      <c r="N2955">
        <v>6.0199999999999997E-2</v>
      </c>
      <c r="O2955">
        <v>42.850999999999999</v>
      </c>
      <c r="P2955">
        <v>0.45800000000000002</v>
      </c>
      <c r="Q2955">
        <v>190073.60000000001</v>
      </c>
      <c r="R2955" t="s">
        <v>34</v>
      </c>
      <c r="S2955" t="s">
        <v>38</v>
      </c>
      <c r="T2955" t="s">
        <v>28</v>
      </c>
      <c r="Y2955" t="s">
        <v>103</v>
      </c>
    </row>
    <row r="2956" spans="1:25" x14ac:dyDescent="0.45">
      <c r="A2956" t="s">
        <v>274</v>
      </c>
      <c r="B2956" t="s">
        <v>307</v>
      </c>
      <c r="C2956">
        <v>2401</v>
      </c>
      <c r="D2956">
        <v>26001</v>
      </c>
      <c r="E2956" t="s">
        <v>305</v>
      </c>
      <c r="F2956">
        <v>2011</v>
      </c>
      <c r="G2956">
        <v>274</v>
      </c>
      <c r="H2956">
        <v>274</v>
      </c>
      <c r="I2956">
        <v>7111</v>
      </c>
      <c r="K2956">
        <v>3.7999999999999999E-2</v>
      </c>
      <c r="L2956">
        <v>1.6000000000000001E-3</v>
      </c>
      <c r="M2956">
        <v>6509.4</v>
      </c>
      <c r="N2956">
        <v>5.8999999999999997E-2</v>
      </c>
      <c r="O2956">
        <v>32.652000000000001</v>
      </c>
      <c r="P2956">
        <v>0.57599999999999996</v>
      </c>
      <c r="Q2956">
        <v>110330.8</v>
      </c>
      <c r="R2956" t="s">
        <v>34</v>
      </c>
      <c r="S2956" t="s">
        <v>38</v>
      </c>
      <c r="T2956" t="s">
        <v>28</v>
      </c>
      <c r="Y2956" t="s">
        <v>103</v>
      </c>
    </row>
    <row r="2957" spans="1:25" x14ac:dyDescent="0.45">
      <c r="A2957" t="s">
        <v>274</v>
      </c>
      <c r="B2957" t="s">
        <v>307</v>
      </c>
      <c r="C2957">
        <v>2401</v>
      </c>
      <c r="D2957">
        <v>26001</v>
      </c>
      <c r="E2957" t="s">
        <v>305</v>
      </c>
      <c r="F2957">
        <v>2012</v>
      </c>
      <c r="G2957">
        <v>149</v>
      </c>
      <c r="H2957">
        <v>149</v>
      </c>
      <c r="I2957">
        <v>3881</v>
      </c>
      <c r="K2957">
        <v>1.7999999999999999E-2</v>
      </c>
      <c r="L2957">
        <v>8.0000000000000004E-4</v>
      </c>
      <c r="M2957">
        <v>3664.5</v>
      </c>
      <c r="N2957">
        <v>5.8999999999999997E-2</v>
      </c>
      <c r="O2957">
        <v>21.742000000000001</v>
      </c>
      <c r="P2957">
        <v>0.7</v>
      </c>
      <c r="Q2957">
        <v>62118.5</v>
      </c>
      <c r="R2957" t="s">
        <v>34</v>
      </c>
      <c r="S2957" t="s">
        <v>38</v>
      </c>
      <c r="T2957" t="s">
        <v>28</v>
      </c>
      <c r="Y2957" t="s">
        <v>283</v>
      </c>
    </row>
    <row r="2958" spans="1:25" x14ac:dyDescent="0.45">
      <c r="A2958" t="s">
        <v>274</v>
      </c>
      <c r="B2958" t="s">
        <v>307</v>
      </c>
      <c r="C2958">
        <v>2401</v>
      </c>
      <c r="D2958">
        <v>26001</v>
      </c>
      <c r="E2958" t="s">
        <v>305</v>
      </c>
      <c r="F2958">
        <v>2013</v>
      </c>
      <c r="G2958">
        <v>0</v>
      </c>
      <c r="H2958">
        <v>0</v>
      </c>
      <c r="R2958" t="s">
        <v>34</v>
      </c>
      <c r="S2958" t="s">
        <v>38</v>
      </c>
      <c r="T2958" t="s">
        <v>28</v>
      </c>
      <c r="Y2958" t="s">
        <v>283</v>
      </c>
    </row>
    <row r="2959" spans="1:25" x14ac:dyDescent="0.45">
      <c r="A2959" t="s">
        <v>274</v>
      </c>
      <c r="B2959" t="s">
        <v>307</v>
      </c>
      <c r="C2959">
        <v>2401</v>
      </c>
      <c r="D2959">
        <v>26001</v>
      </c>
      <c r="E2959" t="s">
        <v>305</v>
      </c>
      <c r="F2959">
        <v>2014</v>
      </c>
      <c r="G2959">
        <v>80</v>
      </c>
      <c r="H2959">
        <v>80</v>
      </c>
      <c r="I2959">
        <v>1867</v>
      </c>
      <c r="K2959">
        <v>8.9999999999999993E-3</v>
      </c>
      <c r="L2959">
        <v>8.0000000000000004E-4</v>
      </c>
      <c r="M2959">
        <v>1740.6</v>
      </c>
      <c r="N2959">
        <v>5.8999999999999997E-2</v>
      </c>
      <c r="O2959">
        <v>10.324</v>
      </c>
      <c r="P2959">
        <v>0.70009999999999994</v>
      </c>
      <c r="Q2959">
        <v>29495.1</v>
      </c>
      <c r="R2959" t="s">
        <v>34</v>
      </c>
      <c r="S2959" t="s">
        <v>38</v>
      </c>
      <c r="T2959" t="s">
        <v>28</v>
      </c>
      <c r="Y2959" t="s">
        <v>283</v>
      </c>
    </row>
    <row r="2960" spans="1:25" x14ac:dyDescent="0.45">
      <c r="A2960" t="s">
        <v>274</v>
      </c>
      <c r="B2960" t="s">
        <v>307</v>
      </c>
      <c r="C2960">
        <v>2401</v>
      </c>
      <c r="D2960">
        <v>26001</v>
      </c>
      <c r="E2960" t="s">
        <v>305</v>
      </c>
      <c r="F2960">
        <v>2015</v>
      </c>
      <c r="G2960">
        <v>22</v>
      </c>
      <c r="H2960">
        <v>22</v>
      </c>
      <c r="I2960">
        <v>745</v>
      </c>
      <c r="K2960">
        <v>3.0000000000000001E-3</v>
      </c>
      <c r="L2960">
        <v>8.9999999999999998E-4</v>
      </c>
      <c r="M2960">
        <v>610.6</v>
      </c>
      <c r="N2960">
        <v>5.8900000000000001E-2</v>
      </c>
      <c r="O2960">
        <v>3.6230000000000002</v>
      </c>
      <c r="P2960">
        <v>0.7</v>
      </c>
      <c r="Q2960">
        <v>10351.799999999999</v>
      </c>
      <c r="R2960" t="s">
        <v>34</v>
      </c>
      <c r="S2960" t="s">
        <v>38</v>
      </c>
      <c r="T2960" t="s">
        <v>28</v>
      </c>
      <c r="Y2960" t="s">
        <v>284</v>
      </c>
    </row>
    <row r="2961" spans="1:25" x14ac:dyDescent="0.45">
      <c r="A2961" t="s">
        <v>274</v>
      </c>
      <c r="B2961" t="s">
        <v>307</v>
      </c>
      <c r="C2961">
        <v>2401</v>
      </c>
      <c r="D2961">
        <v>28001</v>
      </c>
      <c r="E2961" t="s">
        <v>305</v>
      </c>
      <c r="F2961">
        <v>2009</v>
      </c>
      <c r="G2961">
        <v>258</v>
      </c>
      <c r="H2961">
        <v>258</v>
      </c>
      <c r="I2961">
        <v>6263</v>
      </c>
      <c r="K2961">
        <v>0.54400000000000004</v>
      </c>
      <c r="L2961">
        <v>1.17E-2</v>
      </c>
      <c r="M2961">
        <v>5658.1</v>
      </c>
      <c r="N2961">
        <v>6.0199999999999997E-2</v>
      </c>
      <c r="O2961">
        <v>21.498000000000001</v>
      </c>
      <c r="P2961">
        <v>0.45739999999999997</v>
      </c>
      <c r="Q2961">
        <v>93984.3</v>
      </c>
      <c r="R2961" t="s">
        <v>34</v>
      </c>
      <c r="S2961" t="s">
        <v>38</v>
      </c>
      <c r="T2961" t="s">
        <v>28</v>
      </c>
      <c r="Y2961" t="s">
        <v>103</v>
      </c>
    </row>
    <row r="2962" spans="1:25" x14ac:dyDescent="0.45">
      <c r="A2962" t="s">
        <v>274</v>
      </c>
      <c r="B2962" t="s">
        <v>307</v>
      </c>
      <c r="C2962">
        <v>2401</v>
      </c>
      <c r="D2962">
        <v>28001</v>
      </c>
      <c r="E2962" t="s">
        <v>305</v>
      </c>
      <c r="F2962">
        <v>2010</v>
      </c>
      <c r="G2962">
        <v>461</v>
      </c>
      <c r="H2962">
        <v>461</v>
      </c>
      <c r="I2962">
        <v>12148</v>
      </c>
      <c r="K2962">
        <v>0.59899999999999998</v>
      </c>
      <c r="L2962">
        <v>7.3000000000000001E-3</v>
      </c>
      <c r="M2962">
        <v>10845.5</v>
      </c>
      <c r="N2962">
        <v>5.9700000000000003E-2</v>
      </c>
      <c r="O2962">
        <v>40.911000000000001</v>
      </c>
      <c r="P2962">
        <v>0.4506</v>
      </c>
      <c r="Q2962">
        <v>181913.60000000001</v>
      </c>
      <c r="R2962" t="s">
        <v>34</v>
      </c>
      <c r="S2962" t="s">
        <v>38</v>
      </c>
      <c r="T2962" t="s">
        <v>28</v>
      </c>
      <c r="Y2962" t="s">
        <v>103</v>
      </c>
    </row>
    <row r="2963" spans="1:25" x14ac:dyDescent="0.45">
      <c r="A2963" t="s">
        <v>274</v>
      </c>
      <c r="B2963" t="s">
        <v>307</v>
      </c>
      <c r="C2963">
        <v>2401</v>
      </c>
      <c r="D2963">
        <v>28001</v>
      </c>
      <c r="E2963" t="s">
        <v>305</v>
      </c>
      <c r="F2963">
        <v>2011</v>
      </c>
      <c r="G2963">
        <v>257</v>
      </c>
      <c r="H2963">
        <v>257</v>
      </c>
      <c r="I2963">
        <v>6817</v>
      </c>
      <c r="K2963">
        <v>3.2000000000000001E-2</v>
      </c>
      <c r="L2963">
        <v>8.0000000000000004E-4</v>
      </c>
      <c r="M2963">
        <v>6232.9</v>
      </c>
      <c r="N2963">
        <v>5.8999999999999997E-2</v>
      </c>
      <c r="O2963">
        <v>30.356999999999999</v>
      </c>
      <c r="P2963">
        <v>0.5726</v>
      </c>
      <c r="Q2963">
        <v>105653.2</v>
      </c>
      <c r="R2963" t="s">
        <v>34</v>
      </c>
      <c r="S2963" t="s">
        <v>38</v>
      </c>
      <c r="T2963" t="s">
        <v>28</v>
      </c>
      <c r="Y2963" t="s">
        <v>103</v>
      </c>
    </row>
    <row r="2964" spans="1:25" x14ac:dyDescent="0.45">
      <c r="A2964" t="s">
        <v>274</v>
      </c>
      <c r="B2964" t="s">
        <v>307</v>
      </c>
      <c r="C2964">
        <v>2401</v>
      </c>
      <c r="D2964">
        <v>28001</v>
      </c>
      <c r="E2964" t="s">
        <v>305</v>
      </c>
      <c r="F2964">
        <v>2012</v>
      </c>
      <c r="G2964">
        <v>164</v>
      </c>
      <c r="H2964">
        <v>164</v>
      </c>
      <c r="I2964">
        <v>4745</v>
      </c>
      <c r="K2964">
        <v>2.3E-2</v>
      </c>
      <c r="L2964">
        <v>8.9999999999999998E-4</v>
      </c>
      <c r="M2964">
        <v>4486.1000000000004</v>
      </c>
      <c r="N2964">
        <v>5.8999999999999997E-2</v>
      </c>
      <c r="O2964">
        <v>26.611000000000001</v>
      </c>
      <c r="P2964">
        <v>0.7</v>
      </c>
      <c r="Q2964">
        <v>76030.5</v>
      </c>
      <c r="R2964" t="s">
        <v>34</v>
      </c>
      <c r="S2964" t="s">
        <v>38</v>
      </c>
      <c r="T2964" t="s">
        <v>28</v>
      </c>
      <c r="Y2964" t="s">
        <v>283</v>
      </c>
    </row>
    <row r="2965" spans="1:25" x14ac:dyDescent="0.45">
      <c r="A2965" t="s">
        <v>274</v>
      </c>
      <c r="B2965" t="s">
        <v>307</v>
      </c>
      <c r="C2965">
        <v>2401</v>
      </c>
      <c r="D2965">
        <v>28001</v>
      </c>
      <c r="E2965" t="s">
        <v>305</v>
      </c>
      <c r="F2965">
        <v>2013</v>
      </c>
      <c r="G2965">
        <v>0</v>
      </c>
      <c r="H2965">
        <v>0</v>
      </c>
      <c r="R2965" t="s">
        <v>34</v>
      </c>
      <c r="S2965" t="s">
        <v>38</v>
      </c>
      <c r="T2965" t="s">
        <v>28</v>
      </c>
      <c r="Y2965" t="s">
        <v>283</v>
      </c>
    </row>
    <row r="2966" spans="1:25" x14ac:dyDescent="0.45">
      <c r="A2966" t="s">
        <v>274</v>
      </c>
      <c r="B2966" t="s">
        <v>307</v>
      </c>
      <c r="C2966">
        <v>2401</v>
      </c>
      <c r="D2966">
        <v>28001</v>
      </c>
      <c r="E2966" t="s">
        <v>305</v>
      </c>
      <c r="F2966">
        <v>2014</v>
      </c>
      <c r="G2966">
        <v>62</v>
      </c>
      <c r="H2966">
        <v>62</v>
      </c>
      <c r="I2966">
        <v>1580</v>
      </c>
      <c r="K2966">
        <v>7.0000000000000001E-3</v>
      </c>
      <c r="L2966">
        <v>8.0000000000000004E-4</v>
      </c>
      <c r="M2966">
        <v>1455.5</v>
      </c>
      <c r="N2966">
        <v>5.8999999999999997E-2</v>
      </c>
      <c r="O2966">
        <v>8.6329999999999991</v>
      </c>
      <c r="P2966">
        <v>0.7</v>
      </c>
      <c r="Q2966">
        <v>24665.599999999999</v>
      </c>
      <c r="R2966" t="s">
        <v>34</v>
      </c>
      <c r="S2966" t="s">
        <v>38</v>
      </c>
      <c r="T2966" t="s">
        <v>28</v>
      </c>
      <c r="Y2966" t="s">
        <v>283</v>
      </c>
    </row>
    <row r="2967" spans="1:25" x14ac:dyDescent="0.45">
      <c r="A2967" t="s">
        <v>274</v>
      </c>
      <c r="B2967" t="s">
        <v>307</v>
      </c>
      <c r="C2967">
        <v>2401</v>
      </c>
      <c r="D2967">
        <v>28001</v>
      </c>
      <c r="E2967" t="s">
        <v>305</v>
      </c>
      <c r="F2967">
        <v>2015</v>
      </c>
      <c r="G2967">
        <v>22</v>
      </c>
      <c r="H2967">
        <v>22</v>
      </c>
      <c r="I2967">
        <v>784</v>
      </c>
      <c r="K2967">
        <v>4.0000000000000001E-3</v>
      </c>
      <c r="L2967">
        <v>8.9999999999999998E-4</v>
      </c>
      <c r="M2967">
        <v>643.1</v>
      </c>
      <c r="N2967">
        <v>5.8900000000000001E-2</v>
      </c>
      <c r="O2967">
        <v>3.8130000000000002</v>
      </c>
      <c r="P2967">
        <v>0.7</v>
      </c>
      <c r="Q2967">
        <v>10893.9</v>
      </c>
      <c r="R2967" t="s">
        <v>34</v>
      </c>
      <c r="S2967" t="s">
        <v>38</v>
      </c>
      <c r="T2967" t="s">
        <v>28</v>
      </c>
      <c r="Y2967" t="s">
        <v>284</v>
      </c>
    </row>
    <row r="2968" spans="1:25" x14ac:dyDescent="0.45">
      <c r="A2968" t="s">
        <v>274</v>
      </c>
      <c r="B2968" t="s">
        <v>307</v>
      </c>
      <c r="C2968">
        <v>2401</v>
      </c>
      <c r="D2968">
        <v>35001</v>
      </c>
      <c r="F2968">
        <v>2009</v>
      </c>
      <c r="G2968">
        <v>283</v>
      </c>
      <c r="H2968">
        <v>228.17</v>
      </c>
      <c r="I2968">
        <v>17480.05</v>
      </c>
      <c r="K2968">
        <v>0.192</v>
      </c>
      <c r="L2968">
        <v>2.2000000000000001E-3</v>
      </c>
      <c r="M2968">
        <v>10642.671</v>
      </c>
      <c r="N2968">
        <v>6.0699999999999997E-2</v>
      </c>
      <c r="O2968">
        <v>7.22</v>
      </c>
      <c r="P2968">
        <v>8.3099999999999993E-2</v>
      </c>
      <c r="Q2968">
        <v>172951.05</v>
      </c>
      <c r="R2968" t="s">
        <v>34</v>
      </c>
      <c r="S2968" t="s">
        <v>38</v>
      </c>
      <c r="T2968" t="s">
        <v>28</v>
      </c>
      <c r="V2968" t="s">
        <v>308</v>
      </c>
      <c r="Y2968" t="s">
        <v>103</v>
      </c>
    </row>
    <row r="2969" spans="1:25" x14ac:dyDescent="0.45">
      <c r="A2969" t="s">
        <v>274</v>
      </c>
      <c r="B2969" t="s">
        <v>307</v>
      </c>
      <c r="C2969">
        <v>2401</v>
      </c>
      <c r="D2969">
        <v>35001</v>
      </c>
      <c r="F2969">
        <v>2010</v>
      </c>
      <c r="G2969">
        <v>509</v>
      </c>
      <c r="H2969">
        <v>432.13</v>
      </c>
      <c r="I2969">
        <v>32020.54</v>
      </c>
      <c r="K2969">
        <v>0.17799999999999999</v>
      </c>
      <c r="L2969">
        <v>1.4E-3</v>
      </c>
      <c r="M2969">
        <v>19025.420999999998</v>
      </c>
      <c r="N2969">
        <v>5.9700000000000003E-2</v>
      </c>
      <c r="O2969">
        <v>12.279</v>
      </c>
      <c r="P2969">
        <v>7.8700000000000006E-2</v>
      </c>
      <c r="Q2969">
        <v>315278.55</v>
      </c>
      <c r="R2969" t="s">
        <v>34</v>
      </c>
      <c r="S2969" t="s">
        <v>38</v>
      </c>
      <c r="T2969" t="s">
        <v>28</v>
      </c>
      <c r="V2969" t="s">
        <v>308</v>
      </c>
      <c r="Y2969" t="s">
        <v>103</v>
      </c>
    </row>
    <row r="2970" spans="1:25" x14ac:dyDescent="0.45">
      <c r="A2970" t="s">
        <v>274</v>
      </c>
      <c r="B2970" t="s">
        <v>307</v>
      </c>
      <c r="C2970">
        <v>2401</v>
      </c>
      <c r="D2970">
        <v>35001</v>
      </c>
      <c r="F2970">
        <v>2011</v>
      </c>
      <c r="G2970">
        <v>341</v>
      </c>
      <c r="H2970">
        <v>286.92</v>
      </c>
      <c r="I2970">
        <v>21235.69</v>
      </c>
      <c r="K2970">
        <v>8.6999999999999994E-2</v>
      </c>
      <c r="L2970">
        <v>1.1999999999999999E-3</v>
      </c>
      <c r="M2970">
        <v>12382.055</v>
      </c>
      <c r="N2970">
        <v>5.9400000000000001E-2</v>
      </c>
      <c r="O2970">
        <v>7.1680000000000001</v>
      </c>
      <c r="P2970">
        <v>7.0099999999999996E-2</v>
      </c>
      <c r="Q2970">
        <v>206922.08300000001</v>
      </c>
      <c r="R2970" t="s">
        <v>34</v>
      </c>
      <c r="S2970" t="s">
        <v>38</v>
      </c>
      <c r="T2970" t="s">
        <v>28</v>
      </c>
      <c r="V2970" t="s">
        <v>308</v>
      </c>
      <c r="Y2970" t="s">
        <v>103</v>
      </c>
    </row>
    <row r="2971" spans="1:25" x14ac:dyDescent="0.45">
      <c r="A2971" t="s">
        <v>274</v>
      </c>
      <c r="B2971" t="s">
        <v>307</v>
      </c>
      <c r="C2971">
        <v>2401</v>
      </c>
      <c r="D2971">
        <v>35001</v>
      </c>
      <c r="F2971">
        <v>2012</v>
      </c>
      <c r="G2971">
        <v>216</v>
      </c>
      <c r="H2971">
        <v>185.55</v>
      </c>
      <c r="I2971">
        <v>13071.91</v>
      </c>
      <c r="K2971">
        <v>3.7999999999999999E-2</v>
      </c>
      <c r="L2971">
        <v>1E-3</v>
      </c>
      <c r="M2971">
        <v>7602.6570000000002</v>
      </c>
      <c r="N2971">
        <v>5.8999999999999997E-2</v>
      </c>
      <c r="O2971">
        <v>4.83</v>
      </c>
      <c r="P2971">
        <v>7.9000000000000001E-2</v>
      </c>
      <c r="Q2971">
        <v>127932.852</v>
      </c>
      <c r="R2971" t="s">
        <v>34</v>
      </c>
      <c r="S2971" t="s">
        <v>38</v>
      </c>
      <c r="T2971" t="s">
        <v>28</v>
      </c>
      <c r="V2971" t="s">
        <v>308</v>
      </c>
      <c r="Y2971" t="s">
        <v>283</v>
      </c>
    </row>
    <row r="2972" spans="1:25" x14ac:dyDescent="0.45">
      <c r="A2972" t="s">
        <v>274</v>
      </c>
      <c r="B2972" t="s">
        <v>307</v>
      </c>
      <c r="C2972">
        <v>2401</v>
      </c>
      <c r="D2972">
        <v>35001</v>
      </c>
      <c r="F2972">
        <v>2013</v>
      </c>
      <c r="G2972">
        <v>228</v>
      </c>
      <c r="H2972">
        <v>172.58</v>
      </c>
      <c r="I2972">
        <v>11922.66</v>
      </c>
      <c r="K2972">
        <v>3.4000000000000002E-2</v>
      </c>
      <c r="L2972">
        <v>1E-3</v>
      </c>
      <c r="M2972">
        <v>6736.6189999999997</v>
      </c>
      <c r="N2972">
        <v>5.91E-2</v>
      </c>
      <c r="O2972">
        <v>4.4820000000000002</v>
      </c>
      <c r="P2972">
        <v>8.4199999999999997E-2</v>
      </c>
      <c r="Q2972">
        <v>113335.617</v>
      </c>
      <c r="R2972" t="s">
        <v>34</v>
      </c>
      <c r="S2972" t="s">
        <v>38</v>
      </c>
      <c r="T2972" t="s">
        <v>28</v>
      </c>
      <c r="V2972" t="s">
        <v>308</v>
      </c>
      <c r="Y2972" t="s">
        <v>283</v>
      </c>
    </row>
    <row r="2973" spans="1:25" x14ac:dyDescent="0.45">
      <c r="A2973" t="s">
        <v>274</v>
      </c>
      <c r="B2973" t="s">
        <v>307</v>
      </c>
      <c r="C2973">
        <v>2401</v>
      </c>
      <c r="D2973">
        <v>35001</v>
      </c>
      <c r="F2973">
        <v>2014</v>
      </c>
      <c r="G2973">
        <v>265</v>
      </c>
      <c r="H2973">
        <v>209.44</v>
      </c>
      <c r="I2973">
        <v>15298.83</v>
      </c>
      <c r="K2973">
        <v>0.435</v>
      </c>
      <c r="L2973">
        <v>4.4000000000000003E-3</v>
      </c>
      <c r="M2973">
        <v>11377.657999999999</v>
      </c>
      <c r="N2973">
        <v>6.5299999999999997E-2</v>
      </c>
      <c r="O2973">
        <v>8.8040000000000003</v>
      </c>
      <c r="P2973">
        <v>0.1082</v>
      </c>
      <c r="Q2973">
        <v>169185.20499999999</v>
      </c>
      <c r="R2973" t="s">
        <v>34</v>
      </c>
      <c r="S2973" t="s">
        <v>38</v>
      </c>
      <c r="T2973" t="s">
        <v>28</v>
      </c>
      <c r="V2973" t="s">
        <v>308</v>
      </c>
      <c r="Y2973" t="s">
        <v>283</v>
      </c>
    </row>
    <row r="2974" spans="1:25" x14ac:dyDescent="0.45">
      <c r="A2974" t="s">
        <v>274</v>
      </c>
      <c r="B2974" t="s">
        <v>307</v>
      </c>
      <c r="C2974">
        <v>2401</v>
      </c>
      <c r="D2974">
        <v>35001</v>
      </c>
      <c r="F2974">
        <v>2015</v>
      </c>
      <c r="G2974">
        <v>217</v>
      </c>
      <c r="H2974">
        <v>175.13</v>
      </c>
      <c r="I2974">
        <v>12277.29</v>
      </c>
      <c r="K2974">
        <v>0.189</v>
      </c>
      <c r="L2974">
        <v>2.8E-3</v>
      </c>
      <c r="M2974">
        <v>7992.5739999999996</v>
      </c>
      <c r="N2974">
        <v>6.2399999999999997E-2</v>
      </c>
      <c r="O2974">
        <v>6.25</v>
      </c>
      <c r="P2974">
        <v>9.8599999999999993E-2</v>
      </c>
      <c r="Q2974">
        <v>125730.7</v>
      </c>
      <c r="R2974" t="s">
        <v>34</v>
      </c>
      <c r="S2974" t="s">
        <v>38</v>
      </c>
      <c r="T2974" t="s">
        <v>28</v>
      </c>
      <c r="V2974" t="s">
        <v>308</v>
      </c>
      <c r="Y2974" t="s">
        <v>284</v>
      </c>
    </row>
    <row r="2975" spans="1:25" x14ac:dyDescent="0.45">
      <c r="A2975" t="s">
        <v>274</v>
      </c>
      <c r="B2975" t="s">
        <v>307</v>
      </c>
      <c r="C2975">
        <v>2401</v>
      </c>
      <c r="D2975">
        <v>35001</v>
      </c>
      <c r="F2975">
        <v>2016</v>
      </c>
      <c r="G2975">
        <v>413</v>
      </c>
      <c r="H2975">
        <v>319.89</v>
      </c>
      <c r="I2975">
        <v>21345.55</v>
      </c>
      <c r="K2975">
        <v>6.9000000000000006E-2</v>
      </c>
      <c r="L2975">
        <v>1.1999999999999999E-3</v>
      </c>
      <c r="M2975">
        <v>12633.85</v>
      </c>
      <c r="N2975">
        <v>5.96E-2</v>
      </c>
      <c r="O2975">
        <v>8.8230000000000004</v>
      </c>
      <c r="P2975">
        <v>9.6199999999999994E-2</v>
      </c>
      <c r="Q2975">
        <v>212223.58799999999</v>
      </c>
      <c r="R2975" t="s">
        <v>34</v>
      </c>
      <c r="S2975" t="s">
        <v>38</v>
      </c>
      <c r="T2975" t="s">
        <v>28</v>
      </c>
      <c r="V2975" t="s">
        <v>308</v>
      </c>
      <c r="Y2975" t="s">
        <v>284</v>
      </c>
    </row>
    <row r="2976" spans="1:25" x14ac:dyDescent="0.45">
      <c r="A2976" t="s">
        <v>274</v>
      </c>
      <c r="B2976" t="s">
        <v>307</v>
      </c>
      <c r="C2976">
        <v>2401</v>
      </c>
      <c r="D2976">
        <v>35001</v>
      </c>
      <c r="F2976">
        <v>2017</v>
      </c>
      <c r="G2976">
        <v>144</v>
      </c>
      <c r="H2976">
        <v>98.83</v>
      </c>
      <c r="I2976">
        <v>6378.69</v>
      </c>
      <c r="K2976">
        <v>3.1E-2</v>
      </c>
      <c r="L2976">
        <v>1.5E-3</v>
      </c>
      <c r="M2976">
        <v>3883.46</v>
      </c>
      <c r="N2976">
        <v>6.0199999999999997E-2</v>
      </c>
      <c r="O2976">
        <v>2.7250000000000001</v>
      </c>
      <c r="P2976">
        <v>9.3899999999999997E-2</v>
      </c>
      <c r="Q2976">
        <v>64509.137000000002</v>
      </c>
      <c r="R2976" t="s">
        <v>34</v>
      </c>
      <c r="S2976" t="s">
        <v>38</v>
      </c>
      <c r="T2976" t="s">
        <v>28</v>
      </c>
      <c r="V2976" t="s">
        <v>308</v>
      </c>
      <c r="Y2976" t="s">
        <v>285</v>
      </c>
    </row>
    <row r="2977" spans="1:25" x14ac:dyDescent="0.45">
      <c r="A2977" t="s">
        <v>274</v>
      </c>
      <c r="B2977" t="s">
        <v>307</v>
      </c>
      <c r="C2977">
        <v>2401</v>
      </c>
      <c r="D2977">
        <v>35001</v>
      </c>
      <c r="F2977">
        <v>2018</v>
      </c>
      <c r="G2977">
        <v>97</v>
      </c>
      <c r="H2977">
        <v>33.96</v>
      </c>
      <c r="I2977">
        <v>1541.87</v>
      </c>
      <c r="K2977">
        <v>7.0000000000000001E-3</v>
      </c>
      <c r="L2977">
        <v>1.5E-3</v>
      </c>
      <c r="M2977">
        <v>1004.9930000000001</v>
      </c>
      <c r="N2977">
        <v>6.0600000000000001E-2</v>
      </c>
      <c r="O2977">
        <v>0.77200000000000002</v>
      </c>
      <c r="P2977">
        <v>0.10299999999999999</v>
      </c>
      <c r="Q2977">
        <v>16744.094000000001</v>
      </c>
      <c r="R2977" t="s">
        <v>34</v>
      </c>
      <c r="S2977" t="s">
        <v>38</v>
      </c>
      <c r="T2977" t="s">
        <v>28</v>
      </c>
      <c r="V2977" t="s">
        <v>308</v>
      </c>
      <c r="Y2977" t="s">
        <v>285</v>
      </c>
    </row>
    <row r="2978" spans="1:25" x14ac:dyDescent="0.45">
      <c r="A2978" t="s">
        <v>274</v>
      </c>
      <c r="B2978" t="s">
        <v>307</v>
      </c>
      <c r="C2978">
        <v>2401</v>
      </c>
      <c r="D2978">
        <v>35001</v>
      </c>
      <c r="F2978">
        <v>2019</v>
      </c>
      <c r="G2978">
        <v>91</v>
      </c>
      <c r="H2978">
        <v>40.229999999999997</v>
      </c>
      <c r="I2978">
        <v>1623.44</v>
      </c>
      <c r="K2978">
        <v>1.0999999999999999E-2</v>
      </c>
      <c r="L2978">
        <v>1.6000000000000001E-3</v>
      </c>
      <c r="M2978">
        <v>1473.3430000000001</v>
      </c>
      <c r="N2978">
        <v>6.0900000000000003E-2</v>
      </c>
      <c r="O2978">
        <v>1.341</v>
      </c>
      <c r="P2978">
        <v>0.1206</v>
      </c>
      <c r="Q2978">
        <v>24404.297999999999</v>
      </c>
      <c r="R2978" t="s">
        <v>34</v>
      </c>
      <c r="S2978" t="s">
        <v>38</v>
      </c>
      <c r="T2978" t="s">
        <v>28</v>
      </c>
      <c r="V2978" t="s">
        <v>308</v>
      </c>
      <c r="Y2978" t="s">
        <v>285</v>
      </c>
    </row>
    <row r="2979" spans="1:25" x14ac:dyDescent="0.45">
      <c r="A2979" t="s">
        <v>274</v>
      </c>
      <c r="B2979" t="s">
        <v>307</v>
      </c>
      <c r="C2979">
        <v>2401</v>
      </c>
      <c r="D2979">
        <v>35001</v>
      </c>
      <c r="F2979">
        <v>2020</v>
      </c>
      <c r="G2979">
        <v>69</v>
      </c>
      <c r="H2979">
        <v>24.05</v>
      </c>
      <c r="I2979">
        <v>1007.11</v>
      </c>
      <c r="K2979">
        <v>8.0000000000000002E-3</v>
      </c>
      <c r="L2979">
        <v>1.5E-3</v>
      </c>
      <c r="M2979">
        <v>910.64700000000005</v>
      </c>
      <c r="N2979">
        <v>5.9900000000000002E-2</v>
      </c>
      <c r="O2979">
        <v>0.83299999999999996</v>
      </c>
      <c r="P2979">
        <v>0.1245</v>
      </c>
      <c r="Q2979">
        <v>15184.005999999999</v>
      </c>
      <c r="R2979" t="s">
        <v>34</v>
      </c>
      <c r="S2979" t="s">
        <v>38</v>
      </c>
      <c r="T2979" t="s">
        <v>28</v>
      </c>
      <c r="V2979" t="s">
        <v>308</v>
      </c>
      <c r="Y2979" t="s">
        <v>160</v>
      </c>
    </row>
    <row r="2980" spans="1:25" x14ac:dyDescent="0.45">
      <c r="A2980" t="s">
        <v>274</v>
      </c>
      <c r="B2980" t="s">
        <v>307</v>
      </c>
      <c r="C2980">
        <v>2401</v>
      </c>
      <c r="D2980">
        <v>35001</v>
      </c>
      <c r="F2980">
        <v>2021</v>
      </c>
      <c r="G2980">
        <v>109</v>
      </c>
      <c r="H2980">
        <v>63.59</v>
      </c>
      <c r="I2980">
        <v>3747.35</v>
      </c>
      <c r="K2980">
        <v>1.7999999999999999E-2</v>
      </c>
      <c r="L2980">
        <v>1.6000000000000001E-3</v>
      </c>
      <c r="M2980">
        <v>3133.1990000000001</v>
      </c>
      <c r="N2980">
        <v>6.0499999999999998E-2</v>
      </c>
      <c r="O2980">
        <v>5.2110000000000003</v>
      </c>
      <c r="P2980">
        <v>0.16420000000000001</v>
      </c>
      <c r="Q2980">
        <v>52654.317000000003</v>
      </c>
      <c r="R2980" t="s">
        <v>34</v>
      </c>
      <c r="S2980" t="s">
        <v>38</v>
      </c>
      <c r="T2980" t="s">
        <v>28</v>
      </c>
      <c r="V2980" t="s">
        <v>308</v>
      </c>
      <c r="Y2980" t="s">
        <v>161</v>
      </c>
    </row>
    <row r="2981" spans="1:25" x14ac:dyDescent="0.45">
      <c r="A2981" t="s">
        <v>274</v>
      </c>
      <c r="B2981" t="s">
        <v>307</v>
      </c>
      <c r="C2981">
        <v>2401</v>
      </c>
      <c r="D2981">
        <v>35001</v>
      </c>
      <c r="F2981">
        <v>2022</v>
      </c>
      <c r="G2981">
        <v>24</v>
      </c>
      <c r="H2981">
        <v>13.69</v>
      </c>
      <c r="I2981">
        <v>861.89</v>
      </c>
      <c r="K2981">
        <v>4.0000000000000001E-3</v>
      </c>
      <c r="L2981">
        <v>1E-3</v>
      </c>
      <c r="M2981">
        <v>700.88400000000001</v>
      </c>
      <c r="N2981">
        <v>5.8999999999999997E-2</v>
      </c>
      <c r="O2981">
        <v>0.64400000000000002</v>
      </c>
      <c r="P2981">
        <v>0.1188</v>
      </c>
      <c r="Q2981">
        <v>11795.017</v>
      </c>
      <c r="R2981" t="s">
        <v>34</v>
      </c>
      <c r="S2981" t="s">
        <v>38</v>
      </c>
      <c r="T2981" t="s">
        <v>28</v>
      </c>
      <c r="V2981" t="s">
        <v>308</v>
      </c>
      <c r="Y2981" t="s">
        <v>161</v>
      </c>
    </row>
    <row r="2982" spans="1:25" x14ac:dyDescent="0.45">
      <c r="A2982" t="s">
        <v>274</v>
      </c>
      <c r="B2982" t="s">
        <v>307</v>
      </c>
      <c r="C2982">
        <v>2401</v>
      </c>
      <c r="D2982">
        <v>4001</v>
      </c>
      <c r="E2982" t="s">
        <v>305</v>
      </c>
      <c r="F2982">
        <v>2009</v>
      </c>
      <c r="G2982">
        <v>349</v>
      </c>
      <c r="H2982">
        <v>349</v>
      </c>
      <c r="I2982">
        <v>7522</v>
      </c>
      <c r="K2982">
        <v>0.61599999999999999</v>
      </c>
      <c r="L2982">
        <v>1.12E-2</v>
      </c>
      <c r="M2982">
        <v>6803.6</v>
      </c>
      <c r="N2982">
        <v>6.0199999999999997E-2</v>
      </c>
      <c r="O2982">
        <v>38.426000000000002</v>
      </c>
      <c r="P2982">
        <v>0.68230000000000002</v>
      </c>
      <c r="Q2982">
        <v>113137.5</v>
      </c>
      <c r="R2982" t="s">
        <v>34</v>
      </c>
      <c r="S2982" t="s">
        <v>38</v>
      </c>
      <c r="T2982" t="s">
        <v>28</v>
      </c>
      <c r="Y2982" t="s">
        <v>103</v>
      </c>
    </row>
    <row r="2983" spans="1:25" x14ac:dyDescent="0.45">
      <c r="A2983" t="s">
        <v>274</v>
      </c>
      <c r="B2983" t="s">
        <v>307</v>
      </c>
      <c r="C2983">
        <v>2401</v>
      </c>
      <c r="D2983">
        <v>4001</v>
      </c>
      <c r="E2983" t="s">
        <v>305</v>
      </c>
      <c r="F2983">
        <v>2010</v>
      </c>
      <c r="G2983">
        <v>670</v>
      </c>
      <c r="H2983">
        <v>670</v>
      </c>
      <c r="I2983">
        <v>15762</v>
      </c>
      <c r="K2983">
        <v>1.5429999999999999</v>
      </c>
      <c r="L2983">
        <v>1.1900000000000001E-2</v>
      </c>
      <c r="M2983">
        <v>14264.3</v>
      </c>
      <c r="N2983">
        <v>6.0199999999999997E-2</v>
      </c>
      <c r="O2983">
        <v>56.601999999999997</v>
      </c>
      <c r="P2983">
        <v>0.47660000000000002</v>
      </c>
      <c r="Q2983">
        <v>236499.5</v>
      </c>
      <c r="R2983" t="s">
        <v>34</v>
      </c>
      <c r="S2983" t="s">
        <v>38</v>
      </c>
      <c r="T2983" t="s">
        <v>28</v>
      </c>
      <c r="Y2983" t="s">
        <v>103</v>
      </c>
    </row>
    <row r="2984" spans="1:25" x14ac:dyDescent="0.45">
      <c r="A2984" t="s">
        <v>274</v>
      </c>
      <c r="B2984" t="s">
        <v>307</v>
      </c>
      <c r="C2984">
        <v>2401</v>
      </c>
      <c r="D2984">
        <v>4001</v>
      </c>
      <c r="E2984" t="s">
        <v>305</v>
      </c>
      <c r="F2984">
        <v>2011</v>
      </c>
      <c r="G2984">
        <v>367</v>
      </c>
      <c r="H2984">
        <v>367</v>
      </c>
      <c r="I2984">
        <v>8192</v>
      </c>
      <c r="K2984">
        <v>0.18</v>
      </c>
      <c r="L2984">
        <v>4.1000000000000003E-3</v>
      </c>
      <c r="M2984">
        <v>7540.9</v>
      </c>
      <c r="N2984">
        <v>5.9299999999999999E-2</v>
      </c>
      <c r="O2984">
        <v>29.442</v>
      </c>
      <c r="P2984">
        <v>0.4642</v>
      </c>
      <c r="Q2984">
        <v>127311.2</v>
      </c>
      <c r="R2984" t="s">
        <v>34</v>
      </c>
      <c r="S2984" t="s">
        <v>38</v>
      </c>
      <c r="T2984" t="s">
        <v>28</v>
      </c>
      <c r="Y2984" t="s">
        <v>103</v>
      </c>
    </row>
    <row r="2985" spans="1:25" x14ac:dyDescent="0.45">
      <c r="A2985" t="s">
        <v>274</v>
      </c>
      <c r="B2985" t="s">
        <v>307</v>
      </c>
      <c r="C2985">
        <v>2401</v>
      </c>
      <c r="D2985">
        <v>4001</v>
      </c>
      <c r="E2985" t="s">
        <v>305</v>
      </c>
      <c r="F2985">
        <v>2012</v>
      </c>
      <c r="G2985">
        <v>188</v>
      </c>
      <c r="H2985">
        <v>188</v>
      </c>
      <c r="I2985">
        <v>4213</v>
      </c>
      <c r="K2985">
        <v>2.1000000000000001E-2</v>
      </c>
      <c r="L2985">
        <v>8.9999999999999998E-4</v>
      </c>
      <c r="M2985">
        <v>3994.5</v>
      </c>
      <c r="N2985">
        <v>5.91E-2</v>
      </c>
      <c r="O2985">
        <v>15.670999999999999</v>
      </c>
      <c r="P2985">
        <v>0.46410000000000001</v>
      </c>
      <c r="Q2985">
        <v>67711.600000000006</v>
      </c>
      <c r="R2985" t="s">
        <v>34</v>
      </c>
      <c r="S2985" t="s">
        <v>38</v>
      </c>
      <c r="T2985" t="s">
        <v>28</v>
      </c>
      <c r="Y2985" t="s">
        <v>283</v>
      </c>
    </row>
    <row r="2986" spans="1:25" x14ac:dyDescent="0.45">
      <c r="A2986" t="s">
        <v>274</v>
      </c>
      <c r="B2986" t="s">
        <v>307</v>
      </c>
      <c r="C2986">
        <v>2401</v>
      </c>
      <c r="D2986">
        <v>4001</v>
      </c>
      <c r="E2986" t="s">
        <v>305</v>
      </c>
      <c r="F2986">
        <v>2013</v>
      </c>
      <c r="G2986">
        <v>234</v>
      </c>
      <c r="H2986">
        <v>234</v>
      </c>
      <c r="I2986">
        <v>5197</v>
      </c>
      <c r="K2986">
        <v>2.4E-2</v>
      </c>
      <c r="L2986">
        <v>8.0000000000000004E-4</v>
      </c>
      <c r="M2986">
        <v>4613.5</v>
      </c>
      <c r="N2986">
        <v>5.8999999999999997E-2</v>
      </c>
      <c r="O2986">
        <v>24.48</v>
      </c>
      <c r="P2986">
        <v>0.61970000000000003</v>
      </c>
      <c r="Q2986">
        <v>78189.3</v>
      </c>
      <c r="R2986" t="s">
        <v>34</v>
      </c>
      <c r="S2986" t="s">
        <v>38</v>
      </c>
      <c r="T2986" t="s">
        <v>28</v>
      </c>
      <c r="Y2986" t="s">
        <v>283</v>
      </c>
    </row>
    <row r="2987" spans="1:25" x14ac:dyDescent="0.45">
      <c r="A2987" t="s">
        <v>274</v>
      </c>
      <c r="B2987" t="s">
        <v>307</v>
      </c>
      <c r="C2987">
        <v>2401</v>
      </c>
      <c r="D2987">
        <v>4001</v>
      </c>
      <c r="E2987" t="s">
        <v>305</v>
      </c>
      <c r="F2987">
        <v>2014</v>
      </c>
      <c r="G2987">
        <v>387</v>
      </c>
      <c r="H2987">
        <v>387</v>
      </c>
      <c r="I2987">
        <v>10382</v>
      </c>
      <c r="K2987">
        <v>5.9859999999999998</v>
      </c>
      <c r="L2987">
        <v>8.3400000000000002E-2</v>
      </c>
      <c r="M2987">
        <v>9172.4</v>
      </c>
      <c r="N2987">
        <v>6.8000000000000005E-2</v>
      </c>
      <c r="O2987">
        <v>61.454999999999998</v>
      </c>
      <c r="P2987">
        <v>0.90539999999999998</v>
      </c>
      <c r="Q2987">
        <v>133413.29999999999</v>
      </c>
      <c r="R2987" t="s">
        <v>34</v>
      </c>
      <c r="S2987" t="s">
        <v>38</v>
      </c>
      <c r="T2987" t="s">
        <v>28</v>
      </c>
      <c r="Y2987" t="s">
        <v>283</v>
      </c>
    </row>
    <row r="2988" spans="1:25" x14ac:dyDescent="0.45">
      <c r="A2988" t="s">
        <v>274</v>
      </c>
      <c r="B2988" t="s">
        <v>307</v>
      </c>
      <c r="C2988">
        <v>2401</v>
      </c>
      <c r="D2988">
        <v>4001</v>
      </c>
      <c r="E2988" t="s">
        <v>305</v>
      </c>
      <c r="F2988">
        <v>2015</v>
      </c>
      <c r="G2988">
        <v>94</v>
      </c>
      <c r="H2988">
        <v>94</v>
      </c>
      <c r="I2988">
        <v>2497</v>
      </c>
      <c r="K2988">
        <v>0.75600000000000001</v>
      </c>
      <c r="L2988">
        <v>5.0099999999999999E-2</v>
      </c>
      <c r="M2988">
        <v>2182.6999999999998</v>
      </c>
      <c r="N2988">
        <v>6.4399999999999999E-2</v>
      </c>
      <c r="O2988">
        <v>13.833</v>
      </c>
      <c r="P2988">
        <v>0.82230000000000003</v>
      </c>
      <c r="Q2988">
        <v>34231.599999999999</v>
      </c>
      <c r="R2988" t="s">
        <v>34</v>
      </c>
      <c r="S2988" t="s">
        <v>38</v>
      </c>
      <c r="T2988" t="s">
        <v>28</v>
      </c>
      <c r="Y2988" t="s">
        <v>284</v>
      </c>
    </row>
    <row r="2989" spans="1:25" x14ac:dyDescent="0.45">
      <c r="A2989" t="s">
        <v>274</v>
      </c>
      <c r="B2989" t="s">
        <v>309</v>
      </c>
      <c r="C2989">
        <v>2403</v>
      </c>
      <c r="D2989">
        <v>1</v>
      </c>
      <c r="F2989">
        <v>2009</v>
      </c>
      <c r="G2989">
        <v>153</v>
      </c>
      <c r="H2989">
        <v>141.13</v>
      </c>
      <c r="I2989">
        <v>12965.68</v>
      </c>
      <c r="K2989">
        <v>0.88800000000000001</v>
      </c>
      <c r="L2989">
        <v>0.02</v>
      </c>
      <c r="M2989">
        <v>12023.832</v>
      </c>
      <c r="N2989">
        <v>7.5800000000000006E-2</v>
      </c>
      <c r="O2989">
        <v>16.36</v>
      </c>
      <c r="P2989">
        <v>0.1371</v>
      </c>
      <c r="Q2989">
        <v>196451.788</v>
      </c>
      <c r="R2989" t="s">
        <v>34</v>
      </c>
      <c r="S2989" t="s">
        <v>45</v>
      </c>
      <c r="T2989" t="s">
        <v>65</v>
      </c>
      <c r="V2989" t="s">
        <v>32</v>
      </c>
      <c r="Y2989" t="s">
        <v>107</v>
      </c>
    </row>
    <row r="2990" spans="1:25" x14ac:dyDescent="0.45">
      <c r="A2990" t="s">
        <v>274</v>
      </c>
      <c r="B2990" t="s">
        <v>309</v>
      </c>
      <c r="C2990">
        <v>2403</v>
      </c>
      <c r="D2990">
        <v>1</v>
      </c>
      <c r="F2990">
        <v>2010</v>
      </c>
      <c r="G2990">
        <v>596</v>
      </c>
      <c r="H2990">
        <v>587.62</v>
      </c>
      <c r="I2990">
        <v>98489.76</v>
      </c>
      <c r="K2990">
        <v>0.45</v>
      </c>
      <c r="L2990">
        <v>1.1000000000000001E-3</v>
      </c>
      <c r="M2990">
        <v>85539.623000000007</v>
      </c>
      <c r="N2990">
        <v>6.0999999999999999E-2</v>
      </c>
      <c r="O2990">
        <v>135.32300000000001</v>
      </c>
      <c r="P2990">
        <v>0.18609999999999999</v>
      </c>
      <c r="Q2990">
        <v>1432361.405</v>
      </c>
      <c r="R2990" t="s">
        <v>34</v>
      </c>
      <c r="S2990" t="s">
        <v>45</v>
      </c>
      <c r="T2990" t="s">
        <v>65</v>
      </c>
      <c r="V2990" t="s">
        <v>32</v>
      </c>
      <c r="Y2990" t="s">
        <v>107</v>
      </c>
    </row>
    <row r="2991" spans="1:25" x14ac:dyDescent="0.45">
      <c r="A2991" t="s">
        <v>274</v>
      </c>
      <c r="B2991" t="s">
        <v>309</v>
      </c>
      <c r="C2991">
        <v>2403</v>
      </c>
      <c r="D2991">
        <v>1</v>
      </c>
      <c r="F2991">
        <v>2011</v>
      </c>
      <c r="G2991">
        <v>140</v>
      </c>
      <c r="H2991">
        <v>136.34</v>
      </c>
      <c r="I2991">
        <v>12334.9</v>
      </c>
      <c r="K2991">
        <v>0.11799999999999999</v>
      </c>
      <c r="L2991">
        <v>1.9E-3</v>
      </c>
      <c r="M2991">
        <v>13956.462</v>
      </c>
      <c r="N2991">
        <v>6.83E-2</v>
      </c>
      <c r="O2991">
        <v>16.962</v>
      </c>
      <c r="P2991">
        <v>0.14530000000000001</v>
      </c>
      <c r="Q2991">
        <v>212441.59700000001</v>
      </c>
      <c r="R2991" t="s">
        <v>34</v>
      </c>
      <c r="S2991" t="s">
        <v>45</v>
      </c>
      <c r="T2991" t="s">
        <v>65</v>
      </c>
      <c r="V2991" t="s">
        <v>32</v>
      </c>
      <c r="Y2991" t="s">
        <v>107</v>
      </c>
    </row>
    <row r="2992" spans="1:25" x14ac:dyDescent="0.45">
      <c r="A2992" t="s">
        <v>274</v>
      </c>
      <c r="B2992" t="s">
        <v>309</v>
      </c>
      <c r="C2992">
        <v>2403</v>
      </c>
      <c r="D2992">
        <v>2</v>
      </c>
      <c r="F2992">
        <v>2009</v>
      </c>
      <c r="G2992">
        <v>4003</v>
      </c>
      <c r="H2992">
        <v>3988.67</v>
      </c>
      <c r="I2992">
        <v>1566671.3</v>
      </c>
      <c r="K2992">
        <v>1454.8009999999999</v>
      </c>
      <c r="L2992">
        <v>0.15670000000000001</v>
      </c>
      <c r="M2992">
        <v>1858605.6259999999</v>
      </c>
      <c r="N2992">
        <v>0.1011</v>
      </c>
      <c r="O2992">
        <v>1872.8430000000001</v>
      </c>
      <c r="P2992">
        <v>0.20280000000000001</v>
      </c>
      <c r="Q2992">
        <v>17841249.642999999</v>
      </c>
      <c r="R2992" t="s">
        <v>82</v>
      </c>
      <c r="S2992" t="s">
        <v>34</v>
      </c>
      <c r="T2992" t="s">
        <v>63</v>
      </c>
      <c r="V2992" t="s">
        <v>112</v>
      </c>
      <c r="W2992" t="s">
        <v>51</v>
      </c>
      <c r="Y2992" t="s">
        <v>107</v>
      </c>
    </row>
    <row r="2993" spans="1:25" x14ac:dyDescent="0.45">
      <c r="A2993" t="s">
        <v>274</v>
      </c>
      <c r="B2993" t="s">
        <v>309</v>
      </c>
      <c r="C2993">
        <v>2403</v>
      </c>
      <c r="D2993">
        <v>2</v>
      </c>
      <c r="F2993">
        <v>2010</v>
      </c>
      <c r="G2993">
        <v>5247</v>
      </c>
      <c r="H2993">
        <v>5221.8100000000004</v>
      </c>
      <c r="I2993">
        <v>2286972.42</v>
      </c>
      <c r="K2993">
        <v>1727.0550000000001</v>
      </c>
      <c r="L2993">
        <v>0.1479</v>
      </c>
      <c r="M2993">
        <v>2301874.02</v>
      </c>
      <c r="N2993">
        <v>0.1004</v>
      </c>
      <c r="O2993">
        <v>2071.3780000000002</v>
      </c>
      <c r="P2993">
        <v>0.17749999999999999</v>
      </c>
      <c r="Q2993">
        <v>22432484.739</v>
      </c>
      <c r="R2993" t="s">
        <v>82</v>
      </c>
      <c r="S2993" t="s">
        <v>34</v>
      </c>
      <c r="T2993" t="s">
        <v>63</v>
      </c>
      <c r="U2993" t="s">
        <v>310</v>
      </c>
      <c r="V2993" t="s">
        <v>311</v>
      </c>
      <c r="W2993" t="s">
        <v>51</v>
      </c>
      <c r="Y2993" t="s">
        <v>107</v>
      </c>
    </row>
    <row r="2994" spans="1:25" x14ac:dyDescent="0.45">
      <c r="A2994" t="s">
        <v>274</v>
      </c>
      <c r="B2994" t="s">
        <v>309</v>
      </c>
      <c r="C2994">
        <v>2403</v>
      </c>
      <c r="D2994">
        <v>2</v>
      </c>
      <c r="F2994">
        <v>2011</v>
      </c>
      <c r="G2994">
        <v>4684</v>
      </c>
      <c r="H2994">
        <v>4663.38</v>
      </c>
      <c r="I2994">
        <v>1986644.51</v>
      </c>
      <c r="K2994">
        <v>987.19</v>
      </c>
      <c r="L2994">
        <v>9.6699999999999994E-2</v>
      </c>
      <c r="M2994">
        <v>1953338.2409999999</v>
      </c>
      <c r="N2994">
        <v>9.69E-2</v>
      </c>
      <c r="O2994">
        <v>751.71299999999997</v>
      </c>
      <c r="P2994">
        <v>7.5399999999999995E-2</v>
      </c>
      <c r="Q2994">
        <v>19752787.921999998</v>
      </c>
      <c r="R2994" t="s">
        <v>82</v>
      </c>
      <c r="S2994" t="s">
        <v>34</v>
      </c>
      <c r="T2994" t="s">
        <v>63</v>
      </c>
      <c r="U2994" t="s">
        <v>116</v>
      </c>
      <c r="V2994" t="s">
        <v>312</v>
      </c>
      <c r="W2994" t="s">
        <v>51</v>
      </c>
      <c r="Y2994" t="s">
        <v>107</v>
      </c>
    </row>
    <row r="2995" spans="1:25" x14ac:dyDescent="0.45">
      <c r="A2995" t="s">
        <v>274</v>
      </c>
      <c r="B2995" t="s">
        <v>309</v>
      </c>
      <c r="C2995">
        <v>2403</v>
      </c>
      <c r="D2995">
        <v>2</v>
      </c>
      <c r="F2995">
        <v>2012</v>
      </c>
      <c r="G2995">
        <v>2808</v>
      </c>
      <c r="H2995">
        <v>2776.28</v>
      </c>
      <c r="I2995">
        <v>962998.35</v>
      </c>
      <c r="K2995">
        <v>138.88</v>
      </c>
      <c r="L2995">
        <v>2.3900000000000001E-2</v>
      </c>
      <c r="M2995">
        <v>663637.30799999996</v>
      </c>
      <c r="N2995">
        <v>6.6400000000000001E-2</v>
      </c>
      <c r="O2995">
        <v>372.827</v>
      </c>
      <c r="P2995">
        <v>7.6399999999999996E-2</v>
      </c>
      <c r="Q2995">
        <v>9651734.8859999999</v>
      </c>
      <c r="R2995" t="s">
        <v>82</v>
      </c>
      <c r="S2995" t="s">
        <v>34</v>
      </c>
      <c r="T2995" t="s">
        <v>63</v>
      </c>
      <c r="U2995" t="s">
        <v>116</v>
      </c>
      <c r="V2995" t="s">
        <v>125</v>
      </c>
      <c r="W2995" t="s">
        <v>51</v>
      </c>
      <c r="Y2995" t="s">
        <v>277</v>
      </c>
    </row>
    <row r="2996" spans="1:25" x14ac:dyDescent="0.45">
      <c r="A2996" t="s">
        <v>274</v>
      </c>
      <c r="B2996" t="s">
        <v>309</v>
      </c>
      <c r="C2996">
        <v>2403</v>
      </c>
      <c r="D2996">
        <v>2</v>
      </c>
      <c r="F2996">
        <v>2013</v>
      </c>
      <c r="G2996">
        <v>3482</v>
      </c>
      <c r="H2996">
        <v>3449.37</v>
      </c>
      <c r="I2996">
        <v>1137418.92</v>
      </c>
      <c r="K2996">
        <v>133.21199999999999</v>
      </c>
      <c r="L2996">
        <v>1.8599999999999998E-2</v>
      </c>
      <c r="M2996">
        <v>771667.40700000001</v>
      </c>
      <c r="N2996">
        <v>6.5199999999999994E-2</v>
      </c>
      <c r="O2996">
        <v>478.21800000000002</v>
      </c>
      <c r="P2996">
        <v>7.9799999999999996E-2</v>
      </c>
      <c r="Q2996">
        <v>12012446.162</v>
      </c>
      <c r="R2996" t="s">
        <v>82</v>
      </c>
      <c r="S2996" t="s">
        <v>34</v>
      </c>
      <c r="T2996" t="s">
        <v>63</v>
      </c>
      <c r="U2996" t="s">
        <v>116</v>
      </c>
      <c r="V2996" t="s">
        <v>125</v>
      </c>
      <c r="W2996" t="s">
        <v>51</v>
      </c>
      <c r="Y2996" t="s">
        <v>277</v>
      </c>
    </row>
    <row r="2997" spans="1:25" x14ac:dyDescent="0.45">
      <c r="A2997" t="s">
        <v>274</v>
      </c>
      <c r="B2997" t="s">
        <v>309</v>
      </c>
      <c r="C2997">
        <v>2403</v>
      </c>
      <c r="D2997">
        <v>2</v>
      </c>
      <c r="F2997">
        <v>2014</v>
      </c>
      <c r="G2997">
        <v>3520</v>
      </c>
      <c r="H2997">
        <v>3503.34</v>
      </c>
      <c r="I2997">
        <v>1193417.19</v>
      </c>
      <c r="K2997">
        <v>191.69399999999999</v>
      </c>
      <c r="L2997">
        <v>2.64E-2</v>
      </c>
      <c r="M2997">
        <v>842743.48400000005</v>
      </c>
      <c r="N2997">
        <v>6.3500000000000001E-2</v>
      </c>
      <c r="O2997">
        <v>524.91200000000003</v>
      </c>
      <c r="P2997">
        <v>7.8899999999999998E-2</v>
      </c>
      <c r="Q2997">
        <v>13100969.444</v>
      </c>
      <c r="R2997" t="s">
        <v>82</v>
      </c>
      <c r="S2997" t="s">
        <v>34</v>
      </c>
      <c r="T2997" t="s">
        <v>63</v>
      </c>
      <c r="U2997" t="s">
        <v>116</v>
      </c>
      <c r="V2997" t="s">
        <v>125</v>
      </c>
      <c r="W2997" t="s">
        <v>51</v>
      </c>
      <c r="Y2997" t="s">
        <v>277</v>
      </c>
    </row>
    <row r="2998" spans="1:25" x14ac:dyDescent="0.45">
      <c r="A2998" t="s">
        <v>274</v>
      </c>
      <c r="B2998" t="s">
        <v>309</v>
      </c>
      <c r="C2998">
        <v>2403</v>
      </c>
      <c r="D2998">
        <v>2</v>
      </c>
      <c r="F2998">
        <v>2015</v>
      </c>
      <c r="G2998">
        <v>1505</v>
      </c>
      <c r="H2998">
        <v>1480.4</v>
      </c>
      <c r="I2998">
        <v>429964.96</v>
      </c>
      <c r="K2998">
        <v>76.203999999999994</v>
      </c>
      <c r="L2998">
        <v>2.4E-2</v>
      </c>
      <c r="M2998">
        <v>340240.429</v>
      </c>
      <c r="N2998">
        <v>6.6100000000000006E-2</v>
      </c>
      <c r="O2998">
        <v>168.143</v>
      </c>
      <c r="P2998">
        <v>6.88E-2</v>
      </c>
      <c r="Q2998">
        <v>4975703.1950000003</v>
      </c>
      <c r="R2998" t="s">
        <v>82</v>
      </c>
      <c r="S2998" t="s">
        <v>34</v>
      </c>
      <c r="T2998" t="s">
        <v>63</v>
      </c>
      <c r="U2998" t="s">
        <v>116</v>
      </c>
      <c r="V2998" t="s">
        <v>125</v>
      </c>
      <c r="W2998" t="s">
        <v>51</v>
      </c>
      <c r="Y2998" t="s">
        <v>279</v>
      </c>
    </row>
    <row r="2999" spans="1:25" x14ac:dyDescent="0.45">
      <c r="A2999" t="s">
        <v>274</v>
      </c>
      <c r="B2999" t="s">
        <v>309</v>
      </c>
      <c r="C2999">
        <v>2403</v>
      </c>
      <c r="D2999">
        <v>2</v>
      </c>
      <c r="F2999">
        <v>2016</v>
      </c>
      <c r="G2999">
        <v>1075</v>
      </c>
      <c r="H2999">
        <v>1064.3</v>
      </c>
      <c r="I2999">
        <v>360962.56</v>
      </c>
      <c r="K2999">
        <v>18.459</v>
      </c>
      <c r="L2999">
        <v>1.0999999999999999E-2</v>
      </c>
      <c r="M2999">
        <v>239829.51</v>
      </c>
      <c r="N2999">
        <v>5.7799999999999997E-2</v>
      </c>
      <c r="O2999">
        <v>175.268</v>
      </c>
      <c r="P2999">
        <v>8.3400000000000002E-2</v>
      </c>
      <c r="Q2999">
        <v>4152233.3870000001</v>
      </c>
      <c r="R2999" t="s">
        <v>82</v>
      </c>
      <c r="S2999" t="s">
        <v>34</v>
      </c>
      <c r="T2999" t="s">
        <v>63</v>
      </c>
      <c r="U2999" t="s">
        <v>116</v>
      </c>
      <c r="V2999" t="s">
        <v>125</v>
      </c>
      <c r="W2999" t="s">
        <v>51</v>
      </c>
      <c r="Y2999" t="s">
        <v>279</v>
      </c>
    </row>
    <row r="3000" spans="1:25" x14ac:dyDescent="0.45">
      <c r="A3000" t="s">
        <v>274</v>
      </c>
      <c r="B3000" t="s">
        <v>309</v>
      </c>
      <c r="C3000">
        <v>2403</v>
      </c>
      <c r="D3000">
        <v>2</v>
      </c>
      <c r="F3000">
        <v>2017</v>
      </c>
      <c r="G3000">
        <v>75</v>
      </c>
      <c r="H3000">
        <v>72.84</v>
      </c>
      <c r="I3000">
        <v>19902.32</v>
      </c>
      <c r="K3000">
        <v>0.77800000000000002</v>
      </c>
      <c r="L3000">
        <v>9.9000000000000008E-3</v>
      </c>
      <c r="M3000">
        <v>13818.902</v>
      </c>
      <c r="N3000">
        <v>5.6399999999999999E-2</v>
      </c>
      <c r="O3000">
        <v>10.382</v>
      </c>
      <c r="P3000">
        <v>8.5000000000000006E-2</v>
      </c>
      <c r="Q3000">
        <v>246043.008</v>
      </c>
      <c r="R3000" t="s">
        <v>82</v>
      </c>
      <c r="S3000" t="s">
        <v>34</v>
      </c>
      <c r="T3000" t="s">
        <v>63</v>
      </c>
      <c r="U3000" t="s">
        <v>116</v>
      </c>
      <c r="V3000" t="s">
        <v>125</v>
      </c>
      <c r="W3000" t="s">
        <v>51</v>
      </c>
      <c r="Y3000" t="s">
        <v>280</v>
      </c>
    </row>
    <row r="3001" spans="1:25" x14ac:dyDescent="0.45">
      <c r="A3001" t="s">
        <v>274</v>
      </c>
      <c r="B3001" t="s">
        <v>313</v>
      </c>
      <c r="C3001">
        <v>2404</v>
      </c>
      <c r="D3001">
        <v>121</v>
      </c>
      <c r="F3001">
        <v>2009</v>
      </c>
      <c r="G3001">
        <v>818</v>
      </c>
      <c r="H3001">
        <v>479.9</v>
      </c>
      <c r="I3001">
        <v>19553.39</v>
      </c>
      <c r="K3001">
        <v>8.7999999999999995E-2</v>
      </c>
      <c r="L3001">
        <v>1.2999999999999999E-3</v>
      </c>
      <c r="M3001">
        <v>10668.496999999999</v>
      </c>
      <c r="N3001">
        <v>5.9700000000000003E-2</v>
      </c>
      <c r="O3001">
        <v>8.2829999999999995</v>
      </c>
      <c r="P3001">
        <v>0.1421</v>
      </c>
      <c r="Q3001">
        <v>178239.34099999999</v>
      </c>
      <c r="R3001" t="s">
        <v>34</v>
      </c>
      <c r="S3001" t="s">
        <v>38</v>
      </c>
      <c r="T3001" t="s">
        <v>28</v>
      </c>
      <c r="V3001" t="s">
        <v>32</v>
      </c>
      <c r="Y3001" t="s">
        <v>107</v>
      </c>
    </row>
    <row r="3002" spans="1:25" x14ac:dyDescent="0.45">
      <c r="A3002" t="s">
        <v>274</v>
      </c>
      <c r="B3002" t="s">
        <v>313</v>
      </c>
      <c r="C3002">
        <v>2404</v>
      </c>
      <c r="D3002">
        <v>121</v>
      </c>
      <c r="F3002">
        <v>2010</v>
      </c>
      <c r="G3002">
        <v>1609</v>
      </c>
      <c r="H3002">
        <v>1006.33</v>
      </c>
      <c r="I3002">
        <v>40787.39</v>
      </c>
      <c r="K3002">
        <v>0.159</v>
      </c>
      <c r="L3002">
        <v>1.1999999999999999E-3</v>
      </c>
      <c r="M3002">
        <v>21877.132000000001</v>
      </c>
      <c r="N3002">
        <v>6.0199999999999997E-2</v>
      </c>
      <c r="O3002">
        <v>16.594000000000001</v>
      </c>
      <c r="P3002">
        <v>0.1353</v>
      </c>
      <c r="Q3002">
        <v>362362.31900000002</v>
      </c>
      <c r="R3002" t="s">
        <v>34</v>
      </c>
      <c r="S3002" t="s">
        <v>38</v>
      </c>
      <c r="T3002" t="s">
        <v>28</v>
      </c>
      <c r="V3002" t="s">
        <v>32</v>
      </c>
      <c r="Y3002" t="s">
        <v>107</v>
      </c>
    </row>
    <row r="3003" spans="1:25" x14ac:dyDescent="0.45">
      <c r="A3003" t="s">
        <v>274</v>
      </c>
      <c r="B3003" t="s">
        <v>313</v>
      </c>
      <c r="C3003">
        <v>2404</v>
      </c>
      <c r="D3003">
        <v>121</v>
      </c>
      <c r="F3003">
        <v>2011</v>
      </c>
      <c r="G3003">
        <v>919</v>
      </c>
      <c r="H3003">
        <v>507.64</v>
      </c>
      <c r="I3003">
        <v>19401.84</v>
      </c>
      <c r="K3003">
        <v>7.0000000000000007E-2</v>
      </c>
      <c r="L3003">
        <v>1.1999999999999999E-3</v>
      </c>
      <c r="M3003">
        <v>10978.941999999999</v>
      </c>
      <c r="N3003">
        <v>0.06</v>
      </c>
      <c r="O3003">
        <v>8.4670000000000005</v>
      </c>
      <c r="P3003">
        <v>0.14510000000000001</v>
      </c>
      <c r="Q3003">
        <v>183068.764</v>
      </c>
      <c r="R3003" t="s">
        <v>34</v>
      </c>
      <c r="S3003" t="s">
        <v>38</v>
      </c>
      <c r="T3003" t="s">
        <v>28</v>
      </c>
      <c r="V3003" t="s">
        <v>32</v>
      </c>
      <c r="Y3003" t="s">
        <v>107</v>
      </c>
    </row>
    <row r="3004" spans="1:25" x14ac:dyDescent="0.45">
      <c r="A3004" t="s">
        <v>274</v>
      </c>
      <c r="B3004" t="s">
        <v>313</v>
      </c>
      <c r="C3004">
        <v>2404</v>
      </c>
      <c r="D3004">
        <v>121</v>
      </c>
      <c r="F3004">
        <v>2012</v>
      </c>
      <c r="G3004">
        <v>1078</v>
      </c>
      <c r="H3004">
        <v>714.34</v>
      </c>
      <c r="I3004">
        <v>27998.51</v>
      </c>
      <c r="K3004">
        <v>8.2000000000000003E-2</v>
      </c>
      <c r="L3004">
        <v>1E-3</v>
      </c>
      <c r="M3004">
        <v>16306.852000000001</v>
      </c>
      <c r="N3004">
        <v>5.9400000000000001E-2</v>
      </c>
      <c r="O3004">
        <v>11.712999999999999</v>
      </c>
      <c r="P3004">
        <v>0.1295</v>
      </c>
      <c r="Q3004">
        <v>274477.29499999998</v>
      </c>
      <c r="R3004" t="s">
        <v>34</v>
      </c>
      <c r="S3004" t="s">
        <v>38</v>
      </c>
      <c r="T3004" t="s">
        <v>28</v>
      </c>
      <c r="V3004" t="s">
        <v>32</v>
      </c>
      <c r="Y3004" t="s">
        <v>277</v>
      </c>
    </row>
    <row r="3005" spans="1:25" x14ac:dyDescent="0.45">
      <c r="A3005" t="s">
        <v>274</v>
      </c>
      <c r="B3005" t="s">
        <v>313</v>
      </c>
      <c r="C3005">
        <v>2404</v>
      </c>
      <c r="D3005">
        <v>121</v>
      </c>
      <c r="F3005">
        <v>2013</v>
      </c>
      <c r="G3005">
        <v>1096</v>
      </c>
      <c r="H3005">
        <v>838.44</v>
      </c>
      <c r="I3005">
        <v>34062.03</v>
      </c>
      <c r="K3005">
        <v>9.8000000000000004E-2</v>
      </c>
      <c r="L3005">
        <v>1E-3</v>
      </c>
      <c r="M3005">
        <v>19331.178</v>
      </c>
      <c r="N3005">
        <v>5.9299999999999999E-2</v>
      </c>
      <c r="O3005">
        <v>15.057</v>
      </c>
      <c r="P3005">
        <v>0.1149</v>
      </c>
      <c r="Q3005">
        <v>325219.04700000002</v>
      </c>
      <c r="R3005" t="s">
        <v>34</v>
      </c>
      <c r="S3005" t="s">
        <v>38</v>
      </c>
      <c r="T3005" t="s">
        <v>28</v>
      </c>
      <c r="V3005" t="s">
        <v>32</v>
      </c>
      <c r="Y3005" t="s">
        <v>277</v>
      </c>
    </row>
    <row r="3006" spans="1:25" x14ac:dyDescent="0.45">
      <c r="A3006" t="s">
        <v>274</v>
      </c>
      <c r="B3006" t="s">
        <v>313</v>
      </c>
      <c r="C3006">
        <v>2404</v>
      </c>
      <c r="D3006">
        <v>121</v>
      </c>
      <c r="F3006">
        <v>2014</v>
      </c>
      <c r="G3006">
        <v>1528</v>
      </c>
      <c r="H3006">
        <v>1170.32</v>
      </c>
      <c r="I3006">
        <v>49421.77</v>
      </c>
      <c r="K3006">
        <v>0.16200000000000001</v>
      </c>
      <c r="L3006">
        <v>1.1000000000000001E-3</v>
      </c>
      <c r="M3006">
        <v>29028.714</v>
      </c>
      <c r="N3006">
        <v>5.9700000000000003E-2</v>
      </c>
      <c r="O3006">
        <v>22.722999999999999</v>
      </c>
      <c r="P3006">
        <v>0.1211</v>
      </c>
      <c r="Q3006">
        <v>486655.84299999999</v>
      </c>
      <c r="R3006" t="s">
        <v>34</v>
      </c>
      <c r="S3006" t="s">
        <v>38</v>
      </c>
      <c r="T3006" t="s">
        <v>28</v>
      </c>
      <c r="V3006" t="s">
        <v>32</v>
      </c>
      <c r="Y3006" t="s">
        <v>277</v>
      </c>
    </row>
    <row r="3007" spans="1:25" x14ac:dyDescent="0.45">
      <c r="A3007" t="s">
        <v>274</v>
      </c>
      <c r="B3007" t="s">
        <v>313</v>
      </c>
      <c r="C3007">
        <v>2404</v>
      </c>
      <c r="D3007">
        <v>121</v>
      </c>
      <c r="F3007">
        <v>2015</v>
      </c>
      <c r="G3007">
        <v>1393</v>
      </c>
      <c r="H3007">
        <v>1077.4000000000001</v>
      </c>
      <c r="I3007">
        <v>45120.58</v>
      </c>
      <c r="K3007">
        <v>0.14399999999999999</v>
      </c>
      <c r="L3007">
        <v>1.1000000000000001E-3</v>
      </c>
      <c r="M3007">
        <v>24799.485000000001</v>
      </c>
      <c r="N3007">
        <v>5.96E-2</v>
      </c>
      <c r="O3007">
        <v>19.331</v>
      </c>
      <c r="P3007">
        <v>0.12540000000000001</v>
      </c>
      <c r="Q3007">
        <v>415088.18</v>
      </c>
      <c r="R3007" t="s">
        <v>34</v>
      </c>
      <c r="S3007" t="s">
        <v>38</v>
      </c>
      <c r="T3007" t="s">
        <v>28</v>
      </c>
      <c r="V3007" t="s">
        <v>32</v>
      </c>
      <c r="Y3007" t="s">
        <v>297</v>
      </c>
    </row>
    <row r="3008" spans="1:25" x14ac:dyDescent="0.45">
      <c r="A3008" t="s">
        <v>274</v>
      </c>
      <c r="B3008" t="s">
        <v>313</v>
      </c>
      <c r="C3008">
        <v>2404</v>
      </c>
      <c r="D3008">
        <v>121</v>
      </c>
      <c r="F3008">
        <v>2016</v>
      </c>
      <c r="G3008">
        <v>1263</v>
      </c>
      <c r="H3008">
        <v>902.9</v>
      </c>
      <c r="I3008">
        <v>38925.33</v>
      </c>
      <c r="K3008">
        <v>0.14399999999999999</v>
      </c>
      <c r="L3008">
        <v>1.1000000000000001E-3</v>
      </c>
      <c r="M3008">
        <v>21815.117999999999</v>
      </c>
      <c r="N3008">
        <v>5.96E-2</v>
      </c>
      <c r="O3008">
        <v>17.513000000000002</v>
      </c>
      <c r="P3008">
        <v>0.14119999999999999</v>
      </c>
      <c r="Q3008">
        <v>364866.81099999999</v>
      </c>
      <c r="R3008" t="s">
        <v>34</v>
      </c>
      <c r="S3008" t="s">
        <v>38</v>
      </c>
      <c r="T3008" t="s">
        <v>28</v>
      </c>
      <c r="V3008" t="s">
        <v>32</v>
      </c>
      <c r="Y3008" t="s">
        <v>297</v>
      </c>
    </row>
    <row r="3009" spans="1:25" x14ac:dyDescent="0.45">
      <c r="A3009" t="s">
        <v>274</v>
      </c>
      <c r="B3009" t="s">
        <v>313</v>
      </c>
      <c r="C3009">
        <v>2404</v>
      </c>
      <c r="D3009">
        <v>121</v>
      </c>
      <c r="F3009">
        <v>2017</v>
      </c>
      <c r="G3009">
        <v>873</v>
      </c>
      <c r="H3009">
        <v>462</v>
      </c>
      <c r="I3009">
        <v>17903.28</v>
      </c>
      <c r="K3009">
        <v>0.08</v>
      </c>
      <c r="L3009">
        <v>1.2999999999999999E-3</v>
      </c>
      <c r="M3009">
        <v>11083.648999999999</v>
      </c>
      <c r="N3009">
        <v>5.9799999999999999E-2</v>
      </c>
      <c r="O3009">
        <v>9.1310000000000002</v>
      </c>
      <c r="P3009">
        <v>0.17</v>
      </c>
      <c r="Q3009">
        <v>185407.85699999999</v>
      </c>
      <c r="R3009" t="s">
        <v>34</v>
      </c>
      <c r="S3009" t="s">
        <v>38</v>
      </c>
      <c r="T3009" t="s">
        <v>28</v>
      </c>
      <c r="V3009" t="s">
        <v>32</v>
      </c>
      <c r="Y3009" t="s">
        <v>299</v>
      </c>
    </row>
    <row r="3010" spans="1:25" x14ac:dyDescent="0.45">
      <c r="A3010" t="s">
        <v>274</v>
      </c>
      <c r="B3010" t="s">
        <v>313</v>
      </c>
      <c r="C3010">
        <v>2404</v>
      </c>
      <c r="D3010">
        <v>121</v>
      </c>
      <c r="F3010">
        <v>2018</v>
      </c>
      <c r="G3010">
        <v>953</v>
      </c>
      <c r="H3010">
        <v>699.12</v>
      </c>
      <c r="I3010">
        <v>27090.3</v>
      </c>
      <c r="K3010">
        <v>0.16400000000000001</v>
      </c>
      <c r="L3010">
        <v>1.4E-3</v>
      </c>
      <c r="M3010">
        <v>17007.376</v>
      </c>
      <c r="N3010">
        <v>6.0600000000000001E-2</v>
      </c>
      <c r="O3010">
        <v>13.212999999999999</v>
      </c>
      <c r="P3010">
        <v>0.12130000000000001</v>
      </c>
      <c r="Q3010">
        <v>274292.10100000002</v>
      </c>
      <c r="R3010" t="s">
        <v>34</v>
      </c>
      <c r="S3010" t="s">
        <v>38</v>
      </c>
      <c r="T3010" t="s">
        <v>28</v>
      </c>
      <c r="V3010" t="s">
        <v>32</v>
      </c>
      <c r="Y3010" t="s">
        <v>299</v>
      </c>
    </row>
    <row r="3011" spans="1:25" x14ac:dyDescent="0.45">
      <c r="A3011" t="s">
        <v>274</v>
      </c>
      <c r="B3011" t="s">
        <v>313</v>
      </c>
      <c r="C3011">
        <v>2404</v>
      </c>
      <c r="D3011">
        <v>121</v>
      </c>
      <c r="F3011">
        <v>2019</v>
      </c>
      <c r="G3011">
        <v>613</v>
      </c>
      <c r="H3011">
        <v>289.95999999999998</v>
      </c>
      <c r="I3011">
        <v>10135.77</v>
      </c>
      <c r="K3011">
        <v>3.3000000000000002E-2</v>
      </c>
      <c r="L3011">
        <v>1E-3</v>
      </c>
      <c r="M3011">
        <v>6556.01</v>
      </c>
      <c r="N3011">
        <v>6.0100000000000001E-2</v>
      </c>
      <c r="O3011">
        <v>5.5019999999999998</v>
      </c>
      <c r="P3011">
        <v>0.17929999999999999</v>
      </c>
      <c r="Q3011">
        <v>108047.321</v>
      </c>
      <c r="R3011" t="s">
        <v>34</v>
      </c>
      <c r="S3011" t="s">
        <v>38</v>
      </c>
      <c r="T3011" t="s">
        <v>28</v>
      </c>
      <c r="V3011" t="s">
        <v>32</v>
      </c>
      <c r="Y3011" t="s">
        <v>299</v>
      </c>
    </row>
    <row r="3012" spans="1:25" x14ac:dyDescent="0.45">
      <c r="A3012" t="s">
        <v>274</v>
      </c>
      <c r="B3012" t="s">
        <v>313</v>
      </c>
      <c r="C3012">
        <v>2404</v>
      </c>
      <c r="D3012">
        <v>121</v>
      </c>
      <c r="F3012">
        <v>2020</v>
      </c>
      <c r="G3012">
        <v>685</v>
      </c>
      <c r="H3012">
        <v>278.77999999999997</v>
      </c>
      <c r="I3012">
        <v>9160.98</v>
      </c>
      <c r="K3012">
        <v>0.03</v>
      </c>
      <c r="L3012">
        <v>1E-3</v>
      </c>
      <c r="M3012">
        <v>5914.326</v>
      </c>
      <c r="N3012">
        <v>5.9400000000000001E-2</v>
      </c>
      <c r="O3012">
        <v>4.9290000000000003</v>
      </c>
      <c r="P3012">
        <v>0.17849999999999999</v>
      </c>
      <c r="Q3012">
        <v>99449.964999999997</v>
      </c>
      <c r="R3012" t="s">
        <v>34</v>
      </c>
      <c r="S3012" t="s">
        <v>38</v>
      </c>
      <c r="T3012" t="s">
        <v>28</v>
      </c>
      <c r="V3012" t="s">
        <v>32</v>
      </c>
      <c r="Y3012" t="s">
        <v>147</v>
      </c>
    </row>
    <row r="3013" spans="1:25" x14ac:dyDescent="0.45">
      <c r="A3013" t="s">
        <v>274</v>
      </c>
      <c r="B3013" t="s">
        <v>313</v>
      </c>
      <c r="C3013">
        <v>2404</v>
      </c>
      <c r="D3013">
        <v>121</v>
      </c>
      <c r="F3013">
        <v>2021</v>
      </c>
      <c r="G3013">
        <v>503</v>
      </c>
      <c r="H3013">
        <v>268.87</v>
      </c>
      <c r="I3013">
        <v>9602.59</v>
      </c>
      <c r="K3013">
        <v>3.1E-2</v>
      </c>
      <c r="L3013">
        <v>1E-3</v>
      </c>
      <c r="M3013">
        <v>6129.5919999999996</v>
      </c>
      <c r="N3013">
        <v>5.96E-2</v>
      </c>
      <c r="O3013">
        <v>4.88</v>
      </c>
      <c r="P3013">
        <v>0.15210000000000001</v>
      </c>
      <c r="Q3013">
        <v>102234.25</v>
      </c>
      <c r="R3013" t="s">
        <v>34</v>
      </c>
      <c r="S3013" t="s">
        <v>38</v>
      </c>
      <c r="T3013" t="s">
        <v>28</v>
      </c>
      <c r="V3013" t="s">
        <v>32</v>
      </c>
      <c r="Y3013" t="s">
        <v>152</v>
      </c>
    </row>
    <row r="3014" spans="1:25" x14ac:dyDescent="0.45">
      <c r="A3014" t="s">
        <v>274</v>
      </c>
      <c r="B3014" t="s">
        <v>313</v>
      </c>
      <c r="C3014">
        <v>2404</v>
      </c>
      <c r="D3014">
        <v>121</v>
      </c>
      <c r="F3014">
        <v>2022</v>
      </c>
      <c r="G3014">
        <v>835</v>
      </c>
      <c r="H3014">
        <v>591.59</v>
      </c>
      <c r="I3014">
        <v>18514.79</v>
      </c>
      <c r="K3014">
        <v>6.0999999999999999E-2</v>
      </c>
      <c r="L3014">
        <v>1E-3</v>
      </c>
      <c r="M3014">
        <v>12005.927</v>
      </c>
      <c r="N3014">
        <v>5.9700000000000003E-2</v>
      </c>
      <c r="O3014">
        <v>8.2539999999999996</v>
      </c>
      <c r="P3014">
        <v>0.1051</v>
      </c>
      <c r="Q3014">
        <v>200557.397</v>
      </c>
      <c r="R3014" t="s">
        <v>34</v>
      </c>
      <c r="S3014" t="s">
        <v>38</v>
      </c>
      <c r="T3014" t="s">
        <v>28</v>
      </c>
      <c r="V3014" t="s">
        <v>32</v>
      </c>
      <c r="Y3014" t="s">
        <v>152</v>
      </c>
    </row>
    <row r="3015" spans="1:25" x14ac:dyDescent="0.45">
      <c r="A3015" t="s">
        <v>274</v>
      </c>
      <c r="B3015" t="s">
        <v>313</v>
      </c>
      <c r="C3015">
        <v>2404</v>
      </c>
      <c r="D3015">
        <v>121</v>
      </c>
      <c r="F3015">
        <v>2023</v>
      </c>
      <c r="G3015">
        <v>702</v>
      </c>
      <c r="H3015">
        <v>506.66</v>
      </c>
      <c r="I3015">
        <v>13972.35</v>
      </c>
      <c r="K3015">
        <v>4.7E-2</v>
      </c>
      <c r="L3015">
        <v>1E-3</v>
      </c>
      <c r="M3015">
        <v>9342.9259999999995</v>
      </c>
      <c r="N3015">
        <v>5.9400000000000001E-2</v>
      </c>
      <c r="O3015">
        <v>7.0490000000000004</v>
      </c>
      <c r="P3015">
        <v>0.1169</v>
      </c>
      <c r="Q3015">
        <v>156909.44099999999</v>
      </c>
      <c r="R3015" t="s">
        <v>34</v>
      </c>
      <c r="S3015" t="s">
        <v>38</v>
      </c>
      <c r="T3015" t="s">
        <v>28</v>
      </c>
      <c r="V3015" t="s">
        <v>32</v>
      </c>
      <c r="Y3015" t="s">
        <v>152</v>
      </c>
    </row>
    <row r="3016" spans="1:25" x14ac:dyDescent="0.45">
      <c r="A3016" t="s">
        <v>274</v>
      </c>
      <c r="B3016" t="s">
        <v>313</v>
      </c>
      <c r="C3016">
        <v>2404</v>
      </c>
      <c r="D3016">
        <v>121</v>
      </c>
      <c r="F3016">
        <v>2024</v>
      </c>
      <c r="G3016">
        <v>76</v>
      </c>
      <c r="H3016">
        <v>46.2</v>
      </c>
      <c r="I3016">
        <v>1236.4000000000001</v>
      </c>
      <c r="K3016">
        <v>4.0000000000000001E-3</v>
      </c>
      <c r="L3016">
        <v>1E-3</v>
      </c>
      <c r="M3016">
        <v>827.41600000000005</v>
      </c>
      <c r="N3016">
        <v>5.9200000000000003E-2</v>
      </c>
      <c r="O3016">
        <v>0.65100000000000002</v>
      </c>
      <c r="P3016">
        <v>0.12959999999999999</v>
      </c>
      <c r="Q3016">
        <v>13922.721</v>
      </c>
      <c r="R3016" t="s">
        <v>34</v>
      </c>
      <c r="S3016" t="s">
        <v>38</v>
      </c>
      <c r="T3016" t="s">
        <v>28</v>
      </c>
      <c r="V3016" t="s">
        <v>32</v>
      </c>
      <c r="Y3016" t="s">
        <v>152</v>
      </c>
    </row>
    <row r="3017" spans="1:25" x14ac:dyDescent="0.45">
      <c r="A3017" t="s">
        <v>274</v>
      </c>
      <c r="B3017" t="s">
        <v>313</v>
      </c>
      <c r="C3017">
        <v>2404</v>
      </c>
      <c r="D3017">
        <v>122</v>
      </c>
      <c r="F3017">
        <v>2009</v>
      </c>
      <c r="G3017">
        <v>843</v>
      </c>
      <c r="H3017">
        <v>505.48</v>
      </c>
      <c r="I3017">
        <v>18983.740000000002</v>
      </c>
      <c r="K3017">
        <v>7.3999999999999996E-2</v>
      </c>
      <c r="L3017">
        <v>1.1999999999999999E-3</v>
      </c>
      <c r="M3017">
        <v>11122.388000000001</v>
      </c>
      <c r="N3017">
        <v>5.96E-2</v>
      </c>
      <c r="O3017">
        <v>8.6170000000000009</v>
      </c>
      <c r="P3017">
        <v>0.1323</v>
      </c>
      <c r="Q3017">
        <v>186477.77499999999</v>
      </c>
      <c r="R3017" t="s">
        <v>34</v>
      </c>
      <c r="S3017" t="s">
        <v>38</v>
      </c>
      <c r="T3017" t="s">
        <v>28</v>
      </c>
      <c r="V3017" t="s">
        <v>32</v>
      </c>
      <c r="Y3017" t="s">
        <v>107</v>
      </c>
    </row>
    <row r="3018" spans="1:25" x14ac:dyDescent="0.45">
      <c r="A3018" t="s">
        <v>274</v>
      </c>
      <c r="B3018" t="s">
        <v>313</v>
      </c>
      <c r="C3018">
        <v>2404</v>
      </c>
      <c r="D3018">
        <v>122</v>
      </c>
      <c r="F3018">
        <v>2010</v>
      </c>
      <c r="G3018">
        <v>1668</v>
      </c>
      <c r="H3018">
        <v>1069.77</v>
      </c>
      <c r="I3018">
        <v>42427.28</v>
      </c>
      <c r="K3018">
        <v>0.19500000000000001</v>
      </c>
      <c r="L3018">
        <v>1.1999999999999999E-3</v>
      </c>
      <c r="M3018">
        <v>25342.407999999999</v>
      </c>
      <c r="N3018">
        <v>6.0199999999999997E-2</v>
      </c>
      <c r="O3018">
        <v>19.5</v>
      </c>
      <c r="P3018">
        <v>0.1308</v>
      </c>
      <c r="Q3018">
        <v>418723.76799999998</v>
      </c>
      <c r="R3018" t="s">
        <v>34</v>
      </c>
      <c r="S3018" t="s">
        <v>38</v>
      </c>
      <c r="T3018" t="s">
        <v>28</v>
      </c>
      <c r="V3018" t="s">
        <v>32</v>
      </c>
      <c r="Y3018" t="s">
        <v>107</v>
      </c>
    </row>
    <row r="3019" spans="1:25" x14ac:dyDescent="0.45">
      <c r="A3019" t="s">
        <v>274</v>
      </c>
      <c r="B3019" t="s">
        <v>313</v>
      </c>
      <c r="C3019">
        <v>2404</v>
      </c>
      <c r="D3019">
        <v>122</v>
      </c>
      <c r="F3019">
        <v>2011</v>
      </c>
      <c r="G3019">
        <v>858</v>
      </c>
      <c r="H3019">
        <v>494.67</v>
      </c>
      <c r="I3019">
        <v>18270.310000000001</v>
      </c>
      <c r="K3019">
        <v>8.4000000000000005E-2</v>
      </c>
      <c r="L3019">
        <v>1.1999999999999999E-3</v>
      </c>
      <c r="M3019">
        <v>12986.119000000001</v>
      </c>
      <c r="N3019">
        <v>0.06</v>
      </c>
      <c r="O3019">
        <v>9.8439999999999994</v>
      </c>
      <c r="P3019">
        <v>0.14199999999999999</v>
      </c>
      <c r="Q3019">
        <v>216376.90400000001</v>
      </c>
      <c r="R3019" t="s">
        <v>34</v>
      </c>
      <c r="S3019" t="s">
        <v>38</v>
      </c>
      <c r="T3019" t="s">
        <v>28</v>
      </c>
      <c r="V3019" t="s">
        <v>32</v>
      </c>
      <c r="Y3019" t="s">
        <v>107</v>
      </c>
    </row>
    <row r="3020" spans="1:25" x14ac:dyDescent="0.45">
      <c r="A3020" t="s">
        <v>274</v>
      </c>
      <c r="B3020" t="s">
        <v>313</v>
      </c>
      <c r="C3020">
        <v>2404</v>
      </c>
      <c r="D3020">
        <v>122</v>
      </c>
      <c r="F3020">
        <v>2012</v>
      </c>
      <c r="G3020">
        <v>958</v>
      </c>
      <c r="H3020">
        <v>643.5</v>
      </c>
      <c r="I3020">
        <v>25078.31</v>
      </c>
      <c r="K3020">
        <v>8.6999999999999994E-2</v>
      </c>
      <c r="L3020">
        <v>1E-3</v>
      </c>
      <c r="M3020">
        <v>17205.688999999998</v>
      </c>
      <c r="N3020">
        <v>5.9299999999999999E-2</v>
      </c>
      <c r="O3020">
        <v>12.099</v>
      </c>
      <c r="P3020">
        <v>0.12239999999999999</v>
      </c>
      <c r="Q3020">
        <v>289338.70699999999</v>
      </c>
      <c r="R3020" t="s">
        <v>34</v>
      </c>
      <c r="S3020" t="s">
        <v>38</v>
      </c>
      <c r="T3020" t="s">
        <v>28</v>
      </c>
      <c r="V3020" t="s">
        <v>32</v>
      </c>
      <c r="Y3020" t="s">
        <v>277</v>
      </c>
    </row>
    <row r="3021" spans="1:25" x14ac:dyDescent="0.45">
      <c r="A3021" t="s">
        <v>274</v>
      </c>
      <c r="B3021" t="s">
        <v>313</v>
      </c>
      <c r="C3021">
        <v>2404</v>
      </c>
      <c r="D3021">
        <v>122</v>
      </c>
      <c r="F3021">
        <v>2013</v>
      </c>
      <c r="G3021">
        <v>1145</v>
      </c>
      <c r="H3021">
        <v>876.85</v>
      </c>
      <c r="I3021">
        <v>35653.360000000001</v>
      </c>
      <c r="K3021">
        <v>0.112</v>
      </c>
      <c r="L3021">
        <v>1E-3</v>
      </c>
      <c r="M3021">
        <v>22255.687999999998</v>
      </c>
      <c r="N3021">
        <v>5.9200000000000003E-2</v>
      </c>
      <c r="O3021">
        <v>16.425000000000001</v>
      </c>
      <c r="P3021">
        <v>0.10979999999999999</v>
      </c>
      <c r="Q3021">
        <v>374499.609</v>
      </c>
      <c r="R3021" t="s">
        <v>34</v>
      </c>
      <c r="S3021" t="s">
        <v>38</v>
      </c>
      <c r="T3021" t="s">
        <v>28</v>
      </c>
      <c r="V3021" t="s">
        <v>32</v>
      </c>
      <c r="Y3021" t="s">
        <v>277</v>
      </c>
    </row>
    <row r="3022" spans="1:25" x14ac:dyDescent="0.45">
      <c r="A3022" t="s">
        <v>274</v>
      </c>
      <c r="B3022" t="s">
        <v>313</v>
      </c>
      <c r="C3022">
        <v>2404</v>
      </c>
      <c r="D3022">
        <v>122</v>
      </c>
      <c r="F3022">
        <v>2014</v>
      </c>
      <c r="G3022">
        <v>1535</v>
      </c>
      <c r="H3022">
        <v>1205.67</v>
      </c>
      <c r="I3022">
        <v>52895.51</v>
      </c>
      <c r="K3022">
        <v>0.29199999999999998</v>
      </c>
      <c r="L3022">
        <v>1.5E-3</v>
      </c>
      <c r="M3022">
        <v>30053.848000000002</v>
      </c>
      <c r="N3022">
        <v>6.1100000000000002E-2</v>
      </c>
      <c r="O3022">
        <v>23.257000000000001</v>
      </c>
      <c r="P3022">
        <v>0.1159</v>
      </c>
      <c r="Q3022">
        <v>489368.886</v>
      </c>
      <c r="R3022" t="s">
        <v>34</v>
      </c>
      <c r="S3022" t="s">
        <v>38</v>
      </c>
      <c r="T3022" t="s">
        <v>28</v>
      </c>
      <c r="V3022" t="s">
        <v>32</v>
      </c>
      <c r="Y3022" t="s">
        <v>277</v>
      </c>
    </row>
    <row r="3023" spans="1:25" x14ac:dyDescent="0.45">
      <c r="A3023" t="s">
        <v>274</v>
      </c>
      <c r="B3023" t="s">
        <v>313</v>
      </c>
      <c r="C3023">
        <v>2404</v>
      </c>
      <c r="D3023">
        <v>122</v>
      </c>
      <c r="F3023">
        <v>2015</v>
      </c>
      <c r="G3023">
        <v>1365</v>
      </c>
      <c r="H3023">
        <v>1060.31</v>
      </c>
      <c r="I3023">
        <v>45127.49</v>
      </c>
      <c r="K3023">
        <v>0.13100000000000001</v>
      </c>
      <c r="L3023">
        <v>1.1000000000000001E-3</v>
      </c>
      <c r="M3023">
        <v>24396.170999999998</v>
      </c>
      <c r="N3023">
        <v>5.9499999999999997E-2</v>
      </c>
      <c r="O3023">
        <v>17.701000000000001</v>
      </c>
      <c r="P3023">
        <v>0.11650000000000001</v>
      </c>
      <c r="Q3023">
        <v>409540.43199999997</v>
      </c>
      <c r="R3023" t="s">
        <v>34</v>
      </c>
      <c r="S3023" t="s">
        <v>38</v>
      </c>
      <c r="T3023" t="s">
        <v>28</v>
      </c>
      <c r="V3023" t="s">
        <v>32</v>
      </c>
      <c r="Y3023" t="s">
        <v>297</v>
      </c>
    </row>
    <row r="3024" spans="1:25" x14ac:dyDescent="0.45">
      <c r="A3024" t="s">
        <v>274</v>
      </c>
      <c r="B3024" t="s">
        <v>313</v>
      </c>
      <c r="C3024">
        <v>2404</v>
      </c>
      <c r="D3024">
        <v>122</v>
      </c>
      <c r="F3024">
        <v>2016</v>
      </c>
      <c r="G3024">
        <v>1384</v>
      </c>
      <c r="H3024">
        <v>1047.28</v>
      </c>
      <c r="I3024">
        <v>44689.5</v>
      </c>
      <c r="K3024">
        <v>0.13500000000000001</v>
      </c>
      <c r="L3024">
        <v>1.1000000000000001E-3</v>
      </c>
      <c r="M3024">
        <v>24460.277999999998</v>
      </c>
      <c r="N3024">
        <v>5.9499999999999997E-2</v>
      </c>
      <c r="O3024">
        <v>18.024999999999999</v>
      </c>
      <c r="P3024">
        <v>0.1202</v>
      </c>
      <c r="Q3024">
        <v>410143.386</v>
      </c>
      <c r="R3024" t="s">
        <v>34</v>
      </c>
      <c r="S3024" t="s">
        <v>38</v>
      </c>
      <c r="T3024" t="s">
        <v>28</v>
      </c>
      <c r="V3024" t="s">
        <v>32</v>
      </c>
      <c r="Y3024" t="s">
        <v>297</v>
      </c>
    </row>
    <row r="3025" spans="1:25" x14ac:dyDescent="0.45">
      <c r="A3025" t="s">
        <v>274</v>
      </c>
      <c r="B3025" t="s">
        <v>313</v>
      </c>
      <c r="C3025">
        <v>2404</v>
      </c>
      <c r="D3025">
        <v>122</v>
      </c>
      <c r="F3025">
        <v>2017</v>
      </c>
      <c r="G3025">
        <v>884</v>
      </c>
      <c r="H3025">
        <v>489.3</v>
      </c>
      <c r="I3025">
        <v>18373.07</v>
      </c>
      <c r="K3025">
        <v>0.105</v>
      </c>
      <c r="L3025">
        <v>1.2999999999999999E-3</v>
      </c>
      <c r="M3025">
        <v>10742.207</v>
      </c>
      <c r="N3025">
        <v>5.9700000000000003E-2</v>
      </c>
      <c r="O3025">
        <v>8.1270000000000007</v>
      </c>
      <c r="P3025">
        <v>0.15920000000000001</v>
      </c>
      <c r="Q3025">
        <v>178969.50200000001</v>
      </c>
      <c r="R3025" t="s">
        <v>34</v>
      </c>
      <c r="S3025" t="s">
        <v>38</v>
      </c>
      <c r="T3025" t="s">
        <v>28</v>
      </c>
      <c r="V3025" t="s">
        <v>32</v>
      </c>
      <c r="Y3025" t="s">
        <v>299</v>
      </c>
    </row>
    <row r="3026" spans="1:25" x14ac:dyDescent="0.45">
      <c r="A3026" t="s">
        <v>274</v>
      </c>
      <c r="B3026" t="s">
        <v>313</v>
      </c>
      <c r="C3026">
        <v>2404</v>
      </c>
      <c r="D3026">
        <v>122</v>
      </c>
      <c r="F3026">
        <v>2018</v>
      </c>
      <c r="G3026">
        <v>940</v>
      </c>
      <c r="H3026">
        <v>680.22</v>
      </c>
      <c r="I3026">
        <v>27457.83</v>
      </c>
      <c r="K3026">
        <v>0.17599999999999999</v>
      </c>
      <c r="L3026">
        <v>1.5E-3</v>
      </c>
      <c r="M3026">
        <v>17149.102999999999</v>
      </c>
      <c r="N3026">
        <v>6.13E-2</v>
      </c>
      <c r="O3026">
        <v>13.403</v>
      </c>
      <c r="P3026">
        <v>0.124</v>
      </c>
      <c r="Q3026">
        <v>275054.408</v>
      </c>
      <c r="R3026" t="s">
        <v>34</v>
      </c>
      <c r="S3026" t="s">
        <v>38</v>
      </c>
      <c r="T3026" t="s">
        <v>28</v>
      </c>
      <c r="V3026" t="s">
        <v>32</v>
      </c>
      <c r="Y3026" t="s">
        <v>299</v>
      </c>
    </row>
    <row r="3027" spans="1:25" x14ac:dyDescent="0.45">
      <c r="A3027" t="s">
        <v>274</v>
      </c>
      <c r="B3027" t="s">
        <v>313</v>
      </c>
      <c r="C3027">
        <v>2404</v>
      </c>
      <c r="D3027">
        <v>122</v>
      </c>
      <c r="F3027">
        <v>2019</v>
      </c>
      <c r="G3027">
        <v>624</v>
      </c>
      <c r="H3027">
        <v>287.93</v>
      </c>
      <c r="I3027">
        <v>10317.43</v>
      </c>
      <c r="K3027">
        <v>3.5000000000000003E-2</v>
      </c>
      <c r="L3027">
        <v>1E-3</v>
      </c>
      <c r="M3027">
        <v>6876.2349999999997</v>
      </c>
      <c r="N3027">
        <v>0.06</v>
      </c>
      <c r="O3027">
        <v>5.7439999999999998</v>
      </c>
      <c r="P3027">
        <v>0.18770000000000001</v>
      </c>
      <c r="Q3027">
        <v>113261.111</v>
      </c>
      <c r="R3027" t="s">
        <v>34</v>
      </c>
      <c r="S3027" t="s">
        <v>38</v>
      </c>
      <c r="T3027" t="s">
        <v>28</v>
      </c>
      <c r="V3027" t="s">
        <v>32</v>
      </c>
      <c r="Y3027" t="s">
        <v>299</v>
      </c>
    </row>
    <row r="3028" spans="1:25" x14ac:dyDescent="0.45">
      <c r="A3028" t="s">
        <v>274</v>
      </c>
      <c r="B3028" t="s">
        <v>313</v>
      </c>
      <c r="C3028">
        <v>2404</v>
      </c>
      <c r="D3028">
        <v>122</v>
      </c>
      <c r="F3028">
        <v>2020</v>
      </c>
      <c r="G3028">
        <v>682</v>
      </c>
      <c r="H3028">
        <v>269.29000000000002</v>
      </c>
      <c r="I3028">
        <v>8983.7099999999991</v>
      </c>
      <c r="K3028">
        <v>2.9000000000000001E-2</v>
      </c>
      <c r="L3028">
        <v>1E-3</v>
      </c>
      <c r="M3028">
        <v>5729.1289999999999</v>
      </c>
      <c r="N3028">
        <v>5.9299999999999999E-2</v>
      </c>
      <c r="O3028">
        <v>4.7050000000000001</v>
      </c>
      <c r="P3028">
        <v>0.18990000000000001</v>
      </c>
      <c r="Q3028">
        <v>96349.161999999997</v>
      </c>
      <c r="R3028" t="s">
        <v>34</v>
      </c>
      <c r="S3028" t="s">
        <v>38</v>
      </c>
      <c r="T3028" t="s">
        <v>28</v>
      </c>
      <c r="V3028" t="s">
        <v>32</v>
      </c>
      <c r="Y3028" t="s">
        <v>147</v>
      </c>
    </row>
    <row r="3029" spans="1:25" x14ac:dyDescent="0.45">
      <c r="A3029" t="s">
        <v>274</v>
      </c>
      <c r="B3029" t="s">
        <v>313</v>
      </c>
      <c r="C3029">
        <v>2404</v>
      </c>
      <c r="D3029">
        <v>122</v>
      </c>
      <c r="F3029">
        <v>2021</v>
      </c>
      <c r="G3029">
        <v>452</v>
      </c>
      <c r="H3029">
        <v>238.44</v>
      </c>
      <c r="I3029">
        <v>8645.84</v>
      </c>
      <c r="K3029">
        <v>2.8000000000000001E-2</v>
      </c>
      <c r="L3029">
        <v>1E-3</v>
      </c>
      <c r="M3029">
        <v>5411.442</v>
      </c>
      <c r="N3029">
        <v>5.9700000000000003E-2</v>
      </c>
      <c r="O3029">
        <v>4.2640000000000002</v>
      </c>
      <c r="P3029">
        <v>0.15659999999999999</v>
      </c>
      <c r="Q3029">
        <v>90155.945999999996</v>
      </c>
      <c r="R3029" t="s">
        <v>34</v>
      </c>
      <c r="S3029" t="s">
        <v>38</v>
      </c>
      <c r="T3029" t="s">
        <v>28</v>
      </c>
      <c r="V3029" t="s">
        <v>32</v>
      </c>
      <c r="Y3029" t="s">
        <v>152</v>
      </c>
    </row>
    <row r="3030" spans="1:25" x14ac:dyDescent="0.45">
      <c r="A3030" t="s">
        <v>274</v>
      </c>
      <c r="B3030" t="s">
        <v>313</v>
      </c>
      <c r="C3030">
        <v>2404</v>
      </c>
      <c r="D3030">
        <v>122</v>
      </c>
      <c r="F3030">
        <v>2022</v>
      </c>
      <c r="G3030">
        <v>782</v>
      </c>
      <c r="H3030">
        <v>539.08000000000004</v>
      </c>
      <c r="I3030">
        <v>16401.740000000002</v>
      </c>
      <c r="K3030">
        <v>5.5E-2</v>
      </c>
      <c r="L3030">
        <v>1E-3</v>
      </c>
      <c r="M3030">
        <v>10788.392</v>
      </c>
      <c r="N3030">
        <v>5.9799999999999999E-2</v>
      </c>
      <c r="O3030">
        <v>7.6369999999999996</v>
      </c>
      <c r="P3030">
        <v>0.11409999999999999</v>
      </c>
      <c r="Q3030">
        <v>179940.05300000001</v>
      </c>
      <c r="R3030" t="s">
        <v>34</v>
      </c>
      <c r="S3030" t="s">
        <v>38</v>
      </c>
      <c r="T3030" t="s">
        <v>28</v>
      </c>
      <c r="V3030" t="s">
        <v>32</v>
      </c>
      <c r="Y3030" t="s">
        <v>152</v>
      </c>
    </row>
    <row r="3031" spans="1:25" x14ac:dyDescent="0.45">
      <c r="A3031" t="s">
        <v>274</v>
      </c>
      <c r="B3031" t="s">
        <v>313</v>
      </c>
      <c r="C3031">
        <v>2404</v>
      </c>
      <c r="D3031">
        <v>122</v>
      </c>
      <c r="F3031">
        <v>2023</v>
      </c>
      <c r="G3031">
        <v>396</v>
      </c>
      <c r="H3031">
        <v>223.14</v>
      </c>
      <c r="I3031">
        <v>6343.81</v>
      </c>
      <c r="K3031">
        <v>2.1000000000000001E-2</v>
      </c>
      <c r="L3031">
        <v>1E-3</v>
      </c>
      <c r="M3031">
        <v>4205.759</v>
      </c>
      <c r="N3031">
        <v>5.9499999999999997E-2</v>
      </c>
      <c r="O3031">
        <v>3.1280000000000001</v>
      </c>
      <c r="P3031">
        <v>0.1386</v>
      </c>
      <c r="Q3031">
        <v>70570.164999999994</v>
      </c>
      <c r="R3031" t="s">
        <v>34</v>
      </c>
      <c r="S3031" t="s">
        <v>38</v>
      </c>
      <c r="T3031" t="s">
        <v>28</v>
      </c>
      <c r="V3031" t="s">
        <v>32</v>
      </c>
      <c r="Y3031" t="s">
        <v>152</v>
      </c>
    </row>
    <row r="3032" spans="1:25" x14ac:dyDescent="0.45">
      <c r="A3032" t="s">
        <v>274</v>
      </c>
      <c r="B3032" t="s">
        <v>313</v>
      </c>
      <c r="C3032">
        <v>2404</v>
      </c>
      <c r="D3032">
        <v>122</v>
      </c>
      <c r="F3032">
        <v>2024</v>
      </c>
      <c r="G3032">
        <v>88</v>
      </c>
      <c r="H3032">
        <v>54.65</v>
      </c>
      <c r="I3032">
        <v>1422</v>
      </c>
      <c r="K3032">
        <v>5.0000000000000001E-3</v>
      </c>
      <c r="L3032">
        <v>1E-3</v>
      </c>
      <c r="M3032">
        <v>971.45500000000004</v>
      </c>
      <c r="N3032">
        <v>5.9400000000000001E-2</v>
      </c>
      <c r="O3032">
        <v>0.72699999999999998</v>
      </c>
      <c r="P3032">
        <v>0.1308</v>
      </c>
      <c r="Q3032">
        <v>16342.587</v>
      </c>
      <c r="R3032" t="s">
        <v>34</v>
      </c>
      <c r="S3032" t="s">
        <v>38</v>
      </c>
      <c r="T3032" t="s">
        <v>28</v>
      </c>
      <c r="V3032" t="s">
        <v>32</v>
      </c>
      <c r="Y3032" t="s">
        <v>152</v>
      </c>
    </row>
    <row r="3033" spans="1:25" x14ac:dyDescent="0.45">
      <c r="A3033" t="s">
        <v>274</v>
      </c>
      <c r="B3033" t="s">
        <v>313</v>
      </c>
      <c r="C3033">
        <v>2404</v>
      </c>
      <c r="D3033">
        <v>123</v>
      </c>
      <c r="F3033">
        <v>2009</v>
      </c>
      <c r="G3033">
        <v>821</v>
      </c>
      <c r="H3033">
        <v>488.07</v>
      </c>
      <c r="I3033">
        <v>17708.39</v>
      </c>
      <c r="K3033">
        <v>9.1999999999999998E-2</v>
      </c>
      <c r="L3033">
        <v>1.4E-3</v>
      </c>
      <c r="M3033">
        <v>10264.575000000001</v>
      </c>
      <c r="N3033">
        <v>5.9700000000000003E-2</v>
      </c>
      <c r="O3033">
        <v>7.6420000000000003</v>
      </c>
      <c r="P3033">
        <v>0.12670000000000001</v>
      </c>
      <c r="Q3033">
        <v>171204.35800000001</v>
      </c>
      <c r="R3033" t="s">
        <v>34</v>
      </c>
      <c r="S3033" t="s">
        <v>38</v>
      </c>
      <c r="T3033" t="s">
        <v>28</v>
      </c>
      <c r="V3033" t="s">
        <v>32</v>
      </c>
      <c r="Y3033" t="s">
        <v>107</v>
      </c>
    </row>
    <row r="3034" spans="1:25" x14ac:dyDescent="0.45">
      <c r="A3034" t="s">
        <v>274</v>
      </c>
      <c r="B3034" t="s">
        <v>313</v>
      </c>
      <c r="C3034">
        <v>2404</v>
      </c>
      <c r="D3034">
        <v>123</v>
      </c>
      <c r="F3034">
        <v>2010</v>
      </c>
      <c r="G3034">
        <v>1629</v>
      </c>
      <c r="H3034">
        <v>1029.67</v>
      </c>
      <c r="I3034">
        <v>37427.730000000003</v>
      </c>
      <c r="K3034">
        <v>0.17599999999999999</v>
      </c>
      <c r="L3034">
        <v>1.2999999999999999E-3</v>
      </c>
      <c r="M3034">
        <v>20825.154999999999</v>
      </c>
      <c r="N3034">
        <v>6.0400000000000002E-2</v>
      </c>
      <c r="O3034">
        <v>15.449</v>
      </c>
      <c r="P3034">
        <v>0.12690000000000001</v>
      </c>
      <c r="Q3034">
        <v>342148.43099999998</v>
      </c>
      <c r="R3034" t="s">
        <v>34</v>
      </c>
      <c r="S3034" t="s">
        <v>38</v>
      </c>
      <c r="T3034" t="s">
        <v>28</v>
      </c>
      <c r="V3034" t="s">
        <v>32</v>
      </c>
      <c r="Y3034" t="s">
        <v>107</v>
      </c>
    </row>
    <row r="3035" spans="1:25" x14ac:dyDescent="0.45">
      <c r="A3035" t="s">
        <v>274</v>
      </c>
      <c r="B3035" t="s">
        <v>313</v>
      </c>
      <c r="C3035">
        <v>2404</v>
      </c>
      <c r="D3035">
        <v>123</v>
      </c>
      <c r="F3035">
        <v>2011</v>
      </c>
      <c r="G3035">
        <v>884</v>
      </c>
      <c r="H3035">
        <v>506.7</v>
      </c>
      <c r="I3035">
        <v>20186.669999999998</v>
      </c>
      <c r="K3035">
        <v>0.08</v>
      </c>
      <c r="L3035">
        <v>1.1999999999999999E-3</v>
      </c>
      <c r="M3035">
        <v>11531.933999999999</v>
      </c>
      <c r="N3035">
        <v>6.0299999999999999E-2</v>
      </c>
      <c r="O3035">
        <v>8.7349999999999994</v>
      </c>
      <c r="P3035">
        <v>0.14879999999999999</v>
      </c>
      <c r="Q3035">
        <v>191530.891</v>
      </c>
      <c r="R3035" t="s">
        <v>34</v>
      </c>
      <c r="S3035" t="s">
        <v>38</v>
      </c>
      <c r="T3035" t="s">
        <v>28</v>
      </c>
      <c r="V3035" t="s">
        <v>32</v>
      </c>
      <c r="Y3035" t="s">
        <v>107</v>
      </c>
    </row>
    <row r="3036" spans="1:25" x14ac:dyDescent="0.45">
      <c r="A3036" t="s">
        <v>274</v>
      </c>
      <c r="B3036" t="s">
        <v>313</v>
      </c>
      <c r="C3036">
        <v>2404</v>
      </c>
      <c r="D3036">
        <v>123</v>
      </c>
      <c r="F3036">
        <v>2012</v>
      </c>
      <c r="G3036">
        <v>1074</v>
      </c>
      <c r="H3036">
        <v>687.17</v>
      </c>
      <c r="I3036">
        <v>26852.04</v>
      </c>
      <c r="K3036">
        <v>7.9000000000000001E-2</v>
      </c>
      <c r="L3036">
        <v>1E-3</v>
      </c>
      <c r="M3036">
        <v>15599.383</v>
      </c>
      <c r="N3036">
        <v>5.9299999999999999E-2</v>
      </c>
      <c r="O3036">
        <v>10.499000000000001</v>
      </c>
      <c r="P3036">
        <v>0.13239999999999999</v>
      </c>
      <c r="Q3036">
        <v>262425.478</v>
      </c>
      <c r="R3036" t="s">
        <v>34</v>
      </c>
      <c r="S3036" t="s">
        <v>38</v>
      </c>
      <c r="T3036" t="s">
        <v>28</v>
      </c>
      <c r="V3036" t="s">
        <v>32</v>
      </c>
      <c r="Y3036" t="s">
        <v>277</v>
      </c>
    </row>
    <row r="3037" spans="1:25" x14ac:dyDescent="0.45">
      <c r="A3037" t="s">
        <v>274</v>
      </c>
      <c r="B3037" t="s">
        <v>313</v>
      </c>
      <c r="C3037">
        <v>2404</v>
      </c>
      <c r="D3037">
        <v>123</v>
      </c>
      <c r="F3037">
        <v>2013</v>
      </c>
      <c r="G3037">
        <v>1124</v>
      </c>
      <c r="H3037">
        <v>865.74</v>
      </c>
      <c r="I3037">
        <v>34698.92</v>
      </c>
      <c r="K3037">
        <v>0.105</v>
      </c>
      <c r="L3037">
        <v>1E-3</v>
      </c>
      <c r="M3037">
        <v>20708.951000000001</v>
      </c>
      <c r="N3037">
        <v>5.9200000000000003E-2</v>
      </c>
      <c r="O3037">
        <v>15.1</v>
      </c>
      <c r="P3037">
        <v>0.1124</v>
      </c>
      <c r="Q3037">
        <v>348464.51</v>
      </c>
      <c r="R3037" t="s">
        <v>34</v>
      </c>
      <c r="S3037" t="s">
        <v>38</v>
      </c>
      <c r="T3037" t="s">
        <v>28</v>
      </c>
      <c r="V3037" t="s">
        <v>32</v>
      </c>
      <c r="Y3037" t="s">
        <v>277</v>
      </c>
    </row>
    <row r="3038" spans="1:25" x14ac:dyDescent="0.45">
      <c r="A3038" t="s">
        <v>274</v>
      </c>
      <c r="B3038" t="s">
        <v>313</v>
      </c>
      <c r="C3038">
        <v>2404</v>
      </c>
      <c r="D3038">
        <v>123</v>
      </c>
      <c r="F3038">
        <v>2014</v>
      </c>
      <c r="G3038">
        <v>1625</v>
      </c>
      <c r="H3038">
        <v>1282.0999999999999</v>
      </c>
      <c r="I3038">
        <v>55029.61</v>
      </c>
      <c r="K3038">
        <v>0.314</v>
      </c>
      <c r="L3038">
        <v>1.5E-3</v>
      </c>
      <c r="M3038">
        <v>32723.291000000001</v>
      </c>
      <c r="N3038">
        <v>6.0999999999999999E-2</v>
      </c>
      <c r="O3038">
        <v>23.85</v>
      </c>
      <c r="P3038">
        <v>0.10979999999999999</v>
      </c>
      <c r="Q3038">
        <v>533240.47</v>
      </c>
      <c r="R3038" t="s">
        <v>34</v>
      </c>
      <c r="S3038" t="s">
        <v>38</v>
      </c>
      <c r="T3038" t="s">
        <v>28</v>
      </c>
      <c r="V3038" t="s">
        <v>32</v>
      </c>
      <c r="Y3038" t="s">
        <v>277</v>
      </c>
    </row>
    <row r="3039" spans="1:25" x14ac:dyDescent="0.45">
      <c r="A3039" t="s">
        <v>274</v>
      </c>
      <c r="B3039" t="s">
        <v>313</v>
      </c>
      <c r="C3039">
        <v>2404</v>
      </c>
      <c r="D3039">
        <v>123</v>
      </c>
      <c r="F3039">
        <v>2015</v>
      </c>
      <c r="G3039">
        <v>1203</v>
      </c>
      <c r="H3039">
        <v>914.16</v>
      </c>
      <c r="I3039">
        <v>38570.370000000003</v>
      </c>
      <c r="K3039">
        <v>0.13100000000000001</v>
      </c>
      <c r="L3039">
        <v>1.1000000000000001E-3</v>
      </c>
      <c r="M3039">
        <v>22594.435000000001</v>
      </c>
      <c r="N3039">
        <v>5.9499999999999997E-2</v>
      </c>
      <c r="O3039">
        <v>15.9</v>
      </c>
      <c r="P3039">
        <v>0.1152</v>
      </c>
      <c r="Q3039">
        <v>378236.141</v>
      </c>
      <c r="R3039" t="s">
        <v>34</v>
      </c>
      <c r="S3039" t="s">
        <v>38</v>
      </c>
      <c r="T3039" t="s">
        <v>28</v>
      </c>
      <c r="V3039" t="s">
        <v>32</v>
      </c>
      <c r="Y3039" t="s">
        <v>297</v>
      </c>
    </row>
    <row r="3040" spans="1:25" x14ac:dyDescent="0.45">
      <c r="A3040" t="s">
        <v>274</v>
      </c>
      <c r="B3040" t="s">
        <v>313</v>
      </c>
      <c r="C3040">
        <v>2404</v>
      </c>
      <c r="D3040">
        <v>123</v>
      </c>
      <c r="F3040">
        <v>2016</v>
      </c>
      <c r="G3040">
        <v>1253</v>
      </c>
      <c r="H3040">
        <v>875.71</v>
      </c>
      <c r="I3040">
        <v>36268</v>
      </c>
      <c r="K3040">
        <v>0.123</v>
      </c>
      <c r="L3040">
        <v>1.1000000000000001E-3</v>
      </c>
      <c r="M3040">
        <v>21957.618999999999</v>
      </c>
      <c r="N3040">
        <v>5.9499999999999997E-2</v>
      </c>
      <c r="O3040">
        <v>16.89</v>
      </c>
      <c r="P3040">
        <v>0.12989999999999999</v>
      </c>
      <c r="Q3040">
        <v>368141.60200000001</v>
      </c>
      <c r="R3040" t="s">
        <v>34</v>
      </c>
      <c r="S3040" t="s">
        <v>38</v>
      </c>
      <c r="T3040" t="s">
        <v>28</v>
      </c>
      <c r="V3040" t="s">
        <v>32</v>
      </c>
      <c r="Y3040" t="s">
        <v>297</v>
      </c>
    </row>
    <row r="3041" spans="1:25" x14ac:dyDescent="0.45">
      <c r="A3041" t="s">
        <v>274</v>
      </c>
      <c r="B3041" t="s">
        <v>313</v>
      </c>
      <c r="C3041">
        <v>2404</v>
      </c>
      <c r="D3041">
        <v>123</v>
      </c>
      <c r="F3041">
        <v>2017</v>
      </c>
      <c r="G3041">
        <v>820</v>
      </c>
      <c r="H3041">
        <v>436.95</v>
      </c>
      <c r="I3041">
        <v>16725.23</v>
      </c>
      <c r="K3041">
        <v>0.129</v>
      </c>
      <c r="L3041">
        <v>1.5E-3</v>
      </c>
      <c r="M3041">
        <v>10466.427</v>
      </c>
      <c r="N3041">
        <v>6.0100000000000001E-2</v>
      </c>
      <c r="O3041">
        <v>8.26</v>
      </c>
      <c r="P3041">
        <v>0.15809999999999999</v>
      </c>
      <c r="Q3041">
        <v>173038.524</v>
      </c>
      <c r="R3041" t="s">
        <v>34</v>
      </c>
      <c r="S3041" t="s">
        <v>38</v>
      </c>
      <c r="T3041" t="s">
        <v>28</v>
      </c>
      <c r="V3041" t="s">
        <v>32</v>
      </c>
      <c r="Y3041" t="s">
        <v>299</v>
      </c>
    </row>
    <row r="3042" spans="1:25" x14ac:dyDescent="0.45">
      <c r="A3042" t="s">
        <v>274</v>
      </c>
      <c r="B3042" t="s">
        <v>313</v>
      </c>
      <c r="C3042">
        <v>2404</v>
      </c>
      <c r="D3042">
        <v>123</v>
      </c>
      <c r="F3042">
        <v>2018</v>
      </c>
      <c r="G3042">
        <v>950</v>
      </c>
      <c r="H3042">
        <v>693.95</v>
      </c>
      <c r="I3042">
        <v>27811.29</v>
      </c>
      <c r="K3042">
        <v>0.18099999999999999</v>
      </c>
      <c r="L3042">
        <v>1.5E-3</v>
      </c>
      <c r="M3042">
        <v>17205.378000000001</v>
      </c>
      <c r="N3042">
        <v>6.1400000000000003E-2</v>
      </c>
      <c r="O3042">
        <v>12.738</v>
      </c>
      <c r="P3042">
        <v>0.1158</v>
      </c>
      <c r="Q3042">
        <v>275565.63</v>
      </c>
      <c r="R3042" t="s">
        <v>34</v>
      </c>
      <c r="S3042" t="s">
        <v>38</v>
      </c>
      <c r="T3042" t="s">
        <v>28</v>
      </c>
      <c r="V3042" t="s">
        <v>32</v>
      </c>
      <c r="Y3042" t="s">
        <v>299</v>
      </c>
    </row>
    <row r="3043" spans="1:25" x14ac:dyDescent="0.45">
      <c r="A3043" t="s">
        <v>274</v>
      </c>
      <c r="B3043" t="s">
        <v>313</v>
      </c>
      <c r="C3043">
        <v>2404</v>
      </c>
      <c r="D3043">
        <v>123</v>
      </c>
      <c r="F3043">
        <v>2019</v>
      </c>
      <c r="G3043">
        <v>632</v>
      </c>
      <c r="H3043">
        <v>294.43</v>
      </c>
      <c r="I3043">
        <v>10293.9</v>
      </c>
      <c r="K3043">
        <v>3.3000000000000002E-2</v>
      </c>
      <c r="L3043">
        <v>1E-3</v>
      </c>
      <c r="M3043">
        <v>6588.1760000000004</v>
      </c>
      <c r="N3043">
        <v>6.0100000000000001E-2</v>
      </c>
      <c r="O3043">
        <v>5.4409999999999998</v>
      </c>
      <c r="P3043">
        <v>0.16600000000000001</v>
      </c>
      <c r="Q3043">
        <v>108428.54300000001</v>
      </c>
      <c r="R3043" t="s">
        <v>34</v>
      </c>
      <c r="S3043" t="s">
        <v>38</v>
      </c>
      <c r="T3043" t="s">
        <v>28</v>
      </c>
      <c r="V3043" t="s">
        <v>32</v>
      </c>
      <c r="Y3043" t="s">
        <v>299</v>
      </c>
    </row>
    <row r="3044" spans="1:25" x14ac:dyDescent="0.45">
      <c r="A3044" t="s">
        <v>274</v>
      </c>
      <c r="B3044" t="s">
        <v>313</v>
      </c>
      <c r="C3044">
        <v>2404</v>
      </c>
      <c r="D3044">
        <v>123</v>
      </c>
      <c r="F3044">
        <v>2020</v>
      </c>
      <c r="G3044">
        <v>635</v>
      </c>
      <c r="H3044">
        <v>258.2</v>
      </c>
      <c r="I3044">
        <v>8498.42</v>
      </c>
      <c r="K3044">
        <v>2.7E-2</v>
      </c>
      <c r="L3044">
        <v>1E-3</v>
      </c>
      <c r="M3044">
        <v>5414.2219999999998</v>
      </c>
      <c r="N3044">
        <v>5.9400000000000001E-2</v>
      </c>
      <c r="O3044">
        <v>4.2770000000000001</v>
      </c>
      <c r="P3044">
        <v>0.16830000000000001</v>
      </c>
      <c r="Q3044">
        <v>90974.554000000004</v>
      </c>
      <c r="R3044" t="s">
        <v>34</v>
      </c>
      <c r="S3044" t="s">
        <v>38</v>
      </c>
      <c r="T3044" t="s">
        <v>28</v>
      </c>
      <c r="V3044" t="s">
        <v>32</v>
      </c>
      <c r="Y3044" t="s">
        <v>147</v>
      </c>
    </row>
    <row r="3045" spans="1:25" x14ac:dyDescent="0.45">
      <c r="A3045" t="s">
        <v>274</v>
      </c>
      <c r="B3045" t="s">
        <v>313</v>
      </c>
      <c r="C3045">
        <v>2404</v>
      </c>
      <c r="D3045">
        <v>123</v>
      </c>
      <c r="F3045">
        <v>2021</v>
      </c>
      <c r="G3045">
        <v>433</v>
      </c>
      <c r="H3045">
        <v>250.2</v>
      </c>
      <c r="I3045">
        <v>9105.08</v>
      </c>
      <c r="K3045">
        <v>2.9000000000000001E-2</v>
      </c>
      <c r="L3045">
        <v>1E-3</v>
      </c>
      <c r="M3045">
        <v>5658.0630000000001</v>
      </c>
      <c r="N3045">
        <v>5.9799999999999999E-2</v>
      </c>
      <c r="O3045">
        <v>4.4969999999999999</v>
      </c>
      <c r="P3045">
        <v>0.14660000000000001</v>
      </c>
      <c r="Q3045">
        <v>94223.167000000001</v>
      </c>
      <c r="R3045" t="s">
        <v>34</v>
      </c>
      <c r="S3045" t="s">
        <v>38</v>
      </c>
      <c r="T3045" t="s">
        <v>28</v>
      </c>
      <c r="V3045" t="s">
        <v>32</v>
      </c>
      <c r="Y3045" t="s">
        <v>152</v>
      </c>
    </row>
    <row r="3046" spans="1:25" x14ac:dyDescent="0.45">
      <c r="A3046" t="s">
        <v>274</v>
      </c>
      <c r="B3046" t="s">
        <v>313</v>
      </c>
      <c r="C3046">
        <v>2404</v>
      </c>
      <c r="D3046">
        <v>123</v>
      </c>
      <c r="F3046">
        <v>2022</v>
      </c>
      <c r="G3046">
        <v>983</v>
      </c>
      <c r="H3046">
        <v>700.61</v>
      </c>
      <c r="I3046">
        <v>27253.75</v>
      </c>
      <c r="K3046">
        <v>8.6999999999999994E-2</v>
      </c>
      <c r="L3046">
        <v>1E-3</v>
      </c>
      <c r="M3046">
        <v>17001.463</v>
      </c>
      <c r="N3046">
        <v>5.9700000000000003E-2</v>
      </c>
      <c r="O3046">
        <v>13.547000000000001</v>
      </c>
      <c r="P3046">
        <v>0.1221</v>
      </c>
      <c r="Q3046">
        <v>284326.61499999999</v>
      </c>
      <c r="R3046" t="s">
        <v>34</v>
      </c>
      <c r="S3046" t="s">
        <v>38</v>
      </c>
      <c r="T3046" t="s">
        <v>28</v>
      </c>
      <c r="V3046" t="s">
        <v>32</v>
      </c>
      <c r="Y3046" t="s">
        <v>152</v>
      </c>
    </row>
    <row r="3047" spans="1:25" x14ac:dyDescent="0.45">
      <c r="A3047" t="s">
        <v>274</v>
      </c>
      <c r="B3047" t="s">
        <v>313</v>
      </c>
      <c r="C3047">
        <v>2404</v>
      </c>
      <c r="D3047">
        <v>123</v>
      </c>
      <c r="F3047">
        <v>2023</v>
      </c>
      <c r="G3047">
        <v>690</v>
      </c>
      <c r="H3047">
        <v>502.72</v>
      </c>
      <c r="I3047">
        <v>13794.83</v>
      </c>
      <c r="K3047">
        <v>4.9000000000000002E-2</v>
      </c>
      <c r="L3047">
        <v>1E-3</v>
      </c>
      <c r="M3047">
        <v>9711.8140000000003</v>
      </c>
      <c r="N3047">
        <v>5.9400000000000001E-2</v>
      </c>
      <c r="O3047">
        <v>7.093</v>
      </c>
      <c r="P3047">
        <v>0.1081</v>
      </c>
      <c r="Q3047">
        <v>163154.31</v>
      </c>
      <c r="R3047" t="s">
        <v>34</v>
      </c>
      <c r="S3047" t="s">
        <v>38</v>
      </c>
      <c r="T3047" t="s">
        <v>28</v>
      </c>
      <c r="V3047" t="s">
        <v>32</v>
      </c>
      <c r="Y3047" t="s">
        <v>152</v>
      </c>
    </row>
    <row r="3048" spans="1:25" x14ac:dyDescent="0.45">
      <c r="A3048" t="s">
        <v>274</v>
      </c>
      <c r="B3048" t="s">
        <v>313</v>
      </c>
      <c r="C3048">
        <v>2404</v>
      </c>
      <c r="D3048">
        <v>123</v>
      </c>
      <c r="F3048">
        <v>2024</v>
      </c>
      <c r="G3048">
        <v>78</v>
      </c>
      <c r="H3048">
        <v>47.29</v>
      </c>
      <c r="I3048">
        <v>1237.81</v>
      </c>
      <c r="K3048">
        <v>4.0000000000000001E-3</v>
      </c>
      <c r="L3048">
        <v>1E-3</v>
      </c>
      <c r="M3048">
        <v>868.16099999999994</v>
      </c>
      <c r="N3048">
        <v>5.9299999999999999E-2</v>
      </c>
      <c r="O3048">
        <v>0.65800000000000003</v>
      </c>
      <c r="P3048">
        <v>0.12659999999999999</v>
      </c>
      <c r="Q3048">
        <v>14608.42</v>
      </c>
      <c r="R3048" t="s">
        <v>34</v>
      </c>
      <c r="S3048" t="s">
        <v>38</v>
      </c>
      <c r="T3048" t="s">
        <v>28</v>
      </c>
      <c r="V3048" t="s">
        <v>32</v>
      </c>
      <c r="Y3048" t="s">
        <v>152</v>
      </c>
    </row>
    <row r="3049" spans="1:25" x14ac:dyDescent="0.45">
      <c r="A3049" t="s">
        <v>274</v>
      </c>
      <c r="B3049" t="s">
        <v>313</v>
      </c>
      <c r="C3049">
        <v>2404</v>
      </c>
      <c r="D3049">
        <v>124</v>
      </c>
      <c r="F3049">
        <v>2009</v>
      </c>
      <c r="G3049">
        <v>848</v>
      </c>
      <c r="H3049">
        <v>477.79</v>
      </c>
      <c r="I3049">
        <v>18208.23</v>
      </c>
      <c r="K3049">
        <v>7.9000000000000001E-2</v>
      </c>
      <c r="L3049">
        <v>1.1999999999999999E-3</v>
      </c>
      <c r="M3049">
        <v>10849.127</v>
      </c>
      <c r="N3049">
        <v>5.96E-2</v>
      </c>
      <c r="O3049">
        <v>8.1669999999999998</v>
      </c>
      <c r="P3049">
        <v>0.13200000000000001</v>
      </c>
      <c r="Q3049">
        <v>181641.739</v>
      </c>
      <c r="R3049" t="s">
        <v>34</v>
      </c>
      <c r="S3049" t="s">
        <v>38</v>
      </c>
      <c r="T3049" t="s">
        <v>28</v>
      </c>
      <c r="V3049" t="s">
        <v>32</v>
      </c>
      <c r="Y3049" t="s">
        <v>107</v>
      </c>
    </row>
    <row r="3050" spans="1:25" x14ac:dyDescent="0.45">
      <c r="A3050" t="s">
        <v>274</v>
      </c>
      <c r="B3050" t="s">
        <v>313</v>
      </c>
      <c r="C3050">
        <v>2404</v>
      </c>
      <c r="D3050">
        <v>124</v>
      </c>
      <c r="F3050">
        <v>2010</v>
      </c>
      <c r="G3050">
        <v>1617</v>
      </c>
      <c r="H3050">
        <v>1048.78</v>
      </c>
      <c r="I3050">
        <v>41729.29</v>
      </c>
      <c r="K3050">
        <v>0.19800000000000001</v>
      </c>
      <c r="L3050">
        <v>1.2999999999999999E-3</v>
      </c>
      <c r="M3050">
        <v>27457.047999999999</v>
      </c>
      <c r="N3050">
        <v>6.0199999999999997E-2</v>
      </c>
      <c r="O3050">
        <v>19.93</v>
      </c>
      <c r="P3050">
        <v>0.1234</v>
      </c>
      <c r="Q3050">
        <v>455137.59</v>
      </c>
      <c r="R3050" t="s">
        <v>34</v>
      </c>
      <c r="S3050" t="s">
        <v>38</v>
      </c>
      <c r="T3050" t="s">
        <v>28</v>
      </c>
      <c r="V3050" t="s">
        <v>32</v>
      </c>
      <c r="Y3050" t="s">
        <v>107</v>
      </c>
    </row>
    <row r="3051" spans="1:25" x14ac:dyDescent="0.45">
      <c r="A3051" t="s">
        <v>274</v>
      </c>
      <c r="B3051" t="s">
        <v>313</v>
      </c>
      <c r="C3051">
        <v>2404</v>
      </c>
      <c r="D3051">
        <v>124</v>
      </c>
      <c r="F3051">
        <v>2011</v>
      </c>
      <c r="G3051">
        <v>885</v>
      </c>
      <c r="H3051">
        <v>488.9</v>
      </c>
      <c r="I3051">
        <v>18807.98</v>
      </c>
      <c r="K3051">
        <v>7.1999999999999995E-2</v>
      </c>
      <c r="L3051">
        <v>1.1000000000000001E-3</v>
      </c>
      <c r="M3051">
        <v>11586.909</v>
      </c>
      <c r="N3051">
        <v>5.9900000000000002E-2</v>
      </c>
      <c r="O3051">
        <v>9.0549999999999997</v>
      </c>
      <c r="P3051">
        <v>0.154</v>
      </c>
      <c r="Q3051">
        <v>193416.86900000001</v>
      </c>
      <c r="R3051" t="s">
        <v>34</v>
      </c>
      <c r="S3051" t="s">
        <v>38</v>
      </c>
      <c r="T3051" t="s">
        <v>28</v>
      </c>
      <c r="V3051" t="s">
        <v>32</v>
      </c>
      <c r="Y3051" t="s">
        <v>107</v>
      </c>
    </row>
    <row r="3052" spans="1:25" x14ac:dyDescent="0.45">
      <c r="A3052" t="s">
        <v>274</v>
      </c>
      <c r="B3052" t="s">
        <v>313</v>
      </c>
      <c r="C3052">
        <v>2404</v>
      </c>
      <c r="D3052">
        <v>124</v>
      </c>
      <c r="F3052">
        <v>2012</v>
      </c>
      <c r="G3052">
        <v>1060</v>
      </c>
      <c r="H3052">
        <v>706.06</v>
      </c>
      <c r="I3052">
        <v>28360.42</v>
      </c>
      <c r="K3052">
        <v>8.6999999999999994E-2</v>
      </c>
      <c r="L3052">
        <v>1E-3</v>
      </c>
      <c r="M3052">
        <v>17243.934000000001</v>
      </c>
      <c r="N3052">
        <v>5.9299999999999999E-2</v>
      </c>
      <c r="O3052">
        <v>12.352</v>
      </c>
      <c r="P3052">
        <v>0.1424</v>
      </c>
      <c r="Q3052">
        <v>290113.90500000003</v>
      </c>
      <c r="R3052" t="s">
        <v>34</v>
      </c>
      <c r="S3052" t="s">
        <v>38</v>
      </c>
      <c r="T3052" t="s">
        <v>28</v>
      </c>
      <c r="V3052" t="s">
        <v>32</v>
      </c>
      <c r="Y3052" t="s">
        <v>277</v>
      </c>
    </row>
    <row r="3053" spans="1:25" x14ac:dyDescent="0.45">
      <c r="A3053" t="s">
        <v>274</v>
      </c>
      <c r="B3053" t="s">
        <v>313</v>
      </c>
      <c r="C3053">
        <v>2404</v>
      </c>
      <c r="D3053">
        <v>124</v>
      </c>
      <c r="F3053">
        <v>2013</v>
      </c>
      <c r="G3053">
        <v>1111</v>
      </c>
      <c r="H3053">
        <v>855.24</v>
      </c>
      <c r="I3053">
        <v>35708.730000000003</v>
      </c>
      <c r="K3053">
        <v>0.104</v>
      </c>
      <c r="L3053">
        <v>1E-3</v>
      </c>
      <c r="M3053">
        <v>20685.148000000001</v>
      </c>
      <c r="N3053">
        <v>5.9200000000000003E-2</v>
      </c>
      <c r="O3053">
        <v>15.558</v>
      </c>
      <c r="P3053">
        <v>0.1159</v>
      </c>
      <c r="Q3053">
        <v>348083.73800000001</v>
      </c>
      <c r="R3053" t="s">
        <v>34</v>
      </c>
      <c r="S3053" t="s">
        <v>38</v>
      </c>
      <c r="T3053" t="s">
        <v>28</v>
      </c>
      <c r="V3053" t="s">
        <v>32</v>
      </c>
      <c r="Y3053" t="s">
        <v>277</v>
      </c>
    </row>
    <row r="3054" spans="1:25" x14ac:dyDescent="0.45">
      <c r="A3054" t="s">
        <v>274</v>
      </c>
      <c r="B3054" t="s">
        <v>313</v>
      </c>
      <c r="C3054">
        <v>2404</v>
      </c>
      <c r="D3054">
        <v>124</v>
      </c>
      <c r="F3054">
        <v>2014</v>
      </c>
      <c r="G3054">
        <v>1645</v>
      </c>
      <c r="H3054">
        <v>1297.5</v>
      </c>
      <c r="I3054">
        <v>57243.46</v>
      </c>
      <c r="K3054">
        <v>0.308</v>
      </c>
      <c r="L3054">
        <v>1.4E-3</v>
      </c>
      <c r="M3054">
        <v>33845.538</v>
      </c>
      <c r="N3054">
        <v>6.08E-2</v>
      </c>
      <c r="O3054">
        <v>24.693999999999999</v>
      </c>
      <c r="P3054">
        <v>0.1104</v>
      </c>
      <c r="Q3054">
        <v>553427.05099999998</v>
      </c>
      <c r="R3054" t="s">
        <v>34</v>
      </c>
      <c r="S3054" t="s">
        <v>38</v>
      </c>
      <c r="T3054" t="s">
        <v>28</v>
      </c>
      <c r="V3054" t="s">
        <v>32</v>
      </c>
      <c r="Y3054" t="s">
        <v>277</v>
      </c>
    </row>
    <row r="3055" spans="1:25" x14ac:dyDescent="0.45">
      <c r="A3055" t="s">
        <v>274</v>
      </c>
      <c r="B3055" t="s">
        <v>313</v>
      </c>
      <c r="C3055">
        <v>2404</v>
      </c>
      <c r="D3055">
        <v>124</v>
      </c>
      <c r="F3055">
        <v>2015</v>
      </c>
      <c r="G3055">
        <v>1095</v>
      </c>
      <c r="H3055">
        <v>835.36</v>
      </c>
      <c r="I3055">
        <v>34497.64</v>
      </c>
      <c r="K3055">
        <v>0.121</v>
      </c>
      <c r="L3055">
        <v>1.1000000000000001E-3</v>
      </c>
      <c r="M3055">
        <v>20751.196</v>
      </c>
      <c r="N3055">
        <v>5.96E-2</v>
      </c>
      <c r="O3055">
        <v>14.563000000000001</v>
      </c>
      <c r="P3055">
        <v>0.1188</v>
      </c>
      <c r="Q3055">
        <v>347274.62099999998</v>
      </c>
      <c r="R3055" t="s">
        <v>34</v>
      </c>
      <c r="S3055" t="s">
        <v>38</v>
      </c>
      <c r="T3055" t="s">
        <v>28</v>
      </c>
      <c r="V3055" t="s">
        <v>32</v>
      </c>
      <c r="Y3055" t="s">
        <v>297</v>
      </c>
    </row>
    <row r="3056" spans="1:25" x14ac:dyDescent="0.45">
      <c r="A3056" t="s">
        <v>274</v>
      </c>
      <c r="B3056" t="s">
        <v>313</v>
      </c>
      <c r="C3056">
        <v>2404</v>
      </c>
      <c r="D3056">
        <v>124</v>
      </c>
      <c r="F3056">
        <v>2016</v>
      </c>
      <c r="G3056">
        <v>1459</v>
      </c>
      <c r="H3056">
        <v>1101.3399999999999</v>
      </c>
      <c r="I3056">
        <v>45555.88</v>
      </c>
      <c r="K3056">
        <v>0.153</v>
      </c>
      <c r="L3056">
        <v>1.1000000000000001E-3</v>
      </c>
      <c r="M3056">
        <v>26730.087</v>
      </c>
      <c r="N3056">
        <v>5.9499999999999997E-2</v>
      </c>
      <c r="O3056">
        <v>19.97</v>
      </c>
      <c r="P3056">
        <v>0.1239</v>
      </c>
      <c r="Q3056">
        <v>448229.74699999997</v>
      </c>
      <c r="R3056" t="s">
        <v>34</v>
      </c>
      <c r="S3056" t="s">
        <v>38</v>
      </c>
      <c r="T3056" t="s">
        <v>28</v>
      </c>
      <c r="V3056" t="s">
        <v>32</v>
      </c>
      <c r="Y3056" t="s">
        <v>297</v>
      </c>
    </row>
    <row r="3057" spans="1:25" x14ac:dyDescent="0.45">
      <c r="A3057" t="s">
        <v>274</v>
      </c>
      <c r="B3057" t="s">
        <v>313</v>
      </c>
      <c r="C3057">
        <v>2404</v>
      </c>
      <c r="D3057">
        <v>124</v>
      </c>
      <c r="F3057">
        <v>2017</v>
      </c>
      <c r="G3057">
        <v>857</v>
      </c>
      <c r="H3057">
        <v>472.36</v>
      </c>
      <c r="I3057">
        <v>17461.650000000001</v>
      </c>
      <c r="K3057">
        <v>9.6000000000000002E-2</v>
      </c>
      <c r="L3057">
        <v>1.2999999999999999E-3</v>
      </c>
      <c r="M3057">
        <v>10890.954</v>
      </c>
      <c r="N3057">
        <v>5.9799999999999999E-2</v>
      </c>
      <c r="O3057">
        <v>8.4350000000000005</v>
      </c>
      <c r="P3057">
        <v>0.161</v>
      </c>
      <c r="Q3057">
        <v>181563.628</v>
      </c>
      <c r="R3057" t="s">
        <v>34</v>
      </c>
      <c r="S3057" t="s">
        <v>38</v>
      </c>
      <c r="T3057" t="s">
        <v>28</v>
      </c>
      <c r="V3057" t="s">
        <v>32</v>
      </c>
      <c r="Y3057" t="s">
        <v>299</v>
      </c>
    </row>
    <row r="3058" spans="1:25" x14ac:dyDescent="0.45">
      <c r="A3058" t="s">
        <v>274</v>
      </c>
      <c r="B3058" t="s">
        <v>313</v>
      </c>
      <c r="C3058">
        <v>2404</v>
      </c>
      <c r="D3058">
        <v>124</v>
      </c>
      <c r="F3058">
        <v>2018</v>
      </c>
      <c r="G3058">
        <v>954</v>
      </c>
      <c r="H3058">
        <v>717.67</v>
      </c>
      <c r="I3058">
        <v>28300.89</v>
      </c>
      <c r="K3058">
        <v>0.17699999999999999</v>
      </c>
      <c r="L3058">
        <v>1.4E-3</v>
      </c>
      <c r="M3058">
        <v>17938.164000000001</v>
      </c>
      <c r="N3058">
        <v>6.1199999999999997E-2</v>
      </c>
      <c r="O3058">
        <v>13.24</v>
      </c>
      <c r="P3058">
        <v>0.11559999999999999</v>
      </c>
      <c r="Q3058">
        <v>288641.76</v>
      </c>
      <c r="R3058" t="s">
        <v>34</v>
      </c>
      <c r="S3058" t="s">
        <v>38</v>
      </c>
      <c r="T3058" t="s">
        <v>28</v>
      </c>
      <c r="V3058" t="s">
        <v>32</v>
      </c>
      <c r="Y3058" t="s">
        <v>299</v>
      </c>
    </row>
    <row r="3059" spans="1:25" x14ac:dyDescent="0.45">
      <c r="A3059" t="s">
        <v>274</v>
      </c>
      <c r="B3059" t="s">
        <v>313</v>
      </c>
      <c r="C3059">
        <v>2404</v>
      </c>
      <c r="D3059">
        <v>124</v>
      </c>
      <c r="F3059">
        <v>2019</v>
      </c>
      <c r="G3059">
        <v>614</v>
      </c>
      <c r="H3059">
        <v>286.33999999999997</v>
      </c>
      <c r="I3059">
        <v>10026.719999999999</v>
      </c>
      <c r="K3059">
        <v>3.3000000000000002E-2</v>
      </c>
      <c r="L3059">
        <v>1E-3</v>
      </c>
      <c r="M3059">
        <v>6458.0069999999996</v>
      </c>
      <c r="N3059">
        <v>5.9499999999999997E-2</v>
      </c>
      <c r="O3059">
        <v>4.8769999999999998</v>
      </c>
      <c r="P3059">
        <v>0.1774</v>
      </c>
      <c r="Q3059">
        <v>108570.598</v>
      </c>
      <c r="R3059" t="s">
        <v>34</v>
      </c>
      <c r="S3059" t="s">
        <v>38</v>
      </c>
      <c r="T3059" t="s">
        <v>28</v>
      </c>
      <c r="V3059" t="s">
        <v>32</v>
      </c>
      <c r="Y3059" t="s">
        <v>299</v>
      </c>
    </row>
    <row r="3060" spans="1:25" x14ac:dyDescent="0.45">
      <c r="A3060" t="s">
        <v>274</v>
      </c>
      <c r="B3060" t="s">
        <v>313</v>
      </c>
      <c r="C3060">
        <v>2404</v>
      </c>
      <c r="D3060">
        <v>124</v>
      </c>
      <c r="F3060">
        <v>2020</v>
      </c>
      <c r="G3060">
        <v>605</v>
      </c>
      <c r="H3060">
        <v>238.97</v>
      </c>
      <c r="I3060">
        <v>7857.18</v>
      </c>
      <c r="K3060">
        <v>2.7E-2</v>
      </c>
      <c r="L3060">
        <v>1E-3</v>
      </c>
      <c r="M3060">
        <v>5262.732</v>
      </c>
      <c r="N3060">
        <v>5.9499999999999997E-2</v>
      </c>
      <c r="O3060">
        <v>4.1180000000000003</v>
      </c>
      <c r="P3060">
        <v>0.19040000000000001</v>
      </c>
      <c r="Q3060">
        <v>88417.260999999999</v>
      </c>
      <c r="R3060" t="s">
        <v>34</v>
      </c>
      <c r="S3060" t="s">
        <v>38</v>
      </c>
      <c r="T3060" t="s">
        <v>28</v>
      </c>
      <c r="V3060" t="s">
        <v>32</v>
      </c>
      <c r="Y3060" t="s">
        <v>147</v>
      </c>
    </row>
    <row r="3061" spans="1:25" x14ac:dyDescent="0.45">
      <c r="A3061" t="s">
        <v>274</v>
      </c>
      <c r="B3061" t="s">
        <v>313</v>
      </c>
      <c r="C3061">
        <v>2404</v>
      </c>
      <c r="D3061">
        <v>124</v>
      </c>
      <c r="F3061">
        <v>2021</v>
      </c>
      <c r="G3061">
        <v>432</v>
      </c>
      <c r="H3061">
        <v>244.49</v>
      </c>
      <c r="I3061">
        <v>8961.91</v>
      </c>
      <c r="K3061">
        <v>0.03</v>
      </c>
      <c r="L3061">
        <v>1E-3</v>
      </c>
      <c r="M3061">
        <v>5788.76</v>
      </c>
      <c r="N3061">
        <v>5.9700000000000003E-2</v>
      </c>
      <c r="O3061">
        <v>4.1470000000000002</v>
      </c>
      <c r="P3061">
        <v>0.1472</v>
      </c>
      <c r="Q3061">
        <v>96535.013000000006</v>
      </c>
      <c r="R3061" t="s">
        <v>34</v>
      </c>
      <c r="S3061" t="s">
        <v>38</v>
      </c>
      <c r="T3061" t="s">
        <v>28</v>
      </c>
      <c r="V3061" t="s">
        <v>32</v>
      </c>
      <c r="Y3061" t="s">
        <v>152</v>
      </c>
    </row>
    <row r="3062" spans="1:25" x14ac:dyDescent="0.45">
      <c r="A3062" t="s">
        <v>274</v>
      </c>
      <c r="B3062" t="s">
        <v>313</v>
      </c>
      <c r="C3062">
        <v>2404</v>
      </c>
      <c r="D3062">
        <v>124</v>
      </c>
      <c r="F3062">
        <v>2022</v>
      </c>
      <c r="G3062">
        <v>950</v>
      </c>
      <c r="H3062">
        <v>672.75</v>
      </c>
      <c r="I3062">
        <v>20097.740000000002</v>
      </c>
      <c r="K3062">
        <v>6.7000000000000004E-2</v>
      </c>
      <c r="L3062">
        <v>1E-3</v>
      </c>
      <c r="M3062">
        <v>13083.616</v>
      </c>
      <c r="N3062">
        <v>5.9700000000000003E-2</v>
      </c>
      <c r="O3062">
        <v>10.051</v>
      </c>
      <c r="P3062">
        <v>0.1217</v>
      </c>
      <c r="Q3062">
        <v>218826.18400000001</v>
      </c>
      <c r="R3062" t="s">
        <v>34</v>
      </c>
      <c r="S3062" t="s">
        <v>38</v>
      </c>
      <c r="T3062" t="s">
        <v>28</v>
      </c>
      <c r="V3062" t="s">
        <v>32</v>
      </c>
      <c r="Y3062" t="s">
        <v>152</v>
      </c>
    </row>
    <row r="3063" spans="1:25" x14ac:dyDescent="0.45">
      <c r="A3063" t="s">
        <v>274</v>
      </c>
      <c r="B3063" t="s">
        <v>313</v>
      </c>
      <c r="C3063">
        <v>2404</v>
      </c>
      <c r="D3063">
        <v>124</v>
      </c>
      <c r="F3063">
        <v>2023</v>
      </c>
      <c r="G3063">
        <v>682</v>
      </c>
      <c r="H3063">
        <v>501.47</v>
      </c>
      <c r="I3063">
        <v>13702.33</v>
      </c>
      <c r="K3063">
        <v>0.10100000000000001</v>
      </c>
      <c r="L3063">
        <v>2.3999999999999998E-3</v>
      </c>
      <c r="M3063">
        <v>9076.4570000000003</v>
      </c>
      <c r="N3063">
        <v>5.9299999999999999E-2</v>
      </c>
      <c r="O3063">
        <v>6.8289999999999997</v>
      </c>
      <c r="P3063">
        <v>0.11409999999999999</v>
      </c>
      <c r="Q3063">
        <v>152689.391</v>
      </c>
      <c r="R3063" t="s">
        <v>34</v>
      </c>
      <c r="S3063" t="s">
        <v>38</v>
      </c>
      <c r="T3063" t="s">
        <v>28</v>
      </c>
      <c r="V3063" t="s">
        <v>32</v>
      </c>
      <c r="Y3063" t="s">
        <v>152</v>
      </c>
    </row>
    <row r="3064" spans="1:25" x14ac:dyDescent="0.45">
      <c r="A3064" t="s">
        <v>274</v>
      </c>
      <c r="B3064" t="s">
        <v>313</v>
      </c>
      <c r="C3064">
        <v>2404</v>
      </c>
      <c r="D3064">
        <v>124</v>
      </c>
      <c r="F3064">
        <v>2024</v>
      </c>
      <c r="G3064">
        <v>102</v>
      </c>
      <c r="H3064">
        <v>70.5</v>
      </c>
      <c r="I3064">
        <v>1841.39</v>
      </c>
      <c r="K3064">
        <v>6.0000000000000001E-3</v>
      </c>
      <c r="L3064">
        <v>1E-3</v>
      </c>
      <c r="M3064">
        <v>1214.963</v>
      </c>
      <c r="N3064">
        <v>5.9700000000000003E-2</v>
      </c>
      <c r="O3064">
        <v>0.90700000000000003</v>
      </c>
      <c r="P3064">
        <v>0.124</v>
      </c>
      <c r="Q3064">
        <v>20385.277999999998</v>
      </c>
      <c r="R3064" t="s">
        <v>34</v>
      </c>
      <c r="S3064" t="s">
        <v>38</v>
      </c>
      <c r="T3064" t="s">
        <v>28</v>
      </c>
      <c r="V3064" t="s">
        <v>32</v>
      </c>
      <c r="Y3064" t="s">
        <v>152</v>
      </c>
    </row>
    <row r="3065" spans="1:25" x14ac:dyDescent="0.45">
      <c r="A3065" t="s">
        <v>274</v>
      </c>
      <c r="B3065" t="s">
        <v>313</v>
      </c>
      <c r="C3065">
        <v>2404</v>
      </c>
      <c r="D3065">
        <v>131</v>
      </c>
      <c r="F3065">
        <v>2012</v>
      </c>
      <c r="G3065">
        <v>214</v>
      </c>
      <c r="H3065">
        <v>167.54</v>
      </c>
      <c r="I3065">
        <v>7179.07</v>
      </c>
      <c r="K3065">
        <v>2.1000000000000001E-2</v>
      </c>
      <c r="L3065">
        <v>1E-3</v>
      </c>
      <c r="M3065">
        <v>4189.3230000000003</v>
      </c>
      <c r="N3065">
        <v>5.91E-2</v>
      </c>
      <c r="O3065">
        <v>7.9390000000000001</v>
      </c>
      <c r="P3065">
        <v>0.2235</v>
      </c>
      <c r="Q3065">
        <v>70498.554999999993</v>
      </c>
      <c r="R3065" t="s">
        <v>34</v>
      </c>
      <c r="T3065" t="s">
        <v>314</v>
      </c>
      <c r="V3065" t="s">
        <v>40</v>
      </c>
      <c r="Y3065" t="s">
        <v>277</v>
      </c>
    </row>
    <row r="3066" spans="1:25" x14ac:dyDescent="0.45">
      <c r="A3066" t="s">
        <v>274</v>
      </c>
      <c r="B3066" t="s">
        <v>313</v>
      </c>
      <c r="C3066">
        <v>2404</v>
      </c>
      <c r="D3066">
        <v>131</v>
      </c>
      <c r="F3066">
        <v>2013</v>
      </c>
      <c r="G3066">
        <v>1247</v>
      </c>
      <c r="H3066">
        <v>973.48</v>
      </c>
      <c r="I3066">
        <v>42353.29</v>
      </c>
      <c r="K3066">
        <v>0.127</v>
      </c>
      <c r="L3066">
        <v>1E-3</v>
      </c>
      <c r="M3066">
        <v>25119.300999999999</v>
      </c>
      <c r="N3066">
        <v>5.9200000000000003E-2</v>
      </c>
      <c r="O3066">
        <v>2.0049999999999999</v>
      </c>
      <c r="P3066">
        <v>3.49E-2</v>
      </c>
      <c r="Q3066">
        <v>422675.49400000001</v>
      </c>
      <c r="R3066" t="s">
        <v>34</v>
      </c>
      <c r="T3066" t="s">
        <v>28</v>
      </c>
      <c r="V3066" t="s">
        <v>40</v>
      </c>
      <c r="Y3066" t="s">
        <v>277</v>
      </c>
    </row>
    <row r="3067" spans="1:25" x14ac:dyDescent="0.45">
      <c r="A3067" t="s">
        <v>274</v>
      </c>
      <c r="B3067" t="s">
        <v>313</v>
      </c>
      <c r="C3067">
        <v>2404</v>
      </c>
      <c r="D3067">
        <v>131</v>
      </c>
      <c r="F3067">
        <v>2014</v>
      </c>
      <c r="G3067">
        <v>1846</v>
      </c>
      <c r="H3067">
        <v>1463.55</v>
      </c>
      <c r="I3067">
        <v>63484.62</v>
      </c>
      <c r="K3067">
        <v>0.192</v>
      </c>
      <c r="L3067">
        <v>1E-3</v>
      </c>
      <c r="M3067">
        <v>38095.432000000001</v>
      </c>
      <c r="N3067">
        <v>5.9200000000000003E-2</v>
      </c>
      <c r="O3067">
        <v>3.3839999999999999</v>
      </c>
      <c r="P3067">
        <v>2.35E-2</v>
      </c>
      <c r="Q3067">
        <v>641024.99600000004</v>
      </c>
      <c r="R3067" t="s">
        <v>34</v>
      </c>
      <c r="T3067" t="s">
        <v>28</v>
      </c>
      <c r="V3067" t="s">
        <v>40</v>
      </c>
      <c r="Y3067" t="s">
        <v>277</v>
      </c>
    </row>
    <row r="3068" spans="1:25" x14ac:dyDescent="0.45">
      <c r="A3068" t="s">
        <v>274</v>
      </c>
      <c r="B3068" t="s">
        <v>313</v>
      </c>
      <c r="C3068">
        <v>2404</v>
      </c>
      <c r="D3068">
        <v>131</v>
      </c>
      <c r="F3068">
        <v>2015</v>
      </c>
      <c r="G3068">
        <v>2460</v>
      </c>
      <c r="H3068">
        <v>2078.21</v>
      </c>
      <c r="I3068">
        <v>92729.12</v>
      </c>
      <c r="K3068">
        <v>0.27600000000000002</v>
      </c>
      <c r="L3068">
        <v>1E-3</v>
      </c>
      <c r="M3068">
        <v>54730.125</v>
      </c>
      <c r="N3068">
        <v>5.9200000000000003E-2</v>
      </c>
      <c r="O3068">
        <v>4.0519999999999996</v>
      </c>
      <c r="P3068">
        <v>1.47E-2</v>
      </c>
      <c r="Q3068">
        <v>920933.80700000003</v>
      </c>
      <c r="R3068" t="s">
        <v>34</v>
      </c>
      <c r="T3068" t="s">
        <v>28</v>
      </c>
      <c r="V3068" t="s">
        <v>40</v>
      </c>
      <c r="Y3068" t="s">
        <v>297</v>
      </c>
    </row>
    <row r="3069" spans="1:25" x14ac:dyDescent="0.45">
      <c r="A3069" t="s">
        <v>274</v>
      </c>
      <c r="B3069" t="s">
        <v>313</v>
      </c>
      <c r="C3069">
        <v>2404</v>
      </c>
      <c r="D3069">
        <v>131</v>
      </c>
      <c r="F3069">
        <v>2016</v>
      </c>
      <c r="G3069">
        <v>1718</v>
      </c>
      <c r="H3069">
        <v>1379.73</v>
      </c>
      <c r="I3069">
        <v>58223.59</v>
      </c>
      <c r="K3069">
        <v>0.17699999999999999</v>
      </c>
      <c r="L3069">
        <v>1E-3</v>
      </c>
      <c r="M3069">
        <v>34985.599999999999</v>
      </c>
      <c r="N3069">
        <v>5.9200000000000003E-2</v>
      </c>
      <c r="O3069">
        <v>2.5030000000000001</v>
      </c>
      <c r="P3069">
        <v>1.89E-2</v>
      </c>
      <c r="Q3069">
        <v>588725.60699999996</v>
      </c>
      <c r="R3069" t="s">
        <v>34</v>
      </c>
      <c r="T3069" t="s">
        <v>28</v>
      </c>
      <c r="V3069" t="s">
        <v>40</v>
      </c>
      <c r="Y3069" t="s">
        <v>297</v>
      </c>
    </row>
    <row r="3070" spans="1:25" x14ac:dyDescent="0.45">
      <c r="A3070" t="s">
        <v>274</v>
      </c>
      <c r="B3070" t="s">
        <v>313</v>
      </c>
      <c r="C3070">
        <v>2404</v>
      </c>
      <c r="D3070">
        <v>131</v>
      </c>
      <c r="F3070">
        <v>2017</v>
      </c>
      <c r="G3070">
        <v>1029</v>
      </c>
      <c r="H3070">
        <v>604.71</v>
      </c>
      <c r="I3070">
        <v>22913.43</v>
      </c>
      <c r="K3070">
        <v>7.1999999999999995E-2</v>
      </c>
      <c r="L3070">
        <v>1E-3</v>
      </c>
      <c r="M3070">
        <v>14194.164000000001</v>
      </c>
      <c r="N3070">
        <v>5.9299999999999999E-2</v>
      </c>
      <c r="O3070">
        <v>1.3029999999999999</v>
      </c>
      <c r="P3070">
        <v>4.4200000000000003E-2</v>
      </c>
      <c r="Q3070">
        <v>238855.04199999999</v>
      </c>
      <c r="R3070" t="s">
        <v>34</v>
      </c>
      <c r="T3070" t="s">
        <v>28</v>
      </c>
      <c r="V3070" t="s">
        <v>40</v>
      </c>
      <c r="Y3070" t="s">
        <v>299</v>
      </c>
    </row>
    <row r="3071" spans="1:25" x14ac:dyDescent="0.45">
      <c r="A3071" t="s">
        <v>274</v>
      </c>
      <c r="B3071" t="s">
        <v>313</v>
      </c>
      <c r="C3071">
        <v>2404</v>
      </c>
      <c r="D3071">
        <v>131</v>
      </c>
      <c r="F3071">
        <v>2018</v>
      </c>
      <c r="G3071">
        <v>1132</v>
      </c>
      <c r="H3071">
        <v>840.52</v>
      </c>
      <c r="I3071">
        <v>31075.62</v>
      </c>
      <c r="K3071">
        <v>9.8000000000000004E-2</v>
      </c>
      <c r="L3071">
        <v>1E-3</v>
      </c>
      <c r="M3071">
        <v>19508.053</v>
      </c>
      <c r="N3071">
        <v>5.91E-2</v>
      </c>
      <c r="O3071">
        <v>1.3580000000000001</v>
      </c>
      <c r="P3071">
        <v>2.3699999999999999E-2</v>
      </c>
      <c r="Q3071">
        <v>328269.65899999999</v>
      </c>
      <c r="R3071" t="s">
        <v>34</v>
      </c>
      <c r="T3071" t="s">
        <v>28</v>
      </c>
      <c r="V3071" t="s">
        <v>40</v>
      </c>
      <c r="Y3071" t="s">
        <v>299</v>
      </c>
    </row>
    <row r="3072" spans="1:25" x14ac:dyDescent="0.45">
      <c r="A3072" t="s">
        <v>274</v>
      </c>
      <c r="B3072" t="s">
        <v>313</v>
      </c>
      <c r="C3072">
        <v>2404</v>
      </c>
      <c r="D3072">
        <v>131</v>
      </c>
      <c r="F3072">
        <v>2019</v>
      </c>
      <c r="G3072">
        <v>453</v>
      </c>
      <c r="H3072">
        <v>229.96</v>
      </c>
      <c r="I3072">
        <v>8498.7199999999993</v>
      </c>
      <c r="K3072">
        <v>2.7E-2</v>
      </c>
      <c r="L3072">
        <v>1E-3</v>
      </c>
      <c r="M3072">
        <v>5380.1189999999997</v>
      </c>
      <c r="N3072">
        <v>5.9299999999999999E-2</v>
      </c>
      <c r="O3072">
        <v>0.51600000000000001</v>
      </c>
      <c r="P3072">
        <v>3.9899999999999998E-2</v>
      </c>
      <c r="Q3072">
        <v>90534.044999999998</v>
      </c>
      <c r="R3072" t="s">
        <v>34</v>
      </c>
      <c r="T3072" t="s">
        <v>28</v>
      </c>
      <c r="V3072" t="s">
        <v>40</v>
      </c>
      <c r="Y3072" t="s">
        <v>299</v>
      </c>
    </row>
    <row r="3073" spans="1:25" x14ac:dyDescent="0.45">
      <c r="A3073" t="s">
        <v>274</v>
      </c>
      <c r="B3073" t="s">
        <v>313</v>
      </c>
      <c r="C3073">
        <v>2404</v>
      </c>
      <c r="D3073">
        <v>131</v>
      </c>
      <c r="F3073">
        <v>2020</v>
      </c>
      <c r="G3073">
        <v>778</v>
      </c>
      <c r="H3073">
        <v>320.04000000000002</v>
      </c>
      <c r="I3073">
        <v>8660.8799999999992</v>
      </c>
      <c r="K3073">
        <v>0.03</v>
      </c>
      <c r="L3073">
        <v>1E-3</v>
      </c>
      <c r="M3073">
        <v>5942.3360000000002</v>
      </c>
      <c r="N3073">
        <v>5.9299999999999999E-2</v>
      </c>
      <c r="O3073">
        <v>0.51400000000000001</v>
      </c>
      <c r="P3073">
        <v>3.1399999999999997E-2</v>
      </c>
      <c r="Q3073">
        <v>99994.403000000006</v>
      </c>
      <c r="R3073" t="s">
        <v>34</v>
      </c>
      <c r="T3073" t="s">
        <v>28</v>
      </c>
      <c r="V3073" t="s">
        <v>40</v>
      </c>
      <c r="Y3073" t="s">
        <v>147</v>
      </c>
    </row>
    <row r="3074" spans="1:25" x14ac:dyDescent="0.45">
      <c r="A3074" t="s">
        <v>274</v>
      </c>
      <c r="B3074" t="s">
        <v>313</v>
      </c>
      <c r="C3074">
        <v>2404</v>
      </c>
      <c r="D3074">
        <v>131</v>
      </c>
      <c r="F3074">
        <v>2021</v>
      </c>
      <c r="G3074">
        <v>880</v>
      </c>
      <c r="H3074">
        <v>520.79</v>
      </c>
      <c r="I3074">
        <v>15771.75</v>
      </c>
      <c r="K3074">
        <v>5.1999999999999998E-2</v>
      </c>
      <c r="L3074">
        <v>1E-3</v>
      </c>
      <c r="M3074">
        <v>10296.986000000001</v>
      </c>
      <c r="N3074">
        <v>5.9299999999999999E-2</v>
      </c>
      <c r="O3074">
        <v>0.746</v>
      </c>
      <c r="P3074">
        <v>2.2499999999999999E-2</v>
      </c>
      <c r="Q3074">
        <v>173284.99400000001</v>
      </c>
      <c r="R3074" t="s">
        <v>34</v>
      </c>
      <c r="T3074" t="s">
        <v>28</v>
      </c>
      <c r="V3074" t="s">
        <v>40</v>
      </c>
      <c r="Y3074" t="s">
        <v>152</v>
      </c>
    </row>
    <row r="3075" spans="1:25" x14ac:dyDescent="0.45">
      <c r="A3075" t="s">
        <v>274</v>
      </c>
      <c r="B3075" t="s">
        <v>313</v>
      </c>
      <c r="C3075">
        <v>2404</v>
      </c>
      <c r="D3075">
        <v>131</v>
      </c>
      <c r="F3075">
        <v>2022</v>
      </c>
      <c r="G3075">
        <v>1343</v>
      </c>
      <c r="H3075">
        <v>1023.2</v>
      </c>
      <c r="I3075">
        <v>33177.89</v>
      </c>
      <c r="K3075">
        <v>0.107</v>
      </c>
      <c r="L3075">
        <v>1E-3</v>
      </c>
      <c r="M3075">
        <v>21185.212</v>
      </c>
      <c r="N3075">
        <v>5.9299999999999999E-2</v>
      </c>
      <c r="O3075">
        <v>1.4330000000000001</v>
      </c>
      <c r="P3075">
        <v>1.3899999999999999E-2</v>
      </c>
      <c r="Q3075">
        <v>356465.71899999998</v>
      </c>
      <c r="R3075" t="s">
        <v>34</v>
      </c>
      <c r="T3075" t="s">
        <v>28</v>
      </c>
      <c r="V3075" t="s">
        <v>40</v>
      </c>
      <c r="Y3075" t="s">
        <v>152</v>
      </c>
    </row>
    <row r="3076" spans="1:25" x14ac:dyDescent="0.45">
      <c r="A3076" t="s">
        <v>274</v>
      </c>
      <c r="B3076" t="s">
        <v>313</v>
      </c>
      <c r="C3076">
        <v>2404</v>
      </c>
      <c r="D3076">
        <v>131</v>
      </c>
      <c r="F3076">
        <v>2023</v>
      </c>
      <c r="G3076">
        <v>521</v>
      </c>
      <c r="H3076">
        <v>337.31</v>
      </c>
      <c r="I3076">
        <v>10396.19</v>
      </c>
      <c r="K3076">
        <v>3.4000000000000002E-2</v>
      </c>
      <c r="L3076">
        <v>1E-3</v>
      </c>
      <c r="M3076">
        <v>6770.0010000000002</v>
      </c>
      <c r="N3076">
        <v>5.9299999999999999E-2</v>
      </c>
      <c r="O3076">
        <v>0.55000000000000004</v>
      </c>
      <c r="P3076">
        <v>2.4400000000000002E-2</v>
      </c>
      <c r="Q3076">
        <v>113913.46400000001</v>
      </c>
      <c r="R3076" t="s">
        <v>34</v>
      </c>
      <c r="T3076" t="s">
        <v>28</v>
      </c>
      <c r="V3076" t="s">
        <v>40</v>
      </c>
      <c r="Y3076" t="s">
        <v>152</v>
      </c>
    </row>
    <row r="3077" spans="1:25" x14ac:dyDescent="0.45">
      <c r="A3077" t="s">
        <v>274</v>
      </c>
      <c r="B3077" t="s">
        <v>313</v>
      </c>
      <c r="C3077">
        <v>2404</v>
      </c>
      <c r="D3077">
        <v>131</v>
      </c>
      <c r="F3077">
        <v>2024</v>
      </c>
      <c r="G3077">
        <v>123</v>
      </c>
      <c r="H3077">
        <v>74.61</v>
      </c>
      <c r="I3077">
        <v>1881.75</v>
      </c>
      <c r="K3077">
        <v>7.0000000000000001E-3</v>
      </c>
      <c r="L3077">
        <v>1E-3</v>
      </c>
      <c r="M3077">
        <v>1304.758</v>
      </c>
      <c r="N3077">
        <v>5.9299999999999999E-2</v>
      </c>
      <c r="O3077">
        <v>0.11899999999999999</v>
      </c>
      <c r="P3077">
        <v>2.7099999999999999E-2</v>
      </c>
      <c r="Q3077">
        <v>21951.065999999999</v>
      </c>
      <c r="R3077" t="s">
        <v>34</v>
      </c>
      <c r="T3077" t="s">
        <v>28</v>
      </c>
      <c r="V3077" t="s">
        <v>40</v>
      </c>
      <c r="Y3077" t="s">
        <v>152</v>
      </c>
    </row>
    <row r="3078" spans="1:25" x14ac:dyDescent="0.45">
      <c r="A3078" t="s">
        <v>274</v>
      </c>
      <c r="B3078" t="s">
        <v>313</v>
      </c>
      <c r="C3078">
        <v>2404</v>
      </c>
      <c r="D3078">
        <v>132</v>
      </c>
      <c r="F3078">
        <v>2012</v>
      </c>
      <c r="G3078">
        <v>233</v>
      </c>
      <c r="H3078">
        <v>182.64</v>
      </c>
      <c r="I3078">
        <v>7760.97</v>
      </c>
      <c r="K3078">
        <v>2.3E-2</v>
      </c>
      <c r="L3078">
        <v>1E-3</v>
      </c>
      <c r="M3078">
        <v>4548.7079999999996</v>
      </c>
      <c r="N3078">
        <v>5.9200000000000003E-2</v>
      </c>
      <c r="O3078">
        <v>0.56399999999999995</v>
      </c>
      <c r="P3078">
        <v>3.6600000000000001E-2</v>
      </c>
      <c r="Q3078">
        <v>76540.869000000006</v>
      </c>
      <c r="R3078" t="s">
        <v>34</v>
      </c>
      <c r="T3078" t="s">
        <v>315</v>
      </c>
      <c r="V3078" t="s">
        <v>40</v>
      </c>
      <c r="Y3078" t="s">
        <v>277</v>
      </c>
    </row>
    <row r="3079" spans="1:25" x14ac:dyDescent="0.45">
      <c r="A3079" t="s">
        <v>274</v>
      </c>
      <c r="B3079" t="s">
        <v>313</v>
      </c>
      <c r="C3079">
        <v>2404</v>
      </c>
      <c r="D3079">
        <v>132</v>
      </c>
      <c r="F3079">
        <v>2013</v>
      </c>
      <c r="G3079">
        <v>1276</v>
      </c>
      <c r="H3079">
        <v>991.95</v>
      </c>
      <c r="I3079">
        <v>43975.61</v>
      </c>
      <c r="K3079">
        <v>0.13100000000000001</v>
      </c>
      <c r="L3079">
        <v>1E-3</v>
      </c>
      <c r="M3079">
        <v>25995.159</v>
      </c>
      <c r="N3079">
        <v>5.9200000000000003E-2</v>
      </c>
      <c r="O3079">
        <v>1.9790000000000001</v>
      </c>
      <c r="P3079">
        <v>4.0099999999999997E-2</v>
      </c>
      <c r="Q3079">
        <v>437425.60800000001</v>
      </c>
      <c r="R3079" t="s">
        <v>34</v>
      </c>
      <c r="T3079" t="s">
        <v>28</v>
      </c>
      <c r="V3079" t="s">
        <v>40</v>
      </c>
      <c r="Y3079" t="s">
        <v>277</v>
      </c>
    </row>
    <row r="3080" spans="1:25" x14ac:dyDescent="0.45">
      <c r="A3080" t="s">
        <v>274</v>
      </c>
      <c r="B3080" t="s">
        <v>313</v>
      </c>
      <c r="C3080">
        <v>2404</v>
      </c>
      <c r="D3080">
        <v>132</v>
      </c>
      <c r="F3080">
        <v>2014</v>
      </c>
      <c r="G3080">
        <v>1548</v>
      </c>
      <c r="H3080">
        <v>1198.1500000000001</v>
      </c>
      <c r="I3080">
        <v>52206.07</v>
      </c>
      <c r="K3080">
        <v>0.159</v>
      </c>
      <c r="L3080">
        <v>1E-3</v>
      </c>
      <c r="M3080">
        <v>31405.293000000001</v>
      </c>
      <c r="N3080">
        <v>5.9200000000000003E-2</v>
      </c>
      <c r="O3080">
        <v>2.6019999999999999</v>
      </c>
      <c r="P3080">
        <v>1.9699999999999999E-2</v>
      </c>
      <c r="Q3080">
        <v>528450.37</v>
      </c>
      <c r="R3080" t="s">
        <v>34</v>
      </c>
      <c r="T3080" t="s">
        <v>28</v>
      </c>
      <c r="V3080" t="s">
        <v>40</v>
      </c>
      <c r="Y3080" t="s">
        <v>277</v>
      </c>
    </row>
    <row r="3081" spans="1:25" x14ac:dyDescent="0.45">
      <c r="A3081" t="s">
        <v>274</v>
      </c>
      <c r="B3081" t="s">
        <v>313</v>
      </c>
      <c r="C3081">
        <v>2404</v>
      </c>
      <c r="D3081">
        <v>132</v>
      </c>
      <c r="F3081">
        <v>2015</v>
      </c>
      <c r="G3081">
        <v>2513</v>
      </c>
      <c r="H3081">
        <v>2112.91</v>
      </c>
      <c r="I3081">
        <v>94813.96</v>
      </c>
      <c r="K3081">
        <v>0.28499999999999998</v>
      </c>
      <c r="L3081">
        <v>1E-3</v>
      </c>
      <c r="M3081">
        <v>56379.904999999999</v>
      </c>
      <c r="N3081">
        <v>5.9200000000000003E-2</v>
      </c>
      <c r="O3081">
        <v>4.2869999999999999</v>
      </c>
      <c r="P3081">
        <v>1.2699999999999999E-2</v>
      </c>
      <c r="Q3081">
        <v>948717.47</v>
      </c>
      <c r="R3081" t="s">
        <v>34</v>
      </c>
      <c r="T3081" t="s">
        <v>28</v>
      </c>
      <c r="V3081" t="s">
        <v>40</v>
      </c>
      <c r="Y3081" t="s">
        <v>297</v>
      </c>
    </row>
    <row r="3082" spans="1:25" x14ac:dyDescent="0.45">
      <c r="A3082" t="s">
        <v>274</v>
      </c>
      <c r="B3082" t="s">
        <v>313</v>
      </c>
      <c r="C3082">
        <v>2404</v>
      </c>
      <c r="D3082">
        <v>132</v>
      </c>
      <c r="F3082">
        <v>2016</v>
      </c>
      <c r="G3082">
        <v>1796</v>
      </c>
      <c r="H3082">
        <v>1432.09</v>
      </c>
      <c r="I3082">
        <v>62454.89</v>
      </c>
      <c r="K3082">
        <v>0.187</v>
      </c>
      <c r="L3082">
        <v>1E-3</v>
      </c>
      <c r="M3082">
        <v>37035.665000000001</v>
      </c>
      <c r="N3082">
        <v>5.9200000000000003E-2</v>
      </c>
      <c r="O3082">
        <v>2.6120000000000001</v>
      </c>
      <c r="P3082">
        <v>1.6199999999999999E-2</v>
      </c>
      <c r="Q3082">
        <v>623221.96299999999</v>
      </c>
      <c r="R3082" t="s">
        <v>34</v>
      </c>
      <c r="T3082" t="s">
        <v>28</v>
      </c>
      <c r="V3082" t="s">
        <v>40</v>
      </c>
      <c r="Y3082" t="s">
        <v>297</v>
      </c>
    </row>
    <row r="3083" spans="1:25" x14ac:dyDescent="0.45">
      <c r="A3083" t="s">
        <v>274</v>
      </c>
      <c r="B3083" t="s">
        <v>313</v>
      </c>
      <c r="C3083">
        <v>2404</v>
      </c>
      <c r="D3083">
        <v>132</v>
      </c>
      <c r="F3083">
        <v>2017</v>
      </c>
      <c r="G3083">
        <v>910</v>
      </c>
      <c r="H3083">
        <v>537.03</v>
      </c>
      <c r="I3083">
        <v>20812.39</v>
      </c>
      <c r="K3083">
        <v>6.4000000000000001E-2</v>
      </c>
      <c r="L3083">
        <v>1E-3</v>
      </c>
      <c r="M3083">
        <v>12727.894</v>
      </c>
      <c r="N3083">
        <v>5.9299999999999999E-2</v>
      </c>
      <c r="O3083">
        <v>1.0189999999999999</v>
      </c>
      <c r="P3083">
        <v>2.41E-2</v>
      </c>
      <c r="Q3083">
        <v>214178.677</v>
      </c>
      <c r="R3083" t="s">
        <v>34</v>
      </c>
      <c r="T3083" t="s">
        <v>28</v>
      </c>
      <c r="V3083" t="s">
        <v>40</v>
      </c>
      <c r="Y3083" t="s">
        <v>299</v>
      </c>
    </row>
    <row r="3084" spans="1:25" x14ac:dyDescent="0.45">
      <c r="A3084" t="s">
        <v>274</v>
      </c>
      <c r="B3084" t="s">
        <v>313</v>
      </c>
      <c r="C3084">
        <v>2404</v>
      </c>
      <c r="D3084">
        <v>132</v>
      </c>
      <c r="F3084">
        <v>2018</v>
      </c>
      <c r="G3084">
        <v>1173</v>
      </c>
      <c r="H3084">
        <v>868.8</v>
      </c>
      <c r="I3084">
        <v>32132.87</v>
      </c>
      <c r="K3084">
        <v>0.10100000000000001</v>
      </c>
      <c r="L3084">
        <v>1E-3</v>
      </c>
      <c r="M3084">
        <v>19915.681</v>
      </c>
      <c r="N3084">
        <v>5.9299999999999999E-2</v>
      </c>
      <c r="O3084">
        <v>1.2629999999999999</v>
      </c>
      <c r="P3084">
        <v>1.46E-2</v>
      </c>
      <c r="Q3084">
        <v>335114.24900000001</v>
      </c>
      <c r="R3084" t="s">
        <v>34</v>
      </c>
      <c r="T3084" t="s">
        <v>28</v>
      </c>
      <c r="V3084" t="s">
        <v>40</v>
      </c>
      <c r="Y3084" t="s">
        <v>299</v>
      </c>
    </row>
    <row r="3085" spans="1:25" x14ac:dyDescent="0.45">
      <c r="A3085" t="s">
        <v>274</v>
      </c>
      <c r="B3085" t="s">
        <v>313</v>
      </c>
      <c r="C3085">
        <v>2404</v>
      </c>
      <c r="D3085">
        <v>132</v>
      </c>
      <c r="F3085">
        <v>2019</v>
      </c>
      <c r="G3085">
        <v>370</v>
      </c>
      <c r="H3085">
        <v>187.88</v>
      </c>
      <c r="I3085">
        <v>6893.02</v>
      </c>
      <c r="K3085">
        <v>2.1999999999999999E-2</v>
      </c>
      <c r="L3085">
        <v>1E-3</v>
      </c>
      <c r="M3085">
        <v>4306.2120000000004</v>
      </c>
      <c r="N3085">
        <v>5.9299999999999999E-2</v>
      </c>
      <c r="O3085">
        <v>0.33800000000000002</v>
      </c>
      <c r="P3085">
        <v>2.3099999999999999E-2</v>
      </c>
      <c r="Q3085">
        <v>72456.221999999994</v>
      </c>
      <c r="R3085" t="s">
        <v>34</v>
      </c>
      <c r="T3085" t="s">
        <v>28</v>
      </c>
      <c r="V3085" t="s">
        <v>40</v>
      </c>
      <c r="Y3085" t="s">
        <v>299</v>
      </c>
    </row>
    <row r="3086" spans="1:25" x14ac:dyDescent="0.45">
      <c r="A3086" t="s">
        <v>274</v>
      </c>
      <c r="B3086" t="s">
        <v>313</v>
      </c>
      <c r="C3086">
        <v>2404</v>
      </c>
      <c r="D3086">
        <v>132</v>
      </c>
      <c r="F3086">
        <v>2020</v>
      </c>
      <c r="G3086">
        <v>786</v>
      </c>
      <c r="H3086">
        <v>331.44</v>
      </c>
      <c r="I3086">
        <v>8868.7800000000007</v>
      </c>
      <c r="K3086">
        <v>3.1E-2</v>
      </c>
      <c r="L3086">
        <v>1E-3</v>
      </c>
      <c r="M3086">
        <v>6051.5450000000001</v>
      </c>
      <c r="N3086">
        <v>5.9299999999999999E-2</v>
      </c>
      <c r="O3086">
        <v>0.49099999999999999</v>
      </c>
      <c r="P3086">
        <v>2.2100000000000002E-2</v>
      </c>
      <c r="Q3086">
        <v>101833.61199999999</v>
      </c>
      <c r="R3086" t="s">
        <v>34</v>
      </c>
      <c r="T3086" t="s">
        <v>28</v>
      </c>
      <c r="V3086" t="s">
        <v>40</v>
      </c>
      <c r="Y3086" t="s">
        <v>147</v>
      </c>
    </row>
    <row r="3087" spans="1:25" x14ac:dyDescent="0.45">
      <c r="A3087" t="s">
        <v>274</v>
      </c>
      <c r="B3087" t="s">
        <v>313</v>
      </c>
      <c r="C3087">
        <v>2404</v>
      </c>
      <c r="D3087">
        <v>132</v>
      </c>
      <c r="F3087">
        <v>2021</v>
      </c>
      <c r="G3087">
        <v>823</v>
      </c>
      <c r="H3087">
        <v>447.91</v>
      </c>
      <c r="I3087">
        <v>12651.12</v>
      </c>
      <c r="K3087">
        <v>4.2999999999999997E-2</v>
      </c>
      <c r="L3087">
        <v>1E-3</v>
      </c>
      <c r="M3087">
        <v>8447.1949999999997</v>
      </c>
      <c r="N3087">
        <v>5.9299999999999999E-2</v>
      </c>
      <c r="O3087">
        <v>0.65100000000000002</v>
      </c>
      <c r="P3087">
        <v>1.89E-2</v>
      </c>
      <c r="Q3087">
        <v>142141.098</v>
      </c>
      <c r="R3087" t="s">
        <v>34</v>
      </c>
      <c r="T3087" t="s">
        <v>28</v>
      </c>
      <c r="V3087" t="s">
        <v>40</v>
      </c>
      <c r="Y3087" t="s">
        <v>152</v>
      </c>
    </row>
    <row r="3088" spans="1:25" x14ac:dyDescent="0.45">
      <c r="A3088" t="s">
        <v>274</v>
      </c>
      <c r="B3088" t="s">
        <v>313</v>
      </c>
      <c r="C3088">
        <v>2404</v>
      </c>
      <c r="D3088">
        <v>132</v>
      </c>
      <c r="F3088">
        <v>2022</v>
      </c>
      <c r="G3088">
        <v>1357</v>
      </c>
      <c r="H3088">
        <v>1032.7</v>
      </c>
      <c r="I3088">
        <v>33788.86</v>
      </c>
      <c r="K3088">
        <v>0.109</v>
      </c>
      <c r="L3088">
        <v>1E-3</v>
      </c>
      <c r="M3088">
        <v>21524.054</v>
      </c>
      <c r="N3088">
        <v>5.9299999999999999E-2</v>
      </c>
      <c r="O3088">
        <v>1.528</v>
      </c>
      <c r="P3088">
        <v>1.21E-2</v>
      </c>
      <c r="Q3088">
        <v>362207.96500000003</v>
      </c>
      <c r="R3088" t="s">
        <v>34</v>
      </c>
      <c r="T3088" t="s">
        <v>28</v>
      </c>
      <c r="V3088" t="s">
        <v>40</v>
      </c>
      <c r="Y3088" t="s">
        <v>152</v>
      </c>
    </row>
    <row r="3089" spans="1:25" x14ac:dyDescent="0.45">
      <c r="A3089" t="s">
        <v>274</v>
      </c>
      <c r="B3089" t="s">
        <v>313</v>
      </c>
      <c r="C3089">
        <v>2404</v>
      </c>
      <c r="D3089">
        <v>132</v>
      </c>
      <c r="F3089">
        <v>2023</v>
      </c>
      <c r="G3089">
        <v>379</v>
      </c>
      <c r="H3089">
        <v>213.09</v>
      </c>
      <c r="I3089">
        <v>6170.57</v>
      </c>
      <c r="K3089">
        <v>2.1000000000000001E-2</v>
      </c>
      <c r="L3089">
        <v>1E-3</v>
      </c>
      <c r="M3089">
        <v>4103.9560000000001</v>
      </c>
      <c r="N3089">
        <v>5.9299999999999999E-2</v>
      </c>
      <c r="O3089">
        <v>0.39500000000000002</v>
      </c>
      <c r="P3089">
        <v>3.0800000000000001E-2</v>
      </c>
      <c r="Q3089">
        <v>69053.354000000007</v>
      </c>
      <c r="R3089" t="s">
        <v>34</v>
      </c>
      <c r="T3089" t="s">
        <v>28</v>
      </c>
      <c r="V3089" t="s">
        <v>40</v>
      </c>
      <c r="Y3089" t="s">
        <v>152</v>
      </c>
    </row>
    <row r="3090" spans="1:25" x14ac:dyDescent="0.45">
      <c r="A3090" t="s">
        <v>274</v>
      </c>
      <c r="B3090" t="s">
        <v>313</v>
      </c>
      <c r="C3090">
        <v>2404</v>
      </c>
      <c r="D3090">
        <v>132</v>
      </c>
      <c r="F3090">
        <v>2024</v>
      </c>
      <c r="G3090">
        <v>121</v>
      </c>
      <c r="H3090">
        <v>66.62</v>
      </c>
      <c r="I3090">
        <v>1570.63</v>
      </c>
      <c r="K3090">
        <v>6.0000000000000001E-3</v>
      </c>
      <c r="L3090">
        <v>1E-3</v>
      </c>
      <c r="M3090">
        <v>1128.259</v>
      </c>
      <c r="N3090">
        <v>5.9400000000000001E-2</v>
      </c>
      <c r="O3090">
        <v>9.2999999999999999E-2</v>
      </c>
      <c r="P3090">
        <v>2.5899999999999999E-2</v>
      </c>
      <c r="Q3090">
        <v>18982.135999999999</v>
      </c>
      <c r="R3090" t="s">
        <v>34</v>
      </c>
      <c r="T3090" t="s">
        <v>28</v>
      </c>
      <c r="V3090" t="s">
        <v>40</v>
      </c>
      <c r="Y3090" t="s">
        <v>152</v>
      </c>
    </row>
    <row r="3091" spans="1:25" x14ac:dyDescent="0.45">
      <c r="A3091" t="s">
        <v>274</v>
      </c>
      <c r="B3091" t="s">
        <v>313</v>
      </c>
      <c r="C3091">
        <v>2404</v>
      </c>
      <c r="D3091">
        <v>133</v>
      </c>
      <c r="F3091">
        <v>2012</v>
      </c>
      <c r="G3091">
        <v>251</v>
      </c>
      <c r="H3091">
        <v>205.64</v>
      </c>
      <c r="I3091">
        <v>8957.02</v>
      </c>
      <c r="K3091">
        <v>2.5000000000000001E-2</v>
      </c>
      <c r="L3091">
        <v>1E-3</v>
      </c>
      <c r="M3091">
        <v>5049.9889999999996</v>
      </c>
      <c r="N3091">
        <v>5.9200000000000003E-2</v>
      </c>
      <c r="O3091">
        <v>0.42099999999999999</v>
      </c>
      <c r="P3091">
        <v>2.24E-2</v>
      </c>
      <c r="Q3091">
        <v>84985.638000000006</v>
      </c>
      <c r="R3091" t="s">
        <v>34</v>
      </c>
      <c r="T3091" t="s">
        <v>316</v>
      </c>
      <c r="V3091" t="s">
        <v>40</v>
      </c>
      <c r="Y3091" t="s">
        <v>277</v>
      </c>
    </row>
    <row r="3092" spans="1:25" x14ac:dyDescent="0.45">
      <c r="A3092" t="s">
        <v>274</v>
      </c>
      <c r="B3092" t="s">
        <v>313</v>
      </c>
      <c r="C3092">
        <v>2404</v>
      </c>
      <c r="D3092">
        <v>133</v>
      </c>
      <c r="F3092">
        <v>2013</v>
      </c>
      <c r="G3092">
        <v>1166</v>
      </c>
      <c r="H3092">
        <v>895.66</v>
      </c>
      <c r="I3092">
        <v>38899.19</v>
      </c>
      <c r="K3092">
        <v>0.112</v>
      </c>
      <c r="L3092">
        <v>1E-3</v>
      </c>
      <c r="M3092">
        <v>22263.647000000001</v>
      </c>
      <c r="N3092">
        <v>5.9200000000000003E-2</v>
      </c>
      <c r="O3092">
        <v>1.704</v>
      </c>
      <c r="P3092">
        <v>3.3500000000000002E-2</v>
      </c>
      <c r="Q3092">
        <v>374653.61800000002</v>
      </c>
      <c r="R3092" t="s">
        <v>34</v>
      </c>
      <c r="T3092" t="s">
        <v>28</v>
      </c>
      <c r="V3092" t="s">
        <v>40</v>
      </c>
      <c r="Y3092" t="s">
        <v>277</v>
      </c>
    </row>
    <row r="3093" spans="1:25" x14ac:dyDescent="0.45">
      <c r="A3093" t="s">
        <v>274</v>
      </c>
      <c r="B3093" t="s">
        <v>313</v>
      </c>
      <c r="C3093">
        <v>2404</v>
      </c>
      <c r="D3093">
        <v>133</v>
      </c>
      <c r="F3093">
        <v>2014</v>
      </c>
      <c r="G3093">
        <v>1836</v>
      </c>
      <c r="H3093">
        <v>1459.19</v>
      </c>
      <c r="I3093">
        <v>63674.28</v>
      </c>
      <c r="K3093">
        <v>0.185</v>
      </c>
      <c r="L3093">
        <v>1E-3</v>
      </c>
      <c r="M3093">
        <v>36695.095000000001</v>
      </c>
      <c r="N3093">
        <v>5.9200000000000003E-2</v>
      </c>
      <c r="O3093">
        <v>2.5739999999999998</v>
      </c>
      <c r="P3093">
        <v>1.3100000000000001E-2</v>
      </c>
      <c r="Q3093">
        <v>617495.70200000005</v>
      </c>
      <c r="R3093" t="s">
        <v>34</v>
      </c>
      <c r="T3093" t="s">
        <v>28</v>
      </c>
      <c r="V3093" t="s">
        <v>40</v>
      </c>
      <c r="Y3093" t="s">
        <v>277</v>
      </c>
    </row>
    <row r="3094" spans="1:25" x14ac:dyDescent="0.45">
      <c r="A3094" t="s">
        <v>274</v>
      </c>
      <c r="B3094" t="s">
        <v>313</v>
      </c>
      <c r="C3094">
        <v>2404</v>
      </c>
      <c r="D3094">
        <v>133</v>
      </c>
      <c r="F3094">
        <v>2015</v>
      </c>
      <c r="G3094">
        <v>2398</v>
      </c>
      <c r="H3094">
        <v>2034.07</v>
      </c>
      <c r="I3094">
        <v>89877.06</v>
      </c>
      <c r="K3094">
        <v>0.26</v>
      </c>
      <c r="L3094">
        <v>1E-3</v>
      </c>
      <c r="M3094">
        <v>51557.063000000002</v>
      </c>
      <c r="N3094">
        <v>5.9200000000000003E-2</v>
      </c>
      <c r="O3094">
        <v>3.2370000000000001</v>
      </c>
      <c r="P3094">
        <v>1.04E-2</v>
      </c>
      <c r="Q3094">
        <v>867572.77599999995</v>
      </c>
      <c r="R3094" t="s">
        <v>34</v>
      </c>
      <c r="T3094" t="s">
        <v>28</v>
      </c>
      <c r="V3094" t="s">
        <v>40</v>
      </c>
      <c r="Y3094" t="s">
        <v>297</v>
      </c>
    </row>
    <row r="3095" spans="1:25" x14ac:dyDescent="0.45">
      <c r="A3095" t="s">
        <v>274</v>
      </c>
      <c r="B3095" t="s">
        <v>313</v>
      </c>
      <c r="C3095">
        <v>2404</v>
      </c>
      <c r="D3095">
        <v>133</v>
      </c>
      <c r="F3095">
        <v>2016</v>
      </c>
      <c r="G3095">
        <v>1802</v>
      </c>
      <c r="H3095">
        <v>1446.68</v>
      </c>
      <c r="I3095">
        <v>60971.16</v>
      </c>
      <c r="K3095">
        <v>0.17899999999999999</v>
      </c>
      <c r="L3095">
        <v>1E-3</v>
      </c>
      <c r="M3095">
        <v>35541.144999999997</v>
      </c>
      <c r="N3095">
        <v>5.91E-2</v>
      </c>
      <c r="O3095">
        <v>2.4420000000000002</v>
      </c>
      <c r="P3095">
        <v>1.2500000000000001E-2</v>
      </c>
      <c r="Q3095">
        <v>598070.34600000002</v>
      </c>
      <c r="R3095" t="s">
        <v>34</v>
      </c>
      <c r="T3095" t="s">
        <v>28</v>
      </c>
      <c r="V3095" t="s">
        <v>40</v>
      </c>
      <c r="Y3095" t="s">
        <v>297</v>
      </c>
    </row>
    <row r="3096" spans="1:25" x14ac:dyDescent="0.45">
      <c r="A3096" t="s">
        <v>274</v>
      </c>
      <c r="B3096" t="s">
        <v>313</v>
      </c>
      <c r="C3096">
        <v>2404</v>
      </c>
      <c r="D3096">
        <v>133</v>
      </c>
      <c r="F3096">
        <v>2017</v>
      </c>
      <c r="G3096">
        <v>915</v>
      </c>
      <c r="H3096">
        <v>546.04999999999995</v>
      </c>
      <c r="I3096">
        <v>20913.66</v>
      </c>
      <c r="K3096">
        <v>6.4000000000000001E-2</v>
      </c>
      <c r="L3096">
        <v>1E-3</v>
      </c>
      <c r="M3096">
        <v>12619.763999999999</v>
      </c>
      <c r="N3096">
        <v>5.9299999999999999E-2</v>
      </c>
      <c r="O3096">
        <v>0.95199999999999996</v>
      </c>
      <c r="P3096">
        <v>1.8499999999999999E-2</v>
      </c>
      <c r="Q3096">
        <v>212348.64199999999</v>
      </c>
      <c r="R3096" t="s">
        <v>34</v>
      </c>
      <c r="T3096" t="s">
        <v>28</v>
      </c>
      <c r="V3096" t="s">
        <v>40</v>
      </c>
      <c r="Y3096" t="s">
        <v>299</v>
      </c>
    </row>
    <row r="3097" spans="1:25" x14ac:dyDescent="0.45">
      <c r="A3097" t="s">
        <v>274</v>
      </c>
      <c r="B3097" t="s">
        <v>313</v>
      </c>
      <c r="C3097">
        <v>2404</v>
      </c>
      <c r="D3097">
        <v>133</v>
      </c>
      <c r="F3097">
        <v>2018</v>
      </c>
      <c r="G3097">
        <v>1181</v>
      </c>
      <c r="H3097">
        <v>888.4</v>
      </c>
      <c r="I3097">
        <v>33242.639999999999</v>
      </c>
      <c r="K3097">
        <v>0.10100000000000001</v>
      </c>
      <c r="L3097">
        <v>1E-3</v>
      </c>
      <c r="M3097">
        <v>19953.794999999998</v>
      </c>
      <c r="N3097">
        <v>5.91E-2</v>
      </c>
      <c r="O3097">
        <v>1.2689999999999999</v>
      </c>
      <c r="P3097">
        <v>1.15E-2</v>
      </c>
      <c r="Q3097">
        <v>335759.40399999998</v>
      </c>
      <c r="R3097" t="s">
        <v>34</v>
      </c>
      <c r="T3097" t="s">
        <v>28</v>
      </c>
      <c r="V3097" t="s">
        <v>40</v>
      </c>
      <c r="Y3097" t="s">
        <v>299</v>
      </c>
    </row>
    <row r="3098" spans="1:25" x14ac:dyDescent="0.45">
      <c r="A3098" t="s">
        <v>274</v>
      </c>
      <c r="B3098" t="s">
        <v>313</v>
      </c>
      <c r="C3098">
        <v>2404</v>
      </c>
      <c r="D3098">
        <v>133</v>
      </c>
      <c r="F3098">
        <v>2019</v>
      </c>
      <c r="G3098">
        <v>320</v>
      </c>
      <c r="H3098">
        <v>141.13999999999999</v>
      </c>
      <c r="I3098">
        <v>4887.2</v>
      </c>
      <c r="K3098">
        <v>1.4999999999999999E-2</v>
      </c>
      <c r="L3098">
        <v>1E-3</v>
      </c>
      <c r="M3098">
        <v>3018.3220000000001</v>
      </c>
      <c r="N3098">
        <v>5.9299999999999999E-2</v>
      </c>
      <c r="O3098">
        <v>0.29599999999999999</v>
      </c>
      <c r="P3098">
        <v>2.6100000000000002E-2</v>
      </c>
      <c r="Q3098">
        <v>50783.027000000002</v>
      </c>
      <c r="R3098" t="s">
        <v>34</v>
      </c>
      <c r="T3098" t="s">
        <v>28</v>
      </c>
      <c r="V3098" t="s">
        <v>40</v>
      </c>
      <c r="Y3098" t="s">
        <v>299</v>
      </c>
    </row>
    <row r="3099" spans="1:25" x14ac:dyDescent="0.45">
      <c r="A3099" t="s">
        <v>274</v>
      </c>
      <c r="B3099" t="s">
        <v>313</v>
      </c>
      <c r="C3099">
        <v>2404</v>
      </c>
      <c r="D3099">
        <v>133</v>
      </c>
      <c r="F3099">
        <v>2020</v>
      </c>
      <c r="G3099">
        <v>686</v>
      </c>
      <c r="H3099">
        <v>306.32</v>
      </c>
      <c r="I3099">
        <v>8129.36</v>
      </c>
      <c r="K3099">
        <v>2.7E-2</v>
      </c>
      <c r="L3099">
        <v>1E-3</v>
      </c>
      <c r="M3099">
        <v>5436.3950000000004</v>
      </c>
      <c r="N3099">
        <v>5.9299999999999999E-2</v>
      </c>
      <c r="O3099">
        <v>0.35</v>
      </c>
      <c r="P3099">
        <v>1.8599999999999998E-2</v>
      </c>
      <c r="Q3099">
        <v>91477.512000000002</v>
      </c>
      <c r="R3099" t="s">
        <v>34</v>
      </c>
      <c r="T3099" t="s">
        <v>28</v>
      </c>
      <c r="V3099" t="s">
        <v>40</v>
      </c>
      <c r="Y3099" t="s">
        <v>147</v>
      </c>
    </row>
    <row r="3100" spans="1:25" x14ac:dyDescent="0.45">
      <c r="A3100" t="s">
        <v>274</v>
      </c>
      <c r="B3100" t="s">
        <v>313</v>
      </c>
      <c r="C3100">
        <v>2404</v>
      </c>
      <c r="D3100">
        <v>133</v>
      </c>
      <c r="F3100">
        <v>2021</v>
      </c>
      <c r="G3100">
        <v>1065</v>
      </c>
      <c r="H3100">
        <v>618.48</v>
      </c>
      <c r="I3100">
        <v>17492.18</v>
      </c>
      <c r="K3100">
        <v>5.8000000000000003E-2</v>
      </c>
      <c r="L3100">
        <v>1E-3</v>
      </c>
      <c r="M3100">
        <v>11471.492</v>
      </c>
      <c r="N3100">
        <v>5.9299999999999999E-2</v>
      </c>
      <c r="O3100">
        <v>0.67200000000000004</v>
      </c>
      <c r="P3100">
        <v>1.5100000000000001E-2</v>
      </c>
      <c r="Q3100">
        <v>193054.68900000001</v>
      </c>
      <c r="R3100" t="s">
        <v>34</v>
      </c>
      <c r="T3100" t="s">
        <v>28</v>
      </c>
      <c r="V3100" t="s">
        <v>40</v>
      </c>
      <c r="Y3100" t="s">
        <v>152</v>
      </c>
    </row>
    <row r="3101" spans="1:25" x14ac:dyDescent="0.45">
      <c r="A3101" t="s">
        <v>274</v>
      </c>
      <c r="B3101" t="s">
        <v>313</v>
      </c>
      <c r="C3101">
        <v>2404</v>
      </c>
      <c r="D3101">
        <v>133</v>
      </c>
      <c r="F3101">
        <v>2022</v>
      </c>
      <c r="G3101">
        <v>1325</v>
      </c>
      <c r="H3101">
        <v>1018.86</v>
      </c>
      <c r="I3101">
        <v>32036.63</v>
      </c>
      <c r="K3101">
        <v>0.10299999999999999</v>
      </c>
      <c r="L3101">
        <v>1E-3</v>
      </c>
      <c r="M3101">
        <v>20338.259999999998</v>
      </c>
      <c r="N3101">
        <v>5.9299999999999999E-2</v>
      </c>
      <c r="O3101">
        <v>1.177</v>
      </c>
      <c r="P3101">
        <v>0.01</v>
      </c>
      <c r="Q3101">
        <v>342247.435</v>
      </c>
      <c r="R3101" t="s">
        <v>34</v>
      </c>
      <c r="T3101" t="s">
        <v>28</v>
      </c>
      <c r="V3101" t="s">
        <v>40</v>
      </c>
      <c r="Y3101" t="s">
        <v>152</v>
      </c>
    </row>
    <row r="3102" spans="1:25" x14ac:dyDescent="0.45">
      <c r="A3102" t="s">
        <v>274</v>
      </c>
      <c r="B3102" t="s">
        <v>313</v>
      </c>
      <c r="C3102">
        <v>2404</v>
      </c>
      <c r="D3102">
        <v>133</v>
      </c>
      <c r="F3102">
        <v>2023</v>
      </c>
      <c r="G3102">
        <v>541</v>
      </c>
      <c r="H3102">
        <v>352.12</v>
      </c>
      <c r="I3102">
        <v>10891.18</v>
      </c>
      <c r="K3102">
        <v>3.5000000000000003E-2</v>
      </c>
      <c r="L3102">
        <v>1E-3</v>
      </c>
      <c r="M3102">
        <v>6931.5569999999998</v>
      </c>
      <c r="N3102">
        <v>5.9299999999999999E-2</v>
      </c>
      <c r="O3102">
        <v>0.44800000000000001</v>
      </c>
      <c r="P3102">
        <v>1.4800000000000001E-2</v>
      </c>
      <c r="Q3102">
        <v>116628.44</v>
      </c>
      <c r="R3102" t="s">
        <v>34</v>
      </c>
      <c r="T3102" t="s">
        <v>28</v>
      </c>
      <c r="V3102" t="s">
        <v>40</v>
      </c>
      <c r="Y3102" t="s">
        <v>152</v>
      </c>
    </row>
    <row r="3103" spans="1:25" x14ac:dyDescent="0.45">
      <c r="A3103" t="s">
        <v>274</v>
      </c>
      <c r="B3103" t="s">
        <v>313</v>
      </c>
      <c r="C3103">
        <v>2404</v>
      </c>
      <c r="D3103">
        <v>133</v>
      </c>
      <c r="F3103">
        <v>2024</v>
      </c>
      <c r="G3103">
        <v>112</v>
      </c>
      <c r="H3103">
        <v>74.39</v>
      </c>
      <c r="I3103">
        <v>1861.93</v>
      </c>
      <c r="K3103">
        <v>6.0000000000000001E-3</v>
      </c>
      <c r="L3103">
        <v>1E-3</v>
      </c>
      <c r="M3103">
        <v>1268.548</v>
      </c>
      <c r="N3103">
        <v>5.9400000000000001E-2</v>
      </c>
      <c r="O3103">
        <v>8.5999999999999993E-2</v>
      </c>
      <c r="P3103">
        <v>1.4200000000000001E-2</v>
      </c>
      <c r="Q3103">
        <v>21341.237000000001</v>
      </c>
      <c r="R3103" t="s">
        <v>34</v>
      </c>
      <c r="T3103" t="s">
        <v>28</v>
      </c>
      <c r="V3103" t="s">
        <v>40</v>
      </c>
      <c r="Y3103" t="s">
        <v>152</v>
      </c>
    </row>
    <row r="3104" spans="1:25" x14ac:dyDescent="0.45">
      <c r="A3104" t="s">
        <v>274</v>
      </c>
      <c r="B3104" t="s">
        <v>313</v>
      </c>
      <c r="C3104">
        <v>2404</v>
      </c>
      <c r="D3104">
        <v>134</v>
      </c>
      <c r="F3104">
        <v>2012</v>
      </c>
      <c r="G3104">
        <v>220</v>
      </c>
      <c r="H3104">
        <v>178.63</v>
      </c>
      <c r="I3104">
        <v>7790.67</v>
      </c>
      <c r="K3104">
        <v>2.1999999999999999E-2</v>
      </c>
      <c r="L3104">
        <v>1E-3</v>
      </c>
      <c r="M3104">
        <v>4446.585</v>
      </c>
      <c r="N3104">
        <v>5.9200000000000003E-2</v>
      </c>
      <c r="O3104">
        <v>7.4610000000000003</v>
      </c>
      <c r="P3104">
        <v>0.19500000000000001</v>
      </c>
      <c r="Q3104">
        <v>74823.827000000005</v>
      </c>
      <c r="R3104" t="s">
        <v>34</v>
      </c>
      <c r="T3104" t="s">
        <v>317</v>
      </c>
      <c r="V3104" t="s">
        <v>40</v>
      </c>
      <c r="Y3104" t="s">
        <v>277</v>
      </c>
    </row>
    <row r="3105" spans="1:25" x14ac:dyDescent="0.45">
      <c r="A3105" t="s">
        <v>274</v>
      </c>
      <c r="B3105" t="s">
        <v>313</v>
      </c>
      <c r="C3105">
        <v>2404</v>
      </c>
      <c r="D3105">
        <v>134</v>
      </c>
      <c r="F3105">
        <v>2013</v>
      </c>
      <c r="G3105">
        <v>1172</v>
      </c>
      <c r="H3105">
        <v>919.88</v>
      </c>
      <c r="I3105">
        <v>39884.93</v>
      </c>
      <c r="K3105">
        <v>0.11799999999999999</v>
      </c>
      <c r="L3105">
        <v>1E-3</v>
      </c>
      <c r="M3105">
        <v>23312.868999999999</v>
      </c>
      <c r="N3105">
        <v>5.9200000000000003E-2</v>
      </c>
      <c r="O3105">
        <v>1.96</v>
      </c>
      <c r="P3105">
        <v>3.27E-2</v>
      </c>
      <c r="Q3105">
        <v>392282.56300000002</v>
      </c>
      <c r="R3105" t="s">
        <v>34</v>
      </c>
      <c r="T3105" t="s">
        <v>28</v>
      </c>
      <c r="V3105" t="s">
        <v>40</v>
      </c>
      <c r="Y3105" t="s">
        <v>277</v>
      </c>
    </row>
    <row r="3106" spans="1:25" x14ac:dyDescent="0.45">
      <c r="A3106" t="s">
        <v>274</v>
      </c>
      <c r="B3106" t="s">
        <v>313</v>
      </c>
      <c r="C3106">
        <v>2404</v>
      </c>
      <c r="D3106">
        <v>134</v>
      </c>
      <c r="F3106">
        <v>2014</v>
      </c>
      <c r="G3106">
        <v>1850</v>
      </c>
      <c r="H3106">
        <v>1479.63</v>
      </c>
      <c r="I3106">
        <v>64538.37</v>
      </c>
      <c r="K3106">
        <v>0.191</v>
      </c>
      <c r="L3106">
        <v>1E-3</v>
      </c>
      <c r="M3106">
        <v>37791.71</v>
      </c>
      <c r="N3106">
        <v>5.9200000000000003E-2</v>
      </c>
      <c r="O3106">
        <v>2.218</v>
      </c>
      <c r="P3106">
        <v>1.24E-2</v>
      </c>
      <c r="Q3106">
        <v>635900.86800000002</v>
      </c>
      <c r="R3106" t="s">
        <v>34</v>
      </c>
      <c r="T3106" t="s">
        <v>28</v>
      </c>
      <c r="V3106" t="s">
        <v>40</v>
      </c>
      <c r="Y3106" t="s">
        <v>277</v>
      </c>
    </row>
    <row r="3107" spans="1:25" x14ac:dyDescent="0.45">
      <c r="A3107" t="s">
        <v>274</v>
      </c>
      <c r="B3107" t="s">
        <v>313</v>
      </c>
      <c r="C3107">
        <v>2404</v>
      </c>
      <c r="D3107">
        <v>134</v>
      </c>
      <c r="F3107">
        <v>2015</v>
      </c>
      <c r="G3107">
        <v>2410</v>
      </c>
      <c r="H3107">
        <v>2031.65</v>
      </c>
      <c r="I3107">
        <v>88894.53</v>
      </c>
      <c r="K3107">
        <v>0.26300000000000001</v>
      </c>
      <c r="L3107">
        <v>1E-3</v>
      </c>
      <c r="M3107">
        <v>52004.659</v>
      </c>
      <c r="N3107">
        <v>5.9200000000000003E-2</v>
      </c>
      <c r="O3107">
        <v>2.68</v>
      </c>
      <c r="P3107">
        <v>1.01E-2</v>
      </c>
      <c r="Q3107">
        <v>875119.61</v>
      </c>
      <c r="R3107" t="s">
        <v>34</v>
      </c>
      <c r="T3107" t="s">
        <v>28</v>
      </c>
      <c r="V3107" t="s">
        <v>40</v>
      </c>
      <c r="Y3107" t="s">
        <v>297</v>
      </c>
    </row>
    <row r="3108" spans="1:25" x14ac:dyDescent="0.45">
      <c r="A3108" t="s">
        <v>274</v>
      </c>
      <c r="B3108" t="s">
        <v>313</v>
      </c>
      <c r="C3108">
        <v>2404</v>
      </c>
      <c r="D3108">
        <v>134</v>
      </c>
      <c r="F3108">
        <v>2016</v>
      </c>
      <c r="G3108">
        <v>1805</v>
      </c>
      <c r="H3108">
        <v>1450.13</v>
      </c>
      <c r="I3108">
        <v>62370.38</v>
      </c>
      <c r="K3108">
        <v>0.184</v>
      </c>
      <c r="L3108">
        <v>1E-3</v>
      </c>
      <c r="M3108">
        <v>36433.919999999998</v>
      </c>
      <c r="N3108">
        <v>5.9200000000000003E-2</v>
      </c>
      <c r="O3108">
        <v>2.2549999999999999</v>
      </c>
      <c r="P3108">
        <v>1.21E-2</v>
      </c>
      <c r="Q3108">
        <v>613062.35400000005</v>
      </c>
      <c r="R3108" t="s">
        <v>34</v>
      </c>
      <c r="T3108" t="s">
        <v>28</v>
      </c>
      <c r="V3108" t="s">
        <v>40</v>
      </c>
      <c r="Y3108" t="s">
        <v>297</v>
      </c>
    </row>
    <row r="3109" spans="1:25" x14ac:dyDescent="0.45">
      <c r="A3109" t="s">
        <v>274</v>
      </c>
      <c r="B3109" t="s">
        <v>313</v>
      </c>
      <c r="C3109">
        <v>2404</v>
      </c>
      <c r="D3109">
        <v>134</v>
      </c>
      <c r="F3109">
        <v>2017</v>
      </c>
      <c r="G3109">
        <v>953</v>
      </c>
      <c r="H3109">
        <v>549.57000000000005</v>
      </c>
      <c r="I3109">
        <v>20773.310000000001</v>
      </c>
      <c r="K3109">
        <v>6.3E-2</v>
      </c>
      <c r="L3109">
        <v>1E-3</v>
      </c>
      <c r="M3109">
        <v>12533.437</v>
      </c>
      <c r="N3109">
        <v>5.9299999999999999E-2</v>
      </c>
      <c r="O3109">
        <v>0.93</v>
      </c>
      <c r="P3109">
        <v>2.24E-2</v>
      </c>
      <c r="Q3109">
        <v>210904.29500000001</v>
      </c>
      <c r="R3109" t="s">
        <v>34</v>
      </c>
      <c r="T3109" t="s">
        <v>28</v>
      </c>
      <c r="V3109" t="s">
        <v>40</v>
      </c>
      <c r="Y3109" t="s">
        <v>299</v>
      </c>
    </row>
    <row r="3110" spans="1:25" x14ac:dyDescent="0.45">
      <c r="A3110" t="s">
        <v>274</v>
      </c>
      <c r="B3110" t="s">
        <v>313</v>
      </c>
      <c r="C3110">
        <v>2404</v>
      </c>
      <c r="D3110">
        <v>134</v>
      </c>
      <c r="F3110">
        <v>2018</v>
      </c>
      <c r="G3110">
        <v>1117</v>
      </c>
      <c r="H3110">
        <v>824.44</v>
      </c>
      <c r="I3110">
        <v>29919.22</v>
      </c>
      <c r="K3110">
        <v>9.1999999999999998E-2</v>
      </c>
      <c r="L3110">
        <v>1E-3</v>
      </c>
      <c r="M3110">
        <v>18139.71</v>
      </c>
      <c r="N3110">
        <v>5.9299999999999999E-2</v>
      </c>
      <c r="O3110">
        <v>1.1080000000000001</v>
      </c>
      <c r="P3110">
        <v>1.37E-2</v>
      </c>
      <c r="Q3110">
        <v>305235.83799999999</v>
      </c>
      <c r="R3110" t="s">
        <v>34</v>
      </c>
      <c r="T3110" t="s">
        <v>28</v>
      </c>
      <c r="V3110" t="s">
        <v>40</v>
      </c>
      <c r="Y3110" t="s">
        <v>299</v>
      </c>
    </row>
    <row r="3111" spans="1:25" x14ac:dyDescent="0.45">
      <c r="A3111" t="s">
        <v>274</v>
      </c>
      <c r="B3111" t="s">
        <v>313</v>
      </c>
      <c r="C3111">
        <v>2404</v>
      </c>
      <c r="D3111">
        <v>134</v>
      </c>
      <c r="F3111">
        <v>2019</v>
      </c>
      <c r="G3111">
        <v>397</v>
      </c>
      <c r="H3111">
        <v>193.7</v>
      </c>
      <c r="I3111">
        <v>6825.01</v>
      </c>
      <c r="K3111">
        <v>2.1000000000000001E-2</v>
      </c>
      <c r="L3111">
        <v>1E-3</v>
      </c>
      <c r="M3111">
        <v>4218.5429999999997</v>
      </c>
      <c r="N3111">
        <v>5.9299999999999999E-2</v>
      </c>
      <c r="O3111">
        <v>0.33</v>
      </c>
      <c r="P3111">
        <v>2.81E-2</v>
      </c>
      <c r="Q3111">
        <v>70992.395999999993</v>
      </c>
      <c r="R3111" t="s">
        <v>34</v>
      </c>
      <c r="T3111" t="s">
        <v>28</v>
      </c>
      <c r="V3111" t="s">
        <v>40</v>
      </c>
      <c r="Y3111" t="s">
        <v>299</v>
      </c>
    </row>
    <row r="3112" spans="1:25" x14ac:dyDescent="0.45">
      <c r="A3112" t="s">
        <v>274</v>
      </c>
      <c r="B3112" t="s">
        <v>313</v>
      </c>
      <c r="C3112">
        <v>2404</v>
      </c>
      <c r="D3112">
        <v>134</v>
      </c>
      <c r="F3112">
        <v>2020</v>
      </c>
      <c r="G3112">
        <v>684</v>
      </c>
      <c r="H3112">
        <v>304.69</v>
      </c>
      <c r="I3112">
        <v>8073.85</v>
      </c>
      <c r="K3112">
        <v>2.7E-2</v>
      </c>
      <c r="L3112">
        <v>1E-3</v>
      </c>
      <c r="M3112">
        <v>5356.6279999999997</v>
      </c>
      <c r="N3112">
        <v>5.9299999999999999E-2</v>
      </c>
      <c r="O3112">
        <v>0.39900000000000002</v>
      </c>
      <c r="P3112">
        <v>2.6200000000000001E-2</v>
      </c>
      <c r="Q3112">
        <v>90151.120999999999</v>
      </c>
      <c r="R3112" t="s">
        <v>34</v>
      </c>
      <c r="T3112" t="s">
        <v>28</v>
      </c>
      <c r="V3112" t="s">
        <v>40</v>
      </c>
      <c r="Y3112" t="s">
        <v>147</v>
      </c>
    </row>
    <row r="3113" spans="1:25" x14ac:dyDescent="0.45">
      <c r="A3113" t="s">
        <v>274</v>
      </c>
      <c r="B3113" t="s">
        <v>313</v>
      </c>
      <c r="C3113">
        <v>2404</v>
      </c>
      <c r="D3113">
        <v>134</v>
      </c>
      <c r="F3113">
        <v>2021</v>
      </c>
      <c r="G3113">
        <v>1074</v>
      </c>
      <c r="H3113">
        <v>634.54999999999995</v>
      </c>
      <c r="I3113">
        <v>17980.62</v>
      </c>
      <c r="K3113">
        <v>5.8999999999999997E-2</v>
      </c>
      <c r="L3113">
        <v>1E-3</v>
      </c>
      <c r="M3113">
        <v>11693.733</v>
      </c>
      <c r="N3113">
        <v>5.9299999999999999E-2</v>
      </c>
      <c r="O3113">
        <v>0.86699999999999999</v>
      </c>
      <c r="P3113">
        <v>1.8499999999999999E-2</v>
      </c>
      <c r="Q3113">
        <v>196780.49299999999</v>
      </c>
      <c r="R3113" t="s">
        <v>34</v>
      </c>
      <c r="T3113" t="s">
        <v>28</v>
      </c>
      <c r="V3113" t="s">
        <v>40</v>
      </c>
      <c r="Y3113" t="s">
        <v>152</v>
      </c>
    </row>
    <row r="3114" spans="1:25" x14ac:dyDescent="0.45">
      <c r="A3114" t="s">
        <v>274</v>
      </c>
      <c r="B3114" t="s">
        <v>313</v>
      </c>
      <c r="C3114">
        <v>2404</v>
      </c>
      <c r="D3114">
        <v>134</v>
      </c>
      <c r="F3114">
        <v>2022</v>
      </c>
      <c r="G3114">
        <v>1123</v>
      </c>
      <c r="H3114">
        <v>869.87</v>
      </c>
      <c r="I3114">
        <v>28355.06</v>
      </c>
      <c r="K3114">
        <v>8.8999999999999996E-2</v>
      </c>
      <c r="L3114">
        <v>1E-3</v>
      </c>
      <c r="M3114">
        <v>17633.351999999999</v>
      </c>
      <c r="N3114">
        <v>5.8500000000000003E-2</v>
      </c>
      <c r="O3114">
        <v>1.25</v>
      </c>
      <c r="P3114">
        <v>1.55E-2</v>
      </c>
      <c r="Q3114">
        <v>296700.86900000001</v>
      </c>
      <c r="R3114" t="s">
        <v>34</v>
      </c>
      <c r="T3114" t="s">
        <v>28</v>
      </c>
      <c r="V3114" t="s">
        <v>40</v>
      </c>
      <c r="Y3114" t="s">
        <v>152</v>
      </c>
    </row>
    <row r="3115" spans="1:25" x14ac:dyDescent="0.45">
      <c r="A3115" t="s">
        <v>274</v>
      </c>
      <c r="B3115" t="s">
        <v>313</v>
      </c>
      <c r="C3115">
        <v>2404</v>
      </c>
      <c r="D3115">
        <v>134</v>
      </c>
      <c r="F3115">
        <v>2023</v>
      </c>
      <c r="G3115">
        <v>440</v>
      </c>
      <c r="H3115">
        <v>276.08</v>
      </c>
      <c r="I3115">
        <v>8574.27</v>
      </c>
      <c r="K3115">
        <v>2.5000000000000001E-2</v>
      </c>
      <c r="L3115">
        <v>8.9999999999999998E-4</v>
      </c>
      <c r="M3115">
        <v>5017.2809999999999</v>
      </c>
      <c r="N3115">
        <v>5.3800000000000001E-2</v>
      </c>
      <c r="O3115">
        <v>0.44900000000000001</v>
      </c>
      <c r="P3115">
        <v>2.86E-2</v>
      </c>
      <c r="Q3115">
        <v>84423.520999999993</v>
      </c>
      <c r="R3115" t="s">
        <v>34</v>
      </c>
      <c r="T3115" t="s">
        <v>28</v>
      </c>
      <c r="V3115" t="s">
        <v>40</v>
      </c>
      <c r="Y3115" t="s">
        <v>152</v>
      </c>
    </row>
    <row r="3116" spans="1:25" x14ac:dyDescent="0.45">
      <c r="A3116" t="s">
        <v>274</v>
      </c>
      <c r="B3116" t="s">
        <v>313</v>
      </c>
      <c r="C3116">
        <v>2404</v>
      </c>
      <c r="D3116">
        <v>134</v>
      </c>
      <c r="F3116">
        <v>2024</v>
      </c>
      <c r="G3116">
        <v>98</v>
      </c>
      <c r="H3116">
        <v>56.65</v>
      </c>
      <c r="I3116">
        <v>1414.7</v>
      </c>
      <c r="K3116">
        <v>5.0000000000000001E-3</v>
      </c>
      <c r="L3116">
        <v>1E-3</v>
      </c>
      <c r="M3116">
        <v>961.36599999999999</v>
      </c>
      <c r="N3116">
        <v>5.9299999999999999E-2</v>
      </c>
      <c r="O3116">
        <v>9.0999999999999998E-2</v>
      </c>
      <c r="P3116">
        <v>2.7699999999999999E-2</v>
      </c>
      <c r="Q3116">
        <v>16180.498</v>
      </c>
      <c r="R3116" t="s">
        <v>34</v>
      </c>
      <c r="T3116" t="s">
        <v>28</v>
      </c>
      <c r="V3116" t="s">
        <v>40</v>
      </c>
      <c r="Y3116" t="s">
        <v>152</v>
      </c>
    </row>
    <row r="3117" spans="1:25" x14ac:dyDescent="0.45">
      <c r="A3117" t="s">
        <v>274</v>
      </c>
      <c r="B3117" t="s">
        <v>313</v>
      </c>
      <c r="C3117">
        <v>2404</v>
      </c>
      <c r="D3117">
        <v>141</v>
      </c>
      <c r="F3117">
        <v>2012</v>
      </c>
      <c r="G3117">
        <v>346</v>
      </c>
      <c r="H3117">
        <v>277.04000000000002</v>
      </c>
      <c r="I3117">
        <v>11826.52</v>
      </c>
      <c r="K3117">
        <v>3.5000000000000003E-2</v>
      </c>
      <c r="L3117">
        <v>1E-3</v>
      </c>
      <c r="M3117">
        <v>6912.7560000000003</v>
      </c>
      <c r="N3117">
        <v>5.9200000000000003E-2</v>
      </c>
      <c r="O3117">
        <v>0.51700000000000002</v>
      </c>
      <c r="P3117">
        <v>1.5599999999999999E-2</v>
      </c>
      <c r="Q3117">
        <v>116310.011</v>
      </c>
      <c r="R3117" t="s">
        <v>34</v>
      </c>
      <c r="T3117" t="s">
        <v>318</v>
      </c>
      <c r="V3117" t="s">
        <v>40</v>
      </c>
      <c r="Y3117" t="s">
        <v>277</v>
      </c>
    </row>
    <row r="3118" spans="1:25" x14ac:dyDescent="0.45">
      <c r="A3118" t="s">
        <v>274</v>
      </c>
      <c r="B3118" t="s">
        <v>313</v>
      </c>
      <c r="C3118">
        <v>2404</v>
      </c>
      <c r="D3118">
        <v>141</v>
      </c>
      <c r="F3118">
        <v>2013</v>
      </c>
      <c r="G3118">
        <v>1086</v>
      </c>
      <c r="H3118">
        <v>891.06</v>
      </c>
      <c r="I3118">
        <v>38960.26</v>
      </c>
      <c r="K3118">
        <v>0.115</v>
      </c>
      <c r="L3118">
        <v>1E-3</v>
      </c>
      <c r="M3118">
        <v>22858.065999999999</v>
      </c>
      <c r="N3118">
        <v>5.9200000000000003E-2</v>
      </c>
      <c r="O3118">
        <v>1.2390000000000001</v>
      </c>
      <c r="P3118">
        <v>1.01E-2</v>
      </c>
      <c r="Q3118">
        <v>384642.03899999999</v>
      </c>
      <c r="R3118" t="s">
        <v>34</v>
      </c>
      <c r="T3118" t="s">
        <v>28</v>
      </c>
      <c r="V3118" t="s">
        <v>40</v>
      </c>
      <c r="Y3118" t="s">
        <v>277</v>
      </c>
    </row>
    <row r="3119" spans="1:25" x14ac:dyDescent="0.45">
      <c r="A3119" t="s">
        <v>274</v>
      </c>
      <c r="B3119" t="s">
        <v>313</v>
      </c>
      <c r="C3119">
        <v>2404</v>
      </c>
      <c r="D3119">
        <v>141</v>
      </c>
      <c r="F3119">
        <v>2014</v>
      </c>
      <c r="G3119">
        <v>1845</v>
      </c>
      <c r="H3119">
        <v>1525.37</v>
      </c>
      <c r="I3119">
        <v>67387.14</v>
      </c>
      <c r="K3119">
        <v>0.20100000000000001</v>
      </c>
      <c r="L3119">
        <v>1E-3</v>
      </c>
      <c r="M3119">
        <v>39794.576000000001</v>
      </c>
      <c r="N3119">
        <v>5.9200000000000003E-2</v>
      </c>
      <c r="O3119">
        <v>2.7549999999999999</v>
      </c>
      <c r="P3119">
        <v>1.0999999999999999E-2</v>
      </c>
      <c r="Q3119">
        <v>669602.47199999995</v>
      </c>
      <c r="R3119" t="s">
        <v>34</v>
      </c>
      <c r="T3119" t="s">
        <v>28</v>
      </c>
      <c r="V3119" t="s">
        <v>40</v>
      </c>
      <c r="Y3119" t="s">
        <v>277</v>
      </c>
    </row>
    <row r="3120" spans="1:25" x14ac:dyDescent="0.45">
      <c r="A3120" t="s">
        <v>274</v>
      </c>
      <c r="B3120" t="s">
        <v>313</v>
      </c>
      <c r="C3120">
        <v>2404</v>
      </c>
      <c r="D3120">
        <v>141</v>
      </c>
      <c r="F3120">
        <v>2015</v>
      </c>
      <c r="G3120">
        <v>2544</v>
      </c>
      <c r="H3120">
        <v>2243.5100000000002</v>
      </c>
      <c r="I3120">
        <v>100537.26</v>
      </c>
      <c r="K3120">
        <v>0.29699999999999999</v>
      </c>
      <c r="L3120">
        <v>1E-3</v>
      </c>
      <c r="M3120">
        <v>58813.379000000001</v>
      </c>
      <c r="N3120">
        <v>5.9200000000000003E-2</v>
      </c>
      <c r="O3120">
        <v>3.7320000000000002</v>
      </c>
      <c r="P3120">
        <v>8.8999999999999999E-3</v>
      </c>
      <c r="Q3120">
        <v>989657.10499999998</v>
      </c>
      <c r="R3120" t="s">
        <v>34</v>
      </c>
      <c r="T3120" t="s">
        <v>28</v>
      </c>
      <c r="V3120" t="s">
        <v>40</v>
      </c>
      <c r="Y3120" t="s">
        <v>297</v>
      </c>
    </row>
    <row r="3121" spans="1:25" x14ac:dyDescent="0.45">
      <c r="A3121" t="s">
        <v>274</v>
      </c>
      <c r="B3121" t="s">
        <v>313</v>
      </c>
      <c r="C3121">
        <v>2404</v>
      </c>
      <c r="D3121">
        <v>141</v>
      </c>
      <c r="F3121">
        <v>2016</v>
      </c>
      <c r="G3121">
        <v>2073</v>
      </c>
      <c r="H3121">
        <v>1807.94</v>
      </c>
      <c r="I3121">
        <v>78786.740000000005</v>
      </c>
      <c r="K3121">
        <v>0.23200000000000001</v>
      </c>
      <c r="L3121">
        <v>1E-3</v>
      </c>
      <c r="M3121">
        <v>45984.13</v>
      </c>
      <c r="N3121">
        <v>5.9200000000000003E-2</v>
      </c>
      <c r="O3121">
        <v>3.024</v>
      </c>
      <c r="P3121">
        <v>9.1000000000000004E-3</v>
      </c>
      <c r="Q3121">
        <v>773766.304</v>
      </c>
      <c r="R3121" t="s">
        <v>34</v>
      </c>
      <c r="T3121" t="s">
        <v>28</v>
      </c>
      <c r="V3121" t="s">
        <v>40</v>
      </c>
      <c r="Y3121" t="s">
        <v>297</v>
      </c>
    </row>
    <row r="3122" spans="1:25" x14ac:dyDescent="0.45">
      <c r="A3122" t="s">
        <v>274</v>
      </c>
      <c r="B3122" t="s">
        <v>313</v>
      </c>
      <c r="C3122">
        <v>2404</v>
      </c>
      <c r="D3122">
        <v>141</v>
      </c>
      <c r="F3122">
        <v>2017</v>
      </c>
      <c r="G3122">
        <v>1398</v>
      </c>
      <c r="H3122">
        <v>1114.57</v>
      </c>
      <c r="I3122">
        <v>47893.18</v>
      </c>
      <c r="K3122">
        <v>0.14299999999999999</v>
      </c>
      <c r="L3122">
        <v>1E-3</v>
      </c>
      <c r="M3122">
        <v>28332.045999999998</v>
      </c>
      <c r="N3122">
        <v>5.9200000000000003E-2</v>
      </c>
      <c r="O3122">
        <v>2.129</v>
      </c>
      <c r="P3122">
        <v>1.14E-2</v>
      </c>
      <c r="Q3122">
        <v>476715.07799999998</v>
      </c>
      <c r="R3122" t="s">
        <v>34</v>
      </c>
      <c r="T3122" t="s">
        <v>28</v>
      </c>
      <c r="V3122" t="s">
        <v>40</v>
      </c>
      <c r="Y3122" t="s">
        <v>299</v>
      </c>
    </row>
    <row r="3123" spans="1:25" x14ac:dyDescent="0.45">
      <c r="A3123" t="s">
        <v>274</v>
      </c>
      <c r="B3123" t="s">
        <v>313</v>
      </c>
      <c r="C3123">
        <v>2404</v>
      </c>
      <c r="D3123">
        <v>141</v>
      </c>
      <c r="F3123">
        <v>2018</v>
      </c>
      <c r="G3123">
        <v>1222</v>
      </c>
      <c r="H3123">
        <v>969.03</v>
      </c>
      <c r="I3123">
        <v>36734.44</v>
      </c>
      <c r="K3123">
        <v>0.113</v>
      </c>
      <c r="L3123">
        <v>1E-3</v>
      </c>
      <c r="M3123">
        <v>22299.269</v>
      </c>
      <c r="N3123">
        <v>5.9200000000000003E-2</v>
      </c>
      <c r="O3123">
        <v>1.411</v>
      </c>
      <c r="P3123">
        <v>1.0500000000000001E-2</v>
      </c>
      <c r="Q3123">
        <v>375225.01299999998</v>
      </c>
      <c r="R3123" t="s">
        <v>34</v>
      </c>
      <c r="T3123" t="s">
        <v>28</v>
      </c>
      <c r="V3123" t="s">
        <v>40</v>
      </c>
      <c r="Y3123" t="s">
        <v>299</v>
      </c>
    </row>
    <row r="3124" spans="1:25" x14ac:dyDescent="0.45">
      <c r="A3124" t="s">
        <v>274</v>
      </c>
      <c r="B3124" t="s">
        <v>313</v>
      </c>
      <c r="C3124">
        <v>2404</v>
      </c>
      <c r="D3124">
        <v>141</v>
      </c>
      <c r="F3124">
        <v>2019</v>
      </c>
      <c r="G3124">
        <v>578</v>
      </c>
      <c r="H3124">
        <v>402.72</v>
      </c>
      <c r="I3124">
        <v>16446.759999999998</v>
      </c>
      <c r="K3124">
        <v>0.05</v>
      </c>
      <c r="L3124">
        <v>1E-3</v>
      </c>
      <c r="M3124">
        <v>9937.4150000000009</v>
      </c>
      <c r="N3124">
        <v>5.9200000000000003E-2</v>
      </c>
      <c r="O3124">
        <v>0.753</v>
      </c>
      <c r="P3124">
        <v>1.6400000000000001E-2</v>
      </c>
      <c r="Q3124">
        <v>167234.579</v>
      </c>
      <c r="R3124" t="s">
        <v>34</v>
      </c>
      <c r="T3124" t="s">
        <v>28</v>
      </c>
      <c r="V3124" t="s">
        <v>40</v>
      </c>
      <c r="Y3124" t="s">
        <v>299</v>
      </c>
    </row>
    <row r="3125" spans="1:25" x14ac:dyDescent="0.45">
      <c r="A3125" t="s">
        <v>274</v>
      </c>
      <c r="B3125" t="s">
        <v>313</v>
      </c>
      <c r="C3125">
        <v>2404</v>
      </c>
      <c r="D3125">
        <v>141</v>
      </c>
      <c r="F3125">
        <v>2020</v>
      </c>
      <c r="G3125">
        <v>773</v>
      </c>
      <c r="H3125">
        <v>535.85</v>
      </c>
      <c r="I3125">
        <v>17075.12</v>
      </c>
      <c r="K3125">
        <v>5.5E-2</v>
      </c>
      <c r="L3125">
        <v>1E-3</v>
      </c>
      <c r="M3125">
        <v>10922.071</v>
      </c>
      <c r="N3125">
        <v>5.9299999999999999E-2</v>
      </c>
      <c r="O3125">
        <v>0.69</v>
      </c>
      <c r="P3125">
        <v>1.06E-2</v>
      </c>
      <c r="Q3125">
        <v>183777.90700000001</v>
      </c>
      <c r="R3125" t="s">
        <v>34</v>
      </c>
      <c r="T3125" t="s">
        <v>28</v>
      </c>
      <c r="V3125" t="s">
        <v>40</v>
      </c>
      <c r="Y3125" t="s">
        <v>147</v>
      </c>
    </row>
    <row r="3126" spans="1:25" x14ac:dyDescent="0.45">
      <c r="A3126" t="s">
        <v>274</v>
      </c>
      <c r="B3126" t="s">
        <v>313</v>
      </c>
      <c r="C3126">
        <v>2404</v>
      </c>
      <c r="D3126">
        <v>141</v>
      </c>
      <c r="F3126">
        <v>2021</v>
      </c>
      <c r="G3126">
        <v>932</v>
      </c>
      <c r="H3126">
        <v>719.6</v>
      </c>
      <c r="I3126">
        <v>22566.59</v>
      </c>
      <c r="K3126">
        <v>7.2999999999999995E-2</v>
      </c>
      <c r="L3126">
        <v>1E-3</v>
      </c>
      <c r="M3126">
        <v>14499.525</v>
      </c>
      <c r="N3126">
        <v>5.9299999999999999E-2</v>
      </c>
      <c r="O3126">
        <v>0.90200000000000002</v>
      </c>
      <c r="P3126">
        <v>1.01E-2</v>
      </c>
      <c r="Q3126">
        <v>243980.921</v>
      </c>
      <c r="R3126" t="s">
        <v>34</v>
      </c>
      <c r="T3126" t="s">
        <v>28</v>
      </c>
      <c r="V3126" t="s">
        <v>40</v>
      </c>
      <c r="Y3126" t="s">
        <v>152</v>
      </c>
    </row>
    <row r="3127" spans="1:25" x14ac:dyDescent="0.45">
      <c r="A3127" t="s">
        <v>274</v>
      </c>
      <c r="B3127" t="s">
        <v>313</v>
      </c>
      <c r="C3127">
        <v>2404</v>
      </c>
      <c r="D3127">
        <v>141</v>
      </c>
      <c r="F3127">
        <v>2022</v>
      </c>
      <c r="G3127">
        <v>1108</v>
      </c>
      <c r="H3127">
        <v>870.56</v>
      </c>
      <c r="I3127">
        <v>27803.95</v>
      </c>
      <c r="K3127">
        <v>0.09</v>
      </c>
      <c r="L3127">
        <v>1E-3</v>
      </c>
      <c r="M3127">
        <v>17855.262999999999</v>
      </c>
      <c r="N3127">
        <v>5.9299999999999999E-2</v>
      </c>
      <c r="O3127">
        <v>1.0389999999999999</v>
      </c>
      <c r="P3127">
        <v>9.1999999999999998E-3</v>
      </c>
      <c r="Q3127">
        <v>300441.97899999999</v>
      </c>
      <c r="R3127" t="s">
        <v>34</v>
      </c>
      <c r="T3127" t="s">
        <v>28</v>
      </c>
      <c r="V3127" t="s">
        <v>40</v>
      </c>
      <c r="Y3127" t="s">
        <v>152</v>
      </c>
    </row>
    <row r="3128" spans="1:25" x14ac:dyDescent="0.45">
      <c r="A3128" t="s">
        <v>274</v>
      </c>
      <c r="B3128" t="s">
        <v>313</v>
      </c>
      <c r="C3128">
        <v>2404</v>
      </c>
      <c r="D3128">
        <v>141</v>
      </c>
      <c r="F3128">
        <v>2023</v>
      </c>
      <c r="G3128">
        <v>1295</v>
      </c>
      <c r="H3128">
        <v>1036.8599999999999</v>
      </c>
      <c r="I3128">
        <v>30861.89</v>
      </c>
      <c r="K3128">
        <v>0.10199999999999999</v>
      </c>
      <c r="L3128">
        <v>1E-3</v>
      </c>
      <c r="M3128">
        <v>20278.645</v>
      </c>
      <c r="N3128">
        <v>5.9299999999999999E-2</v>
      </c>
      <c r="O3128">
        <v>1.2010000000000001</v>
      </c>
      <c r="P3128">
        <v>9.1000000000000004E-3</v>
      </c>
      <c r="Q3128">
        <v>341216.92800000001</v>
      </c>
      <c r="R3128" t="s">
        <v>34</v>
      </c>
      <c r="T3128" t="s">
        <v>28</v>
      </c>
      <c r="V3128" t="s">
        <v>40</v>
      </c>
      <c r="Y3128" t="s">
        <v>152</v>
      </c>
    </row>
    <row r="3129" spans="1:25" x14ac:dyDescent="0.45">
      <c r="A3129" t="s">
        <v>274</v>
      </c>
      <c r="B3129" t="s">
        <v>313</v>
      </c>
      <c r="C3129">
        <v>2404</v>
      </c>
      <c r="D3129">
        <v>141</v>
      </c>
      <c r="F3129">
        <v>2024</v>
      </c>
      <c r="G3129">
        <v>862</v>
      </c>
      <c r="H3129">
        <v>696.01</v>
      </c>
      <c r="I3129">
        <v>18116.45</v>
      </c>
      <c r="K3129">
        <v>6.3E-2</v>
      </c>
      <c r="L3129">
        <v>1E-3</v>
      </c>
      <c r="M3129">
        <v>12492.706</v>
      </c>
      <c r="N3129">
        <v>5.9299999999999999E-2</v>
      </c>
      <c r="O3129">
        <v>0.749</v>
      </c>
      <c r="P3129">
        <v>9.4999999999999998E-3</v>
      </c>
      <c r="Q3129">
        <v>210241.68700000001</v>
      </c>
      <c r="R3129" t="s">
        <v>34</v>
      </c>
      <c r="T3129" t="s">
        <v>28</v>
      </c>
      <c r="V3129" t="s">
        <v>40</v>
      </c>
      <c r="Y3129" t="s">
        <v>152</v>
      </c>
    </row>
    <row r="3130" spans="1:25" x14ac:dyDescent="0.45">
      <c r="A3130" t="s">
        <v>274</v>
      </c>
      <c r="B3130" t="s">
        <v>313</v>
      </c>
      <c r="C3130">
        <v>2404</v>
      </c>
      <c r="D3130">
        <v>142</v>
      </c>
      <c r="F3130">
        <v>2012</v>
      </c>
      <c r="G3130">
        <v>361</v>
      </c>
      <c r="H3130">
        <v>298.01</v>
      </c>
      <c r="I3130">
        <v>12850.26</v>
      </c>
      <c r="K3130">
        <v>3.6999999999999998E-2</v>
      </c>
      <c r="L3130">
        <v>1E-3</v>
      </c>
      <c r="M3130">
        <v>7404.2709999999997</v>
      </c>
      <c r="N3130">
        <v>5.9200000000000003E-2</v>
      </c>
      <c r="O3130">
        <v>0.55000000000000004</v>
      </c>
      <c r="P3130">
        <v>1.2999999999999999E-2</v>
      </c>
      <c r="Q3130">
        <v>124598.50199999999</v>
      </c>
      <c r="R3130" t="s">
        <v>34</v>
      </c>
      <c r="T3130" t="s">
        <v>319</v>
      </c>
      <c r="V3130" t="s">
        <v>40</v>
      </c>
      <c r="Y3130" t="s">
        <v>277</v>
      </c>
    </row>
    <row r="3131" spans="1:25" x14ac:dyDescent="0.45">
      <c r="A3131" t="s">
        <v>274</v>
      </c>
      <c r="B3131" t="s">
        <v>313</v>
      </c>
      <c r="C3131">
        <v>2404</v>
      </c>
      <c r="D3131">
        <v>142</v>
      </c>
      <c r="F3131">
        <v>2013</v>
      </c>
      <c r="G3131">
        <v>1126</v>
      </c>
      <c r="H3131">
        <v>931.21</v>
      </c>
      <c r="I3131">
        <v>41120.53</v>
      </c>
      <c r="K3131">
        <v>0.12</v>
      </c>
      <c r="L3131">
        <v>1E-3</v>
      </c>
      <c r="M3131">
        <v>23859.482</v>
      </c>
      <c r="N3131">
        <v>5.9200000000000003E-2</v>
      </c>
      <c r="O3131">
        <v>1.3089999999999999</v>
      </c>
      <c r="P3131">
        <v>1.32E-2</v>
      </c>
      <c r="Q3131">
        <v>401478.55699999997</v>
      </c>
      <c r="R3131" t="s">
        <v>34</v>
      </c>
      <c r="T3131" t="s">
        <v>28</v>
      </c>
      <c r="V3131" t="s">
        <v>40</v>
      </c>
      <c r="Y3131" t="s">
        <v>277</v>
      </c>
    </row>
    <row r="3132" spans="1:25" x14ac:dyDescent="0.45">
      <c r="A3132" t="s">
        <v>274</v>
      </c>
      <c r="B3132" t="s">
        <v>313</v>
      </c>
      <c r="C3132">
        <v>2404</v>
      </c>
      <c r="D3132">
        <v>142</v>
      </c>
      <c r="F3132">
        <v>2014</v>
      </c>
      <c r="G3132">
        <v>1836</v>
      </c>
      <c r="H3132">
        <v>1529.81</v>
      </c>
      <c r="I3132">
        <v>68139.19</v>
      </c>
      <c r="K3132">
        <v>0.20200000000000001</v>
      </c>
      <c r="L3132">
        <v>1E-3</v>
      </c>
      <c r="M3132">
        <v>40103.99</v>
      </c>
      <c r="N3132">
        <v>5.9200000000000003E-2</v>
      </c>
      <c r="O3132">
        <v>2.641</v>
      </c>
      <c r="P3132">
        <v>1.06E-2</v>
      </c>
      <c r="Q3132">
        <v>674831.70400000003</v>
      </c>
      <c r="R3132" t="s">
        <v>34</v>
      </c>
      <c r="T3132" t="s">
        <v>28</v>
      </c>
      <c r="V3132" t="s">
        <v>40</v>
      </c>
      <c r="Y3132" t="s">
        <v>277</v>
      </c>
    </row>
    <row r="3133" spans="1:25" x14ac:dyDescent="0.45">
      <c r="A3133" t="s">
        <v>274</v>
      </c>
      <c r="B3133" t="s">
        <v>313</v>
      </c>
      <c r="C3133">
        <v>2404</v>
      </c>
      <c r="D3133">
        <v>142</v>
      </c>
      <c r="F3133">
        <v>2015</v>
      </c>
      <c r="G3133">
        <v>2597</v>
      </c>
      <c r="H3133">
        <v>2298.4299999999998</v>
      </c>
      <c r="I3133">
        <v>104158.81</v>
      </c>
      <c r="K3133">
        <v>0.307</v>
      </c>
      <c r="L3133">
        <v>1E-3</v>
      </c>
      <c r="M3133">
        <v>60779.517999999996</v>
      </c>
      <c r="N3133">
        <v>5.9200000000000003E-2</v>
      </c>
      <c r="O3133">
        <v>3.7120000000000002</v>
      </c>
      <c r="P3133">
        <v>8.5000000000000006E-3</v>
      </c>
      <c r="Q3133">
        <v>1022707.831</v>
      </c>
      <c r="R3133" t="s">
        <v>34</v>
      </c>
      <c r="T3133" t="s">
        <v>28</v>
      </c>
      <c r="V3133" t="s">
        <v>40</v>
      </c>
      <c r="Y3133" t="s">
        <v>297</v>
      </c>
    </row>
    <row r="3134" spans="1:25" x14ac:dyDescent="0.45">
      <c r="A3134" t="s">
        <v>274</v>
      </c>
      <c r="B3134" t="s">
        <v>313</v>
      </c>
      <c r="C3134">
        <v>2404</v>
      </c>
      <c r="D3134">
        <v>142</v>
      </c>
      <c r="F3134">
        <v>2016</v>
      </c>
      <c r="G3134">
        <v>2072</v>
      </c>
      <c r="H3134">
        <v>1822.35</v>
      </c>
      <c r="I3134">
        <v>80998.429999999993</v>
      </c>
      <c r="K3134">
        <v>0.23899999999999999</v>
      </c>
      <c r="L3134">
        <v>1E-3</v>
      </c>
      <c r="M3134">
        <v>47423.675999999999</v>
      </c>
      <c r="N3134">
        <v>5.9200000000000003E-2</v>
      </c>
      <c r="O3134">
        <v>3.2010000000000001</v>
      </c>
      <c r="P3134">
        <v>8.9999999999999993E-3</v>
      </c>
      <c r="Q3134">
        <v>798012.973</v>
      </c>
      <c r="R3134" t="s">
        <v>34</v>
      </c>
      <c r="T3134" t="s">
        <v>28</v>
      </c>
      <c r="V3134" t="s">
        <v>40</v>
      </c>
      <c r="Y3134" t="s">
        <v>297</v>
      </c>
    </row>
    <row r="3135" spans="1:25" x14ac:dyDescent="0.45">
      <c r="A3135" t="s">
        <v>274</v>
      </c>
      <c r="B3135" t="s">
        <v>313</v>
      </c>
      <c r="C3135">
        <v>2404</v>
      </c>
      <c r="D3135">
        <v>142</v>
      </c>
      <c r="F3135">
        <v>2017</v>
      </c>
      <c r="G3135">
        <v>1380</v>
      </c>
      <c r="H3135">
        <v>1101.45</v>
      </c>
      <c r="I3135">
        <v>47659.74</v>
      </c>
      <c r="K3135">
        <v>0.14299999999999999</v>
      </c>
      <c r="L3135">
        <v>1E-3</v>
      </c>
      <c r="M3135">
        <v>28283.044999999998</v>
      </c>
      <c r="N3135">
        <v>5.9200000000000003E-2</v>
      </c>
      <c r="O3135">
        <v>1.976</v>
      </c>
      <c r="P3135">
        <v>1.0200000000000001E-2</v>
      </c>
      <c r="Q3135">
        <v>475927.87400000001</v>
      </c>
      <c r="R3135" t="s">
        <v>34</v>
      </c>
      <c r="T3135" t="s">
        <v>28</v>
      </c>
      <c r="V3135" t="s">
        <v>40</v>
      </c>
      <c r="Y3135" t="s">
        <v>299</v>
      </c>
    </row>
    <row r="3136" spans="1:25" x14ac:dyDescent="0.45">
      <c r="A3136" t="s">
        <v>274</v>
      </c>
      <c r="B3136" t="s">
        <v>313</v>
      </c>
      <c r="C3136">
        <v>2404</v>
      </c>
      <c r="D3136">
        <v>142</v>
      </c>
      <c r="F3136">
        <v>2018</v>
      </c>
      <c r="G3136">
        <v>1225</v>
      </c>
      <c r="H3136">
        <v>973.1</v>
      </c>
      <c r="I3136">
        <v>37393.21</v>
      </c>
      <c r="K3136">
        <v>0.114</v>
      </c>
      <c r="L3136">
        <v>1E-3</v>
      </c>
      <c r="M3136">
        <v>22630.672999999999</v>
      </c>
      <c r="N3136">
        <v>5.9299999999999999E-2</v>
      </c>
      <c r="O3136">
        <v>1.337</v>
      </c>
      <c r="P3136">
        <v>9.1999999999999998E-3</v>
      </c>
      <c r="Q3136">
        <v>380794.51400000002</v>
      </c>
      <c r="R3136" t="s">
        <v>34</v>
      </c>
      <c r="T3136" t="s">
        <v>28</v>
      </c>
      <c r="V3136" t="s">
        <v>40</v>
      </c>
      <c r="Y3136" t="s">
        <v>299</v>
      </c>
    </row>
    <row r="3137" spans="1:25" x14ac:dyDescent="0.45">
      <c r="A3137" t="s">
        <v>274</v>
      </c>
      <c r="B3137" t="s">
        <v>313</v>
      </c>
      <c r="C3137">
        <v>2404</v>
      </c>
      <c r="D3137">
        <v>142</v>
      </c>
      <c r="F3137">
        <v>2019</v>
      </c>
      <c r="G3137">
        <v>547</v>
      </c>
      <c r="H3137">
        <v>387.45</v>
      </c>
      <c r="I3137">
        <v>16205.82</v>
      </c>
      <c r="K3137">
        <v>4.9000000000000002E-2</v>
      </c>
      <c r="L3137">
        <v>1E-3</v>
      </c>
      <c r="M3137">
        <v>9674.5920000000006</v>
      </c>
      <c r="N3137">
        <v>5.9299999999999999E-2</v>
      </c>
      <c r="O3137">
        <v>0.65500000000000003</v>
      </c>
      <c r="P3137">
        <v>1.41E-2</v>
      </c>
      <c r="Q3137">
        <v>162781.85699999999</v>
      </c>
      <c r="R3137" t="s">
        <v>34</v>
      </c>
      <c r="T3137" t="s">
        <v>28</v>
      </c>
      <c r="V3137" t="s">
        <v>40</v>
      </c>
      <c r="Y3137" t="s">
        <v>299</v>
      </c>
    </row>
    <row r="3138" spans="1:25" x14ac:dyDescent="0.45">
      <c r="A3138" t="s">
        <v>274</v>
      </c>
      <c r="B3138" t="s">
        <v>313</v>
      </c>
      <c r="C3138">
        <v>2404</v>
      </c>
      <c r="D3138">
        <v>142</v>
      </c>
      <c r="F3138">
        <v>2020</v>
      </c>
      <c r="G3138">
        <v>819</v>
      </c>
      <c r="H3138">
        <v>582.11</v>
      </c>
      <c r="I3138">
        <v>18757.54</v>
      </c>
      <c r="K3138">
        <v>0.06</v>
      </c>
      <c r="L3138">
        <v>1E-3</v>
      </c>
      <c r="M3138">
        <v>11856.138000000001</v>
      </c>
      <c r="N3138">
        <v>5.9299999999999999E-2</v>
      </c>
      <c r="O3138">
        <v>0.72299999999999998</v>
      </c>
      <c r="P3138">
        <v>1.0699999999999999E-2</v>
      </c>
      <c r="Q3138">
        <v>199484.427</v>
      </c>
      <c r="R3138" t="s">
        <v>34</v>
      </c>
      <c r="T3138" t="s">
        <v>28</v>
      </c>
      <c r="V3138" t="s">
        <v>40</v>
      </c>
      <c r="Y3138" t="s">
        <v>147</v>
      </c>
    </row>
    <row r="3139" spans="1:25" x14ac:dyDescent="0.45">
      <c r="A3139" t="s">
        <v>274</v>
      </c>
      <c r="B3139" t="s">
        <v>313</v>
      </c>
      <c r="C3139">
        <v>2404</v>
      </c>
      <c r="D3139">
        <v>142</v>
      </c>
      <c r="F3139">
        <v>2021</v>
      </c>
      <c r="G3139">
        <v>923</v>
      </c>
      <c r="H3139">
        <v>717.72</v>
      </c>
      <c r="I3139">
        <v>22500.43</v>
      </c>
      <c r="K3139">
        <v>7.1999999999999995E-2</v>
      </c>
      <c r="L3139">
        <v>1E-3</v>
      </c>
      <c r="M3139">
        <v>14268.694</v>
      </c>
      <c r="N3139">
        <v>5.9299999999999999E-2</v>
      </c>
      <c r="O3139">
        <v>0.82899999999999996</v>
      </c>
      <c r="P3139">
        <v>9.4999999999999998E-3</v>
      </c>
      <c r="Q3139">
        <v>240102.94899999999</v>
      </c>
      <c r="R3139" t="s">
        <v>34</v>
      </c>
      <c r="T3139" t="s">
        <v>28</v>
      </c>
      <c r="V3139" t="s">
        <v>40</v>
      </c>
      <c r="Y3139" t="s">
        <v>152</v>
      </c>
    </row>
    <row r="3140" spans="1:25" x14ac:dyDescent="0.45">
      <c r="A3140" t="s">
        <v>274</v>
      </c>
      <c r="B3140" t="s">
        <v>313</v>
      </c>
      <c r="C3140">
        <v>2404</v>
      </c>
      <c r="D3140">
        <v>142</v>
      </c>
      <c r="F3140">
        <v>2022</v>
      </c>
      <c r="G3140">
        <v>580</v>
      </c>
      <c r="H3140">
        <v>454.93</v>
      </c>
      <c r="I3140">
        <v>14847.09</v>
      </c>
      <c r="K3140">
        <v>4.7E-2</v>
      </c>
      <c r="L3140">
        <v>1E-3</v>
      </c>
      <c r="M3140">
        <v>9327.4869999999992</v>
      </c>
      <c r="N3140">
        <v>5.9299999999999999E-2</v>
      </c>
      <c r="O3140">
        <v>0.56999999999999995</v>
      </c>
      <c r="P3140">
        <v>1.0200000000000001E-2</v>
      </c>
      <c r="Q3140">
        <v>156962.43900000001</v>
      </c>
      <c r="R3140" t="s">
        <v>34</v>
      </c>
      <c r="T3140" t="s">
        <v>28</v>
      </c>
      <c r="V3140" t="s">
        <v>40</v>
      </c>
      <c r="Y3140" t="s">
        <v>152</v>
      </c>
    </row>
    <row r="3141" spans="1:25" x14ac:dyDescent="0.45">
      <c r="A3141" t="s">
        <v>274</v>
      </c>
      <c r="B3141" t="s">
        <v>313</v>
      </c>
      <c r="C3141">
        <v>2404</v>
      </c>
      <c r="D3141">
        <v>142</v>
      </c>
      <c r="F3141">
        <v>2023</v>
      </c>
      <c r="G3141">
        <v>1196</v>
      </c>
      <c r="H3141">
        <v>967.52</v>
      </c>
      <c r="I3141">
        <v>29595.88</v>
      </c>
      <c r="K3141">
        <v>9.2999999999999999E-2</v>
      </c>
      <c r="L3141">
        <v>1E-3</v>
      </c>
      <c r="M3141">
        <v>18404.535</v>
      </c>
      <c r="N3141">
        <v>5.79E-2</v>
      </c>
      <c r="O3141">
        <v>1.19</v>
      </c>
      <c r="P3141">
        <v>1.04E-2</v>
      </c>
      <c r="Q3141">
        <v>309708.05900000001</v>
      </c>
      <c r="R3141" t="s">
        <v>34</v>
      </c>
      <c r="T3141" t="s">
        <v>28</v>
      </c>
      <c r="V3141" t="s">
        <v>40</v>
      </c>
      <c r="Y3141" t="s">
        <v>152</v>
      </c>
    </row>
    <row r="3142" spans="1:25" x14ac:dyDescent="0.45">
      <c r="A3142" t="s">
        <v>274</v>
      </c>
      <c r="B3142" t="s">
        <v>313</v>
      </c>
      <c r="C3142">
        <v>2404</v>
      </c>
      <c r="D3142">
        <v>142</v>
      </c>
      <c r="F3142">
        <v>2024</v>
      </c>
      <c r="G3142">
        <v>796</v>
      </c>
      <c r="H3142">
        <v>647.41</v>
      </c>
      <c r="I3142">
        <v>16934.25</v>
      </c>
      <c r="K3142">
        <v>5.7000000000000002E-2</v>
      </c>
      <c r="L3142">
        <v>1E-3</v>
      </c>
      <c r="M3142">
        <v>11284.01</v>
      </c>
      <c r="N3142">
        <v>5.9299999999999999E-2</v>
      </c>
      <c r="O3142">
        <v>0.73399999999999999</v>
      </c>
      <c r="P3142">
        <v>0.01</v>
      </c>
      <c r="Q3142">
        <v>189897.00399999999</v>
      </c>
      <c r="R3142" t="s">
        <v>34</v>
      </c>
      <c r="T3142" t="s">
        <v>28</v>
      </c>
      <c r="V3142" t="s">
        <v>40</v>
      </c>
      <c r="Y3142" t="s">
        <v>152</v>
      </c>
    </row>
    <row r="3143" spans="1:25" x14ac:dyDescent="0.45">
      <c r="A3143" t="s">
        <v>274</v>
      </c>
      <c r="B3143" t="s">
        <v>313</v>
      </c>
      <c r="C3143">
        <v>2404</v>
      </c>
      <c r="D3143">
        <v>15001</v>
      </c>
      <c r="E3143" t="s">
        <v>305</v>
      </c>
      <c r="F3143">
        <v>2009</v>
      </c>
      <c r="G3143">
        <v>18</v>
      </c>
      <c r="H3143">
        <v>18</v>
      </c>
      <c r="I3143">
        <v>186</v>
      </c>
      <c r="O3143">
        <v>1.1830000000000001</v>
      </c>
      <c r="P3143">
        <v>0.7</v>
      </c>
      <c r="Q3143">
        <v>3378.9</v>
      </c>
      <c r="R3143" t="s">
        <v>34</v>
      </c>
      <c r="T3143" t="s">
        <v>28</v>
      </c>
      <c r="Y3143" t="s">
        <v>30</v>
      </c>
    </row>
    <row r="3144" spans="1:25" x14ac:dyDescent="0.45">
      <c r="A3144" t="s">
        <v>274</v>
      </c>
      <c r="B3144" t="s">
        <v>313</v>
      </c>
      <c r="C3144">
        <v>2404</v>
      </c>
      <c r="D3144">
        <v>15001</v>
      </c>
      <c r="E3144" t="s">
        <v>305</v>
      </c>
      <c r="F3144">
        <v>2010</v>
      </c>
      <c r="G3144">
        <v>97</v>
      </c>
      <c r="H3144">
        <v>97</v>
      </c>
      <c r="I3144">
        <v>1163</v>
      </c>
      <c r="O3144">
        <v>7.1689999999999996</v>
      </c>
      <c r="P3144">
        <v>0.70030000000000003</v>
      </c>
      <c r="Q3144">
        <v>20479.2</v>
      </c>
      <c r="R3144" t="s">
        <v>34</v>
      </c>
      <c r="T3144" t="s">
        <v>28</v>
      </c>
      <c r="Y3144" t="s">
        <v>30</v>
      </c>
    </row>
    <row r="3145" spans="1:25" x14ac:dyDescent="0.45">
      <c r="A3145" t="s">
        <v>274</v>
      </c>
      <c r="B3145" t="s">
        <v>313</v>
      </c>
      <c r="C3145">
        <v>2404</v>
      </c>
      <c r="D3145">
        <v>15001</v>
      </c>
      <c r="E3145" t="s">
        <v>305</v>
      </c>
      <c r="F3145">
        <v>2011</v>
      </c>
      <c r="G3145">
        <v>49</v>
      </c>
      <c r="H3145">
        <v>49</v>
      </c>
      <c r="I3145">
        <v>599</v>
      </c>
      <c r="O3145">
        <v>3.68</v>
      </c>
      <c r="P3145">
        <v>0.7</v>
      </c>
      <c r="Q3145">
        <v>10514.6</v>
      </c>
      <c r="R3145" t="s">
        <v>34</v>
      </c>
      <c r="T3145" t="s">
        <v>28</v>
      </c>
      <c r="Y3145" t="s">
        <v>30</v>
      </c>
    </row>
    <row r="3146" spans="1:25" x14ac:dyDescent="0.45">
      <c r="A3146" t="s">
        <v>274</v>
      </c>
      <c r="B3146" t="s">
        <v>313</v>
      </c>
      <c r="C3146">
        <v>2404</v>
      </c>
      <c r="D3146">
        <v>15001</v>
      </c>
      <c r="E3146" t="s">
        <v>305</v>
      </c>
      <c r="F3146">
        <v>2012</v>
      </c>
      <c r="G3146">
        <v>42</v>
      </c>
      <c r="H3146">
        <v>42</v>
      </c>
      <c r="I3146">
        <v>467</v>
      </c>
      <c r="O3146">
        <v>2.7869999999999999</v>
      </c>
      <c r="P3146">
        <v>0.7</v>
      </c>
      <c r="Q3146">
        <v>7961.5</v>
      </c>
      <c r="R3146" t="s">
        <v>34</v>
      </c>
      <c r="T3146" t="s">
        <v>28</v>
      </c>
      <c r="Y3146" t="s">
        <v>30</v>
      </c>
    </row>
    <row r="3147" spans="1:25" x14ac:dyDescent="0.45">
      <c r="A3147" t="s">
        <v>274</v>
      </c>
      <c r="B3147" t="s">
        <v>313</v>
      </c>
      <c r="C3147">
        <v>2404</v>
      </c>
      <c r="D3147">
        <v>15001</v>
      </c>
      <c r="E3147" t="s">
        <v>305</v>
      </c>
      <c r="F3147">
        <v>2013</v>
      </c>
      <c r="G3147">
        <v>0</v>
      </c>
      <c r="H3147">
        <v>0</v>
      </c>
      <c r="R3147" t="s">
        <v>34</v>
      </c>
      <c r="T3147" t="s">
        <v>28</v>
      </c>
      <c r="Y3147" t="s">
        <v>30</v>
      </c>
    </row>
    <row r="3148" spans="1:25" x14ac:dyDescent="0.45">
      <c r="A3148" t="s">
        <v>274</v>
      </c>
      <c r="B3148" t="s">
        <v>313</v>
      </c>
      <c r="C3148">
        <v>2404</v>
      </c>
      <c r="D3148">
        <v>15001</v>
      </c>
      <c r="E3148" t="s">
        <v>305</v>
      </c>
      <c r="F3148">
        <v>2014</v>
      </c>
      <c r="G3148">
        <v>0</v>
      </c>
      <c r="H3148">
        <v>0</v>
      </c>
      <c r="R3148" t="s">
        <v>34</v>
      </c>
      <c r="T3148" t="s">
        <v>28</v>
      </c>
      <c r="Y3148" t="s">
        <v>30</v>
      </c>
    </row>
    <row r="3149" spans="1:25" x14ac:dyDescent="0.45">
      <c r="A3149" t="s">
        <v>274</v>
      </c>
      <c r="B3149" t="s">
        <v>313</v>
      </c>
      <c r="C3149">
        <v>2404</v>
      </c>
      <c r="D3149">
        <v>16001</v>
      </c>
      <c r="E3149" t="s">
        <v>305</v>
      </c>
      <c r="F3149">
        <v>2009</v>
      </c>
      <c r="G3149">
        <v>17</v>
      </c>
      <c r="H3149">
        <v>17</v>
      </c>
      <c r="I3149">
        <v>1002</v>
      </c>
      <c r="K3149">
        <v>5.0000000000000001E-3</v>
      </c>
      <c r="L3149">
        <v>8.9999999999999998E-4</v>
      </c>
      <c r="M3149">
        <v>1068.3</v>
      </c>
      <c r="N3149">
        <v>5.91E-2</v>
      </c>
      <c r="O3149">
        <v>6.3380000000000001</v>
      </c>
      <c r="P3149">
        <v>0.70009999999999994</v>
      </c>
      <c r="Q3149">
        <v>18108.400000000001</v>
      </c>
      <c r="R3149" t="s">
        <v>34</v>
      </c>
      <c r="S3149" t="s">
        <v>38</v>
      </c>
      <c r="T3149" t="s">
        <v>28</v>
      </c>
      <c r="Y3149" t="s">
        <v>103</v>
      </c>
    </row>
    <row r="3150" spans="1:25" x14ac:dyDescent="0.45">
      <c r="A3150" t="s">
        <v>274</v>
      </c>
      <c r="B3150" t="s">
        <v>313</v>
      </c>
      <c r="C3150">
        <v>2404</v>
      </c>
      <c r="D3150">
        <v>16001</v>
      </c>
      <c r="E3150" t="s">
        <v>305</v>
      </c>
      <c r="F3150">
        <v>2010</v>
      </c>
      <c r="G3150">
        <v>61</v>
      </c>
      <c r="H3150">
        <v>61</v>
      </c>
      <c r="I3150">
        <v>3954</v>
      </c>
      <c r="K3150">
        <v>2.1000000000000001E-2</v>
      </c>
      <c r="L3150">
        <v>8.9999999999999998E-4</v>
      </c>
      <c r="M3150">
        <v>4150.1000000000004</v>
      </c>
      <c r="N3150">
        <v>5.8999999999999997E-2</v>
      </c>
      <c r="O3150">
        <v>24.617999999999999</v>
      </c>
      <c r="P3150">
        <v>0.7</v>
      </c>
      <c r="Q3150">
        <v>70337.2</v>
      </c>
      <c r="R3150" t="s">
        <v>34</v>
      </c>
      <c r="S3150" t="s">
        <v>38</v>
      </c>
      <c r="T3150" t="s">
        <v>28</v>
      </c>
      <c r="Y3150" t="s">
        <v>103</v>
      </c>
    </row>
    <row r="3151" spans="1:25" x14ac:dyDescent="0.45">
      <c r="A3151" t="s">
        <v>274</v>
      </c>
      <c r="B3151" t="s">
        <v>313</v>
      </c>
      <c r="C3151">
        <v>2404</v>
      </c>
      <c r="D3151">
        <v>16001</v>
      </c>
      <c r="E3151" t="s">
        <v>305</v>
      </c>
      <c r="F3151">
        <v>2011</v>
      </c>
      <c r="G3151">
        <v>50</v>
      </c>
      <c r="H3151">
        <v>50</v>
      </c>
      <c r="I3151">
        <v>2845</v>
      </c>
      <c r="K3151">
        <v>1.4999999999999999E-2</v>
      </c>
      <c r="L3151">
        <v>8.9999999999999998E-4</v>
      </c>
      <c r="M3151">
        <v>2962.5</v>
      </c>
      <c r="N3151">
        <v>5.8999999999999997E-2</v>
      </c>
      <c r="O3151">
        <v>17.574999999999999</v>
      </c>
      <c r="P3151">
        <v>0.7</v>
      </c>
      <c r="Q3151">
        <v>50212.4</v>
      </c>
      <c r="R3151" t="s">
        <v>34</v>
      </c>
      <c r="S3151" t="s">
        <v>38</v>
      </c>
      <c r="T3151" t="s">
        <v>28</v>
      </c>
      <c r="Y3151" t="s">
        <v>103</v>
      </c>
    </row>
    <row r="3152" spans="1:25" x14ac:dyDescent="0.45">
      <c r="A3152" t="s">
        <v>274</v>
      </c>
      <c r="B3152" t="s">
        <v>313</v>
      </c>
      <c r="C3152">
        <v>2404</v>
      </c>
      <c r="D3152">
        <v>16001</v>
      </c>
      <c r="E3152" t="s">
        <v>305</v>
      </c>
      <c r="F3152">
        <v>2012</v>
      </c>
      <c r="G3152">
        <v>1</v>
      </c>
      <c r="H3152">
        <v>1</v>
      </c>
      <c r="I3152">
        <v>9</v>
      </c>
      <c r="K3152">
        <v>0</v>
      </c>
      <c r="L3152">
        <v>1E-3</v>
      </c>
      <c r="M3152">
        <v>9.5</v>
      </c>
      <c r="N3152">
        <v>5.8999999999999997E-2</v>
      </c>
      <c r="O3152">
        <v>5.7000000000000002E-2</v>
      </c>
      <c r="P3152">
        <v>0.7</v>
      </c>
      <c r="Q3152">
        <v>161.6</v>
      </c>
      <c r="R3152" t="s">
        <v>34</v>
      </c>
      <c r="S3152" t="s">
        <v>38</v>
      </c>
      <c r="T3152" t="s">
        <v>28</v>
      </c>
      <c r="Y3152" t="s">
        <v>283</v>
      </c>
    </row>
    <row r="3153" spans="1:25" x14ac:dyDescent="0.45">
      <c r="A3153" t="s">
        <v>274</v>
      </c>
      <c r="B3153" t="s">
        <v>313</v>
      </c>
      <c r="C3153">
        <v>2404</v>
      </c>
      <c r="D3153">
        <v>17001</v>
      </c>
      <c r="E3153" t="s">
        <v>305</v>
      </c>
      <c r="F3153">
        <v>2009</v>
      </c>
      <c r="G3153">
        <v>28</v>
      </c>
      <c r="H3153">
        <v>28</v>
      </c>
      <c r="I3153">
        <v>1816</v>
      </c>
      <c r="K3153">
        <v>0.01</v>
      </c>
      <c r="L3153">
        <v>8.9999999999999998E-4</v>
      </c>
      <c r="M3153">
        <v>1882.5</v>
      </c>
      <c r="N3153">
        <v>5.8999999999999997E-2</v>
      </c>
      <c r="O3153">
        <v>11.167</v>
      </c>
      <c r="P3153">
        <v>0.7</v>
      </c>
      <c r="Q3153">
        <v>31904.5</v>
      </c>
      <c r="R3153" t="s">
        <v>34</v>
      </c>
      <c r="S3153" t="s">
        <v>38</v>
      </c>
      <c r="T3153" t="s">
        <v>28</v>
      </c>
      <c r="Y3153" t="s">
        <v>103</v>
      </c>
    </row>
    <row r="3154" spans="1:25" x14ac:dyDescent="0.45">
      <c r="A3154" t="s">
        <v>274</v>
      </c>
      <c r="B3154" t="s">
        <v>313</v>
      </c>
      <c r="C3154">
        <v>2404</v>
      </c>
      <c r="D3154">
        <v>17001</v>
      </c>
      <c r="E3154" t="s">
        <v>305</v>
      </c>
      <c r="F3154">
        <v>2010</v>
      </c>
      <c r="G3154">
        <v>66</v>
      </c>
      <c r="H3154">
        <v>66</v>
      </c>
      <c r="I3154">
        <v>3496</v>
      </c>
      <c r="K3154">
        <v>1.9E-2</v>
      </c>
      <c r="L3154">
        <v>8.0000000000000004E-4</v>
      </c>
      <c r="M3154">
        <v>3657.8</v>
      </c>
      <c r="N3154">
        <v>5.8999999999999997E-2</v>
      </c>
      <c r="O3154">
        <v>21.702000000000002</v>
      </c>
      <c r="P3154">
        <v>0.70009999999999994</v>
      </c>
      <c r="Q3154">
        <v>62003.3</v>
      </c>
      <c r="R3154" t="s">
        <v>34</v>
      </c>
      <c r="S3154" t="s">
        <v>38</v>
      </c>
      <c r="T3154" t="s">
        <v>28</v>
      </c>
      <c r="Y3154" t="s">
        <v>103</v>
      </c>
    </row>
    <row r="3155" spans="1:25" x14ac:dyDescent="0.45">
      <c r="A3155" t="s">
        <v>274</v>
      </c>
      <c r="B3155" t="s">
        <v>313</v>
      </c>
      <c r="C3155">
        <v>2404</v>
      </c>
      <c r="D3155">
        <v>17001</v>
      </c>
      <c r="E3155" t="s">
        <v>305</v>
      </c>
      <c r="F3155">
        <v>2011</v>
      </c>
      <c r="G3155">
        <v>62</v>
      </c>
      <c r="H3155">
        <v>62</v>
      </c>
      <c r="I3155">
        <v>3774</v>
      </c>
      <c r="K3155">
        <v>0.02</v>
      </c>
      <c r="L3155">
        <v>8.9999999999999998E-4</v>
      </c>
      <c r="M3155">
        <v>3910.5</v>
      </c>
      <c r="N3155">
        <v>5.8999999999999997E-2</v>
      </c>
      <c r="O3155">
        <v>23.201000000000001</v>
      </c>
      <c r="P3155">
        <v>0.7</v>
      </c>
      <c r="Q3155">
        <v>66288.800000000003</v>
      </c>
      <c r="R3155" t="s">
        <v>34</v>
      </c>
      <c r="S3155" t="s">
        <v>38</v>
      </c>
      <c r="T3155" t="s">
        <v>28</v>
      </c>
      <c r="Y3155" t="s">
        <v>103</v>
      </c>
    </row>
    <row r="3156" spans="1:25" x14ac:dyDescent="0.45">
      <c r="A3156" t="s">
        <v>274</v>
      </c>
      <c r="B3156" t="s">
        <v>313</v>
      </c>
      <c r="C3156">
        <v>2404</v>
      </c>
      <c r="D3156">
        <v>17001</v>
      </c>
      <c r="E3156" t="s">
        <v>305</v>
      </c>
      <c r="F3156">
        <v>2012</v>
      </c>
      <c r="G3156">
        <v>10</v>
      </c>
      <c r="H3156">
        <v>10</v>
      </c>
      <c r="I3156">
        <v>480</v>
      </c>
      <c r="K3156">
        <v>3.0000000000000001E-3</v>
      </c>
      <c r="L3156">
        <v>8.9999999999999998E-4</v>
      </c>
      <c r="M3156">
        <v>508.6</v>
      </c>
      <c r="N3156">
        <v>5.8999999999999997E-2</v>
      </c>
      <c r="O3156">
        <v>3.0169999999999999</v>
      </c>
      <c r="P3156">
        <v>0.69989999999999997</v>
      </c>
      <c r="Q3156">
        <v>8619.6</v>
      </c>
      <c r="R3156" t="s">
        <v>34</v>
      </c>
      <c r="S3156" t="s">
        <v>38</v>
      </c>
      <c r="T3156" t="s">
        <v>28</v>
      </c>
      <c r="Y3156" t="s">
        <v>283</v>
      </c>
    </row>
    <row r="3157" spans="1:25" x14ac:dyDescent="0.45">
      <c r="A3157" t="s">
        <v>274</v>
      </c>
      <c r="B3157" t="s">
        <v>320</v>
      </c>
      <c r="C3157">
        <v>2406</v>
      </c>
      <c r="D3157">
        <v>1101</v>
      </c>
      <c r="F3157">
        <v>2009</v>
      </c>
      <c r="G3157">
        <v>5562</v>
      </c>
      <c r="H3157">
        <v>5388.78</v>
      </c>
      <c r="I3157">
        <v>706426.38</v>
      </c>
      <c r="K3157">
        <v>3.6589999999999998</v>
      </c>
      <c r="L3157">
        <v>1.2999999999999999E-3</v>
      </c>
      <c r="M3157">
        <v>472824.02600000001</v>
      </c>
      <c r="N3157">
        <v>5.9400000000000001E-2</v>
      </c>
      <c r="O3157">
        <v>40.707999999999998</v>
      </c>
      <c r="P3157">
        <v>1.8200000000000001E-2</v>
      </c>
      <c r="Q3157">
        <v>7908035.716</v>
      </c>
      <c r="R3157" t="s">
        <v>34</v>
      </c>
      <c r="S3157" t="s">
        <v>38</v>
      </c>
      <c r="T3157" t="s">
        <v>89</v>
      </c>
      <c r="V3157" t="s">
        <v>88</v>
      </c>
      <c r="Y3157" t="s">
        <v>107</v>
      </c>
    </row>
    <row r="3158" spans="1:25" x14ac:dyDescent="0.45">
      <c r="A3158" t="s">
        <v>274</v>
      </c>
      <c r="B3158" t="s">
        <v>320</v>
      </c>
      <c r="C3158">
        <v>2406</v>
      </c>
      <c r="D3158">
        <v>1101</v>
      </c>
      <c r="F3158">
        <v>2010</v>
      </c>
      <c r="G3158">
        <v>6044</v>
      </c>
      <c r="H3158">
        <v>5863.59</v>
      </c>
      <c r="I3158">
        <v>833255.5</v>
      </c>
      <c r="K3158">
        <v>2.7370000000000001</v>
      </c>
      <c r="L3158">
        <v>1E-3</v>
      </c>
      <c r="M3158">
        <v>542196.66200000001</v>
      </c>
      <c r="N3158">
        <v>5.8999999999999997E-2</v>
      </c>
      <c r="O3158">
        <v>40.029000000000003</v>
      </c>
      <c r="P3158">
        <v>1.6199999999999999E-2</v>
      </c>
      <c r="Q3158">
        <v>9123486.7540000007</v>
      </c>
      <c r="R3158" t="s">
        <v>34</v>
      </c>
      <c r="S3158" t="s">
        <v>38</v>
      </c>
      <c r="T3158" t="s">
        <v>89</v>
      </c>
      <c r="V3158" t="s">
        <v>88</v>
      </c>
      <c r="Y3158" t="s">
        <v>107</v>
      </c>
    </row>
    <row r="3159" spans="1:25" x14ac:dyDescent="0.45">
      <c r="A3159" t="s">
        <v>274</v>
      </c>
      <c r="B3159" t="s">
        <v>320</v>
      </c>
      <c r="C3159">
        <v>2406</v>
      </c>
      <c r="D3159">
        <v>1101</v>
      </c>
      <c r="F3159">
        <v>2011</v>
      </c>
      <c r="G3159">
        <v>6992</v>
      </c>
      <c r="H3159">
        <v>6800.25</v>
      </c>
      <c r="I3159">
        <v>936085.71</v>
      </c>
      <c r="K3159">
        <v>3.0950000000000002</v>
      </c>
      <c r="L3159">
        <v>1E-3</v>
      </c>
      <c r="M3159">
        <v>613063.34299999999</v>
      </c>
      <c r="N3159">
        <v>5.8999999999999997E-2</v>
      </c>
      <c r="O3159">
        <v>42.11</v>
      </c>
      <c r="P3159">
        <v>1.43E-2</v>
      </c>
      <c r="Q3159">
        <v>10315997.24</v>
      </c>
      <c r="R3159" t="s">
        <v>34</v>
      </c>
      <c r="S3159" t="s">
        <v>38</v>
      </c>
      <c r="T3159" t="s">
        <v>89</v>
      </c>
      <c r="V3159" t="s">
        <v>88</v>
      </c>
      <c r="Y3159" t="s">
        <v>107</v>
      </c>
    </row>
    <row r="3160" spans="1:25" x14ac:dyDescent="0.45">
      <c r="A3160" t="s">
        <v>274</v>
      </c>
      <c r="B3160" t="s">
        <v>320</v>
      </c>
      <c r="C3160">
        <v>2406</v>
      </c>
      <c r="D3160">
        <v>1101</v>
      </c>
      <c r="F3160">
        <v>2012</v>
      </c>
      <c r="G3160">
        <v>6534</v>
      </c>
      <c r="H3160">
        <v>6444.02</v>
      </c>
      <c r="I3160">
        <v>934967.7</v>
      </c>
      <c r="K3160">
        <v>3.0960000000000001</v>
      </c>
      <c r="L3160">
        <v>1E-3</v>
      </c>
      <c r="M3160">
        <v>613218.91899999999</v>
      </c>
      <c r="N3160">
        <v>5.8999999999999997E-2</v>
      </c>
      <c r="O3160">
        <v>28.56</v>
      </c>
      <c r="P3160">
        <v>8.2000000000000007E-3</v>
      </c>
      <c r="Q3160">
        <v>10318608.884</v>
      </c>
      <c r="R3160" t="s">
        <v>34</v>
      </c>
      <c r="S3160" t="s">
        <v>38</v>
      </c>
      <c r="T3160" t="s">
        <v>89</v>
      </c>
      <c r="V3160" t="s">
        <v>88</v>
      </c>
      <c r="Y3160" t="s">
        <v>277</v>
      </c>
    </row>
    <row r="3161" spans="1:25" x14ac:dyDescent="0.45">
      <c r="A3161" t="s">
        <v>274</v>
      </c>
      <c r="B3161" t="s">
        <v>320</v>
      </c>
      <c r="C3161">
        <v>2406</v>
      </c>
      <c r="D3161">
        <v>1101</v>
      </c>
      <c r="F3161">
        <v>2013</v>
      </c>
      <c r="G3161">
        <v>6849</v>
      </c>
      <c r="H3161">
        <v>6796.89</v>
      </c>
      <c r="I3161">
        <v>1177467.29</v>
      </c>
      <c r="K3161">
        <v>3.1139999999999999</v>
      </c>
      <c r="L3161">
        <v>1E-3</v>
      </c>
      <c r="M3161">
        <v>616766.13100000005</v>
      </c>
      <c r="N3161">
        <v>5.8999999999999997E-2</v>
      </c>
      <c r="O3161">
        <v>25.991</v>
      </c>
      <c r="P3161">
        <v>6.7999999999999996E-3</v>
      </c>
      <c r="Q3161">
        <v>10378209.592</v>
      </c>
      <c r="R3161" t="s">
        <v>34</v>
      </c>
      <c r="S3161" t="s">
        <v>38</v>
      </c>
      <c r="T3161" t="s">
        <v>89</v>
      </c>
      <c r="V3161" t="s">
        <v>88</v>
      </c>
      <c r="Y3161" t="s">
        <v>277</v>
      </c>
    </row>
    <row r="3162" spans="1:25" x14ac:dyDescent="0.45">
      <c r="A3162" t="s">
        <v>274</v>
      </c>
      <c r="B3162" t="s">
        <v>320</v>
      </c>
      <c r="C3162">
        <v>2406</v>
      </c>
      <c r="D3162">
        <v>1101</v>
      </c>
      <c r="F3162">
        <v>2014</v>
      </c>
      <c r="G3162">
        <v>6845</v>
      </c>
      <c r="H3162">
        <v>6822.18</v>
      </c>
      <c r="I3162">
        <v>1507804.55</v>
      </c>
      <c r="K3162">
        <v>3.2029999999999998</v>
      </c>
      <c r="L3162">
        <v>1E-3</v>
      </c>
      <c r="M3162">
        <v>634462.12300000002</v>
      </c>
      <c r="N3162">
        <v>5.8999999999999997E-2</v>
      </c>
      <c r="O3162">
        <v>23.788</v>
      </c>
      <c r="P3162">
        <v>5.4000000000000003E-3</v>
      </c>
      <c r="Q3162">
        <v>10676053.067</v>
      </c>
      <c r="R3162" t="s">
        <v>34</v>
      </c>
      <c r="S3162" t="s">
        <v>38</v>
      </c>
      <c r="T3162" t="s">
        <v>89</v>
      </c>
      <c r="V3162" t="s">
        <v>88</v>
      </c>
      <c r="Y3162" t="s">
        <v>277</v>
      </c>
    </row>
    <row r="3163" spans="1:25" x14ac:dyDescent="0.45">
      <c r="A3163" t="s">
        <v>274</v>
      </c>
      <c r="B3163" t="s">
        <v>320</v>
      </c>
      <c r="C3163">
        <v>2406</v>
      </c>
      <c r="D3163">
        <v>1101</v>
      </c>
      <c r="F3163">
        <v>2015</v>
      </c>
      <c r="G3163">
        <v>7780</v>
      </c>
      <c r="H3163">
        <v>7738.54</v>
      </c>
      <c r="I3163">
        <v>1989459.29</v>
      </c>
      <c r="K3163">
        <v>4.2590000000000003</v>
      </c>
      <c r="L3163">
        <v>1E-3</v>
      </c>
      <c r="M3163">
        <v>843639.46200000006</v>
      </c>
      <c r="N3163">
        <v>5.8999999999999997E-2</v>
      </c>
      <c r="O3163">
        <v>32.112000000000002</v>
      </c>
      <c r="P3163">
        <v>5.7999999999999996E-3</v>
      </c>
      <c r="Q3163">
        <v>14195831.802999999</v>
      </c>
      <c r="R3163" t="s">
        <v>34</v>
      </c>
      <c r="S3163" t="s">
        <v>38</v>
      </c>
      <c r="T3163" t="s">
        <v>89</v>
      </c>
      <c r="V3163" t="s">
        <v>88</v>
      </c>
      <c r="Y3163" t="s">
        <v>297</v>
      </c>
    </row>
    <row r="3164" spans="1:25" x14ac:dyDescent="0.45">
      <c r="A3164" t="s">
        <v>274</v>
      </c>
      <c r="B3164" t="s">
        <v>320</v>
      </c>
      <c r="C3164">
        <v>2406</v>
      </c>
      <c r="D3164">
        <v>1101</v>
      </c>
      <c r="F3164">
        <v>2016</v>
      </c>
      <c r="G3164">
        <v>7390</v>
      </c>
      <c r="H3164">
        <v>7366.82</v>
      </c>
      <c r="I3164">
        <v>1784546.09</v>
      </c>
      <c r="K3164">
        <v>3.8210000000000002</v>
      </c>
      <c r="L3164">
        <v>1E-3</v>
      </c>
      <c r="M3164">
        <v>756796.67799999996</v>
      </c>
      <c r="N3164">
        <v>5.8999999999999997E-2</v>
      </c>
      <c r="O3164">
        <v>29.035</v>
      </c>
      <c r="P3164">
        <v>5.7999999999999996E-3</v>
      </c>
      <c r="Q3164">
        <v>12734608.517999999</v>
      </c>
      <c r="R3164" t="s">
        <v>34</v>
      </c>
      <c r="S3164" t="s">
        <v>38</v>
      </c>
      <c r="T3164" t="s">
        <v>89</v>
      </c>
      <c r="V3164" t="s">
        <v>88</v>
      </c>
      <c r="Y3164" t="s">
        <v>297</v>
      </c>
    </row>
    <row r="3165" spans="1:25" x14ac:dyDescent="0.45">
      <c r="A3165" t="s">
        <v>274</v>
      </c>
      <c r="B3165" t="s">
        <v>320</v>
      </c>
      <c r="C3165">
        <v>2406</v>
      </c>
      <c r="D3165">
        <v>1101</v>
      </c>
      <c r="F3165">
        <v>2017</v>
      </c>
      <c r="G3165">
        <v>5481</v>
      </c>
      <c r="H3165">
        <v>5365.07</v>
      </c>
      <c r="I3165">
        <v>1155258.76</v>
      </c>
      <c r="K3165">
        <v>2.5070000000000001</v>
      </c>
      <c r="L3165">
        <v>1E-3</v>
      </c>
      <c r="M3165">
        <v>496644.54800000001</v>
      </c>
      <c r="N3165">
        <v>5.8999999999999997E-2</v>
      </c>
      <c r="O3165">
        <v>30.934000000000001</v>
      </c>
      <c r="P3165">
        <v>1.2999999999999999E-2</v>
      </c>
      <c r="Q3165">
        <v>8355977.1140000001</v>
      </c>
      <c r="R3165" t="s">
        <v>34</v>
      </c>
      <c r="S3165" t="s">
        <v>38</v>
      </c>
      <c r="T3165" t="s">
        <v>89</v>
      </c>
      <c r="V3165" t="s">
        <v>88</v>
      </c>
      <c r="Y3165" t="s">
        <v>299</v>
      </c>
    </row>
    <row r="3166" spans="1:25" x14ac:dyDescent="0.45">
      <c r="A3166" t="s">
        <v>274</v>
      </c>
      <c r="B3166" t="s">
        <v>320</v>
      </c>
      <c r="C3166">
        <v>2406</v>
      </c>
      <c r="D3166">
        <v>1101</v>
      </c>
      <c r="F3166">
        <v>2018</v>
      </c>
      <c r="G3166">
        <v>5649</v>
      </c>
      <c r="H3166">
        <v>5551.37</v>
      </c>
      <c r="I3166">
        <v>1313507.72</v>
      </c>
      <c r="K3166">
        <v>2.8220000000000001</v>
      </c>
      <c r="L3166">
        <v>1E-3</v>
      </c>
      <c r="M3166">
        <v>560452.00300000003</v>
      </c>
      <c r="N3166">
        <v>5.9200000000000003E-2</v>
      </c>
      <c r="O3166">
        <v>29.611000000000001</v>
      </c>
      <c r="P3166">
        <v>1.0699999999999999E-2</v>
      </c>
      <c r="Q3166">
        <v>9405466.0869999994</v>
      </c>
      <c r="R3166" t="s">
        <v>34</v>
      </c>
      <c r="S3166" t="s">
        <v>38</v>
      </c>
      <c r="T3166" t="s">
        <v>89</v>
      </c>
      <c r="V3166" t="s">
        <v>88</v>
      </c>
      <c r="Y3166" t="s">
        <v>299</v>
      </c>
    </row>
    <row r="3167" spans="1:25" x14ac:dyDescent="0.45">
      <c r="A3167" t="s">
        <v>274</v>
      </c>
      <c r="B3167" t="s">
        <v>320</v>
      </c>
      <c r="C3167">
        <v>2406</v>
      </c>
      <c r="D3167">
        <v>1101</v>
      </c>
      <c r="F3167">
        <v>2019</v>
      </c>
      <c r="G3167">
        <v>6497</v>
      </c>
      <c r="H3167">
        <v>6289.55</v>
      </c>
      <c r="I3167">
        <v>1404611.78</v>
      </c>
      <c r="K3167">
        <v>3.05</v>
      </c>
      <c r="L3167">
        <v>1E-3</v>
      </c>
      <c r="M3167">
        <v>604133.51899999997</v>
      </c>
      <c r="N3167">
        <v>5.8999999999999997E-2</v>
      </c>
      <c r="O3167">
        <v>40.865000000000002</v>
      </c>
      <c r="P3167">
        <v>1.5299999999999999E-2</v>
      </c>
      <c r="Q3167">
        <v>10165741.244999999</v>
      </c>
      <c r="R3167" t="s">
        <v>34</v>
      </c>
      <c r="S3167" t="s">
        <v>38</v>
      </c>
      <c r="T3167" t="s">
        <v>89</v>
      </c>
      <c r="V3167" t="s">
        <v>88</v>
      </c>
      <c r="Y3167" t="s">
        <v>299</v>
      </c>
    </row>
    <row r="3168" spans="1:25" x14ac:dyDescent="0.45">
      <c r="A3168" t="s">
        <v>274</v>
      </c>
      <c r="B3168" t="s">
        <v>320</v>
      </c>
      <c r="C3168">
        <v>2406</v>
      </c>
      <c r="D3168">
        <v>1101</v>
      </c>
      <c r="F3168">
        <v>2020</v>
      </c>
      <c r="G3168">
        <v>4304</v>
      </c>
      <c r="H3168">
        <v>4164.55</v>
      </c>
      <c r="I3168">
        <v>917946.17</v>
      </c>
      <c r="K3168">
        <v>2.024</v>
      </c>
      <c r="L3168">
        <v>1E-3</v>
      </c>
      <c r="M3168">
        <v>400995.788</v>
      </c>
      <c r="N3168">
        <v>5.8999999999999997E-2</v>
      </c>
      <c r="O3168">
        <v>28.442</v>
      </c>
      <c r="P3168">
        <v>1.6400000000000001E-2</v>
      </c>
      <c r="Q3168">
        <v>6747505.8760000002</v>
      </c>
      <c r="R3168" t="s">
        <v>34</v>
      </c>
      <c r="S3168" t="s">
        <v>38</v>
      </c>
      <c r="T3168" t="s">
        <v>89</v>
      </c>
      <c r="V3168" t="s">
        <v>88</v>
      </c>
      <c r="Y3168" t="s">
        <v>147</v>
      </c>
    </row>
    <row r="3169" spans="1:25" x14ac:dyDescent="0.45">
      <c r="A3169" t="s">
        <v>274</v>
      </c>
      <c r="B3169" t="s">
        <v>320</v>
      </c>
      <c r="C3169">
        <v>2406</v>
      </c>
      <c r="D3169">
        <v>1101</v>
      </c>
      <c r="F3169">
        <v>2021</v>
      </c>
      <c r="G3169">
        <v>5719</v>
      </c>
      <c r="H3169">
        <v>5549.02</v>
      </c>
      <c r="I3169">
        <v>1187030.05</v>
      </c>
      <c r="K3169">
        <v>2.5830000000000002</v>
      </c>
      <c r="L3169">
        <v>1E-3</v>
      </c>
      <c r="M3169">
        <v>511689.66200000001</v>
      </c>
      <c r="N3169">
        <v>5.8999999999999997E-2</v>
      </c>
      <c r="O3169">
        <v>34.664000000000001</v>
      </c>
      <c r="P3169">
        <v>1.43E-2</v>
      </c>
      <c r="Q3169">
        <v>8610115.9560000002</v>
      </c>
      <c r="R3169" t="s">
        <v>34</v>
      </c>
      <c r="S3169" t="s">
        <v>38</v>
      </c>
      <c r="T3169" t="s">
        <v>89</v>
      </c>
      <c r="V3169" t="s">
        <v>88</v>
      </c>
      <c r="Y3169" t="s">
        <v>152</v>
      </c>
    </row>
    <row r="3170" spans="1:25" x14ac:dyDescent="0.45">
      <c r="A3170" t="s">
        <v>274</v>
      </c>
      <c r="B3170" t="s">
        <v>320</v>
      </c>
      <c r="C3170">
        <v>2406</v>
      </c>
      <c r="D3170">
        <v>1101</v>
      </c>
      <c r="F3170">
        <v>2022</v>
      </c>
      <c r="G3170">
        <v>6028</v>
      </c>
      <c r="H3170">
        <v>5841.03</v>
      </c>
      <c r="I3170">
        <v>1309821.49</v>
      </c>
      <c r="K3170">
        <v>2.8319999999999999</v>
      </c>
      <c r="L3170">
        <v>1E-3</v>
      </c>
      <c r="M3170">
        <v>557071.56499999994</v>
      </c>
      <c r="N3170">
        <v>5.9299999999999999E-2</v>
      </c>
      <c r="O3170">
        <v>40.118000000000002</v>
      </c>
      <c r="P3170">
        <v>1.5800000000000002E-2</v>
      </c>
      <c r="Q3170">
        <v>9338786.1569999997</v>
      </c>
      <c r="R3170" t="s">
        <v>34</v>
      </c>
      <c r="S3170" t="s">
        <v>38</v>
      </c>
      <c r="T3170" t="s">
        <v>89</v>
      </c>
      <c r="V3170" t="s">
        <v>88</v>
      </c>
      <c r="Y3170" t="s">
        <v>152</v>
      </c>
    </row>
    <row r="3171" spans="1:25" x14ac:dyDescent="0.45">
      <c r="A3171" t="s">
        <v>274</v>
      </c>
      <c r="B3171" t="s">
        <v>320</v>
      </c>
      <c r="C3171">
        <v>2406</v>
      </c>
      <c r="D3171">
        <v>1101</v>
      </c>
      <c r="F3171">
        <v>2023</v>
      </c>
      <c r="G3171">
        <v>4779</v>
      </c>
      <c r="H3171">
        <v>4690.92</v>
      </c>
      <c r="I3171">
        <v>1034364.31</v>
      </c>
      <c r="K3171">
        <v>2.2250000000000001</v>
      </c>
      <c r="L3171">
        <v>1E-3</v>
      </c>
      <c r="M3171">
        <v>438986.22100000002</v>
      </c>
      <c r="N3171">
        <v>5.9200000000000003E-2</v>
      </c>
      <c r="O3171">
        <v>27.113</v>
      </c>
      <c r="P3171">
        <v>1.2500000000000001E-2</v>
      </c>
      <c r="Q3171">
        <v>7370763.3609999996</v>
      </c>
      <c r="R3171" t="s">
        <v>34</v>
      </c>
      <c r="S3171" t="s">
        <v>38</v>
      </c>
      <c r="T3171" t="s">
        <v>89</v>
      </c>
      <c r="V3171" t="s">
        <v>88</v>
      </c>
      <c r="Y3171" t="s">
        <v>152</v>
      </c>
    </row>
    <row r="3172" spans="1:25" x14ac:dyDescent="0.45">
      <c r="A3172" t="s">
        <v>274</v>
      </c>
      <c r="B3172" t="s">
        <v>320</v>
      </c>
      <c r="C3172">
        <v>2406</v>
      </c>
      <c r="D3172">
        <v>1101</v>
      </c>
      <c r="F3172">
        <v>2024</v>
      </c>
      <c r="G3172">
        <v>2578</v>
      </c>
      <c r="H3172">
        <v>2527.75</v>
      </c>
      <c r="I3172">
        <v>549534.41</v>
      </c>
      <c r="K3172">
        <v>1.1859999999999999</v>
      </c>
      <c r="L3172">
        <v>1E-3</v>
      </c>
      <c r="M3172">
        <v>234870.573</v>
      </c>
      <c r="N3172">
        <v>5.8999999999999997E-2</v>
      </c>
      <c r="O3172">
        <v>14.144</v>
      </c>
      <c r="P3172">
        <v>1.23E-2</v>
      </c>
      <c r="Q3172">
        <v>3952185.048</v>
      </c>
      <c r="R3172" t="s">
        <v>34</v>
      </c>
      <c r="S3172" t="s">
        <v>38</v>
      </c>
      <c r="T3172" t="s">
        <v>89</v>
      </c>
      <c r="V3172" t="s">
        <v>88</v>
      </c>
      <c r="Y3172" t="s">
        <v>152</v>
      </c>
    </row>
    <row r="3173" spans="1:25" x14ac:dyDescent="0.45">
      <c r="A3173" t="s">
        <v>274</v>
      </c>
      <c r="B3173" t="s">
        <v>320</v>
      </c>
      <c r="C3173">
        <v>2406</v>
      </c>
      <c r="D3173">
        <v>1201</v>
      </c>
      <c r="F3173">
        <v>2009</v>
      </c>
      <c r="G3173">
        <v>5204</v>
      </c>
      <c r="H3173">
        <v>4990.13</v>
      </c>
      <c r="I3173">
        <v>651088.06999999995</v>
      </c>
      <c r="K3173">
        <v>3.5049999999999999</v>
      </c>
      <c r="L3173">
        <v>1.4E-3</v>
      </c>
      <c r="M3173">
        <v>439805.90899999999</v>
      </c>
      <c r="N3173">
        <v>5.9400000000000001E-2</v>
      </c>
      <c r="O3173">
        <v>38.499000000000002</v>
      </c>
      <c r="P3173">
        <v>1.9699999999999999E-2</v>
      </c>
      <c r="Q3173">
        <v>7351972.676</v>
      </c>
      <c r="R3173" t="s">
        <v>34</v>
      </c>
      <c r="S3173" t="s">
        <v>38</v>
      </c>
      <c r="T3173" t="s">
        <v>89</v>
      </c>
      <c r="V3173" t="s">
        <v>88</v>
      </c>
      <c r="Y3173" t="s">
        <v>107</v>
      </c>
    </row>
    <row r="3174" spans="1:25" x14ac:dyDescent="0.45">
      <c r="A3174" t="s">
        <v>274</v>
      </c>
      <c r="B3174" t="s">
        <v>320</v>
      </c>
      <c r="C3174">
        <v>2406</v>
      </c>
      <c r="D3174">
        <v>1201</v>
      </c>
      <c r="F3174">
        <v>2010</v>
      </c>
      <c r="G3174">
        <v>6074</v>
      </c>
      <c r="H3174">
        <v>5885.12</v>
      </c>
      <c r="I3174">
        <v>830948.2</v>
      </c>
      <c r="K3174">
        <v>2.738</v>
      </c>
      <c r="L3174">
        <v>1E-3</v>
      </c>
      <c r="M3174">
        <v>539525.74199999997</v>
      </c>
      <c r="N3174">
        <v>5.91E-2</v>
      </c>
      <c r="O3174">
        <v>38.094999999999999</v>
      </c>
      <c r="P3174">
        <v>1.61E-2</v>
      </c>
      <c r="Q3174">
        <v>9073804.0170000009</v>
      </c>
      <c r="R3174" t="s">
        <v>34</v>
      </c>
      <c r="S3174" t="s">
        <v>38</v>
      </c>
      <c r="T3174" t="s">
        <v>89</v>
      </c>
      <c r="V3174" t="s">
        <v>88</v>
      </c>
      <c r="Y3174" t="s">
        <v>107</v>
      </c>
    </row>
    <row r="3175" spans="1:25" x14ac:dyDescent="0.45">
      <c r="A3175" t="s">
        <v>274</v>
      </c>
      <c r="B3175" t="s">
        <v>320</v>
      </c>
      <c r="C3175">
        <v>2406</v>
      </c>
      <c r="D3175">
        <v>1201</v>
      </c>
      <c r="F3175">
        <v>2011</v>
      </c>
      <c r="G3175">
        <v>7009</v>
      </c>
      <c r="H3175">
        <v>6829.07</v>
      </c>
      <c r="I3175">
        <v>940655.02</v>
      </c>
      <c r="K3175">
        <v>3.2629999999999999</v>
      </c>
      <c r="L3175">
        <v>1E-3</v>
      </c>
      <c r="M3175">
        <v>612759.23899999994</v>
      </c>
      <c r="N3175">
        <v>5.91E-2</v>
      </c>
      <c r="O3175">
        <v>38.798999999999999</v>
      </c>
      <c r="P3175">
        <v>1.3299999999999999E-2</v>
      </c>
      <c r="Q3175">
        <v>10302725.484999999</v>
      </c>
      <c r="R3175" t="s">
        <v>34</v>
      </c>
      <c r="S3175" t="s">
        <v>38</v>
      </c>
      <c r="T3175" t="s">
        <v>89</v>
      </c>
      <c r="V3175" t="s">
        <v>88</v>
      </c>
      <c r="Y3175" t="s">
        <v>107</v>
      </c>
    </row>
    <row r="3176" spans="1:25" x14ac:dyDescent="0.45">
      <c r="A3176" t="s">
        <v>274</v>
      </c>
      <c r="B3176" t="s">
        <v>320</v>
      </c>
      <c r="C3176">
        <v>2406</v>
      </c>
      <c r="D3176">
        <v>1201</v>
      </c>
      <c r="F3176">
        <v>2012</v>
      </c>
      <c r="G3176">
        <v>6430</v>
      </c>
      <c r="H3176">
        <v>6352.34</v>
      </c>
      <c r="I3176">
        <v>913520.82</v>
      </c>
      <c r="K3176">
        <v>3.0230000000000001</v>
      </c>
      <c r="L3176">
        <v>1E-3</v>
      </c>
      <c r="M3176">
        <v>598795.29599999997</v>
      </c>
      <c r="N3176">
        <v>5.8999999999999997E-2</v>
      </c>
      <c r="O3176">
        <v>25.64</v>
      </c>
      <c r="P3176">
        <v>7.3000000000000001E-3</v>
      </c>
      <c r="Q3176">
        <v>10075898.155999999</v>
      </c>
      <c r="R3176" t="s">
        <v>34</v>
      </c>
      <c r="S3176" t="s">
        <v>38</v>
      </c>
      <c r="T3176" t="s">
        <v>89</v>
      </c>
      <c r="V3176" t="s">
        <v>88</v>
      </c>
      <c r="Y3176" t="s">
        <v>277</v>
      </c>
    </row>
    <row r="3177" spans="1:25" x14ac:dyDescent="0.45">
      <c r="A3177" t="s">
        <v>274</v>
      </c>
      <c r="B3177" t="s">
        <v>320</v>
      </c>
      <c r="C3177">
        <v>2406</v>
      </c>
      <c r="D3177">
        <v>1201</v>
      </c>
      <c r="F3177">
        <v>2013</v>
      </c>
      <c r="G3177">
        <v>7683</v>
      </c>
      <c r="H3177">
        <v>7640.71</v>
      </c>
      <c r="I3177">
        <v>1327529.19</v>
      </c>
      <c r="K3177">
        <v>3.718</v>
      </c>
      <c r="L3177">
        <v>1.1000000000000001E-3</v>
      </c>
      <c r="M3177">
        <v>678967.70600000001</v>
      </c>
      <c r="N3177">
        <v>5.91E-2</v>
      </c>
      <c r="O3177">
        <v>27.053999999999998</v>
      </c>
      <c r="P3177">
        <v>6.0000000000000001E-3</v>
      </c>
      <c r="Q3177">
        <v>11411087.134</v>
      </c>
      <c r="R3177" t="s">
        <v>34</v>
      </c>
      <c r="S3177" t="s">
        <v>38</v>
      </c>
      <c r="T3177" t="s">
        <v>89</v>
      </c>
      <c r="V3177" t="s">
        <v>88</v>
      </c>
      <c r="Y3177" t="s">
        <v>277</v>
      </c>
    </row>
    <row r="3178" spans="1:25" x14ac:dyDescent="0.45">
      <c r="A3178" t="s">
        <v>274</v>
      </c>
      <c r="B3178" t="s">
        <v>320</v>
      </c>
      <c r="C3178">
        <v>2406</v>
      </c>
      <c r="D3178">
        <v>1201</v>
      </c>
      <c r="F3178">
        <v>2014</v>
      </c>
      <c r="G3178">
        <v>7348</v>
      </c>
      <c r="H3178">
        <v>7299.81</v>
      </c>
      <c r="I3178">
        <v>1595757.42</v>
      </c>
      <c r="K3178">
        <v>5.6829999999999998</v>
      </c>
      <c r="L3178">
        <v>1.4E-3</v>
      </c>
      <c r="M3178">
        <v>683144.73699999996</v>
      </c>
      <c r="N3178">
        <v>5.9499999999999997E-2</v>
      </c>
      <c r="O3178">
        <v>29.221</v>
      </c>
      <c r="P3178">
        <v>6.6E-3</v>
      </c>
      <c r="Q3178">
        <v>11388652.469000001</v>
      </c>
      <c r="R3178" t="s">
        <v>34</v>
      </c>
      <c r="S3178" t="s">
        <v>38</v>
      </c>
      <c r="T3178" t="s">
        <v>89</v>
      </c>
      <c r="V3178" t="s">
        <v>88</v>
      </c>
      <c r="Y3178" t="s">
        <v>277</v>
      </c>
    </row>
    <row r="3179" spans="1:25" x14ac:dyDescent="0.45">
      <c r="A3179" t="s">
        <v>274</v>
      </c>
      <c r="B3179" t="s">
        <v>320</v>
      </c>
      <c r="C3179">
        <v>2406</v>
      </c>
      <c r="D3179">
        <v>1201</v>
      </c>
      <c r="F3179">
        <v>2015</v>
      </c>
      <c r="G3179">
        <v>7791</v>
      </c>
      <c r="H3179">
        <v>7724.24</v>
      </c>
      <c r="I3179">
        <v>1977673.25</v>
      </c>
      <c r="K3179">
        <v>5.9320000000000004</v>
      </c>
      <c r="L3179">
        <v>1.2999999999999999E-3</v>
      </c>
      <c r="M3179">
        <v>839661.71400000004</v>
      </c>
      <c r="N3179">
        <v>5.9400000000000001E-2</v>
      </c>
      <c r="O3179">
        <v>35.575000000000003</v>
      </c>
      <c r="P3179">
        <v>7.0000000000000001E-3</v>
      </c>
      <c r="Q3179">
        <v>14048215.247</v>
      </c>
      <c r="R3179" t="s">
        <v>34</v>
      </c>
      <c r="S3179" t="s">
        <v>38</v>
      </c>
      <c r="T3179" t="s">
        <v>89</v>
      </c>
      <c r="V3179" t="s">
        <v>88</v>
      </c>
      <c r="Y3179" t="s">
        <v>297</v>
      </c>
    </row>
    <row r="3180" spans="1:25" x14ac:dyDescent="0.45">
      <c r="A3180" t="s">
        <v>274</v>
      </c>
      <c r="B3180" t="s">
        <v>320</v>
      </c>
      <c r="C3180">
        <v>2406</v>
      </c>
      <c r="D3180">
        <v>1201</v>
      </c>
      <c r="F3180">
        <v>2016</v>
      </c>
      <c r="G3180">
        <v>6411</v>
      </c>
      <c r="H3180">
        <v>6318.46</v>
      </c>
      <c r="I3180">
        <v>1541011.2</v>
      </c>
      <c r="K3180">
        <v>3.3</v>
      </c>
      <c r="L3180">
        <v>1E-3</v>
      </c>
      <c r="M3180">
        <v>650147.02</v>
      </c>
      <c r="N3180">
        <v>5.91E-2</v>
      </c>
      <c r="O3180">
        <v>30.568000000000001</v>
      </c>
      <c r="P3180">
        <v>8.8999999999999999E-3</v>
      </c>
      <c r="Q3180">
        <v>10918277.198000001</v>
      </c>
      <c r="R3180" t="s">
        <v>34</v>
      </c>
      <c r="S3180" t="s">
        <v>38</v>
      </c>
      <c r="T3180" t="s">
        <v>89</v>
      </c>
      <c r="V3180" t="s">
        <v>88</v>
      </c>
      <c r="Y3180" t="s">
        <v>297</v>
      </c>
    </row>
    <row r="3181" spans="1:25" x14ac:dyDescent="0.45">
      <c r="A3181" t="s">
        <v>274</v>
      </c>
      <c r="B3181" t="s">
        <v>320</v>
      </c>
      <c r="C3181">
        <v>2406</v>
      </c>
      <c r="D3181">
        <v>1201</v>
      </c>
      <c r="F3181">
        <v>2017</v>
      </c>
      <c r="G3181">
        <v>4860</v>
      </c>
      <c r="H3181">
        <v>4744.8100000000004</v>
      </c>
      <c r="I3181">
        <v>1027679.32</v>
      </c>
      <c r="K3181">
        <v>2.2120000000000002</v>
      </c>
      <c r="L3181">
        <v>1E-3</v>
      </c>
      <c r="M3181">
        <v>438425.71899999998</v>
      </c>
      <c r="N3181">
        <v>5.91E-2</v>
      </c>
      <c r="O3181">
        <v>26.852</v>
      </c>
      <c r="P3181">
        <v>1.29E-2</v>
      </c>
      <c r="Q3181">
        <v>7374362.3720000004</v>
      </c>
      <c r="R3181" t="s">
        <v>34</v>
      </c>
      <c r="S3181" t="s">
        <v>38</v>
      </c>
      <c r="T3181" t="s">
        <v>89</v>
      </c>
      <c r="V3181" t="s">
        <v>88</v>
      </c>
      <c r="Y3181" t="s">
        <v>299</v>
      </c>
    </row>
    <row r="3182" spans="1:25" x14ac:dyDescent="0.45">
      <c r="A3182" t="s">
        <v>274</v>
      </c>
      <c r="B3182" t="s">
        <v>320</v>
      </c>
      <c r="C3182">
        <v>2406</v>
      </c>
      <c r="D3182">
        <v>1201</v>
      </c>
      <c r="F3182">
        <v>2018</v>
      </c>
      <c r="G3182">
        <v>4200</v>
      </c>
      <c r="H3182">
        <v>4046.65</v>
      </c>
      <c r="I3182">
        <v>968050.63</v>
      </c>
      <c r="K3182">
        <v>2.073</v>
      </c>
      <c r="L3182">
        <v>1E-3</v>
      </c>
      <c r="M3182">
        <v>410889.68699999998</v>
      </c>
      <c r="N3182">
        <v>5.91E-2</v>
      </c>
      <c r="O3182">
        <v>26.323</v>
      </c>
      <c r="P3182">
        <v>1.5100000000000001E-2</v>
      </c>
      <c r="Q3182">
        <v>6911215.9960000003</v>
      </c>
      <c r="R3182" t="s">
        <v>34</v>
      </c>
      <c r="S3182" t="s">
        <v>38</v>
      </c>
      <c r="T3182" t="s">
        <v>89</v>
      </c>
      <c r="V3182" t="s">
        <v>88</v>
      </c>
      <c r="Y3182" t="s">
        <v>299</v>
      </c>
    </row>
    <row r="3183" spans="1:25" x14ac:dyDescent="0.45">
      <c r="A3183" t="s">
        <v>274</v>
      </c>
      <c r="B3183" t="s">
        <v>320</v>
      </c>
      <c r="C3183">
        <v>2406</v>
      </c>
      <c r="D3183">
        <v>1201</v>
      </c>
      <c r="F3183">
        <v>2019</v>
      </c>
      <c r="G3183">
        <v>6077</v>
      </c>
      <c r="H3183">
        <v>5870.91</v>
      </c>
      <c r="I3183">
        <v>1320957.29</v>
      </c>
      <c r="K3183">
        <v>2.8809999999999998</v>
      </c>
      <c r="L3183">
        <v>1E-3</v>
      </c>
      <c r="M3183">
        <v>569683.01699999999</v>
      </c>
      <c r="N3183">
        <v>5.91E-2</v>
      </c>
      <c r="O3183">
        <v>38.404000000000003</v>
      </c>
      <c r="P3183">
        <v>1.49E-2</v>
      </c>
      <c r="Q3183">
        <v>9576781.3670000006</v>
      </c>
      <c r="R3183" t="s">
        <v>34</v>
      </c>
      <c r="S3183" t="s">
        <v>38</v>
      </c>
      <c r="T3183" t="s">
        <v>89</v>
      </c>
      <c r="V3183" t="s">
        <v>88</v>
      </c>
      <c r="Y3183" t="s">
        <v>299</v>
      </c>
    </row>
    <row r="3184" spans="1:25" x14ac:dyDescent="0.45">
      <c r="A3184" t="s">
        <v>274</v>
      </c>
      <c r="B3184" t="s">
        <v>320</v>
      </c>
      <c r="C3184">
        <v>2406</v>
      </c>
      <c r="D3184">
        <v>1201</v>
      </c>
      <c r="F3184">
        <v>2020</v>
      </c>
      <c r="G3184">
        <v>3750</v>
      </c>
      <c r="H3184">
        <v>3551.85</v>
      </c>
      <c r="I3184">
        <v>784960.54</v>
      </c>
      <c r="K3184">
        <v>1.7370000000000001</v>
      </c>
      <c r="L3184">
        <v>1E-3</v>
      </c>
      <c r="M3184">
        <v>344025.66200000001</v>
      </c>
      <c r="N3184">
        <v>5.91E-2</v>
      </c>
      <c r="O3184">
        <v>31.393999999999998</v>
      </c>
      <c r="P3184">
        <v>2.2499999999999999E-2</v>
      </c>
      <c r="Q3184">
        <v>5788736.8770000003</v>
      </c>
      <c r="R3184" t="s">
        <v>34</v>
      </c>
      <c r="S3184" t="s">
        <v>38</v>
      </c>
      <c r="T3184" t="s">
        <v>89</v>
      </c>
      <c r="V3184" t="s">
        <v>88</v>
      </c>
      <c r="Y3184" t="s">
        <v>147</v>
      </c>
    </row>
    <row r="3185" spans="1:25" x14ac:dyDescent="0.45">
      <c r="A3185" t="s">
        <v>274</v>
      </c>
      <c r="B3185" t="s">
        <v>320</v>
      </c>
      <c r="C3185">
        <v>2406</v>
      </c>
      <c r="D3185">
        <v>1201</v>
      </c>
      <c r="F3185">
        <v>2021</v>
      </c>
      <c r="G3185">
        <v>5280</v>
      </c>
      <c r="H3185">
        <v>5098.5200000000004</v>
      </c>
      <c r="I3185">
        <v>1098078.5900000001</v>
      </c>
      <c r="K3185">
        <v>2.4079999999999999</v>
      </c>
      <c r="L3185">
        <v>1E-3</v>
      </c>
      <c r="M3185">
        <v>476806.33199999999</v>
      </c>
      <c r="N3185">
        <v>5.8999999999999997E-2</v>
      </c>
      <c r="O3185">
        <v>35.868000000000002</v>
      </c>
      <c r="P3185">
        <v>1.6500000000000001E-2</v>
      </c>
      <c r="Q3185">
        <v>8022044.7520000003</v>
      </c>
      <c r="R3185" t="s">
        <v>34</v>
      </c>
      <c r="S3185" t="s">
        <v>38</v>
      </c>
      <c r="T3185" t="s">
        <v>89</v>
      </c>
      <c r="V3185" t="s">
        <v>88</v>
      </c>
      <c r="Y3185" t="s">
        <v>152</v>
      </c>
    </row>
    <row r="3186" spans="1:25" x14ac:dyDescent="0.45">
      <c r="A3186" t="s">
        <v>274</v>
      </c>
      <c r="B3186" t="s">
        <v>320</v>
      </c>
      <c r="C3186">
        <v>2406</v>
      </c>
      <c r="D3186">
        <v>1201</v>
      </c>
      <c r="F3186">
        <v>2022</v>
      </c>
      <c r="G3186">
        <v>6373</v>
      </c>
      <c r="H3186">
        <v>6220.77</v>
      </c>
      <c r="I3186">
        <v>1394568.64</v>
      </c>
      <c r="K3186">
        <v>3.0649999999999999</v>
      </c>
      <c r="L3186">
        <v>1E-3</v>
      </c>
      <c r="M3186">
        <v>603083.87899999996</v>
      </c>
      <c r="N3186">
        <v>5.9299999999999999E-2</v>
      </c>
      <c r="O3186">
        <v>37.875999999999998</v>
      </c>
      <c r="P3186">
        <v>1.34E-2</v>
      </c>
      <c r="Q3186">
        <v>10111430.714</v>
      </c>
      <c r="R3186" t="s">
        <v>34</v>
      </c>
      <c r="S3186" t="s">
        <v>38</v>
      </c>
      <c r="T3186" t="s">
        <v>89</v>
      </c>
      <c r="V3186" t="s">
        <v>88</v>
      </c>
      <c r="Y3186" t="s">
        <v>152</v>
      </c>
    </row>
    <row r="3187" spans="1:25" x14ac:dyDescent="0.45">
      <c r="A3187" t="s">
        <v>274</v>
      </c>
      <c r="B3187" t="s">
        <v>320</v>
      </c>
      <c r="C3187">
        <v>2406</v>
      </c>
      <c r="D3187">
        <v>1201</v>
      </c>
      <c r="F3187">
        <v>2023</v>
      </c>
      <c r="G3187">
        <v>4607</v>
      </c>
      <c r="H3187">
        <v>4518.4799999999996</v>
      </c>
      <c r="I3187">
        <v>1009464.83</v>
      </c>
      <c r="K3187">
        <v>2.19</v>
      </c>
      <c r="L3187">
        <v>1E-3</v>
      </c>
      <c r="M3187">
        <v>433546.22700000001</v>
      </c>
      <c r="N3187">
        <v>5.91E-2</v>
      </c>
      <c r="O3187">
        <v>23.611000000000001</v>
      </c>
      <c r="P3187">
        <v>1.11E-2</v>
      </c>
      <c r="Q3187">
        <v>7292761.5350000001</v>
      </c>
      <c r="R3187" t="s">
        <v>34</v>
      </c>
      <c r="S3187" t="s">
        <v>38</v>
      </c>
      <c r="T3187" t="s">
        <v>89</v>
      </c>
      <c r="V3187" t="s">
        <v>88</v>
      </c>
      <c r="Y3187" t="s">
        <v>152</v>
      </c>
    </row>
    <row r="3188" spans="1:25" x14ac:dyDescent="0.45">
      <c r="A3188" t="s">
        <v>274</v>
      </c>
      <c r="B3188" t="s">
        <v>320</v>
      </c>
      <c r="C3188">
        <v>2406</v>
      </c>
      <c r="D3188">
        <v>1201</v>
      </c>
      <c r="F3188">
        <v>2024</v>
      </c>
      <c r="G3188">
        <v>2577</v>
      </c>
      <c r="H3188">
        <v>2540.88</v>
      </c>
      <c r="I3188">
        <v>569493.06000000006</v>
      </c>
      <c r="K3188">
        <v>1.2430000000000001</v>
      </c>
      <c r="L3188">
        <v>1E-3</v>
      </c>
      <c r="M3188">
        <v>246251.073</v>
      </c>
      <c r="N3188">
        <v>5.8999999999999997E-2</v>
      </c>
      <c r="O3188">
        <v>13.183</v>
      </c>
      <c r="P3188">
        <v>9.7000000000000003E-3</v>
      </c>
      <c r="Q3188">
        <v>4143637.5890000002</v>
      </c>
      <c r="R3188" t="s">
        <v>34</v>
      </c>
      <c r="S3188" t="s">
        <v>38</v>
      </c>
      <c r="T3188" t="s">
        <v>89</v>
      </c>
      <c r="V3188" t="s">
        <v>88</v>
      </c>
      <c r="Y3188" t="s">
        <v>152</v>
      </c>
    </row>
    <row r="3189" spans="1:25" x14ac:dyDescent="0.45">
      <c r="A3189" t="s">
        <v>274</v>
      </c>
      <c r="B3189" t="s">
        <v>320</v>
      </c>
      <c r="C3189">
        <v>2406</v>
      </c>
      <c r="D3189">
        <v>2101</v>
      </c>
      <c r="F3189">
        <v>2009</v>
      </c>
      <c r="G3189">
        <v>5231</v>
      </c>
      <c r="H3189">
        <v>5060.6000000000004</v>
      </c>
      <c r="I3189">
        <v>639301.89</v>
      </c>
      <c r="K3189">
        <v>3.4649999999999999</v>
      </c>
      <c r="L3189">
        <v>1.4E-3</v>
      </c>
      <c r="M3189">
        <v>416924.65700000001</v>
      </c>
      <c r="N3189">
        <v>5.9400000000000001E-2</v>
      </c>
      <c r="O3189">
        <v>31.79</v>
      </c>
      <c r="P3189">
        <v>1.66E-2</v>
      </c>
      <c r="Q3189">
        <v>6964126.7949999999</v>
      </c>
      <c r="R3189" t="s">
        <v>34</v>
      </c>
      <c r="S3189" t="s">
        <v>38</v>
      </c>
      <c r="T3189" t="s">
        <v>89</v>
      </c>
      <c r="V3189" t="s">
        <v>88</v>
      </c>
      <c r="Y3189" t="s">
        <v>107</v>
      </c>
    </row>
    <row r="3190" spans="1:25" x14ac:dyDescent="0.45">
      <c r="A3190" t="s">
        <v>274</v>
      </c>
      <c r="B3190" t="s">
        <v>320</v>
      </c>
      <c r="C3190">
        <v>2406</v>
      </c>
      <c r="D3190">
        <v>2101</v>
      </c>
      <c r="F3190">
        <v>2010</v>
      </c>
      <c r="G3190">
        <v>5993</v>
      </c>
      <c r="H3190">
        <v>5801.39</v>
      </c>
      <c r="I3190">
        <v>790568</v>
      </c>
      <c r="K3190">
        <v>2.4500000000000002</v>
      </c>
      <c r="L3190">
        <v>1E-3</v>
      </c>
      <c r="M3190">
        <v>481054.57500000001</v>
      </c>
      <c r="N3190">
        <v>5.91E-2</v>
      </c>
      <c r="O3190">
        <v>32.72</v>
      </c>
      <c r="P3190">
        <v>1.52E-2</v>
      </c>
      <c r="Q3190">
        <v>8087889.1840000004</v>
      </c>
      <c r="R3190" t="s">
        <v>34</v>
      </c>
      <c r="S3190" t="s">
        <v>38</v>
      </c>
      <c r="T3190" t="s">
        <v>89</v>
      </c>
      <c r="V3190" t="s">
        <v>88</v>
      </c>
      <c r="Y3190" t="s">
        <v>107</v>
      </c>
    </row>
    <row r="3191" spans="1:25" x14ac:dyDescent="0.45">
      <c r="A3191" t="s">
        <v>274</v>
      </c>
      <c r="B3191" t="s">
        <v>320</v>
      </c>
      <c r="C3191">
        <v>2406</v>
      </c>
      <c r="D3191">
        <v>2101</v>
      </c>
      <c r="F3191">
        <v>2011</v>
      </c>
      <c r="G3191">
        <v>6194</v>
      </c>
      <c r="H3191">
        <v>6010.06</v>
      </c>
      <c r="I3191">
        <v>816446.59</v>
      </c>
      <c r="K3191">
        <v>2.4569999999999999</v>
      </c>
      <c r="L3191">
        <v>1E-3</v>
      </c>
      <c r="M3191">
        <v>486063.04</v>
      </c>
      <c r="N3191">
        <v>5.8999999999999997E-2</v>
      </c>
      <c r="O3191">
        <v>31.614999999999998</v>
      </c>
      <c r="P3191">
        <v>1.4E-2</v>
      </c>
      <c r="Q3191">
        <v>8178743.699</v>
      </c>
      <c r="R3191" t="s">
        <v>34</v>
      </c>
      <c r="S3191" t="s">
        <v>38</v>
      </c>
      <c r="T3191" t="s">
        <v>89</v>
      </c>
      <c r="V3191" t="s">
        <v>88</v>
      </c>
      <c r="Y3191" t="s">
        <v>107</v>
      </c>
    </row>
    <row r="3192" spans="1:25" x14ac:dyDescent="0.45">
      <c r="A3192" t="s">
        <v>274</v>
      </c>
      <c r="B3192" t="s">
        <v>320</v>
      </c>
      <c r="C3192">
        <v>2406</v>
      </c>
      <c r="D3192">
        <v>2101</v>
      </c>
      <c r="F3192">
        <v>2012</v>
      </c>
      <c r="G3192">
        <v>6185</v>
      </c>
      <c r="H3192">
        <v>6104.73</v>
      </c>
      <c r="I3192">
        <v>852826.84</v>
      </c>
      <c r="K3192">
        <v>2.7360000000000002</v>
      </c>
      <c r="L3192">
        <v>1E-3</v>
      </c>
      <c r="M3192">
        <v>541961.076</v>
      </c>
      <c r="N3192">
        <v>5.8999999999999997E-2</v>
      </c>
      <c r="O3192">
        <v>25.687000000000001</v>
      </c>
      <c r="P3192">
        <v>8.5000000000000006E-3</v>
      </c>
      <c r="Q3192">
        <v>9119472.9059999995</v>
      </c>
      <c r="R3192" t="s">
        <v>34</v>
      </c>
      <c r="S3192" t="s">
        <v>38</v>
      </c>
      <c r="T3192" t="s">
        <v>89</v>
      </c>
      <c r="V3192" t="s">
        <v>88</v>
      </c>
      <c r="Y3192" t="s">
        <v>277</v>
      </c>
    </row>
    <row r="3193" spans="1:25" x14ac:dyDescent="0.45">
      <c r="A3193" t="s">
        <v>274</v>
      </c>
      <c r="B3193" t="s">
        <v>320</v>
      </c>
      <c r="C3193">
        <v>2406</v>
      </c>
      <c r="D3193">
        <v>2101</v>
      </c>
      <c r="F3193">
        <v>2013</v>
      </c>
      <c r="G3193">
        <v>7615</v>
      </c>
      <c r="H3193">
        <v>7574.52</v>
      </c>
      <c r="I3193">
        <v>1275367.26</v>
      </c>
      <c r="K3193">
        <v>3.786</v>
      </c>
      <c r="L3193">
        <v>1.1000000000000001E-3</v>
      </c>
      <c r="M3193">
        <v>668184.326</v>
      </c>
      <c r="N3193">
        <v>5.91E-2</v>
      </c>
      <c r="O3193">
        <v>26.829000000000001</v>
      </c>
      <c r="P3193">
        <v>6.1000000000000004E-3</v>
      </c>
      <c r="Q3193">
        <v>11223837.768999999</v>
      </c>
      <c r="R3193" t="s">
        <v>34</v>
      </c>
      <c r="S3193" t="s">
        <v>38</v>
      </c>
      <c r="T3193" t="s">
        <v>89</v>
      </c>
      <c r="V3193" t="s">
        <v>88</v>
      </c>
      <c r="Y3193" t="s">
        <v>277</v>
      </c>
    </row>
    <row r="3194" spans="1:25" x14ac:dyDescent="0.45">
      <c r="A3194" t="s">
        <v>274</v>
      </c>
      <c r="B3194" t="s">
        <v>320</v>
      </c>
      <c r="C3194">
        <v>2406</v>
      </c>
      <c r="D3194">
        <v>2101</v>
      </c>
      <c r="F3194">
        <v>2014</v>
      </c>
      <c r="G3194">
        <v>6206</v>
      </c>
      <c r="H3194">
        <v>6160.53</v>
      </c>
      <c r="I3194">
        <v>1312024.79</v>
      </c>
      <c r="K3194">
        <v>4.3760000000000003</v>
      </c>
      <c r="L3194">
        <v>1.2999999999999999E-3</v>
      </c>
      <c r="M3194">
        <v>559946.12300000002</v>
      </c>
      <c r="N3194">
        <v>5.9499999999999997E-2</v>
      </c>
      <c r="O3194">
        <v>25.189</v>
      </c>
      <c r="P3194">
        <v>7.3000000000000001E-3</v>
      </c>
      <c r="Q3194">
        <v>9348188.2760000005</v>
      </c>
      <c r="R3194" t="s">
        <v>34</v>
      </c>
      <c r="S3194" t="s">
        <v>38</v>
      </c>
      <c r="T3194" t="s">
        <v>89</v>
      </c>
      <c r="V3194" t="s">
        <v>88</v>
      </c>
      <c r="Y3194" t="s">
        <v>277</v>
      </c>
    </row>
    <row r="3195" spans="1:25" x14ac:dyDescent="0.45">
      <c r="A3195" t="s">
        <v>274</v>
      </c>
      <c r="B3195" t="s">
        <v>320</v>
      </c>
      <c r="C3195">
        <v>2406</v>
      </c>
      <c r="D3195">
        <v>2101</v>
      </c>
      <c r="F3195">
        <v>2015</v>
      </c>
      <c r="G3195">
        <v>7413</v>
      </c>
      <c r="H3195">
        <v>7347.85</v>
      </c>
      <c r="I3195">
        <v>1828057.13</v>
      </c>
      <c r="K3195">
        <v>6.266</v>
      </c>
      <c r="L3195">
        <v>1.4E-3</v>
      </c>
      <c r="M3195">
        <v>761544.23499999999</v>
      </c>
      <c r="N3195">
        <v>5.96E-2</v>
      </c>
      <c r="O3195">
        <v>32.354999999999997</v>
      </c>
      <c r="P3195">
        <v>6.7999999999999996E-3</v>
      </c>
      <c r="Q3195">
        <v>12699018.232000001</v>
      </c>
      <c r="R3195" t="s">
        <v>34</v>
      </c>
      <c r="S3195" t="s">
        <v>38</v>
      </c>
      <c r="T3195" t="s">
        <v>89</v>
      </c>
      <c r="V3195" t="s">
        <v>88</v>
      </c>
      <c r="Y3195" t="s">
        <v>297</v>
      </c>
    </row>
    <row r="3196" spans="1:25" x14ac:dyDescent="0.45">
      <c r="A3196" t="s">
        <v>274</v>
      </c>
      <c r="B3196" t="s">
        <v>320</v>
      </c>
      <c r="C3196">
        <v>2406</v>
      </c>
      <c r="D3196">
        <v>2101</v>
      </c>
      <c r="F3196">
        <v>2016</v>
      </c>
      <c r="G3196">
        <v>6172</v>
      </c>
      <c r="H3196">
        <v>6094.97</v>
      </c>
      <c r="I3196">
        <v>1516715.19</v>
      </c>
      <c r="K3196">
        <v>3.1819999999999999</v>
      </c>
      <c r="L3196">
        <v>1E-3</v>
      </c>
      <c r="M3196">
        <v>625239.59100000001</v>
      </c>
      <c r="N3196">
        <v>5.9200000000000003E-2</v>
      </c>
      <c r="O3196">
        <v>28.663</v>
      </c>
      <c r="P3196">
        <v>8.3999999999999995E-3</v>
      </c>
      <c r="Q3196">
        <v>10490094.59</v>
      </c>
      <c r="R3196" t="s">
        <v>34</v>
      </c>
      <c r="S3196" t="s">
        <v>38</v>
      </c>
      <c r="T3196" t="s">
        <v>89</v>
      </c>
      <c r="V3196" t="s">
        <v>88</v>
      </c>
      <c r="Y3196" t="s">
        <v>297</v>
      </c>
    </row>
    <row r="3197" spans="1:25" x14ac:dyDescent="0.45">
      <c r="A3197" t="s">
        <v>274</v>
      </c>
      <c r="B3197" t="s">
        <v>320</v>
      </c>
      <c r="C3197">
        <v>2406</v>
      </c>
      <c r="D3197">
        <v>2101</v>
      </c>
      <c r="F3197">
        <v>2017</v>
      </c>
      <c r="G3197">
        <v>5912</v>
      </c>
      <c r="H3197">
        <v>5771.56</v>
      </c>
      <c r="I3197">
        <v>1347097.11</v>
      </c>
      <c r="K3197">
        <v>2.8359999999999999</v>
      </c>
      <c r="L3197">
        <v>1E-3</v>
      </c>
      <c r="M3197">
        <v>562011.48400000005</v>
      </c>
      <c r="N3197">
        <v>5.91E-2</v>
      </c>
      <c r="O3197">
        <v>31.07</v>
      </c>
      <c r="P3197">
        <v>1.15E-2</v>
      </c>
      <c r="Q3197">
        <v>9451909.8609999996</v>
      </c>
      <c r="R3197" t="s">
        <v>34</v>
      </c>
      <c r="S3197" t="s">
        <v>38</v>
      </c>
      <c r="T3197" t="s">
        <v>89</v>
      </c>
      <c r="V3197" t="s">
        <v>88</v>
      </c>
      <c r="Y3197" t="s">
        <v>299</v>
      </c>
    </row>
    <row r="3198" spans="1:25" x14ac:dyDescent="0.45">
      <c r="A3198" t="s">
        <v>274</v>
      </c>
      <c r="B3198" t="s">
        <v>320</v>
      </c>
      <c r="C3198">
        <v>2406</v>
      </c>
      <c r="D3198">
        <v>2101</v>
      </c>
      <c r="F3198">
        <v>2018</v>
      </c>
      <c r="G3198">
        <v>6816</v>
      </c>
      <c r="H3198">
        <v>6734.02</v>
      </c>
      <c r="I3198">
        <v>1597184.31</v>
      </c>
      <c r="K3198">
        <v>3.3610000000000002</v>
      </c>
      <c r="L3198">
        <v>1E-3</v>
      </c>
      <c r="M3198">
        <v>669329.027</v>
      </c>
      <c r="N3198">
        <v>5.9400000000000001E-2</v>
      </c>
      <c r="O3198">
        <v>33.637</v>
      </c>
      <c r="P3198">
        <v>9.4000000000000004E-3</v>
      </c>
      <c r="Q3198">
        <v>11197488.494999999</v>
      </c>
      <c r="R3198" t="s">
        <v>34</v>
      </c>
      <c r="S3198" t="s">
        <v>38</v>
      </c>
      <c r="T3198" t="s">
        <v>89</v>
      </c>
      <c r="V3198" t="s">
        <v>88</v>
      </c>
      <c r="Y3198" t="s">
        <v>299</v>
      </c>
    </row>
    <row r="3199" spans="1:25" x14ac:dyDescent="0.45">
      <c r="A3199" t="s">
        <v>274</v>
      </c>
      <c r="B3199" t="s">
        <v>320</v>
      </c>
      <c r="C3199">
        <v>2406</v>
      </c>
      <c r="D3199">
        <v>2101</v>
      </c>
      <c r="F3199">
        <v>2019</v>
      </c>
      <c r="G3199">
        <v>6186</v>
      </c>
      <c r="H3199">
        <v>6009.61</v>
      </c>
      <c r="I3199">
        <v>1345959.78</v>
      </c>
      <c r="K3199">
        <v>2.8980000000000001</v>
      </c>
      <c r="L3199">
        <v>1E-3</v>
      </c>
      <c r="M3199">
        <v>573224.696</v>
      </c>
      <c r="N3199">
        <v>5.91E-2</v>
      </c>
      <c r="O3199">
        <v>36.951000000000001</v>
      </c>
      <c r="P3199">
        <v>1.41E-2</v>
      </c>
      <c r="Q3199">
        <v>9637389.6129999999</v>
      </c>
      <c r="R3199" t="s">
        <v>34</v>
      </c>
      <c r="S3199" t="s">
        <v>38</v>
      </c>
      <c r="T3199" t="s">
        <v>89</v>
      </c>
      <c r="V3199" t="s">
        <v>88</v>
      </c>
      <c r="Y3199" t="s">
        <v>299</v>
      </c>
    </row>
    <row r="3200" spans="1:25" x14ac:dyDescent="0.45">
      <c r="A3200" t="s">
        <v>274</v>
      </c>
      <c r="B3200" t="s">
        <v>320</v>
      </c>
      <c r="C3200">
        <v>2406</v>
      </c>
      <c r="D3200">
        <v>2101</v>
      </c>
      <c r="F3200">
        <v>2020</v>
      </c>
      <c r="G3200">
        <v>3557</v>
      </c>
      <c r="H3200">
        <v>3412.25</v>
      </c>
      <c r="I3200">
        <v>799729.32</v>
      </c>
      <c r="K3200">
        <v>1.742</v>
      </c>
      <c r="L3200">
        <v>1E-3</v>
      </c>
      <c r="M3200">
        <v>345038.64500000002</v>
      </c>
      <c r="N3200">
        <v>5.8999999999999997E-2</v>
      </c>
      <c r="O3200">
        <v>25.81</v>
      </c>
      <c r="P3200">
        <v>1.7899999999999999E-2</v>
      </c>
      <c r="Q3200">
        <v>5805679.1030000001</v>
      </c>
      <c r="R3200" t="s">
        <v>34</v>
      </c>
      <c r="S3200" t="s">
        <v>38</v>
      </c>
      <c r="T3200" t="s">
        <v>89</v>
      </c>
      <c r="V3200" t="s">
        <v>88</v>
      </c>
      <c r="Y3200" t="s">
        <v>147</v>
      </c>
    </row>
    <row r="3201" spans="1:25" x14ac:dyDescent="0.45">
      <c r="A3201" t="s">
        <v>274</v>
      </c>
      <c r="B3201" t="s">
        <v>320</v>
      </c>
      <c r="C3201">
        <v>2406</v>
      </c>
      <c r="D3201">
        <v>2101</v>
      </c>
      <c r="F3201">
        <v>2021</v>
      </c>
      <c r="G3201">
        <v>3298</v>
      </c>
      <c r="H3201">
        <v>3162.61</v>
      </c>
      <c r="I3201">
        <v>683814.25</v>
      </c>
      <c r="K3201">
        <v>1.4770000000000001</v>
      </c>
      <c r="L3201">
        <v>1E-3</v>
      </c>
      <c r="M3201">
        <v>292637.40700000001</v>
      </c>
      <c r="N3201">
        <v>5.91E-2</v>
      </c>
      <c r="O3201">
        <v>23.315999999999999</v>
      </c>
      <c r="P3201">
        <v>1.8599999999999998E-2</v>
      </c>
      <c r="Q3201">
        <v>4923966.63</v>
      </c>
      <c r="R3201" t="s">
        <v>34</v>
      </c>
      <c r="S3201" t="s">
        <v>38</v>
      </c>
      <c r="T3201" t="s">
        <v>89</v>
      </c>
      <c r="V3201" t="s">
        <v>88</v>
      </c>
      <c r="Y3201" t="s">
        <v>152</v>
      </c>
    </row>
    <row r="3202" spans="1:25" x14ac:dyDescent="0.45">
      <c r="A3202" t="s">
        <v>274</v>
      </c>
      <c r="B3202" t="s">
        <v>320</v>
      </c>
      <c r="C3202">
        <v>2406</v>
      </c>
      <c r="D3202">
        <v>2101</v>
      </c>
      <c r="F3202">
        <v>2022</v>
      </c>
      <c r="G3202">
        <v>5340</v>
      </c>
      <c r="H3202">
        <v>5135.37</v>
      </c>
      <c r="I3202">
        <v>1134176.04</v>
      </c>
      <c r="K3202">
        <v>4.9850000000000003</v>
      </c>
      <c r="L3202">
        <v>2.8E-3</v>
      </c>
      <c r="M3202">
        <v>480374.16399999999</v>
      </c>
      <c r="N3202">
        <v>5.9400000000000001E-2</v>
      </c>
      <c r="O3202">
        <v>39.046999999999997</v>
      </c>
      <c r="P3202">
        <v>1.8499999999999999E-2</v>
      </c>
      <c r="Q3202">
        <v>8039980.5839999998</v>
      </c>
      <c r="R3202" t="s">
        <v>34</v>
      </c>
      <c r="S3202" t="s">
        <v>38</v>
      </c>
      <c r="T3202" t="s">
        <v>89</v>
      </c>
      <c r="V3202" t="s">
        <v>88</v>
      </c>
      <c r="Y3202" t="s">
        <v>152</v>
      </c>
    </row>
    <row r="3203" spans="1:25" x14ac:dyDescent="0.45">
      <c r="A3203" t="s">
        <v>274</v>
      </c>
      <c r="B3203" t="s">
        <v>320</v>
      </c>
      <c r="C3203">
        <v>2406</v>
      </c>
      <c r="D3203">
        <v>2101</v>
      </c>
      <c r="F3203">
        <v>2023</v>
      </c>
      <c r="G3203">
        <v>6197</v>
      </c>
      <c r="H3203">
        <v>6032.97</v>
      </c>
      <c r="I3203">
        <v>1389213.65</v>
      </c>
      <c r="K3203">
        <v>3.7040000000000002</v>
      </c>
      <c r="L3203">
        <v>2.0999999999999999E-3</v>
      </c>
      <c r="M3203">
        <v>587717.41200000001</v>
      </c>
      <c r="N3203">
        <v>5.91E-2</v>
      </c>
      <c r="O3203">
        <v>36.719000000000001</v>
      </c>
      <c r="P3203">
        <v>1.3100000000000001E-2</v>
      </c>
      <c r="Q3203">
        <v>9875491.8920000009</v>
      </c>
      <c r="R3203" t="s">
        <v>34</v>
      </c>
      <c r="S3203" t="s">
        <v>38</v>
      </c>
      <c r="T3203" t="s">
        <v>89</v>
      </c>
      <c r="V3203" t="s">
        <v>88</v>
      </c>
      <c r="Y3203" t="s">
        <v>152</v>
      </c>
    </row>
    <row r="3204" spans="1:25" x14ac:dyDescent="0.45">
      <c r="A3204" t="s">
        <v>274</v>
      </c>
      <c r="B3204" t="s">
        <v>320</v>
      </c>
      <c r="C3204">
        <v>2406</v>
      </c>
      <c r="D3204">
        <v>2101</v>
      </c>
      <c r="F3204">
        <v>2024</v>
      </c>
      <c r="G3204">
        <v>3154</v>
      </c>
      <c r="H3204">
        <v>3075.13</v>
      </c>
      <c r="I3204">
        <v>716601.9</v>
      </c>
      <c r="K3204">
        <v>1.544</v>
      </c>
      <c r="L3204">
        <v>1E-3</v>
      </c>
      <c r="M3204">
        <v>305740.277</v>
      </c>
      <c r="N3204">
        <v>5.8999999999999997E-2</v>
      </c>
      <c r="O3204">
        <v>19.32</v>
      </c>
      <c r="P3204">
        <v>1.34E-2</v>
      </c>
      <c r="Q3204">
        <v>5143896.1629999997</v>
      </c>
      <c r="R3204" t="s">
        <v>34</v>
      </c>
      <c r="S3204" t="s">
        <v>38</v>
      </c>
      <c r="T3204" t="s">
        <v>89</v>
      </c>
      <c r="V3204" t="s">
        <v>88</v>
      </c>
      <c r="Y3204" t="s">
        <v>152</v>
      </c>
    </row>
    <row r="3205" spans="1:25" x14ac:dyDescent="0.45">
      <c r="A3205" t="s">
        <v>274</v>
      </c>
      <c r="B3205" t="s">
        <v>320</v>
      </c>
      <c r="C3205">
        <v>2406</v>
      </c>
      <c r="D3205">
        <v>2201</v>
      </c>
      <c r="F3205">
        <v>2009</v>
      </c>
      <c r="G3205">
        <v>5310</v>
      </c>
      <c r="H3205">
        <v>5150.0200000000004</v>
      </c>
      <c r="I3205">
        <v>681560.96</v>
      </c>
      <c r="K3205">
        <v>3.05</v>
      </c>
      <c r="L3205">
        <v>1.1999999999999999E-3</v>
      </c>
      <c r="M3205">
        <v>454437.89199999999</v>
      </c>
      <c r="N3205">
        <v>5.9299999999999999E-2</v>
      </c>
      <c r="O3205">
        <v>36.981000000000002</v>
      </c>
      <c r="P3205">
        <v>1.7500000000000002E-2</v>
      </c>
      <c r="Q3205">
        <v>7618221.5089999996</v>
      </c>
      <c r="R3205" t="s">
        <v>34</v>
      </c>
      <c r="S3205" t="s">
        <v>38</v>
      </c>
      <c r="T3205" t="s">
        <v>89</v>
      </c>
      <c r="V3205" t="s">
        <v>88</v>
      </c>
      <c r="Y3205" t="s">
        <v>107</v>
      </c>
    </row>
    <row r="3206" spans="1:25" x14ac:dyDescent="0.45">
      <c r="A3206" t="s">
        <v>274</v>
      </c>
      <c r="B3206" t="s">
        <v>320</v>
      </c>
      <c r="C3206">
        <v>2406</v>
      </c>
      <c r="D3206">
        <v>2201</v>
      </c>
      <c r="F3206">
        <v>2010</v>
      </c>
      <c r="G3206">
        <v>6018</v>
      </c>
      <c r="H3206">
        <v>5850.57</v>
      </c>
      <c r="I3206">
        <v>815015.11</v>
      </c>
      <c r="K3206">
        <v>2.7130000000000001</v>
      </c>
      <c r="L3206">
        <v>1E-3</v>
      </c>
      <c r="M3206">
        <v>537436.20299999998</v>
      </c>
      <c r="N3206">
        <v>5.8999999999999997E-2</v>
      </c>
      <c r="O3206">
        <v>38.844000000000001</v>
      </c>
      <c r="P3206">
        <v>1.55E-2</v>
      </c>
      <c r="Q3206">
        <v>9043434.5409999993</v>
      </c>
      <c r="R3206" t="s">
        <v>34</v>
      </c>
      <c r="S3206" t="s">
        <v>38</v>
      </c>
      <c r="T3206" t="s">
        <v>89</v>
      </c>
      <c r="V3206" t="s">
        <v>88</v>
      </c>
      <c r="Y3206" t="s">
        <v>107</v>
      </c>
    </row>
    <row r="3207" spans="1:25" x14ac:dyDescent="0.45">
      <c r="A3207" t="s">
        <v>274</v>
      </c>
      <c r="B3207" t="s">
        <v>320</v>
      </c>
      <c r="C3207">
        <v>2406</v>
      </c>
      <c r="D3207">
        <v>2201</v>
      </c>
      <c r="F3207">
        <v>2011</v>
      </c>
      <c r="G3207">
        <v>6301</v>
      </c>
      <c r="H3207">
        <v>6115.31</v>
      </c>
      <c r="I3207">
        <v>839962.13</v>
      </c>
      <c r="K3207">
        <v>2.77</v>
      </c>
      <c r="L3207">
        <v>1E-3</v>
      </c>
      <c r="M3207">
        <v>548773.47100000002</v>
      </c>
      <c r="N3207">
        <v>5.8999999999999997E-2</v>
      </c>
      <c r="O3207">
        <v>39.500999999999998</v>
      </c>
      <c r="P3207">
        <v>1.55E-2</v>
      </c>
      <c r="Q3207">
        <v>9234106.1319999993</v>
      </c>
      <c r="R3207" t="s">
        <v>34</v>
      </c>
      <c r="S3207" t="s">
        <v>38</v>
      </c>
      <c r="T3207" t="s">
        <v>89</v>
      </c>
      <c r="V3207" t="s">
        <v>88</v>
      </c>
      <c r="Y3207" t="s">
        <v>107</v>
      </c>
    </row>
    <row r="3208" spans="1:25" x14ac:dyDescent="0.45">
      <c r="A3208" t="s">
        <v>274</v>
      </c>
      <c r="B3208" t="s">
        <v>320</v>
      </c>
      <c r="C3208">
        <v>2406</v>
      </c>
      <c r="D3208">
        <v>2201</v>
      </c>
      <c r="F3208">
        <v>2012</v>
      </c>
      <c r="G3208">
        <v>6169</v>
      </c>
      <c r="H3208">
        <v>6091.18</v>
      </c>
      <c r="I3208">
        <v>878633.43</v>
      </c>
      <c r="K3208">
        <v>2.903</v>
      </c>
      <c r="L3208">
        <v>1E-3</v>
      </c>
      <c r="M3208">
        <v>575115.52099999995</v>
      </c>
      <c r="N3208">
        <v>5.8999999999999997E-2</v>
      </c>
      <c r="O3208">
        <v>26.913</v>
      </c>
      <c r="P3208">
        <v>8.5000000000000006E-3</v>
      </c>
      <c r="Q3208">
        <v>9677402.6140000001</v>
      </c>
      <c r="R3208" t="s">
        <v>34</v>
      </c>
      <c r="S3208" t="s">
        <v>38</v>
      </c>
      <c r="T3208" t="s">
        <v>89</v>
      </c>
      <c r="V3208" t="s">
        <v>88</v>
      </c>
      <c r="Y3208" t="s">
        <v>277</v>
      </c>
    </row>
    <row r="3209" spans="1:25" x14ac:dyDescent="0.45">
      <c r="A3209" t="s">
        <v>274</v>
      </c>
      <c r="B3209" t="s">
        <v>320</v>
      </c>
      <c r="C3209">
        <v>2406</v>
      </c>
      <c r="D3209">
        <v>2201</v>
      </c>
      <c r="F3209">
        <v>2013</v>
      </c>
      <c r="G3209">
        <v>7577</v>
      </c>
      <c r="H3209">
        <v>7533.43</v>
      </c>
      <c r="I3209">
        <v>1321315.43</v>
      </c>
      <c r="K3209">
        <v>3.3530000000000002</v>
      </c>
      <c r="L3209">
        <v>1E-3</v>
      </c>
      <c r="M3209">
        <v>664084.47600000002</v>
      </c>
      <c r="N3209">
        <v>5.8999999999999997E-2</v>
      </c>
      <c r="O3209">
        <v>26.538</v>
      </c>
      <c r="P3209">
        <v>6.1999999999999998E-3</v>
      </c>
      <c r="Q3209">
        <v>11174485.748</v>
      </c>
      <c r="R3209" t="s">
        <v>34</v>
      </c>
      <c r="S3209" t="s">
        <v>38</v>
      </c>
      <c r="T3209" t="s">
        <v>89</v>
      </c>
      <c r="V3209" t="s">
        <v>88</v>
      </c>
      <c r="Y3209" t="s">
        <v>277</v>
      </c>
    </row>
    <row r="3210" spans="1:25" x14ac:dyDescent="0.45">
      <c r="A3210" t="s">
        <v>274</v>
      </c>
      <c r="B3210" t="s">
        <v>320</v>
      </c>
      <c r="C3210">
        <v>2406</v>
      </c>
      <c r="D3210">
        <v>2201</v>
      </c>
      <c r="F3210">
        <v>2014</v>
      </c>
      <c r="G3210">
        <v>6183</v>
      </c>
      <c r="H3210">
        <v>6147.98</v>
      </c>
      <c r="I3210">
        <v>1355768.16</v>
      </c>
      <c r="K3210">
        <v>2.7970000000000002</v>
      </c>
      <c r="L3210">
        <v>1E-3</v>
      </c>
      <c r="M3210">
        <v>554091.02099999995</v>
      </c>
      <c r="N3210">
        <v>5.8999999999999997E-2</v>
      </c>
      <c r="O3210">
        <v>21.937999999999999</v>
      </c>
      <c r="P3210">
        <v>5.7999999999999996E-3</v>
      </c>
      <c r="Q3210">
        <v>9323676.6510000005</v>
      </c>
      <c r="R3210" t="s">
        <v>34</v>
      </c>
      <c r="S3210" t="s">
        <v>38</v>
      </c>
      <c r="T3210" t="s">
        <v>89</v>
      </c>
      <c r="V3210" t="s">
        <v>88</v>
      </c>
      <c r="Y3210" t="s">
        <v>277</v>
      </c>
    </row>
    <row r="3211" spans="1:25" x14ac:dyDescent="0.45">
      <c r="A3211" t="s">
        <v>274</v>
      </c>
      <c r="B3211" t="s">
        <v>320</v>
      </c>
      <c r="C3211">
        <v>2406</v>
      </c>
      <c r="D3211">
        <v>2201</v>
      </c>
      <c r="F3211">
        <v>2015</v>
      </c>
      <c r="G3211">
        <v>7519</v>
      </c>
      <c r="H3211">
        <v>7467.28</v>
      </c>
      <c r="I3211">
        <v>1856685.44</v>
      </c>
      <c r="K3211">
        <v>3.9159999999999999</v>
      </c>
      <c r="L3211">
        <v>1E-3</v>
      </c>
      <c r="M3211">
        <v>770208.64199999999</v>
      </c>
      <c r="N3211">
        <v>5.8999999999999997E-2</v>
      </c>
      <c r="O3211">
        <v>31.138999999999999</v>
      </c>
      <c r="P3211">
        <v>6.7999999999999996E-3</v>
      </c>
      <c r="Q3211">
        <v>12958909.858999999</v>
      </c>
      <c r="R3211" t="s">
        <v>34</v>
      </c>
      <c r="S3211" t="s">
        <v>38</v>
      </c>
      <c r="T3211" t="s">
        <v>89</v>
      </c>
      <c r="V3211" t="s">
        <v>88</v>
      </c>
      <c r="Y3211" t="s">
        <v>297</v>
      </c>
    </row>
    <row r="3212" spans="1:25" x14ac:dyDescent="0.45">
      <c r="A3212" t="s">
        <v>274</v>
      </c>
      <c r="B3212" t="s">
        <v>320</v>
      </c>
      <c r="C3212">
        <v>2406</v>
      </c>
      <c r="D3212">
        <v>2201</v>
      </c>
      <c r="F3212">
        <v>2016</v>
      </c>
      <c r="G3212">
        <v>6622</v>
      </c>
      <c r="H3212">
        <v>6562.76</v>
      </c>
      <c r="I3212">
        <v>1616419.7</v>
      </c>
      <c r="K3212">
        <v>3.3820000000000001</v>
      </c>
      <c r="L3212">
        <v>1E-3</v>
      </c>
      <c r="M3212">
        <v>669503.93599999999</v>
      </c>
      <c r="N3212">
        <v>5.8999999999999997E-2</v>
      </c>
      <c r="O3212">
        <v>29.401</v>
      </c>
      <c r="P3212">
        <v>7.9000000000000008E-3</v>
      </c>
      <c r="Q3212">
        <v>11262798.744999999</v>
      </c>
      <c r="R3212" t="s">
        <v>34</v>
      </c>
      <c r="S3212" t="s">
        <v>38</v>
      </c>
      <c r="T3212" t="s">
        <v>89</v>
      </c>
      <c r="V3212" t="s">
        <v>88</v>
      </c>
      <c r="Y3212" t="s">
        <v>297</v>
      </c>
    </row>
    <row r="3213" spans="1:25" x14ac:dyDescent="0.45">
      <c r="A3213" t="s">
        <v>274</v>
      </c>
      <c r="B3213" t="s">
        <v>320</v>
      </c>
      <c r="C3213">
        <v>2406</v>
      </c>
      <c r="D3213">
        <v>2201</v>
      </c>
      <c r="F3213">
        <v>2017</v>
      </c>
      <c r="G3213">
        <v>6517</v>
      </c>
      <c r="H3213">
        <v>6435.52</v>
      </c>
      <c r="I3213">
        <v>1480321.73</v>
      </c>
      <c r="K3213">
        <v>3.1320000000000001</v>
      </c>
      <c r="L3213">
        <v>1E-3</v>
      </c>
      <c r="M3213">
        <v>620738.03899999999</v>
      </c>
      <c r="N3213">
        <v>5.91E-2</v>
      </c>
      <c r="O3213">
        <v>30.888999999999999</v>
      </c>
      <c r="P3213">
        <v>9.4000000000000004E-3</v>
      </c>
      <c r="Q3213">
        <v>10438370.447000001</v>
      </c>
      <c r="R3213" t="s">
        <v>34</v>
      </c>
      <c r="S3213" t="s">
        <v>38</v>
      </c>
      <c r="T3213" t="s">
        <v>89</v>
      </c>
      <c r="V3213" t="s">
        <v>88</v>
      </c>
      <c r="Y3213" t="s">
        <v>299</v>
      </c>
    </row>
    <row r="3214" spans="1:25" x14ac:dyDescent="0.45">
      <c r="A3214" t="s">
        <v>274</v>
      </c>
      <c r="B3214" t="s">
        <v>320</v>
      </c>
      <c r="C3214">
        <v>2406</v>
      </c>
      <c r="D3214">
        <v>2201</v>
      </c>
      <c r="F3214">
        <v>2018</v>
      </c>
      <c r="G3214">
        <v>6313</v>
      </c>
      <c r="H3214">
        <v>6165.11</v>
      </c>
      <c r="I3214">
        <v>1464364.66</v>
      </c>
      <c r="K3214">
        <v>3.085</v>
      </c>
      <c r="L3214">
        <v>1E-3</v>
      </c>
      <c r="M3214">
        <v>615236.076</v>
      </c>
      <c r="N3214">
        <v>5.9400000000000001E-2</v>
      </c>
      <c r="O3214">
        <v>37.116</v>
      </c>
      <c r="P3214">
        <v>1.2999999999999999E-2</v>
      </c>
      <c r="Q3214">
        <v>10281086.513</v>
      </c>
      <c r="R3214" t="s">
        <v>34</v>
      </c>
      <c r="S3214" t="s">
        <v>38</v>
      </c>
      <c r="T3214" t="s">
        <v>89</v>
      </c>
      <c r="V3214" t="s">
        <v>88</v>
      </c>
      <c r="Y3214" t="s">
        <v>299</v>
      </c>
    </row>
    <row r="3215" spans="1:25" x14ac:dyDescent="0.45">
      <c r="A3215" t="s">
        <v>274</v>
      </c>
      <c r="B3215" t="s">
        <v>320</v>
      </c>
      <c r="C3215">
        <v>2406</v>
      </c>
      <c r="D3215">
        <v>2201</v>
      </c>
      <c r="F3215">
        <v>2019</v>
      </c>
      <c r="G3215">
        <v>6241</v>
      </c>
      <c r="H3215">
        <v>6063.79</v>
      </c>
      <c r="I3215">
        <v>1351980.8</v>
      </c>
      <c r="K3215">
        <v>2.9140000000000001</v>
      </c>
      <c r="L3215">
        <v>1E-3</v>
      </c>
      <c r="M3215">
        <v>577172.53599999996</v>
      </c>
      <c r="N3215">
        <v>5.8999999999999997E-2</v>
      </c>
      <c r="O3215">
        <v>36.853999999999999</v>
      </c>
      <c r="P3215">
        <v>1.4200000000000001E-2</v>
      </c>
      <c r="Q3215">
        <v>9711485.4829999991</v>
      </c>
      <c r="R3215" t="s">
        <v>34</v>
      </c>
      <c r="S3215" t="s">
        <v>38</v>
      </c>
      <c r="T3215" t="s">
        <v>89</v>
      </c>
      <c r="V3215" t="s">
        <v>88</v>
      </c>
      <c r="Y3215" t="s">
        <v>299</v>
      </c>
    </row>
    <row r="3216" spans="1:25" x14ac:dyDescent="0.45">
      <c r="A3216" t="s">
        <v>274</v>
      </c>
      <c r="B3216" t="s">
        <v>320</v>
      </c>
      <c r="C3216">
        <v>2406</v>
      </c>
      <c r="D3216">
        <v>2201</v>
      </c>
      <c r="F3216">
        <v>2020</v>
      </c>
      <c r="G3216">
        <v>3797</v>
      </c>
      <c r="H3216">
        <v>3667.87</v>
      </c>
      <c r="I3216">
        <v>856428.64</v>
      </c>
      <c r="K3216">
        <v>1.861</v>
      </c>
      <c r="L3216">
        <v>1E-3</v>
      </c>
      <c r="M3216">
        <v>368565.28700000001</v>
      </c>
      <c r="N3216">
        <v>5.8999999999999997E-2</v>
      </c>
      <c r="O3216">
        <v>25.812999999999999</v>
      </c>
      <c r="P3216">
        <v>1.6299999999999999E-2</v>
      </c>
      <c r="Q3216">
        <v>6201777.5870000003</v>
      </c>
      <c r="R3216" t="s">
        <v>34</v>
      </c>
      <c r="S3216" t="s">
        <v>38</v>
      </c>
      <c r="T3216" t="s">
        <v>89</v>
      </c>
      <c r="V3216" t="s">
        <v>88</v>
      </c>
      <c r="Y3216" t="s">
        <v>147</v>
      </c>
    </row>
    <row r="3217" spans="1:25" x14ac:dyDescent="0.45">
      <c r="A3217" t="s">
        <v>274</v>
      </c>
      <c r="B3217" t="s">
        <v>320</v>
      </c>
      <c r="C3217">
        <v>2406</v>
      </c>
      <c r="D3217">
        <v>2201</v>
      </c>
      <c r="F3217">
        <v>2021</v>
      </c>
      <c r="G3217">
        <v>3207</v>
      </c>
      <c r="H3217">
        <v>3060.91</v>
      </c>
      <c r="I3217">
        <v>664185.02</v>
      </c>
      <c r="K3217">
        <v>1.4390000000000001</v>
      </c>
      <c r="L3217">
        <v>1E-3</v>
      </c>
      <c r="M3217">
        <v>285009.88299999997</v>
      </c>
      <c r="N3217">
        <v>5.91E-2</v>
      </c>
      <c r="O3217">
        <v>25.25</v>
      </c>
      <c r="P3217">
        <v>2.1399999999999999E-2</v>
      </c>
      <c r="Q3217">
        <v>4794953.3720000004</v>
      </c>
      <c r="R3217" t="s">
        <v>34</v>
      </c>
      <c r="S3217" t="s">
        <v>38</v>
      </c>
      <c r="T3217" t="s">
        <v>89</v>
      </c>
      <c r="V3217" t="s">
        <v>88</v>
      </c>
      <c r="Y3217" t="s">
        <v>152</v>
      </c>
    </row>
    <row r="3218" spans="1:25" x14ac:dyDescent="0.45">
      <c r="A3218" t="s">
        <v>274</v>
      </c>
      <c r="B3218" t="s">
        <v>320</v>
      </c>
      <c r="C3218">
        <v>2406</v>
      </c>
      <c r="D3218">
        <v>2201</v>
      </c>
      <c r="F3218">
        <v>2022</v>
      </c>
      <c r="G3218">
        <v>5777</v>
      </c>
      <c r="H3218">
        <v>5594.46</v>
      </c>
      <c r="I3218">
        <v>1240117.73</v>
      </c>
      <c r="K3218">
        <v>2.6360000000000001</v>
      </c>
      <c r="L3218">
        <v>1E-3</v>
      </c>
      <c r="M3218">
        <v>522107.91600000003</v>
      </c>
      <c r="N3218">
        <v>5.91E-2</v>
      </c>
      <c r="O3218">
        <v>40.527000000000001</v>
      </c>
      <c r="P3218">
        <v>1.77E-2</v>
      </c>
      <c r="Q3218">
        <v>8784646.8959999997</v>
      </c>
      <c r="R3218" t="s">
        <v>34</v>
      </c>
      <c r="S3218" t="s">
        <v>38</v>
      </c>
      <c r="T3218" t="s">
        <v>89</v>
      </c>
      <c r="V3218" t="s">
        <v>88</v>
      </c>
      <c r="Y3218" t="s">
        <v>152</v>
      </c>
    </row>
    <row r="3219" spans="1:25" x14ac:dyDescent="0.45">
      <c r="A3219" t="s">
        <v>274</v>
      </c>
      <c r="B3219" t="s">
        <v>320</v>
      </c>
      <c r="C3219">
        <v>2406</v>
      </c>
      <c r="D3219">
        <v>2201</v>
      </c>
      <c r="F3219">
        <v>2023</v>
      </c>
      <c r="G3219">
        <v>6008</v>
      </c>
      <c r="H3219">
        <v>5868.03</v>
      </c>
      <c r="I3219">
        <v>1351909.71</v>
      </c>
      <c r="K3219">
        <v>2.88</v>
      </c>
      <c r="L3219">
        <v>1E-3</v>
      </c>
      <c r="M3219">
        <v>570560.90300000005</v>
      </c>
      <c r="N3219">
        <v>5.8999999999999997E-2</v>
      </c>
      <c r="O3219">
        <v>32.856999999999999</v>
      </c>
      <c r="P3219">
        <v>1.1900000000000001E-2</v>
      </c>
      <c r="Q3219">
        <v>9600748.6370000001</v>
      </c>
      <c r="R3219" t="s">
        <v>34</v>
      </c>
      <c r="S3219" t="s">
        <v>38</v>
      </c>
      <c r="T3219" t="s">
        <v>89</v>
      </c>
      <c r="V3219" t="s">
        <v>88</v>
      </c>
      <c r="Y3219" t="s">
        <v>152</v>
      </c>
    </row>
    <row r="3220" spans="1:25" x14ac:dyDescent="0.45">
      <c r="A3220" t="s">
        <v>274</v>
      </c>
      <c r="B3220" t="s">
        <v>320</v>
      </c>
      <c r="C3220">
        <v>2406</v>
      </c>
      <c r="D3220">
        <v>2201</v>
      </c>
      <c r="F3220">
        <v>2024</v>
      </c>
      <c r="G3220">
        <v>2911</v>
      </c>
      <c r="H3220">
        <v>2848</v>
      </c>
      <c r="I3220">
        <v>643457.5</v>
      </c>
      <c r="K3220">
        <v>1.3859999999999999</v>
      </c>
      <c r="L3220">
        <v>1E-3</v>
      </c>
      <c r="M3220">
        <v>274528.16700000002</v>
      </c>
      <c r="N3220">
        <v>5.91E-2</v>
      </c>
      <c r="O3220">
        <v>15.654</v>
      </c>
      <c r="P3220">
        <v>1.17E-2</v>
      </c>
      <c r="Q3220">
        <v>4618605.9960000003</v>
      </c>
      <c r="R3220" t="s">
        <v>34</v>
      </c>
      <c r="S3220" t="s">
        <v>38</v>
      </c>
      <c r="T3220" t="s">
        <v>89</v>
      </c>
      <c r="V3220" t="s">
        <v>88</v>
      </c>
      <c r="Y3220" t="s">
        <v>152</v>
      </c>
    </row>
    <row r="3221" spans="1:25" x14ac:dyDescent="0.45">
      <c r="A3221" t="s">
        <v>274</v>
      </c>
      <c r="B3221" t="s">
        <v>320</v>
      </c>
      <c r="C3221">
        <v>2406</v>
      </c>
      <c r="D3221">
        <v>5</v>
      </c>
      <c r="F3221">
        <v>2009</v>
      </c>
      <c r="G3221">
        <v>337</v>
      </c>
      <c r="H3221">
        <v>276.79000000000002</v>
      </c>
      <c r="I3221">
        <v>21270.639999999999</v>
      </c>
      <c r="K3221">
        <v>0.41799999999999998</v>
      </c>
      <c r="L3221">
        <v>3.5999999999999999E-3</v>
      </c>
      <c r="M3221">
        <v>15695.65</v>
      </c>
      <c r="N3221">
        <v>6.1699999999999998E-2</v>
      </c>
      <c r="O3221">
        <v>7.6239999999999997</v>
      </c>
      <c r="P3221">
        <v>7.0499999999999993E-2</v>
      </c>
      <c r="Q3221">
        <v>253007.18100000001</v>
      </c>
      <c r="R3221" t="s">
        <v>34</v>
      </c>
      <c r="S3221" t="s">
        <v>38</v>
      </c>
      <c r="T3221" t="s">
        <v>28</v>
      </c>
      <c r="V3221" t="s">
        <v>302</v>
      </c>
      <c r="Y3221" t="s">
        <v>107</v>
      </c>
    </row>
    <row r="3222" spans="1:25" x14ac:dyDescent="0.45">
      <c r="A3222" t="s">
        <v>274</v>
      </c>
      <c r="B3222" t="s">
        <v>320</v>
      </c>
      <c r="C3222">
        <v>2406</v>
      </c>
      <c r="D3222">
        <v>5</v>
      </c>
      <c r="F3222">
        <v>2010</v>
      </c>
      <c r="G3222">
        <v>621</v>
      </c>
      <c r="H3222">
        <v>523.66999999999996</v>
      </c>
      <c r="I3222">
        <v>37809.71</v>
      </c>
      <c r="K3222">
        <v>0.32600000000000001</v>
      </c>
      <c r="L3222">
        <v>1.9E-3</v>
      </c>
      <c r="M3222">
        <v>26547.058000000001</v>
      </c>
      <c r="N3222">
        <v>6.0199999999999997E-2</v>
      </c>
      <c r="O3222">
        <v>8.2029999999999994</v>
      </c>
      <c r="P3222">
        <v>4.7100000000000003E-2</v>
      </c>
      <c r="Q3222">
        <v>438760.57299999997</v>
      </c>
      <c r="R3222" t="s">
        <v>34</v>
      </c>
      <c r="S3222" t="s">
        <v>38</v>
      </c>
      <c r="T3222" t="s">
        <v>28</v>
      </c>
      <c r="V3222" t="s">
        <v>302</v>
      </c>
      <c r="Y3222" t="s">
        <v>107</v>
      </c>
    </row>
    <row r="3223" spans="1:25" x14ac:dyDescent="0.45">
      <c r="A3223" t="s">
        <v>274</v>
      </c>
      <c r="B3223" t="s">
        <v>320</v>
      </c>
      <c r="C3223">
        <v>2406</v>
      </c>
      <c r="D3223">
        <v>5</v>
      </c>
      <c r="F3223">
        <v>2011</v>
      </c>
      <c r="G3223">
        <v>382</v>
      </c>
      <c r="H3223">
        <v>315.91000000000003</v>
      </c>
      <c r="I3223">
        <v>22469.49</v>
      </c>
      <c r="K3223">
        <v>0.17599999999999999</v>
      </c>
      <c r="L3223">
        <v>1.9E-3</v>
      </c>
      <c r="M3223">
        <v>13436.290999999999</v>
      </c>
      <c r="N3223">
        <v>6.0400000000000002E-2</v>
      </c>
      <c r="O3223">
        <v>5.524</v>
      </c>
      <c r="P3223">
        <v>5.7099999999999998E-2</v>
      </c>
      <c r="Q3223">
        <v>220932.79800000001</v>
      </c>
      <c r="R3223" t="s">
        <v>34</v>
      </c>
      <c r="S3223" t="s">
        <v>38</v>
      </c>
      <c r="T3223" t="s">
        <v>28</v>
      </c>
      <c r="V3223" t="s">
        <v>302</v>
      </c>
      <c r="Y3223" t="s">
        <v>107</v>
      </c>
    </row>
    <row r="3224" spans="1:25" x14ac:dyDescent="0.45">
      <c r="A3224" t="s">
        <v>274</v>
      </c>
      <c r="B3224" t="s">
        <v>320</v>
      </c>
      <c r="C3224">
        <v>2406</v>
      </c>
      <c r="D3224">
        <v>5</v>
      </c>
      <c r="F3224">
        <v>2012</v>
      </c>
      <c r="G3224">
        <v>336</v>
      </c>
      <c r="H3224">
        <v>274.19</v>
      </c>
      <c r="I3224">
        <v>19075.740000000002</v>
      </c>
      <c r="K3224">
        <v>6.4000000000000001E-2</v>
      </c>
      <c r="L3224">
        <v>1E-3</v>
      </c>
      <c r="M3224">
        <v>12595.94</v>
      </c>
      <c r="N3224">
        <v>5.91E-2</v>
      </c>
      <c r="O3224">
        <v>4.51</v>
      </c>
      <c r="P3224">
        <v>5.3699999999999998E-2</v>
      </c>
      <c r="Q3224">
        <v>211938.26199999999</v>
      </c>
      <c r="R3224" t="s">
        <v>34</v>
      </c>
      <c r="S3224" t="s">
        <v>38</v>
      </c>
      <c r="T3224" t="s">
        <v>28</v>
      </c>
      <c r="V3224" t="s">
        <v>302</v>
      </c>
      <c r="Y3224" t="s">
        <v>277</v>
      </c>
    </row>
    <row r="3225" spans="1:25" x14ac:dyDescent="0.45">
      <c r="A3225" t="s">
        <v>274</v>
      </c>
      <c r="B3225" t="s">
        <v>320</v>
      </c>
      <c r="C3225">
        <v>2406</v>
      </c>
      <c r="D3225">
        <v>5</v>
      </c>
      <c r="F3225">
        <v>2013</v>
      </c>
      <c r="G3225">
        <v>299</v>
      </c>
      <c r="H3225">
        <v>246.96</v>
      </c>
      <c r="I3225">
        <v>17528.71</v>
      </c>
      <c r="K3225">
        <v>5.8000000000000003E-2</v>
      </c>
      <c r="L3225">
        <v>1.1000000000000001E-3</v>
      </c>
      <c r="M3225">
        <v>11493</v>
      </c>
      <c r="N3225">
        <v>5.91E-2</v>
      </c>
      <c r="O3225">
        <v>3.8839999999999999</v>
      </c>
      <c r="P3225">
        <v>4.9799999999999997E-2</v>
      </c>
      <c r="Q3225">
        <v>193387.769</v>
      </c>
      <c r="R3225" t="s">
        <v>34</v>
      </c>
      <c r="S3225" t="s">
        <v>38</v>
      </c>
      <c r="T3225" t="s">
        <v>28</v>
      </c>
      <c r="V3225" t="s">
        <v>302</v>
      </c>
      <c r="Y3225" t="s">
        <v>277</v>
      </c>
    </row>
    <row r="3226" spans="1:25" x14ac:dyDescent="0.45">
      <c r="A3226" t="s">
        <v>274</v>
      </c>
      <c r="B3226" t="s">
        <v>320</v>
      </c>
      <c r="C3226">
        <v>2406</v>
      </c>
      <c r="D3226">
        <v>5</v>
      </c>
      <c r="F3226">
        <v>2014</v>
      </c>
      <c r="G3226">
        <v>314</v>
      </c>
      <c r="H3226">
        <v>240.5</v>
      </c>
      <c r="I3226">
        <v>16507.5</v>
      </c>
      <c r="K3226">
        <v>0.22600000000000001</v>
      </c>
      <c r="L3226">
        <v>3.7000000000000002E-3</v>
      </c>
      <c r="M3226">
        <v>12627.088</v>
      </c>
      <c r="N3226">
        <v>6.2799999999999995E-2</v>
      </c>
      <c r="O3226">
        <v>6.3419999999999996</v>
      </c>
      <c r="P3226">
        <v>8.5099999999999995E-2</v>
      </c>
      <c r="Q3226">
        <v>204962.446</v>
      </c>
      <c r="R3226" t="s">
        <v>34</v>
      </c>
      <c r="S3226" t="s">
        <v>38</v>
      </c>
      <c r="T3226" t="s">
        <v>28</v>
      </c>
      <c r="V3226" t="s">
        <v>302</v>
      </c>
      <c r="Y3226" t="s">
        <v>277</v>
      </c>
    </row>
    <row r="3227" spans="1:25" x14ac:dyDescent="0.45">
      <c r="A3227" t="s">
        <v>274</v>
      </c>
      <c r="B3227" t="s">
        <v>320</v>
      </c>
      <c r="C3227">
        <v>2406</v>
      </c>
      <c r="D3227">
        <v>5</v>
      </c>
      <c r="F3227">
        <v>2015</v>
      </c>
      <c r="G3227">
        <v>316</v>
      </c>
      <c r="H3227">
        <v>269.33</v>
      </c>
      <c r="I3227">
        <v>18296.11</v>
      </c>
      <c r="K3227">
        <v>0.29499999999999998</v>
      </c>
      <c r="L3227">
        <v>2.8999999999999998E-3</v>
      </c>
      <c r="M3227">
        <v>15308.411</v>
      </c>
      <c r="N3227">
        <v>6.1899999999999997E-2</v>
      </c>
      <c r="O3227">
        <v>7.3579999999999997</v>
      </c>
      <c r="P3227">
        <v>6.9400000000000003E-2</v>
      </c>
      <c r="Q3227">
        <v>247157.36900000001</v>
      </c>
      <c r="R3227" t="s">
        <v>34</v>
      </c>
      <c r="S3227" t="s">
        <v>38</v>
      </c>
      <c r="T3227" t="s">
        <v>28</v>
      </c>
      <c r="V3227" t="s">
        <v>302</v>
      </c>
      <c r="Y3227" t="s">
        <v>297</v>
      </c>
    </row>
    <row r="3228" spans="1:25" x14ac:dyDescent="0.45">
      <c r="A3228" t="s">
        <v>274</v>
      </c>
      <c r="B3228" t="s">
        <v>320</v>
      </c>
      <c r="C3228">
        <v>2406</v>
      </c>
      <c r="D3228">
        <v>5</v>
      </c>
      <c r="F3228">
        <v>2016</v>
      </c>
      <c r="G3228">
        <v>317</v>
      </c>
      <c r="H3228">
        <v>253.9</v>
      </c>
      <c r="I3228">
        <v>17936.93</v>
      </c>
      <c r="K3228">
        <v>6.2E-2</v>
      </c>
      <c r="L3228">
        <v>1E-3</v>
      </c>
      <c r="M3228">
        <v>11937.725</v>
      </c>
      <c r="N3228">
        <v>5.9900000000000002E-2</v>
      </c>
      <c r="O3228">
        <v>3.9220000000000002</v>
      </c>
      <c r="P3228">
        <v>5.4699999999999999E-2</v>
      </c>
      <c r="Q3228">
        <v>198866.10200000001</v>
      </c>
      <c r="R3228" t="s">
        <v>34</v>
      </c>
      <c r="S3228" t="s">
        <v>38</v>
      </c>
      <c r="T3228" t="s">
        <v>28</v>
      </c>
      <c r="V3228" t="s">
        <v>302</v>
      </c>
      <c r="Y3228" t="s">
        <v>297</v>
      </c>
    </row>
    <row r="3229" spans="1:25" x14ac:dyDescent="0.45">
      <c r="A3229" t="s">
        <v>274</v>
      </c>
      <c r="B3229" t="s">
        <v>320</v>
      </c>
      <c r="C3229">
        <v>2406</v>
      </c>
      <c r="D3229">
        <v>5</v>
      </c>
      <c r="F3229">
        <v>2017</v>
      </c>
      <c r="G3229">
        <v>205</v>
      </c>
      <c r="H3229">
        <v>145.06</v>
      </c>
      <c r="I3229">
        <v>9402.15</v>
      </c>
      <c r="K3229">
        <v>3.1E-2</v>
      </c>
      <c r="L3229">
        <v>1E-3</v>
      </c>
      <c r="M3229">
        <v>6192.4040000000005</v>
      </c>
      <c r="N3229">
        <v>5.8799999999999998E-2</v>
      </c>
      <c r="O3229">
        <v>1.98</v>
      </c>
      <c r="P3229">
        <v>5.5899999999999998E-2</v>
      </c>
      <c r="Q3229">
        <v>104210.95699999999</v>
      </c>
      <c r="R3229" t="s">
        <v>34</v>
      </c>
      <c r="S3229" t="s">
        <v>38</v>
      </c>
      <c r="T3229" t="s">
        <v>28</v>
      </c>
      <c r="V3229" t="s">
        <v>302</v>
      </c>
      <c r="Y3229" t="s">
        <v>299</v>
      </c>
    </row>
    <row r="3230" spans="1:25" x14ac:dyDescent="0.45">
      <c r="A3230" t="s">
        <v>274</v>
      </c>
      <c r="B3230" t="s">
        <v>320</v>
      </c>
      <c r="C3230">
        <v>2406</v>
      </c>
      <c r="D3230">
        <v>5</v>
      </c>
      <c r="F3230">
        <v>2018</v>
      </c>
      <c r="G3230">
        <v>179</v>
      </c>
      <c r="H3230">
        <v>111.33</v>
      </c>
      <c r="I3230">
        <v>6857</v>
      </c>
      <c r="K3230">
        <v>2.3E-2</v>
      </c>
      <c r="L3230">
        <v>1E-3</v>
      </c>
      <c r="M3230">
        <v>4586.5079999999998</v>
      </c>
      <c r="N3230">
        <v>5.9700000000000003E-2</v>
      </c>
      <c r="O3230">
        <v>1.333</v>
      </c>
      <c r="P3230">
        <v>5.6599999999999998E-2</v>
      </c>
      <c r="Q3230">
        <v>77158.445999999996</v>
      </c>
      <c r="R3230" t="s">
        <v>34</v>
      </c>
      <c r="S3230" t="s">
        <v>38</v>
      </c>
      <c r="T3230" t="s">
        <v>28</v>
      </c>
      <c r="V3230" t="s">
        <v>302</v>
      </c>
      <c r="Y3230" t="s">
        <v>299</v>
      </c>
    </row>
    <row r="3231" spans="1:25" x14ac:dyDescent="0.45">
      <c r="A3231" t="s">
        <v>274</v>
      </c>
      <c r="B3231" t="s">
        <v>320</v>
      </c>
      <c r="C3231">
        <v>2406</v>
      </c>
      <c r="D3231">
        <v>5</v>
      </c>
      <c r="F3231">
        <v>2019</v>
      </c>
      <c r="G3231">
        <v>138</v>
      </c>
      <c r="H3231">
        <v>69.7</v>
      </c>
      <c r="I3231">
        <v>3899.28</v>
      </c>
      <c r="K3231">
        <v>1.7999999999999999E-2</v>
      </c>
      <c r="L3231">
        <v>1E-3</v>
      </c>
      <c r="M3231">
        <v>2918.855</v>
      </c>
      <c r="N3231">
        <v>6.1699999999999998E-2</v>
      </c>
      <c r="O3231">
        <v>1.494</v>
      </c>
      <c r="P3231">
        <v>8.6300000000000002E-2</v>
      </c>
      <c r="Q3231">
        <v>45694.124000000003</v>
      </c>
      <c r="R3231" t="s">
        <v>34</v>
      </c>
      <c r="S3231" t="s">
        <v>38</v>
      </c>
      <c r="T3231" t="s">
        <v>28</v>
      </c>
      <c r="V3231" t="s">
        <v>302</v>
      </c>
      <c r="Y3231" t="s">
        <v>299</v>
      </c>
    </row>
    <row r="3232" spans="1:25" x14ac:dyDescent="0.45">
      <c r="A3232" t="s">
        <v>274</v>
      </c>
      <c r="B3232" t="s">
        <v>320</v>
      </c>
      <c r="C3232">
        <v>2406</v>
      </c>
      <c r="D3232">
        <v>5</v>
      </c>
      <c r="F3232">
        <v>2020</v>
      </c>
      <c r="G3232">
        <v>108</v>
      </c>
      <c r="H3232">
        <v>50.51</v>
      </c>
      <c r="I3232">
        <v>2483.4699999999998</v>
      </c>
      <c r="K3232">
        <v>0.01</v>
      </c>
      <c r="L3232">
        <v>1E-3</v>
      </c>
      <c r="M3232">
        <v>1836.6590000000001</v>
      </c>
      <c r="N3232">
        <v>6.0100000000000001E-2</v>
      </c>
      <c r="O3232">
        <v>0.77</v>
      </c>
      <c r="P3232">
        <v>8.0500000000000002E-2</v>
      </c>
      <c r="Q3232">
        <v>30287.616000000002</v>
      </c>
      <c r="R3232" t="s">
        <v>34</v>
      </c>
      <c r="S3232" t="s">
        <v>38</v>
      </c>
      <c r="T3232" t="s">
        <v>28</v>
      </c>
      <c r="V3232" t="s">
        <v>302</v>
      </c>
      <c r="Y3232" t="s">
        <v>147</v>
      </c>
    </row>
    <row r="3233" spans="1:25" x14ac:dyDescent="0.45">
      <c r="A3233" t="s">
        <v>274</v>
      </c>
      <c r="B3233" t="s">
        <v>320</v>
      </c>
      <c r="C3233">
        <v>2406</v>
      </c>
      <c r="D3233">
        <v>5</v>
      </c>
      <c r="F3233">
        <v>2021</v>
      </c>
      <c r="G3233">
        <v>192</v>
      </c>
      <c r="H3233">
        <v>123.55</v>
      </c>
      <c r="I3233">
        <v>7379.72</v>
      </c>
      <c r="K3233">
        <v>2.5999999999999999E-2</v>
      </c>
      <c r="L3233">
        <v>1E-3</v>
      </c>
      <c r="M3233">
        <v>5019.7250000000004</v>
      </c>
      <c r="N3233">
        <v>5.8099999999999999E-2</v>
      </c>
      <c r="O3233">
        <v>1.444</v>
      </c>
      <c r="P3233">
        <v>5.6599999999999998E-2</v>
      </c>
      <c r="Q3233">
        <v>84236.437000000005</v>
      </c>
      <c r="R3233" t="s">
        <v>34</v>
      </c>
      <c r="S3233" t="s">
        <v>38</v>
      </c>
      <c r="T3233" t="s">
        <v>28</v>
      </c>
      <c r="V3233" t="s">
        <v>302</v>
      </c>
      <c r="Y3233" t="s">
        <v>152</v>
      </c>
    </row>
    <row r="3234" spans="1:25" x14ac:dyDescent="0.45">
      <c r="A3234" t="s">
        <v>274</v>
      </c>
      <c r="B3234" t="s">
        <v>320</v>
      </c>
      <c r="C3234">
        <v>2406</v>
      </c>
      <c r="D3234">
        <v>5</v>
      </c>
      <c r="F3234">
        <v>2022</v>
      </c>
      <c r="G3234">
        <v>330</v>
      </c>
      <c r="H3234">
        <v>258.64999999999998</v>
      </c>
      <c r="I3234">
        <v>17969.12</v>
      </c>
      <c r="K3234">
        <v>8.2000000000000003E-2</v>
      </c>
      <c r="L3234">
        <v>1E-3</v>
      </c>
      <c r="M3234">
        <v>13164.564</v>
      </c>
      <c r="N3234">
        <v>6.2600000000000003E-2</v>
      </c>
      <c r="O3234">
        <v>5.8369999999999997</v>
      </c>
      <c r="P3234">
        <v>6.3799999999999996E-2</v>
      </c>
      <c r="Q3234">
        <v>202827.79699999999</v>
      </c>
      <c r="R3234" t="s">
        <v>34</v>
      </c>
      <c r="S3234" t="s">
        <v>38</v>
      </c>
      <c r="T3234" t="s">
        <v>28</v>
      </c>
      <c r="V3234" t="s">
        <v>302</v>
      </c>
      <c r="Y3234" t="s">
        <v>152</v>
      </c>
    </row>
    <row r="3235" spans="1:25" x14ac:dyDescent="0.45">
      <c r="A3235" t="s">
        <v>274</v>
      </c>
      <c r="B3235" t="s">
        <v>320</v>
      </c>
      <c r="C3235">
        <v>2406</v>
      </c>
      <c r="D3235">
        <v>5</v>
      </c>
      <c r="F3235">
        <v>2023</v>
      </c>
      <c r="G3235">
        <v>114</v>
      </c>
      <c r="H3235">
        <v>82.25</v>
      </c>
      <c r="I3235">
        <v>5134.17</v>
      </c>
      <c r="K3235">
        <v>1.7999999999999999E-2</v>
      </c>
      <c r="L3235">
        <v>1E-3</v>
      </c>
      <c r="M3235">
        <v>3608.0509999999999</v>
      </c>
      <c r="N3235">
        <v>5.8200000000000002E-2</v>
      </c>
      <c r="O3235">
        <v>1.371</v>
      </c>
      <c r="P3235">
        <v>6.1600000000000002E-2</v>
      </c>
      <c r="Q3235">
        <v>60447.909</v>
      </c>
      <c r="R3235" t="s">
        <v>34</v>
      </c>
      <c r="S3235" t="s">
        <v>38</v>
      </c>
      <c r="T3235" t="s">
        <v>28</v>
      </c>
      <c r="V3235" t="s">
        <v>302</v>
      </c>
      <c r="Y3235" t="s">
        <v>152</v>
      </c>
    </row>
    <row r="3236" spans="1:25" x14ac:dyDescent="0.45">
      <c r="A3236" t="s">
        <v>274</v>
      </c>
      <c r="B3236" t="s">
        <v>320</v>
      </c>
      <c r="C3236">
        <v>2406</v>
      </c>
      <c r="D3236">
        <v>5</v>
      </c>
      <c r="F3236">
        <v>2024</v>
      </c>
      <c r="G3236">
        <v>78</v>
      </c>
      <c r="H3236">
        <v>50.78</v>
      </c>
      <c r="I3236">
        <v>2993.02</v>
      </c>
      <c r="K3236">
        <v>1.2E-2</v>
      </c>
      <c r="L3236">
        <v>8.9999999999999998E-4</v>
      </c>
      <c r="M3236">
        <v>2293.3159999999998</v>
      </c>
      <c r="N3236">
        <v>5.7500000000000002E-2</v>
      </c>
      <c r="O3236">
        <v>0.84799999999999998</v>
      </c>
      <c r="P3236">
        <v>5.7500000000000002E-2</v>
      </c>
      <c r="Q3236">
        <v>38002.803</v>
      </c>
      <c r="R3236" t="s">
        <v>34</v>
      </c>
      <c r="S3236" t="s">
        <v>38</v>
      </c>
      <c r="T3236" t="s">
        <v>28</v>
      </c>
      <c r="V3236" t="s">
        <v>302</v>
      </c>
      <c r="Y3236" t="s">
        <v>152</v>
      </c>
    </row>
    <row r="3237" spans="1:25" x14ac:dyDescent="0.45">
      <c r="A3237" t="s">
        <v>274</v>
      </c>
      <c r="B3237" t="s">
        <v>320</v>
      </c>
      <c r="C3237">
        <v>2406</v>
      </c>
      <c r="D3237">
        <v>6</v>
      </c>
      <c r="F3237">
        <v>2009</v>
      </c>
      <c r="G3237">
        <v>274</v>
      </c>
      <c r="H3237">
        <v>226.05</v>
      </c>
      <c r="I3237">
        <v>17682.490000000002</v>
      </c>
      <c r="K3237">
        <v>0.27200000000000002</v>
      </c>
      <c r="L3237">
        <v>2.5999999999999999E-3</v>
      </c>
      <c r="M3237">
        <v>13443.349</v>
      </c>
      <c r="N3237">
        <v>6.0600000000000001E-2</v>
      </c>
      <c r="O3237">
        <v>5.4749999999999996</v>
      </c>
      <c r="P3237">
        <v>5.8400000000000001E-2</v>
      </c>
      <c r="Q3237">
        <v>219530.98199999999</v>
      </c>
      <c r="R3237" t="s">
        <v>34</v>
      </c>
      <c r="S3237" t="s">
        <v>38</v>
      </c>
      <c r="T3237" t="s">
        <v>28</v>
      </c>
      <c r="V3237" t="s">
        <v>302</v>
      </c>
      <c r="Y3237" t="s">
        <v>107</v>
      </c>
    </row>
    <row r="3238" spans="1:25" x14ac:dyDescent="0.45">
      <c r="A3238" t="s">
        <v>274</v>
      </c>
      <c r="B3238" t="s">
        <v>320</v>
      </c>
      <c r="C3238">
        <v>2406</v>
      </c>
      <c r="D3238">
        <v>6</v>
      </c>
      <c r="F3238">
        <v>2010</v>
      </c>
      <c r="G3238">
        <v>609</v>
      </c>
      <c r="H3238">
        <v>515.69000000000005</v>
      </c>
      <c r="I3238">
        <v>38633.86</v>
      </c>
      <c r="K3238">
        <v>0.32600000000000001</v>
      </c>
      <c r="L3238">
        <v>1.8E-3</v>
      </c>
      <c r="M3238">
        <v>29189.986000000001</v>
      </c>
      <c r="N3238">
        <v>6.0100000000000001E-2</v>
      </c>
      <c r="O3238">
        <v>8.8780000000000001</v>
      </c>
      <c r="P3238">
        <v>4.6699999999999998E-2</v>
      </c>
      <c r="Q3238">
        <v>483891.53</v>
      </c>
      <c r="R3238" t="s">
        <v>34</v>
      </c>
      <c r="S3238" t="s">
        <v>38</v>
      </c>
      <c r="T3238" t="s">
        <v>28</v>
      </c>
      <c r="V3238" t="s">
        <v>302</v>
      </c>
      <c r="Y3238" t="s">
        <v>107</v>
      </c>
    </row>
    <row r="3239" spans="1:25" x14ac:dyDescent="0.45">
      <c r="A3239" t="s">
        <v>274</v>
      </c>
      <c r="B3239" t="s">
        <v>320</v>
      </c>
      <c r="C3239">
        <v>2406</v>
      </c>
      <c r="D3239">
        <v>6</v>
      </c>
      <c r="F3239">
        <v>2011</v>
      </c>
      <c r="G3239">
        <v>369</v>
      </c>
      <c r="H3239">
        <v>306.07</v>
      </c>
      <c r="I3239">
        <v>22174.82</v>
      </c>
      <c r="K3239">
        <v>0.20100000000000001</v>
      </c>
      <c r="L3239">
        <v>1.9E-3</v>
      </c>
      <c r="M3239">
        <v>17863.758000000002</v>
      </c>
      <c r="N3239">
        <v>6.0299999999999999E-2</v>
      </c>
      <c r="O3239">
        <v>5.9329999999999998</v>
      </c>
      <c r="P3239">
        <v>5.2699999999999997E-2</v>
      </c>
      <c r="Q3239">
        <v>295309.99099999998</v>
      </c>
      <c r="R3239" t="s">
        <v>34</v>
      </c>
      <c r="S3239" t="s">
        <v>38</v>
      </c>
      <c r="T3239" t="s">
        <v>28</v>
      </c>
      <c r="V3239" t="s">
        <v>302</v>
      </c>
      <c r="Y3239" t="s">
        <v>107</v>
      </c>
    </row>
    <row r="3240" spans="1:25" x14ac:dyDescent="0.45">
      <c r="A3240" t="s">
        <v>274</v>
      </c>
      <c r="B3240" t="s">
        <v>320</v>
      </c>
      <c r="C3240">
        <v>2406</v>
      </c>
      <c r="D3240">
        <v>6</v>
      </c>
      <c r="F3240">
        <v>2012</v>
      </c>
      <c r="G3240">
        <v>282</v>
      </c>
      <c r="H3240">
        <v>232.56</v>
      </c>
      <c r="I3240">
        <v>16622.36</v>
      </c>
      <c r="K3240">
        <v>6.2E-2</v>
      </c>
      <c r="L3240">
        <v>1E-3</v>
      </c>
      <c r="M3240">
        <v>12302.156000000001</v>
      </c>
      <c r="N3240">
        <v>5.8999999999999997E-2</v>
      </c>
      <c r="O3240">
        <v>3.84</v>
      </c>
      <c r="P3240">
        <v>4.7899999999999998E-2</v>
      </c>
      <c r="Q3240">
        <v>207011.10500000001</v>
      </c>
      <c r="R3240" t="s">
        <v>34</v>
      </c>
      <c r="S3240" t="s">
        <v>38</v>
      </c>
      <c r="T3240" t="s">
        <v>28</v>
      </c>
      <c r="V3240" t="s">
        <v>302</v>
      </c>
      <c r="Y3240" t="s">
        <v>277</v>
      </c>
    </row>
    <row r="3241" spans="1:25" x14ac:dyDescent="0.45">
      <c r="A3241" t="s">
        <v>274</v>
      </c>
      <c r="B3241" t="s">
        <v>320</v>
      </c>
      <c r="C3241">
        <v>2406</v>
      </c>
      <c r="D3241">
        <v>6</v>
      </c>
      <c r="F3241">
        <v>2013</v>
      </c>
      <c r="G3241">
        <v>258</v>
      </c>
      <c r="H3241">
        <v>210.99</v>
      </c>
      <c r="I3241">
        <v>15002.67</v>
      </c>
      <c r="K3241">
        <v>5.6000000000000001E-2</v>
      </c>
      <c r="L3241">
        <v>1E-3</v>
      </c>
      <c r="M3241">
        <v>11046.357</v>
      </c>
      <c r="N3241">
        <v>5.91E-2</v>
      </c>
      <c r="O3241">
        <v>3.48</v>
      </c>
      <c r="P3241">
        <v>4.8300000000000003E-2</v>
      </c>
      <c r="Q3241">
        <v>185882.45600000001</v>
      </c>
      <c r="R3241" t="s">
        <v>34</v>
      </c>
      <c r="S3241" t="s">
        <v>38</v>
      </c>
      <c r="T3241" t="s">
        <v>28</v>
      </c>
      <c r="V3241" t="s">
        <v>302</v>
      </c>
      <c r="Y3241" t="s">
        <v>277</v>
      </c>
    </row>
    <row r="3242" spans="1:25" x14ac:dyDescent="0.45">
      <c r="A3242" t="s">
        <v>274</v>
      </c>
      <c r="B3242" t="s">
        <v>320</v>
      </c>
      <c r="C3242">
        <v>2406</v>
      </c>
      <c r="D3242">
        <v>6</v>
      </c>
      <c r="F3242">
        <v>2014</v>
      </c>
      <c r="G3242">
        <v>398</v>
      </c>
      <c r="H3242">
        <v>321.16000000000003</v>
      </c>
      <c r="I3242">
        <v>26008.34</v>
      </c>
      <c r="K3242">
        <v>0.83699999999999997</v>
      </c>
      <c r="L3242">
        <v>5.4000000000000003E-3</v>
      </c>
      <c r="M3242">
        <v>20174.922999999999</v>
      </c>
      <c r="N3242">
        <v>6.5500000000000003E-2</v>
      </c>
      <c r="O3242">
        <v>11.798999999999999</v>
      </c>
      <c r="P3242">
        <v>8.9300000000000004E-2</v>
      </c>
      <c r="Q3242">
        <v>304440.89</v>
      </c>
      <c r="R3242" t="s">
        <v>34</v>
      </c>
      <c r="S3242" t="s">
        <v>38</v>
      </c>
      <c r="T3242" t="s">
        <v>28</v>
      </c>
      <c r="V3242" t="s">
        <v>302</v>
      </c>
      <c r="Y3242" t="s">
        <v>277</v>
      </c>
    </row>
    <row r="3243" spans="1:25" x14ac:dyDescent="0.45">
      <c r="A3243" t="s">
        <v>274</v>
      </c>
      <c r="B3243" t="s">
        <v>320</v>
      </c>
      <c r="C3243">
        <v>2406</v>
      </c>
      <c r="D3243">
        <v>6</v>
      </c>
      <c r="F3243">
        <v>2015</v>
      </c>
      <c r="G3243">
        <v>309</v>
      </c>
      <c r="H3243">
        <v>247.02</v>
      </c>
      <c r="I3243">
        <v>17541.59</v>
      </c>
      <c r="K3243">
        <v>0.128</v>
      </c>
      <c r="L3243">
        <v>2E-3</v>
      </c>
      <c r="M3243">
        <v>13118.986000000001</v>
      </c>
      <c r="N3243">
        <v>6.0499999999999998E-2</v>
      </c>
      <c r="O3243">
        <v>5.1890000000000001</v>
      </c>
      <c r="P3243">
        <v>6.6699999999999995E-2</v>
      </c>
      <c r="Q3243">
        <v>217789.50700000001</v>
      </c>
      <c r="R3243" t="s">
        <v>34</v>
      </c>
      <c r="S3243" t="s">
        <v>38</v>
      </c>
      <c r="T3243" t="s">
        <v>28</v>
      </c>
      <c r="V3243" t="s">
        <v>302</v>
      </c>
      <c r="Y3243" t="s">
        <v>297</v>
      </c>
    </row>
    <row r="3244" spans="1:25" x14ac:dyDescent="0.45">
      <c r="A3244" t="s">
        <v>274</v>
      </c>
      <c r="B3244" t="s">
        <v>320</v>
      </c>
      <c r="C3244">
        <v>2406</v>
      </c>
      <c r="D3244">
        <v>6</v>
      </c>
      <c r="F3244">
        <v>2016</v>
      </c>
      <c r="G3244">
        <v>445</v>
      </c>
      <c r="H3244">
        <v>369.98</v>
      </c>
      <c r="I3244">
        <v>26444.98</v>
      </c>
      <c r="K3244">
        <v>9.9000000000000005E-2</v>
      </c>
      <c r="L3244">
        <v>1E-3</v>
      </c>
      <c r="M3244">
        <v>19453.508999999998</v>
      </c>
      <c r="N3244">
        <v>5.9400000000000001E-2</v>
      </c>
      <c r="O3244">
        <v>7.1189999999999998</v>
      </c>
      <c r="P3244">
        <v>5.4699999999999999E-2</v>
      </c>
      <c r="Q3244">
        <v>326027.17</v>
      </c>
      <c r="R3244" t="s">
        <v>34</v>
      </c>
      <c r="S3244" t="s">
        <v>38</v>
      </c>
      <c r="T3244" t="s">
        <v>28</v>
      </c>
      <c r="V3244" t="s">
        <v>302</v>
      </c>
      <c r="Y3244" t="s">
        <v>297</v>
      </c>
    </row>
    <row r="3245" spans="1:25" x14ac:dyDescent="0.45">
      <c r="A3245" t="s">
        <v>274</v>
      </c>
      <c r="B3245" t="s">
        <v>320</v>
      </c>
      <c r="C3245">
        <v>2406</v>
      </c>
      <c r="D3245">
        <v>6</v>
      </c>
      <c r="F3245">
        <v>2017</v>
      </c>
      <c r="G3245">
        <v>206</v>
      </c>
      <c r="H3245">
        <v>144.72</v>
      </c>
      <c r="I3245">
        <v>9365.82</v>
      </c>
      <c r="K3245">
        <v>3.5999999999999997E-2</v>
      </c>
      <c r="L3245">
        <v>1E-3</v>
      </c>
      <c r="M3245">
        <v>7027.826</v>
      </c>
      <c r="N3245">
        <v>5.9499999999999997E-2</v>
      </c>
      <c r="O3245">
        <v>2.823</v>
      </c>
      <c r="P3245">
        <v>6.3200000000000006E-2</v>
      </c>
      <c r="Q3245">
        <v>118016.476</v>
      </c>
      <c r="R3245" t="s">
        <v>34</v>
      </c>
      <c r="S3245" t="s">
        <v>38</v>
      </c>
      <c r="T3245" t="s">
        <v>28</v>
      </c>
      <c r="V3245" t="s">
        <v>302</v>
      </c>
      <c r="Y3245" t="s">
        <v>299</v>
      </c>
    </row>
    <row r="3246" spans="1:25" x14ac:dyDescent="0.45">
      <c r="A3246" t="s">
        <v>274</v>
      </c>
      <c r="B3246" t="s">
        <v>320</v>
      </c>
      <c r="C3246">
        <v>2406</v>
      </c>
      <c r="D3246">
        <v>6</v>
      </c>
      <c r="F3246">
        <v>2018</v>
      </c>
      <c r="G3246">
        <v>338</v>
      </c>
      <c r="H3246">
        <v>246.79</v>
      </c>
      <c r="I3246">
        <v>17940.669999999998</v>
      </c>
      <c r="K3246">
        <v>9.5000000000000001E-2</v>
      </c>
      <c r="L3246">
        <v>1.1000000000000001E-3</v>
      </c>
      <c r="M3246">
        <v>14297.665999999999</v>
      </c>
      <c r="N3246">
        <v>6.3399999999999998E-2</v>
      </c>
      <c r="O3246">
        <v>7.6689999999999996</v>
      </c>
      <c r="P3246">
        <v>7.6799999999999993E-2</v>
      </c>
      <c r="Q3246">
        <v>217236.35699999999</v>
      </c>
      <c r="R3246" t="s">
        <v>34</v>
      </c>
      <c r="S3246" t="s">
        <v>38</v>
      </c>
      <c r="T3246" t="s">
        <v>28</v>
      </c>
      <c r="V3246" t="s">
        <v>302</v>
      </c>
      <c r="Y3246" t="s">
        <v>299</v>
      </c>
    </row>
    <row r="3247" spans="1:25" x14ac:dyDescent="0.45">
      <c r="A3247" t="s">
        <v>274</v>
      </c>
      <c r="B3247" t="s">
        <v>320</v>
      </c>
      <c r="C3247">
        <v>2406</v>
      </c>
      <c r="D3247">
        <v>6</v>
      </c>
      <c r="F3247">
        <v>2019</v>
      </c>
      <c r="G3247">
        <v>132</v>
      </c>
      <c r="H3247">
        <v>58.41</v>
      </c>
      <c r="I3247">
        <v>3438.55</v>
      </c>
      <c r="K3247">
        <v>1.4999999999999999E-2</v>
      </c>
      <c r="L3247">
        <v>1E-3</v>
      </c>
      <c r="M3247">
        <v>2616.0929999999998</v>
      </c>
      <c r="N3247">
        <v>6.0999999999999999E-2</v>
      </c>
      <c r="O3247">
        <v>1.65</v>
      </c>
      <c r="P3247">
        <v>9.7900000000000001E-2</v>
      </c>
      <c r="Q3247">
        <v>42555.398999999998</v>
      </c>
      <c r="R3247" t="s">
        <v>34</v>
      </c>
      <c r="S3247" t="s">
        <v>38</v>
      </c>
      <c r="T3247" t="s">
        <v>28</v>
      </c>
      <c r="V3247" t="s">
        <v>302</v>
      </c>
      <c r="Y3247" t="s">
        <v>299</v>
      </c>
    </row>
    <row r="3248" spans="1:25" x14ac:dyDescent="0.45">
      <c r="A3248" t="s">
        <v>274</v>
      </c>
      <c r="B3248" t="s">
        <v>320</v>
      </c>
      <c r="C3248">
        <v>2406</v>
      </c>
      <c r="D3248">
        <v>6</v>
      </c>
      <c r="F3248">
        <v>2020</v>
      </c>
      <c r="G3248">
        <v>108</v>
      </c>
      <c r="H3248">
        <v>44.8</v>
      </c>
      <c r="I3248">
        <v>2542.9699999999998</v>
      </c>
      <c r="K3248">
        <v>8.9999999999999993E-3</v>
      </c>
      <c r="L3248">
        <v>1E-3</v>
      </c>
      <c r="M3248">
        <v>1835.376</v>
      </c>
      <c r="N3248">
        <v>0.06</v>
      </c>
      <c r="O3248">
        <v>0.78500000000000003</v>
      </c>
      <c r="P3248">
        <v>8.7499999999999994E-2</v>
      </c>
      <c r="Q3248">
        <v>30715.597000000002</v>
      </c>
      <c r="R3248" t="s">
        <v>34</v>
      </c>
      <c r="S3248" t="s">
        <v>38</v>
      </c>
      <c r="T3248" t="s">
        <v>28</v>
      </c>
      <c r="V3248" t="s">
        <v>302</v>
      </c>
      <c r="Y3248" t="s">
        <v>147</v>
      </c>
    </row>
    <row r="3249" spans="1:25" x14ac:dyDescent="0.45">
      <c r="A3249" t="s">
        <v>274</v>
      </c>
      <c r="B3249" t="s">
        <v>320</v>
      </c>
      <c r="C3249">
        <v>2406</v>
      </c>
      <c r="D3249">
        <v>6</v>
      </c>
      <c r="F3249">
        <v>2021</v>
      </c>
      <c r="G3249">
        <v>176</v>
      </c>
      <c r="H3249">
        <v>107.2</v>
      </c>
      <c r="I3249">
        <v>7075.51</v>
      </c>
      <c r="K3249">
        <v>2.5000000000000001E-2</v>
      </c>
      <c r="L3249">
        <v>1E-3</v>
      </c>
      <c r="M3249">
        <v>4908.9139999999998</v>
      </c>
      <c r="N3249">
        <v>5.9299999999999999E-2</v>
      </c>
      <c r="O3249">
        <v>1.851</v>
      </c>
      <c r="P3249">
        <v>7.22E-2</v>
      </c>
      <c r="Q3249">
        <v>82304.994000000006</v>
      </c>
      <c r="R3249" t="s">
        <v>34</v>
      </c>
      <c r="S3249" t="s">
        <v>38</v>
      </c>
      <c r="T3249" t="s">
        <v>28</v>
      </c>
      <c r="V3249" t="s">
        <v>302</v>
      </c>
      <c r="Y3249" t="s">
        <v>152</v>
      </c>
    </row>
    <row r="3250" spans="1:25" x14ac:dyDescent="0.45">
      <c r="A3250" t="s">
        <v>274</v>
      </c>
      <c r="B3250" t="s">
        <v>320</v>
      </c>
      <c r="C3250">
        <v>2406</v>
      </c>
      <c r="D3250">
        <v>6</v>
      </c>
      <c r="F3250">
        <v>2022</v>
      </c>
      <c r="G3250">
        <v>336</v>
      </c>
      <c r="H3250">
        <v>240.13</v>
      </c>
      <c r="I3250">
        <v>17186.75</v>
      </c>
      <c r="K3250">
        <v>7.0999999999999994E-2</v>
      </c>
      <c r="L3250">
        <v>1E-3</v>
      </c>
      <c r="M3250">
        <v>12327.205</v>
      </c>
      <c r="N3250">
        <v>6.1899999999999997E-2</v>
      </c>
      <c r="O3250">
        <v>5.5860000000000003</v>
      </c>
      <c r="P3250">
        <v>7.4200000000000002E-2</v>
      </c>
      <c r="Q3250">
        <v>196321.85800000001</v>
      </c>
      <c r="R3250" t="s">
        <v>34</v>
      </c>
      <c r="S3250" t="s">
        <v>38</v>
      </c>
      <c r="T3250" t="s">
        <v>28</v>
      </c>
      <c r="V3250" t="s">
        <v>302</v>
      </c>
      <c r="Y3250" t="s">
        <v>152</v>
      </c>
    </row>
    <row r="3251" spans="1:25" x14ac:dyDescent="0.45">
      <c r="A3251" t="s">
        <v>274</v>
      </c>
      <c r="B3251" t="s">
        <v>320</v>
      </c>
      <c r="C3251">
        <v>2406</v>
      </c>
      <c r="D3251">
        <v>6</v>
      </c>
      <c r="F3251">
        <v>2023</v>
      </c>
      <c r="G3251">
        <v>103</v>
      </c>
      <c r="H3251">
        <v>75.13</v>
      </c>
      <c r="I3251">
        <v>5175.7700000000004</v>
      </c>
      <c r="K3251">
        <v>1.7999999999999999E-2</v>
      </c>
      <c r="L3251">
        <v>1E-3</v>
      </c>
      <c r="M3251">
        <v>3539.2849999999999</v>
      </c>
      <c r="N3251">
        <v>5.9900000000000002E-2</v>
      </c>
      <c r="O3251">
        <v>1.44</v>
      </c>
      <c r="P3251">
        <v>6.7400000000000002E-2</v>
      </c>
      <c r="Q3251">
        <v>59033.552000000003</v>
      </c>
      <c r="R3251" t="s">
        <v>34</v>
      </c>
      <c r="S3251" t="s">
        <v>38</v>
      </c>
      <c r="T3251" t="s">
        <v>28</v>
      </c>
      <c r="V3251" t="s">
        <v>302</v>
      </c>
      <c r="Y3251" t="s">
        <v>152</v>
      </c>
    </row>
    <row r="3252" spans="1:25" x14ac:dyDescent="0.45">
      <c r="A3252" t="s">
        <v>274</v>
      </c>
      <c r="B3252" t="s">
        <v>320</v>
      </c>
      <c r="C3252">
        <v>2406</v>
      </c>
      <c r="D3252">
        <v>6</v>
      </c>
      <c r="F3252">
        <v>2024</v>
      </c>
      <c r="G3252">
        <v>67</v>
      </c>
      <c r="H3252">
        <v>48.59</v>
      </c>
      <c r="I3252">
        <v>3123.31</v>
      </c>
      <c r="K3252">
        <v>1.2E-2</v>
      </c>
      <c r="L3252">
        <v>1E-3</v>
      </c>
      <c r="M3252">
        <v>2357.5050000000001</v>
      </c>
      <c r="N3252">
        <v>5.96E-2</v>
      </c>
      <c r="O3252">
        <v>1.2130000000000001</v>
      </c>
      <c r="P3252">
        <v>7.8200000000000006E-2</v>
      </c>
      <c r="Q3252">
        <v>39042.89</v>
      </c>
      <c r="R3252" t="s">
        <v>34</v>
      </c>
      <c r="S3252" t="s">
        <v>38</v>
      </c>
      <c r="T3252" t="s">
        <v>28</v>
      </c>
      <c r="V3252" t="s">
        <v>302</v>
      </c>
      <c r="Y3252" t="s">
        <v>152</v>
      </c>
    </row>
    <row r="3253" spans="1:25" x14ac:dyDescent="0.45">
      <c r="A3253" t="s">
        <v>274</v>
      </c>
      <c r="B3253" t="s">
        <v>320</v>
      </c>
      <c r="C3253">
        <v>2406</v>
      </c>
      <c r="D3253">
        <v>7</v>
      </c>
      <c r="F3253">
        <v>2009</v>
      </c>
      <c r="G3253">
        <v>227</v>
      </c>
      <c r="H3253">
        <v>175.55</v>
      </c>
      <c r="I3253">
        <v>12729.05</v>
      </c>
      <c r="K3253">
        <v>0.14399999999999999</v>
      </c>
      <c r="L3253">
        <v>2.0999999999999999E-3</v>
      </c>
      <c r="M3253">
        <v>9272.8289999999997</v>
      </c>
      <c r="N3253">
        <v>6.0299999999999999E-2</v>
      </c>
      <c r="O3253">
        <v>4.5039999999999996</v>
      </c>
      <c r="P3253">
        <v>6.8900000000000003E-2</v>
      </c>
      <c r="Q3253">
        <v>152801.93</v>
      </c>
      <c r="R3253" t="s">
        <v>34</v>
      </c>
      <c r="S3253" t="s">
        <v>38</v>
      </c>
      <c r="T3253" t="s">
        <v>28</v>
      </c>
      <c r="V3253" t="s">
        <v>302</v>
      </c>
      <c r="Y3253" t="s">
        <v>107</v>
      </c>
    </row>
    <row r="3254" spans="1:25" x14ac:dyDescent="0.45">
      <c r="A3254" t="s">
        <v>274</v>
      </c>
      <c r="B3254" t="s">
        <v>320</v>
      </c>
      <c r="C3254">
        <v>2406</v>
      </c>
      <c r="D3254">
        <v>7</v>
      </c>
      <c r="F3254">
        <v>2010</v>
      </c>
      <c r="G3254">
        <v>587</v>
      </c>
      <c r="H3254">
        <v>494.98</v>
      </c>
      <c r="I3254">
        <v>34443.94</v>
      </c>
      <c r="K3254">
        <v>0.23400000000000001</v>
      </c>
      <c r="L3254">
        <v>1.6999999999999999E-3</v>
      </c>
      <c r="M3254">
        <v>22927.147000000001</v>
      </c>
      <c r="N3254">
        <v>0.06</v>
      </c>
      <c r="O3254">
        <v>8.5359999999999996</v>
      </c>
      <c r="P3254">
        <v>5.6399999999999999E-2</v>
      </c>
      <c r="Q3254">
        <v>381068.984</v>
      </c>
      <c r="R3254" t="s">
        <v>34</v>
      </c>
      <c r="S3254" t="s">
        <v>38</v>
      </c>
      <c r="T3254" t="s">
        <v>28</v>
      </c>
      <c r="V3254" t="s">
        <v>302</v>
      </c>
      <c r="Y3254" t="s">
        <v>107</v>
      </c>
    </row>
    <row r="3255" spans="1:25" x14ac:dyDescent="0.45">
      <c r="A3255" t="s">
        <v>274</v>
      </c>
      <c r="B3255" t="s">
        <v>320</v>
      </c>
      <c r="C3255">
        <v>2406</v>
      </c>
      <c r="D3255">
        <v>7</v>
      </c>
      <c r="F3255">
        <v>2011</v>
      </c>
      <c r="G3255">
        <v>362</v>
      </c>
      <c r="H3255">
        <v>297.14999999999998</v>
      </c>
      <c r="I3255">
        <v>20431.169999999998</v>
      </c>
      <c r="K3255">
        <v>0.17199999999999999</v>
      </c>
      <c r="L3255">
        <v>1.6999999999999999E-3</v>
      </c>
      <c r="M3255">
        <v>14874.861999999999</v>
      </c>
      <c r="N3255">
        <v>0.06</v>
      </c>
      <c r="O3255">
        <v>5.4589999999999996</v>
      </c>
      <c r="P3255">
        <v>5.3499999999999999E-2</v>
      </c>
      <c r="Q3255">
        <v>245686.014</v>
      </c>
      <c r="R3255" t="s">
        <v>34</v>
      </c>
      <c r="S3255" t="s">
        <v>38</v>
      </c>
      <c r="T3255" t="s">
        <v>28</v>
      </c>
      <c r="V3255" t="s">
        <v>302</v>
      </c>
      <c r="Y3255" t="s">
        <v>107</v>
      </c>
    </row>
    <row r="3256" spans="1:25" x14ac:dyDescent="0.45">
      <c r="A3256" t="s">
        <v>274</v>
      </c>
      <c r="B3256" t="s">
        <v>320</v>
      </c>
      <c r="C3256">
        <v>2406</v>
      </c>
      <c r="D3256">
        <v>7</v>
      </c>
      <c r="F3256">
        <v>2012</v>
      </c>
      <c r="G3256">
        <v>302</v>
      </c>
      <c r="H3256">
        <v>247.53</v>
      </c>
      <c r="I3256">
        <v>17300.72</v>
      </c>
      <c r="K3256">
        <v>6.0999999999999999E-2</v>
      </c>
      <c r="L3256">
        <v>1E-3</v>
      </c>
      <c r="M3256">
        <v>12087.62</v>
      </c>
      <c r="N3256">
        <v>5.8999999999999997E-2</v>
      </c>
      <c r="O3256">
        <v>4.4550000000000001</v>
      </c>
      <c r="P3256">
        <v>5.6099999999999997E-2</v>
      </c>
      <c r="Q3256">
        <v>203387.85399999999</v>
      </c>
      <c r="R3256" t="s">
        <v>34</v>
      </c>
      <c r="S3256" t="s">
        <v>38</v>
      </c>
      <c r="T3256" t="s">
        <v>28</v>
      </c>
      <c r="V3256" t="s">
        <v>302</v>
      </c>
      <c r="Y3256" t="s">
        <v>277</v>
      </c>
    </row>
    <row r="3257" spans="1:25" x14ac:dyDescent="0.45">
      <c r="A3257" t="s">
        <v>274</v>
      </c>
      <c r="B3257" t="s">
        <v>320</v>
      </c>
      <c r="C3257">
        <v>2406</v>
      </c>
      <c r="D3257">
        <v>7</v>
      </c>
      <c r="F3257">
        <v>2013</v>
      </c>
      <c r="G3257">
        <v>261</v>
      </c>
      <c r="H3257">
        <v>201.79</v>
      </c>
      <c r="I3257">
        <v>13566.76</v>
      </c>
      <c r="K3257">
        <v>5.3999999999999999E-2</v>
      </c>
      <c r="L3257">
        <v>1.4E-3</v>
      </c>
      <c r="M3257">
        <v>10234.351000000001</v>
      </c>
      <c r="N3257">
        <v>5.96E-2</v>
      </c>
      <c r="O3257">
        <v>3.5550000000000002</v>
      </c>
      <c r="P3257">
        <v>5.7299999999999997E-2</v>
      </c>
      <c r="Q3257">
        <v>172104.296</v>
      </c>
      <c r="R3257" t="s">
        <v>34</v>
      </c>
      <c r="S3257" t="s">
        <v>38</v>
      </c>
      <c r="T3257" t="s">
        <v>28</v>
      </c>
      <c r="V3257" t="s">
        <v>302</v>
      </c>
      <c r="Y3257" t="s">
        <v>277</v>
      </c>
    </row>
    <row r="3258" spans="1:25" x14ac:dyDescent="0.45">
      <c r="A3258" t="s">
        <v>274</v>
      </c>
      <c r="B3258" t="s">
        <v>320</v>
      </c>
      <c r="C3258">
        <v>2406</v>
      </c>
      <c r="D3258">
        <v>7</v>
      </c>
      <c r="F3258">
        <v>2014</v>
      </c>
      <c r="G3258">
        <v>341</v>
      </c>
      <c r="H3258">
        <v>246</v>
      </c>
      <c r="I3258">
        <v>17562.03</v>
      </c>
      <c r="K3258">
        <v>0.84799999999999998</v>
      </c>
      <c r="L3258">
        <v>7.0000000000000001E-3</v>
      </c>
      <c r="M3258">
        <v>14633.942999999999</v>
      </c>
      <c r="N3258">
        <v>6.7900000000000002E-2</v>
      </c>
      <c r="O3258">
        <v>11.37</v>
      </c>
      <c r="P3258">
        <v>0.11559999999999999</v>
      </c>
      <c r="Q3258">
        <v>209346.821</v>
      </c>
      <c r="R3258" t="s">
        <v>34</v>
      </c>
      <c r="S3258" t="s">
        <v>38</v>
      </c>
      <c r="T3258" t="s">
        <v>28</v>
      </c>
      <c r="V3258" t="s">
        <v>302</v>
      </c>
      <c r="Y3258" t="s">
        <v>277</v>
      </c>
    </row>
    <row r="3259" spans="1:25" x14ac:dyDescent="0.45">
      <c r="A3259" t="s">
        <v>274</v>
      </c>
      <c r="B3259" t="s">
        <v>320</v>
      </c>
      <c r="C3259">
        <v>2406</v>
      </c>
      <c r="D3259">
        <v>7</v>
      </c>
      <c r="F3259">
        <v>2015</v>
      </c>
      <c r="G3259">
        <v>364</v>
      </c>
      <c r="H3259">
        <v>259.86</v>
      </c>
      <c r="I3259">
        <v>16688.98</v>
      </c>
      <c r="K3259">
        <v>0.11</v>
      </c>
      <c r="L3259">
        <v>2.5000000000000001E-3</v>
      </c>
      <c r="M3259">
        <v>13075.778</v>
      </c>
      <c r="N3259">
        <v>6.1400000000000003E-2</v>
      </c>
      <c r="O3259">
        <v>5.7009999999999996</v>
      </c>
      <c r="P3259">
        <v>8.0299999999999996E-2</v>
      </c>
      <c r="Q3259">
        <v>217896.391</v>
      </c>
      <c r="R3259" t="s">
        <v>34</v>
      </c>
      <c r="S3259" t="s">
        <v>38</v>
      </c>
      <c r="T3259" t="s">
        <v>28</v>
      </c>
      <c r="V3259" t="s">
        <v>302</v>
      </c>
      <c r="Y3259" t="s">
        <v>297</v>
      </c>
    </row>
    <row r="3260" spans="1:25" x14ac:dyDescent="0.45">
      <c r="A3260" t="s">
        <v>274</v>
      </c>
      <c r="B3260" t="s">
        <v>320</v>
      </c>
      <c r="C3260">
        <v>2406</v>
      </c>
      <c r="D3260">
        <v>7</v>
      </c>
      <c r="F3260">
        <v>2016</v>
      </c>
      <c r="G3260">
        <v>313</v>
      </c>
      <c r="H3260">
        <v>245.35</v>
      </c>
      <c r="I3260">
        <v>16238.71</v>
      </c>
      <c r="K3260">
        <v>6.6000000000000003E-2</v>
      </c>
      <c r="L3260">
        <v>1E-3</v>
      </c>
      <c r="M3260">
        <v>12738.842000000001</v>
      </c>
      <c r="N3260">
        <v>5.9700000000000003E-2</v>
      </c>
      <c r="O3260">
        <v>5.5650000000000004</v>
      </c>
      <c r="P3260">
        <v>6.4000000000000001E-2</v>
      </c>
      <c r="Q3260">
        <v>212347.948</v>
      </c>
      <c r="R3260" t="s">
        <v>34</v>
      </c>
      <c r="S3260" t="s">
        <v>38</v>
      </c>
      <c r="T3260" t="s">
        <v>28</v>
      </c>
      <c r="V3260" t="s">
        <v>302</v>
      </c>
      <c r="Y3260" t="s">
        <v>297</v>
      </c>
    </row>
    <row r="3261" spans="1:25" x14ac:dyDescent="0.45">
      <c r="A3261" t="s">
        <v>274</v>
      </c>
      <c r="B3261" t="s">
        <v>320</v>
      </c>
      <c r="C3261">
        <v>2406</v>
      </c>
      <c r="D3261">
        <v>7</v>
      </c>
      <c r="F3261">
        <v>2017</v>
      </c>
      <c r="G3261">
        <v>110</v>
      </c>
      <c r="H3261">
        <v>74.39</v>
      </c>
      <c r="I3261">
        <v>4636.1000000000004</v>
      </c>
      <c r="K3261">
        <v>1.7000000000000001E-2</v>
      </c>
      <c r="L3261">
        <v>1E-3</v>
      </c>
      <c r="M3261">
        <v>3424.7370000000001</v>
      </c>
      <c r="N3261">
        <v>5.91E-2</v>
      </c>
      <c r="O3261">
        <v>1.3520000000000001</v>
      </c>
      <c r="P3261">
        <v>6.6199999999999995E-2</v>
      </c>
      <c r="Q3261">
        <v>57623.855000000003</v>
      </c>
      <c r="R3261" t="s">
        <v>34</v>
      </c>
      <c r="S3261" t="s">
        <v>38</v>
      </c>
      <c r="T3261" t="s">
        <v>28</v>
      </c>
      <c r="V3261" t="s">
        <v>302</v>
      </c>
      <c r="Y3261" t="s">
        <v>299</v>
      </c>
    </row>
    <row r="3262" spans="1:25" x14ac:dyDescent="0.45">
      <c r="A3262" t="s">
        <v>274</v>
      </c>
      <c r="B3262" t="s">
        <v>320</v>
      </c>
      <c r="C3262">
        <v>2406</v>
      </c>
      <c r="D3262">
        <v>7</v>
      </c>
      <c r="F3262">
        <v>2018</v>
      </c>
      <c r="G3262">
        <v>305</v>
      </c>
      <c r="H3262">
        <v>213.92</v>
      </c>
      <c r="I3262">
        <v>14164.97</v>
      </c>
      <c r="K3262">
        <v>7.1999999999999995E-2</v>
      </c>
      <c r="L3262">
        <v>1E-3</v>
      </c>
      <c r="M3262">
        <v>11424.566000000001</v>
      </c>
      <c r="N3262">
        <v>6.2700000000000006E-2</v>
      </c>
      <c r="O3262">
        <v>6.6550000000000002</v>
      </c>
      <c r="P3262">
        <v>8.48E-2</v>
      </c>
      <c r="Q3262">
        <v>176870.802</v>
      </c>
      <c r="R3262" t="s">
        <v>34</v>
      </c>
      <c r="S3262" t="s">
        <v>38</v>
      </c>
      <c r="T3262" t="s">
        <v>28</v>
      </c>
      <c r="V3262" t="s">
        <v>302</v>
      </c>
      <c r="Y3262" t="s">
        <v>299</v>
      </c>
    </row>
    <row r="3263" spans="1:25" x14ac:dyDescent="0.45">
      <c r="A3263" t="s">
        <v>274</v>
      </c>
      <c r="B3263" t="s">
        <v>320</v>
      </c>
      <c r="C3263">
        <v>2406</v>
      </c>
      <c r="D3263">
        <v>7</v>
      </c>
      <c r="F3263">
        <v>2019</v>
      </c>
      <c r="G3263">
        <v>112</v>
      </c>
      <c r="H3263">
        <v>54.35</v>
      </c>
      <c r="I3263">
        <v>2933.22</v>
      </c>
      <c r="K3263">
        <v>1.6E-2</v>
      </c>
      <c r="L3263">
        <v>1E-3</v>
      </c>
      <c r="M3263">
        <v>2310.9630000000002</v>
      </c>
      <c r="N3263">
        <v>6.2300000000000001E-2</v>
      </c>
      <c r="O3263">
        <v>1.7969999999999999</v>
      </c>
      <c r="P3263">
        <v>0.1032</v>
      </c>
      <c r="Q3263">
        <v>34722.349000000002</v>
      </c>
      <c r="R3263" t="s">
        <v>34</v>
      </c>
      <c r="S3263" t="s">
        <v>38</v>
      </c>
      <c r="T3263" t="s">
        <v>28</v>
      </c>
      <c r="V3263" t="s">
        <v>302</v>
      </c>
      <c r="Y3263" t="s">
        <v>299</v>
      </c>
    </row>
    <row r="3264" spans="1:25" x14ac:dyDescent="0.45">
      <c r="A3264" t="s">
        <v>274</v>
      </c>
      <c r="B3264" t="s">
        <v>320</v>
      </c>
      <c r="C3264">
        <v>2406</v>
      </c>
      <c r="D3264">
        <v>7</v>
      </c>
      <c r="F3264">
        <v>2020</v>
      </c>
      <c r="G3264">
        <v>118</v>
      </c>
      <c r="H3264">
        <v>55.55</v>
      </c>
      <c r="I3264">
        <v>2960.35</v>
      </c>
      <c r="K3264">
        <v>1.2E-2</v>
      </c>
      <c r="L3264">
        <v>1E-3</v>
      </c>
      <c r="M3264">
        <v>2294.13</v>
      </c>
      <c r="N3264">
        <v>5.9499999999999997E-2</v>
      </c>
      <c r="O3264">
        <v>1.1240000000000001</v>
      </c>
      <c r="P3264">
        <v>8.8599999999999998E-2</v>
      </c>
      <c r="Q3264">
        <v>38413.728999999999</v>
      </c>
      <c r="R3264" t="s">
        <v>34</v>
      </c>
      <c r="S3264" t="s">
        <v>38</v>
      </c>
      <c r="T3264" t="s">
        <v>28</v>
      </c>
      <c r="V3264" t="s">
        <v>302</v>
      </c>
      <c r="Y3264" t="s">
        <v>147</v>
      </c>
    </row>
    <row r="3265" spans="1:25" x14ac:dyDescent="0.45">
      <c r="A3265" t="s">
        <v>274</v>
      </c>
      <c r="B3265" t="s">
        <v>320</v>
      </c>
      <c r="C3265">
        <v>2406</v>
      </c>
      <c r="D3265">
        <v>7</v>
      </c>
      <c r="F3265">
        <v>2021</v>
      </c>
      <c r="G3265">
        <v>190</v>
      </c>
      <c r="H3265">
        <v>118.19</v>
      </c>
      <c r="I3265">
        <v>6980.08</v>
      </c>
      <c r="K3265">
        <v>2.7E-2</v>
      </c>
      <c r="L3265">
        <v>1E-3</v>
      </c>
      <c r="M3265">
        <v>5239.1899999999996</v>
      </c>
      <c r="N3265">
        <v>5.9299999999999999E-2</v>
      </c>
      <c r="O3265">
        <v>1.9350000000000001</v>
      </c>
      <c r="P3265">
        <v>6.7400000000000002E-2</v>
      </c>
      <c r="Q3265">
        <v>87990.154999999999</v>
      </c>
      <c r="R3265" t="s">
        <v>34</v>
      </c>
      <c r="S3265" t="s">
        <v>38</v>
      </c>
      <c r="T3265" t="s">
        <v>28</v>
      </c>
      <c r="V3265" t="s">
        <v>302</v>
      </c>
      <c r="Y3265" t="s">
        <v>152</v>
      </c>
    </row>
    <row r="3266" spans="1:25" x14ac:dyDescent="0.45">
      <c r="A3266" t="s">
        <v>274</v>
      </c>
      <c r="B3266" t="s">
        <v>320</v>
      </c>
      <c r="C3266">
        <v>2406</v>
      </c>
      <c r="D3266">
        <v>7</v>
      </c>
      <c r="F3266">
        <v>2022</v>
      </c>
      <c r="G3266">
        <v>353</v>
      </c>
      <c r="H3266">
        <v>263.64</v>
      </c>
      <c r="I3266">
        <v>16901.3</v>
      </c>
      <c r="K3266">
        <v>7.4999999999999997E-2</v>
      </c>
      <c r="L3266">
        <v>1E-3</v>
      </c>
      <c r="M3266">
        <v>13060.022000000001</v>
      </c>
      <c r="N3266">
        <v>6.1699999999999998E-2</v>
      </c>
      <c r="O3266">
        <v>6.1029999999999998</v>
      </c>
      <c r="P3266">
        <v>7.1599999999999997E-2</v>
      </c>
      <c r="Q3266">
        <v>208592.476</v>
      </c>
      <c r="R3266" t="s">
        <v>34</v>
      </c>
      <c r="S3266" t="s">
        <v>38</v>
      </c>
      <c r="T3266" t="s">
        <v>28</v>
      </c>
      <c r="V3266" t="s">
        <v>302</v>
      </c>
      <c r="Y3266" t="s">
        <v>152</v>
      </c>
    </row>
    <row r="3267" spans="1:25" x14ac:dyDescent="0.45">
      <c r="A3267" t="s">
        <v>274</v>
      </c>
      <c r="B3267" t="s">
        <v>320</v>
      </c>
      <c r="C3267">
        <v>2406</v>
      </c>
      <c r="D3267">
        <v>7</v>
      </c>
      <c r="F3267">
        <v>2023</v>
      </c>
      <c r="G3267">
        <v>147</v>
      </c>
      <c r="H3267">
        <v>114.89</v>
      </c>
      <c r="I3267">
        <v>7320.32</v>
      </c>
      <c r="K3267">
        <v>2.7E-2</v>
      </c>
      <c r="L3267">
        <v>1E-3</v>
      </c>
      <c r="M3267">
        <v>5208.5730000000003</v>
      </c>
      <c r="N3267">
        <v>5.96E-2</v>
      </c>
      <c r="O3267">
        <v>2.1030000000000002</v>
      </c>
      <c r="P3267">
        <v>6.25E-2</v>
      </c>
      <c r="Q3267">
        <v>87191.573999999993</v>
      </c>
      <c r="R3267" t="s">
        <v>34</v>
      </c>
      <c r="S3267" t="s">
        <v>38</v>
      </c>
      <c r="T3267" t="s">
        <v>28</v>
      </c>
      <c r="V3267" t="s">
        <v>302</v>
      </c>
      <c r="Y3267" t="s">
        <v>152</v>
      </c>
    </row>
    <row r="3268" spans="1:25" x14ac:dyDescent="0.45">
      <c r="A3268" t="s">
        <v>274</v>
      </c>
      <c r="B3268" t="s">
        <v>320</v>
      </c>
      <c r="C3268">
        <v>2406</v>
      </c>
      <c r="D3268">
        <v>7</v>
      </c>
      <c r="F3268">
        <v>2024</v>
      </c>
      <c r="G3268">
        <v>72</v>
      </c>
      <c r="H3268">
        <v>55.11</v>
      </c>
      <c r="I3268">
        <v>3541.51</v>
      </c>
      <c r="K3268">
        <v>1.4E-2</v>
      </c>
      <c r="L3268">
        <v>1E-3</v>
      </c>
      <c r="M3268">
        <v>2589.404</v>
      </c>
      <c r="N3268">
        <v>5.9900000000000002E-2</v>
      </c>
      <c r="O3268">
        <v>0.99099999999999999</v>
      </c>
      <c r="P3268">
        <v>5.67E-2</v>
      </c>
      <c r="Q3268">
        <v>43026.764000000003</v>
      </c>
      <c r="R3268" t="s">
        <v>34</v>
      </c>
      <c r="S3268" t="s">
        <v>38</v>
      </c>
      <c r="T3268" t="s">
        <v>28</v>
      </c>
      <c r="V3268" t="s">
        <v>302</v>
      </c>
      <c r="Y3268" t="s">
        <v>152</v>
      </c>
    </row>
    <row r="3269" spans="1:25" x14ac:dyDescent="0.45">
      <c r="A3269" t="s">
        <v>274</v>
      </c>
      <c r="B3269" t="s">
        <v>320</v>
      </c>
      <c r="C3269">
        <v>2406</v>
      </c>
      <c r="D3269">
        <v>8</v>
      </c>
      <c r="F3269">
        <v>2009</v>
      </c>
      <c r="G3269">
        <v>203</v>
      </c>
      <c r="H3269">
        <v>158.11000000000001</v>
      </c>
      <c r="I3269">
        <v>11712.69</v>
      </c>
      <c r="K3269">
        <v>0.26900000000000002</v>
      </c>
      <c r="L3269">
        <v>4.1999999999999997E-3</v>
      </c>
      <c r="M3269">
        <v>8628.3670000000002</v>
      </c>
      <c r="N3269">
        <v>6.2300000000000001E-2</v>
      </c>
      <c r="O3269">
        <v>4.3879999999999999</v>
      </c>
      <c r="P3269">
        <v>7.5999999999999998E-2</v>
      </c>
      <c r="Q3269">
        <v>137789.527</v>
      </c>
      <c r="R3269" t="s">
        <v>34</v>
      </c>
      <c r="S3269" t="s">
        <v>38</v>
      </c>
      <c r="T3269" t="s">
        <v>28</v>
      </c>
      <c r="V3269" t="s">
        <v>302</v>
      </c>
      <c r="Y3269" t="s">
        <v>107</v>
      </c>
    </row>
    <row r="3270" spans="1:25" x14ac:dyDescent="0.45">
      <c r="A3270" t="s">
        <v>274</v>
      </c>
      <c r="B3270" t="s">
        <v>320</v>
      </c>
      <c r="C3270">
        <v>2406</v>
      </c>
      <c r="D3270">
        <v>8</v>
      </c>
      <c r="F3270">
        <v>2010</v>
      </c>
      <c r="G3270">
        <v>486</v>
      </c>
      <c r="H3270">
        <v>395.64</v>
      </c>
      <c r="I3270">
        <v>27657.97</v>
      </c>
      <c r="K3270">
        <v>0.185</v>
      </c>
      <c r="L3270">
        <v>1.9E-3</v>
      </c>
      <c r="M3270">
        <v>19643.173999999999</v>
      </c>
      <c r="N3270">
        <v>6.0299999999999999E-2</v>
      </c>
      <c r="O3270">
        <v>8.1010000000000009</v>
      </c>
      <c r="P3270">
        <v>6.4899999999999999E-2</v>
      </c>
      <c r="Q3270">
        <v>326541.62699999998</v>
      </c>
      <c r="R3270" t="s">
        <v>34</v>
      </c>
      <c r="S3270" t="s">
        <v>38</v>
      </c>
      <c r="T3270" t="s">
        <v>28</v>
      </c>
      <c r="V3270" t="s">
        <v>302</v>
      </c>
      <c r="Y3270" t="s">
        <v>107</v>
      </c>
    </row>
    <row r="3271" spans="1:25" x14ac:dyDescent="0.45">
      <c r="A3271" t="s">
        <v>274</v>
      </c>
      <c r="B3271" t="s">
        <v>320</v>
      </c>
      <c r="C3271">
        <v>2406</v>
      </c>
      <c r="D3271">
        <v>8</v>
      </c>
      <c r="F3271">
        <v>2011</v>
      </c>
      <c r="G3271">
        <v>304</v>
      </c>
      <c r="H3271">
        <v>253.92</v>
      </c>
      <c r="I3271">
        <v>17747.66</v>
      </c>
      <c r="K3271">
        <v>0.161</v>
      </c>
      <c r="L3271">
        <v>1.8E-3</v>
      </c>
      <c r="M3271">
        <v>12648.335999999999</v>
      </c>
      <c r="N3271">
        <v>6.0199999999999997E-2</v>
      </c>
      <c r="O3271">
        <v>4.4930000000000003</v>
      </c>
      <c r="P3271">
        <v>5.2999999999999999E-2</v>
      </c>
      <c r="Q3271">
        <v>208167.274</v>
      </c>
      <c r="R3271" t="s">
        <v>34</v>
      </c>
      <c r="S3271" t="s">
        <v>38</v>
      </c>
      <c r="T3271" t="s">
        <v>28</v>
      </c>
      <c r="V3271" t="s">
        <v>302</v>
      </c>
      <c r="Y3271" t="s">
        <v>107</v>
      </c>
    </row>
    <row r="3272" spans="1:25" x14ac:dyDescent="0.45">
      <c r="A3272" t="s">
        <v>274</v>
      </c>
      <c r="B3272" t="s">
        <v>320</v>
      </c>
      <c r="C3272">
        <v>2406</v>
      </c>
      <c r="D3272">
        <v>8</v>
      </c>
      <c r="F3272">
        <v>2012</v>
      </c>
      <c r="G3272">
        <v>277</v>
      </c>
      <c r="H3272">
        <v>224.93</v>
      </c>
      <c r="I3272">
        <v>14864.75</v>
      </c>
      <c r="K3272">
        <v>5.0999999999999997E-2</v>
      </c>
      <c r="L3272">
        <v>1E-3</v>
      </c>
      <c r="M3272">
        <v>10174.588</v>
      </c>
      <c r="N3272">
        <v>5.91E-2</v>
      </c>
      <c r="O3272">
        <v>3.351</v>
      </c>
      <c r="P3272">
        <v>5.4600000000000003E-2</v>
      </c>
      <c r="Q3272">
        <v>171215.75399999999</v>
      </c>
      <c r="R3272" t="s">
        <v>34</v>
      </c>
      <c r="S3272" t="s">
        <v>38</v>
      </c>
      <c r="T3272" t="s">
        <v>28</v>
      </c>
      <c r="V3272" t="s">
        <v>302</v>
      </c>
      <c r="Y3272" t="s">
        <v>277</v>
      </c>
    </row>
    <row r="3273" spans="1:25" x14ac:dyDescent="0.45">
      <c r="A3273" t="s">
        <v>274</v>
      </c>
      <c r="B3273" t="s">
        <v>320</v>
      </c>
      <c r="C3273">
        <v>2406</v>
      </c>
      <c r="D3273">
        <v>8</v>
      </c>
      <c r="F3273">
        <v>2013</v>
      </c>
      <c r="G3273">
        <v>262</v>
      </c>
      <c r="H3273">
        <v>209.5</v>
      </c>
      <c r="I3273">
        <v>14283.44</v>
      </c>
      <c r="K3273">
        <v>6.7000000000000004E-2</v>
      </c>
      <c r="L3273">
        <v>1.6999999999999999E-3</v>
      </c>
      <c r="M3273">
        <v>10013.691000000001</v>
      </c>
      <c r="N3273">
        <v>0.06</v>
      </c>
      <c r="O3273">
        <v>3.4950000000000001</v>
      </c>
      <c r="P3273">
        <v>5.9200000000000003E-2</v>
      </c>
      <c r="Q3273">
        <v>167733.01699999999</v>
      </c>
      <c r="R3273" t="s">
        <v>34</v>
      </c>
      <c r="S3273" t="s">
        <v>38</v>
      </c>
      <c r="T3273" t="s">
        <v>28</v>
      </c>
      <c r="V3273" t="s">
        <v>302</v>
      </c>
      <c r="Y3273" t="s">
        <v>277</v>
      </c>
    </row>
    <row r="3274" spans="1:25" x14ac:dyDescent="0.45">
      <c r="A3274" t="s">
        <v>274</v>
      </c>
      <c r="B3274" t="s">
        <v>320</v>
      </c>
      <c r="C3274">
        <v>2406</v>
      </c>
      <c r="D3274">
        <v>8</v>
      </c>
      <c r="F3274">
        <v>2014</v>
      </c>
      <c r="G3274">
        <v>511</v>
      </c>
      <c r="H3274">
        <v>417.41</v>
      </c>
      <c r="I3274">
        <v>31226.62</v>
      </c>
      <c r="K3274">
        <v>1.3109999999999999</v>
      </c>
      <c r="L3274">
        <v>6.3E-3</v>
      </c>
      <c r="M3274">
        <v>24441.755000000001</v>
      </c>
      <c r="N3274">
        <v>6.6799999999999998E-2</v>
      </c>
      <c r="O3274">
        <v>16.417999999999999</v>
      </c>
      <c r="P3274">
        <v>9.4200000000000006E-2</v>
      </c>
      <c r="Q3274">
        <v>354648.32400000002</v>
      </c>
      <c r="R3274" t="s">
        <v>34</v>
      </c>
      <c r="S3274" t="s">
        <v>38</v>
      </c>
      <c r="T3274" t="s">
        <v>28</v>
      </c>
      <c r="V3274" t="s">
        <v>302</v>
      </c>
      <c r="Y3274" t="s">
        <v>277</v>
      </c>
    </row>
    <row r="3275" spans="1:25" x14ac:dyDescent="0.45">
      <c r="A3275" t="s">
        <v>274</v>
      </c>
      <c r="B3275" t="s">
        <v>320</v>
      </c>
      <c r="C3275">
        <v>2406</v>
      </c>
      <c r="D3275">
        <v>8</v>
      </c>
      <c r="F3275">
        <v>2015</v>
      </c>
      <c r="G3275">
        <v>309</v>
      </c>
      <c r="H3275">
        <v>234.82</v>
      </c>
      <c r="I3275">
        <v>15546.7</v>
      </c>
      <c r="K3275">
        <v>0.25800000000000001</v>
      </c>
      <c r="L3275">
        <v>3.0999999999999999E-3</v>
      </c>
      <c r="M3275">
        <v>12324.371999999999</v>
      </c>
      <c r="N3275">
        <v>6.2100000000000002E-2</v>
      </c>
      <c r="O3275">
        <v>5.8129999999999997</v>
      </c>
      <c r="P3275">
        <v>7.3499999999999996E-2</v>
      </c>
      <c r="Q3275">
        <v>198057.73</v>
      </c>
      <c r="R3275" t="s">
        <v>34</v>
      </c>
      <c r="S3275" t="s">
        <v>38</v>
      </c>
      <c r="T3275" t="s">
        <v>28</v>
      </c>
      <c r="V3275" t="s">
        <v>302</v>
      </c>
      <c r="Y3275" t="s">
        <v>297</v>
      </c>
    </row>
    <row r="3276" spans="1:25" x14ac:dyDescent="0.45">
      <c r="A3276" t="s">
        <v>274</v>
      </c>
      <c r="B3276" t="s">
        <v>320</v>
      </c>
      <c r="C3276">
        <v>2406</v>
      </c>
      <c r="D3276">
        <v>8</v>
      </c>
      <c r="F3276">
        <v>2016</v>
      </c>
      <c r="G3276">
        <v>315</v>
      </c>
      <c r="H3276">
        <v>250.41</v>
      </c>
      <c r="I3276">
        <v>16366.78</v>
      </c>
      <c r="K3276">
        <v>6.4000000000000001E-2</v>
      </c>
      <c r="L3276">
        <v>1E-3</v>
      </c>
      <c r="M3276">
        <v>12355.125</v>
      </c>
      <c r="N3276">
        <v>5.9799999999999999E-2</v>
      </c>
      <c r="O3276">
        <v>4.5119999999999996</v>
      </c>
      <c r="P3276">
        <v>5.9299999999999999E-2</v>
      </c>
      <c r="Q3276">
        <v>206294.247</v>
      </c>
      <c r="R3276" t="s">
        <v>34</v>
      </c>
      <c r="S3276" t="s">
        <v>38</v>
      </c>
      <c r="T3276" t="s">
        <v>28</v>
      </c>
      <c r="V3276" t="s">
        <v>302</v>
      </c>
      <c r="Y3276" t="s">
        <v>297</v>
      </c>
    </row>
    <row r="3277" spans="1:25" x14ac:dyDescent="0.45">
      <c r="A3277" t="s">
        <v>274</v>
      </c>
      <c r="B3277" t="s">
        <v>320</v>
      </c>
      <c r="C3277">
        <v>2406</v>
      </c>
      <c r="D3277">
        <v>8</v>
      </c>
      <c r="F3277">
        <v>2017</v>
      </c>
      <c r="G3277">
        <v>122</v>
      </c>
      <c r="H3277">
        <v>83.29</v>
      </c>
      <c r="I3277">
        <v>5322.77</v>
      </c>
      <c r="K3277">
        <v>2.4E-2</v>
      </c>
      <c r="L3277">
        <v>1E-3</v>
      </c>
      <c r="M3277">
        <v>4793.9489999999996</v>
      </c>
      <c r="N3277">
        <v>5.9200000000000003E-2</v>
      </c>
      <c r="O3277">
        <v>1.637</v>
      </c>
      <c r="P3277">
        <v>5.8900000000000001E-2</v>
      </c>
      <c r="Q3277">
        <v>80494.192999999999</v>
      </c>
      <c r="R3277" t="s">
        <v>34</v>
      </c>
      <c r="S3277" t="s">
        <v>38</v>
      </c>
      <c r="T3277" t="s">
        <v>28</v>
      </c>
      <c r="V3277" t="s">
        <v>302</v>
      </c>
      <c r="Y3277" t="s">
        <v>299</v>
      </c>
    </row>
    <row r="3278" spans="1:25" x14ac:dyDescent="0.45">
      <c r="A3278" t="s">
        <v>274</v>
      </c>
      <c r="B3278" t="s">
        <v>320</v>
      </c>
      <c r="C3278">
        <v>2406</v>
      </c>
      <c r="D3278">
        <v>8</v>
      </c>
      <c r="F3278">
        <v>2018</v>
      </c>
      <c r="G3278">
        <v>244</v>
      </c>
      <c r="H3278">
        <v>160.94999999999999</v>
      </c>
      <c r="I3278">
        <v>10391.709999999999</v>
      </c>
      <c r="K3278">
        <v>5.6000000000000001E-2</v>
      </c>
      <c r="L3278">
        <v>1.1000000000000001E-3</v>
      </c>
      <c r="M3278">
        <v>8602.509</v>
      </c>
      <c r="N3278">
        <v>6.3600000000000004E-2</v>
      </c>
      <c r="O3278">
        <v>5.0410000000000004</v>
      </c>
      <c r="P3278">
        <v>8.8900000000000007E-2</v>
      </c>
      <c r="Q3278">
        <v>131558.33900000001</v>
      </c>
      <c r="R3278" t="s">
        <v>34</v>
      </c>
      <c r="S3278" t="s">
        <v>38</v>
      </c>
      <c r="T3278" t="s">
        <v>28</v>
      </c>
      <c r="V3278" t="s">
        <v>302</v>
      </c>
      <c r="Y3278" t="s">
        <v>299</v>
      </c>
    </row>
    <row r="3279" spans="1:25" x14ac:dyDescent="0.45">
      <c r="A3279" t="s">
        <v>274</v>
      </c>
      <c r="B3279" t="s">
        <v>320</v>
      </c>
      <c r="C3279">
        <v>2406</v>
      </c>
      <c r="D3279">
        <v>8</v>
      </c>
      <c r="F3279">
        <v>2019</v>
      </c>
      <c r="G3279">
        <v>131</v>
      </c>
      <c r="H3279">
        <v>60.84</v>
      </c>
      <c r="I3279">
        <v>3200.44</v>
      </c>
      <c r="K3279">
        <v>1.7000000000000001E-2</v>
      </c>
      <c r="L3279">
        <v>1E-3</v>
      </c>
      <c r="M3279">
        <v>2722.3629999999998</v>
      </c>
      <c r="N3279">
        <v>6.2600000000000003E-2</v>
      </c>
      <c r="O3279">
        <v>2.0190000000000001</v>
      </c>
      <c r="P3279">
        <v>0.108</v>
      </c>
      <c r="Q3279">
        <v>41919.942999999999</v>
      </c>
      <c r="R3279" t="s">
        <v>34</v>
      </c>
      <c r="S3279" t="s">
        <v>38</v>
      </c>
      <c r="T3279" t="s">
        <v>28</v>
      </c>
      <c r="V3279" t="s">
        <v>302</v>
      </c>
      <c r="Y3279" t="s">
        <v>299</v>
      </c>
    </row>
    <row r="3280" spans="1:25" x14ac:dyDescent="0.45">
      <c r="A3280" t="s">
        <v>274</v>
      </c>
      <c r="B3280" t="s">
        <v>320</v>
      </c>
      <c r="C3280">
        <v>2406</v>
      </c>
      <c r="D3280">
        <v>8</v>
      </c>
      <c r="F3280">
        <v>2020</v>
      </c>
      <c r="G3280">
        <v>91</v>
      </c>
      <c r="H3280">
        <v>36.22</v>
      </c>
      <c r="I3280">
        <v>1540.8</v>
      </c>
      <c r="K3280">
        <v>7.0000000000000001E-3</v>
      </c>
      <c r="L3280">
        <v>1E-3</v>
      </c>
      <c r="M3280">
        <v>1304.662</v>
      </c>
      <c r="N3280">
        <v>5.9700000000000003E-2</v>
      </c>
      <c r="O3280">
        <v>0.64300000000000002</v>
      </c>
      <c r="P3280">
        <v>8.5800000000000001E-2</v>
      </c>
      <c r="Q3280">
        <v>21767.152999999998</v>
      </c>
      <c r="R3280" t="s">
        <v>34</v>
      </c>
      <c r="S3280" t="s">
        <v>38</v>
      </c>
      <c r="T3280" t="s">
        <v>28</v>
      </c>
      <c r="V3280" t="s">
        <v>302</v>
      </c>
      <c r="Y3280" t="s">
        <v>147</v>
      </c>
    </row>
    <row r="3281" spans="1:25" x14ac:dyDescent="0.45">
      <c r="A3281" t="s">
        <v>274</v>
      </c>
      <c r="B3281" t="s">
        <v>320</v>
      </c>
      <c r="C3281">
        <v>2406</v>
      </c>
      <c r="D3281">
        <v>8</v>
      </c>
      <c r="F3281">
        <v>2021</v>
      </c>
      <c r="G3281">
        <v>188</v>
      </c>
      <c r="H3281">
        <v>119.05</v>
      </c>
      <c r="I3281">
        <v>6988.55</v>
      </c>
      <c r="K3281">
        <v>0.03</v>
      </c>
      <c r="L3281">
        <v>1E-3</v>
      </c>
      <c r="M3281">
        <v>5461.0190000000002</v>
      </c>
      <c r="N3281">
        <v>6.0100000000000001E-2</v>
      </c>
      <c r="O3281">
        <v>2.1549999999999998</v>
      </c>
      <c r="P3281">
        <v>6.9099999999999995E-2</v>
      </c>
      <c r="Q3281">
        <v>89572.479000000007</v>
      </c>
      <c r="R3281" t="s">
        <v>34</v>
      </c>
      <c r="S3281" t="s">
        <v>38</v>
      </c>
      <c r="T3281" t="s">
        <v>28</v>
      </c>
      <c r="V3281" t="s">
        <v>302</v>
      </c>
      <c r="Y3281" t="s">
        <v>152</v>
      </c>
    </row>
    <row r="3282" spans="1:25" x14ac:dyDescent="0.45">
      <c r="A3282" t="s">
        <v>274</v>
      </c>
      <c r="B3282" t="s">
        <v>320</v>
      </c>
      <c r="C3282">
        <v>2406</v>
      </c>
      <c r="D3282">
        <v>8</v>
      </c>
      <c r="F3282">
        <v>2022</v>
      </c>
      <c r="G3282">
        <v>366</v>
      </c>
      <c r="H3282">
        <v>266.29000000000002</v>
      </c>
      <c r="I3282">
        <v>17346.43</v>
      </c>
      <c r="K3282">
        <v>8.8999999999999996E-2</v>
      </c>
      <c r="L3282">
        <v>1E-3</v>
      </c>
      <c r="M3282">
        <v>14225.848</v>
      </c>
      <c r="N3282">
        <v>6.2899999999999998E-2</v>
      </c>
      <c r="O3282">
        <v>6.7309999999999999</v>
      </c>
      <c r="P3282">
        <v>7.1900000000000006E-2</v>
      </c>
      <c r="Q3282">
        <v>219854.413</v>
      </c>
      <c r="R3282" t="s">
        <v>34</v>
      </c>
      <c r="S3282" t="s">
        <v>38</v>
      </c>
      <c r="T3282" t="s">
        <v>28</v>
      </c>
      <c r="V3282" t="s">
        <v>302</v>
      </c>
      <c r="Y3282" t="s">
        <v>152</v>
      </c>
    </row>
    <row r="3283" spans="1:25" x14ac:dyDescent="0.45">
      <c r="A3283" t="s">
        <v>274</v>
      </c>
      <c r="B3283" t="s">
        <v>320</v>
      </c>
      <c r="C3283">
        <v>2406</v>
      </c>
      <c r="D3283">
        <v>8</v>
      </c>
      <c r="F3283">
        <v>2023</v>
      </c>
      <c r="G3283">
        <v>134</v>
      </c>
      <c r="H3283">
        <v>94.72</v>
      </c>
      <c r="I3283">
        <v>5917.64</v>
      </c>
      <c r="K3283">
        <v>2.1999999999999999E-2</v>
      </c>
      <c r="L3283">
        <v>1E-3</v>
      </c>
      <c r="M3283">
        <v>4325.3950000000004</v>
      </c>
      <c r="N3283">
        <v>5.8799999999999998E-2</v>
      </c>
      <c r="O3283">
        <v>1.7150000000000001</v>
      </c>
      <c r="P3283">
        <v>6.7699999999999996E-2</v>
      </c>
      <c r="Q3283">
        <v>72438.217000000004</v>
      </c>
      <c r="R3283" t="s">
        <v>34</v>
      </c>
      <c r="S3283" t="s">
        <v>38</v>
      </c>
      <c r="T3283" t="s">
        <v>28</v>
      </c>
      <c r="V3283" t="s">
        <v>302</v>
      </c>
      <c r="Y3283" t="s">
        <v>152</v>
      </c>
    </row>
    <row r="3284" spans="1:25" x14ac:dyDescent="0.45">
      <c r="A3284" t="s">
        <v>274</v>
      </c>
      <c r="B3284" t="s">
        <v>320</v>
      </c>
      <c r="C3284">
        <v>2406</v>
      </c>
      <c r="D3284">
        <v>8</v>
      </c>
      <c r="F3284">
        <v>2024</v>
      </c>
      <c r="G3284">
        <v>61</v>
      </c>
      <c r="H3284">
        <v>45.04</v>
      </c>
      <c r="I3284">
        <v>2768.53</v>
      </c>
      <c r="K3284">
        <v>1.0999999999999999E-2</v>
      </c>
      <c r="L3284">
        <v>1E-3</v>
      </c>
      <c r="M3284">
        <v>2165.4699999999998</v>
      </c>
      <c r="N3284">
        <v>5.9799999999999999E-2</v>
      </c>
      <c r="O3284">
        <v>0.86399999999999999</v>
      </c>
      <c r="P3284">
        <v>5.8700000000000002E-2</v>
      </c>
      <c r="Q3284">
        <v>35921.970999999998</v>
      </c>
      <c r="R3284" t="s">
        <v>34</v>
      </c>
      <c r="S3284" t="s">
        <v>38</v>
      </c>
      <c r="T3284" t="s">
        <v>28</v>
      </c>
      <c r="V3284" t="s">
        <v>302</v>
      </c>
      <c r="Y3284" t="s">
        <v>152</v>
      </c>
    </row>
    <row r="3285" spans="1:25" x14ac:dyDescent="0.45">
      <c r="A3285" t="s">
        <v>274</v>
      </c>
      <c r="B3285" t="s">
        <v>321</v>
      </c>
      <c r="C3285">
        <v>2408</v>
      </c>
      <c r="D3285">
        <v>1</v>
      </c>
      <c r="F3285">
        <v>2009</v>
      </c>
      <c r="G3285">
        <v>3785</v>
      </c>
      <c r="H3285">
        <v>3770.79</v>
      </c>
      <c r="I3285">
        <v>749754.29</v>
      </c>
      <c r="K3285">
        <v>3318.22</v>
      </c>
      <c r="L3285">
        <v>0.8679</v>
      </c>
      <c r="M3285">
        <v>726332.62699999998</v>
      </c>
      <c r="N3285">
        <v>9.9500000000000005E-2</v>
      </c>
      <c r="O3285">
        <v>301.42200000000003</v>
      </c>
      <c r="P3285">
        <v>8.43E-2</v>
      </c>
      <c r="Q3285">
        <v>7168752.0020000003</v>
      </c>
      <c r="R3285" t="s">
        <v>82</v>
      </c>
      <c r="S3285" t="s">
        <v>34</v>
      </c>
      <c r="T3285" t="s">
        <v>322</v>
      </c>
      <c r="V3285" t="s">
        <v>323</v>
      </c>
      <c r="W3285" t="s">
        <v>172</v>
      </c>
      <c r="Y3285" t="s">
        <v>107</v>
      </c>
    </row>
    <row r="3286" spans="1:25" x14ac:dyDescent="0.45">
      <c r="A3286" t="s">
        <v>274</v>
      </c>
      <c r="B3286" t="s">
        <v>321</v>
      </c>
      <c r="C3286">
        <v>2408</v>
      </c>
      <c r="D3286">
        <v>1</v>
      </c>
      <c r="F3286">
        <v>2010</v>
      </c>
      <c r="G3286">
        <v>5127</v>
      </c>
      <c r="H3286">
        <v>5109.84</v>
      </c>
      <c r="I3286">
        <v>1125062.54</v>
      </c>
      <c r="K3286">
        <v>4738.0659999999998</v>
      </c>
      <c r="L3286">
        <v>0.74980000000000002</v>
      </c>
      <c r="M3286">
        <v>1195678.797</v>
      </c>
      <c r="N3286">
        <v>0.1012</v>
      </c>
      <c r="O3286">
        <v>480.04500000000002</v>
      </c>
      <c r="P3286">
        <v>8.2299999999999998E-2</v>
      </c>
      <c r="Q3286">
        <v>11628949.038000001</v>
      </c>
      <c r="R3286" t="s">
        <v>82</v>
      </c>
      <c r="S3286" t="s">
        <v>34</v>
      </c>
      <c r="T3286" t="s">
        <v>322</v>
      </c>
      <c r="U3286" t="s">
        <v>324</v>
      </c>
      <c r="V3286" t="s">
        <v>325</v>
      </c>
      <c r="W3286" t="s">
        <v>172</v>
      </c>
      <c r="Y3286" t="s">
        <v>107</v>
      </c>
    </row>
    <row r="3287" spans="1:25" x14ac:dyDescent="0.45">
      <c r="A3287" t="s">
        <v>274</v>
      </c>
      <c r="B3287" t="s">
        <v>321</v>
      </c>
      <c r="C3287">
        <v>2408</v>
      </c>
      <c r="D3287">
        <v>1</v>
      </c>
      <c r="F3287">
        <v>2011</v>
      </c>
      <c r="G3287">
        <v>2166</v>
      </c>
      <c r="H3287">
        <v>2147.38</v>
      </c>
      <c r="I3287">
        <v>473325.9</v>
      </c>
      <c r="K3287">
        <v>311.67200000000003</v>
      </c>
      <c r="L3287">
        <v>0.1109</v>
      </c>
      <c r="M3287">
        <v>527794.80500000005</v>
      </c>
      <c r="N3287">
        <v>9.5799999999999996E-2</v>
      </c>
      <c r="O3287">
        <v>227.3</v>
      </c>
      <c r="P3287">
        <v>8.4900000000000003E-2</v>
      </c>
      <c r="Q3287">
        <v>5314491.7460000003</v>
      </c>
      <c r="R3287" t="s">
        <v>82</v>
      </c>
      <c r="S3287" t="s">
        <v>34</v>
      </c>
      <c r="T3287" t="s">
        <v>322</v>
      </c>
      <c r="U3287" t="s">
        <v>116</v>
      </c>
      <c r="V3287" t="s">
        <v>211</v>
      </c>
      <c r="W3287" t="s">
        <v>172</v>
      </c>
      <c r="Y3287" t="s">
        <v>107</v>
      </c>
    </row>
    <row r="3288" spans="1:25" x14ac:dyDescent="0.45">
      <c r="A3288" t="s">
        <v>274</v>
      </c>
      <c r="B3288" t="s">
        <v>321</v>
      </c>
      <c r="C3288">
        <v>2408</v>
      </c>
      <c r="D3288">
        <v>1</v>
      </c>
      <c r="F3288">
        <v>2012</v>
      </c>
      <c r="G3288">
        <v>1534</v>
      </c>
      <c r="H3288">
        <v>1516.51</v>
      </c>
      <c r="I3288">
        <v>238770.02</v>
      </c>
      <c r="K3288">
        <v>104.496</v>
      </c>
      <c r="L3288">
        <v>8.3299999999999999E-2</v>
      </c>
      <c r="M3288">
        <v>245583.745</v>
      </c>
      <c r="N3288">
        <v>9.4799999999999995E-2</v>
      </c>
      <c r="O3288">
        <v>119.143</v>
      </c>
      <c r="P3288">
        <v>8.4199999999999997E-2</v>
      </c>
      <c r="Q3288">
        <v>2843743.057</v>
      </c>
      <c r="R3288" t="s">
        <v>82</v>
      </c>
      <c r="S3288" t="s">
        <v>34</v>
      </c>
      <c r="T3288" t="s">
        <v>322</v>
      </c>
      <c r="U3288" t="s">
        <v>116</v>
      </c>
      <c r="V3288" t="s">
        <v>211</v>
      </c>
      <c r="W3288" t="s">
        <v>172</v>
      </c>
      <c r="Y3288" t="s">
        <v>277</v>
      </c>
    </row>
    <row r="3289" spans="1:25" x14ac:dyDescent="0.45">
      <c r="A3289" t="s">
        <v>274</v>
      </c>
      <c r="B3289" t="s">
        <v>321</v>
      </c>
      <c r="C3289">
        <v>2408</v>
      </c>
      <c r="D3289">
        <v>1</v>
      </c>
      <c r="F3289">
        <v>2013</v>
      </c>
      <c r="G3289">
        <v>1080</v>
      </c>
      <c r="H3289">
        <v>1065.04</v>
      </c>
      <c r="I3289">
        <v>145950.95000000001</v>
      </c>
      <c r="K3289">
        <v>29.734999999999999</v>
      </c>
      <c r="L3289">
        <v>4.3799999999999999E-2</v>
      </c>
      <c r="M3289">
        <v>114365.664</v>
      </c>
      <c r="N3289">
        <v>6.88E-2</v>
      </c>
      <c r="O3289">
        <v>70.328000000000003</v>
      </c>
      <c r="P3289">
        <v>8.3299999999999999E-2</v>
      </c>
      <c r="Q3289">
        <v>1659705.108</v>
      </c>
      <c r="R3289" t="s">
        <v>82</v>
      </c>
      <c r="S3289" t="s">
        <v>34</v>
      </c>
      <c r="T3289" t="s">
        <v>322</v>
      </c>
      <c r="U3289" t="s">
        <v>116</v>
      </c>
      <c r="V3289" t="s">
        <v>211</v>
      </c>
      <c r="W3289" t="s">
        <v>172</v>
      </c>
      <c r="Y3289" t="s">
        <v>277</v>
      </c>
    </row>
    <row r="3290" spans="1:25" x14ac:dyDescent="0.45">
      <c r="A3290" t="s">
        <v>274</v>
      </c>
      <c r="B3290" t="s">
        <v>321</v>
      </c>
      <c r="C3290">
        <v>2408</v>
      </c>
      <c r="D3290">
        <v>1</v>
      </c>
      <c r="F3290">
        <v>2014</v>
      </c>
      <c r="G3290">
        <v>1495</v>
      </c>
      <c r="H3290">
        <v>1485.68</v>
      </c>
      <c r="I3290">
        <v>201300.89</v>
      </c>
      <c r="K3290">
        <v>50.542999999999999</v>
      </c>
      <c r="L3290">
        <v>3.73E-2</v>
      </c>
      <c r="M3290">
        <v>196922.61499999999</v>
      </c>
      <c r="N3290">
        <v>8.4400000000000003E-2</v>
      </c>
      <c r="O3290">
        <v>78.091999999999999</v>
      </c>
      <c r="P3290">
        <v>7.0699999999999999E-2</v>
      </c>
      <c r="Q3290">
        <v>2213220.41</v>
      </c>
      <c r="R3290" t="s">
        <v>82</v>
      </c>
      <c r="S3290" t="s">
        <v>34</v>
      </c>
      <c r="T3290" t="s">
        <v>322</v>
      </c>
      <c r="U3290" t="s">
        <v>116</v>
      </c>
      <c r="V3290" t="s">
        <v>211</v>
      </c>
      <c r="W3290" t="s">
        <v>172</v>
      </c>
      <c r="Y3290" t="s">
        <v>277</v>
      </c>
    </row>
    <row r="3291" spans="1:25" x14ac:dyDescent="0.45">
      <c r="A3291" t="s">
        <v>274</v>
      </c>
      <c r="B3291" t="s">
        <v>321</v>
      </c>
      <c r="C3291">
        <v>2408</v>
      </c>
      <c r="D3291">
        <v>1</v>
      </c>
      <c r="F3291">
        <v>2015</v>
      </c>
      <c r="G3291">
        <v>1002</v>
      </c>
      <c r="H3291">
        <v>992.32</v>
      </c>
      <c r="I3291">
        <v>175012.94</v>
      </c>
      <c r="K3291">
        <v>19.898</v>
      </c>
      <c r="L3291">
        <v>4.4999999999999998E-2</v>
      </c>
      <c r="M3291">
        <v>170238.166</v>
      </c>
      <c r="N3291">
        <v>9.8199999999999996E-2</v>
      </c>
      <c r="O3291">
        <v>74.953999999999994</v>
      </c>
      <c r="P3291">
        <v>7.7399999999999997E-2</v>
      </c>
      <c r="Q3291">
        <v>1893853.1629999999</v>
      </c>
      <c r="R3291" t="s">
        <v>82</v>
      </c>
      <c r="S3291" t="s">
        <v>34</v>
      </c>
      <c r="T3291" t="s">
        <v>322</v>
      </c>
      <c r="U3291" t="s">
        <v>116</v>
      </c>
      <c r="V3291" t="s">
        <v>211</v>
      </c>
      <c r="W3291" t="s">
        <v>172</v>
      </c>
      <c r="Y3291" t="s">
        <v>279</v>
      </c>
    </row>
    <row r="3292" spans="1:25" x14ac:dyDescent="0.45">
      <c r="A3292" t="s">
        <v>274</v>
      </c>
      <c r="B3292" t="s">
        <v>321</v>
      </c>
      <c r="C3292">
        <v>2408</v>
      </c>
      <c r="D3292">
        <v>1</v>
      </c>
      <c r="F3292">
        <v>2016</v>
      </c>
      <c r="G3292">
        <v>249</v>
      </c>
      <c r="H3292">
        <v>240.36</v>
      </c>
      <c r="I3292">
        <v>20886.009999999998</v>
      </c>
      <c r="K3292">
        <v>1.448</v>
      </c>
      <c r="L3292">
        <v>5.4300000000000001E-2</v>
      </c>
      <c r="M3292">
        <v>17893.03</v>
      </c>
      <c r="N3292">
        <v>0.1424</v>
      </c>
      <c r="O3292">
        <v>6.7549999999999999</v>
      </c>
      <c r="P3292">
        <v>4.0899999999999999E-2</v>
      </c>
      <c r="Q3292">
        <v>291449.92300000001</v>
      </c>
      <c r="R3292" t="s">
        <v>82</v>
      </c>
      <c r="S3292" t="s">
        <v>34</v>
      </c>
      <c r="T3292" t="s">
        <v>322</v>
      </c>
      <c r="U3292" t="s">
        <v>116</v>
      </c>
      <c r="V3292" t="s">
        <v>211</v>
      </c>
      <c r="W3292" t="s">
        <v>172</v>
      </c>
      <c r="Y3292" t="s">
        <v>279</v>
      </c>
    </row>
    <row r="3293" spans="1:25" x14ac:dyDescent="0.45">
      <c r="A3293" t="s">
        <v>274</v>
      </c>
      <c r="B3293" t="s">
        <v>321</v>
      </c>
      <c r="C3293">
        <v>2408</v>
      </c>
      <c r="D3293">
        <v>1</v>
      </c>
      <c r="F3293">
        <v>2017</v>
      </c>
      <c r="G3293">
        <v>0</v>
      </c>
      <c r="H3293">
        <v>0</v>
      </c>
      <c r="R3293" t="s">
        <v>82</v>
      </c>
      <c r="S3293" t="s">
        <v>34</v>
      </c>
      <c r="T3293" t="s">
        <v>322</v>
      </c>
      <c r="U3293" t="s">
        <v>116</v>
      </c>
      <c r="V3293" t="s">
        <v>211</v>
      </c>
      <c r="W3293" t="s">
        <v>172</v>
      </c>
      <c r="Y3293" t="s">
        <v>280</v>
      </c>
    </row>
    <row r="3294" spans="1:25" x14ac:dyDescent="0.45">
      <c r="A3294" t="s">
        <v>274</v>
      </c>
      <c r="B3294" t="s">
        <v>321</v>
      </c>
      <c r="C3294">
        <v>2408</v>
      </c>
      <c r="D3294">
        <v>2</v>
      </c>
      <c r="F3294">
        <v>2009</v>
      </c>
      <c r="G3294">
        <v>4468</v>
      </c>
      <c r="H3294">
        <v>4454.51</v>
      </c>
      <c r="I3294">
        <v>848200.43</v>
      </c>
      <c r="K3294">
        <v>4022.4949999999999</v>
      </c>
      <c r="L3294">
        <v>0.91159999999999997</v>
      </c>
      <c r="M3294">
        <v>871662.49399999995</v>
      </c>
      <c r="N3294">
        <v>0.1009</v>
      </c>
      <c r="O3294">
        <v>356.596</v>
      </c>
      <c r="P3294">
        <v>8.3599999999999994E-2</v>
      </c>
      <c r="Q3294">
        <v>8580108.6089999992</v>
      </c>
      <c r="R3294" t="s">
        <v>82</v>
      </c>
      <c r="S3294" t="s">
        <v>34</v>
      </c>
      <c r="T3294" t="s">
        <v>322</v>
      </c>
      <c r="V3294" t="s">
        <v>323</v>
      </c>
      <c r="W3294" t="s">
        <v>172</v>
      </c>
      <c r="Y3294" t="s">
        <v>107</v>
      </c>
    </row>
    <row r="3295" spans="1:25" x14ac:dyDescent="0.45">
      <c r="A3295" t="s">
        <v>274</v>
      </c>
      <c r="B3295" t="s">
        <v>321</v>
      </c>
      <c r="C3295">
        <v>2408</v>
      </c>
      <c r="D3295">
        <v>2</v>
      </c>
      <c r="F3295">
        <v>2010</v>
      </c>
      <c r="G3295">
        <v>4368</v>
      </c>
      <c r="H3295">
        <v>4343.96</v>
      </c>
      <c r="I3295">
        <v>951677.27</v>
      </c>
      <c r="K3295">
        <v>3825.7429999999999</v>
      </c>
      <c r="L3295">
        <v>0.75</v>
      </c>
      <c r="M3295">
        <v>936193.21299999999</v>
      </c>
      <c r="N3295">
        <v>0.1</v>
      </c>
      <c r="O3295">
        <v>412.28800000000001</v>
      </c>
      <c r="P3295">
        <v>8.8999999999999996E-2</v>
      </c>
      <c r="Q3295">
        <v>9206852.9360000007</v>
      </c>
      <c r="R3295" t="s">
        <v>82</v>
      </c>
      <c r="S3295" t="s">
        <v>34</v>
      </c>
      <c r="T3295" t="s">
        <v>322</v>
      </c>
      <c r="U3295" t="s">
        <v>324</v>
      </c>
      <c r="V3295" t="s">
        <v>325</v>
      </c>
      <c r="W3295" t="s">
        <v>172</v>
      </c>
      <c r="Y3295" t="s">
        <v>107</v>
      </c>
    </row>
    <row r="3296" spans="1:25" x14ac:dyDescent="0.45">
      <c r="A3296" t="s">
        <v>274</v>
      </c>
      <c r="B3296" t="s">
        <v>321</v>
      </c>
      <c r="C3296">
        <v>2408</v>
      </c>
      <c r="D3296">
        <v>2</v>
      </c>
      <c r="F3296">
        <v>2011</v>
      </c>
      <c r="G3296">
        <v>2127</v>
      </c>
      <c r="H3296">
        <v>2111.2800000000002</v>
      </c>
      <c r="I3296">
        <v>451154.16</v>
      </c>
      <c r="K3296">
        <v>259.82499999999999</v>
      </c>
      <c r="L3296">
        <v>0.11020000000000001</v>
      </c>
      <c r="M3296">
        <v>450052.94500000001</v>
      </c>
      <c r="N3296">
        <v>9.5399999999999999E-2</v>
      </c>
      <c r="O3296">
        <v>196.91</v>
      </c>
      <c r="P3296">
        <v>8.4199999999999997E-2</v>
      </c>
      <c r="Q3296">
        <v>4606209.4630000005</v>
      </c>
      <c r="R3296" t="s">
        <v>82</v>
      </c>
      <c r="S3296" t="s">
        <v>34</v>
      </c>
      <c r="T3296" t="s">
        <v>322</v>
      </c>
      <c r="U3296" t="s">
        <v>116</v>
      </c>
      <c r="V3296" t="s">
        <v>211</v>
      </c>
      <c r="W3296" t="s">
        <v>172</v>
      </c>
      <c r="Y3296" t="s">
        <v>107</v>
      </c>
    </row>
    <row r="3297" spans="1:25" x14ac:dyDescent="0.45">
      <c r="A3297" t="s">
        <v>274</v>
      </c>
      <c r="B3297" t="s">
        <v>321</v>
      </c>
      <c r="C3297">
        <v>2408</v>
      </c>
      <c r="D3297">
        <v>2</v>
      </c>
      <c r="F3297">
        <v>2012</v>
      </c>
      <c r="G3297">
        <v>1279</v>
      </c>
      <c r="H3297">
        <v>1261.42</v>
      </c>
      <c r="I3297">
        <v>200118.94</v>
      </c>
      <c r="K3297">
        <v>54.116999999999997</v>
      </c>
      <c r="L3297">
        <v>4.4400000000000002E-2</v>
      </c>
      <c r="M3297">
        <v>205100.96</v>
      </c>
      <c r="N3297">
        <v>8.2199999999999995E-2</v>
      </c>
      <c r="O3297">
        <v>104.77200000000001</v>
      </c>
      <c r="P3297">
        <v>8.9499999999999996E-2</v>
      </c>
      <c r="Q3297">
        <v>2326391.4900000002</v>
      </c>
      <c r="R3297" t="s">
        <v>82</v>
      </c>
      <c r="S3297" t="s">
        <v>34</v>
      </c>
      <c r="T3297" t="s">
        <v>322</v>
      </c>
      <c r="U3297" t="s">
        <v>116</v>
      </c>
      <c r="V3297" t="s">
        <v>211</v>
      </c>
      <c r="W3297" t="s">
        <v>172</v>
      </c>
      <c r="Y3297" t="s">
        <v>277</v>
      </c>
    </row>
    <row r="3298" spans="1:25" x14ac:dyDescent="0.45">
      <c r="A3298" t="s">
        <v>274</v>
      </c>
      <c r="B3298" t="s">
        <v>321</v>
      </c>
      <c r="C3298">
        <v>2408</v>
      </c>
      <c r="D3298">
        <v>2</v>
      </c>
      <c r="F3298">
        <v>2013</v>
      </c>
      <c r="G3298">
        <v>1251</v>
      </c>
      <c r="H3298">
        <v>1230.77</v>
      </c>
      <c r="I3298">
        <v>159294.89000000001</v>
      </c>
      <c r="K3298">
        <v>40.503</v>
      </c>
      <c r="L3298">
        <v>4.8899999999999999E-2</v>
      </c>
      <c r="M3298">
        <v>149344.70600000001</v>
      </c>
      <c r="N3298">
        <v>8.2000000000000003E-2</v>
      </c>
      <c r="O3298">
        <v>79.597999999999999</v>
      </c>
      <c r="P3298">
        <v>8.1500000000000003E-2</v>
      </c>
      <c r="Q3298">
        <v>1950459.9539999999</v>
      </c>
      <c r="R3298" t="s">
        <v>82</v>
      </c>
      <c r="S3298" t="s">
        <v>34</v>
      </c>
      <c r="T3298" t="s">
        <v>322</v>
      </c>
      <c r="U3298" t="s">
        <v>116</v>
      </c>
      <c r="V3298" t="s">
        <v>211</v>
      </c>
      <c r="W3298" t="s">
        <v>172</v>
      </c>
      <c r="Y3298" t="s">
        <v>277</v>
      </c>
    </row>
    <row r="3299" spans="1:25" x14ac:dyDescent="0.45">
      <c r="A3299" t="s">
        <v>274</v>
      </c>
      <c r="B3299" t="s">
        <v>321</v>
      </c>
      <c r="C3299">
        <v>2408</v>
      </c>
      <c r="D3299">
        <v>2</v>
      </c>
      <c r="F3299">
        <v>2014</v>
      </c>
      <c r="G3299">
        <v>2061</v>
      </c>
      <c r="H3299">
        <v>2043.63</v>
      </c>
      <c r="I3299">
        <v>372534.85</v>
      </c>
      <c r="K3299">
        <v>87.596999999999994</v>
      </c>
      <c r="L3299">
        <v>4.2900000000000001E-2</v>
      </c>
      <c r="M3299">
        <v>365412.70500000002</v>
      </c>
      <c r="N3299">
        <v>9.2200000000000004E-2</v>
      </c>
      <c r="O3299">
        <v>152.364</v>
      </c>
      <c r="P3299">
        <v>7.7299999999999994E-2</v>
      </c>
      <c r="Q3299">
        <v>3920061.679</v>
      </c>
      <c r="R3299" t="s">
        <v>82</v>
      </c>
      <c r="S3299" t="s">
        <v>34</v>
      </c>
      <c r="T3299" t="s">
        <v>322</v>
      </c>
      <c r="U3299" t="s">
        <v>116</v>
      </c>
      <c r="V3299" t="s">
        <v>211</v>
      </c>
      <c r="W3299" t="s">
        <v>172</v>
      </c>
      <c r="Y3299" t="s">
        <v>277</v>
      </c>
    </row>
    <row r="3300" spans="1:25" x14ac:dyDescent="0.45">
      <c r="A3300" t="s">
        <v>274</v>
      </c>
      <c r="B3300" t="s">
        <v>321</v>
      </c>
      <c r="C3300">
        <v>2408</v>
      </c>
      <c r="D3300">
        <v>2</v>
      </c>
      <c r="F3300">
        <v>2015</v>
      </c>
      <c r="G3300">
        <v>1020</v>
      </c>
      <c r="H3300">
        <v>1008.33</v>
      </c>
      <c r="I3300">
        <v>165850.38</v>
      </c>
      <c r="K3300">
        <v>33.866</v>
      </c>
      <c r="L3300">
        <v>3.7600000000000001E-2</v>
      </c>
      <c r="M3300">
        <v>182183.658</v>
      </c>
      <c r="N3300">
        <v>0.10290000000000001</v>
      </c>
      <c r="O3300">
        <v>80.084000000000003</v>
      </c>
      <c r="P3300">
        <v>8.0399999999999999E-2</v>
      </c>
      <c r="Q3300">
        <v>1960781.7439999999</v>
      </c>
      <c r="R3300" t="s">
        <v>82</v>
      </c>
      <c r="S3300" t="s">
        <v>34</v>
      </c>
      <c r="T3300" t="s">
        <v>322</v>
      </c>
      <c r="U3300" t="s">
        <v>116</v>
      </c>
      <c r="V3300" t="s">
        <v>211</v>
      </c>
      <c r="W3300" t="s">
        <v>172</v>
      </c>
      <c r="Y3300" t="s">
        <v>279</v>
      </c>
    </row>
    <row r="3301" spans="1:25" x14ac:dyDescent="0.45">
      <c r="A3301" t="s">
        <v>274</v>
      </c>
      <c r="B3301" t="s">
        <v>321</v>
      </c>
      <c r="C3301">
        <v>2408</v>
      </c>
      <c r="D3301">
        <v>2</v>
      </c>
      <c r="F3301">
        <v>2016</v>
      </c>
      <c r="G3301">
        <v>435</v>
      </c>
      <c r="H3301">
        <v>422.96</v>
      </c>
      <c r="I3301">
        <v>37179.5</v>
      </c>
      <c r="K3301">
        <v>2.2280000000000002</v>
      </c>
      <c r="L3301">
        <v>1.2500000000000001E-2</v>
      </c>
      <c r="M3301">
        <v>40024.857000000004</v>
      </c>
      <c r="N3301">
        <v>6.2799999999999995E-2</v>
      </c>
      <c r="O3301">
        <v>19.434999999999999</v>
      </c>
      <c r="P3301">
        <v>5.4600000000000003E-2</v>
      </c>
      <c r="Q3301">
        <v>597743.28</v>
      </c>
      <c r="R3301" t="s">
        <v>82</v>
      </c>
      <c r="S3301" t="s">
        <v>34</v>
      </c>
      <c r="T3301" t="s">
        <v>322</v>
      </c>
      <c r="U3301" t="s">
        <v>116</v>
      </c>
      <c r="V3301" t="s">
        <v>211</v>
      </c>
      <c r="W3301" t="s">
        <v>172</v>
      </c>
      <c r="Y3301" t="s">
        <v>279</v>
      </c>
    </row>
    <row r="3302" spans="1:25" x14ac:dyDescent="0.45">
      <c r="A3302" t="s">
        <v>274</v>
      </c>
      <c r="B3302" t="s">
        <v>321</v>
      </c>
      <c r="C3302">
        <v>2408</v>
      </c>
      <c r="D3302">
        <v>2</v>
      </c>
      <c r="F3302">
        <v>2017</v>
      </c>
      <c r="G3302">
        <v>0</v>
      </c>
      <c r="H3302">
        <v>0</v>
      </c>
      <c r="R3302" t="s">
        <v>82</v>
      </c>
      <c r="S3302" t="s">
        <v>34</v>
      </c>
      <c r="T3302" t="s">
        <v>322</v>
      </c>
      <c r="U3302" t="s">
        <v>116</v>
      </c>
      <c r="V3302" t="s">
        <v>211</v>
      </c>
      <c r="W3302" t="s">
        <v>172</v>
      </c>
      <c r="Y3302" t="s">
        <v>280</v>
      </c>
    </row>
    <row r="3303" spans="1:25" x14ac:dyDescent="0.45">
      <c r="A3303" t="s">
        <v>274</v>
      </c>
      <c r="B3303" t="s">
        <v>321</v>
      </c>
      <c r="C3303">
        <v>2408</v>
      </c>
      <c r="D3303">
        <v>7001</v>
      </c>
      <c r="F3303">
        <v>2009</v>
      </c>
      <c r="G3303">
        <v>6</v>
      </c>
      <c r="H3303">
        <v>6</v>
      </c>
      <c r="I3303">
        <v>323</v>
      </c>
      <c r="K3303">
        <v>0.55500000000000005</v>
      </c>
      <c r="L3303">
        <v>0.20200000000000001</v>
      </c>
      <c r="M3303">
        <v>444.9</v>
      </c>
      <c r="N3303">
        <v>8.1000000000000003E-2</v>
      </c>
      <c r="O3303">
        <v>3.2959999999999998</v>
      </c>
      <c r="P3303">
        <v>1.2</v>
      </c>
      <c r="Q3303">
        <v>5494</v>
      </c>
      <c r="R3303" t="s">
        <v>38</v>
      </c>
      <c r="T3303" t="s">
        <v>28</v>
      </c>
      <c r="Y3303" t="s">
        <v>103</v>
      </c>
    </row>
    <row r="3304" spans="1:25" x14ac:dyDescent="0.45">
      <c r="A3304" t="s">
        <v>274</v>
      </c>
      <c r="B3304" t="s">
        <v>321</v>
      </c>
      <c r="C3304">
        <v>2408</v>
      </c>
      <c r="D3304">
        <v>7001</v>
      </c>
      <c r="F3304">
        <v>2010</v>
      </c>
      <c r="G3304">
        <v>0</v>
      </c>
      <c r="H3304">
        <v>0</v>
      </c>
      <c r="R3304" t="s">
        <v>38</v>
      </c>
      <c r="T3304" t="s">
        <v>28</v>
      </c>
      <c r="Y3304" t="s">
        <v>103</v>
      </c>
    </row>
    <row r="3305" spans="1:25" x14ac:dyDescent="0.45">
      <c r="A3305" t="s">
        <v>274</v>
      </c>
      <c r="B3305" t="s">
        <v>321</v>
      </c>
      <c r="C3305">
        <v>2408</v>
      </c>
      <c r="D3305">
        <v>7001</v>
      </c>
      <c r="F3305">
        <v>2011</v>
      </c>
      <c r="G3305">
        <v>7</v>
      </c>
      <c r="H3305">
        <v>7</v>
      </c>
      <c r="I3305">
        <v>347</v>
      </c>
      <c r="K3305">
        <v>0.63300000000000001</v>
      </c>
      <c r="L3305">
        <v>0.2019</v>
      </c>
      <c r="M3305">
        <v>507.2</v>
      </c>
      <c r="N3305">
        <v>8.0699999999999994E-2</v>
      </c>
      <c r="O3305">
        <v>3.758</v>
      </c>
      <c r="P3305">
        <v>1.1997</v>
      </c>
      <c r="Q3305">
        <v>6263</v>
      </c>
      <c r="R3305" t="s">
        <v>38</v>
      </c>
      <c r="T3305" t="s">
        <v>28</v>
      </c>
      <c r="Y3305" t="s">
        <v>103</v>
      </c>
    </row>
    <row r="3306" spans="1:25" x14ac:dyDescent="0.45">
      <c r="A3306" t="s">
        <v>274</v>
      </c>
      <c r="B3306" t="s">
        <v>321</v>
      </c>
      <c r="C3306">
        <v>2408</v>
      </c>
      <c r="D3306">
        <v>7001</v>
      </c>
      <c r="F3306">
        <v>2012</v>
      </c>
      <c r="G3306">
        <v>3</v>
      </c>
      <c r="H3306">
        <v>3</v>
      </c>
      <c r="I3306">
        <v>170</v>
      </c>
      <c r="K3306">
        <v>0.33800000000000002</v>
      </c>
      <c r="L3306">
        <v>0.20200000000000001</v>
      </c>
      <c r="M3306">
        <v>270.7</v>
      </c>
      <c r="N3306">
        <v>8.1000000000000003E-2</v>
      </c>
      <c r="O3306">
        <v>2.0059999999999998</v>
      </c>
      <c r="P3306">
        <v>1.2</v>
      </c>
      <c r="Q3306">
        <v>3343</v>
      </c>
      <c r="R3306" t="s">
        <v>38</v>
      </c>
      <c r="T3306" t="s">
        <v>28</v>
      </c>
      <c r="Y3306" t="s">
        <v>283</v>
      </c>
    </row>
    <row r="3307" spans="1:25" x14ac:dyDescent="0.45">
      <c r="A3307" t="s">
        <v>274</v>
      </c>
      <c r="B3307" t="s">
        <v>321</v>
      </c>
      <c r="C3307">
        <v>2408</v>
      </c>
      <c r="D3307">
        <v>7001</v>
      </c>
      <c r="F3307">
        <v>2013</v>
      </c>
      <c r="G3307">
        <v>3</v>
      </c>
      <c r="H3307">
        <v>3</v>
      </c>
      <c r="I3307">
        <v>244</v>
      </c>
      <c r="K3307">
        <v>0.44800000000000001</v>
      </c>
      <c r="L3307">
        <v>0.20200000000000001</v>
      </c>
      <c r="M3307">
        <v>359.1</v>
      </c>
      <c r="N3307">
        <v>8.1000000000000003E-2</v>
      </c>
      <c r="O3307">
        <v>2.6589999999999998</v>
      </c>
      <c r="P3307">
        <v>1.2</v>
      </c>
      <c r="Q3307">
        <v>4431.8999999999996</v>
      </c>
      <c r="R3307" t="s">
        <v>38</v>
      </c>
      <c r="T3307" t="s">
        <v>28</v>
      </c>
      <c r="Y3307" t="s">
        <v>283</v>
      </c>
    </row>
    <row r="3308" spans="1:25" x14ac:dyDescent="0.45">
      <c r="A3308" t="s">
        <v>274</v>
      </c>
      <c r="B3308" t="s">
        <v>321</v>
      </c>
      <c r="C3308">
        <v>2408</v>
      </c>
      <c r="D3308">
        <v>7001</v>
      </c>
      <c r="F3308">
        <v>2014</v>
      </c>
      <c r="G3308">
        <v>5</v>
      </c>
      <c r="H3308">
        <v>5</v>
      </c>
      <c r="I3308">
        <v>327</v>
      </c>
      <c r="K3308">
        <v>0.60699999999999998</v>
      </c>
      <c r="L3308">
        <v>0.20200000000000001</v>
      </c>
      <c r="M3308">
        <v>487.1</v>
      </c>
      <c r="N3308">
        <v>8.1000000000000003E-2</v>
      </c>
      <c r="O3308">
        <v>3.6080000000000001</v>
      </c>
      <c r="P3308">
        <v>1.2</v>
      </c>
      <c r="Q3308">
        <v>6014</v>
      </c>
      <c r="R3308" t="s">
        <v>38</v>
      </c>
      <c r="T3308" t="s">
        <v>28</v>
      </c>
      <c r="Y3308" t="s">
        <v>283</v>
      </c>
    </row>
    <row r="3309" spans="1:25" x14ac:dyDescent="0.45">
      <c r="A3309" t="s">
        <v>274</v>
      </c>
      <c r="B3309" t="s">
        <v>321</v>
      </c>
      <c r="C3309">
        <v>2408</v>
      </c>
      <c r="D3309">
        <v>7001</v>
      </c>
      <c r="F3309">
        <v>2015</v>
      </c>
      <c r="G3309">
        <v>0</v>
      </c>
      <c r="H3309">
        <v>0</v>
      </c>
      <c r="R3309" t="s">
        <v>38</v>
      </c>
      <c r="T3309" t="s">
        <v>28</v>
      </c>
      <c r="Y3309" t="s">
        <v>284</v>
      </c>
    </row>
    <row r="3310" spans="1:25" x14ac:dyDescent="0.45">
      <c r="A3310" t="s">
        <v>274</v>
      </c>
      <c r="B3310" t="s">
        <v>326</v>
      </c>
      <c r="C3310">
        <v>2409</v>
      </c>
      <c r="D3310">
        <v>1001</v>
      </c>
      <c r="F3310">
        <v>2009</v>
      </c>
      <c r="G3310">
        <v>4</v>
      </c>
      <c r="H3310">
        <v>4</v>
      </c>
      <c r="I3310">
        <v>29</v>
      </c>
      <c r="O3310">
        <v>0.504</v>
      </c>
      <c r="P3310">
        <v>1.2</v>
      </c>
      <c r="Q3310">
        <v>840</v>
      </c>
      <c r="R3310" t="s">
        <v>38</v>
      </c>
      <c r="T3310" t="s">
        <v>28</v>
      </c>
      <c r="Y3310" t="s">
        <v>30</v>
      </c>
    </row>
    <row r="3311" spans="1:25" x14ac:dyDescent="0.45">
      <c r="A3311" t="s">
        <v>274</v>
      </c>
      <c r="B3311" t="s">
        <v>326</v>
      </c>
      <c r="C3311">
        <v>2409</v>
      </c>
      <c r="D3311">
        <v>1001</v>
      </c>
      <c r="F3311">
        <v>2010</v>
      </c>
      <c r="G3311">
        <v>0</v>
      </c>
      <c r="H3311">
        <v>0</v>
      </c>
      <c r="R3311" t="s">
        <v>38</v>
      </c>
      <c r="T3311" t="s">
        <v>28</v>
      </c>
      <c r="Y3311" t="s">
        <v>30</v>
      </c>
    </row>
    <row r="3312" spans="1:25" x14ac:dyDescent="0.45">
      <c r="A3312" t="s">
        <v>274</v>
      </c>
      <c r="B3312" t="s">
        <v>326</v>
      </c>
      <c r="C3312">
        <v>2409</v>
      </c>
      <c r="D3312">
        <v>1001</v>
      </c>
      <c r="F3312">
        <v>2011</v>
      </c>
      <c r="G3312">
        <v>5</v>
      </c>
      <c r="H3312">
        <v>5</v>
      </c>
      <c r="I3312">
        <v>57</v>
      </c>
      <c r="O3312">
        <v>1.163</v>
      </c>
      <c r="P3312">
        <v>1.2</v>
      </c>
      <c r="Q3312">
        <v>1938</v>
      </c>
      <c r="R3312" t="s">
        <v>38</v>
      </c>
      <c r="T3312" t="s">
        <v>28</v>
      </c>
      <c r="Y3312" t="s">
        <v>30</v>
      </c>
    </row>
    <row r="3313" spans="1:25" x14ac:dyDescent="0.45">
      <c r="A3313" t="s">
        <v>274</v>
      </c>
      <c r="B3313" t="s">
        <v>326</v>
      </c>
      <c r="C3313">
        <v>2409</v>
      </c>
      <c r="D3313">
        <v>1001</v>
      </c>
      <c r="F3313">
        <v>2012</v>
      </c>
      <c r="G3313">
        <v>3</v>
      </c>
      <c r="H3313">
        <v>3</v>
      </c>
      <c r="I3313">
        <v>31</v>
      </c>
      <c r="O3313">
        <v>0.29799999999999999</v>
      </c>
      <c r="P3313">
        <v>1.2</v>
      </c>
      <c r="Q3313">
        <v>496</v>
      </c>
      <c r="R3313" t="s">
        <v>38</v>
      </c>
      <c r="T3313" t="s">
        <v>28</v>
      </c>
      <c r="Y3313" t="s">
        <v>30</v>
      </c>
    </row>
    <row r="3314" spans="1:25" x14ac:dyDescent="0.45">
      <c r="A3314" t="s">
        <v>274</v>
      </c>
      <c r="B3314" t="s">
        <v>326</v>
      </c>
      <c r="C3314">
        <v>2409</v>
      </c>
      <c r="D3314">
        <v>1001</v>
      </c>
      <c r="F3314">
        <v>2013</v>
      </c>
      <c r="G3314">
        <v>4</v>
      </c>
      <c r="H3314">
        <v>4</v>
      </c>
      <c r="I3314">
        <v>39</v>
      </c>
      <c r="O3314">
        <v>0.70899999999999996</v>
      </c>
      <c r="P3314">
        <v>1.2004999999999999</v>
      </c>
      <c r="Q3314">
        <v>1181.9000000000001</v>
      </c>
      <c r="R3314" t="s">
        <v>38</v>
      </c>
      <c r="T3314" t="s">
        <v>28</v>
      </c>
      <c r="Y3314" t="s">
        <v>30</v>
      </c>
    </row>
    <row r="3315" spans="1:25" x14ac:dyDescent="0.45">
      <c r="A3315" t="s">
        <v>274</v>
      </c>
      <c r="B3315" t="s">
        <v>326</v>
      </c>
      <c r="C3315">
        <v>2409</v>
      </c>
      <c r="D3315">
        <v>1001</v>
      </c>
      <c r="F3315">
        <v>2014</v>
      </c>
      <c r="G3315">
        <v>4</v>
      </c>
      <c r="H3315">
        <v>4</v>
      </c>
      <c r="I3315">
        <v>47</v>
      </c>
      <c r="O3315">
        <v>0.45700000000000002</v>
      </c>
      <c r="P3315">
        <v>1.1998</v>
      </c>
      <c r="Q3315">
        <v>762</v>
      </c>
      <c r="R3315" t="s">
        <v>38</v>
      </c>
      <c r="T3315" t="s">
        <v>28</v>
      </c>
      <c r="Y3315" t="s">
        <v>30</v>
      </c>
    </row>
    <row r="3316" spans="1:25" x14ac:dyDescent="0.45">
      <c r="A3316" t="s">
        <v>274</v>
      </c>
      <c r="B3316" t="s">
        <v>326</v>
      </c>
      <c r="C3316">
        <v>2409</v>
      </c>
      <c r="D3316">
        <v>1001</v>
      </c>
      <c r="F3316">
        <v>2015</v>
      </c>
      <c r="G3316">
        <v>0</v>
      </c>
      <c r="H3316">
        <v>0</v>
      </c>
      <c r="R3316" t="s">
        <v>38</v>
      </c>
      <c r="T3316" t="s">
        <v>28</v>
      </c>
      <c r="Y3316" t="s">
        <v>30</v>
      </c>
    </row>
    <row r="3317" spans="1:25" x14ac:dyDescent="0.45">
      <c r="A3317" t="s">
        <v>274</v>
      </c>
      <c r="B3317" t="s">
        <v>327</v>
      </c>
      <c r="C3317">
        <v>2410</v>
      </c>
      <c r="D3317">
        <v>2001</v>
      </c>
      <c r="F3317">
        <v>2009</v>
      </c>
      <c r="G3317">
        <v>19</v>
      </c>
      <c r="H3317">
        <v>19</v>
      </c>
      <c r="I3317">
        <v>248</v>
      </c>
      <c r="K3317">
        <v>0.64700000000000002</v>
      </c>
      <c r="L3317">
        <v>0.30309999999999998</v>
      </c>
      <c r="M3317">
        <v>345.4</v>
      </c>
      <c r="N3317">
        <v>8.1100000000000005E-2</v>
      </c>
      <c r="O3317">
        <v>2.56</v>
      </c>
      <c r="P3317">
        <v>1.2001999999999999</v>
      </c>
      <c r="Q3317">
        <v>4267.1000000000004</v>
      </c>
      <c r="R3317" t="s">
        <v>38</v>
      </c>
      <c r="T3317" t="s">
        <v>28</v>
      </c>
      <c r="Y3317" t="s">
        <v>103</v>
      </c>
    </row>
    <row r="3318" spans="1:25" x14ac:dyDescent="0.45">
      <c r="A3318" t="s">
        <v>274</v>
      </c>
      <c r="B3318" t="s">
        <v>327</v>
      </c>
      <c r="C3318">
        <v>2410</v>
      </c>
      <c r="D3318">
        <v>2001</v>
      </c>
      <c r="F3318">
        <v>2010</v>
      </c>
      <c r="G3318">
        <v>34</v>
      </c>
      <c r="H3318">
        <v>34</v>
      </c>
      <c r="I3318">
        <v>601</v>
      </c>
      <c r="K3318">
        <v>1.3660000000000001</v>
      </c>
      <c r="L3318">
        <v>0.30299999999999999</v>
      </c>
      <c r="M3318">
        <v>730.2</v>
      </c>
      <c r="N3318">
        <v>8.1000000000000003E-2</v>
      </c>
      <c r="O3318">
        <v>5.41</v>
      </c>
      <c r="P3318">
        <v>1.2</v>
      </c>
      <c r="Q3318">
        <v>9016.2999999999993</v>
      </c>
      <c r="R3318" t="s">
        <v>38</v>
      </c>
      <c r="T3318" t="s">
        <v>28</v>
      </c>
      <c r="Y3318" t="s">
        <v>103</v>
      </c>
    </row>
    <row r="3319" spans="1:25" x14ac:dyDescent="0.45">
      <c r="A3319" t="s">
        <v>274</v>
      </c>
      <c r="B3319" t="s">
        <v>327</v>
      </c>
      <c r="C3319">
        <v>2410</v>
      </c>
      <c r="D3319">
        <v>2001</v>
      </c>
      <c r="F3319">
        <v>2011</v>
      </c>
      <c r="G3319">
        <v>29</v>
      </c>
      <c r="H3319">
        <v>29</v>
      </c>
      <c r="I3319">
        <v>296</v>
      </c>
      <c r="K3319">
        <v>0.748</v>
      </c>
      <c r="L3319">
        <v>0.30309999999999998</v>
      </c>
      <c r="M3319">
        <v>400.1</v>
      </c>
      <c r="N3319">
        <v>8.1000000000000003E-2</v>
      </c>
      <c r="O3319">
        <v>2.9620000000000002</v>
      </c>
      <c r="P3319">
        <v>1.2</v>
      </c>
      <c r="Q3319">
        <v>4936.8</v>
      </c>
      <c r="R3319" t="s">
        <v>38</v>
      </c>
      <c r="T3319" t="s">
        <v>28</v>
      </c>
      <c r="Y3319" t="s">
        <v>103</v>
      </c>
    </row>
    <row r="3320" spans="1:25" x14ac:dyDescent="0.45">
      <c r="A3320" t="s">
        <v>274</v>
      </c>
      <c r="B3320" t="s">
        <v>327</v>
      </c>
      <c r="C3320">
        <v>2410</v>
      </c>
      <c r="D3320">
        <v>2001</v>
      </c>
      <c r="F3320">
        <v>2012</v>
      </c>
      <c r="G3320">
        <v>14</v>
      </c>
      <c r="H3320">
        <v>14</v>
      </c>
      <c r="I3320">
        <v>175</v>
      </c>
      <c r="K3320">
        <v>0.56299999999999994</v>
      </c>
      <c r="L3320">
        <v>0.3029</v>
      </c>
      <c r="M3320">
        <v>300.8</v>
      </c>
      <c r="N3320">
        <v>8.1000000000000003E-2</v>
      </c>
      <c r="O3320">
        <v>2.2269999999999999</v>
      </c>
      <c r="P3320">
        <v>1.2</v>
      </c>
      <c r="Q3320">
        <v>3712</v>
      </c>
      <c r="R3320" t="s">
        <v>38</v>
      </c>
      <c r="T3320" t="s">
        <v>28</v>
      </c>
      <c r="Y3320" t="s">
        <v>283</v>
      </c>
    </row>
    <row r="3321" spans="1:25" x14ac:dyDescent="0.45">
      <c r="A3321" t="s">
        <v>274</v>
      </c>
      <c r="B3321" t="s">
        <v>327</v>
      </c>
      <c r="C3321">
        <v>2410</v>
      </c>
      <c r="D3321">
        <v>2001</v>
      </c>
      <c r="F3321">
        <v>2013</v>
      </c>
      <c r="G3321">
        <v>36</v>
      </c>
      <c r="H3321">
        <v>36</v>
      </c>
      <c r="I3321">
        <v>630</v>
      </c>
      <c r="K3321">
        <v>1.41</v>
      </c>
      <c r="L3321">
        <v>0.30299999999999999</v>
      </c>
      <c r="M3321">
        <v>753.5</v>
      </c>
      <c r="N3321">
        <v>8.09E-2</v>
      </c>
      <c r="O3321">
        <v>5.5830000000000002</v>
      </c>
      <c r="P3321">
        <v>1.1999</v>
      </c>
      <c r="Q3321">
        <v>9304.1</v>
      </c>
      <c r="R3321" t="s">
        <v>38</v>
      </c>
      <c r="T3321" t="s">
        <v>28</v>
      </c>
      <c r="Y3321" t="s">
        <v>283</v>
      </c>
    </row>
    <row r="3322" spans="1:25" x14ac:dyDescent="0.45">
      <c r="A3322" t="s">
        <v>274</v>
      </c>
      <c r="B3322" t="s">
        <v>327</v>
      </c>
      <c r="C3322">
        <v>2410</v>
      </c>
      <c r="D3322">
        <v>2001</v>
      </c>
      <c r="F3322">
        <v>2014</v>
      </c>
      <c r="G3322">
        <v>74</v>
      </c>
      <c r="H3322">
        <v>74</v>
      </c>
      <c r="I3322">
        <v>918</v>
      </c>
      <c r="K3322">
        <v>2.0950000000000002</v>
      </c>
      <c r="L3322">
        <v>0.30320000000000003</v>
      </c>
      <c r="M3322">
        <v>1119.0999999999999</v>
      </c>
      <c r="N3322">
        <v>8.1100000000000005E-2</v>
      </c>
      <c r="O3322">
        <v>8.2949999999999999</v>
      </c>
      <c r="P3322">
        <v>1.1999</v>
      </c>
      <c r="Q3322">
        <v>13824.8</v>
      </c>
      <c r="R3322" t="s">
        <v>38</v>
      </c>
      <c r="T3322" t="s">
        <v>28</v>
      </c>
      <c r="Y3322" t="s">
        <v>283</v>
      </c>
    </row>
    <row r="3323" spans="1:25" x14ac:dyDescent="0.45">
      <c r="A3323" t="s">
        <v>274</v>
      </c>
      <c r="B3323" t="s">
        <v>327</v>
      </c>
      <c r="C3323">
        <v>2410</v>
      </c>
      <c r="D3323">
        <v>2001</v>
      </c>
      <c r="F3323">
        <v>2015</v>
      </c>
      <c r="G3323">
        <v>16</v>
      </c>
      <c r="H3323">
        <v>16</v>
      </c>
      <c r="I3323">
        <v>121</v>
      </c>
      <c r="K3323">
        <v>0.438</v>
      </c>
      <c r="L3323">
        <v>0.30280000000000001</v>
      </c>
      <c r="M3323">
        <v>234.7</v>
      </c>
      <c r="N3323">
        <v>8.09E-2</v>
      </c>
      <c r="O3323">
        <v>1.736</v>
      </c>
      <c r="P3323">
        <v>1.2002999999999999</v>
      </c>
      <c r="Q3323">
        <v>2893.9</v>
      </c>
      <c r="R3323" t="s">
        <v>38</v>
      </c>
      <c r="T3323" t="s">
        <v>28</v>
      </c>
      <c r="Y3323" t="s">
        <v>284</v>
      </c>
    </row>
    <row r="3324" spans="1:25" x14ac:dyDescent="0.45">
      <c r="A3324" t="s">
        <v>274</v>
      </c>
      <c r="B3324" t="s">
        <v>327</v>
      </c>
      <c r="C3324">
        <v>2410</v>
      </c>
      <c r="D3324">
        <v>2001</v>
      </c>
      <c r="F3324">
        <v>2016</v>
      </c>
      <c r="G3324">
        <v>12</v>
      </c>
      <c r="H3324">
        <v>12</v>
      </c>
      <c r="I3324">
        <v>56</v>
      </c>
      <c r="K3324">
        <v>0.29399999999999998</v>
      </c>
      <c r="L3324">
        <v>0.3029</v>
      </c>
      <c r="M3324">
        <v>157.30000000000001</v>
      </c>
      <c r="N3324">
        <v>8.1000000000000003E-2</v>
      </c>
      <c r="O3324">
        <v>1.163</v>
      </c>
      <c r="P3324">
        <v>1.2</v>
      </c>
      <c r="Q3324">
        <v>1938</v>
      </c>
      <c r="R3324" t="s">
        <v>38</v>
      </c>
      <c r="T3324" t="s">
        <v>28</v>
      </c>
      <c r="Y3324" t="s">
        <v>284</v>
      </c>
    </row>
    <row r="3325" spans="1:25" x14ac:dyDescent="0.45">
      <c r="A3325" t="s">
        <v>274</v>
      </c>
      <c r="B3325" t="s">
        <v>327</v>
      </c>
      <c r="C3325">
        <v>2410</v>
      </c>
      <c r="D3325">
        <v>2001</v>
      </c>
      <c r="F3325">
        <v>2017</v>
      </c>
      <c r="G3325">
        <v>11</v>
      </c>
      <c r="H3325">
        <v>11</v>
      </c>
      <c r="I3325">
        <v>62</v>
      </c>
      <c r="K3325">
        <v>0.30099999999999999</v>
      </c>
      <c r="L3325">
        <v>0.30309999999999998</v>
      </c>
      <c r="M3325">
        <v>161</v>
      </c>
      <c r="N3325">
        <v>8.1000000000000003E-2</v>
      </c>
      <c r="O3325">
        <v>1.1919999999999999</v>
      </c>
      <c r="P3325">
        <v>1.2</v>
      </c>
      <c r="Q3325">
        <v>1987</v>
      </c>
      <c r="R3325" t="s">
        <v>38</v>
      </c>
      <c r="T3325" t="s">
        <v>28</v>
      </c>
      <c r="Y3325" t="s">
        <v>285</v>
      </c>
    </row>
    <row r="3326" spans="1:25" x14ac:dyDescent="0.45">
      <c r="A3326" t="s">
        <v>274</v>
      </c>
      <c r="B3326" t="s">
        <v>327</v>
      </c>
      <c r="C3326">
        <v>2410</v>
      </c>
      <c r="D3326">
        <v>2001</v>
      </c>
      <c r="F3326">
        <v>2018</v>
      </c>
      <c r="G3326">
        <v>7</v>
      </c>
      <c r="H3326">
        <v>7</v>
      </c>
      <c r="I3326">
        <v>52</v>
      </c>
      <c r="K3326">
        <v>0.20100000000000001</v>
      </c>
      <c r="L3326">
        <v>0.3029</v>
      </c>
      <c r="M3326">
        <v>107.7</v>
      </c>
      <c r="N3326">
        <v>8.1100000000000005E-2</v>
      </c>
      <c r="O3326">
        <v>0.79700000000000004</v>
      </c>
      <c r="P3326">
        <v>1.1997</v>
      </c>
      <c r="Q3326">
        <v>1329</v>
      </c>
      <c r="R3326" t="s">
        <v>38</v>
      </c>
      <c r="T3326" t="s">
        <v>28</v>
      </c>
      <c r="Y3326" t="s">
        <v>285</v>
      </c>
    </row>
    <row r="3327" spans="1:25" x14ac:dyDescent="0.45">
      <c r="A3327" t="s">
        <v>274</v>
      </c>
      <c r="B3327" t="s">
        <v>327</v>
      </c>
      <c r="C3327">
        <v>2410</v>
      </c>
      <c r="D3327">
        <v>2001</v>
      </c>
      <c r="F3327">
        <v>2019</v>
      </c>
      <c r="G3327">
        <v>6</v>
      </c>
      <c r="H3327">
        <v>6</v>
      </c>
      <c r="I3327">
        <v>24</v>
      </c>
      <c r="K3327">
        <v>0.13</v>
      </c>
      <c r="L3327">
        <v>0.30330000000000001</v>
      </c>
      <c r="M3327">
        <v>69.8</v>
      </c>
      <c r="N3327">
        <v>8.1199999999999994E-2</v>
      </c>
      <c r="O3327">
        <v>0.51700000000000002</v>
      </c>
      <c r="P3327">
        <v>1.2</v>
      </c>
      <c r="Q3327">
        <v>861</v>
      </c>
      <c r="R3327" t="s">
        <v>38</v>
      </c>
      <c r="T3327" t="s">
        <v>28</v>
      </c>
      <c r="Y3327" t="s">
        <v>285</v>
      </c>
    </row>
    <row r="3328" spans="1:25" x14ac:dyDescent="0.45">
      <c r="A3328" t="s">
        <v>274</v>
      </c>
      <c r="B3328" t="s">
        <v>327</v>
      </c>
      <c r="C3328">
        <v>2410</v>
      </c>
      <c r="D3328">
        <v>2001</v>
      </c>
      <c r="F3328">
        <v>2020</v>
      </c>
      <c r="G3328">
        <v>3</v>
      </c>
      <c r="H3328">
        <v>3</v>
      </c>
      <c r="I3328">
        <v>13</v>
      </c>
      <c r="K3328">
        <v>5.8000000000000003E-2</v>
      </c>
      <c r="L3328">
        <v>0.30299999999999999</v>
      </c>
      <c r="M3328">
        <v>31</v>
      </c>
      <c r="N3328">
        <v>8.0699999999999994E-2</v>
      </c>
      <c r="O3328">
        <v>0.23</v>
      </c>
      <c r="P3328">
        <v>1.2007000000000001</v>
      </c>
      <c r="Q3328">
        <v>383.1</v>
      </c>
      <c r="R3328" t="s">
        <v>38</v>
      </c>
      <c r="T3328" t="s">
        <v>28</v>
      </c>
      <c r="Y3328" t="s">
        <v>285</v>
      </c>
    </row>
    <row r="3329" spans="1:25" x14ac:dyDescent="0.45">
      <c r="A3329" t="s">
        <v>274</v>
      </c>
      <c r="B3329" t="s">
        <v>327</v>
      </c>
      <c r="C3329">
        <v>2410</v>
      </c>
      <c r="D3329">
        <v>2001</v>
      </c>
      <c r="F3329">
        <v>2021</v>
      </c>
      <c r="G3329">
        <v>0</v>
      </c>
      <c r="H3329">
        <v>0</v>
      </c>
      <c r="R3329" t="s">
        <v>38</v>
      </c>
      <c r="T3329" t="s">
        <v>28</v>
      </c>
      <c r="Y3329" t="s">
        <v>328</v>
      </c>
    </row>
    <row r="3330" spans="1:25" x14ac:dyDescent="0.45">
      <c r="A3330" t="s">
        <v>274</v>
      </c>
      <c r="B3330" t="s">
        <v>327</v>
      </c>
      <c r="C3330">
        <v>2410</v>
      </c>
      <c r="D3330">
        <v>2001</v>
      </c>
      <c r="F3330">
        <v>2022</v>
      </c>
      <c r="G3330">
        <v>0</v>
      </c>
      <c r="H3330">
        <v>0</v>
      </c>
      <c r="R3330" t="s">
        <v>38</v>
      </c>
      <c r="T3330" t="s">
        <v>28</v>
      </c>
      <c r="Y3330" t="s">
        <v>328</v>
      </c>
    </row>
    <row r="3331" spans="1:25" x14ac:dyDescent="0.45">
      <c r="A3331" t="s">
        <v>274</v>
      </c>
      <c r="B3331" t="s">
        <v>327</v>
      </c>
      <c r="C3331">
        <v>2410</v>
      </c>
      <c r="D3331">
        <v>2001</v>
      </c>
      <c r="F3331">
        <v>2023</v>
      </c>
      <c r="G3331">
        <v>0</v>
      </c>
      <c r="H3331">
        <v>0</v>
      </c>
      <c r="R3331" t="s">
        <v>38</v>
      </c>
      <c r="T3331" t="s">
        <v>28</v>
      </c>
      <c r="Y3331" t="s">
        <v>328</v>
      </c>
    </row>
    <row r="3332" spans="1:25" x14ac:dyDescent="0.45">
      <c r="A3332" t="s">
        <v>274</v>
      </c>
      <c r="B3332" t="s">
        <v>327</v>
      </c>
      <c r="C3332">
        <v>2410</v>
      </c>
      <c r="D3332">
        <v>2001</v>
      </c>
      <c r="F3332">
        <v>2024</v>
      </c>
      <c r="G3332">
        <v>0</v>
      </c>
      <c r="H3332">
        <v>0</v>
      </c>
      <c r="R3332" t="s">
        <v>38</v>
      </c>
      <c r="T3332" t="s">
        <v>28</v>
      </c>
      <c r="Y3332" t="s">
        <v>328</v>
      </c>
    </row>
    <row r="3333" spans="1:25" x14ac:dyDescent="0.45">
      <c r="A3333" t="s">
        <v>274</v>
      </c>
      <c r="B3333" t="s">
        <v>329</v>
      </c>
      <c r="C3333">
        <v>2411</v>
      </c>
      <c r="D3333">
        <v>1</v>
      </c>
      <c r="F3333">
        <v>2009</v>
      </c>
      <c r="G3333">
        <v>268</v>
      </c>
      <c r="H3333">
        <v>247.95</v>
      </c>
      <c r="I3333">
        <v>8985.15</v>
      </c>
      <c r="K3333">
        <v>8.5860000000000003</v>
      </c>
      <c r="L3333">
        <v>9.9099999999999994E-2</v>
      </c>
      <c r="M3333">
        <v>7738.7030000000004</v>
      </c>
      <c r="N3333">
        <v>6.6100000000000006E-2</v>
      </c>
      <c r="O3333">
        <v>6.4569999999999999</v>
      </c>
      <c r="P3333">
        <v>8.8700000000000001E-2</v>
      </c>
      <c r="Q3333">
        <v>110204.908</v>
      </c>
      <c r="R3333" t="s">
        <v>45</v>
      </c>
      <c r="S3333" t="s">
        <v>34</v>
      </c>
      <c r="T3333" t="s">
        <v>46</v>
      </c>
      <c r="Y3333" t="s">
        <v>107</v>
      </c>
    </row>
    <row r="3334" spans="1:25" x14ac:dyDescent="0.45">
      <c r="A3334" t="s">
        <v>274</v>
      </c>
      <c r="B3334" t="s">
        <v>329</v>
      </c>
      <c r="C3334">
        <v>2411</v>
      </c>
      <c r="D3334">
        <v>1</v>
      </c>
      <c r="F3334">
        <v>2010</v>
      </c>
      <c r="G3334">
        <v>835</v>
      </c>
      <c r="H3334">
        <v>805.69</v>
      </c>
      <c r="I3334">
        <v>31503.32</v>
      </c>
      <c r="K3334">
        <v>4.0229999999999997</v>
      </c>
      <c r="L3334">
        <v>2.5499999999999998E-2</v>
      </c>
      <c r="M3334">
        <v>24033.313999999998</v>
      </c>
      <c r="N3334">
        <v>6.1100000000000002E-2</v>
      </c>
      <c r="O3334">
        <v>14.004</v>
      </c>
      <c r="P3334">
        <v>6.5799999999999997E-2</v>
      </c>
      <c r="Q3334">
        <v>394207.94</v>
      </c>
      <c r="R3334" t="s">
        <v>45</v>
      </c>
      <c r="S3334" t="s">
        <v>34</v>
      </c>
      <c r="T3334" t="s">
        <v>46</v>
      </c>
      <c r="Y3334" t="s">
        <v>107</v>
      </c>
    </row>
    <row r="3335" spans="1:25" x14ac:dyDescent="0.45">
      <c r="A3335" t="s">
        <v>274</v>
      </c>
      <c r="B3335" t="s">
        <v>329</v>
      </c>
      <c r="C3335">
        <v>2411</v>
      </c>
      <c r="D3335">
        <v>1</v>
      </c>
      <c r="F3335">
        <v>2011</v>
      </c>
      <c r="G3335">
        <v>1128</v>
      </c>
      <c r="H3335">
        <v>1099.71</v>
      </c>
      <c r="I3335">
        <v>37091.089999999997</v>
      </c>
      <c r="K3335">
        <v>0.14599999999999999</v>
      </c>
      <c r="L3335">
        <v>1E-3</v>
      </c>
      <c r="M3335">
        <v>28948.226999999999</v>
      </c>
      <c r="N3335">
        <v>5.9200000000000003E-2</v>
      </c>
      <c r="O3335">
        <v>14.007999999999999</v>
      </c>
      <c r="P3335">
        <v>5.1799999999999999E-2</v>
      </c>
      <c r="Q3335">
        <v>487092.33799999999</v>
      </c>
      <c r="R3335" t="s">
        <v>45</v>
      </c>
      <c r="S3335" t="s">
        <v>34</v>
      </c>
      <c r="T3335" t="s">
        <v>46</v>
      </c>
      <c r="Y3335" t="s">
        <v>107</v>
      </c>
    </row>
    <row r="3336" spans="1:25" x14ac:dyDescent="0.45">
      <c r="A3336" t="s">
        <v>274</v>
      </c>
      <c r="B3336" t="s">
        <v>329</v>
      </c>
      <c r="C3336">
        <v>2411</v>
      </c>
      <c r="D3336">
        <v>1</v>
      </c>
      <c r="F3336">
        <v>2012</v>
      </c>
      <c r="G3336">
        <v>1151</v>
      </c>
      <c r="H3336">
        <v>1132.3</v>
      </c>
      <c r="I3336">
        <v>36649.040000000001</v>
      </c>
      <c r="K3336">
        <v>2.036</v>
      </c>
      <c r="L3336">
        <v>2.41E-2</v>
      </c>
      <c r="M3336">
        <v>28179.174999999999</v>
      </c>
      <c r="N3336">
        <v>5.9400000000000001E-2</v>
      </c>
      <c r="O3336">
        <v>13.278</v>
      </c>
      <c r="P3336">
        <v>5.1700000000000003E-2</v>
      </c>
      <c r="Q3336">
        <v>473776.00099999999</v>
      </c>
      <c r="R3336" t="s">
        <v>45</v>
      </c>
      <c r="S3336" t="s">
        <v>34</v>
      </c>
      <c r="T3336" t="s">
        <v>46</v>
      </c>
      <c r="Y3336" t="s">
        <v>277</v>
      </c>
    </row>
    <row r="3337" spans="1:25" x14ac:dyDescent="0.45">
      <c r="A3337" t="s">
        <v>274</v>
      </c>
      <c r="B3337" t="s">
        <v>329</v>
      </c>
      <c r="C3337">
        <v>2411</v>
      </c>
      <c r="D3337">
        <v>1</v>
      </c>
      <c r="F3337">
        <v>2013</v>
      </c>
      <c r="G3337">
        <v>290</v>
      </c>
      <c r="H3337">
        <v>276.74</v>
      </c>
      <c r="I3337">
        <v>13200.25</v>
      </c>
      <c r="K3337">
        <v>4.8000000000000001E-2</v>
      </c>
      <c r="L3337">
        <v>1E-3</v>
      </c>
      <c r="M3337">
        <v>9439.3019999999997</v>
      </c>
      <c r="N3337">
        <v>5.9200000000000003E-2</v>
      </c>
      <c r="O3337">
        <v>5.0369999999999999</v>
      </c>
      <c r="P3337">
        <v>5.62E-2</v>
      </c>
      <c r="Q3337">
        <v>158838.125</v>
      </c>
      <c r="R3337" t="s">
        <v>45</v>
      </c>
      <c r="S3337" t="s">
        <v>34</v>
      </c>
      <c r="T3337" t="s">
        <v>46</v>
      </c>
      <c r="Y3337" t="s">
        <v>277</v>
      </c>
    </row>
    <row r="3338" spans="1:25" x14ac:dyDescent="0.45">
      <c r="A3338" t="s">
        <v>274</v>
      </c>
      <c r="B3338" t="s">
        <v>329</v>
      </c>
      <c r="C3338">
        <v>2411</v>
      </c>
      <c r="D3338">
        <v>1</v>
      </c>
      <c r="F3338">
        <v>2014</v>
      </c>
      <c r="G3338">
        <v>465</v>
      </c>
      <c r="H3338">
        <v>447.2</v>
      </c>
      <c r="I3338">
        <v>13693.7</v>
      </c>
      <c r="K3338">
        <v>0.06</v>
      </c>
      <c r="L3338">
        <v>1E-3</v>
      </c>
      <c r="M3338">
        <v>11973.77</v>
      </c>
      <c r="N3338">
        <v>5.9200000000000003E-2</v>
      </c>
      <c r="O3338">
        <v>6.4749999999999996</v>
      </c>
      <c r="P3338">
        <v>5.4600000000000003E-2</v>
      </c>
      <c r="Q3338">
        <v>201477.122</v>
      </c>
      <c r="R3338" t="s">
        <v>34</v>
      </c>
      <c r="T3338" t="s">
        <v>46</v>
      </c>
      <c r="Y3338" t="s">
        <v>277</v>
      </c>
    </row>
    <row r="3339" spans="1:25" x14ac:dyDescent="0.45">
      <c r="A3339" t="s">
        <v>274</v>
      </c>
      <c r="B3339" t="s">
        <v>329</v>
      </c>
      <c r="C3339">
        <v>2411</v>
      </c>
      <c r="D3339">
        <v>1</v>
      </c>
      <c r="F3339">
        <v>2015</v>
      </c>
      <c r="G3339">
        <v>122</v>
      </c>
      <c r="H3339">
        <v>113.42</v>
      </c>
      <c r="I3339">
        <v>3130.09</v>
      </c>
      <c r="K3339">
        <v>1.2E-2</v>
      </c>
      <c r="L3339">
        <v>1E-3</v>
      </c>
      <c r="M3339">
        <v>2377.846</v>
      </c>
      <c r="N3339">
        <v>5.9299999999999999E-2</v>
      </c>
      <c r="O3339">
        <v>8.2880000000000003</v>
      </c>
      <c r="P3339">
        <v>0.39360000000000001</v>
      </c>
      <c r="Q3339">
        <v>40009.057999999997</v>
      </c>
      <c r="R3339" t="s">
        <v>34</v>
      </c>
      <c r="T3339" t="s">
        <v>46</v>
      </c>
      <c r="Y3339" t="s">
        <v>297</v>
      </c>
    </row>
    <row r="3340" spans="1:25" x14ac:dyDescent="0.45">
      <c r="A3340" t="s">
        <v>274</v>
      </c>
      <c r="B3340" t="s">
        <v>329</v>
      </c>
      <c r="C3340">
        <v>2411</v>
      </c>
      <c r="D3340">
        <v>1</v>
      </c>
      <c r="F3340">
        <v>2016</v>
      </c>
      <c r="G3340">
        <v>536</v>
      </c>
      <c r="H3340">
        <v>512.05999999999995</v>
      </c>
      <c r="I3340">
        <v>21517.61</v>
      </c>
      <c r="K3340">
        <v>7.6999999999999999E-2</v>
      </c>
      <c r="L3340">
        <v>1E-3</v>
      </c>
      <c r="M3340">
        <v>15336.188</v>
      </c>
      <c r="N3340">
        <v>5.9200000000000003E-2</v>
      </c>
      <c r="O3340">
        <v>90.320999999999998</v>
      </c>
      <c r="P3340">
        <v>0.7</v>
      </c>
      <c r="Q3340">
        <v>258060.927</v>
      </c>
      <c r="R3340" t="s">
        <v>34</v>
      </c>
      <c r="T3340" t="s">
        <v>46</v>
      </c>
      <c r="Y3340" t="s">
        <v>297</v>
      </c>
    </row>
    <row r="3341" spans="1:25" x14ac:dyDescent="0.45">
      <c r="A3341" t="s">
        <v>274</v>
      </c>
      <c r="B3341" t="s">
        <v>329</v>
      </c>
      <c r="C3341">
        <v>2411</v>
      </c>
      <c r="D3341">
        <v>1</v>
      </c>
      <c r="F3341">
        <v>2017</v>
      </c>
      <c r="G3341">
        <v>217</v>
      </c>
      <c r="H3341">
        <v>200.17</v>
      </c>
      <c r="I3341">
        <v>8535.66</v>
      </c>
      <c r="K3341">
        <v>3.1E-2</v>
      </c>
      <c r="L3341">
        <v>1E-3</v>
      </c>
      <c r="M3341">
        <v>6080.9380000000001</v>
      </c>
      <c r="N3341">
        <v>5.9200000000000003E-2</v>
      </c>
      <c r="O3341">
        <v>35.814</v>
      </c>
      <c r="P3341">
        <v>0.7</v>
      </c>
      <c r="Q3341">
        <v>102327.493</v>
      </c>
      <c r="R3341" t="s">
        <v>34</v>
      </c>
      <c r="T3341" t="s">
        <v>46</v>
      </c>
      <c r="Y3341" t="s">
        <v>299</v>
      </c>
    </row>
    <row r="3342" spans="1:25" x14ac:dyDescent="0.45">
      <c r="A3342" t="s">
        <v>274</v>
      </c>
      <c r="B3342" t="s">
        <v>329</v>
      </c>
      <c r="C3342">
        <v>2411</v>
      </c>
      <c r="D3342">
        <v>1</v>
      </c>
      <c r="F3342">
        <v>2018</v>
      </c>
      <c r="G3342">
        <v>0</v>
      </c>
      <c r="H3342">
        <v>0</v>
      </c>
      <c r="R3342" t="s">
        <v>34</v>
      </c>
      <c r="T3342" t="s">
        <v>46</v>
      </c>
      <c r="Y3342" t="s">
        <v>299</v>
      </c>
    </row>
    <row r="3343" spans="1:25" x14ac:dyDescent="0.45">
      <c r="A3343" t="s">
        <v>274</v>
      </c>
      <c r="B3343" t="s">
        <v>329</v>
      </c>
      <c r="C3343">
        <v>2411</v>
      </c>
      <c r="D3343">
        <v>12001</v>
      </c>
      <c r="F3343">
        <v>2009</v>
      </c>
      <c r="G3343">
        <v>5</v>
      </c>
      <c r="H3343">
        <v>5</v>
      </c>
      <c r="I3343">
        <v>165</v>
      </c>
      <c r="K3343">
        <v>0.26600000000000001</v>
      </c>
      <c r="L3343">
        <v>0.20200000000000001</v>
      </c>
      <c r="M3343">
        <v>213.3</v>
      </c>
      <c r="N3343">
        <v>8.1199999999999994E-2</v>
      </c>
      <c r="O3343">
        <v>1.579</v>
      </c>
      <c r="P3343">
        <v>1.2001999999999999</v>
      </c>
      <c r="Q3343">
        <v>2632</v>
      </c>
      <c r="R3343" t="s">
        <v>38</v>
      </c>
      <c r="T3343" t="s">
        <v>28</v>
      </c>
      <c r="Y3343" t="s">
        <v>103</v>
      </c>
    </row>
    <row r="3344" spans="1:25" x14ac:dyDescent="0.45">
      <c r="A3344" t="s">
        <v>274</v>
      </c>
      <c r="B3344" t="s">
        <v>329</v>
      </c>
      <c r="C3344">
        <v>2411</v>
      </c>
      <c r="D3344">
        <v>12001</v>
      </c>
      <c r="F3344">
        <v>2010</v>
      </c>
      <c r="G3344">
        <v>0</v>
      </c>
      <c r="H3344">
        <v>0</v>
      </c>
      <c r="R3344" t="s">
        <v>38</v>
      </c>
      <c r="T3344" t="s">
        <v>28</v>
      </c>
      <c r="Y3344" t="s">
        <v>103</v>
      </c>
    </row>
    <row r="3345" spans="1:25" x14ac:dyDescent="0.45">
      <c r="A3345" t="s">
        <v>274</v>
      </c>
      <c r="B3345" t="s">
        <v>329</v>
      </c>
      <c r="C3345">
        <v>2411</v>
      </c>
      <c r="D3345">
        <v>12001</v>
      </c>
      <c r="F3345">
        <v>2011</v>
      </c>
      <c r="G3345">
        <v>11</v>
      </c>
      <c r="H3345">
        <v>11</v>
      </c>
      <c r="I3345">
        <v>586</v>
      </c>
      <c r="K3345">
        <v>1.1419999999999999</v>
      </c>
      <c r="L3345">
        <v>0.2019</v>
      </c>
      <c r="M3345">
        <v>916</v>
      </c>
      <c r="N3345">
        <v>8.1100000000000005E-2</v>
      </c>
      <c r="O3345">
        <v>6.7850000000000001</v>
      </c>
      <c r="P3345">
        <v>1.1999</v>
      </c>
      <c r="Q3345">
        <v>11308</v>
      </c>
      <c r="R3345" t="s">
        <v>38</v>
      </c>
      <c r="T3345" t="s">
        <v>28</v>
      </c>
      <c r="Y3345" t="s">
        <v>103</v>
      </c>
    </row>
    <row r="3346" spans="1:25" x14ac:dyDescent="0.45">
      <c r="A3346" t="s">
        <v>274</v>
      </c>
      <c r="B3346" t="s">
        <v>329</v>
      </c>
      <c r="C3346">
        <v>2411</v>
      </c>
      <c r="D3346">
        <v>12001</v>
      </c>
      <c r="F3346">
        <v>2012</v>
      </c>
      <c r="G3346">
        <v>3</v>
      </c>
      <c r="H3346">
        <v>3</v>
      </c>
      <c r="I3346">
        <v>146</v>
      </c>
      <c r="K3346">
        <v>0.33500000000000002</v>
      </c>
      <c r="L3346">
        <v>0.20200000000000001</v>
      </c>
      <c r="M3346">
        <v>268.5</v>
      </c>
      <c r="N3346">
        <v>8.1000000000000003E-2</v>
      </c>
      <c r="O3346">
        <v>1.9890000000000001</v>
      </c>
      <c r="P3346">
        <v>1.2</v>
      </c>
      <c r="Q3346">
        <v>3315</v>
      </c>
      <c r="R3346" t="s">
        <v>38</v>
      </c>
      <c r="T3346" t="s">
        <v>28</v>
      </c>
      <c r="Y3346" t="s">
        <v>283</v>
      </c>
    </row>
    <row r="3347" spans="1:25" x14ac:dyDescent="0.45">
      <c r="A3347" t="s">
        <v>274</v>
      </c>
      <c r="B3347" t="s">
        <v>329</v>
      </c>
      <c r="C3347">
        <v>2411</v>
      </c>
      <c r="D3347">
        <v>12001</v>
      </c>
      <c r="F3347">
        <v>2013</v>
      </c>
      <c r="G3347">
        <v>8</v>
      </c>
      <c r="H3347">
        <v>8</v>
      </c>
      <c r="I3347">
        <v>221</v>
      </c>
      <c r="K3347">
        <v>0.45600000000000002</v>
      </c>
      <c r="L3347">
        <v>0.20150000000000001</v>
      </c>
      <c r="M3347">
        <v>365.8</v>
      </c>
      <c r="N3347">
        <v>8.2000000000000003E-2</v>
      </c>
      <c r="O3347">
        <v>2.7080000000000002</v>
      </c>
      <c r="P3347">
        <v>1.2004999999999999</v>
      </c>
      <c r="Q3347">
        <v>4513.8999999999996</v>
      </c>
      <c r="R3347" t="s">
        <v>38</v>
      </c>
      <c r="T3347" t="s">
        <v>28</v>
      </c>
      <c r="Y3347" t="s">
        <v>283</v>
      </c>
    </row>
    <row r="3348" spans="1:25" x14ac:dyDescent="0.45">
      <c r="A3348" t="s">
        <v>274</v>
      </c>
      <c r="B3348" t="s">
        <v>329</v>
      </c>
      <c r="C3348">
        <v>2411</v>
      </c>
      <c r="D3348">
        <v>12001</v>
      </c>
      <c r="F3348">
        <v>2014</v>
      </c>
      <c r="G3348">
        <v>38</v>
      </c>
      <c r="H3348">
        <v>38</v>
      </c>
      <c r="I3348">
        <v>920</v>
      </c>
      <c r="K3348">
        <v>1.671</v>
      </c>
      <c r="L3348">
        <v>0.20200000000000001</v>
      </c>
      <c r="M3348">
        <v>1340</v>
      </c>
      <c r="N3348">
        <v>8.1100000000000005E-2</v>
      </c>
      <c r="O3348">
        <v>9.9250000000000007</v>
      </c>
      <c r="P3348">
        <v>1.2001999999999999</v>
      </c>
      <c r="Q3348">
        <v>16542.099999999999</v>
      </c>
      <c r="R3348" t="s">
        <v>38</v>
      </c>
      <c r="T3348" t="s">
        <v>28</v>
      </c>
      <c r="Y3348" t="s">
        <v>283</v>
      </c>
    </row>
    <row r="3349" spans="1:25" x14ac:dyDescent="0.45">
      <c r="A3349" t="s">
        <v>274</v>
      </c>
      <c r="B3349" t="s">
        <v>329</v>
      </c>
      <c r="C3349">
        <v>2411</v>
      </c>
      <c r="D3349">
        <v>12001</v>
      </c>
      <c r="F3349">
        <v>2015</v>
      </c>
      <c r="G3349">
        <v>0</v>
      </c>
      <c r="H3349">
        <v>0</v>
      </c>
      <c r="R3349" t="s">
        <v>38</v>
      </c>
      <c r="T3349" t="s">
        <v>28</v>
      </c>
      <c r="Y3349" t="s">
        <v>284</v>
      </c>
    </row>
    <row r="3350" spans="1:25" x14ac:dyDescent="0.45">
      <c r="A3350" t="s">
        <v>274</v>
      </c>
      <c r="B3350" t="s">
        <v>329</v>
      </c>
      <c r="C3350">
        <v>2411</v>
      </c>
      <c r="D3350">
        <v>2</v>
      </c>
      <c r="F3350">
        <v>2009</v>
      </c>
      <c r="G3350">
        <v>242</v>
      </c>
      <c r="H3350">
        <v>231.92</v>
      </c>
      <c r="I3350">
        <v>9232.0499999999993</v>
      </c>
      <c r="K3350">
        <v>9.968</v>
      </c>
      <c r="L3350">
        <v>0.1211</v>
      </c>
      <c r="M3350">
        <v>7868.3609999999999</v>
      </c>
      <c r="N3350">
        <v>6.7599999999999993E-2</v>
      </c>
      <c r="O3350">
        <v>8.7550000000000008</v>
      </c>
      <c r="P3350">
        <v>0.11509999999999999</v>
      </c>
      <c r="Q3350">
        <v>109125.605</v>
      </c>
      <c r="R3350" t="s">
        <v>45</v>
      </c>
      <c r="S3350" t="s">
        <v>34</v>
      </c>
      <c r="T3350" t="s">
        <v>46</v>
      </c>
      <c r="Y3350" t="s">
        <v>107</v>
      </c>
    </row>
    <row r="3351" spans="1:25" x14ac:dyDescent="0.45">
      <c r="A3351" t="s">
        <v>274</v>
      </c>
      <c r="B3351" t="s">
        <v>329</v>
      </c>
      <c r="C3351">
        <v>2411</v>
      </c>
      <c r="D3351">
        <v>2</v>
      </c>
      <c r="F3351">
        <v>2010</v>
      </c>
      <c r="G3351">
        <v>552</v>
      </c>
      <c r="H3351">
        <v>536</v>
      </c>
      <c r="I3351">
        <v>23022.83</v>
      </c>
      <c r="K3351">
        <v>0.223</v>
      </c>
      <c r="L3351">
        <v>2.5999999999999999E-3</v>
      </c>
      <c r="M3351">
        <v>17263.951000000001</v>
      </c>
      <c r="N3351">
        <v>5.9299999999999999E-2</v>
      </c>
      <c r="O3351">
        <v>9.6460000000000008</v>
      </c>
      <c r="P3351">
        <v>5.1999999999999998E-2</v>
      </c>
      <c r="Q3351">
        <v>290149.342</v>
      </c>
      <c r="R3351" t="s">
        <v>45</v>
      </c>
      <c r="S3351" t="s">
        <v>34</v>
      </c>
      <c r="T3351" t="s">
        <v>46</v>
      </c>
      <c r="Y3351" t="s">
        <v>107</v>
      </c>
    </row>
    <row r="3352" spans="1:25" x14ac:dyDescent="0.45">
      <c r="A3352" t="s">
        <v>274</v>
      </c>
      <c r="B3352" t="s">
        <v>329</v>
      </c>
      <c r="C3352">
        <v>2411</v>
      </c>
      <c r="D3352">
        <v>2</v>
      </c>
      <c r="F3352">
        <v>2011</v>
      </c>
      <c r="G3352">
        <v>535</v>
      </c>
      <c r="H3352">
        <v>521.34</v>
      </c>
      <c r="I3352">
        <v>21947.82</v>
      </c>
      <c r="K3352">
        <v>0.09</v>
      </c>
      <c r="L3352">
        <v>1E-3</v>
      </c>
      <c r="M3352">
        <v>17742.851999999999</v>
      </c>
      <c r="N3352">
        <v>5.9200000000000003E-2</v>
      </c>
      <c r="O3352">
        <v>10.029999999999999</v>
      </c>
      <c r="P3352">
        <v>5.3800000000000001E-2</v>
      </c>
      <c r="Q3352">
        <v>298550.701</v>
      </c>
      <c r="R3352" t="s">
        <v>45</v>
      </c>
      <c r="S3352" t="s">
        <v>34</v>
      </c>
      <c r="T3352" t="s">
        <v>46</v>
      </c>
      <c r="Y3352" t="s">
        <v>107</v>
      </c>
    </row>
    <row r="3353" spans="1:25" x14ac:dyDescent="0.45">
      <c r="A3353" t="s">
        <v>274</v>
      </c>
      <c r="B3353" t="s">
        <v>329</v>
      </c>
      <c r="C3353">
        <v>2411</v>
      </c>
      <c r="D3353">
        <v>2</v>
      </c>
      <c r="F3353">
        <v>2012</v>
      </c>
      <c r="G3353">
        <v>602</v>
      </c>
      <c r="H3353">
        <v>583.21</v>
      </c>
      <c r="I3353">
        <v>20348.759999999998</v>
      </c>
      <c r="K3353">
        <v>0.08</v>
      </c>
      <c r="L3353">
        <v>1E-3</v>
      </c>
      <c r="M3353">
        <v>15917.213</v>
      </c>
      <c r="N3353">
        <v>5.9299999999999999E-2</v>
      </c>
      <c r="O3353">
        <v>8.0190000000000001</v>
      </c>
      <c r="P3353">
        <v>4.6199999999999998E-2</v>
      </c>
      <c r="Q3353">
        <v>267833.89</v>
      </c>
      <c r="R3353" t="s">
        <v>45</v>
      </c>
      <c r="S3353" t="s">
        <v>34</v>
      </c>
      <c r="T3353" t="s">
        <v>46</v>
      </c>
      <c r="Y3353" t="s">
        <v>277</v>
      </c>
    </row>
    <row r="3354" spans="1:25" x14ac:dyDescent="0.45">
      <c r="A3354" t="s">
        <v>274</v>
      </c>
      <c r="B3354" t="s">
        <v>329</v>
      </c>
      <c r="C3354">
        <v>2411</v>
      </c>
      <c r="D3354">
        <v>2</v>
      </c>
      <c r="F3354">
        <v>2013</v>
      </c>
      <c r="G3354">
        <v>233</v>
      </c>
      <c r="H3354">
        <v>223.46</v>
      </c>
      <c r="I3354">
        <v>11924.46</v>
      </c>
      <c r="K3354">
        <v>0.04</v>
      </c>
      <c r="L3354">
        <v>1E-3</v>
      </c>
      <c r="M3354">
        <v>7837.1459999999997</v>
      </c>
      <c r="N3354">
        <v>5.9200000000000003E-2</v>
      </c>
      <c r="O3354">
        <v>4.4039999999999999</v>
      </c>
      <c r="P3354">
        <v>5.5399999999999998E-2</v>
      </c>
      <c r="Q3354">
        <v>131866.29</v>
      </c>
      <c r="R3354" t="s">
        <v>45</v>
      </c>
      <c r="S3354" t="s">
        <v>34</v>
      </c>
      <c r="T3354" t="s">
        <v>46</v>
      </c>
      <c r="Y3354" t="s">
        <v>277</v>
      </c>
    </row>
    <row r="3355" spans="1:25" x14ac:dyDescent="0.45">
      <c r="A3355" t="s">
        <v>274</v>
      </c>
      <c r="B3355" t="s">
        <v>329</v>
      </c>
      <c r="C3355">
        <v>2411</v>
      </c>
      <c r="D3355">
        <v>2</v>
      </c>
      <c r="F3355">
        <v>2014</v>
      </c>
      <c r="G3355">
        <v>593</v>
      </c>
      <c r="H3355">
        <v>576.13</v>
      </c>
      <c r="I3355">
        <v>19398.21</v>
      </c>
      <c r="K3355">
        <v>7.2999999999999995E-2</v>
      </c>
      <c r="L3355">
        <v>1E-3</v>
      </c>
      <c r="M3355">
        <v>14494.615</v>
      </c>
      <c r="N3355">
        <v>5.9299999999999999E-2</v>
      </c>
      <c r="O3355">
        <v>11.706</v>
      </c>
      <c r="P3355">
        <v>9.6000000000000002E-2</v>
      </c>
      <c r="Q3355">
        <v>243881.788</v>
      </c>
      <c r="R3355" t="s">
        <v>34</v>
      </c>
      <c r="T3355" t="s">
        <v>46</v>
      </c>
      <c r="Y3355" t="s">
        <v>277</v>
      </c>
    </row>
    <row r="3356" spans="1:25" x14ac:dyDescent="0.45">
      <c r="A3356" t="s">
        <v>274</v>
      </c>
      <c r="B3356" t="s">
        <v>329</v>
      </c>
      <c r="C3356">
        <v>2411</v>
      </c>
      <c r="D3356">
        <v>2</v>
      </c>
      <c r="F3356">
        <v>2015</v>
      </c>
      <c r="G3356">
        <v>170</v>
      </c>
      <c r="H3356">
        <v>154.94999999999999</v>
      </c>
      <c r="I3356">
        <v>4360.24</v>
      </c>
      <c r="K3356">
        <v>1.7000000000000001E-2</v>
      </c>
      <c r="L3356">
        <v>1E-3</v>
      </c>
      <c r="M3356">
        <v>3271.5839999999998</v>
      </c>
      <c r="N3356">
        <v>5.9200000000000003E-2</v>
      </c>
      <c r="O3356">
        <v>14.443</v>
      </c>
      <c r="P3356">
        <v>0.47620000000000001</v>
      </c>
      <c r="Q3356">
        <v>55053.06</v>
      </c>
      <c r="R3356" t="s">
        <v>34</v>
      </c>
      <c r="T3356" t="s">
        <v>46</v>
      </c>
      <c r="Y3356" t="s">
        <v>297</v>
      </c>
    </row>
    <row r="3357" spans="1:25" x14ac:dyDescent="0.45">
      <c r="A3357" t="s">
        <v>274</v>
      </c>
      <c r="B3357" t="s">
        <v>329</v>
      </c>
      <c r="C3357">
        <v>2411</v>
      </c>
      <c r="D3357">
        <v>2</v>
      </c>
      <c r="F3357">
        <v>2016</v>
      </c>
      <c r="G3357">
        <v>575</v>
      </c>
      <c r="H3357">
        <v>559.79</v>
      </c>
      <c r="I3357">
        <v>30096.400000000001</v>
      </c>
      <c r="K3357">
        <v>0.10299999999999999</v>
      </c>
      <c r="L3357">
        <v>1E-3</v>
      </c>
      <c r="M3357">
        <v>20497.909</v>
      </c>
      <c r="N3357">
        <v>5.9200000000000003E-2</v>
      </c>
      <c r="O3357">
        <v>120.726</v>
      </c>
      <c r="P3357">
        <v>0.7</v>
      </c>
      <c r="Q3357">
        <v>344935.41700000002</v>
      </c>
      <c r="R3357" t="s">
        <v>34</v>
      </c>
      <c r="T3357" t="s">
        <v>46</v>
      </c>
      <c r="Y3357" t="s">
        <v>297</v>
      </c>
    </row>
    <row r="3358" spans="1:25" x14ac:dyDescent="0.45">
      <c r="A3358" t="s">
        <v>274</v>
      </c>
      <c r="B3358" t="s">
        <v>329</v>
      </c>
      <c r="C3358">
        <v>2411</v>
      </c>
      <c r="D3358">
        <v>2</v>
      </c>
      <c r="F3358">
        <v>2017</v>
      </c>
      <c r="G3358">
        <v>218</v>
      </c>
      <c r="H3358">
        <v>207.33</v>
      </c>
      <c r="I3358">
        <v>9149.24</v>
      </c>
      <c r="K3358">
        <v>3.3000000000000002E-2</v>
      </c>
      <c r="L3358">
        <v>1E-3</v>
      </c>
      <c r="M3358">
        <v>6528.9359999999997</v>
      </c>
      <c r="N3358">
        <v>5.9200000000000003E-2</v>
      </c>
      <c r="O3358">
        <v>38.451999999999998</v>
      </c>
      <c r="P3358">
        <v>0.7</v>
      </c>
      <c r="Q3358">
        <v>109863.39200000001</v>
      </c>
      <c r="R3358" t="s">
        <v>34</v>
      </c>
      <c r="T3358" t="s">
        <v>46</v>
      </c>
      <c r="Y3358" t="s">
        <v>299</v>
      </c>
    </row>
    <row r="3359" spans="1:25" x14ac:dyDescent="0.45">
      <c r="A3359" t="s">
        <v>274</v>
      </c>
      <c r="B3359" t="s">
        <v>329</v>
      </c>
      <c r="C3359">
        <v>2411</v>
      </c>
      <c r="D3359">
        <v>2</v>
      </c>
      <c r="F3359">
        <v>2018</v>
      </c>
      <c r="G3359">
        <v>0</v>
      </c>
      <c r="H3359">
        <v>0</v>
      </c>
      <c r="R3359" t="s">
        <v>34</v>
      </c>
      <c r="T3359" t="s">
        <v>46</v>
      </c>
      <c r="Y3359" t="s">
        <v>299</v>
      </c>
    </row>
    <row r="3360" spans="1:25" x14ac:dyDescent="0.45">
      <c r="A3360" t="s">
        <v>274</v>
      </c>
      <c r="B3360" t="s">
        <v>329</v>
      </c>
      <c r="C3360">
        <v>2411</v>
      </c>
      <c r="D3360">
        <v>3</v>
      </c>
      <c r="F3360">
        <v>2009</v>
      </c>
      <c r="G3360">
        <v>376</v>
      </c>
      <c r="H3360">
        <v>353.9</v>
      </c>
      <c r="I3360">
        <v>13696.07</v>
      </c>
      <c r="K3360">
        <v>11.954000000000001</v>
      </c>
      <c r="L3360">
        <v>9.2200000000000004E-2</v>
      </c>
      <c r="M3360">
        <v>12675.437</v>
      </c>
      <c r="N3360">
        <v>6.6299999999999998E-2</v>
      </c>
      <c r="O3360">
        <v>13.96</v>
      </c>
      <c r="P3360">
        <v>0.1143</v>
      </c>
      <c r="Q3360">
        <v>184111.644</v>
      </c>
      <c r="R3360" t="s">
        <v>45</v>
      </c>
      <c r="S3360" t="s">
        <v>34</v>
      </c>
      <c r="T3360" t="s">
        <v>46</v>
      </c>
      <c r="Y3360" t="s">
        <v>107</v>
      </c>
    </row>
    <row r="3361" spans="1:25" x14ac:dyDescent="0.45">
      <c r="A3361" t="s">
        <v>274</v>
      </c>
      <c r="B3361" t="s">
        <v>329</v>
      </c>
      <c r="C3361">
        <v>2411</v>
      </c>
      <c r="D3361">
        <v>3</v>
      </c>
      <c r="F3361">
        <v>2010</v>
      </c>
      <c r="G3361">
        <v>749</v>
      </c>
      <c r="H3361">
        <v>705.32</v>
      </c>
      <c r="I3361">
        <v>32501.96</v>
      </c>
      <c r="K3361">
        <v>16.902999999999999</v>
      </c>
      <c r="L3361">
        <v>8.3099999999999993E-2</v>
      </c>
      <c r="M3361">
        <v>24785.91</v>
      </c>
      <c r="N3361">
        <v>6.3899999999999998E-2</v>
      </c>
      <c r="O3361">
        <v>24.57</v>
      </c>
      <c r="P3361">
        <v>0.105</v>
      </c>
      <c r="Q3361">
        <v>403202.685</v>
      </c>
      <c r="R3361" t="s">
        <v>45</v>
      </c>
      <c r="S3361" t="s">
        <v>34</v>
      </c>
      <c r="T3361" t="s">
        <v>46</v>
      </c>
      <c r="Y3361" t="s">
        <v>107</v>
      </c>
    </row>
    <row r="3362" spans="1:25" x14ac:dyDescent="0.45">
      <c r="A3362" t="s">
        <v>274</v>
      </c>
      <c r="B3362" t="s">
        <v>329</v>
      </c>
      <c r="C3362">
        <v>2411</v>
      </c>
      <c r="D3362">
        <v>3</v>
      </c>
      <c r="F3362">
        <v>2011</v>
      </c>
      <c r="G3362">
        <v>481</v>
      </c>
      <c r="H3362">
        <v>450.9</v>
      </c>
      <c r="I3362">
        <v>23246.49</v>
      </c>
      <c r="K3362">
        <v>0.109</v>
      </c>
      <c r="L3362">
        <v>4.0000000000000001E-3</v>
      </c>
      <c r="M3362">
        <v>16628.5</v>
      </c>
      <c r="N3362">
        <v>6.0499999999999998E-2</v>
      </c>
      <c r="O3362">
        <v>9.67</v>
      </c>
      <c r="P3362">
        <v>6.2799999999999995E-2</v>
      </c>
      <c r="Q3362">
        <v>277003.86099999998</v>
      </c>
      <c r="R3362" t="s">
        <v>45</v>
      </c>
      <c r="S3362" t="s">
        <v>34</v>
      </c>
      <c r="T3362" t="s">
        <v>46</v>
      </c>
      <c r="Y3362" t="s">
        <v>107</v>
      </c>
    </row>
    <row r="3363" spans="1:25" x14ac:dyDescent="0.45">
      <c r="A3363" t="s">
        <v>274</v>
      </c>
      <c r="B3363" t="s">
        <v>329</v>
      </c>
      <c r="C3363">
        <v>2411</v>
      </c>
      <c r="D3363">
        <v>3</v>
      </c>
      <c r="F3363">
        <v>2012</v>
      </c>
      <c r="G3363">
        <v>291</v>
      </c>
      <c r="H3363">
        <v>272.23</v>
      </c>
      <c r="I3363">
        <v>8806.68</v>
      </c>
      <c r="K3363">
        <v>0.04</v>
      </c>
      <c r="L3363">
        <v>6.9999999999999999E-4</v>
      </c>
      <c r="M3363">
        <v>7971.1239999999998</v>
      </c>
      <c r="N3363">
        <v>6.3899999999999998E-2</v>
      </c>
      <c r="O3363">
        <v>4.4720000000000004</v>
      </c>
      <c r="P3363">
        <v>5.5100000000000003E-2</v>
      </c>
      <c r="Q3363">
        <v>132196.25</v>
      </c>
      <c r="R3363" t="s">
        <v>45</v>
      </c>
      <c r="S3363" t="s">
        <v>34</v>
      </c>
      <c r="T3363" t="s">
        <v>46</v>
      </c>
      <c r="Y3363" t="s">
        <v>277</v>
      </c>
    </row>
    <row r="3364" spans="1:25" x14ac:dyDescent="0.45">
      <c r="A3364" t="s">
        <v>274</v>
      </c>
      <c r="B3364" t="s">
        <v>329</v>
      </c>
      <c r="C3364">
        <v>2411</v>
      </c>
      <c r="D3364">
        <v>3</v>
      </c>
      <c r="F3364">
        <v>2013</v>
      </c>
      <c r="G3364">
        <v>90</v>
      </c>
      <c r="H3364">
        <v>77.91</v>
      </c>
      <c r="I3364">
        <v>2794.73</v>
      </c>
      <c r="K3364">
        <v>1.2E-2</v>
      </c>
      <c r="L3364">
        <v>8.0000000000000004E-4</v>
      </c>
      <c r="M3364">
        <v>2287.491</v>
      </c>
      <c r="N3364">
        <v>5.0799999999999998E-2</v>
      </c>
      <c r="O3364">
        <v>1.353</v>
      </c>
      <c r="P3364">
        <v>5.0099999999999999E-2</v>
      </c>
      <c r="Q3364">
        <v>39594.78</v>
      </c>
      <c r="R3364" t="s">
        <v>45</v>
      </c>
      <c r="S3364" t="s">
        <v>34</v>
      </c>
      <c r="T3364" t="s">
        <v>46</v>
      </c>
      <c r="Y3364" t="s">
        <v>277</v>
      </c>
    </row>
    <row r="3365" spans="1:25" x14ac:dyDescent="0.45">
      <c r="A3365" t="s">
        <v>274</v>
      </c>
      <c r="B3365" t="s">
        <v>329</v>
      </c>
      <c r="C3365">
        <v>2411</v>
      </c>
      <c r="D3365">
        <v>3</v>
      </c>
      <c r="F3365">
        <v>2014</v>
      </c>
      <c r="G3365">
        <v>212</v>
      </c>
      <c r="H3365">
        <v>197.87</v>
      </c>
      <c r="I3365">
        <v>6482.33</v>
      </c>
      <c r="K3365">
        <v>0.495</v>
      </c>
      <c r="L3365">
        <v>0.1236</v>
      </c>
      <c r="M3365">
        <v>5237.7129999999997</v>
      </c>
      <c r="N3365">
        <v>5.3900000000000003E-2</v>
      </c>
      <c r="O3365">
        <v>2.39</v>
      </c>
      <c r="P3365">
        <v>3.73E-2</v>
      </c>
      <c r="Q3365">
        <v>89986.6</v>
      </c>
      <c r="R3365" t="s">
        <v>34</v>
      </c>
      <c r="T3365" t="s">
        <v>46</v>
      </c>
      <c r="Y3365" t="s">
        <v>277</v>
      </c>
    </row>
    <row r="3366" spans="1:25" x14ac:dyDescent="0.45">
      <c r="A3366" t="s">
        <v>274</v>
      </c>
      <c r="B3366" t="s">
        <v>329</v>
      </c>
      <c r="C3366">
        <v>2411</v>
      </c>
      <c r="D3366">
        <v>3</v>
      </c>
      <c r="F3366">
        <v>2015</v>
      </c>
      <c r="G3366">
        <v>94</v>
      </c>
      <c r="H3366">
        <v>85.31</v>
      </c>
      <c r="I3366">
        <v>2608.08</v>
      </c>
      <c r="K3366">
        <v>8.9999999999999993E-3</v>
      </c>
      <c r="L3366">
        <v>5.0000000000000001E-4</v>
      </c>
      <c r="M3366">
        <v>2004.52</v>
      </c>
      <c r="N3366">
        <v>6.3500000000000001E-2</v>
      </c>
      <c r="O3366">
        <v>0.82799999999999996</v>
      </c>
      <c r="P3366">
        <v>3.4299999999999997E-2</v>
      </c>
      <c r="Q3366">
        <v>32579.435000000001</v>
      </c>
      <c r="R3366" t="s">
        <v>34</v>
      </c>
      <c r="T3366" t="s">
        <v>46</v>
      </c>
      <c r="Y3366" t="s">
        <v>297</v>
      </c>
    </row>
    <row r="3367" spans="1:25" x14ac:dyDescent="0.45">
      <c r="A3367" t="s">
        <v>274</v>
      </c>
      <c r="B3367" t="s">
        <v>329</v>
      </c>
      <c r="C3367">
        <v>2411</v>
      </c>
      <c r="D3367">
        <v>3</v>
      </c>
      <c r="F3367">
        <v>2016</v>
      </c>
      <c r="G3367">
        <v>405</v>
      </c>
      <c r="H3367">
        <v>370.6</v>
      </c>
      <c r="I3367">
        <v>19459.86</v>
      </c>
      <c r="K3367">
        <v>6.8000000000000005E-2</v>
      </c>
      <c r="L3367">
        <v>6.9999999999999999E-4</v>
      </c>
      <c r="M3367">
        <v>13357.067999999999</v>
      </c>
      <c r="N3367">
        <v>7.3999999999999996E-2</v>
      </c>
      <c r="O3367">
        <v>5.82</v>
      </c>
      <c r="P3367">
        <v>4.1099999999999998E-2</v>
      </c>
      <c r="Q3367">
        <v>226362.576</v>
      </c>
      <c r="R3367" t="s">
        <v>34</v>
      </c>
      <c r="T3367" t="s">
        <v>46</v>
      </c>
      <c r="Y3367" t="s">
        <v>297</v>
      </c>
    </row>
    <row r="3368" spans="1:25" x14ac:dyDescent="0.45">
      <c r="A3368" t="s">
        <v>274</v>
      </c>
      <c r="B3368" t="s">
        <v>329</v>
      </c>
      <c r="C3368">
        <v>2411</v>
      </c>
      <c r="D3368">
        <v>3</v>
      </c>
      <c r="F3368">
        <v>2017</v>
      </c>
      <c r="G3368">
        <v>237</v>
      </c>
      <c r="H3368">
        <v>224.41</v>
      </c>
      <c r="I3368">
        <v>10260.18</v>
      </c>
      <c r="K3368">
        <v>0.04</v>
      </c>
      <c r="L3368">
        <v>8.0000000000000004E-4</v>
      </c>
      <c r="M3368">
        <v>7643.8419999999996</v>
      </c>
      <c r="N3368">
        <v>6.0600000000000001E-2</v>
      </c>
      <c r="O3368">
        <v>3.0819999999999999</v>
      </c>
      <c r="P3368">
        <v>3.78E-2</v>
      </c>
      <c r="Q3368">
        <v>132916.70199999999</v>
      </c>
      <c r="R3368" t="s">
        <v>34</v>
      </c>
      <c r="T3368" t="s">
        <v>46</v>
      </c>
      <c r="Y3368" t="s">
        <v>299</v>
      </c>
    </row>
    <row r="3369" spans="1:25" x14ac:dyDescent="0.45">
      <c r="A3369" t="s">
        <v>274</v>
      </c>
      <c r="B3369" t="s">
        <v>329</v>
      </c>
      <c r="C3369">
        <v>2411</v>
      </c>
      <c r="D3369">
        <v>3</v>
      </c>
      <c r="F3369">
        <v>2018</v>
      </c>
      <c r="G3369">
        <v>0</v>
      </c>
      <c r="H3369">
        <v>0</v>
      </c>
      <c r="R3369" t="s">
        <v>34</v>
      </c>
      <c r="T3369" t="s">
        <v>46</v>
      </c>
      <c r="Y3369" t="s">
        <v>299</v>
      </c>
    </row>
    <row r="3370" spans="1:25" x14ac:dyDescent="0.45">
      <c r="A3370" t="s">
        <v>274</v>
      </c>
      <c r="B3370" t="s">
        <v>329</v>
      </c>
      <c r="C3370">
        <v>2411</v>
      </c>
      <c r="D3370">
        <v>4</v>
      </c>
      <c r="F3370">
        <v>2009</v>
      </c>
      <c r="G3370">
        <v>552</v>
      </c>
      <c r="H3370">
        <v>526.15</v>
      </c>
      <c r="I3370">
        <v>15167.81</v>
      </c>
      <c r="K3370">
        <v>16.096</v>
      </c>
      <c r="L3370">
        <v>7.7799999999999994E-2</v>
      </c>
      <c r="M3370">
        <v>14052.775</v>
      </c>
      <c r="N3370">
        <v>6.6400000000000001E-2</v>
      </c>
      <c r="O3370">
        <v>14.503</v>
      </c>
      <c r="P3370">
        <v>8.7499999999999994E-2</v>
      </c>
      <c r="Q3370">
        <v>207191.18400000001</v>
      </c>
      <c r="R3370" t="s">
        <v>45</v>
      </c>
      <c r="S3370" t="s">
        <v>34</v>
      </c>
      <c r="T3370" t="s">
        <v>46</v>
      </c>
      <c r="Y3370" t="s">
        <v>107</v>
      </c>
    </row>
    <row r="3371" spans="1:25" x14ac:dyDescent="0.45">
      <c r="A3371" t="s">
        <v>274</v>
      </c>
      <c r="B3371" t="s">
        <v>329</v>
      </c>
      <c r="C3371">
        <v>2411</v>
      </c>
      <c r="D3371">
        <v>4</v>
      </c>
      <c r="F3371">
        <v>2010</v>
      </c>
      <c r="G3371">
        <v>539</v>
      </c>
      <c r="H3371">
        <v>504.74</v>
      </c>
      <c r="I3371">
        <v>21285.38</v>
      </c>
      <c r="K3371">
        <v>14.846</v>
      </c>
      <c r="L3371">
        <v>0.28149999999999997</v>
      </c>
      <c r="M3371">
        <v>18192.171999999999</v>
      </c>
      <c r="N3371">
        <v>6.9500000000000006E-2</v>
      </c>
      <c r="O3371">
        <v>20.675000000000001</v>
      </c>
      <c r="P3371">
        <v>0.1056</v>
      </c>
      <c r="Q3371">
        <v>299956.44900000002</v>
      </c>
      <c r="R3371" t="s">
        <v>45</v>
      </c>
      <c r="S3371" t="s">
        <v>34</v>
      </c>
      <c r="T3371" t="s">
        <v>46</v>
      </c>
      <c r="Y3371" t="s">
        <v>107</v>
      </c>
    </row>
    <row r="3372" spans="1:25" x14ac:dyDescent="0.45">
      <c r="A3372" t="s">
        <v>274</v>
      </c>
      <c r="B3372" t="s">
        <v>329</v>
      </c>
      <c r="C3372">
        <v>2411</v>
      </c>
      <c r="D3372">
        <v>4</v>
      </c>
      <c r="F3372">
        <v>2011</v>
      </c>
      <c r="G3372">
        <v>480</v>
      </c>
      <c r="H3372">
        <v>452.69</v>
      </c>
      <c r="I3372">
        <v>21126.75</v>
      </c>
      <c r="K3372">
        <v>0.71199999999999997</v>
      </c>
      <c r="L3372">
        <v>1.4262999999999999</v>
      </c>
      <c r="M3372">
        <v>15194.495000000001</v>
      </c>
      <c r="N3372">
        <v>7.1599999999999997E-2</v>
      </c>
      <c r="O3372">
        <v>11.689</v>
      </c>
      <c r="P3372">
        <v>6.3E-2</v>
      </c>
      <c r="Q3372">
        <v>265047.12900000002</v>
      </c>
      <c r="R3372" t="s">
        <v>45</v>
      </c>
      <c r="S3372" t="s">
        <v>34</v>
      </c>
      <c r="T3372" t="s">
        <v>46</v>
      </c>
      <c r="Y3372" t="s">
        <v>107</v>
      </c>
    </row>
    <row r="3373" spans="1:25" x14ac:dyDescent="0.45">
      <c r="A3373" t="s">
        <v>274</v>
      </c>
      <c r="B3373" t="s">
        <v>329</v>
      </c>
      <c r="C3373">
        <v>2411</v>
      </c>
      <c r="D3373">
        <v>4</v>
      </c>
      <c r="F3373">
        <v>2012</v>
      </c>
      <c r="G3373">
        <v>657</v>
      </c>
      <c r="H3373">
        <v>631.63</v>
      </c>
      <c r="I3373">
        <v>22840.97</v>
      </c>
      <c r="K3373">
        <v>0.26700000000000002</v>
      </c>
      <c r="L3373">
        <v>1.4E-3</v>
      </c>
      <c r="M3373">
        <v>19206.575000000001</v>
      </c>
      <c r="N3373">
        <v>5.3499999999999999E-2</v>
      </c>
      <c r="O3373">
        <v>14.794</v>
      </c>
      <c r="P3373">
        <v>6.0999999999999999E-2</v>
      </c>
      <c r="Q3373">
        <v>343393.78600000002</v>
      </c>
      <c r="R3373" t="s">
        <v>45</v>
      </c>
      <c r="S3373" t="s">
        <v>34</v>
      </c>
      <c r="T3373" t="s">
        <v>46</v>
      </c>
      <c r="Y3373" t="s">
        <v>277</v>
      </c>
    </row>
    <row r="3374" spans="1:25" x14ac:dyDescent="0.45">
      <c r="A3374" t="s">
        <v>274</v>
      </c>
      <c r="B3374" t="s">
        <v>329</v>
      </c>
      <c r="C3374">
        <v>2411</v>
      </c>
      <c r="D3374">
        <v>4</v>
      </c>
      <c r="F3374">
        <v>2013</v>
      </c>
      <c r="G3374">
        <v>44</v>
      </c>
      <c r="H3374">
        <v>35.270000000000003</v>
      </c>
      <c r="I3374">
        <v>1124.51</v>
      </c>
      <c r="K3374">
        <v>0.12</v>
      </c>
      <c r="L3374">
        <v>6.7836999999999996</v>
      </c>
      <c r="M3374">
        <v>954.38499999999999</v>
      </c>
      <c r="N3374">
        <v>0.27429999999999999</v>
      </c>
      <c r="O3374">
        <v>0.73299999999999998</v>
      </c>
      <c r="P3374">
        <v>5.1200000000000002E-2</v>
      </c>
      <c r="Q3374">
        <v>15473.75</v>
      </c>
      <c r="R3374" t="s">
        <v>45</v>
      </c>
      <c r="S3374" t="s">
        <v>34</v>
      </c>
      <c r="T3374" t="s">
        <v>46</v>
      </c>
      <c r="Y3374" t="s">
        <v>277</v>
      </c>
    </row>
    <row r="3375" spans="1:25" x14ac:dyDescent="0.45">
      <c r="A3375" t="s">
        <v>274</v>
      </c>
      <c r="B3375" t="s">
        <v>329</v>
      </c>
      <c r="C3375">
        <v>2411</v>
      </c>
      <c r="D3375">
        <v>4</v>
      </c>
      <c r="F3375">
        <v>2014</v>
      </c>
      <c r="G3375">
        <v>254</v>
      </c>
      <c r="H3375">
        <v>236.49</v>
      </c>
      <c r="I3375">
        <v>8831.83</v>
      </c>
      <c r="K3375">
        <v>1.415</v>
      </c>
      <c r="L3375">
        <v>0.13389999999999999</v>
      </c>
      <c r="M3375">
        <v>7722.973</v>
      </c>
      <c r="N3375">
        <v>5.96E-2</v>
      </c>
      <c r="O3375">
        <v>5.2119999999999997</v>
      </c>
      <c r="P3375">
        <v>5.7299999999999997E-2</v>
      </c>
      <c r="Q3375">
        <v>130851.577</v>
      </c>
      <c r="R3375" t="s">
        <v>34</v>
      </c>
      <c r="T3375" t="s">
        <v>46</v>
      </c>
      <c r="Y3375" t="s">
        <v>277</v>
      </c>
    </row>
    <row r="3376" spans="1:25" x14ac:dyDescent="0.45">
      <c r="A3376" t="s">
        <v>274</v>
      </c>
      <c r="B3376" t="s">
        <v>329</v>
      </c>
      <c r="C3376">
        <v>2411</v>
      </c>
      <c r="D3376">
        <v>4</v>
      </c>
      <c r="F3376">
        <v>2015</v>
      </c>
      <c r="G3376">
        <v>123</v>
      </c>
      <c r="H3376">
        <v>115.01</v>
      </c>
      <c r="I3376">
        <v>3762.96</v>
      </c>
      <c r="K3376">
        <v>1.7999999999999999E-2</v>
      </c>
      <c r="L3376">
        <v>8.0000000000000004E-4</v>
      </c>
      <c r="M3376">
        <v>3308.442</v>
      </c>
      <c r="N3376">
        <v>9.2200000000000004E-2</v>
      </c>
      <c r="O3376">
        <v>1.641</v>
      </c>
      <c r="P3376">
        <v>4.2599999999999999E-2</v>
      </c>
      <c r="Q3376">
        <v>56231.665999999997</v>
      </c>
      <c r="R3376" t="s">
        <v>34</v>
      </c>
      <c r="T3376" t="s">
        <v>46</v>
      </c>
      <c r="Y3376" t="s">
        <v>297</v>
      </c>
    </row>
    <row r="3377" spans="1:25" x14ac:dyDescent="0.45">
      <c r="A3377" t="s">
        <v>274</v>
      </c>
      <c r="B3377" t="s">
        <v>329</v>
      </c>
      <c r="C3377">
        <v>2411</v>
      </c>
      <c r="D3377">
        <v>4</v>
      </c>
      <c r="F3377">
        <v>2016</v>
      </c>
      <c r="G3377">
        <v>424</v>
      </c>
      <c r="H3377">
        <v>400.79</v>
      </c>
      <c r="I3377">
        <v>17409.68</v>
      </c>
      <c r="K3377">
        <v>7.4999999999999997E-2</v>
      </c>
      <c r="L3377">
        <v>8.0000000000000004E-4</v>
      </c>
      <c r="M3377">
        <v>14134.092000000001</v>
      </c>
      <c r="N3377">
        <v>8.2600000000000007E-2</v>
      </c>
      <c r="O3377">
        <v>6.7409999999999997</v>
      </c>
      <c r="P3377">
        <v>0.04</v>
      </c>
      <c r="Q3377">
        <v>248784.17300000001</v>
      </c>
      <c r="R3377" t="s">
        <v>34</v>
      </c>
      <c r="T3377" t="s">
        <v>46</v>
      </c>
      <c r="Y3377" t="s">
        <v>297</v>
      </c>
    </row>
    <row r="3378" spans="1:25" x14ac:dyDescent="0.45">
      <c r="A3378" t="s">
        <v>274</v>
      </c>
      <c r="B3378" t="s">
        <v>329</v>
      </c>
      <c r="C3378">
        <v>2411</v>
      </c>
      <c r="D3378">
        <v>4</v>
      </c>
      <c r="F3378">
        <v>2017</v>
      </c>
      <c r="G3378">
        <v>237</v>
      </c>
      <c r="H3378">
        <v>226.97</v>
      </c>
      <c r="I3378">
        <v>8330.64</v>
      </c>
      <c r="K3378">
        <v>3.5999999999999997E-2</v>
      </c>
      <c r="L3378">
        <v>8.0000000000000004E-4</v>
      </c>
      <c r="M3378">
        <v>6654.7139999999999</v>
      </c>
      <c r="N3378">
        <v>5.7599999999999998E-2</v>
      </c>
      <c r="O3378">
        <v>2.7679999999999998</v>
      </c>
      <c r="P3378">
        <v>3.6900000000000002E-2</v>
      </c>
      <c r="Q3378">
        <v>117622.033</v>
      </c>
      <c r="R3378" t="s">
        <v>34</v>
      </c>
      <c r="T3378" t="s">
        <v>46</v>
      </c>
      <c r="Y3378" t="s">
        <v>299</v>
      </c>
    </row>
    <row r="3379" spans="1:25" x14ac:dyDescent="0.45">
      <c r="A3379" t="s">
        <v>274</v>
      </c>
      <c r="B3379" t="s">
        <v>329</v>
      </c>
      <c r="C3379">
        <v>2411</v>
      </c>
      <c r="D3379">
        <v>4</v>
      </c>
      <c r="F3379">
        <v>2018</v>
      </c>
      <c r="G3379">
        <v>0</v>
      </c>
      <c r="H3379">
        <v>0</v>
      </c>
      <c r="R3379" t="s">
        <v>34</v>
      </c>
      <c r="T3379" t="s">
        <v>46</v>
      </c>
      <c r="Y3379" t="s">
        <v>299</v>
      </c>
    </row>
    <row r="3380" spans="1:25" x14ac:dyDescent="0.45">
      <c r="A3380" t="s">
        <v>274</v>
      </c>
      <c r="B3380" t="s">
        <v>329</v>
      </c>
      <c r="C3380">
        <v>2411</v>
      </c>
      <c r="D3380">
        <v>7</v>
      </c>
      <c r="F3380">
        <v>2018</v>
      </c>
      <c r="G3380">
        <v>3862</v>
      </c>
      <c r="H3380">
        <v>3853.77</v>
      </c>
      <c r="I3380">
        <v>1811312.85</v>
      </c>
      <c r="K3380">
        <v>3.1539999999999999</v>
      </c>
      <c r="L3380">
        <v>1E-3</v>
      </c>
      <c r="M3380">
        <v>624761.34499999997</v>
      </c>
      <c r="N3380">
        <v>5.8999999999999997E-2</v>
      </c>
      <c r="O3380">
        <v>30.446999999999999</v>
      </c>
      <c r="P3380">
        <v>5.8999999999999999E-3</v>
      </c>
      <c r="Q3380">
        <v>10512851.098999999</v>
      </c>
      <c r="R3380" t="s">
        <v>34</v>
      </c>
      <c r="S3380" t="s">
        <v>38</v>
      </c>
      <c r="T3380" t="s">
        <v>330</v>
      </c>
      <c r="V3380" t="s">
        <v>228</v>
      </c>
      <c r="Y3380" t="s">
        <v>299</v>
      </c>
    </row>
    <row r="3381" spans="1:25" x14ac:dyDescent="0.45">
      <c r="A3381" t="s">
        <v>274</v>
      </c>
      <c r="B3381" t="s">
        <v>329</v>
      </c>
      <c r="C3381">
        <v>2411</v>
      </c>
      <c r="D3381">
        <v>7</v>
      </c>
      <c r="F3381">
        <v>2019</v>
      </c>
      <c r="G3381">
        <v>7594</v>
      </c>
      <c r="H3381">
        <v>7567.76</v>
      </c>
      <c r="I3381">
        <v>3423193.86</v>
      </c>
      <c r="K3381">
        <v>6.8150000000000004</v>
      </c>
      <c r="L3381">
        <v>1E-3</v>
      </c>
      <c r="M3381">
        <v>1349945.0630000001</v>
      </c>
      <c r="N3381">
        <v>5.91E-2</v>
      </c>
      <c r="O3381">
        <v>73.046999999999997</v>
      </c>
      <c r="P3381">
        <v>6.7999999999999996E-3</v>
      </c>
      <c r="Q3381">
        <v>22679368.995000001</v>
      </c>
      <c r="R3381" t="s">
        <v>34</v>
      </c>
      <c r="S3381" t="s">
        <v>38</v>
      </c>
      <c r="T3381" t="s">
        <v>89</v>
      </c>
      <c r="V3381" t="s">
        <v>228</v>
      </c>
      <c r="Y3381" t="s">
        <v>299</v>
      </c>
    </row>
    <row r="3382" spans="1:25" x14ac:dyDescent="0.45">
      <c r="A3382" t="s">
        <v>274</v>
      </c>
      <c r="B3382" t="s">
        <v>329</v>
      </c>
      <c r="C3382">
        <v>2411</v>
      </c>
      <c r="D3382">
        <v>7</v>
      </c>
      <c r="F3382">
        <v>2020</v>
      </c>
      <c r="G3382">
        <v>8146</v>
      </c>
      <c r="H3382">
        <v>8139.09</v>
      </c>
      <c r="I3382">
        <v>3786335.13</v>
      </c>
      <c r="K3382">
        <v>7.5010000000000003</v>
      </c>
      <c r="L3382">
        <v>1E-3</v>
      </c>
      <c r="M3382">
        <v>1485966.328</v>
      </c>
      <c r="N3382">
        <v>5.91E-2</v>
      </c>
      <c r="O3382">
        <v>77.132000000000005</v>
      </c>
      <c r="P3382">
        <v>6.1999999999999998E-3</v>
      </c>
      <c r="Q3382">
        <v>24978556.541999999</v>
      </c>
      <c r="R3382" t="s">
        <v>34</v>
      </c>
      <c r="S3382" t="s">
        <v>38</v>
      </c>
      <c r="T3382" t="s">
        <v>89</v>
      </c>
      <c r="V3382" t="s">
        <v>228</v>
      </c>
      <c r="Y3382" t="s">
        <v>147</v>
      </c>
    </row>
    <row r="3383" spans="1:25" x14ac:dyDescent="0.45">
      <c r="A3383" t="s">
        <v>274</v>
      </c>
      <c r="B3383" t="s">
        <v>329</v>
      </c>
      <c r="C3383">
        <v>2411</v>
      </c>
      <c r="D3383">
        <v>7</v>
      </c>
      <c r="F3383">
        <v>2021</v>
      </c>
      <c r="G3383">
        <v>7999</v>
      </c>
      <c r="H3383">
        <v>7985.07</v>
      </c>
      <c r="I3383">
        <v>3449404.02</v>
      </c>
      <c r="K3383">
        <v>6.907</v>
      </c>
      <c r="L3383">
        <v>1E-3</v>
      </c>
      <c r="M3383">
        <v>1368205.08</v>
      </c>
      <c r="N3383">
        <v>5.8999999999999997E-2</v>
      </c>
      <c r="O3383">
        <v>70.215999999999994</v>
      </c>
      <c r="P3383">
        <v>6.1999999999999998E-3</v>
      </c>
      <c r="Q3383">
        <v>23022601.300999999</v>
      </c>
      <c r="R3383" t="s">
        <v>34</v>
      </c>
      <c r="S3383" t="s">
        <v>38</v>
      </c>
      <c r="T3383" t="s">
        <v>89</v>
      </c>
      <c r="V3383" t="s">
        <v>228</v>
      </c>
      <c r="Y3383" t="s">
        <v>152</v>
      </c>
    </row>
    <row r="3384" spans="1:25" x14ac:dyDescent="0.45">
      <c r="A3384" t="s">
        <v>274</v>
      </c>
      <c r="B3384" t="s">
        <v>329</v>
      </c>
      <c r="C3384">
        <v>2411</v>
      </c>
      <c r="D3384">
        <v>7</v>
      </c>
      <c r="F3384">
        <v>2022</v>
      </c>
      <c r="G3384">
        <v>6539</v>
      </c>
      <c r="H3384">
        <v>6510.05</v>
      </c>
      <c r="I3384">
        <v>2792525.33</v>
      </c>
      <c r="K3384">
        <v>5.5389999999999997</v>
      </c>
      <c r="L3384">
        <v>1E-3</v>
      </c>
      <c r="M3384">
        <v>1097215.9369999999</v>
      </c>
      <c r="N3384">
        <v>5.8999999999999997E-2</v>
      </c>
      <c r="O3384">
        <v>57.469000000000001</v>
      </c>
      <c r="P3384">
        <v>6.4999999999999997E-3</v>
      </c>
      <c r="Q3384">
        <v>18451195.874000002</v>
      </c>
      <c r="R3384" t="s">
        <v>34</v>
      </c>
      <c r="S3384" t="s">
        <v>38</v>
      </c>
      <c r="T3384" t="s">
        <v>89</v>
      </c>
      <c r="V3384" t="s">
        <v>228</v>
      </c>
      <c r="Y3384" t="s">
        <v>152</v>
      </c>
    </row>
    <row r="3385" spans="1:25" x14ac:dyDescent="0.45">
      <c r="A3385" t="s">
        <v>274</v>
      </c>
      <c r="B3385" t="s">
        <v>329</v>
      </c>
      <c r="C3385">
        <v>2411</v>
      </c>
      <c r="D3385">
        <v>7</v>
      </c>
      <c r="F3385">
        <v>2023</v>
      </c>
      <c r="G3385">
        <v>7734</v>
      </c>
      <c r="H3385">
        <v>7716.19</v>
      </c>
      <c r="I3385">
        <v>3351747.81</v>
      </c>
      <c r="K3385">
        <v>6.673</v>
      </c>
      <c r="L3385">
        <v>1E-3</v>
      </c>
      <c r="M3385">
        <v>1321921.1140000001</v>
      </c>
      <c r="N3385">
        <v>5.91E-2</v>
      </c>
      <c r="O3385">
        <v>68.662000000000006</v>
      </c>
      <c r="P3385">
        <v>6.3E-3</v>
      </c>
      <c r="Q3385">
        <v>22225226.030999999</v>
      </c>
      <c r="R3385" t="s">
        <v>34</v>
      </c>
      <c r="S3385" t="s">
        <v>38</v>
      </c>
      <c r="T3385" t="s">
        <v>89</v>
      </c>
      <c r="V3385" t="s">
        <v>228</v>
      </c>
      <c r="Y3385" t="s">
        <v>152</v>
      </c>
    </row>
    <row r="3386" spans="1:25" x14ac:dyDescent="0.45">
      <c r="A3386" t="s">
        <v>274</v>
      </c>
      <c r="B3386" t="s">
        <v>329</v>
      </c>
      <c r="C3386">
        <v>2411</v>
      </c>
      <c r="D3386">
        <v>7</v>
      </c>
      <c r="F3386">
        <v>2024</v>
      </c>
      <c r="G3386">
        <v>3009</v>
      </c>
      <c r="H3386">
        <v>3002.68</v>
      </c>
      <c r="I3386">
        <v>1212967.3500000001</v>
      </c>
      <c r="K3386">
        <v>2.4409999999999998</v>
      </c>
      <c r="L3386">
        <v>1E-3</v>
      </c>
      <c r="M3386">
        <v>483457.91700000002</v>
      </c>
      <c r="N3386">
        <v>5.8999999999999997E-2</v>
      </c>
      <c r="O3386">
        <v>25.667000000000002</v>
      </c>
      <c r="P3386">
        <v>6.4000000000000003E-3</v>
      </c>
      <c r="Q3386">
        <v>8133904.9970000004</v>
      </c>
      <c r="R3386" t="s">
        <v>34</v>
      </c>
      <c r="S3386" t="s">
        <v>38</v>
      </c>
      <c r="T3386" t="s">
        <v>89</v>
      </c>
      <c r="V3386" t="s">
        <v>228</v>
      </c>
      <c r="Y3386" t="s">
        <v>152</v>
      </c>
    </row>
    <row r="3387" spans="1:25" x14ac:dyDescent="0.45">
      <c r="A3387" t="s">
        <v>274</v>
      </c>
      <c r="B3387" t="s">
        <v>331</v>
      </c>
      <c r="C3387">
        <v>2434</v>
      </c>
      <c r="D3387">
        <v>5001</v>
      </c>
      <c r="F3387">
        <v>2009</v>
      </c>
      <c r="G3387">
        <v>257</v>
      </c>
      <c r="H3387">
        <v>248.57</v>
      </c>
      <c r="I3387">
        <v>2422.98</v>
      </c>
      <c r="O3387">
        <v>6.9169999999999998</v>
      </c>
      <c r="P3387">
        <v>0.23830000000000001</v>
      </c>
      <c r="Q3387">
        <v>50621.194000000003</v>
      </c>
      <c r="R3387" t="s">
        <v>45</v>
      </c>
      <c r="S3387" t="s">
        <v>38</v>
      </c>
      <c r="T3387" t="s">
        <v>63</v>
      </c>
      <c r="V3387" t="s">
        <v>109</v>
      </c>
      <c r="Y3387" t="s">
        <v>30</v>
      </c>
    </row>
    <row r="3388" spans="1:25" x14ac:dyDescent="0.45">
      <c r="A3388" t="s">
        <v>274</v>
      </c>
      <c r="B3388" t="s">
        <v>331</v>
      </c>
      <c r="C3388">
        <v>2434</v>
      </c>
      <c r="D3388">
        <v>5001</v>
      </c>
      <c r="F3388">
        <v>2010</v>
      </c>
      <c r="G3388">
        <v>77</v>
      </c>
      <c r="H3388">
        <v>76.349999999999994</v>
      </c>
      <c r="I3388">
        <v>451.4</v>
      </c>
      <c r="O3388">
        <v>1.3660000000000001</v>
      </c>
      <c r="P3388">
        <v>0.20880000000000001</v>
      </c>
      <c r="Q3388">
        <v>10911.396000000001</v>
      </c>
      <c r="R3388" t="s">
        <v>45</v>
      </c>
      <c r="S3388" t="s">
        <v>38</v>
      </c>
      <c r="T3388" t="s">
        <v>63</v>
      </c>
      <c r="V3388" t="s">
        <v>109</v>
      </c>
      <c r="Y3388" t="s">
        <v>30</v>
      </c>
    </row>
    <row r="3389" spans="1:25" x14ac:dyDescent="0.45">
      <c r="A3389" t="s">
        <v>274</v>
      </c>
      <c r="B3389" t="s">
        <v>331</v>
      </c>
      <c r="C3389">
        <v>2434</v>
      </c>
      <c r="D3389">
        <v>5001</v>
      </c>
      <c r="F3389">
        <v>2011</v>
      </c>
      <c r="G3389">
        <v>0</v>
      </c>
      <c r="H3389">
        <v>0</v>
      </c>
      <c r="R3389" t="s">
        <v>45</v>
      </c>
      <c r="S3389" t="s">
        <v>38</v>
      </c>
      <c r="T3389" t="s">
        <v>63</v>
      </c>
      <c r="V3389" t="s">
        <v>109</v>
      </c>
    </row>
    <row r="3390" spans="1:25" x14ac:dyDescent="0.45">
      <c r="A3390" t="s">
        <v>274</v>
      </c>
      <c r="B3390" t="s">
        <v>331</v>
      </c>
      <c r="C3390">
        <v>2434</v>
      </c>
      <c r="D3390">
        <v>6001</v>
      </c>
      <c r="F3390">
        <v>2009</v>
      </c>
      <c r="G3390">
        <v>1002</v>
      </c>
      <c r="H3390">
        <v>999.91</v>
      </c>
      <c r="I3390">
        <v>13902.84</v>
      </c>
      <c r="M3390">
        <v>19564.816999999999</v>
      </c>
      <c r="N3390">
        <v>0.1082</v>
      </c>
      <c r="O3390">
        <v>39.633000000000003</v>
      </c>
      <c r="P3390">
        <v>0.38990000000000002</v>
      </c>
      <c r="Q3390">
        <v>191516.02</v>
      </c>
      <c r="R3390" t="s">
        <v>82</v>
      </c>
      <c r="S3390" t="s">
        <v>83</v>
      </c>
      <c r="T3390" t="s">
        <v>63</v>
      </c>
      <c r="V3390" t="s">
        <v>109</v>
      </c>
      <c r="W3390" t="s">
        <v>97</v>
      </c>
      <c r="Y3390" t="s">
        <v>70</v>
      </c>
    </row>
    <row r="3391" spans="1:25" x14ac:dyDescent="0.45">
      <c r="A3391" t="s">
        <v>274</v>
      </c>
      <c r="B3391" t="s">
        <v>331</v>
      </c>
      <c r="C3391">
        <v>2434</v>
      </c>
      <c r="D3391">
        <v>6001</v>
      </c>
      <c r="F3391">
        <v>2010</v>
      </c>
      <c r="G3391">
        <v>262</v>
      </c>
      <c r="H3391">
        <v>252.73</v>
      </c>
      <c r="I3391">
        <v>3653.14</v>
      </c>
      <c r="M3391">
        <v>5220.5379999999996</v>
      </c>
      <c r="N3391">
        <v>0.13589999999999999</v>
      </c>
      <c r="O3391">
        <v>15.417999999999999</v>
      </c>
      <c r="P3391">
        <v>0.42499999999999999</v>
      </c>
      <c r="Q3391">
        <v>62266.383000000002</v>
      </c>
      <c r="R3391" t="s">
        <v>82</v>
      </c>
      <c r="S3391" t="s">
        <v>83</v>
      </c>
      <c r="T3391" t="s">
        <v>63</v>
      </c>
      <c r="V3391" t="s">
        <v>109</v>
      </c>
      <c r="W3391" t="s">
        <v>97</v>
      </c>
      <c r="Y3391" t="s">
        <v>70</v>
      </c>
    </row>
    <row r="3392" spans="1:25" x14ac:dyDescent="0.45">
      <c r="A3392" t="s">
        <v>274</v>
      </c>
      <c r="B3392" t="s">
        <v>331</v>
      </c>
      <c r="C3392">
        <v>2434</v>
      </c>
      <c r="D3392">
        <v>6001</v>
      </c>
      <c r="F3392">
        <v>2011</v>
      </c>
      <c r="G3392">
        <v>189</v>
      </c>
      <c r="H3392">
        <v>187.2</v>
      </c>
      <c r="I3392">
        <v>2428.2800000000002</v>
      </c>
      <c r="M3392">
        <v>3569.7420000000002</v>
      </c>
      <c r="N3392">
        <v>8.1199999999999994E-2</v>
      </c>
      <c r="O3392">
        <v>4.907</v>
      </c>
      <c r="P3392">
        <v>0.2261</v>
      </c>
      <c r="Q3392">
        <v>43957.118000000002</v>
      </c>
      <c r="R3392" t="s">
        <v>45</v>
      </c>
      <c r="S3392" t="s">
        <v>38</v>
      </c>
      <c r="T3392" t="s">
        <v>63</v>
      </c>
      <c r="V3392" t="s">
        <v>109</v>
      </c>
      <c r="W3392" t="s">
        <v>97</v>
      </c>
      <c r="Y3392" t="s">
        <v>70</v>
      </c>
    </row>
    <row r="3393" spans="1:25" x14ac:dyDescent="0.45">
      <c r="A3393" t="s">
        <v>274</v>
      </c>
      <c r="B3393" t="s">
        <v>331</v>
      </c>
      <c r="C3393">
        <v>2434</v>
      </c>
      <c r="D3393">
        <v>6001</v>
      </c>
      <c r="F3393">
        <v>2012</v>
      </c>
      <c r="G3393">
        <v>140</v>
      </c>
      <c r="H3393">
        <v>137.77000000000001</v>
      </c>
      <c r="I3393">
        <v>1456.58</v>
      </c>
      <c r="M3393">
        <v>1755.4359999999999</v>
      </c>
      <c r="N3393">
        <v>8.09E-2</v>
      </c>
      <c r="O3393">
        <v>2.5369999999999999</v>
      </c>
      <c r="P3393">
        <v>0.18859999999999999</v>
      </c>
      <c r="Q3393">
        <v>21640.18</v>
      </c>
      <c r="R3393" t="s">
        <v>45</v>
      </c>
      <c r="S3393" t="s">
        <v>38</v>
      </c>
      <c r="T3393" t="s">
        <v>63</v>
      </c>
      <c r="V3393" t="s">
        <v>109</v>
      </c>
      <c r="W3393" t="s">
        <v>97</v>
      </c>
      <c r="Y3393" t="s">
        <v>30</v>
      </c>
    </row>
    <row r="3394" spans="1:25" x14ac:dyDescent="0.45">
      <c r="A3394" t="s">
        <v>274</v>
      </c>
      <c r="B3394" t="s">
        <v>331</v>
      </c>
      <c r="C3394">
        <v>2434</v>
      </c>
      <c r="D3394" t="s">
        <v>332</v>
      </c>
      <c r="F3394">
        <v>2012</v>
      </c>
      <c r="G3394">
        <v>511</v>
      </c>
      <c r="H3394">
        <v>458.37</v>
      </c>
      <c r="I3394">
        <v>26566.7</v>
      </c>
      <c r="K3394">
        <v>7.9000000000000001E-2</v>
      </c>
      <c r="L3394">
        <v>1E-3</v>
      </c>
      <c r="M3394">
        <v>14926.142</v>
      </c>
      <c r="N3394">
        <v>5.91E-2</v>
      </c>
      <c r="O3394">
        <v>1.6040000000000001</v>
      </c>
      <c r="P3394">
        <v>2.18E-2</v>
      </c>
      <c r="Q3394">
        <v>251172.77299999999</v>
      </c>
      <c r="R3394" t="s">
        <v>333</v>
      </c>
      <c r="S3394" t="s">
        <v>38</v>
      </c>
      <c r="T3394" t="s">
        <v>334</v>
      </c>
      <c r="V3394" t="s">
        <v>40</v>
      </c>
      <c r="Y3394" t="s">
        <v>277</v>
      </c>
    </row>
    <row r="3395" spans="1:25" x14ac:dyDescent="0.45">
      <c r="A3395" t="s">
        <v>274</v>
      </c>
      <c r="B3395" t="s">
        <v>331</v>
      </c>
      <c r="C3395">
        <v>2434</v>
      </c>
      <c r="D3395" t="s">
        <v>332</v>
      </c>
      <c r="F3395">
        <v>2013</v>
      </c>
      <c r="G3395">
        <v>812</v>
      </c>
      <c r="H3395">
        <v>674.51</v>
      </c>
      <c r="I3395">
        <v>38299.46</v>
      </c>
      <c r="K3395">
        <v>0.11</v>
      </c>
      <c r="L3395">
        <v>1E-3</v>
      </c>
      <c r="M3395">
        <v>21850.864000000001</v>
      </c>
      <c r="N3395">
        <v>5.9200000000000003E-2</v>
      </c>
      <c r="O3395">
        <v>3.0960000000000001</v>
      </c>
      <c r="P3395">
        <v>4.1599999999999998E-2</v>
      </c>
      <c r="Q3395">
        <v>367647.30300000001</v>
      </c>
      <c r="R3395" t="s">
        <v>333</v>
      </c>
      <c r="S3395" t="s">
        <v>38</v>
      </c>
      <c r="T3395" t="s">
        <v>28</v>
      </c>
      <c r="V3395" t="s">
        <v>40</v>
      </c>
      <c r="Y3395" t="s">
        <v>277</v>
      </c>
    </row>
    <row r="3396" spans="1:25" x14ac:dyDescent="0.45">
      <c r="A3396" t="s">
        <v>274</v>
      </c>
      <c r="B3396" t="s">
        <v>331</v>
      </c>
      <c r="C3396">
        <v>2434</v>
      </c>
      <c r="D3396" t="s">
        <v>332</v>
      </c>
      <c r="F3396">
        <v>2014</v>
      </c>
      <c r="G3396">
        <v>1504</v>
      </c>
      <c r="H3396">
        <v>1299.49</v>
      </c>
      <c r="I3396">
        <v>76107.45</v>
      </c>
      <c r="K3396">
        <v>0.218</v>
      </c>
      <c r="L3396">
        <v>1E-3</v>
      </c>
      <c r="M3396">
        <v>43186.89</v>
      </c>
      <c r="N3396">
        <v>5.91E-2</v>
      </c>
      <c r="O3396">
        <v>5.9089999999999998</v>
      </c>
      <c r="P3396">
        <v>3.4000000000000002E-2</v>
      </c>
      <c r="Q3396">
        <v>726704.87199999997</v>
      </c>
      <c r="R3396" t="s">
        <v>333</v>
      </c>
      <c r="S3396" t="s">
        <v>38</v>
      </c>
      <c r="T3396" t="s">
        <v>28</v>
      </c>
      <c r="V3396" t="s">
        <v>40</v>
      </c>
      <c r="Y3396" t="s">
        <v>277</v>
      </c>
    </row>
    <row r="3397" spans="1:25" x14ac:dyDescent="0.45">
      <c r="A3397" t="s">
        <v>274</v>
      </c>
      <c r="B3397" t="s">
        <v>331</v>
      </c>
      <c r="C3397">
        <v>2434</v>
      </c>
      <c r="D3397" t="s">
        <v>332</v>
      </c>
      <c r="F3397">
        <v>2015</v>
      </c>
      <c r="G3397">
        <v>1527</v>
      </c>
      <c r="H3397">
        <v>1337.22</v>
      </c>
      <c r="I3397">
        <v>80884.070000000007</v>
      </c>
      <c r="K3397">
        <v>0.24</v>
      </c>
      <c r="L3397">
        <v>1E-3</v>
      </c>
      <c r="M3397">
        <v>45495.548999999999</v>
      </c>
      <c r="N3397">
        <v>0.06</v>
      </c>
      <c r="O3397">
        <v>6.55</v>
      </c>
      <c r="P3397">
        <v>3.44E-2</v>
      </c>
      <c r="Q3397">
        <v>755485.45700000005</v>
      </c>
      <c r="R3397" t="s">
        <v>333</v>
      </c>
      <c r="S3397" t="s">
        <v>38</v>
      </c>
      <c r="T3397" t="s">
        <v>28</v>
      </c>
      <c r="V3397" t="s">
        <v>40</v>
      </c>
      <c r="Y3397" t="s">
        <v>297</v>
      </c>
    </row>
    <row r="3398" spans="1:25" x14ac:dyDescent="0.45">
      <c r="A3398" t="s">
        <v>274</v>
      </c>
      <c r="B3398" t="s">
        <v>331</v>
      </c>
      <c r="C3398">
        <v>2434</v>
      </c>
      <c r="D3398" t="s">
        <v>332</v>
      </c>
      <c r="F3398">
        <v>2016</v>
      </c>
      <c r="G3398">
        <v>2769</v>
      </c>
      <c r="H3398">
        <v>2512.2600000000002</v>
      </c>
      <c r="I3398">
        <v>147672.09</v>
      </c>
      <c r="K3398">
        <v>0.42199999999999999</v>
      </c>
      <c r="L3398">
        <v>1E-3</v>
      </c>
      <c r="M3398">
        <v>83656.195000000007</v>
      </c>
      <c r="N3398">
        <v>5.91E-2</v>
      </c>
      <c r="O3398">
        <v>8.8529999999999998</v>
      </c>
      <c r="P3398">
        <v>2.3099999999999999E-2</v>
      </c>
      <c r="Q3398">
        <v>1407615.335</v>
      </c>
      <c r="R3398" t="s">
        <v>333</v>
      </c>
      <c r="S3398" t="s">
        <v>38</v>
      </c>
      <c r="T3398" t="s">
        <v>28</v>
      </c>
      <c r="V3398" t="s">
        <v>40</v>
      </c>
      <c r="Y3398" t="s">
        <v>297</v>
      </c>
    </row>
    <row r="3399" spans="1:25" x14ac:dyDescent="0.45">
      <c r="A3399" t="s">
        <v>274</v>
      </c>
      <c r="B3399" t="s">
        <v>331</v>
      </c>
      <c r="C3399">
        <v>2434</v>
      </c>
      <c r="D3399" t="s">
        <v>332</v>
      </c>
      <c r="F3399">
        <v>2017</v>
      </c>
      <c r="G3399">
        <v>2237</v>
      </c>
      <c r="H3399">
        <v>1951.77</v>
      </c>
      <c r="I3399">
        <v>114133.23</v>
      </c>
      <c r="K3399">
        <v>0.32700000000000001</v>
      </c>
      <c r="L3399">
        <v>1E-3</v>
      </c>
      <c r="M3399">
        <v>64791.432000000001</v>
      </c>
      <c r="N3399">
        <v>5.8999999999999997E-2</v>
      </c>
      <c r="O3399">
        <v>9.3390000000000004</v>
      </c>
      <c r="P3399">
        <v>3.0499999999999999E-2</v>
      </c>
      <c r="Q3399">
        <v>1089978.7</v>
      </c>
      <c r="R3399" t="s">
        <v>333</v>
      </c>
      <c r="S3399" t="s">
        <v>38</v>
      </c>
      <c r="T3399" t="s">
        <v>28</v>
      </c>
      <c r="V3399" t="s">
        <v>40</v>
      </c>
      <c r="Y3399" t="s">
        <v>299</v>
      </c>
    </row>
    <row r="3400" spans="1:25" x14ac:dyDescent="0.45">
      <c r="A3400" t="s">
        <v>274</v>
      </c>
      <c r="B3400" t="s">
        <v>331</v>
      </c>
      <c r="C3400">
        <v>2434</v>
      </c>
      <c r="D3400" t="s">
        <v>332</v>
      </c>
      <c r="F3400">
        <v>2018</v>
      </c>
      <c r="G3400">
        <v>1659</v>
      </c>
      <c r="H3400">
        <v>1439.68</v>
      </c>
      <c r="I3400">
        <v>82123.19</v>
      </c>
      <c r="K3400">
        <v>0.249</v>
      </c>
      <c r="L3400">
        <v>1E-3</v>
      </c>
      <c r="M3400">
        <v>48027.682000000001</v>
      </c>
      <c r="N3400">
        <v>5.9700000000000003E-2</v>
      </c>
      <c r="O3400">
        <v>6.2169999999999996</v>
      </c>
      <c r="P3400">
        <v>2.9100000000000001E-2</v>
      </c>
      <c r="Q3400">
        <v>800882.66899999999</v>
      </c>
      <c r="R3400" t="s">
        <v>333</v>
      </c>
      <c r="S3400" t="s">
        <v>38</v>
      </c>
      <c r="T3400" t="s">
        <v>28</v>
      </c>
      <c r="V3400" t="s">
        <v>40</v>
      </c>
      <c r="Y3400" t="s">
        <v>299</v>
      </c>
    </row>
    <row r="3401" spans="1:25" x14ac:dyDescent="0.45">
      <c r="A3401" t="s">
        <v>274</v>
      </c>
      <c r="B3401" t="s">
        <v>331</v>
      </c>
      <c r="C3401">
        <v>2434</v>
      </c>
      <c r="D3401" t="s">
        <v>332</v>
      </c>
      <c r="F3401">
        <v>2019</v>
      </c>
      <c r="G3401">
        <v>1647</v>
      </c>
      <c r="H3401">
        <v>1422.2</v>
      </c>
      <c r="I3401">
        <v>83384.06</v>
      </c>
      <c r="K3401">
        <v>0.247</v>
      </c>
      <c r="L3401">
        <v>1E-3</v>
      </c>
      <c r="M3401">
        <v>48006.917000000001</v>
      </c>
      <c r="N3401">
        <v>5.9499999999999997E-2</v>
      </c>
      <c r="O3401">
        <v>6.5490000000000004</v>
      </c>
      <c r="P3401">
        <v>3.04E-2</v>
      </c>
      <c r="Q3401">
        <v>802776.68200000003</v>
      </c>
      <c r="R3401" t="s">
        <v>333</v>
      </c>
      <c r="S3401" t="s">
        <v>38</v>
      </c>
      <c r="T3401" t="s">
        <v>28</v>
      </c>
      <c r="V3401" t="s">
        <v>40</v>
      </c>
      <c r="Y3401" t="s">
        <v>299</v>
      </c>
    </row>
    <row r="3402" spans="1:25" x14ac:dyDescent="0.45">
      <c r="A3402" t="s">
        <v>274</v>
      </c>
      <c r="B3402" t="s">
        <v>331</v>
      </c>
      <c r="C3402">
        <v>2434</v>
      </c>
      <c r="D3402" t="s">
        <v>332</v>
      </c>
      <c r="F3402">
        <v>2020</v>
      </c>
      <c r="G3402">
        <v>1366</v>
      </c>
      <c r="H3402">
        <v>1171.07</v>
      </c>
      <c r="I3402">
        <v>67313.33</v>
      </c>
      <c r="K3402">
        <v>0.19400000000000001</v>
      </c>
      <c r="L3402">
        <v>1E-3</v>
      </c>
      <c r="M3402">
        <v>38415.629999999997</v>
      </c>
      <c r="N3402">
        <v>5.91E-2</v>
      </c>
      <c r="O3402">
        <v>4.5890000000000004</v>
      </c>
      <c r="P3402">
        <v>2.58E-2</v>
      </c>
      <c r="Q3402">
        <v>646348.79299999995</v>
      </c>
      <c r="R3402" t="s">
        <v>333</v>
      </c>
      <c r="S3402" t="s">
        <v>38</v>
      </c>
      <c r="T3402" t="s">
        <v>28</v>
      </c>
      <c r="V3402" t="s">
        <v>40</v>
      </c>
      <c r="Y3402" t="s">
        <v>147</v>
      </c>
    </row>
    <row r="3403" spans="1:25" x14ac:dyDescent="0.45">
      <c r="A3403" t="s">
        <v>274</v>
      </c>
      <c r="B3403" t="s">
        <v>331</v>
      </c>
      <c r="C3403">
        <v>2434</v>
      </c>
      <c r="D3403" t="s">
        <v>332</v>
      </c>
      <c r="F3403">
        <v>2021</v>
      </c>
      <c r="G3403">
        <v>954</v>
      </c>
      <c r="H3403">
        <v>810.82</v>
      </c>
      <c r="I3403">
        <v>44902.06</v>
      </c>
      <c r="K3403">
        <v>0.13200000000000001</v>
      </c>
      <c r="L3403">
        <v>1E-3</v>
      </c>
      <c r="M3403">
        <v>26170.952000000001</v>
      </c>
      <c r="N3403">
        <v>5.91E-2</v>
      </c>
      <c r="O3403">
        <v>4.3680000000000003</v>
      </c>
      <c r="P3403">
        <v>3.4000000000000002E-2</v>
      </c>
      <c r="Q3403">
        <v>440403.23300000001</v>
      </c>
      <c r="R3403" t="s">
        <v>333</v>
      </c>
      <c r="S3403" t="s">
        <v>38</v>
      </c>
      <c r="T3403" t="s">
        <v>28</v>
      </c>
      <c r="V3403" t="s">
        <v>40</v>
      </c>
      <c r="Y3403" t="s">
        <v>152</v>
      </c>
    </row>
    <row r="3404" spans="1:25" x14ac:dyDescent="0.45">
      <c r="A3404" t="s">
        <v>274</v>
      </c>
      <c r="B3404" t="s">
        <v>331</v>
      </c>
      <c r="C3404">
        <v>2434</v>
      </c>
      <c r="D3404" t="s">
        <v>332</v>
      </c>
      <c r="F3404">
        <v>2022</v>
      </c>
      <c r="G3404">
        <v>1473</v>
      </c>
      <c r="H3404">
        <v>1243.01</v>
      </c>
      <c r="I3404">
        <v>69994.259999999995</v>
      </c>
      <c r="K3404">
        <v>0.20799999999999999</v>
      </c>
      <c r="L3404">
        <v>1E-3</v>
      </c>
      <c r="M3404">
        <v>41191.839</v>
      </c>
      <c r="N3404">
        <v>5.91E-2</v>
      </c>
      <c r="O3404">
        <v>8.9329999999999998</v>
      </c>
      <c r="P3404">
        <v>4.3799999999999999E-2</v>
      </c>
      <c r="Q3404">
        <v>693145.51199999999</v>
      </c>
      <c r="R3404" t="s">
        <v>333</v>
      </c>
      <c r="S3404" t="s">
        <v>38</v>
      </c>
      <c r="T3404" t="s">
        <v>28</v>
      </c>
      <c r="V3404" t="s">
        <v>40</v>
      </c>
      <c r="Y3404" t="s">
        <v>152</v>
      </c>
    </row>
    <row r="3405" spans="1:25" x14ac:dyDescent="0.45">
      <c r="A3405" t="s">
        <v>274</v>
      </c>
      <c r="B3405" t="s">
        <v>331</v>
      </c>
      <c r="C3405">
        <v>2434</v>
      </c>
      <c r="D3405" t="s">
        <v>332</v>
      </c>
      <c r="F3405">
        <v>2023</v>
      </c>
      <c r="G3405">
        <v>1464</v>
      </c>
      <c r="H3405">
        <v>1276.5899999999999</v>
      </c>
      <c r="I3405">
        <v>71422.25</v>
      </c>
      <c r="K3405">
        <v>0.21</v>
      </c>
      <c r="L3405">
        <v>1E-3</v>
      </c>
      <c r="M3405">
        <v>41615.553999999996</v>
      </c>
      <c r="N3405">
        <v>5.9200000000000003E-2</v>
      </c>
      <c r="O3405">
        <v>9.2370000000000001</v>
      </c>
      <c r="P3405">
        <v>4.2999999999999997E-2</v>
      </c>
      <c r="Q3405">
        <v>699870.10499999998</v>
      </c>
      <c r="R3405" t="s">
        <v>333</v>
      </c>
      <c r="S3405" t="s">
        <v>38</v>
      </c>
      <c r="T3405" t="s">
        <v>28</v>
      </c>
      <c r="V3405" t="s">
        <v>40</v>
      </c>
      <c r="Y3405" t="s">
        <v>152</v>
      </c>
    </row>
    <row r="3406" spans="1:25" x14ac:dyDescent="0.45">
      <c r="A3406" t="s">
        <v>274</v>
      </c>
      <c r="B3406" t="s">
        <v>331</v>
      </c>
      <c r="C3406">
        <v>2434</v>
      </c>
      <c r="D3406" t="s">
        <v>332</v>
      </c>
      <c r="F3406">
        <v>2024</v>
      </c>
      <c r="G3406">
        <v>1006</v>
      </c>
      <c r="H3406">
        <v>884.21</v>
      </c>
      <c r="I3406">
        <v>49572.1</v>
      </c>
      <c r="K3406">
        <v>0.14599999999999999</v>
      </c>
      <c r="L3406">
        <v>1E-3</v>
      </c>
      <c r="M3406">
        <v>28839.603999999999</v>
      </c>
      <c r="N3406">
        <v>5.91E-2</v>
      </c>
      <c r="O3406">
        <v>6.6539999999999999</v>
      </c>
      <c r="P3406">
        <v>4.0899999999999999E-2</v>
      </c>
      <c r="Q3406">
        <v>485269.13799999998</v>
      </c>
      <c r="R3406" t="s">
        <v>333</v>
      </c>
      <c r="S3406" t="s">
        <v>38</v>
      </c>
      <c r="T3406" t="s">
        <v>28</v>
      </c>
      <c r="V3406" t="s">
        <v>40</v>
      </c>
      <c r="Y3406" t="s">
        <v>152</v>
      </c>
    </row>
    <row r="3407" spans="1:25" x14ac:dyDescent="0.45">
      <c r="A3407" t="s">
        <v>335</v>
      </c>
      <c r="B3407" t="s">
        <v>336</v>
      </c>
      <c r="C3407">
        <v>2480</v>
      </c>
      <c r="D3407">
        <v>1</v>
      </c>
      <c r="F3407">
        <v>2009</v>
      </c>
      <c r="G3407">
        <v>266</v>
      </c>
      <c r="H3407">
        <v>243.32</v>
      </c>
      <c r="I3407">
        <v>13314.69</v>
      </c>
      <c r="K3407">
        <v>84.402000000000001</v>
      </c>
      <c r="L3407">
        <v>0.64800000000000002</v>
      </c>
      <c r="M3407">
        <v>17156.541000000001</v>
      </c>
      <c r="N3407">
        <v>6.7799999999999999E-2</v>
      </c>
      <c r="O3407">
        <v>27.088000000000001</v>
      </c>
      <c r="P3407">
        <v>0.22989999999999999</v>
      </c>
      <c r="Q3407">
        <v>221334.41</v>
      </c>
      <c r="R3407" t="s">
        <v>45</v>
      </c>
      <c r="S3407" t="s">
        <v>34</v>
      </c>
      <c r="T3407" t="s">
        <v>46</v>
      </c>
      <c r="Y3407" t="s">
        <v>107</v>
      </c>
    </row>
    <row r="3408" spans="1:25" x14ac:dyDescent="0.45">
      <c r="A3408" t="s">
        <v>335</v>
      </c>
      <c r="B3408" t="s">
        <v>336</v>
      </c>
      <c r="C3408">
        <v>2480</v>
      </c>
      <c r="D3408">
        <v>1</v>
      </c>
      <c r="F3408">
        <v>2010</v>
      </c>
      <c r="G3408">
        <v>131</v>
      </c>
      <c r="H3408">
        <v>118.14</v>
      </c>
      <c r="I3408">
        <v>3192.98</v>
      </c>
      <c r="K3408">
        <v>15.260999999999999</v>
      </c>
      <c r="L3408">
        <v>0.66410000000000002</v>
      </c>
      <c r="M3408">
        <v>3946.1350000000002</v>
      </c>
      <c r="N3408">
        <v>7.2400000000000006E-2</v>
      </c>
      <c r="O3408">
        <v>6.7450000000000001</v>
      </c>
      <c r="P3408">
        <v>0.20039999999999999</v>
      </c>
      <c r="Q3408">
        <v>54513.716</v>
      </c>
      <c r="R3408" t="s">
        <v>45</v>
      </c>
      <c r="S3408" t="s">
        <v>34</v>
      </c>
      <c r="T3408" t="s">
        <v>46</v>
      </c>
      <c r="Y3408" t="s">
        <v>107</v>
      </c>
    </row>
    <row r="3409" spans="1:25" x14ac:dyDescent="0.45">
      <c r="A3409" t="s">
        <v>335</v>
      </c>
      <c r="B3409" t="s">
        <v>336</v>
      </c>
      <c r="C3409">
        <v>2480</v>
      </c>
      <c r="D3409">
        <v>1</v>
      </c>
      <c r="F3409">
        <v>2011</v>
      </c>
      <c r="G3409">
        <v>199</v>
      </c>
      <c r="H3409">
        <v>187.57</v>
      </c>
      <c r="I3409">
        <v>6826.72</v>
      </c>
      <c r="K3409">
        <v>25.963999999999999</v>
      </c>
      <c r="L3409">
        <v>0.36070000000000002</v>
      </c>
      <c r="M3409">
        <v>7587.241</v>
      </c>
      <c r="N3409">
        <v>6.7500000000000004E-2</v>
      </c>
      <c r="O3409">
        <v>12.205</v>
      </c>
      <c r="P3409">
        <v>0.1779</v>
      </c>
      <c r="Q3409">
        <v>109372.833</v>
      </c>
      <c r="R3409" t="s">
        <v>45</v>
      </c>
      <c r="S3409" t="s">
        <v>34</v>
      </c>
      <c r="T3409" t="s">
        <v>46</v>
      </c>
      <c r="Y3409" t="s">
        <v>107</v>
      </c>
    </row>
    <row r="3410" spans="1:25" x14ac:dyDescent="0.45">
      <c r="A3410" t="s">
        <v>335</v>
      </c>
      <c r="B3410" t="s">
        <v>336</v>
      </c>
      <c r="C3410">
        <v>2480</v>
      </c>
      <c r="D3410">
        <v>1</v>
      </c>
      <c r="F3410">
        <v>2012</v>
      </c>
      <c r="G3410">
        <v>177</v>
      </c>
      <c r="H3410">
        <v>165.71</v>
      </c>
      <c r="I3410">
        <v>4876.0200000000004</v>
      </c>
      <c r="K3410">
        <v>2.7E-2</v>
      </c>
      <c r="L3410">
        <v>6.9999999999999999E-4</v>
      </c>
      <c r="M3410">
        <v>5472.0550000000003</v>
      </c>
      <c r="N3410">
        <v>5.91E-2</v>
      </c>
      <c r="O3410">
        <v>12.823</v>
      </c>
      <c r="P3410">
        <v>0.1389</v>
      </c>
      <c r="Q3410">
        <v>92314.463000000003</v>
      </c>
      <c r="R3410" t="s">
        <v>45</v>
      </c>
      <c r="S3410" t="s">
        <v>34</v>
      </c>
      <c r="T3410" t="s">
        <v>46</v>
      </c>
      <c r="Y3410" t="s">
        <v>107</v>
      </c>
    </row>
    <row r="3411" spans="1:25" x14ac:dyDescent="0.45">
      <c r="A3411" t="s">
        <v>335</v>
      </c>
      <c r="B3411" t="s">
        <v>336</v>
      </c>
      <c r="C3411">
        <v>2480</v>
      </c>
      <c r="D3411">
        <v>1</v>
      </c>
      <c r="F3411">
        <v>2013</v>
      </c>
      <c r="G3411">
        <v>0</v>
      </c>
      <c r="H3411">
        <v>0</v>
      </c>
      <c r="R3411" t="s">
        <v>45</v>
      </c>
      <c r="S3411" t="s">
        <v>34</v>
      </c>
      <c r="T3411" t="s">
        <v>46</v>
      </c>
      <c r="Y3411" t="s">
        <v>277</v>
      </c>
    </row>
    <row r="3412" spans="1:25" x14ac:dyDescent="0.45">
      <c r="A3412" t="s">
        <v>335</v>
      </c>
      <c r="B3412" t="s">
        <v>336</v>
      </c>
      <c r="C3412">
        <v>2480</v>
      </c>
      <c r="D3412">
        <v>1</v>
      </c>
      <c r="F3412">
        <v>2014</v>
      </c>
      <c r="G3412">
        <v>35</v>
      </c>
      <c r="H3412">
        <v>32.04</v>
      </c>
      <c r="I3412">
        <v>303.14</v>
      </c>
      <c r="K3412">
        <v>1.6E-2</v>
      </c>
      <c r="L3412">
        <v>1E-3</v>
      </c>
      <c r="M3412">
        <v>3139.92</v>
      </c>
      <c r="N3412">
        <v>5.8999999999999997E-2</v>
      </c>
      <c r="O3412">
        <v>12.183</v>
      </c>
      <c r="P3412">
        <v>0.46</v>
      </c>
      <c r="Q3412">
        <v>52968.527999999998</v>
      </c>
      <c r="R3412" t="s">
        <v>106</v>
      </c>
      <c r="S3412" t="s">
        <v>106</v>
      </c>
      <c r="T3412" t="s">
        <v>46</v>
      </c>
      <c r="Y3412" t="s">
        <v>107</v>
      </c>
    </row>
    <row r="3413" spans="1:25" x14ac:dyDescent="0.45">
      <c r="A3413" t="s">
        <v>335</v>
      </c>
      <c r="B3413" t="s">
        <v>336</v>
      </c>
      <c r="C3413">
        <v>2480</v>
      </c>
      <c r="D3413">
        <v>1</v>
      </c>
      <c r="F3413">
        <v>2015</v>
      </c>
      <c r="G3413">
        <v>71</v>
      </c>
      <c r="H3413">
        <v>66.569999999999993</v>
      </c>
      <c r="I3413">
        <v>1441.13</v>
      </c>
      <c r="K3413">
        <v>0.91</v>
      </c>
      <c r="L3413">
        <v>5.67E-2</v>
      </c>
      <c r="M3413">
        <v>6221.3379999999997</v>
      </c>
      <c r="N3413">
        <v>5.96E-2</v>
      </c>
      <c r="O3413">
        <v>23.675999999999998</v>
      </c>
      <c r="P3413">
        <v>0.43940000000000001</v>
      </c>
      <c r="Q3413">
        <v>104623.91899999999</v>
      </c>
      <c r="R3413" t="s">
        <v>34</v>
      </c>
      <c r="S3413" t="s">
        <v>45</v>
      </c>
      <c r="T3413" t="s">
        <v>46</v>
      </c>
      <c r="Y3413" t="s">
        <v>146</v>
      </c>
    </row>
    <row r="3414" spans="1:25" x14ac:dyDescent="0.45">
      <c r="A3414" t="s">
        <v>335</v>
      </c>
      <c r="B3414" t="s">
        <v>336</v>
      </c>
      <c r="C3414">
        <v>2480</v>
      </c>
      <c r="D3414">
        <v>1</v>
      </c>
      <c r="F3414">
        <v>2016</v>
      </c>
      <c r="G3414">
        <v>161</v>
      </c>
      <c r="H3414">
        <v>150.63</v>
      </c>
      <c r="I3414">
        <v>3043.83</v>
      </c>
      <c r="K3414">
        <v>7.1429999999999998</v>
      </c>
      <c r="L3414">
        <v>0.26379999999999998</v>
      </c>
      <c r="M3414">
        <v>2854.9569999999999</v>
      </c>
      <c r="N3414">
        <v>6.2600000000000003E-2</v>
      </c>
      <c r="O3414">
        <v>2.5409999999999999</v>
      </c>
      <c r="P3414">
        <v>9.0499999999999997E-2</v>
      </c>
      <c r="Q3414">
        <v>44920.110999999997</v>
      </c>
      <c r="R3414" t="s">
        <v>34</v>
      </c>
      <c r="S3414" t="s">
        <v>45</v>
      </c>
      <c r="T3414" t="s">
        <v>46</v>
      </c>
      <c r="Y3414" t="s">
        <v>146</v>
      </c>
    </row>
    <row r="3415" spans="1:25" x14ac:dyDescent="0.45">
      <c r="A3415" t="s">
        <v>335</v>
      </c>
      <c r="B3415" t="s">
        <v>336</v>
      </c>
      <c r="C3415">
        <v>2480</v>
      </c>
      <c r="D3415">
        <v>1</v>
      </c>
      <c r="F3415">
        <v>2017</v>
      </c>
      <c r="G3415">
        <v>47</v>
      </c>
      <c r="H3415">
        <v>38.47</v>
      </c>
      <c r="I3415">
        <v>994.96</v>
      </c>
      <c r="K3415">
        <v>4.0000000000000001E-3</v>
      </c>
      <c r="L3415">
        <v>5.9999999999999995E-4</v>
      </c>
      <c r="M3415">
        <v>811.81899999999996</v>
      </c>
      <c r="N3415">
        <v>5.9299999999999999E-2</v>
      </c>
      <c r="O3415">
        <v>0.74399999999999999</v>
      </c>
      <c r="P3415">
        <v>7.2999999999999995E-2</v>
      </c>
      <c r="Q3415">
        <v>13690.742</v>
      </c>
      <c r="R3415" t="s">
        <v>34</v>
      </c>
      <c r="S3415" t="s">
        <v>45</v>
      </c>
      <c r="T3415" t="s">
        <v>46</v>
      </c>
      <c r="Y3415" t="s">
        <v>147</v>
      </c>
    </row>
    <row r="3416" spans="1:25" x14ac:dyDescent="0.45">
      <c r="A3416" t="s">
        <v>335</v>
      </c>
      <c r="B3416" t="s">
        <v>336</v>
      </c>
      <c r="C3416">
        <v>2480</v>
      </c>
      <c r="D3416">
        <v>1</v>
      </c>
      <c r="F3416">
        <v>2018</v>
      </c>
      <c r="G3416">
        <v>132</v>
      </c>
      <c r="H3416">
        <v>120.62</v>
      </c>
      <c r="I3416">
        <v>2844.85</v>
      </c>
      <c r="K3416">
        <v>2.1920000000000002</v>
      </c>
      <c r="L3416">
        <v>4.3900000000000002E-2</v>
      </c>
      <c r="M3416">
        <v>3422.9180000000001</v>
      </c>
      <c r="N3416">
        <v>5.9900000000000002E-2</v>
      </c>
      <c r="O3416">
        <v>2.105</v>
      </c>
      <c r="P3416">
        <v>5.8599999999999999E-2</v>
      </c>
      <c r="Q3416">
        <v>56267.868999999999</v>
      </c>
      <c r="R3416" t="s">
        <v>34</v>
      </c>
      <c r="S3416" t="s">
        <v>45</v>
      </c>
      <c r="T3416" t="s">
        <v>46</v>
      </c>
      <c r="Y3416" t="s">
        <v>147</v>
      </c>
    </row>
    <row r="3417" spans="1:25" x14ac:dyDescent="0.45">
      <c r="A3417" t="s">
        <v>335</v>
      </c>
      <c r="B3417" t="s">
        <v>336</v>
      </c>
      <c r="C3417">
        <v>2480</v>
      </c>
      <c r="D3417">
        <v>1</v>
      </c>
      <c r="F3417">
        <v>2019</v>
      </c>
      <c r="G3417">
        <v>53</v>
      </c>
      <c r="H3417">
        <v>48.84</v>
      </c>
      <c r="I3417">
        <v>1320.96</v>
      </c>
      <c r="K3417">
        <v>6.0000000000000001E-3</v>
      </c>
      <c r="L3417">
        <v>6.9999999999999999E-4</v>
      </c>
      <c r="M3417">
        <v>1191.9880000000001</v>
      </c>
      <c r="N3417">
        <v>5.8999999999999997E-2</v>
      </c>
      <c r="O3417">
        <v>1.0289999999999999</v>
      </c>
      <c r="P3417">
        <v>7.4300000000000005E-2</v>
      </c>
      <c r="Q3417">
        <v>20107.064999999999</v>
      </c>
      <c r="R3417" t="s">
        <v>34</v>
      </c>
      <c r="S3417" t="s">
        <v>45</v>
      </c>
      <c r="T3417" t="s">
        <v>46</v>
      </c>
      <c r="Y3417" t="s">
        <v>147</v>
      </c>
    </row>
    <row r="3418" spans="1:25" x14ac:dyDescent="0.45">
      <c r="A3418" t="s">
        <v>335</v>
      </c>
      <c r="B3418" t="s">
        <v>336</v>
      </c>
      <c r="C3418">
        <v>2480</v>
      </c>
      <c r="D3418">
        <v>1</v>
      </c>
      <c r="F3418">
        <v>2020</v>
      </c>
      <c r="G3418">
        <v>46</v>
      </c>
      <c r="H3418">
        <v>42.26</v>
      </c>
      <c r="I3418">
        <v>1202.78</v>
      </c>
      <c r="K3418">
        <v>5.0000000000000001E-3</v>
      </c>
      <c r="L3418">
        <v>8.9999999999999998E-4</v>
      </c>
      <c r="M3418">
        <v>1031.047</v>
      </c>
      <c r="N3418">
        <v>5.91E-2</v>
      </c>
      <c r="O3418">
        <v>0.90500000000000003</v>
      </c>
      <c r="P3418">
        <v>7.0800000000000002E-2</v>
      </c>
      <c r="Q3418">
        <v>17395.153999999999</v>
      </c>
      <c r="R3418" t="s">
        <v>34</v>
      </c>
      <c r="S3418" t="s">
        <v>45</v>
      </c>
      <c r="T3418" t="s">
        <v>46</v>
      </c>
      <c r="Y3418" t="s">
        <v>147</v>
      </c>
    </row>
    <row r="3419" spans="1:25" x14ac:dyDescent="0.45">
      <c r="A3419" t="s">
        <v>335</v>
      </c>
      <c r="B3419" t="s">
        <v>336</v>
      </c>
      <c r="C3419">
        <v>2480</v>
      </c>
      <c r="D3419">
        <v>1</v>
      </c>
      <c r="F3419">
        <v>2021</v>
      </c>
      <c r="G3419">
        <v>54</v>
      </c>
      <c r="H3419">
        <v>50.39</v>
      </c>
      <c r="I3419">
        <v>1670.6</v>
      </c>
      <c r="K3419">
        <v>1.4E-2</v>
      </c>
      <c r="L3419">
        <v>0.22819999999999999</v>
      </c>
      <c r="M3419">
        <v>1343.962</v>
      </c>
      <c r="N3419">
        <v>5.9499999999999997E-2</v>
      </c>
      <c r="O3419">
        <v>1.079</v>
      </c>
      <c r="P3419">
        <v>6.83E-2</v>
      </c>
      <c r="Q3419">
        <v>22676.617999999999</v>
      </c>
      <c r="R3419" t="s">
        <v>34</v>
      </c>
      <c r="S3419" t="s">
        <v>45</v>
      </c>
      <c r="T3419" t="s">
        <v>46</v>
      </c>
      <c r="Y3419" t="s">
        <v>152</v>
      </c>
    </row>
    <row r="3420" spans="1:25" x14ac:dyDescent="0.45">
      <c r="A3420" t="s">
        <v>335</v>
      </c>
      <c r="B3420" t="s">
        <v>336</v>
      </c>
      <c r="C3420">
        <v>2480</v>
      </c>
      <c r="D3420">
        <v>1</v>
      </c>
      <c r="F3420">
        <v>2022</v>
      </c>
      <c r="G3420">
        <v>44</v>
      </c>
      <c r="H3420">
        <v>40.700000000000003</v>
      </c>
      <c r="I3420">
        <v>1225.46</v>
      </c>
      <c r="K3420">
        <v>5.0000000000000001E-3</v>
      </c>
      <c r="L3420">
        <v>8.9999999999999998E-4</v>
      </c>
      <c r="M3420">
        <v>1041.8720000000001</v>
      </c>
      <c r="N3420">
        <v>5.91E-2</v>
      </c>
      <c r="O3420">
        <v>0.74199999999999999</v>
      </c>
      <c r="P3420">
        <v>6.4399999999999999E-2</v>
      </c>
      <c r="Q3420">
        <v>17569.146000000001</v>
      </c>
      <c r="R3420" t="s">
        <v>34</v>
      </c>
      <c r="S3420" t="s">
        <v>45</v>
      </c>
      <c r="T3420" t="s">
        <v>46</v>
      </c>
      <c r="Y3420" t="s">
        <v>152</v>
      </c>
    </row>
    <row r="3421" spans="1:25" x14ac:dyDescent="0.45">
      <c r="A3421" t="s">
        <v>335</v>
      </c>
      <c r="B3421" t="s">
        <v>336</v>
      </c>
      <c r="C3421">
        <v>2480</v>
      </c>
      <c r="D3421">
        <v>1</v>
      </c>
      <c r="F3421">
        <v>2023</v>
      </c>
      <c r="G3421">
        <v>72</v>
      </c>
      <c r="H3421">
        <v>67.14</v>
      </c>
      <c r="I3421">
        <v>1582.16</v>
      </c>
      <c r="K3421">
        <v>7.0000000000000001E-3</v>
      </c>
      <c r="L3421">
        <v>8.0000000000000004E-4</v>
      </c>
      <c r="M3421">
        <v>1375.56</v>
      </c>
      <c r="N3421">
        <v>5.91E-2</v>
      </c>
      <c r="O3421">
        <v>0.94299999999999995</v>
      </c>
      <c r="P3421">
        <v>5.6300000000000003E-2</v>
      </c>
      <c r="Q3421">
        <v>23203.441999999999</v>
      </c>
      <c r="R3421" t="s">
        <v>34</v>
      </c>
      <c r="S3421" t="s">
        <v>45</v>
      </c>
      <c r="T3421" t="s">
        <v>46</v>
      </c>
      <c r="Y3421" t="s">
        <v>152</v>
      </c>
    </row>
    <row r="3422" spans="1:25" x14ac:dyDescent="0.45">
      <c r="A3422" t="s">
        <v>335</v>
      </c>
      <c r="B3422" t="s">
        <v>336</v>
      </c>
      <c r="C3422">
        <v>2480</v>
      </c>
      <c r="D3422">
        <v>1</v>
      </c>
      <c r="F3422">
        <v>2024</v>
      </c>
      <c r="G3422">
        <v>0</v>
      </c>
      <c r="H3422">
        <v>0</v>
      </c>
      <c r="R3422" t="s">
        <v>34</v>
      </c>
      <c r="T3422" t="s">
        <v>46</v>
      </c>
      <c r="Y3422" t="s">
        <v>152</v>
      </c>
    </row>
    <row r="3423" spans="1:25" x14ac:dyDescent="0.45">
      <c r="A3423" t="s">
        <v>335</v>
      </c>
      <c r="B3423" t="s">
        <v>336</v>
      </c>
      <c r="C3423">
        <v>2480</v>
      </c>
      <c r="D3423">
        <v>2</v>
      </c>
      <c r="F3423">
        <v>2009</v>
      </c>
      <c r="G3423">
        <v>283</v>
      </c>
      <c r="H3423">
        <v>267.02999999999997</v>
      </c>
      <c r="I3423">
        <v>11437.61</v>
      </c>
      <c r="K3423">
        <v>49.652000000000001</v>
      </c>
      <c r="L3423">
        <v>0.59670000000000001</v>
      </c>
      <c r="M3423">
        <v>10867.998</v>
      </c>
      <c r="N3423">
        <v>7.3800000000000004E-2</v>
      </c>
      <c r="O3423">
        <v>15.627000000000001</v>
      </c>
      <c r="P3423">
        <v>0.19370000000000001</v>
      </c>
      <c r="Q3423">
        <v>142576.011</v>
      </c>
      <c r="R3423" t="s">
        <v>45</v>
      </c>
      <c r="S3423" t="s">
        <v>34</v>
      </c>
      <c r="T3423" t="s">
        <v>46</v>
      </c>
      <c r="Y3423" t="s">
        <v>107</v>
      </c>
    </row>
    <row r="3424" spans="1:25" x14ac:dyDescent="0.45">
      <c r="A3424" t="s">
        <v>335</v>
      </c>
      <c r="B3424" t="s">
        <v>336</v>
      </c>
      <c r="C3424">
        <v>2480</v>
      </c>
      <c r="D3424">
        <v>2</v>
      </c>
      <c r="F3424">
        <v>2010</v>
      </c>
      <c r="G3424">
        <v>161</v>
      </c>
      <c r="H3424">
        <v>152.46</v>
      </c>
      <c r="I3424">
        <v>4728.8599999999997</v>
      </c>
      <c r="K3424">
        <v>24.381</v>
      </c>
      <c r="L3424">
        <v>0.71340000000000003</v>
      </c>
      <c r="M3424">
        <v>4850.1329999999998</v>
      </c>
      <c r="N3424">
        <v>7.3999999999999996E-2</v>
      </c>
      <c r="O3424">
        <v>6.8209999999999997</v>
      </c>
      <c r="P3424">
        <v>0.1812</v>
      </c>
      <c r="Q3424">
        <v>64366.396000000001</v>
      </c>
      <c r="R3424" t="s">
        <v>45</v>
      </c>
      <c r="S3424" t="s">
        <v>34</v>
      </c>
      <c r="T3424" t="s">
        <v>46</v>
      </c>
      <c r="Y3424" t="s">
        <v>107</v>
      </c>
    </row>
    <row r="3425" spans="1:25" x14ac:dyDescent="0.45">
      <c r="A3425" t="s">
        <v>335</v>
      </c>
      <c r="B3425" t="s">
        <v>336</v>
      </c>
      <c r="C3425">
        <v>2480</v>
      </c>
      <c r="D3425">
        <v>2</v>
      </c>
      <c r="F3425">
        <v>2011</v>
      </c>
      <c r="G3425">
        <v>264</v>
      </c>
      <c r="H3425">
        <v>245.52</v>
      </c>
      <c r="I3425">
        <v>7441.87</v>
      </c>
      <c r="K3425">
        <v>35.415999999999997</v>
      </c>
      <c r="L3425">
        <v>0.59699999999999998</v>
      </c>
      <c r="M3425">
        <v>8373.5079999999998</v>
      </c>
      <c r="N3425">
        <v>6.8699999999999997E-2</v>
      </c>
      <c r="O3425">
        <v>10.738</v>
      </c>
      <c r="P3425">
        <v>0.1585</v>
      </c>
      <c r="Q3425">
        <v>118028.66800000001</v>
      </c>
      <c r="R3425" t="s">
        <v>45</v>
      </c>
      <c r="S3425" t="s">
        <v>34</v>
      </c>
      <c r="T3425" t="s">
        <v>46</v>
      </c>
      <c r="Y3425" t="s">
        <v>107</v>
      </c>
    </row>
    <row r="3426" spans="1:25" x14ac:dyDescent="0.45">
      <c r="A3426" t="s">
        <v>335</v>
      </c>
      <c r="B3426" t="s">
        <v>336</v>
      </c>
      <c r="C3426">
        <v>2480</v>
      </c>
      <c r="D3426">
        <v>2</v>
      </c>
      <c r="F3426">
        <v>2012</v>
      </c>
      <c r="G3426">
        <v>164</v>
      </c>
      <c r="H3426">
        <v>156.5</v>
      </c>
      <c r="I3426">
        <v>4820.0600000000004</v>
      </c>
      <c r="K3426">
        <v>0.02</v>
      </c>
      <c r="L3426">
        <v>8.0000000000000004E-4</v>
      </c>
      <c r="M3426">
        <v>3921.393</v>
      </c>
      <c r="N3426">
        <v>5.7000000000000002E-2</v>
      </c>
      <c r="O3426">
        <v>5.2089999999999996</v>
      </c>
      <c r="P3426">
        <v>0.1173</v>
      </c>
      <c r="Q3426">
        <v>66155.820999999996</v>
      </c>
      <c r="R3426" t="s">
        <v>45</v>
      </c>
      <c r="S3426" t="s">
        <v>34</v>
      </c>
      <c r="T3426" t="s">
        <v>46</v>
      </c>
      <c r="Y3426" t="s">
        <v>107</v>
      </c>
    </row>
    <row r="3427" spans="1:25" x14ac:dyDescent="0.45">
      <c r="A3427" t="s">
        <v>335</v>
      </c>
      <c r="B3427" t="s">
        <v>336</v>
      </c>
      <c r="C3427">
        <v>2480</v>
      </c>
      <c r="D3427">
        <v>2</v>
      </c>
      <c r="F3427">
        <v>2013</v>
      </c>
      <c r="G3427">
        <v>0</v>
      </c>
      <c r="H3427">
        <v>0</v>
      </c>
      <c r="R3427" t="s">
        <v>45</v>
      </c>
      <c r="S3427" t="s">
        <v>34</v>
      </c>
      <c r="T3427" t="s">
        <v>46</v>
      </c>
      <c r="Y3427" t="s">
        <v>277</v>
      </c>
    </row>
    <row r="3428" spans="1:25" x14ac:dyDescent="0.45">
      <c r="A3428" t="s">
        <v>335</v>
      </c>
      <c r="B3428" t="s">
        <v>336</v>
      </c>
      <c r="C3428">
        <v>2480</v>
      </c>
      <c r="D3428">
        <v>2</v>
      </c>
      <c r="F3428">
        <v>2014</v>
      </c>
      <c r="G3428">
        <v>35</v>
      </c>
      <c r="H3428">
        <v>32.979999999999997</v>
      </c>
      <c r="I3428">
        <v>562.44000000000005</v>
      </c>
      <c r="K3428">
        <v>1.2E-2</v>
      </c>
      <c r="L3428">
        <v>1E-3</v>
      </c>
      <c r="M3428">
        <v>2321.7919999999999</v>
      </c>
      <c r="N3428">
        <v>5.8999999999999997E-2</v>
      </c>
      <c r="O3428">
        <v>9.0039999999999996</v>
      </c>
      <c r="P3428">
        <v>0.46</v>
      </c>
      <c r="Q3428">
        <v>39143.962</v>
      </c>
      <c r="R3428" t="s">
        <v>106</v>
      </c>
      <c r="S3428" t="s">
        <v>106</v>
      </c>
      <c r="T3428" t="s">
        <v>46</v>
      </c>
      <c r="Y3428" t="s">
        <v>107</v>
      </c>
    </row>
    <row r="3429" spans="1:25" x14ac:dyDescent="0.45">
      <c r="A3429" t="s">
        <v>335</v>
      </c>
      <c r="B3429" t="s">
        <v>336</v>
      </c>
      <c r="C3429">
        <v>2480</v>
      </c>
      <c r="D3429">
        <v>2</v>
      </c>
      <c r="F3429">
        <v>2015</v>
      </c>
      <c r="G3429">
        <v>142</v>
      </c>
      <c r="H3429">
        <v>129.26</v>
      </c>
      <c r="I3429">
        <v>3579.05</v>
      </c>
      <c r="K3429">
        <v>2.7109999999999999</v>
      </c>
      <c r="L3429">
        <v>4.4200000000000003E-2</v>
      </c>
      <c r="M3429">
        <v>9314.3439999999991</v>
      </c>
      <c r="N3429">
        <v>5.9799999999999999E-2</v>
      </c>
      <c r="O3429">
        <v>35.469000000000001</v>
      </c>
      <c r="P3429">
        <v>0.45269999999999999</v>
      </c>
      <c r="Q3429">
        <v>155449.13399999999</v>
      </c>
      <c r="R3429" t="s">
        <v>34</v>
      </c>
      <c r="S3429" t="s">
        <v>45</v>
      </c>
      <c r="T3429" t="s">
        <v>46</v>
      </c>
      <c r="Y3429" t="s">
        <v>146</v>
      </c>
    </row>
    <row r="3430" spans="1:25" x14ac:dyDescent="0.45">
      <c r="A3430" t="s">
        <v>335</v>
      </c>
      <c r="B3430" t="s">
        <v>336</v>
      </c>
      <c r="C3430">
        <v>2480</v>
      </c>
      <c r="D3430">
        <v>2</v>
      </c>
      <c r="F3430">
        <v>2016</v>
      </c>
      <c r="G3430">
        <v>137</v>
      </c>
      <c r="H3430">
        <v>128.85</v>
      </c>
      <c r="I3430">
        <v>2523.62</v>
      </c>
      <c r="K3430">
        <v>5.0330000000000004</v>
      </c>
      <c r="L3430">
        <v>0.26290000000000002</v>
      </c>
      <c r="M3430">
        <v>1986.0129999999999</v>
      </c>
      <c r="N3430">
        <v>4.8899999999999999E-2</v>
      </c>
      <c r="O3430">
        <v>2.6989999999999998</v>
      </c>
      <c r="P3430">
        <v>0.11210000000000001</v>
      </c>
      <c r="Q3430">
        <v>31697.433000000001</v>
      </c>
      <c r="R3430" t="s">
        <v>34</v>
      </c>
      <c r="S3430" t="s">
        <v>45</v>
      </c>
      <c r="T3430" t="s">
        <v>46</v>
      </c>
      <c r="Y3430" t="s">
        <v>146</v>
      </c>
    </row>
    <row r="3431" spans="1:25" x14ac:dyDescent="0.45">
      <c r="A3431" t="s">
        <v>335</v>
      </c>
      <c r="B3431" t="s">
        <v>336</v>
      </c>
      <c r="C3431">
        <v>2480</v>
      </c>
      <c r="D3431">
        <v>2</v>
      </c>
      <c r="F3431">
        <v>2017</v>
      </c>
      <c r="G3431">
        <v>49</v>
      </c>
      <c r="H3431">
        <v>40.08</v>
      </c>
      <c r="I3431">
        <v>956.12</v>
      </c>
      <c r="K3431">
        <v>5.0000000000000001E-3</v>
      </c>
      <c r="L3431">
        <v>8.0000000000000004E-4</v>
      </c>
      <c r="M3431">
        <v>902.38</v>
      </c>
      <c r="N3431">
        <v>5.91E-2</v>
      </c>
      <c r="O3431">
        <v>0.68</v>
      </c>
      <c r="P3431">
        <v>6.5299999999999997E-2</v>
      </c>
      <c r="Q3431">
        <v>15221.656999999999</v>
      </c>
      <c r="R3431" t="s">
        <v>34</v>
      </c>
      <c r="S3431" t="s">
        <v>45</v>
      </c>
      <c r="T3431" t="s">
        <v>46</v>
      </c>
      <c r="Y3431" t="s">
        <v>147</v>
      </c>
    </row>
    <row r="3432" spans="1:25" x14ac:dyDescent="0.45">
      <c r="A3432" t="s">
        <v>335</v>
      </c>
      <c r="B3432" t="s">
        <v>336</v>
      </c>
      <c r="C3432">
        <v>2480</v>
      </c>
      <c r="D3432">
        <v>2</v>
      </c>
      <c r="F3432">
        <v>2018</v>
      </c>
      <c r="G3432">
        <v>141</v>
      </c>
      <c r="H3432">
        <v>132.47</v>
      </c>
      <c r="I3432">
        <v>2826.34</v>
      </c>
      <c r="K3432">
        <v>1.2E-2</v>
      </c>
      <c r="L3432">
        <v>5.9999999999999995E-4</v>
      </c>
      <c r="M3432">
        <v>2501.2739999999999</v>
      </c>
      <c r="N3432">
        <v>5.79E-2</v>
      </c>
      <c r="O3432">
        <v>2.665</v>
      </c>
      <c r="P3432">
        <v>8.7099999999999997E-2</v>
      </c>
      <c r="Q3432">
        <v>42191.006000000001</v>
      </c>
      <c r="R3432" t="s">
        <v>34</v>
      </c>
      <c r="S3432" t="s">
        <v>45</v>
      </c>
      <c r="T3432" t="s">
        <v>46</v>
      </c>
      <c r="Y3432" t="s">
        <v>147</v>
      </c>
    </row>
    <row r="3433" spans="1:25" x14ac:dyDescent="0.45">
      <c r="A3433" t="s">
        <v>335</v>
      </c>
      <c r="B3433" t="s">
        <v>336</v>
      </c>
      <c r="C3433">
        <v>2480</v>
      </c>
      <c r="D3433">
        <v>2</v>
      </c>
      <c r="F3433">
        <v>2019</v>
      </c>
      <c r="G3433">
        <v>50</v>
      </c>
      <c r="H3433">
        <v>44.92</v>
      </c>
      <c r="I3433">
        <v>1316.2</v>
      </c>
      <c r="K3433">
        <v>5.0000000000000001E-3</v>
      </c>
      <c r="L3433">
        <v>5.0000000000000001E-4</v>
      </c>
      <c r="M3433">
        <v>1065.7249999999999</v>
      </c>
      <c r="N3433">
        <v>5.4399999999999997E-2</v>
      </c>
      <c r="O3433">
        <v>1.0029999999999999</v>
      </c>
      <c r="P3433">
        <v>7.3800000000000004E-2</v>
      </c>
      <c r="Q3433">
        <v>17982.235000000001</v>
      </c>
      <c r="R3433" t="s">
        <v>34</v>
      </c>
      <c r="S3433" t="s">
        <v>45</v>
      </c>
      <c r="T3433" t="s">
        <v>46</v>
      </c>
      <c r="Y3433" t="s">
        <v>147</v>
      </c>
    </row>
    <row r="3434" spans="1:25" x14ac:dyDescent="0.45">
      <c r="A3434" t="s">
        <v>335</v>
      </c>
      <c r="B3434" t="s">
        <v>336</v>
      </c>
      <c r="C3434">
        <v>2480</v>
      </c>
      <c r="D3434">
        <v>2</v>
      </c>
      <c r="F3434">
        <v>2020</v>
      </c>
      <c r="G3434">
        <v>46</v>
      </c>
      <c r="H3434">
        <v>43.29</v>
      </c>
      <c r="I3434">
        <v>1248</v>
      </c>
      <c r="K3434">
        <v>7.0000000000000001E-3</v>
      </c>
      <c r="L3434">
        <v>1E-3</v>
      </c>
      <c r="M3434">
        <v>1241.308</v>
      </c>
      <c r="N3434">
        <v>5.91E-2</v>
      </c>
      <c r="O3434">
        <v>1.0109999999999999</v>
      </c>
      <c r="P3434">
        <v>7.3999999999999996E-2</v>
      </c>
      <c r="Q3434">
        <v>20936.763999999999</v>
      </c>
      <c r="R3434" t="s">
        <v>34</v>
      </c>
      <c r="S3434" t="s">
        <v>45</v>
      </c>
      <c r="T3434" t="s">
        <v>46</v>
      </c>
      <c r="Y3434" t="s">
        <v>147</v>
      </c>
    </row>
    <row r="3435" spans="1:25" x14ac:dyDescent="0.45">
      <c r="A3435" t="s">
        <v>335</v>
      </c>
      <c r="B3435" t="s">
        <v>336</v>
      </c>
      <c r="C3435">
        <v>2480</v>
      </c>
      <c r="D3435">
        <v>2</v>
      </c>
      <c r="F3435">
        <v>2021</v>
      </c>
      <c r="G3435">
        <v>49</v>
      </c>
      <c r="H3435">
        <v>45.63</v>
      </c>
      <c r="I3435">
        <v>1360</v>
      </c>
      <c r="K3435">
        <v>7.0000000000000001E-3</v>
      </c>
      <c r="L3435">
        <v>8.9999999999999998E-4</v>
      </c>
      <c r="M3435">
        <v>1333.018</v>
      </c>
      <c r="N3435">
        <v>5.91E-2</v>
      </c>
      <c r="O3435">
        <v>1.2370000000000001</v>
      </c>
      <c r="P3435">
        <v>8.3000000000000004E-2</v>
      </c>
      <c r="Q3435">
        <v>22486.922999999999</v>
      </c>
      <c r="R3435" t="s">
        <v>34</v>
      </c>
      <c r="S3435" t="s">
        <v>45</v>
      </c>
      <c r="T3435" t="s">
        <v>46</v>
      </c>
      <c r="Y3435" t="s">
        <v>152</v>
      </c>
    </row>
    <row r="3436" spans="1:25" x14ac:dyDescent="0.45">
      <c r="A3436" t="s">
        <v>335</v>
      </c>
      <c r="B3436" t="s">
        <v>336</v>
      </c>
      <c r="C3436">
        <v>2480</v>
      </c>
      <c r="D3436">
        <v>2</v>
      </c>
      <c r="F3436">
        <v>2022</v>
      </c>
      <c r="G3436">
        <v>50</v>
      </c>
      <c r="H3436">
        <v>45.96</v>
      </c>
      <c r="I3436">
        <v>1283.4000000000001</v>
      </c>
      <c r="K3436">
        <v>5.0000000000000001E-3</v>
      </c>
      <c r="L3436">
        <v>6.9999999999999999E-4</v>
      </c>
      <c r="M3436">
        <v>1004.662</v>
      </c>
      <c r="N3436">
        <v>5.91E-2</v>
      </c>
      <c r="O3436">
        <v>0.91700000000000004</v>
      </c>
      <c r="P3436">
        <v>7.8299999999999995E-2</v>
      </c>
      <c r="Q3436">
        <v>16951.636999999999</v>
      </c>
      <c r="R3436" t="s">
        <v>34</v>
      </c>
      <c r="S3436" t="s">
        <v>45</v>
      </c>
      <c r="T3436" t="s">
        <v>46</v>
      </c>
      <c r="Y3436" t="s">
        <v>152</v>
      </c>
    </row>
    <row r="3437" spans="1:25" x14ac:dyDescent="0.45">
      <c r="A3437" t="s">
        <v>335</v>
      </c>
      <c r="B3437" t="s">
        <v>336</v>
      </c>
      <c r="C3437">
        <v>2480</v>
      </c>
      <c r="D3437">
        <v>2</v>
      </c>
      <c r="F3437">
        <v>2023</v>
      </c>
      <c r="G3437">
        <v>53</v>
      </c>
      <c r="H3437">
        <v>47.05</v>
      </c>
      <c r="I3437">
        <v>1404.42</v>
      </c>
      <c r="K3437">
        <v>6.0000000000000001E-3</v>
      </c>
      <c r="L3437">
        <v>8.0000000000000004E-4</v>
      </c>
      <c r="M3437">
        <v>1089.1780000000001</v>
      </c>
      <c r="N3437">
        <v>5.91E-2</v>
      </c>
      <c r="O3437">
        <v>0.81699999999999995</v>
      </c>
      <c r="P3437">
        <v>6.9800000000000001E-2</v>
      </c>
      <c r="Q3437">
        <v>18378.244999999999</v>
      </c>
      <c r="R3437" t="s">
        <v>34</v>
      </c>
      <c r="S3437" t="s">
        <v>45</v>
      </c>
      <c r="T3437" t="s">
        <v>46</v>
      </c>
      <c r="Y3437" t="s">
        <v>152</v>
      </c>
    </row>
    <row r="3438" spans="1:25" x14ac:dyDescent="0.45">
      <c r="A3438" t="s">
        <v>335</v>
      </c>
      <c r="B3438" t="s">
        <v>336</v>
      </c>
      <c r="C3438">
        <v>2480</v>
      </c>
      <c r="D3438">
        <v>2</v>
      </c>
      <c r="F3438">
        <v>2024</v>
      </c>
      <c r="G3438">
        <v>24</v>
      </c>
      <c r="H3438">
        <v>22.12</v>
      </c>
      <c r="I3438">
        <v>653</v>
      </c>
      <c r="K3438">
        <v>2E-3</v>
      </c>
      <c r="L3438">
        <v>6.9999999999999999E-4</v>
      </c>
      <c r="M3438">
        <v>484.51799999999997</v>
      </c>
      <c r="N3438">
        <v>5.9200000000000003E-2</v>
      </c>
      <c r="O3438">
        <v>0.44500000000000001</v>
      </c>
      <c r="P3438">
        <v>7.8600000000000003E-2</v>
      </c>
      <c r="Q3438">
        <v>8172.2730000000001</v>
      </c>
      <c r="R3438" t="s">
        <v>34</v>
      </c>
      <c r="T3438" t="s">
        <v>46</v>
      </c>
      <c r="Y3438" t="s">
        <v>152</v>
      </c>
    </row>
    <row r="3439" spans="1:25" x14ac:dyDescent="0.45">
      <c r="A3439" t="s">
        <v>335</v>
      </c>
      <c r="B3439" t="s">
        <v>336</v>
      </c>
      <c r="C3439">
        <v>2480</v>
      </c>
      <c r="D3439">
        <v>3</v>
      </c>
      <c r="F3439">
        <v>2009</v>
      </c>
      <c r="G3439">
        <v>7137</v>
      </c>
      <c r="H3439">
        <v>7128.63</v>
      </c>
      <c r="I3439">
        <v>816459.54</v>
      </c>
      <c r="K3439">
        <v>3778.5859999999998</v>
      </c>
      <c r="L3439">
        <v>0.93910000000000005</v>
      </c>
      <c r="M3439">
        <v>813472.90700000001</v>
      </c>
      <c r="N3439">
        <v>0.1024</v>
      </c>
      <c r="O3439">
        <v>917.37199999999996</v>
      </c>
      <c r="P3439">
        <v>0.2271</v>
      </c>
      <c r="Q3439">
        <v>7936341.7000000002</v>
      </c>
      <c r="R3439" t="s">
        <v>82</v>
      </c>
      <c r="S3439" t="s">
        <v>34</v>
      </c>
      <c r="T3439" t="s">
        <v>46</v>
      </c>
      <c r="V3439" t="s">
        <v>84</v>
      </c>
      <c r="W3439" t="s">
        <v>51</v>
      </c>
      <c r="Y3439" t="s">
        <v>107</v>
      </c>
    </row>
    <row r="3440" spans="1:25" x14ac:dyDescent="0.45">
      <c r="A3440" t="s">
        <v>335</v>
      </c>
      <c r="B3440" t="s">
        <v>336</v>
      </c>
      <c r="C3440">
        <v>2480</v>
      </c>
      <c r="D3440">
        <v>3</v>
      </c>
      <c r="F3440">
        <v>2010</v>
      </c>
      <c r="G3440">
        <v>6244</v>
      </c>
      <c r="H3440">
        <v>6215.69</v>
      </c>
      <c r="I3440">
        <v>712826.56</v>
      </c>
      <c r="K3440">
        <v>3328.1410000000001</v>
      </c>
      <c r="L3440">
        <v>0.9163</v>
      </c>
      <c r="M3440">
        <v>708179.51100000006</v>
      </c>
      <c r="N3440">
        <v>0.10059999999999999</v>
      </c>
      <c r="O3440">
        <v>862.00800000000004</v>
      </c>
      <c r="P3440">
        <v>0.23930000000000001</v>
      </c>
      <c r="Q3440">
        <v>6938470.7209999999</v>
      </c>
      <c r="R3440" t="s">
        <v>82</v>
      </c>
      <c r="S3440" t="s">
        <v>34</v>
      </c>
      <c r="T3440" t="s">
        <v>46</v>
      </c>
      <c r="V3440" t="s">
        <v>84</v>
      </c>
      <c r="W3440" t="s">
        <v>51</v>
      </c>
      <c r="Y3440" t="s">
        <v>107</v>
      </c>
    </row>
    <row r="3441" spans="1:25" x14ac:dyDescent="0.45">
      <c r="A3441" t="s">
        <v>335</v>
      </c>
      <c r="B3441" t="s">
        <v>336</v>
      </c>
      <c r="C3441">
        <v>2480</v>
      </c>
      <c r="D3441">
        <v>3</v>
      </c>
      <c r="F3441">
        <v>2011</v>
      </c>
      <c r="G3441">
        <v>3666</v>
      </c>
      <c r="H3441">
        <v>3628</v>
      </c>
      <c r="I3441">
        <v>348819.53</v>
      </c>
      <c r="K3441">
        <v>1657.683</v>
      </c>
      <c r="L3441">
        <v>0.81759999999999999</v>
      </c>
      <c r="M3441">
        <v>349809.179</v>
      </c>
      <c r="N3441">
        <v>9.6000000000000002E-2</v>
      </c>
      <c r="O3441">
        <v>424.25099999999998</v>
      </c>
      <c r="P3441">
        <v>0.21560000000000001</v>
      </c>
      <c r="Q3441">
        <v>3432199.3130000001</v>
      </c>
      <c r="R3441" t="s">
        <v>82</v>
      </c>
      <c r="S3441" t="s">
        <v>34</v>
      </c>
      <c r="T3441" t="s">
        <v>46</v>
      </c>
      <c r="V3441" t="s">
        <v>84</v>
      </c>
      <c r="W3441" t="s">
        <v>51</v>
      </c>
      <c r="Y3441" t="s">
        <v>107</v>
      </c>
    </row>
    <row r="3442" spans="1:25" x14ac:dyDescent="0.45">
      <c r="A3442" t="s">
        <v>335</v>
      </c>
      <c r="B3442" t="s">
        <v>336</v>
      </c>
      <c r="C3442">
        <v>2480</v>
      </c>
      <c r="D3442">
        <v>3</v>
      </c>
      <c r="F3442">
        <v>2012</v>
      </c>
      <c r="G3442">
        <v>1456</v>
      </c>
      <c r="H3442">
        <v>1435.87</v>
      </c>
      <c r="I3442">
        <v>99347.16</v>
      </c>
      <c r="K3442">
        <v>484.541</v>
      </c>
      <c r="L3442">
        <v>0.67330000000000001</v>
      </c>
      <c r="M3442">
        <v>110483.421</v>
      </c>
      <c r="N3442">
        <v>9.0800000000000006E-2</v>
      </c>
      <c r="O3442">
        <v>138.321</v>
      </c>
      <c r="P3442">
        <v>0.19700000000000001</v>
      </c>
      <c r="Q3442">
        <v>1110497.8</v>
      </c>
      <c r="R3442" t="s">
        <v>82</v>
      </c>
      <c r="S3442" t="s">
        <v>34</v>
      </c>
      <c r="T3442" t="s">
        <v>46</v>
      </c>
      <c r="V3442" t="s">
        <v>84</v>
      </c>
      <c r="W3442" t="s">
        <v>51</v>
      </c>
      <c r="Y3442" t="s">
        <v>107</v>
      </c>
    </row>
    <row r="3443" spans="1:25" x14ac:dyDescent="0.45">
      <c r="A3443" t="s">
        <v>335</v>
      </c>
      <c r="B3443" t="s">
        <v>336</v>
      </c>
      <c r="C3443">
        <v>2480</v>
      </c>
      <c r="D3443">
        <v>3</v>
      </c>
      <c r="F3443">
        <v>2013</v>
      </c>
      <c r="G3443">
        <v>0</v>
      </c>
      <c r="H3443">
        <v>0</v>
      </c>
      <c r="R3443" t="s">
        <v>82</v>
      </c>
      <c r="S3443" t="s">
        <v>34</v>
      </c>
      <c r="T3443" t="s">
        <v>46</v>
      </c>
      <c r="V3443" t="s">
        <v>84</v>
      </c>
      <c r="W3443" t="s">
        <v>51</v>
      </c>
      <c r="Y3443" t="s">
        <v>277</v>
      </c>
    </row>
    <row r="3444" spans="1:25" x14ac:dyDescent="0.45">
      <c r="A3444" t="s">
        <v>335</v>
      </c>
      <c r="B3444" t="s">
        <v>336</v>
      </c>
      <c r="C3444">
        <v>2480</v>
      </c>
      <c r="D3444">
        <v>3</v>
      </c>
      <c r="F3444">
        <v>2014</v>
      </c>
      <c r="G3444">
        <v>46</v>
      </c>
      <c r="H3444">
        <v>42.4</v>
      </c>
      <c r="I3444">
        <v>1383.2</v>
      </c>
      <c r="K3444">
        <v>11.065</v>
      </c>
      <c r="L3444">
        <v>0.36599999999999999</v>
      </c>
      <c r="M3444">
        <v>3307.2</v>
      </c>
      <c r="N3444">
        <v>5.8999999999999997E-2</v>
      </c>
      <c r="O3444">
        <v>6.47</v>
      </c>
      <c r="P3444">
        <v>0.23200000000000001</v>
      </c>
      <c r="Q3444">
        <v>55785.68</v>
      </c>
      <c r="R3444" t="s">
        <v>108</v>
      </c>
      <c r="S3444" t="s">
        <v>34</v>
      </c>
      <c r="T3444" t="s">
        <v>46</v>
      </c>
      <c r="V3444" t="s">
        <v>84</v>
      </c>
      <c r="W3444" t="s">
        <v>51</v>
      </c>
      <c r="Y3444" t="s">
        <v>277</v>
      </c>
    </row>
    <row r="3445" spans="1:25" x14ac:dyDescent="0.45">
      <c r="A3445" t="s">
        <v>335</v>
      </c>
      <c r="B3445" t="s">
        <v>336</v>
      </c>
      <c r="C3445">
        <v>2480</v>
      </c>
      <c r="D3445">
        <v>3</v>
      </c>
      <c r="F3445">
        <v>2015</v>
      </c>
      <c r="G3445">
        <v>290</v>
      </c>
      <c r="H3445">
        <v>280.76</v>
      </c>
      <c r="I3445">
        <v>18360.57</v>
      </c>
      <c r="K3445">
        <v>6.8000000000000005E-2</v>
      </c>
      <c r="L3445">
        <v>8.9999999999999998E-4</v>
      </c>
      <c r="M3445">
        <v>13205.098</v>
      </c>
      <c r="N3445">
        <v>5.8999999999999997E-2</v>
      </c>
      <c r="O3445">
        <v>12.878</v>
      </c>
      <c r="P3445">
        <v>9.06E-2</v>
      </c>
      <c r="Q3445">
        <v>222765.796</v>
      </c>
      <c r="R3445" t="s">
        <v>34</v>
      </c>
      <c r="T3445" t="s">
        <v>46</v>
      </c>
      <c r="V3445" t="s">
        <v>84</v>
      </c>
      <c r="W3445" t="s">
        <v>51</v>
      </c>
      <c r="Y3445" t="s">
        <v>146</v>
      </c>
    </row>
    <row r="3446" spans="1:25" x14ac:dyDescent="0.45">
      <c r="A3446" t="s">
        <v>335</v>
      </c>
      <c r="B3446" t="s">
        <v>336</v>
      </c>
      <c r="C3446">
        <v>2480</v>
      </c>
      <c r="D3446">
        <v>3</v>
      </c>
      <c r="F3446">
        <v>2016</v>
      </c>
      <c r="G3446">
        <v>219</v>
      </c>
      <c r="H3446">
        <v>208.93</v>
      </c>
      <c r="I3446">
        <v>8407.6200000000008</v>
      </c>
      <c r="K3446">
        <v>2.8000000000000001E-2</v>
      </c>
      <c r="L3446">
        <v>8.9999999999999998E-4</v>
      </c>
      <c r="M3446">
        <v>5506.7070000000003</v>
      </c>
      <c r="N3446">
        <v>5.91E-2</v>
      </c>
      <c r="O3446">
        <v>2.621</v>
      </c>
      <c r="P3446">
        <v>4.4400000000000002E-2</v>
      </c>
      <c r="Q3446">
        <v>92904.508000000002</v>
      </c>
      <c r="R3446" t="s">
        <v>34</v>
      </c>
      <c r="T3446" t="s">
        <v>46</v>
      </c>
      <c r="V3446" t="s">
        <v>84</v>
      </c>
      <c r="W3446" t="s">
        <v>51</v>
      </c>
      <c r="Y3446" t="s">
        <v>146</v>
      </c>
    </row>
    <row r="3447" spans="1:25" x14ac:dyDescent="0.45">
      <c r="A3447" t="s">
        <v>335</v>
      </c>
      <c r="B3447" t="s">
        <v>336</v>
      </c>
      <c r="C3447">
        <v>2480</v>
      </c>
      <c r="D3447">
        <v>3</v>
      </c>
      <c r="F3447">
        <v>2017</v>
      </c>
      <c r="G3447">
        <v>57</v>
      </c>
      <c r="H3447">
        <v>49.46</v>
      </c>
      <c r="I3447">
        <v>2205</v>
      </c>
      <c r="K3447">
        <v>6.0000000000000001E-3</v>
      </c>
      <c r="L3447">
        <v>5.0000000000000001E-4</v>
      </c>
      <c r="M3447">
        <v>1321.3979999999999</v>
      </c>
      <c r="N3447">
        <v>5.5100000000000003E-2</v>
      </c>
      <c r="O3447">
        <v>0.94799999999999995</v>
      </c>
      <c r="P3447">
        <v>5.4100000000000002E-2</v>
      </c>
      <c r="Q3447">
        <v>22294.721000000001</v>
      </c>
      <c r="R3447" t="s">
        <v>34</v>
      </c>
      <c r="T3447" t="s">
        <v>46</v>
      </c>
      <c r="V3447" t="s">
        <v>84</v>
      </c>
      <c r="W3447" t="s">
        <v>51</v>
      </c>
      <c r="Y3447" t="s">
        <v>147</v>
      </c>
    </row>
    <row r="3448" spans="1:25" x14ac:dyDescent="0.45">
      <c r="A3448" t="s">
        <v>335</v>
      </c>
      <c r="B3448" t="s">
        <v>336</v>
      </c>
      <c r="C3448">
        <v>2480</v>
      </c>
      <c r="D3448">
        <v>3</v>
      </c>
      <c r="F3448">
        <v>2018</v>
      </c>
      <c r="G3448">
        <v>298</v>
      </c>
      <c r="H3448">
        <v>291.77</v>
      </c>
      <c r="I3448">
        <v>15395.62</v>
      </c>
      <c r="K3448">
        <v>7.1999999999999995E-2</v>
      </c>
      <c r="L3448">
        <v>8.9999999999999998E-4</v>
      </c>
      <c r="M3448">
        <v>13968.698</v>
      </c>
      <c r="N3448">
        <v>5.8999999999999997E-2</v>
      </c>
      <c r="O3448">
        <v>22.117000000000001</v>
      </c>
      <c r="P3448">
        <v>0.17050000000000001</v>
      </c>
      <c r="Q3448">
        <v>235658.32</v>
      </c>
      <c r="R3448" t="s">
        <v>34</v>
      </c>
      <c r="T3448" t="s">
        <v>46</v>
      </c>
      <c r="V3448" t="s">
        <v>84</v>
      </c>
      <c r="W3448" t="s">
        <v>51</v>
      </c>
      <c r="Y3448" t="s">
        <v>147</v>
      </c>
    </row>
    <row r="3449" spans="1:25" x14ac:dyDescent="0.45">
      <c r="A3449" t="s">
        <v>335</v>
      </c>
      <c r="B3449" t="s">
        <v>336</v>
      </c>
      <c r="C3449">
        <v>2480</v>
      </c>
      <c r="D3449">
        <v>3</v>
      </c>
      <c r="F3449">
        <v>2019</v>
      </c>
      <c r="G3449">
        <v>52</v>
      </c>
      <c r="H3449">
        <v>48.36</v>
      </c>
      <c r="I3449">
        <v>2958.42</v>
      </c>
      <c r="K3449">
        <v>0.01</v>
      </c>
      <c r="L3449">
        <v>8.9999999999999998E-4</v>
      </c>
      <c r="M3449">
        <v>1910.1949999999999</v>
      </c>
      <c r="N3449">
        <v>5.8099999999999999E-2</v>
      </c>
      <c r="O3449">
        <v>1.45</v>
      </c>
      <c r="P3449">
        <v>6.3100000000000003E-2</v>
      </c>
      <c r="Q3449">
        <v>32221.203000000001</v>
      </c>
      <c r="R3449" t="s">
        <v>34</v>
      </c>
      <c r="T3449" t="s">
        <v>46</v>
      </c>
      <c r="V3449" t="s">
        <v>84</v>
      </c>
      <c r="W3449" t="s">
        <v>51</v>
      </c>
      <c r="Y3449" t="s">
        <v>147</v>
      </c>
    </row>
    <row r="3450" spans="1:25" x14ac:dyDescent="0.45">
      <c r="A3450" t="s">
        <v>335</v>
      </c>
      <c r="B3450" t="s">
        <v>336</v>
      </c>
      <c r="C3450">
        <v>2480</v>
      </c>
      <c r="D3450">
        <v>3</v>
      </c>
      <c r="F3450">
        <v>2020</v>
      </c>
      <c r="G3450">
        <v>49</v>
      </c>
      <c r="H3450">
        <v>46.98</v>
      </c>
      <c r="I3450">
        <v>2727.68</v>
      </c>
      <c r="K3450">
        <v>8.9999999999999993E-3</v>
      </c>
      <c r="L3450">
        <v>8.9999999999999998E-4</v>
      </c>
      <c r="M3450">
        <v>1763.568</v>
      </c>
      <c r="N3450">
        <v>5.91E-2</v>
      </c>
      <c r="O3450">
        <v>1.1160000000000001</v>
      </c>
      <c r="P3450">
        <v>5.9700000000000003E-2</v>
      </c>
      <c r="Q3450">
        <v>29748.256000000001</v>
      </c>
      <c r="R3450" t="s">
        <v>34</v>
      </c>
      <c r="T3450" t="s">
        <v>46</v>
      </c>
      <c r="V3450" t="s">
        <v>84</v>
      </c>
      <c r="W3450" t="s">
        <v>51</v>
      </c>
      <c r="Y3450" t="s">
        <v>147</v>
      </c>
    </row>
    <row r="3451" spans="1:25" x14ac:dyDescent="0.45">
      <c r="A3451" t="s">
        <v>335</v>
      </c>
      <c r="B3451" t="s">
        <v>336</v>
      </c>
      <c r="C3451">
        <v>2480</v>
      </c>
      <c r="D3451">
        <v>3</v>
      </c>
      <c r="F3451">
        <v>2021</v>
      </c>
      <c r="G3451">
        <v>51</v>
      </c>
      <c r="H3451">
        <v>48.72</v>
      </c>
      <c r="I3451">
        <v>2952.17</v>
      </c>
      <c r="K3451">
        <v>8.9999999999999993E-3</v>
      </c>
      <c r="L3451">
        <v>1E-3</v>
      </c>
      <c r="M3451">
        <v>1798.5309999999999</v>
      </c>
      <c r="N3451">
        <v>5.9200000000000003E-2</v>
      </c>
      <c r="O3451">
        <v>1.236</v>
      </c>
      <c r="P3451">
        <v>5.8299999999999998E-2</v>
      </c>
      <c r="Q3451">
        <v>30333.165000000001</v>
      </c>
      <c r="R3451" t="s">
        <v>34</v>
      </c>
      <c r="T3451" t="s">
        <v>46</v>
      </c>
      <c r="V3451" t="s">
        <v>84</v>
      </c>
      <c r="W3451" t="s">
        <v>51</v>
      </c>
      <c r="Y3451" t="s">
        <v>152</v>
      </c>
    </row>
    <row r="3452" spans="1:25" x14ac:dyDescent="0.45">
      <c r="A3452" t="s">
        <v>335</v>
      </c>
      <c r="B3452" t="s">
        <v>336</v>
      </c>
      <c r="C3452">
        <v>2480</v>
      </c>
      <c r="D3452">
        <v>3</v>
      </c>
      <c r="F3452">
        <v>2022</v>
      </c>
      <c r="G3452">
        <v>129</v>
      </c>
      <c r="H3452">
        <v>120.99</v>
      </c>
      <c r="I3452">
        <v>5854.09</v>
      </c>
      <c r="K3452">
        <v>1.9E-2</v>
      </c>
      <c r="L3452">
        <v>8.0000000000000004E-4</v>
      </c>
      <c r="M3452">
        <v>3724.8519999999999</v>
      </c>
      <c r="N3452">
        <v>5.8700000000000002E-2</v>
      </c>
      <c r="O3452">
        <v>2.6219999999999999</v>
      </c>
      <c r="P3452">
        <v>6.1800000000000001E-2</v>
      </c>
      <c r="Q3452">
        <v>62836.720999999998</v>
      </c>
      <c r="R3452" t="s">
        <v>34</v>
      </c>
      <c r="T3452" t="s">
        <v>46</v>
      </c>
      <c r="V3452" t="s">
        <v>84</v>
      </c>
      <c r="W3452" t="s">
        <v>51</v>
      </c>
      <c r="Y3452" t="s">
        <v>152</v>
      </c>
    </row>
    <row r="3453" spans="1:25" x14ac:dyDescent="0.45">
      <c r="A3453" t="s">
        <v>335</v>
      </c>
      <c r="B3453" t="s">
        <v>336</v>
      </c>
      <c r="C3453">
        <v>2480</v>
      </c>
      <c r="D3453">
        <v>3</v>
      </c>
      <c r="F3453">
        <v>2023</v>
      </c>
      <c r="G3453">
        <v>99</v>
      </c>
      <c r="H3453">
        <v>95.68</v>
      </c>
      <c r="I3453">
        <v>4826.24</v>
      </c>
      <c r="K3453">
        <v>1.4999999999999999E-2</v>
      </c>
      <c r="L3453">
        <v>8.0000000000000004E-4</v>
      </c>
      <c r="M3453">
        <v>2872.6039999999998</v>
      </c>
      <c r="N3453">
        <v>5.91E-2</v>
      </c>
      <c r="O3453">
        <v>1.9770000000000001</v>
      </c>
      <c r="P3453">
        <v>6.2100000000000002E-2</v>
      </c>
      <c r="Q3453">
        <v>48459.489000000001</v>
      </c>
      <c r="R3453" t="s">
        <v>34</v>
      </c>
      <c r="T3453" t="s">
        <v>46</v>
      </c>
      <c r="V3453" t="s">
        <v>84</v>
      </c>
      <c r="W3453" t="s">
        <v>51</v>
      </c>
      <c r="Y3453" t="s">
        <v>152</v>
      </c>
    </row>
    <row r="3454" spans="1:25" x14ac:dyDescent="0.45">
      <c r="A3454" t="s">
        <v>335</v>
      </c>
      <c r="B3454" t="s">
        <v>336</v>
      </c>
      <c r="C3454">
        <v>2480</v>
      </c>
      <c r="D3454">
        <v>3</v>
      </c>
      <c r="F3454">
        <v>2024</v>
      </c>
      <c r="G3454">
        <v>29</v>
      </c>
      <c r="H3454">
        <v>28.1</v>
      </c>
      <c r="I3454">
        <v>1736</v>
      </c>
      <c r="K3454">
        <v>5.0000000000000001E-3</v>
      </c>
      <c r="L3454">
        <v>6.9999999999999999E-4</v>
      </c>
      <c r="M3454">
        <v>989.96</v>
      </c>
      <c r="N3454">
        <v>5.91E-2</v>
      </c>
      <c r="O3454">
        <v>0.63500000000000001</v>
      </c>
      <c r="P3454">
        <v>5.7000000000000002E-2</v>
      </c>
      <c r="Q3454">
        <v>16700.982</v>
      </c>
      <c r="R3454" t="s">
        <v>34</v>
      </c>
      <c r="T3454" t="s">
        <v>46</v>
      </c>
      <c r="V3454" t="s">
        <v>84</v>
      </c>
      <c r="W3454" t="s">
        <v>51</v>
      </c>
      <c r="Y3454" t="s">
        <v>152</v>
      </c>
    </row>
    <row r="3455" spans="1:25" x14ac:dyDescent="0.45">
      <c r="A3455" t="s">
        <v>335</v>
      </c>
      <c r="B3455" t="s">
        <v>336</v>
      </c>
      <c r="C3455">
        <v>2480</v>
      </c>
      <c r="D3455">
        <v>4</v>
      </c>
      <c r="F3455">
        <v>2009</v>
      </c>
      <c r="G3455">
        <v>7222</v>
      </c>
      <c r="H3455">
        <v>7195.28</v>
      </c>
      <c r="I3455">
        <v>1331455.28</v>
      </c>
      <c r="K3455">
        <v>5935.6019999999999</v>
      </c>
      <c r="L3455">
        <v>0.9345</v>
      </c>
      <c r="M3455">
        <v>1288838.9350000001</v>
      </c>
      <c r="N3455">
        <v>0.10249999999999999</v>
      </c>
      <c r="O3455">
        <v>1707.3889999999999</v>
      </c>
      <c r="P3455">
        <v>0.26350000000000001</v>
      </c>
      <c r="Q3455">
        <v>12576757.181</v>
      </c>
      <c r="R3455" t="s">
        <v>82</v>
      </c>
      <c r="S3455" t="s">
        <v>34</v>
      </c>
      <c r="T3455" t="s">
        <v>46</v>
      </c>
      <c r="V3455" t="s">
        <v>84</v>
      </c>
      <c r="W3455" t="s">
        <v>51</v>
      </c>
      <c r="Y3455" t="s">
        <v>107</v>
      </c>
    </row>
    <row r="3456" spans="1:25" x14ac:dyDescent="0.45">
      <c r="A3456" t="s">
        <v>335</v>
      </c>
      <c r="B3456" t="s">
        <v>336</v>
      </c>
      <c r="C3456">
        <v>2480</v>
      </c>
      <c r="D3456">
        <v>4</v>
      </c>
      <c r="F3456">
        <v>2010</v>
      </c>
      <c r="G3456">
        <v>6434</v>
      </c>
      <c r="H3456">
        <v>6388.71</v>
      </c>
      <c r="I3456">
        <v>1098389.81</v>
      </c>
      <c r="K3456">
        <v>5003.9390000000003</v>
      </c>
      <c r="L3456">
        <v>0.90010000000000001</v>
      </c>
      <c r="M3456">
        <v>1058888.855</v>
      </c>
      <c r="N3456">
        <v>9.9500000000000005E-2</v>
      </c>
      <c r="O3456">
        <v>1293.636</v>
      </c>
      <c r="P3456">
        <v>0.23380000000000001</v>
      </c>
      <c r="Q3456">
        <v>10354382.363</v>
      </c>
      <c r="R3456" t="s">
        <v>82</v>
      </c>
      <c r="S3456" t="s">
        <v>34</v>
      </c>
      <c r="T3456" t="s">
        <v>46</v>
      </c>
      <c r="V3456" t="s">
        <v>84</v>
      </c>
      <c r="W3456" t="s">
        <v>51</v>
      </c>
      <c r="Y3456" t="s">
        <v>107</v>
      </c>
    </row>
    <row r="3457" spans="1:25" x14ac:dyDescent="0.45">
      <c r="A3457" t="s">
        <v>335</v>
      </c>
      <c r="B3457" t="s">
        <v>336</v>
      </c>
      <c r="C3457">
        <v>2480</v>
      </c>
      <c r="D3457">
        <v>4</v>
      </c>
      <c r="F3457">
        <v>2011</v>
      </c>
      <c r="G3457">
        <v>4336</v>
      </c>
      <c r="H3457">
        <v>4291.17</v>
      </c>
      <c r="I3457">
        <v>610661.69999999995</v>
      </c>
      <c r="K3457">
        <v>2902.33</v>
      </c>
      <c r="L3457">
        <v>0.81320000000000003</v>
      </c>
      <c r="M3457">
        <v>603537.25300000003</v>
      </c>
      <c r="N3457">
        <v>9.4799999999999995E-2</v>
      </c>
      <c r="O3457">
        <v>781.07100000000003</v>
      </c>
      <c r="P3457">
        <v>0.22109999999999999</v>
      </c>
      <c r="Q3457">
        <v>5912299.949</v>
      </c>
      <c r="R3457" t="s">
        <v>82</v>
      </c>
      <c r="S3457" t="s">
        <v>34</v>
      </c>
      <c r="T3457" t="s">
        <v>46</v>
      </c>
      <c r="V3457" t="s">
        <v>84</v>
      </c>
      <c r="W3457" t="s">
        <v>51</v>
      </c>
      <c r="Y3457" t="s">
        <v>107</v>
      </c>
    </row>
    <row r="3458" spans="1:25" x14ac:dyDescent="0.45">
      <c r="A3458" t="s">
        <v>335</v>
      </c>
      <c r="B3458" t="s">
        <v>336</v>
      </c>
      <c r="C3458">
        <v>2480</v>
      </c>
      <c r="D3458">
        <v>4</v>
      </c>
      <c r="F3458">
        <v>2012</v>
      </c>
      <c r="G3458">
        <v>1915</v>
      </c>
      <c r="H3458">
        <v>1853.69</v>
      </c>
      <c r="I3458">
        <v>194226.12</v>
      </c>
      <c r="K3458">
        <v>940.57399999999996</v>
      </c>
      <c r="L3458">
        <v>0.65239999999999998</v>
      </c>
      <c r="M3458">
        <v>212105.685</v>
      </c>
      <c r="N3458">
        <v>9.1200000000000003E-2</v>
      </c>
      <c r="O3458">
        <v>273.25299999999999</v>
      </c>
      <c r="P3458">
        <v>0.1953</v>
      </c>
      <c r="Q3458">
        <v>2096727.0260000001</v>
      </c>
      <c r="R3458" t="s">
        <v>82</v>
      </c>
      <c r="S3458" t="s">
        <v>34</v>
      </c>
      <c r="T3458" t="s">
        <v>46</v>
      </c>
      <c r="V3458" t="s">
        <v>84</v>
      </c>
      <c r="W3458" t="s">
        <v>51</v>
      </c>
      <c r="Y3458" t="s">
        <v>107</v>
      </c>
    </row>
    <row r="3459" spans="1:25" x14ac:dyDescent="0.45">
      <c r="A3459" t="s">
        <v>335</v>
      </c>
      <c r="B3459" t="s">
        <v>336</v>
      </c>
      <c r="C3459">
        <v>2480</v>
      </c>
      <c r="D3459">
        <v>4</v>
      </c>
      <c r="F3459">
        <v>2013</v>
      </c>
      <c r="G3459">
        <v>0</v>
      </c>
      <c r="H3459">
        <v>0</v>
      </c>
      <c r="R3459" t="s">
        <v>82</v>
      </c>
      <c r="S3459" t="s">
        <v>34</v>
      </c>
      <c r="T3459" t="s">
        <v>46</v>
      </c>
      <c r="V3459" t="s">
        <v>84</v>
      </c>
      <c r="W3459" t="s">
        <v>51</v>
      </c>
      <c r="Y3459" t="s">
        <v>277</v>
      </c>
    </row>
    <row r="3460" spans="1:25" x14ac:dyDescent="0.45">
      <c r="A3460" t="s">
        <v>335</v>
      </c>
      <c r="B3460" t="s">
        <v>336</v>
      </c>
      <c r="C3460">
        <v>2480</v>
      </c>
      <c r="D3460">
        <v>4</v>
      </c>
      <c r="F3460">
        <v>2014</v>
      </c>
      <c r="G3460">
        <v>54</v>
      </c>
      <c r="H3460">
        <v>50.69</v>
      </c>
      <c r="I3460">
        <v>3301.14</v>
      </c>
      <c r="K3460">
        <v>6.9710000000000001</v>
      </c>
      <c r="L3460">
        <v>0.15509999999999999</v>
      </c>
      <c r="M3460">
        <v>8799.7839999999997</v>
      </c>
      <c r="N3460">
        <v>6.3100000000000003E-2</v>
      </c>
      <c r="O3460">
        <v>16.367999999999999</v>
      </c>
      <c r="P3460">
        <v>0.23</v>
      </c>
      <c r="Q3460">
        <v>142338.21599999999</v>
      </c>
      <c r="R3460" t="s">
        <v>108</v>
      </c>
      <c r="S3460" t="s">
        <v>34</v>
      </c>
      <c r="T3460" t="s">
        <v>46</v>
      </c>
      <c r="V3460" t="s">
        <v>84</v>
      </c>
      <c r="W3460" t="s">
        <v>51</v>
      </c>
      <c r="Y3460" t="s">
        <v>277</v>
      </c>
    </row>
    <row r="3461" spans="1:25" x14ac:dyDescent="0.45">
      <c r="A3461" t="s">
        <v>335</v>
      </c>
      <c r="B3461" t="s">
        <v>336</v>
      </c>
      <c r="C3461">
        <v>2480</v>
      </c>
      <c r="D3461">
        <v>4</v>
      </c>
      <c r="F3461">
        <v>2015</v>
      </c>
      <c r="G3461">
        <v>227</v>
      </c>
      <c r="H3461">
        <v>216.49</v>
      </c>
      <c r="I3461">
        <v>13768.93</v>
      </c>
      <c r="K3461">
        <v>20.170000000000002</v>
      </c>
      <c r="L3461">
        <v>6.6900000000000001E-2</v>
      </c>
      <c r="M3461">
        <v>41570.873</v>
      </c>
      <c r="N3461">
        <v>6.0499999999999998E-2</v>
      </c>
      <c r="O3461">
        <v>76.138999999999996</v>
      </c>
      <c r="P3461">
        <v>0.1933</v>
      </c>
      <c r="Q3461">
        <v>683757</v>
      </c>
      <c r="R3461" t="s">
        <v>34</v>
      </c>
      <c r="T3461" t="s">
        <v>46</v>
      </c>
      <c r="V3461" t="s">
        <v>84</v>
      </c>
      <c r="W3461" t="s">
        <v>51</v>
      </c>
      <c r="Y3461" t="s">
        <v>146</v>
      </c>
    </row>
    <row r="3462" spans="1:25" x14ac:dyDescent="0.45">
      <c r="A3462" t="s">
        <v>335</v>
      </c>
      <c r="B3462" t="s">
        <v>336</v>
      </c>
      <c r="C3462">
        <v>2480</v>
      </c>
      <c r="D3462">
        <v>4</v>
      </c>
      <c r="F3462">
        <v>2016</v>
      </c>
      <c r="G3462">
        <v>149</v>
      </c>
      <c r="H3462">
        <v>144.1</v>
      </c>
      <c r="I3462">
        <v>11146.37</v>
      </c>
      <c r="K3462">
        <v>3.2000000000000001E-2</v>
      </c>
      <c r="L3462">
        <v>8.9999999999999998E-4</v>
      </c>
      <c r="M3462">
        <v>6216.2640000000001</v>
      </c>
      <c r="N3462">
        <v>5.91E-2</v>
      </c>
      <c r="O3462">
        <v>3.6850000000000001</v>
      </c>
      <c r="P3462">
        <v>5.21E-2</v>
      </c>
      <c r="Q3462">
        <v>104857.281</v>
      </c>
      <c r="R3462" t="s">
        <v>34</v>
      </c>
      <c r="T3462" t="s">
        <v>46</v>
      </c>
      <c r="V3462" t="s">
        <v>84</v>
      </c>
      <c r="W3462" t="s">
        <v>51</v>
      </c>
      <c r="Y3462" t="s">
        <v>146</v>
      </c>
    </row>
    <row r="3463" spans="1:25" x14ac:dyDescent="0.45">
      <c r="A3463" t="s">
        <v>335</v>
      </c>
      <c r="B3463" t="s">
        <v>336</v>
      </c>
      <c r="C3463">
        <v>2480</v>
      </c>
      <c r="D3463">
        <v>4</v>
      </c>
      <c r="F3463">
        <v>2017</v>
      </c>
      <c r="G3463">
        <v>81</v>
      </c>
      <c r="H3463">
        <v>75.459999999999994</v>
      </c>
      <c r="I3463">
        <v>5383.61</v>
      </c>
      <c r="K3463">
        <v>1.4999999999999999E-2</v>
      </c>
      <c r="L3463">
        <v>8.0000000000000004E-4</v>
      </c>
      <c r="M3463">
        <v>2918.8539999999998</v>
      </c>
      <c r="N3463">
        <v>5.8599999999999999E-2</v>
      </c>
      <c r="O3463">
        <v>1.9890000000000001</v>
      </c>
      <c r="P3463">
        <v>4.8099999999999997E-2</v>
      </c>
      <c r="Q3463">
        <v>49229.381000000001</v>
      </c>
      <c r="R3463" t="s">
        <v>34</v>
      </c>
      <c r="T3463" t="s">
        <v>46</v>
      </c>
      <c r="V3463" t="s">
        <v>84</v>
      </c>
      <c r="W3463" t="s">
        <v>51</v>
      </c>
      <c r="Y3463" t="s">
        <v>147</v>
      </c>
    </row>
    <row r="3464" spans="1:25" x14ac:dyDescent="0.45">
      <c r="A3464" t="s">
        <v>335</v>
      </c>
      <c r="B3464" t="s">
        <v>336</v>
      </c>
      <c r="C3464">
        <v>2480</v>
      </c>
      <c r="D3464">
        <v>4</v>
      </c>
      <c r="F3464">
        <v>2018</v>
      </c>
      <c r="G3464">
        <v>136</v>
      </c>
      <c r="H3464">
        <v>130.65</v>
      </c>
      <c r="I3464">
        <v>11670.23</v>
      </c>
      <c r="K3464">
        <v>3.2000000000000001E-2</v>
      </c>
      <c r="L3464">
        <v>8.9999999999999998E-4</v>
      </c>
      <c r="M3464">
        <v>6285.5370000000003</v>
      </c>
      <c r="N3464">
        <v>5.91E-2</v>
      </c>
      <c r="O3464">
        <v>4.6349999999999998</v>
      </c>
      <c r="P3464">
        <v>6.8000000000000005E-2</v>
      </c>
      <c r="Q3464">
        <v>106037.79700000001</v>
      </c>
      <c r="R3464" t="s">
        <v>34</v>
      </c>
      <c r="T3464" t="s">
        <v>46</v>
      </c>
      <c r="V3464" t="s">
        <v>84</v>
      </c>
      <c r="W3464" t="s">
        <v>51</v>
      </c>
      <c r="Y3464" t="s">
        <v>147</v>
      </c>
    </row>
    <row r="3465" spans="1:25" x14ac:dyDescent="0.45">
      <c r="A3465" t="s">
        <v>335</v>
      </c>
      <c r="B3465" t="s">
        <v>336</v>
      </c>
      <c r="C3465">
        <v>2480</v>
      </c>
      <c r="D3465">
        <v>4</v>
      </c>
      <c r="F3465">
        <v>2019</v>
      </c>
      <c r="G3465">
        <v>53</v>
      </c>
      <c r="H3465">
        <v>49.23</v>
      </c>
      <c r="I3465">
        <v>3956.8</v>
      </c>
      <c r="K3465">
        <v>1.2E-2</v>
      </c>
      <c r="L3465">
        <v>8.9999999999999998E-4</v>
      </c>
      <c r="M3465">
        <v>2265.7939999999999</v>
      </c>
      <c r="N3465">
        <v>5.8000000000000003E-2</v>
      </c>
      <c r="O3465">
        <v>1.9550000000000001</v>
      </c>
      <c r="P3465">
        <v>6.3299999999999995E-2</v>
      </c>
      <c r="Q3465">
        <v>38219.042000000001</v>
      </c>
      <c r="R3465" t="s">
        <v>34</v>
      </c>
      <c r="T3465" t="s">
        <v>46</v>
      </c>
      <c r="V3465" t="s">
        <v>84</v>
      </c>
      <c r="W3465" t="s">
        <v>51</v>
      </c>
      <c r="Y3465" t="s">
        <v>147</v>
      </c>
    </row>
    <row r="3466" spans="1:25" x14ac:dyDescent="0.45">
      <c r="A3466" t="s">
        <v>335</v>
      </c>
      <c r="B3466" t="s">
        <v>336</v>
      </c>
      <c r="C3466">
        <v>2480</v>
      </c>
      <c r="D3466">
        <v>4</v>
      </c>
      <c r="F3466">
        <v>2020</v>
      </c>
      <c r="G3466">
        <v>98</v>
      </c>
      <c r="H3466">
        <v>95.38</v>
      </c>
      <c r="I3466">
        <v>7469.58</v>
      </c>
      <c r="K3466">
        <v>2.3E-2</v>
      </c>
      <c r="L3466">
        <v>8.9999999999999998E-4</v>
      </c>
      <c r="M3466">
        <v>4450.8720000000003</v>
      </c>
      <c r="N3466">
        <v>5.91E-2</v>
      </c>
      <c r="O3466">
        <v>3.3340000000000001</v>
      </c>
      <c r="P3466">
        <v>6.8099999999999994E-2</v>
      </c>
      <c r="Q3466">
        <v>75081.717000000004</v>
      </c>
      <c r="R3466" t="s">
        <v>34</v>
      </c>
      <c r="T3466" t="s">
        <v>46</v>
      </c>
      <c r="V3466" t="s">
        <v>84</v>
      </c>
      <c r="W3466" t="s">
        <v>51</v>
      </c>
      <c r="Y3466" t="s">
        <v>147</v>
      </c>
    </row>
    <row r="3467" spans="1:25" x14ac:dyDescent="0.45">
      <c r="A3467" t="s">
        <v>335</v>
      </c>
      <c r="B3467" t="s">
        <v>336</v>
      </c>
      <c r="C3467">
        <v>2480</v>
      </c>
      <c r="D3467">
        <v>4</v>
      </c>
      <c r="F3467">
        <v>2021</v>
      </c>
      <c r="G3467">
        <v>97</v>
      </c>
      <c r="H3467">
        <v>95.25</v>
      </c>
      <c r="I3467">
        <v>7346.24</v>
      </c>
      <c r="K3467">
        <v>2.1999999999999999E-2</v>
      </c>
      <c r="L3467">
        <v>1E-3</v>
      </c>
      <c r="M3467">
        <v>4297.567</v>
      </c>
      <c r="N3467">
        <v>5.91E-2</v>
      </c>
      <c r="O3467">
        <v>3.677</v>
      </c>
      <c r="P3467">
        <v>7.5999999999999998E-2</v>
      </c>
      <c r="Q3467">
        <v>72488.748999999996</v>
      </c>
      <c r="R3467" t="s">
        <v>34</v>
      </c>
      <c r="T3467" t="s">
        <v>46</v>
      </c>
      <c r="V3467" t="s">
        <v>84</v>
      </c>
      <c r="W3467" t="s">
        <v>51</v>
      </c>
      <c r="Y3467" t="s">
        <v>152</v>
      </c>
    </row>
    <row r="3468" spans="1:25" x14ac:dyDescent="0.45">
      <c r="A3468" t="s">
        <v>335</v>
      </c>
      <c r="B3468" t="s">
        <v>336</v>
      </c>
      <c r="C3468">
        <v>2480</v>
      </c>
      <c r="D3468">
        <v>4</v>
      </c>
      <c r="F3468">
        <v>2022</v>
      </c>
      <c r="G3468">
        <v>155</v>
      </c>
      <c r="H3468">
        <v>145.1</v>
      </c>
      <c r="I3468">
        <v>7914.91</v>
      </c>
      <c r="K3468">
        <v>2.5999999999999999E-2</v>
      </c>
      <c r="L3468">
        <v>8.9999999999999998E-4</v>
      </c>
      <c r="M3468">
        <v>5071.8239999999996</v>
      </c>
      <c r="N3468">
        <v>5.8000000000000003E-2</v>
      </c>
      <c r="O3468">
        <v>3.125</v>
      </c>
      <c r="P3468">
        <v>5.2600000000000001E-2</v>
      </c>
      <c r="Q3468">
        <v>85556.345000000001</v>
      </c>
      <c r="R3468" t="s">
        <v>34</v>
      </c>
      <c r="T3468" t="s">
        <v>46</v>
      </c>
      <c r="V3468" t="s">
        <v>84</v>
      </c>
      <c r="W3468" t="s">
        <v>51</v>
      </c>
      <c r="Y3468" t="s">
        <v>152</v>
      </c>
    </row>
    <row r="3469" spans="1:25" x14ac:dyDescent="0.45">
      <c r="A3469" t="s">
        <v>335</v>
      </c>
      <c r="B3469" t="s">
        <v>336</v>
      </c>
      <c r="C3469">
        <v>2480</v>
      </c>
      <c r="D3469">
        <v>4</v>
      </c>
      <c r="F3469">
        <v>2023</v>
      </c>
      <c r="G3469">
        <v>201</v>
      </c>
      <c r="H3469">
        <v>195.17</v>
      </c>
      <c r="I3469">
        <v>12189.06</v>
      </c>
      <c r="K3469">
        <v>3.9E-2</v>
      </c>
      <c r="L3469">
        <v>8.9999999999999998E-4</v>
      </c>
      <c r="M3469">
        <v>7522.67</v>
      </c>
      <c r="N3469">
        <v>5.8799999999999998E-2</v>
      </c>
      <c r="O3469">
        <v>4.1609999999999996</v>
      </c>
      <c r="P3469">
        <v>5.4399999999999997E-2</v>
      </c>
      <c r="Q3469">
        <v>126906.986</v>
      </c>
      <c r="R3469" t="s">
        <v>34</v>
      </c>
      <c r="T3469" t="s">
        <v>46</v>
      </c>
      <c r="V3469" t="s">
        <v>84</v>
      </c>
      <c r="W3469" t="s">
        <v>51</v>
      </c>
      <c r="Y3469" t="s">
        <v>152</v>
      </c>
    </row>
    <row r="3470" spans="1:25" x14ac:dyDescent="0.45">
      <c r="A3470" t="s">
        <v>335</v>
      </c>
      <c r="B3470" t="s">
        <v>336</v>
      </c>
      <c r="C3470">
        <v>2480</v>
      </c>
      <c r="D3470">
        <v>4</v>
      </c>
      <c r="F3470">
        <v>2024</v>
      </c>
      <c r="G3470">
        <v>83</v>
      </c>
      <c r="H3470">
        <v>81.45</v>
      </c>
      <c r="I3470">
        <v>4674.4399999999996</v>
      </c>
      <c r="K3470">
        <v>1.4E-2</v>
      </c>
      <c r="L3470">
        <v>8.9999999999999998E-4</v>
      </c>
      <c r="M3470">
        <v>2841.98</v>
      </c>
      <c r="N3470">
        <v>5.8999999999999997E-2</v>
      </c>
      <c r="O3470">
        <v>1.3859999999999999</v>
      </c>
      <c r="P3470">
        <v>4.2299999999999997E-2</v>
      </c>
      <c r="Q3470">
        <v>47946.534</v>
      </c>
      <c r="R3470" t="s">
        <v>34</v>
      </c>
      <c r="T3470" t="s">
        <v>46</v>
      </c>
      <c r="V3470" t="s">
        <v>84</v>
      </c>
      <c r="W3470" t="s">
        <v>51</v>
      </c>
      <c r="Y3470" t="s">
        <v>152</v>
      </c>
    </row>
    <row r="3471" spans="1:25" x14ac:dyDescent="0.45">
      <c r="A3471" t="s">
        <v>335</v>
      </c>
      <c r="B3471" t="s">
        <v>337</v>
      </c>
      <c r="C3471">
        <v>2490</v>
      </c>
      <c r="D3471">
        <v>20</v>
      </c>
      <c r="E3471" t="s">
        <v>338</v>
      </c>
      <c r="F3471">
        <v>2009</v>
      </c>
      <c r="G3471">
        <v>4639</v>
      </c>
      <c r="H3471">
        <v>4622.75</v>
      </c>
      <c r="I3471">
        <v>522001</v>
      </c>
      <c r="K3471">
        <v>1.601</v>
      </c>
      <c r="L3471">
        <v>1E-3</v>
      </c>
      <c r="M3471">
        <v>317310.59999999998</v>
      </c>
      <c r="N3471">
        <v>5.8999999999999997E-2</v>
      </c>
      <c r="O3471">
        <v>205.41200000000001</v>
      </c>
      <c r="P3471">
        <v>7.4700000000000003E-2</v>
      </c>
      <c r="Q3471">
        <v>5337776.55</v>
      </c>
      <c r="R3471" t="s">
        <v>34</v>
      </c>
      <c r="T3471" t="s">
        <v>63</v>
      </c>
      <c r="Y3471" t="s">
        <v>107</v>
      </c>
    </row>
    <row r="3472" spans="1:25" x14ac:dyDescent="0.45">
      <c r="A3472" t="s">
        <v>335</v>
      </c>
      <c r="B3472" t="s">
        <v>337</v>
      </c>
      <c r="C3472">
        <v>2490</v>
      </c>
      <c r="D3472">
        <v>20</v>
      </c>
      <c r="E3472" t="s">
        <v>338</v>
      </c>
      <c r="F3472">
        <v>2010</v>
      </c>
      <c r="G3472">
        <v>4686</v>
      </c>
      <c r="H3472">
        <v>4670.5</v>
      </c>
      <c r="I3472">
        <v>588418.5</v>
      </c>
      <c r="K3472">
        <v>1.8129999999999999</v>
      </c>
      <c r="L3472">
        <v>1E-3</v>
      </c>
      <c r="M3472">
        <v>359104.6</v>
      </c>
      <c r="N3472">
        <v>5.91E-2</v>
      </c>
      <c r="O3472">
        <v>259.03699999999998</v>
      </c>
      <c r="P3472">
        <v>7.6100000000000001E-2</v>
      </c>
      <c r="Q3472">
        <v>6042045.1749999998</v>
      </c>
      <c r="R3472" t="s">
        <v>34</v>
      </c>
      <c r="T3472" t="s">
        <v>63</v>
      </c>
      <c r="Y3472" t="s">
        <v>107</v>
      </c>
    </row>
    <row r="3473" spans="1:25" x14ac:dyDescent="0.45">
      <c r="A3473" t="s">
        <v>335</v>
      </c>
      <c r="B3473" t="s">
        <v>337</v>
      </c>
      <c r="C3473">
        <v>2490</v>
      </c>
      <c r="D3473">
        <v>20</v>
      </c>
      <c r="E3473" t="s">
        <v>338</v>
      </c>
      <c r="F3473">
        <v>2011</v>
      </c>
      <c r="G3473">
        <v>7878</v>
      </c>
      <c r="H3473">
        <v>7869</v>
      </c>
      <c r="I3473">
        <v>1026523</v>
      </c>
      <c r="K3473">
        <v>3.242</v>
      </c>
      <c r="L3473">
        <v>1E-3</v>
      </c>
      <c r="M3473">
        <v>642301.375</v>
      </c>
      <c r="N3473">
        <v>5.8999999999999997E-2</v>
      </c>
      <c r="O3473">
        <v>497.79399999999998</v>
      </c>
      <c r="P3473">
        <v>8.5699999999999998E-2</v>
      </c>
      <c r="Q3473">
        <v>10806563.225</v>
      </c>
      <c r="R3473" t="s">
        <v>34</v>
      </c>
      <c r="T3473" t="s">
        <v>63</v>
      </c>
      <c r="Y3473" t="s">
        <v>107</v>
      </c>
    </row>
    <row r="3474" spans="1:25" x14ac:dyDescent="0.45">
      <c r="A3474" t="s">
        <v>335</v>
      </c>
      <c r="B3474" t="s">
        <v>337</v>
      </c>
      <c r="C3474">
        <v>2490</v>
      </c>
      <c r="D3474">
        <v>20</v>
      </c>
      <c r="E3474" t="s">
        <v>338</v>
      </c>
      <c r="F3474">
        <v>2012</v>
      </c>
      <c r="G3474">
        <v>7709</v>
      </c>
      <c r="H3474">
        <v>7701.75</v>
      </c>
      <c r="I3474">
        <v>1126598.75</v>
      </c>
      <c r="K3474">
        <v>3.5510000000000002</v>
      </c>
      <c r="L3474">
        <v>1E-3</v>
      </c>
      <c r="M3474">
        <v>703488.07499999995</v>
      </c>
      <c r="N3474">
        <v>5.8999999999999997E-2</v>
      </c>
      <c r="O3474">
        <v>496.483</v>
      </c>
      <c r="P3474">
        <v>7.8700000000000006E-2</v>
      </c>
      <c r="Q3474">
        <v>11836962.75</v>
      </c>
      <c r="R3474" t="s">
        <v>34</v>
      </c>
      <c r="T3474" t="s">
        <v>63</v>
      </c>
      <c r="Y3474" t="s">
        <v>107</v>
      </c>
    </row>
    <row r="3475" spans="1:25" x14ac:dyDescent="0.45">
      <c r="A3475" t="s">
        <v>335</v>
      </c>
      <c r="B3475" t="s">
        <v>337</v>
      </c>
      <c r="C3475">
        <v>2490</v>
      </c>
      <c r="D3475">
        <v>20</v>
      </c>
      <c r="E3475" t="s">
        <v>338</v>
      </c>
      <c r="F3475">
        <v>2013</v>
      </c>
      <c r="G3475">
        <v>5547</v>
      </c>
      <c r="H3475">
        <v>5536.75</v>
      </c>
      <c r="I3475">
        <v>740888.25</v>
      </c>
      <c r="K3475">
        <v>2.2429999999999999</v>
      </c>
      <c r="L3475">
        <v>1E-3</v>
      </c>
      <c r="M3475">
        <v>444622.1</v>
      </c>
      <c r="N3475">
        <v>5.8999999999999997E-2</v>
      </c>
      <c r="O3475">
        <v>293.673</v>
      </c>
      <c r="P3475">
        <v>7.5700000000000003E-2</v>
      </c>
      <c r="Q3475">
        <v>7481569.6749999998</v>
      </c>
      <c r="R3475" t="s">
        <v>34</v>
      </c>
      <c r="T3475" t="s">
        <v>63</v>
      </c>
      <c r="Y3475" t="s">
        <v>107</v>
      </c>
    </row>
    <row r="3476" spans="1:25" x14ac:dyDescent="0.45">
      <c r="A3476" t="s">
        <v>335</v>
      </c>
      <c r="B3476" t="s">
        <v>337</v>
      </c>
      <c r="C3476">
        <v>2490</v>
      </c>
      <c r="D3476">
        <v>20</v>
      </c>
      <c r="E3476" t="s">
        <v>338</v>
      </c>
      <c r="F3476">
        <v>2014</v>
      </c>
      <c r="G3476">
        <v>6344</v>
      </c>
      <c r="H3476">
        <v>6304.97</v>
      </c>
      <c r="I3476">
        <v>863684.27</v>
      </c>
      <c r="K3476">
        <v>2.629</v>
      </c>
      <c r="L3476">
        <v>1E-3</v>
      </c>
      <c r="M3476">
        <v>520750.82500000001</v>
      </c>
      <c r="N3476">
        <v>5.8999999999999997E-2</v>
      </c>
      <c r="O3476">
        <v>345.339</v>
      </c>
      <c r="P3476">
        <v>7.2099999999999997E-2</v>
      </c>
      <c r="Q3476">
        <v>8762706.7689999994</v>
      </c>
      <c r="R3476" t="s">
        <v>34</v>
      </c>
      <c r="T3476" t="s">
        <v>63</v>
      </c>
      <c r="Y3476" t="s">
        <v>107</v>
      </c>
    </row>
    <row r="3477" spans="1:25" x14ac:dyDescent="0.45">
      <c r="A3477" t="s">
        <v>335</v>
      </c>
      <c r="B3477" t="s">
        <v>337</v>
      </c>
      <c r="C3477">
        <v>2490</v>
      </c>
      <c r="D3477">
        <v>20</v>
      </c>
      <c r="E3477" t="s">
        <v>338</v>
      </c>
      <c r="F3477">
        <v>2015</v>
      </c>
      <c r="G3477">
        <v>5673</v>
      </c>
      <c r="H3477">
        <v>5651.08</v>
      </c>
      <c r="I3477">
        <v>785199.11</v>
      </c>
      <c r="K3477">
        <v>2.3809999999999998</v>
      </c>
      <c r="L3477">
        <v>1E-3</v>
      </c>
      <c r="M3477">
        <v>471708.413</v>
      </c>
      <c r="N3477">
        <v>5.8999999999999997E-2</v>
      </c>
      <c r="O3477">
        <v>262.26299999999998</v>
      </c>
      <c r="P3477">
        <v>5.8500000000000003E-2</v>
      </c>
      <c r="Q3477">
        <v>7937412.3930000002</v>
      </c>
      <c r="R3477" t="s">
        <v>34</v>
      </c>
      <c r="T3477" t="s">
        <v>63</v>
      </c>
      <c r="Y3477" t="s">
        <v>146</v>
      </c>
    </row>
    <row r="3478" spans="1:25" x14ac:dyDescent="0.45">
      <c r="A3478" t="s">
        <v>335</v>
      </c>
      <c r="B3478" t="s">
        <v>337</v>
      </c>
      <c r="C3478">
        <v>2490</v>
      </c>
      <c r="D3478">
        <v>20</v>
      </c>
      <c r="E3478" t="s">
        <v>338</v>
      </c>
      <c r="F3478">
        <v>2016</v>
      </c>
      <c r="G3478">
        <v>5219</v>
      </c>
      <c r="H3478">
        <v>5197.1000000000004</v>
      </c>
      <c r="I3478">
        <v>716102.23</v>
      </c>
      <c r="K3478">
        <v>2.1800000000000002</v>
      </c>
      <c r="L3478">
        <v>1E-3</v>
      </c>
      <c r="M3478">
        <v>431918.66700000002</v>
      </c>
      <c r="N3478">
        <v>5.8999999999999997E-2</v>
      </c>
      <c r="O3478">
        <v>242.09700000000001</v>
      </c>
      <c r="P3478">
        <v>5.8700000000000002E-2</v>
      </c>
      <c r="Q3478">
        <v>7267905.8370000003</v>
      </c>
      <c r="R3478" t="s">
        <v>34</v>
      </c>
      <c r="T3478" t="s">
        <v>63</v>
      </c>
      <c r="Y3478" t="s">
        <v>146</v>
      </c>
    </row>
    <row r="3479" spans="1:25" x14ac:dyDescent="0.45">
      <c r="A3479" t="s">
        <v>335</v>
      </c>
      <c r="B3479" t="s">
        <v>337</v>
      </c>
      <c r="C3479">
        <v>2490</v>
      </c>
      <c r="D3479">
        <v>20</v>
      </c>
      <c r="E3479" t="s">
        <v>338</v>
      </c>
      <c r="F3479">
        <v>2017</v>
      </c>
      <c r="G3479">
        <v>5181</v>
      </c>
      <c r="H3479">
        <v>5138.58</v>
      </c>
      <c r="I3479">
        <v>613502.80000000005</v>
      </c>
      <c r="K3479">
        <v>1.923</v>
      </c>
      <c r="L3479">
        <v>1E-3</v>
      </c>
      <c r="M3479">
        <v>380924.223</v>
      </c>
      <c r="N3479">
        <v>5.8999999999999997E-2</v>
      </c>
      <c r="O3479">
        <v>185.124</v>
      </c>
      <c r="P3479">
        <v>5.2600000000000001E-2</v>
      </c>
      <c r="Q3479">
        <v>6409792.1770000001</v>
      </c>
      <c r="R3479" t="s">
        <v>34</v>
      </c>
      <c r="T3479" t="s">
        <v>63</v>
      </c>
      <c r="Y3479" t="s">
        <v>147</v>
      </c>
    </row>
    <row r="3480" spans="1:25" x14ac:dyDescent="0.45">
      <c r="A3480" t="s">
        <v>335</v>
      </c>
      <c r="B3480" t="s">
        <v>337</v>
      </c>
      <c r="C3480">
        <v>2490</v>
      </c>
      <c r="D3480">
        <v>20</v>
      </c>
      <c r="E3480" t="s">
        <v>338</v>
      </c>
      <c r="F3480">
        <v>2018</v>
      </c>
      <c r="G3480">
        <v>4141</v>
      </c>
      <c r="H3480">
        <v>4079.62</v>
      </c>
      <c r="I3480">
        <v>512132.27</v>
      </c>
      <c r="K3480">
        <v>1.617</v>
      </c>
      <c r="L3480">
        <v>1E-3</v>
      </c>
      <c r="M3480">
        <v>320240.75400000002</v>
      </c>
      <c r="N3480">
        <v>5.8999999999999997E-2</v>
      </c>
      <c r="O3480">
        <v>170.46700000000001</v>
      </c>
      <c r="P3480">
        <v>5.7000000000000002E-2</v>
      </c>
      <c r="Q3480">
        <v>5388720.1749999998</v>
      </c>
      <c r="R3480" t="s">
        <v>34</v>
      </c>
      <c r="T3480" t="s">
        <v>63</v>
      </c>
      <c r="Y3480" t="s">
        <v>147</v>
      </c>
    </row>
    <row r="3481" spans="1:25" x14ac:dyDescent="0.45">
      <c r="A3481" t="s">
        <v>335</v>
      </c>
      <c r="B3481" t="s">
        <v>337</v>
      </c>
      <c r="C3481">
        <v>2490</v>
      </c>
      <c r="D3481">
        <v>20</v>
      </c>
      <c r="E3481" t="s">
        <v>338</v>
      </c>
      <c r="F3481">
        <v>2019</v>
      </c>
      <c r="G3481">
        <v>6524</v>
      </c>
      <c r="H3481">
        <v>6501.17</v>
      </c>
      <c r="I3481">
        <v>756429.21</v>
      </c>
      <c r="K3481">
        <v>2.456</v>
      </c>
      <c r="L3481">
        <v>1E-3</v>
      </c>
      <c r="M3481">
        <v>486492.81800000003</v>
      </c>
      <c r="N3481">
        <v>5.8999999999999997E-2</v>
      </c>
      <c r="O3481">
        <v>231.26</v>
      </c>
      <c r="P3481">
        <v>5.0299999999999997E-2</v>
      </c>
      <c r="Q3481">
        <v>8186363.3870000001</v>
      </c>
      <c r="R3481" t="s">
        <v>34</v>
      </c>
      <c r="T3481" t="s">
        <v>63</v>
      </c>
      <c r="Y3481" t="s">
        <v>147</v>
      </c>
    </row>
    <row r="3482" spans="1:25" x14ac:dyDescent="0.45">
      <c r="A3482" t="s">
        <v>335</v>
      </c>
      <c r="B3482" t="s">
        <v>337</v>
      </c>
      <c r="C3482">
        <v>2490</v>
      </c>
      <c r="D3482">
        <v>20</v>
      </c>
      <c r="E3482" t="s">
        <v>338</v>
      </c>
      <c r="F3482">
        <v>2020</v>
      </c>
      <c r="G3482">
        <v>4315</v>
      </c>
      <c r="H3482">
        <v>4300.8</v>
      </c>
      <c r="I3482">
        <v>542989.99</v>
      </c>
      <c r="K3482">
        <v>1.724</v>
      </c>
      <c r="L3482">
        <v>1E-3</v>
      </c>
      <c r="M3482">
        <v>341469.42200000002</v>
      </c>
      <c r="N3482">
        <v>5.8999999999999997E-2</v>
      </c>
      <c r="O3482">
        <v>174.52</v>
      </c>
      <c r="P3482">
        <v>5.33E-2</v>
      </c>
      <c r="Q3482">
        <v>5745830.7470000004</v>
      </c>
      <c r="R3482" t="s">
        <v>34</v>
      </c>
      <c r="T3482" t="s">
        <v>63</v>
      </c>
      <c r="Y3482" t="s">
        <v>147</v>
      </c>
    </row>
    <row r="3483" spans="1:25" x14ac:dyDescent="0.45">
      <c r="A3483" t="s">
        <v>335</v>
      </c>
      <c r="B3483" t="s">
        <v>337</v>
      </c>
      <c r="C3483">
        <v>2490</v>
      </c>
      <c r="D3483">
        <v>20</v>
      </c>
      <c r="E3483" t="s">
        <v>338</v>
      </c>
      <c r="F3483">
        <v>2021</v>
      </c>
      <c r="G3483">
        <v>5594</v>
      </c>
      <c r="H3483">
        <v>5574.43</v>
      </c>
      <c r="I3483">
        <v>768070.99</v>
      </c>
      <c r="K3483">
        <v>2.3849999999999998</v>
      </c>
      <c r="L3483">
        <v>1E-3</v>
      </c>
      <c r="M3483">
        <v>472345.065</v>
      </c>
      <c r="N3483">
        <v>5.8999999999999997E-2</v>
      </c>
      <c r="O3483">
        <v>276.173</v>
      </c>
      <c r="P3483">
        <v>6.1699999999999998E-2</v>
      </c>
      <c r="Q3483">
        <v>7948068.9639999997</v>
      </c>
      <c r="R3483" t="s">
        <v>34</v>
      </c>
      <c r="T3483" t="s">
        <v>63</v>
      </c>
      <c r="Y3483" t="s">
        <v>152</v>
      </c>
    </row>
    <row r="3484" spans="1:25" x14ac:dyDescent="0.45">
      <c r="A3484" t="s">
        <v>335</v>
      </c>
      <c r="B3484" t="s">
        <v>337</v>
      </c>
      <c r="C3484">
        <v>2490</v>
      </c>
      <c r="D3484">
        <v>20</v>
      </c>
      <c r="E3484" t="s">
        <v>338</v>
      </c>
      <c r="F3484">
        <v>2022</v>
      </c>
      <c r="G3484">
        <v>5571</v>
      </c>
      <c r="H3484">
        <v>5551.12</v>
      </c>
      <c r="I3484">
        <v>718428.43</v>
      </c>
      <c r="K3484">
        <v>2.2829999999999999</v>
      </c>
      <c r="L3484">
        <v>1E-3</v>
      </c>
      <c r="M3484">
        <v>452211.58500000002</v>
      </c>
      <c r="N3484">
        <v>5.8999999999999997E-2</v>
      </c>
      <c r="O3484">
        <v>286.80099999999999</v>
      </c>
      <c r="P3484">
        <v>6.6900000000000001E-2</v>
      </c>
      <c r="Q3484">
        <v>7609291.8099999996</v>
      </c>
      <c r="R3484" t="s">
        <v>34</v>
      </c>
      <c r="T3484" t="s">
        <v>63</v>
      </c>
      <c r="Y3484" t="s">
        <v>152</v>
      </c>
    </row>
    <row r="3485" spans="1:25" x14ac:dyDescent="0.45">
      <c r="A3485" t="s">
        <v>335</v>
      </c>
      <c r="B3485" t="s">
        <v>337</v>
      </c>
      <c r="C3485">
        <v>2490</v>
      </c>
      <c r="D3485">
        <v>20</v>
      </c>
      <c r="E3485" t="s">
        <v>338</v>
      </c>
      <c r="F3485">
        <v>2023</v>
      </c>
      <c r="G3485">
        <v>6438</v>
      </c>
      <c r="H3485">
        <v>6415.99</v>
      </c>
      <c r="I3485">
        <v>869132.14</v>
      </c>
      <c r="K3485">
        <v>2.7189999999999999</v>
      </c>
      <c r="L3485">
        <v>1E-3</v>
      </c>
      <c r="M3485">
        <v>538586.83600000001</v>
      </c>
      <c r="N3485">
        <v>5.8999999999999997E-2</v>
      </c>
      <c r="O3485">
        <v>300.99400000000003</v>
      </c>
      <c r="P3485">
        <v>6.0999999999999999E-2</v>
      </c>
      <c r="Q3485">
        <v>9062772.443</v>
      </c>
      <c r="R3485" t="s">
        <v>34</v>
      </c>
      <c r="T3485" t="s">
        <v>63</v>
      </c>
      <c r="Y3485" t="s">
        <v>152</v>
      </c>
    </row>
    <row r="3486" spans="1:25" x14ac:dyDescent="0.45">
      <c r="A3486" t="s">
        <v>335</v>
      </c>
      <c r="B3486" t="s">
        <v>337</v>
      </c>
      <c r="C3486">
        <v>2490</v>
      </c>
      <c r="D3486">
        <v>20</v>
      </c>
      <c r="E3486" t="s">
        <v>338</v>
      </c>
      <c r="F3486">
        <v>2024</v>
      </c>
      <c r="G3486">
        <v>2536</v>
      </c>
      <c r="H3486">
        <v>2532</v>
      </c>
      <c r="I3486">
        <v>295742.34000000003</v>
      </c>
      <c r="K3486">
        <v>0.94099999999999995</v>
      </c>
      <c r="L3486">
        <v>1E-3</v>
      </c>
      <c r="M3486">
        <v>186389.226</v>
      </c>
      <c r="N3486">
        <v>5.8999999999999997E-2</v>
      </c>
      <c r="O3486">
        <v>97.147999999999996</v>
      </c>
      <c r="P3486">
        <v>5.8999999999999997E-2</v>
      </c>
      <c r="Q3486">
        <v>3136378.3259999999</v>
      </c>
      <c r="R3486" t="s">
        <v>34</v>
      </c>
      <c r="T3486" t="s">
        <v>63</v>
      </c>
      <c r="Y3486" t="s">
        <v>152</v>
      </c>
    </row>
    <row r="3487" spans="1:25" x14ac:dyDescent="0.45">
      <c r="A3487" t="s">
        <v>335</v>
      </c>
      <c r="B3487" t="s">
        <v>337</v>
      </c>
      <c r="C3487">
        <v>2490</v>
      </c>
      <c r="D3487">
        <v>30</v>
      </c>
      <c r="E3487" t="s">
        <v>338</v>
      </c>
      <c r="F3487">
        <v>2009</v>
      </c>
      <c r="G3487">
        <v>3079</v>
      </c>
      <c r="H3487">
        <v>3062</v>
      </c>
      <c r="I3487">
        <v>478776.5</v>
      </c>
      <c r="K3487">
        <v>1.591</v>
      </c>
      <c r="L3487">
        <v>1E-3</v>
      </c>
      <c r="M3487">
        <v>315244</v>
      </c>
      <c r="N3487">
        <v>5.8999999999999997E-2</v>
      </c>
      <c r="O3487">
        <v>257.661</v>
      </c>
      <c r="P3487">
        <v>9.3600000000000003E-2</v>
      </c>
      <c r="Q3487">
        <v>5304210.5999999996</v>
      </c>
      <c r="R3487" t="s">
        <v>34</v>
      </c>
      <c r="T3487" t="s">
        <v>46</v>
      </c>
      <c r="Y3487" t="s">
        <v>107</v>
      </c>
    </row>
    <row r="3488" spans="1:25" x14ac:dyDescent="0.45">
      <c r="A3488" t="s">
        <v>335</v>
      </c>
      <c r="B3488" t="s">
        <v>337</v>
      </c>
      <c r="C3488">
        <v>2490</v>
      </c>
      <c r="D3488">
        <v>30</v>
      </c>
      <c r="E3488" t="s">
        <v>338</v>
      </c>
      <c r="F3488">
        <v>2010</v>
      </c>
      <c r="G3488">
        <v>2492</v>
      </c>
      <c r="H3488">
        <v>2468.25</v>
      </c>
      <c r="I3488">
        <v>430916</v>
      </c>
      <c r="K3488">
        <v>1.353</v>
      </c>
      <c r="L3488">
        <v>1E-3</v>
      </c>
      <c r="M3488">
        <v>268077.95</v>
      </c>
      <c r="N3488">
        <v>5.8999999999999997E-2</v>
      </c>
      <c r="O3488">
        <v>213.685</v>
      </c>
      <c r="P3488">
        <v>8.5099999999999995E-2</v>
      </c>
      <c r="Q3488">
        <v>4510564.2</v>
      </c>
      <c r="R3488" t="s">
        <v>34</v>
      </c>
      <c r="T3488" t="s">
        <v>46</v>
      </c>
      <c r="Y3488" t="s">
        <v>107</v>
      </c>
    </row>
    <row r="3489" spans="1:25" x14ac:dyDescent="0.45">
      <c r="A3489" t="s">
        <v>335</v>
      </c>
      <c r="B3489" t="s">
        <v>337</v>
      </c>
      <c r="C3489">
        <v>2490</v>
      </c>
      <c r="D3489">
        <v>30</v>
      </c>
      <c r="E3489" t="s">
        <v>338</v>
      </c>
      <c r="F3489">
        <v>2011</v>
      </c>
      <c r="G3489">
        <v>3445</v>
      </c>
      <c r="H3489">
        <v>3422</v>
      </c>
      <c r="I3489">
        <v>667892.5</v>
      </c>
      <c r="K3489">
        <v>2.097</v>
      </c>
      <c r="L3489">
        <v>1E-3</v>
      </c>
      <c r="M3489">
        <v>415534.17499999999</v>
      </c>
      <c r="N3489">
        <v>5.8999999999999997E-2</v>
      </c>
      <c r="O3489">
        <v>330.96</v>
      </c>
      <c r="P3489">
        <v>9.0899999999999995E-2</v>
      </c>
      <c r="Q3489">
        <v>6991820.125</v>
      </c>
      <c r="R3489" t="s">
        <v>34</v>
      </c>
      <c r="T3489" t="s">
        <v>46</v>
      </c>
      <c r="Y3489" t="s">
        <v>107</v>
      </c>
    </row>
    <row r="3490" spans="1:25" x14ac:dyDescent="0.45">
      <c r="A3490" t="s">
        <v>335</v>
      </c>
      <c r="B3490" t="s">
        <v>337</v>
      </c>
      <c r="C3490">
        <v>2490</v>
      </c>
      <c r="D3490">
        <v>30</v>
      </c>
      <c r="E3490" t="s">
        <v>338</v>
      </c>
      <c r="F3490">
        <v>2012</v>
      </c>
      <c r="G3490">
        <v>2866</v>
      </c>
      <c r="H3490">
        <v>2850</v>
      </c>
      <c r="I3490">
        <v>617906</v>
      </c>
      <c r="K3490">
        <v>1.8720000000000001</v>
      </c>
      <c r="L3490">
        <v>1E-3</v>
      </c>
      <c r="M3490">
        <v>370791.3</v>
      </c>
      <c r="N3490">
        <v>5.8999999999999997E-2</v>
      </c>
      <c r="O3490">
        <v>276.69200000000001</v>
      </c>
      <c r="P3490">
        <v>8.5699999999999998E-2</v>
      </c>
      <c r="Q3490">
        <v>6239326.25</v>
      </c>
      <c r="R3490" t="s">
        <v>34</v>
      </c>
      <c r="T3490" t="s">
        <v>46</v>
      </c>
      <c r="Y3490" t="s">
        <v>107</v>
      </c>
    </row>
    <row r="3491" spans="1:25" x14ac:dyDescent="0.45">
      <c r="A3491" t="s">
        <v>335</v>
      </c>
      <c r="B3491" t="s">
        <v>337</v>
      </c>
      <c r="C3491">
        <v>2490</v>
      </c>
      <c r="D3491">
        <v>30</v>
      </c>
      <c r="E3491" t="s">
        <v>338</v>
      </c>
      <c r="F3491">
        <v>2013</v>
      </c>
      <c r="G3491">
        <v>3543</v>
      </c>
      <c r="H3491">
        <v>3527</v>
      </c>
      <c r="I3491">
        <v>748637.25</v>
      </c>
      <c r="K3491">
        <v>2.1640000000000001</v>
      </c>
      <c r="L3491">
        <v>1E-3</v>
      </c>
      <c r="M3491">
        <v>428873</v>
      </c>
      <c r="N3491">
        <v>5.8999999999999997E-2</v>
      </c>
      <c r="O3491">
        <v>326.44600000000003</v>
      </c>
      <c r="P3491">
        <v>8.7800000000000003E-2</v>
      </c>
      <c r="Q3491">
        <v>7216610.4500000002</v>
      </c>
      <c r="R3491" t="s">
        <v>34</v>
      </c>
      <c r="T3491" t="s">
        <v>46</v>
      </c>
      <c r="Y3491" t="s">
        <v>107</v>
      </c>
    </row>
    <row r="3492" spans="1:25" x14ac:dyDescent="0.45">
      <c r="A3492" t="s">
        <v>335</v>
      </c>
      <c r="B3492" t="s">
        <v>337</v>
      </c>
      <c r="C3492">
        <v>2490</v>
      </c>
      <c r="D3492">
        <v>30</v>
      </c>
      <c r="E3492" t="s">
        <v>338</v>
      </c>
      <c r="F3492">
        <v>2014</v>
      </c>
      <c r="G3492">
        <v>1831</v>
      </c>
      <c r="H3492">
        <v>1804.4</v>
      </c>
      <c r="I3492">
        <v>353106.19</v>
      </c>
      <c r="K3492">
        <v>1.0649999999999999</v>
      </c>
      <c r="L3492">
        <v>1E-3</v>
      </c>
      <c r="M3492">
        <v>210943.052</v>
      </c>
      <c r="N3492">
        <v>5.8999999999999997E-2</v>
      </c>
      <c r="O3492">
        <v>157.28800000000001</v>
      </c>
      <c r="P3492">
        <v>8.0399999999999999E-2</v>
      </c>
      <c r="Q3492">
        <v>3549474.4840000002</v>
      </c>
      <c r="R3492" t="s">
        <v>34</v>
      </c>
      <c r="T3492" t="s">
        <v>46</v>
      </c>
      <c r="Y3492" t="s">
        <v>107</v>
      </c>
    </row>
    <row r="3493" spans="1:25" x14ac:dyDescent="0.45">
      <c r="A3493" t="s">
        <v>335</v>
      </c>
      <c r="B3493" t="s">
        <v>337</v>
      </c>
      <c r="C3493">
        <v>2490</v>
      </c>
      <c r="D3493">
        <v>30</v>
      </c>
      <c r="E3493" t="s">
        <v>338</v>
      </c>
      <c r="F3493">
        <v>2015</v>
      </c>
      <c r="G3493">
        <v>2072</v>
      </c>
      <c r="H3493">
        <v>2042.87</v>
      </c>
      <c r="I3493">
        <v>375578.37</v>
      </c>
      <c r="K3493">
        <v>1.149</v>
      </c>
      <c r="L3493">
        <v>1E-3</v>
      </c>
      <c r="M3493">
        <v>227557.75700000001</v>
      </c>
      <c r="N3493">
        <v>5.91E-2</v>
      </c>
      <c r="O3493">
        <v>147.74700000000001</v>
      </c>
      <c r="P3493">
        <v>6.83E-2</v>
      </c>
      <c r="Q3493">
        <v>3829115.3369999998</v>
      </c>
      <c r="R3493" t="s">
        <v>34</v>
      </c>
      <c r="T3493" t="s">
        <v>46</v>
      </c>
      <c r="Y3493" t="s">
        <v>146</v>
      </c>
    </row>
    <row r="3494" spans="1:25" x14ac:dyDescent="0.45">
      <c r="A3494" t="s">
        <v>335</v>
      </c>
      <c r="B3494" t="s">
        <v>337</v>
      </c>
      <c r="C3494">
        <v>2490</v>
      </c>
      <c r="D3494">
        <v>30</v>
      </c>
      <c r="E3494" t="s">
        <v>338</v>
      </c>
      <c r="F3494">
        <v>2016</v>
      </c>
      <c r="G3494">
        <v>2552</v>
      </c>
      <c r="H3494">
        <v>2531.38</v>
      </c>
      <c r="I3494">
        <v>486438.9</v>
      </c>
      <c r="K3494">
        <v>1.526</v>
      </c>
      <c r="L3494">
        <v>1E-3</v>
      </c>
      <c r="M3494">
        <v>302295.88500000001</v>
      </c>
      <c r="N3494">
        <v>5.8999999999999997E-2</v>
      </c>
      <c r="O3494">
        <v>199.596</v>
      </c>
      <c r="P3494">
        <v>6.9900000000000004E-2</v>
      </c>
      <c r="Q3494">
        <v>5086696.0429999996</v>
      </c>
      <c r="R3494" t="s">
        <v>34</v>
      </c>
      <c r="T3494" t="s">
        <v>46</v>
      </c>
      <c r="Y3494" t="s">
        <v>146</v>
      </c>
    </row>
    <row r="3495" spans="1:25" x14ac:dyDescent="0.45">
      <c r="A3495" t="s">
        <v>335</v>
      </c>
      <c r="B3495" t="s">
        <v>337</v>
      </c>
      <c r="C3495">
        <v>2490</v>
      </c>
      <c r="D3495">
        <v>30</v>
      </c>
      <c r="E3495" t="s">
        <v>338</v>
      </c>
      <c r="F3495">
        <v>2017</v>
      </c>
      <c r="G3495">
        <v>1740</v>
      </c>
      <c r="H3495">
        <v>1723.94</v>
      </c>
      <c r="I3495">
        <v>282992.75</v>
      </c>
      <c r="K3495">
        <v>0.89600000000000002</v>
      </c>
      <c r="L3495">
        <v>1E-3</v>
      </c>
      <c r="M3495">
        <v>177387.16500000001</v>
      </c>
      <c r="N3495">
        <v>5.91E-2</v>
      </c>
      <c r="O3495">
        <v>116.35899999999999</v>
      </c>
      <c r="P3495">
        <v>7.0400000000000004E-2</v>
      </c>
      <c r="Q3495">
        <v>2984874.5789999999</v>
      </c>
      <c r="R3495" t="s">
        <v>34</v>
      </c>
      <c r="T3495" t="s">
        <v>46</v>
      </c>
      <c r="Y3495" t="s">
        <v>147</v>
      </c>
    </row>
    <row r="3496" spans="1:25" x14ac:dyDescent="0.45">
      <c r="A3496" t="s">
        <v>335</v>
      </c>
      <c r="B3496" t="s">
        <v>337</v>
      </c>
      <c r="C3496">
        <v>2490</v>
      </c>
      <c r="D3496">
        <v>30</v>
      </c>
      <c r="E3496" t="s">
        <v>338</v>
      </c>
      <c r="F3496">
        <v>2018</v>
      </c>
      <c r="G3496">
        <v>3297</v>
      </c>
      <c r="H3496">
        <v>3264.75</v>
      </c>
      <c r="I3496">
        <v>568725.4</v>
      </c>
      <c r="K3496">
        <v>1.8540000000000001</v>
      </c>
      <c r="L3496">
        <v>1E-3</v>
      </c>
      <c r="M3496">
        <v>367346.67599999998</v>
      </c>
      <c r="N3496">
        <v>5.8999999999999997E-2</v>
      </c>
      <c r="O3496">
        <v>220.86699999999999</v>
      </c>
      <c r="P3496">
        <v>6.6400000000000001E-2</v>
      </c>
      <c r="Q3496">
        <v>6181273.2939999998</v>
      </c>
      <c r="R3496" t="s">
        <v>34</v>
      </c>
      <c r="T3496" t="s">
        <v>46</v>
      </c>
      <c r="Y3496" t="s">
        <v>147</v>
      </c>
    </row>
    <row r="3497" spans="1:25" x14ac:dyDescent="0.45">
      <c r="A3497" t="s">
        <v>335</v>
      </c>
      <c r="B3497" t="s">
        <v>337</v>
      </c>
      <c r="C3497">
        <v>2490</v>
      </c>
      <c r="D3497">
        <v>30</v>
      </c>
      <c r="E3497" t="s">
        <v>338</v>
      </c>
      <c r="F3497">
        <v>2019</v>
      </c>
      <c r="G3497">
        <v>1300</v>
      </c>
      <c r="H3497">
        <v>1274.04</v>
      </c>
      <c r="I3497">
        <v>201520.82</v>
      </c>
      <c r="K3497">
        <v>0.66500000000000004</v>
      </c>
      <c r="L3497">
        <v>1E-3</v>
      </c>
      <c r="M3497">
        <v>131808.93799999999</v>
      </c>
      <c r="N3497">
        <v>5.91E-2</v>
      </c>
      <c r="O3497">
        <v>75.674999999999997</v>
      </c>
      <c r="P3497">
        <v>5.9900000000000002E-2</v>
      </c>
      <c r="Q3497">
        <v>2217931.523</v>
      </c>
      <c r="R3497" t="s">
        <v>34</v>
      </c>
      <c r="T3497" t="s">
        <v>46</v>
      </c>
      <c r="Y3497" t="s">
        <v>147</v>
      </c>
    </row>
    <row r="3498" spans="1:25" x14ac:dyDescent="0.45">
      <c r="A3498" t="s">
        <v>335</v>
      </c>
      <c r="B3498" t="s">
        <v>337</v>
      </c>
      <c r="C3498">
        <v>2490</v>
      </c>
      <c r="D3498">
        <v>30</v>
      </c>
      <c r="E3498" t="s">
        <v>338</v>
      </c>
      <c r="F3498">
        <v>2020</v>
      </c>
      <c r="G3498">
        <v>2466</v>
      </c>
      <c r="H3498">
        <v>2443.94</v>
      </c>
      <c r="I3498">
        <v>393890.22</v>
      </c>
      <c r="K3498">
        <v>1.3140000000000001</v>
      </c>
      <c r="L3498">
        <v>1E-3</v>
      </c>
      <c r="M3498">
        <v>260376.58799999999</v>
      </c>
      <c r="N3498">
        <v>5.8999999999999997E-2</v>
      </c>
      <c r="O3498">
        <v>149.28200000000001</v>
      </c>
      <c r="P3498">
        <v>6.2199999999999998E-2</v>
      </c>
      <c r="Q3498">
        <v>4381367.34</v>
      </c>
      <c r="R3498" t="s">
        <v>34</v>
      </c>
      <c r="T3498" t="s">
        <v>46</v>
      </c>
      <c r="Y3498" t="s">
        <v>147</v>
      </c>
    </row>
    <row r="3499" spans="1:25" x14ac:dyDescent="0.45">
      <c r="A3499" t="s">
        <v>335</v>
      </c>
      <c r="B3499" t="s">
        <v>337</v>
      </c>
      <c r="C3499">
        <v>2490</v>
      </c>
      <c r="D3499">
        <v>30</v>
      </c>
      <c r="E3499" t="s">
        <v>338</v>
      </c>
      <c r="F3499">
        <v>2021</v>
      </c>
      <c r="G3499">
        <v>978</v>
      </c>
      <c r="H3499">
        <v>947.55</v>
      </c>
      <c r="I3499">
        <v>173386.43</v>
      </c>
      <c r="K3499">
        <v>0.54500000000000004</v>
      </c>
      <c r="L3499">
        <v>1E-3</v>
      </c>
      <c r="M3499">
        <v>107918.198</v>
      </c>
      <c r="N3499">
        <v>5.91E-2</v>
      </c>
      <c r="O3499">
        <v>66.488</v>
      </c>
      <c r="P3499">
        <v>6.6699999999999995E-2</v>
      </c>
      <c r="Q3499">
        <v>1815954.7830000001</v>
      </c>
      <c r="R3499" t="s">
        <v>34</v>
      </c>
      <c r="T3499" t="s">
        <v>46</v>
      </c>
      <c r="Y3499" t="s">
        <v>152</v>
      </c>
    </row>
    <row r="3500" spans="1:25" x14ac:dyDescent="0.45">
      <c r="A3500" t="s">
        <v>335</v>
      </c>
      <c r="B3500" t="s">
        <v>337</v>
      </c>
      <c r="C3500">
        <v>2490</v>
      </c>
      <c r="D3500">
        <v>30</v>
      </c>
      <c r="E3500" t="s">
        <v>338</v>
      </c>
      <c r="F3500">
        <v>2022</v>
      </c>
      <c r="G3500">
        <v>1617</v>
      </c>
      <c r="H3500">
        <v>1600.71</v>
      </c>
      <c r="I3500">
        <v>315930.17</v>
      </c>
      <c r="K3500">
        <v>0.98599999999999999</v>
      </c>
      <c r="L3500">
        <v>1E-3</v>
      </c>
      <c r="M3500">
        <v>195258.62599999999</v>
      </c>
      <c r="N3500">
        <v>5.91E-2</v>
      </c>
      <c r="O3500">
        <v>140.393</v>
      </c>
      <c r="P3500">
        <v>7.4200000000000002E-2</v>
      </c>
      <c r="Q3500">
        <v>3285610.09</v>
      </c>
      <c r="R3500" t="s">
        <v>34</v>
      </c>
      <c r="T3500" t="s">
        <v>46</v>
      </c>
      <c r="Y3500" t="s">
        <v>152</v>
      </c>
    </row>
    <row r="3501" spans="1:25" x14ac:dyDescent="0.45">
      <c r="A3501" t="s">
        <v>335</v>
      </c>
      <c r="B3501" t="s">
        <v>337</v>
      </c>
      <c r="C3501">
        <v>2490</v>
      </c>
      <c r="D3501">
        <v>30</v>
      </c>
      <c r="E3501" t="s">
        <v>338</v>
      </c>
      <c r="F3501">
        <v>2023</v>
      </c>
      <c r="G3501">
        <v>1385</v>
      </c>
      <c r="H3501">
        <v>1368.2</v>
      </c>
      <c r="I3501">
        <v>248256.59</v>
      </c>
      <c r="K3501">
        <v>0.80700000000000005</v>
      </c>
      <c r="L3501">
        <v>1E-3</v>
      </c>
      <c r="M3501">
        <v>159931.1</v>
      </c>
      <c r="N3501">
        <v>5.91E-2</v>
      </c>
      <c r="O3501">
        <v>107.328</v>
      </c>
      <c r="P3501">
        <v>7.0999999999999994E-2</v>
      </c>
      <c r="Q3501">
        <v>2691165.023</v>
      </c>
      <c r="R3501" t="s">
        <v>34</v>
      </c>
      <c r="T3501" t="s">
        <v>46</v>
      </c>
      <c r="Y3501" t="s">
        <v>152</v>
      </c>
    </row>
    <row r="3502" spans="1:25" x14ac:dyDescent="0.45">
      <c r="A3502" t="s">
        <v>335</v>
      </c>
      <c r="B3502" t="s">
        <v>337</v>
      </c>
      <c r="C3502">
        <v>2490</v>
      </c>
      <c r="D3502">
        <v>30</v>
      </c>
      <c r="E3502" t="s">
        <v>338</v>
      </c>
      <c r="F3502">
        <v>2024</v>
      </c>
      <c r="G3502">
        <v>968</v>
      </c>
      <c r="H3502">
        <v>959.05</v>
      </c>
      <c r="I3502">
        <v>186263.23</v>
      </c>
      <c r="K3502">
        <v>0.60599999999999998</v>
      </c>
      <c r="L3502">
        <v>1E-3</v>
      </c>
      <c r="M3502">
        <v>119993.128</v>
      </c>
      <c r="N3502">
        <v>5.91E-2</v>
      </c>
      <c r="O3502">
        <v>88.466999999999999</v>
      </c>
      <c r="P3502">
        <v>7.8200000000000006E-2</v>
      </c>
      <c r="Q3502">
        <v>2019021.423</v>
      </c>
      <c r="R3502" t="s">
        <v>34</v>
      </c>
      <c r="T3502" t="s">
        <v>46</v>
      </c>
      <c r="Y3502" t="s">
        <v>152</v>
      </c>
    </row>
    <row r="3503" spans="1:25" x14ac:dyDescent="0.45">
      <c r="A3503" t="s">
        <v>335</v>
      </c>
      <c r="B3503" t="s">
        <v>337</v>
      </c>
      <c r="C3503">
        <v>2490</v>
      </c>
      <c r="D3503" t="s">
        <v>339</v>
      </c>
      <c r="F3503">
        <v>2009</v>
      </c>
      <c r="G3503">
        <v>49</v>
      </c>
      <c r="H3503">
        <v>49</v>
      </c>
      <c r="I3503">
        <v>735</v>
      </c>
      <c r="O3503">
        <v>1.97</v>
      </c>
      <c r="P3503">
        <v>0.34200000000000003</v>
      </c>
      <c r="Q3503">
        <v>11515</v>
      </c>
      <c r="R3503" t="s">
        <v>34</v>
      </c>
      <c r="T3503" t="s">
        <v>28</v>
      </c>
      <c r="Y3503" t="s">
        <v>29</v>
      </c>
    </row>
    <row r="3504" spans="1:25" x14ac:dyDescent="0.45">
      <c r="A3504" t="s">
        <v>335</v>
      </c>
      <c r="B3504" t="s">
        <v>337</v>
      </c>
      <c r="C3504">
        <v>2490</v>
      </c>
      <c r="D3504" t="s">
        <v>339</v>
      </c>
      <c r="F3504">
        <v>2010</v>
      </c>
      <c r="G3504">
        <v>72</v>
      </c>
      <c r="H3504">
        <v>59</v>
      </c>
      <c r="I3504">
        <v>885</v>
      </c>
      <c r="O3504">
        <v>2.3719999999999999</v>
      </c>
      <c r="P3504">
        <v>0.34200000000000003</v>
      </c>
      <c r="Q3504">
        <v>13865.9</v>
      </c>
      <c r="R3504" t="s">
        <v>34</v>
      </c>
      <c r="T3504" t="s">
        <v>28</v>
      </c>
      <c r="Y3504" t="s">
        <v>29</v>
      </c>
    </row>
    <row r="3505" spans="1:25" x14ac:dyDescent="0.45">
      <c r="A3505" t="s">
        <v>335</v>
      </c>
      <c r="B3505" t="s">
        <v>337</v>
      </c>
      <c r="C3505">
        <v>2490</v>
      </c>
      <c r="D3505" t="s">
        <v>339</v>
      </c>
      <c r="F3505">
        <v>2011</v>
      </c>
      <c r="G3505">
        <v>82</v>
      </c>
      <c r="H3505">
        <v>66.25</v>
      </c>
      <c r="I3505">
        <v>993.75</v>
      </c>
      <c r="O3505">
        <v>3.38</v>
      </c>
      <c r="P3505">
        <v>0.43540000000000001</v>
      </c>
      <c r="Q3505">
        <v>15569.6</v>
      </c>
      <c r="R3505" t="s">
        <v>34</v>
      </c>
      <c r="T3505" t="s">
        <v>28</v>
      </c>
      <c r="Y3505" t="s">
        <v>29</v>
      </c>
    </row>
    <row r="3506" spans="1:25" x14ac:dyDescent="0.45">
      <c r="A3506" t="s">
        <v>335</v>
      </c>
      <c r="B3506" t="s">
        <v>337</v>
      </c>
      <c r="C3506">
        <v>2490</v>
      </c>
      <c r="D3506" t="s">
        <v>339</v>
      </c>
      <c r="F3506">
        <v>2012</v>
      </c>
      <c r="G3506">
        <v>70</v>
      </c>
      <c r="H3506">
        <v>52.5</v>
      </c>
      <c r="I3506">
        <v>787.5</v>
      </c>
      <c r="O3506">
        <v>1.5860000000000001</v>
      </c>
      <c r="P3506">
        <v>0.25700000000000001</v>
      </c>
      <c r="Q3506">
        <v>12338.6</v>
      </c>
      <c r="R3506" t="s">
        <v>34</v>
      </c>
      <c r="T3506" t="s">
        <v>28</v>
      </c>
      <c r="Y3506" t="s">
        <v>29</v>
      </c>
    </row>
    <row r="3507" spans="1:25" x14ac:dyDescent="0.45">
      <c r="A3507" t="s">
        <v>335</v>
      </c>
      <c r="B3507" t="s">
        <v>337</v>
      </c>
      <c r="C3507">
        <v>2490</v>
      </c>
      <c r="D3507" t="s">
        <v>339</v>
      </c>
      <c r="F3507">
        <v>2013</v>
      </c>
      <c r="G3507">
        <v>63</v>
      </c>
      <c r="H3507">
        <v>50.75</v>
      </c>
      <c r="I3507">
        <v>761.25</v>
      </c>
      <c r="O3507">
        <v>1.5329999999999999</v>
      </c>
      <c r="P3507">
        <v>0.25700000000000001</v>
      </c>
      <c r="Q3507">
        <v>11927</v>
      </c>
      <c r="R3507" t="s">
        <v>34</v>
      </c>
      <c r="T3507" t="s">
        <v>28</v>
      </c>
      <c r="Y3507" t="s">
        <v>29</v>
      </c>
    </row>
    <row r="3508" spans="1:25" x14ac:dyDescent="0.45">
      <c r="A3508" t="s">
        <v>335</v>
      </c>
      <c r="B3508" t="s">
        <v>337</v>
      </c>
      <c r="C3508">
        <v>2490</v>
      </c>
      <c r="D3508" t="s">
        <v>339</v>
      </c>
      <c r="F3508">
        <v>2014</v>
      </c>
      <c r="G3508">
        <v>17</v>
      </c>
      <c r="H3508">
        <v>10</v>
      </c>
      <c r="I3508">
        <v>142.5</v>
      </c>
      <c r="O3508">
        <v>0.30199999999999999</v>
      </c>
      <c r="P3508">
        <v>0.25700000000000001</v>
      </c>
      <c r="Q3508">
        <v>2350.4</v>
      </c>
      <c r="R3508" t="s">
        <v>34</v>
      </c>
      <c r="T3508" t="s">
        <v>28</v>
      </c>
      <c r="Y3508" t="s">
        <v>29</v>
      </c>
    </row>
    <row r="3509" spans="1:25" x14ac:dyDescent="0.45">
      <c r="A3509" t="s">
        <v>335</v>
      </c>
      <c r="B3509" t="s">
        <v>337</v>
      </c>
      <c r="C3509">
        <v>2490</v>
      </c>
      <c r="D3509" t="s">
        <v>339</v>
      </c>
      <c r="F3509">
        <v>2015</v>
      </c>
      <c r="G3509">
        <v>34</v>
      </c>
      <c r="H3509">
        <v>31.75</v>
      </c>
      <c r="I3509">
        <v>476.25</v>
      </c>
      <c r="O3509">
        <v>0.95899999999999996</v>
      </c>
      <c r="P3509">
        <v>0.25700000000000001</v>
      </c>
      <c r="Q3509">
        <v>7461.5</v>
      </c>
      <c r="R3509" t="s">
        <v>34</v>
      </c>
      <c r="T3509" t="s">
        <v>28</v>
      </c>
      <c r="Y3509" t="s">
        <v>30</v>
      </c>
    </row>
    <row r="3510" spans="1:25" x14ac:dyDescent="0.45">
      <c r="A3510" t="s">
        <v>335</v>
      </c>
      <c r="B3510" t="s">
        <v>337</v>
      </c>
      <c r="C3510">
        <v>2490</v>
      </c>
      <c r="D3510" t="s">
        <v>339</v>
      </c>
      <c r="F3510">
        <v>2016</v>
      </c>
      <c r="G3510">
        <v>33</v>
      </c>
      <c r="H3510">
        <v>27.25</v>
      </c>
      <c r="I3510">
        <v>408.75</v>
      </c>
      <c r="O3510">
        <v>1.016</v>
      </c>
      <c r="P3510">
        <v>0.31530000000000002</v>
      </c>
      <c r="Q3510">
        <v>6404.2</v>
      </c>
      <c r="R3510" t="s">
        <v>34</v>
      </c>
      <c r="T3510" t="s">
        <v>28</v>
      </c>
      <c r="Y3510" t="s">
        <v>30</v>
      </c>
    </row>
    <row r="3511" spans="1:25" x14ac:dyDescent="0.45">
      <c r="A3511" t="s">
        <v>335</v>
      </c>
      <c r="B3511" t="s">
        <v>337</v>
      </c>
      <c r="C3511">
        <v>2490</v>
      </c>
      <c r="D3511" t="s">
        <v>339</v>
      </c>
      <c r="F3511">
        <v>2017</v>
      </c>
      <c r="G3511">
        <v>20</v>
      </c>
      <c r="H3511">
        <v>16.25</v>
      </c>
      <c r="I3511">
        <v>243.75</v>
      </c>
      <c r="O3511">
        <v>0.61699999999999999</v>
      </c>
      <c r="P3511">
        <v>0.32300000000000001</v>
      </c>
      <c r="Q3511">
        <v>3819</v>
      </c>
      <c r="R3511" t="s">
        <v>34</v>
      </c>
      <c r="T3511" t="s">
        <v>28</v>
      </c>
      <c r="Y3511" t="s">
        <v>30</v>
      </c>
    </row>
    <row r="3512" spans="1:25" x14ac:dyDescent="0.45">
      <c r="A3512" t="s">
        <v>335</v>
      </c>
      <c r="B3512" t="s">
        <v>337</v>
      </c>
      <c r="C3512">
        <v>2490</v>
      </c>
      <c r="D3512" t="s">
        <v>339</v>
      </c>
      <c r="F3512">
        <v>2018</v>
      </c>
      <c r="G3512">
        <v>58</v>
      </c>
      <c r="H3512">
        <v>50.75</v>
      </c>
      <c r="I3512">
        <v>761.25</v>
      </c>
      <c r="O3512">
        <v>1.9259999999999999</v>
      </c>
      <c r="P3512">
        <v>0.32300000000000001</v>
      </c>
      <c r="Q3512">
        <v>11926.7</v>
      </c>
      <c r="R3512" t="s">
        <v>34</v>
      </c>
      <c r="T3512" t="s">
        <v>28</v>
      </c>
      <c r="Y3512" t="s">
        <v>30</v>
      </c>
    </row>
    <row r="3513" spans="1:25" x14ac:dyDescent="0.45">
      <c r="A3513" t="s">
        <v>335</v>
      </c>
      <c r="B3513" t="s">
        <v>337</v>
      </c>
      <c r="C3513">
        <v>2490</v>
      </c>
      <c r="D3513" t="s">
        <v>339</v>
      </c>
      <c r="F3513">
        <v>2019</v>
      </c>
      <c r="G3513">
        <v>38</v>
      </c>
      <c r="H3513">
        <v>27.68</v>
      </c>
      <c r="I3513">
        <v>415.2</v>
      </c>
      <c r="O3513">
        <v>1.0509999999999999</v>
      </c>
      <c r="P3513">
        <v>0.32300000000000001</v>
      </c>
      <c r="Q3513">
        <v>6505.4</v>
      </c>
      <c r="R3513" t="s">
        <v>34</v>
      </c>
      <c r="T3513" t="s">
        <v>28</v>
      </c>
      <c r="Y3513" t="s">
        <v>30</v>
      </c>
    </row>
    <row r="3514" spans="1:25" x14ac:dyDescent="0.45">
      <c r="A3514" t="s">
        <v>335</v>
      </c>
      <c r="B3514" t="s">
        <v>337</v>
      </c>
      <c r="C3514">
        <v>2490</v>
      </c>
      <c r="D3514" t="s">
        <v>339</v>
      </c>
      <c r="F3514">
        <v>2020</v>
      </c>
      <c r="G3514">
        <v>12</v>
      </c>
      <c r="H3514">
        <v>9.58</v>
      </c>
      <c r="I3514">
        <v>143.69999999999999</v>
      </c>
      <c r="O3514">
        <v>0.36399999999999999</v>
      </c>
      <c r="P3514">
        <v>0.32300000000000001</v>
      </c>
      <c r="Q3514">
        <v>2251.5</v>
      </c>
      <c r="R3514" t="s">
        <v>34</v>
      </c>
      <c r="T3514" t="s">
        <v>28</v>
      </c>
      <c r="Y3514" t="s">
        <v>30</v>
      </c>
    </row>
    <row r="3515" spans="1:25" x14ac:dyDescent="0.45">
      <c r="A3515" t="s">
        <v>335</v>
      </c>
      <c r="B3515" t="s">
        <v>337</v>
      </c>
      <c r="C3515">
        <v>2490</v>
      </c>
      <c r="D3515" t="s">
        <v>339</v>
      </c>
      <c r="F3515">
        <v>2021</v>
      </c>
      <c r="G3515">
        <v>91</v>
      </c>
      <c r="H3515">
        <v>75.88</v>
      </c>
      <c r="I3515">
        <v>1108.55</v>
      </c>
      <c r="M3515">
        <v>1054.7</v>
      </c>
      <c r="N3515">
        <v>5.9200000000000003E-2</v>
      </c>
      <c r="O3515">
        <v>2.89</v>
      </c>
      <c r="P3515">
        <v>0.32400000000000001</v>
      </c>
      <c r="Q3515">
        <v>17832.8</v>
      </c>
      <c r="R3515" t="s">
        <v>34</v>
      </c>
      <c r="T3515" t="s">
        <v>28</v>
      </c>
      <c r="Y3515" t="s">
        <v>70</v>
      </c>
    </row>
    <row r="3516" spans="1:25" x14ac:dyDescent="0.45">
      <c r="A3516" t="s">
        <v>335</v>
      </c>
      <c r="B3516" t="s">
        <v>337</v>
      </c>
      <c r="C3516">
        <v>2490</v>
      </c>
      <c r="D3516" t="s">
        <v>339</v>
      </c>
      <c r="F3516">
        <v>2022</v>
      </c>
      <c r="G3516">
        <v>177</v>
      </c>
      <c r="H3516">
        <v>131.47</v>
      </c>
      <c r="I3516">
        <v>1566.76</v>
      </c>
      <c r="M3516">
        <v>1826.6</v>
      </c>
      <c r="N3516">
        <v>5.91E-2</v>
      </c>
      <c r="O3516">
        <v>5.0220000000000002</v>
      </c>
      <c r="P3516">
        <v>0.32490000000000002</v>
      </c>
      <c r="Q3516">
        <v>30898</v>
      </c>
      <c r="R3516" t="s">
        <v>34</v>
      </c>
      <c r="T3516" t="s">
        <v>28</v>
      </c>
      <c r="Y3516" t="s">
        <v>70</v>
      </c>
    </row>
    <row r="3517" spans="1:25" x14ac:dyDescent="0.45">
      <c r="A3517" t="s">
        <v>335</v>
      </c>
      <c r="B3517" t="s">
        <v>337</v>
      </c>
      <c r="C3517">
        <v>2490</v>
      </c>
      <c r="D3517" t="s">
        <v>339</v>
      </c>
      <c r="F3517">
        <v>2023</v>
      </c>
      <c r="G3517">
        <v>83</v>
      </c>
      <c r="H3517">
        <v>59.39</v>
      </c>
      <c r="I3517">
        <v>619.34</v>
      </c>
      <c r="M3517">
        <v>825.4</v>
      </c>
      <c r="N3517">
        <v>5.9200000000000003E-2</v>
      </c>
      <c r="O3517">
        <v>2.2690000000000001</v>
      </c>
      <c r="P3517">
        <v>0.32500000000000001</v>
      </c>
      <c r="Q3517">
        <v>13957.7</v>
      </c>
      <c r="R3517" t="s">
        <v>34</v>
      </c>
      <c r="T3517" t="s">
        <v>28</v>
      </c>
      <c r="Y3517" t="s">
        <v>70</v>
      </c>
    </row>
    <row r="3518" spans="1:25" x14ac:dyDescent="0.45">
      <c r="A3518" t="s">
        <v>335</v>
      </c>
      <c r="B3518" t="s">
        <v>337</v>
      </c>
      <c r="C3518">
        <v>2490</v>
      </c>
      <c r="D3518" t="s">
        <v>339</v>
      </c>
      <c r="F3518">
        <v>2024</v>
      </c>
      <c r="G3518">
        <v>41</v>
      </c>
      <c r="H3518">
        <v>32.67</v>
      </c>
      <c r="I3518">
        <v>275.14999999999998</v>
      </c>
      <c r="M3518">
        <v>454</v>
      </c>
      <c r="N3518">
        <v>5.91E-2</v>
      </c>
      <c r="O3518">
        <v>1.248</v>
      </c>
      <c r="P3518">
        <v>0.32490000000000002</v>
      </c>
      <c r="Q3518">
        <v>7677.9</v>
      </c>
      <c r="R3518" t="s">
        <v>34</v>
      </c>
      <c r="T3518" t="s">
        <v>28</v>
      </c>
      <c r="Y3518" t="s">
        <v>70</v>
      </c>
    </row>
    <row r="3519" spans="1:25" x14ac:dyDescent="0.45">
      <c r="A3519" t="s">
        <v>335</v>
      </c>
      <c r="B3519" t="s">
        <v>340</v>
      </c>
      <c r="C3519">
        <v>2491</v>
      </c>
      <c r="D3519">
        <v>1</v>
      </c>
      <c r="F3519">
        <v>2009</v>
      </c>
      <c r="G3519">
        <v>6435</v>
      </c>
      <c r="H3519">
        <v>6415.51</v>
      </c>
      <c r="I3519">
        <v>1611331.47</v>
      </c>
      <c r="K3519">
        <v>220.459</v>
      </c>
      <c r="L3519">
        <v>3.09E-2</v>
      </c>
      <c r="M3519">
        <v>1070700.2220000001</v>
      </c>
      <c r="N3519">
        <v>6.13E-2</v>
      </c>
      <c r="O3519">
        <v>1121.576</v>
      </c>
      <c r="P3519">
        <v>0.1255</v>
      </c>
      <c r="Q3519">
        <v>17470172.541999999</v>
      </c>
      <c r="R3519" t="s">
        <v>38</v>
      </c>
      <c r="S3519" t="s">
        <v>34</v>
      </c>
      <c r="T3519" t="s">
        <v>63</v>
      </c>
      <c r="V3519" t="s">
        <v>109</v>
      </c>
      <c r="Y3519" t="s">
        <v>107</v>
      </c>
    </row>
    <row r="3520" spans="1:25" x14ac:dyDescent="0.45">
      <c r="A3520" t="s">
        <v>335</v>
      </c>
      <c r="B3520" t="s">
        <v>340</v>
      </c>
      <c r="C3520">
        <v>2491</v>
      </c>
      <c r="D3520">
        <v>1</v>
      </c>
      <c r="F3520">
        <v>2010</v>
      </c>
      <c r="G3520">
        <v>743</v>
      </c>
      <c r="H3520">
        <v>741.55</v>
      </c>
      <c r="I3520">
        <v>118882.4</v>
      </c>
      <c r="K3520">
        <v>65.305999999999997</v>
      </c>
      <c r="L3520">
        <v>8.5400000000000004E-2</v>
      </c>
      <c r="M3520">
        <v>96999.85</v>
      </c>
      <c r="N3520">
        <v>6.5600000000000006E-2</v>
      </c>
      <c r="O3520">
        <v>119.157</v>
      </c>
      <c r="P3520">
        <v>0.16220000000000001</v>
      </c>
      <c r="Q3520">
        <v>1467500.2830000001</v>
      </c>
      <c r="R3520" t="s">
        <v>38</v>
      </c>
      <c r="S3520" t="s">
        <v>34</v>
      </c>
      <c r="T3520" t="s">
        <v>63</v>
      </c>
      <c r="V3520" t="s">
        <v>109</v>
      </c>
      <c r="Y3520" t="s">
        <v>341</v>
      </c>
    </row>
    <row r="3521" spans="1:25" x14ac:dyDescent="0.45">
      <c r="A3521" t="s">
        <v>335</v>
      </c>
      <c r="B3521" t="s">
        <v>342</v>
      </c>
      <c r="C3521">
        <v>2493</v>
      </c>
      <c r="D3521">
        <v>1</v>
      </c>
      <c r="F3521">
        <v>2009</v>
      </c>
      <c r="G3521">
        <v>6368</v>
      </c>
      <c r="H3521">
        <v>6346</v>
      </c>
      <c r="I3521">
        <v>963044.5</v>
      </c>
      <c r="K3521">
        <v>3.1560000000000001</v>
      </c>
      <c r="L3521">
        <v>1E-3</v>
      </c>
      <c r="M3521">
        <v>625106.1</v>
      </c>
      <c r="N3521">
        <v>5.8999999999999997E-2</v>
      </c>
      <c r="O3521">
        <v>38.557000000000002</v>
      </c>
      <c r="P3521">
        <v>7.4000000000000003E-3</v>
      </c>
      <c r="Q3521">
        <v>10518626.775</v>
      </c>
      <c r="R3521" t="s">
        <v>34</v>
      </c>
      <c r="T3521" t="s">
        <v>89</v>
      </c>
      <c r="V3521" t="s">
        <v>343</v>
      </c>
      <c r="Y3521" t="s">
        <v>107</v>
      </c>
    </row>
    <row r="3522" spans="1:25" x14ac:dyDescent="0.45">
      <c r="A3522" t="s">
        <v>335</v>
      </c>
      <c r="B3522" t="s">
        <v>342</v>
      </c>
      <c r="C3522">
        <v>2493</v>
      </c>
      <c r="D3522">
        <v>1</v>
      </c>
      <c r="F3522">
        <v>2010</v>
      </c>
      <c r="G3522">
        <v>7923</v>
      </c>
      <c r="H3522">
        <v>7910.25</v>
      </c>
      <c r="I3522">
        <v>1251228.5</v>
      </c>
      <c r="K3522">
        <v>4.0510000000000002</v>
      </c>
      <c r="L3522">
        <v>1E-3</v>
      </c>
      <c r="M3522">
        <v>802558.95</v>
      </c>
      <c r="N3522">
        <v>5.8999999999999997E-2</v>
      </c>
      <c r="O3522">
        <v>51.137999999999998</v>
      </c>
      <c r="P3522">
        <v>7.4999999999999997E-3</v>
      </c>
      <c r="Q3522">
        <v>13504646.5</v>
      </c>
      <c r="R3522" t="s">
        <v>34</v>
      </c>
      <c r="T3522" t="s">
        <v>89</v>
      </c>
      <c r="V3522" t="s">
        <v>343</v>
      </c>
      <c r="Y3522" t="s">
        <v>107</v>
      </c>
    </row>
    <row r="3523" spans="1:25" x14ac:dyDescent="0.45">
      <c r="A3523" t="s">
        <v>335</v>
      </c>
      <c r="B3523" t="s">
        <v>342</v>
      </c>
      <c r="C3523">
        <v>2493</v>
      </c>
      <c r="D3523">
        <v>1</v>
      </c>
      <c r="F3523">
        <v>2011</v>
      </c>
      <c r="G3523">
        <v>6487</v>
      </c>
      <c r="H3523">
        <v>6472</v>
      </c>
      <c r="I3523">
        <v>1051574</v>
      </c>
      <c r="K3523">
        <v>3.3809999999999998</v>
      </c>
      <c r="L3523">
        <v>1E-3</v>
      </c>
      <c r="M3523">
        <v>669846.19999999995</v>
      </c>
      <c r="N3523">
        <v>5.8999999999999997E-2</v>
      </c>
      <c r="O3523">
        <v>47.319000000000003</v>
      </c>
      <c r="P3523">
        <v>8.6E-3</v>
      </c>
      <c r="Q3523">
        <v>11271443.975</v>
      </c>
      <c r="R3523" t="s">
        <v>34</v>
      </c>
      <c r="T3523" t="s">
        <v>89</v>
      </c>
      <c r="V3523" t="s">
        <v>343</v>
      </c>
      <c r="Y3523" t="s">
        <v>107</v>
      </c>
    </row>
    <row r="3524" spans="1:25" x14ac:dyDescent="0.45">
      <c r="A3524" t="s">
        <v>335</v>
      </c>
      <c r="B3524" t="s">
        <v>342</v>
      </c>
      <c r="C3524">
        <v>2493</v>
      </c>
      <c r="D3524">
        <v>1</v>
      </c>
      <c r="F3524">
        <v>2012</v>
      </c>
      <c r="G3524">
        <v>7804</v>
      </c>
      <c r="H3524">
        <v>7792</v>
      </c>
      <c r="I3524">
        <v>1232211.5</v>
      </c>
      <c r="K3524">
        <v>3.948</v>
      </c>
      <c r="L3524">
        <v>1E-3</v>
      </c>
      <c r="M3524">
        <v>782019.25</v>
      </c>
      <c r="N3524">
        <v>5.8999999999999997E-2</v>
      </c>
      <c r="O3524">
        <v>52.095999999999997</v>
      </c>
      <c r="P3524">
        <v>8.0999999999999996E-3</v>
      </c>
      <c r="Q3524">
        <v>13158992.699999999</v>
      </c>
      <c r="R3524" t="s">
        <v>34</v>
      </c>
      <c r="T3524" t="s">
        <v>89</v>
      </c>
      <c r="V3524" t="s">
        <v>343</v>
      </c>
      <c r="Y3524" t="s">
        <v>107</v>
      </c>
    </row>
    <row r="3525" spans="1:25" x14ac:dyDescent="0.45">
      <c r="A3525" t="s">
        <v>335</v>
      </c>
      <c r="B3525" t="s">
        <v>342</v>
      </c>
      <c r="C3525">
        <v>2493</v>
      </c>
      <c r="D3525">
        <v>1</v>
      </c>
      <c r="F3525">
        <v>2013</v>
      </c>
      <c r="G3525">
        <v>7971</v>
      </c>
      <c r="H3525">
        <v>7961.75</v>
      </c>
      <c r="I3525">
        <v>1290643.25</v>
      </c>
      <c r="K3525">
        <v>4.1050000000000004</v>
      </c>
      <c r="L3525">
        <v>1E-3</v>
      </c>
      <c r="M3525">
        <v>813634.3</v>
      </c>
      <c r="N3525">
        <v>5.8999999999999997E-2</v>
      </c>
      <c r="O3525">
        <v>52.838999999999999</v>
      </c>
      <c r="P3525">
        <v>7.7000000000000002E-3</v>
      </c>
      <c r="Q3525">
        <v>13690953.5</v>
      </c>
      <c r="R3525" t="s">
        <v>34</v>
      </c>
      <c r="T3525" t="s">
        <v>89</v>
      </c>
      <c r="V3525" t="s">
        <v>343</v>
      </c>
      <c r="Y3525" t="s">
        <v>107</v>
      </c>
    </row>
    <row r="3526" spans="1:25" x14ac:dyDescent="0.45">
      <c r="A3526" t="s">
        <v>335</v>
      </c>
      <c r="B3526" t="s">
        <v>342</v>
      </c>
      <c r="C3526">
        <v>2493</v>
      </c>
      <c r="D3526">
        <v>1</v>
      </c>
      <c r="F3526">
        <v>2014</v>
      </c>
      <c r="G3526">
        <v>7019</v>
      </c>
      <c r="H3526">
        <v>7005.5</v>
      </c>
      <c r="I3526">
        <v>1121396.25</v>
      </c>
      <c r="K3526">
        <v>3.7989999999999999</v>
      </c>
      <c r="L3526">
        <v>1.1000000000000001E-3</v>
      </c>
      <c r="M3526">
        <v>704502.15</v>
      </c>
      <c r="N3526">
        <v>5.8999999999999997E-2</v>
      </c>
      <c r="O3526">
        <v>43.7</v>
      </c>
      <c r="P3526">
        <v>7.9000000000000008E-3</v>
      </c>
      <c r="Q3526">
        <v>11847367.5</v>
      </c>
      <c r="R3526" t="s">
        <v>34</v>
      </c>
      <c r="T3526" t="s">
        <v>89</v>
      </c>
      <c r="V3526" t="s">
        <v>343</v>
      </c>
      <c r="Y3526" t="s">
        <v>107</v>
      </c>
    </row>
    <row r="3527" spans="1:25" x14ac:dyDescent="0.45">
      <c r="A3527" t="s">
        <v>335</v>
      </c>
      <c r="B3527" t="s">
        <v>342</v>
      </c>
      <c r="C3527">
        <v>2493</v>
      </c>
      <c r="D3527">
        <v>1</v>
      </c>
      <c r="F3527">
        <v>2015</v>
      </c>
      <c r="G3527">
        <v>7820</v>
      </c>
      <c r="H3527">
        <v>7803.75</v>
      </c>
      <c r="I3527">
        <v>1231405</v>
      </c>
      <c r="K3527">
        <v>3.9180000000000001</v>
      </c>
      <c r="L3527">
        <v>1E-3</v>
      </c>
      <c r="M3527">
        <v>776187.22499999998</v>
      </c>
      <c r="N3527">
        <v>5.8999999999999997E-2</v>
      </c>
      <c r="O3527">
        <v>45.143999999999998</v>
      </c>
      <c r="P3527">
        <v>7.1000000000000004E-3</v>
      </c>
      <c r="Q3527">
        <v>13060740.425000001</v>
      </c>
      <c r="R3527" t="s">
        <v>34</v>
      </c>
      <c r="T3527" t="s">
        <v>89</v>
      </c>
      <c r="V3527" t="s">
        <v>343</v>
      </c>
      <c r="Y3527" t="s">
        <v>146</v>
      </c>
    </row>
    <row r="3528" spans="1:25" x14ac:dyDescent="0.45">
      <c r="A3528" t="s">
        <v>335</v>
      </c>
      <c r="B3528" t="s">
        <v>342</v>
      </c>
      <c r="C3528">
        <v>2493</v>
      </c>
      <c r="D3528">
        <v>1</v>
      </c>
      <c r="F3528">
        <v>2016</v>
      </c>
      <c r="G3528">
        <v>7318</v>
      </c>
      <c r="H3528">
        <v>7309.75</v>
      </c>
      <c r="I3528">
        <v>1182277</v>
      </c>
      <c r="K3528">
        <v>3.7240000000000002</v>
      </c>
      <c r="L3528">
        <v>1E-3</v>
      </c>
      <c r="M3528">
        <v>737756.4</v>
      </c>
      <c r="N3528">
        <v>5.8999999999999997E-2</v>
      </c>
      <c r="O3528">
        <v>44.570999999999998</v>
      </c>
      <c r="P3528">
        <v>7.3000000000000001E-3</v>
      </c>
      <c r="Q3528">
        <v>12414217.699999999</v>
      </c>
      <c r="R3528" t="s">
        <v>34</v>
      </c>
      <c r="T3528" t="s">
        <v>89</v>
      </c>
      <c r="V3528" t="s">
        <v>343</v>
      </c>
      <c r="Y3528" t="s">
        <v>146</v>
      </c>
    </row>
    <row r="3529" spans="1:25" x14ac:dyDescent="0.45">
      <c r="A3529" t="s">
        <v>335</v>
      </c>
      <c r="B3529" t="s">
        <v>342</v>
      </c>
      <c r="C3529">
        <v>2493</v>
      </c>
      <c r="D3529">
        <v>1</v>
      </c>
      <c r="F3529">
        <v>2017</v>
      </c>
      <c r="G3529">
        <v>7786</v>
      </c>
      <c r="H3529">
        <v>7777.25</v>
      </c>
      <c r="I3529">
        <v>1268411.5</v>
      </c>
      <c r="K3529">
        <v>3.972</v>
      </c>
      <c r="L3529">
        <v>1E-3</v>
      </c>
      <c r="M3529">
        <v>786819.15</v>
      </c>
      <c r="N3529">
        <v>5.8999999999999997E-2</v>
      </c>
      <c r="O3529">
        <v>48.213999999999999</v>
      </c>
      <c r="P3529">
        <v>7.3000000000000001E-3</v>
      </c>
      <c r="Q3529">
        <v>13239882.925000001</v>
      </c>
      <c r="R3529" t="s">
        <v>34</v>
      </c>
      <c r="T3529" t="s">
        <v>89</v>
      </c>
      <c r="V3529" t="s">
        <v>343</v>
      </c>
      <c r="Y3529" t="s">
        <v>147</v>
      </c>
    </row>
    <row r="3530" spans="1:25" x14ac:dyDescent="0.45">
      <c r="A3530" t="s">
        <v>335</v>
      </c>
      <c r="B3530" t="s">
        <v>342</v>
      </c>
      <c r="C3530">
        <v>2493</v>
      </c>
      <c r="D3530">
        <v>1</v>
      </c>
      <c r="F3530">
        <v>2018</v>
      </c>
      <c r="G3530">
        <v>7171</v>
      </c>
      <c r="H3530">
        <v>7161.5</v>
      </c>
      <c r="I3530">
        <v>1219265.25</v>
      </c>
      <c r="K3530">
        <v>3.7639999999999998</v>
      </c>
      <c r="L3530">
        <v>1E-3</v>
      </c>
      <c r="M3530">
        <v>745675.17500000005</v>
      </c>
      <c r="N3530">
        <v>5.8999999999999997E-2</v>
      </c>
      <c r="O3530">
        <v>46.16</v>
      </c>
      <c r="P3530">
        <v>7.4999999999999997E-3</v>
      </c>
      <c r="Q3530">
        <v>12548128.85</v>
      </c>
      <c r="R3530" t="s">
        <v>34</v>
      </c>
      <c r="T3530" t="s">
        <v>89</v>
      </c>
      <c r="V3530" t="s">
        <v>343</v>
      </c>
      <c r="Y3530" t="s">
        <v>147</v>
      </c>
    </row>
    <row r="3531" spans="1:25" x14ac:dyDescent="0.45">
      <c r="A3531" t="s">
        <v>335</v>
      </c>
      <c r="B3531" t="s">
        <v>342</v>
      </c>
      <c r="C3531">
        <v>2493</v>
      </c>
      <c r="D3531">
        <v>1</v>
      </c>
      <c r="F3531">
        <v>2019</v>
      </c>
      <c r="G3531">
        <v>7913</v>
      </c>
      <c r="H3531">
        <v>7902.5</v>
      </c>
      <c r="I3531">
        <v>1293232</v>
      </c>
      <c r="K3531">
        <v>4.3499999999999996</v>
      </c>
      <c r="L3531">
        <v>1.1000000000000001E-3</v>
      </c>
      <c r="M3531">
        <v>802360.95</v>
      </c>
      <c r="N3531">
        <v>5.8999999999999997E-2</v>
      </c>
      <c r="O3531">
        <v>51.002000000000002</v>
      </c>
      <c r="P3531">
        <v>7.7999999999999996E-3</v>
      </c>
      <c r="Q3531">
        <v>13494121.625</v>
      </c>
      <c r="R3531" t="s">
        <v>34</v>
      </c>
      <c r="T3531" t="s">
        <v>89</v>
      </c>
      <c r="V3531" t="s">
        <v>343</v>
      </c>
      <c r="Y3531" t="s">
        <v>147</v>
      </c>
    </row>
    <row r="3532" spans="1:25" x14ac:dyDescent="0.45">
      <c r="A3532" t="s">
        <v>335</v>
      </c>
      <c r="B3532" t="s">
        <v>342</v>
      </c>
      <c r="C3532">
        <v>2493</v>
      </c>
      <c r="D3532">
        <v>1</v>
      </c>
      <c r="F3532">
        <v>2020</v>
      </c>
      <c r="G3532">
        <v>8103</v>
      </c>
      <c r="H3532">
        <v>8095.5</v>
      </c>
      <c r="I3532">
        <v>1304060.5</v>
      </c>
      <c r="K3532">
        <v>4.1139999999999999</v>
      </c>
      <c r="L3532">
        <v>1E-3</v>
      </c>
      <c r="M3532">
        <v>814922.9</v>
      </c>
      <c r="N3532">
        <v>5.8999999999999997E-2</v>
      </c>
      <c r="O3532">
        <v>49.817</v>
      </c>
      <c r="P3532">
        <v>7.3000000000000001E-3</v>
      </c>
      <c r="Q3532">
        <v>13712686.175000001</v>
      </c>
      <c r="R3532" t="s">
        <v>34</v>
      </c>
      <c r="T3532" t="s">
        <v>89</v>
      </c>
      <c r="V3532" t="s">
        <v>343</v>
      </c>
      <c r="Y3532" t="s">
        <v>147</v>
      </c>
    </row>
    <row r="3533" spans="1:25" x14ac:dyDescent="0.45">
      <c r="A3533" t="s">
        <v>335</v>
      </c>
      <c r="B3533" t="s">
        <v>342</v>
      </c>
      <c r="C3533">
        <v>2493</v>
      </c>
      <c r="D3533">
        <v>1</v>
      </c>
      <c r="F3533">
        <v>2021</v>
      </c>
      <c r="G3533">
        <v>7750</v>
      </c>
      <c r="H3533">
        <v>7744.5</v>
      </c>
      <c r="I3533">
        <v>1243742.75</v>
      </c>
      <c r="K3533">
        <v>3.9329999999999998</v>
      </c>
      <c r="L3533">
        <v>1E-3</v>
      </c>
      <c r="M3533">
        <v>779084.82499999995</v>
      </c>
      <c r="N3533">
        <v>5.8999999999999997E-2</v>
      </c>
      <c r="O3533">
        <v>46.453000000000003</v>
      </c>
      <c r="P3533">
        <v>7.1999999999999998E-3</v>
      </c>
      <c r="Q3533">
        <v>13109622.824999999</v>
      </c>
      <c r="R3533" t="s">
        <v>34</v>
      </c>
      <c r="T3533" t="s">
        <v>89</v>
      </c>
      <c r="V3533" t="s">
        <v>343</v>
      </c>
      <c r="Y3533" t="s">
        <v>152</v>
      </c>
    </row>
    <row r="3534" spans="1:25" x14ac:dyDescent="0.45">
      <c r="A3534" t="s">
        <v>335</v>
      </c>
      <c r="B3534" t="s">
        <v>342</v>
      </c>
      <c r="C3534">
        <v>2493</v>
      </c>
      <c r="D3534">
        <v>1</v>
      </c>
      <c r="F3534">
        <v>2022</v>
      </c>
      <c r="G3534">
        <v>7092</v>
      </c>
      <c r="H3534">
        <v>7082.25</v>
      </c>
      <c r="I3534">
        <v>1126527</v>
      </c>
      <c r="K3534">
        <v>3.569</v>
      </c>
      <c r="L3534">
        <v>1E-3</v>
      </c>
      <c r="M3534">
        <v>707030.25</v>
      </c>
      <c r="N3534">
        <v>5.8999999999999997E-2</v>
      </c>
      <c r="O3534">
        <v>42.722000000000001</v>
      </c>
      <c r="P3534">
        <v>7.3000000000000001E-3</v>
      </c>
      <c r="Q3534">
        <v>11897235.050000001</v>
      </c>
      <c r="R3534" t="s">
        <v>34</v>
      </c>
      <c r="T3534" t="s">
        <v>89</v>
      </c>
      <c r="V3534" t="s">
        <v>343</v>
      </c>
      <c r="Y3534" t="s">
        <v>152</v>
      </c>
    </row>
    <row r="3535" spans="1:25" x14ac:dyDescent="0.45">
      <c r="A3535" t="s">
        <v>335</v>
      </c>
      <c r="B3535" t="s">
        <v>342</v>
      </c>
      <c r="C3535">
        <v>2493</v>
      </c>
      <c r="D3535">
        <v>1</v>
      </c>
      <c r="F3535">
        <v>2023</v>
      </c>
      <c r="G3535">
        <v>7373</v>
      </c>
      <c r="H3535">
        <v>7356.25</v>
      </c>
      <c r="I3535">
        <v>1087150</v>
      </c>
      <c r="K3535">
        <v>3.556</v>
      </c>
      <c r="L3535">
        <v>1E-3</v>
      </c>
      <c r="M3535">
        <v>694026.85</v>
      </c>
      <c r="N3535">
        <v>5.8999999999999997E-2</v>
      </c>
      <c r="O3535">
        <v>40.265000000000001</v>
      </c>
      <c r="P3535">
        <v>7.1000000000000004E-3</v>
      </c>
      <c r="Q3535">
        <v>11676993</v>
      </c>
      <c r="R3535" t="s">
        <v>34</v>
      </c>
      <c r="T3535" t="s">
        <v>89</v>
      </c>
      <c r="V3535" t="s">
        <v>343</v>
      </c>
      <c r="Y3535" t="s">
        <v>152</v>
      </c>
    </row>
    <row r="3536" spans="1:25" x14ac:dyDescent="0.45">
      <c r="A3536" t="s">
        <v>335</v>
      </c>
      <c r="B3536" t="s">
        <v>342</v>
      </c>
      <c r="C3536">
        <v>2493</v>
      </c>
      <c r="D3536">
        <v>1</v>
      </c>
      <c r="F3536">
        <v>2024</v>
      </c>
      <c r="G3536">
        <v>3642</v>
      </c>
      <c r="H3536">
        <v>3640</v>
      </c>
      <c r="I3536">
        <v>572191.5</v>
      </c>
      <c r="K3536">
        <v>1.831</v>
      </c>
      <c r="L3536">
        <v>1E-3</v>
      </c>
      <c r="M3536">
        <v>362797.7</v>
      </c>
      <c r="N3536">
        <v>5.8999999999999997E-2</v>
      </c>
      <c r="O3536">
        <v>20.579000000000001</v>
      </c>
      <c r="P3536">
        <v>6.7000000000000002E-3</v>
      </c>
      <c r="Q3536">
        <v>6104699.375</v>
      </c>
      <c r="R3536" t="s">
        <v>34</v>
      </c>
      <c r="T3536" t="s">
        <v>89</v>
      </c>
      <c r="V3536" t="s">
        <v>343</v>
      </c>
      <c r="Y3536" t="s">
        <v>152</v>
      </c>
    </row>
    <row r="3537" spans="1:25" x14ac:dyDescent="0.45">
      <c r="A3537" t="s">
        <v>335</v>
      </c>
      <c r="B3537" t="s">
        <v>342</v>
      </c>
      <c r="C3537">
        <v>2493</v>
      </c>
      <c r="D3537">
        <v>2</v>
      </c>
      <c r="F3537">
        <v>2009</v>
      </c>
      <c r="G3537">
        <v>6178</v>
      </c>
      <c r="H3537">
        <v>6161.5</v>
      </c>
      <c r="I3537">
        <v>946915.5</v>
      </c>
      <c r="K3537">
        <v>3.0979999999999999</v>
      </c>
      <c r="L3537">
        <v>1E-3</v>
      </c>
      <c r="M3537">
        <v>613596.47499999998</v>
      </c>
      <c r="N3537">
        <v>5.8999999999999997E-2</v>
      </c>
      <c r="O3537">
        <v>37.584000000000003</v>
      </c>
      <c r="P3537">
        <v>7.3000000000000001E-3</v>
      </c>
      <c r="Q3537">
        <v>10324988.125</v>
      </c>
      <c r="R3537" t="s">
        <v>34</v>
      </c>
      <c r="T3537" t="s">
        <v>89</v>
      </c>
      <c r="V3537" t="s">
        <v>343</v>
      </c>
      <c r="Y3537" t="s">
        <v>107</v>
      </c>
    </row>
    <row r="3538" spans="1:25" x14ac:dyDescent="0.45">
      <c r="A3538" t="s">
        <v>335</v>
      </c>
      <c r="B3538" t="s">
        <v>342</v>
      </c>
      <c r="C3538">
        <v>2493</v>
      </c>
      <c r="D3538">
        <v>2</v>
      </c>
      <c r="F3538">
        <v>2010</v>
      </c>
      <c r="G3538">
        <v>7874</v>
      </c>
      <c r="H3538">
        <v>7861.5</v>
      </c>
      <c r="I3538">
        <v>1245035.5</v>
      </c>
      <c r="K3538">
        <v>4.0330000000000004</v>
      </c>
      <c r="L3538">
        <v>1E-3</v>
      </c>
      <c r="M3538">
        <v>798954.85</v>
      </c>
      <c r="N3538">
        <v>5.8999999999999997E-2</v>
      </c>
      <c r="O3538">
        <v>52.603999999999999</v>
      </c>
      <c r="P3538">
        <v>7.7999999999999996E-3</v>
      </c>
      <c r="Q3538">
        <v>13443972.525</v>
      </c>
      <c r="R3538" t="s">
        <v>34</v>
      </c>
      <c r="T3538" t="s">
        <v>89</v>
      </c>
      <c r="V3538" t="s">
        <v>343</v>
      </c>
      <c r="Y3538" t="s">
        <v>107</v>
      </c>
    </row>
    <row r="3539" spans="1:25" x14ac:dyDescent="0.45">
      <c r="A3539" t="s">
        <v>335</v>
      </c>
      <c r="B3539" t="s">
        <v>342</v>
      </c>
      <c r="C3539">
        <v>2493</v>
      </c>
      <c r="D3539">
        <v>2</v>
      </c>
      <c r="F3539">
        <v>2011</v>
      </c>
      <c r="G3539">
        <v>6945</v>
      </c>
      <c r="H3539">
        <v>6933.25</v>
      </c>
      <c r="I3539">
        <v>1117098.75</v>
      </c>
      <c r="K3539">
        <v>3.6230000000000002</v>
      </c>
      <c r="L3539">
        <v>1E-3</v>
      </c>
      <c r="M3539">
        <v>717717.85</v>
      </c>
      <c r="N3539">
        <v>5.8999999999999997E-2</v>
      </c>
      <c r="O3539">
        <v>50.703000000000003</v>
      </c>
      <c r="P3539">
        <v>8.6E-3</v>
      </c>
      <c r="Q3539">
        <v>12077003.550000001</v>
      </c>
      <c r="R3539" t="s">
        <v>34</v>
      </c>
      <c r="T3539" t="s">
        <v>89</v>
      </c>
      <c r="V3539" t="s">
        <v>343</v>
      </c>
      <c r="Y3539" t="s">
        <v>107</v>
      </c>
    </row>
    <row r="3540" spans="1:25" x14ac:dyDescent="0.45">
      <c r="A3540" t="s">
        <v>335</v>
      </c>
      <c r="B3540" t="s">
        <v>342</v>
      </c>
      <c r="C3540">
        <v>2493</v>
      </c>
      <c r="D3540">
        <v>2</v>
      </c>
      <c r="F3540">
        <v>2012</v>
      </c>
      <c r="G3540">
        <v>7903</v>
      </c>
      <c r="H3540">
        <v>7890</v>
      </c>
      <c r="I3540">
        <v>1270951.5</v>
      </c>
      <c r="K3540">
        <v>4.0679999999999996</v>
      </c>
      <c r="L3540">
        <v>1E-3</v>
      </c>
      <c r="M3540">
        <v>805929.875</v>
      </c>
      <c r="N3540">
        <v>5.8999999999999997E-2</v>
      </c>
      <c r="O3540">
        <v>51.552</v>
      </c>
      <c r="P3540">
        <v>7.6E-3</v>
      </c>
      <c r="Q3540">
        <v>13561360.125</v>
      </c>
      <c r="R3540" t="s">
        <v>34</v>
      </c>
      <c r="T3540" t="s">
        <v>89</v>
      </c>
      <c r="V3540" t="s">
        <v>343</v>
      </c>
      <c r="Y3540" t="s">
        <v>107</v>
      </c>
    </row>
    <row r="3541" spans="1:25" x14ac:dyDescent="0.45">
      <c r="A3541" t="s">
        <v>335</v>
      </c>
      <c r="B3541" t="s">
        <v>342</v>
      </c>
      <c r="C3541">
        <v>2493</v>
      </c>
      <c r="D3541">
        <v>2</v>
      </c>
      <c r="F3541">
        <v>2013</v>
      </c>
      <c r="G3541">
        <v>8151</v>
      </c>
      <c r="H3541">
        <v>8139</v>
      </c>
      <c r="I3541">
        <v>1311742</v>
      </c>
      <c r="K3541">
        <v>4.1779999999999999</v>
      </c>
      <c r="L3541">
        <v>1E-3</v>
      </c>
      <c r="M3541">
        <v>828111</v>
      </c>
      <c r="N3541">
        <v>5.8999999999999997E-2</v>
      </c>
      <c r="O3541">
        <v>51.366</v>
      </c>
      <c r="P3541">
        <v>7.4999999999999997E-3</v>
      </c>
      <c r="Q3541">
        <v>13934600</v>
      </c>
      <c r="R3541" t="s">
        <v>34</v>
      </c>
      <c r="T3541" t="s">
        <v>89</v>
      </c>
      <c r="V3541" t="s">
        <v>343</v>
      </c>
      <c r="Y3541" t="s">
        <v>107</v>
      </c>
    </row>
    <row r="3542" spans="1:25" x14ac:dyDescent="0.45">
      <c r="A3542" t="s">
        <v>335</v>
      </c>
      <c r="B3542" t="s">
        <v>342</v>
      </c>
      <c r="C3542">
        <v>2493</v>
      </c>
      <c r="D3542">
        <v>2</v>
      </c>
      <c r="F3542">
        <v>2014</v>
      </c>
      <c r="G3542">
        <v>7769</v>
      </c>
      <c r="H3542">
        <v>7756.75</v>
      </c>
      <c r="I3542">
        <v>1221483.25</v>
      </c>
      <c r="K3542">
        <v>3.8820000000000001</v>
      </c>
      <c r="L3542">
        <v>1E-3</v>
      </c>
      <c r="M3542">
        <v>768656.125</v>
      </c>
      <c r="N3542">
        <v>5.8999999999999997E-2</v>
      </c>
      <c r="O3542">
        <v>46.506999999999998</v>
      </c>
      <c r="P3542">
        <v>7.3000000000000001E-3</v>
      </c>
      <c r="Q3542">
        <v>12935713.85</v>
      </c>
      <c r="R3542" t="s">
        <v>34</v>
      </c>
      <c r="T3542" t="s">
        <v>89</v>
      </c>
      <c r="V3542" t="s">
        <v>343</v>
      </c>
      <c r="Y3542" t="s">
        <v>107</v>
      </c>
    </row>
    <row r="3543" spans="1:25" x14ac:dyDescent="0.45">
      <c r="A3543" t="s">
        <v>335</v>
      </c>
      <c r="B3543" t="s">
        <v>342</v>
      </c>
      <c r="C3543">
        <v>2493</v>
      </c>
      <c r="D3543">
        <v>2</v>
      </c>
      <c r="F3543">
        <v>2015</v>
      </c>
      <c r="G3543">
        <v>7034</v>
      </c>
      <c r="H3543">
        <v>7017.75</v>
      </c>
      <c r="I3543">
        <v>1118538</v>
      </c>
      <c r="K3543">
        <v>3.5670000000000002</v>
      </c>
      <c r="L3543">
        <v>1E-3</v>
      </c>
      <c r="M3543">
        <v>706366.57499999995</v>
      </c>
      <c r="N3543">
        <v>5.8999999999999997E-2</v>
      </c>
      <c r="O3543">
        <v>43.314</v>
      </c>
      <c r="P3543">
        <v>7.6E-3</v>
      </c>
      <c r="Q3543">
        <v>11885494.175000001</v>
      </c>
      <c r="R3543" t="s">
        <v>34</v>
      </c>
      <c r="T3543" t="s">
        <v>89</v>
      </c>
      <c r="V3543" t="s">
        <v>343</v>
      </c>
      <c r="Y3543" t="s">
        <v>146</v>
      </c>
    </row>
    <row r="3544" spans="1:25" x14ac:dyDescent="0.45">
      <c r="A3544" t="s">
        <v>335</v>
      </c>
      <c r="B3544" t="s">
        <v>342</v>
      </c>
      <c r="C3544">
        <v>2493</v>
      </c>
      <c r="D3544">
        <v>2</v>
      </c>
      <c r="F3544">
        <v>2016</v>
      </c>
      <c r="G3544">
        <v>7755</v>
      </c>
      <c r="H3544">
        <v>7740.25</v>
      </c>
      <c r="I3544">
        <v>1255988.25</v>
      </c>
      <c r="K3544">
        <v>4.0179999999999998</v>
      </c>
      <c r="L3544">
        <v>1.1000000000000001E-3</v>
      </c>
      <c r="M3544">
        <v>781628</v>
      </c>
      <c r="N3544">
        <v>5.91E-2</v>
      </c>
      <c r="O3544">
        <v>48.927999999999997</v>
      </c>
      <c r="P3544">
        <v>8.2000000000000007E-3</v>
      </c>
      <c r="Q3544">
        <v>13150665.65</v>
      </c>
      <c r="R3544" t="s">
        <v>34</v>
      </c>
      <c r="T3544" t="s">
        <v>89</v>
      </c>
      <c r="V3544" t="s">
        <v>343</v>
      </c>
      <c r="Y3544" t="s">
        <v>146</v>
      </c>
    </row>
    <row r="3545" spans="1:25" x14ac:dyDescent="0.45">
      <c r="A3545" t="s">
        <v>335</v>
      </c>
      <c r="B3545" t="s">
        <v>342</v>
      </c>
      <c r="C3545">
        <v>2493</v>
      </c>
      <c r="D3545">
        <v>2</v>
      </c>
      <c r="F3545">
        <v>2017</v>
      </c>
      <c r="G3545">
        <v>8118</v>
      </c>
      <c r="H3545">
        <v>8109.5</v>
      </c>
      <c r="I3545">
        <v>1312287.25</v>
      </c>
      <c r="K3545">
        <v>4.1070000000000002</v>
      </c>
      <c r="L3545">
        <v>1E-3</v>
      </c>
      <c r="M3545">
        <v>807268.15</v>
      </c>
      <c r="N3545">
        <v>5.8999999999999997E-2</v>
      </c>
      <c r="O3545">
        <v>50.338000000000001</v>
      </c>
      <c r="P3545">
        <v>7.7000000000000002E-3</v>
      </c>
      <c r="Q3545">
        <v>13583175.025</v>
      </c>
      <c r="R3545" t="s">
        <v>34</v>
      </c>
      <c r="T3545" t="s">
        <v>89</v>
      </c>
      <c r="V3545" t="s">
        <v>343</v>
      </c>
      <c r="Y3545" t="s">
        <v>147</v>
      </c>
    </row>
    <row r="3546" spans="1:25" x14ac:dyDescent="0.45">
      <c r="A3546" t="s">
        <v>335</v>
      </c>
      <c r="B3546" t="s">
        <v>342</v>
      </c>
      <c r="C3546">
        <v>2493</v>
      </c>
      <c r="D3546">
        <v>2</v>
      </c>
      <c r="F3546">
        <v>2018</v>
      </c>
      <c r="G3546">
        <v>6922</v>
      </c>
      <c r="H3546">
        <v>6914.5</v>
      </c>
      <c r="I3546">
        <v>1156121.25</v>
      </c>
      <c r="K3546">
        <v>3.552</v>
      </c>
      <c r="L3546">
        <v>1E-3</v>
      </c>
      <c r="M3546">
        <v>703717.65</v>
      </c>
      <c r="N3546">
        <v>5.8999999999999997E-2</v>
      </c>
      <c r="O3546">
        <v>44.256</v>
      </c>
      <c r="P3546">
        <v>7.4999999999999997E-3</v>
      </c>
      <c r="Q3546">
        <v>11841466.35</v>
      </c>
      <c r="R3546" t="s">
        <v>34</v>
      </c>
      <c r="T3546" t="s">
        <v>89</v>
      </c>
      <c r="V3546" t="s">
        <v>343</v>
      </c>
      <c r="Y3546" t="s">
        <v>147</v>
      </c>
    </row>
    <row r="3547" spans="1:25" x14ac:dyDescent="0.45">
      <c r="A3547" t="s">
        <v>335</v>
      </c>
      <c r="B3547" t="s">
        <v>342</v>
      </c>
      <c r="C3547">
        <v>2493</v>
      </c>
      <c r="D3547">
        <v>2</v>
      </c>
      <c r="F3547">
        <v>2019</v>
      </c>
      <c r="G3547">
        <v>6653</v>
      </c>
      <c r="H3547">
        <v>6633.5</v>
      </c>
      <c r="I3547">
        <v>1054034.25</v>
      </c>
      <c r="K3547">
        <v>3.7930000000000001</v>
      </c>
      <c r="L3547">
        <v>1.1000000000000001E-3</v>
      </c>
      <c r="M3547">
        <v>656021.1</v>
      </c>
      <c r="N3547">
        <v>5.91E-2</v>
      </c>
      <c r="O3547">
        <v>44.439</v>
      </c>
      <c r="P3547">
        <v>9.5999999999999992E-3</v>
      </c>
      <c r="Q3547">
        <v>11027007.475</v>
      </c>
      <c r="R3547" t="s">
        <v>34</v>
      </c>
      <c r="T3547" t="s">
        <v>89</v>
      </c>
      <c r="V3547" t="s">
        <v>343</v>
      </c>
      <c r="Y3547" t="s">
        <v>147</v>
      </c>
    </row>
    <row r="3548" spans="1:25" x14ac:dyDescent="0.45">
      <c r="A3548" t="s">
        <v>335</v>
      </c>
      <c r="B3548" t="s">
        <v>342</v>
      </c>
      <c r="C3548">
        <v>2493</v>
      </c>
      <c r="D3548">
        <v>2</v>
      </c>
      <c r="F3548">
        <v>2020</v>
      </c>
      <c r="G3548">
        <v>7922</v>
      </c>
      <c r="H3548">
        <v>7913.5</v>
      </c>
      <c r="I3548">
        <v>1288479</v>
      </c>
      <c r="K3548">
        <v>4.0060000000000002</v>
      </c>
      <c r="L3548">
        <v>1E-3</v>
      </c>
      <c r="M3548">
        <v>793481.15</v>
      </c>
      <c r="N3548">
        <v>5.8999999999999997E-2</v>
      </c>
      <c r="O3548">
        <v>48.543999999999997</v>
      </c>
      <c r="P3548">
        <v>7.3000000000000001E-3</v>
      </c>
      <c r="Q3548">
        <v>13351399.925000001</v>
      </c>
      <c r="R3548" t="s">
        <v>34</v>
      </c>
      <c r="T3548" t="s">
        <v>89</v>
      </c>
      <c r="V3548" t="s">
        <v>343</v>
      </c>
      <c r="Y3548" t="s">
        <v>147</v>
      </c>
    </row>
    <row r="3549" spans="1:25" x14ac:dyDescent="0.45">
      <c r="A3549" t="s">
        <v>335</v>
      </c>
      <c r="B3549" t="s">
        <v>342</v>
      </c>
      <c r="C3549">
        <v>2493</v>
      </c>
      <c r="D3549">
        <v>2</v>
      </c>
      <c r="F3549">
        <v>2021</v>
      </c>
      <c r="G3549">
        <v>7991</v>
      </c>
      <c r="H3549">
        <v>7982.25</v>
      </c>
      <c r="I3549">
        <v>1294152</v>
      </c>
      <c r="K3549">
        <v>4.0179999999999998</v>
      </c>
      <c r="L3549">
        <v>1E-3</v>
      </c>
      <c r="M3549">
        <v>796009.5</v>
      </c>
      <c r="N3549">
        <v>5.8999999999999997E-2</v>
      </c>
      <c r="O3549">
        <v>49.531999999999996</v>
      </c>
      <c r="P3549">
        <v>7.4999999999999997E-3</v>
      </c>
      <c r="Q3549">
        <v>13394356.65</v>
      </c>
      <c r="R3549" t="s">
        <v>34</v>
      </c>
      <c r="T3549" t="s">
        <v>89</v>
      </c>
      <c r="V3549" t="s">
        <v>343</v>
      </c>
      <c r="Y3549" t="s">
        <v>152</v>
      </c>
    </row>
    <row r="3550" spans="1:25" x14ac:dyDescent="0.45">
      <c r="A3550" t="s">
        <v>335</v>
      </c>
      <c r="B3550" t="s">
        <v>342</v>
      </c>
      <c r="C3550">
        <v>2493</v>
      </c>
      <c r="D3550">
        <v>2</v>
      </c>
      <c r="F3550">
        <v>2022</v>
      </c>
      <c r="G3550">
        <v>7528</v>
      </c>
      <c r="H3550">
        <v>7523.5</v>
      </c>
      <c r="I3550">
        <v>1173517</v>
      </c>
      <c r="K3550">
        <v>3.6880000000000002</v>
      </c>
      <c r="L3550">
        <v>1E-3</v>
      </c>
      <c r="M3550">
        <v>730447.25</v>
      </c>
      <c r="N3550">
        <v>5.8999999999999997E-2</v>
      </c>
      <c r="O3550">
        <v>45.737000000000002</v>
      </c>
      <c r="P3550">
        <v>7.4999999999999997E-3</v>
      </c>
      <c r="Q3550">
        <v>12291197.725</v>
      </c>
      <c r="R3550" t="s">
        <v>34</v>
      </c>
      <c r="T3550" t="s">
        <v>89</v>
      </c>
      <c r="V3550" t="s">
        <v>343</v>
      </c>
      <c r="Y3550" t="s">
        <v>152</v>
      </c>
    </row>
    <row r="3551" spans="1:25" x14ac:dyDescent="0.45">
      <c r="A3551" t="s">
        <v>335</v>
      </c>
      <c r="B3551" t="s">
        <v>342</v>
      </c>
      <c r="C3551">
        <v>2493</v>
      </c>
      <c r="D3551">
        <v>2</v>
      </c>
      <c r="F3551">
        <v>2023</v>
      </c>
      <c r="G3551">
        <v>7033</v>
      </c>
      <c r="H3551">
        <v>7023.25</v>
      </c>
      <c r="I3551">
        <v>1045461</v>
      </c>
      <c r="K3551">
        <v>3.3490000000000002</v>
      </c>
      <c r="L3551">
        <v>1E-3</v>
      </c>
      <c r="M3551">
        <v>655700.44999999995</v>
      </c>
      <c r="N3551">
        <v>5.8999999999999997E-2</v>
      </c>
      <c r="O3551">
        <v>40.040999999999997</v>
      </c>
      <c r="P3551">
        <v>7.9000000000000008E-3</v>
      </c>
      <c r="Q3551">
        <v>11032476.324999999</v>
      </c>
      <c r="R3551" t="s">
        <v>34</v>
      </c>
      <c r="T3551" t="s">
        <v>89</v>
      </c>
      <c r="V3551" t="s">
        <v>343</v>
      </c>
      <c r="Y3551" t="s">
        <v>152</v>
      </c>
    </row>
    <row r="3552" spans="1:25" x14ac:dyDescent="0.45">
      <c r="A3552" t="s">
        <v>335</v>
      </c>
      <c r="B3552" t="s">
        <v>342</v>
      </c>
      <c r="C3552">
        <v>2493</v>
      </c>
      <c r="D3552">
        <v>2</v>
      </c>
      <c r="F3552">
        <v>2024</v>
      </c>
      <c r="G3552">
        <v>3746</v>
      </c>
      <c r="H3552">
        <v>3743.75</v>
      </c>
      <c r="I3552">
        <v>581364.25</v>
      </c>
      <c r="K3552">
        <v>1.8240000000000001</v>
      </c>
      <c r="L3552">
        <v>1E-3</v>
      </c>
      <c r="M3552">
        <v>361367.5</v>
      </c>
      <c r="N3552">
        <v>5.8999999999999997E-2</v>
      </c>
      <c r="O3552">
        <v>21.675000000000001</v>
      </c>
      <c r="P3552">
        <v>7.1999999999999998E-3</v>
      </c>
      <c r="Q3552">
        <v>6080669.2000000002</v>
      </c>
      <c r="R3552" t="s">
        <v>34</v>
      </c>
      <c r="T3552" t="s">
        <v>89</v>
      </c>
      <c r="V3552" t="s">
        <v>343</v>
      </c>
      <c r="Y3552" t="s">
        <v>152</v>
      </c>
    </row>
    <row r="3553" spans="1:25" x14ac:dyDescent="0.45">
      <c r="A3553" t="s">
        <v>335</v>
      </c>
      <c r="B3553" t="s">
        <v>342</v>
      </c>
      <c r="C3553">
        <v>2493</v>
      </c>
      <c r="D3553">
        <v>60</v>
      </c>
      <c r="F3553">
        <v>2009</v>
      </c>
      <c r="G3553">
        <v>5599</v>
      </c>
      <c r="H3553">
        <v>5576</v>
      </c>
      <c r="J3553">
        <v>3652514.5</v>
      </c>
      <c r="K3553">
        <v>42.555</v>
      </c>
      <c r="L3553">
        <v>1.5699999999999999E-2</v>
      </c>
      <c r="M3553">
        <v>316311.22499999998</v>
      </c>
      <c r="N3553">
        <v>6.0400000000000002E-2</v>
      </c>
      <c r="O3553">
        <v>345.41899999999998</v>
      </c>
      <c r="P3553">
        <v>0.12720000000000001</v>
      </c>
      <c r="Q3553">
        <v>5202421.5999999996</v>
      </c>
      <c r="R3553" t="s">
        <v>45</v>
      </c>
      <c r="S3553" t="s">
        <v>34</v>
      </c>
      <c r="T3553" t="s">
        <v>63</v>
      </c>
      <c r="Y3553" t="s">
        <v>107</v>
      </c>
    </row>
    <row r="3554" spans="1:25" x14ac:dyDescent="0.45">
      <c r="A3554" t="s">
        <v>335</v>
      </c>
      <c r="B3554" t="s">
        <v>342</v>
      </c>
      <c r="C3554">
        <v>2493</v>
      </c>
      <c r="D3554">
        <v>60</v>
      </c>
      <c r="F3554">
        <v>2010</v>
      </c>
      <c r="G3554">
        <v>6571</v>
      </c>
      <c r="H3554">
        <v>6548.75</v>
      </c>
      <c r="J3554">
        <v>4582804</v>
      </c>
      <c r="K3554">
        <v>25.992000000000001</v>
      </c>
      <c r="L3554">
        <v>8.2000000000000007E-3</v>
      </c>
      <c r="M3554">
        <v>380801.42499999999</v>
      </c>
      <c r="N3554">
        <v>5.96E-2</v>
      </c>
      <c r="O3554">
        <v>424.25799999999998</v>
      </c>
      <c r="P3554">
        <v>0.12989999999999999</v>
      </c>
      <c r="Q3554">
        <v>6349651.4749999996</v>
      </c>
      <c r="R3554" t="s">
        <v>45</v>
      </c>
      <c r="S3554" t="s">
        <v>34</v>
      </c>
      <c r="T3554" t="s">
        <v>63</v>
      </c>
      <c r="Y3554" t="s">
        <v>107</v>
      </c>
    </row>
    <row r="3555" spans="1:25" x14ac:dyDescent="0.45">
      <c r="A3555" t="s">
        <v>335</v>
      </c>
      <c r="B3555" t="s">
        <v>342</v>
      </c>
      <c r="C3555">
        <v>2493</v>
      </c>
      <c r="D3555">
        <v>60</v>
      </c>
      <c r="F3555">
        <v>2011</v>
      </c>
      <c r="G3555">
        <v>7626</v>
      </c>
      <c r="H3555">
        <v>7609</v>
      </c>
      <c r="J3555">
        <v>5832615.5</v>
      </c>
      <c r="K3555">
        <v>18.937000000000001</v>
      </c>
      <c r="L3555">
        <v>4.7000000000000002E-3</v>
      </c>
      <c r="M3555">
        <v>466590.67499999999</v>
      </c>
      <c r="N3555">
        <v>5.9299999999999999E-2</v>
      </c>
      <c r="O3555">
        <v>514.66</v>
      </c>
      <c r="P3555">
        <v>0.1275</v>
      </c>
      <c r="Q3555">
        <v>7811531.9500000002</v>
      </c>
      <c r="R3555" t="s">
        <v>45</v>
      </c>
      <c r="S3555" t="s">
        <v>34</v>
      </c>
      <c r="T3555" t="s">
        <v>63</v>
      </c>
      <c r="Y3555" t="s">
        <v>107</v>
      </c>
    </row>
    <row r="3556" spans="1:25" x14ac:dyDescent="0.45">
      <c r="A3556" t="s">
        <v>335</v>
      </c>
      <c r="B3556" t="s">
        <v>342</v>
      </c>
      <c r="C3556">
        <v>2493</v>
      </c>
      <c r="D3556">
        <v>60</v>
      </c>
      <c r="F3556">
        <v>2012</v>
      </c>
      <c r="G3556">
        <v>6685</v>
      </c>
      <c r="H3556">
        <v>6679.5</v>
      </c>
      <c r="J3556">
        <v>5390628.75</v>
      </c>
      <c r="K3556">
        <v>15.366</v>
      </c>
      <c r="L3556">
        <v>4.0000000000000001E-3</v>
      </c>
      <c r="M3556">
        <v>433647.47499999998</v>
      </c>
      <c r="N3556">
        <v>5.9299999999999999E-2</v>
      </c>
      <c r="O3556">
        <v>455.57799999999997</v>
      </c>
      <c r="P3556">
        <v>0.1208</v>
      </c>
      <c r="Q3556">
        <v>7265420.6749999998</v>
      </c>
      <c r="R3556" t="s">
        <v>45</v>
      </c>
      <c r="S3556" t="s">
        <v>34</v>
      </c>
      <c r="T3556" t="s">
        <v>63</v>
      </c>
      <c r="Y3556" t="s">
        <v>107</v>
      </c>
    </row>
    <row r="3557" spans="1:25" x14ac:dyDescent="0.45">
      <c r="A3557" t="s">
        <v>335</v>
      </c>
      <c r="B3557" t="s">
        <v>342</v>
      </c>
      <c r="C3557">
        <v>2493</v>
      </c>
      <c r="D3557">
        <v>60</v>
      </c>
      <c r="F3557">
        <v>2013</v>
      </c>
      <c r="G3557">
        <v>7138</v>
      </c>
      <c r="H3557">
        <v>7125.25</v>
      </c>
      <c r="J3557">
        <v>5737956.25</v>
      </c>
      <c r="K3557">
        <v>34.356999999999999</v>
      </c>
      <c r="L3557">
        <v>8.3000000000000001E-3</v>
      </c>
      <c r="M3557">
        <v>459129.42499999999</v>
      </c>
      <c r="N3557">
        <v>5.96E-2</v>
      </c>
      <c r="O3557">
        <v>569.22699999999998</v>
      </c>
      <c r="P3557">
        <v>0.14019999999999999</v>
      </c>
      <c r="Q3557">
        <v>7649027.5999999996</v>
      </c>
      <c r="R3557" t="s">
        <v>45</v>
      </c>
      <c r="S3557" t="s">
        <v>34</v>
      </c>
      <c r="T3557" t="s">
        <v>63</v>
      </c>
      <c r="Y3557" t="s">
        <v>107</v>
      </c>
    </row>
    <row r="3558" spans="1:25" x14ac:dyDescent="0.45">
      <c r="A3558" t="s">
        <v>335</v>
      </c>
      <c r="B3558" t="s">
        <v>342</v>
      </c>
      <c r="C3558">
        <v>2493</v>
      </c>
      <c r="D3558">
        <v>60</v>
      </c>
      <c r="F3558">
        <v>2014</v>
      </c>
      <c r="G3558">
        <v>6236</v>
      </c>
      <c r="H3558">
        <v>6223.75</v>
      </c>
      <c r="J3558">
        <v>5336140.5</v>
      </c>
      <c r="K3558">
        <v>68.718000000000004</v>
      </c>
      <c r="L3558">
        <v>1.8800000000000001E-2</v>
      </c>
      <c r="M3558">
        <v>392991.82500000001</v>
      </c>
      <c r="N3558">
        <v>6.0400000000000002E-2</v>
      </c>
      <c r="O3558">
        <v>451.02300000000002</v>
      </c>
      <c r="P3558">
        <v>0.13289999999999999</v>
      </c>
      <c r="Q3558">
        <v>6446764.5</v>
      </c>
      <c r="R3558" t="s">
        <v>45</v>
      </c>
      <c r="S3558" t="s">
        <v>34</v>
      </c>
      <c r="T3558" t="s">
        <v>63</v>
      </c>
      <c r="Y3558" t="s">
        <v>107</v>
      </c>
    </row>
    <row r="3559" spans="1:25" x14ac:dyDescent="0.45">
      <c r="A3559" t="s">
        <v>335</v>
      </c>
      <c r="B3559" t="s">
        <v>342</v>
      </c>
      <c r="C3559">
        <v>2493</v>
      </c>
      <c r="D3559">
        <v>60</v>
      </c>
      <c r="F3559">
        <v>2015</v>
      </c>
      <c r="G3559">
        <v>7784</v>
      </c>
      <c r="H3559">
        <v>7774.75</v>
      </c>
      <c r="J3559">
        <v>6241614.25</v>
      </c>
      <c r="K3559">
        <v>77.834999999999994</v>
      </c>
      <c r="L3559">
        <v>1.5599999999999999E-2</v>
      </c>
      <c r="M3559">
        <v>516634.125</v>
      </c>
      <c r="N3559">
        <v>6.0100000000000001E-2</v>
      </c>
      <c r="O3559">
        <v>549.99</v>
      </c>
      <c r="P3559">
        <v>0.1245</v>
      </c>
      <c r="Q3559">
        <v>8511951.5749999993</v>
      </c>
      <c r="R3559" t="s">
        <v>45</v>
      </c>
      <c r="S3559" t="s">
        <v>34</v>
      </c>
      <c r="T3559" t="s">
        <v>63</v>
      </c>
      <c r="Y3559" t="s">
        <v>129</v>
      </c>
    </row>
    <row r="3560" spans="1:25" x14ac:dyDescent="0.45">
      <c r="A3560" t="s">
        <v>335</v>
      </c>
      <c r="B3560" t="s">
        <v>342</v>
      </c>
      <c r="C3560">
        <v>2493</v>
      </c>
      <c r="D3560">
        <v>60</v>
      </c>
      <c r="F3560">
        <v>2016</v>
      </c>
      <c r="G3560">
        <v>5941</v>
      </c>
      <c r="H3560">
        <v>5931.75</v>
      </c>
      <c r="J3560">
        <v>4374965.5</v>
      </c>
      <c r="K3560">
        <v>38.081000000000003</v>
      </c>
      <c r="L3560">
        <v>1.1599999999999999E-2</v>
      </c>
      <c r="M3560">
        <v>360835.92499999999</v>
      </c>
      <c r="N3560">
        <v>5.9799999999999999E-2</v>
      </c>
      <c r="O3560">
        <v>386.53100000000001</v>
      </c>
      <c r="P3560">
        <v>0.124</v>
      </c>
      <c r="Q3560">
        <v>5984256.6500000004</v>
      </c>
      <c r="R3560" t="s">
        <v>106</v>
      </c>
      <c r="S3560" t="s">
        <v>106</v>
      </c>
      <c r="T3560" t="s">
        <v>63</v>
      </c>
      <c r="Y3560" t="s">
        <v>129</v>
      </c>
    </row>
    <row r="3561" spans="1:25" x14ac:dyDescent="0.45">
      <c r="A3561" t="s">
        <v>335</v>
      </c>
      <c r="B3561" t="s">
        <v>342</v>
      </c>
      <c r="C3561">
        <v>2493</v>
      </c>
      <c r="D3561">
        <v>60</v>
      </c>
      <c r="F3561">
        <v>2017</v>
      </c>
      <c r="G3561">
        <v>6739</v>
      </c>
      <c r="H3561">
        <v>6730</v>
      </c>
      <c r="J3561">
        <v>5327259.25</v>
      </c>
      <c r="K3561">
        <v>46.860999999999997</v>
      </c>
      <c r="L3561">
        <v>1.03E-2</v>
      </c>
      <c r="M3561">
        <v>427239.7</v>
      </c>
      <c r="N3561">
        <v>5.9700000000000003E-2</v>
      </c>
      <c r="O3561">
        <v>422.02800000000002</v>
      </c>
      <c r="P3561">
        <v>0.1149</v>
      </c>
      <c r="Q3561">
        <v>7081366.4249999998</v>
      </c>
      <c r="R3561" t="s">
        <v>34</v>
      </c>
      <c r="S3561" t="s">
        <v>45</v>
      </c>
      <c r="T3561" t="s">
        <v>63</v>
      </c>
      <c r="Y3561" t="s">
        <v>130</v>
      </c>
    </row>
    <row r="3562" spans="1:25" x14ac:dyDescent="0.45">
      <c r="A3562" t="s">
        <v>335</v>
      </c>
      <c r="B3562" t="s">
        <v>342</v>
      </c>
      <c r="C3562">
        <v>2493</v>
      </c>
      <c r="D3562">
        <v>60</v>
      </c>
      <c r="F3562">
        <v>2018</v>
      </c>
      <c r="G3562">
        <v>7159</v>
      </c>
      <c r="H3562">
        <v>7136</v>
      </c>
      <c r="J3562">
        <v>6226673.5</v>
      </c>
      <c r="K3562">
        <v>51.033000000000001</v>
      </c>
      <c r="L3562">
        <v>1.09E-2</v>
      </c>
      <c r="M3562">
        <v>458886.15</v>
      </c>
      <c r="N3562">
        <v>5.9799999999999999E-2</v>
      </c>
      <c r="O3562">
        <v>472.07499999999999</v>
      </c>
      <c r="P3562">
        <v>0.1181</v>
      </c>
      <c r="Q3562">
        <v>7602081.4749999996</v>
      </c>
      <c r="R3562" t="s">
        <v>34</v>
      </c>
      <c r="S3562" t="s">
        <v>45</v>
      </c>
      <c r="T3562" t="s">
        <v>63</v>
      </c>
      <c r="Y3562" t="s">
        <v>130</v>
      </c>
    </row>
    <row r="3563" spans="1:25" x14ac:dyDescent="0.45">
      <c r="A3563" t="s">
        <v>335</v>
      </c>
      <c r="B3563" t="s">
        <v>342</v>
      </c>
      <c r="C3563">
        <v>2493</v>
      </c>
      <c r="D3563">
        <v>60</v>
      </c>
      <c r="F3563">
        <v>2019</v>
      </c>
      <c r="G3563">
        <v>6272</v>
      </c>
      <c r="H3563">
        <v>6258.75</v>
      </c>
      <c r="J3563">
        <v>5156454.25</v>
      </c>
      <c r="K3563">
        <v>17.757000000000001</v>
      </c>
      <c r="L3563">
        <v>4.8999999999999998E-3</v>
      </c>
      <c r="M3563">
        <v>397614.97499999998</v>
      </c>
      <c r="N3563">
        <v>5.9299999999999999E-2</v>
      </c>
      <c r="O3563">
        <v>437.44</v>
      </c>
      <c r="P3563">
        <v>0.125</v>
      </c>
      <c r="Q3563">
        <v>6652228</v>
      </c>
      <c r="R3563" t="s">
        <v>34</v>
      </c>
      <c r="S3563" t="s">
        <v>45</v>
      </c>
      <c r="T3563" t="s">
        <v>63</v>
      </c>
      <c r="Y3563" t="s">
        <v>130</v>
      </c>
    </row>
    <row r="3564" spans="1:25" x14ac:dyDescent="0.45">
      <c r="A3564" t="s">
        <v>335</v>
      </c>
      <c r="B3564" t="s">
        <v>342</v>
      </c>
      <c r="C3564">
        <v>2493</v>
      </c>
      <c r="D3564">
        <v>60</v>
      </c>
      <c r="F3564">
        <v>2020</v>
      </c>
      <c r="G3564">
        <v>7922</v>
      </c>
      <c r="H3564">
        <v>7906</v>
      </c>
      <c r="J3564">
        <v>5315455.75</v>
      </c>
      <c r="K3564">
        <v>5.5339999999999998</v>
      </c>
      <c r="L3564">
        <v>1.6999999999999999E-3</v>
      </c>
      <c r="M3564">
        <v>485116.02500000002</v>
      </c>
      <c r="N3564">
        <v>5.91E-2</v>
      </c>
      <c r="O3564">
        <v>542.67200000000003</v>
      </c>
      <c r="P3564">
        <v>0.12909999999999999</v>
      </c>
      <c r="Q3564">
        <v>8155466.0499999998</v>
      </c>
      <c r="R3564" t="s">
        <v>34</v>
      </c>
      <c r="S3564" t="s">
        <v>45</v>
      </c>
      <c r="T3564" t="s">
        <v>63</v>
      </c>
      <c r="Y3564" t="s">
        <v>130</v>
      </c>
    </row>
    <row r="3565" spans="1:25" x14ac:dyDescent="0.45">
      <c r="A3565" t="s">
        <v>335</v>
      </c>
      <c r="B3565" t="s">
        <v>342</v>
      </c>
      <c r="C3565">
        <v>2493</v>
      </c>
      <c r="D3565">
        <v>60</v>
      </c>
      <c r="F3565">
        <v>2021</v>
      </c>
      <c r="G3565">
        <v>7106</v>
      </c>
      <c r="H3565">
        <v>7091.75</v>
      </c>
      <c r="J3565">
        <v>5429966</v>
      </c>
      <c r="K3565">
        <v>5.9569999999999999</v>
      </c>
      <c r="L3565">
        <v>1.9E-3</v>
      </c>
      <c r="M3565">
        <v>434319.82500000001</v>
      </c>
      <c r="N3565">
        <v>5.91E-2</v>
      </c>
      <c r="O3565">
        <v>508.76100000000002</v>
      </c>
      <c r="P3565">
        <v>0.13539999999999999</v>
      </c>
      <c r="Q3565">
        <v>7299111</v>
      </c>
      <c r="R3565" t="s">
        <v>34</v>
      </c>
      <c r="S3565" t="s">
        <v>45</v>
      </c>
      <c r="T3565" t="s">
        <v>63</v>
      </c>
      <c r="Y3565" t="s">
        <v>131</v>
      </c>
    </row>
    <row r="3566" spans="1:25" x14ac:dyDescent="0.45">
      <c r="A3566" t="s">
        <v>335</v>
      </c>
      <c r="B3566" t="s">
        <v>342</v>
      </c>
      <c r="C3566">
        <v>2493</v>
      </c>
      <c r="D3566">
        <v>60</v>
      </c>
      <c r="F3566">
        <v>2022</v>
      </c>
      <c r="G3566">
        <v>6175</v>
      </c>
      <c r="H3566">
        <v>6167</v>
      </c>
      <c r="J3566">
        <v>4920974.75</v>
      </c>
      <c r="K3566">
        <v>17.908000000000001</v>
      </c>
      <c r="L3566">
        <v>5.0000000000000001E-3</v>
      </c>
      <c r="M3566">
        <v>391817.25</v>
      </c>
      <c r="N3566">
        <v>5.9299999999999999E-2</v>
      </c>
      <c r="O3566">
        <v>451.88200000000001</v>
      </c>
      <c r="P3566">
        <v>0.1308</v>
      </c>
      <c r="Q3566">
        <v>6555222.875</v>
      </c>
      <c r="R3566" t="s">
        <v>34</v>
      </c>
      <c r="S3566" t="s">
        <v>45</v>
      </c>
      <c r="T3566" t="s">
        <v>63</v>
      </c>
      <c r="Y3566" t="s">
        <v>131</v>
      </c>
    </row>
    <row r="3567" spans="1:25" x14ac:dyDescent="0.45">
      <c r="A3567" t="s">
        <v>335</v>
      </c>
      <c r="B3567" t="s">
        <v>342</v>
      </c>
      <c r="C3567">
        <v>2493</v>
      </c>
      <c r="D3567">
        <v>60</v>
      </c>
      <c r="F3567">
        <v>2023</v>
      </c>
      <c r="G3567">
        <v>5587</v>
      </c>
      <c r="H3567">
        <v>5577.5</v>
      </c>
      <c r="J3567">
        <v>4675727.75</v>
      </c>
      <c r="K3567">
        <v>10.291</v>
      </c>
      <c r="L3567">
        <v>3.3999999999999998E-3</v>
      </c>
      <c r="M3567">
        <v>399722.72499999998</v>
      </c>
      <c r="N3567">
        <v>5.9200000000000003E-2</v>
      </c>
      <c r="O3567">
        <v>446.54300000000001</v>
      </c>
      <c r="P3567">
        <v>0.12659999999999999</v>
      </c>
      <c r="Q3567">
        <v>6706140.25</v>
      </c>
      <c r="R3567" t="s">
        <v>34</v>
      </c>
      <c r="S3567" t="s">
        <v>45</v>
      </c>
      <c r="T3567" t="s">
        <v>63</v>
      </c>
      <c r="Y3567" t="s">
        <v>131</v>
      </c>
    </row>
    <row r="3568" spans="1:25" x14ac:dyDescent="0.45">
      <c r="A3568" t="s">
        <v>335</v>
      </c>
      <c r="B3568" t="s">
        <v>342</v>
      </c>
      <c r="C3568">
        <v>2493</v>
      </c>
      <c r="D3568">
        <v>60</v>
      </c>
      <c r="F3568">
        <v>2024</v>
      </c>
      <c r="G3568">
        <v>3516</v>
      </c>
      <c r="H3568">
        <v>3513.25</v>
      </c>
      <c r="J3568">
        <v>2616063.75</v>
      </c>
      <c r="K3568">
        <v>1.0509999999999999</v>
      </c>
      <c r="L3568">
        <v>1E-3</v>
      </c>
      <c r="M3568">
        <v>208171.47500000001</v>
      </c>
      <c r="N3568">
        <v>5.8999999999999997E-2</v>
      </c>
      <c r="O3568">
        <v>227.66900000000001</v>
      </c>
      <c r="P3568">
        <v>0.12709999999999999</v>
      </c>
      <c r="Q3568">
        <v>3502903.4</v>
      </c>
      <c r="R3568" t="s">
        <v>34</v>
      </c>
      <c r="S3568" t="s">
        <v>45</v>
      </c>
      <c r="T3568" t="s">
        <v>63</v>
      </c>
      <c r="Y3568" t="s">
        <v>131</v>
      </c>
    </row>
    <row r="3569" spans="1:25" x14ac:dyDescent="0.45">
      <c r="A3569" t="s">
        <v>335</v>
      </c>
      <c r="B3569" t="s">
        <v>342</v>
      </c>
      <c r="C3569">
        <v>2493</v>
      </c>
      <c r="D3569">
        <v>70</v>
      </c>
      <c r="F3569">
        <v>2009</v>
      </c>
      <c r="G3569">
        <v>4987</v>
      </c>
      <c r="H3569">
        <v>4967</v>
      </c>
      <c r="J3569">
        <v>2632876.5</v>
      </c>
      <c r="K3569">
        <v>41.075000000000003</v>
      </c>
      <c r="L3569">
        <v>1.83E-2</v>
      </c>
      <c r="M3569">
        <v>241051.95</v>
      </c>
      <c r="N3569">
        <v>6.0699999999999997E-2</v>
      </c>
      <c r="O3569">
        <v>301.68799999999999</v>
      </c>
      <c r="P3569">
        <v>0.1457</v>
      </c>
      <c r="Q3569">
        <v>3935222.7</v>
      </c>
      <c r="R3569" t="s">
        <v>34</v>
      </c>
      <c r="S3569" t="s">
        <v>45</v>
      </c>
      <c r="T3569" t="s">
        <v>63</v>
      </c>
      <c r="Y3569" t="s">
        <v>107</v>
      </c>
    </row>
    <row r="3570" spans="1:25" x14ac:dyDescent="0.45">
      <c r="A3570" t="s">
        <v>335</v>
      </c>
      <c r="B3570" t="s">
        <v>342</v>
      </c>
      <c r="C3570">
        <v>2493</v>
      </c>
      <c r="D3570">
        <v>70</v>
      </c>
      <c r="F3570">
        <v>2010</v>
      </c>
      <c r="G3570">
        <v>7856</v>
      </c>
      <c r="H3570">
        <v>7844.5</v>
      </c>
      <c r="J3570">
        <v>4937778.5</v>
      </c>
      <c r="K3570">
        <v>54.399000000000001</v>
      </c>
      <c r="L3570">
        <v>1.4E-2</v>
      </c>
      <c r="M3570">
        <v>438078.42499999999</v>
      </c>
      <c r="N3570">
        <v>6.0100000000000001E-2</v>
      </c>
      <c r="O3570">
        <v>545.22699999999998</v>
      </c>
      <c r="P3570">
        <v>0.1472</v>
      </c>
      <c r="Q3570">
        <v>7234176.0499999998</v>
      </c>
      <c r="R3570" t="s">
        <v>34</v>
      </c>
      <c r="S3570" t="s">
        <v>45</v>
      </c>
      <c r="T3570" t="s">
        <v>63</v>
      </c>
      <c r="Y3570" t="s">
        <v>107</v>
      </c>
    </row>
    <row r="3571" spans="1:25" x14ac:dyDescent="0.45">
      <c r="A3571" t="s">
        <v>335</v>
      </c>
      <c r="B3571" t="s">
        <v>342</v>
      </c>
      <c r="C3571">
        <v>2493</v>
      </c>
      <c r="D3571">
        <v>70</v>
      </c>
      <c r="F3571">
        <v>2011</v>
      </c>
      <c r="G3571">
        <v>4662</v>
      </c>
      <c r="H3571">
        <v>4646.75</v>
      </c>
      <c r="J3571">
        <v>2641482.25</v>
      </c>
      <c r="K3571">
        <v>20.718</v>
      </c>
      <c r="L3571">
        <v>9.4000000000000004E-3</v>
      </c>
      <c r="M3571">
        <v>244501.95</v>
      </c>
      <c r="N3571">
        <v>5.9700000000000003E-2</v>
      </c>
      <c r="O3571">
        <v>334.858</v>
      </c>
      <c r="P3571">
        <v>0.15459999999999999</v>
      </c>
      <c r="Q3571">
        <v>4067408.5249999999</v>
      </c>
      <c r="R3571" t="s">
        <v>34</v>
      </c>
      <c r="S3571" t="s">
        <v>45</v>
      </c>
      <c r="T3571" t="s">
        <v>63</v>
      </c>
      <c r="Y3571" t="s">
        <v>107</v>
      </c>
    </row>
    <row r="3572" spans="1:25" x14ac:dyDescent="0.45">
      <c r="A3572" t="s">
        <v>335</v>
      </c>
      <c r="B3572" t="s">
        <v>342</v>
      </c>
      <c r="C3572">
        <v>2493</v>
      </c>
      <c r="D3572">
        <v>70</v>
      </c>
      <c r="F3572">
        <v>2012</v>
      </c>
      <c r="G3572">
        <v>4713</v>
      </c>
      <c r="H3572">
        <v>4703.75</v>
      </c>
      <c r="J3572">
        <v>3337033.25</v>
      </c>
      <c r="K3572">
        <v>15.326000000000001</v>
      </c>
      <c r="L3572">
        <v>5.7999999999999996E-3</v>
      </c>
      <c r="M3572">
        <v>285285.5</v>
      </c>
      <c r="N3572">
        <v>5.9400000000000001E-2</v>
      </c>
      <c r="O3572">
        <v>295.73399999999998</v>
      </c>
      <c r="P3572">
        <v>0.12609999999999999</v>
      </c>
      <c r="Q3572">
        <v>4767223.05</v>
      </c>
      <c r="R3572" t="s">
        <v>34</v>
      </c>
      <c r="S3572" t="s">
        <v>45</v>
      </c>
      <c r="T3572" t="s">
        <v>63</v>
      </c>
      <c r="Y3572" t="s">
        <v>107</v>
      </c>
    </row>
    <row r="3573" spans="1:25" x14ac:dyDescent="0.45">
      <c r="A3573" t="s">
        <v>335</v>
      </c>
      <c r="B3573" t="s">
        <v>342</v>
      </c>
      <c r="C3573">
        <v>2493</v>
      </c>
      <c r="D3573">
        <v>70</v>
      </c>
      <c r="F3573">
        <v>2013</v>
      </c>
      <c r="G3573">
        <v>4993</v>
      </c>
      <c r="H3573">
        <v>4976</v>
      </c>
      <c r="J3573">
        <v>3362653.75</v>
      </c>
      <c r="K3573">
        <v>26.11</v>
      </c>
      <c r="L3573">
        <v>8.8000000000000005E-3</v>
      </c>
      <c r="M3573">
        <v>301688.8</v>
      </c>
      <c r="N3573">
        <v>5.96E-2</v>
      </c>
      <c r="O3573">
        <v>340.61599999999999</v>
      </c>
      <c r="P3573">
        <v>0.13289999999999999</v>
      </c>
      <c r="Q3573">
        <v>5017615</v>
      </c>
      <c r="R3573" t="s">
        <v>34</v>
      </c>
      <c r="S3573" t="s">
        <v>45</v>
      </c>
      <c r="T3573" t="s">
        <v>63</v>
      </c>
      <c r="Y3573" t="s">
        <v>107</v>
      </c>
    </row>
    <row r="3574" spans="1:25" x14ac:dyDescent="0.45">
      <c r="A3574" t="s">
        <v>335</v>
      </c>
      <c r="B3574" t="s">
        <v>342</v>
      </c>
      <c r="C3574">
        <v>2493</v>
      </c>
      <c r="D3574">
        <v>70</v>
      </c>
      <c r="F3574">
        <v>2014</v>
      </c>
      <c r="G3574">
        <v>4218</v>
      </c>
      <c r="H3574">
        <v>4202</v>
      </c>
      <c r="J3574">
        <v>2528300.25</v>
      </c>
      <c r="K3574">
        <v>62.566000000000003</v>
      </c>
      <c r="L3574">
        <v>2.81E-2</v>
      </c>
      <c r="M3574">
        <v>226350.7</v>
      </c>
      <c r="N3574">
        <v>6.1100000000000002E-2</v>
      </c>
      <c r="O3574">
        <v>234.65199999999999</v>
      </c>
      <c r="P3574">
        <v>0.1202</v>
      </c>
      <c r="Q3574">
        <v>3655934.3</v>
      </c>
      <c r="R3574" t="s">
        <v>34</v>
      </c>
      <c r="S3574" t="s">
        <v>45</v>
      </c>
      <c r="T3574" t="s">
        <v>63</v>
      </c>
      <c r="Y3574" t="s">
        <v>107</v>
      </c>
    </row>
    <row r="3575" spans="1:25" x14ac:dyDescent="0.45">
      <c r="A3575" t="s">
        <v>335</v>
      </c>
      <c r="B3575" t="s">
        <v>342</v>
      </c>
      <c r="C3575">
        <v>2493</v>
      </c>
      <c r="D3575">
        <v>70</v>
      </c>
      <c r="F3575">
        <v>2015</v>
      </c>
      <c r="G3575">
        <v>3923</v>
      </c>
      <c r="H3575">
        <v>3901.75</v>
      </c>
      <c r="J3575">
        <v>2578382</v>
      </c>
      <c r="K3575">
        <v>33.36</v>
      </c>
      <c r="L3575">
        <v>1.8100000000000002E-2</v>
      </c>
      <c r="M3575">
        <v>215868.55</v>
      </c>
      <c r="N3575">
        <v>6.0299999999999999E-2</v>
      </c>
      <c r="O3575">
        <v>214.786</v>
      </c>
      <c r="P3575">
        <v>0.1164</v>
      </c>
      <c r="Q3575">
        <v>3554522.7</v>
      </c>
      <c r="R3575" t="s">
        <v>34</v>
      </c>
      <c r="S3575" t="s">
        <v>45</v>
      </c>
      <c r="T3575" t="s">
        <v>63</v>
      </c>
      <c r="Y3575" t="s">
        <v>129</v>
      </c>
    </row>
    <row r="3576" spans="1:25" x14ac:dyDescent="0.45">
      <c r="A3576" t="s">
        <v>335</v>
      </c>
      <c r="B3576" t="s">
        <v>342</v>
      </c>
      <c r="C3576">
        <v>2493</v>
      </c>
      <c r="D3576">
        <v>70</v>
      </c>
      <c r="F3576">
        <v>2016</v>
      </c>
      <c r="G3576">
        <v>5439</v>
      </c>
      <c r="H3576">
        <v>5417</v>
      </c>
      <c r="J3576">
        <v>3896362</v>
      </c>
      <c r="K3576">
        <v>22.626999999999999</v>
      </c>
      <c r="L3576">
        <v>7.6E-3</v>
      </c>
      <c r="M3576">
        <v>335934.57500000001</v>
      </c>
      <c r="N3576">
        <v>5.9499999999999997E-2</v>
      </c>
      <c r="O3576">
        <v>297.53899999999999</v>
      </c>
      <c r="P3576">
        <v>0.10150000000000001</v>
      </c>
      <c r="Q3576">
        <v>5600565.7750000004</v>
      </c>
      <c r="R3576" t="s">
        <v>34</v>
      </c>
      <c r="S3576" t="s">
        <v>45</v>
      </c>
      <c r="T3576" t="s">
        <v>63</v>
      </c>
      <c r="Y3576" t="s">
        <v>129</v>
      </c>
    </row>
    <row r="3577" spans="1:25" x14ac:dyDescent="0.45">
      <c r="A3577" t="s">
        <v>335</v>
      </c>
      <c r="B3577" t="s">
        <v>342</v>
      </c>
      <c r="C3577">
        <v>2493</v>
      </c>
      <c r="D3577">
        <v>70</v>
      </c>
      <c r="F3577">
        <v>2017</v>
      </c>
      <c r="G3577">
        <v>3610</v>
      </c>
      <c r="H3577">
        <v>3589</v>
      </c>
      <c r="J3577">
        <v>2140126</v>
      </c>
      <c r="K3577">
        <v>20.096</v>
      </c>
      <c r="L3577">
        <v>1.06E-2</v>
      </c>
      <c r="M3577">
        <v>189446.47500000001</v>
      </c>
      <c r="N3577">
        <v>5.9799999999999999E-2</v>
      </c>
      <c r="O3577">
        <v>164.46299999999999</v>
      </c>
      <c r="P3577">
        <v>0.1002</v>
      </c>
      <c r="Q3577">
        <v>3140053.55</v>
      </c>
      <c r="R3577" t="s">
        <v>34</v>
      </c>
      <c r="S3577" t="s">
        <v>45</v>
      </c>
      <c r="T3577" t="s">
        <v>63</v>
      </c>
      <c r="Y3577" t="s">
        <v>130</v>
      </c>
    </row>
    <row r="3578" spans="1:25" x14ac:dyDescent="0.45">
      <c r="A3578" t="s">
        <v>335</v>
      </c>
      <c r="B3578" t="s">
        <v>342</v>
      </c>
      <c r="C3578">
        <v>2493</v>
      </c>
      <c r="D3578">
        <v>70</v>
      </c>
      <c r="F3578">
        <v>2018</v>
      </c>
      <c r="G3578">
        <v>4067</v>
      </c>
      <c r="H3578">
        <v>4049.75</v>
      </c>
      <c r="J3578">
        <v>2532375.5</v>
      </c>
      <c r="K3578">
        <v>28.858000000000001</v>
      </c>
      <c r="L3578">
        <v>1.32E-2</v>
      </c>
      <c r="M3578">
        <v>224724.4</v>
      </c>
      <c r="N3578">
        <v>0.06</v>
      </c>
      <c r="O3578">
        <v>198.97</v>
      </c>
      <c r="P3578">
        <v>0.1027</v>
      </c>
      <c r="Q3578">
        <v>3713386.2</v>
      </c>
      <c r="R3578" t="s">
        <v>34</v>
      </c>
      <c r="S3578" t="s">
        <v>45</v>
      </c>
      <c r="T3578" t="s">
        <v>63</v>
      </c>
      <c r="Y3578" t="s">
        <v>130</v>
      </c>
    </row>
    <row r="3579" spans="1:25" x14ac:dyDescent="0.45">
      <c r="A3579" t="s">
        <v>335</v>
      </c>
      <c r="B3579" t="s">
        <v>342</v>
      </c>
      <c r="C3579">
        <v>2493</v>
      </c>
      <c r="D3579">
        <v>70</v>
      </c>
      <c r="F3579">
        <v>2019</v>
      </c>
      <c r="G3579">
        <v>4180</v>
      </c>
      <c r="H3579">
        <v>4163</v>
      </c>
      <c r="J3579">
        <v>2657727.25</v>
      </c>
      <c r="K3579">
        <v>16.943999999999999</v>
      </c>
      <c r="L3579">
        <v>7.6E-3</v>
      </c>
      <c r="M3579">
        <v>234534.9</v>
      </c>
      <c r="N3579">
        <v>5.9499999999999997E-2</v>
      </c>
      <c r="O3579">
        <v>207.13800000000001</v>
      </c>
      <c r="P3579">
        <v>0.10299999999999999</v>
      </c>
      <c r="Q3579">
        <v>3908059.875</v>
      </c>
      <c r="R3579" t="s">
        <v>34</v>
      </c>
      <c r="S3579" t="s">
        <v>45</v>
      </c>
      <c r="T3579" t="s">
        <v>63</v>
      </c>
      <c r="Y3579" t="s">
        <v>130</v>
      </c>
    </row>
    <row r="3580" spans="1:25" x14ac:dyDescent="0.45">
      <c r="A3580" t="s">
        <v>335</v>
      </c>
      <c r="B3580" t="s">
        <v>342</v>
      </c>
      <c r="C3580">
        <v>2493</v>
      </c>
      <c r="D3580">
        <v>70</v>
      </c>
      <c r="F3580">
        <v>2020</v>
      </c>
      <c r="G3580">
        <v>1572</v>
      </c>
      <c r="H3580">
        <v>1560.5</v>
      </c>
      <c r="J3580">
        <v>916401.75</v>
      </c>
      <c r="K3580">
        <v>3.1930000000000001</v>
      </c>
      <c r="L3580">
        <v>4.3E-3</v>
      </c>
      <c r="M3580">
        <v>80348.100000000006</v>
      </c>
      <c r="N3580">
        <v>5.9299999999999999E-2</v>
      </c>
      <c r="O3580">
        <v>69.683999999999997</v>
      </c>
      <c r="P3580">
        <v>9.9699999999999997E-2</v>
      </c>
      <c r="Q3580">
        <v>1345190.175</v>
      </c>
      <c r="R3580" t="s">
        <v>34</v>
      </c>
      <c r="S3580" t="s">
        <v>45</v>
      </c>
      <c r="T3580" t="s">
        <v>63</v>
      </c>
      <c r="Y3580" t="s">
        <v>130</v>
      </c>
    </row>
    <row r="3581" spans="1:25" x14ac:dyDescent="0.45">
      <c r="A3581" t="s">
        <v>335</v>
      </c>
      <c r="B3581" t="s">
        <v>342</v>
      </c>
      <c r="C3581">
        <v>2493</v>
      </c>
      <c r="D3581">
        <v>70</v>
      </c>
      <c r="F3581">
        <v>2021</v>
      </c>
      <c r="G3581">
        <v>3664</v>
      </c>
      <c r="H3581">
        <v>3654.5</v>
      </c>
      <c r="J3581">
        <v>2384708.5</v>
      </c>
      <c r="K3581">
        <v>1.1020000000000001</v>
      </c>
      <c r="L3581">
        <v>1E-3</v>
      </c>
      <c r="M3581">
        <v>208567.1</v>
      </c>
      <c r="N3581">
        <v>5.8999999999999997E-2</v>
      </c>
      <c r="O3581">
        <v>192.881</v>
      </c>
      <c r="P3581">
        <v>0.1069</v>
      </c>
      <c r="Q3581">
        <v>3509402.4750000001</v>
      </c>
      <c r="R3581" t="s">
        <v>34</v>
      </c>
      <c r="S3581" t="s">
        <v>45</v>
      </c>
      <c r="T3581" t="s">
        <v>63</v>
      </c>
      <c r="Y3581" t="s">
        <v>131</v>
      </c>
    </row>
    <row r="3582" spans="1:25" x14ac:dyDescent="0.45">
      <c r="A3582" t="s">
        <v>335</v>
      </c>
      <c r="B3582" t="s">
        <v>342</v>
      </c>
      <c r="C3582">
        <v>2493</v>
      </c>
      <c r="D3582">
        <v>70</v>
      </c>
      <c r="F3582">
        <v>2022</v>
      </c>
      <c r="G3582">
        <v>5395</v>
      </c>
      <c r="H3582">
        <v>5388.5</v>
      </c>
      <c r="J3582">
        <v>3500041.5</v>
      </c>
      <c r="K3582">
        <v>34.368000000000002</v>
      </c>
      <c r="L3582">
        <v>1.2999999999999999E-2</v>
      </c>
      <c r="M3582">
        <v>313506.72499999998</v>
      </c>
      <c r="N3582">
        <v>5.9900000000000002E-2</v>
      </c>
      <c r="O3582">
        <v>301.60700000000003</v>
      </c>
      <c r="P3582">
        <v>0.1128</v>
      </c>
      <c r="Q3582">
        <v>5197399.4000000004</v>
      </c>
      <c r="R3582" t="s">
        <v>34</v>
      </c>
      <c r="S3582" t="s">
        <v>45</v>
      </c>
      <c r="T3582" t="s">
        <v>63</v>
      </c>
      <c r="Y3582" t="s">
        <v>131</v>
      </c>
    </row>
    <row r="3583" spans="1:25" x14ac:dyDescent="0.45">
      <c r="A3583" t="s">
        <v>335</v>
      </c>
      <c r="B3583" t="s">
        <v>342</v>
      </c>
      <c r="C3583">
        <v>2493</v>
      </c>
      <c r="D3583">
        <v>70</v>
      </c>
      <c r="F3583">
        <v>2023</v>
      </c>
      <c r="G3583">
        <v>5609</v>
      </c>
      <c r="H3583">
        <v>5604.25</v>
      </c>
      <c r="J3583">
        <v>4745934</v>
      </c>
      <c r="K3583">
        <v>11.538</v>
      </c>
      <c r="L3583">
        <v>3.8999999999999998E-3</v>
      </c>
      <c r="M3583">
        <v>412754.27500000002</v>
      </c>
      <c r="N3583">
        <v>5.9200000000000003E-2</v>
      </c>
      <c r="O3583">
        <v>399.17700000000002</v>
      </c>
      <c r="P3583">
        <v>0.1129</v>
      </c>
      <c r="Q3583">
        <v>6922906.3250000002</v>
      </c>
      <c r="R3583" t="s">
        <v>34</v>
      </c>
      <c r="S3583" t="s">
        <v>45</v>
      </c>
      <c r="T3583" t="s">
        <v>63</v>
      </c>
      <c r="Y3583" t="s">
        <v>131</v>
      </c>
    </row>
    <row r="3584" spans="1:25" x14ac:dyDescent="0.45">
      <c r="A3584" t="s">
        <v>335</v>
      </c>
      <c r="B3584" t="s">
        <v>342</v>
      </c>
      <c r="C3584">
        <v>2493</v>
      </c>
      <c r="D3584">
        <v>70</v>
      </c>
      <c r="F3584">
        <v>2024</v>
      </c>
      <c r="G3584">
        <v>1556</v>
      </c>
      <c r="H3584">
        <v>1547.5</v>
      </c>
      <c r="J3584">
        <v>951614.25</v>
      </c>
      <c r="K3584">
        <v>1.7709999999999999</v>
      </c>
      <c r="L3584">
        <v>2.8E-3</v>
      </c>
      <c r="M3584">
        <v>83266.100000000006</v>
      </c>
      <c r="N3584">
        <v>5.9200000000000003E-2</v>
      </c>
      <c r="O3584">
        <v>80.162000000000006</v>
      </c>
      <c r="P3584">
        <v>0.10929999999999999</v>
      </c>
      <c r="Q3584">
        <v>1397897.85</v>
      </c>
      <c r="R3584" t="s">
        <v>34</v>
      </c>
      <c r="S3584" t="s">
        <v>45</v>
      </c>
      <c r="T3584" t="s">
        <v>63</v>
      </c>
      <c r="Y3584" t="s">
        <v>131</v>
      </c>
    </row>
    <row r="3585" spans="1:25" x14ac:dyDescent="0.45">
      <c r="A3585" t="s">
        <v>335</v>
      </c>
      <c r="B3585" t="s">
        <v>344</v>
      </c>
      <c r="C3585">
        <v>2494</v>
      </c>
      <c r="D3585" t="s">
        <v>345</v>
      </c>
      <c r="E3585" t="s">
        <v>305</v>
      </c>
      <c r="F3585">
        <v>2009</v>
      </c>
      <c r="G3585">
        <v>7</v>
      </c>
      <c r="H3585">
        <v>7</v>
      </c>
      <c r="I3585">
        <v>112</v>
      </c>
      <c r="O3585">
        <v>0.38600000000000001</v>
      </c>
      <c r="P3585">
        <v>0.68600000000000005</v>
      </c>
      <c r="Q3585">
        <v>1125.7</v>
      </c>
      <c r="R3585" t="s">
        <v>27</v>
      </c>
      <c r="T3585" t="s">
        <v>28</v>
      </c>
      <c r="Y3585" t="s">
        <v>29</v>
      </c>
    </row>
    <row r="3586" spans="1:25" x14ac:dyDescent="0.45">
      <c r="A3586" t="s">
        <v>335</v>
      </c>
      <c r="B3586" t="s">
        <v>344</v>
      </c>
      <c r="C3586">
        <v>2494</v>
      </c>
      <c r="D3586" t="s">
        <v>345</v>
      </c>
      <c r="E3586" t="s">
        <v>305</v>
      </c>
      <c r="F3586">
        <v>2010</v>
      </c>
      <c r="G3586">
        <v>20</v>
      </c>
      <c r="H3586">
        <v>20</v>
      </c>
      <c r="I3586">
        <v>320</v>
      </c>
      <c r="O3586">
        <v>1.7250000000000001</v>
      </c>
      <c r="P3586">
        <v>0.82399999999999995</v>
      </c>
      <c r="Q3586">
        <v>4184.8</v>
      </c>
      <c r="R3586" t="s">
        <v>27</v>
      </c>
      <c r="T3586" t="s">
        <v>28</v>
      </c>
      <c r="Y3586" t="s">
        <v>29</v>
      </c>
    </row>
    <row r="3587" spans="1:25" x14ac:dyDescent="0.45">
      <c r="A3587" t="s">
        <v>335</v>
      </c>
      <c r="B3587" t="s">
        <v>344</v>
      </c>
      <c r="C3587">
        <v>2494</v>
      </c>
      <c r="D3587" t="s">
        <v>345</v>
      </c>
      <c r="E3587" t="s">
        <v>305</v>
      </c>
      <c r="F3587">
        <v>2011</v>
      </c>
      <c r="G3587">
        <v>22</v>
      </c>
      <c r="H3587">
        <v>22</v>
      </c>
      <c r="I3587">
        <v>352</v>
      </c>
      <c r="O3587">
        <v>1.8560000000000001</v>
      </c>
      <c r="P3587">
        <v>0.82399999999999995</v>
      </c>
      <c r="Q3587">
        <v>4503.3999999999996</v>
      </c>
      <c r="R3587" t="s">
        <v>27</v>
      </c>
      <c r="T3587" t="s">
        <v>28</v>
      </c>
      <c r="Y3587" t="s">
        <v>29</v>
      </c>
    </row>
    <row r="3588" spans="1:25" x14ac:dyDescent="0.45">
      <c r="A3588" t="s">
        <v>335</v>
      </c>
      <c r="B3588" t="s">
        <v>344</v>
      </c>
      <c r="C3588">
        <v>2494</v>
      </c>
      <c r="D3588" t="s">
        <v>345</v>
      </c>
      <c r="E3588" t="s">
        <v>305</v>
      </c>
      <c r="F3588">
        <v>2012</v>
      </c>
      <c r="G3588">
        <v>24</v>
      </c>
      <c r="H3588">
        <v>24</v>
      </c>
      <c r="I3588">
        <v>384</v>
      </c>
      <c r="O3588">
        <v>3.2530000000000001</v>
      </c>
      <c r="P3588">
        <v>1.2</v>
      </c>
      <c r="Q3588">
        <v>5421.6</v>
      </c>
      <c r="R3588" t="s">
        <v>37</v>
      </c>
      <c r="T3588" t="s">
        <v>28</v>
      </c>
      <c r="Y3588" t="s">
        <v>29</v>
      </c>
    </row>
    <row r="3589" spans="1:25" x14ac:dyDescent="0.45">
      <c r="A3589" t="s">
        <v>335</v>
      </c>
      <c r="B3589" t="s">
        <v>344</v>
      </c>
      <c r="C3589">
        <v>2494</v>
      </c>
      <c r="D3589" t="s">
        <v>345</v>
      </c>
      <c r="E3589" t="s">
        <v>305</v>
      </c>
      <c r="F3589">
        <v>2013</v>
      </c>
      <c r="G3589">
        <v>67</v>
      </c>
      <c r="H3589">
        <v>67</v>
      </c>
      <c r="I3589">
        <v>1072</v>
      </c>
      <c r="O3589">
        <v>6.3179999999999996</v>
      </c>
      <c r="P3589">
        <v>0.74</v>
      </c>
      <c r="Q3589">
        <v>17071.599999999999</v>
      </c>
      <c r="R3589" t="s">
        <v>38</v>
      </c>
      <c r="T3589" t="s">
        <v>28</v>
      </c>
      <c r="Y3589" t="s">
        <v>29</v>
      </c>
    </row>
    <row r="3590" spans="1:25" x14ac:dyDescent="0.45">
      <c r="A3590" t="s">
        <v>335</v>
      </c>
      <c r="B3590" t="s">
        <v>344</v>
      </c>
      <c r="C3590">
        <v>2494</v>
      </c>
      <c r="D3590" t="s">
        <v>345</v>
      </c>
      <c r="E3590" t="s">
        <v>305</v>
      </c>
      <c r="F3590">
        <v>2014</v>
      </c>
      <c r="G3590">
        <v>3</v>
      </c>
      <c r="H3590">
        <v>1.7</v>
      </c>
      <c r="I3590">
        <v>27.2</v>
      </c>
      <c r="O3590">
        <v>0.11899999999999999</v>
      </c>
      <c r="P3590">
        <v>0.73970000000000002</v>
      </c>
      <c r="Q3590">
        <v>322</v>
      </c>
      <c r="R3590" t="s">
        <v>38</v>
      </c>
      <c r="T3590" t="s">
        <v>28</v>
      </c>
      <c r="Y3590" t="s">
        <v>29</v>
      </c>
    </row>
    <row r="3591" spans="1:25" x14ac:dyDescent="0.45">
      <c r="A3591" t="s">
        <v>335</v>
      </c>
      <c r="B3591" t="s">
        <v>344</v>
      </c>
      <c r="C3591">
        <v>2494</v>
      </c>
      <c r="D3591" t="s">
        <v>345</v>
      </c>
      <c r="E3591" t="s">
        <v>305</v>
      </c>
      <c r="F3591">
        <v>2015</v>
      </c>
      <c r="G3591">
        <v>5</v>
      </c>
      <c r="H3591">
        <v>2.9</v>
      </c>
      <c r="I3591">
        <v>46.4</v>
      </c>
      <c r="O3591">
        <v>0.26500000000000001</v>
      </c>
      <c r="P3591">
        <v>0.74019999999999997</v>
      </c>
      <c r="Q3591">
        <v>715.7</v>
      </c>
      <c r="R3591" t="s">
        <v>38</v>
      </c>
      <c r="T3591" t="s">
        <v>28</v>
      </c>
      <c r="Y3591" t="s">
        <v>30</v>
      </c>
    </row>
    <row r="3592" spans="1:25" x14ac:dyDescent="0.45">
      <c r="A3592" t="s">
        <v>335</v>
      </c>
      <c r="B3592" t="s">
        <v>344</v>
      </c>
      <c r="C3592">
        <v>2494</v>
      </c>
      <c r="D3592" t="s">
        <v>345</v>
      </c>
      <c r="E3592" t="s">
        <v>305</v>
      </c>
      <c r="F3592">
        <v>2016</v>
      </c>
      <c r="G3592">
        <v>8</v>
      </c>
      <c r="H3592">
        <v>5.5</v>
      </c>
      <c r="I3592">
        <v>88</v>
      </c>
      <c r="O3592">
        <v>0.45900000000000002</v>
      </c>
      <c r="P3592">
        <v>0.74039999999999995</v>
      </c>
      <c r="Q3592">
        <v>1239.8</v>
      </c>
      <c r="R3592" t="s">
        <v>38</v>
      </c>
      <c r="T3592" t="s">
        <v>28</v>
      </c>
      <c r="Y3592" t="s">
        <v>30</v>
      </c>
    </row>
    <row r="3593" spans="1:25" x14ac:dyDescent="0.45">
      <c r="A3593" t="s">
        <v>335</v>
      </c>
      <c r="B3593" t="s">
        <v>344</v>
      </c>
      <c r="C3593">
        <v>2494</v>
      </c>
      <c r="D3593" t="s">
        <v>345</v>
      </c>
      <c r="E3593" t="s">
        <v>305</v>
      </c>
      <c r="F3593">
        <v>2017</v>
      </c>
      <c r="G3593">
        <v>3</v>
      </c>
      <c r="H3593">
        <v>1.8</v>
      </c>
      <c r="I3593">
        <v>28.8</v>
      </c>
      <c r="O3593">
        <v>0.16300000000000001</v>
      </c>
      <c r="P3593">
        <v>0.74029999999999996</v>
      </c>
      <c r="Q3593">
        <v>441.1</v>
      </c>
      <c r="R3593" t="s">
        <v>38</v>
      </c>
      <c r="T3593" t="s">
        <v>28</v>
      </c>
      <c r="Y3593" t="s">
        <v>30</v>
      </c>
    </row>
    <row r="3594" spans="1:25" x14ac:dyDescent="0.45">
      <c r="A3594" t="s">
        <v>335</v>
      </c>
      <c r="B3594" t="s">
        <v>344</v>
      </c>
      <c r="C3594">
        <v>2494</v>
      </c>
      <c r="D3594" t="s">
        <v>345</v>
      </c>
      <c r="E3594" t="s">
        <v>305</v>
      </c>
      <c r="F3594">
        <v>2018</v>
      </c>
      <c r="G3594">
        <v>6</v>
      </c>
      <c r="H3594">
        <v>3.6</v>
      </c>
      <c r="I3594">
        <v>57.6</v>
      </c>
      <c r="O3594">
        <v>0.26500000000000001</v>
      </c>
      <c r="P3594">
        <v>0.57179999999999997</v>
      </c>
      <c r="Q3594">
        <v>925.9</v>
      </c>
      <c r="R3594" t="s">
        <v>38</v>
      </c>
      <c r="T3594" t="s">
        <v>28</v>
      </c>
      <c r="Y3594" t="s">
        <v>30</v>
      </c>
    </row>
    <row r="3595" spans="1:25" x14ac:dyDescent="0.45">
      <c r="A3595" t="s">
        <v>335</v>
      </c>
      <c r="B3595" t="s">
        <v>344</v>
      </c>
      <c r="C3595">
        <v>2494</v>
      </c>
      <c r="D3595" t="s">
        <v>345</v>
      </c>
      <c r="E3595" t="s">
        <v>305</v>
      </c>
      <c r="F3595">
        <v>2019</v>
      </c>
      <c r="G3595">
        <v>5</v>
      </c>
      <c r="H3595">
        <v>3.7</v>
      </c>
      <c r="I3595">
        <v>59.2</v>
      </c>
      <c r="O3595">
        <v>0.26500000000000001</v>
      </c>
      <c r="P3595">
        <v>0.57199999999999995</v>
      </c>
      <c r="Q3595">
        <v>925.3</v>
      </c>
      <c r="R3595" t="s">
        <v>38</v>
      </c>
      <c r="T3595" t="s">
        <v>28</v>
      </c>
      <c r="Y3595" t="s">
        <v>30</v>
      </c>
    </row>
    <row r="3596" spans="1:25" x14ac:dyDescent="0.45">
      <c r="A3596" t="s">
        <v>335</v>
      </c>
      <c r="B3596" t="s">
        <v>344</v>
      </c>
      <c r="C3596">
        <v>2494</v>
      </c>
      <c r="D3596" t="s">
        <v>345</v>
      </c>
      <c r="E3596" t="s">
        <v>305</v>
      </c>
      <c r="F3596">
        <v>2020</v>
      </c>
      <c r="G3596">
        <v>9</v>
      </c>
      <c r="H3596">
        <v>5.8</v>
      </c>
      <c r="I3596">
        <v>92.8</v>
      </c>
      <c r="O3596">
        <v>0.439</v>
      </c>
      <c r="P3596">
        <v>0.57220000000000004</v>
      </c>
      <c r="Q3596">
        <v>1535.2</v>
      </c>
      <c r="R3596" t="s">
        <v>38</v>
      </c>
      <c r="T3596" t="s">
        <v>28</v>
      </c>
      <c r="Y3596" t="s">
        <v>30</v>
      </c>
    </row>
    <row r="3597" spans="1:25" x14ac:dyDescent="0.45">
      <c r="A3597" t="s">
        <v>335</v>
      </c>
      <c r="B3597" t="s">
        <v>344</v>
      </c>
      <c r="C3597">
        <v>2494</v>
      </c>
      <c r="D3597" t="s">
        <v>345</v>
      </c>
      <c r="E3597" t="s">
        <v>305</v>
      </c>
      <c r="F3597">
        <v>2021</v>
      </c>
      <c r="G3597">
        <v>14</v>
      </c>
      <c r="H3597">
        <v>8.6</v>
      </c>
      <c r="I3597">
        <v>177.2</v>
      </c>
      <c r="M3597">
        <v>222.1</v>
      </c>
      <c r="N3597">
        <v>8.1100000000000005E-2</v>
      </c>
      <c r="O3597">
        <v>0.78500000000000003</v>
      </c>
      <c r="P3597">
        <v>0.57169999999999999</v>
      </c>
      <c r="Q3597">
        <v>2743.5</v>
      </c>
      <c r="R3597" t="s">
        <v>38</v>
      </c>
      <c r="T3597" t="s">
        <v>28</v>
      </c>
      <c r="Y3597" t="s">
        <v>70</v>
      </c>
    </row>
    <row r="3598" spans="1:25" x14ac:dyDescent="0.45">
      <c r="A3598" t="s">
        <v>335</v>
      </c>
      <c r="B3598" t="s">
        <v>344</v>
      </c>
      <c r="C3598">
        <v>2494</v>
      </c>
      <c r="D3598" t="s">
        <v>345</v>
      </c>
      <c r="E3598" t="s">
        <v>305</v>
      </c>
      <c r="F3598">
        <v>2022</v>
      </c>
      <c r="G3598">
        <v>7</v>
      </c>
      <c r="H3598">
        <v>4.4000000000000004</v>
      </c>
      <c r="I3598">
        <v>92.8</v>
      </c>
      <c r="M3598">
        <v>104.7</v>
      </c>
      <c r="N3598">
        <v>8.1100000000000005E-2</v>
      </c>
      <c r="O3598">
        <v>0.37</v>
      </c>
      <c r="P3598">
        <v>0.57210000000000005</v>
      </c>
      <c r="Q3598">
        <v>1293.0999999999999</v>
      </c>
      <c r="R3598" t="s">
        <v>38</v>
      </c>
      <c r="T3598" t="s">
        <v>28</v>
      </c>
      <c r="Y3598" t="s">
        <v>70</v>
      </c>
    </row>
    <row r="3599" spans="1:25" x14ac:dyDescent="0.45">
      <c r="A3599" t="s">
        <v>335</v>
      </c>
      <c r="B3599" t="s">
        <v>344</v>
      </c>
      <c r="C3599">
        <v>2494</v>
      </c>
      <c r="D3599" t="s">
        <v>345</v>
      </c>
      <c r="E3599" t="s">
        <v>305</v>
      </c>
      <c r="F3599">
        <v>2023</v>
      </c>
      <c r="G3599">
        <v>0</v>
      </c>
      <c r="H3599">
        <v>0</v>
      </c>
      <c r="R3599" t="s">
        <v>38</v>
      </c>
      <c r="T3599" t="s">
        <v>28</v>
      </c>
      <c r="Y3599" t="s">
        <v>70</v>
      </c>
    </row>
    <row r="3600" spans="1:25" x14ac:dyDescent="0.45">
      <c r="A3600" t="s">
        <v>335</v>
      </c>
      <c r="B3600" t="s">
        <v>344</v>
      </c>
      <c r="C3600">
        <v>2494</v>
      </c>
      <c r="D3600" t="s">
        <v>345</v>
      </c>
      <c r="E3600" t="s">
        <v>305</v>
      </c>
      <c r="F3600">
        <v>2024</v>
      </c>
      <c r="G3600">
        <v>0</v>
      </c>
      <c r="H3600">
        <v>0</v>
      </c>
      <c r="R3600" t="s">
        <v>38</v>
      </c>
      <c r="T3600" t="s">
        <v>28</v>
      </c>
      <c r="Y3600" t="s">
        <v>70</v>
      </c>
    </row>
    <row r="3601" spans="1:25" x14ac:dyDescent="0.45">
      <c r="A3601" t="s">
        <v>335</v>
      </c>
      <c r="B3601" t="s">
        <v>344</v>
      </c>
      <c r="C3601">
        <v>2494</v>
      </c>
      <c r="D3601" t="s">
        <v>346</v>
      </c>
      <c r="E3601" t="s">
        <v>305</v>
      </c>
      <c r="F3601">
        <v>2009</v>
      </c>
      <c r="G3601">
        <v>8</v>
      </c>
      <c r="H3601">
        <v>8</v>
      </c>
      <c r="I3601">
        <v>128</v>
      </c>
      <c r="O3601">
        <v>0.23300000000000001</v>
      </c>
      <c r="P3601">
        <v>0.68600000000000005</v>
      </c>
      <c r="Q3601">
        <v>678.9</v>
      </c>
      <c r="R3601" t="s">
        <v>27</v>
      </c>
      <c r="T3601" t="s">
        <v>28</v>
      </c>
      <c r="Y3601" t="s">
        <v>29</v>
      </c>
    </row>
    <row r="3602" spans="1:25" x14ac:dyDescent="0.45">
      <c r="A3602" t="s">
        <v>335</v>
      </c>
      <c r="B3602" t="s">
        <v>344</v>
      </c>
      <c r="C3602">
        <v>2494</v>
      </c>
      <c r="D3602" t="s">
        <v>346</v>
      </c>
      <c r="E3602" t="s">
        <v>305</v>
      </c>
      <c r="F3602">
        <v>2010</v>
      </c>
      <c r="G3602">
        <v>27</v>
      </c>
      <c r="H3602">
        <v>27</v>
      </c>
      <c r="I3602">
        <v>432</v>
      </c>
      <c r="O3602">
        <v>2.331</v>
      </c>
      <c r="P3602">
        <v>0.82399999999999995</v>
      </c>
      <c r="Q3602">
        <v>5656.5</v>
      </c>
      <c r="R3602" t="s">
        <v>27</v>
      </c>
      <c r="T3602" t="s">
        <v>28</v>
      </c>
      <c r="Y3602" t="s">
        <v>29</v>
      </c>
    </row>
    <row r="3603" spans="1:25" x14ac:dyDescent="0.45">
      <c r="A3603" t="s">
        <v>335</v>
      </c>
      <c r="B3603" t="s">
        <v>344</v>
      </c>
      <c r="C3603">
        <v>2494</v>
      </c>
      <c r="D3603" t="s">
        <v>346</v>
      </c>
      <c r="E3603" t="s">
        <v>305</v>
      </c>
      <c r="F3603">
        <v>2011</v>
      </c>
      <c r="G3603">
        <v>26</v>
      </c>
      <c r="H3603">
        <v>26</v>
      </c>
      <c r="I3603">
        <v>416</v>
      </c>
      <c r="O3603">
        <v>2.2149999999999999</v>
      </c>
      <c r="P3603">
        <v>0.82399999999999995</v>
      </c>
      <c r="Q3603">
        <v>5374.7</v>
      </c>
      <c r="R3603" t="s">
        <v>27</v>
      </c>
      <c r="T3603" t="s">
        <v>28</v>
      </c>
      <c r="Y3603" t="s">
        <v>29</v>
      </c>
    </row>
    <row r="3604" spans="1:25" x14ac:dyDescent="0.45">
      <c r="A3604" t="s">
        <v>335</v>
      </c>
      <c r="B3604" t="s">
        <v>344</v>
      </c>
      <c r="C3604">
        <v>2494</v>
      </c>
      <c r="D3604" t="s">
        <v>346</v>
      </c>
      <c r="E3604" t="s">
        <v>305</v>
      </c>
      <c r="F3604">
        <v>2012</v>
      </c>
      <c r="G3604">
        <v>27</v>
      </c>
      <c r="H3604">
        <v>27</v>
      </c>
      <c r="I3604">
        <v>432</v>
      </c>
      <c r="O3604">
        <v>3.6320000000000001</v>
      </c>
      <c r="P3604">
        <v>1.2</v>
      </c>
      <c r="Q3604">
        <v>6052.8</v>
      </c>
      <c r="R3604" t="s">
        <v>37</v>
      </c>
      <c r="T3604" t="s">
        <v>28</v>
      </c>
      <c r="Y3604" t="s">
        <v>29</v>
      </c>
    </row>
    <row r="3605" spans="1:25" x14ac:dyDescent="0.45">
      <c r="A3605" t="s">
        <v>335</v>
      </c>
      <c r="B3605" t="s">
        <v>344</v>
      </c>
      <c r="C3605">
        <v>2494</v>
      </c>
      <c r="D3605" t="s">
        <v>346</v>
      </c>
      <c r="E3605" t="s">
        <v>305</v>
      </c>
      <c r="F3605">
        <v>2013</v>
      </c>
      <c r="G3605">
        <v>60</v>
      </c>
      <c r="H3605">
        <v>60</v>
      </c>
      <c r="I3605">
        <v>960</v>
      </c>
      <c r="O3605">
        <v>5.6580000000000004</v>
      </c>
      <c r="P3605">
        <v>0.74</v>
      </c>
      <c r="Q3605">
        <v>15288</v>
      </c>
      <c r="R3605" t="s">
        <v>38</v>
      </c>
      <c r="T3605" t="s">
        <v>28</v>
      </c>
      <c r="Y3605" t="s">
        <v>29</v>
      </c>
    </row>
    <row r="3606" spans="1:25" x14ac:dyDescent="0.45">
      <c r="A3606" t="s">
        <v>335</v>
      </c>
      <c r="B3606" t="s">
        <v>344</v>
      </c>
      <c r="C3606">
        <v>2494</v>
      </c>
      <c r="D3606" t="s">
        <v>346</v>
      </c>
      <c r="E3606" t="s">
        <v>305</v>
      </c>
      <c r="F3606">
        <v>2014</v>
      </c>
      <c r="G3606">
        <v>3</v>
      </c>
      <c r="H3606">
        <v>1.7</v>
      </c>
      <c r="I3606">
        <v>27.2</v>
      </c>
      <c r="O3606">
        <v>0.11899999999999999</v>
      </c>
      <c r="P3606">
        <v>0.73970000000000002</v>
      </c>
      <c r="Q3606">
        <v>322</v>
      </c>
      <c r="R3606" t="s">
        <v>38</v>
      </c>
      <c r="T3606" t="s">
        <v>28</v>
      </c>
      <c r="Y3606" t="s">
        <v>29</v>
      </c>
    </row>
    <row r="3607" spans="1:25" x14ac:dyDescent="0.45">
      <c r="A3607" t="s">
        <v>335</v>
      </c>
      <c r="B3607" t="s">
        <v>344</v>
      </c>
      <c r="C3607">
        <v>2494</v>
      </c>
      <c r="D3607" t="s">
        <v>346</v>
      </c>
      <c r="E3607" t="s">
        <v>305</v>
      </c>
      <c r="F3607">
        <v>2015</v>
      </c>
      <c r="G3607">
        <v>9</v>
      </c>
      <c r="H3607">
        <v>5.4</v>
      </c>
      <c r="I3607">
        <v>86.4</v>
      </c>
      <c r="O3607">
        <v>0.48499999999999999</v>
      </c>
      <c r="P3607">
        <v>0.74029999999999996</v>
      </c>
      <c r="Q3607">
        <v>1311.2</v>
      </c>
      <c r="R3607" t="s">
        <v>38</v>
      </c>
      <c r="T3607" t="s">
        <v>28</v>
      </c>
      <c r="Y3607" t="s">
        <v>30</v>
      </c>
    </row>
    <row r="3608" spans="1:25" x14ac:dyDescent="0.45">
      <c r="A3608" t="s">
        <v>335</v>
      </c>
      <c r="B3608" t="s">
        <v>344</v>
      </c>
      <c r="C3608">
        <v>2494</v>
      </c>
      <c r="D3608" t="s">
        <v>346</v>
      </c>
      <c r="E3608" t="s">
        <v>305</v>
      </c>
      <c r="F3608">
        <v>2016</v>
      </c>
      <c r="G3608">
        <v>14</v>
      </c>
      <c r="H3608">
        <v>9.4</v>
      </c>
      <c r="I3608">
        <v>150.4</v>
      </c>
      <c r="O3608">
        <v>0.83899999999999997</v>
      </c>
      <c r="P3608">
        <v>0.74009999999999998</v>
      </c>
      <c r="Q3608">
        <v>2266.4</v>
      </c>
      <c r="R3608" t="s">
        <v>38</v>
      </c>
      <c r="T3608" t="s">
        <v>28</v>
      </c>
      <c r="Y3608" t="s">
        <v>30</v>
      </c>
    </row>
    <row r="3609" spans="1:25" x14ac:dyDescent="0.45">
      <c r="A3609" t="s">
        <v>335</v>
      </c>
      <c r="B3609" t="s">
        <v>344</v>
      </c>
      <c r="C3609">
        <v>2494</v>
      </c>
      <c r="D3609" t="s">
        <v>346</v>
      </c>
      <c r="E3609" t="s">
        <v>305</v>
      </c>
      <c r="F3609">
        <v>2017</v>
      </c>
      <c r="G3609">
        <v>3</v>
      </c>
      <c r="H3609">
        <v>1.7</v>
      </c>
      <c r="I3609">
        <v>27.2</v>
      </c>
      <c r="O3609">
        <v>0.154</v>
      </c>
      <c r="P3609">
        <v>0.74029999999999996</v>
      </c>
      <c r="Q3609">
        <v>416.6</v>
      </c>
      <c r="R3609" t="s">
        <v>38</v>
      </c>
      <c r="T3609" t="s">
        <v>28</v>
      </c>
      <c r="Y3609" t="s">
        <v>30</v>
      </c>
    </row>
    <row r="3610" spans="1:25" x14ac:dyDescent="0.45">
      <c r="A3610" t="s">
        <v>335</v>
      </c>
      <c r="B3610" t="s">
        <v>344</v>
      </c>
      <c r="C3610">
        <v>2494</v>
      </c>
      <c r="D3610" t="s">
        <v>346</v>
      </c>
      <c r="E3610" t="s">
        <v>305</v>
      </c>
      <c r="F3610">
        <v>2018</v>
      </c>
      <c r="G3610">
        <v>11</v>
      </c>
      <c r="H3610">
        <v>5.8</v>
      </c>
      <c r="I3610">
        <v>92.8</v>
      </c>
      <c r="O3610">
        <v>0.42699999999999999</v>
      </c>
      <c r="P3610">
        <v>0.57140000000000002</v>
      </c>
      <c r="Q3610">
        <v>1492.3</v>
      </c>
      <c r="R3610" t="s">
        <v>38</v>
      </c>
      <c r="T3610" t="s">
        <v>28</v>
      </c>
      <c r="Y3610" t="s">
        <v>30</v>
      </c>
    </row>
    <row r="3611" spans="1:25" x14ac:dyDescent="0.45">
      <c r="A3611" t="s">
        <v>335</v>
      </c>
      <c r="B3611" t="s">
        <v>344</v>
      </c>
      <c r="C3611">
        <v>2494</v>
      </c>
      <c r="D3611" t="s">
        <v>346</v>
      </c>
      <c r="E3611" t="s">
        <v>305</v>
      </c>
      <c r="F3611">
        <v>2019</v>
      </c>
      <c r="G3611">
        <v>3</v>
      </c>
      <c r="H3611">
        <v>1.8</v>
      </c>
      <c r="I3611">
        <v>28.8</v>
      </c>
      <c r="O3611">
        <v>0.129</v>
      </c>
      <c r="P3611">
        <v>0.57199999999999995</v>
      </c>
      <c r="Q3611">
        <v>450.1</v>
      </c>
      <c r="R3611" t="s">
        <v>38</v>
      </c>
      <c r="T3611" t="s">
        <v>28</v>
      </c>
      <c r="Y3611" t="s">
        <v>30</v>
      </c>
    </row>
    <row r="3612" spans="1:25" x14ac:dyDescent="0.45">
      <c r="A3612" t="s">
        <v>335</v>
      </c>
      <c r="B3612" t="s">
        <v>344</v>
      </c>
      <c r="C3612">
        <v>2494</v>
      </c>
      <c r="D3612" t="s">
        <v>346</v>
      </c>
      <c r="E3612" t="s">
        <v>305</v>
      </c>
      <c r="F3612">
        <v>2020</v>
      </c>
      <c r="G3612">
        <v>3</v>
      </c>
      <c r="H3612">
        <v>2</v>
      </c>
      <c r="I3612">
        <v>32</v>
      </c>
      <c r="O3612">
        <v>0.151</v>
      </c>
      <c r="P3612">
        <v>0.57230000000000003</v>
      </c>
      <c r="Q3612">
        <v>529.4</v>
      </c>
      <c r="R3612" t="s">
        <v>38</v>
      </c>
      <c r="T3612" t="s">
        <v>28</v>
      </c>
      <c r="Y3612" t="s">
        <v>30</v>
      </c>
    </row>
    <row r="3613" spans="1:25" x14ac:dyDescent="0.45">
      <c r="A3613" t="s">
        <v>335</v>
      </c>
      <c r="B3613" t="s">
        <v>344</v>
      </c>
      <c r="C3613">
        <v>2494</v>
      </c>
      <c r="D3613" t="s">
        <v>346</v>
      </c>
      <c r="E3613" t="s">
        <v>305</v>
      </c>
      <c r="F3613">
        <v>2021</v>
      </c>
      <c r="G3613">
        <v>14</v>
      </c>
      <c r="H3613">
        <v>8</v>
      </c>
      <c r="I3613">
        <v>164.9</v>
      </c>
      <c r="M3613">
        <v>207.3</v>
      </c>
      <c r="N3613">
        <v>8.1100000000000005E-2</v>
      </c>
      <c r="O3613">
        <v>0.73099999999999998</v>
      </c>
      <c r="P3613">
        <v>0.57179999999999997</v>
      </c>
      <c r="Q3613">
        <v>2556.6999999999998</v>
      </c>
      <c r="R3613" t="s">
        <v>38</v>
      </c>
      <c r="T3613" t="s">
        <v>28</v>
      </c>
      <c r="Y3613" t="s">
        <v>70</v>
      </c>
    </row>
    <row r="3614" spans="1:25" x14ac:dyDescent="0.45">
      <c r="A3614" t="s">
        <v>335</v>
      </c>
      <c r="B3614" t="s">
        <v>344</v>
      </c>
      <c r="C3614">
        <v>2494</v>
      </c>
      <c r="D3614" t="s">
        <v>346</v>
      </c>
      <c r="E3614" t="s">
        <v>305</v>
      </c>
      <c r="F3614">
        <v>2022</v>
      </c>
      <c r="G3614">
        <v>5</v>
      </c>
      <c r="H3614">
        <v>2.4</v>
      </c>
      <c r="I3614">
        <v>48</v>
      </c>
      <c r="M3614">
        <v>60.3</v>
      </c>
      <c r="N3614">
        <v>8.1199999999999994E-2</v>
      </c>
      <c r="O3614">
        <v>0.21299999999999999</v>
      </c>
      <c r="P3614">
        <v>0.57240000000000002</v>
      </c>
      <c r="Q3614">
        <v>744</v>
      </c>
      <c r="R3614" t="s">
        <v>38</v>
      </c>
      <c r="T3614" t="s">
        <v>28</v>
      </c>
      <c r="Y3614" t="s">
        <v>70</v>
      </c>
    </row>
    <row r="3615" spans="1:25" x14ac:dyDescent="0.45">
      <c r="A3615" t="s">
        <v>335</v>
      </c>
      <c r="B3615" t="s">
        <v>344</v>
      </c>
      <c r="C3615">
        <v>2494</v>
      </c>
      <c r="D3615" t="s">
        <v>346</v>
      </c>
      <c r="E3615" t="s">
        <v>305</v>
      </c>
      <c r="F3615">
        <v>2023</v>
      </c>
      <c r="G3615">
        <v>0</v>
      </c>
      <c r="H3615">
        <v>0</v>
      </c>
      <c r="R3615" t="s">
        <v>38</v>
      </c>
      <c r="T3615" t="s">
        <v>28</v>
      </c>
      <c r="Y3615" t="s">
        <v>70</v>
      </c>
    </row>
    <row r="3616" spans="1:25" x14ac:dyDescent="0.45">
      <c r="A3616" t="s">
        <v>335</v>
      </c>
      <c r="B3616" t="s">
        <v>344</v>
      </c>
      <c r="C3616">
        <v>2494</v>
      </c>
      <c r="D3616" t="s">
        <v>346</v>
      </c>
      <c r="E3616" t="s">
        <v>305</v>
      </c>
      <c r="F3616">
        <v>2024</v>
      </c>
      <c r="G3616">
        <v>0</v>
      </c>
      <c r="H3616">
        <v>0</v>
      </c>
      <c r="R3616" t="s">
        <v>38</v>
      </c>
      <c r="T3616" t="s">
        <v>28</v>
      </c>
      <c r="Y3616" t="s">
        <v>70</v>
      </c>
    </row>
    <row r="3617" spans="1:25" x14ac:dyDescent="0.45">
      <c r="A3617" t="s">
        <v>335</v>
      </c>
      <c r="B3617" t="s">
        <v>344</v>
      </c>
      <c r="C3617">
        <v>2494</v>
      </c>
      <c r="D3617" t="s">
        <v>347</v>
      </c>
      <c r="E3617" t="s">
        <v>305</v>
      </c>
      <c r="F3617">
        <v>2009</v>
      </c>
      <c r="G3617">
        <v>6</v>
      </c>
      <c r="H3617">
        <v>6</v>
      </c>
      <c r="I3617">
        <v>96</v>
      </c>
      <c r="O3617">
        <v>0.23300000000000001</v>
      </c>
      <c r="P3617">
        <v>0.68600000000000005</v>
      </c>
      <c r="Q3617">
        <v>678.9</v>
      </c>
      <c r="R3617" t="s">
        <v>27</v>
      </c>
      <c r="T3617" t="s">
        <v>28</v>
      </c>
      <c r="Y3617" t="s">
        <v>29</v>
      </c>
    </row>
    <row r="3618" spans="1:25" x14ac:dyDescent="0.45">
      <c r="A3618" t="s">
        <v>335</v>
      </c>
      <c r="B3618" t="s">
        <v>344</v>
      </c>
      <c r="C3618">
        <v>2494</v>
      </c>
      <c r="D3618" t="s">
        <v>347</v>
      </c>
      <c r="E3618" t="s">
        <v>305</v>
      </c>
      <c r="F3618">
        <v>2010</v>
      </c>
      <c r="G3618">
        <v>20</v>
      </c>
      <c r="H3618">
        <v>20</v>
      </c>
      <c r="I3618">
        <v>320</v>
      </c>
      <c r="O3618">
        <v>1.7270000000000001</v>
      </c>
      <c r="P3618">
        <v>0.82399999999999995</v>
      </c>
      <c r="Q3618">
        <v>4190.2</v>
      </c>
      <c r="R3618" t="s">
        <v>27</v>
      </c>
      <c r="T3618" t="s">
        <v>28</v>
      </c>
      <c r="Y3618" t="s">
        <v>29</v>
      </c>
    </row>
    <row r="3619" spans="1:25" x14ac:dyDescent="0.45">
      <c r="A3619" t="s">
        <v>335</v>
      </c>
      <c r="B3619" t="s">
        <v>344</v>
      </c>
      <c r="C3619">
        <v>2494</v>
      </c>
      <c r="D3619" t="s">
        <v>347</v>
      </c>
      <c r="E3619" t="s">
        <v>305</v>
      </c>
      <c r="F3619">
        <v>2011</v>
      </c>
      <c r="G3619">
        <v>24</v>
      </c>
      <c r="H3619">
        <v>24</v>
      </c>
      <c r="I3619">
        <v>354</v>
      </c>
      <c r="O3619">
        <v>1.8859999999999999</v>
      </c>
      <c r="P3619">
        <v>0.82379999999999998</v>
      </c>
      <c r="Q3619">
        <v>4577.5</v>
      </c>
      <c r="R3619" t="s">
        <v>27</v>
      </c>
      <c r="T3619" t="s">
        <v>28</v>
      </c>
      <c r="Y3619" t="s">
        <v>29</v>
      </c>
    </row>
    <row r="3620" spans="1:25" x14ac:dyDescent="0.45">
      <c r="A3620" t="s">
        <v>335</v>
      </c>
      <c r="B3620" t="s">
        <v>344</v>
      </c>
      <c r="C3620">
        <v>2494</v>
      </c>
      <c r="D3620" t="s">
        <v>347</v>
      </c>
      <c r="E3620" t="s">
        <v>305</v>
      </c>
      <c r="F3620">
        <v>2012</v>
      </c>
      <c r="G3620">
        <v>27</v>
      </c>
      <c r="H3620">
        <v>27</v>
      </c>
      <c r="I3620">
        <v>432</v>
      </c>
      <c r="O3620">
        <v>3.6320000000000001</v>
      </c>
      <c r="P3620">
        <v>1.2</v>
      </c>
      <c r="Q3620">
        <v>6052.8</v>
      </c>
      <c r="R3620" t="s">
        <v>37</v>
      </c>
      <c r="T3620" t="s">
        <v>28</v>
      </c>
      <c r="Y3620" t="s">
        <v>29</v>
      </c>
    </row>
    <row r="3621" spans="1:25" x14ac:dyDescent="0.45">
      <c r="A3621" t="s">
        <v>335</v>
      </c>
      <c r="B3621" t="s">
        <v>344</v>
      </c>
      <c r="C3621">
        <v>2494</v>
      </c>
      <c r="D3621" t="s">
        <v>347</v>
      </c>
      <c r="E3621" t="s">
        <v>305</v>
      </c>
      <c r="F3621">
        <v>2013</v>
      </c>
      <c r="G3621">
        <v>56</v>
      </c>
      <c r="H3621">
        <v>56</v>
      </c>
      <c r="I3621">
        <v>896</v>
      </c>
      <c r="O3621">
        <v>5.2809999999999997</v>
      </c>
      <c r="P3621">
        <v>0.74</v>
      </c>
      <c r="Q3621">
        <v>14268.8</v>
      </c>
      <c r="R3621" t="s">
        <v>38</v>
      </c>
      <c r="T3621" t="s">
        <v>28</v>
      </c>
      <c r="Y3621" t="s">
        <v>29</v>
      </c>
    </row>
    <row r="3622" spans="1:25" x14ac:dyDescent="0.45">
      <c r="A3622" t="s">
        <v>335</v>
      </c>
      <c r="B3622" t="s">
        <v>344</v>
      </c>
      <c r="C3622">
        <v>2494</v>
      </c>
      <c r="D3622" t="s">
        <v>347</v>
      </c>
      <c r="E3622" t="s">
        <v>305</v>
      </c>
      <c r="F3622">
        <v>2014</v>
      </c>
      <c r="G3622">
        <v>3</v>
      </c>
      <c r="H3622">
        <v>1.7</v>
      </c>
      <c r="I3622">
        <v>27.2</v>
      </c>
      <c r="O3622">
        <v>0.11899999999999999</v>
      </c>
      <c r="P3622">
        <v>0.74029999999999996</v>
      </c>
      <c r="Q3622">
        <v>322</v>
      </c>
      <c r="R3622" t="s">
        <v>38</v>
      </c>
      <c r="T3622" t="s">
        <v>28</v>
      </c>
      <c r="Y3622" t="s">
        <v>29</v>
      </c>
    </row>
    <row r="3623" spans="1:25" x14ac:dyDescent="0.45">
      <c r="A3623" t="s">
        <v>335</v>
      </c>
      <c r="B3623" t="s">
        <v>344</v>
      </c>
      <c r="C3623">
        <v>2494</v>
      </c>
      <c r="D3623" t="s">
        <v>347</v>
      </c>
      <c r="E3623" t="s">
        <v>305</v>
      </c>
      <c r="F3623">
        <v>2015</v>
      </c>
      <c r="G3623">
        <v>5</v>
      </c>
      <c r="H3623">
        <v>2.9</v>
      </c>
      <c r="I3623">
        <v>46.4</v>
      </c>
      <c r="O3623">
        <v>0.26400000000000001</v>
      </c>
      <c r="P3623">
        <v>0.74</v>
      </c>
      <c r="Q3623">
        <v>714.7</v>
      </c>
      <c r="R3623" t="s">
        <v>38</v>
      </c>
      <c r="T3623" t="s">
        <v>28</v>
      </c>
      <c r="Y3623" t="s">
        <v>30</v>
      </c>
    </row>
    <row r="3624" spans="1:25" x14ac:dyDescent="0.45">
      <c r="A3624" t="s">
        <v>335</v>
      </c>
      <c r="B3624" t="s">
        <v>344</v>
      </c>
      <c r="C3624">
        <v>2494</v>
      </c>
      <c r="D3624" t="s">
        <v>347</v>
      </c>
      <c r="E3624" t="s">
        <v>305</v>
      </c>
      <c r="F3624">
        <v>2016</v>
      </c>
      <c r="G3624">
        <v>10</v>
      </c>
      <c r="H3624">
        <v>6.7</v>
      </c>
      <c r="I3624">
        <v>107.2</v>
      </c>
      <c r="O3624">
        <v>0.58899999999999997</v>
      </c>
      <c r="P3624">
        <v>0.7399</v>
      </c>
      <c r="Q3624">
        <v>1592.9</v>
      </c>
      <c r="R3624" t="s">
        <v>38</v>
      </c>
      <c r="T3624" t="s">
        <v>28</v>
      </c>
      <c r="Y3624" t="s">
        <v>30</v>
      </c>
    </row>
    <row r="3625" spans="1:25" x14ac:dyDescent="0.45">
      <c r="A3625" t="s">
        <v>335</v>
      </c>
      <c r="B3625" t="s">
        <v>344</v>
      </c>
      <c r="C3625">
        <v>2494</v>
      </c>
      <c r="D3625" t="s">
        <v>347</v>
      </c>
      <c r="E3625" t="s">
        <v>305</v>
      </c>
      <c r="F3625">
        <v>2017</v>
      </c>
      <c r="G3625">
        <v>4</v>
      </c>
      <c r="H3625">
        <v>2.5</v>
      </c>
      <c r="I3625">
        <v>40</v>
      </c>
      <c r="O3625">
        <v>0.22700000000000001</v>
      </c>
      <c r="P3625">
        <v>0.74029999999999996</v>
      </c>
      <c r="Q3625">
        <v>612.70000000000005</v>
      </c>
      <c r="R3625" t="s">
        <v>38</v>
      </c>
      <c r="T3625" t="s">
        <v>28</v>
      </c>
      <c r="Y3625" t="s">
        <v>30</v>
      </c>
    </row>
    <row r="3626" spans="1:25" x14ac:dyDescent="0.45">
      <c r="A3626" t="s">
        <v>335</v>
      </c>
      <c r="B3626" t="s">
        <v>344</v>
      </c>
      <c r="C3626">
        <v>2494</v>
      </c>
      <c r="D3626" t="s">
        <v>347</v>
      </c>
      <c r="E3626" t="s">
        <v>305</v>
      </c>
      <c r="F3626">
        <v>2018</v>
      </c>
      <c r="G3626">
        <v>3</v>
      </c>
      <c r="H3626">
        <v>2</v>
      </c>
      <c r="I3626">
        <v>32</v>
      </c>
      <c r="O3626">
        <v>0.14199999999999999</v>
      </c>
      <c r="P3626">
        <v>0.57199999999999995</v>
      </c>
      <c r="Q3626">
        <v>494.7</v>
      </c>
      <c r="R3626" t="s">
        <v>38</v>
      </c>
      <c r="T3626" t="s">
        <v>28</v>
      </c>
      <c r="Y3626" t="s">
        <v>30</v>
      </c>
    </row>
    <row r="3627" spans="1:25" x14ac:dyDescent="0.45">
      <c r="A3627" t="s">
        <v>335</v>
      </c>
      <c r="B3627" t="s">
        <v>344</v>
      </c>
      <c r="C3627">
        <v>2494</v>
      </c>
      <c r="D3627" t="s">
        <v>347</v>
      </c>
      <c r="E3627" t="s">
        <v>305</v>
      </c>
      <c r="F3627">
        <v>2019</v>
      </c>
      <c r="G3627">
        <v>3</v>
      </c>
      <c r="H3627">
        <v>2</v>
      </c>
      <c r="I3627">
        <v>32</v>
      </c>
      <c r="O3627">
        <v>0.14299999999999999</v>
      </c>
      <c r="P3627">
        <v>0.57199999999999995</v>
      </c>
      <c r="Q3627">
        <v>500.2</v>
      </c>
      <c r="R3627" t="s">
        <v>38</v>
      </c>
      <c r="T3627" t="s">
        <v>28</v>
      </c>
      <c r="Y3627" t="s">
        <v>30</v>
      </c>
    </row>
    <row r="3628" spans="1:25" x14ac:dyDescent="0.45">
      <c r="A3628" t="s">
        <v>335</v>
      </c>
      <c r="B3628" t="s">
        <v>344</v>
      </c>
      <c r="C3628">
        <v>2494</v>
      </c>
      <c r="D3628" t="s">
        <v>347</v>
      </c>
      <c r="E3628" t="s">
        <v>305</v>
      </c>
      <c r="F3628">
        <v>2020</v>
      </c>
      <c r="G3628">
        <v>9</v>
      </c>
      <c r="H3628">
        <v>4.9000000000000004</v>
      </c>
      <c r="I3628">
        <v>78.400000000000006</v>
      </c>
      <c r="O3628">
        <v>0.371</v>
      </c>
      <c r="P3628">
        <v>0.57269999999999999</v>
      </c>
      <c r="Q3628">
        <v>1297</v>
      </c>
      <c r="R3628" t="s">
        <v>38</v>
      </c>
      <c r="T3628" t="s">
        <v>28</v>
      </c>
      <c r="Y3628" t="s">
        <v>30</v>
      </c>
    </row>
    <row r="3629" spans="1:25" x14ac:dyDescent="0.45">
      <c r="A3629" t="s">
        <v>335</v>
      </c>
      <c r="B3629" t="s">
        <v>344</v>
      </c>
      <c r="C3629">
        <v>2494</v>
      </c>
      <c r="D3629" t="s">
        <v>347</v>
      </c>
      <c r="E3629" t="s">
        <v>305</v>
      </c>
      <c r="F3629">
        <v>2021</v>
      </c>
      <c r="G3629">
        <v>11</v>
      </c>
      <c r="H3629">
        <v>7.2</v>
      </c>
      <c r="I3629">
        <v>116.1</v>
      </c>
      <c r="M3629">
        <v>144.80000000000001</v>
      </c>
      <c r="N3629">
        <v>8.1000000000000003E-2</v>
      </c>
      <c r="O3629">
        <v>0.51100000000000001</v>
      </c>
      <c r="P3629">
        <v>0.57189999999999996</v>
      </c>
      <c r="Q3629">
        <v>1787.7</v>
      </c>
      <c r="R3629" t="s">
        <v>38</v>
      </c>
      <c r="T3629" t="s">
        <v>28</v>
      </c>
      <c r="Y3629" t="s">
        <v>70</v>
      </c>
    </row>
    <row r="3630" spans="1:25" x14ac:dyDescent="0.45">
      <c r="A3630" t="s">
        <v>335</v>
      </c>
      <c r="B3630" t="s">
        <v>344</v>
      </c>
      <c r="C3630">
        <v>2494</v>
      </c>
      <c r="D3630" t="s">
        <v>347</v>
      </c>
      <c r="E3630" t="s">
        <v>305</v>
      </c>
      <c r="F3630">
        <v>2022</v>
      </c>
      <c r="G3630">
        <v>13</v>
      </c>
      <c r="H3630">
        <v>9.1999999999999993</v>
      </c>
      <c r="I3630">
        <v>159.1</v>
      </c>
      <c r="M3630">
        <v>167.7</v>
      </c>
      <c r="N3630">
        <v>8.09E-2</v>
      </c>
      <c r="O3630">
        <v>0.59199999999999997</v>
      </c>
      <c r="P3630">
        <v>0.57179999999999997</v>
      </c>
      <c r="Q3630">
        <v>2070.8000000000002</v>
      </c>
      <c r="R3630" t="s">
        <v>38</v>
      </c>
      <c r="T3630" t="s">
        <v>28</v>
      </c>
      <c r="Y3630" t="s">
        <v>70</v>
      </c>
    </row>
    <row r="3631" spans="1:25" x14ac:dyDescent="0.45">
      <c r="A3631" t="s">
        <v>335</v>
      </c>
      <c r="B3631" t="s">
        <v>344</v>
      </c>
      <c r="C3631">
        <v>2494</v>
      </c>
      <c r="D3631" t="s">
        <v>347</v>
      </c>
      <c r="E3631" t="s">
        <v>305</v>
      </c>
      <c r="F3631">
        <v>2023</v>
      </c>
      <c r="G3631">
        <v>0</v>
      </c>
      <c r="H3631">
        <v>0</v>
      </c>
      <c r="R3631" t="s">
        <v>38</v>
      </c>
      <c r="T3631" t="s">
        <v>28</v>
      </c>
      <c r="Y3631" t="s">
        <v>70</v>
      </c>
    </row>
    <row r="3632" spans="1:25" x14ac:dyDescent="0.45">
      <c r="A3632" t="s">
        <v>335</v>
      </c>
      <c r="B3632" t="s">
        <v>344</v>
      </c>
      <c r="C3632">
        <v>2494</v>
      </c>
      <c r="D3632" t="s">
        <v>347</v>
      </c>
      <c r="E3632" t="s">
        <v>305</v>
      </c>
      <c r="F3632">
        <v>2024</v>
      </c>
      <c r="G3632">
        <v>0</v>
      </c>
      <c r="H3632">
        <v>0</v>
      </c>
      <c r="R3632" t="s">
        <v>38</v>
      </c>
      <c r="T3632" t="s">
        <v>28</v>
      </c>
      <c r="Y3632" t="s">
        <v>70</v>
      </c>
    </row>
    <row r="3633" spans="1:25" x14ac:dyDescent="0.45">
      <c r="A3633" t="s">
        <v>335</v>
      </c>
      <c r="B3633" t="s">
        <v>344</v>
      </c>
      <c r="C3633">
        <v>2494</v>
      </c>
      <c r="D3633" t="s">
        <v>348</v>
      </c>
      <c r="E3633" t="s">
        <v>305</v>
      </c>
      <c r="F3633">
        <v>2009</v>
      </c>
      <c r="G3633">
        <v>6</v>
      </c>
      <c r="H3633">
        <v>6</v>
      </c>
      <c r="I3633">
        <v>96</v>
      </c>
      <c r="O3633">
        <v>0.23300000000000001</v>
      </c>
      <c r="P3633">
        <v>0.68600000000000005</v>
      </c>
      <c r="Q3633">
        <v>678.9</v>
      </c>
      <c r="R3633" t="s">
        <v>27</v>
      </c>
      <c r="T3633" t="s">
        <v>28</v>
      </c>
      <c r="Y3633" t="s">
        <v>29</v>
      </c>
    </row>
    <row r="3634" spans="1:25" x14ac:dyDescent="0.45">
      <c r="A3634" t="s">
        <v>335</v>
      </c>
      <c r="B3634" t="s">
        <v>344</v>
      </c>
      <c r="C3634">
        <v>2494</v>
      </c>
      <c r="D3634" t="s">
        <v>348</v>
      </c>
      <c r="E3634" t="s">
        <v>305</v>
      </c>
      <c r="F3634">
        <v>2010</v>
      </c>
      <c r="G3634">
        <v>30</v>
      </c>
      <c r="H3634">
        <v>30</v>
      </c>
      <c r="I3634">
        <v>480</v>
      </c>
      <c r="O3634">
        <v>2.5910000000000002</v>
      </c>
      <c r="P3634">
        <v>0.82399999999999995</v>
      </c>
      <c r="Q3634">
        <v>6288</v>
      </c>
      <c r="R3634" t="s">
        <v>27</v>
      </c>
      <c r="T3634" t="s">
        <v>28</v>
      </c>
      <c r="Y3634" t="s">
        <v>29</v>
      </c>
    </row>
    <row r="3635" spans="1:25" x14ac:dyDescent="0.45">
      <c r="A3635" t="s">
        <v>335</v>
      </c>
      <c r="B3635" t="s">
        <v>344</v>
      </c>
      <c r="C3635">
        <v>2494</v>
      </c>
      <c r="D3635" t="s">
        <v>348</v>
      </c>
      <c r="E3635" t="s">
        <v>305</v>
      </c>
      <c r="F3635">
        <v>2011</v>
      </c>
      <c r="G3635">
        <v>26</v>
      </c>
      <c r="H3635">
        <v>26</v>
      </c>
      <c r="I3635">
        <v>416</v>
      </c>
      <c r="O3635">
        <v>2.2149999999999999</v>
      </c>
      <c r="P3635">
        <v>0.82399999999999995</v>
      </c>
      <c r="Q3635">
        <v>5374.7</v>
      </c>
      <c r="R3635" t="s">
        <v>27</v>
      </c>
      <c r="T3635" t="s">
        <v>28</v>
      </c>
      <c r="Y3635" t="s">
        <v>29</v>
      </c>
    </row>
    <row r="3636" spans="1:25" x14ac:dyDescent="0.45">
      <c r="A3636" t="s">
        <v>335</v>
      </c>
      <c r="B3636" t="s">
        <v>344</v>
      </c>
      <c r="C3636">
        <v>2494</v>
      </c>
      <c r="D3636" t="s">
        <v>348</v>
      </c>
      <c r="E3636" t="s">
        <v>305</v>
      </c>
      <c r="F3636">
        <v>2012</v>
      </c>
      <c r="G3636">
        <v>24</v>
      </c>
      <c r="H3636">
        <v>24</v>
      </c>
      <c r="I3636">
        <v>384</v>
      </c>
      <c r="O3636">
        <v>3.1190000000000002</v>
      </c>
      <c r="P3636">
        <v>1.2</v>
      </c>
      <c r="Q3636">
        <v>5198.3999999999996</v>
      </c>
      <c r="R3636" t="s">
        <v>37</v>
      </c>
      <c r="T3636" t="s">
        <v>28</v>
      </c>
      <c r="Y3636" t="s">
        <v>29</v>
      </c>
    </row>
    <row r="3637" spans="1:25" x14ac:dyDescent="0.45">
      <c r="A3637" t="s">
        <v>335</v>
      </c>
      <c r="B3637" t="s">
        <v>344</v>
      </c>
      <c r="C3637">
        <v>2494</v>
      </c>
      <c r="D3637" t="s">
        <v>348</v>
      </c>
      <c r="E3637" t="s">
        <v>305</v>
      </c>
      <c r="F3637">
        <v>2013</v>
      </c>
      <c r="G3637">
        <v>39</v>
      </c>
      <c r="H3637">
        <v>39</v>
      </c>
      <c r="I3637">
        <v>624</v>
      </c>
      <c r="O3637">
        <v>3.6779999999999999</v>
      </c>
      <c r="P3637">
        <v>0.74</v>
      </c>
      <c r="Q3637">
        <v>9937.2000000000007</v>
      </c>
      <c r="R3637" t="s">
        <v>38</v>
      </c>
      <c r="T3637" t="s">
        <v>28</v>
      </c>
      <c r="Y3637" t="s">
        <v>29</v>
      </c>
    </row>
    <row r="3638" spans="1:25" x14ac:dyDescent="0.45">
      <c r="A3638" t="s">
        <v>335</v>
      </c>
      <c r="B3638" t="s">
        <v>344</v>
      </c>
      <c r="C3638">
        <v>2494</v>
      </c>
      <c r="D3638" t="s">
        <v>348</v>
      </c>
      <c r="E3638" t="s">
        <v>305</v>
      </c>
      <c r="F3638">
        <v>2014</v>
      </c>
      <c r="G3638">
        <v>3</v>
      </c>
      <c r="H3638">
        <v>1.8</v>
      </c>
      <c r="I3638">
        <v>28.8</v>
      </c>
      <c r="O3638">
        <v>0.126</v>
      </c>
      <c r="P3638">
        <v>0.74029999999999996</v>
      </c>
      <c r="Q3638">
        <v>341</v>
      </c>
      <c r="R3638" t="s">
        <v>38</v>
      </c>
      <c r="T3638" t="s">
        <v>28</v>
      </c>
      <c r="Y3638" t="s">
        <v>29</v>
      </c>
    </row>
    <row r="3639" spans="1:25" x14ac:dyDescent="0.45">
      <c r="A3639" t="s">
        <v>335</v>
      </c>
      <c r="B3639" t="s">
        <v>344</v>
      </c>
      <c r="C3639">
        <v>2494</v>
      </c>
      <c r="D3639" t="s">
        <v>348</v>
      </c>
      <c r="E3639" t="s">
        <v>305</v>
      </c>
      <c r="F3639">
        <v>2015</v>
      </c>
      <c r="G3639">
        <v>5</v>
      </c>
      <c r="H3639">
        <v>2.6</v>
      </c>
      <c r="I3639">
        <v>41.6</v>
      </c>
      <c r="O3639">
        <v>0.23699999999999999</v>
      </c>
      <c r="P3639">
        <v>0.74</v>
      </c>
      <c r="Q3639">
        <v>639.29999999999995</v>
      </c>
      <c r="R3639" t="s">
        <v>38</v>
      </c>
      <c r="T3639" t="s">
        <v>28</v>
      </c>
      <c r="Y3639" t="s">
        <v>30</v>
      </c>
    </row>
    <row r="3640" spans="1:25" x14ac:dyDescent="0.45">
      <c r="A3640" t="s">
        <v>335</v>
      </c>
      <c r="B3640" t="s">
        <v>344</v>
      </c>
      <c r="C3640">
        <v>2494</v>
      </c>
      <c r="D3640" t="s">
        <v>348</v>
      </c>
      <c r="E3640" t="s">
        <v>305</v>
      </c>
      <c r="F3640">
        <v>2016</v>
      </c>
      <c r="G3640">
        <v>7</v>
      </c>
      <c r="H3640">
        <v>3.9</v>
      </c>
      <c r="I3640">
        <v>62.4</v>
      </c>
      <c r="O3640">
        <v>0.32500000000000001</v>
      </c>
      <c r="P3640">
        <v>0.74029999999999996</v>
      </c>
      <c r="Q3640">
        <v>879.1</v>
      </c>
      <c r="R3640" t="s">
        <v>38</v>
      </c>
      <c r="T3640" t="s">
        <v>28</v>
      </c>
      <c r="Y3640" t="s">
        <v>30</v>
      </c>
    </row>
    <row r="3641" spans="1:25" x14ac:dyDescent="0.45">
      <c r="A3641" t="s">
        <v>335</v>
      </c>
      <c r="B3641" t="s">
        <v>344</v>
      </c>
      <c r="C3641">
        <v>2494</v>
      </c>
      <c r="D3641" t="s">
        <v>348</v>
      </c>
      <c r="E3641" t="s">
        <v>305</v>
      </c>
      <c r="F3641">
        <v>2017</v>
      </c>
      <c r="G3641">
        <v>3</v>
      </c>
      <c r="H3641">
        <v>2.2999999999999998</v>
      </c>
      <c r="I3641">
        <v>36.799999999999997</v>
      </c>
      <c r="O3641">
        <v>0.20899999999999999</v>
      </c>
      <c r="P3641">
        <v>0.74</v>
      </c>
      <c r="Q3641">
        <v>563.70000000000005</v>
      </c>
      <c r="R3641" t="s">
        <v>38</v>
      </c>
      <c r="T3641" t="s">
        <v>28</v>
      </c>
      <c r="Y3641" t="s">
        <v>30</v>
      </c>
    </row>
    <row r="3642" spans="1:25" x14ac:dyDescent="0.45">
      <c r="A3642" t="s">
        <v>335</v>
      </c>
      <c r="B3642" t="s">
        <v>344</v>
      </c>
      <c r="C3642">
        <v>2494</v>
      </c>
      <c r="D3642" t="s">
        <v>348</v>
      </c>
      <c r="E3642" t="s">
        <v>305</v>
      </c>
      <c r="F3642">
        <v>2018</v>
      </c>
      <c r="G3642">
        <v>3</v>
      </c>
      <c r="H3642">
        <v>2.1</v>
      </c>
      <c r="I3642">
        <v>33.6</v>
      </c>
      <c r="O3642">
        <v>0.14899999999999999</v>
      </c>
      <c r="P3642">
        <v>0.57199999999999995</v>
      </c>
      <c r="Q3642">
        <v>519.4</v>
      </c>
      <c r="R3642" t="s">
        <v>38</v>
      </c>
      <c r="T3642" t="s">
        <v>28</v>
      </c>
      <c r="Y3642" t="s">
        <v>30</v>
      </c>
    </row>
    <row r="3643" spans="1:25" x14ac:dyDescent="0.45">
      <c r="A3643" t="s">
        <v>335</v>
      </c>
      <c r="B3643" t="s">
        <v>344</v>
      </c>
      <c r="C3643">
        <v>2494</v>
      </c>
      <c r="D3643" t="s">
        <v>348</v>
      </c>
      <c r="E3643" t="s">
        <v>305</v>
      </c>
      <c r="F3643">
        <v>2019</v>
      </c>
      <c r="G3643">
        <v>9</v>
      </c>
      <c r="H3643">
        <v>5.2</v>
      </c>
      <c r="I3643">
        <v>83.2</v>
      </c>
      <c r="O3643">
        <v>0.372</v>
      </c>
      <c r="P3643">
        <v>0.57199999999999995</v>
      </c>
      <c r="Q3643">
        <v>1300.3</v>
      </c>
      <c r="R3643" t="s">
        <v>38</v>
      </c>
      <c r="T3643" t="s">
        <v>28</v>
      </c>
      <c r="Y3643" t="s">
        <v>30</v>
      </c>
    </row>
    <row r="3644" spans="1:25" x14ac:dyDescent="0.45">
      <c r="A3644" t="s">
        <v>335</v>
      </c>
      <c r="B3644" t="s">
        <v>344</v>
      </c>
      <c r="C3644">
        <v>2494</v>
      </c>
      <c r="D3644" t="s">
        <v>348</v>
      </c>
      <c r="E3644" t="s">
        <v>305</v>
      </c>
      <c r="F3644">
        <v>2020</v>
      </c>
      <c r="G3644">
        <v>3</v>
      </c>
      <c r="H3644">
        <v>2</v>
      </c>
      <c r="I3644">
        <v>32</v>
      </c>
      <c r="O3644">
        <v>0.151</v>
      </c>
      <c r="P3644">
        <v>0.57199999999999995</v>
      </c>
      <c r="Q3644">
        <v>529.4</v>
      </c>
      <c r="R3644" t="s">
        <v>38</v>
      </c>
      <c r="T3644" t="s">
        <v>28</v>
      </c>
      <c r="Y3644" t="s">
        <v>30</v>
      </c>
    </row>
    <row r="3645" spans="1:25" x14ac:dyDescent="0.45">
      <c r="A3645" t="s">
        <v>335</v>
      </c>
      <c r="B3645" t="s">
        <v>344</v>
      </c>
      <c r="C3645">
        <v>2494</v>
      </c>
      <c r="D3645" t="s">
        <v>348</v>
      </c>
      <c r="E3645" t="s">
        <v>305</v>
      </c>
      <c r="F3645">
        <v>2021</v>
      </c>
      <c r="G3645">
        <v>11</v>
      </c>
      <c r="H3645">
        <v>7.6</v>
      </c>
      <c r="I3645">
        <v>132.6</v>
      </c>
      <c r="M3645">
        <v>169.3</v>
      </c>
      <c r="N3645">
        <v>8.09E-2</v>
      </c>
      <c r="O3645">
        <v>0.59799999999999998</v>
      </c>
      <c r="P3645">
        <v>0.57189999999999996</v>
      </c>
      <c r="Q3645">
        <v>2090.9</v>
      </c>
      <c r="R3645" t="s">
        <v>38</v>
      </c>
      <c r="T3645" t="s">
        <v>28</v>
      </c>
      <c r="Y3645" t="s">
        <v>70</v>
      </c>
    </row>
    <row r="3646" spans="1:25" x14ac:dyDescent="0.45">
      <c r="A3646" t="s">
        <v>335</v>
      </c>
      <c r="B3646" t="s">
        <v>344</v>
      </c>
      <c r="C3646">
        <v>2494</v>
      </c>
      <c r="D3646" t="s">
        <v>348</v>
      </c>
      <c r="E3646" t="s">
        <v>305</v>
      </c>
      <c r="F3646">
        <v>2022</v>
      </c>
      <c r="G3646">
        <v>13</v>
      </c>
      <c r="H3646">
        <v>10</v>
      </c>
      <c r="I3646">
        <v>172.3</v>
      </c>
      <c r="M3646">
        <v>183.7</v>
      </c>
      <c r="N3646">
        <v>8.0799999999999997E-2</v>
      </c>
      <c r="O3646">
        <v>0.64900000000000002</v>
      </c>
      <c r="P3646">
        <v>0.57210000000000005</v>
      </c>
      <c r="Q3646">
        <v>2268.5</v>
      </c>
      <c r="R3646" t="s">
        <v>38</v>
      </c>
      <c r="T3646" t="s">
        <v>28</v>
      </c>
      <c r="Y3646" t="s">
        <v>70</v>
      </c>
    </row>
    <row r="3647" spans="1:25" x14ac:dyDescent="0.45">
      <c r="A3647" t="s">
        <v>335</v>
      </c>
      <c r="B3647" t="s">
        <v>344</v>
      </c>
      <c r="C3647">
        <v>2494</v>
      </c>
      <c r="D3647" t="s">
        <v>348</v>
      </c>
      <c r="E3647" t="s">
        <v>305</v>
      </c>
      <c r="F3647">
        <v>2023</v>
      </c>
      <c r="G3647">
        <v>0</v>
      </c>
      <c r="H3647">
        <v>0</v>
      </c>
      <c r="R3647" t="s">
        <v>38</v>
      </c>
      <c r="T3647" t="s">
        <v>28</v>
      </c>
      <c r="Y3647" t="s">
        <v>70</v>
      </c>
    </row>
    <row r="3648" spans="1:25" x14ac:dyDescent="0.45">
      <c r="A3648" t="s">
        <v>335</v>
      </c>
      <c r="B3648" t="s">
        <v>344</v>
      </c>
      <c r="C3648">
        <v>2494</v>
      </c>
      <c r="D3648" t="s">
        <v>348</v>
      </c>
      <c r="E3648" t="s">
        <v>305</v>
      </c>
      <c r="F3648">
        <v>2024</v>
      </c>
      <c r="G3648">
        <v>0</v>
      </c>
      <c r="H3648">
        <v>0</v>
      </c>
      <c r="R3648" t="s">
        <v>38</v>
      </c>
      <c r="T3648" t="s">
        <v>28</v>
      </c>
      <c r="Y3648" t="s">
        <v>70</v>
      </c>
    </row>
    <row r="3649" spans="1:25" x14ac:dyDescent="0.45">
      <c r="A3649" t="s">
        <v>335</v>
      </c>
      <c r="B3649" t="s">
        <v>344</v>
      </c>
      <c r="C3649">
        <v>2494</v>
      </c>
      <c r="D3649" t="s">
        <v>349</v>
      </c>
      <c r="E3649" t="s">
        <v>305</v>
      </c>
      <c r="F3649">
        <v>2009</v>
      </c>
      <c r="G3649">
        <v>6</v>
      </c>
      <c r="H3649">
        <v>6</v>
      </c>
      <c r="I3649">
        <v>96</v>
      </c>
      <c r="O3649">
        <v>0.23300000000000001</v>
      </c>
      <c r="P3649">
        <v>0.68600000000000005</v>
      </c>
      <c r="Q3649">
        <v>678.9</v>
      </c>
      <c r="R3649" t="s">
        <v>27</v>
      </c>
      <c r="T3649" t="s">
        <v>28</v>
      </c>
      <c r="Y3649" t="s">
        <v>29</v>
      </c>
    </row>
    <row r="3650" spans="1:25" x14ac:dyDescent="0.45">
      <c r="A3650" t="s">
        <v>335</v>
      </c>
      <c r="B3650" t="s">
        <v>344</v>
      </c>
      <c r="C3650">
        <v>2494</v>
      </c>
      <c r="D3650" t="s">
        <v>349</v>
      </c>
      <c r="E3650" t="s">
        <v>305</v>
      </c>
      <c r="F3650">
        <v>2010</v>
      </c>
      <c r="G3650">
        <v>27</v>
      </c>
      <c r="H3650">
        <v>27</v>
      </c>
      <c r="I3650">
        <v>432</v>
      </c>
      <c r="O3650">
        <v>2.3290000000000002</v>
      </c>
      <c r="P3650">
        <v>0.82399999999999995</v>
      </c>
      <c r="Q3650">
        <v>5651.1</v>
      </c>
      <c r="R3650" t="s">
        <v>27</v>
      </c>
      <c r="T3650" t="s">
        <v>28</v>
      </c>
      <c r="Y3650" t="s">
        <v>29</v>
      </c>
    </row>
    <row r="3651" spans="1:25" x14ac:dyDescent="0.45">
      <c r="A3651" t="s">
        <v>335</v>
      </c>
      <c r="B3651" t="s">
        <v>344</v>
      </c>
      <c r="C3651">
        <v>2494</v>
      </c>
      <c r="D3651" t="s">
        <v>349</v>
      </c>
      <c r="E3651" t="s">
        <v>305</v>
      </c>
      <c r="F3651">
        <v>2011</v>
      </c>
      <c r="G3651">
        <v>34</v>
      </c>
      <c r="H3651">
        <v>34</v>
      </c>
      <c r="I3651">
        <v>544</v>
      </c>
      <c r="O3651">
        <v>2.9260000000000002</v>
      </c>
      <c r="P3651">
        <v>0.82399999999999995</v>
      </c>
      <c r="Q3651">
        <v>7100.8</v>
      </c>
      <c r="R3651" t="s">
        <v>27</v>
      </c>
      <c r="T3651" t="s">
        <v>28</v>
      </c>
      <c r="Y3651" t="s">
        <v>29</v>
      </c>
    </row>
    <row r="3652" spans="1:25" x14ac:dyDescent="0.45">
      <c r="A3652" t="s">
        <v>335</v>
      </c>
      <c r="B3652" t="s">
        <v>344</v>
      </c>
      <c r="C3652">
        <v>2494</v>
      </c>
      <c r="D3652" t="s">
        <v>349</v>
      </c>
      <c r="E3652" t="s">
        <v>305</v>
      </c>
      <c r="F3652">
        <v>2012</v>
      </c>
      <c r="G3652">
        <v>25</v>
      </c>
      <c r="H3652">
        <v>25</v>
      </c>
      <c r="I3652">
        <v>400</v>
      </c>
      <c r="O3652">
        <v>3.379</v>
      </c>
      <c r="P3652">
        <v>1.2</v>
      </c>
      <c r="Q3652">
        <v>5632</v>
      </c>
      <c r="R3652" t="s">
        <v>37</v>
      </c>
      <c r="T3652" t="s">
        <v>28</v>
      </c>
      <c r="Y3652" t="s">
        <v>29</v>
      </c>
    </row>
    <row r="3653" spans="1:25" x14ac:dyDescent="0.45">
      <c r="A3653" t="s">
        <v>335</v>
      </c>
      <c r="B3653" t="s">
        <v>344</v>
      </c>
      <c r="C3653">
        <v>2494</v>
      </c>
      <c r="D3653" t="s">
        <v>349</v>
      </c>
      <c r="E3653" t="s">
        <v>305</v>
      </c>
      <c r="F3653">
        <v>2013</v>
      </c>
      <c r="G3653">
        <v>27</v>
      </c>
      <c r="H3653">
        <v>27</v>
      </c>
      <c r="I3653">
        <v>432</v>
      </c>
      <c r="O3653">
        <v>2.5459999999999998</v>
      </c>
      <c r="P3653">
        <v>0.74</v>
      </c>
      <c r="Q3653">
        <v>6879.6</v>
      </c>
      <c r="R3653" t="s">
        <v>38</v>
      </c>
      <c r="T3653" t="s">
        <v>28</v>
      </c>
      <c r="Y3653" t="s">
        <v>29</v>
      </c>
    </row>
    <row r="3654" spans="1:25" x14ac:dyDescent="0.45">
      <c r="A3654" t="s">
        <v>335</v>
      </c>
      <c r="B3654" t="s">
        <v>344</v>
      </c>
      <c r="C3654">
        <v>2494</v>
      </c>
      <c r="D3654" t="s">
        <v>349</v>
      </c>
      <c r="E3654" t="s">
        <v>305</v>
      </c>
      <c r="F3654">
        <v>2014</v>
      </c>
      <c r="G3654">
        <v>3</v>
      </c>
      <c r="H3654">
        <v>2</v>
      </c>
      <c r="I3654">
        <v>32</v>
      </c>
      <c r="O3654">
        <v>0.14000000000000001</v>
      </c>
      <c r="P3654">
        <v>0.74</v>
      </c>
      <c r="Q3654">
        <v>378.8</v>
      </c>
      <c r="R3654" t="s">
        <v>38</v>
      </c>
      <c r="T3654" t="s">
        <v>28</v>
      </c>
      <c r="Y3654" t="s">
        <v>29</v>
      </c>
    </row>
    <row r="3655" spans="1:25" x14ac:dyDescent="0.45">
      <c r="A3655" t="s">
        <v>335</v>
      </c>
      <c r="B3655" t="s">
        <v>344</v>
      </c>
      <c r="C3655">
        <v>2494</v>
      </c>
      <c r="D3655" t="s">
        <v>349</v>
      </c>
      <c r="E3655" t="s">
        <v>305</v>
      </c>
      <c r="F3655">
        <v>2015</v>
      </c>
      <c r="G3655">
        <v>7</v>
      </c>
      <c r="H3655">
        <v>4.0999999999999996</v>
      </c>
      <c r="I3655">
        <v>65.599999999999994</v>
      </c>
      <c r="O3655">
        <v>0.373</v>
      </c>
      <c r="P3655">
        <v>0.74009999999999998</v>
      </c>
      <c r="Q3655">
        <v>1007</v>
      </c>
      <c r="R3655" t="s">
        <v>38</v>
      </c>
      <c r="T3655" t="s">
        <v>28</v>
      </c>
      <c r="Y3655" t="s">
        <v>30</v>
      </c>
    </row>
    <row r="3656" spans="1:25" x14ac:dyDescent="0.45">
      <c r="A3656" t="s">
        <v>335</v>
      </c>
      <c r="B3656" t="s">
        <v>344</v>
      </c>
      <c r="C3656">
        <v>2494</v>
      </c>
      <c r="D3656" t="s">
        <v>349</v>
      </c>
      <c r="E3656" t="s">
        <v>305</v>
      </c>
      <c r="F3656">
        <v>2016</v>
      </c>
      <c r="G3656">
        <v>8</v>
      </c>
      <c r="H3656">
        <v>6</v>
      </c>
      <c r="I3656">
        <v>96</v>
      </c>
      <c r="O3656">
        <v>0.5</v>
      </c>
      <c r="P3656">
        <v>0.7399</v>
      </c>
      <c r="Q3656">
        <v>1352.5</v>
      </c>
      <c r="R3656" t="s">
        <v>38</v>
      </c>
      <c r="T3656" t="s">
        <v>28</v>
      </c>
      <c r="Y3656" t="s">
        <v>30</v>
      </c>
    </row>
    <row r="3657" spans="1:25" x14ac:dyDescent="0.45">
      <c r="A3657" t="s">
        <v>335</v>
      </c>
      <c r="B3657" t="s">
        <v>344</v>
      </c>
      <c r="C3657">
        <v>2494</v>
      </c>
      <c r="D3657" t="s">
        <v>349</v>
      </c>
      <c r="E3657" t="s">
        <v>305</v>
      </c>
      <c r="F3657">
        <v>2017</v>
      </c>
      <c r="G3657">
        <v>5</v>
      </c>
      <c r="H3657">
        <v>4.2</v>
      </c>
      <c r="I3657">
        <v>67.2</v>
      </c>
      <c r="O3657">
        <v>0.38100000000000001</v>
      </c>
      <c r="P3657">
        <v>0.74</v>
      </c>
      <c r="Q3657">
        <v>1029.4000000000001</v>
      </c>
      <c r="R3657" t="s">
        <v>38</v>
      </c>
      <c r="T3657" t="s">
        <v>28</v>
      </c>
      <c r="Y3657" t="s">
        <v>30</v>
      </c>
    </row>
    <row r="3658" spans="1:25" x14ac:dyDescent="0.45">
      <c r="A3658" t="s">
        <v>335</v>
      </c>
      <c r="B3658" t="s">
        <v>344</v>
      </c>
      <c r="C3658">
        <v>2494</v>
      </c>
      <c r="D3658" t="s">
        <v>349</v>
      </c>
      <c r="E3658" t="s">
        <v>305</v>
      </c>
      <c r="F3658">
        <v>2018</v>
      </c>
      <c r="G3658">
        <v>3</v>
      </c>
      <c r="H3658">
        <v>1.9</v>
      </c>
      <c r="I3658">
        <v>30.4</v>
      </c>
      <c r="O3658">
        <v>0.13400000000000001</v>
      </c>
      <c r="P3658">
        <v>0.57199999999999995</v>
      </c>
      <c r="Q3658">
        <v>469.9</v>
      </c>
      <c r="R3658" t="s">
        <v>38</v>
      </c>
      <c r="T3658" t="s">
        <v>28</v>
      </c>
      <c r="Y3658" t="s">
        <v>30</v>
      </c>
    </row>
    <row r="3659" spans="1:25" x14ac:dyDescent="0.45">
      <c r="A3659" t="s">
        <v>335</v>
      </c>
      <c r="B3659" t="s">
        <v>344</v>
      </c>
      <c r="C3659">
        <v>2494</v>
      </c>
      <c r="D3659" t="s">
        <v>349</v>
      </c>
      <c r="E3659" t="s">
        <v>305</v>
      </c>
      <c r="F3659">
        <v>2019</v>
      </c>
      <c r="G3659">
        <v>3</v>
      </c>
      <c r="H3659">
        <v>1.9</v>
      </c>
      <c r="I3659">
        <v>30.4</v>
      </c>
      <c r="O3659">
        <v>0.13600000000000001</v>
      </c>
      <c r="P3659">
        <v>0.57199999999999995</v>
      </c>
      <c r="Q3659">
        <v>475.1</v>
      </c>
      <c r="R3659" t="s">
        <v>38</v>
      </c>
      <c r="T3659" t="s">
        <v>28</v>
      </c>
      <c r="Y3659" t="s">
        <v>30</v>
      </c>
    </row>
    <row r="3660" spans="1:25" x14ac:dyDescent="0.45">
      <c r="A3660" t="s">
        <v>335</v>
      </c>
      <c r="B3660" t="s">
        <v>344</v>
      </c>
      <c r="C3660">
        <v>2494</v>
      </c>
      <c r="D3660" t="s">
        <v>349</v>
      </c>
      <c r="E3660" t="s">
        <v>305</v>
      </c>
      <c r="F3660">
        <v>2020</v>
      </c>
      <c r="G3660">
        <v>3</v>
      </c>
      <c r="H3660">
        <v>1.9</v>
      </c>
      <c r="I3660">
        <v>30.4</v>
      </c>
      <c r="O3660">
        <v>0.14399999999999999</v>
      </c>
      <c r="P3660">
        <v>0.57199999999999995</v>
      </c>
      <c r="Q3660">
        <v>502.9</v>
      </c>
      <c r="R3660" t="s">
        <v>38</v>
      </c>
      <c r="T3660" t="s">
        <v>28</v>
      </c>
      <c r="Y3660" t="s">
        <v>30</v>
      </c>
    </row>
    <row r="3661" spans="1:25" x14ac:dyDescent="0.45">
      <c r="A3661" t="s">
        <v>335</v>
      </c>
      <c r="B3661" t="s">
        <v>344</v>
      </c>
      <c r="C3661">
        <v>2494</v>
      </c>
      <c r="D3661" t="s">
        <v>349</v>
      </c>
      <c r="E3661" t="s">
        <v>305</v>
      </c>
      <c r="F3661">
        <v>2021</v>
      </c>
      <c r="G3661">
        <v>21</v>
      </c>
      <c r="H3661">
        <v>13.5</v>
      </c>
      <c r="I3661">
        <v>175.3</v>
      </c>
      <c r="M3661">
        <v>234.1</v>
      </c>
      <c r="N3661">
        <v>8.1299999999999997E-2</v>
      </c>
      <c r="O3661">
        <v>0.82599999999999996</v>
      </c>
      <c r="P3661">
        <v>0.57320000000000004</v>
      </c>
      <c r="Q3661">
        <v>2888.6</v>
      </c>
      <c r="R3661" t="s">
        <v>38</v>
      </c>
      <c r="T3661" t="s">
        <v>28</v>
      </c>
      <c r="Y3661" t="s">
        <v>70</v>
      </c>
    </row>
    <row r="3662" spans="1:25" x14ac:dyDescent="0.45">
      <c r="A3662" t="s">
        <v>335</v>
      </c>
      <c r="B3662" t="s">
        <v>344</v>
      </c>
      <c r="C3662">
        <v>2494</v>
      </c>
      <c r="D3662" t="s">
        <v>349</v>
      </c>
      <c r="E3662" t="s">
        <v>305</v>
      </c>
      <c r="F3662">
        <v>2022</v>
      </c>
      <c r="G3662">
        <v>6</v>
      </c>
      <c r="H3662">
        <v>4</v>
      </c>
      <c r="I3662">
        <v>79.5</v>
      </c>
      <c r="M3662">
        <v>90.7</v>
      </c>
      <c r="N3662">
        <v>8.1199999999999994E-2</v>
      </c>
      <c r="O3662">
        <v>0.32</v>
      </c>
      <c r="P3662">
        <v>0.57169999999999999</v>
      </c>
      <c r="Q3662">
        <v>1120.2</v>
      </c>
      <c r="R3662" t="s">
        <v>38</v>
      </c>
      <c r="T3662" t="s">
        <v>28</v>
      </c>
      <c r="Y3662" t="s">
        <v>70</v>
      </c>
    </row>
    <row r="3663" spans="1:25" x14ac:dyDescent="0.45">
      <c r="A3663" t="s">
        <v>335</v>
      </c>
      <c r="B3663" t="s">
        <v>344</v>
      </c>
      <c r="C3663">
        <v>2494</v>
      </c>
      <c r="D3663" t="s">
        <v>349</v>
      </c>
      <c r="E3663" t="s">
        <v>305</v>
      </c>
      <c r="F3663">
        <v>2023</v>
      </c>
      <c r="G3663">
        <v>0</v>
      </c>
      <c r="H3663">
        <v>0</v>
      </c>
      <c r="R3663" t="s">
        <v>38</v>
      </c>
      <c r="T3663" t="s">
        <v>28</v>
      </c>
      <c r="Y3663" t="s">
        <v>70</v>
      </c>
    </row>
    <row r="3664" spans="1:25" x14ac:dyDescent="0.45">
      <c r="A3664" t="s">
        <v>335</v>
      </c>
      <c r="B3664" t="s">
        <v>344</v>
      </c>
      <c r="C3664">
        <v>2494</v>
      </c>
      <c r="D3664" t="s">
        <v>349</v>
      </c>
      <c r="E3664" t="s">
        <v>305</v>
      </c>
      <c r="F3664">
        <v>2024</v>
      </c>
      <c r="G3664">
        <v>0</v>
      </c>
      <c r="H3664">
        <v>0</v>
      </c>
      <c r="R3664" t="s">
        <v>38</v>
      </c>
      <c r="T3664" t="s">
        <v>28</v>
      </c>
      <c r="Y3664" t="s">
        <v>70</v>
      </c>
    </row>
    <row r="3665" spans="1:25" x14ac:dyDescent="0.45">
      <c r="A3665" t="s">
        <v>335</v>
      </c>
      <c r="B3665" t="s">
        <v>344</v>
      </c>
      <c r="C3665">
        <v>2494</v>
      </c>
      <c r="D3665" t="s">
        <v>350</v>
      </c>
      <c r="E3665" t="s">
        <v>305</v>
      </c>
      <c r="F3665">
        <v>2009</v>
      </c>
      <c r="G3665">
        <v>7</v>
      </c>
      <c r="H3665">
        <v>7</v>
      </c>
      <c r="I3665">
        <v>112</v>
      </c>
      <c r="O3665">
        <v>0.31</v>
      </c>
      <c r="P3665">
        <v>0.68600000000000005</v>
      </c>
      <c r="Q3665">
        <v>905.2</v>
      </c>
      <c r="R3665" t="s">
        <v>27</v>
      </c>
      <c r="T3665" t="s">
        <v>28</v>
      </c>
      <c r="Y3665" t="s">
        <v>29</v>
      </c>
    </row>
    <row r="3666" spans="1:25" x14ac:dyDescent="0.45">
      <c r="A3666" t="s">
        <v>335</v>
      </c>
      <c r="B3666" t="s">
        <v>344</v>
      </c>
      <c r="C3666">
        <v>2494</v>
      </c>
      <c r="D3666" t="s">
        <v>350</v>
      </c>
      <c r="E3666" t="s">
        <v>305</v>
      </c>
      <c r="F3666">
        <v>2010</v>
      </c>
      <c r="G3666">
        <v>34</v>
      </c>
      <c r="H3666">
        <v>34</v>
      </c>
      <c r="I3666">
        <v>544</v>
      </c>
      <c r="O3666">
        <v>2.9340000000000002</v>
      </c>
      <c r="P3666">
        <v>0.82399999999999995</v>
      </c>
      <c r="Q3666">
        <v>7119.2</v>
      </c>
      <c r="R3666" t="s">
        <v>27</v>
      </c>
      <c r="T3666" t="s">
        <v>28</v>
      </c>
      <c r="Y3666" t="s">
        <v>29</v>
      </c>
    </row>
    <row r="3667" spans="1:25" x14ac:dyDescent="0.45">
      <c r="A3667" t="s">
        <v>335</v>
      </c>
      <c r="B3667" t="s">
        <v>344</v>
      </c>
      <c r="C3667">
        <v>2494</v>
      </c>
      <c r="D3667" t="s">
        <v>350</v>
      </c>
      <c r="E3667" t="s">
        <v>305</v>
      </c>
      <c r="F3667">
        <v>2011</v>
      </c>
      <c r="G3667">
        <v>22</v>
      </c>
      <c r="H3667">
        <v>22</v>
      </c>
      <c r="I3667">
        <v>352</v>
      </c>
      <c r="O3667">
        <v>1.91</v>
      </c>
      <c r="P3667">
        <v>0.82399999999999995</v>
      </c>
      <c r="Q3667">
        <v>4635.3999999999996</v>
      </c>
      <c r="R3667" t="s">
        <v>27</v>
      </c>
      <c r="T3667" t="s">
        <v>28</v>
      </c>
      <c r="Y3667" t="s">
        <v>29</v>
      </c>
    </row>
    <row r="3668" spans="1:25" x14ac:dyDescent="0.45">
      <c r="A3668" t="s">
        <v>335</v>
      </c>
      <c r="B3668" t="s">
        <v>344</v>
      </c>
      <c r="C3668">
        <v>2494</v>
      </c>
      <c r="D3668" t="s">
        <v>350</v>
      </c>
      <c r="E3668" t="s">
        <v>305</v>
      </c>
      <c r="F3668">
        <v>2012</v>
      </c>
      <c r="G3668">
        <v>21</v>
      </c>
      <c r="H3668">
        <v>21</v>
      </c>
      <c r="I3668">
        <v>336</v>
      </c>
      <c r="O3668">
        <v>2.859</v>
      </c>
      <c r="P3668">
        <v>1.2</v>
      </c>
      <c r="Q3668">
        <v>4765.6000000000004</v>
      </c>
      <c r="R3668" t="s">
        <v>37</v>
      </c>
      <c r="T3668" t="s">
        <v>28</v>
      </c>
      <c r="Y3668" t="s">
        <v>29</v>
      </c>
    </row>
    <row r="3669" spans="1:25" x14ac:dyDescent="0.45">
      <c r="A3669" t="s">
        <v>335</v>
      </c>
      <c r="B3669" t="s">
        <v>344</v>
      </c>
      <c r="C3669">
        <v>2494</v>
      </c>
      <c r="D3669" t="s">
        <v>350</v>
      </c>
      <c r="E3669" t="s">
        <v>305</v>
      </c>
      <c r="F3669">
        <v>2013</v>
      </c>
      <c r="G3669">
        <v>39</v>
      </c>
      <c r="H3669">
        <v>39</v>
      </c>
      <c r="I3669">
        <v>624</v>
      </c>
      <c r="O3669">
        <v>3.6779999999999999</v>
      </c>
      <c r="P3669">
        <v>0.74</v>
      </c>
      <c r="Q3669">
        <v>9937.2000000000007</v>
      </c>
      <c r="R3669" t="s">
        <v>38</v>
      </c>
      <c r="T3669" t="s">
        <v>28</v>
      </c>
      <c r="Y3669" t="s">
        <v>29</v>
      </c>
    </row>
    <row r="3670" spans="1:25" x14ac:dyDescent="0.45">
      <c r="A3670" t="s">
        <v>335</v>
      </c>
      <c r="B3670" t="s">
        <v>344</v>
      </c>
      <c r="C3670">
        <v>2494</v>
      </c>
      <c r="D3670" t="s">
        <v>350</v>
      </c>
      <c r="E3670" t="s">
        <v>305</v>
      </c>
      <c r="F3670">
        <v>2014</v>
      </c>
      <c r="G3670">
        <v>3</v>
      </c>
      <c r="H3670">
        <v>1.8</v>
      </c>
      <c r="I3670">
        <v>28.8</v>
      </c>
      <c r="O3670">
        <v>0.126</v>
      </c>
      <c r="P3670">
        <v>0.73970000000000002</v>
      </c>
      <c r="Q3670">
        <v>341</v>
      </c>
      <c r="R3670" t="s">
        <v>38</v>
      </c>
      <c r="T3670" t="s">
        <v>28</v>
      </c>
      <c r="Y3670" t="s">
        <v>29</v>
      </c>
    </row>
    <row r="3671" spans="1:25" x14ac:dyDescent="0.45">
      <c r="A3671" t="s">
        <v>335</v>
      </c>
      <c r="B3671" t="s">
        <v>344</v>
      </c>
      <c r="C3671">
        <v>2494</v>
      </c>
      <c r="D3671" t="s">
        <v>350</v>
      </c>
      <c r="E3671" t="s">
        <v>305</v>
      </c>
      <c r="F3671">
        <v>2015</v>
      </c>
      <c r="G3671">
        <v>4</v>
      </c>
      <c r="H3671">
        <v>2.2000000000000002</v>
      </c>
      <c r="I3671">
        <v>35.200000000000003</v>
      </c>
      <c r="O3671">
        <v>0.19900000000000001</v>
      </c>
      <c r="P3671">
        <v>0.74029999999999996</v>
      </c>
      <c r="Q3671">
        <v>536.9</v>
      </c>
      <c r="R3671" t="s">
        <v>38</v>
      </c>
      <c r="T3671" t="s">
        <v>28</v>
      </c>
      <c r="Y3671" t="s">
        <v>30</v>
      </c>
    </row>
    <row r="3672" spans="1:25" x14ac:dyDescent="0.45">
      <c r="A3672" t="s">
        <v>335</v>
      </c>
      <c r="B3672" t="s">
        <v>344</v>
      </c>
      <c r="C3672">
        <v>2494</v>
      </c>
      <c r="D3672" t="s">
        <v>350</v>
      </c>
      <c r="E3672" t="s">
        <v>305</v>
      </c>
      <c r="F3672">
        <v>2016</v>
      </c>
      <c r="G3672">
        <v>13</v>
      </c>
      <c r="H3672">
        <v>8.6999999999999993</v>
      </c>
      <c r="I3672">
        <v>139.19999999999999</v>
      </c>
      <c r="O3672">
        <v>0.80100000000000005</v>
      </c>
      <c r="P3672">
        <v>0.74</v>
      </c>
      <c r="Q3672">
        <v>2166.3000000000002</v>
      </c>
      <c r="R3672" t="s">
        <v>38</v>
      </c>
      <c r="T3672" t="s">
        <v>28</v>
      </c>
      <c r="Y3672" t="s">
        <v>30</v>
      </c>
    </row>
    <row r="3673" spans="1:25" x14ac:dyDescent="0.45">
      <c r="A3673" t="s">
        <v>335</v>
      </c>
      <c r="B3673" t="s">
        <v>344</v>
      </c>
      <c r="C3673">
        <v>2494</v>
      </c>
      <c r="D3673" t="s">
        <v>350</v>
      </c>
      <c r="E3673" t="s">
        <v>305</v>
      </c>
      <c r="F3673">
        <v>2017</v>
      </c>
      <c r="G3673">
        <v>3</v>
      </c>
      <c r="H3673">
        <v>2</v>
      </c>
      <c r="I3673">
        <v>32</v>
      </c>
      <c r="O3673">
        <v>0.18099999999999999</v>
      </c>
      <c r="P3673">
        <v>0.74029999999999996</v>
      </c>
      <c r="Q3673">
        <v>490.2</v>
      </c>
      <c r="R3673" t="s">
        <v>38</v>
      </c>
      <c r="T3673" t="s">
        <v>28</v>
      </c>
      <c r="Y3673" t="s">
        <v>30</v>
      </c>
    </row>
    <row r="3674" spans="1:25" x14ac:dyDescent="0.45">
      <c r="A3674" t="s">
        <v>335</v>
      </c>
      <c r="B3674" t="s">
        <v>344</v>
      </c>
      <c r="C3674">
        <v>2494</v>
      </c>
      <c r="D3674" t="s">
        <v>350</v>
      </c>
      <c r="E3674" t="s">
        <v>305</v>
      </c>
      <c r="F3674">
        <v>2018</v>
      </c>
      <c r="G3674">
        <v>3</v>
      </c>
      <c r="H3674">
        <v>1.9</v>
      </c>
      <c r="I3674">
        <v>30.4</v>
      </c>
      <c r="O3674">
        <v>0.13400000000000001</v>
      </c>
      <c r="P3674">
        <v>0.57199999999999995</v>
      </c>
      <c r="Q3674">
        <v>469.9</v>
      </c>
      <c r="R3674" t="s">
        <v>38</v>
      </c>
      <c r="T3674" t="s">
        <v>28</v>
      </c>
      <c r="Y3674" t="s">
        <v>30</v>
      </c>
    </row>
    <row r="3675" spans="1:25" x14ac:dyDescent="0.45">
      <c r="A3675" t="s">
        <v>335</v>
      </c>
      <c r="B3675" t="s">
        <v>344</v>
      </c>
      <c r="C3675">
        <v>2494</v>
      </c>
      <c r="D3675" t="s">
        <v>350</v>
      </c>
      <c r="E3675" t="s">
        <v>305</v>
      </c>
      <c r="F3675">
        <v>2019</v>
      </c>
      <c r="G3675">
        <v>3</v>
      </c>
      <c r="H3675">
        <v>1.9</v>
      </c>
      <c r="I3675">
        <v>30.4</v>
      </c>
      <c r="O3675">
        <v>0.13600000000000001</v>
      </c>
      <c r="P3675">
        <v>0.57199999999999995</v>
      </c>
      <c r="Q3675">
        <v>475.1</v>
      </c>
      <c r="R3675" t="s">
        <v>38</v>
      </c>
      <c r="T3675" t="s">
        <v>28</v>
      </c>
      <c r="Y3675" t="s">
        <v>30</v>
      </c>
    </row>
    <row r="3676" spans="1:25" x14ac:dyDescent="0.45">
      <c r="A3676" t="s">
        <v>335</v>
      </c>
      <c r="B3676" t="s">
        <v>344</v>
      </c>
      <c r="C3676">
        <v>2494</v>
      </c>
      <c r="D3676" t="s">
        <v>350</v>
      </c>
      <c r="E3676" t="s">
        <v>305</v>
      </c>
      <c r="F3676">
        <v>2020</v>
      </c>
      <c r="G3676">
        <v>3</v>
      </c>
      <c r="H3676">
        <v>1.9</v>
      </c>
      <c r="I3676">
        <v>30.4</v>
      </c>
      <c r="O3676">
        <v>0.14399999999999999</v>
      </c>
      <c r="P3676">
        <v>0.57230000000000003</v>
      </c>
      <c r="Q3676">
        <v>502.9</v>
      </c>
      <c r="R3676" t="s">
        <v>38</v>
      </c>
      <c r="T3676" t="s">
        <v>28</v>
      </c>
      <c r="Y3676" t="s">
        <v>30</v>
      </c>
    </row>
    <row r="3677" spans="1:25" x14ac:dyDescent="0.45">
      <c r="A3677" t="s">
        <v>335</v>
      </c>
      <c r="B3677" t="s">
        <v>344</v>
      </c>
      <c r="C3677">
        <v>2494</v>
      </c>
      <c r="D3677" t="s">
        <v>350</v>
      </c>
      <c r="E3677" t="s">
        <v>305</v>
      </c>
      <c r="F3677">
        <v>2021</v>
      </c>
      <c r="G3677">
        <v>12</v>
      </c>
      <c r="H3677">
        <v>7.7</v>
      </c>
      <c r="I3677">
        <v>135.9</v>
      </c>
      <c r="M3677">
        <v>172.6</v>
      </c>
      <c r="N3677">
        <v>8.1100000000000005E-2</v>
      </c>
      <c r="O3677">
        <v>0.60899999999999999</v>
      </c>
      <c r="P3677">
        <v>0.57189999999999996</v>
      </c>
      <c r="Q3677">
        <v>2129.5</v>
      </c>
      <c r="R3677" t="s">
        <v>38</v>
      </c>
      <c r="T3677" t="s">
        <v>28</v>
      </c>
      <c r="Y3677" t="s">
        <v>70</v>
      </c>
    </row>
    <row r="3678" spans="1:25" x14ac:dyDescent="0.45">
      <c r="A3678" t="s">
        <v>335</v>
      </c>
      <c r="B3678" t="s">
        <v>344</v>
      </c>
      <c r="C3678">
        <v>2494</v>
      </c>
      <c r="D3678" t="s">
        <v>350</v>
      </c>
      <c r="E3678" t="s">
        <v>305</v>
      </c>
      <c r="F3678">
        <v>2022</v>
      </c>
      <c r="G3678">
        <v>14</v>
      </c>
      <c r="H3678">
        <v>10.9</v>
      </c>
      <c r="I3678">
        <v>196</v>
      </c>
      <c r="M3678">
        <v>211.9</v>
      </c>
      <c r="N3678">
        <v>8.09E-2</v>
      </c>
      <c r="O3678">
        <v>0.749</v>
      </c>
      <c r="P3678">
        <v>0.57189999999999996</v>
      </c>
      <c r="Q3678">
        <v>2618.3000000000002</v>
      </c>
      <c r="R3678" t="s">
        <v>38</v>
      </c>
      <c r="T3678" t="s">
        <v>28</v>
      </c>
      <c r="Y3678" t="s">
        <v>70</v>
      </c>
    </row>
    <row r="3679" spans="1:25" x14ac:dyDescent="0.45">
      <c r="A3679" t="s">
        <v>335</v>
      </c>
      <c r="B3679" t="s">
        <v>344</v>
      </c>
      <c r="C3679">
        <v>2494</v>
      </c>
      <c r="D3679" t="s">
        <v>350</v>
      </c>
      <c r="E3679" t="s">
        <v>305</v>
      </c>
      <c r="F3679">
        <v>2023</v>
      </c>
      <c r="G3679">
        <v>0</v>
      </c>
      <c r="H3679">
        <v>0</v>
      </c>
      <c r="R3679" t="s">
        <v>38</v>
      </c>
      <c r="T3679" t="s">
        <v>28</v>
      </c>
      <c r="Y3679" t="s">
        <v>70</v>
      </c>
    </row>
    <row r="3680" spans="1:25" x14ac:dyDescent="0.45">
      <c r="A3680" t="s">
        <v>335</v>
      </c>
      <c r="B3680" t="s">
        <v>344</v>
      </c>
      <c r="C3680">
        <v>2494</v>
      </c>
      <c r="D3680" t="s">
        <v>350</v>
      </c>
      <c r="E3680" t="s">
        <v>305</v>
      </c>
      <c r="F3680">
        <v>2024</v>
      </c>
      <c r="G3680">
        <v>0</v>
      </c>
      <c r="H3680">
        <v>0</v>
      </c>
      <c r="R3680" t="s">
        <v>38</v>
      </c>
      <c r="T3680" t="s">
        <v>28</v>
      </c>
      <c r="Y3680" t="s">
        <v>70</v>
      </c>
    </row>
    <row r="3681" spans="1:25" x14ac:dyDescent="0.45">
      <c r="A3681" t="s">
        <v>335</v>
      </c>
      <c r="B3681" t="s">
        <v>344</v>
      </c>
      <c r="C3681">
        <v>2494</v>
      </c>
      <c r="D3681" t="s">
        <v>351</v>
      </c>
      <c r="E3681" t="s">
        <v>305</v>
      </c>
      <c r="F3681">
        <v>2009</v>
      </c>
      <c r="G3681">
        <v>7</v>
      </c>
      <c r="H3681">
        <v>7</v>
      </c>
      <c r="I3681">
        <v>112</v>
      </c>
      <c r="O3681">
        <v>0.31</v>
      </c>
      <c r="P3681">
        <v>0.68600000000000005</v>
      </c>
      <c r="Q3681">
        <v>905.2</v>
      </c>
      <c r="R3681" t="s">
        <v>27</v>
      </c>
      <c r="T3681" t="s">
        <v>28</v>
      </c>
      <c r="Y3681" t="s">
        <v>29</v>
      </c>
    </row>
    <row r="3682" spans="1:25" x14ac:dyDescent="0.45">
      <c r="A3682" t="s">
        <v>335</v>
      </c>
      <c r="B3682" t="s">
        <v>344</v>
      </c>
      <c r="C3682">
        <v>2494</v>
      </c>
      <c r="D3682" t="s">
        <v>351</v>
      </c>
      <c r="E3682" t="s">
        <v>305</v>
      </c>
      <c r="F3682">
        <v>2010</v>
      </c>
      <c r="G3682">
        <v>31</v>
      </c>
      <c r="H3682">
        <v>31</v>
      </c>
      <c r="I3682">
        <v>496</v>
      </c>
      <c r="O3682">
        <v>2.677</v>
      </c>
      <c r="P3682">
        <v>0.82399999999999995</v>
      </c>
      <c r="Q3682">
        <v>6496.7</v>
      </c>
      <c r="R3682" t="s">
        <v>27</v>
      </c>
      <c r="T3682" t="s">
        <v>28</v>
      </c>
      <c r="Y3682" t="s">
        <v>29</v>
      </c>
    </row>
    <row r="3683" spans="1:25" x14ac:dyDescent="0.45">
      <c r="A3683" t="s">
        <v>335</v>
      </c>
      <c r="B3683" t="s">
        <v>344</v>
      </c>
      <c r="C3683">
        <v>2494</v>
      </c>
      <c r="D3683" t="s">
        <v>351</v>
      </c>
      <c r="E3683" t="s">
        <v>305</v>
      </c>
      <c r="F3683">
        <v>2011</v>
      </c>
      <c r="G3683">
        <v>23</v>
      </c>
      <c r="H3683">
        <v>23</v>
      </c>
      <c r="I3683">
        <v>368</v>
      </c>
      <c r="O3683">
        <v>1.95</v>
      </c>
      <c r="P3683">
        <v>0.82399999999999995</v>
      </c>
      <c r="Q3683">
        <v>4733.6000000000004</v>
      </c>
      <c r="R3683" t="s">
        <v>27</v>
      </c>
      <c r="T3683" t="s">
        <v>28</v>
      </c>
      <c r="Y3683" t="s">
        <v>29</v>
      </c>
    </row>
    <row r="3684" spans="1:25" x14ac:dyDescent="0.45">
      <c r="A3684" t="s">
        <v>335</v>
      </c>
      <c r="B3684" t="s">
        <v>344</v>
      </c>
      <c r="C3684">
        <v>2494</v>
      </c>
      <c r="D3684" t="s">
        <v>351</v>
      </c>
      <c r="E3684" t="s">
        <v>305</v>
      </c>
      <c r="F3684">
        <v>2012</v>
      </c>
      <c r="G3684">
        <v>23</v>
      </c>
      <c r="H3684">
        <v>23</v>
      </c>
      <c r="I3684">
        <v>368</v>
      </c>
      <c r="O3684">
        <v>3.1120000000000001</v>
      </c>
      <c r="P3684">
        <v>1.2</v>
      </c>
      <c r="Q3684">
        <v>5186.3999999999996</v>
      </c>
      <c r="R3684" t="s">
        <v>37</v>
      </c>
      <c r="T3684" t="s">
        <v>28</v>
      </c>
      <c r="Y3684" t="s">
        <v>29</v>
      </c>
    </row>
    <row r="3685" spans="1:25" x14ac:dyDescent="0.45">
      <c r="A3685" t="s">
        <v>335</v>
      </c>
      <c r="B3685" t="s">
        <v>344</v>
      </c>
      <c r="C3685">
        <v>2494</v>
      </c>
      <c r="D3685" t="s">
        <v>351</v>
      </c>
      <c r="E3685" t="s">
        <v>305</v>
      </c>
      <c r="F3685">
        <v>2013</v>
      </c>
      <c r="G3685">
        <v>39</v>
      </c>
      <c r="H3685">
        <v>39</v>
      </c>
      <c r="I3685">
        <v>624</v>
      </c>
      <c r="O3685">
        <v>3.6779999999999999</v>
      </c>
      <c r="P3685">
        <v>0.74</v>
      </c>
      <c r="Q3685">
        <v>9937.2000000000007</v>
      </c>
      <c r="R3685" t="s">
        <v>38</v>
      </c>
      <c r="T3685" t="s">
        <v>28</v>
      </c>
      <c r="Y3685" t="s">
        <v>29</v>
      </c>
    </row>
    <row r="3686" spans="1:25" x14ac:dyDescent="0.45">
      <c r="A3686" t="s">
        <v>335</v>
      </c>
      <c r="B3686" t="s">
        <v>344</v>
      </c>
      <c r="C3686">
        <v>2494</v>
      </c>
      <c r="D3686" t="s">
        <v>351</v>
      </c>
      <c r="E3686" t="s">
        <v>305</v>
      </c>
      <c r="F3686">
        <v>2014</v>
      </c>
      <c r="G3686">
        <v>10</v>
      </c>
      <c r="H3686">
        <v>6.4</v>
      </c>
      <c r="I3686">
        <v>102.4</v>
      </c>
      <c r="O3686">
        <v>0.44900000000000001</v>
      </c>
      <c r="P3686">
        <v>0.74</v>
      </c>
      <c r="Q3686">
        <v>1212.4000000000001</v>
      </c>
      <c r="R3686" t="s">
        <v>38</v>
      </c>
      <c r="T3686" t="s">
        <v>28</v>
      </c>
      <c r="Y3686" t="s">
        <v>29</v>
      </c>
    </row>
    <row r="3687" spans="1:25" x14ac:dyDescent="0.45">
      <c r="A3687" t="s">
        <v>335</v>
      </c>
      <c r="B3687" t="s">
        <v>344</v>
      </c>
      <c r="C3687">
        <v>2494</v>
      </c>
      <c r="D3687" t="s">
        <v>351</v>
      </c>
      <c r="E3687" t="s">
        <v>305</v>
      </c>
      <c r="F3687">
        <v>2015</v>
      </c>
      <c r="G3687">
        <v>8</v>
      </c>
      <c r="H3687">
        <v>5.0999999999999996</v>
      </c>
      <c r="I3687">
        <v>81.599999999999994</v>
      </c>
      <c r="O3687">
        <v>0.46300000000000002</v>
      </c>
      <c r="P3687">
        <v>0.74029999999999996</v>
      </c>
      <c r="Q3687">
        <v>1249.9000000000001</v>
      </c>
      <c r="R3687" t="s">
        <v>38</v>
      </c>
      <c r="T3687" t="s">
        <v>28</v>
      </c>
      <c r="Y3687" t="s">
        <v>30</v>
      </c>
    </row>
    <row r="3688" spans="1:25" x14ac:dyDescent="0.45">
      <c r="A3688" t="s">
        <v>335</v>
      </c>
      <c r="B3688" t="s">
        <v>344</v>
      </c>
      <c r="C3688">
        <v>2494</v>
      </c>
      <c r="D3688" t="s">
        <v>351</v>
      </c>
      <c r="E3688" t="s">
        <v>305</v>
      </c>
      <c r="F3688">
        <v>2016</v>
      </c>
      <c r="G3688">
        <v>5</v>
      </c>
      <c r="H3688">
        <v>3.5</v>
      </c>
      <c r="I3688">
        <v>56</v>
      </c>
      <c r="O3688">
        <v>0.29199999999999998</v>
      </c>
      <c r="P3688">
        <v>0.74</v>
      </c>
      <c r="Q3688">
        <v>788.9</v>
      </c>
      <c r="R3688" t="s">
        <v>38</v>
      </c>
      <c r="T3688" t="s">
        <v>28</v>
      </c>
      <c r="Y3688" t="s">
        <v>30</v>
      </c>
    </row>
    <row r="3689" spans="1:25" x14ac:dyDescent="0.45">
      <c r="A3689" t="s">
        <v>335</v>
      </c>
      <c r="B3689" t="s">
        <v>344</v>
      </c>
      <c r="C3689">
        <v>2494</v>
      </c>
      <c r="D3689" t="s">
        <v>351</v>
      </c>
      <c r="E3689" t="s">
        <v>305</v>
      </c>
      <c r="F3689">
        <v>2017</v>
      </c>
      <c r="G3689">
        <v>27</v>
      </c>
      <c r="H3689">
        <v>23</v>
      </c>
      <c r="I3689">
        <v>368</v>
      </c>
      <c r="O3689">
        <v>1.984</v>
      </c>
      <c r="P3689">
        <v>0.74009999999999998</v>
      </c>
      <c r="Q3689">
        <v>5361.2</v>
      </c>
      <c r="R3689" t="s">
        <v>38</v>
      </c>
      <c r="T3689" t="s">
        <v>28</v>
      </c>
      <c r="Y3689" t="s">
        <v>30</v>
      </c>
    </row>
    <row r="3690" spans="1:25" x14ac:dyDescent="0.45">
      <c r="A3690" t="s">
        <v>335</v>
      </c>
      <c r="B3690" t="s">
        <v>344</v>
      </c>
      <c r="C3690">
        <v>2494</v>
      </c>
      <c r="D3690" t="s">
        <v>351</v>
      </c>
      <c r="E3690" t="s">
        <v>305</v>
      </c>
      <c r="F3690">
        <v>2018</v>
      </c>
      <c r="G3690">
        <v>5</v>
      </c>
      <c r="H3690">
        <v>3.3</v>
      </c>
      <c r="I3690">
        <v>52.8</v>
      </c>
      <c r="O3690">
        <v>0.24199999999999999</v>
      </c>
      <c r="P3690">
        <v>0.57199999999999995</v>
      </c>
      <c r="Q3690">
        <v>845.1</v>
      </c>
      <c r="R3690" t="s">
        <v>38</v>
      </c>
      <c r="T3690" t="s">
        <v>28</v>
      </c>
      <c r="Y3690" t="s">
        <v>30</v>
      </c>
    </row>
    <row r="3691" spans="1:25" x14ac:dyDescent="0.45">
      <c r="A3691" t="s">
        <v>335</v>
      </c>
      <c r="B3691" t="s">
        <v>344</v>
      </c>
      <c r="C3691">
        <v>2494</v>
      </c>
      <c r="D3691" t="s">
        <v>351</v>
      </c>
      <c r="E3691" t="s">
        <v>305</v>
      </c>
      <c r="F3691">
        <v>2019</v>
      </c>
      <c r="G3691">
        <v>3</v>
      </c>
      <c r="H3691">
        <v>1.9</v>
      </c>
      <c r="I3691">
        <v>30.4</v>
      </c>
      <c r="O3691">
        <v>0.13600000000000001</v>
      </c>
      <c r="P3691">
        <v>0.57199999999999995</v>
      </c>
      <c r="Q3691">
        <v>475.1</v>
      </c>
      <c r="R3691" t="s">
        <v>38</v>
      </c>
      <c r="T3691" t="s">
        <v>28</v>
      </c>
      <c r="Y3691" t="s">
        <v>30</v>
      </c>
    </row>
    <row r="3692" spans="1:25" x14ac:dyDescent="0.45">
      <c r="A3692" t="s">
        <v>335</v>
      </c>
      <c r="B3692" t="s">
        <v>344</v>
      </c>
      <c r="C3692">
        <v>2494</v>
      </c>
      <c r="D3692" t="s">
        <v>351</v>
      </c>
      <c r="E3692" t="s">
        <v>305</v>
      </c>
      <c r="F3692">
        <v>2020</v>
      </c>
      <c r="G3692">
        <v>3</v>
      </c>
      <c r="H3692">
        <v>2.1</v>
      </c>
      <c r="I3692">
        <v>33.6</v>
      </c>
      <c r="O3692">
        <v>0.159</v>
      </c>
      <c r="P3692">
        <v>0.57230000000000003</v>
      </c>
      <c r="Q3692">
        <v>555.79999999999995</v>
      </c>
      <c r="R3692" t="s">
        <v>38</v>
      </c>
      <c r="T3692" t="s">
        <v>28</v>
      </c>
      <c r="Y3692" t="s">
        <v>30</v>
      </c>
    </row>
    <row r="3693" spans="1:25" x14ac:dyDescent="0.45">
      <c r="A3693" t="s">
        <v>335</v>
      </c>
      <c r="B3693" t="s">
        <v>344</v>
      </c>
      <c r="C3693">
        <v>2494</v>
      </c>
      <c r="D3693" t="s">
        <v>351</v>
      </c>
      <c r="E3693" t="s">
        <v>305</v>
      </c>
      <c r="F3693">
        <v>2021</v>
      </c>
      <c r="G3693">
        <v>12</v>
      </c>
      <c r="H3693">
        <v>7.5</v>
      </c>
      <c r="I3693">
        <v>142.19999999999999</v>
      </c>
      <c r="M3693">
        <v>176.1</v>
      </c>
      <c r="N3693">
        <v>8.1100000000000005E-2</v>
      </c>
      <c r="O3693">
        <v>0.622</v>
      </c>
      <c r="P3693">
        <v>0.57199999999999995</v>
      </c>
      <c r="Q3693">
        <v>2173.9</v>
      </c>
      <c r="R3693" t="s">
        <v>38</v>
      </c>
      <c r="T3693" t="s">
        <v>28</v>
      </c>
      <c r="Y3693" t="s">
        <v>70</v>
      </c>
    </row>
    <row r="3694" spans="1:25" x14ac:dyDescent="0.45">
      <c r="A3694" t="s">
        <v>335</v>
      </c>
      <c r="B3694" t="s">
        <v>344</v>
      </c>
      <c r="C3694">
        <v>2494</v>
      </c>
      <c r="D3694" t="s">
        <v>351</v>
      </c>
      <c r="E3694" t="s">
        <v>305</v>
      </c>
      <c r="F3694">
        <v>2022</v>
      </c>
      <c r="G3694">
        <v>17</v>
      </c>
      <c r="H3694">
        <v>12.4</v>
      </c>
      <c r="I3694">
        <v>226.2</v>
      </c>
      <c r="M3694">
        <v>247.6</v>
      </c>
      <c r="N3694">
        <v>8.09E-2</v>
      </c>
      <c r="O3694">
        <v>0.875</v>
      </c>
      <c r="P3694">
        <v>0.57210000000000005</v>
      </c>
      <c r="Q3694">
        <v>3057.9</v>
      </c>
      <c r="R3694" t="s">
        <v>38</v>
      </c>
      <c r="T3694" t="s">
        <v>28</v>
      </c>
      <c r="Y3694" t="s">
        <v>70</v>
      </c>
    </row>
    <row r="3695" spans="1:25" x14ac:dyDescent="0.45">
      <c r="A3695" t="s">
        <v>335</v>
      </c>
      <c r="B3695" t="s">
        <v>344</v>
      </c>
      <c r="C3695">
        <v>2494</v>
      </c>
      <c r="D3695" t="s">
        <v>351</v>
      </c>
      <c r="E3695" t="s">
        <v>305</v>
      </c>
      <c r="F3695">
        <v>2023</v>
      </c>
      <c r="G3695">
        <v>0</v>
      </c>
      <c r="H3695">
        <v>0</v>
      </c>
      <c r="R3695" t="s">
        <v>38</v>
      </c>
      <c r="T3695" t="s">
        <v>28</v>
      </c>
      <c r="Y3695" t="s">
        <v>70</v>
      </c>
    </row>
    <row r="3696" spans="1:25" x14ac:dyDescent="0.45">
      <c r="A3696" t="s">
        <v>335</v>
      </c>
      <c r="B3696" t="s">
        <v>344</v>
      </c>
      <c r="C3696">
        <v>2494</v>
      </c>
      <c r="D3696" t="s">
        <v>351</v>
      </c>
      <c r="E3696" t="s">
        <v>305</v>
      </c>
      <c r="F3696">
        <v>2024</v>
      </c>
      <c r="G3696">
        <v>0</v>
      </c>
      <c r="H3696">
        <v>0</v>
      </c>
      <c r="R3696" t="s">
        <v>38</v>
      </c>
      <c r="T3696" t="s">
        <v>28</v>
      </c>
      <c r="Y3696" t="s">
        <v>70</v>
      </c>
    </row>
    <row r="3697" spans="1:25" x14ac:dyDescent="0.45">
      <c r="A3697" t="s">
        <v>335</v>
      </c>
      <c r="B3697" t="s">
        <v>344</v>
      </c>
      <c r="C3697">
        <v>2494</v>
      </c>
      <c r="D3697" t="s">
        <v>352</v>
      </c>
      <c r="E3697" t="s">
        <v>305</v>
      </c>
      <c r="F3697">
        <v>2009</v>
      </c>
      <c r="G3697">
        <v>6</v>
      </c>
      <c r="H3697">
        <v>6</v>
      </c>
      <c r="I3697">
        <v>96</v>
      </c>
      <c r="O3697">
        <v>0.23300000000000001</v>
      </c>
      <c r="P3697">
        <v>0.68600000000000005</v>
      </c>
      <c r="Q3697">
        <v>678.9</v>
      </c>
      <c r="R3697" t="s">
        <v>27</v>
      </c>
      <c r="T3697" t="s">
        <v>28</v>
      </c>
      <c r="Y3697" t="s">
        <v>29</v>
      </c>
    </row>
    <row r="3698" spans="1:25" x14ac:dyDescent="0.45">
      <c r="A3698" t="s">
        <v>335</v>
      </c>
      <c r="B3698" t="s">
        <v>344</v>
      </c>
      <c r="C3698">
        <v>2494</v>
      </c>
      <c r="D3698" t="s">
        <v>352</v>
      </c>
      <c r="E3698" t="s">
        <v>305</v>
      </c>
      <c r="F3698">
        <v>2010</v>
      </c>
      <c r="G3698">
        <v>27</v>
      </c>
      <c r="H3698">
        <v>27</v>
      </c>
      <c r="I3698">
        <v>432</v>
      </c>
      <c r="O3698">
        <v>2.33</v>
      </c>
      <c r="P3698">
        <v>0.82399999999999995</v>
      </c>
      <c r="Q3698">
        <v>5652.9</v>
      </c>
      <c r="R3698" t="s">
        <v>27</v>
      </c>
      <c r="T3698" t="s">
        <v>28</v>
      </c>
      <c r="Y3698" t="s">
        <v>29</v>
      </c>
    </row>
    <row r="3699" spans="1:25" x14ac:dyDescent="0.45">
      <c r="A3699" t="s">
        <v>335</v>
      </c>
      <c r="B3699" t="s">
        <v>344</v>
      </c>
      <c r="C3699">
        <v>2494</v>
      </c>
      <c r="D3699" t="s">
        <v>352</v>
      </c>
      <c r="E3699" t="s">
        <v>305</v>
      </c>
      <c r="F3699">
        <v>2011</v>
      </c>
      <c r="G3699">
        <v>31</v>
      </c>
      <c r="H3699">
        <v>31</v>
      </c>
      <c r="I3699">
        <v>496</v>
      </c>
      <c r="O3699">
        <v>2.6619999999999999</v>
      </c>
      <c r="P3699">
        <v>0.82399999999999995</v>
      </c>
      <c r="Q3699">
        <v>6459.7</v>
      </c>
      <c r="R3699" t="s">
        <v>27</v>
      </c>
      <c r="T3699" t="s">
        <v>28</v>
      </c>
      <c r="Y3699" t="s">
        <v>29</v>
      </c>
    </row>
    <row r="3700" spans="1:25" x14ac:dyDescent="0.45">
      <c r="A3700" t="s">
        <v>335</v>
      </c>
      <c r="B3700" t="s">
        <v>344</v>
      </c>
      <c r="C3700">
        <v>2494</v>
      </c>
      <c r="D3700" t="s">
        <v>352</v>
      </c>
      <c r="E3700" t="s">
        <v>305</v>
      </c>
      <c r="F3700">
        <v>2012</v>
      </c>
      <c r="G3700">
        <v>32</v>
      </c>
      <c r="H3700">
        <v>32</v>
      </c>
      <c r="I3700">
        <v>512</v>
      </c>
      <c r="O3700">
        <v>4.2629999999999999</v>
      </c>
      <c r="P3700">
        <v>1.2</v>
      </c>
      <c r="Q3700">
        <v>7104.8</v>
      </c>
      <c r="R3700" t="s">
        <v>37</v>
      </c>
      <c r="T3700" t="s">
        <v>28</v>
      </c>
      <c r="Y3700" t="s">
        <v>29</v>
      </c>
    </row>
    <row r="3701" spans="1:25" x14ac:dyDescent="0.45">
      <c r="A3701" t="s">
        <v>335</v>
      </c>
      <c r="B3701" t="s">
        <v>344</v>
      </c>
      <c r="C3701">
        <v>2494</v>
      </c>
      <c r="D3701" t="s">
        <v>352</v>
      </c>
      <c r="E3701" t="s">
        <v>305</v>
      </c>
      <c r="F3701">
        <v>2013</v>
      </c>
      <c r="G3701">
        <v>29</v>
      </c>
      <c r="H3701">
        <v>29</v>
      </c>
      <c r="I3701">
        <v>464</v>
      </c>
      <c r="O3701">
        <v>2.7349999999999999</v>
      </c>
      <c r="P3701">
        <v>0.74</v>
      </c>
      <c r="Q3701">
        <v>7389.2</v>
      </c>
      <c r="R3701" t="s">
        <v>38</v>
      </c>
      <c r="T3701" t="s">
        <v>28</v>
      </c>
      <c r="Y3701" t="s">
        <v>29</v>
      </c>
    </row>
    <row r="3702" spans="1:25" x14ac:dyDescent="0.45">
      <c r="A3702" t="s">
        <v>335</v>
      </c>
      <c r="B3702" t="s">
        <v>344</v>
      </c>
      <c r="C3702">
        <v>2494</v>
      </c>
      <c r="D3702" t="s">
        <v>352</v>
      </c>
      <c r="E3702" t="s">
        <v>305</v>
      </c>
      <c r="F3702">
        <v>2014</v>
      </c>
      <c r="G3702">
        <v>11</v>
      </c>
      <c r="H3702">
        <v>6.3</v>
      </c>
      <c r="I3702">
        <v>100.8</v>
      </c>
      <c r="O3702">
        <v>0.52600000000000002</v>
      </c>
      <c r="P3702">
        <v>0.74009999999999998</v>
      </c>
      <c r="Q3702">
        <v>1421.5</v>
      </c>
      <c r="R3702" t="s">
        <v>38</v>
      </c>
      <c r="T3702" t="s">
        <v>28</v>
      </c>
      <c r="Y3702" t="s">
        <v>29</v>
      </c>
    </row>
    <row r="3703" spans="1:25" x14ac:dyDescent="0.45">
      <c r="A3703" t="s">
        <v>335</v>
      </c>
      <c r="B3703" t="s">
        <v>344</v>
      </c>
      <c r="C3703">
        <v>2494</v>
      </c>
      <c r="D3703" t="s">
        <v>352</v>
      </c>
      <c r="E3703" t="s">
        <v>305</v>
      </c>
      <c r="F3703">
        <v>2015</v>
      </c>
      <c r="G3703">
        <v>5</v>
      </c>
      <c r="H3703">
        <v>3</v>
      </c>
      <c r="I3703">
        <v>48</v>
      </c>
      <c r="O3703">
        <v>0.27300000000000002</v>
      </c>
      <c r="P3703">
        <v>0.74019999999999997</v>
      </c>
      <c r="Q3703">
        <v>738.3</v>
      </c>
      <c r="R3703" t="s">
        <v>38</v>
      </c>
      <c r="T3703" t="s">
        <v>28</v>
      </c>
      <c r="Y3703" t="s">
        <v>30</v>
      </c>
    </row>
    <row r="3704" spans="1:25" x14ac:dyDescent="0.45">
      <c r="A3704" t="s">
        <v>335</v>
      </c>
      <c r="B3704" t="s">
        <v>344</v>
      </c>
      <c r="C3704">
        <v>2494</v>
      </c>
      <c r="D3704" t="s">
        <v>352</v>
      </c>
      <c r="E3704" t="s">
        <v>305</v>
      </c>
      <c r="F3704">
        <v>2016</v>
      </c>
      <c r="G3704">
        <v>13</v>
      </c>
      <c r="H3704">
        <v>8.1999999999999993</v>
      </c>
      <c r="I3704">
        <v>131.19999999999999</v>
      </c>
      <c r="O3704">
        <v>0.754</v>
      </c>
      <c r="P3704">
        <v>0.74009999999999998</v>
      </c>
      <c r="Q3704">
        <v>2038.9</v>
      </c>
      <c r="R3704" t="s">
        <v>38</v>
      </c>
      <c r="T3704" t="s">
        <v>28</v>
      </c>
      <c r="Y3704" t="s">
        <v>30</v>
      </c>
    </row>
    <row r="3705" spans="1:25" x14ac:dyDescent="0.45">
      <c r="A3705" t="s">
        <v>335</v>
      </c>
      <c r="B3705" t="s">
        <v>344</v>
      </c>
      <c r="C3705">
        <v>2494</v>
      </c>
      <c r="D3705" t="s">
        <v>352</v>
      </c>
      <c r="E3705" t="s">
        <v>305</v>
      </c>
      <c r="F3705">
        <v>2017</v>
      </c>
      <c r="G3705">
        <v>6</v>
      </c>
      <c r="H3705">
        <v>4.5</v>
      </c>
      <c r="I3705">
        <v>72</v>
      </c>
      <c r="O3705">
        <v>0.40799999999999997</v>
      </c>
      <c r="P3705">
        <v>0.74019999999999997</v>
      </c>
      <c r="Q3705">
        <v>1102.9000000000001</v>
      </c>
      <c r="R3705" t="s">
        <v>38</v>
      </c>
      <c r="T3705" t="s">
        <v>28</v>
      </c>
      <c r="Y3705" t="s">
        <v>30</v>
      </c>
    </row>
    <row r="3706" spans="1:25" x14ac:dyDescent="0.45">
      <c r="A3706" t="s">
        <v>335</v>
      </c>
      <c r="B3706" t="s">
        <v>344</v>
      </c>
      <c r="C3706">
        <v>2494</v>
      </c>
      <c r="D3706" t="s">
        <v>352</v>
      </c>
      <c r="E3706" t="s">
        <v>305</v>
      </c>
      <c r="F3706">
        <v>2018</v>
      </c>
      <c r="G3706">
        <v>3</v>
      </c>
      <c r="H3706">
        <v>1.8</v>
      </c>
      <c r="I3706">
        <v>28.8</v>
      </c>
      <c r="O3706">
        <v>0.127</v>
      </c>
      <c r="P3706">
        <v>0.57199999999999995</v>
      </c>
      <c r="Q3706">
        <v>445.2</v>
      </c>
      <c r="R3706" t="s">
        <v>38</v>
      </c>
      <c r="T3706" t="s">
        <v>28</v>
      </c>
      <c r="Y3706" t="s">
        <v>30</v>
      </c>
    </row>
    <row r="3707" spans="1:25" x14ac:dyDescent="0.45">
      <c r="A3707" t="s">
        <v>335</v>
      </c>
      <c r="B3707" t="s">
        <v>344</v>
      </c>
      <c r="C3707">
        <v>2494</v>
      </c>
      <c r="D3707" t="s">
        <v>352</v>
      </c>
      <c r="E3707" t="s">
        <v>305</v>
      </c>
      <c r="F3707">
        <v>2019</v>
      </c>
      <c r="G3707">
        <v>3</v>
      </c>
      <c r="H3707">
        <v>1.8</v>
      </c>
      <c r="I3707">
        <v>28.8</v>
      </c>
      <c r="O3707">
        <v>0.129</v>
      </c>
      <c r="P3707">
        <v>0.57199999999999995</v>
      </c>
      <c r="Q3707">
        <v>450.1</v>
      </c>
      <c r="R3707" t="s">
        <v>38</v>
      </c>
      <c r="T3707" t="s">
        <v>28</v>
      </c>
      <c r="Y3707" t="s">
        <v>30</v>
      </c>
    </row>
    <row r="3708" spans="1:25" x14ac:dyDescent="0.45">
      <c r="A3708" t="s">
        <v>335</v>
      </c>
      <c r="B3708" t="s">
        <v>344</v>
      </c>
      <c r="C3708">
        <v>2494</v>
      </c>
      <c r="D3708" t="s">
        <v>352</v>
      </c>
      <c r="E3708" t="s">
        <v>305</v>
      </c>
      <c r="F3708">
        <v>2020</v>
      </c>
      <c r="G3708">
        <v>3</v>
      </c>
      <c r="H3708">
        <v>2</v>
      </c>
      <c r="I3708">
        <v>32</v>
      </c>
      <c r="O3708">
        <v>0.151</v>
      </c>
      <c r="P3708">
        <v>0.57230000000000003</v>
      </c>
      <c r="Q3708">
        <v>529.4</v>
      </c>
      <c r="R3708" t="s">
        <v>38</v>
      </c>
      <c r="T3708" t="s">
        <v>28</v>
      </c>
      <c r="Y3708" t="s">
        <v>30</v>
      </c>
    </row>
    <row r="3709" spans="1:25" x14ac:dyDescent="0.45">
      <c r="A3709" t="s">
        <v>335</v>
      </c>
      <c r="B3709" t="s">
        <v>344</v>
      </c>
      <c r="C3709">
        <v>2494</v>
      </c>
      <c r="D3709" t="s">
        <v>352</v>
      </c>
      <c r="E3709" t="s">
        <v>305</v>
      </c>
      <c r="F3709">
        <v>2021</v>
      </c>
      <c r="G3709">
        <v>0</v>
      </c>
      <c r="H3709">
        <v>0</v>
      </c>
      <c r="R3709" t="s">
        <v>38</v>
      </c>
      <c r="T3709" t="s">
        <v>28</v>
      </c>
      <c r="Y3709" t="s">
        <v>70</v>
      </c>
    </row>
    <row r="3710" spans="1:25" x14ac:dyDescent="0.45">
      <c r="A3710" t="s">
        <v>335</v>
      </c>
      <c r="B3710" t="s">
        <v>344</v>
      </c>
      <c r="C3710">
        <v>2494</v>
      </c>
      <c r="D3710" t="s">
        <v>352</v>
      </c>
      <c r="E3710" t="s">
        <v>305</v>
      </c>
      <c r="F3710">
        <v>2022</v>
      </c>
      <c r="G3710">
        <v>0</v>
      </c>
      <c r="H3710">
        <v>0</v>
      </c>
      <c r="R3710" t="s">
        <v>38</v>
      </c>
      <c r="T3710" t="s">
        <v>28</v>
      </c>
      <c r="Y3710" t="s">
        <v>70</v>
      </c>
    </row>
    <row r="3711" spans="1:25" x14ac:dyDescent="0.45">
      <c r="A3711" t="s">
        <v>335</v>
      </c>
      <c r="B3711" t="s">
        <v>344</v>
      </c>
      <c r="C3711">
        <v>2494</v>
      </c>
      <c r="D3711" t="s">
        <v>352</v>
      </c>
      <c r="E3711" t="s">
        <v>305</v>
      </c>
      <c r="F3711">
        <v>2023</v>
      </c>
      <c r="G3711">
        <v>0</v>
      </c>
      <c r="H3711">
        <v>0</v>
      </c>
      <c r="R3711" t="s">
        <v>38</v>
      </c>
      <c r="T3711" t="s">
        <v>28</v>
      </c>
      <c r="Y3711" t="s">
        <v>70</v>
      </c>
    </row>
    <row r="3712" spans="1:25" x14ac:dyDescent="0.45">
      <c r="A3712" t="s">
        <v>335</v>
      </c>
      <c r="B3712" t="s">
        <v>344</v>
      </c>
      <c r="C3712">
        <v>2494</v>
      </c>
      <c r="D3712" t="s">
        <v>352</v>
      </c>
      <c r="E3712" t="s">
        <v>305</v>
      </c>
      <c r="F3712">
        <v>2024</v>
      </c>
      <c r="G3712">
        <v>0</v>
      </c>
      <c r="H3712">
        <v>0</v>
      </c>
      <c r="R3712" t="s">
        <v>38</v>
      </c>
      <c r="T3712" t="s">
        <v>28</v>
      </c>
      <c r="Y3712" t="s">
        <v>70</v>
      </c>
    </row>
    <row r="3713" spans="1:25" x14ac:dyDescent="0.45">
      <c r="A3713" t="s">
        <v>335</v>
      </c>
      <c r="B3713" t="s">
        <v>344</v>
      </c>
      <c r="C3713">
        <v>2494</v>
      </c>
      <c r="D3713" t="s">
        <v>353</v>
      </c>
      <c r="E3713" t="s">
        <v>305</v>
      </c>
      <c r="F3713">
        <v>2009</v>
      </c>
      <c r="G3713">
        <v>18</v>
      </c>
      <c r="H3713">
        <v>18</v>
      </c>
      <c r="I3713">
        <v>288</v>
      </c>
      <c r="O3713">
        <v>0.184</v>
      </c>
      <c r="P3713">
        <v>0.32500000000000001</v>
      </c>
      <c r="Q3713">
        <v>1131.5</v>
      </c>
      <c r="R3713" t="s">
        <v>27</v>
      </c>
      <c r="S3713" t="s">
        <v>34</v>
      </c>
      <c r="T3713" t="s">
        <v>28</v>
      </c>
      <c r="Y3713" t="s">
        <v>29</v>
      </c>
    </row>
    <row r="3714" spans="1:25" x14ac:dyDescent="0.45">
      <c r="A3714" t="s">
        <v>335</v>
      </c>
      <c r="B3714" t="s">
        <v>344</v>
      </c>
      <c r="C3714">
        <v>2494</v>
      </c>
      <c r="D3714" t="s">
        <v>353</v>
      </c>
      <c r="E3714" t="s">
        <v>305</v>
      </c>
      <c r="F3714">
        <v>2010</v>
      </c>
      <c r="G3714">
        <v>93</v>
      </c>
      <c r="H3714">
        <v>93</v>
      </c>
      <c r="I3714">
        <v>1488</v>
      </c>
      <c r="O3714">
        <v>3.165</v>
      </c>
      <c r="P3714">
        <v>0.32500000000000001</v>
      </c>
      <c r="Q3714">
        <v>19482.900000000001</v>
      </c>
      <c r="R3714" t="s">
        <v>27</v>
      </c>
      <c r="S3714" t="s">
        <v>34</v>
      </c>
      <c r="T3714" t="s">
        <v>28</v>
      </c>
      <c r="Y3714" t="s">
        <v>29</v>
      </c>
    </row>
    <row r="3715" spans="1:25" x14ac:dyDescent="0.45">
      <c r="A3715" t="s">
        <v>335</v>
      </c>
      <c r="B3715" t="s">
        <v>344</v>
      </c>
      <c r="C3715">
        <v>2494</v>
      </c>
      <c r="D3715" t="s">
        <v>353</v>
      </c>
      <c r="E3715" t="s">
        <v>305</v>
      </c>
      <c r="F3715">
        <v>2011</v>
      </c>
      <c r="G3715">
        <v>154</v>
      </c>
      <c r="H3715">
        <v>154</v>
      </c>
      <c r="I3715">
        <v>2464</v>
      </c>
      <c r="O3715">
        <v>5.7960000000000003</v>
      </c>
      <c r="P3715">
        <v>0.35610000000000003</v>
      </c>
      <c r="Q3715">
        <v>32530.3</v>
      </c>
      <c r="R3715" t="s">
        <v>27</v>
      </c>
      <c r="S3715" t="s">
        <v>34</v>
      </c>
      <c r="T3715" t="s">
        <v>28</v>
      </c>
      <c r="Y3715" t="s">
        <v>29</v>
      </c>
    </row>
    <row r="3716" spans="1:25" x14ac:dyDescent="0.45">
      <c r="A3716" t="s">
        <v>335</v>
      </c>
      <c r="B3716" t="s">
        <v>344</v>
      </c>
      <c r="C3716">
        <v>2494</v>
      </c>
      <c r="D3716" t="s">
        <v>353</v>
      </c>
      <c r="E3716" t="s">
        <v>305</v>
      </c>
      <c r="F3716">
        <v>2012</v>
      </c>
      <c r="G3716">
        <v>121</v>
      </c>
      <c r="H3716">
        <v>121</v>
      </c>
      <c r="I3716">
        <v>1936</v>
      </c>
      <c r="O3716">
        <v>4.2290000000000001</v>
      </c>
      <c r="P3716">
        <v>0.317</v>
      </c>
      <c r="Q3716">
        <v>26673.599999999999</v>
      </c>
      <c r="R3716" t="s">
        <v>37</v>
      </c>
      <c r="S3716" t="s">
        <v>34</v>
      </c>
      <c r="T3716" t="s">
        <v>28</v>
      </c>
      <c r="Y3716" t="s">
        <v>29</v>
      </c>
    </row>
    <row r="3717" spans="1:25" x14ac:dyDescent="0.45">
      <c r="A3717" t="s">
        <v>335</v>
      </c>
      <c r="B3717" t="s">
        <v>344</v>
      </c>
      <c r="C3717">
        <v>2494</v>
      </c>
      <c r="D3717" t="s">
        <v>353</v>
      </c>
      <c r="E3717" t="s">
        <v>305</v>
      </c>
      <c r="F3717">
        <v>2013</v>
      </c>
      <c r="G3717">
        <v>171</v>
      </c>
      <c r="H3717">
        <v>171</v>
      </c>
      <c r="I3717">
        <v>2736</v>
      </c>
      <c r="O3717">
        <v>6.8029999999999999</v>
      </c>
      <c r="P3717">
        <v>0.317</v>
      </c>
      <c r="Q3717">
        <v>42908.4</v>
      </c>
      <c r="R3717" t="s">
        <v>38</v>
      </c>
      <c r="S3717" t="s">
        <v>34</v>
      </c>
      <c r="T3717" t="s">
        <v>28</v>
      </c>
      <c r="Y3717" t="s">
        <v>29</v>
      </c>
    </row>
    <row r="3718" spans="1:25" x14ac:dyDescent="0.45">
      <c r="A3718" t="s">
        <v>335</v>
      </c>
      <c r="B3718" t="s">
        <v>344</v>
      </c>
      <c r="C3718">
        <v>2494</v>
      </c>
      <c r="D3718" t="s">
        <v>353</v>
      </c>
      <c r="E3718" t="s">
        <v>305</v>
      </c>
      <c r="F3718">
        <v>2014</v>
      </c>
      <c r="G3718">
        <v>12</v>
      </c>
      <c r="H3718">
        <v>9.5</v>
      </c>
      <c r="I3718">
        <v>152</v>
      </c>
      <c r="O3718">
        <v>0.38100000000000001</v>
      </c>
      <c r="P3718">
        <v>0.31690000000000002</v>
      </c>
      <c r="Q3718">
        <v>2405.1999999999998</v>
      </c>
      <c r="R3718" t="s">
        <v>38</v>
      </c>
      <c r="S3718" t="s">
        <v>34</v>
      </c>
      <c r="T3718" t="s">
        <v>28</v>
      </c>
      <c r="Y3718" t="s">
        <v>29</v>
      </c>
    </row>
    <row r="3719" spans="1:25" x14ac:dyDescent="0.45">
      <c r="A3719" t="s">
        <v>335</v>
      </c>
      <c r="B3719" t="s">
        <v>344</v>
      </c>
      <c r="C3719">
        <v>2494</v>
      </c>
      <c r="D3719" t="s">
        <v>353</v>
      </c>
      <c r="E3719" t="s">
        <v>305</v>
      </c>
      <c r="F3719">
        <v>2015</v>
      </c>
      <c r="G3719">
        <v>54</v>
      </c>
      <c r="H3719">
        <v>42.9</v>
      </c>
      <c r="I3719">
        <v>686.4</v>
      </c>
      <c r="O3719">
        <v>1.6639999999999999</v>
      </c>
      <c r="P3719">
        <v>0.317</v>
      </c>
      <c r="Q3719">
        <v>10493.1</v>
      </c>
      <c r="R3719" t="s">
        <v>38</v>
      </c>
      <c r="S3719" t="s">
        <v>34</v>
      </c>
      <c r="T3719" t="s">
        <v>28</v>
      </c>
      <c r="Y3719" t="s">
        <v>30</v>
      </c>
    </row>
    <row r="3720" spans="1:25" x14ac:dyDescent="0.45">
      <c r="A3720" t="s">
        <v>335</v>
      </c>
      <c r="B3720" t="s">
        <v>344</v>
      </c>
      <c r="C3720">
        <v>2494</v>
      </c>
      <c r="D3720" t="s">
        <v>353</v>
      </c>
      <c r="E3720" t="s">
        <v>305</v>
      </c>
      <c r="F3720">
        <v>2016</v>
      </c>
      <c r="G3720">
        <v>47</v>
      </c>
      <c r="H3720">
        <v>36</v>
      </c>
      <c r="I3720">
        <v>576</v>
      </c>
      <c r="O3720">
        <v>1.472</v>
      </c>
      <c r="P3720">
        <v>0.31709999999999999</v>
      </c>
      <c r="Q3720">
        <v>9284</v>
      </c>
      <c r="R3720" t="s">
        <v>38</v>
      </c>
      <c r="S3720" t="s">
        <v>34</v>
      </c>
      <c r="T3720" t="s">
        <v>28</v>
      </c>
      <c r="Y3720" t="s">
        <v>30</v>
      </c>
    </row>
    <row r="3721" spans="1:25" x14ac:dyDescent="0.45">
      <c r="A3721" t="s">
        <v>335</v>
      </c>
      <c r="B3721" t="s">
        <v>344</v>
      </c>
      <c r="C3721">
        <v>2494</v>
      </c>
      <c r="D3721" t="s">
        <v>353</v>
      </c>
      <c r="E3721" t="s">
        <v>305</v>
      </c>
      <c r="F3721">
        <v>2017</v>
      </c>
      <c r="G3721">
        <v>34</v>
      </c>
      <c r="H3721">
        <v>21.9</v>
      </c>
      <c r="I3721">
        <v>350.4</v>
      </c>
      <c r="O3721">
        <v>1.0840000000000001</v>
      </c>
      <c r="P3721">
        <v>0.41849999999999998</v>
      </c>
      <c r="Q3721">
        <v>5283.4</v>
      </c>
      <c r="R3721" t="s">
        <v>38</v>
      </c>
      <c r="S3721" t="s">
        <v>34</v>
      </c>
      <c r="T3721" t="s">
        <v>28</v>
      </c>
      <c r="Y3721" t="s">
        <v>30</v>
      </c>
    </row>
    <row r="3722" spans="1:25" x14ac:dyDescent="0.45">
      <c r="A3722" t="s">
        <v>335</v>
      </c>
      <c r="B3722" t="s">
        <v>344</v>
      </c>
      <c r="C3722">
        <v>2494</v>
      </c>
      <c r="D3722" t="s">
        <v>353</v>
      </c>
      <c r="E3722" t="s">
        <v>305</v>
      </c>
      <c r="F3722">
        <v>2018</v>
      </c>
      <c r="G3722">
        <v>144</v>
      </c>
      <c r="H3722">
        <v>115.6</v>
      </c>
      <c r="I3722">
        <v>1849.6</v>
      </c>
      <c r="O3722">
        <v>4.9550000000000001</v>
      </c>
      <c r="P3722">
        <v>0.3211</v>
      </c>
      <c r="Q3722">
        <v>30873.599999999999</v>
      </c>
      <c r="R3722" t="s">
        <v>38</v>
      </c>
      <c r="S3722" t="s">
        <v>34</v>
      </c>
      <c r="T3722" t="s">
        <v>28</v>
      </c>
      <c r="Y3722" t="s">
        <v>30</v>
      </c>
    </row>
    <row r="3723" spans="1:25" x14ac:dyDescent="0.45">
      <c r="A3723" t="s">
        <v>335</v>
      </c>
      <c r="B3723" t="s">
        <v>344</v>
      </c>
      <c r="C3723">
        <v>2494</v>
      </c>
      <c r="D3723" t="s">
        <v>353</v>
      </c>
      <c r="E3723" t="s">
        <v>305</v>
      </c>
      <c r="F3723">
        <v>2019</v>
      </c>
      <c r="G3723">
        <v>38</v>
      </c>
      <c r="H3723">
        <v>26.1</v>
      </c>
      <c r="I3723">
        <v>417.6</v>
      </c>
      <c r="O3723">
        <v>1.0309999999999999</v>
      </c>
      <c r="P3723">
        <v>0.32090000000000002</v>
      </c>
      <c r="Q3723">
        <v>6422.9</v>
      </c>
      <c r="R3723" t="s">
        <v>38</v>
      </c>
      <c r="S3723" t="s">
        <v>34</v>
      </c>
      <c r="T3723" t="s">
        <v>28</v>
      </c>
      <c r="Y3723" t="s">
        <v>30</v>
      </c>
    </row>
    <row r="3724" spans="1:25" x14ac:dyDescent="0.45">
      <c r="A3724" t="s">
        <v>335</v>
      </c>
      <c r="B3724" t="s">
        <v>344</v>
      </c>
      <c r="C3724">
        <v>2494</v>
      </c>
      <c r="D3724" t="s">
        <v>353</v>
      </c>
      <c r="E3724" t="s">
        <v>305</v>
      </c>
      <c r="F3724">
        <v>2020</v>
      </c>
      <c r="G3724">
        <v>85</v>
      </c>
      <c r="H3724">
        <v>61.9</v>
      </c>
      <c r="I3724">
        <v>990.4</v>
      </c>
      <c r="O3724">
        <v>2.6269999999999998</v>
      </c>
      <c r="P3724">
        <v>0.32100000000000001</v>
      </c>
      <c r="Q3724">
        <v>16359.7</v>
      </c>
      <c r="R3724" t="s">
        <v>38</v>
      </c>
      <c r="S3724" t="s">
        <v>34</v>
      </c>
      <c r="T3724" t="s">
        <v>28</v>
      </c>
      <c r="Y3724" t="s">
        <v>30</v>
      </c>
    </row>
    <row r="3725" spans="1:25" x14ac:dyDescent="0.45">
      <c r="A3725" t="s">
        <v>335</v>
      </c>
      <c r="B3725" t="s">
        <v>344</v>
      </c>
      <c r="C3725">
        <v>2494</v>
      </c>
      <c r="D3725" t="s">
        <v>353</v>
      </c>
      <c r="E3725" t="s">
        <v>305</v>
      </c>
      <c r="F3725">
        <v>2021</v>
      </c>
      <c r="G3725">
        <v>112</v>
      </c>
      <c r="H3725">
        <v>82</v>
      </c>
      <c r="I3725">
        <v>1257.7</v>
      </c>
      <c r="M3725">
        <v>1208.7</v>
      </c>
      <c r="N3725">
        <v>5.8799999999999998E-2</v>
      </c>
      <c r="O3725">
        <v>3.29</v>
      </c>
      <c r="P3725">
        <v>0.32119999999999999</v>
      </c>
      <c r="Q3725">
        <v>20496.5</v>
      </c>
      <c r="R3725" t="s">
        <v>38</v>
      </c>
      <c r="S3725" t="s">
        <v>34</v>
      </c>
      <c r="T3725" t="s">
        <v>28</v>
      </c>
      <c r="Y3725" t="s">
        <v>70</v>
      </c>
    </row>
    <row r="3726" spans="1:25" x14ac:dyDescent="0.45">
      <c r="A3726" t="s">
        <v>335</v>
      </c>
      <c r="B3726" t="s">
        <v>344</v>
      </c>
      <c r="C3726">
        <v>2494</v>
      </c>
      <c r="D3726" t="s">
        <v>353</v>
      </c>
      <c r="E3726" t="s">
        <v>305</v>
      </c>
      <c r="F3726">
        <v>2022</v>
      </c>
      <c r="G3726">
        <v>78</v>
      </c>
      <c r="H3726">
        <v>58.2</v>
      </c>
      <c r="I3726">
        <v>931.1</v>
      </c>
      <c r="M3726">
        <v>880.5</v>
      </c>
      <c r="N3726">
        <v>6.0999999999999999E-2</v>
      </c>
      <c r="O3726">
        <v>2.4390000000000001</v>
      </c>
      <c r="P3726">
        <v>0.33760000000000001</v>
      </c>
      <c r="Q3726">
        <v>14394.4</v>
      </c>
      <c r="R3726" t="s">
        <v>38</v>
      </c>
      <c r="S3726" t="s">
        <v>34</v>
      </c>
      <c r="T3726" t="s">
        <v>28</v>
      </c>
      <c r="Y3726" t="s">
        <v>70</v>
      </c>
    </row>
    <row r="3727" spans="1:25" x14ac:dyDescent="0.45">
      <c r="A3727" t="s">
        <v>335</v>
      </c>
      <c r="B3727" t="s">
        <v>344</v>
      </c>
      <c r="C3727">
        <v>2494</v>
      </c>
      <c r="D3727" t="s">
        <v>353</v>
      </c>
      <c r="E3727" t="s">
        <v>305</v>
      </c>
      <c r="F3727">
        <v>2023</v>
      </c>
      <c r="G3727">
        <v>35</v>
      </c>
      <c r="H3727">
        <v>26.1</v>
      </c>
      <c r="I3727">
        <v>392.1</v>
      </c>
      <c r="M3727">
        <v>398.6</v>
      </c>
      <c r="N3727">
        <v>5.8999999999999997E-2</v>
      </c>
      <c r="O3727">
        <v>1.0389999999999999</v>
      </c>
      <c r="P3727">
        <v>0.30769999999999997</v>
      </c>
      <c r="Q3727">
        <v>6765.7</v>
      </c>
      <c r="R3727" t="s">
        <v>38</v>
      </c>
      <c r="S3727" t="s">
        <v>34</v>
      </c>
      <c r="T3727" t="s">
        <v>28</v>
      </c>
      <c r="Y3727" t="s">
        <v>70</v>
      </c>
    </row>
    <row r="3728" spans="1:25" x14ac:dyDescent="0.45">
      <c r="A3728" t="s">
        <v>335</v>
      </c>
      <c r="B3728" t="s">
        <v>344</v>
      </c>
      <c r="C3728">
        <v>2494</v>
      </c>
      <c r="D3728" t="s">
        <v>353</v>
      </c>
      <c r="E3728" t="s">
        <v>305</v>
      </c>
      <c r="F3728">
        <v>2024</v>
      </c>
      <c r="G3728">
        <v>45</v>
      </c>
      <c r="H3728">
        <v>36.700000000000003</v>
      </c>
      <c r="I3728">
        <v>569</v>
      </c>
      <c r="M3728">
        <v>578.1</v>
      </c>
      <c r="N3728">
        <v>5.8999999999999997E-2</v>
      </c>
      <c r="O3728">
        <v>1.494</v>
      </c>
      <c r="P3728">
        <v>0.30499999999999999</v>
      </c>
      <c r="Q3728">
        <v>9797.7000000000007</v>
      </c>
      <c r="R3728" t="s">
        <v>38</v>
      </c>
      <c r="S3728" t="s">
        <v>34</v>
      </c>
      <c r="T3728" t="s">
        <v>28</v>
      </c>
      <c r="Y3728" t="s">
        <v>70</v>
      </c>
    </row>
    <row r="3729" spans="1:25" x14ac:dyDescent="0.45">
      <c r="A3729" t="s">
        <v>335</v>
      </c>
      <c r="B3729" t="s">
        <v>344</v>
      </c>
      <c r="C3729">
        <v>2494</v>
      </c>
      <c r="D3729" t="s">
        <v>354</v>
      </c>
      <c r="E3729" t="s">
        <v>305</v>
      </c>
      <c r="F3729">
        <v>2009</v>
      </c>
      <c r="G3729">
        <v>33</v>
      </c>
      <c r="H3729">
        <v>33</v>
      </c>
      <c r="I3729">
        <v>528</v>
      </c>
      <c r="O3729">
        <v>0.184</v>
      </c>
      <c r="P3729">
        <v>0.32500000000000001</v>
      </c>
      <c r="Q3729">
        <v>1131.5</v>
      </c>
      <c r="R3729" t="s">
        <v>27</v>
      </c>
      <c r="S3729" t="s">
        <v>34</v>
      </c>
      <c r="T3729" t="s">
        <v>28</v>
      </c>
      <c r="Y3729" t="s">
        <v>29</v>
      </c>
    </row>
    <row r="3730" spans="1:25" x14ac:dyDescent="0.45">
      <c r="A3730" t="s">
        <v>335</v>
      </c>
      <c r="B3730" t="s">
        <v>344</v>
      </c>
      <c r="C3730">
        <v>2494</v>
      </c>
      <c r="D3730" t="s">
        <v>354</v>
      </c>
      <c r="E3730" t="s">
        <v>305</v>
      </c>
      <c r="F3730">
        <v>2010</v>
      </c>
      <c r="G3730">
        <v>124</v>
      </c>
      <c r="H3730">
        <v>124</v>
      </c>
      <c r="I3730">
        <v>1984</v>
      </c>
      <c r="O3730">
        <v>4.2169999999999996</v>
      </c>
      <c r="P3730">
        <v>0.32500000000000001</v>
      </c>
      <c r="Q3730">
        <v>25961.599999999999</v>
      </c>
      <c r="R3730" t="s">
        <v>27</v>
      </c>
      <c r="S3730" t="s">
        <v>34</v>
      </c>
      <c r="T3730" t="s">
        <v>28</v>
      </c>
      <c r="Y3730" t="s">
        <v>29</v>
      </c>
    </row>
    <row r="3731" spans="1:25" x14ac:dyDescent="0.45">
      <c r="A3731" t="s">
        <v>335</v>
      </c>
      <c r="B3731" t="s">
        <v>344</v>
      </c>
      <c r="C3731">
        <v>2494</v>
      </c>
      <c r="D3731" t="s">
        <v>354</v>
      </c>
      <c r="E3731" t="s">
        <v>305</v>
      </c>
      <c r="F3731">
        <v>2011</v>
      </c>
      <c r="G3731">
        <v>144</v>
      </c>
      <c r="H3731">
        <v>144</v>
      </c>
      <c r="I3731">
        <v>2304</v>
      </c>
      <c r="O3731">
        <v>5.0149999999999997</v>
      </c>
      <c r="P3731">
        <v>0.3301</v>
      </c>
      <c r="Q3731">
        <v>30393.3</v>
      </c>
      <c r="R3731" t="s">
        <v>27</v>
      </c>
      <c r="S3731" t="s">
        <v>34</v>
      </c>
      <c r="T3731" t="s">
        <v>28</v>
      </c>
      <c r="Y3731" t="s">
        <v>29</v>
      </c>
    </row>
    <row r="3732" spans="1:25" x14ac:dyDescent="0.45">
      <c r="A3732" t="s">
        <v>335</v>
      </c>
      <c r="B3732" t="s">
        <v>344</v>
      </c>
      <c r="C3732">
        <v>2494</v>
      </c>
      <c r="D3732" t="s">
        <v>354</v>
      </c>
      <c r="E3732" t="s">
        <v>305</v>
      </c>
      <c r="F3732">
        <v>2012</v>
      </c>
      <c r="G3732">
        <v>137</v>
      </c>
      <c r="H3732">
        <v>137</v>
      </c>
      <c r="I3732">
        <v>2192</v>
      </c>
      <c r="O3732">
        <v>4.7859999999999996</v>
      </c>
      <c r="P3732">
        <v>0.317</v>
      </c>
      <c r="Q3732">
        <v>30188.799999999999</v>
      </c>
      <c r="R3732" t="s">
        <v>37</v>
      </c>
      <c r="S3732" t="s">
        <v>34</v>
      </c>
      <c r="T3732" t="s">
        <v>28</v>
      </c>
      <c r="Y3732" t="s">
        <v>29</v>
      </c>
    </row>
    <row r="3733" spans="1:25" x14ac:dyDescent="0.45">
      <c r="A3733" t="s">
        <v>335</v>
      </c>
      <c r="B3733" t="s">
        <v>344</v>
      </c>
      <c r="C3733">
        <v>2494</v>
      </c>
      <c r="D3733" t="s">
        <v>354</v>
      </c>
      <c r="E3733" t="s">
        <v>305</v>
      </c>
      <c r="F3733">
        <v>2013</v>
      </c>
      <c r="G3733">
        <v>146</v>
      </c>
      <c r="H3733">
        <v>146</v>
      </c>
      <c r="I3733">
        <v>2336</v>
      </c>
      <c r="O3733">
        <v>5.819</v>
      </c>
      <c r="P3733">
        <v>0.317</v>
      </c>
      <c r="Q3733">
        <v>36704</v>
      </c>
      <c r="R3733" t="s">
        <v>38</v>
      </c>
      <c r="S3733" t="s">
        <v>34</v>
      </c>
      <c r="T3733" t="s">
        <v>28</v>
      </c>
      <c r="Y3733" t="s">
        <v>29</v>
      </c>
    </row>
    <row r="3734" spans="1:25" x14ac:dyDescent="0.45">
      <c r="A3734" t="s">
        <v>335</v>
      </c>
      <c r="B3734" t="s">
        <v>344</v>
      </c>
      <c r="C3734">
        <v>2494</v>
      </c>
      <c r="D3734" t="s">
        <v>354</v>
      </c>
      <c r="E3734" t="s">
        <v>305</v>
      </c>
      <c r="F3734">
        <v>2014</v>
      </c>
      <c r="G3734">
        <v>16</v>
      </c>
      <c r="H3734">
        <v>11.5</v>
      </c>
      <c r="I3734">
        <v>184</v>
      </c>
      <c r="O3734">
        <v>0.47899999999999998</v>
      </c>
      <c r="P3734">
        <v>0.317</v>
      </c>
      <c r="Q3734">
        <v>3021.1</v>
      </c>
      <c r="R3734" t="s">
        <v>38</v>
      </c>
      <c r="S3734" t="s">
        <v>34</v>
      </c>
      <c r="T3734" t="s">
        <v>28</v>
      </c>
      <c r="Y3734" t="s">
        <v>29</v>
      </c>
    </row>
    <row r="3735" spans="1:25" x14ac:dyDescent="0.45">
      <c r="A3735" t="s">
        <v>335</v>
      </c>
      <c r="B3735" t="s">
        <v>344</v>
      </c>
      <c r="C3735">
        <v>2494</v>
      </c>
      <c r="D3735" t="s">
        <v>354</v>
      </c>
      <c r="E3735" t="s">
        <v>305</v>
      </c>
      <c r="F3735">
        <v>2015</v>
      </c>
      <c r="G3735">
        <v>57</v>
      </c>
      <c r="H3735">
        <v>44.8</v>
      </c>
      <c r="I3735">
        <v>716.8</v>
      </c>
      <c r="O3735">
        <v>1.7370000000000001</v>
      </c>
      <c r="P3735">
        <v>0.317</v>
      </c>
      <c r="Q3735">
        <v>10953.9</v>
      </c>
      <c r="R3735" t="s">
        <v>38</v>
      </c>
      <c r="S3735" t="s">
        <v>34</v>
      </c>
      <c r="T3735" t="s">
        <v>28</v>
      </c>
      <c r="Y3735" t="s">
        <v>30</v>
      </c>
    </row>
    <row r="3736" spans="1:25" x14ac:dyDescent="0.45">
      <c r="A3736" t="s">
        <v>335</v>
      </c>
      <c r="B3736" t="s">
        <v>344</v>
      </c>
      <c r="C3736">
        <v>2494</v>
      </c>
      <c r="D3736" t="s">
        <v>354</v>
      </c>
      <c r="E3736" t="s">
        <v>305</v>
      </c>
      <c r="F3736">
        <v>2016</v>
      </c>
      <c r="G3736">
        <v>77</v>
      </c>
      <c r="H3736">
        <v>57.4</v>
      </c>
      <c r="I3736">
        <v>918.4</v>
      </c>
      <c r="O3736">
        <v>2.355</v>
      </c>
      <c r="P3736">
        <v>0.31719999999999998</v>
      </c>
      <c r="Q3736">
        <v>14852.6</v>
      </c>
      <c r="R3736" t="s">
        <v>38</v>
      </c>
      <c r="S3736" t="s">
        <v>34</v>
      </c>
      <c r="T3736" t="s">
        <v>28</v>
      </c>
      <c r="Y3736" t="s">
        <v>30</v>
      </c>
    </row>
    <row r="3737" spans="1:25" x14ac:dyDescent="0.45">
      <c r="A3737" t="s">
        <v>335</v>
      </c>
      <c r="B3737" t="s">
        <v>344</v>
      </c>
      <c r="C3737">
        <v>2494</v>
      </c>
      <c r="D3737" t="s">
        <v>354</v>
      </c>
      <c r="E3737" t="s">
        <v>305</v>
      </c>
      <c r="F3737">
        <v>2017</v>
      </c>
      <c r="G3737">
        <v>17</v>
      </c>
      <c r="H3737">
        <v>10.6</v>
      </c>
      <c r="I3737">
        <v>169.6</v>
      </c>
      <c r="O3737">
        <v>0.49099999999999999</v>
      </c>
      <c r="P3737">
        <v>0.3846</v>
      </c>
      <c r="Q3737">
        <v>2569.4</v>
      </c>
      <c r="R3737" t="s">
        <v>38</v>
      </c>
      <c r="S3737" t="s">
        <v>34</v>
      </c>
      <c r="T3737" t="s">
        <v>28</v>
      </c>
      <c r="Y3737" t="s">
        <v>30</v>
      </c>
    </row>
    <row r="3738" spans="1:25" x14ac:dyDescent="0.45">
      <c r="A3738" t="s">
        <v>335</v>
      </c>
      <c r="B3738" t="s">
        <v>344</v>
      </c>
      <c r="C3738">
        <v>2494</v>
      </c>
      <c r="D3738" t="s">
        <v>354</v>
      </c>
      <c r="E3738" t="s">
        <v>305</v>
      </c>
      <c r="F3738">
        <v>2018</v>
      </c>
      <c r="G3738">
        <v>113</v>
      </c>
      <c r="H3738">
        <v>91.8</v>
      </c>
      <c r="I3738">
        <v>1468.8</v>
      </c>
      <c r="O3738">
        <v>3.9449999999999998</v>
      </c>
      <c r="P3738">
        <v>0.32100000000000001</v>
      </c>
      <c r="Q3738">
        <v>24581.200000000001</v>
      </c>
      <c r="R3738" t="s">
        <v>38</v>
      </c>
      <c r="S3738" t="s">
        <v>34</v>
      </c>
      <c r="T3738" t="s">
        <v>28</v>
      </c>
      <c r="Y3738" t="s">
        <v>30</v>
      </c>
    </row>
    <row r="3739" spans="1:25" x14ac:dyDescent="0.45">
      <c r="A3739" t="s">
        <v>335</v>
      </c>
      <c r="B3739" t="s">
        <v>344</v>
      </c>
      <c r="C3739">
        <v>2494</v>
      </c>
      <c r="D3739" t="s">
        <v>354</v>
      </c>
      <c r="E3739" t="s">
        <v>305</v>
      </c>
      <c r="F3739">
        <v>2019</v>
      </c>
      <c r="G3739">
        <v>43</v>
      </c>
      <c r="H3739">
        <v>28.8</v>
      </c>
      <c r="I3739">
        <v>460.8</v>
      </c>
      <c r="O3739">
        <v>1.1419999999999999</v>
      </c>
      <c r="P3739">
        <v>0.32090000000000002</v>
      </c>
      <c r="Q3739">
        <v>7113</v>
      </c>
      <c r="R3739" t="s">
        <v>38</v>
      </c>
      <c r="S3739" t="s">
        <v>34</v>
      </c>
      <c r="T3739" t="s">
        <v>28</v>
      </c>
      <c r="Y3739" t="s">
        <v>30</v>
      </c>
    </row>
    <row r="3740" spans="1:25" x14ac:dyDescent="0.45">
      <c r="A3740" t="s">
        <v>335</v>
      </c>
      <c r="B3740" t="s">
        <v>344</v>
      </c>
      <c r="C3740">
        <v>2494</v>
      </c>
      <c r="D3740" t="s">
        <v>354</v>
      </c>
      <c r="E3740" t="s">
        <v>305</v>
      </c>
      <c r="F3740">
        <v>2020</v>
      </c>
      <c r="G3740">
        <v>64</v>
      </c>
      <c r="H3740">
        <v>43.8</v>
      </c>
      <c r="I3740">
        <v>700.8</v>
      </c>
      <c r="O3740">
        <v>1.86</v>
      </c>
      <c r="P3740">
        <v>0.32100000000000001</v>
      </c>
      <c r="Q3740">
        <v>11584.6</v>
      </c>
      <c r="R3740" t="s">
        <v>38</v>
      </c>
      <c r="S3740" t="s">
        <v>34</v>
      </c>
      <c r="T3740" t="s">
        <v>28</v>
      </c>
      <c r="Y3740" t="s">
        <v>30</v>
      </c>
    </row>
    <row r="3741" spans="1:25" x14ac:dyDescent="0.45">
      <c r="A3741" t="s">
        <v>335</v>
      </c>
      <c r="B3741" t="s">
        <v>344</v>
      </c>
      <c r="C3741">
        <v>2494</v>
      </c>
      <c r="D3741" t="s">
        <v>354</v>
      </c>
      <c r="E3741" t="s">
        <v>305</v>
      </c>
      <c r="F3741">
        <v>2021</v>
      </c>
      <c r="G3741">
        <v>118</v>
      </c>
      <c r="H3741">
        <v>88</v>
      </c>
      <c r="I3741">
        <v>1339.2</v>
      </c>
      <c r="M3741">
        <v>1334.9</v>
      </c>
      <c r="N3741">
        <v>5.8900000000000001E-2</v>
      </c>
      <c r="O3741">
        <v>3.6349999999999998</v>
      </c>
      <c r="P3741">
        <v>0.32090000000000002</v>
      </c>
      <c r="Q3741">
        <v>22644.400000000001</v>
      </c>
      <c r="R3741" t="s">
        <v>38</v>
      </c>
      <c r="S3741" t="s">
        <v>34</v>
      </c>
      <c r="T3741" t="s">
        <v>28</v>
      </c>
      <c r="Y3741" t="s">
        <v>70</v>
      </c>
    </row>
    <row r="3742" spans="1:25" x14ac:dyDescent="0.45">
      <c r="A3742" t="s">
        <v>335</v>
      </c>
      <c r="B3742" t="s">
        <v>344</v>
      </c>
      <c r="C3742">
        <v>2494</v>
      </c>
      <c r="D3742" t="s">
        <v>354</v>
      </c>
      <c r="E3742" t="s">
        <v>305</v>
      </c>
      <c r="F3742">
        <v>2022</v>
      </c>
      <c r="G3742">
        <v>96</v>
      </c>
      <c r="H3742">
        <v>74.2</v>
      </c>
      <c r="I3742">
        <v>1221.2</v>
      </c>
      <c r="M3742">
        <v>1167.5</v>
      </c>
      <c r="N3742">
        <v>6.0900000000000003E-2</v>
      </c>
      <c r="O3742">
        <v>3.2930000000000001</v>
      </c>
      <c r="P3742">
        <v>0.3417</v>
      </c>
      <c r="Q3742">
        <v>19109.099999999999</v>
      </c>
      <c r="R3742" t="s">
        <v>38</v>
      </c>
      <c r="S3742" t="s">
        <v>34</v>
      </c>
      <c r="T3742" t="s">
        <v>28</v>
      </c>
      <c r="Y3742" t="s">
        <v>70</v>
      </c>
    </row>
    <row r="3743" spans="1:25" x14ac:dyDescent="0.45">
      <c r="A3743" t="s">
        <v>335</v>
      </c>
      <c r="B3743" t="s">
        <v>344</v>
      </c>
      <c r="C3743">
        <v>2494</v>
      </c>
      <c r="D3743" t="s">
        <v>354</v>
      </c>
      <c r="E3743" t="s">
        <v>305</v>
      </c>
      <c r="F3743">
        <v>2023</v>
      </c>
      <c r="G3743">
        <v>61</v>
      </c>
      <c r="H3743">
        <v>48.5</v>
      </c>
      <c r="I3743">
        <v>719.9</v>
      </c>
      <c r="M3743">
        <v>729.3</v>
      </c>
      <c r="N3743">
        <v>5.8999999999999997E-2</v>
      </c>
      <c r="O3743">
        <v>1.911</v>
      </c>
      <c r="P3743">
        <v>0.309</v>
      </c>
      <c r="Q3743">
        <v>12380.1</v>
      </c>
      <c r="R3743" t="s">
        <v>38</v>
      </c>
      <c r="S3743" t="s">
        <v>34</v>
      </c>
      <c r="T3743" t="s">
        <v>28</v>
      </c>
      <c r="Y3743" t="s">
        <v>70</v>
      </c>
    </row>
    <row r="3744" spans="1:25" x14ac:dyDescent="0.45">
      <c r="A3744" t="s">
        <v>335</v>
      </c>
      <c r="B3744" t="s">
        <v>344</v>
      </c>
      <c r="C3744">
        <v>2494</v>
      </c>
      <c r="D3744" t="s">
        <v>354</v>
      </c>
      <c r="E3744" t="s">
        <v>305</v>
      </c>
      <c r="F3744">
        <v>2024</v>
      </c>
      <c r="G3744">
        <v>33</v>
      </c>
      <c r="H3744">
        <v>25.1</v>
      </c>
      <c r="I3744">
        <v>388.7</v>
      </c>
      <c r="M3744">
        <v>391.8</v>
      </c>
      <c r="N3744">
        <v>5.8700000000000002E-2</v>
      </c>
      <c r="O3744">
        <v>1.0129999999999999</v>
      </c>
      <c r="P3744">
        <v>0.3054</v>
      </c>
      <c r="Q3744">
        <v>6642.9</v>
      </c>
      <c r="R3744" t="s">
        <v>38</v>
      </c>
      <c r="S3744" t="s">
        <v>34</v>
      </c>
      <c r="T3744" t="s">
        <v>28</v>
      </c>
      <c r="Y3744" t="s">
        <v>70</v>
      </c>
    </row>
    <row r="3745" spans="1:25" x14ac:dyDescent="0.45">
      <c r="A3745" t="s">
        <v>335</v>
      </c>
      <c r="B3745" t="s">
        <v>344</v>
      </c>
      <c r="C3745">
        <v>2494</v>
      </c>
      <c r="D3745" t="s">
        <v>355</v>
      </c>
      <c r="E3745" t="s">
        <v>305</v>
      </c>
      <c r="F3745">
        <v>2009</v>
      </c>
      <c r="G3745">
        <v>42</v>
      </c>
      <c r="H3745">
        <v>42</v>
      </c>
      <c r="I3745">
        <v>672</v>
      </c>
      <c r="O3745">
        <v>0.184</v>
      </c>
      <c r="P3745">
        <v>0.32500000000000001</v>
      </c>
      <c r="Q3745">
        <v>1131.5</v>
      </c>
      <c r="R3745" t="s">
        <v>27</v>
      </c>
      <c r="S3745" t="s">
        <v>34</v>
      </c>
      <c r="T3745" t="s">
        <v>28</v>
      </c>
      <c r="Y3745" t="s">
        <v>29</v>
      </c>
    </row>
    <row r="3746" spans="1:25" x14ac:dyDescent="0.45">
      <c r="A3746" t="s">
        <v>335</v>
      </c>
      <c r="B3746" t="s">
        <v>344</v>
      </c>
      <c r="C3746">
        <v>2494</v>
      </c>
      <c r="D3746" t="s">
        <v>355</v>
      </c>
      <c r="E3746" t="s">
        <v>305</v>
      </c>
      <c r="F3746">
        <v>2010</v>
      </c>
      <c r="G3746">
        <v>108</v>
      </c>
      <c r="H3746">
        <v>108</v>
      </c>
      <c r="I3746">
        <v>1728</v>
      </c>
      <c r="O3746">
        <v>3.6709999999999998</v>
      </c>
      <c r="P3746">
        <v>0.32500000000000001</v>
      </c>
      <c r="Q3746">
        <v>22597.200000000001</v>
      </c>
      <c r="R3746" t="s">
        <v>27</v>
      </c>
      <c r="S3746" t="s">
        <v>34</v>
      </c>
      <c r="T3746" t="s">
        <v>28</v>
      </c>
      <c r="Y3746" t="s">
        <v>29</v>
      </c>
    </row>
    <row r="3747" spans="1:25" x14ac:dyDescent="0.45">
      <c r="A3747" t="s">
        <v>335</v>
      </c>
      <c r="B3747" t="s">
        <v>344</v>
      </c>
      <c r="C3747">
        <v>2494</v>
      </c>
      <c r="D3747" t="s">
        <v>355</v>
      </c>
      <c r="E3747" t="s">
        <v>305</v>
      </c>
      <c r="F3747">
        <v>2011</v>
      </c>
      <c r="G3747">
        <v>130</v>
      </c>
      <c r="H3747">
        <v>130</v>
      </c>
      <c r="I3747">
        <v>2080</v>
      </c>
      <c r="O3747">
        <v>5.49</v>
      </c>
      <c r="P3747">
        <v>0.39879999999999999</v>
      </c>
      <c r="Q3747">
        <v>27500.5</v>
      </c>
      <c r="R3747" t="s">
        <v>27</v>
      </c>
      <c r="S3747" t="s">
        <v>34</v>
      </c>
      <c r="T3747" t="s">
        <v>28</v>
      </c>
      <c r="Y3747" t="s">
        <v>29</v>
      </c>
    </row>
    <row r="3748" spans="1:25" x14ac:dyDescent="0.45">
      <c r="A3748" t="s">
        <v>335</v>
      </c>
      <c r="B3748" t="s">
        <v>344</v>
      </c>
      <c r="C3748">
        <v>2494</v>
      </c>
      <c r="D3748" t="s">
        <v>355</v>
      </c>
      <c r="E3748" t="s">
        <v>305</v>
      </c>
      <c r="F3748">
        <v>2012</v>
      </c>
      <c r="G3748">
        <v>135</v>
      </c>
      <c r="H3748">
        <v>135</v>
      </c>
      <c r="I3748">
        <v>2160</v>
      </c>
      <c r="O3748">
        <v>4.6920000000000002</v>
      </c>
      <c r="P3748">
        <v>0.317</v>
      </c>
      <c r="Q3748">
        <v>29594.400000000001</v>
      </c>
      <c r="R3748" t="s">
        <v>37</v>
      </c>
      <c r="S3748" t="s">
        <v>34</v>
      </c>
      <c r="T3748" t="s">
        <v>28</v>
      </c>
      <c r="Y3748" t="s">
        <v>29</v>
      </c>
    </row>
    <row r="3749" spans="1:25" x14ac:dyDescent="0.45">
      <c r="A3749" t="s">
        <v>335</v>
      </c>
      <c r="B3749" t="s">
        <v>344</v>
      </c>
      <c r="C3749">
        <v>2494</v>
      </c>
      <c r="D3749" t="s">
        <v>355</v>
      </c>
      <c r="E3749" t="s">
        <v>305</v>
      </c>
      <c r="F3749">
        <v>2013</v>
      </c>
      <c r="G3749">
        <v>136</v>
      </c>
      <c r="H3749">
        <v>136</v>
      </c>
      <c r="I3749">
        <v>2176</v>
      </c>
      <c r="O3749">
        <v>5.4020000000000001</v>
      </c>
      <c r="P3749">
        <v>0.317</v>
      </c>
      <c r="Q3749">
        <v>34073.199999999997</v>
      </c>
      <c r="R3749" t="s">
        <v>38</v>
      </c>
      <c r="S3749" t="s">
        <v>34</v>
      </c>
      <c r="T3749" t="s">
        <v>28</v>
      </c>
      <c r="Y3749" t="s">
        <v>29</v>
      </c>
    </row>
    <row r="3750" spans="1:25" x14ac:dyDescent="0.45">
      <c r="A3750" t="s">
        <v>335</v>
      </c>
      <c r="B3750" t="s">
        <v>344</v>
      </c>
      <c r="C3750">
        <v>2494</v>
      </c>
      <c r="D3750" t="s">
        <v>355</v>
      </c>
      <c r="E3750" t="s">
        <v>305</v>
      </c>
      <c r="F3750">
        <v>2014</v>
      </c>
      <c r="G3750">
        <v>34</v>
      </c>
      <c r="H3750">
        <v>25.4</v>
      </c>
      <c r="I3750">
        <v>406.4</v>
      </c>
      <c r="O3750">
        <v>1.0680000000000001</v>
      </c>
      <c r="P3750">
        <v>0.31709999999999999</v>
      </c>
      <c r="Q3750">
        <v>6733.8</v>
      </c>
      <c r="R3750" t="s">
        <v>38</v>
      </c>
      <c r="S3750" t="s">
        <v>34</v>
      </c>
      <c r="T3750" t="s">
        <v>28</v>
      </c>
      <c r="Y3750" t="s">
        <v>29</v>
      </c>
    </row>
    <row r="3751" spans="1:25" x14ac:dyDescent="0.45">
      <c r="A3751" t="s">
        <v>335</v>
      </c>
      <c r="B3751" t="s">
        <v>344</v>
      </c>
      <c r="C3751">
        <v>2494</v>
      </c>
      <c r="D3751" t="s">
        <v>355</v>
      </c>
      <c r="E3751" t="s">
        <v>305</v>
      </c>
      <c r="F3751">
        <v>2015</v>
      </c>
      <c r="G3751">
        <v>97</v>
      </c>
      <c r="H3751">
        <v>76.2</v>
      </c>
      <c r="I3751">
        <v>1219.2</v>
      </c>
      <c r="O3751">
        <v>2.9529999999999998</v>
      </c>
      <c r="P3751">
        <v>0.317</v>
      </c>
      <c r="Q3751">
        <v>18622.2</v>
      </c>
      <c r="R3751" t="s">
        <v>38</v>
      </c>
      <c r="S3751" t="s">
        <v>34</v>
      </c>
      <c r="T3751" t="s">
        <v>28</v>
      </c>
      <c r="Y3751" t="s">
        <v>30</v>
      </c>
    </row>
    <row r="3752" spans="1:25" x14ac:dyDescent="0.45">
      <c r="A3752" t="s">
        <v>335</v>
      </c>
      <c r="B3752" t="s">
        <v>344</v>
      </c>
      <c r="C3752">
        <v>2494</v>
      </c>
      <c r="D3752" t="s">
        <v>355</v>
      </c>
      <c r="E3752" t="s">
        <v>305</v>
      </c>
      <c r="F3752">
        <v>2016</v>
      </c>
      <c r="G3752">
        <v>71</v>
      </c>
      <c r="H3752">
        <v>52.3</v>
      </c>
      <c r="I3752">
        <v>836.8</v>
      </c>
      <c r="O3752">
        <v>2.1429999999999998</v>
      </c>
      <c r="P3752">
        <v>0.31719999999999998</v>
      </c>
      <c r="Q3752">
        <v>13516</v>
      </c>
      <c r="R3752" t="s">
        <v>38</v>
      </c>
      <c r="S3752" t="s">
        <v>34</v>
      </c>
      <c r="T3752" t="s">
        <v>28</v>
      </c>
      <c r="Y3752" t="s">
        <v>30</v>
      </c>
    </row>
    <row r="3753" spans="1:25" x14ac:dyDescent="0.45">
      <c r="A3753" t="s">
        <v>335</v>
      </c>
      <c r="B3753" t="s">
        <v>344</v>
      </c>
      <c r="C3753">
        <v>2494</v>
      </c>
      <c r="D3753" t="s">
        <v>355</v>
      </c>
      <c r="E3753" t="s">
        <v>305</v>
      </c>
      <c r="F3753">
        <v>2017</v>
      </c>
      <c r="G3753">
        <v>15</v>
      </c>
      <c r="H3753">
        <v>10.199999999999999</v>
      </c>
      <c r="I3753">
        <v>163.19999999999999</v>
      </c>
      <c r="O3753">
        <v>0.47099999999999997</v>
      </c>
      <c r="P3753">
        <v>0.39360000000000001</v>
      </c>
      <c r="Q3753">
        <v>2472.9</v>
      </c>
      <c r="R3753" t="s">
        <v>38</v>
      </c>
      <c r="S3753" t="s">
        <v>34</v>
      </c>
      <c r="T3753" t="s">
        <v>28</v>
      </c>
      <c r="Y3753" t="s">
        <v>30</v>
      </c>
    </row>
    <row r="3754" spans="1:25" x14ac:dyDescent="0.45">
      <c r="A3754" t="s">
        <v>335</v>
      </c>
      <c r="B3754" t="s">
        <v>344</v>
      </c>
      <c r="C3754">
        <v>2494</v>
      </c>
      <c r="D3754" t="s">
        <v>355</v>
      </c>
      <c r="E3754" t="s">
        <v>305</v>
      </c>
      <c r="F3754">
        <v>2018</v>
      </c>
      <c r="G3754">
        <v>96</v>
      </c>
      <c r="H3754">
        <v>79.7</v>
      </c>
      <c r="I3754">
        <v>1275.2</v>
      </c>
      <c r="O3754">
        <v>3.4129999999999998</v>
      </c>
      <c r="P3754">
        <v>0.3211</v>
      </c>
      <c r="Q3754">
        <v>21264.6</v>
      </c>
      <c r="R3754" t="s">
        <v>38</v>
      </c>
      <c r="S3754" t="s">
        <v>34</v>
      </c>
      <c r="T3754" t="s">
        <v>28</v>
      </c>
      <c r="Y3754" t="s">
        <v>30</v>
      </c>
    </row>
    <row r="3755" spans="1:25" x14ac:dyDescent="0.45">
      <c r="A3755" t="s">
        <v>335</v>
      </c>
      <c r="B3755" t="s">
        <v>344</v>
      </c>
      <c r="C3755">
        <v>2494</v>
      </c>
      <c r="D3755" t="s">
        <v>355</v>
      </c>
      <c r="E3755" t="s">
        <v>305</v>
      </c>
      <c r="F3755">
        <v>2019</v>
      </c>
      <c r="G3755">
        <v>18</v>
      </c>
      <c r="H3755">
        <v>12.1</v>
      </c>
      <c r="I3755">
        <v>193.6</v>
      </c>
      <c r="O3755">
        <v>0.48</v>
      </c>
      <c r="P3755">
        <v>0.32100000000000001</v>
      </c>
      <c r="Q3755">
        <v>2988.7</v>
      </c>
      <c r="R3755" t="s">
        <v>38</v>
      </c>
      <c r="S3755" t="s">
        <v>34</v>
      </c>
      <c r="T3755" t="s">
        <v>28</v>
      </c>
      <c r="Y3755" t="s">
        <v>30</v>
      </c>
    </row>
    <row r="3756" spans="1:25" x14ac:dyDescent="0.45">
      <c r="A3756" t="s">
        <v>335</v>
      </c>
      <c r="B3756" t="s">
        <v>344</v>
      </c>
      <c r="C3756">
        <v>2494</v>
      </c>
      <c r="D3756" t="s">
        <v>355</v>
      </c>
      <c r="E3756" t="s">
        <v>305</v>
      </c>
      <c r="F3756">
        <v>2020</v>
      </c>
      <c r="G3756">
        <v>109</v>
      </c>
      <c r="H3756">
        <v>79.599999999999994</v>
      </c>
      <c r="I3756">
        <v>1273.5999999999999</v>
      </c>
      <c r="O3756">
        <v>3.3820000000000001</v>
      </c>
      <c r="P3756">
        <v>0.32100000000000001</v>
      </c>
      <c r="Q3756">
        <v>21060.799999999999</v>
      </c>
      <c r="R3756" t="s">
        <v>38</v>
      </c>
      <c r="S3756" t="s">
        <v>34</v>
      </c>
      <c r="T3756" t="s">
        <v>28</v>
      </c>
      <c r="Y3756" t="s">
        <v>30</v>
      </c>
    </row>
    <row r="3757" spans="1:25" x14ac:dyDescent="0.45">
      <c r="A3757" t="s">
        <v>335</v>
      </c>
      <c r="B3757" t="s">
        <v>344</v>
      </c>
      <c r="C3757">
        <v>2494</v>
      </c>
      <c r="D3757" t="s">
        <v>355</v>
      </c>
      <c r="E3757" t="s">
        <v>305</v>
      </c>
      <c r="F3757">
        <v>2021</v>
      </c>
      <c r="G3757">
        <v>69</v>
      </c>
      <c r="H3757">
        <v>53.2</v>
      </c>
      <c r="I3757">
        <v>942.3</v>
      </c>
      <c r="M3757">
        <v>913</v>
      </c>
      <c r="N3757">
        <v>5.8900000000000001E-2</v>
      </c>
      <c r="O3757">
        <v>2.4830000000000001</v>
      </c>
      <c r="P3757">
        <v>0.32140000000000002</v>
      </c>
      <c r="Q3757">
        <v>15471.3</v>
      </c>
      <c r="R3757" t="s">
        <v>38</v>
      </c>
      <c r="S3757" t="s">
        <v>34</v>
      </c>
      <c r="T3757" t="s">
        <v>28</v>
      </c>
      <c r="Y3757" t="s">
        <v>70</v>
      </c>
    </row>
    <row r="3758" spans="1:25" x14ac:dyDescent="0.45">
      <c r="A3758" t="s">
        <v>335</v>
      </c>
      <c r="B3758" t="s">
        <v>344</v>
      </c>
      <c r="C3758">
        <v>2494</v>
      </c>
      <c r="D3758" t="s">
        <v>355</v>
      </c>
      <c r="E3758" t="s">
        <v>305</v>
      </c>
      <c r="F3758">
        <v>2022</v>
      </c>
      <c r="G3758">
        <v>91</v>
      </c>
      <c r="H3758">
        <v>72.599999999999994</v>
      </c>
      <c r="I3758">
        <v>1251.5</v>
      </c>
      <c r="M3758">
        <v>1194.2</v>
      </c>
      <c r="N3758">
        <v>6.0499999999999998E-2</v>
      </c>
      <c r="O3758">
        <v>3.2930000000000001</v>
      </c>
      <c r="P3758">
        <v>0.33329999999999999</v>
      </c>
      <c r="Q3758">
        <v>19740.3</v>
      </c>
      <c r="R3758" t="s">
        <v>38</v>
      </c>
      <c r="S3758" t="s">
        <v>34</v>
      </c>
      <c r="T3758" t="s">
        <v>28</v>
      </c>
      <c r="Y3758" t="s">
        <v>70</v>
      </c>
    </row>
    <row r="3759" spans="1:25" x14ac:dyDescent="0.45">
      <c r="A3759" t="s">
        <v>335</v>
      </c>
      <c r="B3759" t="s">
        <v>344</v>
      </c>
      <c r="C3759">
        <v>2494</v>
      </c>
      <c r="D3759" t="s">
        <v>355</v>
      </c>
      <c r="E3759" t="s">
        <v>305</v>
      </c>
      <c r="F3759">
        <v>2023</v>
      </c>
      <c r="G3759">
        <v>60</v>
      </c>
      <c r="H3759">
        <v>48.2</v>
      </c>
      <c r="I3759">
        <v>808</v>
      </c>
      <c r="M3759">
        <v>822.5</v>
      </c>
      <c r="N3759">
        <v>5.8999999999999997E-2</v>
      </c>
      <c r="O3759">
        <v>2.1339999999999999</v>
      </c>
      <c r="P3759">
        <v>0.30630000000000002</v>
      </c>
      <c r="Q3759">
        <v>13939.2</v>
      </c>
      <c r="R3759" t="s">
        <v>38</v>
      </c>
      <c r="S3759" t="s">
        <v>34</v>
      </c>
      <c r="T3759" t="s">
        <v>28</v>
      </c>
      <c r="Y3759" t="s">
        <v>70</v>
      </c>
    </row>
    <row r="3760" spans="1:25" x14ac:dyDescent="0.45">
      <c r="A3760" t="s">
        <v>335</v>
      </c>
      <c r="B3760" t="s">
        <v>344</v>
      </c>
      <c r="C3760">
        <v>2494</v>
      </c>
      <c r="D3760" t="s">
        <v>355</v>
      </c>
      <c r="E3760" t="s">
        <v>305</v>
      </c>
      <c r="F3760">
        <v>2024</v>
      </c>
      <c r="G3760">
        <v>48</v>
      </c>
      <c r="H3760">
        <v>39.200000000000003</v>
      </c>
      <c r="I3760">
        <v>656</v>
      </c>
      <c r="M3760">
        <v>665.5</v>
      </c>
      <c r="N3760">
        <v>5.8999999999999997E-2</v>
      </c>
      <c r="O3760">
        <v>1.7230000000000001</v>
      </c>
      <c r="P3760">
        <v>0.30509999999999998</v>
      </c>
      <c r="Q3760">
        <v>11295.2</v>
      </c>
      <c r="R3760" t="s">
        <v>38</v>
      </c>
      <c r="S3760" t="s">
        <v>34</v>
      </c>
      <c r="T3760" t="s">
        <v>28</v>
      </c>
      <c r="Y3760" t="s">
        <v>70</v>
      </c>
    </row>
    <row r="3761" spans="1:25" x14ac:dyDescent="0.45">
      <c r="A3761" t="s">
        <v>335</v>
      </c>
      <c r="B3761" t="s">
        <v>344</v>
      </c>
      <c r="C3761">
        <v>2494</v>
      </c>
      <c r="D3761" t="s">
        <v>356</v>
      </c>
      <c r="E3761" t="s">
        <v>305</v>
      </c>
      <c r="F3761">
        <v>2009</v>
      </c>
      <c r="G3761">
        <v>52</v>
      </c>
      <c r="H3761">
        <v>52</v>
      </c>
      <c r="I3761">
        <v>832</v>
      </c>
      <c r="O3761">
        <v>0.25700000000000001</v>
      </c>
      <c r="P3761">
        <v>0.32500000000000001</v>
      </c>
      <c r="Q3761">
        <v>1584.1</v>
      </c>
      <c r="R3761" t="s">
        <v>27</v>
      </c>
      <c r="S3761" t="s">
        <v>34</v>
      </c>
      <c r="T3761" t="s">
        <v>28</v>
      </c>
      <c r="Y3761" t="s">
        <v>29</v>
      </c>
    </row>
    <row r="3762" spans="1:25" x14ac:dyDescent="0.45">
      <c r="A3762" t="s">
        <v>335</v>
      </c>
      <c r="B3762" t="s">
        <v>344</v>
      </c>
      <c r="C3762">
        <v>2494</v>
      </c>
      <c r="D3762" t="s">
        <v>356</v>
      </c>
      <c r="E3762" t="s">
        <v>305</v>
      </c>
      <c r="F3762">
        <v>2010</v>
      </c>
      <c r="G3762">
        <v>135</v>
      </c>
      <c r="H3762">
        <v>135</v>
      </c>
      <c r="I3762">
        <v>2160</v>
      </c>
      <c r="O3762">
        <v>4.5910000000000002</v>
      </c>
      <c r="P3762">
        <v>0.32500000000000001</v>
      </c>
      <c r="Q3762">
        <v>28260.9</v>
      </c>
      <c r="R3762" t="s">
        <v>27</v>
      </c>
      <c r="S3762" t="s">
        <v>34</v>
      </c>
      <c r="T3762" t="s">
        <v>28</v>
      </c>
      <c r="Y3762" t="s">
        <v>29</v>
      </c>
    </row>
    <row r="3763" spans="1:25" x14ac:dyDescent="0.45">
      <c r="A3763" t="s">
        <v>335</v>
      </c>
      <c r="B3763" t="s">
        <v>344</v>
      </c>
      <c r="C3763">
        <v>2494</v>
      </c>
      <c r="D3763" t="s">
        <v>356</v>
      </c>
      <c r="E3763" t="s">
        <v>305</v>
      </c>
      <c r="F3763">
        <v>2011</v>
      </c>
      <c r="G3763">
        <v>120</v>
      </c>
      <c r="H3763">
        <v>120</v>
      </c>
      <c r="I3763">
        <v>1920</v>
      </c>
      <c r="O3763">
        <v>4.1689999999999996</v>
      </c>
      <c r="P3763">
        <v>0.3281</v>
      </c>
      <c r="Q3763">
        <v>25396.5</v>
      </c>
      <c r="R3763" t="s">
        <v>27</v>
      </c>
      <c r="S3763" t="s">
        <v>34</v>
      </c>
      <c r="T3763" t="s">
        <v>28</v>
      </c>
      <c r="Y3763" t="s">
        <v>29</v>
      </c>
    </row>
    <row r="3764" spans="1:25" x14ac:dyDescent="0.45">
      <c r="A3764" t="s">
        <v>335</v>
      </c>
      <c r="B3764" t="s">
        <v>344</v>
      </c>
      <c r="C3764">
        <v>2494</v>
      </c>
      <c r="D3764" t="s">
        <v>356</v>
      </c>
      <c r="E3764" t="s">
        <v>305</v>
      </c>
      <c r="F3764">
        <v>2012</v>
      </c>
      <c r="G3764">
        <v>140</v>
      </c>
      <c r="H3764">
        <v>140</v>
      </c>
      <c r="I3764">
        <v>2240</v>
      </c>
      <c r="O3764">
        <v>4.87</v>
      </c>
      <c r="P3764">
        <v>0.317</v>
      </c>
      <c r="Q3764">
        <v>30720.799999999999</v>
      </c>
      <c r="R3764" t="s">
        <v>37</v>
      </c>
      <c r="S3764" t="s">
        <v>34</v>
      </c>
      <c r="T3764" t="s">
        <v>28</v>
      </c>
      <c r="Y3764" t="s">
        <v>29</v>
      </c>
    </row>
    <row r="3765" spans="1:25" x14ac:dyDescent="0.45">
      <c r="A3765" t="s">
        <v>335</v>
      </c>
      <c r="B3765" t="s">
        <v>344</v>
      </c>
      <c r="C3765">
        <v>2494</v>
      </c>
      <c r="D3765" t="s">
        <v>356</v>
      </c>
      <c r="E3765" t="s">
        <v>305</v>
      </c>
      <c r="F3765">
        <v>2013</v>
      </c>
      <c r="G3765">
        <v>134</v>
      </c>
      <c r="H3765">
        <v>134</v>
      </c>
      <c r="I3765">
        <v>2144</v>
      </c>
      <c r="O3765">
        <v>5.3479999999999999</v>
      </c>
      <c r="P3765">
        <v>0.317</v>
      </c>
      <c r="Q3765">
        <v>33729.199999999997</v>
      </c>
      <c r="R3765" t="s">
        <v>38</v>
      </c>
      <c r="S3765" t="s">
        <v>34</v>
      </c>
      <c r="T3765" t="s">
        <v>28</v>
      </c>
      <c r="Y3765" t="s">
        <v>29</v>
      </c>
    </row>
    <row r="3766" spans="1:25" x14ac:dyDescent="0.45">
      <c r="A3766" t="s">
        <v>335</v>
      </c>
      <c r="B3766" t="s">
        <v>344</v>
      </c>
      <c r="C3766">
        <v>2494</v>
      </c>
      <c r="D3766" t="s">
        <v>356</v>
      </c>
      <c r="E3766" t="s">
        <v>305</v>
      </c>
      <c r="F3766">
        <v>2014</v>
      </c>
      <c r="G3766">
        <v>16</v>
      </c>
      <c r="H3766">
        <v>12.8</v>
      </c>
      <c r="I3766">
        <v>204.8</v>
      </c>
      <c r="O3766">
        <v>0.53600000000000003</v>
      </c>
      <c r="P3766">
        <v>0.31709999999999999</v>
      </c>
      <c r="Q3766">
        <v>3381.3</v>
      </c>
      <c r="R3766" t="s">
        <v>38</v>
      </c>
      <c r="S3766" t="s">
        <v>34</v>
      </c>
      <c r="T3766" t="s">
        <v>28</v>
      </c>
      <c r="Y3766" t="s">
        <v>29</v>
      </c>
    </row>
    <row r="3767" spans="1:25" x14ac:dyDescent="0.45">
      <c r="A3767" t="s">
        <v>335</v>
      </c>
      <c r="B3767" t="s">
        <v>344</v>
      </c>
      <c r="C3767">
        <v>2494</v>
      </c>
      <c r="D3767" t="s">
        <v>356</v>
      </c>
      <c r="E3767" t="s">
        <v>305</v>
      </c>
      <c r="F3767">
        <v>2015</v>
      </c>
      <c r="G3767">
        <v>72</v>
      </c>
      <c r="H3767">
        <v>53.8</v>
      </c>
      <c r="I3767">
        <v>860.8</v>
      </c>
      <c r="O3767">
        <v>2.085</v>
      </c>
      <c r="P3767">
        <v>0.317</v>
      </c>
      <c r="Q3767">
        <v>13149.7</v>
      </c>
      <c r="R3767" t="s">
        <v>38</v>
      </c>
      <c r="S3767" t="s">
        <v>34</v>
      </c>
      <c r="T3767" t="s">
        <v>28</v>
      </c>
      <c r="Y3767" t="s">
        <v>30</v>
      </c>
    </row>
    <row r="3768" spans="1:25" x14ac:dyDescent="0.45">
      <c r="A3768" t="s">
        <v>335</v>
      </c>
      <c r="B3768" t="s">
        <v>344</v>
      </c>
      <c r="C3768">
        <v>2494</v>
      </c>
      <c r="D3768" t="s">
        <v>356</v>
      </c>
      <c r="E3768" t="s">
        <v>305</v>
      </c>
      <c r="F3768">
        <v>2016</v>
      </c>
      <c r="G3768">
        <v>67</v>
      </c>
      <c r="H3768">
        <v>48.4</v>
      </c>
      <c r="I3768">
        <v>774.4</v>
      </c>
      <c r="O3768">
        <v>1.992</v>
      </c>
      <c r="P3768">
        <v>0.31719999999999998</v>
      </c>
      <c r="Q3768">
        <v>12561</v>
      </c>
      <c r="R3768" t="s">
        <v>38</v>
      </c>
      <c r="S3768" t="s">
        <v>34</v>
      </c>
      <c r="T3768" t="s">
        <v>28</v>
      </c>
      <c r="Y3768" t="s">
        <v>30</v>
      </c>
    </row>
    <row r="3769" spans="1:25" x14ac:dyDescent="0.45">
      <c r="A3769" t="s">
        <v>335</v>
      </c>
      <c r="B3769" t="s">
        <v>344</v>
      </c>
      <c r="C3769">
        <v>2494</v>
      </c>
      <c r="D3769" t="s">
        <v>356</v>
      </c>
      <c r="E3769" t="s">
        <v>305</v>
      </c>
      <c r="F3769">
        <v>2017</v>
      </c>
      <c r="G3769">
        <v>13</v>
      </c>
      <c r="H3769">
        <v>7.9</v>
      </c>
      <c r="I3769">
        <v>126.4</v>
      </c>
      <c r="O3769">
        <v>0.38600000000000001</v>
      </c>
      <c r="P3769">
        <v>0.40560000000000002</v>
      </c>
      <c r="Q3769">
        <v>1907.7</v>
      </c>
      <c r="R3769" t="s">
        <v>38</v>
      </c>
      <c r="S3769" t="s">
        <v>34</v>
      </c>
      <c r="T3769" t="s">
        <v>28</v>
      </c>
      <c r="Y3769" t="s">
        <v>30</v>
      </c>
    </row>
    <row r="3770" spans="1:25" x14ac:dyDescent="0.45">
      <c r="A3770" t="s">
        <v>335</v>
      </c>
      <c r="B3770" t="s">
        <v>344</v>
      </c>
      <c r="C3770">
        <v>2494</v>
      </c>
      <c r="D3770" t="s">
        <v>356</v>
      </c>
      <c r="E3770" t="s">
        <v>305</v>
      </c>
      <c r="F3770">
        <v>2018</v>
      </c>
      <c r="G3770">
        <v>65</v>
      </c>
      <c r="H3770">
        <v>53.7</v>
      </c>
      <c r="I3770">
        <v>859.2</v>
      </c>
      <c r="O3770">
        <v>2.2989999999999999</v>
      </c>
      <c r="P3770">
        <v>0.32100000000000001</v>
      </c>
      <c r="Q3770">
        <v>14324</v>
      </c>
      <c r="R3770" t="s">
        <v>38</v>
      </c>
      <c r="S3770" t="s">
        <v>34</v>
      </c>
      <c r="T3770" t="s">
        <v>28</v>
      </c>
      <c r="Y3770" t="s">
        <v>30</v>
      </c>
    </row>
    <row r="3771" spans="1:25" x14ac:dyDescent="0.45">
      <c r="A3771" t="s">
        <v>335</v>
      </c>
      <c r="B3771" t="s">
        <v>344</v>
      </c>
      <c r="C3771">
        <v>2494</v>
      </c>
      <c r="D3771" t="s">
        <v>356</v>
      </c>
      <c r="E3771" t="s">
        <v>305</v>
      </c>
      <c r="F3771">
        <v>2019</v>
      </c>
      <c r="G3771">
        <v>35</v>
      </c>
      <c r="H3771">
        <v>26.9</v>
      </c>
      <c r="I3771">
        <v>430.4</v>
      </c>
      <c r="O3771">
        <v>1.0740000000000001</v>
      </c>
      <c r="P3771">
        <v>0.32100000000000001</v>
      </c>
      <c r="Q3771">
        <v>6688.7</v>
      </c>
      <c r="R3771" t="s">
        <v>38</v>
      </c>
      <c r="S3771" t="s">
        <v>34</v>
      </c>
      <c r="T3771" t="s">
        <v>28</v>
      </c>
      <c r="Y3771" t="s">
        <v>30</v>
      </c>
    </row>
    <row r="3772" spans="1:25" x14ac:dyDescent="0.45">
      <c r="A3772" t="s">
        <v>335</v>
      </c>
      <c r="B3772" t="s">
        <v>344</v>
      </c>
      <c r="C3772">
        <v>2494</v>
      </c>
      <c r="D3772" t="s">
        <v>356</v>
      </c>
      <c r="E3772" t="s">
        <v>305</v>
      </c>
      <c r="F3772">
        <v>2020</v>
      </c>
      <c r="G3772">
        <v>71</v>
      </c>
      <c r="H3772">
        <v>51</v>
      </c>
      <c r="I3772">
        <v>816</v>
      </c>
      <c r="O3772">
        <v>2.1659999999999999</v>
      </c>
      <c r="P3772">
        <v>0.32100000000000001</v>
      </c>
      <c r="Q3772">
        <v>13490.3</v>
      </c>
      <c r="R3772" t="s">
        <v>38</v>
      </c>
      <c r="S3772" t="s">
        <v>34</v>
      </c>
      <c r="T3772" t="s">
        <v>28</v>
      </c>
      <c r="Y3772" t="s">
        <v>30</v>
      </c>
    </row>
    <row r="3773" spans="1:25" x14ac:dyDescent="0.45">
      <c r="A3773" t="s">
        <v>335</v>
      </c>
      <c r="B3773" t="s">
        <v>344</v>
      </c>
      <c r="C3773">
        <v>2494</v>
      </c>
      <c r="D3773" t="s">
        <v>356</v>
      </c>
      <c r="E3773" t="s">
        <v>305</v>
      </c>
      <c r="F3773">
        <v>2021</v>
      </c>
      <c r="G3773">
        <v>159</v>
      </c>
      <c r="H3773">
        <v>122.9</v>
      </c>
      <c r="I3773">
        <v>1870.2</v>
      </c>
      <c r="M3773">
        <v>1863.3</v>
      </c>
      <c r="N3773">
        <v>5.8900000000000001E-2</v>
      </c>
      <c r="O3773">
        <v>5.0730000000000004</v>
      </c>
      <c r="P3773">
        <v>0.32090000000000002</v>
      </c>
      <c r="Q3773">
        <v>31604.3</v>
      </c>
      <c r="R3773" t="s">
        <v>38</v>
      </c>
      <c r="S3773" t="s">
        <v>34</v>
      </c>
      <c r="T3773" t="s">
        <v>28</v>
      </c>
      <c r="Y3773" t="s">
        <v>70</v>
      </c>
    </row>
    <row r="3774" spans="1:25" x14ac:dyDescent="0.45">
      <c r="A3774" t="s">
        <v>335</v>
      </c>
      <c r="B3774" t="s">
        <v>344</v>
      </c>
      <c r="C3774">
        <v>2494</v>
      </c>
      <c r="D3774" t="s">
        <v>356</v>
      </c>
      <c r="E3774" t="s">
        <v>305</v>
      </c>
      <c r="F3774">
        <v>2022</v>
      </c>
      <c r="G3774">
        <v>88</v>
      </c>
      <c r="H3774">
        <v>65.400000000000006</v>
      </c>
      <c r="I3774">
        <v>1097.0999999999999</v>
      </c>
      <c r="M3774">
        <v>1020.1</v>
      </c>
      <c r="N3774">
        <v>5.8999999999999997E-2</v>
      </c>
      <c r="O3774">
        <v>2.7759999999999998</v>
      </c>
      <c r="P3774">
        <v>0.32100000000000001</v>
      </c>
      <c r="Q3774">
        <v>17300.099999999999</v>
      </c>
      <c r="R3774" t="s">
        <v>38</v>
      </c>
      <c r="S3774" t="s">
        <v>34</v>
      </c>
      <c r="T3774" t="s">
        <v>28</v>
      </c>
      <c r="Y3774" t="s">
        <v>70</v>
      </c>
    </row>
    <row r="3775" spans="1:25" x14ac:dyDescent="0.45">
      <c r="A3775" t="s">
        <v>335</v>
      </c>
      <c r="B3775" t="s">
        <v>344</v>
      </c>
      <c r="C3775">
        <v>2494</v>
      </c>
      <c r="D3775" t="s">
        <v>356</v>
      </c>
      <c r="E3775" t="s">
        <v>305</v>
      </c>
      <c r="F3775">
        <v>2023</v>
      </c>
      <c r="G3775">
        <v>58</v>
      </c>
      <c r="H3775">
        <v>44.3</v>
      </c>
      <c r="I3775">
        <v>622</v>
      </c>
      <c r="M3775">
        <v>633.20000000000005</v>
      </c>
      <c r="N3775">
        <v>5.8999999999999997E-2</v>
      </c>
      <c r="O3775">
        <v>1.645</v>
      </c>
      <c r="P3775">
        <v>0.30620000000000003</v>
      </c>
      <c r="Q3775">
        <v>10729.3</v>
      </c>
      <c r="R3775" t="s">
        <v>38</v>
      </c>
      <c r="S3775" t="s">
        <v>34</v>
      </c>
      <c r="T3775" t="s">
        <v>28</v>
      </c>
      <c r="Y3775" t="s">
        <v>70</v>
      </c>
    </row>
    <row r="3776" spans="1:25" x14ac:dyDescent="0.45">
      <c r="A3776" t="s">
        <v>335</v>
      </c>
      <c r="B3776" t="s">
        <v>344</v>
      </c>
      <c r="C3776">
        <v>2494</v>
      </c>
      <c r="D3776" t="s">
        <v>356</v>
      </c>
      <c r="E3776" t="s">
        <v>305</v>
      </c>
      <c r="F3776">
        <v>2024</v>
      </c>
      <c r="G3776">
        <v>34</v>
      </c>
      <c r="H3776">
        <v>28.8</v>
      </c>
      <c r="I3776">
        <v>448.7</v>
      </c>
      <c r="M3776">
        <v>457.2</v>
      </c>
      <c r="N3776">
        <v>5.8999999999999997E-2</v>
      </c>
      <c r="O3776">
        <v>1.1819999999999999</v>
      </c>
      <c r="P3776">
        <v>0.30499999999999999</v>
      </c>
      <c r="Q3776">
        <v>7748.4</v>
      </c>
      <c r="R3776" t="s">
        <v>38</v>
      </c>
      <c r="S3776" t="s">
        <v>34</v>
      </c>
      <c r="T3776" t="s">
        <v>28</v>
      </c>
      <c r="Y3776" t="s">
        <v>70</v>
      </c>
    </row>
    <row r="3777" spans="1:25" x14ac:dyDescent="0.45">
      <c r="A3777" t="s">
        <v>335</v>
      </c>
      <c r="B3777" t="s">
        <v>344</v>
      </c>
      <c r="C3777">
        <v>2494</v>
      </c>
      <c r="D3777" t="s">
        <v>357</v>
      </c>
      <c r="E3777" t="s">
        <v>305</v>
      </c>
      <c r="F3777">
        <v>2009</v>
      </c>
      <c r="G3777">
        <v>43</v>
      </c>
      <c r="H3777">
        <v>43</v>
      </c>
      <c r="I3777">
        <v>688</v>
      </c>
      <c r="O3777">
        <v>0.25700000000000001</v>
      </c>
      <c r="P3777">
        <v>0.32500000000000001</v>
      </c>
      <c r="Q3777">
        <v>1584.1</v>
      </c>
      <c r="R3777" t="s">
        <v>27</v>
      </c>
      <c r="S3777" t="s">
        <v>34</v>
      </c>
      <c r="T3777" t="s">
        <v>28</v>
      </c>
      <c r="Y3777" t="s">
        <v>29</v>
      </c>
    </row>
    <row r="3778" spans="1:25" x14ac:dyDescent="0.45">
      <c r="A3778" t="s">
        <v>335</v>
      </c>
      <c r="B3778" t="s">
        <v>344</v>
      </c>
      <c r="C3778">
        <v>2494</v>
      </c>
      <c r="D3778" t="s">
        <v>357</v>
      </c>
      <c r="E3778" t="s">
        <v>305</v>
      </c>
      <c r="F3778">
        <v>2010</v>
      </c>
      <c r="G3778">
        <v>139</v>
      </c>
      <c r="H3778">
        <v>139</v>
      </c>
      <c r="I3778">
        <v>2224</v>
      </c>
      <c r="O3778">
        <v>4.7249999999999996</v>
      </c>
      <c r="P3778">
        <v>0.32500000000000001</v>
      </c>
      <c r="Q3778">
        <v>29084.9</v>
      </c>
      <c r="R3778" t="s">
        <v>27</v>
      </c>
      <c r="S3778" t="s">
        <v>34</v>
      </c>
      <c r="T3778" t="s">
        <v>28</v>
      </c>
      <c r="Y3778" t="s">
        <v>29</v>
      </c>
    </row>
    <row r="3779" spans="1:25" x14ac:dyDescent="0.45">
      <c r="A3779" t="s">
        <v>335</v>
      </c>
      <c r="B3779" t="s">
        <v>344</v>
      </c>
      <c r="C3779">
        <v>2494</v>
      </c>
      <c r="D3779" t="s">
        <v>357</v>
      </c>
      <c r="E3779" t="s">
        <v>305</v>
      </c>
      <c r="F3779">
        <v>2011</v>
      </c>
      <c r="G3779">
        <v>109</v>
      </c>
      <c r="H3779">
        <v>109</v>
      </c>
      <c r="I3779">
        <v>1744</v>
      </c>
      <c r="O3779">
        <v>3.8519999999999999</v>
      </c>
      <c r="P3779">
        <v>0.3352</v>
      </c>
      <c r="Q3779">
        <v>22963.3</v>
      </c>
      <c r="R3779" t="s">
        <v>27</v>
      </c>
      <c r="S3779" t="s">
        <v>34</v>
      </c>
      <c r="T3779" t="s">
        <v>28</v>
      </c>
      <c r="Y3779" t="s">
        <v>29</v>
      </c>
    </row>
    <row r="3780" spans="1:25" x14ac:dyDescent="0.45">
      <c r="A3780" t="s">
        <v>335</v>
      </c>
      <c r="B3780" t="s">
        <v>344</v>
      </c>
      <c r="C3780">
        <v>2494</v>
      </c>
      <c r="D3780" t="s">
        <v>357</v>
      </c>
      <c r="E3780" t="s">
        <v>305</v>
      </c>
      <c r="F3780">
        <v>2012</v>
      </c>
      <c r="G3780">
        <v>128</v>
      </c>
      <c r="H3780">
        <v>128</v>
      </c>
      <c r="I3780">
        <v>2048</v>
      </c>
      <c r="O3780">
        <v>4.4429999999999996</v>
      </c>
      <c r="P3780">
        <v>0.317</v>
      </c>
      <c r="Q3780">
        <v>28022.400000000001</v>
      </c>
      <c r="R3780" t="s">
        <v>37</v>
      </c>
      <c r="S3780" t="s">
        <v>34</v>
      </c>
      <c r="T3780" t="s">
        <v>28</v>
      </c>
      <c r="Y3780" t="s">
        <v>29</v>
      </c>
    </row>
    <row r="3781" spans="1:25" x14ac:dyDescent="0.45">
      <c r="A3781" t="s">
        <v>335</v>
      </c>
      <c r="B3781" t="s">
        <v>344</v>
      </c>
      <c r="C3781">
        <v>2494</v>
      </c>
      <c r="D3781" t="s">
        <v>357</v>
      </c>
      <c r="E3781" t="s">
        <v>305</v>
      </c>
      <c r="F3781">
        <v>2013</v>
      </c>
      <c r="G3781">
        <v>127</v>
      </c>
      <c r="H3781">
        <v>127</v>
      </c>
      <c r="I3781">
        <v>2032</v>
      </c>
      <c r="O3781">
        <v>5.0709999999999997</v>
      </c>
      <c r="P3781">
        <v>0.317</v>
      </c>
      <c r="Q3781">
        <v>31987</v>
      </c>
      <c r="R3781" t="s">
        <v>38</v>
      </c>
      <c r="S3781" t="s">
        <v>34</v>
      </c>
      <c r="T3781" t="s">
        <v>28</v>
      </c>
      <c r="Y3781" t="s">
        <v>29</v>
      </c>
    </row>
    <row r="3782" spans="1:25" x14ac:dyDescent="0.45">
      <c r="A3782" t="s">
        <v>335</v>
      </c>
      <c r="B3782" t="s">
        <v>344</v>
      </c>
      <c r="C3782">
        <v>2494</v>
      </c>
      <c r="D3782" t="s">
        <v>357</v>
      </c>
      <c r="E3782" t="s">
        <v>305</v>
      </c>
      <c r="F3782">
        <v>2014</v>
      </c>
      <c r="G3782">
        <v>18</v>
      </c>
      <c r="H3782">
        <v>14.6</v>
      </c>
      <c r="I3782">
        <v>233.6</v>
      </c>
      <c r="O3782">
        <v>0.61399999999999999</v>
      </c>
      <c r="P3782">
        <v>0.317</v>
      </c>
      <c r="Q3782">
        <v>3871.7</v>
      </c>
      <c r="R3782" t="s">
        <v>38</v>
      </c>
      <c r="S3782" t="s">
        <v>34</v>
      </c>
      <c r="T3782" t="s">
        <v>28</v>
      </c>
      <c r="Y3782" t="s">
        <v>29</v>
      </c>
    </row>
    <row r="3783" spans="1:25" x14ac:dyDescent="0.45">
      <c r="A3783" t="s">
        <v>335</v>
      </c>
      <c r="B3783" t="s">
        <v>344</v>
      </c>
      <c r="C3783">
        <v>2494</v>
      </c>
      <c r="D3783" t="s">
        <v>357</v>
      </c>
      <c r="E3783" t="s">
        <v>305</v>
      </c>
      <c r="F3783">
        <v>2015</v>
      </c>
      <c r="G3783">
        <v>68</v>
      </c>
      <c r="H3783">
        <v>51.3</v>
      </c>
      <c r="I3783">
        <v>820.8</v>
      </c>
      <c r="O3783">
        <v>1.9870000000000001</v>
      </c>
      <c r="P3783">
        <v>0.317</v>
      </c>
      <c r="Q3783">
        <v>12532.3</v>
      </c>
      <c r="R3783" t="s">
        <v>38</v>
      </c>
      <c r="S3783" t="s">
        <v>34</v>
      </c>
      <c r="T3783" t="s">
        <v>28</v>
      </c>
      <c r="Y3783" t="s">
        <v>30</v>
      </c>
    </row>
    <row r="3784" spans="1:25" x14ac:dyDescent="0.45">
      <c r="A3784" t="s">
        <v>335</v>
      </c>
      <c r="B3784" t="s">
        <v>344</v>
      </c>
      <c r="C3784">
        <v>2494</v>
      </c>
      <c r="D3784" t="s">
        <v>357</v>
      </c>
      <c r="E3784" t="s">
        <v>305</v>
      </c>
      <c r="F3784">
        <v>2016</v>
      </c>
      <c r="G3784">
        <v>98</v>
      </c>
      <c r="H3784">
        <v>74.569999999999993</v>
      </c>
      <c r="I3784">
        <v>1193.1199999999999</v>
      </c>
      <c r="O3784">
        <v>3.0670000000000002</v>
      </c>
      <c r="P3784">
        <v>0.31719999999999998</v>
      </c>
      <c r="Q3784">
        <v>19341.900000000001</v>
      </c>
      <c r="R3784" t="s">
        <v>38</v>
      </c>
      <c r="S3784" t="s">
        <v>34</v>
      </c>
      <c r="T3784" t="s">
        <v>28</v>
      </c>
      <c r="Y3784" t="s">
        <v>30</v>
      </c>
    </row>
    <row r="3785" spans="1:25" x14ac:dyDescent="0.45">
      <c r="A3785" t="s">
        <v>335</v>
      </c>
      <c r="B3785" t="s">
        <v>344</v>
      </c>
      <c r="C3785">
        <v>2494</v>
      </c>
      <c r="D3785" t="s">
        <v>357</v>
      </c>
      <c r="E3785" t="s">
        <v>305</v>
      </c>
      <c r="F3785">
        <v>2017</v>
      </c>
      <c r="G3785">
        <v>20</v>
      </c>
      <c r="H3785">
        <v>12</v>
      </c>
      <c r="I3785">
        <v>192</v>
      </c>
      <c r="O3785">
        <v>0.76700000000000002</v>
      </c>
      <c r="P3785">
        <v>0.54690000000000005</v>
      </c>
      <c r="Q3785">
        <v>2833.2</v>
      </c>
      <c r="R3785" t="s">
        <v>38</v>
      </c>
      <c r="S3785" t="s">
        <v>34</v>
      </c>
      <c r="T3785" t="s">
        <v>28</v>
      </c>
      <c r="Y3785" t="s">
        <v>30</v>
      </c>
    </row>
    <row r="3786" spans="1:25" x14ac:dyDescent="0.45">
      <c r="A3786" t="s">
        <v>335</v>
      </c>
      <c r="B3786" t="s">
        <v>344</v>
      </c>
      <c r="C3786">
        <v>2494</v>
      </c>
      <c r="D3786" t="s">
        <v>357</v>
      </c>
      <c r="E3786" t="s">
        <v>305</v>
      </c>
      <c r="F3786">
        <v>2018</v>
      </c>
      <c r="G3786">
        <v>51</v>
      </c>
      <c r="H3786">
        <v>42.1</v>
      </c>
      <c r="I3786">
        <v>673.6</v>
      </c>
      <c r="O3786">
        <v>1.802</v>
      </c>
      <c r="P3786">
        <v>0.3211</v>
      </c>
      <c r="Q3786">
        <v>11226.5</v>
      </c>
      <c r="R3786" t="s">
        <v>38</v>
      </c>
      <c r="S3786" t="s">
        <v>34</v>
      </c>
      <c r="T3786" t="s">
        <v>28</v>
      </c>
      <c r="Y3786" t="s">
        <v>30</v>
      </c>
    </row>
    <row r="3787" spans="1:25" x14ac:dyDescent="0.45">
      <c r="A3787" t="s">
        <v>335</v>
      </c>
      <c r="B3787" t="s">
        <v>344</v>
      </c>
      <c r="C3787">
        <v>2494</v>
      </c>
      <c r="D3787" t="s">
        <v>357</v>
      </c>
      <c r="E3787" t="s">
        <v>305</v>
      </c>
      <c r="F3787">
        <v>2019</v>
      </c>
      <c r="G3787">
        <v>20</v>
      </c>
      <c r="H3787">
        <v>13.6</v>
      </c>
      <c r="I3787">
        <v>217.6</v>
      </c>
      <c r="O3787">
        <v>0.53200000000000003</v>
      </c>
      <c r="P3787">
        <v>0.32100000000000001</v>
      </c>
      <c r="Q3787">
        <v>3314.6</v>
      </c>
      <c r="R3787" t="s">
        <v>38</v>
      </c>
      <c r="S3787" t="s">
        <v>34</v>
      </c>
      <c r="T3787" t="s">
        <v>28</v>
      </c>
      <c r="Y3787" t="s">
        <v>30</v>
      </c>
    </row>
    <row r="3788" spans="1:25" x14ac:dyDescent="0.45">
      <c r="A3788" t="s">
        <v>335</v>
      </c>
      <c r="B3788" t="s">
        <v>344</v>
      </c>
      <c r="C3788">
        <v>2494</v>
      </c>
      <c r="D3788" t="s">
        <v>357</v>
      </c>
      <c r="E3788" t="s">
        <v>305</v>
      </c>
      <c r="F3788">
        <v>2020</v>
      </c>
      <c r="G3788">
        <v>95</v>
      </c>
      <c r="H3788">
        <v>67.7</v>
      </c>
      <c r="I3788">
        <v>1083.2</v>
      </c>
      <c r="O3788">
        <v>2.8719999999999999</v>
      </c>
      <c r="P3788">
        <v>0.32100000000000001</v>
      </c>
      <c r="Q3788">
        <v>17889</v>
      </c>
      <c r="R3788" t="s">
        <v>38</v>
      </c>
      <c r="S3788" t="s">
        <v>34</v>
      </c>
      <c r="T3788" t="s">
        <v>28</v>
      </c>
      <c r="Y3788" t="s">
        <v>30</v>
      </c>
    </row>
    <row r="3789" spans="1:25" x14ac:dyDescent="0.45">
      <c r="A3789" t="s">
        <v>335</v>
      </c>
      <c r="B3789" t="s">
        <v>344</v>
      </c>
      <c r="C3789">
        <v>2494</v>
      </c>
      <c r="D3789" t="s">
        <v>357</v>
      </c>
      <c r="E3789" t="s">
        <v>305</v>
      </c>
      <c r="F3789">
        <v>2021</v>
      </c>
      <c r="G3789">
        <v>80</v>
      </c>
      <c r="H3789">
        <v>63</v>
      </c>
      <c r="I3789">
        <v>972.2</v>
      </c>
      <c r="M3789">
        <v>953.5</v>
      </c>
      <c r="N3789">
        <v>5.8900000000000001E-2</v>
      </c>
      <c r="O3789">
        <v>2.5960000000000001</v>
      </c>
      <c r="P3789">
        <v>0.32100000000000001</v>
      </c>
      <c r="Q3789">
        <v>16168.4</v>
      </c>
      <c r="R3789" t="s">
        <v>38</v>
      </c>
      <c r="S3789" t="s">
        <v>34</v>
      </c>
      <c r="T3789" t="s">
        <v>28</v>
      </c>
      <c r="Y3789" t="s">
        <v>70</v>
      </c>
    </row>
    <row r="3790" spans="1:25" x14ac:dyDescent="0.45">
      <c r="A3790" t="s">
        <v>335</v>
      </c>
      <c r="B3790" t="s">
        <v>344</v>
      </c>
      <c r="C3790">
        <v>2494</v>
      </c>
      <c r="D3790" t="s">
        <v>357</v>
      </c>
      <c r="E3790" t="s">
        <v>305</v>
      </c>
      <c r="F3790">
        <v>2022</v>
      </c>
      <c r="G3790">
        <v>94</v>
      </c>
      <c r="H3790">
        <v>72.5</v>
      </c>
      <c r="I3790">
        <v>1174.3</v>
      </c>
      <c r="M3790">
        <v>1083.3</v>
      </c>
      <c r="N3790">
        <v>5.8999999999999997E-2</v>
      </c>
      <c r="O3790">
        <v>2.9470000000000001</v>
      </c>
      <c r="P3790">
        <v>0.32100000000000001</v>
      </c>
      <c r="Q3790">
        <v>18366</v>
      </c>
      <c r="R3790" t="s">
        <v>38</v>
      </c>
      <c r="S3790" t="s">
        <v>34</v>
      </c>
      <c r="T3790" t="s">
        <v>28</v>
      </c>
      <c r="Y3790" t="s">
        <v>70</v>
      </c>
    </row>
    <row r="3791" spans="1:25" x14ac:dyDescent="0.45">
      <c r="A3791" t="s">
        <v>335</v>
      </c>
      <c r="B3791" t="s">
        <v>344</v>
      </c>
      <c r="C3791">
        <v>2494</v>
      </c>
      <c r="D3791" t="s">
        <v>357</v>
      </c>
      <c r="E3791" t="s">
        <v>305</v>
      </c>
      <c r="F3791">
        <v>2023</v>
      </c>
      <c r="G3791">
        <v>78</v>
      </c>
      <c r="H3791">
        <v>60.8</v>
      </c>
      <c r="I3791">
        <v>952.2</v>
      </c>
      <c r="M3791">
        <v>969.9</v>
      </c>
      <c r="N3791">
        <v>5.8999999999999997E-2</v>
      </c>
      <c r="O3791">
        <v>2.536</v>
      </c>
      <c r="P3791">
        <v>0.30859999999999999</v>
      </c>
      <c r="Q3791">
        <v>16424.400000000001</v>
      </c>
      <c r="R3791" t="s">
        <v>38</v>
      </c>
      <c r="S3791" t="s">
        <v>34</v>
      </c>
      <c r="T3791" t="s">
        <v>28</v>
      </c>
      <c r="Y3791" t="s">
        <v>70</v>
      </c>
    </row>
    <row r="3792" spans="1:25" x14ac:dyDescent="0.45">
      <c r="A3792" t="s">
        <v>335</v>
      </c>
      <c r="B3792" t="s">
        <v>344</v>
      </c>
      <c r="C3792">
        <v>2494</v>
      </c>
      <c r="D3792" t="s">
        <v>357</v>
      </c>
      <c r="E3792" t="s">
        <v>305</v>
      </c>
      <c r="F3792">
        <v>2024</v>
      </c>
      <c r="G3792">
        <v>36</v>
      </c>
      <c r="H3792">
        <v>29.3</v>
      </c>
      <c r="I3792">
        <v>458.3</v>
      </c>
      <c r="M3792">
        <v>465.5</v>
      </c>
      <c r="N3792">
        <v>5.8900000000000001E-2</v>
      </c>
      <c r="O3792">
        <v>1.204</v>
      </c>
      <c r="P3792">
        <v>0.30509999999999998</v>
      </c>
      <c r="Q3792">
        <v>7892.2</v>
      </c>
      <c r="R3792" t="s">
        <v>38</v>
      </c>
      <c r="S3792" t="s">
        <v>34</v>
      </c>
      <c r="T3792" t="s">
        <v>28</v>
      </c>
      <c r="Y3792" t="s">
        <v>70</v>
      </c>
    </row>
    <row r="3793" spans="1:25" x14ac:dyDescent="0.45">
      <c r="A3793" t="s">
        <v>335</v>
      </c>
      <c r="B3793" t="s">
        <v>344</v>
      </c>
      <c r="C3793">
        <v>2494</v>
      </c>
      <c r="D3793" t="s">
        <v>358</v>
      </c>
      <c r="E3793" t="s">
        <v>305</v>
      </c>
      <c r="F3793">
        <v>2009</v>
      </c>
      <c r="G3793">
        <v>42</v>
      </c>
      <c r="H3793">
        <v>42</v>
      </c>
      <c r="I3793">
        <v>672</v>
      </c>
      <c r="O3793">
        <v>0.25700000000000001</v>
      </c>
      <c r="P3793">
        <v>0.32500000000000001</v>
      </c>
      <c r="Q3793">
        <v>1584.1</v>
      </c>
      <c r="R3793" t="s">
        <v>27</v>
      </c>
      <c r="S3793" t="s">
        <v>34</v>
      </c>
      <c r="T3793" t="s">
        <v>28</v>
      </c>
      <c r="Y3793" t="s">
        <v>29</v>
      </c>
    </row>
    <row r="3794" spans="1:25" x14ac:dyDescent="0.45">
      <c r="A3794" t="s">
        <v>335</v>
      </c>
      <c r="B3794" t="s">
        <v>344</v>
      </c>
      <c r="C3794">
        <v>2494</v>
      </c>
      <c r="D3794" t="s">
        <v>358</v>
      </c>
      <c r="E3794" t="s">
        <v>305</v>
      </c>
      <c r="F3794">
        <v>2010</v>
      </c>
      <c r="G3794">
        <v>188</v>
      </c>
      <c r="H3794">
        <v>188</v>
      </c>
      <c r="I3794">
        <v>3008</v>
      </c>
      <c r="O3794">
        <v>6.3860000000000001</v>
      </c>
      <c r="P3794">
        <v>0.32500000000000001</v>
      </c>
      <c r="Q3794">
        <v>39311.199999999997</v>
      </c>
      <c r="R3794" t="s">
        <v>27</v>
      </c>
      <c r="S3794" t="s">
        <v>34</v>
      </c>
      <c r="T3794" t="s">
        <v>28</v>
      </c>
      <c r="Y3794" t="s">
        <v>29</v>
      </c>
    </row>
    <row r="3795" spans="1:25" x14ac:dyDescent="0.45">
      <c r="A3795" t="s">
        <v>335</v>
      </c>
      <c r="B3795" t="s">
        <v>344</v>
      </c>
      <c r="C3795">
        <v>2494</v>
      </c>
      <c r="D3795" t="s">
        <v>358</v>
      </c>
      <c r="E3795" t="s">
        <v>305</v>
      </c>
      <c r="F3795">
        <v>2011</v>
      </c>
      <c r="G3795">
        <v>124</v>
      </c>
      <c r="H3795">
        <v>124</v>
      </c>
      <c r="I3795">
        <v>1984</v>
      </c>
      <c r="O3795">
        <v>4.6070000000000002</v>
      </c>
      <c r="P3795">
        <v>0.3518</v>
      </c>
      <c r="Q3795">
        <v>26152.3</v>
      </c>
      <c r="R3795" t="s">
        <v>27</v>
      </c>
      <c r="S3795" t="s">
        <v>34</v>
      </c>
      <c r="T3795" t="s">
        <v>28</v>
      </c>
      <c r="Y3795" t="s">
        <v>29</v>
      </c>
    </row>
    <row r="3796" spans="1:25" x14ac:dyDescent="0.45">
      <c r="A3796" t="s">
        <v>335</v>
      </c>
      <c r="B3796" t="s">
        <v>344</v>
      </c>
      <c r="C3796">
        <v>2494</v>
      </c>
      <c r="D3796" t="s">
        <v>358</v>
      </c>
      <c r="E3796" t="s">
        <v>305</v>
      </c>
      <c r="F3796">
        <v>2012</v>
      </c>
      <c r="G3796">
        <v>158</v>
      </c>
      <c r="H3796">
        <v>158</v>
      </c>
      <c r="I3796">
        <v>2528</v>
      </c>
      <c r="O3796">
        <v>5.4749999999999996</v>
      </c>
      <c r="P3796">
        <v>0.317</v>
      </c>
      <c r="Q3796">
        <v>34532.800000000003</v>
      </c>
      <c r="R3796" t="s">
        <v>37</v>
      </c>
      <c r="S3796" t="s">
        <v>34</v>
      </c>
      <c r="T3796" t="s">
        <v>28</v>
      </c>
      <c r="Y3796" t="s">
        <v>29</v>
      </c>
    </row>
    <row r="3797" spans="1:25" x14ac:dyDescent="0.45">
      <c r="A3797" t="s">
        <v>335</v>
      </c>
      <c r="B3797" t="s">
        <v>344</v>
      </c>
      <c r="C3797">
        <v>2494</v>
      </c>
      <c r="D3797" t="s">
        <v>358</v>
      </c>
      <c r="E3797" t="s">
        <v>305</v>
      </c>
      <c r="F3797">
        <v>2013</v>
      </c>
      <c r="G3797">
        <v>136</v>
      </c>
      <c r="H3797">
        <v>136</v>
      </c>
      <c r="I3797">
        <v>2176</v>
      </c>
      <c r="O3797">
        <v>5.4219999999999997</v>
      </c>
      <c r="P3797">
        <v>0.317</v>
      </c>
      <c r="Q3797">
        <v>34197.4</v>
      </c>
      <c r="R3797" t="s">
        <v>38</v>
      </c>
      <c r="S3797" t="s">
        <v>34</v>
      </c>
      <c r="T3797" t="s">
        <v>28</v>
      </c>
      <c r="Y3797" t="s">
        <v>29</v>
      </c>
    </row>
    <row r="3798" spans="1:25" x14ac:dyDescent="0.45">
      <c r="A3798" t="s">
        <v>335</v>
      </c>
      <c r="B3798" t="s">
        <v>344</v>
      </c>
      <c r="C3798">
        <v>2494</v>
      </c>
      <c r="D3798" t="s">
        <v>358</v>
      </c>
      <c r="E3798" t="s">
        <v>305</v>
      </c>
      <c r="F3798">
        <v>2014</v>
      </c>
      <c r="G3798">
        <v>27</v>
      </c>
      <c r="H3798">
        <v>20.2</v>
      </c>
      <c r="I3798">
        <v>323.2</v>
      </c>
      <c r="O3798">
        <v>0.85299999999999998</v>
      </c>
      <c r="P3798">
        <v>0.31709999999999999</v>
      </c>
      <c r="Q3798">
        <v>5380</v>
      </c>
      <c r="R3798" t="s">
        <v>38</v>
      </c>
      <c r="S3798" t="s">
        <v>34</v>
      </c>
      <c r="T3798" t="s">
        <v>28</v>
      </c>
      <c r="Y3798" t="s">
        <v>29</v>
      </c>
    </row>
    <row r="3799" spans="1:25" x14ac:dyDescent="0.45">
      <c r="A3799" t="s">
        <v>335</v>
      </c>
      <c r="B3799" t="s">
        <v>344</v>
      </c>
      <c r="C3799">
        <v>2494</v>
      </c>
      <c r="D3799" t="s">
        <v>358</v>
      </c>
      <c r="E3799" t="s">
        <v>305</v>
      </c>
      <c r="F3799">
        <v>2015</v>
      </c>
      <c r="G3799">
        <v>89</v>
      </c>
      <c r="H3799">
        <v>69.3</v>
      </c>
      <c r="I3799">
        <v>1108.8</v>
      </c>
      <c r="O3799">
        <v>2.6850000000000001</v>
      </c>
      <c r="P3799">
        <v>0.317</v>
      </c>
      <c r="Q3799">
        <v>16936.400000000001</v>
      </c>
      <c r="R3799" t="s">
        <v>38</v>
      </c>
      <c r="S3799" t="s">
        <v>34</v>
      </c>
      <c r="T3799" t="s">
        <v>28</v>
      </c>
      <c r="Y3799" t="s">
        <v>30</v>
      </c>
    </row>
    <row r="3800" spans="1:25" x14ac:dyDescent="0.45">
      <c r="A3800" t="s">
        <v>335</v>
      </c>
      <c r="B3800" t="s">
        <v>344</v>
      </c>
      <c r="C3800">
        <v>2494</v>
      </c>
      <c r="D3800" t="s">
        <v>358</v>
      </c>
      <c r="E3800" t="s">
        <v>305</v>
      </c>
      <c r="F3800">
        <v>2016</v>
      </c>
      <c r="G3800">
        <v>56</v>
      </c>
      <c r="H3800">
        <v>43.6</v>
      </c>
      <c r="I3800">
        <v>697.6</v>
      </c>
      <c r="O3800">
        <v>1.841</v>
      </c>
      <c r="P3800">
        <v>0.33079999999999998</v>
      </c>
      <c r="Q3800">
        <v>11245.5</v>
      </c>
      <c r="R3800" t="s">
        <v>38</v>
      </c>
      <c r="S3800" t="s">
        <v>34</v>
      </c>
      <c r="T3800" t="s">
        <v>28</v>
      </c>
      <c r="Y3800" t="s">
        <v>30</v>
      </c>
    </row>
    <row r="3801" spans="1:25" x14ac:dyDescent="0.45">
      <c r="A3801" t="s">
        <v>335</v>
      </c>
      <c r="B3801" t="s">
        <v>344</v>
      </c>
      <c r="C3801">
        <v>2494</v>
      </c>
      <c r="D3801" t="s">
        <v>358</v>
      </c>
      <c r="E3801" t="s">
        <v>305</v>
      </c>
      <c r="F3801">
        <v>2017</v>
      </c>
      <c r="G3801">
        <v>19</v>
      </c>
      <c r="H3801">
        <v>11.3</v>
      </c>
      <c r="I3801">
        <v>180.8</v>
      </c>
      <c r="O3801">
        <v>0.56799999999999995</v>
      </c>
      <c r="P3801">
        <v>0.438</v>
      </c>
      <c r="Q3801">
        <v>2723</v>
      </c>
      <c r="R3801" t="s">
        <v>38</v>
      </c>
      <c r="S3801" t="s">
        <v>34</v>
      </c>
      <c r="T3801" t="s">
        <v>28</v>
      </c>
      <c r="Y3801" t="s">
        <v>30</v>
      </c>
    </row>
    <row r="3802" spans="1:25" x14ac:dyDescent="0.45">
      <c r="A3802" t="s">
        <v>335</v>
      </c>
      <c r="B3802" t="s">
        <v>344</v>
      </c>
      <c r="C3802">
        <v>2494</v>
      </c>
      <c r="D3802" t="s">
        <v>358</v>
      </c>
      <c r="E3802" t="s">
        <v>305</v>
      </c>
      <c r="F3802">
        <v>2018</v>
      </c>
      <c r="G3802">
        <v>53</v>
      </c>
      <c r="H3802">
        <v>42.7</v>
      </c>
      <c r="I3802">
        <v>683.2</v>
      </c>
      <c r="O3802">
        <v>1.8240000000000001</v>
      </c>
      <c r="P3802">
        <v>0.32100000000000001</v>
      </c>
      <c r="Q3802">
        <v>11366</v>
      </c>
      <c r="R3802" t="s">
        <v>38</v>
      </c>
      <c r="S3802" t="s">
        <v>34</v>
      </c>
      <c r="T3802" t="s">
        <v>28</v>
      </c>
      <c r="Y3802" t="s">
        <v>30</v>
      </c>
    </row>
    <row r="3803" spans="1:25" x14ac:dyDescent="0.45">
      <c r="A3803" t="s">
        <v>335</v>
      </c>
      <c r="B3803" t="s">
        <v>344</v>
      </c>
      <c r="C3803">
        <v>2494</v>
      </c>
      <c r="D3803" t="s">
        <v>358</v>
      </c>
      <c r="E3803" t="s">
        <v>305</v>
      </c>
      <c r="F3803">
        <v>2019</v>
      </c>
      <c r="G3803">
        <v>36</v>
      </c>
      <c r="H3803">
        <v>27.8</v>
      </c>
      <c r="I3803">
        <v>444.8</v>
      </c>
      <c r="O3803">
        <v>1.1020000000000001</v>
      </c>
      <c r="P3803">
        <v>0.32090000000000002</v>
      </c>
      <c r="Q3803">
        <v>6866.1</v>
      </c>
      <c r="R3803" t="s">
        <v>38</v>
      </c>
      <c r="S3803" t="s">
        <v>34</v>
      </c>
      <c r="T3803" t="s">
        <v>28</v>
      </c>
      <c r="Y3803" t="s">
        <v>30</v>
      </c>
    </row>
    <row r="3804" spans="1:25" x14ac:dyDescent="0.45">
      <c r="A3804" t="s">
        <v>335</v>
      </c>
      <c r="B3804" t="s">
        <v>344</v>
      </c>
      <c r="C3804">
        <v>2494</v>
      </c>
      <c r="D3804" t="s">
        <v>358</v>
      </c>
      <c r="E3804" t="s">
        <v>305</v>
      </c>
      <c r="F3804">
        <v>2020</v>
      </c>
      <c r="G3804">
        <v>77</v>
      </c>
      <c r="H3804">
        <v>56.8</v>
      </c>
      <c r="I3804">
        <v>908.8</v>
      </c>
      <c r="O3804">
        <v>2.4129999999999998</v>
      </c>
      <c r="P3804">
        <v>0.32100000000000001</v>
      </c>
      <c r="Q3804">
        <v>15026.2</v>
      </c>
      <c r="R3804" t="s">
        <v>38</v>
      </c>
      <c r="S3804" t="s">
        <v>34</v>
      </c>
      <c r="T3804" t="s">
        <v>28</v>
      </c>
      <c r="Y3804" t="s">
        <v>30</v>
      </c>
    </row>
    <row r="3805" spans="1:25" x14ac:dyDescent="0.45">
      <c r="A3805" t="s">
        <v>335</v>
      </c>
      <c r="B3805" t="s">
        <v>344</v>
      </c>
      <c r="C3805">
        <v>2494</v>
      </c>
      <c r="D3805" t="s">
        <v>358</v>
      </c>
      <c r="E3805" t="s">
        <v>305</v>
      </c>
      <c r="F3805">
        <v>2021</v>
      </c>
      <c r="G3805">
        <v>66</v>
      </c>
      <c r="H3805">
        <v>50.3</v>
      </c>
      <c r="I3805">
        <v>843.7</v>
      </c>
      <c r="M3805">
        <v>843.9</v>
      </c>
      <c r="N3805">
        <v>5.8799999999999998E-2</v>
      </c>
      <c r="O3805">
        <v>2.2949999999999999</v>
      </c>
      <c r="P3805">
        <v>0.32090000000000002</v>
      </c>
      <c r="Q3805">
        <v>14303</v>
      </c>
      <c r="R3805" t="s">
        <v>38</v>
      </c>
      <c r="S3805" t="s">
        <v>34</v>
      </c>
      <c r="T3805" t="s">
        <v>28</v>
      </c>
      <c r="Y3805" t="s">
        <v>70</v>
      </c>
    </row>
    <row r="3806" spans="1:25" x14ac:dyDescent="0.45">
      <c r="A3806" t="s">
        <v>335</v>
      </c>
      <c r="B3806" t="s">
        <v>344</v>
      </c>
      <c r="C3806">
        <v>2494</v>
      </c>
      <c r="D3806" t="s">
        <v>358</v>
      </c>
      <c r="E3806" t="s">
        <v>305</v>
      </c>
      <c r="F3806">
        <v>2022</v>
      </c>
      <c r="G3806">
        <v>95</v>
      </c>
      <c r="H3806">
        <v>70.5</v>
      </c>
      <c r="I3806">
        <v>1229.5999999999999</v>
      </c>
      <c r="M3806">
        <v>1131.9000000000001</v>
      </c>
      <c r="N3806">
        <v>5.8900000000000001E-2</v>
      </c>
      <c r="O3806">
        <v>3.08</v>
      </c>
      <c r="P3806">
        <v>0.3211</v>
      </c>
      <c r="Q3806">
        <v>19188.599999999999</v>
      </c>
      <c r="R3806" t="s">
        <v>38</v>
      </c>
      <c r="S3806" t="s">
        <v>34</v>
      </c>
      <c r="T3806" t="s">
        <v>28</v>
      </c>
      <c r="Y3806" t="s">
        <v>70</v>
      </c>
    </row>
    <row r="3807" spans="1:25" x14ac:dyDescent="0.45">
      <c r="A3807" t="s">
        <v>335</v>
      </c>
      <c r="B3807" t="s">
        <v>344</v>
      </c>
      <c r="C3807">
        <v>2494</v>
      </c>
      <c r="D3807" t="s">
        <v>358</v>
      </c>
      <c r="E3807" t="s">
        <v>305</v>
      </c>
      <c r="F3807">
        <v>2023</v>
      </c>
      <c r="G3807">
        <v>58</v>
      </c>
      <c r="H3807">
        <v>46.4</v>
      </c>
      <c r="I3807">
        <v>761.5</v>
      </c>
      <c r="M3807">
        <v>775.7</v>
      </c>
      <c r="N3807">
        <v>5.8999999999999997E-2</v>
      </c>
      <c r="O3807">
        <v>2.0129999999999999</v>
      </c>
      <c r="P3807">
        <v>0.30640000000000001</v>
      </c>
      <c r="Q3807">
        <v>13142.4</v>
      </c>
      <c r="R3807" t="s">
        <v>38</v>
      </c>
      <c r="S3807" t="s">
        <v>34</v>
      </c>
      <c r="T3807" t="s">
        <v>28</v>
      </c>
      <c r="Y3807" t="s">
        <v>70</v>
      </c>
    </row>
    <row r="3808" spans="1:25" x14ac:dyDescent="0.45">
      <c r="A3808" t="s">
        <v>335</v>
      </c>
      <c r="B3808" t="s">
        <v>344</v>
      </c>
      <c r="C3808">
        <v>2494</v>
      </c>
      <c r="D3808" t="s">
        <v>358</v>
      </c>
      <c r="E3808" t="s">
        <v>305</v>
      </c>
      <c r="F3808">
        <v>2024</v>
      </c>
      <c r="G3808">
        <v>25</v>
      </c>
      <c r="H3808">
        <v>19.7</v>
      </c>
      <c r="I3808">
        <v>306.39999999999998</v>
      </c>
      <c r="M3808">
        <v>312.10000000000002</v>
      </c>
      <c r="N3808">
        <v>5.8799999999999998E-2</v>
      </c>
      <c r="O3808">
        <v>0.80800000000000005</v>
      </c>
      <c r="P3808">
        <v>0.30509999999999998</v>
      </c>
      <c r="Q3808">
        <v>5295.8</v>
      </c>
      <c r="R3808" t="s">
        <v>38</v>
      </c>
      <c r="S3808" t="s">
        <v>34</v>
      </c>
      <c r="T3808" t="s">
        <v>28</v>
      </c>
      <c r="Y3808" t="s">
        <v>70</v>
      </c>
    </row>
    <row r="3809" spans="1:25" x14ac:dyDescent="0.45">
      <c r="A3809" t="s">
        <v>335</v>
      </c>
      <c r="B3809" t="s">
        <v>344</v>
      </c>
      <c r="C3809">
        <v>2494</v>
      </c>
      <c r="D3809" t="s">
        <v>359</v>
      </c>
      <c r="E3809" t="s">
        <v>305</v>
      </c>
      <c r="F3809">
        <v>2009</v>
      </c>
      <c r="G3809">
        <v>29</v>
      </c>
      <c r="H3809">
        <v>29</v>
      </c>
      <c r="I3809">
        <v>464</v>
      </c>
      <c r="O3809">
        <v>0.25700000000000001</v>
      </c>
      <c r="P3809">
        <v>0.32500000000000001</v>
      </c>
      <c r="Q3809">
        <v>1584.1</v>
      </c>
      <c r="R3809" t="s">
        <v>27</v>
      </c>
      <c r="S3809" t="s">
        <v>34</v>
      </c>
      <c r="T3809" t="s">
        <v>28</v>
      </c>
      <c r="Y3809" t="s">
        <v>29</v>
      </c>
    </row>
    <row r="3810" spans="1:25" x14ac:dyDescent="0.45">
      <c r="A3810" t="s">
        <v>335</v>
      </c>
      <c r="B3810" t="s">
        <v>344</v>
      </c>
      <c r="C3810">
        <v>2494</v>
      </c>
      <c r="D3810" t="s">
        <v>359</v>
      </c>
      <c r="E3810" t="s">
        <v>305</v>
      </c>
      <c r="F3810">
        <v>2010</v>
      </c>
      <c r="G3810">
        <v>162</v>
      </c>
      <c r="H3810">
        <v>162</v>
      </c>
      <c r="I3810">
        <v>2592</v>
      </c>
      <c r="O3810">
        <v>5.5010000000000003</v>
      </c>
      <c r="P3810">
        <v>0.32500000000000001</v>
      </c>
      <c r="Q3810">
        <v>33865.199999999997</v>
      </c>
      <c r="R3810" t="s">
        <v>27</v>
      </c>
      <c r="S3810" t="s">
        <v>34</v>
      </c>
      <c r="T3810" t="s">
        <v>28</v>
      </c>
      <c r="Y3810" t="s">
        <v>29</v>
      </c>
    </row>
    <row r="3811" spans="1:25" x14ac:dyDescent="0.45">
      <c r="A3811" t="s">
        <v>335</v>
      </c>
      <c r="B3811" t="s">
        <v>344</v>
      </c>
      <c r="C3811">
        <v>2494</v>
      </c>
      <c r="D3811" t="s">
        <v>359</v>
      </c>
      <c r="E3811" t="s">
        <v>305</v>
      </c>
      <c r="F3811">
        <v>2011</v>
      </c>
      <c r="G3811">
        <v>108</v>
      </c>
      <c r="H3811">
        <v>108</v>
      </c>
      <c r="I3811">
        <v>1728</v>
      </c>
      <c r="O3811">
        <v>3.98</v>
      </c>
      <c r="P3811">
        <v>0.34889999999999999</v>
      </c>
      <c r="Q3811">
        <v>22782.6</v>
      </c>
      <c r="R3811" t="s">
        <v>27</v>
      </c>
      <c r="S3811" t="s">
        <v>34</v>
      </c>
      <c r="T3811" t="s">
        <v>28</v>
      </c>
      <c r="Y3811" t="s">
        <v>29</v>
      </c>
    </row>
    <row r="3812" spans="1:25" x14ac:dyDescent="0.45">
      <c r="A3812" t="s">
        <v>335</v>
      </c>
      <c r="B3812" t="s">
        <v>344</v>
      </c>
      <c r="C3812">
        <v>2494</v>
      </c>
      <c r="D3812" t="s">
        <v>359</v>
      </c>
      <c r="E3812" t="s">
        <v>305</v>
      </c>
      <c r="F3812">
        <v>2012</v>
      </c>
      <c r="G3812">
        <v>151</v>
      </c>
      <c r="H3812">
        <v>151</v>
      </c>
      <c r="I3812">
        <v>2416</v>
      </c>
      <c r="O3812">
        <v>5.2569999999999997</v>
      </c>
      <c r="P3812">
        <v>0.317</v>
      </c>
      <c r="Q3812">
        <v>33159.199999999997</v>
      </c>
      <c r="R3812" t="s">
        <v>37</v>
      </c>
      <c r="S3812" t="s">
        <v>34</v>
      </c>
      <c r="T3812" t="s">
        <v>28</v>
      </c>
      <c r="Y3812" t="s">
        <v>29</v>
      </c>
    </row>
    <row r="3813" spans="1:25" x14ac:dyDescent="0.45">
      <c r="A3813" t="s">
        <v>335</v>
      </c>
      <c r="B3813" t="s">
        <v>344</v>
      </c>
      <c r="C3813">
        <v>2494</v>
      </c>
      <c r="D3813" t="s">
        <v>359</v>
      </c>
      <c r="E3813" t="s">
        <v>305</v>
      </c>
      <c r="F3813">
        <v>2013</v>
      </c>
      <c r="G3813">
        <v>130</v>
      </c>
      <c r="H3813">
        <v>130</v>
      </c>
      <c r="I3813">
        <v>2080</v>
      </c>
      <c r="O3813">
        <v>5.1790000000000003</v>
      </c>
      <c r="P3813">
        <v>0.317</v>
      </c>
      <c r="Q3813">
        <v>32668.6</v>
      </c>
      <c r="R3813" t="s">
        <v>38</v>
      </c>
      <c r="S3813" t="s">
        <v>34</v>
      </c>
      <c r="T3813" t="s">
        <v>28</v>
      </c>
      <c r="Y3813" t="s">
        <v>29</v>
      </c>
    </row>
    <row r="3814" spans="1:25" x14ac:dyDescent="0.45">
      <c r="A3814" t="s">
        <v>335</v>
      </c>
      <c r="B3814" t="s">
        <v>344</v>
      </c>
      <c r="C3814">
        <v>2494</v>
      </c>
      <c r="D3814" t="s">
        <v>359</v>
      </c>
      <c r="E3814" t="s">
        <v>305</v>
      </c>
      <c r="F3814">
        <v>2014</v>
      </c>
      <c r="G3814">
        <v>30</v>
      </c>
      <c r="H3814">
        <v>21.3</v>
      </c>
      <c r="I3814">
        <v>340.8</v>
      </c>
      <c r="O3814">
        <v>0.88500000000000001</v>
      </c>
      <c r="P3814">
        <v>0.31709999999999999</v>
      </c>
      <c r="Q3814">
        <v>5579.6</v>
      </c>
      <c r="R3814" t="s">
        <v>38</v>
      </c>
      <c r="S3814" t="s">
        <v>34</v>
      </c>
      <c r="T3814" t="s">
        <v>28</v>
      </c>
      <c r="Y3814" t="s">
        <v>29</v>
      </c>
    </row>
    <row r="3815" spans="1:25" x14ac:dyDescent="0.45">
      <c r="A3815" t="s">
        <v>335</v>
      </c>
      <c r="B3815" t="s">
        <v>344</v>
      </c>
      <c r="C3815">
        <v>2494</v>
      </c>
      <c r="D3815" t="s">
        <v>359</v>
      </c>
      <c r="E3815" t="s">
        <v>305</v>
      </c>
      <c r="F3815">
        <v>2015</v>
      </c>
      <c r="G3815">
        <v>72</v>
      </c>
      <c r="H3815">
        <v>57</v>
      </c>
      <c r="I3815">
        <v>912</v>
      </c>
      <c r="O3815">
        <v>2.2109999999999999</v>
      </c>
      <c r="P3815">
        <v>0.317</v>
      </c>
      <c r="Q3815">
        <v>13941.6</v>
      </c>
      <c r="R3815" t="s">
        <v>38</v>
      </c>
      <c r="S3815" t="s">
        <v>34</v>
      </c>
      <c r="T3815" t="s">
        <v>28</v>
      </c>
      <c r="Y3815" t="s">
        <v>30</v>
      </c>
    </row>
    <row r="3816" spans="1:25" x14ac:dyDescent="0.45">
      <c r="A3816" t="s">
        <v>335</v>
      </c>
      <c r="B3816" t="s">
        <v>344</v>
      </c>
      <c r="C3816">
        <v>2494</v>
      </c>
      <c r="D3816" t="s">
        <v>359</v>
      </c>
      <c r="E3816" t="s">
        <v>305</v>
      </c>
      <c r="F3816">
        <v>2016</v>
      </c>
      <c r="G3816">
        <v>120</v>
      </c>
      <c r="H3816">
        <v>90.7</v>
      </c>
      <c r="I3816">
        <v>1451.2</v>
      </c>
      <c r="O3816">
        <v>3.754</v>
      </c>
      <c r="P3816">
        <v>0.31929999999999997</v>
      </c>
      <c r="Q3816">
        <v>23600.1</v>
      </c>
      <c r="R3816" t="s">
        <v>38</v>
      </c>
      <c r="S3816" t="s">
        <v>34</v>
      </c>
      <c r="T3816" t="s">
        <v>28</v>
      </c>
      <c r="Y3816" t="s">
        <v>30</v>
      </c>
    </row>
    <row r="3817" spans="1:25" x14ac:dyDescent="0.45">
      <c r="A3817" t="s">
        <v>335</v>
      </c>
      <c r="B3817" t="s">
        <v>344</v>
      </c>
      <c r="C3817">
        <v>2494</v>
      </c>
      <c r="D3817" t="s">
        <v>359</v>
      </c>
      <c r="E3817" t="s">
        <v>305</v>
      </c>
      <c r="F3817">
        <v>2017</v>
      </c>
      <c r="G3817">
        <v>17</v>
      </c>
      <c r="H3817">
        <v>10</v>
      </c>
      <c r="I3817">
        <v>160</v>
      </c>
      <c r="O3817">
        <v>0.46400000000000002</v>
      </c>
      <c r="P3817">
        <v>0.38469999999999999</v>
      </c>
      <c r="Q3817">
        <v>2423.8000000000002</v>
      </c>
      <c r="R3817" t="s">
        <v>38</v>
      </c>
      <c r="S3817" t="s">
        <v>34</v>
      </c>
      <c r="T3817" t="s">
        <v>28</v>
      </c>
      <c r="Y3817" t="s">
        <v>30</v>
      </c>
    </row>
    <row r="3818" spans="1:25" x14ac:dyDescent="0.45">
      <c r="A3818" t="s">
        <v>335</v>
      </c>
      <c r="B3818" t="s">
        <v>344</v>
      </c>
      <c r="C3818">
        <v>2494</v>
      </c>
      <c r="D3818" t="s">
        <v>359</v>
      </c>
      <c r="E3818" t="s">
        <v>305</v>
      </c>
      <c r="F3818">
        <v>2018</v>
      </c>
      <c r="G3818">
        <v>73</v>
      </c>
      <c r="H3818">
        <v>55.8</v>
      </c>
      <c r="I3818">
        <v>892.8</v>
      </c>
      <c r="O3818">
        <v>2.3879999999999999</v>
      </c>
      <c r="P3818">
        <v>0.3211</v>
      </c>
      <c r="Q3818">
        <v>14877</v>
      </c>
      <c r="R3818" t="s">
        <v>38</v>
      </c>
      <c r="S3818" t="s">
        <v>34</v>
      </c>
      <c r="T3818" t="s">
        <v>28</v>
      </c>
      <c r="Y3818" t="s">
        <v>30</v>
      </c>
    </row>
    <row r="3819" spans="1:25" x14ac:dyDescent="0.45">
      <c r="A3819" t="s">
        <v>335</v>
      </c>
      <c r="B3819" t="s">
        <v>344</v>
      </c>
      <c r="C3819">
        <v>2494</v>
      </c>
      <c r="D3819" t="s">
        <v>359</v>
      </c>
      <c r="E3819" t="s">
        <v>305</v>
      </c>
      <c r="F3819">
        <v>2019</v>
      </c>
      <c r="G3819">
        <v>28</v>
      </c>
      <c r="H3819">
        <v>19.8</v>
      </c>
      <c r="I3819">
        <v>316.8</v>
      </c>
      <c r="O3819">
        <v>0.78900000000000003</v>
      </c>
      <c r="P3819">
        <v>0.32119999999999999</v>
      </c>
      <c r="Q3819">
        <v>4912.8999999999996</v>
      </c>
      <c r="R3819" t="s">
        <v>38</v>
      </c>
      <c r="S3819" t="s">
        <v>34</v>
      </c>
      <c r="T3819" t="s">
        <v>28</v>
      </c>
      <c r="Y3819" t="s">
        <v>30</v>
      </c>
    </row>
    <row r="3820" spans="1:25" x14ac:dyDescent="0.45">
      <c r="A3820" t="s">
        <v>335</v>
      </c>
      <c r="B3820" t="s">
        <v>344</v>
      </c>
      <c r="C3820">
        <v>2494</v>
      </c>
      <c r="D3820" t="s">
        <v>359</v>
      </c>
      <c r="E3820" t="s">
        <v>305</v>
      </c>
      <c r="F3820">
        <v>2020</v>
      </c>
      <c r="G3820">
        <v>114</v>
      </c>
      <c r="H3820">
        <v>85.3</v>
      </c>
      <c r="I3820">
        <v>1364.8</v>
      </c>
      <c r="O3820">
        <v>3.6240000000000001</v>
      </c>
      <c r="P3820">
        <v>0.32100000000000001</v>
      </c>
      <c r="Q3820">
        <v>22569.9</v>
      </c>
      <c r="R3820" t="s">
        <v>38</v>
      </c>
      <c r="S3820" t="s">
        <v>34</v>
      </c>
      <c r="T3820" t="s">
        <v>28</v>
      </c>
      <c r="Y3820" t="s">
        <v>30</v>
      </c>
    </row>
    <row r="3821" spans="1:25" x14ac:dyDescent="0.45">
      <c r="A3821" t="s">
        <v>335</v>
      </c>
      <c r="B3821" t="s">
        <v>344</v>
      </c>
      <c r="C3821">
        <v>2494</v>
      </c>
      <c r="D3821" t="s">
        <v>359</v>
      </c>
      <c r="E3821" t="s">
        <v>305</v>
      </c>
      <c r="F3821">
        <v>2021</v>
      </c>
      <c r="G3821">
        <v>86</v>
      </c>
      <c r="H3821">
        <v>65.900000000000006</v>
      </c>
      <c r="I3821">
        <v>1183.4000000000001</v>
      </c>
      <c r="M3821">
        <v>1130</v>
      </c>
      <c r="N3821">
        <v>5.8799999999999998E-2</v>
      </c>
      <c r="O3821">
        <v>3.073</v>
      </c>
      <c r="P3821">
        <v>0.32119999999999999</v>
      </c>
      <c r="Q3821">
        <v>19148.900000000001</v>
      </c>
      <c r="R3821" t="s">
        <v>38</v>
      </c>
      <c r="S3821" t="s">
        <v>34</v>
      </c>
      <c r="T3821" t="s">
        <v>28</v>
      </c>
      <c r="Y3821" t="s">
        <v>70</v>
      </c>
    </row>
    <row r="3822" spans="1:25" x14ac:dyDescent="0.45">
      <c r="A3822" t="s">
        <v>335</v>
      </c>
      <c r="B3822" t="s">
        <v>344</v>
      </c>
      <c r="C3822">
        <v>2494</v>
      </c>
      <c r="D3822" t="s">
        <v>359</v>
      </c>
      <c r="E3822" t="s">
        <v>305</v>
      </c>
      <c r="F3822">
        <v>2022</v>
      </c>
      <c r="G3822">
        <v>97</v>
      </c>
      <c r="H3822">
        <v>72.599999999999994</v>
      </c>
      <c r="I3822">
        <v>1212.7</v>
      </c>
      <c r="M3822">
        <v>1126.3</v>
      </c>
      <c r="N3822">
        <v>5.9299999999999999E-2</v>
      </c>
      <c r="O3822">
        <v>3.0670000000000002</v>
      </c>
      <c r="P3822">
        <v>0.32519999999999999</v>
      </c>
      <c r="Q3822">
        <v>19099.400000000001</v>
      </c>
      <c r="R3822" t="s">
        <v>38</v>
      </c>
      <c r="S3822" t="s">
        <v>34</v>
      </c>
      <c r="T3822" t="s">
        <v>28</v>
      </c>
      <c r="Y3822" t="s">
        <v>70</v>
      </c>
    </row>
    <row r="3823" spans="1:25" x14ac:dyDescent="0.45">
      <c r="A3823" t="s">
        <v>335</v>
      </c>
      <c r="B3823" t="s">
        <v>344</v>
      </c>
      <c r="C3823">
        <v>2494</v>
      </c>
      <c r="D3823" t="s">
        <v>359</v>
      </c>
      <c r="E3823" t="s">
        <v>305</v>
      </c>
      <c r="F3823">
        <v>2023</v>
      </c>
      <c r="G3823">
        <v>83</v>
      </c>
      <c r="H3823">
        <v>66.8</v>
      </c>
      <c r="I3823">
        <v>1107.5</v>
      </c>
      <c r="M3823">
        <v>1123.3</v>
      </c>
      <c r="N3823">
        <v>5.8999999999999997E-2</v>
      </c>
      <c r="O3823">
        <v>2.948</v>
      </c>
      <c r="P3823">
        <v>0.31019999999999998</v>
      </c>
      <c r="Q3823">
        <v>19024.400000000001</v>
      </c>
      <c r="R3823" t="s">
        <v>38</v>
      </c>
      <c r="S3823" t="s">
        <v>34</v>
      </c>
      <c r="T3823" t="s">
        <v>28</v>
      </c>
      <c r="Y3823" t="s">
        <v>70</v>
      </c>
    </row>
    <row r="3824" spans="1:25" x14ac:dyDescent="0.45">
      <c r="A3824" t="s">
        <v>335</v>
      </c>
      <c r="B3824" t="s">
        <v>344</v>
      </c>
      <c r="C3824">
        <v>2494</v>
      </c>
      <c r="D3824" t="s">
        <v>359</v>
      </c>
      <c r="E3824" t="s">
        <v>305</v>
      </c>
      <c r="F3824">
        <v>2024</v>
      </c>
      <c r="G3824">
        <v>29</v>
      </c>
      <c r="H3824">
        <v>24.9</v>
      </c>
      <c r="I3824">
        <v>406.8</v>
      </c>
      <c r="M3824">
        <v>417.1</v>
      </c>
      <c r="N3824">
        <v>5.8900000000000001E-2</v>
      </c>
      <c r="O3824">
        <v>1.079</v>
      </c>
      <c r="P3824">
        <v>0.30530000000000002</v>
      </c>
      <c r="Q3824">
        <v>7074.3</v>
      </c>
      <c r="R3824" t="s">
        <v>38</v>
      </c>
      <c r="S3824" t="s">
        <v>34</v>
      </c>
      <c r="T3824" t="s">
        <v>28</v>
      </c>
      <c r="Y3824" t="s">
        <v>70</v>
      </c>
    </row>
    <row r="3825" spans="1:25" x14ac:dyDescent="0.45">
      <c r="A3825" t="s">
        <v>335</v>
      </c>
      <c r="B3825" t="s">
        <v>344</v>
      </c>
      <c r="C3825">
        <v>2494</v>
      </c>
      <c r="D3825" t="s">
        <v>360</v>
      </c>
      <c r="E3825" t="s">
        <v>305</v>
      </c>
      <c r="F3825">
        <v>2009</v>
      </c>
      <c r="G3825">
        <v>57</v>
      </c>
      <c r="H3825">
        <v>57</v>
      </c>
      <c r="I3825">
        <v>912</v>
      </c>
      <c r="O3825">
        <v>0.33100000000000002</v>
      </c>
      <c r="P3825">
        <v>0.32500000000000001</v>
      </c>
      <c r="Q3825">
        <v>2036.7</v>
      </c>
      <c r="R3825" t="s">
        <v>27</v>
      </c>
      <c r="S3825" t="s">
        <v>34</v>
      </c>
      <c r="T3825" t="s">
        <v>28</v>
      </c>
      <c r="Y3825" t="s">
        <v>29</v>
      </c>
    </row>
    <row r="3826" spans="1:25" x14ac:dyDescent="0.45">
      <c r="A3826" t="s">
        <v>335</v>
      </c>
      <c r="B3826" t="s">
        <v>344</v>
      </c>
      <c r="C3826">
        <v>2494</v>
      </c>
      <c r="D3826" t="s">
        <v>360</v>
      </c>
      <c r="E3826" t="s">
        <v>305</v>
      </c>
      <c r="F3826">
        <v>2010</v>
      </c>
      <c r="G3826">
        <v>106</v>
      </c>
      <c r="H3826">
        <v>106</v>
      </c>
      <c r="I3826">
        <v>1696</v>
      </c>
      <c r="O3826">
        <v>3.6030000000000002</v>
      </c>
      <c r="P3826">
        <v>0.32500000000000001</v>
      </c>
      <c r="Q3826">
        <v>22178</v>
      </c>
      <c r="R3826" t="s">
        <v>27</v>
      </c>
      <c r="S3826" t="s">
        <v>34</v>
      </c>
      <c r="T3826" t="s">
        <v>28</v>
      </c>
      <c r="Y3826" t="s">
        <v>29</v>
      </c>
    </row>
    <row r="3827" spans="1:25" x14ac:dyDescent="0.45">
      <c r="A3827" t="s">
        <v>335</v>
      </c>
      <c r="B3827" t="s">
        <v>344</v>
      </c>
      <c r="C3827">
        <v>2494</v>
      </c>
      <c r="D3827" t="s">
        <v>360</v>
      </c>
      <c r="E3827" t="s">
        <v>305</v>
      </c>
      <c r="F3827">
        <v>2011</v>
      </c>
      <c r="G3827">
        <v>109</v>
      </c>
      <c r="H3827">
        <v>109</v>
      </c>
      <c r="I3827">
        <v>1744</v>
      </c>
      <c r="O3827">
        <v>4.1390000000000002</v>
      </c>
      <c r="P3827">
        <v>0.3589</v>
      </c>
      <c r="Q3827">
        <v>23029.3</v>
      </c>
      <c r="R3827" t="s">
        <v>27</v>
      </c>
      <c r="S3827" t="s">
        <v>34</v>
      </c>
      <c r="T3827" t="s">
        <v>28</v>
      </c>
      <c r="Y3827" t="s">
        <v>29</v>
      </c>
    </row>
    <row r="3828" spans="1:25" x14ac:dyDescent="0.45">
      <c r="A3828" t="s">
        <v>335</v>
      </c>
      <c r="B3828" t="s">
        <v>344</v>
      </c>
      <c r="C3828">
        <v>2494</v>
      </c>
      <c r="D3828" t="s">
        <v>360</v>
      </c>
      <c r="E3828" t="s">
        <v>305</v>
      </c>
      <c r="F3828">
        <v>2012</v>
      </c>
      <c r="G3828">
        <v>148</v>
      </c>
      <c r="H3828">
        <v>148</v>
      </c>
      <c r="I3828">
        <v>2368</v>
      </c>
      <c r="O3828">
        <v>5.133</v>
      </c>
      <c r="P3828">
        <v>0.317</v>
      </c>
      <c r="Q3828">
        <v>32379.200000000001</v>
      </c>
      <c r="R3828" t="s">
        <v>37</v>
      </c>
      <c r="S3828" t="s">
        <v>34</v>
      </c>
      <c r="T3828" t="s">
        <v>28</v>
      </c>
      <c r="Y3828" t="s">
        <v>29</v>
      </c>
    </row>
    <row r="3829" spans="1:25" x14ac:dyDescent="0.45">
      <c r="A3829" t="s">
        <v>335</v>
      </c>
      <c r="B3829" t="s">
        <v>344</v>
      </c>
      <c r="C3829">
        <v>2494</v>
      </c>
      <c r="D3829" t="s">
        <v>360</v>
      </c>
      <c r="E3829" t="s">
        <v>305</v>
      </c>
      <c r="F3829">
        <v>2013</v>
      </c>
      <c r="G3829">
        <v>117</v>
      </c>
      <c r="H3829">
        <v>117</v>
      </c>
      <c r="I3829">
        <v>1872</v>
      </c>
      <c r="O3829">
        <v>4.6609999999999996</v>
      </c>
      <c r="P3829">
        <v>0.317</v>
      </c>
      <c r="Q3829">
        <v>29397.599999999999</v>
      </c>
      <c r="R3829" t="s">
        <v>38</v>
      </c>
      <c r="S3829" t="s">
        <v>34</v>
      </c>
      <c r="T3829" t="s">
        <v>28</v>
      </c>
      <c r="Y3829" t="s">
        <v>29</v>
      </c>
    </row>
    <row r="3830" spans="1:25" x14ac:dyDescent="0.45">
      <c r="A3830" t="s">
        <v>335</v>
      </c>
      <c r="B3830" t="s">
        <v>344</v>
      </c>
      <c r="C3830">
        <v>2494</v>
      </c>
      <c r="D3830" t="s">
        <v>360</v>
      </c>
      <c r="E3830" t="s">
        <v>305</v>
      </c>
      <c r="F3830">
        <v>2014</v>
      </c>
      <c r="G3830">
        <v>28</v>
      </c>
      <c r="H3830">
        <v>20.9</v>
      </c>
      <c r="I3830">
        <v>334.4</v>
      </c>
      <c r="O3830">
        <v>0.87</v>
      </c>
      <c r="P3830">
        <v>0.317</v>
      </c>
      <c r="Q3830">
        <v>5486.4</v>
      </c>
      <c r="R3830" t="s">
        <v>38</v>
      </c>
      <c r="S3830" t="s">
        <v>34</v>
      </c>
      <c r="T3830" t="s">
        <v>28</v>
      </c>
      <c r="Y3830" t="s">
        <v>29</v>
      </c>
    </row>
    <row r="3831" spans="1:25" x14ac:dyDescent="0.45">
      <c r="A3831" t="s">
        <v>335</v>
      </c>
      <c r="B3831" t="s">
        <v>344</v>
      </c>
      <c r="C3831">
        <v>2494</v>
      </c>
      <c r="D3831" t="s">
        <v>360</v>
      </c>
      <c r="E3831" t="s">
        <v>305</v>
      </c>
      <c r="F3831">
        <v>2015</v>
      </c>
      <c r="G3831">
        <v>73</v>
      </c>
      <c r="H3831">
        <v>52.8</v>
      </c>
      <c r="I3831">
        <v>844.8</v>
      </c>
      <c r="O3831">
        <v>2.0499999999999998</v>
      </c>
      <c r="P3831">
        <v>0.317</v>
      </c>
      <c r="Q3831">
        <v>12927.5</v>
      </c>
      <c r="R3831" t="s">
        <v>38</v>
      </c>
      <c r="S3831" t="s">
        <v>34</v>
      </c>
      <c r="T3831" t="s">
        <v>28</v>
      </c>
      <c r="Y3831" t="s">
        <v>30</v>
      </c>
    </row>
    <row r="3832" spans="1:25" x14ac:dyDescent="0.45">
      <c r="A3832" t="s">
        <v>335</v>
      </c>
      <c r="B3832" t="s">
        <v>344</v>
      </c>
      <c r="C3832">
        <v>2494</v>
      </c>
      <c r="D3832" t="s">
        <v>360</v>
      </c>
      <c r="E3832" t="s">
        <v>305</v>
      </c>
      <c r="F3832">
        <v>2016</v>
      </c>
      <c r="G3832">
        <v>55</v>
      </c>
      <c r="H3832">
        <v>43</v>
      </c>
      <c r="I3832">
        <v>688</v>
      </c>
      <c r="O3832">
        <v>1.7669999999999999</v>
      </c>
      <c r="P3832">
        <v>0.31719999999999998</v>
      </c>
      <c r="Q3832">
        <v>11146.2</v>
      </c>
      <c r="R3832" t="s">
        <v>38</v>
      </c>
      <c r="S3832" t="s">
        <v>34</v>
      </c>
      <c r="T3832" t="s">
        <v>28</v>
      </c>
      <c r="Y3832" t="s">
        <v>30</v>
      </c>
    </row>
    <row r="3833" spans="1:25" x14ac:dyDescent="0.45">
      <c r="A3833" t="s">
        <v>335</v>
      </c>
      <c r="B3833" t="s">
        <v>344</v>
      </c>
      <c r="C3833">
        <v>2494</v>
      </c>
      <c r="D3833" t="s">
        <v>360</v>
      </c>
      <c r="E3833" t="s">
        <v>305</v>
      </c>
      <c r="F3833">
        <v>2017</v>
      </c>
      <c r="G3833">
        <v>12</v>
      </c>
      <c r="H3833">
        <v>7.8</v>
      </c>
      <c r="I3833">
        <v>124.8</v>
      </c>
      <c r="O3833">
        <v>0.45700000000000002</v>
      </c>
      <c r="P3833">
        <v>0.50860000000000005</v>
      </c>
      <c r="Q3833">
        <v>1856.2</v>
      </c>
      <c r="R3833" t="s">
        <v>38</v>
      </c>
      <c r="S3833" t="s">
        <v>34</v>
      </c>
      <c r="T3833" t="s">
        <v>28</v>
      </c>
      <c r="Y3833" t="s">
        <v>30</v>
      </c>
    </row>
    <row r="3834" spans="1:25" x14ac:dyDescent="0.45">
      <c r="A3834" t="s">
        <v>335</v>
      </c>
      <c r="B3834" t="s">
        <v>344</v>
      </c>
      <c r="C3834">
        <v>2494</v>
      </c>
      <c r="D3834" t="s">
        <v>360</v>
      </c>
      <c r="E3834" t="s">
        <v>305</v>
      </c>
      <c r="F3834">
        <v>2018</v>
      </c>
      <c r="G3834">
        <v>33</v>
      </c>
      <c r="H3834">
        <v>23.9</v>
      </c>
      <c r="I3834">
        <v>382.4</v>
      </c>
      <c r="O3834">
        <v>1.0149999999999999</v>
      </c>
      <c r="P3834">
        <v>0.3211</v>
      </c>
      <c r="Q3834">
        <v>6323.9</v>
      </c>
      <c r="R3834" t="s">
        <v>38</v>
      </c>
      <c r="S3834" t="s">
        <v>34</v>
      </c>
      <c r="T3834" t="s">
        <v>28</v>
      </c>
      <c r="Y3834" t="s">
        <v>30</v>
      </c>
    </row>
    <row r="3835" spans="1:25" x14ac:dyDescent="0.45">
      <c r="A3835" t="s">
        <v>335</v>
      </c>
      <c r="B3835" t="s">
        <v>344</v>
      </c>
      <c r="C3835">
        <v>2494</v>
      </c>
      <c r="D3835" t="s">
        <v>360</v>
      </c>
      <c r="E3835" t="s">
        <v>305</v>
      </c>
      <c r="F3835">
        <v>2019</v>
      </c>
      <c r="G3835">
        <v>18</v>
      </c>
      <c r="H3835">
        <v>11.8</v>
      </c>
      <c r="I3835">
        <v>188.8</v>
      </c>
      <c r="O3835">
        <v>0.46700000000000003</v>
      </c>
      <c r="P3835">
        <v>0.32090000000000002</v>
      </c>
      <c r="Q3835">
        <v>2909.1</v>
      </c>
      <c r="R3835" t="s">
        <v>38</v>
      </c>
      <c r="S3835" t="s">
        <v>34</v>
      </c>
      <c r="T3835" t="s">
        <v>28</v>
      </c>
      <c r="Y3835" t="s">
        <v>30</v>
      </c>
    </row>
    <row r="3836" spans="1:25" x14ac:dyDescent="0.45">
      <c r="A3836" t="s">
        <v>335</v>
      </c>
      <c r="B3836" t="s">
        <v>344</v>
      </c>
      <c r="C3836">
        <v>2494</v>
      </c>
      <c r="D3836" t="s">
        <v>360</v>
      </c>
      <c r="E3836" t="s">
        <v>305</v>
      </c>
      <c r="F3836">
        <v>2020</v>
      </c>
      <c r="G3836">
        <v>65</v>
      </c>
      <c r="H3836">
        <v>43.6</v>
      </c>
      <c r="I3836">
        <v>697.6</v>
      </c>
      <c r="O3836">
        <v>1.8520000000000001</v>
      </c>
      <c r="P3836">
        <v>0.32100000000000001</v>
      </c>
      <c r="Q3836">
        <v>11532</v>
      </c>
      <c r="R3836" t="s">
        <v>38</v>
      </c>
      <c r="S3836" t="s">
        <v>34</v>
      </c>
      <c r="T3836" t="s">
        <v>28</v>
      </c>
      <c r="Y3836" t="s">
        <v>30</v>
      </c>
    </row>
    <row r="3837" spans="1:25" x14ac:dyDescent="0.45">
      <c r="A3837" t="s">
        <v>335</v>
      </c>
      <c r="B3837" t="s">
        <v>344</v>
      </c>
      <c r="C3837">
        <v>2494</v>
      </c>
      <c r="D3837" t="s">
        <v>360</v>
      </c>
      <c r="E3837" t="s">
        <v>305</v>
      </c>
      <c r="F3837">
        <v>2021</v>
      </c>
      <c r="G3837">
        <v>47</v>
      </c>
      <c r="H3837">
        <v>36.4</v>
      </c>
      <c r="I3837">
        <v>513.6</v>
      </c>
      <c r="M3837">
        <v>513.9</v>
      </c>
      <c r="N3837">
        <v>5.8900000000000001E-2</v>
      </c>
      <c r="O3837">
        <v>1.399</v>
      </c>
      <c r="P3837">
        <v>0.32129999999999997</v>
      </c>
      <c r="Q3837">
        <v>8712.2000000000007</v>
      </c>
      <c r="R3837" t="s">
        <v>38</v>
      </c>
      <c r="S3837" t="s">
        <v>34</v>
      </c>
      <c r="T3837" t="s">
        <v>28</v>
      </c>
      <c r="Y3837" t="s">
        <v>70</v>
      </c>
    </row>
    <row r="3838" spans="1:25" x14ac:dyDescent="0.45">
      <c r="A3838" t="s">
        <v>335</v>
      </c>
      <c r="B3838" t="s">
        <v>344</v>
      </c>
      <c r="C3838">
        <v>2494</v>
      </c>
      <c r="D3838" t="s">
        <v>360</v>
      </c>
      <c r="E3838" t="s">
        <v>305</v>
      </c>
      <c r="F3838">
        <v>2022</v>
      </c>
      <c r="G3838">
        <v>79</v>
      </c>
      <c r="H3838">
        <v>55.5</v>
      </c>
      <c r="I3838">
        <v>824.4</v>
      </c>
      <c r="M3838">
        <v>772.2</v>
      </c>
      <c r="N3838">
        <v>5.9299999999999999E-2</v>
      </c>
      <c r="O3838">
        <v>2.1</v>
      </c>
      <c r="P3838">
        <v>0.32340000000000002</v>
      </c>
      <c r="Q3838">
        <v>13084.8</v>
      </c>
      <c r="R3838" t="s">
        <v>38</v>
      </c>
      <c r="S3838" t="s">
        <v>34</v>
      </c>
      <c r="T3838" t="s">
        <v>28</v>
      </c>
      <c r="Y3838" t="s">
        <v>70</v>
      </c>
    </row>
    <row r="3839" spans="1:25" x14ac:dyDescent="0.45">
      <c r="A3839" t="s">
        <v>335</v>
      </c>
      <c r="B3839" t="s">
        <v>344</v>
      </c>
      <c r="C3839">
        <v>2494</v>
      </c>
      <c r="D3839" t="s">
        <v>360</v>
      </c>
      <c r="E3839" t="s">
        <v>305</v>
      </c>
      <c r="F3839">
        <v>2023</v>
      </c>
      <c r="G3839">
        <v>75</v>
      </c>
      <c r="H3839">
        <v>57</v>
      </c>
      <c r="I3839">
        <v>814.3</v>
      </c>
      <c r="M3839">
        <v>829.1</v>
      </c>
      <c r="N3839">
        <v>5.8999999999999997E-2</v>
      </c>
      <c r="O3839">
        <v>2.1829999999999998</v>
      </c>
      <c r="P3839">
        <v>0.30940000000000001</v>
      </c>
      <c r="Q3839">
        <v>14056.6</v>
      </c>
      <c r="R3839" t="s">
        <v>38</v>
      </c>
      <c r="S3839" t="s">
        <v>34</v>
      </c>
      <c r="T3839" t="s">
        <v>28</v>
      </c>
      <c r="Y3839" t="s">
        <v>70</v>
      </c>
    </row>
    <row r="3840" spans="1:25" x14ac:dyDescent="0.45">
      <c r="A3840" t="s">
        <v>335</v>
      </c>
      <c r="B3840" t="s">
        <v>344</v>
      </c>
      <c r="C3840">
        <v>2494</v>
      </c>
      <c r="D3840" t="s">
        <v>360</v>
      </c>
      <c r="E3840" t="s">
        <v>305</v>
      </c>
      <c r="F3840">
        <v>2024</v>
      </c>
      <c r="G3840">
        <v>33</v>
      </c>
      <c r="H3840">
        <v>27.7</v>
      </c>
      <c r="I3840">
        <v>424</v>
      </c>
      <c r="M3840">
        <v>433</v>
      </c>
      <c r="N3840">
        <v>5.8900000000000001E-2</v>
      </c>
      <c r="O3840">
        <v>1.1180000000000001</v>
      </c>
      <c r="P3840">
        <v>0.30509999999999998</v>
      </c>
      <c r="Q3840">
        <v>7334.6</v>
      </c>
      <c r="R3840" t="s">
        <v>38</v>
      </c>
      <c r="S3840" t="s">
        <v>34</v>
      </c>
      <c r="T3840" t="s">
        <v>28</v>
      </c>
      <c r="Y3840" t="s">
        <v>70</v>
      </c>
    </row>
    <row r="3841" spans="1:25" x14ac:dyDescent="0.45">
      <c r="A3841" t="s">
        <v>335</v>
      </c>
      <c r="B3841" t="s">
        <v>344</v>
      </c>
      <c r="C3841">
        <v>2494</v>
      </c>
      <c r="D3841" t="s">
        <v>361</v>
      </c>
      <c r="E3841" t="s">
        <v>305</v>
      </c>
      <c r="F3841">
        <v>2009</v>
      </c>
      <c r="G3841">
        <v>74</v>
      </c>
      <c r="H3841">
        <v>74</v>
      </c>
      <c r="I3841">
        <v>1110</v>
      </c>
      <c r="O3841">
        <v>0.31</v>
      </c>
      <c r="P3841">
        <v>0.32500000000000001</v>
      </c>
      <c r="Q3841">
        <v>1908.9</v>
      </c>
      <c r="R3841" t="s">
        <v>27</v>
      </c>
      <c r="S3841" t="s">
        <v>34</v>
      </c>
      <c r="T3841" t="s">
        <v>28</v>
      </c>
      <c r="Y3841" t="s">
        <v>29</v>
      </c>
    </row>
    <row r="3842" spans="1:25" x14ac:dyDescent="0.45">
      <c r="A3842" t="s">
        <v>335</v>
      </c>
      <c r="B3842" t="s">
        <v>344</v>
      </c>
      <c r="C3842">
        <v>2494</v>
      </c>
      <c r="D3842" t="s">
        <v>361</v>
      </c>
      <c r="E3842" t="s">
        <v>305</v>
      </c>
      <c r="F3842">
        <v>2010</v>
      </c>
      <c r="G3842">
        <v>118</v>
      </c>
      <c r="H3842">
        <v>118</v>
      </c>
      <c r="I3842">
        <v>1770</v>
      </c>
      <c r="O3842">
        <v>3.8740000000000001</v>
      </c>
      <c r="P3842">
        <v>0.33439999999999998</v>
      </c>
      <c r="Q3842">
        <v>23180.6</v>
      </c>
      <c r="R3842" t="s">
        <v>27</v>
      </c>
      <c r="S3842" t="s">
        <v>34</v>
      </c>
      <c r="T3842" t="s">
        <v>28</v>
      </c>
      <c r="Y3842" t="s">
        <v>29</v>
      </c>
    </row>
    <row r="3843" spans="1:25" x14ac:dyDescent="0.45">
      <c r="A3843" t="s">
        <v>335</v>
      </c>
      <c r="B3843" t="s">
        <v>344</v>
      </c>
      <c r="C3843">
        <v>2494</v>
      </c>
      <c r="D3843" t="s">
        <v>361</v>
      </c>
      <c r="E3843" t="s">
        <v>305</v>
      </c>
      <c r="F3843">
        <v>2011</v>
      </c>
      <c r="G3843">
        <v>103</v>
      </c>
      <c r="H3843">
        <v>103</v>
      </c>
      <c r="I3843">
        <v>1545</v>
      </c>
      <c r="O3843">
        <v>3.29</v>
      </c>
      <c r="P3843">
        <v>0.32500000000000001</v>
      </c>
      <c r="Q3843">
        <v>20253.7</v>
      </c>
      <c r="R3843" t="s">
        <v>27</v>
      </c>
      <c r="S3843" t="s">
        <v>34</v>
      </c>
      <c r="T3843" t="s">
        <v>28</v>
      </c>
      <c r="Y3843" t="s">
        <v>29</v>
      </c>
    </row>
    <row r="3844" spans="1:25" x14ac:dyDescent="0.45">
      <c r="A3844" t="s">
        <v>335</v>
      </c>
      <c r="B3844" t="s">
        <v>344</v>
      </c>
      <c r="C3844">
        <v>2494</v>
      </c>
      <c r="D3844" t="s">
        <v>361</v>
      </c>
      <c r="E3844" t="s">
        <v>305</v>
      </c>
      <c r="F3844">
        <v>2012</v>
      </c>
      <c r="G3844">
        <v>153</v>
      </c>
      <c r="H3844">
        <v>153</v>
      </c>
      <c r="I3844">
        <v>2295</v>
      </c>
      <c r="O3844">
        <v>5.0529999999999999</v>
      </c>
      <c r="P3844">
        <v>0.32279999999999998</v>
      </c>
      <c r="Q3844">
        <v>31346.9</v>
      </c>
      <c r="R3844" t="s">
        <v>37</v>
      </c>
      <c r="S3844" t="s">
        <v>34</v>
      </c>
      <c r="T3844" t="s">
        <v>28</v>
      </c>
      <c r="Y3844" t="s">
        <v>29</v>
      </c>
    </row>
    <row r="3845" spans="1:25" x14ac:dyDescent="0.45">
      <c r="A3845" t="s">
        <v>335</v>
      </c>
      <c r="B3845" t="s">
        <v>344</v>
      </c>
      <c r="C3845">
        <v>2494</v>
      </c>
      <c r="D3845" t="s">
        <v>361</v>
      </c>
      <c r="E3845" t="s">
        <v>305</v>
      </c>
      <c r="F3845">
        <v>2013</v>
      </c>
      <c r="G3845">
        <v>178</v>
      </c>
      <c r="H3845">
        <v>178</v>
      </c>
      <c r="I3845">
        <v>2670</v>
      </c>
      <c r="O3845">
        <v>6.694</v>
      </c>
      <c r="P3845">
        <v>0.317</v>
      </c>
      <c r="Q3845">
        <v>42252.6</v>
      </c>
      <c r="R3845" t="s">
        <v>38</v>
      </c>
      <c r="S3845" t="s">
        <v>34</v>
      </c>
      <c r="T3845" t="s">
        <v>28</v>
      </c>
      <c r="Y3845" t="s">
        <v>29</v>
      </c>
    </row>
    <row r="3846" spans="1:25" x14ac:dyDescent="0.45">
      <c r="A3846" t="s">
        <v>335</v>
      </c>
      <c r="B3846" t="s">
        <v>344</v>
      </c>
      <c r="C3846">
        <v>2494</v>
      </c>
      <c r="D3846" t="s">
        <v>361</v>
      </c>
      <c r="E3846" t="s">
        <v>305</v>
      </c>
      <c r="F3846">
        <v>2014</v>
      </c>
      <c r="G3846">
        <v>14</v>
      </c>
      <c r="H3846">
        <v>9.6999999999999993</v>
      </c>
      <c r="I3846">
        <v>145.5</v>
      </c>
      <c r="O3846">
        <v>0.375</v>
      </c>
      <c r="P3846">
        <v>0.31690000000000002</v>
      </c>
      <c r="Q3846">
        <v>2364.6</v>
      </c>
      <c r="R3846" t="s">
        <v>38</v>
      </c>
      <c r="S3846" t="s">
        <v>34</v>
      </c>
      <c r="T3846" t="s">
        <v>28</v>
      </c>
      <c r="Y3846" t="s">
        <v>29</v>
      </c>
    </row>
    <row r="3847" spans="1:25" x14ac:dyDescent="0.45">
      <c r="A3847" t="s">
        <v>335</v>
      </c>
      <c r="B3847" t="s">
        <v>344</v>
      </c>
      <c r="C3847">
        <v>2494</v>
      </c>
      <c r="D3847" t="s">
        <v>361</v>
      </c>
      <c r="E3847" t="s">
        <v>305</v>
      </c>
      <c r="F3847">
        <v>2015</v>
      </c>
      <c r="G3847">
        <v>51</v>
      </c>
      <c r="H3847">
        <v>38.9</v>
      </c>
      <c r="I3847">
        <v>583.5</v>
      </c>
      <c r="O3847">
        <v>1.4119999999999999</v>
      </c>
      <c r="P3847">
        <v>0.317</v>
      </c>
      <c r="Q3847">
        <v>8909.4</v>
      </c>
      <c r="R3847" t="s">
        <v>38</v>
      </c>
      <c r="S3847" t="s">
        <v>34</v>
      </c>
      <c r="T3847" t="s">
        <v>28</v>
      </c>
      <c r="Y3847" t="s">
        <v>30</v>
      </c>
    </row>
    <row r="3848" spans="1:25" x14ac:dyDescent="0.45">
      <c r="A3848" t="s">
        <v>335</v>
      </c>
      <c r="B3848" t="s">
        <v>344</v>
      </c>
      <c r="C3848">
        <v>2494</v>
      </c>
      <c r="D3848" t="s">
        <v>361</v>
      </c>
      <c r="E3848" t="s">
        <v>305</v>
      </c>
      <c r="F3848">
        <v>2016</v>
      </c>
      <c r="G3848">
        <v>76</v>
      </c>
      <c r="H3848">
        <v>55.4</v>
      </c>
      <c r="I3848">
        <v>831</v>
      </c>
      <c r="O3848">
        <v>2.12</v>
      </c>
      <c r="P3848">
        <v>0.31709999999999999</v>
      </c>
      <c r="Q3848">
        <v>13374.5</v>
      </c>
      <c r="R3848" t="s">
        <v>38</v>
      </c>
      <c r="S3848" t="s">
        <v>34</v>
      </c>
      <c r="T3848" t="s">
        <v>28</v>
      </c>
      <c r="Y3848" t="s">
        <v>30</v>
      </c>
    </row>
    <row r="3849" spans="1:25" x14ac:dyDescent="0.45">
      <c r="A3849" t="s">
        <v>335</v>
      </c>
      <c r="B3849" t="s">
        <v>344</v>
      </c>
      <c r="C3849">
        <v>2494</v>
      </c>
      <c r="D3849" t="s">
        <v>361</v>
      </c>
      <c r="E3849" t="s">
        <v>305</v>
      </c>
      <c r="F3849">
        <v>2017</v>
      </c>
      <c r="G3849">
        <v>34</v>
      </c>
      <c r="H3849">
        <v>22.1</v>
      </c>
      <c r="I3849">
        <v>331.5</v>
      </c>
      <c r="O3849">
        <v>1.1919999999999999</v>
      </c>
      <c r="P3849">
        <v>0.4859</v>
      </c>
      <c r="Q3849">
        <v>4938</v>
      </c>
      <c r="R3849" t="s">
        <v>38</v>
      </c>
      <c r="S3849" t="s">
        <v>34</v>
      </c>
      <c r="T3849" t="s">
        <v>28</v>
      </c>
      <c r="Y3849" t="s">
        <v>30</v>
      </c>
    </row>
    <row r="3850" spans="1:25" x14ac:dyDescent="0.45">
      <c r="A3850" t="s">
        <v>335</v>
      </c>
      <c r="B3850" t="s">
        <v>344</v>
      </c>
      <c r="C3850">
        <v>2494</v>
      </c>
      <c r="D3850" t="s">
        <v>361</v>
      </c>
      <c r="E3850" t="s">
        <v>305</v>
      </c>
      <c r="F3850">
        <v>2018</v>
      </c>
      <c r="G3850">
        <v>67</v>
      </c>
      <c r="H3850">
        <v>50.5</v>
      </c>
      <c r="I3850">
        <v>757.5</v>
      </c>
      <c r="O3850">
        <v>2.0270000000000001</v>
      </c>
      <c r="P3850">
        <v>0.32090000000000002</v>
      </c>
      <c r="Q3850">
        <v>12632</v>
      </c>
      <c r="R3850" t="s">
        <v>38</v>
      </c>
      <c r="S3850" t="s">
        <v>34</v>
      </c>
      <c r="T3850" t="s">
        <v>28</v>
      </c>
      <c r="Y3850" t="s">
        <v>30</v>
      </c>
    </row>
    <row r="3851" spans="1:25" x14ac:dyDescent="0.45">
      <c r="A3851" t="s">
        <v>335</v>
      </c>
      <c r="B3851" t="s">
        <v>344</v>
      </c>
      <c r="C3851">
        <v>2494</v>
      </c>
      <c r="D3851" t="s">
        <v>361</v>
      </c>
      <c r="E3851" t="s">
        <v>305</v>
      </c>
      <c r="F3851">
        <v>2019</v>
      </c>
      <c r="G3851">
        <v>36</v>
      </c>
      <c r="H3851">
        <v>26.5</v>
      </c>
      <c r="I3851">
        <v>397.5</v>
      </c>
      <c r="O3851">
        <v>0.997</v>
      </c>
      <c r="P3851">
        <v>0.32100000000000001</v>
      </c>
      <c r="Q3851">
        <v>6211.5</v>
      </c>
      <c r="R3851" t="s">
        <v>38</v>
      </c>
      <c r="S3851" t="s">
        <v>34</v>
      </c>
      <c r="T3851" t="s">
        <v>28</v>
      </c>
      <c r="Y3851" t="s">
        <v>30</v>
      </c>
    </row>
    <row r="3852" spans="1:25" x14ac:dyDescent="0.45">
      <c r="A3852" t="s">
        <v>335</v>
      </c>
      <c r="B3852" t="s">
        <v>344</v>
      </c>
      <c r="C3852">
        <v>2494</v>
      </c>
      <c r="D3852" t="s">
        <v>361</v>
      </c>
      <c r="E3852" t="s">
        <v>305</v>
      </c>
      <c r="F3852">
        <v>2020</v>
      </c>
      <c r="G3852">
        <v>73</v>
      </c>
      <c r="H3852">
        <v>53.2</v>
      </c>
      <c r="I3852">
        <v>798</v>
      </c>
      <c r="O3852">
        <v>2.1150000000000002</v>
      </c>
      <c r="P3852">
        <v>0.3211</v>
      </c>
      <c r="Q3852">
        <v>13176.9</v>
      </c>
      <c r="R3852" t="s">
        <v>38</v>
      </c>
      <c r="S3852" t="s">
        <v>34</v>
      </c>
      <c r="T3852" t="s">
        <v>28</v>
      </c>
      <c r="Y3852" t="s">
        <v>30</v>
      </c>
    </row>
    <row r="3853" spans="1:25" x14ac:dyDescent="0.45">
      <c r="A3853" t="s">
        <v>335</v>
      </c>
      <c r="B3853" t="s">
        <v>344</v>
      </c>
      <c r="C3853">
        <v>2494</v>
      </c>
      <c r="D3853" t="s">
        <v>361</v>
      </c>
      <c r="E3853" t="s">
        <v>305</v>
      </c>
      <c r="F3853">
        <v>2021</v>
      </c>
      <c r="G3853">
        <v>64</v>
      </c>
      <c r="H3853">
        <v>46.6</v>
      </c>
      <c r="I3853">
        <v>650.5</v>
      </c>
      <c r="M3853">
        <v>621.5</v>
      </c>
      <c r="N3853">
        <v>5.8799999999999998E-2</v>
      </c>
      <c r="O3853">
        <v>1.69</v>
      </c>
      <c r="P3853">
        <v>0.32079999999999997</v>
      </c>
      <c r="Q3853">
        <v>10527.8</v>
      </c>
      <c r="R3853" t="s">
        <v>38</v>
      </c>
      <c r="S3853" t="s">
        <v>34</v>
      </c>
      <c r="T3853" t="s">
        <v>28</v>
      </c>
      <c r="Y3853" t="s">
        <v>70</v>
      </c>
    </row>
    <row r="3854" spans="1:25" x14ac:dyDescent="0.45">
      <c r="A3854" t="s">
        <v>335</v>
      </c>
      <c r="B3854" t="s">
        <v>344</v>
      </c>
      <c r="C3854">
        <v>2494</v>
      </c>
      <c r="D3854" t="s">
        <v>361</v>
      </c>
      <c r="E3854" t="s">
        <v>305</v>
      </c>
      <c r="F3854">
        <v>2022</v>
      </c>
      <c r="G3854">
        <v>70</v>
      </c>
      <c r="H3854">
        <v>51.6</v>
      </c>
      <c r="I3854">
        <v>808.5</v>
      </c>
      <c r="M3854">
        <v>755</v>
      </c>
      <c r="N3854">
        <v>5.8999999999999997E-2</v>
      </c>
      <c r="O3854">
        <v>2.052</v>
      </c>
      <c r="P3854">
        <v>0.32100000000000001</v>
      </c>
      <c r="Q3854">
        <v>12788</v>
      </c>
      <c r="R3854" t="s">
        <v>38</v>
      </c>
      <c r="S3854" t="s">
        <v>34</v>
      </c>
      <c r="T3854" t="s">
        <v>28</v>
      </c>
      <c r="Y3854" t="s">
        <v>70</v>
      </c>
    </row>
    <row r="3855" spans="1:25" x14ac:dyDescent="0.45">
      <c r="A3855" t="s">
        <v>335</v>
      </c>
      <c r="B3855" t="s">
        <v>344</v>
      </c>
      <c r="C3855">
        <v>2494</v>
      </c>
      <c r="D3855" t="s">
        <v>361</v>
      </c>
      <c r="E3855" t="s">
        <v>305</v>
      </c>
      <c r="F3855">
        <v>2023</v>
      </c>
      <c r="G3855">
        <v>41</v>
      </c>
      <c r="H3855">
        <v>28.7</v>
      </c>
      <c r="I3855">
        <v>420.8</v>
      </c>
      <c r="M3855">
        <v>421.7</v>
      </c>
      <c r="N3855">
        <v>5.8799999999999998E-2</v>
      </c>
      <c r="O3855">
        <v>1.109</v>
      </c>
      <c r="P3855">
        <v>0.31030000000000002</v>
      </c>
      <c r="Q3855">
        <v>7147.7</v>
      </c>
      <c r="R3855" t="s">
        <v>38</v>
      </c>
      <c r="S3855" t="s">
        <v>34</v>
      </c>
      <c r="T3855" t="s">
        <v>28</v>
      </c>
      <c r="Y3855" t="s">
        <v>70</v>
      </c>
    </row>
    <row r="3856" spans="1:25" x14ac:dyDescent="0.45">
      <c r="A3856" t="s">
        <v>335</v>
      </c>
      <c r="B3856" t="s">
        <v>344</v>
      </c>
      <c r="C3856">
        <v>2494</v>
      </c>
      <c r="D3856" t="s">
        <v>361</v>
      </c>
      <c r="E3856" t="s">
        <v>305</v>
      </c>
      <c r="F3856">
        <v>2024</v>
      </c>
      <c r="G3856">
        <v>23</v>
      </c>
      <c r="H3856">
        <v>17.600000000000001</v>
      </c>
      <c r="I3856">
        <v>274.10000000000002</v>
      </c>
      <c r="M3856">
        <v>277.3</v>
      </c>
      <c r="N3856">
        <v>5.91E-2</v>
      </c>
      <c r="O3856">
        <v>0.71699999999999997</v>
      </c>
      <c r="P3856">
        <v>0.30499999999999999</v>
      </c>
      <c r="Q3856">
        <v>4699.6000000000004</v>
      </c>
      <c r="R3856" t="s">
        <v>38</v>
      </c>
      <c r="S3856" t="s">
        <v>34</v>
      </c>
      <c r="T3856" t="s">
        <v>28</v>
      </c>
      <c r="Y3856" t="s">
        <v>70</v>
      </c>
    </row>
    <row r="3857" spans="1:25" x14ac:dyDescent="0.45">
      <c r="A3857" t="s">
        <v>335</v>
      </c>
      <c r="B3857" t="s">
        <v>344</v>
      </c>
      <c r="C3857">
        <v>2494</v>
      </c>
      <c r="D3857" t="s">
        <v>362</v>
      </c>
      <c r="E3857" t="s">
        <v>305</v>
      </c>
      <c r="F3857">
        <v>2009</v>
      </c>
      <c r="G3857">
        <v>58</v>
      </c>
      <c r="H3857">
        <v>58</v>
      </c>
      <c r="I3857">
        <v>870</v>
      </c>
      <c r="O3857">
        <v>0.60399999999999998</v>
      </c>
      <c r="P3857">
        <v>0.4385</v>
      </c>
      <c r="Q3857">
        <v>2757.3</v>
      </c>
      <c r="R3857" t="s">
        <v>27</v>
      </c>
      <c r="S3857" t="s">
        <v>34</v>
      </c>
      <c r="T3857" t="s">
        <v>28</v>
      </c>
      <c r="Y3857" t="s">
        <v>29</v>
      </c>
    </row>
    <row r="3858" spans="1:25" x14ac:dyDescent="0.45">
      <c r="A3858" t="s">
        <v>335</v>
      </c>
      <c r="B3858" t="s">
        <v>344</v>
      </c>
      <c r="C3858">
        <v>2494</v>
      </c>
      <c r="D3858" t="s">
        <v>362</v>
      </c>
      <c r="E3858" t="s">
        <v>305</v>
      </c>
      <c r="F3858">
        <v>2010</v>
      </c>
      <c r="G3858">
        <v>94</v>
      </c>
      <c r="H3858">
        <v>94</v>
      </c>
      <c r="I3858">
        <v>1410</v>
      </c>
      <c r="O3858">
        <v>3.109</v>
      </c>
      <c r="P3858">
        <v>0.33679999999999999</v>
      </c>
      <c r="Q3858">
        <v>18467.8</v>
      </c>
      <c r="R3858" t="s">
        <v>27</v>
      </c>
      <c r="S3858" t="s">
        <v>34</v>
      </c>
      <c r="T3858" t="s">
        <v>28</v>
      </c>
      <c r="Y3858" t="s">
        <v>29</v>
      </c>
    </row>
    <row r="3859" spans="1:25" x14ac:dyDescent="0.45">
      <c r="A3859" t="s">
        <v>335</v>
      </c>
      <c r="B3859" t="s">
        <v>344</v>
      </c>
      <c r="C3859">
        <v>2494</v>
      </c>
      <c r="D3859" t="s">
        <v>362</v>
      </c>
      <c r="E3859" t="s">
        <v>305</v>
      </c>
      <c r="F3859">
        <v>2011</v>
      </c>
      <c r="G3859">
        <v>125</v>
      </c>
      <c r="H3859">
        <v>125</v>
      </c>
      <c r="I3859">
        <v>1875</v>
      </c>
      <c r="O3859">
        <v>4.1219999999999999</v>
      </c>
      <c r="P3859">
        <v>0.33389999999999997</v>
      </c>
      <c r="Q3859">
        <v>24693.5</v>
      </c>
      <c r="R3859" t="s">
        <v>27</v>
      </c>
      <c r="S3859" t="s">
        <v>34</v>
      </c>
      <c r="T3859" t="s">
        <v>28</v>
      </c>
      <c r="Y3859" t="s">
        <v>29</v>
      </c>
    </row>
    <row r="3860" spans="1:25" x14ac:dyDescent="0.45">
      <c r="A3860" t="s">
        <v>335</v>
      </c>
      <c r="B3860" t="s">
        <v>344</v>
      </c>
      <c r="C3860">
        <v>2494</v>
      </c>
      <c r="D3860" t="s">
        <v>362</v>
      </c>
      <c r="E3860" t="s">
        <v>305</v>
      </c>
      <c r="F3860">
        <v>2012</v>
      </c>
      <c r="G3860">
        <v>134</v>
      </c>
      <c r="H3860">
        <v>134</v>
      </c>
      <c r="I3860">
        <v>2010</v>
      </c>
      <c r="O3860">
        <v>4.6230000000000002</v>
      </c>
      <c r="P3860">
        <v>0.33679999999999999</v>
      </c>
      <c r="Q3860">
        <v>27528.6</v>
      </c>
      <c r="R3860" t="s">
        <v>37</v>
      </c>
      <c r="S3860" t="s">
        <v>34</v>
      </c>
      <c r="T3860" t="s">
        <v>28</v>
      </c>
      <c r="Y3860" t="s">
        <v>29</v>
      </c>
    </row>
    <row r="3861" spans="1:25" x14ac:dyDescent="0.45">
      <c r="A3861" t="s">
        <v>335</v>
      </c>
      <c r="B3861" t="s">
        <v>344</v>
      </c>
      <c r="C3861">
        <v>2494</v>
      </c>
      <c r="D3861" t="s">
        <v>362</v>
      </c>
      <c r="E3861" t="s">
        <v>305</v>
      </c>
      <c r="F3861">
        <v>2013</v>
      </c>
      <c r="G3861">
        <v>203</v>
      </c>
      <c r="H3861">
        <v>203</v>
      </c>
      <c r="I3861">
        <v>3045</v>
      </c>
      <c r="O3861">
        <v>7.6280000000000001</v>
      </c>
      <c r="P3861">
        <v>0.317</v>
      </c>
      <c r="Q3861">
        <v>48147.5</v>
      </c>
      <c r="R3861" t="s">
        <v>38</v>
      </c>
      <c r="S3861" t="s">
        <v>34</v>
      </c>
      <c r="T3861" t="s">
        <v>28</v>
      </c>
      <c r="Y3861" t="s">
        <v>29</v>
      </c>
    </row>
    <row r="3862" spans="1:25" x14ac:dyDescent="0.45">
      <c r="A3862" t="s">
        <v>335</v>
      </c>
      <c r="B3862" t="s">
        <v>344</v>
      </c>
      <c r="C3862">
        <v>2494</v>
      </c>
      <c r="D3862" t="s">
        <v>362</v>
      </c>
      <c r="E3862" t="s">
        <v>305</v>
      </c>
      <c r="F3862">
        <v>2014</v>
      </c>
      <c r="G3862">
        <v>16</v>
      </c>
      <c r="H3862">
        <v>11.4</v>
      </c>
      <c r="I3862">
        <v>171</v>
      </c>
      <c r="O3862">
        <v>0.44800000000000001</v>
      </c>
      <c r="P3862">
        <v>0.31709999999999999</v>
      </c>
      <c r="Q3862">
        <v>2823</v>
      </c>
      <c r="R3862" t="s">
        <v>38</v>
      </c>
      <c r="S3862" t="s">
        <v>34</v>
      </c>
      <c r="T3862" t="s">
        <v>28</v>
      </c>
      <c r="Y3862" t="s">
        <v>29</v>
      </c>
    </row>
    <row r="3863" spans="1:25" x14ac:dyDescent="0.45">
      <c r="A3863" t="s">
        <v>335</v>
      </c>
      <c r="B3863" t="s">
        <v>344</v>
      </c>
      <c r="C3863">
        <v>2494</v>
      </c>
      <c r="D3863" t="s">
        <v>362</v>
      </c>
      <c r="E3863" t="s">
        <v>305</v>
      </c>
      <c r="F3863">
        <v>2015</v>
      </c>
      <c r="G3863">
        <v>42</v>
      </c>
      <c r="H3863">
        <v>33.9</v>
      </c>
      <c r="I3863">
        <v>508.5</v>
      </c>
      <c r="O3863">
        <v>1.2350000000000001</v>
      </c>
      <c r="P3863">
        <v>0.317</v>
      </c>
      <c r="Q3863">
        <v>7796.6</v>
      </c>
      <c r="R3863" t="s">
        <v>38</v>
      </c>
      <c r="S3863" t="s">
        <v>34</v>
      </c>
      <c r="T3863" t="s">
        <v>28</v>
      </c>
      <c r="Y3863" t="s">
        <v>30</v>
      </c>
    </row>
    <row r="3864" spans="1:25" x14ac:dyDescent="0.45">
      <c r="A3864" t="s">
        <v>335</v>
      </c>
      <c r="B3864" t="s">
        <v>344</v>
      </c>
      <c r="C3864">
        <v>2494</v>
      </c>
      <c r="D3864" t="s">
        <v>362</v>
      </c>
      <c r="E3864" t="s">
        <v>305</v>
      </c>
      <c r="F3864">
        <v>2016</v>
      </c>
      <c r="G3864">
        <v>102</v>
      </c>
      <c r="H3864">
        <v>79.2</v>
      </c>
      <c r="I3864">
        <v>1188</v>
      </c>
      <c r="O3864">
        <v>3.0529999999999999</v>
      </c>
      <c r="P3864">
        <v>0.317</v>
      </c>
      <c r="Q3864">
        <v>19252.7</v>
      </c>
      <c r="R3864" t="s">
        <v>38</v>
      </c>
      <c r="S3864" t="s">
        <v>34</v>
      </c>
      <c r="T3864" t="s">
        <v>28</v>
      </c>
      <c r="Y3864" t="s">
        <v>30</v>
      </c>
    </row>
    <row r="3865" spans="1:25" x14ac:dyDescent="0.45">
      <c r="A3865" t="s">
        <v>335</v>
      </c>
      <c r="B3865" t="s">
        <v>344</v>
      </c>
      <c r="C3865">
        <v>2494</v>
      </c>
      <c r="D3865" t="s">
        <v>362</v>
      </c>
      <c r="E3865" t="s">
        <v>305</v>
      </c>
      <c r="F3865">
        <v>2017</v>
      </c>
      <c r="G3865">
        <v>17</v>
      </c>
      <c r="H3865">
        <v>11.2</v>
      </c>
      <c r="I3865">
        <v>168</v>
      </c>
      <c r="O3865">
        <v>0.52900000000000003</v>
      </c>
      <c r="P3865">
        <v>0.4521</v>
      </c>
      <c r="Q3865">
        <v>2529.4</v>
      </c>
      <c r="R3865" t="s">
        <v>38</v>
      </c>
      <c r="S3865" t="s">
        <v>34</v>
      </c>
      <c r="T3865" t="s">
        <v>28</v>
      </c>
      <c r="Y3865" t="s">
        <v>30</v>
      </c>
    </row>
    <row r="3866" spans="1:25" x14ac:dyDescent="0.45">
      <c r="A3866" t="s">
        <v>335</v>
      </c>
      <c r="B3866" t="s">
        <v>344</v>
      </c>
      <c r="C3866">
        <v>2494</v>
      </c>
      <c r="D3866" t="s">
        <v>362</v>
      </c>
      <c r="E3866" t="s">
        <v>305</v>
      </c>
      <c r="F3866">
        <v>2018</v>
      </c>
      <c r="G3866">
        <v>40</v>
      </c>
      <c r="H3866">
        <v>31.5</v>
      </c>
      <c r="I3866">
        <v>472.5</v>
      </c>
      <c r="O3866">
        <v>1.26</v>
      </c>
      <c r="P3866">
        <v>0.32090000000000002</v>
      </c>
      <c r="Q3866">
        <v>7851.8</v>
      </c>
      <c r="R3866" t="s">
        <v>38</v>
      </c>
      <c r="S3866" t="s">
        <v>34</v>
      </c>
      <c r="T3866" t="s">
        <v>28</v>
      </c>
      <c r="Y3866" t="s">
        <v>30</v>
      </c>
    </row>
    <row r="3867" spans="1:25" x14ac:dyDescent="0.45">
      <c r="A3867" t="s">
        <v>335</v>
      </c>
      <c r="B3867" t="s">
        <v>344</v>
      </c>
      <c r="C3867">
        <v>2494</v>
      </c>
      <c r="D3867" t="s">
        <v>362</v>
      </c>
      <c r="E3867" t="s">
        <v>305</v>
      </c>
      <c r="F3867">
        <v>2019</v>
      </c>
      <c r="G3867">
        <v>19</v>
      </c>
      <c r="H3867">
        <v>14.2</v>
      </c>
      <c r="I3867">
        <v>213</v>
      </c>
      <c r="O3867">
        <v>0.52900000000000003</v>
      </c>
      <c r="P3867">
        <v>0.3211</v>
      </c>
      <c r="Q3867">
        <v>3296.6</v>
      </c>
      <c r="R3867" t="s">
        <v>38</v>
      </c>
      <c r="S3867" t="s">
        <v>34</v>
      </c>
      <c r="T3867" t="s">
        <v>28</v>
      </c>
      <c r="Y3867" t="s">
        <v>30</v>
      </c>
    </row>
    <row r="3868" spans="1:25" x14ac:dyDescent="0.45">
      <c r="A3868" t="s">
        <v>335</v>
      </c>
      <c r="B3868" t="s">
        <v>344</v>
      </c>
      <c r="C3868">
        <v>2494</v>
      </c>
      <c r="D3868" t="s">
        <v>362</v>
      </c>
      <c r="E3868" t="s">
        <v>305</v>
      </c>
      <c r="F3868">
        <v>2020</v>
      </c>
      <c r="G3868">
        <v>95</v>
      </c>
      <c r="H3868">
        <v>66.900000000000006</v>
      </c>
      <c r="I3868">
        <v>1003.5</v>
      </c>
      <c r="O3868">
        <v>2.6659999999999999</v>
      </c>
      <c r="P3868">
        <v>0.32119999999999999</v>
      </c>
      <c r="Q3868">
        <v>16602.099999999999</v>
      </c>
      <c r="R3868" t="s">
        <v>38</v>
      </c>
      <c r="S3868" t="s">
        <v>34</v>
      </c>
      <c r="T3868" t="s">
        <v>28</v>
      </c>
      <c r="Y3868" t="s">
        <v>30</v>
      </c>
    </row>
    <row r="3869" spans="1:25" x14ac:dyDescent="0.45">
      <c r="A3869" t="s">
        <v>335</v>
      </c>
      <c r="B3869" t="s">
        <v>344</v>
      </c>
      <c r="C3869">
        <v>2494</v>
      </c>
      <c r="D3869" t="s">
        <v>362</v>
      </c>
      <c r="E3869" t="s">
        <v>305</v>
      </c>
      <c r="F3869">
        <v>2021</v>
      </c>
      <c r="G3869">
        <v>67</v>
      </c>
      <c r="H3869">
        <v>47.5</v>
      </c>
      <c r="I3869">
        <v>680.4</v>
      </c>
      <c r="M3869">
        <v>639.9</v>
      </c>
      <c r="N3869">
        <v>5.8900000000000001E-2</v>
      </c>
      <c r="O3869">
        <v>1.7390000000000001</v>
      </c>
      <c r="P3869">
        <v>0.3211</v>
      </c>
      <c r="Q3869">
        <v>10833.6</v>
      </c>
      <c r="R3869" t="s">
        <v>38</v>
      </c>
      <c r="S3869" t="s">
        <v>34</v>
      </c>
      <c r="T3869" t="s">
        <v>28</v>
      </c>
      <c r="Y3869" t="s">
        <v>70</v>
      </c>
    </row>
    <row r="3870" spans="1:25" x14ac:dyDescent="0.45">
      <c r="A3870" t="s">
        <v>335</v>
      </c>
      <c r="B3870" t="s">
        <v>344</v>
      </c>
      <c r="C3870">
        <v>2494</v>
      </c>
      <c r="D3870" t="s">
        <v>362</v>
      </c>
      <c r="E3870" t="s">
        <v>305</v>
      </c>
      <c r="F3870">
        <v>2022</v>
      </c>
      <c r="G3870">
        <v>69</v>
      </c>
      <c r="H3870">
        <v>53.1</v>
      </c>
      <c r="I3870">
        <v>830</v>
      </c>
      <c r="M3870">
        <v>825</v>
      </c>
      <c r="N3870">
        <v>6.13E-2</v>
      </c>
      <c r="O3870">
        <v>2.3039999999999998</v>
      </c>
      <c r="P3870">
        <v>0.34010000000000001</v>
      </c>
      <c r="Q3870">
        <v>13290.6</v>
      </c>
      <c r="R3870" t="s">
        <v>38</v>
      </c>
      <c r="S3870" t="s">
        <v>34</v>
      </c>
      <c r="T3870" t="s">
        <v>28</v>
      </c>
      <c r="Y3870" t="s">
        <v>70</v>
      </c>
    </row>
    <row r="3871" spans="1:25" x14ac:dyDescent="0.45">
      <c r="A3871" t="s">
        <v>335</v>
      </c>
      <c r="B3871" t="s">
        <v>344</v>
      </c>
      <c r="C3871">
        <v>2494</v>
      </c>
      <c r="D3871" t="s">
        <v>362</v>
      </c>
      <c r="E3871" t="s">
        <v>305</v>
      </c>
      <c r="F3871">
        <v>2023</v>
      </c>
      <c r="G3871">
        <v>52</v>
      </c>
      <c r="H3871">
        <v>36.1</v>
      </c>
      <c r="I3871">
        <v>550.4</v>
      </c>
      <c r="M3871">
        <v>554.20000000000005</v>
      </c>
      <c r="N3871">
        <v>5.8999999999999997E-2</v>
      </c>
      <c r="O3871">
        <v>1.4570000000000001</v>
      </c>
      <c r="P3871">
        <v>0.30959999999999999</v>
      </c>
      <c r="Q3871">
        <v>9387.2999999999993</v>
      </c>
      <c r="R3871" t="s">
        <v>38</v>
      </c>
      <c r="S3871" t="s">
        <v>34</v>
      </c>
      <c r="T3871" t="s">
        <v>28</v>
      </c>
      <c r="Y3871" t="s">
        <v>70</v>
      </c>
    </row>
    <row r="3872" spans="1:25" x14ac:dyDescent="0.45">
      <c r="A3872" t="s">
        <v>335</v>
      </c>
      <c r="B3872" t="s">
        <v>344</v>
      </c>
      <c r="C3872">
        <v>2494</v>
      </c>
      <c r="D3872" t="s">
        <v>362</v>
      </c>
      <c r="E3872" t="s">
        <v>305</v>
      </c>
      <c r="F3872">
        <v>2024</v>
      </c>
      <c r="G3872">
        <v>35</v>
      </c>
      <c r="H3872">
        <v>28.4</v>
      </c>
      <c r="I3872">
        <v>441.4</v>
      </c>
      <c r="M3872">
        <v>450.3</v>
      </c>
      <c r="N3872">
        <v>5.8999999999999997E-2</v>
      </c>
      <c r="O3872">
        <v>1.1639999999999999</v>
      </c>
      <c r="P3872">
        <v>0.30499999999999999</v>
      </c>
      <c r="Q3872">
        <v>7632.7</v>
      </c>
      <c r="R3872" t="s">
        <v>38</v>
      </c>
      <c r="S3872" t="s">
        <v>34</v>
      </c>
      <c r="T3872" t="s">
        <v>28</v>
      </c>
      <c r="Y3872" t="s">
        <v>70</v>
      </c>
    </row>
    <row r="3873" spans="1:25" x14ac:dyDescent="0.45">
      <c r="A3873" t="s">
        <v>335</v>
      </c>
      <c r="B3873" t="s">
        <v>344</v>
      </c>
      <c r="C3873">
        <v>2494</v>
      </c>
      <c r="D3873" t="s">
        <v>363</v>
      </c>
      <c r="E3873" t="s">
        <v>305</v>
      </c>
      <c r="F3873">
        <v>2009</v>
      </c>
      <c r="G3873">
        <v>41</v>
      </c>
      <c r="H3873">
        <v>41</v>
      </c>
      <c r="I3873">
        <v>615</v>
      </c>
      <c r="O3873">
        <v>0.46700000000000003</v>
      </c>
      <c r="P3873">
        <v>0.48899999999999999</v>
      </c>
      <c r="Q3873">
        <v>1908.9</v>
      </c>
      <c r="R3873" t="s">
        <v>27</v>
      </c>
      <c r="S3873" t="s">
        <v>34</v>
      </c>
      <c r="T3873" t="s">
        <v>28</v>
      </c>
      <c r="Y3873" t="s">
        <v>29</v>
      </c>
    </row>
    <row r="3874" spans="1:25" x14ac:dyDescent="0.45">
      <c r="A3874" t="s">
        <v>335</v>
      </c>
      <c r="B3874" t="s">
        <v>344</v>
      </c>
      <c r="C3874">
        <v>2494</v>
      </c>
      <c r="D3874" t="s">
        <v>363</v>
      </c>
      <c r="E3874" t="s">
        <v>305</v>
      </c>
      <c r="F3874">
        <v>2010</v>
      </c>
      <c r="G3874">
        <v>152</v>
      </c>
      <c r="H3874">
        <v>152</v>
      </c>
      <c r="I3874">
        <v>2280</v>
      </c>
      <c r="O3874">
        <v>4.9169999999999998</v>
      </c>
      <c r="P3874">
        <v>0.32990000000000003</v>
      </c>
      <c r="Q3874">
        <v>29815.200000000001</v>
      </c>
      <c r="R3874" t="s">
        <v>27</v>
      </c>
      <c r="S3874" t="s">
        <v>34</v>
      </c>
      <c r="T3874" t="s">
        <v>28</v>
      </c>
      <c r="Y3874" t="s">
        <v>29</v>
      </c>
    </row>
    <row r="3875" spans="1:25" x14ac:dyDescent="0.45">
      <c r="A3875" t="s">
        <v>335</v>
      </c>
      <c r="B3875" t="s">
        <v>344</v>
      </c>
      <c r="C3875">
        <v>2494</v>
      </c>
      <c r="D3875" t="s">
        <v>363</v>
      </c>
      <c r="E3875" t="s">
        <v>305</v>
      </c>
      <c r="F3875">
        <v>2011</v>
      </c>
      <c r="G3875">
        <v>89</v>
      </c>
      <c r="H3875">
        <v>89</v>
      </c>
      <c r="I3875">
        <v>1335</v>
      </c>
      <c r="O3875">
        <v>2.9550000000000001</v>
      </c>
      <c r="P3875">
        <v>0.33739999999999998</v>
      </c>
      <c r="Q3875">
        <v>17510.099999999999</v>
      </c>
      <c r="R3875" t="s">
        <v>27</v>
      </c>
      <c r="S3875" t="s">
        <v>34</v>
      </c>
      <c r="T3875" t="s">
        <v>28</v>
      </c>
      <c r="Y3875" t="s">
        <v>29</v>
      </c>
    </row>
    <row r="3876" spans="1:25" x14ac:dyDescent="0.45">
      <c r="A3876" t="s">
        <v>335</v>
      </c>
      <c r="B3876" t="s">
        <v>344</v>
      </c>
      <c r="C3876">
        <v>2494</v>
      </c>
      <c r="D3876" t="s">
        <v>363</v>
      </c>
      <c r="E3876" t="s">
        <v>305</v>
      </c>
      <c r="F3876">
        <v>2012</v>
      </c>
      <c r="G3876">
        <v>137</v>
      </c>
      <c r="H3876">
        <v>137</v>
      </c>
      <c r="I3876">
        <v>2055</v>
      </c>
      <c r="O3876">
        <v>4.4589999999999996</v>
      </c>
      <c r="P3876">
        <v>0.317</v>
      </c>
      <c r="Q3876">
        <v>28143.7</v>
      </c>
      <c r="R3876" t="s">
        <v>37</v>
      </c>
      <c r="S3876" t="s">
        <v>34</v>
      </c>
      <c r="T3876" t="s">
        <v>28</v>
      </c>
      <c r="Y3876" t="s">
        <v>29</v>
      </c>
    </row>
    <row r="3877" spans="1:25" x14ac:dyDescent="0.45">
      <c r="A3877" t="s">
        <v>335</v>
      </c>
      <c r="B3877" t="s">
        <v>344</v>
      </c>
      <c r="C3877">
        <v>2494</v>
      </c>
      <c r="D3877" t="s">
        <v>363</v>
      </c>
      <c r="E3877" t="s">
        <v>305</v>
      </c>
      <c r="F3877">
        <v>2013</v>
      </c>
      <c r="G3877">
        <v>310</v>
      </c>
      <c r="H3877">
        <v>310</v>
      </c>
      <c r="I3877">
        <v>4650</v>
      </c>
      <c r="O3877">
        <v>11.654</v>
      </c>
      <c r="P3877">
        <v>0.317</v>
      </c>
      <c r="Q3877">
        <v>73554.600000000006</v>
      </c>
      <c r="R3877" t="s">
        <v>38</v>
      </c>
      <c r="S3877" t="s">
        <v>34</v>
      </c>
      <c r="T3877" t="s">
        <v>28</v>
      </c>
      <c r="Y3877" t="s">
        <v>29</v>
      </c>
    </row>
    <row r="3878" spans="1:25" x14ac:dyDescent="0.45">
      <c r="A3878" t="s">
        <v>335</v>
      </c>
      <c r="B3878" t="s">
        <v>344</v>
      </c>
      <c r="C3878">
        <v>2494</v>
      </c>
      <c r="D3878" t="s">
        <v>363</v>
      </c>
      <c r="E3878" t="s">
        <v>305</v>
      </c>
      <c r="F3878">
        <v>2014</v>
      </c>
      <c r="G3878">
        <v>14</v>
      </c>
      <c r="H3878">
        <v>9.1999999999999993</v>
      </c>
      <c r="I3878">
        <v>138</v>
      </c>
      <c r="O3878">
        <v>0.35399999999999998</v>
      </c>
      <c r="P3878">
        <v>0.31690000000000002</v>
      </c>
      <c r="Q3878">
        <v>2234.6999999999998</v>
      </c>
      <c r="R3878" t="s">
        <v>38</v>
      </c>
      <c r="S3878" t="s">
        <v>34</v>
      </c>
      <c r="T3878" t="s">
        <v>28</v>
      </c>
      <c r="Y3878" t="s">
        <v>29</v>
      </c>
    </row>
    <row r="3879" spans="1:25" x14ac:dyDescent="0.45">
      <c r="A3879" t="s">
        <v>335</v>
      </c>
      <c r="B3879" t="s">
        <v>344</v>
      </c>
      <c r="C3879">
        <v>2494</v>
      </c>
      <c r="D3879" t="s">
        <v>363</v>
      </c>
      <c r="E3879" t="s">
        <v>305</v>
      </c>
      <c r="F3879">
        <v>2015</v>
      </c>
      <c r="G3879">
        <v>58</v>
      </c>
      <c r="H3879">
        <v>43.6</v>
      </c>
      <c r="I3879">
        <v>654</v>
      </c>
      <c r="O3879">
        <v>1.583</v>
      </c>
      <c r="P3879">
        <v>0.317</v>
      </c>
      <c r="Q3879">
        <v>9993.5</v>
      </c>
      <c r="R3879" t="s">
        <v>38</v>
      </c>
      <c r="S3879" t="s">
        <v>34</v>
      </c>
      <c r="T3879" t="s">
        <v>28</v>
      </c>
      <c r="Y3879" t="s">
        <v>30</v>
      </c>
    </row>
    <row r="3880" spans="1:25" x14ac:dyDescent="0.45">
      <c r="A3880" t="s">
        <v>335</v>
      </c>
      <c r="B3880" t="s">
        <v>344</v>
      </c>
      <c r="C3880">
        <v>2494</v>
      </c>
      <c r="D3880" t="s">
        <v>363</v>
      </c>
      <c r="E3880" t="s">
        <v>305</v>
      </c>
      <c r="F3880">
        <v>2016</v>
      </c>
      <c r="G3880">
        <v>44</v>
      </c>
      <c r="H3880">
        <v>33.1</v>
      </c>
      <c r="I3880">
        <v>496.5</v>
      </c>
      <c r="O3880">
        <v>1.2849999999999999</v>
      </c>
      <c r="P3880">
        <v>0.31709999999999999</v>
      </c>
      <c r="Q3880">
        <v>8102.8</v>
      </c>
      <c r="R3880" t="s">
        <v>38</v>
      </c>
      <c r="S3880" t="s">
        <v>34</v>
      </c>
      <c r="T3880" t="s">
        <v>28</v>
      </c>
      <c r="Y3880" t="s">
        <v>30</v>
      </c>
    </row>
    <row r="3881" spans="1:25" x14ac:dyDescent="0.45">
      <c r="A3881" t="s">
        <v>335</v>
      </c>
      <c r="B3881" t="s">
        <v>344</v>
      </c>
      <c r="C3881">
        <v>2494</v>
      </c>
      <c r="D3881" t="s">
        <v>363</v>
      </c>
      <c r="E3881" t="s">
        <v>305</v>
      </c>
      <c r="F3881">
        <v>2017</v>
      </c>
      <c r="G3881">
        <v>23</v>
      </c>
      <c r="H3881">
        <v>16.399999999999999</v>
      </c>
      <c r="I3881">
        <v>246</v>
      </c>
      <c r="O3881">
        <v>0.85899999999999999</v>
      </c>
      <c r="P3881">
        <v>0.46689999999999998</v>
      </c>
      <c r="Q3881">
        <v>3673.2</v>
      </c>
      <c r="R3881" t="s">
        <v>38</v>
      </c>
      <c r="S3881" t="s">
        <v>34</v>
      </c>
      <c r="T3881" t="s">
        <v>28</v>
      </c>
      <c r="Y3881" t="s">
        <v>30</v>
      </c>
    </row>
    <row r="3882" spans="1:25" x14ac:dyDescent="0.45">
      <c r="A3882" t="s">
        <v>335</v>
      </c>
      <c r="B3882" t="s">
        <v>344</v>
      </c>
      <c r="C3882">
        <v>2494</v>
      </c>
      <c r="D3882" t="s">
        <v>363</v>
      </c>
      <c r="E3882" t="s">
        <v>305</v>
      </c>
      <c r="F3882">
        <v>2018</v>
      </c>
      <c r="G3882">
        <v>55</v>
      </c>
      <c r="H3882">
        <v>43.4</v>
      </c>
      <c r="I3882">
        <v>651</v>
      </c>
      <c r="O3882">
        <v>1.7430000000000001</v>
      </c>
      <c r="P3882">
        <v>0.32090000000000002</v>
      </c>
      <c r="Q3882">
        <v>10859</v>
      </c>
      <c r="R3882" t="s">
        <v>38</v>
      </c>
      <c r="S3882" t="s">
        <v>34</v>
      </c>
      <c r="T3882" t="s">
        <v>28</v>
      </c>
      <c r="Y3882" t="s">
        <v>30</v>
      </c>
    </row>
    <row r="3883" spans="1:25" x14ac:dyDescent="0.45">
      <c r="A3883" t="s">
        <v>335</v>
      </c>
      <c r="B3883" t="s">
        <v>344</v>
      </c>
      <c r="C3883">
        <v>2494</v>
      </c>
      <c r="D3883" t="s">
        <v>363</v>
      </c>
      <c r="E3883" t="s">
        <v>305</v>
      </c>
      <c r="F3883">
        <v>2019</v>
      </c>
      <c r="G3883">
        <v>14</v>
      </c>
      <c r="H3883">
        <v>8.8000000000000007</v>
      </c>
      <c r="I3883">
        <v>132</v>
      </c>
      <c r="O3883">
        <v>0.32600000000000001</v>
      </c>
      <c r="P3883">
        <v>0.3211</v>
      </c>
      <c r="Q3883">
        <v>2029.5</v>
      </c>
      <c r="R3883" t="s">
        <v>38</v>
      </c>
      <c r="S3883" t="s">
        <v>34</v>
      </c>
      <c r="T3883" t="s">
        <v>28</v>
      </c>
      <c r="Y3883" t="s">
        <v>30</v>
      </c>
    </row>
    <row r="3884" spans="1:25" x14ac:dyDescent="0.45">
      <c r="A3884" t="s">
        <v>335</v>
      </c>
      <c r="B3884" t="s">
        <v>344</v>
      </c>
      <c r="C3884">
        <v>2494</v>
      </c>
      <c r="D3884" t="s">
        <v>363</v>
      </c>
      <c r="E3884" t="s">
        <v>305</v>
      </c>
      <c r="F3884">
        <v>2020</v>
      </c>
      <c r="G3884">
        <v>77</v>
      </c>
      <c r="H3884">
        <v>54.1</v>
      </c>
      <c r="I3884">
        <v>811.5</v>
      </c>
      <c r="O3884">
        <v>2.15</v>
      </c>
      <c r="P3884">
        <v>0.32119999999999999</v>
      </c>
      <c r="Q3884">
        <v>13390.7</v>
      </c>
      <c r="R3884" t="s">
        <v>38</v>
      </c>
      <c r="S3884" t="s">
        <v>34</v>
      </c>
      <c r="T3884" t="s">
        <v>28</v>
      </c>
      <c r="Y3884" t="s">
        <v>30</v>
      </c>
    </row>
    <row r="3885" spans="1:25" x14ac:dyDescent="0.45">
      <c r="A3885" t="s">
        <v>335</v>
      </c>
      <c r="B3885" t="s">
        <v>344</v>
      </c>
      <c r="C3885">
        <v>2494</v>
      </c>
      <c r="D3885" t="s">
        <v>363</v>
      </c>
      <c r="E3885" t="s">
        <v>305</v>
      </c>
      <c r="F3885">
        <v>2021</v>
      </c>
      <c r="G3885">
        <v>108</v>
      </c>
      <c r="H3885">
        <v>79.5</v>
      </c>
      <c r="I3885">
        <v>1327.4</v>
      </c>
      <c r="M3885">
        <v>1266.7</v>
      </c>
      <c r="N3885">
        <v>5.91E-2</v>
      </c>
      <c r="O3885">
        <v>3.4470000000000001</v>
      </c>
      <c r="P3885">
        <v>0.32100000000000001</v>
      </c>
      <c r="Q3885">
        <v>21475.7</v>
      </c>
      <c r="R3885" t="s">
        <v>38</v>
      </c>
      <c r="S3885" t="s">
        <v>34</v>
      </c>
      <c r="T3885" t="s">
        <v>28</v>
      </c>
      <c r="Y3885" t="s">
        <v>70</v>
      </c>
    </row>
    <row r="3886" spans="1:25" x14ac:dyDescent="0.45">
      <c r="A3886" t="s">
        <v>335</v>
      </c>
      <c r="B3886" t="s">
        <v>344</v>
      </c>
      <c r="C3886">
        <v>2494</v>
      </c>
      <c r="D3886" t="s">
        <v>363</v>
      </c>
      <c r="E3886" t="s">
        <v>305</v>
      </c>
      <c r="F3886">
        <v>2022</v>
      </c>
      <c r="G3886">
        <v>87</v>
      </c>
      <c r="H3886">
        <v>64.2</v>
      </c>
      <c r="I3886">
        <v>1050.3</v>
      </c>
      <c r="M3886">
        <v>1005.1</v>
      </c>
      <c r="N3886">
        <v>6.0199999999999997E-2</v>
      </c>
      <c r="O3886">
        <v>2.7770000000000001</v>
      </c>
      <c r="P3886">
        <v>0.33169999999999999</v>
      </c>
      <c r="Q3886">
        <v>16557.599999999999</v>
      </c>
      <c r="R3886" t="s">
        <v>38</v>
      </c>
      <c r="S3886" t="s">
        <v>34</v>
      </c>
      <c r="T3886" t="s">
        <v>28</v>
      </c>
      <c r="Y3886" t="s">
        <v>70</v>
      </c>
    </row>
    <row r="3887" spans="1:25" x14ac:dyDescent="0.45">
      <c r="A3887" t="s">
        <v>335</v>
      </c>
      <c r="B3887" t="s">
        <v>344</v>
      </c>
      <c r="C3887">
        <v>2494</v>
      </c>
      <c r="D3887" t="s">
        <v>363</v>
      </c>
      <c r="E3887" t="s">
        <v>305</v>
      </c>
      <c r="F3887">
        <v>2023</v>
      </c>
      <c r="G3887">
        <v>36</v>
      </c>
      <c r="H3887">
        <v>24.1</v>
      </c>
      <c r="I3887">
        <v>403.2</v>
      </c>
      <c r="M3887">
        <v>408.3</v>
      </c>
      <c r="N3887">
        <v>5.8999999999999997E-2</v>
      </c>
      <c r="O3887">
        <v>1.0840000000000001</v>
      </c>
      <c r="P3887">
        <v>0.313</v>
      </c>
      <c r="Q3887">
        <v>6912</v>
      </c>
      <c r="R3887" t="s">
        <v>38</v>
      </c>
      <c r="S3887" t="s">
        <v>34</v>
      </c>
      <c r="T3887" t="s">
        <v>28</v>
      </c>
      <c r="Y3887" t="s">
        <v>70</v>
      </c>
    </row>
    <row r="3888" spans="1:25" x14ac:dyDescent="0.45">
      <c r="A3888" t="s">
        <v>335</v>
      </c>
      <c r="B3888" t="s">
        <v>344</v>
      </c>
      <c r="C3888">
        <v>2494</v>
      </c>
      <c r="D3888" t="s">
        <v>363</v>
      </c>
      <c r="E3888" t="s">
        <v>305</v>
      </c>
      <c r="F3888">
        <v>2024</v>
      </c>
      <c r="G3888">
        <v>36</v>
      </c>
      <c r="H3888">
        <v>30.4</v>
      </c>
      <c r="I3888">
        <v>432</v>
      </c>
      <c r="M3888">
        <v>440.7</v>
      </c>
      <c r="N3888">
        <v>5.8999999999999997E-2</v>
      </c>
      <c r="O3888">
        <v>1.139</v>
      </c>
      <c r="P3888">
        <v>0.30499999999999999</v>
      </c>
      <c r="Q3888">
        <v>7469</v>
      </c>
      <c r="R3888" t="s">
        <v>38</v>
      </c>
      <c r="S3888" t="s">
        <v>34</v>
      </c>
      <c r="T3888" t="s">
        <v>28</v>
      </c>
      <c r="Y3888" t="s">
        <v>70</v>
      </c>
    </row>
    <row r="3889" spans="1:25" x14ac:dyDescent="0.45">
      <c r="A3889" t="s">
        <v>335</v>
      </c>
      <c r="B3889" t="s">
        <v>344</v>
      </c>
      <c r="C3889">
        <v>2494</v>
      </c>
      <c r="D3889" t="s">
        <v>364</v>
      </c>
      <c r="E3889" t="s">
        <v>305</v>
      </c>
      <c r="F3889">
        <v>2009</v>
      </c>
      <c r="G3889">
        <v>44</v>
      </c>
      <c r="H3889">
        <v>44</v>
      </c>
      <c r="I3889">
        <v>660</v>
      </c>
      <c r="O3889">
        <v>0.46700000000000003</v>
      </c>
      <c r="P3889">
        <v>0.48899999999999999</v>
      </c>
      <c r="Q3889">
        <v>1908.9</v>
      </c>
      <c r="R3889" t="s">
        <v>27</v>
      </c>
      <c r="S3889" t="s">
        <v>34</v>
      </c>
      <c r="T3889" t="s">
        <v>28</v>
      </c>
      <c r="Y3889" t="s">
        <v>29</v>
      </c>
    </row>
    <row r="3890" spans="1:25" x14ac:dyDescent="0.45">
      <c r="A3890" t="s">
        <v>335</v>
      </c>
      <c r="B3890" t="s">
        <v>344</v>
      </c>
      <c r="C3890">
        <v>2494</v>
      </c>
      <c r="D3890" t="s">
        <v>364</v>
      </c>
      <c r="E3890" t="s">
        <v>305</v>
      </c>
      <c r="F3890">
        <v>2010</v>
      </c>
      <c r="G3890">
        <v>93</v>
      </c>
      <c r="H3890">
        <v>93</v>
      </c>
      <c r="I3890">
        <v>1395</v>
      </c>
      <c r="O3890">
        <v>3.073</v>
      </c>
      <c r="P3890">
        <v>0.33689999999999998</v>
      </c>
      <c r="Q3890">
        <v>18249.7</v>
      </c>
      <c r="R3890" t="s">
        <v>27</v>
      </c>
      <c r="S3890" t="s">
        <v>34</v>
      </c>
      <c r="T3890" t="s">
        <v>28</v>
      </c>
      <c r="Y3890" t="s">
        <v>29</v>
      </c>
    </row>
    <row r="3891" spans="1:25" x14ac:dyDescent="0.45">
      <c r="A3891" t="s">
        <v>335</v>
      </c>
      <c r="B3891" t="s">
        <v>344</v>
      </c>
      <c r="C3891">
        <v>2494</v>
      </c>
      <c r="D3891" t="s">
        <v>364</v>
      </c>
      <c r="E3891" t="s">
        <v>305</v>
      </c>
      <c r="F3891">
        <v>2011</v>
      </c>
      <c r="G3891">
        <v>82</v>
      </c>
      <c r="H3891">
        <v>82</v>
      </c>
      <c r="I3891">
        <v>1230</v>
      </c>
      <c r="O3891">
        <v>2.6240000000000001</v>
      </c>
      <c r="P3891">
        <v>0.32500000000000001</v>
      </c>
      <c r="Q3891">
        <v>16153.8</v>
      </c>
      <c r="R3891" t="s">
        <v>27</v>
      </c>
      <c r="S3891" t="s">
        <v>34</v>
      </c>
      <c r="T3891" t="s">
        <v>28</v>
      </c>
      <c r="Y3891" t="s">
        <v>29</v>
      </c>
    </row>
    <row r="3892" spans="1:25" x14ac:dyDescent="0.45">
      <c r="A3892" t="s">
        <v>335</v>
      </c>
      <c r="B3892" t="s">
        <v>344</v>
      </c>
      <c r="C3892">
        <v>2494</v>
      </c>
      <c r="D3892" t="s">
        <v>364</v>
      </c>
      <c r="E3892" t="s">
        <v>305</v>
      </c>
      <c r="F3892">
        <v>2012</v>
      </c>
      <c r="G3892">
        <v>131</v>
      </c>
      <c r="H3892">
        <v>131</v>
      </c>
      <c r="I3892">
        <v>1965</v>
      </c>
      <c r="O3892">
        <v>4.6050000000000004</v>
      </c>
      <c r="P3892">
        <v>0.34399999999999997</v>
      </c>
      <c r="Q3892">
        <v>26867.1</v>
      </c>
      <c r="R3892" t="s">
        <v>37</v>
      </c>
      <c r="S3892" t="s">
        <v>34</v>
      </c>
      <c r="T3892" t="s">
        <v>28</v>
      </c>
      <c r="Y3892" t="s">
        <v>29</v>
      </c>
    </row>
    <row r="3893" spans="1:25" x14ac:dyDescent="0.45">
      <c r="A3893" t="s">
        <v>335</v>
      </c>
      <c r="B3893" t="s">
        <v>344</v>
      </c>
      <c r="C3893">
        <v>2494</v>
      </c>
      <c r="D3893" t="s">
        <v>364</v>
      </c>
      <c r="E3893" t="s">
        <v>305</v>
      </c>
      <c r="F3893">
        <v>2013</v>
      </c>
      <c r="G3893">
        <v>247</v>
      </c>
      <c r="H3893">
        <v>247</v>
      </c>
      <c r="I3893">
        <v>3705</v>
      </c>
      <c r="O3893">
        <v>9.2870000000000008</v>
      </c>
      <c r="P3893">
        <v>0.317</v>
      </c>
      <c r="Q3893">
        <v>58620.3</v>
      </c>
      <c r="R3893" t="s">
        <v>38</v>
      </c>
      <c r="S3893" t="s">
        <v>34</v>
      </c>
      <c r="T3893" t="s">
        <v>28</v>
      </c>
      <c r="Y3893" t="s">
        <v>29</v>
      </c>
    </row>
    <row r="3894" spans="1:25" x14ac:dyDescent="0.45">
      <c r="A3894" t="s">
        <v>335</v>
      </c>
      <c r="B3894" t="s">
        <v>344</v>
      </c>
      <c r="C3894">
        <v>2494</v>
      </c>
      <c r="D3894" t="s">
        <v>364</v>
      </c>
      <c r="E3894" t="s">
        <v>305</v>
      </c>
      <c r="F3894">
        <v>2014</v>
      </c>
      <c r="G3894">
        <v>14</v>
      </c>
      <c r="H3894">
        <v>9.6</v>
      </c>
      <c r="I3894">
        <v>144</v>
      </c>
      <c r="O3894">
        <v>0.371</v>
      </c>
      <c r="P3894">
        <v>0.31690000000000002</v>
      </c>
      <c r="Q3894">
        <v>2338.6</v>
      </c>
      <c r="R3894" t="s">
        <v>38</v>
      </c>
      <c r="S3894" t="s">
        <v>34</v>
      </c>
      <c r="T3894" t="s">
        <v>28</v>
      </c>
      <c r="Y3894" t="s">
        <v>29</v>
      </c>
    </row>
    <row r="3895" spans="1:25" x14ac:dyDescent="0.45">
      <c r="A3895" t="s">
        <v>335</v>
      </c>
      <c r="B3895" t="s">
        <v>344</v>
      </c>
      <c r="C3895">
        <v>2494</v>
      </c>
      <c r="D3895" t="s">
        <v>364</v>
      </c>
      <c r="E3895" t="s">
        <v>305</v>
      </c>
      <c r="F3895">
        <v>2015</v>
      </c>
      <c r="G3895">
        <v>44</v>
      </c>
      <c r="H3895">
        <v>32.4</v>
      </c>
      <c r="I3895">
        <v>486</v>
      </c>
      <c r="O3895">
        <v>1.177</v>
      </c>
      <c r="P3895">
        <v>0.317</v>
      </c>
      <c r="Q3895">
        <v>7425.6</v>
      </c>
      <c r="R3895" t="s">
        <v>38</v>
      </c>
      <c r="S3895" t="s">
        <v>34</v>
      </c>
      <c r="T3895" t="s">
        <v>28</v>
      </c>
      <c r="Y3895" t="s">
        <v>30</v>
      </c>
    </row>
    <row r="3896" spans="1:25" x14ac:dyDescent="0.45">
      <c r="A3896" t="s">
        <v>335</v>
      </c>
      <c r="B3896" t="s">
        <v>344</v>
      </c>
      <c r="C3896">
        <v>2494</v>
      </c>
      <c r="D3896" t="s">
        <v>364</v>
      </c>
      <c r="E3896" t="s">
        <v>305</v>
      </c>
      <c r="F3896">
        <v>2016</v>
      </c>
      <c r="G3896">
        <v>54</v>
      </c>
      <c r="H3896">
        <v>40.299999999999997</v>
      </c>
      <c r="I3896">
        <v>604.5</v>
      </c>
      <c r="O3896">
        <v>1.5580000000000001</v>
      </c>
      <c r="P3896">
        <v>0.317</v>
      </c>
      <c r="Q3896">
        <v>9823</v>
      </c>
      <c r="R3896" t="s">
        <v>38</v>
      </c>
      <c r="S3896" t="s">
        <v>34</v>
      </c>
      <c r="T3896" t="s">
        <v>28</v>
      </c>
      <c r="Y3896" t="s">
        <v>30</v>
      </c>
    </row>
    <row r="3897" spans="1:25" x14ac:dyDescent="0.45">
      <c r="A3897" t="s">
        <v>335</v>
      </c>
      <c r="B3897" t="s">
        <v>344</v>
      </c>
      <c r="C3897">
        <v>2494</v>
      </c>
      <c r="D3897" t="s">
        <v>364</v>
      </c>
      <c r="E3897" t="s">
        <v>305</v>
      </c>
      <c r="F3897">
        <v>2017</v>
      </c>
      <c r="G3897">
        <v>34</v>
      </c>
      <c r="H3897">
        <v>23.1</v>
      </c>
      <c r="I3897">
        <v>346.5</v>
      </c>
      <c r="O3897">
        <v>1.1259999999999999</v>
      </c>
      <c r="P3897">
        <v>0.42970000000000003</v>
      </c>
      <c r="Q3897">
        <v>5203.8999999999996</v>
      </c>
      <c r="R3897" t="s">
        <v>38</v>
      </c>
      <c r="S3897" t="s">
        <v>34</v>
      </c>
      <c r="T3897" t="s">
        <v>28</v>
      </c>
      <c r="Y3897" t="s">
        <v>30</v>
      </c>
    </row>
    <row r="3898" spans="1:25" x14ac:dyDescent="0.45">
      <c r="A3898" t="s">
        <v>335</v>
      </c>
      <c r="B3898" t="s">
        <v>344</v>
      </c>
      <c r="C3898">
        <v>2494</v>
      </c>
      <c r="D3898" t="s">
        <v>364</v>
      </c>
      <c r="E3898" t="s">
        <v>305</v>
      </c>
      <c r="F3898">
        <v>2018</v>
      </c>
      <c r="G3898">
        <v>89</v>
      </c>
      <c r="H3898">
        <v>68.2</v>
      </c>
      <c r="I3898">
        <v>1023</v>
      </c>
      <c r="O3898">
        <v>2.7410000000000001</v>
      </c>
      <c r="P3898">
        <v>0.32090000000000002</v>
      </c>
      <c r="Q3898">
        <v>17081.900000000001</v>
      </c>
      <c r="R3898" t="s">
        <v>38</v>
      </c>
      <c r="S3898" t="s">
        <v>34</v>
      </c>
      <c r="T3898" t="s">
        <v>28</v>
      </c>
      <c r="Y3898" t="s">
        <v>30</v>
      </c>
    </row>
    <row r="3899" spans="1:25" x14ac:dyDescent="0.45">
      <c r="A3899" t="s">
        <v>335</v>
      </c>
      <c r="B3899" t="s">
        <v>344</v>
      </c>
      <c r="C3899">
        <v>2494</v>
      </c>
      <c r="D3899" t="s">
        <v>364</v>
      </c>
      <c r="E3899" t="s">
        <v>305</v>
      </c>
      <c r="F3899">
        <v>2019</v>
      </c>
      <c r="G3899">
        <v>11</v>
      </c>
      <c r="H3899">
        <v>6.7</v>
      </c>
      <c r="I3899">
        <v>100.5</v>
      </c>
      <c r="O3899">
        <v>0.247</v>
      </c>
      <c r="P3899">
        <v>0.3211</v>
      </c>
      <c r="Q3899">
        <v>1538.5</v>
      </c>
      <c r="R3899" t="s">
        <v>38</v>
      </c>
      <c r="S3899" t="s">
        <v>34</v>
      </c>
      <c r="T3899" t="s">
        <v>28</v>
      </c>
      <c r="Y3899" t="s">
        <v>30</v>
      </c>
    </row>
    <row r="3900" spans="1:25" x14ac:dyDescent="0.45">
      <c r="A3900" t="s">
        <v>335</v>
      </c>
      <c r="B3900" t="s">
        <v>344</v>
      </c>
      <c r="C3900">
        <v>2494</v>
      </c>
      <c r="D3900" t="s">
        <v>364</v>
      </c>
      <c r="E3900" t="s">
        <v>305</v>
      </c>
      <c r="F3900">
        <v>2020</v>
      </c>
      <c r="G3900">
        <v>63</v>
      </c>
      <c r="H3900">
        <v>41.2</v>
      </c>
      <c r="I3900">
        <v>618</v>
      </c>
      <c r="O3900">
        <v>1.64</v>
      </c>
      <c r="P3900">
        <v>0.32119999999999999</v>
      </c>
      <c r="Q3900">
        <v>10217.1</v>
      </c>
      <c r="R3900" t="s">
        <v>38</v>
      </c>
      <c r="S3900" t="s">
        <v>34</v>
      </c>
      <c r="T3900" t="s">
        <v>28</v>
      </c>
      <c r="Y3900" t="s">
        <v>30</v>
      </c>
    </row>
    <row r="3901" spans="1:25" x14ac:dyDescent="0.45">
      <c r="A3901" t="s">
        <v>335</v>
      </c>
      <c r="B3901" t="s">
        <v>344</v>
      </c>
      <c r="C3901">
        <v>2494</v>
      </c>
      <c r="D3901" t="s">
        <v>364</v>
      </c>
      <c r="E3901" t="s">
        <v>305</v>
      </c>
      <c r="F3901">
        <v>2021</v>
      </c>
      <c r="G3901">
        <v>65</v>
      </c>
      <c r="H3901">
        <v>47.8</v>
      </c>
      <c r="I3901">
        <v>687</v>
      </c>
      <c r="M3901">
        <v>661.2</v>
      </c>
      <c r="N3901">
        <v>5.8900000000000001E-2</v>
      </c>
      <c r="O3901">
        <v>1.8</v>
      </c>
      <c r="P3901">
        <v>0.32119999999999999</v>
      </c>
      <c r="Q3901">
        <v>11213.9</v>
      </c>
      <c r="R3901" t="s">
        <v>38</v>
      </c>
      <c r="S3901" t="s">
        <v>34</v>
      </c>
      <c r="T3901" t="s">
        <v>28</v>
      </c>
      <c r="Y3901" t="s">
        <v>70</v>
      </c>
    </row>
    <row r="3902" spans="1:25" x14ac:dyDescent="0.45">
      <c r="A3902" t="s">
        <v>335</v>
      </c>
      <c r="B3902" t="s">
        <v>344</v>
      </c>
      <c r="C3902">
        <v>2494</v>
      </c>
      <c r="D3902" t="s">
        <v>364</v>
      </c>
      <c r="E3902" t="s">
        <v>305</v>
      </c>
      <c r="F3902">
        <v>2022</v>
      </c>
      <c r="G3902">
        <v>67</v>
      </c>
      <c r="H3902">
        <v>51.3</v>
      </c>
      <c r="I3902">
        <v>812.2</v>
      </c>
      <c r="M3902">
        <v>795.5</v>
      </c>
      <c r="N3902">
        <v>6.13E-2</v>
      </c>
      <c r="O3902">
        <v>2.2229999999999999</v>
      </c>
      <c r="P3902">
        <v>0.34050000000000002</v>
      </c>
      <c r="Q3902">
        <v>12823.1</v>
      </c>
      <c r="R3902" t="s">
        <v>38</v>
      </c>
      <c r="S3902" t="s">
        <v>34</v>
      </c>
      <c r="T3902" t="s">
        <v>28</v>
      </c>
      <c r="Y3902" t="s">
        <v>70</v>
      </c>
    </row>
    <row r="3903" spans="1:25" x14ac:dyDescent="0.45">
      <c r="A3903" t="s">
        <v>335</v>
      </c>
      <c r="B3903" t="s">
        <v>344</v>
      </c>
      <c r="C3903">
        <v>2494</v>
      </c>
      <c r="D3903" t="s">
        <v>364</v>
      </c>
      <c r="E3903" t="s">
        <v>305</v>
      </c>
      <c r="F3903">
        <v>2023</v>
      </c>
      <c r="G3903">
        <v>56</v>
      </c>
      <c r="H3903">
        <v>37.700000000000003</v>
      </c>
      <c r="I3903">
        <v>586</v>
      </c>
      <c r="M3903">
        <v>595.1</v>
      </c>
      <c r="N3903">
        <v>5.8900000000000001E-2</v>
      </c>
      <c r="O3903">
        <v>1.5589999999999999</v>
      </c>
      <c r="P3903">
        <v>0.309</v>
      </c>
      <c r="Q3903">
        <v>10086.5</v>
      </c>
      <c r="R3903" t="s">
        <v>38</v>
      </c>
      <c r="S3903" t="s">
        <v>34</v>
      </c>
      <c r="T3903" t="s">
        <v>28</v>
      </c>
      <c r="Y3903" t="s">
        <v>70</v>
      </c>
    </row>
    <row r="3904" spans="1:25" x14ac:dyDescent="0.45">
      <c r="A3904" t="s">
        <v>335</v>
      </c>
      <c r="B3904" t="s">
        <v>344</v>
      </c>
      <c r="C3904">
        <v>2494</v>
      </c>
      <c r="D3904" t="s">
        <v>364</v>
      </c>
      <c r="E3904" t="s">
        <v>305</v>
      </c>
      <c r="F3904">
        <v>2024</v>
      </c>
      <c r="G3904">
        <v>10</v>
      </c>
      <c r="H3904">
        <v>5.4</v>
      </c>
      <c r="I3904">
        <v>90</v>
      </c>
      <c r="M3904">
        <v>88.3</v>
      </c>
      <c r="N3904">
        <v>5.8999999999999997E-2</v>
      </c>
      <c r="O3904">
        <v>0.22900000000000001</v>
      </c>
      <c r="P3904">
        <v>0.30499999999999999</v>
      </c>
      <c r="Q3904">
        <v>1499.6</v>
      </c>
      <c r="R3904" t="s">
        <v>38</v>
      </c>
      <c r="S3904" t="s">
        <v>34</v>
      </c>
      <c r="T3904" t="s">
        <v>28</v>
      </c>
      <c r="Y3904" t="s">
        <v>70</v>
      </c>
    </row>
    <row r="3905" spans="1:25" x14ac:dyDescent="0.45">
      <c r="A3905" t="s">
        <v>335</v>
      </c>
      <c r="B3905" t="s">
        <v>344</v>
      </c>
      <c r="C3905">
        <v>2494</v>
      </c>
      <c r="D3905" t="s">
        <v>365</v>
      </c>
      <c r="E3905" t="s">
        <v>305</v>
      </c>
      <c r="F3905">
        <v>2009</v>
      </c>
      <c r="G3905">
        <v>63</v>
      </c>
      <c r="H3905">
        <v>63</v>
      </c>
      <c r="I3905">
        <v>945</v>
      </c>
      <c r="O3905">
        <v>0.17199999999999999</v>
      </c>
      <c r="P3905">
        <v>0.32500000000000001</v>
      </c>
      <c r="Q3905">
        <v>1060.5</v>
      </c>
      <c r="R3905" t="s">
        <v>27</v>
      </c>
      <c r="S3905" t="s">
        <v>34</v>
      </c>
      <c r="T3905" t="s">
        <v>28</v>
      </c>
      <c r="Y3905" t="s">
        <v>29</v>
      </c>
    </row>
    <row r="3906" spans="1:25" x14ac:dyDescent="0.45">
      <c r="A3906" t="s">
        <v>335</v>
      </c>
      <c r="B3906" t="s">
        <v>344</v>
      </c>
      <c r="C3906">
        <v>2494</v>
      </c>
      <c r="D3906" t="s">
        <v>365</v>
      </c>
      <c r="E3906" t="s">
        <v>305</v>
      </c>
      <c r="F3906">
        <v>2010</v>
      </c>
      <c r="G3906">
        <v>164</v>
      </c>
      <c r="H3906">
        <v>164</v>
      </c>
      <c r="I3906">
        <v>2460</v>
      </c>
      <c r="O3906">
        <v>5.2610000000000001</v>
      </c>
      <c r="P3906">
        <v>0.32729999999999998</v>
      </c>
      <c r="Q3906">
        <v>32154</v>
      </c>
      <c r="R3906" t="s">
        <v>27</v>
      </c>
      <c r="S3906" t="s">
        <v>34</v>
      </c>
      <c r="T3906" t="s">
        <v>28</v>
      </c>
      <c r="Y3906" t="s">
        <v>29</v>
      </c>
    </row>
    <row r="3907" spans="1:25" x14ac:dyDescent="0.45">
      <c r="A3907" t="s">
        <v>335</v>
      </c>
      <c r="B3907" t="s">
        <v>344</v>
      </c>
      <c r="C3907">
        <v>2494</v>
      </c>
      <c r="D3907" t="s">
        <v>365</v>
      </c>
      <c r="E3907" t="s">
        <v>305</v>
      </c>
      <c r="F3907">
        <v>2011</v>
      </c>
      <c r="G3907">
        <v>91</v>
      </c>
      <c r="H3907">
        <v>91</v>
      </c>
      <c r="I3907">
        <v>1365</v>
      </c>
      <c r="O3907">
        <v>2.9350000000000001</v>
      </c>
      <c r="P3907">
        <v>0.32500000000000001</v>
      </c>
      <c r="Q3907">
        <v>18065.900000000001</v>
      </c>
      <c r="R3907" t="s">
        <v>27</v>
      </c>
      <c r="S3907" t="s">
        <v>34</v>
      </c>
      <c r="T3907" t="s">
        <v>28</v>
      </c>
      <c r="Y3907" t="s">
        <v>29</v>
      </c>
    </row>
    <row r="3908" spans="1:25" x14ac:dyDescent="0.45">
      <c r="A3908" t="s">
        <v>335</v>
      </c>
      <c r="B3908" t="s">
        <v>344</v>
      </c>
      <c r="C3908">
        <v>2494</v>
      </c>
      <c r="D3908" t="s">
        <v>365</v>
      </c>
      <c r="E3908" t="s">
        <v>305</v>
      </c>
      <c r="F3908">
        <v>2012</v>
      </c>
      <c r="G3908">
        <v>139</v>
      </c>
      <c r="H3908">
        <v>139</v>
      </c>
      <c r="I3908">
        <v>2085</v>
      </c>
      <c r="O3908">
        <v>4.5359999999999996</v>
      </c>
      <c r="P3908">
        <v>0.317</v>
      </c>
      <c r="Q3908">
        <v>28631.1</v>
      </c>
      <c r="R3908" t="s">
        <v>37</v>
      </c>
      <c r="S3908" t="s">
        <v>34</v>
      </c>
      <c r="T3908" t="s">
        <v>28</v>
      </c>
      <c r="Y3908" t="s">
        <v>29</v>
      </c>
    </row>
    <row r="3909" spans="1:25" x14ac:dyDescent="0.45">
      <c r="A3909" t="s">
        <v>335</v>
      </c>
      <c r="B3909" t="s">
        <v>344</v>
      </c>
      <c r="C3909">
        <v>2494</v>
      </c>
      <c r="D3909" t="s">
        <v>365</v>
      </c>
      <c r="E3909" t="s">
        <v>305</v>
      </c>
      <c r="F3909">
        <v>2013</v>
      </c>
      <c r="G3909">
        <v>250</v>
      </c>
      <c r="H3909">
        <v>250</v>
      </c>
      <c r="I3909">
        <v>3750</v>
      </c>
      <c r="O3909">
        <v>9.407</v>
      </c>
      <c r="P3909">
        <v>0.317</v>
      </c>
      <c r="Q3909">
        <v>59375.8</v>
      </c>
      <c r="R3909" t="s">
        <v>38</v>
      </c>
      <c r="S3909" t="s">
        <v>34</v>
      </c>
      <c r="T3909" t="s">
        <v>28</v>
      </c>
      <c r="Y3909" t="s">
        <v>29</v>
      </c>
    </row>
    <row r="3910" spans="1:25" x14ac:dyDescent="0.45">
      <c r="A3910" t="s">
        <v>335</v>
      </c>
      <c r="B3910" t="s">
        <v>344</v>
      </c>
      <c r="C3910">
        <v>2494</v>
      </c>
      <c r="D3910" t="s">
        <v>365</v>
      </c>
      <c r="E3910" t="s">
        <v>305</v>
      </c>
      <c r="F3910">
        <v>2014</v>
      </c>
      <c r="G3910">
        <v>23</v>
      </c>
      <c r="H3910">
        <v>14.5</v>
      </c>
      <c r="I3910">
        <v>217.5</v>
      </c>
      <c r="O3910">
        <v>0.57299999999999995</v>
      </c>
      <c r="P3910">
        <v>0.317</v>
      </c>
      <c r="Q3910">
        <v>3612.2</v>
      </c>
      <c r="R3910" t="s">
        <v>38</v>
      </c>
      <c r="S3910" t="s">
        <v>34</v>
      </c>
      <c r="T3910" t="s">
        <v>28</v>
      </c>
      <c r="Y3910" t="s">
        <v>29</v>
      </c>
    </row>
    <row r="3911" spans="1:25" x14ac:dyDescent="0.45">
      <c r="A3911" t="s">
        <v>335</v>
      </c>
      <c r="B3911" t="s">
        <v>344</v>
      </c>
      <c r="C3911">
        <v>2494</v>
      </c>
      <c r="D3911" t="s">
        <v>365</v>
      </c>
      <c r="E3911" t="s">
        <v>305</v>
      </c>
      <c r="F3911">
        <v>2015</v>
      </c>
      <c r="G3911">
        <v>64</v>
      </c>
      <c r="H3911">
        <v>46.9</v>
      </c>
      <c r="I3911">
        <v>703.5</v>
      </c>
      <c r="O3911">
        <v>1.6990000000000001</v>
      </c>
      <c r="P3911">
        <v>0.31690000000000002</v>
      </c>
      <c r="Q3911">
        <v>10724.4</v>
      </c>
      <c r="R3911" t="s">
        <v>38</v>
      </c>
      <c r="S3911" t="s">
        <v>34</v>
      </c>
      <c r="T3911" t="s">
        <v>28</v>
      </c>
      <c r="Y3911" t="s">
        <v>30</v>
      </c>
    </row>
    <row r="3912" spans="1:25" x14ac:dyDescent="0.45">
      <c r="A3912" t="s">
        <v>335</v>
      </c>
      <c r="B3912" t="s">
        <v>344</v>
      </c>
      <c r="C3912">
        <v>2494</v>
      </c>
      <c r="D3912" t="s">
        <v>365</v>
      </c>
      <c r="E3912" t="s">
        <v>305</v>
      </c>
      <c r="F3912">
        <v>2016</v>
      </c>
      <c r="G3912">
        <v>64</v>
      </c>
      <c r="H3912">
        <v>50.3</v>
      </c>
      <c r="I3912">
        <v>754.5</v>
      </c>
      <c r="O3912">
        <v>1.9239999999999999</v>
      </c>
      <c r="P3912">
        <v>0.317</v>
      </c>
      <c r="Q3912">
        <v>12135.2</v>
      </c>
      <c r="R3912" t="s">
        <v>38</v>
      </c>
      <c r="S3912" t="s">
        <v>34</v>
      </c>
      <c r="T3912" t="s">
        <v>28</v>
      </c>
      <c r="Y3912" t="s">
        <v>30</v>
      </c>
    </row>
    <row r="3913" spans="1:25" x14ac:dyDescent="0.45">
      <c r="A3913" t="s">
        <v>335</v>
      </c>
      <c r="B3913" t="s">
        <v>344</v>
      </c>
      <c r="C3913">
        <v>2494</v>
      </c>
      <c r="D3913" t="s">
        <v>365</v>
      </c>
      <c r="E3913" t="s">
        <v>305</v>
      </c>
      <c r="F3913">
        <v>2017</v>
      </c>
      <c r="G3913">
        <v>22</v>
      </c>
      <c r="H3913">
        <v>12.9</v>
      </c>
      <c r="I3913">
        <v>193.5</v>
      </c>
      <c r="O3913">
        <v>0.72399999999999998</v>
      </c>
      <c r="P3913">
        <v>0.52569999999999995</v>
      </c>
      <c r="Q3913">
        <v>2872.2</v>
      </c>
      <c r="R3913" t="s">
        <v>38</v>
      </c>
      <c r="S3913" t="s">
        <v>34</v>
      </c>
      <c r="T3913" t="s">
        <v>28</v>
      </c>
      <c r="Y3913" t="s">
        <v>30</v>
      </c>
    </row>
    <row r="3914" spans="1:25" x14ac:dyDescent="0.45">
      <c r="A3914" t="s">
        <v>335</v>
      </c>
      <c r="B3914" t="s">
        <v>344</v>
      </c>
      <c r="C3914">
        <v>2494</v>
      </c>
      <c r="D3914" t="s">
        <v>365</v>
      </c>
      <c r="E3914" t="s">
        <v>305</v>
      </c>
      <c r="F3914">
        <v>2018</v>
      </c>
      <c r="G3914">
        <v>112</v>
      </c>
      <c r="H3914">
        <v>87.6</v>
      </c>
      <c r="I3914">
        <v>1314</v>
      </c>
      <c r="O3914">
        <v>3.528</v>
      </c>
      <c r="P3914">
        <v>0.32090000000000002</v>
      </c>
      <c r="Q3914">
        <v>21988.7</v>
      </c>
      <c r="R3914" t="s">
        <v>38</v>
      </c>
      <c r="S3914" t="s">
        <v>34</v>
      </c>
      <c r="T3914" t="s">
        <v>28</v>
      </c>
      <c r="Y3914" t="s">
        <v>30</v>
      </c>
    </row>
    <row r="3915" spans="1:25" x14ac:dyDescent="0.45">
      <c r="A3915" t="s">
        <v>335</v>
      </c>
      <c r="B3915" t="s">
        <v>344</v>
      </c>
      <c r="C3915">
        <v>2494</v>
      </c>
      <c r="D3915" t="s">
        <v>365</v>
      </c>
      <c r="E3915" t="s">
        <v>305</v>
      </c>
      <c r="F3915">
        <v>2019</v>
      </c>
      <c r="G3915">
        <v>38</v>
      </c>
      <c r="H3915">
        <v>25.7</v>
      </c>
      <c r="I3915">
        <v>385.5</v>
      </c>
      <c r="O3915">
        <v>0.95</v>
      </c>
      <c r="P3915">
        <v>0.3211</v>
      </c>
      <c r="Q3915">
        <v>5917.2</v>
      </c>
      <c r="R3915" t="s">
        <v>38</v>
      </c>
      <c r="S3915" t="s">
        <v>34</v>
      </c>
      <c r="T3915" t="s">
        <v>28</v>
      </c>
      <c r="Y3915" t="s">
        <v>30</v>
      </c>
    </row>
    <row r="3916" spans="1:25" x14ac:dyDescent="0.45">
      <c r="A3916" t="s">
        <v>335</v>
      </c>
      <c r="B3916" t="s">
        <v>344</v>
      </c>
      <c r="C3916">
        <v>2494</v>
      </c>
      <c r="D3916" t="s">
        <v>365</v>
      </c>
      <c r="E3916" t="s">
        <v>305</v>
      </c>
      <c r="F3916">
        <v>2020</v>
      </c>
      <c r="G3916">
        <v>47</v>
      </c>
      <c r="H3916">
        <v>30</v>
      </c>
      <c r="I3916">
        <v>450</v>
      </c>
      <c r="O3916">
        <v>1.1930000000000001</v>
      </c>
      <c r="P3916">
        <v>0.3211</v>
      </c>
      <c r="Q3916">
        <v>7431.6</v>
      </c>
      <c r="R3916" t="s">
        <v>38</v>
      </c>
      <c r="S3916" t="s">
        <v>34</v>
      </c>
      <c r="T3916" t="s">
        <v>28</v>
      </c>
      <c r="Y3916" t="s">
        <v>30</v>
      </c>
    </row>
    <row r="3917" spans="1:25" x14ac:dyDescent="0.45">
      <c r="A3917" t="s">
        <v>335</v>
      </c>
      <c r="B3917" t="s">
        <v>344</v>
      </c>
      <c r="C3917">
        <v>2494</v>
      </c>
      <c r="D3917" t="s">
        <v>365</v>
      </c>
      <c r="E3917" t="s">
        <v>305</v>
      </c>
      <c r="F3917">
        <v>2021</v>
      </c>
      <c r="G3917">
        <v>60</v>
      </c>
      <c r="H3917">
        <v>43.9</v>
      </c>
      <c r="I3917">
        <v>625.70000000000005</v>
      </c>
      <c r="M3917">
        <v>606.5</v>
      </c>
      <c r="N3917">
        <v>5.8999999999999997E-2</v>
      </c>
      <c r="O3917">
        <v>1.65</v>
      </c>
      <c r="P3917">
        <v>0.32100000000000001</v>
      </c>
      <c r="Q3917">
        <v>10280.799999999999</v>
      </c>
      <c r="R3917" t="s">
        <v>38</v>
      </c>
      <c r="S3917" t="s">
        <v>34</v>
      </c>
      <c r="T3917" t="s">
        <v>28</v>
      </c>
      <c r="Y3917" t="s">
        <v>70</v>
      </c>
    </row>
    <row r="3918" spans="1:25" x14ac:dyDescent="0.45">
      <c r="A3918" t="s">
        <v>335</v>
      </c>
      <c r="B3918" t="s">
        <v>344</v>
      </c>
      <c r="C3918">
        <v>2494</v>
      </c>
      <c r="D3918" t="s">
        <v>365</v>
      </c>
      <c r="E3918" t="s">
        <v>305</v>
      </c>
      <c r="F3918">
        <v>2022</v>
      </c>
      <c r="G3918">
        <v>84</v>
      </c>
      <c r="H3918">
        <v>59</v>
      </c>
      <c r="I3918">
        <v>948.8</v>
      </c>
      <c r="M3918">
        <v>877.3</v>
      </c>
      <c r="N3918">
        <v>5.8999999999999997E-2</v>
      </c>
      <c r="O3918">
        <v>2.387</v>
      </c>
      <c r="P3918">
        <v>0.32090000000000002</v>
      </c>
      <c r="Q3918">
        <v>14877.3</v>
      </c>
      <c r="R3918" t="s">
        <v>38</v>
      </c>
      <c r="S3918" t="s">
        <v>34</v>
      </c>
      <c r="T3918" t="s">
        <v>28</v>
      </c>
      <c r="Y3918" t="s">
        <v>70</v>
      </c>
    </row>
    <row r="3919" spans="1:25" x14ac:dyDescent="0.45">
      <c r="A3919" t="s">
        <v>335</v>
      </c>
      <c r="B3919" t="s">
        <v>344</v>
      </c>
      <c r="C3919">
        <v>2494</v>
      </c>
      <c r="D3919" t="s">
        <v>365</v>
      </c>
      <c r="E3919" t="s">
        <v>305</v>
      </c>
      <c r="F3919">
        <v>2023</v>
      </c>
      <c r="G3919">
        <v>41</v>
      </c>
      <c r="H3919">
        <v>27</v>
      </c>
      <c r="I3919">
        <v>447.6</v>
      </c>
      <c r="M3919">
        <v>455.4</v>
      </c>
      <c r="N3919">
        <v>5.8999999999999997E-2</v>
      </c>
      <c r="O3919">
        <v>1.2030000000000001</v>
      </c>
      <c r="P3919">
        <v>0.31130000000000002</v>
      </c>
      <c r="Q3919">
        <v>7715.5</v>
      </c>
      <c r="R3919" t="s">
        <v>38</v>
      </c>
      <c r="S3919" t="s">
        <v>34</v>
      </c>
      <c r="T3919" t="s">
        <v>28</v>
      </c>
      <c r="Y3919" t="s">
        <v>70</v>
      </c>
    </row>
    <row r="3920" spans="1:25" x14ac:dyDescent="0.45">
      <c r="A3920" t="s">
        <v>335</v>
      </c>
      <c r="B3920" t="s">
        <v>344</v>
      </c>
      <c r="C3920">
        <v>2494</v>
      </c>
      <c r="D3920" t="s">
        <v>365</v>
      </c>
      <c r="E3920" t="s">
        <v>305</v>
      </c>
      <c r="F3920">
        <v>2024</v>
      </c>
      <c r="G3920">
        <v>43</v>
      </c>
      <c r="H3920">
        <v>37.700000000000003</v>
      </c>
      <c r="I3920">
        <v>598.1</v>
      </c>
      <c r="M3920">
        <v>613.29999999999995</v>
      </c>
      <c r="N3920">
        <v>5.8999999999999997E-2</v>
      </c>
      <c r="O3920">
        <v>1.5860000000000001</v>
      </c>
      <c r="P3920">
        <v>0.30499999999999999</v>
      </c>
      <c r="Q3920">
        <v>10397.4</v>
      </c>
      <c r="R3920" t="s">
        <v>38</v>
      </c>
      <c r="S3920" t="s">
        <v>34</v>
      </c>
      <c r="T3920" t="s">
        <v>28</v>
      </c>
      <c r="Y3920" t="s">
        <v>70</v>
      </c>
    </row>
    <row r="3921" spans="1:25" x14ac:dyDescent="0.45">
      <c r="A3921" t="s">
        <v>335</v>
      </c>
      <c r="B3921" t="s">
        <v>344</v>
      </c>
      <c r="C3921">
        <v>2494</v>
      </c>
      <c r="D3921" t="s">
        <v>366</v>
      </c>
      <c r="E3921" t="s">
        <v>305</v>
      </c>
      <c r="F3921">
        <v>2009</v>
      </c>
      <c r="G3921">
        <v>70</v>
      </c>
      <c r="H3921">
        <v>70</v>
      </c>
      <c r="I3921">
        <v>1050</v>
      </c>
      <c r="O3921">
        <v>0.17199999999999999</v>
      </c>
      <c r="P3921">
        <v>0.32500000000000001</v>
      </c>
      <c r="Q3921">
        <v>1060.5</v>
      </c>
      <c r="R3921" t="s">
        <v>27</v>
      </c>
      <c r="S3921" t="s">
        <v>34</v>
      </c>
      <c r="T3921" t="s">
        <v>28</v>
      </c>
      <c r="Y3921" t="s">
        <v>29</v>
      </c>
    </row>
    <row r="3922" spans="1:25" x14ac:dyDescent="0.45">
      <c r="A3922" t="s">
        <v>335</v>
      </c>
      <c r="B3922" t="s">
        <v>344</v>
      </c>
      <c r="C3922">
        <v>2494</v>
      </c>
      <c r="D3922" t="s">
        <v>366</v>
      </c>
      <c r="E3922" t="s">
        <v>305</v>
      </c>
      <c r="F3922">
        <v>2010</v>
      </c>
      <c r="G3922">
        <v>84</v>
      </c>
      <c r="H3922">
        <v>84</v>
      </c>
      <c r="I3922">
        <v>1260</v>
      </c>
      <c r="O3922">
        <v>2.6789999999999998</v>
      </c>
      <c r="P3922">
        <v>0.32500000000000001</v>
      </c>
      <c r="Q3922">
        <v>16491.599999999999</v>
      </c>
      <c r="R3922" t="s">
        <v>27</v>
      </c>
      <c r="S3922" t="s">
        <v>34</v>
      </c>
      <c r="T3922" t="s">
        <v>28</v>
      </c>
      <c r="Y3922" t="s">
        <v>29</v>
      </c>
    </row>
    <row r="3923" spans="1:25" x14ac:dyDescent="0.45">
      <c r="A3923" t="s">
        <v>335</v>
      </c>
      <c r="B3923" t="s">
        <v>344</v>
      </c>
      <c r="C3923">
        <v>2494</v>
      </c>
      <c r="D3923" t="s">
        <v>366</v>
      </c>
      <c r="E3923" t="s">
        <v>305</v>
      </c>
      <c r="F3923">
        <v>2011</v>
      </c>
      <c r="G3923">
        <v>84</v>
      </c>
      <c r="H3923">
        <v>84</v>
      </c>
      <c r="I3923">
        <v>1260</v>
      </c>
      <c r="O3923">
        <v>2.8420000000000001</v>
      </c>
      <c r="P3923">
        <v>0.34260000000000002</v>
      </c>
      <c r="Q3923">
        <v>16585.599999999999</v>
      </c>
      <c r="R3923" t="s">
        <v>27</v>
      </c>
      <c r="S3923" t="s">
        <v>34</v>
      </c>
      <c r="T3923" t="s">
        <v>28</v>
      </c>
      <c r="Y3923" t="s">
        <v>29</v>
      </c>
    </row>
    <row r="3924" spans="1:25" x14ac:dyDescent="0.45">
      <c r="A3924" t="s">
        <v>335</v>
      </c>
      <c r="B3924" t="s">
        <v>344</v>
      </c>
      <c r="C3924">
        <v>2494</v>
      </c>
      <c r="D3924" t="s">
        <v>366</v>
      </c>
      <c r="E3924" t="s">
        <v>305</v>
      </c>
      <c r="F3924">
        <v>2012</v>
      </c>
      <c r="G3924">
        <v>137</v>
      </c>
      <c r="H3924">
        <v>137</v>
      </c>
      <c r="I3924">
        <v>2055</v>
      </c>
      <c r="O3924">
        <v>4.7130000000000001</v>
      </c>
      <c r="P3924">
        <v>0.33629999999999999</v>
      </c>
      <c r="Q3924">
        <v>28097.3</v>
      </c>
      <c r="R3924" t="s">
        <v>37</v>
      </c>
      <c r="S3924" t="s">
        <v>34</v>
      </c>
      <c r="T3924" t="s">
        <v>28</v>
      </c>
      <c r="Y3924" t="s">
        <v>29</v>
      </c>
    </row>
    <row r="3925" spans="1:25" x14ac:dyDescent="0.45">
      <c r="A3925" t="s">
        <v>335</v>
      </c>
      <c r="B3925" t="s">
        <v>344</v>
      </c>
      <c r="C3925">
        <v>2494</v>
      </c>
      <c r="D3925" t="s">
        <v>366</v>
      </c>
      <c r="E3925" t="s">
        <v>305</v>
      </c>
      <c r="F3925">
        <v>2013</v>
      </c>
      <c r="G3925">
        <v>255</v>
      </c>
      <c r="H3925">
        <v>255</v>
      </c>
      <c r="I3925">
        <v>3825</v>
      </c>
      <c r="O3925">
        <v>9.5530000000000008</v>
      </c>
      <c r="P3925">
        <v>0.317</v>
      </c>
      <c r="Q3925">
        <v>60298.7</v>
      </c>
      <c r="R3925" t="s">
        <v>38</v>
      </c>
      <c r="S3925" t="s">
        <v>34</v>
      </c>
      <c r="T3925" t="s">
        <v>28</v>
      </c>
      <c r="Y3925" t="s">
        <v>29</v>
      </c>
    </row>
    <row r="3926" spans="1:25" x14ac:dyDescent="0.45">
      <c r="A3926" t="s">
        <v>335</v>
      </c>
      <c r="B3926" t="s">
        <v>344</v>
      </c>
      <c r="C3926">
        <v>2494</v>
      </c>
      <c r="D3926" t="s">
        <v>366</v>
      </c>
      <c r="E3926" t="s">
        <v>305</v>
      </c>
      <c r="F3926">
        <v>2014</v>
      </c>
      <c r="G3926">
        <v>33</v>
      </c>
      <c r="H3926">
        <v>21.2</v>
      </c>
      <c r="I3926">
        <v>318</v>
      </c>
      <c r="O3926">
        <v>0.81599999999999995</v>
      </c>
      <c r="P3926">
        <v>0.31680000000000003</v>
      </c>
      <c r="Q3926">
        <v>5147.7</v>
      </c>
      <c r="R3926" t="s">
        <v>38</v>
      </c>
      <c r="S3926" t="s">
        <v>34</v>
      </c>
      <c r="T3926" t="s">
        <v>28</v>
      </c>
      <c r="Y3926" t="s">
        <v>29</v>
      </c>
    </row>
    <row r="3927" spans="1:25" x14ac:dyDescent="0.45">
      <c r="A3927" t="s">
        <v>335</v>
      </c>
      <c r="B3927" t="s">
        <v>344</v>
      </c>
      <c r="C3927">
        <v>2494</v>
      </c>
      <c r="D3927" t="s">
        <v>366</v>
      </c>
      <c r="E3927" t="s">
        <v>305</v>
      </c>
      <c r="F3927">
        <v>2015</v>
      </c>
      <c r="G3927">
        <v>36</v>
      </c>
      <c r="H3927">
        <v>29.3</v>
      </c>
      <c r="I3927">
        <v>439.5</v>
      </c>
      <c r="O3927">
        <v>1.0620000000000001</v>
      </c>
      <c r="P3927">
        <v>0.317</v>
      </c>
      <c r="Q3927">
        <v>6703.3</v>
      </c>
      <c r="R3927" t="s">
        <v>38</v>
      </c>
      <c r="S3927" t="s">
        <v>34</v>
      </c>
      <c r="T3927" t="s">
        <v>28</v>
      </c>
      <c r="Y3927" t="s">
        <v>30</v>
      </c>
    </row>
    <row r="3928" spans="1:25" x14ac:dyDescent="0.45">
      <c r="A3928" t="s">
        <v>335</v>
      </c>
      <c r="B3928" t="s">
        <v>344</v>
      </c>
      <c r="C3928">
        <v>2494</v>
      </c>
      <c r="D3928" t="s">
        <v>366</v>
      </c>
      <c r="E3928" t="s">
        <v>305</v>
      </c>
      <c r="F3928">
        <v>2016</v>
      </c>
      <c r="G3928">
        <v>38</v>
      </c>
      <c r="H3928">
        <v>28.2</v>
      </c>
      <c r="I3928">
        <v>423</v>
      </c>
      <c r="O3928">
        <v>1.069</v>
      </c>
      <c r="P3928">
        <v>0.31709999999999999</v>
      </c>
      <c r="Q3928">
        <v>6741</v>
      </c>
      <c r="R3928" t="s">
        <v>38</v>
      </c>
      <c r="S3928" t="s">
        <v>34</v>
      </c>
      <c r="T3928" t="s">
        <v>28</v>
      </c>
      <c r="Y3928" t="s">
        <v>30</v>
      </c>
    </row>
    <row r="3929" spans="1:25" x14ac:dyDescent="0.45">
      <c r="A3929" t="s">
        <v>335</v>
      </c>
      <c r="B3929" t="s">
        <v>344</v>
      </c>
      <c r="C3929">
        <v>2494</v>
      </c>
      <c r="D3929" t="s">
        <v>366</v>
      </c>
      <c r="E3929" t="s">
        <v>305</v>
      </c>
      <c r="F3929">
        <v>2017</v>
      </c>
      <c r="G3929">
        <v>23</v>
      </c>
      <c r="H3929">
        <v>16.3</v>
      </c>
      <c r="I3929">
        <v>244.5</v>
      </c>
      <c r="O3929">
        <v>0.83599999999999997</v>
      </c>
      <c r="P3929">
        <v>0.45019999999999999</v>
      </c>
      <c r="Q3929">
        <v>3657.8</v>
      </c>
      <c r="R3929" t="s">
        <v>38</v>
      </c>
      <c r="S3929" t="s">
        <v>34</v>
      </c>
      <c r="T3929" t="s">
        <v>28</v>
      </c>
      <c r="Y3929" t="s">
        <v>30</v>
      </c>
    </row>
    <row r="3930" spans="1:25" x14ac:dyDescent="0.45">
      <c r="A3930" t="s">
        <v>335</v>
      </c>
      <c r="B3930" t="s">
        <v>344</v>
      </c>
      <c r="C3930">
        <v>2494</v>
      </c>
      <c r="D3930" t="s">
        <v>366</v>
      </c>
      <c r="E3930" t="s">
        <v>305</v>
      </c>
      <c r="F3930">
        <v>2018</v>
      </c>
      <c r="G3930">
        <v>75</v>
      </c>
      <c r="H3930">
        <v>55.5</v>
      </c>
      <c r="I3930">
        <v>832.5</v>
      </c>
      <c r="O3930">
        <v>2.2320000000000002</v>
      </c>
      <c r="P3930">
        <v>0.32090000000000002</v>
      </c>
      <c r="Q3930">
        <v>13910.6</v>
      </c>
      <c r="R3930" t="s">
        <v>38</v>
      </c>
      <c r="S3930" t="s">
        <v>34</v>
      </c>
      <c r="T3930" t="s">
        <v>28</v>
      </c>
      <c r="Y3930" t="s">
        <v>30</v>
      </c>
    </row>
    <row r="3931" spans="1:25" x14ac:dyDescent="0.45">
      <c r="A3931" t="s">
        <v>335</v>
      </c>
      <c r="B3931" t="s">
        <v>344</v>
      </c>
      <c r="C3931">
        <v>2494</v>
      </c>
      <c r="D3931" t="s">
        <v>366</v>
      </c>
      <c r="E3931" t="s">
        <v>305</v>
      </c>
      <c r="F3931">
        <v>2019</v>
      </c>
      <c r="G3931">
        <v>18</v>
      </c>
      <c r="H3931">
        <v>11.4</v>
      </c>
      <c r="I3931">
        <v>171</v>
      </c>
      <c r="O3931">
        <v>0.42099999999999999</v>
      </c>
      <c r="P3931">
        <v>0.3211</v>
      </c>
      <c r="Q3931">
        <v>2621</v>
      </c>
      <c r="R3931" t="s">
        <v>38</v>
      </c>
      <c r="S3931" t="s">
        <v>34</v>
      </c>
      <c r="T3931" t="s">
        <v>28</v>
      </c>
      <c r="Y3931" t="s">
        <v>30</v>
      </c>
    </row>
    <row r="3932" spans="1:25" x14ac:dyDescent="0.45">
      <c r="A3932" t="s">
        <v>335</v>
      </c>
      <c r="B3932" t="s">
        <v>344</v>
      </c>
      <c r="C3932">
        <v>2494</v>
      </c>
      <c r="D3932" t="s">
        <v>366</v>
      </c>
      <c r="E3932" t="s">
        <v>305</v>
      </c>
      <c r="F3932">
        <v>2020</v>
      </c>
      <c r="G3932">
        <v>53</v>
      </c>
      <c r="H3932">
        <v>36.9</v>
      </c>
      <c r="I3932">
        <v>553.5</v>
      </c>
      <c r="O3932">
        <v>1.4690000000000001</v>
      </c>
      <c r="P3932">
        <v>0.32129999999999997</v>
      </c>
      <c r="Q3932">
        <v>9146.4</v>
      </c>
      <c r="R3932" t="s">
        <v>38</v>
      </c>
      <c r="S3932" t="s">
        <v>34</v>
      </c>
      <c r="T3932" t="s">
        <v>28</v>
      </c>
      <c r="Y3932" t="s">
        <v>30</v>
      </c>
    </row>
    <row r="3933" spans="1:25" x14ac:dyDescent="0.45">
      <c r="A3933" t="s">
        <v>335</v>
      </c>
      <c r="B3933" t="s">
        <v>344</v>
      </c>
      <c r="C3933">
        <v>2494</v>
      </c>
      <c r="D3933" t="s">
        <v>366</v>
      </c>
      <c r="E3933" t="s">
        <v>305</v>
      </c>
      <c r="F3933">
        <v>2021</v>
      </c>
      <c r="G3933">
        <v>54</v>
      </c>
      <c r="H3933">
        <v>39.700000000000003</v>
      </c>
      <c r="I3933">
        <v>559.29999999999995</v>
      </c>
      <c r="M3933">
        <v>545.9</v>
      </c>
      <c r="N3933">
        <v>5.8999999999999997E-2</v>
      </c>
      <c r="O3933">
        <v>1.4850000000000001</v>
      </c>
      <c r="P3933">
        <v>0.32129999999999997</v>
      </c>
      <c r="Q3933">
        <v>9252</v>
      </c>
      <c r="R3933" t="s">
        <v>38</v>
      </c>
      <c r="S3933" t="s">
        <v>34</v>
      </c>
      <c r="T3933" t="s">
        <v>28</v>
      </c>
      <c r="Y3933" t="s">
        <v>70</v>
      </c>
    </row>
    <row r="3934" spans="1:25" x14ac:dyDescent="0.45">
      <c r="A3934" t="s">
        <v>335</v>
      </c>
      <c r="B3934" t="s">
        <v>344</v>
      </c>
      <c r="C3934">
        <v>2494</v>
      </c>
      <c r="D3934" t="s">
        <v>366</v>
      </c>
      <c r="E3934" t="s">
        <v>305</v>
      </c>
      <c r="F3934">
        <v>2022</v>
      </c>
      <c r="G3934">
        <v>65</v>
      </c>
      <c r="H3934">
        <v>46.6</v>
      </c>
      <c r="I3934">
        <v>690.8</v>
      </c>
      <c r="M3934">
        <v>638.79999999999995</v>
      </c>
      <c r="N3934">
        <v>5.8900000000000001E-2</v>
      </c>
      <c r="O3934">
        <v>1.738</v>
      </c>
      <c r="P3934">
        <v>0.32100000000000001</v>
      </c>
      <c r="Q3934">
        <v>10830.1</v>
      </c>
      <c r="R3934" t="s">
        <v>38</v>
      </c>
      <c r="S3934" t="s">
        <v>34</v>
      </c>
      <c r="T3934" t="s">
        <v>28</v>
      </c>
      <c r="Y3934" t="s">
        <v>70</v>
      </c>
    </row>
    <row r="3935" spans="1:25" x14ac:dyDescent="0.45">
      <c r="A3935" t="s">
        <v>335</v>
      </c>
      <c r="B3935" t="s">
        <v>344</v>
      </c>
      <c r="C3935">
        <v>2494</v>
      </c>
      <c r="D3935" t="s">
        <v>366</v>
      </c>
      <c r="E3935" t="s">
        <v>305</v>
      </c>
      <c r="F3935">
        <v>2023</v>
      </c>
      <c r="G3935">
        <v>39</v>
      </c>
      <c r="H3935">
        <v>23.8</v>
      </c>
      <c r="I3935">
        <v>357.5</v>
      </c>
      <c r="M3935">
        <v>364.1</v>
      </c>
      <c r="N3935">
        <v>5.8999999999999997E-2</v>
      </c>
      <c r="O3935">
        <v>0.96</v>
      </c>
      <c r="P3935">
        <v>0.31</v>
      </c>
      <c r="Q3935">
        <v>6173.9</v>
      </c>
      <c r="R3935" t="s">
        <v>38</v>
      </c>
      <c r="S3935" t="s">
        <v>34</v>
      </c>
      <c r="T3935" t="s">
        <v>28</v>
      </c>
      <c r="Y3935" t="s">
        <v>70</v>
      </c>
    </row>
    <row r="3936" spans="1:25" x14ac:dyDescent="0.45">
      <c r="A3936" t="s">
        <v>335</v>
      </c>
      <c r="B3936" t="s">
        <v>344</v>
      </c>
      <c r="C3936">
        <v>2494</v>
      </c>
      <c r="D3936" t="s">
        <v>366</v>
      </c>
      <c r="E3936" t="s">
        <v>305</v>
      </c>
      <c r="F3936">
        <v>2024</v>
      </c>
      <c r="G3936">
        <v>17</v>
      </c>
      <c r="H3936">
        <v>13.2</v>
      </c>
      <c r="I3936">
        <v>200.8</v>
      </c>
      <c r="M3936">
        <v>204.4</v>
      </c>
      <c r="N3936">
        <v>5.8900000000000001E-2</v>
      </c>
      <c r="O3936">
        <v>0.52800000000000002</v>
      </c>
      <c r="P3936">
        <v>0.30509999999999998</v>
      </c>
      <c r="Q3936">
        <v>3461.7</v>
      </c>
      <c r="R3936" t="s">
        <v>38</v>
      </c>
      <c r="S3936" t="s">
        <v>34</v>
      </c>
      <c r="T3936" t="s">
        <v>28</v>
      </c>
      <c r="Y3936" t="s">
        <v>70</v>
      </c>
    </row>
    <row r="3937" spans="1:25" x14ac:dyDescent="0.45">
      <c r="A3937" t="s">
        <v>335</v>
      </c>
      <c r="B3937" t="s">
        <v>344</v>
      </c>
      <c r="C3937">
        <v>2494</v>
      </c>
      <c r="D3937" t="s">
        <v>367</v>
      </c>
      <c r="E3937" t="s">
        <v>305</v>
      </c>
      <c r="F3937">
        <v>2009</v>
      </c>
      <c r="G3937">
        <v>79</v>
      </c>
      <c r="H3937">
        <v>79</v>
      </c>
      <c r="I3937">
        <v>1185</v>
      </c>
      <c r="O3937">
        <v>0.17199999999999999</v>
      </c>
      <c r="P3937">
        <v>0.32500000000000001</v>
      </c>
      <c r="Q3937">
        <v>1060.5</v>
      </c>
      <c r="R3937" t="s">
        <v>27</v>
      </c>
      <c r="S3937" t="s">
        <v>34</v>
      </c>
      <c r="T3937" t="s">
        <v>28</v>
      </c>
      <c r="Y3937" t="s">
        <v>29</v>
      </c>
    </row>
    <row r="3938" spans="1:25" x14ac:dyDescent="0.45">
      <c r="A3938" t="s">
        <v>335</v>
      </c>
      <c r="B3938" t="s">
        <v>344</v>
      </c>
      <c r="C3938">
        <v>2494</v>
      </c>
      <c r="D3938" t="s">
        <v>367</v>
      </c>
      <c r="E3938" t="s">
        <v>305</v>
      </c>
      <c r="F3938">
        <v>2010</v>
      </c>
      <c r="G3938">
        <v>91</v>
      </c>
      <c r="H3938">
        <v>91</v>
      </c>
      <c r="I3938">
        <v>1365</v>
      </c>
      <c r="O3938">
        <v>2.9020000000000001</v>
      </c>
      <c r="P3938">
        <v>0.32500000000000001</v>
      </c>
      <c r="Q3938">
        <v>17858.3</v>
      </c>
      <c r="R3938" t="s">
        <v>27</v>
      </c>
      <c r="S3938" t="s">
        <v>34</v>
      </c>
      <c r="T3938" t="s">
        <v>28</v>
      </c>
      <c r="Y3938" t="s">
        <v>29</v>
      </c>
    </row>
    <row r="3939" spans="1:25" x14ac:dyDescent="0.45">
      <c r="A3939" t="s">
        <v>335</v>
      </c>
      <c r="B3939" t="s">
        <v>344</v>
      </c>
      <c r="C3939">
        <v>2494</v>
      </c>
      <c r="D3939" t="s">
        <v>367</v>
      </c>
      <c r="E3939" t="s">
        <v>305</v>
      </c>
      <c r="F3939">
        <v>2011</v>
      </c>
      <c r="G3939">
        <v>128</v>
      </c>
      <c r="H3939">
        <v>128</v>
      </c>
      <c r="I3939">
        <v>1920</v>
      </c>
      <c r="O3939">
        <v>4.4589999999999996</v>
      </c>
      <c r="P3939">
        <v>0.35089999999999999</v>
      </c>
      <c r="Q3939">
        <v>25403.200000000001</v>
      </c>
      <c r="R3939" t="s">
        <v>27</v>
      </c>
      <c r="S3939" t="s">
        <v>34</v>
      </c>
      <c r="T3939" t="s">
        <v>28</v>
      </c>
      <c r="Y3939" t="s">
        <v>29</v>
      </c>
    </row>
    <row r="3940" spans="1:25" x14ac:dyDescent="0.45">
      <c r="A3940" t="s">
        <v>335</v>
      </c>
      <c r="B3940" t="s">
        <v>344</v>
      </c>
      <c r="C3940">
        <v>2494</v>
      </c>
      <c r="D3940" t="s">
        <v>367</v>
      </c>
      <c r="E3940" t="s">
        <v>305</v>
      </c>
      <c r="F3940">
        <v>2012</v>
      </c>
      <c r="G3940">
        <v>157</v>
      </c>
      <c r="H3940">
        <v>157</v>
      </c>
      <c r="I3940">
        <v>2355</v>
      </c>
      <c r="O3940">
        <v>5.5529999999999999</v>
      </c>
      <c r="P3940">
        <v>0.34510000000000002</v>
      </c>
      <c r="Q3940">
        <v>32298.5</v>
      </c>
      <c r="R3940" t="s">
        <v>37</v>
      </c>
      <c r="S3940" t="s">
        <v>34</v>
      </c>
      <c r="T3940" t="s">
        <v>28</v>
      </c>
      <c r="Y3940" t="s">
        <v>29</v>
      </c>
    </row>
    <row r="3941" spans="1:25" x14ac:dyDescent="0.45">
      <c r="A3941" t="s">
        <v>335</v>
      </c>
      <c r="B3941" t="s">
        <v>344</v>
      </c>
      <c r="C3941">
        <v>2494</v>
      </c>
      <c r="D3941" t="s">
        <v>367</v>
      </c>
      <c r="E3941" t="s">
        <v>305</v>
      </c>
      <c r="F3941">
        <v>2013</v>
      </c>
      <c r="G3941">
        <v>233</v>
      </c>
      <c r="H3941">
        <v>233</v>
      </c>
      <c r="I3941">
        <v>3495</v>
      </c>
      <c r="O3941">
        <v>8.7509999999999994</v>
      </c>
      <c r="P3941">
        <v>0.317</v>
      </c>
      <c r="Q3941">
        <v>55236.9</v>
      </c>
      <c r="R3941" t="s">
        <v>38</v>
      </c>
      <c r="S3941" t="s">
        <v>34</v>
      </c>
      <c r="T3941" t="s">
        <v>28</v>
      </c>
      <c r="Y3941" t="s">
        <v>29</v>
      </c>
    </row>
    <row r="3942" spans="1:25" x14ac:dyDescent="0.45">
      <c r="A3942" t="s">
        <v>335</v>
      </c>
      <c r="B3942" t="s">
        <v>344</v>
      </c>
      <c r="C3942">
        <v>2494</v>
      </c>
      <c r="D3942" t="s">
        <v>367</v>
      </c>
      <c r="E3942" t="s">
        <v>305</v>
      </c>
      <c r="F3942">
        <v>2014</v>
      </c>
      <c r="G3942">
        <v>26</v>
      </c>
      <c r="H3942">
        <v>17.3</v>
      </c>
      <c r="I3942">
        <v>259.5</v>
      </c>
      <c r="O3942">
        <v>0.68799999999999994</v>
      </c>
      <c r="P3942">
        <v>0.31690000000000002</v>
      </c>
      <c r="Q3942">
        <v>4339.8999999999996</v>
      </c>
      <c r="R3942" t="s">
        <v>38</v>
      </c>
      <c r="S3942" t="s">
        <v>34</v>
      </c>
      <c r="T3942" t="s">
        <v>28</v>
      </c>
      <c r="Y3942" t="s">
        <v>29</v>
      </c>
    </row>
    <row r="3943" spans="1:25" x14ac:dyDescent="0.45">
      <c r="A3943" t="s">
        <v>335</v>
      </c>
      <c r="B3943" t="s">
        <v>344</v>
      </c>
      <c r="C3943">
        <v>2494</v>
      </c>
      <c r="D3943" t="s">
        <v>367</v>
      </c>
      <c r="E3943" t="s">
        <v>305</v>
      </c>
      <c r="F3943">
        <v>2015</v>
      </c>
      <c r="G3943">
        <v>76</v>
      </c>
      <c r="H3943">
        <v>58.4</v>
      </c>
      <c r="I3943">
        <v>876</v>
      </c>
      <c r="O3943">
        <v>2.1139999999999999</v>
      </c>
      <c r="P3943">
        <v>0.31690000000000002</v>
      </c>
      <c r="Q3943">
        <v>13341.9</v>
      </c>
      <c r="R3943" t="s">
        <v>38</v>
      </c>
      <c r="S3943" t="s">
        <v>34</v>
      </c>
      <c r="T3943" t="s">
        <v>28</v>
      </c>
      <c r="Y3943" t="s">
        <v>30</v>
      </c>
    </row>
    <row r="3944" spans="1:25" x14ac:dyDescent="0.45">
      <c r="A3944" t="s">
        <v>335</v>
      </c>
      <c r="B3944" t="s">
        <v>344</v>
      </c>
      <c r="C3944">
        <v>2494</v>
      </c>
      <c r="D3944" t="s">
        <v>367</v>
      </c>
      <c r="E3944" t="s">
        <v>305</v>
      </c>
      <c r="F3944">
        <v>2016</v>
      </c>
      <c r="G3944">
        <v>65</v>
      </c>
      <c r="H3944">
        <v>50.1</v>
      </c>
      <c r="I3944">
        <v>751.5</v>
      </c>
      <c r="O3944">
        <v>1.927</v>
      </c>
      <c r="P3944">
        <v>0.317</v>
      </c>
      <c r="Q3944">
        <v>12153.4</v>
      </c>
      <c r="R3944" t="s">
        <v>38</v>
      </c>
      <c r="S3944" t="s">
        <v>34</v>
      </c>
      <c r="T3944" t="s">
        <v>28</v>
      </c>
      <c r="Y3944" t="s">
        <v>30</v>
      </c>
    </row>
    <row r="3945" spans="1:25" x14ac:dyDescent="0.45">
      <c r="A3945" t="s">
        <v>335</v>
      </c>
      <c r="B3945" t="s">
        <v>344</v>
      </c>
      <c r="C3945">
        <v>2494</v>
      </c>
      <c r="D3945" t="s">
        <v>367</v>
      </c>
      <c r="E3945" t="s">
        <v>305</v>
      </c>
      <c r="F3945">
        <v>2017</v>
      </c>
      <c r="G3945">
        <v>9</v>
      </c>
      <c r="H3945">
        <v>5.9</v>
      </c>
      <c r="I3945">
        <v>88.5</v>
      </c>
      <c r="O3945">
        <v>0.313</v>
      </c>
      <c r="P3945">
        <v>0.48720000000000002</v>
      </c>
      <c r="Q3945">
        <v>1320.2</v>
      </c>
      <c r="R3945" t="s">
        <v>38</v>
      </c>
      <c r="S3945" t="s">
        <v>34</v>
      </c>
      <c r="T3945" t="s">
        <v>28</v>
      </c>
      <c r="Y3945" t="s">
        <v>30</v>
      </c>
    </row>
    <row r="3946" spans="1:25" x14ac:dyDescent="0.45">
      <c r="A3946" t="s">
        <v>335</v>
      </c>
      <c r="B3946" t="s">
        <v>344</v>
      </c>
      <c r="C3946">
        <v>2494</v>
      </c>
      <c r="D3946" t="s">
        <v>367</v>
      </c>
      <c r="E3946" t="s">
        <v>305</v>
      </c>
      <c r="F3946">
        <v>2018</v>
      </c>
      <c r="G3946">
        <v>32</v>
      </c>
      <c r="H3946">
        <v>23.7</v>
      </c>
      <c r="I3946">
        <v>355.5</v>
      </c>
      <c r="O3946">
        <v>0.94399999999999995</v>
      </c>
      <c r="P3946">
        <v>0.32090000000000002</v>
      </c>
      <c r="Q3946">
        <v>5882.8</v>
      </c>
      <c r="R3946" t="s">
        <v>38</v>
      </c>
      <c r="S3946" t="s">
        <v>34</v>
      </c>
      <c r="T3946" t="s">
        <v>28</v>
      </c>
      <c r="Y3946" t="s">
        <v>30</v>
      </c>
    </row>
    <row r="3947" spans="1:25" x14ac:dyDescent="0.45">
      <c r="A3947" t="s">
        <v>335</v>
      </c>
      <c r="B3947" t="s">
        <v>344</v>
      </c>
      <c r="C3947">
        <v>2494</v>
      </c>
      <c r="D3947" t="s">
        <v>367</v>
      </c>
      <c r="E3947" t="s">
        <v>305</v>
      </c>
      <c r="F3947">
        <v>2019</v>
      </c>
      <c r="G3947">
        <v>19</v>
      </c>
      <c r="H3947">
        <v>14.4</v>
      </c>
      <c r="I3947">
        <v>216</v>
      </c>
      <c r="O3947">
        <v>0.53700000000000003</v>
      </c>
      <c r="P3947">
        <v>0.3211</v>
      </c>
      <c r="Q3947">
        <v>3343.4</v>
      </c>
      <c r="R3947" t="s">
        <v>38</v>
      </c>
      <c r="S3947" t="s">
        <v>34</v>
      </c>
      <c r="T3947" t="s">
        <v>28</v>
      </c>
      <c r="Y3947" t="s">
        <v>30</v>
      </c>
    </row>
    <row r="3948" spans="1:25" x14ac:dyDescent="0.45">
      <c r="A3948" t="s">
        <v>335</v>
      </c>
      <c r="B3948" t="s">
        <v>344</v>
      </c>
      <c r="C3948">
        <v>2494</v>
      </c>
      <c r="D3948" t="s">
        <v>367</v>
      </c>
      <c r="E3948" t="s">
        <v>305</v>
      </c>
      <c r="F3948">
        <v>2020</v>
      </c>
      <c r="G3948">
        <v>73</v>
      </c>
      <c r="H3948">
        <v>52.8</v>
      </c>
      <c r="I3948">
        <v>792</v>
      </c>
      <c r="O3948">
        <v>2.0990000000000002</v>
      </c>
      <c r="P3948">
        <v>0.32119999999999999</v>
      </c>
      <c r="Q3948">
        <v>13075.4</v>
      </c>
      <c r="R3948" t="s">
        <v>38</v>
      </c>
      <c r="S3948" t="s">
        <v>34</v>
      </c>
      <c r="T3948" t="s">
        <v>28</v>
      </c>
      <c r="Y3948" t="s">
        <v>30</v>
      </c>
    </row>
    <row r="3949" spans="1:25" x14ac:dyDescent="0.45">
      <c r="A3949" t="s">
        <v>335</v>
      </c>
      <c r="B3949" t="s">
        <v>344</v>
      </c>
      <c r="C3949">
        <v>2494</v>
      </c>
      <c r="D3949" t="s">
        <v>367</v>
      </c>
      <c r="E3949" t="s">
        <v>305</v>
      </c>
      <c r="F3949">
        <v>2021</v>
      </c>
      <c r="G3949">
        <v>55</v>
      </c>
      <c r="H3949">
        <v>39.700000000000003</v>
      </c>
      <c r="I3949">
        <v>597.1</v>
      </c>
      <c r="M3949">
        <v>576.9</v>
      </c>
      <c r="N3949">
        <v>5.8900000000000001E-2</v>
      </c>
      <c r="O3949">
        <v>1.571</v>
      </c>
      <c r="P3949">
        <v>0.32100000000000001</v>
      </c>
      <c r="Q3949">
        <v>9785.1</v>
      </c>
      <c r="R3949" t="s">
        <v>38</v>
      </c>
      <c r="S3949" t="s">
        <v>34</v>
      </c>
      <c r="T3949" t="s">
        <v>28</v>
      </c>
      <c r="Y3949" t="s">
        <v>70</v>
      </c>
    </row>
    <row r="3950" spans="1:25" x14ac:dyDescent="0.45">
      <c r="A3950" t="s">
        <v>335</v>
      </c>
      <c r="B3950" t="s">
        <v>344</v>
      </c>
      <c r="C3950">
        <v>2494</v>
      </c>
      <c r="D3950" t="s">
        <v>367</v>
      </c>
      <c r="E3950" t="s">
        <v>305</v>
      </c>
      <c r="F3950">
        <v>2022</v>
      </c>
      <c r="G3950">
        <v>56</v>
      </c>
      <c r="H3950">
        <v>43.4</v>
      </c>
      <c r="I3950">
        <v>719.1</v>
      </c>
      <c r="M3950">
        <v>714.2</v>
      </c>
      <c r="N3950">
        <v>6.1699999999999998E-2</v>
      </c>
      <c r="O3950">
        <v>2.0030000000000001</v>
      </c>
      <c r="P3950">
        <v>0.34420000000000001</v>
      </c>
      <c r="Q3950">
        <v>11435.5</v>
      </c>
      <c r="R3950" t="s">
        <v>38</v>
      </c>
      <c r="S3950" t="s">
        <v>34</v>
      </c>
      <c r="T3950" t="s">
        <v>28</v>
      </c>
      <c r="Y3950" t="s">
        <v>70</v>
      </c>
    </row>
    <row r="3951" spans="1:25" x14ac:dyDescent="0.45">
      <c r="A3951" t="s">
        <v>335</v>
      </c>
      <c r="B3951" t="s">
        <v>344</v>
      </c>
      <c r="C3951">
        <v>2494</v>
      </c>
      <c r="D3951" t="s">
        <v>367</v>
      </c>
      <c r="E3951" t="s">
        <v>305</v>
      </c>
      <c r="F3951">
        <v>2023</v>
      </c>
      <c r="G3951">
        <v>48</v>
      </c>
      <c r="H3951">
        <v>35.5</v>
      </c>
      <c r="I3951">
        <v>580.1</v>
      </c>
      <c r="M3951">
        <v>589.1</v>
      </c>
      <c r="N3951">
        <v>5.8999999999999997E-2</v>
      </c>
      <c r="O3951">
        <v>1.548</v>
      </c>
      <c r="P3951">
        <v>0.30990000000000001</v>
      </c>
      <c r="Q3951">
        <v>9976.5</v>
      </c>
      <c r="R3951" t="s">
        <v>38</v>
      </c>
      <c r="S3951" t="s">
        <v>34</v>
      </c>
      <c r="T3951" t="s">
        <v>28</v>
      </c>
      <c r="Y3951" t="s">
        <v>70</v>
      </c>
    </row>
    <row r="3952" spans="1:25" x14ac:dyDescent="0.45">
      <c r="A3952" t="s">
        <v>335</v>
      </c>
      <c r="B3952" t="s">
        <v>344</v>
      </c>
      <c r="C3952">
        <v>2494</v>
      </c>
      <c r="D3952" t="s">
        <v>367</v>
      </c>
      <c r="E3952" t="s">
        <v>305</v>
      </c>
      <c r="F3952">
        <v>2024</v>
      </c>
      <c r="G3952">
        <v>39</v>
      </c>
      <c r="H3952">
        <v>30.3</v>
      </c>
      <c r="I3952">
        <v>493.3</v>
      </c>
      <c r="M3952">
        <v>500.3</v>
      </c>
      <c r="N3952">
        <v>5.8900000000000001E-2</v>
      </c>
      <c r="O3952">
        <v>1.2949999999999999</v>
      </c>
      <c r="P3952">
        <v>0.3049</v>
      </c>
      <c r="Q3952">
        <v>8489.6</v>
      </c>
      <c r="R3952" t="s">
        <v>38</v>
      </c>
      <c r="S3952" t="s">
        <v>34</v>
      </c>
      <c r="T3952" t="s">
        <v>28</v>
      </c>
      <c r="Y3952" t="s">
        <v>70</v>
      </c>
    </row>
    <row r="3953" spans="1:25" x14ac:dyDescent="0.45">
      <c r="A3953" t="s">
        <v>335</v>
      </c>
      <c r="B3953" t="s">
        <v>344</v>
      </c>
      <c r="C3953">
        <v>2494</v>
      </c>
      <c r="D3953" t="s">
        <v>368</v>
      </c>
      <c r="E3953" t="s">
        <v>305</v>
      </c>
      <c r="F3953">
        <v>2009</v>
      </c>
      <c r="G3953">
        <v>66</v>
      </c>
      <c r="H3953">
        <v>66</v>
      </c>
      <c r="I3953">
        <v>990</v>
      </c>
      <c r="O3953">
        <v>0.17199999999999999</v>
      </c>
      <c r="P3953">
        <v>0.32500000000000001</v>
      </c>
      <c r="Q3953">
        <v>1060.5</v>
      </c>
      <c r="R3953" t="s">
        <v>27</v>
      </c>
      <c r="S3953" t="s">
        <v>34</v>
      </c>
      <c r="T3953" t="s">
        <v>28</v>
      </c>
      <c r="Y3953" t="s">
        <v>29</v>
      </c>
    </row>
    <row r="3954" spans="1:25" x14ac:dyDescent="0.45">
      <c r="A3954" t="s">
        <v>335</v>
      </c>
      <c r="B3954" t="s">
        <v>344</v>
      </c>
      <c r="C3954">
        <v>2494</v>
      </c>
      <c r="D3954" t="s">
        <v>368</v>
      </c>
      <c r="E3954" t="s">
        <v>305</v>
      </c>
      <c r="F3954">
        <v>2010</v>
      </c>
      <c r="G3954">
        <v>153</v>
      </c>
      <c r="H3954">
        <v>153</v>
      </c>
      <c r="I3954">
        <v>2295</v>
      </c>
      <c r="O3954">
        <v>4.9779999999999998</v>
      </c>
      <c r="P3954">
        <v>0.3322</v>
      </c>
      <c r="Q3954">
        <v>29972.5</v>
      </c>
      <c r="R3954" t="s">
        <v>27</v>
      </c>
      <c r="S3954" t="s">
        <v>34</v>
      </c>
      <c r="T3954" t="s">
        <v>28</v>
      </c>
      <c r="Y3954" t="s">
        <v>29</v>
      </c>
    </row>
    <row r="3955" spans="1:25" x14ac:dyDescent="0.45">
      <c r="A3955" t="s">
        <v>335</v>
      </c>
      <c r="B3955" t="s">
        <v>344</v>
      </c>
      <c r="C3955">
        <v>2494</v>
      </c>
      <c r="D3955" t="s">
        <v>368</v>
      </c>
      <c r="E3955" t="s">
        <v>305</v>
      </c>
      <c r="F3955">
        <v>2011</v>
      </c>
      <c r="G3955">
        <v>109</v>
      </c>
      <c r="H3955">
        <v>109</v>
      </c>
      <c r="I3955">
        <v>1635</v>
      </c>
      <c r="O3955">
        <v>3.5739999999999998</v>
      </c>
      <c r="P3955">
        <v>0.33179999999999998</v>
      </c>
      <c r="Q3955">
        <v>21549.1</v>
      </c>
      <c r="R3955" t="s">
        <v>27</v>
      </c>
      <c r="S3955" t="s">
        <v>34</v>
      </c>
      <c r="T3955" t="s">
        <v>28</v>
      </c>
      <c r="Y3955" t="s">
        <v>29</v>
      </c>
    </row>
    <row r="3956" spans="1:25" x14ac:dyDescent="0.45">
      <c r="A3956" t="s">
        <v>335</v>
      </c>
      <c r="B3956" t="s">
        <v>344</v>
      </c>
      <c r="C3956">
        <v>2494</v>
      </c>
      <c r="D3956" t="s">
        <v>368</v>
      </c>
      <c r="E3956" t="s">
        <v>305</v>
      </c>
      <c r="F3956">
        <v>2012</v>
      </c>
      <c r="G3956">
        <v>145</v>
      </c>
      <c r="H3956">
        <v>145</v>
      </c>
      <c r="I3956">
        <v>2175</v>
      </c>
      <c r="O3956">
        <v>4.7380000000000004</v>
      </c>
      <c r="P3956">
        <v>0.317</v>
      </c>
      <c r="Q3956">
        <v>29907.7</v>
      </c>
      <c r="R3956" t="s">
        <v>37</v>
      </c>
      <c r="S3956" t="s">
        <v>34</v>
      </c>
      <c r="T3956" t="s">
        <v>28</v>
      </c>
      <c r="Y3956" t="s">
        <v>29</v>
      </c>
    </row>
    <row r="3957" spans="1:25" x14ac:dyDescent="0.45">
      <c r="A3957" t="s">
        <v>335</v>
      </c>
      <c r="B3957" t="s">
        <v>344</v>
      </c>
      <c r="C3957">
        <v>2494</v>
      </c>
      <c r="D3957" t="s">
        <v>368</v>
      </c>
      <c r="E3957" t="s">
        <v>305</v>
      </c>
      <c r="F3957">
        <v>2013</v>
      </c>
      <c r="G3957">
        <v>299</v>
      </c>
      <c r="H3957">
        <v>299</v>
      </c>
      <c r="I3957">
        <v>4485</v>
      </c>
      <c r="O3957">
        <v>11.268000000000001</v>
      </c>
      <c r="P3957">
        <v>0.317</v>
      </c>
      <c r="Q3957">
        <v>71120.7</v>
      </c>
      <c r="R3957" t="s">
        <v>38</v>
      </c>
      <c r="S3957" t="s">
        <v>34</v>
      </c>
      <c r="T3957" t="s">
        <v>28</v>
      </c>
      <c r="Y3957" t="s">
        <v>29</v>
      </c>
    </row>
    <row r="3958" spans="1:25" x14ac:dyDescent="0.45">
      <c r="A3958" t="s">
        <v>335</v>
      </c>
      <c r="B3958" t="s">
        <v>344</v>
      </c>
      <c r="C3958">
        <v>2494</v>
      </c>
      <c r="D3958" t="s">
        <v>368</v>
      </c>
      <c r="E3958" t="s">
        <v>305</v>
      </c>
      <c r="F3958">
        <v>2014</v>
      </c>
      <c r="G3958">
        <v>18</v>
      </c>
      <c r="H3958">
        <v>11.6</v>
      </c>
      <c r="I3958">
        <v>174</v>
      </c>
      <c r="O3958">
        <v>0.45300000000000001</v>
      </c>
      <c r="P3958">
        <v>0.31680000000000003</v>
      </c>
      <c r="Q3958">
        <v>2858.5</v>
      </c>
      <c r="R3958" t="s">
        <v>38</v>
      </c>
      <c r="S3958" t="s">
        <v>34</v>
      </c>
      <c r="T3958" t="s">
        <v>28</v>
      </c>
      <c r="Y3958" t="s">
        <v>29</v>
      </c>
    </row>
    <row r="3959" spans="1:25" x14ac:dyDescent="0.45">
      <c r="A3959" t="s">
        <v>335</v>
      </c>
      <c r="B3959" t="s">
        <v>344</v>
      </c>
      <c r="C3959">
        <v>2494</v>
      </c>
      <c r="D3959" t="s">
        <v>368</v>
      </c>
      <c r="E3959" t="s">
        <v>305</v>
      </c>
      <c r="F3959">
        <v>2015</v>
      </c>
      <c r="G3959">
        <v>50</v>
      </c>
      <c r="H3959">
        <v>37.6</v>
      </c>
      <c r="I3959">
        <v>564</v>
      </c>
      <c r="O3959">
        <v>1.3620000000000001</v>
      </c>
      <c r="P3959">
        <v>0.317</v>
      </c>
      <c r="Q3959">
        <v>8594.2000000000007</v>
      </c>
      <c r="R3959" t="s">
        <v>38</v>
      </c>
      <c r="S3959" t="s">
        <v>34</v>
      </c>
      <c r="T3959" t="s">
        <v>28</v>
      </c>
      <c r="Y3959" t="s">
        <v>30</v>
      </c>
    </row>
    <row r="3960" spans="1:25" x14ac:dyDescent="0.45">
      <c r="A3960" t="s">
        <v>335</v>
      </c>
      <c r="B3960" t="s">
        <v>344</v>
      </c>
      <c r="C3960">
        <v>2494</v>
      </c>
      <c r="D3960" t="s">
        <v>368</v>
      </c>
      <c r="E3960" t="s">
        <v>305</v>
      </c>
      <c r="F3960">
        <v>2016</v>
      </c>
      <c r="G3960">
        <v>60</v>
      </c>
      <c r="H3960">
        <v>43.9</v>
      </c>
      <c r="I3960">
        <v>658.5</v>
      </c>
      <c r="O3960">
        <v>1.6950000000000001</v>
      </c>
      <c r="P3960">
        <v>0.31709999999999999</v>
      </c>
      <c r="Q3960">
        <v>10688.3</v>
      </c>
      <c r="R3960" t="s">
        <v>38</v>
      </c>
      <c r="S3960" t="s">
        <v>34</v>
      </c>
      <c r="T3960" t="s">
        <v>28</v>
      </c>
      <c r="Y3960" t="s">
        <v>30</v>
      </c>
    </row>
    <row r="3961" spans="1:25" x14ac:dyDescent="0.45">
      <c r="A3961" t="s">
        <v>335</v>
      </c>
      <c r="B3961" t="s">
        <v>344</v>
      </c>
      <c r="C3961">
        <v>2494</v>
      </c>
      <c r="D3961" t="s">
        <v>368</v>
      </c>
      <c r="E3961" t="s">
        <v>305</v>
      </c>
      <c r="F3961">
        <v>2017</v>
      </c>
      <c r="G3961">
        <v>9</v>
      </c>
      <c r="H3961">
        <v>5</v>
      </c>
      <c r="I3961">
        <v>75</v>
      </c>
      <c r="O3961">
        <v>0.30299999999999999</v>
      </c>
      <c r="P3961">
        <v>0.57240000000000002</v>
      </c>
      <c r="Q3961">
        <v>1105.0999999999999</v>
      </c>
      <c r="R3961" t="s">
        <v>38</v>
      </c>
      <c r="S3961" t="s">
        <v>34</v>
      </c>
      <c r="T3961" t="s">
        <v>28</v>
      </c>
      <c r="Y3961" t="s">
        <v>30</v>
      </c>
    </row>
    <row r="3962" spans="1:25" x14ac:dyDescent="0.45">
      <c r="A3962" t="s">
        <v>335</v>
      </c>
      <c r="B3962" t="s">
        <v>344</v>
      </c>
      <c r="C3962">
        <v>2494</v>
      </c>
      <c r="D3962" t="s">
        <v>368</v>
      </c>
      <c r="E3962" t="s">
        <v>305</v>
      </c>
      <c r="F3962">
        <v>2018</v>
      </c>
      <c r="G3962">
        <v>33</v>
      </c>
      <c r="H3962">
        <v>25</v>
      </c>
      <c r="I3962">
        <v>375</v>
      </c>
      <c r="O3962">
        <v>1.0049999999999999</v>
      </c>
      <c r="P3962">
        <v>0.32090000000000002</v>
      </c>
      <c r="Q3962">
        <v>6261.3</v>
      </c>
      <c r="R3962" t="s">
        <v>38</v>
      </c>
      <c r="S3962" t="s">
        <v>34</v>
      </c>
      <c r="T3962" t="s">
        <v>28</v>
      </c>
      <c r="Y3962" t="s">
        <v>30</v>
      </c>
    </row>
    <row r="3963" spans="1:25" x14ac:dyDescent="0.45">
      <c r="A3963" t="s">
        <v>335</v>
      </c>
      <c r="B3963" t="s">
        <v>344</v>
      </c>
      <c r="C3963">
        <v>2494</v>
      </c>
      <c r="D3963" t="s">
        <v>368</v>
      </c>
      <c r="E3963" t="s">
        <v>305</v>
      </c>
      <c r="F3963">
        <v>2019</v>
      </c>
      <c r="G3963">
        <v>16</v>
      </c>
      <c r="H3963">
        <v>11.2</v>
      </c>
      <c r="I3963">
        <v>168</v>
      </c>
      <c r="O3963">
        <v>0.41599999999999998</v>
      </c>
      <c r="P3963">
        <v>0.3211</v>
      </c>
      <c r="Q3963">
        <v>2592</v>
      </c>
      <c r="R3963" t="s">
        <v>38</v>
      </c>
      <c r="S3963" t="s">
        <v>34</v>
      </c>
      <c r="T3963" t="s">
        <v>28</v>
      </c>
      <c r="Y3963" t="s">
        <v>30</v>
      </c>
    </row>
    <row r="3964" spans="1:25" x14ac:dyDescent="0.45">
      <c r="A3964" t="s">
        <v>335</v>
      </c>
      <c r="B3964" t="s">
        <v>344</v>
      </c>
      <c r="C3964">
        <v>2494</v>
      </c>
      <c r="D3964" t="s">
        <v>368</v>
      </c>
      <c r="E3964" t="s">
        <v>305</v>
      </c>
      <c r="F3964">
        <v>2020</v>
      </c>
      <c r="G3964">
        <v>78</v>
      </c>
      <c r="H3964">
        <v>53.5</v>
      </c>
      <c r="I3964">
        <v>802.5</v>
      </c>
      <c r="O3964">
        <v>2.1259999999999999</v>
      </c>
      <c r="P3964">
        <v>0.3211</v>
      </c>
      <c r="Q3964">
        <v>13242.2</v>
      </c>
      <c r="R3964" t="s">
        <v>38</v>
      </c>
      <c r="S3964" t="s">
        <v>34</v>
      </c>
      <c r="T3964" t="s">
        <v>28</v>
      </c>
      <c r="Y3964" t="s">
        <v>30</v>
      </c>
    </row>
    <row r="3965" spans="1:25" x14ac:dyDescent="0.45">
      <c r="A3965" t="s">
        <v>335</v>
      </c>
      <c r="B3965" t="s">
        <v>344</v>
      </c>
      <c r="C3965">
        <v>2494</v>
      </c>
      <c r="D3965" t="s">
        <v>368</v>
      </c>
      <c r="E3965" t="s">
        <v>305</v>
      </c>
      <c r="F3965">
        <v>2021</v>
      </c>
      <c r="G3965">
        <v>60</v>
      </c>
      <c r="H3965">
        <v>43.9</v>
      </c>
      <c r="I3965">
        <v>647.70000000000005</v>
      </c>
      <c r="M3965">
        <v>631.5</v>
      </c>
      <c r="N3965">
        <v>5.8799999999999998E-2</v>
      </c>
      <c r="O3965">
        <v>1.718</v>
      </c>
      <c r="P3965">
        <v>0.32079999999999997</v>
      </c>
      <c r="Q3965">
        <v>10704.1</v>
      </c>
      <c r="R3965" t="s">
        <v>38</v>
      </c>
      <c r="S3965" t="s">
        <v>34</v>
      </c>
      <c r="T3965" t="s">
        <v>28</v>
      </c>
      <c r="Y3965" t="s">
        <v>70</v>
      </c>
    </row>
    <row r="3966" spans="1:25" x14ac:dyDescent="0.45">
      <c r="A3966" t="s">
        <v>335</v>
      </c>
      <c r="B3966" t="s">
        <v>344</v>
      </c>
      <c r="C3966">
        <v>2494</v>
      </c>
      <c r="D3966" t="s">
        <v>368</v>
      </c>
      <c r="E3966" t="s">
        <v>305</v>
      </c>
      <c r="F3966">
        <v>2022</v>
      </c>
      <c r="G3966">
        <v>80</v>
      </c>
      <c r="H3966">
        <v>57.8</v>
      </c>
      <c r="I3966">
        <v>911.3</v>
      </c>
      <c r="M3966">
        <v>848.7</v>
      </c>
      <c r="N3966">
        <v>5.9799999999999999E-2</v>
      </c>
      <c r="O3966">
        <v>2.3239999999999998</v>
      </c>
      <c r="P3966">
        <v>0.3281</v>
      </c>
      <c r="Q3966">
        <v>14256</v>
      </c>
      <c r="R3966" t="s">
        <v>38</v>
      </c>
      <c r="S3966" t="s">
        <v>34</v>
      </c>
      <c r="T3966" t="s">
        <v>28</v>
      </c>
      <c r="Y3966" t="s">
        <v>70</v>
      </c>
    </row>
    <row r="3967" spans="1:25" x14ac:dyDescent="0.45">
      <c r="A3967" t="s">
        <v>335</v>
      </c>
      <c r="B3967" t="s">
        <v>344</v>
      </c>
      <c r="C3967">
        <v>2494</v>
      </c>
      <c r="D3967" t="s">
        <v>368</v>
      </c>
      <c r="E3967" t="s">
        <v>305</v>
      </c>
      <c r="F3967">
        <v>2023</v>
      </c>
      <c r="G3967">
        <v>35</v>
      </c>
      <c r="H3967">
        <v>22.7</v>
      </c>
      <c r="I3967">
        <v>367.3</v>
      </c>
      <c r="M3967">
        <v>375.6</v>
      </c>
      <c r="N3967">
        <v>5.91E-2</v>
      </c>
      <c r="O3967">
        <v>0.98899999999999999</v>
      </c>
      <c r="P3967">
        <v>0.31090000000000001</v>
      </c>
      <c r="Q3967">
        <v>6359.5</v>
      </c>
      <c r="R3967" t="s">
        <v>38</v>
      </c>
      <c r="S3967" t="s">
        <v>34</v>
      </c>
      <c r="T3967" t="s">
        <v>28</v>
      </c>
      <c r="Y3967" t="s">
        <v>70</v>
      </c>
    </row>
    <row r="3968" spans="1:25" x14ac:dyDescent="0.45">
      <c r="A3968" t="s">
        <v>335</v>
      </c>
      <c r="B3968" t="s">
        <v>344</v>
      </c>
      <c r="C3968">
        <v>2494</v>
      </c>
      <c r="D3968" t="s">
        <v>368</v>
      </c>
      <c r="E3968" t="s">
        <v>305</v>
      </c>
      <c r="F3968">
        <v>2024</v>
      </c>
      <c r="G3968">
        <v>46</v>
      </c>
      <c r="H3968">
        <v>39.4</v>
      </c>
      <c r="I3968">
        <v>624.70000000000005</v>
      </c>
      <c r="M3968">
        <v>640.70000000000005</v>
      </c>
      <c r="N3968">
        <v>5.8999999999999997E-2</v>
      </c>
      <c r="O3968">
        <v>1.6559999999999999</v>
      </c>
      <c r="P3968">
        <v>0.30499999999999999</v>
      </c>
      <c r="Q3968">
        <v>10859.9</v>
      </c>
      <c r="R3968" t="s">
        <v>38</v>
      </c>
      <c r="S3968" t="s">
        <v>34</v>
      </c>
      <c r="T3968" t="s">
        <v>28</v>
      </c>
      <c r="Y3968" t="s">
        <v>70</v>
      </c>
    </row>
    <row r="3969" spans="1:25" x14ac:dyDescent="0.45">
      <c r="A3969" t="s">
        <v>335</v>
      </c>
      <c r="B3969" t="s">
        <v>344</v>
      </c>
      <c r="C3969">
        <v>2494</v>
      </c>
      <c r="D3969" t="s">
        <v>369</v>
      </c>
      <c r="E3969" t="s">
        <v>305</v>
      </c>
      <c r="F3969">
        <v>2009</v>
      </c>
      <c r="G3969">
        <v>4</v>
      </c>
      <c r="H3969">
        <v>4</v>
      </c>
      <c r="I3969">
        <v>60</v>
      </c>
      <c r="R3969" t="s">
        <v>27</v>
      </c>
      <c r="T3969" t="s">
        <v>28</v>
      </c>
      <c r="Y3969" t="s">
        <v>29</v>
      </c>
    </row>
    <row r="3970" spans="1:25" x14ac:dyDescent="0.45">
      <c r="A3970" t="s">
        <v>335</v>
      </c>
      <c r="B3970" t="s">
        <v>344</v>
      </c>
      <c r="C3970">
        <v>2494</v>
      </c>
      <c r="D3970" t="s">
        <v>369</v>
      </c>
      <c r="E3970" t="s">
        <v>305</v>
      </c>
      <c r="F3970">
        <v>2010</v>
      </c>
      <c r="G3970">
        <v>33</v>
      </c>
      <c r="H3970">
        <v>33</v>
      </c>
      <c r="I3970">
        <v>495</v>
      </c>
      <c r="O3970">
        <v>2.6709999999999998</v>
      </c>
      <c r="P3970">
        <v>0.82399999999999995</v>
      </c>
      <c r="Q3970">
        <v>6480.5</v>
      </c>
      <c r="R3970" t="s">
        <v>27</v>
      </c>
      <c r="T3970" t="s">
        <v>28</v>
      </c>
      <c r="Y3970" t="s">
        <v>29</v>
      </c>
    </row>
    <row r="3971" spans="1:25" x14ac:dyDescent="0.45">
      <c r="A3971" t="s">
        <v>335</v>
      </c>
      <c r="B3971" t="s">
        <v>344</v>
      </c>
      <c r="C3971">
        <v>2494</v>
      </c>
      <c r="D3971" t="s">
        <v>369</v>
      </c>
      <c r="E3971" t="s">
        <v>305</v>
      </c>
      <c r="F3971">
        <v>2011</v>
      </c>
      <c r="G3971">
        <v>23</v>
      </c>
      <c r="H3971">
        <v>23</v>
      </c>
      <c r="I3971">
        <v>345</v>
      </c>
      <c r="O3971">
        <v>1.8420000000000001</v>
      </c>
      <c r="P3971">
        <v>0.82399999999999995</v>
      </c>
      <c r="Q3971">
        <v>4469.7</v>
      </c>
      <c r="R3971" t="s">
        <v>27</v>
      </c>
      <c r="T3971" t="s">
        <v>28</v>
      </c>
      <c r="Y3971" t="s">
        <v>29</v>
      </c>
    </row>
    <row r="3972" spans="1:25" x14ac:dyDescent="0.45">
      <c r="A3972" t="s">
        <v>335</v>
      </c>
      <c r="B3972" t="s">
        <v>344</v>
      </c>
      <c r="C3972">
        <v>2494</v>
      </c>
      <c r="D3972" t="s">
        <v>369</v>
      </c>
      <c r="E3972" t="s">
        <v>305</v>
      </c>
      <c r="F3972">
        <v>2012</v>
      </c>
      <c r="G3972">
        <v>16</v>
      </c>
      <c r="H3972">
        <v>16</v>
      </c>
      <c r="I3972">
        <v>240</v>
      </c>
      <c r="O3972">
        <v>1.992</v>
      </c>
      <c r="P3972">
        <v>1.2</v>
      </c>
      <c r="Q3972">
        <v>3319.2</v>
      </c>
      <c r="R3972" t="s">
        <v>37</v>
      </c>
      <c r="T3972" t="s">
        <v>28</v>
      </c>
      <c r="Y3972" t="s">
        <v>29</v>
      </c>
    </row>
    <row r="3973" spans="1:25" x14ac:dyDescent="0.45">
      <c r="A3973" t="s">
        <v>335</v>
      </c>
      <c r="B3973" t="s">
        <v>344</v>
      </c>
      <c r="C3973">
        <v>2494</v>
      </c>
      <c r="D3973" t="s">
        <v>369</v>
      </c>
      <c r="E3973" t="s">
        <v>305</v>
      </c>
      <c r="F3973">
        <v>2013</v>
      </c>
      <c r="G3973">
        <v>39</v>
      </c>
      <c r="H3973">
        <v>39</v>
      </c>
      <c r="I3973">
        <v>585</v>
      </c>
      <c r="O3973">
        <v>3.448</v>
      </c>
      <c r="P3973">
        <v>0.74</v>
      </c>
      <c r="Q3973">
        <v>9317.1</v>
      </c>
      <c r="R3973" t="s">
        <v>38</v>
      </c>
      <c r="T3973" t="s">
        <v>28</v>
      </c>
      <c r="Y3973" t="s">
        <v>29</v>
      </c>
    </row>
    <row r="3974" spans="1:25" x14ac:dyDescent="0.45">
      <c r="A3974" t="s">
        <v>335</v>
      </c>
      <c r="B3974" t="s">
        <v>344</v>
      </c>
      <c r="C3974">
        <v>2494</v>
      </c>
      <c r="D3974" t="s">
        <v>369</v>
      </c>
      <c r="E3974" t="s">
        <v>305</v>
      </c>
      <c r="F3974">
        <v>2014</v>
      </c>
      <c r="G3974">
        <v>3</v>
      </c>
      <c r="H3974">
        <v>1.4</v>
      </c>
      <c r="I3974">
        <v>21</v>
      </c>
      <c r="O3974">
        <v>9.1999999999999998E-2</v>
      </c>
      <c r="P3974">
        <v>0.74</v>
      </c>
      <c r="Q3974">
        <v>248.7</v>
      </c>
      <c r="R3974" t="s">
        <v>38</v>
      </c>
      <c r="T3974" t="s">
        <v>28</v>
      </c>
      <c r="Y3974" t="s">
        <v>29</v>
      </c>
    </row>
    <row r="3975" spans="1:25" x14ac:dyDescent="0.45">
      <c r="A3975" t="s">
        <v>335</v>
      </c>
      <c r="B3975" t="s">
        <v>344</v>
      </c>
      <c r="C3975">
        <v>2494</v>
      </c>
      <c r="D3975" t="s">
        <v>369</v>
      </c>
      <c r="E3975" t="s">
        <v>305</v>
      </c>
      <c r="F3975">
        <v>2015</v>
      </c>
      <c r="G3975">
        <v>16</v>
      </c>
      <c r="H3975">
        <v>8.6999999999999993</v>
      </c>
      <c r="I3975">
        <v>130.5</v>
      </c>
      <c r="O3975">
        <v>0.74299999999999999</v>
      </c>
      <c r="P3975">
        <v>0.74019999999999997</v>
      </c>
      <c r="Q3975">
        <v>2009.5</v>
      </c>
      <c r="R3975" t="s">
        <v>38</v>
      </c>
      <c r="T3975" t="s">
        <v>28</v>
      </c>
      <c r="Y3975" t="s">
        <v>30</v>
      </c>
    </row>
    <row r="3976" spans="1:25" x14ac:dyDescent="0.45">
      <c r="A3976" t="s">
        <v>335</v>
      </c>
      <c r="B3976" t="s">
        <v>344</v>
      </c>
      <c r="C3976">
        <v>2494</v>
      </c>
      <c r="D3976" t="s">
        <v>369</v>
      </c>
      <c r="E3976" t="s">
        <v>305</v>
      </c>
      <c r="F3976">
        <v>2016</v>
      </c>
      <c r="G3976">
        <v>10</v>
      </c>
      <c r="H3976">
        <v>5.4</v>
      </c>
      <c r="I3976">
        <v>81</v>
      </c>
      <c r="O3976">
        <v>0.44800000000000001</v>
      </c>
      <c r="P3976">
        <v>0.73970000000000002</v>
      </c>
      <c r="Q3976">
        <v>1212</v>
      </c>
      <c r="R3976" t="s">
        <v>38</v>
      </c>
      <c r="T3976" t="s">
        <v>28</v>
      </c>
      <c r="Y3976" t="s">
        <v>30</v>
      </c>
    </row>
    <row r="3977" spans="1:25" x14ac:dyDescent="0.45">
      <c r="A3977" t="s">
        <v>335</v>
      </c>
      <c r="B3977" t="s">
        <v>344</v>
      </c>
      <c r="C3977">
        <v>2494</v>
      </c>
      <c r="D3977" t="s">
        <v>369</v>
      </c>
      <c r="E3977" t="s">
        <v>305</v>
      </c>
      <c r="F3977">
        <v>2017</v>
      </c>
      <c r="G3977">
        <v>3</v>
      </c>
      <c r="H3977">
        <v>2.2000000000000002</v>
      </c>
      <c r="I3977">
        <v>33</v>
      </c>
      <c r="O3977">
        <v>0.187</v>
      </c>
      <c r="P3977">
        <v>0.74029999999999996</v>
      </c>
      <c r="Q3977">
        <v>505.3</v>
      </c>
      <c r="R3977" t="s">
        <v>38</v>
      </c>
      <c r="T3977" t="s">
        <v>28</v>
      </c>
      <c r="Y3977" t="s">
        <v>30</v>
      </c>
    </row>
    <row r="3978" spans="1:25" x14ac:dyDescent="0.45">
      <c r="A3978" t="s">
        <v>335</v>
      </c>
      <c r="B3978" t="s">
        <v>344</v>
      </c>
      <c r="C3978">
        <v>2494</v>
      </c>
      <c r="D3978" t="s">
        <v>369</v>
      </c>
      <c r="E3978" t="s">
        <v>305</v>
      </c>
      <c r="F3978">
        <v>2018</v>
      </c>
      <c r="G3978">
        <v>3</v>
      </c>
      <c r="H3978">
        <v>1.9</v>
      </c>
      <c r="I3978">
        <v>28.5</v>
      </c>
      <c r="O3978">
        <v>0.152</v>
      </c>
      <c r="P3978">
        <v>0.69</v>
      </c>
      <c r="Q3978">
        <v>440.6</v>
      </c>
      <c r="R3978" t="s">
        <v>38</v>
      </c>
      <c r="T3978" t="s">
        <v>28</v>
      </c>
      <c r="Y3978" t="s">
        <v>30</v>
      </c>
    </row>
    <row r="3979" spans="1:25" x14ac:dyDescent="0.45">
      <c r="A3979" t="s">
        <v>335</v>
      </c>
      <c r="B3979" t="s">
        <v>344</v>
      </c>
      <c r="C3979">
        <v>2494</v>
      </c>
      <c r="D3979" t="s">
        <v>369</v>
      </c>
      <c r="E3979" t="s">
        <v>305</v>
      </c>
      <c r="F3979">
        <v>2019</v>
      </c>
      <c r="G3979">
        <v>10</v>
      </c>
      <c r="H3979">
        <v>5.4</v>
      </c>
      <c r="I3979">
        <v>81</v>
      </c>
      <c r="O3979">
        <v>0.437</v>
      </c>
      <c r="P3979">
        <v>0.69030000000000002</v>
      </c>
      <c r="Q3979">
        <v>1266</v>
      </c>
      <c r="R3979" t="s">
        <v>38</v>
      </c>
      <c r="T3979" t="s">
        <v>28</v>
      </c>
      <c r="Y3979" t="s">
        <v>30</v>
      </c>
    </row>
    <row r="3980" spans="1:25" x14ac:dyDescent="0.45">
      <c r="A3980" t="s">
        <v>335</v>
      </c>
      <c r="B3980" t="s">
        <v>344</v>
      </c>
      <c r="C3980">
        <v>2494</v>
      </c>
      <c r="D3980" t="s">
        <v>369</v>
      </c>
      <c r="E3980" t="s">
        <v>305</v>
      </c>
      <c r="F3980">
        <v>2020</v>
      </c>
      <c r="G3980">
        <v>6</v>
      </c>
      <c r="H3980">
        <v>3.1</v>
      </c>
      <c r="I3980">
        <v>46.5</v>
      </c>
      <c r="O3980">
        <v>0.26500000000000001</v>
      </c>
      <c r="P3980">
        <v>0.69</v>
      </c>
      <c r="Q3980">
        <v>769.2</v>
      </c>
      <c r="R3980" t="s">
        <v>38</v>
      </c>
      <c r="T3980" t="s">
        <v>28</v>
      </c>
      <c r="Y3980" t="s">
        <v>30</v>
      </c>
    </row>
    <row r="3981" spans="1:25" x14ac:dyDescent="0.45">
      <c r="A3981" t="s">
        <v>335</v>
      </c>
      <c r="B3981" t="s">
        <v>344</v>
      </c>
      <c r="C3981">
        <v>2494</v>
      </c>
      <c r="D3981" t="s">
        <v>369</v>
      </c>
      <c r="E3981" t="s">
        <v>305</v>
      </c>
      <c r="F3981">
        <v>2021</v>
      </c>
      <c r="G3981">
        <v>16</v>
      </c>
      <c r="H3981">
        <v>8.8000000000000007</v>
      </c>
      <c r="I3981">
        <v>173.8</v>
      </c>
      <c r="M3981">
        <v>217</v>
      </c>
      <c r="N3981">
        <v>8.09E-2</v>
      </c>
      <c r="O3981">
        <v>0.92500000000000004</v>
      </c>
      <c r="P3981">
        <v>0.68979999999999997</v>
      </c>
      <c r="Q3981">
        <v>2680.6</v>
      </c>
      <c r="R3981" t="s">
        <v>38</v>
      </c>
      <c r="T3981" t="s">
        <v>28</v>
      </c>
      <c r="Y3981" t="s">
        <v>70</v>
      </c>
    </row>
    <row r="3982" spans="1:25" x14ac:dyDescent="0.45">
      <c r="A3982" t="s">
        <v>335</v>
      </c>
      <c r="B3982" t="s">
        <v>344</v>
      </c>
      <c r="C3982">
        <v>2494</v>
      </c>
      <c r="D3982" t="s">
        <v>369</v>
      </c>
      <c r="E3982" t="s">
        <v>305</v>
      </c>
      <c r="F3982">
        <v>2022</v>
      </c>
      <c r="G3982">
        <v>8</v>
      </c>
      <c r="H3982">
        <v>5.7</v>
      </c>
      <c r="I3982">
        <v>112.6</v>
      </c>
      <c r="M3982">
        <v>142.6</v>
      </c>
      <c r="N3982">
        <v>8.1100000000000005E-2</v>
      </c>
      <c r="O3982">
        <v>0.60699999999999998</v>
      </c>
      <c r="P3982">
        <v>0.69010000000000005</v>
      </c>
      <c r="Q3982">
        <v>1758.7</v>
      </c>
      <c r="R3982" t="s">
        <v>38</v>
      </c>
      <c r="T3982" t="s">
        <v>28</v>
      </c>
      <c r="Y3982" t="s">
        <v>70</v>
      </c>
    </row>
    <row r="3983" spans="1:25" x14ac:dyDescent="0.45">
      <c r="A3983" t="s">
        <v>335</v>
      </c>
      <c r="B3983" t="s">
        <v>344</v>
      </c>
      <c r="C3983">
        <v>2494</v>
      </c>
      <c r="D3983" t="s">
        <v>369</v>
      </c>
      <c r="E3983" t="s">
        <v>305</v>
      </c>
      <c r="F3983">
        <v>2023</v>
      </c>
      <c r="G3983">
        <v>0</v>
      </c>
      <c r="H3983">
        <v>0</v>
      </c>
      <c r="R3983" t="s">
        <v>38</v>
      </c>
      <c r="T3983" t="s">
        <v>28</v>
      </c>
      <c r="Y3983" t="s">
        <v>70</v>
      </c>
    </row>
    <row r="3984" spans="1:25" x14ac:dyDescent="0.45">
      <c r="A3984" t="s">
        <v>335</v>
      </c>
      <c r="B3984" t="s">
        <v>344</v>
      </c>
      <c r="C3984">
        <v>2494</v>
      </c>
      <c r="D3984" t="s">
        <v>369</v>
      </c>
      <c r="E3984" t="s">
        <v>305</v>
      </c>
      <c r="F3984">
        <v>2024</v>
      </c>
      <c r="G3984">
        <v>0</v>
      </c>
      <c r="H3984">
        <v>0</v>
      </c>
      <c r="R3984" t="s">
        <v>38</v>
      </c>
      <c r="T3984" t="s">
        <v>28</v>
      </c>
      <c r="Y3984" t="s">
        <v>70</v>
      </c>
    </row>
    <row r="3985" spans="1:25" x14ac:dyDescent="0.45">
      <c r="A3985" t="s">
        <v>335</v>
      </c>
      <c r="B3985" t="s">
        <v>344</v>
      </c>
      <c r="C3985">
        <v>2494</v>
      </c>
      <c r="D3985" t="s">
        <v>370</v>
      </c>
      <c r="E3985" t="s">
        <v>305</v>
      </c>
      <c r="F3985">
        <v>2009</v>
      </c>
      <c r="G3985">
        <v>6</v>
      </c>
      <c r="H3985">
        <v>6</v>
      </c>
      <c r="I3985">
        <v>90</v>
      </c>
      <c r="R3985" t="s">
        <v>27</v>
      </c>
      <c r="T3985" t="s">
        <v>28</v>
      </c>
      <c r="Y3985" t="s">
        <v>29</v>
      </c>
    </row>
    <row r="3986" spans="1:25" x14ac:dyDescent="0.45">
      <c r="A3986" t="s">
        <v>335</v>
      </c>
      <c r="B3986" t="s">
        <v>344</v>
      </c>
      <c r="C3986">
        <v>2494</v>
      </c>
      <c r="D3986" t="s">
        <v>370</v>
      </c>
      <c r="E3986" t="s">
        <v>305</v>
      </c>
      <c r="F3986">
        <v>2010</v>
      </c>
      <c r="G3986">
        <v>32</v>
      </c>
      <c r="H3986">
        <v>32</v>
      </c>
      <c r="I3986">
        <v>480</v>
      </c>
      <c r="O3986">
        <v>2.5880000000000001</v>
      </c>
      <c r="P3986">
        <v>0.82399999999999995</v>
      </c>
      <c r="Q3986">
        <v>6280</v>
      </c>
      <c r="R3986" t="s">
        <v>27</v>
      </c>
      <c r="T3986" t="s">
        <v>28</v>
      </c>
      <c r="Y3986" t="s">
        <v>29</v>
      </c>
    </row>
    <row r="3987" spans="1:25" x14ac:dyDescent="0.45">
      <c r="A3987" t="s">
        <v>335</v>
      </c>
      <c r="B3987" t="s">
        <v>344</v>
      </c>
      <c r="C3987">
        <v>2494</v>
      </c>
      <c r="D3987" t="s">
        <v>370</v>
      </c>
      <c r="E3987" t="s">
        <v>305</v>
      </c>
      <c r="F3987">
        <v>2011</v>
      </c>
      <c r="G3987">
        <v>28</v>
      </c>
      <c r="H3987">
        <v>28</v>
      </c>
      <c r="I3987">
        <v>420</v>
      </c>
      <c r="O3987">
        <v>2.254</v>
      </c>
      <c r="P3987">
        <v>0.82399999999999995</v>
      </c>
      <c r="Q3987">
        <v>5471.7</v>
      </c>
      <c r="R3987" t="s">
        <v>27</v>
      </c>
      <c r="T3987" t="s">
        <v>28</v>
      </c>
      <c r="Y3987" t="s">
        <v>29</v>
      </c>
    </row>
    <row r="3988" spans="1:25" x14ac:dyDescent="0.45">
      <c r="A3988" t="s">
        <v>335</v>
      </c>
      <c r="B3988" t="s">
        <v>344</v>
      </c>
      <c r="C3988">
        <v>2494</v>
      </c>
      <c r="D3988" t="s">
        <v>370</v>
      </c>
      <c r="E3988" t="s">
        <v>305</v>
      </c>
      <c r="F3988">
        <v>2012</v>
      </c>
      <c r="G3988">
        <v>21</v>
      </c>
      <c r="H3988">
        <v>21</v>
      </c>
      <c r="I3988">
        <v>315</v>
      </c>
      <c r="O3988">
        <v>2.6389999999999998</v>
      </c>
      <c r="P3988">
        <v>1.2</v>
      </c>
      <c r="Q3988">
        <v>4398.5</v>
      </c>
      <c r="R3988" t="s">
        <v>37</v>
      </c>
      <c r="T3988" t="s">
        <v>28</v>
      </c>
      <c r="Y3988" t="s">
        <v>29</v>
      </c>
    </row>
    <row r="3989" spans="1:25" x14ac:dyDescent="0.45">
      <c r="A3989" t="s">
        <v>335</v>
      </c>
      <c r="B3989" t="s">
        <v>344</v>
      </c>
      <c r="C3989">
        <v>2494</v>
      </c>
      <c r="D3989" t="s">
        <v>370</v>
      </c>
      <c r="E3989" t="s">
        <v>305</v>
      </c>
      <c r="F3989">
        <v>2013</v>
      </c>
      <c r="G3989">
        <v>38</v>
      </c>
      <c r="H3989">
        <v>38</v>
      </c>
      <c r="I3989">
        <v>570</v>
      </c>
      <c r="O3989">
        <v>3.359</v>
      </c>
      <c r="P3989">
        <v>0.74</v>
      </c>
      <c r="Q3989">
        <v>9078.2000000000007</v>
      </c>
      <c r="R3989" t="s">
        <v>38</v>
      </c>
      <c r="T3989" t="s">
        <v>28</v>
      </c>
      <c r="Y3989" t="s">
        <v>29</v>
      </c>
    </row>
    <row r="3990" spans="1:25" x14ac:dyDescent="0.45">
      <c r="A3990" t="s">
        <v>335</v>
      </c>
      <c r="B3990" t="s">
        <v>344</v>
      </c>
      <c r="C3990">
        <v>2494</v>
      </c>
      <c r="D3990" t="s">
        <v>370</v>
      </c>
      <c r="E3990" t="s">
        <v>305</v>
      </c>
      <c r="F3990">
        <v>2014</v>
      </c>
      <c r="G3990">
        <v>3</v>
      </c>
      <c r="H3990">
        <v>1.6</v>
      </c>
      <c r="I3990">
        <v>24</v>
      </c>
      <c r="O3990">
        <v>0.105</v>
      </c>
      <c r="P3990">
        <v>0.74</v>
      </c>
      <c r="Q3990">
        <v>284.2</v>
      </c>
      <c r="R3990" t="s">
        <v>38</v>
      </c>
      <c r="T3990" t="s">
        <v>28</v>
      </c>
      <c r="Y3990" t="s">
        <v>29</v>
      </c>
    </row>
    <row r="3991" spans="1:25" x14ac:dyDescent="0.45">
      <c r="A3991" t="s">
        <v>335</v>
      </c>
      <c r="B3991" t="s">
        <v>344</v>
      </c>
      <c r="C3991">
        <v>2494</v>
      </c>
      <c r="D3991" t="s">
        <v>370</v>
      </c>
      <c r="E3991" t="s">
        <v>305</v>
      </c>
      <c r="F3991">
        <v>2015</v>
      </c>
      <c r="G3991">
        <v>13</v>
      </c>
      <c r="H3991">
        <v>7.8</v>
      </c>
      <c r="I3991">
        <v>117</v>
      </c>
      <c r="O3991">
        <v>0.67100000000000004</v>
      </c>
      <c r="P3991">
        <v>0.74029999999999996</v>
      </c>
      <c r="Q3991">
        <v>1812.2</v>
      </c>
      <c r="R3991" t="s">
        <v>38</v>
      </c>
      <c r="T3991" t="s">
        <v>28</v>
      </c>
      <c r="Y3991" t="s">
        <v>30</v>
      </c>
    </row>
    <row r="3992" spans="1:25" x14ac:dyDescent="0.45">
      <c r="A3992" t="s">
        <v>335</v>
      </c>
      <c r="B3992" t="s">
        <v>344</v>
      </c>
      <c r="C3992">
        <v>2494</v>
      </c>
      <c r="D3992" t="s">
        <v>370</v>
      </c>
      <c r="E3992" t="s">
        <v>305</v>
      </c>
      <c r="F3992">
        <v>2016</v>
      </c>
      <c r="G3992">
        <v>8</v>
      </c>
      <c r="H3992">
        <v>4.2</v>
      </c>
      <c r="I3992">
        <v>63</v>
      </c>
      <c r="O3992">
        <v>0.32800000000000001</v>
      </c>
      <c r="P3992">
        <v>0.7399</v>
      </c>
      <c r="Q3992">
        <v>887.7</v>
      </c>
      <c r="R3992" t="s">
        <v>38</v>
      </c>
      <c r="T3992" t="s">
        <v>28</v>
      </c>
      <c r="Y3992" t="s">
        <v>30</v>
      </c>
    </row>
    <row r="3993" spans="1:25" x14ac:dyDescent="0.45">
      <c r="A3993" t="s">
        <v>335</v>
      </c>
      <c r="B3993" t="s">
        <v>344</v>
      </c>
      <c r="C3993">
        <v>2494</v>
      </c>
      <c r="D3993" t="s">
        <v>370</v>
      </c>
      <c r="E3993" t="s">
        <v>305</v>
      </c>
      <c r="F3993">
        <v>2017</v>
      </c>
      <c r="G3993">
        <v>3</v>
      </c>
      <c r="H3993">
        <v>1.9</v>
      </c>
      <c r="I3993">
        <v>28.5</v>
      </c>
      <c r="O3993">
        <v>0.16200000000000001</v>
      </c>
      <c r="P3993">
        <v>0.74029999999999996</v>
      </c>
      <c r="Q3993">
        <v>436.4</v>
      </c>
      <c r="R3993" t="s">
        <v>38</v>
      </c>
      <c r="T3993" t="s">
        <v>28</v>
      </c>
      <c r="Y3993" t="s">
        <v>30</v>
      </c>
    </row>
    <row r="3994" spans="1:25" x14ac:dyDescent="0.45">
      <c r="A3994" t="s">
        <v>335</v>
      </c>
      <c r="B3994" t="s">
        <v>344</v>
      </c>
      <c r="C3994">
        <v>2494</v>
      </c>
      <c r="D3994" t="s">
        <v>370</v>
      </c>
      <c r="E3994" t="s">
        <v>305</v>
      </c>
      <c r="F3994">
        <v>2018</v>
      </c>
      <c r="G3994">
        <v>6</v>
      </c>
      <c r="H3994">
        <v>2.8</v>
      </c>
      <c r="I3994">
        <v>42</v>
      </c>
      <c r="O3994">
        <v>0.224</v>
      </c>
      <c r="P3994">
        <v>0.69</v>
      </c>
      <c r="Q3994">
        <v>649.4</v>
      </c>
      <c r="R3994" t="s">
        <v>38</v>
      </c>
      <c r="T3994" t="s">
        <v>28</v>
      </c>
      <c r="Y3994" t="s">
        <v>30</v>
      </c>
    </row>
    <row r="3995" spans="1:25" x14ac:dyDescent="0.45">
      <c r="A3995" t="s">
        <v>335</v>
      </c>
      <c r="B3995" t="s">
        <v>344</v>
      </c>
      <c r="C3995">
        <v>2494</v>
      </c>
      <c r="D3995" t="s">
        <v>370</v>
      </c>
      <c r="E3995" t="s">
        <v>305</v>
      </c>
      <c r="F3995">
        <v>2019</v>
      </c>
      <c r="G3995">
        <v>6</v>
      </c>
      <c r="H3995">
        <v>3.8</v>
      </c>
      <c r="I3995">
        <v>57</v>
      </c>
      <c r="O3995">
        <v>0.307</v>
      </c>
      <c r="P3995">
        <v>0.69030000000000002</v>
      </c>
      <c r="Q3995">
        <v>890.8</v>
      </c>
      <c r="R3995" t="s">
        <v>38</v>
      </c>
      <c r="T3995" t="s">
        <v>28</v>
      </c>
      <c r="Y3995" t="s">
        <v>30</v>
      </c>
    </row>
    <row r="3996" spans="1:25" x14ac:dyDescent="0.45">
      <c r="A3996" t="s">
        <v>335</v>
      </c>
      <c r="B3996" t="s">
        <v>344</v>
      </c>
      <c r="C3996">
        <v>2494</v>
      </c>
      <c r="D3996" t="s">
        <v>370</v>
      </c>
      <c r="E3996" t="s">
        <v>305</v>
      </c>
      <c r="F3996">
        <v>2020</v>
      </c>
      <c r="G3996">
        <v>5</v>
      </c>
      <c r="H3996">
        <v>3.3</v>
      </c>
      <c r="I3996">
        <v>49.5</v>
      </c>
      <c r="O3996">
        <v>0.28299999999999997</v>
      </c>
      <c r="P3996">
        <v>0.69</v>
      </c>
      <c r="Q3996">
        <v>818.8</v>
      </c>
      <c r="R3996" t="s">
        <v>38</v>
      </c>
      <c r="T3996" t="s">
        <v>28</v>
      </c>
      <c r="Y3996" t="s">
        <v>30</v>
      </c>
    </row>
    <row r="3997" spans="1:25" x14ac:dyDescent="0.45">
      <c r="A3997" t="s">
        <v>335</v>
      </c>
      <c r="B3997" t="s">
        <v>344</v>
      </c>
      <c r="C3997">
        <v>2494</v>
      </c>
      <c r="D3997" t="s">
        <v>370</v>
      </c>
      <c r="E3997" t="s">
        <v>305</v>
      </c>
      <c r="F3997">
        <v>2021</v>
      </c>
      <c r="G3997">
        <v>13</v>
      </c>
      <c r="H3997">
        <v>8.6999999999999993</v>
      </c>
      <c r="I3997">
        <v>161.5</v>
      </c>
      <c r="M3997">
        <v>207.1</v>
      </c>
      <c r="N3997">
        <v>8.1100000000000005E-2</v>
      </c>
      <c r="O3997">
        <v>0.88200000000000001</v>
      </c>
      <c r="P3997">
        <v>0.69</v>
      </c>
      <c r="Q3997">
        <v>2556.9</v>
      </c>
      <c r="R3997" t="s">
        <v>38</v>
      </c>
      <c r="T3997" t="s">
        <v>28</v>
      </c>
      <c r="Y3997" t="s">
        <v>70</v>
      </c>
    </row>
    <row r="3998" spans="1:25" x14ac:dyDescent="0.45">
      <c r="A3998" t="s">
        <v>335</v>
      </c>
      <c r="B3998" t="s">
        <v>344</v>
      </c>
      <c r="C3998">
        <v>2494</v>
      </c>
      <c r="D3998" t="s">
        <v>370</v>
      </c>
      <c r="E3998" t="s">
        <v>305</v>
      </c>
      <c r="F3998">
        <v>2022</v>
      </c>
      <c r="G3998">
        <v>6</v>
      </c>
      <c r="H3998">
        <v>3.5</v>
      </c>
      <c r="I3998">
        <v>74.900000000000006</v>
      </c>
      <c r="M3998">
        <v>94.8</v>
      </c>
      <c r="N3998">
        <v>8.1199999999999994E-2</v>
      </c>
      <c r="O3998">
        <v>0.40300000000000002</v>
      </c>
      <c r="P3998">
        <v>0.69</v>
      </c>
      <c r="Q3998">
        <v>1169.2</v>
      </c>
      <c r="R3998" t="s">
        <v>38</v>
      </c>
      <c r="T3998" t="s">
        <v>28</v>
      </c>
      <c r="Y3998" t="s">
        <v>70</v>
      </c>
    </row>
    <row r="3999" spans="1:25" x14ac:dyDescent="0.45">
      <c r="A3999" t="s">
        <v>335</v>
      </c>
      <c r="B3999" t="s">
        <v>344</v>
      </c>
      <c r="C3999">
        <v>2494</v>
      </c>
      <c r="D3999" t="s">
        <v>370</v>
      </c>
      <c r="E3999" t="s">
        <v>305</v>
      </c>
      <c r="F3999">
        <v>2023</v>
      </c>
      <c r="G3999">
        <v>0</v>
      </c>
      <c r="H3999">
        <v>0</v>
      </c>
      <c r="R3999" t="s">
        <v>38</v>
      </c>
      <c r="T3999" t="s">
        <v>28</v>
      </c>
      <c r="Y3999" t="s">
        <v>70</v>
      </c>
    </row>
    <row r="4000" spans="1:25" x14ac:dyDescent="0.45">
      <c r="A4000" t="s">
        <v>335</v>
      </c>
      <c r="B4000" t="s">
        <v>344</v>
      </c>
      <c r="C4000">
        <v>2494</v>
      </c>
      <c r="D4000" t="s">
        <v>370</v>
      </c>
      <c r="E4000" t="s">
        <v>305</v>
      </c>
      <c r="F4000">
        <v>2024</v>
      </c>
      <c r="G4000">
        <v>0</v>
      </c>
      <c r="H4000">
        <v>0</v>
      </c>
      <c r="R4000" t="s">
        <v>38</v>
      </c>
      <c r="T4000" t="s">
        <v>28</v>
      </c>
      <c r="Y4000" t="s">
        <v>70</v>
      </c>
    </row>
    <row r="4001" spans="1:25" x14ac:dyDescent="0.45">
      <c r="A4001" t="s">
        <v>335</v>
      </c>
      <c r="B4001" t="s">
        <v>344</v>
      </c>
      <c r="C4001">
        <v>2494</v>
      </c>
      <c r="D4001" t="s">
        <v>371</v>
      </c>
      <c r="E4001" t="s">
        <v>305</v>
      </c>
      <c r="F4001">
        <v>2009</v>
      </c>
      <c r="G4001">
        <v>6</v>
      </c>
      <c r="H4001">
        <v>6</v>
      </c>
      <c r="I4001">
        <v>90</v>
      </c>
      <c r="R4001" t="s">
        <v>27</v>
      </c>
      <c r="T4001" t="s">
        <v>28</v>
      </c>
      <c r="Y4001" t="s">
        <v>29</v>
      </c>
    </row>
    <row r="4002" spans="1:25" x14ac:dyDescent="0.45">
      <c r="A4002" t="s">
        <v>335</v>
      </c>
      <c r="B4002" t="s">
        <v>344</v>
      </c>
      <c r="C4002">
        <v>2494</v>
      </c>
      <c r="D4002" t="s">
        <v>371</v>
      </c>
      <c r="E4002" t="s">
        <v>305</v>
      </c>
      <c r="F4002">
        <v>2010</v>
      </c>
      <c r="G4002">
        <v>33</v>
      </c>
      <c r="H4002">
        <v>33</v>
      </c>
      <c r="I4002">
        <v>495</v>
      </c>
      <c r="O4002">
        <v>2.669</v>
      </c>
      <c r="P4002">
        <v>0.82399999999999995</v>
      </c>
      <c r="Q4002">
        <v>6477.3</v>
      </c>
      <c r="R4002" t="s">
        <v>27</v>
      </c>
      <c r="T4002" t="s">
        <v>28</v>
      </c>
      <c r="Y4002" t="s">
        <v>29</v>
      </c>
    </row>
    <row r="4003" spans="1:25" x14ac:dyDescent="0.45">
      <c r="A4003" t="s">
        <v>335</v>
      </c>
      <c r="B4003" t="s">
        <v>344</v>
      </c>
      <c r="C4003">
        <v>2494</v>
      </c>
      <c r="D4003" t="s">
        <v>371</v>
      </c>
      <c r="E4003" t="s">
        <v>305</v>
      </c>
      <c r="F4003">
        <v>2011</v>
      </c>
      <c r="G4003">
        <v>15</v>
      </c>
      <c r="H4003">
        <v>15</v>
      </c>
      <c r="I4003">
        <v>225</v>
      </c>
      <c r="O4003">
        <v>1.2070000000000001</v>
      </c>
      <c r="P4003">
        <v>0.82399999999999995</v>
      </c>
      <c r="Q4003">
        <v>2928.5</v>
      </c>
      <c r="R4003" t="s">
        <v>27</v>
      </c>
      <c r="T4003" t="s">
        <v>28</v>
      </c>
      <c r="Y4003" t="s">
        <v>29</v>
      </c>
    </row>
    <row r="4004" spans="1:25" x14ac:dyDescent="0.45">
      <c r="A4004" t="s">
        <v>335</v>
      </c>
      <c r="B4004" t="s">
        <v>344</v>
      </c>
      <c r="C4004">
        <v>2494</v>
      </c>
      <c r="D4004" t="s">
        <v>371</v>
      </c>
      <c r="E4004" t="s">
        <v>305</v>
      </c>
      <c r="F4004">
        <v>2012</v>
      </c>
      <c r="G4004">
        <v>20</v>
      </c>
      <c r="H4004">
        <v>20</v>
      </c>
      <c r="I4004">
        <v>300</v>
      </c>
      <c r="O4004">
        <v>2.5209999999999999</v>
      </c>
      <c r="P4004">
        <v>1.2</v>
      </c>
      <c r="Q4004">
        <v>4201.2</v>
      </c>
      <c r="R4004" t="s">
        <v>37</v>
      </c>
      <c r="T4004" t="s">
        <v>28</v>
      </c>
      <c r="Y4004" t="s">
        <v>29</v>
      </c>
    </row>
    <row r="4005" spans="1:25" x14ac:dyDescent="0.45">
      <c r="A4005" t="s">
        <v>335</v>
      </c>
      <c r="B4005" t="s">
        <v>344</v>
      </c>
      <c r="C4005">
        <v>2494</v>
      </c>
      <c r="D4005" t="s">
        <v>371</v>
      </c>
      <c r="E4005" t="s">
        <v>305</v>
      </c>
      <c r="F4005">
        <v>2013</v>
      </c>
      <c r="G4005">
        <v>31</v>
      </c>
      <c r="H4005">
        <v>31</v>
      </c>
      <c r="I4005">
        <v>465</v>
      </c>
      <c r="O4005">
        <v>2.74</v>
      </c>
      <c r="P4005">
        <v>0.74</v>
      </c>
      <c r="Q4005">
        <v>7405.9</v>
      </c>
      <c r="R4005" t="s">
        <v>38</v>
      </c>
      <c r="T4005" t="s">
        <v>28</v>
      </c>
      <c r="Y4005" t="s">
        <v>29</v>
      </c>
    </row>
    <row r="4006" spans="1:25" x14ac:dyDescent="0.45">
      <c r="A4006" t="s">
        <v>335</v>
      </c>
      <c r="B4006" t="s">
        <v>344</v>
      </c>
      <c r="C4006">
        <v>2494</v>
      </c>
      <c r="D4006" t="s">
        <v>371</v>
      </c>
      <c r="E4006" t="s">
        <v>305</v>
      </c>
      <c r="F4006">
        <v>2014</v>
      </c>
      <c r="G4006">
        <v>3</v>
      </c>
      <c r="H4006">
        <v>1.8</v>
      </c>
      <c r="I4006">
        <v>27</v>
      </c>
      <c r="O4006">
        <v>0.11799999999999999</v>
      </c>
      <c r="P4006">
        <v>0.74029999999999996</v>
      </c>
      <c r="Q4006">
        <v>319.60000000000002</v>
      </c>
      <c r="R4006" t="s">
        <v>38</v>
      </c>
      <c r="T4006" t="s">
        <v>28</v>
      </c>
      <c r="Y4006" t="s">
        <v>29</v>
      </c>
    </row>
    <row r="4007" spans="1:25" x14ac:dyDescent="0.45">
      <c r="A4007" t="s">
        <v>335</v>
      </c>
      <c r="B4007" t="s">
        <v>344</v>
      </c>
      <c r="C4007">
        <v>2494</v>
      </c>
      <c r="D4007" t="s">
        <v>371</v>
      </c>
      <c r="E4007" t="s">
        <v>305</v>
      </c>
      <c r="F4007">
        <v>2015</v>
      </c>
      <c r="G4007">
        <v>5</v>
      </c>
      <c r="H4007">
        <v>2.7</v>
      </c>
      <c r="I4007">
        <v>40.5</v>
      </c>
      <c r="O4007">
        <v>0.23599999999999999</v>
      </c>
      <c r="P4007">
        <v>0.74</v>
      </c>
      <c r="Q4007">
        <v>637.20000000000005</v>
      </c>
      <c r="R4007" t="s">
        <v>38</v>
      </c>
      <c r="T4007" t="s">
        <v>28</v>
      </c>
      <c r="Y4007" t="s">
        <v>30</v>
      </c>
    </row>
    <row r="4008" spans="1:25" x14ac:dyDescent="0.45">
      <c r="A4008" t="s">
        <v>335</v>
      </c>
      <c r="B4008" t="s">
        <v>344</v>
      </c>
      <c r="C4008">
        <v>2494</v>
      </c>
      <c r="D4008" t="s">
        <v>371</v>
      </c>
      <c r="E4008" t="s">
        <v>305</v>
      </c>
      <c r="F4008">
        <v>2016</v>
      </c>
      <c r="G4008">
        <v>10</v>
      </c>
      <c r="H4008">
        <v>6.3</v>
      </c>
      <c r="I4008">
        <v>94.5</v>
      </c>
      <c r="O4008">
        <v>0.50800000000000001</v>
      </c>
      <c r="P4008">
        <v>0.73980000000000001</v>
      </c>
      <c r="Q4008">
        <v>1372</v>
      </c>
      <c r="R4008" t="s">
        <v>38</v>
      </c>
      <c r="T4008" t="s">
        <v>28</v>
      </c>
      <c r="Y4008" t="s">
        <v>30</v>
      </c>
    </row>
    <row r="4009" spans="1:25" x14ac:dyDescent="0.45">
      <c r="A4009" t="s">
        <v>335</v>
      </c>
      <c r="B4009" t="s">
        <v>344</v>
      </c>
      <c r="C4009">
        <v>2494</v>
      </c>
      <c r="D4009" t="s">
        <v>371</v>
      </c>
      <c r="E4009" t="s">
        <v>305</v>
      </c>
      <c r="F4009">
        <v>2017</v>
      </c>
      <c r="G4009">
        <v>6</v>
      </c>
      <c r="H4009">
        <v>3.3</v>
      </c>
      <c r="I4009">
        <v>49.5</v>
      </c>
      <c r="O4009">
        <v>0.28100000000000003</v>
      </c>
      <c r="P4009">
        <v>0.74029999999999996</v>
      </c>
      <c r="Q4009">
        <v>757.9</v>
      </c>
      <c r="R4009" t="s">
        <v>38</v>
      </c>
      <c r="T4009" t="s">
        <v>28</v>
      </c>
      <c r="Y4009" t="s">
        <v>30</v>
      </c>
    </row>
    <row r="4010" spans="1:25" x14ac:dyDescent="0.45">
      <c r="A4010" t="s">
        <v>335</v>
      </c>
      <c r="B4010" t="s">
        <v>344</v>
      </c>
      <c r="C4010">
        <v>2494</v>
      </c>
      <c r="D4010" t="s">
        <v>371</v>
      </c>
      <c r="E4010" t="s">
        <v>305</v>
      </c>
      <c r="F4010">
        <v>2018</v>
      </c>
      <c r="G4010">
        <v>9</v>
      </c>
      <c r="H4010">
        <v>5.5</v>
      </c>
      <c r="I4010">
        <v>82.5</v>
      </c>
      <c r="O4010">
        <v>0.46600000000000003</v>
      </c>
      <c r="P4010">
        <v>0.68979999999999997</v>
      </c>
      <c r="Q4010">
        <v>1350.2</v>
      </c>
      <c r="R4010" t="s">
        <v>38</v>
      </c>
      <c r="T4010" t="s">
        <v>28</v>
      </c>
      <c r="Y4010" t="s">
        <v>30</v>
      </c>
    </row>
    <row r="4011" spans="1:25" x14ac:dyDescent="0.45">
      <c r="A4011" t="s">
        <v>335</v>
      </c>
      <c r="B4011" t="s">
        <v>344</v>
      </c>
      <c r="C4011">
        <v>2494</v>
      </c>
      <c r="D4011" t="s">
        <v>371</v>
      </c>
      <c r="E4011" t="s">
        <v>305</v>
      </c>
      <c r="F4011">
        <v>2019</v>
      </c>
      <c r="G4011">
        <v>3</v>
      </c>
      <c r="H4011">
        <v>2.1</v>
      </c>
      <c r="I4011">
        <v>31.5</v>
      </c>
      <c r="O4011">
        <v>0.17</v>
      </c>
      <c r="P4011">
        <v>0.69</v>
      </c>
      <c r="Q4011">
        <v>492.2</v>
      </c>
      <c r="R4011" t="s">
        <v>38</v>
      </c>
      <c r="T4011" t="s">
        <v>28</v>
      </c>
      <c r="Y4011" t="s">
        <v>30</v>
      </c>
    </row>
    <row r="4012" spans="1:25" x14ac:dyDescent="0.45">
      <c r="A4012" t="s">
        <v>335</v>
      </c>
      <c r="B4012" t="s">
        <v>344</v>
      </c>
      <c r="C4012">
        <v>2494</v>
      </c>
      <c r="D4012" t="s">
        <v>371</v>
      </c>
      <c r="E4012" t="s">
        <v>305</v>
      </c>
      <c r="F4012">
        <v>2020</v>
      </c>
      <c r="G4012">
        <v>6</v>
      </c>
      <c r="H4012">
        <v>3.2</v>
      </c>
      <c r="I4012">
        <v>48</v>
      </c>
      <c r="O4012">
        <v>0.27400000000000002</v>
      </c>
      <c r="P4012">
        <v>0.69</v>
      </c>
      <c r="Q4012">
        <v>794.1</v>
      </c>
      <c r="R4012" t="s">
        <v>38</v>
      </c>
      <c r="T4012" t="s">
        <v>28</v>
      </c>
      <c r="Y4012" t="s">
        <v>30</v>
      </c>
    </row>
    <row r="4013" spans="1:25" x14ac:dyDescent="0.45">
      <c r="A4013" t="s">
        <v>335</v>
      </c>
      <c r="B4013" t="s">
        <v>344</v>
      </c>
      <c r="C4013">
        <v>2494</v>
      </c>
      <c r="D4013" t="s">
        <v>371</v>
      </c>
      <c r="E4013" t="s">
        <v>305</v>
      </c>
      <c r="F4013">
        <v>2021</v>
      </c>
      <c r="G4013">
        <v>15</v>
      </c>
      <c r="H4013">
        <v>9.8000000000000007</v>
      </c>
      <c r="I4013">
        <v>161.80000000000001</v>
      </c>
      <c r="M4013">
        <v>204.4</v>
      </c>
      <c r="N4013">
        <v>8.1500000000000003E-2</v>
      </c>
      <c r="O4013">
        <v>0.87</v>
      </c>
      <c r="P4013">
        <v>0.69020000000000004</v>
      </c>
      <c r="Q4013">
        <v>2520.9</v>
      </c>
      <c r="R4013" t="s">
        <v>38</v>
      </c>
      <c r="T4013" t="s">
        <v>28</v>
      </c>
      <c r="Y4013" t="s">
        <v>70</v>
      </c>
    </row>
    <row r="4014" spans="1:25" x14ac:dyDescent="0.45">
      <c r="A4014" t="s">
        <v>335</v>
      </c>
      <c r="B4014" t="s">
        <v>344</v>
      </c>
      <c r="C4014">
        <v>2494</v>
      </c>
      <c r="D4014" t="s">
        <v>371</v>
      </c>
      <c r="E4014" t="s">
        <v>305</v>
      </c>
      <c r="F4014">
        <v>2022</v>
      </c>
      <c r="G4014">
        <v>6</v>
      </c>
      <c r="H4014">
        <v>4.0999999999999996</v>
      </c>
      <c r="I4014">
        <v>82.7</v>
      </c>
      <c r="M4014">
        <v>103.7</v>
      </c>
      <c r="N4014">
        <v>8.1000000000000003E-2</v>
      </c>
      <c r="O4014">
        <v>0.442</v>
      </c>
      <c r="P4014">
        <v>0.69</v>
      </c>
      <c r="Q4014">
        <v>1281.2</v>
      </c>
      <c r="R4014" t="s">
        <v>38</v>
      </c>
      <c r="T4014" t="s">
        <v>28</v>
      </c>
      <c r="Y4014" t="s">
        <v>70</v>
      </c>
    </row>
    <row r="4015" spans="1:25" x14ac:dyDescent="0.45">
      <c r="A4015" t="s">
        <v>335</v>
      </c>
      <c r="B4015" t="s">
        <v>344</v>
      </c>
      <c r="C4015">
        <v>2494</v>
      </c>
      <c r="D4015" t="s">
        <v>371</v>
      </c>
      <c r="E4015" t="s">
        <v>305</v>
      </c>
      <c r="F4015">
        <v>2023</v>
      </c>
      <c r="G4015">
        <v>0</v>
      </c>
      <c r="H4015">
        <v>0</v>
      </c>
      <c r="R4015" t="s">
        <v>38</v>
      </c>
      <c r="T4015" t="s">
        <v>28</v>
      </c>
      <c r="Y4015" t="s">
        <v>70</v>
      </c>
    </row>
    <row r="4016" spans="1:25" x14ac:dyDescent="0.45">
      <c r="A4016" t="s">
        <v>335</v>
      </c>
      <c r="B4016" t="s">
        <v>344</v>
      </c>
      <c r="C4016">
        <v>2494</v>
      </c>
      <c r="D4016" t="s">
        <v>371</v>
      </c>
      <c r="E4016" t="s">
        <v>305</v>
      </c>
      <c r="F4016">
        <v>2024</v>
      </c>
      <c r="G4016">
        <v>0</v>
      </c>
      <c r="H4016">
        <v>0</v>
      </c>
      <c r="R4016" t="s">
        <v>38</v>
      </c>
      <c r="T4016" t="s">
        <v>28</v>
      </c>
      <c r="Y4016" t="s">
        <v>70</v>
      </c>
    </row>
    <row r="4017" spans="1:25" x14ac:dyDescent="0.45">
      <c r="A4017" t="s">
        <v>335</v>
      </c>
      <c r="B4017" t="s">
        <v>344</v>
      </c>
      <c r="C4017">
        <v>2494</v>
      </c>
      <c r="D4017" t="s">
        <v>372</v>
      </c>
      <c r="E4017" t="s">
        <v>305</v>
      </c>
      <c r="F4017">
        <v>2009</v>
      </c>
      <c r="G4017">
        <v>3</v>
      </c>
      <c r="H4017">
        <v>3</v>
      </c>
      <c r="I4017">
        <v>45</v>
      </c>
      <c r="R4017" t="s">
        <v>27</v>
      </c>
      <c r="T4017" t="s">
        <v>28</v>
      </c>
      <c r="Y4017" t="s">
        <v>29</v>
      </c>
    </row>
    <row r="4018" spans="1:25" x14ac:dyDescent="0.45">
      <c r="A4018" t="s">
        <v>335</v>
      </c>
      <c r="B4018" t="s">
        <v>344</v>
      </c>
      <c r="C4018">
        <v>2494</v>
      </c>
      <c r="D4018" t="s">
        <v>372</v>
      </c>
      <c r="E4018" t="s">
        <v>305</v>
      </c>
      <c r="F4018">
        <v>2010</v>
      </c>
      <c r="G4018">
        <v>31</v>
      </c>
      <c r="H4018">
        <v>31</v>
      </c>
      <c r="I4018">
        <v>465</v>
      </c>
      <c r="O4018">
        <v>2.5089999999999999</v>
      </c>
      <c r="P4018">
        <v>0.82399999999999995</v>
      </c>
      <c r="Q4018">
        <v>6087.5</v>
      </c>
      <c r="R4018" t="s">
        <v>27</v>
      </c>
      <c r="T4018" t="s">
        <v>28</v>
      </c>
      <c r="Y4018" t="s">
        <v>29</v>
      </c>
    </row>
    <row r="4019" spans="1:25" x14ac:dyDescent="0.45">
      <c r="A4019" t="s">
        <v>335</v>
      </c>
      <c r="B4019" t="s">
        <v>344</v>
      </c>
      <c r="C4019">
        <v>2494</v>
      </c>
      <c r="D4019" t="s">
        <v>372</v>
      </c>
      <c r="E4019" t="s">
        <v>305</v>
      </c>
      <c r="F4019">
        <v>2011</v>
      </c>
      <c r="G4019">
        <v>17</v>
      </c>
      <c r="H4019">
        <v>17</v>
      </c>
      <c r="I4019">
        <v>255</v>
      </c>
      <c r="O4019">
        <v>1.353</v>
      </c>
      <c r="P4019">
        <v>0.82399999999999995</v>
      </c>
      <c r="Q4019">
        <v>3282.8</v>
      </c>
      <c r="R4019" t="s">
        <v>27</v>
      </c>
      <c r="T4019" t="s">
        <v>28</v>
      </c>
      <c r="Y4019" t="s">
        <v>29</v>
      </c>
    </row>
    <row r="4020" spans="1:25" x14ac:dyDescent="0.45">
      <c r="A4020" t="s">
        <v>335</v>
      </c>
      <c r="B4020" t="s">
        <v>344</v>
      </c>
      <c r="C4020">
        <v>2494</v>
      </c>
      <c r="D4020" t="s">
        <v>372</v>
      </c>
      <c r="E4020" t="s">
        <v>305</v>
      </c>
      <c r="F4020">
        <v>2012</v>
      </c>
      <c r="G4020">
        <v>25</v>
      </c>
      <c r="H4020">
        <v>25</v>
      </c>
      <c r="I4020">
        <v>375</v>
      </c>
      <c r="O4020">
        <v>3.113</v>
      </c>
      <c r="P4020">
        <v>1.2</v>
      </c>
      <c r="Q4020">
        <v>5187.7</v>
      </c>
      <c r="R4020" t="s">
        <v>37</v>
      </c>
      <c r="T4020" t="s">
        <v>28</v>
      </c>
      <c r="Y4020" t="s">
        <v>29</v>
      </c>
    </row>
    <row r="4021" spans="1:25" x14ac:dyDescent="0.45">
      <c r="A4021" t="s">
        <v>335</v>
      </c>
      <c r="B4021" t="s">
        <v>344</v>
      </c>
      <c r="C4021">
        <v>2494</v>
      </c>
      <c r="D4021" t="s">
        <v>372</v>
      </c>
      <c r="E4021" t="s">
        <v>305</v>
      </c>
      <c r="F4021">
        <v>2013</v>
      </c>
      <c r="G4021">
        <v>31</v>
      </c>
      <c r="H4021">
        <v>31</v>
      </c>
      <c r="I4021">
        <v>465</v>
      </c>
      <c r="O4021">
        <v>2.74</v>
      </c>
      <c r="P4021">
        <v>0.74</v>
      </c>
      <c r="Q4021">
        <v>7405.9</v>
      </c>
      <c r="R4021" t="s">
        <v>38</v>
      </c>
      <c r="T4021" t="s">
        <v>28</v>
      </c>
      <c r="Y4021" t="s">
        <v>29</v>
      </c>
    </row>
    <row r="4022" spans="1:25" x14ac:dyDescent="0.45">
      <c r="A4022" t="s">
        <v>335</v>
      </c>
      <c r="B4022" t="s">
        <v>344</v>
      </c>
      <c r="C4022">
        <v>2494</v>
      </c>
      <c r="D4022" t="s">
        <v>372</v>
      </c>
      <c r="E4022" t="s">
        <v>305</v>
      </c>
      <c r="F4022">
        <v>2014</v>
      </c>
      <c r="G4022">
        <v>3</v>
      </c>
      <c r="H4022">
        <v>2.1</v>
      </c>
      <c r="I4022">
        <v>31.5</v>
      </c>
      <c r="O4022">
        <v>0.13800000000000001</v>
      </c>
      <c r="P4022">
        <v>0.74029999999999996</v>
      </c>
      <c r="Q4022">
        <v>372.9</v>
      </c>
      <c r="R4022" t="s">
        <v>38</v>
      </c>
      <c r="T4022" t="s">
        <v>28</v>
      </c>
      <c r="Y4022" t="s">
        <v>29</v>
      </c>
    </row>
    <row r="4023" spans="1:25" x14ac:dyDescent="0.45">
      <c r="A4023" t="s">
        <v>335</v>
      </c>
      <c r="B4023" t="s">
        <v>344</v>
      </c>
      <c r="C4023">
        <v>2494</v>
      </c>
      <c r="D4023" t="s">
        <v>372</v>
      </c>
      <c r="E4023" t="s">
        <v>305</v>
      </c>
      <c r="F4023">
        <v>2015</v>
      </c>
      <c r="G4023">
        <v>7</v>
      </c>
      <c r="H4023">
        <v>4</v>
      </c>
      <c r="I4023">
        <v>60</v>
      </c>
      <c r="O4023">
        <v>0.34399999999999997</v>
      </c>
      <c r="P4023">
        <v>0.74009999999999998</v>
      </c>
      <c r="Q4023">
        <v>930.5</v>
      </c>
      <c r="R4023" t="s">
        <v>38</v>
      </c>
      <c r="T4023" t="s">
        <v>28</v>
      </c>
      <c r="Y4023" t="s">
        <v>30</v>
      </c>
    </row>
    <row r="4024" spans="1:25" x14ac:dyDescent="0.45">
      <c r="A4024" t="s">
        <v>335</v>
      </c>
      <c r="B4024" t="s">
        <v>344</v>
      </c>
      <c r="C4024">
        <v>2494</v>
      </c>
      <c r="D4024" t="s">
        <v>372</v>
      </c>
      <c r="E4024" t="s">
        <v>305</v>
      </c>
      <c r="F4024">
        <v>2016</v>
      </c>
      <c r="G4024">
        <v>6</v>
      </c>
      <c r="H4024">
        <v>3.6</v>
      </c>
      <c r="I4024">
        <v>54</v>
      </c>
      <c r="O4024">
        <v>0.29499999999999998</v>
      </c>
      <c r="P4024">
        <v>0.73980000000000001</v>
      </c>
      <c r="Q4024">
        <v>797.9</v>
      </c>
      <c r="R4024" t="s">
        <v>38</v>
      </c>
      <c r="T4024" t="s">
        <v>28</v>
      </c>
      <c r="Y4024" t="s">
        <v>30</v>
      </c>
    </row>
    <row r="4025" spans="1:25" x14ac:dyDescent="0.45">
      <c r="A4025" t="s">
        <v>335</v>
      </c>
      <c r="B4025" t="s">
        <v>344</v>
      </c>
      <c r="C4025">
        <v>2494</v>
      </c>
      <c r="D4025" t="s">
        <v>372</v>
      </c>
      <c r="E4025" t="s">
        <v>305</v>
      </c>
      <c r="F4025">
        <v>2017</v>
      </c>
      <c r="G4025">
        <v>3</v>
      </c>
      <c r="H4025">
        <v>1.9</v>
      </c>
      <c r="I4025">
        <v>28.5</v>
      </c>
      <c r="O4025">
        <v>0.16200000000000001</v>
      </c>
      <c r="P4025">
        <v>0.74</v>
      </c>
      <c r="Q4025">
        <v>436.4</v>
      </c>
      <c r="R4025" t="s">
        <v>38</v>
      </c>
      <c r="T4025" t="s">
        <v>28</v>
      </c>
      <c r="Y4025" t="s">
        <v>30</v>
      </c>
    </row>
    <row r="4026" spans="1:25" x14ac:dyDescent="0.45">
      <c r="A4026" t="s">
        <v>335</v>
      </c>
      <c r="B4026" t="s">
        <v>344</v>
      </c>
      <c r="C4026">
        <v>2494</v>
      </c>
      <c r="D4026" t="s">
        <v>372</v>
      </c>
      <c r="E4026" t="s">
        <v>305</v>
      </c>
      <c r="F4026">
        <v>2018</v>
      </c>
      <c r="G4026">
        <v>3</v>
      </c>
      <c r="H4026">
        <v>1.9</v>
      </c>
      <c r="I4026">
        <v>28.5</v>
      </c>
      <c r="O4026">
        <v>0.152</v>
      </c>
      <c r="P4026">
        <v>0.69</v>
      </c>
      <c r="Q4026">
        <v>440.6</v>
      </c>
      <c r="R4026" t="s">
        <v>38</v>
      </c>
      <c r="T4026" t="s">
        <v>28</v>
      </c>
      <c r="Y4026" t="s">
        <v>30</v>
      </c>
    </row>
    <row r="4027" spans="1:25" x14ac:dyDescent="0.45">
      <c r="A4027" t="s">
        <v>335</v>
      </c>
      <c r="B4027" t="s">
        <v>344</v>
      </c>
      <c r="C4027">
        <v>2494</v>
      </c>
      <c r="D4027" t="s">
        <v>372</v>
      </c>
      <c r="E4027" t="s">
        <v>305</v>
      </c>
      <c r="F4027">
        <v>2019</v>
      </c>
      <c r="G4027">
        <v>5</v>
      </c>
      <c r="H4027">
        <v>3</v>
      </c>
      <c r="I4027">
        <v>45</v>
      </c>
      <c r="O4027">
        <v>0.24299999999999999</v>
      </c>
      <c r="P4027">
        <v>0.69040000000000001</v>
      </c>
      <c r="Q4027">
        <v>703.3</v>
      </c>
      <c r="R4027" t="s">
        <v>38</v>
      </c>
      <c r="T4027" t="s">
        <v>28</v>
      </c>
      <c r="Y4027" t="s">
        <v>30</v>
      </c>
    </row>
    <row r="4028" spans="1:25" x14ac:dyDescent="0.45">
      <c r="A4028" t="s">
        <v>335</v>
      </c>
      <c r="B4028" t="s">
        <v>344</v>
      </c>
      <c r="C4028">
        <v>2494</v>
      </c>
      <c r="D4028" t="s">
        <v>372</v>
      </c>
      <c r="E4028" t="s">
        <v>305</v>
      </c>
      <c r="F4028">
        <v>2020</v>
      </c>
      <c r="G4028">
        <v>5</v>
      </c>
      <c r="H4028">
        <v>2.9</v>
      </c>
      <c r="I4028">
        <v>43.5</v>
      </c>
      <c r="O4028">
        <v>0.248</v>
      </c>
      <c r="P4028">
        <v>0.69</v>
      </c>
      <c r="Q4028">
        <v>719.6</v>
      </c>
      <c r="R4028" t="s">
        <v>38</v>
      </c>
      <c r="T4028" t="s">
        <v>28</v>
      </c>
      <c r="Y4028" t="s">
        <v>30</v>
      </c>
    </row>
    <row r="4029" spans="1:25" x14ac:dyDescent="0.45">
      <c r="A4029" t="s">
        <v>335</v>
      </c>
      <c r="B4029" t="s">
        <v>344</v>
      </c>
      <c r="C4029">
        <v>2494</v>
      </c>
      <c r="D4029" t="s">
        <v>372</v>
      </c>
      <c r="E4029" t="s">
        <v>305</v>
      </c>
      <c r="F4029">
        <v>2021</v>
      </c>
      <c r="G4029">
        <v>16</v>
      </c>
      <c r="H4029">
        <v>10.199999999999999</v>
      </c>
      <c r="I4029">
        <v>158.19999999999999</v>
      </c>
      <c r="M4029">
        <v>196.5</v>
      </c>
      <c r="N4029">
        <v>8.0299999999999996E-2</v>
      </c>
      <c r="O4029">
        <v>0.83799999999999997</v>
      </c>
      <c r="P4029">
        <v>0.68920000000000003</v>
      </c>
      <c r="Q4029">
        <v>2427.1999999999998</v>
      </c>
      <c r="R4029" t="s">
        <v>38</v>
      </c>
      <c r="T4029" t="s">
        <v>28</v>
      </c>
      <c r="Y4029" t="s">
        <v>70</v>
      </c>
    </row>
    <row r="4030" spans="1:25" x14ac:dyDescent="0.45">
      <c r="A4030" t="s">
        <v>335</v>
      </c>
      <c r="B4030" t="s">
        <v>344</v>
      </c>
      <c r="C4030">
        <v>2494</v>
      </c>
      <c r="D4030" t="s">
        <v>372</v>
      </c>
      <c r="E4030" t="s">
        <v>305</v>
      </c>
      <c r="F4030">
        <v>2022</v>
      </c>
      <c r="G4030">
        <v>6</v>
      </c>
      <c r="H4030">
        <v>3.8</v>
      </c>
      <c r="I4030">
        <v>77.099999999999994</v>
      </c>
      <c r="M4030">
        <v>95.6</v>
      </c>
      <c r="N4030">
        <v>8.1000000000000003E-2</v>
      </c>
      <c r="O4030">
        <v>0.40799999999999997</v>
      </c>
      <c r="P4030">
        <v>0.69</v>
      </c>
      <c r="Q4030">
        <v>1181.2</v>
      </c>
      <c r="R4030" t="s">
        <v>38</v>
      </c>
      <c r="T4030" t="s">
        <v>28</v>
      </c>
      <c r="Y4030" t="s">
        <v>70</v>
      </c>
    </row>
    <row r="4031" spans="1:25" x14ac:dyDescent="0.45">
      <c r="A4031" t="s">
        <v>335</v>
      </c>
      <c r="B4031" t="s">
        <v>344</v>
      </c>
      <c r="C4031">
        <v>2494</v>
      </c>
      <c r="D4031" t="s">
        <v>372</v>
      </c>
      <c r="E4031" t="s">
        <v>305</v>
      </c>
      <c r="F4031">
        <v>2023</v>
      </c>
      <c r="G4031">
        <v>0</v>
      </c>
      <c r="H4031">
        <v>0</v>
      </c>
      <c r="R4031" t="s">
        <v>38</v>
      </c>
      <c r="T4031" t="s">
        <v>28</v>
      </c>
      <c r="Y4031" t="s">
        <v>70</v>
      </c>
    </row>
    <row r="4032" spans="1:25" x14ac:dyDescent="0.45">
      <c r="A4032" t="s">
        <v>335</v>
      </c>
      <c r="B4032" t="s">
        <v>344</v>
      </c>
      <c r="C4032">
        <v>2494</v>
      </c>
      <c r="D4032" t="s">
        <v>372</v>
      </c>
      <c r="E4032" t="s">
        <v>305</v>
      </c>
      <c r="F4032">
        <v>2024</v>
      </c>
      <c r="G4032">
        <v>0</v>
      </c>
      <c r="H4032">
        <v>0</v>
      </c>
      <c r="R4032" t="s">
        <v>38</v>
      </c>
      <c r="T4032" t="s">
        <v>28</v>
      </c>
      <c r="Y4032" t="s">
        <v>70</v>
      </c>
    </row>
    <row r="4033" spans="1:25" x14ac:dyDescent="0.45">
      <c r="A4033" t="s">
        <v>335</v>
      </c>
      <c r="B4033" t="s">
        <v>344</v>
      </c>
      <c r="C4033">
        <v>2494</v>
      </c>
      <c r="D4033" t="s">
        <v>373</v>
      </c>
      <c r="E4033" t="s">
        <v>305</v>
      </c>
      <c r="F4033">
        <v>2009</v>
      </c>
      <c r="G4033">
        <v>6</v>
      </c>
      <c r="H4033">
        <v>6</v>
      </c>
      <c r="I4033">
        <v>90</v>
      </c>
      <c r="R4033" t="s">
        <v>27</v>
      </c>
      <c r="T4033" t="s">
        <v>28</v>
      </c>
      <c r="Y4033" t="s">
        <v>29</v>
      </c>
    </row>
    <row r="4034" spans="1:25" x14ac:dyDescent="0.45">
      <c r="A4034" t="s">
        <v>335</v>
      </c>
      <c r="B4034" t="s">
        <v>344</v>
      </c>
      <c r="C4034">
        <v>2494</v>
      </c>
      <c r="D4034" t="s">
        <v>373</v>
      </c>
      <c r="E4034" t="s">
        <v>305</v>
      </c>
      <c r="F4034">
        <v>2010</v>
      </c>
      <c r="G4034">
        <v>33</v>
      </c>
      <c r="H4034">
        <v>33</v>
      </c>
      <c r="I4034">
        <v>495</v>
      </c>
      <c r="O4034">
        <v>2.6709999999999998</v>
      </c>
      <c r="P4034">
        <v>0.82399999999999995</v>
      </c>
      <c r="Q4034">
        <v>6482.1</v>
      </c>
      <c r="R4034" t="s">
        <v>27</v>
      </c>
      <c r="T4034" t="s">
        <v>28</v>
      </c>
      <c r="Y4034" t="s">
        <v>29</v>
      </c>
    </row>
    <row r="4035" spans="1:25" x14ac:dyDescent="0.45">
      <c r="A4035" t="s">
        <v>335</v>
      </c>
      <c r="B4035" t="s">
        <v>344</v>
      </c>
      <c r="C4035">
        <v>2494</v>
      </c>
      <c r="D4035" t="s">
        <v>373</v>
      </c>
      <c r="E4035" t="s">
        <v>305</v>
      </c>
      <c r="F4035">
        <v>2011</v>
      </c>
      <c r="G4035">
        <v>25</v>
      </c>
      <c r="H4035">
        <v>25</v>
      </c>
      <c r="I4035">
        <v>375</v>
      </c>
      <c r="O4035">
        <v>2.0070000000000001</v>
      </c>
      <c r="P4035">
        <v>0.82399999999999995</v>
      </c>
      <c r="Q4035">
        <v>4870.5</v>
      </c>
      <c r="R4035" t="s">
        <v>27</v>
      </c>
      <c r="T4035" t="s">
        <v>28</v>
      </c>
      <c r="Y4035" t="s">
        <v>29</v>
      </c>
    </row>
    <row r="4036" spans="1:25" x14ac:dyDescent="0.45">
      <c r="A4036" t="s">
        <v>335</v>
      </c>
      <c r="B4036" t="s">
        <v>344</v>
      </c>
      <c r="C4036">
        <v>2494</v>
      </c>
      <c r="D4036" t="s">
        <v>373</v>
      </c>
      <c r="E4036" t="s">
        <v>305</v>
      </c>
      <c r="F4036">
        <v>2012</v>
      </c>
      <c r="G4036">
        <v>20</v>
      </c>
      <c r="H4036">
        <v>20</v>
      </c>
      <c r="I4036">
        <v>300</v>
      </c>
      <c r="O4036">
        <v>2.5209999999999999</v>
      </c>
      <c r="P4036">
        <v>1.2</v>
      </c>
      <c r="Q4036">
        <v>4201.2</v>
      </c>
      <c r="R4036" t="s">
        <v>37</v>
      </c>
      <c r="T4036" t="s">
        <v>28</v>
      </c>
      <c r="Y4036" t="s">
        <v>29</v>
      </c>
    </row>
    <row r="4037" spans="1:25" x14ac:dyDescent="0.45">
      <c r="A4037" t="s">
        <v>335</v>
      </c>
      <c r="B4037" t="s">
        <v>344</v>
      </c>
      <c r="C4037">
        <v>2494</v>
      </c>
      <c r="D4037" t="s">
        <v>373</v>
      </c>
      <c r="E4037" t="s">
        <v>305</v>
      </c>
      <c r="F4037">
        <v>2013</v>
      </c>
      <c r="G4037">
        <v>21</v>
      </c>
      <c r="H4037">
        <v>21</v>
      </c>
      <c r="I4037">
        <v>315</v>
      </c>
      <c r="O4037">
        <v>1.8560000000000001</v>
      </c>
      <c r="P4037">
        <v>0.74</v>
      </c>
      <c r="Q4037">
        <v>5016.8999999999996</v>
      </c>
      <c r="R4037" t="s">
        <v>38</v>
      </c>
      <c r="T4037" t="s">
        <v>28</v>
      </c>
      <c r="Y4037" t="s">
        <v>29</v>
      </c>
    </row>
    <row r="4038" spans="1:25" x14ac:dyDescent="0.45">
      <c r="A4038" t="s">
        <v>335</v>
      </c>
      <c r="B4038" t="s">
        <v>344</v>
      </c>
      <c r="C4038">
        <v>2494</v>
      </c>
      <c r="D4038" t="s">
        <v>373</v>
      </c>
      <c r="E4038" t="s">
        <v>305</v>
      </c>
      <c r="F4038">
        <v>2014</v>
      </c>
      <c r="G4038">
        <v>3</v>
      </c>
      <c r="H4038">
        <v>1.9</v>
      </c>
      <c r="I4038">
        <v>28.5</v>
      </c>
      <c r="O4038">
        <v>0.125</v>
      </c>
      <c r="P4038">
        <v>0.74029999999999996</v>
      </c>
      <c r="Q4038">
        <v>337.4</v>
      </c>
      <c r="R4038" t="s">
        <v>38</v>
      </c>
      <c r="T4038" t="s">
        <v>28</v>
      </c>
      <c r="Y4038" t="s">
        <v>29</v>
      </c>
    </row>
    <row r="4039" spans="1:25" x14ac:dyDescent="0.45">
      <c r="A4039" t="s">
        <v>335</v>
      </c>
      <c r="B4039" t="s">
        <v>344</v>
      </c>
      <c r="C4039">
        <v>2494</v>
      </c>
      <c r="D4039" t="s">
        <v>373</v>
      </c>
      <c r="E4039" t="s">
        <v>305</v>
      </c>
      <c r="F4039">
        <v>2015</v>
      </c>
      <c r="G4039">
        <v>5</v>
      </c>
      <c r="H4039">
        <v>2.7</v>
      </c>
      <c r="I4039">
        <v>40.5</v>
      </c>
      <c r="O4039">
        <v>0.23100000000000001</v>
      </c>
      <c r="P4039">
        <v>0.73960000000000004</v>
      </c>
      <c r="Q4039">
        <v>623.79999999999995</v>
      </c>
      <c r="R4039" t="s">
        <v>38</v>
      </c>
      <c r="T4039" t="s">
        <v>28</v>
      </c>
      <c r="Y4039" t="s">
        <v>30</v>
      </c>
    </row>
    <row r="4040" spans="1:25" x14ac:dyDescent="0.45">
      <c r="A4040" t="s">
        <v>335</v>
      </c>
      <c r="B4040" t="s">
        <v>344</v>
      </c>
      <c r="C4040">
        <v>2494</v>
      </c>
      <c r="D4040" t="s">
        <v>373</v>
      </c>
      <c r="E4040" t="s">
        <v>305</v>
      </c>
      <c r="F4040">
        <v>2016</v>
      </c>
      <c r="G4040">
        <v>16</v>
      </c>
      <c r="H4040">
        <v>8.1999999999999993</v>
      </c>
      <c r="I4040">
        <v>123</v>
      </c>
      <c r="O4040">
        <v>0.69</v>
      </c>
      <c r="P4040">
        <v>0.73980000000000001</v>
      </c>
      <c r="Q4040">
        <v>1864.3</v>
      </c>
      <c r="R4040" t="s">
        <v>38</v>
      </c>
      <c r="T4040" t="s">
        <v>28</v>
      </c>
      <c r="Y4040" t="s">
        <v>30</v>
      </c>
    </row>
    <row r="4041" spans="1:25" x14ac:dyDescent="0.45">
      <c r="A4041" t="s">
        <v>335</v>
      </c>
      <c r="B4041" t="s">
        <v>344</v>
      </c>
      <c r="C4041">
        <v>2494</v>
      </c>
      <c r="D4041" t="s">
        <v>373</v>
      </c>
      <c r="E4041" t="s">
        <v>305</v>
      </c>
      <c r="F4041">
        <v>2017</v>
      </c>
      <c r="G4041">
        <v>3</v>
      </c>
      <c r="H4041">
        <v>1.6</v>
      </c>
      <c r="I4041">
        <v>24</v>
      </c>
      <c r="O4041">
        <v>0.13600000000000001</v>
      </c>
      <c r="P4041">
        <v>0.74029999999999996</v>
      </c>
      <c r="Q4041">
        <v>367.5</v>
      </c>
      <c r="R4041" t="s">
        <v>38</v>
      </c>
      <c r="T4041" t="s">
        <v>28</v>
      </c>
      <c r="Y4041" t="s">
        <v>30</v>
      </c>
    </row>
    <row r="4042" spans="1:25" x14ac:dyDescent="0.45">
      <c r="A4042" t="s">
        <v>335</v>
      </c>
      <c r="B4042" t="s">
        <v>344</v>
      </c>
      <c r="C4042">
        <v>2494</v>
      </c>
      <c r="D4042" t="s">
        <v>373</v>
      </c>
      <c r="E4042" t="s">
        <v>305</v>
      </c>
      <c r="F4042">
        <v>2018</v>
      </c>
      <c r="G4042">
        <v>6</v>
      </c>
      <c r="H4042">
        <v>3.6</v>
      </c>
      <c r="I4042">
        <v>54</v>
      </c>
      <c r="O4042">
        <v>0.30199999999999999</v>
      </c>
      <c r="P4042">
        <v>0.68979999999999997</v>
      </c>
      <c r="Q4042">
        <v>874.3</v>
      </c>
      <c r="R4042" t="s">
        <v>38</v>
      </c>
      <c r="T4042" t="s">
        <v>28</v>
      </c>
      <c r="Y4042" t="s">
        <v>30</v>
      </c>
    </row>
    <row r="4043" spans="1:25" x14ac:dyDescent="0.45">
      <c r="A4043" t="s">
        <v>335</v>
      </c>
      <c r="B4043" t="s">
        <v>344</v>
      </c>
      <c r="C4043">
        <v>2494</v>
      </c>
      <c r="D4043" t="s">
        <v>373</v>
      </c>
      <c r="E4043" t="s">
        <v>305</v>
      </c>
      <c r="F4043">
        <v>2019</v>
      </c>
      <c r="G4043">
        <v>6</v>
      </c>
      <c r="H4043">
        <v>3.9</v>
      </c>
      <c r="I4043">
        <v>58.5</v>
      </c>
      <c r="O4043">
        <v>0.315</v>
      </c>
      <c r="P4043">
        <v>0.69020000000000004</v>
      </c>
      <c r="Q4043">
        <v>914.2</v>
      </c>
      <c r="R4043" t="s">
        <v>38</v>
      </c>
      <c r="T4043" t="s">
        <v>28</v>
      </c>
      <c r="Y4043" t="s">
        <v>30</v>
      </c>
    </row>
    <row r="4044" spans="1:25" x14ac:dyDescent="0.45">
      <c r="A4044" t="s">
        <v>335</v>
      </c>
      <c r="B4044" t="s">
        <v>344</v>
      </c>
      <c r="C4044">
        <v>2494</v>
      </c>
      <c r="D4044" t="s">
        <v>373</v>
      </c>
      <c r="E4044" t="s">
        <v>305</v>
      </c>
      <c r="F4044">
        <v>2020</v>
      </c>
      <c r="G4044">
        <v>5</v>
      </c>
      <c r="H4044">
        <v>2.7</v>
      </c>
      <c r="I4044">
        <v>40.5</v>
      </c>
      <c r="O4044">
        <v>0.23100000000000001</v>
      </c>
      <c r="P4044">
        <v>0.69</v>
      </c>
      <c r="Q4044">
        <v>670</v>
      </c>
      <c r="R4044" t="s">
        <v>38</v>
      </c>
      <c r="T4044" t="s">
        <v>28</v>
      </c>
      <c r="Y4044" t="s">
        <v>30</v>
      </c>
    </row>
    <row r="4045" spans="1:25" x14ac:dyDescent="0.45">
      <c r="A4045" t="s">
        <v>335</v>
      </c>
      <c r="B4045" t="s">
        <v>344</v>
      </c>
      <c r="C4045">
        <v>2494</v>
      </c>
      <c r="D4045" t="s">
        <v>373</v>
      </c>
      <c r="E4045" t="s">
        <v>305</v>
      </c>
      <c r="F4045">
        <v>2021</v>
      </c>
      <c r="G4045">
        <v>12</v>
      </c>
      <c r="H4045">
        <v>7.1</v>
      </c>
      <c r="I4045">
        <v>121.9</v>
      </c>
      <c r="M4045">
        <v>154.69999999999999</v>
      </c>
      <c r="N4045">
        <v>8.09E-2</v>
      </c>
      <c r="O4045">
        <v>0.66</v>
      </c>
      <c r="P4045">
        <v>0.68989999999999996</v>
      </c>
      <c r="Q4045">
        <v>1911.9</v>
      </c>
      <c r="R4045" t="s">
        <v>38</v>
      </c>
      <c r="T4045" t="s">
        <v>28</v>
      </c>
      <c r="Y4045" t="s">
        <v>70</v>
      </c>
    </row>
    <row r="4046" spans="1:25" x14ac:dyDescent="0.45">
      <c r="A4046" t="s">
        <v>335</v>
      </c>
      <c r="B4046" t="s">
        <v>344</v>
      </c>
      <c r="C4046">
        <v>2494</v>
      </c>
      <c r="D4046" t="s">
        <v>373</v>
      </c>
      <c r="E4046" t="s">
        <v>305</v>
      </c>
      <c r="F4046">
        <v>2022</v>
      </c>
      <c r="G4046">
        <v>6</v>
      </c>
      <c r="H4046">
        <v>3.9</v>
      </c>
      <c r="I4046">
        <v>77.3</v>
      </c>
      <c r="M4046">
        <v>96.7</v>
      </c>
      <c r="N4046">
        <v>8.1299999999999997E-2</v>
      </c>
      <c r="O4046">
        <v>0.41199999999999998</v>
      </c>
      <c r="P4046">
        <v>0.69</v>
      </c>
      <c r="Q4046">
        <v>1192.9000000000001</v>
      </c>
      <c r="R4046" t="s">
        <v>38</v>
      </c>
      <c r="T4046" t="s">
        <v>28</v>
      </c>
      <c r="Y4046" t="s">
        <v>70</v>
      </c>
    </row>
    <row r="4047" spans="1:25" x14ac:dyDescent="0.45">
      <c r="A4047" t="s">
        <v>335</v>
      </c>
      <c r="B4047" t="s">
        <v>344</v>
      </c>
      <c r="C4047">
        <v>2494</v>
      </c>
      <c r="D4047" t="s">
        <v>373</v>
      </c>
      <c r="E4047" t="s">
        <v>305</v>
      </c>
      <c r="F4047">
        <v>2023</v>
      </c>
      <c r="G4047">
        <v>0</v>
      </c>
      <c r="H4047">
        <v>0</v>
      </c>
      <c r="R4047" t="s">
        <v>38</v>
      </c>
      <c r="T4047" t="s">
        <v>28</v>
      </c>
      <c r="Y4047" t="s">
        <v>70</v>
      </c>
    </row>
    <row r="4048" spans="1:25" x14ac:dyDescent="0.45">
      <c r="A4048" t="s">
        <v>335</v>
      </c>
      <c r="B4048" t="s">
        <v>344</v>
      </c>
      <c r="C4048">
        <v>2494</v>
      </c>
      <c r="D4048" t="s">
        <v>373</v>
      </c>
      <c r="E4048" t="s">
        <v>305</v>
      </c>
      <c r="F4048">
        <v>2024</v>
      </c>
      <c r="G4048">
        <v>0</v>
      </c>
      <c r="H4048">
        <v>0</v>
      </c>
      <c r="R4048" t="s">
        <v>38</v>
      </c>
      <c r="T4048" t="s">
        <v>28</v>
      </c>
      <c r="Y4048" t="s">
        <v>70</v>
      </c>
    </row>
    <row r="4049" spans="1:25" x14ac:dyDescent="0.45">
      <c r="A4049" t="s">
        <v>335</v>
      </c>
      <c r="B4049" t="s">
        <v>344</v>
      </c>
      <c r="C4049">
        <v>2494</v>
      </c>
      <c r="D4049" t="s">
        <v>374</v>
      </c>
      <c r="E4049" t="s">
        <v>305</v>
      </c>
      <c r="F4049">
        <v>2009</v>
      </c>
      <c r="G4049">
        <v>8</v>
      </c>
      <c r="H4049">
        <v>8</v>
      </c>
      <c r="I4049">
        <v>120</v>
      </c>
      <c r="R4049" t="s">
        <v>27</v>
      </c>
      <c r="T4049" t="s">
        <v>28</v>
      </c>
      <c r="Y4049" t="s">
        <v>29</v>
      </c>
    </row>
    <row r="4050" spans="1:25" x14ac:dyDescent="0.45">
      <c r="A4050" t="s">
        <v>335</v>
      </c>
      <c r="B4050" t="s">
        <v>344</v>
      </c>
      <c r="C4050">
        <v>2494</v>
      </c>
      <c r="D4050" t="s">
        <v>374</v>
      </c>
      <c r="E4050" t="s">
        <v>305</v>
      </c>
      <c r="F4050">
        <v>2010</v>
      </c>
      <c r="G4050">
        <v>24</v>
      </c>
      <c r="H4050">
        <v>24</v>
      </c>
      <c r="I4050">
        <v>360</v>
      </c>
      <c r="O4050">
        <v>1.9419999999999999</v>
      </c>
      <c r="P4050">
        <v>0.82399999999999995</v>
      </c>
      <c r="Q4050">
        <v>4712.8</v>
      </c>
      <c r="R4050" t="s">
        <v>27</v>
      </c>
      <c r="T4050" t="s">
        <v>28</v>
      </c>
      <c r="Y4050" t="s">
        <v>29</v>
      </c>
    </row>
    <row r="4051" spans="1:25" x14ac:dyDescent="0.45">
      <c r="A4051" t="s">
        <v>335</v>
      </c>
      <c r="B4051" t="s">
        <v>344</v>
      </c>
      <c r="C4051">
        <v>2494</v>
      </c>
      <c r="D4051" t="s">
        <v>374</v>
      </c>
      <c r="E4051" t="s">
        <v>305</v>
      </c>
      <c r="F4051">
        <v>2011</v>
      </c>
      <c r="G4051">
        <v>25</v>
      </c>
      <c r="H4051">
        <v>25</v>
      </c>
      <c r="I4051">
        <v>375</v>
      </c>
      <c r="O4051">
        <v>1.994</v>
      </c>
      <c r="P4051">
        <v>0.82399999999999995</v>
      </c>
      <c r="Q4051">
        <v>4839.5</v>
      </c>
      <c r="R4051" t="s">
        <v>27</v>
      </c>
      <c r="T4051" t="s">
        <v>28</v>
      </c>
      <c r="Y4051" t="s">
        <v>29</v>
      </c>
    </row>
    <row r="4052" spans="1:25" x14ac:dyDescent="0.45">
      <c r="A4052" t="s">
        <v>335</v>
      </c>
      <c r="B4052" t="s">
        <v>344</v>
      </c>
      <c r="C4052">
        <v>2494</v>
      </c>
      <c r="D4052" t="s">
        <v>374</v>
      </c>
      <c r="E4052" t="s">
        <v>305</v>
      </c>
      <c r="F4052">
        <v>2012</v>
      </c>
      <c r="G4052">
        <v>19</v>
      </c>
      <c r="H4052">
        <v>19</v>
      </c>
      <c r="I4052">
        <v>285</v>
      </c>
      <c r="O4052">
        <v>2.375</v>
      </c>
      <c r="P4052">
        <v>1.2</v>
      </c>
      <c r="Q4052">
        <v>3957.5</v>
      </c>
      <c r="R4052" t="s">
        <v>37</v>
      </c>
      <c r="T4052" t="s">
        <v>28</v>
      </c>
      <c r="Y4052" t="s">
        <v>29</v>
      </c>
    </row>
    <row r="4053" spans="1:25" x14ac:dyDescent="0.45">
      <c r="A4053" t="s">
        <v>335</v>
      </c>
      <c r="B4053" t="s">
        <v>344</v>
      </c>
      <c r="C4053">
        <v>2494</v>
      </c>
      <c r="D4053" t="s">
        <v>374</v>
      </c>
      <c r="E4053" t="s">
        <v>305</v>
      </c>
      <c r="F4053">
        <v>2013</v>
      </c>
      <c r="G4053">
        <v>5</v>
      </c>
      <c r="H4053">
        <v>5</v>
      </c>
      <c r="I4053">
        <v>75</v>
      </c>
      <c r="O4053">
        <v>0.442</v>
      </c>
      <c r="P4053">
        <v>0.74</v>
      </c>
      <c r="Q4053">
        <v>1194.5</v>
      </c>
      <c r="R4053" t="s">
        <v>38</v>
      </c>
      <c r="T4053" t="s">
        <v>28</v>
      </c>
      <c r="Y4053" t="s">
        <v>29</v>
      </c>
    </row>
    <row r="4054" spans="1:25" x14ac:dyDescent="0.45">
      <c r="A4054" t="s">
        <v>335</v>
      </c>
      <c r="B4054" t="s">
        <v>344</v>
      </c>
      <c r="C4054">
        <v>2494</v>
      </c>
      <c r="D4054" t="s">
        <v>374</v>
      </c>
      <c r="E4054" t="s">
        <v>305</v>
      </c>
      <c r="F4054">
        <v>2014</v>
      </c>
      <c r="G4054">
        <v>9</v>
      </c>
      <c r="H4054">
        <v>4.8</v>
      </c>
      <c r="I4054">
        <v>72</v>
      </c>
      <c r="O4054">
        <v>0.40100000000000002</v>
      </c>
      <c r="P4054">
        <v>0.73929999999999996</v>
      </c>
      <c r="Q4054">
        <v>1082.8</v>
      </c>
      <c r="R4054" t="s">
        <v>38</v>
      </c>
      <c r="T4054" t="s">
        <v>28</v>
      </c>
      <c r="Y4054" t="s">
        <v>29</v>
      </c>
    </row>
    <row r="4055" spans="1:25" x14ac:dyDescent="0.45">
      <c r="A4055" t="s">
        <v>335</v>
      </c>
      <c r="B4055" t="s">
        <v>344</v>
      </c>
      <c r="C4055">
        <v>2494</v>
      </c>
      <c r="D4055" t="s">
        <v>374</v>
      </c>
      <c r="E4055" t="s">
        <v>305</v>
      </c>
      <c r="F4055">
        <v>2015</v>
      </c>
      <c r="G4055">
        <v>11</v>
      </c>
      <c r="H4055">
        <v>6.7</v>
      </c>
      <c r="I4055">
        <v>100.5</v>
      </c>
      <c r="O4055">
        <v>0.57199999999999995</v>
      </c>
      <c r="P4055">
        <v>0.74029999999999996</v>
      </c>
      <c r="Q4055">
        <v>1545.9</v>
      </c>
      <c r="R4055" t="s">
        <v>38</v>
      </c>
      <c r="T4055" t="s">
        <v>28</v>
      </c>
      <c r="Y4055" t="s">
        <v>30</v>
      </c>
    </row>
    <row r="4056" spans="1:25" x14ac:dyDescent="0.45">
      <c r="A4056" t="s">
        <v>335</v>
      </c>
      <c r="B4056" t="s">
        <v>344</v>
      </c>
      <c r="C4056">
        <v>2494</v>
      </c>
      <c r="D4056" t="s">
        <v>374</v>
      </c>
      <c r="E4056" t="s">
        <v>305</v>
      </c>
      <c r="F4056">
        <v>2016</v>
      </c>
      <c r="G4056">
        <v>11</v>
      </c>
      <c r="H4056">
        <v>7.3</v>
      </c>
      <c r="I4056">
        <v>109.5</v>
      </c>
      <c r="O4056">
        <v>0.59899999999999998</v>
      </c>
      <c r="P4056">
        <v>0.73980000000000001</v>
      </c>
      <c r="Q4056">
        <v>1620.4</v>
      </c>
      <c r="R4056" t="s">
        <v>38</v>
      </c>
      <c r="T4056" t="s">
        <v>28</v>
      </c>
      <c r="Y4056" t="s">
        <v>30</v>
      </c>
    </row>
    <row r="4057" spans="1:25" x14ac:dyDescent="0.45">
      <c r="A4057" t="s">
        <v>335</v>
      </c>
      <c r="B4057" t="s">
        <v>344</v>
      </c>
      <c r="C4057">
        <v>2494</v>
      </c>
      <c r="D4057" t="s">
        <v>374</v>
      </c>
      <c r="E4057" t="s">
        <v>305</v>
      </c>
      <c r="F4057">
        <v>2017</v>
      </c>
      <c r="G4057">
        <v>9</v>
      </c>
      <c r="H4057">
        <v>5.6</v>
      </c>
      <c r="I4057">
        <v>84</v>
      </c>
      <c r="O4057">
        <v>0.45700000000000002</v>
      </c>
      <c r="P4057">
        <v>0.74009999999999998</v>
      </c>
      <c r="Q4057">
        <v>1235.8</v>
      </c>
      <c r="R4057" t="s">
        <v>38</v>
      </c>
      <c r="T4057" t="s">
        <v>28</v>
      </c>
      <c r="Y4057" t="s">
        <v>30</v>
      </c>
    </row>
    <row r="4058" spans="1:25" x14ac:dyDescent="0.45">
      <c r="A4058" t="s">
        <v>335</v>
      </c>
      <c r="B4058" t="s">
        <v>344</v>
      </c>
      <c r="C4058">
        <v>2494</v>
      </c>
      <c r="D4058" t="s">
        <v>374</v>
      </c>
      <c r="E4058" t="s">
        <v>305</v>
      </c>
      <c r="F4058">
        <v>2018</v>
      </c>
      <c r="G4058">
        <v>8</v>
      </c>
      <c r="H4058">
        <v>5</v>
      </c>
      <c r="I4058">
        <v>75</v>
      </c>
      <c r="O4058">
        <v>0.41699999999999998</v>
      </c>
      <c r="P4058">
        <v>0.69</v>
      </c>
      <c r="Q4058">
        <v>1207.3</v>
      </c>
      <c r="R4058" t="s">
        <v>38</v>
      </c>
      <c r="T4058" t="s">
        <v>28</v>
      </c>
      <c r="Y4058" t="s">
        <v>30</v>
      </c>
    </row>
    <row r="4059" spans="1:25" x14ac:dyDescent="0.45">
      <c r="A4059" t="s">
        <v>335</v>
      </c>
      <c r="B4059" t="s">
        <v>344</v>
      </c>
      <c r="C4059">
        <v>2494</v>
      </c>
      <c r="D4059" t="s">
        <v>374</v>
      </c>
      <c r="E4059" t="s">
        <v>305</v>
      </c>
      <c r="F4059">
        <v>2019</v>
      </c>
      <c r="G4059">
        <v>6</v>
      </c>
      <c r="H4059">
        <v>3.5</v>
      </c>
      <c r="I4059">
        <v>52.5</v>
      </c>
      <c r="O4059">
        <v>0.28299999999999997</v>
      </c>
      <c r="P4059">
        <v>0.69030000000000002</v>
      </c>
      <c r="Q4059">
        <v>820.5</v>
      </c>
      <c r="R4059" t="s">
        <v>38</v>
      </c>
      <c r="T4059" t="s">
        <v>28</v>
      </c>
      <c r="Y4059" t="s">
        <v>30</v>
      </c>
    </row>
    <row r="4060" spans="1:25" x14ac:dyDescent="0.45">
      <c r="A4060" t="s">
        <v>335</v>
      </c>
      <c r="B4060" t="s">
        <v>344</v>
      </c>
      <c r="C4060">
        <v>2494</v>
      </c>
      <c r="D4060" t="s">
        <v>374</v>
      </c>
      <c r="E4060" t="s">
        <v>305</v>
      </c>
      <c r="F4060">
        <v>2020</v>
      </c>
      <c r="G4060">
        <v>5</v>
      </c>
      <c r="H4060">
        <v>3.6</v>
      </c>
      <c r="I4060">
        <v>54</v>
      </c>
      <c r="O4060">
        <v>0.308</v>
      </c>
      <c r="P4060">
        <v>0.69</v>
      </c>
      <c r="Q4060">
        <v>893.4</v>
      </c>
      <c r="R4060" t="s">
        <v>38</v>
      </c>
      <c r="T4060" t="s">
        <v>28</v>
      </c>
      <c r="Y4060" t="s">
        <v>30</v>
      </c>
    </row>
    <row r="4061" spans="1:25" x14ac:dyDescent="0.45">
      <c r="A4061" t="s">
        <v>335</v>
      </c>
      <c r="B4061" t="s">
        <v>344</v>
      </c>
      <c r="C4061">
        <v>2494</v>
      </c>
      <c r="D4061" t="s">
        <v>374</v>
      </c>
      <c r="E4061" t="s">
        <v>305</v>
      </c>
      <c r="F4061">
        <v>2021</v>
      </c>
      <c r="G4061">
        <v>11</v>
      </c>
      <c r="H4061">
        <v>8.1999999999999993</v>
      </c>
      <c r="I4061">
        <v>158</v>
      </c>
      <c r="M4061">
        <v>200.9</v>
      </c>
      <c r="N4061">
        <v>8.09E-2</v>
      </c>
      <c r="O4061">
        <v>0.85599999999999998</v>
      </c>
      <c r="P4061">
        <v>0.68979999999999997</v>
      </c>
      <c r="Q4061">
        <v>2480.5</v>
      </c>
      <c r="R4061" t="s">
        <v>38</v>
      </c>
      <c r="T4061" t="s">
        <v>28</v>
      </c>
      <c r="Y4061" t="s">
        <v>70</v>
      </c>
    </row>
    <row r="4062" spans="1:25" x14ac:dyDescent="0.45">
      <c r="A4062" t="s">
        <v>335</v>
      </c>
      <c r="B4062" t="s">
        <v>344</v>
      </c>
      <c r="C4062">
        <v>2494</v>
      </c>
      <c r="D4062" t="s">
        <v>374</v>
      </c>
      <c r="E4062" t="s">
        <v>305</v>
      </c>
      <c r="F4062">
        <v>2022</v>
      </c>
      <c r="G4062">
        <v>6</v>
      </c>
      <c r="H4062">
        <v>4.0999999999999996</v>
      </c>
      <c r="I4062">
        <v>84.7</v>
      </c>
      <c r="M4062">
        <v>106.4</v>
      </c>
      <c r="N4062">
        <v>8.1000000000000003E-2</v>
      </c>
      <c r="O4062">
        <v>0.45300000000000001</v>
      </c>
      <c r="P4062">
        <v>0.69</v>
      </c>
      <c r="Q4062">
        <v>1314.2</v>
      </c>
      <c r="R4062" t="s">
        <v>38</v>
      </c>
      <c r="T4062" t="s">
        <v>28</v>
      </c>
      <c r="Y4062" t="s">
        <v>70</v>
      </c>
    </row>
    <row r="4063" spans="1:25" x14ac:dyDescent="0.45">
      <c r="A4063" t="s">
        <v>335</v>
      </c>
      <c r="B4063" t="s">
        <v>344</v>
      </c>
      <c r="C4063">
        <v>2494</v>
      </c>
      <c r="D4063" t="s">
        <v>374</v>
      </c>
      <c r="E4063" t="s">
        <v>305</v>
      </c>
      <c r="F4063">
        <v>2023</v>
      </c>
      <c r="G4063">
        <v>0</v>
      </c>
      <c r="H4063">
        <v>0</v>
      </c>
      <c r="R4063" t="s">
        <v>38</v>
      </c>
      <c r="T4063" t="s">
        <v>28</v>
      </c>
      <c r="Y4063" t="s">
        <v>70</v>
      </c>
    </row>
    <row r="4064" spans="1:25" x14ac:dyDescent="0.45">
      <c r="A4064" t="s">
        <v>335</v>
      </c>
      <c r="B4064" t="s">
        <v>344</v>
      </c>
      <c r="C4064">
        <v>2494</v>
      </c>
      <c r="D4064" t="s">
        <v>374</v>
      </c>
      <c r="E4064" t="s">
        <v>305</v>
      </c>
      <c r="F4064">
        <v>2024</v>
      </c>
      <c r="G4064">
        <v>0</v>
      </c>
      <c r="H4064">
        <v>0</v>
      </c>
      <c r="R4064" t="s">
        <v>38</v>
      </c>
      <c r="T4064" t="s">
        <v>28</v>
      </c>
      <c r="Y4064" t="s">
        <v>70</v>
      </c>
    </row>
    <row r="4065" spans="1:25" x14ac:dyDescent="0.45">
      <c r="A4065" t="s">
        <v>335</v>
      </c>
      <c r="B4065" t="s">
        <v>344</v>
      </c>
      <c r="C4065">
        <v>2494</v>
      </c>
      <c r="D4065" t="s">
        <v>375</v>
      </c>
      <c r="E4065" t="s">
        <v>305</v>
      </c>
      <c r="F4065">
        <v>2009</v>
      </c>
      <c r="G4065">
        <v>12</v>
      </c>
      <c r="H4065">
        <v>12</v>
      </c>
      <c r="I4065">
        <v>180</v>
      </c>
      <c r="R4065" t="s">
        <v>27</v>
      </c>
      <c r="T4065" t="s">
        <v>28</v>
      </c>
      <c r="Y4065" t="s">
        <v>29</v>
      </c>
    </row>
    <row r="4066" spans="1:25" x14ac:dyDescent="0.45">
      <c r="A4066" t="s">
        <v>335</v>
      </c>
      <c r="B4066" t="s">
        <v>344</v>
      </c>
      <c r="C4066">
        <v>2494</v>
      </c>
      <c r="D4066" t="s">
        <v>375</v>
      </c>
      <c r="E4066" t="s">
        <v>305</v>
      </c>
      <c r="F4066">
        <v>2010</v>
      </c>
      <c r="G4066">
        <v>29</v>
      </c>
      <c r="H4066">
        <v>29</v>
      </c>
      <c r="I4066">
        <v>435</v>
      </c>
      <c r="O4066">
        <v>2.3479999999999999</v>
      </c>
      <c r="P4066">
        <v>0.82399999999999995</v>
      </c>
      <c r="Q4066">
        <v>5697.7</v>
      </c>
      <c r="R4066" t="s">
        <v>27</v>
      </c>
      <c r="T4066" t="s">
        <v>28</v>
      </c>
      <c r="Y4066" t="s">
        <v>29</v>
      </c>
    </row>
    <row r="4067" spans="1:25" x14ac:dyDescent="0.45">
      <c r="A4067" t="s">
        <v>335</v>
      </c>
      <c r="B4067" t="s">
        <v>344</v>
      </c>
      <c r="C4067">
        <v>2494</v>
      </c>
      <c r="D4067" t="s">
        <v>375</v>
      </c>
      <c r="E4067" t="s">
        <v>305</v>
      </c>
      <c r="F4067">
        <v>2011</v>
      </c>
      <c r="G4067">
        <v>27</v>
      </c>
      <c r="H4067">
        <v>27</v>
      </c>
      <c r="I4067">
        <v>405</v>
      </c>
      <c r="O4067">
        <v>2.1720000000000002</v>
      </c>
      <c r="P4067">
        <v>0.82399999999999995</v>
      </c>
      <c r="Q4067">
        <v>5271.3</v>
      </c>
      <c r="R4067" t="s">
        <v>27</v>
      </c>
      <c r="T4067" t="s">
        <v>28</v>
      </c>
      <c r="Y4067" t="s">
        <v>29</v>
      </c>
    </row>
    <row r="4068" spans="1:25" x14ac:dyDescent="0.45">
      <c r="A4068" t="s">
        <v>335</v>
      </c>
      <c r="B4068" t="s">
        <v>344</v>
      </c>
      <c r="C4068">
        <v>2494</v>
      </c>
      <c r="D4068" t="s">
        <v>375</v>
      </c>
      <c r="E4068" t="s">
        <v>305</v>
      </c>
      <c r="F4068">
        <v>2012</v>
      </c>
      <c r="G4068">
        <v>17</v>
      </c>
      <c r="H4068">
        <v>17</v>
      </c>
      <c r="I4068">
        <v>255</v>
      </c>
      <c r="O4068">
        <v>2.1659999999999999</v>
      </c>
      <c r="P4068">
        <v>1.2</v>
      </c>
      <c r="Q4068">
        <v>3609.3</v>
      </c>
      <c r="R4068" t="s">
        <v>37</v>
      </c>
      <c r="T4068" t="s">
        <v>28</v>
      </c>
      <c r="Y4068" t="s">
        <v>29</v>
      </c>
    </row>
    <row r="4069" spans="1:25" x14ac:dyDescent="0.45">
      <c r="A4069" t="s">
        <v>335</v>
      </c>
      <c r="B4069" t="s">
        <v>344</v>
      </c>
      <c r="C4069">
        <v>2494</v>
      </c>
      <c r="D4069" t="s">
        <v>375</v>
      </c>
      <c r="E4069" t="s">
        <v>305</v>
      </c>
      <c r="F4069">
        <v>2013</v>
      </c>
      <c r="G4069">
        <v>24</v>
      </c>
      <c r="H4069">
        <v>24</v>
      </c>
      <c r="I4069">
        <v>360</v>
      </c>
      <c r="O4069">
        <v>2.1219999999999999</v>
      </c>
      <c r="P4069">
        <v>0.74</v>
      </c>
      <c r="Q4069">
        <v>5733.6</v>
      </c>
      <c r="R4069" t="s">
        <v>38</v>
      </c>
      <c r="T4069" t="s">
        <v>28</v>
      </c>
      <c r="Y4069" t="s">
        <v>29</v>
      </c>
    </row>
    <row r="4070" spans="1:25" x14ac:dyDescent="0.45">
      <c r="A4070" t="s">
        <v>335</v>
      </c>
      <c r="B4070" t="s">
        <v>344</v>
      </c>
      <c r="C4070">
        <v>2494</v>
      </c>
      <c r="D4070" t="s">
        <v>375</v>
      </c>
      <c r="E4070" t="s">
        <v>305</v>
      </c>
      <c r="F4070">
        <v>2014</v>
      </c>
      <c r="G4070">
        <v>6</v>
      </c>
      <c r="H4070">
        <v>3.3</v>
      </c>
      <c r="I4070">
        <v>49.5</v>
      </c>
      <c r="O4070">
        <v>0.217</v>
      </c>
      <c r="P4070">
        <v>0.74019999999999997</v>
      </c>
      <c r="Q4070">
        <v>586</v>
      </c>
      <c r="R4070" t="s">
        <v>38</v>
      </c>
      <c r="T4070" t="s">
        <v>28</v>
      </c>
      <c r="Y4070" t="s">
        <v>29</v>
      </c>
    </row>
    <row r="4071" spans="1:25" x14ac:dyDescent="0.45">
      <c r="A4071" t="s">
        <v>335</v>
      </c>
      <c r="B4071" t="s">
        <v>344</v>
      </c>
      <c r="C4071">
        <v>2494</v>
      </c>
      <c r="D4071" t="s">
        <v>375</v>
      </c>
      <c r="E4071" t="s">
        <v>305</v>
      </c>
      <c r="F4071">
        <v>2015</v>
      </c>
      <c r="G4071">
        <v>5</v>
      </c>
      <c r="H4071">
        <v>3.2</v>
      </c>
      <c r="I4071">
        <v>48</v>
      </c>
      <c r="O4071">
        <v>0.27400000000000002</v>
      </c>
      <c r="P4071">
        <v>0.74019999999999997</v>
      </c>
      <c r="Q4071">
        <v>740.1</v>
      </c>
      <c r="R4071" t="s">
        <v>38</v>
      </c>
      <c r="T4071" t="s">
        <v>28</v>
      </c>
      <c r="Y4071" t="s">
        <v>30</v>
      </c>
    </row>
    <row r="4072" spans="1:25" x14ac:dyDescent="0.45">
      <c r="A4072" t="s">
        <v>335</v>
      </c>
      <c r="B4072" t="s">
        <v>344</v>
      </c>
      <c r="C4072">
        <v>2494</v>
      </c>
      <c r="D4072" t="s">
        <v>375</v>
      </c>
      <c r="E4072" t="s">
        <v>305</v>
      </c>
      <c r="F4072">
        <v>2016</v>
      </c>
      <c r="G4072">
        <v>8</v>
      </c>
      <c r="H4072">
        <v>5.8</v>
      </c>
      <c r="I4072">
        <v>87</v>
      </c>
      <c r="O4072">
        <v>0.45400000000000001</v>
      </c>
      <c r="P4072">
        <v>0.7399</v>
      </c>
      <c r="Q4072">
        <v>1226</v>
      </c>
      <c r="R4072" t="s">
        <v>38</v>
      </c>
      <c r="T4072" t="s">
        <v>28</v>
      </c>
      <c r="Y4072" t="s">
        <v>30</v>
      </c>
    </row>
    <row r="4073" spans="1:25" x14ac:dyDescent="0.45">
      <c r="A4073" t="s">
        <v>335</v>
      </c>
      <c r="B4073" t="s">
        <v>344</v>
      </c>
      <c r="C4073">
        <v>2494</v>
      </c>
      <c r="D4073" t="s">
        <v>375</v>
      </c>
      <c r="E4073" t="s">
        <v>305</v>
      </c>
      <c r="F4073">
        <v>2017</v>
      </c>
      <c r="G4073">
        <v>3</v>
      </c>
      <c r="H4073">
        <v>1.9</v>
      </c>
      <c r="I4073">
        <v>28.5</v>
      </c>
      <c r="O4073">
        <v>0.16200000000000001</v>
      </c>
      <c r="P4073">
        <v>0.74029999999999996</v>
      </c>
      <c r="Q4073">
        <v>436.4</v>
      </c>
      <c r="R4073" t="s">
        <v>38</v>
      </c>
      <c r="T4073" t="s">
        <v>28</v>
      </c>
      <c r="Y4073" t="s">
        <v>30</v>
      </c>
    </row>
    <row r="4074" spans="1:25" x14ac:dyDescent="0.45">
      <c r="A4074" t="s">
        <v>335</v>
      </c>
      <c r="B4074" t="s">
        <v>344</v>
      </c>
      <c r="C4074">
        <v>2494</v>
      </c>
      <c r="D4074" t="s">
        <v>375</v>
      </c>
      <c r="E4074" t="s">
        <v>305</v>
      </c>
      <c r="F4074">
        <v>2018</v>
      </c>
      <c r="G4074">
        <v>3</v>
      </c>
      <c r="H4074">
        <v>2</v>
      </c>
      <c r="I4074">
        <v>30</v>
      </c>
      <c r="O4074">
        <v>0.16</v>
      </c>
      <c r="P4074">
        <v>0.69</v>
      </c>
      <c r="Q4074">
        <v>463.8</v>
      </c>
      <c r="R4074" t="s">
        <v>38</v>
      </c>
      <c r="T4074" t="s">
        <v>28</v>
      </c>
      <c r="Y4074" t="s">
        <v>30</v>
      </c>
    </row>
    <row r="4075" spans="1:25" x14ac:dyDescent="0.45">
      <c r="A4075" t="s">
        <v>335</v>
      </c>
      <c r="B4075" t="s">
        <v>344</v>
      </c>
      <c r="C4075">
        <v>2494</v>
      </c>
      <c r="D4075" t="s">
        <v>375</v>
      </c>
      <c r="E4075" t="s">
        <v>305</v>
      </c>
      <c r="F4075">
        <v>2019</v>
      </c>
      <c r="G4075">
        <v>5</v>
      </c>
      <c r="H4075">
        <v>2.4</v>
      </c>
      <c r="I4075">
        <v>36</v>
      </c>
      <c r="O4075">
        <v>0.19400000000000001</v>
      </c>
      <c r="P4075">
        <v>0.68959999999999999</v>
      </c>
      <c r="Q4075">
        <v>562.5</v>
      </c>
      <c r="R4075" t="s">
        <v>38</v>
      </c>
      <c r="T4075" t="s">
        <v>28</v>
      </c>
      <c r="Y4075" t="s">
        <v>30</v>
      </c>
    </row>
    <row r="4076" spans="1:25" x14ac:dyDescent="0.45">
      <c r="A4076" t="s">
        <v>335</v>
      </c>
      <c r="B4076" t="s">
        <v>344</v>
      </c>
      <c r="C4076">
        <v>2494</v>
      </c>
      <c r="D4076" t="s">
        <v>375</v>
      </c>
      <c r="E4076" t="s">
        <v>305</v>
      </c>
      <c r="F4076">
        <v>2020</v>
      </c>
      <c r="G4076">
        <v>11</v>
      </c>
      <c r="H4076">
        <v>6.4</v>
      </c>
      <c r="I4076">
        <v>96</v>
      </c>
      <c r="O4076">
        <v>0.54800000000000004</v>
      </c>
      <c r="P4076">
        <v>0.69</v>
      </c>
      <c r="Q4076">
        <v>1588.2</v>
      </c>
      <c r="R4076" t="s">
        <v>38</v>
      </c>
      <c r="T4076" t="s">
        <v>28</v>
      </c>
      <c r="Y4076" t="s">
        <v>30</v>
      </c>
    </row>
    <row r="4077" spans="1:25" x14ac:dyDescent="0.45">
      <c r="A4077" t="s">
        <v>335</v>
      </c>
      <c r="B4077" t="s">
        <v>344</v>
      </c>
      <c r="C4077">
        <v>2494</v>
      </c>
      <c r="D4077" t="s">
        <v>375</v>
      </c>
      <c r="E4077" t="s">
        <v>305</v>
      </c>
      <c r="F4077">
        <v>2021</v>
      </c>
      <c r="G4077">
        <v>21</v>
      </c>
      <c r="H4077">
        <v>13</v>
      </c>
      <c r="I4077">
        <v>233.3</v>
      </c>
      <c r="M4077">
        <v>293.3</v>
      </c>
      <c r="N4077">
        <v>8.0699999999999994E-2</v>
      </c>
      <c r="O4077">
        <v>1.25</v>
      </c>
      <c r="P4077">
        <v>0.69010000000000005</v>
      </c>
      <c r="Q4077">
        <v>3622</v>
      </c>
      <c r="R4077" t="s">
        <v>38</v>
      </c>
      <c r="T4077" t="s">
        <v>28</v>
      </c>
      <c r="Y4077" t="s">
        <v>70</v>
      </c>
    </row>
    <row r="4078" spans="1:25" x14ac:dyDescent="0.45">
      <c r="A4078" t="s">
        <v>335</v>
      </c>
      <c r="B4078" t="s">
        <v>344</v>
      </c>
      <c r="C4078">
        <v>2494</v>
      </c>
      <c r="D4078" t="s">
        <v>375</v>
      </c>
      <c r="E4078" t="s">
        <v>305</v>
      </c>
      <c r="F4078">
        <v>2022</v>
      </c>
      <c r="G4078">
        <v>6</v>
      </c>
      <c r="H4078">
        <v>4.0999999999999996</v>
      </c>
      <c r="I4078">
        <v>85.9</v>
      </c>
      <c r="M4078">
        <v>107.3</v>
      </c>
      <c r="N4078">
        <v>8.1000000000000003E-2</v>
      </c>
      <c r="O4078">
        <v>0.45800000000000002</v>
      </c>
      <c r="P4078">
        <v>0.69</v>
      </c>
      <c r="Q4078">
        <v>1326.1</v>
      </c>
      <c r="R4078" t="s">
        <v>38</v>
      </c>
      <c r="T4078" t="s">
        <v>28</v>
      </c>
      <c r="Y4078" t="s">
        <v>70</v>
      </c>
    </row>
    <row r="4079" spans="1:25" x14ac:dyDescent="0.45">
      <c r="A4079" t="s">
        <v>335</v>
      </c>
      <c r="B4079" t="s">
        <v>344</v>
      </c>
      <c r="C4079">
        <v>2494</v>
      </c>
      <c r="D4079" t="s">
        <v>375</v>
      </c>
      <c r="E4079" t="s">
        <v>305</v>
      </c>
      <c r="F4079">
        <v>2023</v>
      </c>
      <c r="G4079">
        <v>0</v>
      </c>
      <c r="H4079">
        <v>0</v>
      </c>
      <c r="R4079" t="s">
        <v>38</v>
      </c>
      <c r="T4079" t="s">
        <v>28</v>
      </c>
      <c r="Y4079" t="s">
        <v>70</v>
      </c>
    </row>
    <row r="4080" spans="1:25" x14ac:dyDescent="0.45">
      <c r="A4080" t="s">
        <v>335</v>
      </c>
      <c r="B4080" t="s">
        <v>344</v>
      </c>
      <c r="C4080">
        <v>2494</v>
      </c>
      <c r="D4080" t="s">
        <v>375</v>
      </c>
      <c r="E4080" t="s">
        <v>305</v>
      </c>
      <c r="F4080">
        <v>2024</v>
      </c>
      <c r="G4080">
        <v>0</v>
      </c>
      <c r="H4080">
        <v>0</v>
      </c>
      <c r="R4080" t="s">
        <v>38</v>
      </c>
      <c r="T4080" t="s">
        <v>28</v>
      </c>
      <c r="Y4080" t="s">
        <v>70</v>
      </c>
    </row>
    <row r="4081" spans="1:25" x14ac:dyDescent="0.45">
      <c r="A4081" t="s">
        <v>335</v>
      </c>
      <c r="B4081" t="s">
        <v>344</v>
      </c>
      <c r="C4081">
        <v>2494</v>
      </c>
      <c r="D4081" t="s">
        <v>376</v>
      </c>
      <c r="E4081" t="s">
        <v>305</v>
      </c>
      <c r="F4081">
        <v>2009</v>
      </c>
      <c r="G4081">
        <v>8</v>
      </c>
      <c r="H4081">
        <v>8</v>
      </c>
      <c r="I4081">
        <v>120</v>
      </c>
      <c r="R4081" t="s">
        <v>27</v>
      </c>
      <c r="T4081" t="s">
        <v>28</v>
      </c>
      <c r="Y4081" t="s">
        <v>29</v>
      </c>
    </row>
    <row r="4082" spans="1:25" x14ac:dyDescent="0.45">
      <c r="A4082" t="s">
        <v>335</v>
      </c>
      <c r="B4082" t="s">
        <v>344</v>
      </c>
      <c r="C4082">
        <v>2494</v>
      </c>
      <c r="D4082" t="s">
        <v>376</v>
      </c>
      <c r="E4082" t="s">
        <v>305</v>
      </c>
      <c r="F4082">
        <v>2010</v>
      </c>
      <c r="G4082">
        <v>35</v>
      </c>
      <c r="H4082">
        <v>35</v>
      </c>
      <c r="I4082">
        <v>525</v>
      </c>
      <c r="O4082">
        <v>2.8319999999999999</v>
      </c>
      <c r="P4082">
        <v>0.82399999999999995</v>
      </c>
      <c r="Q4082">
        <v>6871.9</v>
      </c>
      <c r="R4082" t="s">
        <v>27</v>
      </c>
      <c r="T4082" t="s">
        <v>28</v>
      </c>
      <c r="Y4082" t="s">
        <v>29</v>
      </c>
    </row>
    <row r="4083" spans="1:25" x14ac:dyDescent="0.45">
      <c r="A4083" t="s">
        <v>335</v>
      </c>
      <c r="B4083" t="s">
        <v>344</v>
      </c>
      <c r="C4083">
        <v>2494</v>
      </c>
      <c r="D4083" t="s">
        <v>376</v>
      </c>
      <c r="E4083" t="s">
        <v>305</v>
      </c>
      <c r="F4083">
        <v>2011</v>
      </c>
      <c r="G4083">
        <v>25</v>
      </c>
      <c r="H4083">
        <v>25</v>
      </c>
      <c r="I4083">
        <v>375</v>
      </c>
      <c r="O4083">
        <v>1.994</v>
      </c>
      <c r="P4083">
        <v>0.82399999999999995</v>
      </c>
      <c r="Q4083">
        <v>4839.5</v>
      </c>
      <c r="R4083" t="s">
        <v>27</v>
      </c>
      <c r="T4083" t="s">
        <v>28</v>
      </c>
      <c r="Y4083" t="s">
        <v>29</v>
      </c>
    </row>
    <row r="4084" spans="1:25" x14ac:dyDescent="0.45">
      <c r="A4084" t="s">
        <v>335</v>
      </c>
      <c r="B4084" t="s">
        <v>344</v>
      </c>
      <c r="C4084">
        <v>2494</v>
      </c>
      <c r="D4084" t="s">
        <v>376</v>
      </c>
      <c r="E4084" t="s">
        <v>305</v>
      </c>
      <c r="F4084">
        <v>2012</v>
      </c>
      <c r="G4084">
        <v>18</v>
      </c>
      <c r="H4084">
        <v>18</v>
      </c>
      <c r="I4084">
        <v>270</v>
      </c>
      <c r="O4084">
        <v>2.242</v>
      </c>
      <c r="P4084">
        <v>1.2</v>
      </c>
      <c r="Q4084">
        <v>3737</v>
      </c>
      <c r="R4084" t="s">
        <v>37</v>
      </c>
      <c r="T4084" t="s">
        <v>28</v>
      </c>
      <c r="Y4084" t="s">
        <v>29</v>
      </c>
    </row>
    <row r="4085" spans="1:25" x14ac:dyDescent="0.45">
      <c r="A4085" t="s">
        <v>335</v>
      </c>
      <c r="B4085" t="s">
        <v>344</v>
      </c>
      <c r="C4085">
        <v>2494</v>
      </c>
      <c r="D4085" t="s">
        <v>376</v>
      </c>
      <c r="E4085" t="s">
        <v>305</v>
      </c>
      <c r="F4085">
        <v>2013</v>
      </c>
      <c r="G4085">
        <v>27</v>
      </c>
      <c r="H4085">
        <v>27</v>
      </c>
      <c r="I4085">
        <v>405</v>
      </c>
      <c r="O4085">
        <v>2.387</v>
      </c>
      <c r="P4085">
        <v>0.74</v>
      </c>
      <c r="Q4085">
        <v>6450.3</v>
      </c>
      <c r="R4085" t="s">
        <v>38</v>
      </c>
      <c r="T4085" t="s">
        <v>28</v>
      </c>
      <c r="Y4085" t="s">
        <v>29</v>
      </c>
    </row>
    <row r="4086" spans="1:25" x14ac:dyDescent="0.45">
      <c r="A4086" t="s">
        <v>335</v>
      </c>
      <c r="B4086" t="s">
        <v>344</v>
      </c>
      <c r="C4086">
        <v>2494</v>
      </c>
      <c r="D4086" t="s">
        <v>376</v>
      </c>
      <c r="E4086" t="s">
        <v>305</v>
      </c>
      <c r="F4086">
        <v>2014</v>
      </c>
      <c r="G4086">
        <v>3</v>
      </c>
      <c r="H4086">
        <v>2</v>
      </c>
      <c r="I4086">
        <v>30</v>
      </c>
      <c r="O4086">
        <v>0.13100000000000001</v>
      </c>
      <c r="P4086">
        <v>0.73970000000000002</v>
      </c>
      <c r="Q4086">
        <v>355.2</v>
      </c>
      <c r="R4086" t="s">
        <v>38</v>
      </c>
      <c r="T4086" t="s">
        <v>28</v>
      </c>
      <c r="Y4086" t="s">
        <v>29</v>
      </c>
    </row>
    <row r="4087" spans="1:25" x14ac:dyDescent="0.45">
      <c r="A4087" t="s">
        <v>335</v>
      </c>
      <c r="B4087" t="s">
        <v>344</v>
      </c>
      <c r="C4087">
        <v>2494</v>
      </c>
      <c r="D4087" t="s">
        <v>376</v>
      </c>
      <c r="E4087" t="s">
        <v>305</v>
      </c>
      <c r="F4087">
        <v>2015</v>
      </c>
      <c r="G4087">
        <v>5</v>
      </c>
      <c r="H4087">
        <v>3.1</v>
      </c>
      <c r="I4087">
        <v>46.5</v>
      </c>
      <c r="O4087">
        <v>0.26500000000000001</v>
      </c>
      <c r="P4087">
        <v>0.74019999999999997</v>
      </c>
      <c r="Q4087">
        <v>716.5</v>
      </c>
      <c r="R4087" t="s">
        <v>38</v>
      </c>
      <c r="T4087" t="s">
        <v>28</v>
      </c>
      <c r="Y4087" t="s">
        <v>30</v>
      </c>
    </row>
    <row r="4088" spans="1:25" x14ac:dyDescent="0.45">
      <c r="A4088" t="s">
        <v>335</v>
      </c>
      <c r="B4088" t="s">
        <v>344</v>
      </c>
      <c r="C4088">
        <v>2494</v>
      </c>
      <c r="D4088" t="s">
        <v>376</v>
      </c>
      <c r="E4088" t="s">
        <v>305</v>
      </c>
      <c r="F4088">
        <v>2016</v>
      </c>
      <c r="G4088">
        <v>8</v>
      </c>
      <c r="H4088">
        <v>4.9000000000000004</v>
      </c>
      <c r="I4088">
        <v>73.5</v>
      </c>
      <c r="O4088">
        <v>0.40799999999999997</v>
      </c>
      <c r="P4088">
        <v>0.74009999999999998</v>
      </c>
      <c r="Q4088">
        <v>1103</v>
      </c>
      <c r="R4088" t="s">
        <v>38</v>
      </c>
      <c r="T4088" t="s">
        <v>28</v>
      </c>
      <c r="Y4088" t="s">
        <v>30</v>
      </c>
    </row>
    <row r="4089" spans="1:25" x14ac:dyDescent="0.45">
      <c r="A4089" t="s">
        <v>335</v>
      </c>
      <c r="B4089" t="s">
        <v>344</v>
      </c>
      <c r="C4089">
        <v>2494</v>
      </c>
      <c r="D4089" t="s">
        <v>376</v>
      </c>
      <c r="E4089" t="s">
        <v>305</v>
      </c>
      <c r="F4089">
        <v>2017</v>
      </c>
      <c r="G4089">
        <v>3</v>
      </c>
      <c r="H4089">
        <v>1.9</v>
      </c>
      <c r="I4089">
        <v>28.5</v>
      </c>
      <c r="O4089">
        <v>0.16200000000000001</v>
      </c>
      <c r="P4089">
        <v>0.74029999999999996</v>
      </c>
      <c r="Q4089">
        <v>436.4</v>
      </c>
      <c r="R4089" t="s">
        <v>38</v>
      </c>
      <c r="T4089" t="s">
        <v>28</v>
      </c>
      <c r="Y4089" t="s">
        <v>30</v>
      </c>
    </row>
    <row r="4090" spans="1:25" x14ac:dyDescent="0.45">
      <c r="A4090" t="s">
        <v>335</v>
      </c>
      <c r="B4090" t="s">
        <v>344</v>
      </c>
      <c r="C4090">
        <v>2494</v>
      </c>
      <c r="D4090" t="s">
        <v>376</v>
      </c>
      <c r="E4090" t="s">
        <v>305</v>
      </c>
      <c r="F4090">
        <v>2018</v>
      </c>
      <c r="G4090">
        <v>3</v>
      </c>
      <c r="H4090">
        <v>2</v>
      </c>
      <c r="I4090">
        <v>30</v>
      </c>
      <c r="O4090">
        <v>0.16</v>
      </c>
      <c r="P4090">
        <v>0.69</v>
      </c>
      <c r="Q4090">
        <v>463.8</v>
      </c>
      <c r="R4090" t="s">
        <v>38</v>
      </c>
      <c r="T4090" t="s">
        <v>28</v>
      </c>
      <c r="Y4090" t="s">
        <v>30</v>
      </c>
    </row>
    <row r="4091" spans="1:25" x14ac:dyDescent="0.45">
      <c r="A4091" t="s">
        <v>335</v>
      </c>
      <c r="B4091" t="s">
        <v>344</v>
      </c>
      <c r="C4091">
        <v>2494</v>
      </c>
      <c r="D4091" t="s">
        <v>376</v>
      </c>
      <c r="E4091" t="s">
        <v>305</v>
      </c>
      <c r="F4091">
        <v>2019</v>
      </c>
      <c r="G4091">
        <v>2</v>
      </c>
      <c r="H4091">
        <v>0.6</v>
      </c>
      <c r="I4091">
        <v>9</v>
      </c>
      <c r="O4091">
        <v>4.9000000000000002E-2</v>
      </c>
      <c r="P4091">
        <v>0.69</v>
      </c>
      <c r="Q4091">
        <v>140.6</v>
      </c>
      <c r="R4091" t="s">
        <v>38</v>
      </c>
      <c r="T4091" t="s">
        <v>28</v>
      </c>
      <c r="Y4091" t="s">
        <v>30</v>
      </c>
    </row>
    <row r="4092" spans="1:25" x14ac:dyDescent="0.45">
      <c r="A4092" t="s">
        <v>335</v>
      </c>
      <c r="B4092" t="s">
        <v>344</v>
      </c>
      <c r="C4092">
        <v>2494</v>
      </c>
      <c r="D4092" t="s">
        <v>376</v>
      </c>
      <c r="E4092" t="s">
        <v>305</v>
      </c>
      <c r="F4092">
        <v>2020</v>
      </c>
      <c r="G4092">
        <v>10</v>
      </c>
      <c r="H4092">
        <v>5.9</v>
      </c>
      <c r="I4092">
        <v>88.5</v>
      </c>
      <c r="O4092">
        <v>0.505</v>
      </c>
      <c r="P4092">
        <v>0.69</v>
      </c>
      <c r="Q4092">
        <v>1464.1</v>
      </c>
      <c r="R4092" t="s">
        <v>38</v>
      </c>
      <c r="T4092" t="s">
        <v>28</v>
      </c>
      <c r="Y4092" t="s">
        <v>30</v>
      </c>
    </row>
    <row r="4093" spans="1:25" x14ac:dyDescent="0.45">
      <c r="A4093" t="s">
        <v>335</v>
      </c>
      <c r="B4093" t="s">
        <v>344</v>
      </c>
      <c r="C4093">
        <v>2494</v>
      </c>
      <c r="D4093" t="s">
        <v>376</v>
      </c>
      <c r="E4093" t="s">
        <v>305</v>
      </c>
      <c r="F4093">
        <v>2021</v>
      </c>
      <c r="G4093">
        <v>15</v>
      </c>
      <c r="H4093">
        <v>8.1</v>
      </c>
      <c r="I4093">
        <v>144.9</v>
      </c>
      <c r="M4093">
        <v>181.1</v>
      </c>
      <c r="N4093">
        <v>8.1100000000000005E-2</v>
      </c>
      <c r="O4093">
        <v>0.77200000000000002</v>
      </c>
      <c r="P4093">
        <v>0.68989999999999996</v>
      </c>
      <c r="Q4093">
        <v>2237.5</v>
      </c>
      <c r="R4093" t="s">
        <v>38</v>
      </c>
      <c r="T4093" t="s">
        <v>28</v>
      </c>
      <c r="Y4093" t="s">
        <v>70</v>
      </c>
    </row>
    <row r="4094" spans="1:25" x14ac:dyDescent="0.45">
      <c r="A4094" t="s">
        <v>335</v>
      </c>
      <c r="B4094" t="s">
        <v>344</v>
      </c>
      <c r="C4094">
        <v>2494</v>
      </c>
      <c r="D4094" t="s">
        <v>376</v>
      </c>
      <c r="E4094" t="s">
        <v>305</v>
      </c>
      <c r="F4094">
        <v>2022</v>
      </c>
      <c r="G4094">
        <v>6</v>
      </c>
      <c r="H4094">
        <v>3.8</v>
      </c>
      <c r="I4094">
        <v>27.1</v>
      </c>
      <c r="M4094">
        <v>35.9</v>
      </c>
      <c r="N4094">
        <v>8.0500000000000002E-2</v>
      </c>
      <c r="O4094">
        <v>0.153</v>
      </c>
      <c r="P4094">
        <v>0.6885</v>
      </c>
      <c r="Q4094">
        <v>444.3</v>
      </c>
      <c r="R4094" t="s">
        <v>38</v>
      </c>
      <c r="T4094" t="s">
        <v>28</v>
      </c>
      <c r="Y4094" t="s">
        <v>70</v>
      </c>
    </row>
    <row r="4095" spans="1:25" x14ac:dyDescent="0.45">
      <c r="A4095" t="s">
        <v>335</v>
      </c>
      <c r="B4095" t="s">
        <v>344</v>
      </c>
      <c r="C4095">
        <v>2494</v>
      </c>
      <c r="D4095" t="s">
        <v>376</v>
      </c>
      <c r="E4095" t="s">
        <v>305</v>
      </c>
      <c r="F4095">
        <v>2023</v>
      </c>
      <c r="G4095">
        <v>0</v>
      </c>
      <c r="H4095">
        <v>0</v>
      </c>
      <c r="R4095" t="s">
        <v>38</v>
      </c>
      <c r="T4095" t="s">
        <v>28</v>
      </c>
      <c r="Y4095" t="s">
        <v>70</v>
      </c>
    </row>
    <row r="4096" spans="1:25" x14ac:dyDescent="0.45">
      <c r="A4096" t="s">
        <v>335</v>
      </c>
      <c r="B4096" t="s">
        <v>344</v>
      </c>
      <c r="C4096">
        <v>2494</v>
      </c>
      <c r="D4096" t="s">
        <v>376</v>
      </c>
      <c r="E4096" t="s">
        <v>305</v>
      </c>
      <c r="F4096">
        <v>2024</v>
      </c>
      <c r="G4096">
        <v>0</v>
      </c>
      <c r="H4096">
        <v>0</v>
      </c>
      <c r="R4096" t="s">
        <v>38</v>
      </c>
      <c r="T4096" t="s">
        <v>28</v>
      </c>
      <c r="Y4096" t="s">
        <v>70</v>
      </c>
    </row>
    <row r="4097" spans="1:25" x14ac:dyDescent="0.45">
      <c r="A4097" t="s">
        <v>335</v>
      </c>
      <c r="B4097" t="s">
        <v>377</v>
      </c>
      <c r="C4097">
        <v>2496</v>
      </c>
      <c r="D4097" t="s">
        <v>378</v>
      </c>
      <c r="E4097" t="s">
        <v>379</v>
      </c>
      <c r="F4097">
        <v>2009</v>
      </c>
      <c r="G4097">
        <v>2509</v>
      </c>
      <c r="H4097">
        <v>2495.5</v>
      </c>
      <c r="J4097">
        <v>453892.5</v>
      </c>
      <c r="O4097">
        <v>77.448999999999998</v>
      </c>
      <c r="P4097">
        <v>0.22570000000000001</v>
      </c>
      <c r="Q4097">
        <v>644966.375</v>
      </c>
      <c r="R4097" t="s">
        <v>45</v>
      </c>
      <c r="T4097" t="s">
        <v>63</v>
      </c>
      <c r="Y4097" t="s">
        <v>29</v>
      </c>
    </row>
    <row r="4098" spans="1:25" x14ac:dyDescent="0.45">
      <c r="A4098" t="s">
        <v>335</v>
      </c>
      <c r="B4098" t="s">
        <v>377</v>
      </c>
      <c r="C4098">
        <v>2496</v>
      </c>
      <c r="D4098" t="s">
        <v>378</v>
      </c>
      <c r="E4098" t="s">
        <v>379</v>
      </c>
      <c r="F4098">
        <v>2010</v>
      </c>
      <c r="G4098">
        <v>702</v>
      </c>
      <c r="H4098">
        <v>694.75</v>
      </c>
      <c r="J4098">
        <v>109076</v>
      </c>
      <c r="O4098">
        <v>14.582000000000001</v>
      </c>
      <c r="P4098">
        <v>0.16919999999999999</v>
      </c>
      <c r="Q4098">
        <v>168649.3</v>
      </c>
      <c r="R4098" t="s">
        <v>45</v>
      </c>
      <c r="T4098" t="s">
        <v>63</v>
      </c>
      <c r="Y4098" t="s">
        <v>29</v>
      </c>
    </row>
    <row r="4099" spans="1:25" x14ac:dyDescent="0.45">
      <c r="A4099" t="s">
        <v>335</v>
      </c>
      <c r="B4099" t="s">
        <v>377</v>
      </c>
      <c r="C4099">
        <v>2496</v>
      </c>
      <c r="D4099" t="s">
        <v>378</v>
      </c>
      <c r="E4099" t="s">
        <v>379</v>
      </c>
      <c r="F4099">
        <v>2011</v>
      </c>
      <c r="G4099">
        <v>0</v>
      </c>
      <c r="H4099">
        <v>0</v>
      </c>
      <c r="R4099" t="s">
        <v>45</v>
      </c>
      <c r="T4099" t="s">
        <v>63</v>
      </c>
    </row>
    <row r="4100" spans="1:25" x14ac:dyDescent="0.45">
      <c r="A4100" t="s">
        <v>335</v>
      </c>
      <c r="B4100" t="s">
        <v>377</v>
      </c>
      <c r="C4100">
        <v>2496</v>
      </c>
      <c r="D4100" t="s">
        <v>380</v>
      </c>
      <c r="E4100" t="s">
        <v>379</v>
      </c>
      <c r="F4100">
        <v>2009</v>
      </c>
      <c r="G4100">
        <v>2182</v>
      </c>
      <c r="H4100">
        <v>2168</v>
      </c>
      <c r="J4100">
        <v>381312.75</v>
      </c>
      <c r="O4100">
        <v>70.724000000000004</v>
      </c>
      <c r="P4100">
        <v>0.23419999999999999</v>
      </c>
      <c r="Q4100">
        <v>581994.625</v>
      </c>
      <c r="R4100" t="s">
        <v>45</v>
      </c>
      <c r="T4100" t="s">
        <v>63</v>
      </c>
      <c r="Y4100" t="s">
        <v>29</v>
      </c>
    </row>
    <row r="4101" spans="1:25" x14ac:dyDescent="0.45">
      <c r="A4101" t="s">
        <v>335</v>
      </c>
      <c r="B4101" t="s">
        <v>377</v>
      </c>
      <c r="C4101">
        <v>2496</v>
      </c>
      <c r="D4101" t="s">
        <v>380</v>
      </c>
      <c r="E4101" t="s">
        <v>379</v>
      </c>
      <c r="F4101">
        <v>2010</v>
      </c>
      <c r="G4101">
        <v>1513</v>
      </c>
      <c r="H4101">
        <v>1499.5</v>
      </c>
      <c r="J4101">
        <v>208636.5</v>
      </c>
      <c r="O4101">
        <v>29.948</v>
      </c>
      <c r="P4101">
        <v>0.1661</v>
      </c>
      <c r="Q4101">
        <v>348909.2</v>
      </c>
      <c r="R4101" t="s">
        <v>45</v>
      </c>
      <c r="T4101" t="s">
        <v>63</v>
      </c>
      <c r="Y4101" t="s">
        <v>29</v>
      </c>
    </row>
    <row r="4102" spans="1:25" x14ac:dyDescent="0.45">
      <c r="A4102" t="s">
        <v>335</v>
      </c>
      <c r="B4102" t="s">
        <v>377</v>
      </c>
      <c r="C4102">
        <v>2496</v>
      </c>
      <c r="D4102" t="s">
        <v>380</v>
      </c>
      <c r="E4102" t="s">
        <v>379</v>
      </c>
      <c r="F4102">
        <v>2011</v>
      </c>
      <c r="G4102">
        <v>579</v>
      </c>
      <c r="H4102">
        <v>578.25</v>
      </c>
      <c r="J4102">
        <v>85547</v>
      </c>
      <c r="O4102">
        <v>7.36</v>
      </c>
      <c r="P4102">
        <v>0.11210000000000001</v>
      </c>
      <c r="Q4102">
        <v>130333.75</v>
      </c>
      <c r="R4102" t="s">
        <v>45</v>
      </c>
      <c r="T4102" t="s">
        <v>63</v>
      </c>
    </row>
    <row r="4103" spans="1:25" x14ac:dyDescent="0.45">
      <c r="A4103" t="s">
        <v>335</v>
      </c>
      <c r="B4103" t="s">
        <v>377</v>
      </c>
      <c r="C4103">
        <v>2496</v>
      </c>
      <c r="D4103" t="s">
        <v>381</v>
      </c>
      <c r="E4103" t="s">
        <v>379</v>
      </c>
      <c r="F4103">
        <v>2009</v>
      </c>
      <c r="G4103">
        <v>3504</v>
      </c>
      <c r="H4103">
        <v>3492.25</v>
      </c>
      <c r="J4103">
        <v>710123.75</v>
      </c>
      <c r="O4103">
        <v>119.51300000000001</v>
      </c>
      <c r="P4103">
        <v>0.2311</v>
      </c>
      <c r="Q4103">
        <v>970274.35</v>
      </c>
      <c r="R4103" t="s">
        <v>45</v>
      </c>
      <c r="T4103" t="s">
        <v>63</v>
      </c>
      <c r="Y4103" t="s">
        <v>29</v>
      </c>
    </row>
    <row r="4104" spans="1:25" x14ac:dyDescent="0.45">
      <c r="A4104" t="s">
        <v>335</v>
      </c>
      <c r="B4104" t="s">
        <v>377</v>
      </c>
      <c r="C4104">
        <v>2496</v>
      </c>
      <c r="D4104" t="s">
        <v>381</v>
      </c>
      <c r="E4104" t="s">
        <v>379</v>
      </c>
      <c r="F4104">
        <v>2010</v>
      </c>
      <c r="G4104">
        <v>1810</v>
      </c>
      <c r="H4104">
        <v>1800.5</v>
      </c>
      <c r="J4104">
        <v>342464.5</v>
      </c>
      <c r="O4104">
        <v>47.795000000000002</v>
      </c>
      <c r="P4104">
        <v>0.19270000000000001</v>
      </c>
      <c r="Q4104">
        <v>466723.625</v>
      </c>
      <c r="R4104" t="s">
        <v>45</v>
      </c>
      <c r="T4104" t="s">
        <v>63</v>
      </c>
      <c r="Y4104" t="s">
        <v>29</v>
      </c>
    </row>
    <row r="4105" spans="1:25" x14ac:dyDescent="0.45">
      <c r="A4105" t="s">
        <v>335</v>
      </c>
      <c r="B4105" t="s">
        <v>377</v>
      </c>
      <c r="C4105">
        <v>2496</v>
      </c>
      <c r="D4105" t="s">
        <v>381</v>
      </c>
      <c r="E4105" t="s">
        <v>379</v>
      </c>
      <c r="F4105">
        <v>2011</v>
      </c>
      <c r="G4105">
        <v>299</v>
      </c>
      <c r="H4105">
        <v>295.75</v>
      </c>
      <c r="J4105">
        <v>49086.5</v>
      </c>
      <c r="O4105">
        <v>5.7009999999999996</v>
      </c>
      <c r="P4105">
        <v>0.15679999999999999</v>
      </c>
      <c r="Q4105">
        <v>72134.8</v>
      </c>
      <c r="R4105" t="s">
        <v>45</v>
      </c>
      <c r="T4105" t="s">
        <v>63</v>
      </c>
    </row>
    <row r="4106" spans="1:25" x14ac:dyDescent="0.45">
      <c r="A4106" t="s">
        <v>335</v>
      </c>
      <c r="B4106" t="s">
        <v>377</v>
      </c>
      <c r="C4106">
        <v>2496</v>
      </c>
      <c r="D4106" t="s">
        <v>382</v>
      </c>
      <c r="E4106" t="s">
        <v>379</v>
      </c>
      <c r="F4106">
        <v>2009</v>
      </c>
      <c r="G4106">
        <v>783</v>
      </c>
      <c r="H4106">
        <v>767.75</v>
      </c>
      <c r="J4106">
        <v>120189.5</v>
      </c>
      <c r="O4106">
        <v>25.361999999999998</v>
      </c>
      <c r="P4106">
        <v>0.28870000000000001</v>
      </c>
      <c r="Q4106">
        <v>162220.70000000001</v>
      </c>
      <c r="R4106" t="s">
        <v>45</v>
      </c>
      <c r="T4106" t="s">
        <v>63</v>
      </c>
      <c r="Y4106" t="s">
        <v>29</v>
      </c>
    </row>
    <row r="4107" spans="1:25" x14ac:dyDescent="0.45">
      <c r="A4107" t="s">
        <v>335</v>
      </c>
      <c r="B4107" t="s">
        <v>377</v>
      </c>
      <c r="C4107">
        <v>2496</v>
      </c>
      <c r="D4107" t="s">
        <v>382</v>
      </c>
      <c r="E4107" t="s">
        <v>379</v>
      </c>
      <c r="F4107">
        <v>2010</v>
      </c>
      <c r="G4107">
        <v>77</v>
      </c>
      <c r="H4107">
        <v>73.75</v>
      </c>
      <c r="J4107">
        <v>8939.75</v>
      </c>
      <c r="O4107">
        <v>2.258</v>
      </c>
      <c r="P4107">
        <v>0.29680000000000001</v>
      </c>
      <c r="Q4107">
        <v>14617.8</v>
      </c>
      <c r="R4107" t="s">
        <v>45</v>
      </c>
      <c r="T4107" t="s">
        <v>63</v>
      </c>
      <c r="Y4107" t="s">
        <v>29</v>
      </c>
    </row>
    <row r="4108" spans="1:25" x14ac:dyDescent="0.45">
      <c r="A4108" t="s">
        <v>335</v>
      </c>
      <c r="B4108" t="s">
        <v>377</v>
      </c>
      <c r="C4108">
        <v>2496</v>
      </c>
      <c r="D4108" t="s">
        <v>382</v>
      </c>
      <c r="E4108" t="s">
        <v>379</v>
      </c>
      <c r="F4108">
        <v>2011</v>
      </c>
      <c r="G4108">
        <v>0</v>
      </c>
      <c r="H4108">
        <v>0</v>
      </c>
      <c r="R4108" t="s">
        <v>45</v>
      </c>
      <c r="T4108" t="s">
        <v>63</v>
      </c>
    </row>
    <row r="4109" spans="1:25" x14ac:dyDescent="0.45">
      <c r="A4109" t="s">
        <v>335</v>
      </c>
      <c r="B4109" t="s">
        <v>377</v>
      </c>
      <c r="C4109">
        <v>2496</v>
      </c>
      <c r="D4109" t="s">
        <v>383</v>
      </c>
      <c r="F4109">
        <v>2009</v>
      </c>
      <c r="G4109">
        <v>10</v>
      </c>
      <c r="H4109">
        <v>7.65</v>
      </c>
      <c r="I4109">
        <v>107.1</v>
      </c>
      <c r="O4109">
        <v>0.46100000000000002</v>
      </c>
      <c r="P4109">
        <v>0.51300000000000001</v>
      </c>
      <c r="Q4109">
        <v>1797.8</v>
      </c>
      <c r="R4109" t="s">
        <v>27</v>
      </c>
      <c r="T4109" t="s">
        <v>28</v>
      </c>
      <c r="Y4109" t="s">
        <v>29</v>
      </c>
    </row>
    <row r="4110" spans="1:25" x14ac:dyDescent="0.45">
      <c r="A4110" t="s">
        <v>335</v>
      </c>
      <c r="B4110" t="s">
        <v>377</v>
      </c>
      <c r="C4110">
        <v>2496</v>
      </c>
      <c r="D4110" t="s">
        <v>383</v>
      </c>
      <c r="F4110">
        <v>2010</v>
      </c>
      <c r="G4110">
        <v>27</v>
      </c>
      <c r="H4110">
        <v>20</v>
      </c>
      <c r="I4110">
        <v>280</v>
      </c>
      <c r="O4110">
        <v>1.206</v>
      </c>
      <c r="P4110">
        <v>0.5131</v>
      </c>
      <c r="Q4110">
        <v>4700</v>
      </c>
      <c r="R4110" t="s">
        <v>27</v>
      </c>
      <c r="T4110" t="s">
        <v>28</v>
      </c>
      <c r="Y4110" t="s">
        <v>29</v>
      </c>
    </row>
    <row r="4111" spans="1:25" x14ac:dyDescent="0.45">
      <c r="A4111" t="s">
        <v>335</v>
      </c>
      <c r="B4111" t="s">
        <v>377</v>
      </c>
      <c r="C4111">
        <v>2496</v>
      </c>
      <c r="D4111" t="s">
        <v>383</v>
      </c>
      <c r="F4111">
        <v>2011</v>
      </c>
      <c r="G4111">
        <v>20</v>
      </c>
      <c r="H4111">
        <v>19.5</v>
      </c>
      <c r="I4111">
        <v>273</v>
      </c>
      <c r="O4111">
        <v>1.1759999999999999</v>
      </c>
      <c r="P4111">
        <v>0.51300000000000001</v>
      </c>
      <c r="Q4111">
        <v>4582.5</v>
      </c>
      <c r="R4111" t="s">
        <v>27</v>
      </c>
      <c r="T4111" t="s">
        <v>28</v>
      </c>
      <c r="Y4111" t="s">
        <v>29</v>
      </c>
    </row>
    <row r="4112" spans="1:25" x14ac:dyDescent="0.45">
      <c r="A4112" t="s">
        <v>335</v>
      </c>
      <c r="B4112" t="s">
        <v>377</v>
      </c>
      <c r="C4112">
        <v>2496</v>
      </c>
      <c r="D4112" t="s">
        <v>383</v>
      </c>
      <c r="F4112">
        <v>2012</v>
      </c>
      <c r="G4112">
        <v>13</v>
      </c>
      <c r="H4112">
        <v>12.48</v>
      </c>
      <c r="I4112">
        <v>174.72</v>
      </c>
      <c r="O4112">
        <v>0.753</v>
      </c>
      <c r="P4112">
        <v>0.51300000000000001</v>
      </c>
      <c r="Q4112">
        <v>2932.8</v>
      </c>
      <c r="R4112" t="s">
        <v>27</v>
      </c>
      <c r="T4112" t="s">
        <v>28</v>
      </c>
      <c r="Y4112" t="s">
        <v>29</v>
      </c>
    </row>
    <row r="4113" spans="1:25" x14ac:dyDescent="0.45">
      <c r="A4113" t="s">
        <v>335</v>
      </c>
      <c r="B4113" t="s">
        <v>377</v>
      </c>
      <c r="C4113">
        <v>2496</v>
      </c>
      <c r="D4113" t="s">
        <v>383</v>
      </c>
      <c r="F4113">
        <v>2013</v>
      </c>
      <c r="G4113">
        <v>25</v>
      </c>
      <c r="H4113">
        <v>25</v>
      </c>
      <c r="I4113">
        <v>350</v>
      </c>
      <c r="O4113">
        <v>1.736</v>
      </c>
      <c r="P4113">
        <v>0.59099999999999997</v>
      </c>
      <c r="Q4113">
        <v>5875</v>
      </c>
      <c r="R4113" t="s">
        <v>27</v>
      </c>
      <c r="T4113" t="s">
        <v>28</v>
      </c>
      <c r="Y4113" t="s">
        <v>29</v>
      </c>
    </row>
    <row r="4114" spans="1:25" x14ac:dyDescent="0.45">
      <c r="A4114" t="s">
        <v>335</v>
      </c>
      <c r="B4114" t="s">
        <v>377</v>
      </c>
      <c r="C4114">
        <v>2496</v>
      </c>
      <c r="D4114" t="s">
        <v>383</v>
      </c>
      <c r="F4114">
        <v>2014</v>
      </c>
      <c r="G4114">
        <v>4</v>
      </c>
      <c r="H4114">
        <v>4</v>
      </c>
      <c r="I4114">
        <v>56</v>
      </c>
      <c r="O4114">
        <v>0.27800000000000002</v>
      </c>
      <c r="P4114">
        <v>0.59099999999999997</v>
      </c>
      <c r="Q4114">
        <v>940</v>
      </c>
      <c r="R4114" t="s">
        <v>27</v>
      </c>
      <c r="T4114" t="s">
        <v>28</v>
      </c>
      <c r="Y4114" t="s">
        <v>29</v>
      </c>
    </row>
    <row r="4115" spans="1:25" x14ac:dyDescent="0.45">
      <c r="A4115" t="s">
        <v>335</v>
      </c>
      <c r="B4115" t="s">
        <v>377</v>
      </c>
      <c r="C4115">
        <v>2496</v>
      </c>
      <c r="D4115" t="s">
        <v>383</v>
      </c>
      <c r="F4115">
        <v>2015</v>
      </c>
      <c r="G4115">
        <v>5</v>
      </c>
      <c r="H4115">
        <v>5</v>
      </c>
      <c r="I4115">
        <v>70</v>
      </c>
      <c r="O4115">
        <v>0.34699999999999998</v>
      </c>
      <c r="P4115">
        <v>0.59099999999999997</v>
      </c>
      <c r="Q4115">
        <v>1175</v>
      </c>
      <c r="R4115" t="s">
        <v>27</v>
      </c>
      <c r="T4115" t="s">
        <v>28</v>
      </c>
      <c r="Y4115" t="s">
        <v>30</v>
      </c>
    </row>
    <row r="4116" spans="1:25" x14ac:dyDescent="0.45">
      <c r="A4116" t="s">
        <v>335</v>
      </c>
      <c r="B4116" t="s">
        <v>377</v>
      </c>
      <c r="C4116">
        <v>2496</v>
      </c>
      <c r="D4116" t="s">
        <v>383</v>
      </c>
      <c r="F4116">
        <v>2016</v>
      </c>
      <c r="G4116">
        <v>30</v>
      </c>
      <c r="H4116">
        <v>27.59</v>
      </c>
      <c r="I4116">
        <v>386.26</v>
      </c>
      <c r="O4116">
        <v>2.94</v>
      </c>
      <c r="P4116">
        <v>0.95509999999999995</v>
      </c>
      <c r="Q4116">
        <v>6483.7</v>
      </c>
      <c r="R4116" t="s">
        <v>27</v>
      </c>
      <c r="T4116" t="s">
        <v>28</v>
      </c>
      <c r="Y4116" t="s">
        <v>30</v>
      </c>
    </row>
    <row r="4117" spans="1:25" x14ac:dyDescent="0.45">
      <c r="A4117" t="s">
        <v>335</v>
      </c>
      <c r="B4117" t="s">
        <v>377</v>
      </c>
      <c r="C4117">
        <v>2496</v>
      </c>
      <c r="D4117" t="s">
        <v>383</v>
      </c>
      <c r="F4117">
        <v>2017</v>
      </c>
      <c r="G4117">
        <v>89</v>
      </c>
      <c r="H4117">
        <v>89</v>
      </c>
      <c r="I4117">
        <v>1246</v>
      </c>
      <c r="O4117">
        <v>15.686</v>
      </c>
      <c r="P4117">
        <v>1.5</v>
      </c>
      <c r="Q4117">
        <v>20915</v>
      </c>
      <c r="R4117" t="s">
        <v>27</v>
      </c>
      <c r="T4117" t="s">
        <v>28</v>
      </c>
      <c r="Y4117" t="s">
        <v>30</v>
      </c>
    </row>
    <row r="4118" spans="1:25" x14ac:dyDescent="0.45">
      <c r="A4118" t="s">
        <v>335</v>
      </c>
      <c r="B4118" t="s">
        <v>377</v>
      </c>
      <c r="C4118">
        <v>2496</v>
      </c>
      <c r="D4118" t="s">
        <v>383</v>
      </c>
      <c r="F4118">
        <v>2018</v>
      </c>
      <c r="G4118">
        <v>22</v>
      </c>
      <c r="H4118">
        <v>22</v>
      </c>
      <c r="I4118">
        <v>308</v>
      </c>
      <c r="O4118">
        <v>3.8780000000000001</v>
      </c>
      <c r="P4118">
        <v>1.5</v>
      </c>
      <c r="Q4118">
        <v>5170</v>
      </c>
      <c r="R4118" t="s">
        <v>27</v>
      </c>
      <c r="T4118" t="s">
        <v>28</v>
      </c>
      <c r="Y4118" t="s">
        <v>30</v>
      </c>
    </row>
    <row r="4119" spans="1:25" x14ac:dyDescent="0.45">
      <c r="A4119" t="s">
        <v>335</v>
      </c>
      <c r="B4119" t="s">
        <v>377</v>
      </c>
      <c r="C4119">
        <v>2496</v>
      </c>
      <c r="D4119" t="s">
        <v>383</v>
      </c>
      <c r="F4119">
        <v>2019</v>
      </c>
      <c r="G4119">
        <v>5</v>
      </c>
      <c r="H4119">
        <v>5</v>
      </c>
      <c r="I4119">
        <v>70</v>
      </c>
      <c r="O4119">
        <v>0.88100000000000001</v>
      </c>
      <c r="P4119">
        <v>1.5</v>
      </c>
      <c r="Q4119">
        <v>1175</v>
      </c>
      <c r="R4119" t="s">
        <v>27</v>
      </c>
      <c r="T4119" t="s">
        <v>28</v>
      </c>
      <c r="Y4119" t="s">
        <v>30</v>
      </c>
    </row>
    <row r="4120" spans="1:25" x14ac:dyDescent="0.45">
      <c r="A4120" t="s">
        <v>335</v>
      </c>
      <c r="B4120" t="s">
        <v>377</v>
      </c>
      <c r="C4120">
        <v>2496</v>
      </c>
      <c r="D4120" t="s">
        <v>383</v>
      </c>
      <c r="F4120">
        <v>2020</v>
      </c>
      <c r="G4120">
        <v>15</v>
      </c>
      <c r="H4120">
        <v>15</v>
      </c>
      <c r="I4120">
        <v>210</v>
      </c>
      <c r="O4120">
        <v>2.6440000000000001</v>
      </c>
      <c r="P4120">
        <v>1.5</v>
      </c>
      <c r="Q4120">
        <v>3525</v>
      </c>
      <c r="R4120" t="s">
        <v>27</v>
      </c>
      <c r="T4120" t="s">
        <v>28</v>
      </c>
      <c r="Y4120" t="s">
        <v>30</v>
      </c>
    </row>
    <row r="4121" spans="1:25" x14ac:dyDescent="0.45">
      <c r="A4121" t="s">
        <v>335</v>
      </c>
      <c r="B4121" t="s">
        <v>377</v>
      </c>
      <c r="C4121">
        <v>2496</v>
      </c>
      <c r="D4121" t="s">
        <v>383</v>
      </c>
      <c r="F4121">
        <v>2021</v>
      </c>
      <c r="G4121">
        <v>35</v>
      </c>
      <c r="H4121">
        <v>28.44</v>
      </c>
      <c r="I4121">
        <v>398.16</v>
      </c>
      <c r="M4121">
        <v>540.79999999999995</v>
      </c>
      <c r="N4121">
        <v>8.1100000000000005E-2</v>
      </c>
      <c r="O4121">
        <v>1.9750000000000001</v>
      </c>
      <c r="P4121">
        <v>0.59079999999999999</v>
      </c>
      <c r="Q4121">
        <v>6683.8</v>
      </c>
      <c r="R4121" t="s">
        <v>27</v>
      </c>
      <c r="T4121" t="s">
        <v>28</v>
      </c>
      <c r="Y4121" t="s">
        <v>70</v>
      </c>
    </row>
    <row r="4122" spans="1:25" x14ac:dyDescent="0.45">
      <c r="A4122" t="s">
        <v>335</v>
      </c>
      <c r="B4122" t="s">
        <v>377</v>
      </c>
      <c r="C4122">
        <v>2496</v>
      </c>
      <c r="D4122" t="s">
        <v>383</v>
      </c>
      <c r="F4122">
        <v>2022</v>
      </c>
      <c r="G4122">
        <v>30</v>
      </c>
      <c r="H4122">
        <v>23.09</v>
      </c>
      <c r="I4122">
        <v>323.26</v>
      </c>
      <c r="M4122">
        <v>439.1</v>
      </c>
      <c r="N4122">
        <v>8.1100000000000005E-2</v>
      </c>
      <c r="O4122">
        <v>3.2559999999999998</v>
      </c>
      <c r="P4122">
        <v>1.2</v>
      </c>
      <c r="Q4122">
        <v>5426.5</v>
      </c>
      <c r="R4122" t="s">
        <v>27</v>
      </c>
      <c r="T4122" t="s">
        <v>28</v>
      </c>
      <c r="Y4122" t="s">
        <v>70</v>
      </c>
    </row>
    <row r="4123" spans="1:25" x14ac:dyDescent="0.45">
      <c r="A4123" t="s">
        <v>335</v>
      </c>
      <c r="B4123" t="s">
        <v>377</v>
      </c>
      <c r="C4123">
        <v>2496</v>
      </c>
      <c r="D4123" t="s">
        <v>383</v>
      </c>
      <c r="F4123">
        <v>2023</v>
      </c>
      <c r="G4123">
        <v>0</v>
      </c>
      <c r="H4123">
        <v>0</v>
      </c>
      <c r="R4123" t="s">
        <v>27</v>
      </c>
      <c r="T4123" t="s">
        <v>28</v>
      </c>
    </row>
    <row r="4124" spans="1:25" x14ac:dyDescent="0.45">
      <c r="A4124" t="s">
        <v>335</v>
      </c>
      <c r="B4124" t="s">
        <v>377</v>
      </c>
      <c r="C4124">
        <v>2496</v>
      </c>
      <c r="D4124" t="s">
        <v>384</v>
      </c>
      <c r="F4124">
        <v>2009</v>
      </c>
      <c r="G4124">
        <v>6</v>
      </c>
      <c r="H4124">
        <v>4.2300000000000004</v>
      </c>
      <c r="I4124">
        <v>59.22</v>
      </c>
      <c r="O4124">
        <v>0.255</v>
      </c>
      <c r="P4124">
        <v>0.51300000000000001</v>
      </c>
      <c r="Q4124">
        <v>994.1</v>
      </c>
      <c r="R4124" t="s">
        <v>27</v>
      </c>
      <c r="T4124" t="s">
        <v>28</v>
      </c>
      <c r="Y4124" t="s">
        <v>29</v>
      </c>
    </row>
    <row r="4125" spans="1:25" x14ac:dyDescent="0.45">
      <c r="A4125" t="s">
        <v>335</v>
      </c>
      <c r="B4125" t="s">
        <v>377</v>
      </c>
      <c r="C4125">
        <v>2496</v>
      </c>
      <c r="D4125" t="s">
        <v>384</v>
      </c>
      <c r="F4125">
        <v>2010</v>
      </c>
      <c r="G4125">
        <v>28</v>
      </c>
      <c r="H4125">
        <v>21.4</v>
      </c>
      <c r="I4125">
        <v>299.60000000000002</v>
      </c>
      <c r="O4125">
        <v>1.29</v>
      </c>
      <c r="P4125">
        <v>0.5131</v>
      </c>
      <c r="Q4125">
        <v>5029</v>
      </c>
      <c r="R4125" t="s">
        <v>27</v>
      </c>
      <c r="T4125" t="s">
        <v>28</v>
      </c>
      <c r="Y4125" t="s">
        <v>29</v>
      </c>
    </row>
    <row r="4126" spans="1:25" x14ac:dyDescent="0.45">
      <c r="A4126" t="s">
        <v>335</v>
      </c>
      <c r="B4126" t="s">
        <v>377</v>
      </c>
      <c r="C4126">
        <v>2496</v>
      </c>
      <c r="D4126" t="s">
        <v>384</v>
      </c>
      <c r="F4126">
        <v>2011</v>
      </c>
      <c r="G4126">
        <v>21</v>
      </c>
      <c r="H4126">
        <v>19.5</v>
      </c>
      <c r="I4126">
        <v>273</v>
      </c>
      <c r="O4126">
        <v>1.1759999999999999</v>
      </c>
      <c r="P4126">
        <v>0.51300000000000001</v>
      </c>
      <c r="Q4126">
        <v>4582.5</v>
      </c>
      <c r="R4126" t="s">
        <v>27</v>
      </c>
      <c r="T4126" t="s">
        <v>28</v>
      </c>
      <c r="Y4126" t="s">
        <v>29</v>
      </c>
    </row>
    <row r="4127" spans="1:25" x14ac:dyDescent="0.45">
      <c r="A4127" t="s">
        <v>335</v>
      </c>
      <c r="B4127" t="s">
        <v>377</v>
      </c>
      <c r="C4127">
        <v>2496</v>
      </c>
      <c r="D4127" t="s">
        <v>384</v>
      </c>
      <c r="F4127">
        <v>2012</v>
      </c>
      <c r="G4127">
        <v>8</v>
      </c>
      <c r="H4127">
        <v>7.23</v>
      </c>
      <c r="I4127">
        <v>101.22</v>
      </c>
      <c r="O4127">
        <v>0.436</v>
      </c>
      <c r="P4127">
        <v>0.5131</v>
      </c>
      <c r="Q4127">
        <v>1699.1</v>
      </c>
      <c r="R4127" t="s">
        <v>27</v>
      </c>
      <c r="T4127" t="s">
        <v>28</v>
      </c>
      <c r="Y4127" t="s">
        <v>29</v>
      </c>
    </row>
    <row r="4128" spans="1:25" x14ac:dyDescent="0.45">
      <c r="A4128" t="s">
        <v>335</v>
      </c>
      <c r="B4128" t="s">
        <v>377</v>
      </c>
      <c r="C4128">
        <v>2496</v>
      </c>
      <c r="D4128" t="s">
        <v>384</v>
      </c>
      <c r="F4128">
        <v>2013</v>
      </c>
      <c r="G4128">
        <v>14</v>
      </c>
      <c r="H4128">
        <v>14</v>
      </c>
      <c r="I4128">
        <v>196</v>
      </c>
      <c r="O4128">
        <v>0.79600000000000004</v>
      </c>
      <c r="P4128">
        <v>0.48399999999999999</v>
      </c>
      <c r="Q4128">
        <v>3290</v>
      </c>
      <c r="R4128" t="s">
        <v>27</v>
      </c>
      <c r="T4128" t="s">
        <v>28</v>
      </c>
      <c r="Y4128" t="s">
        <v>29</v>
      </c>
    </row>
    <row r="4129" spans="1:25" x14ac:dyDescent="0.45">
      <c r="A4129" t="s">
        <v>335</v>
      </c>
      <c r="B4129" t="s">
        <v>377</v>
      </c>
      <c r="C4129">
        <v>2496</v>
      </c>
      <c r="D4129" t="s">
        <v>384</v>
      </c>
      <c r="F4129">
        <v>2014</v>
      </c>
      <c r="G4129">
        <v>10</v>
      </c>
      <c r="H4129">
        <v>10</v>
      </c>
      <c r="I4129">
        <v>140</v>
      </c>
      <c r="O4129">
        <v>0.56899999999999995</v>
      </c>
      <c r="P4129">
        <v>0.48399999999999999</v>
      </c>
      <c r="Q4129">
        <v>2350</v>
      </c>
      <c r="R4129" t="s">
        <v>27</v>
      </c>
      <c r="T4129" t="s">
        <v>28</v>
      </c>
      <c r="Y4129" t="s">
        <v>29</v>
      </c>
    </row>
    <row r="4130" spans="1:25" x14ac:dyDescent="0.45">
      <c r="A4130" t="s">
        <v>335</v>
      </c>
      <c r="B4130" t="s">
        <v>377</v>
      </c>
      <c r="C4130">
        <v>2496</v>
      </c>
      <c r="D4130" t="s">
        <v>384</v>
      </c>
      <c r="F4130">
        <v>2015</v>
      </c>
      <c r="G4130">
        <v>5</v>
      </c>
      <c r="H4130">
        <v>5</v>
      </c>
      <c r="I4130">
        <v>70</v>
      </c>
      <c r="O4130">
        <v>0.28399999999999997</v>
      </c>
      <c r="P4130">
        <v>0.48399999999999999</v>
      </c>
      <c r="Q4130">
        <v>1175</v>
      </c>
      <c r="R4130" t="s">
        <v>27</v>
      </c>
      <c r="T4130" t="s">
        <v>28</v>
      </c>
      <c r="Y4130" t="s">
        <v>30</v>
      </c>
    </row>
    <row r="4131" spans="1:25" x14ac:dyDescent="0.45">
      <c r="A4131" t="s">
        <v>335</v>
      </c>
      <c r="B4131" t="s">
        <v>377</v>
      </c>
      <c r="C4131">
        <v>2496</v>
      </c>
      <c r="D4131" t="s">
        <v>384</v>
      </c>
      <c r="F4131">
        <v>2016</v>
      </c>
      <c r="G4131">
        <v>18</v>
      </c>
      <c r="H4131">
        <v>17.5</v>
      </c>
      <c r="I4131">
        <v>245</v>
      </c>
      <c r="O4131">
        <v>2.0099999999999998</v>
      </c>
      <c r="P4131">
        <v>0.99199999999999999</v>
      </c>
      <c r="Q4131">
        <v>4112.5</v>
      </c>
      <c r="R4131" t="s">
        <v>27</v>
      </c>
      <c r="T4131" t="s">
        <v>28</v>
      </c>
      <c r="Y4131" t="s">
        <v>30</v>
      </c>
    </row>
    <row r="4132" spans="1:25" x14ac:dyDescent="0.45">
      <c r="A4132" t="s">
        <v>335</v>
      </c>
      <c r="B4132" t="s">
        <v>377</v>
      </c>
      <c r="C4132">
        <v>2496</v>
      </c>
      <c r="D4132" t="s">
        <v>384</v>
      </c>
      <c r="F4132">
        <v>2017</v>
      </c>
      <c r="G4132">
        <v>25</v>
      </c>
      <c r="H4132">
        <v>25</v>
      </c>
      <c r="I4132">
        <v>350</v>
      </c>
      <c r="O4132">
        <v>4.4059999999999997</v>
      </c>
      <c r="P4132">
        <v>1.5</v>
      </c>
      <c r="Q4132">
        <v>5875</v>
      </c>
      <c r="R4132" t="s">
        <v>27</v>
      </c>
      <c r="T4132" t="s">
        <v>28</v>
      </c>
      <c r="Y4132" t="s">
        <v>30</v>
      </c>
    </row>
    <row r="4133" spans="1:25" x14ac:dyDescent="0.45">
      <c r="A4133" t="s">
        <v>335</v>
      </c>
      <c r="B4133" t="s">
        <v>377</v>
      </c>
      <c r="C4133">
        <v>2496</v>
      </c>
      <c r="D4133" t="s">
        <v>384</v>
      </c>
      <c r="F4133">
        <v>2018</v>
      </c>
      <c r="G4133">
        <v>0</v>
      </c>
      <c r="H4133">
        <v>0</v>
      </c>
      <c r="R4133" t="s">
        <v>27</v>
      </c>
      <c r="T4133" t="s">
        <v>28</v>
      </c>
      <c r="Y4133" t="s">
        <v>30</v>
      </c>
    </row>
    <row r="4134" spans="1:25" x14ac:dyDescent="0.45">
      <c r="A4134" t="s">
        <v>335</v>
      </c>
      <c r="B4134" t="s">
        <v>377</v>
      </c>
      <c r="C4134">
        <v>2496</v>
      </c>
      <c r="D4134" t="s">
        <v>384</v>
      </c>
      <c r="F4134">
        <v>2019</v>
      </c>
      <c r="G4134">
        <v>0</v>
      </c>
      <c r="H4134">
        <v>0</v>
      </c>
      <c r="R4134" t="s">
        <v>27</v>
      </c>
      <c r="T4134" t="s">
        <v>28</v>
      </c>
      <c r="Y4134" t="s">
        <v>30</v>
      </c>
    </row>
    <row r="4135" spans="1:25" x14ac:dyDescent="0.45">
      <c r="A4135" t="s">
        <v>335</v>
      </c>
      <c r="B4135" t="s">
        <v>377</v>
      </c>
      <c r="C4135">
        <v>2496</v>
      </c>
      <c r="D4135" t="s">
        <v>384</v>
      </c>
      <c r="F4135">
        <v>2020</v>
      </c>
      <c r="G4135">
        <v>0</v>
      </c>
      <c r="H4135">
        <v>0</v>
      </c>
      <c r="R4135" t="s">
        <v>27</v>
      </c>
      <c r="T4135" t="s">
        <v>28</v>
      </c>
    </row>
    <row r="4136" spans="1:25" x14ac:dyDescent="0.45">
      <c r="A4136" t="s">
        <v>335</v>
      </c>
      <c r="B4136" t="s">
        <v>377</v>
      </c>
      <c r="C4136">
        <v>2496</v>
      </c>
      <c r="D4136" t="s">
        <v>384</v>
      </c>
      <c r="F4136">
        <v>2021</v>
      </c>
      <c r="G4136">
        <v>0</v>
      </c>
      <c r="H4136">
        <v>0</v>
      </c>
      <c r="R4136" t="s">
        <v>27</v>
      </c>
      <c r="T4136" t="s">
        <v>28</v>
      </c>
    </row>
    <row r="4137" spans="1:25" x14ac:dyDescent="0.45">
      <c r="A4137" t="s">
        <v>335</v>
      </c>
      <c r="B4137" t="s">
        <v>377</v>
      </c>
      <c r="C4137">
        <v>2496</v>
      </c>
      <c r="D4137" t="s">
        <v>384</v>
      </c>
      <c r="F4137">
        <v>2022</v>
      </c>
      <c r="G4137">
        <v>0</v>
      </c>
      <c r="H4137">
        <v>0</v>
      </c>
      <c r="R4137" t="s">
        <v>27</v>
      </c>
      <c r="T4137" t="s">
        <v>28</v>
      </c>
    </row>
    <row r="4138" spans="1:25" x14ac:dyDescent="0.45">
      <c r="A4138" t="s">
        <v>335</v>
      </c>
      <c r="B4138" t="s">
        <v>377</v>
      </c>
      <c r="C4138">
        <v>2496</v>
      </c>
      <c r="D4138" t="s">
        <v>384</v>
      </c>
      <c r="F4138">
        <v>2023</v>
      </c>
      <c r="G4138">
        <v>0</v>
      </c>
      <c r="H4138">
        <v>0</v>
      </c>
      <c r="R4138" t="s">
        <v>27</v>
      </c>
      <c r="T4138" t="s">
        <v>28</v>
      </c>
    </row>
    <row r="4139" spans="1:25" x14ac:dyDescent="0.45">
      <c r="A4139" t="s">
        <v>335</v>
      </c>
      <c r="B4139" t="s">
        <v>377</v>
      </c>
      <c r="C4139">
        <v>2496</v>
      </c>
      <c r="D4139" t="s">
        <v>385</v>
      </c>
      <c r="F4139">
        <v>2009</v>
      </c>
      <c r="G4139">
        <v>6</v>
      </c>
      <c r="H4139">
        <v>3.93</v>
      </c>
      <c r="I4139">
        <v>55.02</v>
      </c>
      <c r="O4139">
        <v>0.223</v>
      </c>
      <c r="P4139">
        <v>0.48199999999999998</v>
      </c>
      <c r="Q4139">
        <v>923.7</v>
      </c>
      <c r="R4139" t="s">
        <v>27</v>
      </c>
      <c r="T4139" t="s">
        <v>28</v>
      </c>
      <c r="Y4139" t="s">
        <v>29</v>
      </c>
    </row>
    <row r="4140" spans="1:25" x14ac:dyDescent="0.45">
      <c r="A4140" t="s">
        <v>335</v>
      </c>
      <c r="B4140" t="s">
        <v>377</v>
      </c>
      <c r="C4140">
        <v>2496</v>
      </c>
      <c r="D4140" t="s">
        <v>385</v>
      </c>
      <c r="F4140">
        <v>2010</v>
      </c>
      <c r="G4140">
        <v>28</v>
      </c>
      <c r="H4140">
        <v>20.9</v>
      </c>
      <c r="I4140">
        <v>292.60000000000002</v>
      </c>
      <c r="O4140">
        <v>1.1839999999999999</v>
      </c>
      <c r="P4140">
        <v>0.48199999999999998</v>
      </c>
      <c r="Q4140">
        <v>4911.6000000000004</v>
      </c>
      <c r="R4140" t="s">
        <v>27</v>
      </c>
      <c r="T4140" t="s">
        <v>28</v>
      </c>
      <c r="Y4140" t="s">
        <v>29</v>
      </c>
    </row>
    <row r="4141" spans="1:25" x14ac:dyDescent="0.45">
      <c r="A4141" t="s">
        <v>335</v>
      </c>
      <c r="B4141" t="s">
        <v>377</v>
      </c>
      <c r="C4141">
        <v>2496</v>
      </c>
      <c r="D4141" t="s">
        <v>385</v>
      </c>
      <c r="F4141">
        <v>2011</v>
      </c>
      <c r="G4141">
        <v>20</v>
      </c>
      <c r="H4141">
        <v>19</v>
      </c>
      <c r="I4141">
        <v>266</v>
      </c>
      <c r="O4141">
        <v>1.0760000000000001</v>
      </c>
      <c r="P4141">
        <v>0.48199999999999998</v>
      </c>
      <c r="Q4141">
        <v>4465</v>
      </c>
      <c r="R4141" t="s">
        <v>27</v>
      </c>
      <c r="T4141" t="s">
        <v>28</v>
      </c>
      <c r="Y4141" t="s">
        <v>29</v>
      </c>
    </row>
    <row r="4142" spans="1:25" x14ac:dyDescent="0.45">
      <c r="A4142" t="s">
        <v>335</v>
      </c>
      <c r="B4142" t="s">
        <v>377</v>
      </c>
      <c r="C4142">
        <v>2496</v>
      </c>
      <c r="D4142" t="s">
        <v>385</v>
      </c>
      <c r="F4142">
        <v>2012</v>
      </c>
      <c r="G4142">
        <v>32</v>
      </c>
      <c r="H4142">
        <v>31.37</v>
      </c>
      <c r="I4142">
        <v>439.18</v>
      </c>
      <c r="O4142">
        <v>1.7769999999999999</v>
      </c>
      <c r="P4142">
        <v>0.48199999999999998</v>
      </c>
      <c r="Q4142">
        <v>7372</v>
      </c>
      <c r="R4142" t="s">
        <v>27</v>
      </c>
      <c r="T4142" t="s">
        <v>28</v>
      </c>
      <c r="Y4142" t="s">
        <v>29</v>
      </c>
    </row>
    <row r="4143" spans="1:25" x14ac:dyDescent="0.45">
      <c r="A4143" t="s">
        <v>335</v>
      </c>
      <c r="B4143" t="s">
        <v>377</v>
      </c>
      <c r="C4143">
        <v>2496</v>
      </c>
      <c r="D4143" t="s">
        <v>385</v>
      </c>
      <c r="F4143">
        <v>2013</v>
      </c>
      <c r="G4143">
        <v>16</v>
      </c>
      <c r="H4143">
        <v>16</v>
      </c>
      <c r="I4143">
        <v>224</v>
      </c>
      <c r="O4143">
        <v>1.135</v>
      </c>
      <c r="P4143">
        <v>0.60399999999999998</v>
      </c>
      <c r="Q4143">
        <v>3760</v>
      </c>
      <c r="R4143" t="s">
        <v>27</v>
      </c>
      <c r="T4143" t="s">
        <v>28</v>
      </c>
      <c r="Y4143" t="s">
        <v>29</v>
      </c>
    </row>
    <row r="4144" spans="1:25" x14ac:dyDescent="0.45">
      <c r="A4144" t="s">
        <v>335</v>
      </c>
      <c r="B4144" t="s">
        <v>377</v>
      </c>
      <c r="C4144">
        <v>2496</v>
      </c>
      <c r="D4144" t="s">
        <v>385</v>
      </c>
      <c r="F4144">
        <v>2014</v>
      </c>
      <c r="G4144">
        <v>14</v>
      </c>
      <c r="H4144">
        <v>14</v>
      </c>
      <c r="I4144">
        <v>196</v>
      </c>
      <c r="O4144">
        <v>0.99299999999999999</v>
      </c>
      <c r="P4144">
        <v>0.60399999999999998</v>
      </c>
      <c r="Q4144">
        <v>3290</v>
      </c>
      <c r="R4144" t="s">
        <v>27</v>
      </c>
      <c r="T4144" t="s">
        <v>28</v>
      </c>
      <c r="Y4144" t="s">
        <v>29</v>
      </c>
    </row>
    <row r="4145" spans="1:25" x14ac:dyDescent="0.45">
      <c r="A4145" t="s">
        <v>335</v>
      </c>
      <c r="B4145" t="s">
        <v>377</v>
      </c>
      <c r="C4145">
        <v>2496</v>
      </c>
      <c r="D4145" t="s">
        <v>385</v>
      </c>
      <c r="F4145">
        <v>2015</v>
      </c>
      <c r="G4145">
        <v>5</v>
      </c>
      <c r="H4145">
        <v>5</v>
      </c>
      <c r="I4145">
        <v>70</v>
      </c>
      <c r="O4145">
        <v>0.35499999999999998</v>
      </c>
      <c r="P4145">
        <v>0.60399999999999998</v>
      </c>
      <c r="Q4145">
        <v>1175</v>
      </c>
      <c r="R4145" t="s">
        <v>27</v>
      </c>
      <c r="T4145" t="s">
        <v>28</v>
      </c>
      <c r="Y4145" t="s">
        <v>30</v>
      </c>
    </row>
    <row r="4146" spans="1:25" x14ac:dyDescent="0.45">
      <c r="A4146" t="s">
        <v>335</v>
      </c>
      <c r="B4146" t="s">
        <v>377</v>
      </c>
      <c r="C4146">
        <v>2496</v>
      </c>
      <c r="D4146" t="s">
        <v>385</v>
      </c>
      <c r="F4146">
        <v>2016</v>
      </c>
      <c r="G4146">
        <v>18</v>
      </c>
      <c r="H4146">
        <v>17.5</v>
      </c>
      <c r="I4146">
        <v>245</v>
      </c>
      <c r="O4146">
        <v>2.347</v>
      </c>
      <c r="P4146">
        <v>1.1516</v>
      </c>
      <c r="Q4146">
        <v>4112.5</v>
      </c>
      <c r="R4146" t="s">
        <v>27</v>
      </c>
      <c r="T4146" t="s">
        <v>28</v>
      </c>
      <c r="Y4146" t="s">
        <v>30</v>
      </c>
    </row>
    <row r="4147" spans="1:25" x14ac:dyDescent="0.45">
      <c r="A4147" t="s">
        <v>335</v>
      </c>
      <c r="B4147" t="s">
        <v>377</v>
      </c>
      <c r="C4147">
        <v>2496</v>
      </c>
      <c r="D4147" t="s">
        <v>385</v>
      </c>
      <c r="F4147">
        <v>2017</v>
      </c>
      <c r="G4147">
        <v>50</v>
      </c>
      <c r="H4147">
        <v>50</v>
      </c>
      <c r="I4147">
        <v>700</v>
      </c>
      <c r="O4147">
        <v>8.8130000000000006</v>
      </c>
      <c r="P4147">
        <v>1.5</v>
      </c>
      <c r="Q4147">
        <v>11750</v>
      </c>
      <c r="R4147" t="s">
        <v>27</v>
      </c>
      <c r="T4147" t="s">
        <v>28</v>
      </c>
      <c r="Y4147" t="s">
        <v>30</v>
      </c>
    </row>
    <row r="4148" spans="1:25" x14ac:dyDescent="0.45">
      <c r="A4148" t="s">
        <v>335</v>
      </c>
      <c r="B4148" t="s">
        <v>377</v>
      </c>
      <c r="C4148">
        <v>2496</v>
      </c>
      <c r="D4148" t="s">
        <v>385</v>
      </c>
      <c r="F4148">
        <v>2018</v>
      </c>
      <c r="G4148">
        <v>20</v>
      </c>
      <c r="H4148">
        <v>20</v>
      </c>
      <c r="I4148">
        <v>280</v>
      </c>
      <c r="O4148">
        <v>3.5249999999999999</v>
      </c>
      <c r="P4148">
        <v>1.5</v>
      </c>
      <c r="Q4148">
        <v>4700</v>
      </c>
      <c r="R4148" t="s">
        <v>27</v>
      </c>
      <c r="T4148" t="s">
        <v>28</v>
      </c>
      <c r="Y4148" t="s">
        <v>30</v>
      </c>
    </row>
    <row r="4149" spans="1:25" x14ac:dyDescent="0.45">
      <c r="A4149" t="s">
        <v>335</v>
      </c>
      <c r="B4149" t="s">
        <v>377</v>
      </c>
      <c r="C4149">
        <v>2496</v>
      </c>
      <c r="D4149" t="s">
        <v>385</v>
      </c>
      <c r="F4149">
        <v>2019</v>
      </c>
      <c r="G4149">
        <v>40</v>
      </c>
      <c r="H4149">
        <v>40</v>
      </c>
      <c r="I4149">
        <v>560</v>
      </c>
      <c r="O4149">
        <v>7.05</v>
      </c>
      <c r="P4149">
        <v>1.5</v>
      </c>
      <c r="Q4149">
        <v>9400</v>
      </c>
      <c r="R4149" t="s">
        <v>27</v>
      </c>
      <c r="T4149" t="s">
        <v>28</v>
      </c>
      <c r="Y4149" t="s">
        <v>30</v>
      </c>
    </row>
    <row r="4150" spans="1:25" x14ac:dyDescent="0.45">
      <c r="A4150" t="s">
        <v>335</v>
      </c>
      <c r="B4150" t="s">
        <v>377</v>
      </c>
      <c r="C4150">
        <v>2496</v>
      </c>
      <c r="D4150" t="s">
        <v>385</v>
      </c>
      <c r="F4150">
        <v>2020</v>
      </c>
      <c r="G4150">
        <v>7</v>
      </c>
      <c r="H4150">
        <v>7</v>
      </c>
      <c r="I4150">
        <v>98</v>
      </c>
      <c r="O4150">
        <v>1.234</v>
      </c>
      <c r="P4150">
        <v>1.5</v>
      </c>
      <c r="Q4150">
        <v>1645</v>
      </c>
      <c r="R4150" t="s">
        <v>27</v>
      </c>
      <c r="T4150" t="s">
        <v>28</v>
      </c>
      <c r="Y4150" t="s">
        <v>30</v>
      </c>
    </row>
    <row r="4151" spans="1:25" x14ac:dyDescent="0.45">
      <c r="A4151" t="s">
        <v>335</v>
      </c>
      <c r="B4151" t="s">
        <v>377</v>
      </c>
      <c r="C4151">
        <v>2496</v>
      </c>
      <c r="D4151" t="s">
        <v>385</v>
      </c>
      <c r="F4151">
        <v>2021</v>
      </c>
      <c r="G4151">
        <v>15</v>
      </c>
      <c r="H4151">
        <v>10.57</v>
      </c>
      <c r="I4151">
        <v>147.97999999999999</v>
      </c>
      <c r="M4151">
        <v>201</v>
      </c>
      <c r="N4151">
        <v>8.1299999999999997E-2</v>
      </c>
      <c r="O4151">
        <v>1.863</v>
      </c>
      <c r="P4151">
        <v>1.5001</v>
      </c>
      <c r="Q4151">
        <v>2484.1999999999998</v>
      </c>
      <c r="R4151" t="s">
        <v>27</v>
      </c>
      <c r="T4151" t="s">
        <v>28</v>
      </c>
      <c r="Y4151" t="s">
        <v>70</v>
      </c>
    </row>
    <row r="4152" spans="1:25" x14ac:dyDescent="0.45">
      <c r="A4152" t="s">
        <v>335</v>
      </c>
      <c r="B4152" t="s">
        <v>377</v>
      </c>
      <c r="C4152">
        <v>2496</v>
      </c>
      <c r="D4152" t="s">
        <v>385</v>
      </c>
      <c r="F4152">
        <v>2022</v>
      </c>
      <c r="G4152">
        <v>18</v>
      </c>
      <c r="H4152">
        <v>18</v>
      </c>
      <c r="I4152">
        <v>252</v>
      </c>
      <c r="M4152">
        <v>342</v>
      </c>
      <c r="N4152">
        <v>8.1000000000000003E-2</v>
      </c>
      <c r="O4152">
        <v>2.5379999999999998</v>
      </c>
      <c r="P4152">
        <v>1.2</v>
      </c>
      <c r="Q4152">
        <v>4230</v>
      </c>
      <c r="R4152" t="s">
        <v>27</v>
      </c>
      <c r="T4152" t="s">
        <v>28</v>
      </c>
      <c r="Y4152" t="s">
        <v>70</v>
      </c>
    </row>
    <row r="4153" spans="1:25" x14ac:dyDescent="0.45">
      <c r="A4153" t="s">
        <v>335</v>
      </c>
      <c r="B4153" t="s">
        <v>377</v>
      </c>
      <c r="C4153">
        <v>2496</v>
      </c>
      <c r="D4153" t="s">
        <v>385</v>
      </c>
      <c r="F4153">
        <v>2023</v>
      </c>
      <c r="G4153">
        <v>0</v>
      </c>
      <c r="H4153">
        <v>0</v>
      </c>
      <c r="R4153" t="s">
        <v>27</v>
      </c>
      <c r="T4153" t="s">
        <v>28</v>
      </c>
    </row>
    <row r="4154" spans="1:25" x14ac:dyDescent="0.45">
      <c r="A4154" t="s">
        <v>335</v>
      </c>
      <c r="B4154" t="s">
        <v>386</v>
      </c>
      <c r="C4154">
        <v>2499</v>
      </c>
      <c r="D4154" t="s">
        <v>345</v>
      </c>
      <c r="E4154" t="s">
        <v>305</v>
      </c>
      <c r="F4154">
        <v>2009</v>
      </c>
      <c r="G4154">
        <v>76</v>
      </c>
      <c r="H4154">
        <v>76</v>
      </c>
      <c r="I4154">
        <v>1292</v>
      </c>
      <c r="O4154">
        <v>3.754</v>
      </c>
      <c r="P4154">
        <v>0.42249999999999999</v>
      </c>
      <c r="Q4154">
        <v>17746</v>
      </c>
      <c r="R4154" t="s">
        <v>34</v>
      </c>
      <c r="S4154" t="s">
        <v>27</v>
      </c>
      <c r="T4154" t="s">
        <v>28</v>
      </c>
      <c r="Y4154" t="s">
        <v>29</v>
      </c>
    </row>
    <row r="4155" spans="1:25" x14ac:dyDescent="0.45">
      <c r="A4155" t="s">
        <v>335</v>
      </c>
      <c r="B4155" t="s">
        <v>386</v>
      </c>
      <c r="C4155">
        <v>2499</v>
      </c>
      <c r="D4155" t="s">
        <v>345</v>
      </c>
      <c r="E4155" t="s">
        <v>305</v>
      </c>
      <c r="F4155">
        <v>2010</v>
      </c>
      <c r="G4155">
        <v>453</v>
      </c>
      <c r="H4155">
        <v>453</v>
      </c>
      <c r="I4155">
        <v>7701</v>
      </c>
      <c r="O4155">
        <v>22.873000000000001</v>
      </c>
      <c r="P4155">
        <v>0.3901</v>
      </c>
      <c r="Q4155">
        <v>117205.4</v>
      </c>
      <c r="R4155" t="s">
        <v>34</v>
      </c>
      <c r="S4155" t="s">
        <v>27</v>
      </c>
      <c r="T4155" t="s">
        <v>28</v>
      </c>
      <c r="Y4155" t="s">
        <v>29</v>
      </c>
    </row>
    <row r="4156" spans="1:25" x14ac:dyDescent="0.45">
      <c r="A4156" t="s">
        <v>335</v>
      </c>
      <c r="B4156" t="s">
        <v>386</v>
      </c>
      <c r="C4156">
        <v>2499</v>
      </c>
      <c r="D4156" t="s">
        <v>345</v>
      </c>
      <c r="E4156" t="s">
        <v>305</v>
      </c>
      <c r="F4156">
        <v>2011</v>
      </c>
      <c r="G4156">
        <v>292</v>
      </c>
      <c r="H4156">
        <v>292</v>
      </c>
      <c r="I4156">
        <v>4964</v>
      </c>
      <c r="O4156">
        <v>13.617000000000001</v>
      </c>
      <c r="P4156">
        <v>0.38229999999999997</v>
      </c>
      <c r="Q4156">
        <v>71262.399999999994</v>
      </c>
      <c r="R4156" t="s">
        <v>34</v>
      </c>
      <c r="S4156" t="s">
        <v>27</v>
      </c>
      <c r="T4156" t="s">
        <v>28</v>
      </c>
      <c r="Y4156" t="s">
        <v>29</v>
      </c>
    </row>
    <row r="4157" spans="1:25" x14ac:dyDescent="0.45">
      <c r="A4157" t="s">
        <v>335</v>
      </c>
      <c r="B4157" t="s">
        <v>386</v>
      </c>
      <c r="C4157">
        <v>2499</v>
      </c>
      <c r="D4157" t="s">
        <v>345</v>
      </c>
      <c r="E4157" t="s">
        <v>305</v>
      </c>
      <c r="F4157">
        <v>2012</v>
      </c>
      <c r="G4157">
        <v>339</v>
      </c>
      <c r="H4157">
        <v>339</v>
      </c>
      <c r="I4157">
        <v>5763</v>
      </c>
      <c r="O4157">
        <v>18.314</v>
      </c>
      <c r="P4157">
        <v>0.44700000000000001</v>
      </c>
      <c r="Q4157">
        <v>81912.600000000006</v>
      </c>
      <c r="R4157" t="s">
        <v>34</v>
      </c>
      <c r="S4157" t="s">
        <v>37</v>
      </c>
      <c r="T4157" t="s">
        <v>28</v>
      </c>
      <c r="Y4157" t="s">
        <v>29</v>
      </c>
    </row>
    <row r="4158" spans="1:25" x14ac:dyDescent="0.45">
      <c r="A4158" t="s">
        <v>335</v>
      </c>
      <c r="B4158" t="s">
        <v>386</v>
      </c>
      <c r="C4158">
        <v>2499</v>
      </c>
      <c r="D4158" t="s">
        <v>345</v>
      </c>
      <c r="E4158" t="s">
        <v>305</v>
      </c>
      <c r="F4158">
        <v>2013</v>
      </c>
      <c r="G4158">
        <v>347</v>
      </c>
      <c r="H4158">
        <v>347</v>
      </c>
      <c r="I4158">
        <v>5899</v>
      </c>
      <c r="O4158">
        <v>18.928000000000001</v>
      </c>
      <c r="P4158">
        <v>0.44700000000000001</v>
      </c>
      <c r="Q4158">
        <v>84712.7</v>
      </c>
      <c r="R4158" t="s">
        <v>34</v>
      </c>
      <c r="S4158" t="s">
        <v>38</v>
      </c>
      <c r="T4158" t="s">
        <v>28</v>
      </c>
      <c r="Y4158" t="s">
        <v>29</v>
      </c>
    </row>
    <row r="4159" spans="1:25" x14ac:dyDescent="0.45">
      <c r="A4159" t="s">
        <v>335</v>
      </c>
      <c r="B4159" t="s">
        <v>386</v>
      </c>
      <c r="C4159">
        <v>2499</v>
      </c>
      <c r="D4159" t="s">
        <v>345</v>
      </c>
      <c r="E4159" t="s">
        <v>305</v>
      </c>
      <c r="F4159">
        <v>2014</v>
      </c>
      <c r="G4159">
        <v>69</v>
      </c>
      <c r="H4159">
        <v>55.8</v>
      </c>
      <c r="I4159">
        <v>948.6</v>
      </c>
      <c r="O4159">
        <v>3.198</v>
      </c>
      <c r="P4159">
        <v>0.44700000000000001</v>
      </c>
      <c r="Q4159">
        <v>14306.5</v>
      </c>
      <c r="R4159" t="s">
        <v>34</v>
      </c>
      <c r="S4159" t="s">
        <v>38</v>
      </c>
      <c r="T4159" t="s">
        <v>28</v>
      </c>
      <c r="Y4159" t="s">
        <v>29</v>
      </c>
    </row>
    <row r="4160" spans="1:25" x14ac:dyDescent="0.45">
      <c r="A4160" t="s">
        <v>335</v>
      </c>
      <c r="B4160" t="s">
        <v>386</v>
      </c>
      <c r="C4160">
        <v>2499</v>
      </c>
      <c r="D4160" t="s">
        <v>345</v>
      </c>
      <c r="E4160" t="s">
        <v>305</v>
      </c>
      <c r="F4160">
        <v>2015</v>
      </c>
      <c r="G4160">
        <v>280</v>
      </c>
      <c r="H4160">
        <v>232</v>
      </c>
      <c r="I4160">
        <v>3944</v>
      </c>
      <c r="O4160">
        <v>13.936</v>
      </c>
      <c r="P4160">
        <v>0.44700000000000001</v>
      </c>
      <c r="Q4160">
        <v>62360.6</v>
      </c>
      <c r="R4160" t="s">
        <v>34</v>
      </c>
      <c r="S4160" t="s">
        <v>38</v>
      </c>
      <c r="T4160" t="s">
        <v>28</v>
      </c>
      <c r="Y4160" t="s">
        <v>30</v>
      </c>
    </row>
    <row r="4161" spans="1:25" x14ac:dyDescent="0.45">
      <c r="A4161" t="s">
        <v>335</v>
      </c>
      <c r="B4161" t="s">
        <v>386</v>
      </c>
      <c r="C4161">
        <v>2499</v>
      </c>
      <c r="D4161" t="s">
        <v>345</v>
      </c>
      <c r="E4161" t="s">
        <v>305</v>
      </c>
      <c r="F4161">
        <v>2016</v>
      </c>
      <c r="G4161">
        <v>259</v>
      </c>
      <c r="H4161">
        <v>217.3</v>
      </c>
      <c r="I4161">
        <v>3694.1</v>
      </c>
      <c r="O4161">
        <v>9.8339999999999996</v>
      </c>
      <c r="P4161">
        <v>0.33489999999999998</v>
      </c>
      <c r="Q4161">
        <v>58706.3</v>
      </c>
      <c r="R4161" t="s">
        <v>34</v>
      </c>
      <c r="S4161" t="s">
        <v>38</v>
      </c>
      <c r="T4161" t="s">
        <v>28</v>
      </c>
      <c r="Y4161" t="s">
        <v>30</v>
      </c>
    </row>
    <row r="4162" spans="1:25" x14ac:dyDescent="0.45">
      <c r="A4162" t="s">
        <v>335</v>
      </c>
      <c r="B4162" t="s">
        <v>386</v>
      </c>
      <c r="C4162">
        <v>2499</v>
      </c>
      <c r="D4162" t="s">
        <v>345</v>
      </c>
      <c r="E4162" t="s">
        <v>305</v>
      </c>
      <c r="F4162">
        <v>2017</v>
      </c>
      <c r="G4162">
        <v>135</v>
      </c>
      <c r="H4162">
        <v>111.8</v>
      </c>
      <c r="I4162">
        <v>1900.6</v>
      </c>
      <c r="O4162">
        <v>4.9829999999999997</v>
      </c>
      <c r="P4162">
        <v>0.33500000000000002</v>
      </c>
      <c r="Q4162">
        <v>29761.4</v>
      </c>
      <c r="R4162" t="s">
        <v>34</v>
      </c>
      <c r="S4162" t="s">
        <v>38</v>
      </c>
      <c r="T4162" t="s">
        <v>28</v>
      </c>
      <c r="Y4162" t="s">
        <v>30</v>
      </c>
    </row>
    <row r="4163" spans="1:25" x14ac:dyDescent="0.45">
      <c r="A4163" t="s">
        <v>335</v>
      </c>
      <c r="B4163" t="s">
        <v>386</v>
      </c>
      <c r="C4163">
        <v>2499</v>
      </c>
      <c r="D4163" t="s">
        <v>345</v>
      </c>
      <c r="E4163" t="s">
        <v>305</v>
      </c>
      <c r="F4163">
        <v>2018</v>
      </c>
      <c r="G4163">
        <v>408</v>
      </c>
      <c r="H4163">
        <v>369.5</v>
      </c>
      <c r="I4163">
        <v>6281.5</v>
      </c>
      <c r="O4163">
        <v>16.559000000000001</v>
      </c>
      <c r="P4163">
        <v>0.33500000000000002</v>
      </c>
      <c r="Q4163">
        <v>98900</v>
      </c>
      <c r="R4163" t="s">
        <v>34</v>
      </c>
      <c r="S4163" t="s">
        <v>38</v>
      </c>
      <c r="T4163" t="s">
        <v>28</v>
      </c>
      <c r="Y4163" t="s">
        <v>30</v>
      </c>
    </row>
    <row r="4164" spans="1:25" x14ac:dyDescent="0.45">
      <c r="A4164" t="s">
        <v>335</v>
      </c>
      <c r="B4164" t="s">
        <v>386</v>
      </c>
      <c r="C4164">
        <v>2499</v>
      </c>
      <c r="D4164" t="s">
        <v>345</v>
      </c>
      <c r="E4164" t="s">
        <v>305</v>
      </c>
      <c r="F4164">
        <v>2019</v>
      </c>
      <c r="G4164">
        <v>141</v>
      </c>
      <c r="H4164">
        <v>121.4</v>
      </c>
      <c r="I4164">
        <v>2063.8000000000002</v>
      </c>
      <c r="O4164">
        <v>5.4459999999999997</v>
      </c>
      <c r="P4164">
        <v>0.33500000000000002</v>
      </c>
      <c r="Q4164">
        <v>32517.3</v>
      </c>
      <c r="R4164" t="s">
        <v>34</v>
      </c>
      <c r="S4164" t="s">
        <v>38</v>
      </c>
      <c r="T4164" t="s">
        <v>28</v>
      </c>
      <c r="Y4164" t="s">
        <v>30</v>
      </c>
    </row>
    <row r="4165" spans="1:25" x14ac:dyDescent="0.45">
      <c r="A4165" t="s">
        <v>335</v>
      </c>
      <c r="B4165" t="s">
        <v>386</v>
      </c>
      <c r="C4165">
        <v>2499</v>
      </c>
      <c r="D4165" t="s">
        <v>345</v>
      </c>
      <c r="E4165" t="s">
        <v>305</v>
      </c>
      <c r="F4165">
        <v>2020</v>
      </c>
      <c r="G4165">
        <v>218</v>
      </c>
      <c r="H4165">
        <v>176.6</v>
      </c>
      <c r="I4165">
        <v>3002.2</v>
      </c>
      <c r="O4165">
        <v>7.798</v>
      </c>
      <c r="P4165">
        <v>0.33489999999999998</v>
      </c>
      <c r="Q4165">
        <v>46558</v>
      </c>
      <c r="R4165" t="s">
        <v>34</v>
      </c>
      <c r="S4165" t="s">
        <v>38</v>
      </c>
      <c r="T4165" t="s">
        <v>28</v>
      </c>
      <c r="Y4165" t="s">
        <v>30</v>
      </c>
    </row>
    <row r="4166" spans="1:25" x14ac:dyDescent="0.45">
      <c r="A4166" t="s">
        <v>335</v>
      </c>
      <c r="B4166" t="s">
        <v>386</v>
      </c>
      <c r="C4166">
        <v>2499</v>
      </c>
      <c r="D4166" t="s">
        <v>345</v>
      </c>
      <c r="E4166" t="s">
        <v>305</v>
      </c>
      <c r="F4166">
        <v>2021</v>
      </c>
      <c r="G4166">
        <v>182</v>
      </c>
      <c r="H4166">
        <v>153</v>
      </c>
      <c r="I4166">
        <v>2546.1</v>
      </c>
      <c r="M4166">
        <v>2503.1</v>
      </c>
      <c r="N4166">
        <v>5.91E-2</v>
      </c>
      <c r="O4166">
        <v>7.6440000000000001</v>
      </c>
      <c r="P4166">
        <v>0.36</v>
      </c>
      <c r="Q4166">
        <v>42468</v>
      </c>
      <c r="R4166" t="s">
        <v>34</v>
      </c>
      <c r="S4166" t="s">
        <v>38</v>
      </c>
      <c r="T4166" t="s">
        <v>28</v>
      </c>
      <c r="Y4166" t="s">
        <v>70</v>
      </c>
    </row>
    <row r="4167" spans="1:25" x14ac:dyDescent="0.45">
      <c r="A4167" t="s">
        <v>335</v>
      </c>
      <c r="B4167" t="s">
        <v>386</v>
      </c>
      <c r="C4167">
        <v>2499</v>
      </c>
      <c r="D4167" t="s">
        <v>345</v>
      </c>
      <c r="E4167" t="s">
        <v>305</v>
      </c>
      <c r="F4167">
        <v>2022</v>
      </c>
      <c r="G4167">
        <v>207</v>
      </c>
      <c r="H4167">
        <v>174.1</v>
      </c>
      <c r="I4167">
        <v>2941.1</v>
      </c>
      <c r="M4167">
        <v>3573.2</v>
      </c>
      <c r="N4167">
        <v>6.0100000000000001E-2</v>
      </c>
      <c r="O4167">
        <v>10.971</v>
      </c>
      <c r="P4167">
        <v>0.36899999999999999</v>
      </c>
      <c r="Q4167">
        <v>59096.2</v>
      </c>
      <c r="R4167" t="s">
        <v>34</v>
      </c>
      <c r="S4167" t="s">
        <v>38</v>
      </c>
      <c r="T4167" t="s">
        <v>28</v>
      </c>
      <c r="Y4167" t="s">
        <v>70</v>
      </c>
    </row>
    <row r="4168" spans="1:25" x14ac:dyDescent="0.45">
      <c r="A4168" t="s">
        <v>335</v>
      </c>
      <c r="B4168" t="s">
        <v>386</v>
      </c>
      <c r="C4168">
        <v>2499</v>
      </c>
      <c r="D4168" t="s">
        <v>345</v>
      </c>
      <c r="E4168" t="s">
        <v>305</v>
      </c>
      <c r="F4168">
        <v>2023</v>
      </c>
      <c r="G4168">
        <v>145</v>
      </c>
      <c r="H4168">
        <v>124.4</v>
      </c>
      <c r="I4168">
        <v>2051.9</v>
      </c>
      <c r="M4168">
        <v>2078.8000000000002</v>
      </c>
      <c r="N4168">
        <v>5.9200000000000003E-2</v>
      </c>
      <c r="O4168">
        <v>6.3380000000000001</v>
      </c>
      <c r="P4168">
        <v>0.36109999999999998</v>
      </c>
      <c r="Q4168">
        <v>35207.800000000003</v>
      </c>
      <c r="R4168" t="s">
        <v>34</v>
      </c>
      <c r="S4168" t="s">
        <v>38</v>
      </c>
      <c r="T4168" t="s">
        <v>28</v>
      </c>
      <c r="Y4168" t="s">
        <v>70</v>
      </c>
    </row>
    <row r="4169" spans="1:25" x14ac:dyDescent="0.45">
      <c r="A4169" t="s">
        <v>335</v>
      </c>
      <c r="B4169" t="s">
        <v>386</v>
      </c>
      <c r="C4169">
        <v>2499</v>
      </c>
      <c r="D4169" t="s">
        <v>345</v>
      </c>
      <c r="E4169" t="s">
        <v>305</v>
      </c>
      <c r="F4169">
        <v>2024</v>
      </c>
      <c r="G4169">
        <v>60</v>
      </c>
      <c r="H4169">
        <v>48.3</v>
      </c>
      <c r="I4169">
        <v>798.1</v>
      </c>
      <c r="M4169">
        <v>782.8</v>
      </c>
      <c r="N4169">
        <v>5.91E-2</v>
      </c>
      <c r="O4169">
        <v>2.3849999999999998</v>
      </c>
      <c r="P4169">
        <v>0.36</v>
      </c>
      <c r="Q4169">
        <v>13246</v>
      </c>
      <c r="R4169" t="s">
        <v>34</v>
      </c>
      <c r="S4169" t="s">
        <v>38</v>
      </c>
      <c r="T4169" t="s">
        <v>28</v>
      </c>
      <c r="Y4169" t="s">
        <v>70</v>
      </c>
    </row>
    <row r="4170" spans="1:25" x14ac:dyDescent="0.45">
      <c r="A4170" t="s">
        <v>335</v>
      </c>
      <c r="B4170" t="s">
        <v>386</v>
      </c>
      <c r="C4170">
        <v>2499</v>
      </c>
      <c r="D4170" t="s">
        <v>346</v>
      </c>
      <c r="E4170" t="s">
        <v>305</v>
      </c>
      <c r="F4170">
        <v>2009</v>
      </c>
      <c r="G4170">
        <v>74</v>
      </c>
      <c r="H4170">
        <v>74</v>
      </c>
      <c r="I4170">
        <v>1258</v>
      </c>
      <c r="O4170">
        <v>3.6269999999999998</v>
      </c>
      <c r="P4170">
        <v>0.42380000000000001</v>
      </c>
      <c r="Q4170">
        <v>17068.400000000001</v>
      </c>
      <c r="R4170" t="s">
        <v>34</v>
      </c>
      <c r="S4170" t="s">
        <v>27</v>
      </c>
      <c r="T4170" t="s">
        <v>28</v>
      </c>
      <c r="Y4170" t="s">
        <v>29</v>
      </c>
    </row>
    <row r="4171" spans="1:25" x14ac:dyDescent="0.45">
      <c r="A4171" t="s">
        <v>335</v>
      </c>
      <c r="B4171" t="s">
        <v>386</v>
      </c>
      <c r="C4171">
        <v>2499</v>
      </c>
      <c r="D4171" t="s">
        <v>346</v>
      </c>
      <c r="E4171" t="s">
        <v>305</v>
      </c>
      <c r="F4171">
        <v>2010</v>
      </c>
      <c r="G4171">
        <v>382</v>
      </c>
      <c r="H4171">
        <v>382</v>
      </c>
      <c r="I4171">
        <v>6494</v>
      </c>
      <c r="O4171">
        <v>19.244</v>
      </c>
      <c r="P4171">
        <v>0.38890000000000002</v>
      </c>
      <c r="Q4171">
        <v>98922.2</v>
      </c>
      <c r="R4171" t="s">
        <v>34</v>
      </c>
      <c r="S4171" t="s">
        <v>27</v>
      </c>
      <c r="T4171" t="s">
        <v>28</v>
      </c>
      <c r="Y4171" t="s">
        <v>29</v>
      </c>
    </row>
    <row r="4172" spans="1:25" x14ac:dyDescent="0.45">
      <c r="A4172" t="s">
        <v>335</v>
      </c>
      <c r="B4172" t="s">
        <v>386</v>
      </c>
      <c r="C4172">
        <v>2499</v>
      </c>
      <c r="D4172" t="s">
        <v>346</v>
      </c>
      <c r="E4172" t="s">
        <v>305</v>
      </c>
      <c r="F4172">
        <v>2011</v>
      </c>
      <c r="G4172">
        <v>268</v>
      </c>
      <c r="H4172">
        <v>268</v>
      </c>
      <c r="I4172">
        <v>4556</v>
      </c>
      <c r="O4172">
        <v>12.635</v>
      </c>
      <c r="P4172">
        <v>0.38800000000000001</v>
      </c>
      <c r="Q4172">
        <v>65168.800000000003</v>
      </c>
      <c r="R4172" t="s">
        <v>34</v>
      </c>
      <c r="S4172" t="s">
        <v>27</v>
      </c>
      <c r="T4172" t="s">
        <v>28</v>
      </c>
      <c r="Y4172" t="s">
        <v>29</v>
      </c>
    </row>
    <row r="4173" spans="1:25" x14ac:dyDescent="0.45">
      <c r="A4173" t="s">
        <v>335</v>
      </c>
      <c r="B4173" t="s">
        <v>386</v>
      </c>
      <c r="C4173">
        <v>2499</v>
      </c>
      <c r="D4173" t="s">
        <v>346</v>
      </c>
      <c r="E4173" t="s">
        <v>305</v>
      </c>
      <c r="F4173">
        <v>2012</v>
      </c>
      <c r="G4173">
        <v>390</v>
      </c>
      <c r="H4173">
        <v>390</v>
      </c>
      <c r="I4173">
        <v>6630</v>
      </c>
      <c r="O4173">
        <v>21.055</v>
      </c>
      <c r="P4173">
        <v>0.44700000000000001</v>
      </c>
      <c r="Q4173">
        <v>94168.6</v>
      </c>
      <c r="R4173" t="s">
        <v>34</v>
      </c>
      <c r="S4173" t="s">
        <v>37</v>
      </c>
      <c r="T4173" t="s">
        <v>28</v>
      </c>
      <c r="Y4173" t="s">
        <v>29</v>
      </c>
    </row>
    <row r="4174" spans="1:25" x14ac:dyDescent="0.45">
      <c r="A4174" t="s">
        <v>335</v>
      </c>
      <c r="B4174" t="s">
        <v>386</v>
      </c>
      <c r="C4174">
        <v>2499</v>
      </c>
      <c r="D4174" t="s">
        <v>346</v>
      </c>
      <c r="E4174" t="s">
        <v>305</v>
      </c>
      <c r="F4174">
        <v>2013</v>
      </c>
      <c r="G4174">
        <v>363</v>
      </c>
      <c r="H4174">
        <v>363</v>
      </c>
      <c r="I4174">
        <v>6171</v>
      </c>
      <c r="O4174">
        <v>19.821000000000002</v>
      </c>
      <c r="P4174">
        <v>0.44700000000000001</v>
      </c>
      <c r="Q4174">
        <v>88711.6</v>
      </c>
      <c r="R4174" t="s">
        <v>34</v>
      </c>
      <c r="S4174" t="s">
        <v>38</v>
      </c>
      <c r="T4174" t="s">
        <v>28</v>
      </c>
      <c r="Y4174" t="s">
        <v>29</v>
      </c>
    </row>
    <row r="4175" spans="1:25" x14ac:dyDescent="0.45">
      <c r="A4175" t="s">
        <v>335</v>
      </c>
      <c r="B4175" t="s">
        <v>386</v>
      </c>
      <c r="C4175">
        <v>2499</v>
      </c>
      <c r="D4175" t="s">
        <v>346</v>
      </c>
      <c r="E4175" t="s">
        <v>305</v>
      </c>
      <c r="F4175">
        <v>2014</v>
      </c>
      <c r="G4175">
        <v>74</v>
      </c>
      <c r="H4175">
        <v>61.9</v>
      </c>
      <c r="I4175">
        <v>1052.3</v>
      </c>
      <c r="O4175">
        <v>3.5179999999999998</v>
      </c>
      <c r="P4175">
        <v>0.44700000000000001</v>
      </c>
      <c r="Q4175">
        <v>15736.5</v>
      </c>
      <c r="R4175" t="s">
        <v>34</v>
      </c>
      <c r="S4175" t="s">
        <v>38</v>
      </c>
      <c r="T4175" t="s">
        <v>28</v>
      </c>
      <c r="Y4175" t="s">
        <v>29</v>
      </c>
    </row>
    <row r="4176" spans="1:25" x14ac:dyDescent="0.45">
      <c r="A4176" t="s">
        <v>335</v>
      </c>
      <c r="B4176" t="s">
        <v>386</v>
      </c>
      <c r="C4176">
        <v>2499</v>
      </c>
      <c r="D4176" t="s">
        <v>346</v>
      </c>
      <c r="E4176" t="s">
        <v>305</v>
      </c>
      <c r="F4176">
        <v>2015</v>
      </c>
      <c r="G4176">
        <v>281</v>
      </c>
      <c r="H4176">
        <v>238.1</v>
      </c>
      <c r="I4176">
        <v>4047.7</v>
      </c>
      <c r="O4176">
        <v>14.303000000000001</v>
      </c>
      <c r="P4176">
        <v>0.44700000000000001</v>
      </c>
      <c r="Q4176">
        <v>64002.1</v>
      </c>
      <c r="R4176" t="s">
        <v>34</v>
      </c>
      <c r="S4176" t="s">
        <v>38</v>
      </c>
      <c r="T4176" t="s">
        <v>28</v>
      </c>
      <c r="Y4176" t="s">
        <v>30</v>
      </c>
    </row>
    <row r="4177" spans="1:25" x14ac:dyDescent="0.45">
      <c r="A4177" t="s">
        <v>335</v>
      </c>
      <c r="B4177" t="s">
        <v>386</v>
      </c>
      <c r="C4177">
        <v>2499</v>
      </c>
      <c r="D4177" t="s">
        <v>346</v>
      </c>
      <c r="E4177" t="s">
        <v>305</v>
      </c>
      <c r="F4177">
        <v>2016</v>
      </c>
      <c r="G4177">
        <v>353</v>
      </c>
      <c r="H4177">
        <v>307.10000000000002</v>
      </c>
      <c r="I4177">
        <v>5220.7</v>
      </c>
      <c r="O4177">
        <v>13.895</v>
      </c>
      <c r="P4177">
        <v>0.33489999999999998</v>
      </c>
      <c r="Q4177">
        <v>82949.600000000006</v>
      </c>
      <c r="R4177" t="s">
        <v>34</v>
      </c>
      <c r="S4177" t="s">
        <v>38</v>
      </c>
      <c r="T4177" t="s">
        <v>28</v>
      </c>
      <c r="Y4177" t="s">
        <v>30</v>
      </c>
    </row>
    <row r="4178" spans="1:25" x14ac:dyDescent="0.45">
      <c r="A4178" t="s">
        <v>335</v>
      </c>
      <c r="B4178" t="s">
        <v>386</v>
      </c>
      <c r="C4178">
        <v>2499</v>
      </c>
      <c r="D4178" t="s">
        <v>346</v>
      </c>
      <c r="E4178" t="s">
        <v>305</v>
      </c>
      <c r="F4178">
        <v>2017</v>
      </c>
      <c r="G4178">
        <v>93</v>
      </c>
      <c r="H4178">
        <v>75.5</v>
      </c>
      <c r="I4178">
        <v>1283.5</v>
      </c>
      <c r="O4178">
        <v>3.3650000000000002</v>
      </c>
      <c r="P4178">
        <v>0.33500000000000002</v>
      </c>
      <c r="Q4178">
        <v>20098.5</v>
      </c>
      <c r="R4178" t="s">
        <v>34</v>
      </c>
      <c r="S4178" t="s">
        <v>38</v>
      </c>
      <c r="T4178" t="s">
        <v>28</v>
      </c>
      <c r="Y4178" t="s">
        <v>30</v>
      </c>
    </row>
    <row r="4179" spans="1:25" x14ac:dyDescent="0.45">
      <c r="A4179" t="s">
        <v>335</v>
      </c>
      <c r="B4179" t="s">
        <v>386</v>
      </c>
      <c r="C4179">
        <v>2499</v>
      </c>
      <c r="D4179" t="s">
        <v>346</v>
      </c>
      <c r="E4179" t="s">
        <v>305</v>
      </c>
      <c r="F4179">
        <v>2018</v>
      </c>
      <c r="G4179">
        <v>257</v>
      </c>
      <c r="H4179">
        <v>229.9</v>
      </c>
      <c r="I4179">
        <v>3908.3</v>
      </c>
      <c r="O4179">
        <v>10.305</v>
      </c>
      <c r="P4179">
        <v>0.33500000000000002</v>
      </c>
      <c r="Q4179">
        <v>61547.6</v>
      </c>
      <c r="R4179" t="s">
        <v>34</v>
      </c>
      <c r="S4179" t="s">
        <v>38</v>
      </c>
      <c r="T4179" t="s">
        <v>28</v>
      </c>
      <c r="Y4179" t="s">
        <v>30</v>
      </c>
    </row>
    <row r="4180" spans="1:25" x14ac:dyDescent="0.45">
      <c r="A4180" t="s">
        <v>335</v>
      </c>
      <c r="B4180" t="s">
        <v>386</v>
      </c>
      <c r="C4180">
        <v>2499</v>
      </c>
      <c r="D4180" t="s">
        <v>346</v>
      </c>
      <c r="E4180" t="s">
        <v>305</v>
      </c>
      <c r="F4180">
        <v>2019</v>
      </c>
      <c r="G4180">
        <v>100</v>
      </c>
      <c r="H4180">
        <v>85.1</v>
      </c>
      <c r="I4180">
        <v>1446.7</v>
      </c>
      <c r="O4180">
        <v>3.8170000000000002</v>
      </c>
      <c r="P4180">
        <v>0.33510000000000001</v>
      </c>
      <c r="Q4180">
        <v>22789.1</v>
      </c>
      <c r="R4180" t="s">
        <v>34</v>
      </c>
      <c r="S4180" t="s">
        <v>38</v>
      </c>
      <c r="T4180" t="s">
        <v>28</v>
      </c>
      <c r="Y4180" t="s">
        <v>30</v>
      </c>
    </row>
    <row r="4181" spans="1:25" x14ac:dyDescent="0.45">
      <c r="A4181" t="s">
        <v>335</v>
      </c>
      <c r="B4181" t="s">
        <v>386</v>
      </c>
      <c r="C4181">
        <v>2499</v>
      </c>
      <c r="D4181" t="s">
        <v>346</v>
      </c>
      <c r="E4181" t="s">
        <v>305</v>
      </c>
      <c r="F4181">
        <v>2020</v>
      </c>
      <c r="G4181">
        <v>282</v>
      </c>
      <c r="H4181">
        <v>243.3</v>
      </c>
      <c r="I4181">
        <v>4136.1000000000004</v>
      </c>
      <c r="O4181">
        <v>10.76</v>
      </c>
      <c r="P4181">
        <v>0.33500000000000002</v>
      </c>
      <c r="Q4181">
        <v>64239.6</v>
      </c>
      <c r="R4181" t="s">
        <v>34</v>
      </c>
      <c r="S4181" t="s">
        <v>38</v>
      </c>
      <c r="T4181" t="s">
        <v>28</v>
      </c>
      <c r="Y4181" t="s">
        <v>30</v>
      </c>
    </row>
    <row r="4182" spans="1:25" x14ac:dyDescent="0.45">
      <c r="A4182" t="s">
        <v>335</v>
      </c>
      <c r="B4182" t="s">
        <v>386</v>
      </c>
      <c r="C4182">
        <v>2499</v>
      </c>
      <c r="D4182" t="s">
        <v>346</v>
      </c>
      <c r="E4182" t="s">
        <v>305</v>
      </c>
      <c r="F4182">
        <v>2021</v>
      </c>
      <c r="G4182">
        <v>232</v>
      </c>
      <c r="H4182">
        <v>192.6</v>
      </c>
      <c r="I4182">
        <v>2960.4</v>
      </c>
      <c r="M4182">
        <v>2888</v>
      </c>
      <c r="N4182">
        <v>5.9299999999999999E-2</v>
      </c>
      <c r="O4182">
        <v>8.8260000000000005</v>
      </c>
      <c r="P4182">
        <v>0.3614</v>
      </c>
      <c r="Q4182">
        <v>49015.7</v>
      </c>
      <c r="R4182" t="s">
        <v>34</v>
      </c>
      <c r="S4182" t="s">
        <v>38</v>
      </c>
      <c r="T4182" t="s">
        <v>28</v>
      </c>
      <c r="Y4182" t="s">
        <v>70</v>
      </c>
    </row>
    <row r="4183" spans="1:25" x14ac:dyDescent="0.45">
      <c r="A4183" t="s">
        <v>335</v>
      </c>
      <c r="B4183" t="s">
        <v>386</v>
      </c>
      <c r="C4183">
        <v>2499</v>
      </c>
      <c r="D4183" t="s">
        <v>346</v>
      </c>
      <c r="E4183" t="s">
        <v>305</v>
      </c>
      <c r="F4183">
        <v>2022</v>
      </c>
      <c r="G4183">
        <v>184</v>
      </c>
      <c r="H4183">
        <v>154.5</v>
      </c>
      <c r="I4183">
        <v>2438.4</v>
      </c>
      <c r="M4183">
        <v>2960.2</v>
      </c>
      <c r="N4183">
        <v>0.06</v>
      </c>
      <c r="O4183">
        <v>9.1199999999999992</v>
      </c>
      <c r="P4183">
        <v>0.36840000000000001</v>
      </c>
      <c r="Q4183">
        <v>48081</v>
      </c>
      <c r="R4183" t="s">
        <v>34</v>
      </c>
      <c r="S4183" t="s">
        <v>38</v>
      </c>
      <c r="T4183" t="s">
        <v>28</v>
      </c>
      <c r="Y4183" t="s">
        <v>70</v>
      </c>
    </row>
    <row r="4184" spans="1:25" x14ac:dyDescent="0.45">
      <c r="A4184" t="s">
        <v>335</v>
      </c>
      <c r="B4184" t="s">
        <v>386</v>
      </c>
      <c r="C4184">
        <v>2499</v>
      </c>
      <c r="D4184" t="s">
        <v>346</v>
      </c>
      <c r="E4184" t="s">
        <v>305</v>
      </c>
      <c r="F4184">
        <v>2023</v>
      </c>
      <c r="G4184">
        <v>63</v>
      </c>
      <c r="H4184">
        <v>49.7</v>
      </c>
      <c r="I4184">
        <v>754.7</v>
      </c>
      <c r="M4184">
        <v>766.6</v>
      </c>
      <c r="N4184">
        <v>5.9400000000000001E-2</v>
      </c>
      <c r="O4184">
        <v>2.3370000000000002</v>
      </c>
      <c r="P4184">
        <v>0.36270000000000002</v>
      </c>
      <c r="Q4184">
        <v>12979.2</v>
      </c>
      <c r="R4184" t="s">
        <v>34</v>
      </c>
      <c r="S4184" t="s">
        <v>38</v>
      </c>
      <c r="T4184" t="s">
        <v>28</v>
      </c>
      <c r="Y4184" t="s">
        <v>70</v>
      </c>
    </row>
    <row r="4185" spans="1:25" x14ac:dyDescent="0.45">
      <c r="A4185" t="s">
        <v>335</v>
      </c>
      <c r="B4185" t="s">
        <v>386</v>
      </c>
      <c r="C4185">
        <v>2499</v>
      </c>
      <c r="D4185" t="s">
        <v>346</v>
      </c>
      <c r="E4185" t="s">
        <v>305</v>
      </c>
      <c r="F4185">
        <v>2024</v>
      </c>
      <c r="G4185">
        <v>52</v>
      </c>
      <c r="H4185">
        <v>40.799999999999997</v>
      </c>
      <c r="I4185">
        <v>633.5</v>
      </c>
      <c r="M4185">
        <v>622.5</v>
      </c>
      <c r="N4185">
        <v>5.9200000000000003E-2</v>
      </c>
      <c r="O4185">
        <v>1.8979999999999999</v>
      </c>
      <c r="P4185">
        <v>0.3599</v>
      </c>
      <c r="Q4185">
        <v>10540.8</v>
      </c>
      <c r="R4185" t="s">
        <v>34</v>
      </c>
      <c r="S4185" t="s">
        <v>38</v>
      </c>
      <c r="T4185" t="s">
        <v>28</v>
      </c>
      <c r="Y4185" t="s">
        <v>70</v>
      </c>
    </row>
    <row r="4186" spans="1:25" x14ac:dyDescent="0.45">
      <c r="A4186" t="s">
        <v>335</v>
      </c>
      <c r="B4186" t="s">
        <v>386</v>
      </c>
      <c r="C4186">
        <v>2499</v>
      </c>
      <c r="D4186" t="s">
        <v>347</v>
      </c>
      <c r="E4186" t="s">
        <v>305</v>
      </c>
      <c r="F4186">
        <v>2009</v>
      </c>
      <c r="G4186">
        <v>96</v>
      </c>
      <c r="H4186">
        <v>96</v>
      </c>
      <c r="I4186">
        <v>1632</v>
      </c>
      <c r="O4186">
        <v>4.6779999999999999</v>
      </c>
      <c r="P4186">
        <v>0.4168</v>
      </c>
      <c r="Q4186">
        <v>22418.7</v>
      </c>
      <c r="R4186" t="s">
        <v>34</v>
      </c>
      <c r="S4186" t="s">
        <v>27</v>
      </c>
      <c r="T4186" t="s">
        <v>28</v>
      </c>
      <c r="Y4186" t="s">
        <v>29</v>
      </c>
    </row>
    <row r="4187" spans="1:25" x14ac:dyDescent="0.45">
      <c r="A4187" t="s">
        <v>335</v>
      </c>
      <c r="B4187" t="s">
        <v>386</v>
      </c>
      <c r="C4187">
        <v>2499</v>
      </c>
      <c r="D4187" t="s">
        <v>347</v>
      </c>
      <c r="E4187" t="s">
        <v>305</v>
      </c>
      <c r="F4187">
        <v>2010</v>
      </c>
      <c r="G4187">
        <v>468</v>
      </c>
      <c r="H4187">
        <v>468</v>
      </c>
      <c r="I4187">
        <v>7956</v>
      </c>
      <c r="O4187">
        <v>23.297999999999998</v>
      </c>
      <c r="P4187">
        <v>0.38500000000000001</v>
      </c>
      <c r="Q4187">
        <v>120983.2</v>
      </c>
      <c r="R4187" t="s">
        <v>34</v>
      </c>
      <c r="S4187" t="s">
        <v>27</v>
      </c>
      <c r="T4187" t="s">
        <v>28</v>
      </c>
      <c r="Y4187" t="s">
        <v>29</v>
      </c>
    </row>
    <row r="4188" spans="1:25" x14ac:dyDescent="0.45">
      <c r="A4188" t="s">
        <v>335</v>
      </c>
      <c r="B4188" t="s">
        <v>386</v>
      </c>
      <c r="C4188">
        <v>2499</v>
      </c>
      <c r="D4188" t="s">
        <v>347</v>
      </c>
      <c r="E4188" t="s">
        <v>305</v>
      </c>
      <c r="F4188">
        <v>2011</v>
      </c>
      <c r="G4188">
        <v>324</v>
      </c>
      <c r="H4188">
        <v>324</v>
      </c>
      <c r="I4188">
        <v>5508</v>
      </c>
      <c r="O4188">
        <v>15.192</v>
      </c>
      <c r="P4188">
        <v>0.3856</v>
      </c>
      <c r="Q4188">
        <v>78840</v>
      </c>
      <c r="R4188" t="s">
        <v>34</v>
      </c>
      <c r="S4188" t="s">
        <v>27</v>
      </c>
      <c r="T4188" t="s">
        <v>28</v>
      </c>
      <c r="Y4188" t="s">
        <v>29</v>
      </c>
    </row>
    <row r="4189" spans="1:25" x14ac:dyDescent="0.45">
      <c r="A4189" t="s">
        <v>335</v>
      </c>
      <c r="B4189" t="s">
        <v>386</v>
      </c>
      <c r="C4189">
        <v>2499</v>
      </c>
      <c r="D4189" t="s">
        <v>347</v>
      </c>
      <c r="E4189" t="s">
        <v>305</v>
      </c>
      <c r="F4189">
        <v>2012</v>
      </c>
      <c r="G4189">
        <v>406</v>
      </c>
      <c r="H4189">
        <v>406</v>
      </c>
      <c r="I4189">
        <v>6902</v>
      </c>
      <c r="O4189">
        <v>21.919</v>
      </c>
      <c r="P4189">
        <v>0.44700000000000001</v>
      </c>
      <c r="Q4189">
        <v>98033.8</v>
      </c>
      <c r="R4189" t="s">
        <v>34</v>
      </c>
      <c r="S4189" t="s">
        <v>37</v>
      </c>
      <c r="T4189" t="s">
        <v>28</v>
      </c>
      <c r="Y4189" t="s">
        <v>29</v>
      </c>
    </row>
    <row r="4190" spans="1:25" x14ac:dyDescent="0.45">
      <c r="A4190" t="s">
        <v>335</v>
      </c>
      <c r="B4190" t="s">
        <v>386</v>
      </c>
      <c r="C4190">
        <v>2499</v>
      </c>
      <c r="D4190" t="s">
        <v>347</v>
      </c>
      <c r="E4190" t="s">
        <v>305</v>
      </c>
      <c r="F4190">
        <v>2013</v>
      </c>
      <c r="G4190">
        <v>339</v>
      </c>
      <c r="H4190">
        <v>339</v>
      </c>
      <c r="I4190">
        <v>5763</v>
      </c>
      <c r="O4190">
        <v>18.484000000000002</v>
      </c>
      <c r="P4190">
        <v>0.44700000000000001</v>
      </c>
      <c r="Q4190">
        <v>82727.100000000006</v>
      </c>
      <c r="R4190" t="s">
        <v>34</v>
      </c>
      <c r="S4190" t="s">
        <v>38</v>
      </c>
      <c r="T4190" t="s">
        <v>28</v>
      </c>
      <c r="Y4190" t="s">
        <v>29</v>
      </c>
    </row>
    <row r="4191" spans="1:25" x14ac:dyDescent="0.45">
      <c r="A4191" t="s">
        <v>335</v>
      </c>
      <c r="B4191" t="s">
        <v>386</v>
      </c>
      <c r="C4191">
        <v>2499</v>
      </c>
      <c r="D4191" t="s">
        <v>347</v>
      </c>
      <c r="E4191" t="s">
        <v>305</v>
      </c>
      <c r="F4191">
        <v>2014</v>
      </c>
      <c r="G4191">
        <v>67</v>
      </c>
      <c r="H4191">
        <v>54.2</v>
      </c>
      <c r="I4191">
        <v>921.4</v>
      </c>
      <c r="O4191">
        <v>3.165</v>
      </c>
      <c r="P4191">
        <v>0.44690000000000002</v>
      </c>
      <c r="Q4191">
        <v>14156.3</v>
      </c>
      <c r="R4191" t="s">
        <v>34</v>
      </c>
      <c r="S4191" t="s">
        <v>38</v>
      </c>
      <c r="T4191" t="s">
        <v>28</v>
      </c>
      <c r="Y4191" t="s">
        <v>29</v>
      </c>
    </row>
    <row r="4192" spans="1:25" x14ac:dyDescent="0.45">
      <c r="A4192" t="s">
        <v>335</v>
      </c>
      <c r="B4192" t="s">
        <v>386</v>
      </c>
      <c r="C4192">
        <v>2499</v>
      </c>
      <c r="D4192" t="s">
        <v>347</v>
      </c>
      <c r="E4192" t="s">
        <v>305</v>
      </c>
      <c r="F4192">
        <v>2015</v>
      </c>
      <c r="G4192">
        <v>202</v>
      </c>
      <c r="H4192">
        <v>168</v>
      </c>
      <c r="I4192">
        <v>2856</v>
      </c>
      <c r="O4192">
        <v>10.08</v>
      </c>
      <c r="P4192">
        <v>0.44700000000000001</v>
      </c>
      <c r="Q4192">
        <v>45105.3</v>
      </c>
      <c r="R4192" t="s">
        <v>34</v>
      </c>
      <c r="S4192" t="s">
        <v>38</v>
      </c>
      <c r="T4192" t="s">
        <v>28</v>
      </c>
      <c r="Y4192" t="s">
        <v>30</v>
      </c>
    </row>
    <row r="4193" spans="1:25" x14ac:dyDescent="0.45">
      <c r="A4193" t="s">
        <v>335</v>
      </c>
      <c r="B4193" t="s">
        <v>386</v>
      </c>
      <c r="C4193">
        <v>2499</v>
      </c>
      <c r="D4193" t="s">
        <v>347</v>
      </c>
      <c r="E4193" t="s">
        <v>305</v>
      </c>
      <c r="F4193">
        <v>2016</v>
      </c>
      <c r="G4193">
        <v>456</v>
      </c>
      <c r="H4193">
        <v>397.6</v>
      </c>
      <c r="I4193">
        <v>6759.2</v>
      </c>
      <c r="O4193">
        <v>17.992000000000001</v>
      </c>
      <c r="P4193">
        <v>0.33500000000000002</v>
      </c>
      <c r="Q4193">
        <v>107401.7</v>
      </c>
      <c r="R4193" t="s">
        <v>34</v>
      </c>
      <c r="S4193" t="s">
        <v>38</v>
      </c>
      <c r="T4193" t="s">
        <v>28</v>
      </c>
      <c r="Y4193" t="s">
        <v>30</v>
      </c>
    </row>
    <row r="4194" spans="1:25" x14ac:dyDescent="0.45">
      <c r="A4194" t="s">
        <v>335</v>
      </c>
      <c r="B4194" t="s">
        <v>386</v>
      </c>
      <c r="C4194">
        <v>2499</v>
      </c>
      <c r="D4194" t="s">
        <v>347</v>
      </c>
      <c r="E4194" t="s">
        <v>305</v>
      </c>
      <c r="F4194">
        <v>2017</v>
      </c>
      <c r="G4194">
        <v>120</v>
      </c>
      <c r="H4194">
        <v>97.4</v>
      </c>
      <c r="I4194">
        <v>1655.8</v>
      </c>
      <c r="O4194">
        <v>4.3289999999999997</v>
      </c>
      <c r="P4194">
        <v>0.33500000000000002</v>
      </c>
      <c r="Q4194">
        <v>25858.7</v>
      </c>
      <c r="R4194" t="s">
        <v>34</v>
      </c>
      <c r="S4194" t="s">
        <v>38</v>
      </c>
      <c r="T4194" t="s">
        <v>28</v>
      </c>
      <c r="Y4194" t="s">
        <v>30</v>
      </c>
    </row>
    <row r="4195" spans="1:25" x14ac:dyDescent="0.45">
      <c r="A4195" t="s">
        <v>335</v>
      </c>
      <c r="B4195" t="s">
        <v>386</v>
      </c>
      <c r="C4195">
        <v>2499</v>
      </c>
      <c r="D4195" t="s">
        <v>347</v>
      </c>
      <c r="E4195" t="s">
        <v>305</v>
      </c>
      <c r="F4195">
        <v>2018</v>
      </c>
      <c r="G4195">
        <v>224</v>
      </c>
      <c r="H4195">
        <v>193.5</v>
      </c>
      <c r="I4195">
        <v>3289.5</v>
      </c>
      <c r="O4195">
        <v>8.673</v>
      </c>
      <c r="P4195">
        <v>0.33510000000000001</v>
      </c>
      <c r="Q4195">
        <v>51800.9</v>
      </c>
      <c r="R4195" t="s">
        <v>34</v>
      </c>
      <c r="S4195" t="s">
        <v>38</v>
      </c>
      <c r="T4195" t="s">
        <v>28</v>
      </c>
      <c r="Y4195" t="s">
        <v>30</v>
      </c>
    </row>
    <row r="4196" spans="1:25" x14ac:dyDescent="0.45">
      <c r="A4196" t="s">
        <v>335</v>
      </c>
      <c r="B4196" t="s">
        <v>386</v>
      </c>
      <c r="C4196">
        <v>2499</v>
      </c>
      <c r="D4196" t="s">
        <v>347</v>
      </c>
      <c r="E4196" t="s">
        <v>305</v>
      </c>
      <c r="F4196">
        <v>2019</v>
      </c>
      <c r="G4196">
        <v>234</v>
      </c>
      <c r="H4196">
        <v>197.8</v>
      </c>
      <c r="I4196">
        <v>3362.6</v>
      </c>
      <c r="O4196">
        <v>8.8650000000000002</v>
      </c>
      <c r="P4196">
        <v>0.33500000000000002</v>
      </c>
      <c r="Q4196">
        <v>52933.3</v>
      </c>
      <c r="R4196" t="s">
        <v>34</v>
      </c>
      <c r="S4196" t="s">
        <v>38</v>
      </c>
      <c r="T4196" t="s">
        <v>28</v>
      </c>
      <c r="Y4196" t="s">
        <v>30</v>
      </c>
    </row>
    <row r="4197" spans="1:25" x14ac:dyDescent="0.45">
      <c r="A4197" t="s">
        <v>335</v>
      </c>
      <c r="B4197" t="s">
        <v>386</v>
      </c>
      <c r="C4197">
        <v>2499</v>
      </c>
      <c r="D4197" t="s">
        <v>347</v>
      </c>
      <c r="E4197" t="s">
        <v>305</v>
      </c>
      <c r="F4197">
        <v>2020</v>
      </c>
      <c r="G4197">
        <v>329</v>
      </c>
      <c r="H4197">
        <v>283.2</v>
      </c>
      <c r="I4197">
        <v>4814.3999999999996</v>
      </c>
      <c r="O4197">
        <v>12.525</v>
      </c>
      <c r="P4197">
        <v>0.33500000000000002</v>
      </c>
      <c r="Q4197">
        <v>74776.2</v>
      </c>
      <c r="R4197" t="s">
        <v>34</v>
      </c>
      <c r="S4197" t="s">
        <v>38</v>
      </c>
      <c r="T4197" t="s">
        <v>28</v>
      </c>
      <c r="Y4197" t="s">
        <v>30</v>
      </c>
    </row>
    <row r="4198" spans="1:25" x14ac:dyDescent="0.45">
      <c r="A4198" t="s">
        <v>335</v>
      </c>
      <c r="B4198" t="s">
        <v>386</v>
      </c>
      <c r="C4198">
        <v>2499</v>
      </c>
      <c r="D4198" t="s">
        <v>347</v>
      </c>
      <c r="E4198" t="s">
        <v>305</v>
      </c>
      <c r="F4198">
        <v>2021</v>
      </c>
      <c r="G4198">
        <v>161</v>
      </c>
      <c r="H4198">
        <v>133.1</v>
      </c>
      <c r="I4198">
        <v>2137.6999999999998</v>
      </c>
      <c r="M4198">
        <v>2063.8000000000002</v>
      </c>
      <c r="N4198">
        <v>5.91E-2</v>
      </c>
      <c r="O4198">
        <v>6.3070000000000004</v>
      </c>
      <c r="P4198">
        <v>0.36</v>
      </c>
      <c r="Q4198">
        <v>35031.9</v>
      </c>
      <c r="R4198" t="s">
        <v>34</v>
      </c>
      <c r="S4198" t="s">
        <v>38</v>
      </c>
      <c r="T4198" t="s">
        <v>28</v>
      </c>
      <c r="Y4198" t="s">
        <v>70</v>
      </c>
    </row>
    <row r="4199" spans="1:25" x14ac:dyDescent="0.45">
      <c r="A4199" t="s">
        <v>335</v>
      </c>
      <c r="B4199" t="s">
        <v>386</v>
      </c>
      <c r="C4199">
        <v>2499</v>
      </c>
      <c r="D4199" t="s">
        <v>347</v>
      </c>
      <c r="E4199" t="s">
        <v>305</v>
      </c>
      <c r="F4199">
        <v>2022</v>
      </c>
      <c r="G4199">
        <v>167</v>
      </c>
      <c r="H4199">
        <v>139.30000000000001</v>
      </c>
      <c r="I4199">
        <v>2186.4</v>
      </c>
      <c r="M4199">
        <v>2416.6</v>
      </c>
      <c r="N4199">
        <v>6.0100000000000001E-2</v>
      </c>
      <c r="O4199">
        <v>7.4119999999999999</v>
      </c>
      <c r="P4199">
        <v>0.36909999999999998</v>
      </c>
      <c r="Q4199">
        <v>40087.800000000003</v>
      </c>
      <c r="R4199" t="s">
        <v>34</v>
      </c>
      <c r="S4199" t="s">
        <v>38</v>
      </c>
      <c r="T4199" t="s">
        <v>28</v>
      </c>
      <c r="Y4199" t="s">
        <v>70</v>
      </c>
    </row>
    <row r="4200" spans="1:25" x14ac:dyDescent="0.45">
      <c r="A4200" t="s">
        <v>335</v>
      </c>
      <c r="B4200" t="s">
        <v>386</v>
      </c>
      <c r="C4200">
        <v>2499</v>
      </c>
      <c r="D4200" t="s">
        <v>347</v>
      </c>
      <c r="E4200" t="s">
        <v>305</v>
      </c>
      <c r="F4200">
        <v>2023</v>
      </c>
      <c r="G4200">
        <v>89</v>
      </c>
      <c r="H4200">
        <v>77</v>
      </c>
      <c r="I4200">
        <v>1181.0999999999999</v>
      </c>
      <c r="M4200">
        <v>1196</v>
      </c>
      <c r="N4200">
        <v>5.9299999999999999E-2</v>
      </c>
      <c r="O4200">
        <v>3.6459999999999999</v>
      </c>
      <c r="P4200">
        <v>0.3619</v>
      </c>
      <c r="Q4200">
        <v>20248.2</v>
      </c>
      <c r="R4200" t="s">
        <v>34</v>
      </c>
      <c r="S4200" t="s">
        <v>38</v>
      </c>
      <c r="T4200" t="s">
        <v>28</v>
      </c>
      <c r="Y4200" t="s">
        <v>70</v>
      </c>
    </row>
    <row r="4201" spans="1:25" x14ac:dyDescent="0.45">
      <c r="A4201" t="s">
        <v>335</v>
      </c>
      <c r="B4201" t="s">
        <v>386</v>
      </c>
      <c r="C4201">
        <v>2499</v>
      </c>
      <c r="D4201" t="s">
        <v>347</v>
      </c>
      <c r="E4201" t="s">
        <v>305</v>
      </c>
      <c r="F4201">
        <v>2024</v>
      </c>
      <c r="G4201">
        <v>52</v>
      </c>
      <c r="H4201">
        <v>39.5</v>
      </c>
      <c r="I4201">
        <v>621.20000000000005</v>
      </c>
      <c r="M4201">
        <v>609.6</v>
      </c>
      <c r="N4201">
        <v>5.9200000000000003E-2</v>
      </c>
      <c r="O4201">
        <v>1.8580000000000001</v>
      </c>
      <c r="P4201">
        <v>0.36</v>
      </c>
      <c r="Q4201">
        <v>10318.5</v>
      </c>
      <c r="R4201" t="s">
        <v>34</v>
      </c>
      <c r="S4201" t="s">
        <v>38</v>
      </c>
      <c r="T4201" t="s">
        <v>28</v>
      </c>
      <c r="Y4201" t="s">
        <v>70</v>
      </c>
    </row>
    <row r="4202" spans="1:25" x14ac:dyDescent="0.45">
      <c r="A4202" t="s">
        <v>335</v>
      </c>
      <c r="B4202" t="s">
        <v>386</v>
      </c>
      <c r="C4202">
        <v>2499</v>
      </c>
      <c r="D4202" t="s">
        <v>348</v>
      </c>
      <c r="E4202" t="s">
        <v>305</v>
      </c>
      <c r="F4202">
        <v>2009</v>
      </c>
      <c r="G4202">
        <v>97</v>
      </c>
      <c r="H4202">
        <v>97</v>
      </c>
      <c r="I4202">
        <v>1649</v>
      </c>
      <c r="O4202">
        <v>4.883</v>
      </c>
      <c r="P4202">
        <v>0.43290000000000001</v>
      </c>
      <c r="Q4202">
        <v>22501</v>
      </c>
      <c r="R4202" t="s">
        <v>34</v>
      </c>
      <c r="S4202" t="s">
        <v>27</v>
      </c>
      <c r="T4202" t="s">
        <v>28</v>
      </c>
      <c r="Y4202" t="s">
        <v>29</v>
      </c>
    </row>
    <row r="4203" spans="1:25" x14ac:dyDescent="0.45">
      <c r="A4203" t="s">
        <v>335</v>
      </c>
      <c r="B4203" t="s">
        <v>386</v>
      </c>
      <c r="C4203">
        <v>2499</v>
      </c>
      <c r="D4203" t="s">
        <v>348</v>
      </c>
      <c r="E4203" t="s">
        <v>305</v>
      </c>
      <c r="F4203">
        <v>2010</v>
      </c>
      <c r="G4203">
        <v>397</v>
      </c>
      <c r="H4203">
        <v>397</v>
      </c>
      <c r="I4203">
        <v>6749</v>
      </c>
      <c r="O4203">
        <v>19.998000000000001</v>
      </c>
      <c r="P4203">
        <v>0.38950000000000001</v>
      </c>
      <c r="Q4203">
        <v>102618.1</v>
      </c>
      <c r="R4203" t="s">
        <v>34</v>
      </c>
      <c r="S4203" t="s">
        <v>27</v>
      </c>
      <c r="T4203" t="s">
        <v>28</v>
      </c>
      <c r="Y4203" t="s">
        <v>29</v>
      </c>
    </row>
    <row r="4204" spans="1:25" x14ac:dyDescent="0.45">
      <c r="A4204" t="s">
        <v>335</v>
      </c>
      <c r="B4204" t="s">
        <v>386</v>
      </c>
      <c r="C4204">
        <v>2499</v>
      </c>
      <c r="D4204" t="s">
        <v>348</v>
      </c>
      <c r="E4204" t="s">
        <v>305</v>
      </c>
      <c r="F4204">
        <v>2011</v>
      </c>
      <c r="G4204">
        <v>315</v>
      </c>
      <c r="H4204">
        <v>315</v>
      </c>
      <c r="I4204">
        <v>5355</v>
      </c>
      <c r="O4204">
        <v>14.847</v>
      </c>
      <c r="P4204">
        <v>0.38700000000000001</v>
      </c>
      <c r="Q4204">
        <v>76784.399999999994</v>
      </c>
      <c r="R4204" t="s">
        <v>34</v>
      </c>
      <c r="S4204" t="s">
        <v>27</v>
      </c>
      <c r="T4204" t="s">
        <v>28</v>
      </c>
      <c r="Y4204" t="s">
        <v>29</v>
      </c>
    </row>
    <row r="4205" spans="1:25" x14ac:dyDescent="0.45">
      <c r="A4205" t="s">
        <v>335</v>
      </c>
      <c r="B4205" t="s">
        <v>386</v>
      </c>
      <c r="C4205">
        <v>2499</v>
      </c>
      <c r="D4205" t="s">
        <v>348</v>
      </c>
      <c r="E4205" t="s">
        <v>305</v>
      </c>
      <c r="F4205">
        <v>2012</v>
      </c>
      <c r="G4205">
        <v>332</v>
      </c>
      <c r="H4205">
        <v>332</v>
      </c>
      <c r="I4205">
        <v>5644</v>
      </c>
      <c r="O4205">
        <v>17.928000000000001</v>
      </c>
      <c r="P4205">
        <v>0.44700000000000001</v>
      </c>
      <c r="Q4205">
        <v>80186.3</v>
      </c>
      <c r="R4205" t="s">
        <v>34</v>
      </c>
      <c r="S4205" t="s">
        <v>37</v>
      </c>
      <c r="T4205" t="s">
        <v>28</v>
      </c>
      <c r="Y4205" t="s">
        <v>29</v>
      </c>
    </row>
    <row r="4206" spans="1:25" x14ac:dyDescent="0.45">
      <c r="A4206" t="s">
        <v>335</v>
      </c>
      <c r="B4206" t="s">
        <v>386</v>
      </c>
      <c r="C4206">
        <v>2499</v>
      </c>
      <c r="D4206" t="s">
        <v>348</v>
      </c>
      <c r="E4206" t="s">
        <v>305</v>
      </c>
      <c r="F4206">
        <v>2013</v>
      </c>
      <c r="G4206">
        <v>289</v>
      </c>
      <c r="H4206">
        <v>289</v>
      </c>
      <c r="I4206">
        <v>4913</v>
      </c>
      <c r="O4206">
        <v>15.779</v>
      </c>
      <c r="P4206">
        <v>0.44700000000000001</v>
      </c>
      <c r="Q4206">
        <v>70621.8</v>
      </c>
      <c r="R4206" t="s">
        <v>34</v>
      </c>
      <c r="S4206" t="s">
        <v>38</v>
      </c>
      <c r="T4206" t="s">
        <v>28</v>
      </c>
      <c r="Y4206" t="s">
        <v>29</v>
      </c>
    </row>
    <row r="4207" spans="1:25" x14ac:dyDescent="0.45">
      <c r="A4207" t="s">
        <v>335</v>
      </c>
      <c r="B4207" t="s">
        <v>386</v>
      </c>
      <c r="C4207">
        <v>2499</v>
      </c>
      <c r="D4207" t="s">
        <v>348</v>
      </c>
      <c r="E4207" t="s">
        <v>305</v>
      </c>
      <c r="F4207">
        <v>2014</v>
      </c>
      <c r="G4207">
        <v>46</v>
      </c>
      <c r="H4207">
        <v>30.8</v>
      </c>
      <c r="I4207">
        <v>523.6</v>
      </c>
      <c r="O4207">
        <v>1.7290000000000001</v>
      </c>
      <c r="P4207">
        <v>0.44700000000000001</v>
      </c>
      <c r="Q4207">
        <v>7735.7</v>
      </c>
      <c r="R4207" t="s">
        <v>34</v>
      </c>
      <c r="S4207" t="s">
        <v>38</v>
      </c>
      <c r="T4207" t="s">
        <v>28</v>
      </c>
      <c r="Y4207" t="s">
        <v>29</v>
      </c>
    </row>
    <row r="4208" spans="1:25" x14ac:dyDescent="0.45">
      <c r="A4208" t="s">
        <v>335</v>
      </c>
      <c r="B4208" t="s">
        <v>386</v>
      </c>
      <c r="C4208">
        <v>2499</v>
      </c>
      <c r="D4208" t="s">
        <v>348</v>
      </c>
      <c r="E4208" t="s">
        <v>305</v>
      </c>
      <c r="F4208">
        <v>2015</v>
      </c>
      <c r="G4208">
        <v>266</v>
      </c>
      <c r="H4208">
        <v>221.8</v>
      </c>
      <c r="I4208">
        <v>3770.6</v>
      </c>
      <c r="O4208">
        <v>13.32</v>
      </c>
      <c r="P4208">
        <v>0.44700000000000001</v>
      </c>
      <c r="Q4208">
        <v>59606</v>
      </c>
      <c r="R4208" t="s">
        <v>34</v>
      </c>
      <c r="S4208" t="s">
        <v>38</v>
      </c>
      <c r="T4208" t="s">
        <v>28</v>
      </c>
      <c r="Y4208" t="s">
        <v>30</v>
      </c>
    </row>
    <row r="4209" spans="1:25" x14ac:dyDescent="0.45">
      <c r="A4209" t="s">
        <v>335</v>
      </c>
      <c r="B4209" t="s">
        <v>386</v>
      </c>
      <c r="C4209">
        <v>2499</v>
      </c>
      <c r="D4209" t="s">
        <v>348</v>
      </c>
      <c r="E4209" t="s">
        <v>305</v>
      </c>
      <c r="F4209">
        <v>2016</v>
      </c>
      <c r="G4209">
        <v>306</v>
      </c>
      <c r="H4209">
        <v>268.39999999999998</v>
      </c>
      <c r="I4209">
        <v>4562.8</v>
      </c>
      <c r="O4209">
        <v>12.145</v>
      </c>
      <c r="P4209">
        <v>0.33500000000000002</v>
      </c>
      <c r="Q4209">
        <v>72499.600000000006</v>
      </c>
      <c r="R4209" t="s">
        <v>34</v>
      </c>
      <c r="S4209" t="s">
        <v>38</v>
      </c>
      <c r="T4209" t="s">
        <v>28</v>
      </c>
      <c r="Y4209" t="s">
        <v>30</v>
      </c>
    </row>
    <row r="4210" spans="1:25" x14ac:dyDescent="0.45">
      <c r="A4210" t="s">
        <v>335</v>
      </c>
      <c r="B4210" t="s">
        <v>386</v>
      </c>
      <c r="C4210">
        <v>2499</v>
      </c>
      <c r="D4210" t="s">
        <v>348</v>
      </c>
      <c r="E4210" t="s">
        <v>305</v>
      </c>
      <c r="F4210">
        <v>2017</v>
      </c>
      <c r="G4210">
        <v>102</v>
      </c>
      <c r="H4210">
        <v>85.1</v>
      </c>
      <c r="I4210">
        <v>1446.7</v>
      </c>
      <c r="O4210">
        <v>3.7829999999999999</v>
      </c>
      <c r="P4210">
        <v>0.33489999999999998</v>
      </c>
      <c r="Q4210">
        <v>22598.2</v>
      </c>
      <c r="R4210" t="s">
        <v>34</v>
      </c>
      <c r="S4210" t="s">
        <v>38</v>
      </c>
      <c r="T4210" t="s">
        <v>28</v>
      </c>
      <c r="Y4210" t="s">
        <v>30</v>
      </c>
    </row>
    <row r="4211" spans="1:25" x14ac:dyDescent="0.45">
      <c r="A4211" t="s">
        <v>335</v>
      </c>
      <c r="B4211" t="s">
        <v>386</v>
      </c>
      <c r="C4211">
        <v>2499</v>
      </c>
      <c r="D4211" t="s">
        <v>348</v>
      </c>
      <c r="E4211" t="s">
        <v>305</v>
      </c>
      <c r="F4211">
        <v>2018</v>
      </c>
      <c r="G4211">
        <v>169</v>
      </c>
      <c r="H4211">
        <v>146.6</v>
      </c>
      <c r="I4211">
        <v>2492.1999999999998</v>
      </c>
      <c r="O4211">
        <v>6.5709999999999997</v>
      </c>
      <c r="P4211">
        <v>0.33510000000000001</v>
      </c>
      <c r="Q4211">
        <v>39243.800000000003</v>
      </c>
      <c r="R4211" t="s">
        <v>34</v>
      </c>
      <c r="S4211" t="s">
        <v>38</v>
      </c>
      <c r="T4211" t="s">
        <v>28</v>
      </c>
      <c r="Y4211" t="s">
        <v>30</v>
      </c>
    </row>
    <row r="4212" spans="1:25" x14ac:dyDescent="0.45">
      <c r="A4212" t="s">
        <v>335</v>
      </c>
      <c r="B4212" t="s">
        <v>386</v>
      </c>
      <c r="C4212">
        <v>2499</v>
      </c>
      <c r="D4212" t="s">
        <v>348</v>
      </c>
      <c r="E4212" t="s">
        <v>305</v>
      </c>
      <c r="F4212">
        <v>2019</v>
      </c>
      <c r="G4212">
        <v>134</v>
      </c>
      <c r="H4212">
        <v>112.3</v>
      </c>
      <c r="I4212">
        <v>1909.1</v>
      </c>
      <c r="O4212">
        <v>5.0339999999999998</v>
      </c>
      <c r="P4212">
        <v>0.33500000000000002</v>
      </c>
      <c r="Q4212">
        <v>30059.8</v>
      </c>
      <c r="R4212" t="s">
        <v>34</v>
      </c>
      <c r="S4212" t="s">
        <v>38</v>
      </c>
      <c r="T4212" t="s">
        <v>28</v>
      </c>
      <c r="Y4212" t="s">
        <v>30</v>
      </c>
    </row>
    <row r="4213" spans="1:25" x14ac:dyDescent="0.45">
      <c r="A4213" t="s">
        <v>335</v>
      </c>
      <c r="B4213" t="s">
        <v>386</v>
      </c>
      <c r="C4213">
        <v>2499</v>
      </c>
      <c r="D4213" t="s">
        <v>348</v>
      </c>
      <c r="E4213" t="s">
        <v>305</v>
      </c>
      <c r="F4213">
        <v>2020</v>
      </c>
      <c r="G4213">
        <v>215</v>
      </c>
      <c r="H4213">
        <v>181.9</v>
      </c>
      <c r="I4213">
        <v>3092.3</v>
      </c>
      <c r="O4213">
        <v>8.0419999999999998</v>
      </c>
      <c r="P4213">
        <v>0.33500000000000002</v>
      </c>
      <c r="Q4213">
        <v>48014.6</v>
      </c>
      <c r="R4213" t="s">
        <v>34</v>
      </c>
      <c r="S4213" t="s">
        <v>38</v>
      </c>
      <c r="T4213" t="s">
        <v>28</v>
      </c>
      <c r="Y4213" t="s">
        <v>30</v>
      </c>
    </row>
    <row r="4214" spans="1:25" x14ac:dyDescent="0.45">
      <c r="A4214" t="s">
        <v>335</v>
      </c>
      <c r="B4214" t="s">
        <v>386</v>
      </c>
      <c r="C4214">
        <v>2499</v>
      </c>
      <c r="D4214" t="s">
        <v>348</v>
      </c>
      <c r="E4214" t="s">
        <v>305</v>
      </c>
      <c r="F4214">
        <v>2021</v>
      </c>
      <c r="G4214">
        <v>154</v>
      </c>
      <c r="H4214">
        <v>128.9</v>
      </c>
      <c r="I4214">
        <v>2154.4</v>
      </c>
      <c r="M4214">
        <v>2086.6</v>
      </c>
      <c r="N4214">
        <v>5.91E-2</v>
      </c>
      <c r="O4214">
        <v>6.3739999999999997</v>
      </c>
      <c r="P4214">
        <v>0.36</v>
      </c>
      <c r="Q4214">
        <v>35407.300000000003</v>
      </c>
      <c r="R4214" t="s">
        <v>34</v>
      </c>
      <c r="S4214" t="s">
        <v>38</v>
      </c>
      <c r="T4214" t="s">
        <v>28</v>
      </c>
      <c r="Y4214" t="s">
        <v>70</v>
      </c>
    </row>
    <row r="4215" spans="1:25" x14ac:dyDescent="0.45">
      <c r="A4215" t="s">
        <v>335</v>
      </c>
      <c r="B4215" t="s">
        <v>386</v>
      </c>
      <c r="C4215">
        <v>2499</v>
      </c>
      <c r="D4215" t="s">
        <v>348</v>
      </c>
      <c r="E4215" t="s">
        <v>305</v>
      </c>
      <c r="F4215">
        <v>2022</v>
      </c>
      <c r="G4215">
        <v>168</v>
      </c>
      <c r="H4215">
        <v>138.9</v>
      </c>
      <c r="I4215">
        <v>2248.3000000000002</v>
      </c>
      <c r="M4215">
        <v>2530.4</v>
      </c>
      <c r="N4215">
        <v>5.9900000000000002E-2</v>
      </c>
      <c r="O4215">
        <v>7.758</v>
      </c>
      <c r="P4215">
        <v>0.36709999999999998</v>
      </c>
      <c r="Q4215">
        <v>42048.6</v>
      </c>
      <c r="R4215" t="s">
        <v>34</v>
      </c>
      <c r="S4215" t="s">
        <v>38</v>
      </c>
      <c r="T4215" t="s">
        <v>28</v>
      </c>
      <c r="Y4215" t="s">
        <v>70</v>
      </c>
    </row>
    <row r="4216" spans="1:25" x14ac:dyDescent="0.45">
      <c r="A4216" t="s">
        <v>335</v>
      </c>
      <c r="B4216" t="s">
        <v>386</v>
      </c>
      <c r="C4216">
        <v>2499</v>
      </c>
      <c r="D4216" t="s">
        <v>348</v>
      </c>
      <c r="E4216" t="s">
        <v>305</v>
      </c>
      <c r="F4216">
        <v>2023</v>
      </c>
      <c r="G4216">
        <v>130</v>
      </c>
      <c r="H4216">
        <v>109.3</v>
      </c>
      <c r="I4216">
        <v>1781.6</v>
      </c>
      <c r="M4216">
        <v>1803.9</v>
      </c>
      <c r="N4216">
        <v>5.9200000000000003E-2</v>
      </c>
      <c r="O4216">
        <v>5.5</v>
      </c>
      <c r="P4216">
        <v>0.36120000000000002</v>
      </c>
      <c r="Q4216">
        <v>30552.5</v>
      </c>
      <c r="R4216" t="s">
        <v>34</v>
      </c>
      <c r="S4216" t="s">
        <v>38</v>
      </c>
      <c r="T4216" t="s">
        <v>28</v>
      </c>
      <c r="Y4216" t="s">
        <v>70</v>
      </c>
    </row>
    <row r="4217" spans="1:25" x14ac:dyDescent="0.45">
      <c r="A4217" t="s">
        <v>335</v>
      </c>
      <c r="B4217" t="s">
        <v>386</v>
      </c>
      <c r="C4217">
        <v>2499</v>
      </c>
      <c r="D4217" t="s">
        <v>348</v>
      </c>
      <c r="E4217" t="s">
        <v>305</v>
      </c>
      <c r="F4217">
        <v>2024</v>
      </c>
      <c r="G4217">
        <v>64</v>
      </c>
      <c r="H4217">
        <v>52.7</v>
      </c>
      <c r="I4217">
        <v>868.1</v>
      </c>
      <c r="M4217">
        <v>855.9</v>
      </c>
      <c r="N4217">
        <v>5.8999999999999997E-2</v>
      </c>
      <c r="O4217">
        <v>2.6070000000000002</v>
      </c>
      <c r="P4217">
        <v>0.36</v>
      </c>
      <c r="Q4217">
        <v>14483.5</v>
      </c>
      <c r="R4217" t="s">
        <v>34</v>
      </c>
      <c r="S4217" t="s">
        <v>38</v>
      </c>
      <c r="T4217" t="s">
        <v>28</v>
      </c>
      <c r="Y4217" t="s">
        <v>70</v>
      </c>
    </row>
    <row r="4218" spans="1:25" x14ac:dyDescent="0.45">
      <c r="A4218" t="s">
        <v>335</v>
      </c>
      <c r="B4218" t="s">
        <v>386</v>
      </c>
      <c r="C4218">
        <v>2499</v>
      </c>
      <c r="D4218" t="s">
        <v>349</v>
      </c>
      <c r="E4218" t="s">
        <v>305</v>
      </c>
      <c r="F4218">
        <v>2009</v>
      </c>
      <c r="G4218">
        <v>73</v>
      </c>
      <c r="H4218">
        <v>73</v>
      </c>
      <c r="I4218">
        <v>1241</v>
      </c>
      <c r="O4218">
        <v>3.5430000000000001</v>
      </c>
      <c r="P4218">
        <v>0.4244</v>
      </c>
      <c r="Q4218">
        <v>16729.599999999999</v>
      </c>
      <c r="R4218" t="s">
        <v>34</v>
      </c>
      <c r="S4218" t="s">
        <v>27</v>
      </c>
      <c r="T4218" t="s">
        <v>28</v>
      </c>
      <c r="Y4218" t="s">
        <v>29</v>
      </c>
    </row>
    <row r="4219" spans="1:25" x14ac:dyDescent="0.45">
      <c r="A4219" t="s">
        <v>335</v>
      </c>
      <c r="B4219" t="s">
        <v>386</v>
      </c>
      <c r="C4219">
        <v>2499</v>
      </c>
      <c r="D4219" t="s">
        <v>349</v>
      </c>
      <c r="E4219" t="s">
        <v>305</v>
      </c>
      <c r="F4219">
        <v>2010</v>
      </c>
      <c r="G4219">
        <v>326</v>
      </c>
      <c r="H4219">
        <v>326</v>
      </c>
      <c r="I4219">
        <v>5542</v>
      </c>
      <c r="O4219">
        <v>16.294</v>
      </c>
      <c r="P4219">
        <v>0.38679999999999998</v>
      </c>
      <c r="Q4219">
        <v>84216.6</v>
      </c>
      <c r="R4219" t="s">
        <v>34</v>
      </c>
      <c r="S4219" t="s">
        <v>27</v>
      </c>
      <c r="T4219" t="s">
        <v>28</v>
      </c>
      <c r="Y4219" t="s">
        <v>29</v>
      </c>
    </row>
    <row r="4220" spans="1:25" x14ac:dyDescent="0.45">
      <c r="A4220" t="s">
        <v>335</v>
      </c>
      <c r="B4220" t="s">
        <v>386</v>
      </c>
      <c r="C4220">
        <v>2499</v>
      </c>
      <c r="D4220" t="s">
        <v>349</v>
      </c>
      <c r="E4220" t="s">
        <v>305</v>
      </c>
      <c r="F4220">
        <v>2011</v>
      </c>
      <c r="G4220">
        <v>278</v>
      </c>
      <c r="H4220">
        <v>278</v>
      </c>
      <c r="I4220">
        <v>4726</v>
      </c>
      <c r="O4220">
        <v>12.962999999999999</v>
      </c>
      <c r="P4220">
        <v>0.38369999999999999</v>
      </c>
      <c r="Q4220">
        <v>67580</v>
      </c>
      <c r="R4220" t="s">
        <v>34</v>
      </c>
      <c r="S4220" t="s">
        <v>27</v>
      </c>
      <c r="T4220" t="s">
        <v>28</v>
      </c>
      <c r="Y4220" t="s">
        <v>29</v>
      </c>
    </row>
    <row r="4221" spans="1:25" x14ac:dyDescent="0.45">
      <c r="A4221" t="s">
        <v>335</v>
      </c>
      <c r="B4221" t="s">
        <v>386</v>
      </c>
      <c r="C4221">
        <v>2499</v>
      </c>
      <c r="D4221" t="s">
        <v>349</v>
      </c>
      <c r="E4221" t="s">
        <v>305</v>
      </c>
      <c r="F4221">
        <v>2012</v>
      </c>
      <c r="G4221">
        <v>357</v>
      </c>
      <c r="H4221">
        <v>357</v>
      </c>
      <c r="I4221">
        <v>6069</v>
      </c>
      <c r="O4221">
        <v>19.282</v>
      </c>
      <c r="P4221">
        <v>0.44700000000000001</v>
      </c>
      <c r="Q4221">
        <v>86240.2</v>
      </c>
      <c r="R4221" t="s">
        <v>34</v>
      </c>
      <c r="S4221" t="s">
        <v>37</v>
      </c>
      <c r="T4221" t="s">
        <v>28</v>
      </c>
      <c r="Y4221" t="s">
        <v>29</v>
      </c>
    </row>
    <row r="4222" spans="1:25" x14ac:dyDescent="0.45">
      <c r="A4222" t="s">
        <v>335</v>
      </c>
      <c r="B4222" t="s">
        <v>386</v>
      </c>
      <c r="C4222">
        <v>2499</v>
      </c>
      <c r="D4222" t="s">
        <v>349</v>
      </c>
      <c r="E4222" t="s">
        <v>305</v>
      </c>
      <c r="F4222">
        <v>2013</v>
      </c>
      <c r="G4222">
        <v>291</v>
      </c>
      <c r="H4222">
        <v>291</v>
      </c>
      <c r="I4222">
        <v>4947</v>
      </c>
      <c r="O4222">
        <v>15.821999999999999</v>
      </c>
      <c r="P4222">
        <v>0.44700000000000001</v>
      </c>
      <c r="Q4222">
        <v>70813.5</v>
      </c>
      <c r="R4222" t="s">
        <v>34</v>
      </c>
      <c r="S4222" t="s">
        <v>38</v>
      </c>
      <c r="T4222" t="s">
        <v>28</v>
      </c>
      <c r="Y4222" t="s">
        <v>29</v>
      </c>
    </row>
    <row r="4223" spans="1:25" x14ac:dyDescent="0.45">
      <c r="A4223" t="s">
        <v>335</v>
      </c>
      <c r="B4223" t="s">
        <v>386</v>
      </c>
      <c r="C4223">
        <v>2499</v>
      </c>
      <c r="D4223" t="s">
        <v>349</v>
      </c>
      <c r="E4223" t="s">
        <v>305</v>
      </c>
      <c r="F4223">
        <v>2014</v>
      </c>
      <c r="G4223">
        <v>64</v>
      </c>
      <c r="H4223">
        <v>46</v>
      </c>
      <c r="I4223">
        <v>782</v>
      </c>
      <c r="O4223">
        <v>2.6349999999999998</v>
      </c>
      <c r="P4223">
        <v>0.44700000000000001</v>
      </c>
      <c r="Q4223">
        <v>11783.8</v>
      </c>
      <c r="R4223" t="s">
        <v>34</v>
      </c>
      <c r="S4223" t="s">
        <v>38</v>
      </c>
      <c r="T4223" t="s">
        <v>28</v>
      </c>
      <c r="Y4223" t="s">
        <v>29</v>
      </c>
    </row>
    <row r="4224" spans="1:25" x14ac:dyDescent="0.45">
      <c r="A4224" t="s">
        <v>335</v>
      </c>
      <c r="B4224" t="s">
        <v>386</v>
      </c>
      <c r="C4224">
        <v>2499</v>
      </c>
      <c r="D4224" t="s">
        <v>349</v>
      </c>
      <c r="E4224" t="s">
        <v>305</v>
      </c>
      <c r="F4224">
        <v>2015</v>
      </c>
      <c r="G4224">
        <v>308</v>
      </c>
      <c r="H4224">
        <v>251.9</v>
      </c>
      <c r="I4224">
        <v>4282.3</v>
      </c>
      <c r="O4224">
        <v>15.391999999999999</v>
      </c>
      <c r="P4224">
        <v>0.45429999999999998</v>
      </c>
      <c r="Q4224">
        <v>67768</v>
      </c>
      <c r="R4224" t="s">
        <v>34</v>
      </c>
      <c r="S4224" t="s">
        <v>38</v>
      </c>
      <c r="T4224" t="s">
        <v>28</v>
      </c>
      <c r="Y4224" t="s">
        <v>30</v>
      </c>
    </row>
    <row r="4225" spans="1:25" x14ac:dyDescent="0.45">
      <c r="A4225" t="s">
        <v>335</v>
      </c>
      <c r="B4225" t="s">
        <v>386</v>
      </c>
      <c r="C4225">
        <v>2499</v>
      </c>
      <c r="D4225" t="s">
        <v>349</v>
      </c>
      <c r="E4225" t="s">
        <v>305</v>
      </c>
      <c r="F4225">
        <v>2016</v>
      </c>
      <c r="G4225">
        <v>274</v>
      </c>
      <c r="H4225">
        <v>233.3</v>
      </c>
      <c r="I4225">
        <v>3966.1</v>
      </c>
      <c r="O4225">
        <v>10.557</v>
      </c>
      <c r="P4225">
        <v>0.33500000000000002</v>
      </c>
      <c r="Q4225">
        <v>63017.599999999999</v>
      </c>
      <c r="R4225" t="s">
        <v>34</v>
      </c>
      <c r="S4225" t="s">
        <v>38</v>
      </c>
      <c r="T4225" t="s">
        <v>28</v>
      </c>
      <c r="Y4225" t="s">
        <v>30</v>
      </c>
    </row>
    <row r="4226" spans="1:25" x14ac:dyDescent="0.45">
      <c r="A4226" t="s">
        <v>335</v>
      </c>
      <c r="B4226" t="s">
        <v>386</v>
      </c>
      <c r="C4226">
        <v>2499</v>
      </c>
      <c r="D4226" t="s">
        <v>349</v>
      </c>
      <c r="E4226" t="s">
        <v>305</v>
      </c>
      <c r="F4226">
        <v>2017</v>
      </c>
      <c r="G4226">
        <v>99</v>
      </c>
      <c r="H4226">
        <v>79.099999999999994</v>
      </c>
      <c r="I4226">
        <v>1344.7</v>
      </c>
      <c r="O4226">
        <v>3.512</v>
      </c>
      <c r="P4226">
        <v>0.33500000000000002</v>
      </c>
      <c r="Q4226">
        <v>20978.400000000001</v>
      </c>
      <c r="R4226" t="s">
        <v>34</v>
      </c>
      <c r="S4226" t="s">
        <v>38</v>
      </c>
      <c r="T4226" t="s">
        <v>28</v>
      </c>
      <c r="Y4226" t="s">
        <v>30</v>
      </c>
    </row>
    <row r="4227" spans="1:25" x14ac:dyDescent="0.45">
      <c r="A4227" t="s">
        <v>335</v>
      </c>
      <c r="B4227" t="s">
        <v>386</v>
      </c>
      <c r="C4227">
        <v>2499</v>
      </c>
      <c r="D4227" t="s">
        <v>349</v>
      </c>
      <c r="E4227" t="s">
        <v>305</v>
      </c>
      <c r="F4227">
        <v>2018</v>
      </c>
      <c r="G4227">
        <v>192</v>
      </c>
      <c r="H4227">
        <v>167.5</v>
      </c>
      <c r="I4227">
        <v>2847.5</v>
      </c>
      <c r="O4227">
        <v>7.5069999999999997</v>
      </c>
      <c r="P4227">
        <v>0.33510000000000001</v>
      </c>
      <c r="Q4227">
        <v>44837.599999999999</v>
      </c>
      <c r="R4227" t="s">
        <v>34</v>
      </c>
      <c r="S4227" t="s">
        <v>38</v>
      </c>
      <c r="T4227" t="s">
        <v>28</v>
      </c>
      <c r="Y4227" t="s">
        <v>30</v>
      </c>
    </row>
    <row r="4228" spans="1:25" x14ac:dyDescent="0.45">
      <c r="A4228" t="s">
        <v>335</v>
      </c>
      <c r="B4228" t="s">
        <v>386</v>
      </c>
      <c r="C4228">
        <v>2499</v>
      </c>
      <c r="D4228" t="s">
        <v>349</v>
      </c>
      <c r="E4228" t="s">
        <v>305</v>
      </c>
      <c r="F4228">
        <v>2019</v>
      </c>
      <c r="G4228">
        <v>208</v>
      </c>
      <c r="H4228">
        <v>183.9</v>
      </c>
      <c r="I4228">
        <v>3126.3</v>
      </c>
      <c r="O4228">
        <v>8.2420000000000009</v>
      </c>
      <c r="P4228">
        <v>0.33500000000000002</v>
      </c>
      <c r="Q4228">
        <v>49214.6</v>
      </c>
      <c r="R4228" t="s">
        <v>34</v>
      </c>
      <c r="S4228" t="s">
        <v>38</v>
      </c>
      <c r="T4228" t="s">
        <v>28</v>
      </c>
      <c r="Y4228" t="s">
        <v>30</v>
      </c>
    </row>
    <row r="4229" spans="1:25" x14ac:dyDescent="0.45">
      <c r="A4229" t="s">
        <v>335</v>
      </c>
      <c r="B4229" t="s">
        <v>386</v>
      </c>
      <c r="C4229">
        <v>2499</v>
      </c>
      <c r="D4229" t="s">
        <v>349</v>
      </c>
      <c r="E4229" t="s">
        <v>305</v>
      </c>
      <c r="F4229">
        <v>2020</v>
      </c>
      <c r="G4229">
        <v>87</v>
      </c>
      <c r="H4229">
        <v>71.099999999999994</v>
      </c>
      <c r="I4229">
        <v>1208.7</v>
      </c>
      <c r="O4229">
        <v>3.2810000000000001</v>
      </c>
      <c r="P4229">
        <v>0.34889999999999999</v>
      </c>
      <c r="Q4229">
        <v>18661</v>
      </c>
      <c r="R4229" t="s">
        <v>34</v>
      </c>
      <c r="S4229" t="s">
        <v>38</v>
      </c>
      <c r="T4229" t="s">
        <v>28</v>
      </c>
      <c r="Y4229" t="s">
        <v>30</v>
      </c>
    </row>
    <row r="4230" spans="1:25" x14ac:dyDescent="0.45">
      <c r="A4230" t="s">
        <v>335</v>
      </c>
      <c r="B4230" t="s">
        <v>386</v>
      </c>
      <c r="C4230">
        <v>2499</v>
      </c>
      <c r="D4230" t="s">
        <v>349</v>
      </c>
      <c r="E4230" t="s">
        <v>305</v>
      </c>
      <c r="F4230">
        <v>2021</v>
      </c>
      <c r="G4230">
        <v>218</v>
      </c>
      <c r="H4230">
        <v>182.2</v>
      </c>
      <c r="I4230">
        <v>3318.7</v>
      </c>
      <c r="M4230">
        <v>3262.9</v>
      </c>
      <c r="N4230">
        <v>5.91E-2</v>
      </c>
      <c r="O4230">
        <v>9.9510000000000005</v>
      </c>
      <c r="P4230">
        <v>0.3599</v>
      </c>
      <c r="Q4230">
        <v>55297.5</v>
      </c>
      <c r="R4230" t="s">
        <v>34</v>
      </c>
      <c r="S4230" t="s">
        <v>38</v>
      </c>
      <c r="T4230" t="s">
        <v>28</v>
      </c>
      <c r="Y4230" t="s">
        <v>70</v>
      </c>
    </row>
    <row r="4231" spans="1:25" x14ac:dyDescent="0.45">
      <c r="A4231" t="s">
        <v>335</v>
      </c>
      <c r="B4231" t="s">
        <v>386</v>
      </c>
      <c r="C4231">
        <v>2499</v>
      </c>
      <c r="D4231" t="s">
        <v>349</v>
      </c>
      <c r="E4231" t="s">
        <v>305</v>
      </c>
      <c r="F4231">
        <v>2022</v>
      </c>
      <c r="G4231">
        <v>287</v>
      </c>
      <c r="H4231">
        <v>239.8</v>
      </c>
      <c r="I4231">
        <v>4084.4</v>
      </c>
      <c r="M4231">
        <v>4775.2</v>
      </c>
      <c r="N4231">
        <v>6.08E-2</v>
      </c>
      <c r="O4231">
        <v>14.744</v>
      </c>
      <c r="P4231">
        <v>0.37459999999999999</v>
      </c>
      <c r="Q4231">
        <v>77141.7</v>
      </c>
      <c r="R4231" t="s">
        <v>34</v>
      </c>
      <c r="S4231" t="s">
        <v>38</v>
      </c>
      <c r="T4231" t="s">
        <v>28</v>
      </c>
      <c r="Y4231" t="s">
        <v>70</v>
      </c>
    </row>
    <row r="4232" spans="1:25" x14ac:dyDescent="0.45">
      <c r="A4232" t="s">
        <v>335</v>
      </c>
      <c r="B4232" t="s">
        <v>386</v>
      </c>
      <c r="C4232">
        <v>2499</v>
      </c>
      <c r="D4232" t="s">
        <v>349</v>
      </c>
      <c r="E4232" t="s">
        <v>305</v>
      </c>
      <c r="F4232">
        <v>2023</v>
      </c>
      <c r="G4232">
        <v>194</v>
      </c>
      <c r="H4232">
        <v>163.80000000000001</v>
      </c>
      <c r="I4232">
        <v>2763.4</v>
      </c>
      <c r="M4232">
        <v>2804.4</v>
      </c>
      <c r="N4232">
        <v>5.91E-2</v>
      </c>
      <c r="O4232">
        <v>8.5559999999999992</v>
      </c>
      <c r="P4232">
        <v>0.3609</v>
      </c>
      <c r="Q4232">
        <v>47515.4</v>
      </c>
      <c r="R4232" t="s">
        <v>34</v>
      </c>
      <c r="S4232" t="s">
        <v>38</v>
      </c>
      <c r="T4232" t="s">
        <v>28</v>
      </c>
      <c r="Y4232" t="s">
        <v>70</v>
      </c>
    </row>
    <row r="4233" spans="1:25" x14ac:dyDescent="0.45">
      <c r="A4233" t="s">
        <v>335</v>
      </c>
      <c r="B4233" t="s">
        <v>386</v>
      </c>
      <c r="C4233">
        <v>2499</v>
      </c>
      <c r="D4233" t="s">
        <v>349</v>
      </c>
      <c r="E4233" t="s">
        <v>305</v>
      </c>
      <c r="F4233">
        <v>2024</v>
      </c>
      <c r="G4233">
        <v>72</v>
      </c>
      <c r="H4233">
        <v>62.7</v>
      </c>
      <c r="I4233">
        <v>1061.5999999999999</v>
      </c>
      <c r="M4233">
        <v>1047.5999999999999</v>
      </c>
      <c r="N4233">
        <v>5.91E-2</v>
      </c>
      <c r="O4233">
        <v>3.19</v>
      </c>
      <c r="P4233">
        <v>0.36009999999999998</v>
      </c>
      <c r="Q4233">
        <v>17717.599999999999</v>
      </c>
      <c r="R4233" t="s">
        <v>34</v>
      </c>
      <c r="S4233" t="s">
        <v>38</v>
      </c>
      <c r="T4233" t="s">
        <v>28</v>
      </c>
      <c r="Y4233" t="s">
        <v>70</v>
      </c>
    </row>
    <row r="4234" spans="1:25" x14ac:dyDescent="0.45">
      <c r="A4234" t="s">
        <v>335</v>
      </c>
      <c r="B4234" t="s">
        <v>386</v>
      </c>
      <c r="C4234">
        <v>2499</v>
      </c>
      <c r="D4234" t="s">
        <v>350</v>
      </c>
      <c r="E4234" t="s">
        <v>305</v>
      </c>
      <c r="F4234">
        <v>2009</v>
      </c>
      <c r="G4234">
        <v>78</v>
      </c>
      <c r="H4234">
        <v>78</v>
      </c>
      <c r="I4234">
        <v>1326</v>
      </c>
      <c r="O4234">
        <v>4.117</v>
      </c>
      <c r="P4234">
        <v>0.4521</v>
      </c>
      <c r="Q4234">
        <v>18167.099999999999</v>
      </c>
      <c r="R4234" t="s">
        <v>34</v>
      </c>
      <c r="S4234" t="s">
        <v>27</v>
      </c>
      <c r="T4234" t="s">
        <v>28</v>
      </c>
      <c r="Y4234" t="s">
        <v>29</v>
      </c>
    </row>
    <row r="4235" spans="1:25" x14ac:dyDescent="0.45">
      <c r="A4235" t="s">
        <v>335</v>
      </c>
      <c r="B4235" t="s">
        <v>386</v>
      </c>
      <c r="C4235">
        <v>2499</v>
      </c>
      <c r="D4235" t="s">
        <v>350</v>
      </c>
      <c r="E4235" t="s">
        <v>305</v>
      </c>
      <c r="F4235">
        <v>2010</v>
      </c>
      <c r="G4235">
        <v>392</v>
      </c>
      <c r="H4235">
        <v>392</v>
      </c>
      <c r="I4235">
        <v>6664</v>
      </c>
      <c r="O4235">
        <v>19.526</v>
      </c>
      <c r="P4235">
        <v>0.38579999999999998</v>
      </c>
      <c r="Q4235">
        <v>101182.9</v>
      </c>
      <c r="R4235" t="s">
        <v>34</v>
      </c>
      <c r="S4235" t="s">
        <v>27</v>
      </c>
      <c r="T4235" t="s">
        <v>28</v>
      </c>
      <c r="Y4235" t="s">
        <v>29</v>
      </c>
    </row>
    <row r="4236" spans="1:25" x14ac:dyDescent="0.45">
      <c r="A4236" t="s">
        <v>335</v>
      </c>
      <c r="B4236" t="s">
        <v>386</v>
      </c>
      <c r="C4236">
        <v>2499</v>
      </c>
      <c r="D4236" t="s">
        <v>350</v>
      </c>
      <c r="E4236" t="s">
        <v>305</v>
      </c>
      <c r="F4236">
        <v>2011</v>
      </c>
      <c r="G4236">
        <v>319</v>
      </c>
      <c r="H4236">
        <v>319</v>
      </c>
      <c r="I4236">
        <v>5423</v>
      </c>
      <c r="O4236">
        <v>14.85</v>
      </c>
      <c r="P4236">
        <v>0.38219999999999998</v>
      </c>
      <c r="Q4236">
        <v>77753.2</v>
      </c>
      <c r="R4236" t="s">
        <v>34</v>
      </c>
      <c r="S4236" t="s">
        <v>27</v>
      </c>
      <c r="T4236" t="s">
        <v>28</v>
      </c>
      <c r="Y4236" t="s">
        <v>29</v>
      </c>
    </row>
    <row r="4237" spans="1:25" x14ac:dyDescent="0.45">
      <c r="A4237" t="s">
        <v>335</v>
      </c>
      <c r="B4237" t="s">
        <v>386</v>
      </c>
      <c r="C4237">
        <v>2499</v>
      </c>
      <c r="D4237" t="s">
        <v>350</v>
      </c>
      <c r="E4237" t="s">
        <v>305</v>
      </c>
      <c r="F4237">
        <v>2012</v>
      </c>
      <c r="G4237">
        <v>385</v>
      </c>
      <c r="H4237">
        <v>385</v>
      </c>
      <c r="I4237">
        <v>6545</v>
      </c>
      <c r="O4237">
        <v>20.783000000000001</v>
      </c>
      <c r="P4237">
        <v>0.44700000000000001</v>
      </c>
      <c r="Q4237">
        <v>92954.5</v>
      </c>
      <c r="R4237" t="s">
        <v>34</v>
      </c>
      <c r="S4237" t="s">
        <v>37</v>
      </c>
      <c r="T4237" t="s">
        <v>28</v>
      </c>
      <c r="Y4237" t="s">
        <v>29</v>
      </c>
    </row>
    <row r="4238" spans="1:25" x14ac:dyDescent="0.45">
      <c r="A4238" t="s">
        <v>335</v>
      </c>
      <c r="B4238" t="s">
        <v>386</v>
      </c>
      <c r="C4238">
        <v>2499</v>
      </c>
      <c r="D4238" t="s">
        <v>350</v>
      </c>
      <c r="E4238" t="s">
        <v>305</v>
      </c>
      <c r="F4238">
        <v>2013</v>
      </c>
      <c r="G4238">
        <v>289</v>
      </c>
      <c r="H4238">
        <v>289</v>
      </c>
      <c r="I4238">
        <v>4913</v>
      </c>
      <c r="O4238">
        <v>15.798</v>
      </c>
      <c r="P4238">
        <v>0.44700000000000001</v>
      </c>
      <c r="Q4238">
        <v>70704.899999999994</v>
      </c>
      <c r="R4238" t="s">
        <v>34</v>
      </c>
      <c r="S4238" t="s">
        <v>38</v>
      </c>
      <c r="T4238" t="s">
        <v>28</v>
      </c>
      <c r="Y4238" t="s">
        <v>29</v>
      </c>
    </row>
    <row r="4239" spans="1:25" x14ac:dyDescent="0.45">
      <c r="A4239" t="s">
        <v>335</v>
      </c>
      <c r="B4239" t="s">
        <v>386</v>
      </c>
      <c r="C4239">
        <v>2499</v>
      </c>
      <c r="D4239" t="s">
        <v>350</v>
      </c>
      <c r="E4239" t="s">
        <v>305</v>
      </c>
      <c r="F4239">
        <v>2014</v>
      </c>
      <c r="G4239">
        <v>51</v>
      </c>
      <c r="H4239">
        <v>37</v>
      </c>
      <c r="I4239">
        <v>629</v>
      </c>
      <c r="O4239">
        <v>2.1549999999999998</v>
      </c>
      <c r="P4239">
        <v>0.44700000000000001</v>
      </c>
      <c r="Q4239">
        <v>9640.4</v>
      </c>
      <c r="R4239" t="s">
        <v>34</v>
      </c>
      <c r="S4239" t="s">
        <v>38</v>
      </c>
      <c r="T4239" t="s">
        <v>28</v>
      </c>
      <c r="Y4239" t="s">
        <v>29</v>
      </c>
    </row>
    <row r="4240" spans="1:25" x14ac:dyDescent="0.45">
      <c r="A4240" t="s">
        <v>335</v>
      </c>
      <c r="B4240" t="s">
        <v>386</v>
      </c>
      <c r="C4240">
        <v>2499</v>
      </c>
      <c r="D4240" t="s">
        <v>350</v>
      </c>
      <c r="E4240" t="s">
        <v>305</v>
      </c>
      <c r="F4240">
        <v>2015</v>
      </c>
      <c r="G4240">
        <v>302</v>
      </c>
      <c r="H4240">
        <v>255.2</v>
      </c>
      <c r="I4240">
        <v>4338.3999999999996</v>
      </c>
      <c r="O4240">
        <v>15.337999999999999</v>
      </c>
      <c r="P4240">
        <v>0.44700000000000001</v>
      </c>
      <c r="Q4240">
        <v>68636</v>
      </c>
      <c r="R4240" t="s">
        <v>34</v>
      </c>
      <c r="S4240" t="s">
        <v>38</v>
      </c>
      <c r="T4240" t="s">
        <v>28</v>
      </c>
      <c r="Y4240" t="s">
        <v>30</v>
      </c>
    </row>
    <row r="4241" spans="1:25" x14ac:dyDescent="0.45">
      <c r="A4241" t="s">
        <v>335</v>
      </c>
      <c r="B4241" t="s">
        <v>386</v>
      </c>
      <c r="C4241">
        <v>2499</v>
      </c>
      <c r="D4241" t="s">
        <v>350</v>
      </c>
      <c r="E4241" t="s">
        <v>305</v>
      </c>
      <c r="F4241">
        <v>2016</v>
      </c>
      <c r="G4241">
        <v>243</v>
      </c>
      <c r="H4241">
        <v>201.9</v>
      </c>
      <c r="I4241">
        <v>3432.3</v>
      </c>
      <c r="O4241">
        <v>9.141</v>
      </c>
      <c r="P4241">
        <v>0.33500000000000002</v>
      </c>
      <c r="Q4241">
        <v>54567.4</v>
      </c>
      <c r="R4241" t="s">
        <v>34</v>
      </c>
      <c r="S4241" t="s">
        <v>38</v>
      </c>
      <c r="T4241" t="s">
        <v>28</v>
      </c>
      <c r="Y4241" t="s">
        <v>30</v>
      </c>
    </row>
    <row r="4242" spans="1:25" x14ac:dyDescent="0.45">
      <c r="A4242" t="s">
        <v>335</v>
      </c>
      <c r="B4242" t="s">
        <v>386</v>
      </c>
      <c r="C4242">
        <v>2499</v>
      </c>
      <c r="D4242" t="s">
        <v>350</v>
      </c>
      <c r="E4242" t="s">
        <v>305</v>
      </c>
      <c r="F4242">
        <v>2017</v>
      </c>
      <c r="G4242">
        <v>87</v>
      </c>
      <c r="H4242">
        <v>68.8</v>
      </c>
      <c r="I4242">
        <v>1169.5999999999999</v>
      </c>
      <c r="O4242">
        <v>3.056</v>
      </c>
      <c r="P4242">
        <v>0.33500000000000002</v>
      </c>
      <c r="Q4242">
        <v>18249.400000000001</v>
      </c>
      <c r="R4242" t="s">
        <v>34</v>
      </c>
      <c r="S4242" t="s">
        <v>38</v>
      </c>
      <c r="T4242" t="s">
        <v>28</v>
      </c>
      <c r="Y4242" t="s">
        <v>30</v>
      </c>
    </row>
    <row r="4243" spans="1:25" x14ac:dyDescent="0.45">
      <c r="A4243" t="s">
        <v>335</v>
      </c>
      <c r="B4243" t="s">
        <v>386</v>
      </c>
      <c r="C4243">
        <v>2499</v>
      </c>
      <c r="D4243" t="s">
        <v>350</v>
      </c>
      <c r="E4243" t="s">
        <v>305</v>
      </c>
      <c r="F4243">
        <v>2018</v>
      </c>
      <c r="G4243">
        <v>216</v>
      </c>
      <c r="H4243">
        <v>187.7</v>
      </c>
      <c r="I4243">
        <v>3190.9</v>
      </c>
      <c r="O4243">
        <v>8.4130000000000003</v>
      </c>
      <c r="P4243">
        <v>0.33510000000000001</v>
      </c>
      <c r="Q4243">
        <v>50249.599999999999</v>
      </c>
      <c r="R4243" t="s">
        <v>34</v>
      </c>
      <c r="S4243" t="s">
        <v>38</v>
      </c>
      <c r="T4243" t="s">
        <v>28</v>
      </c>
      <c r="Y4243" t="s">
        <v>30</v>
      </c>
    </row>
    <row r="4244" spans="1:25" x14ac:dyDescent="0.45">
      <c r="A4244" t="s">
        <v>335</v>
      </c>
      <c r="B4244" t="s">
        <v>386</v>
      </c>
      <c r="C4244">
        <v>2499</v>
      </c>
      <c r="D4244" t="s">
        <v>350</v>
      </c>
      <c r="E4244" t="s">
        <v>305</v>
      </c>
      <c r="F4244">
        <v>2019</v>
      </c>
      <c r="G4244">
        <v>171</v>
      </c>
      <c r="H4244">
        <v>149.69999999999999</v>
      </c>
      <c r="I4244">
        <v>2544.9</v>
      </c>
      <c r="O4244">
        <v>6.7110000000000003</v>
      </c>
      <c r="P4244">
        <v>0.33500000000000002</v>
      </c>
      <c r="Q4244">
        <v>40068.199999999997</v>
      </c>
      <c r="R4244" t="s">
        <v>34</v>
      </c>
      <c r="S4244" t="s">
        <v>38</v>
      </c>
      <c r="T4244" t="s">
        <v>28</v>
      </c>
      <c r="Y4244" t="s">
        <v>30</v>
      </c>
    </row>
    <row r="4245" spans="1:25" x14ac:dyDescent="0.45">
      <c r="A4245" t="s">
        <v>335</v>
      </c>
      <c r="B4245" t="s">
        <v>386</v>
      </c>
      <c r="C4245">
        <v>2499</v>
      </c>
      <c r="D4245" t="s">
        <v>350</v>
      </c>
      <c r="E4245" t="s">
        <v>305</v>
      </c>
      <c r="F4245">
        <v>2020</v>
      </c>
      <c r="G4245">
        <v>186</v>
      </c>
      <c r="H4245">
        <v>153.19999999999999</v>
      </c>
      <c r="I4245">
        <v>2604.4</v>
      </c>
      <c r="O4245">
        <v>6.9089999999999998</v>
      </c>
      <c r="P4245">
        <v>0.34150000000000003</v>
      </c>
      <c r="Q4245">
        <v>40433.699999999997</v>
      </c>
      <c r="R4245" t="s">
        <v>34</v>
      </c>
      <c r="S4245" t="s">
        <v>38</v>
      </c>
      <c r="T4245" t="s">
        <v>28</v>
      </c>
      <c r="Y4245" t="s">
        <v>30</v>
      </c>
    </row>
    <row r="4246" spans="1:25" x14ac:dyDescent="0.45">
      <c r="A4246" t="s">
        <v>335</v>
      </c>
      <c r="B4246" t="s">
        <v>386</v>
      </c>
      <c r="C4246">
        <v>2499</v>
      </c>
      <c r="D4246" t="s">
        <v>350</v>
      </c>
      <c r="E4246" t="s">
        <v>305</v>
      </c>
      <c r="F4246">
        <v>2021</v>
      </c>
      <c r="G4246">
        <v>121</v>
      </c>
      <c r="H4246">
        <v>99.6</v>
      </c>
      <c r="I4246">
        <v>1404.1</v>
      </c>
      <c r="M4246">
        <v>1385.2</v>
      </c>
      <c r="N4246">
        <v>5.91E-2</v>
      </c>
      <c r="O4246">
        <v>4.2320000000000002</v>
      </c>
      <c r="P4246">
        <v>0.36</v>
      </c>
      <c r="Q4246">
        <v>23515</v>
      </c>
      <c r="R4246" t="s">
        <v>34</v>
      </c>
      <c r="S4246" t="s">
        <v>38</v>
      </c>
      <c r="T4246" t="s">
        <v>28</v>
      </c>
      <c r="Y4246" t="s">
        <v>70</v>
      </c>
    </row>
    <row r="4247" spans="1:25" x14ac:dyDescent="0.45">
      <c r="A4247" t="s">
        <v>335</v>
      </c>
      <c r="B4247" t="s">
        <v>386</v>
      </c>
      <c r="C4247">
        <v>2499</v>
      </c>
      <c r="D4247" t="s">
        <v>350</v>
      </c>
      <c r="E4247" t="s">
        <v>305</v>
      </c>
      <c r="F4247">
        <v>2022</v>
      </c>
      <c r="G4247">
        <v>148</v>
      </c>
      <c r="H4247">
        <v>117.6</v>
      </c>
      <c r="I4247">
        <v>1698.7</v>
      </c>
      <c r="M4247">
        <v>1924.2</v>
      </c>
      <c r="N4247">
        <v>6.0400000000000002E-2</v>
      </c>
      <c r="O4247">
        <v>5.9160000000000004</v>
      </c>
      <c r="P4247">
        <v>0.37169999999999997</v>
      </c>
      <c r="Q4247">
        <v>31495.599999999999</v>
      </c>
      <c r="R4247" t="s">
        <v>34</v>
      </c>
      <c r="S4247" t="s">
        <v>38</v>
      </c>
      <c r="T4247" t="s">
        <v>28</v>
      </c>
      <c r="Y4247" t="s">
        <v>70</v>
      </c>
    </row>
    <row r="4248" spans="1:25" x14ac:dyDescent="0.45">
      <c r="A4248" t="s">
        <v>335</v>
      </c>
      <c r="B4248" t="s">
        <v>386</v>
      </c>
      <c r="C4248">
        <v>2499</v>
      </c>
      <c r="D4248" t="s">
        <v>350</v>
      </c>
      <c r="E4248" t="s">
        <v>305</v>
      </c>
      <c r="F4248">
        <v>2023</v>
      </c>
      <c r="G4248">
        <v>60</v>
      </c>
      <c r="H4248">
        <v>49.6</v>
      </c>
      <c r="I4248">
        <v>690.5</v>
      </c>
      <c r="M4248">
        <v>700.8</v>
      </c>
      <c r="N4248">
        <v>5.9400000000000001E-2</v>
      </c>
      <c r="O4248">
        <v>2.1360000000000001</v>
      </c>
      <c r="P4248">
        <v>0.36280000000000001</v>
      </c>
      <c r="Q4248">
        <v>11860.7</v>
      </c>
      <c r="R4248" t="s">
        <v>34</v>
      </c>
      <c r="S4248" t="s">
        <v>38</v>
      </c>
      <c r="T4248" t="s">
        <v>28</v>
      </c>
      <c r="Y4248" t="s">
        <v>70</v>
      </c>
    </row>
    <row r="4249" spans="1:25" x14ac:dyDescent="0.45">
      <c r="A4249" t="s">
        <v>335</v>
      </c>
      <c r="B4249" t="s">
        <v>386</v>
      </c>
      <c r="C4249">
        <v>2499</v>
      </c>
      <c r="D4249" t="s">
        <v>350</v>
      </c>
      <c r="E4249" t="s">
        <v>305</v>
      </c>
      <c r="F4249">
        <v>2024</v>
      </c>
      <c r="G4249">
        <v>38</v>
      </c>
      <c r="H4249">
        <v>27.5</v>
      </c>
      <c r="I4249">
        <v>423.2</v>
      </c>
      <c r="M4249">
        <v>411.7</v>
      </c>
      <c r="N4249">
        <v>5.9200000000000003E-2</v>
      </c>
      <c r="O4249">
        <v>1.256</v>
      </c>
      <c r="P4249">
        <v>0.3599</v>
      </c>
      <c r="Q4249">
        <v>6975.1</v>
      </c>
      <c r="R4249" t="s">
        <v>34</v>
      </c>
      <c r="S4249" t="s">
        <v>38</v>
      </c>
      <c r="T4249" t="s">
        <v>28</v>
      </c>
      <c r="Y4249" t="s">
        <v>70</v>
      </c>
    </row>
    <row r="4250" spans="1:25" x14ac:dyDescent="0.45">
      <c r="A4250" t="s">
        <v>335</v>
      </c>
      <c r="B4250" t="s">
        <v>386</v>
      </c>
      <c r="C4250">
        <v>2499</v>
      </c>
      <c r="D4250" t="s">
        <v>351</v>
      </c>
      <c r="E4250" t="s">
        <v>305</v>
      </c>
      <c r="F4250">
        <v>2009</v>
      </c>
      <c r="G4250">
        <v>63</v>
      </c>
      <c r="H4250">
        <v>63</v>
      </c>
      <c r="I4250">
        <v>1071</v>
      </c>
      <c r="O4250">
        <v>2.8359999999999999</v>
      </c>
      <c r="P4250">
        <v>0.39410000000000001</v>
      </c>
      <c r="Q4250">
        <v>14367.6</v>
      </c>
      <c r="R4250" t="s">
        <v>34</v>
      </c>
      <c r="S4250" t="s">
        <v>27</v>
      </c>
      <c r="T4250" t="s">
        <v>28</v>
      </c>
      <c r="Y4250" t="s">
        <v>29</v>
      </c>
    </row>
    <row r="4251" spans="1:25" x14ac:dyDescent="0.45">
      <c r="A4251" t="s">
        <v>335</v>
      </c>
      <c r="B4251" t="s">
        <v>386</v>
      </c>
      <c r="C4251">
        <v>2499</v>
      </c>
      <c r="D4251" t="s">
        <v>351</v>
      </c>
      <c r="E4251" t="s">
        <v>305</v>
      </c>
      <c r="F4251">
        <v>2010</v>
      </c>
      <c r="G4251">
        <v>432</v>
      </c>
      <c r="H4251">
        <v>432</v>
      </c>
      <c r="I4251">
        <v>7344</v>
      </c>
      <c r="O4251">
        <v>21.675999999999998</v>
      </c>
      <c r="P4251">
        <v>0.38879999999999998</v>
      </c>
      <c r="Q4251">
        <v>111417.8</v>
      </c>
      <c r="R4251" t="s">
        <v>34</v>
      </c>
      <c r="S4251" t="s">
        <v>27</v>
      </c>
      <c r="T4251" t="s">
        <v>28</v>
      </c>
      <c r="Y4251" t="s">
        <v>29</v>
      </c>
    </row>
    <row r="4252" spans="1:25" x14ac:dyDescent="0.45">
      <c r="A4252" t="s">
        <v>335</v>
      </c>
      <c r="B4252" t="s">
        <v>386</v>
      </c>
      <c r="C4252">
        <v>2499</v>
      </c>
      <c r="D4252" t="s">
        <v>351</v>
      </c>
      <c r="E4252" t="s">
        <v>305</v>
      </c>
      <c r="F4252">
        <v>2011</v>
      </c>
      <c r="G4252">
        <v>289</v>
      </c>
      <c r="H4252">
        <v>289</v>
      </c>
      <c r="I4252">
        <v>4913</v>
      </c>
      <c r="O4252">
        <v>13.502000000000001</v>
      </c>
      <c r="P4252">
        <v>0.3836</v>
      </c>
      <c r="Q4252">
        <v>70433.2</v>
      </c>
      <c r="R4252" t="s">
        <v>34</v>
      </c>
      <c r="S4252" t="s">
        <v>27</v>
      </c>
      <c r="T4252" t="s">
        <v>28</v>
      </c>
      <c r="Y4252" t="s">
        <v>29</v>
      </c>
    </row>
    <row r="4253" spans="1:25" x14ac:dyDescent="0.45">
      <c r="A4253" t="s">
        <v>335</v>
      </c>
      <c r="B4253" t="s">
        <v>386</v>
      </c>
      <c r="C4253">
        <v>2499</v>
      </c>
      <c r="D4253" t="s">
        <v>351</v>
      </c>
      <c r="E4253" t="s">
        <v>305</v>
      </c>
      <c r="F4253">
        <v>2012</v>
      </c>
      <c r="G4253">
        <v>391</v>
      </c>
      <c r="H4253">
        <v>391</v>
      </c>
      <c r="I4253">
        <v>6647</v>
      </c>
      <c r="O4253">
        <v>21.103000000000002</v>
      </c>
      <c r="P4253">
        <v>0.44700000000000001</v>
      </c>
      <c r="Q4253">
        <v>94383.2</v>
      </c>
      <c r="R4253" t="s">
        <v>34</v>
      </c>
      <c r="S4253" t="s">
        <v>37</v>
      </c>
      <c r="T4253" t="s">
        <v>28</v>
      </c>
      <c r="Y4253" t="s">
        <v>29</v>
      </c>
    </row>
    <row r="4254" spans="1:25" x14ac:dyDescent="0.45">
      <c r="A4254" t="s">
        <v>335</v>
      </c>
      <c r="B4254" t="s">
        <v>386</v>
      </c>
      <c r="C4254">
        <v>2499</v>
      </c>
      <c r="D4254" t="s">
        <v>351</v>
      </c>
      <c r="E4254" t="s">
        <v>305</v>
      </c>
      <c r="F4254">
        <v>2013</v>
      </c>
      <c r="G4254">
        <v>311</v>
      </c>
      <c r="H4254">
        <v>311</v>
      </c>
      <c r="I4254">
        <v>5287</v>
      </c>
      <c r="O4254">
        <v>16.925000000000001</v>
      </c>
      <c r="P4254">
        <v>0.44700000000000001</v>
      </c>
      <c r="Q4254">
        <v>75749.8</v>
      </c>
      <c r="R4254" t="s">
        <v>34</v>
      </c>
      <c r="S4254" t="s">
        <v>38</v>
      </c>
      <c r="T4254" t="s">
        <v>28</v>
      </c>
      <c r="Y4254" t="s">
        <v>29</v>
      </c>
    </row>
    <row r="4255" spans="1:25" x14ac:dyDescent="0.45">
      <c r="A4255" t="s">
        <v>335</v>
      </c>
      <c r="B4255" t="s">
        <v>386</v>
      </c>
      <c r="C4255">
        <v>2499</v>
      </c>
      <c r="D4255" t="s">
        <v>351</v>
      </c>
      <c r="E4255" t="s">
        <v>305</v>
      </c>
      <c r="F4255">
        <v>2014</v>
      </c>
      <c r="G4255">
        <v>105</v>
      </c>
      <c r="H4255">
        <v>84.8</v>
      </c>
      <c r="I4255">
        <v>1441.6</v>
      </c>
      <c r="O4255">
        <v>4.9329999999999998</v>
      </c>
      <c r="P4255">
        <v>0.44700000000000001</v>
      </c>
      <c r="Q4255">
        <v>22062.9</v>
      </c>
      <c r="R4255" t="s">
        <v>34</v>
      </c>
      <c r="S4255" t="s">
        <v>38</v>
      </c>
      <c r="T4255" t="s">
        <v>28</v>
      </c>
      <c r="Y4255" t="s">
        <v>29</v>
      </c>
    </row>
    <row r="4256" spans="1:25" x14ac:dyDescent="0.45">
      <c r="A4256" t="s">
        <v>335</v>
      </c>
      <c r="B4256" t="s">
        <v>386</v>
      </c>
      <c r="C4256">
        <v>2499</v>
      </c>
      <c r="D4256" t="s">
        <v>351</v>
      </c>
      <c r="E4256" t="s">
        <v>305</v>
      </c>
      <c r="F4256">
        <v>2015</v>
      </c>
      <c r="G4256">
        <v>287</v>
      </c>
      <c r="H4256">
        <v>241.7</v>
      </c>
      <c r="I4256">
        <v>4108.8999999999996</v>
      </c>
      <c r="O4256">
        <v>14.523</v>
      </c>
      <c r="P4256">
        <v>0.44700000000000001</v>
      </c>
      <c r="Q4256">
        <v>64989.9</v>
      </c>
      <c r="R4256" t="s">
        <v>34</v>
      </c>
      <c r="S4256" t="s">
        <v>38</v>
      </c>
      <c r="T4256" t="s">
        <v>28</v>
      </c>
      <c r="Y4256" t="s">
        <v>30</v>
      </c>
    </row>
    <row r="4257" spans="1:25" x14ac:dyDescent="0.45">
      <c r="A4257" t="s">
        <v>335</v>
      </c>
      <c r="B4257" t="s">
        <v>386</v>
      </c>
      <c r="C4257">
        <v>2499</v>
      </c>
      <c r="D4257" t="s">
        <v>351</v>
      </c>
      <c r="E4257" t="s">
        <v>305</v>
      </c>
      <c r="F4257">
        <v>2016</v>
      </c>
      <c r="G4257">
        <v>203</v>
      </c>
      <c r="H4257">
        <v>169.6</v>
      </c>
      <c r="I4257">
        <v>2883.2</v>
      </c>
      <c r="O4257">
        <v>7.6779999999999999</v>
      </c>
      <c r="P4257">
        <v>0.33500000000000002</v>
      </c>
      <c r="Q4257">
        <v>45831.4</v>
      </c>
      <c r="R4257" t="s">
        <v>34</v>
      </c>
      <c r="S4257" t="s">
        <v>38</v>
      </c>
      <c r="T4257" t="s">
        <v>28</v>
      </c>
      <c r="Y4257" t="s">
        <v>30</v>
      </c>
    </row>
    <row r="4258" spans="1:25" x14ac:dyDescent="0.45">
      <c r="A4258" t="s">
        <v>335</v>
      </c>
      <c r="B4258" t="s">
        <v>386</v>
      </c>
      <c r="C4258">
        <v>2499</v>
      </c>
      <c r="D4258" t="s">
        <v>351</v>
      </c>
      <c r="E4258" t="s">
        <v>305</v>
      </c>
      <c r="F4258">
        <v>2017</v>
      </c>
      <c r="G4258">
        <v>80</v>
      </c>
      <c r="H4258">
        <v>62.2</v>
      </c>
      <c r="I4258">
        <v>1057.4000000000001</v>
      </c>
      <c r="O4258">
        <v>2.762</v>
      </c>
      <c r="P4258">
        <v>0.33500000000000002</v>
      </c>
      <c r="Q4258">
        <v>16495.400000000001</v>
      </c>
      <c r="R4258" t="s">
        <v>34</v>
      </c>
      <c r="S4258" t="s">
        <v>38</v>
      </c>
      <c r="T4258" t="s">
        <v>28</v>
      </c>
      <c r="Y4258" t="s">
        <v>30</v>
      </c>
    </row>
    <row r="4259" spans="1:25" x14ac:dyDescent="0.45">
      <c r="A4259" t="s">
        <v>335</v>
      </c>
      <c r="B4259" t="s">
        <v>386</v>
      </c>
      <c r="C4259">
        <v>2499</v>
      </c>
      <c r="D4259" t="s">
        <v>351</v>
      </c>
      <c r="E4259" t="s">
        <v>305</v>
      </c>
      <c r="F4259">
        <v>2018</v>
      </c>
      <c r="G4259">
        <v>372</v>
      </c>
      <c r="H4259">
        <v>339.1</v>
      </c>
      <c r="I4259">
        <v>5764.7</v>
      </c>
      <c r="O4259">
        <v>15.196999999999999</v>
      </c>
      <c r="P4259">
        <v>0.33510000000000001</v>
      </c>
      <c r="Q4259">
        <v>90768.7</v>
      </c>
      <c r="R4259" t="s">
        <v>34</v>
      </c>
      <c r="S4259" t="s">
        <v>38</v>
      </c>
      <c r="T4259" t="s">
        <v>28</v>
      </c>
      <c r="Y4259" t="s">
        <v>30</v>
      </c>
    </row>
    <row r="4260" spans="1:25" x14ac:dyDescent="0.45">
      <c r="A4260" t="s">
        <v>335</v>
      </c>
      <c r="B4260" t="s">
        <v>386</v>
      </c>
      <c r="C4260">
        <v>2499</v>
      </c>
      <c r="D4260" t="s">
        <v>351</v>
      </c>
      <c r="E4260" t="s">
        <v>305</v>
      </c>
      <c r="F4260">
        <v>2019</v>
      </c>
      <c r="G4260">
        <v>158</v>
      </c>
      <c r="H4260">
        <v>135</v>
      </c>
      <c r="I4260">
        <v>2295</v>
      </c>
      <c r="O4260">
        <v>6.0519999999999996</v>
      </c>
      <c r="P4260">
        <v>0.33500000000000002</v>
      </c>
      <c r="Q4260">
        <v>36138.9</v>
      </c>
      <c r="R4260" t="s">
        <v>34</v>
      </c>
      <c r="S4260" t="s">
        <v>38</v>
      </c>
      <c r="T4260" t="s">
        <v>28</v>
      </c>
      <c r="Y4260" t="s">
        <v>30</v>
      </c>
    </row>
    <row r="4261" spans="1:25" x14ac:dyDescent="0.45">
      <c r="A4261" t="s">
        <v>335</v>
      </c>
      <c r="B4261" t="s">
        <v>386</v>
      </c>
      <c r="C4261">
        <v>2499</v>
      </c>
      <c r="D4261" t="s">
        <v>351</v>
      </c>
      <c r="E4261" t="s">
        <v>305</v>
      </c>
      <c r="F4261">
        <v>2020</v>
      </c>
      <c r="G4261">
        <v>251</v>
      </c>
      <c r="H4261">
        <v>216.1</v>
      </c>
      <c r="I4261">
        <v>3673.7</v>
      </c>
      <c r="O4261">
        <v>9.548</v>
      </c>
      <c r="P4261">
        <v>0.33500000000000002</v>
      </c>
      <c r="Q4261">
        <v>57004.4</v>
      </c>
      <c r="R4261" t="s">
        <v>34</v>
      </c>
      <c r="S4261" t="s">
        <v>38</v>
      </c>
      <c r="T4261" t="s">
        <v>28</v>
      </c>
      <c r="Y4261" t="s">
        <v>30</v>
      </c>
    </row>
    <row r="4262" spans="1:25" x14ac:dyDescent="0.45">
      <c r="A4262" t="s">
        <v>335</v>
      </c>
      <c r="B4262" t="s">
        <v>386</v>
      </c>
      <c r="C4262">
        <v>2499</v>
      </c>
      <c r="D4262" t="s">
        <v>351</v>
      </c>
      <c r="E4262" t="s">
        <v>305</v>
      </c>
      <c r="F4262">
        <v>2021</v>
      </c>
      <c r="G4262">
        <v>132</v>
      </c>
      <c r="H4262">
        <v>110.7</v>
      </c>
      <c r="I4262">
        <v>1831.2</v>
      </c>
      <c r="M4262">
        <v>1807.4</v>
      </c>
      <c r="N4262">
        <v>5.91E-2</v>
      </c>
      <c r="O4262">
        <v>5.5209999999999999</v>
      </c>
      <c r="P4262">
        <v>0.35980000000000001</v>
      </c>
      <c r="Q4262">
        <v>30671.9</v>
      </c>
      <c r="R4262" t="s">
        <v>34</v>
      </c>
      <c r="S4262" t="s">
        <v>38</v>
      </c>
      <c r="T4262" t="s">
        <v>28</v>
      </c>
      <c r="Y4262" t="s">
        <v>70</v>
      </c>
    </row>
    <row r="4263" spans="1:25" x14ac:dyDescent="0.45">
      <c r="A4263" t="s">
        <v>335</v>
      </c>
      <c r="B4263" t="s">
        <v>386</v>
      </c>
      <c r="C4263">
        <v>2499</v>
      </c>
      <c r="D4263" t="s">
        <v>351</v>
      </c>
      <c r="E4263" t="s">
        <v>305</v>
      </c>
      <c r="F4263">
        <v>2022</v>
      </c>
      <c r="G4263">
        <v>216</v>
      </c>
      <c r="H4263">
        <v>184.7</v>
      </c>
      <c r="I4263">
        <v>3034.5</v>
      </c>
      <c r="M4263">
        <v>3237</v>
      </c>
      <c r="N4263">
        <v>5.8999999999999997E-2</v>
      </c>
      <c r="O4263">
        <v>9.8819999999999997</v>
      </c>
      <c r="P4263">
        <v>0.36080000000000001</v>
      </c>
      <c r="Q4263">
        <v>54843.8</v>
      </c>
      <c r="R4263" t="s">
        <v>34</v>
      </c>
      <c r="S4263" t="s">
        <v>38</v>
      </c>
      <c r="T4263" t="s">
        <v>28</v>
      </c>
      <c r="Y4263" t="s">
        <v>70</v>
      </c>
    </row>
    <row r="4264" spans="1:25" x14ac:dyDescent="0.45">
      <c r="A4264" t="s">
        <v>335</v>
      </c>
      <c r="B4264" t="s">
        <v>386</v>
      </c>
      <c r="C4264">
        <v>2499</v>
      </c>
      <c r="D4264" t="s">
        <v>351</v>
      </c>
      <c r="E4264" t="s">
        <v>305</v>
      </c>
      <c r="F4264">
        <v>2023</v>
      </c>
      <c r="G4264">
        <v>125</v>
      </c>
      <c r="H4264">
        <v>105.2</v>
      </c>
      <c r="I4264">
        <v>1744.7</v>
      </c>
      <c r="M4264">
        <v>1770.5</v>
      </c>
      <c r="N4264">
        <v>5.9200000000000003E-2</v>
      </c>
      <c r="O4264">
        <v>5.399</v>
      </c>
      <c r="P4264">
        <v>0.36120000000000002</v>
      </c>
      <c r="Q4264">
        <v>29988.799999999999</v>
      </c>
      <c r="R4264" t="s">
        <v>34</v>
      </c>
      <c r="S4264" t="s">
        <v>38</v>
      </c>
      <c r="T4264" t="s">
        <v>28</v>
      </c>
      <c r="Y4264" t="s">
        <v>70</v>
      </c>
    </row>
    <row r="4265" spans="1:25" x14ac:dyDescent="0.45">
      <c r="A4265" t="s">
        <v>335</v>
      </c>
      <c r="B4265" t="s">
        <v>386</v>
      </c>
      <c r="C4265">
        <v>2499</v>
      </c>
      <c r="D4265" t="s">
        <v>351</v>
      </c>
      <c r="E4265" t="s">
        <v>305</v>
      </c>
      <c r="F4265">
        <v>2024</v>
      </c>
      <c r="G4265">
        <v>73</v>
      </c>
      <c r="H4265">
        <v>61.3</v>
      </c>
      <c r="I4265">
        <v>1022.7</v>
      </c>
      <c r="M4265">
        <v>1012.8</v>
      </c>
      <c r="N4265">
        <v>5.9200000000000003E-2</v>
      </c>
      <c r="O4265">
        <v>3.0840000000000001</v>
      </c>
      <c r="P4265">
        <v>0.36</v>
      </c>
      <c r="Q4265">
        <v>17128.400000000001</v>
      </c>
      <c r="R4265" t="s">
        <v>34</v>
      </c>
      <c r="S4265" t="s">
        <v>38</v>
      </c>
      <c r="T4265" t="s">
        <v>28</v>
      </c>
      <c r="Y4265" t="s">
        <v>70</v>
      </c>
    </row>
    <row r="4266" spans="1:25" x14ac:dyDescent="0.45">
      <c r="A4266" t="s">
        <v>335</v>
      </c>
      <c r="B4266" t="s">
        <v>386</v>
      </c>
      <c r="C4266">
        <v>2499</v>
      </c>
      <c r="D4266" t="s">
        <v>352</v>
      </c>
      <c r="E4266" t="s">
        <v>305</v>
      </c>
      <c r="F4266">
        <v>2009</v>
      </c>
      <c r="G4266">
        <v>79</v>
      </c>
      <c r="H4266">
        <v>79</v>
      </c>
      <c r="I4266">
        <v>1343</v>
      </c>
      <c r="O4266">
        <v>3.6190000000000002</v>
      </c>
      <c r="P4266">
        <v>0.40039999999999998</v>
      </c>
      <c r="Q4266">
        <v>18146.8</v>
      </c>
      <c r="R4266" t="s">
        <v>34</v>
      </c>
      <c r="S4266" t="s">
        <v>27</v>
      </c>
      <c r="T4266" t="s">
        <v>28</v>
      </c>
      <c r="Y4266" t="s">
        <v>29</v>
      </c>
    </row>
    <row r="4267" spans="1:25" x14ac:dyDescent="0.45">
      <c r="A4267" t="s">
        <v>335</v>
      </c>
      <c r="B4267" t="s">
        <v>386</v>
      </c>
      <c r="C4267">
        <v>2499</v>
      </c>
      <c r="D4267" t="s">
        <v>352</v>
      </c>
      <c r="E4267" t="s">
        <v>305</v>
      </c>
      <c r="F4267">
        <v>2010</v>
      </c>
      <c r="G4267">
        <v>420</v>
      </c>
      <c r="H4267">
        <v>420</v>
      </c>
      <c r="I4267">
        <v>7140</v>
      </c>
      <c r="O4267">
        <v>20.905000000000001</v>
      </c>
      <c r="P4267">
        <v>0.38550000000000001</v>
      </c>
      <c r="Q4267">
        <v>108417.4</v>
      </c>
      <c r="R4267" t="s">
        <v>34</v>
      </c>
      <c r="S4267" t="s">
        <v>27</v>
      </c>
      <c r="T4267" t="s">
        <v>28</v>
      </c>
      <c r="Y4267" t="s">
        <v>29</v>
      </c>
    </row>
    <row r="4268" spans="1:25" x14ac:dyDescent="0.45">
      <c r="A4268" t="s">
        <v>335</v>
      </c>
      <c r="B4268" t="s">
        <v>386</v>
      </c>
      <c r="C4268">
        <v>2499</v>
      </c>
      <c r="D4268" t="s">
        <v>352</v>
      </c>
      <c r="E4268" t="s">
        <v>305</v>
      </c>
      <c r="F4268">
        <v>2011</v>
      </c>
      <c r="G4268">
        <v>288</v>
      </c>
      <c r="H4268">
        <v>288</v>
      </c>
      <c r="I4268">
        <v>4896</v>
      </c>
      <c r="O4268">
        <v>13.653</v>
      </c>
      <c r="P4268">
        <v>0.38879999999999998</v>
      </c>
      <c r="Q4268">
        <v>70272</v>
      </c>
      <c r="R4268" t="s">
        <v>34</v>
      </c>
      <c r="S4268" t="s">
        <v>27</v>
      </c>
      <c r="T4268" t="s">
        <v>28</v>
      </c>
      <c r="Y4268" t="s">
        <v>29</v>
      </c>
    </row>
    <row r="4269" spans="1:25" x14ac:dyDescent="0.45">
      <c r="A4269" t="s">
        <v>335</v>
      </c>
      <c r="B4269" t="s">
        <v>386</v>
      </c>
      <c r="C4269">
        <v>2499</v>
      </c>
      <c r="D4269" t="s">
        <v>352</v>
      </c>
      <c r="E4269" t="s">
        <v>305</v>
      </c>
      <c r="F4269">
        <v>2012</v>
      </c>
      <c r="G4269">
        <v>355</v>
      </c>
      <c r="H4269">
        <v>355</v>
      </c>
      <c r="I4269">
        <v>6035</v>
      </c>
      <c r="O4269">
        <v>19.167999999999999</v>
      </c>
      <c r="P4269">
        <v>0.44700000000000001</v>
      </c>
      <c r="Q4269">
        <v>85728</v>
      </c>
      <c r="R4269" t="s">
        <v>34</v>
      </c>
      <c r="S4269" t="s">
        <v>37</v>
      </c>
      <c r="T4269" t="s">
        <v>28</v>
      </c>
      <c r="Y4269" t="s">
        <v>29</v>
      </c>
    </row>
    <row r="4270" spans="1:25" x14ac:dyDescent="0.45">
      <c r="A4270" t="s">
        <v>335</v>
      </c>
      <c r="B4270" t="s">
        <v>386</v>
      </c>
      <c r="C4270">
        <v>2499</v>
      </c>
      <c r="D4270" t="s">
        <v>352</v>
      </c>
      <c r="E4270" t="s">
        <v>305</v>
      </c>
      <c r="F4270">
        <v>2013</v>
      </c>
      <c r="G4270">
        <v>296</v>
      </c>
      <c r="H4270">
        <v>296</v>
      </c>
      <c r="I4270">
        <v>5032</v>
      </c>
      <c r="O4270">
        <v>16.192</v>
      </c>
      <c r="P4270">
        <v>0.44700000000000001</v>
      </c>
      <c r="Q4270">
        <v>72470</v>
      </c>
      <c r="R4270" t="s">
        <v>34</v>
      </c>
      <c r="S4270" t="s">
        <v>38</v>
      </c>
      <c r="T4270" t="s">
        <v>28</v>
      </c>
      <c r="Y4270" t="s">
        <v>29</v>
      </c>
    </row>
    <row r="4271" spans="1:25" x14ac:dyDescent="0.45">
      <c r="A4271" t="s">
        <v>335</v>
      </c>
      <c r="B4271" t="s">
        <v>386</v>
      </c>
      <c r="C4271">
        <v>2499</v>
      </c>
      <c r="D4271" t="s">
        <v>352</v>
      </c>
      <c r="E4271" t="s">
        <v>305</v>
      </c>
      <c r="F4271">
        <v>2014</v>
      </c>
      <c r="G4271">
        <v>54</v>
      </c>
      <c r="H4271">
        <v>40.9</v>
      </c>
      <c r="I4271">
        <v>695.3</v>
      </c>
      <c r="O4271">
        <v>2.4089999999999998</v>
      </c>
      <c r="P4271">
        <v>0.44700000000000001</v>
      </c>
      <c r="Q4271">
        <v>10773.4</v>
      </c>
      <c r="R4271" t="s">
        <v>34</v>
      </c>
      <c r="S4271" t="s">
        <v>38</v>
      </c>
      <c r="T4271" t="s">
        <v>28</v>
      </c>
      <c r="Y4271" t="s">
        <v>29</v>
      </c>
    </row>
    <row r="4272" spans="1:25" x14ac:dyDescent="0.45">
      <c r="A4272" t="s">
        <v>335</v>
      </c>
      <c r="B4272" t="s">
        <v>386</v>
      </c>
      <c r="C4272">
        <v>2499</v>
      </c>
      <c r="D4272" t="s">
        <v>352</v>
      </c>
      <c r="E4272" t="s">
        <v>305</v>
      </c>
      <c r="F4272">
        <v>2015</v>
      </c>
      <c r="G4272">
        <v>263</v>
      </c>
      <c r="H4272">
        <v>219.9</v>
      </c>
      <c r="I4272">
        <v>3738.3</v>
      </c>
      <c r="O4272">
        <v>13.289</v>
      </c>
      <c r="P4272">
        <v>0.44979999999999998</v>
      </c>
      <c r="Q4272">
        <v>59121.7</v>
      </c>
      <c r="R4272" t="s">
        <v>34</v>
      </c>
      <c r="S4272" t="s">
        <v>38</v>
      </c>
      <c r="T4272" t="s">
        <v>28</v>
      </c>
      <c r="Y4272" t="s">
        <v>30</v>
      </c>
    </row>
    <row r="4273" spans="1:25" x14ac:dyDescent="0.45">
      <c r="A4273" t="s">
        <v>335</v>
      </c>
      <c r="B4273" t="s">
        <v>386</v>
      </c>
      <c r="C4273">
        <v>2499</v>
      </c>
      <c r="D4273" t="s">
        <v>352</v>
      </c>
      <c r="E4273" t="s">
        <v>305</v>
      </c>
      <c r="F4273">
        <v>2016</v>
      </c>
      <c r="G4273">
        <v>353</v>
      </c>
      <c r="H4273">
        <v>306.7</v>
      </c>
      <c r="I4273">
        <v>5213.8999999999996</v>
      </c>
      <c r="O4273">
        <v>13.885</v>
      </c>
      <c r="P4273">
        <v>0.33500000000000002</v>
      </c>
      <c r="Q4273">
        <v>82886</v>
      </c>
      <c r="R4273" t="s">
        <v>34</v>
      </c>
      <c r="S4273" t="s">
        <v>38</v>
      </c>
      <c r="T4273" t="s">
        <v>28</v>
      </c>
      <c r="Y4273" t="s">
        <v>30</v>
      </c>
    </row>
    <row r="4274" spans="1:25" x14ac:dyDescent="0.45">
      <c r="A4274" t="s">
        <v>335</v>
      </c>
      <c r="B4274" t="s">
        <v>386</v>
      </c>
      <c r="C4274">
        <v>2499</v>
      </c>
      <c r="D4274" t="s">
        <v>352</v>
      </c>
      <c r="E4274" t="s">
        <v>305</v>
      </c>
      <c r="F4274">
        <v>2017</v>
      </c>
      <c r="G4274">
        <v>124</v>
      </c>
      <c r="H4274">
        <v>104.7</v>
      </c>
      <c r="I4274">
        <v>1779.9</v>
      </c>
      <c r="O4274">
        <v>4.6529999999999996</v>
      </c>
      <c r="P4274">
        <v>0.33500000000000002</v>
      </c>
      <c r="Q4274">
        <v>27791.7</v>
      </c>
      <c r="R4274" t="s">
        <v>34</v>
      </c>
      <c r="S4274" t="s">
        <v>38</v>
      </c>
      <c r="T4274" t="s">
        <v>28</v>
      </c>
      <c r="Y4274" t="s">
        <v>30</v>
      </c>
    </row>
    <row r="4275" spans="1:25" x14ac:dyDescent="0.45">
      <c r="A4275" t="s">
        <v>335</v>
      </c>
      <c r="B4275" t="s">
        <v>386</v>
      </c>
      <c r="C4275">
        <v>2499</v>
      </c>
      <c r="D4275" t="s">
        <v>352</v>
      </c>
      <c r="E4275" t="s">
        <v>305</v>
      </c>
      <c r="F4275">
        <v>2018</v>
      </c>
      <c r="G4275">
        <v>311</v>
      </c>
      <c r="H4275">
        <v>282.2</v>
      </c>
      <c r="I4275">
        <v>4797.3999999999996</v>
      </c>
      <c r="O4275">
        <v>12.646000000000001</v>
      </c>
      <c r="P4275">
        <v>0.33510000000000001</v>
      </c>
      <c r="Q4275">
        <v>75531.3</v>
      </c>
      <c r="R4275" t="s">
        <v>34</v>
      </c>
      <c r="S4275" t="s">
        <v>38</v>
      </c>
      <c r="T4275" t="s">
        <v>28</v>
      </c>
      <c r="Y4275" t="s">
        <v>30</v>
      </c>
    </row>
    <row r="4276" spans="1:25" x14ac:dyDescent="0.45">
      <c r="A4276" t="s">
        <v>335</v>
      </c>
      <c r="B4276" t="s">
        <v>386</v>
      </c>
      <c r="C4276">
        <v>2499</v>
      </c>
      <c r="D4276" t="s">
        <v>352</v>
      </c>
      <c r="E4276" t="s">
        <v>305</v>
      </c>
      <c r="F4276">
        <v>2019</v>
      </c>
      <c r="G4276">
        <v>125</v>
      </c>
      <c r="H4276">
        <v>95.7</v>
      </c>
      <c r="I4276">
        <v>1626.9</v>
      </c>
      <c r="O4276">
        <v>4.2930000000000001</v>
      </c>
      <c r="P4276">
        <v>0.33510000000000001</v>
      </c>
      <c r="Q4276">
        <v>25633.7</v>
      </c>
      <c r="R4276" t="s">
        <v>34</v>
      </c>
      <c r="S4276" t="s">
        <v>38</v>
      </c>
      <c r="T4276" t="s">
        <v>28</v>
      </c>
      <c r="Y4276" t="s">
        <v>30</v>
      </c>
    </row>
    <row r="4277" spans="1:25" x14ac:dyDescent="0.45">
      <c r="A4277" t="s">
        <v>335</v>
      </c>
      <c r="B4277" t="s">
        <v>386</v>
      </c>
      <c r="C4277">
        <v>2499</v>
      </c>
      <c r="D4277" t="s">
        <v>352</v>
      </c>
      <c r="E4277" t="s">
        <v>305</v>
      </c>
      <c r="F4277">
        <v>2020</v>
      </c>
      <c r="G4277">
        <v>169</v>
      </c>
      <c r="H4277">
        <v>139.30000000000001</v>
      </c>
      <c r="I4277">
        <v>2368.1</v>
      </c>
      <c r="O4277">
        <v>6.1580000000000004</v>
      </c>
      <c r="P4277">
        <v>0.33489999999999998</v>
      </c>
      <c r="Q4277">
        <v>36763.9</v>
      </c>
      <c r="R4277" t="s">
        <v>34</v>
      </c>
      <c r="S4277" t="s">
        <v>38</v>
      </c>
      <c r="T4277" t="s">
        <v>28</v>
      </c>
      <c r="Y4277" t="s">
        <v>30</v>
      </c>
    </row>
    <row r="4278" spans="1:25" x14ac:dyDescent="0.45">
      <c r="A4278" t="s">
        <v>335</v>
      </c>
      <c r="B4278" t="s">
        <v>386</v>
      </c>
      <c r="C4278">
        <v>2499</v>
      </c>
      <c r="D4278" t="s">
        <v>352</v>
      </c>
      <c r="E4278" t="s">
        <v>305</v>
      </c>
      <c r="F4278">
        <v>2021</v>
      </c>
      <c r="G4278">
        <v>129</v>
      </c>
      <c r="H4278">
        <v>107.2</v>
      </c>
      <c r="I4278">
        <v>1570.1</v>
      </c>
      <c r="M4278">
        <v>1554.3</v>
      </c>
      <c r="N4278">
        <v>5.91E-2</v>
      </c>
      <c r="O4278">
        <v>4.7510000000000003</v>
      </c>
      <c r="P4278">
        <v>0.36</v>
      </c>
      <c r="Q4278">
        <v>26391.200000000001</v>
      </c>
      <c r="R4278" t="s">
        <v>34</v>
      </c>
      <c r="S4278" t="s">
        <v>38</v>
      </c>
      <c r="T4278" t="s">
        <v>28</v>
      </c>
      <c r="Y4278" t="s">
        <v>70</v>
      </c>
    </row>
    <row r="4279" spans="1:25" x14ac:dyDescent="0.45">
      <c r="A4279" t="s">
        <v>335</v>
      </c>
      <c r="B4279" t="s">
        <v>386</v>
      </c>
      <c r="C4279">
        <v>2499</v>
      </c>
      <c r="D4279" t="s">
        <v>352</v>
      </c>
      <c r="E4279" t="s">
        <v>305</v>
      </c>
      <c r="F4279">
        <v>2022</v>
      </c>
      <c r="G4279">
        <v>156</v>
      </c>
      <c r="H4279">
        <v>127</v>
      </c>
      <c r="I4279">
        <v>1931</v>
      </c>
      <c r="M4279">
        <v>2152.1999999999998</v>
      </c>
      <c r="N4279">
        <v>6.0100000000000001E-2</v>
      </c>
      <c r="O4279">
        <v>6.6020000000000003</v>
      </c>
      <c r="P4279">
        <v>0.36859999999999998</v>
      </c>
      <c r="Q4279">
        <v>35612.1</v>
      </c>
      <c r="R4279" t="s">
        <v>34</v>
      </c>
      <c r="S4279" t="s">
        <v>38</v>
      </c>
      <c r="T4279" t="s">
        <v>28</v>
      </c>
      <c r="Y4279" t="s">
        <v>70</v>
      </c>
    </row>
    <row r="4280" spans="1:25" x14ac:dyDescent="0.45">
      <c r="A4280" t="s">
        <v>335</v>
      </c>
      <c r="B4280" t="s">
        <v>386</v>
      </c>
      <c r="C4280">
        <v>2499</v>
      </c>
      <c r="D4280" t="s">
        <v>352</v>
      </c>
      <c r="E4280" t="s">
        <v>305</v>
      </c>
      <c r="F4280">
        <v>2023</v>
      </c>
      <c r="G4280">
        <v>80</v>
      </c>
      <c r="H4280">
        <v>67.7</v>
      </c>
      <c r="I4280">
        <v>988.7</v>
      </c>
      <c r="M4280">
        <v>1001.5</v>
      </c>
      <c r="N4280">
        <v>5.9299999999999999E-2</v>
      </c>
      <c r="O4280">
        <v>3.0539999999999998</v>
      </c>
      <c r="P4280">
        <v>0.36209999999999998</v>
      </c>
      <c r="Q4280">
        <v>16957.5</v>
      </c>
      <c r="R4280" t="s">
        <v>34</v>
      </c>
      <c r="S4280" t="s">
        <v>38</v>
      </c>
      <c r="T4280" t="s">
        <v>28</v>
      </c>
      <c r="Y4280" t="s">
        <v>70</v>
      </c>
    </row>
    <row r="4281" spans="1:25" x14ac:dyDescent="0.45">
      <c r="A4281" t="s">
        <v>335</v>
      </c>
      <c r="B4281" t="s">
        <v>386</v>
      </c>
      <c r="C4281">
        <v>2499</v>
      </c>
      <c r="D4281" t="s">
        <v>352</v>
      </c>
      <c r="E4281" t="s">
        <v>305</v>
      </c>
      <c r="F4281">
        <v>2024</v>
      </c>
      <c r="G4281">
        <v>39</v>
      </c>
      <c r="H4281">
        <v>28.2</v>
      </c>
      <c r="I4281">
        <v>436.2</v>
      </c>
      <c r="M4281">
        <v>428.9</v>
      </c>
      <c r="N4281">
        <v>5.9200000000000003E-2</v>
      </c>
      <c r="O4281">
        <v>1.3089999999999999</v>
      </c>
      <c r="P4281">
        <v>0.3599</v>
      </c>
      <c r="Q4281">
        <v>7267.7</v>
      </c>
      <c r="R4281" t="s">
        <v>34</v>
      </c>
      <c r="S4281" t="s">
        <v>38</v>
      </c>
      <c r="T4281" t="s">
        <v>28</v>
      </c>
      <c r="Y4281" t="s">
        <v>70</v>
      </c>
    </row>
    <row r="4282" spans="1:25" x14ac:dyDescent="0.45">
      <c r="A4282" t="s">
        <v>335</v>
      </c>
      <c r="B4282" t="s">
        <v>386</v>
      </c>
      <c r="C4282">
        <v>2499</v>
      </c>
      <c r="D4282" t="s">
        <v>353</v>
      </c>
      <c r="E4282" t="s">
        <v>305</v>
      </c>
      <c r="F4282">
        <v>2009</v>
      </c>
      <c r="G4282">
        <v>207</v>
      </c>
      <c r="H4282">
        <v>207</v>
      </c>
      <c r="I4282">
        <v>3519</v>
      </c>
      <c r="O4282">
        <v>9.7769999999999992</v>
      </c>
      <c r="P4282">
        <v>0.4118</v>
      </c>
      <c r="Q4282">
        <v>47610.9</v>
      </c>
      <c r="R4282" t="s">
        <v>34</v>
      </c>
      <c r="S4282" t="s">
        <v>27</v>
      </c>
      <c r="T4282" t="s">
        <v>28</v>
      </c>
      <c r="Y4282" t="s">
        <v>29</v>
      </c>
    </row>
    <row r="4283" spans="1:25" x14ac:dyDescent="0.45">
      <c r="A4283" t="s">
        <v>335</v>
      </c>
      <c r="B4283" t="s">
        <v>386</v>
      </c>
      <c r="C4283">
        <v>2499</v>
      </c>
      <c r="D4283" t="s">
        <v>353</v>
      </c>
      <c r="E4283" t="s">
        <v>305</v>
      </c>
      <c r="F4283">
        <v>2010</v>
      </c>
      <c r="G4283">
        <v>533</v>
      </c>
      <c r="H4283">
        <v>533</v>
      </c>
      <c r="I4283">
        <v>9061</v>
      </c>
      <c r="O4283">
        <v>26.896999999999998</v>
      </c>
      <c r="P4283">
        <v>0.3901</v>
      </c>
      <c r="Q4283">
        <v>137784.4</v>
      </c>
      <c r="R4283" t="s">
        <v>34</v>
      </c>
      <c r="S4283" t="s">
        <v>27</v>
      </c>
      <c r="T4283" t="s">
        <v>28</v>
      </c>
      <c r="Y4283" t="s">
        <v>29</v>
      </c>
    </row>
    <row r="4284" spans="1:25" x14ac:dyDescent="0.45">
      <c r="A4284" t="s">
        <v>335</v>
      </c>
      <c r="B4284" t="s">
        <v>386</v>
      </c>
      <c r="C4284">
        <v>2499</v>
      </c>
      <c r="D4284" t="s">
        <v>353</v>
      </c>
      <c r="E4284" t="s">
        <v>305</v>
      </c>
      <c r="F4284">
        <v>2011</v>
      </c>
      <c r="G4284">
        <v>350</v>
      </c>
      <c r="H4284">
        <v>350</v>
      </c>
      <c r="I4284">
        <v>5950</v>
      </c>
      <c r="O4284">
        <v>16.28</v>
      </c>
      <c r="P4284">
        <v>0.3831</v>
      </c>
      <c r="Q4284">
        <v>84996.800000000003</v>
      </c>
      <c r="R4284" t="s">
        <v>34</v>
      </c>
      <c r="S4284" t="s">
        <v>27</v>
      </c>
      <c r="T4284" t="s">
        <v>28</v>
      </c>
      <c r="Y4284" t="s">
        <v>29</v>
      </c>
    </row>
    <row r="4285" spans="1:25" x14ac:dyDescent="0.45">
      <c r="A4285" t="s">
        <v>335</v>
      </c>
      <c r="B4285" t="s">
        <v>386</v>
      </c>
      <c r="C4285">
        <v>2499</v>
      </c>
      <c r="D4285" t="s">
        <v>353</v>
      </c>
      <c r="E4285" t="s">
        <v>305</v>
      </c>
      <c r="F4285">
        <v>2012</v>
      </c>
      <c r="G4285">
        <v>362</v>
      </c>
      <c r="H4285">
        <v>362</v>
      </c>
      <c r="I4285">
        <v>6154</v>
      </c>
      <c r="O4285">
        <v>19.555</v>
      </c>
      <c r="P4285">
        <v>0.44700000000000001</v>
      </c>
      <c r="Q4285">
        <v>87462.6</v>
      </c>
      <c r="R4285" t="s">
        <v>34</v>
      </c>
      <c r="S4285" t="s">
        <v>37</v>
      </c>
      <c r="T4285" t="s">
        <v>28</v>
      </c>
      <c r="Y4285" t="s">
        <v>29</v>
      </c>
    </row>
    <row r="4286" spans="1:25" x14ac:dyDescent="0.45">
      <c r="A4286" t="s">
        <v>335</v>
      </c>
      <c r="B4286" t="s">
        <v>386</v>
      </c>
      <c r="C4286">
        <v>2499</v>
      </c>
      <c r="D4286" t="s">
        <v>353</v>
      </c>
      <c r="E4286" t="s">
        <v>305</v>
      </c>
      <c r="F4286">
        <v>2013</v>
      </c>
      <c r="G4286">
        <v>438</v>
      </c>
      <c r="H4286">
        <v>438</v>
      </c>
      <c r="I4286">
        <v>7446</v>
      </c>
      <c r="O4286">
        <v>23.992000000000001</v>
      </c>
      <c r="P4286">
        <v>0.44700000000000001</v>
      </c>
      <c r="Q4286">
        <v>107382</v>
      </c>
      <c r="R4286" t="s">
        <v>34</v>
      </c>
      <c r="S4286" t="s">
        <v>38</v>
      </c>
      <c r="T4286" t="s">
        <v>28</v>
      </c>
      <c r="Y4286" t="s">
        <v>29</v>
      </c>
    </row>
    <row r="4287" spans="1:25" x14ac:dyDescent="0.45">
      <c r="A4287" t="s">
        <v>335</v>
      </c>
      <c r="B4287" t="s">
        <v>386</v>
      </c>
      <c r="C4287">
        <v>2499</v>
      </c>
      <c r="D4287" t="s">
        <v>353</v>
      </c>
      <c r="E4287" t="s">
        <v>305</v>
      </c>
      <c r="F4287">
        <v>2014</v>
      </c>
      <c r="G4287">
        <v>65</v>
      </c>
      <c r="H4287">
        <v>49.5</v>
      </c>
      <c r="I4287">
        <v>841.5</v>
      </c>
      <c r="O4287">
        <v>2.871</v>
      </c>
      <c r="P4287">
        <v>0.4471</v>
      </c>
      <c r="Q4287">
        <v>12842.6</v>
      </c>
      <c r="R4287" t="s">
        <v>34</v>
      </c>
      <c r="S4287" t="s">
        <v>38</v>
      </c>
      <c r="T4287" t="s">
        <v>28</v>
      </c>
      <c r="Y4287" t="s">
        <v>29</v>
      </c>
    </row>
    <row r="4288" spans="1:25" x14ac:dyDescent="0.45">
      <c r="A4288" t="s">
        <v>335</v>
      </c>
      <c r="B4288" t="s">
        <v>386</v>
      </c>
      <c r="C4288">
        <v>2499</v>
      </c>
      <c r="D4288" t="s">
        <v>353</v>
      </c>
      <c r="E4288" t="s">
        <v>305</v>
      </c>
      <c r="F4288">
        <v>2015</v>
      </c>
      <c r="G4288">
        <v>344</v>
      </c>
      <c r="H4288">
        <v>287.89999999999998</v>
      </c>
      <c r="I4288">
        <v>4894.3</v>
      </c>
      <c r="O4288">
        <v>17.317</v>
      </c>
      <c r="P4288">
        <v>0.44700000000000001</v>
      </c>
      <c r="Q4288">
        <v>77491.7</v>
      </c>
      <c r="R4288" t="s">
        <v>34</v>
      </c>
      <c r="S4288" t="s">
        <v>38</v>
      </c>
      <c r="T4288" t="s">
        <v>28</v>
      </c>
      <c r="Y4288" t="s">
        <v>30</v>
      </c>
    </row>
    <row r="4289" spans="1:25" x14ac:dyDescent="0.45">
      <c r="A4289" t="s">
        <v>335</v>
      </c>
      <c r="B4289" t="s">
        <v>386</v>
      </c>
      <c r="C4289">
        <v>2499</v>
      </c>
      <c r="D4289" t="s">
        <v>353</v>
      </c>
      <c r="E4289" t="s">
        <v>305</v>
      </c>
      <c r="F4289">
        <v>2016</v>
      </c>
      <c r="G4289">
        <v>252</v>
      </c>
      <c r="H4289">
        <v>212.9</v>
      </c>
      <c r="I4289">
        <v>3619.3</v>
      </c>
      <c r="O4289">
        <v>9.6389999999999993</v>
      </c>
      <c r="P4289">
        <v>0.33500000000000002</v>
      </c>
      <c r="Q4289">
        <v>57538.1</v>
      </c>
      <c r="R4289" t="s">
        <v>34</v>
      </c>
      <c r="S4289" t="s">
        <v>38</v>
      </c>
      <c r="T4289" t="s">
        <v>28</v>
      </c>
      <c r="Y4289" t="s">
        <v>30</v>
      </c>
    </row>
    <row r="4290" spans="1:25" x14ac:dyDescent="0.45">
      <c r="A4290" t="s">
        <v>335</v>
      </c>
      <c r="B4290" t="s">
        <v>386</v>
      </c>
      <c r="C4290">
        <v>2499</v>
      </c>
      <c r="D4290" t="s">
        <v>353</v>
      </c>
      <c r="E4290" t="s">
        <v>305</v>
      </c>
      <c r="F4290">
        <v>2017</v>
      </c>
      <c r="G4290">
        <v>117</v>
      </c>
      <c r="H4290">
        <v>97.5</v>
      </c>
      <c r="I4290">
        <v>1657.5</v>
      </c>
      <c r="O4290">
        <v>4.3369999999999997</v>
      </c>
      <c r="P4290">
        <v>0.33500000000000002</v>
      </c>
      <c r="Q4290">
        <v>25905.4</v>
      </c>
      <c r="R4290" t="s">
        <v>34</v>
      </c>
      <c r="S4290" t="s">
        <v>38</v>
      </c>
      <c r="T4290" t="s">
        <v>28</v>
      </c>
      <c r="Y4290" t="s">
        <v>30</v>
      </c>
    </row>
    <row r="4291" spans="1:25" x14ac:dyDescent="0.45">
      <c r="A4291" t="s">
        <v>335</v>
      </c>
      <c r="B4291" t="s">
        <v>386</v>
      </c>
      <c r="C4291">
        <v>2499</v>
      </c>
      <c r="D4291" t="s">
        <v>353</v>
      </c>
      <c r="E4291" t="s">
        <v>305</v>
      </c>
      <c r="F4291">
        <v>2018</v>
      </c>
      <c r="G4291">
        <v>185</v>
      </c>
      <c r="H4291">
        <v>161.4</v>
      </c>
      <c r="I4291">
        <v>2743.8</v>
      </c>
      <c r="O4291">
        <v>7.2320000000000002</v>
      </c>
      <c r="P4291">
        <v>0.33510000000000001</v>
      </c>
      <c r="Q4291">
        <v>43190.8</v>
      </c>
      <c r="R4291" t="s">
        <v>34</v>
      </c>
      <c r="S4291" t="s">
        <v>38</v>
      </c>
      <c r="T4291" t="s">
        <v>28</v>
      </c>
      <c r="Y4291" t="s">
        <v>30</v>
      </c>
    </row>
    <row r="4292" spans="1:25" x14ac:dyDescent="0.45">
      <c r="A4292" t="s">
        <v>335</v>
      </c>
      <c r="B4292" t="s">
        <v>386</v>
      </c>
      <c r="C4292">
        <v>2499</v>
      </c>
      <c r="D4292" t="s">
        <v>353</v>
      </c>
      <c r="E4292" t="s">
        <v>305</v>
      </c>
      <c r="F4292">
        <v>2019</v>
      </c>
      <c r="G4292">
        <v>169</v>
      </c>
      <c r="H4292">
        <v>147.9</v>
      </c>
      <c r="I4292">
        <v>2514.3000000000002</v>
      </c>
      <c r="O4292">
        <v>6.63</v>
      </c>
      <c r="P4292">
        <v>0.33500000000000002</v>
      </c>
      <c r="Q4292">
        <v>39587.199999999997</v>
      </c>
      <c r="R4292" t="s">
        <v>34</v>
      </c>
      <c r="S4292" t="s">
        <v>38</v>
      </c>
      <c r="T4292" t="s">
        <v>28</v>
      </c>
      <c r="Y4292" t="s">
        <v>30</v>
      </c>
    </row>
    <row r="4293" spans="1:25" x14ac:dyDescent="0.45">
      <c r="A4293" t="s">
        <v>335</v>
      </c>
      <c r="B4293" t="s">
        <v>386</v>
      </c>
      <c r="C4293">
        <v>2499</v>
      </c>
      <c r="D4293" t="s">
        <v>353</v>
      </c>
      <c r="E4293" t="s">
        <v>305</v>
      </c>
      <c r="F4293">
        <v>2020</v>
      </c>
      <c r="G4293">
        <v>280</v>
      </c>
      <c r="H4293">
        <v>244.1</v>
      </c>
      <c r="I4293">
        <v>4149.7</v>
      </c>
      <c r="O4293">
        <v>10.786</v>
      </c>
      <c r="P4293">
        <v>0.33500000000000002</v>
      </c>
      <c r="Q4293">
        <v>64393.3</v>
      </c>
      <c r="R4293" t="s">
        <v>34</v>
      </c>
      <c r="S4293" t="s">
        <v>38</v>
      </c>
      <c r="T4293" t="s">
        <v>28</v>
      </c>
      <c r="Y4293" t="s">
        <v>30</v>
      </c>
    </row>
    <row r="4294" spans="1:25" x14ac:dyDescent="0.45">
      <c r="A4294" t="s">
        <v>335</v>
      </c>
      <c r="B4294" t="s">
        <v>386</v>
      </c>
      <c r="C4294">
        <v>2499</v>
      </c>
      <c r="D4294" t="s">
        <v>353</v>
      </c>
      <c r="E4294" t="s">
        <v>305</v>
      </c>
      <c r="F4294">
        <v>2021</v>
      </c>
      <c r="G4294">
        <v>261</v>
      </c>
      <c r="H4294">
        <v>225.6</v>
      </c>
      <c r="I4294">
        <v>3874.7</v>
      </c>
      <c r="M4294">
        <v>3773.9</v>
      </c>
      <c r="N4294">
        <v>5.91E-2</v>
      </c>
      <c r="O4294">
        <v>11.521000000000001</v>
      </c>
      <c r="P4294">
        <v>0.3599</v>
      </c>
      <c r="Q4294">
        <v>64013.7</v>
      </c>
      <c r="R4294" t="s">
        <v>34</v>
      </c>
      <c r="S4294" t="s">
        <v>38</v>
      </c>
      <c r="T4294" t="s">
        <v>28</v>
      </c>
      <c r="Y4294" t="s">
        <v>70</v>
      </c>
    </row>
    <row r="4295" spans="1:25" x14ac:dyDescent="0.45">
      <c r="A4295" t="s">
        <v>335</v>
      </c>
      <c r="B4295" t="s">
        <v>386</v>
      </c>
      <c r="C4295">
        <v>2499</v>
      </c>
      <c r="D4295" t="s">
        <v>353</v>
      </c>
      <c r="E4295" t="s">
        <v>305</v>
      </c>
      <c r="F4295">
        <v>2022</v>
      </c>
      <c r="G4295">
        <v>242</v>
      </c>
      <c r="H4295">
        <v>203</v>
      </c>
      <c r="I4295">
        <v>3446</v>
      </c>
      <c r="M4295">
        <v>4209.3999999999996</v>
      </c>
      <c r="N4295">
        <v>6.08E-2</v>
      </c>
      <c r="O4295">
        <v>13.004</v>
      </c>
      <c r="P4295">
        <v>0.37459999999999999</v>
      </c>
      <c r="Q4295">
        <v>67819.899999999994</v>
      </c>
      <c r="R4295" t="s">
        <v>34</v>
      </c>
      <c r="S4295" t="s">
        <v>38</v>
      </c>
      <c r="T4295" t="s">
        <v>28</v>
      </c>
      <c r="Y4295" t="s">
        <v>70</v>
      </c>
    </row>
    <row r="4296" spans="1:25" x14ac:dyDescent="0.45">
      <c r="A4296" t="s">
        <v>335</v>
      </c>
      <c r="B4296" t="s">
        <v>386</v>
      </c>
      <c r="C4296">
        <v>2499</v>
      </c>
      <c r="D4296" t="s">
        <v>353</v>
      </c>
      <c r="E4296" t="s">
        <v>305</v>
      </c>
      <c r="F4296">
        <v>2023</v>
      </c>
      <c r="G4296">
        <v>182</v>
      </c>
      <c r="H4296">
        <v>149</v>
      </c>
      <c r="I4296">
        <v>2444.6999999999998</v>
      </c>
      <c r="M4296">
        <v>2496.9</v>
      </c>
      <c r="N4296">
        <v>5.8999999999999997E-2</v>
      </c>
      <c r="O4296">
        <v>7.6139999999999999</v>
      </c>
      <c r="P4296">
        <v>0.3599</v>
      </c>
      <c r="Q4296">
        <v>42296.6</v>
      </c>
      <c r="R4296" t="s">
        <v>34</v>
      </c>
      <c r="S4296" t="s">
        <v>38</v>
      </c>
      <c r="T4296" t="s">
        <v>28</v>
      </c>
      <c r="Y4296" t="s">
        <v>70</v>
      </c>
    </row>
    <row r="4297" spans="1:25" x14ac:dyDescent="0.45">
      <c r="A4297" t="s">
        <v>335</v>
      </c>
      <c r="B4297" t="s">
        <v>386</v>
      </c>
      <c r="C4297">
        <v>2499</v>
      </c>
      <c r="D4297" t="s">
        <v>353</v>
      </c>
      <c r="E4297" t="s">
        <v>305</v>
      </c>
      <c r="F4297">
        <v>2024</v>
      </c>
      <c r="G4297">
        <v>64</v>
      </c>
      <c r="H4297">
        <v>54.3</v>
      </c>
      <c r="I4297">
        <v>912.4</v>
      </c>
      <c r="M4297">
        <v>903.4</v>
      </c>
      <c r="N4297">
        <v>5.91E-2</v>
      </c>
      <c r="O4297">
        <v>2.7509999999999999</v>
      </c>
      <c r="P4297">
        <v>0.36009999999999998</v>
      </c>
      <c r="Q4297">
        <v>15278.1</v>
      </c>
      <c r="R4297" t="s">
        <v>34</v>
      </c>
      <c r="S4297" t="s">
        <v>38</v>
      </c>
      <c r="T4297" t="s">
        <v>28</v>
      </c>
      <c r="Y4297" t="s">
        <v>70</v>
      </c>
    </row>
    <row r="4298" spans="1:25" x14ac:dyDescent="0.45">
      <c r="A4298" t="s">
        <v>335</v>
      </c>
      <c r="B4298" t="s">
        <v>386</v>
      </c>
      <c r="C4298">
        <v>2499</v>
      </c>
      <c r="D4298" t="s">
        <v>354</v>
      </c>
      <c r="E4298" t="s">
        <v>305</v>
      </c>
      <c r="F4298">
        <v>2009</v>
      </c>
      <c r="G4298">
        <v>244</v>
      </c>
      <c r="H4298">
        <v>244</v>
      </c>
      <c r="I4298">
        <v>4148</v>
      </c>
      <c r="O4298">
        <v>11.01</v>
      </c>
      <c r="P4298">
        <v>0.39140000000000003</v>
      </c>
      <c r="Q4298">
        <v>56401.599999999999</v>
      </c>
      <c r="R4298" t="s">
        <v>34</v>
      </c>
      <c r="S4298" t="s">
        <v>27</v>
      </c>
      <c r="T4298" t="s">
        <v>28</v>
      </c>
      <c r="Y4298" t="s">
        <v>29</v>
      </c>
    </row>
    <row r="4299" spans="1:25" x14ac:dyDescent="0.45">
      <c r="A4299" t="s">
        <v>335</v>
      </c>
      <c r="B4299" t="s">
        <v>386</v>
      </c>
      <c r="C4299">
        <v>2499</v>
      </c>
      <c r="D4299" t="s">
        <v>354</v>
      </c>
      <c r="E4299" t="s">
        <v>305</v>
      </c>
      <c r="F4299">
        <v>2010</v>
      </c>
      <c r="G4299">
        <v>490</v>
      </c>
      <c r="H4299">
        <v>490</v>
      </c>
      <c r="I4299">
        <v>8330</v>
      </c>
      <c r="O4299">
        <v>24.585999999999999</v>
      </c>
      <c r="P4299">
        <v>0.38790000000000002</v>
      </c>
      <c r="Q4299">
        <v>126699.3</v>
      </c>
      <c r="R4299" t="s">
        <v>34</v>
      </c>
      <c r="S4299" t="s">
        <v>27</v>
      </c>
      <c r="T4299" t="s">
        <v>28</v>
      </c>
      <c r="Y4299" t="s">
        <v>29</v>
      </c>
    </row>
    <row r="4300" spans="1:25" x14ac:dyDescent="0.45">
      <c r="A4300" t="s">
        <v>335</v>
      </c>
      <c r="B4300" t="s">
        <v>386</v>
      </c>
      <c r="C4300">
        <v>2499</v>
      </c>
      <c r="D4300" t="s">
        <v>354</v>
      </c>
      <c r="E4300" t="s">
        <v>305</v>
      </c>
      <c r="F4300">
        <v>2011</v>
      </c>
      <c r="G4300">
        <v>453</v>
      </c>
      <c r="H4300">
        <v>453</v>
      </c>
      <c r="I4300">
        <v>7701</v>
      </c>
      <c r="O4300">
        <v>21.556000000000001</v>
      </c>
      <c r="P4300">
        <v>0.39090000000000003</v>
      </c>
      <c r="Q4300">
        <v>110326.8</v>
      </c>
      <c r="R4300" t="s">
        <v>34</v>
      </c>
      <c r="S4300" t="s">
        <v>27</v>
      </c>
      <c r="T4300" t="s">
        <v>28</v>
      </c>
      <c r="Y4300" t="s">
        <v>29</v>
      </c>
    </row>
    <row r="4301" spans="1:25" x14ac:dyDescent="0.45">
      <c r="A4301" t="s">
        <v>335</v>
      </c>
      <c r="B4301" t="s">
        <v>386</v>
      </c>
      <c r="C4301">
        <v>2499</v>
      </c>
      <c r="D4301" t="s">
        <v>354</v>
      </c>
      <c r="E4301" t="s">
        <v>305</v>
      </c>
      <c r="F4301">
        <v>2012</v>
      </c>
      <c r="G4301">
        <v>355</v>
      </c>
      <c r="H4301">
        <v>355</v>
      </c>
      <c r="I4301">
        <v>6035</v>
      </c>
      <c r="O4301">
        <v>19.172999999999998</v>
      </c>
      <c r="P4301">
        <v>0.44700000000000001</v>
      </c>
      <c r="Q4301">
        <v>85752.9</v>
      </c>
      <c r="R4301" t="s">
        <v>34</v>
      </c>
      <c r="S4301" t="s">
        <v>37</v>
      </c>
      <c r="T4301" t="s">
        <v>28</v>
      </c>
      <c r="Y4301" t="s">
        <v>29</v>
      </c>
    </row>
    <row r="4302" spans="1:25" x14ac:dyDescent="0.45">
      <c r="A4302" t="s">
        <v>335</v>
      </c>
      <c r="B4302" t="s">
        <v>386</v>
      </c>
      <c r="C4302">
        <v>2499</v>
      </c>
      <c r="D4302" t="s">
        <v>354</v>
      </c>
      <c r="E4302" t="s">
        <v>305</v>
      </c>
      <c r="F4302">
        <v>2013</v>
      </c>
      <c r="G4302">
        <v>459</v>
      </c>
      <c r="H4302">
        <v>459</v>
      </c>
      <c r="I4302">
        <v>7803</v>
      </c>
      <c r="O4302">
        <v>25.23</v>
      </c>
      <c r="P4302">
        <v>0.44700000000000001</v>
      </c>
      <c r="Q4302">
        <v>112926.6</v>
      </c>
      <c r="R4302" t="s">
        <v>34</v>
      </c>
      <c r="S4302" t="s">
        <v>38</v>
      </c>
      <c r="T4302" t="s">
        <v>28</v>
      </c>
      <c r="Y4302" t="s">
        <v>29</v>
      </c>
    </row>
    <row r="4303" spans="1:25" x14ac:dyDescent="0.45">
      <c r="A4303" t="s">
        <v>335</v>
      </c>
      <c r="B4303" t="s">
        <v>386</v>
      </c>
      <c r="C4303">
        <v>2499</v>
      </c>
      <c r="D4303" t="s">
        <v>354</v>
      </c>
      <c r="E4303" t="s">
        <v>305</v>
      </c>
      <c r="F4303">
        <v>2014</v>
      </c>
      <c r="G4303">
        <v>56</v>
      </c>
      <c r="H4303">
        <v>41.5</v>
      </c>
      <c r="I4303">
        <v>705.5</v>
      </c>
      <c r="O4303">
        <v>2.3660000000000001</v>
      </c>
      <c r="P4303">
        <v>0.44700000000000001</v>
      </c>
      <c r="Q4303">
        <v>10580.9</v>
      </c>
      <c r="R4303" t="s">
        <v>34</v>
      </c>
      <c r="S4303" t="s">
        <v>38</v>
      </c>
      <c r="T4303" t="s">
        <v>28</v>
      </c>
      <c r="Y4303" t="s">
        <v>29</v>
      </c>
    </row>
    <row r="4304" spans="1:25" x14ac:dyDescent="0.45">
      <c r="A4304" t="s">
        <v>335</v>
      </c>
      <c r="B4304" t="s">
        <v>386</v>
      </c>
      <c r="C4304">
        <v>2499</v>
      </c>
      <c r="D4304" t="s">
        <v>354</v>
      </c>
      <c r="E4304" t="s">
        <v>305</v>
      </c>
      <c r="F4304">
        <v>2015</v>
      </c>
      <c r="G4304">
        <v>297</v>
      </c>
      <c r="H4304">
        <v>250.8</v>
      </c>
      <c r="I4304">
        <v>4263.6000000000004</v>
      </c>
      <c r="O4304">
        <v>15.087</v>
      </c>
      <c r="P4304">
        <v>0.44700000000000001</v>
      </c>
      <c r="Q4304">
        <v>67514.600000000006</v>
      </c>
      <c r="R4304" t="s">
        <v>34</v>
      </c>
      <c r="S4304" t="s">
        <v>38</v>
      </c>
      <c r="T4304" t="s">
        <v>28</v>
      </c>
      <c r="Y4304" t="s">
        <v>30</v>
      </c>
    </row>
    <row r="4305" spans="1:25" x14ac:dyDescent="0.45">
      <c r="A4305" t="s">
        <v>335</v>
      </c>
      <c r="B4305" t="s">
        <v>386</v>
      </c>
      <c r="C4305">
        <v>2499</v>
      </c>
      <c r="D4305" t="s">
        <v>354</v>
      </c>
      <c r="E4305" t="s">
        <v>305</v>
      </c>
      <c r="F4305">
        <v>2016</v>
      </c>
      <c r="G4305">
        <v>381</v>
      </c>
      <c r="H4305">
        <v>326.7</v>
      </c>
      <c r="I4305">
        <v>5553.9</v>
      </c>
      <c r="O4305">
        <v>14.795999999999999</v>
      </c>
      <c r="P4305">
        <v>0.33500000000000002</v>
      </c>
      <c r="Q4305">
        <v>88321.3</v>
      </c>
      <c r="R4305" t="s">
        <v>34</v>
      </c>
      <c r="S4305" t="s">
        <v>38</v>
      </c>
      <c r="T4305" t="s">
        <v>28</v>
      </c>
      <c r="Y4305" t="s">
        <v>30</v>
      </c>
    </row>
    <row r="4306" spans="1:25" x14ac:dyDescent="0.45">
      <c r="A4306" t="s">
        <v>335</v>
      </c>
      <c r="B4306" t="s">
        <v>386</v>
      </c>
      <c r="C4306">
        <v>2499</v>
      </c>
      <c r="D4306" t="s">
        <v>354</v>
      </c>
      <c r="E4306" t="s">
        <v>305</v>
      </c>
      <c r="F4306">
        <v>2017</v>
      </c>
      <c r="G4306">
        <v>104</v>
      </c>
      <c r="H4306">
        <v>82.9</v>
      </c>
      <c r="I4306">
        <v>1409.3</v>
      </c>
      <c r="O4306">
        <v>3.6850000000000001</v>
      </c>
      <c r="P4306">
        <v>0.33500000000000002</v>
      </c>
      <c r="Q4306">
        <v>22009.4</v>
      </c>
      <c r="R4306" t="s">
        <v>34</v>
      </c>
      <c r="S4306" t="s">
        <v>38</v>
      </c>
      <c r="T4306" t="s">
        <v>28</v>
      </c>
      <c r="Y4306" t="s">
        <v>30</v>
      </c>
    </row>
    <row r="4307" spans="1:25" x14ac:dyDescent="0.45">
      <c r="A4307" t="s">
        <v>335</v>
      </c>
      <c r="B4307" t="s">
        <v>386</v>
      </c>
      <c r="C4307">
        <v>2499</v>
      </c>
      <c r="D4307" t="s">
        <v>354</v>
      </c>
      <c r="E4307" t="s">
        <v>305</v>
      </c>
      <c r="F4307">
        <v>2018</v>
      </c>
      <c r="G4307">
        <v>230</v>
      </c>
      <c r="H4307">
        <v>197.6</v>
      </c>
      <c r="I4307">
        <v>3359.2</v>
      </c>
      <c r="O4307">
        <v>8.8559999999999999</v>
      </c>
      <c r="P4307">
        <v>0.33510000000000001</v>
      </c>
      <c r="Q4307">
        <v>52891.4</v>
      </c>
      <c r="R4307" t="s">
        <v>34</v>
      </c>
      <c r="S4307" t="s">
        <v>38</v>
      </c>
      <c r="T4307" t="s">
        <v>28</v>
      </c>
      <c r="Y4307" t="s">
        <v>30</v>
      </c>
    </row>
    <row r="4308" spans="1:25" x14ac:dyDescent="0.45">
      <c r="A4308" t="s">
        <v>335</v>
      </c>
      <c r="B4308" t="s">
        <v>386</v>
      </c>
      <c r="C4308">
        <v>2499</v>
      </c>
      <c r="D4308" t="s">
        <v>354</v>
      </c>
      <c r="E4308" t="s">
        <v>305</v>
      </c>
      <c r="F4308">
        <v>2019</v>
      </c>
      <c r="G4308">
        <v>121</v>
      </c>
      <c r="H4308">
        <v>103.3</v>
      </c>
      <c r="I4308">
        <v>1756.1</v>
      </c>
      <c r="O4308">
        <v>4.6310000000000002</v>
      </c>
      <c r="P4308">
        <v>0.33500000000000002</v>
      </c>
      <c r="Q4308">
        <v>27652.7</v>
      </c>
      <c r="R4308" t="s">
        <v>34</v>
      </c>
      <c r="S4308" t="s">
        <v>38</v>
      </c>
      <c r="T4308" t="s">
        <v>28</v>
      </c>
      <c r="Y4308" t="s">
        <v>30</v>
      </c>
    </row>
    <row r="4309" spans="1:25" x14ac:dyDescent="0.45">
      <c r="A4309" t="s">
        <v>335</v>
      </c>
      <c r="B4309" t="s">
        <v>386</v>
      </c>
      <c r="C4309">
        <v>2499</v>
      </c>
      <c r="D4309" t="s">
        <v>354</v>
      </c>
      <c r="E4309" t="s">
        <v>305</v>
      </c>
      <c r="F4309">
        <v>2020</v>
      </c>
      <c r="G4309">
        <v>231</v>
      </c>
      <c r="H4309">
        <v>196.7</v>
      </c>
      <c r="I4309">
        <v>3343.9</v>
      </c>
      <c r="O4309">
        <v>8.8249999999999993</v>
      </c>
      <c r="P4309">
        <v>0.33939999999999998</v>
      </c>
      <c r="Q4309">
        <v>51888.800000000003</v>
      </c>
      <c r="R4309" t="s">
        <v>34</v>
      </c>
      <c r="S4309" t="s">
        <v>38</v>
      </c>
      <c r="T4309" t="s">
        <v>28</v>
      </c>
      <c r="Y4309" t="s">
        <v>30</v>
      </c>
    </row>
    <row r="4310" spans="1:25" x14ac:dyDescent="0.45">
      <c r="A4310" t="s">
        <v>335</v>
      </c>
      <c r="B4310" t="s">
        <v>386</v>
      </c>
      <c r="C4310">
        <v>2499</v>
      </c>
      <c r="D4310" t="s">
        <v>354</v>
      </c>
      <c r="E4310" t="s">
        <v>305</v>
      </c>
      <c r="F4310">
        <v>2021</v>
      </c>
      <c r="G4310">
        <v>146</v>
      </c>
      <c r="H4310">
        <v>121.9</v>
      </c>
      <c r="I4310">
        <v>1757.8</v>
      </c>
      <c r="M4310">
        <v>1726.6</v>
      </c>
      <c r="N4310">
        <v>5.91E-2</v>
      </c>
      <c r="O4310">
        <v>5.274</v>
      </c>
      <c r="P4310">
        <v>0.35980000000000001</v>
      </c>
      <c r="Q4310">
        <v>29304.3</v>
      </c>
      <c r="R4310" t="s">
        <v>34</v>
      </c>
      <c r="S4310" t="s">
        <v>38</v>
      </c>
      <c r="T4310" t="s">
        <v>28</v>
      </c>
      <c r="Y4310" t="s">
        <v>70</v>
      </c>
    </row>
    <row r="4311" spans="1:25" x14ac:dyDescent="0.45">
      <c r="A4311" t="s">
        <v>335</v>
      </c>
      <c r="B4311" t="s">
        <v>386</v>
      </c>
      <c r="C4311">
        <v>2499</v>
      </c>
      <c r="D4311" t="s">
        <v>354</v>
      </c>
      <c r="E4311" t="s">
        <v>305</v>
      </c>
      <c r="F4311">
        <v>2022</v>
      </c>
      <c r="G4311">
        <v>140</v>
      </c>
      <c r="H4311">
        <v>113.3</v>
      </c>
      <c r="I4311">
        <v>1640.7</v>
      </c>
      <c r="M4311">
        <v>1806.7</v>
      </c>
      <c r="N4311">
        <v>6.0699999999999997E-2</v>
      </c>
      <c r="O4311">
        <v>5.57</v>
      </c>
      <c r="P4311">
        <v>0.37319999999999998</v>
      </c>
      <c r="Q4311">
        <v>29237.3</v>
      </c>
      <c r="R4311" t="s">
        <v>34</v>
      </c>
      <c r="S4311" t="s">
        <v>38</v>
      </c>
      <c r="T4311" t="s">
        <v>28</v>
      </c>
      <c r="Y4311" t="s">
        <v>70</v>
      </c>
    </row>
    <row r="4312" spans="1:25" x14ac:dyDescent="0.45">
      <c r="A4312" t="s">
        <v>335</v>
      </c>
      <c r="B4312" t="s">
        <v>386</v>
      </c>
      <c r="C4312">
        <v>2499</v>
      </c>
      <c r="D4312" t="s">
        <v>354</v>
      </c>
      <c r="E4312" t="s">
        <v>305</v>
      </c>
      <c r="F4312">
        <v>2023</v>
      </c>
      <c r="G4312">
        <v>111</v>
      </c>
      <c r="H4312">
        <v>90.5</v>
      </c>
      <c r="I4312">
        <v>1337.8</v>
      </c>
      <c r="M4312">
        <v>1370.5</v>
      </c>
      <c r="N4312">
        <v>5.91E-2</v>
      </c>
      <c r="O4312">
        <v>4.1790000000000003</v>
      </c>
      <c r="P4312">
        <v>0.36149999999999999</v>
      </c>
      <c r="Q4312">
        <v>23211.5</v>
      </c>
      <c r="R4312" t="s">
        <v>34</v>
      </c>
      <c r="S4312" t="s">
        <v>38</v>
      </c>
      <c r="T4312" t="s">
        <v>28</v>
      </c>
      <c r="Y4312" t="s">
        <v>70</v>
      </c>
    </row>
    <row r="4313" spans="1:25" x14ac:dyDescent="0.45">
      <c r="A4313" t="s">
        <v>335</v>
      </c>
      <c r="B4313" t="s">
        <v>386</v>
      </c>
      <c r="C4313">
        <v>2499</v>
      </c>
      <c r="D4313" t="s">
        <v>354</v>
      </c>
      <c r="E4313" t="s">
        <v>305</v>
      </c>
      <c r="F4313">
        <v>2024</v>
      </c>
      <c r="G4313">
        <v>35</v>
      </c>
      <c r="H4313">
        <v>28.9</v>
      </c>
      <c r="I4313">
        <v>413.9</v>
      </c>
      <c r="M4313">
        <v>407.5</v>
      </c>
      <c r="N4313">
        <v>5.91E-2</v>
      </c>
      <c r="O4313">
        <v>1.242</v>
      </c>
      <c r="P4313">
        <v>0.36009999999999998</v>
      </c>
      <c r="Q4313">
        <v>6902.6</v>
      </c>
      <c r="R4313" t="s">
        <v>34</v>
      </c>
      <c r="S4313" t="s">
        <v>38</v>
      </c>
      <c r="T4313" t="s">
        <v>28</v>
      </c>
      <c r="Y4313" t="s">
        <v>70</v>
      </c>
    </row>
    <row r="4314" spans="1:25" x14ac:dyDescent="0.45">
      <c r="A4314" t="s">
        <v>335</v>
      </c>
      <c r="B4314" t="s">
        <v>386</v>
      </c>
      <c r="C4314">
        <v>2499</v>
      </c>
      <c r="D4314" t="s">
        <v>355</v>
      </c>
      <c r="E4314" t="s">
        <v>305</v>
      </c>
      <c r="F4314">
        <v>2009</v>
      </c>
      <c r="G4314">
        <v>176</v>
      </c>
      <c r="H4314">
        <v>176</v>
      </c>
      <c r="I4314">
        <v>2992</v>
      </c>
      <c r="O4314">
        <v>8.2750000000000004</v>
      </c>
      <c r="P4314">
        <v>0.40920000000000001</v>
      </c>
      <c r="Q4314">
        <v>40340</v>
      </c>
      <c r="R4314" t="s">
        <v>34</v>
      </c>
      <c r="S4314" t="s">
        <v>27</v>
      </c>
      <c r="T4314" t="s">
        <v>28</v>
      </c>
      <c r="Y4314" t="s">
        <v>29</v>
      </c>
    </row>
    <row r="4315" spans="1:25" x14ac:dyDescent="0.45">
      <c r="A4315" t="s">
        <v>335</v>
      </c>
      <c r="B4315" t="s">
        <v>386</v>
      </c>
      <c r="C4315">
        <v>2499</v>
      </c>
      <c r="D4315" t="s">
        <v>355</v>
      </c>
      <c r="E4315" t="s">
        <v>305</v>
      </c>
      <c r="F4315">
        <v>2010</v>
      </c>
      <c r="G4315">
        <v>212</v>
      </c>
      <c r="H4315">
        <v>212</v>
      </c>
      <c r="I4315">
        <v>3604</v>
      </c>
      <c r="O4315">
        <v>10.398</v>
      </c>
      <c r="P4315">
        <v>0.38100000000000001</v>
      </c>
      <c r="Q4315">
        <v>54575.3</v>
      </c>
      <c r="R4315" t="s">
        <v>34</v>
      </c>
      <c r="S4315" t="s">
        <v>27</v>
      </c>
      <c r="T4315" t="s">
        <v>28</v>
      </c>
      <c r="Y4315" t="s">
        <v>29</v>
      </c>
    </row>
    <row r="4316" spans="1:25" x14ac:dyDescent="0.45">
      <c r="A4316" t="s">
        <v>335</v>
      </c>
      <c r="B4316" t="s">
        <v>386</v>
      </c>
      <c r="C4316">
        <v>2499</v>
      </c>
      <c r="D4316" t="s">
        <v>355</v>
      </c>
      <c r="E4316" t="s">
        <v>305</v>
      </c>
      <c r="F4316">
        <v>2011</v>
      </c>
      <c r="G4316">
        <v>347</v>
      </c>
      <c r="H4316">
        <v>347</v>
      </c>
      <c r="I4316">
        <v>5899</v>
      </c>
      <c r="O4316">
        <v>16.184999999999999</v>
      </c>
      <c r="P4316">
        <v>0.38419999999999999</v>
      </c>
      <c r="Q4316">
        <v>84254</v>
      </c>
      <c r="R4316" t="s">
        <v>34</v>
      </c>
      <c r="S4316" t="s">
        <v>27</v>
      </c>
      <c r="T4316" t="s">
        <v>28</v>
      </c>
      <c r="Y4316" t="s">
        <v>29</v>
      </c>
    </row>
    <row r="4317" spans="1:25" x14ac:dyDescent="0.45">
      <c r="A4317" t="s">
        <v>335</v>
      </c>
      <c r="B4317" t="s">
        <v>386</v>
      </c>
      <c r="C4317">
        <v>2499</v>
      </c>
      <c r="D4317" t="s">
        <v>355</v>
      </c>
      <c r="E4317" t="s">
        <v>305</v>
      </c>
      <c r="F4317">
        <v>2012</v>
      </c>
      <c r="G4317">
        <v>339</v>
      </c>
      <c r="H4317">
        <v>339</v>
      </c>
      <c r="I4317">
        <v>5763</v>
      </c>
      <c r="O4317">
        <v>18.332999999999998</v>
      </c>
      <c r="P4317">
        <v>0.44700000000000001</v>
      </c>
      <c r="Q4317">
        <v>81995.600000000006</v>
      </c>
      <c r="R4317" t="s">
        <v>34</v>
      </c>
      <c r="S4317" t="s">
        <v>37</v>
      </c>
      <c r="T4317" t="s">
        <v>28</v>
      </c>
      <c r="Y4317" t="s">
        <v>29</v>
      </c>
    </row>
    <row r="4318" spans="1:25" x14ac:dyDescent="0.45">
      <c r="A4318" t="s">
        <v>335</v>
      </c>
      <c r="B4318" t="s">
        <v>386</v>
      </c>
      <c r="C4318">
        <v>2499</v>
      </c>
      <c r="D4318" t="s">
        <v>355</v>
      </c>
      <c r="E4318" t="s">
        <v>305</v>
      </c>
      <c r="F4318">
        <v>2013</v>
      </c>
      <c r="G4318">
        <v>463</v>
      </c>
      <c r="H4318">
        <v>463</v>
      </c>
      <c r="I4318">
        <v>7871</v>
      </c>
      <c r="O4318">
        <v>25.434000000000001</v>
      </c>
      <c r="P4318">
        <v>0.44700000000000001</v>
      </c>
      <c r="Q4318">
        <v>113836.3</v>
      </c>
      <c r="R4318" t="s">
        <v>34</v>
      </c>
      <c r="S4318" t="s">
        <v>38</v>
      </c>
      <c r="T4318" t="s">
        <v>28</v>
      </c>
      <c r="Y4318" t="s">
        <v>29</v>
      </c>
    </row>
    <row r="4319" spans="1:25" x14ac:dyDescent="0.45">
      <c r="A4319" t="s">
        <v>335</v>
      </c>
      <c r="B4319" t="s">
        <v>386</v>
      </c>
      <c r="C4319">
        <v>2499</v>
      </c>
      <c r="D4319" t="s">
        <v>355</v>
      </c>
      <c r="E4319" t="s">
        <v>305</v>
      </c>
      <c r="F4319">
        <v>2014</v>
      </c>
      <c r="G4319">
        <v>42</v>
      </c>
      <c r="H4319">
        <v>30.1</v>
      </c>
      <c r="I4319">
        <v>511.7</v>
      </c>
      <c r="O4319">
        <v>1.728</v>
      </c>
      <c r="P4319">
        <v>0.44700000000000001</v>
      </c>
      <c r="Q4319">
        <v>7729</v>
      </c>
      <c r="R4319" t="s">
        <v>34</v>
      </c>
      <c r="S4319" t="s">
        <v>38</v>
      </c>
      <c r="T4319" t="s">
        <v>28</v>
      </c>
      <c r="Y4319" t="s">
        <v>29</v>
      </c>
    </row>
    <row r="4320" spans="1:25" x14ac:dyDescent="0.45">
      <c r="A4320" t="s">
        <v>335</v>
      </c>
      <c r="B4320" t="s">
        <v>386</v>
      </c>
      <c r="C4320">
        <v>2499</v>
      </c>
      <c r="D4320" t="s">
        <v>355</v>
      </c>
      <c r="E4320" t="s">
        <v>305</v>
      </c>
      <c r="F4320">
        <v>2015</v>
      </c>
      <c r="G4320">
        <v>292</v>
      </c>
      <c r="H4320">
        <v>248.6</v>
      </c>
      <c r="I4320">
        <v>4226.2</v>
      </c>
      <c r="O4320">
        <v>14.952999999999999</v>
      </c>
      <c r="P4320">
        <v>0.44700000000000001</v>
      </c>
      <c r="Q4320">
        <v>66914.600000000006</v>
      </c>
      <c r="R4320" t="s">
        <v>34</v>
      </c>
      <c r="S4320" t="s">
        <v>38</v>
      </c>
      <c r="T4320" t="s">
        <v>28</v>
      </c>
      <c r="Y4320" t="s">
        <v>30</v>
      </c>
    </row>
    <row r="4321" spans="1:25" x14ac:dyDescent="0.45">
      <c r="A4321" t="s">
        <v>335</v>
      </c>
      <c r="B4321" t="s">
        <v>386</v>
      </c>
      <c r="C4321">
        <v>2499</v>
      </c>
      <c r="D4321" t="s">
        <v>355</v>
      </c>
      <c r="E4321" t="s">
        <v>305</v>
      </c>
      <c r="F4321">
        <v>2016</v>
      </c>
      <c r="G4321">
        <v>448</v>
      </c>
      <c r="H4321">
        <v>393.9</v>
      </c>
      <c r="I4321">
        <v>6696.3</v>
      </c>
      <c r="O4321">
        <v>17.838000000000001</v>
      </c>
      <c r="P4321">
        <v>0.33500000000000002</v>
      </c>
      <c r="Q4321">
        <v>106479.2</v>
      </c>
      <c r="R4321" t="s">
        <v>34</v>
      </c>
      <c r="S4321" t="s">
        <v>38</v>
      </c>
      <c r="T4321" t="s">
        <v>28</v>
      </c>
      <c r="Y4321" t="s">
        <v>30</v>
      </c>
    </row>
    <row r="4322" spans="1:25" x14ac:dyDescent="0.45">
      <c r="A4322" t="s">
        <v>335</v>
      </c>
      <c r="B4322" t="s">
        <v>386</v>
      </c>
      <c r="C4322">
        <v>2499</v>
      </c>
      <c r="D4322" t="s">
        <v>355</v>
      </c>
      <c r="E4322" t="s">
        <v>305</v>
      </c>
      <c r="F4322">
        <v>2017</v>
      </c>
      <c r="G4322">
        <v>89</v>
      </c>
      <c r="H4322">
        <v>70.2</v>
      </c>
      <c r="I4322">
        <v>1193.4000000000001</v>
      </c>
      <c r="O4322">
        <v>3.1160000000000001</v>
      </c>
      <c r="P4322">
        <v>0.33500000000000002</v>
      </c>
      <c r="Q4322">
        <v>18613.5</v>
      </c>
      <c r="R4322" t="s">
        <v>34</v>
      </c>
      <c r="S4322" t="s">
        <v>38</v>
      </c>
      <c r="T4322" t="s">
        <v>28</v>
      </c>
      <c r="Y4322" t="s">
        <v>30</v>
      </c>
    </row>
    <row r="4323" spans="1:25" x14ac:dyDescent="0.45">
      <c r="A4323" t="s">
        <v>335</v>
      </c>
      <c r="B4323" t="s">
        <v>386</v>
      </c>
      <c r="C4323">
        <v>2499</v>
      </c>
      <c r="D4323" t="s">
        <v>355</v>
      </c>
      <c r="E4323" t="s">
        <v>305</v>
      </c>
      <c r="F4323">
        <v>2018</v>
      </c>
      <c r="G4323">
        <v>219</v>
      </c>
      <c r="H4323">
        <v>189.6</v>
      </c>
      <c r="I4323">
        <v>3223.2</v>
      </c>
      <c r="O4323">
        <v>8.4960000000000004</v>
      </c>
      <c r="P4323">
        <v>0.33510000000000001</v>
      </c>
      <c r="Q4323">
        <v>50742.3</v>
      </c>
      <c r="R4323" t="s">
        <v>34</v>
      </c>
      <c r="S4323" t="s">
        <v>38</v>
      </c>
      <c r="T4323" t="s">
        <v>28</v>
      </c>
      <c r="Y4323" t="s">
        <v>30</v>
      </c>
    </row>
    <row r="4324" spans="1:25" x14ac:dyDescent="0.45">
      <c r="A4324" t="s">
        <v>335</v>
      </c>
      <c r="B4324" t="s">
        <v>386</v>
      </c>
      <c r="C4324">
        <v>2499</v>
      </c>
      <c r="D4324" t="s">
        <v>355</v>
      </c>
      <c r="E4324" t="s">
        <v>305</v>
      </c>
      <c r="F4324">
        <v>2019</v>
      </c>
      <c r="G4324">
        <v>220</v>
      </c>
      <c r="H4324">
        <v>196.8</v>
      </c>
      <c r="I4324">
        <v>3345.6</v>
      </c>
      <c r="O4324">
        <v>8.8209999999999997</v>
      </c>
      <c r="P4324">
        <v>0.33500000000000002</v>
      </c>
      <c r="Q4324">
        <v>52668.6</v>
      </c>
      <c r="R4324" t="s">
        <v>34</v>
      </c>
      <c r="S4324" t="s">
        <v>38</v>
      </c>
      <c r="T4324" t="s">
        <v>28</v>
      </c>
      <c r="Y4324" t="s">
        <v>30</v>
      </c>
    </row>
    <row r="4325" spans="1:25" x14ac:dyDescent="0.45">
      <c r="A4325" t="s">
        <v>335</v>
      </c>
      <c r="B4325" t="s">
        <v>386</v>
      </c>
      <c r="C4325">
        <v>2499</v>
      </c>
      <c r="D4325" t="s">
        <v>355</v>
      </c>
      <c r="E4325" t="s">
        <v>305</v>
      </c>
      <c r="F4325">
        <v>2020</v>
      </c>
      <c r="G4325">
        <v>243</v>
      </c>
      <c r="H4325">
        <v>208.2</v>
      </c>
      <c r="I4325">
        <v>3539.4</v>
      </c>
      <c r="O4325">
        <v>9.3330000000000002</v>
      </c>
      <c r="P4325">
        <v>0.34</v>
      </c>
      <c r="Q4325">
        <v>54890.7</v>
      </c>
      <c r="R4325" t="s">
        <v>34</v>
      </c>
      <c r="S4325" t="s">
        <v>38</v>
      </c>
      <c r="T4325" t="s">
        <v>28</v>
      </c>
      <c r="Y4325" t="s">
        <v>30</v>
      </c>
    </row>
    <row r="4326" spans="1:25" x14ac:dyDescent="0.45">
      <c r="A4326" t="s">
        <v>335</v>
      </c>
      <c r="B4326" t="s">
        <v>386</v>
      </c>
      <c r="C4326">
        <v>2499</v>
      </c>
      <c r="D4326" t="s">
        <v>355</v>
      </c>
      <c r="E4326" t="s">
        <v>305</v>
      </c>
      <c r="F4326">
        <v>2021</v>
      </c>
      <c r="G4326">
        <v>161</v>
      </c>
      <c r="H4326">
        <v>135.69999999999999</v>
      </c>
      <c r="I4326">
        <v>2136.1999999999998</v>
      </c>
      <c r="M4326">
        <v>2062.8000000000002</v>
      </c>
      <c r="N4326">
        <v>5.91E-2</v>
      </c>
      <c r="O4326">
        <v>6.3040000000000003</v>
      </c>
      <c r="P4326">
        <v>0.36</v>
      </c>
      <c r="Q4326">
        <v>35022.5</v>
      </c>
      <c r="R4326" t="s">
        <v>34</v>
      </c>
      <c r="S4326" t="s">
        <v>38</v>
      </c>
      <c r="T4326" t="s">
        <v>28</v>
      </c>
      <c r="Y4326" t="s">
        <v>70</v>
      </c>
    </row>
    <row r="4327" spans="1:25" x14ac:dyDescent="0.45">
      <c r="A4327" t="s">
        <v>335</v>
      </c>
      <c r="B4327" t="s">
        <v>386</v>
      </c>
      <c r="C4327">
        <v>2499</v>
      </c>
      <c r="D4327" t="s">
        <v>355</v>
      </c>
      <c r="E4327" t="s">
        <v>305</v>
      </c>
      <c r="F4327">
        <v>2022</v>
      </c>
      <c r="G4327">
        <v>186</v>
      </c>
      <c r="H4327">
        <v>150.69999999999999</v>
      </c>
      <c r="I4327">
        <v>2332.6999999999998</v>
      </c>
      <c r="M4327">
        <v>2676</v>
      </c>
      <c r="N4327">
        <v>6.0600000000000001E-2</v>
      </c>
      <c r="O4327">
        <v>8.2379999999999995</v>
      </c>
      <c r="P4327">
        <v>0.37269999999999998</v>
      </c>
      <c r="Q4327">
        <v>43635.8</v>
      </c>
      <c r="R4327" t="s">
        <v>34</v>
      </c>
      <c r="S4327" t="s">
        <v>38</v>
      </c>
      <c r="T4327" t="s">
        <v>28</v>
      </c>
      <c r="Y4327" t="s">
        <v>70</v>
      </c>
    </row>
    <row r="4328" spans="1:25" x14ac:dyDescent="0.45">
      <c r="A4328" t="s">
        <v>335</v>
      </c>
      <c r="B4328" t="s">
        <v>386</v>
      </c>
      <c r="C4328">
        <v>2499</v>
      </c>
      <c r="D4328" t="s">
        <v>355</v>
      </c>
      <c r="E4328" t="s">
        <v>305</v>
      </c>
      <c r="F4328">
        <v>2023</v>
      </c>
      <c r="G4328">
        <v>112</v>
      </c>
      <c r="H4328">
        <v>90.8</v>
      </c>
      <c r="I4328">
        <v>1405.2</v>
      </c>
      <c r="M4328">
        <v>1442</v>
      </c>
      <c r="N4328">
        <v>5.8900000000000001E-2</v>
      </c>
      <c r="O4328">
        <v>4.3970000000000002</v>
      </c>
      <c r="P4328">
        <v>0.36</v>
      </c>
      <c r="Q4328">
        <v>24423.8</v>
      </c>
      <c r="R4328" t="s">
        <v>34</v>
      </c>
      <c r="S4328" t="s">
        <v>38</v>
      </c>
      <c r="T4328" t="s">
        <v>28</v>
      </c>
      <c r="Y4328" t="s">
        <v>70</v>
      </c>
    </row>
    <row r="4329" spans="1:25" x14ac:dyDescent="0.45">
      <c r="A4329" t="s">
        <v>335</v>
      </c>
      <c r="B4329" t="s">
        <v>386</v>
      </c>
      <c r="C4329">
        <v>2499</v>
      </c>
      <c r="D4329" t="s">
        <v>355</v>
      </c>
      <c r="E4329" t="s">
        <v>305</v>
      </c>
      <c r="F4329">
        <v>2024</v>
      </c>
      <c r="G4329">
        <v>55</v>
      </c>
      <c r="H4329">
        <v>47.1</v>
      </c>
      <c r="I4329">
        <v>728.2</v>
      </c>
      <c r="M4329">
        <v>718.9</v>
      </c>
      <c r="N4329">
        <v>5.91E-2</v>
      </c>
      <c r="O4329">
        <v>2.1909999999999998</v>
      </c>
      <c r="P4329">
        <v>0.36009999999999998</v>
      </c>
      <c r="Q4329">
        <v>12168.9</v>
      </c>
      <c r="R4329" t="s">
        <v>34</v>
      </c>
      <c r="S4329" t="s">
        <v>38</v>
      </c>
      <c r="T4329" t="s">
        <v>28</v>
      </c>
      <c r="Y4329" t="s">
        <v>70</v>
      </c>
    </row>
    <row r="4330" spans="1:25" x14ac:dyDescent="0.45">
      <c r="A4330" t="s">
        <v>335</v>
      </c>
      <c r="B4330" t="s">
        <v>386</v>
      </c>
      <c r="C4330">
        <v>2499</v>
      </c>
      <c r="D4330" t="s">
        <v>356</v>
      </c>
      <c r="E4330" t="s">
        <v>305</v>
      </c>
      <c r="F4330">
        <v>2009</v>
      </c>
      <c r="G4330">
        <v>114</v>
      </c>
      <c r="H4330">
        <v>114</v>
      </c>
      <c r="I4330">
        <v>1938</v>
      </c>
      <c r="O4330">
        <v>5.15</v>
      </c>
      <c r="P4330">
        <v>0.39610000000000001</v>
      </c>
      <c r="Q4330">
        <v>26054.7</v>
      </c>
      <c r="R4330" t="s">
        <v>34</v>
      </c>
      <c r="S4330" t="s">
        <v>27</v>
      </c>
      <c r="T4330" t="s">
        <v>28</v>
      </c>
      <c r="Y4330" t="s">
        <v>29</v>
      </c>
    </row>
    <row r="4331" spans="1:25" x14ac:dyDescent="0.45">
      <c r="A4331" t="s">
        <v>335</v>
      </c>
      <c r="B4331" t="s">
        <v>386</v>
      </c>
      <c r="C4331">
        <v>2499</v>
      </c>
      <c r="D4331" t="s">
        <v>356</v>
      </c>
      <c r="E4331" t="s">
        <v>305</v>
      </c>
      <c r="F4331">
        <v>2010</v>
      </c>
      <c r="G4331">
        <v>370</v>
      </c>
      <c r="H4331">
        <v>370</v>
      </c>
      <c r="I4331">
        <v>6290</v>
      </c>
      <c r="O4331">
        <v>18.238</v>
      </c>
      <c r="P4331">
        <v>0.38200000000000001</v>
      </c>
      <c r="Q4331">
        <v>95466.8</v>
      </c>
      <c r="R4331" t="s">
        <v>34</v>
      </c>
      <c r="S4331" t="s">
        <v>27</v>
      </c>
      <c r="T4331" t="s">
        <v>28</v>
      </c>
      <c r="Y4331" t="s">
        <v>29</v>
      </c>
    </row>
    <row r="4332" spans="1:25" x14ac:dyDescent="0.45">
      <c r="A4332" t="s">
        <v>335</v>
      </c>
      <c r="B4332" t="s">
        <v>386</v>
      </c>
      <c r="C4332">
        <v>2499</v>
      </c>
      <c r="D4332" t="s">
        <v>356</v>
      </c>
      <c r="E4332" t="s">
        <v>305</v>
      </c>
      <c r="F4332">
        <v>2011</v>
      </c>
      <c r="G4332">
        <v>393</v>
      </c>
      <c r="H4332">
        <v>393</v>
      </c>
      <c r="I4332">
        <v>6681</v>
      </c>
      <c r="O4332">
        <v>18.821000000000002</v>
      </c>
      <c r="P4332">
        <v>0.39529999999999998</v>
      </c>
      <c r="Q4332">
        <v>95384.4</v>
      </c>
      <c r="R4332" t="s">
        <v>34</v>
      </c>
      <c r="S4332" t="s">
        <v>27</v>
      </c>
      <c r="T4332" t="s">
        <v>28</v>
      </c>
      <c r="Y4332" t="s">
        <v>29</v>
      </c>
    </row>
    <row r="4333" spans="1:25" x14ac:dyDescent="0.45">
      <c r="A4333" t="s">
        <v>335</v>
      </c>
      <c r="B4333" t="s">
        <v>386</v>
      </c>
      <c r="C4333">
        <v>2499</v>
      </c>
      <c r="D4333" t="s">
        <v>356</v>
      </c>
      <c r="E4333" t="s">
        <v>305</v>
      </c>
      <c r="F4333">
        <v>2012</v>
      </c>
      <c r="G4333">
        <v>309</v>
      </c>
      <c r="H4333">
        <v>309</v>
      </c>
      <c r="I4333">
        <v>5253</v>
      </c>
      <c r="O4333">
        <v>16.702000000000002</v>
      </c>
      <c r="P4333">
        <v>0.44700000000000001</v>
      </c>
      <c r="Q4333">
        <v>74702.7</v>
      </c>
      <c r="R4333" t="s">
        <v>34</v>
      </c>
      <c r="S4333" t="s">
        <v>37</v>
      </c>
      <c r="T4333" t="s">
        <v>28</v>
      </c>
      <c r="Y4333" t="s">
        <v>29</v>
      </c>
    </row>
    <row r="4334" spans="1:25" x14ac:dyDescent="0.45">
      <c r="A4334" t="s">
        <v>335</v>
      </c>
      <c r="B4334" t="s">
        <v>386</v>
      </c>
      <c r="C4334">
        <v>2499</v>
      </c>
      <c r="D4334" t="s">
        <v>356</v>
      </c>
      <c r="E4334" t="s">
        <v>305</v>
      </c>
      <c r="F4334">
        <v>2013</v>
      </c>
      <c r="G4334">
        <v>336</v>
      </c>
      <c r="H4334">
        <v>336</v>
      </c>
      <c r="I4334">
        <v>5712</v>
      </c>
      <c r="O4334">
        <v>18.459</v>
      </c>
      <c r="P4334">
        <v>0.44700000000000001</v>
      </c>
      <c r="Q4334">
        <v>82619.600000000006</v>
      </c>
      <c r="R4334" t="s">
        <v>34</v>
      </c>
      <c r="S4334" t="s">
        <v>38</v>
      </c>
      <c r="T4334" t="s">
        <v>28</v>
      </c>
      <c r="Y4334" t="s">
        <v>29</v>
      </c>
    </row>
    <row r="4335" spans="1:25" x14ac:dyDescent="0.45">
      <c r="A4335" t="s">
        <v>335</v>
      </c>
      <c r="B4335" t="s">
        <v>386</v>
      </c>
      <c r="C4335">
        <v>2499</v>
      </c>
      <c r="D4335" t="s">
        <v>356</v>
      </c>
      <c r="E4335" t="s">
        <v>305</v>
      </c>
      <c r="F4335">
        <v>2014</v>
      </c>
      <c r="G4335">
        <v>73</v>
      </c>
      <c r="H4335">
        <v>56.4</v>
      </c>
      <c r="I4335">
        <v>958.8</v>
      </c>
      <c r="O4335">
        <v>3.226</v>
      </c>
      <c r="P4335">
        <v>0.44700000000000001</v>
      </c>
      <c r="Q4335">
        <v>14427.7</v>
      </c>
      <c r="R4335" t="s">
        <v>34</v>
      </c>
      <c r="S4335" t="s">
        <v>38</v>
      </c>
      <c r="T4335" t="s">
        <v>28</v>
      </c>
      <c r="Y4335" t="s">
        <v>29</v>
      </c>
    </row>
    <row r="4336" spans="1:25" x14ac:dyDescent="0.45">
      <c r="A4336" t="s">
        <v>335</v>
      </c>
      <c r="B4336" t="s">
        <v>386</v>
      </c>
      <c r="C4336">
        <v>2499</v>
      </c>
      <c r="D4336" t="s">
        <v>356</v>
      </c>
      <c r="E4336" t="s">
        <v>305</v>
      </c>
      <c r="F4336">
        <v>2015</v>
      </c>
      <c r="G4336">
        <v>290</v>
      </c>
      <c r="H4336">
        <v>247.2</v>
      </c>
      <c r="I4336">
        <v>4202.3999999999996</v>
      </c>
      <c r="O4336">
        <v>14.866</v>
      </c>
      <c r="P4336">
        <v>0.44700000000000001</v>
      </c>
      <c r="Q4336">
        <v>66524.100000000006</v>
      </c>
      <c r="R4336" t="s">
        <v>34</v>
      </c>
      <c r="S4336" t="s">
        <v>38</v>
      </c>
      <c r="T4336" t="s">
        <v>28</v>
      </c>
      <c r="Y4336" t="s">
        <v>30</v>
      </c>
    </row>
    <row r="4337" spans="1:25" x14ac:dyDescent="0.45">
      <c r="A4337" t="s">
        <v>335</v>
      </c>
      <c r="B4337" t="s">
        <v>386</v>
      </c>
      <c r="C4337">
        <v>2499</v>
      </c>
      <c r="D4337" t="s">
        <v>356</v>
      </c>
      <c r="E4337" t="s">
        <v>305</v>
      </c>
      <c r="F4337">
        <v>2016</v>
      </c>
      <c r="G4337">
        <v>202</v>
      </c>
      <c r="H4337">
        <v>168.1</v>
      </c>
      <c r="I4337">
        <v>2857.7</v>
      </c>
      <c r="O4337">
        <v>7.6079999999999997</v>
      </c>
      <c r="P4337">
        <v>0.33489999999999998</v>
      </c>
      <c r="Q4337">
        <v>45417.1</v>
      </c>
      <c r="R4337" t="s">
        <v>34</v>
      </c>
      <c r="S4337" t="s">
        <v>38</v>
      </c>
      <c r="T4337" t="s">
        <v>28</v>
      </c>
      <c r="Y4337" t="s">
        <v>30</v>
      </c>
    </row>
    <row r="4338" spans="1:25" x14ac:dyDescent="0.45">
      <c r="A4338" t="s">
        <v>335</v>
      </c>
      <c r="B4338" t="s">
        <v>386</v>
      </c>
      <c r="C4338">
        <v>2499</v>
      </c>
      <c r="D4338" t="s">
        <v>356</v>
      </c>
      <c r="E4338" t="s">
        <v>305</v>
      </c>
      <c r="F4338">
        <v>2017</v>
      </c>
      <c r="G4338">
        <v>104</v>
      </c>
      <c r="H4338">
        <v>85.2</v>
      </c>
      <c r="I4338">
        <v>1448.4</v>
      </c>
      <c r="O4338">
        <v>3.7890000000000001</v>
      </c>
      <c r="P4338">
        <v>0.33500000000000002</v>
      </c>
      <c r="Q4338">
        <v>22632.7</v>
      </c>
      <c r="R4338" t="s">
        <v>34</v>
      </c>
      <c r="S4338" t="s">
        <v>38</v>
      </c>
      <c r="T4338" t="s">
        <v>28</v>
      </c>
      <c r="Y4338" t="s">
        <v>30</v>
      </c>
    </row>
    <row r="4339" spans="1:25" x14ac:dyDescent="0.45">
      <c r="A4339" t="s">
        <v>335</v>
      </c>
      <c r="B4339" t="s">
        <v>386</v>
      </c>
      <c r="C4339">
        <v>2499</v>
      </c>
      <c r="D4339" t="s">
        <v>356</v>
      </c>
      <c r="E4339" t="s">
        <v>305</v>
      </c>
      <c r="F4339">
        <v>2018</v>
      </c>
      <c r="G4339">
        <v>443</v>
      </c>
      <c r="H4339">
        <v>400.5</v>
      </c>
      <c r="I4339">
        <v>6808.5</v>
      </c>
      <c r="O4339">
        <v>17.945</v>
      </c>
      <c r="P4339">
        <v>0.33510000000000001</v>
      </c>
      <c r="Q4339">
        <v>107178.3</v>
      </c>
      <c r="R4339" t="s">
        <v>34</v>
      </c>
      <c r="S4339" t="s">
        <v>38</v>
      </c>
      <c r="T4339" t="s">
        <v>28</v>
      </c>
      <c r="Y4339" t="s">
        <v>30</v>
      </c>
    </row>
    <row r="4340" spans="1:25" x14ac:dyDescent="0.45">
      <c r="A4340" t="s">
        <v>335</v>
      </c>
      <c r="B4340" t="s">
        <v>386</v>
      </c>
      <c r="C4340">
        <v>2499</v>
      </c>
      <c r="D4340" t="s">
        <v>356</v>
      </c>
      <c r="E4340" t="s">
        <v>305</v>
      </c>
      <c r="F4340">
        <v>2019</v>
      </c>
      <c r="G4340">
        <v>201</v>
      </c>
      <c r="H4340">
        <v>174.4</v>
      </c>
      <c r="I4340">
        <v>2964.8</v>
      </c>
      <c r="O4340">
        <v>7.819</v>
      </c>
      <c r="P4340">
        <v>0.33500000000000002</v>
      </c>
      <c r="Q4340">
        <v>46688</v>
      </c>
      <c r="R4340" t="s">
        <v>34</v>
      </c>
      <c r="S4340" t="s">
        <v>38</v>
      </c>
      <c r="T4340" t="s">
        <v>28</v>
      </c>
      <c r="Y4340" t="s">
        <v>30</v>
      </c>
    </row>
    <row r="4341" spans="1:25" x14ac:dyDescent="0.45">
      <c r="A4341" t="s">
        <v>335</v>
      </c>
      <c r="B4341" t="s">
        <v>386</v>
      </c>
      <c r="C4341">
        <v>2499</v>
      </c>
      <c r="D4341" t="s">
        <v>356</v>
      </c>
      <c r="E4341" t="s">
        <v>305</v>
      </c>
      <c r="F4341">
        <v>2020</v>
      </c>
      <c r="G4341">
        <v>70</v>
      </c>
      <c r="H4341">
        <v>56.1</v>
      </c>
      <c r="I4341">
        <v>953.7</v>
      </c>
      <c r="O4341">
        <v>2.61</v>
      </c>
      <c r="P4341">
        <v>0.34939999999999999</v>
      </c>
      <c r="Q4341">
        <v>14815.1</v>
      </c>
      <c r="R4341" t="s">
        <v>34</v>
      </c>
      <c r="S4341" t="s">
        <v>38</v>
      </c>
      <c r="T4341" t="s">
        <v>28</v>
      </c>
      <c r="Y4341" t="s">
        <v>30</v>
      </c>
    </row>
    <row r="4342" spans="1:25" x14ac:dyDescent="0.45">
      <c r="A4342" t="s">
        <v>335</v>
      </c>
      <c r="B4342" t="s">
        <v>386</v>
      </c>
      <c r="C4342">
        <v>2499</v>
      </c>
      <c r="D4342" t="s">
        <v>356</v>
      </c>
      <c r="E4342" t="s">
        <v>305</v>
      </c>
      <c r="F4342">
        <v>2021</v>
      </c>
      <c r="G4342">
        <v>230</v>
      </c>
      <c r="H4342">
        <v>193.7</v>
      </c>
      <c r="I4342">
        <v>3463.6</v>
      </c>
      <c r="M4342">
        <v>3361.9</v>
      </c>
      <c r="N4342">
        <v>6.0100000000000001E-2</v>
      </c>
      <c r="O4342">
        <v>10.294</v>
      </c>
      <c r="P4342">
        <v>0.36799999999999999</v>
      </c>
      <c r="Q4342">
        <v>56237.3</v>
      </c>
      <c r="R4342" t="s">
        <v>34</v>
      </c>
      <c r="S4342" t="s">
        <v>38</v>
      </c>
      <c r="T4342" t="s">
        <v>28</v>
      </c>
      <c r="Y4342" t="s">
        <v>70</v>
      </c>
    </row>
    <row r="4343" spans="1:25" x14ac:dyDescent="0.45">
      <c r="A4343" t="s">
        <v>335</v>
      </c>
      <c r="B4343" t="s">
        <v>386</v>
      </c>
      <c r="C4343">
        <v>2499</v>
      </c>
      <c r="D4343" t="s">
        <v>356</v>
      </c>
      <c r="E4343" t="s">
        <v>305</v>
      </c>
      <c r="F4343">
        <v>2022</v>
      </c>
      <c r="G4343">
        <v>265</v>
      </c>
      <c r="H4343">
        <v>219.4</v>
      </c>
      <c r="I4343">
        <v>3730.4</v>
      </c>
      <c r="M4343">
        <v>4158.5</v>
      </c>
      <c r="N4343">
        <v>6.0100000000000001E-2</v>
      </c>
      <c r="O4343">
        <v>12.775</v>
      </c>
      <c r="P4343">
        <v>0.36890000000000001</v>
      </c>
      <c r="Q4343">
        <v>68608.7</v>
      </c>
      <c r="R4343" t="s">
        <v>34</v>
      </c>
      <c r="S4343" t="s">
        <v>38</v>
      </c>
      <c r="T4343" t="s">
        <v>28</v>
      </c>
      <c r="Y4343" t="s">
        <v>70</v>
      </c>
    </row>
    <row r="4344" spans="1:25" x14ac:dyDescent="0.45">
      <c r="A4344" t="s">
        <v>335</v>
      </c>
      <c r="B4344" t="s">
        <v>386</v>
      </c>
      <c r="C4344">
        <v>2499</v>
      </c>
      <c r="D4344" t="s">
        <v>356</v>
      </c>
      <c r="E4344" t="s">
        <v>305</v>
      </c>
      <c r="F4344">
        <v>2023</v>
      </c>
      <c r="G4344">
        <v>218</v>
      </c>
      <c r="H4344">
        <v>177.8</v>
      </c>
      <c r="I4344">
        <v>2986.8</v>
      </c>
      <c r="M4344">
        <v>3048.5</v>
      </c>
      <c r="N4344">
        <v>5.91E-2</v>
      </c>
      <c r="O4344">
        <v>9.2989999999999995</v>
      </c>
      <c r="P4344">
        <v>0.36070000000000002</v>
      </c>
      <c r="Q4344">
        <v>51649</v>
      </c>
      <c r="R4344" t="s">
        <v>34</v>
      </c>
      <c r="S4344" t="s">
        <v>38</v>
      </c>
      <c r="T4344" t="s">
        <v>28</v>
      </c>
      <c r="Y4344" t="s">
        <v>70</v>
      </c>
    </row>
    <row r="4345" spans="1:25" x14ac:dyDescent="0.45">
      <c r="A4345" t="s">
        <v>335</v>
      </c>
      <c r="B4345" t="s">
        <v>386</v>
      </c>
      <c r="C4345">
        <v>2499</v>
      </c>
      <c r="D4345" t="s">
        <v>356</v>
      </c>
      <c r="E4345" t="s">
        <v>305</v>
      </c>
      <c r="F4345">
        <v>2024</v>
      </c>
      <c r="G4345">
        <v>67</v>
      </c>
      <c r="H4345">
        <v>59.1</v>
      </c>
      <c r="I4345">
        <v>993</v>
      </c>
      <c r="M4345">
        <v>982.1</v>
      </c>
      <c r="N4345">
        <v>5.8999999999999997E-2</v>
      </c>
      <c r="O4345">
        <v>2.9910000000000001</v>
      </c>
      <c r="P4345">
        <v>0.36009999999999998</v>
      </c>
      <c r="Q4345">
        <v>16611.900000000001</v>
      </c>
      <c r="R4345" t="s">
        <v>34</v>
      </c>
      <c r="S4345" t="s">
        <v>38</v>
      </c>
      <c r="T4345" t="s">
        <v>28</v>
      </c>
      <c r="Y4345" t="s">
        <v>70</v>
      </c>
    </row>
    <row r="4346" spans="1:25" x14ac:dyDescent="0.45">
      <c r="A4346" t="s">
        <v>335</v>
      </c>
      <c r="B4346" t="s">
        <v>386</v>
      </c>
      <c r="C4346">
        <v>2499</v>
      </c>
      <c r="D4346" t="s">
        <v>357</v>
      </c>
      <c r="E4346" t="s">
        <v>305</v>
      </c>
      <c r="F4346">
        <v>2009</v>
      </c>
      <c r="G4346">
        <v>170</v>
      </c>
      <c r="H4346">
        <v>170</v>
      </c>
      <c r="I4346">
        <v>2890</v>
      </c>
      <c r="O4346">
        <v>8.1359999999999992</v>
      </c>
      <c r="P4346">
        <v>0.40799999999999997</v>
      </c>
      <c r="Q4346">
        <v>39846.199999999997</v>
      </c>
      <c r="R4346" t="s">
        <v>34</v>
      </c>
      <c r="S4346" t="s">
        <v>27</v>
      </c>
      <c r="T4346" t="s">
        <v>28</v>
      </c>
      <c r="Y4346" t="s">
        <v>29</v>
      </c>
    </row>
    <row r="4347" spans="1:25" x14ac:dyDescent="0.45">
      <c r="A4347" t="s">
        <v>335</v>
      </c>
      <c r="B4347" t="s">
        <v>386</v>
      </c>
      <c r="C4347">
        <v>2499</v>
      </c>
      <c r="D4347" t="s">
        <v>357</v>
      </c>
      <c r="E4347" t="s">
        <v>305</v>
      </c>
      <c r="F4347">
        <v>2010</v>
      </c>
      <c r="G4347">
        <v>441</v>
      </c>
      <c r="H4347">
        <v>441</v>
      </c>
      <c r="I4347">
        <v>7497</v>
      </c>
      <c r="O4347">
        <v>22.077000000000002</v>
      </c>
      <c r="P4347">
        <v>0.38779999999999998</v>
      </c>
      <c r="Q4347">
        <v>113786.4</v>
      </c>
      <c r="R4347" t="s">
        <v>34</v>
      </c>
      <c r="S4347" t="s">
        <v>27</v>
      </c>
      <c r="T4347" t="s">
        <v>28</v>
      </c>
      <c r="Y4347" t="s">
        <v>29</v>
      </c>
    </row>
    <row r="4348" spans="1:25" x14ac:dyDescent="0.45">
      <c r="A4348" t="s">
        <v>335</v>
      </c>
      <c r="B4348" t="s">
        <v>386</v>
      </c>
      <c r="C4348">
        <v>2499</v>
      </c>
      <c r="D4348" t="s">
        <v>357</v>
      </c>
      <c r="E4348" t="s">
        <v>305</v>
      </c>
      <c r="F4348">
        <v>2011</v>
      </c>
      <c r="G4348">
        <v>405</v>
      </c>
      <c r="H4348">
        <v>405</v>
      </c>
      <c r="I4348">
        <v>6885</v>
      </c>
      <c r="O4348">
        <v>19.11</v>
      </c>
      <c r="P4348">
        <v>0.38750000000000001</v>
      </c>
      <c r="Q4348">
        <v>98787.6</v>
      </c>
      <c r="R4348" t="s">
        <v>34</v>
      </c>
      <c r="S4348" t="s">
        <v>27</v>
      </c>
      <c r="T4348" t="s">
        <v>28</v>
      </c>
      <c r="Y4348" t="s">
        <v>29</v>
      </c>
    </row>
    <row r="4349" spans="1:25" x14ac:dyDescent="0.45">
      <c r="A4349" t="s">
        <v>335</v>
      </c>
      <c r="B4349" t="s">
        <v>386</v>
      </c>
      <c r="C4349">
        <v>2499</v>
      </c>
      <c r="D4349" t="s">
        <v>357</v>
      </c>
      <c r="E4349" t="s">
        <v>305</v>
      </c>
      <c r="F4349">
        <v>2012</v>
      </c>
      <c r="G4349">
        <v>252</v>
      </c>
      <c r="H4349">
        <v>252</v>
      </c>
      <c r="I4349">
        <v>4284</v>
      </c>
      <c r="O4349">
        <v>13.638999999999999</v>
      </c>
      <c r="P4349">
        <v>0.44700000000000001</v>
      </c>
      <c r="Q4349">
        <v>61001.4</v>
      </c>
      <c r="R4349" t="s">
        <v>34</v>
      </c>
      <c r="S4349" t="s">
        <v>37</v>
      </c>
      <c r="T4349" t="s">
        <v>28</v>
      </c>
      <c r="Y4349" t="s">
        <v>29</v>
      </c>
    </row>
    <row r="4350" spans="1:25" x14ac:dyDescent="0.45">
      <c r="A4350" t="s">
        <v>335</v>
      </c>
      <c r="B4350" t="s">
        <v>386</v>
      </c>
      <c r="C4350">
        <v>2499</v>
      </c>
      <c r="D4350" t="s">
        <v>357</v>
      </c>
      <c r="E4350" t="s">
        <v>305</v>
      </c>
      <c r="F4350">
        <v>2013</v>
      </c>
      <c r="G4350">
        <v>489</v>
      </c>
      <c r="H4350">
        <v>489</v>
      </c>
      <c r="I4350">
        <v>8313</v>
      </c>
      <c r="O4350">
        <v>26.734000000000002</v>
      </c>
      <c r="P4350">
        <v>0.44700000000000001</v>
      </c>
      <c r="Q4350">
        <v>119652.4</v>
      </c>
      <c r="R4350" t="s">
        <v>34</v>
      </c>
      <c r="S4350" t="s">
        <v>38</v>
      </c>
      <c r="T4350" t="s">
        <v>28</v>
      </c>
      <c r="Y4350" t="s">
        <v>29</v>
      </c>
    </row>
    <row r="4351" spans="1:25" x14ac:dyDescent="0.45">
      <c r="A4351" t="s">
        <v>335</v>
      </c>
      <c r="B4351" t="s">
        <v>386</v>
      </c>
      <c r="C4351">
        <v>2499</v>
      </c>
      <c r="D4351" t="s">
        <v>357</v>
      </c>
      <c r="E4351" t="s">
        <v>305</v>
      </c>
      <c r="F4351">
        <v>2014</v>
      </c>
      <c r="G4351">
        <v>42</v>
      </c>
      <c r="H4351">
        <v>32.6</v>
      </c>
      <c r="I4351">
        <v>554.20000000000005</v>
      </c>
      <c r="O4351">
        <v>1.825</v>
      </c>
      <c r="P4351">
        <v>0.44700000000000001</v>
      </c>
      <c r="Q4351">
        <v>8162.9</v>
      </c>
      <c r="R4351" t="s">
        <v>34</v>
      </c>
      <c r="S4351" t="s">
        <v>38</v>
      </c>
      <c r="T4351" t="s">
        <v>28</v>
      </c>
      <c r="Y4351" t="s">
        <v>29</v>
      </c>
    </row>
    <row r="4352" spans="1:25" x14ac:dyDescent="0.45">
      <c r="A4352" t="s">
        <v>335</v>
      </c>
      <c r="B4352" t="s">
        <v>386</v>
      </c>
      <c r="C4352">
        <v>2499</v>
      </c>
      <c r="D4352" t="s">
        <v>357</v>
      </c>
      <c r="E4352" t="s">
        <v>305</v>
      </c>
      <c r="F4352">
        <v>2015</v>
      </c>
      <c r="G4352">
        <v>198</v>
      </c>
      <c r="H4352">
        <v>159.9</v>
      </c>
      <c r="I4352">
        <v>2718.3</v>
      </c>
      <c r="O4352">
        <v>9.6120000000000001</v>
      </c>
      <c r="P4352">
        <v>0.44700000000000001</v>
      </c>
      <c r="Q4352">
        <v>43009.8</v>
      </c>
      <c r="R4352" t="s">
        <v>34</v>
      </c>
      <c r="S4352" t="s">
        <v>38</v>
      </c>
      <c r="T4352" t="s">
        <v>28</v>
      </c>
      <c r="Y4352" t="s">
        <v>30</v>
      </c>
    </row>
    <row r="4353" spans="1:25" x14ac:dyDescent="0.45">
      <c r="A4353" t="s">
        <v>335</v>
      </c>
      <c r="B4353" t="s">
        <v>386</v>
      </c>
      <c r="C4353">
        <v>2499</v>
      </c>
      <c r="D4353" t="s">
        <v>357</v>
      </c>
      <c r="E4353" t="s">
        <v>305</v>
      </c>
      <c r="F4353">
        <v>2016</v>
      </c>
      <c r="G4353">
        <v>463</v>
      </c>
      <c r="H4353">
        <v>409.7</v>
      </c>
      <c r="I4353">
        <v>6964.9</v>
      </c>
      <c r="O4353">
        <v>18.552</v>
      </c>
      <c r="P4353">
        <v>0.33500000000000002</v>
      </c>
      <c r="Q4353">
        <v>110740.8</v>
      </c>
      <c r="R4353" t="s">
        <v>34</v>
      </c>
      <c r="S4353" t="s">
        <v>38</v>
      </c>
      <c r="T4353" t="s">
        <v>28</v>
      </c>
      <c r="Y4353" t="s">
        <v>30</v>
      </c>
    </row>
    <row r="4354" spans="1:25" x14ac:dyDescent="0.45">
      <c r="A4354" t="s">
        <v>335</v>
      </c>
      <c r="B4354" t="s">
        <v>386</v>
      </c>
      <c r="C4354">
        <v>2499</v>
      </c>
      <c r="D4354" t="s">
        <v>357</v>
      </c>
      <c r="E4354" t="s">
        <v>305</v>
      </c>
      <c r="F4354">
        <v>2017</v>
      </c>
      <c r="G4354">
        <v>92</v>
      </c>
      <c r="H4354">
        <v>74.099999999999994</v>
      </c>
      <c r="I4354">
        <v>1259.7</v>
      </c>
      <c r="O4354">
        <v>3.302</v>
      </c>
      <c r="P4354">
        <v>0.33489999999999998</v>
      </c>
      <c r="Q4354">
        <v>19722.900000000001</v>
      </c>
      <c r="R4354" t="s">
        <v>34</v>
      </c>
      <c r="S4354" t="s">
        <v>38</v>
      </c>
      <c r="T4354" t="s">
        <v>28</v>
      </c>
      <c r="Y4354" t="s">
        <v>30</v>
      </c>
    </row>
    <row r="4355" spans="1:25" x14ac:dyDescent="0.45">
      <c r="A4355" t="s">
        <v>335</v>
      </c>
      <c r="B4355" t="s">
        <v>386</v>
      </c>
      <c r="C4355">
        <v>2499</v>
      </c>
      <c r="D4355" t="s">
        <v>357</v>
      </c>
      <c r="E4355" t="s">
        <v>305</v>
      </c>
      <c r="F4355">
        <v>2018</v>
      </c>
      <c r="G4355">
        <v>318</v>
      </c>
      <c r="H4355">
        <v>276.39999999999998</v>
      </c>
      <c r="I4355">
        <v>4698.8</v>
      </c>
      <c r="O4355">
        <v>12.387</v>
      </c>
      <c r="P4355">
        <v>0.33510000000000001</v>
      </c>
      <c r="Q4355">
        <v>73980.5</v>
      </c>
      <c r="R4355" t="s">
        <v>34</v>
      </c>
      <c r="S4355" t="s">
        <v>38</v>
      </c>
      <c r="T4355" t="s">
        <v>28</v>
      </c>
      <c r="Y4355" t="s">
        <v>30</v>
      </c>
    </row>
    <row r="4356" spans="1:25" x14ac:dyDescent="0.45">
      <c r="A4356" t="s">
        <v>335</v>
      </c>
      <c r="B4356" t="s">
        <v>386</v>
      </c>
      <c r="C4356">
        <v>2499</v>
      </c>
      <c r="D4356" t="s">
        <v>357</v>
      </c>
      <c r="E4356" t="s">
        <v>305</v>
      </c>
      <c r="F4356">
        <v>2019</v>
      </c>
      <c r="G4356">
        <v>111</v>
      </c>
      <c r="H4356">
        <v>91.9</v>
      </c>
      <c r="I4356">
        <v>1562.3</v>
      </c>
      <c r="O4356">
        <v>4.1210000000000004</v>
      </c>
      <c r="P4356">
        <v>0.33500000000000002</v>
      </c>
      <c r="Q4356">
        <v>24603.3</v>
      </c>
      <c r="R4356" t="s">
        <v>34</v>
      </c>
      <c r="S4356" t="s">
        <v>38</v>
      </c>
      <c r="T4356" t="s">
        <v>28</v>
      </c>
      <c r="Y4356" t="s">
        <v>30</v>
      </c>
    </row>
    <row r="4357" spans="1:25" x14ac:dyDescent="0.45">
      <c r="A4357" t="s">
        <v>335</v>
      </c>
      <c r="B4357" t="s">
        <v>386</v>
      </c>
      <c r="C4357">
        <v>2499</v>
      </c>
      <c r="D4357" t="s">
        <v>357</v>
      </c>
      <c r="E4357" t="s">
        <v>305</v>
      </c>
      <c r="F4357">
        <v>2020</v>
      </c>
      <c r="G4357">
        <v>282</v>
      </c>
      <c r="H4357">
        <v>238.2</v>
      </c>
      <c r="I4357">
        <v>4049.4</v>
      </c>
      <c r="O4357">
        <v>10.584</v>
      </c>
      <c r="P4357">
        <v>0.33639999999999998</v>
      </c>
      <c r="Q4357">
        <v>62888.3</v>
      </c>
      <c r="R4357" t="s">
        <v>34</v>
      </c>
      <c r="S4357" t="s">
        <v>38</v>
      </c>
      <c r="T4357" t="s">
        <v>28</v>
      </c>
      <c r="Y4357" t="s">
        <v>30</v>
      </c>
    </row>
    <row r="4358" spans="1:25" x14ac:dyDescent="0.45">
      <c r="A4358" t="s">
        <v>335</v>
      </c>
      <c r="B4358" t="s">
        <v>386</v>
      </c>
      <c r="C4358">
        <v>2499</v>
      </c>
      <c r="D4358" t="s">
        <v>357</v>
      </c>
      <c r="E4358" t="s">
        <v>305</v>
      </c>
      <c r="F4358">
        <v>2021</v>
      </c>
      <c r="G4358">
        <v>260</v>
      </c>
      <c r="H4358">
        <v>219.45</v>
      </c>
      <c r="I4358">
        <v>4070.7</v>
      </c>
      <c r="M4358">
        <v>4025.1</v>
      </c>
      <c r="N4358">
        <v>5.91E-2</v>
      </c>
      <c r="O4358">
        <v>12.275</v>
      </c>
      <c r="P4358">
        <v>0.36</v>
      </c>
      <c r="Q4358">
        <v>68205.8</v>
      </c>
      <c r="R4358" t="s">
        <v>34</v>
      </c>
      <c r="S4358" t="s">
        <v>38</v>
      </c>
      <c r="T4358" t="s">
        <v>28</v>
      </c>
      <c r="Y4358" t="s">
        <v>70</v>
      </c>
    </row>
    <row r="4359" spans="1:25" x14ac:dyDescent="0.45">
      <c r="A4359" t="s">
        <v>335</v>
      </c>
      <c r="B4359" t="s">
        <v>386</v>
      </c>
      <c r="C4359">
        <v>2499</v>
      </c>
      <c r="D4359" t="s">
        <v>357</v>
      </c>
      <c r="E4359" t="s">
        <v>305</v>
      </c>
      <c r="F4359">
        <v>2022</v>
      </c>
      <c r="G4359">
        <v>307</v>
      </c>
      <c r="H4359">
        <v>254.3</v>
      </c>
      <c r="I4359">
        <v>4486.8</v>
      </c>
      <c r="M4359">
        <v>5484.8</v>
      </c>
      <c r="N4359">
        <v>6.13E-2</v>
      </c>
      <c r="O4359">
        <v>16.978000000000002</v>
      </c>
      <c r="P4359">
        <v>0.378</v>
      </c>
      <c r="Q4359">
        <v>87740.4</v>
      </c>
      <c r="R4359" t="s">
        <v>34</v>
      </c>
      <c r="S4359" t="s">
        <v>38</v>
      </c>
      <c r="T4359" t="s">
        <v>28</v>
      </c>
      <c r="Y4359" t="s">
        <v>70</v>
      </c>
    </row>
    <row r="4360" spans="1:25" x14ac:dyDescent="0.45">
      <c r="A4360" t="s">
        <v>335</v>
      </c>
      <c r="B4360" t="s">
        <v>386</v>
      </c>
      <c r="C4360">
        <v>2499</v>
      </c>
      <c r="D4360" t="s">
        <v>357</v>
      </c>
      <c r="E4360" t="s">
        <v>305</v>
      </c>
      <c r="F4360">
        <v>2023</v>
      </c>
      <c r="G4360">
        <v>236</v>
      </c>
      <c r="H4360">
        <v>188.8</v>
      </c>
      <c r="I4360">
        <v>3213.1</v>
      </c>
      <c r="M4360">
        <v>3284.4</v>
      </c>
      <c r="N4360">
        <v>5.8999999999999997E-2</v>
      </c>
      <c r="O4360">
        <v>10.02</v>
      </c>
      <c r="P4360">
        <v>0.3599</v>
      </c>
      <c r="Q4360">
        <v>55655.4</v>
      </c>
      <c r="R4360" t="s">
        <v>34</v>
      </c>
      <c r="S4360" t="s">
        <v>38</v>
      </c>
      <c r="T4360" t="s">
        <v>28</v>
      </c>
      <c r="Y4360" t="s">
        <v>70</v>
      </c>
    </row>
    <row r="4361" spans="1:25" x14ac:dyDescent="0.45">
      <c r="A4361" t="s">
        <v>335</v>
      </c>
      <c r="B4361" t="s">
        <v>386</v>
      </c>
      <c r="C4361">
        <v>2499</v>
      </c>
      <c r="D4361" t="s">
        <v>357</v>
      </c>
      <c r="E4361" t="s">
        <v>305</v>
      </c>
      <c r="F4361">
        <v>2024</v>
      </c>
      <c r="G4361">
        <v>73</v>
      </c>
      <c r="H4361">
        <v>61.3</v>
      </c>
      <c r="I4361">
        <v>1042.0999999999999</v>
      </c>
      <c r="M4361">
        <v>1028</v>
      </c>
      <c r="N4361">
        <v>5.91E-2</v>
      </c>
      <c r="O4361">
        <v>3.1309999999999998</v>
      </c>
      <c r="P4361">
        <v>0.36009999999999998</v>
      </c>
      <c r="Q4361">
        <v>17386.5</v>
      </c>
      <c r="R4361" t="s">
        <v>34</v>
      </c>
      <c r="S4361" t="s">
        <v>38</v>
      </c>
      <c r="T4361" t="s">
        <v>28</v>
      </c>
      <c r="Y4361" t="s">
        <v>70</v>
      </c>
    </row>
    <row r="4362" spans="1:25" x14ac:dyDescent="0.45">
      <c r="A4362" t="s">
        <v>335</v>
      </c>
      <c r="B4362" t="s">
        <v>386</v>
      </c>
      <c r="C4362">
        <v>2499</v>
      </c>
      <c r="D4362" t="s">
        <v>358</v>
      </c>
      <c r="E4362" t="s">
        <v>305</v>
      </c>
      <c r="F4362">
        <v>2009</v>
      </c>
      <c r="G4362">
        <v>158</v>
      </c>
      <c r="H4362">
        <v>158</v>
      </c>
      <c r="I4362">
        <v>2686</v>
      </c>
      <c r="O4362">
        <v>7.0919999999999996</v>
      </c>
      <c r="P4362">
        <v>0.38519999999999999</v>
      </c>
      <c r="Q4362">
        <v>36806.6</v>
      </c>
      <c r="R4362" t="s">
        <v>34</v>
      </c>
      <c r="S4362" t="s">
        <v>27</v>
      </c>
      <c r="T4362" t="s">
        <v>28</v>
      </c>
      <c r="Y4362" t="s">
        <v>29</v>
      </c>
    </row>
    <row r="4363" spans="1:25" x14ac:dyDescent="0.45">
      <c r="A4363" t="s">
        <v>335</v>
      </c>
      <c r="B4363" t="s">
        <v>386</v>
      </c>
      <c r="C4363">
        <v>2499</v>
      </c>
      <c r="D4363" t="s">
        <v>358</v>
      </c>
      <c r="E4363" t="s">
        <v>305</v>
      </c>
      <c r="F4363">
        <v>2010</v>
      </c>
      <c r="G4363">
        <v>473</v>
      </c>
      <c r="H4363">
        <v>473</v>
      </c>
      <c r="I4363">
        <v>8041</v>
      </c>
      <c r="O4363">
        <v>23.274999999999999</v>
      </c>
      <c r="P4363">
        <v>0.38100000000000001</v>
      </c>
      <c r="Q4363">
        <v>122163.6</v>
      </c>
      <c r="R4363" t="s">
        <v>34</v>
      </c>
      <c r="S4363" t="s">
        <v>27</v>
      </c>
      <c r="T4363" t="s">
        <v>28</v>
      </c>
      <c r="Y4363" t="s">
        <v>29</v>
      </c>
    </row>
    <row r="4364" spans="1:25" x14ac:dyDescent="0.45">
      <c r="A4364" t="s">
        <v>335</v>
      </c>
      <c r="B4364" t="s">
        <v>386</v>
      </c>
      <c r="C4364">
        <v>2499</v>
      </c>
      <c r="D4364" t="s">
        <v>358</v>
      </c>
      <c r="E4364" t="s">
        <v>305</v>
      </c>
      <c r="F4364">
        <v>2011</v>
      </c>
      <c r="G4364">
        <v>380</v>
      </c>
      <c r="H4364">
        <v>380</v>
      </c>
      <c r="I4364">
        <v>6460</v>
      </c>
      <c r="O4364">
        <v>17.843</v>
      </c>
      <c r="P4364">
        <v>0.38400000000000001</v>
      </c>
      <c r="Q4364">
        <v>92964.800000000003</v>
      </c>
      <c r="R4364" t="s">
        <v>34</v>
      </c>
      <c r="S4364" t="s">
        <v>27</v>
      </c>
      <c r="T4364" t="s">
        <v>28</v>
      </c>
      <c r="Y4364" t="s">
        <v>29</v>
      </c>
    </row>
    <row r="4365" spans="1:25" x14ac:dyDescent="0.45">
      <c r="A4365" t="s">
        <v>335</v>
      </c>
      <c r="B4365" t="s">
        <v>386</v>
      </c>
      <c r="C4365">
        <v>2499</v>
      </c>
      <c r="D4365" t="s">
        <v>358</v>
      </c>
      <c r="E4365" t="s">
        <v>305</v>
      </c>
      <c r="F4365">
        <v>2012</v>
      </c>
      <c r="G4365">
        <v>294</v>
      </c>
      <c r="H4365">
        <v>294</v>
      </c>
      <c r="I4365">
        <v>4998</v>
      </c>
      <c r="O4365">
        <v>15.875</v>
      </c>
      <c r="P4365">
        <v>0.44700000000000001</v>
      </c>
      <c r="Q4365">
        <v>71002.3</v>
      </c>
      <c r="R4365" t="s">
        <v>34</v>
      </c>
      <c r="S4365" t="s">
        <v>37</v>
      </c>
      <c r="T4365" t="s">
        <v>28</v>
      </c>
      <c r="Y4365" t="s">
        <v>29</v>
      </c>
    </row>
    <row r="4366" spans="1:25" x14ac:dyDescent="0.45">
      <c r="A4366" t="s">
        <v>335</v>
      </c>
      <c r="B4366" t="s">
        <v>386</v>
      </c>
      <c r="C4366">
        <v>2499</v>
      </c>
      <c r="D4366" t="s">
        <v>358</v>
      </c>
      <c r="E4366" t="s">
        <v>305</v>
      </c>
      <c r="F4366">
        <v>2013</v>
      </c>
      <c r="G4366">
        <v>455</v>
      </c>
      <c r="H4366">
        <v>455</v>
      </c>
      <c r="I4366">
        <v>7735</v>
      </c>
      <c r="O4366">
        <v>25.021000000000001</v>
      </c>
      <c r="P4366">
        <v>0.44700000000000001</v>
      </c>
      <c r="Q4366">
        <v>111989.2</v>
      </c>
      <c r="R4366" t="s">
        <v>34</v>
      </c>
      <c r="S4366" t="s">
        <v>38</v>
      </c>
      <c r="T4366" t="s">
        <v>28</v>
      </c>
      <c r="Y4366" t="s">
        <v>29</v>
      </c>
    </row>
    <row r="4367" spans="1:25" x14ac:dyDescent="0.45">
      <c r="A4367" t="s">
        <v>335</v>
      </c>
      <c r="B4367" t="s">
        <v>386</v>
      </c>
      <c r="C4367">
        <v>2499</v>
      </c>
      <c r="D4367" t="s">
        <v>358</v>
      </c>
      <c r="E4367" t="s">
        <v>305</v>
      </c>
      <c r="F4367">
        <v>2014</v>
      </c>
      <c r="G4367">
        <v>43</v>
      </c>
      <c r="H4367">
        <v>33.6</v>
      </c>
      <c r="I4367">
        <v>571.20000000000005</v>
      </c>
      <c r="O4367">
        <v>1.887</v>
      </c>
      <c r="P4367">
        <v>0.44700000000000001</v>
      </c>
      <c r="Q4367">
        <v>8441.7999999999993</v>
      </c>
      <c r="R4367" t="s">
        <v>34</v>
      </c>
      <c r="S4367" t="s">
        <v>38</v>
      </c>
      <c r="T4367" t="s">
        <v>28</v>
      </c>
      <c r="Y4367" t="s">
        <v>29</v>
      </c>
    </row>
    <row r="4368" spans="1:25" x14ac:dyDescent="0.45">
      <c r="A4368" t="s">
        <v>335</v>
      </c>
      <c r="B4368" t="s">
        <v>386</v>
      </c>
      <c r="C4368">
        <v>2499</v>
      </c>
      <c r="D4368" t="s">
        <v>358</v>
      </c>
      <c r="E4368" t="s">
        <v>305</v>
      </c>
      <c r="F4368">
        <v>2015</v>
      </c>
      <c r="G4368">
        <v>190</v>
      </c>
      <c r="H4368">
        <v>159</v>
      </c>
      <c r="I4368">
        <v>2703</v>
      </c>
      <c r="O4368">
        <v>9.56</v>
      </c>
      <c r="P4368">
        <v>0.44700000000000001</v>
      </c>
      <c r="Q4368">
        <v>42779.3</v>
      </c>
      <c r="R4368" t="s">
        <v>34</v>
      </c>
      <c r="S4368" t="s">
        <v>38</v>
      </c>
      <c r="T4368" t="s">
        <v>28</v>
      </c>
      <c r="Y4368" t="s">
        <v>30</v>
      </c>
    </row>
    <row r="4369" spans="1:25" x14ac:dyDescent="0.45">
      <c r="A4369" t="s">
        <v>335</v>
      </c>
      <c r="B4369" t="s">
        <v>386</v>
      </c>
      <c r="C4369">
        <v>2499</v>
      </c>
      <c r="D4369" t="s">
        <v>358</v>
      </c>
      <c r="E4369" t="s">
        <v>305</v>
      </c>
      <c r="F4369">
        <v>2016</v>
      </c>
      <c r="G4369">
        <v>148</v>
      </c>
      <c r="H4369">
        <v>119.3</v>
      </c>
      <c r="I4369">
        <v>2028.1</v>
      </c>
      <c r="O4369">
        <v>5.4</v>
      </c>
      <c r="P4369">
        <v>0.33500000000000002</v>
      </c>
      <c r="Q4369">
        <v>32234.3</v>
      </c>
      <c r="R4369" t="s">
        <v>34</v>
      </c>
      <c r="S4369" t="s">
        <v>38</v>
      </c>
      <c r="T4369" t="s">
        <v>28</v>
      </c>
      <c r="Y4369" t="s">
        <v>30</v>
      </c>
    </row>
    <row r="4370" spans="1:25" x14ac:dyDescent="0.45">
      <c r="A4370" t="s">
        <v>335</v>
      </c>
      <c r="B4370" t="s">
        <v>386</v>
      </c>
      <c r="C4370">
        <v>2499</v>
      </c>
      <c r="D4370" t="s">
        <v>358</v>
      </c>
      <c r="E4370" t="s">
        <v>305</v>
      </c>
      <c r="F4370">
        <v>2017</v>
      </c>
      <c r="G4370">
        <v>160</v>
      </c>
      <c r="H4370">
        <v>135.1</v>
      </c>
      <c r="I4370">
        <v>2296.6999999999998</v>
      </c>
      <c r="O4370">
        <v>6.01</v>
      </c>
      <c r="P4370">
        <v>0.33500000000000002</v>
      </c>
      <c r="Q4370">
        <v>35893.800000000003</v>
      </c>
      <c r="R4370" t="s">
        <v>34</v>
      </c>
      <c r="S4370" t="s">
        <v>38</v>
      </c>
      <c r="T4370" t="s">
        <v>28</v>
      </c>
      <c r="Y4370" t="s">
        <v>30</v>
      </c>
    </row>
    <row r="4371" spans="1:25" x14ac:dyDescent="0.45">
      <c r="A4371" t="s">
        <v>335</v>
      </c>
      <c r="B4371" t="s">
        <v>386</v>
      </c>
      <c r="C4371">
        <v>2499</v>
      </c>
      <c r="D4371" t="s">
        <v>358</v>
      </c>
      <c r="E4371" t="s">
        <v>305</v>
      </c>
      <c r="F4371">
        <v>2018</v>
      </c>
      <c r="G4371">
        <v>166</v>
      </c>
      <c r="H4371">
        <v>139.80000000000001</v>
      </c>
      <c r="I4371">
        <v>2376.6</v>
      </c>
      <c r="O4371">
        <v>6.2649999999999997</v>
      </c>
      <c r="P4371">
        <v>0.33510000000000001</v>
      </c>
      <c r="Q4371">
        <v>37416.699999999997</v>
      </c>
      <c r="R4371" t="s">
        <v>34</v>
      </c>
      <c r="S4371" t="s">
        <v>38</v>
      </c>
      <c r="T4371" t="s">
        <v>28</v>
      </c>
      <c r="Y4371" t="s">
        <v>30</v>
      </c>
    </row>
    <row r="4372" spans="1:25" x14ac:dyDescent="0.45">
      <c r="A4372" t="s">
        <v>335</v>
      </c>
      <c r="B4372" t="s">
        <v>386</v>
      </c>
      <c r="C4372">
        <v>2499</v>
      </c>
      <c r="D4372" t="s">
        <v>358</v>
      </c>
      <c r="E4372" t="s">
        <v>305</v>
      </c>
      <c r="F4372">
        <v>2019</v>
      </c>
      <c r="G4372">
        <v>105</v>
      </c>
      <c r="H4372">
        <v>87.2</v>
      </c>
      <c r="I4372">
        <v>1482.4</v>
      </c>
      <c r="O4372">
        <v>3.91</v>
      </c>
      <c r="P4372">
        <v>0.33500000000000002</v>
      </c>
      <c r="Q4372">
        <v>23345.1</v>
      </c>
      <c r="R4372" t="s">
        <v>34</v>
      </c>
      <c r="S4372" t="s">
        <v>38</v>
      </c>
      <c r="T4372" t="s">
        <v>28</v>
      </c>
      <c r="Y4372" t="s">
        <v>30</v>
      </c>
    </row>
    <row r="4373" spans="1:25" x14ac:dyDescent="0.45">
      <c r="A4373" t="s">
        <v>335</v>
      </c>
      <c r="B4373" t="s">
        <v>386</v>
      </c>
      <c r="C4373">
        <v>2499</v>
      </c>
      <c r="D4373" t="s">
        <v>358</v>
      </c>
      <c r="E4373" t="s">
        <v>305</v>
      </c>
      <c r="F4373">
        <v>2020</v>
      </c>
      <c r="G4373">
        <v>184</v>
      </c>
      <c r="H4373">
        <v>151.69999999999999</v>
      </c>
      <c r="I4373">
        <v>2578.9</v>
      </c>
      <c r="O4373">
        <v>6.6980000000000004</v>
      </c>
      <c r="P4373">
        <v>0.33500000000000002</v>
      </c>
      <c r="Q4373">
        <v>39988.300000000003</v>
      </c>
      <c r="R4373" t="s">
        <v>34</v>
      </c>
      <c r="S4373" t="s">
        <v>38</v>
      </c>
      <c r="T4373" t="s">
        <v>28</v>
      </c>
      <c r="Y4373" t="s">
        <v>30</v>
      </c>
    </row>
    <row r="4374" spans="1:25" x14ac:dyDescent="0.45">
      <c r="A4374" t="s">
        <v>335</v>
      </c>
      <c r="B4374" t="s">
        <v>386</v>
      </c>
      <c r="C4374">
        <v>2499</v>
      </c>
      <c r="D4374" t="s">
        <v>358</v>
      </c>
      <c r="E4374" t="s">
        <v>305</v>
      </c>
      <c r="F4374">
        <v>2021</v>
      </c>
      <c r="G4374">
        <v>124</v>
      </c>
      <c r="H4374">
        <v>106.6</v>
      </c>
      <c r="I4374">
        <v>1438.2</v>
      </c>
      <c r="M4374">
        <v>1421.7</v>
      </c>
      <c r="N4374">
        <v>5.91E-2</v>
      </c>
      <c r="O4374">
        <v>4.3369999999999997</v>
      </c>
      <c r="P4374">
        <v>0.36</v>
      </c>
      <c r="Q4374">
        <v>24095.3</v>
      </c>
      <c r="R4374" t="s">
        <v>34</v>
      </c>
      <c r="S4374" t="s">
        <v>38</v>
      </c>
      <c r="T4374" t="s">
        <v>28</v>
      </c>
      <c r="Y4374" t="s">
        <v>70</v>
      </c>
    </row>
    <row r="4375" spans="1:25" x14ac:dyDescent="0.45">
      <c r="A4375" t="s">
        <v>335</v>
      </c>
      <c r="B4375" t="s">
        <v>386</v>
      </c>
      <c r="C4375">
        <v>2499</v>
      </c>
      <c r="D4375" t="s">
        <v>358</v>
      </c>
      <c r="E4375" t="s">
        <v>305</v>
      </c>
      <c r="F4375">
        <v>2022</v>
      </c>
      <c r="G4375">
        <v>146</v>
      </c>
      <c r="H4375">
        <v>118.1</v>
      </c>
      <c r="I4375">
        <v>1561.4</v>
      </c>
      <c r="M4375">
        <v>1635.1</v>
      </c>
      <c r="N4375">
        <v>5.91E-2</v>
      </c>
      <c r="O4375">
        <v>4.9820000000000002</v>
      </c>
      <c r="P4375">
        <v>0.36099999999999999</v>
      </c>
      <c r="Q4375">
        <v>27671.9</v>
      </c>
      <c r="R4375" t="s">
        <v>34</v>
      </c>
      <c r="S4375" t="s">
        <v>38</v>
      </c>
      <c r="T4375" t="s">
        <v>28</v>
      </c>
      <c r="Y4375" t="s">
        <v>70</v>
      </c>
    </row>
    <row r="4376" spans="1:25" x14ac:dyDescent="0.45">
      <c r="A4376" t="s">
        <v>335</v>
      </c>
      <c r="B4376" t="s">
        <v>386</v>
      </c>
      <c r="C4376">
        <v>2499</v>
      </c>
      <c r="D4376" t="s">
        <v>358</v>
      </c>
      <c r="E4376" t="s">
        <v>305</v>
      </c>
      <c r="F4376">
        <v>2023</v>
      </c>
      <c r="G4376">
        <v>100</v>
      </c>
      <c r="H4376">
        <v>78.099999999999994</v>
      </c>
      <c r="I4376">
        <v>1136.5999999999999</v>
      </c>
      <c r="M4376">
        <v>1167</v>
      </c>
      <c r="N4376">
        <v>5.8999999999999997E-2</v>
      </c>
      <c r="O4376">
        <v>3.5579999999999998</v>
      </c>
      <c r="P4376">
        <v>0.36</v>
      </c>
      <c r="Q4376">
        <v>19763.8</v>
      </c>
      <c r="R4376" t="s">
        <v>34</v>
      </c>
      <c r="S4376" t="s">
        <v>38</v>
      </c>
      <c r="T4376" t="s">
        <v>28</v>
      </c>
      <c r="Y4376" t="s">
        <v>70</v>
      </c>
    </row>
    <row r="4377" spans="1:25" x14ac:dyDescent="0.45">
      <c r="A4377" t="s">
        <v>335</v>
      </c>
      <c r="B4377" t="s">
        <v>386</v>
      </c>
      <c r="C4377">
        <v>2499</v>
      </c>
      <c r="D4377" t="s">
        <v>358</v>
      </c>
      <c r="E4377" t="s">
        <v>305</v>
      </c>
      <c r="F4377">
        <v>2024</v>
      </c>
      <c r="G4377">
        <v>56</v>
      </c>
      <c r="H4377">
        <v>47</v>
      </c>
      <c r="I4377">
        <v>784.6</v>
      </c>
      <c r="M4377">
        <v>780.3</v>
      </c>
      <c r="N4377">
        <v>5.9400000000000001E-2</v>
      </c>
      <c r="O4377">
        <v>2.3759999999999999</v>
      </c>
      <c r="P4377">
        <v>0.3629</v>
      </c>
      <c r="Q4377">
        <v>13187.4</v>
      </c>
      <c r="R4377" t="s">
        <v>34</v>
      </c>
      <c r="S4377" t="s">
        <v>38</v>
      </c>
      <c r="T4377" t="s">
        <v>28</v>
      </c>
      <c r="Y4377" t="s">
        <v>70</v>
      </c>
    </row>
    <row r="4378" spans="1:25" x14ac:dyDescent="0.45">
      <c r="A4378" t="s">
        <v>335</v>
      </c>
      <c r="B4378" t="s">
        <v>386</v>
      </c>
      <c r="C4378">
        <v>2499</v>
      </c>
      <c r="D4378" t="s">
        <v>359</v>
      </c>
      <c r="E4378" t="s">
        <v>305</v>
      </c>
      <c r="F4378">
        <v>2009</v>
      </c>
      <c r="G4378">
        <v>209</v>
      </c>
      <c r="H4378">
        <v>209</v>
      </c>
      <c r="I4378">
        <v>3553</v>
      </c>
      <c r="O4378">
        <v>9.7490000000000006</v>
      </c>
      <c r="P4378">
        <v>0.39989999999999998</v>
      </c>
      <c r="Q4378">
        <v>48698.9</v>
      </c>
      <c r="R4378" t="s">
        <v>34</v>
      </c>
      <c r="S4378" t="s">
        <v>27</v>
      </c>
      <c r="T4378" t="s">
        <v>28</v>
      </c>
      <c r="Y4378" t="s">
        <v>29</v>
      </c>
    </row>
    <row r="4379" spans="1:25" x14ac:dyDescent="0.45">
      <c r="A4379" t="s">
        <v>335</v>
      </c>
      <c r="B4379" t="s">
        <v>386</v>
      </c>
      <c r="C4379">
        <v>2499</v>
      </c>
      <c r="D4379" t="s">
        <v>359</v>
      </c>
      <c r="E4379" t="s">
        <v>305</v>
      </c>
      <c r="F4379">
        <v>2010</v>
      </c>
      <c r="G4379">
        <v>463</v>
      </c>
      <c r="H4379">
        <v>463</v>
      </c>
      <c r="I4379">
        <v>7871</v>
      </c>
      <c r="O4379">
        <v>23.056000000000001</v>
      </c>
      <c r="P4379">
        <v>0.38590000000000002</v>
      </c>
      <c r="Q4379">
        <v>119447.9</v>
      </c>
      <c r="R4379" t="s">
        <v>34</v>
      </c>
      <c r="S4379" t="s">
        <v>27</v>
      </c>
      <c r="T4379" t="s">
        <v>28</v>
      </c>
      <c r="Y4379" t="s">
        <v>29</v>
      </c>
    </row>
    <row r="4380" spans="1:25" x14ac:dyDescent="0.45">
      <c r="A4380" t="s">
        <v>335</v>
      </c>
      <c r="B4380" t="s">
        <v>386</v>
      </c>
      <c r="C4380">
        <v>2499</v>
      </c>
      <c r="D4380" t="s">
        <v>359</v>
      </c>
      <c r="E4380" t="s">
        <v>305</v>
      </c>
      <c r="F4380">
        <v>2011</v>
      </c>
      <c r="G4380">
        <v>232</v>
      </c>
      <c r="H4380">
        <v>232</v>
      </c>
      <c r="I4380">
        <v>3944</v>
      </c>
      <c r="O4380">
        <v>10.707000000000001</v>
      </c>
      <c r="P4380">
        <v>0.3826</v>
      </c>
      <c r="Q4380">
        <v>55996</v>
      </c>
      <c r="R4380" t="s">
        <v>34</v>
      </c>
      <c r="S4380" t="s">
        <v>27</v>
      </c>
      <c r="T4380" t="s">
        <v>28</v>
      </c>
      <c r="Y4380" t="s">
        <v>29</v>
      </c>
    </row>
    <row r="4381" spans="1:25" x14ac:dyDescent="0.45">
      <c r="A4381" t="s">
        <v>335</v>
      </c>
      <c r="B4381" t="s">
        <v>386</v>
      </c>
      <c r="C4381">
        <v>2499</v>
      </c>
      <c r="D4381" t="s">
        <v>359</v>
      </c>
      <c r="E4381" t="s">
        <v>305</v>
      </c>
      <c r="F4381">
        <v>2012</v>
      </c>
      <c r="G4381">
        <v>305</v>
      </c>
      <c r="H4381">
        <v>305</v>
      </c>
      <c r="I4381">
        <v>5185</v>
      </c>
      <c r="O4381">
        <v>16.477</v>
      </c>
      <c r="P4381">
        <v>0.44700000000000001</v>
      </c>
      <c r="Q4381">
        <v>73694.899999999994</v>
      </c>
      <c r="R4381" t="s">
        <v>34</v>
      </c>
      <c r="S4381" t="s">
        <v>37</v>
      </c>
      <c r="T4381" t="s">
        <v>28</v>
      </c>
      <c r="Y4381" t="s">
        <v>29</v>
      </c>
    </row>
    <row r="4382" spans="1:25" x14ac:dyDescent="0.45">
      <c r="A4382" t="s">
        <v>335</v>
      </c>
      <c r="B4382" t="s">
        <v>386</v>
      </c>
      <c r="C4382">
        <v>2499</v>
      </c>
      <c r="D4382" t="s">
        <v>359</v>
      </c>
      <c r="E4382" t="s">
        <v>305</v>
      </c>
      <c r="F4382">
        <v>2013</v>
      </c>
      <c r="G4382">
        <v>509</v>
      </c>
      <c r="H4382">
        <v>509</v>
      </c>
      <c r="I4382">
        <v>8653</v>
      </c>
      <c r="O4382">
        <v>27.952999999999999</v>
      </c>
      <c r="P4382">
        <v>0.44700000000000001</v>
      </c>
      <c r="Q4382">
        <v>125115</v>
      </c>
      <c r="R4382" t="s">
        <v>34</v>
      </c>
      <c r="S4382" t="s">
        <v>38</v>
      </c>
      <c r="T4382" t="s">
        <v>28</v>
      </c>
      <c r="Y4382" t="s">
        <v>29</v>
      </c>
    </row>
    <row r="4383" spans="1:25" x14ac:dyDescent="0.45">
      <c r="A4383" t="s">
        <v>335</v>
      </c>
      <c r="B4383" t="s">
        <v>386</v>
      </c>
      <c r="C4383">
        <v>2499</v>
      </c>
      <c r="D4383" t="s">
        <v>359</v>
      </c>
      <c r="E4383" t="s">
        <v>305</v>
      </c>
      <c r="F4383">
        <v>2014</v>
      </c>
      <c r="G4383">
        <v>41</v>
      </c>
      <c r="H4383">
        <v>33.4</v>
      </c>
      <c r="I4383">
        <v>567.79999999999995</v>
      </c>
      <c r="O4383">
        <v>1.9470000000000001</v>
      </c>
      <c r="P4383">
        <v>0.44700000000000001</v>
      </c>
      <c r="Q4383">
        <v>8708.5</v>
      </c>
      <c r="R4383" t="s">
        <v>34</v>
      </c>
      <c r="S4383" t="s">
        <v>38</v>
      </c>
      <c r="T4383" t="s">
        <v>28</v>
      </c>
      <c r="Y4383" t="s">
        <v>29</v>
      </c>
    </row>
    <row r="4384" spans="1:25" x14ac:dyDescent="0.45">
      <c r="A4384" t="s">
        <v>335</v>
      </c>
      <c r="B4384" t="s">
        <v>386</v>
      </c>
      <c r="C4384">
        <v>2499</v>
      </c>
      <c r="D4384" t="s">
        <v>359</v>
      </c>
      <c r="E4384" t="s">
        <v>305</v>
      </c>
      <c r="F4384">
        <v>2015</v>
      </c>
      <c r="G4384">
        <v>189</v>
      </c>
      <c r="H4384">
        <v>155.69999999999999</v>
      </c>
      <c r="I4384">
        <v>2646.9</v>
      </c>
      <c r="O4384">
        <v>9.3580000000000005</v>
      </c>
      <c r="P4384">
        <v>0.44700000000000001</v>
      </c>
      <c r="Q4384">
        <v>41876.800000000003</v>
      </c>
      <c r="R4384" t="s">
        <v>34</v>
      </c>
      <c r="S4384" t="s">
        <v>38</v>
      </c>
      <c r="T4384" t="s">
        <v>28</v>
      </c>
      <c r="Y4384" t="s">
        <v>30</v>
      </c>
    </row>
    <row r="4385" spans="1:25" x14ac:dyDescent="0.45">
      <c r="A4385" t="s">
        <v>335</v>
      </c>
      <c r="B4385" t="s">
        <v>386</v>
      </c>
      <c r="C4385">
        <v>2499</v>
      </c>
      <c r="D4385" t="s">
        <v>359</v>
      </c>
      <c r="E4385" t="s">
        <v>305</v>
      </c>
      <c r="F4385">
        <v>2016</v>
      </c>
      <c r="G4385">
        <v>548</v>
      </c>
      <c r="H4385">
        <v>485.8</v>
      </c>
      <c r="I4385">
        <v>8258.6</v>
      </c>
      <c r="O4385">
        <v>22.004000000000001</v>
      </c>
      <c r="P4385">
        <v>0.33500000000000002</v>
      </c>
      <c r="Q4385">
        <v>131351.9</v>
      </c>
      <c r="R4385" t="s">
        <v>34</v>
      </c>
      <c r="S4385" t="s">
        <v>38</v>
      </c>
      <c r="T4385" t="s">
        <v>28</v>
      </c>
      <c r="Y4385" t="s">
        <v>30</v>
      </c>
    </row>
    <row r="4386" spans="1:25" x14ac:dyDescent="0.45">
      <c r="A4386" t="s">
        <v>335</v>
      </c>
      <c r="B4386" t="s">
        <v>386</v>
      </c>
      <c r="C4386">
        <v>2499</v>
      </c>
      <c r="D4386" t="s">
        <v>359</v>
      </c>
      <c r="E4386" t="s">
        <v>305</v>
      </c>
      <c r="F4386">
        <v>2017</v>
      </c>
      <c r="G4386">
        <v>160</v>
      </c>
      <c r="H4386">
        <v>139</v>
      </c>
      <c r="I4386">
        <v>2363</v>
      </c>
      <c r="O4386">
        <v>6.1890000000000001</v>
      </c>
      <c r="P4386">
        <v>0.33500000000000002</v>
      </c>
      <c r="Q4386">
        <v>36967.599999999999</v>
      </c>
      <c r="R4386" t="s">
        <v>34</v>
      </c>
      <c r="S4386" t="s">
        <v>38</v>
      </c>
      <c r="T4386" t="s">
        <v>28</v>
      </c>
      <c r="Y4386" t="s">
        <v>30</v>
      </c>
    </row>
    <row r="4387" spans="1:25" x14ac:dyDescent="0.45">
      <c r="A4387" t="s">
        <v>335</v>
      </c>
      <c r="B4387" t="s">
        <v>386</v>
      </c>
      <c r="C4387">
        <v>2499</v>
      </c>
      <c r="D4387" t="s">
        <v>359</v>
      </c>
      <c r="E4387" t="s">
        <v>305</v>
      </c>
      <c r="F4387">
        <v>2018</v>
      </c>
      <c r="G4387">
        <v>382</v>
      </c>
      <c r="H4387">
        <v>339.2</v>
      </c>
      <c r="I4387">
        <v>5766.4</v>
      </c>
      <c r="O4387">
        <v>15.198</v>
      </c>
      <c r="P4387">
        <v>0.33510000000000001</v>
      </c>
      <c r="Q4387">
        <v>90773.1</v>
      </c>
      <c r="R4387" t="s">
        <v>34</v>
      </c>
      <c r="S4387" t="s">
        <v>38</v>
      </c>
      <c r="T4387" t="s">
        <v>28</v>
      </c>
      <c r="Y4387" t="s">
        <v>30</v>
      </c>
    </row>
    <row r="4388" spans="1:25" x14ac:dyDescent="0.45">
      <c r="A4388" t="s">
        <v>335</v>
      </c>
      <c r="B4388" t="s">
        <v>386</v>
      </c>
      <c r="C4388">
        <v>2499</v>
      </c>
      <c r="D4388" t="s">
        <v>359</v>
      </c>
      <c r="E4388" t="s">
        <v>305</v>
      </c>
      <c r="F4388">
        <v>2019</v>
      </c>
      <c r="G4388">
        <v>239</v>
      </c>
      <c r="H4388">
        <v>206.1</v>
      </c>
      <c r="I4388">
        <v>3503.7</v>
      </c>
      <c r="O4388">
        <v>9.2379999999999995</v>
      </c>
      <c r="P4388">
        <v>0.33500000000000002</v>
      </c>
      <c r="Q4388">
        <v>55161.8</v>
      </c>
      <c r="R4388" t="s">
        <v>34</v>
      </c>
      <c r="S4388" t="s">
        <v>38</v>
      </c>
      <c r="T4388" t="s">
        <v>28</v>
      </c>
      <c r="Y4388" t="s">
        <v>30</v>
      </c>
    </row>
    <row r="4389" spans="1:25" x14ac:dyDescent="0.45">
      <c r="A4389" t="s">
        <v>335</v>
      </c>
      <c r="B4389" t="s">
        <v>386</v>
      </c>
      <c r="C4389">
        <v>2499</v>
      </c>
      <c r="D4389" t="s">
        <v>359</v>
      </c>
      <c r="E4389" t="s">
        <v>305</v>
      </c>
      <c r="F4389">
        <v>2020</v>
      </c>
      <c r="G4389">
        <v>368</v>
      </c>
      <c r="H4389">
        <v>318</v>
      </c>
      <c r="I4389">
        <v>5406</v>
      </c>
      <c r="O4389">
        <v>14.052</v>
      </c>
      <c r="P4389">
        <v>0.33500000000000002</v>
      </c>
      <c r="Q4389">
        <v>83894.9</v>
      </c>
      <c r="R4389" t="s">
        <v>34</v>
      </c>
      <c r="S4389" t="s">
        <v>38</v>
      </c>
      <c r="T4389" t="s">
        <v>28</v>
      </c>
      <c r="Y4389" t="s">
        <v>30</v>
      </c>
    </row>
    <row r="4390" spans="1:25" x14ac:dyDescent="0.45">
      <c r="A4390" t="s">
        <v>335</v>
      </c>
      <c r="B4390" t="s">
        <v>386</v>
      </c>
      <c r="C4390">
        <v>2499</v>
      </c>
      <c r="D4390" t="s">
        <v>359</v>
      </c>
      <c r="E4390" t="s">
        <v>305</v>
      </c>
      <c r="F4390">
        <v>2021</v>
      </c>
      <c r="G4390">
        <v>223</v>
      </c>
      <c r="H4390">
        <v>192.9</v>
      </c>
      <c r="I4390">
        <v>3168.2</v>
      </c>
      <c r="M4390">
        <v>3117.8</v>
      </c>
      <c r="N4390">
        <v>5.91E-2</v>
      </c>
      <c r="O4390">
        <v>9.5220000000000002</v>
      </c>
      <c r="P4390">
        <v>0.36</v>
      </c>
      <c r="Q4390">
        <v>52898.1</v>
      </c>
      <c r="R4390" t="s">
        <v>34</v>
      </c>
      <c r="S4390" t="s">
        <v>38</v>
      </c>
      <c r="T4390" t="s">
        <v>28</v>
      </c>
      <c r="Y4390" t="s">
        <v>70</v>
      </c>
    </row>
    <row r="4391" spans="1:25" x14ac:dyDescent="0.45">
      <c r="A4391" t="s">
        <v>335</v>
      </c>
      <c r="B4391" t="s">
        <v>386</v>
      </c>
      <c r="C4391">
        <v>2499</v>
      </c>
      <c r="D4391" t="s">
        <v>359</v>
      </c>
      <c r="E4391" t="s">
        <v>305</v>
      </c>
      <c r="F4391">
        <v>2022</v>
      </c>
      <c r="G4391">
        <v>204</v>
      </c>
      <c r="H4391">
        <v>170.2</v>
      </c>
      <c r="I4391">
        <v>2819</v>
      </c>
      <c r="M4391">
        <v>3457.8</v>
      </c>
      <c r="N4391">
        <v>6.13E-2</v>
      </c>
      <c r="O4391">
        <v>10.699</v>
      </c>
      <c r="P4391">
        <v>0.37830000000000003</v>
      </c>
      <c r="Q4391">
        <v>55295.199999999997</v>
      </c>
      <c r="R4391" t="s">
        <v>34</v>
      </c>
      <c r="S4391" t="s">
        <v>38</v>
      </c>
      <c r="T4391" t="s">
        <v>28</v>
      </c>
      <c r="Y4391" t="s">
        <v>70</v>
      </c>
    </row>
    <row r="4392" spans="1:25" x14ac:dyDescent="0.45">
      <c r="A4392" t="s">
        <v>335</v>
      </c>
      <c r="B4392" t="s">
        <v>386</v>
      </c>
      <c r="C4392">
        <v>2499</v>
      </c>
      <c r="D4392" t="s">
        <v>359</v>
      </c>
      <c r="E4392" t="s">
        <v>305</v>
      </c>
      <c r="F4392">
        <v>2023</v>
      </c>
      <c r="G4392">
        <v>157</v>
      </c>
      <c r="H4392">
        <v>125.4</v>
      </c>
      <c r="I4392">
        <v>2023.9</v>
      </c>
      <c r="M4392">
        <v>2067.4</v>
      </c>
      <c r="N4392">
        <v>5.8999999999999997E-2</v>
      </c>
      <c r="O4392">
        <v>6.3040000000000003</v>
      </c>
      <c r="P4392">
        <v>0.3599</v>
      </c>
      <c r="Q4392">
        <v>35021.1</v>
      </c>
      <c r="R4392" t="s">
        <v>34</v>
      </c>
      <c r="S4392" t="s">
        <v>38</v>
      </c>
      <c r="T4392" t="s">
        <v>28</v>
      </c>
      <c r="Y4392" t="s">
        <v>70</v>
      </c>
    </row>
    <row r="4393" spans="1:25" x14ac:dyDescent="0.45">
      <c r="A4393" t="s">
        <v>335</v>
      </c>
      <c r="B4393" t="s">
        <v>386</v>
      </c>
      <c r="C4393">
        <v>2499</v>
      </c>
      <c r="D4393" t="s">
        <v>359</v>
      </c>
      <c r="E4393" t="s">
        <v>305</v>
      </c>
      <c r="F4393">
        <v>2024</v>
      </c>
      <c r="G4393">
        <v>45</v>
      </c>
      <c r="H4393">
        <v>37.4</v>
      </c>
      <c r="I4393">
        <v>623.1</v>
      </c>
      <c r="M4393">
        <v>619.79999999999995</v>
      </c>
      <c r="N4393">
        <v>5.91E-2</v>
      </c>
      <c r="O4393">
        <v>1.887</v>
      </c>
      <c r="P4393">
        <v>0.36009999999999998</v>
      </c>
      <c r="Q4393">
        <v>10482</v>
      </c>
      <c r="R4393" t="s">
        <v>34</v>
      </c>
      <c r="S4393" t="s">
        <v>38</v>
      </c>
      <c r="T4393" t="s">
        <v>28</v>
      </c>
      <c r="Y4393" t="s">
        <v>70</v>
      </c>
    </row>
    <row r="4394" spans="1:25" x14ac:dyDescent="0.45">
      <c r="A4394" t="s">
        <v>335</v>
      </c>
      <c r="B4394" t="s">
        <v>386</v>
      </c>
      <c r="C4394">
        <v>2499</v>
      </c>
      <c r="D4394" t="s">
        <v>360</v>
      </c>
      <c r="E4394" t="s">
        <v>305</v>
      </c>
      <c r="F4394">
        <v>2009</v>
      </c>
      <c r="G4394">
        <v>174</v>
      </c>
      <c r="H4394">
        <v>174</v>
      </c>
      <c r="I4394">
        <v>2958</v>
      </c>
      <c r="O4394">
        <v>8.0459999999999994</v>
      </c>
      <c r="P4394">
        <v>0.40039999999999998</v>
      </c>
      <c r="Q4394">
        <v>40124.1</v>
      </c>
      <c r="R4394" t="s">
        <v>34</v>
      </c>
      <c r="S4394" t="s">
        <v>27</v>
      </c>
      <c r="T4394" t="s">
        <v>28</v>
      </c>
      <c r="Y4394" t="s">
        <v>29</v>
      </c>
    </row>
    <row r="4395" spans="1:25" x14ac:dyDescent="0.45">
      <c r="A4395" t="s">
        <v>335</v>
      </c>
      <c r="B4395" t="s">
        <v>386</v>
      </c>
      <c r="C4395">
        <v>2499</v>
      </c>
      <c r="D4395" t="s">
        <v>360</v>
      </c>
      <c r="E4395" t="s">
        <v>305</v>
      </c>
      <c r="F4395">
        <v>2010</v>
      </c>
      <c r="G4395">
        <v>385</v>
      </c>
      <c r="H4395">
        <v>385</v>
      </c>
      <c r="I4395">
        <v>6545</v>
      </c>
      <c r="O4395">
        <v>18.927</v>
      </c>
      <c r="P4395">
        <v>0.38100000000000001</v>
      </c>
      <c r="Q4395">
        <v>99344.7</v>
      </c>
      <c r="R4395" t="s">
        <v>34</v>
      </c>
      <c r="S4395" t="s">
        <v>27</v>
      </c>
      <c r="T4395" t="s">
        <v>28</v>
      </c>
      <c r="Y4395" t="s">
        <v>29</v>
      </c>
    </row>
    <row r="4396" spans="1:25" x14ac:dyDescent="0.45">
      <c r="A4396" t="s">
        <v>335</v>
      </c>
      <c r="B4396" t="s">
        <v>386</v>
      </c>
      <c r="C4396">
        <v>2499</v>
      </c>
      <c r="D4396" t="s">
        <v>360</v>
      </c>
      <c r="E4396" t="s">
        <v>305</v>
      </c>
      <c r="F4396">
        <v>2011</v>
      </c>
      <c r="G4396">
        <v>378</v>
      </c>
      <c r="H4396">
        <v>378</v>
      </c>
      <c r="I4396">
        <v>6426</v>
      </c>
      <c r="O4396">
        <v>17.986000000000001</v>
      </c>
      <c r="P4396">
        <v>0.39190000000000003</v>
      </c>
      <c r="Q4396">
        <v>91972.800000000003</v>
      </c>
      <c r="R4396" t="s">
        <v>34</v>
      </c>
      <c r="S4396" t="s">
        <v>27</v>
      </c>
      <c r="T4396" t="s">
        <v>28</v>
      </c>
      <c r="Y4396" t="s">
        <v>29</v>
      </c>
    </row>
    <row r="4397" spans="1:25" x14ac:dyDescent="0.45">
      <c r="A4397" t="s">
        <v>335</v>
      </c>
      <c r="B4397" t="s">
        <v>386</v>
      </c>
      <c r="C4397">
        <v>2499</v>
      </c>
      <c r="D4397" t="s">
        <v>360</v>
      </c>
      <c r="E4397" t="s">
        <v>305</v>
      </c>
      <c r="F4397">
        <v>2012</v>
      </c>
      <c r="G4397">
        <v>227</v>
      </c>
      <c r="H4397">
        <v>227</v>
      </c>
      <c r="I4397">
        <v>3859</v>
      </c>
      <c r="O4397">
        <v>12.256</v>
      </c>
      <c r="P4397">
        <v>0.44700000000000001</v>
      </c>
      <c r="Q4397">
        <v>54814.7</v>
      </c>
      <c r="R4397" t="s">
        <v>34</v>
      </c>
      <c r="S4397" t="s">
        <v>37</v>
      </c>
      <c r="T4397" t="s">
        <v>28</v>
      </c>
      <c r="Y4397" t="s">
        <v>29</v>
      </c>
    </row>
    <row r="4398" spans="1:25" x14ac:dyDescent="0.45">
      <c r="A4398" t="s">
        <v>335</v>
      </c>
      <c r="B4398" t="s">
        <v>386</v>
      </c>
      <c r="C4398">
        <v>2499</v>
      </c>
      <c r="D4398" t="s">
        <v>360</v>
      </c>
      <c r="E4398" t="s">
        <v>305</v>
      </c>
      <c r="F4398">
        <v>2013</v>
      </c>
      <c r="G4398">
        <v>448</v>
      </c>
      <c r="H4398">
        <v>448</v>
      </c>
      <c r="I4398">
        <v>7616</v>
      </c>
      <c r="O4398">
        <v>24.657</v>
      </c>
      <c r="P4398">
        <v>0.44700000000000001</v>
      </c>
      <c r="Q4398">
        <v>110362.6</v>
      </c>
      <c r="R4398" t="s">
        <v>34</v>
      </c>
      <c r="S4398" t="s">
        <v>38</v>
      </c>
      <c r="T4398" t="s">
        <v>28</v>
      </c>
      <c r="Y4398" t="s">
        <v>29</v>
      </c>
    </row>
    <row r="4399" spans="1:25" x14ac:dyDescent="0.45">
      <c r="A4399" t="s">
        <v>335</v>
      </c>
      <c r="B4399" t="s">
        <v>386</v>
      </c>
      <c r="C4399">
        <v>2499</v>
      </c>
      <c r="D4399" t="s">
        <v>360</v>
      </c>
      <c r="E4399" t="s">
        <v>305</v>
      </c>
      <c r="F4399">
        <v>2014</v>
      </c>
      <c r="G4399">
        <v>66</v>
      </c>
      <c r="H4399">
        <v>53.4</v>
      </c>
      <c r="I4399">
        <v>907.8</v>
      </c>
      <c r="O4399">
        <v>3.1269999999999998</v>
      </c>
      <c r="P4399">
        <v>0.44700000000000001</v>
      </c>
      <c r="Q4399">
        <v>13988.2</v>
      </c>
      <c r="R4399" t="s">
        <v>34</v>
      </c>
      <c r="S4399" t="s">
        <v>38</v>
      </c>
      <c r="T4399" t="s">
        <v>28</v>
      </c>
      <c r="Y4399" t="s">
        <v>29</v>
      </c>
    </row>
    <row r="4400" spans="1:25" x14ac:dyDescent="0.45">
      <c r="A4400" t="s">
        <v>335</v>
      </c>
      <c r="B4400" t="s">
        <v>386</v>
      </c>
      <c r="C4400">
        <v>2499</v>
      </c>
      <c r="D4400" t="s">
        <v>360</v>
      </c>
      <c r="E4400" t="s">
        <v>305</v>
      </c>
      <c r="F4400">
        <v>2015</v>
      </c>
      <c r="G4400">
        <v>185</v>
      </c>
      <c r="H4400">
        <v>150.9</v>
      </c>
      <c r="I4400">
        <v>2565.3000000000002</v>
      </c>
      <c r="O4400">
        <v>9.0690000000000008</v>
      </c>
      <c r="P4400">
        <v>0.44700000000000001</v>
      </c>
      <c r="Q4400">
        <v>40584.400000000001</v>
      </c>
      <c r="R4400" t="s">
        <v>34</v>
      </c>
      <c r="S4400" t="s">
        <v>38</v>
      </c>
      <c r="T4400" t="s">
        <v>28</v>
      </c>
      <c r="Y4400" t="s">
        <v>30</v>
      </c>
    </row>
    <row r="4401" spans="1:25" x14ac:dyDescent="0.45">
      <c r="A4401" t="s">
        <v>335</v>
      </c>
      <c r="B4401" t="s">
        <v>386</v>
      </c>
      <c r="C4401">
        <v>2499</v>
      </c>
      <c r="D4401" t="s">
        <v>360</v>
      </c>
      <c r="E4401" t="s">
        <v>305</v>
      </c>
      <c r="F4401">
        <v>2016</v>
      </c>
      <c r="G4401">
        <v>229</v>
      </c>
      <c r="H4401">
        <v>180.3</v>
      </c>
      <c r="I4401">
        <v>3065.1</v>
      </c>
      <c r="O4401">
        <v>8.16</v>
      </c>
      <c r="P4401">
        <v>0.33489999999999998</v>
      </c>
      <c r="Q4401">
        <v>48711.8</v>
      </c>
      <c r="R4401" t="s">
        <v>34</v>
      </c>
      <c r="S4401" t="s">
        <v>38</v>
      </c>
      <c r="T4401" t="s">
        <v>28</v>
      </c>
      <c r="Y4401" t="s">
        <v>30</v>
      </c>
    </row>
    <row r="4402" spans="1:25" x14ac:dyDescent="0.45">
      <c r="A4402" t="s">
        <v>335</v>
      </c>
      <c r="B4402" t="s">
        <v>386</v>
      </c>
      <c r="C4402">
        <v>2499</v>
      </c>
      <c r="D4402" t="s">
        <v>360</v>
      </c>
      <c r="E4402" t="s">
        <v>305</v>
      </c>
      <c r="F4402">
        <v>2017</v>
      </c>
      <c r="G4402">
        <v>149</v>
      </c>
      <c r="H4402">
        <v>127.8</v>
      </c>
      <c r="I4402">
        <v>2172.6</v>
      </c>
      <c r="O4402">
        <v>5.6920000000000002</v>
      </c>
      <c r="P4402">
        <v>0.33500000000000002</v>
      </c>
      <c r="Q4402">
        <v>33999.300000000003</v>
      </c>
      <c r="R4402" t="s">
        <v>34</v>
      </c>
      <c r="S4402" t="s">
        <v>38</v>
      </c>
      <c r="T4402" t="s">
        <v>28</v>
      </c>
      <c r="Y4402" t="s">
        <v>30</v>
      </c>
    </row>
    <row r="4403" spans="1:25" x14ac:dyDescent="0.45">
      <c r="A4403" t="s">
        <v>335</v>
      </c>
      <c r="B4403" t="s">
        <v>386</v>
      </c>
      <c r="C4403">
        <v>2499</v>
      </c>
      <c r="D4403" t="s">
        <v>360</v>
      </c>
      <c r="E4403" t="s">
        <v>305</v>
      </c>
      <c r="F4403">
        <v>2018</v>
      </c>
      <c r="G4403">
        <v>487</v>
      </c>
      <c r="H4403">
        <v>436.9</v>
      </c>
      <c r="I4403">
        <v>7427.3</v>
      </c>
      <c r="O4403">
        <v>19.571000000000002</v>
      </c>
      <c r="P4403">
        <v>0.33510000000000001</v>
      </c>
      <c r="Q4403">
        <v>116890</v>
      </c>
      <c r="R4403" t="s">
        <v>34</v>
      </c>
      <c r="S4403" t="s">
        <v>38</v>
      </c>
      <c r="T4403" t="s">
        <v>28</v>
      </c>
      <c r="Y4403" t="s">
        <v>30</v>
      </c>
    </row>
    <row r="4404" spans="1:25" x14ac:dyDescent="0.45">
      <c r="A4404" t="s">
        <v>335</v>
      </c>
      <c r="B4404" t="s">
        <v>386</v>
      </c>
      <c r="C4404">
        <v>2499</v>
      </c>
      <c r="D4404" t="s">
        <v>360</v>
      </c>
      <c r="E4404" t="s">
        <v>305</v>
      </c>
      <c r="F4404">
        <v>2019</v>
      </c>
      <c r="G4404">
        <v>173</v>
      </c>
      <c r="H4404">
        <v>141.6</v>
      </c>
      <c r="I4404">
        <v>2407.1999999999998</v>
      </c>
      <c r="O4404">
        <v>6.351</v>
      </c>
      <c r="P4404">
        <v>0.33510000000000001</v>
      </c>
      <c r="Q4404">
        <v>37924.199999999997</v>
      </c>
      <c r="R4404" t="s">
        <v>34</v>
      </c>
      <c r="S4404" t="s">
        <v>38</v>
      </c>
      <c r="T4404" t="s">
        <v>28</v>
      </c>
      <c r="Y4404" t="s">
        <v>30</v>
      </c>
    </row>
    <row r="4405" spans="1:25" x14ac:dyDescent="0.45">
      <c r="A4405" t="s">
        <v>335</v>
      </c>
      <c r="B4405" t="s">
        <v>386</v>
      </c>
      <c r="C4405">
        <v>2499</v>
      </c>
      <c r="D4405" t="s">
        <v>360</v>
      </c>
      <c r="E4405" t="s">
        <v>305</v>
      </c>
      <c r="F4405">
        <v>2020</v>
      </c>
      <c r="G4405">
        <v>211</v>
      </c>
      <c r="H4405">
        <v>176.9</v>
      </c>
      <c r="I4405">
        <v>3007.3</v>
      </c>
      <c r="O4405">
        <v>7.8129999999999997</v>
      </c>
      <c r="P4405">
        <v>0.33500000000000002</v>
      </c>
      <c r="Q4405">
        <v>46645.5</v>
      </c>
      <c r="R4405" t="s">
        <v>34</v>
      </c>
      <c r="S4405" t="s">
        <v>38</v>
      </c>
      <c r="T4405" t="s">
        <v>28</v>
      </c>
      <c r="Y4405" t="s">
        <v>30</v>
      </c>
    </row>
    <row r="4406" spans="1:25" x14ac:dyDescent="0.45">
      <c r="A4406" t="s">
        <v>335</v>
      </c>
      <c r="B4406" t="s">
        <v>386</v>
      </c>
      <c r="C4406">
        <v>2499</v>
      </c>
      <c r="D4406" t="s">
        <v>360</v>
      </c>
      <c r="E4406" t="s">
        <v>305</v>
      </c>
      <c r="F4406">
        <v>2021</v>
      </c>
      <c r="G4406">
        <v>151</v>
      </c>
      <c r="H4406">
        <v>130.30000000000001</v>
      </c>
      <c r="I4406">
        <v>1787.4</v>
      </c>
      <c r="M4406">
        <v>1747.2</v>
      </c>
      <c r="N4406">
        <v>5.91E-2</v>
      </c>
      <c r="O4406">
        <v>5.33</v>
      </c>
      <c r="P4406">
        <v>0.36</v>
      </c>
      <c r="Q4406">
        <v>29611.3</v>
      </c>
      <c r="R4406" t="s">
        <v>34</v>
      </c>
      <c r="S4406" t="s">
        <v>38</v>
      </c>
      <c r="T4406" t="s">
        <v>28</v>
      </c>
      <c r="Y4406" t="s">
        <v>70</v>
      </c>
    </row>
    <row r="4407" spans="1:25" x14ac:dyDescent="0.45">
      <c r="A4407" t="s">
        <v>335</v>
      </c>
      <c r="B4407" t="s">
        <v>386</v>
      </c>
      <c r="C4407">
        <v>2499</v>
      </c>
      <c r="D4407" t="s">
        <v>360</v>
      </c>
      <c r="E4407" t="s">
        <v>305</v>
      </c>
      <c r="F4407">
        <v>2022</v>
      </c>
      <c r="G4407">
        <v>147</v>
      </c>
      <c r="H4407">
        <v>119.1</v>
      </c>
      <c r="I4407">
        <v>1616.6</v>
      </c>
      <c r="M4407">
        <v>1689.8</v>
      </c>
      <c r="N4407">
        <v>5.8900000000000001E-2</v>
      </c>
      <c r="O4407">
        <v>5.1509999999999998</v>
      </c>
      <c r="P4407">
        <v>0.36</v>
      </c>
      <c r="Q4407">
        <v>28611.599999999999</v>
      </c>
      <c r="R4407" t="s">
        <v>34</v>
      </c>
      <c r="S4407" t="s">
        <v>38</v>
      </c>
      <c r="T4407" t="s">
        <v>28</v>
      </c>
      <c r="Y4407" t="s">
        <v>70</v>
      </c>
    </row>
    <row r="4408" spans="1:25" x14ac:dyDescent="0.45">
      <c r="A4408" t="s">
        <v>335</v>
      </c>
      <c r="B4408" t="s">
        <v>386</v>
      </c>
      <c r="C4408">
        <v>2499</v>
      </c>
      <c r="D4408" t="s">
        <v>360</v>
      </c>
      <c r="E4408" t="s">
        <v>305</v>
      </c>
      <c r="F4408">
        <v>2023</v>
      </c>
      <c r="G4408">
        <v>94</v>
      </c>
      <c r="H4408">
        <v>71.900000000000006</v>
      </c>
      <c r="I4408">
        <v>1029.2</v>
      </c>
      <c r="M4408">
        <v>1050.5999999999999</v>
      </c>
      <c r="N4408">
        <v>5.8900000000000001E-2</v>
      </c>
      <c r="O4408">
        <v>3.2029999999999998</v>
      </c>
      <c r="P4408">
        <v>0.36120000000000002</v>
      </c>
      <c r="Q4408">
        <v>17791.900000000001</v>
      </c>
      <c r="R4408" t="s">
        <v>34</v>
      </c>
      <c r="S4408" t="s">
        <v>38</v>
      </c>
      <c r="T4408" t="s">
        <v>28</v>
      </c>
      <c r="Y4408" t="s">
        <v>70</v>
      </c>
    </row>
    <row r="4409" spans="1:25" x14ac:dyDescent="0.45">
      <c r="A4409" t="s">
        <v>335</v>
      </c>
      <c r="B4409" t="s">
        <v>386</v>
      </c>
      <c r="C4409">
        <v>2499</v>
      </c>
      <c r="D4409" t="s">
        <v>360</v>
      </c>
      <c r="E4409" t="s">
        <v>305</v>
      </c>
      <c r="F4409">
        <v>2024</v>
      </c>
      <c r="G4409">
        <v>24</v>
      </c>
      <c r="H4409">
        <v>18.7</v>
      </c>
      <c r="I4409">
        <v>279</v>
      </c>
      <c r="M4409">
        <v>277.5</v>
      </c>
      <c r="N4409">
        <v>5.91E-2</v>
      </c>
      <c r="O4409">
        <v>0.84599999999999997</v>
      </c>
      <c r="P4409">
        <v>0.36</v>
      </c>
      <c r="Q4409">
        <v>4699.3</v>
      </c>
      <c r="R4409" t="s">
        <v>34</v>
      </c>
      <c r="S4409" t="s">
        <v>38</v>
      </c>
      <c r="T4409" t="s">
        <v>28</v>
      </c>
      <c r="Y4409" t="s">
        <v>70</v>
      </c>
    </row>
    <row r="4410" spans="1:25" x14ac:dyDescent="0.45">
      <c r="A4410" t="s">
        <v>335</v>
      </c>
      <c r="B4410" t="s">
        <v>387</v>
      </c>
      <c r="C4410">
        <v>2500</v>
      </c>
      <c r="D4410">
        <v>10</v>
      </c>
      <c r="F4410">
        <v>2009</v>
      </c>
      <c r="G4410">
        <v>4475</v>
      </c>
      <c r="H4410">
        <v>4455.75</v>
      </c>
      <c r="I4410">
        <v>680432.75</v>
      </c>
      <c r="K4410">
        <v>74.828000000000003</v>
      </c>
      <c r="L4410">
        <v>1.2999999999999999E-2</v>
      </c>
      <c r="M4410">
        <v>428372.07500000001</v>
      </c>
      <c r="N4410">
        <v>5.9900000000000002E-2</v>
      </c>
      <c r="O4410">
        <v>236.095</v>
      </c>
      <c r="P4410">
        <v>6.5600000000000006E-2</v>
      </c>
      <c r="Q4410">
        <v>7038324.7999999998</v>
      </c>
      <c r="R4410" t="s">
        <v>34</v>
      </c>
      <c r="S4410" t="s">
        <v>45</v>
      </c>
      <c r="T4410" t="s">
        <v>46</v>
      </c>
      <c r="V4410" t="s">
        <v>180</v>
      </c>
      <c r="Y4410" t="s">
        <v>107</v>
      </c>
    </row>
    <row r="4411" spans="1:25" x14ac:dyDescent="0.45">
      <c r="A4411" t="s">
        <v>335</v>
      </c>
      <c r="B4411" t="s">
        <v>387</v>
      </c>
      <c r="C4411">
        <v>2500</v>
      </c>
      <c r="D4411">
        <v>10</v>
      </c>
      <c r="F4411">
        <v>2010</v>
      </c>
      <c r="G4411">
        <v>3630</v>
      </c>
      <c r="H4411">
        <v>3616.5</v>
      </c>
      <c r="I4411">
        <v>673788.5</v>
      </c>
      <c r="K4411">
        <v>37.838000000000001</v>
      </c>
      <c r="L4411">
        <v>7.6E-3</v>
      </c>
      <c r="M4411">
        <v>415734.85</v>
      </c>
      <c r="N4411">
        <v>5.9499999999999997E-2</v>
      </c>
      <c r="O4411">
        <v>212.495</v>
      </c>
      <c r="P4411">
        <v>6.1899999999999997E-2</v>
      </c>
      <c r="Q4411">
        <v>6911990.8250000002</v>
      </c>
      <c r="R4411" t="s">
        <v>34</v>
      </c>
      <c r="S4411" t="s">
        <v>45</v>
      </c>
      <c r="T4411" t="s">
        <v>46</v>
      </c>
      <c r="V4411" t="s">
        <v>180</v>
      </c>
      <c r="Y4411" t="s">
        <v>107</v>
      </c>
    </row>
    <row r="4412" spans="1:25" x14ac:dyDescent="0.45">
      <c r="A4412" t="s">
        <v>335</v>
      </c>
      <c r="B4412" t="s">
        <v>387</v>
      </c>
      <c r="C4412">
        <v>2500</v>
      </c>
      <c r="D4412">
        <v>10</v>
      </c>
      <c r="F4412">
        <v>2011</v>
      </c>
      <c r="G4412">
        <v>3960</v>
      </c>
      <c r="H4412">
        <v>3935.39</v>
      </c>
      <c r="I4412">
        <v>645059.51</v>
      </c>
      <c r="K4412">
        <v>23.376000000000001</v>
      </c>
      <c r="L4412">
        <v>5.0000000000000001E-3</v>
      </c>
      <c r="M4412">
        <v>402721.299</v>
      </c>
      <c r="N4412">
        <v>5.9299999999999999E-2</v>
      </c>
      <c r="O4412">
        <v>214.71100000000001</v>
      </c>
      <c r="P4412">
        <v>6.4199999999999993E-2</v>
      </c>
      <c r="Q4412">
        <v>6726669.6059999997</v>
      </c>
      <c r="R4412" t="s">
        <v>34</v>
      </c>
      <c r="S4412" t="s">
        <v>45</v>
      </c>
      <c r="T4412" t="s">
        <v>46</v>
      </c>
      <c r="V4412" t="s">
        <v>180</v>
      </c>
      <c r="Y4412" t="s">
        <v>107</v>
      </c>
    </row>
    <row r="4413" spans="1:25" x14ac:dyDescent="0.45">
      <c r="A4413" t="s">
        <v>335</v>
      </c>
      <c r="B4413" t="s">
        <v>387</v>
      </c>
      <c r="C4413">
        <v>2500</v>
      </c>
      <c r="D4413">
        <v>10</v>
      </c>
      <c r="F4413">
        <v>2012</v>
      </c>
      <c r="G4413">
        <v>5056</v>
      </c>
      <c r="H4413">
        <v>5039.8</v>
      </c>
      <c r="I4413">
        <v>969225.29</v>
      </c>
      <c r="K4413">
        <v>8.4510000000000005</v>
      </c>
      <c r="L4413">
        <v>1.8E-3</v>
      </c>
      <c r="M4413">
        <v>589483.83600000001</v>
      </c>
      <c r="N4413">
        <v>5.91E-2</v>
      </c>
      <c r="O4413">
        <v>320.13200000000001</v>
      </c>
      <c r="P4413">
        <v>6.6400000000000001E-2</v>
      </c>
      <c r="Q4413">
        <v>9906227.4010000005</v>
      </c>
      <c r="R4413" t="s">
        <v>34</v>
      </c>
      <c r="S4413" t="s">
        <v>45</v>
      </c>
      <c r="T4413" t="s">
        <v>46</v>
      </c>
      <c r="V4413" t="s">
        <v>180</v>
      </c>
      <c r="Y4413" t="s">
        <v>107</v>
      </c>
    </row>
    <row r="4414" spans="1:25" x14ac:dyDescent="0.45">
      <c r="A4414" t="s">
        <v>335</v>
      </c>
      <c r="B4414" t="s">
        <v>387</v>
      </c>
      <c r="C4414">
        <v>2500</v>
      </c>
      <c r="D4414">
        <v>10</v>
      </c>
      <c r="F4414">
        <v>2013</v>
      </c>
      <c r="G4414">
        <v>2891</v>
      </c>
      <c r="H4414">
        <v>2848.52</v>
      </c>
      <c r="I4414">
        <v>452911.6</v>
      </c>
      <c r="K4414">
        <v>40.459000000000003</v>
      </c>
      <c r="L4414">
        <v>1.17E-2</v>
      </c>
      <c r="M4414">
        <v>290445.96899999998</v>
      </c>
      <c r="N4414">
        <v>5.9799999999999999E-2</v>
      </c>
      <c r="O4414">
        <v>176.79599999999999</v>
      </c>
      <c r="P4414">
        <v>7.0800000000000002E-2</v>
      </c>
      <c r="Q4414">
        <v>4794298.4570000004</v>
      </c>
      <c r="R4414" t="s">
        <v>34</v>
      </c>
      <c r="S4414" t="s">
        <v>45</v>
      </c>
      <c r="T4414" t="s">
        <v>46</v>
      </c>
      <c r="V4414" t="s">
        <v>180</v>
      </c>
      <c r="Y4414" t="s">
        <v>107</v>
      </c>
    </row>
    <row r="4415" spans="1:25" x14ac:dyDescent="0.45">
      <c r="A4415" t="s">
        <v>335</v>
      </c>
      <c r="B4415" t="s">
        <v>387</v>
      </c>
      <c r="C4415">
        <v>2500</v>
      </c>
      <c r="D4415">
        <v>10</v>
      </c>
      <c r="F4415">
        <v>2014</v>
      </c>
      <c r="G4415">
        <v>3820</v>
      </c>
      <c r="H4415">
        <v>3802.81</v>
      </c>
      <c r="I4415">
        <v>725381.29</v>
      </c>
      <c r="K4415">
        <v>77.78</v>
      </c>
      <c r="L4415">
        <v>1.5599999999999999E-2</v>
      </c>
      <c r="M4415">
        <v>450505.91600000003</v>
      </c>
      <c r="N4415">
        <v>6.0100000000000001E-2</v>
      </c>
      <c r="O4415">
        <v>268.89400000000001</v>
      </c>
      <c r="P4415">
        <v>7.1099999999999997E-2</v>
      </c>
      <c r="Q4415">
        <v>7403729.6100000003</v>
      </c>
      <c r="R4415" t="s">
        <v>34</v>
      </c>
      <c r="S4415" t="s">
        <v>45</v>
      </c>
      <c r="T4415" t="s">
        <v>46</v>
      </c>
      <c r="V4415" t="s">
        <v>180</v>
      </c>
      <c r="Y4415" t="s">
        <v>107</v>
      </c>
    </row>
    <row r="4416" spans="1:25" x14ac:dyDescent="0.45">
      <c r="A4416" t="s">
        <v>335</v>
      </c>
      <c r="B4416" t="s">
        <v>387</v>
      </c>
      <c r="C4416">
        <v>2500</v>
      </c>
      <c r="D4416">
        <v>10</v>
      </c>
      <c r="F4416">
        <v>2015</v>
      </c>
      <c r="G4416">
        <v>5111</v>
      </c>
      <c r="H4416">
        <v>5097.16</v>
      </c>
      <c r="I4416">
        <v>955341.08</v>
      </c>
      <c r="K4416">
        <v>32.430999999999997</v>
      </c>
      <c r="L4416">
        <v>7.4999999999999997E-3</v>
      </c>
      <c r="M4416">
        <v>585133.51399999997</v>
      </c>
      <c r="N4416">
        <v>5.9499999999999997E-2</v>
      </c>
      <c r="O4416">
        <v>324.21499999999997</v>
      </c>
      <c r="P4416">
        <v>6.8000000000000005E-2</v>
      </c>
      <c r="Q4416">
        <v>9778097.7939999998</v>
      </c>
      <c r="R4416" t="s">
        <v>34</v>
      </c>
      <c r="S4416" t="s">
        <v>45</v>
      </c>
      <c r="T4416" t="s">
        <v>46</v>
      </c>
      <c r="V4416" t="s">
        <v>180</v>
      </c>
      <c r="Y4416" t="s">
        <v>146</v>
      </c>
    </row>
    <row r="4417" spans="1:25" x14ac:dyDescent="0.45">
      <c r="A4417" t="s">
        <v>335</v>
      </c>
      <c r="B4417" t="s">
        <v>387</v>
      </c>
      <c r="C4417">
        <v>2500</v>
      </c>
      <c r="D4417">
        <v>10</v>
      </c>
      <c r="F4417">
        <v>2016</v>
      </c>
      <c r="G4417">
        <v>5404</v>
      </c>
      <c r="H4417">
        <v>5389.03</v>
      </c>
      <c r="I4417">
        <v>990640.07</v>
      </c>
      <c r="K4417">
        <v>17.059000000000001</v>
      </c>
      <c r="L4417">
        <v>3.5000000000000001E-3</v>
      </c>
      <c r="M4417">
        <v>602889.93599999999</v>
      </c>
      <c r="N4417">
        <v>5.9200000000000003E-2</v>
      </c>
      <c r="O4417">
        <v>359.30799999999999</v>
      </c>
      <c r="P4417">
        <v>7.1800000000000003E-2</v>
      </c>
      <c r="Q4417">
        <v>10112269.067</v>
      </c>
      <c r="R4417" t="s">
        <v>34</v>
      </c>
      <c r="S4417" t="s">
        <v>45</v>
      </c>
      <c r="T4417" t="s">
        <v>46</v>
      </c>
      <c r="V4417" t="s">
        <v>180</v>
      </c>
      <c r="Y4417" t="s">
        <v>146</v>
      </c>
    </row>
    <row r="4418" spans="1:25" x14ac:dyDescent="0.45">
      <c r="A4418" t="s">
        <v>335</v>
      </c>
      <c r="B4418" t="s">
        <v>387</v>
      </c>
      <c r="C4418">
        <v>2500</v>
      </c>
      <c r="D4418">
        <v>10</v>
      </c>
      <c r="F4418">
        <v>2017</v>
      </c>
      <c r="G4418">
        <v>4189</v>
      </c>
      <c r="H4418">
        <v>4180.67</v>
      </c>
      <c r="I4418">
        <v>565797.62</v>
      </c>
      <c r="K4418">
        <v>26.696999999999999</v>
      </c>
      <c r="L4418">
        <v>5.5999999999999999E-3</v>
      </c>
      <c r="M4418">
        <v>366716.12099999998</v>
      </c>
      <c r="N4418">
        <v>5.9400000000000001E-2</v>
      </c>
      <c r="O4418">
        <v>222.02600000000001</v>
      </c>
      <c r="P4418">
        <v>7.2900000000000006E-2</v>
      </c>
      <c r="Q4418">
        <v>6108214.6730000004</v>
      </c>
      <c r="R4418" t="s">
        <v>34</v>
      </c>
      <c r="S4418" t="s">
        <v>45</v>
      </c>
      <c r="T4418" t="s">
        <v>46</v>
      </c>
      <c r="V4418" t="s">
        <v>180</v>
      </c>
      <c r="Y4418" t="s">
        <v>147</v>
      </c>
    </row>
    <row r="4419" spans="1:25" x14ac:dyDescent="0.45">
      <c r="A4419" t="s">
        <v>335</v>
      </c>
      <c r="B4419" t="s">
        <v>387</v>
      </c>
      <c r="C4419">
        <v>2500</v>
      </c>
      <c r="D4419">
        <v>10</v>
      </c>
      <c r="F4419">
        <v>2018</v>
      </c>
      <c r="G4419">
        <v>4260</v>
      </c>
      <c r="H4419">
        <v>4246.6099999999997</v>
      </c>
      <c r="I4419">
        <v>533197.66</v>
      </c>
      <c r="K4419">
        <v>95.48</v>
      </c>
      <c r="L4419">
        <v>1.9900000000000001E-2</v>
      </c>
      <c r="M4419">
        <v>411026.217</v>
      </c>
      <c r="N4419">
        <v>6.0400000000000002E-2</v>
      </c>
      <c r="O4419">
        <v>243.15799999999999</v>
      </c>
      <c r="P4419">
        <v>7.1800000000000003E-2</v>
      </c>
      <c r="Q4419">
        <v>6691387.2489999998</v>
      </c>
      <c r="R4419" t="s">
        <v>34</v>
      </c>
      <c r="S4419" t="s">
        <v>45</v>
      </c>
      <c r="T4419" t="s">
        <v>46</v>
      </c>
      <c r="V4419" t="s">
        <v>180</v>
      </c>
      <c r="Y4419" t="s">
        <v>147</v>
      </c>
    </row>
    <row r="4420" spans="1:25" x14ac:dyDescent="0.45">
      <c r="A4420" t="s">
        <v>335</v>
      </c>
      <c r="B4420" t="s">
        <v>387</v>
      </c>
      <c r="C4420">
        <v>2500</v>
      </c>
      <c r="D4420">
        <v>10</v>
      </c>
      <c r="F4420">
        <v>2019</v>
      </c>
      <c r="G4420">
        <v>2190</v>
      </c>
      <c r="H4420">
        <v>2172.4</v>
      </c>
      <c r="I4420">
        <v>265418.62</v>
      </c>
      <c r="K4420">
        <v>9.6289999999999996</v>
      </c>
      <c r="L4420">
        <v>8.0000000000000002E-3</v>
      </c>
      <c r="M4420">
        <v>172816.992</v>
      </c>
      <c r="N4420">
        <v>5.96E-2</v>
      </c>
      <c r="O4420">
        <v>92.662000000000006</v>
      </c>
      <c r="P4420">
        <v>6.4899999999999999E-2</v>
      </c>
      <c r="Q4420">
        <v>2886167.8620000002</v>
      </c>
      <c r="R4420" t="s">
        <v>34</v>
      </c>
      <c r="S4420" t="s">
        <v>45</v>
      </c>
      <c r="T4420" t="s">
        <v>46</v>
      </c>
      <c r="V4420" t="s">
        <v>180</v>
      </c>
      <c r="Y4420" t="s">
        <v>147</v>
      </c>
    </row>
    <row r="4421" spans="1:25" x14ac:dyDescent="0.45">
      <c r="A4421" t="s">
        <v>335</v>
      </c>
      <c r="B4421" t="s">
        <v>387</v>
      </c>
      <c r="C4421">
        <v>2500</v>
      </c>
      <c r="D4421">
        <v>10</v>
      </c>
      <c r="F4421">
        <v>2020</v>
      </c>
      <c r="G4421">
        <v>2392</v>
      </c>
      <c r="H4421">
        <v>2382.17</v>
      </c>
      <c r="I4421">
        <v>322076.3</v>
      </c>
      <c r="K4421">
        <v>1.0369999999999999</v>
      </c>
      <c r="L4421">
        <v>1E-3</v>
      </c>
      <c r="M4421">
        <v>205397</v>
      </c>
      <c r="N4421">
        <v>5.8999999999999997E-2</v>
      </c>
      <c r="O4421">
        <v>114.39700000000001</v>
      </c>
      <c r="P4421">
        <v>7.0000000000000007E-2</v>
      </c>
      <c r="Q4421">
        <v>3456223.0430000001</v>
      </c>
      <c r="R4421" t="s">
        <v>34</v>
      </c>
      <c r="S4421" t="s">
        <v>45</v>
      </c>
      <c r="T4421" t="s">
        <v>46</v>
      </c>
      <c r="V4421" t="s">
        <v>180</v>
      </c>
      <c r="Y4421" t="s">
        <v>147</v>
      </c>
    </row>
    <row r="4422" spans="1:25" x14ac:dyDescent="0.45">
      <c r="A4422" t="s">
        <v>335</v>
      </c>
      <c r="B4422" t="s">
        <v>387</v>
      </c>
      <c r="C4422">
        <v>2500</v>
      </c>
      <c r="D4422">
        <v>10</v>
      </c>
      <c r="F4422">
        <v>2021</v>
      </c>
      <c r="G4422">
        <v>1237</v>
      </c>
      <c r="H4422">
        <v>1223.3900000000001</v>
      </c>
      <c r="I4422">
        <v>154668.66</v>
      </c>
      <c r="K4422">
        <v>0.60499999999999998</v>
      </c>
      <c r="L4422">
        <v>1.1999999999999999E-3</v>
      </c>
      <c r="M4422">
        <v>101192.825</v>
      </c>
      <c r="N4422">
        <v>5.8999999999999997E-2</v>
      </c>
      <c r="O4422">
        <v>52.296999999999997</v>
      </c>
      <c r="P4422">
        <v>5.9900000000000002E-2</v>
      </c>
      <c r="Q4422">
        <v>1702537.236</v>
      </c>
      <c r="R4422" t="s">
        <v>34</v>
      </c>
      <c r="S4422" t="s">
        <v>45</v>
      </c>
      <c r="T4422" t="s">
        <v>46</v>
      </c>
      <c r="V4422" t="s">
        <v>180</v>
      </c>
      <c r="Y4422" t="s">
        <v>152</v>
      </c>
    </row>
    <row r="4423" spans="1:25" x14ac:dyDescent="0.45">
      <c r="A4423" t="s">
        <v>335</v>
      </c>
      <c r="B4423" t="s">
        <v>387</v>
      </c>
      <c r="C4423">
        <v>2500</v>
      </c>
      <c r="D4423">
        <v>10</v>
      </c>
      <c r="F4423">
        <v>2022</v>
      </c>
      <c r="G4423">
        <v>1116</v>
      </c>
      <c r="H4423">
        <v>1105.02</v>
      </c>
      <c r="I4423">
        <v>142552.49</v>
      </c>
      <c r="K4423">
        <v>11.548999999999999</v>
      </c>
      <c r="L4423">
        <v>1.2800000000000001E-2</v>
      </c>
      <c r="M4423">
        <v>93354.466</v>
      </c>
      <c r="N4423">
        <v>0.06</v>
      </c>
      <c r="O4423">
        <v>52.564999999999998</v>
      </c>
      <c r="P4423">
        <v>6.6400000000000001E-2</v>
      </c>
      <c r="Q4423">
        <v>1542827.946</v>
      </c>
      <c r="R4423" t="s">
        <v>34</v>
      </c>
      <c r="S4423" t="s">
        <v>45</v>
      </c>
      <c r="T4423" t="s">
        <v>46</v>
      </c>
      <c r="V4423" t="s">
        <v>180</v>
      </c>
      <c r="Y4423" t="s">
        <v>152</v>
      </c>
    </row>
    <row r="4424" spans="1:25" x14ac:dyDescent="0.45">
      <c r="A4424" t="s">
        <v>335</v>
      </c>
      <c r="B4424" t="s">
        <v>387</v>
      </c>
      <c r="C4424">
        <v>2500</v>
      </c>
      <c r="D4424">
        <v>10</v>
      </c>
      <c r="F4424">
        <v>2023</v>
      </c>
      <c r="G4424">
        <v>1862</v>
      </c>
      <c r="H4424">
        <v>1822.64</v>
      </c>
      <c r="I4424">
        <v>280870.55</v>
      </c>
      <c r="K4424">
        <v>12.696</v>
      </c>
      <c r="L4424">
        <v>7.9000000000000008E-3</v>
      </c>
      <c r="M4424">
        <v>182796.11499999999</v>
      </c>
      <c r="N4424">
        <v>5.96E-2</v>
      </c>
      <c r="O4424">
        <v>123.634</v>
      </c>
      <c r="P4424">
        <v>7.9299999999999995E-2</v>
      </c>
      <c r="Q4424">
        <v>3046114.7050000001</v>
      </c>
      <c r="R4424" t="s">
        <v>34</v>
      </c>
      <c r="S4424" t="s">
        <v>45</v>
      </c>
      <c r="T4424" t="s">
        <v>46</v>
      </c>
      <c r="V4424" t="s">
        <v>180</v>
      </c>
      <c r="Y4424" t="s">
        <v>152</v>
      </c>
    </row>
    <row r="4425" spans="1:25" x14ac:dyDescent="0.45">
      <c r="A4425" t="s">
        <v>335</v>
      </c>
      <c r="B4425" t="s">
        <v>387</v>
      </c>
      <c r="C4425">
        <v>2500</v>
      </c>
      <c r="D4425">
        <v>10</v>
      </c>
      <c r="F4425">
        <v>2024</v>
      </c>
      <c r="G4425">
        <v>210</v>
      </c>
      <c r="H4425">
        <v>206.12</v>
      </c>
      <c r="I4425">
        <v>22758.14</v>
      </c>
      <c r="K4425">
        <v>0.92100000000000004</v>
      </c>
      <c r="L4425">
        <v>5.0000000000000001E-3</v>
      </c>
      <c r="M4425">
        <v>16290.659</v>
      </c>
      <c r="N4425">
        <v>5.9400000000000001E-2</v>
      </c>
      <c r="O4425">
        <v>9.7530000000000001</v>
      </c>
      <c r="P4425">
        <v>6.4199999999999993E-2</v>
      </c>
      <c r="Q4425">
        <v>272003.27500000002</v>
      </c>
      <c r="R4425" t="s">
        <v>34</v>
      </c>
      <c r="S4425" t="s">
        <v>45</v>
      </c>
      <c r="T4425" t="s">
        <v>46</v>
      </c>
      <c r="V4425" t="s">
        <v>180</v>
      </c>
      <c r="Y4425" t="s">
        <v>152</v>
      </c>
    </row>
    <row r="4426" spans="1:25" x14ac:dyDescent="0.45">
      <c r="A4426" t="s">
        <v>335</v>
      </c>
      <c r="B4426" t="s">
        <v>387</v>
      </c>
      <c r="C4426">
        <v>2500</v>
      </c>
      <c r="D4426">
        <v>20</v>
      </c>
      <c r="F4426">
        <v>2009</v>
      </c>
      <c r="G4426">
        <v>1919</v>
      </c>
      <c r="H4426">
        <v>1905.25</v>
      </c>
      <c r="I4426">
        <v>216904.5</v>
      </c>
      <c r="K4426">
        <v>82.759</v>
      </c>
      <c r="L4426">
        <v>5.8500000000000003E-2</v>
      </c>
      <c r="M4426">
        <v>159805.77499999999</v>
      </c>
      <c r="N4426">
        <v>6.3100000000000003E-2</v>
      </c>
      <c r="O4426">
        <v>115.354</v>
      </c>
      <c r="P4426">
        <v>9.01E-2</v>
      </c>
      <c r="Q4426">
        <v>2497670.9</v>
      </c>
      <c r="R4426" t="s">
        <v>45</v>
      </c>
      <c r="S4426" t="s">
        <v>34</v>
      </c>
      <c r="T4426" t="s">
        <v>46</v>
      </c>
      <c r="V4426" t="s">
        <v>180</v>
      </c>
      <c r="Y4426" t="s">
        <v>107</v>
      </c>
    </row>
    <row r="4427" spans="1:25" x14ac:dyDescent="0.45">
      <c r="A4427" t="s">
        <v>335</v>
      </c>
      <c r="B4427" t="s">
        <v>387</v>
      </c>
      <c r="C4427">
        <v>2500</v>
      </c>
      <c r="D4427">
        <v>20</v>
      </c>
      <c r="F4427">
        <v>2010</v>
      </c>
      <c r="G4427">
        <v>3230</v>
      </c>
      <c r="H4427">
        <v>3208.5</v>
      </c>
      <c r="I4427">
        <v>538805.5</v>
      </c>
      <c r="K4427">
        <v>25.89</v>
      </c>
      <c r="L4427">
        <v>7.1000000000000004E-3</v>
      </c>
      <c r="M4427">
        <v>344906.52500000002</v>
      </c>
      <c r="N4427">
        <v>5.9499999999999997E-2</v>
      </c>
      <c r="O4427">
        <v>206.78800000000001</v>
      </c>
      <c r="P4427">
        <v>7.4399999999999994E-2</v>
      </c>
      <c r="Q4427">
        <v>5747330.2999999998</v>
      </c>
      <c r="R4427" t="s">
        <v>45</v>
      </c>
      <c r="S4427" t="s">
        <v>34</v>
      </c>
      <c r="T4427" t="s">
        <v>46</v>
      </c>
      <c r="V4427" t="s">
        <v>180</v>
      </c>
      <c r="Y4427" t="s">
        <v>107</v>
      </c>
    </row>
    <row r="4428" spans="1:25" x14ac:dyDescent="0.45">
      <c r="A4428" t="s">
        <v>335</v>
      </c>
      <c r="B4428" t="s">
        <v>387</v>
      </c>
      <c r="C4428">
        <v>2500</v>
      </c>
      <c r="D4428">
        <v>20</v>
      </c>
      <c r="F4428">
        <v>2011</v>
      </c>
      <c r="G4428">
        <v>2608</v>
      </c>
      <c r="H4428">
        <v>2592.25</v>
      </c>
      <c r="I4428">
        <v>417029.75</v>
      </c>
      <c r="K4428">
        <v>20.367999999999999</v>
      </c>
      <c r="L4428">
        <v>7.1000000000000004E-3</v>
      </c>
      <c r="M4428">
        <v>269302.34999999998</v>
      </c>
      <c r="N4428">
        <v>5.9499999999999997E-2</v>
      </c>
      <c r="O4428">
        <v>144.34100000000001</v>
      </c>
      <c r="P4428">
        <v>6.08E-2</v>
      </c>
      <c r="Q4428">
        <v>4487090.6500000004</v>
      </c>
      <c r="R4428" t="s">
        <v>45</v>
      </c>
      <c r="S4428" t="s">
        <v>34</v>
      </c>
      <c r="T4428" t="s">
        <v>46</v>
      </c>
      <c r="V4428" t="s">
        <v>180</v>
      </c>
      <c r="Y4428" t="s">
        <v>107</v>
      </c>
    </row>
    <row r="4429" spans="1:25" x14ac:dyDescent="0.45">
      <c r="A4429" t="s">
        <v>335</v>
      </c>
      <c r="B4429" t="s">
        <v>387</v>
      </c>
      <c r="C4429">
        <v>2500</v>
      </c>
      <c r="D4429">
        <v>20</v>
      </c>
      <c r="F4429">
        <v>2012</v>
      </c>
      <c r="G4429">
        <v>4900</v>
      </c>
      <c r="H4429">
        <v>4878.6099999999997</v>
      </c>
      <c r="I4429">
        <v>951887.3</v>
      </c>
      <c r="K4429">
        <v>7.1130000000000004</v>
      </c>
      <c r="L4429">
        <v>1.5E-3</v>
      </c>
      <c r="M4429">
        <v>580686.53799999994</v>
      </c>
      <c r="N4429">
        <v>5.91E-2</v>
      </c>
      <c r="O4429">
        <v>323.73700000000002</v>
      </c>
      <c r="P4429">
        <v>6.9099999999999995E-2</v>
      </c>
      <c r="Q4429">
        <v>9761257.6870000008</v>
      </c>
      <c r="R4429" t="s">
        <v>45</v>
      </c>
      <c r="S4429" t="s">
        <v>34</v>
      </c>
      <c r="T4429" t="s">
        <v>46</v>
      </c>
      <c r="V4429" t="s">
        <v>180</v>
      </c>
      <c r="Y4429" t="s">
        <v>107</v>
      </c>
    </row>
    <row r="4430" spans="1:25" x14ac:dyDescent="0.45">
      <c r="A4430" t="s">
        <v>335</v>
      </c>
      <c r="B4430" t="s">
        <v>387</v>
      </c>
      <c r="C4430">
        <v>2500</v>
      </c>
      <c r="D4430">
        <v>20</v>
      </c>
      <c r="F4430">
        <v>2013</v>
      </c>
      <c r="G4430">
        <v>4172</v>
      </c>
      <c r="H4430">
        <v>4149.72</v>
      </c>
      <c r="I4430">
        <v>660296.81999999995</v>
      </c>
      <c r="K4430">
        <v>32.747999999999998</v>
      </c>
      <c r="L4430">
        <v>8.0999999999999996E-3</v>
      </c>
      <c r="M4430">
        <v>409086.59399999998</v>
      </c>
      <c r="N4430">
        <v>5.9499999999999997E-2</v>
      </c>
      <c r="O4430">
        <v>249.07599999999999</v>
      </c>
      <c r="P4430">
        <v>7.7100000000000002E-2</v>
      </c>
      <c r="Q4430">
        <v>6810572.4989999998</v>
      </c>
      <c r="R4430" t="s">
        <v>45</v>
      </c>
      <c r="S4430" t="s">
        <v>34</v>
      </c>
      <c r="T4430" t="s">
        <v>46</v>
      </c>
      <c r="V4430" t="s">
        <v>180</v>
      </c>
      <c r="Y4430" t="s">
        <v>107</v>
      </c>
    </row>
    <row r="4431" spans="1:25" x14ac:dyDescent="0.45">
      <c r="A4431" t="s">
        <v>335</v>
      </c>
      <c r="B4431" t="s">
        <v>387</v>
      </c>
      <c r="C4431">
        <v>2500</v>
      </c>
      <c r="D4431">
        <v>20</v>
      </c>
      <c r="F4431">
        <v>2014</v>
      </c>
      <c r="G4431">
        <v>5739</v>
      </c>
      <c r="H4431">
        <v>5726.3</v>
      </c>
      <c r="I4431">
        <v>1060667.6200000001</v>
      </c>
      <c r="K4431">
        <v>63.62</v>
      </c>
      <c r="L4431">
        <v>8.8999999999999999E-3</v>
      </c>
      <c r="M4431">
        <v>638613.429</v>
      </c>
      <c r="N4431">
        <v>5.96E-2</v>
      </c>
      <c r="O4431">
        <v>371.95499999999998</v>
      </c>
      <c r="P4431">
        <v>7.3999999999999996E-2</v>
      </c>
      <c r="Q4431">
        <v>10603775.676999999</v>
      </c>
      <c r="R4431" t="s">
        <v>45</v>
      </c>
      <c r="S4431" t="s">
        <v>34</v>
      </c>
      <c r="T4431" t="s">
        <v>46</v>
      </c>
      <c r="V4431" t="s">
        <v>180</v>
      </c>
      <c r="Y4431" t="s">
        <v>107</v>
      </c>
    </row>
    <row r="4432" spans="1:25" x14ac:dyDescent="0.45">
      <c r="A4432" t="s">
        <v>335</v>
      </c>
      <c r="B4432" t="s">
        <v>387</v>
      </c>
      <c r="C4432">
        <v>2500</v>
      </c>
      <c r="D4432">
        <v>20</v>
      </c>
      <c r="F4432">
        <v>2015</v>
      </c>
      <c r="G4432">
        <v>5144</v>
      </c>
      <c r="H4432">
        <v>5126.28</v>
      </c>
      <c r="I4432">
        <v>943905.44</v>
      </c>
      <c r="K4432">
        <v>48.411000000000001</v>
      </c>
      <c r="L4432">
        <v>1.21E-2</v>
      </c>
      <c r="M4432">
        <v>567101.85199999996</v>
      </c>
      <c r="N4432">
        <v>5.9799999999999999E-2</v>
      </c>
      <c r="O4432">
        <v>339.36</v>
      </c>
      <c r="P4432">
        <v>7.5800000000000006E-2</v>
      </c>
      <c r="Q4432">
        <v>9435384.1899999995</v>
      </c>
      <c r="R4432" t="s">
        <v>45</v>
      </c>
      <c r="S4432" t="s">
        <v>34</v>
      </c>
      <c r="T4432" t="s">
        <v>46</v>
      </c>
      <c r="V4432" t="s">
        <v>180</v>
      </c>
      <c r="Y4432" t="s">
        <v>129</v>
      </c>
    </row>
    <row r="4433" spans="1:25" x14ac:dyDescent="0.45">
      <c r="A4433" t="s">
        <v>335</v>
      </c>
      <c r="B4433" t="s">
        <v>387</v>
      </c>
      <c r="C4433">
        <v>2500</v>
      </c>
      <c r="D4433">
        <v>20</v>
      </c>
      <c r="F4433">
        <v>2016</v>
      </c>
      <c r="G4433">
        <v>5231</v>
      </c>
      <c r="H4433">
        <v>5214.6499999999996</v>
      </c>
      <c r="I4433">
        <v>945441.86</v>
      </c>
      <c r="K4433">
        <v>24.939</v>
      </c>
      <c r="L4433">
        <v>5.5999999999999999E-3</v>
      </c>
      <c r="M4433">
        <v>566346.87800000003</v>
      </c>
      <c r="N4433">
        <v>5.9299999999999999E-2</v>
      </c>
      <c r="O4433">
        <v>326.90699999999998</v>
      </c>
      <c r="P4433">
        <v>7.4700000000000003E-2</v>
      </c>
      <c r="Q4433">
        <v>9478446.6730000004</v>
      </c>
      <c r="R4433" t="s">
        <v>45</v>
      </c>
      <c r="S4433" t="s">
        <v>34</v>
      </c>
      <c r="T4433" t="s">
        <v>46</v>
      </c>
      <c r="V4433" t="s">
        <v>180</v>
      </c>
      <c r="Y4433" t="s">
        <v>129</v>
      </c>
    </row>
    <row r="4434" spans="1:25" x14ac:dyDescent="0.45">
      <c r="A4434" t="s">
        <v>335</v>
      </c>
      <c r="B4434" t="s">
        <v>387</v>
      </c>
      <c r="C4434">
        <v>2500</v>
      </c>
      <c r="D4434">
        <v>20</v>
      </c>
      <c r="F4434">
        <v>2017</v>
      </c>
      <c r="G4434">
        <v>4578</v>
      </c>
      <c r="H4434">
        <v>4561.01</v>
      </c>
      <c r="I4434">
        <v>647223.76</v>
      </c>
      <c r="K4434">
        <v>21.187999999999999</v>
      </c>
      <c r="L4434">
        <v>4.1999999999999997E-3</v>
      </c>
      <c r="M4434">
        <v>401437.88099999999</v>
      </c>
      <c r="N4434">
        <v>5.9299999999999999E-2</v>
      </c>
      <c r="O4434">
        <v>228.15100000000001</v>
      </c>
      <c r="P4434">
        <v>7.0099999999999996E-2</v>
      </c>
      <c r="Q4434">
        <v>6704761.9050000003</v>
      </c>
      <c r="R4434" t="s">
        <v>45</v>
      </c>
      <c r="S4434" t="s">
        <v>34</v>
      </c>
      <c r="T4434" t="s">
        <v>46</v>
      </c>
      <c r="V4434" t="s">
        <v>180</v>
      </c>
      <c r="Y4434" t="s">
        <v>130</v>
      </c>
    </row>
    <row r="4435" spans="1:25" x14ac:dyDescent="0.45">
      <c r="A4435" t="s">
        <v>335</v>
      </c>
      <c r="B4435" t="s">
        <v>387</v>
      </c>
      <c r="C4435">
        <v>2500</v>
      </c>
      <c r="D4435">
        <v>20</v>
      </c>
      <c r="F4435">
        <v>2018</v>
      </c>
      <c r="G4435">
        <v>4095</v>
      </c>
      <c r="H4435">
        <v>4077.33</v>
      </c>
      <c r="I4435">
        <v>619257.98</v>
      </c>
      <c r="K4435">
        <v>56.122</v>
      </c>
      <c r="L4435">
        <v>1.0699999999999999E-2</v>
      </c>
      <c r="M4435">
        <v>394817.03200000001</v>
      </c>
      <c r="N4435">
        <v>5.9799999999999999E-2</v>
      </c>
      <c r="O4435">
        <v>232.565</v>
      </c>
      <c r="P4435">
        <v>7.17E-2</v>
      </c>
      <c r="Q4435">
        <v>6511612.2170000002</v>
      </c>
      <c r="R4435" t="s">
        <v>45</v>
      </c>
      <c r="S4435" t="s">
        <v>34</v>
      </c>
      <c r="T4435" t="s">
        <v>46</v>
      </c>
      <c r="V4435" t="s">
        <v>180</v>
      </c>
      <c r="Y4435" t="s">
        <v>130</v>
      </c>
    </row>
    <row r="4436" spans="1:25" x14ac:dyDescent="0.45">
      <c r="A4436" t="s">
        <v>335</v>
      </c>
      <c r="B4436" t="s">
        <v>387</v>
      </c>
      <c r="C4436">
        <v>2500</v>
      </c>
      <c r="D4436">
        <v>20</v>
      </c>
      <c r="F4436">
        <v>2019</v>
      </c>
      <c r="G4436">
        <v>3397</v>
      </c>
      <c r="H4436">
        <v>3372.44</v>
      </c>
      <c r="I4436">
        <v>433288.42</v>
      </c>
      <c r="K4436">
        <v>15.835000000000001</v>
      </c>
      <c r="L4436">
        <v>8.8999999999999999E-3</v>
      </c>
      <c r="M4436">
        <v>278048.799</v>
      </c>
      <c r="N4436">
        <v>5.96E-2</v>
      </c>
      <c r="O4436">
        <v>156.06899999999999</v>
      </c>
      <c r="P4436">
        <v>7.0999999999999994E-2</v>
      </c>
      <c r="Q4436">
        <v>4643308.8590000002</v>
      </c>
      <c r="R4436" t="s">
        <v>45</v>
      </c>
      <c r="S4436" t="s">
        <v>34</v>
      </c>
      <c r="T4436" t="s">
        <v>46</v>
      </c>
      <c r="V4436" t="s">
        <v>180</v>
      </c>
      <c r="Y4436" t="s">
        <v>130</v>
      </c>
    </row>
    <row r="4437" spans="1:25" x14ac:dyDescent="0.45">
      <c r="A4437" t="s">
        <v>335</v>
      </c>
      <c r="B4437" t="s">
        <v>387</v>
      </c>
      <c r="C4437">
        <v>2500</v>
      </c>
      <c r="D4437">
        <v>20</v>
      </c>
      <c r="F4437">
        <v>2020</v>
      </c>
      <c r="G4437">
        <v>1853</v>
      </c>
      <c r="H4437">
        <v>1836.83</v>
      </c>
      <c r="I4437">
        <v>216892.24</v>
      </c>
      <c r="K4437">
        <v>0.72799999999999998</v>
      </c>
      <c r="L4437">
        <v>1E-3</v>
      </c>
      <c r="M4437">
        <v>144220.78899999999</v>
      </c>
      <c r="N4437">
        <v>5.8999999999999997E-2</v>
      </c>
      <c r="O4437">
        <v>81.42</v>
      </c>
      <c r="P4437">
        <v>6.9800000000000001E-2</v>
      </c>
      <c r="Q4437">
        <v>2426788.4070000001</v>
      </c>
      <c r="R4437" t="s">
        <v>45</v>
      </c>
      <c r="S4437" t="s">
        <v>34</v>
      </c>
      <c r="T4437" t="s">
        <v>46</v>
      </c>
      <c r="V4437" t="s">
        <v>180</v>
      </c>
      <c r="Y4437" t="s">
        <v>130</v>
      </c>
    </row>
    <row r="4438" spans="1:25" x14ac:dyDescent="0.45">
      <c r="A4438" t="s">
        <v>335</v>
      </c>
      <c r="B4438" t="s">
        <v>387</v>
      </c>
      <c r="C4438">
        <v>2500</v>
      </c>
      <c r="D4438">
        <v>20</v>
      </c>
      <c r="F4438">
        <v>2021</v>
      </c>
      <c r="G4438">
        <v>1968</v>
      </c>
      <c r="H4438">
        <v>1951.31</v>
      </c>
      <c r="I4438">
        <v>256068.55</v>
      </c>
      <c r="K4438">
        <v>9.1449999999999996</v>
      </c>
      <c r="L4438">
        <v>5.1999999999999998E-3</v>
      </c>
      <c r="M4438">
        <v>167314.47099999999</v>
      </c>
      <c r="N4438">
        <v>5.9400000000000001E-2</v>
      </c>
      <c r="O4438">
        <v>102.366</v>
      </c>
      <c r="P4438">
        <v>7.4999999999999997E-2</v>
      </c>
      <c r="Q4438">
        <v>2794375.1409999998</v>
      </c>
      <c r="R4438" t="s">
        <v>34</v>
      </c>
      <c r="S4438" t="s">
        <v>45</v>
      </c>
      <c r="T4438" t="s">
        <v>46</v>
      </c>
      <c r="V4438" t="s">
        <v>180</v>
      </c>
      <c r="Y4438" t="s">
        <v>131</v>
      </c>
    </row>
    <row r="4439" spans="1:25" x14ac:dyDescent="0.45">
      <c r="A4439" t="s">
        <v>335</v>
      </c>
      <c r="B4439" t="s">
        <v>387</v>
      </c>
      <c r="C4439">
        <v>2500</v>
      </c>
      <c r="D4439">
        <v>20</v>
      </c>
      <c r="F4439">
        <v>2022</v>
      </c>
      <c r="G4439">
        <v>1736</v>
      </c>
      <c r="H4439">
        <v>1716.58</v>
      </c>
      <c r="I4439">
        <v>208607.8</v>
      </c>
      <c r="K4439">
        <v>3.3570000000000002</v>
      </c>
      <c r="L4439">
        <v>4.1999999999999997E-3</v>
      </c>
      <c r="M4439">
        <v>137781.97700000001</v>
      </c>
      <c r="N4439">
        <v>5.9299999999999999E-2</v>
      </c>
      <c r="O4439">
        <v>107.342</v>
      </c>
      <c r="P4439">
        <v>9.74E-2</v>
      </c>
      <c r="Q4439">
        <v>2311713.5639999998</v>
      </c>
      <c r="R4439" t="s">
        <v>34</v>
      </c>
      <c r="S4439" t="s">
        <v>45</v>
      </c>
      <c r="T4439" t="s">
        <v>46</v>
      </c>
      <c r="V4439" t="s">
        <v>180</v>
      </c>
      <c r="Y4439" t="s">
        <v>131</v>
      </c>
    </row>
    <row r="4440" spans="1:25" x14ac:dyDescent="0.45">
      <c r="A4440" t="s">
        <v>335</v>
      </c>
      <c r="B4440" t="s">
        <v>387</v>
      </c>
      <c r="C4440">
        <v>2500</v>
      </c>
      <c r="D4440">
        <v>20</v>
      </c>
      <c r="F4440">
        <v>2023</v>
      </c>
      <c r="G4440">
        <v>1339</v>
      </c>
      <c r="H4440">
        <v>1320.52</v>
      </c>
      <c r="I4440">
        <v>225005.59</v>
      </c>
      <c r="K4440">
        <v>0.71399999999999997</v>
      </c>
      <c r="L4440">
        <v>1E-3</v>
      </c>
      <c r="M4440">
        <v>141517.35399999999</v>
      </c>
      <c r="N4440">
        <v>5.8999999999999997E-2</v>
      </c>
      <c r="O4440">
        <v>85.227999999999994</v>
      </c>
      <c r="P4440">
        <v>7.4700000000000003E-2</v>
      </c>
      <c r="Q4440">
        <v>2381287.804</v>
      </c>
      <c r="R4440" t="s">
        <v>34</v>
      </c>
      <c r="S4440" t="s">
        <v>45</v>
      </c>
      <c r="T4440" t="s">
        <v>46</v>
      </c>
      <c r="V4440" t="s">
        <v>180</v>
      </c>
      <c r="Y4440" t="s">
        <v>131</v>
      </c>
    </row>
    <row r="4441" spans="1:25" x14ac:dyDescent="0.45">
      <c r="A4441" t="s">
        <v>335</v>
      </c>
      <c r="B4441" t="s">
        <v>387</v>
      </c>
      <c r="C4441">
        <v>2500</v>
      </c>
      <c r="D4441">
        <v>20</v>
      </c>
      <c r="F4441">
        <v>2024</v>
      </c>
      <c r="G4441">
        <v>418</v>
      </c>
      <c r="H4441">
        <v>410.99</v>
      </c>
      <c r="I4441">
        <v>67664.479999999996</v>
      </c>
      <c r="K4441">
        <v>0.21199999999999999</v>
      </c>
      <c r="L4441">
        <v>1E-3</v>
      </c>
      <c r="M4441">
        <v>42008.192000000003</v>
      </c>
      <c r="N4441">
        <v>5.8999999999999997E-2</v>
      </c>
      <c r="O4441">
        <v>25.591999999999999</v>
      </c>
      <c r="P4441">
        <v>7.7100000000000002E-2</v>
      </c>
      <c r="Q4441">
        <v>706836.18400000001</v>
      </c>
      <c r="R4441" t="s">
        <v>34</v>
      </c>
      <c r="S4441" t="s">
        <v>45</v>
      </c>
      <c r="T4441" t="s">
        <v>46</v>
      </c>
      <c r="V4441" t="s">
        <v>180</v>
      </c>
      <c r="Y4441" t="s">
        <v>131</v>
      </c>
    </row>
    <row r="4442" spans="1:25" x14ac:dyDescent="0.45">
      <c r="A4442" t="s">
        <v>335</v>
      </c>
      <c r="B4442" t="s">
        <v>387</v>
      </c>
      <c r="C4442">
        <v>2500</v>
      </c>
      <c r="D4442">
        <v>30</v>
      </c>
      <c r="F4442">
        <v>2009</v>
      </c>
      <c r="G4442">
        <v>3092</v>
      </c>
      <c r="H4442">
        <v>3083</v>
      </c>
      <c r="I4442">
        <v>921406</v>
      </c>
      <c r="K4442">
        <v>135.066</v>
      </c>
      <c r="L4442">
        <v>1.35E-2</v>
      </c>
      <c r="M4442">
        <v>620522.75</v>
      </c>
      <c r="N4442">
        <v>0.06</v>
      </c>
      <c r="O4442">
        <v>352.41399999999999</v>
      </c>
      <c r="P4442">
        <v>5.9400000000000001E-2</v>
      </c>
      <c r="Q4442">
        <v>10133140.175000001</v>
      </c>
      <c r="R4442" t="s">
        <v>34</v>
      </c>
      <c r="S4442" t="s">
        <v>45</v>
      </c>
      <c r="T4442" t="s">
        <v>46</v>
      </c>
      <c r="Y4442" t="s">
        <v>107</v>
      </c>
    </row>
    <row r="4443" spans="1:25" x14ac:dyDescent="0.45">
      <c r="A4443" t="s">
        <v>335</v>
      </c>
      <c r="B4443" t="s">
        <v>387</v>
      </c>
      <c r="C4443">
        <v>2500</v>
      </c>
      <c r="D4443">
        <v>30</v>
      </c>
      <c r="F4443">
        <v>2010</v>
      </c>
      <c r="G4443">
        <v>3218</v>
      </c>
      <c r="H4443">
        <v>3206.5</v>
      </c>
      <c r="I4443">
        <v>1240603.75</v>
      </c>
      <c r="K4443">
        <v>193.339</v>
      </c>
      <c r="L4443">
        <v>1.6199999999999999E-2</v>
      </c>
      <c r="M4443">
        <v>796852.55</v>
      </c>
      <c r="N4443">
        <v>6.0199999999999997E-2</v>
      </c>
      <c r="O4443">
        <v>502.57499999999999</v>
      </c>
      <c r="P4443">
        <v>6.4500000000000002E-2</v>
      </c>
      <c r="Q4443">
        <v>12966190.875</v>
      </c>
      <c r="R4443" t="s">
        <v>34</v>
      </c>
      <c r="S4443" t="s">
        <v>45</v>
      </c>
      <c r="T4443" t="s">
        <v>46</v>
      </c>
      <c r="Y4443" t="s">
        <v>107</v>
      </c>
    </row>
    <row r="4444" spans="1:25" x14ac:dyDescent="0.45">
      <c r="A4444" t="s">
        <v>335</v>
      </c>
      <c r="B4444" t="s">
        <v>387</v>
      </c>
      <c r="C4444">
        <v>2500</v>
      </c>
      <c r="D4444">
        <v>30</v>
      </c>
      <c r="F4444">
        <v>2011</v>
      </c>
      <c r="G4444">
        <v>2634</v>
      </c>
      <c r="H4444">
        <v>2623.5</v>
      </c>
      <c r="I4444">
        <v>844670.25</v>
      </c>
      <c r="K4444">
        <v>44.963999999999999</v>
      </c>
      <c r="L4444">
        <v>5.4000000000000003E-3</v>
      </c>
      <c r="M4444">
        <v>555750.5</v>
      </c>
      <c r="N4444">
        <v>5.9299999999999999E-2</v>
      </c>
      <c r="O4444">
        <v>329.61500000000001</v>
      </c>
      <c r="P4444">
        <v>5.8700000000000002E-2</v>
      </c>
      <c r="Q4444">
        <v>9253034.4250000007</v>
      </c>
      <c r="R4444" t="s">
        <v>34</v>
      </c>
      <c r="S4444" t="s">
        <v>45</v>
      </c>
      <c r="T4444" t="s">
        <v>46</v>
      </c>
      <c r="Y4444" t="s">
        <v>107</v>
      </c>
    </row>
    <row r="4445" spans="1:25" x14ac:dyDescent="0.45">
      <c r="A4445" t="s">
        <v>335</v>
      </c>
      <c r="B4445" t="s">
        <v>387</v>
      </c>
      <c r="C4445">
        <v>2500</v>
      </c>
      <c r="D4445">
        <v>30</v>
      </c>
      <c r="F4445">
        <v>2012</v>
      </c>
      <c r="G4445">
        <v>2540</v>
      </c>
      <c r="H4445">
        <v>2520.44</v>
      </c>
      <c r="I4445">
        <v>1153003.21</v>
      </c>
      <c r="K4445">
        <v>13.278</v>
      </c>
      <c r="L4445">
        <v>3.3999999999999998E-3</v>
      </c>
      <c r="M4445">
        <v>689236.63399999996</v>
      </c>
      <c r="N4445">
        <v>5.9200000000000003E-2</v>
      </c>
      <c r="O4445">
        <v>466.20400000000001</v>
      </c>
      <c r="P4445">
        <v>6.9099999999999995E-2</v>
      </c>
      <c r="Q4445">
        <v>11574617.642999999</v>
      </c>
      <c r="R4445" t="s">
        <v>34</v>
      </c>
      <c r="S4445" t="s">
        <v>45</v>
      </c>
      <c r="T4445" t="s">
        <v>46</v>
      </c>
      <c r="Y4445" t="s">
        <v>107</v>
      </c>
    </row>
    <row r="4446" spans="1:25" x14ac:dyDescent="0.45">
      <c r="A4446" t="s">
        <v>335</v>
      </c>
      <c r="B4446" t="s">
        <v>387</v>
      </c>
      <c r="C4446">
        <v>2500</v>
      </c>
      <c r="D4446">
        <v>30</v>
      </c>
      <c r="F4446">
        <v>2013</v>
      </c>
      <c r="G4446">
        <v>1676</v>
      </c>
      <c r="H4446">
        <v>1663.56</v>
      </c>
      <c r="I4446">
        <v>666332.6</v>
      </c>
      <c r="K4446">
        <v>81.793000000000006</v>
      </c>
      <c r="L4446">
        <v>1.3899999999999999E-2</v>
      </c>
      <c r="M4446">
        <v>418358.103</v>
      </c>
      <c r="N4446">
        <v>0.06</v>
      </c>
      <c r="O4446">
        <v>284.72399999999999</v>
      </c>
      <c r="P4446">
        <v>6.9000000000000006E-2</v>
      </c>
      <c r="Q4446">
        <v>6849417.7230000002</v>
      </c>
      <c r="R4446" t="s">
        <v>34</v>
      </c>
      <c r="S4446" t="s">
        <v>45</v>
      </c>
      <c r="T4446" t="s">
        <v>46</v>
      </c>
      <c r="Y4446" t="s">
        <v>107</v>
      </c>
    </row>
    <row r="4447" spans="1:25" x14ac:dyDescent="0.45">
      <c r="A4447" t="s">
        <v>335</v>
      </c>
      <c r="B4447" t="s">
        <v>387</v>
      </c>
      <c r="C4447">
        <v>2500</v>
      </c>
      <c r="D4447">
        <v>30</v>
      </c>
      <c r="F4447">
        <v>2014</v>
      </c>
      <c r="G4447">
        <v>3746</v>
      </c>
      <c r="H4447">
        <v>3733.28</v>
      </c>
      <c r="I4447">
        <v>1638129.38</v>
      </c>
      <c r="K4447">
        <v>152.001</v>
      </c>
      <c r="L4447">
        <v>1.3899999999999999E-2</v>
      </c>
      <c r="M4447">
        <v>1037693.213</v>
      </c>
      <c r="N4447">
        <v>0.06</v>
      </c>
      <c r="O4447">
        <v>739.81899999999996</v>
      </c>
      <c r="P4447">
        <v>7.5300000000000006E-2</v>
      </c>
      <c r="Q4447">
        <v>17090026.697000001</v>
      </c>
      <c r="R4447" t="s">
        <v>34</v>
      </c>
      <c r="S4447" t="s">
        <v>45</v>
      </c>
      <c r="T4447" t="s">
        <v>46</v>
      </c>
      <c r="Y4447" t="s">
        <v>107</v>
      </c>
    </row>
    <row r="4448" spans="1:25" x14ac:dyDescent="0.45">
      <c r="A4448" t="s">
        <v>335</v>
      </c>
      <c r="B4448" t="s">
        <v>387</v>
      </c>
      <c r="C4448">
        <v>2500</v>
      </c>
      <c r="D4448">
        <v>30</v>
      </c>
      <c r="F4448">
        <v>2015</v>
      </c>
      <c r="G4448">
        <v>3430</v>
      </c>
      <c r="H4448">
        <v>3411.89</v>
      </c>
      <c r="I4448">
        <v>1534910.42</v>
      </c>
      <c r="K4448">
        <v>4.7869999999999999</v>
      </c>
      <c r="L4448">
        <v>1E-3</v>
      </c>
      <c r="M4448">
        <v>948254.20200000005</v>
      </c>
      <c r="N4448">
        <v>5.8999999999999997E-2</v>
      </c>
      <c r="O4448">
        <v>645.76099999999997</v>
      </c>
      <c r="P4448">
        <v>7.1099999999999997E-2</v>
      </c>
      <c r="Q4448">
        <v>15956227.429</v>
      </c>
      <c r="R4448" t="s">
        <v>34</v>
      </c>
      <c r="S4448" t="s">
        <v>45</v>
      </c>
      <c r="T4448" t="s">
        <v>46</v>
      </c>
      <c r="Y4448" t="s">
        <v>129</v>
      </c>
    </row>
    <row r="4449" spans="1:25" x14ac:dyDescent="0.45">
      <c r="A4449" t="s">
        <v>335</v>
      </c>
      <c r="B4449" t="s">
        <v>387</v>
      </c>
      <c r="C4449">
        <v>2500</v>
      </c>
      <c r="D4449">
        <v>30</v>
      </c>
      <c r="F4449">
        <v>2016</v>
      </c>
      <c r="G4449">
        <v>4486</v>
      </c>
      <c r="H4449">
        <v>4476.26</v>
      </c>
      <c r="I4449">
        <v>1950292.98</v>
      </c>
      <c r="K4449">
        <v>21.622</v>
      </c>
      <c r="L4449">
        <v>1.9E-3</v>
      </c>
      <c r="M4449">
        <v>1220174.175</v>
      </c>
      <c r="N4449">
        <v>5.91E-2</v>
      </c>
      <c r="O4449">
        <v>816.93200000000002</v>
      </c>
      <c r="P4449">
        <v>7.22E-2</v>
      </c>
      <c r="Q4449">
        <v>20495848.566</v>
      </c>
      <c r="R4449" t="s">
        <v>34</v>
      </c>
      <c r="S4449" t="s">
        <v>45</v>
      </c>
      <c r="T4449" t="s">
        <v>46</v>
      </c>
      <c r="Y4449" t="s">
        <v>129</v>
      </c>
    </row>
    <row r="4450" spans="1:25" x14ac:dyDescent="0.45">
      <c r="A4450" t="s">
        <v>335</v>
      </c>
      <c r="B4450" t="s">
        <v>387</v>
      </c>
      <c r="C4450">
        <v>2500</v>
      </c>
      <c r="D4450">
        <v>30</v>
      </c>
      <c r="F4450">
        <v>2017</v>
      </c>
      <c r="G4450">
        <v>1438</v>
      </c>
      <c r="H4450">
        <v>1428.23</v>
      </c>
      <c r="I4450">
        <v>485247.92</v>
      </c>
      <c r="K4450">
        <v>9.3810000000000002</v>
      </c>
      <c r="L4450">
        <v>2.3E-3</v>
      </c>
      <c r="M4450">
        <v>311942.68099999998</v>
      </c>
      <c r="N4450">
        <v>5.91E-2</v>
      </c>
      <c r="O4450">
        <v>202.75700000000001</v>
      </c>
      <c r="P4450">
        <v>6.4199999999999993E-2</v>
      </c>
      <c r="Q4450">
        <v>5230648.5630000001</v>
      </c>
      <c r="R4450" t="s">
        <v>34</v>
      </c>
      <c r="S4450" t="s">
        <v>45</v>
      </c>
      <c r="T4450" t="s">
        <v>46</v>
      </c>
      <c r="Y4450" t="s">
        <v>130</v>
      </c>
    </row>
    <row r="4451" spans="1:25" x14ac:dyDescent="0.45">
      <c r="A4451" t="s">
        <v>335</v>
      </c>
      <c r="B4451" t="s">
        <v>387</v>
      </c>
      <c r="C4451">
        <v>2500</v>
      </c>
      <c r="D4451">
        <v>30</v>
      </c>
      <c r="F4451">
        <v>2018</v>
      </c>
      <c r="G4451">
        <v>2858</v>
      </c>
      <c r="H4451">
        <v>2820.47</v>
      </c>
      <c r="I4451">
        <v>878156.19</v>
      </c>
      <c r="K4451">
        <v>29.988</v>
      </c>
      <c r="L4451">
        <v>3.8E-3</v>
      </c>
      <c r="M4451">
        <v>568753.27300000004</v>
      </c>
      <c r="N4451">
        <v>5.9200000000000003E-2</v>
      </c>
      <c r="O4451">
        <v>341.77800000000002</v>
      </c>
      <c r="P4451">
        <v>6.4600000000000005E-2</v>
      </c>
      <c r="Q4451">
        <v>9505159.2139999997</v>
      </c>
      <c r="R4451" t="s">
        <v>34</v>
      </c>
      <c r="S4451" t="s">
        <v>45</v>
      </c>
      <c r="T4451" t="s">
        <v>46</v>
      </c>
      <c r="Y4451" t="s">
        <v>130</v>
      </c>
    </row>
    <row r="4452" spans="1:25" x14ac:dyDescent="0.45">
      <c r="A4452" t="s">
        <v>335</v>
      </c>
      <c r="B4452" t="s">
        <v>387</v>
      </c>
      <c r="C4452">
        <v>2500</v>
      </c>
      <c r="D4452">
        <v>30</v>
      </c>
      <c r="F4452">
        <v>2019</v>
      </c>
      <c r="G4452">
        <v>654</v>
      </c>
      <c r="H4452">
        <v>642.28</v>
      </c>
      <c r="I4452">
        <v>136082.20000000001</v>
      </c>
      <c r="K4452">
        <v>1.5960000000000001</v>
      </c>
      <c r="L4452">
        <v>1.6000000000000001E-3</v>
      </c>
      <c r="M4452">
        <v>94741.702000000005</v>
      </c>
      <c r="N4452">
        <v>5.91E-2</v>
      </c>
      <c r="O4452">
        <v>55.783999999999999</v>
      </c>
      <c r="P4452">
        <v>5.6599999999999998E-2</v>
      </c>
      <c r="Q4452">
        <v>1591384.1740000001</v>
      </c>
      <c r="R4452" t="s">
        <v>34</v>
      </c>
      <c r="S4452" t="s">
        <v>45</v>
      </c>
      <c r="T4452" t="s">
        <v>46</v>
      </c>
      <c r="Y4452" t="s">
        <v>130</v>
      </c>
    </row>
    <row r="4453" spans="1:25" x14ac:dyDescent="0.45">
      <c r="A4453" t="s">
        <v>335</v>
      </c>
      <c r="B4453" t="s">
        <v>387</v>
      </c>
      <c r="C4453">
        <v>2500</v>
      </c>
      <c r="D4453">
        <v>30</v>
      </c>
      <c r="F4453">
        <v>2020</v>
      </c>
      <c r="G4453">
        <v>499</v>
      </c>
      <c r="H4453">
        <v>491.15</v>
      </c>
      <c r="I4453">
        <v>156100.5</v>
      </c>
      <c r="K4453">
        <v>0.50600000000000001</v>
      </c>
      <c r="L4453">
        <v>1E-3</v>
      </c>
      <c r="M4453">
        <v>100171.424</v>
      </c>
      <c r="N4453">
        <v>5.91E-2</v>
      </c>
      <c r="O4453">
        <v>69.188000000000002</v>
      </c>
      <c r="P4453">
        <v>6.4199999999999993E-2</v>
      </c>
      <c r="Q4453">
        <v>1685590.1540000001</v>
      </c>
      <c r="R4453" t="s">
        <v>34</v>
      </c>
      <c r="S4453" t="s">
        <v>45</v>
      </c>
      <c r="T4453" t="s">
        <v>46</v>
      </c>
      <c r="Y4453" t="s">
        <v>130</v>
      </c>
    </row>
    <row r="4454" spans="1:25" x14ac:dyDescent="0.45">
      <c r="A4454" t="s">
        <v>335</v>
      </c>
      <c r="B4454" t="s">
        <v>387</v>
      </c>
      <c r="C4454">
        <v>2500</v>
      </c>
      <c r="D4454">
        <v>30</v>
      </c>
      <c r="F4454">
        <v>2021</v>
      </c>
      <c r="G4454">
        <v>423</v>
      </c>
      <c r="H4454">
        <v>415.25</v>
      </c>
      <c r="I4454">
        <v>93521</v>
      </c>
      <c r="K4454">
        <v>0.61699999999999999</v>
      </c>
      <c r="L4454">
        <v>1.6000000000000001E-3</v>
      </c>
      <c r="M4454">
        <v>65233.262000000002</v>
      </c>
      <c r="N4454">
        <v>5.91E-2</v>
      </c>
      <c r="O4454">
        <v>41.360999999999997</v>
      </c>
      <c r="P4454">
        <v>5.5E-2</v>
      </c>
      <c r="Q4454">
        <v>1096942.0049999999</v>
      </c>
      <c r="R4454" t="s">
        <v>34</v>
      </c>
      <c r="S4454" t="s">
        <v>45</v>
      </c>
      <c r="T4454" t="s">
        <v>46</v>
      </c>
      <c r="Y4454" t="s">
        <v>131</v>
      </c>
    </row>
    <row r="4455" spans="1:25" x14ac:dyDescent="0.45">
      <c r="A4455" t="s">
        <v>335</v>
      </c>
      <c r="B4455" t="s">
        <v>387</v>
      </c>
      <c r="C4455">
        <v>2500</v>
      </c>
      <c r="D4455">
        <v>30</v>
      </c>
      <c r="F4455">
        <v>2022</v>
      </c>
      <c r="G4455">
        <v>609</v>
      </c>
      <c r="H4455">
        <v>599.57000000000005</v>
      </c>
      <c r="I4455">
        <v>193743.21</v>
      </c>
      <c r="K4455">
        <v>6.4210000000000003</v>
      </c>
      <c r="L4455">
        <v>4.5999999999999999E-3</v>
      </c>
      <c r="M4455">
        <v>124779.04</v>
      </c>
      <c r="N4455">
        <v>5.9400000000000001E-2</v>
      </c>
      <c r="O4455">
        <v>88.570999999999998</v>
      </c>
      <c r="P4455">
        <v>5.8999999999999997E-2</v>
      </c>
      <c r="Q4455">
        <v>2084997.331</v>
      </c>
      <c r="R4455" t="s">
        <v>34</v>
      </c>
      <c r="S4455" t="s">
        <v>45</v>
      </c>
      <c r="T4455" t="s">
        <v>46</v>
      </c>
      <c r="Y4455" t="s">
        <v>131</v>
      </c>
    </row>
    <row r="4456" spans="1:25" x14ac:dyDescent="0.45">
      <c r="A4456" t="s">
        <v>335</v>
      </c>
      <c r="B4456" t="s">
        <v>387</v>
      </c>
      <c r="C4456">
        <v>2500</v>
      </c>
      <c r="D4456">
        <v>30</v>
      </c>
      <c r="F4456">
        <v>2023</v>
      </c>
      <c r="G4456">
        <v>1604</v>
      </c>
      <c r="H4456">
        <v>1581.6</v>
      </c>
      <c r="I4456">
        <v>374790.40000000002</v>
      </c>
      <c r="K4456">
        <v>1.2929999999999999</v>
      </c>
      <c r="L4456">
        <v>1E-3</v>
      </c>
      <c r="M4456">
        <v>256074.05900000001</v>
      </c>
      <c r="N4456">
        <v>5.91E-2</v>
      </c>
      <c r="O4456">
        <v>169.78800000000001</v>
      </c>
      <c r="P4456">
        <v>6.4299999999999996E-2</v>
      </c>
      <c r="Q4456">
        <v>4308931.8150000004</v>
      </c>
      <c r="R4456" t="s">
        <v>34</v>
      </c>
      <c r="S4456" t="s">
        <v>45</v>
      </c>
      <c r="T4456" t="s">
        <v>46</v>
      </c>
      <c r="Y4456" t="s">
        <v>131</v>
      </c>
    </row>
    <row r="4457" spans="1:25" x14ac:dyDescent="0.45">
      <c r="A4457" t="s">
        <v>335</v>
      </c>
      <c r="B4457" t="s">
        <v>387</v>
      </c>
      <c r="C4457">
        <v>2500</v>
      </c>
      <c r="D4457">
        <v>30</v>
      </c>
      <c r="F4457">
        <v>2024</v>
      </c>
      <c r="G4457">
        <v>366</v>
      </c>
      <c r="H4457">
        <v>356.71</v>
      </c>
      <c r="I4457">
        <v>95590.05</v>
      </c>
      <c r="K4457">
        <v>0.317</v>
      </c>
      <c r="L4457">
        <v>1E-3</v>
      </c>
      <c r="M4457">
        <v>62856.266000000003</v>
      </c>
      <c r="N4457">
        <v>5.8999999999999997E-2</v>
      </c>
      <c r="O4457">
        <v>45.723999999999997</v>
      </c>
      <c r="P4457">
        <v>5.8000000000000003E-2</v>
      </c>
      <c r="Q4457">
        <v>1057689.8470000001</v>
      </c>
      <c r="R4457" t="s">
        <v>34</v>
      </c>
      <c r="S4457" t="s">
        <v>45</v>
      </c>
      <c r="T4457" t="s">
        <v>46</v>
      </c>
      <c r="Y4457" t="s">
        <v>131</v>
      </c>
    </row>
    <row r="4458" spans="1:25" x14ac:dyDescent="0.45">
      <c r="A4458" t="s">
        <v>335</v>
      </c>
      <c r="B4458" t="s">
        <v>387</v>
      </c>
      <c r="C4458">
        <v>2500</v>
      </c>
      <c r="D4458" t="s">
        <v>388</v>
      </c>
      <c r="E4458" t="s">
        <v>49</v>
      </c>
      <c r="F4458">
        <v>2009</v>
      </c>
      <c r="G4458">
        <v>2243</v>
      </c>
      <c r="H4458">
        <v>2152.5</v>
      </c>
      <c r="J4458">
        <v>294591.5</v>
      </c>
      <c r="O4458">
        <v>61.96</v>
      </c>
      <c r="P4458">
        <v>0.25109999999999999</v>
      </c>
      <c r="Q4458">
        <v>482553.82500000001</v>
      </c>
      <c r="R4458" t="s">
        <v>45</v>
      </c>
      <c r="S4458" t="s">
        <v>34</v>
      </c>
      <c r="T4458" t="s">
        <v>63</v>
      </c>
      <c r="Y4458" t="s">
        <v>29</v>
      </c>
    </row>
    <row r="4459" spans="1:25" x14ac:dyDescent="0.45">
      <c r="A4459" t="s">
        <v>335</v>
      </c>
      <c r="B4459" t="s">
        <v>387</v>
      </c>
      <c r="C4459">
        <v>2500</v>
      </c>
      <c r="D4459" t="s">
        <v>389</v>
      </c>
      <c r="E4459" t="s">
        <v>338</v>
      </c>
      <c r="F4459">
        <v>2009</v>
      </c>
      <c r="G4459">
        <v>1935</v>
      </c>
      <c r="H4459">
        <v>1847</v>
      </c>
      <c r="J4459">
        <v>247909.75</v>
      </c>
      <c r="O4459">
        <v>48.445999999999998</v>
      </c>
      <c r="P4459">
        <v>0.2316</v>
      </c>
      <c r="Q4459">
        <v>401780.82500000001</v>
      </c>
      <c r="R4459" t="s">
        <v>45</v>
      </c>
      <c r="S4459" t="s">
        <v>34</v>
      </c>
      <c r="T4459" t="s">
        <v>63</v>
      </c>
      <c r="Y4459" t="s">
        <v>29</v>
      </c>
    </row>
    <row r="4460" spans="1:25" x14ac:dyDescent="0.45">
      <c r="A4460" t="s">
        <v>335</v>
      </c>
      <c r="B4460" t="s">
        <v>387</v>
      </c>
      <c r="C4460">
        <v>2500</v>
      </c>
      <c r="D4460" t="s">
        <v>390</v>
      </c>
      <c r="E4460" t="s">
        <v>49</v>
      </c>
      <c r="F4460">
        <v>2009</v>
      </c>
      <c r="G4460">
        <v>2364</v>
      </c>
      <c r="H4460">
        <v>2286.75</v>
      </c>
      <c r="J4460">
        <v>341916.25</v>
      </c>
      <c r="O4460">
        <v>70.040000000000006</v>
      </c>
      <c r="P4460">
        <v>0.25690000000000002</v>
      </c>
      <c r="Q4460">
        <v>541029.92500000005</v>
      </c>
      <c r="R4460" t="s">
        <v>45</v>
      </c>
      <c r="S4460" t="s">
        <v>34</v>
      </c>
      <c r="T4460" t="s">
        <v>63</v>
      </c>
      <c r="Y4460" t="s">
        <v>29</v>
      </c>
    </row>
    <row r="4461" spans="1:25" x14ac:dyDescent="0.45">
      <c r="A4461" t="s">
        <v>335</v>
      </c>
      <c r="B4461" t="s">
        <v>387</v>
      </c>
      <c r="C4461">
        <v>2500</v>
      </c>
      <c r="D4461" t="s">
        <v>391</v>
      </c>
      <c r="E4461" t="s">
        <v>338</v>
      </c>
      <c r="F4461">
        <v>2009</v>
      </c>
      <c r="G4461">
        <v>2401</v>
      </c>
      <c r="H4461">
        <v>2247.25</v>
      </c>
      <c r="J4461">
        <v>302577.25</v>
      </c>
      <c r="O4461">
        <v>62.198</v>
      </c>
      <c r="P4461">
        <v>0.2218</v>
      </c>
      <c r="Q4461">
        <v>517718.22499999998</v>
      </c>
      <c r="R4461" t="s">
        <v>45</v>
      </c>
      <c r="S4461" t="s">
        <v>34</v>
      </c>
      <c r="T4461" t="s">
        <v>63</v>
      </c>
      <c r="Y4461" t="s">
        <v>29</v>
      </c>
    </row>
    <row r="4462" spans="1:25" x14ac:dyDescent="0.45">
      <c r="A4462" t="s">
        <v>335</v>
      </c>
      <c r="B4462" t="s">
        <v>387</v>
      </c>
      <c r="C4462">
        <v>2500</v>
      </c>
      <c r="D4462" t="s">
        <v>339</v>
      </c>
      <c r="F4462">
        <v>2009</v>
      </c>
      <c r="G4462">
        <v>4</v>
      </c>
      <c r="H4462">
        <v>4</v>
      </c>
      <c r="I4462">
        <v>6</v>
      </c>
      <c r="O4462">
        <v>0.129</v>
      </c>
      <c r="P4462">
        <v>0.31</v>
      </c>
      <c r="Q4462">
        <v>832</v>
      </c>
      <c r="R4462" t="s">
        <v>34</v>
      </c>
      <c r="T4462" t="s">
        <v>28</v>
      </c>
      <c r="Y4462" t="s">
        <v>29</v>
      </c>
    </row>
    <row r="4463" spans="1:25" x14ac:dyDescent="0.45">
      <c r="A4463" t="s">
        <v>335</v>
      </c>
      <c r="B4463" t="s">
        <v>387</v>
      </c>
      <c r="C4463">
        <v>2500</v>
      </c>
      <c r="D4463" t="s">
        <v>339</v>
      </c>
      <c r="F4463">
        <v>2010</v>
      </c>
      <c r="G4463">
        <v>3</v>
      </c>
      <c r="H4463">
        <v>3</v>
      </c>
      <c r="I4463">
        <v>3</v>
      </c>
      <c r="O4463">
        <v>0.67800000000000005</v>
      </c>
      <c r="P4463">
        <v>0.31</v>
      </c>
      <c r="Q4463">
        <v>4377</v>
      </c>
      <c r="R4463" t="s">
        <v>34</v>
      </c>
      <c r="T4463" t="s">
        <v>28</v>
      </c>
      <c r="Y4463" t="s">
        <v>29</v>
      </c>
    </row>
    <row r="4464" spans="1:25" x14ac:dyDescent="0.45">
      <c r="A4464" t="s">
        <v>335</v>
      </c>
      <c r="B4464" t="s">
        <v>387</v>
      </c>
      <c r="C4464">
        <v>2500</v>
      </c>
      <c r="D4464" t="s">
        <v>339</v>
      </c>
      <c r="F4464">
        <v>2011</v>
      </c>
      <c r="G4464">
        <v>7</v>
      </c>
      <c r="H4464">
        <v>7</v>
      </c>
      <c r="I4464">
        <v>27</v>
      </c>
      <c r="O4464">
        <v>0.65800000000000003</v>
      </c>
      <c r="P4464">
        <v>0.31</v>
      </c>
      <c r="Q4464">
        <v>4244</v>
      </c>
      <c r="R4464" t="s">
        <v>34</v>
      </c>
      <c r="T4464" t="s">
        <v>28</v>
      </c>
      <c r="Y4464" t="s">
        <v>29</v>
      </c>
    </row>
    <row r="4465" spans="1:25" x14ac:dyDescent="0.45">
      <c r="A4465" t="s">
        <v>335</v>
      </c>
      <c r="B4465" t="s">
        <v>387</v>
      </c>
      <c r="C4465">
        <v>2500</v>
      </c>
      <c r="D4465" t="s">
        <v>339</v>
      </c>
      <c r="F4465">
        <v>2012</v>
      </c>
      <c r="G4465">
        <v>136</v>
      </c>
      <c r="H4465">
        <v>136</v>
      </c>
      <c r="I4465">
        <v>1023</v>
      </c>
      <c r="O4465">
        <v>5.6920000000000002</v>
      </c>
      <c r="P4465">
        <v>0.7</v>
      </c>
      <c r="Q4465">
        <v>16262.9</v>
      </c>
      <c r="R4465" t="s">
        <v>34</v>
      </c>
      <c r="T4465" t="s">
        <v>28</v>
      </c>
      <c r="Y4465" t="s">
        <v>29</v>
      </c>
    </row>
    <row r="4466" spans="1:25" x14ac:dyDescent="0.45">
      <c r="A4466" t="s">
        <v>335</v>
      </c>
      <c r="B4466" t="s">
        <v>387</v>
      </c>
      <c r="C4466">
        <v>2500</v>
      </c>
      <c r="D4466" t="s">
        <v>339</v>
      </c>
      <c r="F4466">
        <v>2013</v>
      </c>
      <c r="G4466">
        <v>66</v>
      </c>
      <c r="H4466">
        <v>66</v>
      </c>
      <c r="I4466">
        <v>469</v>
      </c>
      <c r="O4466">
        <v>1.518</v>
      </c>
      <c r="P4466">
        <v>0.69979999999999998</v>
      </c>
      <c r="Q4466">
        <v>4338.7</v>
      </c>
      <c r="R4466" t="s">
        <v>34</v>
      </c>
      <c r="T4466" t="s">
        <v>28</v>
      </c>
      <c r="Y4466" t="s">
        <v>29</v>
      </c>
    </row>
    <row r="4467" spans="1:25" x14ac:dyDescent="0.45">
      <c r="A4467" t="s">
        <v>335</v>
      </c>
      <c r="B4467" t="s">
        <v>387</v>
      </c>
      <c r="C4467">
        <v>2500</v>
      </c>
      <c r="D4467" t="s">
        <v>339</v>
      </c>
      <c r="F4467">
        <v>2014</v>
      </c>
      <c r="G4467">
        <v>5</v>
      </c>
      <c r="H4467">
        <v>5</v>
      </c>
      <c r="I4467">
        <v>31</v>
      </c>
      <c r="O4467">
        <v>0.52400000000000002</v>
      </c>
      <c r="P4467">
        <v>0.7</v>
      </c>
      <c r="Q4467">
        <v>1496.8</v>
      </c>
      <c r="R4467" t="s">
        <v>34</v>
      </c>
      <c r="T4467" t="s">
        <v>28</v>
      </c>
      <c r="Y4467" t="s">
        <v>29</v>
      </c>
    </row>
    <row r="4468" spans="1:25" x14ac:dyDescent="0.45">
      <c r="A4468" t="s">
        <v>335</v>
      </c>
      <c r="B4468" t="s">
        <v>387</v>
      </c>
      <c r="C4468">
        <v>2500</v>
      </c>
      <c r="D4468" t="s">
        <v>339</v>
      </c>
      <c r="F4468">
        <v>2015</v>
      </c>
      <c r="G4468">
        <v>41</v>
      </c>
      <c r="H4468">
        <v>41</v>
      </c>
      <c r="I4468">
        <v>335</v>
      </c>
      <c r="O4468">
        <v>2.2930000000000001</v>
      </c>
      <c r="P4468">
        <v>0.69989999999999997</v>
      </c>
      <c r="Q4468">
        <v>6549.5</v>
      </c>
      <c r="R4468" t="s">
        <v>34</v>
      </c>
      <c r="T4468" t="s">
        <v>28</v>
      </c>
      <c r="Y4468" t="s">
        <v>30</v>
      </c>
    </row>
    <row r="4469" spans="1:25" x14ac:dyDescent="0.45">
      <c r="A4469" t="s">
        <v>335</v>
      </c>
      <c r="B4469" t="s">
        <v>387</v>
      </c>
      <c r="C4469">
        <v>2500</v>
      </c>
      <c r="D4469" t="s">
        <v>339</v>
      </c>
      <c r="F4469">
        <v>2016</v>
      </c>
      <c r="G4469">
        <v>36</v>
      </c>
      <c r="H4469">
        <v>36</v>
      </c>
      <c r="I4469">
        <v>243</v>
      </c>
      <c r="O4469">
        <v>1.708</v>
      </c>
      <c r="P4469">
        <v>0.70020000000000004</v>
      </c>
      <c r="Q4469">
        <v>4877.8999999999996</v>
      </c>
      <c r="R4469" t="s">
        <v>34</v>
      </c>
      <c r="T4469" t="s">
        <v>28</v>
      </c>
      <c r="Y4469" t="s">
        <v>30</v>
      </c>
    </row>
    <row r="4470" spans="1:25" x14ac:dyDescent="0.45">
      <c r="A4470" t="s">
        <v>335</v>
      </c>
      <c r="B4470" t="s">
        <v>387</v>
      </c>
      <c r="C4470">
        <v>2500</v>
      </c>
      <c r="D4470" t="s">
        <v>339</v>
      </c>
      <c r="F4470">
        <v>2017</v>
      </c>
      <c r="G4470">
        <v>58</v>
      </c>
      <c r="H4470">
        <v>58</v>
      </c>
      <c r="I4470">
        <v>371</v>
      </c>
      <c r="O4470">
        <v>2.7509999999999999</v>
      </c>
      <c r="P4470">
        <v>0.70020000000000004</v>
      </c>
      <c r="Q4470">
        <v>7857.2</v>
      </c>
      <c r="R4470" t="s">
        <v>34</v>
      </c>
      <c r="T4470" t="s">
        <v>28</v>
      </c>
      <c r="Y4470" t="s">
        <v>30</v>
      </c>
    </row>
    <row r="4471" spans="1:25" x14ac:dyDescent="0.45">
      <c r="A4471" t="s">
        <v>335</v>
      </c>
      <c r="B4471" t="s">
        <v>387</v>
      </c>
      <c r="C4471">
        <v>2500</v>
      </c>
      <c r="D4471" t="s">
        <v>339</v>
      </c>
      <c r="F4471">
        <v>2018</v>
      </c>
      <c r="G4471">
        <v>35</v>
      </c>
      <c r="H4471">
        <v>35</v>
      </c>
      <c r="I4471">
        <v>212</v>
      </c>
      <c r="O4471">
        <v>1.4710000000000001</v>
      </c>
      <c r="P4471">
        <v>0.70009999999999994</v>
      </c>
      <c r="Q4471">
        <v>4201.8999999999996</v>
      </c>
      <c r="R4471" t="s">
        <v>34</v>
      </c>
      <c r="T4471" t="s">
        <v>28</v>
      </c>
      <c r="Y4471" t="s">
        <v>30</v>
      </c>
    </row>
    <row r="4472" spans="1:25" x14ac:dyDescent="0.45">
      <c r="A4472" t="s">
        <v>335</v>
      </c>
      <c r="B4472" t="s">
        <v>387</v>
      </c>
      <c r="C4472">
        <v>2500</v>
      </c>
      <c r="D4472" t="s">
        <v>339</v>
      </c>
      <c r="F4472">
        <v>2019</v>
      </c>
      <c r="G4472">
        <v>9</v>
      </c>
      <c r="H4472">
        <v>9</v>
      </c>
      <c r="I4472">
        <v>28</v>
      </c>
      <c r="O4472">
        <v>1.018</v>
      </c>
      <c r="P4472">
        <v>0.7</v>
      </c>
      <c r="Q4472">
        <v>2909</v>
      </c>
      <c r="R4472" t="s">
        <v>34</v>
      </c>
      <c r="T4472" t="s">
        <v>28</v>
      </c>
      <c r="Y4472" t="s">
        <v>30</v>
      </c>
    </row>
    <row r="4473" spans="1:25" x14ac:dyDescent="0.45">
      <c r="A4473" t="s">
        <v>335</v>
      </c>
      <c r="B4473" t="s">
        <v>387</v>
      </c>
      <c r="C4473">
        <v>2500</v>
      </c>
      <c r="D4473" t="s">
        <v>339</v>
      </c>
      <c r="F4473">
        <v>2020</v>
      </c>
      <c r="G4473">
        <v>23</v>
      </c>
      <c r="H4473">
        <v>23</v>
      </c>
      <c r="I4473">
        <v>107</v>
      </c>
      <c r="O4473">
        <v>4.4089999999999998</v>
      </c>
      <c r="P4473">
        <v>0.7</v>
      </c>
      <c r="Q4473">
        <v>12596.8</v>
      </c>
      <c r="R4473" t="s">
        <v>34</v>
      </c>
      <c r="T4473" t="s">
        <v>28</v>
      </c>
      <c r="Y4473" t="s">
        <v>30</v>
      </c>
    </row>
    <row r="4474" spans="1:25" x14ac:dyDescent="0.45">
      <c r="A4474" t="s">
        <v>335</v>
      </c>
      <c r="B4474" t="s">
        <v>387</v>
      </c>
      <c r="C4474">
        <v>2500</v>
      </c>
      <c r="D4474" t="s">
        <v>339</v>
      </c>
      <c r="F4474">
        <v>2021</v>
      </c>
      <c r="G4474">
        <v>6</v>
      </c>
      <c r="H4474">
        <v>6</v>
      </c>
      <c r="I4474">
        <v>26</v>
      </c>
      <c r="M4474">
        <v>31</v>
      </c>
      <c r="N4474">
        <v>5.8999999999999997E-2</v>
      </c>
      <c r="O4474">
        <v>0.184</v>
      </c>
      <c r="P4474">
        <v>0.69899999999999995</v>
      </c>
      <c r="Q4474">
        <v>525</v>
      </c>
      <c r="R4474" t="s">
        <v>34</v>
      </c>
      <c r="T4474" t="s">
        <v>28</v>
      </c>
      <c r="Y4474" t="s">
        <v>70</v>
      </c>
    </row>
    <row r="4475" spans="1:25" x14ac:dyDescent="0.45">
      <c r="A4475" t="s">
        <v>335</v>
      </c>
      <c r="B4475" t="s">
        <v>387</v>
      </c>
      <c r="C4475">
        <v>2500</v>
      </c>
      <c r="D4475" t="s">
        <v>339</v>
      </c>
      <c r="F4475">
        <v>2022</v>
      </c>
      <c r="G4475">
        <v>0</v>
      </c>
      <c r="H4475">
        <v>0</v>
      </c>
      <c r="R4475" t="s">
        <v>34</v>
      </c>
      <c r="T4475" t="s">
        <v>28</v>
      </c>
      <c r="Y4475" t="s">
        <v>70</v>
      </c>
    </row>
    <row r="4476" spans="1:25" x14ac:dyDescent="0.45">
      <c r="A4476" t="s">
        <v>335</v>
      </c>
      <c r="B4476" t="s">
        <v>387</v>
      </c>
      <c r="C4476">
        <v>2500</v>
      </c>
      <c r="D4476" t="s">
        <v>339</v>
      </c>
      <c r="F4476">
        <v>2023</v>
      </c>
      <c r="G4476">
        <v>0</v>
      </c>
      <c r="H4476">
        <v>0</v>
      </c>
      <c r="R4476" t="s">
        <v>34</v>
      </c>
      <c r="T4476" t="s">
        <v>28</v>
      </c>
      <c r="Y4476" t="s">
        <v>70</v>
      </c>
    </row>
    <row r="4477" spans="1:25" x14ac:dyDescent="0.45">
      <c r="A4477" t="s">
        <v>335</v>
      </c>
      <c r="B4477" t="s">
        <v>387</v>
      </c>
      <c r="C4477">
        <v>2500</v>
      </c>
      <c r="D4477" t="s">
        <v>339</v>
      </c>
      <c r="F4477">
        <v>2024</v>
      </c>
      <c r="G4477">
        <v>0</v>
      </c>
      <c r="H4477">
        <v>0</v>
      </c>
      <c r="R4477" t="s">
        <v>34</v>
      </c>
      <c r="T4477" t="s">
        <v>28</v>
      </c>
    </row>
    <row r="4478" spans="1:25" x14ac:dyDescent="0.45">
      <c r="A4478" t="s">
        <v>335</v>
      </c>
      <c r="B4478" t="s">
        <v>387</v>
      </c>
      <c r="C4478">
        <v>2500</v>
      </c>
      <c r="D4478" t="s">
        <v>384</v>
      </c>
      <c r="F4478">
        <v>2009</v>
      </c>
      <c r="G4478">
        <v>7</v>
      </c>
      <c r="H4478">
        <v>7</v>
      </c>
      <c r="I4478">
        <v>87</v>
      </c>
      <c r="O4478">
        <v>0.219</v>
      </c>
      <c r="P4478">
        <v>0.36499999999999999</v>
      </c>
      <c r="Q4478">
        <v>1199.0999999999999</v>
      </c>
      <c r="R4478" t="s">
        <v>34</v>
      </c>
      <c r="S4478" t="s">
        <v>38</v>
      </c>
      <c r="T4478" t="s">
        <v>28</v>
      </c>
      <c r="Y4478" t="s">
        <v>29</v>
      </c>
    </row>
    <row r="4479" spans="1:25" x14ac:dyDescent="0.45">
      <c r="A4479" t="s">
        <v>335</v>
      </c>
      <c r="B4479" t="s">
        <v>387</v>
      </c>
      <c r="C4479">
        <v>2500</v>
      </c>
      <c r="D4479" t="s">
        <v>384</v>
      </c>
      <c r="F4479">
        <v>2010</v>
      </c>
      <c r="G4479">
        <v>47</v>
      </c>
      <c r="H4479">
        <v>47</v>
      </c>
      <c r="I4479">
        <v>513</v>
      </c>
      <c r="O4479">
        <v>1.2709999999999999</v>
      </c>
      <c r="P4479">
        <v>0.36499999999999999</v>
      </c>
      <c r="Q4479">
        <v>6966.9</v>
      </c>
      <c r="R4479" t="s">
        <v>34</v>
      </c>
      <c r="S4479" t="s">
        <v>38</v>
      </c>
      <c r="T4479" t="s">
        <v>28</v>
      </c>
      <c r="Y4479" t="s">
        <v>29</v>
      </c>
    </row>
    <row r="4480" spans="1:25" x14ac:dyDescent="0.45">
      <c r="A4480" t="s">
        <v>335</v>
      </c>
      <c r="B4480" t="s">
        <v>387</v>
      </c>
      <c r="C4480">
        <v>2500</v>
      </c>
      <c r="D4480" t="s">
        <v>384</v>
      </c>
      <c r="F4480">
        <v>2011</v>
      </c>
      <c r="G4480">
        <v>52</v>
      </c>
      <c r="H4480">
        <v>52</v>
      </c>
      <c r="I4480">
        <v>543</v>
      </c>
      <c r="O4480">
        <v>2.4209999999999998</v>
      </c>
      <c r="P4480">
        <v>0.7</v>
      </c>
      <c r="Q4480">
        <v>6916.8</v>
      </c>
      <c r="R4480" t="s">
        <v>34</v>
      </c>
      <c r="S4480" t="s">
        <v>38</v>
      </c>
      <c r="T4480" t="s">
        <v>28</v>
      </c>
      <c r="Y4480" t="s">
        <v>29</v>
      </c>
    </row>
    <row r="4481" spans="1:25" x14ac:dyDescent="0.45">
      <c r="A4481" t="s">
        <v>335</v>
      </c>
      <c r="B4481" t="s">
        <v>387</v>
      </c>
      <c r="C4481">
        <v>2500</v>
      </c>
      <c r="D4481" t="s">
        <v>384</v>
      </c>
      <c r="F4481">
        <v>2012</v>
      </c>
      <c r="G4481">
        <v>81</v>
      </c>
      <c r="H4481">
        <v>81</v>
      </c>
      <c r="I4481">
        <v>836</v>
      </c>
      <c r="O4481">
        <v>4.375</v>
      </c>
      <c r="P4481">
        <v>0.7</v>
      </c>
      <c r="Q4481">
        <v>12498.7</v>
      </c>
      <c r="R4481" t="s">
        <v>34</v>
      </c>
      <c r="S4481" t="s">
        <v>38</v>
      </c>
      <c r="T4481" t="s">
        <v>28</v>
      </c>
      <c r="Y4481" t="s">
        <v>29</v>
      </c>
    </row>
    <row r="4482" spans="1:25" x14ac:dyDescent="0.45">
      <c r="A4482" t="s">
        <v>335</v>
      </c>
      <c r="B4482" t="s">
        <v>387</v>
      </c>
      <c r="C4482">
        <v>2500</v>
      </c>
      <c r="D4482" t="s">
        <v>384</v>
      </c>
      <c r="F4482">
        <v>2013</v>
      </c>
      <c r="G4482">
        <v>94</v>
      </c>
      <c r="H4482">
        <v>94</v>
      </c>
      <c r="I4482">
        <v>1158</v>
      </c>
      <c r="O4482">
        <v>1.367</v>
      </c>
      <c r="P4482">
        <v>0.24099999999999999</v>
      </c>
      <c r="Q4482">
        <v>11335.9</v>
      </c>
      <c r="R4482" t="s">
        <v>34</v>
      </c>
      <c r="S4482" t="s">
        <v>38</v>
      </c>
      <c r="T4482" t="s">
        <v>28</v>
      </c>
      <c r="Y4482" t="s">
        <v>29</v>
      </c>
    </row>
    <row r="4483" spans="1:25" x14ac:dyDescent="0.45">
      <c r="A4483" t="s">
        <v>335</v>
      </c>
      <c r="B4483" t="s">
        <v>387</v>
      </c>
      <c r="C4483">
        <v>2500</v>
      </c>
      <c r="D4483" t="s">
        <v>384</v>
      </c>
      <c r="F4483">
        <v>2014</v>
      </c>
      <c r="G4483">
        <v>13</v>
      </c>
      <c r="H4483">
        <v>13</v>
      </c>
      <c r="I4483">
        <v>176</v>
      </c>
      <c r="O4483">
        <v>0.16700000000000001</v>
      </c>
      <c r="P4483">
        <v>0.24099999999999999</v>
      </c>
      <c r="Q4483">
        <v>1383.9</v>
      </c>
      <c r="R4483" t="s">
        <v>34</v>
      </c>
      <c r="S4483" t="s">
        <v>38</v>
      </c>
      <c r="T4483" t="s">
        <v>28</v>
      </c>
      <c r="Y4483" t="s">
        <v>29</v>
      </c>
    </row>
    <row r="4484" spans="1:25" x14ac:dyDescent="0.45">
      <c r="A4484" t="s">
        <v>335</v>
      </c>
      <c r="B4484" t="s">
        <v>387</v>
      </c>
      <c r="C4484">
        <v>2500</v>
      </c>
      <c r="D4484" t="s">
        <v>384</v>
      </c>
      <c r="F4484">
        <v>2015</v>
      </c>
      <c r="G4484">
        <v>34</v>
      </c>
      <c r="H4484">
        <v>34</v>
      </c>
      <c r="I4484">
        <v>456</v>
      </c>
      <c r="O4484">
        <v>0.95099999999999996</v>
      </c>
      <c r="P4484">
        <v>0.24099999999999999</v>
      </c>
      <c r="Q4484">
        <v>7892</v>
      </c>
      <c r="R4484" t="s">
        <v>34</v>
      </c>
      <c r="S4484" t="s">
        <v>38</v>
      </c>
      <c r="T4484" t="s">
        <v>28</v>
      </c>
      <c r="Y4484" t="s">
        <v>30</v>
      </c>
    </row>
    <row r="4485" spans="1:25" x14ac:dyDescent="0.45">
      <c r="A4485" t="s">
        <v>335</v>
      </c>
      <c r="B4485" t="s">
        <v>387</v>
      </c>
      <c r="C4485">
        <v>2500</v>
      </c>
      <c r="D4485" t="s">
        <v>384</v>
      </c>
      <c r="F4485">
        <v>2016</v>
      </c>
      <c r="G4485">
        <v>0</v>
      </c>
      <c r="H4485">
        <v>0</v>
      </c>
      <c r="R4485" t="s">
        <v>34</v>
      </c>
      <c r="S4485" t="s">
        <v>38</v>
      </c>
      <c r="T4485" t="s">
        <v>28</v>
      </c>
      <c r="Y4485" t="s">
        <v>30</v>
      </c>
    </row>
    <row r="4486" spans="1:25" x14ac:dyDescent="0.45">
      <c r="A4486" t="s">
        <v>335</v>
      </c>
      <c r="B4486" t="s">
        <v>387</v>
      </c>
      <c r="C4486">
        <v>2500</v>
      </c>
      <c r="D4486" t="s">
        <v>384</v>
      </c>
      <c r="F4486">
        <v>2017</v>
      </c>
      <c r="G4486">
        <v>0</v>
      </c>
      <c r="H4486">
        <v>0</v>
      </c>
      <c r="R4486" t="s">
        <v>34</v>
      </c>
      <c r="S4486" t="s">
        <v>38</v>
      </c>
      <c r="T4486" t="s">
        <v>28</v>
      </c>
      <c r="Y4486" t="s">
        <v>30</v>
      </c>
    </row>
    <row r="4487" spans="1:25" x14ac:dyDescent="0.45">
      <c r="A4487" t="s">
        <v>335</v>
      </c>
      <c r="B4487" t="s">
        <v>387</v>
      </c>
      <c r="C4487">
        <v>2500</v>
      </c>
      <c r="D4487" t="s">
        <v>384</v>
      </c>
      <c r="F4487">
        <v>2018</v>
      </c>
      <c r="G4487">
        <v>0</v>
      </c>
      <c r="H4487">
        <v>0</v>
      </c>
      <c r="R4487" t="s">
        <v>34</v>
      </c>
      <c r="S4487" t="s">
        <v>38</v>
      </c>
      <c r="T4487" t="s">
        <v>28</v>
      </c>
      <c r="Y4487" t="s">
        <v>30</v>
      </c>
    </row>
    <row r="4488" spans="1:25" x14ac:dyDescent="0.45">
      <c r="A4488" t="s">
        <v>335</v>
      </c>
      <c r="B4488" t="s">
        <v>387</v>
      </c>
      <c r="C4488">
        <v>2500</v>
      </c>
      <c r="D4488" t="s">
        <v>384</v>
      </c>
      <c r="F4488">
        <v>2019</v>
      </c>
      <c r="G4488">
        <v>0</v>
      </c>
      <c r="H4488">
        <v>0</v>
      </c>
      <c r="R4488" t="s">
        <v>34</v>
      </c>
      <c r="S4488" t="s">
        <v>38</v>
      </c>
      <c r="T4488" t="s">
        <v>28</v>
      </c>
      <c r="Y4488" t="s">
        <v>30</v>
      </c>
    </row>
    <row r="4489" spans="1:25" x14ac:dyDescent="0.45">
      <c r="A4489" t="s">
        <v>335</v>
      </c>
      <c r="B4489" t="s">
        <v>387</v>
      </c>
      <c r="C4489">
        <v>2500</v>
      </c>
      <c r="D4489" t="s">
        <v>384</v>
      </c>
      <c r="F4489">
        <v>2020</v>
      </c>
      <c r="G4489">
        <v>0</v>
      </c>
      <c r="H4489">
        <v>0</v>
      </c>
      <c r="R4489" t="s">
        <v>34</v>
      </c>
      <c r="S4489" t="s">
        <v>38</v>
      </c>
      <c r="T4489" t="s">
        <v>28</v>
      </c>
      <c r="Y4489" t="s">
        <v>30</v>
      </c>
    </row>
    <row r="4490" spans="1:25" x14ac:dyDescent="0.45">
      <c r="A4490" t="s">
        <v>335</v>
      </c>
      <c r="B4490" t="s">
        <v>387</v>
      </c>
      <c r="C4490">
        <v>2500</v>
      </c>
      <c r="D4490" t="s">
        <v>385</v>
      </c>
      <c r="F4490">
        <v>2009</v>
      </c>
      <c r="G4490">
        <v>9</v>
      </c>
      <c r="H4490">
        <v>9</v>
      </c>
      <c r="I4490">
        <v>107</v>
      </c>
      <c r="O4490">
        <v>0.26700000000000002</v>
      </c>
      <c r="P4490">
        <v>0.36499999999999999</v>
      </c>
      <c r="Q4490">
        <v>1462.1</v>
      </c>
      <c r="R4490" t="s">
        <v>34</v>
      </c>
      <c r="S4490" t="s">
        <v>38</v>
      </c>
      <c r="T4490" t="s">
        <v>28</v>
      </c>
      <c r="Y4490" t="s">
        <v>29</v>
      </c>
    </row>
    <row r="4491" spans="1:25" x14ac:dyDescent="0.45">
      <c r="A4491" t="s">
        <v>335</v>
      </c>
      <c r="B4491" t="s">
        <v>387</v>
      </c>
      <c r="C4491">
        <v>2500</v>
      </c>
      <c r="D4491" t="s">
        <v>385</v>
      </c>
      <c r="F4491">
        <v>2010</v>
      </c>
      <c r="G4491">
        <v>45</v>
      </c>
      <c r="H4491">
        <v>45</v>
      </c>
      <c r="I4491">
        <v>506</v>
      </c>
      <c r="O4491">
        <v>1.2609999999999999</v>
      </c>
      <c r="P4491">
        <v>0.36499999999999999</v>
      </c>
      <c r="Q4491">
        <v>6907.2</v>
      </c>
      <c r="R4491" t="s">
        <v>34</v>
      </c>
      <c r="S4491" t="s">
        <v>38</v>
      </c>
      <c r="T4491" t="s">
        <v>28</v>
      </c>
      <c r="Y4491" t="s">
        <v>29</v>
      </c>
    </row>
    <row r="4492" spans="1:25" x14ac:dyDescent="0.45">
      <c r="A4492" t="s">
        <v>335</v>
      </c>
      <c r="B4492" t="s">
        <v>387</v>
      </c>
      <c r="C4492">
        <v>2500</v>
      </c>
      <c r="D4492" t="s">
        <v>385</v>
      </c>
      <c r="F4492">
        <v>2011</v>
      </c>
      <c r="G4492">
        <v>61</v>
      </c>
      <c r="H4492">
        <v>61</v>
      </c>
      <c r="I4492">
        <v>694</v>
      </c>
      <c r="O4492">
        <v>3.1019999999999999</v>
      </c>
      <c r="P4492">
        <v>0.7</v>
      </c>
      <c r="Q4492">
        <v>8864.7000000000007</v>
      </c>
      <c r="R4492" t="s">
        <v>34</v>
      </c>
      <c r="S4492" t="s">
        <v>38</v>
      </c>
      <c r="T4492" t="s">
        <v>28</v>
      </c>
      <c r="Y4492" t="s">
        <v>29</v>
      </c>
    </row>
    <row r="4493" spans="1:25" x14ac:dyDescent="0.45">
      <c r="A4493" t="s">
        <v>335</v>
      </c>
      <c r="B4493" t="s">
        <v>387</v>
      </c>
      <c r="C4493">
        <v>2500</v>
      </c>
      <c r="D4493" t="s">
        <v>385</v>
      </c>
      <c r="F4493">
        <v>2012</v>
      </c>
      <c r="G4493">
        <v>73</v>
      </c>
      <c r="H4493">
        <v>73</v>
      </c>
      <c r="I4493">
        <v>723</v>
      </c>
      <c r="O4493">
        <v>3.6269999999999998</v>
      </c>
      <c r="P4493">
        <v>0.70009999999999994</v>
      </c>
      <c r="Q4493">
        <v>10360.200000000001</v>
      </c>
      <c r="R4493" t="s">
        <v>34</v>
      </c>
      <c r="S4493" t="s">
        <v>38</v>
      </c>
      <c r="T4493" t="s">
        <v>28</v>
      </c>
      <c r="Y4493" t="s">
        <v>29</v>
      </c>
    </row>
    <row r="4494" spans="1:25" x14ac:dyDescent="0.45">
      <c r="A4494" t="s">
        <v>335</v>
      </c>
      <c r="B4494" t="s">
        <v>387</v>
      </c>
      <c r="C4494">
        <v>2500</v>
      </c>
      <c r="D4494" t="s">
        <v>385</v>
      </c>
      <c r="F4494">
        <v>2013</v>
      </c>
      <c r="G4494">
        <v>6</v>
      </c>
      <c r="H4494">
        <v>6</v>
      </c>
      <c r="I4494">
        <v>66</v>
      </c>
      <c r="O4494">
        <v>9.5000000000000001E-2</v>
      </c>
      <c r="P4494">
        <v>0.24099999999999999</v>
      </c>
      <c r="Q4494">
        <v>792</v>
      </c>
      <c r="R4494" t="s">
        <v>34</v>
      </c>
      <c r="S4494" t="s">
        <v>38</v>
      </c>
      <c r="T4494" t="s">
        <v>28</v>
      </c>
      <c r="Y4494" t="s">
        <v>29</v>
      </c>
    </row>
    <row r="4495" spans="1:25" x14ac:dyDescent="0.45">
      <c r="A4495" t="s">
        <v>335</v>
      </c>
      <c r="B4495" t="s">
        <v>387</v>
      </c>
      <c r="C4495">
        <v>2500</v>
      </c>
      <c r="D4495" t="s">
        <v>385</v>
      </c>
      <c r="F4495">
        <v>2014</v>
      </c>
      <c r="G4495">
        <v>20</v>
      </c>
      <c r="H4495">
        <v>20</v>
      </c>
      <c r="I4495">
        <v>242</v>
      </c>
      <c r="O4495">
        <v>0.27</v>
      </c>
      <c r="P4495">
        <v>0.24099999999999999</v>
      </c>
      <c r="Q4495">
        <v>2242.1999999999998</v>
      </c>
      <c r="R4495" t="s">
        <v>34</v>
      </c>
      <c r="S4495" t="s">
        <v>38</v>
      </c>
      <c r="T4495" t="s">
        <v>28</v>
      </c>
      <c r="Y4495" t="s">
        <v>29</v>
      </c>
    </row>
    <row r="4496" spans="1:25" x14ac:dyDescent="0.45">
      <c r="A4496" t="s">
        <v>335</v>
      </c>
      <c r="B4496" t="s">
        <v>387</v>
      </c>
      <c r="C4496">
        <v>2500</v>
      </c>
      <c r="D4496" t="s">
        <v>385</v>
      </c>
      <c r="F4496">
        <v>2015</v>
      </c>
      <c r="G4496">
        <v>30</v>
      </c>
      <c r="H4496">
        <v>30</v>
      </c>
      <c r="I4496">
        <v>368</v>
      </c>
      <c r="O4496">
        <v>0.81899999999999995</v>
      </c>
      <c r="P4496">
        <v>0.24099999999999999</v>
      </c>
      <c r="Q4496">
        <v>6798</v>
      </c>
      <c r="R4496" t="s">
        <v>34</v>
      </c>
      <c r="S4496" t="s">
        <v>38</v>
      </c>
      <c r="T4496" t="s">
        <v>28</v>
      </c>
      <c r="Y4496" t="s">
        <v>30</v>
      </c>
    </row>
    <row r="4497" spans="1:25" x14ac:dyDescent="0.45">
      <c r="A4497" t="s">
        <v>335</v>
      </c>
      <c r="B4497" t="s">
        <v>387</v>
      </c>
      <c r="C4497">
        <v>2500</v>
      </c>
      <c r="D4497" t="s">
        <v>385</v>
      </c>
      <c r="F4497">
        <v>2016</v>
      </c>
      <c r="G4497">
        <v>0</v>
      </c>
      <c r="H4497">
        <v>0</v>
      </c>
      <c r="R4497" t="s">
        <v>34</v>
      </c>
      <c r="S4497" t="s">
        <v>38</v>
      </c>
      <c r="T4497" t="s">
        <v>28</v>
      </c>
      <c r="Y4497" t="s">
        <v>30</v>
      </c>
    </row>
    <row r="4498" spans="1:25" x14ac:dyDescent="0.45">
      <c r="A4498" t="s">
        <v>335</v>
      </c>
      <c r="B4498" t="s">
        <v>387</v>
      </c>
      <c r="C4498">
        <v>2500</v>
      </c>
      <c r="D4498" t="s">
        <v>385</v>
      </c>
      <c r="F4498">
        <v>2017</v>
      </c>
      <c r="G4498">
        <v>0</v>
      </c>
      <c r="H4498">
        <v>0</v>
      </c>
      <c r="R4498" t="s">
        <v>34</v>
      </c>
      <c r="S4498" t="s">
        <v>38</v>
      </c>
      <c r="T4498" t="s">
        <v>28</v>
      </c>
      <c r="Y4498" t="s">
        <v>30</v>
      </c>
    </row>
    <row r="4499" spans="1:25" x14ac:dyDescent="0.45">
      <c r="A4499" t="s">
        <v>335</v>
      </c>
      <c r="B4499" t="s">
        <v>387</v>
      </c>
      <c r="C4499">
        <v>2500</v>
      </c>
      <c r="D4499" t="s">
        <v>385</v>
      </c>
      <c r="F4499">
        <v>2018</v>
      </c>
      <c r="G4499">
        <v>0</v>
      </c>
      <c r="H4499">
        <v>0</v>
      </c>
      <c r="R4499" t="s">
        <v>34</v>
      </c>
      <c r="S4499" t="s">
        <v>38</v>
      </c>
      <c r="T4499" t="s">
        <v>28</v>
      </c>
      <c r="Y4499" t="s">
        <v>30</v>
      </c>
    </row>
    <row r="4500" spans="1:25" x14ac:dyDescent="0.45">
      <c r="A4500" t="s">
        <v>335</v>
      </c>
      <c r="B4500" t="s">
        <v>387</v>
      </c>
      <c r="C4500">
        <v>2500</v>
      </c>
      <c r="D4500" t="s">
        <v>385</v>
      </c>
      <c r="F4500">
        <v>2019</v>
      </c>
      <c r="G4500">
        <v>0</v>
      </c>
      <c r="H4500">
        <v>0</v>
      </c>
      <c r="R4500" t="s">
        <v>34</v>
      </c>
      <c r="S4500" t="s">
        <v>38</v>
      </c>
      <c r="T4500" t="s">
        <v>28</v>
      </c>
      <c r="Y4500" t="s">
        <v>30</v>
      </c>
    </row>
    <row r="4501" spans="1:25" x14ac:dyDescent="0.45">
      <c r="A4501" t="s">
        <v>335</v>
      </c>
      <c r="B4501" t="s">
        <v>387</v>
      </c>
      <c r="C4501">
        <v>2500</v>
      </c>
      <c r="D4501" t="s">
        <v>385</v>
      </c>
      <c r="F4501">
        <v>2020</v>
      </c>
      <c r="G4501">
        <v>0</v>
      </c>
      <c r="H4501">
        <v>0</v>
      </c>
      <c r="R4501" t="s">
        <v>34</v>
      </c>
      <c r="S4501" t="s">
        <v>38</v>
      </c>
      <c r="T4501" t="s">
        <v>28</v>
      </c>
      <c r="Y4501" t="s">
        <v>30</v>
      </c>
    </row>
    <row r="4502" spans="1:25" x14ac:dyDescent="0.45">
      <c r="A4502" t="s">
        <v>335</v>
      </c>
      <c r="B4502" t="s">
        <v>387</v>
      </c>
      <c r="C4502">
        <v>2500</v>
      </c>
      <c r="D4502" t="s">
        <v>392</v>
      </c>
      <c r="F4502">
        <v>2009</v>
      </c>
      <c r="G4502">
        <v>15</v>
      </c>
      <c r="H4502">
        <v>15</v>
      </c>
      <c r="I4502">
        <v>184</v>
      </c>
      <c r="O4502">
        <v>0.46800000000000003</v>
      </c>
      <c r="P4502">
        <v>0.36499999999999999</v>
      </c>
      <c r="Q4502">
        <v>2567</v>
      </c>
      <c r="R4502" t="s">
        <v>34</v>
      </c>
      <c r="S4502" t="s">
        <v>38</v>
      </c>
      <c r="T4502" t="s">
        <v>28</v>
      </c>
      <c r="Y4502" t="s">
        <v>29</v>
      </c>
    </row>
    <row r="4503" spans="1:25" x14ac:dyDescent="0.45">
      <c r="A4503" t="s">
        <v>335</v>
      </c>
      <c r="B4503" t="s">
        <v>387</v>
      </c>
      <c r="C4503">
        <v>2500</v>
      </c>
      <c r="D4503" t="s">
        <v>392</v>
      </c>
      <c r="F4503">
        <v>2010</v>
      </c>
      <c r="G4503">
        <v>53</v>
      </c>
      <c r="H4503">
        <v>53</v>
      </c>
      <c r="I4503">
        <v>631</v>
      </c>
      <c r="O4503">
        <v>1.6359999999999999</v>
      </c>
      <c r="P4503">
        <v>0.36499999999999999</v>
      </c>
      <c r="Q4503">
        <v>8963.7000000000007</v>
      </c>
      <c r="R4503" t="s">
        <v>34</v>
      </c>
      <c r="S4503" t="s">
        <v>38</v>
      </c>
      <c r="T4503" t="s">
        <v>28</v>
      </c>
      <c r="Y4503" t="s">
        <v>29</v>
      </c>
    </row>
    <row r="4504" spans="1:25" x14ac:dyDescent="0.45">
      <c r="A4504" t="s">
        <v>335</v>
      </c>
      <c r="B4504" t="s">
        <v>387</v>
      </c>
      <c r="C4504">
        <v>2500</v>
      </c>
      <c r="D4504" t="s">
        <v>392</v>
      </c>
      <c r="F4504">
        <v>2011</v>
      </c>
      <c r="G4504">
        <v>66</v>
      </c>
      <c r="H4504">
        <v>66</v>
      </c>
      <c r="I4504">
        <v>757</v>
      </c>
      <c r="O4504">
        <v>3.3820000000000001</v>
      </c>
      <c r="P4504">
        <v>0.7</v>
      </c>
      <c r="Q4504">
        <v>9663</v>
      </c>
      <c r="R4504" t="s">
        <v>34</v>
      </c>
      <c r="S4504" t="s">
        <v>38</v>
      </c>
      <c r="T4504" t="s">
        <v>28</v>
      </c>
      <c r="Y4504" t="s">
        <v>29</v>
      </c>
    </row>
    <row r="4505" spans="1:25" x14ac:dyDescent="0.45">
      <c r="A4505" t="s">
        <v>335</v>
      </c>
      <c r="B4505" t="s">
        <v>387</v>
      </c>
      <c r="C4505">
        <v>2500</v>
      </c>
      <c r="D4505" t="s">
        <v>392</v>
      </c>
      <c r="F4505">
        <v>2012</v>
      </c>
      <c r="G4505">
        <v>72</v>
      </c>
      <c r="H4505">
        <v>72</v>
      </c>
      <c r="I4505">
        <v>734</v>
      </c>
      <c r="O4505">
        <v>3.327</v>
      </c>
      <c r="P4505">
        <v>0.72819999999999996</v>
      </c>
      <c r="Q4505">
        <v>9123.7999999999993</v>
      </c>
      <c r="R4505" t="s">
        <v>34</v>
      </c>
      <c r="S4505" t="s">
        <v>38</v>
      </c>
      <c r="T4505" t="s">
        <v>28</v>
      </c>
      <c r="Y4505" t="s">
        <v>29</v>
      </c>
    </row>
    <row r="4506" spans="1:25" x14ac:dyDescent="0.45">
      <c r="A4506" t="s">
        <v>335</v>
      </c>
      <c r="B4506" t="s">
        <v>387</v>
      </c>
      <c r="C4506">
        <v>2500</v>
      </c>
      <c r="D4506" t="s">
        <v>392</v>
      </c>
      <c r="F4506">
        <v>2013</v>
      </c>
      <c r="G4506">
        <v>104</v>
      </c>
      <c r="H4506">
        <v>104</v>
      </c>
      <c r="I4506">
        <v>944</v>
      </c>
      <c r="O4506">
        <v>1.256</v>
      </c>
      <c r="P4506">
        <v>0.29330000000000001</v>
      </c>
      <c r="Q4506">
        <v>8561.4</v>
      </c>
      <c r="R4506" t="s">
        <v>34</v>
      </c>
      <c r="S4506" t="s">
        <v>38</v>
      </c>
      <c r="T4506" t="s">
        <v>28</v>
      </c>
      <c r="Y4506" t="s">
        <v>29</v>
      </c>
    </row>
    <row r="4507" spans="1:25" x14ac:dyDescent="0.45">
      <c r="A4507" t="s">
        <v>335</v>
      </c>
      <c r="B4507" t="s">
        <v>387</v>
      </c>
      <c r="C4507">
        <v>2500</v>
      </c>
      <c r="D4507" t="s">
        <v>392</v>
      </c>
      <c r="F4507">
        <v>2014</v>
      </c>
      <c r="G4507">
        <v>30</v>
      </c>
      <c r="H4507">
        <v>30</v>
      </c>
      <c r="I4507">
        <v>356</v>
      </c>
      <c r="O4507">
        <v>0.44800000000000001</v>
      </c>
      <c r="P4507">
        <v>0.29289999999999999</v>
      </c>
      <c r="Q4507">
        <v>3055.8</v>
      </c>
      <c r="R4507" t="s">
        <v>34</v>
      </c>
      <c r="S4507" t="s">
        <v>38</v>
      </c>
      <c r="T4507" t="s">
        <v>28</v>
      </c>
      <c r="Y4507" t="s">
        <v>29</v>
      </c>
    </row>
    <row r="4508" spans="1:25" x14ac:dyDescent="0.45">
      <c r="A4508" t="s">
        <v>335</v>
      </c>
      <c r="B4508" t="s">
        <v>387</v>
      </c>
      <c r="C4508">
        <v>2500</v>
      </c>
      <c r="D4508" t="s">
        <v>392</v>
      </c>
      <c r="F4508">
        <v>2015</v>
      </c>
      <c r="G4508">
        <v>43</v>
      </c>
      <c r="H4508">
        <v>43</v>
      </c>
      <c r="I4508">
        <v>526</v>
      </c>
      <c r="O4508">
        <v>1.1859999999999999</v>
      </c>
      <c r="P4508">
        <v>0.29310000000000003</v>
      </c>
      <c r="Q4508">
        <v>8093.7</v>
      </c>
      <c r="R4508" t="s">
        <v>34</v>
      </c>
      <c r="S4508" t="s">
        <v>38</v>
      </c>
      <c r="T4508" t="s">
        <v>28</v>
      </c>
      <c r="Y4508" t="s">
        <v>30</v>
      </c>
    </row>
    <row r="4509" spans="1:25" x14ac:dyDescent="0.45">
      <c r="A4509" t="s">
        <v>335</v>
      </c>
      <c r="B4509" t="s">
        <v>387</v>
      </c>
      <c r="C4509">
        <v>2500</v>
      </c>
      <c r="D4509" t="s">
        <v>392</v>
      </c>
      <c r="F4509">
        <v>2016</v>
      </c>
      <c r="G4509">
        <v>0</v>
      </c>
      <c r="H4509">
        <v>0</v>
      </c>
      <c r="R4509" t="s">
        <v>34</v>
      </c>
      <c r="S4509" t="s">
        <v>38</v>
      </c>
      <c r="T4509" t="s">
        <v>28</v>
      </c>
      <c r="Y4509" t="s">
        <v>30</v>
      </c>
    </row>
    <row r="4510" spans="1:25" x14ac:dyDescent="0.45">
      <c r="A4510" t="s">
        <v>335</v>
      </c>
      <c r="B4510" t="s">
        <v>387</v>
      </c>
      <c r="C4510">
        <v>2500</v>
      </c>
      <c r="D4510" t="s">
        <v>392</v>
      </c>
      <c r="F4510">
        <v>2017</v>
      </c>
      <c r="G4510">
        <v>0</v>
      </c>
      <c r="H4510">
        <v>0</v>
      </c>
      <c r="R4510" t="s">
        <v>34</v>
      </c>
      <c r="S4510" t="s">
        <v>38</v>
      </c>
      <c r="T4510" t="s">
        <v>28</v>
      </c>
      <c r="Y4510" t="s">
        <v>30</v>
      </c>
    </row>
    <row r="4511" spans="1:25" x14ac:dyDescent="0.45">
      <c r="A4511" t="s">
        <v>335</v>
      </c>
      <c r="B4511" t="s">
        <v>387</v>
      </c>
      <c r="C4511">
        <v>2500</v>
      </c>
      <c r="D4511" t="s">
        <v>392</v>
      </c>
      <c r="F4511">
        <v>2018</v>
      </c>
      <c r="G4511">
        <v>0</v>
      </c>
      <c r="H4511">
        <v>0</v>
      </c>
      <c r="R4511" t="s">
        <v>34</v>
      </c>
      <c r="S4511" t="s">
        <v>38</v>
      </c>
      <c r="T4511" t="s">
        <v>28</v>
      </c>
      <c r="Y4511" t="s">
        <v>30</v>
      </c>
    </row>
    <row r="4512" spans="1:25" x14ac:dyDescent="0.45">
      <c r="A4512" t="s">
        <v>335</v>
      </c>
      <c r="B4512" t="s">
        <v>387</v>
      </c>
      <c r="C4512">
        <v>2500</v>
      </c>
      <c r="D4512" t="s">
        <v>392</v>
      </c>
      <c r="F4512">
        <v>2019</v>
      </c>
      <c r="G4512">
        <v>0</v>
      </c>
      <c r="H4512">
        <v>0</v>
      </c>
      <c r="R4512" t="s">
        <v>34</v>
      </c>
      <c r="S4512" t="s">
        <v>38</v>
      </c>
      <c r="T4512" t="s">
        <v>28</v>
      </c>
      <c r="Y4512" t="s">
        <v>30</v>
      </c>
    </row>
    <row r="4513" spans="1:25" x14ac:dyDescent="0.45">
      <c r="A4513" t="s">
        <v>335</v>
      </c>
      <c r="B4513" t="s">
        <v>387</v>
      </c>
      <c r="C4513">
        <v>2500</v>
      </c>
      <c r="D4513" t="s">
        <v>392</v>
      </c>
      <c r="F4513">
        <v>2020</v>
      </c>
      <c r="G4513">
        <v>0</v>
      </c>
      <c r="H4513">
        <v>0</v>
      </c>
      <c r="R4513" t="s">
        <v>34</v>
      </c>
      <c r="S4513" t="s">
        <v>38</v>
      </c>
      <c r="T4513" t="s">
        <v>28</v>
      </c>
      <c r="Y4513" t="s">
        <v>30</v>
      </c>
    </row>
    <row r="4514" spans="1:25" x14ac:dyDescent="0.45">
      <c r="A4514" t="s">
        <v>335</v>
      </c>
      <c r="B4514" t="s">
        <v>387</v>
      </c>
      <c r="C4514">
        <v>2500</v>
      </c>
      <c r="D4514" t="s">
        <v>393</v>
      </c>
      <c r="F4514">
        <v>2009</v>
      </c>
      <c r="G4514">
        <v>12</v>
      </c>
      <c r="H4514">
        <v>12</v>
      </c>
      <c r="I4514">
        <v>142</v>
      </c>
      <c r="O4514">
        <v>0.36099999999999999</v>
      </c>
      <c r="P4514">
        <v>0.36520000000000002</v>
      </c>
      <c r="Q4514">
        <v>1979.9</v>
      </c>
      <c r="R4514" t="s">
        <v>34</v>
      </c>
      <c r="S4514" t="s">
        <v>38</v>
      </c>
      <c r="T4514" t="s">
        <v>28</v>
      </c>
      <c r="Y4514" t="s">
        <v>29</v>
      </c>
    </row>
    <row r="4515" spans="1:25" x14ac:dyDescent="0.45">
      <c r="A4515" t="s">
        <v>335</v>
      </c>
      <c r="B4515" t="s">
        <v>387</v>
      </c>
      <c r="C4515">
        <v>2500</v>
      </c>
      <c r="D4515" t="s">
        <v>393</v>
      </c>
      <c r="F4515">
        <v>2010</v>
      </c>
      <c r="G4515">
        <v>35</v>
      </c>
      <c r="H4515">
        <v>35</v>
      </c>
      <c r="I4515">
        <v>381</v>
      </c>
      <c r="O4515">
        <v>0.94699999999999995</v>
      </c>
      <c r="P4515">
        <v>0.36499999999999999</v>
      </c>
      <c r="Q4515">
        <v>5189.5</v>
      </c>
      <c r="R4515" t="s">
        <v>34</v>
      </c>
      <c r="S4515" t="s">
        <v>38</v>
      </c>
      <c r="T4515" t="s">
        <v>28</v>
      </c>
      <c r="Y4515" t="s">
        <v>29</v>
      </c>
    </row>
    <row r="4516" spans="1:25" x14ac:dyDescent="0.45">
      <c r="A4516" t="s">
        <v>335</v>
      </c>
      <c r="B4516" t="s">
        <v>387</v>
      </c>
      <c r="C4516">
        <v>2500</v>
      </c>
      <c r="D4516" t="s">
        <v>393</v>
      </c>
      <c r="F4516">
        <v>2011</v>
      </c>
      <c r="G4516">
        <v>34</v>
      </c>
      <c r="H4516">
        <v>34</v>
      </c>
      <c r="I4516">
        <v>381</v>
      </c>
      <c r="O4516">
        <v>1.702</v>
      </c>
      <c r="P4516">
        <v>0.7</v>
      </c>
      <c r="Q4516">
        <v>4864.3</v>
      </c>
      <c r="R4516" t="s">
        <v>34</v>
      </c>
      <c r="S4516" t="s">
        <v>38</v>
      </c>
      <c r="T4516" t="s">
        <v>28</v>
      </c>
      <c r="Y4516" t="s">
        <v>29</v>
      </c>
    </row>
    <row r="4517" spans="1:25" x14ac:dyDescent="0.45">
      <c r="A4517" t="s">
        <v>335</v>
      </c>
      <c r="B4517" t="s">
        <v>387</v>
      </c>
      <c r="C4517">
        <v>2500</v>
      </c>
      <c r="D4517" t="s">
        <v>393</v>
      </c>
      <c r="F4517">
        <v>2012</v>
      </c>
      <c r="G4517">
        <v>30</v>
      </c>
      <c r="H4517">
        <v>30</v>
      </c>
      <c r="I4517">
        <v>243</v>
      </c>
      <c r="O4517">
        <v>0.96299999999999997</v>
      </c>
      <c r="P4517">
        <v>0.7</v>
      </c>
      <c r="Q4517">
        <v>2752.5</v>
      </c>
      <c r="R4517" t="s">
        <v>34</v>
      </c>
      <c r="S4517" t="s">
        <v>38</v>
      </c>
      <c r="T4517" t="s">
        <v>28</v>
      </c>
      <c r="Y4517" t="s">
        <v>29</v>
      </c>
    </row>
    <row r="4518" spans="1:25" x14ac:dyDescent="0.45">
      <c r="A4518" t="s">
        <v>335</v>
      </c>
      <c r="B4518" t="s">
        <v>387</v>
      </c>
      <c r="C4518">
        <v>2500</v>
      </c>
      <c r="D4518" t="s">
        <v>393</v>
      </c>
      <c r="F4518">
        <v>2013</v>
      </c>
      <c r="G4518">
        <v>6</v>
      </c>
      <c r="H4518">
        <v>6</v>
      </c>
      <c r="I4518">
        <v>63</v>
      </c>
      <c r="O4518">
        <v>8.4000000000000005E-2</v>
      </c>
      <c r="P4518">
        <v>0.29320000000000002</v>
      </c>
      <c r="Q4518">
        <v>573.9</v>
      </c>
      <c r="R4518" t="s">
        <v>34</v>
      </c>
      <c r="S4518" t="s">
        <v>38</v>
      </c>
      <c r="T4518" t="s">
        <v>28</v>
      </c>
      <c r="Y4518" t="s">
        <v>29</v>
      </c>
    </row>
    <row r="4519" spans="1:25" x14ac:dyDescent="0.45">
      <c r="A4519" t="s">
        <v>335</v>
      </c>
      <c r="B4519" t="s">
        <v>387</v>
      </c>
      <c r="C4519">
        <v>2500</v>
      </c>
      <c r="D4519" t="s">
        <v>393</v>
      </c>
      <c r="F4519">
        <v>2014</v>
      </c>
      <c r="G4519">
        <v>0</v>
      </c>
      <c r="H4519">
        <v>0</v>
      </c>
      <c r="R4519" t="s">
        <v>34</v>
      </c>
      <c r="S4519" t="s">
        <v>38</v>
      </c>
      <c r="T4519" t="s">
        <v>28</v>
      </c>
      <c r="Y4519" t="s">
        <v>29</v>
      </c>
    </row>
    <row r="4520" spans="1:25" x14ac:dyDescent="0.45">
      <c r="A4520" t="s">
        <v>335</v>
      </c>
      <c r="B4520" t="s">
        <v>387</v>
      </c>
      <c r="C4520">
        <v>2500</v>
      </c>
      <c r="D4520" t="s">
        <v>393</v>
      </c>
      <c r="F4520">
        <v>2015</v>
      </c>
      <c r="G4520">
        <v>0</v>
      </c>
      <c r="H4520">
        <v>0</v>
      </c>
      <c r="R4520" t="s">
        <v>34</v>
      </c>
      <c r="S4520" t="s">
        <v>38</v>
      </c>
      <c r="T4520" t="s">
        <v>28</v>
      </c>
      <c r="Y4520" t="s">
        <v>30</v>
      </c>
    </row>
    <row r="4521" spans="1:25" x14ac:dyDescent="0.45">
      <c r="A4521" t="s">
        <v>335</v>
      </c>
      <c r="B4521" t="s">
        <v>387</v>
      </c>
      <c r="C4521">
        <v>2500</v>
      </c>
      <c r="D4521" t="s">
        <v>393</v>
      </c>
      <c r="F4521">
        <v>2016</v>
      </c>
      <c r="G4521">
        <v>0</v>
      </c>
      <c r="H4521">
        <v>0</v>
      </c>
      <c r="R4521" t="s">
        <v>34</v>
      </c>
      <c r="S4521" t="s">
        <v>38</v>
      </c>
      <c r="T4521" t="s">
        <v>28</v>
      </c>
      <c r="Y4521" t="s">
        <v>30</v>
      </c>
    </row>
    <row r="4522" spans="1:25" x14ac:dyDescent="0.45">
      <c r="A4522" t="s">
        <v>335</v>
      </c>
      <c r="B4522" t="s">
        <v>387</v>
      </c>
      <c r="C4522">
        <v>2500</v>
      </c>
      <c r="D4522" t="s">
        <v>393</v>
      </c>
      <c r="F4522">
        <v>2017</v>
      </c>
      <c r="G4522">
        <v>0</v>
      </c>
      <c r="H4522">
        <v>0</v>
      </c>
      <c r="R4522" t="s">
        <v>34</v>
      </c>
      <c r="S4522" t="s">
        <v>38</v>
      </c>
      <c r="T4522" t="s">
        <v>28</v>
      </c>
      <c r="Y4522" t="s">
        <v>30</v>
      </c>
    </row>
    <row r="4523" spans="1:25" x14ac:dyDescent="0.45">
      <c r="A4523" t="s">
        <v>335</v>
      </c>
      <c r="B4523" t="s">
        <v>387</v>
      </c>
      <c r="C4523">
        <v>2500</v>
      </c>
      <c r="D4523" t="s">
        <v>393</v>
      </c>
      <c r="F4523">
        <v>2018</v>
      </c>
      <c r="G4523">
        <v>0</v>
      </c>
      <c r="H4523">
        <v>0</v>
      </c>
      <c r="R4523" t="s">
        <v>34</v>
      </c>
      <c r="S4523" t="s">
        <v>38</v>
      </c>
      <c r="T4523" t="s">
        <v>28</v>
      </c>
      <c r="Y4523" t="s">
        <v>30</v>
      </c>
    </row>
    <row r="4524" spans="1:25" x14ac:dyDescent="0.45">
      <c r="A4524" t="s">
        <v>335</v>
      </c>
      <c r="B4524" t="s">
        <v>387</v>
      </c>
      <c r="C4524">
        <v>2500</v>
      </c>
      <c r="D4524" t="s">
        <v>393</v>
      </c>
      <c r="F4524">
        <v>2019</v>
      </c>
      <c r="G4524">
        <v>0</v>
      </c>
      <c r="H4524">
        <v>0</v>
      </c>
      <c r="R4524" t="s">
        <v>34</v>
      </c>
      <c r="S4524" t="s">
        <v>38</v>
      </c>
      <c r="T4524" t="s">
        <v>28</v>
      </c>
      <c r="Y4524" t="s">
        <v>30</v>
      </c>
    </row>
    <row r="4525" spans="1:25" x14ac:dyDescent="0.45">
      <c r="A4525" t="s">
        <v>335</v>
      </c>
      <c r="B4525" t="s">
        <v>387</v>
      </c>
      <c r="C4525">
        <v>2500</v>
      </c>
      <c r="D4525" t="s">
        <v>393</v>
      </c>
      <c r="F4525">
        <v>2020</v>
      </c>
      <c r="G4525">
        <v>0</v>
      </c>
      <c r="H4525">
        <v>0</v>
      </c>
      <c r="R4525" t="s">
        <v>34</v>
      </c>
      <c r="S4525" t="s">
        <v>38</v>
      </c>
      <c r="T4525" t="s">
        <v>28</v>
      </c>
      <c r="Y4525" t="s">
        <v>30</v>
      </c>
    </row>
    <row r="4526" spans="1:25" x14ac:dyDescent="0.45">
      <c r="A4526" t="s">
        <v>335</v>
      </c>
      <c r="B4526" t="s">
        <v>387</v>
      </c>
      <c r="C4526">
        <v>2500</v>
      </c>
      <c r="D4526" t="s">
        <v>394</v>
      </c>
      <c r="F4526">
        <v>2009</v>
      </c>
      <c r="G4526">
        <v>0</v>
      </c>
      <c r="H4526">
        <v>0</v>
      </c>
      <c r="R4526" t="s">
        <v>34</v>
      </c>
      <c r="S4526" t="s">
        <v>38</v>
      </c>
      <c r="T4526" t="s">
        <v>28</v>
      </c>
      <c r="Y4526" t="s">
        <v>29</v>
      </c>
    </row>
    <row r="4527" spans="1:25" x14ac:dyDescent="0.45">
      <c r="A4527" t="s">
        <v>335</v>
      </c>
      <c r="B4527" t="s">
        <v>387</v>
      </c>
      <c r="C4527">
        <v>2500</v>
      </c>
      <c r="D4527" t="s">
        <v>394</v>
      </c>
      <c r="F4527">
        <v>2010</v>
      </c>
      <c r="G4527">
        <v>0</v>
      </c>
      <c r="H4527">
        <v>0</v>
      </c>
      <c r="R4527" t="s">
        <v>34</v>
      </c>
      <c r="S4527" t="s">
        <v>38</v>
      </c>
      <c r="T4527" t="s">
        <v>28</v>
      </c>
      <c r="Y4527" t="s">
        <v>29</v>
      </c>
    </row>
    <row r="4528" spans="1:25" x14ac:dyDescent="0.45">
      <c r="A4528" t="s">
        <v>335</v>
      </c>
      <c r="B4528" t="s">
        <v>387</v>
      </c>
      <c r="C4528">
        <v>2500</v>
      </c>
      <c r="D4528" t="s">
        <v>394</v>
      </c>
      <c r="F4528">
        <v>2011</v>
      </c>
      <c r="G4528">
        <v>0</v>
      </c>
      <c r="H4528">
        <v>0</v>
      </c>
      <c r="R4528" t="s">
        <v>34</v>
      </c>
      <c r="S4528" t="s">
        <v>38</v>
      </c>
      <c r="T4528" t="s">
        <v>28</v>
      </c>
      <c r="Y4528" t="s">
        <v>29</v>
      </c>
    </row>
    <row r="4529" spans="1:25" x14ac:dyDescent="0.45">
      <c r="A4529" t="s">
        <v>335</v>
      </c>
      <c r="B4529" t="s">
        <v>387</v>
      </c>
      <c r="C4529">
        <v>2500</v>
      </c>
      <c r="D4529" t="s">
        <v>394</v>
      </c>
      <c r="F4529">
        <v>2012</v>
      </c>
      <c r="G4529">
        <v>0</v>
      </c>
      <c r="H4529">
        <v>0</v>
      </c>
      <c r="R4529" t="s">
        <v>34</v>
      </c>
      <c r="S4529" t="s">
        <v>38</v>
      </c>
      <c r="T4529" t="s">
        <v>28</v>
      </c>
      <c r="Y4529" t="s">
        <v>29</v>
      </c>
    </row>
    <row r="4530" spans="1:25" x14ac:dyDescent="0.45">
      <c r="A4530" t="s">
        <v>335</v>
      </c>
      <c r="B4530" t="s">
        <v>387</v>
      </c>
      <c r="C4530">
        <v>2500</v>
      </c>
      <c r="D4530" t="s">
        <v>394</v>
      </c>
      <c r="F4530">
        <v>2013</v>
      </c>
      <c r="G4530">
        <v>0</v>
      </c>
      <c r="H4530">
        <v>0</v>
      </c>
      <c r="R4530" t="s">
        <v>34</v>
      </c>
      <c r="S4530" t="s">
        <v>38</v>
      </c>
      <c r="T4530" t="s">
        <v>28</v>
      </c>
      <c r="Y4530" t="s">
        <v>29</v>
      </c>
    </row>
    <row r="4531" spans="1:25" x14ac:dyDescent="0.45">
      <c r="A4531" t="s">
        <v>335</v>
      </c>
      <c r="B4531" t="s">
        <v>387</v>
      </c>
      <c r="C4531">
        <v>2500</v>
      </c>
      <c r="D4531" t="s">
        <v>394</v>
      </c>
      <c r="F4531">
        <v>2014</v>
      </c>
      <c r="G4531">
        <v>0</v>
      </c>
      <c r="H4531">
        <v>0</v>
      </c>
      <c r="R4531" t="s">
        <v>34</v>
      </c>
      <c r="S4531" t="s">
        <v>38</v>
      </c>
      <c r="T4531" t="s">
        <v>28</v>
      </c>
      <c r="Y4531" t="s">
        <v>29</v>
      </c>
    </row>
    <row r="4532" spans="1:25" x14ac:dyDescent="0.45">
      <c r="A4532" t="s">
        <v>335</v>
      </c>
      <c r="B4532" t="s">
        <v>387</v>
      </c>
      <c r="C4532">
        <v>2500</v>
      </c>
      <c r="D4532" t="s">
        <v>394</v>
      </c>
      <c r="F4532">
        <v>2015</v>
      </c>
      <c r="G4532">
        <v>0</v>
      </c>
      <c r="H4532">
        <v>0</v>
      </c>
      <c r="R4532" t="s">
        <v>34</v>
      </c>
      <c r="S4532" t="s">
        <v>38</v>
      </c>
      <c r="T4532" t="s">
        <v>28</v>
      </c>
      <c r="Y4532" t="s">
        <v>30</v>
      </c>
    </row>
    <row r="4533" spans="1:25" x14ac:dyDescent="0.45">
      <c r="A4533" t="s">
        <v>335</v>
      </c>
      <c r="B4533" t="s">
        <v>387</v>
      </c>
      <c r="C4533">
        <v>2500</v>
      </c>
      <c r="D4533" t="s">
        <v>394</v>
      </c>
      <c r="F4533">
        <v>2016</v>
      </c>
      <c r="G4533">
        <v>0</v>
      </c>
      <c r="H4533">
        <v>0</v>
      </c>
      <c r="R4533" t="s">
        <v>34</v>
      </c>
      <c r="S4533" t="s">
        <v>38</v>
      </c>
      <c r="T4533" t="s">
        <v>28</v>
      </c>
      <c r="Y4533" t="s">
        <v>30</v>
      </c>
    </row>
    <row r="4534" spans="1:25" x14ac:dyDescent="0.45">
      <c r="A4534" t="s">
        <v>335</v>
      </c>
      <c r="B4534" t="s">
        <v>387</v>
      </c>
      <c r="C4534">
        <v>2500</v>
      </c>
      <c r="D4534" t="s">
        <v>394</v>
      </c>
      <c r="F4534">
        <v>2017</v>
      </c>
      <c r="G4534">
        <v>0</v>
      </c>
      <c r="H4534">
        <v>0</v>
      </c>
      <c r="R4534" t="s">
        <v>34</v>
      </c>
      <c r="S4534" t="s">
        <v>38</v>
      </c>
      <c r="T4534" t="s">
        <v>28</v>
      </c>
      <c r="Y4534" t="s">
        <v>30</v>
      </c>
    </row>
    <row r="4535" spans="1:25" x14ac:dyDescent="0.45">
      <c r="A4535" t="s">
        <v>335</v>
      </c>
      <c r="B4535" t="s">
        <v>387</v>
      </c>
      <c r="C4535">
        <v>2500</v>
      </c>
      <c r="D4535" t="s">
        <v>394</v>
      </c>
      <c r="F4535">
        <v>2018</v>
      </c>
      <c r="G4535">
        <v>0</v>
      </c>
      <c r="H4535">
        <v>0</v>
      </c>
      <c r="R4535" t="s">
        <v>34</v>
      </c>
      <c r="S4535" t="s">
        <v>38</v>
      </c>
      <c r="T4535" t="s">
        <v>28</v>
      </c>
      <c r="Y4535" t="s">
        <v>30</v>
      </c>
    </row>
    <row r="4536" spans="1:25" x14ac:dyDescent="0.45">
      <c r="A4536" t="s">
        <v>335</v>
      </c>
      <c r="B4536" t="s">
        <v>387</v>
      </c>
      <c r="C4536">
        <v>2500</v>
      </c>
      <c r="D4536" t="s">
        <v>394</v>
      </c>
      <c r="F4536">
        <v>2019</v>
      </c>
      <c r="G4536">
        <v>0</v>
      </c>
      <c r="H4536">
        <v>0</v>
      </c>
      <c r="R4536" t="s">
        <v>34</v>
      </c>
      <c r="S4536" t="s">
        <v>38</v>
      </c>
      <c r="T4536" t="s">
        <v>28</v>
      </c>
      <c r="Y4536" t="s">
        <v>30</v>
      </c>
    </row>
    <row r="4537" spans="1:25" x14ac:dyDescent="0.45">
      <c r="A4537" t="s">
        <v>335</v>
      </c>
      <c r="B4537" t="s">
        <v>387</v>
      </c>
      <c r="C4537">
        <v>2500</v>
      </c>
      <c r="D4537" t="s">
        <v>394</v>
      </c>
      <c r="F4537">
        <v>2020</v>
      </c>
      <c r="G4537">
        <v>0</v>
      </c>
      <c r="H4537">
        <v>0</v>
      </c>
      <c r="R4537" t="s">
        <v>34</v>
      </c>
      <c r="S4537" t="s">
        <v>38</v>
      </c>
      <c r="T4537" t="s">
        <v>28</v>
      </c>
      <c r="Y4537" t="s">
        <v>30</v>
      </c>
    </row>
    <row r="4538" spans="1:25" x14ac:dyDescent="0.45">
      <c r="A4538" t="s">
        <v>335</v>
      </c>
      <c r="B4538" t="s">
        <v>387</v>
      </c>
      <c r="C4538">
        <v>2500</v>
      </c>
      <c r="D4538" t="s">
        <v>395</v>
      </c>
      <c r="F4538">
        <v>2009</v>
      </c>
      <c r="G4538">
        <v>51</v>
      </c>
      <c r="H4538">
        <v>51</v>
      </c>
      <c r="I4538">
        <v>934</v>
      </c>
      <c r="O4538">
        <v>2.9529999999999998</v>
      </c>
      <c r="P4538">
        <v>0.46700000000000003</v>
      </c>
      <c r="Q4538">
        <v>12644.2</v>
      </c>
      <c r="R4538" t="s">
        <v>34</v>
      </c>
      <c r="S4538" t="s">
        <v>38</v>
      </c>
      <c r="T4538" t="s">
        <v>28</v>
      </c>
      <c r="Y4538" t="s">
        <v>29</v>
      </c>
    </row>
    <row r="4539" spans="1:25" x14ac:dyDescent="0.45">
      <c r="A4539" t="s">
        <v>335</v>
      </c>
      <c r="B4539" t="s">
        <v>387</v>
      </c>
      <c r="C4539">
        <v>2500</v>
      </c>
      <c r="D4539" t="s">
        <v>395</v>
      </c>
      <c r="F4539">
        <v>2010</v>
      </c>
      <c r="G4539">
        <v>89</v>
      </c>
      <c r="H4539">
        <v>89</v>
      </c>
      <c r="I4539">
        <v>1567</v>
      </c>
      <c r="O4539">
        <v>4.0780000000000003</v>
      </c>
      <c r="P4539">
        <v>0.43099999999999999</v>
      </c>
      <c r="Q4539">
        <v>19162.2</v>
      </c>
      <c r="R4539" t="s">
        <v>34</v>
      </c>
      <c r="S4539" t="s">
        <v>38</v>
      </c>
      <c r="T4539" t="s">
        <v>28</v>
      </c>
      <c r="Y4539" t="s">
        <v>29</v>
      </c>
    </row>
    <row r="4540" spans="1:25" x14ac:dyDescent="0.45">
      <c r="A4540" t="s">
        <v>335</v>
      </c>
      <c r="B4540" t="s">
        <v>387</v>
      </c>
      <c r="C4540">
        <v>2500</v>
      </c>
      <c r="D4540" t="s">
        <v>395</v>
      </c>
      <c r="F4540">
        <v>2011</v>
      </c>
      <c r="G4540">
        <v>144</v>
      </c>
      <c r="H4540">
        <v>144</v>
      </c>
      <c r="I4540">
        <v>2360</v>
      </c>
      <c r="O4540">
        <v>10.537000000000001</v>
      </c>
      <c r="P4540">
        <v>0.7</v>
      </c>
      <c r="Q4540">
        <v>30104.400000000001</v>
      </c>
      <c r="R4540" t="s">
        <v>34</v>
      </c>
      <c r="S4540" t="s">
        <v>38</v>
      </c>
      <c r="T4540" t="s">
        <v>28</v>
      </c>
      <c r="Y4540" t="s">
        <v>29</v>
      </c>
    </row>
    <row r="4541" spans="1:25" x14ac:dyDescent="0.45">
      <c r="A4541" t="s">
        <v>335</v>
      </c>
      <c r="B4541" t="s">
        <v>387</v>
      </c>
      <c r="C4541">
        <v>2500</v>
      </c>
      <c r="D4541" t="s">
        <v>395</v>
      </c>
      <c r="F4541">
        <v>2012</v>
      </c>
      <c r="G4541">
        <v>170</v>
      </c>
      <c r="H4541">
        <v>170</v>
      </c>
      <c r="I4541">
        <v>2596</v>
      </c>
      <c r="O4541">
        <v>12.073</v>
      </c>
      <c r="P4541">
        <v>0.7</v>
      </c>
      <c r="Q4541">
        <v>34499.599999999999</v>
      </c>
      <c r="R4541" t="s">
        <v>34</v>
      </c>
      <c r="S4541" t="s">
        <v>38</v>
      </c>
      <c r="T4541" t="s">
        <v>28</v>
      </c>
      <c r="Y4541" t="s">
        <v>29</v>
      </c>
    </row>
    <row r="4542" spans="1:25" x14ac:dyDescent="0.45">
      <c r="A4542" t="s">
        <v>335</v>
      </c>
      <c r="B4542" t="s">
        <v>387</v>
      </c>
      <c r="C4542">
        <v>2500</v>
      </c>
      <c r="D4542" t="s">
        <v>395</v>
      </c>
      <c r="F4542">
        <v>2013</v>
      </c>
      <c r="G4542">
        <v>149</v>
      </c>
      <c r="H4542">
        <v>149</v>
      </c>
      <c r="I4542">
        <v>2419</v>
      </c>
      <c r="O4542">
        <v>5.5679999999999996</v>
      </c>
      <c r="P4542">
        <v>0.56000000000000005</v>
      </c>
      <c r="Q4542">
        <v>19889.7</v>
      </c>
      <c r="R4542" t="s">
        <v>34</v>
      </c>
      <c r="S4542" t="s">
        <v>38</v>
      </c>
      <c r="T4542" t="s">
        <v>28</v>
      </c>
      <c r="Y4542" t="s">
        <v>29</v>
      </c>
    </row>
    <row r="4543" spans="1:25" x14ac:dyDescent="0.45">
      <c r="A4543" t="s">
        <v>335</v>
      </c>
      <c r="B4543" t="s">
        <v>387</v>
      </c>
      <c r="C4543">
        <v>2500</v>
      </c>
      <c r="D4543" t="s">
        <v>395</v>
      </c>
      <c r="F4543">
        <v>2014</v>
      </c>
      <c r="G4543">
        <v>78</v>
      </c>
      <c r="H4543">
        <v>78</v>
      </c>
      <c r="I4543">
        <v>1326</v>
      </c>
      <c r="O4543">
        <v>3.375</v>
      </c>
      <c r="P4543">
        <v>0.56010000000000004</v>
      </c>
      <c r="Q4543">
        <v>12050.6</v>
      </c>
      <c r="R4543" t="s">
        <v>34</v>
      </c>
      <c r="S4543" t="s">
        <v>38</v>
      </c>
      <c r="T4543" t="s">
        <v>28</v>
      </c>
      <c r="Y4543" t="s">
        <v>29</v>
      </c>
    </row>
    <row r="4544" spans="1:25" x14ac:dyDescent="0.45">
      <c r="A4544" t="s">
        <v>335</v>
      </c>
      <c r="B4544" t="s">
        <v>387</v>
      </c>
      <c r="C4544">
        <v>2500</v>
      </c>
      <c r="D4544" t="s">
        <v>395</v>
      </c>
      <c r="F4544">
        <v>2015</v>
      </c>
      <c r="G4544">
        <v>123</v>
      </c>
      <c r="H4544">
        <v>123</v>
      </c>
      <c r="I4544">
        <v>2097</v>
      </c>
      <c r="O4544">
        <v>5.41</v>
      </c>
      <c r="P4544">
        <v>0.56000000000000005</v>
      </c>
      <c r="Q4544">
        <v>19317.8</v>
      </c>
      <c r="R4544" t="s">
        <v>34</v>
      </c>
      <c r="S4544" t="s">
        <v>38</v>
      </c>
      <c r="T4544" t="s">
        <v>28</v>
      </c>
      <c r="Y4544" t="s">
        <v>30</v>
      </c>
    </row>
    <row r="4545" spans="1:25" x14ac:dyDescent="0.45">
      <c r="A4545" t="s">
        <v>335</v>
      </c>
      <c r="B4545" t="s">
        <v>387</v>
      </c>
      <c r="C4545">
        <v>2500</v>
      </c>
      <c r="D4545" t="s">
        <v>395</v>
      </c>
      <c r="F4545">
        <v>2016</v>
      </c>
      <c r="G4545">
        <v>143</v>
      </c>
      <c r="H4545">
        <v>143</v>
      </c>
      <c r="I4545">
        <v>2331</v>
      </c>
      <c r="O4545">
        <v>6.8220000000000001</v>
      </c>
      <c r="P4545">
        <v>0.56000000000000005</v>
      </c>
      <c r="Q4545">
        <v>24362.799999999999</v>
      </c>
      <c r="R4545" t="s">
        <v>34</v>
      </c>
      <c r="S4545" t="s">
        <v>38</v>
      </c>
      <c r="T4545" t="s">
        <v>28</v>
      </c>
      <c r="Y4545" t="s">
        <v>30</v>
      </c>
    </row>
    <row r="4546" spans="1:25" x14ac:dyDescent="0.45">
      <c r="A4546" t="s">
        <v>335</v>
      </c>
      <c r="B4546" t="s">
        <v>387</v>
      </c>
      <c r="C4546">
        <v>2500</v>
      </c>
      <c r="D4546" t="s">
        <v>395</v>
      </c>
      <c r="F4546">
        <v>2017</v>
      </c>
      <c r="G4546">
        <v>6</v>
      </c>
      <c r="H4546">
        <v>6</v>
      </c>
      <c r="I4546">
        <v>110</v>
      </c>
      <c r="O4546">
        <v>0.157</v>
      </c>
      <c r="P4546">
        <v>0.43</v>
      </c>
      <c r="Q4546">
        <v>731.9</v>
      </c>
      <c r="R4546" t="s">
        <v>34</v>
      </c>
      <c r="S4546" t="s">
        <v>38</v>
      </c>
      <c r="T4546" t="s">
        <v>28</v>
      </c>
      <c r="Y4546" t="s">
        <v>30</v>
      </c>
    </row>
    <row r="4547" spans="1:25" x14ac:dyDescent="0.45">
      <c r="A4547" t="s">
        <v>335</v>
      </c>
      <c r="B4547" t="s">
        <v>387</v>
      </c>
      <c r="C4547">
        <v>2500</v>
      </c>
      <c r="D4547" t="s">
        <v>395</v>
      </c>
      <c r="F4547">
        <v>2018</v>
      </c>
      <c r="G4547">
        <v>0</v>
      </c>
      <c r="H4547">
        <v>0</v>
      </c>
      <c r="R4547" t="s">
        <v>34</v>
      </c>
      <c r="S4547" t="s">
        <v>38</v>
      </c>
      <c r="T4547" t="s">
        <v>28</v>
      </c>
      <c r="Y4547" t="s">
        <v>30</v>
      </c>
    </row>
    <row r="4548" spans="1:25" x14ac:dyDescent="0.45">
      <c r="A4548" t="s">
        <v>335</v>
      </c>
      <c r="B4548" t="s">
        <v>387</v>
      </c>
      <c r="C4548">
        <v>2500</v>
      </c>
      <c r="D4548" t="s">
        <v>395</v>
      </c>
      <c r="F4548">
        <v>2019</v>
      </c>
      <c r="G4548">
        <v>0</v>
      </c>
      <c r="H4548">
        <v>0</v>
      </c>
      <c r="R4548" t="s">
        <v>34</v>
      </c>
      <c r="S4548" t="s">
        <v>38</v>
      </c>
      <c r="T4548" t="s">
        <v>28</v>
      </c>
      <c r="Y4548" t="s">
        <v>30</v>
      </c>
    </row>
    <row r="4549" spans="1:25" x14ac:dyDescent="0.45">
      <c r="A4549" t="s">
        <v>335</v>
      </c>
      <c r="B4549" t="s">
        <v>387</v>
      </c>
      <c r="C4549">
        <v>2500</v>
      </c>
      <c r="D4549" t="s">
        <v>395</v>
      </c>
      <c r="F4549">
        <v>2020</v>
      </c>
      <c r="G4549">
        <v>0</v>
      </c>
      <c r="H4549">
        <v>0</v>
      </c>
      <c r="R4549" t="s">
        <v>34</v>
      </c>
      <c r="S4549" t="s">
        <v>38</v>
      </c>
      <c r="T4549" t="s">
        <v>28</v>
      </c>
      <c r="Y4549" t="s">
        <v>30</v>
      </c>
    </row>
    <row r="4550" spans="1:25" x14ac:dyDescent="0.45">
      <c r="A4550" t="s">
        <v>335</v>
      </c>
      <c r="B4550" t="s">
        <v>387</v>
      </c>
      <c r="C4550">
        <v>2500</v>
      </c>
      <c r="D4550" t="s">
        <v>396</v>
      </c>
      <c r="F4550">
        <v>2009</v>
      </c>
      <c r="G4550">
        <v>22</v>
      </c>
      <c r="H4550">
        <v>22</v>
      </c>
      <c r="I4550">
        <v>286</v>
      </c>
      <c r="O4550">
        <v>0.871</v>
      </c>
      <c r="P4550">
        <v>0.46710000000000002</v>
      </c>
      <c r="Q4550">
        <v>3731.7</v>
      </c>
      <c r="R4550" t="s">
        <v>34</v>
      </c>
      <c r="S4550" t="s">
        <v>38</v>
      </c>
      <c r="T4550" t="s">
        <v>28</v>
      </c>
      <c r="Y4550" t="s">
        <v>29</v>
      </c>
    </row>
    <row r="4551" spans="1:25" x14ac:dyDescent="0.45">
      <c r="A4551" t="s">
        <v>335</v>
      </c>
      <c r="B4551" t="s">
        <v>387</v>
      </c>
      <c r="C4551">
        <v>2500</v>
      </c>
      <c r="D4551" t="s">
        <v>396</v>
      </c>
      <c r="F4551">
        <v>2010</v>
      </c>
      <c r="G4551">
        <v>174</v>
      </c>
      <c r="H4551">
        <v>174</v>
      </c>
      <c r="I4551">
        <v>2769</v>
      </c>
      <c r="O4551">
        <v>9.1029999999999998</v>
      </c>
      <c r="P4551">
        <v>0.46700000000000003</v>
      </c>
      <c r="Q4551">
        <v>38973.1</v>
      </c>
      <c r="R4551" t="s">
        <v>34</v>
      </c>
      <c r="S4551" t="s">
        <v>38</v>
      </c>
      <c r="T4551" t="s">
        <v>28</v>
      </c>
      <c r="Y4551" t="s">
        <v>29</v>
      </c>
    </row>
    <row r="4552" spans="1:25" x14ac:dyDescent="0.45">
      <c r="A4552" t="s">
        <v>335</v>
      </c>
      <c r="B4552" t="s">
        <v>387</v>
      </c>
      <c r="C4552">
        <v>2500</v>
      </c>
      <c r="D4552" t="s">
        <v>396</v>
      </c>
      <c r="F4552">
        <v>2011</v>
      </c>
      <c r="G4552">
        <v>130</v>
      </c>
      <c r="H4552">
        <v>130</v>
      </c>
      <c r="I4552">
        <v>1975</v>
      </c>
      <c r="O4552">
        <v>8.8360000000000003</v>
      </c>
      <c r="P4552">
        <v>0.7</v>
      </c>
      <c r="Q4552">
        <v>25243.1</v>
      </c>
      <c r="R4552" t="s">
        <v>34</v>
      </c>
      <c r="S4552" t="s">
        <v>38</v>
      </c>
      <c r="T4552" t="s">
        <v>28</v>
      </c>
      <c r="Y4552" t="s">
        <v>29</v>
      </c>
    </row>
    <row r="4553" spans="1:25" x14ac:dyDescent="0.45">
      <c r="A4553" t="s">
        <v>335</v>
      </c>
      <c r="B4553" t="s">
        <v>387</v>
      </c>
      <c r="C4553">
        <v>2500</v>
      </c>
      <c r="D4553" t="s">
        <v>396</v>
      </c>
      <c r="F4553">
        <v>2012</v>
      </c>
      <c r="G4553">
        <v>165</v>
      </c>
      <c r="H4553">
        <v>165</v>
      </c>
      <c r="I4553">
        <v>2578</v>
      </c>
      <c r="O4553">
        <v>11.872999999999999</v>
      </c>
      <c r="P4553">
        <v>0.7</v>
      </c>
      <c r="Q4553">
        <v>33924</v>
      </c>
      <c r="R4553" t="s">
        <v>34</v>
      </c>
      <c r="S4553" t="s">
        <v>38</v>
      </c>
      <c r="T4553" t="s">
        <v>28</v>
      </c>
      <c r="Y4553" t="s">
        <v>29</v>
      </c>
    </row>
    <row r="4554" spans="1:25" x14ac:dyDescent="0.45">
      <c r="A4554" t="s">
        <v>335</v>
      </c>
      <c r="B4554" t="s">
        <v>387</v>
      </c>
      <c r="C4554">
        <v>2500</v>
      </c>
      <c r="D4554" t="s">
        <v>396</v>
      </c>
      <c r="F4554">
        <v>2013</v>
      </c>
      <c r="G4554">
        <v>58</v>
      </c>
      <c r="H4554">
        <v>58</v>
      </c>
      <c r="I4554">
        <v>957</v>
      </c>
      <c r="O4554">
        <v>1.7330000000000001</v>
      </c>
      <c r="P4554">
        <v>0.35</v>
      </c>
      <c r="Q4554">
        <v>9904.2000000000007</v>
      </c>
      <c r="R4554" t="s">
        <v>34</v>
      </c>
      <c r="S4554" t="s">
        <v>38</v>
      </c>
      <c r="T4554" t="s">
        <v>28</v>
      </c>
      <c r="Y4554" t="s">
        <v>29</v>
      </c>
    </row>
    <row r="4555" spans="1:25" x14ac:dyDescent="0.45">
      <c r="A4555" t="s">
        <v>335</v>
      </c>
      <c r="B4555" t="s">
        <v>387</v>
      </c>
      <c r="C4555">
        <v>2500</v>
      </c>
      <c r="D4555" t="s">
        <v>396</v>
      </c>
      <c r="F4555">
        <v>2014</v>
      </c>
      <c r="G4555">
        <v>28</v>
      </c>
      <c r="H4555">
        <v>28</v>
      </c>
      <c r="I4555">
        <v>453</v>
      </c>
      <c r="O4555">
        <v>0.56999999999999995</v>
      </c>
      <c r="P4555">
        <v>0.34970000000000001</v>
      </c>
      <c r="Q4555">
        <v>3258.7</v>
      </c>
      <c r="R4555" t="s">
        <v>34</v>
      </c>
      <c r="S4555" t="s">
        <v>38</v>
      </c>
      <c r="T4555" t="s">
        <v>28</v>
      </c>
      <c r="Y4555" t="s">
        <v>29</v>
      </c>
    </row>
    <row r="4556" spans="1:25" x14ac:dyDescent="0.45">
      <c r="A4556" t="s">
        <v>335</v>
      </c>
      <c r="B4556" t="s">
        <v>387</v>
      </c>
      <c r="C4556">
        <v>2500</v>
      </c>
      <c r="D4556" t="s">
        <v>396</v>
      </c>
      <c r="F4556">
        <v>2015</v>
      </c>
      <c r="G4556">
        <v>112</v>
      </c>
      <c r="H4556">
        <v>112</v>
      </c>
      <c r="I4556">
        <v>2048</v>
      </c>
      <c r="O4556">
        <v>6.218</v>
      </c>
      <c r="P4556">
        <v>0.35</v>
      </c>
      <c r="Q4556">
        <v>35533.199999999997</v>
      </c>
      <c r="R4556" t="s">
        <v>34</v>
      </c>
      <c r="S4556" t="s">
        <v>38</v>
      </c>
      <c r="T4556" t="s">
        <v>28</v>
      </c>
      <c r="Y4556" t="s">
        <v>30</v>
      </c>
    </row>
    <row r="4557" spans="1:25" x14ac:dyDescent="0.45">
      <c r="A4557" t="s">
        <v>335</v>
      </c>
      <c r="B4557" t="s">
        <v>387</v>
      </c>
      <c r="C4557">
        <v>2500</v>
      </c>
      <c r="D4557" t="s">
        <v>396</v>
      </c>
      <c r="F4557">
        <v>2016</v>
      </c>
      <c r="G4557">
        <v>135</v>
      </c>
      <c r="H4557">
        <v>135</v>
      </c>
      <c r="I4557">
        <v>2356</v>
      </c>
      <c r="O4557">
        <v>4.67</v>
      </c>
      <c r="P4557">
        <v>0.35</v>
      </c>
      <c r="Q4557">
        <v>26678.2</v>
      </c>
      <c r="R4557" t="s">
        <v>34</v>
      </c>
      <c r="S4557" t="s">
        <v>38</v>
      </c>
      <c r="T4557" t="s">
        <v>28</v>
      </c>
      <c r="Y4557" t="s">
        <v>30</v>
      </c>
    </row>
    <row r="4558" spans="1:25" x14ac:dyDescent="0.45">
      <c r="A4558" t="s">
        <v>335</v>
      </c>
      <c r="B4558" t="s">
        <v>387</v>
      </c>
      <c r="C4558">
        <v>2500</v>
      </c>
      <c r="D4558" t="s">
        <v>396</v>
      </c>
      <c r="F4558">
        <v>2017</v>
      </c>
      <c r="G4558">
        <v>124</v>
      </c>
      <c r="H4558">
        <v>124</v>
      </c>
      <c r="I4558">
        <v>2298</v>
      </c>
      <c r="O4558">
        <v>4.9820000000000002</v>
      </c>
      <c r="P4558">
        <v>0.43</v>
      </c>
      <c r="Q4558">
        <v>23172.9</v>
      </c>
      <c r="R4558" t="s">
        <v>34</v>
      </c>
      <c r="S4558" t="s">
        <v>38</v>
      </c>
      <c r="T4558" t="s">
        <v>28</v>
      </c>
      <c r="Y4558" t="s">
        <v>30</v>
      </c>
    </row>
    <row r="4559" spans="1:25" x14ac:dyDescent="0.45">
      <c r="A4559" t="s">
        <v>335</v>
      </c>
      <c r="B4559" t="s">
        <v>387</v>
      </c>
      <c r="C4559">
        <v>2500</v>
      </c>
      <c r="D4559" t="s">
        <v>396</v>
      </c>
      <c r="F4559">
        <v>2018</v>
      </c>
      <c r="G4559">
        <v>134</v>
      </c>
      <c r="H4559">
        <v>134</v>
      </c>
      <c r="I4559">
        <v>2346</v>
      </c>
      <c r="O4559">
        <v>5.12</v>
      </c>
      <c r="P4559">
        <v>0.43</v>
      </c>
      <c r="Q4559">
        <v>23813.4</v>
      </c>
      <c r="R4559" t="s">
        <v>34</v>
      </c>
      <c r="S4559" t="s">
        <v>38</v>
      </c>
      <c r="T4559" t="s">
        <v>28</v>
      </c>
      <c r="Y4559" t="s">
        <v>30</v>
      </c>
    </row>
    <row r="4560" spans="1:25" x14ac:dyDescent="0.45">
      <c r="A4560" t="s">
        <v>335</v>
      </c>
      <c r="B4560" t="s">
        <v>387</v>
      </c>
      <c r="C4560">
        <v>2500</v>
      </c>
      <c r="D4560" t="s">
        <v>396</v>
      </c>
      <c r="F4560">
        <v>2019</v>
      </c>
      <c r="G4560">
        <v>67</v>
      </c>
      <c r="H4560">
        <v>67</v>
      </c>
      <c r="I4560">
        <v>1068</v>
      </c>
      <c r="O4560">
        <v>2.669</v>
      </c>
      <c r="P4560">
        <v>0.43</v>
      </c>
      <c r="Q4560">
        <v>12413.8</v>
      </c>
      <c r="R4560" t="s">
        <v>34</v>
      </c>
      <c r="S4560" t="s">
        <v>38</v>
      </c>
      <c r="T4560" t="s">
        <v>28</v>
      </c>
      <c r="Y4560" t="s">
        <v>30</v>
      </c>
    </row>
    <row r="4561" spans="1:25" x14ac:dyDescent="0.45">
      <c r="A4561" t="s">
        <v>335</v>
      </c>
      <c r="B4561" t="s">
        <v>387</v>
      </c>
      <c r="C4561">
        <v>2500</v>
      </c>
      <c r="D4561" t="s">
        <v>396</v>
      </c>
      <c r="F4561">
        <v>2020</v>
      </c>
      <c r="G4561">
        <v>87</v>
      </c>
      <c r="H4561">
        <v>87</v>
      </c>
      <c r="I4561">
        <v>883</v>
      </c>
      <c r="O4561">
        <v>2.9449999999999998</v>
      </c>
      <c r="P4561">
        <v>0.42970000000000003</v>
      </c>
      <c r="Q4561">
        <v>13700.6</v>
      </c>
      <c r="R4561" t="s">
        <v>34</v>
      </c>
      <c r="S4561" t="s">
        <v>38</v>
      </c>
      <c r="T4561" t="s">
        <v>28</v>
      </c>
      <c r="Y4561" t="s">
        <v>30</v>
      </c>
    </row>
    <row r="4562" spans="1:25" x14ac:dyDescent="0.45">
      <c r="A4562" t="s">
        <v>335</v>
      </c>
      <c r="B4562" t="s">
        <v>387</v>
      </c>
      <c r="C4562">
        <v>2500</v>
      </c>
      <c r="D4562" t="s">
        <v>396</v>
      </c>
      <c r="F4562">
        <v>2021</v>
      </c>
      <c r="G4562">
        <v>86</v>
      </c>
      <c r="H4562">
        <v>86</v>
      </c>
      <c r="I4562">
        <v>902</v>
      </c>
      <c r="M4562">
        <v>885</v>
      </c>
      <c r="N4562">
        <v>5.9700000000000003E-2</v>
      </c>
      <c r="O4562">
        <v>3.3940000000000001</v>
      </c>
      <c r="P4562">
        <v>0.45700000000000002</v>
      </c>
      <c r="Q4562">
        <v>14793.2</v>
      </c>
      <c r="R4562" t="s">
        <v>34</v>
      </c>
      <c r="S4562" t="s">
        <v>38</v>
      </c>
      <c r="T4562" t="s">
        <v>28</v>
      </c>
      <c r="Y4562" t="s">
        <v>70</v>
      </c>
    </row>
    <row r="4563" spans="1:25" x14ac:dyDescent="0.45">
      <c r="A4563" t="s">
        <v>335</v>
      </c>
      <c r="B4563" t="s">
        <v>387</v>
      </c>
      <c r="C4563">
        <v>2500</v>
      </c>
      <c r="D4563" t="s">
        <v>396</v>
      </c>
      <c r="F4563">
        <v>2022</v>
      </c>
      <c r="G4563">
        <v>284</v>
      </c>
      <c r="H4563">
        <v>284</v>
      </c>
      <c r="I4563">
        <v>4029</v>
      </c>
      <c r="M4563">
        <v>3849.2</v>
      </c>
      <c r="N4563">
        <v>5.91E-2</v>
      </c>
      <c r="O4563">
        <v>18.593</v>
      </c>
      <c r="P4563">
        <v>0.57030000000000003</v>
      </c>
      <c r="Q4563">
        <v>65211.9</v>
      </c>
      <c r="R4563" t="s">
        <v>34</v>
      </c>
      <c r="S4563" t="s">
        <v>38</v>
      </c>
      <c r="T4563" t="s">
        <v>28</v>
      </c>
      <c r="Y4563" t="s">
        <v>70</v>
      </c>
    </row>
    <row r="4564" spans="1:25" x14ac:dyDescent="0.45">
      <c r="A4564" t="s">
        <v>335</v>
      </c>
      <c r="B4564" t="s">
        <v>387</v>
      </c>
      <c r="C4564">
        <v>2500</v>
      </c>
      <c r="D4564" t="s">
        <v>396</v>
      </c>
      <c r="F4564">
        <v>2023</v>
      </c>
      <c r="G4564">
        <v>75</v>
      </c>
      <c r="H4564">
        <v>75</v>
      </c>
      <c r="I4564">
        <v>786</v>
      </c>
      <c r="M4564">
        <v>675.9</v>
      </c>
      <c r="N4564">
        <v>5.91E-2</v>
      </c>
      <c r="O4564">
        <v>2.6520000000000001</v>
      </c>
      <c r="P4564">
        <v>0.46260000000000001</v>
      </c>
      <c r="Q4564">
        <v>11457.1</v>
      </c>
      <c r="R4564" t="s">
        <v>34</v>
      </c>
      <c r="S4564" t="s">
        <v>38</v>
      </c>
      <c r="T4564" t="s">
        <v>28</v>
      </c>
      <c r="Y4564" t="s">
        <v>70</v>
      </c>
    </row>
    <row r="4565" spans="1:25" x14ac:dyDescent="0.45">
      <c r="A4565" t="s">
        <v>335</v>
      </c>
      <c r="B4565" t="s">
        <v>387</v>
      </c>
      <c r="C4565">
        <v>2500</v>
      </c>
      <c r="D4565" t="s">
        <v>396</v>
      </c>
      <c r="F4565">
        <v>2024</v>
      </c>
      <c r="G4565">
        <v>0</v>
      </c>
      <c r="H4565">
        <v>0</v>
      </c>
      <c r="R4565" t="s">
        <v>34</v>
      </c>
      <c r="S4565" t="s">
        <v>38</v>
      </c>
      <c r="T4565" t="s">
        <v>28</v>
      </c>
    </row>
    <row r="4566" spans="1:25" x14ac:dyDescent="0.45">
      <c r="A4566" t="s">
        <v>335</v>
      </c>
      <c r="B4566" t="s">
        <v>387</v>
      </c>
      <c r="C4566">
        <v>2500</v>
      </c>
      <c r="D4566" t="s">
        <v>397</v>
      </c>
      <c r="F4566">
        <v>2009</v>
      </c>
      <c r="G4566">
        <v>44</v>
      </c>
      <c r="H4566">
        <v>44</v>
      </c>
      <c r="I4566">
        <v>770</v>
      </c>
      <c r="O4566">
        <v>2.4159999999999999</v>
      </c>
      <c r="P4566">
        <v>0.46700000000000003</v>
      </c>
      <c r="Q4566">
        <v>10346.799999999999</v>
      </c>
      <c r="R4566" t="s">
        <v>34</v>
      </c>
      <c r="S4566" t="s">
        <v>38</v>
      </c>
      <c r="T4566" t="s">
        <v>28</v>
      </c>
      <c r="Y4566" t="s">
        <v>29</v>
      </c>
    </row>
    <row r="4567" spans="1:25" x14ac:dyDescent="0.45">
      <c r="A4567" t="s">
        <v>335</v>
      </c>
      <c r="B4567" t="s">
        <v>387</v>
      </c>
      <c r="C4567">
        <v>2500</v>
      </c>
      <c r="D4567" t="s">
        <v>397</v>
      </c>
      <c r="F4567">
        <v>2010</v>
      </c>
      <c r="G4567">
        <v>174</v>
      </c>
      <c r="H4567">
        <v>174</v>
      </c>
      <c r="I4567">
        <v>2892</v>
      </c>
      <c r="O4567">
        <v>9.3870000000000005</v>
      </c>
      <c r="P4567">
        <v>0.46700000000000003</v>
      </c>
      <c r="Q4567">
        <v>40188.1</v>
      </c>
      <c r="R4567" t="s">
        <v>34</v>
      </c>
      <c r="S4567" t="s">
        <v>38</v>
      </c>
      <c r="T4567" t="s">
        <v>28</v>
      </c>
      <c r="Y4567" t="s">
        <v>29</v>
      </c>
    </row>
    <row r="4568" spans="1:25" x14ac:dyDescent="0.45">
      <c r="A4568" t="s">
        <v>335</v>
      </c>
      <c r="B4568" t="s">
        <v>387</v>
      </c>
      <c r="C4568">
        <v>2500</v>
      </c>
      <c r="D4568" t="s">
        <v>397</v>
      </c>
      <c r="F4568">
        <v>2011</v>
      </c>
      <c r="G4568">
        <v>152</v>
      </c>
      <c r="H4568">
        <v>152</v>
      </c>
      <c r="I4568">
        <v>2344</v>
      </c>
      <c r="O4568">
        <v>10.462999999999999</v>
      </c>
      <c r="P4568">
        <v>0.7</v>
      </c>
      <c r="Q4568">
        <v>29892.6</v>
      </c>
      <c r="R4568" t="s">
        <v>34</v>
      </c>
      <c r="S4568" t="s">
        <v>38</v>
      </c>
      <c r="T4568" t="s">
        <v>28</v>
      </c>
      <c r="Y4568" t="s">
        <v>29</v>
      </c>
    </row>
    <row r="4569" spans="1:25" x14ac:dyDescent="0.45">
      <c r="A4569" t="s">
        <v>335</v>
      </c>
      <c r="B4569" t="s">
        <v>387</v>
      </c>
      <c r="C4569">
        <v>2500</v>
      </c>
      <c r="D4569" t="s">
        <v>397</v>
      </c>
      <c r="F4569">
        <v>2012</v>
      </c>
      <c r="G4569">
        <v>170</v>
      </c>
      <c r="H4569">
        <v>170</v>
      </c>
      <c r="I4569">
        <v>2659</v>
      </c>
      <c r="O4569">
        <v>12.23</v>
      </c>
      <c r="P4569">
        <v>0.7</v>
      </c>
      <c r="Q4569">
        <v>34941.1</v>
      </c>
      <c r="R4569" t="s">
        <v>34</v>
      </c>
      <c r="S4569" t="s">
        <v>38</v>
      </c>
      <c r="T4569" t="s">
        <v>28</v>
      </c>
      <c r="Y4569" t="s">
        <v>29</v>
      </c>
    </row>
    <row r="4570" spans="1:25" x14ac:dyDescent="0.45">
      <c r="A4570" t="s">
        <v>335</v>
      </c>
      <c r="B4570" t="s">
        <v>387</v>
      </c>
      <c r="C4570">
        <v>2500</v>
      </c>
      <c r="D4570" t="s">
        <v>397</v>
      </c>
      <c r="F4570">
        <v>2013</v>
      </c>
      <c r="G4570">
        <v>140</v>
      </c>
      <c r="H4570">
        <v>140</v>
      </c>
      <c r="I4570">
        <v>2384</v>
      </c>
      <c r="O4570">
        <v>2.8039999999999998</v>
      </c>
      <c r="P4570">
        <v>0.3</v>
      </c>
      <c r="Q4570">
        <v>18686.7</v>
      </c>
      <c r="R4570" t="s">
        <v>34</v>
      </c>
      <c r="S4570" t="s">
        <v>38</v>
      </c>
      <c r="T4570" t="s">
        <v>28</v>
      </c>
      <c r="Y4570" t="s">
        <v>29</v>
      </c>
    </row>
    <row r="4571" spans="1:25" x14ac:dyDescent="0.45">
      <c r="A4571" t="s">
        <v>335</v>
      </c>
      <c r="B4571" t="s">
        <v>387</v>
      </c>
      <c r="C4571">
        <v>2500</v>
      </c>
      <c r="D4571" t="s">
        <v>397</v>
      </c>
      <c r="F4571">
        <v>2014</v>
      </c>
      <c r="G4571">
        <v>70</v>
      </c>
      <c r="H4571">
        <v>70</v>
      </c>
      <c r="I4571">
        <v>1147</v>
      </c>
      <c r="O4571">
        <v>1.6839999999999999</v>
      </c>
      <c r="P4571">
        <v>0.30030000000000001</v>
      </c>
      <c r="Q4571">
        <v>11222.7</v>
      </c>
      <c r="R4571" t="s">
        <v>34</v>
      </c>
      <c r="S4571" t="s">
        <v>38</v>
      </c>
      <c r="T4571" t="s">
        <v>28</v>
      </c>
      <c r="Y4571" t="s">
        <v>29</v>
      </c>
    </row>
    <row r="4572" spans="1:25" x14ac:dyDescent="0.45">
      <c r="A4572" t="s">
        <v>335</v>
      </c>
      <c r="B4572" t="s">
        <v>387</v>
      </c>
      <c r="C4572">
        <v>2500</v>
      </c>
      <c r="D4572" t="s">
        <v>397</v>
      </c>
      <c r="F4572">
        <v>2015</v>
      </c>
      <c r="G4572">
        <v>115</v>
      </c>
      <c r="H4572">
        <v>115</v>
      </c>
      <c r="I4572">
        <v>1819</v>
      </c>
      <c r="O4572">
        <v>4.2990000000000004</v>
      </c>
      <c r="P4572">
        <v>0.3</v>
      </c>
      <c r="Q4572">
        <v>28653.599999999999</v>
      </c>
      <c r="R4572" t="s">
        <v>34</v>
      </c>
      <c r="S4572" t="s">
        <v>38</v>
      </c>
      <c r="T4572" t="s">
        <v>28</v>
      </c>
      <c r="Y4572" t="s">
        <v>30</v>
      </c>
    </row>
    <row r="4573" spans="1:25" x14ac:dyDescent="0.45">
      <c r="A4573" t="s">
        <v>335</v>
      </c>
      <c r="B4573" t="s">
        <v>387</v>
      </c>
      <c r="C4573">
        <v>2500</v>
      </c>
      <c r="D4573" t="s">
        <v>397</v>
      </c>
      <c r="F4573">
        <v>2016</v>
      </c>
      <c r="G4573">
        <v>132</v>
      </c>
      <c r="H4573">
        <v>132</v>
      </c>
      <c r="I4573">
        <v>2275</v>
      </c>
      <c r="O4573">
        <v>3.5649999999999999</v>
      </c>
      <c r="P4573">
        <v>0.3</v>
      </c>
      <c r="Q4573">
        <v>23760.2</v>
      </c>
      <c r="R4573" t="s">
        <v>34</v>
      </c>
      <c r="S4573" t="s">
        <v>38</v>
      </c>
      <c r="T4573" t="s">
        <v>28</v>
      </c>
      <c r="Y4573" t="s">
        <v>30</v>
      </c>
    </row>
    <row r="4574" spans="1:25" x14ac:dyDescent="0.45">
      <c r="A4574" t="s">
        <v>335</v>
      </c>
      <c r="B4574" t="s">
        <v>387</v>
      </c>
      <c r="C4574">
        <v>2500</v>
      </c>
      <c r="D4574" t="s">
        <v>397</v>
      </c>
      <c r="F4574">
        <v>2017</v>
      </c>
      <c r="G4574">
        <v>132</v>
      </c>
      <c r="H4574">
        <v>132</v>
      </c>
      <c r="I4574">
        <v>2272</v>
      </c>
      <c r="O4574">
        <v>4.7489999999999997</v>
      </c>
      <c r="P4574">
        <v>0.43</v>
      </c>
      <c r="Q4574">
        <v>22086.1</v>
      </c>
      <c r="R4574" t="s">
        <v>34</v>
      </c>
      <c r="S4574" t="s">
        <v>38</v>
      </c>
      <c r="T4574" t="s">
        <v>28</v>
      </c>
      <c r="Y4574" t="s">
        <v>30</v>
      </c>
    </row>
    <row r="4575" spans="1:25" x14ac:dyDescent="0.45">
      <c r="A4575" t="s">
        <v>335</v>
      </c>
      <c r="B4575" t="s">
        <v>387</v>
      </c>
      <c r="C4575">
        <v>2500</v>
      </c>
      <c r="D4575" t="s">
        <v>397</v>
      </c>
      <c r="F4575">
        <v>2018</v>
      </c>
      <c r="G4575">
        <v>168</v>
      </c>
      <c r="H4575">
        <v>168</v>
      </c>
      <c r="I4575">
        <v>2964</v>
      </c>
      <c r="O4575">
        <v>6.2590000000000003</v>
      </c>
      <c r="P4575">
        <v>0.43</v>
      </c>
      <c r="Q4575">
        <v>29113.1</v>
      </c>
      <c r="R4575" t="s">
        <v>34</v>
      </c>
      <c r="S4575" t="s">
        <v>38</v>
      </c>
      <c r="T4575" t="s">
        <v>28</v>
      </c>
      <c r="Y4575" t="s">
        <v>30</v>
      </c>
    </row>
    <row r="4576" spans="1:25" x14ac:dyDescent="0.45">
      <c r="A4576" t="s">
        <v>335</v>
      </c>
      <c r="B4576" t="s">
        <v>387</v>
      </c>
      <c r="C4576">
        <v>2500</v>
      </c>
      <c r="D4576" t="s">
        <v>397</v>
      </c>
      <c r="F4576">
        <v>2019</v>
      </c>
      <c r="G4576">
        <v>79</v>
      </c>
      <c r="H4576">
        <v>79</v>
      </c>
      <c r="I4576">
        <v>1196</v>
      </c>
      <c r="O4576">
        <v>2.81</v>
      </c>
      <c r="P4576">
        <v>0.43</v>
      </c>
      <c r="Q4576">
        <v>13070.1</v>
      </c>
      <c r="R4576" t="s">
        <v>34</v>
      </c>
      <c r="S4576" t="s">
        <v>38</v>
      </c>
      <c r="T4576" t="s">
        <v>28</v>
      </c>
      <c r="Y4576" t="s">
        <v>30</v>
      </c>
    </row>
    <row r="4577" spans="1:25" x14ac:dyDescent="0.45">
      <c r="A4577" t="s">
        <v>335</v>
      </c>
      <c r="B4577" t="s">
        <v>387</v>
      </c>
      <c r="C4577">
        <v>2500</v>
      </c>
      <c r="D4577" t="s">
        <v>397</v>
      </c>
      <c r="F4577">
        <v>2020</v>
      </c>
      <c r="G4577">
        <v>92</v>
      </c>
      <c r="H4577">
        <v>92</v>
      </c>
      <c r="I4577">
        <v>960</v>
      </c>
      <c r="O4577">
        <v>2.9660000000000002</v>
      </c>
      <c r="P4577">
        <v>0.43020000000000003</v>
      </c>
      <c r="Q4577">
        <v>13794</v>
      </c>
      <c r="R4577" t="s">
        <v>34</v>
      </c>
      <c r="S4577" t="s">
        <v>38</v>
      </c>
      <c r="T4577" t="s">
        <v>28</v>
      </c>
      <c r="Y4577" t="s">
        <v>30</v>
      </c>
    </row>
    <row r="4578" spans="1:25" x14ac:dyDescent="0.45">
      <c r="A4578" t="s">
        <v>335</v>
      </c>
      <c r="B4578" t="s">
        <v>387</v>
      </c>
      <c r="C4578">
        <v>2500</v>
      </c>
      <c r="D4578" t="s">
        <v>397</v>
      </c>
      <c r="F4578">
        <v>2021</v>
      </c>
      <c r="G4578">
        <v>46</v>
      </c>
      <c r="H4578">
        <v>46</v>
      </c>
      <c r="I4578">
        <v>537</v>
      </c>
      <c r="M4578">
        <v>475.4</v>
      </c>
      <c r="N4578">
        <v>6.0699999999999997E-2</v>
      </c>
      <c r="O4578">
        <v>1.9350000000000001</v>
      </c>
      <c r="P4578">
        <v>0.48</v>
      </c>
      <c r="Q4578">
        <v>7804.8</v>
      </c>
      <c r="R4578" t="s">
        <v>34</v>
      </c>
      <c r="S4578" t="s">
        <v>38</v>
      </c>
      <c r="T4578" t="s">
        <v>28</v>
      </c>
      <c r="Y4578" t="s">
        <v>70</v>
      </c>
    </row>
    <row r="4579" spans="1:25" x14ac:dyDescent="0.45">
      <c r="A4579" t="s">
        <v>335</v>
      </c>
      <c r="B4579" t="s">
        <v>387</v>
      </c>
      <c r="C4579">
        <v>2500</v>
      </c>
      <c r="D4579" t="s">
        <v>397</v>
      </c>
      <c r="F4579">
        <v>2022</v>
      </c>
      <c r="G4579">
        <v>0</v>
      </c>
      <c r="H4579">
        <v>0</v>
      </c>
      <c r="R4579" t="s">
        <v>34</v>
      </c>
      <c r="S4579" t="s">
        <v>38</v>
      </c>
      <c r="T4579" t="s">
        <v>28</v>
      </c>
      <c r="Y4579" t="s">
        <v>70</v>
      </c>
    </row>
    <row r="4580" spans="1:25" x14ac:dyDescent="0.45">
      <c r="A4580" t="s">
        <v>335</v>
      </c>
      <c r="B4580" t="s">
        <v>387</v>
      </c>
      <c r="C4580">
        <v>2500</v>
      </c>
      <c r="D4580" t="s">
        <v>397</v>
      </c>
      <c r="F4580">
        <v>2023</v>
      </c>
      <c r="G4580">
        <v>0</v>
      </c>
      <c r="H4580">
        <v>0</v>
      </c>
      <c r="R4580" t="s">
        <v>34</v>
      </c>
      <c r="S4580" t="s">
        <v>38</v>
      </c>
      <c r="T4580" t="s">
        <v>28</v>
      </c>
      <c r="Y4580" t="s">
        <v>70</v>
      </c>
    </row>
    <row r="4581" spans="1:25" x14ac:dyDescent="0.45">
      <c r="A4581" t="s">
        <v>335</v>
      </c>
      <c r="B4581" t="s">
        <v>387</v>
      </c>
      <c r="C4581">
        <v>2500</v>
      </c>
      <c r="D4581" t="s">
        <v>397</v>
      </c>
      <c r="F4581">
        <v>2024</v>
      </c>
      <c r="G4581">
        <v>0</v>
      </c>
      <c r="H4581">
        <v>0</v>
      </c>
      <c r="R4581" t="s">
        <v>34</v>
      </c>
      <c r="S4581" t="s">
        <v>38</v>
      </c>
      <c r="T4581" t="s">
        <v>28</v>
      </c>
    </row>
    <row r="4582" spans="1:25" x14ac:dyDescent="0.45">
      <c r="A4582" t="s">
        <v>335</v>
      </c>
      <c r="B4582" t="s">
        <v>387</v>
      </c>
      <c r="C4582">
        <v>2500</v>
      </c>
      <c r="D4582" t="s">
        <v>353</v>
      </c>
      <c r="F4582">
        <v>2009</v>
      </c>
      <c r="G4582">
        <v>83</v>
      </c>
      <c r="H4582">
        <v>83</v>
      </c>
      <c r="I4582">
        <v>2695</v>
      </c>
      <c r="K4582">
        <v>6.0000000000000001E-3</v>
      </c>
      <c r="L4582">
        <v>5.9999999999999995E-4</v>
      </c>
      <c r="M4582">
        <v>1196.5999999999999</v>
      </c>
      <c r="N4582">
        <v>5.8999999999999997E-2</v>
      </c>
      <c r="O4582">
        <v>4.016</v>
      </c>
      <c r="P4582">
        <v>0.39589999999999997</v>
      </c>
      <c r="Q4582">
        <v>20283.2</v>
      </c>
      <c r="R4582" t="s">
        <v>34</v>
      </c>
      <c r="S4582" t="s">
        <v>38</v>
      </c>
      <c r="T4582" t="s">
        <v>28</v>
      </c>
      <c r="Y4582" t="s">
        <v>103</v>
      </c>
    </row>
    <row r="4583" spans="1:25" x14ac:dyDescent="0.45">
      <c r="A4583" t="s">
        <v>335</v>
      </c>
      <c r="B4583" t="s">
        <v>387</v>
      </c>
      <c r="C4583">
        <v>2500</v>
      </c>
      <c r="D4583" t="s">
        <v>353</v>
      </c>
      <c r="F4583">
        <v>2010</v>
      </c>
      <c r="G4583">
        <v>154</v>
      </c>
      <c r="H4583">
        <v>154</v>
      </c>
      <c r="I4583">
        <v>4760</v>
      </c>
      <c r="K4583">
        <v>1.6E-2</v>
      </c>
      <c r="L4583">
        <v>6.9999999999999999E-4</v>
      </c>
      <c r="M4583">
        <v>3349.3</v>
      </c>
      <c r="N4583">
        <v>5.8999999999999997E-2</v>
      </c>
      <c r="O4583">
        <v>11.243</v>
      </c>
      <c r="P4583">
        <v>0.39600000000000002</v>
      </c>
      <c r="Q4583">
        <v>56783.6</v>
      </c>
      <c r="R4583" t="s">
        <v>34</v>
      </c>
      <c r="S4583" t="s">
        <v>38</v>
      </c>
      <c r="T4583" t="s">
        <v>28</v>
      </c>
      <c r="Y4583" t="s">
        <v>103</v>
      </c>
    </row>
    <row r="4584" spans="1:25" x14ac:dyDescent="0.45">
      <c r="A4584" t="s">
        <v>335</v>
      </c>
      <c r="B4584" t="s">
        <v>387</v>
      </c>
      <c r="C4584">
        <v>2500</v>
      </c>
      <c r="D4584" t="s">
        <v>353</v>
      </c>
      <c r="F4584">
        <v>2011</v>
      </c>
      <c r="G4584">
        <v>139</v>
      </c>
      <c r="H4584">
        <v>139</v>
      </c>
      <c r="I4584">
        <v>4079</v>
      </c>
      <c r="K4584">
        <v>1.6E-2</v>
      </c>
      <c r="L4584">
        <v>8.9999999999999998E-4</v>
      </c>
      <c r="M4584">
        <v>3103.1</v>
      </c>
      <c r="N4584">
        <v>5.8999999999999997E-2</v>
      </c>
      <c r="O4584">
        <v>10.414</v>
      </c>
      <c r="P4584">
        <v>0.39600000000000002</v>
      </c>
      <c r="Q4584">
        <v>52592.6</v>
      </c>
      <c r="R4584" t="s">
        <v>34</v>
      </c>
      <c r="S4584" t="s">
        <v>38</v>
      </c>
      <c r="T4584" t="s">
        <v>28</v>
      </c>
      <c r="Y4584" t="s">
        <v>103</v>
      </c>
    </row>
    <row r="4585" spans="1:25" x14ac:dyDescent="0.45">
      <c r="A4585" t="s">
        <v>335</v>
      </c>
      <c r="B4585" t="s">
        <v>387</v>
      </c>
      <c r="C4585">
        <v>2500</v>
      </c>
      <c r="D4585" t="s">
        <v>353</v>
      </c>
      <c r="F4585">
        <v>2012</v>
      </c>
      <c r="G4585">
        <v>308</v>
      </c>
      <c r="H4585">
        <v>308</v>
      </c>
      <c r="I4585">
        <v>9390</v>
      </c>
      <c r="K4585">
        <v>4.2999999999999997E-2</v>
      </c>
      <c r="L4585">
        <v>8.9999999999999998E-4</v>
      </c>
      <c r="M4585">
        <v>8404</v>
      </c>
      <c r="N4585">
        <v>5.8999999999999997E-2</v>
      </c>
      <c r="O4585">
        <v>29.907</v>
      </c>
      <c r="P4585">
        <v>0.42</v>
      </c>
      <c r="Q4585">
        <v>142416</v>
      </c>
      <c r="R4585" t="s">
        <v>34</v>
      </c>
      <c r="T4585" t="s">
        <v>28</v>
      </c>
      <c r="Y4585" t="s">
        <v>103</v>
      </c>
    </row>
    <row r="4586" spans="1:25" x14ac:dyDescent="0.45">
      <c r="A4586" t="s">
        <v>335</v>
      </c>
      <c r="B4586" t="s">
        <v>387</v>
      </c>
      <c r="C4586">
        <v>2500</v>
      </c>
      <c r="D4586" t="s">
        <v>353</v>
      </c>
      <c r="F4586">
        <v>2013</v>
      </c>
      <c r="G4586">
        <v>157</v>
      </c>
      <c r="H4586">
        <v>157</v>
      </c>
      <c r="I4586">
        <v>4537</v>
      </c>
      <c r="K4586">
        <v>1.4999999999999999E-2</v>
      </c>
      <c r="L4586">
        <v>8.9999999999999998E-4</v>
      </c>
      <c r="M4586">
        <v>2796.7</v>
      </c>
      <c r="N4586">
        <v>5.8599999999999999E-2</v>
      </c>
      <c r="O4586">
        <v>9.9510000000000005</v>
      </c>
      <c r="P4586">
        <v>0.4199</v>
      </c>
      <c r="Q4586">
        <v>47387</v>
      </c>
      <c r="R4586" t="s">
        <v>34</v>
      </c>
      <c r="T4586" t="s">
        <v>28</v>
      </c>
      <c r="Y4586" t="s">
        <v>103</v>
      </c>
    </row>
    <row r="4587" spans="1:25" x14ac:dyDescent="0.45">
      <c r="A4587" t="s">
        <v>335</v>
      </c>
      <c r="B4587" t="s">
        <v>387</v>
      </c>
      <c r="C4587">
        <v>2500</v>
      </c>
      <c r="D4587" t="s">
        <v>353</v>
      </c>
      <c r="F4587">
        <v>2014</v>
      </c>
      <c r="G4587">
        <v>70</v>
      </c>
      <c r="H4587">
        <v>70</v>
      </c>
      <c r="I4587">
        <v>2237</v>
      </c>
      <c r="K4587">
        <v>8.0000000000000002E-3</v>
      </c>
      <c r="L4587">
        <v>8.9999999999999998E-4</v>
      </c>
      <c r="M4587">
        <v>1593.9</v>
      </c>
      <c r="N4587">
        <v>5.8999999999999997E-2</v>
      </c>
      <c r="O4587">
        <v>5.6749999999999998</v>
      </c>
      <c r="P4587">
        <v>0.42</v>
      </c>
      <c r="Q4587">
        <v>27026.3</v>
      </c>
      <c r="R4587" t="s">
        <v>34</v>
      </c>
      <c r="T4587" t="s">
        <v>28</v>
      </c>
      <c r="Y4587" t="s">
        <v>103</v>
      </c>
    </row>
    <row r="4588" spans="1:25" x14ac:dyDescent="0.45">
      <c r="A4588" t="s">
        <v>335</v>
      </c>
      <c r="B4588" t="s">
        <v>387</v>
      </c>
      <c r="C4588">
        <v>2500</v>
      </c>
      <c r="D4588" t="s">
        <v>353</v>
      </c>
      <c r="F4588">
        <v>2015</v>
      </c>
      <c r="G4588">
        <v>95</v>
      </c>
      <c r="H4588">
        <v>95</v>
      </c>
      <c r="I4588">
        <v>2736</v>
      </c>
      <c r="K4588">
        <v>1.4E-2</v>
      </c>
      <c r="L4588">
        <v>8.0000000000000004E-4</v>
      </c>
      <c r="M4588">
        <v>2650.6</v>
      </c>
      <c r="N4588">
        <v>5.8999999999999997E-2</v>
      </c>
      <c r="O4588">
        <v>9.4329999999999998</v>
      </c>
      <c r="P4588">
        <v>0.42</v>
      </c>
      <c r="Q4588">
        <v>44917.8</v>
      </c>
      <c r="R4588" t="s">
        <v>34</v>
      </c>
      <c r="T4588" t="s">
        <v>28</v>
      </c>
      <c r="Y4588" t="s">
        <v>159</v>
      </c>
    </row>
    <row r="4589" spans="1:25" x14ac:dyDescent="0.45">
      <c r="A4589" t="s">
        <v>335</v>
      </c>
      <c r="B4589" t="s">
        <v>387</v>
      </c>
      <c r="C4589">
        <v>2500</v>
      </c>
      <c r="D4589" t="s">
        <v>353</v>
      </c>
      <c r="F4589">
        <v>2016</v>
      </c>
      <c r="G4589">
        <v>98</v>
      </c>
      <c r="H4589">
        <v>98</v>
      </c>
      <c r="I4589">
        <v>2681</v>
      </c>
      <c r="K4589">
        <v>0.01</v>
      </c>
      <c r="L4589">
        <v>8.0000000000000004E-4</v>
      </c>
      <c r="M4589">
        <v>1842</v>
      </c>
      <c r="N4589">
        <v>5.8999999999999997E-2</v>
      </c>
      <c r="O4589">
        <v>6.5590000000000002</v>
      </c>
      <c r="P4589">
        <v>0.42</v>
      </c>
      <c r="Q4589">
        <v>31234</v>
      </c>
      <c r="R4589" t="s">
        <v>34</v>
      </c>
      <c r="S4589" t="s">
        <v>38</v>
      </c>
      <c r="T4589" t="s">
        <v>28</v>
      </c>
      <c r="Y4589" t="s">
        <v>159</v>
      </c>
    </row>
    <row r="4590" spans="1:25" x14ac:dyDescent="0.45">
      <c r="A4590" t="s">
        <v>335</v>
      </c>
      <c r="B4590" t="s">
        <v>387</v>
      </c>
      <c r="C4590">
        <v>2500</v>
      </c>
      <c r="D4590" t="s">
        <v>353</v>
      </c>
      <c r="F4590">
        <v>2017</v>
      </c>
      <c r="G4590">
        <v>126</v>
      </c>
      <c r="H4590">
        <v>126</v>
      </c>
      <c r="I4590">
        <v>3559</v>
      </c>
      <c r="K4590">
        <v>1.0999999999999999E-2</v>
      </c>
      <c r="L4590">
        <v>8.9999999999999998E-4</v>
      </c>
      <c r="M4590">
        <v>2311.6999999999998</v>
      </c>
      <c r="N4590">
        <v>5.8999999999999997E-2</v>
      </c>
      <c r="O4590">
        <v>10.117000000000001</v>
      </c>
      <c r="P4590">
        <v>0.51639999999999997</v>
      </c>
      <c r="Q4590">
        <v>39169.1</v>
      </c>
      <c r="R4590" t="s">
        <v>34</v>
      </c>
      <c r="S4590" t="s">
        <v>38</v>
      </c>
      <c r="T4590" t="s">
        <v>28</v>
      </c>
      <c r="Y4590" t="s">
        <v>160</v>
      </c>
    </row>
    <row r="4591" spans="1:25" x14ac:dyDescent="0.45">
      <c r="A4591" t="s">
        <v>335</v>
      </c>
      <c r="B4591" t="s">
        <v>387</v>
      </c>
      <c r="C4591">
        <v>2500</v>
      </c>
      <c r="D4591" t="s">
        <v>353</v>
      </c>
      <c r="F4591">
        <v>2018</v>
      </c>
      <c r="G4591">
        <v>0</v>
      </c>
      <c r="H4591">
        <v>0</v>
      </c>
      <c r="R4591" t="s">
        <v>34</v>
      </c>
      <c r="S4591" t="s">
        <v>38</v>
      </c>
      <c r="T4591" t="s">
        <v>28</v>
      </c>
      <c r="Y4591" t="s">
        <v>160</v>
      </c>
    </row>
    <row r="4592" spans="1:25" x14ac:dyDescent="0.45">
      <c r="A4592" t="s">
        <v>335</v>
      </c>
      <c r="B4592" t="s">
        <v>387</v>
      </c>
      <c r="C4592">
        <v>2500</v>
      </c>
      <c r="D4592" t="s">
        <v>353</v>
      </c>
      <c r="F4592">
        <v>2019</v>
      </c>
      <c r="G4592">
        <v>0</v>
      </c>
      <c r="H4592">
        <v>0</v>
      </c>
      <c r="R4592" t="s">
        <v>34</v>
      </c>
      <c r="S4592" t="s">
        <v>38</v>
      </c>
      <c r="T4592" t="s">
        <v>28</v>
      </c>
      <c r="Y4592" t="s">
        <v>160</v>
      </c>
    </row>
    <row r="4593" spans="1:25" x14ac:dyDescent="0.45">
      <c r="A4593" t="s">
        <v>335</v>
      </c>
      <c r="B4593" t="s">
        <v>387</v>
      </c>
      <c r="C4593">
        <v>2500</v>
      </c>
      <c r="D4593" t="s">
        <v>353</v>
      </c>
      <c r="F4593">
        <v>2020</v>
      </c>
      <c r="G4593">
        <v>0</v>
      </c>
      <c r="H4593">
        <v>0</v>
      </c>
      <c r="R4593" t="s">
        <v>34</v>
      </c>
      <c r="S4593" t="s">
        <v>38</v>
      </c>
      <c r="T4593" t="s">
        <v>28</v>
      </c>
      <c r="Y4593" t="s">
        <v>160</v>
      </c>
    </row>
    <row r="4594" spans="1:25" x14ac:dyDescent="0.45">
      <c r="A4594" t="s">
        <v>335</v>
      </c>
      <c r="B4594" t="s">
        <v>387</v>
      </c>
      <c r="C4594">
        <v>2500</v>
      </c>
      <c r="D4594" t="s">
        <v>353</v>
      </c>
      <c r="F4594">
        <v>2021</v>
      </c>
      <c r="G4594">
        <v>0</v>
      </c>
      <c r="H4594">
        <v>0</v>
      </c>
      <c r="R4594" t="s">
        <v>34</v>
      </c>
      <c r="S4594" t="s">
        <v>38</v>
      </c>
      <c r="T4594" t="s">
        <v>28</v>
      </c>
      <c r="Y4594" t="s">
        <v>161</v>
      </c>
    </row>
    <row r="4595" spans="1:25" x14ac:dyDescent="0.45">
      <c r="A4595" t="s">
        <v>335</v>
      </c>
      <c r="B4595" t="s">
        <v>387</v>
      </c>
      <c r="C4595">
        <v>2500</v>
      </c>
      <c r="D4595" t="s">
        <v>354</v>
      </c>
      <c r="F4595">
        <v>2009</v>
      </c>
      <c r="G4595">
        <v>67</v>
      </c>
      <c r="H4595">
        <v>67</v>
      </c>
      <c r="I4595">
        <v>2234</v>
      </c>
      <c r="K4595">
        <v>4.0000000000000001E-3</v>
      </c>
      <c r="L4595">
        <v>5.0000000000000001E-4</v>
      </c>
      <c r="M4595">
        <v>932.9</v>
      </c>
      <c r="N4595">
        <v>5.9200000000000003E-2</v>
      </c>
      <c r="O4595">
        <v>3.13</v>
      </c>
      <c r="P4595">
        <v>0.39610000000000001</v>
      </c>
      <c r="Q4595">
        <v>15805.5</v>
      </c>
      <c r="R4595" t="s">
        <v>34</v>
      </c>
      <c r="S4595" t="s">
        <v>38</v>
      </c>
      <c r="T4595" t="s">
        <v>28</v>
      </c>
      <c r="Y4595" t="s">
        <v>103</v>
      </c>
    </row>
    <row r="4596" spans="1:25" x14ac:dyDescent="0.45">
      <c r="A4596" t="s">
        <v>335</v>
      </c>
      <c r="B4596" t="s">
        <v>387</v>
      </c>
      <c r="C4596">
        <v>2500</v>
      </c>
      <c r="D4596" t="s">
        <v>354</v>
      </c>
      <c r="F4596">
        <v>2010</v>
      </c>
      <c r="G4596">
        <v>102</v>
      </c>
      <c r="H4596">
        <v>102</v>
      </c>
      <c r="I4596">
        <v>2574</v>
      </c>
      <c r="K4596">
        <v>8.9999999999999993E-3</v>
      </c>
      <c r="L4596">
        <v>8.0000000000000004E-4</v>
      </c>
      <c r="M4596">
        <v>1811.2</v>
      </c>
      <c r="N4596">
        <v>5.8999999999999997E-2</v>
      </c>
      <c r="O4596">
        <v>6.0819999999999999</v>
      </c>
      <c r="P4596">
        <v>0.39600000000000002</v>
      </c>
      <c r="Q4596">
        <v>30715.8</v>
      </c>
      <c r="R4596" t="s">
        <v>34</v>
      </c>
      <c r="S4596" t="s">
        <v>38</v>
      </c>
      <c r="T4596" t="s">
        <v>28</v>
      </c>
      <c r="Y4596" t="s">
        <v>103</v>
      </c>
    </row>
    <row r="4597" spans="1:25" x14ac:dyDescent="0.45">
      <c r="A4597" t="s">
        <v>335</v>
      </c>
      <c r="B4597" t="s">
        <v>387</v>
      </c>
      <c r="C4597">
        <v>2500</v>
      </c>
      <c r="D4597" t="s">
        <v>354</v>
      </c>
      <c r="F4597">
        <v>2011</v>
      </c>
      <c r="G4597">
        <v>152</v>
      </c>
      <c r="H4597">
        <v>152</v>
      </c>
      <c r="I4597">
        <v>4246</v>
      </c>
      <c r="K4597">
        <v>1.6E-2</v>
      </c>
      <c r="L4597">
        <v>8.9999999999999998E-4</v>
      </c>
      <c r="M4597">
        <v>3283.6</v>
      </c>
      <c r="N4597">
        <v>5.8999999999999997E-2</v>
      </c>
      <c r="O4597">
        <v>11.009</v>
      </c>
      <c r="P4597">
        <v>0.39600000000000002</v>
      </c>
      <c r="Q4597">
        <v>55601.2</v>
      </c>
      <c r="R4597" t="s">
        <v>34</v>
      </c>
      <c r="S4597" t="s">
        <v>38</v>
      </c>
      <c r="T4597" t="s">
        <v>28</v>
      </c>
      <c r="Y4597" t="s">
        <v>103</v>
      </c>
    </row>
    <row r="4598" spans="1:25" x14ac:dyDescent="0.45">
      <c r="A4598" t="s">
        <v>335</v>
      </c>
      <c r="B4598" t="s">
        <v>387</v>
      </c>
      <c r="C4598">
        <v>2500</v>
      </c>
      <c r="D4598" t="s">
        <v>354</v>
      </c>
      <c r="F4598">
        <v>2012</v>
      </c>
      <c r="G4598">
        <v>318</v>
      </c>
      <c r="H4598">
        <v>318</v>
      </c>
      <c r="I4598">
        <v>9211</v>
      </c>
      <c r="K4598">
        <v>5.1999999999999998E-2</v>
      </c>
      <c r="L4598">
        <v>8.9999999999999998E-4</v>
      </c>
      <c r="M4598">
        <v>10113</v>
      </c>
      <c r="N4598">
        <v>5.8999999999999997E-2</v>
      </c>
      <c r="O4598">
        <v>35.982999999999997</v>
      </c>
      <c r="P4598">
        <v>0.42</v>
      </c>
      <c r="Q4598">
        <v>171356.5</v>
      </c>
      <c r="R4598" t="s">
        <v>34</v>
      </c>
      <c r="T4598" t="s">
        <v>28</v>
      </c>
      <c r="Y4598" t="s">
        <v>103</v>
      </c>
    </row>
    <row r="4599" spans="1:25" x14ac:dyDescent="0.45">
      <c r="A4599" t="s">
        <v>335</v>
      </c>
      <c r="B4599" t="s">
        <v>387</v>
      </c>
      <c r="C4599">
        <v>2500</v>
      </c>
      <c r="D4599" t="s">
        <v>354</v>
      </c>
      <c r="F4599">
        <v>2013</v>
      </c>
      <c r="G4599">
        <v>133</v>
      </c>
      <c r="H4599">
        <v>133</v>
      </c>
      <c r="I4599">
        <v>4121</v>
      </c>
      <c r="K4599">
        <v>1.4E-2</v>
      </c>
      <c r="L4599">
        <v>6.9999999999999999E-4</v>
      </c>
      <c r="M4599">
        <v>2928.4</v>
      </c>
      <c r="N4599">
        <v>5.8999999999999997E-2</v>
      </c>
      <c r="O4599">
        <v>10.417999999999999</v>
      </c>
      <c r="P4599">
        <v>0.42</v>
      </c>
      <c r="Q4599">
        <v>49613.9</v>
      </c>
      <c r="R4599" t="s">
        <v>34</v>
      </c>
      <c r="T4599" t="s">
        <v>28</v>
      </c>
      <c r="Y4599" t="s">
        <v>103</v>
      </c>
    </row>
    <row r="4600" spans="1:25" x14ac:dyDescent="0.45">
      <c r="A4600" t="s">
        <v>335</v>
      </c>
      <c r="B4600" t="s">
        <v>387</v>
      </c>
      <c r="C4600">
        <v>2500</v>
      </c>
      <c r="D4600" t="s">
        <v>354</v>
      </c>
      <c r="F4600">
        <v>2014</v>
      </c>
      <c r="G4600">
        <v>90</v>
      </c>
      <c r="H4600">
        <v>90</v>
      </c>
      <c r="I4600">
        <v>2580</v>
      </c>
      <c r="K4600">
        <v>8.0000000000000002E-3</v>
      </c>
      <c r="L4600">
        <v>8.0000000000000004E-4</v>
      </c>
      <c r="M4600">
        <v>1481</v>
      </c>
      <c r="N4600">
        <v>5.8999999999999997E-2</v>
      </c>
      <c r="O4600">
        <v>5.2720000000000002</v>
      </c>
      <c r="P4600">
        <v>0.42</v>
      </c>
      <c r="Q4600">
        <v>25101.3</v>
      </c>
      <c r="R4600" t="s">
        <v>34</v>
      </c>
      <c r="T4600" t="s">
        <v>28</v>
      </c>
      <c r="Y4600" t="s">
        <v>103</v>
      </c>
    </row>
    <row r="4601" spans="1:25" x14ac:dyDescent="0.45">
      <c r="A4601" t="s">
        <v>335</v>
      </c>
      <c r="B4601" t="s">
        <v>387</v>
      </c>
      <c r="C4601">
        <v>2500</v>
      </c>
      <c r="D4601" t="s">
        <v>354</v>
      </c>
      <c r="F4601">
        <v>2015</v>
      </c>
      <c r="G4601">
        <v>93</v>
      </c>
      <c r="H4601">
        <v>93</v>
      </c>
      <c r="I4601">
        <v>2966</v>
      </c>
      <c r="K4601">
        <v>8.9999999999999993E-3</v>
      </c>
      <c r="L4601">
        <v>6.9999999999999999E-4</v>
      </c>
      <c r="M4601">
        <v>1803.3</v>
      </c>
      <c r="N4601">
        <v>5.8999999999999997E-2</v>
      </c>
      <c r="O4601">
        <v>6.4169999999999998</v>
      </c>
      <c r="P4601">
        <v>0.42</v>
      </c>
      <c r="Q4601">
        <v>30557.200000000001</v>
      </c>
      <c r="R4601" t="s">
        <v>34</v>
      </c>
      <c r="T4601" t="s">
        <v>28</v>
      </c>
      <c r="Y4601" t="s">
        <v>159</v>
      </c>
    </row>
    <row r="4602" spans="1:25" x14ac:dyDescent="0.45">
      <c r="A4602" t="s">
        <v>335</v>
      </c>
      <c r="B4602" t="s">
        <v>387</v>
      </c>
      <c r="C4602">
        <v>2500</v>
      </c>
      <c r="D4602" t="s">
        <v>354</v>
      </c>
      <c r="F4602">
        <v>2016</v>
      </c>
      <c r="G4602">
        <v>97</v>
      </c>
      <c r="H4602">
        <v>97</v>
      </c>
      <c r="I4602">
        <v>2779</v>
      </c>
      <c r="K4602">
        <v>8.9999999999999993E-3</v>
      </c>
      <c r="L4602">
        <v>5.9999999999999995E-4</v>
      </c>
      <c r="M4602">
        <v>1885.7</v>
      </c>
      <c r="N4602">
        <v>5.91E-2</v>
      </c>
      <c r="O4602">
        <v>6.71</v>
      </c>
      <c r="P4602">
        <v>0.42</v>
      </c>
      <c r="Q4602">
        <v>31951.5</v>
      </c>
      <c r="R4602" t="s">
        <v>34</v>
      </c>
      <c r="S4602" t="s">
        <v>38</v>
      </c>
      <c r="T4602" t="s">
        <v>28</v>
      </c>
      <c r="Y4602" t="s">
        <v>159</v>
      </c>
    </row>
    <row r="4603" spans="1:25" x14ac:dyDescent="0.45">
      <c r="A4603" t="s">
        <v>335</v>
      </c>
      <c r="B4603" t="s">
        <v>387</v>
      </c>
      <c r="C4603">
        <v>2500</v>
      </c>
      <c r="D4603" t="s">
        <v>354</v>
      </c>
      <c r="F4603">
        <v>2017</v>
      </c>
      <c r="G4603">
        <v>136</v>
      </c>
      <c r="H4603">
        <v>136</v>
      </c>
      <c r="I4603">
        <v>3685</v>
      </c>
      <c r="K4603">
        <v>1.2999999999999999E-2</v>
      </c>
      <c r="L4603">
        <v>8.0000000000000004E-4</v>
      </c>
      <c r="M4603">
        <v>2399</v>
      </c>
      <c r="N4603">
        <v>5.8999999999999997E-2</v>
      </c>
      <c r="O4603">
        <v>10.156000000000001</v>
      </c>
      <c r="P4603">
        <v>0.51070000000000004</v>
      </c>
      <c r="Q4603">
        <v>40651.1</v>
      </c>
      <c r="R4603" t="s">
        <v>34</v>
      </c>
      <c r="S4603" t="s">
        <v>38</v>
      </c>
      <c r="T4603" t="s">
        <v>28</v>
      </c>
      <c r="Y4603" t="s">
        <v>160</v>
      </c>
    </row>
    <row r="4604" spans="1:25" x14ac:dyDescent="0.45">
      <c r="A4604" t="s">
        <v>335</v>
      </c>
      <c r="B4604" t="s">
        <v>387</v>
      </c>
      <c r="C4604">
        <v>2500</v>
      </c>
      <c r="D4604" t="s">
        <v>354</v>
      </c>
      <c r="F4604">
        <v>2018</v>
      </c>
      <c r="G4604">
        <v>0</v>
      </c>
      <c r="H4604">
        <v>0</v>
      </c>
      <c r="R4604" t="s">
        <v>34</v>
      </c>
      <c r="S4604" t="s">
        <v>38</v>
      </c>
      <c r="T4604" t="s">
        <v>28</v>
      </c>
      <c r="Y4604" t="s">
        <v>160</v>
      </c>
    </row>
    <row r="4605" spans="1:25" x14ac:dyDescent="0.45">
      <c r="A4605" t="s">
        <v>335</v>
      </c>
      <c r="B4605" t="s">
        <v>387</v>
      </c>
      <c r="C4605">
        <v>2500</v>
      </c>
      <c r="D4605" t="s">
        <v>354</v>
      </c>
      <c r="F4605">
        <v>2019</v>
      </c>
      <c r="G4605">
        <v>0</v>
      </c>
      <c r="H4605">
        <v>0</v>
      </c>
      <c r="R4605" t="s">
        <v>34</v>
      </c>
      <c r="S4605" t="s">
        <v>38</v>
      </c>
      <c r="T4605" t="s">
        <v>28</v>
      </c>
      <c r="Y4605" t="s">
        <v>160</v>
      </c>
    </row>
    <row r="4606" spans="1:25" x14ac:dyDescent="0.45">
      <c r="A4606" t="s">
        <v>335</v>
      </c>
      <c r="B4606" t="s">
        <v>387</v>
      </c>
      <c r="C4606">
        <v>2500</v>
      </c>
      <c r="D4606" t="s">
        <v>354</v>
      </c>
      <c r="F4606">
        <v>2020</v>
      </c>
      <c r="G4606">
        <v>0</v>
      </c>
      <c r="H4606">
        <v>0</v>
      </c>
      <c r="R4606" t="s">
        <v>34</v>
      </c>
      <c r="S4606" t="s">
        <v>38</v>
      </c>
      <c r="T4606" t="s">
        <v>28</v>
      </c>
      <c r="Y4606" t="s">
        <v>160</v>
      </c>
    </row>
    <row r="4607" spans="1:25" x14ac:dyDescent="0.45">
      <c r="A4607" t="s">
        <v>335</v>
      </c>
      <c r="B4607" t="s">
        <v>387</v>
      </c>
      <c r="C4607">
        <v>2500</v>
      </c>
      <c r="D4607" t="s">
        <v>354</v>
      </c>
      <c r="F4607">
        <v>2021</v>
      </c>
      <c r="G4607">
        <v>0</v>
      </c>
      <c r="H4607">
        <v>0</v>
      </c>
      <c r="R4607" t="s">
        <v>34</v>
      </c>
      <c r="S4607" t="s">
        <v>38</v>
      </c>
      <c r="T4607" t="s">
        <v>28</v>
      </c>
      <c r="Y4607" t="s">
        <v>161</v>
      </c>
    </row>
    <row r="4608" spans="1:25" x14ac:dyDescent="0.45">
      <c r="A4608" t="s">
        <v>335</v>
      </c>
      <c r="B4608" t="s">
        <v>387</v>
      </c>
      <c r="C4608">
        <v>2500</v>
      </c>
      <c r="D4608" t="s">
        <v>355</v>
      </c>
      <c r="F4608">
        <v>2009</v>
      </c>
      <c r="G4608">
        <v>52</v>
      </c>
      <c r="H4608">
        <v>52</v>
      </c>
      <c r="I4608">
        <v>1478</v>
      </c>
      <c r="K4608">
        <v>4.0000000000000001E-3</v>
      </c>
      <c r="L4608">
        <v>8.0000000000000004E-4</v>
      </c>
      <c r="M4608">
        <v>900.2</v>
      </c>
      <c r="N4608">
        <v>5.8900000000000001E-2</v>
      </c>
      <c r="O4608">
        <v>3.0230000000000001</v>
      </c>
      <c r="P4608">
        <v>0.39589999999999997</v>
      </c>
      <c r="Q4608">
        <v>15266.1</v>
      </c>
      <c r="R4608" t="s">
        <v>34</v>
      </c>
      <c r="S4608" t="s">
        <v>38</v>
      </c>
      <c r="T4608" t="s">
        <v>28</v>
      </c>
      <c r="Y4608" t="s">
        <v>103</v>
      </c>
    </row>
    <row r="4609" spans="1:25" x14ac:dyDescent="0.45">
      <c r="A4609" t="s">
        <v>335</v>
      </c>
      <c r="B4609" t="s">
        <v>387</v>
      </c>
      <c r="C4609">
        <v>2500</v>
      </c>
      <c r="D4609" t="s">
        <v>355</v>
      </c>
      <c r="F4609">
        <v>2010</v>
      </c>
      <c r="G4609">
        <v>128</v>
      </c>
      <c r="H4609">
        <v>128</v>
      </c>
      <c r="I4609">
        <v>3915</v>
      </c>
      <c r="K4609">
        <v>1.4E-2</v>
      </c>
      <c r="L4609">
        <v>6.9999999999999999E-4</v>
      </c>
      <c r="M4609">
        <v>2855.1</v>
      </c>
      <c r="N4609">
        <v>5.8999999999999997E-2</v>
      </c>
      <c r="O4609">
        <v>9.5820000000000007</v>
      </c>
      <c r="P4609">
        <v>0.39600000000000002</v>
      </c>
      <c r="Q4609">
        <v>48394.6</v>
      </c>
      <c r="R4609" t="s">
        <v>34</v>
      </c>
      <c r="S4609" t="s">
        <v>38</v>
      </c>
      <c r="T4609" t="s">
        <v>28</v>
      </c>
      <c r="Y4609" t="s">
        <v>103</v>
      </c>
    </row>
    <row r="4610" spans="1:25" x14ac:dyDescent="0.45">
      <c r="A4610" t="s">
        <v>335</v>
      </c>
      <c r="B4610" t="s">
        <v>387</v>
      </c>
      <c r="C4610">
        <v>2500</v>
      </c>
      <c r="D4610" t="s">
        <v>355</v>
      </c>
      <c r="F4610">
        <v>2011</v>
      </c>
      <c r="G4610">
        <v>170</v>
      </c>
      <c r="H4610">
        <v>170</v>
      </c>
      <c r="I4610">
        <v>4853</v>
      </c>
      <c r="K4610">
        <v>1.9E-2</v>
      </c>
      <c r="L4610">
        <v>8.0000000000000004E-4</v>
      </c>
      <c r="M4610">
        <v>3748.4</v>
      </c>
      <c r="N4610">
        <v>5.8999999999999997E-2</v>
      </c>
      <c r="O4610">
        <v>12.577999999999999</v>
      </c>
      <c r="P4610">
        <v>0.39600000000000002</v>
      </c>
      <c r="Q4610">
        <v>63525</v>
      </c>
      <c r="R4610" t="s">
        <v>34</v>
      </c>
      <c r="S4610" t="s">
        <v>38</v>
      </c>
      <c r="T4610" t="s">
        <v>28</v>
      </c>
      <c r="Y4610" t="s">
        <v>103</v>
      </c>
    </row>
    <row r="4611" spans="1:25" x14ac:dyDescent="0.45">
      <c r="A4611" t="s">
        <v>335</v>
      </c>
      <c r="B4611" t="s">
        <v>387</v>
      </c>
      <c r="C4611">
        <v>2500</v>
      </c>
      <c r="D4611" t="s">
        <v>355</v>
      </c>
      <c r="F4611">
        <v>2012</v>
      </c>
      <c r="G4611">
        <v>327</v>
      </c>
      <c r="H4611">
        <v>327</v>
      </c>
      <c r="I4611">
        <v>10002</v>
      </c>
      <c r="K4611">
        <v>4.4999999999999998E-2</v>
      </c>
      <c r="L4611">
        <v>1E-3</v>
      </c>
      <c r="M4611">
        <v>9066.7000000000007</v>
      </c>
      <c r="N4611">
        <v>5.8999999999999997E-2</v>
      </c>
      <c r="O4611">
        <v>32.284999999999997</v>
      </c>
      <c r="P4611">
        <v>0.42</v>
      </c>
      <c r="Q4611">
        <v>153734.20000000001</v>
      </c>
      <c r="R4611" t="s">
        <v>34</v>
      </c>
      <c r="T4611" t="s">
        <v>28</v>
      </c>
      <c r="Y4611" t="s">
        <v>103</v>
      </c>
    </row>
    <row r="4612" spans="1:25" x14ac:dyDescent="0.45">
      <c r="A4612" t="s">
        <v>335</v>
      </c>
      <c r="B4612" t="s">
        <v>387</v>
      </c>
      <c r="C4612">
        <v>2500</v>
      </c>
      <c r="D4612" t="s">
        <v>355</v>
      </c>
      <c r="F4612">
        <v>2013</v>
      </c>
      <c r="G4612">
        <v>39</v>
      </c>
      <c r="H4612">
        <v>39</v>
      </c>
      <c r="I4612">
        <v>1125</v>
      </c>
      <c r="K4612">
        <v>4.0000000000000001E-3</v>
      </c>
      <c r="L4612">
        <v>6.9999999999999999E-4</v>
      </c>
      <c r="M4612">
        <v>915.3</v>
      </c>
      <c r="N4612">
        <v>5.8999999999999997E-2</v>
      </c>
      <c r="O4612">
        <v>3.258</v>
      </c>
      <c r="P4612">
        <v>0.42</v>
      </c>
      <c r="Q4612">
        <v>15512.2</v>
      </c>
      <c r="R4612" t="s">
        <v>34</v>
      </c>
      <c r="T4612" t="s">
        <v>28</v>
      </c>
      <c r="Y4612" t="s">
        <v>103</v>
      </c>
    </row>
    <row r="4613" spans="1:25" x14ac:dyDescent="0.45">
      <c r="A4613" t="s">
        <v>335</v>
      </c>
      <c r="B4613" t="s">
        <v>387</v>
      </c>
      <c r="C4613">
        <v>2500</v>
      </c>
      <c r="D4613" t="s">
        <v>355</v>
      </c>
      <c r="F4613">
        <v>2014</v>
      </c>
      <c r="G4613">
        <v>0</v>
      </c>
      <c r="H4613">
        <v>0</v>
      </c>
      <c r="R4613" t="s">
        <v>34</v>
      </c>
      <c r="T4613" t="s">
        <v>28</v>
      </c>
      <c r="Y4613" t="s">
        <v>103</v>
      </c>
    </row>
    <row r="4614" spans="1:25" x14ac:dyDescent="0.45">
      <c r="A4614" t="s">
        <v>335</v>
      </c>
      <c r="B4614" t="s">
        <v>387</v>
      </c>
      <c r="C4614">
        <v>2500</v>
      </c>
      <c r="D4614" t="s">
        <v>355</v>
      </c>
      <c r="F4614">
        <v>2015</v>
      </c>
      <c r="G4614">
        <v>62</v>
      </c>
      <c r="H4614">
        <v>62</v>
      </c>
      <c r="I4614">
        <v>1607</v>
      </c>
      <c r="K4614">
        <v>7.0000000000000001E-3</v>
      </c>
      <c r="L4614">
        <v>8.0000000000000004E-4</v>
      </c>
      <c r="M4614">
        <v>1380.1</v>
      </c>
      <c r="N4614">
        <v>5.8999999999999997E-2</v>
      </c>
      <c r="O4614">
        <v>4.9130000000000003</v>
      </c>
      <c r="P4614">
        <v>0.4199</v>
      </c>
      <c r="Q4614">
        <v>23394.1</v>
      </c>
      <c r="R4614" t="s">
        <v>34</v>
      </c>
      <c r="T4614" t="s">
        <v>28</v>
      </c>
      <c r="Y4614" t="s">
        <v>159</v>
      </c>
    </row>
    <row r="4615" spans="1:25" x14ac:dyDescent="0.45">
      <c r="A4615" t="s">
        <v>335</v>
      </c>
      <c r="B4615" t="s">
        <v>387</v>
      </c>
      <c r="C4615">
        <v>2500</v>
      </c>
      <c r="D4615" t="s">
        <v>355</v>
      </c>
      <c r="F4615">
        <v>2016</v>
      </c>
      <c r="G4615">
        <v>121</v>
      </c>
      <c r="H4615">
        <v>121</v>
      </c>
      <c r="I4615">
        <v>3419</v>
      </c>
      <c r="K4615">
        <v>0.97599999999999998</v>
      </c>
      <c r="L4615">
        <v>2.9700000000000001E-2</v>
      </c>
      <c r="M4615">
        <v>3003.8</v>
      </c>
      <c r="N4615">
        <v>6.0299999999999999E-2</v>
      </c>
      <c r="O4615">
        <v>11.891999999999999</v>
      </c>
      <c r="P4615">
        <v>0.46510000000000001</v>
      </c>
      <c r="Q4615">
        <v>49477</v>
      </c>
      <c r="R4615" t="s">
        <v>34</v>
      </c>
      <c r="S4615" t="s">
        <v>38</v>
      </c>
      <c r="T4615" t="s">
        <v>28</v>
      </c>
      <c r="Y4615" t="s">
        <v>159</v>
      </c>
    </row>
    <row r="4616" spans="1:25" x14ac:dyDescent="0.45">
      <c r="A4616" t="s">
        <v>335</v>
      </c>
      <c r="B4616" t="s">
        <v>387</v>
      </c>
      <c r="C4616">
        <v>2500</v>
      </c>
      <c r="D4616" t="s">
        <v>355</v>
      </c>
      <c r="F4616">
        <v>2017</v>
      </c>
      <c r="G4616">
        <v>97</v>
      </c>
      <c r="H4616">
        <v>97</v>
      </c>
      <c r="I4616">
        <v>2735</v>
      </c>
      <c r="K4616">
        <v>1.2999999999999999E-2</v>
      </c>
      <c r="L4616">
        <v>8.0000000000000004E-4</v>
      </c>
      <c r="M4616">
        <v>2537.1</v>
      </c>
      <c r="N4616">
        <v>5.8999999999999997E-2</v>
      </c>
      <c r="O4616">
        <v>11.25</v>
      </c>
      <c r="P4616">
        <v>0.52300000000000002</v>
      </c>
      <c r="Q4616">
        <v>43020.3</v>
      </c>
      <c r="R4616" t="s">
        <v>34</v>
      </c>
      <c r="S4616" t="s">
        <v>38</v>
      </c>
      <c r="T4616" t="s">
        <v>28</v>
      </c>
      <c r="Y4616" t="s">
        <v>160</v>
      </c>
    </row>
    <row r="4617" spans="1:25" x14ac:dyDescent="0.45">
      <c r="A4617" t="s">
        <v>335</v>
      </c>
      <c r="B4617" t="s">
        <v>387</v>
      </c>
      <c r="C4617">
        <v>2500</v>
      </c>
      <c r="D4617" t="s">
        <v>355</v>
      </c>
      <c r="F4617">
        <v>2018</v>
      </c>
      <c r="G4617">
        <v>0</v>
      </c>
      <c r="H4617">
        <v>0</v>
      </c>
      <c r="R4617" t="s">
        <v>34</v>
      </c>
      <c r="S4617" t="s">
        <v>38</v>
      </c>
      <c r="T4617" t="s">
        <v>28</v>
      </c>
      <c r="Y4617" t="s">
        <v>160</v>
      </c>
    </row>
    <row r="4618" spans="1:25" x14ac:dyDescent="0.45">
      <c r="A4618" t="s">
        <v>335</v>
      </c>
      <c r="B4618" t="s">
        <v>387</v>
      </c>
      <c r="C4618">
        <v>2500</v>
      </c>
      <c r="D4618" t="s">
        <v>355</v>
      </c>
      <c r="F4618">
        <v>2019</v>
      </c>
      <c r="G4618">
        <v>0</v>
      </c>
      <c r="H4618">
        <v>0</v>
      </c>
      <c r="R4618" t="s">
        <v>34</v>
      </c>
      <c r="S4618" t="s">
        <v>38</v>
      </c>
      <c r="T4618" t="s">
        <v>28</v>
      </c>
      <c r="Y4618" t="s">
        <v>160</v>
      </c>
    </row>
    <row r="4619" spans="1:25" x14ac:dyDescent="0.45">
      <c r="A4619" t="s">
        <v>335</v>
      </c>
      <c r="B4619" t="s">
        <v>387</v>
      </c>
      <c r="C4619">
        <v>2500</v>
      </c>
      <c r="D4619" t="s">
        <v>355</v>
      </c>
      <c r="F4619">
        <v>2020</v>
      </c>
      <c r="G4619">
        <v>0</v>
      </c>
      <c r="H4619">
        <v>0</v>
      </c>
      <c r="R4619" t="s">
        <v>34</v>
      </c>
      <c r="S4619" t="s">
        <v>38</v>
      </c>
      <c r="T4619" t="s">
        <v>28</v>
      </c>
      <c r="Y4619" t="s">
        <v>160</v>
      </c>
    </row>
    <row r="4620" spans="1:25" x14ac:dyDescent="0.45">
      <c r="A4620" t="s">
        <v>335</v>
      </c>
      <c r="B4620" t="s">
        <v>387</v>
      </c>
      <c r="C4620">
        <v>2500</v>
      </c>
      <c r="D4620" t="s">
        <v>355</v>
      </c>
      <c r="F4620">
        <v>2021</v>
      </c>
      <c r="G4620">
        <v>0</v>
      </c>
      <c r="H4620">
        <v>0</v>
      </c>
      <c r="R4620" t="s">
        <v>34</v>
      </c>
      <c r="S4620" t="s">
        <v>38</v>
      </c>
      <c r="T4620" t="s">
        <v>28</v>
      </c>
      <c r="Y4620" t="s">
        <v>161</v>
      </c>
    </row>
    <row r="4621" spans="1:25" x14ac:dyDescent="0.45">
      <c r="A4621" t="s">
        <v>335</v>
      </c>
      <c r="B4621" t="s">
        <v>387</v>
      </c>
      <c r="C4621">
        <v>2500</v>
      </c>
      <c r="D4621" t="s">
        <v>356</v>
      </c>
      <c r="F4621">
        <v>2009</v>
      </c>
      <c r="G4621">
        <v>52</v>
      </c>
      <c r="H4621">
        <v>52</v>
      </c>
      <c r="I4621">
        <v>1384</v>
      </c>
      <c r="K4621">
        <v>4.0000000000000001E-3</v>
      </c>
      <c r="L4621">
        <v>6.9999999999999999E-4</v>
      </c>
      <c r="M4621">
        <v>762.5</v>
      </c>
      <c r="N4621">
        <v>5.8900000000000001E-2</v>
      </c>
      <c r="O4621">
        <v>2.56</v>
      </c>
      <c r="P4621">
        <v>0.3972</v>
      </c>
      <c r="Q4621">
        <v>12922.6</v>
      </c>
      <c r="R4621" t="s">
        <v>34</v>
      </c>
      <c r="S4621" t="s">
        <v>38</v>
      </c>
      <c r="T4621" t="s">
        <v>28</v>
      </c>
      <c r="Y4621" t="s">
        <v>103</v>
      </c>
    </row>
    <row r="4622" spans="1:25" x14ac:dyDescent="0.45">
      <c r="A4622" t="s">
        <v>335</v>
      </c>
      <c r="B4622" t="s">
        <v>387</v>
      </c>
      <c r="C4622">
        <v>2500</v>
      </c>
      <c r="D4622" t="s">
        <v>356</v>
      </c>
      <c r="F4622">
        <v>2010</v>
      </c>
      <c r="G4622">
        <v>128</v>
      </c>
      <c r="H4622">
        <v>128</v>
      </c>
      <c r="I4622">
        <v>3742</v>
      </c>
      <c r="K4622">
        <v>1.2999999999999999E-2</v>
      </c>
      <c r="L4622">
        <v>8.9999999999999998E-4</v>
      </c>
      <c r="M4622">
        <v>2640.9</v>
      </c>
      <c r="N4622">
        <v>5.8999999999999997E-2</v>
      </c>
      <c r="O4622">
        <v>8.8650000000000002</v>
      </c>
      <c r="P4622">
        <v>0.39600000000000002</v>
      </c>
      <c r="Q4622">
        <v>44777.3</v>
      </c>
      <c r="R4622" t="s">
        <v>34</v>
      </c>
      <c r="S4622" t="s">
        <v>38</v>
      </c>
      <c r="T4622" t="s">
        <v>28</v>
      </c>
      <c r="Y4622" t="s">
        <v>103</v>
      </c>
    </row>
    <row r="4623" spans="1:25" x14ac:dyDescent="0.45">
      <c r="A4623" t="s">
        <v>335</v>
      </c>
      <c r="B4623" t="s">
        <v>387</v>
      </c>
      <c r="C4623">
        <v>2500</v>
      </c>
      <c r="D4623" t="s">
        <v>356</v>
      </c>
      <c r="F4623">
        <v>2011</v>
      </c>
      <c r="G4623">
        <v>127</v>
      </c>
      <c r="H4623">
        <v>127</v>
      </c>
      <c r="I4623">
        <v>3267</v>
      </c>
      <c r="K4623">
        <v>1.2E-2</v>
      </c>
      <c r="L4623">
        <v>8.9999999999999998E-4</v>
      </c>
      <c r="M4623">
        <v>2497.1999999999998</v>
      </c>
      <c r="N4623">
        <v>5.8999999999999997E-2</v>
      </c>
      <c r="O4623">
        <v>8.3780000000000001</v>
      </c>
      <c r="P4623">
        <v>0.39600000000000002</v>
      </c>
      <c r="Q4623">
        <v>42310.5</v>
      </c>
      <c r="R4623" t="s">
        <v>34</v>
      </c>
      <c r="S4623" t="s">
        <v>38</v>
      </c>
      <c r="T4623" t="s">
        <v>28</v>
      </c>
      <c r="Y4623" t="s">
        <v>103</v>
      </c>
    </row>
    <row r="4624" spans="1:25" x14ac:dyDescent="0.45">
      <c r="A4624" t="s">
        <v>335</v>
      </c>
      <c r="B4624" t="s">
        <v>387</v>
      </c>
      <c r="C4624">
        <v>2500</v>
      </c>
      <c r="D4624" t="s">
        <v>356</v>
      </c>
      <c r="F4624">
        <v>2012</v>
      </c>
      <c r="G4624">
        <v>287</v>
      </c>
      <c r="H4624">
        <v>287</v>
      </c>
      <c r="I4624">
        <v>7099</v>
      </c>
      <c r="K4624">
        <v>3.5999999999999997E-2</v>
      </c>
      <c r="L4624">
        <v>6.9999999999999999E-4</v>
      </c>
      <c r="M4624">
        <v>7291.9</v>
      </c>
      <c r="N4624">
        <v>5.8999999999999997E-2</v>
      </c>
      <c r="O4624">
        <v>25.945</v>
      </c>
      <c r="P4624">
        <v>0.42</v>
      </c>
      <c r="Q4624">
        <v>123540.8</v>
      </c>
      <c r="R4624" t="s">
        <v>34</v>
      </c>
      <c r="T4624" t="s">
        <v>28</v>
      </c>
      <c r="Y4624" t="s">
        <v>103</v>
      </c>
    </row>
    <row r="4625" spans="1:25" x14ac:dyDescent="0.45">
      <c r="A4625" t="s">
        <v>335</v>
      </c>
      <c r="B4625" t="s">
        <v>387</v>
      </c>
      <c r="C4625">
        <v>2500</v>
      </c>
      <c r="D4625" t="s">
        <v>356</v>
      </c>
      <c r="F4625">
        <v>2013</v>
      </c>
      <c r="G4625">
        <v>183</v>
      </c>
      <c r="H4625">
        <v>183</v>
      </c>
      <c r="I4625">
        <v>4931</v>
      </c>
      <c r="K4625">
        <v>1.6E-2</v>
      </c>
      <c r="L4625">
        <v>8.9999999999999998E-4</v>
      </c>
      <c r="M4625">
        <v>2890.7</v>
      </c>
      <c r="N4625">
        <v>5.8999999999999997E-2</v>
      </c>
      <c r="O4625">
        <v>10.292999999999999</v>
      </c>
      <c r="P4625">
        <v>0.42009999999999997</v>
      </c>
      <c r="Q4625">
        <v>49012.1</v>
      </c>
      <c r="R4625" t="s">
        <v>34</v>
      </c>
      <c r="T4625" t="s">
        <v>28</v>
      </c>
      <c r="Y4625" t="s">
        <v>103</v>
      </c>
    </row>
    <row r="4626" spans="1:25" x14ac:dyDescent="0.45">
      <c r="A4626" t="s">
        <v>335</v>
      </c>
      <c r="B4626" t="s">
        <v>387</v>
      </c>
      <c r="C4626">
        <v>2500</v>
      </c>
      <c r="D4626" t="s">
        <v>356</v>
      </c>
      <c r="F4626">
        <v>2014</v>
      </c>
      <c r="G4626">
        <v>99</v>
      </c>
      <c r="H4626">
        <v>99</v>
      </c>
      <c r="I4626">
        <v>2817</v>
      </c>
      <c r="K4626">
        <v>0.01</v>
      </c>
      <c r="L4626">
        <v>8.9999999999999998E-4</v>
      </c>
      <c r="M4626">
        <v>1905.6</v>
      </c>
      <c r="N4626">
        <v>5.8900000000000001E-2</v>
      </c>
      <c r="O4626">
        <v>6.782</v>
      </c>
      <c r="P4626">
        <v>0.42</v>
      </c>
      <c r="Q4626">
        <v>32294.7</v>
      </c>
      <c r="R4626" t="s">
        <v>34</v>
      </c>
      <c r="T4626" t="s">
        <v>28</v>
      </c>
      <c r="Y4626" t="s">
        <v>103</v>
      </c>
    </row>
    <row r="4627" spans="1:25" x14ac:dyDescent="0.45">
      <c r="A4627" t="s">
        <v>335</v>
      </c>
      <c r="B4627" t="s">
        <v>387</v>
      </c>
      <c r="C4627">
        <v>2500</v>
      </c>
      <c r="D4627" t="s">
        <v>356</v>
      </c>
      <c r="F4627">
        <v>2015</v>
      </c>
      <c r="G4627">
        <v>85</v>
      </c>
      <c r="H4627">
        <v>85</v>
      </c>
      <c r="I4627">
        <v>2654</v>
      </c>
      <c r="K4627">
        <v>1.4E-2</v>
      </c>
      <c r="L4627">
        <v>1E-3</v>
      </c>
      <c r="M4627">
        <v>2571.6</v>
      </c>
      <c r="N4627">
        <v>5.8999999999999997E-2</v>
      </c>
      <c r="O4627">
        <v>9.15</v>
      </c>
      <c r="P4627">
        <v>0.42</v>
      </c>
      <c r="Q4627">
        <v>43568.7</v>
      </c>
      <c r="R4627" t="s">
        <v>34</v>
      </c>
      <c r="T4627" t="s">
        <v>28</v>
      </c>
      <c r="Y4627" t="s">
        <v>159</v>
      </c>
    </row>
    <row r="4628" spans="1:25" x14ac:dyDescent="0.45">
      <c r="A4628" t="s">
        <v>335</v>
      </c>
      <c r="B4628" t="s">
        <v>387</v>
      </c>
      <c r="C4628">
        <v>2500</v>
      </c>
      <c r="D4628" t="s">
        <v>356</v>
      </c>
      <c r="F4628">
        <v>2016</v>
      </c>
      <c r="G4628">
        <v>80</v>
      </c>
      <c r="H4628">
        <v>80</v>
      </c>
      <c r="I4628">
        <v>2297</v>
      </c>
      <c r="K4628">
        <v>7.0000000000000001E-3</v>
      </c>
      <c r="L4628">
        <v>8.0000000000000004E-4</v>
      </c>
      <c r="M4628">
        <v>1528.1</v>
      </c>
      <c r="N4628">
        <v>5.8999999999999997E-2</v>
      </c>
      <c r="O4628">
        <v>5.44</v>
      </c>
      <c r="P4628">
        <v>0.42</v>
      </c>
      <c r="Q4628">
        <v>25904.400000000001</v>
      </c>
      <c r="R4628" t="s">
        <v>34</v>
      </c>
      <c r="S4628" t="s">
        <v>38</v>
      </c>
      <c r="T4628" t="s">
        <v>28</v>
      </c>
      <c r="Y4628" t="s">
        <v>159</v>
      </c>
    </row>
    <row r="4629" spans="1:25" x14ac:dyDescent="0.45">
      <c r="A4629" t="s">
        <v>335</v>
      </c>
      <c r="B4629" t="s">
        <v>387</v>
      </c>
      <c r="C4629">
        <v>2500</v>
      </c>
      <c r="D4629" t="s">
        <v>356</v>
      </c>
      <c r="F4629">
        <v>2017</v>
      </c>
      <c r="G4629">
        <v>129</v>
      </c>
      <c r="H4629">
        <v>129</v>
      </c>
      <c r="I4629">
        <v>3879</v>
      </c>
      <c r="K4629">
        <v>1.2999999999999999E-2</v>
      </c>
      <c r="L4629">
        <v>1E-3</v>
      </c>
      <c r="M4629">
        <v>2681.6</v>
      </c>
      <c r="N4629">
        <v>5.8999999999999997E-2</v>
      </c>
      <c r="O4629">
        <v>11.808999999999999</v>
      </c>
      <c r="P4629">
        <v>0.51900000000000002</v>
      </c>
      <c r="Q4629">
        <v>45448</v>
      </c>
      <c r="R4629" t="s">
        <v>34</v>
      </c>
      <c r="S4629" t="s">
        <v>38</v>
      </c>
      <c r="T4629" t="s">
        <v>28</v>
      </c>
      <c r="Y4629" t="s">
        <v>160</v>
      </c>
    </row>
    <row r="4630" spans="1:25" x14ac:dyDescent="0.45">
      <c r="A4630" t="s">
        <v>335</v>
      </c>
      <c r="B4630" t="s">
        <v>387</v>
      </c>
      <c r="C4630">
        <v>2500</v>
      </c>
      <c r="D4630" t="s">
        <v>356</v>
      </c>
      <c r="F4630">
        <v>2018</v>
      </c>
      <c r="G4630">
        <v>0</v>
      </c>
      <c r="H4630">
        <v>0</v>
      </c>
      <c r="R4630" t="s">
        <v>34</v>
      </c>
      <c r="S4630" t="s">
        <v>38</v>
      </c>
      <c r="T4630" t="s">
        <v>28</v>
      </c>
      <c r="Y4630" t="s">
        <v>160</v>
      </c>
    </row>
    <row r="4631" spans="1:25" x14ac:dyDescent="0.45">
      <c r="A4631" t="s">
        <v>335</v>
      </c>
      <c r="B4631" t="s">
        <v>387</v>
      </c>
      <c r="C4631">
        <v>2500</v>
      </c>
      <c r="D4631" t="s">
        <v>356</v>
      </c>
      <c r="F4631">
        <v>2019</v>
      </c>
      <c r="G4631">
        <v>0</v>
      </c>
      <c r="H4631">
        <v>0</v>
      </c>
      <c r="R4631" t="s">
        <v>34</v>
      </c>
      <c r="S4631" t="s">
        <v>38</v>
      </c>
      <c r="T4631" t="s">
        <v>28</v>
      </c>
      <c r="Y4631" t="s">
        <v>160</v>
      </c>
    </row>
    <row r="4632" spans="1:25" x14ac:dyDescent="0.45">
      <c r="A4632" t="s">
        <v>335</v>
      </c>
      <c r="B4632" t="s">
        <v>387</v>
      </c>
      <c r="C4632">
        <v>2500</v>
      </c>
      <c r="D4632" t="s">
        <v>356</v>
      </c>
      <c r="F4632">
        <v>2020</v>
      </c>
      <c r="G4632">
        <v>0</v>
      </c>
      <c r="H4632">
        <v>0</v>
      </c>
      <c r="R4632" t="s">
        <v>34</v>
      </c>
      <c r="S4632" t="s">
        <v>38</v>
      </c>
      <c r="T4632" t="s">
        <v>28</v>
      </c>
      <c r="Y4632" t="s">
        <v>160</v>
      </c>
    </row>
    <row r="4633" spans="1:25" x14ac:dyDescent="0.45">
      <c r="A4633" t="s">
        <v>335</v>
      </c>
      <c r="B4633" t="s">
        <v>387</v>
      </c>
      <c r="C4633">
        <v>2500</v>
      </c>
      <c r="D4633" t="s">
        <v>356</v>
      </c>
      <c r="F4633">
        <v>2021</v>
      </c>
      <c r="G4633">
        <v>0</v>
      </c>
      <c r="H4633">
        <v>0</v>
      </c>
      <c r="R4633" t="s">
        <v>34</v>
      </c>
      <c r="S4633" t="s">
        <v>38</v>
      </c>
      <c r="T4633" t="s">
        <v>28</v>
      </c>
      <c r="Y4633" t="s">
        <v>161</v>
      </c>
    </row>
    <row r="4634" spans="1:25" x14ac:dyDescent="0.45">
      <c r="A4634" t="s">
        <v>335</v>
      </c>
      <c r="B4634" t="s">
        <v>387</v>
      </c>
      <c r="C4634">
        <v>2500</v>
      </c>
      <c r="D4634" t="s">
        <v>361</v>
      </c>
      <c r="F4634">
        <v>2009</v>
      </c>
      <c r="G4634">
        <v>67</v>
      </c>
      <c r="H4634">
        <v>67</v>
      </c>
      <c r="I4634">
        <v>2046</v>
      </c>
      <c r="K4634">
        <v>5.0000000000000001E-3</v>
      </c>
      <c r="L4634">
        <v>5.9999999999999995E-4</v>
      </c>
      <c r="M4634">
        <v>1063.5999999999999</v>
      </c>
      <c r="N4634">
        <v>5.8900000000000001E-2</v>
      </c>
      <c r="O4634">
        <v>3.5710000000000002</v>
      </c>
      <c r="P4634">
        <v>0.39600000000000002</v>
      </c>
      <c r="Q4634">
        <v>18038.099999999999</v>
      </c>
      <c r="R4634" t="s">
        <v>34</v>
      </c>
      <c r="S4634" t="s">
        <v>38</v>
      </c>
      <c r="T4634" t="s">
        <v>28</v>
      </c>
      <c r="Y4634" t="s">
        <v>103</v>
      </c>
    </row>
    <row r="4635" spans="1:25" x14ac:dyDescent="0.45">
      <c r="A4635" t="s">
        <v>335</v>
      </c>
      <c r="B4635" t="s">
        <v>387</v>
      </c>
      <c r="C4635">
        <v>2500</v>
      </c>
      <c r="D4635" t="s">
        <v>361</v>
      </c>
      <c r="F4635">
        <v>2010</v>
      </c>
      <c r="G4635">
        <v>164</v>
      </c>
      <c r="H4635">
        <v>164</v>
      </c>
      <c r="I4635">
        <v>4918</v>
      </c>
      <c r="K4635">
        <v>1.6E-2</v>
      </c>
      <c r="L4635">
        <v>8.0000000000000004E-4</v>
      </c>
      <c r="M4635">
        <v>3483.8</v>
      </c>
      <c r="N4635">
        <v>5.8999999999999997E-2</v>
      </c>
      <c r="O4635">
        <v>11.693</v>
      </c>
      <c r="P4635">
        <v>0.39600000000000002</v>
      </c>
      <c r="Q4635">
        <v>59059</v>
      </c>
      <c r="R4635" t="s">
        <v>34</v>
      </c>
      <c r="S4635" t="s">
        <v>38</v>
      </c>
      <c r="T4635" t="s">
        <v>28</v>
      </c>
      <c r="Y4635" t="s">
        <v>103</v>
      </c>
    </row>
    <row r="4636" spans="1:25" x14ac:dyDescent="0.45">
      <c r="A4636" t="s">
        <v>335</v>
      </c>
      <c r="B4636" t="s">
        <v>387</v>
      </c>
      <c r="C4636">
        <v>2500</v>
      </c>
      <c r="D4636" t="s">
        <v>361</v>
      </c>
      <c r="F4636">
        <v>2011</v>
      </c>
      <c r="G4636">
        <v>172</v>
      </c>
      <c r="H4636">
        <v>172</v>
      </c>
      <c r="I4636">
        <v>4906</v>
      </c>
      <c r="K4636">
        <v>1.7999999999999999E-2</v>
      </c>
      <c r="L4636">
        <v>8.0000000000000004E-4</v>
      </c>
      <c r="M4636">
        <v>3727.4</v>
      </c>
      <c r="N4636">
        <v>5.8999999999999997E-2</v>
      </c>
      <c r="O4636">
        <v>12.502000000000001</v>
      </c>
      <c r="P4636">
        <v>0.39600000000000002</v>
      </c>
      <c r="Q4636">
        <v>63142.6</v>
      </c>
      <c r="R4636" t="s">
        <v>34</v>
      </c>
      <c r="S4636" t="s">
        <v>38</v>
      </c>
      <c r="T4636" t="s">
        <v>28</v>
      </c>
      <c r="Y4636" t="s">
        <v>103</v>
      </c>
    </row>
    <row r="4637" spans="1:25" x14ac:dyDescent="0.45">
      <c r="A4637" t="s">
        <v>335</v>
      </c>
      <c r="B4637" t="s">
        <v>387</v>
      </c>
      <c r="C4637">
        <v>2500</v>
      </c>
      <c r="D4637" t="s">
        <v>361</v>
      </c>
      <c r="F4637">
        <v>2012</v>
      </c>
      <c r="G4637">
        <v>298</v>
      </c>
      <c r="H4637">
        <v>298</v>
      </c>
      <c r="I4637">
        <v>9234</v>
      </c>
      <c r="K4637">
        <v>4.1000000000000002E-2</v>
      </c>
      <c r="L4637">
        <v>8.0000000000000004E-4</v>
      </c>
      <c r="M4637">
        <v>7532.9</v>
      </c>
      <c r="N4637">
        <v>5.8999999999999997E-2</v>
      </c>
      <c r="O4637">
        <v>29.997</v>
      </c>
      <c r="P4637">
        <v>0.47</v>
      </c>
      <c r="Q4637">
        <v>127640.3</v>
      </c>
      <c r="R4637" t="s">
        <v>34</v>
      </c>
      <c r="T4637" t="s">
        <v>28</v>
      </c>
      <c r="Y4637" t="s">
        <v>103</v>
      </c>
    </row>
    <row r="4638" spans="1:25" x14ac:dyDescent="0.45">
      <c r="A4638" t="s">
        <v>335</v>
      </c>
      <c r="B4638" t="s">
        <v>387</v>
      </c>
      <c r="C4638">
        <v>2500</v>
      </c>
      <c r="D4638" t="s">
        <v>361</v>
      </c>
      <c r="F4638">
        <v>2013</v>
      </c>
      <c r="G4638">
        <v>155</v>
      </c>
      <c r="H4638">
        <v>155</v>
      </c>
      <c r="I4638">
        <v>4806</v>
      </c>
      <c r="K4638">
        <v>8.9999999999999993E-3</v>
      </c>
      <c r="L4638">
        <v>5.0000000000000001E-4</v>
      </c>
      <c r="M4638">
        <v>1981.6</v>
      </c>
      <c r="N4638">
        <v>5.8999999999999997E-2</v>
      </c>
      <c r="O4638">
        <v>7.8959999999999999</v>
      </c>
      <c r="P4638">
        <v>0.47</v>
      </c>
      <c r="Q4638">
        <v>33598.1</v>
      </c>
      <c r="R4638" t="s">
        <v>34</v>
      </c>
      <c r="T4638" t="s">
        <v>28</v>
      </c>
      <c r="Y4638" t="s">
        <v>103</v>
      </c>
    </row>
    <row r="4639" spans="1:25" x14ac:dyDescent="0.45">
      <c r="A4639" t="s">
        <v>335</v>
      </c>
      <c r="B4639" t="s">
        <v>387</v>
      </c>
      <c r="C4639">
        <v>2500</v>
      </c>
      <c r="D4639" t="s">
        <v>361</v>
      </c>
      <c r="F4639">
        <v>2014</v>
      </c>
      <c r="G4639">
        <v>96</v>
      </c>
      <c r="H4639">
        <v>96</v>
      </c>
      <c r="I4639">
        <v>2882</v>
      </c>
      <c r="K4639">
        <v>8.0000000000000002E-3</v>
      </c>
      <c r="L4639">
        <v>8.9999999999999998E-4</v>
      </c>
      <c r="M4639">
        <v>1572.6</v>
      </c>
      <c r="N4639">
        <v>5.8999999999999997E-2</v>
      </c>
      <c r="O4639">
        <v>6.2640000000000002</v>
      </c>
      <c r="P4639">
        <v>0.46989999999999998</v>
      </c>
      <c r="Q4639">
        <v>26656.2</v>
      </c>
      <c r="R4639" t="s">
        <v>34</v>
      </c>
      <c r="T4639" t="s">
        <v>28</v>
      </c>
      <c r="Y4639" t="s">
        <v>103</v>
      </c>
    </row>
    <row r="4640" spans="1:25" x14ac:dyDescent="0.45">
      <c r="A4640" t="s">
        <v>335</v>
      </c>
      <c r="B4640" t="s">
        <v>387</v>
      </c>
      <c r="C4640">
        <v>2500</v>
      </c>
      <c r="D4640" t="s">
        <v>361</v>
      </c>
      <c r="F4640">
        <v>2015</v>
      </c>
      <c r="G4640">
        <v>99</v>
      </c>
      <c r="H4640">
        <v>99</v>
      </c>
      <c r="I4640">
        <v>3108</v>
      </c>
      <c r="K4640">
        <v>1.2999999999999999E-2</v>
      </c>
      <c r="L4640">
        <v>8.0000000000000004E-4</v>
      </c>
      <c r="M4640">
        <v>2505.1</v>
      </c>
      <c r="N4640">
        <v>5.91E-2</v>
      </c>
      <c r="O4640">
        <v>9.9770000000000003</v>
      </c>
      <c r="P4640">
        <v>0.47</v>
      </c>
      <c r="Q4640">
        <v>42453.1</v>
      </c>
      <c r="R4640" t="s">
        <v>34</v>
      </c>
      <c r="T4640" t="s">
        <v>28</v>
      </c>
      <c r="Y4640" t="s">
        <v>159</v>
      </c>
    </row>
    <row r="4641" spans="1:25" x14ac:dyDescent="0.45">
      <c r="A4641" t="s">
        <v>335</v>
      </c>
      <c r="B4641" t="s">
        <v>387</v>
      </c>
      <c r="C4641">
        <v>2500</v>
      </c>
      <c r="D4641" t="s">
        <v>361</v>
      </c>
      <c r="F4641">
        <v>2016</v>
      </c>
      <c r="G4641">
        <v>80</v>
      </c>
      <c r="H4641">
        <v>80</v>
      </c>
      <c r="I4641">
        <v>2383</v>
      </c>
      <c r="K4641">
        <v>7.0000000000000001E-3</v>
      </c>
      <c r="L4641">
        <v>8.0000000000000004E-4</v>
      </c>
      <c r="M4641">
        <v>1571.6</v>
      </c>
      <c r="N4641">
        <v>5.8999999999999997E-2</v>
      </c>
      <c r="O4641">
        <v>6.2590000000000003</v>
      </c>
      <c r="P4641">
        <v>0.47</v>
      </c>
      <c r="Q4641">
        <v>26633.5</v>
      </c>
      <c r="R4641" t="s">
        <v>34</v>
      </c>
      <c r="S4641" t="s">
        <v>38</v>
      </c>
      <c r="T4641" t="s">
        <v>28</v>
      </c>
      <c r="Y4641" t="s">
        <v>159</v>
      </c>
    </row>
    <row r="4642" spans="1:25" x14ac:dyDescent="0.45">
      <c r="A4642" t="s">
        <v>335</v>
      </c>
      <c r="B4642" t="s">
        <v>387</v>
      </c>
      <c r="C4642">
        <v>2500</v>
      </c>
      <c r="D4642" t="s">
        <v>361</v>
      </c>
      <c r="F4642">
        <v>2017</v>
      </c>
      <c r="G4642">
        <v>109</v>
      </c>
      <c r="H4642">
        <v>109</v>
      </c>
      <c r="I4642">
        <v>3147</v>
      </c>
      <c r="K4642">
        <v>8.9999999999999993E-3</v>
      </c>
      <c r="L4642">
        <v>6.9999999999999999E-4</v>
      </c>
      <c r="M4642">
        <v>1677.9</v>
      </c>
      <c r="N4642">
        <v>5.8999999999999997E-2</v>
      </c>
      <c r="O4642">
        <v>7.3789999999999996</v>
      </c>
      <c r="P4642">
        <v>0.5181</v>
      </c>
      <c r="Q4642">
        <v>28436</v>
      </c>
      <c r="R4642" t="s">
        <v>34</v>
      </c>
      <c r="S4642" t="s">
        <v>38</v>
      </c>
      <c r="T4642" t="s">
        <v>28</v>
      </c>
      <c r="Y4642" t="s">
        <v>160</v>
      </c>
    </row>
    <row r="4643" spans="1:25" x14ac:dyDescent="0.45">
      <c r="A4643" t="s">
        <v>335</v>
      </c>
      <c r="B4643" t="s">
        <v>387</v>
      </c>
      <c r="C4643">
        <v>2500</v>
      </c>
      <c r="D4643" t="s">
        <v>361</v>
      </c>
      <c r="F4643">
        <v>2018</v>
      </c>
      <c r="G4643">
        <v>0</v>
      </c>
      <c r="H4643">
        <v>0</v>
      </c>
      <c r="R4643" t="s">
        <v>34</v>
      </c>
      <c r="S4643" t="s">
        <v>38</v>
      </c>
      <c r="T4643" t="s">
        <v>28</v>
      </c>
      <c r="Y4643" t="s">
        <v>160</v>
      </c>
    </row>
    <row r="4644" spans="1:25" x14ac:dyDescent="0.45">
      <c r="A4644" t="s">
        <v>335</v>
      </c>
      <c r="B4644" t="s">
        <v>387</v>
      </c>
      <c r="C4644">
        <v>2500</v>
      </c>
      <c r="D4644" t="s">
        <v>361</v>
      </c>
      <c r="F4644">
        <v>2019</v>
      </c>
      <c r="G4644">
        <v>0</v>
      </c>
      <c r="H4644">
        <v>0</v>
      </c>
      <c r="R4644" t="s">
        <v>34</v>
      </c>
      <c r="S4644" t="s">
        <v>38</v>
      </c>
      <c r="T4644" t="s">
        <v>28</v>
      </c>
      <c r="Y4644" t="s">
        <v>160</v>
      </c>
    </row>
    <row r="4645" spans="1:25" x14ac:dyDescent="0.45">
      <c r="A4645" t="s">
        <v>335</v>
      </c>
      <c r="B4645" t="s">
        <v>387</v>
      </c>
      <c r="C4645">
        <v>2500</v>
      </c>
      <c r="D4645" t="s">
        <v>361</v>
      </c>
      <c r="F4645">
        <v>2020</v>
      </c>
      <c r="G4645">
        <v>0</v>
      </c>
      <c r="H4645">
        <v>0</v>
      </c>
      <c r="R4645" t="s">
        <v>34</v>
      </c>
      <c r="S4645" t="s">
        <v>38</v>
      </c>
      <c r="T4645" t="s">
        <v>28</v>
      </c>
      <c r="Y4645" t="s">
        <v>160</v>
      </c>
    </row>
    <row r="4646" spans="1:25" x14ac:dyDescent="0.45">
      <c r="A4646" t="s">
        <v>335</v>
      </c>
      <c r="B4646" t="s">
        <v>387</v>
      </c>
      <c r="C4646">
        <v>2500</v>
      </c>
      <c r="D4646" t="s">
        <v>361</v>
      </c>
      <c r="F4646">
        <v>2021</v>
      </c>
      <c r="G4646">
        <v>0</v>
      </c>
      <c r="H4646">
        <v>0</v>
      </c>
      <c r="R4646" t="s">
        <v>34</v>
      </c>
      <c r="S4646" t="s">
        <v>38</v>
      </c>
      <c r="T4646" t="s">
        <v>28</v>
      </c>
      <c r="Y4646" t="s">
        <v>161</v>
      </c>
    </row>
    <row r="4647" spans="1:25" x14ac:dyDescent="0.45">
      <c r="A4647" t="s">
        <v>335</v>
      </c>
      <c r="B4647" t="s">
        <v>387</v>
      </c>
      <c r="C4647">
        <v>2500</v>
      </c>
      <c r="D4647" t="s">
        <v>362</v>
      </c>
      <c r="F4647">
        <v>2009</v>
      </c>
      <c r="G4647">
        <v>74</v>
      </c>
      <c r="H4647">
        <v>74</v>
      </c>
      <c r="I4647">
        <v>2362</v>
      </c>
      <c r="K4647">
        <v>0.105</v>
      </c>
      <c r="L4647">
        <v>1.4200000000000001E-2</v>
      </c>
      <c r="M4647">
        <v>1156.5999999999999</v>
      </c>
      <c r="N4647">
        <v>5.96E-2</v>
      </c>
      <c r="O4647">
        <v>3.911</v>
      </c>
      <c r="P4647">
        <v>0.40389999999999998</v>
      </c>
      <c r="Q4647">
        <v>19458.5</v>
      </c>
      <c r="R4647" t="s">
        <v>34</v>
      </c>
      <c r="S4647" t="s">
        <v>38</v>
      </c>
      <c r="T4647" t="s">
        <v>28</v>
      </c>
      <c r="Y4647" t="s">
        <v>103</v>
      </c>
    </row>
    <row r="4648" spans="1:25" x14ac:dyDescent="0.45">
      <c r="A4648" t="s">
        <v>335</v>
      </c>
      <c r="B4648" t="s">
        <v>387</v>
      </c>
      <c r="C4648">
        <v>2500</v>
      </c>
      <c r="D4648" t="s">
        <v>362</v>
      </c>
      <c r="F4648">
        <v>2010</v>
      </c>
      <c r="G4648">
        <v>130</v>
      </c>
      <c r="H4648">
        <v>130</v>
      </c>
      <c r="I4648">
        <v>3845</v>
      </c>
      <c r="K4648">
        <v>1.2999999999999999E-2</v>
      </c>
      <c r="L4648">
        <v>8.9999999999999998E-4</v>
      </c>
      <c r="M4648">
        <v>2762.8</v>
      </c>
      <c r="N4648">
        <v>5.8999999999999997E-2</v>
      </c>
      <c r="O4648">
        <v>9.35</v>
      </c>
      <c r="P4648">
        <v>0.39900000000000002</v>
      </c>
      <c r="Q4648">
        <v>46847.1</v>
      </c>
      <c r="R4648" t="s">
        <v>34</v>
      </c>
      <c r="S4648" t="s">
        <v>38</v>
      </c>
      <c r="T4648" t="s">
        <v>28</v>
      </c>
      <c r="Y4648" t="s">
        <v>103</v>
      </c>
    </row>
    <row r="4649" spans="1:25" x14ac:dyDescent="0.45">
      <c r="A4649" t="s">
        <v>335</v>
      </c>
      <c r="B4649" t="s">
        <v>387</v>
      </c>
      <c r="C4649">
        <v>2500</v>
      </c>
      <c r="D4649" t="s">
        <v>362</v>
      </c>
      <c r="F4649">
        <v>2011</v>
      </c>
      <c r="G4649">
        <v>141</v>
      </c>
      <c r="H4649">
        <v>141</v>
      </c>
      <c r="I4649">
        <v>3885</v>
      </c>
      <c r="K4649">
        <v>1.4E-2</v>
      </c>
      <c r="L4649">
        <v>1E-3</v>
      </c>
      <c r="M4649">
        <v>2948.2</v>
      </c>
      <c r="N4649">
        <v>5.8999999999999997E-2</v>
      </c>
      <c r="O4649">
        <v>9.8849999999999998</v>
      </c>
      <c r="P4649">
        <v>0.39600000000000002</v>
      </c>
      <c r="Q4649">
        <v>49922</v>
      </c>
      <c r="R4649" t="s">
        <v>34</v>
      </c>
      <c r="S4649" t="s">
        <v>38</v>
      </c>
      <c r="T4649" t="s">
        <v>28</v>
      </c>
      <c r="Y4649" t="s">
        <v>103</v>
      </c>
    </row>
    <row r="4650" spans="1:25" x14ac:dyDescent="0.45">
      <c r="A4650" t="s">
        <v>335</v>
      </c>
      <c r="B4650" t="s">
        <v>387</v>
      </c>
      <c r="C4650">
        <v>2500</v>
      </c>
      <c r="D4650" t="s">
        <v>362</v>
      </c>
      <c r="F4650">
        <v>2012</v>
      </c>
      <c r="G4650">
        <v>272</v>
      </c>
      <c r="H4650">
        <v>272</v>
      </c>
      <c r="I4650">
        <v>7660</v>
      </c>
      <c r="K4650">
        <v>3.5000000000000003E-2</v>
      </c>
      <c r="L4650">
        <v>8.9999999999999998E-4</v>
      </c>
      <c r="M4650">
        <v>6962.4</v>
      </c>
      <c r="N4650">
        <v>5.8999999999999997E-2</v>
      </c>
      <c r="O4650">
        <v>27.742000000000001</v>
      </c>
      <c r="P4650">
        <v>0.47</v>
      </c>
      <c r="Q4650">
        <v>118048.1</v>
      </c>
      <c r="R4650" t="s">
        <v>34</v>
      </c>
      <c r="T4650" t="s">
        <v>28</v>
      </c>
      <c r="Y4650" t="s">
        <v>103</v>
      </c>
    </row>
    <row r="4651" spans="1:25" x14ac:dyDescent="0.45">
      <c r="A4651" t="s">
        <v>335</v>
      </c>
      <c r="B4651" t="s">
        <v>387</v>
      </c>
      <c r="C4651">
        <v>2500</v>
      </c>
      <c r="D4651" t="s">
        <v>362</v>
      </c>
      <c r="F4651">
        <v>2013</v>
      </c>
      <c r="G4651">
        <v>101</v>
      </c>
      <c r="H4651">
        <v>101</v>
      </c>
      <c r="I4651">
        <v>2597</v>
      </c>
      <c r="K4651">
        <v>8.0000000000000002E-3</v>
      </c>
      <c r="L4651">
        <v>8.0000000000000004E-4</v>
      </c>
      <c r="M4651">
        <v>1487.4</v>
      </c>
      <c r="N4651">
        <v>5.9499999999999997E-2</v>
      </c>
      <c r="O4651">
        <v>5.9269999999999996</v>
      </c>
      <c r="P4651">
        <v>0.4698</v>
      </c>
      <c r="Q4651">
        <v>25219.8</v>
      </c>
      <c r="R4651" t="s">
        <v>34</v>
      </c>
      <c r="T4651" t="s">
        <v>28</v>
      </c>
      <c r="Y4651" t="s">
        <v>103</v>
      </c>
    </row>
    <row r="4652" spans="1:25" x14ac:dyDescent="0.45">
      <c r="A4652" t="s">
        <v>335</v>
      </c>
      <c r="B4652" t="s">
        <v>387</v>
      </c>
      <c r="C4652">
        <v>2500</v>
      </c>
      <c r="D4652" t="s">
        <v>362</v>
      </c>
      <c r="F4652">
        <v>2014</v>
      </c>
      <c r="G4652">
        <v>76</v>
      </c>
      <c r="H4652">
        <v>76</v>
      </c>
      <c r="I4652">
        <v>2133</v>
      </c>
      <c r="K4652">
        <v>7.0000000000000001E-3</v>
      </c>
      <c r="L4652">
        <v>8.9999999999999998E-4</v>
      </c>
      <c r="M4652">
        <v>1339.3</v>
      </c>
      <c r="N4652">
        <v>5.8999999999999997E-2</v>
      </c>
      <c r="O4652">
        <v>5.3369999999999997</v>
      </c>
      <c r="P4652">
        <v>0.46989999999999998</v>
      </c>
      <c r="Q4652">
        <v>22710.799999999999</v>
      </c>
      <c r="R4652" t="s">
        <v>34</v>
      </c>
      <c r="T4652" t="s">
        <v>28</v>
      </c>
      <c r="Y4652" t="s">
        <v>103</v>
      </c>
    </row>
    <row r="4653" spans="1:25" x14ac:dyDescent="0.45">
      <c r="A4653" t="s">
        <v>335</v>
      </c>
      <c r="B4653" t="s">
        <v>387</v>
      </c>
      <c r="C4653">
        <v>2500</v>
      </c>
      <c r="D4653" t="s">
        <v>362</v>
      </c>
      <c r="F4653">
        <v>2015</v>
      </c>
      <c r="G4653">
        <v>57</v>
      </c>
      <c r="H4653">
        <v>57</v>
      </c>
      <c r="I4653">
        <v>1553</v>
      </c>
      <c r="K4653">
        <v>6.0000000000000001E-3</v>
      </c>
      <c r="L4653">
        <v>8.9999999999999998E-4</v>
      </c>
      <c r="M4653">
        <v>1218</v>
      </c>
      <c r="N4653">
        <v>5.8999999999999997E-2</v>
      </c>
      <c r="O4653">
        <v>4.8499999999999996</v>
      </c>
      <c r="P4653">
        <v>0.47</v>
      </c>
      <c r="Q4653">
        <v>20636.599999999999</v>
      </c>
      <c r="R4653" t="s">
        <v>34</v>
      </c>
      <c r="T4653" t="s">
        <v>28</v>
      </c>
      <c r="Y4653" t="s">
        <v>159</v>
      </c>
    </row>
    <row r="4654" spans="1:25" x14ac:dyDescent="0.45">
      <c r="A4654" t="s">
        <v>335</v>
      </c>
      <c r="B4654" t="s">
        <v>387</v>
      </c>
      <c r="C4654">
        <v>2500</v>
      </c>
      <c r="D4654" t="s">
        <v>362</v>
      </c>
      <c r="F4654">
        <v>2016</v>
      </c>
      <c r="G4654">
        <v>63</v>
      </c>
      <c r="H4654">
        <v>63</v>
      </c>
      <c r="I4654">
        <v>1723</v>
      </c>
      <c r="K4654">
        <v>5.0000000000000001E-3</v>
      </c>
      <c r="L4654">
        <v>8.0000000000000004E-4</v>
      </c>
      <c r="M4654">
        <v>913.8</v>
      </c>
      <c r="N4654">
        <v>5.8999999999999997E-2</v>
      </c>
      <c r="O4654">
        <v>3.64</v>
      </c>
      <c r="P4654">
        <v>0.46989999999999998</v>
      </c>
      <c r="Q4654">
        <v>15488.1</v>
      </c>
      <c r="R4654" t="s">
        <v>34</v>
      </c>
      <c r="S4654" t="s">
        <v>38</v>
      </c>
      <c r="T4654" t="s">
        <v>28</v>
      </c>
      <c r="Y4654" t="s">
        <v>159</v>
      </c>
    </row>
    <row r="4655" spans="1:25" x14ac:dyDescent="0.45">
      <c r="A4655" t="s">
        <v>335</v>
      </c>
      <c r="B4655" t="s">
        <v>387</v>
      </c>
      <c r="C4655">
        <v>2500</v>
      </c>
      <c r="D4655" t="s">
        <v>362</v>
      </c>
      <c r="F4655">
        <v>2017</v>
      </c>
      <c r="G4655">
        <v>121</v>
      </c>
      <c r="H4655">
        <v>121</v>
      </c>
      <c r="I4655">
        <v>3389</v>
      </c>
      <c r="K4655">
        <v>1.0999999999999999E-2</v>
      </c>
      <c r="L4655">
        <v>8.9999999999999998E-4</v>
      </c>
      <c r="M4655">
        <v>2315.4</v>
      </c>
      <c r="N4655">
        <v>5.8999999999999997E-2</v>
      </c>
      <c r="O4655">
        <v>10.196999999999999</v>
      </c>
      <c r="P4655">
        <v>0.51819999999999999</v>
      </c>
      <c r="Q4655">
        <v>39252.699999999997</v>
      </c>
      <c r="R4655" t="s">
        <v>34</v>
      </c>
      <c r="S4655" t="s">
        <v>38</v>
      </c>
      <c r="T4655" t="s">
        <v>28</v>
      </c>
      <c r="Y4655" t="s">
        <v>160</v>
      </c>
    </row>
    <row r="4656" spans="1:25" x14ac:dyDescent="0.45">
      <c r="A4656" t="s">
        <v>335</v>
      </c>
      <c r="B4656" t="s">
        <v>387</v>
      </c>
      <c r="C4656">
        <v>2500</v>
      </c>
      <c r="D4656" t="s">
        <v>362</v>
      </c>
      <c r="F4656">
        <v>2018</v>
      </c>
      <c r="G4656">
        <v>0</v>
      </c>
      <c r="H4656">
        <v>0</v>
      </c>
      <c r="R4656" t="s">
        <v>34</v>
      </c>
      <c r="S4656" t="s">
        <v>38</v>
      </c>
      <c r="T4656" t="s">
        <v>28</v>
      </c>
      <c r="Y4656" t="s">
        <v>160</v>
      </c>
    </row>
    <row r="4657" spans="1:25" x14ac:dyDescent="0.45">
      <c r="A4657" t="s">
        <v>335</v>
      </c>
      <c r="B4657" t="s">
        <v>387</v>
      </c>
      <c r="C4657">
        <v>2500</v>
      </c>
      <c r="D4657" t="s">
        <v>362</v>
      </c>
      <c r="F4657">
        <v>2019</v>
      </c>
      <c r="G4657">
        <v>0</v>
      </c>
      <c r="H4657">
        <v>0</v>
      </c>
      <c r="R4657" t="s">
        <v>34</v>
      </c>
      <c r="S4657" t="s">
        <v>38</v>
      </c>
      <c r="T4657" t="s">
        <v>28</v>
      </c>
      <c r="Y4657" t="s">
        <v>160</v>
      </c>
    </row>
    <row r="4658" spans="1:25" x14ac:dyDescent="0.45">
      <c r="A4658" t="s">
        <v>335</v>
      </c>
      <c r="B4658" t="s">
        <v>387</v>
      </c>
      <c r="C4658">
        <v>2500</v>
      </c>
      <c r="D4658" t="s">
        <v>362</v>
      </c>
      <c r="F4658">
        <v>2020</v>
      </c>
      <c r="G4658">
        <v>0</v>
      </c>
      <c r="H4658">
        <v>0</v>
      </c>
      <c r="R4658" t="s">
        <v>34</v>
      </c>
      <c r="S4658" t="s">
        <v>38</v>
      </c>
      <c r="T4658" t="s">
        <v>28</v>
      </c>
      <c r="Y4658" t="s">
        <v>160</v>
      </c>
    </row>
    <row r="4659" spans="1:25" x14ac:dyDescent="0.45">
      <c r="A4659" t="s">
        <v>335</v>
      </c>
      <c r="B4659" t="s">
        <v>387</v>
      </c>
      <c r="C4659">
        <v>2500</v>
      </c>
      <c r="D4659" t="s">
        <v>362</v>
      </c>
      <c r="F4659">
        <v>2021</v>
      </c>
      <c r="G4659">
        <v>0</v>
      </c>
      <c r="H4659">
        <v>0</v>
      </c>
      <c r="R4659" t="s">
        <v>34</v>
      </c>
      <c r="S4659" t="s">
        <v>38</v>
      </c>
      <c r="T4659" t="s">
        <v>28</v>
      </c>
      <c r="Y4659" t="s">
        <v>161</v>
      </c>
    </row>
    <row r="4660" spans="1:25" x14ac:dyDescent="0.45">
      <c r="A4660" t="s">
        <v>335</v>
      </c>
      <c r="B4660" t="s">
        <v>387</v>
      </c>
      <c r="C4660">
        <v>2500</v>
      </c>
      <c r="D4660" t="s">
        <v>363</v>
      </c>
      <c r="F4660">
        <v>2009</v>
      </c>
      <c r="G4660">
        <v>56</v>
      </c>
      <c r="H4660">
        <v>56</v>
      </c>
      <c r="I4660">
        <v>1651</v>
      </c>
      <c r="K4660">
        <v>3.0000000000000001E-3</v>
      </c>
      <c r="L4660">
        <v>4.0000000000000002E-4</v>
      </c>
      <c r="M4660">
        <v>594</v>
      </c>
      <c r="N4660">
        <v>5.8999999999999997E-2</v>
      </c>
      <c r="O4660">
        <v>1.9930000000000001</v>
      </c>
      <c r="P4660">
        <v>0.39610000000000001</v>
      </c>
      <c r="Q4660">
        <v>10062.5</v>
      </c>
      <c r="R4660" t="s">
        <v>34</v>
      </c>
      <c r="S4660" t="s">
        <v>38</v>
      </c>
      <c r="T4660" t="s">
        <v>28</v>
      </c>
      <c r="Y4660" t="s">
        <v>103</v>
      </c>
    </row>
    <row r="4661" spans="1:25" x14ac:dyDescent="0.45">
      <c r="A4661" t="s">
        <v>335</v>
      </c>
      <c r="B4661" t="s">
        <v>387</v>
      </c>
      <c r="C4661">
        <v>2500</v>
      </c>
      <c r="D4661" t="s">
        <v>363</v>
      </c>
      <c r="F4661">
        <v>2010</v>
      </c>
      <c r="G4661">
        <v>128</v>
      </c>
      <c r="H4661">
        <v>128</v>
      </c>
      <c r="I4661">
        <v>3841</v>
      </c>
      <c r="K4661">
        <v>1.2999999999999999E-2</v>
      </c>
      <c r="L4661">
        <v>8.0000000000000004E-4</v>
      </c>
      <c r="M4661">
        <v>2748.6</v>
      </c>
      <c r="N4661">
        <v>5.8999999999999997E-2</v>
      </c>
      <c r="O4661">
        <v>9.2249999999999996</v>
      </c>
      <c r="P4661">
        <v>0.39600000000000002</v>
      </c>
      <c r="Q4661">
        <v>46590.3</v>
      </c>
      <c r="R4661" t="s">
        <v>34</v>
      </c>
      <c r="S4661" t="s">
        <v>38</v>
      </c>
      <c r="T4661" t="s">
        <v>28</v>
      </c>
      <c r="Y4661" t="s">
        <v>103</v>
      </c>
    </row>
    <row r="4662" spans="1:25" x14ac:dyDescent="0.45">
      <c r="A4662" t="s">
        <v>335</v>
      </c>
      <c r="B4662" t="s">
        <v>387</v>
      </c>
      <c r="C4662">
        <v>2500</v>
      </c>
      <c r="D4662" t="s">
        <v>363</v>
      </c>
      <c r="F4662">
        <v>2011</v>
      </c>
      <c r="G4662">
        <v>140</v>
      </c>
      <c r="H4662">
        <v>140</v>
      </c>
      <c r="I4662">
        <v>4036</v>
      </c>
      <c r="K4662">
        <v>1.4999999999999999E-2</v>
      </c>
      <c r="L4662">
        <v>8.0000000000000004E-4</v>
      </c>
      <c r="M4662">
        <v>3017.9</v>
      </c>
      <c r="N4662">
        <v>5.8999999999999997E-2</v>
      </c>
      <c r="O4662">
        <v>10.128</v>
      </c>
      <c r="P4662">
        <v>0.39600000000000002</v>
      </c>
      <c r="Q4662">
        <v>51149.599999999999</v>
      </c>
      <c r="R4662" t="s">
        <v>34</v>
      </c>
      <c r="S4662" t="s">
        <v>38</v>
      </c>
      <c r="T4662" t="s">
        <v>28</v>
      </c>
      <c r="Y4662" t="s">
        <v>103</v>
      </c>
    </row>
    <row r="4663" spans="1:25" x14ac:dyDescent="0.45">
      <c r="A4663" t="s">
        <v>335</v>
      </c>
      <c r="B4663" t="s">
        <v>387</v>
      </c>
      <c r="C4663">
        <v>2500</v>
      </c>
      <c r="D4663" t="s">
        <v>363</v>
      </c>
      <c r="F4663">
        <v>2012</v>
      </c>
      <c r="G4663">
        <v>217</v>
      </c>
      <c r="H4663">
        <v>217</v>
      </c>
      <c r="I4663">
        <v>6326</v>
      </c>
      <c r="K4663">
        <v>2.7E-2</v>
      </c>
      <c r="L4663">
        <v>8.9999999999999998E-4</v>
      </c>
      <c r="M4663">
        <v>5129.1000000000004</v>
      </c>
      <c r="N4663">
        <v>5.8999999999999997E-2</v>
      </c>
      <c r="O4663">
        <v>18.251999999999999</v>
      </c>
      <c r="P4663">
        <v>0.42</v>
      </c>
      <c r="Q4663">
        <v>86913.1</v>
      </c>
      <c r="R4663" t="s">
        <v>34</v>
      </c>
      <c r="T4663" t="s">
        <v>28</v>
      </c>
      <c r="Y4663" t="s">
        <v>103</v>
      </c>
    </row>
    <row r="4664" spans="1:25" x14ac:dyDescent="0.45">
      <c r="A4664" t="s">
        <v>335</v>
      </c>
      <c r="B4664" t="s">
        <v>387</v>
      </c>
      <c r="C4664">
        <v>2500</v>
      </c>
      <c r="D4664" t="s">
        <v>363</v>
      </c>
      <c r="F4664">
        <v>2013</v>
      </c>
      <c r="G4664">
        <v>176</v>
      </c>
      <c r="H4664">
        <v>176</v>
      </c>
      <c r="I4664">
        <v>5364</v>
      </c>
      <c r="K4664">
        <v>1.7000000000000001E-2</v>
      </c>
      <c r="L4664">
        <v>8.9999999999999998E-4</v>
      </c>
      <c r="M4664">
        <v>3234.5</v>
      </c>
      <c r="N4664">
        <v>5.8999999999999997E-2</v>
      </c>
      <c r="O4664">
        <v>11.51</v>
      </c>
      <c r="P4664">
        <v>0.42</v>
      </c>
      <c r="Q4664">
        <v>54808.800000000003</v>
      </c>
      <c r="R4664" t="s">
        <v>34</v>
      </c>
      <c r="T4664" t="s">
        <v>28</v>
      </c>
      <c r="Y4664" t="s">
        <v>103</v>
      </c>
    </row>
    <row r="4665" spans="1:25" x14ac:dyDescent="0.45">
      <c r="A4665" t="s">
        <v>335</v>
      </c>
      <c r="B4665" t="s">
        <v>387</v>
      </c>
      <c r="C4665">
        <v>2500</v>
      </c>
      <c r="D4665" t="s">
        <v>363</v>
      </c>
      <c r="F4665">
        <v>2014</v>
      </c>
      <c r="G4665">
        <v>51</v>
      </c>
      <c r="H4665">
        <v>51</v>
      </c>
      <c r="I4665">
        <v>1678</v>
      </c>
      <c r="K4665">
        <v>5.0000000000000001E-3</v>
      </c>
      <c r="L4665">
        <v>8.0000000000000004E-4</v>
      </c>
      <c r="M4665">
        <v>938.9</v>
      </c>
      <c r="N4665">
        <v>5.8900000000000001E-2</v>
      </c>
      <c r="O4665">
        <v>3.34</v>
      </c>
      <c r="P4665">
        <v>0.42049999999999998</v>
      </c>
      <c r="Q4665">
        <v>15904</v>
      </c>
      <c r="R4665" t="s">
        <v>34</v>
      </c>
      <c r="T4665" t="s">
        <v>28</v>
      </c>
      <c r="Y4665" t="s">
        <v>103</v>
      </c>
    </row>
    <row r="4666" spans="1:25" x14ac:dyDescent="0.45">
      <c r="A4666" t="s">
        <v>335</v>
      </c>
      <c r="B4666" t="s">
        <v>387</v>
      </c>
      <c r="C4666">
        <v>2500</v>
      </c>
      <c r="D4666" t="s">
        <v>363</v>
      </c>
      <c r="F4666">
        <v>2015</v>
      </c>
      <c r="G4666">
        <v>0</v>
      </c>
      <c r="H4666">
        <v>0</v>
      </c>
      <c r="R4666" t="s">
        <v>34</v>
      </c>
      <c r="T4666" t="s">
        <v>28</v>
      </c>
      <c r="Y4666" t="s">
        <v>159</v>
      </c>
    </row>
    <row r="4667" spans="1:25" x14ac:dyDescent="0.45">
      <c r="A4667" t="s">
        <v>335</v>
      </c>
      <c r="B4667" t="s">
        <v>387</v>
      </c>
      <c r="C4667">
        <v>2500</v>
      </c>
      <c r="D4667" t="s">
        <v>363</v>
      </c>
      <c r="F4667">
        <v>2016</v>
      </c>
      <c r="G4667">
        <v>0</v>
      </c>
      <c r="H4667">
        <v>0</v>
      </c>
      <c r="R4667" t="s">
        <v>34</v>
      </c>
      <c r="S4667" t="s">
        <v>38</v>
      </c>
      <c r="T4667" t="s">
        <v>28</v>
      </c>
      <c r="Y4667" t="s">
        <v>159</v>
      </c>
    </row>
    <row r="4668" spans="1:25" x14ac:dyDescent="0.45">
      <c r="A4668" t="s">
        <v>335</v>
      </c>
      <c r="B4668" t="s">
        <v>387</v>
      </c>
      <c r="C4668">
        <v>2500</v>
      </c>
      <c r="D4668" t="s">
        <v>363</v>
      </c>
      <c r="F4668">
        <v>2017</v>
      </c>
      <c r="G4668">
        <v>0</v>
      </c>
      <c r="H4668">
        <v>0</v>
      </c>
      <c r="R4668" t="s">
        <v>34</v>
      </c>
      <c r="S4668" t="s">
        <v>38</v>
      </c>
      <c r="T4668" t="s">
        <v>28</v>
      </c>
      <c r="Y4668" t="s">
        <v>160</v>
      </c>
    </row>
    <row r="4669" spans="1:25" x14ac:dyDescent="0.45">
      <c r="A4669" t="s">
        <v>335</v>
      </c>
      <c r="B4669" t="s">
        <v>387</v>
      </c>
      <c r="C4669">
        <v>2500</v>
      </c>
      <c r="D4669" t="s">
        <v>363</v>
      </c>
      <c r="F4669">
        <v>2018</v>
      </c>
      <c r="G4669">
        <v>0</v>
      </c>
      <c r="H4669">
        <v>0</v>
      </c>
      <c r="R4669" t="s">
        <v>34</v>
      </c>
      <c r="S4669" t="s">
        <v>38</v>
      </c>
      <c r="T4669" t="s">
        <v>28</v>
      </c>
      <c r="Y4669" t="s">
        <v>160</v>
      </c>
    </row>
    <row r="4670" spans="1:25" x14ac:dyDescent="0.45">
      <c r="A4670" t="s">
        <v>335</v>
      </c>
      <c r="B4670" t="s">
        <v>387</v>
      </c>
      <c r="C4670">
        <v>2500</v>
      </c>
      <c r="D4670" t="s">
        <v>363</v>
      </c>
      <c r="F4670">
        <v>2019</v>
      </c>
      <c r="G4670">
        <v>0</v>
      </c>
      <c r="H4670">
        <v>0</v>
      </c>
      <c r="R4670" t="s">
        <v>34</v>
      </c>
      <c r="S4670" t="s">
        <v>38</v>
      </c>
      <c r="T4670" t="s">
        <v>28</v>
      </c>
      <c r="Y4670" t="s">
        <v>160</v>
      </c>
    </row>
    <row r="4671" spans="1:25" x14ac:dyDescent="0.45">
      <c r="A4671" t="s">
        <v>335</v>
      </c>
      <c r="B4671" t="s">
        <v>387</v>
      </c>
      <c r="C4671">
        <v>2500</v>
      </c>
      <c r="D4671" t="s">
        <v>363</v>
      </c>
      <c r="F4671">
        <v>2020</v>
      </c>
      <c r="G4671">
        <v>0</v>
      </c>
      <c r="H4671">
        <v>0</v>
      </c>
      <c r="R4671" t="s">
        <v>34</v>
      </c>
      <c r="S4671" t="s">
        <v>38</v>
      </c>
      <c r="T4671" t="s">
        <v>28</v>
      </c>
      <c r="Y4671" t="s">
        <v>160</v>
      </c>
    </row>
    <row r="4672" spans="1:25" x14ac:dyDescent="0.45">
      <c r="A4672" t="s">
        <v>335</v>
      </c>
      <c r="B4672" t="s">
        <v>387</v>
      </c>
      <c r="C4672">
        <v>2500</v>
      </c>
      <c r="D4672" t="s">
        <v>364</v>
      </c>
      <c r="F4672">
        <v>2009</v>
      </c>
      <c r="G4672">
        <v>92</v>
      </c>
      <c r="H4672">
        <v>92</v>
      </c>
      <c r="I4672">
        <v>2835</v>
      </c>
      <c r="K4672">
        <v>5.0000000000000001E-3</v>
      </c>
      <c r="L4672">
        <v>5.0000000000000001E-4</v>
      </c>
      <c r="M4672">
        <v>1178.4000000000001</v>
      </c>
      <c r="N4672">
        <v>5.8999999999999997E-2</v>
      </c>
      <c r="O4672">
        <v>3.9590000000000001</v>
      </c>
      <c r="P4672">
        <v>0.39800000000000002</v>
      </c>
      <c r="Q4672">
        <v>19967.099999999999</v>
      </c>
      <c r="R4672" t="s">
        <v>34</v>
      </c>
      <c r="S4672" t="s">
        <v>38</v>
      </c>
      <c r="T4672" t="s">
        <v>28</v>
      </c>
      <c r="Y4672" t="s">
        <v>103</v>
      </c>
    </row>
    <row r="4673" spans="1:25" x14ac:dyDescent="0.45">
      <c r="A4673" t="s">
        <v>335</v>
      </c>
      <c r="B4673" t="s">
        <v>387</v>
      </c>
      <c r="C4673">
        <v>2500</v>
      </c>
      <c r="D4673" t="s">
        <v>364</v>
      </c>
      <c r="F4673">
        <v>2010</v>
      </c>
      <c r="G4673">
        <v>132</v>
      </c>
      <c r="H4673">
        <v>132</v>
      </c>
      <c r="I4673">
        <v>3833</v>
      </c>
      <c r="K4673">
        <v>1.2999999999999999E-2</v>
      </c>
      <c r="L4673">
        <v>8.9999999999999998E-4</v>
      </c>
      <c r="M4673">
        <v>2745.8</v>
      </c>
      <c r="N4673">
        <v>5.8999999999999997E-2</v>
      </c>
      <c r="O4673">
        <v>9.2189999999999994</v>
      </c>
      <c r="P4673">
        <v>0.39600000000000002</v>
      </c>
      <c r="Q4673">
        <v>46563.7</v>
      </c>
      <c r="R4673" t="s">
        <v>34</v>
      </c>
      <c r="S4673" t="s">
        <v>38</v>
      </c>
      <c r="T4673" t="s">
        <v>28</v>
      </c>
      <c r="Y4673" t="s">
        <v>103</v>
      </c>
    </row>
    <row r="4674" spans="1:25" x14ac:dyDescent="0.45">
      <c r="A4674" t="s">
        <v>335</v>
      </c>
      <c r="B4674" t="s">
        <v>387</v>
      </c>
      <c r="C4674">
        <v>2500</v>
      </c>
      <c r="D4674" t="s">
        <v>364</v>
      </c>
      <c r="F4674">
        <v>2011</v>
      </c>
      <c r="G4674">
        <v>27</v>
      </c>
      <c r="H4674">
        <v>27</v>
      </c>
      <c r="I4674">
        <v>759</v>
      </c>
      <c r="K4674">
        <v>3.0000000000000001E-3</v>
      </c>
      <c r="L4674">
        <v>8.9999999999999998E-4</v>
      </c>
      <c r="M4674">
        <v>576.20000000000005</v>
      </c>
      <c r="N4674">
        <v>5.8999999999999997E-2</v>
      </c>
      <c r="O4674">
        <v>1.9350000000000001</v>
      </c>
      <c r="P4674">
        <v>0.39600000000000002</v>
      </c>
      <c r="Q4674">
        <v>9771.6</v>
      </c>
      <c r="R4674" t="s">
        <v>34</v>
      </c>
      <c r="S4674" t="s">
        <v>38</v>
      </c>
      <c r="T4674" t="s">
        <v>28</v>
      </c>
      <c r="Y4674" t="s">
        <v>103</v>
      </c>
    </row>
    <row r="4675" spans="1:25" x14ac:dyDescent="0.45">
      <c r="A4675" t="s">
        <v>335</v>
      </c>
      <c r="B4675" t="s">
        <v>387</v>
      </c>
      <c r="C4675">
        <v>2500</v>
      </c>
      <c r="D4675" t="s">
        <v>364</v>
      </c>
      <c r="F4675">
        <v>2012</v>
      </c>
      <c r="G4675">
        <v>0</v>
      </c>
      <c r="H4675">
        <v>0</v>
      </c>
      <c r="R4675" t="s">
        <v>34</v>
      </c>
      <c r="T4675" t="s">
        <v>28</v>
      </c>
      <c r="Y4675" t="s">
        <v>103</v>
      </c>
    </row>
    <row r="4676" spans="1:25" x14ac:dyDescent="0.45">
      <c r="A4676" t="s">
        <v>335</v>
      </c>
      <c r="B4676" t="s">
        <v>387</v>
      </c>
      <c r="C4676">
        <v>2500</v>
      </c>
      <c r="D4676" t="s">
        <v>364</v>
      </c>
      <c r="F4676">
        <v>2013</v>
      </c>
      <c r="G4676">
        <v>0</v>
      </c>
      <c r="H4676">
        <v>0</v>
      </c>
      <c r="R4676" t="s">
        <v>34</v>
      </c>
      <c r="T4676" t="s">
        <v>28</v>
      </c>
      <c r="Y4676" t="s">
        <v>103</v>
      </c>
    </row>
    <row r="4677" spans="1:25" x14ac:dyDescent="0.45">
      <c r="A4677" t="s">
        <v>335</v>
      </c>
      <c r="B4677" t="s">
        <v>387</v>
      </c>
      <c r="C4677">
        <v>2500</v>
      </c>
      <c r="D4677" t="s">
        <v>364</v>
      </c>
      <c r="F4677">
        <v>2014</v>
      </c>
      <c r="G4677">
        <v>75</v>
      </c>
      <c r="H4677">
        <v>75</v>
      </c>
      <c r="I4677">
        <v>2073</v>
      </c>
      <c r="K4677">
        <v>2.4E-2</v>
      </c>
      <c r="L4677">
        <v>6.9999999999999999E-4</v>
      </c>
      <c r="M4677">
        <v>4688.7</v>
      </c>
      <c r="N4677">
        <v>5.8999999999999997E-2</v>
      </c>
      <c r="O4677">
        <v>16.690999999999999</v>
      </c>
      <c r="P4677">
        <v>0.42</v>
      </c>
      <c r="Q4677">
        <v>79479.3</v>
      </c>
      <c r="R4677" t="s">
        <v>34</v>
      </c>
      <c r="T4677" t="s">
        <v>28</v>
      </c>
      <c r="Y4677" t="s">
        <v>103</v>
      </c>
    </row>
    <row r="4678" spans="1:25" x14ac:dyDescent="0.45">
      <c r="A4678" t="s">
        <v>335</v>
      </c>
      <c r="B4678" t="s">
        <v>387</v>
      </c>
      <c r="C4678">
        <v>2500</v>
      </c>
      <c r="D4678" t="s">
        <v>364</v>
      </c>
      <c r="F4678">
        <v>2015</v>
      </c>
      <c r="G4678">
        <v>88</v>
      </c>
      <c r="H4678">
        <v>88</v>
      </c>
      <c r="I4678">
        <v>2615</v>
      </c>
      <c r="K4678">
        <v>1.2999999999999999E-2</v>
      </c>
      <c r="L4678">
        <v>8.9999999999999998E-4</v>
      </c>
      <c r="M4678">
        <v>2682.3</v>
      </c>
      <c r="N4678">
        <v>5.8999999999999997E-2</v>
      </c>
      <c r="O4678">
        <v>9.5489999999999995</v>
      </c>
      <c r="P4678">
        <v>0.42</v>
      </c>
      <c r="Q4678">
        <v>45470.1</v>
      </c>
      <c r="R4678" t="s">
        <v>34</v>
      </c>
      <c r="T4678" t="s">
        <v>28</v>
      </c>
      <c r="Y4678" t="s">
        <v>159</v>
      </c>
    </row>
    <row r="4679" spans="1:25" x14ac:dyDescent="0.45">
      <c r="A4679" t="s">
        <v>335</v>
      </c>
      <c r="B4679" t="s">
        <v>387</v>
      </c>
      <c r="C4679">
        <v>2500</v>
      </c>
      <c r="D4679" t="s">
        <v>364</v>
      </c>
      <c r="F4679">
        <v>2016</v>
      </c>
      <c r="G4679">
        <v>127</v>
      </c>
      <c r="H4679">
        <v>127</v>
      </c>
      <c r="I4679">
        <v>3716</v>
      </c>
      <c r="K4679">
        <v>0.39200000000000002</v>
      </c>
      <c r="L4679">
        <v>4.41E-2</v>
      </c>
      <c r="M4679">
        <v>2382.5</v>
      </c>
      <c r="N4679">
        <v>6.0900000000000003E-2</v>
      </c>
      <c r="O4679">
        <v>8.9529999999999994</v>
      </c>
      <c r="P4679">
        <v>0.48759999999999998</v>
      </c>
      <c r="Q4679">
        <v>39818.400000000001</v>
      </c>
      <c r="R4679" t="s">
        <v>34</v>
      </c>
      <c r="S4679" t="s">
        <v>38</v>
      </c>
      <c r="T4679" t="s">
        <v>28</v>
      </c>
      <c r="Y4679" t="s">
        <v>159</v>
      </c>
    </row>
    <row r="4680" spans="1:25" x14ac:dyDescent="0.45">
      <c r="A4680" t="s">
        <v>335</v>
      </c>
      <c r="B4680" t="s">
        <v>387</v>
      </c>
      <c r="C4680">
        <v>2500</v>
      </c>
      <c r="D4680" t="s">
        <v>364</v>
      </c>
      <c r="F4680">
        <v>2017</v>
      </c>
      <c r="G4680">
        <v>150</v>
      </c>
      <c r="H4680">
        <v>150</v>
      </c>
      <c r="I4680">
        <v>3954</v>
      </c>
      <c r="K4680">
        <v>1.4E-2</v>
      </c>
      <c r="L4680">
        <v>8.9999999999999998E-4</v>
      </c>
      <c r="M4680">
        <v>2603</v>
      </c>
      <c r="N4680">
        <v>5.8999999999999997E-2</v>
      </c>
      <c r="O4680">
        <v>11.538</v>
      </c>
      <c r="P4680">
        <v>0.52300000000000002</v>
      </c>
      <c r="Q4680">
        <v>44123.8</v>
      </c>
      <c r="R4680" t="s">
        <v>34</v>
      </c>
      <c r="S4680" t="s">
        <v>38</v>
      </c>
      <c r="T4680" t="s">
        <v>28</v>
      </c>
      <c r="Y4680" t="s">
        <v>160</v>
      </c>
    </row>
    <row r="4681" spans="1:25" x14ac:dyDescent="0.45">
      <c r="A4681" t="s">
        <v>335</v>
      </c>
      <c r="B4681" t="s">
        <v>387</v>
      </c>
      <c r="C4681">
        <v>2500</v>
      </c>
      <c r="D4681" t="s">
        <v>364</v>
      </c>
      <c r="F4681">
        <v>2018</v>
      </c>
      <c r="G4681">
        <v>0</v>
      </c>
      <c r="H4681">
        <v>0</v>
      </c>
      <c r="R4681" t="s">
        <v>34</v>
      </c>
      <c r="S4681" t="s">
        <v>38</v>
      </c>
      <c r="T4681" t="s">
        <v>28</v>
      </c>
      <c r="Y4681" t="s">
        <v>160</v>
      </c>
    </row>
    <row r="4682" spans="1:25" x14ac:dyDescent="0.45">
      <c r="A4682" t="s">
        <v>335</v>
      </c>
      <c r="B4682" t="s">
        <v>387</v>
      </c>
      <c r="C4682">
        <v>2500</v>
      </c>
      <c r="D4682" t="s">
        <v>364</v>
      </c>
      <c r="F4682">
        <v>2019</v>
      </c>
      <c r="G4682">
        <v>0</v>
      </c>
      <c r="H4682">
        <v>0</v>
      </c>
      <c r="R4682" t="s">
        <v>34</v>
      </c>
      <c r="S4682" t="s">
        <v>38</v>
      </c>
      <c r="T4682" t="s">
        <v>28</v>
      </c>
      <c r="Y4682" t="s">
        <v>160</v>
      </c>
    </row>
    <row r="4683" spans="1:25" x14ac:dyDescent="0.45">
      <c r="A4683" t="s">
        <v>335</v>
      </c>
      <c r="B4683" t="s">
        <v>387</v>
      </c>
      <c r="C4683">
        <v>2500</v>
      </c>
      <c r="D4683" t="s">
        <v>364</v>
      </c>
      <c r="F4683">
        <v>2020</v>
      </c>
      <c r="G4683">
        <v>0</v>
      </c>
      <c r="H4683">
        <v>0</v>
      </c>
      <c r="R4683" t="s">
        <v>34</v>
      </c>
      <c r="S4683" t="s">
        <v>38</v>
      </c>
      <c r="T4683" t="s">
        <v>28</v>
      </c>
      <c r="Y4683" t="s">
        <v>160</v>
      </c>
    </row>
    <row r="4684" spans="1:25" x14ac:dyDescent="0.45">
      <c r="A4684" t="s">
        <v>335</v>
      </c>
      <c r="B4684" t="s">
        <v>387</v>
      </c>
      <c r="C4684">
        <v>2500</v>
      </c>
      <c r="D4684" t="s">
        <v>364</v>
      </c>
      <c r="F4684">
        <v>2021</v>
      </c>
      <c r="G4684">
        <v>0</v>
      </c>
      <c r="H4684">
        <v>0</v>
      </c>
      <c r="R4684" t="s">
        <v>34</v>
      </c>
      <c r="S4684" t="s">
        <v>38</v>
      </c>
      <c r="T4684" t="s">
        <v>28</v>
      </c>
      <c r="Y4684" t="s">
        <v>161</v>
      </c>
    </row>
    <row r="4685" spans="1:25" x14ac:dyDescent="0.45">
      <c r="A4685" t="s">
        <v>335</v>
      </c>
      <c r="B4685" t="s">
        <v>387</v>
      </c>
      <c r="C4685">
        <v>2500</v>
      </c>
      <c r="D4685" t="s">
        <v>398</v>
      </c>
      <c r="F4685">
        <v>2009</v>
      </c>
      <c r="G4685">
        <v>7119</v>
      </c>
      <c r="H4685">
        <v>7076</v>
      </c>
      <c r="I4685">
        <v>1495827.75</v>
      </c>
      <c r="K4685">
        <v>3.7919999999999998</v>
      </c>
      <c r="L4685">
        <v>1.1000000000000001E-3</v>
      </c>
      <c r="M4685">
        <v>657786.52500000002</v>
      </c>
      <c r="N4685">
        <v>5.9299999999999999E-2</v>
      </c>
      <c r="O4685">
        <v>40.286999999999999</v>
      </c>
      <c r="P4685">
        <v>9.7000000000000003E-3</v>
      </c>
      <c r="Q4685">
        <v>11035707.35</v>
      </c>
      <c r="R4685" t="s">
        <v>34</v>
      </c>
      <c r="S4685" t="s">
        <v>38</v>
      </c>
      <c r="T4685" t="s">
        <v>89</v>
      </c>
      <c r="V4685" t="s">
        <v>399</v>
      </c>
      <c r="Y4685" t="s">
        <v>107</v>
      </c>
    </row>
    <row r="4686" spans="1:25" x14ac:dyDescent="0.45">
      <c r="A4686" t="s">
        <v>335</v>
      </c>
      <c r="B4686" t="s">
        <v>387</v>
      </c>
      <c r="C4686">
        <v>2500</v>
      </c>
      <c r="D4686" t="s">
        <v>398</v>
      </c>
      <c r="F4686">
        <v>2010</v>
      </c>
      <c r="G4686">
        <v>5873</v>
      </c>
      <c r="H4686">
        <v>5858</v>
      </c>
      <c r="I4686">
        <v>1228664.5</v>
      </c>
      <c r="K4686">
        <v>2.8260000000000001</v>
      </c>
      <c r="L4686">
        <v>1E-3</v>
      </c>
      <c r="M4686">
        <v>537468.25</v>
      </c>
      <c r="N4686">
        <v>5.91E-2</v>
      </c>
      <c r="O4686">
        <v>33.72</v>
      </c>
      <c r="P4686">
        <v>9.7999999999999997E-3</v>
      </c>
      <c r="Q4686">
        <v>9037729.8249999993</v>
      </c>
      <c r="R4686" t="s">
        <v>34</v>
      </c>
      <c r="S4686" t="s">
        <v>38</v>
      </c>
      <c r="T4686" t="s">
        <v>89</v>
      </c>
      <c r="V4686" t="s">
        <v>399</v>
      </c>
      <c r="Y4686" t="s">
        <v>107</v>
      </c>
    </row>
    <row r="4687" spans="1:25" x14ac:dyDescent="0.45">
      <c r="A4687" t="s">
        <v>335</v>
      </c>
      <c r="B4687" t="s">
        <v>387</v>
      </c>
      <c r="C4687">
        <v>2500</v>
      </c>
      <c r="D4687" t="s">
        <v>398</v>
      </c>
      <c r="F4687">
        <v>2011</v>
      </c>
      <c r="G4687">
        <v>7728</v>
      </c>
      <c r="H4687">
        <v>7715.75</v>
      </c>
      <c r="I4687">
        <v>1585616</v>
      </c>
      <c r="K4687">
        <v>3.9159999999999999</v>
      </c>
      <c r="L4687">
        <v>1E-3</v>
      </c>
      <c r="M4687">
        <v>711978.02500000002</v>
      </c>
      <c r="N4687">
        <v>5.91E-2</v>
      </c>
      <c r="O4687">
        <v>43.929000000000002</v>
      </c>
      <c r="P4687">
        <v>8.6E-3</v>
      </c>
      <c r="Q4687">
        <v>11958805.050000001</v>
      </c>
      <c r="R4687" t="s">
        <v>34</v>
      </c>
      <c r="S4687" t="s">
        <v>38</v>
      </c>
      <c r="T4687" t="s">
        <v>89</v>
      </c>
      <c r="V4687" t="s">
        <v>399</v>
      </c>
      <c r="Y4687" t="s">
        <v>107</v>
      </c>
    </row>
    <row r="4688" spans="1:25" x14ac:dyDescent="0.45">
      <c r="A4688" t="s">
        <v>335</v>
      </c>
      <c r="B4688" t="s">
        <v>387</v>
      </c>
      <c r="C4688">
        <v>2500</v>
      </c>
      <c r="D4688" t="s">
        <v>398</v>
      </c>
      <c r="F4688">
        <v>2012</v>
      </c>
      <c r="G4688">
        <v>7033</v>
      </c>
      <c r="H4688">
        <v>7014.96</v>
      </c>
      <c r="I4688">
        <v>1486785.09</v>
      </c>
      <c r="K4688">
        <v>3.347</v>
      </c>
      <c r="L4688">
        <v>1E-3</v>
      </c>
      <c r="M4688">
        <v>662652.86600000004</v>
      </c>
      <c r="N4688">
        <v>5.8999999999999997E-2</v>
      </c>
      <c r="O4688">
        <v>38.072000000000003</v>
      </c>
      <c r="P4688">
        <v>8.8999999999999999E-3</v>
      </c>
      <c r="Q4688">
        <v>11150434.642999999</v>
      </c>
      <c r="R4688" t="s">
        <v>34</v>
      </c>
      <c r="S4688" t="s">
        <v>38</v>
      </c>
      <c r="T4688" t="s">
        <v>89</v>
      </c>
      <c r="V4688" t="s">
        <v>399</v>
      </c>
      <c r="Y4688" t="s">
        <v>107</v>
      </c>
    </row>
    <row r="4689" spans="1:25" x14ac:dyDescent="0.45">
      <c r="A4689" t="s">
        <v>335</v>
      </c>
      <c r="B4689" t="s">
        <v>387</v>
      </c>
      <c r="C4689">
        <v>2500</v>
      </c>
      <c r="D4689" t="s">
        <v>398</v>
      </c>
      <c r="F4689">
        <v>2013</v>
      </c>
      <c r="G4689">
        <v>6892</v>
      </c>
      <c r="H4689">
        <v>6861.61</v>
      </c>
      <c r="I4689">
        <v>1522839.4</v>
      </c>
      <c r="K4689">
        <v>3.2869999999999999</v>
      </c>
      <c r="L4689">
        <v>1E-3</v>
      </c>
      <c r="M4689">
        <v>649101.44700000004</v>
      </c>
      <c r="N4689">
        <v>5.8999999999999997E-2</v>
      </c>
      <c r="O4689">
        <v>36.816000000000003</v>
      </c>
      <c r="P4689">
        <v>9.4000000000000004E-3</v>
      </c>
      <c r="Q4689">
        <v>10922131.784</v>
      </c>
      <c r="R4689" t="s">
        <v>34</v>
      </c>
      <c r="S4689" t="s">
        <v>38</v>
      </c>
      <c r="T4689" t="s">
        <v>89</v>
      </c>
      <c r="V4689" t="s">
        <v>399</v>
      </c>
      <c r="Y4689" t="s">
        <v>107</v>
      </c>
    </row>
    <row r="4690" spans="1:25" x14ac:dyDescent="0.45">
      <c r="A4690" t="s">
        <v>335</v>
      </c>
      <c r="B4690" t="s">
        <v>387</v>
      </c>
      <c r="C4690">
        <v>2500</v>
      </c>
      <c r="D4690" t="s">
        <v>398</v>
      </c>
      <c r="F4690">
        <v>2014</v>
      </c>
      <c r="G4690">
        <v>6927</v>
      </c>
      <c r="H4690">
        <v>6895.83</v>
      </c>
      <c r="I4690">
        <v>1578313.25</v>
      </c>
      <c r="K4690">
        <v>3.5</v>
      </c>
      <c r="L4690">
        <v>1E-3</v>
      </c>
      <c r="M4690">
        <v>679161.14899999998</v>
      </c>
      <c r="N4690">
        <v>5.9400000000000001E-2</v>
      </c>
      <c r="O4690">
        <v>78.563999999999993</v>
      </c>
      <c r="P4690">
        <v>1.6199999999999999E-2</v>
      </c>
      <c r="Q4690">
        <v>11347616.259</v>
      </c>
      <c r="R4690" t="s">
        <v>34</v>
      </c>
      <c r="S4690" t="s">
        <v>38</v>
      </c>
      <c r="T4690" t="s">
        <v>89</v>
      </c>
      <c r="V4690" t="s">
        <v>399</v>
      </c>
      <c r="Y4690" t="s">
        <v>107</v>
      </c>
    </row>
    <row r="4691" spans="1:25" x14ac:dyDescent="0.45">
      <c r="A4691" t="s">
        <v>335</v>
      </c>
      <c r="B4691" t="s">
        <v>387</v>
      </c>
      <c r="C4691">
        <v>2500</v>
      </c>
      <c r="D4691" t="s">
        <v>398</v>
      </c>
      <c r="F4691">
        <v>2015</v>
      </c>
      <c r="G4691">
        <v>6972</v>
      </c>
      <c r="H4691">
        <v>6938.86</v>
      </c>
      <c r="I4691">
        <v>1583398.64</v>
      </c>
      <c r="K4691">
        <v>3.4860000000000002</v>
      </c>
      <c r="L4691">
        <v>1E-3</v>
      </c>
      <c r="M4691">
        <v>698037.41200000001</v>
      </c>
      <c r="N4691">
        <v>5.9299999999999999E-2</v>
      </c>
      <c r="O4691">
        <v>43.249000000000002</v>
      </c>
      <c r="P4691">
        <v>9.5999999999999992E-3</v>
      </c>
      <c r="Q4691">
        <v>11673881.447000001</v>
      </c>
      <c r="R4691" t="s">
        <v>34</v>
      </c>
      <c r="S4691" t="s">
        <v>38</v>
      </c>
      <c r="T4691" t="s">
        <v>89</v>
      </c>
      <c r="V4691" t="s">
        <v>399</v>
      </c>
      <c r="Y4691" t="s">
        <v>146</v>
      </c>
    </row>
    <row r="4692" spans="1:25" x14ac:dyDescent="0.45">
      <c r="A4692" t="s">
        <v>335</v>
      </c>
      <c r="B4692" t="s">
        <v>387</v>
      </c>
      <c r="C4692">
        <v>2500</v>
      </c>
      <c r="D4692" t="s">
        <v>398</v>
      </c>
      <c r="F4692">
        <v>2016</v>
      </c>
      <c r="G4692">
        <v>7607</v>
      </c>
      <c r="H4692">
        <v>7585.7</v>
      </c>
      <c r="I4692">
        <v>1770124.29</v>
      </c>
      <c r="K4692">
        <v>3.7719999999999998</v>
      </c>
      <c r="L4692">
        <v>1E-3</v>
      </c>
      <c r="M4692">
        <v>747058.71200000006</v>
      </c>
      <c r="N4692">
        <v>5.8999999999999997E-2</v>
      </c>
      <c r="O4692">
        <v>42.825000000000003</v>
      </c>
      <c r="P4692">
        <v>8.3999999999999995E-3</v>
      </c>
      <c r="Q4692">
        <v>12570199.663000001</v>
      </c>
      <c r="R4692" t="s">
        <v>34</v>
      </c>
      <c r="S4692" t="s">
        <v>38</v>
      </c>
      <c r="T4692" t="s">
        <v>89</v>
      </c>
      <c r="V4692" t="s">
        <v>399</v>
      </c>
      <c r="Y4692" t="s">
        <v>146</v>
      </c>
    </row>
    <row r="4693" spans="1:25" x14ac:dyDescent="0.45">
      <c r="A4693" t="s">
        <v>335</v>
      </c>
      <c r="B4693" t="s">
        <v>387</v>
      </c>
      <c r="C4693">
        <v>2500</v>
      </c>
      <c r="D4693" t="s">
        <v>398</v>
      </c>
      <c r="F4693">
        <v>2017</v>
      </c>
      <c r="G4693">
        <v>6312</v>
      </c>
      <c r="H4693">
        <v>6285.3</v>
      </c>
      <c r="I4693">
        <v>1448734.72</v>
      </c>
      <c r="K4693">
        <v>3.1019999999999999</v>
      </c>
      <c r="L4693">
        <v>1E-3</v>
      </c>
      <c r="M4693">
        <v>614513.85800000001</v>
      </c>
      <c r="N4693">
        <v>5.8999999999999997E-2</v>
      </c>
      <c r="O4693">
        <v>36.652999999999999</v>
      </c>
      <c r="P4693">
        <v>9.7999999999999997E-3</v>
      </c>
      <c r="Q4693">
        <v>10335772.146</v>
      </c>
      <c r="R4693" t="s">
        <v>34</v>
      </c>
      <c r="S4693" t="s">
        <v>38</v>
      </c>
      <c r="T4693" t="s">
        <v>89</v>
      </c>
      <c r="V4693" t="s">
        <v>399</v>
      </c>
      <c r="Y4693" t="s">
        <v>147</v>
      </c>
    </row>
    <row r="4694" spans="1:25" x14ac:dyDescent="0.45">
      <c r="A4694" t="s">
        <v>335</v>
      </c>
      <c r="B4694" t="s">
        <v>387</v>
      </c>
      <c r="C4694">
        <v>2500</v>
      </c>
      <c r="D4694" t="s">
        <v>398</v>
      </c>
      <c r="F4694">
        <v>2018</v>
      </c>
      <c r="G4694">
        <v>6320</v>
      </c>
      <c r="H4694">
        <v>6288.61</v>
      </c>
      <c r="I4694">
        <v>1401230.05</v>
      </c>
      <c r="K4694">
        <v>3.0760000000000001</v>
      </c>
      <c r="L4694">
        <v>1E-3</v>
      </c>
      <c r="M4694">
        <v>610601.51399999997</v>
      </c>
      <c r="N4694">
        <v>5.9299999999999999E-2</v>
      </c>
      <c r="O4694">
        <v>33.302</v>
      </c>
      <c r="P4694">
        <v>9.1000000000000004E-3</v>
      </c>
      <c r="Q4694">
        <v>10231848.807</v>
      </c>
      <c r="R4694" t="s">
        <v>34</v>
      </c>
      <c r="S4694" t="s">
        <v>38</v>
      </c>
      <c r="T4694" t="s">
        <v>89</v>
      </c>
      <c r="V4694" t="s">
        <v>399</v>
      </c>
      <c r="Y4694" t="s">
        <v>147</v>
      </c>
    </row>
    <row r="4695" spans="1:25" x14ac:dyDescent="0.45">
      <c r="A4695" t="s">
        <v>335</v>
      </c>
      <c r="B4695" t="s">
        <v>387</v>
      </c>
      <c r="C4695">
        <v>2500</v>
      </c>
      <c r="D4695" t="s">
        <v>398</v>
      </c>
      <c r="F4695">
        <v>2019</v>
      </c>
      <c r="G4695">
        <v>6919</v>
      </c>
      <c r="H4695">
        <v>6890.63</v>
      </c>
      <c r="I4695">
        <v>1594237.21</v>
      </c>
      <c r="K4695">
        <v>3.54</v>
      </c>
      <c r="L4695">
        <v>1E-3</v>
      </c>
      <c r="M4695">
        <v>701844.30099999998</v>
      </c>
      <c r="N4695">
        <v>5.9200000000000003E-2</v>
      </c>
      <c r="O4695">
        <v>42.05</v>
      </c>
      <c r="P4695">
        <v>8.3999999999999995E-3</v>
      </c>
      <c r="Q4695">
        <v>11776945.658</v>
      </c>
      <c r="R4695" t="s">
        <v>34</v>
      </c>
      <c r="S4695" t="s">
        <v>38</v>
      </c>
      <c r="T4695" t="s">
        <v>89</v>
      </c>
      <c r="V4695" t="s">
        <v>399</v>
      </c>
      <c r="Y4695" t="s">
        <v>147</v>
      </c>
    </row>
    <row r="4696" spans="1:25" x14ac:dyDescent="0.45">
      <c r="A4696" t="s">
        <v>335</v>
      </c>
      <c r="B4696" t="s">
        <v>387</v>
      </c>
      <c r="C4696">
        <v>2500</v>
      </c>
      <c r="D4696" t="s">
        <v>398</v>
      </c>
      <c r="F4696">
        <v>2020</v>
      </c>
      <c r="G4696">
        <v>6374</v>
      </c>
      <c r="H4696">
        <v>6356.45</v>
      </c>
      <c r="I4696">
        <v>1487220.17</v>
      </c>
      <c r="K4696">
        <v>3.2280000000000002</v>
      </c>
      <c r="L4696">
        <v>1E-3</v>
      </c>
      <c r="M4696">
        <v>639406.37100000004</v>
      </c>
      <c r="N4696">
        <v>5.8999999999999997E-2</v>
      </c>
      <c r="O4696">
        <v>34.86</v>
      </c>
      <c r="P4696">
        <v>7.7999999999999996E-3</v>
      </c>
      <c r="Q4696">
        <v>10759272.068</v>
      </c>
      <c r="R4696" t="s">
        <v>34</v>
      </c>
      <c r="S4696" t="s">
        <v>38</v>
      </c>
      <c r="T4696" t="s">
        <v>89</v>
      </c>
      <c r="V4696" t="s">
        <v>399</v>
      </c>
      <c r="Y4696" t="s">
        <v>147</v>
      </c>
    </row>
    <row r="4697" spans="1:25" x14ac:dyDescent="0.45">
      <c r="A4697" t="s">
        <v>335</v>
      </c>
      <c r="B4697" t="s">
        <v>387</v>
      </c>
      <c r="C4697">
        <v>2500</v>
      </c>
      <c r="D4697" t="s">
        <v>398</v>
      </c>
      <c r="F4697">
        <v>2021</v>
      </c>
      <c r="G4697">
        <v>6711</v>
      </c>
      <c r="H4697">
        <v>6700.38</v>
      </c>
      <c r="I4697">
        <v>1635431.28</v>
      </c>
      <c r="K4697">
        <v>3.5030000000000001</v>
      </c>
      <c r="L4697">
        <v>1E-3</v>
      </c>
      <c r="M4697">
        <v>693728.97600000002</v>
      </c>
      <c r="N4697">
        <v>5.8999999999999997E-2</v>
      </c>
      <c r="O4697">
        <v>37.091000000000001</v>
      </c>
      <c r="P4697">
        <v>7.1000000000000004E-3</v>
      </c>
      <c r="Q4697">
        <v>11671965.588</v>
      </c>
      <c r="R4697" t="s">
        <v>34</v>
      </c>
      <c r="S4697" t="s">
        <v>38</v>
      </c>
      <c r="T4697" t="s">
        <v>89</v>
      </c>
      <c r="V4697" t="s">
        <v>399</v>
      </c>
      <c r="Y4697" t="s">
        <v>152</v>
      </c>
    </row>
    <row r="4698" spans="1:25" x14ac:dyDescent="0.45">
      <c r="A4698" t="s">
        <v>335</v>
      </c>
      <c r="B4698" t="s">
        <v>387</v>
      </c>
      <c r="C4698">
        <v>2500</v>
      </c>
      <c r="D4698" t="s">
        <v>398</v>
      </c>
      <c r="F4698">
        <v>2022</v>
      </c>
      <c r="G4698">
        <v>6655</v>
      </c>
      <c r="H4698">
        <v>6631.47</v>
      </c>
      <c r="I4698">
        <v>1581307.97</v>
      </c>
      <c r="K4698">
        <v>3.47</v>
      </c>
      <c r="L4698">
        <v>1E-3</v>
      </c>
      <c r="M4698">
        <v>683963.91</v>
      </c>
      <c r="N4698">
        <v>5.9700000000000003E-2</v>
      </c>
      <c r="O4698">
        <v>42.426000000000002</v>
      </c>
      <c r="P4698">
        <v>8.8000000000000005E-3</v>
      </c>
      <c r="Q4698">
        <v>11382089.997</v>
      </c>
      <c r="R4698" t="s">
        <v>34</v>
      </c>
      <c r="S4698" t="s">
        <v>38</v>
      </c>
      <c r="T4698" t="s">
        <v>89</v>
      </c>
      <c r="V4698" t="s">
        <v>399</v>
      </c>
      <c r="Y4698" t="s">
        <v>152</v>
      </c>
    </row>
    <row r="4699" spans="1:25" x14ac:dyDescent="0.45">
      <c r="A4699" t="s">
        <v>335</v>
      </c>
      <c r="B4699" t="s">
        <v>387</v>
      </c>
      <c r="C4699">
        <v>2500</v>
      </c>
      <c r="D4699" t="s">
        <v>398</v>
      </c>
      <c r="F4699">
        <v>2023</v>
      </c>
      <c r="G4699">
        <v>7870</v>
      </c>
      <c r="H4699">
        <v>7835.6</v>
      </c>
      <c r="I4699">
        <v>1964171.26</v>
      </c>
      <c r="K4699">
        <v>4.2190000000000003</v>
      </c>
      <c r="L4699">
        <v>1E-3</v>
      </c>
      <c r="M4699">
        <v>835256.31299999997</v>
      </c>
      <c r="N4699">
        <v>5.91E-2</v>
      </c>
      <c r="O4699">
        <v>47.877000000000002</v>
      </c>
      <c r="P4699">
        <v>7.9000000000000008E-3</v>
      </c>
      <c r="Q4699">
        <v>14035648.425000001</v>
      </c>
      <c r="R4699" t="s">
        <v>34</v>
      </c>
      <c r="S4699" t="s">
        <v>38</v>
      </c>
      <c r="T4699" t="s">
        <v>89</v>
      </c>
      <c r="V4699" t="s">
        <v>399</v>
      </c>
      <c r="Y4699" t="s">
        <v>152</v>
      </c>
    </row>
    <row r="4700" spans="1:25" x14ac:dyDescent="0.45">
      <c r="A4700" t="s">
        <v>335</v>
      </c>
      <c r="B4700" t="s">
        <v>387</v>
      </c>
      <c r="C4700">
        <v>2500</v>
      </c>
      <c r="D4700" t="s">
        <v>398</v>
      </c>
      <c r="F4700">
        <v>2024</v>
      </c>
      <c r="G4700">
        <v>3991</v>
      </c>
      <c r="H4700">
        <v>3979.35</v>
      </c>
      <c r="I4700">
        <v>997376.43</v>
      </c>
      <c r="K4700">
        <v>2.0409999999999999</v>
      </c>
      <c r="L4700">
        <v>1E-3</v>
      </c>
      <c r="M4700">
        <v>403828.06300000002</v>
      </c>
      <c r="N4700">
        <v>5.9200000000000003E-2</v>
      </c>
      <c r="O4700">
        <v>23.384</v>
      </c>
      <c r="P4700">
        <v>7.9000000000000008E-3</v>
      </c>
      <c r="Q4700">
        <v>6777929.5259999996</v>
      </c>
      <c r="R4700" t="s">
        <v>34</v>
      </c>
      <c r="S4700" t="s">
        <v>38</v>
      </c>
      <c r="T4700" t="s">
        <v>89</v>
      </c>
      <c r="V4700" t="s">
        <v>399</v>
      </c>
      <c r="Y4700" t="s">
        <v>152</v>
      </c>
    </row>
    <row r="4701" spans="1:25" x14ac:dyDescent="0.45">
      <c r="A4701" t="s">
        <v>335</v>
      </c>
      <c r="B4701" t="s">
        <v>400</v>
      </c>
      <c r="C4701">
        <v>2503</v>
      </c>
      <c r="D4701" t="s">
        <v>401</v>
      </c>
      <c r="E4701" t="s">
        <v>49</v>
      </c>
      <c r="F4701">
        <v>2009</v>
      </c>
      <c r="G4701">
        <v>5214</v>
      </c>
      <c r="H4701">
        <v>5185.25</v>
      </c>
      <c r="J4701">
        <v>1370970.75</v>
      </c>
      <c r="O4701">
        <v>231.06200000000001</v>
      </c>
      <c r="P4701">
        <v>0.23619999999999999</v>
      </c>
      <c r="Q4701">
        <v>1887953.9</v>
      </c>
      <c r="R4701" t="s">
        <v>45</v>
      </c>
      <c r="S4701" t="s">
        <v>34</v>
      </c>
      <c r="T4701" t="s">
        <v>46</v>
      </c>
      <c r="V4701" t="s">
        <v>137</v>
      </c>
      <c r="Y4701" t="s">
        <v>29</v>
      </c>
    </row>
    <row r="4702" spans="1:25" x14ac:dyDescent="0.45">
      <c r="A4702" t="s">
        <v>335</v>
      </c>
      <c r="B4702" t="s">
        <v>400</v>
      </c>
      <c r="C4702">
        <v>2503</v>
      </c>
      <c r="D4702" t="s">
        <v>401</v>
      </c>
      <c r="E4702" t="s">
        <v>49</v>
      </c>
      <c r="F4702">
        <v>2010</v>
      </c>
      <c r="G4702">
        <v>3842</v>
      </c>
      <c r="H4702">
        <v>3810.5</v>
      </c>
      <c r="J4702">
        <v>934016.5</v>
      </c>
      <c r="O4702">
        <v>146.423</v>
      </c>
      <c r="P4702">
        <v>0.219</v>
      </c>
      <c r="Q4702">
        <v>1263025.375</v>
      </c>
      <c r="R4702" t="s">
        <v>45</v>
      </c>
      <c r="S4702" t="s">
        <v>34</v>
      </c>
      <c r="T4702" t="s">
        <v>46</v>
      </c>
      <c r="V4702" t="s">
        <v>137</v>
      </c>
      <c r="Y4702" t="s">
        <v>29</v>
      </c>
    </row>
    <row r="4703" spans="1:25" x14ac:dyDescent="0.45">
      <c r="A4703" t="s">
        <v>335</v>
      </c>
      <c r="B4703" t="s">
        <v>400</v>
      </c>
      <c r="C4703">
        <v>2503</v>
      </c>
      <c r="D4703" t="s">
        <v>401</v>
      </c>
      <c r="E4703" t="s">
        <v>49</v>
      </c>
      <c r="F4703">
        <v>2011</v>
      </c>
      <c r="G4703">
        <v>4275</v>
      </c>
      <c r="H4703">
        <v>4254</v>
      </c>
      <c r="J4703">
        <v>1006790.75</v>
      </c>
      <c r="O4703">
        <v>136.51300000000001</v>
      </c>
      <c r="P4703">
        <v>0.20660000000000001</v>
      </c>
      <c r="Q4703">
        <v>1265811.3999999999</v>
      </c>
      <c r="R4703" t="s">
        <v>45</v>
      </c>
      <c r="S4703" t="s">
        <v>34</v>
      </c>
      <c r="T4703" t="s">
        <v>46</v>
      </c>
      <c r="V4703" t="s">
        <v>137</v>
      </c>
      <c r="Y4703" t="s">
        <v>29</v>
      </c>
    </row>
    <row r="4704" spans="1:25" x14ac:dyDescent="0.45">
      <c r="A4704" t="s">
        <v>335</v>
      </c>
      <c r="B4704" t="s">
        <v>400</v>
      </c>
      <c r="C4704">
        <v>2503</v>
      </c>
      <c r="D4704" t="s">
        <v>401</v>
      </c>
      <c r="E4704" t="s">
        <v>49</v>
      </c>
      <c r="F4704">
        <v>2012</v>
      </c>
      <c r="G4704">
        <v>3018</v>
      </c>
      <c r="H4704">
        <v>2993</v>
      </c>
      <c r="J4704">
        <v>667598.25</v>
      </c>
      <c r="O4704">
        <v>83.332999999999998</v>
      </c>
      <c r="P4704">
        <v>0.20549999999999999</v>
      </c>
      <c r="Q4704">
        <v>756683.125</v>
      </c>
      <c r="R4704" t="s">
        <v>45</v>
      </c>
      <c r="S4704" t="s">
        <v>34</v>
      </c>
      <c r="T4704" t="s">
        <v>46</v>
      </c>
      <c r="V4704" t="s">
        <v>137</v>
      </c>
      <c r="Y4704" t="s">
        <v>29</v>
      </c>
    </row>
    <row r="4705" spans="1:25" x14ac:dyDescent="0.45">
      <c r="A4705" t="s">
        <v>335</v>
      </c>
      <c r="B4705" t="s">
        <v>400</v>
      </c>
      <c r="C4705">
        <v>2503</v>
      </c>
      <c r="D4705" t="s">
        <v>401</v>
      </c>
      <c r="E4705" t="s">
        <v>49</v>
      </c>
      <c r="F4705">
        <v>2013</v>
      </c>
      <c r="G4705">
        <v>3113</v>
      </c>
      <c r="H4705">
        <v>3097.25</v>
      </c>
      <c r="J4705">
        <v>771649.5</v>
      </c>
      <c r="O4705">
        <v>95.831999999999994</v>
      </c>
      <c r="P4705">
        <v>0.155</v>
      </c>
      <c r="Q4705">
        <v>1104899.55</v>
      </c>
      <c r="R4705" t="s">
        <v>106</v>
      </c>
      <c r="S4705" t="s">
        <v>106</v>
      </c>
      <c r="T4705" t="s">
        <v>46</v>
      </c>
      <c r="V4705" t="s">
        <v>137</v>
      </c>
      <c r="Y4705" t="s">
        <v>29</v>
      </c>
    </row>
    <row r="4706" spans="1:25" x14ac:dyDescent="0.45">
      <c r="A4706" t="s">
        <v>335</v>
      </c>
      <c r="B4706" t="s">
        <v>400</v>
      </c>
      <c r="C4706">
        <v>2503</v>
      </c>
      <c r="D4706" t="s">
        <v>401</v>
      </c>
      <c r="E4706" t="s">
        <v>49</v>
      </c>
      <c r="F4706">
        <v>2014</v>
      </c>
      <c r="G4706">
        <v>4994</v>
      </c>
      <c r="H4706">
        <v>4974.5</v>
      </c>
      <c r="J4706">
        <v>1195485.75</v>
      </c>
      <c r="O4706">
        <v>117.655</v>
      </c>
      <c r="P4706">
        <v>0.1169</v>
      </c>
      <c r="Q4706">
        <v>1753357.75</v>
      </c>
      <c r="R4706" t="s">
        <v>34</v>
      </c>
      <c r="S4706" t="s">
        <v>45</v>
      </c>
      <c r="T4706" t="s">
        <v>46</v>
      </c>
      <c r="V4706" t="s">
        <v>137</v>
      </c>
      <c r="Y4706" t="s">
        <v>29</v>
      </c>
    </row>
    <row r="4707" spans="1:25" x14ac:dyDescent="0.45">
      <c r="A4707" t="s">
        <v>335</v>
      </c>
      <c r="B4707" t="s">
        <v>400</v>
      </c>
      <c r="C4707">
        <v>2503</v>
      </c>
      <c r="D4707" t="s">
        <v>401</v>
      </c>
      <c r="E4707" t="s">
        <v>49</v>
      </c>
      <c r="F4707">
        <v>2015</v>
      </c>
      <c r="G4707">
        <v>3861</v>
      </c>
      <c r="H4707">
        <v>3847.75</v>
      </c>
      <c r="J4707">
        <v>1125429.5</v>
      </c>
      <c r="O4707">
        <v>110.256</v>
      </c>
      <c r="P4707">
        <v>0.12180000000000001</v>
      </c>
      <c r="Q4707">
        <v>1649512.125</v>
      </c>
      <c r="R4707" t="s">
        <v>34</v>
      </c>
      <c r="S4707" t="s">
        <v>45</v>
      </c>
      <c r="T4707" t="s">
        <v>46</v>
      </c>
      <c r="V4707" t="s">
        <v>137</v>
      </c>
      <c r="Y4707" t="s">
        <v>30</v>
      </c>
    </row>
    <row r="4708" spans="1:25" x14ac:dyDescent="0.45">
      <c r="A4708" t="s">
        <v>335</v>
      </c>
      <c r="B4708" t="s">
        <v>400</v>
      </c>
      <c r="C4708">
        <v>2503</v>
      </c>
      <c r="D4708" t="s">
        <v>401</v>
      </c>
      <c r="E4708" t="s">
        <v>49</v>
      </c>
      <c r="F4708">
        <v>2016</v>
      </c>
      <c r="G4708">
        <v>2553</v>
      </c>
      <c r="H4708">
        <v>2534.25</v>
      </c>
      <c r="J4708">
        <v>779406.75</v>
      </c>
      <c r="O4708">
        <v>63.741</v>
      </c>
      <c r="P4708">
        <v>0.107</v>
      </c>
      <c r="Q4708">
        <v>1095877.05</v>
      </c>
      <c r="R4708" t="s">
        <v>34</v>
      </c>
      <c r="S4708" t="s">
        <v>45</v>
      </c>
      <c r="T4708" t="s">
        <v>46</v>
      </c>
      <c r="V4708" t="s">
        <v>137</v>
      </c>
      <c r="Y4708" t="s">
        <v>30</v>
      </c>
    </row>
    <row r="4709" spans="1:25" x14ac:dyDescent="0.45">
      <c r="A4709" t="s">
        <v>335</v>
      </c>
      <c r="B4709" t="s">
        <v>400</v>
      </c>
      <c r="C4709">
        <v>2503</v>
      </c>
      <c r="D4709" t="s">
        <v>401</v>
      </c>
      <c r="E4709" t="s">
        <v>49</v>
      </c>
      <c r="F4709">
        <v>2017</v>
      </c>
      <c r="G4709">
        <v>2968</v>
      </c>
      <c r="H4709">
        <v>2950.25</v>
      </c>
      <c r="J4709">
        <v>894889.5</v>
      </c>
      <c r="O4709">
        <v>81.167000000000002</v>
      </c>
      <c r="P4709">
        <v>0.1069</v>
      </c>
      <c r="Q4709">
        <v>1377519.25</v>
      </c>
      <c r="R4709" t="s">
        <v>34</v>
      </c>
      <c r="S4709" t="s">
        <v>45</v>
      </c>
      <c r="T4709" t="s">
        <v>46</v>
      </c>
      <c r="V4709" t="s">
        <v>137</v>
      </c>
      <c r="Y4709" t="s">
        <v>30</v>
      </c>
    </row>
    <row r="4710" spans="1:25" x14ac:dyDescent="0.45">
      <c r="A4710" t="s">
        <v>335</v>
      </c>
      <c r="B4710" t="s">
        <v>400</v>
      </c>
      <c r="C4710">
        <v>2503</v>
      </c>
      <c r="D4710" t="s">
        <v>401</v>
      </c>
      <c r="E4710" t="s">
        <v>49</v>
      </c>
      <c r="F4710">
        <v>2018</v>
      </c>
      <c r="G4710">
        <v>3093</v>
      </c>
      <c r="H4710">
        <v>3079.75</v>
      </c>
      <c r="J4710">
        <v>969088</v>
      </c>
      <c r="O4710">
        <v>93.174000000000007</v>
      </c>
      <c r="P4710">
        <v>0.1169</v>
      </c>
      <c r="Q4710">
        <v>1434748.7749999999</v>
      </c>
      <c r="R4710" t="s">
        <v>34</v>
      </c>
      <c r="S4710" t="s">
        <v>45</v>
      </c>
      <c r="T4710" t="s">
        <v>46</v>
      </c>
      <c r="V4710" t="s">
        <v>137</v>
      </c>
      <c r="Y4710" t="s">
        <v>30</v>
      </c>
    </row>
    <row r="4711" spans="1:25" x14ac:dyDescent="0.45">
      <c r="A4711" t="s">
        <v>335</v>
      </c>
      <c r="B4711" t="s">
        <v>400</v>
      </c>
      <c r="C4711">
        <v>2503</v>
      </c>
      <c r="D4711" t="s">
        <v>401</v>
      </c>
      <c r="E4711" t="s">
        <v>49</v>
      </c>
      <c r="F4711">
        <v>2019</v>
      </c>
      <c r="G4711">
        <v>4387</v>
      </c>
      <c r="H4711">
        <v>4378</v>
      </c>
      <c r="J4711">
        <v>1229269.25</v>
      </c>
      <c r="O4711">
        <v>100.21899999999999</v>
      </c>
      <c r="P4711">
        <v>0.1009</v>
      </c>
      <c r="Q4711">
        <v>1785214.7749999999</v>
      </c>
      <c r="R4711" t="s">
        <v>34</v>
      </c>
      <c r="S4711" t="s">
        <v>45</v>
      </c>
      <c r="T4711" t="s">
        <v>46</v>
      </c>
      <c r="V4711" t="s">
        <v>137</v>
      </c>
      <c r="Y4711" t="s">
        <v>30</v>
      </c>
    </row>
    <row r="4712" spans="1:25" x14ac:dyDescent="0.45">
      <c r="A4712" t="s">
        <v>335</v>
      </c>
      <c r="B4712" t="s">
        <v>400</v>
      </c>
      <c r="C4712">
        <v>2503</v>
      </c>
      <c r="D4712" t="s">
        <v>401</v>
      </c>
      <c r="E4712" t="s">
        <v>49</v>
      </c>
      <c r="F4712">
        <v>2020</v>
      </c>
      <c r="G4712">
        <v>3223</v>
      </c>
      <c r="H4712">
        <v>3220</v>
      </c>
      <c r="J4712">
        <v>959137.75</v>
      </c>
      <c r="O4712">
        <v>75.637</v>
      </c>
      <c r="P4712">
        <v>9.8500000000000004E-2</v>
      </c>
      <c r="Q4712">
        <v>1390302.7</v>
      </c>
      <c r="R4712" t="s">
        <v>34</v>
      </c>
      <c r="S4712" t="s">
        <v>45</v>
      </c>
      <c r="T4712" t="s">
        <v>46</v>
      </c>
      <c r="V4712" t="s">
        <v>137</v>
      </c>
      <c r="Y4712" t="s">
        <v>30</v>
      </c>
    </row>
    <row r="4713" spans="1:25" x14ac:dyDescent="0.45">
      <c r="A4713" t="s">
        <v>335</v>
      </c>
      <c r="B4713" t="s">
        <v>400</v>
      </c>
      <c r="C4713">
        <v>2503</v>
      </c>
      <c r="D4713" t="s">
        <v>401</v>
      </c>
      <c r="E4713" t="s">
        <v>49</v>
      </c>
      <c r="F4713">
        <v>2021</v>
      </c>
      <c r="G4713">
        <v>3222</v>
      </c>
      <c r="H4713">
        <v>3212</v>
      </c>
      <c r="J4713">
        <v>995032.75</v>
      </c>
      <c r="O4713">
        <v>83.998999999999995</v>
      </c>
      <c r="P4713">
        <v>0.104</v>
      </c>
      <c r="Q4713">
        <v>1452077.65</v>
      </c>
      <c r="R4713" t="s">
        <v>34</v>
      </c>
      <c r="S4713" t="s">
        <v>45</v>
      </c>
      <c r="T4713" t="s">
        <v>46</v>
      </c>
      <c r="V4713" t="s">
        <v>137</v>
      </c>
      <c r="Y4713" t="s">
        <v>30</v>
      </c>
    </row>
    <row r="4714" spans="1:25" x14ac:dyDescent="0.45">
      <c r="A4714" t="s">
        <v>335</v>
      </c>
      <c r="B4714" t="s">
        <v>400</v>
      </c>
      <c r="C4714">
        <v>2503</v>
      </c>
      <c r="D4714" t="s">
        <v>401</v>
      </c>
      <c r="E4714" t="s">
        <v>49</v>
      </c>
      <c r="F4714">
        <v>2022</v>
      </c>
      <c r="G4714">
        <v>3235</v>
      </c>
      <c r="H4714">
        <v>3226.5</v>
      </c>
      <c r="J4714">
        <v>979415.5</v>
      </c>
      <c r="O4714">
        <v>86.856999999999999</v>
      </c>
      <c r="P4714">
        <v>0.1114</v>
      </c>
      <c r="Q4714">
        <v>1423790.2</v>
      </c>
      <c r="R4714" t="s">
        <v>34</v>
      </c>
      <c r="S4714" t="s">
        <v>45</v>
      </c>
      <c r="T4714" t="s">
        <v>46</v>
      </c>
      <c r="V4714" t="s">
        <v>137</v>
      </c>
      <c r="Y4714" t="s">
        <v>30</v>
      </c>
    </row>
    <row r="4715" spans="1:25" x14ac:dyDescent="0.45">
      <c r="A4715" t="s">
        <v>335</v>
      </c>
      <c r="B4715" t="s">
        <v>400</v>
      </c>
      <c r="C4715">
        <v>2503</v>
      </c>
      <c r="D4715" t="s">
        <v>401</v>
      </c>
      <c r="E4715" t="s">
        <v>49</v>
      </c>
      <c r="F4715">
        <v>2023</v>
      </c>
      <c r="G4715">
        <v>4829</v>
      </c>
      <c r="H4715">
        <v>4819.5</v>
      </c>
      <c r="J4715">
        <v>1244301.75</v>
      </c>
      <c r="O4715">
        <v>91.468000000000004</v>
      </c>
      <c r="P4715">
        <v>9.2499999999999999E-2</v>
      </c>
      <c r="Q4715">
        <v>1797386.9</v>
      </c>
      <c r="R4715" t="s">
        <v>34</v>
      </c>
      <c r="S4715" t="s">
        <v>45</v>
      </c>
      <c r="T4715" t="s">
        <v>46</v>
      </c>
      <c r="V4715" t="s">
        <v>137</v>
      </c>
      <c r="Y4715" t="s">
        <v>30</v>
      </c>
    </row>
    <row r="4716" spans="1:25" x14ac:dyDescent="0.45">
      <c r="A4716" t="s">
        <v>335</v>
      </c>
      <c r="B4716" t="s">
        <v>400</v>
      </c>
      <c r="C4716">
        <v>2503</v>
      </c>
      <c r="D4716" t="s">
        <v>401</v>
      </c>
      <c r="E4716" t="s">
        <v>49</v>
      </c>
      <c r="F4716">
        <v>2024</v>
      </c>
      <c r="G4716">
        <v>2733</v>
      </c>
      <c r="H4716">
        <v>2729</v>
      </c>
      <c r="J4716">
        <v>762847.75</v>
      </c>
      <c r="O4716">
        <v>57.673000000000002</v>
      </c>
      <c r="P4716">
        <v>9.11E-2</v>
      </c>
      <c r="Q4716">
        <v>1126827.075</v>
      </c>
      <c r="R4716" t="s">
        <v>34</v>
      </c>
      <c r="S4716" t="s">
        <v>45</v>
      </c>
      <c r="T4716" t="s">
        <v>46</v>
      </c>
      <c r="V4716" t="s">
        <v>137</v>
      </c>
      <c r="Y4716" t="s">
        <v>30</v>
      </c>
    </row>
    <row r="4717" spans="1:25" x14ac:dyDescent="0.45">
      <c r="A4717" t="s">
        <v>335</v>
      </c>
      <c r="B4717" t="s">
        <v>400</v>
      </c>
      <c r="C4717">
        <v>2503</v>
      </c>
      <c r="D4717" t="s">
        <v>402</v>
      </c>
      <c r="E4717" t="s">
        <v>49</v>
      </c>
      <c r="F4717">
        <v>2009</v>
      </c>
      <c r="G4717">
        <v>4388</v>
      </c>
      <c r="H4717">
        <v>4362.25</v>
      </c>
      <c r="J4717">
        <v>1117875.5</v>
      </c>
      <c r="O4717">
        <v>199.989</v>
      </c>
      <c r="P4717">
        <v>0.24879999999999999</v>
      </c>
      <c r="Q4717">
        <v>1547490.175</v>
      </c>
      <c r="R4717" t="s">
        <v>45</v>
      </c>
      <c r="S4717" t="s">
        <v>34</v>
      </c>
      <c r="T4717" t="s">
        <v>46</v>
      </c>
      <c r="V4717" t="s">
        <v>137</v>
      </c>
      <c r="Y4717" t="s">
        <v>29</v>
      </c>
    </row>
    <row r="4718" spans="1:25" x14ac:dyDescent="0.45">
      <c r="A4718" t="s">
        <v>335</v>
      </c>
      <c r="B4718" t="s">
        <v>400</v>
      </c>
      <c r="C4718">
        <v>2503</v>
      </c>
      <c r="D4718" t="s">
        <v>402</v>
      </c>
      <c r="E4718" t="s">
        <v>49</v>
      </c>
      <c r="F4718">
        <v>2010</v>
      </c>
      <c r="G4718">
        <v>4480</v>
      </c>
      <c r="H4718">
        <v>4452.75</v>
      </c>
      <c r="J4718">
        <v>1075419.25</v>
      </c>
      <c r="O4718">
        <v>171.17500000000001</v>
      </c>
      <c r="P4718">
        <v>0.21890000000000001</v>
      </c>
      <c r="Q4718">
        <v>1459286.375</v>
      </c>
      <c r="R4718" t="s">
        <v>45</v>
      </c>
      <c r="S4718" t="s">
        <v>34</v>
      </c>
      <c r="T4718" t="s">
        <v>46</v>
      </c>
      <c r="V4718" t="s">
        <v>137</v>
      </c>
      <c r="Y4718" t="s">
        <v>29</v>
      </c>
    </row>
    <row r="4719" spans="1:25" x14ac:dyDescent="0.45">
      <c r="A4719" t="s">
        <v>335</v>
      </c>
      <c r="B4719" t="s">
        <v>400</v>
      </c>
      <c r="C4719">
        <v>2503</v>
      </c>
      <c r="D4719" t="s">
        <v>402</v>
      </c>
      <c r="E4719" t="s">
        <v>49</v>
      </c>
      <c r="F4719">
        <v>2011</v>
      </c>
      <c r="G4719">
        <v>3444</v>
      </c>
      <c r="H4719">
        <v>3426.75</v>
      </c>
      <c r="J4719">
        <v>823572.25</v>
      </c>
      <c r="O4719">
        <v>125.14700000000001</v>
      </c>
      <c r="P4719">
        <v>0.215</v>
      </c>
      <c r="Q4719">
        <v>1114096.125</v>
      </c>
      <c r="R4719" t="s">
        <v>45</v>
      </c>
      <c r="S4719" t="s">
        <v>34</v>
      </c>
      <c r="T4719" t="s">
        <v>46</v>
      </c>
      <c r="V4719" t="s">
        <v>137</v>
      </c>
      <c r="Y4719" t="s">
        <v>29</v>
      </c>
    </row>
    <row r="4720" spans="1:25" x14ac:dyDescent="0.45">
      <c r="A4720" t="s">
        <v>335</v>
      </c>
      <c r="B4720" t="s">
        <v>400</v>
      </c>
      <c r="C4720">
        <v>2503</v>
      </c>
      <c r="D4720" t="s">
        <v>402</v>
      </c>
      <c r="E4720" t="s">
        <v>49</v>
      </c>
      <c r="F4720">
        <v>2012</v>
      </c>
      <c r="G4720">
        <v>2617</v>
      </c>
      <c r="H4720">
        <v>2592.5</v>
      </c>
      <c r="J4720">
        <v>618675.75</v>
      </c>
      <c r="O4720">
        <v>85.393000000000001</v>
      </c>
      <c r="P4720">
        <v>0.2127</v>
      </c>
      <c r="Q4720">
        <v>741108.42500000005</v>
      </c>
      <c r="R4720" t="s">
        <v>45</v>
      </c>
      <c r="S4720" t="s">
        <v>34</v>
      </c>
      <c r="T4720" t="s">
        <v>46</v>
      </c>
      <c r="V4720" t="s">
        <v>137</v>
      </c>
      <c r="Y4720" t="s">
        <v>29</v>
      </c>
    </row>
    <row r="4721" spans="1:25" x14ac:dyDescent="0.45">
      <c r="A4721" t="s">
        <v>335</v>
      </c>
      <c r="B4721" t="s">
        <v>400</v>
      </c>
      <c r="C4721">
        <v>2503</v>
      </c>
      <c r="D4721" t="s">
        <v>402</v>
      </c>
      <c r="E4721" t="s">
        <v>49</v>
      </c>
      <c r="F4721">
        <v>2013</v>
      </c>
      <c r="G4721">
        <v>3578</v>
      </c>
      <c r="H4721">
        <v>3552.75</v>
      </c>
      <c r="J4721">
        <v>862148</v>
      </c>
      <c r="O4721">
        <v>107.15300000000001</v>
      </c>
      <c r="P4721">
        <v>0.14949999999999999</v>
      </c>
      <c r="Q4721">
        <v>1279706.7250000001</v>
      </c>
      <c r="R4721" t="s">
        <v>106</v>
      </c>
      <c r="S4721" t="s">
        <v>106</v>
      </c>
      <c r="T4721" t="s">
        <v>46</v>
      </c>
      <c r="V4721" t="s">
        <v>137</v>
      </c>
      <c r="Y4721" t="s">
        <v>29</v>
      </c>
    </row>
    <row r="4722" spans="1:25" x14ac:dyDescent="0.45">
      <c r="A4722" t="s">
        <v>335</v>
      </c>
      <c r="B4722" t="s">
        <v>400</v>
      </c>
      <c r="C4722">
        <v>2503</v>
      </c>
      <c r="D4722" t="s">
        <v>402</v>
      </c>
      <c r="E4722" t="s">
        <v>49</v>
      </c>
      <c r="F4722">
        <v>2014</v>
      </c>
      <c r="G4722">
        <v>4723</v>
      </c>
      <c r="H4722">
        <v>4713.25</v>
      </c>
      <c r="J4722">
        <v>1221831</v>
      </c>
      <c r="O4722">
        <v>124.131</v>
      </c>
      <c r="P4722">
        <v>0.1229</v>
      </c>
      <c r="Q4722">
        <v>1793188</v>
      </c>
      <c r="R4722" t="s">
        <v>34</v>
      </c>
      <c r="S4722" t="s">
        <v>45</v>
      </c>
      <c r="T4722" t="s">
        <v>46</v>
      </c>
      <c r="V4722" t="s">
        <v>137</v>
      </c>
      <c r="Y4722" t="s">
        <v>29</v>
      </c>
    </row>
    <row r="4723" spans="1:25" x14ac:dyDescent="0.45">
      <c r="A4723" t="s">
        <v>335</v>
      </c>
      <c r="B4723" t="s">
        <v>400</v>
      </c>
      <c r="C4723">
        <v>2503</v>
      </c>
      <c r="D4723" t="s">
        <v>402</v>
      </c>
      <c r="E4723" t="s">
        <v>49</v>
      </c>
      <c r="F4723">
        <v>2015</v>
      </c>
      <c r="G4723">
        <v>2808</v>
      </c>
      <c r="H4723">
        <v>2796.75</v>
      </c>
      <c r="J4723">
        <v>857355.5</v>
      </c>
      <c r="O4723">
        <v>95.275000000000006</v>
      </c>
      <c r="P4723">
        <v>0.13639999999999999</v>
      </c>
      <c r="Q4723">
        <v>1286307.55</v>
      </c>
      <c r="R4723" t="s">
        <v>34</v>
      </c>
      <c r="S4723" t="s">
        <v>45</v>
      </c>
      <c r="T4723" t="s">
        <v>46</v>
      </c>
      <c r="V4723" t="s">
        <v>137</v>
      </c>
      <c r="Y4723" t="s">
        <v>30</v>
      </c>
    </row>
    <row r="4724" spans="1:25" x14ac:dyDescent="0.45">
      <c r="A4724" t="s">
        <v>335</v>
      </c>
      <c r="B4724" t="s">
        <v>400</v>
      </c>
      <c r="C4724">
        <v>2503</v>
      </c>
      <c r="D4724" t="s">
        <v>402</v>
      </c>
      <c r="E4724" t="s">
        <v>49</v>
      </c>
      <c r="F4724">
        <v>2016</v>
      </c>
      <c r="G4724">
        <v>3910</v>
      </c>
      <c r="H4724">
        <v>3897</v>
      </c>
      <c r="J4724">
        <v>1175318.5</v>
      </c>
      <c r="O4724">
        <v>104.172</v>
      </c>
      <c r="P4724">
        <v>0.10920000000000001</v>
      </c>
      <c r="Q4724">
        <v>1750274.05</v>
      </c>
      <c r="R4724" t="s">
        <v>34</v>
      </c>
      <c r="S4724" t="s">
        <v>45</v>
      </c>
      <c r="T4724" t="s">
        <v>46</v>
      </c>
      <c r="V4724" t="s">
        <v>137</v>
      </c>
      <c r="Y4724" t="s">
        <v>30</v>
      </c>
    </row>
    <row r="4725" spans="1:25" x14ac:dyDescent="0.45">
      <c r="A4725" t="s">
        <v>335</v>
      </c>
      <c r="B4725" t="s">
        <v>400</v>
      </c>
      <c r="C4725">
        <v>2503</v>
      </c>
      <c r="D4725" t="s">
        <v>402</v>
      </c>
      <c r="E4725" t="s">
        <v>49</v>
      </c>
      <c r="F4725">
        <v>2017</v>
      </c>
      <c r="G4725">
        <v>3367</v>
      </c>
      <c r="H4725">
        <v>3357</v>
      </c>
      <c r="J4725">
        <v>1071705.5</v>
      </c>
      <c r="O4725">
        <v>90.594999999999999</v>
      </c>
      <c r="P4725">
        <v>0.1062</v>
      </c>
      <c r="Q4725">
        <v>1549453.55</v>
      </c>
      <c r="R4725" t="s">
        <v>34</v>
      </c>
      <c r="S4725" t="s">
        <v>45</v>
      </c>
      <c r="T4725" t="s">
        <v>46</v>
      </c>
      <c r="V4725" t="s">
        <v>137</v>
      </c>
      <c r="Y4725" t="s">
        <v>30</v>
      </c>
    </row>
    <row r="4726" spans="1:25" x14ac:dyDescent="0.45">
      <c r="A4726" t="s">
        <v>335</v>
      </c>
      <c r="B4726" t="s">
        <v>400</v>
      </c>
      <c r="C4726">
        <v>2503</v>
      </c>
      <c r="D4726" t="s">
        <v>402</v>
      </c>
      <c r="E4726" t="s">
        <v>49</v>
      </c>
      <c r="F4726">
        <v>2018</v>
      </c>
      <c r="G4726">
        <v>4836</v>
      </c>
      <c r="H4726">
        <v>4823.25</v>
      </c>
      <c r="J4726">
        <v>1458515.5</v>
      </c>
      <c r="O4726">
        <v>118.145</v>
      </c>
      <c r="P4726">
        <v>0.10150000000000001</v>
      </c>
      <c r="Q4726">
        <v>2079034.625</v>
      </c>
      <c r="R4726" t="s">
        <v>34</v>
      </c>
      <c r="S4726" t="s">
        <v>45</v>
      </c>
      <c r="T4726" t="s">
        <v>46</v>
      </c>
      <c r="V4726" t="s">
        <v>137</v>
      </c>
      <c r="Y4726" t="s">
        <v>30</v>
      </c>
    </row>
    <row r="4727" spans="1:25" x14ac:dyDescent="0.45">
      <c r="A4727" t="s">
        <v>335</v>
      </c>
      <c r="B4727" t="s">
        <v>400</v>
      </c>
      <c r="C4727">
        <v>2503</v>
      </c>
      <c r="D4727" t="s">
        <v>402</v>
      </c>
      <c r="E4727" t="s">
        <v>49</v>
      </c>
      <c r="F4727">
        <v>2019</v>
      </c>
      <c r="G4727">
        <v>3900</v>
      </c>
      <c r="H4727">
        <v>3884.25</v>
      </c>
      <c r="J4727">
        <v>1140203.25</v>
      </c>
      <c r="O4727">
        <v>94.676000000000002</v>
      </c>
      <c r="P4727">
        <v>0.1046</v>
      </c>
      <c r="Q4727">
        <v>1638068.5</v>
      </c>
      <c r="R4727" t="s">
        <v>34</v>
      </c>
      <c r="S4727" t="s">
        <v>45</v>
      </c>
      <c r="T4727" t="s">
        <v>46</v>
      </c>
      <c r="V4727" t="s">
        <v>137</v>
      </c>
      <c r="Y4727" t="s">
        <v>30</v>
      </c>
    </row>
    <row r="4728" spans="1:25" x14ac:dyDescent="0.45">
      <c r="A4728" t="s">
        <v>335</v>
      </c>
      <c r="B4728" t="s">
        <v>400</v>
      </c>
      <c r="C4728">
        <v>2503</v>
      </c>
      <c r="D4728" t="s">
        <v>402</v>
      </c>
      <c r="E4728" t="s">
        <v>49</v>
      </c>
      <c r="F4728">
        <v>2020</v>
      </c>
      <c r="G4728">
        <v>2428</v>
      </c>
      <c r="H4728">
        <v>2422.5</v>
      </c>
      <c r="J4728">
        <v>735592.75</v>
      </c>
      <c r="O4728">
        <v>57.866999999999997</v>
      </c>
      <c r="P4728">
        <v>0.1013</v>
      </c>
      <c r="Q4728">
        <v>1044191.5</v>
      </c>
      <c r="R4728" t="s">
        <v>34</v>
      </c>
      <c r="S4728" t="s">
        <v>45</v>
      </c>
      <c r="T4728" t="s">
        <v>46</v>
      </c>
      <c r="V4728" t="s">
        <v>137</v>
      </c>
      <c r="Y4728" t="s">
        <v>30</v>
      </c>
    </row>
    <row r="4729" spans="1:25" x14ac:dyDescent="0.45">
      <c r="A4729" t="s">
        <v>335</v>
      </c>
      <c r="B4729" t="s">
        <v>400</v>
      </c>
      <c r="C4729">
        <v>2503</v>
      </c>
      <c r="D4729" t="s">
        <v>402</v>
      </c>
      <c r="E4729" t="s">
        <v>49</v>
      </c>
      <c r="F4729">
        <v>2021</v>
      </c>
      <c r="G4729">
        <v>3294</v>
      </c>
      <c r="H4729">
        <v>3280.25</v>
      </c>
      <c r="J4729">
        <v>1034287.5</v>
      </c>
      <c r="O4729">
        <v>85.638999999999996</v>
      </c>
      <c r="P4729">
        <v>0.1045</v>
      </c>
      <c r="Q4729">
        <v>1474151.35</v>
      </c>
      <c r="R4729" t="s">
        <v>34</v>
      </c>
      <c r="S4729" t="s">
        <v>45</v>
      </c>
      <c r="T4729" t="s">
        <v>46</v>
      </c>
      <c r="V4729" t="s">
        <v>137</v>
      </c>
      <c r="Y4729" t="s">
        <v>30</v>
      </c>
    </row>
    <row r="4730" spans="1:25" x14ac:dyDescent="0.45">
      <c r="A4730" t="s">
        <v>335</v>
      </c>
      <c r="B4730" t="s">
        <v>400</v>
      </c>
      <c r="C4730">
        <v>2503</v>
      </c>
      <c r="D4730" t="s">
        <v>402</v>
      </c>
      <c r="E4730" t="s">
        <v>49</v>
      </c>
      <c r="F4730">
        <v>2022</v>
      </c>
      <c r="G4730">
        <v>4699</v>
      </c>
      <c r="H4730">
        <v>4679.5</v>
      </c>
      <c r="J4730">
        <v>1353997</v>
      </c>
      <c r="O4730">
        <v>111.259</v>
      </c>
      <c r="P4730">
        <v>0.10390000000000001</v>
      </c>
      <c r="Q4730">
        <v>1936371.6</v>
      </c>
      <c r="R4730" t="s">
        <v>34</v>
      </c>
      <c r="S4730" t="s">
        <v>45</v>
      </c>
      <c r="T4730" t="s">
        <v>46</v>
      </c>
      <c r="V4730" t="s">
        <v>137</v>
      </c>
      <c r="Y4730" t="s">
        <v>30</v>
      </c>
    </row>
    <row r="4731" spans="1:25" x14ac:dyDescent="0.45">
      <c r="A4731" t="s">
        <v>335</v>
      </c>
      <c r="B4731" t="s">
        <v>400</v>
      </c>
      <c r="C4731">
        <v>2503</v>
      </c>
      <c r="D4731" t="s">
        <v>402</v>
      </c>
      <c r="E4731" t="s">
        <v>49</v>
      </c>
      <c r="F4731">
        <v>2023</v>
      </c>
      <c r="G4731">
        <v>3099</v>
      </c>
      <c r="H4731">
        <v>3092.5</v>
      </c>
      <c r="J4731">
        <v>807228</v>
      </c>
      <c r="O4731">
        <v>56.387999999999998</v>
      </c>
      <c r="P4731">
        <v>8.9599999999999999E-2</v>
      </c>
      <c r="Q4731">
        <v>1138403.8</v>
      </c>
      <c r="R4731" t="s">
        <v>34</v>
      </c>
      <c r="S4731" t="s">
        <v>45</v>
      </c>
      <c r="T4731" t="s">
        <v>46</v>
      </c>
      <c r="V4731" t="s">
        <v>137</v>
      </c>
      <c r="Y4731" t="s">
        <v>30</v>
      </c>
    </row>
    <row r="4732" spans="1:25" x14ac:dyDescent="0.45">
      <c r="A4732" t="s">
        <v>335</v>
      </c>
      <c r="B4732" t="s">
        <v>400</v>
      </c>
      <c r="C4732">
        <v>2503</v>
      </c>
      <c r="D4732" t="s">
        <v>402</v>
      </c>
      <c r="E4732" t="s">
        <v>49</v>
      </c>
      <c r="F4732">
        <v>2024</v>
      </c>
      <c r="G4732">
        <v>1619</v>
      </c>
      <c r="H4732">
        <v>1615.75</v>
      </c>
      <c r="J4732">
        <v>451469</v>
      </c>
      <c r="O4732">
        <v>32.838999999999999</v>
      </c>
      <c r="P4732">
        <v>9.2999999999999999E-2</v>
      </c>
      <c r="Q4732">
        <v>636845.05000000005</v>
      </c>
      <c r="R4732" t="s">
        <v>34</v>
      </c>
      <c r="S4732" t="s">
        <v>45</v>
      </c>
      <c r="T4732" t="s">
        <v>46</v>
      </c>
      <c r="V4732" t="s">
        <v>137</v>
      </c>
      <c r="Y4732" t="s">
        <v>30</v>
      </c>
    </row>
    <row r="4733" spans="1:25" x14ac:dyDescent="0.45">
      <c r="A4733" t="s">
        <v>335</v>
      </c>
      <c r="B4733" t="s">
        <v>400</v>
      </c>
      <c r="C4733">
        <v>2503</v>
      </c>
      <c r="D4733" t="s">
        <v>403</v>
      </c>
      <c r="E4733" t="s">
        <v>49</v>
      </c>
      <c r="F4733">
        <v>2009</v>
      </c>
      <c r="G4733">
        <v>5485</v>
      </c>
      <c r="H4733">
        <v>5387.5</v>
      </c>
      <c r="J4733">
        <v>457522.5</v>
      </c>
      <c r="O4733">
        <v>61.006</v>
      </c>
      <c r="P4733">
        <v>0.21360000000000001</v>
      </c>
      <c r="Q4733">
        <v>537975.65</v>
      </c>
      <c r="R4733" t="s">
        <v>45</v>
      </c>
      <c r="S4733" t="s">
        <v>34</v>
      </c>
      <c r="T4733" t="s">
        <v>63</v>
      </c>
      <c r="V4733" t="s">
        <v>137</v>
      </c>
      <c r="Y4733" t="s">
        <v>29</v>
      </c>
    </row>
    <row r="4734" spans="1:25" x14ac:dyDescent="0.45">
      <c r="A4734" t="s">
        <v>335</v>
      </c>
      <c r="B4734" t="s">
        <v>400</v>
      </c>
      <c r="C4734">
        <v>2503</v>
      </c>
      <c r="D4734" t="s">
        <v>403</v>
      </c>
      <c r="E4734" t="s">
        <v>49</v>
      </c>
      <c r="F4734">
        <v>2010</v>
      </c>
      <c r="G4734">
        <v>4616</v>
      </c>
      <c r="H4734">
        <v>4497.5</v>
      </c>
      <c r="J4734">
        <v>390346.5</v>
      </c>
      <c r="O4734">
        <v>50.383000000000003</v>
      </c>
      <c r="P4734">
        <v>0.2036</v>
      </c>
      <c r="Q4734">
        <v>472125.125</v>
      </c>
      <c r="R4734" t="s">
        <v>45</v>
      </c>
      <c r="S4734" t="s">
        <v>34</v>
      </c>
      <c r="T4734" t="s">
        <v>63</v>
      </c>
      <c r="V4734" t="s">
        <v>137</v>
      </c>
      <c r="Y4734" t="s">
        <v>29</v>
      </c>
    </row>
    <row r="4735" spans="1:25" x14ac:dyDescent="0.45">
      <c r="A4735" t="s">
        <v>335</v>
      </c>
      <c r="B4735" t="s">
        <v>400</v>
      </c>
      <c r="C4735">
        <v>2503</v>
      </c>
      <c r="D4735" t="s">
        <v>403</v>
      </c>
      <c r="E4735" t="s">
        <v>49</v>
      </c>
      <c r="F4735">
        <v>2011</v>
      </c>
      <c r="G4735">
        <v>5483</v>
      </c>
      <c r="H4735">
        <v>5362.75</v>
      </c>
      <c r="J4735">
        <v>407141.75</v>
      </c>
      <c r="O4735">
        <v>54.283000000000001</v>
      </c>
      <c r="P4735">
        <v>0.1825</v>
      </c>
      <c r="Q4735">
        <v>564513.07499999995</v>
      </c>
      <c r="R4735" t="s">
        <v>45</v>
      </c>
      <c r="S4735" t="s">
        <v>34</v>
      </c>
      <c r="T4735" t="s">
        <v>63</v>
      </c>
      <c r="V4735" t="s">
        <v>137</v>
      </c>
      <c r="Y4735" t="s">
        <v>29</v>
      </c>
    </row>
    <row r="4736" spans="1:25" x14ac:dyDescent="0.45">
      <c r="A4736" t="s">
        <v>335</v>
      </c>
      <c r="B4736" t="s">
        <v>400</v>
      </c>
      <c r="C4736">
        <v>2503</v>
      </c>
      <c r="D4736" t="s">
        <v>403</v>
      </c>
      <c r="E4736" t="s">
        <v>49</v>
      </c>
      <c r="F4736">
        <v>2012</v>
      </c>
      <c r="G4736">
        <v>4895</v>
      </c>
      <c r="H4736">
        <v>4785.75</v>
      </c>
      <c r="J4736">
        <v>432774.25</v>
      </c>
      <c r="O4736">
        <v>48.421999999999997</v>
      </c>
      <c r="P4736">
        <v>0.1706</v>
      </c>
      <c r="Q4736">
        <v>527530.25</v>
      </c>
      <c r="R4736" t="s">
        <v>45</v>
      </c>
      <c r="S4736" t="s">
        <v>34</v>
      </c>
      <c r="T4736" t="s">
        <v>63</v>
      </c>
      <c r="V4736" t="s">
        <v>137</v>
      </c>
      <c r="Y4736" t="s">
        <v>29</v>
      </c>
    </row>
    <row r="4737" spans="1:25" x14ac:dyDescent="0.45">
      <c r="A4737" t="s">
        <v>335</v>
      </c>
      <c r="B4737" t="s">
        <v>400</v>
      </c>
      <c r="C4737">
        <v>2503</v>
      </c>
      <c r="D4737" t="s">
        <v>403</v>
      </c>
      <c r="E4737" t="s">
        <v>49</v>
      </c>
      <c r="F4737">
        <v>2013</v>
      </c>
      <c r="G4737">
        <v>4130</v>
      </c>
      <c r="H4737">
        <v>4020</v>
      </c>
      <c r="J4737">
        <v>351875.25</v>
      </c>
      <c r="O4737">
        <v>37.149000000000001</v>
      </c>
      <c r="P4737">
        <v>0.161</v>
      </c>
      <c r="Q4737">
        <v>399263.55</v>
      </c>
      <c r="R4737" t="s">
        <v>45</v>
      </c>
      <c r="S4737" t="s">
        <v>34</v>
      </c>
      <c r="T4737" t="s">
        <v>63</v>
      </c>
      <c r="V4737" t="s">
        <v>137</v>
      </c>
      <c r="Y4737" t="s">
        <v>29</v>
      </c>
    </row>
    <row r="4738" spans="1:25" x14ac:dyDescent="0.45">
      <c r="A4738" t="s">
        <v>335</v>
      </c>
      <c r="B4738" t="s">
        <v>400</v>
      </c>
      <c r="C4738">
        <v>2503</v>
      </c>
      <c r="D4738" t="s">
        <v>403</v>
      </c>
      <c r="E4738" t="s">
        <v>49</v>
      </c>
      <c r="F4738">
        <v>2014</v>
      </c>
      <c r="G4738">
        <v>4438</v>
      </c>
      <c r="H4738">
        <v>4327.5</v>
      </c>
      <c r="J4738">
        <v>365726.5</v>
      </c>
      <c r="O4738">
        <v>24.029</v>
      </c>
      <c r="P4738">
        <v>0.11609999999999999</v>
      </c>
      <c r="Q4738">
        <v>402094.42499999999</v>
      </c>
      <c r="R4738" t="s">
        <v>45</v>
      </c>
      <c r="S4738" t="s">
        <v>34</v>
      </c>
      <c r="T4738" t="s">
        <v>63</v>
      </c>
      <c r="V4738" t="s">
        <v>137</v>
      </c>
      <c r="Y4738" t="s">
        <v>29</v>
      </c>
    </row>
    <row r="4739" spans="1:25" x14ac:dyDescent="0.45">
      <c r="A4739" t="s">
        <v>335</v>
      </c>
      <c r="B4739" t="s">
        <v>400</v>
      </c>
      <c r="C4739">
        <v>2503</v>
      </c>
      <c r="D4739" t="s">
        <v>403</v>
      </c>
      <c r="E4739" t="s">
        <v>49</v>
      </c>
      <c r="F4739">
        <v>2015</v>
      </c>
      <c r="G4739">
        <v>4860</v>
      </c>
      <c r="H4739">
        <v>4729.25</v>
      </c>
      <c r="J4739">
        <v>422937</v>
      </c>
      <c r="O4739">
        <v>25.834</v>
      </c>
      <c r="P4739">
        <v>0.1055</v>
      </c>
      <c r="Q4739">
        <v>467306.42499999999</v>
      </c>
      <c r="R4739" t="s">
        <v>45</v>
      </c>
      <c r="S4739" t="s">
        <v>34</v>
      </c>
      <c r="T4739" t="s">
        <v>63</v>
      </c>
      <c r="V4739" t="s">
        <v>137</v>
      </c>
      <c r="Y4739" t="s">
        <v>30</v>
      </c>
    </row>
    <row r="4740" spans="1:25" x14ac:dyDescent="0.45">
      <c r="A4740" t="s">
        <v>335</v>
      </c>
      <c r="B4740" t="s">
        <v>400</v>
      </c>
      <c r="C4740">
        <v>2503</v>
      </c>
      <c r="D4740" t="s">
        <v>403</v>
      </c>
      <c r="E4740" t="s">
        <v>49</v>
      </c>
      <c r="F4740">
        <v>2016</v>
      </c>
      <c r="G4740">
        <v>4615</v>
      </c>
      <c r="H4740">
        <v>4505.75</v>
      </c>
      <c r="J4740">
        <v>380250.75</v>
      </c>
      <c r="O4740">
        <v>22.038</v>
      </c>
      <c r="P4740">
        <v>9.2700000000000005E-2</v>
      </c>
      <c r="Q4740">
        <v>453824</v>
      </c>
      <c r="R4740" t="s">
        <v>45</v>
      </c>
      <c r="S4740" t="s">
        <v>34</v>
      </c>
      <c r="T4740" t="s">
        <v>63</v>
      </c>
      <c r="V4740" t="s">
        <v>137</v>
      </c>
      <c r="Y4740" t="s">
        <v>30</v>
      </c>
    </row>
    <row r="4741" spans="1:25" x14ac:dyDescent="0.45">
      <c r="A4741" t="s">
        <v>335</v>
      </c>
      <c r="B4741" t="s">
        <v>400</v>
      </c>
      <c r="C4741">
        <v>2503</v>
      </c>
      <c r="D4741" t="s">
        <v>403</v>
      </c>
      <c r="E4741" t="s">
        <v>49</v>
      </c>
      <c r="F4741">
        <v>2017</v>
      </c>
      <c r="G4741">
        <v>3721</v>
      </c>
      <c r="H4741">
        <v>3611.25</v>
      </c>
      <c r="J4741">
        <v>292515.5</v>
      </c>
      <c r="O4741">
        <v>17.959</v>
      </c>
      <c r="P4741">
        <v>9.6299999999999997E-2</v>
      </c>
      <c r="Q4741">
        <v>360037.125</v>
      </c>
      <c r="R4741" t="s">
        <v>45</v>
      </c>
      <c r="S4741" t="s">
        <v>34</v>
      </c>
      <c r="T4741" t="s">
        <v>63</v>
      </c>
      <c r="V4741" t="s">
        <v>137</v>
      </c>
      <c r="Y4741" t="s">
        <v>30</v>
      </c>
    </row>
    <row r="4742" spans="1:25" x14ac:dyDescent="0.45">
      <c r="A4742" t="s">
        <v>335</v>
      </c>
      <c r="B4742" t="s">
        <v>400</v>
      </c>
      <c r="C4742">
        <v>2503</v>
      </c>
      <c r="D4742" t="s">
        <v>403</v>
      </c>
      <c r="E4742" t="s">
        <v>49</v>
      </c>
      <c r="F4742">
        <v>2018</v>
      </c>
      <c r="G4742">
        <v>4652</v>
      </c>
      <c r="H4742">
        <v>4510.75</v>
      </c>
      <c r="J4742">
        <v>350505.75</v>
      </c>
      <c r="O4742">
        <v>20.404</v>
      </c>
      <c r="P4742">
        <v>9.3100000000000002E-2</v>
      </c>
      <c r="Q4742">
        <v>424590.25</v>
      </c>
      <c r="R4742" t="s">
        <v>45</v>
      </c>
      <c r="S4742" t="s">
        <v>34</v>
      </c>
      <c r="T4742" t="s">
        <v>63</v>
      </c>
      <c r="V4742" t="s">
        <v>137</v>
      </c>
      <c r="Y4742" t="s">
        <v>30</v>
      </c>
    </row>
    <row r="4743" spans="1:25" x14ac:dyDescent="0.45">
      <c r="A4743" t="s">
        <v>335</v>
      </c>
      <c r="B4743" t="s">
        <v>400</v>
      </c>
      <c r="C4743">
        <v>2503</v>
      </c>
      <c r="D4743" t="s">
        <v>403</v>
      </c>
      <c r="E4743" t="s">
        <v>49</v>
      </c>
      <c r="F4743">
        <v>2019</v>
      </c>
      <c r="G4743">
        <v>2822</v>
      </c>
      <c r="H4743">
        <v>2713.75</v>
      </c>
      <c r="J4743">
        <v>203382.5</v>
      </c>
      <c r="O4743">
        <v>12.744</v>
      </c>
      <c r="P4743">
        <v>9.8299999999999998E-2</v>
      </c>
      <c r="Q4743">
        <v>249763.07500000001</v>
      </c>
      <c r="R4743" t="s">
        <v>45</v>
      </c>
      <c r="S4743" t="s">
        <v>34</v>
      </c>
      <c r="T4743" t="s">
        <v>63</v>
      </c>
      <c r="V4743" t="s">
        <v>137</v>
      </c>
      <c r="Y4743" t="s">
        <v>30</v>
      </c>
    </row>
    <row r="4744" spans="1:25" x14ac:dyDescent="0.45">
      <c r="A4744" t="s">
        <v>335</v>
      </c>
      <c r="B4744" t="s">
        <v>400</v>
      </c>
      <c r="C4744">
        <v>2503</v>
      </c>
      <c r="D4744" t="s">
        <v>403</v>
      </c>
      <c r="E4744" t="s">
        <v>49</v>
      </c>
      <c r="F4744">
        <v>2020</v>
      </c>
      <c r="G4744">
        <v>1545</v>
      </c>
      <c r="H4744">
        <v>1470</v>
      </c>
      <c r="J4744">
        <v>108654</v>
      </c>
      <c r="O4744">
        <v>5.4630000000000001</v>
      </c>
      <c r="P4744">
        <v>7.6600000000000001E-2</v>
      </c>
      <c r="Q4744">
        <v>138054.15</v>
      </c>
      <c r="R4744" t="s">
        <v>45</v>
      </c>
      <c r="S4744" t="s">
        <v>34</v>
      </c>
      <c r="T4744" t="s">
        <v>63</v>
      </c>
      <c r="V4744" t="s">
        <v>137</v>
      </c>
      <c r="Y4744" t="s">
        <v>30</v>
      </c>
    </row>
    <row r="4745" spans="1:25" x14ac:dyDescent="0.45">
      <c r="A4745" t="s">
        <v>335</v>
      </c>
      <c r="B4745" t="s">
        <v>400</v>
      </c>
      <c r="C4745">
        <v>2503</v>
      </c>
      <c r="D4745" t="s">
        <v>403</v>
      </c>
      <c r="E4745" t="s">
        <v>49</v>
      </c>
      <c r="F4745">
        <v>2021</v>
      </c>
      <c r="G4745">
        <v>1999</v>
      </c>
      <c r="H4745">
        <v>1897</v>
      </c>
      <c r="J4745">
        <v>131917.75</v>
      </c>
      <c r="O4745">
        <v>7.6740000000000004</v>
      </c>
      <c r="P4745">
        <v>8.8999999999999996E-2</v>
      </c>
      <c r="Q4745">
        <v>165974.02499999999</v>
      </c>
      <c r="R4745" t="s">
        <v>45</v>
      </c>
      <c r="S4745" t="s">
        <v>34</v>
      </c>
      <c r="T4745" t="s">
        <v>63</v>
      </c>
      <c r="V4745" t="s">
        <v>137</v>
      </c>
      <c r="Y4745" t="s">
        <v>30</v>
      </c>
    </row>
    <row r="4746" spans="1:25" x14ac:dyDescent="0.45">
      <c r="A4746" t="s">
        <v>335</v>
      </c>
      <c r="B4746" t="s">
        <v>400</v>
      </c>
      <c r="C4746">
        <v>2503</v>
      </c>
      <c r="D4746" t="s">
        <v>403</v>
      </c>
      <c r="E4746" t="s">
        <v>49</v>
      </c>
      <c r="F4746">
        <v>2022</v>
      </c>
      <c r="G4746">
        <v>1813</v>
      </c>
      <c r="H4746">
        <v>1727.75</v>
      </c>
      <c r="J4746">
        <v>127225.5</v>
      </c>
      <c r="O4746">
        <v>8.657</v>
      </c>
      <c r="P4746">
        <v>0.10630000000000001</v>
      </c>
      <c r="Q4746">
        <v>161501.22500000001</v>
      </c>
      <c r="R4746" t="s">
        <v>45</v>
      </c>
      <c r="S4746" t="s">
        <v>34</v>
      </c>
      <c r="T4746" t="s">
        <v>63</v>
      </c>
      <c r="V4746" t="s">
        <v>137</v>
      </c>
      <c r="Y4746" t="s">
        <v>30</v>
      </c>
    </row>
    <row r="4747" spans="1:25" x14ac:dyDescent="0.45">
      <c r="A4747" t="s">
        <v>335</v>
      </c>
      <c r="B4747" t="s">
        <v>400</v>
      </c>
      <c r="C4747">
        <v>2503</v>
      </c>
      <c r="D4747" t="s">
        <v>403</v>
      </c>
      <c r="E4747" t="s">
        <v>49</v>
      </c>
      <c r="F4747">
        <v>2023</v>
      </c>
      <c r="G4747">
        <v>1258</v>
      </c>
      <c r="H4747">
        <v>1192</v>
      </c>
      <c r="J4747">
        <v>82075</v>
      </c>
      <c r="O4747">
        <v>6.5540000000000003</v>
      </c>
      <c r="P4747">
        <v>0.1222</v>
      </c>
      <c r="Q4747">
        <v>104144.6</v>
      </c>
      <c r="R4747" t="s">
        <v>45</v>
      </c>
      <c r="S4747" t="s">
        <v>34</v>
      </c>
      <c r="T4747" t="s">
        <v>63</v>
      </c>
      <c r="V4747" t="s">
        <v>137</v>
      </c>
      <c r="Y4747" t="s">
        <v>30</v>
      </c>
    </row>
    <row r="4748" spans="1:25" x14ac:dyDescent="0.45">
      <c r="A4748" t="s">
        <v>335</v>
      </c>
      <c r="B4748" t="s">
        <v>400</v>
      </c>
      <c r="C4748">
        <v>2503</v>
      </c>
      <c r="D4748" t="s">
        <v>403</v>
      </c>
      <c r="E4748" t="s">
        <v>49</v>
      </c>
      <c r="F4748">
        <v>2024</v>
      </c>
      <c r="G4748">
        <v>580</v>
      </c>
      <c r="H4748">
        <v>543.5</v>
      </c>
      <c r="J4748">
        <v>34713.75</v>
      </c>
      <c r="O4748">
        <v>2.7229999999999999</v>
      </c>
      <c r="P4748">
        <v>9.9500000000000005E-2</v>
      </c>
      <c r="Q4748">
        <v>51858.175000000003</v>
      </c>
      <c r="R4748" t="s">
        <v>45</v>
      </c>
      <c r="S4748" t="s">
        <v>34</v>
      </c>
      <c r="T4748" t="s">
        <v>63</v>
      </c>
      <c r="V4748" t="s">
        <v>137</v>
      </c>
      <c r="Y4748" t="s">
        <v>30</v>
      </c>
    </row>
    <row r="4749" spans="1:25" x14ac:dyDescent="0.45">
      <c r="A4749" t="s">
        <v>335</v>
      </c>
      <c r="B4749" t="s">
        <v>400</v>
      </c>
      <c r="C4749">
        <v>2503</v>
      </c>
      <c r="D4749" t="s">
        <v>404</v>
      </c>
      <c r="E4749" t="s">
        <v>49</v>
      </c>
      <c r="F4749">
        <v>2009</v>
      </c>
      <c r="G4749">
        <v>5756</v>
      </c>
      <c r="H4749">
        <v>5660.5</v>
      </c>
      <c r="J4749">
        <v>470742</v>
      </c>
      <c r="O4749">
        <v>70.016999999999996</v>
      </c>
      <c r="P4749">
        <v>0.21429999999999999</v>
      </c>
      <c r="Q4749">
        <v>611288.875</v>
      </c>
      <c r="R4749" t="s">
        <v>45</v>
      </c>
      <c r="S4749" t="s">
        <v>34</v>
      </c>
      <c r="T4749" t="s">
        <v>63</v>
      </c>
      <c r="V4749" t="s">
        <v>137</v>
      </c>
      <c r="Y4749" t="s">
        <v>29</v>
      </c>
    </row>
    <row r="4750" spans="1:25" x14ac:dyDescent="0.45">
      <c r="A4750" t="s">
        <v>335</v>
      </c>
      <c r="B4750" t="s">
        <v>400</v>
      </c>
      <c r="C4750">
        <v>2503</v>
      </c>
      <c r="D4750" t="s">
        <v>404</v>
      </c>
      <c r="E4750" t="s">
        <v>49</v>
      </c>
      <c r="F4750">
        <v>2010</v>
      </c>
      <c r="G4750">
        <v>4668</v>
      </c>
      <c r="H4750">
        <v>4550.5</v>
      </c>
      <c r="J4750">
        <v>420003.75</v>
      </c>
      <c r="O4750">
        <v>51.371000000000002</v>
      </c>
      <c r="P4750">
        <v>0.20349999999999999</v>
      </c>
      <c r="Q4750">
        <v>481497.2</v>
      </c>
      <c r="R4750" t="s">
        <v>45</v>
      </c>
      <c r="S4750" t="s">
        <v>34</v>
      </c>
      <c r="T4750" t="s">
        <v>63</v>
      </c>
      <c r="V4750" t="s">
        <v>137</v>
      </c>
      <c r="Y4750" t="s">
        <v>29</v>
      </c>
    </row>
    <row r="4751" spans="1:25" x14ac:dyDescent="0.45">
      <c r="A4751" t="s">
        <v>335</v>
      </c>
      <c r="B4751" t="s">
        <v>400</v>
      </c>
      <c r="C4751">
        <v>2503</v>
      </c>
      <c r="D4751" t="s">
        <v>404</v>
      </c>
      <c r="E4751" t="s">
        <v>49</v>
      </c>
      <c r="F4751">
        <v>2011</v>
      </c>
      <c r="G4751">
        <v>5635</v>
      </c>
      <c r="H4751">
        <v>5520.75</v>
      </c>
      <c r="J4751">
        <v>518345.75</v>
      </c>
      <c r="O4751">
        <v>57.085999999999999</v>
      </c>
      <c r="P4751">
        <v>0.1804</v>
      </c>
      <c r="Q4751">
        <v>598006.72499999998</v>
      </c>
      <c r="R4751" t="s">
        <v>45</v>
      </c>
      <c r="S4751" t="s">
        <v>34</v>
      </c>
      <c r="T4751" t="s">
        <v>63</v>
      </c>
      <c r="V4751" t="s">
        <v>137</v>
      </c>
      <c r="Y4751" t="s">
        <v>29</v>
      </c>
    </row>
    <row r="4752" spans="1:25" x14ac:dyDescent="0.45">
      <c r="A4752" t="s">
        <v>335</v>
      </c>
      <c r="B4752" t="s">
        <v>400</v>
      </c>
      <c r="C4752">
        <v>2503</v>
      </c>
      <c r="D4752" t="s">
        <v>404</v>
      </c>
      <c r="E4752" t="s">
        <v>49</v>
      </c>
      <c r="F4752">
        <v>2012</v>
      </c>
      <c r="G4752">
        <v>5132</v>
      </c>
      <c r="H4752">
        <v>5020</v>
      </c>
      <c r="J4752">
        <v>482112.5</v>
      </c>
      <c r="O4752">
        <v>53.508000000000003</v>
      </c>
      <c r="P4752">
        <v>0.1757</v>
      </c>
      <c r="Q4752">
        <v>567122.875</v>
      </c>
      <c r="R4752" t="s">
        <v>45</v>
      </c>
      <c r="S4752" t="s">
        <v>34</v>
      </c>
      <c r="T4752" t="s">
        <v>63</v>
      </c>
      <c r="V4752" t="s">
        <v>137</v>
      </c>
      <c r="Y4752" t="s">
        <v>29</v>
      </c>
    </row>
    <row r="4753" spans="1:25" x14ac:dyDescent="0.45">
      <c r="A4753" t="s">
        <v>335</v>
      </c>
      <c r="B4753" t="s">
        <v>400</v>
      </c>
      <c r="C4753">
        <v>2503</v>
      </c>
      <c r="D4753" t="s">
        <v>404</v>
      </c>
      <c r="E4753" t="s">
        <v>49</v>
      </c>
      <c r="F4753">
        <v>2013</v>
      </c>
      <c r="G4753">
        <v>4164</v>
      </c>
      <c r="H4753">
        <v>4053.25</v>
      </c>
      <c r="J4753">
        <v>351311.75</v>
      </c>
      <c r="O4753">
        <v>36.270000000000003</v>
      </c>
      <c r="P4753">
        <v>0.16159999999999999</v>
      </c>
      <c r="Q4753">
        <v>396496.05</v>
      </c>
      <c r="R4753" t="s">
        <v>45</v>
      </c>
      <c r="S4753" t="s">
        <v>34</v>
      </c>
      <c r="T4753" t="s">
        <v>63</v>
      </c>
      <c r="V4753" t="s">
        <v>137</v>
      </c>
      <c r="Y4753" t="s">
        <v>29</v>
      </c>
    </row>
    <row r="4754" spans="1:25" x14ac:dyDescent="0.45">
      <c r="A4754" t="s">
        <v>335</v>
      </c>
      <c r="B4754" t="s">
        <v>400</v>
      </c>
      <c r="C4754">
        <v>2503</v>
      </c>
      <c r="D4754" t="s">
        <v>404</v>
      </c>
      <c r="E4754" t="s">
        <v>49</v>
      </c>
      <c r="F4754">
        <v>2014</v>
      </c>
      <c r="G4754">
        <v>4412</v>
      </c>
      <c r="H4754">
        <v>4313</v>
      </c>
      <c r="J4754">
        <v>364372</v>
      </c>
      <c r="O4754">
        <v>23.722999999999999</v>
      </c>
      <c r="P4754">
        <v>0.115</v>
      </c>
      <c r="Q4754">
        <v>402070.82500000001</v>
      </c>
      <c r="R4754" t="s">
        <v>45</v>
      </c>
      <c r="S4754" t="s">
        <v>34</v>
      </c>
      <c r="T4754" t="s">
        <v>63</v>
      </c>
      <c r="V4754" t="s">
        <v>137</v>
      </c>
      <c r="Y4754" t="s">
        <v>29</v>
      </c>
    </row>
    <row r="4755" spans="1:25" x14ac:dyDescent="0.45">
      <c r="A4755" t="s">
        <v>335</v>
      </c>
      <c r="B4755" t="s">
        <v>400</v>
      </c>
      <c r="C4755">
        <v>2503</v>
      </c>
      <c r="D4755" t="s">
        <v>404</v>
      </c>
      <c r="E4755" t="s">
        <v>49</v>
      </c>
      <c r="F4755">
        <v>2015</v>
      </c>
      <c r="G4755">
        <v>4736</v>
      </c>
      <c r="H4755">
        <v>4605</v>
      </c>
      <c r="J4755">
        <v>399938.75</v>
      </c>
      <c r="O4755">
        <v>24.913</v>
      </c>
      <c r="P4755">
        <v>0.107</v>
      </c>
      <c r="Q4755">
        <v>456866.125</v>
      </c>
      <c r="R4755" t="s">
        <v>45</v>
      </c>
      <c r="S4755" t="s">
        <v>34</v>
      </c>
      <c r="T4755" t="s">
        <v>63</v>
      </c>
      <c r="V4755" t="s">
        <v>137</v>
      </c>
      <c r="Y4755" t="s">
        <v>30</v>
      </c>
    </row>
    <row r="4756" spans="1:25" x14ac:dyDescent="0.45">
      <c r="A4756" t="s">
        <v>335</v>
      </c>
      <c r="B4756" t="s">
        <v>400</v>
      </c>
      <c r="C4756">
        <v>2503</v>
      </c>
      <c r="D4756" t="s">
        <v>404</v>
      </c>
      <c r="E4756" t="s">
        <v>49</v>
      </c>
      <c r="F4756">
        <v>2016</v>
      </c>
      <c r="G4756">
        <v>4830</v>
      </c>
      <c r="H4756">
        <v>4709.5</v>
      </c>
      <c r="J4756">
        <v>391222</v>
      </c>
      <c r="O4756">
        <v>22.658999999999999</v>
      </c>
      <c r="P4756">
        <v>9.1300000000000006E-2</v>
      </c>
      <c r="Q4756">
        <v>473410.2</v>
      </c>
      <c r="R4756" t="s">
        <v>45</v>
      </c>
      <c r="S4756" t="s">
        <v>34</v>
      </c>
      <c r="T4756" t="s">
        <v>63</v>
      </c>
      <c r="V4756" t="s">
        <v>137</v>
      </c>
      <c r="Y4756" t="s">
        <v>30</v>
      </c>
    </row>
    <row r="4757" spans="1:25" x14ac:dyDescent="0.45">
      <c r="A4757" t="s">
        <v>335</v>
      </c>
      <c r="B4757" t="s">
        <v>400</v>
      </c>
      <c r="C4757">
        <v>2503</v>
      </c>
      <c r="D4757" t="s">
        <v>404</v>
      </c>
      <c r="E4757" t="s">
        <v>49</v>
      </c>
      <c r="F4757">
        <v>2017</v>
      </c>
      <c r="G4757">
        <v>4019</v>
      </c>
      <c r="H4757">
        <v>3903.75</v>
      </c>
      <c r="J4757">
        <v>332896.25</v>
      </c>
      <c r="O4757">
        <v>19.123999999999999</v>
      </c>
      <c r="P4757">
        <v>9.4799999999999995E-2</v>
      </c>
      <c r="Q4757">
        <v>387878.15</v>
      </c>
      <c r="R4757" t="s">
        <v>45</v>
      </c>
      <c r="S4757" t="s">
        <v>34</v>
      </c>
      <c r="T4757" t="s">
        <v>63</v>
      </c>
      <c r="V4757" t="s">
        <v>137</v>
      </c>
      <c r="Y4757" t="s">
        <v>30</v>
      </c>
    </row>
    <row r="4758" spans="1:25" x14ac:dyDescent="0.45">
      <c r="A4758" t="s">
        <v>335</v>
      </c>
      <c r="B4758" t="s">
        <v>400</v>
      </c>
      <c r="C4758">
        <v>2503</v>
      </c>
      <c r="D4758" t="s">
        <v>404</v>
      </c>
      <c r="E4758" t="s">
        <v>49</v>
      </c>
      <c r="F4758">
        <v>2018</v>
      </c>
      <c r="G4758">
        <v>4672</v>
      </c>
      <c r="H4758">
        <v>4536.5</v>
      </c>
      <c r="J4758">
        <v>363294</v>
      </c>
      <c r="O4758">
        <v>20.22</v>
      </c>
      <c r="P4758">
        <v>9.2499999999999999E-2</v>
      </c>
      <c r="Q4758">
        <v>423261.42499999999</v>
      </c>
      <c r="R4758" t="s">
        <v>45</v>
      </c>
      <c r="S4758" t="s">
        <v>34</v>
      </c>
      <c r="T4758" t="s">
        <v>63</v>
      </c>
      <c r="V4758" t="s">
        <v>137</v>
      </c>
      <c r="Y4758" t="s">
        <v>30</v>
      </c>
    </row>
    <row r="4759" spans="1:25" x14ac:dyDescent="0.45">
      <c r="A4759" t="s">
        <v>335</v>
      </c>
      <c r="B4759" t="s">
        <v>400</v>
      </c>
      <c r="C4759">
        <v>2503</v>
      </c>
      <c r="D4759" t="s">
        <v>404</v>
      </c>
      <c r="E4759" t="s">
        <v>49</v>
      </c>
      <c r="F4759">
        <v>2019</v>
      </c>
      <c r="G4759">
        <v>2824</v>
      </c>
      <c r="H4759">
        <v>2720.5</v>
      </c>
      <c r="J4759">
        <v>210080.5</v>
      </c>
      <c r="O4759">
        <v>12.7</v>
      </c>
      <c r="P4759">
        <v>9.7299999999999998E-2</v>
      </c>
      <c r="Q4759">
        <v>251406.6</v>
      </c>
      <c r="R4759" t="s">
        <v>45</v>
      </c>
      <c r="S4759" t="s">
        <v>34</v>
      </c>
      <c r="T4759" t="s">
        <v>63</v>
      </c>
      <c r="V4759" t="s">
        <v>137</v>
      </c>
      <c r="Y4759" t="s">
        <v>30</v>
      </c>
    </row>
    <row r="4760" spans="1:25" x14ac:dyDescent="0.45">
      <c r="A4760" t="s">
        <v>335</v>
      </c>
      <c r="B4760" t="s">
        <v>400</v>
      </c>
      <c r="C4760">
        <v>2503</v>
      </c>
      <c r="D4760" t="s">
        <v>404</v>
      </c>
      <c r="E4760" t="s">
        <v>49</v>
      </c>
      <c r="F4760">
        <v>2020</v>
      </c>
      <c r="G4760">
        <v>1504</v>
      </c>
      <c r="H4760">
        <v>1419.25</v>
      </c>
      <c r="J4760">
        <v>106832.25</v>
      </c>
      <c r="O4760">
        <v>4.9080000000000004</v>
      </c>
      <c r="P4760">
        <v>7.8799999999999995E-2</v>
      </c>
      <c r="Q4760">
        <v>121795.4</v>
      </c>
      <c r="R4760" t="s">
        <v>45</v>
      </c>
      <c r="S4760" t="s">
        <v>34</v>
      </c>
      <c r="T4760" t="s">
        <v>63</v>
      </c>
      <c r="V4760" t="s">
        <v>137</v>
      </c>
      <c r="Y4760" t="s">
        <v>30</v>
      </c>
    </row>
    <row r="4761" spans="1:25" x14ac:dyDescent="0.45">
      <c r="A4761" t="s">
        <v>335</v>
      </c>
      <c r="B4761" t="s">
        <v>400</v>
      </c>
      <c r="C4761">
        <v>2503</v>
      </c>
      <c r="D4761" t="s">
        <v>404</v>
      </c>
      <c r="E4761" t="s">
        <v>49</v>
      </c>
      <c r="F4761">
        <v>2021</v>
      </c>
      <c r="G4761">
        <v>1980</v>
      </c>
      <c r="H4761">
        <v>1871</v>
      </c>
      <c r="J4761">
        <v>138983</v>
      </c>
      <c r="O4761">
        <v>6.52</v>
      </c>
      <c r="P4761">
        <v>8.6599999999999996E-2</v>
      </c>
      <c r="Q4761">
        <v>146804.04999999999</v>
      </c>
      <c r="R4761" t="s">
        <v>45</v>
      </c>
      <c r="S4761" t="s">
        <v>34</v>
      </c>
      <c r="T4761" t="s">
        <v>63</v>
      </c>
      <c r="V4761" t="s">
        <v>137</v>
      </c>
      <c r="Y4761" t="s">
        <v>30</v>
      </c>
    </row>
    <row r="4762" spans="1:25" x14ac:dyDescent="0.45">
      <c r="A4762" t="s">
        <v>335</v>
      </c>
      <c r="B4762" t="s">
        <v>400</v>
      </c>
      <c r="C4762">
        <v>2503</v>
      </c>
      <c r="D4762" t="s">
        <v>404</v>
      </c>
      <c r="E4762" t="s">
        <v>49</v>
      </c>
      <c r="F4762">
        <v>2022</v>
      </c>
      <c r="G4762">
        <v>1819</v>
      </c>
      <c r="H4762">
        <v>1735.5</v>
      </c>
      <c r="J4762">
        <v>134135.5</v>
      </c>
      <c r="O4762">
        <v>8.5830000000000002</v>
      </c>
      <c r="P4762">
        <v>0.1055</v>
      </c>
      <c r="Q4762">
        <v>161844.95000000001</v>
      </c>
      <c r="R4762" t="s">
        <v>45</v>
      </c>
      <c r="S4762" t="s">
        <v>34</v>
      </c>
      <c r="T4762" t="s">
        <v>63</v>
      </c>
      <c r="V4762" t="s">
        <v>137</v>
      </c>
      <c r="Y4762" t="s">
        <v>30</v>
      </c>
    </row>
    <row r="4763" spans="1:25" x14ac:dyDescent="0.45">
      <c r="A4763" t="s">
        <v>335</v>
      </c>
      <c r="B4763" t="s">
        <v>400</v>
      </c>
      <c r="C4763">
        <v>2503</v>
      </c>
      <c r="D4763" t="s">
        <v>404</v>
      </c>
      <c r="E4763" t="s">
        <v>49</v>
      </c>
      <c r="F4763">
        <v>2023</v>
      </c>
      <c r="G4763">
        <v>1551</v>
      </c>
      <c r="H4763">
        <v>1470.75</v>
      </c>
      <c r="J4763">
        <v>103622</v>
      </c>
      <c r="O4763">
        <v>7.2729999999999997</v>
      </c>
      <c r="P4763">
        <v>0.1142</v>
      </c>
      <c r="Q4763">
        <v>123984.875</v>
      </c>
      <c r="R4763" t="s">
        <v>45</v>
      </c>
      <c r="S4763" t="s">
        <v>34</v>
      </c>
      <c r="T4763" t="s">
        <v>63</v>
      </c>
      <c r="V4763" t="s">
        <v>137</v>
      </c>
      <c r="Y4763" t="s">
        <v>30</v>
      </c>
    </row>
    <row r="4764" spans="1:25" x14ac:dyDescent="0.45">
      <c r="A4764" t="s">
        <v>335</v>
      </c>
      <c r="B4764" t="s">
        <v>400</v>
      </c>
      <c r="C4764">
        <v>2503</v>
      </c>
      <c r="D4764" t="s">
        <v>404</v>
      </c>
      <c r="E4764" t="s">
        <v>49</v>
      </c>
      <c r="F4764">
        <v>2024</v>
      </c>
      <c r="G4764">
        <v>783</v>
      </c>
      <c r="H4764">
        <v>731.75</v>
      </c>
      <c r="J4764">
        <v>49519</v>
      </c>
      <c r="O4764">
        <v>3.0179999999999998</v>
      </c>
      <c r="P4764">
        <v>0.10009999999999999</v>
      </c>
      <c r="Q4764">
        <v>58681.375</v>
      </c>
      <c r="R4764" t="s">
        <v>45</v>
      </c>
      <c r="S4764" t="s">
        <v>34</v>
      </c>
      <c r="T4764" t="s">
        <v>63</v>
      </c>
      <c r="V4764" t="s">
        <v>137</v>
      </c>
      <c r="Y4764" t="s">
        <v>30</v>
      </c>
    </row>
    <row r="4765" spans="1:25" x14ac:dyDescent="0.45">
      <c r="A4765" t="s">
        <v>335</v>
      </c>
      <c r="B4765" t="s">
        <v>400</v>
      </c>
      <c r="C4765">
        <v>2503</v>
      </c>
      <c r="D4765" t="s">
        <v>405</v>
      </c>
      <c r="E4765" t="s">
        <v>49</v>
      </c>
      <c r="F4765">
        <v>2009</v>
      </c>
      <c r="G4765">
        <v>5430</v>
      </c>
      <c r="H4765">
        <v>5323.5</v>
      </c>
      <c r="J4765">
        <v>453115.25</v>
      </c>
      <c r="O4765">
        <v>60.884</v>
      </c>
      <c r="P4765">
        <v>0.21260000000000001</v>
      </c>
      <c r="Q4765">
        <v>539588</v>
      </c>
      <c r="R4765" t="s">
        <v>45</v>
      </c>
      <c r="S4765" t="s">
        <v>34</v>
      </c>
      <c r="T4765" t="s">
        <v>63</v>
      </c>
      <c r="V4765" t="s">
        <v>137</v>
      </c>
      <c r="Y4765" t="s">
        <v>29</v>
      </c>
    </row>
    <row r="4766" spans="1:25" x14ac:dyDescent="0.45">
      <c r="A4766" t="s">
        <v>335</v>
      </c>
      <c r="B4766" t="s">
        <v>400</v>
      </c>
      <c r="C4766">
        <v>2503</v>
      </c>
      <c r="D4766" t="s">
        <v>405</v>
      </c>
      <c r="E4766" t="s">
        <v>49</v>
      </c>
      <c r="F4766">
        <v>2010</v>
      </c>
      <c r="G4766">
        <v>4569</v>
      </c>
      <c r="H4766">
        <v>4460.25</v>
      </c>
      <c r="J4766">
        <v>398658.25</v>
      </c>
      <c r="O4766">
        <v>51.98</v>
      </c>
      <c r="P4766">
        <v>0.20399999999999999</v>
      </c>
      <c r="Q4766">
        <v>487516.625</v>
      </c>
      <c r="R4766" t="s">
        <v>45</v>
      </c>
      <c r="S4766" t="s">
        <v>34</v>
      </c>
      <c r="T4766" t="s">
        <v>63</v>
      </c>
      <c r="V4766" t="s">
        <v>137</v>
      </c>
      <c r="Y4766" t="s">
        <v>29</v>
      </c>
    </row>
    <row r="4767" spans="1:25" x14ac:dyDescent="0.45">
      <c r="A4767" t="s">
        <v>335</v>
      </c>
      <c r="B4767" t="s">
        <v>400</v>
      </c>
      <c r="C4767">
        <v>2503</v>
      </c>
      <c r="D4767" t="s">
        <v>405</v>
      </c>
      <c r="E4767" t="s">
        <v>49</v>
      </c>
      <c r="F4767">
        <v>2011</v>
      </c>
      <c r="G4767">
        <v>5724</v>
      </c>
      <c r="H4767">
        <v>5618.5</v>
      </c>
      <c r="J4767">
        <v>466763.25</v>
      </c>
      <c r="O4767">
        <v>58.948</v>
      </c>
      <c r="P4767">
        <v>0.18049999999999999</v>
      </c>
      <c r="Q4767">
        <v>625172.25</v>
      </c>
      <c r="R4767" t="s">
        <v>45</v>
      </c>
      <c r="S4767" t="s">
        <v>34</v>
      </c>
      <c r="T4767" t="s">
        <v>63</v>
      </c>
      <c r="V4767" t="s">
        <v>137</v>
      </c>
      <c r="Y4767" t="s">
        <v>29</v>
      </c>
    </row>
    <row r="4768" spans="1:25" x14ac:dyDescent="0.45">
      <c r="A4768" t="s">
        <v>335</v>
      </c>
      <c r="B4768" t="s">
        <v>400</v>
      </c>
      <c r="C4768">
        <v>2503</v>
      </c>
      <c r="D4768" t="s">
        <v>405</v>
      </c>
      <c r="E4768" t="s">
        <v>49</v>
      </c>
      <c r="F4768">
        <v>2012</v>
      </c>
      <c r="G4768">
        <v>5236</v>
      </c>
      <c r="H4768">
        <v>5132.25</v>
      </c>
      <c r="J4768">
        <v>498435.25</v>
      </c>
      <c r="O4768">
        <v>55.3</v>
      </c>
      <c r="P4768">
        <v>0.1726</v>
      </c>
      <c r="Q4768">
        <v>598257.07499999995</v>
      </c>
      <c r="R4768" t="s">
        <v>45</v>
      </c>
      <c r="S4768" t="s">
        <v>34</v>
      </c>
      <c r="T4768" t="s">
        <v>63</v>
      </c>
      <c r="V4768" t="s">
        <v>137</v>
      </c>
      <c r="Y4768" t="s">
        <v>29</v>
      </c>
    </row>
    <row r="4769" spans="1:25" x14ac:dyDescent="0.45">
      <c r="A4769" t="s">
        <v>335</v>
      </c>
      <c r="B4769" t="s">
        <v>400</v>
      </c>
      <c r="C4769">
        <v>2503</v>
      </c>
      <c r="D4769" t="s">
        <v>405</v>
      </c>
      <c r="E4769" t="s">
        <v>49</v>
      </c>
      <c r="F4769">
        <v>2013</v>
      </c>
      <c r="G4769">
        <v>3878</v>
      </c>
      <c r="H4769">
        <v>3764.25</v>
      </c>
      <c r="J4769">
        <v>333544.5</v>
      </c>
      <c r="O4769">
        <v>34.712000000000003</v>
      </c>
      <c r="P4769">
        <v>0.16370000000000001</v>
      </c>
      <c r="Q4769">
        <v>375613.4</v>
      </c>
      <c r="R4769" t="s">
        <v>45</v>
      </c>
      <c r="S4769" t="s">
        <v>34</v>
      </c>
      <c r="T4769" t="s">
        <v>63</v>
      </c>
      <c r="V4769" t="s">
        <v>137</v>
      </c>
      <c r="Y4769" t="s">
        <v>29</v>
      </c>
    </row>
    <row r="4770" spans="1:25" x14ac:dyDescent="0.45">
      <c r="A4770" t="s">
        <v>335</v>
      </c>
      <c r="B4770" t="s">
        <v>400</v>
      </c>
      <c r="C4770">
        <v>2503</v>
      </c>
      <c r="D4770" t="s">
        <v>405</v>
      </c>
      <c r="E4770" t="s">
        <v>49</v>
      </c>
      <c r="F4770">
        <v>2014</v>
      </c>
      <c r="G4770">
        <v>4379</v>
      </c>
      <c r="H4770">
        <v>4283.25</v>
      </c>
      <c r="J4770">
        <v>356814.75</v>
      </c>
      <c r="O4770">
        <v>23.916</v>
      </c>
      <c r="P4770">
        <v>0.115</v>
      </c>
      <c r="Q4770">
        <v>402532.27500000002</v>
      </c>
      <c r="R4770" t="s">
        <v>45</v>
      </c>
      <c r="S4770" t="s">
        <v>34</v>
      </c>
      <c r="T4770" t="s">
        <v>63</v>
      </c>
      <c r="V4770" t="s">
        <v>137</v>
      </c>
      <c r="Y4770" t="s">
        <v>29</v>
      </c>
    </row>
    <row r="4771" spans="1:25" x14ac:dyDescent="0.45">
      <c r="A4771" t="s">
        <v>335</v>
      </c>
      <c r="B4771" t="s">
        <v>400</v>
      </c>
      <c r="C4771">
        <v>2503</v>
      </c>
      <c r="D4771" t="s">
        <v>405</v>
      </c>
      <c r="E4771" t="s">
        <v>49</v>
      </c>
      <c r="F4771">
        <v>2015</v>
      </c>
      <c r="G4771">
        <v>4800</v>
      </c>
      <c r="H4771">
        <v>4680</v>
      </c>
      <c r="J4771">
        <v>403043</v>
      </c>
      <c r="O4771">
        <v>26.266999999999999</v>
      </c>
      <c r="P4771">
        <v>0.1062</v>
      </c>
      <c r="Q4771">
        <v>471041.45</v>
      </c>
      <c r="R4771" t="s">
        <v>45</v>
      </c>
      <c r="S4771" t="s">
        <v>34</v>
      </c>
      <c r="T4771" t="s">
        <v>63</v>
      </c>
      <c r="V4771" t="s">
        <v>137</v>
      </c>
      <c r="Y4771" t="s">
        <v>30</v>
      </c>
    </row>
    <row r="4772" spans="1:25" x14ac:dyDescent="0.45">
      <c r="A4772" t="s">
        <v>335</v>
      </c>
      <c r="B4772" t="s">
        <v>400</v>
      </c>
      <c r="C4772">
        <v>2503</v>
      </c>
      <c r="D4772" t="s">
        <v>405</v>
      </c>
      <c r="E4772" t="s">
        <v>49</v>
      </c>
      <c r="F4772">
        <v>2016</v>
      </c>
      <c r="G4772">
        <v>4559</v>
      </c>
      <c r="H4772">
        <v>4430.75</v>
      </c>
      <c r="J4772">
        <v>347563</v>
      </c>
      <c r="O4772">
        <v>22.091000000000001</v>
      </c>
      <c r="P4772">
        <v>9.2600000000000002E-2</v>
      </c>
      <c r="Q4772">
        <v>456415.52500000002</v>
      </c>
      <c r="R4772" t="s">
        <v>45</v>
      </c>
      <c r="S4772" t="s">
        <v>34</v>
      </c>
      <c r="T4772" t="s">
        <v>63</v>
      </c>
      <c r="V4772" t="s">
        <v>137</v>
      </c>
      <c r="Y4772" t="s">
        <v>30</v>
      </c>
    </row>
    <row r="4773" spans="1:25" x14ac:dyDescent="0.45">
      <c r="A4773" t="s">
        <v>335</v>
      </c>
      <c r="B4773" t="s">
        <v>400</v>
      </c>
      <c r="C4773">
        <v>2503</v>
      </c>
      <c r="D4773" t="s">
        <v>405</v>
      </c>
      <c r="E4773" t="s">
        <v>49</v>
      </c>
      <c r="F4773">
        <v>2017</v>
      </c>
      <c r="G4773">
        <v>3880</v>
      </c>
      <c r="H4773">
        <v>3760</v>
      </c>
      <c r="J4773">
        <v>298000.5</v>
      </c>
      <c r="O4773">
        <v>18.917999999999999</v>
      </c>
      <c r="P4773">
        <v>9.5000000000000001E-2</v>
      </c>
      <c r="Q4773">
        <v>384156.6</v>
      </c>
      <c r="R4773" t="s">
        <v>45</v>
      </c>
      <c r="S4773" t="s">
        <v>34</v>
      </c>
      <c r="T4773" t="s">
        <v>63</v>
      </c>
      <c r="V4773" t="s">
        <v>137</v>
      </c>
      <c r="Y4773" t="s">
        <v>30</v>
      </c>
    </row>
    <row r="4774" spans="1:25" x14ac:dyDescent="0.45">
      <c r="A4774" t="s">
        <v>335</v>
      </c>
      <c r="B4774" t="s">
        <v>400</v>
      </c>
      <c r="C4774">
        <v>2503</v>
      </c>
      <c r="D4774" t="s">
        <v>405</v>
      </c>
      <c r="E4774" t="s">
        <v>49</v>
      </c>
      <c r="F4774">
        <v>2018</v>
      </c>
      <c r="G4774">
        <v>4313</v>
      </c>
      <c r="H4774">
        <v>4177.75</v>
      </c>
      <c r="J4774">
        <v>320543.25</v>
      </c>
      <c r="O4774">
        <v>20.004000000000001</v>
      </c>
      <c r="P4774">
        <v>9.5000000000000001E-2</v>
      </c>
      <c r="Q4774">
        <v>407876.02500000002</v>
      </c>
      <c r="R4774" t="s">
        <v>45</v>
      </c>
      <c r="S4774" t="s">
        <v>34</v>
      </c>
      <c r="T4774" t="s">
        <v>63</v>
      </c>
      <c r="V4774" t="s">
        <v>137</v>
      </c>
      <c r="Y4774" t="s">
        <v>30</v>
      </c>
    </row>
    <row r="4775" spans="1:25" x14ac:dyDescent="0.45">
      <c r="A4775" t="s">
        <v>335</v>
      </c>
      <c r="B4775" t="s">
        <v>400</v>
      </c>
      <c r="C4775">
        <v>2503</v>
      </c>
      <c r="D4775" t="s">
        <v>405</v>
      </c>
      <c r="E4775" t="s">
        <v>49</v>
      </c>
      <c r="F4775">
        <v>2019</v>
      </c>
      <c r="G4775">
        <v>2698</v>
      </c>
      <c r="H4775">
        <v>2587</v>
      </c>
      <c r="J4775">
        <v>192269</v>
      </c>
      <c r="O4775">
        <v>12.315</v>
      </c>
      <c r="P4775">
        <v>9.9400000000000002E-2</v>
      </c>
      <c r="Q4775">
        <v>240075.5</v>
      </c>
      <c r="R4775" t="s">
        <v>45</v>
      </c>
      <c r="S4775" t="s">
        <v>34</v>
      </c>
      <c r="T4775" t="s">
        <v>63</v>
      </c>
      <c r="V4775" t="s">
        <v>137</v>
      </c>
      <c r="Y4775" t="s">
        <v>30</v>
      </c>
    </row>
    <row r="4776" spans="1:25" x14ac:dyDescent="0.45">
      <c r="A4776" t="s">
        <v>335</v>
      </c>
      <c r="B4776" t="s">
        <v>400</v>
      </c>
      <c r="C4776">
        <v>2503</v>
      </c>
      <c r="D4776" t="s">
        <v>405</v>
      </c>
      <c r="E4776" t="s">
        <v>49</v>
      </c>
      <c r="F4776">
        <v>2020</v>
      </c>
      <c r="G4776">
        <v>1423</v>
      </c>
      <c r="H4776">
        <v>1349.75</v>
      </c>
      <c r="J4776">
        <v>106194</v>
      </c>
      <c r="O4776">
        <v>5.149</v>
      </c>
      <c r="P4776">
        <v>0.08</v>
      </c>
      <c r="Q4776">
        <v>124790.6</v>
      </c>
      <c r="R4776" t="s">
        <v>45</v>
      </c>
      <c r="S4776" t="s">
        <v>34</v>
      </c>
      <c r="T4776" t="s">
        <v>63</v>
      </c>
      <c r="V4776" t="s">
        <v>137</v>
      </c>
      <c r="Y4776" t="s">
        <v>30</v>
      </c>
    </row>
    <row r="4777" spans="1:25" x14ac:dyDescent="0.45">
      <c r="A4777" t="s">
        <v>335</v>
      </c>
      <c r="B4777" t="s">
        <v>400</v>
      </c>
      <c r="C4777">
        <v>2503</v>
      </c>
      <c r="D4777" t="s">
        <v>405</v>
      </c>
      <c r="E4777" t="s">
        <v>49</v>
      </c>
      <c r="F4777">
        <v>2021</v>
      </c>
      <c r="G4777">
        <v>1686</v>
      </c>
      <c r="H4777">
        <v>1583.75</v>
      </c>
      <c r="J4777">
        <v>120678</v>
      </c>
      <c r="O4777">
        <v>6.4870000000000001</v>
      </c>
      <c r="P4777">
        <v>9.1999999999999998E-2</v>
      </c>
      <c r="Q4777">
        <v>134825.1</v>
      </c>
      <c r="R4777" t="s">
        <v>45</v>
      </c>
      <c r="S4777" t="s">
        <v>34</v>
      </c>
      <c r="T4777" t="s">
        <v>63</v>
      </c>
      <c r="V4777" t="s">
        <v>137</v>
      </c>
      <c r="Y4777" t="s">
        <v>30</v>
      </c>
    </row>
    <row r="4778" spans="1:25" x14ac:dyDescent="0.45">
      <c r="A4778" t="s">
        <v>335</v>
      </c>
      <c r="B4778" t="s">
        <v>400</v>
      </c>
      <c r="C4778">
        <v>2503</v>
      </c>
      <c r="D4778" t="s">
        <v>405</v>
      </c>
      <c r="E4778" t="s">
        <v>49</v>
      </c>
      <c r="F4778">
        <v>2022</v>
      </c>
      <c r="G4778">
        <v>1339</v>
      </c>
      <c r="H4778">
        <v>1280.25</v>
      </c>
      <c r="J4778">
        <v>89838</v>
      </c>
      <c r="O4778">
        <v>6.3220000000000001</v>
      </c>
      <c r="P4778">
        <v>0.1106</v>
      </c>
      <c r="Q4778">
        <v>112491.25</v>
      </c>
      <c r="R4778" t="s">
        <v>45</v>
      </c>
      <c r="S4778" t="s">
        <v>34</v>
      </c>
      <c r="T4778" t="s">
        <v>63</v>
      </c>
      <c r="V4778" t="s">
        <v>137</v>
      </c>
      <c r="Y4778" t="s">
        <v>30</v>
      </c>
    </row>
    <row r="4779" spans="1:25" x14ac:dyDescent="0.45">
      <c r="A4779" t="s">
        <v>335</v>
      </c>
      <c r="B4779" t="s">
        <v>400</v>
      </c>
      <c r="C4779">
        <v>2503</v>
      </c>
      <c r="D4779" t="s">
        <v>405</v>
      </c>
      <c r="E4779" t="s">
        <v>49</v>
      </c>
      <c r="F4779">
        <v>2023</v>
      </c>
      <c r="G4779">
        <v>1306</v>
      </c>
      <c r="H4779">
        <v>1233.75</v>
      </c>
      <c r="J4779">
        <v>88951.25</v>
      </c>
      <c r="O4779">
        <v>6.3890000000000002</v>
      </c>
      <c r="P4779">
        <v>0.1149</v>
      </c>
      <c r="Q4779">
        <v>107579.5</v>
      </c>
      <c r="R4779" t="s">
        <v>45</v>
      </c>
      <c r="S4779" t="s">
        <v>34</v>
      </c>
      <c r="T4779" t="s">
        <v>63</v>
      </c>
      <c r="V4779" t="s">
        <v>137</v>
      </c>
      <c r="Y4779" t="s">
        <v>30</v>
      </c>
    </row>
    <row r="4780" spans="1:25" x14ac:dyDescent="0.45">
      <c r="A4780" t="s">
        <v>335</v>
      </c>
      <c r="B4780" t="s">
        <v>400</v>
      </c>
      <c r="C4780">
        <v>2503</v>
      </c>
      <c r="D4780" t="s">
        <v>405</v>
      </c>
      <c r="E4780" t="s">
        <v>49</v>
      </c>
      <c r="F4780">
        <v>2024</v>
      </c>
      <c r="G4780">
        <v>741</v>
      </c>
      <c r="H4780">
        <v>690.5</v>
      </c>
      <c r="J4780">
        <v>47019</v>
      </c>
      <c r="O4780">
        <v>2.84</v>
      </c>
      <c r="P4780">
        <v>0.1011</v>
      </c>
      <c r="Q4780">
        <v>54600.875</v>
      </c>
      <c r="R4780" t="s">
        <v>45</v>
      </c>
      <c r="S4780" t="s">
        <v>34</v>
      </c>
      <c r="T4780" t="s">
        <v>63</v>
      </c>
      <c r="V4780" t="s">
        <v>137</v>
      </c>
      <c r="Y4780" t="s">
        <v>30</v>
      </c>
    </row>
    <row r="4781" spans="1:25" x14ac:dyDescent="0.45">
      <c r="A4781" t="s">
        <v>335</v>
      </c>
      <c r="B4781" t="s">
        <v>400</v>
      </c>
      <c r="C4781">
        <v>2503</v>
      </c>
      <c r="D4781" t="s">
        <v>339</v>
      </c>
      <c r="F4781">
        <v>2009</v>
      </c>
      <c r="G4781">
        <v>22</v>
      </c>
      <c r="H4781">
        <v>18.75</v>
      </c>
      <c r="I4781">
        <v>262.5</v>
      </c>
      <c r="O4781">
        <v>1.2030000000000001</v>
      </c>
      <c r="P4781">
        <v>0.58299999999999996</v>
      </c>
      <c r="Q4781">
        <v>4125</v>
      </c>
      <c r="R4781" t="s">
        <v>27</v>
      </c>
      <c r="T4781" t="s">
        <v>28</v>
      </c>
      <c r="Y4781" t="s">
        <v>29</v>
      </c>
    </row>
    <row r="4782" spans="1:25" x14ac:dyDescent="0.45">
      <c r="A4782" t="s">
        <v>335</v>
      </c>
      <c r="B4782" t="s">
        <v>400</v>
      </c>
      <c r="C4782">
        <v>2503</v>
      </c>
      <c r="D4782" t="s">
        <v>339</v>
      </c>
      <c r="F4782">
        <v>2010</v>
      </c>
      <c r="G4782">
        <v>55</v>
      </c>
      <c r="H4782">
        <v>47.2</v>
      </c>
      <c r="I4782">
        <v>660.8</v>
      </c>
      <c r="O4782">
        <v>3.028</v>
      </c>
      <c r="P4782">
        <v>0.58299999999999996</v>
      </c>
      <c r="Q4782">
        <v>10384</v>
      </c>
      <c r="R4782" t="s">
        <v>27</v>
      </c>
      <c r="T4782" t="s">
        <v>28</v>
      </c>
      <c r="Y4782" t="s">
        <v>29</v>
      </c>
    </row>
    <row r="4783" spans="1:25" x14ac:dyDescent="0.45">
      <c r="A4783" t="s">
        <v>335</v>
      </c>
      <c r="B4783" t="s">
        <v>400</v>
      </c>
      <c r="C4783">
        <v>2503</v>
      </c>
      <c r="D4783" t="s">
        <v>339</v>
      </c>
      <c r="F4783">
        <v>2011</v>
      </c>
      <c r="G4783">
        <v>51</v>
      </c>
      <c r="H4783">
        <v>44.9</v>
      </c>
      <c r="I4783">
        <v>628.6</v>
      </c>
      <c r="O4783">
        <v>2.88</v>
      </c>
      <c r="P4783">
        <v>0.58309999999999995</v>
      </c>
      <c r="Q4783">
        <v>9878</v>
      </c>
      <c r="R4783" t="s">
        <v>27</v>
      </c>
      <c r="T4783" t="s">
        <v>28</v>
      </c>
      <c r="Y4783" t="s">
        <v>29</v>
      </c>
    </row>
    <row r="4784" spans="1:25" x14ac:dyDescent="0.45">
      <c r="A4784" t="s">
        <v>335</v>
      </c>
      <c r="B4784" t="s">
        <v>400</v>
      </c>
      <c r="C4784">
        <v>2503</v>
      </c>
      <c r="D4784" t="s">
        <v>339</v>
      </c>
      <c r="F4784">
        <v>2012</v>
      </c>
      <c r="G4784">
        <v>18</v>
      </c>
      <c r="H4784">
        <v>17.3</v>
      </c>
      <c r="I4784">
        <v>215.6</v>
      </c>
      <c r="O4784">
        <v>1.1100000000000001</v>
      </c>
      <c r="P4784">
        <v>0.58299999999999996</v>
      </c>
      <c r="Q4784">
        <v>3806</v>
      </c>
      <c r="R4784" t="s">
        <v>27</v>
      </c>
      <c r="T4784" t="s">
        <v>28</v>
      </c>
      <c r="Y4784" t="s">
        <v>29</v>
      </c>
    </row>
    <row r="4785" spans="1:25" x14ac:dyDescent="0.45">
      <c r="A4785" t="s">
        <v>335</v>
      </c>
      <c r="B4785" t="s">
        <v>400</v>
      </c>
      <c r="C4785">
        <v>2503</v>
      </c>
      <c r="D4785" t="s">
        <v>339</v>
      </c>
      <c r="F4785">
        <v>2013</v>
      </c>
      <c r="G4785">
        <v>35</v>
      </c>
      <c r="H4785">
        <v>34.15</v>
      </c>
      <c r="I4785">
        <v>478.1</v>
      </c>
      <c r="O4785">
        <v>1.6</v>
      </c>
      <c r="P4785">
        <v>0.42599999999999999</v>
      </c>
      <c r="Q4785">
        <v>7513</v>
      </c>
      <c r="R4785" t="s">
        <v>27</v>
      </c>
      <c r="T4785" t="s">
        <v>28</v>
      </c>
      <c r="Y4785" t="s">
        <v>29</v>
      </c>
    </row>
    <row r="4786" spans="1:25" x14ac:dyDescent="0.45">
      <c r="A4786" t="s">
        <v>335</v>
      </c>
      <c r="B4786" t="s">
        <v>400</v>
      </c>
      <c r="C4786">
        <v>2503</v>
      </c>
      <c r="D4786" t="s">
        <v>339</v>
      </c>
      <c r="F4786">
        <v>2014</v>
      </c>
      <c r="G4786">
        <v>24</v>
      </c>
      <c r="H4786">
        <v>24</v>
      </c>
      <c r="I4786">
        <v>336</v>
      </c>
      <c r="O4786">
        <v>1.1240000000000001</v>
      </c>
      <c r="P4786">
        <v>0.42599999999999999</v>
      </c>
      <c r="Q4786">
        <v>5280</v>
      </c>
      <c r="R4786" t="s">
        <v>27</v>
      </c>
      <c r="T4786" t="s">
        <v>28</v>
      </c>
      <c r="Y4786" t="s">
        <v>29</v>
      </c>
    </row>
    <row r="4787" spans="1:25" x14ac:dyDescent="0.45">
      <c r="A4787" t="s">
        <v>335</v>
      </c>
      <c r="B4787" t="s">
        <v>400</v>
      </c>
      <c r="C4787">
        <v>2503</v>
      </c>
      <c r="D4787" t="s">
        <v>339</v>
      </c>
      <c r="F4787">
        <v>2015</v>
      </c>
      <c r="G4787">
        <v>11</v>
      </c>
      <c r="H4787">
        <v>11</v>
      </c>
      <c r="I4787">
        <v>154</v>
      </c>
      <c r="O4787">
        <v>0.51500000000000001</v>
      </c>
      <c r="P4787">
        <v>0.42599999999999999</v>
      </c>
      <c r="Q4787">
        <v>2420</v>
      </c>
      <c r="R4787" t="s">
        <v>27</v>
      </c>
      <c r="T4787" t="s">
        <v>28</v>
      </c>
      <c r="Y4787" t="s">
        <v>30</v>
      </c>
    </row>
    <row r="4788" spans="1:25" x14ac:dyDescent="0.45">
      <c r="A4788" t="s">
        <v>335</v>
      </c>
      <c r="B4788" t="s">
        <v>400</v>
      </c>
      <c r="C4788">
        <v>2503</v>
      </c>
      <c r="D4788" t="s">
        <v>339</v>
      </c>
      <c r="F4788">
        <v>2016</v>
      </c>
      <c r="G4788">
        <v>6</v>
      </c>
      <c r="H4788">
        <v>6</v>
      </c>
      <c r="I4788">
        <v>84</v>
      </c>
      <c r="O4788">
        <v>0.24</v>
      </c>
      <c r="P4788">
        <v>0.36299999999999999</v>
      </c>
      <c r="Q4788">
        <v>1320</v>
      </c>
      <c r="R4788" t="s">
        <v>27</v>
      </c>
      <c r="T4788" t="s">
        <v>28</v>
      </c>
      <c r="Y4788" t="s">
        <v>30</v>
      </c>
    </row>
    <row r="4789" spans="1:25" x14ac:dyDescent="0.45">
      <c r="A4789" t="s">
        <v>335</v>
      </c>
      <c r="B4789" t="s">
        <v>400</v>
      </c>
      <c r="C4789">
        <v>2503</v>
      </c>
      <c r="D4789" t="s">
        <v>339</v>
      </c>
      <c r="F4789">
        <v>2017</v>
      </c>
      <c r="G4789">
        <v>7</v>
      </c>
      <c r="H4789">
        <v>7</v>
      </c>
      <c r="I4789">
        <v>98</v>
      </c>
      <c r="O4789">
        <v>1.155</v>
      </c>
      <c r="P4789">
        <v>1.5</v>
      </c>
      <c r="Q4789">
        <v>1540</v>
      </c>
      <c r="R4789" t="s">
        <v>27</v>
      </c>
      <c r="T4789" t="s">
        <v>28</v>
      </c>
      <c r="Y4789" t="s">
        <v>30</v>
      </c>
    </row>
    <row r="4790" spans="1:25" x14ac:dyDescent="0.45">
      <c r="A4790" t="s">
        <v>335</v>
      </c>
      <c r="B4790" t="s">
        <v>400</v>
      </c>
      <c r="C4790">
        <v>2503</v>
      </c>
      <c r="D4790" t="s">
        <v>339</v>
      </c>
      <c r="F4790">
        <v>2018</v>
      </c>
      <c r="G4790">
        <v>3</v>
      </c>
      <c r="H4790">
        <v>3</v>
      </c>
      <c r="I4790">
        <v>42</v>
      </c>
      <c r="O4790">
        <v>0.495</v>
      </c>
      <c r="P4790">
        <v>1.5</v>
      </c>
      <c r="Q4790">
        <v>660</v>
      </c>
      <c r="R4790" t="s">
        <v>27</v>
      </c>
      <c r="T4790" t="s">
        <v>28</v>
      </c>
      <c r="Y4790" t="s">
        <v>30</v>
      </c>
    </row>
    <row r="4791" spans="1:25" x14ac:dyDescent="0.45">
      <c r="A4791" t="s">
        <v>335</v>
      </c>
      <c r="B4791" t="s">
        <v>400</v>
      </c>
      <c r="C4791">
        <v>2503</v>
      </c>
      <c r="D4791" t="s">
        <v>339</v>
      </c>
      <c r="F4791">
        <v>2019</v>
      </c>
      <c r="G4791">
        <v>4</v>
      </c>
      <c r="H4791">
        <v>4</v>
      </c>
      <c r="I4791">
        <v>56</v>
      </c>
      <c r="O4791">
        <v>0.66</v>
      </c>
      <c r="P4791">
        <v>1.5</v>
      </c>
      <c r="Q4791">
        <v>880</v>
      </c>
      <c r="R4791" t="s">
        <v>27</v>
      </c>
      <c r="T4791" t="s">
        <v>28</v>
      </c>
      <c r="Y4791" t="s">
        <v>30</v>
      </c>
    </row>
    <row r="4792" spans="1:25" x14ac:dyDescent="0.45">
      <c r="A4792" t="s">
        <v>335</v>
      </c>
      <c r="B4792" t="s">
        <v>400</v>
      </c>
      <c r="C4792">
        <v>2503</v>
      </c>
      <c r="D4792" t="s">
        <v>339</v>
      </c>
      <c r="F4792">
        <v>2020</v>
      </c>
      <c r="G4792">
        <v>6</v>
      </c>
      <c r="H4792">
        <v>6</v>
      </c>
      <c r="I4792">
        <v>84</v>
      </c>
      <c r="O4792">
        <v>0.99</v>
      </c>
      <c r="P4792">
        <v>1.5</v>
      </c>
      <c r="Q4792">
        <v>1320</v>
      </c>
      <c r="R4792" t="s">
        <v>27</v>
      </c>
      <c r="T4792" t="s">
        <v>28</v>
      </c>
      <c r="Y4792" t="s">
        <v>30</v>
      </c>
    </row>
    <row r="4793" spans="1:25" x14ac:dyDescent="0.45">
      <c r="A4793" t="s">
        <v>335</v>
      </c>
      <c r="B4793" t="s">
        <v>400</v>
      </c>
      <c r="C4793">
        <v>2503</v>
      </c>
      <c r="D4793" t="s">
        <v>339</v>
      </c>
      <c r="F4793">
        <v>2021</v>
      </c>
      <c r="G4793">
        <v>99</v>
      </c>
      <c r="H4793">
        <v>70.040000000000006</v>
      </c>
      <c r="I4793">
        <v>980.56</v>
      </c>
      <c r="O4793">
        <v>11.557</v>
      </c>
      <c r="P4793">
        <v>1.5</v>
      </c>
      <c r="Q4793">
        <v>15408.8</v>
      </c>
      <c r="R4793" t="s">
        <v>27</v>
      </c>
      <c r="T4793" t="s">
        <v>28</v>
      </c>
      <c r="Y4793" t="s">
        <v>30</v>
      </c>
    </row>
    <row r="4794" spans="1:25" x14ac:dyDescent="0.45">
      <c r="A4794" t="s">
        <v>335</v>
      </c>
      <c r="B4794" t="s">
        <v>400</v>
      </c>
      <c r="C4794">
        <v>2503</v>
      </c>
      <c r="D4794" t="s">
        <v>339</v>
      </c>
      <c r="F4794">
        <v>2022</v>
      </c>
      <c r="G4794">
        <v>0</v>
      </c>
      <c r="H4794">
        <v>0</v>
      </c>
      <c r="R4794" t="s">
        <v>27</v>
      </c>
      <c r="T4794" t="s">
        <v>28</v>
      </c>
      <c r="Y4794" t="s">
        <v>30</v>
      </c>
    </row>
    <row r="4795" spans="1:25" x14ac:dyDescent="0.45">
      <c r="A4795" t="s">
        <v>335</v>
      </c>
      <c r="B4795" t="s">
        <v>400</v>
      </c>
      <c r="C4795">
        <v>2503</v>
      </c>
      <c r="D4795" t="s">
        <v>339</v>
      </c>
      <c r="F4795">
        <v>2023</v>
      </c>
      <c r="G4795">
        <v>48</v>
      </c>
      <c r="H4795">
        <v>48</v>
      </c>
      <c r="I4795">
        <v>672</v>
      </c>
      <c r="O4795">
        <v>6.3360000000000003</v>
      </c>
      <c r="P4795">
        <v>1.2</v>
      </c>
      <c r="Q4795">
        <v>10560</v>
      </c>
      <c r="R4795" t="s">
        <v>27</v>
      </c>
      <c r="T4795" t="s">
        <v>28</v>
      </c>
      <c r="Y4795" t="s">
        <v>30</v>
      </c>
    </row>
    <row r="4796" spans="1:25" x14ac:dyDescent="0.45">
      <c r="A4796" t="s">
        <v>335</v>
      </c>
      <c r="B4796" t="s">
        <v>400</v>
      </c>
      <c r="C4796">
        <v>2503</v>
      </c>
      <c r="D4796" t="s">
        <v>339</v>
      </c>
      <c r="F4796">
        <v>2024</v>
      </c>
      <c r="G4796">
        <v>24</v>
      </c>
      <c r="H4796">
        <v>24</v>
      </c>
      <c r="I4796">
        <v>336</v>
      </c>
      <c r="O4796">
        <v>3.1680000000000001</v>
      </c>
      <c r="P4796">
        <v>1.2</v>
      </c>
      <c r="Q4796">
        <v>5280</v>
      </c>
      <c r="R4796" t="s">
        <v>27</v>
      </c>
      <c r="T4796" t="s">
        <v>28</v>
      </c>
      <c r="Y4796" t="s">
        <v>30</v>
      </c>
    </row>
    <row r="4797" spans="1:25" x14ac:dyDescent="0.45">
      <c r="A4797" t="s">
        <v>335</v>
      </c>
      <c r="B4797" t="s">
        <v>406</v>
      </c>
      <c r="C4797">
        <v>2504</v>
      </c>
      <c r="D4797">
        <v>120</v>
      </c>
      <c r="E4797" t="s">
        <v>338</v>
      </c>
      <c r="F4797">
        <v>2009</v>
      </c>
      <c r="G4797">
        <v>4012</v>
      </c>
      <c r="H4797">
        <v>3997.5</v>
      </c>
      <c r="J4797">
        <v>909702.25</v>
      </c>
      <c r="K4797">
        <v>199.036</v>
      </c>
      <c r="L4797">
        <v>0.31359999999999999</v>
      </c>
      <c r="M4797">
        <v>103019.3</v>
      </c>
      <c r="N4797">
        <v>8.1000000000000003E-2</v>
      </c>
      <c r="O4797">
        <v>130.42099999999999</v>
      </c>
      <c r="P4797">
        <v>0.2029</v>
      </c>
      <c r="Q4797">
        <v>1269585.55</v>
      </c>
      <c r="R4797" t="s">
        <v>45</v>
      </c>
      <c r="T4797" t="s">
        <v>46</v>
      </c>
      <c r="Y4797" t="s">
        <v>277</v>
      </c>
    </row>
    <row r="4798" spans="1:25" x14ac:dyDescent="0.45">
      <c r="A4798" t="s">
        <v>335</v>
      </c>
      <c r="B4798" t="s">
        <v>406</v>
      </c>
      <c r="C4798">
        <v>2504</v>
      </c>
      <c r="D4798">
        <v>120</v>
      </c>
      <c r="E4798" t="s">
        <v>338</v>
      </c>
      <c r="F4798">
        <v>2010</v>
      </c>
      <c r="G4798">
        <v>3528</v>
      </c>
      <c r="H4798">
        <v>3510.25</v>
      </c>
      <c r="J4798">
        <v>843024.25</v>
      </c>
      <c r="K4798">
        <v>189.82900000000001</v>
      </c>
      <c r="L4798">
        <v>0.316</v>
      </c>
      <c r="M4798">
        <v>97402.975000000006</v>
      </c>
      <c r="N4798">
        <v>8.1000000000000003E-2</v>
      </c>
      <c r="O4798">
        <v>120.673</v>
      </c>
      <c r="P4798">
        <v>0.19919999999999999</v>
      </c>
      <c r="Q4798">
        <v>1200409.925</v>
      </c>
      <c r="R4798" t="s">
        <v>45</v>
      </c>
      <c r="T4798" t="s">
        <v>46</v>
      </c>
      <c r="Y4798" t="s">
        <v>277</v>
      </c>
    </row>
    <row r="4799" spans="1:25" x14ac:dyDescent="0.45">
      <c r="A4799" t="s">
        <v>335</v>
      </c>
      <c r="B4799" t="s">
        <v>406</v>
      </c>
      <c r="C4799">
        <v>2504</v>
      </c>
      <c r="D4799">
        <v>120</v>
      </c>
      <c r="E4799" t="s">
        <v>338</v>
      </c>
      <c r="F4799">
        <v>2011</v>
      </c>
      <c r="G4799">
        <v>2964</v>
      </c>
      <c r="H4799">
        <v>2954.25</v>
      </c>
      <c r="J4799">
        <v>665781.5</v>
      </c>
      <c r="K4799">
        <v>135.571</v>
      </c>
      <c r="L4799">
        <v>0.314</v>
      </c>
      <c r="M4799">
        <v>70120.824999999997</v>
      </c>
      <c r="N4799">
        <v>8.1000000000000003E-2</v>
      </c>
      <c r="O4799">
        <v>83.816000000000003</v>
      </c>
      <c r="P4799">
        <v>0.19289999999999999</v>
      </c>
      <c r="Q4799">
        <v>864086.125</v>
      </c>
      <c r="R4799" t="s">
        <v>45</v>
      </c>
      <c r="T4799" t="s">
        <v>46</v>
      </c>
      <c r="Y4799" t="s">
        <v>277</v>
      </c>
    </row>
    <row r="4800" spans="1:25" x14ac:dyDescent="0.45">
      <c r="A4800" t="s">
        <v>335</v>
      </c>
      <c r="B4800" t="s">
        <v>406</v>
      </c>
      <c r="C4800">
        <v>2504</v>
      </c>
      <c r="D4800">
        <v>120</v>
      </c>
      <c r="E4800" t="s">
        <v>338</v>
      </c>
      <c r="F4800">
        <v>2012</v>
      </c>
      <c r="G4800">
        <v>1236</v>
      </c>
      <c r="H4800">
        <v>1223</v>
      </c>
      <c r="J4800">
        <v>209712.5</v>
      </c>
      <c r="K4800">
        <v>49.423999999999999</v>
      </c>
      <c r="L4800">
        <v>0.317</v>
      </c>
      <c r="M4800">
        <v>25291.025000000001</v>
      </c>
      <c r="N4800">
        <v>8.1000000000000003E-2</v>
      </c>
      <c r="O4800">
        <v>31.266999999999999</v>
      </c>
      <c r="P4800">
        <v>0.1976</v>
      </c>
      <c r="Q4800">
        <v>311632.67499999999</v>
      </c>
      <c r="R4800" t="s">
        <v>45</v>
      </c>
      <c r="T4800" t="s">
        <v>46</v>
      </c>
      <c r="Y4800" t="s">
        <v>277</v>
      </c>
    </row>
    <row r="4801" spans="1:25" x14ac:dyDescent="0.45">
      <c r="A4801" t="s">
        <v>335</v>
      </c>
      <c r="B4801" t="s">
        <v>406</v>
      </c>
      <c r="C4801">
        <v>2504</v>
      </c>
      <c r="D4801">
        <v>120</v>
      </c>
      <c r="E4801" t="s">
        <v>338</v>
      </c>
      <c r="F4801">
        <v>2013</v>
      </c>
      <c r="G4801">
        <v>3008</v>
      </c>
      <c r="H4801">
        <v>2993</v>
      </c>
      <c r="J4801">
        <v>514756.75</v>
      </c>
      <c r="K4801">
        <v>74.159000000000006</v>
      </c>
      <c r="L4801">
        <v>0.19209999999999999</v>
      </c>
      <c r="M4801">
        <v>49881.95</v>
      </c>
      <c r="N4801">
        <v>7.0800000000000002E-2</v>
      </c>
      <c r="O4801">
        <v>60.881</v>
      </c>
      <c r="P4801">
        <v>0.15720000000000001</v>
      </c>
      <c r="Q4801">
        <v>669200.875</v>
      </c>
      <c r="R4801" t="s">
        <v>106</v>
      </c>
      <c r="S4801" t="s">
        <v>45</v>
      </c>
      <c r="T4801" t="s">
        <v>46</v>
      </c>
      <c r="Y4801" t="s">
        <v>277</v>
      </c>
    </row>
    <row r="4802" spans="1:25" x14ac:dyDescent="0.45">
      <c r="A4802" t="s">
        <v>335</v>
      </c>
      <c r="B4802" t="s">
        <v>406</v>
      </c>
      <c r="C4802">
        <v>2504</v>
      </c>
      <c r="D4802">
        <v>120</v>
      </c>
      <c r="E4802" t="s">
        <v>338</v>
      </c>
      <c r="F4802">
        <v>2014</v>
      </c>
      <c r="G4802">
        <v>4059</v>
      </c>
      <c r="H4802">
        <v>4051.5</v>
      </c>
      <c r="J4802">
        <v>1126202.5</v>
      </c>
      <c r="K4802">
        <v>14.143000000000001</v>
      </c>
      <c r="L4802">
        <v>1.5599999999999999E-2</v>
      </c>
      <c r="M4802">
        <v>89570.35</v>
      </c>
      <c r="N4802">
        <v>6.0199999999999997E-2</v>
      </c>
      <c r="O4802">
        <v>101.839</v>
      </c>
      <c r="P4802">
        <v>0.127</v>
      </c>
      <c r="Q4802">
        <v>1475501.0249999999</v>
      </c>
      <c r="R4802" t="s">
        <v>34</v>
      </c>
      <c r="S4802" t="s">
        <v>45</v>
      </c>
      <c r="T4802" t="s">
        <v>46</v>
      </c>
      <c r="Y4802" t="s">
        <v>277</v>
      </c>
    </row>
    <row r="4803" spans="1:25" x14ac:dyDescent="0.45">
      <c r="A4803" t="s">
        <v>335</v>
      </c>
      <c r="B4803" t="s">
        <v>406</v>
      </c>
      <c r="C4803">
        <v>2504</v>
      </c>
      <c r="D4803">
        <v>120</v>
      </c>
      <c r="E4803" t="s">
        <v>338</v>
      </c>
      <c r="F4803">
        <v>2015</v>
      </c>
      <c r="G4803">
        <v>3447</v>
      </c>
      <c r="H4803">
        <v>3443.75</v>
      </c>
      <c r="J4803">
        <v>1033617.75</v>
      </c>
      <c r="K4803">
        <v>26.321000000000002</v>
      </c>
      <c r="L4803">
        <v>3.6400000000000002E-2</v>
      </c>
      <c r="M4803">
        <v>81800.425000000003</v>
      </c>
      <c r="N4803">
        <v>6.1800000000000001E-2</v>
      </c>
      <c r="O4803">
        <v>67.667000000000002</v>
      </c>
      <c r="P4803">
        <v>9.8400000000000001E-2</v>
      </c>
      <c r="Q4803">
        <v>1313968.9750000001</v>
      </c>
      <c r="R4803" t="s">
        <v>34</v>
      </c>
      <c r="S4803" t="s">
        <v>45</v>
      </c>
      <c r="T4803" t="s">
        <v>46</v>
      </c>
      <c r="Y4803" t="s">
        <v>407</v>
      </c>
    </row>
    <row r="4804" spans="1:25" x14ac:dyDescent="0.45">
      <c r="A4804" t="s">
        <v>335</v>
      </c>
      <c r="B4804" t="s">
        <v>406</v>
      </c>
      <c r="C4804">
        <v>2504</v>
      </c>
      <c r="D4804">
        <v>120</v>
      </c>
      <c r="E4804" t="s">
        <v>338</v>
      </c>
      <c r="F4804">
        <v>2016</v>
      </c>
      <c r="G4804">
        <v>3223</v>
      </c>
      <c r="H4804">
        <v>3216.75</v>
      </c>
      <c r="J4804">
        <v>856569</v>
      </c>
      <c r="K4804">
        <v>7.056</v>
      </c>
      <c r="L4804">
        <v>1.18E-2</v>
      </c>
      <c r="M4804">
        <v>65494.9</v>
      </c>
      <c r="N4804">
        <v>0.06</v>
      </c>
      <c r="O4804">
        <v>46.69</v>
      </c>
      <c r="P4804">
        <v>8.2100000000000006E-2</v>
      </c>
      <c r="Q4804">
        <v>1086482.05</v>
      </c>
      <c r="R4804" t="s">
        <v>34</v>
      </c>
      <c r="S4804" t="s">
        <v>45</v>
      </c>
      <c r="T4804" t="s">
        <v>46</v>
      </c>
      <c r="Y4804" t="s">
        <v>407</v>
      </c>
    </row>
    <row r="4805" spans="1:25" x14ac:dyDescent="0.45">
      <c r="A4805" t="s">
        <v>335</v>
      </c>
      <c r="B4805" t="s">
        <v>406</v>
      </c>
      <c r="C4805">
        <v>2504</v>
      </c>
      <c r="D4805">
        <v>120</v>
      </c>
      <c r="E4805" t="s">
        <v>338</v>
      </c>
      <c r="F4805">
        <v>2017</v>
      </c>
      <c r="G4805">
        <v>2444</v>
      </c>
      <c r="H4805">
        <v>2433.75</v>
      </c>
      <c r="J4805">
        <v>681124</v>
      </c>
      <c r="K4805">
        <v>4.0720000000000001</v>
      </c>
      <c r="L4805">
        <v>7.9000000000000008E-3</v>
      </c>
      <c r="M4805">
        <v>55995.1</v>
      </c>
      <c r="N4805">
        <v>5.9700000000000003E-2</v>
      </c>
      <c r="O4805">
        <v>46.19</v>
      </c>
      <c r="P4805">
        <v>9.2399999999999996E-2</v>
      </c>
      <c r="Q4805">
        <v>932993.72499999998</v>
      </c>
      <c r="R4805" t="s">
        <v>34</v>
      </c>
      <c r="S4805" t="s">
        <v>45</v>
      </c>
      <c r="T4805" t="s">
        <v>46</v>
      </c>
      <c r="Y4805" t="s">
        <v>407</v>
      </c>
    </row>
    <row r="4806" spans="1:25" x14ac:dyDescent="0.45">
      <c r="A4806" t="s">
        <v>335</v>
      </c>
      <c r="B4806" t="s">
        <v>406</v>
      </c>
      <c r="C4806">
        <v>2504</v>
      </c>
      <c r="D4806">
        <v>120</v>
      </c>
      <c r="E4806" t="s">
        <v>338</v>
      </c>
      <c r="F4806">
        <v>2018</v>
      </c>
      <c r="G4806">
        <v>3694</v>
      </c>
      <c r="H4806">
        <v>3689</v>
      </c>
      <c r="J4806">
        <v>931070.25</v>
      </c>
      <c r="K4806">
        <v>14.57</v>
      </c>
      <c r="L4806">
        <v>1.6899999999999998E-2</v>
      </c>
      <c r="M4806">
        <v>85121.524999999994</v>
      </c>
      <c r="N4806">
        <v>6.0400000000000002E-2</v>
      </c>
      <c r="O4806">
        <v>73.454999999999998</v>
      </c>
      <c r="P4806">
        <v>9.9400000000000002E-2</v>
      </c>
      <c r="Q4806">
        <v>1398128.6</v>
      </c>
      <c r="R4806" t="s">
        <v>34</v>
      </c>
      <c r="S4806" t="s">
        <v>45</v>
      </c>
      <c r="T4806" t="s">
        <v>46</v>
      </c>
      <c r="Y4806" t="s">
        <v>407</v>
      </c>
    </row>
    <row r="4807" spans="1:25" x14ac:dyDescent="0.45">
      <c r="A4807" t="s">
        <v>335</v>
      </c>
      <c r="B4807" t="s">
        <v>406</v>
      </c>
      <c r="C4807">
        <v>2504</v>
      </c>
      <c r="D4807">
        <v>120</v>
      </c>
      <c r="E4807" t="s">
        <v>338</v>
      </c>
      <c r="F4807">
        <v>2019</v>
      </c>
      <c r="G4807">
        <v>2900</v>
      </c>
      <c r="H4807">
        <v>2893.25</v>
      </c>
      <c r="J4807">
        <v>754467.5</v>
      </c>
      <c r="K4807">
        <v>7.7539999999999996</v>
      </c>
      <c r="L4807">
        <v>1.2200000000000001E-2</v>
      </c>
      <c r="M4807">
        <v>69755.75</v>
      </c>
      <c r="N4807">
        <v>0.06</v>
      </c>
      <c r="O4807">
        <v>63.014000000000003</v>
      </c>
      <c r="P4807">
        <v>0.1017</v>
      </c>
      <c r="Q4807">
        <v>1155920.675</v>
      </c>
      <c r="R4807" t="s">
        <v>34</v>
      </c>
      <c r="S4807" t="s">
        <v>45</v>
      </c>
      <c r="T4807" t="s">
        <v>46</v>
      </c>
      <c r="Y4807" t="s">
        <v>407</v>
      </c>
    </row>
    <row r="4808" spans="1:25" x14ac:dyDescent="0.45">
      <c r="A4808" t="s">
        <v>335</v>
      </c>
      <c r="B4808" t="s">
        <v>406</v>
      </c>
      <c r="C4808">
        <v>2504</v>
      </c>
      <c r="D4808">
        <v>120</v>
      </c>
      <c r="E4808" t="s">
        <v>338</v>
      </c>
      <c r="F4808">
        <v>2020</v>
      </c>
      <c r="G4808">
        <v>1410</v>
      </c>
      <c r="H4808">
        <v>1404.25</v>
      </c>
      <c r="J4808">
        <v>339997.5</v>
      </c>
      <c r="K4808">
        <v>4.2489999999999997</v>
      </c>
      <c r="L4808">
        <v>1.8100000000000002E-2</v>
      </c>
      <c r="M4808">
        <v>32395.25</v>
      </c>
      <c r="N4808">
        <v>6.0499999999999998E-2</v>
      </c>
      <c r="O4808">
        <v>24.469000000000001</v>
      </c>
      <c r="P4808">
        <v>8.6699999999999999E-2</v>
      </c>
      <c r="Q4808">
        <v>535353.07499999995</v>
      </c>
      <c r="R4808" t="s">
        <v>34</v>
      </c>
      <c r="S4808" t="s">
        <v>45</v>
      </c>
      <c r="T4808" t="s">
        <v>46</v>
      </c>
      <c r="Y4808" t="s">
        <v>407</v>
      </c>
    </row>
    <row r="4809" spans="1:25" x14ac:dyDescent="0.45">
      <c r="A4809" t="s">
        <v>335</v>
      </c>
      <c r="B4809" t="s">
        <v>406</v>
      </c>
      <c r="C4809">
        <v>2504</v>
      </c>
      <c r="D4809">
        <v>120</v>
      </c>
      <c r="E4809" t="s">
        <v>338</v>
      </c>
      <c r="F4809">
        <v>2021</v>
      </c>
      <c r="G4809">
        <v>2359</v>
      </c>
      <c r="H4809">
        <v>2357</v>
      </c>
      <c r="J4809">
        <v>570449.5</v>
      </c>
      <c r="K4809">
        <v>2.6589999999999998</v>
      </c>
      <c r="L4809">
        <v>6.1000000000000004E-3</v>
      </c>
      <c r="M4809">
        <v>52603.15</v>
      </c>
      <c r="N4809">
        <v>5.96E-2</v>
      </c>
      <c r="O4809">
        <v>38.822000000000003</v>
      </c>
      <c r="P4809">
        <v>8.0199999999999994E-2</v>
      </c>
      <c r="Q4809">
        <v>879551.92500000005</v>
      </c>
      <c r="R4809" t="s">
        <v>34</v>
      </c>
      <c r="S4809" t="s">
        <v>45</v>
      </c>
      <c r="T4809" t="s">
        <v>46</v>
      </c>
      <c r="Y4809" t="s">
        <v>407</v>
      </c>
    </row>
    <row r="4810" spans="1:25" x14ac:dyDescent="0.45">
      <c r="A4810" t="s">
        <v>335</v>
      </c>
      <c r="B4810" t="s">
        <v>406</v>
      </c>
      <c r="C4810">
        <v>2504</v>
      </c>
      <c r="D4810">
        <v>120</v>
      </c>
      <c r="E4810" t="s">
        <v>338</v>
      </c>
      <c r="F4810">
        <v>2022</v>
      </c>
      <c r="G4810">
        <v>2914</v>
      </c>
      <c r="H4810">
        <v>2911.25</v>
      </c>
      <c r="J4810">
        <v>871860</v>
      </c>
      <c r="K4810">
        <v>17.149000000000001</v>
      </c>
      <c r="L4810">
        <v>2.5899999999999999E-2</v>
      </c>
      <c r="M4810">
        <v>68689.475000000006</v>
      </c>
      <c r="N4810">
        <v>6.0999999999999999E-2</v>
      </c>
      <c r="O4810">
        <v>57.390999999999998</v>
      </c>
      <c r="P4810">
        <v>9.4600000000000004E-2</v>
      </c>
      <c r="Q4810">
        <v>1116033.625</v>
      </c>
      <c r="R4810" t="s">
        <v>34</v>
      </c>
      <c r="S4810" t="s">
        <v>45</v>
      </c>
      <c r="T4810" t="s">
        <v>46</v>
      </c>
      <c r="Y4810" t="s">
        <v>407</v>
      </c>
    </row>
    <row r="4811" spans="1:25" x14ac:dyDescent="0.45">
      <c r="A4811" t="s">
        <v>335</v>
      </c>
      <c r="B4811" t="s">
        <v>406</v>
      </c>
      <c r="C4811">
        <v>2504</v>
      </c>
      <c r="D4811">
        <v>120</v>
      </c>
      <c r="E4811" t="s">
        <v>338</v>
      </c>
      <c r="F4811">
        <v>2023</v>
      </c>
      <c r="G4811">
        <v>3230</v>
      </c>
      <c r="H4811">
        <v>3225.75</v>
      </c>
      <c r="J4811">
        <v>804591.75</v>
      </c>
      <c r="K4811">
        <v>3.1160000000000001</v>
      </c>
      <c r="L4811">
        <v>4.7000000000000002E-3</v>
      </c>
      <c r="M4811">
        <v>63993.7</v>
      </c>
      <c r="N4811">
        <v>5.9499999999999997E-2</v>
      </c>
      <c r="O4811">
        <v>46.42</v>
      </c>
      <c r="P4811">
        <v>8.4199999999999997E-2</v>
      </c>
      <c r="Q4811">
        <v>1070032.1000000001</v>
      </c>
      <c r="R4811" t="s">
        <v>34</v>
      </c>
      <c r="S4811" t="s">
        <v>45</v>
      </c>
      <c r="T4811" t="s">
        <v>46</v>
      </c>
      <c r="Y4811" t="s">
        <v>407</v>
      </c>
    </row>
    <row r="4812" spans="1:25" x14ac:dyDescent="0.45">
      <c r="A4812" t="s">
        <v>335</v>
      </c>
      <c r="B4812" t="s">
        <v>406</v>
      </c>
      <c r="C4812">
        <v>2504</v>
      </c>
      <c r="D4812">
        <v>120</v>
      </c>
      <c r="E4812" t="s">
        <v>338</v>
      </c>
      <c r="F4812">
        <v>2024</v>
      </c>
      <c r="G4812">
        <v>2641</v>
      </c>
      <c r="H4812">
        <v>2638.75</v>
      </c>
      <c r="J4812">
        <v>734953</v>
      </c>
      <c r="K4812">
        <v>0.29099999999999998</v>
      </c>
      <c r="L4812">
        <v>1E-3</v>
      </c>
      <c r="M4812">
        <v>57660.275000000001</v>
      </c>
      <c r="N4812">
        <v>5.9299999999999999E-2</v>
      </c>
      <c r="O4812">
        <v>41.357999999999997</v>
      </c>
      <c r="P4812">
        <v>8.1100000000000005E-2</v>
      </c>
      <c r="Q4812">
        <v>970174.97499999998</v>
      </c>
      <c r="R4812" t="s">
        <v>34</v>
      </c>
      <c r="S4812" t="s">
        <v>45</v>
      </c>
      <c r="T4812" t="s">
        <v>46</v>
      </c>
      <c r="Y4812" t="s">
        <v>407</v>
      </c>
    </row>
    <row r="4813" spans="1:25" x14ac:dyDescent="0.45">
      <c r="A4813" t="s">
        <v>335</v>
      </c>
      <c r="B4813" t="s">
        <v>406</v>
      </c>
      <c r="C4813">
        <v>2504</v>
      </c>
      <c r="D4813">
        <v>121</v>
      </c>
      <c r="E4813" t="s">
        <v>338</v>
      </c>
      <c r="F4813">
        <v>2009</v>
      </c>
      <c r="G4813">
        <v>3781</v>
      </c>
      <c r="H4813">
        <v>3769.75</v>
      </c>
      <c r="J4813">
        <v>896774</v>
      </c>
      <c r="K4813">
        <v>175.892</v>
      </c>
      <c r="L4813">
        <v>0.31359999999999999</v>
      </c>
      <c r="M4813">
        <v>91031.274999999994</v>
      </c>
      <c r="N4813">
        <v>8.1000000000000003E-2</v>
      </c>
      <c r="O4813">
        <v>110.17400000000001</v>
      </c>
      <c r="P4813">
        <v>0.19389999999999999</v>
      </c>
      <c r="Q4813">
        <v>1121971.675</v>
      </c>
      <c r="R4813" t="s">
        <v>45</v>
      </c>
      <c r="T4813" t="s">
        <v>46</v>
      </c>
      <c r="Y4813" t="s">
        <v>277</v>
      </c>
    </row>
    <row r="4814" spans="1:25" x14ac:dyDescent="0.45">
      <c r="A4814" t="s">
        <v>335</v>
      </c>
      <c r="B4814" t="s">
        <v>406</v>
      </c>
      <c r="C4814">
        <v>2504</v>
      </c>
      <c r="D4814">
        <v>121</v>
      </c>
      <c r="E4814" t="s">
        <v>338</v>
      </c>
      <c r="F4814">
        <v>2010</v>
      </c>
      <c r="G4814">
        <v>4025</v>
      </c>
      <c r="H4814">
        <v>4008.75</v>
      </c>
      <c r="J4814">
        <v>976345</v>
      </c>
      <c r="K4814">
        <v>194.23400000000001</v>
      </c>
      <c r="L4814">
        <v>0.316</v>
      </c>
      <c r="M4814">
        <v>99664.524999999994</v>
      </c>
      <c r="N4814">
        <v>8.1000000000000003E-2</v>
      </c>
      <c r="O4814">
        <v>119.41</v>
      </c>
      <c r="P4814">
        <v>0.19189999999999999</v>
      </c>
      <c r="Q4814">
        <v>1228274.625</v>
      </c>
      <c r="R4814" t="s">
        <v>45</v>
      </c>
      <c r="T4814" t="s">
        <v>46</v>
      </c>
      <c r="Y4814" t="s">
        <v>277</v>
      </c>
    </row>
    <row r="4815" spans="1:25" x14ac:dyDescent="0.45">
      <c r="A4815" t="s">
        <v>335</v>
      </c>
      <c r="B4815" t="s">
        <v>406</v>
      </c>
      <c r="C4815">
        <v>2504</v>
      </c>
      <c r="D4815">
        <v>121</v>
      </c>
      <c r="E4815" t="s">
        <v>338</v>
      </c>
      <c r="F4815">
        <v>2011</v>
      </c>
      <c r="G4815">
        <v>3300</v>
      </c>
      <c r="H4815">
        <v>3286.5</v>
      </c>
      <c r="J4815">
        <v>763169.75</v>
      </c>
      <c r="K4815">
        <v>147.75</v>
      </c>
      <c r="L4815">
        <v>0.314</v>
      </c>
      <c r="M4815">
        <v>76412.350000000006</v>
      </c>
      <c r="N4815">
        <v>8.1000000000000003E-2</v>
      </c>
      <c r="O4815">
        <v>89.183999999999997</v>
      </c>
      <c r="P4815">
        <v>0.18870000000000001</v>
      </c>
      <c r="Q4815">
        <v>941712.8</v>
      </c>
      <c r="R4815" t="s">
        <v>45</v>
      </c>
      <c r="T4815" t="s">
        <v>46</v>
      </c>
      <c r="Y4815" t="s">
        <v>277</v>
      </c>
    </row>
    <row r="4816" spans="1:25" x14ac:dyDescent="0.45">
      <c r="A4816" t="s">
        <v>335</v>
      </c>
      <c r="B4816" t="s">
        <v>406</v>
      </c>
      <c r="C4816">
        <v>2504</v>
      </c>
      <c r="D4816">
        <v>121</v>
      </c>
      <c r="E4816" t="s">
        <v>338</v>
      </c>
      <c r="F4816">
        <v>2012</v>
      </c>
      <c r="G4816">
        <v>1628</v>
      </c>
      <c r="H4816">
        <v>1618.25</v>
      </c>
      <c r="J4816">
        <v>376791</v>
      </c>
      <c r="K4816">
        <v>73.007999999999996</v>
      </c>
      <c r="L4816">
        <v>0.317</v>
      </c>
      <c r="M4816">
        <v>37360.6</v>
      </c>
      <c r="N4816">
        <v>8.1000000000000003E-2</v>
      </c>
      <c r="O4816">
        <v>44.293999999999997</v>
      </c>
      <c r="P4816">
        <v>0.1895</v>
      </c>
      <c r="Q4816">
        <v>460406.47499999998</v>
      </c>
      <c r="R4816" t="s">
        <v>45</v>
      </c>
      <c r="T4816" t="s">
        <v>46</v>
      </c>
      <c r="Y4816" t="s">
        <v>277</v>
      </c>
    </row>
    <row r="4817" spans="1:25" x14ac:dyDescent="0.45">
      <c r="A4817" t="s">
        <v>335</v>
      </c>
      <c r="B4817" t="s">
        <v>406</v>
      </c>
      <c r="C4817">
        <v>2504</v>
      </c>
      <c r="D4817">
        <v>121</v>
      </c>
      <c r="E4817" t="s">
        <v>338</v>
      </c>
      <c r="F4817">
        <v>2013</v>
      </c>
      <c r="G4817">
        <v>2704</v>
      </c>
      <c r="H4817">
        <v>2674.75</v>
      </c>
      <c r="J4817">
        <v>634498.75</v>
      </c>
      <c r="K4817">
        <v>77.061000000000007</v>
      </c>
      <c r="L4817">
        <v>0.19220000000000001</v>
      </c>
      <c r="M4817">
        <v>59357.45</v>
      </c>
      <c r="N4817">
        <v>7.2400000000000006E-2</v>
      </c>
      <c r="O4817">
        <v>66.84</v>
      </c>
      <c r="P4817">
        <v>0.1578</v>
      </c>
      <c r="Q4817">
        <v>821662.6</v>
      </c>
      <c r="R4817" t="s">
        <v>106</v>
      </c>
      <c r="S4817" t="s">
        <v>45</v>
      </c>
      <c r="T4817" t="s">
        <v>46</v>
      </c>
      <c r="Y4817" t="s">
        <v>277</v>
      </c>
    </row>
    <row r="4818" spans="1:25" x14ac:dyDescent="0.45">
      <c r="A4818" t="s">
        <v>335</v>
      </c>
      <c r="B4818" t="s">
        <v>406</v>
      </c>
      <c r="C4818">
        <v>2504</v>
      </c>
      <c r="D4818">
        <v>121</v>
      </c>
      <c r="E4818" t="s">
        <v>338</v>
      </c>
      <c r="F4818">
        <v>2014</v>
      </c>
      <c r="G4818">
        <v>2720</v>
      </c>
      <c r="H4818">
        <v>2709</v>
      </c>
      <c r="J4818">
        <v>756843</v>
      </c>
      <c r="K4818">
        <v>20.396999999999998</v>
      </c>
      <c r="L4818">
        <v>4.0399999999999998E-2</v>
      </c>
      <c r="M4818">
        <v>61920.025000000001</v>
      </c>
      <c r="N4818">
        <v>6.0699999999999997E-2</v>
      </c>
      <c r="O4818">
        <v>70.637</v>
      </c>
      <c r="P4818">
        <v>0.1338</v>
      </c>
      <c r="Q4818">
        <v>995314.4</v>
      </c>
      <c r="R4818" t="s">
        <v>34</v>
      </c>
      <c r="S4818" t="s">
        <v>45</v>
      </c>
      <c r="T4818" t="s">
        <v>46</v>
      </c>
      <c r="Y4818" t="s">
        <v>277</v>
      </c>
    </row>
    <row r="4819" spans="1:25" x14ac:dyDescent="0.45">
      <c r="A4819" t="s">
        <v>335</v>
      </c>
      <c r="B4819" t="s">
        <v>406</v>
      </c>
      <c r="C4819">
        <v>2504</v>
      </c>
      <c r="D4819">
        <v>121</v>
      </c>
      <c r="E4819" t="s">
        <v>338</v>
      </c>
      <c r="F4819">
        <v>2015</v>
      </c>
      <c r="G4819">
        <v>2738</v>
      </c>
      <c r="H4819">
        <v>2729.5</v>
      </c>
      <c r="J4819">
        <v>842694.25</v>
      </c>
      <c r="K4819">
        <v>27.928999999999998</v>
      </c>
      <c r="L4819">
        <v>4.8399999999999999E-2</v>
      </c>
      <c r="M4819">
        <v>64740.275000000001</v>
      </c>
      <c r="N4819">
        <v>6.2600000000000003E-2</v>
      </c>
      <c r="O4819">
        <v>56.17</v>
      </c>
      <c r="P4819">
        <v>0.10390000000000001</v>
      </c>
      <c r="Q4819">
        <v>1022772.625</v>
      </c>
      <c r="R4819" t="s">
        <v>34</v>
      </c>
      <c r="S4819" t="s">
        <v>45</v>
      </c>
      <c r="T4819" t="s">
        <v>46</v>
      </c>
      <c r="Y4819" t="s">
        <v>407</v>
      </c>
    </row>
    <row r="4820" spans="1:25" x14ac:dyDescent="0.45">
      <c r="A4820" t="s">
        <v>335</v>
      </c>
      <c r="B4820" t="s">
        <v>406</v>
      </c>
      <c r="C4820">
        <v>2504</v>
      </c>
      <c r="D4820">
        <v>121</v>
      </c>
      <c r="E4820" t="s">
        <v>338</v>
      </c>
      <c r="F4820">
        <v>2016</v>
      </c>
      <c r="G4820">
        <v>2728</v>
      </c>
      <c r="H4820">
        <v>2722.75</v>
      </c>
      <c r="J4820">
        <v>765860.5</v>
      </c>
      <c r="K4820">
        <v>13.981999999999999</v>
      </c>
      <c r="L4820">
        <v>2.4299999999999999E-2</v>
      </c>
      <c r="M4820">
        <v>59546.85</v>
      </c>
      <c r="N4820">
        <v>6.0900000000000003E-2</v>
      </c>
      <c r="O4820">
        <v>44.676000000000002</v>
      </c>
      <c r="P4820">
        <v>8.6699999999999999E-2</v>
      </c>
      <c r="Q4820">
        <v>970192.3</v>
      </c>
      <c r="R4820" t="s">
        <v>34</v>
      </c>
      <c r="S4820" t="s">
        <v>45</v>
      </c>
      <c r="T4820" t="s">
        <v>46</v>
      </c>
      <c r="Y4820" t="s">
        <v>407</v>
      </c>
    </row>
    <row r="4821" spans="1:25" x14ac:dyDescent="0.45">
      <c r="A4821" t="s">
        <v>335</v>
      </c>
      <c r="B4821" t="s">
        <v>406</v>
      </c>
      <c r="C4821">
        <v>2504</v>
      </c>
      <c r="D4821">
        <v>121</v>
      </c>
      <c r="E4821" t="s">
        <v>338</v>
      </c>
      <c r="F4821">
        <v>2017</v>
      </c>
      <c r="G4821">
        <v>2974</v>
      </c>
      <c r="H4821">
        <v>2969</v>
      </c>
      <c r="J4821">
        <v>848978.75</v>
      </c>
      <c r="K4821">
        <v>6.577</v>
      </c>
      <c r="L4821">
        <v>1.0999999999999999E-2</v>
      </c>
      <c r="M4821">
        <v>65939.824999999997</v>
      </c>
      <c r="N4821">
        <v>0.06</v>
      </c>
      <c r="O4821">
        <v>48.61</v>
      </c>
      <c r="P4821">
        <v>8.4500000000000006E-2</v>
      </c>
      <c r="Q4821">
        <v>1094410.575</v>
      </c>
      <c r="R4821" t="s">
        <v>34</v>
      </c>
      <c r="S4821" t="s">
        <v>45</v>
      </c>
      <c r="T4821" t="s">
        <v>46</v>
      </c>
      <c r="Y4821" t="s">
        <v>407</v>
      </c>
    </row>
    <row r="4822" spans="1:25" x14ac:dyDescent="0.45">
      <c r="A4822" t="s">
        <v>335</v>
      </c>
      <c r="B4822" t="s">
        <v>406</v>
      </c>
      <c r="C4822">
        <v>2504</v>
      </c>
      <c r="D4822">
        <v>121</v>
      </c>
      <c r="E4822" t="s">
        <v>338</v>
      </c>
      <c r="F4822">
        <v>2018</v>
      </c>
      <c r="G4822">
        <v>2677</v>
      </c>
      <c r="H4822">
        <v>2672</v>
      </c>
      <c r="J4822">
        <v>788078</v>
      </c>
      <c r="K4822">
        <v>15.672000000000001</v>
      </c>
      <c r="L4822">
        <v>2.4E-2</v>
      </c>
      <c r="M4822">
        <v>62727.3</v>
      </c>
      <c r="N4822">
        <v>6.0900000000000003E-2</v>
      </c>
      <c r="O4822">
        <v>53.573999999999998</v>
      </c>
      <c r="P4822">
        <v>9.8299999999999998E-2</v>
      </c>
      <c r="Q4822">
        <v>1018352.625</v>
      </c>
      <c r="R4822" t="s">
        <v>34</v>
      </c>
      <c r="S4822" t="s">
        <v>45</v>
      </c>
      <c r="T4822" t="s">
        <v>46</v>
      </c>
      <c r="Y4822" t="s">
        <v>407</v>
      </c>
    </row>
    <row r="4823" spans="1:25" x14ac:dyDescent="0.45">
      <c r="A4823" t="s">
        <v>335</v>
      </c>
      <c r="B4823" t="s">
        <v>406</v>
      </c>
      <c r="C4823">
        <v>2504</v>
      </c>
      <c r="D4823">
        <v>121</v>
      </c>
      <c r="E4823" t="s">
        <v>338</v>
      </c>
      <c r="F4823">
        <v>2019</v>
      </c>
      <c r="G4823">
        <v>2842</v>
      </c>
      <c r="H4823">
        <v>2834.75</v>
      </c>
      <c r="J4823">
        <v>832943.5</v>
      </c>
      <c r="K4823">
        <v>4.4189999999999996</v>
      </c>
      <c r="L4823">
        <v>7.9000000000000008E-3</v>
      </c>
      <c r="M4823">
        <v>64263.5</v>
      </c>
      <c r="N4823">
        <v>5.9700000000000003E-2</v>
      </c>
      <c r="O4823">
        <v>55.354999999999997</v>
      </c>
      <c r="P4823">
        <v>9.5699999999999993E-2</v>
      </c>
      <c r="Q4823">
        <v>1071430.75</v>
      </c>
      <c r="R4823" t="s">
        <v>34</v>
      </c>
      <c r="S4823" t="s">
        <v>45</v>
      </c>
      <c r="T4823" t="s">
        <v>46</v>
      </c>
      <c r="Y4823" t="s">
        <v>407</v>
      </c>
    </row>
    <row r="4824" spans="1:25" x14ac:dyDescent="0.45">
      <c r="A4824" t="s">
        <v>335</v>
      </c>
      <c r="B4824" t="s">
        <v>406</v>
      </c>
      <c r="C4824">
        <v>2504</v>
      </c>
      <c r="D4824">
        <v>121</v>
      </c>
      <c r="E4824" t="s">
        <v>338</v>
      </c>
      <c r="F4824">
        <v>2020</v>
      </c>
      <c r="G4824">
        <v>2643</v>
      </c>
      <c r="H4824">
        <v>2636</v>
      </c>
      <c r="J4824">
        <v>813201</v>
      </c>
      <c r="K4824">
        <v>0.65700000000000003</v>
      </c>
      <c r="L4824">
        <v>1.6999999999999999E-3</v>
      </c>
      <c r="M4824">
        <v>63807.55</v>
      </c>
      <c r="N4824">
        <v>5.9200000000000003E-2</v>
      </c>
      <c r="O4824">
        <v>51.970999999999997</v>
      </c>
      <c r="P4824">
        <v>9.1700000000000004E-2</v>
      </c>
      <c r="Q4824">
        <v>1072985.625</v>
      </c>
      <c r="R4824" t="s">
        <v>34</v>
      </c>
      <c r="S4824" t="s">
        <v>45</v>
      </c>
      <c r="T4824" t="s">
        <v>46</v>
      </c>
      <c r="Y4824" t="s">
        <v>407</v>
      </c>
    </row>
    <row r="4825" spans="1:25" x14ac:dyDescent="0.45">
      <c r="A4825" t="s">
        <v>335</v>
      </c>
      <c r="B4825" t="s">
        <v>406</v>
      </c>
      <c r="C4825">
        <v>2504</v>
      </c>
      <c r="D4825">
        <v>121</v>
      </c>
      <c r="E4825" t="s">
        <v>338</v>
      </c>
      <c r="F4825">
        <v>2021</v>
      </c>
      <c r="G4825">
        <v>2986</v>
      </c>
      <c r="H4825">
        <v>2982.5</v>
      </c>
      <c r="J4825">
        <v>895334.75</v>
      </c>
      <c r="K4825">
        <v>4.84</v>
      </c>
      <c r="L4825">
        <v>9.7999999999999997E-3</v>
      </c>
      <c r="M4825">
        <v>70640.399999999994</v>
      </c>
      <c r="N4825">
        <v>5.9799999999999999E-2</v>
      </c>
      <c r="O4825">
        <v>58.351999999999997</v>
      </c>
      <c r="P4825">
        <v>9.35E-2</v>
      </c>
      <c r="Q4825">
        <v>1178278.6000000001</v>
      </c>
      <c r="R4825" t="s">
        <v>34</v>
      </c>
      <c r="S4825" t="s">
        <v>45</v>
      </c>
      <c r="T4825" t="s">
        <v>46</v>
      </c>
      <c r="Y4825" t="s">
        <v>407</v>
      </c>
    </row>
    <row r="4826" spans="1:25" x14ac:dyDescent="0.45">
      <c r="A4826" t="s">
        <v>335</v>
      </c>
      <c r="B4826" t="s">
        <v>406</v>
      </c>
      <c r="C4826">
        <v>2504</v>
      </c>
      <c r="D4826">
        <v>121</v>
      </c>
      <c r="E4826" t="s">
        <v>338</v>
      </c>
      <c r="F4826">
        <v>2022</v>
      </c>
      <c r="G4826">
        <v>3638</v>
      </c>
      <c r="H4826">
        <v>3632.75</v>
      </c>
      <c r="J4826">
        <v>1009183.75</v>
      </c>
      <c r="K4826">
        <v>22.231999999999999</v>
      </c>
      <c r="L4826">
        <v>3.04E-2</v>
      </c>
      <c r="M4826">
        <v>73083.100000000006</v>
      </c>
      <c r="N4826">
        <v>6.1400000000000003E-2</v>
      </c>
      <c r="O4826">
        <v>52.764000000000003</v>
      </c>
      <c r="P4826">
        <v>8.4400000000000003E-2</v>
      </c>
      <c r="Q4826">
        <v>1177972.175</v>
      </c>
      <c r="R4826" t="s">
        <v>34</v>
      </c>
      <c r="S4826" t="s">
        <v>45</v>
      </c>
      <c r="T4826" t="s">
        <v>46</v>
      </c>
      <c r="Y4826" t="s">
        <v>407</v>
      </c>
    </row>
    <row r="4827" spans="1:25" x14ac:dyDescent="0.45">
      <c r="A4827" t="s">
        <v>335</v>
      </c>
      <c r="B4827" t="s">
        <v>406</v>
      </c>
      <c r="C4827">
        <v>2504</v>
      </c>
      <c r="D4827">
        <v>121</v>
      </c>
      <c r="E4827" t="s">
        <v>338</v>
      </c>
      <c r="F4827">
        <v>2023</v>
      </c>
      <c r="G4827">
        <v>4484</v>
      </c>
      <c r="H4827">
        <v>4478.5</v>
      </c>
      <c r="J4827">
        <v>1224513.5</v>
      </c>
      <c r="K4827">
        <v>0.46300000000000002</v>
      </c>
      <c r="L4827">
        <v>1E-3</v>
      </c>
      <c r="M4827">
        <v>91611.8</v>
      </c>
      <c r="N4827">
        <v>5.9299999999999999E-2</v>
      </c>
      <c r="O4827">
        <v>69.816999999999993</v>
      </c>
      <c r="P4827">
        <v>8.7900000000000006E-2</v>
      </c>
      <c r="Q4827">
        <v>1541435.9750000001</v>
      </c>
      <c r="R4827" t="s">
        <v>34</v>
      </c>
      <c r="S4827" t="s">
        <v>45</v>
      </c>
      <c r="T4827" t="s">
        <v>46</v>
      </c>
      <c r="Y4827" t="s">
        <v>407</v>
      </c>
    </row>
    <row r="4828" spans="1:25" x14ac:dyDescent="0.45">
      <c r="A4828" t="s">
        <v>335</v>
      </c>
      <c r="B4828" t="s">
        <v>406</v>
      </c>
      <c r="C4828">
        <v>2504</v>
      </c>
      <c r="D4828">
        <v>121</v>
      </c>
      <c r="E4828" t="s">
        <v>338</v>
      </c>
      <c r="F4828">
        <v>2024</v>
      </c>
      <c r="G4828">
        <v>1606</v>
      </c>
      <c r="H4828">
        <v>1604.25</v>
      </c>
      <c r="J4828">
        <v>466599.25</v>
      </c>
      <c r="K4828">
        <v>0.67500000000000004</v>
      </c>
      <c r="L4828">
        <v>3.0999999999999999E-3</v>
      </c>
      <c r="M4828">
        <v>35160.425000000003</v>
      </c>
      <c r="N4828">
        <v>5.9400000000000001E-2</v>
      </c>
      <c r="O4828">
        <v>28.106999999999999</v>
      </c>
      <c r="P4828">
        <v>9.2899999999999996E-2</v>
      </c>
      <c r="Q4828">
        <v>590388.375</v>
      </c>
      <c r="R4828" t="s">
        <v>34</v>
      </c>
      <c r="S4828" t="s">
        <v>45</v>
      </c>
      <c r="T4828" t="s">
        <v>46</v>
      </c>
      <c r="Y4828" t="s">
        <v>407</v>
      </c>
    </row>
    <row r="4829" spans="1:25" x14ac:dyDescent="0.45">
      <c r="A4829" t="s">
        <v>335</v>
      </c>
      <c r="B4829" t="s">
        <v>406</v>
      </c>
      <c r="C4829">
        <v>2504</v>
      </c>
      <c r="D4829">
        <v>122</v>
      </c>
      <c r="E4829" t="s">
        <v>338</v>
      </c>
      <c r="F4829">
        <v>2009</v>
      </c>
      <c r="G4829">
        <v>3907</v>
      </c>
      <c r="H4829">
        <v>3878</v>
      </c>
      <c r="J4829">
        <v>946912.75</v>
      </c>
      <c r="K4829">
        <v>183.226</v>
      </c>
      <c r="L4829">
        <v>0.31359999999999999</v>
      </c>
      <c r="M4829">
        <v>94835.4</v>
      </c>
      <c r="N4829">
        <v>8.1000000000000003E-2</v>
      </c>
      <c r="O4829">
        <v>116.316</v>
      </c>
      <c r="P4829">
        <v>0.19700000000000001</v>
      </c>
      <c r="Q4829">
        <v>1168739.5</v>
      </c>
      <c r="R4829" t="s">
        <v>45</v>
      </c>
      <c r="T4829" t="s">
        <v>46</v>
      </c>
      <c r="Y4829" t="s">
        <v>277</v>
      </c>
    </row>
    <row r="4830" spans="1:25" x14ac:dyDescent="0.45">
      <c r="A4830" t="s">
        <v>335</v>
      </c>
      <c r="B4830" t="s">
        <v>406</v>
      </c>
      <c r="C4830">
        <v>2504</v>
      </c>
      <c r="D4830">
        <v>122</v>
      </c>
      <c r="E4830" t="s">
        <v>338</v>
      </c>
      <c r="F4830">
        <v>2010</v>
      </c>
      <c r="G4830">
        <v>4833</v>
      </c>
      <c r="H4830">
        <v>4812.25</v>
      </c>
      <c r="J4830">
        <v>1164320.5</v>
      </c>
      <c r="K4830">
        <v>231.40299999999999</v>
      </c>
      <c r="L4830">
        <v>0.316</v>
      </c>
      <c r="M4830">
        <v>118742.65</v>
      </c>
      <c r="N4830">
        <v>8.1000000000000003E-2</v>
      </c>
      <c r="O4830">
        <v>136.70099999999999</v>
      </c>
      <c r="P4830">
        <v>0.18340000000000001</v>
      </c>
      <c r="Q4830">
        <v>1463307.4</v>
      </c>
      <c r="R4830" t="s">
        <v>45</v>
      </c>
      <c r="T4830" t="s">
        <v>46</v>
      </c>
      <c r="Y4830" t="s">
        <v>277</v>
      </c>
    </row>
    <row r="4831" spans="1:25" x14ac:dyDescent="0.45">
      <c r="A4831" t="s">
        <v>335</v>
      </c>
      <c r="B4831" t="s">
        <v>406</v>
      </c>
      <c r="C4831">
        <v>2504</v>
      </c>
      <c r="D4831">
        <v>122</v>
      </c>
      <c r="E4831" t="s">
        <v>338</v>
      </c>
      <c r="F4831">
        <v>2011</v>
      </c>
      <c r="G4831">
        <v>3544</v>
      </c>
      <c r="H4831">
        <v>3523.75</v>
      </c>
      <c r="J4831">
        <v>783982</v>
      </c>
      <c r="K4831">
        <v>155.12100000000001</v>
      </c>
      <c r="L4831">
        <v>0.314</v>
      </c>
      <c r="M4831">
        <v>80217.324999999997</v>
      </c>
      <c r="N4831">
        <v>8.1000000000000003E-2</v>
      </c>
      <c r="O4831">
        <v>92.552999999999997</v>
      </c>
      <c r="P4831">
        <v>0.18540000000000001</v>
      </c>
      <c r="Q4831">
        <v>988688.22499999998</v>
      </c>
      <c r="R4831" t="s">
        <v>45</v>
      </c>
      <c r="T4831" t="s">
        <v>46</v>
      </c>
      <c r="Y4831" t="s">
        <v>277</v>
      </c>
    </row>
    <row r="4832" spans="1:25" x14ac:dyDescent="0.45">
      <c r="A4832" t="s">
        <v>335</v>
      </c>
      <c r="B4832" t="s">
        <v>406</v>
      </c>
      <c r="C4832">
        <v>2504</v>
      </c>
      <c r="D4832">
        <v>122</v>
      </c>
      <c r="E4832" t="s">
        <v>338</v>
      </c>
      <c r="F4832">
        <v>2012</v>
      </c>
      <c r="G4832">
        <v>1876</v>
      </c>
      <c r="H4832">
        <v>1863.5</v>
      </c>
      <c r="J4832">
        <v>434853.25</v>
      </c>
      <c r="K4832">
        <v>83.384</v>
      </c>
      <c r="L4832">
        <v>0.317</v>
      </c>
      <c r="M4832">
        <v>42656.3</v>
      </c>
      <c r="N4832">
        <v>8.1000000000000003E-2</v>
      </c>
      <c r="O4832">
        <v>49.622999999999998</v>
      </c>
      <c r="P4832">
        <v>0.18379999999999999</v>
      </c>
      <c r="Q4832">
        <v>525780.35</v>
      </c>
      <c r="R4832" t="s">
        <v>45</v>
      </c>
      <c r="T4832" t="s">
        <v>46</v>
      </c>
      <c r="Y4832" t="s">
        <v>277</v>
      </c>
    </row>
    <row r="4833" spans="1:25" x14ac:dyDescent="0.45">
      <c r="A4833" t="s">
        <v>335</v>
      </c>
      <c r="B4833" t="s">
        <v>406</v>
      </c>
      <c r="C4833">
        <v>2504</v>
      </c>
      <c r="D4833">
        <v>122</v>
      </c>
      <c r="E4833" t="s">
        <v>338</v>
      </c>
      <c r="F4833">
        <v>2013</v>
      </c>
      <c r="G4833">
        <v>3196</v>
      </c>
      <c r="H4833">
        <v>3183</v>
      </c>
      <c r="J4833">
        <v>726122.75</v>
      </c>
      <c r="K4833">
        <v>106.78</v>
      </c>
      <c r="L4833">
        <v>0.24729999999999999</v>
      </c>
      <c r="M4833">
        <v>71758.375</v>
      </c>
      <c r="N4833">
        <v>7.6200000000000004E-2</v>
      </c>
      <c r="O4833">
        <v>82.456999999999994</v>
      </c>
      <c r="P4833">
        <v>0.1638</v>
      </c>
      <c r="Q4833">
        <v>961822.22499999998</v>
      </c>
      <c r="R4833" t="s">
        <v>106</v>
      </c>
      <c r="S4833" t="s">
        <v>45</v>
      </c>
      <c r="T4833" t="s">
        <v>46</v>
      </c>
      <c r="Y4833" t="s">
        <v>277</v>
      </c>
    </row>
    <row r="4834" spans="1:25" x14ac:dyDescent="0.45">
      <c r="A4834" t="s">
        <v>335</v>
      </c>
      <c r="B4834" t="s">
        <v>406</v>
      </c>
      <c r="C4834">
        <v>2504</v>
      </c>
      <c r="D4834">
        <v>122</v>
      </c>
      <c r="E4834" t="s">
        <v>338</v>
      </c>
      <c r="F4834">
        <v>2014</v>
      </c>
      <c r="G4834">
        <v>2844</v>
      </c>
      <c r="H4834">
        <v>2840.25</v>
      </c>
      <c r="J4834">
        <v>802677.75</v>
      </c>
      <c r="K4834">
        <v>33.256999999999998</v>
      </c>
      <c r="L4834">
        <v>5.8599999999999999E-2</v>
      </c>
      <c r="M4834">
        <v>68019.5</v>
      </c>
      <c r="N4834">
        <v>6.3200000000000006E-2</v>
      </c>
      <c r="O4834">
        <v>75.272000000000006</v>
      </c>
      <c r="P4834">
        <v>0.13389999999999999</v>
      </c>
      <c r="Q4834">
        <v>1068374.1499999999</v>
      </c>
      <c r="R4834" t="s">
        <v>34</v>
      </c>
      <c r="S4834" t="s">
        <v>45</v>
      </c>
      <c r="T4834" t="s">
        <v>46</v>
      </c>
      <c r="Y4834" t="s">
        <v>277</v>
      </c>
    </row>
    <row r="4835" spans="1:25" x14ac:dyDescent="0.45">
      <c r="A4835" t="s">
        <v>335</v>
      </c>
      <c r="B4835" t="s">
        <v>406</v>
      </c>
      <c r="C4835">
        <v>2504</v>
      </c>
      <c r="D4835">
        <v>122</v>
      </c>
      <c r="E4835" t="s">
        <v>338</v>
      </c>
      <c r="F4835">
        <v>2015</v>
      </c>
      <c r="G4835">
        <v>2593</v>
      </c>
      <c r="H4835">
        <v>2585</v>
      </c>
      <c r="J4835">
        <v>743329.5</v>
      </c>
      <c r="K4835">
        <v>15.462999999999999</v>
      </c>
      <c r="L4835">
        <v>2.9700000000000001E-2</v>
      </c>
      <c r="M4835">
        <v>59211.074999999997</v>
      </c>
      <c r="N4835">
        <v>6.13E-2</v>
      </c>
      <c r="O4835">
        <v>51.323999999999998</v>
      </c>
      <c r="P4835">
        <v>0.1016</v>
      </c>
      <c r="Q4835">
        <v>959665.1</v>
      </c>
      <c r="R4835" t="s">
        <v>34</v>
      </c>
      <c r="S4835" t="s">
        <v>45</v>
      </c>
      <c r="T4835" t="s">
        <v>46</v>
      </c>
      <c r="Y4835" t="s">
        <v>407</v>
      </c>
    </row>
    <row r="4836" spans="1:25" x14ac:dyDescent="0.45">
      <c r="A4836" t="s">
        <v>335</v>
      </c>
      <c r="B4836" t="s">
        <v>406</v>
      </c>
      <c r="C4836">
        <v>2504</v>
      </c>
      <c r="D4836">
        <v>122</v>
      </c>
      <c r="E4836" t="s">
        <v>338</v>
      </c>
      <c r="F4836">
        <v>2016</v>
      </c>
      <c r="G4836">
        <v>2779</v>
      </c>
      <c r="H4836">
        <v>2769</v>
      </c>
      <c r="J4836">
        <v>789354.25</v>
      </c>
      <c r="K4836">
        <v>7.4729999999999999</v>
      </c>
      <c r="L4836">
        <v>1.4500000000000001E-2</v>
      </c>
      <c r="M4836">
        <v>59679.724999999999</v>
      </c>
      <c r="N4836">
        <v>6.0199999999999997E-2</v>
      </c>
      <c r="O4836">
        <v>44.103000000000002</v>
      </c>
      <c r="P4836">
        <v>8.5800000000000001E-2</v>
      </c>
      <c r="Q4836">
        <v>987471.85</v>
      </c>
      <c r="R4836" t="s">
        <v>34</v>
      </c>
      <c r="S4836" t="s">
        <v>45</v>
      </c>
      <c r="T4836" t="s">
        <v>46</v>
      </c>
      <c r="Y4836" t="s">
        <v>407</v>
      </c>
    </row>
    <row r="4837" spans="1:25" x14ac:dyDescent="0.45">
      <c r="A4837" t="s">
        <v>335</v>
      </c>
      <c r="B4837" t="s">
        <v>406</v>
      </c>
      <c r="C4837">
        <v>2504</v>
      </c>
      <c r="D4837">
        <v>122</v>
      </c>
      <c r="E4837" t="s">
        <v>338</v>
      </c>
      <c r="F4837">
        <v>2017</v>
      </c>
      <c r="G4837">
        <v>2217</v>
      </c>
      <c r="H4837">
        <v>2214.25</v>
      </c>
      <c r="J4837">
        <v>671553</v>
      </c>
      <c r="K4837">
        <v>11.596</v>
      </c>
      <c r="L4837">
        <v>2.4299999999999999E-2</v>
      </c>
      <c r="M4837">
        <v>52249.875</v>
      </c>
      <c r="N4837">
        <v>6.0900000000000003E-2</v>
      </c>
      <c r="O4837">
        <v>39.787999999999997</v>
      </c>
      <c r="P4837">
        <v>8.8900000000000007E-2</v>
      </c>
      <c r="Q4837">
        <v>851835.65</v>
      </c>
      <c r="R4837" t="s">
        <v>34</v>
      </c>
      <c r="S4837" t="s">
        <v>45</v>
      </c>
      <c r="T4837" t="s">
        <v>46</v>
      </c>
      <c r="Y4837" t="s">
        <v>407</v>
      </c>
    </row>
    <row r="4838" spans="1:25" x14ac:dyDescent="0.45">
      <c r="A4838" t="s">
        <v>335</v>
      </c>
      <c r="B4838" t="s">
        <v>406</v>
      </c>
      <c r="C4838">
        <v>2504</v>
      </c>
      <c r="D4838">
        <v>122</v>
      </c>
      <c r="E4838" t="s">
        <v>338</v>
      </c>
      <c r="F4838">
        <v>2018</v>
      </c>
      <c r="G4838">
        <v>4275</v>
      </c>
      <c r="H4838">
        <v>4269</v>
      </c>
      <c r="J4838">
        <v>1233911.75</v>
      </c>
      <c r="K4838">
        <v>18.600999999999999</v>
      </c>
      <c r="L4838">
        <v>1.9599999999999999E-2</v>
      </c>
      <c r="M4838">
        <v>94565.8</v>
      </c>
      <c r="N4838">
        <v>6.0600000000000001E-2</v>
      </c>
      <c r="O4838">
        <v>72.570999999999998</v>
      </c>
      <c r="P4838">
        <v>8.7999999999999995E-2</v>
      </c>
      <c r="Q4838">
        <v>1547335.4</v>
      </c>
      <c r="R4838" t="s">
        <v>34</v>
      </c>
      <c r="S4838" t="s">
        <v>45</v>
      </c>
      <c r="T4838" t="s">
        <v>46</v>
      </c>
      <c r="Y4838" t="s">
        <v>407</v>
      </c>
    </row>
    <row r="4839" spans="1:25" x14ac:dyDescent="0.45">
      <c r="A4839" t="s">
        <v>335</v>
      </c>
      <c r="B4839" t="s">
        <v>406</v>
      </c>
      <c r="C4839">
        <v>2504</v>
      </c>
      <c r="D4839">
        <v>122</v>
      </c>
      <c r="E4839" t="s">
        <v>338</v>
      </c>
      <c r="F4839">
        <v>2019</v>
      </c>
      <c r="G4839">
        <v>3593</v>
      </c>
      <c r="H4839">
        <v>3586.25</v>
      </c>
      <c r="J4839">
        <v>1097421.75</v>
      </c>
      <c r="K4839">
        <v>7.9219999999999997</v>
      </c>
      <c r="L4839">
        <v>9.9000000000000008E-3</v>
      </c>
      <c r="M4839">
        <v>84973.324999999997</v>
      </c>
      <c r="N4839">
        <v>5.9900000000000002E-2</v>
      </c>
      <c r="O4839">
        <v>70.641999999999996</v>
      </c>
      <c r="P4839">
        <v>9.0999999999999998E-2</v>
      </c>
      <c r="Q4839">
        <v>1411679.15</v>
      </c>
      <c r="R4839" t="s">
        <v>34</v>
      </c>
      <c r="S4839" t="s">
        <v>45</v>
      </c>
      <c r="T4839" t="s">
        <v>46</v>
      </c>
      <c r="Y4839" t="s">
        <v>407</v>
      </c>
    </row>
    <row r="4840" spans="1:25" x14ac:dyDescent="0.45">
      <c r="A4840" t="s">
        <v>335</v>
      </c>
      <c r="B4840" t="s">
        <v>406</v>
      </c>
      <c r="C4840">
        <v>2504</v>
      </c>
      <c r="D4840">
        <v>122</v>
      </c>
      <c r="E4840" t="s">
        <v>338</v>
      </c>
      <c r="F4840">
        <v>2020</v>
      </c>
      <c r="G4840">
        <v>2386</v>
      </c>
      <c r="H4840">
        <v>2380.5</v>
      </c>
      <c r="J4840">
        <v>693551.5</v>
      </c>
      <c r="K4840">
        <v>0.80100000000000005</v>
      </c>
      <c r="L4840">
        <v>2.0999999999999999E-3</v>
      </c>
      <c r="M4840">
        <v>51351.974999999999</v>
      </c>
      <c r="N4840">
        <v>5.9299999999999999E-2</v>
      </c>
      <c r="O4840">
        <v>39.045000000000002</v>
      </c>
      <c r="P4840">
        <v>8.3699999999999997E-2</v>
      </c>
      <c r="Q4840">
        <v>862755.22499999998</v>
      </c>
      <c r="R4840" t="s">
        <v>34</v>
      </c>
      <c r="S4840" t="s">
        <v>45</v>
      </c>
      <c r="T4840" t="s">
        <v>46</v>
      </c>
      <c r="Y4840" t="s">
        <v>407</v>
      </c>
    </row>
    <row r="4841" spans="1:25" x14ac:dyDescent="0.45">
      <c r="A4841" t="s">
        <v>335</v>
      </c>
      <c r="B4841" t="s">
        <v>406</v>
      </c>
      <c r="C4841">
        <v>2504</v>
      </c>
      <c r="D4841">
        <v>122</v>
      </c>
      <c r="E4841" t="s">
        <v>338</v>
      </c>
      <c r="F4841">
        <v>2021</v>
      </c>
      <c r="G4841">
        <v>2467</v>
      </c>
      <c r="H4841">
        <v>2462.75</v>
      </c>
      <c r="J4841">
        <v>706466.25</v>
      </c>
      <c r="K4841">
        <v>2.09</v>
      </c>
      <c r="L4841">
        <v>4.7000000000000002E-3</v>
      </c>
      <c r="M4841">
        <v>52486.8</v>
      </c>
      <c r="N4841">
        <v>5.96E-2</v>
      </c>
      <c r="O4841">
        <v>36.856000000000002</v>
      </c>
      <c r="P4841">
        <v>7.7200000000000005E-2</v>
      </c>
      <c r="Q4841">
        <v>878848.25</v>
      </c>
      <c r="R4841" t="s">
        <v>34</v>
      </c>
      <c r="S4841" t="s">
        <v>45</v>
      </c>
      <c r="T4841" t="s">
        <v>46</v>
      </c>
      <c r="Y4841" t="s">
        <v>407</v>
      </c>
    </row>
    <row r="4842" spans="1:25" x14ac:dyDescent="0.45">
      <c r="A4842" t="s">
        <v>335</v>
      </c>
      <c r="B4842" t="s">
        <v>406</v>
      </c>
      <c r="C4842">
        <v>2504</v>
      </c>
      <c r="D4842">
        <v>122</v>
      </c>
      <c r="E4842" t="s">
        <v>338</v>
      </c>
      <c r="F4842">
        <v>2022</v>
      </c>
      <c r="G4842">
        <v>3925</v>
      </c>
      <c r="H4842">
        <v>3920</v>
      </c>
      <c r="J4842">
        <v>1064044.75</v>
      </c>
      <c r="K4842">
        <v>25.919</v>
      </c>
      <c r="L4842">
        <v>3.2300000000000002E-2</v>
      </c>
      <c r="M4842">
        <v>80540.875</v>
      </c>
      <c r="N4842">
        <v>6.1499999999999999E-2</v>
      </c>
      <c r="O4842">
        <v>61.097999999999999</v>
      </c>
      <c r="P4842">
        <v>8.6999999999999994E-2</v>
      </c>
      <c r="Q4842">
        <v>1294985.05</v>
      </c>
      <c r="R4842" t="s">
        <v>34</v>
      </c>
      <c r="S4842" t="s">
        <v>45</v>
      </c>
      <c r="T4842" t="s">
        <v>46</v>
      </c>
      <c r="Y4842" t="s">
        <v>407</v>
      </c>
    </row>
    <row r="4843" spans="1:25" x14ac:dyDescent="0.45">
      <c r="A4843" t="s">
        <v>335</v>
      </c>
      <c r="B4843" t="s">
        <v>406</v>
      </c>
      <c r="C4843">
        <v>2504</v>
      </c>
      <c r="D4843">
        <v>122</v>
      </c>
      <c r="E4843" t="s">
        <v>338</v>
      </c>
      <c r="F4843">
        <v>2023</v>
      </c>
      <c r="G4843">
        <v>3617</v>
      </c>
      <c r="H4843">
        <v>3614.5</v>
      </c>
      <c r="J4843">
        <v>949104.75</v>
      </c>
      <c r="K4843">
        <v>0.34200000000000003</v>
      </c>
      <c r="L4843">
        <v>1E-3</v>
      </c>
      <c r="M4843">
        <v>67682.274999999994</v>
      </c>
      <c r="N4843">
        <v>5.9299999999999999E-2</v>
      </c>
      <c r="O4843">
        <v>47.232999999999997</v>
      </c>
      <c r="P4843">
        <v>7.9500000000000001E-2</v>
      </c>
      <c r="Q4843">
        <v>1138852.45</v>
      </c>
      <c r="R4843" t="s">
        <v>34</v>
      </c>
      <c r="S4843" t="s">
        <v>45</v>
      </c>
      <c r="T4843" t="s">
        <v>46</v>
      </c>
      <c r="Y4843" t="s">
        <v>407</v>
      </c>
    </row>
    <row r="4844" spans="1:25" x14ac:dyDescent="0.45">
      <c r="A4844" t="s">
        <v>335</v>
      </c>
      <c r="B4844" t="s">
        <v>406</v>
      </c>
      <c r="C4844">
        <v>2504</v>
      </c>
      <c r="D4844">
        <v>122</v>
      </c>
      <c r="E4844" t="s">
        <v>338</v>
      </c>
      <c r="F4844">
        <v>2024</v>
      </c>
      <c r="G4844">
        <v>1680</v>
      </c>
      <c r="H4844">
        <v>1675.25</v>
      </c>
      <c r="J4844">
        <v>460010.75</v>
      </c>
      <c r="K4844">
        <v>0.17199999999999999</v>
      </c>
      <c r="L4844">
        <v>1E-3</v>
      </c>
      <c r="M4844">
        <v>34087.724999999999</v>
      </c>
      <c r="N4844">
        <v>5.9200000000000003E-2</v>
      </c>
      <c r="O4844">
        <v>24.367999999999999</v>
      </c>
      <c r="P4844">
        <v>8.3099999999999993E-2</v>
      </c>
      <c r="Q4844">
        <v>573652.44999999995</v>
      </c>
      <c r="R4844" t="s">
        <v>34</v>
      </c>
      <c r="S4844" t="s">
        <v>45</v>
      </c>
      <c r="T4844" t="s">
        <v>46</v>
      </c>
      <c r="Y4844" t="s">
        <v>407</v>
      </c>
    </row>
    <row r="4845" spans="1:25" x14ac:dyDescent="0.45">
      <c r="A4845" t="s">
        <v>335</v>
      </c>
      <c r="B4845" t="s">
        <v>406</v>
      </c>
      <c r="C4845">
        <v>2504</v>
      </c>
      <c r="D4845" t="s">
        <v>339</v>
      </c>
      <c r="F4845">
        <v>2009</v>
      </c>
      <c r="G4845">
        <v>4</v>
      </c>
      <c r="H4845">
        <v>3.2</v>
      </c>
      <c r="I4845">
        <v>44.8</v>
      </c>
      <c r="O4845">
        <v>0.27600000000000002</v>
      </c>
      <c r="P4845">
        <v>0.77180000000000004</v>
      </c>
      <c r="Q4845">
        <v>713.6</v>
      </c>
      <c r="R4845" t="s">
        <v>27</v>
      </c>
      <c r="T4845" t="s">
        <v>28</v>
      </c>
      <c r="Y4845" t="s">
        <v>29</v>
      </c>
    </row>
    <row r="4846" spans="1:25" x14ac:dyDescent="0.45">
      <c r="A4846" t="s">
        <v>335</v>
      </c>
      <c r="B4846" t="s">
        <v>406</v>
      </c>
      <c r="C4846">
        <v>2504</v>
      </c>
      <c r="D4846" t="s">
        <v>339</v>
      </c>
      <c r="F4846">
        <v>2010</v>
      </c>
      <c r="G4846">
        <v>5</v>
      </c>
      <c r="H4846">
        <v>3.4</v>
      </c>
      <c r="I4846">
        <v>47.6</v>
      </c>
      <c r="O4846">
        <v>0.29299999999999998</v>
      </c>
      <c r="P4846">
        <v>0.77200000000000002</v>
      </c>
      <c r="Q4846">
        <v>758.2</v>
      </c>
      <c r="R4846" t="s">
        <v>27</v>
      </c>
      <c r="T4846" t="s">
        <v>28</v>
      </c>
      <c r="Y4846" t="s">
        <v>29</v>
      </c>
    </row>
    <row r="4847" spans="1:25" x14ac:dyDescent="0.45">
      <c r="A4847" t="s">
        <v>335</v>
      </c>
      <c r="B4847" t="s">
        <v>406</v>
      </c>
      <c r="C4847">
        <v>2504</v>
      </c>
      <c r="D4847" t="s">
        <v>339</v>
      </c>
      <c r="F4847">
        <v>2011</v>
      </c>
      <c r="G4847">
        <v>10</v>
      </c>
      <c r="H4847">
        <v>9</v>
      </c>
      <c r="I4847">
        <v>126</v>
      </c>
      <c r="O4847">
        <v>0.77500000000000002</v>
      </c>
      <c r="P4847">
        <v>0.77200000000000002</v>
      </c>
      <c r="Q4847">
        <v>2007</v>
      </c>
      <c r="R4847" t="s">
        <v>27</v>
      </c>
      <c r="T4847" t="s">
        <v>28</v>
      </c>
      <c r="Y4847" t="s">
        <v>29</v>
      </c>
    </row>
    <row r="4848" spans="1:25" x14ac:dyDescent="0.45">
      <c r="A4848" t="s">
        <v>335</v>
      </c>
      <c r="B4848" t="s">
        <v>406</v>
      </c>
      <c r="C4848">
        <v>2504</v>
      </c>
      <c r="D4848" t="s">
        <v>339</v>
      </c>
      <c r="F4848">
        <v>2012</v>
      </c>
      <c r="G4848">
        <v>11</v>
      </c>
      <c r="H4848">
        <v>10.08</v>
      </c>
      <c r="I4848">
        <v>141.12</v>
      </c>
      <c r="O4848">
        <v>0.86799999999999999</v>
      </c>
      <c r="P4848">
        <v>0.77180000000000004</v>
      </c>
      <c r="Q4848">
        <v>2247.8000000000002</v>
      </c>
      <c r="R4848" t="s">
        <v>27</v>
      </c>
      <c r="T4848" t="s">
        <v>28</v>
      </c>
      <c r="Y4848" t="s">
        <v>29</v>
      </c>
    </row>
    <row r="4849" spans="1:25" x14ac:dyDescent="0.45">
      <c r="A4849" t="s">
        <v>335</v>
      </c>
      <c r="B4849" t="s">
        <v>406</v>
      </c>
      <c r="C4849">
        <v>2504</v>
      </c>
      <c r="D4849" t="s">
        <v>339</v>
      </c>
      <c r="F4849">
        <v>2013</v>
      </c>
      <c r="G4849">
        <v>7</v>
      </c>
      <c r="H4849">
        <v>7</v>
      </c>
      <c r="I4849">
        <v>98</v>
      </c>
      <c r="O4849">
        <v>0.42</v>
      </c>
      <c r="P4849">
        <v>0.53800000000000003</v>
      </c>
      <c r="Q4849">
        <v>1561</v>
      </c>
      <c r="R4849" t="s">
        <v>27</v>
      </c>
      <c r="T4849" t="s">
        <v>28</v>
      </c>
      <c r="Y4849" t="s">
        <v>29</v>
      </c>
    </row>
    <row r="4850" spans="1:25" x14ac:dyDescent="0.45">
      <c r="A4850" t="s">
        <v>335</v>
      </c>
      <c r="B4850" t="s">
        <v>406</v>
      </c>
      <c r="C4850">
        <v>2504</v>
      </c>
      <c r="D4850" t="s">
        <v>339</v>
      </c>
      <c r="F4850">
        <v>2014</v>
      </c>
      <c r="G4850">
        <v>10</v>
      </c>
      <c r="H4850">
        <v>10</v>
      </c>
      <c r="I4850">
        <v>140</v>
      </c>
      <c r="O4850">
        <v>0.6</v>
      </c>
      <c r="P4850">
        <v>0.53800000000000003</v>
      </c>
      <c r="Q4850">
        <v>2230</v>
      </c>
      <c r="R4850" t="s">
        <v>27</v>
      </c>
      <c r="T4850" t="s">
        <v>28</v>
      </c>
      <c r="Y4850" t="s">
        <v>29</v>
      </c>
    </row>
    <row r="4851" spans="1:25" x14ac:dyDescent="0.45">
      <c r="A4851" t="s">
        <v>335</v>
      </c>
      <c r="B4851" t="s">
        <v>406</v>
      </c>
      <c r="C4851">
        <v>2504</v>
      </c>
      <c r="D4851" t="s">
        <v>339</v>
      </c>
      <c r="F4851">
        <v>2015</v>
      </c>
      <c r="G4851">
        <v>7</v>
      </c>
      <c r="H4851">
        <v>7</v>
      </c>
      <c r="I4851">
        <v>98</v>
      </c>
      <c r="O4851">
        <v>0.42</v>
      </c>
      <c r="P4851">
        <v>0.53800000000000003</v>
      </c>
      <c r="Q4851">
        <v>1561</v>
      </c>
      <c r="R4851" t="s">
        <v>27</v>
      </c>
      <c r="T4851" t="s">
        <v>28</v>
      </c>
      <c r="Y4851" t="s">
        <v>30</v>
      </c>
    </row>
    <row r="4852" spans="1:25" x14ac:dyDescent="0.45">
      <c r="A4852" t="s">
        <v>335</v>
      </c>
      <c r="B4852" t="s">
        <v>406</v>
      </c>
      <c r="C4852">
        <v>2504</v>
      </c>
      <c r="D4852" t="s">
        <v>339</v>
      </c>
      <c r="F4852">
        <v>2016</v>
      </c>
      <c r="G4852">
        <v>16</v>
      </c>
      <c r="H4852">
        <v>16</v>
      </c>
      <c r="I4852">
        <v>224</v>
      </c>
      <c r="O4852">
        <v>0.96</v>
      </c>
      <c r="P4852">
        <v>0.53800000000000003</v>
      </c>
      <c r="Q4852">
        <v>3568</v>
      </c>
      <c r="R4852" t="s">
        <v>27</v>
      </c>
      <c r="T4852" t="s">
        <v>28</v>
      </c>
      <c r="Y4852" t="s">
        <v>30</v>
      </c>
    </row>
    <row r="4853" spans="1:25" x14ac:dyDescent="0.45">
      <c r="A4853" t="s">
        <v>335</v>
      </c>
      <c r="B4853" t="s">
        <v>406</v>
      </c>
      <c r="C4853">
        <v>2504</v>
      </c>
      <c r="D4853" t="s">
        <v>339</v>
      </c>
      <c r="F4853">
        <v>2017</v>
      </c>
      <c r="G4853">
        <v>8</v>
      </c>
      <c r="H4853">
        <v>8</v>
      </c>
      <c r="I4853">
        <v>112</v>
      </c>
      <c r="O4853">
        <v>0.48</v>
      </c>
      <c r="P4853">
        <v>0.53800000000000003</v>
      </c>
      <c r="Q4853">
        <v>1784</v>
      </c>
      <c r="R4853" t="s">
        <v>27</v>
      </c>
      <c r="T4853" t="s">
        <v>28</v>
      </c>
      <c r="Y4853" t="s">
        <v>30</v>
      </c>
    </row>
    <row r="4854" spans="1:25" x14ac:dyDescent="0.45">
      <c r="A4854" t="s">
        <v>335</v>
      </c>
      <c r="B4854" t="s">
        <v>406</v>
      </c>
      <c r="C4854">
        <v>2504</v>
      </c>
      <c r="D4854" t="s">
        <v>339</v>
      </c>
      <c r="F4854">
        <v>2018</v>
      </c>
      <c r="G4854">
        <v>4</v>
      </c>
      <c r="H4854">
        <v>4</v>
      </c>
      <c r="I4854">
        <v>56</v>
      </c>
      <c r="O4854">
        <v>0.66900000000000004</v>
      </c>
      <c r="P4854">
        <v>1.5</v>
      </c>
      <c r="Q4854">
        <v>892</v>
      </c>
      <c r="R4854" t="s">
        <v>27</v>
      </c>
      <c r="T4854" t="s">
        <v>28</v>
      </c>
      <c r="Y4854" t="s">
        <v>30</v>
      </c>
    </row>
    <row r="4855" spans="1:25" x14ac:dyDescent="0.45">
      <c r="A4855" t="s">
        <v>335</v>
      </c>
      <c r="B4855" t="s">
        <v>406</v>
      </c>
      <c r="C4855">
        <v>2504</v>
      </c>
      <c r="D4855" t="s">
        <v>339</v>
      </c>
      <c r="F4855">
        <v>2019</v>
      </c>
      <c r="G4855">
        <v>9</v>
      </c>
      <c r="H4855">
        <v>9</v>
      </c>
      <c r="I4855">
        <v>126</v>
      </c>
      <c r="O4855">
        <v>1.5049999999999999</v>
      </c>
      <c r="P4855">
        <v>1.5</v>
      </c>
      <c r="Q4855">
        <v>2007</v>
      </c>
      <c r="R4855" t="s">
        <v>27</v>
      </c>
      <c r="T4855" t="s">
        <v>28</v>
      </c>
      <c r="Y4855" t="s">
        <v>30</v>
      </c>
    </row>
    <row r="4856" spans="1:25" x14ac:dyDescent="0.45">
      <c r="A4856" t="s">
        <v>335</v>
      </c>
      <c r="B4856" t="s">
        <v>406</v>
      </c>
      <c r="C4856">
        <v>2504</v>
      </c>
      <c r="D4856" t="s">
        <v>339</v>
      </c>
      <c r="F4856">
        <v>2020</v>
      </c>
      <c r="G4856">
        <v>9</v>
      </c>
      <c r="H4856">
        <v>9</v>
      </c>
      <c r="I4856">
        <v>126</v>
      </c>
      <c r="O4856">
        <v>1.5049999999999999</v>
      </c>
      <c r="P4856">
        <v>1.5</v>
      </c>
      <c r="Q4856">
        <v>2007</v>
      </c>
      <c r="R4856" t="s">
        <v>27</v>
      </c>
      <c r="T4856" t="s">
        <v>28</v>
      </c>
      <c r="Y4856" t="s">
        <v>30</v>
      </c>
    </row>
    <row r="4857" spans="1:25" x14ac:dyDescent="0.45">
      <c r="A4857" t="s">
        <v>335</v>
      </c>
      <c r="B4857" t="s">
        <v>406</v>
      </c>
      <c r="C4857">
        <v>2504</v>
      </c>
      <c r="D4857" t="s">
        <v>339</v>
      </c>
      <c r="F4857">
        <v>2021</v>
      </c>
      <c r="G4857">
        <v>32</v>
      </c>
      <c r="H4857">
        <v>28.11</v>
      </c>
      <c r="I4857">
        <v>393.54</v>
      </c>
      <c r="M4857">
        <v>508.8</v>
      </c>
      <c r="N4857">
        <v>8.1100000000000005E-2</v>
      </c>
      <c r="O4857">
        <v>4.702</v>
      </c>
      <c r="P4857">
        <v>1.5</v>
      </c>
      <c r="Q4857">
        <v>6268.6</v>
      </c>
      <c r="R4857" t="s">
        <v>27</v>
      </c>
      <c r="T4857" t="s">
        <v>28</v>
      </c>
      <c r="Y4857" t="s">
        <v>70</v>
      </c>
    </row>
    <row r="4858" spans="1:25" x14ac:dyDescent="0.45">
      <c r="A4858" t="s">
        <v>335</v>
      </c>
      <c r="B4858" t="s">
        <v>406</v>
      </c>
      <c r="C4858">
        <v>2504</v>
      </c>
      <c r="D4858" t="s">
        <v>339</v>
      </c>
      <c r="F4858">
        <v>2022</v>
      </c>
      <c r="G4858">
        <v>7</v>
      </c>
      <c r="H4858">
        <v>7</v>
      </c>
      <c r="I4858">
        <v>98</v>
      </c>
      <c r="M4858">
        <v>126.7</v>
      </c>
      <c r="N4858">
        <v>8.1000000000000003E-2</v>
      </c>
      <c r="O4858">
        <v>0.93700000000000006</v>
      </c>
      <c r="P4858">
        <v>1.2</v>
      </c>
      <c r="Q4858">
        <v>1561</v>
      </c>
      <c r="R4858" t="s">
        <v>27</v>
      </c>
      <c r="T4858" t="s">
        <v>28</v>
      </c>
      <c r="Y4858" t="s">
        <v>70</v>
      </c>
    </row>
    <row r="4859" spans="1:25" x14ac:dyDescent="0.45">
      <c r="A4859" t="s">
        <v>335</v>
      </c>
      <c r="B4859" t="s">
        <v>406</v>
      </c>
      <c r="C4859">
        <v>2504</v>
      </c>
      <c r="D4859" t="s">
        <v>339</v>
      </c>
      <c r="F4859">
        <v>2023</v>
      </c>
      <c r="G4859">
        <v>5</v>
      </c>
      <c r="H4859">
        <v>5</v>
      </c>
      <c r="I4859">
        <v>70</v>
      </c>
      <c r="M4859">
        <v>90.5</v>
      </c>
      <c r="N4859">
        <v>8.1000000000000003E-2</v>
      </c>
      <c r="O4859">
        <v>0.66900000000000004</v>
      </c>
      <c r="P4859">
        <v>1.2</v>
      </c>
      <c r="Q4859">
        <v>1115</v>
      </c>
      <c r="R4859" t="s">
        <v>27</v>
      </c>
      <c r="T4859" t="s">
        <v>28</v>
      </c>
      <c r="Y4859" t="s">
        <v>70</v>
      </c>
    </row>
    <row r="4860" spans="1:25" x14ac:dyDescent="0.45">
      <c r="A4860" t="s">
        <v>335</v>
      </c>
      <c r="B4860" t="s">
        <v>406</v>
      </c>
      <c r="C4860">
        <v>2504</v>
      </c>
      <c r="D4860" t="s">
        <v>339</v>
      </c>
      <c r="F4860">
        <v>2024</v>
      </c>
      <c r="G4860">
        <v>2</v>
      </c>
      <c r="H4860">
        <v>2</v>
      </c>
      <c r="I4860">
        <v>28</v>
      </c>
      <c r="M4860">
        <v>36.200000000000003</v>
      </c>
      <c r="N4860">
        <v>8.1000000000000003E-2</v>
      </c>
      <c r="O4860">
        <v>0.26800000000000002</v>
      </c>
      <c r="P4860">
        <v>1.2</v>
      </c>
      <c r="Q4860">
        <v>446</v>
      </c>
      <c r="R4860" t="s">
        <v>27</v>
      </c>
      <c r="T4860" t="s">
        <v>28</v>
      </c>
      <c r="Y4860" t="s">
        <v>70</v>
      </c>
    </row>
    <row r="4861" spans="1:25" x14ac:dyDescent="0.45">
      <c r="A4861" t="s">
        <v>335</v>
      </c>
      <c r="B4861" t="s">
        <v>406</v>
      </c>
      <c r="C4861">
        <v>2504</v>
      </c>
      <c r="D4861" t="s">
        <v>408</v>
      </c>
      <c r="F4861">
        <v>2009</v>
      </c>
      <c r="G4861">
        <v>12</v>
      </c>
      <c r="H4861">
        <v>10.14</v>
      </c>
      <c r="I4861">
        <v>141.96</v>
      </c>
      <c r="O4861">
        <v>0.78800000000000003</v>
      </c>
      <c r="P4861">
        <v>0.69710000000000005</v>
      </c>
      <c r="Q4861">
        <v>2261.3000000000002</v>
      </c>
      <c r="R4861" t="s">
        <v>27</v>
      </c>
      <c r="T4861" t="s">
        <v>28</v>
      </c>
      <c r="Y4861" t="s">
        <v>29</v>
      </c>
    </row>
    <row r="4862" spans="1:25" x14ac:dyDescent="0.45">
      <c r="A4862" t="s">
        <v>335</v>
      </c>
      <c r="B4862" t="s">
        <v>406</v>
      </c>
      <c r="C4862">
        <v>2504</v>
      </c>
      <c r="D4862" t="s">
        <v>408</v>
      </c>
      <c r="F4862">
        <v>2010</v>
      </c>
      <c r="G4862">
        <v>7</v>
      </c>
      <c r="H4862">
        <v>5.6</v>
      </c>
      <c r="I4862">
        <v>78.400000000000006</v>
      </c>
      <c r="O4862">
        <v>0.435</v>
      </c>
      <c r="P4862">
        <v>0.69699999999999995</v>
      </c>
      <c r="Q4862">
        <v>1248.8</v>
      </c>
      <c r="R4862" t="s">
        <v>27</v>
      </c>
      <c r="T4862" t="s">
        <v>28</v>
      </c>
      <c r="Y4862" t="s">
        <v>29</v>
      </c>
    </row>
    <row r="4863" spans="1:25" x14ac:dyDescent="0.45">
      <c r="A4863" t="s">
        <v>335</v>
      </c>
      <c r="B4863" t="s">
        <v>406</v>
      </c>
      <c r="C4863">
        <v>2504</v>
      </c>
      <c r="D4863" t="s">
        <v>408</v>
      </c>
      <c r="F4863">
        <v>2011</v>
      </c>
      <c r="G4863">
        <v>13</v>
      </c>
      <c r="H4863">
        <v>13</v>
      </c>
      <c r="I4863">
        <v>182</v>
      </c>
      <c r="O4863">
        <v>1.01</v>
      </c>
      <c r="P4863">
        <v>0.69699999999999995</v>
      </c>
      <c r="Q4863">
        <v>2899</v>
      </c>
      <c r="R4863" t="s">
        <v>27</v>
      </c>
      <c r="T4863" t="s">
        <v>28</v>
      </c>
      <c r="Y4863" t="s">
        <v>29</v>
      </c>
    </row>
    <row r="4864" spans="1:25" x14ac:dyDescent="0.45">
      <c r="A4864" t="s">
        <v>335</v>
      </c>
      <c r="B4864" t="s">
        <v>406</v>
      </c>
      <c r="C4864">
        <v>2504</v>
      </c>
      <c r="D4864" t="s">
        <v>408</v>
      </c>
      <c r="F4864">
        <v>2012</v>
      </c>
      <c r="G4864">
        <v>17</v>
      </c>
      <c r="H4864">
        <v>16.63</v>
      </c>
      <c r="I4864">
        <v>232.82</v>
      </c>
      <c r="O4864">
        <v>1.292</v>
      </c>
      <c r="P4864">
        <v>0.69699999999999995</v>
      </c>
      <c r="Q4864">
        <v>3708.5</v>
      </c>
      <c r="R4864" t="s">
        <v>27</v>
      </c>
      <c r="T4864" t="s">
        <v>28</v>
      </c>
      <c r="Y4864" t="s">
        <v>29</v>
      </c>
    </row>
    <row r="4865" spans="1:25" x14ac:dyDescent="0.45">
      <c r="A4865" t="s">
        <v>335</v>
      </c>
      <c r="B4865" t="s">
        <v>406</v>
      </c>
      <c r="C4865">
        <v>2504</v>
      </c>
      <c r="D4865" t="s">
        <v>408</v>
      </c>
      <c r="F4865">
        <v>2013</v>
      </c>
      <c r="G4865">
        <v>4</v>
      </c>
      <c r="H4865">
        <v>4</v>
      </c>
      <c r="I4865">
        <v>56</v>
      </c>
      <c r="O4865">
        <v>0.24</v>
      </c>
      <c r="P4865">
        <v>0.53800000000000003</v>
      </c>
      <c r="Q4865">
        <v>892</v>
      </c>
      <c r="R4865" t="s">
        <v>27</v>
      </c>
      <c r="T4865" t="s">
        <v>28</v>
      </c>
      <c r="Y4865" t="s">
        <v>29</v>
      </c>
    </row>
    <row r="4866" spans="1:25" x14ac:dyDescent="0.45">
      <c r="A4866" t="s">
        <v>335</v>
      </c>
      <c r="B4866" t="s">
        <v>406</v>
      </c>
      <c r="C4866">
        <v>2504</v>
      </c>
      <c r="D4866" t="s">
        <v>408</v>
      </c>
      <c r="F4866">
        <v>2014</v>
      </c>
      <c r="G4866">
        <v>10</v>
      </c>
      <c r="H4866">
        <v>10</v>
      </c>
      <c r="I4866">
        <v>140</v>
      </c>
      <c r="O4866">
        <v>0.6</v>
      </c>
      <c r="P4866">
        <v>0.53800000000000003</v>
      </c>
      <c r="Q4866">
        <v>2230</v>
      </c>
      <c r="R4866" t="s">
        <v>27</v>
      </c>
      <c r="T4866" t="s">
        <v>28</v>
      </c>
      <c r="Y4866" t="s">
        <v>29</v>
      </c>
    </row>
    <row r="4867" spans="1:25" x14ac:dyDescent="0.45">
      <c r="A4867" t="s">
        <v>335</v>
      </c>
      <c r="B4867" t="s">
        <v>406</v>
      </c>
      <c r="C4867">
        <v>2504</v>
      </c>
      <c r="D4867" t="s">
        <v>408</v>
      </c>
      <c r="F4867">
        <v>2015</v>
      </c>
      <c r="G4867">
        <v>22</v>
      </c>
      <c r="H4867">
        <v>22</v>
      </c>
      <c r="I4867">
        <v>308</v>
      </c>
      <c r="O4867">
        <v>1.32</v>
      </c>
      <c r="P4867">
        <v>0.53800000000000003</v>
      </c>
      <c r="Q4867">
        <v>4906</v>
      </c>
      <c r="R4867" t="s">
        <v>27</v>
      </c>
      <c r="T4867" t="s">
        <v>28</v>
      </c>
      <c r="Y4867" t="s">
        <v>30</v>
      </c>
    </row>
    <row r="4868" spans="1:25" x14ac:dyDescent="0.45">
      <c r="A4868" t="s">
        <v>335</v>
      </c>
      <c r="B4868" t="s">
        <v>406</v>
      </c>
      <c r="C4868">
        <v>2504</v>
      </c>
      <c r="D4868" t="s">
        <v>408</v>
      </c>
      <c r="F4868">
        <v>2016</v>
      </c>
      <c r="G4868">
        <v>12</v>
      </c>
      <c r="H4868">
        <v>12</v>
      </c>
      <c r="I4868">
        <v>168</v>
      </c>
      <c r="O4868">
        <v>0.72</v>
      </c>
      <c r="P4868">
        <v>0.53800000000000003</v>
      </c>
      <c r="Q4868">
        <v>2676</v>
      </c>
      <c r="R4868" t="s">
        <v>27</v>
      </c>
      <c r="T4868" t="s">
        <v>28</v>
      </c>
      <c r="Y4868" t="s">
        <v>30</v>
      </c>
    </row>
    <row r="4869" spans="1:25" x14ac:dyDescent="0.45">
      <c r="A4869" t="s">
        <v>335</v>
      </c>
      <c r="B4869" t="s">
        <v>406</v>
      </c>
      <c r="C4869">
        <v>2504</v>
      </c>
      <c r="D4869" t="s">
        <v>408</v>
      </c>
      <c r="F4869">
        <v>2017</v>
      </c>
      <c r="G4869">
        <v>4</v>
      </c>
      <c r="H4869">
        <v>4</v>
      </c>
      <c r="I4869">
        <v>56</v>
      </c>
      <c r="O4869">
        <v>0.24</v>
      </c>
      <c r="P4869">
        <v>0.53800000000000003</v>
      </c>
      <c r="Q4869">
        <v>892</v>
      </c>
      <c r="R4869" t="s">
        <v>27</v>
      </c>
      <c r="T4869" t="s">
        <v>28</v>
      </c>
      <c r="Y4869" t="s">
        <v>30</v>
      </c>
    </row>
    <row r="4870" spans="1:25" x14ac:dyDescent="0.45">
      <c r="A4870" t="s">
        <v>335</v>
      </c>
      <c r="B4870" t="s">
        <v>406</v>
      </c>
      <c r="C4870">
        <v>2504</v>
      </c>
      <c r="D4870" t="s">
        <v>408</v>
      </c>
      <c r="F4870">
        <v>2018</v>
      </c>
      <c r="G4870">
        <v>7</v>
      </c>
      <c r="H4870">
        <v>7</v>
      </c>
      <c r="I4870">
        <v>98</v>
      </c>
      <c r="O4870">
        <v>1.171</v>
      </c>
      <c r="P4870">
        <v>1.5</v>
      </c>
      <c r="Q4870">
        <v>1561</v>
      </c>
      <c r="R4870" t="s">
        <v>27</v>
      </c>
      <c r="T4870" t="s">
        <v>28</v>
      </c>
      <c r="Y4870" t="s">
        <v>30</v>
      </c>
    </row>
    <row r="4871" spans="1:25" x14ac:dyDescent="0.45">
      <c r="A4871" t="s">
        <v>335</v>
      </c>
      <c r="B4871" t="s">
        <v>406</v>
      </c>
      <c r="C4871">
        <v>2504</v>
      </c>
      <c r="D4871" t="s">
        <v>408</v>
      </c>
      <c r="F4871">
        <v>2019</v>
      </c>
      <c r="G4871">
        <v>20</v>
      </c>
      <c r="H4871">
        <v>20</v>
      </c>
      <c r="I4871">
        <v>280</v>
      </c>
      <c r="O4871">
        <v>3.3450000000000002</v>
      </c>
      <c r="P4871">
        <v>1.5</v>
      </c>
      <c r="Q4871">
        <v>4460</v>
      </c>
      <c r="R4871" t="s">
        <v>27</v>
      </c>
      <c r="T4871" t="s">
        <v>28</v>
      </c>
      <c r="Y4871" t="s">
        <v>30</v>
      </c>
    </row>
    <row r="4872" spans="1:25" x14ac:dyDescent="0.45">
      <c r="A4872" t="s">
        <v>335</v>
      </c>
      <c r="B4872" t="s">
        <v>406</v>
      </c>
      <c r="C4872">
        <v>2504</v>
      </c>
      <c r="D4872" t="s">
        <v>408</v>
      </c>
      <c r="F4872">
        <v>2020</v>
      </c>
      <c r="G4872">
        <v>11</v>
      </c>
      <c r="H4872">
        <v>11</v>
      </c>
      <c r="I4872">
        <v>154</v>
      </c>
      <c r="O4872">
        <v>1.84</v>
      </c>
      <c r="P4872">
        <v>1.5</v>
      </c>
      <c r="Q4872">
        <v>2453</v>
      </c>
      <c r="R4872" t="s">
        <v>27</v>
      </c>
      <c r="T4872" t="s">
        <v>28</v>
      </c>
      <c r="Y4872" t="s">
        <v>30</v>
      </c>
    </row>
    <row r="4873" spans="1:25" x14ac:dyDescent="0.45">
      <c r="A4873" t="s">
        <v>335</v>
      </c>
      <c r="B4873" t="s">
        <v>406</v>
      </c>
      <c r="C4873">
        <v>2504</v>
      </c>
      <c r="D4873" t="s">
        <v>408</v>
      </c>
      <c r="F4873">
        <v>2021</v>
      </c>
      <c r="G4873">
        <v>26</v>
      </c>
      <c r="H4873">
        <v>22.7</v>
      </c>
      <c r="I4873">
        <v>317.8</v>
      </c>
      <c r="M4873">
        <v>410.8</v>
      </c>
      <c r="N4873">
        <v>8.1000000000000003E-2</v>
      </c>
      <c r="O4873">
        <v>3.7970000000000002</v>
      </c>
      <c r="P4873">
        <v>1.5</v>
      </c>
      <c r="Q4873">
        <v>5062.2</v>
      </c>
      <c r="R4873" t="s">
        <v>27</v>
      </c>
      <c r="T4873" t="s">
        <v>28</v>
      </c>
      <c r="Y4873" t="s">
        <v>70</v>
      </c>
    </row>
    <row r="4874" spans="1:25" x14ac:dyDescent="0.45">
      <c r="A4874" t="s">
        <v>335</v>
      </c>
      <c r="B4874" t="s">
        <v>406</v>
      </c>
      <c r="C4874">
        <v>2504</v>
      </c>
      <c r="D4874" t="s">
        <v>408</v>
      </c>
      <c r="F4874">
        <v>2022</v>
      </c>
      <c r="G4874">
        <v>8</v>
      </c>
      <c r="H4874">
        <v>8</v>
      </c>
      <c r="I4874">
        <v>112</v>
      </c>
      <c r="M4874">
        <v>144.80000000000001</v>
      </c>
      <c r="N4874">
        <v>8.1000000000000003E-2</v>
      </c>
      <c r="O4874">
        <v>1.07</v>
      </c>
      <c r="P4874">
        <v>1.2</v>
      </c>
      <c r="Q4874">
        <v>1784</v>
      </c>
      <c r="R4874" t="s">
        <v>27</v>
      </c>
      <c r="T4874" t="s">
        <v>28</v>
      </c>
      <c r="Y4874" t="s">
        <v>70</v>
      </c>
    </row>
    <row r="4875" spans="1:25" x14ac:dyDescent="0.45">
      <c r="A4875" t="s">
        <v>335</v>
      </c>
      <c r="B4875" t="s">
        <v>406</v>
      </c>
      <c r="C4875">
        <v>2504</v>
      </c>
      <c r="D4875" t="s">
        <v>408</v>
      </c>
      <c r="F4875">
        <v>2023</v>
      </c>
      <c r="G4875">
        <v>10</v>
      </c>
      <c r="H4875">
        <v>10</v>
      </c>
      <c r="I4875">
        <v>140</v>
      </c>
      <c r="M4875">
        <v>181</v>
      </c>
      <c r="N4875">
        <v>8.1000000000000003E-2</v>
      </c>
      <c r="O4875">
        <v>1.3380000000000001</v>
      </c>
      <c r="P4875">
        <v>1.2</v>
      </c>
      <c r="Q4875">
        <v>2230</v>
      </c>
      <c r="R4875" t="s">
        <v>27</v>
      </c>
      <c r="T4875" t="s">
        <v>28</v>
      </c>
      <c r="Y4875" t="s">
        <v>70</v>
      </c>
    </row>
    <row r="4876" spans="1:25" x14ac:dyDescent="0.45">
      <c r="A4876" t="s">
        <v>335</v>
      </c>
      <c r="B4876" t="s">
        <v>406</v>
      </c>
      <c r="C4876">
        <v>2504</v>
      </c>
      <c r="D4876" t="s">
        <v>408</v>
      </c>
      <c r="F4876">
        <v>2024</v>
      </c>
      <c r="G4876">
        <v>0</v>
      </c>
      <c r="H4876">
        <v>0</v>
      </c>
      <c r="R4876" t="s">
        <v>27</v>
      </c>
      <c r="T4876" t="s">
        <v>28</v>
      </c>
      <c r="Y4876" t="s">
        <v>70</v>
      </c>
    </row>
    <row r="4877" spans="1:25" x14ac:dyDescent="0.45">
      <c r="A4877" t="s">
        <v>335</v>
      </c>
      <c r="B4877" t="s">
        <v>409</v>
      </c>
      <c r="C4877">
        <v>2511</v>
      </c>
      <c r="D4877">
        <v>10</v>
      </c>
      <c r="F4877">
        <v>2009</v>
      </c>
      <c r="G4877">
        <v>6131</v>
      </c>
      <c r="H4877">
        <v>6117.5</v>
      </c>
      <c r="I4877">
        <v>556179</v>
      </c>
      <c r="K4877">
        <v>1.819</v>
      </c>
      <c r="L4877">
        <v>1E-3</v>
      </c>
      <c r="M4877">
        <v>360333.17499999999</v>
      </c>
      <c r="N4877">
        <v>5.8999999999999997E-2</v>
      </c>
      <c r="O4877">
        <v>370.71199999999999</v>
      </c>
      <c r="P4877">
        <v>0.11890000000000001</v>
      </c>
      <c r="Q4877">
        <v>6063369.0499999998</v>
      </c>
      <c r="R4877" t="s">
        <v>34</v>
      </c>
      <c r="S4877" t="s">
        <v>45</v>
      </c>
      <c r="T4877" t="s">
        <v>46</v>
      </c>
      <c r="V4877" t="s">
        <v>137</v>
      </c>
      <c r="Y4877" t="s">
        <v>107</v>
      </c>
    </row>
    <row r="4878" spans="1:25" x14ac:dyDescent="0.45">
      <c r="A4878" t="s">
        <v>335</v>
      </c>
      <c r="B4878" t="s">
        <v>409</v>
      </c>
      <c r="C4878">
        <v>2511</v>
      </c>
      <c r="D4878">
        <v>10</v>
      </c>
      <c r="F4878">
        <v>2010</v>
      </c>
      <c r="G4878">
        <v>6140</v>
      </c>
      <c r="H4878">
        <v>6117.75</v>
      </c>
      <c r="I4878">
        <v>566533</v>
      </c>
      <c r="K4878">
        <v>5.7640000000000002</v>
      </c>
      <c r="L4878">
        <v>2.0999999999999999E-3</v>
      </c>
      <c r="M4878">
        <v>415591.67499999999</v>
      </c>
      <c r="N4878">
        <v>5.91E-2</v>
      </c>
      <c r="O4878">
        <v>347.23899999999998</v>
      </c>
      <c r="P4878">
        <v>9.3399999999999997E-2</v>
      </c>
      <c r="Q4878">
        <v>6986074.1500000004</v>
      </c>
      <c r="R4878" t="s">
        <v>34</v>
      </c>
      <c r="S4878" t="s">
        <v>45</v>
      </c>
      <c r="T4878" t="s">
        <v>46</v>
      </c>
      <c r="V4878" t="s">
        <v>137</v>
      </c>
      <c r="Y4878" t="s">
        <v>107</v>
      </c>
    </row>
    <row r="4879" spans="1:25" x14ac:dyDescent="0.45">
      <c r="A4879" t="s">
        <v>335</v>
      </c>
      <c r="B4879" t="s">
        <v>409</v>
      </c>
      <c r="C4879">
        <v>2511</v>
      </c>
      <c r="D4879">
        <v>10</v>
      </c>
      <c r="F4879">
        <v>2011</v>
      </c>
      <c r="G4879">
        <v>6879</v>
      </c>
      <c r="H4879">
        <v>6863.5</v>
      </c>
      <c r="I4879">
        <v>658754.25</v>
      </c>
      <c r="K4879">
        <v>9.5419999999999998</v>
      </c>
      <c r="L4879">
        <v>3.2000000000000002E-3</v>
      </c>
      <c r="M4879">
        <v>406844.52500000002</v>
      </c>
      <c r="N4879">
        <v>5.9200000000000003E-2</v>
      </c>
      <c r="O4879">
        <v>292.392</v>
      </c>
      <c r="P4879">
        <v>7.6399999999999996E-2</v>
      </c>
      <c r="Q4879">
        <v>6831601.9000000004</v>
      </c>
      <c r="R4879" t="s">
        <v>34</v>
      </c>
      <c r="S4879" t="s">
        <v>45</v>
      </c>
      <c r="T4879" t="s">
        <v>46</v>
      </c>
      <c r="Y4879" t="s">
        <v>107</v>
      </c>
    </row>
    <row r="4880" spans="1:25" x14ac:dyDescent="0.45">
      <c r="A4880" t="s">
        <v>335</v>
      </c>
      <c r="B4880" t="s">
        <v>409</v>
      </c>
      <c r="C4880">
        <v>2511</v>
      </c>
      <c r="D4880">
        <v>10</v>
      </c>
      <c r="F4880">
        <v>2012</v>
      </c>
      <c r="G4880">
        <v>4511</v>
      </c>
      <c r="H4880">
        <v>4500.25</v>
      </c>
      <c r="I4880">
        <v>488568.5</v>
      </c>
      <c r="K4880">
        <v>1.589</v>
      </c>
      <c r="L4880">
        <v>1E-3</v>
      </c>
      <c r="M4880">
        <v>311436.07500000001</v>
      </c>
      <c r="N4880">
        <v>5.91E-2</v>
      </c>
      <c r="O4880">
        <v>197.76499999999999</v>
      </c>
      <c r="P4880">
        <v>7.0000000000000007E-2</v>
      </c>
      <c r="Q4880">
        <v>5240450.5250000004</v>
      </c>
      <c r="R4880" t="s">
        <v>34</v>
      </c>
      <c r="S4880" t="s">
        <v>45</v>
      </c>
      <c r="T4880" t="s">
        <v>46</v>
      </c>
      <c r="Y4880" t="s">
        <v>107</v>
      </c>
    </row>
    <row r="4881" spans="1:25" x14ac:dyDescent="0.45">
      <c r="A4881" t="s">
        <v>335</v>
      </c>
      <c r="B4881" t="s">
        <v>409</v>
      </c>
      <c r="C4881">
        <v>2511</v>
      </c>
      <c r="D4881">
        <v>10</v>
      </c>
      <c r="F4881">
        <v>2013</v>
      </c>
      <c r="G4881">
        <v>3691</v>
      </c>
      <c r="H4881">
        <v>3672.25</v>
      </c>
      <c r="I4881">
        <v>350089.5</v>
      </c>
      <c r="K4881">
        <v>9.16</v>
      </c>
      <c r="L4881">
        <v>6.4000000000000003E-3</v>
      </c>
      <c r="M4881">
        <v>233260.9</v>
      </c>
      <c r="N4881">
        <v>5.9400000000000001E-2</v>
      </c>
      <c r="O4881">
        <v>163.48400000000001</v>
      </c>
      <c r="P4881">
        <v>7.6999999999999999E-2</v>
      </c>
      <c r="Q4881">
        <v>3909839.45</v>
      </c>
      <c r="R4881" t="s">
        <v>34</v>
      </c>
      <c r="S4881" t="s">
        <v>45</v>
      </c>
      <c r="T4881" t="s">
        <v>46</v>
      </c>
      <c r="Y4881" t="s">
        <v>107</v>
      </c>
    </row>
    <row r="4882" spans="1:25" x14ac:dyDescent="0.45">
      <c r="A4882" t="s">
        <v>335</v>
      </c>
      <c r="B4882" t="s">
        <v>409</v>
      </c>
      <c r="C4882">
        <v>2511</v>
      </c>
      <c r="D4882">
        <v>10</v>
      </c>
      <c r="F4882">
        <v>2014</v>
      </c>
      <c r="G4882">
        <v>5288</v>
      </c>
      <c r="H4882">
        <v>5273.25</v>
      </c>
      <c r="I4882">
        <v>663500</v>
      </c>
      <c r="K4882">
        <v>2.379</v>
      </c>
      <c r="L4882">
        <v>1E-3</v>
      </c>
      <c r="M4882">
        <v>471447.05</v>
      </c>
      <c r="N4882">
        <v>5.8999999999999997E-2</v>
      </c>
      <c r="O4882">
        <v>339.38400000000001</v>
      </c>
      <c r="P4882">
        <v>7.9100000000000004E-2</v>
      </c>
      <c r="Q4882">
        <v>7932994.625</v>
      </c>
      <c r="R4882" t="s">
        <v>34</v>
      </c>
      <c r="S4882" t="s">
        <v>45</v>
      </c>
      <c r="T4882" t="s">
        <v>46</v>
      </c>
      <c r="Y4882" t="s">
        <v>107</v>
      </c>
    </row>
    <row r="4883" spans="1:25" x14ac:dyDescent="0.45">
      <c r="A4883" t="s">
        <v>335</v>
      </c>
      <c r="B4883" t="s">
        <v>409</v>
      </c>
      <c r="C4883">
        <v>2511</v>
      </c>
      <c r="D4883">
        <v>10</v>
      </c>
      <c r="F4883">
        <v>2015</v>
      </c>
      <c r="G4883">
        <v>4896</v>
      </c>
      <c r="H4883">
        <v>4882.5</v>
      </c>
      <c r="I4883">
        <v>648409.25</v>
      </c>
      <c r="K4883">
        <v>5.4720000000000004</v>
      </c>
      <c r="L4883">
        <v>2E-3</v>
      </c>
      <c r="M4883">
        <v>449956.35</v>
      </c>
      <c r="N4883">
        <v>5.91E-2</v>
      </c>
      <c r="O4883">
        <v>345.07600000000002</v>
      </c>
      <c r="P4883">
        <v>8.6300000000000002E-2</v>
      </c>
      <c r="Q4883">
        <v>7565254.4000000004</v>
      </c>
      <c r="R4883" t="s">
        <v>34</v>
      </c>
      <c r="S4883" t="s">
        <v>45</v>
      </c>
      <c r="T4883" t="s">
        <v>46</v>
      </c>
      <c r="Y4883" t="s">
        <v>146</v>
      </c>
    </row>
    <row r="4884" spans="1:25" x14ac:dyDescent="0.45">
      <c r="A4884" t="s">
        <v>335</v>
      </c>
      <c r="B4884" t="s">
        <v>409</v>
      </c>
      <c r="C4884">
        <v>2511</v>
      </c>
      <c r="D4884">
        <v>10</v>
      </c>
      <c r="F4884">
        <v>2016</v>
      </c>
      <c r="G4884">
        <v>6706</v>
      </c>
      <c r="H4884">
        <v>6695.75</v>
      </c>
      <c r="I4884">
        <v>917268.75</v>
      </c>
      <c r="K4884">
        <v>7.673</v>
      </c>
      <c r="L4884">
        <v>1.9E-3</v>
      </c>
      <c r="M4884">
        <v>642818.32499999995</v>
      </c>
      <c r="N4884">
        <v>5.91E-2</v>
      </c>
      <c r="O4884">
        <v>436.54300000000001</v>
      </c>
      <c r="P4884">
        <v>7.8100000000000003E-2</v>
      </c>
      <c r="Q4884">
        <v>10808419.225</v>
      </c>
      <c r="R4884" t="s">
        <v>34</v>
      </c>
      <c r="S4884" t="s">
        <v>45</v>
      </c>
      <c r="T4884" t="s">
        <v>46</v>
      </c>
      <c r="Y4884" t="s">
        <v>146</v>
      </c>
    </row>
    <row r="4885" spans="1:25" x14ac:dyDescent="0.45">
      <c r="A4885" t="s">
        <v>335</v>
      </c>
      <c r="B4885" t="s">
        <v>409</v>
      </c>
      <c r="C4885">
        <v>2511</v>
      </c>
      <c r="D4885">
        <v>10</v>
      </c>
      <c r="F4885">
        <v>2017</v>
      </c>
      <c r="G4885">
        <v>7305</v>
      </c>
      <c r="H4885">
        <v>7292.75</v>
      </c>
      <c r="I4885">
        <v>900924</v>
      </c>
      <c r="K4885">
        <v>39.646000000000001</v>
      </c>
      <c r="L4885">
        <v>7.3000000000000001E-3</v>
      </c>
      <c r="M4885">
        <v>563489.42500000005</v>
      </c>
      <c r="N4885">
        <v>5.9400000000000001E-2</v>
      </c>
      <c r="O4885">
        <v>385.67899999999997</v>
      </c>
      <c r="P4885">
        <v>7.7600000000000002E-2</v>
      </c>
      <c r="Q4885">
        <v>9411666.5999999996</v>
      </c>
      <c r="R4885" t="s">
        <v>34</v>
      </c>
      <c r="S4885" t="s">
        <v>45</v>
      </c>
      <c r="T4885" t="s">
        <v>46</v>
      </c>
      <c r="Y4885" t="s">
        <v>147</v>
      </c>
    </row>
    <row r="4886" spans="1:25" x14ac:dyDescent="0.45">
      <c r="A4886" t="s">
        <v>335</v>
      </c>
      <c r="B4886" t="s">
        <v>409</v>
      </c>
      <c r="C4886">
        <v>2511</v>
      </c>
      <c r="D4886">
        <v>10</v>
      </c>
      <c r="F4886">
        <v>2018</v>
      </c>
      <c r="G4886">
        <v>4928</v>
      </c>
      <c r="H4886">
        <v>4911.75</v>
      </c>
      <c r="I4886">
        <v>604748.5</v>
      </c>
      <c r="K4886">
        <v>63.24</v>
      </c>
      <c r="L4886">
        <v>1.44E-2</v>
      </c>
      <c r="M4886">
        <v>390102.17499999999</v>
      </c>
      <c r="N4886">
        <v>5.9799999999999999E-2</v>
      </c>
      <c r="O4886">
        <v>278.31400000000002</v>
      </c>
      <c r="P4886">
        <v>8.0299999999999996E-2</v>
      </c>
      <c r="Q4886">
        <v>6447193.75</v>
      </c>
      <c r="R4886" t="s">
        <v>34</v>
      </c>
      <c r="S4886" t="s">
        <v>45</v>
      </c>
      <c r="T4886" t="s">
        <v>46</v>
      </c>
      <c r="Y4886" t="s">
        <v>147</v>
      </c>
    </row>
    <row r="4887" spans="1:25" x14ac:dyDescent="0.45">
      <c r="A4887" t="s">
        <v>335</v>
      </c>
      <c r="B4887" t="s">
        <v>409</v>
      </c>
      <c r="C4887">
        <v>2511</v>
      </c>
      <c r="D4887">
        <v>10</v>
      </c>
      <c r="F4887">
        <v>2019</v>
      </c>
      <c r="G4887">
        <v>7295</v>
      </c>
      <c r="H4887">
        <v>7281.25</v>
      </c>
      <c r="I4887">
        <v>916430.5</v>
      </c>
      <c r="K4887">
        <v>18.731000000000002</v>
      </c>
      <c r="L4887">
        <v>4.4000000000000003E-3</v>
      </c>
      <c r="M4887">
        <v>578092</v>
      </c>
      <c r="N4887">
        <v>5.9200000000000003E-2</v>
      </c>
      <c r="O4887">
        <v>405.74900000000002</v>
      </c>
      <c r="P4887">
        <v>8.0600000000000005E-2</v>
      </c>
      <c r="Q4887">
        <v>9697815.8249999993</v>
      </c>
      <c r="R4887" t="s">
        <v>34</v>
      </c>
      <c r="S4887" t="s">
        <v>45</v>
      </c>
      <c r="T4887" t="s">
        <v>46</v>
      </c>
      <c r="Y4887" t="s">
        <v>147</v>
      </c>
    </row>
    <row r="4888" spans="1:25" x14ac:dyDescent="0.45">
      <c r="A4888" t="s">
        <v>335</v>
      </c>
      <c r="B4888" t="s">
        <v>409</v>
      </c>
      <c r="C4888">
        <v>2511</v>
      </c>
      <c r="D4888">
        <v>10</v>
      </c>
      <c r="F4888">
        <v>2020</v>
      </c>
      <c r="G4888">
        <v>6071</v>
      </c>
      <c r="H4888">
        <v>6065</v>
      </c>
      <c r="I4888">
        <v>738291.75</v>
      </c>
      <c r="K4888">
        <v>8.0340000000000007</v>
      </c>
      <c r="L4888">
        <v>2.0999999999999999E-3</v>
      </c>
      <c r="M4888">
        <v>460588.2</v>
      </c>
      <c r="N4888">
        <v>5.91E-2</v>
      </c>
      <c r="O4888">
        <v>316.62200000000001</v>
      </c>
      <c r="P4888">
        <v>8.0199999999999994E-2</v>
      </c>
      <c r="Q4888">
        <v>7739178.4000000004</v>
      </c>
      <c r="R4888" t="s">
        <v>34</v>
      </c>
      <c r="S4888" t="s">
        <v>45</v>
      </c>
      <c r="T4888" t="s">
        <v>46</v>
      </c>
      <c r="Y4888" t="s">
        <v>147</v>
      </c>
    </row>
    <row r="4889" spans="1:25" x14ac:dyDescent="0.45">
      <c r="A4889" t="s">
        <v>335</v>
      </c>
      <c r="B4889" t="s">
        <v>409</v>
      </c>
      <c r="C4889">
        <v>2511</v>
      </c>
      <c r="D4889">
        <v>10</v>
      </c>
      <c r="F4889">
        <v>2021</v>
      </c>
      <c r="G4889">
        <v>6354</v>
      </c>
      <c r="H4889">
        <v>6328.84</v>
      </c>
      <c r="I4889">
        <v>809076.29</v>
      </c>
      <c r="K4889">
        <v>2.4340000000000002</v>
      </c>
      <c r="L4889">
        <v>1E-3</v>
      </c>
      <c r="M4889">
        <v>472429.13299999997</v>
      </c>
      <c r="N4889">
        <v>5.8999999999999997E-2</v>
      </c>
      <c r="O4889">
        <v>356.738</v>
      </c>
      <c r="P4889">
        <v>8.7499999999999994E-2</v>
      </c>
      <c r="Q4889">
        <v>7949548.6299999999</v>
      </c>
      <c r="R4889" t="s">
        <v>34</v>
      </c>
      <c r="S4889" t="s">
        <v>45</v>
      </c>
      <c r="T4889" t="s">
        <v>46</v>
      </c>
      <c r="Y4889" t="s">
        <v>152</v>
      </c>
    </row>
    <row r="4890" spans="1:25" x14ac:dyDescent="0.45">
      <c r="A4890" t="s">
        <v>335</v>
      </c>
      <c r="B4890" t="s">
        <v>409</v>
      </c>
      <c r="C4890">
        <v>2511</v>
      </c>
      <c r="D4890">
        <v>10</v>
      </c>
      <c r="F4890">
        <v>2022</v>
      </c>
      <c r="G4890">
        <v>6848</v>
      </c>
      <c r="H4890">
        <v>6826.71</v>
      </c>
      <c r="I4890">
        <v>887053.05</v>
      </c>
      <c r="K4890">
        <v>34.222000000000001</v>
      </c>
      <c r="L4890">
        <v>6.8999999999999999E-3</v>
      </c>
      <c r="M4890">
        <v>525162.49300000002</v>
      </c>
      <c r="N4890">
        <v>5.9400000000000001E-2</v>
      </c>
      <c r="O4890">
        <v>404.512</v>
      </c>
      <c r="P4890">
        <v>8.9200000000000002E-2</v>
      </c>
      <c r="Q4890">
        <v>8776397.9240000006</v>
      </c>
      <c r="R4890" t="s">
        <v>34</v>
      </c>
      <c r="S4890" t="s">
        <v>45</v>
      </c>
      <c r="T4890" t="s">
        <v>46</v>
      </c>
      <c r="Y4890" t="s">
        <v>152</v>
      </c>
    </row>
    <row r="4891" spans="1:25" x14ac:dyDescent="0.45">
      <c r="A4891" t="s">
        <v>335</v>
      </c>
      <c r="B4891" t="s">
        <v>409</v>
      </c>
      <c r="C4891">
        <v>2511</v>
      </c>
      <c r="D4891">
        <v>10</v>
      </c>
      <c r="F4891">
        <v>2023</v>
      </c>
      <c r="G4891">
        <v>6838</v>
      </c>
      <c r="H4891">
        <v>6823</v>
      </c>
      <c r="I4891">
        <v>859761.15</v>
      </c>
      <c r="K4891">
        <v>12.481999999999999</v>
      </c>
      <c r="L4891">
        <v>3.5999999999999999E-3</v>
      </c>
      <c r="M4891">
        <v>507383.80300000001</v>
      </c>
      <c r="N4891">
        <v>5.9200000000000003E-2</v>
      </c>
      <c r="O4891">
        <v>385.95</v>
      </c>
      <c r="P4891">
        <v>8.9599999999999999E-2</v>
      </c>
      <c r="Q4891">
        <v>8518755.9859999996</v>
      </c>
      <c r="R4891" t="s">
        <v>34</v>
      </c>
      <c r="S4891" t="s">
        <v>45</v>
      </c>
      <c r="T4891" t="s">
        <v>46</v>
      </c>
      <c r="Y4891" t="s">
        <v>152</v>
      </c>
    </row>
    <row r="4892" spans="1:25" x14ac:dyDescent="0.45">
      <c r="A4892" t="s">
        <v>335</v>
      </c>
      <c r="B4892" t="s">
        <v>409</v>
      </c>
      <c r="C4892">
        <v>2511</v>
      </c>
      <c r="D4892">
        <v>10</v>
      </c>
      <c r="F4892">
        <v>2024</v>
      </c>
      <c r="G4892">
        <v>0</v>
      </c>
      <c r="H4892">
        <v>0</v>
      </c>
      <c r="R4892" t="s">
        <v>34</v>
      </c>
      <c r="S4892" t="s">
        <v>45</v>
      </c>
      <c r="T4892" t="s">
        <v>46</v>
      </c>
      <c r="Y4892" t="s">
        <v>152</v>
      </c>
    </row>
    <row r="4893" spans="1:25" x14ac:dyDescent="0.45">
      <c r="A4893" t="s">
        <v>335</v>
      </c>
      <c r="B4893" t="s">
        <v>409</v>
      </c>
      <c r="C4893">
        <v>2511</v>
      </c>
      <c r="D4893">
        <v>20</v>
      </c>
      <c r="F4893">
        <v>2009</v>
      </c>
      <c r="G4893">
        <v>4724</v>
      </c>
      <c r="H4893">
        <v>4705.75</v>
      </c>
      <c r="I4893">
        <v>421455.5</v>
      </c>
      <c r="K4893">
        <v>8.4550000000000001</v>
      </c>
      <c r="L4893">
        <v>6.8999999999999999E-3</v>
      </c>
      <c r="M4893">
        <v>251272.92499999999</v>
      </c>
      <c r="N4893">
        <v>5.9400000000000001E-2</v>
      </c>
      <c r="O4893">
        <v>148.77600000000001</v>
      </c>
      <c r="P4893">
        <v>7.2999999999999995E-2</v>
      </c>
      <c r="Q4893">
        <v>4214588.7249999996</v>
      </c>
      <c r="R4893" t="s">
        <v>34</v>
      </c>
      <c r="S4893" t="s">
        <v>45</v>
      </c>
      <c r="T4893" t="s">
        <v>46</v>
      </c>
      <c r="V4893" t="s">
        <v>180</v>
      </c>
      <c r="Y4893" t="s">
        <v>107</v>
      </c>
    </row>
    <row r="4894" spans="1:25" x14ac:dyDescent="0.45">
      <c r="A4894" t="s">
        <v>335</v>
      </c>
      <c r="B4894" t="s">
        <v>409</v>
      </c>
      <c r="C4894">
        <v>2511</v>
      </c>
      <c r="D4894">
        <v>20</v>
      </c>
      <c r="F4894">
        <v>2010</v>
      </c>
      <c r="G4894">
        <v>6280</v>
      </c>
      <c r="H4894">
        <v>6264.75</v>
      </c>
      <c r="I4894">
        <v>583397.25</v>
      </c>
      <c r="K4894">
        <v>6.024</v>
      </c>
      <c r="L4894">
        <v>1.8E-3</v>
      </c>
      <c r="M4894">
        <v>407718.47499999998</v>
      </c>
      <c r="N4894">
        <v>5.91E-2</v>
      </c>
      <c r="O4894">
        <v>188.089</v>
      </c>
      <c r="P4894">
        <v>5.5899999999999998E-2</v>
      </c>
      <c r="Q4894">
        <v>6852934.25</v>
      </c>
      <c r="R4894" t="s">
        <v>34</v>
      </c>
      <c r="S4894" t="s">
        <v>45</v>
      </c>
      <c r="T4894" t="s">
        <v>46</v>
      </c>
      <c r="V4894" t="s">
        <v>180</v>
      </c>
      <c r="Y4894" t="s">
        <v>107</v>
      </c>
    </row>
    <row r="4895" spans="1:25" x14ac:dyDescent="0.45">
      <c r="A4895" t="s">
        <v>335</v>
      </c>
      <c r="B4895" t="s">
        <v>409</v>
      </c>
      <c r="C4895">
        <v>2511</v>
      </c>
      <c r="D4895">
        <v>20</v>
      </c>
      <c r="F4895">
        <v>2011</v>
      </c>
      <c r="G4895">
        <v>3927</v>
      </c>
      <c r="H4895">
        <v>3915.75</v>
      </c>
      <c r="I4895">
        <v>383521</v>
      </c>
      <c r="K4895">
        <v>4.4610000000000003</v>
      </c>
      <c r="L4895">
        <v>3.2000000000000002E-3</v>
      </c>
      <c r="M4895">
        <v>221963.9</v>
      </c>
      <c r="N4895">
        <v>5.9200000000000003E-2</v>
      </c>
      <c r="O4895">
        <v>94.236000000000004</v>
      </c>
      <c r="P4895">
        <v>4.9799999999999997E-2</v>
      </c>
      <c r="Q4895">
        <v>3728618.2</v>
      </c>
      <c r="R4895" t="s">
        <v>34</v>
      </c>
      <c r="S4895" t="s">
        <v>45</v>
      </c>
      <c r="T4895" t="s">
        <v>46</v>
      </c>
      <c r="V4895" t="s">
        <v>180</v>
      </c>
      <c r="Y4895" t="s">
        <v>107</v>
      </c>
    </row>
    <row r="4896" spans="1:25" x14ac:dyDescent="0.45">
      <c r="A4896" t="s">
        <v>335</v>
      </c>
      <c r="B4896" t="s">
        <v>409</v>
      </c>
      <c r="C4896">
        <v>2511</v>
      </c>
      <c r="D4896">
        <v>20</v>
      </c>
      <c r="F4896">
        <v>2012</v>
      </c>
      <c r="G4896">
        <v>5437</v>
      </c>
      <c r="H4896">
        <v>5419</v>
      </c>
      <c r="I4896">
        <v>590077.5</v>
      </c>
      <c r="K4896">
        <v>1.8069999999999999</v>
      </c>
      <c r="L4896">
        <v>1E-3</v>
      </c>
      <c r="M4896">
        <v>357915.5</v>
      </c>
      <c r="N4896">
        <v>5.8999999999999997E-2</v>
      </c>
      <c r="O4896">
        <v>155.083</v>
      </c>
      <c r="P4896">
        <v>5.0700000000000002E-2</v>
      </c>
      <c r="Q4896">
        <v>6022597.5750000002</v>
      </c>
      <c r="R4896" t="s">
        <v>34</v>
      </c>
      <c r="S4896" t="s">
        <v>45</v>
      </c>
      <c r="T4896" t="s">
        <v>46</v>
      </c>
      <c r="V4896" t="s">
        <v>180</v>
      </c>
      <c r="Y4896" t="s">
        <v>107</v>
      </c>
    </row>
    <row r="4897" spans="1:25" x14ac:dyDescent="0.45">
      <c r="A4897" t="s">
        <v>335</v>
      </c>
      <c r="B4897" t="s">
        <v>409</v>
      </c>
      <c r="C4897">
        <v>2511</v>
      </c>
      <c r="D4897">
        <v>20</v>
      </c>
      <c r="F4897">
        <v>2013</v>
      </c>
      <c r="G4897">
        <v>7006</v>
      </c>
      <c r="H4897">
        <v>6980.75</v>
      </c>
      <c r="I4897">
        <v>751071.75</v>
      </c>
      <c r="K4897">
        <v>23.753</v>
      </c>
      <c r="L4897">
        <v>7.1999999999999998E-3</v>
      </c>
      <c r="M4897">
        <v>461571.45</v>
      </c>
      <c r="N4897">
        <v>5.9400000000000001E-2</v>
      </c>
      <c r="O4897">
        <v>201.76300000000001</v>
      </c>
      <c r="P4897">
        <v>5.11E-2</v>
      </c>
      <c r="Q4897">
        <v>7726002.4749999996</v>
      </c>
      <c r="R4897" t="s">
        <v>34</v>
      </c>
      <c r="S4897" t="s">
        <v>45</v>
      </c>
      <c r="T4897" t="s">
        <v>46</v>
      </c>
      <c r="V4897" t="s">
        <v>180</v>
      </c>
      <c r="Y4897" t="s">
        <v>107</v>
      </c>
    </row>
    <row r="4898" spans="1:25" x14ac:dyDescent="0.45">
      <c r="A4898" t="s">
        <v>335</v>
      </c>
      <c r="B4898" t="s">
        <v>409</v>
      </c>
      <c r="C4898">
        <v>2511</v>
      </c>
      <c r="D4898">
        <v>20</v>
      </c>
      <c r="F4898">
        <v>2014</v>
      </c>
      <c r="G4898">
        <v>6941</v>
      </c>
      <c r="H4898">
        <v>6926.75</v>
      </c>
      <c r="I4898">
        <v>858274.5</v>
      </c>
      <c r="K4898">
        <v>74.204999999999998</v>
      </c>
      <c r="L4898">
        <v>1.52E-2</v>
      </c>
      <c r="M4898">
        <v>530493.82499999995</v>
      </c>
      <c r="N4898">
        <v>5.9900000000000002E-2</v>
      </c>
      <c r="O4898">
        <v>247.29</v>
      </c>
      <c r="P4898">
        <v>5.4300000000000001E-2</v>
      </c>
      <c r="Q4898">
        <v>8790112.0999999996</v>
      </c>
      <c r="R4898" t="s">
        <v>34</v>
      </c>
      <c r="S4898" t="s">
        <v>45</v>
      </c>
      <c r="T4898" t="s">
        <v>46</v>
      </c>
      <c r="V4898" t="s">
        <v>180</v>
      </c>
      <c r="Y4898" t="s">
        <v>107</v>
      </c>
    </row>
    <row r="4899" spans="1:25" x14ac:dyDescent="0.45">
      <c r="A4899" t="s">
        <v>335</v>
      </c>
      <c r="B4899" t="s">
        <v>409</v>
      </c>
      <c r="C4899">
        <v>2511</v>
      </c>
      <c r="D4899">
        <v>20</v>
      </c>
      <c r="F4899">
        <v>2015</v>
      </c>
      <c r="G4899">
        <v>6403</v>
      </c>
      <c r="H4899">
        <v>6392.25</v>
      </c>
      <c r="I4899">
        <v>882146.75</v>
      </c>
      <c r="K4899">
        <v>6.81</v>
      </c>
      <c r="L4899">
        <v>1.9E-3</v>
      </c>
      <c r="M4899">
        <v>534699.42500000005</v>
      </c>
      <c r="N4899">
        <v>5.91E-2</v>
      </c>
      <c r="O4899">
        <v>249.87200000000001</v>
      </c>
      <c r="P4899">
        <v>5.5399999999999998E-2</v>
      </c>
      <c r="Q4899">
        <v>8989567.7750000004</v>
      </c>
      <c r="R4899" t="s">
        <v>34</v>
      </c>
      <c r="S4899" t="s">
        <v>45</v>
      </c>
      <c r="T4899" t="s">
        <v>46</v>
      </c>
      <c r="V4899" t="s">
        <v>180</v>
      </c>
      <c r="Y4899" t="s">
        <v>146</v>
      </c>
    </row>
    <row r="4900" spans="1:25" x14ac:dyDescent="0.45">
      <c r="A4900" t="s">
        <v>335</v>
      </c>
      <c r="B4900" t="s">
        <v>409</v>
      </c>
      <c r="C4900">
        <v>2511</v>
      </c>
      <c r="D4900">
        <v>20</v>
      </c>
      <c r="F4900">
        <v>2016</v>
      </c>
      <c r="G4900">
        <v>4774</v>
      </c>
      <c r="H4900">
        <v>4768.25</v>
      </c>
      <c r="I4900">
        <v>648200</v>
      </c>
      <c r="K4900">
        <v>2.0099999999999998</v>
      </c>
      <c r="L4900">
        <v>1E-3</v>
      </c>
      <c r="M4900">
        <v>398128.72499999998</v>
      </c>
      <c r="N4900">
        <v>5.8999999999999997E-2</v>
      </c>
      <c r="O4900">
        <v>175.88900000000001</v>
      </c>
      <c r="P4900">
        <v>5.1999999999999998E-2</v>
      </c>
      <c r="Q4900">
        <v>6699294.9749999996</v>
      </c>
      <c r="R4900" t="s">
        <v>34</v>
      </c>
      <c r="S4900" t="s">
        <v>45</v>
      </c>
      <c r="T4900" t="s">
        <v>46</v>
      </c>
      <c r="V4900" t="s">
        <v>180</v>
      </c>
      <c r="Y4900" t="s">
        <v>146</v>
      </c>
    </row>
    <row r="4901" spans="1:25" x14ac:dyDescent="0.45">
      <c r="A4901" t="s">
        <v>335</v>
      </c>
      <c r="B4901" t="s">
        <v>409</v>
      </c>
      <c r="C4901">
        <v>2511</v>
      </c>
      <c r="D4901">
        <v>20</v>
      </c>
      <c r="F4901">
        <v>2017</v>
      </c>
      <c r="G4901">
        <v>3946</v>
      </c>
      <c r="H4901">
        <v>3935.75</v>
      </c>
      <c r="I4901">
        <v>464078.25</v>
      </c>
      <c r="K4901">
        <v>1.4430000000000001</v>
      </c>
      <c r="L4901">
        <v>1E-3</v>
      </c>
      <c r="M4901">
        <v>285792.27500000002</v>
      </c>
      <c r="N4901">
        <v>5.8999999999999997E-2</v>
      </c>
      <c r="O4901">
        <v>121.821</v>
      </c>
      <c r="P4901">
        <v>4.7899999999999998E-2</v>
      </c>
      <c r="Q4901">
        <v>4809001.4749999996</v>
      </c>
      <c r="R4901" t="s">
        <v>34</v>
      </c>
      <c r="S4901" t="s">
        <v>45</v>
      </c>
      <c r="T4901" t="s">
        <v>46</v>
      </c>
      <c r="V4901" t="s">
        <v>180</v>
      </c>
      <c r="Y4901" t="s">
        <v>147</v>
      </c>
    </row>
    <row r="4902" spans="1:25" x14ac:dyDescent="0.45">
      <c r="A4902" t="s">
        <v>335</v>
      </c>
      <c r="B4902" t="s">
        <v>409</v>
      </c>
      <c r="C4902">
        <v>2511</v>
      </c>
      <c r="D4902">
        <v>20</v>
      </c>
      <c r="F4902">
        <v>2018</v>
      </c>
      <c r="G4902">
        <v>6138</v>
      </c>
      <c r="H4902">
        <v>6128</v>
      </c>
      <c r="I4902">
        <v>770919.25</v>
      </c>
      <c r="K4902">
        <v>2.3730000000000002</v>
      </c>
      <c r="L4902">
        <v>1E-3</v>
      </c>
      <c r="M4902">
        <v>470103.9</v>
      </c>
      <c r="N4902">
        <v>5.8999999999999997E-2</v>
      </c>
      <c r="O4902">
        <v>202.303</v>
      </c>
      <c r="P4902">
        <v>4.8800000000000003E-2</v>
      </c>
      <c r="Q4902">
        <v>7910359.0499999998</v>
      </c>
      <c r="R4902" t="s">
        <v>34</v>
      </c>
      <c r="S4902" t="s">
        <v>45</v>
      </c>
      <c r="T4902" t="s">
        <v>46</v>
      </c>
      <c r="V4902" t="s">
        <v>180</v>
      </c>
      <c r="Y4902" t="s">
        <v>147</v>
      </c>
    </row>
    <row r="4903" spans="1:25" x14ac:dyDescent="0.45">
      <c r="A4903" t="s">
        <v>335</v>
      </c>
      <c r="B4903" t="s">
        <v>409</v>
      </c>
      <c r="C4903">
        <v>2511</v>
      </c>
      <c r="D4903">
        <v>20</v>
      </c>
      <c r="F4903">
        <v>2019</v>
      </c>
      <c r="G4903">
        <v>4211</v>
      </c>
      <c r="H4903">
        <v>4198.5</v>
      </c>
      <c r="I4903">
        <v>508862.75</v>
      </c>
      <c r="K4903">
        <v>20.98</v>
      </c>
      <c r="L4903">
        <v>1.11E-2</v>
      </c>
      <c r="M4903">
        <v>313316.84999999998</v>
      </c>
      <c r="N4903">
        <v>5.96E-2</v>
      </c>
      <c r="O4903">
        <v>132.59800000000001</v>
      </c>
      <c r="P4903">
        <v>4.9200000000000001E-2</v>
      </c>
      <c r="Q4903">
        <v>5235747.875</v>
      </c>
      <c r="R4903" t="s">
        <v>34</v>
      </c>
      <c r="S4903" t="s">
        <v>45</v>
      </c>
      <c r="T4903" t="s">
        <v>46</v>
      </c>
      <c r="V4903" t="s">
        <v>180</v>
      </c>
      <c r="Y4903" t="s">
        <v>147</v>
      </c>
    </row>
    <row r="4904" spans="1:25" x14ac:dyDescent="0.45">
      <c r="A4904" t="s">
        <v>335</v>
      </c>
      <c r="B4904" t="s">
        <v>409</v>
      </c>
      <c r="C4904">
        <v>2511</v>
      </c>
      <c r="D4904">
        <v>20</v>
      </c>
      <c r="F4904">
        <v>2020</v>
      </c>
      <c r="G4904">
        <v>4941</v>
      </c>
      <c r="H4904">
        <v>4928.63</v>
      </c>
      <c r="I4904">
        <v>633151.34</v>
      </c>
      <c r="K4904">
        <v>15.301</v>
      </c>
      <c r="L4904">
        <v>6.1000000000000004E-3</v>
      </c>
      <c r="M4904">
        <v>384608.33899999998</v>
      </c>
      <c r="N4904">
        <v>5.9299999999999999E-2</v>
      </c>
      <c r="O4904">
        <v>169.74700000000001</v>
      </c>
      <c r="P4904">
        <v>5.1799999999999999E-2</v>
      </c>
      <c r="Q4904">
        <v>6445721.0389999999</v>
      </c>
      <c r="R4904" t="s">
        <v>34</v>
      </c>
      <c r="S4904" t="s">
        <v>45</v>
      </c>
      <c r="T4904" t="s">
        <v>46</v>
      </c>
      <c r="V4904" t="s">
        <v>180</v>
      </c>
      <c r="Y4904" t="s">
        <v>147</v>
      </c>
    </row>
    <row r="4905" spans="1:25" x14ac:dyDescent="0.45">
      <c r="A4905" t="s">
        <v>335</v>
      </c>
      <c r="B4905" t="s">
        <v>409</v>
      </c>
      <c r="C4905">
        <v>2511</v>
      </c>
      <c r="D4905">
        <v>20</v>
      </c>
      <c r="F4905">
        <v>2021</v>
      </c>
      <c r="G4905">
        <v>4960</v>
      </c>
      <c r="H4905">
        <v>4941.76</v>
      </c>
      <c r="I4905">
        <v>651908.12</v>
      </c>
      <c r="K4905">
        <v>106.542</v>
      </c>
      <c r="L4905">
        <v>2.64E-2</v>
      </c>
      <c r="M4905">
        <v>392281.09499999997</v>
      </c>
      <c r="N4905">
        <v>6.0100000000000001E-2</v>
      </c>
      <c r="O4905">
        <v>197.09700000000001</v>
      </c>
      <c r="P4905">
        <v>5.9700000000000003E-2</v>
      </c>
      <c r="Q4905">
        <v>6454159.7280000001</v>
      </c>
      <c r="R4905" t="s">
        <v>34</v>
      </c>
      <c r="S4905" t="s">
        <v>45</v>
      </c>
      <c r="T4905" t="s">
        <v>46</v>
      </c>
      <c r="V4905" t="s">
        <v>180</v>
      </c>
      <c r="Y4905" t="s">
        <v>152</v>
      </c>
    </row>
    <row r="4906" spans="1:25" x14ac:dyDescent="0.45">
      <c r="A4906" t="s">
        <v>335</v>
      </c>
      <c r="B4906" t="s">
        <v>409</v>
      </c>
      <c r="C4906">
        <v>2511</v>
      </c>
      <c r="D4906">
        <v>20</v>
      </c>
      <c r="F4906">
        <v>2022</v>
      </c>
      <c r="G4906">
        <v>3210</v>
      </c>
      <c r="H4906">
        <v>3179.39</v>
      </c>
      <c r="I4906">
        <v>393996.26</v>
      </c>
      <c r="K4906">
        <v>12.589</v>
      </c>
      <c r="L4906">
        <v>6.8999999999999999E-3</v>
      </c>
      <c r="M4906">
        <v>231046.378</v>
      </c>
      <c r="N4906">
        <v>5.9400000000000001E-2</v>
      </c>
      <c r="O4906">
        <v>107.605</v>
      </c>
      <c r="P4906">
        <v>5.1700000000000003E-2</v>
      </c>
      <c r="Q4906">
        <v>3865988.8450000002</v>
      </c>
      <c r="R4906" t="s">
        <v>34</v>
      </c>
      <c r="S4906" t="s">
        <v>45</v>
      </c>
      <c r="T4906" t="s">
        <v>46</v>
      </c>
      <c r="V4906" t="s">
        <v>180</v>
      </c>
      <c r="Y4906" t="s">
        <v>152</v>
      </c>
    </row>
    <row r="4907" spans="1:25" x14ac:dyDescent="0.45">
      <c r="A4907" t="s">
        <v>335</v>
      </c>
      <c r="B4907" t="s">
        <v>409</v>
      </c>
      <c r="C4907">
        <v>2511</v>
      </c>
      <c r="D4907">
        <v>20</v>
      </c>
      <c r="F4907">
        <v>2023</v>
      </c>
      <c r="G4907">
        <v>4247</v>
      </c>
      <c r="H4907">
        <v>4225.17</v>
      </c>
      <c r="I4907">
        <v>526082.28</v>
      </c>
      <c r="K4907">
        <v>10.385</v>
      </c>
      <c r="L4907">
        <v>5.1999999999999998E-3</v>
      </c>
      <c r="M4907">
        <v>310560.83299999998</v>
      </c>
      <c r="N4907">
        <v>5.9299999999999999E-2</v>
      </c>
      <c r="O4907">
        <v>136.12799999999999</v>
      </c>
      <c r="P4907">
        <v>4.99E-2</v>
      </c>
      <c r="Q4907">
        <v>5208932.6239999998</v>
      </c>
      <c r="R4907" t="s">
        <v>34</v>
      </c>
      <c r="S4907" t="s">
        <v>45</v>
      </c>
      <c r="T4907" t="s">
        <v>46</v>
      </c>
      <c r="V4907" t="s">
        <v>180</v>
      </c>
      <c r="Y4907" t="s">
        <v>152</v>
      </c>
    </row>
    <row r="4908" spans="1:25" x14ac:dyDescent="0.45">
      <c r="A4908" t="s">
        <v>335</v>
      </c>
      <c r="B4908" t="s">
        <v>409</v>
      </c>
      <c r="C4908">
        <v>2511</v>
      </c>
      <c r="D4908">
        <v>20</v>
      </c>
      <c r="F4908">
        <v>2024</v>
      </c>
      <c r="G4908">
        <v>3988</v>
      </c>
      <c r="H4908">
        <v>3986.56</v>
      </c>
      <c r="I4908">
        <v>439185.71</v>
      </c>
      <c r="K4908">
        <v>1.296</v>
      </c>
      <c r="L4908">
        <v>1E-3</v>
      </c>
      <c r="M4908">
        <v>256698.663</v>
      </c>
      <c r="N4908">
        <v>5.8999999999999997E-2</v>
      </c>
      <c r="O4908">
        <v>110.56399999999999</v>
      </c>
      <c r="P4908">
        <v>4.7899999999999998E-2</v>
      </c>
      <c r="Q4908">
        <v>4319476.1500000004</v>
      </c>
      <c r="R4908" t="s">
        <v>34</v>
      </c>
      <c r="S4908" t="s">
        <v>45</v>
      </c>
      <c r="T4908" t="s">
        <v>46</v>
      </c>
      <c r="V4908" t="s">
        <v>180</v>
      </c>
      <c r="Y4908" t="s">
        <v>152</v>
      </c>
    </row>
    <row r="4909" spans="1:25" x14ac:dyDescent="0.45">
      <c r="A4909" t="s">
        <v>335</v>
      </c>
      <c r="B4909" t="s">
        <v>409</v>
      </c>
      <c r="C4909">
        <v>2511</v>
      </c>
      <c r="D4909" t="s">
        <v>410</v>
      </c>
      <c r="E4909" t="s">
        <v>411</v>
      </c>
      <c r="F4909">
        <v>2009</v>
      </c>
      <c r="G4909">
        <v>47</v>
      </c>
      <c r="H4909">
        <v>47</v>
      </c>
      <c r="I4909">
        <v>448</v>
      </c>
      <c r="O4909">
        <v>1.421</v>
      </c>
      <c r="P4909">
        <v>0.36320000000000002</v>
      </c>
      <c r="Q4909">
        <v>7831.5</v>
      </c>
      <c r="R4909" t="s">
        <v>34</v>
      </c>
      <c r="S4909" t="s">
        <v>38</v>
      </c>
      <c r="T4909" t="s">
        <v>28</v>
      </c>
      <c r="Y4909" t="s">
        <v>29</v>
      </c>
    </row>
    <row r="4910" spans="1:25" x14ac:dyDescent="0.45">
      <c r="A4910" t="s">
        <v>335</v>
      </c>
      <c r="B4910" t="s">
        <v>409</v>
      </c>
      <c r="C4910">
        <v>2511</v>
      </c>
      <c r="D4910" t="s">
        <v>410</v>
      </c>
      <c r="E4910" t="s">
        <v>411</v>
      </c>
      <c r="F4910">
        <v>2010</v>
      </c>
      <c r="G4910">
        <v>97</v>
      </c>
      <c r="H4910">
        <v>97</v>
      </c>
      <c r="I4910">
        <v>839</v>
      </c>
      <c r="M4910">
        <v>823.6</v>
      </c>
      <c r="N4910">
        <v>5.91E-2</v>
      </c>
      <c r="O4910">
        <v>2.403</v>
      </c>
      <c r="P4910">
        <v>0.34350000000000003</v>
      </c>
      <c r="Q4910">
        <v>13967.5</v>
      </c>
      <c r="R4910" t="s">
        <v>34</v>
      </c>
      <c r="S4910" t="s">
        <v>38</v>
      </c>
      <c r="T4910" t="s">
        <v>28</v>
      </c>
      <c r="Y4910" t="s">
        <v>29</v>
      </c>
    </row>
    <row r="4911" spans="1:25" x14ac:dyDescent="0.45">
      <c r="A4911" t="s">
        <v>335</v>
      </c>
      <c r="B4911" t="s">
        <v>409</v>
      </c>
      <c r="C4911">
        <v>2511</v>
      </c>
      <c r="D4911" t="s">
        <v>410</v>
      </c>
      <c r="E4911" t="s">
        <v>411</v>
      </c>
      <c r="F4911">
        <v>2011</v>
      </c>
      <c r="G4911">
        <v>122</v>
      </c>
      <c r="H4911">
        <v>122</v>
      </c>
      <c r="I4911">
        <v>1010</v>
      </c>
      <c r="M4911">
        <v>954.4</v>
      </c>
      <c r="N4911">
        <v>5.8999999999999997E-2</v>
      </c>
      <c r="O4911">
        <v>2.8639999999999999</v>
      </c>
      <c r="P4911">
        <v>0.35410000000000003</v>
      </c>
      <c r="Q4911">
        <v>16177.1</v>
      </c>
      <c r="R4911" t="s">
        <v>34</v>
      </c>
      <c r="S4911" t="s">
        <v>38</v>
      </c>
      <c r="T4911" t="s">
        <v>28</v>
      </c>
      <c r="Y4911" t="s">
        <v>29</v>
      </c>
    </row>
    <row r="4912" spans="1:25" x14ac:dyDescent="0.45">
      <c r="A4912" t="s">
        <v>335</v>
      </c>
      <c r="B4912" t="s">
        <v>409</v>
      </c>
      <c r="C4912">
        <v>2511</v>
      </c>
      <c r="D4912" t="s">
        <v>410</v>
      </c>
      <c r="E4912" t="s">
        <v>411</v>
      </c>
      <c r="F4912">
        <v>2012</v>
      </c>
      <c r="G4912">
        <v>412</v>
      </c>
      <c r="H4912">
        <v>412</v>
      </c>
      <c r="I4912">
        <v>3634</v>
      </c>
      <c r="M4912">
        <v>3582.1</v>
      </c>
      <c r="N4912">
        <v>5.8900000000000001E-2</v>
      </c>
      <c r="O4912">
        <v>10.755000000000001</v>
      </c>
      <c r="P4912">
        <v>0.35399999999999998</v>
      </c>
      <c r="Q4912">
        <v>60757.1</v>
      </c>
      <c r="R4912" t="s">
        <v>34</v>
      </c>
      <c r="S4912" t="s">
        <v>38</v>
      </c>
      <c r="T4912" t="s">
        <v>28</v>
      </c>
      <c r="Y4912" t="s">
        <v>29</v>
      </c>
    </row>
    <row r="4913" spans="1:25" x14ac:dyDescent="0.45">
      <c r="A4913" t="s">
        <v>335</v>
      </c>
      <c r="B4913" t="s">
        <v>409</v>
      </c>
      <c r="C4913">
        <v>2511</v>
      </c>
      <c r="D4913" t="s">
        <v>410</v>
      </c>
      <c r="E4913" t="s">
        <v>411</v>
      </c>
      <c r="F4913">
        <v>2013</v>
      </c>
      <c r="G4913">
        <v>247</v>
      </c>
      <c r="H4913">
        <v>247</v>
      </c>
      <c r="I4913">
        <v>2121</v>
      </c>
      <c r="M4913">
        <v>2155.8000000000002</v>
      </c>
      <c r="N4913">
        <v>5.8900000000000001E-2</v>
      </c>
      <c r="O4913">
        <v>6.4580000000000002</v>
      </c>
      <c r="P4913">
        <v>0.35399999999999998</v>
      </c>
      <c r="Q4913">
        <v>36501.800000000003</v>
      </c>
      <c r="R4913" t="s">
        <v>34</v>
      </c>
      <c r="S4913" t="s">
        <v>38</v>
      </c>
      <c r="T4913" t="s">
        <v>28</v>
      </c>
      <c r="Y4913" t="s">
        <v>29</v>
      </c>
    </row>
    <row r="4914" spans="1:25" x14ac:dyDescent="0.45">
      <c r="A4914" t="s">
        <v>335</v>
      </c>
      <c r="B4914" t="s">
        <v>409</v>
      </c>
      <c r="C4914">
        <v>2511</v>
      </c>
      <c r="D4914" t="s">
        <v>410</v>
      </c>
      <c r="E4914" t="s">
        <v>411</v>
      </c>
      <c r="F4914">
        <v>2014</v>
      </c>
      <c r="G4914">
        <v>17</v>
      </c>
      <c r="H4914">
        <v>17</v>
      </c>
      <c r="I4914">
        <v>87</v>
      </c>
      <c r="M4914">
        <v>82.2</v>
      </c>
      <c r="N4914">
        <v>5.8400000000000001E-2</v>
      </c>
      <c r="O4914">
        <v>0.21199999999999999</v>
      </c>
      <c r="P4914">
        <v>0.30420000000000003</v>
      </c>
      <c r="Q4914">
        <v>1396.4</v>
      </c>
      <c r="R4914" t="s">
        <v>34</v>
      </c>
      <c r="S4914" t="s">
        <v>38</v>
      </c>
      <c r="T4914" t="s">
        <v>28</v>
      </c>
      <c r="Y4914" t="s">
        <v>29</v>
      </c>
    </row>
    <row r="4915" spans="1:25" x14ac:dyDescent="0.45">
      <c r="A4915" t="s">
        <v>335</v>
      </c>
      <c r="B4915" t="s">
        <v>409</v>
      </c>
      <c r="C4915">
        <v>2511</v>
      </c>
      <c r="D4915" t="s">
        <v>410</v>
      </c>
      <c r="E4915" t="s">
        <v>411</v>
      </c>
      <c r="F4915">
        <v>2015</v>
      </c>
      <c r="G4915">
        <v>296</v>
      </c>
      <c r="H4915">
        <v>296</v>
      </c>
      <c r="I4915">
        <v>2675</v>
      </c>
      <c r="M4915">
        <v>2623.7</v>
      </c>
      <c r="N4915">
        <v>5.9499999999999997E-2</v>
      </c>
      <c r="O4915">
        <v>10.117000000000001</v>
      </c>
      <c r="P4915">
        <v>0.44790000000000002</v>
      </c>
      <c r="Q4915">
        <v>44026.3</v>
      </c>
      <c r="R4915" t="s">
        <v>34</v>
      </c>
      <c r="S4915" t="s">
        <v>38</v>
      </c>
      <c r="T4915" t="s">
        <v>28</v>
      </c>
      <c r="Y4915" t="s">
        <v>30</v>
      </c>
    </row>
    <row r="4916" spans="1:25" x14ac:dyDescent="0.45">
      <c r="A4916" t="s">
        <v>335</v>
      </c>
      <c r="B4916" t="s">
        <v>409</v>
      </c>
      <c r="C4916">
        <v>2511</v>
      </c>
      <c r="D4916" t="s">
        <v>410</v>
      </c>
      <c r="E4916" t="s">
        <v>411</v>
      </c>
      <c r="F4916">
        <v>2016</v>
      </c>
      <c r="G4916">
        <v>715</v>
      </c>
      <c r="H4916">
        <v>715</v>
      </c>
      <c r="I4916">
        <v>7090</v>
      </c>
      <c r="M4916">
        <v>7096</v>
      </c>
      <c r="N4916">
        <v>6.0499999999999998E-2</v>
      </c>
      <c r="O4916">
        <v>23.158999999999999</v>
      </c>
      <c r="P4916">
        <v>0.39750000000000002</v>
      </c>
      <c r="Q4916">
        <v>116906.2</v>
      </c>
      <c r="R4916" t="s">
        <v>34</v>
      </c>
      <c r="S4916" t="s">
        <v>38</v>
      </c>
      <c r="T4916" t="s">
        <v>28</v>
      </c>
      <c r="Y4916" t="s">
        <v>30</v>
      </c>
    </row>
    <row r="4917" spans="1:25" x14ac:dyDescent="0.45">
      <c r="A4917" t="s">
        <v>335</v>
      </c>
      <c r="B4917" t="s">
        <v>409</v>
      </c>
      <c r="C4917">
        <v>2511</v>
      </c>
      <c r="D4917" t="s">
        <v>410</v>
      </c>
      <c r="E4917" t="s">
        <v>411</v>
      </c>
      <c r="F4917">
        <v>2017</v>
      </c>
      <c r="G4917">
        <v>584</v>
      </c>
      <c r="H4917">
        <v>584</v>
      </c>
      <c r="I4917">
        <v>5471</v>
      </c>
      <c r="M4917">
        <v>5572.6</v>
      </c>
      <c r="N4917">
        <v>6.0600000000000001E-2</v>
      </c>
      <c r="O4917">
        <v>14.763</v>
      </c>
      <c r="P4917">
        <v>0.32079999999999997</v>
      </c>
      <c r="Q4917">
        <v>92106.7</v>
      </c>
      <c r="R4917" t="s">
        <v>34</v>
      </c>
      <c r="S4917" t="s">
        <v>38</v>
      </c>
      <c r="T4917" t="s">
        <v>28</v>
      </c>
      <c r="Y4917" t="s">
        <v>30</v>
      </c>
    </row>
    <row r="4918" spans="1:25" x14ac:dyDescent="0.45">
      <c r="A4918" t="s">
        <v>335</v>
      </c>
      <c r="B4918" t="s">
        <v>409</v>
      </c>
      <c r="C4918">
        <v>2511</v>
      </c>
      <c r="D4918" t="s">
        <v>410</v>
      </c>
      <c r="E4918" t="s">
        <v>411</v>
      </c>
      <c r="F4918">
        <v>2018</v>
      </c>
      <c r="G4918">
        <v>378</v>
      </c>
      <c r="H4918">
        <v>378</v>
      </c>
      <c r="I4918">
        <v>3912</v>
      </c>
      <c r="M4918">
        <v>3811.9</v>
      </c>
      <c r="N4918">
        <v>5.9900000000000002E-2</v>
      </c>
      <c r="O4918">
        <v>9.9710000000000001</v>
      </c>
      <c r="P4918">
        <v>0.31430000000000002</v>
      </c>
      <c r="Q4918">
        <v>63947.3</v>
      </c>
      <c r="R4918" t="s">
        <v>34</v>
      </c>
      <c r="S4918" t="s">
        <v>38</v>
      </c>
      <c r="T4918" t="s">
        <v>28</v>
      </c>
      <c r="Y4918" t="s">
        <v>30</v>
      </c>
    </row>
    <row r="4919" spans="1:25" x14ac:dyDescent="0.45">
      <c r="A4919" t="s">
        <v>335</v>
      </c>
      <c r="B4919" t="s">
        <v>409</v>
      </c>
      <c r="C4919">
        <v>2511</v>
      </c>
      <c r="D4919" t="s">
        <v>410</v>
      </c>
      <c r="E4919" t="s">
        <v>411</v>
      </c>
      <c r="F4919">
        <v>2019</v>
      </c>
      <c r="G4919">
        <v>439</v>
      </c>
      <c r="H4919">
        <v>439</v>
      </c>
      <c r="I4919">
        <v>3883</v>
      </c>
      <c r="M4919">
        <v>3802.5</v>
      </c>
      <c r="N4919">
        <v>5.9499999999999997E-2</v>
      </c>
      <c r="O4919">
        <v>9.3759999999999994</v>
      </c>
      <c r="P4919">
        <v>0.29299999999999998</v>
      </c>
      <c r="Q4919">
        <v>63565.5</v>
      </c>
      <c r="R4919" t="s">
        <v>34</v>
      </c>
      <c r="S4919" t="s">
        <v>38</v>
      </c>
      <c r="T4919" t="s">
        <v>28</v>
      </c>
      <c r="Y4919" t="s">
        <v>30</v>
      </c>
    </row>
    <row r="4920" spans="1:25" x14ac:dyDescent="0.45">
      <c r="A4920" t="s">
        <v>335</v>
      </c>
      <c r="B4920" t="s">
        <v>409</v>
      </c>
      <c r="C4920">
        <v>2511</v>
      </c>
      <c r="D4920" t="s">
        <v>410</v>
      </c>
      <c r="E4920" t="s">
        <v>411</v>
      </c>
      <c r="F4920">
        <v>2020</v>
      </c>
      <c r="G4920">
        <v>743</v>
      </c>
      <c r="H4920">
        <v>743</v>
      </c>
      <c r="I4920">
        <v>7410</v>
      </c>
      <c r="M4920">
        <v>7404.6</v>
      </c>
      <c r="N4920">
        <v>5.8999999999999997E-2</v>
      </c>
      <c r="O4920">
        <v>20.167999999999999</v>
      </c>
      <c r="P4920">
        <v>0.31859999999999999</v>
      </c>
      <c r="Q4920">
        <v>125463.4</v>
      </c>
      <c r="R4920" t="s">
        <v>34</v>
      </c>
      <c r="S4920" t="s">
        <v>38</v>
      </c>
      <c r="T4920" t="s">
        <v>28</v>
      </c>
      <c r="Y4920" t="s">
        <v>30</v>
      </c>
    </row>
    <row r="4921" spans="1:25" x14ac:dyDescent="0.45">
      <c r="A4921" t="s">
        <v>335</v>
      </c>
      <c r="B4921" t="s">
        <v>409</v>
      </c>
      <c r="C4921">
        <v>2511</v>
      </c>
      <c r="D4921" t="s">
        <v>410</v>
      </c>
      <c r="E4921" t="s">
        <v>411</v>
      </c>
      <c r="F4921">
        <v>2021</v>
      </c>
      <c r="G4921">
        <v>479</v>
      </c>
      <c r="H4921">
        <v>479</v>
      </c>
      <c r="I4921">
        <v>4851</v>
      </c>
      <c r="M4921">
        <v>4495.8999999999996</v>
      </c>
      <c r="N4921">
        <v>5.96E-2</v>
      </c>
      <c r="O4921">
        <v>12.795</v>
      </c>
      <c r="P4921">
        <v>0.33939999999999998</v>
      </c>
      <c r="Q4921">
        <v>75422.100000000006</v>
      </c>
      <c r="R4921" t="s">
        <v>34</v>
      </c>
      <c r="S4921" t="s">
        <v>38</v>
      </c>
      <c r="T4921" t="s">
        <v>28</v>
      </c>
      <c r="Y4921" t="s">
        <v>70</v>
      </c>
    </row>
    <row r="4922" spans="1:25" x14ac:dyDescent="0.45">
      <c r="A4922" t="s">
        <v>335</v>
      </c>
      <c r="B4922" t="s">
        <v>409</v>
      </c>
      <c r="C4922">
        <v>2511</v>
      </c>
      <c r="D4922" t="s">
        <v>410</v>
      </c>
      <c r="E4922" t="s">
        <v>411</v>
      </c>
      <c r="F4922">
        <v>2022</v>
      </c>
      <c r="G4922">
        <v>812</v>
      </c>
      <c r="H4922">
        <v>812</v>
      </c>
      <c r="I4922">
        <v>8423</v>
      </c>
      <c r="M4922">
        <v>8120.1</v>
      </c>
      <c r="N4922">
        <v>5.9299999999999999E-2</v>
      </c>
      <c r="O4922">
        <v>23.157</v>
      </c>
      <c r="P4922">
        <v>0.33810000000000001</v>
      </c>
      <c r="Q4922">
        <v>137012.20000000001</v>
      </c>
      <c r="R4922" t="s">
        <v>34</v>
      </c>
      <c r="S4922" t="s">
        <v>38</v>
      </c>
      <c r="T4922" t="s">
        <v>28</v>
      </c>
      <c r="Y4922" t="s">
        <v>70</v>
      </c>
    </row>
    <row r="4923" spans="1:25" x14ac:dyDescent="0.45">
      <c r="A4923" t="s">
        <v>335</v>
      </c>
      <c r="B4923" t="s">
        <v>409</v>
      </c>
      <c r="C4923">
        <v>2511</v>
      </c>
      <c r="D4923" t="s">
        <v>410</v>
      </c>
      <c r="E4923" t="s">
        <v>411</v>
      </c>
      <c r="F4923">
        <v>2023</v>
      </c>
      <c r="G4923">
        <v>395</v>
      </c>
      <c r="H4923">
        <v>395</v>
      </c>
      <c r="I4923">
        <v>3758</v>
      </c>
      <c r="M4923">
        <v>3342.2</v>
      </c>
      <c r="N4923">
        <v>5.9700000000000003E-2</v>
      </c>
      <c r="O4923">
        <v>9.6059999999999999</v>
      </c>
      <c r="P4923">
        <v>0.34300000000000003</v>
      </c>
      <c r="Q4923">
        <v>55825.9</v>
      </c>
      <c r="R4923" t="s">
        <v>34</v>
      </c>
      <c r="S4923" t="s">
        <v>38</v>
      </c>
      <c r="T4923" t="s">
        <v>28</v>
      </c>
      <c r="Y4923" t="s">
        <v>70</v>
      </c>
    </row>
    <row r="4924" spans="1:25" x14ac:dyDescent="0.45">
      <c r="A4924" t="s">
        <v>335</v>
      </c>
      <c r="B4924" t="s">
        <v>409</v>
      </c>
      <c r="C4924">
        <v>2511</v>
      </c>
      <c r="D4924" t="s">
        <v>410</v>
      </c>
      <c r="E4924" t="s">
        <v>411</v>
      </c>
      <c r="F4924">
        <v>2024</v>
      </c>
      <c r="G4924">
        <v>165</v>
      </c>
      <c r="H4924">
        <v>165</v>
      </c>
      <c r="I4924">
        <v>1535</v>
      </c>
      <c r="M4924">
        <v>1484.1</v>
      </c>
      <c r="N4924">
        <v>5.9499999999999997E-2</v>
      </c>
      <c r="O4924">
        <v>4.2249999999999996</v>
      </c>
      <c r="P4924">
        <v>0.33550000000000002</v>
      </c>
      <c r="Q4924">
        <v>25147.599999999999</v>
      </c>
      <c r="R4924" t="s">
        <v>34</v>
      </c>
      <c r="S4924" t="s">
        <v>38</v>
      </c>
      <c r="T4924" t="s">
        <v>28</v>
      </c>
      <c r="Y4924" t="s">
        <v>70</v>
      </c>
    </row>
    <row r="4925" spans="1:25" x14ac:dyDescent="0.45">
      <c r="A4925" t="s">
        <v>335</v>
      </c>
      <c r="B4925" t="s">
        <v>409</v>
      </c>
      <c r="C4925">
        <v>2511</v>
      </c>
      <c r="D4925" t="s">
        <v>412</v>
      </c>
      <c r="E4925" t="s">
        <v>411</v>
      </c>
      <c r="F4925">
        <v>2009</v>
      </c>
      <c r="G4925">
        <v>344</v>
      </c>
      <c r="H4925">
        <v>344</v>
      </c>
      <c r="I4925">
        <v>2902</v>
      </c>
      <c r="O4925">
        <v>8.0510000000000002</v>
      </c>
      <c r="P4925">
        <v>0.31419999999999998</v>
      </c>
      <c r="Q4925">
        <v>51269.4</v>
      </c>
      <c r="R4925" t="s">
        <v>34</v>
      </c>
      <c r="S4925" t="s">
        <v>38</v>
      </c>
      <c r="T4925" t="s">
        <v>28</v>
      </c>
      <c r="Y4925" t="s">
        <v>29</v>
      </c>
    </row>
    <row r="4926" spans="1:25" x14ac:dyDescent="0.45">
      <c r="A4926" t="s">
        <v>335</v>
      </c>
      <c r="B4926" t="s">
        <v>409</v>
      </c>
      <c r="C4926">
        <v>2511</v>
      </c>
      <c r="D4926" t="s">
        <v>412</v>
      </c>
      <c r="E4926" t="s">
        <v>411</v>
      </c>
      <c r="F4926">
        <v>2010</v>
      </c>
      <c r="G4926">
        <v>229</v>
      </c>
      <c r="H4926">
        <v>229</v>
      </c>
      <c r="I4926">
        <v>1894</v>
      </c>
      <c r="M4926">
        <v>1883.5</v>
      </c>
      <c r="N4926">
        <v>5.9299999999999999E-2</v>
      </c>
      <c r="O4926">
        <v>5.37</v>
      </c>
      <c r="P4926">
        <v>0.33879999999999999</v>
      </c>
      <c r="Q4926">
        <v>31728.3</v>
      </c>
      <c r="R4926" t="s">
        <v>34</v>
      </c>
      <c r="S4926" t="s">
        <v>38</v>
      </c>
      <c r="T4926" t="s">
        <v>28</v>
      </c>
      <c r="Y4926" t="s">
        <v>29</v>
      </c>
    </row>
    <row r="4927" spans="1:25" x14ac:dyDescent="0.45">
      <c r="A4927" t="s">
        <v>335</v>
      </c>
      <c r="B4927" t="s">
        <v>409</v>
      </c>
      <c r="C4927">
        <v>2511</v>
      </c>
      <c r="D4927" t="s">
        <v>412</v>
      </c>
      <c r="E4927" t="s">
        <v>411</v>
      </c>
      <c r="F4927">
        <v>2011</v>
      </c>
      <c r="G4927">
        <v>213</v>
      </c>
      <c r="H4927">
        <v>213</v>
      </c>
      <c r="I4927">
        <v>1801</v>
      </c>
      <c r="M4927">
        <v>1367.9</v>
      </c>
      <c r="N4927">
        <v>5.8400000000000001E-2</v>
      </c>
      <c r="O4927">
        <v>4.101</v>
      </c>
      <c r="P4927">
        <v>0.35260000000000002</v>
      </c>
      <c r="Q4927">
        <v>23165</v>
      </c>
      <c r="R4927" t="s">
        <v>34</v>
      </c>
      <c r="S4927" t="s">
        <v>38</v>
      </c>
      <c r="T4927" t="s">
        <v>28</v>
      </c>
      <c r="Y4927" t="s">
        <v>29</v>
      </c>
    </row>
    <row r="4928" spans="1:25" x14ac:dyDescent="0.45">
      <c r="A4928" t="s">
        <v>335</v>
      </c>
      <c r="B4928" t="s">
        <v>409</v>
      </c>
      <c r="C4928">
        <v>2511</v>
      </c>
      <c r="D4928" t="s">
        <v>412</v>
      </c>
      <c r="E4928" t="s">
        <v>411</v>
      </c>
      <c r="F4928">
        <v>2012</v>
      </c>
      <c r="G4928">
        <v>469</v>
      </c>
      <c r="H4928">
        <v>469</v>
      </c>
      <c r="I4928">
        <v>3295</v>
      </c>
      <c r="M4928">
        <v>3214</v>
      </c>
      <c r="N4928">
        <v>5.8799999999999998E-2</v>
      </c>
      <c r="O4928">
        <v>9.6519999999999992</v>
      </c>
      <c r="P4928">
        <v>0.35410000000000003</v>
      </c>
      <c r="Q4928">
        <v>54528.1</v>
      </c>
      <c r="R4928" t="s">
        <v>34</v>
      </c>
      <c r="S4928" t="s">
        <v>38</v>
      </c>
      <c r="T4928" t="s">
        <v>28</v>
      </c>
      <c r="Y4928" t="s">
        <v>29</v>
      </c>
    </row>
    <row r="4929" spans="1:25" x14ac:dyDescent="0.45">
      <c r="A4929" t="s">
        <v>335</v>
      </c>
      <c r="B4929" t="s">
        <v>409</v>
      </c>
      <c r="C4929">
        <v>2511</v>
      </c>
      <c r="D4929" t="s">
        <v>412</v>
      </c>
      <c r="E4929" t="s">
        <v>411</v>
      </c>
      <c r="F4929">
        <v>2013</v>
      </c>
      <c r="G4929">
        <v>797</v>
      </c>
      <c r="H4929">
        <v>797</v>
      </c>
      <c r="I4929">
        <v>6695</v>
      </c>
      <c r="M4929">
        <v>6534.5</v>
      </c>
      <c r="N4929">
        <v>5.8900000000000001E-2</v>
      </c>
      <c r="O4929">
        <v>19.574000000000002</v>
      </c>
      <c r="P4929">
        <v>0.35399999999999998</v>
      </c>
      <c r="Q4929">
        <v>110614.6</v>
      </c>
      <c r="R4929" t="s">
        <v>34</v>
      </c>
      <c r="S4929" t="s">
        <v>38</v>
      </c>
      <c r="T4929" t="s">
        <v>28</v>
      </c>
      <c r="Y4929" t="s">
        <v>29</v>
      </c>
    </row>
    <row r="4930" spans="1:25" x14ac:dyDescent="0.45">
      <c r="A4930" t="s">
        <v>335</v>
      </c>
      <c r="B4930" t="s">
        <v>409</v>
      </c>
      <c r="C4930">
        <v>2511</v>
      </c>
      <c r="D4930" t="s">
        <v>412</v>
      </c>
      <c r="E4930" t="s">
        <v>411</v>
      </c>
      <c r="F4930">
        <v>2014</v>
      </c>
      <c r="G4930">
        <v>572</v>
      </c>
      <c r="H4930">
        <v>572</v>
      </c>
      <c r="I4930">
        <v>4549</v>
      </c>
      <c r="M4930">
        <v>4355.3999999999996</v>
      </c>
      <c r="N4930">
        <v>5.9900000000000002E-2</v>
      </c>
      <c r="O4930">
        <v>12.191000000000001</v>
      </c>
      <c r="P4930">
        <v>0.33610000000000001</v>
      </c>
      <c r="Q4930">
        <v>72785.100000000006</v>
      </c>
      <c r="R4930" t="s">
        <v>34</v>
      </c>
      <c r="S4930" t="s">
        <v>38</v>
      </c>
      <c r="T4930" t="s">
        <v>28</v>
      </c>
      <c r="Y4930" t="s">
        <v>29</v>
      </c>
    </row>
    <row r="4931" spans="1:25" x14ac:dyDescent="0.45">
      <c r="A4931" t="s">
        <v>335</v>
      </c>
      <c r="B4931" t="s">
        <v>409</v>
      </c>
      <c r="C4931">
        <v>2511</v>
      </c>
      <c r="D4931" t="s">
        <v>412</v>
      </c>
      <c r="E4931" t="s">
        <v>411</v>
      </c>
      <c r="F4931">
        <v>2015</v>
      </c>
      <c r="G4931">
        <v>445</v>
      </c>
      <c r="H4931">
        <v>445</v>
      </c>
      <c r="I4931">
        <v>3812</v>
      </c>
      <c r="M4931">
        <v>3933.4</v>
      </c>
      <c r="N4931">
        <v>6.3200000000000006E-2</v>
      </c>
      <c r="O4931">
        <v>14.644</v>
      </c>
      <c r="P4931">
        <v>0.46650000000000003</v>
      </c>
      <c r="Q4931">
        <v>61700</v>
      </c>
      <c r="R4931" t="s">
        <v>34</v>
      </c>
      <c r="S4931" t="s">
        <v>38</v>
      </c>
      <c r="T4931" t="s">
        <v>28</v>
      </c>
      <c r="Y4931" t="s">
        <v>30</v>
      </c>
    </row>
    <row r="4932" spans="1:25" x14ac:dyDescent="0.45">
      <c r="A4932" t="s">
        <v>335</v>
      </c>
      <c r="B4932" t="s">
        <v>409</v>
      </c>
      <c r="C4932">
        <v>2511</v>
      </c>
      <c r="D4932" t="s">
        <v>412</v>
      </c>
      <c r="E4932" t="s">
        <v>411</v>
      </c>
      <c r="F4932">
        <v>2016</v>
      </c>
      <c r="G4932">
        <v>765</v>
      </c>
      <c r="H4932">
        <v>765</v>
      </c>
      <c r="I4932">
        <v>6502</v>
      </c>
      <c r="M4932">
        <v>6410.7</v>
      </c>
      <c r="N4932">
        <v>6.0299999999999999E-2</v>
      </c>
      <c r="O4932">
        <v>24.335999999999999</v>
      </c>
      <c r="P4932">
        <v>0.4667</v>
      </c>
      <c r="Q4932">
        <v>106054.9</v>
      </c>
      <c r="R4932" t="s">
        <v>34</v>
      </c>
      <c r="S4932" t="s">
        <v>38</v>
      </c>
      <c r="T4932" t="s">
        <v>28</v>
      </c>
      <c r="Y4932" t="s">
        <v>30</v>
      </c>
    </row>
    <row r="4933" spans="1:25" x14ac:dyDescent="0.45">
      <c r="A4933" t="s">
        <v>335</v>
      </c>
      <c r="B4933" t="s">
        <v>409</v>
      </c>
      <c r="C4933">
        <v>2511</v>
      </c>
      <c r="D4933" t="s">
        <v>412</v>
      </c>
      <c r="E4933" t="s">
        <v>411</v>
      </c>
      <c r="F4933">
        <v>2017</v>
      </c>
      <c r="G4933">
        <v>299</v>
      </c>
      <c r="H4933">
        <v>299</v>
      </c>
      <c r="I4933">
        <v>2448</v>
      </c>
      <c r="M4933">
        <v>2436.6</v>
      </c>
      <c r="N4933">
        <v>5.9499999999999997E-2</v>
      </c>
      <c r="O4933">
        <v>6.3259999999999996</v>
      </c>
      <c r="P4933">
        <v>0.30890000000000001</v>
      </c>
      <c r="Q4933">
        <v>41068.800000000003</v>
      </c>
      <c r="R4933" t="s">
        <v>34</v>
      </c>
      <c r="S4933" t="s">
        <v>38</v>
      </c>
      <c r="T4933" t="s">
        <v>28</v>
      </c>
      <c r="Y4933" t="s">
        <v>30</v>
      </c>
    </row>
    <row r="4934" spans="1:25" x14ac:dyDescent="0.45">
      <c r="A4934" t="s">
        <v>335</v>
      </c>
      <c r="B4934" t="s">
        <v>409</v>
      </c>
      <c r="C4934">
        <v>2511</v>
      </c>
      <c r="D4934" t="s">
        <v>412</v>
      </c>
      <c r="E4934" t="s">
        <v>411</v>
      </c>
      <c r="F4934">
        <v>2018</v>
      </c>
      <c r="G4934">
        <v>374</v>
      </c>
      <c r="H4934">
        <v>374</v>
      </c>
      <c r="I4934">
        <v>3886</v>
      </c>
      <c r="M4934">
        <v>3788.4</v>
      </c>
      <c r="N4934">
        <v>5.8999999999999997E-2</v>
      </c>
      <c r="O4934">
        <v>9.7750000000000004</v>
      </c>
      <c r="P4934">
        <v>0.30409999999999998</v>
      </c>
      <c r="Q4934">
        <v>64336.800000000003</v>
      </c>
      <c r="R4934" t="s">
        <v>34</v>
      </c>
      <c r="S4934" t="s">
        <v>38</v>
      </c>
      <c r="T4934" t="s">
        <v>28</v>
      </c>
      <c r="Y4934" t="s">
        <v>30</v>
      </c>
    </row>
    <row r="4935" spans="1:25" x14ac:dyDescent="0.45">
      <c r="A4935" t="s">
        <v>335</v>
      </c>
      <c r="B4935" t="s">
        <v>409</v>
      </c>
      <c r="C4935">
        <v>2511</v>
      </c>
      <c r="D4935" t="s">
        <v>412</v>
      </c>
      <c r="E4935" t="s">
        <v>411</v>
      </c>
      <c r="F4935">
        <v>2019</v>
      </c>
      <c r="G4935">
        <v>315</v>
      </c>
      <c r="H4935">
        <v>315</v>
      </c>
      <c r="I4935">
        <v>2502</v>
      </c>
      <c r="M4935">
        <v>2426.4</v>
      </c>
      <c r="N4935">
        <v>5.9200000000000003E-2</v>
      </c>
      <c r="O4935">
        <v>5.9109999999999996</v>
      </c>
      <c r="P4935">
        <v>0.2893</v>
      </c>
      <c r="Q4935">
        <v>40938.300000000003</v>
      </c>
      <c r="R4935" t="s">
        <v>34</v>
      </c>
      <c r="S4935" t="s">
        <v>38</v>
      </c>
      <c r="T4935" t="s">
        <v>28</v>
      </c>
      <c r="Y4935" t="s">
        <v>30</v>
      </c>
    </row>
    <row r="4936" spans="1:25" x14ac:dyDescent="0.45">
      <c r="A4936" t="s">
        <v>335</v>
      </c>
      <c r="B4936" t="s">
        <v>409</v>
      </c>
      <c r="C4936">
        <v>2511</v>
      </c>
      <c r="D4936" t="s">
        <v>412</v>
      </c>
      <c r="E4936" t="s">
        <v>411</v>
      </c>
      <c r="F4936">
        <v>2020</v>
      </c>
      <c r="G4936">
        <v>911</v>
      </c>
      <c r="H4936">
        <v>911</v>
      </c>
      <c r="I4936">
        <v>8958</v>
      </c>
      <c r="M4936">
        <v>8958.2000000000007</v>
      </c>
      <c r="N4936">
        <v>5.8999999999999997E-2</v>
      </c>
      <c r="O4936">
        <v>24.024000000000001</v>
      </c>
      <c r="P4936">
        <v>0.31490000000000001</v>
      </c>
      <c r="Q4936">
        <v>151779.70000000001</v>
      </c>
      <c r="R4936" t="s">
        <v>34</v>
      </c>
      <c r="S4936" t="s">
        <v>38</v>
      </c>
      <c r="T4936" t="s">
        <v>28</v>
      </c>
      <c r="Y4936" t="s">
        <v>30</v>
      </c>
    </row>
    <row r="4937" spans="1:25" x14ac:dyDescent="0.45">
      <c r="A4937" t="s">
        <v>335</v>
      </c>
      <c r="B4937" t="s">
        <v>409</v>
      </c>
      <c r="C4937">
        <v>2511</v>
      </c>
      <c r="D4937" t="s">
        <v>412</v>
      </c>
      <c r="E4937" t="s">
        <v>411</v>
      </c>
      <c r="F4937">
        <v>2021</v>
      </c>
      <c r="G4937">
        <v>720</v>
      </c>
      <c r="H4937">
        <v>720</v>
      </c>
      <c r="I4937">
        <v>6975</v>
      </c>
      <c r="M4937">
        <v>6505.8</v>
      </c>
      <c r="N4937">
        <v>0.06</v>
      </c>
      <c r="O4937">
        <v>18.498999999999999</v>
      </c>
      <c r="P4937">
        <v>0.34139999999999998</v>
      </c>
      <c r="Q4937">
        <v>108582.5</v>
      </c>
      <c r="R4937" t="s">
        <v>34</v>
      </c>
      <c r="S4937" t="s">
        <v>38</v>
      </c>
      <c r="T4937" t="s">
        <v>28</v>
      </c>
      <c r="Y4937" t="s">
        <v>70</v>
      </c>
    </row>
    <row r="4938" spans="1:25" x14ac:dyDescent="0.45">
      <c r="A4938" t="s">
        <v>335</v>
      </c>
      <c r="B4938" t="s">
        <v>409</v>
      </c>
      <c r="C4938">
        <v>2511</v>
      </c>
      <c r="D4938" t="s">
        <v>412</v>
      </c>
      <c r="E4938" t="s">
        <v>411</v>
      </c>
      <c r="F4938">
        <v>2022</v>
      </c>
      <c r="G4938">
        <v>1068</v>
      </c>
      <c r="H4938">
        <v>1068</v>
      </c>
      <c r="I4938">
        <v>10747</v>
      </c>
      <c r="M4938">
        <v>10496.1</v>
      </c>
      <c r="N4938">
        <v>0.06</v>
      </c>
      <c r="O4938">
        <v>30.071999999999999</v>
      </c>
      <c r="P4938">
        <v>0.34320000000000001</v>
      </c>
      <c r="Q4938">
        <v>174826.7</v>
      </c>
      <c r="R4938" t="s">
        <v>34</v>
      </c>
      <c r="S4938" t="s">
        <v>38</v>
      </c>
      <c r="T4938" t="s">
        <v>28</v>
      </c>
      <c r="Y4938" t="s">
        <v>70</v>
      </c>
    </row>
    <row r="4939" spans="1:25" x14ac:dyDescent="0.45">
      <c r="A4939" t="s">
        <v>335</v>
      </c>
      <c r="B4939" t="s">
        <v>409</v>
      </c>
      <c r="C4939">
        <v>2511</v>
      </c>
      <c r="D4939" t="s">
        <v>412</v>
      </c>
      <c r="E4939" t="s">
        <v>411</v>
      </c>
      <c r="F4939">
        <v>2023</v>
      </c>
      <c r="G4939">
        <v>461</v>
      </c>
      <c r="H4939">
        <v>461</v>
      </c>
      <c r="I4939">
        <v>4463</v>
      </c>
      <c r="M4939">
        <v>3902.1</v>
      </c>
      <c r="N4939">
        <v>5.9499999999999997E-2</v>
      </c>
      <c r="O4939">
        <v>11.180999999999999</v>
      </c>
      <c r="P4939">
        <v>0.34160000000000001</v>
      </c>
      <c r="Q4939">
        <v>65542.2</v>
      </c>
      <c r="R4939" t="s">
        <v>34</v>
      </c>
      <c r="S4939" t="s">
        <v>38</v>
      </c>
      <c r="T4939" t="s">
        <v>28</v>
      </c>
      <c r="Y4939" t="s">
        <v>70</v>
      </c>
    </row>
    <row r="4940" spans="1:25" x14ac:dyDescent="0.45">
      <c r="A4940" t="s">
        <v>335</v>
      </c>
      <c r="B4940" t="s">
        <v>409</v>
      </c>
      <c r="C4940">
        <v>2511</v>
      </c>
      <c r="D4940" t="s">
        <v>412</v>
      </c>
      <c r="E4940" t="s">
        <v>411</v>
      </c>
      <c r="F4940">
        <v>2024</v>
      </c>
      <c r="G4940">
        <v>235</v>
      </c>
      <c r="H4940">
        <v>235</v>
      </c>
      <c r="I4940">
        <v>1709</v>
      </c>
      <c r="M4940">
        <v>1688.6</v>
      </c>
      <c r="N4940">
        <v>6.0600000000000001E-2</v>
      </c>
      <c r="O4940">
        <v>4.694</v>
      </c>
      <c r="P4940">
        <v>0.33429999999999999</v>
      </c>
      <c r="Q4940">
        <v>28038.9</v>
      </c>
      <c r="R4940" t="s">
        <v>34</v>
      </c>
      <c r="S4940" t="s">
        <v>38</v>
      </c>
      <c r="T4940" t="s">
        <v>28</v>
      </c>
      <c r="Y4940" t="s">
        <v>70</v>
      </c>
    </row>
    <row r="4941" spans="1:25" x14ac:dyDescent="0.45">
      <c r="A4941" t="s">
        <v>335</v>
      </c>
      <c r="B4941" t="s">
        <v>409</v>
      </c>
      <c r="C4941">
        <v>2511</v>
      </c>
      <c r="D4941" t="s">
        <v>413</v>
      </c>
      <c r="E4941" t="s">
        <v>411</v>
      </c>
      <c r="F4941">
        <v>2009</v>
      </c>
      <c r="G4941">
        <v>37</v>
      </c>
      <c r="H4941">
        <v>37</v>
      </c>
      <c r="I4941">
        <v>335</v>
      </c>
      <c r="O4941">
        <v>0.95299999999999996</v>
      </c>
      <c r="P4941">
        <v>0.32169999999999999</v>
      </c>
      <c r="Q4941">
        <v>5965.4</v>
      </c>
      <c r="R4941" t="s">
        <v>34</v>
      </c>
      <c r="S4941" t="s">
        <v>38</v>
      </c>
      <c r="T4941" t="s">
        <v>28</v>
      </c>
      <c r="Y4941" t="s">
        <v>29</v>
      </c>
    </row>
    <row r="4942" spans="1:25" x14ac:dyDescent="0.45">
      <c r="A4942" t="s">
        <v>335</v>
      </c>
      <c r="B4942" t="s">
        <v>409</v>
      </c>
      <c r="C4942">
        <v>2511</v>
      </c>
      <c r="D4942" t="s">
        <v>413</v>
      </c>
      <c r="E4942" t="s">
        <v>411</v>
      </c>
      <c r="F4942">
        <v>2010</v>
      </c>
      <c r="G4942">
        <v>176</v>
      </c>
      <c r="H4942">
        <v>176</v>
      </c>
      <c r="I4942">
        <v>1594</v>
      </c>
      <c r="M4942">
        <v>1583.2</v>
      </c>
      <c r="N4942">
        <v>5.91E-2</v>
      </c>
      <c r="O4942">
        <v>4.5369999999999999</v>
      </c>
      <c r="P4942">
        <v>0.34150000000000003</v>
      </c>
      <c r="Q4942">
        <v>26841.7</v>
      </c>
      <c r="R4942" t="s">
        <v>34</v>
      </c>
      <c r="S4942" t="s">
        <v>38</v>
      </c>
      <c r="T4942" t="s">
        <v>28</v>
      </c>
      <c r="Y4942" t="s">
        <v>29</v>
      </c>
    </row>
    <row r="4943" spans="1:25" x14ac:dyDescent="0.45">
      <c r="A4943" t="s">
        <v>335</v>
      </c>
      <c r="B4943" t="s">
        <v>409</v>
      </c>
      <c r="C4943">
        <v>2511</v>
      </c>
      <c r="D4943" t="s">
        <v>413</v>
      </c>
      <c r="E4943" t="s">
        <v>411</v>
      </c>
      <c r="F4943">
        <v>2011</v>
      </c>
      <c r="G4943">
        <v>132</v>
      </c>
      <c r="H4943">
        <v>132</v>
      </c>
      <c r="I4943">
        <v>1212</v>
      </c>
      <c r="M4943">
        <v>1079.3</v>
      </c>
      <c r="N4943">
        <v>5.8000000000000003E-2</v>
      </c>
      <c r="O4943">
        <v>3.2349999999999999</v>
      </c>
      <c r="P4943">
        <v>0.35589999999999999</v>
      </c>
      <c r="Q4943">
        <v>18279.2</v>
      </c>
      <c r="R4943" t="s">
        <v>34</v>
      </c>
      <c r="S4943" t="s">
        <v>38</v>
      </c>
      <c r="T4943" t="s">
        <v>28</v>
      </c>
      <c r="Y4943" t="s">
        <v>29</v>
      </c>
    </row>
    <row r="4944" spans="1:25" x14ac:dyDescent="0.45">
      <c r="A4944" t="s">
        <v>335</v>
      </c>
      <c r="B4944" t="s">
        <v>409</v>
      </c>
      <c r="C4944">
        <v>2511</v>
      </c>
      <c r="D4944" t="s">
        <v>413</v>
      </c>
      <c r="E4944" t="s">
        <v>411</v>
      </c>
      <c r="F4944">
        <v>2012</v>
      </c>
      <c r="G4944">
        <v>364</v>
      </c>
      <c r="H4944">
        <v>364</v>
      </c>
      <c r="I4944">
        <v>3003</v>
      </c>
      <c r="M4944">
        <v>2952.6</v>
      </c>
      <c r="N4944">
        <v>5.8999999999999997E-2</v>
      </c>
      <c r="O4944">
        <v>8.8650000000000002</v>
      </c>
      <c r="P4944">
        <v>0.35399999999999998</v>
      </c>
      <c r="Q4944">
        <v>50074.8</v>
      </c>
      <c r="R4944" t="s">
        <v>34</v>
      </c>
      <c r="S4944" t="s">
        <v>38</v>
      </c>
      <c r="T4944" t="s">
        <v>28</v>
      </c>
      <c r="Y4944" t="s">
        <v>29</v>
      </c>
    </row>
    <row r="4945" spans="1:25" x14ac:dyDescent="0.45">
      <c r="A4945" t="s">
        <v>335</v>
      </c>
      <c r="B4945" t="s">
        <v>409</v>
      </c>
      <c r="C4945">
        <v>2511</v>
      </c>
      <c r="D4945" t="s">
        <v>413</v>
      </c>
      <c r="E4945" t="s">
        <v>411</v>
      </c>
      <c r="F4945">
        <v>2013</v>
      </c>
      <c r="G4945">
        <v>406</v>
      </c>
      <c r="H4945">
        <v>406</v>
      </c>
      <c r="I4945">
        <v>3746</v>
      </c>
      <c r="M4945">
        <v>3697.9</v>
      </c>
      <c r="N4945">
        <v>5.8900000000000001E-2</v>
      </c>
      <c r="O4945">
        <v>11.086</v>
      </c>
      <c r="P4945">
        <v>0.35399999999999998</v>
      </c>
      <c r="Q4945">
        <v>62643.5</v>
      </c>
      <c r="R4945" t="s">
        <v>34</v>
      </c>
      <c r="S4945" t="s">
        <v>38</v>
      </c>
      <c r="T4945" t="s">
        <v>28</v>
      </c>
      <c r="Y4945" t="s">
        <v>29</v>
      </c>
    </row>
    <row r="4946" spans="1:25" x14ac:dyDescent="0.45">
      <c r="A4946" t="s">
        <v>335</v>
      </c>
      <c r="B4946" t="s">
        <v>409</v>
      </c>
      <c r="C4946">
        <v>2511</v>
      </c>
      <c r="D4946" t="s">
        <v>413</v>
      </c>
      <c r="E4946" t="s">
        <v>411</v>
      </c>
      <c r="F4946">
        <v>2014</v>
      </c>
      <c r="G4946">
        <v>278</v>
      </c>
      <c r="H4946">
        <v>278</v>
      </c>
      <c r="I4946">
        <v>2362</v>
      </c>
      <c r="M4946">
        <v>2282.3000000000002</v>
      </c>
      <c r="N4946">
        <v>6.0299999999999999E-2</v>
      </c>
      <c r="O4946">
        <v>6.4039999999999999</v>
      </c>
      <c r="P4946">
        <v>0.3397</v>
      </c>
      <c r="Q4946">
        <v>37870.199999999997</v>
      </c>
      <c r="R4946" t="s">
        <v>34</v>
      </c>
      <c r="S4946" t="s">
        <v>38</v>
      </c>
      <c r="T4946" t="s">
        <v>28</v>
      </c>
      <c r="Y4946" t="s">
        <v>29</v>
      </c>
    </row>
    <row r="4947" spans="1:25" x14ac:dyDescent="0.45">
      <c r="A4947" t="s">
        <v>335</v>
      </c>
      <c r="B4947" t="s">
        <v>409</v>
      </c>
      <c r="C4947">
        <v>2511</v>
      </c>
      <c r="D4947" t="s">
        <v>413</v>
      </c>
      <c r="E4947" t="s">
        <v>411</v>
      </c>
      <c r="F4947">
        <v>2015</v>
      </c>
      <c r="G4947">
        <v>525</v>
      </c>
      <c r="H4947">
        <v>525</v>
      </c>
      <c r="I4947">
        <v>4854</v>
      </c>
      <c r="M4947">
        <v>5114.7</v>
      </c>
      <c r="N4947">
        <v>6.4299999999999996E-2</v>
      </c>
      <c r="O4947">
        <v>19.488</v>
      </c>
      <c r="P4947">
        <v>0.49830000000000002</v>
      </c>
      <c r="Q4947">
        <v>78029.2</v>
      </c>
      <c r="R4947" t="s">
        <v>34</v>
      </c>
      <c r="S4947" t="s">
        <v>38</v>
      </c>
      <c r="T4947" t="s">
        <v>28</v>
      </c>
      <c r="Y4947" t="s">
        <v>30</v>
      </c>
    </row>
    <row r="4948" spans="1:25" x14ac:dyDescent="0.45">
      <c r="A4948" t="s">
        <v>335</v>
      </c>
      <c r="B4948" t="s">
        <v>409</v>
      </c>
      <c r="C4948">
        <v>2511</v>
      </c>
      <c r="D4948" t="s">
        <v>413</v>
      </c>
      <c r="E4948" t="s">
        <v>411</v>
      </c>
      <c r="F4948">
        <v>2016</v>
      </c>
      <c r="G4948">
        <v>467</v>
      </c>
      <c r="H4948">
        <v>467</v>
      </c>
      <c r="I4948">
        <v>4049</v>
      </c>
      <c r="M4948">
        <v>3992.5</v>
      </c>
      <c r="N4948">
        <v>5.9299999999999999E-2</v>
      </c>
      <c r="O4948">
        <v>10.699</v>
      </c>
      <c r="P4948">
        <v>0.31929999999999997</v>
      </c>
      <c r="Q4948">
        <v>67513.2</v>
      </c>
      <c r="R4948" t="s">
        <v>34</v>
      </c>
      <c r="S4948" t="s">
        <v>38</v>
      </c>
      <c r="T4948" t="s">
        <v>28</v>
      </c>
      <c r="Y4948" t="s">
        <v>30</v>
      </c>
    </row>
    <row r="4949" spans="1:25" x14ac:dyDescent="0.45">
      <c r="A4949" t="s">
        <v>335</v>
      </c>
      <c r="B4949" t="s">
        <v>409</v>
      </c>
      <c r="C4949">
        <v>2511</v>
      </c>
      <c r="D4949" t="s">
        <v>413</v>
      </c>
      <c r="E4949" t="s">
        <v>411</v>
      </c>
      <c r="F4949">
        <v>2017</v>
      </c>
      <c r="G4949">
        <v>443</v>
      </c>
      <c r="H4949">
        <v>443</v>
      </c>
      <c r="I4949">
        <v>3692</v>
      </c>
      <c r="M4949">
        <v>3717.7</v>
      </c>
      <c r="N4949">
        <v>6.0299999999999999E-2</v>
      </c>
      <c r="O4949">
        <v>9.7550000000000008</v>
      </c>
      <c r="P4949">
        <v>0.31819999999999998</v>
      </c>
      <c r="Q4949">
        <v>62000.4</v>
      </c>
      <c r="R4949" t="s">
        <v>34</v>
      </c>
      <c r="S4949" t="s">
        <v>38</v>
      </c>
      <c r="T4949" t="s">
        <v>28</v>
      </c>
      <c r="Y4949" t="s">
        <v>30</v>
      </c>
    </row>
    <row r="4950" spans="1:25" x14ac:dyDescent="0.45">
      <c r="A4950" t="s">
        <v>335</v>
      </c>
      <c r="B4950" t="s">
        <v>409</v>
      </c>
      <c r="C4950">
        <v>2511</v>
      </c>
      <c r="D4950" t="s">
        <v>413</v>
      </c>
      <c r="E4950" t="s">
        <v>411</v>
      </c>
      <c r="F4950">
        <v>2018</v>
      </c>
      <c r="G4950">
        <v>665</v>
      </c>
      <c r="H4950">
        <v>665</v>
      </c>
      <c r="I4950">
        <v>6335</v>
      </c>
      <c r="M4950">
        <v>6172.8</v>
      </c>
      <c r="N4950">
        <v>5.9400000000000001E-2</v>
      </c>
      <c r="O4950">
        <v>15.962</v>
      </c>
      <c r="P4950">
        <v>0.30840000000000001</v>
      </c>
      <c r="Q4950">
        <v>103839.7</v>
      </c>
      <c r="R4950" t="s">
        <v>34</v>
      </c>
      <c r="S4950" t="s">
        <v>38</v>
      </c>
      <c r="T4950" t="s">
        <v>28</v>
      </c>
      <c r="Y4950" t="s">
        <v>30</v>
      </c>
    </row>
    <row r="4951" spans="1:25" x14ac:dyDescent="0.45">
      <c r="A4951" t="s">
        <v>335</v>
      </c>
      <c r="B4951" t="s">
        <v>409</v>
      </c>
      <c r="C4951">
        <v>2511</v>
      </c>
      <c r="D4951" t="s">
        <v>413</v>
      </c>
      <c r="E4951" t="s">
        <v>411</v>
      </c>
      <c r="F4951">
        <v>2019</v>
      </c>
      <c r="G4951">
        <v>353</v>
      </c>
      <c r="H4951">
        <v>353</v>
      </c>
      <c r="I4951">
        <v>2780</v>
      </c>
      <c r="M4951">
        <v>2674.8</v>
      </c>
      <c r="N4951">
        <v>5.8999999999999997E-2</v>
      </c>
      <c r="O4951">
        <v>6.4720000000000004</v>
      </c>
      <c r="P4951">
        <v>0.2858</v>
      </c>
      <c r="Q4951">
        <v>45263</v>
      </c>
      <c r="R4951" t="s">
        <v>34</v>
      </c>
      <c r="S4951" t="s">
        <v>38</v>
      </c>
      <c r="T4951" t="s">
        <v>28</v>
      </c>
      <c r="Y4951" t="s">
        <v>30</v>
      </c>
    </row>
    <row r="4952" spans="1:25" x14ac:dyDescent="0.45">
      <c r="A4952" t="s">
        <v>335</v>
      </c>
      <c r="B4952" t="s">
        <v>409</v>
      </c>
      <c r="C4952">
        <v>2511</v>
      </c>
      <c r="D4952" t="s">
        <v>413</v>
      </c>
      <c r="E4952" t="s">
        <v>411</v>
      </c>
      <c r="F4952">
        <v>2020</v>
      </c>
      <c r="G4952">
        <v>488</v>
      </c>
      <c r="H4952">
        <v>488</v>
      </c>
      <c r="I4952">
        <v>4484</v>
      </c>
      <c r="M4952">
        <v>4452.3999999999996</v>
      </c>
      <c r="N4952">
        <v>5.91E-2</v>
      </c>
      <c r="O4952">
        <v>11.772</v>
      </c>
      <c r="P4952">
        <v>0.30890000000000001</v>
      </c>
      <c r="Q4952">
        <v>75483.5</v>
      </c>
      <c r="R4952" t="s">
        <v>34</v>
      </c>
      <c r="S4952" t="s">
        <v>38</v>
      </c>
      <c r="T4952" t="s">
        <v>28</v>
      </c>
      <c r="Y4952" t="s">
        <v>30</v>
      </c>
    </row>
    <row r="4953" spans="1:25" x14ac:dyDescent="0.45">
      <c r="A4953" t="s">
        <v>335</v>
      </c>
      <c r="B4953" t="s">
        <v>409</v>
      </c>
      <c r="C4953">
        <v>2511</v>
      </c>
      <c r="D4953" t="s">
        <v>413</v>
      </c>
      <c r="E4953" t="s">
        <v>411</v>
      </c>
      <c r="F4953">
        <v>2021</v>
      </c>
      <c r="G4953">
        <v>401</v>
      </c>
      <c r="H4953">
        <v>401</v>
      </c>
      <c r="I4953">
        <v>3983</v>
      </c>
      <c r="M4953">
        <v>3787.1</v>
      </c>
      <c r="N4953">
        <v>5.8999999999999997E-2</v>
      </c>
      <c r="O4953">
        <v>10.771000000000001</v>
      </c>
      <c r="P4953">
        <v>0.33600000000000002</v>
      </c>
      <c r="Q4953">
        <v>64122.6</v>
      </c>
      <c r="R4953" t="s">
        <v>34</v>
      </c>
      <c r="S4953" t="s">
        <v>38</v>
      </c>
      <c r="T4953" t="s">
        <v>28</v>
      </c>
      <c r="Y4953" t="s">
        <v>70</v>
      </c>
    </row>
    <row r="4954" spans="1:25" x14ac:dyDescent="0.45">
      <c r="A4954" t="s">
        <v>335</v>
      </c>
      <c r="B4954" t="s">
        <v>409</v>
      </c>
      <c r="C4954">
        <v>2511</v>
      </c>
      <c r="D4954" t="s">
        <v>413</v>
      </c>
      <c r="E4954" t="s">
        <v>411</v>
      </c>
      <c r="F4954">
        <v>2022</v>
      </c>
      <c r="G4954">
        <v>838</v>
      </c>
      <c r="H4954">
        <v>838</v>
      </c>
      <c r="I4954">
        <v>9349</v>
      </c>
      <c r="M4954">
        <v>9037.9</v>
      </c>
      <c r="N4954">
        <v>5.9400000000000001E-2</v>
      </c>
      <c r="O4954">
        <v>25.818000000000001</v>
      </c>
      <c r="P4954">
        <v>0.33910000000000001</v>
      </c>
      <c r="Q4954">
        <v>152185.1</v>
      </c>
      <c r="R4954" t="s">
        <v>34</v>
      </c>
      <c r="S4954" t="s">
        <v>38</v>
      </c>
      <c r="T4954" t="s">
        <v>28</v>
      </c>
      <c r="Y4954" t="s">
        <v>70</v>
      </c>
    </row>
    <row r="4955" spans="1:25" x14ac:dyDescent="0.45">
      <c r="A4955" t="s">
        <v>335</v>
      </c>
      <c r="B4955" t="s">
        <v>409</v>
      </c>
      <c r="C4955">
        <v>2511</v>
      </c>
      <c r="D4955" t="s">
        <v>413</v>
      </c>
      <c r="E4955" t="s">
        <v>411</v>
      </c>
      <c r="F4955">
        <v>2023</v>
      </c>
      <c r="G4955">
        <v>407</v>
      </c>
      <c r="H4955">
        <v>407</v>
      </c>
      <c r="I4955">
        <v>3729</v>
      </c>
      <c r="M4955">
        <v>3334.4</v>
      </c>
      <c r="N4955">
        <v>5.9499999999999997E-2</v>
      </c>
      <c r="O4955">
        <v>9.5640000000000001</v>
      </c>
      <c r="P4955">
        <v>0.34320000000000001</v>
      </c>
      <c r="Q4955">
        <v>55870.6</v>
      </c>
      <c r="R4955" t="s">
        <v>34</v>
      </c>
      <c r="S4955" t="s">
        <v>38</v>
      </c>
      <c r="T4955" t="s">
        <v>28</v>
      </c>
      <c r="Y4955" t="s">
        <v>70</v>
      </c>
    </row>
    <row r="4956" spans="1:25" x14ac:dyDescent="0.45">
      <c r="A4956" t="s">
        <v>335</v>
      </c>
      <c r="B4956" t="s">
        <v>409</v>
      </c>
      <c r="C4956">
        <v>2511</v>
      </c>
      <c r="D4956" t="s">
        <v>413</v>
      </c>
      <c r="E4956" t="s">
        <v>411</v>
      </c>
      <c r="F4956">
        <v>2024</v>
      </c>
      <c r="G4956">
        <v>175</v>
      </c>
      <c r="H4956">
        <v>175</v>
      </c>
      <c r="I4956">
        <v>1162</v>
      </c>
      <c r="M4956">
        <v>1160.4000000000001</v>
      </c>
      <c r="N4956">
        <v>6.0900000000000003E-2</v>
      </c>
      <c r="O4956">
        <v>3.1890000000000001</v>
      </c>
      <c r="P4956">
        <v>0.33410000000000001</v>
      </c>
      <c r="Q4956">
        <v>19083.900000000001</v>
      </c>
      <c r="R4956" t="s">
        <v>34</v>
      </c>
      <c r="S4956" t="s">
        <v>38</v>
      </c>
      <c r="T4956" t="s">
        <v>28</v>
      </c>
      <c r="Y4956" t="s">
        <v>70</v>
      </c>
    </row>
    <row r="4957" spans="1:25" x14ac:dyDescent="0.45">
      <c r="A4957" t="s">
        <v>335</v>
      </c>
      <c r="B4957" t="s">
        <v>409</v>
      </c>
      <c r="C4957">
        <v>2511</v>
      </c>
      <c r="D4957" t="s">
        <v>414</v>
      </c>
      <c r="E4957" t="s">
        <v>411</v>
      </c>
      <c r="F4957">
        <v>2009</v>
      </c>
      <c r="G4957">
        <v>451</v>
      </c>
      <c r="H4957">
        <v>451</v>
      </c>
      <c r="I4957">
        <v>4318</v>
      </c>
      <c r="O4957">
        <v>12.43</v>
      </c>
      <c r="P4957">
        <v>0.3276</v>
      </c>
      <c r="Q4957">
        <v>75422.5</v>
      </c>
      <c r="R4957" t="s">
        <v>34</v>
      </c>
      <c r="S4957" t="s">
        <v>38</v>
      </c>
      <c r="T4957" t="s">
        <v>28</v>
      </c>
      <c r="Y4957" t="s">
        <v>29</v>
      </c>
    </row>
    <row r="4958" spans="1:25" x14ac:dyDescent="0.45">
      <c r="A4958" t="s">
        <v>335</v>
      </c>
      <c r="B4958" t="s">
        <v>409</v>
      </c>
      <c r="C4958">
        <v>2511</v>
      </c>
      <c r="D4958" t="s">
        <v>414</v>
      </c>
      <c r="E4958" t="s">
        <v>411</v>
      </c>
      <c r="F4958">
        <v>2010</v>
      </c>
      <c r="G4958">
        <v>378</v>
      </c>
      <c r="H4958">
        <v>378</v>
      </c>
      <c r="I4958">
        <v>3623</v>
      </c>
      <c r="M4958">
        <v>3579</v>
      </c>
      <c r="N4958">
        <v>5.9200000000000003E-2</v>
      </c>
      <c r="O4958">
        <v>10.151</v>
      </c>
      <c r="P4958">
        <v>0.33729999999999999</v>
      </c>
      <c r="Q4958">
        <v>60565.3</v>
      </c>
      <c r="R4958" t="s">
        <v>34</v>
      </c>
      <c r="S4958" t="s">
        <v>38</v>
      </c>
      <c r="T4958" t="s">
        <v>28</v>
      </c>
      <c r="Y4958" t="s">
        <v>29</v>
      </c>
    </row>
    <row r="4959" spans="1:25" x14ac:dyDescent="0.45">
      <c r="A4959" t="s">
        <v>335</v>
      </c>
      <c r="B4959" t="s">
        <v>409</v>
      </c>
      <c r="C4959">
        <v>2511</v>
      </c>
      <c r="D4959" t="s">
        <v>414</v>
      </c>
      <c r="E4959" t="s">
        <v>411</v>
      </c>
      <c r="F4959">
        <v>2011</v>
      </c>
      <c r="G4959">
        <v>474</v>
      </c>
      <c r="H4959">
        <v>474</v>
      </c>
      <c r="I4959">
        <v>4802</v>
      </c>
      <c r="M4959">
        <v>3181.3</v>
      </c>
      <c r="N4959">
        <v>5.8999999999999997E-2</v>
      </c>
      <c r="O4959">
        <v>9.5470000000000006</v>
      </c>
      <c r="P4959">
        <v>0.35589999999999999</v>
      </c>
      <c r="Q4959">
        <v>53928.6</v>
      </c>
      <c r="R4959" t="s">
        <v>34</v>
      </c>
      <c r="S4959" t="s">
        <v>38</v>
      </c>
      <c r="T4959" t="s">
        <v>28</v>
      </c>
      <c r="Y4959" t="s">
        <v>29</v>
      </c>
    </row>
    <row r="4960" spans="1:25" x14ac:dyDescent="0.45">
      <c r="A4960" t="s">
        <v>335</v>
      </c>
      <c r="B4960" t="s">
        <v>409</v>
      </c>
      <c r="C4960">
        <v>2511</v>
      </c>
      <c r="D4960" t="s">
        <v>414</v>
      </c>
      <c r="E4960" t="s">
        <v>411</v>
      </c>
      <c r="F4960">
        <v>2012</v>
      </c>
      <c r="G4960">
        <v>637</v>
      </c>
      <c r="H4960">
        <v>637</v>
      </c>
      <c r="I4960">
        <v>6195</v>
      </c>
      <c r="M4960">
        <v>6073.9</v>
      </c>
      <c r="N4960">
        <v>5.8999999999999997E-2</v>
      </c>
      <c r="O4960">
        <v>18.234999999999999</v>
      </c>
      <c r="P4960">
        <v>0.35399999999999998</v>
      </c>
      <c r="Q4960">
        <v>103030.6</v>
      </c>
      <c r="R4960" t="s">
        <v>34</v>
      </c>
      <c r="S4960" t="s">
        <v>38</v>
      </c>
      <c r="T4960" t="s">
        <v>28</v>
      </c>
      <c r="Y4960" t="s">
        <v>29</v>
      </c>
    </row>
    <row r="4961" spans="1:25" x14ac:dyDescent="0.45">
      <c r="A4961" t="s">
        <v>335</v>
      </c>
      <c r="B4961" t="s">
        <v>409</v>
      </c>
      <c r="C4961">
        <v>2511</v>
      </c>
      <c r="D4961" t="s">
        <v>414</v>
      </c>
      <c r="E4961" t="s">
        <v>411</v>
      </c>
      <c r="F4961">
        <v>2013</v>
      </c>
      <c r="G4961">
        <v>613</v>
      </c>
      <c r="H4961">
        <v>613</v>
      </c>
      <c r="I4961">
        <v>5377</v>
      </c>
      <c r="M4961">
        <v>5252.8</v>
      </c>
      <c r="N4961">
        <v>5.91E-2</v>
      </c>
      <c r="O4961">
        <v>16.251999999999999</v>
      </c>
      <c r="P4961">
        <v>0.36370000000000002</v>
      </c>
      <c r="Q4961">
        <v>88523.199999999997</v>
      </c>
      <c r="R4961" t="s">
        <v>34</v>
      </c>
      <c r="S4961" t="s">
        <v>38</v>
      </c>
      <c r="T4961" t="s">
        <v>28</v>
      </c>
      <c r="Y4961" t="s">
        <v>29</v>
      </c>
    </row>
    <row r="4962" spans="1:25" x14ac:dyDescent="0.45">
      <c r="A4962" t="s">
        <v>335</v>
      </c>
      <c r="B4962" t="s">
        <v>409</v>
      </c>
      <c r="C4962">
        <v>2511</v>
      </c>
      <c r="D4962" t="s">
        <v>414</v>
      </c>
      <c r="E4962" t="s">
        <v>411</v>
      </c>
      <c r="F4962">
        <v>2014</v>
      </c>
      <c r="G4962">
        <v>658</v>
      </c>
      <c r="H4962">
        <v>658</v>
      </c>
      <c r="I4962">
        <v>6142</v>
      </c>
      <c r="M4962">
        <v>6115.6</v>
      </c>
      <c r="N4962">
        <v>6.2600000000000003E-2</v>
      </c>
      <c r="O4962">
        <v>17.454999999999998</v>
      </c>
      <c r="P4962">
        <v>0.35749999999999998</v>
      </c>
      <c r="Q4962">
        <v>97545.7</v>
      </c>
      <c r="R4962" t="s">
        <v>34</v>
      </c>
      <c r="S4962" t="s">
        <v>38</v>
      </c>
      <c r="T4962" t="s">
        <v>28</v>
      </c>
      <c r="Y4962" t="s">
        <v>29</v>
      </c>
    </row>
    <row r="4963" spans="1:25" x14ac:dyDescent="0.45">
      <c r="A4963" t="s">
        <v>335</v>
      </c>
      <c r="B4963" t="s">
        <v>409</v>
      </c>
      <c r="C4963">
        <v>2511</v>
      </c>
      <c r="D4963" t="s">
        <v>414</v>
      </c>
      <c r="E4963" t="s">
        <v>411</v>
      </c>
      <c r="F4963">
        <v>2015</v>
      </c>
      <c r="G4963">
        <v>380</v>
      </c>
      <c r="H4963">
        <v>380</v>
      </c>
      <c r="I4963">
        <v>3323</v>
      </c>
      <c r="M4963">
        <v>3401.9</v>
      </c>
      <c r="N4963">
        <v>6.2799999999999995E-2</v>
      </c>
      <c r="O4963">
        <v>13.115</v>
      </c>
      <c r="P4963">
        <v>0.49020000000000002</v>
      </c>
      <c r="Q4963">
        <v>53875.6</v>
      </c>
      <c r="R4963" t="s">
        <v>34</v>
      </c>
      <c r="S4963" t="s">
        <v>38</v>
      </c>
      <c r="T4963" t="s">
        <v>28</v>
      </c>
      <c r="Y4963" t="s">
        <v>30</v>
      </c>
    </row>
    <row r="4964" spans="1:25" x14ac:dyDescent="0.45">
      <c r="A4964" t="s">
        <v>335</v>
      </c>
      <c r="B4964" t="s">
        <v>409</v>
      </c>
      <c r="C4964">
        <v>2511</v>
      </c>
      <c r="D4964" t="s">
        <v>414</v>
      </c>
      <c r="E4964" t="s">
        <v>411</v>
      </c>
      <c r="F4964">
        <v>2016</v>
      </c>
      <c r="G4964">
        <v>936</v>
      </c>
      <c r="H4964">
        <v>936</v>
      </c>
      <c r="I4964">
        <v>9076</v>
      </c>
      <c r="M4964">
        <v>9033.1</v>
      </c>
      <c r="N4964">
        <v>6.0400000000000002E-2</v>
      </c>
      <c r="O4964">
        <v>32.1</v>
      </c>
      <c r="P4964">
        <v>0.43290000000000001</v>
      </c>
      <c r="Q4964">
        <v>149187.79999999999</v>
      </c>
      <c r="R4964" t="s">
        <v>34</v>
      </c>
      <c r="S4964" t="s">
        <v>38</v>
      </c>
      <c r="T4964" t="s">
        <v>28</v>
      </c>
      <c r="Y4964" t="s">
        <v>30</v>
      </c>
    </row>
    <row r="4965" spans="1:25" x14ac:dyDescent="0.45">
      <c r="A4965" t="s">
        <v>335</v>
      </c>
      <c r="B4965" t="s">
        <v>409</v>
      </c>
      <c r="C4965">
        <v>2511</v>
      </c>
      <c r="D4965" t="s">
        <v>414</v>
      </c>
      <c r="E4965" t="s">
        <v>411</v>
      </c>
      <c r="F4965">
        <v>2017</v>
      </c>
      <c r="G4965">
        <v>516</v>
      </c>
      <c r="H4965">
        <v>516</v>
      </c>
      <c r="I4965">
        <v>4499</v>
      </c>
      <c r="M4965">
        <v>4438.2</v>
      </c>
      <c r="N4965">
        <v>5.8999999999999997E-2</v>
      </c>
      <c r="O4965">
        <v>11.451000000000001</v>
      </c>
      <c r="P4965">
        <v>0.30409999999999998</v>
      </c>
      <c r="Q4965">
        <v>75335.100000000006</v>
      </c>
      <c r="R4965" t="s">
        <v>34</v>
      </c>
      <c r="S4965" t="s">
        <v>38</v>
      </c>
      <c r="T4965" t="s">
        <v>28</v>
      </c>
      <c r="Y4965" t="s">
        <v>30</v>
      </c>
    </row>
    <row r="4966" spans="1:25" x14ac:dyDescent="0.45">
      <c r="A4966" t="s">
        <v>335</v>
      </c>
      <c r="B4966" t="s">
        <v>409</v>
      </c>
      <c r="C4966">
        <v>2511</v>
      </c>
      <c r="D4966" t="s">
        <v>414</v>
      </c>
      <c r="E4966" t="s">
        <v>411</v>
      </c>
      <c r="F4966">
        <v>2018</v>
      </c>
      <c r="G4966">
        <v>918</v>
      </c>
      <c r="H4966">
        <v>918</v>
      </c>
      <c r="I4966">
        <v>9024</v>
      </c>
      <c r="M4966">
        <v>8655.4</v>
      </c>
      <c r="N4966">
        <v>5.8999999999999997E-2</v>
      </c>
      <c r="O4966">
        <v>22.315000000000001</v>
      </c>
      <c r="P4966">
        <v>0.30409999999999998</v>
      </c>
      <c r="Q4966">
        <v>146853</v>
      </c>
      <c r="R4966" t="s">
        <v>34</v>
      </c>
      <c r="S4966" t="s">
        <v>38</v>
      </c>
      <c r="T4966" t="s">
        <v>28</v>
      </c>
      <c r="Y4966" t="s">
        <v>30</v>
      </c>
    </row>
    <row r="4967" spans="1:25" x14ac:dyDescent="0.45">
      <c r="A4967" t="s">
        <v>335</v>
      </c>
      <c r="B4967" t="s">
        <v>409</v>
      </c>
      <c r="C4967">
        <v>2511</v>
      </c>
      <c r="D4967" t="s">
        <v>414</v>
      </c>
      <c r="E4967" t="s">
        <v>411</v>
      </c>
      <c r="F4967">
        <v>2019</v>
      </c>
      <c r="G4967">
        <v>498</v>
      </c>
      <c r="H4967">
        <v>498</v>
      </c>
      <c r="I4967">
        <v>4629</v>
      </c>
      <c r="M4967">
        <v>4466.1000000000004</v>
      </c>
      <c r="N4967">
        <v>5.91E-2</v>
      </c>
      <c r="O4967">
        <v>10.952999999999999</v>
      </c>
      <c r="P4967">
        <v>0.28970000000000001</v>
      </c>
      <c r="Q4967">
        <v>75434.100000000006</v>
      </c>
      <c r="R4967" t="s">
        <v>34</v>
      </c>
      <c r="S4967" t="s">
        <v>38</v>
      </c>
      <c r="T4967" t="s">
        <v>28</v>
      </c>
      <c r="Y4967" t="s">
        <v>30</v>
      </c>
    </row>
    <row r="4968" spans="1:25" x14ac:dyDescent="0.45">
      <c r="A4968" t="s">
        <v>335</v>
      </c>
      <c r="B4968" t="s">
        <v>409</v>
      </c>
      <c r="C4968">
        <v>2511</v>
      </c>
      <c r="D4968" t="s">
        <v>414</v>
      </c>
      <c r="E4968" t="s">
        <v>411</v>
      </c>
      <c r="F4968">
        <v>2020</v>
      </c>
      <c r="G4968">
        <v>498</v>
      </c>
      <c r="H4968">
        <v>498</v>
      </c>
      <c r="I4968">
        <v>4686</v>
      </c>
      <c r="M4968">
        <v>4584.3</v>
      </c>
      <c r="N4968">
        <v>5.91E-2</v>
      </c>
      <c r="O4968">
        <v>12.288</v>
      </c>
      <c r="P4968">
        <v>0.31330000000000002</v>
      </c>
      <c r="Q4968">
        <v>77702</v>
      </c>
      <c r="R4968" t="s">
        <v>34</v>
      </c>
      <c r="S4968" t="s">
        <v>38</v>
      </c>
      <c r="T4968" t="s">
        <v>28</v>
      </c>
      <c r="Y4968" t="s">
        <v>30</v>
      </c>
    </row>
    <row r="4969" spans="1:25" x14ac:dyDescent="0.45">
      <c r="A4969" t="s">
        <v>335</v>
      </c>
      <c r="B4969" t="s">
        <v>409</v>
      </c>
      <c r="C4969">
        <v>2511</v>
      </c>
      <c r="D4969" t="s">
        <v>414</v>
      </c>
      <c r="E4969" t="s">
        <v>411</v>
      </c>
      <c r="F4969">
        <v>2021</v>
      </c>
      <c r="G4969">
        <v>349</v>
      </c>
      <c r="H4969">
        <v>349</v>
      </c>
      <c r="I4969">
        <v>3201</v>
      </c>
      <c r="M4969">
        <v>3035.7</v>
      </c>
      <c r="N4969">
        <v>5.9700000000000003E-2</v>
      </c>
      <c r="O4969">
        <v>8.6430000000000007</v>
      </c>
      <c r="P4969">
        <v>0.34</v>
      </c>
      <c r="Q4969">
        <v>50985.4</v>
      </c>
      <c r="R4969" t="s">
        <v>34</v>
      </c>
      <c r="S4969" t="s">
        <v>38</v>
      </c>
      <c r="T4969" t="s">
        <v>28</v>
      </c>
      <c r="Y4969" t="s">
        <v>70</v>
      </c>
    </row>
    <row r="4970" spans="1:25" x14ac:dyDescent="0.45">
      <c r="A4970" t="s">
        <v>335</v>
      </c>
      <c r="B4970" t="s">
        <v>409</v>
      </c>
      <c r="C4970">
        <v>2511</v>
      </c>
      <c r="D4970" t="s">
        <v>414</v>
      </c>
      <c r="E4970" t="s">
        <v>411</v>
      </c>
      <c r="F4970">
        <v>2022</v>
      </c>
      <c r="G4970">
        <v>658</v>
      </c>
      <c r="H4970">
        <v>658</v>
      </c>
      <c r="I4970">
        <v>6951</v>
      </c>
      <c r="M4970">
        <v>6761.7</v>
      </c>
      <c r="N4970">
        <v>5.9700000000000003E-2</v>
      </c>
      <c r="O4970">
        <v>19.364000000000001</v>
      </c>
      <c r="P4970">
        <v>0.34160000000000001</v>
      </c>
      <c r="Q4970">
        <v>113187.3</v>
      </c>
      <c r="R4970" t="s">
        <v>34</v>
      </c>
      <c r="S4970" t="s">
        <v>38</v>
      </c>
      <c r="T4970" t="s">
        <v>28</v>
      </c>
      <c r="Y4970" t="s">
        <v>70</v>
      </c>
    </row>
    <row r="4971" spans="1:25" x14ac:dyDescent="0.45">
      <c r="A4971" t="s">
        <v>335</v>
      </c>
      <c r="B4971" t="s">
        <v>409</v>
      </c>
      <c r="C4971">
        <v>2511</v>
      </c>
      <c r="D4971" t="s">
        <v>414</v>
      </c>
      <c r="E4971" t="s">
        <v>411</v>
      </c>
      <c r="F4971">
        <v>2023</v>
      </c>
      <c r="G4971">
        <v>220</v>
      </c>
      <c r="H4971">
        <v>220</v>
      </c>
      <c r="I4971">
        <v>2285</v>
      </c>
      <c r="M4971">
        <v>2154.8000000000002</v>
      </c>
      <c r="N4971">
        <v>5.8799999999999998E-2</v>
      </c>
      <c r="O4971">
        <v>6.1390000000000002</v>
      </c>
      <c r="P4971">
        <v>0.33589999999999998</v>
      </c>
      <c r="Q4971">
        <v>36545.199999999997</v>
      </c>
      <c r="R4971" t="s">
        <v>34</v>
      </c>
      <c r="S4971" t="s">
        <v>38</v>
      </c>
      <c r="T4971" t="s">
        <v>28</v>
      </c>
      <c r="Y4971" t="s">
        <v>70</v>
      </c>
    </row>
    <row r="4972" spans="1:25" x14ac:dyDescent="0.45">
      <c r="A4972" t="s">
        <v>335</v>
      </c>
      <c r="B4972" t="s">
        <v>409</v>
      </c>
      <c r="C4972">
        <v>2511</v>
      </c>
      <c r="D4972" t="s">
        <v>414</v>
      </c>
      <c r="E4972" t="s">
        <v>411</v>
      </c>
      <c r="F4972">
        <v>2024</v>
      </c>
      <c r="G4972">
        <v>151</v>
      </c>
      <c r="H4972">
        <v>151</v>
      </c>
      <c r="I4972">
        <v>1024</v>
      </c>
      <c r="M4972">
        <v>994.3</v>
      </c>
      <c r="N4972">
        <v>5.9799999999999999E-2</v>
      </c>
      <c r="O4972">
        <v>2.8250000000000002</v>
      </c>
      <c r="P4972">
        <v>0.33529999999999999</v>
      </c>
      <c r="Q4972">
        <v>16816.2</v>
      </c>
      <c r="R4972" t="s">
        <v>34</v>
      </c>
      <c r="S4972" t="s">
        <v>38</v>
      </c>
      <c r="T4972" t="s">
        <v>28</v>
      </c>
      <c r="Y4972" t="s">
        <v>70</v>
      </c>
    </row>
    <row r="4973" spans="1:25" x14ac:dyDescent="0.45">
      <c r="A4973" t="s">
        <v>335</v>
      </c>
      <c r="B4973" t="s">
        <v>409</v>
      </c>
      <c r="C4973">
        <v>2511</v>
      </c>
      <c r="D4973" t="s">
        <v>415</v>
      </c>
      <c r="E4973" t="s">
        <v>411</v>
      </c>
      <c r="F4973">
        <v>2009</v>
      </c>
      <c r="G4973">
        <v>73</v>
      </c>
      <c r="H4973">
        <v>73</v>
      </c>
      <c r="I4973">
        <v>799</v>
      </c>
      <c r="O4973">
        <v>2.3980000000000001</v>
      </c>
      <c r="P4973">
        <v>0.33329999999999999</v>
      </c>
      <c r="Q4973">
        <v>14125</v>
      </c>
      <c r="R4973" t="s">
        <v>34</v>
      </c>
      <c r="S4973" t="s">
        <v>38</v>
      </c>
      <c r="T4973" t="s">
        <v>28</v>
      </c>
      <c r="Y4973" t="s">
        <v>29</v>
      </c>
    </row>
    <row r="4974" spans="1:25" x14ac:dyDescent="0.45">
      <c r="A4974" t="s">
        <v>335</v>
      </c>
      <c r="B4974" t="s">
        <v>409</v>
      </c>
      <c r="C4974">
        <v>2511</v>
      </c>
      <c r="D4974" t="s">
        <v>415</v>
      </c>
      <c r="E4974" t="s">
        <v>411</v>
      </c>
      <c r="F4974">
        <v>2010</v>
      </c>
      <c r="G4974">
        <v>136</v>
      </c>
      <c r="H4974">
        <v>136</v>
      </c>
      <c r="I4974">
        <v>1271</v>
      </c>
      <c r="M4974">
        <v>1259.7</v>
      </c>
      <c r="N4974">
        <v>5.8999999999999997E-2</v>
      </c>
      <c r="O4974">
        <v>3.5910000000000002</v>
      </c>
      <c r="P4974">
        <v>0.33860000000000001</v>
      </c>
      <c r="Q4974">
        <v>21354.799999999999</v>
      </c>
      <c r="R4974" t="s">
        <v>34</v>
      </c>
      <c r="S4974" t="s">
        <v>38</v>
      </c>
      <c r="T4974" t="s">
        <v>28</v>
      </c>
      <c r="Y4974" t="s">
        <v>29</v>
      </c>
    </row>
    <row r="4975" spans="1:25" x14ac:dyDescent="0.45">
      <c r="A4975" t="s">
        <v>335</v>
      </c>
      <c r="B4975" t="s">
        <v>409</v>
      </c>
      <c r="C4975">
        <v>2511</v>
      </c>
      <c r="D4975" t="s">
        <v>415</v>
      </c>
      <c r="E4975" t="s">
        <v>411</v>
      </c>
      <c r="F4975">
        <v>2011</v>
      </c>
      <c r="G4975">
        <v>209</v>
      </c>
      <c r="H4975">
        <v>209</v>
      </c>
      <c r="I4975">
        <v>1798</v>
      </c>
      <c r="M4975">
        <v>1641.8</v>
      </c>
      <c r="N4975">
        <v>5.7299999999999997E-2</v>
      </c>
      <c r="O4975">
        <v>4.9279999999999999</v>
      </c>
      <c r="P4975">
        <v>0.35289999999999999</v>
      </c>
      <c r="Q4975">
        <v>27834.799999999999</v>
      </c>
      <c r="R4975" t="s">
        <v>34</v>
      </c>
      <c r="S4975" t="s">
        <v>38</v>
      </c>
      <c r="T4975" t="s">
        <v>28</v>
      </c>
      <c r="Y4975" t="s">
        <v>29</v>
      </c>
    </row>
    <row r="4976" spans="1:25" x14ac:dyDescent="0.45">
      <c r="A4976" t="s">
        <v>335</v>
      </c>
      <c r="B4976" t="s">
        <v>409</v>
      </c>
      <c r="C4976">
        <v>2511</v>
      </c>
      <c r="D4976" t="s">
        <v>415</v>
      </c>
      <c r="E4976" t="s">
        <v>411</v>
      </c>
      <c r="F4976">
        <v>2012</v>
      </c>
      <c r="G4976">
        <v>444</v>
      </c>
      <c r="H4976">
        <v>444</v>
      </c>
      <c r="I4976">
        <v>4099</v>
      </c>
      <c r="M4976">
        <v>4023</v>
      </c>
      <c r="N4976">
        <v>5.8999999999999997E-2</v>
      </c>
      <c r="O4976">
        <v>12.083</v>
      </c>
      <c r="P4976">
        <v>0.35399999999999998</v>
      </c>
      <c r="Q4976">
        <v>68266.5</v>
      </c>
      <c r="R4976" t="s">
        <v>34</v>
      </c>
      <c r="S4976" t="s">
        <v>38</v>
      </c>
      <c r="T4976" t="s">
        <v>28</v>
      </c>
      <c r="Y4976" t="s">
        <v>29</v>
      </c>
    </row>
    <row r="4977" spans="1:25" x14ac:dyDescent="0.45">
      <c r="A4977" t="s">
        <v>335</v>
      </c>
      <c r="B4977" t="s">
        <v>409</v>
      </c>
      <c r="C4977">
        <v>2511</v>
      </c>
      <c r="D4977" t="s">
        <v>415</v>
      </c>
      <c r="E4977" t="s">
        <v>411</v>
      </c>
      <c r="F4977">
        <v>2013</v>
      </c>
      <c r="G4977">
        <v>734</v>
      </c>
      <c r="H4977">
        <v>734</v>
      </c>
      <c r="I4977">
        <v>7071</v>
      </c>
      <c r="M4977">
        <v>6831.3</v>
      </c>
      <c r="N4977">
        <v>5.8900000000000001E-2</v>
      </c>
      <c r="O4977">
        <v>20.494</v>
      </c>
      <c r="P4977">
        <v>0.35449999999999998</v>
      </c>
      <c r="Q4977">
        <v>115750.6</v>
      </c>
      <c r="R4977" t="s">
        <v>34</v>
      </c>
      <c r="S4977" t="s">
        <v>38</v>
      </c>
      <c r="T4977" t="s">
        <v>28</v>
      </c>
      <c r="Y4977" t="s">
        <v>29</v>
      </c>
    </row>
    <row r="4978" spans="1:25" x14ac:dyDescent="0.45">
      <c r="A4978" t="s">
        <v>335</v>
      </c>
      <c r="B4978" t="s">
        <v>409</v>
      </c>
      <c r="C4978">
        <v>2511</v>
      </c>
      <c r="D4978" t="s">
        <v>415</v>
      </c>
      <c r="E4978" t="s">
        <v>411</v>
      </c>
      <c r="F4978">
        <v>2014</v>
      </c>
      <c r="G4978">
        <v>210</v>
      </c>
      <c r="H4978">
        <v>210</v>
      </c>
      <c r="I4978">
        <v>1956</v>
      </c>
      <c r="M4978">
        <v>1864.8</v>
      </c>
      <c r="N4978">
        <v>5.8900000000000001E-2</v>
      </c>
      <c r="O4978">
        <v>5.319</v>
      </c>
      <c r="P4978">
        <v>0.3352</v>
      </c>
      <c r="Q4978">
        <v>31627</v>
      </c>
      <c r="R4978" t="s">
        <v>34</v>
      </c>
      <c r="S4978" t="s">
        <v>38</v>
      </c>
      <c r="T4978" t="s">
        <v>28</v>
      </c>
      <c r="Y4978" t="s">
        <v>29</v>
      </c>
    </row>
    <row r="4979" spans="1:25" x14ac:dyDescent="0.45">
      <c r="A4979" t="s">
        <v>335</v>
      </c>
      <c r="B4979" t="s">
        <v>409</v>
      </c>
      <c r="C4979">
        <v>2511</v>
      </c>
      <c r="D4979" t="s">
        <v>415</v>
      </c>
      <c r="E4979" t="s">
        <v>411</v>
      </c>
      <c r="F4979">
        <v>2015</v>
      </c>
      <c r="G4979">
        <v>449</v>
      </c>
      <c r="H4979">
        <v>449</v>
      </c>
      <c r="I4979">
        <v>4048</v>
      </c>
      <c r="M4979">
        <v>3940.1</v>
      </c>
      <c r="N4979">
        <v>5.9900000000000002E-2</v>
      </c>
      <c r="O4979">
        <v>14.154</v>
      </c>
      <c r="P4979">
        <v>0.43259999999999998</v>
      </c>
      <c r="Q4979">
        <v>65853.3</v>
      </c>
      <c r="R4979" t="s">
        <v>34</v>
      </c>
      <c r="S4979" t="s">
        <v>38</v>
      </c>
      <c r="T4979" t="s">
        <v>28</v>
      </c>
      <c r="Y4979" t="s">
        <v>30</v>
      </c>
    </row>
    <row r="4980" spans="1:25" x14ac:dyDescent="0.45">
      <c r="A4980" t="s">
        <v>335</v>
      </c>
      <c r="B4980" t="s">
        <v>409</v>
      </c>
      <c r="C4980">
        <v>2511</v>
      </c>
      <c r="D4980" t="s">
        <v>415</v>
      </c>
      <c r="E4980" t="s">
        <v>411</v>
      </c>
      <c r="F4980">
        <v>2016</v>
      </c>
      <c r="G4980">
        <v>406</v>
      </c>
      <c r="H4980">
        <v>406</v>
      </c>
      <c r="I4980">
        <v>3725</v>
      </c>
      <c r="M4980">
        <v>3674.5</v>
      </c>
      <c r="N4980">
        <v>5.9299999999999999E-2</v>
      </c>
      <c r="O4980">
        <v>10.282</v>
      </c>
      <c r="P4980">
        <v>0.32919999999999999</v>
      </c>
      <c r="Q4980">
        <v>62207.199999999997</v>
      </c>
      <c r="R4980" t="s">
        <v>34</v>
      </c>
      <c r="S4980" t="s">
        <v>38</v>
      </c>
      <c r="T4980" t="s">
        <v>28</v>
      </c>
      <c r="Y4980" t="s">
        <v>30</v>
      </c>
    </row>
    <row r="4981" spans="1:25" x14ac:dyDescent="0.45">
      <c r="A4981" t="s">
        <v>335</v>
      </c>
      <c r="B4981" t="s">
        <v>409</v>
      </c>
      <c r="C4981">
        <v>2511</v>
      </c>
      <c r="D4981" t="s">
        <v>415</v>
      </c>
      <c r="E4981" t="s">
        <v>411</v>
      </c>
      <c r="F4981">
        <v>2017</v>
      </c>
      <c r="G4981">
        <v>393</v>
      </c>
      <c r="H4981">
        <v>393</v>
      </c>
      <c r="I4981">
        <v>3356</v>
      </c>
      <c r="M4981">
        <v>3378.7</v>
      </c>
      <c r="N4981">
        <v>6.0199999999999997E-2</v>
      </c>
      <c r="O4981">
        <v>8.8620000000000001</v>
      </c>
      <c r="P4981">
        <v>0.31580000000000003</v>
      </c>
      <c r="Q4981">
        <v>56393.2</v>
      </c>
      <c r="R4981" t="s">
        <v>34</v>
      </c>
      <c r="S4981" t="s">
        <v>38</v>
      </c>
      <c r="T4981" t="s">
        <v>28</v>
      </c>
      <c r="Y4981" t="s">
        <v>30</v>
      </c>
    </row>
    <row r="4982" spans="1:25" x14ac:dyDescent="0.45">
      <c r="A4982" t="s">
        <v>335</v>
      </c>
      <c r="B4982" t="s">
        <v>409</v>
      </c>
      <c r="C4982">
        <v>2511</v>
      </c>
      <c r="D4982" t="s">
        <v>415</v>
      </c>
      <c r="E4982" t="s">
        <v>411</v>
      </c>
      <c r="F4982">
        <v>2018</v>
      </c>
      <c r="G4982">
        <v>671</v>
      </c>
      <c r="H4982">
        <v>671</v>
      </c>
      <c r="I4982">
        <v>6840</v>
      </c>
      <c r="M4982">
        <v>6562.1</v>
      </c>
      <c r="N4982">
        <v>5.9200000000000003E-2</v>
      </c>
      <c r="O4982">
        <v>16.963000000000001</v>
      </c>
      <c r="P4982">
        <v>0.30620000000000003</v>
      </c>
      <c r="Q4982">
        <v>111144.8</v>
      </c>
      <c r="R4982" t="s">
        <v>34</v>
      </c>
      <c r="S4982" t="s">
        <v>38</v>
      </c>
      <c r="T4982" t="s">
        <v>28</v>
      </c>
      <c r="Y4982" t="s">
        <v>30</v>
      </c>
    </row>
    <row r="4983" spans="1:25" x14ac:dyDescent="0.45">
      <c r="A4983" t="s">
        <v>335</v>
      </c>
      <c r="B4983" t="s">
        <v>409</v>
      </c>
      <c r="C4983">
        <v>2511</v>
      </c>
      <c r="D4983" t="s">
        <v>415</v>
      </c>
      <c r="E4983" t="s">
        <v>411</v>
      </c>
      <c r="F4983">
        <v>2019</v>
      </c>
      <c r="G4983">
        <v>296</v>
      </c>
      <c r="H4983">
        <v>296</v>
      </c>
      <c r="I4983">
        <v>2707</v>
      </c>
      <c r="M4983">
        <v>2660.4</v>
      </c>
      <c r="N4983">
        <v>5.9499999999999997E-2</v>
      </c>
      <c r="O4983">
        <v>6.5579999999999998</v>
      </c>
      <c r="P4983">
        <v>0.29270000000000002</v>
      </c>
      <c r="Q4983">
        <v>44505.3</v>
      </c>
      <c r="R4983" t="s">
        <v>34</v>
      </c>
      <c r="S4983" t="s">
        <v>38</v>
      </c>
      <c r="T4983" t="s">
        <v>28</v>
      </c>
      <c r="Y4983" t="s">
        <v>30</v>
      </c>
    </row>
    <row r="4984" spans="1:25" x14ac:dyDescent="0.45">
      <c r="A4984" t="s">
        <v>335</v>
      </c>
      <c r="B4984" t="s">
        <v>409</v>
      </c>
      <c r="C4984">
        <v>2511</v>
      </c>
      <c r="D4984" t="s">
        <v>415</v>
      </c>
      <c r="E4984" t="s">
        <v>411</v>
      </c>
      <c r="F4984">
        <v>2020</v>
      </c>
      <c r="G4984">
        <v>153</v>
      </c>
      <c r="H4984">
        <v>153</v>
      </c>
      <c r="I4984">
        <v>1336</v>
      </c>
      <c r="M4984">
        <v>1300.8</v>
      </c>
      <c r="N4984">
        <v>5.9499999999999997E-2</v>
      </c>
      <c r="O4984">
        <v>3.2509999999999999</v>
      </c>
      <c r="P4984">
        <v>0.29709999999999998</v>
      </c>
      <c r="Q4984">
        <v>21957.200000000001</v>
      </c>
      <c r="R4984" t="s">
        <v>34</v>
      </c>
      <c r="S4984" t="s">
        <v>38</v>
      </c>
      <c r="T4984" t="s">
        <v>28</v>
      </c>
      <c r="Y4984" t="s">
        <v>30</v>
      </c>
    </row>
    <row r="4985" spans="1:25" x14ac:dyDescent="0.45">
      <c r="A4985" t="s">
        <v>335</v>
      </c>
      <c r="B4985" t="s">
        <v>409</v>
      </c>
      <c r="C4985">
        <v>2511</v>
      </c>
      <c r="D4985" t="s">
        <v>415</v>
      </c>
      <c r="E4985" t="s">
        <v>411</v>
      </c>
      <c r="F4985">
        <v>2021</v>
      </c>
      <c r="G4985">
        <v>348</v>
      </c>
      <c r="H4985">
        <v>348</v>
      </c>
      <c r="I4985">
        <v>3313</v>
      </c>
      <c r="M4985">
        <v>3157.6</v>
      </c>
      <c r="N4985">
        <v>5.8999999999999997E-2</v>
      </c>
      <c r="O4985">
        <v>8.9849999999999994</v>
      </c>
      <c r="P4985">
        <v>0.33600000000000002</v>
      </c>
      <c r="Q4985">
        <v>53488.6</v>
      </c>
      <c r="R4985" t="s">
        <v>34</v>
      </c>
      <c r="S4985" t="s">
        <v>38</v>
      </c>
      <c r="T4985" t="s">
        <v>28</v>
      </c>
      <c r="Y4985" t="s">
        <v>70</v>
      </c>
    </row>
    <row r="4986" spans="1:25" x14ac:dyDescent="0.45">
      <c r="A4986" t="s">
        <v>335</v>
      </c>
      <c r="B4986" t="s">
        <v>409</v>
      </c>
      <c r="C4986">
        <v>2511</v>
      </c>
      <c r="D4986" t="s">
        <v>415</v>
      </c>
      <c r="E4986" t="s">
        <v>411</v>
      </c>
      <c r="F4986">
        <v>2022</v>
      </c>
      <c r="G4986">
        <v>573</v>
      </c>
      <c r="H4986">
        <v>573</v>
      </c>
      <c r="I4986">
        <v>5885</v>
      </c>
      <c r="M4986">
        <v>5702.9</v>
      </c>
      <c r="N4986">
        <v>5.9700000000000003E-2</v>
      </c>
      <c r="O4986">
        <v>16.334</v>
      </c>
      <c r="P4986">
        <v>0.3412</v>
      </c>
      <c r="Q4986">
        <v>95491.9</v>
      </c>
      <c r="R4986" t="s">
        <v>34</v>
      </c>
      <c r="S4986" t="s">
        <v>38</v>
      </c>
      <c r="T4986" t="s">
        <v>28</v>
      </c>
      <c r="Y4986" t="s">
        <v>70</v>
      </c>
    </row>
    <row r="4987" spans="1:25" x14ac:dyDescent="0.45">
      <c r="A4987" t="s">
        <v>335</v>
      </c>
      <c r="B4987" t="s">
        <v>409</v>
      </c>
      <c r="C4987">
        <v>2511</v>
      </c>
      <c r="D4987" t="s">
        <v>415</v>
      </c>
      <c r="E4987" t="s">
        <v>411</v>
      </c>
      <c r="F4987">
        <v>2023</v>
      </c>
      <c r="G4987">
        <v>373</v>
      </c>
      <c r="H4987">
        <v>373</v>
      </c>
      <c r="I4987">
        <v>3291</v>
      </c>
      <c r="M4987">
        <v>2846.5</v>
      </c>
      <c r="N4987">
        <v>5.8900000000000001E-2</v>
      </c>
      <c r="O4987">
        <v>8.0950000000000006</v>
      </c>
      <c r="P4987">
        <v>0.33600000000000002</v>
      </c>
      <c r="Q4987">
        <v>48195.5</v>
      </c>
      <c r="R4987" t="s">
        <v>34</v>
      </c>
      <c r="S4987" t="s">
        <v>38</v>
      </c>
      <c r="T4987" t="s">
        <v>28</v>
      </c>
      <c r="Y4987" t="s">
        <v>70</v>
      </c>
    </row>
    <row r="4988" spans="1:25" x14ac:dyDescent="0.45">
      <c r="A4988" t="s">
        <v>335</v>
      </c>
      <c r="B4988" t="s">
        <v>409</v>
      </c>
      <c r="C4988">
        <v>2511</v>
      </c>
      <c r="D4988" t="s">
        <v>415</v>
      </c>
      <c r="E4988" t="s">
        <v>411</v>
      </c>
      <c r="F4988">
        <v>2024</v>
      </c>
      <c r="G4988">
        <v>126</v>
      </c>
      <c r="H4988">
        <v>126</v>
      </c>
      <c r="I4988">
        <v>888</v>
      </c>
      <c r="M4988">
        <v>859</v>
      </c>
      <c r="N4988">
        <v>5.9700000000000003E-2</v>
      </c>
      <c r="O4988">
        <v>2.4420000000000002</v>
      </c>
      <c r="P4988">
        <v>0.3352</v>
      </c>
      <c r="Q4988">
        <v>14533.1</v>
      </c>
      <c r="R4988" t="s">
        <v>34</v>
      </c>
      <c r="S4988" t="s">
        <v>38</v>
      </c>
      <c r="T4988" t="s">
        <v>28</v>
      </c>
      <c r="Y4988" t="s">
        <v>70</v>
      </c>
    </row>
    <row r="4989" spans="1:25" x14ac:dyDescent="0.45">
      <c r="A4989" t="s">
        <v>335</v>
      </c>
      <c r="B4989" t="s">
        <v>409</v>
      </c>
      <c r="C4989">
        <v>2511</v>
      </c>
      <c r="D4989" t="s">
        <v>416</v>
      </c>
      <c r="E4989" t="s">
        <v>411</v>
      </c>
      <c r="F4989">
        <v>2009</v>
      </c>
      <c r="G4989">
        <v>529</v>
      </c>
      <c r="H4989">
        <v>529</v>
      </c>
      <c r="I4989">
        <v>4689</v>
      </c>
      <c r="O4989">
        <v>13.595000000000001</v>
      </c>
      <c r="P4989">
        <v>0.33169999999999999</v>
      </c>
      <c r="Q4989">
        <v>81613.899999999994</v>
      </c>
      <c r="R4989" t="s">
        <v>34</v>
      </c>
      <c r="S4989" t="s">
        <v>38</v>
      </c>
      <c r="T4989" t="s">
        <v>28</v>
      </c>
      <c r="Y4989" t="s">
        <v>29</v>
      </c>
    </row>
    <row r="4990" spans="1:25" x14ac:dyDescent="0.45">
      <c r="A4990" t="s">
        <v>335</v>
      </c>
      <c r="B4990" t="s">
        <v>409</v>
      </c>
      <c r="C4990">
        <v>2511</v>
      </c>
      <c r="D4990" t="s">
        <v>416</v>
      </c>
      <c r="E4990" t="s">
        <v>411</v>
      </c>
      <c r="F4990">
        <v>2010</v>
      </c>
      <c r="G4990">
        <v>256</v>
      </c>
      <c r="H4990">
        <v>256</v>
      </c>
      <c r="I4990">
        <v>2116</v>
      </c>
      <c r="M4990">
        <v>2107.4</v>
      </c>
      <c r="N4990">
        <v>5.91E-2</v>
      </c>
      <c r="O4990">
        <v>5.9059999999999997</v>
      </c>
      <c r="P4990">
        <v>0.3322</v>
      </c>
      <c r="Q4990">
        <v>35725.5</v>
      </c>
      <c r="R4990" t="s">
        <v>34</v>
      </c>
      <c r="S4990" t="s">
        <v>38</v>
      </c>
      <c r="T4990" t="s">
        <v>28</v>
      </c>
      <c r="Y4990" t="s">
        <v>29</v>
      </c>
    </row>
    <row r="4991" spans="1:25" x14ac:dyDescent="0.45">
      <c r="A4991" t="s">
        <v>335</v>
      </c>
      <c r="B4991" t="s">
        <v>409</v>
      </c>
      <c r="C4991">
        <v>2511</v>
      </c>
      <c r="D4991" t="s">
        <v>416</v>
      </c>
      <c r="E4991" t="s">
        <v>411</v>
      </c>
      <c r="F4991">
        <v>2011</v>
      </c>
      <c r="G4991">
        <v>372</v>
      </c>
      <c r="H4991">
        <v>372</v>
      </c>
      <c r="I4991">
        <v>3305</v>
      </c>
      <c r="M4991">
        <v>2481.6</v>
      </c>
      <c r="N4991">
        <v>5.8500000000000003E-2</v>
      </c>
      <c r="O4991">
        <v>7.444</v>
      </c>
      <c r="P4991">
        <v>0.35520000000000002</v>
      </c>
      <c r="Q4991">
        <v>42048.800000000003</v>
      </c>
      <c r="R4991" t="s">
        <v>34</v>
      </c>
      <c r="S4991" t="s">
        <v>38</v>
      </c>
      <c r="T4991" t="s">
        <v>28</v>
      </c>
      <c r="Y4991" t="s">
        <v>29</v>
      </c>
    </row>
    <row r="4992" spans="1:25" x14ac:dyDescent="0.45">
      <c r="A4992" t="s">
        <v>335</v>
      </c>
      <c r="B4992" t="s">
        <v>409</v>
      </c>
      <c r="C4992">
        <v>2511</v>
      </c>
      <c r="D4992" t="s">
        <v>416</v>
      </c>
      <c r="E4992" t="s">
        <v>411</v>
      </c>
      <c r="F4992">
        <v>2012</v>
      </c>
      <c r="G4992">
        <v>525</v>
      </c>
      <c r="H4992">
        <v>525</v>
      </c>
      <c r="I4992">
        <v>4418</v>
      </c>
      <c r="M4992">
        <v>4320.6000000000004</v>
      </c>
      <c r="N4992">
        <v>5.8900000000000001E-2</v>
      </c>
      <c r="O4992">
        <v>12.977</v>
      </c>
      <c r="P4992">
        <v>0.35399999999999998</v>
      </c>
      <c r="Q4992">
        <v>73310.7</v>
      </c>
      <c r="R4992" t="s">
        <v>34</v>
      </c>
      <c r="S4992" t="s">
        <v>38</v>
      </c>
      <c r="T4992" t="s">
        <v>28</v>
      </c>
      <c r="Y4992" t="s">
        <v>29</v>
      </c>
    </row>
    <row r="4993" spans="1:25" x14ac:dyDescent="0.45">
      <c r="A4993" t="s">
        <v>335</v>
      </c>
      <c r="B4993" t="s">
        <v>409</v>
      </c>
      <c r="C4993">
        <v>2511</v>
      </c>
      <c r="D4993" t="s">
        <v>416</v>
      </c>
      <c r="E4993" t="s">
        <v>411</v>
      </c>
      <c r="F4993">
        <v>2013</v>
      </c>
      <c r="G4993">
        <v>718</v>
      </c>
      <c r="H4993">
        <v>718</v>
      </c>
      <c r="I4993">
        <v>5874</v>
      </c>
      <c r="M4993">
        <v>5711</v>
      </c>
      <c r="N4993">
        <v>5.8799999999999998E-2</v>
      </c>
      <c r="O4993">
        <v>17.114999999999998</v>
      </c>
      <c r="P4993">
        <v>0.35399999999999998</v>
      </c>
      <c r="Q4993">
        <v>96712.2</v>
      </c>
      <c r="R4993" t="s">
        <v>34</v>
      </c>
      <c r="S4993" t="s">
        <v>38</v>
      </c>
      <c r="T4993" t="s">
        <v>28</v>
      </c>
      <c r="Y4993" t="s">
        <v>29</v>
      </c>
    </row>
    <row r="4994" spans="1:25" x14ac:dyDescent="0.45">
      <c r="A4994" t="s">
        <v>335</v>
      </c>
      <c r="B4994" t="s">
        <v>409</v>
      </c>
      <c r="C4994">
        <v>2511</v>
      </c>
      <c r="D4994" t="s">
        <v>416</v>
      </c>
      <c r="E4994" t="s">
        <v>411</v>
      </c>
      <c r="F4994">
        <v>2014</v>
      </c>
      <c r="G4994">
        <v>312</v>
      </c>
      <c r="H4994">
        <v>312</v>
      </c>
      <c r="I4994">
        <v>2670</v>
      </c>
      <c r="M4994">
        <v>2590.1</v>
      </c>
      <c r="N4994">
        <v>5.9499999999999997E-2</v>
      </c>
      <c r="O4994">
        <v>7.093</v>
      </c>
      <c r="P4994">
        <v>0.32550000000000001</v>
      </c>
      <c r="Q4994">
        <v>43486.400000000001</v>
      </c>
      <c r="R4994" t="s">
        <v>34</v>
      </c>
      <c r="S4994" t="s">
        <v>38</v>
      </c>
      <c r="T4994" t="s">
        <v>28</v>
      </c>
      <c r="Y4994" t="s">
        <v>29</v>
      </c>
    </row>
    <row r="4995" spans="1:25" x14ac:dyDescent="0.45">
      <c r="A4995" t="s">
        <v>335</v>
      </c>
      <c r="B4995" t="s">
        <v>409</v>
      </c>
      <c r="C4995">
        <v>2511</v>
      </c>
      <c r="D4995" t="s">
        <v>416</v>
      </c>
      <c r="E4995" t="s">
        <v>411</v>
      </c>
      <c r="F4995">
        <v>2015</v>
      </c>
      <c r="G4995">
        <v>717</v>
      </c>
      <c r="H4995">
        <v>717</v>
      </c>
      <c r="I4995">
        <v>6426</v>
      </c>
      <c r="M4995">
        <v>6708.9</v>
      </c>
      <c r="N4995">
        <v>6.4399999999999999E-2</v>
      </c>
      <c r="O4995">
        <v>29.16</v>
      </c>
      <c r="P4995">
        <v>0.54810000000000003</v>
      </c>
      <c r="Q4995">
        <v>104128.9</v>
      </c>
      <c r="R4995" t="s">
        <v>34</v>
      </c>
      <c r="S4995" t="s">
        <v>38</v>
      </c>
      <c r="T4995" t="s">
        <v>28</v>
      </c>
      <c r="Y4995" t="s">
        <v>30</v>
      </c>
    </row>
    <row r="4996" spans="1:25" x14ac:dyDescent="0.45">
      <c r="A4996" t="s">
        <v>335</v>
      </c>
      <c r="B4996" t="s">
        <v>409</v>
      </c>
      <c r="C4996">
        <v>2511</v>
      </c>
      <c r="D4996" t="s">
        <v>416</v>
      </c>
      <c r="E4996" t="s">
        <v>411</v>
      </c>
      <c r="F4996">
        <v>2016</v>
      </c>
      <c r="G4996">
        <v>792</v>
      </c>
      <c r="H4996">
        <v>792</v>
      </c>
      <c r="I4996">
        <v>7427</v>
      </c>
      <c r="M4996">
        <v>7272.9</v>
      </c>
      <c r="N4996">
        <v>6.0400000000000002E-2</v>
      </c>
      <c r="O4996">
        <v>28.288</v>
      </c>
      <c r="P4996">
        <v>0.47949999999999998</v>
      </c>
      <c r="Q4996">
        <v>120557.1</v>
      </c>
      <c r="R4996" t="s">
        <v>34</v>
      </c>
      <c r="S4996" t="s">
        <v>38</v>
      </c>
      <c r="T4996" t="s">
        <v>28</v>
      </c>
      <c r="Y4996" t="s">
        <v>30</v>
      </c>
    </row>
    <row r="4997" spans="1:25" x14ac:dyDescent="0.45">
      <c r="A4997" t="s">
        <v>335</v>
      </c>
      <c r="B4997" t="s">
        <v>409</v>
      </c>
      <c r="C4997">
        <v>2511</v>
      </c>
      <c r="D4997" t="s">
        <v>416</v>
      </c>
      <c r="E4997" t="s">
        <v>411</v>
      </c>
      <c r="F4997">
        <v>2017</v>
      </c>
      <c r="G4997">
        <v>267</v>
      </c>
      <c r="H4997">
        <v>267</v>
      </c>
      <c r="I4997">
        <v>2304</v>
      </c>
      <c r="M4997">
        <v>2326</v>
      </c>
      <c r="N4997">
        <v>5.9799999999999999E-2</v>
      </c>
      <c r="O4997">
        <v>6.0780000000000003</v>
      </c>
      <c r="P4997">
        <v>0.31209999999999999</v>
      </c>
      <c r="Q4997">
        <v>38965.800000000003</v>
      </c>
      <c r="R4997" t="s">
        <v>34</v>
      </c>
      <c r="S4997" t="s">
        <v>38</v>
      </c>
      <c r="T4997" t="s">
        <v>28</v>
      </c>
      <c r="Y4997" t="s">
        <v>30</v>
      </c>
    </row>
    <row r="4998" spans="1:25" x14ac:dyDescent="0.45">
      <c r="A4998" t="s">
        <v>335</v>
      </c>
      <c r="B4998" t="s">
        <v>409</v>
      </c>
      <c r="C4998">
        <v>2511</v>
      </c>
      <c r="D4998" t="s">
        <v>416</v>
      </c>
      <c r="E4998" t="s">
        <v>411</v>
      </c>
      <c r="F4998">
        <v>2018</v>
      </c>
      <c r="G4998">
        <v>457</v>
      </c>
      <c r="H4998">
        <v>457</v>
      </c>
      <c r="I4998">
        <v>4584</v>
      </c>
      <c r="M4998">
        <v>4462.3999999999996</v>
      </c>
      <c r="N4998">
        <v>5.9400000000000001E-2</v>
      </c>
      <c r="O4998">
        <v>11.555999999999999</v>
      </c>
      <c r="P4998">
        <v>0.30819999999999997</v>
      </c>
      <c r="Q4998">
        <v>75329.2</v>
      </c>
      <c r="R4998" t="s">
        <v>34</v>
      </c>
      <c r="S4998" t="s">
        <v>38</v>
      </c>
      <c r="T4998" t="s">
        <v>28</v>
      </c>
      <c r="Y4998" t="s">
        <v>30</v>
      </c>
    </row>
    <row r="4999" spans="1:25" x14ac:dyDescent="0.45">
      <c r="A4999" t="s">
        <v>335</v>
      </c>
      <c r="B4999" t="s">
        <v>409</v>
      </c>
      <c r="C4999">
        <v>2511</v>
      </c>
      <c r="D4999" t="s">
        <v>416</v>
      </c>
      <c r="E4999" t="s">
        <v>411</v>
      </c>
      <c r="F4999">
        <v>2019</v>
      </c>
      <c r="G4999">
        <v>327</v>
      </c>
      <c r="H4999">
        <v>327</v>
      </c>
      <c r="I4999">
        <v>2527</v>
      </c>
      <c r="M4999">
        <v>2476.9</v>
      </c>
      <c r="N4999">
        <v>5.9499999999999997E-2</v>
      </c>
      <c r="O4999">
        <v>6.06</v>
      </c>
      <c r="P4999">
        <v>0.29220000000000002</v>
      </c>
      <c r="Q4999">
        <v>41592.9</v>
      </c>
      <c r="R4999" t="s">
        <v>34</v>
      </c>
      <c r="S4999" t="s">
        <v>38</v>
      </c>
      <c r="T4999" t="s">
        <v>28</v>
      </c>
      <c r="Y4999" t="s">
        <v>30</v>
      </c>
    </row>
    <row r="5000" spans="1:25" x14ac:dyDescent="0.45">
      <c r="A5000" t="s">
        <v>335</v>
      </c>
      <c r="B5000" t="s">
        <v>409</v>
      </c>
      <c r="C5000">
        <v>2511</v>
      </c>
      <c r="D5000" t="s">
        <v>416</v>
      </c>
      <c r="E5000" t="s">
        <v>411</v>
      </c>
      <c r="F5000">
        <v>2020</v>
      </c>
      <c r="G5000">
        <v>638</v>
      </c>
      <c r="H5000">
        <v>638</v>
      </c>
      <c r="I5000">
        <v>5944</v>
      </c>
      <c r="M5000">
        <v>5989.7</v>
      </c>
      <c r="N5000">
        <v>5.9799999999999999E-2</v>
      </c>
      <c r="O5000">
        <v>16.236000000000001</v>
      </c>
      <c r="P5000">
        <v>0.32190000000000002</v>
      </c>
      <c r="Q5000">
        <v>100622.5</v>
      </c>
      <c r="R5000" t="s">
        <v>34</v>
      </c>
      <c r="S5000" t="s">
        <v>38</v>
      </c>
      <c r="T5000" t="s">
        <v>28</v>
      </c>
      <c r="Y5000" t="s">
        <v>30</v>
      </c>
    </row>
    <row r="5001" spans="1:25" x14ac:dyDescent="0.45">
      <c r="A5001" t="s">
        <v>335</v>
      </c>
      <c r="B5001" t="s">
        <v>409</v>
      </c>
      <c r="C5001">
        <v>2511</v>
      </c>
      <c r="D5001" t="s">
        <v>416</v>
      </c>
      <c r="E5001" t="s">
        <v>411</v>
      </c>
      <c r="F5001">
        <v>2021</v>
      </c>
      <c r="G5001">
        <v>550</v>
      </c>
      <c r="H5001">
        <v>550</v>
      </c>
      <c r="I5001">
        <v>4839</v>
      </c>
      <c r="M5001">
        <v>4464.5</v>
      </c>
      <c r="N5001">
        <v>5.9799999999999999E-2</v>
      </c>
      <c r="O5001">
        <v>12.709</v>
      </c>
      <c r="P5001">
        <v>0.3397</v>
      </c>
      <c r="Q5001">
        <v>75185</v>
      </c>
      <c r="R5001" t="s">
        <v>34</v>
      </c>
      <c r="S5001" t="s">
        <v>38</v>
      </c>
      <c r="T5001" t="s">
        <v>28</v>
      </c>
      <c r="Y5001" t="s">
        <v>70</v>
      </c>
    </row>
    <row r="5002" spans="1:25" x14ac:dyDescent="0.45">
      <c r="A5002" t="s">
        <v>335</v>
      </c>
      <c r="B5002" t="s">
        <v>409</v>
      </c>
      <c r="C5002">
        <v>2511</v>
      </c>
      <c r="D5002" t="s">
        <v>416</v>
      </c>
      <c r="E5002" t="s">
        <v>411</v>
      </c>
      <c r="F5002">
        <v>2022</v>
      </c>
      <c r="G5002">
        <v>615</v>
      </c>
      <c r="H5002">
        <v>615</v>
      </c>
      <c r="I5002">
        <v>5996</v>
      </c>
      <c r="M5002">
        <v>5756.9</v>
      </c>
      <c r="N5002">
        <v>5.9400000000000001E-2</v>
      </c>
      <c r="O5002">
        <v>16.457999999999998</v>
      </c>
      <c r="P5002">
        <v>0.33889999999999998</v>
      </c>
      <c r="Q5002">
        <v>96900.3</v>
      </c>
      <c r="R5002" t="s">
        <v>34</v>
      </c>
      <c r="S5002" t="s">
        <v>38</v>
      </c>
      <c r="T5002" t="s">
        <v>28</v>
      </c>
      <c r="Y5002" t="s">
        <v>70</v>
      </c>
    </row>
    <row r="5003" spans="1:25" x14ac:dyDescent="0.45">
      <c r="A5003" t="s">
        <v>335</v>
      </c>
      <c r="B5003" t="s">
        <v>409</v>
      </c>
      <c r="C5003">
        <v>2511</v>
      </c>
      <c r="D5003" t="s">
        <v>416</v>
      </c>
      <c r="E5003" t="s">
        <v>411</v>
      </c>
      <c r="F5003">
        <v>2023</v>
      </c>
      <c r="G5003">
        <v>413</v>
      </c>
      <c r="H5003">
        <v>413</v>
      </c>
      <c r="I5003">
        <v>3838</v>
      </c>
      <c r="M5003">
        <v>3284.3</v>
      </c>
      <c r="N5003">
        <v>5.8799999999999998E-2</v>
      </c>
      <c r="O5003">
        <v>9.3520000000000003</v>
      </c>
      <c r="P5003">
        <v>0.33600000000000002</v>
      </c>
      <c r="Q5003">
        <v>55671.5</v>
      </c>
      <c r="R5003" t="s">
        <v>34</v>
      </c>
      <c r="S5003" t="s">
        <v>38</v>
      </c>
      <c r="T5003" t="s">
        <v>28</v>
      </c>
      <c r="Y5003" t="s">
        <v>70</v>
      </c>
    </row>
    <row r="5004" spans="1:25" x14ac:dyDescent="0.45">
      <c r="A5004" t="s">
        <v>335</v>
      </c>
      <c r="B5004" t="s">
        <v>409</v>
      </c>
      <c r="C5004">
        <v>2511</v>
      </c>
      <c r="D5004" t="s">
        <v>416</v>
      </c>
      <c r="E5004" t="s">
        <v>411</v>
      </c>
      <c r="F5004">
        <v>2024</v>
      </c>
      <c r="G5004">
        <v>162</v>
      </c>
      <c r="H5004">
        <v>162</v>
      </c>
      <c r="I5004">
        <v>1164</v>
      </c>
      <c r="M5004">
        <v>1150.3</v>
      </c>
      <c r="N5004">
        <v>6.0400000000000002E-2</v>
      </c>
      <c r="O5004">
        <v>3.1869999999999998</v>
      </c>
      <c r="P5004">
        <v>0.33460000000000001</v>
      </c>
      <c r="Q5004">
        <v>19044.599999999999</v>
      </c>
      <c r="R5004" t="s">
        <v>34</v>
      </c>
      <c r="S5004" t="s">
        <v>38</v>
      </c>
      <c r="T5004" t="s">
        <v>28</v>
      </c>
      <c r="Y5004" t="s">
        <v>70</v>
      </c>
    </row>
    <row r="5005" spans="1:25" x14ac:dyDescent="0.45">
      <c r="A5005" t="s">
        <v>335</v>
      </c>
      <c r="B5005" t="s">
        <v>409</v>
      </c>
      <c r="C5005">
        <v>2511</v>
      </c>
      <c r="D5005" t="s">
        <v>417</v>
      </c>
      <c r="E5005" t="s">
        <v>411</v>
      </c>
      <c r="F5005">
        <v>2009</v>
      </c>
      <c r="G5005">
        <v>359</v>
      </c>
      <c r="H5005">
        <v>359</v>
      </c>
      <c r="I5005">
        <v>2964</v>
      </c>
      <c r="O5005">
        <v>8.2230000000000008</v>
      </c>
      <c r="P5005">
        <v>0.32179999999999997</v>
      </c>
      <c r="Q5005">
        <v>51948.6</v>
      </c>
      <c r="R5005" t="s">
        <v>34</v>
      </c>
      <c r="S5005" t="s">
        <v>38</v>
      </c>
      <c r="T5005" t="s">
        <v>28</v>
      </c>
      <c r="Y5005" t="s">
        <v>29</v>
      </c>
    </row>
    <row r="5006" spans="1:25" x14ac:dyDescent="0.45">
      <c r="A5006" t="s">
        <v>335</v>
      </c>
      <c r="B5006" t="s">
        <v>409</v>
      </c>
      <c r="C5006">
        <v>2511</v>
      </c>
      <c r="D5006" t="s">
        <v>417</v>
      </c>
      <c r="E5006" t="s">
        <v>411</v>
      </c>
      <c r="F5006">
        <v>2010</v>
      </c>
      <c r="G5006">
        <v>0</v>
      </c>
      <c r="H5006">
        <v>0</v>
      </c>
      <c r="R5006" t="s">
        <v>34</v>
      </c>
      <c r="S5006" t="s">
        <v>38</v>
      </c>
      <c r="T5006" t="s">
        <v>28</v>
      </c>
      <c r="Y5006" t="s">
        <v>29</v>
      </c>
    </row>
    <row r="5007" spans="1:25" x14ac:dyDescent="0.45">
      <c r="A5007" t="s">
        <v>335</v>
      </c>
      <c r="B5007" t="s">
        <v>409</v>
      </c>
      <c r="C5007">
        <v>2511</v>
      </c>
      <c r="D5007" t="s">
        <v>417</v>
      </c>
      <c r="E5007" t="s">
        <v>411</v>
      </c>
      <c r="F5007">
        <v>2011</v>
      </c>
      <c r="G5007">
        <v>0</v>
      </c>
      <c r="H5007">
        <v>0</v>
      </c>
      <c r="R5007" t="s">
        <v>34</v>
      </c>
      <c r="S5007" t="s">
        <v>38</v>
      </c>
      <c r="T5007" t="s">
        <v>28</v>
      </c>
      <c r="Y5007" t="s">
        <v>29</v>
      </c>
    </row>
    <row r="5008" spans="1:25" x14ac:dyDescent="0.45">
      <c r="A5008" t="s">
        <v>335</v>
      </c>
      <c r="B5008" t="s">
        <v>409</v>
      </c>
      <c r="C5008">
        <v>2511</v>
      </c>
      <c r="D5008" t="s">
        <v>417</v>
      </c>
      <c r="E5008" t="s">
        <v>411</v>
      </c>
      <c r="F5008">
        <v>2012</v>
      </c>
      <c r="G5008">
        <v>0</v>
      </c>
      <c r="H5008">
        <v>0</v>
      </c>
      <c r="R5008" t="s">
        <v>34</v>
      </c>
      <c r="S5008" t="s">
        <v>38</v>
      </c>
      <c r="T5008" t="s">
        <v>28</v>
      </c>
      <c r="Y5008" t="s">
        <v>29</v>
      </c>
    </row>
    <row r="5009" spans="1:25" x14ac:dyDescent="0.45">
      <c r="A5009" t="s">
        <v>335</v>
      </c>
      <c r="B5009" t="s">
        <v>409</v>
      </c>
      <c r="C5009">
        <v>2511</v>
      </c>
      <c r="D5009" t="s">
        <v>417</v>
      </c>
      <c r="E5009" t="s">
        <v>411</v>
      </c>
      <c r="F5009">
        <v>2013</v>
      </c>
      <c r="G5009">
        <v>0</v>
      </c>
      <c r="H5009">
        <v>0</v>
      </c>
      <c r="R5009" t="s">
        <v>34</v>
      </c>
      <c r="S5009" t="s">
        <v>38</v>
      </c>
      <c r="T5009" t="s">
        <v>28</v>
      </c>
      <c r="Y5009" t="s">
        <v>29</v>
      </c>
    </row>
    <row r="5010" spans="1:25" x14ac:dyDescent="0.45">
      <c r="A5010" t="s">
        <v>335</v>
      </c>
      <c r="B5010" t="s">
        <v>409</v>
      </c>
      <c r="C5010">
        <v>2511</v>
      </c>
      <c r="D5010" t="s">
        <v>417</v>
      </c>
      <c r="E5010" t="s">
        <v>411</v>
      </c>
      <c r="F5010">
        <v>2014</v>
      </c>
      <c r="G5010">
        <v>0</v>
      </c>
      <c r="H5010">
        <v>0</v>
      </c>
      <c r="R5010" t="s">
        <v>34</v>
      </c>
      <c r="S5010" t="s">
        <v>38</v>
      </c>
      <c r="T5010" t="s">
        <v>28</v>
      </c>
      <c r="Y5010" t="s">
        <v>29</v>
      </c>
    </row>
    <row r="5011" spans="1:25" x14ac:dyDescent="0.45">
      <c r="A5011" t="s">
        <v>335</v>
      </c>
      <c r="B5011" t="s">
        <v>409</v>
      </c>
      <c r="C5011">
        <v>2511</v>
      </c>
      <c r="D5011" t="s">
        <v>417</v>
      </c>
      <c r="E5011" t="s">
        <v>411</v>
      </c>
      <c r="F5011">
        <v>2015</v>
      </c>
      <c r="G5011">
        <v>0</v>
      </c>
      <c r="H5011">
        <v>0</v>
      </c>
      <c r="R5011" t="s">
        <v>34</v>
      </c>
      <c r="S5011" t="s">
        <v>38</v>
      </c>
      <c r="T5011" t="s">
        <v>28</v>
      </c>
      <c r="Y5011" t="s">
        <v>30</v>
      </c>
    </row>
    <row r="5012" spans="1:25" x14ac:dyDescent="0.45">
      <c r="A5012" t="s">
        <v>335</v>
      </c>
      <c r="B5012" t="s">
        <v>409</v>
      </c>
      <c r="C5012">
        <v>2511</v>
      </c>
      <c r="D5012" t="s">
        <v>417</v>
      </c>
      <c r="E5012" t="s">
        <v>411</v>
      </c>
      <c r="F5012">
        <v>2016</v>
      </c>
      <c r="G5012">
        <v>0</v>
      </c>
      <c r="H5012">
        <v>0</v>
      </c>
      <c r="R5012" t="s">
        <v>34</v>
      </c>
      <c r="S5012" t="s">
        <v>38</v>
      </c>
      <c r="T5012" t="s">
        <v>28</v>
      </c>
      <c r="Y5012" t="s">
        <v>30</v>
      </c>
    </row>
    <row r="5013" spans="1:25" x14ac:dyDescent="0.45">
      <c r="A5013" t="s">
        <v>335</v>
      </c>
      <c r="B5013" t="s">
        <v>409</v>
      </c>
      <c r="C5013">
        <v>2511</v>
      </c>
      <c r="D5013" t="s">
        <v>417</v>
      </c>
      <c r="E5013" t="s">
        <v>411</v>
      </c>
      <c r="F5013">
        <v>2017</v>
      </c>
      <c r="G5013">
        <v>0</v>
      </c>
      <c r="H5013">
        <v>0</v>
      </c>
      <c r="R5013" t="s">
        <v>34</v>
      </c>
      <c r="S5013" t="s">
        <v>38</v>
      </c>
      <c r="T5013" t="s">
        <v>28</v>
      </c>
      <c r="Y5013" t="s">
        <v>30</v>
      </c>
    </row>
    <row r="5014" spans="1:25" x14ac:dyDescent="0.45">
      <c r="A5014" t="s">
        <v>335</v>
      </c>
      <c r="B5014" t="s">
        <v>409</v>
      </c>
      <c r="C5014">
        <v>2511</v>
      </c>
      <c r="D5014" t="s">
        <v>417</v>
      </c>
      <c r="E5014" t="s">
        <v>411</v>
      </c>
      <c r="F5014">
        <v>2018</v>
      </c>
      <c r="G5014">
        <v>0</v>
      </c>
      <c r="H5014">
        <v>0</v>
      </c>
      <c r="R5014" t="s">
        <v>34</v>
      </c>
      <c r="S5014" t="s">
        <v>38</v>
      </c>
      <c r="T5014" t="s">
        <v>28</v>
      </c>
      <c r="Y5014" t="s">
        <v>30</v>
      </c>
    </row>
    <row r="5015" spans="1:25" x14ac:dyDescent="0.45">
      <c r="A5015" t="s">
        <v>335</v>
      </c>
      <c r="B5015" t="s">
        <v>409</v>
      </c>
      <c r="C5015">
        <v>2511</v>
      </c>
      <c r="D5015" t="s">
        <v>417</v>
      </c>
      <c r="E5015" t="s">
        <v>411</v>
      </c>
      <c r="F5015">
        <v>2019</v>
      </c>
      <c r="G5015">
        <v>0</v>
      </c>
      <c r="H5015">
        <v>0</v>
      </c>
      <c r="R5015" t="s">
        <v>34</v>
      </c>
      <c r="S5015" t="s">
        <v>38</v>
      </c>
      <c r="T5015" t="s">
        <v>28</v>
      </c>
      <c r="Y5015" t="s">
        <v>30</v>
      </c>
    </row>
    <row r="5016" spans="1:25" x14ac:dyDescent="0.45">
      <c r="A5016" t="s">
        <v>335</v>
      </c>
      <c r="B5016" t="s">
        <v>409</v>
      </c>
      <c r="C5016">
        <v>2511</v>
      </c>
      <c r="D5016" t="s">
        <v>417</v>
      </c>
      <c r="E5016" t="s">
        <v>411</v>
      </c>
      <c r="F5016">
        <v>2020</v>
      </c>
      <c r="G5016">
        <v>0</v>
      </c>
      <c r="H5016">
        <v>0</v>
      </c>
      <c r="R5016" t="s">
        <v>34</v>
      </c>
      <c r="S5016" t="s">
        <v>38</v>
      </c>
      <c r="T5016" t="s">
        <v>28</v>
      </c>
      <c r="Y5016" t="s">
        <v>30</v>
      </c>
    </row>
    <row r="5017" spans="1:25" x14ac:dyDescent="0.45">
      <c r="A5017" t="s">
        <v>335</v>
      </c>
      <c r="B5017" t="s">
        <v>409</v>
      </c>
      <c r="C5017">
        <v>2511</v>
      </c>
      <c r="D5017" t="s">
        <v>418</v>
      </c>
      <c r="E5017" t="s">
        <v>411</v>
      </c>
      <c r="F5017">
        <v>2009</v>
      </c>
      <c r="G5017">
        <v>368</v>
      </c>
      <c r="H5017">
        <v>368</v>
      </c>
      <c r="I5017">
        <v>3108</v>
      </c>
      <c r="O5017">
        <v>9.0809999999999995</v>
      </c>
      <c r="P5017">
        <v>0.32869999999999999</v>
      </c>
      <c r="Q5017">
        <v>54388</v>
      </c>
      <c r="R5017" t="s">
        <v>34</v>
      </c>
      <c r="S5017" t="s">
        <v>38</v>
      </c>
      <c r="T5017" t="s">
        <v>28</v>
      </c>
      <c r="Y5017" t="s">
        <v>29</v>
      </c>
    </row>
    <row r="5018" spans="1:25" x14ac:dyDescent="0.45">
      <c r="A5018" t="s">
        <v>335</v>
      </c>
      <c r="B5018" t="s">
        <v>409</v>
      </c>
      <c r="C5018">
        <v>2511</v>
      </c>
      <c r="D5018" t="s">
        <v>418</v>
      </c>
      <c r="E5018" t="s">
        <v>411</v>
      </c>
      <c r="F5018">
        <v>2010</v>
      </c>
      <c r="G5018">
        <v>338</v>
      </c>
      <c r="H5018">
        <v>338</v>
      </c>
      <c r="I5018">
        <v>2891</v>
      </c>
      <c r="M5018">
        <v>2936.7</v>
      </c>
      <c r="N5018">
        <v>5.9799999999999999E-2</v>
      </c>
      <c r="O5018">
        <v>8.2899999999999991</v>
      </c>
      <c r="P5018">
        <v>0.33860000000000001</v>
      </c>
      <c r="Q5018">
        <v>49036.800000000003</v>
      </c>
      <c r="R5018" t="s">
        <v>34</v>
      </c>
      <c r="S5018" t="s">
        <v>38</v>
      </c>
      <c r="T5018" t="s">
        <v>28</v>
      </c>
      <c r="Y5018" t="s">
        <v>29</v>
      </c>
    </row>
    <row r="5019" spans="1:25" x14ac:dyDescent="0.45">
      <c r="A5019" t="s">
        <v>335</v>
      </c>
      <c r="B5019" t="s">
        <v>409</v>
      </c>
      <c r="C5019">
        <v>2511</v>
      </c>
      <c r="D5019" t="s">
        <v>418</v>
      </c>
      <c r="E5019" t="s">
        <v>411</v>
      </c>
      <c r="F5019">
        <v>2011</v>
      </c>
      <c r="G5019">
        <v>513</v>
      </c>
      <c r="H5019">
        <v>513</v>
      </c>
      <c r="I5019">
        <v>4480</v>
      </c>
      <c r="M5019">
        <v>3145.3</v>
      </c>
      <c r="N5019">
        <v>5.67E-2</v>
      </c>
      <c r="O5019">
        <v>9.4450000000000003</v>
      </c>
      <c r="P5019">
        <v>0.35510000000000003</v>
      </c>
      <c r="Q5019">
        <v>53358.7</v>
      </c>
      <c r="R5019" t="s">
        <v>34</v>
      </c>
      <c r="S5019" t="s">
        <v>38</v>
      </c>
      <c r="T5019" t="s">
        <v>28</v>
      </c>
      <c r="Y5019" t="s">
        <v>29</v>
      </c>
    </row>
    <row r="5020" spans="1:25" x14ac:dyDescent="0.45">
      <c r="A5020" t="s">
        <v>335</v>
      </c>
      <c r="B5020" t="s">
        <v>409</v>
      </c>
      <c r="C5020">
        <v>2511</v>
      </c>
      <c r="D5020" t="s">
        <v>418</v>
      </c>
      <c r="E5020" t="s">
        <v>411</v>
      </c>
      <c r="F5020">
        <v>2012</v>
      </c>
      <c r="G5020">
        <v>552</v>
      </c>
      <c r="H5020">
        <v>552</v>
      </c>
      <c r="I5020">
        <v>4806</v>
      </c>
      <c r="M5020">
        <v>4677.8</v>
      </c>
      <c r="N5020">
        <v>5.8999999999999997E-2</v>
      </c>
      <c r="O5020">
        <v>14.047000000000001</v>
      </c>
      <c r="P5020">
        <v>0.35399999999999998</v>
      </c>
      <c r="Q5020">
        <v>79353.100000000006</v>
      </c>
      <c r="R5020" t="s">
        <v>34</v>
      </c>
      <c r="S5020" t="s">
        <v>38</v>
      </c>
      <c r="T5020" t="s">
        <v>28</v>
      </c>
      <c r="Y5020" t="s">
        <v>29</v>
      </c>
    </row>
    <row r="5021" spans="1:25" x14ac:dyDescent="0.45">
      <c r="A5021" t="s">
        <v>335</v>
      </c>
      <c r="B5021" t="s">
        <v>409</v>
      </c>
      <c r="C5021">
        <v>2511</v>
      </c>
      <c r="D5021" t="s">
        <v>418</v>
      </c>
      <c r="E5021" t="s">
        <v>411</v>
      </c>
      <c r="F5021">
        <v>2013</v>
      </c>
      <c r="G5021">
        <v>845</v>
      </c>
      <c r="H5021">
        <v>845</v>
      </c>
      <c r="I5021">
        <v>7576</v>
      </c>
      <c r="M5021">
        <v>7366.8</v>
      </c>
      <c r="N5021">
        <v>5.8999999999999997E-2</v>
      </c>
      <c r="O5021">
        <v>22.497</v>
      </c>
      <c r="P5021">
        <v>0.36</v>
      </c>
      <c r="Q5021">
        <v>124385.3</v>
      </c>
      <c r="R5021" t="s">
        <v>34</v>
      </c>
      <c r="S5021" t="s">
        <v>38</v>
      </c>
      <c r="T5021" t="s">
        <v>28</v>
      </c>
      <c r="Y5021" t="s">
        <v>29</v>
      </c>
    </row>
    <row r="5022" spans="1:25" x14ac:dyDescent="0.45">
      <c r="A5022" t="s">
        <v>335</v>
      </c>
      <c r="B5022" t="s">
        <v>409</v>
      </c>
      <c r="C5022">
        <v>2511</v>
      </c>
      <c r="D5022" t="s">
        <v>418</v>
      </c>
      <c r="E5022" t="s">
        <v>411</v>
      </c>
      <c r="F5022">
        <v>2014</v>
      </c>
      <c r="G5022">
        <v>226</v>
      </c>
      <c r="H5022">
        <v>226</v>
      </c>
      <c r="I5022">
        <v>2017</v>
      </c>
      <c r="M5022">
        <v>1897.6</v>
      </c>
      <c r="N5022">
        <v>5.8900000000000001E-2</v>
      </c>
      <c r="O5022">
        <v>5.0190000000000001</v>
      </c>
      <c r="P5022">
        <v>0.31240000000000001</v>
      </c>
      <c r="Q5022">
        <v>32097.5</v>
      </c>
      <c r="R5022" t="s">
        <v>34</v>
      </c>
      <c r="S5022" t="s">
        <v>38</v>
      </c>
      <c r="T5022" t="s">
        <v>28</v>
      </c>
      <c r="Y5022" t="s">
        <v>29</v>
      </c>
    </row>
    <row r="5023" spans="1:25" x14ac:dyDescent="0.45">
      <c r="A5023" t="s">
        <v>335</v>
      </c>
      <c r="B5023" t="s">
        <v>409</v>
      </c>
      <c r="C5023">
        <v>2511</v>
      </c>
      <c r="D5023" t="s">
        <v>418</v>
      </c>
      <c r="E5023" t="s">
        <v>411</v>
      </c>
      <c r="F5023">
        <v>2015</v>
      </c>
      <c r="G5023">
        <v>627</v>
      </c>
      <c r="H5023">
        <v>627</v>
      </c>
      <c r="I5023">
        <v>6402</v>
      </c>
      <c r="M5023">
        <v>7029.7</v>
      </c>
      <c r="N5023">
        <v>6.88E-2</v>
      </c>
      <c r="O5023">
        <v>21.254000000000001</v>
      </c>
      <c r="P5023">
        <v>0.4108</v>
      </c>
      <c r="Q5023">
        <v>100726.1</v>
      </c>
      <c r="R5023" t="s">
        <v>34</v>
      </c>
      <c r="S5023" t="s">
        <v>38</v>
      </c>
      <c r="T5023" t="s">
        <v>28</v>
      </c>
      <c r="Y5023" t="s">
        <v>30</v>
      </c>
    </row>
    <row r="5024" spans="1:25" x14ac:dyDescent="0.45">
      <c r="A5024" t="s">
        <v>335</v>
      </c>
      <c r="B5024" t="s">
        <v>409</v>
      </c>
      <c r="C5024">
        <v>2511</v>
      </c>
      <c r="D5024" t="s">
        <v>418</v>
      </c>
      <c r="E5024" t="s">
        <v>411</v>
      </c>
      <c r="F5024">
        <v>2016</v>
      </c>
      <c r="G5024">
        <v>388</v>
      </c>
      <c r="H5024">
        <v>388</v>
      </c>
      <c r="I5024">
        <v>3850</v>
      </c>
      <c r="M5024">
        <v>3809.1</v>
      </c>
      <c r="N5024">
        <v>5.9200000000000003E-2</v>
      </c>
      <c r="O5024">
        <v>9.8369999999999997</v>
      </c>
      <c r="P5024">
        <v>0.30520000000000003</v>
      </c>
      <c r="Q5024">
        <v>64544.1</v>
      </c>
      <c r="R5024" t="s">
        <v>34</v>
      </c>
      <c r="S5024" t="s">
        <v>38</v>
      </c>
      <c r="T5024" t="s">
        <v>28</v>
      </c>
      <c r="Y5024" t="s">
        <v>30</v>
      </c>
    </row>
    <row r="5025" spans="1:25" x14ac:dyDescent="0.45">
      <c r="A5025" t="s">
        <v>335</v>
      </c>
      <c r="B5025" t="s">
        <v>409</v>
      </c>
      <c r="C5025">
        <v>2511</v>
      </c>
      <c r="D5025" t="s">
        <v>418</v>
      </c>
      <c r="E5025" t="s">
        <v>411</v>
      </c>
      <c r="F5025">
        <v>2017</v>
      </c>
      <c r="G5025">
        <v>351</v>
      </c>
      <c r="H5025">
        <v>351</v>
      </c>
      <c r="I5025">
        <v>2933</v>
      </c>
      <c r="M5025">
        <v>2943.7</v>
      </c>
      <c r="N5025">
        <v>6.0100000000000001E-2</v>
      </c>
      <c r="O5025">
        <v>7.6879999999999997</v>
      </c>
      <c r="P5025">
        <v>0.31569999999999998</v>
      </c>
      <c r="Q5025">
        <v>49342.5</v>
      </c>
      <c r="R5025" t="s">
        <v>34</v>
      </c>
      <c r="S5025" t="s">
        <v>38</v>
      </c>
      <c r="T5025" t="s">
        <v>28</v>
      </c>
      <c r="Y5025" t="s">
        <v>30</v>
      </c>
    </row>
    <row r="5026" spans="1:25" x14ac:dyDescent="0.45">
      <c r="A5026" t="s">
        <v>335</v>
      </c>
      <c r="B5026" t="s">
        <v>409</v>
      </c>
      <c r="C5026">
        <v>2511</v>
      </c>
      <c r="D5026" t="s">
        <v>418</v>
      </c>
      <c r="E5026" t="s">
        <v>411</v>
      </c>
      <c r="F5026">
        <v>2018</v>
      </c>
      <c r="G5026">
        <v>484</v>
      </c>
      <c r="H5026">
        <v>484</v>
      </c>
      <c r="I5026">
        <v>4605</v>
      </c>
      <c r="M5026">
        <v>4491.1000000000004</v>
      </c>
      <c r="N5026">
        <v>5.96E-2</v>
      </c>
      <c r="O5026">
        <v>11.696999999999999</v>
      </c>
      <c r="P5026">
        <v>0.311</v>
      </c>
      <c r="Q5026">
        <v>75477.2</v>
      </c>
      <c r="R5026" t="s">
        <v>34</v>
      </c>
      <c r="S5026" t="s">
        <v>38</v>
      </c>
      <c r="T5026" t="s">
        <v>28</v>
      </c>
      <c r="Y5026" t="s">
        <v>30</v>
      </c>
    </row>
    <row r="5027" spans="1:25" x14ac:dyDescent="0.45">
      <c r="A5027" t="s">
        <v>335</v>
      </c>
      <c r="B5027" t="s">
        <v>409</v>
      </c>
      <c r="C5027">
        <v>2511</v>
      </c>
      <c r="D5027" t="s">
        <v>418</v>
      </c>
      <c r="E5027" t="s">
        <v>411</v>
      </c>
      <c r="F5027">
        <v>2019</v>
      </c>
      <c r="G5027">
        <v>265</v>
      </c>
      <c r="H5027">
        <v>265</v>
      </c>
      <c r="I5027">
        <v>2029</v>
      </c>
      <c r="M5027">
        <v>1984.7</v>
      </c>
      <c r="N5027">
        <v>5.9400000000000001E-2</v>
      </c>
      <c r="O5027">
        <v>4.8449999999999998</v>
      </c>
      <c r="P5027">
        <v>0.29149999999999998</v>
      </c>
      <c r="Q5027">
        <v>33422.300000000003</v>
      </c>
      <c r="R5027" t="s">
        <v>34</v>
      </c>
      <c r="S5027" t="s">
        <v>38</v>
      </c>
      <c r="T5027" t="s">
        <v>28</v>
      </c>
      <c r="Y5027" t="s">
        <v>30</v>
      </c>
    </row>
    <row r="5028" spans="1:25" x14ac:dyDescent="0.45">
      <c r="A5028" t="s">
        <v>335</v>
      </c>
      <c r="B5028" t="s">
        <v>409</v>
      </c>
      <c r="C5028">
        <v>2511</v>
      </c>
      <c r="D5028" t="s">
        <v>418</v>
      </c>
      <c r="E5028" t="s">
        <v>411</v>
      </c>
      <c r="F5028">
        <v>2020</v>
      </c>
      <c r="G5028">
        <v>493</v>
      </c>
      <c r="H5028">
        <v>493</v>
      </c>
      <c r="I5028">
        <v>4040</v>
      </c>
      <c r="M5028">
        <v>4050.1</v>
      </c>
      <c r="N5028">
        <v>5.9499999999999997E-2</v>
      </c>
      <c r="O5028">
        <v>10.922000000000001</v>
      </c>
      <c r="P5028">
        <v>0.31780000000000003</v>
      </c>
      <c r="Q5028">
        <v>68383.8</v>
      </c>
      <c r="R5028" t="s">
        <v>34</v>
      </c>
      <c r="S5028" t="s">
        <v>38</v>
      </c>
      <c r="T5028" t="s">
        <v>28</v>
      </c>
      <c r="Y5028" t="s">
        <v>30</v>
      </c>
    </row>
    <row r="5029" spans="1:25" x14ac:dyDescent="0.45">
      <c r="A5029" t="s">
        <v>335</v>
      </c>
      <c r="B5029" t="s">
        <v>409</v>
      </c>
      <c r="C5029">
        <v>2511</v>
      </c>
      <c r="D5029" t="s">
        <v>418</v>
      </c>
      <c r="E5029" t="s">
        <v>411</v>
      </c>
      <c r="F5029">
        <v>2021</v>
      </c>
      <c r="G5029">
        <v>501</v>
      </c>
      <c r="H5029">
        <v>501</v>
      </c>
      <c r="I5029">
        <v>4479</v>
      </c>
      <c r="M5029">
        <v>4105.3</v>
      </c>
      <c r="N5029">
        <v>5.9700000000000003E-2</v>
      </c>
      <c r="O5029">
        <v>11.685</v>
      </c>
      <c r="P5029">
        <v>0.33910000000000001</v>
      </c>
      <c r="Q5029">
        <v>69142</v>
      </c>
      <c r="R5029" t="s">
        <v>34</v>
      </c>
      <c r="S5029" t="s">
        <v>38</v>
      </c>
      <c r="T5029" t="s">
        <v>28</v>
      </c>
      <c r="Y5029" t="s">
        <v>70</v>
      </c>
    </row>
    <row r="5030" spans="1:25" x14ac:dyDescent="0.45">
      <c r="A5030" t="s">
        <v>335</v>
      </c>
      <c r="B5030" t="s">
        <v>409</v>
      </c>
      <c r="C5030">
        <v>2511</v>
      </c>
      <c r="D5030" t="s">
        <v>418</v>
      </c>
      <c r="E5030" t="s">
        <v>411</v>
      </c>
      <c r="F5030">
        <v>2022</v>
      </c>
      <c r="G5030">
        <v>602</v>
      </c>
      <c r="H5030">
        <v>602</v>
      </c>
      <c r="I5030">
        <v>5882</v>
      </c>
      <c r="M5030">
        <v>5698.9</v>
      </c>
      <c r="N5030">
        <v>5.9700000000000003E-2</v>
      </c>
      <c r="O5030">
        <v>16.312999999999999</v>
      </c>
      <c r="P5030">
        <v>0.3412</v>
      </c>
      <c r="Q5030">
        <v>95408.4</v>
      </c>
      <c r="R5030" t="s">
        <v>34</v>
      </c>
      <c r="S5030" t="s">
        <v>38</v>
      </c>
      <c r="T5030" t="s">
        <v>28</v>
      </c>
      <c r="Y5030" t="s">
        <v>70</v>
      </c>
    </row>
    <row r="5031" spans="1:25" x14ac:dyDescent="0.45">
      <c r="A5031" t="s">
        <v>335</v>
      </c>
      <c r="B5031" t="s">
        <v>409</v>
      </c>
      <c r="C5031">
        <v>2511</v>
      </c>
      <c r="D5031" t="s">
        <v>418</v>
      </c>
      <c r="E5031" t="s">
        <v>411</v>
      </c>
      <c r="F5031">
        <v>2023</v>
      </c>
      <c r="G5031">
        <v>412</v>
      </c>
      <c r="H5031">
        <v>412</v>
      </c>
      <c r="I5031">
        <v>3947</v>
      </c>
      <c r="M5031">
        <v>3395.4</v>
      </c>
      <c r="N5031">
        <v>5.91E-2</v>
      </c>
      <c r="O5031">
        <v>9.6669999999999998</v>
      </c>
      <c r="P5031">
        <v>0.33689999999999998</v>
      </c>
      <c r="Q5031">
        <v>57437.5</v>
      </c>
      <c r="R5031" t="s">
        <v>34</v>
      </c>
      <c r="S5031" t="s">
        <v>38</v>
      </c>
      <c r="T5031" t="s">
        <v>28</v>
      </c>
      <c r="Y5031" t="s">
        <v>70</v>
      </c>
    </row>
    <row r="5032" spans="1:25" x14ac:dyDescent="0.45">
      <c r="A5032" t="s">
        <v>335</v>
      </c>
      <c r="B5032" t="s">
        <v>409</v>
      </c>
      <c r="C5032">
        <v>2511</v>
      </c>
      <c r="D5032" t="s">
        <v>418</v>
      </c>
      <c r="E5032" t="s">
        <v>411</v>
      </c>
      <c r="F5032">
        <v>2024</v>
      </c>
      <c r="G5032">
        <v>216</v>
      </c>
      <c r="H5032">
        <v>216</v>
      </c>
      <c r="I5032">
        <v>1443</v>
      </c>
      <c r="M5032">
        <v>1398.1</v>
      </c>
      <c r="N5032">
        <v>5.9700000000000003E-2</v>
      </c>
      <c r="O5032">
        <v>3.9750000000000001</v>
      </c>
      <c r="P5032">
        <v>0.33529999999999999</v>
      </c>
      <c r="Q5032">
        <v>23659.9</v>
      </c>
      <c r="R5032" t="s">
        <v>34</v>
      </c>
      <c r="S5032" t="s">
        <v>38</v>
      </c>
      <c r="T5032" t="s">
        <v>28</v>
      </c>
      <c r="Y5032" t="s">
        <v>70</v>
      </c>
    </row>
    <row r="5033" spans="1:25" x14ac:dyDescent="0.45">
      <c r="A5033" t="s">
        <v>335</v>
      </c>
      <c r="B5033" t="s">
        <v>409</v>
      </c>
      <c r="C5033">
        <v>2511</v>
      </c>
      <c r="D5033" t="s">
        <v>419</v>
      </c>
      <c r="E5033" t="s">
        <v>411</v>
      </c>
      <c r="F5033">
        <v>2009</v>
      </c>
      <c r="G5033">
        <v>690</v>
      </c>
      <c r="H5033">
        <v>690</v>
      </c>
      <c r="I5033">
        <v>8717</v>
      </c>
      <c r="K5033">
        <v>3.1709999999999998</v>
      </c>
      <c r="L5033">
        <v>4.8500000000000001E-2</v>
      </c>
      <c r="M5033">
        <v>9053.1</v>
      </c>
      <c r="N5033">
        <v>6.1199999999999997E-2</v>
      </c>
      <c r="O5033">
        <v>33.825000000000003</v>
      </c>
      <c r="P5033">
        <v>0.45889999999999997</v>
      </c>
      <c r="Q5033">
        <v>148846.70000000001</v>
      </c>
      <c r="R5033" t="s">
        <v>34</v>
      </c>
      <c r="S5033" t="s">
        <v>38</v>
      </c>
      <c r="T5033" t="s">
        <v>28</v>
      </c>
      <c r="Y5033" t="s">
        <v>103</v>
      </c>
    </row>
    <row r="5034" spans="1:25" x14ac:dyDescent="0.45">
      <c r="A5034" t="s">
        <v>335</v>
      </c>
      <c r="B5034" t="s">
        <v>409</v>
      </c>
      <c r="C5034">
        <v>2511</v>
      </c>
      <c r="D5034" t="s">
        <v>419</v>
      </c>
      <c r="E5034" t="s">
        <v>411</v>
      </c>
      <c r="F5034">
        <v>2010</v>
      </c>
      <c r="G5034">
        <v>388</v>
      </c>
      <c r="H5034">
        <v>388</v>
      </c>
      <c r="I5034">
        <v>4555</v>
      </c>
      <c r="K5034">
        <v>2.3E-2</v>
      </c>
      <c r="L5034">
        <v>5.9999999999999995E-4</v>
      </c>
      <c r="M5034">
        <v>4420.6000000000004</v>
      </c>
      <c r="N5034">
        <v>5.8999999999999997E-2</v>
      </c>
      <c r="O5034">
        <v>15.811</v>
      </c>
      <c r="P5034">
        <v>0.42209999999999998</v>
      </c>
      <c r="Q5034">
        <v>74930.399999999994</v>
      </c>
      <c r="R5034" t="s">
        <v>34</v>
      </c>
      <c r="S5034" t="s">
        <v>38</v>
      </c>
      <c r="T5034" t="s">
        <v>28</v>
      </c>
      <c r="Y5034" t="s">
        <v>103</v>
      </c>
    </row>
    <row r="5035" spans="1:25" x14ac:dyDescent="0.45">
      <c r="A5035" t="s">
        <v>335</v>
      </c>
      <c r="B5035" t="s">
        <v>409</v>
      </c>
      <c r="C5035">
        <v>2511</v>
      </c>
      <c r="D5035" t="s">
        <v>419</v>
      </c>
      <c r="E5035" t="s">
        <v>411</v>
      </c>
      <c r="F5035">
        <v>2011</v>
      </c>
      <c r="G5035">
        <v>986</v>
      </c>
      <c r="H5035">
        <v>986</v>
      </c>
      <c r="I5035">
        <v>12093</v>
      </c>
      <c r="K5035">
        <v>0.05</v>
      </c>
      <c r="L5035">
        <v>5.9999999999999995E-4</v>
      </c>
      <c r="M5035">
        <v>8824.7000000000007</v>
      </c>
      <c r="N5035">
        <v>5.7000000000000002E-2</v>
      </c>
      <c r="O5035">
        <v>33.033000000000001</v>
      </c>
      <c r="P5035">
        <v>0.4415</v>
      </c>
      <c r="Q5035">
        <v>149574.1</v>
      </c>
      <c r="R5035" t="s">
        <v>34</v>
      </c>
      <c r="S5035" t="s">
        <v>38</v>
      </c>
      <c r="T5035" t="s">
        <v>28</v>
      </c>
      <c r="Y5035" t="s">
        <v>103</v>
      </c>
    </row>
    <row r="5036" spans="1:25" x14ac:dyDescent="0.45">
      <c r="A5036" t="s">
        <v>335</v>
      </c>
      <c r="B5036" t="s">
        <v>409</v>
      </c>
      <c r="C5036">
        <v>2511</v>
      </c>
      <c r="D5036" t="s">
        <v>419</v>
      </c>
      <c r="E5036" t="s">
        <v>411</v>
      </c>
      <c r="F5036">
        <v>2012</v>
      </c>
      <c r="G5036">
        <v>1167</v>
      </c>
      <c r="H5036">
        <v>1167</v>
      </c>
      <c r="I5036">
        <v>14820</v>
      </c>
      <c r="K5036">
        <v>8.2000000000000003E-2</v>
      </c>
      <c r="L5036">
        <v>6.9999999999999999E-4</v>
      </c>
      <c r="M5036">
        <v>14377.1</v>
      </c>
      <c r="N5036">
        <v>5.8900000000000001E-2</v>
      </c>
      <c r="O5036">
        <v>55.847000000000001</v>
      </c>
      <c r="P5036">
        <v>0.45789999999999997</v>
      </c>
      <c r="Q5036">
        <v>243890.7</v>
      </c>
      <c r="R5036" t="s">
        <v>34</v>
      </c>
      <c r="S5036" t="s">
        <v>38</v>
      </c>
      <c r="T5036" t="s">
        <v>28</v>
      </c>
      <c r="Y5036" t="s">
        <v>103</v>
      </c>
    </row>
    <row r="5037" spans="1:25" x14ac:dyDescent="0.45">
      <c r="A5037" t="s">
        <v>335</v>
      </c>
      <c r="B5037" t="s">
        <v>409</v>
      </c>
      <c r="C5037">
        <v>2511</v>
      </c>
      <c r="D5037" t="s">
        <v>419</v>
      </c>
      <c r="E5037" t="s">
        <v>411</v>
      </c>
      <c r="F5037">
        <v>2013</v>
      </c>
      <c r="G5037">
        <v>625</v>
      </c>
      <c r="H5037">
        <v>625</v>
      </c>
      <c r="I5037">
        <v>7164</v>
      </c>
      <c r="K5037">
        <v>3.5999999999999997E-2</v>
      </c>
      <c r="L5037">
        <v>5.9999999999999995E-4</v>
      </c>
      <c r="M5037">
        <v>6870</v>
      </c>
      <c r="N5037">
        <v>5.8900000000000001E-2</v>
      </c>
      <c r="O5037">
        <v>26.652999999999999</v>
      </c>
      <c r="P5037">
        <v>0.45800000000000002</v>
      </c>
      <c r="Q5037">
        <v>116382.1</v>
      </c>
      <c r="R5037" t="s">
        <v>34</v>
      </c>
      <c r="S5037" t="s">
        <v>38</v>
      </c>
      <c r="T5037" t="s">
        <v>28</v>
      </c>
      <c r="Y5037" t="s">
        <v>103</v>
      </c>
    </row>
    <row r="5038" spans="1:25" x14ac:dyDescent="0.45">
      <c r="A5038" t="s">
        <v>335</v>
      </c>
      <c r="B5038" t="s">
        <v>409</v>
      </c>
      <c r="C5038">
        <v>2511</v>
      </c>
      <c r="D5038" t="s">
        <v>419</v>
      </c>
      <c r="E5038" t="s">
        <v>411</v>
      </c>
      <c r="F5038">
        <v>2014</v>
      </c>
      <c r="G5038">
        <v>374</v>
      </c>
      <c r="H5038">
        <v>374</v>
      </c>
      <c r="I5038">
        <v>4517</v>
      </c>
      <c r="K5038">
        <v>2.4E-2</v>
      </c>
      <c r="L5038">
        <v>6.9999999999999999E-4</v>
      </c>
      <c r="M5038">
        <v>4277.3</v>
      </c>
      <c r="N5038">
        <v>5.8900000000000001E-2</v>
      </c>
      <c r="O5038">
        <v>16.315999999999999</v>
      </c>
      <c r="P5038">
        <v>0.44990000000000002</v>
      </c>
      <c r="Q5038">
        <v>72521.7</v>
      </c>
      <c r="R5038" t="s">
        <v>34</v>
      </c>
      <c r="S5038" t="s">
        <v>38</v>
      </c>
      <c r="T5038" t="s">
        <v>28</v>
      </c>
      <c r="Y5038" t="s">
        <v>103</v>
      </c>
    </row>
    <row r="5039" spans="1:25" x14ac:dyDescent="0.45">
      <c r="A5039" t="s">
        <v>335</v>
      </c>
      <c r="B5039" t="s">
        <v>409</v>
      </c>
      <c r="C5039">
        <v>2511</v>
      </c>
      <c r="D5039" t="s">
        <v>419</v>
      </c>
      <c r="E5039" t="s">
        <v>411</v>
      </c>
      <c r="F5039">
        <v>2015</v>
      </c>
      <c r="G5039">
        <v>802</v>
      </c>
      <c r="H5039">
        <v>802</v>
      </c>
      <c r="I5039">
        <v>9464</v>
      </c>
      <c r="K5039">
        <v>10.220000000000001</v>
      </c>
      <c r="L5039">
        <v>0.1258</v>
      </c>
      <c r="M5039">
        <v>9731.4</v>
      </c>
      <c r="N5039">
        <v>6.4500000000000002E-2</v>
      </c>
      <c r="O5039">
        <v>42.600999999999999</v>
      </c>
      <c r="P5039">
        <v>0.55979999999999996</v>
      </c>
      <c r="Q5039">
        <v>149686.1</v>
      </c>
      <c r="R5039" t="s">
        <v>34</v>
      </c>
      <c r="S5039" t="s">
        <v>38</v>
      </c>
      <c r="T5039" t="s">
        <v>28</v>
      </c>
      <c r="Y5039" t="s">
        <v>159</v>
      </c>
    </row>
    <row r="5040" spans="1:25" x14ac:dyDescent="0.45">
      <c r="A5040" t="s">
        <v>335</v>
      </c>
      <c r="B5040" t="s">
        <v>409</v>
      </c>
      <c r="C5040">
        <v>2511</v>
      </c>
      <c r="D5040" t="s">
        <v>419</v>
      </c>
      <c r="E5040" t="s">
        <v>411</v>
      </c>
      <c r="F5040">
        <v>2016</v>
      </c>
      <c r="G5040">
        <v>897</v>
      </c>
      <c r="H5040">
        <v>897</v>
      </c>
      <c r="I5040">
        <v>11615</v>
      </c>
      <c r="K5040">
        <v>1.641</v>
      </c>
      <c r="L5040">
        <v>1.7899999999999999E-2</v>
      </c>
      <c r="M5040">
        <v>11253.2</v>
      </c>
      <c r="N5040">
        <v>5.9900000000000002E-2</v>
      </c>
      <c r="O5040">
        <v>43.811</v>
      </c>
      <c r="P5040">
        <v>0.46579999999999999</v>
      </c>
      <c r="Q5040">
        <v>188296.2</v>
      </c>
      <c r="R5040" t="s">
        <v>34</v>
      </c>
      <c r="S5040" t="s">
        <v>38</v>
      </c>
      <c r="T5040" t="s">
        <v>28</v>
      </c>
      <c r="Y5040" t="s">
        <v>159</v>
      </c>
    </row>
    <row r="5041" spans="1:25" x14ac:dyDescent="0.45">
      <c r="A5041" t="s">
        <v>335</v>
      </c>
      <c r="B5041" t="s">
        <v>409</v>
      </c>
      <c r="C5041">
        <v>2511</v>
      </c>
      <c r="D5041" t="s">
        <v>419</v>
      </c>
      <c r="E5041" t="s">
        <v>411</v>
      </c>
      <c r="F5041">
        <v>2017</v>
      </c>
      <c r="G5041">
        <v>489</v>
      </c>
      <c r="H5041">
        <v>489</v>
      </c>
      <c r="I5041">
        <v>4813</v>
      </c>
      <c r="K5041">
        <v>2.9000000000000001E-2</v>
      </c>
      <c r="L5041">
        <v>6.9999999999999999E-4</v>
      </c>
      <c r="M5041">
        <v>4816.3</v>
      </c>
      <c r="N5041">
        <v>6.0600000000000001E-2</v>
      </c>
      <c r="O5041">
        <v>18.855</v>
      </c>
      <c r="P5041">
        <v>0.4738</v>
      </c>
      <c r="Q5041">
        <v>79623.8</v>
      </c>
      <c r="R5041" t="s">
        <v>34</v>
      </c>
      <c r="S5041" t="s">
        <v>38</v>
      </c>
      <c r="T5041" t="s">
        <v>28</v>
      </c>
      <c r="Y5041" t="s">
        <v>160</v>
      </c>
    </row>
    <row r="5042" spans="1:25" x14ac:dyDescent="0.45">
      <c r="A5042" t="s">
        <v>335</v>
      </c>
      <c r="B5042" t="s">
        <v>409</v>
      </c>
      <c r="C5042">
        <v>2511</v>
      </c>
      <c r="D5042" t="s">
        <v>419</v>
      </c>
      <c r="E5042" t="s">
        <v>411</v>
      </c>
      <c r="F5042">
        <v>2018</v>
      </c>
      <c r="G5042">
        <v>914</v>
      </c>
      <c r="H5042">
        <v>914</v>
      </c>
      <c r="I5042">
        <v>11398</v>
      </c>
      <c r="K5042">
        <v>6.4000000000000001E-2</v>
      </c>
      <c r="L5042">
        <v>8.0000000000000004E-4</v>
      </c>
      <c r="M5042">
        <v>10876.3</v>
      </c>
      <c r="N5042">
        <v>5.9799999999999999E-2</v>
      </c>
      <c r="O5042">
        <v>41.710999999999999</v>
      </c>
      <c r="P5042">
        <v>0.46189999999999998</v>
      </c>
      <c r="Q5042">
        <v>183191.5</v>
      </c>
      <c r="R5042" t="s">
        <v>34</v>
      </c>
      <c r="S5042" t="s">
        <v>38</v>
      </c>
      <c r="T5042" t="s">
        <v>28</v>
      </c>
      <c r="Y5042" t="s">
        <v>160</v>
      </c>
    </row>
    <row r="5043" spans="1:25" x14ac:dyDescent="0.45">
      <c r="A5043" t="s">
        <v>335</v>
      </c>
      <c r="B5043" t="s">
        <v>409</v>
      </c>
      <c r="C5043">
        <v>2511</v>
      </c>
      <c r="D5043" t="s">
        <v>419</v>
      </c>
      <c r="E5043" t="s">
        <v>411</v>
      </c>
      <c r="F5043">
        <v>2019</v>
      </c>
      <c r="G5043">
        <v>564</v>
      </c>
      <c r="H5043">
        <v>564</v>
      </c>
      <c r="I5043">
        <v>6537</v>
      </c>
      <c r="K5043">
        <v>3.4000000000000002E-2</v>
      </c>
      <c r="L5043">
        <v>5.9999999999999995E-4</v>
      </c>
      <c r="M5043">
        <v>6218.4</v>
      </c>
      <c r="N5043">
        <v>5.8999999999999997E-2</v>
      </c>
      <c r="O5043">
        <v>21.779</v>
      </c>
      <c r="P5043">
        <v>0.41439999999999999</v>
      </c>
      <c r="Q5043">
        <v>105191.2</v>
      </c>
      <c r="R5043" t="s">
        <v>34</v>
      </c>
      <c r="S5043" t="s">
        <v>38</v>
      </c>
      <c r="T5043" t="s">
        <v>28</v>
      </c>
      <c r="Y5043" t="s">
        <v>160</v>
      </c>
    </row>
    <row r="5044" spans="1:25" x14ac:dyDescent="0.45">
      <c r="A5044" t="s">
        <v>335</v>
      </c>
      <c r="B5044" t="s">
        <v>409</v>
      </c>
      <c r="C5044">
        <v>2511</v>
      </c>
      <c r="D5044" t="s">
        <v>419</v>
      </c>
      <c r="E5044" t="s">
        <v>411</v>
      </c>
      <c r="F5044">
        <v>2020</v>
      </c>
      <c r="G5044">
        <v>540</v>
      </c>
      <c r="H5044">
        <v>540</v>
      </c>
      <c r="I5044">
        <v>6610</v>
      </c>
      <c r="K5044">
        <v>3.5000000000000003E-2</v>
      </c>
      <c r="L5044">
        <v>6.9999999999999999E-4</v>
      </c>
      <c r="M5044">
        <v>6439.3</v>
      </c>
      <c r="N5044">
        <v>5.9400000000000001E-2</v>
      </c>
      <c r="O5044">
        <v>22.696000000000002</v>
      </c>
      <c r="P5044">
        <v>0.41920000000000002</v>
      </c>
      <c r="Q5044">
        <v>108720.6</v>
      </c>
      <c r="R5044" t="s">
        <v>34</v>
      </c>
      <c r="S5044" t="s">
        <v>38</v>
      </c>
      <c r="T5044" t="s">
        <v>28</v>
      </c>
      <c r="Y5044" t="s">
        <v>160</v>
      </c>
    </row>
    <row r="5045" spans="1:25" x14ac:dyDescent="0.45">
      <c r="A5045" t="s">
        <v>335</v>
      </c>
      <c r="B5045" t="s">
        <v>409</v>
      </c>
      <c r="C5045">
        <v>2511</v>
      </c>
      <c r="D5045" t="s">
        <v>419</v>
      </c>
      <c r="E5045" t="s">
        <v>411</v>
      </c>
      <c r="F5045">
        <v>2021</v>
      </c>
      <c r="G5045">
        <v>1089</v>
      </c>
      <c r="H5045">
        <v>1089</v>
      </c>
      <c r="I5045">
        <v>13439</v>
      </c>
      <c r="K5045">
        <v>6.8000000000000005E-2</v>
      </c>
      <c r="L5045">
        <v>5.9999999999999995E-4</v>
      </c>
      <c r="M5045">
        <v>12342.3</v>
      </c>
      <c r="N5045">
        <v>5.9499999999999997E-2</v>
      </c>
      <c r="O5045">
        <v>43.405000000000001</v>
      </c>
      <c r="P5045">
        <v>0.41920000000000002</v>
      </c>
      <c r="Q5045">
        <v>208464.1</v>
      </c>
      <c r="R5045" t="s">
        <v>34</v>
      </c>
      <c r="S5045" t="s">
        <v>38</v>
      </c>
      <c r="T5045" t="s">
        <v>28</v>
      </c>
      <c r="Y5045" t="s">
        <v>161</v>
      </c>
    </row>
    <row r="5046" spans="1:25" x14ac:dyDescent="0.45">
      <c r="A5046" t="s">
        <v>335</v>
      </c>
      <c r="B5046" t="s">
        <v>409</v>
      </c>
      <c r="C5046">
        <v>2511</v>
      </c>
      <c r="D5046" t="s">
        <v>419</v>
      </c>
      <c r="E5046" t="s">
        <v>411</v>
      </c>
      <c r="F5046">
        <v>2022</v>
      </c>
      <c r="G5046">
        <v>1247</v>
      </c>
      <c r="H5046">
        <v>1247</v>
      </c>
      <c r="I5046">
        <v>16830</v>
      </c>
      <c r="K5046">
        <v>8.6999999999999994E-2</v>
      </c>
      <c r="L5046">
        <v>6.9999999999999999E-4</v>
      </c>
      <c r="M5046">
        <v>16230.6</v>
      </c>
      <c r="N5046">
        <v>5.9799999999999999E-2</v>
      </c>
      <c r="O5046">
        <v>57.975999999999999</v>
      </c>
      <c r="P5046">
        <v>0.4274</v>
      </c>
      <c r="Q5046">
        <v>271481</v>
      </c>
      <c r="R5046" t="s">
        <v>34</v>
      </c>
      <c r="S5046" t="s">
        <v>38</v>
      </c>
      <c r="T5046" t="s">
        <v>28</v>
      </c>
      <c r="Y5046" t="s">
        <v>161</v>
      </c>
    </row>
    <row r="5047" spans="1:25" x14ac:dyDescent="0.45">
      <c r="A5047" t="s">
        <v>335</v>
      </c>
      <c r="B5047" t="s">
        <v>409</v>
      </c>
      <c r="C5047">
        <v>2511</v>
      </c>
      <c r="D5047" t="s">
        <v>419</v>
      </c>
      <c r="E5047" t="s">
        <v>411</v>
      </c>
      <c r="F5047">
        <v>2023</v>
      </c>
      <c r="G5047">
        <v>973</v>
      </c>
      <c r="H5047">
        <v>973</v>
      </c>
      <c r="I5047">
        <v>10562</v>
      </c>
      <c r="K5047">
        <v>4.8000000000000001E-2</v>
      </c>
      <c r="L5047">
        <v>5.9999999999999995E-4</v>
      </c>
      <c r="M5047">
        <v>9429</v>
      </c>
      <c r="N5047">
        <v>5.91E-2</v>
      </c>
      <c r="O5047">
        <v>22.28</v>
      </c>
      <c r="P5047">
        <v>0.3024</v>
      </c>
      <c r="Q5047">
        <v>159283.1</v>
      </c>
      <c r="R5047" t="s">
        <v>34</v>
      </c>
      <c r="S5047" t="s">
        <v>38</v>
      </c>
      <c r="T5047" t="s">
        <v>28</v>
      </c>
      <c r="V5047" t="s">
        <v>32</v>
      </c>
      <c r="Y5047" t="s">
        <v>161</v>
      </c>
    </row>
    <row r="5048" spans="1:25" x14ac:dyDescent="0.45">
      <c r="A5048" t="s">
        <v>335</v>
      </c>
      <c r="B5048" t="s">
        <v>409</v>
      </c>
      <c r="C5048">
        <v>2511</v>
      </c>
      <c r="D5048" t="s">
        <v>419</v>
      </c>
      <c r="E5048" t="s">
        <v>411</v>
      </c>
      <c r="F5048">
        <v>2024</v>
      </c>
      <c r="G5048">
        <v>308</v>
      </c>
      <c r="H5048">
        <v>308</v>
      </c>
      <c r="I5048">
        <v>3696</v>
      </c>
      <c r="K5048">
        <v>1.9E-2</v>
      </c>
      <c r="L5048">
        <v>5.9999999999999995E-4</v>
      </c>
      <c r="M5048">
        <v>3612.5</v>
      </c>
      <c r="N5048">
        <v>5.9900000000000002E-2</v>
      </c>
      <c r="O5048">
        <v>6.9660000000000002</v>
      </c>
      <c r="P5048">
        <v>0.23799999999999999</v>
      </c>
      <c r="Q5048">
        <v>60657.8</v>
      </c>
      <c r="R5048" t="s">
        <v>34</v>
      </c>
      <c r="S5048" t="s">
        <v>38</v>
      </c>
      <c r="T5048" t="s">
        <v>28</v>
      </c>
      <c r="V5048" t="s">
        <v>32</v>
      </c>
      <c r="Y5048" t="s">
        <v>161</v>
      </c>
    </row>
    <row r="5049" spans="1:25" x14ac:dyDescent="0.45">
      <c r="A5049" t="s">
        <v>335</v>
      </c>
      <c r="B5049" t="s">
        <v>409</v>
      </c>
      <c r="C5049">
        <v>2511</v>
      </c>
      <c r="D5049" t="s">
        <v>420</v>
      </c>
      <c r="E5049" t="s">
        <v>411</v>
      </c>
      <c r="F5049">
        <v>2009</v>
      </c>
      <c r="G5049">
        <v>690</v>
      </c>
      <c r="H5049">
        <v>690</v>
      </c>
      <c r="I5049">
        <v>8717</v>
      </c>
      <c r="K5049">
        <v>3.1709999999999998</v>
      </c>
      <c r="L5049">
        <v>4.8500000000000001E-2</v>
      </c>
      <c r="M5049">
        <v>9053.1</v>
      </c>
      <c r="N5049">
        <v>6.1199999999999997E-2</v>
      </c>
      <c r="O5049">
        <v>33.825000000000003</v>
      </c>
      <c r="P5049">
        <v>0.45889999999999997</v>
      </c>
      <c r="Q5049">
        <v>148846.70000000001</v>
      </c>
      <c r="R5049" t="s">
        <v>34</v>
      </c>
      <c r="S5049" t="s">
        <v>38</v>
      </c>
      <c r="T5049" t="s">
        <v>28</v>
      </c>
      <c r="Y5049" t="s">
        <v>103</v>
      </c>
    </row>
    <row r="5050" spans="1:25" x14ac:dyDescent="0.45">
      <c r="A5050" t="s">
        <v>335</v>
      </c>
      <c r="B5050" t="s">
        <v>409</v>
      </c>
      <c r="C5050">
        <v>2511</v>
      </c>
      <c r="D5050" t="s">
        <v>420</v>
      </c>
      <c r="E5050" t="s">
        <v>411</v>
      </c>
      <c r="F5050">
        <v>2010</v>
      </c>
      <c r="G5050">
        <v>388</v>
      </c>
      <c r="H5050">
        <v>388</v>
      </c>
      <c r="I5050">
        <v>4555</v>
      </c>
      <c r="K5050">
        <v>2.3E-2</v>
      </c>
      <c r="L5050">
        <v>5.9999999999999995E-4</v>
      </c>
      <c r="M5050">
        <v>4420.6000000000004</v>
      </c>
      <c r="N5050">
        <v>5.8999999999999997E-2</v>
      </c>
      <c r="O5050">
        <v>15.811</v>
      </c>
      <c r="P5050">
        <v>0.42209999999999998</v>
      </c>
      <c r="Q5050">
        <v>74930.399999999994</v>
      </c>
      <c r="R5050" t="s">
        <v>34</v>
      </c>
      <c r="S5050" t="s">
        <v>38</v>
      </c>
      <c r="T5050" t="s">
        <v>28</v>
      </c>
      <c r="Y5050" t="s">
        <v>103</v>
      </c>
    </row>
    <row r="5051" spans="1:25" x14ac:dyDescent="0.45">
      <c r="A5051" t="s">
        <v>335</v>
      </c>
      <c r="B5051" t="s">
        <v>409</v>
      </c>
      <c r="C5051">
        <v>2511</v>
      </c>
      <c r="D5051" t="s">
        <v>420</v>
      </c>
      <c r="E5051" t="s">
        <v>411</v>
      </c>
      <c r="F5051">
        <v>2011</v>
      </c>
      <c r="G5051">
        <v>986</v>
      </c>
      <c r="H5051">
        <v>986</v>
      </c>
      <c r="I5051">
        <v>12093</v>
      </c>
      <c r="K5051">
        <v>0.05</v>
      </c>
      <c r="L5051">
        <v>5.9999999999999995E-4</v>
      </c>
      <c r="M5051">
        <v>8824.7000000000007</v>
      </c>
      <c r="N5051">
        <v>5.7000000000000002E-2</v>
      </c>
      <c r="O5051">
        <v>33.033000000000001</v>
      </c>
      <c r="P5051">
        <v>0.4415</v>
      </c>
      <c r="Q5051">
        <v>149574.1</v>
      </c>
      <c r="R5051" t="s">
        <v>34</v>
      </c>
      <c r="S5051" t="s">
        <v>38</v>
      </c>
      <c r="T5051" t="s">
        <v>28</v>
      </c>
      <c r="Y5051" t="s">
        <v>103</v>
      </c>
    </row>
    <row r="5052" spans="1:25" x14ac:dyDescent="0.45">
      <c r="A5052" t="s">
        <v>335</v>
      </c>
      <c r="B5052" t="s">
        <v>409</v>
      </c>
      <c r="C5052">
        <v>2511</v>
      </c>
      <c r="D5052" t="s">
        <v>420</v>
      </c>
      <c r="E5052" t="s">
        <v>411</v>
      </c>
      <c r="F5052">
        <v>2012</v>
      </c>
      <c r="G5052">
        <v>1167</v>
      </c>
      <c r="H5052">
        <v>1167</v>
      </c>
      <c r="I5052">
        <v>14820</v>
      </c>
      <c r="K5052">
        <v>8.2000000000000003E-2</v>
      </c>
      <c r="L5052">
        <v>6.9999999999999999E-4</v>
      </c>
      <c r="M5052">
        <v>14377.1</v>
      </c>
      <c r="N5052">
        <v>5.8900000000000001E-2</v>
      </c>
      <c r="O5052">
        <v>55.847000000000001</v>
      </c>
      <c r="P5052">
        <v>0.45789999999999997</v>
      </c>
      <c r="Q5052">
        <v>243890.7</v>
      </c>
      <c r="R5052" t="s">
        <v>34</v>
      </c>
      <c r="S5052" t="s">
        <v>38</v>
      </c>
      <c r="T5052" t="s">
        <v>28</v>
      </c>
      <c r="Y5052" t="s">
        <v>103</v>
      </c>
    </row>
    <row r="5053" spans="1:25" x14ac:dyDescent="0.45">
      <c r="A5053" t="s">
        <v>335</v>
      </c>
      <c r="B5053" t="s">
        <v>409</v>
      </c>
      <c r="C5053">
        <v>2511</v>
      </c>
      <c r="D5053" t="s">
        <v>420</v>
      </c>
      <c r="E5053" t="s">
        <v>411</v>
      </c>
      <c r="F5053">
        <v>2013</v>
      </c>
      <c r="G5053">
        <v>625</v>
      </c>
      <c r="H5053">
        <v>625</v>
      </c>
      <c r="I5053">
        <v>7164</v>
      </c>
      <c r="K5053">
        <v>3.5999999999999997E-2</v>
      </c>
      <c r="L5053">
        <v>5.9999999999999995E-4</v>
      </c>
      <c r="M5053">
        <v>6870</v>
      </c>
      <c r="N5053">
        <v>5.8900000000000001E-2</v>
      </c>
      <c r="O5053">
        <v>26.652999999999999</v>
      </c>
      <c r="P5053">
        <v>0.45800000000000002</v>
      </c>
      <c r="Q5053">
        <v>116382.1</v>
      </c>
      <c r="R5053" t="s">
        <v>34</v>
      </c>
      <c r="S5053" t="s">
        <v>38</v>
      </c>
      <c r="T5053" t="s">
        <v>28</v>
      </c>
      <c r="Y5053" t="s">
        <v>103</v>
      </c>
    </row>
    <row r="5054" spans="1:25" x14ac:dyDescent="0.45">
      <c r="A5054" t="s">
        <v>335</v>
      </c>
      <c r="B5054" t="s">
        <v>409</v>
      </c>
      <c r="C5054">
        <v>2511</v>
      </c>
      <c r="D5054" t="s">
        <v>420</v>
      </c>
      <c r="E5054" t="s">
        <v>411</v>
      </c>
      <c r="F5054">
        <v>2014</v>
      </c>
      <c r="G5054">
        <v>374</v>
      </c>
      <c r="H5054">
        <v>374</v>
      </c>
      <c r="I5054">
        <v>4517</v>
      </c>
      <c r="K5054">
        <v>2.4E-2</v>
      </c>
      <c r="L5054">
        <v>6.9999999999999999E-4</v>
      </c>
      <c r="M5054">
        <v>4277.3</v>
      </c>
      <c r="N5054">
        <v>5.8900000000000001E-2</v>
      </c>
      <c r="O5054">
        <v>16.315999999999999</v>
      </c>
      <c r="P5054">
        <v>0.44990000000000002</v>
      </c>
      <c r="Q5054">
        <v>72521.7</v>
      </c>
      <c r="R5054" t="s">
        <v>34</v>
      </c>
      <c r="S5054" t="s">
        <v>38</v>
      </c>
      <c r="T5054" t="s">
        <v>28</v>
      </c>
      <c r="Y5054" t="s">
        <v>103</v>
      </c>
    </row>
    <row r="5055" spans="1:25" x14ac:dyDescent="0.45">
      <c r="A5055" t="s">
        <v>335</v>
      </c>
      <c r="B5055" t="s">
        <v>409</v>
      </c>
      <c r="C5055">
        <v>2511</v>
      </c>
      <c r="D5055" t="s">
        <v>420</v>
      </c>
      <c r="E5055" t="s">
        <v>411</v>
      </c>
      <c r="F5055">
        <v>2015</v>
      </c>
      <c r="G5055">
        <v>802</v>
      </c>
      <c r="H5055">
        <v>802</v>
      </c>
      <c r="I5055">
        <v>9464</v>
      </c>
      <c r="K5055">
        <v>10.220000000000001</v>
      </c>
      <c r="L5055">
        <v>0.1258</v>
      </c>
      <c r="M5055">
        <v>9731.4</v>
      </c>
      <c r="N5055">
        <v>6.4500000000000002E-2</v>
      </c>
      <c r="O5055">
        <v>42.600999999999999</v>
      </c>
      <c r="P5055">
        <v>0.55979999999999996</v>
      </c>
      <c r="Q5055">
        <v>149686.1</v>
      </c>
      <c r="R5055" t="s">
        <v>34</v>
      </c>
      <c r="S5055" t="s">
        <v>38</v>
      </c>
      <c r="T5055" t="s">
        <v>28</v>
      </c>
      <c r="Y5055" t="s">
        <v>159</v>
      </c>
    </row>
    <row r="5056" spans="1:25" x14ac:dyDescent="0.45">
      <c r="A5056" t="s">
        <v>335</v>
      </c>
      <c r="B5056" t="s">
        <v>409</v>
      </c>
      <c r="C5056">
        <v>2511</v>
      </c>
      <c r="D5056" t="s">
        <v>420</v>
      </c>
      <c r="E5056" t="s">
        <v>411</v>
      </c>
      <c r="F5056">
        <v>2016</v>
      </c>
      <c r="G5056">
        <v>897</v>
      </c>
      <c r="H5056">
        <v>897</v>
      </c>
      <c r="I5056">
        <v>11615</v>
      </c>
      <c r="K5056">
        <v>1.641</v>
      </c>
      <c r="L5056">
        <v>1.7899999999999999E-2</v>
      </c>
      <c r="M5056">
        <v>11253.2</v>
      </c>
      <c r="N5056">
        <v>5.9900000000000002E-2</v>
      </c>
      <c r="O5056">
        <v>43.811</v>
      </c>
      <c r="P5056">
        <v>0.46579999999999999</v>
      </c>
      <c r="Q5056">
        <v>188296.2</v>
      </c>
      <c r="R5056" t="s">
        <v>34</v>
      </c>
      <c r="S5056" t="s">
        <v>38</v>
      </c>
      <c r="T5056" t="s">
        <v>28</v>
      </c>
      <c r="Y5056" t="s">
        <v>159</v>
      </c>
    </row>
    <row r="5057" spans="1:25" x14ac:dyDescent="0.45">
      <c r="A5057" t="s">
        <v>335</v>
      </c>
      <c r="B5057" t="s">
        <v>409</v>
      </c>
      <c r="C5057">
        <v>2511</v>
      </c>
      <c r="D5057" t="s">
        <v>420</v>
      </c>
      <c r="E5057" t="s">
        <v>411</v>
      </c>
      <c r="F5057">
        <v>2017</v>
      </c>
      <c r="G5057">
        <v>489</v>
      </c>
      <c r="H5057">
        <v>489</v>
      </c>
      <c r="I5057">
        <v>4813</v>
      </c>
      <c r="K5057">
        <v>2.9000000000000001E-2</v>
      </c>
      <c r="L5057">
        <v>6.9999999999999999E-4</v>
      </c>
      <c r="M5057">
        <v>4816.3</v>
      </c>
      <c r="N5057">
        <v>6.0600000000000001E-2</v>
      </c>
      <c r="O5057">
        <v>18.855</v>
      </c>
      <c r="P5057">
        <v>0.4738</v>
      </c>
      <c r="Q5057">
        <v>79623.8</v>
      </c>
      <c r="R5057" t="s">
        <v>34</v>
      </c>
      <c r="S5057" t="s">
        <v>38</v>
      </c>
      <c r="T5057" t="s">
        <v>28</v>
      </c>
      <c r="Y5057" t="s">
        <v>160</v>
      </c>
    </row>
    <row r="5058" spans="1:25" x14ac:dyDescent="0.45">
      <c r="A5058" t="s">
        <v>335</v>
      </c>
      <c r="B5058" t="s">
        <v>409</v>
      </c>
      <c r="C5058">
        <v>2511</v>
      </c>
      <c r="D5058" t="s">
        <v>420</v>
      </c>
      <c r="E5058" t="s">
        <v>411</v>
      </c>
      <c r="F5058">
        <v>2018</v>
      </c>
      <c r="G5058">
        <v>914</v>
      </c>
      <c r="H5058">
        <v>914</v>
      </c>
      <c r="I5058">
        <v>11398</v>
      </c>
      <c r="K5058">
        <v>6.4000000000000001E-2</v>
      </c>
      <c r="L5058">
        <v>8.0000000000000004E-4</v>
      </c>
      <c r="M5058">
        <v>10876.3</v>
      </c>
      <c r="N5058">
        <v>5.9799999999999999E-2</v>
      </c>
      <c r="O5058">
        <v>41.710999999999999</v>
      </c>
      <c r="P5058">
        <v>0.46189999999999998</v>
      </c>
      <c r="Q5058">
        <v>183191.5</v>
      </c>
      <c r="R5058" t="s">
        <v>34</v>
      </c>
      <c r="S5058" t="s">
        <v>38</v>
      </c>
      <c r="T5058" t="s">
        <v>28</v>
      </c>
      <c r="Y5058" t="s">
        <v>160</v>
      </c>
    </row>
    <row r="5059" spans="1:25" x14ac:dyDescent="0.45">
      <c r="A5059" t="s">
        <v>335</v>
      </c>
      <c r="B5059" t="s">
        <v>409</v>
      </c>
      <c r="C5059">
        <v>2511</v>
      </c>
      <c r="D5059" t="s">
        <v>420</v>
      </c>
      <c r="E5059" t="s">
        <v>411</v>
      </c>
      <c r="F5059">
        <v>2019</v>
      </c>
      <c r="G5059">
        <v>564</v>
      </c>
      <c r="H5059">
        <v>564</v>
      </c>
      <c r="I5059">
        <v>6537</v>
      </c>
      <c r="K5059">
        <v>3.4000000000000002E-2</v>
      </c>
      <c r="L5059">
        <v>5.9999999999999995E-4</v>
      </c>
      <c r="M5059">
        <v>6218.4</v>
      </c>
      <c r="N5059">
        <v>5.8999999999999997E-2</v>
      </c>
      <c r="O5059">
        <v>21.779</v>
      </c>
      <c r="P5059">
        <v>0.41439999999999999</v>
      </c>
      <c r="Q5059">
        <v>105191.2</v>
      </c>
      <c r="R5059" t="s">
        <v>34</v>
      </c>
      <c r="S5059" t="s">
        <v>38</v>
      </c>
      <c r="T5059" t="s">
        <v>28</v>
      </c>
      <c r="Y5059" t="s">
        <v>160</v>
      </c>
    </row>
    <row r="5060" spans="1:25" x14ac:dyDescent="0.45">
      <c r="A5060" t="s">
        <v>335</v>
      </c>
      <c r="B5060" t="s">
        <v>409</v>
      </c>
      <c r="C5060">
        <v>2511</v>
      </c>
      <c r="D5060" t="s">
        <v>420</v>
      </c>
      <c r="E5060" t="s">
        <v>411</v>
      </c>
      <c r="F5060">
        <v>2020</v>
      </c>
      <c r="G5060">
        <v>540</v>
      </c>
      <c r="H5060">
        <v>540</v>
      </c>
      <c r="I5060">
        <v>6610</v>
      </c>
      <c r="K5060">
        <v>3.5000000000000003E-2</v>
      </c>
      <c r="L5060">
        <v>6.9999999999999999E-4</v>
      </c>
      <c r="M5060">
        <v>6439.3</v>
      </c>
      <c r="N5060">
        <v>5.9400000000000001E-2</v>
      </c>
      <c r="O5060">
        <v>22.696000000000002</v>
      </c>
      <c r="P5060">
        <v>0.41920000000000002</v>
      </c>
      <c r="Q5060">
        <v>108720.6</v>
      </c>
      <c r="R5060" t="s">
        <v>34</v>
      </c>
      <c r="S5060" t="s">
        <v>38</v>
      </c>
      <c r="T5060" t="s">
        <v>28</v>
      </c>
      <c r="Y5060" t="s">
        <v>160</v>
      </c>
    </row>
    <row r="5061" spans="1:25" x14ac:dyDescent="0.45">
      <c r="A5061" t="s">
        <v>335</v>
      </c>
      <c r="B5061" t="s">
        <v>409</v>
      </c>
      <c r="C5061">
        <v>2511</v>
      </c>
      <c r="D5061" t="s">
        <v>420</v>
      </c>
      <c r="E5061" t="s">
        <v>411</v>
      </c>
      <c r="F5061">
        <v>2021</v>
      </c>
      <c r="G5061">
        <v>1089</v>
      </c>
      <c r="H5061">
        <v>1089</v>
      </c>
      <c r="I5061">
        <v>13439</v>
      </c>
      <c r="K5061">
        <v>6.8000000000000005E-2</v>
      </c>
      <c r="L5061">
        <v>5.9999999999999995E-4</v>
      </c>
      <c r="M5061">
        <v>12342.3</v>
      </c>
      <c r="N5061">
        <v>5.9499999999999997E-2</v>
      </c>
      <c r="O5061">
        <v>43.405000000000001</v>
      </c>
      <c r="P5061">
        <v>0.41920000000000002</v>
      </c>
      <c r="Q5061">
        <v>208464.1</v>
      </c>
      <c r="R5061" t="s">
        <v>34</v>
      </c>
      <c r="S5061" t="s">
        <v>38</v>
      </c>
      <c r="T5061" t="s">
        <v>28</v>
      </c>
      <c r="Y5061" t="s">
        <v>161</v>
      </c>
    </row>
    <row r="5062" spans="1:25" x14ac:dyDescent="0.45">
      <c r="A5062" t="s">
        <v>335</v>
      </c>
      <c r="B5062" t="s">
        <v>409</v>
      </c>
      <c r="C5062">
        <v>2511</v>
      </c>
      <c r="D5062" t="s">
        <v>420</v>
      </c>
      <c r="E5062" t="s">
        <v>411</v>
      </c>
      <c r="F5062">
        <v>2022</v>
      </c>
      <c r="G5062">
        <v>1247</v>
      </c>
      <c r="H5062">
        <v>1247</v>
      </c>
      <c r="I5062">
        <v>16830</v>
      </c>
      <c r="K5062">
        <v>8.6999999999999994E-2</v>
      </c>
      <c r="L5062">
        <v>6.9999999999999999E-4</v>
      </c>
      <c r="M5062">
        <v>16230.6</v>
      </c>
      <c r="N5062">
        <v>5.9799999999999999E-2</v>
      </c>
      <c r="O5062">
        <v>57.975999999999999</v>
      </c>
      <c r="P5062">
        <v>0.4274</v>
      </c>
      <c r="Q5062">
        <v>271481</v>
      </c>
      <c r="R5062" t="s">
        <v>34</v>
      </c>
      <c r="S5062" t="s">
        <v>38</v>
      </c>
      <c r="T5062" t="s">
        <v>28</v>
      </c>
      <c r="Y5062" t="s">
        <v>161</v>
      </c>
    </row>
    <row r="5063" spans="1:25" x14ac:dyDescent="0.45">
      <c r="A5063" t="s">
        <v>335</v>
      </c>
      <c r="B5063" t="s">
        <v>409</v>
      </c>
      <c r="C5063">
        <v>2511</v>
      </c>
      <c r="D5063" t="s">
        <v>420</v>
      </c>
      <c r="E5063" t="s">
        <v>411</v>
      </c>
      <c r="F5063">
        <v>2023</v>
      </c>
      <c r="G5063">
        <v>973</v>
      </c>
      <c r="H5063">
        <v>973</v>
      </c>
      <c r="I5063">
        <v>10562</v>
      </c>
      <c r="K5063">
        <v>4.8000000000000001E-2</v>
      </c>
      <c r="L5063">
        <v>5.9999999999999995E-4</v>
      </c>
      <c r="M5063">
        <v>9457.7999999999993</v>
      </c>
      <c r="N5063">
        <v>5.9299999999999999E-2</v>
      </c>
      <c r="O5063">
        <v>22.585999999999999</v>
      </c>
      <c r="P5063">
        <v>0.30640000000000001</v>
      </c>
      <c r="Q5063">
        <v>159283.1</v>
      </c>
      <c r="R5063" t="s">
        <v>34</v>
      </c>
      <c r="S5063" t="s">
        <v>38</v>
      </c>
      <c r="T5063" t="s">
        <v>28</v>
      </c>
      <c r="V5063" t="s">
        <v>32</v>
      </c>
      <c r="Y5063" t="s">
        <v>161</v>
      </c>
    </row>
    <row r="5064" spans="1:25" x14ac:dyDescent="0.45">
      <c r="A5064" t="s">
        <v>335</v>
      </c>
      <c r="B5064" t="s">
        <v>409</v>
      </c>
      <c r="C5064">
        <v>2511</v>
      </c>
      <c r="D5064" t="s">
        <v>420</v>
      </c>
      <c r="E5064" t="s">
        <v>411</v>
      </c>
      <c r="F5064">
        <v>2024</v>
      </c>
      <c r="G5064">
        <v>309</v>
      </c>
      <c r="H5064">
        <v>309</v>
      </c>
      <c r="I5064">
        <v>3698</v>
      </c>
      <c r="K5064">
        <v>1.9E-2</v>
      </c>
      <c r="L5064">
        <v>5.9999999999999995E-4</v>
      </c>
      <c r="M5064">
        <v>3615.1</v>
      </c>
      <c r="N5064">
        <v>5.9900000000000002E-2</v>
      </c>
      <c r="O5064">
        <v>7.1630000000000003</v>
      </c>
      <c r="P5064">
        <v>0.2409</v>
      </c>
      <c r="Q5064">
        <v>60690.5</v>
      </c>
      <c r="R5064" t="s">
        <v>34</v>
      </c>
      <c r="S5064" t="s">
        <v>38</v>
      </c>
      <c r="T5064" t="s">
        <v>28</v>
      </c>
      <c r="V5064" t="s">
        <v>32</v>
      </c>
      <c r="Y5064" t="s">
        <v>161</v>
      </c>
    </row>
    <row r="5065" spans="1:25" x14ac:dyDescent="0.45">
      <c r="A5065" t="s">
        <v>335</v>
      </c>
      <c r="B5065" t="s">
        <v>409</v>
      </c>
      <c r="C5065">
        <v>2511</v>
      </c>
      <c r="D5065" t="s">
        <v>421</v>
      </c>
      <c r="E5065" t="s">
        <v>411</v>
      </c>
      <c r="F5065">
        <v>2009</v>
      </c>
      <c r="G5065">
        <v>487</v>
      </c>
      <c r="H5065">
        <v>487</v>
      </c>
      <c r="I5065">
        <v>4230</v>
      </c>
      <c r="K5065">
        <v>2.3039999999999998</v>
      </c>
      <c r="L5065">
        <v>6.83E-2</v>
      </c>
      <c r="M5065">
        <v>4549.1000000000004</v>
      </c>
      <c r="N5065">
        <v>6.2E-2</v>
      </c>
      <c r="O5065">
        <v>17.306999999999999</v>
      </c>
      <c r="P5065">
        <v>0.4743</v>
      </c>
      <c r="Q5065">
        <v>73662.5</v>
      </c>
      <c r="R5065" t="s">
        <v>34</v>
      </c>
      <c r="S5065" t="s">
        <v>38</v>
      </c>
      <c r="T5065" t="s">
        <v>28</v>
      </c>
      <c r="Y5065" t="s">
        <v>103</v>
      </c>
    </row>
    <row r="5066" spans="1:25" x14ac:dyDescent="0.45">
      <c r="A5066" t="s">
        <v>335</v>
      </c>
      <c r="B5066" t="s">
        <v>409</v>
      </c>
      <c r="C5066">
        <v>2511</v>
      </c>
      <c r="D5066" t="s">
        <v>421</v>
      </c>
      <c r="E5066" t="s">
        <v>411</v>
      </c>
      <c r="F5066">
        <v>2010</v>
      </c>
      <c r="G5066">
        <v>652</v>
      </c>
      <c r="H5066">
        <v>652</v>
      </c>
      <c r="I5066">
        <v>7966</v>
      </c>
      <c r="K5066">
        <v>0.13100000000000001</v>
      </c>
      <c r="L5066">
        <v>2.2000000000000001E-3</v>
      </c>
      <c r="M5066">
        <v>7831.9</v>
      </c>
      <c r="N5066">
        <v>5.91E-2</v>
      </c>
      <c r="O5066">
        <v>28.042000000000002</v>
      </c>
      <c r="P5066">
        <v>0.42309999999999998</v>
      </c>
      <c r="Q5066">
        <v>132600.70000000001</v>
      </c>
      <c r="R5066" t="s">
        <v>34</v>
      </c>
      <c r="S5066" t="s">
        <v>38</v>
      </c>
      <c r="T5066" t="s">
        <v>28</v>
      </c>
      <c r="Y5066" t="s">
        <v>103</v>
      </c>
    </row>
    <row r="5067" spans="1:25" x14ac:dyDescent="0.45">
      <c r="A5067" t="s">
        <v>335</v>
      </c>
      <c r="B5067" t="s">
        <v>409</v>
      </c>
      <c r="C5067">
        <v>2511</v>
      </c>
      <c r="D5067" t="s">
        <v>421</v>
      </c>
      <c r="E5067" t="s">
        <v>411</v>
      </c>
      <c r="F5067">
        <v>2011</v>
      </c>
      <c r="G5067">
        <v>664</v>
      </c>
      <c r="H5067">
        <v>664</v>
      </c>
      <c r="I5067">
        <v>8095</v>
      </c>
      <c r="K5067">
        <v>3.7999999999999999E-2</v>
      </c>
      <c r="L5067">
        <v>3.7000000000000002E-3</v>
      </c>
      <c r="M5067">
        <v>6784.6</v>
      </c>
      <c r="N5067">
        <v>5.7700000000000001E-2</v>
      </c>
      <c r="O5067">
        <v>25.282</v>
      </c>
      <c r="P5067">
        <v>0.44140000000000001</v>
      </c>
      <c r="Q5067">
        <v>114975.2</v>
      </c>
      <c r="R5067" t="s">
        <v>34</v>
      </c>
      <c r="S5067" t="s">
        <v>38</v>
      </c>
      <c r="T5067" t="s">
        <v>28</v>
      </c>
      <c r="Y5067" t="s">
        <v>103</v>
      </c>
    </row>
    <row r="5068" spans="1:25" x14ac:dyDescent="0.45">
      <c r="A5068" t="s">
        <v>335</v>
      </c>
      <c r="B5068" t="s">
        <v>409</v>
      </c>
      <c r="C5068">
        <v>2511</v>
      </c>
      <c r="D5068" t="s">
        <v>421</v>
      </c>
      <c r="E5068" t="s">
        <v>411</v>
      </c>
      <c r="F5068">
        <v>2012</v>
      </c>
      <c r="G5068">
        <v>742</v>
      </c>
      <c r="H5068">
        <v>742</v>
      </c>
      <c r="I5068">
        <v>9446</v>
      </c>
      <c r="K5068">
        <v>5.1999999999999998E-2</v>
      </c>
      <c r="L5068">
        <v>8.0000000000000004E-4</v>
      </c>
      <c r="M5068">
        <v>9158.7000000000007</v>
      </c>
      <c r="N5068">
        <v>5.8999999999999997E-2</v>
      </c>
      <c r="O5068">
        <v>35.576999999999998</v>
      </c>
      <c r="P5068">
        <v>0.45789999999999997</v>
      </c>
      <c r="Q5068">
        <v>155367.6</v>
      </c>
      <c r="R5068" t="s">
        <v>34</v>
      </c>
      <c r="S5068" t="s">
        <v>38</v>
      </c>
      <c r="T5068" t="s">
        <v>28</v>
      </c>
      <c r="Y5068" t="s">
        <v>103</v>
      </c>
    </row>
    <row r="5069" spans="1:25" x14ac:dyDescent="0.45">
      <c r="A5069" t="s">
        <v>335</v>
      </c>
      <c r="B5069" t="s">
        <v>409</v>
      </c>
      <c r="C5069">
        <v>2511</v>
      </c>
      <c r="D5069" t="s">
        <v>421</v>
      </c>
      <c r="E5069" t="s">
        <v>411</v>
      </c>
      <c r="F5069">
        <v>2013</v>
      </c>
      <c r="G5069">
        <v>782</v>
      </c>
      <c r="H5069">
        <v>782</v>
      </c>
      <c r="I5069">
        <v>9385</v>
      </c>
      <c r="K5069">
        <v>8.2000000000000003E-2</v>
      </c>
      <c r="L5069">
        <v>2.5999999999999999E-3</v>
      </c>
      <c r="M5069">
        <v>8973.1</v>
      </c>
      <c r="N5069">
        <v>5.8900000000000001E-2</v>
      </c>
      <c r="O5069">
        <v>34.841000000000001</v>
      </c>
      <c r="P5069">
        <v>0.4597</v>
      </c>
      <c r="Q5069">
        <v>152019.20000000001</v>
      </c>
      <c r="R5069" t="s">
        <v>34</v>
      </c>
      <c r="S5069" t="s">
        <v>38</v>
      </c>
      <c r="T5069" t="s">
        <v>28</v>
      </c>
      <c r="Y5069" t="s">
        <v>103</v>
      </c>
    </row>
    <row r="5070" spans="1:25" x14ac:dyDescent="0.45">
      <c r="A5070" t="s">
        <v>335</v>
      </c>
      <c r="B5070" t="s">
        <v>409</v>
      </c>
      <c r="C5070">
        <v>2511</v>
      </c>
      <c r="D5070" t="s">
        <v>421</v>
      </c>
      <c r="E5070" t="s">
        <v>411</v>
      </c>
      <c r="F5070">
        <v>2014</v>
      </c>
      <c r="G5070">
        <v>950</v>
      </c>
      <c r="H5070">
        <v>950</v>
      </c>
      <c r="I5070">
        <v>12120</v>
      </c>
      <c r="K5070">
        <v>7.66</v>
      </c>
      <c r="L5070">
        <v>7.3300000000000004E-2</v>
      </c>
      <c r="M5070">
        <v>11938.9</v>
      </c>
      <c r="N5070">
        <v>6.2100000000000002E-2</v>
      </c>
      <c r="O5070">
        <v>49.898000000000003</v>
      </c>
      <c r="P5070">
        <v>0.5161</v>
      </c>
      <c r="Q5070">
        <v>191030</v>
      </c>
      <c r="R5070" t="s">
        <v>34</v>
      </c>
      <c r="S5070" t="s">
        <v>38</v>
      </c>
      <c r="T5070" t="s">
        <v>28</v>
      </c>
      <c r="Y5070" t="s">
        <v>103</v>
      </c>
    </row>
    <row r="5071" spans="1:25" x14ac:dyDescent="0.45">
      <c r="A5071" t="s">
        <v>335</v>
      </c>
      <c r="B5071" t="s">
        <v>409</v>
      </c>
      <c r="C5071">
        <v>2511</v>
      </c>
      <c r="D5071" t="s">
        <v>421</v>
      </c>
      <c r="E5071" t="s">
        <v>411</v>
      </c>
      <c r="F5071">
        <v>2015</v>
      </c>
      <c r="G5071">
        <v>682</v>
      </c>
      <c r="H5071">
        <v>682</v>
      </c>
      <c r="I5071">
        <v>6345</v>
      </c>
      <c r="K5071">
        <v>3.86</v>
      </c>
      <c r="L5071">
        <v>8.6999999999999994E-2</v>
      </c>
      <c r="M5071">
        <v>6330.9</v>
      </c>
      <c r="N5071">
        <v>6.2799999999999995E-2</v>
      </c>
      <c r="O5071">
        <v>26.207999999999998</v>
      </c>
      <c r="P5071">
        <v>0.52569999999999995</v>
      </c>
      <c r="Q5071">
        <v>101578.1</v>
      </c>
      <c r="R5071" t="s">
        <v>34</v>
      </c>
      <c r="S5071" t="s">
        <v>38</v>
      </c>
      <c r="T5071" t="s">
        <v>28</v>
      </c>
      <c r="Y5071" t="s">
        <v>159</v>
      </c>
    </row>
    <row r="5072" spans="1:25" x14ac:dyDescent="0.45">
      <c r="A5072" t="s">
        <v>335</v>
      </c>
      <c r="B5072" t="s">
        <v>409</v>
      </c>
      <c r="C5072">
        <v>2511</v>
      </c>
      <c r="D5072" t="s">
        <v>421</v>
      </c>
      <c r="E5072" t="s">
        <v>411</v>
      </c>
      <c r="F5072">
        <v>2016</v>
      </c>
      <c r="G5072">
        <v>814</v>
      </c>
      <c r="H5072">
        <v>814</v>
      </c>
      <c r="I5072">
        <v>10340</v>
      </c>
      <c r="K5072">
        <v>1.319</v>
      </c>
      <c r="L5072">
        <v>1.66E-2</v>
      </c>
      <c r="M5072">
        <v>10014.1</v>
      </c>
      <c r="N5072">
        <v>5.9799999999999999E-2</v>
      </c>
      <c r="O5072">
        <v>38.884</v>
      </c>
      <c r="P5072">
        <v>0.46389999999999998</v>
      </c>
      <c r="Q5072">
        <v>167870</v>
      </c>
      <c r="R5072" t="s">
        <v>34</v>
      </c>
      <c r="S5072" t="s">
        <v>38</v>
      </c>
      <c r="T5072" t="s">
        <v>28</v>
      </c>
      <c r="Y5072" t="s">
        <v>159</v>
      </c>
    </row>
    <row r="5073" spans="1:25" x14ac:dyDescent="0.45">
      <c r="A5073" t="s">
        <v>335</v>
      </c>
      <c r="B5073" t="s">
        <v>409</v>
      </c>
      <c r="C5073">
        <v>2511</v>
      </c>
      <c r="D5073" t="s">
        <v>421</v>
      </c>
      <c r="E5073" t="s">
        <v>411</v>
      </c>
      <c r="F5073">
        <v>2017</v>
      </c>
      <c r="G5073">
        <v>398</v>
      </c>
      <c r="H5073">
        <v>398</v>
      </c>
      <c r="I5073">
        <v>4435</v>
      </c>
      <c r="K5073">
        <v>2.5999999999999999E-2</v>
      </c>
      <c r="L5073">
        <v>6.9999999999999999E-4</v>
      </c>
      <c r="M5073">
        <v>4393.2</v>
      </c>
      <c r="N5073">
        <v>6.0400000000000002E-2</v>
      </c>
      <c r="O5073">
        <v>17.058</v>
      </c>
      <c r="P5073">
        <v>0.47060000000000002</v>
      </c>
      <c r="Q5073">
        <v>73307.100000000006</v>
      </c>
      <c r="R5073" t="s">
        <v>34</v>
      </c>
      <c r="S5073" t="s">
        <v>38</v>
      </c>
      <c r="T5073" t="s">
        <v>28</v>
      </c>
      <c r="Y5073" t="s">
        <v>160</v>
      </c>
    </row>
    <row r="5074" spans="1:25" x14ac:dyDescent="0.45">
      <c r="A5074" t="s">
        <v>335</v>
      </c>
      <c r="B5074" t="s">
        <v>409</v>
      </c>
      <c r="C5074">
        <v>2511</v>
      </c>
      <c r="D5074" t="s">
        <v>421</v>
      </c>
      <c r="E5074" t="s">
        <v>411</v>
      </c>
      <c r="F5074">
        <v>2018</v>
      </c>
      <c r="G5074">
        <v>805</v>
      </c>
      <c r="H5074">
        <v>805</v>
      </c>
      <c r="I5074">
        <v>8339</v>
      </c>
      <c r="K5074">
        <v>4.7E-2</v>
      </c>
      <c r="L5074">
        <v>8.0000000000000004E-4</v>
      </c>
      <c r="M5074">
        <v>8037</v>
      </c>
      <c r="N5074">
        <v>0.06</v>
      </c>
      <c r="O5074">
        <v>30.971</v>
      </c>
      <c r="P5074">
        <v>0.46489999999999998</v>
      </c>
      <c r="Q5074">
        <v>134788</v>
      </c>
      <c r="R5074" t="s">
        <v>34</v>
      </c>
      <c r="S5074" t="s">
        <v>38</v>
      </c>
      <c r="T5074" t="s">
        <v>28</v>
      </c>
      <c r="Y5074" t="s">
        <v>160</v>
      </c>
    </row>
    <row r="5075" spans="1:25" x14ac:dyDescent="0.45">
      <c r="A5075" t="s">
        <v>335</v>
      </c>
      <c r="B5075" t="s">
        <v>409</v>
      </c>
      <c r="C5075">
        <v>2511</v>
      </c>
      <c r="D5075" t="s">
        <v>421</v>
      </c>
      <c r="E5075" t="s">
        <v>411</v>
      </c>
      <c r="F5075">
        <v>2019</v>
      </c>
      <c r="G5075">
        <v>466</v>
      </c>
      <c r="H5075">
        <v>466</v>
      </c>
      <c r="I5075">
        <v>5708</v>
      </c>
      <c r="K5075">
        <v>0.03</v>
      </c>
      <c r="L5075">
        <v>6.9999999999999999E-4</v>
      </c>
      <c r="M5075">
        <v>5430.7</v>
      </c>
      <c r="N5075">
        <v>5.8900000000000001E-2</v>
      </c>
      <c r="O5075">
        <v>18.992999999999999</v>
      </c>
      <c r="P5075">
        <v>0.41320000000000001</v>
      </c>
      <c r="Q5075">
        <v>91961.9</v>
      </c>
      <c r="R5075" t="s">
        <v>34</v>
      </c>
      <c r="S5075" t="s">
        <v>38</v>
      </c>
      <c r="T5075" t="s">
        <v>28</v>
      </c>
      <c r="Y5075" t="s">
        <v>160</v>
      </c>
    </row>
    <row r="5076" spans="1:25" x14ac:dyDescent="0.45">
      <c r="A5076" t="s">
        <v>335</v>
      </c>
      <c r="B5076" t="s">
        <v>409</v>
      </c>
      <c r="C5076">
        <v>2511</v>
      </c>
      <c r="D5076" t="s">
        <v>421</v>
      </c>
      <c r="E5076" t="s">
        <v>411</v>
      </c>
      <c r="F5076">
        <v>2020</v>
      </c>
      <c r="G5076">
        <v>477</v>
      </c>
      <c r="H5076">
        <v>477</v>
      </c>
      <c r="I5076">
        <v>5896</v>
      </c>
      <c r="K5076">
        <v>3.2000000000000001E-2</v>
      </c>
      <c r="L5076">
        <v>6.9999999999999999E-4</v>
      </c>
      <c r="M5076">
        <v>5848.1</v>
      </c>
      <c r="N5076">
        <v>5.9400000000000001E-2</v>
      </c>
      <c r="O5076">
        <v>20.652000000000001</v>
      </c>
      <c r="P5076">
        <v>0.41920000000000002</v>
      </c>
      <c r="Q5076">
        <v>98657.4</v>
      </c>
      <c r="R5076" t="s">
        <v>34</v>
      </c>
      <c r="S5076" t="s">
        <v>38</v>
      </c>
      <c r="T5076" t="s">
        <v>28</v>
      </c>
      <c r="Y5076" t="s">
        <v>160</v>
      </c>
    </row>
    <row r="5077" spans="1:25" x14ac:dyDescent="0.45">
      <c r="A5077" t="s">
        <v>335</v>
      </c>
      <c r="B5077" t="s">
        <v>409</v>
      </c>
      <c r="C5077">
        <v>2511</v>
      </c>
      <c r="D5077" t="s">
        <v>421</v>
      </c>
      <c r="E5077" t="s">
        <v>411</v>
      </c>
      <c r="F5077">
        <v>2021</v>
      </c>
      <c r="G5077">
        <v>1127</v>
      </c>
      <c r="H5077">
        <v>1127</v>
      </c>
      <c r="I5077">
        <v>13307</v>
      </c>
      <c r="K5077">
        <v>6.8000000000000005E-2</v>
      </c>
      <c r="L5077">
        <v>6.9999999999999999E-4</v>
      </c>
      <c r="M5077">
        <v>12141.5</v>
      </c>
      <c r="N5077">
        <v>5.9400000000000001E-2</v>
      </c>
      <c r="O5077">
        <v>42.765999999999998</v>
      </c>
      <c r="P5077">
        <v>0.41789999999999999</v>
      </c>
      <c r="Q5077">
        <v>204734.4</v>
      </c>
      <c r="R5077" t="s">
        <v>34</v>
      </c>
      <c r="S5077" t="s">
        <v>38</v>
      </c>
      <c r="T5077" t="s">
        <v>28</v>
      </c>
      <c r="Y5077" t="s">
        <v>161</v>
      </c>
    </row>
    <row r="5078" spans="1:25" x14ac:dyDescent="0.45">
      <c r="A5078" t="s">
        <v>335</v>
      </c>
      <c r="B5078" t="s">
        <v>409</v>
      </c>
      <c r="C5078">
        <v>2511</v>
      </c>
      <c r="D5078" t="s">
        <v>421</v>
      </c>
      <c r="E5078" t="s">
        <v>411</v>
      </c>
      <c r="F5078">
        <v>2022</v>
      </c>
      <c r="G5078">
        <v>1336</v>
      </c>
      <c r="H5078">
        <v>1336</v>
      </c>
      <c r="I5078">
        <v>17376</v>
      </c>
      <c r="K5078">
        <v>9.4E-2</v>
      </c>
      <c r="L5078">
        <v>6.9999999999999999E-4</v>
      </c>
      <c r="M5078">
        <v>16843.7</v>
      </c>
      <c r="N5078">
        <v>0.06</v>
      </c>
      <c r="O5078">
        <v>60.552</v>
      </c>
      <c r="P5078">
        <v>0.43240000000000001</v>
      </c>
      <c r="Q5078">
        <v>280574.7</v>
      </c>
      <c r="R5078" t="s">
        <v>34</v>
      </c>
      <c r="S5078" t="s">
        <v>38</v>
      </c>
      <c r="T5078" t="s">
        <v>28</v>
      </c>
      <c r="Y5078" t="s">
        <v>161</v>
      </c>
    </row>
    <row r="5079" spans="1:25" x14ac:dyDescent="0.45">
      <c r="A5079" t="s">
        <v>335</v>
      </c>
      <c r="B5079" t="s">
        <v>409</v>
      </c>
      <c r="C5079">
        <v>2511</v>
      </c>
      <c r="D5079" t="s">
        <v>421</v>
      </c>
      <c r="E5079" t="s">
        <v>411</v>
      </c>
      <c r="F5079">
        <v>2023</v>
      </c>
      <c r="G5079">
        <v>1415</v>
      </c>
      <c r="H5079">
        <v>1415</v>
      </c>
      <c r="I5079">
        <v>20187</v>
      </c>
      <c r="K5079">
        <v>9.0999999999999998E-2</v>
      </c>
      <c r="L5079">
        <v>5.9999999999999995E-4</v>
      </c>
      <c r="M5079">
        <v>18052.3</v>
      </c>
      <c r="N5079">
        <v>5.8999999999999997E-2</v>
      </c>
      <c r="O5079">
        <v>46.500999999999998</v>
      </c>
      <c r="P5079">
        <v>0.30080000000000001</v>
      </c>
      <c r="Q5079">
        <v>305366.7</v>
      </c>
      <c r="R5079" t="s">
        <v>34</v>
      </c>
      <c r="S5079" t="s">
        <v>38</v>
      </c>
      <c r="T5079" t="s">
        <v>28</v>
      </c>
      <c r="V5079" t="s">
        <v>32</v>
      </c>
      <c r="Y5079" t="s">
        <v>161</v>
      </c>
    </row>
    <row r="5080" spans="1:25" x14ac:dyDescent="0.45">
      <c r="A5080" t="s">
        <v>335</v>
      </c>
      <c r="B5080" t="s">
        <v>409</v>
      </c>
      <c r="C5080">
        <v>2511</v>
      </c>
      <c r="D5080" t="s">
        <v>421</v>
      </c>
      <c r="E5080" t="s">
        <v>411</v>
      </c>
      <c r="F5080">
        <v>2024</v>
      </c>
      <c r="G5080">
        <v>476</v>
      </c>
      <c r="H5080">
        <v>476</v>
      </c>
      <c r="I5080">
        <v>6131</v>
      </c>
      <c r="K5080">
        <v>3.2000000000000001E-2</v>
      </c>
      <c r="L5080">
        <v>6.9999999999999999E-4</v>
      </c>
      <c r="M5080">
        <v>5974.4</v>
      </c>
      <c r="N5080">
        <v>5.96E-2</v>
      </c>
      <c r="O5080">
        <v>11.574999999999999</v>
      </c>
      <c r="P5080">
        <v>0.23180000000000001</v>
      </c>
      <c r="Q5080">
        <v>100675.2</v>
      </c>
      <c r="R5080" t="s">
        <v>34</v>
      </c>
      <c r="S5080" t="s">
        <v>38</v>
      </c>
      <c r="T5080" t="s">
        <v>28</v>
      </c>
      <c r="V5080" t="s">
        <v>32</v>
      </c>
      <c r="Y5080" t="s">
        <v>161</v>
      </c>
    </row>
    <row r="5081" spans="1:25" x14ac:dyDescent="0.45">
      <c r="A5081" t="s">
        <v>335</v>
      </c>
      <c r="B5081" t="s">
        <v>409</v>
      </c>
      <c r="C5081">
        <v>2511</v>
      </c>
      <c r="D5081" t="s">
        <v>422</v>
      </c>
      <c r="E5081" t="s">
        <v>411</v>
      </c>
      <c r="F5081">
        <v>2009</v>
      </c>
      <c r="G5081">
        <v>487</v>
      </c>
      <c r="H5081">
        <v>487</v>
      </c>
      <c r="I5081">
        <v>4230</v>
      </c>
      <c r="K5081">
        <v>2.3039999999999998</v>
      </c>
      <c r="L5081">
        <v>6.83E-2</v>
      </c>
      <c r="M5081">
        <v>4549.1000000000004</v>
      </c>
      <c r="N5081">
        <v>6.2E-2</v>
      </c>
      <c r="O5081">
        <v>17.306999999999999</v>
      </c>
      <c r="P5081">
        <v>0.4743</v>
      </c>
      <c r="Q5081">
        <v>73662.5</v>
      </c>
      <c r="R5081" t="s">
        <v>34</v>
      </c>
      <c r="S5081" t="s">
        <v>38</v>
      </c>
      <c r="T5081" t="s">
        <v>28</v>
      </c>
      <c r="Y5081" t="s">
        <v>103</v>
      </c>
    </row>
    <row r="5082" spans="1:25" x14ac:dyDescent="0.45">
      <c r="A5082" t="s">
        <v>335</v>
      </c>
      <c r="B5082" t="s">
        <v>409</v>
      </c>
      <c r="C5082">
        <v>2511</v>
      </c>
      <c r="D5082" t="s">
        <v>422</v>
      </c>
      <c r="E5082" t="s">
        <v>411</v>
      </c>
      <c r="F5082">
        <v>2010</v>
      </c>
      <c r="G5082">
        <v>652</v>
      </c>
      <c r="H5082">
        <v>652</v>
      </c>
      <c r="I5082">
        <v>7966</v>
      </c>
      <c r="K5082">
        <v>0.13100000000000001</v>
      </c>
      <c r="L5082">
        <v>2.2000000000000001E-3</v>
      </c>
      <c r="M5082">
        <v>7831.9</v>
      </c>
      <c r="N5082">
        <v>5.91E-2</v>
      </c>
      <c r="O5082">
        <v>28.042000000000002</v>
      </c>
      <c r="P5082">
        <v>0.42309999999999998</v>
      </c>
      <c r="Q5082">
        <v>132600.70000000001</v>
      </c>
      <c r="R5082" t="s">
        <v>34</v>
      </c>
      <c r="S5082" t="s">
        <v>38</v>
      </c>
      <c r="T5082" t="s">
        <v>28</v>
      </c>
      <c r="Y5082" t="s">
        <v>103</v>
      </c>
    </row>
    <row r="5083" spans="1:25" x14ac:dyDescent="0.45">
      <c r="A5083" t="s">
        <v>335</v>
      </c>
      <c r="B5083" t="s">
        <v>409</v>
      </c>
      <c r="C5083">
        <v>2511</v>
      </c>
      <c r="D5083" t="s">
        <v>422</v>
      </c>
      <c r="E5083" t="s">
        <v>411</v>
      </c>
      <c r="F5083">
        <v>2011</v>
      </c>
      <c r="G5083">
        <v>664</v>
      </c>
      <c r="H5083">
        <v>664</v>
      </c>
      <c r="I5083">
        <v>8095</v>
      </c>
      <c r="K5083">
        <v>3.7999999999999999E-2</v>
      </c>
      <c r="L5083">
        <v>3.7000000000000002E-3</v>
      </c>
      <c r="M5083">
        <v>6784.6</v>
      </c>
      <c r="N5083">
        <v>5.7700000000000001E-2</v>
      </c>
      <c r="O5083">
        <v>25.282</v>
      </c>
      <c r="P5083">
        <v>0.44140000000000001</v>
      </c>
      <c r="Q5083">
        <v>114975.2</v>
      </c>
      <c r="R5083" t="s">
        <v>34</v>
      </c>
      <c r="S5083" t="s">
        <v>38</v>
      </c>
      <c r="T5083" t="s">
        <v>28</v>
      </c>
      <c r="Y5083" t="s">
        <v>103</v>
      </c>
    </row>
    <row r="5084" spans="1:25" x14ac:dyDescent="0.45">
      <c r="A5084" t="s">
        <v>335</v>
      </c>
      <c r="B5084" t="s">
        <v>409</v>
      </c>
      <c r="C5084">
        <v>2511</v>
      </c>
      <c r="D5084" t="s">
        <v>422</v>
      </c>
      <c r="E5084" t="s">
        <v>411</v>
      </c>
      <c r="F5084">
        <v>2012</v>
      </c>
      <c r="G5084">
        <v>742</v>
      </c>
      <c r="H5084">
        <v>742</v>
      </c>
      <c r="I5084">
        <v>9446</v>
      </c>
      <c r="K5084">
        <v>5.1999999999999998E-2</v>
      </c>
      <c r="L5084">
        <v>8.0000000000000004E-4</v>
      </c>
      <c r="M5084">
        <v>9158.7000000000007</v>
      </c>
      <c r="N5084">
        <v>5.8999999999999997E-2</v>
      </c>
      <c r="O5084">
        <v>35.576999999999998</v>
      </c>
      <c r="P5084">
        <v>0.45789999999999997</v>
      </c>
      <c r="Q5084">
        <v>155367.6</v>
      </c>
      <c r="R5084" t="s">
        <v>34</v>
      </c>
      <c r="S5084" t="s">
        <v>38</v>
      </c>
      <c r="T5084" t="s">
        <v>28</v>
      </c>
      <c r="Y5084" t="s">
        <v>103</v>
      </c>
    </row>
    <row r="5085" spans="1:25" x14ac:dyDescent="0.45">
      <c r="A5085" t="s">
        <v>335</v>
      </c>
      <c r="B5085" t="s">
        <v>409</v>
      </c>
      <c r="C5085">
        <v>2511</v>
      </c>
      <c r="D5085" t="s">
        <v>422</v>
      </c>
      <c r="E5085" t="s">
        <v>411</v>
      </c>
      <c r="F5085">
        <v>2013</v>
      </c>
      <c r="G5085">
        <v>782</v>
      </c>
      <c r="H5085">
        <v>782</v>
      </c>
      <c r="I5085">
        <v>9385</v>
      </c>
      <c r="K5085">
        <v>8.2000000000000003E-2</v>
      </c>
      <c r="L5085">
        <v>2.5999999999999999E-3</v>
      </c>
      <c r="M5085">
        <v>8973.1</v>
      </c>
      <c r="N5085">
        <v>5.8900000000000001E-2</v>
      </c>
      <c r="O5085">
        <v>34.841000000000001</v>
      </c>
      <c r="P5085">
        <v>0.4597</v>
      </c>
      <c r="Q5085">
        <v>152019.20000000001</v>
      </c>
      <c r="R5085" t="s">
        <v>34</v>
      </c>
      <c r="S5085" t="s">
        <v>38</v>
      </c>
      <c r="T5085" t="s">
        <v>28</v>
      </c>
      <c r="Y5085" t="s">
        <v>103</v>
      </c>
    </row>
    <row r="5086" spans="1:25" x14ac:dyDescent="0.45">
      <c r="A5086" t="s">
        <v>335</v>
      </c>
      <c r="B5086" t="s">
        <v>409</v>
      </c>
      <c r="C5086">
        <v>2511</v>
      </c>
      <c r="D5086" t="s">
        <v>422</v>
      </c>
      <c r="E5086" t="s">
        <v>411</v>
      </c>
      <c r="F5086">
        <v>2014</v>
      </c>
      <c r="G5086">
        <v>950</v>
      </c>
      <c r="H5086">
        <v>950</v>
      </c>
      <c r="I5086">
        <v>12120</v>
      </c>
      <c r="K5086">
        <v>7.66</v>
      </c>
      <c r="L5086">
        <v>7.3300000000000004E-2</v>
      </c>
      <c r="M5086">
        <v>11938.9</v>
      </c>
      <c r="N5086">
        <v>6.2100000000000002E-2</v>
      </c>
      <c r="O5086">
        <v>49.898000000000003</v>
      </c>
      <c r="P5086">
        <v>0.5161</v>
      </c>
      <c r="Q5086">
        <v>191030</v>
      </c>
      <c r="R5086" t="s">
        <v>34</v>
      </c>
      <c r="S5086" t="s">
        <v>38</v>
      </c>
      <c r="T5086" t="s">
        <v>28</v>
      </c>
      <c r="Y5086" t="s">
        <v>103</v>
      </c>
    </row>
    <row r="5087" spans="1:25" x14ac:dyDescent="0.45">
      <c r="A5087" t="s">
        <v>335</v>
      </c>
      <c r="B5087" t="s">
        <v>409</v>
      </c>
      <c r="C5087">
        <v>2511</v>
      </c>
      <c r="D5087" t="s">
        <v>422</v>
      </c>
      <c r="E5087" t="s">
        <v>411</v>
      </c>
      <c r="F5087">
        <v>2015</v>
      </c>
      <c r="G5087">
        <v>682</v>
      </c>
      <c r="H5087">
        <v>682</v>
      </c>
      <c r="I5087">
        <v>6345</v>
      </c>
      <c r="K5087">
        <v>3.86</v>
      </c>
      <c r="L5087">
        <v>8.6999999999999994E-2</v>
      </c>
      <c r="M5087">
        <v>6330.9</v>
      </c>
      <c r="N5087">
        <v>6.2799999999999995E-2</v>
      </c>
      <c r="O5087">
        <v>26.207999999999998</v>
      </c>
      <c r="P5087">
        <v>0.52569999999999995</v>
      </c>
      <c r="Q5087">
        <v>101578.1</v>
      </c>
      <c r="R5087" t="s">
        <v>34</v>
      </c>
      <c r="S5087" t="s">
        <v>38</v>
      </c>
      <c r="T5087" t="s">
        <v>28</v>
      </c>
      <c r="Y5087" t="s">
        <v>159</v>
      </c>
    </row>
    <row r="5088" spans="1:25" x14ac:dyDescent="0.45">
      <c r="A5088" t="s">
        <v>335</v>
      </c>
      <c r="B5088" t="s">
        <v>409</v>
      </c>
      <c r="C5088">
        <v>2511</v>
      </c>
      <c r="D5088" t="s">
        <v>422</v>
      </c>
      <c r="E5088" t="s">
        <v>411</v>
      </c>
      <c r="F5088">
        <v>2016</v>
      </c>
      <c r="G5088">
        <v>814</v>
      </c>
      <c r="H5088">
        <v>814</v>
      </c>
      <c r="I5088">
        <v>10340</v>
      </c>
      <c r="K5088">
        <v>1.319</v>
      </c>
      <c r="L5088">
        <v>1.66E-2</v>
      </c>
      <c r="M5088">
        <v>10014.1</v>
      </c>
      <c r="N5088">
        <v>5.9799999999999999E-2</v>
      </c>
      <c r="O5088">
        <v>38.884</v>
      </c>
      <c r="P5088">
        <v>0.46389999999999998</v>
      </c>
      <c r="Q5088">
        <v>167870</v>
      </c>
      <c r="R5088" t="s">
        <v>34</v>
      </c>
      <c r="S5088" t="s">
        <v>38</v>
      </c>
      <c r="T5088" t="s">
        <v>28</v>
      </c>
      <c r="Y5088" t="s">
        <v>159</v>
      </c>
    </row>
    <row r="5089" spans="1:25" x14ac:dyDescent="0.45">
      <c r="A5089" t="s">
        <v>335</v>
      </c>
      <c r="B5089" t="s">
        <v>409</v>
      </c>
      <c r="C5089">
        <v>2511</v>
      </c>
      <c r="D5089" t="s">
        <v>422</v>
      </c>
      <c r="E5089" t="s">
        <v>411</v>
      </c>
      <c r="F5089">
        <v>2017</v>
      </c>
      <c r="G5089">
        <v>398</v>
      </c>
      <c r="H5089">
        <v>398</v>
      </c>
      <c r="I5089">
        <v>4435</v>
      </c>
      <c r="K5089">
        <v>2.5999999999999999E-2</v>
      </c>
      <c r="L5089">
        <v>6.9999999999999999E-4</v>
      </c>
      <c r="M5089">
        <v>4393.2</v>
      </c>
      <c r="N5089">
        <v>6.0400000000000002E-2</v>
      </c>
      <c r="O5089">
        <v>17.058</v>
      </c>
      <c r="P5089">
        <v>0.47060000000000002</v>
      </c>
      <c r="Q5089">
        <v>73307.100000000006</v>
      </c>
      <c r="R5089" t="s">
        <v>34</v>
      </c>
      <c r="S5089" t="s">
        <v>38</v>
      </c>
      <c r="T5089" t="s">
        <v>28</v>
      </c>
      <c r="Y5089" t="s">
        <v>160</v>
      </c>
    </row>
    <row r="5090" spans="1:25" x14ac:dyDescent="0.45">
      <c r="A5090" t="s">
        <v>335</v>
      </c>
      <c r="B5090" t="s">
        <v>409</v>
      </c>
      <c r="C5090">
        <v>2511</v>
      </c>
      <c r="D5090" t="s">
        <v>422</v>
      </c>
      <c r="E5090" t="s">
        <v>411</v>
      </c>
      <c r="F5090">
        <v>2018</v>
      </c>
      <c r="G5090">
        <v>805</v>
      </c>
      <c r="H5090">
        <v>805</v>
      </c>
      <c r="I5090">
        <v>8339</v>
      </c>
      <c r="K5090">
        <v>4.7E-2</v>
      </c>
      <c r="L5090">
        <v>8.0000000000000004E-4</v>
      </c>
      <c r="M5090">
        <v>8037</v>
      </c>
      <c r="N5090">
        <v>0.06</v>
      </c>
      <c r="O5090">
        <v>30.971</v>
      </c>
      <c r="P5090">
        <v>0.46489999999999998</v>
      </c>
      <c r="Q5090">
        <v>134788</v>
      </c>
      <c r="R5090" t="s">
        <v>34</v>
      </c>
      <c r="S5090" t="s">
        <v>38</v>
      </c>
      <c r="T5090" t="s">
        <v>28</v>
      </c>
      <c r="Y5090" t="s">
        <v>160</v>
      </c>
    </row>
    <row r="5091" spans="1:25" x14ac:dyDescent="0.45">
      <c r="A5091" t="s">
        <v>335</v>
      </c>
      <c r="B5091" t="s">
        <v>409</v>
      </c>
      <c r="C5091">
        <v>2511</v>
      </c>
      <c r="D5091" t="s">
        <v>422</v>
      </c>
      <c r="E5091" t="s">
        <v>411</v>
      </c>
      <c r="F5091">
        <v>2019</v>
      </c>
      <c r="G5091">
        <v>466</v>
      </c>
      <c r="H5091">
        <v>466</v>
      </c>
      <c r="I5091">
        <v>5708</v>
      </c>
      <c r="K5091">
        <v>0.03</v>
      </c>
      <c r="L5091">
        <v>6.9999999999999999E-4</v>
      </c>
      <c r="M5091">
        <v>5430.7</v>
      </c>
      <c r="N5091">
        <v>5.8900000000000001E-2</v>
      </c>
      <c r="O5091">
        <v>18.992999999999999</v>
      </c>
      <c r="P5091">
        <v>0.41320000000000001</v>
      </c>
      <c r="Q5091">
        <v>91961.9</v>
      </c>
      <c r="R5091" t="s">
        <v>34</v>
      </c>
      <c r="S5091" t="s">
        <v>38</v>
      </c>
      <c r="T5091" t="s">
        <v>28</v>
      </c>
      <c r="Y5091" t="s">
        <v>160</v>
      </c>
    </row>
    <row r="5092" spans="1:25" x14ac:dyDescent="0.45">
      <c r="A5092" t="s">
        <v>335</v>
      </c>
      <c r="B5092" t="s">
        <v>409</v>
      </c>
      <c r="C5092">
        <v>2511</v>
      </c>
      <c r="D5092" t="s">
        <v>422</v>
      </c>
      <c r="E5092" t="s">
        <v>411</v>
      </c>
      <c r="F5092">
        <v>2020</v>
      </c>
      <c r="G5092">
        <v>477</v>
      </c>
      <c r="H5092">
        <v>477</v>
      </c>
      <c r="I5092">
        <v>5896</v>
      </c>
      <c r="K5092">
        <v>3.2000000000000001E-2</v>
      </c>
      <c r="L5092">
        <v>6.9999999999999999E-4</v>
      </c>
      <c r="M5092">
        <v>5848.1</v>
      </c>
      <c r="N5092">
        <v>5.9400000000000001E-2</v>
      </c>
      <c r="O5092">
        <v>20.652000000000001</v>
      </c>
      <c r="P5092">
        <v>0.41920000000000002</v>
      </c>
      <c r="Q5092">
        <v>98657.4</v>
      </c>
      <c r="R5092" t="s">
        <v>34</v>
      </c>
      <c r="S5092" t="s">
        <v>38</v>
      </c>
      <c r="T5092" t="s">
        <v>28</v>
      </c>
      <c r="Y5092" t="s">
        <v>160</v>
      </c>
    </row>
    <row r="5093" spans="1:25" x14ac:dyDescent="0.45">
      <c r="A5093" t="s">
        <v>335</v>
      </c>
      <c r="B5093" t="s">
        <v>409</v>
      </c>
      <c r="C5093">
        <v>2511</v>
      </c>
      <c r="D5093" t="s">
        <v>422</v>
      </c>
      <c r="E5093" t="s">
        <v>411</v>
      </c>
      <c r="F5093">
        <v>2021</v>
      </c>
      <c r="G5093">
        <v>1127</v>
      </c>
      <c r="H5093">
        <v>1127</v>
      </c>
      <c r="I5093">
        <v>13307</v>
      </c>
      <c r="K5093">
        <v>6.8000000000000005E-2</v>
      </c>
      <c r="L5093">
        <v>6.9999999999999999E-4</v>
      </c>
      <c r="M5093">
        <v>12141.5</v>
      </c>
      <c r="N5093">
        <v>5.9400000000000001E-2</v>
      </c>
      <c r="O5093">
        <v>42.765999999999998</v>
      </c>
      <c r="P5093">
        <v>0.41789999999999999</v>
      </c>
      <c r="Q5093">
        <v>204734.4</v>
      </c>
      <c r="R5093" t="s">
        <v>34</v>
      </c>
      <c r="S5093" t="s">
        <v>38</v>
      </c>
      <c r="T5093" t="s">
        <v>28</v>
      </c>
      <c r="Y5093" t="s">
        <v>161</v>
      </c>
    </row>
    <row r="5094" spans="1:25" x14ac:dyDescent="0.45">
      <c r="A5094" t="s">
        <v>335</v>
      </c>
      <c r="B5094" t="s">
        <v>409</v>
      </c>
      <c r="C5094">
        <v>2511</v>
      </c>
      <c r="D5094" t="s">
        <v>422</v>
      </c>
      <c r="E5094" t="s">
        <v>411</v>
      </c>
      <c r="F5094">
        <v>2022</v>
      </c>
      <c r="G5094">
        <v>1336</v>
      </c>
      <c r="H5094">
        <v>1336</v>
      </c>
      <c r="I5094">
        <v>17376</v>
      </c>
      <c r="K5094">
        <v>9.4E-2</v>
      </c>
      <c r="L5094">
        <v>6.9999999999999999E-4</v>
      </c>
      <c r="M5094">
        <v>16843.7</v>
      </c>
      <c r="N5094">
        <v>0.06</v>
      </c>
      <c r="O5094">
        <v>60.552</v>
      </c>
      <c r="P5094">
        <v>0.43240000000000001</v>
      </c>
      <c r="Q5094">
        <v>280574.7</v>
      </c>
      <c r="R5094" t="s">
        <v>34</v>
      </c>
      <c r="S5094" t="s">
        <v>38</v>
      </c>
      <c r="T5094" t="s">
        <v>28</v>
      </c>
      <c r="Y5094" t="s">
        <v>161</v>
      </c>
    </row>
    <row r="5095" spans="1:25" x14ac:dyDescent="0.45">
      <c r="A5095" t="s">
        <v>335</v>
      </c>
      <c r="B5095" t="s">
        <v>409</v>
      </c>
      <c r="C5095">
        <v>2511</v>
      </c>
      <c r="D5095" t="s">
        <v>422</v>
      </c>
      <c r="E5095" t="s">
        <v>411</v>
      </c>
      <c r="F5095">
        <v>2023</v>
      </c>
      <c r="G5095">
        <v>1415</v>
      </c>
      <c r="H5095">
        <v>1415</v>
      </c>
      <c r="I5095">
        <v>20187</v>
      </c>
      <c r="K5095">
        <v>9.0999999999999998E-2</v>
      </c>
      <c r="L5095">
        <v>5.9999999999999995E-4</v>
      </c>
      <c r="M5095">
        <v>18103.5</v>
      </c>
      <c r="N5095">
        <v>5.91E-2</v>
      </c>
      <c r="O5095">
        <v>47.03</v>
      </c>
      <c r="P5095">
        <v>0.30359999999999998</v>
      </c>
      <c r="Q5095">
        <v>305366.7</v>
      </c>
      <c r="R5095" t="s">
        <v>34</v>
      </c>
      <c r="S5095" t="s">
        <v>38</v>
      </c>
      <c r="T5095" t="s">
        <v>28</v>
      </c>
      <c r="V5095" t="s">
        <v>32</v>
      </c>
      <c r="Y5095" t="s">
        <v>161</v>
      </c>
    </row>
    <row r="5096" spans="1:25" x14ac:dyDescent="0.45">
      <c r="A5096" t="s">
        <v>335</v>
      </c>
      <c r="B5096" t="s">
        <v>409</v>
      </c>
      <c r="C5096">
        <v>2511</v>
      </c>
      <c r="D5096" t="s">
        <v>422</v>
      </c>
      <c r="E5096" t="s">
        <v>411</v>
      </c>
      <c r="F5096">
        <v>2024</v>
      </c>
      <c r="G5096">
        <v>475</v>
      </c>
      <c r="H5096">
        <v>475</v>
      </c>
      <c r="I5096">
        <v>6130</v>
      </c>
      <c r="K5096">
        <v>3.2000000000000001E-2</v>
      </c>
      <c r="L5096">
        <v>6.9999999999999999E-4</v>
      </c>
      <c r="M5096">
        <v>5973.1</v>
      </c>
      <c r="N5096">
        <v>5.96E-2</v>
      </c>
      <c r="O5096">
        <v>11.676</v>
      </c>
      <c r="P5096">
        <v>0.23499999999999999</v>
      </c>
      <c r="Q5096">
        <v>100658.8</v>
      </c>
      <c r="R5096" t="s">
        <v>34</v>
      </c>
      <c r="S5096" t="s">
        <v>38</v>
      </c>
      <c r="T5096" t="s">
        <v>28</v>
      </c>
      <c r="V5096" t="s">
        <v>32</v>
      </c>
      <c r="Y5096" t="s">
        <v>161</v>
      </c>
    </row>
    <row r="5097" spans="1:25" x14ac:dyDescent="0.45">
      <c r="A5097" t="s">
        <v>335</v>
      </c>
      <c r="B5097" t="s">
        <v>409</v>
      </c>
      <c r="C5097">
        <v>2511</v>
      </c>
      <c r="D5097" t="s">
        <v>423</v>
      </c>
      <c r="E5097" t="s">
        <v>411</v>
      </c>
      <c r="F5097">
        <v>2009</v>
      </c>
      <c r="G5097">
        <v>671</v>
      </c>
      <c r="H5097">
        <v>671</v>
      </c>
      <c r="I5097">
        <v>8036</v>
      </c>
      <c r="K5097">
        <v>4.74</v>
      </c>
      <c r="L5097">
        <v>6.4000000000000001E-2</v>
      </c>
      <c r="M5097">
        <v>8826.1</v>
      </c>
      <c r="N5097">
        <v>6.1800000000000001E-2</v>
      </c>
      <c r="O5097">
        <v>33.723999999999997</v>
      </c>
      <c r="P5097">
        <v>0.47089999999999999</v>
      </c>
      <c r="Q5097">
        <v>142623.1</v>
      </c>
      <c r="R5097" t="s">
        <v>34</v>
      </c>
      <c r="S5097" t="s">
        <v>38</v>
      </c>
      <c r="T5097" t="s">
        <v>28</v>
      </c>
      <c r="Y5097" t="s">
        <v>103</v>
      </c>
    </row>
    <row r="5098" spans="1:25" x14ac:dyDescent="0.45">
      <c r="A5098" t="s">
        <v>335</v>
      </c>
      <c r="B5098" t="s">
        <v>409</v>
      </c>
      <c r="C5098">
        <v>2511</v>
      </c>
      <c r="D5098" t="s">
        <v>423</v>
      </c>
      <c r="E5098" t="s">
        <v>411</v>
      </c>
      <c r="F5098">
        <v>2010</v>
      </c>
      <c r="G5098">
        <v>751</v>
      </c>
      <c r="H5098">
        <v>751</v>
      </c>
      <c r="I5098">
        <v>9142</v>
      </c>
      <c r="K5098">
        <v>0.13</v>
      </c>
      <c r="L5098">
        <v>2E-3</v>
      </c>
      <c r="M5098">
        <v>9009.2999999999993</v>
      </c>
      <c r="N5098">
        <v>5.91E-2</v>
      </c>
      <c r="O5098">
        <v>32.247</v>
      </c>
      <c r="P5098">
        <v>0.42299999999999999</v>
      </c>
      <c r="Q5098">
        <v>152560.5</v>
      </c>
      <c r="R5098" t="s">
        <v>34</v>
      </c>
      <c r="S5098" t="s">
        <v>38</v>
      </c>
      <c r="T5098" t="s">
        <v>28</v>
      </c>
      <c r="Y5098" t="s">
        <v>103</v>
      </c>
    </row>
    <row r="5099" spans="1:25" x14ac:dyDescent="0.45">
      <c r="A5099" t="s">
        <v>335</v>
      </c>
      <c r="B5099" t="s">
        <v>409</v>
      </c>
      <c r="C5099">
        <v>2511</v>
      </c>
      <c r="D5099" t="s">
        <v>423</v>
      </c>
      <c r="E5099" t="s">
        <v>411</v>
      </c>
      <c r="F5099">
        <v>2011</v>
      </c>
      <c r="G5099">
        <v>768</v>
      </c>
      <c r="H5099">
        <v>768</v>
      </c>
      <c r="I5099">
        <v>9343</v>
      </c>
      <c r="K5099">
        <v>4.5999999999999999E-2</v>
      </c>
      <c r="L5099">
        <v>5.9999999999999995E-4</v>
      </c>
      <c r="M5099">
        <v>8384</v>
      </c>
      <c r="N5099">
        <v>5.8200000000000002E-2</v>
      </c>
      <c r="O5099">
        <v>31.314</v>
      </c>
      <c r="P5099">
        <v>0.44159999999999999</v>
      </c>
      <c r="Q5099">
        <v>142107.9</v>
      </c>
      <c r="R5099" t="s">
        <v>34</v>
      </c>
      <c r="S5099" t="s">
        <v>38</v>
      </c>
      <c r="T5099" t="s">
        <v>28</v>
      </c>
      <c r="Y5099" t="s">
        <v>103</v>
      </c>
    </row>
    <row r="5100" spans="1:25" x14ac:dyDescent="0.45">
      <c r="A5100" t="s">
        <v>335</v>
      </c>
      <c r="B5100" t="s">
        <v>409</v>
      </c>
      <c r="C5100">
        <v>2511</v>
      </c>
      <c r="D5100" t="s">
        <v>423</v>
      </c>
      <c r="E5100" t="s">
        <v>411</v>
      </c>
      <c r="F5100">
        <v>2012</v>
      </c>
      <c r="G5100">
        <v>1355</v>
      </c>
      <c r="H5100">
        <v>1355</v>
      </c>
      <c r="I5100">
        <v>17506</v>
      </c>
      <c r="K5100">
        <v>9.5000000000000001E-2</v>
      </c>
      <c r="L5100">
        <v>6.9999999999999999E-4</v>
      </c>
      <c r="M5100">
        <v>16622.099999999999</v>
      </c>
      <c r="N5100">
        <v>5.8900000000000001E-2</v>
      </c>
      <c r="O5100">
        <v>64.569999999999993</v>
      </c>
      <c r="P5100">
        <v>0.45789999999999997</v>
      </c>
      <c r="Q5100">
        <v>281983.2</v>
      </c>
      <c r="R5100" t="s">
        <v>34</v>
      </c>
      <c r="S5100" t="s">
        <v>38</v>
      </c>
      <c r="T5100" t="s">
        <v>28</v>
      </c>
      <c r="Y5100" t="s">
        <v>103</v>
      </c>
    </row>
    <row r="5101" spans="1:25" x14ac:dyDescent="0.45">
      <c r="A5101" t="s">
        <v>335</v>
      </c>
      <c r="B5101" t="s">
        <v>409</v>
      </c>
      <c r="C5101">
        <v>2511</v>
      </c>
      <c r="D5101" t="s">
        <v>423</v>
      </c>
      <c r="E5101" t="s">
        <v>411</v>
      </c>
      <c r="F5101">
        <v>2013</v>
      </c>
      <c r="G5101">
        <v>1239</v>
      </c>
      <c r="H5101">
        <v>1239</v>
      </c>
      <c r="I5101">
        <v>15928</v>
      </c>
      <c r="K5101">
        <v>0.14799999999999999</v>
      </c>
      <c r="L5101">
        <v>1.5E-3</v>
      </c>
      <c r="M5101">
        <v>15144.5</v>
      </c>
      <c r="N5101">
        <v>5.8900000000000001E-2</v>
      </c>
      <c r="O5101">
        <v>58.795999999999999</v>
      </c>
      <c r="P5101">
        <v>0.4587</v>
      </c>
      <c r="Q5101">
        <v>256501.2</v>
      </c>
      <c r="R5101" t="s">
        <v>34</v>
      </c>
      <c r="S5101" t="s">
        <v>38</v>
      </c>
      <c r="T5101" t="s">
        <v>28</v>
      </c>
      <c r="Y5101" t="s">
        <v>103</v>
      </c>
    </row>
    <row r="5102" spans="1:25" x14ac:dyDescent="0.45">
      <c r="A5102" t="s">
        <v>335</v>
      </c>
      <c r="B5102" t="s">
        <v>409</v>
      </c>
      <c r="C5102">
        <v>2511</v>
      </c>
      <c r="D5102" t="s">
        <v>423</v>
      </c>
      <c r="E5102" t="s">
        <v>411</v>
      </c>
      <c r="F5102">
        <v>2014</v>
      </c>
      <c r="G5102">
        <v>554</v>
      </c>
      <c r="H5102">
        <v>554</v>
      </c>
      <c r="I5102">
        <v>7236</v>
      </c>
      <c r="K5102">
        <v>4.5389999999999997</v>
      </c>
      <c r="L5102">
        <v>7.1900000000000006E-2</v>
      </c>
      <c r="M5102">
        <v>7084.3</v>
      </c>
      <c r="N5102">
        <v>6.1899999999999997E-2</v>
      </c>
      <c r="O5102">
        <v>29.579000000000001</v>
      </c>
      <c r="P5102">
        <v>0.51449999999999996</v>
      </c>
      <c r="Q5102">
        <v>113357.2</v>
      </c>
      <c r="R5102" t="s">
        <v>34</v>
      </c>
      <c r="S5102" t="s">
        <v>38</v>
      </c>
      <c r="T5102" t="s">
        <v>28</v>
      </c>
      <c r="Y5102" t="s">
        <v>103</v>
      </c>
    </row>
    <row r="5103" spans="1:25" x14ac:dyDescent="0.45">
      <c r="A5103" t="s">
        <v>335</v>
      </c>
      <c r="B5103" t="s">
        <v>409</v>
      </c>
      <c r="C5103">
        <v>2511</v>
      </c>
      <c r="D5103" t="s">
        <v>423</v>
      </c>
      <c r="E5103" t="s">
        <v>411</v>
      </c>
      <c r="F5103">
        <v>2015</v>
      </c>
      <c r="G5103">
        <v>979</v>
      </c>
      <c r="H5103">
        <v>979</v>
      </c>
      <c r="I5103">
        <v>11790</v>
      </c>
      <c r="K5103">
        <v>5.66</v>
      </c>
      <c r="L5103">
        <v>4.9599999999999998E-2</v>
      </c>
      <c r="M5103">
        <v>11817.3</v>
      </c>
      <c r="N5103">
        <v>6.1199999999999997E-2</v>
      </c>
      <c r="O5103">
        <v>48.094000000000001</v>
      </c>
      <c r="P5103">
        <v>0.49299999999999999</v>
      </c>
      <c r="Q5103">
        <v>191919.1</v>
      </c>
      <c r="R5103" t="s">
        <v>34</v>
      </c>
      <c r="S5103" t="s">
        <v>38</v>
      </c>
      <c r="T5103" t="s">
        <v>28</v>
      </c>
      <c r="Y5103" t="s">
        <v>159</v>
      </c>
    </row>
    <row r="5104" spans="1:25" x14ac:dyDescent="0.45">
      <c r="A5104" t="s">
        <v>335</v>
      </c>
      <c r="B5104" t="s">
        <v>409</v>
      </c>
      <c r="C5104">
        <v>2511</v>
      </c>
      <c r="D5104" t="s">
        <v>423</v>
      </c>
      <c r="E5104" t="s">
        <v>411</v>
      </c>
      <c r="F5104">
        <v>2016</v>
      </c>
      <c r="G5104">
        <v>1116</v>
      </c>
      <c r="H5104">
        <v>1116</v>
      </c>
      <c r="I5104">
        <v>13358</v>
      </c>
      <c r="K5104">
        <v>0.72899999999999998</v>
      </c>
      <c r="L5104">
        <v>7.4000000000000003E-3</v>
      </c>
      <c r="M5104">
        <v>13005.4</v>
      </c>
      <c r="N5104">
        <v>5.96E-2</v>
      </c>
      <c r="O5104">
        <v>50.098999999999997</v>
      </c>
      <c r="P5104">
        <v>0.45789999999999997</v>
      </c>
      <c r="Q5104">
        <v>218750.6</v>
      </c>
      <c r="R5104" t="s">
        <v>34</v>
      </c>
      <c r="S5104" t="s">
        <v>38</v>
      </c>
      <c r="T5104" t="s">
        <v>28</v>
      </c>
      <c r="Y5104" t="s">
        <v>159</v>
      </c>
    </row>
    <row r="5105" spans="1:25" x14ac:dyDescent="0.45">
      <c r="A5105" t="s">
        <v>335</v>
      </c>
      <c r="B5105" t="s">
        <v>409</v>
      </c>
      <c r="C5105">
        <v>2511</v>
      </c>
      <c r="D5105" t="s">
        <v>423</v>
      </c>
      <c r="E5105" t="s">
        <v>411</v>
      </c>
      <c r="F5105">
        <v>2017</v>
      </c>
      <c r="G5105">
        <v>804</v>
      </c>
      <c r="H5105">
        <v>804</v>
      </c>
      <c r="I5105">
        <v>9487</v>
      </c>
      <c r="K5105">
        <v>5.3999999999999999E-2</v>
      </c>
      <c r="L5105">
        <v>6.9999999999999999E-4</v>
      </c>
      <c r="M5105">
        <v>9319.5</v>
      </c>
      <c r="N5105">
        <v>5.96E-2</v>
      </c>
      <c r="O5105">
        <v>35.863999999999997</v>
      </c>
      <c r="P5105">
        <v>0.45860000000000001</v>
      </c>
      <c r="Q5105">
        <v>156904.6</v>
      </c>
      <c r="R5105" t="s">
        <v>34</v>
      </c>
      <c r="S5105" t="s">
        <v>38</v>
      </c>
      <c r="T5105" t="s">
        <v>28</v>
      </c>
      <c r="Y5105" t="s">
        <v>160</v>
      </c>
    </row>
    <row r="5106" spans="1:25" x14ac:dyDescent="0.45">
      <c r="A5106" t="s">
        <v>335</v>
      </c>
      <c r="B5106" t="s">
        <v>409</v>
      </c>
      <c r="C5106">
        <v>2511</v>
      </c>
      <c r="D5106" t="s">
        <v>423</v>
      </c>
      <c r="E5106" t="s">
        <v>411</v>
      </c>
      <c r="F5106">
        <v>2018</v>
      </c>
      <c r="G5106">
        <v>1413</v>
      </c>
      <c r="H5106">
        <v>1413</v>
      </c>
      <c r="I5106">
        <v>19065</v>
      </c>
      <c r="K5106">
        <v>0.108</v>
      </c>
      <c r="L5106">
        <v>8.0000000000000004E-4</v>
      </c>
      <c r="M5106">
        <v>18082.2</v>
      </c>
      <c r="N5106">
        <v>5.9700000000000003E-2</v>
      </c>
      <c r="O5106">
        <v>69.665000000000006</v>
      </c>
      <c r="P5106">
        <v>0.45939999999999998</v>
      </c>
      <c r="Q5106">
        <v>303329.3</v>
      </c>
      <c r="R5106" t="s">
        <v>34</v>
      </c>
      <c r="S5106" t="s">
        <v>38</v>
      </c>
      <c r="T5106" t="s">
        <v>28</v>
      </c>
      <c r="Y5106" t="s">
        <v>160</v>
      </c>
    </row>
    <row r="5107" spans="1:25" x14ac:dyDescent="0.45">
      <c r="A5107" t="s">
        <v>335</v>
      </c>
      <c r="B5107" t="s">
        <v>409</v>
      </c>
      <c r="C5107">
        <v>2511</v>
      </c>
      <c r="D5107" t="s">
        <v>423</v>
      </c>
      <c r="E5107" t="s">
        <v>411</v>
      </c>
      <c r="F5107">
        <v>2019</v>
      </c>
      <c r="G5107">
        <v>1044</v>
      </c>
      <c r="H5107">
        <v>1044</v>
      </c>
      <c r="I5107">
        <v>11925</v>
      </c>
      <c r="K5107">
        <v>6.5000000000000002E-2</v>
      </c>
      <c r="L5107">
        <v>5.9999999999999995E-4</v>
      </c>
      <c r="M5107">
        <v>11347</v>
      </c>
      <c r="N5107">
        <v>5.96E-2</v>
      </c>
      <c r="O5107">
        <v>40.36</v>
      </c>
      <c r="P5107">
        <v>0.4254</v>
      </c>
      <c r="Q5107">
        <v>190133.5</v>
      </c>
      <c r="R5107" t="s">
        <v>34</v>
      </c>
      <c r="S5107" t="s">
        <v>38</v>
      </c>
      <c r="T5107" t="s">
        <v>28</v>
      </c>
      <c r="Y5107" t="s">
        <v>160</v>
      </c>
    </row>
    <row r="5108" spans="1:25" x14ac:dyDescent="0.45">
      <c r="A5108" t="s">
        <v>335</v>
      </c>
      <c r="B5108" t="s">
        <v>409</v>
      </c>
      <c r="C5108">
        <v>2511</v>
      </c>
      <c r="D5108" t="s">
        <v>423</v>
      </c>
      <c r="E5108" t="s">
        <v>411</v>
      </c>
      <c r="F5108">
        <v>2020</v>
      </c>
      <c r="G5108">
        <v>910</v>
      </c>
      <c r="H5108">
        <v>910</v>
      </c>
      <c r="I5108">
        <v>10971</v>
      </c>
      <c r="K5108">
        <v>5.8999999999999997E-2</v>
      </c>
      <c r="L5108">
        <v>6.9999999999999999E-4</v>
      </c>
      <c r="M5108">
        <v>10749.2</v>
      </c>
      <c r="N5108">
        <v>5.9299999999999999E-2</v>
      </c>
      <c r="O5108">
        <v>37.936999999999998</v>
      </c>
      <c r="P5108">
        <v>0.41789999999999999</v>
      </c>
      <c r="Q5108">
        <v>181365.9</v>
      </c>
      <c r="R5108" t="s">
        <v>34</v>
      </c>
      <c r="S5108" t="s">
        <v>38</v>
      </c>
      <c r="T5108" t="s">
        <v>28</v>
      </c>
      <c r="Y5108" t="s">
        <v>160</v>
      </c>
    </row>
    <row r="5109" spans="1:25" x14ac:dyDescent="0.45">
      <c r="A5109" t="s">
        <v>335</v>
      </c>
      <c r="B5109" t="s">
        <v>409</v>
      </c>
      <c r="C5109">
        <v>2511</v>
      </c>
      <c r="D5109" t="s">
        <v>423</v>
      </c>
      <c r="E5109" t="s">
        <v>411</v>
      </c>
      <c r="F5109">
        <v>2021</v>
      </c>
      <c r="G5109">
        <v>1463</v>
      </c>
      <c r="H5109">
        <v>1463</v>
      </c>
      <c r="I5109">
        <v>20216</v>
      </c>
      <c r="K5109">
        <v>9.7000000000000003E-2</v>
      </c>
      <c r="L5109">
        <v>6.9999999999999999E-4</v>
      </c>
      <c r="M5109">
        <v>18100.2</v>
      </c>
      <c r="N5109">
        <v>5.9400000000000001E-2</v>
      </c>
      <c r="O5109">
        <v>63.768000000000001</v>
      </c>
      <c r="P5109">
        <v>0.41810000000000003</v>
      </c>
      <c r="Q5109">
        <v>305399.59999999998</v>
      </c>
      <c r="R5109" t="s">
        <v>34</v>
      </c>
      <c r="S5109" t="s">
        <v>38</v>
      </c>
      <c r="T5109" t="s">
        <v>28</v>
      </c>
      <c r="Y5109" t="s">
        <v>161</v>
      </c>
    </row>
    <row r="5110" spans="1:25" x14ac:dyDescent="0.45">
      <c r="A5110" t="s">
        <v>335</v>
      </c>
      <c r="B5110" t="s">
        <v>409</v>
      </c>
      <c r="C5110">
        <v>2511</v>
      </c>
      <c r="D5110" t="s">
        <v>423</v>
      </c>
      <c r="E5110" t="s">
        <v>411</v>
      </c>
      <c r="F5110">
        <v>2022</v>
      </c>
      <c r="G5110">
        <v>1059</v>
      </c>
      <c r="H5110">
        <v>1059</v>
      </c>
      <c r="I5110">
        <v>12788</v>
      </c>
      <c r="K5110">
        <v>6.7000000000000004E-2</v>
      </c>
      <c r="L5110">
        <v>5.9999999999999995E-4</v>
      </c>
      <c r="M5110">
        <v>12504</v>
      </c>
      <c r="N5110">
        <v>0.06</v>
      </c>
      <c r="O5110">
        <v>45.31</v>
      </c>
      <c r="P5110">
        <v>0.43309999999999998</v>
      </c>
      <c r="Q5110">
        <v>207063.3</v>
      </c>
      <c r="R5110" t="s">
        <v>34</v>
      </c>
      <c r="S5110" t="s">
        <v>38</v>
      </c>
      <c r="T5110" t="s">
        <v>28</v>
      </c>
      <c r="Y5110" t="s">
        <v>161</v>
      </c>
    </row>
    <row r="5111" spans="1:25" x14ac:dyDescent="0.45">
      <c r="A5111" t="s">
        <v>335</v>
      </c>
      <c r="B5111" t="s">
        <v>409</v>
      </c>
      <c r="C5111">
        <v>2511</v>
      </c>
      <c r="D5111" t="s">
        <v>423</v>
      </c>
      <c r="E5111" t="s">
        <v>411</v>
      </c>
      <c r="F5111">
        <v>2023</v>
      </c>
      <c r="G5111">
        <v>1107</v>
      </c>
      <c r="H5111">
        <v>1107</v>
      </c>
      <c r="I5111">
        <v>16861</v>
      </c>
      <c r="K5111">
        <v>6.7000000000000004E-2</v>
      </c>
      <c r="L5111">
        <v>2.9999999999999997E-4</v>
      </c>
      <c r="M5111">
        <v>14638.6</v>
      </c>
      <c r="N5111">
        <v>5.8999999999999997E-2</v>
      </c>
      <c r="O5111">
        <v>36.691000000000003</v>
      </c>
      <c r="P5111">
        <v>0.29799999999999999</v>
      </c>
      <c r="Q5111">
        <v>247943.3</v>
      </c>
      <c r="R5111" t="s">
        <v>34</v>
      </c>
      <c r="S5111" t="s">
        <v>38</v>
      </c>
      <c r="T5111" t="s">
        <v>28</v>
      </c>
      <c r="V5111" t="s">
        <v>32</v>
      </c>
      <c r="Y5111" t="s">
        <v>161</v>
      </c>
    </row>
    <row r="5112" spans="1:25" x14ac:dyDescent="0.45">
      <c r="A5112" t="s">
        <v>335</v>
      </c>
      <c r="B5112" t="s">
        <v>409</v>
      </c>
      <c r="C5112">
        <v>2511</v>
      </c>
      <c r="D5112" t="s">
        <v>423</v>
      </c>
      <c r="E5112" t="s">
        <v>411</v>
      </c>
      <c r="F5112">
        <v>2024</v>
      </c>
      <c r="G5112">
        <v>422</v>
      </c>
      <c r="H5112">
        <v>422</v>
      </c>
      <c r="I5112">
        <v>5353</v>
      </c>
      <c r="K5112">
        <v>2.8000000000000001E-2</v>
      </c>
      <c r="L5112">
        <v>6.9999999999999999E-4</v>
      </c>
      <c r="M5112">
        <v>5182.3</v>
      </c>
      <c r="N5112">
        <v>5.9400000000000001E-2</v>
      </c>
      <c r="O5112">
        <v>10.195</v>
      </c>
      <c r="P5112">
        <v>0.24249999999999999</v>
      </c>
      <c r="Q5112">
        <v>87680.6</v>
      </c>
      <c r="R5112" t="s">
        <v>34</v>
      </c>
      <c r="S5112" t="s">
        <v>38</v>
      </c>
      <c r="T5112" t="s">
        <v>28</v>
      </c>
      <c r="V5112" t="s">
        <v>32</v>
      </c>
      <c r="Y5112" t="s">
        <v>161</v>
      </c>
    </row>
    <row r="5113" spans="1:25" x14ac:dyDescent="0.45">
      <c r="A5113" t="s">
        <v>335</v>
      </c>
      <c r="B5113" t="s">
        <v>409</v>
      </c>
      <c r="C5113">
        <v>2511</v>
      </c>
      <c r="D5113" t="s">
        <v>424</v>
      </c>
      <c r="E5113" t="s">
        <v>411</v>
      </c>
      <c r="F5113">
        <v>2009</v>
      </c>
      <c r="G5113">
        <v>671</v>
      </c>
      <c r="H5113">
        <v>671</v>
      </c>
      <c r="I5113">
        <v>8036</v>
      </c>
      <c r="K5113">
        <v>4.74</v>
      </c>
      <c r="L5113">
        <v>6.4000000000000001E-2</v>
      </c>
      <c r="M5113">
        <v>8826.1</v>
      </c>
      <c r="N5113">
        <v>6.1800000000000001E-2</v>
      </c>
      <c r="O5113">
        <v>33.723999999999997</v>
      </c>
      <c r="P5113">
        <v>0.47089999999999999</v>
      </c>
      <c r="Q5113">
        <v>142623.1</v>
      </c>
      <c r="R5113" t="s">
        <v>34</v>
      </c>
      <c r="S5113" t="s">
        <v>38</v>
      </c>
      <c r="T5113" t="s">
        <v>28</v>
      </c>
      <c r="Y5113" t="s">
        <v>103</v>
      </c>
    </row>
    <row r="5114" spans="1:25" x14ac:dyDescent="0.45">
      <c r="A5114" t="s">
        <v>335</v>
      </c>
      <c r="B5114" t="s">
        <v>409</v>
      </c>
      <c r="C5114">
        <v>2511</v>
      </c>
      <c r="D5114" t="s">
        <v>424</v>
      </c>
      <c r="E5114" t="s">
        <v>411</v>
      </c>
      <c r="F5114">
        <v>2010</v>
      </c>
      <c r="G5114">
        <v>751</v>
      </c>
      <c r="H5114">
        <v>751</v>
      </c>
      <c r="I5114">
        <v>9142</v>
      </c>
      <c r="K5114">
        <v>0.13</v>
      </c>
      <c r="L5114">
        <v>2E-3</v>
      </c>
      <c r="M5114">
        <v>9009.2999999999993</v>
      </c>
      <c r="N5114">
        <v>5.91E-2</v>
      </c>
      <c r="O5114">
        <v>32.247</v>
      </c>
      <c r="P5114">
        <v>0.42299999999999999</v>
      </c>
      <c r="Q5114">
        <v>152560.5</v>
      </c>
      <c r="R5114" t="s">
        <v>34</v>
      </c>
      <c r="S5114" t="s">
        <v>38</v>
      </c>
      <c r="T5114" t="s">
        <v>28</v>
      </c>
      <c r="Y5114" t="s">
        <v>103</v>
      </c>
    </row>
    <row r="5115" spans="1:25" x14ac:dyDescent="0.45">
      <c r="A5115" t="s">
        <v>335</v>
      </c>
      <c r="B5115" t="s">
        <v>409</v>
      </c>
      <c r="C5115">
        <v>2511</v>
      </c>
      <c r="D5115" t="s">
        <v>424</v>
      </c>
      <c r="E5115" t="s">
        <v>411</v>
      </c>
      <c r="F5115">
        <v>2011</v>
      </c>
      <c r="G5115">
        <v>768</v>
      </c>
      <c r="H5115">
        <v>768</v>
      </c>
      <c r="I5115">
        <v>9343</v>
      </c>
      <c r="K5115">
        <v>4.5999999999999999E-2</v>
      </c>
      <c r="L5115">
        <v>5.9999999999999995E-4</v>
      </c>
      <c r="M5115">
        <v>8384</v>
      </c>
      <c r="N5115">
        <v>5.8200000000000002E-2</v>
      </c>
      <c r="O5115">
        <v>31.314</v>
      </c>
      <c r="P5115">
        <v>0.44159999999999999</v>
      </c>
      <c r="Q5115">
        <v>142107.9</v>
      </c>
      <c r="R5115" t="s">
        <v>34</v>
      </c>
      <c r="S5115" t="s">
        <v>38</v>
      </c>
      <c r="T5115" t="s">
        <v>28</v>
      </c>
      <c r="Y5115" t="s">
        <v>103</v>
      </c>
    </row>
    <row r="5116" spans="1:25" x14ac:dyDescent="0.45">
      <c r="A5116" t="s">
        <v>335</v>
      </c>
      <c r="B5116" t="s">
        <v>409</v>
      </c>
      <c r="C5116">
        <v>2511</v>
      </c>
      <c r="D5116" t="s">
        <v>424</v>
      </c>
      <c r="E5116" t="s">
        <v>411</v>
      </c>
      <c r="F5116">
        <v>2012</v>
      </c>
      <c r="G5116">
        <v>1355</v>
      </c>
      <c r="H5116">
        <v>1355</v>
      </c>
      <c r="I5116">
        <v>17506</v>
      </c>
      <c r="K5116">
        <v>9.5000000000000001E-2</v>
      </c>
      <c r="L5116">
        <v>6.9999999999999999E-4</v>
      </c>
      <c r="M5116">
        <v>16622.099999999999</v>
      </c>
      <c r="N5116">
        <v>5.8900000000000001E-2</v>
      </c>
      <c r="O5116">
        <v>64.569999999999993</v>
      </c>
      <c r="P5116">
        <v>0.45789999999999997</v>
      </c>
      <c r="Q5116">
        <v>281983.2</v>
      </c>
      <c r="R5116" t="s">
        <v>34</v>
      </c>
      <c r="S5116" t="s">
        <v>38</v>
      </c>
      <c r="T5116" t="s">
        <v>28</v>
      </c>
      <c r="Y5116" t="s">
        <v>103</v>
      </c>
    </row>
    <row r="5117" spans="1:25" x14ac:dyDescent="0.45">
      <c r="A5117" t="s">
        <v>335</v>
      </c>
      <c r="B5117" t="s">
        <v>409</v>
      </c>
      <c r="C5117">
        <v>2511</v>
      </c>
      <c r="D5117" t="s">
        <v>424</v>
      </c>
      <c r="E5117" t="s">
        <v>411</v>
      </c>
      <c r="F5117">
        <v>2013</v>
      </c>
      <c r="G5117">
        <v>1239</v>
      </c>
      <c r="H5117">
        <v>1239</v>
      </c>
      <c r="I5117">
        <v>15928</v>
      </c>
      <c r="K5117">
        <v>0.14799999999999999</v>
      </c>
      <c r="L5117">
        <v>1.5E-3</v>
      </c>
      <c r="M5117">
        <v>15144.5</v>
      </c>
      <c r="N5117">
        <v>5.8900000000000001E-2</v>
      </c>
      <c r="O5117">
        <v>58.795999999999999</v>
      </c>
      <c r="P5117">
        <v>0.4587</v>
      </c>
      <c r="Q5117">
        <v>256501.2</v>
      </c>
      <c r="R5117" t="s">
        <v>34</v>
      </c>
      <c r="S5117" t="s">
        <v>38</v>
      </c>
      <c r="T5117" t="s">
        <v>28</v>
      </c>
      <c r="Y5117" t="s">
        <v>103</v>
      </c>
    </row>
    <row r="5118" spans="1:25" x14ac:dyDescent="0.45">
      <c r="A5118" t="s">
        <v>335</v>
      </c>
      <c r="B5118" t="s">
        <v>409</v>
      </c>
      <c r="C5118">
        <v>2511</v>
      </c>
      <c r="D5118" t="s">
        <v>424</v>
      </c>
      <c r="E5118" t="s">
        <v>411</v>
      </c>
      <c r="F5118">
        <v>2014</v>
      </c>
      <c r="G5118">
        <v>554</v>
      </c>
      <c r="H5118">
        <v>554</v>
      </c>
      <c r="I5118">
        <v>7236</v>
      </c>
      <c r="K5118">
        <v>4.5389999999999997</v>
      </c>
      <c r="L5118">
        <v>7.1900000000000006E-2</v>
      </c>
      <c r="M5118">
        <v>7084.3</v>
      </c>
      <c r="N5118">
        <v>6.1899999999999997E-2</v>
      </c>
      <c r="O5118">
        <v>29.579000000000001</v>
      </c>
      <c r="P5118">
        <v>0.51449999999999996</v>
      </c>
      <c r="Q5118">
        <v>113357.2</v>
      </c>
      <c r="R5118" t="s">
        <v>34</v>
      </c>
      <c r="S5118" t="s">
        <v>38</v>
      </c>
      <c r="T5118" t="s">
        <v>28</v>
      </c>
      <c r="Y5118" t="s">
        <v>103</v>
      </c>
    </row>
    <row r="5119" spans="1:25" x14ac:dyDescent="0.45">
      <c r="A5119" t="s">
        <v>335</v>
      </c>
      <c r="B5119" t="s">
        <v>409</v>
      </c>
      <c r="C5119">
        <v>2511</v>
      </c>
      <c r="D5119" t="s">
        <v>424</v>
      </c>
      <c r="E5119" t="s">
        <v>411</v>
      </c>
      <c r="F5119">
        <v>2015</v>
      </c>
      <c r="G5119">
        <v>979</v>
      </c>
      <c r="H5119">
        <v>979</v>
      </c>
      <c r="I5119">
        <v>11790</v>
      </c>
      <c r="K5119">
        <v>5.66</v>
      </c>
      <c r="L5119">
        <v>4.9599999999999998E-2</v>
      </c>
      <c r="M5119">
        <v>11817.3</v>
      </c>
      <c r="N5119">
        <v>6.1199999999999997E-2</v>
      </c>
      <c r="O5119">
        <v>48.094000000000001</v>
      </c>
      <c r="P5119">
        <v>0.49299999999999999</v>
      </c>
      <c r="Q5119">
        <v>191919.1</v>
      </c>
      <c r="R5119" t="s">
        <v>34</v>
      </c>
      <c r="S5119" t="s">
        <v>38</v>
      </c>
      <c r="T5119" t="s">
        <v>28</v>
      </c>
      <c r="Y5119" t="s">
        <v>159</v>
      </c>
    </row>
    <row r="5120" spans="1:25" x14ac:dyDescent="0.45">
      <c r="A5120" t="s">
        <v>335</v>
      </c>
      <c r="B5120" t="s">
        <v>409</v>
      </c>
      <c r="C5120">
        <v>2511</v>
      </c>
      <c r="D5120" t="s">
        <v>424</v>
      </c>
      <c r="E5120" t="s">
        <v>411</v>
      </c>
      <c r="F5120">
        <v>2016</v>
      </c>
      <c r="G5120">
        <v>1116</v>
      </c>
      <c r="H5120">
        <v>1116</v>
      </c>
      <c r="I5120">
        <v>13358</v>
      </c>
      <c r="K5120">
        <v>0.72899999999999998</v>
      </c>
      <c r="L5120">
        <v>7.4000000000000003E-3</v>
      </c>
      <c r="M5120">
        <v>13005.4</v>
      </c>
      <c r="N5120">
        <v>5.96E-2</v>
      </c>
      <c r="O5120">
        <v>50.098999999999997</v>
      </c>
      <c r="P5120">
        <v>0.45789999999999997</v>
      </c>
      <c r="Q5120">
        <v>218750.6</v>
      </c>
      <c r="R5120" t="s">
        <v>34</v>
      </c>
      <c r="S5120" t="s">
        <v>38</v>
      </c>
      <c r="T5120" t="s">
        <v>28</v>
      </c>
      <c r="Y5120" t="s">
        <v>159</v>
      </c>
    </row>
    <row r="5121" spans="1:25" x14ac:dyDescent="0.45">
      <c r="A5121" t="s">
        <v>335</v>
      </c>
      <c r="B5121" t="s">
        <v>409</v>
      </c>
      <c r="C5121">
        <v>2511</v>
      </c>
      <c r="D5121" t="s">
        <v>424</v>
      </c>
      <c r="E5121" t="s">
        <v>411</v>
      </c>
      <c r="F5121">
        <v>2017</v>
      </c>
      <c r="G5121">
        <v>804</v>
      </c>
      <c r="H5121">
        <v>804</v>
      </c>
      <c r="I5121">
        <v>9487</v>
      </c>
      <c r="K5121">
        <v>5.3999999999999999E-2</v>
      </c>
      <c r="L5121">
        <v>6.9999999999999999E-4</v>
      </c>
      <c r="M5121">
        <v>9319.5</v>
      </c>
      <c r="N5121">
        <v>5.96E-2</v>
      </c>
      <c r="O5121">
        <v>35.863999999999997</v>
      </c>
      <c r="P5121">
        <v>0.45860000000000001</v>
      </c>
      <c r="Q5121">
        <v>156904.6</v>
      </c>
      <c r="R5121" t="s">
        <v>34</v>
      </c>
      <c r="S5121" t="s">
        <v>38</v>
      </c>
      <c r="T5121" t="s">
        <v>28</v>
      </c>
      <c r="Y5121" t="s">
        <v>160</v>
      </c>
    </row>
    <row r="5122" spans="1:25" x14ac:dyDescent="0.45">
      <c r="A5122" t="s">
        <v>335</v>
      </c>
      <c r="B5122" t="s">
        <v>409</v>
      </c>
      <c r="C5122">
        <v>2511</v>
      </c>
      <c r="D5122" t="s">
        <v>424</v>
      </c>
      <c r="E5122" t="s">
        <v>411</v>
      </c>
      <c r="F5122">
        <v>2018</v>
      </c>
      <c r="G5122">
        <v>1413</v>
      </c>
      <c r="H5122">
        <v>1413</v>
      </c>
      <c r="I5122">
        <v>19065</v>
      </c>
      <c r="K5122">
        <v>0.108</v>
      </c>
      <c r="L5122">
        <v>8.0000000000000004E-4</v>
      </c>
      <c r="M5122">
        <v>18082.2</v>
      </c>
      <c r="N5122">
        <v>5.9700000000000003E-2</v>
      </c>
      <c r="O5122">
        <v>69.665000000000006</v>
      </c>
      <c r="P5122">
        <v>0.45939999999999998</v>
      </c>
      <c r="Q5122">
        <v>303329.3</v>
      </c>
      <c r="R5122" t="s">
        <v>34</v>
      </c>
      <c r="S5122" t="s">
        <v>38</v>
      </c>
      <c r="T5122" t="s">
        <v>28</v>
      </c>
      <c r="Y5122" t="s">
        <v>160</v>
      </c>
    </row>
    <row r="5123" spans="1:25" x14ac:dyDescent="0.45">
      <c r="A5123" t="s">
        <v>335</v>
      </c>
      <c r="B5123" t="s">
        <v>409</v>
      </c>
      <c r="C5123">
        <v>2511</v>
      </c>
      <c r="D5123" t="s">
        <v>424</v>
      </c>
      <c r="E5123" t="s">
        <v>411</v>
      </c>
      <c r="F5123">
        <v>2019</v>
      </c>
      <c r="G5123">
        <v>1044</v>
      </c>
      <c r="H5123">
        <v>1044</v>
      </c>
      <c r="I5123">
        <v>11925</v>
      </c>
      <c r="K5123">
        <v>6.5000000000000002E-2</v>
      </c>
      <c r="L5123">
        <v>5.9999999999999995E-4</v>
      </c>
      <c r="M5123">
        <v>11347</v>
      </c>
      <c r="N5123">
        <v>5.96E-2</v>
      </c>
      <c r="O5123">
        <v>40.36</v>
      </c>
      <c r="P5123">
        <v>0.4254</v>
      </c>
      <c r="Q5123">
        <v>190133.5</v>
      </c>
      <c r="R5123" t="s">
        <v>34</v>
      </c>
      <c r="S5123" t="s">
        <v>38</v>
      </c>
      <c r="T5123" t="s">
        <v>28</v>
      </c>
      <c r="Y5123" t="s">
        <v>160</v>
      </c>
    </row>
    <row r="5124" spans="1:25" x14ac:dyDescent="0.45">
      <c r="A5124" t="s">
        <v>335</v>
      </c>
      <c r="B5124" t="s">
        <v>409</v>
      </c>
      <c r="C5124">
        <v>2511</v>
      </c>
      <c r="D5124" t="s">
        <v>424</v>
      </c>
      <c r="E5124" t="s">
        <v>411</v>
      </c>
      <c r="F5124">
        <v>2020</v>
      </c>
      <c r="G5124">
        <v>910</v>
      </c>
      <c r="H5124">
        <v>910</v>
      </c>
      <c r="I5124">
        <v>10971</v>
      </c>
      <c r="K5124">
        <v>5.8999999999999997E-2</v>
      </c>
      <c r="L5124">
        <v>6.9999999999999999E-4</v>
      </c>
      <c r="M5124">
        <v>10749.2</v>
      </c>
      <c r="N5124">
        <v>5.9299999999999999E-2</v>
      </c>
      <c r="O5124">
        <v>37.936999999999998</v>
      </c>
      <c r="P5124">
        <v>0.41789999999999999</v>
      </c>
      <c r="Q5124">
        <v>181365.9</v>
      </c>
      <c r="R5124" t="s">
        <v>34</v>
      </c>
      <c r="S5124" t="s">
        <v>38</v>
      </c>
      <c r="T5124" t="s">
        <v>28</v>
      </c>
      <c r="Y5124" t="s">
        <v>160</v>
      </c>
    </row>
    <row r="5125" spans="1:25" x14ac:dyDescent="0.45">
      <c r="A5125" t="s">
        <v>335</v>
      </c>
      <c r="B5125" t="s">
        <v>409</v>
      </c>
      <c r="C5125">
        <v>2511</v>
      </c>
      <c r="D5125" t="s">
        <v>424</v>
      </c>
      <c r="E5125" t="s">
        <v>411</v>
      </c>
      <c r="F5125">
        <v>2021</v>
      </c>
      <c r="G5125">
        <v>1463</v>
      </c>
      <c r="H5125">
        <v>1463</v>
      </c>
      <c r="I5125">
        <v>20216</v>
      </c>
      <c r="K5125">
        <v>9.7000000000000003E-2</v>
      </c>
      <c r="L5125">
        <v>6.9999999999999999E-4</v>
      </c>
      <c r="M5125">
        <v>18100.2</v>
      </c>
      <c r="N5125">
        <v>5.9400000000000001E-2</v>
      </c>
      <c r="O5125">
        <v>63.768000000000001</v>
      </c>
      <c r="P5125">
        <v>0.41810000000000003</v>
      </c>
      <c r="Q5125">
        <v>305399.59999999998</v>
      </c>
      <c r="R5125" t="s">
        <v>34</v>
      </c>
      <c r="S5125" t="s">
        <v>38</v>
      </c>
      <c r="T5125" t="s">
        <v>28</v>
      </c>
      <c r="Y5125" t="s">
        <v>161</v>
      </c>
    </row>
    <row r="5126" spans="1:25" x14ac:dyDescent="0.45">
      <c r="A5126" t="s">
        <v>335</v>
      </c>
      <c r="B5126" t="s">
        <v>409</v>
      </c>
      <c r="C5126">
        <v>2511</v>
      </c>
      <c r="D5126" t="s">
        <v>424</v>
      </c>
      <c r="E5126" t="s">
        <v>411</v>
      </c>
      <c r="F5126">
        <v>2022</v>
      </c>
      <c r="G5126">
        <v>1059</v>
      </c>
      <c r="H5126">
        <v>1059</v>
      </c>
      <c r="I5126">
        <v>12788</v>
      </c>
      <c r="K5126">
        <v>6.7000000000000004E-2</v>
      </c>
      <c r="L5126">
        <v>5.9999999999999995E-4</v>
      </c>
      <c r="M5126">
        <v>12504</v>
      </c>
      <c r="N5126">
        <v>0.06</v>
      </c>
      <c r="O5126">
        <v>45.31</v>
      </c>
      <c r="P5126">
        <v>0.43309999999999998</v>
      </c>
      <c r="Q5126">
        <v>207063.3</v>
      </c>
      <c r="R5126" t="s">
        <v>34</v>
      </c>
      <c r="S5126" t="s">
        <v>38</v>
      </c>
      <c r="T5126" t="s">
        <v>28</v>
      </c>
      <c r="Y5126" t="s">
        <v>161</v>
      </c>
    </row>
    <row r="5127" spans="1:25" x14ac:dyDescent="0.45">
      <c r="A5127" t="s">
        <v>335</v>
      </c>
      <c r="B5127" t="s">
        <v>409</v>
      </c>
      <c r="C5127">
        <v>2511</v>
      </c>
      <c r="D5127" t="s">
        <v>424</v>
      </c>
      <c r="E5127" t="s">
        <v>411</v>
      </c>
      <c r="F5127">
        <v>2023</v>
      </c>
      <c r="G5127">
        <v>1107</v>
      </c>
      <c r="H5127">
        <v>1107</v>
      </c>
      <c r="I5127">
        <v>16861</v>
      </c>
      <c r="K5127">
        <v>6.7000000000000004E-2</v>
      </c>
      <c r="L5127">
        <v>2.9999999999999997E-4</v>
      </c>
      <c r="M5127">
        <v>14687.8</v>
      </c>
      <c r="N5127">
        <v>5.91E-2</v>
      </c>
      <c r="O5127">
        <v>36.912999999999997</v>
      </c>
      <c r="P5127">
        <v>0.29909999999999998</v>
      </c>
      <c r="Q5127">
        <v>247943.3</v>
      </c>
      <c r="R5127" t="s">
        <v>34</v>
      </c>
      <c r="S5127" t="s">
        <v>38</v>
      </c>
      <c r="T5127" t="s">
        <v>28</v>
      </c>
      <c r="V5127" t="s">
        <v>32</v>
      </c>
      <c r="Y5127" t="s">
        <v>161</v>
      </c>
    </row>
    <row r="5128" spans="1:25" x14ac:dyDescent="0.45">
      <c r="A5128" t="s">
        <v>335</v>
      </c>
      <c r="B5128" t="s">
        <v>409</v>
      </c>
      <c r="C5128">
        <v>2511</v>
      </c>
      <c r="D5128" t="s">
        <v>424</v>
      </c>
      <c r="E5128" t="s">
        <v>411</v>
      </c>
      <c r="F5128">
        <v>2024</v>
      </c>
      <c r="G5128">
        <v>382</v>
      </c>
      <c r="H5128">
        <v>382</v>
      </c>
      <c r="I5128">
        <v>4833</v>
      </c>
      <c r="K5128">
        <v>2.5000000000000001E-2</v>
      </c>
      <c r="L5128">
        <v>6.9999999999999999E-4</v>
      </c>
      <c r="M5128">
        <v>4686.3999999999996</v>
      </c>
      <c r="N5128">
        <v>5.9499999999999997E-2</v>
      </c>
      <c r="O5128">
        <v>9.1560000000000006</v>
      </c>
      <c r="P5128">
        <v>0.2341</v>
      </c>
      <c r="Q5128">
        <v>79276.3</v>
      </c>
      <c r="R5128" t="s">
        <v>34</v>
      </c>
      <c r="S5128" t="s">
        <v>38</v>
      </c>
      <c r="T5128" t="s">
        <v>28</v>
      </c>
      <c r="V5128" t="s">
        <v>32</v>
      </c>
      <c r="Y5128" t="s">
        <v>161</v>
      </c>
    </row>
    <row r="5129" spans="1:25" x14ac:dyDescent="0.45">
      <c r="A5129" t="s">
        <v>335</v>
      </c>
      <c r="B5129" t="s">
        <v>409</v>
      </c>
      <c r="C5129">
        <v>2511</v>
      </c>
      <c r="D5129" t="s">
        <v>425</v>
      </c>
      <c r="E5129" t="s">
        <v>411</v>
      </c>
      <c r="F5129">
        <v>2009</v>
      </c>
      <c r="G5129">
        <v>708</v>
      </c>
      <c r="H5129">
        <v>708</v>
      </c>
      <c r="I5129">
        <v>8304</v>
      </c>
      <c r="K5129">
        <v>5.9619999999999997</v>
      </c>
      <c r="L5129">
        <v>6.6299999999999998E-2</v>
      </c>
      <c r="M5129">
        <v>9019.9</v>
      </c>
      <c r="N5129">
        <v>6.1899999999999997E-2</v>
      </c>
      <c r="O5129">
        <v>34.975999999999999</v>
      </c>
      <c r="P5129">
        <v>0.47270000000000001</v>
      </c>
      <c r="Q5129">
        <v>144080.6</v>
      </c>
      <c r="R5129" t="s">
        <v>34</v>
      </c>
      <c r="S5129" t="s">
        <v>38</v>
      </c>
      <c r="T5129" t="s">
        <v>28</v>
      </c>
      <c r="Y5129" t="s">
        <v>103</v>
      </c>
    </row>
    <row r="5130" spans="1:25" x14ac:dyDescent="0.45">
      <c r="A5130" t="s">
        <v>335</v>
      </c>
      <c r="B5130" t="s">
        <v>409</v>
      </c>
      <c r="C5130">
        <v>2511</v>
      </c>
      <c r="D5130" t="s">
        <v>425</v>
      </c>
      <c r="E5130" t="s">
        <v>411</v>
      </c>
      <c r="F5130">
        <v>2010</v>
      </c>
      <c r="G5130">
        <v>457</v>
      </c>
      <c r="H5130">
        <v>457</v>
      </c>
      <c r="I5130">
        <v>5258</v>
      </c>
      <c r="K5130">
        <v>3.5999999999999997E-2</v>
      </c>
      <c r="L5130">
        <v>1.8E-3</v>
      </c>
      <c r="M5130">
        <v>5131.8999999999996</v>
      </c>
      <c r="N5130">
        <v>5.91E-2</v>
      </c>
      <c r="O5130">
        <v>18.358000000000001</v>
      </c>
      <c r="P5130">
        <v>0.4229</v>
      </c>
      <c r="Q5130">
        <v>86973.8</v>
      </c>
      <c r="R5130" t="s">
        <v>34</v>
      </c>
      <c r="S5130" t="s">
        <v>38</v>
      </c>
      <c r="T5130" t="s">
        <v>28</v>
      </c>
      <c r="Y5130" t="s">
        <v>103</v>
      </c>
    </row>
    <row r="5131" spans="1:25" x14ac:dyDescent="0.45">
      <c r="A5131" t="s">
        <v>335</v>
      </c>
      <c r="B5131" t="s">
        <v>409</v>
      </c>
      <c r="C5131">
        <v>2511</v>
      </c>
      <c r="D5131" t="s">
        <v>425</v>
      </c>
      <c r="E5131" t="s">
        <v>411</v>
      </c>
      <c r="F5131">
        <v>2011</v>
      </c>
      <c r="G5131">
        <v>644</v>
      </c>
      <c r="H5131">
        <v>644</v>
      </c>
      <c r="I5131">
        <v>8011</v>
      </c>
      <c r="K5131">
        <v>4.2000000000000003E-2</v>
      </c>
      <c r="L5131">
        <v>4.7000000000000002E-3</v>
      </c>
      <c r="M5131">
        <v>6980.9</v>
      </c>
      <c r="N5131">
        <v>5.8500000000000003E-2</v>
      </c>
      <c r="O5131">
        <v>25.995999999999999</v>
      </c>
      <c r="P5131">
        <v>0.44209999999999999</v>
      </c>
      <c r="Q5131">
        <v>118319.1</v>
      </c>
      <c r="R5131" t="s">
        <v>34</v>
      </c>
      <c r="S5131" t="s">
        <v>38</v>
      </c>
      <c r="T5131" t="s">
        <v>28</v>
      </c>
      <c r="Y5131" t="s">
        <v>103</v>
      </c>
    </row>
    <row r="5132" spans="1:25" x14ac:dyDescent="0.45">
      <c r="A5132" t="s">
        <v>335</v>
      </c>
      <c r="B5132" t="s">
        <v>409</v>
      </c>
      <c r="C5132">
        <v>2511</v>
      </c>
      <c r="D5132" t="s">
        <v>425</v>
      </c>
      <c r="E5132" t="s">
        <v>411</v>
      </c>
      <c r="F5132">
        <v>2012</v>
      </c>
      <c r="G5132">
        <v>878</v>
      </c>
      <c r="H5132">
        <v>878</v>
      </c>
      <c r="I5132">
        <v>11426</v>
      </c>
      <c r="K5132">
        <v>6.2E-2</v>
      </c>
      <c r="L5132">
        <v>6.9999999999999999E-4</v>
      </c>
      <c r="M5132">
        <v>10959.7</v>
      </c>
      <c r="N5132">
        <v>5.8999999999999997E-2</v>
      </c>
      <c r="O5132">
        <v>42.578000000000003</v>
      </c>
      <c r="P5132">
        <v>0.45789999999999997</v>
      </c>
      <c r="Q5132">
        <v>185941.3</v>
      </c>
      <c r="R5132" t="s">
        <v>34</v>
      </c>
      <c r="S5132" t="s">
        <v>38</v>
      </c>
      <c r="T5132" t="s">
        <v>28</v>
      </c>
      <c r="Y5132" t="s">
        <v>103</v>
      </c>
    </row>
    <row r="5133" spans="1:25" x14ac:dyDescent="0.45">
      <c r="A5133" t="s">
        <v>335</v>
      </c>
      <c r="B5133" t="s">
        <v>409</v>
      </c>
      <c r="C5133">
        <v>2511</v>
      </c>
      <c r="D5133" t="s">
        <v>425</v>
      </c>
      <c r="E5133" t="s">
        <v>411</v>
      </c>
      <c r="F5133">
        <v>2013</v>
      </c>
      <c r="G5133">
        <v>1006</v>
      </c>
      <c r="H5133">
        <v>1006</v>
      </c>
      <c r="I5133">
        <v>12254</v>
      </c>
      <c r="K5133">
        <v>0.155</v>
      </c>
      <c r="L5133">
        <v>2.7000000000000001E-3</v>
      </c>
      <c r="M5133">
        <v>11723.5</v>
      </c>
      <c r="N5133">
        <v>5.8999999999999997E-2</v>
      </c>
      <c r="O5133">
        <v>45.536999999999999</v>
      </c>
      <c r="P5133">
        <v>0.4597</v>
      </c>
      <c r="Q5133">
        <v>198516.8</v>
      </c>
      <c r="R5133" t="s">
        <v>34</v>
      </c>
      <c r="S5133" t="s">
        <v>38</v>
      </c>
      <c r="T5133" t="s">
        <v>28</v>
      </c>
      <c r="Y5133" t="s">
        <v>103</v>
      </c>
    </row>
    <row r="5134" spans="1:25" x14ac:dyDescent="0.45">
      <c r="A5134" t="s">
        <v>335</v>
      </c>
      <c r="B5134" t="s">
        <v>409</v>
      </c>
      <c r="C5134">
        <v>2511</v>
      </c>
      <c r="D5134" t="s">
        <v>425</v>
      </c>
      <c r="E5134" t="s">
        <v>411</v>
      </c>
      <c r="F5134">
        <v>2014</v>
      </c>
      <c r="G5134">
        <v>870</v>
      </c>
      <c r="H5134">
        <v>870</v>
      </c>
      <c r="I5134">
        <v>11562</v>
      </c>
      <c r="K5134">
        <v>7.4109999999999996</v>
      </c>
      <c r="L5134">
        <v>7.0699999999999999E-2</v>
      </c>
      <c r="M5134">
        <v>11434.8</v>
      </c>
      <c r="N5134">
        <v>6.2E-2</v>
      </c>
      <c r="O5134">
        <v>47.838999999999999</v>
      </c>
      <c r="P5134">
        <v>0.51400000000000001</v>
      </c>
      <c r="Q5134">
        <v>182850.4</v>
      </c>
      <c r="R5134" t="s">
        <v>34</v>
      </c>
      <c r="S5134" t="s">
        <v>38</v>
      </c>
      <c r="T5134" t="s">
        <v>28</v>
      </c>
      <c r="Y5134" t="s">
        <v>103</v>
      </c>
    </row>
    <row r="5135" spans="1:25" x14ac:dyDescent="0.45">
      <c r="A5135" t="s">
        <v>335</v>
      </c>
      <c r="B5135" t="s">
        <v>409</v>
      </c>
      <c r="C5135">
        <v>2511</v>
      </c>
      <c r="D5135" t="s">
        <v>425</v>
      </c>
      <c r="E5135" t="s">
        <v>411</v>
      </c>
      <c r="F5135">
        <v>2015</v>
      </c>
      <c r="G5135">
        <v>879</v>
      </c>
      <c r="H5135">
        <v>879</v>
      </c>
      <c r="I5135">
        <v>10681</v>
      </c>
      <c r="K5135">
        <v>6.4009999999999998</v>
      </c>
      <c r="L5135">
        <v>6.4899999999999999E-2</v>
      </c>
      <c r="M5135">
        <v>10772.8</v>
      </c>
      <c r="N5135">
        <v>6.1899999999999997E-2</v>
      </c>
      <c r="O5135">
        <v>44.515000000000001</v>
      </c>
      <c r="P5135">
        <v>0.50629999999999997</v>
      </c>
      <c r="Q5135">
        <v>173101.1</v>
      </c>
      <c r="R5135" t="s">
        <v>34</v>
      </c>
      <c r="S5135" t="s">
        <v>38</v>
      </c>
      <c r="T5135" t="s">
        <v>28</v>
      </c>
      <c r="Y5135" t="s">
        <v>159</v>
      </c>
    </row>
    <row r="5136" spans="1:25" x14ac:dyDescent="0.45">
      <c r="A5136" t="s">
        <v>335</v>
      </c>
      <c r="B5136" t="s">
        <v>409</v>
      </c>
      <c r="C5136">
        <v>2511</v>
      </c>
      <c r="D5136" t="s">
        <v>425</v>
      </c>
      <c r="E5136" t="s">
        <v>411</v>
      </c>
      <c r="F5136">
        <v>2016</v>
      </c>
      <c r="G5136">
        <v>1136</v>
      </c>
      <c r="H5136">
        <v>1136</v>
      </c>
      <c r="I5136">
        <v>14710</v>
      </c>
      <c r="K5136">
        <v>2.2360000000000002</v>
      </c>
      <c r="L5136">
        <v>1.9599999999999999E-2</v>
      </c>
      <c r="M5136">
        <v>14214.2</v>
      </c>
      <c r="N5136">
        <v>0.06</v>
      </c>
      <c r="O5136">
        <v>55.427</v>
      </c>
      <c r="P5136">
        <v>0.46789999999999998</v>
      </c>
      <c r="Q5136">
        <v>237489.4</v>
      </c>
      <c r="R5136" t="s">
        <v>34</v>
      </c>
      <c r="S5136" t="s">
        <v>38</v>
      </c>
      <c r="T5136" t="s">
        <v>28</v>
      </c>
      <c r="Y5136" t="s">
        <v>159</v>
      </c>
    </row>
    <row r="5137" spans="1:25" x14ac:dyDescent="0.45">
      <c r="A5137" t="s">
        <v>335</v>
      </c>
      <c r="B5137" t="s">
        <v>409</v>
      </c>
      <c r="C5137">
        <v>2511</v>
      </c>
      <c r="D5137" t="s">
        <v>425</v>
      </c>
      <c r="E5137" t="s">
        <v>411</v>
      </c>
      <c r="F5137">
        <v>2017</v>
      </c>
      <c r="G5137">
        <v>606</v>
      </c>
      <c r="H5137">
        <v>606</v>
      </c>
      <c r="I5137">
        <v>7158</v>
      </c>
      <c r="K5137">
        <v>4.2000000000000003E-2</v>
      </c>
      <c r="L5137">
        <v>8.0000000000000004E-4</v>
      </c>
      <c r="M5137">
        <v>7113.8</v>
      </c>
      <c r="N5137">
        <v>5.9700000000000003E-2</v>
      </c>
      <c r="O5137">
        <v>27.413</v>
      </c>
      <c r="P5137">
        <v>0.4602</v>
      </c>
      <c r="Q5137">
        <v>119575.3</v>
      </c>
      <c r="R5137" t="s">
        <v>34</v>
      </c>
      <c r="S5137" t="s">
        <v>38</v>
      </c>
      <c r="T5137" t="s">
        <v>28</v>
      </c>
      <c r="Y5137" t="s">
        <v>160</v>
      </c>
    </row>
    <row r="5138" spans="1:25" x14ac:dyDescent="0.45">
      <c r="A5138" t="s">
        <v>335</v>
      </c>
      <c r="B5138" t="s">
        <v>409</v>
      </c>
      <c r="C5138">
        <v>2511</v>
      </c>
      <c r="D5138" t="s">
        <v>425</v>
      </c>
      <c r="E5138" t="s">
        <v>411</v>
      </c>
      <c r="F5138">
        <v>2018</v>
      </c>
      <c r="G5138">
        <v>1079</v>
      </c>
      <c r="H5138">
        <v>1079</v>
      </c>
      <c r="I5138">
        <v>14892</v>
      </c>
      <c r="K5138">
        <v>8.2000000000000003E-2</v>
      </c>
      <c r="L5138">
        <v>8.0000000000000004E-4</v>
      </c>
      <c r="M5138">
        <v>14148.5</v>
      </c>
      <c r="N5138">
        <v>5.9499999999999997E-2</v>
      </c>
      <c r="O5138">
        <v>54.256</v>
      </c>
      <c r="P5138">
        <v>0.45669999999999999</v>
      </c>
      <c r="Q5138">
        <v>238290.5</v>
      </c>
      <c r="R5138" t="s">
        <v>34</v>
      </c>
      <c r="S5138" t="s">
        <v>38</v>
      </c>
      <c r="T5138" t="s">
        <v>28</v>
      </c>
      <c r="Y5138" t="s">
        <v>160</v>
      </c>
    </row>
    <row r="5139" spans="1:25" x14ac:dyDescent="0.45">
      <c r="A5139" t="s">
        <v>335</v>
      </c>
      <c r="B5139" t="s">
        <v>409</v>
      </c>
      <c r="C5139">
        <v>2511</v>
      </c>
      <c r="D5139" t="s">
        <v>425</v>
      </c>
      <c r="E5139" t="s">
        <v>411</v>
      </c>
      <c r="F5139">
        <v>2019</v>
      </c>
      <c r="G5139">
        <v>697</v>
      </c>
      <c r="H5139">
        <v>697</v>
      </c>
      <c r="I5139">
        <v>8798</v>
      </c>
      <c r="K5139">
        <v>4.8000000000000001E-2</v>
      </c>
      <c r="L5139">
        <v>6.9999999999999999E-4</v>
      </c>
      <c r="M5139">
        <v>8314.4</v>
      </c>
      <c r="N5139">
        <v>5.96E-2</v>
      </c>
      <c r="O5139">
        <v>29.766999999999999</v>
      </c>
      <c r="P5139">
        <v>0.42509999999999998</v>
      </c>
      <c r="Q5139">
        <v>138748.20000000001</v>
      </c>
      <c r="R5139" t="s">
        <v>34</v>
      </c>
      <c r="S5139" t="s">
        <v>38</v>
      </c>
      <c r="T5139" t="s">
        <v>28</v>
      </c>
      <c r="Y5139" t="s">
        <v>160</v>
      </c>
    </row>
    <row r="5140" spans="1:25" x14ac:dyDescent="0.45">
      <c r="A5140" t="s">
        <v>335</v>
      </c>
      <c r="B5140" t="s">
        <v>409</v>
      </c>
      <c r="C5140">
        <v>2511</v>
      </c>
      <c r="D5140" t="s">
        <v>425</v>
      </c>
      <c r="E5140" t="s">
        <v>411</v>
      </c>
      <c r="F5140">
        <v>2020</v>
      </c>
      <c r="G5140">
        <v>614</v>
      </c>
      <c r="H5140">
        <v>614</v>
      </c>
      <c r="I5140">
        <v>6913</v>
      </c>
      <c r="K5140">
        <v>3.6999999999999998E-2</v>
      </c>
      <c r="L5140">
        <v>6.9999999999999999E-4</v>
      </c>
      <c r="M5140">
        <v>6762.7</v>
      </c>
      <c r="N5140">
        <v>5.9200000000000003E-2</v>
      </c>
      <c r="O5140">
        <v>23.710999999999999</v>
      </c>
      <c r="P5140">
        <v>0.41410000000000002</v>
      </c>
      <c r="Q5140">
        <v>114526.5</v>
      </c>
      <c r="R5140" t="s">
        <v>34</v>
      </c>
      <c r="S5140" t="s">
        <v>38</v>
      </c>
      <c r="T5140" t="s">
        <v>28</v>
      </c>
      <c r="Y5140" t="s">
        <v>160</v>
      </c>
    </row>
    <row r="5141" spans="1:25" x14ac:dyDescent="0.45">
      <c r="A5141" t="s">
        <v>335</v>
      </c>
      <c r="B5141" t="s">
        <v>409</v>
      </c>
      <c r="C5141">
        <v>2511</v>
      </c>
      <c r="D5141" t="s">
        <v>425</v>
      </c>
      <c r="E5141" t="s">
        <v>411</v>
      </c>
      <c r="F5141">
        <v>2021</v>
      </c>
      <c r="G5141">
        <v>1040</v>
      </c>
      <c r="H5141">
        <v>1040</v>
      </c>
      <c r="I5141">
        <v>12817</v>
      </c>
      <c r="K5141">
        <v>6.8000000000000005E-2</v>
      </c>
      <c r="L5141">
        <v>6.9999999999999999E-4</v>
      </c>
      <c r="M5141">
        <v>11847.6</v>
      </c>
      <c r="N5141">
        <v>5.9299999999999999E-2</v>
      </c>
      <c r="O5141">
        <v>41.63</v>
      </c>
      <c r="P5141">
        <v>0.41770000000000002</v>
      </c>
      <c r="Q5141">
        <v>200206.4</v>
      </c>
      <c r="R5141" t="s">
        <v>34</v>
      </c>
      <c r="S5141" t="s">
        <v>38</v>
      </c>
      <c r="T5141" t="s">
        <v>28</v>
      </c>
      <c r="Y5141" t="s">
        <v>161</v>
      </c>
    </row>
    <row r="5142" spans="1:25" x14ac:dyDescent="0.45">
      <c r="A5142" t="s">
        <v>335</v>
      </c>
      <c r="B5142" t="s">
        <v>409</v>
      </c>
      <c r="C5142">
        <v>2511</v>
      </c>
      <c r="D5142" t="s">
        <v>425</v>
      </c>
      <c r="E5142" t="s">
        <v>411</v>
      </c>
      <c r="F5142">
        <v>2022</v>
      </c>
      <c r="G5142">
        <v>1027</v>
      </c>
      <c r="H5142">
        <v>1027</v>
      </c>
      <c r="I5142">
        <v>12370</v>
      </c>
      <c r="K5142">
        <v>5.6000000000000001E-2</v>
      </c>
      <c r="L5142">
        <v>4.0000000000000002E-4</v>
      </c>
      <c r="M5142">
        <v>11802.7</v>
      </c>
      <c r="N5142">
        <v>5.8799999999999998E-2</v>
      </c>
      <c r="O5142">
        <v>41.36</v>
      </c>
      <c r="P5142">
        <v>0.41289999999999999</v>
      </c>
      <c r="Q5142">
        <v>200258</v>
      </c>
      <c r="R5142" t="s">
        <v>34</v>
      </c>
      <c r="S5142" t="s">
        <v>38</v>
      </c>
      <c r="T5142" t="s">
        <v>28</v>
      </c>
      <c r="Y5142" t="s">
        <v>161</v>
      </c>
    </row>
    <row r="5143" spans="1:25" x14ac:dyDescent="0.45">
      <c r="A5143" t="s">
        <v>335</v>
      </c>
      <c r="B5143" t="s">
        <v>409</v>
      </c>
      <c r="C5143">
        <v>2511</v>
      </c>
      <c r="D5143" t="s">
        <v>425</v>
      </c>
      <c r="E5143" t="s">
        <v>411</v>
      </c>
      <c r="F5143">
        <v>2023</v>
      </c>
      <c r="G5143">
        <v>711</v>
      </c>
      <c r="H5143">
        <v>711</v>
      </c>
      <c r="I5143">
        <v>9499</v>
      </c>
      <c r="K5143">
        <v>4.1000000000000002E-2</v>
      </c>
      <c r="L5143">
        <v>5.0000000000000001E-4</v>
      </c>
      <c r="M5143">
        <v>8441.4</v>
      </c>
      <c r="N5143">
        <v>5.8999999999999997E-2</v>
      </c>
      <c r="O5143">
        <v>16.381</v>
      </c>
      <c r="P5143">
        <v>0.22889999999999999</v>
      </c>
      <c r="Q5143">
        <v>143042.20000000001</v>
      </c>
      <c r="R5143" t="s">
        <v>34</v>
      </c>
      <c r="S5143" t="s">
        <v>38</v>
      </c>
      <c r="T5143" t="s">
        <v>28</v>
      </c>
      <c r="V5143" t="s">
        <v>32</v>
      </c>
      <c r="Y5143" t="s">
        <v>161</v>
      </c>
    </row>
    <row r="5144" spans="1:25" x14ac:dyDescent="0.45">
      <c r="A5144" t="s">
        <v>335</v>
      </c>
      <c r="B5144" t="s">
        <v>409</v>
      </c>
      <c r="C5144">
        <v>2511</v>
      </c>
      <c r="D5144" t="s">
        <v>425</v>
      </c>
      <c r="E5144" t="s">
        <v>411</v>
      </c>
      <c r="F5144">
        <v>2024</v>
      </c>
      <c r="G5144">
        <v>438</v>
      </c>
      <c r="H5144">
        <v>438</v>
      </c>
      <c r="I5144">
        <v>5309</v>
      </c>
      <c r="K5144">
        <v>2.7E-2</v>
      </c>
      <c r="L5144">
        <v>5.9999999999999995E-4</v>
      </c>
      <c r="M5144">
        <v>5169</v>
      </c>
      <c r="N5144">
        <v>5.96E-2</v>
      </c>
      <c r="O5144">
        <v>10.289</v>
      </c>
      <c r="P5144">
        <v>0.2364</v>
      </c>
      <c r="Q5144">
        <v>87046.3</v>
      </c>
      <c r="R5144" t="s">
        <v>34</v>
      </c>
      <c r="S5144" t="s">
        <v>38</v>
      </c>
      <c r="T5144" t="s">
        <v>28</v>
      </c>
      <c r="V5144" t="s">
        <v>32</v>
      </c>
      <c r="Y5144" t="s">
        <v>161</v>
      </c>
    </row>
    <row r="5145" spans="1:25" x14ac:dyDescent="0.45">
      <c r="A5145" t="s">
        <v>335</v>
      </c>
      <c r="B5145" t="s">
        <v>409</v>
      </c>
      <c r="C5145">
        <v>2511</v>
      </c>
      <c r="D5145" t="s">
        <v>426</v>
      </c>
      <c r="E5145" t="s">
        <v>411</v>
      </c>
      <c r="F5145">
        <v>2009</v>
      </c>
      <c r="G5145">
        <v>708</v>
      </c>
      <c r="H5145">
        <v>708</v>
      </c>
      <c r="I5145">
        <v>8304</v>
      </c>
      <c r="K5145">
        <v>5.9619999999999997</v>
      </c>
      <c r="L5145">
        <v>6.6299999999999998E-2</v>
      </c>
      <c r="M5145">
        <v>9019.9</v>
      </c>
      <c r="N5145">
        <v>6.1899999999999997E-2</v>
      </c>
      <c r="O5145">
        <v>34.975999999999999</v>
      </c>
      <c r="P5145">
        <v>0.47270000000000001</v>
      </c>
      <c r="Q5145">
        <v>144080.6</v>
      </c>
      <c r="R5145" t="s">
        <v>34</v>
      </c>
      <c r="S5145" t="s">
        <v>38</v>
      </c>
      <c r="T5145" t="s">
        <v>28</v>
      </c>
      <c r="Y5145" t="s">
        <v>103</v>
      </c>
    </row>
    <row r="5146" spans="1:25" x14ac:dyDescent="0.45">
      <c r="A5146" t="s">
        <v>335</v>
      </c>
      <c r="B5146" t="s">
        <v>409</v>
      </c>
      <c r="C5146">
        <v>2511</v>
      </c>
      <c r="D5146" t="s">
        <v>426</v>
      </c>
      <c r="E5146" t="s">
        <v>411</v>
      </c>
      <c r="F5146">
        <v>2010</v>
      </c>
      <c r="G5146">
        <v>457</v>
      </c>
      <c r="H5146">
        <v>457</v>
      </c>
      <c r="I5146">
        <v>5258</v>
      </c>
      <c r="K5146">
        <v>3.5999999999999997E-2</v>
      </c>
      <c r="L5146">
        <v>1.8E-3</v>
      </c>
      <c r="M5146">
        <v>5131.8999999999996</v>
      </c>
      <c r="N5146">
        <v>5.91E-2</v>
      </c>
      <c r="O5146">
        <v>18.358000000000001</v>
      </c>
      <c r="P5146">
        <v>0.4229</v>
      </c>
      <c r="Q5146">
        <v>86973.8</v>
      </c>
      <c r="R5146" t="s">
        <v>34</v>
      </c>
      <c r="S5146" t="s">
        <v>38</v>
      </c>
      <c r="T5146" t="s">
        <v>28</v>
      </c>
      <c r="Y5146" t="s">
        <v>103</v>
      </c>
    </row>
    <row r="5147" spans="1:25" x14ac:dyDescent="0.45">
      <c r="A5147" t="s">
        <v>335</v>
      </c>
      <c r="B5147" t="s">
        <v>409</v>
      </c>
      <c r="C5147">
        <v>2511</v>
      </c>
      <c r="D5147" t="s">
        <v>426</v>
      </c>
      <c r="E5147" t="s">
        <v>411</v>
      </c>
      <c r="F5147">
        <v>2011</v>
      </c>
      <c r="G5147">
        <v>644</v>
      </c>
      <c r="H5147">
        <v>644</v>
      </c>
      <c r="I5147">
        <v>8011</v>
      </c>
      <c r="K5147">
        <v>4.2000000000000003E-2</v>
      </c>
      <c r="L5147">
        <v>4.7000000000000002E-3</v>
      </c>
      <c r="M5147">
        <v>6980.9</v>
      </c>
      <c r="N5147">
        <v>5.8500000000000003E-2</v>
      </c>
      <c r="O5147">
        <v>25.995999999999999</v>
      </c>
      <c r="P5147">
        <v>0.44209999999999999</v>
      </c>
      <c r="Q5147">
        <v>118319.1</v>
      </c>
      <c r="R5147" t="s">
        <v>34</v>
      </c>
      <c r="S5147" t="s">
        <v>38</v>
      </c>
      <c r="T5147" t="s">
        <v>28</v>
      </c>
      <c r="Y5147" t="s">
        <v>103</v>
      </c>
    </row>
    <row r="5148" spans="1:25" x14ac:dyDescent="0.45">
      <c r="A5148" t="s">
        <v>335</v>
      </c>
      <c r="B5148" t="s">
        <v>409</v>
      </c>
      <c r="C5148">
        <v>2511</v>
      </c>
      <c r="D5148" t="s">
        <v>426</v>
      </c>
      <c r="E5148" t="s">
        <v>411</v>
      </c>
      <c r="F5148">
        <v>2012</v>
      </c>
      <c r="G5148">
        <v>878</v>
      </c>
      <c r="H5148">
        <v>878</v>
      </c>
      <c r="I5148">
        <v>11426</v>
      </c>
      <c r="K5148">
        <v>6.2E-2</v>
      </c>
      <c r="L5148">
        <v>6.9999999999999999E-4</v>
      </c>
      <c r="M5148">
        <v>10959.7</v>
      </c>
      <c r="N5148">
        <v>5.8999999999999997E-2</v>
      </c>
      <c r="O5148">
        <v>42.578000000000003</v>
      </c>
      <c r="P5148">
        <v>0.45789999999999997</v>
      </c>
      <c r="Q5148">
        <v>185941.3</v>
      </c>
      <c r="R5148" t="s">
        <v>34</v>
      </c>
      <c r="S5148" t="s">
        <v>38</v>
      </c>
      <c r="T5148" t="s">
        <v>28</v>
      </c>
      <c r="Y5148" t="s">
        <v>103</v>
      </c>
    </row>
    <row r="5149" spans="1:25" x14ac:dyDescent="0.45">
      <c r="A5149" t="s">
        <v>335</v>
      </c>
      <c r="B5149" t="s">
        <v>409</v>
      </c>
      <c r="C5149">
        <v>2511</v>
      </c>
      <c r="D5149" t="s">
        <v>426</v>
      </c>
      <c r="E5149" t="s">
        <v>411</v>
      </c>
      <c r="F5149">
        <v>2013</v>
      </c>
      <c r="G5149">
        <v>1006</v>
      </c>
      <c r="H5149">
        <v>1006</v>
      </c>
      <c r="I5149">
        <v>12254</v>
      </c>
      <c r="K5149">
        <v>0.155</v>
      </c>
      <c r="L5149">
        <v>2.7000000000000001E-3</v>
      </c>
      <c r="M5149">
        <v>11723.5</v>
      </c>
      <c r="N5149">
        <v>5.8999999999999997E-2</v>
      </c>
      <c r="O5149">
        <v>45.536999999999999</v>
      </c>
      <c r="P5149">
        <v>0.4597</v>
      </c>
      <c r="Q5149">
        <v>198516.8</v>
      </c>
      <c r="R5149" t="s">
        <v>34</v>
      </c>
      <c r="S5149" t="s">
        <v>38</v>
      </c>
      <c r="T5149" t="s">
        <v>28</v>
      </c>
      <c r="Y5149" t="s">
        <v>103</v>
      </c>
    </row>
    <row r="5150" spans="1:25" x14ac:dyDescent="0.45">
      <c r="A5150" t="s">
        <v>335</v>
      </c>
      <c r="B5150" t="s">
        <v>409</v>
      </c>
      <c r="C5150">
        <v>2511</v>
      </c>
      <c r="D5150" t="s">
        <v>426</v>
      </c>
      <c r="E5150" t="s">
        <v>411</v>
      </c>
      <c r="F5150">
        <v>2014</v>
      </c>
      <c r="G5150">
        <v>870</v>
      </c>
      <c r="H5150">
        <v>870</v>
      </c>
      <c r="I5150">
        <v>11562</v>
      </c>
      <c r="K5150">
        <v>7.4109999999999996</v>
      </c>
      <c r="L5150">
        <v>7.0699999999999999E-2</v>
      </c>
      <c r="M5150">
        <v>11434.8</v>
      </c>
      <c r="N5150">
        <v>6.2E-2</v>
      </c>
      <c r="O5150">
        <v>47.838999999999999</v>
      </c>
      <c r="P5150">
        <v>0.51400000000000001</v>
      </c>
      <c r="Q5150">
        <v>182850.4</v>
      </c>
      <c r="R5150" t="s">
        <v>34</v>
      </c>
      <c r="S5150" t="s">
        <v>38</v>
      </c>
      <c r="T5150" t="s">
        <v>28</v>
      </c>
      <c r="Y5150" t="s">
        <v>103</v>
      </c>
    </row>
    <row r="5151" spans="1:25" x14ac:dyDescent="0.45">
      <c r="A5151" t="s">
        <v>335</v>
      </c>
      <c r="B5151" t="s">
        <v>409</v>
      </c>
      <c r="C5151">
        <v>2511</v>
      </c>
      <c r="D5151" t="s">
        <v>426</v>
      </c>
      <c r="E5151" t="s">
        <v>411</v>
      </c>
      <c r="F5151">
        <v>2015</v>
      </c>
      <c r="G5151">
        <v>879</v>
      </c>
      <c r="H5151">
        <v>879</v>
      </c>
      <c r="I5151">
        <v>10681</v>
      </c>
      <c r="K5151">
        <v>6.4009999999999998</v>
      </c>
      <c r="L5151">
        <v>6.4899999999999999E-2</v>
      </c>
      <c r="M5151">
        <v>10772.8</v>
      </c>
      <c r="N5151">
        <v>6.1899999999999997E-2</v>
      </c>
      <c r="O5151">
        <v>44.515000000000001</v>
      </c>
      <c r="P5151">
        <v>0.50629999999999997</v>
      </c>
      <c r="Q5151">
        <v>173101.1</v>
      </c>
      <c r="R5151" t="s">
        <v>34</v>
      </c>
      <c r="S5151" t="s">
        <v>38</v>
      </c>
      <c r="T5151" t="s">
        <v>28</v>
      </c>
      <c r="Y5151" t="s">
        <v>159</v>
      </c>
    </row>
    <row r="5152" spans="1:25" x14ac:dyDescent="0.45">
      <c r="A5152" t="s">
        <v>335</v>
      </c>
      <c r="B5152" t="s">
        <v>409</v>
      </c>
      <c r="C5152">
        <v>2511</v>
      </c>
      <c r="D5152" t="s">
        <v>426</v>
      </c>
      <c r="E5152" t="s">
        <v>411</v>
      </c>
      <c r="F5152">
        <v>2016</v>
      </c>
      <c r="G5152">
        <v>1136</v>
      </c>
      <c r="H5152">
        <v>1136</v>
      </c>
      <c r="I5152">
        <v>14710</v>
      </c>
      <c r="K5152">
        <v>2.2360000000000002</v>
      </c>
      <c r="L5152">
        <v>1.9599999999999999E-2</v>
      </c>
      <c r="M5152">
        <v>14214.2</v>
      </c>
      <c r="N5152">
        <v>0.06</v>
      </c>
      <c r="O5152">
        <v>55.427</v>
      </c>
      <c r="P5152">
        <v>0.46789999999999998</v>
      </c>
      <c r="Q5152">
        <v>237489.4</v>
      </c>
      <c r="R5152" t="s">
        <v>34</v>
      </c>
      <c r="S5152" t="s">
        <v>38</v>
      </c>
      <c r="T5152" t="s">
        <v>28</v>
      </c>
      <c r="Y5152" t="s">
        <v>159</v>
      </c>
    </row>
    <row r="5153" spans="1:25" x14ac:dyDescent="0.45">
      <c r="A5153" t="s">
        <v>335</v>
      </c>
      <c r="B5153" t="s">
        <v>409</v>
      </c>
      <c r="C5153">
        <v>2511</v>
      </c>
      <c r="D5153" t="s">
        <v>426</v>
      </c>
      <c r="E5153" t="s">
        <v>411</v>
      </c>
      <c r="F5153">
        <v>2017</v>
      </c>
      <c r="G5153">
        <v>606</v>
      </c>
      <c r="H5153">
        <v>606</v>
      </c>
      <c r="I5153">
        <v>7158</v>
      </c>
      <c r="K5153">
        <v>4.2000000000000003E-2</v>
      </c>
      <c r="L5153">
        <v>8.0000000000000004E-4</v>
      </c>
      <c r="M5153">
        <v>7113.8</v>
      </c>
      <c r="N5153">
        <v>5.9700000000000003E-2</v>
      </c>
      <c r="O5153">
        <v>27.413</v>
      </c>
      <c r="P5153">
        <v>0.4602</v>
      </c>
      <c r="Q5153">
        <v>119575.3</v>
      </c>
      <c r="R5153" t="s">
        <v>34</v>
      </c>
      <c r="S5153" t="s">
        <v>38</v>
      </c>
      <c r="T5153" t="s">
        <v>28</v>
      </c>
      <c r="Y5153" t="s">
        <v>160</v>
      </c>
    </row>
    <row r="5154" spans="1:25" x14ac:dyDescent="0.45">
      <c r="A5154" t="s">
        <v>335</v>
      </c>
      <c r="B5154" t="s">
        <v>409</v>
      </c>
      <c r="C5154">
        <v>2511</v>
      </c>
      <c r="D5154" t="s">
        <v>426</v>
      </c>
      <c r="E5154" t="s">
        <v>411</v>
      </c>
      <c r="F5154">
        <v>2018</v>
      </c>
      <c r="G5154">
        <v>1079</v>
      </c>
      <c r="H5154">
        <v>1079</v>
      </c>
      <c r="I5154">
        <v>14892</v>
      </c>
      <c r="K5154">
        <v>8.2000000000000003E-2</v>
      </c>
      <c r="L5154">
        <v>8.0000000000000004E-4</v>
      </c>
      <c r="M5154">
        <v>14148.5</v>
      </c>
      <c r="N5154">
        <v>5.9499999999999997E-2</v>
      </c>
      <c r="O5154">
        <v>54.256</v>
      </c>
      <c r="P5154">
        <v>0.45669999999999999</v>
      </c>
      <c r="Q5154">
        <v>238290.5</v>
      </c>
      <c r="R5154" t="s">
        <v>34</v>
      </c>
      <c r="S5154" t="s">
        <v>38</v>
      </c>
      <c r="T5154" t="s">
        <v>28</v>
      </c>
      <c r="Y5154" t="s">
        <v>160</v>
      </c>
    </row>
    <row r="5155" spans="1:25" x14ac:dyDescent="0.45">
      <c r="A5155" t="s">
        <v>335</v>
      </c>
      <c r="B5155" t="s">
        <v>409</v>
      </c>
      <c r="C5155">
        <v>2511</v>
      </c>
      <c r="D5155" t="s">
        <v>426</v>
      </c>
      <c r="E5155" t="s">
        <v>411</v>
      </c>
      <c r="F5155">
        <v>2019</v>
      </c>
      <c r="G5155">
        <v>697</v>
      </c>
      <c r="H5155">
        <v>697</v>
      </c>
      <c r="I5155">
        <v>8798</v>
      </c>
      <c r="K5155">
        <v>4.8000000000000001E-2</v>
      </c>
      <c r="L5155">
        <v>6.9999999999999999E-4</v>
      </c>
      <c r="M5155">
        <v>8314.4</v>
      </c>
      <c r="N5155">
        <v>5.96E-2</v>
      </c>
      <c r="O5155">
        <v>29.766999999999999</v>
      </c>
      <c r="P5155">
        <v>0.42509999999999998</v>
      </c>
      <c r="Q5155">
        <v>138748.20000000001</v>
      </c>
      <c r="R5155" t="s">
        <v>34</v>
      </c>
      <c r="S5155" t="s">
        <v>38</v>
      </c>
      <c r="T5155" t="s">
        <v>28</v>
      </c>
      <c r="Y5155" t="s">
        <v>160</v>
      </c>
    </row>
    <row r="5156" spans="1:25" x14ac:dyDescent="0.45">
      <c r="A5156" t="s">
        <v>335</v>
      </c>
      <c r="B5156" t="s">
        <v>409</v>
      </c>
      <c r="C5156">
        <v>2511</v>
      </c>
      <c r="D5156" t="s">
        <v>426</v>
      </c>
      <c r="E5156" t="s">
        <v>411</v>
      </c>
      <c r="F5156">
        <v>2020</v>
      </c>
      <c r="G5156">
        <v>614</v>
      </c>
      <c r="H5156">
        <v>614</v>
      </c>
      <c r="I5156">
        <v>6913</v>
      </c>
      <c r="K5156">
        <v>3.6999999999999998E-2</v>
      </c>
      <c r="L5156">
        <v>6.9999999999999999E-4</v>
      </c>
      <c r="M5156">
        <v>6762.7</v>
      </c>
      <c r="N5156">
        <v>5.9200000000000003E-2</v>
      </c>
      <c r="O5156">
        <v>23.710999999999999</v>
      </c>
      <c r="P5156">
        <v>0.41410000000000002</v>
      </c>
      <c r="Q5156">
        <v>114526.5</v>
      </c>
      <c r="R5156" t="s">
        <v>34</v>
      </c>
      <c r="S5156" t="s">
        <v>38</v>
      </c>
      <c r="T5156" t="s">
        <v>28</v>
      </c>
      <c r="Y5156" t="s">
        <v>160</v>
      </c>
    </row>
    <row r="5157" spans="1:25" x14ac:dyDescent="0.45">
      <c r="A5157" t="s">
        <v>335</v>
      </c>
      <c r="B5157" t="s">
        <v>409</v>
      </c>
      <c r="C5157">
        <v>2511</v>
      </c>
      <c r="D5157" t="s">
        <v>426</v>
      </c>
      <c r="E5157" t="s">
        <v>411</v>
      </c>
      <c r="F5157">
        <v>2021</v>
      </c>
      <c r="G5157">
        <v>1040</v>
      </c>
      <c r="H5157">
        <v>1040</v>
      </c>
      <c r="I5157">
        <v>12817</v>
      </c>
      <c r="K5157">
        <v>6.8000000000000005E-2</v>
      </c>
      <c r="L5157">
        <v>6.9999999999999999E-4</v>
      </c>
      <c r="M5157">
        <v>11847.6</v>
      </c>
      <c r="N5157">
        <v>5.9299999999999999E-2</v>
      </c>
      <c r="O5157">
        <v>41.63</v>
      </c>
      <c r="P5157">
        <v>0.41770000000000002</v>
      </c>
      <c r="Q5157">
        <v>200206.4</v>
      </c>
      <c r="R5157" t="s">
        <v>34</v>
      </c>
      <c r="S5157" t="s">
        <v>38</v>
      </c>
      <c r="T5157" t="s">
        <v>28</v>
      </c>
      <c r="Y5157" t="s">
        <v>161</v>
      </c>
    </row>
    <row r="5158" spans="1:25" x14ac:dyDescent="0.45">
      <c r="A5158" t="s">
        <v>335</v>
      </c>
      <c r="B5158" t="s">
        <v>409</v>
      </c>
      <c r="C5158">
        <v>2511</v>
      </c>
      <c r="D5158" t="s">
        <v>426</v>
      </c>
      <c r="E5158" t="s">
        <v>411</v>
      </c>
      <c r="F5158">
        <v>2022</v>
      </c>
      <c r="G5158">
        <v>1027</v>
      </c>
      <c r="H5158">
        <v>1027</v>
      </c>
      <c r="I5158">
        <v>12370</v>
      </c>
      <c r="K5158">
        <v>5.6000000000000001E-2</v>
      </c>
      <c r="L5158">
        <v>4.0000000000000002E-4</v>
      </c>
      <c r="M5158">
        <v>11802.7</v>
      </c>
      <c r="N5158">
        <v>5.8799999999999998E-2</v>
      </c>
      <c r="O5158">
        <v>41.36</v>
      </c>
      <c r="P5158">
        <v>0.41289999999999999</v>
      </c>
      <c r="Q5158">
        <v>200258</v>
      </c>
      <c r="R5158" t="s">
        <v>34</v>
      </c>
      <c r="S5158" t="s">
        <v>38</v>
      </c>
      <c r="T5158" t="s">
        <v>28</v>
      </c>
      <c r="Y5158" t="s">
        <v>161</v>
      </c>
    </row>
    <row r="5159" spans="1:25" x14ac:dyDescent="0.45">
      <c r="A5159" t="s">
        <v>335</v>
      </c>
      <c r="B5159" t="s">
        <v>409</v>
      </c>
      <c r="C5159">
        <v>2511</v>
      </c>
      <c r="D5159" t="s">
        <v>426</v>
      </c>
      <c r="E5159" t="s">
        <v>411</v>
      </c>
      <c r="F5159">
        <v>2023</v>
      </c>
      <c r="G5159">
        <v>711</v>
      </c>
      <c r="H5159">
        <v>711</v>
      </c>
      <c r="I5159">
        <v>9499</v>
      </c>
      <c r="K5159">
        <v>4.1000000000000002E-2</v>
      </c>
      <c r="L5159">
        <v>5.0000000000000001E-4</v>
      </c>
      <c r="M5159">
        <v>8441.4</v>
      </c>
      <c r="N5159">
        <v>5.8999999999999997E-2</v>
      </c>
      <c r="O5159">
        <v>16.408000000000001</v>
      </c>
      <c r="P5159">
        <v>0.2296</v>
      </c>
      <c r="Q5159">
        <v>143042.20000000001</v>
      </c>
      <c r="R5159" t="s">
        <v>34</v>
      </c>
      <c r="S5159" t="s">
        <v>38</v>
      </c>
      <c r="T5159" t="s">
        <v>28</v>
      </c>
      <c r="V5159" t="s">
        <v>32</v>
      </c>
      <c r="Y5159" t="s">
        <v>161</v>
      </c>
    </row>
    <row r="5160" spans="1:25" x14ac:dyDescent="0.45">
      <c r="A5160" t="s">
        <v>335</v>
      </c>
      <c r="B5160" t="s">
        <v>409</v>
      </c>
      <c r="C5160">
        <v>2511</v>
      </c>
      <c r="D5160" t="s">
        <v>426</v>
      </c>
      <c r="E5160" t="s">
        <v>411</v>
      </c>
      <c r="F5160">
        <v>2024</v>
      </c>
      <c r="G5160">
        <v>438</v>
      </c>
      <c r="H5160">
        <v>438</v>
      </c>
      <c r="I5160">
        <v>5309</v>
      </c>
      <c r="K5160">
        <v>2.7E-2</v>
      </c>
      <c r="L5160">
        <v>5.9999999999999995E-4</v>
      </c>
      <c r="M5160">
        <v>5169</v>
      </c>
      <c r="N5160">
        <v>5.96E-2</v>
      </c>
      <c r="O5160">
        <v>10.189</v>
      </c>
      <c r="P5160">
        <v>0.23419999999999999</v>
      </c>
      <c r="Q5160">
        <v>87046.3</v>
      </c>
      <c r="R5160" t="s">
        <v>34</v>
      </c>
      <c r="S5160" t="s">
        <v>38</v>
      </c>
      <c r="T5160" t="s">
        <v>28</v>
      </c>
      <c r="V5160" t="s">
        <v>32</v>
      </c>
      <c r="Y5160" t="s">
        <v>161</v>
      </c>
    </row>
    <row r="5161" spans="1:25" x14ac:dyDescent="0.45">
      <c r="A5161" t="s">
        <v>335</v>
      </c>
      <c r="B5161" t="s">
        <v>427</v>
      </c>
      <c r="C5161">
        <v>2512</v>
      </c>
      <c r="D5161" t="s">
        <v>428</v>
      </c>
      <c r="F5161">
        <v>2009</v>
      </c>
      <c r="G5161">
        <v>860</v>
      </c>
      <c r="H5161">
        <v>781.82</v>
      </c>
      <c r="I5161">
        <v>12456.32</v>
      </c>
      <c r="O5161">
        <v>67.807000000000002</v>
      </c>
      <c r="P5161">
        <v>0.70609999999999995</v>
      </c>
      <c r="Q5161">
        <v>181347.136</v>
      </c>
      <c r="R5161" t="s">
        <v>38</v>
      </c>
      <c r="T5161" t="s">
        <v>28</v>
      </c>
      <c r="Y5161" t="s">
        <v>29</v>
      </c>
    </row>
    <row r="5162" spans="1:25" x14ac:dyDescent="0.45">
      <c r="A5162" t="s">
        <v>335</v>
      </c>
      <c r="B5162" t="s">
        <v>427</v>
      </c>
      <c r="C5162">
        <v>2512</v>
      </c>
      <c r="D5162" t="s">
        <v>428</v>
      </c>
      <c r="F5162">
        <v>2010</v>
      </c>
      <c r="G5162">
        <v>877</v>
      </c>
      <c r="H5162">
        <v>762.72</v>
      </c>
      <c r="I5162">
        <v>11643.51</v>
      </c>
      <c r="M5162">
        <v>13796.623</v>
      </c>
      <c r="N5162">
        <v>8.1100000000000005E-2</v>
      </c>
      <c r="O5162">
        <v>64.242000000000004</v>
      </c>
      <c r="P5162">
        <v>0.68779999999999997</v>
      </c>
      <c r="Q5162">
        <v>170096.321</v>
      </c>
      <c r="R5162" t="s">
        <v>38</v>
      </c>
      <c r="T5162" t="s">
        <v>28</v>
      </c>
      <c r="Y5162" t="s">
        <v>29</v>
      </c>
    </row>
    <row r="5163" spans="1:25" x14ac:dyDescent="0.45">
      <c r="A5163" t="s">
        <v>335</v>
      </c>
      <c r="B5163" t="s">
        <v>427</v>
      </c>
      <c r="C5163">
        <v>2512</v>
      </c>
      <c r="D5163" t="s">
        <v>428</v>
      </c>
      <c r="F5163">
        <v>2011</v>
      </c>
      <c r="G5163">
        <v>596</v>
      </c>
      <c r="H5163">
        <v>486.08</v>
      </c>
      <c r="I5163">
        <v>7334.13</v>
      </c>
      <c r="M5163">
        <v>8826.1579999999994</v>
      </c>
      <c r="N5163">
        <v>8.1299999999999997E-2</v>
      </c>
      <c r="O5163">
        <v>42.677999999999997</v>
      </c>
      <c r="P5163">
        <v>0.68789999999999996</v>
      </c>
      <c r="Q5163">
        <v>108742.39200000001</v>
      </c>
      <c r="R5163" t="s">
        <v>38</v>
      </c>
      <c r="T5163" t="s">
        <v>28</v>
      </c>
      <c r="Y5163" t="s">
        <v>29</v>
      </c>
    </row>
    <row r="5164" spans="1:25" x14ac:dyDescent="0.45">
      <c r="A5164" t="s">
        <v>335</v>
      </c>
      <c r="B5164" t="s">
        <v>427</v>
      </c>
      <c r="C5164">
        <v>2512</v>
      </c>
      <c r="D5164" t="s">
        <v>428</v>
      </c>
      <c r="F5164">
        <v>2012</v>
      </c>
      <c r="G5164">
        <v>537</v>
      </c>
      <c r="H5164">
        <v>455.95</v>
      </c>
      <c r="I5164">
        <v>6557.82</v>
      </c>
      <c r="M5164">
        <v>7927.442</v>
      </c>
      <c r="N5164">
        <v>8.1199999999999994E-2</v>
      </c>
      <c r="O5164">
        <v>34.658999999999999</v>
      </c>
      <c r="P5164">
        <v>0.6472</v>
      </c>
      <c r="Q5164">
        <v>97613.123999999996</v>
      </c>
      <c r="R5164" t="s">
        <v>38</v>
      </c>
      <c r="T5164" t="s">
        <v>28</v>
      </c>
      <c r="Y5164" t="s">
        <v>29</v>
      </c>
    </row>
    <row r="5165" spans="1:25" x14ac:dyDescent="0.45">
      <c r="A5165" t="s">
        <v>335</v>
      </c>
      <c r="B5165" t="s">
        <v>427</v>
      </c>
      <c r="C5165">
        <v>2512</v>
      </c>
      <c r="D5165" t="s">
        <v>428</v>
      </c>
      <c r="F5165">
        <v>2013</v>
      </c>
      <c r="G5165">
        <v>502</v>
      </c>
      <c r="H5165">
        <v>426.12</v>
      </c>
      <c r="I5165">
        <v>6588.36</v>
      </c>
      <c r="M5165">
        <v>7763.9840000000004</v>
      </c>
      <c r="N5165">
        <v>8.1100000000000005E-2</v>
      </c>
      <c r="O5165">
        <v>34.42</v>
      </c>
      <c r="P5165">
        <v>0.6522</v>
      </c>
      <c r="Q5165">
        <v>95691.69</v>
      </c>
      <c r="R5165" t="s">
        <v>38</v>
      </c>
      <c r="T5165" t="s">
        <v>28</v>
      </c>
      <c r="Y5165" t="s">
        <v>29</v>
      </c>
    </row>
    <row r="5166" spans="1:25" x14ac:dyDescent="0.45">
      <c r="A5166" t="s">
        <v>335</v>
      </c>
      <c r="B5166" t="s">
        <v>427</v>
      </c>
      <c r="C5166">
        <v>2512</v>
      </c>
      <c r="D5166" t="s">
        <v>428</v>
      </c>
      <c r="F5166">
        <v>2014</v>
      </c>
      <c r="G5166">
        <v>375</v>
      </c>
      <c r="H5166">
        <v>313.52</v>
      </c>
      <c r="I5166">
        <v>3054.49</v>
      </c>
      <c r="M5166">
        <v>5795.8040000000001</v>
      </c>
      <c r="N5166">
        <v>8.1199999999999994E-2</v>
      </c>
      <c r="O5166">
        <v>20.026</v>
      </c>
      <c r="P5166">
        <v>0.52139999999999997</v>
      </c>
      <c r="Q5166">
        <v>71346.998000000007</v>
      </c>
      <c r="R5166" t="s">
        <v>38</v>
      </c>
      <c r="T5166" t="s">
        <v>28</v>
      </c>
      <c r="Y5166" t="s">
        <v>29</v>
      </c>
    </row>
    <row r="5167" spans="1:25" x14ac:dyDescent="0.45">
      <c r="A5167" t="s">
        <v>335</v>
      </c>
      <c r="B5167" t="s">
        <v>427</v>
      </c>
      <c r="C5167">
        <v>2512</v>
      </c>
      <c r="D5167" t="s">
        <v>428</v>
      </c>
      <c r="F5167">
        <v>2015</v>
      </c>
      <c r="G5167">
        <v>868</v>
      </c>
      <c r="H5167">
        <v>722.56</v>
      </c>
      <c r="I5167">
        <v>7827.43</v>
      </c>
      <c r="M5167">
        <v>10808.608</v>
      </c>
      <c r="N5167">
        <v>8.1699999999999995E-2</v>
      </c>
      <c r="O5167">
        <v>40.133000000000003</v>
      </c>
      <c r="P5167">
        <v>0.51090000000000002</v>
      </c>
      <c r="Q5167">
        <v>133199.61600000001</v>
      </c>
      <c r="R5167" t="s">
        <v>38</v>
      </c>
      <c r="T5167" t="s">
        <v>28</v>
      </c>
      <c r="Y5167" t="s">
        <v>30</v>
      </c>
    </row>
    <row r="5168" spans="1:25" x14ac:dyDescent="0.45">
      <c r="A5168" t="s">
        <v>335</v>
      </c>
      <c r="B5168" t="s">
        <v>427</v>
      </c>
      <c r="C5168">
        <v>2512</v>
      </c>
      <c r="D5168" t="s">
        <v>428</v>
      </c>
      <c r="F5168">
        <v>2016</v>
      </c>
      <c r="G5168">
        <v>720</v>
      </c>
      <c r="H5168">
        <v>625.25</v>
      </c>
      <c r="I5168">
        <v>9742.85</v>
      </c>
      <c r="M5168">
        <v>11658.293</v>
      </c>
      <c r="N5168">
        <v>8.1100000000000005E-2</v>
      </c>
      <c r="O5168">
        <v>40.177999999999997</v>
      </c>
      <c r="P5168">
        <v>0.5272</v>
      </c>
      <c r="Q5168">
        <v>143790.663</v>
      </c>
      <c r="R5168" t="s">
        <v>38</v>
      </c>
      <c r="T5168" t="s">
        <v>28</v>
      </c>
      <c r="Y5168" t="s">
        <v>30</v>
      </c>
    </row>
    <row r="5169" spans="1:25" x14ac:dyDescent="0.45">
      <c r="A5169" t="s">
        <v>335</v>
      </c>
      <c r="B5169" t="s">
        <v>427</v>
      </c>
      <c r="C5169">
        <v>2512</v>
      </c>
      <c r="D5169" t="s">
        <v>428</v>
      </c>
      <c r="F5169">
        <v>2017</v>
      </c>
      <c r="G5169">
        <v>472</v>
      </c>
      <c r="H5169">
        <v>399.59</v>
      </c>
      <c r="I5169">
        <v>6104.07</v>
      </c>
      <c r="M5169">
        <v>7315.7030000000004</v>
      </c>
      <c r="N5169">
        <v>8.1100000000000005E-2</v>
      </c>
      <c r="O5169">
        <v>25.332000000000001</v>
      </c>
      <c r="P5169">
        <v>0.52229999999999999</v>
      </c>
      <c r="Q5169">
        <v>90183.482000000004</v>
      </c>
      <c r="R5169" t="s">
        <v>38</v>
      </c>
      <c r="T5169" t="s">
        <v>28</v>
      </c>
      <c r="Y5169" t="s">
        <v>30</v>
      </c>
    </row>
    <row r="5170" spans="1:25" x14ac:dyDescent="0.45">
      <c r="A5170" t="s">
        <v>335</v>
      </c>
      <c r="B5170" t="s">
        <v>427</v>
      </c>
      <c r="C5170">
        <v>2512</v>
      </c>
      <c r="D5170" t="s">
        <v>428</v>
      </c>
      <c r="F5170">
        <v>2018</v>
      </c>
      <c r="G5170">
        <v>794</v>
      </c>
      <c r="H5170">
        <v>708.66</v>
      </c>
      <c r="I5170">
        <v>10767.01</v>
      </c>
      <c r="M5170">
        <v>13000.646000000001</v>
      </c>
      <c r="N5170">
        <v>8.1100000000000005E-2</v>
      </c>
      <c r="O5170">
        <v>41.512999999999998</v>
      </c>
      <c r="P5170">
        <v>0.48980000000000001</v>
      </c>
      <c r="Q5170">
        <v>159985.663</v>
      </c>
      <c r="R5170" t="s">
        <v>38</v>
      </c>
      <c r="T5170" t="s">
        <v>28</v>
      </c>
      <c r="Y5170" t="s">
        <v>30</v>
      </c>
    </row>
    <row r="5171" spans="1:25" x14ac:dyDescent="0.45">
      <c r="A5171" t="s">
        <v>335</v>
      </c>
      <c r="B5171" t="s">
        <v>427</v>
      </c>
      <c r="C5171">
        <v>2512</v>
      </c>
      <c r="D5171" t="s">
        <v>428</v>
      </c>
      <c r="F5171">
        <v>2019</v>
      </c>
      <c r="G5171">
        <v>859</v>
      </c>
      <c r="H5171">
        <v>748.31</v>
      </c>
      <c r="I5171">
        <v>11253.55</v>
      </c>
      <c r="M5171">
        <v>13426.773999999999</v>
      </c>
      <c r="N5171">
        <v>8.1100000000000005E-2</v>
      </c>
      <c r="O5171">
        <v>41.106000000000002</v>
      </c>
      <c r="P5171">
        <v>0.4622</v>
      </c>
      <c r="Q5171">
        <v>165505.10999999999</v>
      </c>
      <c r="R5171" t="s">
        <v>38</v>
      </c>
      <c r="T5171" t="s">
        <v>28</v>
      </c>
      <c r="Y5171" t="s">
        <v>30</v>
      </c>
    </row>
    <row r="5172" spans="1:25" x14ac:dyDescent="0.45">
      <c r="A5172" t="s">
        <v>335</v>
      </c>
      <c r="B5172" t="s">
        <v>427</v>
      </c>
      <c r="C5172">
        <v>2512</v>
      </c>
      <c r="D5172" t="s">
        <v>428</v>
      </c>
      <c r="F5172">
        <v>2020</v>
      </c>
      <c r="G5172">
        <v>927</v>
      </c>
      <c r="H5172">
        <v>807.34</v>
      </c>
      <c r="I5172">
        <v>12199.4</v>
      </c>
      <c r="M5172">
        <v>14660.503000000001</v>
      </c>
      <c r="N5172">
        <v>8.1100000000000005E-2</v>
      </c>
      <c r="O5172">
        <v>45.244</v>
      </c>
      <c r="P5172">
        <v>0.46629999999999999</v>
      </c>
      <c r="Q5172">
        <v>180730.97200000001</v>
      </c>
      <c r="R5172" t="s">
        <v>38</v>
      </c>
      <c r="T5172" t="s">
        <v>28</v>
      </c>
      <c r="Y5172" t="s">
        <v>30</v>
      </c>
    </row>
    <row r="5173" spans="1:25" x14ac:dyDescent="0.45">
      <c r="A5173" t="s">
        <v>335</v>
      </c>
      <c r="B5173" t="s">
        <v>427</v>
      </c>
      <c r="C5173">
        <v>2512</v>
      </c>
      <c r="D5173" t="s">
        <v>428</v>
      </c>
      <c r="F5173">
        <v>2021</v>
      </c>
      <c r="G5173">
        <v>761</v>
      </c>
      <c r="H5173">
        <v>623.54999999999995</v>
      </c>
      <c r="I5173">
        <v>10057.51</v>
      </c>
      <c r="M5173">
        <v>12155.724</v>
      </c>
      <c r="N5173">
        <v>7.8799999999999995E-2</v>
      </c>
      <c r="O5173">
        <v>59.377000000000002</v>
      </c>
      <c r="P5173">
        <v>0.78639999999999999</v>
      </c>
      <c r="Q5173">
        <v>149827.98800000001</v>
      </c>
      <c r="R5173" t="s">
        <v>38</v>
      </c>
      <c r="T5173" t="s">
        <v>28</v>
      </c>
      <c r="Y5173" t="s">
        <v>30</v>
      </c>
    </row>
    <row r="5174" spans="1:25" x14ac:dyDescent="0.45">
      <c r="A5174" t="s">
        <v>335</v>
      </c>
      <c r="B5174" t="s">
        <v>427</v>
      </c>
      <c r="C5174">
        <v>2512</v>
      </c>
      <c r="D5174" t="s">
        <v>428</v>
      </c>
      <c r="F5174">
        <v>2022</v>
      </c>
      <c r="G5174">
        <v>937</v>
      </c>
      <c r="H5174">
        <v>775.3</v>
      </c>
      <c r="I5174">
        <v>12009.46</v>
      </c>
      <c r="M5174">
        <v>14574.3</v>
      </c>
      <c r="N5174">
        <v>7.6899999999999996E-2</v>
      </c>
      <c r="O5174">
        <v>71.551000000000002</v>
      </c>
      <c r="P5174">
        <v>0.79410000000000003</v>
      </c>
      <c r="Q5174">
        <v>179735</v>
      </c>
      <c r="R5174" t="s">
        <v>38</v>
      </c>
      <c r="T5174" t="s">
        <v>28</v>
      </c>
      <c r="Y5174" t="s">
        <v>30</v>
      </c>
    </row>
    <row r="5175" spans="1:25" x14ac:dyDescent="0.45">
      <c r="A5175" t="s">
        <v>335</v>
      </c>
      <c r="B5175" t="s">
        <v>427</v>
      </c>
      <c r="C5175">
        <v>2512</v>
      </c>
      <c r="D5175" t="s">
        <v>428</v>
      </c>
      <c r="F5175">
        <v>2023</v>
      </c>
      <c r="G5175">
        <v>800</v>
      </c>
      <c r="H5175">
        <v>674.97</v>
      </c>
      <c r="I5175">
        <v>9916.61</v>
      </c>
      <c r="M5175">
        <v>11936.258</v>
      </c>
      <c r="N5175">
        <v>8.0699999999999994E-2</v>
      </c>
      <c r="O5175">
        <v>44.384</v>
      </c>
      <c r="P5175">
        <v>0.54690000000000005</v>
      </c>
      <c r="Q5175">
        <v>147138.90599999999</v>
      </c>
      <c r="R5175" t="s">
        <v>38</v>
      </c>
      <c r="T5175" t="s">
        <v>28</v>
      </c>
      <c r="Y5175" t="s">
        <v>30</v>
      </c>
    </row>
    <row r="5176" spans="1:25" x14ac:dyDescent="0.45">
      <c r="A5176" t="s">
        <v>335</v>
      </c>
      <c r="B5176" t="s">
        <v>427</v>
      </c>
      <c r="C5176">
        <v>2512</v>
      </c>
      <c r="D5176" t="s">
        <v>428</v>
      </c>
      <c r="F5176">
        <v>2024</v>
      </c>
      <c r="G5176">
        <v>147</v>
      </c>
      <c r="H5176">
        <v>104.82</v>
      </c>
      <c r="I5176">
        <v>1432.08</v>
      </c>
      <c r="M5176">
        <v>2031.992</v>
      </c>
      <c r="N5176">
        <v>8.0100000000000005E-2</v>
      </c>
      <c r="O5176">
        <v>4.8940000000000001</v>
      </c>
      <c r="P5176">
        <v>0.36209999999999998</v>
      </c>
      <c r="Q5176">
        <v>25044.9</v>
      </c>
      <c r="R5176" t="s">
        <v>38</v>
      </c>
      <c r="T5176" t="s">
        <v>28</v>
      </c>
      <c r="Y5176" t="s">
        <v>30</v>
      </c>
    </row>
    <row r="5177" spans="1:25" x14ac:dyDescent="0.45">
      <c r="A5177" t="s">
        <v>335</v>
      </c>
      <c r="B5177" t="s">
        <v>429</v>
      </c>
      <c r="C5177">
        <v>2513</v>
      </c>
      <c r="D5177">
        <v>40</v>
      </c>
      <c r="F5177">
        <v>2009</v>
      </c>
      <c r="G5177">
        <v>2303</v>
      </c>
      <c r="H5177">
        <v>2287</v>
      </c>
      <c r="I5177">
        <v>111363</v>
      </c>
      <c r="K5177">
        <v>0.35099999999999998</v>
      </c>
      <c r="L5177">
        <v>1E-3</v>
      </c>
      <c r="M5177">
        <v>69618.024999999994</v>
      </c>
      <c r="N5177">
        <v>5.91E-2</v>
      </c>
      <c r="O5177">
        <v>46.595999999999997</v>
      </c>
      <c r="P5177">
        <v>7.3400000000000007E-2</v>
      </c>
      <c r="Q5177">
        <v>1171496.25</v>
      </c>
      <c r="R5177" t="s">
        <v>34</v>
      </c>
      <c r="T5177" t="s">
        <v>46</v>
      </c>
      <c r="V5177" t="s">
        <v>180</v>
      </c>
      <c r="Y5177" t="s">
        <v>107</v>
      </c>
    </row>
    <row r="5178" spans="1:25" x14ac:dyDescent="0.45">
      <c r="A5178" t="s">
        <v>335</v>
      </c>
      <c r="B5178" t="s">
        <v>429</v>
      </c>
      <c r="C5178">
        <v>2513</v>
      </c>
      <c r="D5178">
        <v>40</v>
      </c>
      <c r="F5178">
        <v>2010</v>
      </c>
      <c r="G5178">
        <v>3578</v>
      </c>
      <c r="H5178">
        <v>3565.5</v>
      </c>
      <c r="I5178">
        <v>199546.5</v>
      </c>
      <c r="K5178">
        <v>0.63700000000000001</v>
      </c>
      <c r="L5178">
        <v>1E-3</v>
      </c>
      <c r="M5178">
        <v>126250.875</v>
      </c>
      <c r="N5178">
        <v>5.9200000000000003E-2</v>
      </c>
      <c r="O5178">
        <v>77.725999999999999</v>
      </c>
      <c r="P5178">
        <v>7.3899999999999993E-2</v>
      </c>
      <c r="Q5178">
        <v>2124403.4750000001</v>
      </c>
      <c r="R5178" t="s">
        <v>34</v>
      </c>
      <c r="T5178" t="s">
        <v>46</v>
      </c>
      <c r="V5178" t="s">
        <v>180</v>
      </c>
      <c r="Y5178" t="s">
        <v>107</v>
      </c>
    </row>
    <row r="5179" spans="1:25" x14ac:dyDescent="0.45">
      <c r="A5179" t="s">
        <v>335</v>
      </c>
      <c r="B5179" t="s">
        <v>429</v>
      </c>
      <c r="C5179">
        <v>2513</v>
      </c>
      <c r="D5179">
        <v>40</v>
      </c>
      <c r="F5179">
        <v>2011</v>
      </c>
      <c r="G5179">
        <v>6225</v>
      </c>
      <c r="H5179">
        <v>6214.25</v>
      </c>
      <c r="I5179">
        <v>358237.25</v>
      </c>
      <c r="K5179">
        <v>1.119</v>
      </c>
      <c r="L5179">
        <v>1E-3</v>
      </c>
      <c r="M5179">
        <v>221751.45</v>
      </c>
      <c r="N5179">
        <v>5.91E-2</v>
      </c>
      <c r="O5179">
        <v>150.22200000000001</v>
      </c>
      <c r="P5179">
        <v>8.0299999999999996E-2</v>
      </c>
      <c r="Q5179">
        <v>3731379.8</v>
      </c>
      <c r="R5179" t="s">
        <v>34</v>
      </c>
      <c r="T5179" t="s">
        <v>46</v>
      </c>
      <c r="V5179" t="s">
        <v>180</v>
      </c>
      <c r="Y5179" t="s">
        <v>107</v>
      </c>
    </row>
    <row r="5180" spans="1:25" x14ac:dyDescent="0.45">
      <c r="A5180" t="s">
        <v>335</v>
      </c>
      <c r="B5180" t="s">
        <v>429</v>
      </c>
      <c r="C5180">
        <v>2513</v>
      </c>
      <c r="D5180">
        <v>40</v>
      </c>
      <c r="F5180">
        <v>2012</v>
      </c>
      <c r="G5180">
        <v>2663</v>
      </c>
      <c r="H5180">
        <v>2656.75</v>
      </c>
      <c r="I5180">
        <v>158258.5</v>
      </c>
      <c r="K5180">
        <v>0.49299999999999999</v>
      </c>
      <c r="L5180">
        <v>1E-3</v>
      </c>
      <c r="M5180">
        <v>97726.725000000006</v>
      </c>
      <c r="N5180">
        <v>5.91E-2</v>
      </c>
      <c r="O5180">
        <v>66.655000000000001</v>
      </c>
      <c r="P5180">
        <v>8.0600000000000005E-2</v>
      </c>
      <c r="Q5180">
        <v>1644434.9750000001</v>
      </c>
      <c r="R5180" t="s">
        <v>34</v>
      </c>
      <c r="T5180" t="s">
        <v>46</v>
      </c>
      <c r="V5180" t="s">
        <v>180</v>
      </c>
      <c r="Y5180" t="s">
        <v>107</v>
      </c>
    </row>
    <row r="5181" spans="1:25" x14ac:dyDescent="0.45">
      <c r="A5181" t="s">
        <v>335</v>
      </c>
      <c r="B5181" t="s">
        <v>430</v>
      </c>
      <c r="C5181">
        <v>2514</v>
      </c>
      <c r="D5181">
        <v>40</v>
      </c>
      <c r="F5181">
        <v>2009</v>
      </c>
      <c r="G5181">
        <v>809</v>
      </c>
      <c r="H5181">
        <v>795.75</v>
      </c>
      <c r="I5181">
        <v>37984.25</v>
      </c>
      <c r="K5181">
        <v>0.14799999999999999</v>
      </c>
      <c r="L5181">
        <v>1E-3</v>
      </c>
      <c r="M5181">
        <v>29302.55</v>
      </c>
      <c r="N5181">
        <v>5.91E-2</v>
      </c>
      <c r="O5181">
        <v>15.037000000000001</v>
      </c>
      <c r="P5181">
        <v>5.3600000000000002E-2</v>
      </c>
      <c r="Q5181">
        <v>493094.72499999998</v>
      </c>
      <c r="R5181" t="s">
        <v>34</v>
      </c>
      <c r="T5181" t="s">
        <v>46</v>
      </c>
      <c r="V5181" t="s">
        <v>180</v>
      </c>
      <c r="Y5181" t="s">
        <v>107</v>
      </c>
    </row>
    <row r="5182" spans="1:25" x14ac:dyDescent="0.45">
      <c r="A5182" t="s">
        <v>335</v>
      </c>
      <c r="B5182" t="s">
        <v>430</v>
      </c>
      <c r="C5182">
        <v>2514</v>
      </c>
      <c r="D5182">
        <v>40</v>
      </c>
      <c r="F5182">
        <v>2010</v>
      </c>
      <c r="G5182">
        <v>1772</v>
      </c>
      <c r="H5182">
        <v>1759.25</v>
      </c>
      <c r="I5182">
        <v>102106.5</v>
      </c>
      <c r="K5182">
        <v>0.48899999999999999</v>
      </c>
      <c r="L5182">
        <v>1E-3</v>
      </c>
      <c r="M5182">
        <v>96842.6</v>
      </c>
      <c r="N5182">
        <v>5.91E-2</v>
      </c>
      <c r="O5182">
        <v>51.978000000000002</v>
      </c>
      <c r="P5182">
        <v>6.3100000000000003E-2</v>
      </c>
      <c r="Q5182">
        <v>1629597.9750000001</v>
      </c>
      <c r="R5182" t="s">
        <v>34</v>
      </c>
      <c r="T5182" t="s">
        <v>46</v>
      </c>
      <c r="V5182" t="s">
        <v>180</v>
      </c>
      <c r="Y5182" t="s">
        <v>107</v>
      </c>
    </row>
    <row r="5183" spans="1:25" x14ac:dyDescent="0.45">
      <c r="A5183" t="s">
        <v>335</v>
      </c>
      <c r="B5183" t="s">
        <v>430</v>
      </c>
      <c r="C5183">
        <v>2514</v>
      </c>
      <c r="D5183">
        <v>40</v>
      </c>
      <c r="F5183">
        <v>2011</v>
      </c>
      <c r="G5183">
        <v>2484</v>
      </c>
      <c r="H5183">
        <v>2463.75</v>
      </c>
      <c r="I5183">
        <v>131319.75</v>
      </c>
      <c r="K5183">
        <v>0.45700000000000002</v>
      </c>
      <c r="L5183">
        <v>1E-3</v>
      </c>
      <c r="M5183">
        <v>90511.5</v>
      </c>
      <c r="N5183">
        <v>5.91E-2</v>
      </c>
      <c r="O5183">
        <v>45.921999999999997</v>
      </c>
      <c r="P5183">
        <v>5.6300000000000003E-2</v>
      </c>
      <c r="Q5183">
        <v>1522997.875</v>
      </c>
      <c r="R5183" t="s">
        <v>34</v>
      </c>
      <c r="T5183" t="s">
        <v>46</v>
      </c>
      <c r="V5183" t="s">
        <v>180</v>
      </c>
      <c r="Y5183" t="s">
        <v>107</v>
      </c>
    </row>
    <row r="5184" spans="1:25" x14ac:dyDescent="0.45">
      <c r="A5184" t="s">
        <v>335</v>
      </c>
      <c r="B5184" t="s">
        <v>430</v>
      </c>
      <c r="C5184">
        <v>2514</v>
      </c>
      <c r="D5184">
        <v>40</v>
      </c>
      <c r="F5184">
        <v>2012</v>
      </c>
      <c r="G5184">
        <v>1359</v>
      </c>
      <c r="H5184">
        <v>1351.5</v>
      </c>
      <c r="I5184">
        <v>72398.25</v>
      </c>
      <c r="K5184">
        <v>0.253</v>
      </c>
      <c r="L5184">
        <v>1E-3</v>
      </c>
      <c r="M5184">
        <v>50082.45</v>
      </c>
      <c r="N5184">
        <v>5.91E-2</v>
      </c>
      <c r="O5184">
        <v>27.238</v>
      </c>
      <c r="P5184">
        <v>6.1800000000000001E-2</v>
      </c>
      <c r="Q5184">
        <v>842737.32499999995</v>
      </c>
      <c r="R5184" t="s">
        <v>34</v>
      </c>
      <c r="T5184" t="s">
        <v>46</v>
      </c>
      <c r="V5184" t="s">
        <v>180</v>
      </c>
      <c r="Y5184" t="s">
        <v>107</v>
      </c>
    </row>
    <row r="5185" spans="1:25" x14ac:dyDescent="0.45">
      <c r="A5185" t="s">
        <v>335</v>
      </c>
      <c r="B5185" t="s">
        <v>430</v>
      </c>
      <c r="C5185">
        <v>2514</v>
      </c>
      <c r="D5185">
        <v>50</v>
      </c>
      <c r="F5185">
        <v>2009</v>
      </c>
      <c r="G5185">
        <v>746</v>
      </c>
      <c r="H5185">
        <v>734</v>
      </c>
      <c r="I5185">
        <v>36855.75</v>
      </c>
      <c r="K5185">
        <v>0.126</v>
      </c>
      <c r="L5185">
        <v>1E-3</v>
      </c>
      <c r="M5185">
        <v>25038.65</v>
      </c>
      <c r="N5185">
        <v>5.9200000000000003E-2</v>
      </c>
      <c r="O5185">
        <v>13.082000000000001</v>
      </c>
      <c r="P5185">
        <v>5.8999999999999997E-2</v>
      </c>
      <c r="Q5185">
        <v>421322.85</v>
      </c>
      <c r="R5185" t="s">
        <v>34</v>
      </c>
      <c r="T5185" t="s">
        <v>46</v>
      </c>
      <c r="V5185" t="s">
        <v>180</v>
      </c>
      <c r="Y5185" t="s">
        <v>107</v>
      </c>
    </row>
    <row r="5186" spans="1:25" x14ac:dyDescent="0.45">
      <c r="A5186" t="s">
        <v>335</v>
      </c>
      <c r="B5186" t="s">
        <v>430</v>
      </c>
      <c r="C5186">
        <v>2514</v>
      </c>
      <c r="D5186">
        <v>50</v>
      </c>
      <c r="F5186">
        <v>2010</v>
      </c>
      <c r="G5186">
        <v>1220</v>
      </c>
      <c r="H5186">
        <v>1211</v>
      </c>
      <c r="I5186">
        <v>64064</v>
      </c>
      <c r="K5186">
        <v>0.25700000000000001</v>
      </c>
      <c r="L5186">
        <v>1E-3</v>
      </c>
      <c r="M5186">
        <v>50997.3</v>
      </c>
      <c r="N5186">
        <v>5.91E-2</v>
      </c>
      <c r="O5186">
        <v>29.106999999999999</v>
      </c>
      <c r="P5186">
        <v>6.7400000000000002E-2</v>
      </c>
      <c r="Q5186">
        <v>858131.25</v>
      </c>
      <c r="R5186" t="s">
        <v>34</v>
      </c>
      <c r="T5186" t="s">
        <v>46</v>
      </c>
      <c r="V5186" t="s">
        <v>180</v>
      </c>
      <c r="Y5186" t="s">
        <v>107</v>
      </c>
    </row>
    <row r="5187" spans="1:25" x14ac:dyDescent="0.45">
      <c r="A5187" t="s">
        <v>335</v>
      </c>
      <c r="B5187" t="s">
        <v>430</v>
      </c>
      <c r="C5187">
        <v>2514</v>
      </c>
      <c r="D5187">
        <v>50</v>
      </c>
      <c r="F5187">
        <v>2011</v>
      </c>
      <c r="G5187">
        <v>2912</v>
      </c>
      <c r="H5187">
        <v>2889</v>
      </c>
      <c r="I5187">
        <v>160062.75</v>
      </c>
      <c r="K5187">
        <v>0.55700000000000005</v>
      </c>
      <c r="L5187">
        <v>1E-3</v>
      </c>
      <c r="M5187">
        <v>110248.47500000001</v>
      </c>
      <c r="N5187">
        <v>5.91E-2</v>
      </c>
      <c r="O5187">
        <v>59.444000000000003</v>
      </c>
      <c r="P5187">
        <v>6.3E-2</v>
      </c>
      <c r="Q5187">
        <v>1855127.925</v>
      </c>
      <c r="R5187" t="s">
        <v>34</v>
      </c>
      <c r="T5187" t="s">
        <v>46</v>
      </c>
      <c r="V5187" t="s">
        <v>180</v>
      </c>
      <c r="Y5187" t="s">
        <v>107</v>
      </c>
    </row>
    <row r="5188" spans="1:25" x14ac:dyDescent="0.45">
      <c r="A5188" t="s">
        <v>335</v>
      </c>
      <c r="B5188" t="s">
        <v>430</v>
      </c>
      <c r="C5188">
        <v>2514</v>
      </c>
      <c r="D5188">
        <v>50</v>
      </c>
      <c r="F5188">
        <v>2012</v>
      </c>
      <c r="G5188">
        <v>1587</v>
      </c>
      <c r="H5188">
        <v>1580</v>
      </c>
      <c r="I5188">
        <v>87964.5</v>
      </c>
      <c r="K5188">
        <v>0.28399999999999997</v>
      </c>
      <c r="L5188">
        <v>1E-3</v>
      </c>
      <c r="M5188">
        <v>56187.4</v>
      </c>
      <c r="N5188">
        <v>5.91E-2</v>
      </c>
      <c r="O5188">
        <v>31.013000000000002</v>
      </c>
      <c r="P5188">
        <v>6.5199999999999994E-2</v>
      </c>
      <c r="Q5188">
        <v>945439.52500000002</v>
      </c>
      <c r="R5188" t="s">
        <v>34</v>
      </c>
      <c r="T5188" t="s">
        <v>46</v>
      </c>
      <c r="V5188" t="s">
        <v>180</v>
      </c>
      <c r="Y5188" t="s">
        <v>107</v>
      </c>
    </row>
    <row r="5189" spans="1:25" x14ac:dyDescent="0.45">
      <c r="A5189" t="s">
        <v>335</v>
      </c>
      <c r="B5189" t="s">
        <v>430</v>
      </c>
      <c r="C5189">
        <v>2514</v>
      </c>
      <c r="D5189" t="s">
        <v>431</v>
      </c>
      <c r="E5189" t="s">
        <v>411</v>
      </c>
      <c r="F5189">
        <v>2009</v>
      </c>
      <c r="G5189">
        <v>19</v>
      </c>
      <c r="H5189">
        <v>19</v>
      </c>
      <c r="I5189">
        <v>506</v>
      </c>
      <c r="K5189">
        <v>1.9179999999999999</v>
      </c>
      <c r="L5189">
        <v>0.50009999999999999</v>
      </c>
      <c r="M5189">
        <v>620.9</v>
      </c>
      <c r="N5189">
        <v>8.09E-2</v>
      </c>
      <c r="O5189">
        <v>2.2200000000000002</v>
      </c>
      <c r="P5189">
        <v>0.57909999999999995</v>
      </c>
      <c r="Q5189">
        <v>7669.2</v>
      </c>
      <c r="R5189" t="s">
        <v>38</v>
      </c>
      <c r="T5189" t="s">
        <v>28</v>
      </c>
      <c r="Y5189" t="s">
        <v>103</v>
      </c>
    </row>
    <row r="5190" spans="1:25" x14ac:dyDescent="0.45">
      <c r="A5190" t="s">
        <v>335</v>
      </c>
      <c r="B5190" t="s">
        <v>430</v>
      </c>
      <c r="C5190">
        <v>2514</v>
      </c>
      <c r="D5190" t="s">
        <v>431</v>
      </c>
      <c r="E5190" t="s">
        <v>411</v>
      </c>
      <c r="F5190">
        <v>2010</v>
      </c>
      <c r="G5190">
        <v>38</v>
      </c>
      <c r="H5190">
        <v>38</v>
      </c>
      <c r="I5190">
        <v>1124</v>
      </c>
      <c r="K5190">
        <v>4.1150000000000002</v>
      </c>
      <c r="L5190">
        <v>0.50009999999999999</v>
      </c>
      <c r="M5190">
        <v>1332.9</v>
      </c>
      <c r="N5190">
        <v>8.1100000000000005E-2</v>
      </c>
      <c r="O5190">
        <v>4.7640000000000002</v>
      </c>
      <c r="P5190">
        <v>0.57909999999999995</v>
      </c>
      <c r="Q5190">
        <v>16456.3</v>
      </c>
      <c r="R5190" t="s">
        <v>38</v>
      </c>
      <c r="T5190" t="s">
        <v>28</v>
      </c>
      <c r="Y5190" t="s">
        <v>103</v>
      </c>
    </row>
    <row r="5191" spans="1:25" x14ac:dyDescent="0.45">
      <c r="A5191" t="s">
        <v>335</v>
      </c>
      <c r="B5191" t="s">
        <v>430</v>
      </c>
      <c r="C5191">
        <v>2514</v>
      </c>
      <c r="D5191" t="s">
        <v>431</v>
      </c>
      <c r="E5191" t="s">
        <v>411</v>
      </c>
      <c r="F5191">
        <v>2011</v>
      </c>
      <c r="G5191">
        <v>30</v>
      </c>
      <c r="H5191">
        <v>30</v>
      </c>
      <c r="I5191">
        <v>951</v>
      </c>
      <c r="K5191">
        <v>3.4790000000000001</v>
      </c>
      <c r="L5191">
        <v>0.50009999999999999</v>
      </c>
      <c r="M5191">
        <v>1126.7</v>
      </c>
      <c r="N5191">
        <v>8.1000000000000003E-2</v>
      </c>
      <c r="O5191">
        <v>4.0279999999999996</v>
      </c>
      <c r="P5191">
        <v>0.57899999999999996</v>
      </c>
      <c r="Q5191">
        <v>13914.3</v>
      </c>
      <c r="R5191" t="s">
        <v>38</v>
      </c>
      <c r="T5191" t="s">
        <v>28</v>
      </c>
      <c r="Y5191" t="s">
        <v>103</v>
      </c>
    </row>
    <row r="5192" spans="1:25" x14ac:dyDescent="0.45">
      <c r="A5192" t="s">
        <v>335</v>
      </c>
      <c r="B5192" t="s">
        <v>430</v>
      </c>
      <c r="C5192">
        <v>2514</v>
      </c>
      <c r="D5192" t="s">
        <v>431</v>
      </c>
      <c r="E5192" t="s">
        <v>411</v>
      </c>
      <c r="F5192">
        <v>2012</v>
      </c>
      <c r="G5192">
        <v>72</v>
      </c>
      <c r="H5192">
        <v>72</v>
      </c>
      <c r="I5192">
        <v>2883</v>
      </c>
      <c r="K5192">
        <v>9.5449999999999999</v>
      </c>
      <c r="L5192">
        <v>0.5</v>
      </c>
      <c r="M5192">
        <v>3092.4</v>
      </c>
      <c r="N5192">
        <v>8.1000000000000003E-2</v>
      </c>
      <c r="O5192">
        <v>11.053000000000001</v>
      </c>
      <c r="P5192">
        <v>0.57899999999999996</v>
      </c>
      <c r="Q5192">
        <v>38179</v>
      </c>
      <c r="R5192" t="s">
        <v>38</v>
      </c>
      <c r="T5192" t="s">
        <v>28</v>
      </c>
      <c r="Y5192" t="s">
        <v>103</v>
      </c>
    </row>
    <row r="5193" spans="1:25" x14ac:dyDescent="0.45">
      <c r="A5193" t="s">
        <v>335</v>
      </c>
      <c r="B5193" t="s">
        <v>430</v>
      </c>
      <c r="C5193">
        <v>2514</v>
      </c>
      <c r="D5193" t="s">
        <v>431</v>
      </c>
      <c r="E5193" t="s">
        <v>411</v>
      </c>
      <c r="F5193">
        <v>2013</v>
      </c>
      <c r="G5193">
        <v>27</v>
      </c>
      <c r="H5193">
        <v>27</v>
      </c>
      <c r="I5193">
        <v>825</v>
      </c>
      <c r="K5193">
        <v>2.9660000000000002</v>
      </c>
      <c r="L5193">
        <v>0.5</v>
      </c>
      <c r="M5193">
        <v>961</v>
      </c>
      <c r="N5193">
        <v>8.1000000000000003E-2</v>
      </c>
      <c r="O5193">
        <v>3.4340000000000002</v>
      </c>
      <c r="P5193">
        <v>0.57909999999999995</v>
      </c>
      <c r="Q5193">
        <v>11861.6</v>
      </c>
      <c r="R5193" t="s">
        <v>38</v>
      </c>
      <c r="T5193" t="s">
        <v>28</v>
      </c>
      <c r="Y5193" t="s">
        <v>103</v>
      </c>
    </row>
    <row r="5194" spans="1:25" x14ac:dyDescent="0.45">
      <c r="A5194" t="s">
        <v>335</v>
      </c>
      <c r="B5194" t="s">
        <v>430</v>
      </c>
      <c r="C5194">
        <v>2514</v>
      </c>
      <c r="D5194" t="s">
        <v>431</v>
      </c>
      <c r="E5194" t="s">
        <v>411</v>
      </c>
      <c r="F5194">
        <v>2014</v>
      </c>
      <c r="G5194">
        <v>59</v>
      </c>
      <c r="H5194">
        <v>59</v>
      </c>
      <c r="I5194">
        <v>2453</v>
      </c>
      <c r="K5194">
        <v>8.2159999999999993</v>
      </c>
      <c r="L5194">
        <v>0.5</v>
      </c>
      <c r="M5194">
        <v>2662.1</v>
      </c>
      <c r="N5194">
        <v>8.1000000000000003E-2</v>
      </c>
      <c r="O5194">
        <v>8.6430000000000007</v>
      </c>
      <c r="P5194">
        <v>0.52590000000000003</v>
      </c>
      <c r="Q5194">
        <v>32863.1</v>
      </c>
      <c r="R5194" t="s">
        <v>38</v>
      </c>
      <c r="T5194" t="s">
        <v>28</v>
      </c>
      <c r="Y5194" t="s">
        <v>103</v>
      </c>
    </row>
    <row r="5195" spans="1:25" x14ac:dyDescent="0.45">
      <c r="A5195" t="s">
        <v>335</v>
      </c>
      <c r="B5195" t="s">
        <v>430</v>
      </c>
      <c r="C5195">
        <v>2514</v>
      </c>
      <c r="D5195" t="s">
        <v>431</v>
      </c>
      <c r="E5195" t="s">
        <v>411</v>
      </c>
      <c r="F5195">
        <v>2015</v>
      </c>
      <c r="G5195">
        <v>53</v>
      </c>
      <c r="H5195">
        <v>53</v>
      </c>
      <c r="I5195">
        <v>1750</v>
      </c>
      <c r="K5195">
        <v>6.0419999999999998</v>
      </c>
      <c r="L5195">
        <v>0.50009999999999999</v>
      </c>
      <c r="M5195">
        <v>1957</v>
      </c>
      <c r="N5195">
        <v>8.1000000000000003E-2</v>
      </c>
      <c r="O5195">
        <v>6.3559999999999999</v>
      </c>
      <c r="P5195">
        <v>0.52600000000000002</v>
      </c>
      <c r="Q5195">
        <v>24165</v>
      </c>
      <c r="R5195" t="s">
        <v>38</v>
      </c>
      <c r="T5195" t="s">
        <v>28</v>
      </c>
      <c r="Y5195" t="s">
        <v>159</v>
      </c>
    </row>
    <row r="5196" spans="1:25" x14ac:dyDescent="0.45">
      <c r="A5196" t="s">
        <v>335</v>
      </c>
      <c r="B5196" t="s">
        <v>430</v>
      </c>
      <c r="C5196">
        <v>2514</v>
      </c>
      <c r="D5196" t="s">
        <v>431</v>
      </c>
      <c r="E5196" t="s">
        <v>411</v>
      </c>
      <c r="F5196">
        <v>2016</v>
      </c>
      <c r="G5196">
        <v>60</v>
      </c>
      <c r="H5196">
        <v>60</v>
      </c>
      <c r="I5196">
        <v>2085</v>
      </c>
      <c r="K5196">
        <v>6.3730000000000002</v>
      </c>
      <c r="L5196">
        <v>0.41699999999999998</v>
      </c>
      <c r="M5196">
        <v>2481.8000000000002</v>
      </c>
      <c r="N5196">
        <v>8.1000000000000003E-2</v>
      </c>
      <c r="O5196">
        <v>8.0589999999999993</v>
      </c>
      <c r="P5196">
        <v>0.52600000000000002</v>
      </c>
      <c r="Q5196">
        <v>30643.599999999999</v>
      </c>
      <c r="R5196" t="s">
        <v>38</v>
      </c>
      <c r="T5196" t="s">
        <v>28</v>
      </c>
      <c r="Y5196" t="s">
        <v>159</v>
      </c>
    </row>
    <row r="5197" spans="1:25" x14ac:dyDescent="0.45">
      <c r="A5197" t="s">
        <v>335</v>
      </c>
      <c r="B5197" t="s">
        <v>430</v>
      </c>
      <c r="C5197">
        <v>2514</v>
      </c>
      <c r="D5197" t="s">
        <v>431</v>
      </c>
      <c r="E5197" t="s">
        <v>411</v>
      </c>
      <c r="F5197">
        <v>2017</v>
      </c>
      <c r="G5197">
        <v>19</v>
      </c>
      <c r="H5197">
        <v>19</v>
      </c>
      <c r="I5197">
        <v>556</v>
      </c>
      <c r="K5197">
        <v>7.0000000000000001E-3</v>
      </c>
      <c r="L5197">
        <v>1.9E-3</v>
      </c>
      <c r="M5197">
        <v>630.79999999999995</v>
      </c>
      <c r="N5197">
        <v>8.1000000000000003E-2</v>
      </c>
      <c r="O5197">
        <v>2.048</v>
      </c>
      <c r="P5197">
        <v>0.52590000000000003</v>
      </c>
      <c r="Q5197">
        <v>7787.7</v>
      </c>
      <c r="R5197" t="s">
        <v>38</v>
      </c>
      <c r="T5197" t="s">
        <v>28</v>
      </c>
      <c r="Y5197" t="s">
        <v>160</v>
      </c>
    </row>
    <row r="5198" spans="1:25" x14ac:dyDescent="0.45">
      <c r="A5198" t="s">
        <v>335</v>
      </c>
      <c r="B5198" t="s">
        <v>430</v>
      </c>
      <c r="C5198">
        <v>2514</v>
      </c>
      <c r="D5198" t="s">
        <v>431</v>
      </c>
      <c r="E5198" t="s">
        <v>411</v>
      </c>
      <c r="F5198">
        <v>2018</v>
      </c>
      <c r="G5198">
        <v>53</v>
      </c>
      <c r="H5198">
        <v>53</v>
      </c>
      <c r="I5198">
        <v>2374</v>
      </c>
      <c r="K5198">
        <v>2.5999999999999999E-2</v>
      </c>
      <c r="L5198">
        <v>1.9E-3</v>
      </c>
      <c r="M5198">
        <v>2453.6999999999998</v>
      </c>
      <c r="N5198">
        <v>8.1000000000000003E-2</v>
      </c>
      <c r="O5198">
        <v>8.0830000000000002</v>
      </c>
      <c r="P5198">
        <v>0.53649999999999998</v>
      </c>
      <c r="Q5198">
        <v>30297</v>
      </c>
      <c r="R5198" t="s">
        <v>38</v>
      </c>
      <c r="T5198" t="s">
        <v>28</v>
      </c>
      <c r="Y5198" t="s">
        <v>160</v>
      </c>
    </row>
    <row r="5199" spans="1:25" x14ac:dyDescent="0.45">
      <c r="A5199" t="s">
        <v>335</v>
      </c>
      <c r="B5199" t="s">
        <v>430</v>
      </c>
      <c r="C5199">
        <v>2514</v>
      </c>
      <c r="D5199" t="s">
        <v>431</v>
      </c>
      <c r="E5199" t="s">
        <v>411</v>
      </c>
      <c r="F5199">
        <v>2019</v>
      </c>
      <c r="G5199">
        <v>19</v>
      </c>
      <c r="H5199">
        <v>19</v>
      </c>
      <c r="I5199">
        <v>601</v>
      </c>
      <c r="K5199">
        <v>5.0000000000000001E-3</v>
      </c>
      <c r="L5199">
        <v>1.1999999999999999E-3</v>
      </c>
      <c r="M5199">
        <v>689.3</v>
      </c>
      <c r="N5199">
        <v>8.1000000000000003E-2</v>
      </c>
      <c r="O5199">
        <v>2.4550000000000001</v>
      </c>
      <c r="P5199">
        <v>0.57699999999999996</v>
      </c>
      <c r="Q5199">
        <v>8509</v>
      </c>
      <c r="R5199" t="s">
        <v>38</v>
      </c>
      <c r="T5199" t="s">
        <v>28</v>
      </c>
      <c r="Y5199" t="s">
        <v>160</v>
      </c>
    </row>
    <row r="5200" spans="1:25" x14ac:dyDescent="0.45">
      <c r="A5200" t="s">
        <v>335</v>
      </c>
      <c r="B5200" t="s">
        <v>430</v>
      </c>
      <c r="C5200">
        <v>2514</v>
      </c>
      <c r="D5200" t="s">
        <v>431</v>
      </c>
      <c r="E5200" t="s">
        <v>411</v>
      </c>
      <c r="F5200">
        <v>2020</v>
      </c>
      <c r="G5200">
        <v>30</v>
      </c>
      <c r="H5200">
        <v>30</v>
      </c>
      <c r="I5200">
        <v>1021</v>
      </c>
      <c r="K5200">
        <v>6.0000000000000001E-3</v>
      </c>
      <c r="L5200">
        <v>1E-3</v>
      </c>
      <c r="M5200">
        <v>1148.0999999999999</v>
      </c>
      <c r="N5200">
        <v>8.1000000000000003E-2</v>
      </c>
      <c r="O5200">
        <v>4.0890000000000004</v>
      </c>
      <c r="P5200">
        <v>0.57699999999999996</v>
      </c>
      <c r="Q5200">
        <v>14174.7</v>
      </c>
      <c r="R5200" t="s">
        <v>38</v>
      </c>
      <c r="T5200" t="s">
        <v>28</v>
      </c>
      <c r="Y5200" t="s">
        <v>160</v>
      </c>
    </row>
    <row r="5201" spans="1:25" x14ac:dyDescent="0.45">
      <c r="A5201" t="s">
        <v>335</v>
      </c>
      <c r="B5201" t="s">
        <v>430</v>
      </c>
      <c r="C5201">
        <v>2514</v>
      </c>
      <c r="D5201" t="s">
        <v>431</v>
      </c>
      <c r="E5201" t="s">
        <v>411</v>
      </c>
      <c r="F5201">
        <v>2021</v>
      </c>
      <c r="G5201">
        <v>100</v>
      </c>
      <c r="H5201">
        <v>100</v>
      </c>
      <c r="I5201">
        <v>3460</v>
      </c>
      <c r="K5201">
        <v>1.9E-2</v>
      </c>
      <c r="L5201">
        <v>1E-3</v>
      </c>
      <c r="M5201">
        <v>3817.1</v>
      </c>
      <c r="N5201">
        <v>8.1100000000000005E-2</v>
      </c>
      <c r="O5201">
        <v>13.592000000000001</v>
      </c>
      <c r="P5201">
        <v>0.57709999999999995</v>
      </c>
      <c r="Q5201">
        <v>47115.6</v>
      </c>
      <c r="R5201" t="s">
        <v>38</v>
      </c>
      <c r="T5201" t="s">
        <v>28</v>
      </c>
      <c r="Y5201" t="s">
        <v>161</v>
      </c>
    </row>
    <row r="5202" spans="1:25" x14ac:dyDescent="0.45">
      <c r="A5202" t="s">
        <v>335</v>
      </c>
      <c r="B5202" t="s">
        <v>430</v>
      </c>
      <c r="C5202">
        <v>2514</v>
      </c>
      <c r="D5202" t="s">
        <v>431</v>
      </c>
      <c r="E5202" t="s">
        <v>411</v>
      </c>
      <c r="F5202">
        <v>2022</v>
      </c>
      <c r="G5202">
        <v>64</v>
      </c>
      <c r="H5202">
        <v>64</v>
      </c>
      <c r="I5202">
        <v>2163</v>
      </c>
      <c r="K5202">
        <v>1.2E-2</v>
      </c>
      <c r="L5202">
        <v>1E-3</v>
      </c>
      <c r="M5202">
        <v>2440.1</v>
      </c>
      <c r="N5202">
        <v>8.1000000000000003E-2</v>
      </c>
      <c r="O5202">
        <v>8.8949999999999996</v>
      </c>
      <c r="P5202">
        <v>0.59009999999999996</v>
      </c>
      <c r="Q5202">
        <v>30134</v>
      </c>
      <c r="R5202" t="s">
        <v>38</v>
      </c>
      <c r="T5202" t="s">
        <v>28</v>
      </c>
      <c r="V5202" t="s">
        <v>432</v>
      </c>
      <c r="Y5202" t="s">
        <v>161</v>
      </c>
    </row>
    <row r="5203" spans="1:25" x14ac:dyDescent="0.45">
      <c r="A5203" t="s">
        <v>335</v>
      </c>
      <c r="B5203" t="s">
        <v>430</v>
      </c>
      <c r="C5203">
        <v>2514</v>
      </c>
      <c r="D5203" t="s">
        <v>431</v>
      </c>
      <c r="E5203" t="s">
        <v>411</v>
      </c>
      <c r="F5203">
        <v>2023</v>
      </c>
      <c r="G5203">
        <v>23</v>
      </c>
      <c r="H5203">
        <v>23</v>
      </c>
      <c r="I5203">
        <v>495</v>
      </c>
      <c r="K5203">
        <v>4.0000000000000001E-3</v>
      </c>
      <c r="L5203">
        <v>1E-3</v>
      </c>
      <c r="M5203">
        <v>832.7</v>
      </c>
      <c r="N5203">
        <v>8.1199999999999994E-2</v>
      </c>
      <c r="O5203">
        <v>2.8969999999999998</v>
      </c>
      <c r="P5203">
        <v>0.53469999999999995</v>
      </c>
      <c r="Q5203">
        <v>10280.6</v>
      </c>
      <c r="R5203" t="s">
        <v>38</v>
      </c>
      <c r="T5203" t="s">
        <v>28</v>
      </c>
      <c r="V5203" t="s">
        <v>32</v>
      </c>
      <c r="Y5203" t="s">
        <v>161</v>
      </c>
    </row>
    <row r="5204" spans="1:25" x14ac:dyDescent="0.45">
      <c r="A5204" t="s">
        <v>335</v>
      </c>
      <c r="B5204" t="s">
        <v>430</v>
      </c>
      <c r="C5204">
        <v>2514</v>
      </c>
      <c r="D5204" t="s">
        <v>431</v>
      </c>
      <c r="E5204" t="s">
        <v>411</v>
      </c>
      <c r="F5204">
        <v>2024</v>
      </c>
      <c r="G5204">
        <v>25</v>
      </c>
      <c r="H5204">
        <v>25</v>
      </c>
      <c r="I5204">
        <v>822</v>
      </c>
      <c r="K5204">
        <v>5.0000000000000001E-3</v>
      </c>
      <c r="L5204">
        <v>1E-3</v>
      </c>
      <c r="M5204">
        <v>940.5</v>
      </c>
      <c r="N5204">
        <v>8.1000000000000003E-2</v>
      </c>
      <c r="O5204">
        <v>2.3460000000000001</v>
      </c>
      <c r="P5204">
        <v>0.40400000000000003</v>
      </c>
      <c r="Q5204">
        <v>11611</v>
      </c>
      <c r="R5204" t="s">
        <v>38</v>
      </c>
      <c r="T5204" t="s">
        <v>28</v>
      </c>
      <c r="V5204" t="s">
        <v>32</v>
      </c>
      <c r="Y5204" t="s">
        <v>161</v>
      </c>
    </row>
    <row r="5205" spans="1:25" x14ac:dyDescent="0.45">
      <c r="A5205" t="s">
        <v>335</v>
      </c>
      <c r="B5205" t="s">
        <v>430</v>
      </c>
      <c r="C5205">
        <v>2514</v>
      </c>
      <c r="D5205" t="s">
        <v>433</v>
      </c>
      <c r="E5205" t="s">
        <v>411</v>
      </c>
      <c r="F5205">
        <v>2009</v>
      </c>
      <c r="G5205">
        <v>23</v>
      </c>
      <c r="H5205">
        <v>23</v>
      </c>
      <c r="I5205">
        <v>930</v>
      </c>
      <c r="K5205">
        <v>3.0350000000000001</v>
      </c>
      <c r="L5205">
        <v>0.50009999999999999</v>
      </c>
      <c r="M5205">
        <v>982.9</v>
      </c>
      <c r="N5205">
        <v>8.1000000000000003E-2</v>
      </c>
      <c r="O5205">
        <v>3.5489999999999999</v>
      </c>
      <c r="P5205">
        <v>0.58430000000000004</v>
      </c>
      <c r="Q5205">
        <v>12137.7</v>
      </c>
      <c r="R5205" t="s">
        <v>38</v>
      </c>
      <c r="T5205" t="s">
        <v>28</v>
      </c>
      <c r="Y5205" t="s">
        <v>103</v>
      </c>
    </row>
    <row r="5206" spans="1:25" x14ac:dyDescent="0.45">
      <c r="A5206" t="s">
        <v>335</v>
      </c>
      <c r="B5206" t="s">
        <v>430</v>
      </c>
      <c r="C5206">
        <v>2514</v>
      </c>
      <c r="D5206" t="s">
        <v>433</v>
      </c>
      <c r="E5206" t="s">
        <v>411</v>
      </c>
      <c r="F5206">
        <v>2010</v>
      </c>
      <c r="G5206">
        <v>48</v>
      </c>
      <c r="H5206">
        <v>48</v>
      </c>
      <c r="I5206">
        <v>1378</v>
      </c>
      <c r="K5206">
        <v>4.99</v>
      </c>
      <c r="L5206">
        <v>0.50009999999999999</v>
      </c>
      <c r="M5206">
        <v>1616.3</v>
      </c>
      <c r="N5206">
        <v>8.1000000000000003E-2</v>
      </c>
      <c r="O5206">
        <v>5.7779999999999996</v>
      </c>
      <c r="P5206">
        <v>0.57909999999999995</v>
      </c>
      <c r="Q5206">
        <v>19958.8</v>
      </c>
      <c r="R5206" t="s">
        <v>38</v>
      </c>
      <c r="T5206" t="s">
        <v>28</v>
      </c>
      <c r="Y5206" t="s">
        <v>103</v>
      </c>
    </row>
    <row r="5207" spans="1:25" x14ac:dyDescent="0.45">
      <c r="A5207" t="s">
        <v>335</v>
      </c>
      <c r="B5207" t="s">
        <v>430</v>
      </c>
      <c r="C5207">
        <v>2514</v>
      </c>
      <c r="D5207" t="s">
        <v>433</v>
      </c>
      <c r="E5207" t="s">
        <v>411</v>
      </c>
      <c r="F5207">
        <v>2011</v>
      </c>
      <c r="G5207">
        <v>31</v>
      </c>
      <c r="H5207">
        <v>31</v>
      </c>
      <c r="I5207">
        <v>838</v>
      </c>
      <c r="K5207">
        <v>3.31</v>
      </c>
      <c r="L5207">
        <v>0.5</v>
      </c>
      <c r="M5207">
        <v>1072.4000000000001</v>
      </c>
      <c r="N5207">
        <v>8.1000000000000003E-2</v>
      </c>
      <c r="O5207">
        <v>3.8330000000000002</v>
      </c>
      <c r="P5207">
        <v>0.57899999999999996</v>
      </c>
      <c r="Q5207">
        <v>13239.9</v>
      </c>
      <c r="R5207" t="s">
        <v>38</v>
      </c>
      <c r="T5207" t="s">
        <v>28</v>
      </c>
      <c r="Y5207" t="s">
        <v>103</v>
      </c>
    </row>
    <row r="5208" spans="1:25" x14ac:dyDescent="0.45">
      <c r="A5208" t="s">
        <v>335</v>
      </c>
      <c r="B5208" t="s">
        <v>430</v>
      </c>
      <c r="C5208">
        <v>2514</v>
      </c>
      <c r="D5208" t="s">
        <v>433</v>
      </c>
      <c r="E5208" t="s">
        <v>411</v>
      </c>
      <c r="F5208">
        <v>2012</v>
      </c>
      <c r="G5208">
        <v>43</v>
      </c>
      <c r="H5208">
        <v>43</v>
      </c>
      <c r="I5208">
        <v>1223</v>
      </c>
      <c r="K5208">
        <v>4.0640000000000001</v>
      </c>
      <c r="L5208">
        <v>0.50029999999999997</v>
      </c>
      <c r="M5208">
        <v>1316.8</v>
      </c>
      <c r="N5208">
        <v>8.1100000000000005E-2</v>
      </c>
      <c r="O5208">
        <v>4.7050000000000001</v>
      </c>
      <c r="P5208">
        <v>0.57930000000000004</v>
      </c>
      <c r="Q5208">
        <v>16252.8</v>
      </c>
      <c r="R5208" t="s">
        <v>38</v>
      </c>
      <c r="T5208" t="s">
        <v>28</v>
      </c>
      <c r="Y5208" t="s">
        <v>103</v>
      </c>
    </row>
    <row r="5209" spans="1:25" x14ac:dyDescent="0.45">
      <c r="A5209" t="s">
        <v>335</v>
      </c>
      <c r="B5209" t="s">
        <v>430</v>
      </c>
      <c r="C5209">
        <v>2514</v>
      </c>
      <c r="D5209" t="s">
        <v>433</v>
      </c>
      <c r="E5209" t="s">
        <v>411</v>
      </c>
      <c r="F5209">
        <v>2013</v>
      </c>
      <c r="G5209">
        <v>63</v>
      </c>
      <c r="H5209">
        <v>63</v>
      </c>
      <c r="I5209">
        <v>2065</v>
      </c>
      <c r="K5209">
        <v>7.093</v>
      </c>
      <c r="L5209">
        <v>0.5</v>
      </c>
      <c r="M5209">
        <v>2298.1</v>
      </c>
      <c r="N5209">
        <v>8.1000000000000003E-2</v>
      </c>
      <c r="O5209">
        <v>8.1440000000000001</v>
      </c>
      <c r="P5209">
        <v>0.57569999999999999</v>
      </c>
      <c r="Q5209">
        <v>28369.9</v>
      </c>
      <c r="R5209" t="s">
        <v>38</v>
      </c>
      <c r="T5209" t="s">
        <v>28</v>
      </c>
      <c r="Y5209" t="s">
        <v>103</v>
      </c>
    </row>
    <row r="5210" spans="1:25" x14ac:dyDescent="0.45">
      <c r="A5210" t="s">
        <v>335</v>
      </c>
      <c r="B5210" t="s">
        <v>430</v>
      </c>
      <c r="C5210">
        <v>2514</v>
      </c>
      <c r="D5210" t="s">
        <v>433</v>
      </c>
      <c r="E5210" t="s">
        <v>411</v>
      </c>
      <c r="F5210">
        <v>2014</v>
      </c>
      <c r="G5210">
        <v>80</v>
      </c>
      <c r="H5210">
        <v>80</v>
      </c>
      <c r="I5210">
        <v>3072</v>
      </c>
      <c r="K5210">
        <v>10.208</v>
      </c>
      <c r="L5210">
        <v>0.50009999999999999</v>
      </c>
      <c r="M5210">
        <v>3307.1</v>
      </c>
      <c r="N5210">
        <v>8.1100000000000005E-2</v>
      </c>
      <c r="O5210">
        <v>10.738</v>
      </c>
      <c r="P5210">
        <v>0.52600000000000002</v>
      </c>
      <c r="Q5210">
        <v>40829.199999999997</v>
      </c>
      <c r="R5210" t="s">
        <v>38</v>
      </c>
      <c r="T5210" t="s">
        <v>28</v>
      </c>
      <c r="Y5210" t="s">
        <v>103</v>
      </c>
    </row>
    <row r="5211" spans="1:25" x14ac:dyDescent="0.45">
      <c r="A5211" t="s">
        <v>335</v>
      </c>
      <c r="B5211" t="s">
        <v>430</v>
      </c>
      <c r="C5211">
        <v>2514</v>
      </c>
      <c r="D5211" t="s">
        <v>433</v>
      </c>
      <c r="E5211" t="s">
        <v>411</v>
      </c>
      <c r="F5211">
        <v>2015</v>
      </c>
      <c r="G5211">
        <v>91</v>
      </c>
      <c r="H5211">
        <v>91</v>
      </c>
      <c r="I5211">
        <v>3053</v>
      </c>
      <c r="K5211">
        <v>10.582000000000001</v>
      </c>
      <c r="L5211">
        <v>0.50019999999999998</v>
      </c>
      <c r="M5211">
        <v>3427.8</v>
      </c>
      <c r="N5211">
        <v>8.1000000000000003E-2</v>
      </c>
      <c r="O5211">
        <v>11.131</v>
      </c>
      <c r="P5211">
        <v>0.52610000000000001</v>
      </c>
      <c r="Q5211">
        <v>42322.5</v>
      </c>
      <c r="R5211" t="s">
        <v>38</v>
      </c>
      <c r="T5211" t="s">
        <v>28</v>
      </c>
      <c r="Y5211" t="s">
        <v>159</v>
      </c>
    </row>
    <row r="5212" spans="1:25" x14ac:dyDescent="0.45">
      <c r="A5212" t="s">
        <v>335</v>
      </c>
      <c r="B5212" t="s">
        <v>430</v>
      </c>
      <c r="C5212">
        <v>2514</v>
      </c>
      <c r="D5212" t="s">
        <v>433</v>
      </c>
      <c r="E5212" t="s">
        <v>411</v>
      </c>
      <c r="F5212">
        <v>2016</v>
      </c>
      <c r="G5212">
        <v>43</v>
      </c>
      <c r="H5212">
        <v>43</v>
      </c>
      <c r="I5212">
        <v>1421</v>
      </c>
      <c r="K5212">
        <v>5.0570000000000004</v>
      </c>
      <c r="L5212">
        <v>0.45369999999999999</v>
      </c>
      <c r="M5212">
        <v>1665.7</v>
      </c>
      <c r="N5212">
        <v>8.1000000000000003E-2</v>
      </c>
      <c r="O5212">
        <v>5.4089999999999998</v>
      </c>
      <c r="P5212">
        <v>0.52600000000000002</v>
      </c>
      <c r="Q5212">
        <v>20565.5</v>
      </c>
      <c r="R5212" t="s">
        <v>38</v>
      </c>
      <c r="T5212" t="s">
        <v>28</v>
      </c>
      <c r="Y5212" t="s">
        <v>159</v>
      </c>
    </row>
    <row r="5213" spans="1:25" x14ac:dyDescent="0.45">
      <c r="A5213" t="s">
        <v>335</v>
      </c>
      <c r="B5213" t="s">
        <v>430</v>
      </c>
      <c r="C5213">
        <v>2514</v>
      </c>
      <c r="D5213" t="s">
        <v>433</v>
      </c>
      <c r="E5213" t="s">
        <v>411</v>
      </c>
      <c r="F5213">
        <v>2017</v>
      </c>
      <c r="G5213">
        <v>22</v>
      </c>
      <c r="H5213">
        <v>22</v>
      </c>
      <c r="I5213">
        <v>731</v>
      </c>
      <c r="K5213">
        <v>8.0000000000000002E-3</v>
      </c>
      <c r="L5213">
        <v>1.9E-3</v>
      </c>
      <c r="M5213">
        <v>812</v>
      </c>
      <c r="N5213">
        <v>8.1000000000000003E-2</v>
      </c>
      <c r="O5213">
        <v>2.6360000000000001</v>
      </c>
      <c r="P5213">
        <v>0.52600000000000002</v>
      </c>
      <c r="Q5213">
        <v>10021.5</v>
      </c>
      <c r="R5213" t="s">
        <v>38</v>
      </c>
      <c r="T5213" t="s">
        <v>28</v>
      </c>
      <c r="Y5213" t="s">
        <v>160</v>
      </c>
    </row>
    <row r="5214" spans="1:25" x14ac:dyDescent="0.45">
      <c r="A5214" t="s">
        <v>335</v>
      </c>
      <c r="B5214" t="s">
        <v>430</v>
      </c>
      <c r="C5214">
        <v>2514</v>
      </c>
      <c r="D5214" t="s">
        <v>433</v>
      </c>
      <c r="E5214" t="s">
        <v>411</v>
      </c>
      <c r="F5214">
        <v>2018</v>
      </c>
      <c r="G5214">
        <v>61</v>
      </c>
      <c r="H5214">
        <v>61</v>
      </c>
      <c r="I5214">
        <v>2752</v>
      </c>
      <c r="K5214">
        <v>2.9000000000000001E-2</v>
      </c>
      <c r="L5214">
        <v>2E-3</v>
      </c>
      <c r="M5214">
        <v>2847.5</v>
      </c>
      <c r="N5214">
        <v>8.1000000000000003E-2</v>
      </c>
      <c r="O5214">
        <v>9.3800000000000008</v>
      </c>
      <c r="P5214">
        <v>0.53600000000000003</v>
      </c>
      <c r="Q5214">
        <v>35151.300000000003</v>
      </c>
      <c r="R5214" t="s">
        <v>38</v>
      </c>
      <c r="T5214" t="s">
        <v>28</v>
      </c>
      <c r="Y5214" t="s">
        <v>160</v>
      </c>
    </row>
    <row r="5215" spans="1:25" x14ac:dyDescent="0.45">
      <c r="A5215" t="s">
        <v>335</v>
      </c>
      <c r="B5215" t="s">
        <v>430</v>
      </c>
      <c r="C5215">
        <v>2514</v>
      </c>
      <c r="D5215" t="s">
        <v>433</v>
      </c>
      <c r="E5215" t="s">
        <v>411</v>
      </c>
      <c r="F5215">
        <v>2019</v>
      </c>
      <c r="G5215">
        <v>14</v>
      </c>
      <c r="H5215">
        <v>14</v>
      </c>
      <c r="I5215">
        <v>421</v>
      </c>
      <c r="K5215">
        <v>3.0000000000000001E-3</v>
      </c>
      <c r="L5215">
        <v>1.1999999999999999E-3</v>
      </c>
      <c r="M5215">
        <v>494</v>
      </c>
      <c r="N5215">
        <v>8.1000000000000003E-2</v>
      </c>
      <c r="O5215">
        <v>1.76</v>
      </c>
      <c r="P5215">
        <v>0.57699999999999996</v>
      </c>
      <c r="Q5215">
        <v>6100</v>
      </c>
      <c r="R5215" t="s">
        <v>38</v>
      </c>
      <c r="T5215" t="s">
        <v>28</v>
      </c>
      <c r="Y5215" t="s">
        <v>160</v>
      </c>
    </row>
    <row r="5216" spans="1:25" x14ac:dyDescent="0.45">
      <c r="A5216" t="s">
        <v>335</v>
      </c>
      <c r="B5216" t="s">
        <v>430</v>
      </c>
      <c r="C5216">
        <v>2514</v>
      </c>
      <c r="D5216" t="s">
        <v>433</v>
      </c>
      <c r="E5216" t="s">
        <v>411</v>
      </c>
      <c r="F5216">
        <v>2020</v>
      </c>
      <c r="G5216">
        <v>23</v>
      </c>
      <c r="H5216">
        <v>23</v>
      </c>
      <c r="I5216">
        <v>744</v>
      </c>
      <c r="K5216">
        <v>4.0000000000000001E-3</v>
      </c>
      <c r="L5216">
        <v>8.9999999999999998E-4</v>
      </c>
      <c r="M5216">
        <v>834.3</v>
      </c>
      <c r="N5216">
        <v>8.1000000000000003E-2</v>
      </c>
      <c r="O5216">
        <v>2.972</v>
      </c>
      <c r="P5216">
        <v>0.57699999999999996</v>
      </c>
      <c r="Q5216">
        <v>10303</v>
      </c>
      <c r="R5216" t="s">
        <v>38</v>
      </c>
      <c r="T5216" t="s">
        <v>28</v>
      </c>
      <c r="Y5216" t="s">
        <v>160</v>
      </c>
    </row>
    <row r="5217" spans="1:25" x14ac:dyDescent="0.45">
      <c r="A5217" t="s">
        <v>335</v>
      </c>
      <c r="B5217" t="s">
        <v>430</v>
      </c>
      <c r="C5217">
        <v>2514</v>
      </c>
      <c r="D5217" t="s">
        <v>433</v>
      </c>
      <c r="E5217" t="s">
        <v>411</v>
      </c>
      <c r="F5217">
        <v>2021</v>
      </c>
      <c r="G5217">
        <v>59</v>
      </c>
      <c r="H5217">
        <v>59</v>
      </c>
      <c r="I5217">
        <v>1728</v>
      </c>
      <c r="K5217">
        <v>0.01</v>
      </c>
      <c r="L5217">
        <v>8.9999999999999998E-4</v>
      </c>
      <c r="M5217">
        <v>1920.2</v>
      </c>
      <c r="N5217">
        <v>8.1100000000000005E-2</v>
      </c>
      <c r="O5217">
        <v>6.8360000000000003</v>
      </c>
      <c r="P5217">
        <v>0.57709999999999995</v>
      </c>
      <c r="Q5217">
        <v>23694</v>
      </c>
      <c r="R5217" t="s">
        <v>38</v>
      </c>
      <c r="T5217" t="s">
        <v>28</v>
      </c>
      <c r="Y5217" t="s">
        <v>161</v>
      </c>
    </row>
    <row r="5218" spans="1:25" x14ac:dyDescent="0.45">
      <c r="A5218" t="s">
        <v>335</v>
      </c>
      <c r="B5218" t="s">
        <v>430</v>
      </c>
      <c r="C5218">
        <v>2514</v>
      </c>
      <c r="D5218" t="s">
        <v>433</v>
      </c>
      <c r="E5218" t="s">
        <v>411</v>
      </c>
      <c r="F5218">
        <v>2022</v>
      </c>
      <c r="G5218">
        <v>34</v>
      </c>
      <c r="H5218">
        <v>34</v>
      </c>
      <c r="I5218">
        <v>1047</v>
      </c>
      <c r="K5218">
        <v>6.0000000000000001E-3</v>
      </c>
      <c r="L5218">
        <v>8.9999999999999998E-4</v>
      </c>
      <c r="M5218">
        <v>1165.5999999999999</v>
      </c>
      <c r="N5218">
        <v>8.09E-2</v>
      </c>
      <c r="O5218">
        <v>4.1989999999999998</v>
      </c>
      <c r="P5218">
        <v>0.58360000000000001</v>
      </c>
      <c r="Q5218">
        <v>14388.3</v>
      </c>
      <c r="R5218" t="s">
        <v>38</v>
      </c>
      <c r="T5218" t="s">
        <v>28</v>
      </c>
      <c r="Y5218" t="s">
        <v>161</v>
      </c>
    </row>
    <row r="5219" spans="1:25" x14ac:dyDescent="0.45">
      <c r="A5219" t="s">
        <v>335</v>
      </c>
      <c r="B5219" t="s">
        <v>430</v>
      </c>
      <c r="C5219">
        <v>2514</v>
      </c>
      <c r="D5219" t="s">
        <v>433</v>
      </c>
      <c r="E5219" t="s">
        <v>411</v>
      </c>
      <c r="F5219">
        <v>2023</v>
      </c>
      <c r="G5219">
        <v>22</v>
      </c>
      <c r="H5219">
        <v>22</v>
      </c>
      <c r="I5219">
        <v>474</v>
      </c>
      <c r="K5219">
        <v>5.0000000000000001E-3</v>
      </c>
      <c r="L5219">
        <v>1.1000000000000001E-3</v>
      </c>
      <c r="M5219">
        <v>981.9</v>
      </c>
      <c r="N5219">
        <v>8.1100000000000005E-2</v>
      </c>
      <c r="O5219">
        <v>3.5880000000000001</v>
      </c>
      <c r="P5219">
        <v>0.59199999999999997</v>
      </c>
      <c r="Q5219">
        <v>12121.6</v>
      </c>
      <c r="R5219" t="s">
        <v>38</v>
      </c>
      <c r="T5219" t="s">
        <v>28</v>
      </c>
      <c r="Y5219" t="s">
        <v>161</v>
      </c>
    </row>
    <row r="5220" spans="1:25" x14ac:dyDescent="0.45">
      <c r="A5220" t="s">
        <v>335</v>
      </c>
      <c r="B5220" t="s">
        <v>430</v>
      </c>
      <c r="C5220">
        <v>2514</v>
      </c>
      <c r="D5220" t="s">
        <v>433</v>
      </c>
      <c r="E5220" t="s">
        <v>411</v>
      </c>
      <c r="F5220">
        <v>2024</v>
      </c>
      <c r="G5220">
        <v>41</v>
      </c>
      <c r="H5220">
        <v>41</v>
      </c>
      <c r="I5220">
        <v>815</v>
      </c>
      <c r="K5220">
        <v>5.0000000000000001E-3</v>
      </c>
      <c r="L5220">
        <v>6.9999999999999999E-4</v>
      </c>
      <c r="M5220">
        <v>1040.5999999999999</v>
      </c>
      <c r="N5220">
        <v>8.1000000000000003E-2</v>
      </c>
      <c r="O5220">
        <v>3.802</v>
      </c>
      <c r="P5220">
        <v>0.59189999999999998</v>
      </c>
      <c r="Q5220">
        <v>12846.1</v>
      </c>
      <c r="R5220" t="s">
        <v>38</v>
      </c>
      <c r="T5220" t="s">
        <v>28</v>
      </c>
      <c r="Y5220" t="s">
        <v>161</v>
      </c>
    </row>
    <row r="5221" spans="1:25" x14ac:dyDescent="0.45">
      <c r="A5221" t="s">
        <v>335</v>
      </c>
      <c r="B5221" t="s">
        <v>434</v>
      </c>
      <c r="C5221">
        <v>2516</v>
      </c>
      <c r="D5221">
        <v>1</v>
      </c>
      <c r="F5221">
        <v>2009</v>
      </c>
      <c r="G5221">
        <v>4509</v>
      </c>
      <c r="H5221">
        <v>4493</v>
      </c>
      <c r="I5221">
        <v>795100.25</v>
      </c>
      <c r="K5221">
        <v>289.24599999999998</v>
      </c>
      <c r="L5221">
        <v>7.3599999999999999E-2</v>
      </c>
      <c r="M5221">
        <v>533042.52500000002</v>
      </c>
      <c r="N5221">
        <v>6.1199999999999997E-2</v>
      </c>
      <c r="O5221">
        <v>475.82799999999997</v>
      </c>
      <c r="P5221">
        <v>0.10539999999999999</v>
      </c>
      <c r="Q5221">
        <v>8687515.875</v>
      </c>
      <c r="R5221" t="s">
        <v>45</v>
      </c>
      <c r="S5221" t="s">
        <v>34</v>
      </c>
      <c r="T5221" t="s">
        <v>46</v>
      </c>
      <c r="V5221" t="s">
        <v>180</v>
      </c>
      <c r="W5221" t="s">
        <v>51</v>
      </c>
      <c r="Y5221" t="s">
        <v>107</v>
      </c>
    </row>
    <row r="5222" spans="1:25" x14ac:dyDescent="0.45">
      <c r="A5222" t="s">
        <v>335</v>
      </c>
      <c r="B5222" t="s">
        <v>434</v>
      </c>
      <c r="C5222">
        <v>2516</v>
      </c>
      <c r="D5222">
        <v>1</v>
      </c>
      <c r="F5222">
        <v>2010</v>
      </c>
      <c r="G5222">
        <v>6423</v>
      </c>
      <c r="H5222">
        <v>6408</v>
      </c>
      <c r="I5222">
        <v>1226049</v>
      </c>
      <c r="K5222">
        <v>611.79999999999995</v>
      </c>
      <c r="L5222">
        <v>9.06E-2</v>
      </c>
      <c r="M5222">
        <v>898257.7</v>
      </c>
      <c r="N5222">
        <v>6.1800000000000001E-2</v>
      </c>
      <c r="O5222">
        <v>825.14400000000001</v>
      </c>
      <c r="P5222">
        <v>0.11310000000000001</v>
      </c>
      <c r="Q5222">
        <v>14494393.025</v>
      </c>
      <c r="R5222" t="s">
        <v>45</v>
      </c>
      <c r="S5222" t="s">
        <v>34</v>
      </c>
      <c r="T5222" t="s">
        <v>46</v>
      </c>
      <c r="V5222" t="s">
        <v>180</v>
      </c>
      <c r="W5222" t="s">
        <v>51</v>
      </c>
      <c r="Y5222" t="s">
        <v>107</v>
      </c>
    </row>
    <row r="5223" spans="1:25" x14ac:dyDescent="0.45">
      <c r="A5223" t="s">
        <v>335</v>
      </c>
      <c r="B5223" t="s">
        <v>434</v>
      </c>
      <c r="C5223">
        <v>2516</v>
      </c>
      <c r="D5223">
        <v>1</v>
      </c>
      <c r="F5223">
        <v>2011</v>
      </c>
      <c r="G5223">
        <v>2442</v>
      </c>
      <c r="H5223">
        <v>2425.25</v>
      </c>
      <c r="I5223">
        <v>339319.75</v>
      </c>
      <c r="K5223">
        <v>202.44</v>
      </c>
      <c r="L5223">
        <v>0.1056</v>
      </c>
      <c r="M5223">
        <v>257967.35</v>
      </c>
      <c r="N5223">
        <v>6.2300000000000001E-2</v>
      </c>
      <c r="O5223">
        <v>243.465</v>
      </c>
      <c r="P5223">
        <v>0.11269999999999999</v>
      </c>
      <c r="Q5223">
        <v>4137316.85</v>
      </c>
      <c r="R5223" t="s">
        <v>45</v>
      </c>
      <c r="S5223" t="s">
        <v>34</v>
      </c>
      <c r="T5223" t="s">
        <v>46</v>
      </c>
      <c r="V5223" t="s">
        <v>180</v>
      </c>
      <c r="W5223" t="s">
        <v>51</v>
      </c>
      <c r="Y5223" t="s">
        <v>107</v>
      </c>
    </row>
    <row r="5224" spans="1:25" x14ac:dyDescent="0.45">
      <c r="A5224" t="s">
        <v>335</v>
      </c>
      <c r="B5224" t="s">
        <v>434</v>
      </c>
      <c r="C5224">
        <v>2516</v>
      </c>
      <c r="D5224">
        <v>1</v>
      </c>
      <c r="F5224">
        <v>2012</v>
      </c>
      <c r="G5224">
        <v>4676</v>
      </c>
      <c r="H5224">
        <v>4649.25</v>
      </c>
      <c r="I5224">
        <v>881318.75</v>
      </c>
      <c r="K5224">
        <v>142.339</v>
      </c>
      <c r="L5224">
        <v>4.0800000000000003E-2</v>
      </c>
      <c r="M5224">
        <v>538091.25</v>
      </c>
      <c r="N5224">
        <v>6.0299999999999999E-2</v>
      </c>
      <c r="O5224">
        <v>287.55200000000002</v>
      </c>
      <c r="P5224">
        <v>6.2100000000000002E-2</v>
      </c>
      <c r="Q5224">
        <v>8911602.0500000007</v>
      </c>
      <c r="R5224" t="s">
        <v>45</v>
      </c>
      <c r="S5224" t="s">
        <v>34</v>
      </c>
      <c r="T5224" t="s">
        <v>46</v>
      </c>
      <c r="V5224" t="s">
        <v>435</v>
      </c>
      <c r="W5224" t="s">
        <v>51</v>
      </c>
      <c r="Y5224" t="s">
        <v>107</v>
      </c>
    </row>
    <row r="5225" spans="1:25" x14ac:dyDescent="0.45">
      <c r="A5225" t="s">
        <v>335</v>
      </c>
      <c r="B5225" t="s">
        <v>434</v>
      </c>
      <c r="C5225">
        <v>2516</v>
      </c>
      <c r="D5225">
        <v>1</v>
      </c>
      <c r="F5225">
        <v>2013</v>
      </c>
      <c r="G5225">
        <v>2070</v>
      </c>
      <c r="H5225">
        <v>2056.5</v>
      </c>
      <c r="I5225">
        <v>342144.25</v>
      </c>
      <c r="K5225">
        <v>125.02</v>
      </c>
      <c r="L5225">
        <v>9.1800000000000007E-2</v>
      </c>
      <c r="M5225">
        <v>215273.875</v>
      </c>
      <c r="N5225">
        <v>6.1800000000000001E-2</v>
      </c>
      <c r="O5225">
        <v>126.803</v>
      </c>
      <c r="P5225">
        <v>6.4600000000000005E-2</v>
      </c>
      <c r="Q5225">
        <v>3501036.0249999999</v>
      </c>
      <c r="R5225" t="s">
        <v>45</v>
      </c>
      <c r="S5225" t="s">
        <v>34</v>
      </c>
      <c r="T5225" t="s">
        <v>46</v>
      </c>
      <c r="V5225" t="s">
        <v>436</v>
      </c>
      <c r="W5225" t="s">
        <v>51</v>
      </c>
      <c r="Y5225" t="s">
        <v>107</v>
      </c>
    </row>
    <row r="5226" spans="1:25" x14ac:dyDescent="0.45">
      <c r="A5226" t="s">
        <v>335</v>
      </c>
      <c r="B5226" t="s">
        <v>434</v>
      </c>
      <c r="C5226">
        <v>2516</v>
      </c>
      <c r="D5226">
        <v>1</v>
      </c>
      <c r="F5226">
        <v>2014</v>
      </c>
      <c r="G5226">
        <v>2280</v>
      </c>
      <c r="H5226">
        <v>2261.75</v>
      </c>
      <c r="I5226">
        <v>374057.75</v>
      </c>
      <c r="K5226">
        <v>403.101</v>
      </c>
      <c r="L5226">
        <v>0.16400000000000001</v>
      </c>
      <c r="M5226">
        <v>244348.67499999999</v>
      </c>
      <c r="N5226">
        <v>6.4100000000000004E-2</v>
      </c>
      <c r="O5226">
        <v>157.608</v>
      </c>
      <c r="P5226">
        <v>6.9699999999999998E-2</v>
      </c>
      <c r="Q5226">
        <v>3702692.9249999998</v>
      </c>
      <c r="R5226" t="s">
        <v>45</v>
      </c>
      <c r="S5226" t="s">
        <v>34</v>
      </c>
      <c r="T5226" t="s">
        <v>46</v>
      </c>
      <c r="V5226" t="s">
        <v>436</v>
      </c>
      <c r="W5226" t="s">
        <v>51</v>
      </c>
      <c r="Y5226" t="s">
        <v>107</v>
      </c>
    </row>
    <row r="5227" spans="1:25" x14ac:dyDescent="0.45">
      <c r="A5227" t="s">
        <v>335</v>
      </c>
      <c r="B5227" t="s">
        <v>434</v>
      </c>
      <c r="C5227">
        <v>2516</v>
      </c>
      <c r="D5227">
        <v>1</v>
      </c>
      <c r="F5227">
        <v>2015</v>
      </c>
      <c r="G5227">
        <v>3311</v>
      </c>
      <c r="H5227">
        <v>3295</v>
      </c>
      <c r="I5227">
        <v>723823</v>
      </c>
      <c r="K5227">
        <v>367.7</v>
      </c>
      <c r="L5227">
        <v>8.9300000000000004E-2</v>
      </c>
      <c r="M5227">
        <v>456324</v>
      </c>
      <c r="N5227">
        <v>6.2E-2</v>
      </c>
      <c r="O5227">
        <v>256.87400000000002</v>
      </c>
      <c r="P5227">
        <v>6.3299999999999995E-2</v>
      </c>
      <c r="Q5227">
        <v>7268630.2000000002</v>
      </c>
      <c r="R5227" t="s">
        <v>45</v>
      </c>
      <c r="S5227" t="s">
        <v>34</v>
      </c>
      <c r="T5227" t="s">
        <v>46</v>
      </c>
      <c r="V5227" t="s">
        <v>436</v>
      </c>
      <c r="W5227" t="s">
        <v>51</v>
      </c>
      <c r="Y5227" t="s">
        <v>129</v>
      </c>
    </row>
    <row r="5228" spans="1:25" x14ac:dyDescent="0.45">
      <c r="A5228" t="s">
        <v>335</v>
      </c>
      <c r="B5228" t="s">
        <v>434</v>
      </c>
      <c r="C5228">
        <v>2516</v>
      </c>
      <c r="D5228">
        <v>1</v>
      </c>
      <c r="F5228">
        <v>2016</v>
      </c>
      <c r="G5228">
        <v>2124</v>
      </c>
      <c r="H5228">
        <v>2116.25</v>
      </c>
      <c r="I5228">
        <v>453111.5</v>
      </c>
      <c r="K5228">
        <v>79.58</v>
      </c>
      <c r="L5228">
        <v>3.5299999999999998E-2</v>
      </c>
      <c r="M5228">
        <v>276739.25</v>
      </c>
      <c r="N5228">
        <v>6.0600000000000001E-2</v>
      </c>
      <c r="O5228">
        <v>142.94499999999999</v>
      </c>
      <c r="P5228">
        <v>5.7000000000000002E-2</v>
      </c>
      <c r="Q5228">
        <v>4545712.6749999998</v>
      </c>
      <c r="R5228" t="s">
        <v>45</v>
      </c>
      <c r="S5228" t="s">
        <v>34</v>
      </c>
      <c r="T5228" t="s">
        <v>46</v>
      </c>
      <c r="V5228" t="s">
        <v>436</v>
      </c>
      <c r="W5228" t="s">
        <v>51</v>
      </c>
      <c r="Y5228" t="s">
        <v>129</v>
      </c>
    </row>
    <row r="5229" spans="1:25" x14ac:dyDescent="0.45">
      <c r="A5229" t="s">
        <v>335</v>
      </c>
      <c r="B5229" t="s">
        <v>434</v>
      </c>
      <c r="C5229">
        <v>2516</v>
      </c>
      <c r="D5229">
        <v>1</v>
      </c>
      <c r="F5229">
        <v>2017</v>
      </c>
      <c r="G5229">
        <v>1981</v>
      </c>
      <c r="H5229">
        <v>1965.25</v>
      </c>
      <c r="I5229">
        <v>372861.75</v>
      </c>
      <c r="K5229">
        <v>43.063000000000002</v>
      </c>
      <c r="L5229">
        <v>1.9800000000000002E-2</v>
      </c>
      <c r="M5229">
        <v>228810.67499999999</v>
      </c>
      <c r="N5229">
        <v>5.9900000000000002E-2</v>
      </c>
      <c r="O5229">
        <v>116.43</v>
      </c>
      <c r="P5229">
        <v>5.1999999999999998E-2</v>
      </c>
      <c r="Q5229">
        <v>3790098.2250000001</v>
      </c>
      <c r="R5229" t="s">
        <v>34</v>
      </c>
      <c r="S5229" t="s">
        <v>45</v>
      </c>
      <c r="T5229" t="s">
        <v>46</v>
      </c>
      <c r="V5229" t="s">
        <v>436</v>
      </c>
      <c r="W5229" t="s">
        <v>51</v>
      </c>
      <c r="Y5229" t="s">
        <v>130</v>
      </c>
    </row>
    <row r="5230" spans="1:25" x14ac:dyDescent="0.45">
      <c r="A5230" t="s">
        <v>335</v>
      </c>
      <c r="B5230" t="s">
        <v>434</v>
      </c>
      <c r="C5230">
        <v>2516</v>
      </c>
      <c r="D5230">
        <v>1</v>
      </c>
      <c r="F5230">
        <v>2018</v>
      </c>
      <c r="G5230">
        <v>1947</v>
      </c>
      <c r="H5230">
        <v>1931</v>
      </c>
      <c r="I5230">
        <v>371788.25</v>
      </c>
      <c r="K5230">
        <v>160.26599999999999</v>
      </c>
      <c r="L5230">
        <v>5.8400000000000001E-2</v>
      </c>
      <c r="M5230">
        <v>237006.8</v>
      </c>
      <c r="N5230">
        <v>6.1400000000000003E-2</v>
      </c>
      <c r="O5230">
        <v>132.267</v>
      </c>
      <c r="P5230">
        <v>5.6099999999999997E-2</v>
      </c>
      <c r="Q5230">
        <v>3770760.25</v>
      </c>
      <c r="R5230" t="s">
        <v>34</v>
      </c>
      <c r="S5230" t="s">
        <v>45</v>
      </c>
      <c r="T5230" t="s">
        <v>46</v>
      </c>
      <c r="V5230" t="s">
        <v>436</v>
      </c>
      <c r="W5230" t="s">
        <v>51</v>
      </c>
      <c r="Y5230" t="s">
        <v>130</v>
      </c>
    </row>
    <row r="5231" spans="1:25" x14ac:dyDescent="0.45">
      <c r="A5231" t="s">
        <v>335</v>
      </c>
      <c r="B5231" t="s">
        <v>434</v>
      </c>
      <c r="C5231">
        <v>2516</v>
      </c>
      <c r="D5231">
        <v>1</v>
      </c>
      <c r="F5231">
        <v>2019</v>
      </c>
      <c r="G5231">
        <v>1853</v>
      </c>
      <c r="H5231">
        <v>1836.25</v>
      </c>
      <c r="I5231">
        <v>364416.75</v>
      </c>
      <c r="K5231">
        <v>74.012</v>
      </c>
      <c r="L5231">
        <v>4.1200000000000001E-2</v>
      </c>
      <c r="M5231">
        <v>226765.7</v>
      </c>
      <c r="N5231">
        <v>6.0699999999999997E-2</v>
      </c>
      <c r="O5231">
        <v>119.89</v>
      </c>
      <c r="P5231">
        <v>5.6500000000000002E-2</v>
      </c>
      <c r="Q5231">
        <v>3716312.05</v>
      </c>
      <c r="R5231" t="s">
        <v>34</v>
      </c>
      <c r="S5231" t="s">
        <v>45</v>
      </c>
      <c r="T5231" t="s">
        <v>46</v>
      </c>
      <c r="V5231" t="s">
        <v>436</v>
      </c>
      <c r="W5231" t="s">
        <v>51</v>
      </c>
      <c r="Y5231" t="s">
        <v>130</v>
      </c>
    </row>
    <row r="5232" spans="1:25" x14ac:dyDescent="0.45">
      <c r="A5232" t="s">
        <v>335</v>
      </c>
      <c r="B5232" t="s">
        <v>434</v>
      </c>
      <c r="C5232">
        <v>2516</v>
      </c>
      <c r="D5232">
        <v>1</v>
      </c>
      <c r="F5232">
        <v>2020</v>
      </c>
      <c r="G5232">
        <v>3156</v>
      </c>
      <c r="H5232">
        <v>3149.5</v>
      </c>
      <c r="I5232">
        <v>728459.5</v>
      </c>
      <c r="K5232">
        <v>30.87</v>
      </c>
      <c r="L5232">
        <v>8.0000000000000002E-3</v>
      </c>
      <c r="M5232">
        <v>442068.55</v>
      </c>
      <c r="N5232">
        <v>5.9299999999999999E-2</v>
      </c>
      <c r="O5232">
        <v>211.41800000000001</v>
      </c>
      <c r="P5232">
        <v>5.0500000000000003E-2</v>
      </c>
      <c r="Q5232">
        <v>7397292.2000000002</v>
      </c>
      <c r="R5232" t="s">
        <v>34</v>
      </c>
      <c r="S5232" t="s">
        <v>45</v>
      </c>
      <c r="T5232" t="s">
        <v>46</v>
      </c>
      <c r="V5232" t="s">
        <v>436</v>
      </c>
      <c r="W5232" t="s">
        <v>51</v>
      </c>
      <c r="Y5232" t="s">
        <v>130</v>
      </c>
    </row>
    <row r="5233" spans="1:25" x14ac:dyDescent="0.45">
      <c r="A5233" t="s">
        <v>335</v>
      </c>
      <c r="B5233" t="s">
        <v>434</v>
      </c>
      <c r="C5233">
        <v>2516</v>
      </c>
      <c r="D5233">
        <v>1</v>
      </c>
      <c r="F5233">
        <v>2021</v>
      </c>
      <c r="G5233">
        <v>4237</v>
      </c>
      <c r="H5233">
        <v>4215.7700000000004</v>
      </c>
      <c r="I5233">
        <v>929082.15</v>
      </c>
      <c r="K5233">
        <v>370.291</v>
      </c>
      <c r="L5233">
        <v>9.6000000000000002E-2</v>
      </c>
      <c r="M5233">
        <v>598006.03799999994</v>
      </c>
      <c r="N5233">
        <v>6.3200000000000006E-2</v>
      </c>
      <c r="O5233">
        <v>355.33800000000002</v>
      </c>
      <c r="P5233">
        <v>7.1900000000000006E-2</v>
      </c>
      <c r="Q5233">
        <v>9532462.4869999997</v>
      </c>
      <c r="R5233" t="s">
        <v>34</v>
      </c>
      <c r="S5233" t="s">
        <v>45</v>
      </c>
      <c r="T5233" t="s">
        <v>46</v>
      </c>
      <c r="V5233" t="s">
        <v>436</v>
      </c>
      <c r="W5233" t="s">
        <v>51</v>
      </c>
      <c r="Y5233" t="s">
        <v>131</v>
      </c>
    </row>
    <row r="5234" spans="1:25" x14ac:dyDescent="0.45">
      <c r="A5234" t="s">
        <v>335</v>
      </c>
      <c r="B5234" t="s">
        <v>434</v>
      </c>
      <c r="C5234">
        <v>2516</v>
      </c>
      <c r="D5234">
        <v>1</v>
      </c>
      <c r="F5234">
        <v>2022</v>
      </c>
      <c r="G5234">
        <v>3477</v>
      </c>
      <c r="H5234">
        <v>3443.65</v>
      </c>
      <c r="I5234">
        <v>761200.8</v>
      </c>
      <c r="K5234">
        <v>108.488</v>
      </c>
      <c r="L5234">
        <v>2.0899999999999998E-2</v>
      </c>
      <c r="M5234">
        <v>468636.853</v>
      </c>
      <c r="N5234">
        <v>5.9900000000000002E-2</v>
      </c>
      <c r="O5234">
        <v>222.089</v>
      </c>
      <c r="P5234">
        <v>0.05</v>
      </c>
      <c r="Q5234">
        <v>7736631.6239999998</v>
      </c>
      <c r="R5234" t="s">
        <v>34</v>
      </c>
      <c r="S5234" t="s">
        <v>45</v>
      </c>
      <c r="T5234" t="s">
        <v>46</v>
      </c>
      <c r="V5234" t="s">
        <v>436</v>
      </c>
      <c r="W5234" t="s">
        <v>51</v>
      </c>
      <c r="Y5234" t="s">
        <v>131</v>
      </c>
    </row>
    <row r="5235" spans="1:25" x14ac:dyDescent="0.45">
      <c r="A5235" t="s">
        <v>335</v>
      </c>
      <c r="B5235" t="s">
        <v>434</v>
      </c>
      <c r="C5235">
        <v>2516</v>
      </c>
      <c r="D5235">
        <v>1</v>
      </c>
      <c r="F5235">
        <v>2023</v>
      </c>
      <c r="G5235">
        <v>3644</v>
      </c>
      <c r="H5235">
        <v>3621.88</v>
      </c>
      <c r="I5235">
        <v>775894.52</v>
      </c>
      <c r="K5235">
        <v>10.928000000000001</v>
      </c>
      <c r="L5235">
        <v>2.8E-3</v>
      </c>
      <c r="M5235">
        <v>470849.54</v>
      </c>
      <c r="N5235">
        <v>5.91E-2</v>
      </c>
      <c r="O5235">
        <v>216.261</v>
      </c>
      <c r="P5235">
        <v>4.82E-2</v>
      </c>
      <c r="Q5235">
        <v>7910784.909</v>
      </c>
      <c r="R5235" t="s">
        <v>34</v>
      </c>
      <c r="S5235" t="s">
        <v>45</v>
      </c>
      <c r="T5235" t="s">
        <v>46</v>
      </c>
      <c r="V5235" t="s">
        <v>436</v>
      </c>
      <c r="W5235" t="s">
        <v>51</v>
      </c>
      <c r="Y5235" t="s">
        <v>131</v>
      </c>
    </row>
    <row r="5236" spans="1:25" x14ac:dyDescent="0.45">
      <c r="A5236" t="s">
        <v>335</v>
      </c>
      <c r="B5236" t="s">
        <v>434</v>
      </c>
      <c r="C5236">
        <v>2516</v>
      </c>
      <c r="D5236">
        <v>1</v>
      </c>
      <c r="F5236">
        <v>2024</v>
      </c>
      <c r="G5236">
        <v>1724</v>
      </c>
      <c r="H5236">
        <v>1718.04</v>
      </c>
      <c r="I5236">
        <v>360821.96</v>
      </c>
      <c r="K5236">
        <v>1.095</v>
      </c>
      <c r="L5236">
        <v>1E-3</v>
      </c>
      <c r="M5236">
        <v>216887.823</v>
      </c>
      <c r="N5236">
        <v>5.8999999999999997E-2</v>
      </c>
      <c r="O5236">
        <v>92.218999999999994</v>
      </c>
      <c r="P5236">
        <v>4.3499999999999997E-2</v>
      </c>
      <c r="Q5236">
        <v>3649526.8360000001</v>
      </c>
      <c r="R5236" t="s">
        <v>34</v>
      </c>
      <c r="S5236" t="s">
        <v>45</v>
      </c>
      <c r="T5236" t="s">
        <v>46</v>
      </c>
      <c r="V5236" t="s">
        <v>436</v>
      </c>
      <c r="W5236" t="s">
        <v>51</v>
      </c>
      <c r="Y5236" t="s">
        <v>131</v>
      </c>
    </row>
    <row r="5237" spans="1:25" x14ac:dyDescent="0.45">
      <c r="A5237" t="s">
        <v>335</v>
      </c>
      <c r="B5237" t="s">
        <v>434</v>
      </c>
      <c r="C5237">
        <v>2516</v>
      </c>
      <c r="D5237">
        <v>2</v>
      </c>
      <c r="F5237">
        <v>2009</v>
      </c>
      <c r="G5237">
        <v>4355</v>
      </c>
      <c r="H5237">
        <v>4336.25</v>
      </c>
      <c r="I5237">
        <v>783992</v>
      </c>
      <c r="K5237">
        <v>893.07600000000002</v>
      </c>
      <c r="L5237">
        <v>0.2006</v>
      </c>
      <c r="M5237">
        <v>534935.875</v>
      </c>
      <c r="N5237">
        <v>6.5100000000000005E-2</v>
      </c>
      <c r="O5237">
        <v>458.60399999999998</v>
      </c>
      <c r="P5237">
        <v>0.10349999999999999</v>
      </c>
      <c r="Q5237">
        <v>8111146.5750000002</v>
      </c>
      <c r="R5237" t="s">
        <v>45</v>
      </c>
      <c r="S5237" t="s">
        <v>34</v>
      </c>
      <c r="T5237" t="s">
        <v>46</v>
      </c>
      <c r="V5237" t="s">
        <v>180</v>
      </c>
      <c r="W5237" t="s">
        <v>51</v>
      </c>
      <c r="Y5237" t="s">
        <v>107</v>
      </c>
    </row>
    <row r="5238" spans="1:25" x14ac:dyDescent="0.45">
      <c r="A5238" t="s">
        <v>335</v>
      </c>
      <c r="B5238" t="s">
        <v>434</v>
      </c>
      <c r="C5238">
        <v>2516</v>
      </c>
      <c r="D5238">
        <v>2</v>
      </c>
      <c r="F5238">
        <v>2010</v>
      </c>
      <c r="G5238">
        <v>5270</v>
      </c>
      <c r="H5238">
        <v>5261</v>
      </c>
      <c r="I5238">
        <v>919082</v>
      </c>
      <c r="K5238">
        <v>576.47400000000005</v>
      </c>
      <c r="L5238">
        <v>0.1118</v>
      </c>
      <c r="M5238">
        <v>679078.40000000002</v>
      </c>
      <c r="N5238">
        <v>6.2600000000000003E-2</v>
      </c>
      <c r="O5238">
        <v>533.221</v>
      </c>
      <c r="P5238">
        <v>9.64E-2</v>
      </c>
      <c r="Q5238">
        <v>10825688.175000001</v>
      </c>
      <c r="R5238" t="s">
        <v>45</v>
      </c>
      <c r="S5238" t="s">
        <v>34</v>
      </c>
      <c r="T5238" t="s">
        <v>46</v>
      </c>
      <c r="V5238" t="s">
        <v>180</v>
      </c>
      <c r="W5238" t="s">
        <v>51</v>
      </c>
      <c r="Y5238" t="s">
        <v>107</v>
      </c>
    </row>
    <row r="5239" spans="1:25" x14ac:dyDescent="0.45">
      <c r="A5239" t="s">
        <v>335</v>
      </c>
      <c r="B5239" t="s">
        <v>434</v>
      </c>
      <c r="C5239">
        <v>2516</v>
      </c>
      <c r="D5239">
        <v>2</v>
      </c>
      <c r="F5239">
        <v>2011</v>
      </c>
      <c r="G5239">
        <v>4963</v>
      </c>
      <c r="H5239">
        <v>4942.75</v>
      </c>
      <c r="I5239">
        <v>763591.5</v>
      </c>
      <c r="K5239">
        <v>461.33800000000002</v>
      </c>
      <c r="L5239">
        <v>0.1356</v>
      </c>
      <c r="M5239">
        <v>497002.25</v>
      </c>
      <c r="N5239">
        <v>6.3200000000000006E-2</v>
      </c>
      <c r="O5239">
        <v>381.86</v>
      </c>
      <c r="P5239">
        <v>9.1700000000000004E-2</v>
      </c>
      <c r="Q5239">
        <v>7895118.875</v>
      </c>
      <c r="R5239" t="s">
        <v>45</v>
      </c>
      <c r="S5239" t="s">
        <v>34</v>
      </c>
      <c r="T5239" t="s">
        <v>46</v>
      </c>
      <c r="V5239" t="s">
        <v>180</v>
      </c>
      <c r="W5239" t="s">
        <v>51</v>
      </c>
      <c r="Y5239" t="s">
        <v>107</v>
      </c>
    </row>
    <row r="5240" spans="1:25" x14ac:dyDescent="0.45">
      <c r="A5240" t="s">
        <v>335</v>
      </c>
      <c r="B5240" t="s">
        <v>434</v>
      </c>
      <c r="C5240">
        <v>2516</v>
      </c>
      <c r="D5240">
        <v>2</v>
      </c>
      <c r="F5240">
        <v>2012</v>
      </c>
      <c r="G5240">
        <v>3328</v>
      </c>
      <c r="H5240">
        <v>3316.75</v>
      </c>
      <c r="I5240">
        <v>496068.25</v>
      </c>
      <c r="K5240">
        <v>141.584</v>
      </c>
      <c r="L5240">
        <v>6.0299999999999999E-2</v>
      </c>
      <c r="M5240">
        <v>317417.42499999999</v>
      </c>
      <c r="N5240">
        <v>6.08E-2</v>
      </c>
      <c r="O5240">
        <v>220.45599999999999</v>
      </c>
      <c r="P5240">
        <v>8.0199999999999994E-2</v>
      </c>
      <c r="Q5240">
        <v>5199296.9249999998</v>
      </c>
      <c r="R5240" t="s">
        <v>45</v>
      </c>
      <c r="S5240" t="s">
        <v>34</v>
      </c>
      <c r="T5240" t="s">
        <v>46</v>
      </c>
      <c r="V5240" t="s">
        <v>180</v>
      </c>
      <c r="W5240" t="s">
        <v>51</v>
      </c>
      <c r="Y5240" t="s">
        <v>107</v>
      </c>
    </row>
    <row r="5241" spans="1:25" x14ac:dyDescent="0.45">
      <c r="A5241" t="s">
        <v>335</v>
      </c>
      <c r="B5241" t="s">
        <v>434</v>
      </c>
      <c r="C5241">
        <v>2516</v>
      </c>
      <c r="D5241">
        <v>2</v>
      </c>
      <c r="F5241">
        <v>2013</v>
      </c>
      <c r="G5241">
        <v>3852</v>
      </c>
      <c r="H5241">
        <v>3824</v>
      </c>
      <c r="I5241">
        <v>708725.5</v>
      </c>
      <c r="K5241">
        <v>179.923</v>
      </c>
      <c r="L5241">
        <v>6.54E-2</v>
      </c>
      <c r="M5241">
        <v>436543.5</v>
      </c>
      <c r="N5241">
        <v>6.0999999999999999E-2</v>
      </c>
      <c r="O5241">
        <v>250.09100000000001</v>
      </c>
      <c r="P5241">
        <v>6.6000000000000003E-2</v>
      </c>
      <c r="Q5241">
        <v>7173273.5750000002</v>
      </c>
      <c r="R5241" t="s">
        <v>45</v>
      </c>
      <c r="S5241" t="s">
        <v>34</v>
      </c>
      <c r="T5241" t="s">
        <v>46</v>
      </c>
      <c r="V5241" t="s">
        <v>437</v>
      </c>
      <c r="W5241" t="s">
        <v>51</v>
      </c>
      <c r="Y5241" t="s">
        <v>107</v>
      </c>
    </row>
    <row r="5242" spans="1:25" x14ac:dyDescent="0.45">
      <c r="A5242" t="s">
        <v>335</v>
      </c>
      <c r="B5242" t="s">
        <v>434</v>
      </c>
      <c r="C5242">
        <v>2516</v>
      </c>
      <c r="D5242">
        <v>2</v>
      </c>
      <c r="F5242">
        <v>2014</v>
      </c>
      <c r="G5242">
        <v>3227</v>
      </c>
      <c r="H5242">
        <v>3212.25</v>
      </c>
      <c r="I5242">
        <v>655690.5</v>
      </c>
      <c r="K5242">
        <v>216.98599999999999</v>
      </c>
      <c r="L5242">
        <v>4.8399999999999999E-2</v>
      </c>
      <c r="M5242">
        <v>411375.82500000001</v>
      </c>
      <c r="N5242">
        <v>6.0499999999999998E-2</v>
      </c>
      <c r="O5242">
        <v>233.96899999999999</v>
      </c>
      <c r="P5242">
        <v>6.0999999999999999E-2</v>
      </c>
      <c r="Q5242">
        <v>6707573.375</v>
      </c>
      <c r="R5242" t="s">
        <v>45</v>
      </c>
      <c r="S5242" t="s">
        <v>34</v>
      </c>
      <c r="T5242" t="s">
        <v>46</v>
      </c>
      <c r="V5242" t="s">
        <v>436</v>
      </c>
      <c r="W5242" t="s">
        <v>51</v>
      </c>
      <c r="Y5242" t="s">
        <v>107</v>
      </c>
    </row>
    <row r="5243" spans="1:25" x14ac:dyDescent="0.45">
      <c r="A5243" t="s">
        <v>335</v>
      </c>
      <c r="B5243" t="s">
        <v>434</v>
      </c>
      <c r="C5243">
        <v>2516</v>
      </c>
      <c r="D5243">
        <v>2</v>
      </c>
      <c r="F5243">
        <v>2015</v>
      </c>
      <c r="G5243">
        <v>2727</v>
      </c>
      <c r="H5243">
        <v>2705.25</v>
      </c>
      <c r="I5243">
        <v>614175.75</v>
      </c>
      <c r="K5243">
        <v>508.7</v>
      </c>
      <c r="L5243">
        <v>0.15329999999999999</v>
      </c>
      <c r="M5243">
        <v>389999.17499999999</v>
      </c>
      <c r="N5243">
        <v>6.4199999999999993E-2</v>
      </c>
      <c r="O5243">
        <v>245.41399999999999</v>
      </c>
      <c r="P5243">
        <v>7.4499999999999997E-2</v>
      </c>
      <c r="Q5243">
        <v>5989262.9500000002</v>
      </c>
      <c r="R5243" t="s">
        <v>45</v>
      </c>
      <c r="S5243" t="s">
        <v>34</v>
      </c>
      <c r="T5243" t="s">
        <v>46</v>
      </c>
      <c r="V5243" t="s">
        <v>436</v>
      </c>
      <c r="W5243" t="s">
        <v>51</v>
      </c>
      <c r="Y5243" t="s">
        <v>129</v>
      </c>
    </row>
    <row r="5244" spans="1:25" x14ac:dyDescent="0.45">
      <c r="A5244" t="s">
        <v>335</v>
      </c>
      <c r="B5244" t="s">
        <v>434</v>
      </c>
      <c r="C5244">
        <v>2516</v>
      </c>
      <c r="D5244">
        <v>2</v>
      </c>
      <c r="F5244">
        <v>2016</v>
      </c>
      <c r="G5244">
        <v>3452</v>
      </c>
      <c r="H5244">
        <v>3433.5</v>
      </c>
      <c r="I5244">
        <v>741264.75</v>
      </c>
      <c r="K5244">
        <v>35.68</v>
      </c>
      <c r="L5244">
        <v>1.03E-2</v>
      </c>
      <c r="M5244">
        <v>444600.07500000001</v>
      </c>
      <c r="N5244">
        <v>5.9400000000000001E-2</v>
      </c>
      <c r="O5244">
        <v>219.91300000000001</v>
      </c>
      <c r="P5244">
        <v>5.2900000000000003E-2</v>
      </c>
      <c r="Q5244">
        <v>7434719.2999999998</v>
      </c>
      <c r="R5244" t="s">
        <v>34</v>
      </c>
      <c r="S5244" t="s">
        <v>45</v>
      </c>
      <c r="T5244" t="s">
        <v>46</v>
      </c>
      <c r="V5244" t="s">
        <v>436</v>
      </c>
      <c r="W5244" t="s">
        <v>51</v>
      </c>
      <c r="Y5244" t="s">
        <v>129</v>
      </c>
    </row>
    <row r="5245" spans="1:25" x14ac:dyDescent="0.45">
      <c r="A5245" t="s">
        <v>335</v>
      </c>
      <c r="B5245" t="s">
        <v>434</v>
      </c>
      <c r="C5245">
        <v>2516</v>
      </c>
      <c r="D5245">
        <v>2</v>
      </c>
      <c r="F5245">
        <v>2017</v>
      </c>
      <c r="G5245">
        <v>695</v>
      </c>
      <c r="H5245">
        <v>692.5</v>
      </c>
      <c r="I5245">
        <v>150173</v>
      </c>
      <c r="K5245">
        <v>4.6280000000000001</v>
      </c>
      <c r="L5245">
        <v>9.7000000000000003E-3</v>
      </c>
      <c r="M5245">
        <v>91010.05</v>
      </c>
      <c r="N5245">
        <v>5.9400000000000001E-2</v>
      </c>
      <c r="O5245">
        <v>52.579000000000001</v>
      </c>
      <c r="P5245">
        <v>6.0100000000000001E-2</v>
      </c>
      <c r="Q5245">
        <v>1525762.575</v>
      </c>
      <c r="R5245" t="s">
        <v>34</v>
      </c>
      <c r="S5245" t="s">
        <v>45</v>
      </c>
      <c r="T5245" t="s">
        <v>46</v>
      </c>
      <c r="V5245" t="s">
        <v>436</v>
      </c>
      <c r="W5245" t="s">
        <v>51</v>
      </c>
      <c r="Y5245" t="s">
        <v>130</v>
      </c>
    </row>
    <row r="5246" spans="1:25" x14ac:dyDescent="0.45">
      <c r="A5246" t="s">
        <v>335</v>
      </c>
      <c r="B5246" t="s">
        <v>434</v>
      </c>
      <c r="C5246">
        <v>2516</v>
      </c>
      <c r="D5246">
        <v>2</v>
      </c>
      <c r="F5246">
        <v>2018</v>
      </c>
      <c r="G5246">
        <v>3337</v>
      </c>
      <c r="H5246">
        <v>3320.75</v>
      </c>
      <c r="I5246">
        <v>714408.5</v>
      </c>
      <c r="K5246">
        <v>2.8479999999999999</v>
      </c>
      <c r="L5246">
        <v>1.4E-3</v>
      </c>
      <c r="M5246">
        <v>444499.15</v>
      </c>
      <c r="N5246">
        <v>5.8999999999999997E-2</v>
      </c>
      <c r="O5246">
        <v>201.00899999999999</v>
      </c>
      <c r="P5246">
        <v>4.58E-2</v>
      </c>
      <c r="Q5246">
        <v>7478717.7999999998</v>
      </c>
      <c r="R5246" t="s">
        <v>34</v>
      </c>
      <c r="S5246" t="s">
        <v>45</v>
      </c>
      <c r="T5246" t="s">
        <v>46</v>
      </c>
      <c r="V5246" t="s">
        <v>436</v>
      </c>
      <c r="W5246" t="s">
        <v>51</v>
      </c>
      <c r="Y5246" t="s">
        <v>130</v>
      </c>
    </row>
    <row r="5247" spans="1:25" x14ac:dyDescent="0.45">
      <c r="A5247" t="s">
        <v>335</v>
      </c>
      <c r="B5247" t="s">
        <v>434</v>
      </c>
      <c r="C5247">
        <v>2516</v>
      </c>
      <c r="D5247">
        <v>2</v>
      </c>
      <c r="F5247">
        <v>2019</v>
      </c>
      <c r="G5247">
        <v>2688</v>
      </c>
      <c r="H5247">
        <v>2678</v>
      </c>
      <c r="I5247">
        <v>565367.75</v>
      </c>
      <c r="K5247">
        <v>64.512</v>
      </c>
      <c r="L5247">
        <v>2.2800000000000001E-2</v>
      </c>
      <c r="M5247">
        <v>364137.6</v>
      </c>
      <c r="N5247">
        <v>5.9900000000000002E-2</v>
      </c>
      <c r="O5247">
        <v>185.35</v>
      </c>
      <c r="P5247">
        <v>5.4600000000000003E-2</v>
      </c>
      <c r="Q5247">
        <v>6041787.5499999998</v>
      </c>
      <c r="R5247" t="s">
        <v>34</v>
      </c>
      <c r="S5247" t="s">
        <v>45</v>
      </c>
      <c r="T5247" t="s">
        <v>46</v>
      </c>
      <c r="V5247" t="s">
        <v>436</v>
      </c>
      <c r="W5247" t="s">
        <v>51</v>
      </c>
      <c r="Y5247" t="s">
        <v>130</v>
      </c>
    </row>
    <row r="5248" spans="1:25" x14ac:dyDescent="0.45">
      <c r="A5248" t="s">
        <v>335</v>
      </c>
      <c r="B5248" t="s">
        <v>434</v>
      </c>
      <c r="C5248">
        <v>2516</v>
      </c>
      <c r="D5248">
        <v>2</v>
      </c>
      <c r="F5248">
        <v>2020</v>
      </c>
      <c r="G5248">
        <v>1373</v>
      </c>
      <c r="H5248">
        <v>1367.75</v>
      </c>
      <c r="I5248">
        <v>298260.5</v>
      </c>
      <c r="K5248">
        <v>0.95699999999999996</v>
      </c>
      <c r="L5248">
        <v>1E-3</v>
      </c>
      <c r="M5248">
        <v>188737.22500000001</v>
      </c>
      <c r="N5248">
        <v>5.8999999999999997E-2</v>
      </c>
      <c r="O5248">
        <v>87.608999999999995</v>
      </c>
      <c r="P5248">
        <v>4.8300000000000003E-2</v>
      </c>
      <c r="Q5248">
        <v>3175874.95</v>
      </c>
      <c r="R5248" t="s">
        <v>34</v>
      </c>
      <c r="S5248" t="s">
        <v>45</v>
      </c>
      <c r="T5248" t="s">
        <v>46</v>
      </c>
      <c r="V5248" t="s">
        <v>436</v>
      </c>
      <c r="W5248" t="s">
        <v>51</v>
      </c>
      <c r="Y5248" t="s">
        <v>130</v>
      </c>
    </row>
    <row r="5249" spans="1:25" x14ac:dyDescent="0.45">
      <c r="A5249" t="s">
        <v>335</v>
      </c>
      <c r="B5249" t="s">
        <v>434</v>
      </c>
      <c r="C5249">
        <v>2516</v>
      </c>
      <c r="D5249">
        <v>2</v>
      </c>
      <c r="F5249">
        <v>2021</v>
      </c>
      <c r="G5249">
        <v>3917</v>
      </c>
      <c r="H5249">
        <v>3899.42</v>
      </c>
      <c r="I5249">
        <v>939160.5</v>
      </c>
      <c r="K5249">
        <v>128.23500000000001</v>
      </c>
      <c r="L5249">
        <v>3.5700000000000003E-2</v>
      </c>
      <c r="M5249">
        <v>589933.00100000005</v>
      </c>
      <c r="N5249">
        <v>6.0600000000000001E-2</v>
      </c>
      <c r="O5249">
        <v>340.524</v>
      </c>
      <c r="P5249">
        <v>6.6799999999999998E-2</v>
      </c>
      <c r="Q5249">
        <v>9745906.2329999991</v>
      </c>
      <c r="R5249" t="s">
        <v>34</v>
      </c>
      <c r="S5249" t="s">
        <v>45</v>
      </c>
      <c r="T5249" t="s">
        <v>46</v>
      </c>
      <c r="V5249" t="s">
        <v>436</v>
      </c>
      <c r="W5249" t="s">
        <v>51</v>
      </c>
      <c r="Y5249" t="s">
        <v>131</v>
      </c>
    </row>
    <row r="5250" spans="1:25" x14ac:dyDescent="0.45">
      <c r="A5250" t="s">
        <v>335</v>
      </c>
      <c r="B5250" t="s">
        <v>434</v>
      </c>
      <c r="C5250">
        <v>2516</v>
      </c>
      <c r="D5250">
        <v>2</v>
      </c>
      <c r="F5250">
        <v>2022</v>
      </c>
      <c r="G5250">
        <v>2679</v>
      </c>
      <c r="H5250">
        <v>2665.43</v>
      </c>
      <c r="I5250">
        <v>605491.07999999996</v>
      </c>
      <c r="K5250">
        <v>359.25799999999998</v>
      </c>
      <c r="L5250">
        <v>9.4500000000000001E-2</v>
      </c>
      <c r="M5250">
        <v>405372.12300000002</v>
      </c>
      <c r="N5250">
        <v>6.3E-2</v>
      </c>
      <c r="O5250">
        <v>243.06</v>
      </c>
      <c r="P5250">
        <v>6.6900000000000001E-2</v>
      </c>
      <c r="Q5250">
        <v>6319121.8130000001</v>
      </c>
      <c r="R5250" t="s">
        <v>34</v>
      </c>
      <c r="S5250" t="s">
        <v>45</v>
      </c>
      <c r="T5250" t="s">
        <v>46</v>
      </c>
      <c r="V5250" t="s">
        <v>436</v>
      </c>
      <c r="W5250" t="s">
        <v>51</v>
      </c>
      <c r="Y5250" t="s">
        <v>131</v>
      </c>
    </row>
    <row r="5251" spans="1:25" x14ac:dyDescent="0.45">
      <c r="A5251" t="s">
        <v>335</v>
      </c>
      <c r="B5251" t="s">
        <v>434</v>
      </c>
      <c r="C5251">
        <v>2516</v>
      </c>
      <c r="D5251">
        <v>2</v>
      </c>
      <c r="F5251">
        <v>2023</v>
      </c>
      <c r="G5251">
        <v>3213</v>
      </c>
      <c r="H5251">
        <v>3195.63</v>
      </c>
      <c r="I5251">
        <v>695815.86</v>
      </c>
      <c r="K5251">
        <v>48.566000000000003</v>
      </c>
      <c r="L5251">
        <v>1.11E-2</v>
      </c>
      <c r="M5251">
        <v>415988.864</v>
      </c>
      <c r="N5251">
        <v>5.9499999999999997E-2</v>
      </c>
      <c r="O5251">
        <v>200.233</v>
      </c>
      <c r="P5251">
        <v>4.9500000000000002E-2</v>
      </c>
      <c r="Q5251">
        <v>6933822.2929999996</v>
      </c>
      <c r="R5251" t="s">
        <v>34</v>
      </c>
      <c r="S5251" t="s">
        <v>45</v>
      </c>
      <c r="T5251" t="s">
        <v>46</v>
      </c>
      <c r="V5251" t="s">
        <v>436</v>
      </c>
      <c r="W5251" t="s">
        <v>51</v>
      </c>
      <c r="Y5251" t="s">
        <v>131</v>
      </c>
    </row>
    <row r="5252" spans="1:25" x14ac:dyDescent="0.45">
      <c r="A5252" t="s">
        <v>335</v>
      </c>
      <c r="B5252" t="s">
        <v>434</v>
      </c>
      <c r="C5252">
        <v>2516</v>
      </c>
      <c r="D5252">
        <v>2</v>
      </c>
      <c r="F5252">
        <v>2024</v>
      </c>
      <c r="G5252">
        <v>2588</v>
      </c>
      <c r="H5252">
        <v>2579.4</v>
      </c>
      <c r="I5252">
        <v>537740.5</v>
      </c>
      <c r="K5252">
        <v>47.651000000000003</v>
      </c>
      <c r="L5252">
        <v>2.07E-2</v>
      </c>
      <c r="M5252">
        <v>322816.72600000002</v>
      </c>
      <c r="N5252">
        <v>5.9900000000000002E-2</v>
      </c>
      <c r="O5252">
        <v>144.03899999999999</v>
      </c>
      <c r="P5252">
        <v>4.7600000000000003E-2</v>
      </c>
      <c r="Q5252">
        <v>5366809.88</v>
      </c>
      <c r="R5252" t="s">
        <v>34</v>
      </c>
      <c r="S5252" t="s">
        <v>45</v>
      </c>
      <c r="T5252" t="s">
        <v>46</v>
      </c>
      <c r="V5252" t="s">
        <v>436</v>
      </c>
      <c r="W5252" t="s">
        <v>51</v>
      </c>
      <c r="Y5252" t="s">
        <v>131</v>
      </c>
    </row>
    <row r="5253" spans="1:25" x14ac:dyDescent="0.45">
      <c r="A5253" t="s">
        <v>335</v>
      </c>
      <c r="B5253" t="s">
        <v>434</v>
      </c>
      <c r="C5253">
        <v>2516</v>
      </c>
      <c r="D5253">
        <v>3</v>
      </c>
      <c r="F5253">
        <v>2009</v>
      </c>
      <c r="G5253">
        <v>3344</v>
      </c>
      <c r="H5253">
        <v>3331.25</v>
      </c>
      <c r="I5253">
        <v>689555.5</v>
      </c>
      <c r="K5253">
        <v>806.07</v>
      </c>
      <c r="L5253">
        <v>0.1968</v>
      </c>
      <c r="M5253">
        <v>475489.55</v>
      </c>
      <c r="N5253">
        <v>6.5000000000000002E-2</v>
      </c>
      <c r="O5253">
        <v>488.98099999999999</v>
      </c>
      <c r="P5253">
        <v>0.1258</v>
      </c>
      <c r="Q5253">
        <v>7195012.2750000004</v>
      </c>
      <c r="R5253" t="s">
        <v>45</v>
      </c>
      <c r="S5253" t="s">
        <v>34</v>
      </c>
      <c r="T5253" t="s">
        <v>46</v>
      </c>
      <c r="V5253" t="s">
        <v>180</v>
      </c>
      <c r="W5253" t="s">
        <v>51</v>
      </c>
      <c r="Y5253" t="s">
        <v>107</v>
      </c>
    </row>
    <row r="5254" spans="1:25" x14ac:dyDescent="0.45">
      <c r="A5254" t="s">
        <v>335</v>
      </c>
      <c r="B5254" t="s">
        <v>434</v>
      </c>
      <c r="C5254">
        <v>2516</v>
      </c>
      <c r="D5254">
        <v>3</v>
      </c>
      <c r="F5254">
        <v>2010</v>
      </c>
      <c r="G5254">
        <v>6087</v>
      </c>
      <c r="H5254">
        <v>6053.5</v>
      </c>
      <c r="I5254">
        <v>1311167.25</v>
      </c>
      <c r="K5254">
        <v>184.49100000000001</v>
      </c>
      <c r="L5254">
        <v>2.4299999999999999E-2</v>
      </c>
      <c r="M5254">
        <v>897233.125</v>
      </c>
      <c r="N5254">
        <v>5.9799999999999999E-2</v>
      </c>
      <c r="O5254">
        <v>519.17899999999997</v>
      </c>
      <c r="P5254">
        <v>6.9500000000000006E-2</v>
      </c>
      <c r="Q5254">
        <v>14903673.199999999</v>
      </c>
      <c r="R5254" t="s">
        <v>45</v>
      </c>
      <c r="S5254" t="s">
        <v>34</v>
      </c>
      <c r="T5254" t="s">
        <v>46</v>
      </c>
      <c r="V5254" t="s">
        <v>438</v>
      </c>
      <c r="W5254" t="s">
        <v>51</v>
      </c>
      <c r="Y5254" t="s">
        <v>107</v>
      </c>
    </row>
    <row r="5255" spans="1:25" x14ac:dyDescent="0.45">
      <c r="A5255" t="s">
        <v>335</v>
      </c>
      <c r="B5255" t="s">
        <v>434</v>
      </c>
      <c r="C5255">
        <v>2516</v>
      </c>
      <c r="D5255">
        <v>3</v>
      </c>
      <c r="F5255">
        <v>2011</v>
      </c>
      <c r="G5255">
        <v>5845</v>
      </c>
      <c r="H5255">
        <v>5829.25</v>
      </c>
      <c r="I5255">
        <v>1146953.5</v>
      </c>
      <c r="K5255">
        <v>270.39699999999999</v>
      </c>
      <c r="L5255">
        <v>5.6899999999999999E-2</v>
      </c>
      <c r="M5255">
        <v>708383.55</v>
      </c>
      <c r="N5255">
        <v>6.08E-2</v>
      </c>
      <c r="O5255">
        <v>391.89400000000001</v>
      </c>
      <c r="P5255">
        <v>7.0499999999999993E-2</v>
      </c>
      <c r="Q5255">
        <v>11644295.85</v>
      </c>
      <c r="R5255" t="s">
        <v>45</v>
      </c>
      <c r="S5255" t="s">
        <v>34</v>
      </c>
      <c r="T5255" t="s">
        <v>46</v>
      </c>
      <c r="V5255" t="s">
        <v>436</v>
      </c>
      <c r="W5255" t="s">
        <v>51</v>
      </c>
      <c r="Y5255" t="s">
        <v>107</v>
      </c>
    </row>
    <row r="5256" spans="1:25" x14ac:dyDescent="0.45">
      <c r="A5256" t="s">
        <v>335</v>
      </c>
      <c r="B5256" t="s">
        <v>434</v>
      </c>
      <c r="C5256">
        <v>2516</v>
      </c>
      <c r="D5256">
        <v>3</v>
      </c>
      <c r="F5256">
        <v>2012</v>
      </c>
      <c r="G5256">
        <v>6041</v>
      </c>
      <c r="H5256">
        <v>6021.5</v>
      </c>
      <c r="I5256">
        <v>1015000</v>
      </c>
      <c r="K5256">
        <v>269.488</v>
      </c>
      <c r="L5256">
        <v>5.3400000000000003E-2</v>
      </c>
      <c r="M5256">
        <v>628286.44999999995</v>
      </c>
      <c r="N5256">
        <v>6.0600000000000001E-2</v>
      </c>
      <c r="O5256">
        <v>353.71600000000001</v>
      </c>
      <c r="P5256">
        <v>6.9599999999999995E-2</v>
      </c>
      <c r="Q5256">
        <v>10301791.425000001</v>
      </c>
      <c r="R5256" t="s">
        <v>45</v>
      </c>
      <c r="S5256" t="s">
        <v>34</v>
      </c>
      <c r="T5256" t="s">
        <v>46</v>
      </c>
      <c r="V5256" t="s">
        <v>436</v>
      </c>
      <c r="W5256" t="s">
        <v>51</v>
      </c>
      <c r="Y5256" t="s">
        <v>107</v>
      </c>
    </row>
    <row r="5257" spans="1:25" x14ac:dyDescent="0.45">
      <c r="A5257" t="s">
        <v>335</v>
      </c>
      <c r="B5257" t="s">
        <v>434</v>
      </c>
      <c r="C5257">
        <v>2516</v>
      </c>
      <c r="D5257">
        <v>3</v>
      </c>
      <c r="F5257">
        <v>2013</v>
      </c>
      <c r="G5257">
        <v>3608</v>
      </c>
      <c r="H5257">
        <v>3587</v>
      </c>
      <c r="I5257">
        <v>669067.25</v>
      </c>
      <c r="K5257">
        <v>309.98200000000003</v>
      </c>
      <c r="L5257">
        <v>9.7199999999999995E-2</v>
      </c>
      <c r="M5257">
        <v>416031.57500000001</v>
      </c>
      <c r="N5257">
        <v>6.1899999999999997E-2</v>
      </c>
      <c r="O5257">
        <v>253.47499999999999</v>
      </c>
      <c r="P5257">
        <v>7.4300000000000005E-2</v>
      </c>
      <c r="Q5257">
        <v>6699273.2999999998</v>
      </c>
      <c r="R5257" t="s">
        <v>45</v>
      </c>
      <c r="S5257" t="s">
        <v>34</v>
      </c>
      <c r="T5257" t="s">
        <v>46</v>
      </c>
      <c r="V5257" t="s">
        <v>436</v>
      </c>
      <c r="W5257" t="s">
        <v>51</v>
      </c>
      <c r="Y5257" t="s">
        <v>107</v>
      </c>
    </row>
    <row r="5258" spans="1:25" x14ac:dyDescent="0.45">
      <c r="A5258" t="s">
        <v>335</v>
      </c>
      <c r="B5258" t="s">
        <v>434</v>
      </c>
      <c r="C5258">
        <v>2516</v>
      </c>
      <c r="D5258">
        <v>3</v>
      </c>
      <c r="F5258">
        <v>2014</v>
      </c>
      <c r="G5258">
        <v>3974</v>
      </c>
      <c r="H5258">
        <v>3948.75</v>
      </c>
      <c r="I5258">
        <v>726550</v>
      </c>
      <c r="K5258">
        <v>522.07000000000005</v>
      </c>
      <c r="L5258">
        <v>0.121</v>
      </c>
      <c r="M5258">
        <v>466044.05</v>
      </c>
      <c r="N5258">
        <v>6.2700000000000006E-2</v>
      </c>
      <c r="O5258">
        <v>298.62</v>
      </c>
      <c r="P5258">
        <v>7.5200000000000003E-2</v>
      </c>
      <c r="Q5258">
        <v>7321030.3499999996</v>
      </c>
      <c r="R5258" t="s">
        <v>45</v>
      </c>
      <c r="S5258" t="s">
        <v>34</v>
      </c>
      <c r="T5258" t="s">
        <v>46</v>
      </c>
      <c r="V5258" t="s">
        <v>436</v>
      </c>
      <c r="W5258" t="s">
        <v>51</v>
      </c>
      <c r="Y5258" t="s">
        <v>107</v>
      </c>
    </row>
    <row r="5259" spans="1:25" x14ac:dyDescent="0.45">
      <c r="A5259" t="s">
        <v>335</v>
      </c>
      <c r="B5259" t="s">
        <v>434</v>
      </c>
      <c r="C5259">
        <v>2516</v>
      </c>
      <c r="D5259">
        <v>3</v>
      </c>
      <c r="F5259">
        <v>2015</v>
      </c>
      <c r="G5259">
        <v>4352</v>
      </c>
      <c r="H5259">
        <v>4333.5</v>
      </c>
      <c r="I5259">
        <v>1013220.25</v>
      </c>
      <c r="K5259">
        <v>686.553</v>
      </c>
      <c r="L5259">
        <v>0.1197</v>
      </c>
      <c r="M5259">
        <v>636158.02500000002</v>
      </c>
      <c r="N5259">
        <v>6.3200000000000006E-2</v>
      </c>
      <c r="O5259">
        <v>396.48</v>
      </c>
      <c r="P5259">
        <v>7.4300000000000005E-2</v>
      </c>
      <c r="Q5259">
        <v>9910614.3499999996</v>
      </c>
      <c r="R5259" t="s">
        <v>45</v>
      </c>
      <c r="S5259" t="s">
        <v>34</v>
      </c>
      <c r="T5259" t="s">
        <v>46</v>
      </c>
      <c r="V5259" t="s">
        <v>436</v>
      </c>
      <c r="W5259" t="s">
        <v>51</v>
      </c>
      <c r="Y5259" t="s">
        <v>129</v>
      </c>
    </row>
    <row r="5260" spans="1:25" x14ac:dyDescent="0.45">
      <c r="A5260" t="s">
        <v>335</v>
      </c>
      <c r="B5260" t="s">
        <v>434</v>
      </c>
      <c r="C5260">
        <v>2516</v>
      </c>
      <c r="D5260">
        <v>3</v>
      </c>
      <c r="F5260">
        <v>2016</v>
      </c>
      <c r="G5260">
        <v>2858</v>
      </c>
      <c r="H5260">
        <v>2845.75</v>
      </c>
      <c r="I5260">
        <v>576960.75</v>
      </c>
      <c r="K5260">
        <v>98.757999999999996</v>
      </c>
      <c r="L5260">
        <v>3.73E-2</v>
      </c>
      <c r="M5260">
        <v>350320.17499999999</v>
      </c>
      <c r="N5260">
        <v>6.0600000000000001E-2</v>
      </c>
      <c r="O5260">
        <v>174.27799999999999</v>
      </c>
      <c r="P5260">
        <v>5.91E-2</v>
      </c>
      <c r="Q5260">
        <v>5755014.5499999998</v>
      </c>
      <c r="R5260" t="s">
        <v>45</v>
      </c>
      <c r="S5260" t="s">
        <v>34</v>
      </c>
      <c r="T5260" t="s">
        <v>46</v>
      </c>
      <c r="V5260" t="s">
        <v>436</v>
      </c>
      <c r="W5260" t="s">
        <v>51</v>
      </c>
      <c r="Y5260" t="s">
        <v>129</v>
      </c>
    </row>
    <row r="5261" spans="1:25" x14ac:dyDescent="0.45">
      <c r="A5261" t="s">
        <v>335</v>
      </c>
      <c r="B5261" t="s">
        <v>434</v>
      </c>
      <c r="C5261">
        <v>2516</v>
      </c>
      <c r="D5261">
        <v>3</v>
      </c>
      <c r="F5261">
        <v>2017</v>
      </c>
      <c r="G5261">
        <v>1588</v>
      </c>
      <c r="H5261">
        <v>1578.5</v>
      </c>
      <c r="I5261">
        <v>324654.75</v>
      </c>
      <c r="K5261">
        <v>105.71599999999999</v>
      </c>
      <c r="L5261">
        <v>4.2599999999999999E-2</v>
      </c>
      <c r="M5261">
        <v>202606.52499999999</v>
      </c>
      <c r="N5261">
        <v>6.0900000000000003E-2</v>
      </c>
      <c r="O5261">
        <v>115.592</v>
      </c>
      <c r="P5261">
        <v>6.2899999999999998E-2</v>
      </c>
      <c r="Q5261">
        <v>3259019.4750000001</v>
      </c>
      <c r="R5261" t="s">
        <v>45</v>
      </c>
      <c r="S5261" t="s">
        <v>34</v>
      </c>
      <c r="T5261" t="s">
        <v>46</v>
      </c>
      <c r="V5261" t="s">
        <v>436</v>
      </c>
      <c r="W5261" t="s">
        <v>51</v>
      </c>
      <c r="Y5261" t="s">
        <v>130</v>
      </c>
    </row>
    <row r="5262" spans="1:25" x14ac:dyDescent="0.45">
      <c r="A5262" t="s">
        <v>335</v>
      </c>
      <c r="B5262" t="s">
        <v>434</v>
      </c>
      <c r="C5262">
        <v>2516</v>
      </c>
      <c r="D5262">
        <v>3</v>
      </c>
      <c r="F5262">
        <v>2018</v>
      </c>
      <c r="G5262">
        <v>4491</v>
      </c>
      <c r="H5262">
        <v>4478.5</v>
      </c>
      <c r="I5262">
        <v>989506.75</v>
      </c>
      <c r="K5262">
        <v>287.46499999999997</v>
      </c>
      <c r="L5262">
        <v>4.3400000000000001E-2</v>
      </c>
      <c r="M5262">
        <v>612028.375</v>
      </c>
      <c r="N5262">
        <v>6.08E-2</v>
      </c>
      <c r="O5262">
        <v>337.923</v>
      </c>
      <c r="P5262">
        <v>6.3100000000000003E-2</v>
      </c>
      <c r="Q5262">
        <v>9910043.4499999993</v>
      </c>
      <c r="R5262" t="s">
        <v>45</v>
      </c>
      <c r="S5262" t="s">
        <v>34</v>
      </c>
      <c r="T5262" t="s">
        <v>46</v>
      </c>
      <c r="V5262" t="s">
        <v>436</v>
      </c>
      <c r="W5262" t="s">
        <v>51</v>
      </c>
      <c r="Y5262" t="s">
        <v>130</v>
      </c>
    </row>
    <row r="5263" spans="1:25" x14ac:dyDescent="0.45">
      <c r="A5263" t="s">
        <v>335</v>
      </c>
      <c r="B5263" t="s">
        <v>434</v>
      </c>
      <c r="C5263">
        <v>2516</v>
      </c>
      <c r="D5263">
        <v>3</v>
      </c>
      <c r="F5263">
        <v>2019</v>
      </c>
      <c r="G5263">
        <v>2680</v>
      </c>
      <c r="H5263">
        <v>2675</v>
      </c>
      <c r="I5263">
        <v>579122.5</v>
      </c>
      <c r="K5263">
        <v>85.825999999999993</v>
      </c>
      <c r="L5263">
        <v>2.8799999999999999E-2</v>
      </c>
      <c r="M5263">
        <v>355495.2</v>
      </c>
      <c r="N5263">
        <v>6.0199999999999997E-2</v>
      </c>
      <c r="O5263">
        <v>188.41499999999999</v>
      </c>
      <c r="P5263">
        <v>6.1600000000000002E-2</v>
      </c>
      <c r="Q5263">
        <v>5867220.9000000004</v>
      </c>
      <c r="R5263" t="s">
        <v>45</v>
      </c>
      <c r="S5263" t="s">
        <v>34</v>
      </c>
      <c r="T5263" t="s">
        <v>46</v>
      </c>
      <c r="V5263" t="s">
        <v>436</v>
      </c>
      <c r="W5263" t="s">
        <v>51</v>
      </c>
      <c r="Y5263" t="s">
        <v>130</v>
      </c>
    </row>
    <row r="5264" spans="1:25" x14ac:dyDescent="0.45">
      <c r="A5264" t="s">
        <v>335</v>
      </c>
      <c r="B5264" t="s">
        <v>434</v>
      </c>
      <c r="C5264">
        <v>2516</v>
      </c>
      <c r="D5264">
        <v>3</v>
      </c>
      <c r="F5264">
        <v>2020</v>
      </c>
      <c r="G5264">
        <v>3501</v>
      </c>
      <c r="H5264">
        <v>3490.28</v>
      </c>
      <c r="I5264">
        <v>842169.46</v>
      </c>
      <c r="K5264">
        <v>19.023</v>
      </c>
      <c r="L5264">
        <v>4.4000000000000003E-3</v>
      </c>
      <c r="M5264">
        <v>501943.45600000001</v>
      </c>
      <c r="N5264">
        <v>5.9200000000000003E-2</v>
      </c>
      <c r="O5264">
        <v>246.886</v>
      </c>
      <c r="P5264">
        <v>5.4600000000000003E-2</v>
      </c>
      <c r="Q5264">
        <v>8423434.2970000003</v>
      </c>
      <c r="R5264" t="s">
        <v>34</v>
      </c>
      <c r="S5264" t="s">
        <v>45</v>
      </c>
      <c r="T5264" t="s">
        <v>46</v>
      </c>
      <c r="V5264" t="s">
        <v>436</v>
      </c>
      <c r="W5264" t="s">
        <v>51</v>
      </c>
      <c r="Y5264" t="s">
        <v>130</v>
      </c>
    </row>
    <row r="5265" spans="1:25" x14ac:dyDescent="0.45">
      <c r="A5265" t="s">
        <v>335</v>
      </c>
      <c r="B5265" t="s">
        <v>434</v>
      </c>
      <c r="C5265">
        <v>2516</v>
      </c>
      <c r="D5265">
        <v>3</v>
      </c>
      <c r="F5265">
        <v>2021</v>
      </c>
      <c r="G5265">
        <v>3976</v>
      </c>
      <c r="H5265">
        <v>3958.68</v>
      </c>
      <c r="I5265">
        <v>860732.44</v>
      </c>
      <c r="K5265">
        <v>382.29399999999998</v>
      </c>
      <c r="L5265">
        <v>0.1124</v>
      </c>
      <c r="M5265">
        <v>549207.96499999997</v>
      </c>
      <c r="N5265">
        <v>6.3899999999999998E-2</v>
      </c>
      <c r="O5265">
        <v>309.00099999999998</v>
      </c>
      <c r="P5265">
        <v>7.1599999999999997E-2</v>
      </c>
      <c r="Q5265">
        <v>8693610.9350000005</v>
      </c>
      <c r="R5265" t="s">
        <v>34</v>
      </c>
      <c r="S5265" t="s">
        <v>45</v>
      </c>
      <c r="T5265" t="s">
        <v>46</v>
      </c>
      <c r="V5265" t="s">
        <v>436</v>
      </c>
      <c r="W5265" t="s">
        <v>51</v>
      </c>
      <c r="Y5265" t="s">
        <v>131</v>
      </c>
    </row>
    <row r="5266" spans="1:25" x14ac:dyDescent="0.45">
      <c r="A5266" t="s">
        <v>335</v>
      </c>
      <c r="B5266" t="s">
        <v>434</v>
      </c>
      <c r="C5266">
        <v>2516</v>
      </c>
      <c r="D5266">
        <v>3</v>
      </c>
      <c r="F5266">
        <v>2022</v>
      </c>
      <c r="G5266">
        <v>4966</v>
      </c>
      <c r="H5266">
        <v>4947.63</v>
      </c>
      <c r="I5266">
        <v>1179757.94</v>
      </c>
      <c r="K5266">
        <v>273.185</v>
      </c>
      <c r="L5266">
        <v>4.0599999999999997E-2</v>
      </c>
      <c r="M5266">
        <v>723578.61300000001</v>
      </c>
      <c r="N5266">
        <v>6.0699999999999997E-2</v>
      </c>
      <c r="O5266">
        <v>364.40300000000002</v>
      </c>
      <c r="P5266">
        <v>5.5800000000000002E-2</v>
      </c>
      <c r="Q5266">
        <v>11796822.097999999</v>
      </c>
      <c r="R5266" t="s">
        <v>34</v>
      </c>
      <c r="S5266" t="s">
        <v>45</v>
      </c>
      <c r="T5266" t="s">
        <v>46</v>
      </c>
      <c r="V5266" t="s">
        <v>436</v>
      </c>
      <c r="W5266" t="s">
        <v>51</v>
      </c>
      <c r="Y5266" t="s">
        <v>131</v>
      </c>
    </row>
    <row r="5267" spans="1:25" x14ac:dyDescent="0.45">
      <c r="A5267" t="s">
        <v>335</v>
      </c>
      <c r="B5267" t="s">
        <v>434</v>
      </c>
      <c r="C5267">
        <v>2516</v>
      </c>
      <c r="D5267">
        <v>3</v>
      </c>
      <c r="F5267">
        <v>2023</v>
      </c>
      <c r="G5267">
        <v>3720</v>
      </c>
      <c r="H5267">
        <v>3701.78</v>
      </c>
      <c r="I5267">
        <v>772868.84</v>
      </c>
      <c r="K5267">
        <v>32.107999999999997</v>
      </c>
      <c r="L5267">
        <v>7.1000000000000004E-3</v>
      </c>
      <c r="M5267">
        <v>471049.12199999997</v>
      </c>
      <c r="N5267">
        <v>5.9299999999999999E-2</v>
      </c>
      <c r="O5267">
        <v>209.31700000000001</v>
      </c>
      <c r="P5267">
        <v>4.7600000000000003E-2</v>
      </c>
      <c r="Q5267">
        <v>7884158.2640000004</v>
      </c>
      <c r="R5267" t="s">
        <v>34</v>
      </c>
      <c r="S5267" t="s">
        <v>45</v>
      </c>
      <c r="T5267" t="s">
        <v>46</v>
      </c>
      <c r="V5267" t="s">
        <v>436</v>
      </c>
      <c r="W5267" t="s">
        <v>51</v>
      </c>
      <c r="Y5267" t="s">
        <v>131</v>
      </c>
    </row>
    <row r="5268" spans="1:25" x14ac:dyDescent="0.45">
      <c r="A5268" t="s">
        <v>335</v>
      </c>
      <c r="B5268" t="s">
        <v>434</v>
      </c>
      <c r="C5268">
        <v>2516</v>
      </c>
      <c r="D5268">
        <v>3</v>
      </c>
      <c r="F5268">
        <v>2024</v>
      </c>
      <c r="G5268">
        <v>854</v>
      </c>
      <c r="H5268">
        <v>850.07</v>
      </c>
      <c r="I5268">
        <v>175020.35</v>
      </c>
      <c r="K5268">
        <v>39.548999999999999</v>
      </c>
      <c r="L5268">
        <v>4.7100000000000003E-2</v>
      </c>
      <c r="M5268">
        <v>109434.58900000001</v>
      </c>
      <c r="N5268">
        <v>6.0999999999999999E-2</v>
      </c>
      <c r="O5268">
        <v>51.895000000000003</v>
      </c>
      <c r="P5268">
        <v>5.3100000000000001E-2</v>
      </c>
      <c r="Q5268">
        <v>1786229.112</v>
      </c>
      <c r="R5268" t="s">
        <v>34</v>
      </c>
      <c r="S5268" t="s">
        <v>45</v>
      </c>
      <c r="T5268" t="s">
        <v>46</v>
      </c>
      <c r="V5268" t="s">
        <v>436</v>
      </c>
      <c r="W5268" t="s">
        <v>51</v>
      </c>
      <c r="Y5268" t="s">
        <v>131</v>
      </c>
    </row>
    <row r="5269" spans="1:25" x14ac:dyDescent="0.45">
      <c r="A5269" t="s">
        <v>335</v>
      </c>
      <c r="B5269" t="s">
        <v>434</v>
      </c>
      <c r="C5269">
        <v>2516</v>
      </c>
      <c r="D5269">
        <v>4</v>
      </c>
      <c r="F5269">
        <v>2009</v>
      </c>
      <c r="G5269">
        <v>5868</v>
      </c>
      <c r="H5269">
        <v>5855</v>
      </c>
      <c r="I5269">
        <v>1218940</v>
      </c>
      <c r="K5269">
        <v>967.74300000000005</v>
      </c>
      <c r="L5269">
        <v>0.14249999999999999</v>
      </c>
      <c r="M5269">
        <v>789616.67500000005</v>
      </c>
      <c r="N5269">
        <v>6.3299999999999995E-2</v>
      </c>
      <c r="O5269">
        <v>620.80200000000002</v>
      </c>
      <c r="P5269">
        <v>8.9200000000000002E-2</v>
      </c>
      <c r="Q5269">
        <v>12317356.4</v>
      </c>
      <c r="R5269" t="s">
        <v>45</v>
      </c>
      <c r="S5269" t="s">
        <v>34</v>
      </c>
      <c r="T5269" t="s">
        <v>46</v>
      </c>
      <c r="V5269" t="s">
        <v>180</v>
      </c>
      <c r="W5269" t="s">
        <v>51</v>
      </c>
      <c r="Y5269" t="s">
        <v>107</v>
      </c>
    </row>
    <row r="5270" spans="1:25" x14ac:dyDescent="0.45">
      <c r="A5270" t="s">
        <v>335</v>
      </c>
      <c r="B5270" t="s">
        <v>434</v>
      </c>
      <c r="C5270">
        <v>2516</v>
      </c>
      <c r="D5270">
        <v>4</v>
      </c>
      <c r="F5270">
        <v>2010</v>
      </c>
      <c r="G5270">
        <v>4149</v>
      </c>
      <c r="H5270">
        <v>4142.5</v>
      </c>
      <c r="I5270">
        <v>815900.25</v>
      </c>
      <c r="K5270">
        <v>454.45</v>
      </c>
      <c r="L5270">
        <v>0.1013</v>
      </c>
      <c r="M5270">
        <v>578973.17500000005</v>
      </c>
      <c r="N5270">
        <v>6.2199999999999998E-2</v>
      </c>
      <c r="O5270">
        <v>467.03800000000001</v>
      </c>
      <c r="P5270">
        <v>9.0300000000000005E-2</v>
      </c>
      <c r="Q5270">
        <v>9279670.1750000007</v>
      </c>
      <c r="R5270" t="s">
        <v>45</v>
      </c>
      <c r="S5270" t="s">
        <v>34</v>
      </c>
      <c r="T5270" t="s">
        <v>46</v>
      </c>
      <c r="V5270" t="s">
        <v>180</v>
      </c>
      <c r="W5270" t="s">
        <v>51</v>
      </c>
      <c r="Y5270" t="s">
        <v>107</v>
      </c>
    </row>
    <row r="5271" spans="1:25" x14ac:dyDescent="0.45">
      <c r="A5271" t="s">
        <v>335</v>
      </c>
      <c r="B5271" t="s">
        <v>434</v>
      </c>
      <c r="C5271">
        <v>2516</v>
      </c>
      <c r="D5271">
        <v>4</v>
      </c>
      <c r="F5271">
        <v>2011</v>
      </c>
      <c r="G5271">
        <v>6735</v>
      </c>
      <c r="H5271">
        <v>6716</v>
      </c>
      <c r="I5271">
        <v>1435472.5</v>
      </c>
      <c r="K5271">
        <v>116.61499999999999</v>
      </c>
      <c r="L5271">
        <v>1.8100000000000002E-2</v>
      </c>
      <c r="M5271">
        <v>855478.97499999998</v>
      </c>
      <c r="N5271">
        <v>5.9499999999999997E-2</v>
      </c>
      <c r="O5271">
        <v>408.512</v>
      </c>
      <c r="P5271">
        <v>5.2999999999999999E-2</v>
      </c>
      <c r="Q5271">
        <v>14281605.800000001</v>
      </c>
      <c r="R5271" t="s">
        <v>45</v>
      </c>
      <c r="S5271" t="s">
        <v>34</v>
      </c>
      <c r="T5271" t="s">
        <v>46</v>
      </c>
      <c r="V5271" t="s">
        <v>439</v>
      </c>
      <c r="W5271" t="s">
        <v>51</v>
      </c>
      <c r="Y5271" t="s">
        <v>107</v>
      </c>
    </row>
    <row r="5272" spans="1:25" x14ac:dyDescent="0.45">
      <c r="A5272" t="s">
        <v>335</v>
      </c>
      <c r="B5272" t="s">
        <v>434</v>
      </c>
      <c r="C5272">
        <v>2516</v>
      </c>
      <c r="D5272">
        <v>4</v>
      </c>
      <c r="F5272">
        <v>2012</v>
      </c>
      <c r="G5272">
        <v>5137</v>
      </c>
      <c r="H5272">
        <v>5126.25</v>
      </c>
      <c r="I5272">
        <v>1133424.5</v>
      </c>
      <c r="K5272">
        <v>14.510999999999999</v>
      </c>
      <c r="L5272">
        <v>3.8999999999999998E-3</v>
      </c>
      <c r="M5272">
        <v>659455.65</v>
      </c>
      <c r="N5272">
        <v>5.91E-2</v>
      </c>
      <c r="O5272">
        <v>330.637</v>
      </c>
      <c r="P5272">
        <v>5.4100000000000002E-2</v>
      </c>
      <c r="Q5272">
        <v>11085333.949999999</v>
      </c>
      <c r="R5272" t="s">
        <v>45</v>
      </c>
      <c r="S5272" t="s">
        <v>34</v>
      </c>
      <c r="T5272" t="s">
        <v>46</v>
      </c>
      <c r="V5272" t="s">
        <v>436</v>
      </c>
      <c r="W5272" t="s">
        <v>51</v>
      </c>
      <c r="Y5272" t="s">
        <v>107</v>
      </c>
    </row>
    <row r="5273" spans="1:25" x14ac:dyDescent="0.45">
      <c r="A5273" t="s">
        <v>335</v>
      </c>
      <c r="B5273" t="s">
        <v>434</v>
      </c>
      <c r="C5273">
        <v>2516</v>
      </c>
      <c r="D5273">
        <v>4</v>
      </c>
      <c r="F5273">
        <v>2013</v>
      </c>
      <c r="G5273">
        <v>7488</v>
      </c>
      <c r="H5273">
        <v>7474.75</v>
      </c>
      <c r="I5273">
        <v>1690789.25</v>
      </c>
      <c r="K5273">
        <v>226.73400000000001</v>
      </c>
      <c r="L5273">
        <v>2.76E-2</v>
      </c>
      <c r="M5273">
        <v>1005054.575</v>
      </c>
      <c r="N5273">
        <v>5.9799999999999999E-2</v>
      </c>
      <c r="O5273">
        <v>510.67599999999999</v>
      </c>
      <c r="P5273">
        <v>5.5100000000000003E-2</v>
      </c>
      <c r="Q5273">
        <v>16691450.425000001</v>
      </c>
      <c r="R5273" t="s">
        <v>45</v>
      </c>
      <c r="S5273" t="s">
        <v>34</v>
      </c>
      <c r="T5273" t="s">
        <v>46</v>
      </c>
      <c r="V5273" t="s">
        <v>436</v>
      </c>
      <c r="W5273" t="s">
        <v>51</v>
      </c>
      <c r="Y5273" t="s">
        <v>107</v>
      </c>
    </row>
    <row r="5274" spans="1:25" x14ac:dyDescent="0.45">
      <c r="A5274" t="s">
        <v>335</v>
      </c>
      <c r="B5274" t="s">
        <v>434</v>
      </c>
      <c r="C5274">
        <v>2516</v>
      </c>
      <c r="D5274">
        <v>4</v>
      </c>
      <c r="F5274">
        <v>2014</v>
      </c>
      <c r="G5274">
        <v>5443</v>
      </c>
      <c r="H5274">
        <v>5433</v>
      </c>
      <c r="I5274">
        <v>1123801.5</v>
      </c>
      <c r="K5274">
        <v>573.52099999999996</v>
      </c>
      <c r="L5274">
        <v>8.1600000000000006E-2</v>
      </c>
      <c r="M5274">
        <v>697241</v>
      </c>
      <c r="N5274">
        <v>6.1499999999999999E-2</v>
      </c>
      <c r="O5274">
        <v>363.50900000000001</v>
      </c>
      <c r="P5274">
        <v>5.67E-2</v>
      </c>
      <c r="Q5274">
        <v>11153876.125</v>
      </c>
      <c r="R5274" t="s">
        <v>45</v>
      </c>
      <c r="S5274" t="s">
        <v>34</v>
      </c>
      <c r="T5274" t="s">
        <v>46</v>
      </c>
      <c r="V5274" t="s">
        <v>436</v>
      </c>
      <c r="W5274" t="s">
        <v>51</v>
      </c>
      <c r="Y5274" t="s">
        <v>107</v>
      </c>
    </row>
    <row r="5275" spans="1:25" x14ac:dyDescent="0.45">
      <c r="A5275" t="s">
        <v>335</v>
      </c>
      <c r="B5275" t="s">
        <v>434</v>
      </c>
      <c r="C5275">
        <v>2516</v>
      </c>
      <c r="D5275">
        <v>4</v>
      </c>
      <c r="F5275">
        <v>2015</v>
      </c>
      <c r="G5275">
        <v>4116</v>
      </c>
      <c r="H5275">
        <v>4090.75</v>
      </c>
      <c r="I5275">
        <v>893095.75</v>
      </c>
      <c r="K5275">
        <v>26.637</v>
      </c>
      <c r="L5275">
        <v>8.2000000000000007E-3</v>
      </c>
      <c r="M5275">
        <v>535042.05000000005</v>
      </c>
      <c r="N5275">
        <v>5.9299999999999999E-2</v>
      </c>
      <c r="O5275">
        <v>230.982</v>
      </c>
      <c r="P5275">
        <v>4.4600000000000001E-2</v>
      </c>
      <c r="Q5275">
        <v>8972647.4499999993</v>
      </c>
      <c r="R5275" t="s">
        <v>45</v>
      </c>
      <c r="S5275" t="s">
        <v>34</v>
      </c>
      <c r="T5275" t="s">
        <v>46</v>
      </c>
      <c r="V5275" t="s">
        <v>436</v>
      </c>
      <c r="W5275" t="s">
        <v>51</v>
      </c>
      <c r="Y5275" t="s">
        <v>129</v>
      </c>
    </row>
    <row r="5276" spans="1:25" x14ac:dyDescent="0.45">
      <c r="A5276" t="s">
        <v>335</v>
      </c>
      <c r="B5276" t="s">
        <v>434</v>
      </c>
      <c r="C5276">
        <v>2516</v>
      </c>
      <c r="D5276">
        <v>4</v>
      </c>
      <c r="F5276">
        <v>2016</v>
      </c>
      <c r="G5276">
        <v>4234</v>
      </c>
      <c r="H5276">
        <v>4215.75</v>
      </c>
      <c r="I5276">
        <v>906427</v>
      </c>
      <c r="K5276">
        <v>144.49700000000001</v>
      </c>
      <c r="L5276">
        <v>2.8199999999999999E-2</v>
      </c>
      <c r="M5276">
        <v>555575.4</v>
      </c>
      <c r="N5276">
        <v>0.06</v>
      </c>
      <c r="O5276">
        <v>245.25</v>
      </c>
      <c r="P5276">
        <v>4.7500000000000001E-2</v>
      </c>
      <c r="Q5276">
        <v>9189165.8499999996</v>
      </c>
      <c r="R5276" t="s">
        <v>34</v>
      </c>
      <c r="S5276" t="s">
        <v>45</v>
      </c>
      <c r="T5276" t="s">
        <v>46</v>
      </c>
      <c r="V5276" t="s">
        <v>436</v>
      </c>
      <c r="W5276" t="s">
        <v>51</v>
      </c>
      <c r="Y5276" t="s">
        <v>129</v>
      </c>
    </row>
    <row r="5277" spans="1:25" x14ac:dyDescent="0.45">
      <c r="A5277" t="s">
        <v>335</v>
      </c>
      <c r="B5277" t="s">
        <v>434</v>
      </c>
      <c r="C5277">
        <v>2516</v>
      </c>
      <c r="D5277">
        <v>4</v>
      </c>
      <c r="F5277">
        <v>2017</v>
      </c>
      <c r="G5277">
        <v>4454</v>
      </c>
      <c r="H5277">
        <v>4441.75</v>
      </c>
      <c r="I5277">
        <v>916850.25</v>
      </c>
      <c r="K5277">
        <v>130.64400000000001</v>
      </c>
      <c r="L5277">
        <v>2.1999999999999999E-2</v>
      </c>
      <c r="M5277">
        <v>567507.44999999995</v>
      </c>
      <c r="N5277">
        <v>0.06</v>
      </c>
      <c r="O5277">
        <v>269.02100000000002</v>
      </c>
      <c r="P5277">
        <v>4.9099999999999998E-2</v>
      </c>
      <c r="Q5277">
        <v>9363242.6500000004</v>
      </c>
      <c r="R5277" t="s">
        <v>34</v>
      </c>
      <c r="S5277" t="s">
        <v>45</v>
      </c>
      <c r="T5277" t="s">
        <v>46</v>
      </c>
      <c r="V5277" t="s">
        <v>436</v>
      </c>
      <c r="W5277" t="s">
        <v>51</v>
      </c>
      <c r="Y5277" t="s">
        <v>130</v>
      </c>
    </row>
    <row r="5278" spans="1:25" x14ac:dyDescent="0.45">
      <c r="A5278" t="s">
        <v>335</v>
      </c>
      <c r="B5278" t="s">
        <v>434</v>
      </c>
      <c r="C5278">
        <v>2516</v>
      </c>
      <c r="D5278">
        <v>4</v>
      </c>
      <c r="F5278">
        <v>2018</v>
      </c>
      <c r="G5278">
        <v>3449</v>
      </c>
      <c r="H5278">
        <v>3440.75</v>
      </c>
      <c r="I5278">
        <v>787952.5</v>
      </c>
      <c r="K5278">
        <v>259.84199999999998</v>
      </c>
      <c r="L5278">
        <v>5.1400000000000001E-2</v>
      </c>
      <c r="M5278">
        <v>491233.7</v>
      </c>
      <c r="N5278">
        <v>6.1100000000000002E-2</v>
      </c>
      <c r="O5278">
        <v>271.82600000000002</v>
      </c>
      <c r="P5278">
        <v>6.0299999999999999E-2</v>
      </c>
      <c r="Q5278">
        <v>7914452.7000000002</v>
      </c>
      <c r="R5278" t="s">
        <v>34</v>
      </c>
      <c r="S5278" t="s">
        <v>45</v>
      </c>
      <c r="T5278" t="s">
        <v>46</v>
      </c>
      <c r="V5278" t="s">
        <v>436</v>
      </c>
      <c r="W5278" t="s">
        <v>51</v>
      </c>
      <c r="Y5278" t="s">
        <v>130</v>
      </c>
    </row>
    <row r="5279" spans="1:25" x14ac:dyDescent="0.45">
      <c r="A5279" t="s">
        <v>335</v>
      </c>
      <c r="B5279" t="s">
        <v>434</v>
      </c>
      <c r="C5279">
        <v>2516</v>
      </c>
      <c r="D5279">
        <v>4</v>
      </c>
      <c r="F5279">
        <v>2019</v>
      </c>
      <c r="G5279">
        <v>3232</v>
      </c>
      <c r="H5279">
        <v>3220.75</v>
      </c>
      <c r="I5279">
        <v>672960</v>
      </c>
      <c r="K5279">
        <v>26.843</v>
      </c>
      <c r="L5279">
        <v>6.1999999999999998E-3</v>
      </c>
      <c r="M5279">
        <v>413683.6</v>
      </c>
      <c r="N5279">
        <v>5.9299999999999999E-2</v>
      </c>
      <c r="O5279">
        <v>172.37</v>
      </c>
      <c r="P5279">
        <v>4.2000000000000003E-2</v>
      </c>
      <c r="Q5279">
        <v>6927217.75</v>
      </c>
      <c r="R5279" t="s">
        <v>34</v>
      </c>
      <c r="S5279" t="s">
        <v>45</v>
      </c>
      <c r="T5279" t="s">
        <v>46</v>
      </c>
      <c r="V5279" t="s">
        <v>436</v>
      </c>
      <c r="W5279" t="s">
        <v>51</v>
      </c>
      <c r="Y5279" t="s">
        <v>130</v>
      </c>
    </row>
    <row r="5280" spans="1:25" x14ac:dyDescent="0.45">
      <c r="A5280" t="s">
        <v>335</v>
      </c>
      <c r="B5280" t="s">
        <v>434</v>
      </c>
      <c r="C5280">
        <v>2516</v>
      </c>
      <c r="D5280">
        <v>4</v>
      </c>
      <c r="F5280">
        <v>2020</v>
      </c>
      <c r="G5280">
        <v>5510</v>
      </c>
      <c r="H5280">
        <v>5498.47</v>
      </c>
      <c r="I5280">
        <v>1266006.48</v>
      </c>
      <c r="K5280">
        <v>5.9050000000000002</v>
      </c>
      <c r="L5280">
        <v>1.2999999999999999E-3</v>
      </c>
      <c r="M5280">
        <v>759701.23800000001</v>
      </c>
      <c r="N5280">
        <v>5.8999999999999997E-2</v>
      </c>
      <c r="O5280">
        <v>317.67200000000003</v>
      </c>
      <c r="P5280">
        <v>4.2200000000000001E-2</v>
      </c>
      <c r="Q5280">
        <v>12780434.521</v>
      </c>
      <c r="R5280" t="s">
        <v>34</v>
      </c>
      <c r="S5280" t="s">
        <v>45</v>
      </c>
      <c r="T5280" t="s">
        <v>46</v>
      </c>
      <c r="V5280" t="s">
        <v>436</v>
      </c>
      <c r="W5280" t="s">
        <v>51</v>
      </c>
      <c r="Y5280" t="s">
        <v>130</v>
      </c>
    </row>
    <row r="5281" spans="1:25" x14ac:dyDescent="0.45">
      <c r="A5281" t="s">
        <v>335</v>
      </c>
      <c r="B5281" t="s">
        <v>434</v>
      </c>
      <c r="C5281">
        <v>2516</v>
      </c>
      <c r="D5281">
        <v>4</v>
      </c>
      <c r="F5281">
        <v>2021</v>
      </c>
      <c r="G5281">
        <v>5256</v>
      </c>
      <c r="H5281">
        <v>5250.26</v>
      </c>
      <c r="I5281">
        <v>1438967.98</v>
      </c>
      <c r="K5281">
        <v>92.391000000000005</v>
      </c>
      <c r="L5281">
        <v>1.44E-2</v>
      </c>
      <c r="M5281">
        <v>866973.07200000004</v>
      </c>
      <c r="N5281">
        <v>5.96E-2</v>
      </c>
      <c r="O5281">
        <v>435.70800000000003</v>
      </c>
      <c r="P5281">
        <v>5.4699999999999999E-2</v>
      </c>
      <c r="Q5281">
        <v>14461360.043</v>
      </c>
      <c r="R5281" t="s">
        <v>34</v>
      </c>
      <c r="S5281" t="s">
        <v>45</v>
      </c>
      <c r="T5281" t="s">
        <v>46</v>
      </c>
      <c r="V5281" t="s">
        <v>436</v>
      </c>
      <c r="W5281" t="s">
        <v>51</v>
      </c>
      <c r="Y5281" t="s">
        <v>131</v>
      </c>
    </row>
    <row r="5282" spans="1:25" x14ac:dyDescent="0.45">
      <c r="A5282" t="s">
        <v>335</v>
      </c>
      <c r="B5282" t="s">
        <v>434</v>
      </c>
      <c r="C5282">
        <v>2516</v>
      </c>
      <c r="D5282">
        <v>4</v>
      </c>
      <c r="F5282">
        <v>2022</v>
      </c>
      <c r="G5282">
        <v>2374</v>
      </c>
      <c r="H5282">
        <v>2362.7199999999998</v>
      </c>
      <c r="I5282">
        <v>539371.73</v>
      </c>
      <c r="K5282">
        <v>250.934</v>
      </c>
      <c r="L5282">
        <v>9.9299999999999999E-2</v>
      </c>
      <c r="M5282">
        <v>356852.11599999998</v>
      </c>
      <c r="N5282">
        <v>6.3299999999999995E-2</v>
      </c>
      <c r="O5282">
        <v>163.36000000000001</v>
      </c>
      <c r="P5282">
        <v>5.2699999999999997E-2</v>
      </c>
      <c r="Q5282">
        <v>5654559.6679999996</v>
      </c>
      <c r="R5282" t="s">
        <v>34</v>
      </c>
      <c r="S5282" t="s">
        <v>45</v>
      </c>
      <c r="T5282" t="s">
        <v>46</v>
      </c>
      <c r="V5282" t="s">
        <v>436</v>
      </c>
      <c r="W5282" t="s">
        <v>51</v>
      </c>
      <c r="Y5282" t="s">
        <v>131</v>
      </c>
    </row>
    <row r="5283" spans="1:25" x14ac:dyDescent="0.45">
      <c r="A5283" t="s">
        <v>335</v>
      </c>
      <c r="B5283" t="s">
        <v>434</v>
      </c>
      <c r="C5283">
        <v>2516</v>
      </c>
      <c r="D5283">
        <v>4</v>
      </c>
      <c r="F5283">
        <v>2023</v>
      </c>
      <c r="G5283">
        <v>1680</v>
      </c>
      <c r="H5283">
        <v>1662.32</v>
      </c>
      <c r="I5283">
        <v>311117.07</v>
      </c>
      <c r="K5283">
        <v>22.827999999999999</v>
      </c>
      <c r="L5283">
        <v>1.41E-2</v>
      </c>
      <c r="M5283">
        <v>197379.076</v>
      </c>
      <c r="N5283">
        <v>5.96E-2</v>
      </c>
      <c r="O5283">
        <v>73.421999999999997</v>
      </c>
      <c r="P5283">
        <v>3.5700000000000003E-2</v>
      </c>
      <c r="Q5283">
        <v>3290257.7250000001</v>
      </c>
      <c r="R5283" t="s">
        <v>34</v>
      </c>
      <c r="S5283" t="s">
        <v>45</v>
      </c>
      <c r="T5283" t="s">
        <v>46</v>
      </c>
      <c r="V5283" t="s">
        <v>436</v>
      </c>
      <c r="W5283" t="s">
        <v>51</v>
      </c>
      <c r="Y5283" t="s">
        <v>131</v>
      </c>
    </row>
    <row r="5284" spans="1:25" x14ac:dyDescent="0.45">
      <c r="A5284" t="s">
        <v>335</v>
      </c>
      <c r="B5284" t="s">
        <v>434</v>
      </c>
      <c r="C5284">
        <v>2516</v>
      </c>
      <c r="D5284">
        <v>4</v>
      </c>
      <c r="F5284">
        <v>2024</v>
      </c>
      <c r="G5284">
        <v>2883</v>
      </c>
      <c r="H5284">
        <v>2879.4</v>
      </c>
      <c r="I5284">
        <v>618720.36</v>
      </c>
      <c r="K5284">
        <v>36.258000000000003</v>
      </c>
      <c r="L5284">
        <v>1.6500000000000001E-2</v>
      </c>
      <c r="M5284">
        <v>381887.13</v>
      </c>
      <c r="N5284">
        <v>5.9700000000000003E-2</v>
      </c>
      <c r="O5284">
        <v>152.773</v>
      </c>
      <c r="P5284">
        <v>4.0099999999999997E-2</v>
      </c>
      <c r="Q5284">
        <v>6377382.6799999997</v>
      </c>
      <c r="R5284" t="s">
        <v>34</v>
      </c>
      <c r="S5284" t="s">
        <v>45</v>
      </c>
      <c r="T5284" t="s">
        <v>46</v>
      </c>
      <c r="V5284" t="s">
        <v>436</v>
      </c>
      <c r="W5284" t="s">
        <v>51</v>
      </c>
      <c r="Y5284" t="s">
        <v>131</v>
      </c>
    </row>
    <row r="5285" spans="1:25" x14ac:dyDescent="0.45">
      <c r="A5285" t="s">
        <v>335</v>
      </c>
      <c r="B5285" t="s">
        <v>434</v>
      </c>
      <c r="C5285">
        <v>2516</v>
      </c>
      <c r="D5285" t="s">
        <v>428</v>
      </c>
      <c r="F5285">
        <v>2009</v>
      </c>
      <c r="G5285">
        <v>12</v>
      </c>
      <c r="H5285">
        <v>12</v>
      </c>
      <c r="I5285">
        <v>79</v>
      </c>
      <c r="O5285">
        <v>0.52300000000000002</v>
      </c>
      <c r="P5285">
        <v>0.56499999999999995</v>
      </c>
      <c r="Q5285">
        <v>1850</v>
      </c>
      <c r="R5285" t="s">
        <v>38</v>
      </c>
      <c r="T5285" t="s">
        <v>28</v>
      </c>
      <c r="Y5285" t="s">
        <v>29</v>
      </c>
    </row>
    <row r="5286" spans="1:25" x14ac:dyDescent="0.45">
      <c r="A5286" t="s">
        <v>335</v>
      </c>
      <c r="B5286" t="s">
        <v>434</v>
      </c>
      <c r="C5286">
        <v>2516</v>
      </c>
      <c r="D5286" t="s">
        <v>428</v>
      </c>
      <c r="F5286">
        <v>2010</v>
      </c>
      <c r="G5286">
        <v>0</v>
      </c>
      <c r="H5286">
        <v>0</v>
      </c>
      <c r="R5286" t="s">
        <v>38</v>
      </c>
      <c r="T5286" t="s">
        <v>28</v>
      </c>
      <c r="Y5286" t="s">
        <v>29</v>
      </c>
    </row>
    <row r="5287" spans="1:25" x14ac:dyDescent="0.45">
      <c r="A5287" t="s">
        <v>335</v>
      </c>
      <c r="B5287" t="s">
        <v>434</v>
      </c>
      <c r="C5287">
        <v>2516</v>
      </c>
      <c r="D5287" t="s">
        <v>428</v>
      </c>
      <c r="F5287">
        <v>2011</v>
      </c>
      <c r="G5287">
        <v>55</v>
      </c>
      <c r="H5287">
        <v>55</v>
      </c>
      <c r="I5287">
        <v>458</v>
      </c>
      <c r="M5287">
        <v>827.6</v>
      </c>
      <c r="N5287">
        <v>8.1100000000000005E-2</v>
      </c>
      <c r="O5287">
        <v>4.6449999999999996</v>
      </c>
      <c r="P5287">
        <v>0.88590000000000002</v>
      </c>
      <c r="Q5287">
        <v>10213.9</v>
      </c>
      <c r="R5287" t="s">
        <v>38</v>
      </c>
      <c r="T5287" t="s">
        <v>28</v>
      </c>
      <c r="Y5287" t="s">
        <v>29</v>
      </c>
    </row>
    <row r="5288" spans="1:25" x14ac:dyDescent="0.45">
      <c r="A5288" t="s">
        <v>335</v>
      </c>
      <c r="B5288" t="s">
        <v>434</v>
      </c>
      <c r="C5288">
        <v>2516</v>
      </c>
      <c r="D5288" t="s">
        <v>428</v>
      </c>
      <c r="F5288">
        <v>2012</v>
      </c>
      <c r="G5288">
        <v>19</v>
      </c>
      <c r="H5288">
        <v>19</v>
      </c>
      <c r="I5288">
        <v>210</v>
      </c>
      <c r="M5288">
        <v>260.60000000000002</v>
      </c>
      <c r="N5288">
        <v>8.09E-2</v>
      </c>
      <c r="O5288">
        <v>1.931</v>
      </c>
      <c r="P5288">
        <v>1.2</v>
      </c>
      <c r="Q5288">
        <v>3218</v>
      </c>
      <c r="R5288" t="s">
        <v>38</v>
      </c>
      <c r="T5288" t="s">
        <v>28</v>
      </c>
      <c r="Y5288" t="s">
        <v>29</v>
      </c>
    </row>
    <row r="5289" spans="1:25" x14ac:dyDescent="0.45">
      <c r="A5289" t="s">
        <v>335</v>
      </c>
      <c r="B5289" t="s">
        <v>434</v>
      </c>
      <c r="C5289">
        <v>2516</v>
      </c>
      <c r="D5289" t="s">
        <v>428</v>
      </c>
      <c r="F5289">
        <v>2013</v>
      </c>
      <c r="G5289">
        <v>21</v>
      </c>
      <c r="H5289">
        <v>21</v>
      </c>
      <c r="I5289">
        <v>174</v>
      </c>
      <c r="M5289">
        <v>317.5</v>
      </c>
      <c r="N5289">
        <v>8.1100000000000005E-2</v>
      </c>
      <c r="O5289">
        <v>2.3519999999999999</v>
      </c>
      <c r="P5289">
        <v>1.2</v>
      </c>
      <c r="Q5289">
        <v>3919.3</v>
      </c>
      <c r="R5289" t="s">
        <v>38</v>
      </c>
      <c r="T5289" t="s">
        <v>28</v>
      </c>
      <c r="Y5289" t="s">
        <v>29</v>
      </c>
    </row>
    <row r="5290" spans="1:25" x14ac:dyDescent="0.45">
      <c r="A5290" t="s">
        <v>335</v>
      </c>
      <c r="B5290" t="s">
        <v>434</v>
      </c>
      <c r="C5290">
        <v>2516</v>
      </c>
      <c r="D5290" t="s">
        <v>428</v>
      </c>
      <c r="F5290">
        <v>2014</v>
      </c>
      <c r="G5290">
        <v>18</v>
      </c>
      <c r="H5290">
        <v>18</v>
      </c>
      <c r="I5290">
        <v>116</v>
      </c>
      <c r="M5290">
        <v>252.7</v>
      </c>
      <c r="N5290">
        <v>8.1299999999999997E-2</v>
      </c>
      <c r="O5290">
        <v>1.871</v>
      </c>
      <c r="P5290">
        <v>1.2001999999999999</v>
      </c>
      <c r="Q5290">
        <v>3119</v>
      </c>
      <c r="R5290" t="s">
        <v>38</v>
      </c>
      <c r="T5290" t="s">
        <v>28</v>
      </c>
      <c r="Y5290" t="s">
        <v>29</v>
      </c>
    </row>
    <row r="5291" spans="1:25" x14ac:dyDescent="0.45">
      <c r="A5291" t="s">
        <v>335</v>
      </c>
      <c r="B5291" t="s">
        <v>434</v>
      </c>
      <c r="C5291">
        <v>2516</v>
      </c>
      <c r="D5291" t="s">
        <v>428</v>
      </c>
      <c r="F5291">
        <v>2015</v>
      </c>
      <c r="G5291">
        <v>18</v>
      </c>
      <c r="H5291">
        <v>18</v>
      </c>
      <c r="I5291">
        <v>127</v>
      </c>
      <c r="M5291">
        <v>231.2</v>
      </c>
      <c r="N5291">
        <v>8.1000000000000003E-2</v>
      </c>
      <c r="O5291">
        <v>1.7130000000000001</v>
      </c>
      <c r="P5291">
        <v>1.2</v>
      </c>
      <c r="Q5291">
        <v>2854.3</v>
      </c>
      <c r="R5291" t="s">
        <v>38</v>
      </c>
      <c r="T5291" t="s">
        <v>28</v>
      </c>
      <c r="Y5291" t="s">
        <v>30</v>
      </c>
    </row>
    <row r="5292" spans="1:25" x14ac:dyDescent="0.45">
      <c r="A5292" t="s">
        <v>335</v>
      </c>
      <c r="B5292" t="s">
        <v>434</v>
      </c>
      <c r="C5292">
        <v>2516</v>
      </c>
      <c r="D5292" t="s">
        <v>428</v>
      </c>
      <c r="F5292">
        <v>2016</v>
      </c>
      <c r="G5292">
        <v>28</v>
      </c>
      <c r="H5292">
        <v>28</v>
      </c>
      <c r="I5292">
        <v>189</v>
      </c>
      <c r="M5292">
        <v>354.3</v>
      </c>
      <c r="N5292">
        <v>8.1100000000000005E-2</v>
      </c>
      <c r="O5292">
        <v>2.6240000000000001</v>
      </c>
      <c r="P5292">
        <v>1.2000999999999999</v>
      </c>
      <c r="Q5292">
        <v>4373.8</v>
      </c>
      <c r="R5292" t="s">
        <v>38</v>
      </c>
      <c r="T5292" t="s">
        <v>28</v>
      </c>
      <c r="Y5292" t="s">
        <v>30</v>
      </c>
    </row>
    <row r="5293" spans="1:25" x14ac:dyDescent="0.45">
      <c r="A5293" t="s">
        <v>335</v>
      </c>
      <c r="B5293" t="s">
        <v>434</v>
      </c>
      <c r="C5293">
        <v>2516</v>
      </c>
      <c r="D5293" t="s">
        <v>428</v>
      </c>
      <c r="F5293">
        <v>2017</v>
      </c>
      <c r="G5293">
        <v>29</v>
      </c>
      <c r="H5293">
        <v>29</v>
      </c>
      <c r="I5293">
        <v>145</v>
      </c>
      <c r="M5293">
        <v>301.60000000000002</v>
      </c>
      <c r="N5293">
        <v>8.1299999999999997E-2</v>
      </c>
      <c r="O5293">
        <v>2.234</v>
      </c>
      <c r="P5293">
        <v>1.2</v>
      </c>
      <c r="Q5293">
        <v>3724</v>
      </c>
      <c r="R5293" t="s">
        <v>38</v>
      </c>
      <c r="T5293" t="s">
        <v>28</v>
      </c>
      <c r="Y5293" t="s">
        <v>30</v>
      </c>
    </row>
    <row r="5294" spans="1:25" x14ac:dyDescent="0.45">
      <c r="A5294" t="s">
        <v>335</v>
      </c>
      <c r="B5294" t="s">
        <v>434</v>
      </c>
      <c r="C5294">
        <v>2516</v>
      </c>
      <c r="D5294" t="s">
        <v>428</v>
      </c>
      <c r="F5294">
        <v>2018</v>
      </c>
      <c r="G5294">
        <v>26</v>
      </c>
      <c r="H5294">
        <v>26</v>
      </c>
      <c r="I5294">
        <v>171</v>
      </c>
      <c r="M5294">
        <v>323.89999999999998</v>
      </c>
      <c r="N5294">
        <v>8.1199999999999994E-2</v>
      </c>
      <c r="O5294">
        <v>2.3959999999999999</v>
      </c>
      <c r="P5294">
        <v>1.2</v>
      </c>
      <c r="Q5294">
        <v>3992.6</v>
      </c>
      <c r="R5294" t="s">
        <v>38</v>
      </c>
      <c r="T5294" t="s">
        <v>28</v>
      </c>
      <c r="Y5294" t="s">
        <v>30</v>
      </c>
    </row>
    <row r="5295" spans="1:25" x14ac:dyDescent="0.45">
      <c r="A5295" t="s">
        <v>335</v>
      </c>
      <c r="B5295" t="s">
        <v>434</v>
      </c>
      <c r="C5295">
        <v>2516</v>
      </c>
      <c r="D5295" t="s">
        <v>428</v>
      </c>
      <c r="F5295">
        <v>2019</v>
      </c>
      <c r="G5295">
        <v>10</v>
      </c>
      <c r="H5295">
        <v>10</v>
      </c>
      <c r="I5295">
        <v>78</v>
      </c>
      <c r="M5295">
        <v>158.19999999999999</v>
      </c>
      <c r="N5295">
        <v>8.1000000000000003E-2</v>
      </c>
      <c r="O5295">
        <v>1.1719999999999999</v>
      </c>
      <c r="P5295">
        <v>1.2</v>
      </c>
      <c r="Q5295">
        <v>1954</v>
      </c>
      <c r="R5295" t="s">
        <v>38</v>
      </c>
      <c r="T5295" t="s">
        <v>28</v>
      </c>
      <c r="Y5295" t="s">
        <v>30</v>
      </c>
    </row>
    <row r="5296" spans="1:25" x14ac:dyDescent="0.45">
      <c r="A5296" t="s">
        <v>335</v>
      </c>
      <c r="B5296" t="s">
        <v>434</v>
      </c>
      <c r="C5296">
        <v>2516</v>
      </c>
      <c r="D5296" t="s">
        <v>428</v>
      </c>
      <c r="F5296">
        <v>2020</v>
      </c>
      <c r="G5296">
        <v>17</v>
      </c>
      <c r="H5296">
        <v>17</v>
      </c>
      <c r="I5296">
        <v>113</v>
      </c>
      <c r="M5296">
        <v>216.1</v>
      </c>
      <c r="N5296">
        <v>8.1199999999999994E-2</v>
      </c>
      <c r="O5296">
        <v>1.599</v>
      </c>
      <c r="P5296">
        <v>1.1999</v>
      </c>
      <c r="Q5296">
        <v>2665</v>
      </c>
      <c r="R5296" t="s">
        <v>38</v>
      </c>
      <c r="T5296" t="s">
        <v>28</v>
      </c>
      <c r="Y5296" t="s">
        <v>30</v>
      </c>
    </row>
    <row r="5297" spans="1:25" x14ac:dyDescent="0.45">
      <c r="A5297" t="s">
        <v>335</v>
      </c>
      <c r="B5297" t="s">
        <v>434</v>
      </c>
      <c r="C5297">
        <v>2516</v>
      </c>
      <c r="D5297" t="s">
        <v>428</v>
      </c>
      <c r="F5297">
        <v>2021</v>
      </c>
      <c r="G5297">
        <v>65</v>
      </c>
      <c r="H5297">
        <v>65</v>
      </c>
      <c r="I5297">
        <v>591</v>
      </c>
      <c r="M5297">
        <v>982.7</v>
      </c>
      <c r="N5297">
        <v>8.1000000000000003E-2</v>
      </c>
      <c r="O5297">
        <v>7.2720000000000002</v>
      </c>
      <c r="P5297">
        <v>1.2</v>
      </c>
      <c r="Q5297">
        <v>12121.5</v>
      </c>
      <c r="R5297" t="s">
        <v>38</v>
      </c>
      <c r="T5297" t="s">
        <v>28</v>
      </c>
      <c r="Y5297" t="s">
        <v>70</v>
      </c>
    </row>
    <row r="5298" spans="1:25" x14ac:dyDescent="0.45">
      <c r="A5298" t="s">
        <v>335</v>
      </c>
      <c r="B5298" t="s">
        <v>434</v>
      </c>
      <c r="C5298">
        <v>2516</v>
      </c>
      <c r="D5298" t="s">
        <v>428</v>
      </c>
      <c r="F5298">
        <v>2022</v>
      </c>
      <c r="G5298">
        <v>23</v>
      </c>
      <c r="H5298">
        <v>23</v>
      </c>
      <c r="I5298">
        <v>107</v>
      </c>
      <c r="M5298">
        <v>204.4</v>
      </c>
      <c r="N5298">
        <v>8.1199999999999994E-2</v>
      </c>
      <c r="O5298">
        <v>1.5129999999999999</v>
      </c>
      <c r="P5298">
        <v>1.2</v>
      </c>
      <c r="Q5298">
        <v>2521.9</v>
      </c>
      <c r="R5298" t="s">
        <v>38</v>
      </c>
      <c r="T5298" t="s">
        <v>28</v>
      </c>
      <c r="Y5298" t="s">
        <v>70</v>
      </c>
    </row>
    <row r="5299" spans="1:25" x14ac:dyDescent="0.45">
      <c r="A5299" t="s">
        <v>335</v>
      </c>
      <c r="B5299" t="s">
        <v>434</v>
      </c>
      <c r="C5299">
        <v>2516</v>
      </c>
      <c r="D5299" t="s">
        <v>428</v>
      </c>
      <c r="F5299">
        <v>2023</v>
      </c>
      <c r="G5299">
        <v>18</v>
      </c>
      <c r="H5299">
        <v>18</v>
      </c>
      <c r="I5299">
        <v>137</v>
      </c>
      <c r="M5299">
        <v>278.10000000000002</v>
      </c>
      <c r="N5299">
        <v>8.09E-2</v>
      </c>
      <c r="O5299">
        <v>2.0590000000000002</v>
      </c>
      <c r="P5299">
        <v>1.2000999999999999</v>
      </c>
      <c r="Q5299">
        <v>3431.3</v>
      </c>
      <c r="R5299" t="s">
        <v>38</v>
      </c>
      <c r="T5299" t="s">
        <v>28</v>
      </c>
      <c r="Y5299" t="s">
        <v>70</v>
      </c>
    </row>
    <row r="5300" spans="1:25" x14ac:dyDescent="0.45">
      <c r="A5300" t="s">
        <v>335</v>
      </c>
      <c r="B5300" t="s">
        <v>434</v>
      </c>
      <c r="C5300">
        <v>2516</v>
      </c>
      <c r="D5300" t="s">
        <v>428</v>
      </c>
      <c r="F5300">
        <v>2024</v>
      </c>
      <c r="G5300">
        <v>0</v>
      </c>
      <c r="H5300">
        <v>0</v>
      </c>
      <c r="R5300" t="s">
        <v>38</v>
      </c>
      <c r="T5300" t="s">
        <v>28</v>
      </c>
      <c r="Y5300" t="s">
        <v>70</v>
      </c>
    </row>
    <row r="5301" spans="1:25" x14ac:dyDescent="0.45">
      <c r="A5301" t="s">
        <v>335</v>
      </c>
      <c r="B5301" t="s">
        <v>440</v>
      </c>
      <c r="C5301">
        <v>2517</v>
      </c>
      <c r="D5301">
        <v>3</v>
      </c>
      <c r="F5301">
        <v>2009</v>
      </c>
      <c r="G5301">
        <v>3883</v>
      </c>
      <c r="H5301">
        <v>3862</v>
      </c>
      <c r="I5301">
        <v>330829.5</v>
      </c>
      <c r="K5301">
        <v>319.88099999999997</v>
      </c>
      <c r="L5301">
        <v>0.15640000000000001</v>
      </c>
      <c r="M5301">
        <v>212747.72500000001</v>
      </c>
      <c r="N5301">
        <v>6.3700000000000007E-2</v>
      </c>
      <c r="O5301">
        <v>155.95500000000001</v>
      </c>
      <c r="P5301">
        <v>8.6400000000000005E-2</v>
      </c>
      <c r="Q5301">
        <v>3265985.125</v>
      </c>
      <c r="R5301" t="s">
        <v>45</v>
      </c>
      <c r="S5301" t="s">
        <v>34</v>
      </c>
      <c r="T5301" t="s">
        <v>46</v>
      </c>
      <c r="V5301" t="s">
        <v>180</v>
      </c>
      <c r="W5301" t="s">
        <v>51</v>
      </c>
      <c r="Y5301" t="s">
        <v>107</v>
      </c>
    </row>
    <row r="5302" spans="1:25" x14ac:dyDescent="0.45">
      <c r="A5302" t="s">
        <v>335</v>
      </c>
      <c r="B5302" t="s">
        <v>440</v>
      </c>
      <c r="C5302">
        <v>2517</v>
      </c>
      <c r="D5302">
        <v>3</v>
      </c>
      <c r="F5302">
        <v>2010</v>
      </c>
      <c r="G5302">
        <v>2868</v>
      </c>
      <c r="H5302">
        <v>2851.5</v>
      </c>
      <c r="I5302">
        <v>260780.25</v>
      </c>
      <c r="K5302">
        <v>122.852</v>
      </c>
      <c r="L5302">
        <v>6.7000000000000004E-2</v>
      </c>
      <c r="M5302">
        <v>215433.15</v>
      </c>
      <c r="N5302">
        <v>6.1199999999999997E-2</v>
      </c>
      <c r="O5302">
        <v>139.083</v>
      </c>
      <c r="P5302">
        <v>7.6799999999999993E-2</v>
      </c>
      <c r="Q5302">
        <v>3495861.65</v>
      </c>
      <c r="R5302" t="s">
        <v>45</v>
      </c>
      <c r="S5302" t="s">
        <v>34</v>
      </c>
      <c r="T5302" t="s">
        <v>46</v>
      </c>
      <c r="V5302" t="s">
        <v>180</v>
      </c>
      <c r="W5302" t="s">
        <v>51</v>
      </c>
      <c r="Y5302" t="s">
        <v>107</v>
      </c>
    </row>
    <row r="5303" spans="1:25" x14ac:dyDescent="0.45">
      <c r="A5303" t="s">
        <v>335</v>
      </c>
      <c r="B5303" t="s">
        <v>440</v>
      </c>
      <c r="C5303">
        <v>2517</v>
      </c>
      <c r="D5303">
        <v>3</v>
      </c>
      <c r="F5303">
        <v>2011</v>
      </c>
      <c r="G5303">
        <v>2524</v>
      </c>
      <c r="H5303">
        <v>2502.75</v>
      </c>
      <c r="I5303">
        <v>179142</v>
      </c>
      <c r="K5303">
        <v>127.31</v>
      </c>
      <c r="L5303">
        <v>8.8900000000000007E-2</v>
      </c>
      <c r="M5303">
        <v>127145.60000000001</v>
      </c>
      <c r="N5303">
        <v>6.2E-2</v>
      </c>
      <c r="O5303">
        <v>75.965000000000003</v>
      </c>
      <c r="P5303">
        <v>6.4799999999999996E-2</v>
      </c>
      <c r="Q5303">
        <v>2002318.65</v>
      </c>
      <c r="R5303" t="s">
        <v>45</v>
      </c>
      <c r="S5303" t="s">
        <v>34</v>
      </c>
      <c r="T5303" t="s">
        <v>46</v>
      </c>
      <c r="V5303" t="s">
        <v>441</v>
      </c>
      <c r="W5303" t="s">
        <v>51</v>
      </c>
      <c r="Y5303" t="s">
        <v>107</v>
      </c>
    </row>
    <row r="5304" spans="1:25" x14ac:dyDescent="0.45">
      <c r="A5304" t="s">
        <v>335</v>
      </c>
      <c r="B5304" t="s">
        <v>440</v>
      </c>
      <c r="C5304">
        <v>2517</v>
      </c>
      <c r="D5304">
        <v>3</v>
      </c>
      <c r="F5304">
        <v>2012</v>
      </c>
      <c r="G5304">
        <v>2407</v>
      </c>
      <c r="H5304">
        <v>2390.5</v>
      </c>
      <c r="I5304">
        <v>138505.25</v>
      </c>
      <c r="K5304">
        <v>50.948</v>
      </c>
      <c r="L5304">
        <v>3.6499999999999998E-2</v>
      </c>
      <c r="M5304">
        <v>97773.975000000006</v>
      </c>
      <c r="N5304">
        <v>6.0299999999999999E-2</v>
      </c>
      <c r="O5304">
        <v>49.704999999999998</v>
      </c>
      <c r="P5304">
        <v>5.3900000000000003E-2</v>
      </c>
      <c r="Q5304">
        <v>1591727.625</v>
      </c>
      <c r="R5304" t="s">
        <v>45</v>
      </c>
      <c r="S5304" t="s">
        <v>34</v>
      </c>
      <c r="T5304" t="s">
        <v>46</v>
      </c>
      <c r="V5304" t="s">
        <v>436</v>
      </c>
      <c r="W5304" t="s">
        <v>51</v>
      </c>
      <c r="Y5304" t="s">
        <v>107</v>
      </c>
    </row>
    <row r="5305" spans="1:25" x14ac:dyDescent="0.45">
      <c r="A5305" t="s">
        <v>335</v>
      </c>
      <c r="B5305" t="s">
        <v>440</v>
      </c>
      <c r="C5305">
        <v>2517</v>
      </c>
      <c r="D5305">
        <v>3</v>
      </c>
      <c r="F5305">
        <v>2013</v>
      </c>
      <c r="G5305">
        <v>2237</v>
      </c>
      <c r="H5305">
        <v>2220.25</v>
      </c>
      <c r="I5305">
        <v>144304.75</v>
      </c>
      <c r="K5305">
        <v>68.200999999999993</v>
      </c>
      <c r="L5305">
        <v>4.6899999999999997E-2</v>
      </c>
      <c r="M5305">
        <v>99222.8</v>
      </c>
      <c r="N5305">
        <v>6.0499999999999998E-2</v>
      </c>
      <c r="O5305">
        <v>51.860999999999997</v>
      </c>
      <c r="P5305">
        <v>5.2200000000000003E-2</v>
      </c>
      <c r="Q5305">
        <v>1601976.6</v>
      </c>
      <c r="R5305" t="s">
        <v>45</v>
      </c>
      <c r="S5305" t="s">
        <v>34</v>
      </c>
      <c r="T5305" t="s">
        <v>46</v>
      </c>
      <c r="V5305" t="s">
        <v>436</v>
      </c>
      <c r="W5305" t="s">
        <v>51</v>
      </c>
      <c r="Y5305" t="s">
        <v>107</v>
      </c>
    </row>
    <row r="5306" spans="1:25" x14ac:dyDescent="0.45">
      <c r="A5306" t="s">
        <v>335</v>
      </c>
      <c r="B5306" t="s">
        <v>440</v>
      </c>
      <c r="C5306">
        <v>2517</v>
      </c>
      <c r="D5306">
        <v>3</v>
      </c>
      <c r="F5306">
        <v>2014</v>
      </c>
      <c r="G5306">
        <v>1382</v>
      </c>
      <c r="H5306">
        <v>1362</v>
      </c>
      <c r="I5306">
        <v>101274.5</v>
      </c>
      <c r="K5306">
        <v>136.321</v>
      </c>
      <c r="L5306">
        <v>0.1512</v>
      </c>
      <c r="M5306">
        <v>74909.850000000006</v>
      </c>
      <c r="N5306">
        <v>6.3799999999999996E-2</v>
      </c>
      <c r="O5306">
        <v>54.668999999999997</v>
      </c>
      <c r="P5306">
        <v>7.3499999999999996E-2</v>
      </c>
      <c r="Q5306">
        <v>1123277.2749999999</v>
      </c>
      <c r="R5306" t="s">
        <v>45</v>
      </c>
      <c r="S5306" t="s">
        <v>34</v>
      </c>
      <c r="T5306" t="s">
        <v>46</v>
      </c>
      <c r="V5306" t="s">
        <v>436</v>
      </c>
      <c r="W5306" t="s">
        <v>51</v>
      </c>
      <c r="Y5306" t="s">
        <v>107</v>
      </c>
    </row>
    <row r="5307" spans="1:25" x14ac:dyDescent="0.45">
      <c r="A5307" t="s">
        <v>335</v>
      </c>
      <c r="B5307" t="s">
        <v>440</v>
      </c>
      <c r="C5307">
        <v>2517</v>
      </c>
      <c r="D5307">
        <v>3</v>
      </c>
      <c r="F5307">
        <v>2015</v>
      </c>
      <c r="G5307">
        <v>2240</v>
      </c>
      <c r="H5307">
        <v>2210.75</v>
      </c>
      <c r="I5307">
        <v>202694.25</v>
      </c>
      <c r="K5307">
        <v>14.714</v>
      </c>
      <c r="L5307">
        <v>1.0500000000000001E-2</v>
      </c>
      <c r="M5307">
        <v>160965.9</v>
      </c>
      <c r="N5307">
        <v>5.9400000000000001E-2</v>
      </c>
      <c r="O5307">
        <v>75.012</v>
      </c>
      <c r="P5307">
        <v>4.7600000000000003E-2</v>
      </c>
      <c r="Q5307">
        <v>2693267.7</v>
      </c>
      <c r="R5307" t="s">
        <v>45</v>
      </c>
      <c r="S5307" t="s">
        <v>34</v>
      </c>
      <c r="T5307" t="s">
        <v>46</v>
      </c>
      <c r="V5307" t="s">
        <v>436</v>
      </c>
      <c r="W5307" t="s">
        <v>51</v>
      </c>
      <c r="Y5307" t="s">
        <v>129</v>
      </c>
    </row>
    <row r="5308" spans="1:25" x14ac:dyDescent="0.45">
      <c r="A5308" t="s">
        <v>335</v>
      </c>
      <c r="B5308" t="s">
        <v>440</v>
      </c>
      <c r="C5308">
        <v>2517</v>
      </c>
      <c r="D5308">
        <v>3</v>
      </c>
      <c r="F5308">
        <v>2016</v>
      </c>
      <c r="G5308">
        <v>2456</v>
      </c>
      <c r="H5308">
        <v>2428</v>
      </c>
      <c r="I5308">
        <v>228192.75</v>
      </c>
      <c r="K5308">
        <v>64.626000000000005</v>
      </c>
      <c r="L5308">
        <v>4.8899999999999999E-2</v>
      </c>
      <c r="M5308">
        <v>148726.54999999999</v>
      </c>
      <c r="N5308">
        <v>6.0699999999999997E-2</v>
      </c>
      <c r="O5308">
        <v>83.923000000000002</v>
      </c>
      <c r="P5308">
        <v>5.8999999999999997E-2</v>
      </c>
      <c r="Q5308">
        <v>2433724.5499999998</v>
      </c>
      <c r="R5308" t="s">
        <v>34</v>
      </c>
      <c r="S5308" t="s">
        <v>45</v>
      </c>
      <c r="T5308" t="s">
        <v>46</v>
      </c>
      <c r="V5308" t="s">
        <v>436</v>
      </c>
      <c r="W5308" t="s">
        <v>51</v>
      </c>
      <c r="Y5308" t="s">
        <v>129</v>
      </c>
    </row>
    <row r="5309" spans="1:25" x14ac:dyDescent="0.45">
      <c r="A5309" t="s">
        <v>335</v>
      </c>
      <c r="B5309" t="s">
        <v>440</v>
      </c>
      <c r="C5309">
        <v>2517</v>
      </c>
      <c r="D5309">
        <v>3</v>
      </c>
      <c r="F5309">
        <v>2017</v>
      </c>
      <c r="G5309">
        <v>1066</v>
      </c>
      <c r="H5309">
        <v>1052</v>
      </c>
      <c r="I5309">
        <v>96827.5</v>
      </c>
      <c r="K5309">
        <v>45.191000000000003</v>
      </c>
      <c r="L5309">
        <v>6.3399999999999998E-2</v>
      </c>
      <c r="M5309">
        <v>66493.399999999994</v>
      </c>
      <c r="N5309">
        <v>6.2399999999999997E-2</v>
      </c>
      <c r="O5309">
        <v>47.363</v>
      </c>
      <c r="P5309">
        <v>7.2400000000000006E-2</v>
      </c>
      <c r="Q5309">
        <v>1038544.3</v>
      </c>
      <c r="R5309" t="s">
        <v>34</v>
      </c>
      <c r="S5309" t="s">
        <v>45</v>
      </c>
      <c r="T5309" t="s">
        <v>46</v>
      </c>
      <c r="V5309" t="s">
        <v>436</v>
      </c>
      <c r="W5309" t="s">
        <v>51</v>
      </c>
      <c r="Y5309" t="s">
        <v>130</v>
      </c>
    </row>
    <row r="5310" spans="1:25" x14ac:dyDescent="0.45">
      <c r="A5310" t="s">
        <v>335</v>
      </c>
      <c r="B5310" t="s">
        <v>440</v>
      </c>
      <c r="C5310">
        <v>2517</v>
      </c>
      <c r="D5310">
        <v>3</v>
      </c>
      <c r="F5310">
        <v>2018</v>
      </c>
      <c r="G5310">
        <v>1971</v>
      </c>
      <c r="H5310">
        <v>1955.75</v>
      </c>
      <c r="I5310">
        <v>189402.75</v>
      </c>
      <c r="K5310">
        <v>108.155</v>
      </c>
      <c r="L5310">
        <v>7.0800000000000002E-2</v>
      </c>
      <c r="M5310">
        <v>127895.77499999999</v>
      </c>
      <c r="N5310">
        <v>6.2E-2</v>
      </c>
      <c r="O5310">
        <v>83.534999999999997</v>
      </c>
      <c r="P5310">
        <v>6.7599999999999993E-2</v>
      </c>
      <c r="Q5310">
        <v>2005092.45</v>
      </c>
      <c r="R5310" t="s">
        <v>34</v>
      </c>
      <c r="S5310" t="s">
        <v>45</v>
      </c>
      <c r="T5310" t="s">
        <v>46</v>
      </c>
      <c r="V5310" t="s">
        <v>436</v>
      </c>
      <c r="W5310" t="s">
        <v>51</v>
      </c>
      <c r="Y5310" t="s">
        <v>130</v>
      </c>
    </row>
    <row r="5311" spans="1:25" x14ac:dyDescent="0.45">
      <c r="A5311" t="s">
        <v>335</v>
      </c>
      <c r="B5311" t="s">
        <v>440</v>
      </c>
      <c r="C5311">
        <v>2517</v>
      </c>
      <c r="D5311">
        <v>3</v>
      </c>
      <c r="F5311">
        <v>2019</v>
      </c>
      <c r="G5311">
        <v>1269</v>
      </c>
      <c r="H5311">
        <v>1262.5</v>
      </c>
      <c r="I5311">
        <v>120976</v>
      </c>
      <c r="K5311">
        <v>13.923</v>
      </c>
      <c r="L5311">
        <v>3.7499999999999999E-2</v>
      </c>
      <c r="M5311">
        <v>74577.375</v>
      </c>
      <c r="N5311">
        <v>6.0699999999999997E-2</v>
      </c>
      <c r="O5311">
        <v>40.795000000000002</v>
      </c>
      <c r="P5311">
        <v>6.3100000000000003E-2</v>
      </c>
      <c r="Q5311">
        <v>1235383.75</v>
      </c>
      <c r="R5311" t="s">
        <v>34</v>
      </c>
      <c r="S5311" t="s">
        <v>45</v>
      </c>
      <c r="T5311" t="s">
        <v>46</v>
      </c>
      <c r="V5311" t="s">
        <v>436</v>
      </c>
      <c r="W5311" t="s">
        <v>51</v>
      </c>
      <c r="Y5311" t="s">
        <v>130</v>
      </c>
    </row>
    <row r="5312" spans="1:25" x14ac:dyDescent="0.45">
      <c r="A5312" t="s">
        <v>335</v>
      </c>
      <c r="B5312" t="s">
        <v>440</v>
      </c>
      <c r="C5312">
        <v>2517</v>
      </c>
      <c r="D5312">
        <v>3</v>
      </c>
      <c r="F5312">
        <v>2020</v>
      </c>
      <c r="G5312">
        <v>3112</v>
      </c>
      <c r="H5312">
        <v>3093.92</v>
      </c>
      <c r="I5312">
        <v>304291.64</v>
      </c>
      <c r="K5312">
        <v>45.351999999999997</v>
      </c>
      <c r="L5312">
        <v>3.2899999999999999E-2</v>
      </c>
      <c r="M5312">
        <v>186158.625</v>
      </c>
      <c r="N5312">
        <v>6.0400000000000002E-2</v>
      </c>
      <c r="O5312">
        <v>103.836</v>
      </c>
      <c r="P5312">
        <v>6.08E-2</v>
      </c>
      <c r="Q5312">
        <v>3071286.2409999999</v>
      </c>
      <c r="R5312" t="s">
        <v>34</v>
      </c>
      <c r="S5312" t="s">
        <v>45</v>
      </c>
      <c r="T5312" t="s">
        <v>46</v>
      </c>
      <c r="V5312" t="s">
        <v>436</v>
      </c>
      <c r="W5312" t="s">
        <v>51</v>
      </c>
      <c r="Y5312" t="s">
        <v>130</v>
      </c>
    </row>
    <row r="5313" spans="1:25" x14ac:dyDescent="0.45">
      <c r="A5313" t="s">
        <v>335</v>
      </c>
      <c r="B5313" t="s">
        <v>440</v>
      </c>
      <c r="C5313">
        <v>2517</v>
      </c>
      <c r="D5313">
        <v>3</v>
      </c>
      <c r="F5313">
        <v>2021</v>
      </c>
      <c r="G5313">
        <v>2673</v>
      </c>
      <c r="H5313">
        <v>2651.76</v>
      </c>
      <c r="I5313">
        <v>282056.90000000002</v>
      </c>
      <c r="K5313">
        <v>75.099000000000004</v>
      </c>
      <c r="L5313">
        <v>5.3499999999999999E-2</v>
      </c>
      <c r="M5313">
        <v>185085.94500000001</v>
      </c>
      <c r="N5313">
        <v>6.13E-2</v>
      </c>
      <c r="O5313">
        <v>88.867000000000004</v>
      </c>
      <c r="P5313">
        <v>5.4699999999999999E-2</v>
      </c>
      <c r="Q5313">
        <v>3012151.8790000002</v>
      </c>
      <c r="R5313" t="s">
        <v>34</v>
      </c>
      <c r="S5313" t="s">
        <v>45</v>
      </c>
      <c r="T5313" t="s">
        <v>46</v>
      </c>
      <c r="V5313" t="s">
        <v>436</v>
      </c>
      <c r="W5313" t="s">
        <v>51</v>
      </c>
      <c r="Y5313" t="s">
        <v>131</v>
      </c>
    </row>
    <row r="5314" spans="1:25" x14ac:dyDescent="0.45">
      <c r="A5314" t="s">
        <v>335</v>
      </c>
      <c r="B5314" t="s">
        <v>440</v>
      </c>
      <c r="C5314">
        <v>2517</v>
      </c>
      <c r="D5314">
        <v>3</v>
      </c>
      <c r="F5314">
        <v>2022</v>
      </c>
      <c r="G5314">
        <v>2495</v>
      </c>
      <c r="H5314">
        <v>2475.84</v>
      </c>
      <c r="I5314">
        <v>243032.05</v>
      </c>
      <c r="K5314">
        <v>233.58099999999999</v>
      </c>
      <c r="L5314">
        <v>0.14050000000000001</v>
      </c>
      <c r="M5314">
        <v>177450.16699999999</v>
      </c>
      <c r="N5314">
        <v>6.5000000000000002E-2</v>
      </c>
      <c r="O5314">
        <v>122.33199999999999</v>
      </c>
      <c r="P5314">
        <v>7.5200000000000003E-2</v>
      </c>
      <c r="Q5314">
        <v>2658511.318</v>
      </c>
      <c r="R5314" t="s">
        <v>34</v>
      </c>
      <c r="S5314" t="s">
        <v>45</v>
      </c>
      <c r="T5314" t="s">
        <v>46</v>
      </c>
      <c r="V5314" t="s">
        <v>436</v>
      </c>
      <c r="W5314" t="s">
        <v>51</v>
      </c>
      <c r="Y5314" t="s">
        <v>131</v>
      </c>
    </row>
    <row r="5315" spans="1:25" x14ac:dyDescent="0.45">
      <c r="A5315" t="s">
        <v>335</v>
      </c>
      <c r="B5315" t="s">
        <v>440</v>
      </c>
      <c r="C5315">
        <v>2517</v>
      </c>
      <c r="D5315">
        <v>3</v>
      </c>
      <c r="F5315">
        <v>2023</v>
      </c>
      <c r="G5315">
        <v>2164</v>
      </c>
      <c r="H5315">
        <v>2144.94</v>
      </c>
      <c r="I5315">
        <v>187803.63</v>
      </c>
      <c r="K5315">
        <v>19.395</v>
      </c>
      <c r="L5315">
        <v>1.47E-2</v>
      </c>
      <c r="M5315">
        <v>126878.459</v>
      </c>
      <c r="N5315">
        <v>5.9700000000000003E-2</v>
      </c>
      <c r="O5315">
        <v>56.119</v>
      </c>
      <c r="P5315">
        <v>4.4600000000000001E-2</v>
      </c>
      <c r="Q5315">
        <v>2108530.2110000001</v>
      </c>
      <c r="R5315" t="s">
        <v>34</v>
      </c>
      <c r="S5315" t="s">
        <v>45</v>
      </c>
      <c r="T5315" t="s">
        <v>46</v>
      </c>
      <c r="V5315" t="s">
        <v>436</v>
      </c>
      <c r="W5315" t="s">
        <v>51</v>
      </c>
      <c r="Y5315" t="s">
        <v>131</v>
      </c>
    </row>
    <row r="5316" spans="1:25" x14ac:dyDescent="0.45">
      <c r="A5316" t="s">
        <v>335</v>
      </c>
      <c r="B5316" t="s">
        <v>440</v>
      </c>
      <c r="C5316">
        <v>2517</v>
      </c>
      <c r="D5316">
        <v>3</v>
      </c>
      <c r="F5316">
        <v>2024</v>
      </c>
      <c r="G5316">
        <v>323</v>
      </c>
      <c r="H5316">
        <v>321.45999999999998</v>
      </c>
      <c r="I5316">
        <v>23743.4</v>
      </c>
      <c r="K5316">
        <v>13.695</v>
      </c>
      <c r="L5316">
        <v>0.13950000000000001</v>
      </c>
      <c r="M5316">
        <v>16969.383999999998</v>
      </c>
      <c r="N5316">
        <v>6.5100000000000005E-2</v>
      </c>
      <c r="O5316">
        <v>11.118</v>
      </c>
      <c r="P5316">
        <v>8.1299999999999997E-2</v>
      </c>
      <c r="Q5316">
        <v>266435.99699999997</v>
      </c>
      <c r="R5316" t="s">
        <v>34</v>
      </c>
      <c r="S5316" t="s">
        <v>45</v>
      </c>
      <c r="T5316" t="s">
        <v>46</v>
      </c>
      <c r="V5316" t="s">
        <v>436</v>
      </c>
      <c r="W5316" t="s">
        <v>51</v>
      </c>
      <c r="Y5316" t="s">
        <v>131</v>
      </c>
    </row>
    <row r="5317" spans="1:25" x14ac:dyDescent="0.45">
      <c r="A5317" t="s">
        <v>335</v>
      </c>
      <c r="B5317" t="s">
        <v>440</v>
      </c>
      <c r="C5317">
        <v>2517</v>
      </c>
      <c r="D5317">
        <v>4</v>
      </c>
      <c r="F5317">
        <v>2009</v>
      </c>
      <c r="G5317">
        <v>3326</v>
      </c>
      <c r="H5317">
        <v>3304.5</v>
      </c>
      <c r="I5317">
        <v>275633.5</v>
      </c>
      <c r="K5317">
        <v>342.62299999999999</v>
      </c>
      <c r="L5317">
        <v>0.18709999999999999</v>
      </c>
      <c r="M5317">
        <v>181162.875</v>
      </c>
      <c r="N5317">
        <v>6.4899999999999999E-2</v>
      </c>
      <c r="O5317">
        <v>143.36600000000001</v>
      </c>
      <c r="P5317">
        <v>9.64E-2</v>
      </c>
      <c r="Q5317">
        <v>2694364.3</v>
      </c>
      <c r="R5317" t="s">
        <v>45</v>
      </c>
      <c r="S5317" t="s">
        <v>34</v>
      </c>
      <c r="T5317" t="s">
        <v>46</v>
      </c>
      <c r="V5317" t="s">
        <v>180</v>
      </c>
      <c r="W5317" t="s">
        <v>51</v>
      </c>
      <c r="Y5317" t="s">
        <v>107</v>
      </c>
    </row>
    <row r="5318" spans="1:25" x14ac:dyDescent="0.45">
      <c r="A5318" t="s">
        <v>335</v>
      </c>
      <c r="B5318" t="s">
        <v>440</v>
      </c>
      <c r="C5318">
        <v>2517</v>
      </c>
      <c r="D5318">
        <v>4</v>
      </c>
      <c r="F5318">
        <v>2010</v>
      </c>
      <c r="G5318">
        <v>1922</v>
      </c>
      <c r="H5318">
        <v>1905.5</v>
      </c>
      <c r="I5318">
        <v>208941.25</v>
      </c>
      <c r="K5318">
        <v>159.386</v>
      </c>
      <c r="L5318">
        <v>0.1013</v>
      </c>
      <c r="M5318">
        <v>153078.65</v>
      </c>
      <c r="N5318">
        <v>6.2300000000000001E-2</v>
      </c>
      <c r="O5318">
        <v>98.061999999999998</v>
      </c>
      <c r="P5318">
        <v>7.1800000000000003E-2</v>
      </c>
      <c r="Q5318">
        <v>2411031.2999999998</v>
      </c>
      <c r="R5318" t="s">
        <v>45</v>
      </c>
      <c r="S5318" t="s">
        <v>34</v>
      </c>
      <c r="T5318" t="s">
        <v>46</v>
      </c>
      <c r="V5318" t="s">
        <v>442</v>
      </c>
      <c r="W5318" t="s">
        <v>51</v>
      </c>
      <c r="Y5318" t="s">
        <v>107</v>
      </c>
    </row>
    <row r="5319" spans="1:25" x14ac:dyDescent="0.45">
      <c r="A5319" t="s">
        <v>335</v>
      </c>
      <c r="B5319" t="s">
        <v>440</v>
      </c>
      <c r="C5319">
        <v>2517</v>
      </c>
      <c r="D5319">
        <v>4</v>
      </c>
      <c r="F5319">
        <v>2011</v>
      </c>
      <c r="G5319">
        <v>3702</v>
      </c>
      <c r="H5319">
        <v>3673.75</v>
      </c>
      <c r="I5319">
        <v>282546.75</v>
      </c>
      <c r="K5319">
        <v>117.991</v>
      </c>
      <c r="L5319">
        <v>6.3700000000000007E-2</v>
      </c>
      <c r="M5319">
        <v>195044.92499999999</v>
      </c>
      <c r="N5319">
        <v>6.1199999999999997E-2</v>
      </c>
      <c r="O5319">
        <v>113.819</v>
      </c>
      <c r="P5319">
        <v>6.6500000000000004E-2</v>
      </c>
      <c r="Q5319">
        <v>3154694.2749999999</v>
      </c>
      <c r="R5319" t="s">
        <v>45</v>
      </c>
      <c r="S5319" t="s">
        <v>34</v>
      </c>
      <c r="T5319" t="s">
        <v>46</v>
      </c>
      <c r="V5319" t="s">
        <v>436</v>
      </c>
      <c r="W5319" t="s">
        <v>51</v>
      </c>
      <c r="Y5319" t="s">
        <v>107</v>
      </c>
    </row>
    <row r="5320" spans="1:25" x14ac:dyDescent="0.45">
      <c r="A5320" t="s">
        <v>335</v>
      </c>
      <c r="B5320" t="s">
        <v>440</v>
      </c>
      <c r="C5320">
        <v>2517</v>
      </c>
      <c r="D5320">
        <v>4</v>
      </c>
      <c r="F5320">
        <v>2012</v>
      </c>
      <c r="G5320">
        <v>3447</v>
      </c>
      <c r="H5320">
        <v>3432.25</v>
      </c>
      <c r="I5320">
        <v>289936</v>
      </c>
      <c r="K5320">
        <v>44.226999999999997</v>
      </c>
      <c r="L5320">
        <v>1.6299999999999999E-2</v>
      </c>
      <c r="M5320">
        <v>186775.42499999999</v>
      </c>
      <c r="N5320">
        <v>5.96E-2</v>
      </c>
      <c r="O5320">
        <v>75.876000000000005</v>
      </c>
      <c r="P5320">
        <v>4.3900000000000002E-2</v>
      </c>
      <c r="Q5320">
        <v>3096987.7</v>
      </c>
      <c r="R5320" t="s">
        <v>45</v>
      </c>
      <c r="S5320" t="s">
        <v>34</v>
      </c>
      <c r="T5320" t="s">
        <v>46</v>
      </c>
      <c r="V5320" t="s">
        <v>436</v>
      </c>
      <c r="W5320" t="s">
        <v>51</v>
      </c>
      <c r="Y5320" t="s">
        <v>107</v>
      </c>
    </row>
    <row r="5321" spans="1:25" x14ac:dyDescent="0.45">
      <c r="A5321" t="s">
        <v>335</v>
      </c>
      <c r="B5321" t="s">
        <v>440</v>
      </c>
      <c r="C5321">
        <v>2517</v>
      </c>
      <c r="D5321">
        <v>4</v>
      </c>
      <c r="F5321">
        <v>2013</v>
      </c>
      <c r="G5321">
        <v>2571</v>
      </c>
      <c r="H5321">
        <v>2550</v>
      </c>
      <c r="I5321">
        <v>237241.25</v>
      </c>
      <c r="K5321">
        <v>8.2149999999999999</v>
      </c>
      <c r="L5321">
        <v>4.3E-3</v>
      </c>
      <c r="M5321">
        <v>149911.72500000001</v>
      </c>
      <c r="N5321">
        <v>5.9200000000000003E-2</v>
      </c>
      <c r="O5321">
        <v>56.77</v>
      </c>
      <c r="P5321">
        <v>3.95E-2</v>
      </c>
      <c r="Q5321">
        <v>2515128.25</v>
      </c>
      <c r="R5321" t="s">
        <v>45</v>
      </c>
      <c r="S5321" t="s">
        <v>34</v>
      </c>
      <c r="T5321" t="s">
        <v>46</v>
      </c>
      <c r="V5321" t="s">
        <v>436</v>
      </c>
      <c r="W5321" t="s">
        <v>51</v>
      </c>
      <c r="Y5321" t="s">
        <v>107</v>
      </c>
    </row>
    <row r="5322" spans="1:25" x14ac:dyDescent="0.45">
      <c r="A5322" t="s">
        <v>335</v>
      </c>
      <c r="B5322" t="s">
        <v>440</v>
      </c>
      <c r="C5322">
        <v>2517</v>
      </c>
      <c r="D5322">
        <v>4</v>
      </c>
      <c r="F5322">
        <v>2014</v>
      </c>
      <c r="G5322">
        <v>2382</v>
      </c>
      <c r="H5322">
        <v>2353.25</v>
      </c>
      <c r="I5322">
        <v>198040.5</v>
      </c>
      <c r="K5322">
        <v>233.399</v>
      </c>
      <c r="L5322">
        <v>0.14560000000000001</v>
      </c>
      <c r="M5322">
        <v>141212.125</v>
      </c>
      <c r="N5322">
        <v>6.3500000000000001E-2</v>
      </c>
      <c r="O5322">
        <v>106.563</v>
      </c>
      <c r="P5322">
        <v>7.6300000000000007E-2</v>
      </c>
      <c r="Q5322">
        <v>2143531.5</v>
      </c>
      <c r="R5322" t="s">
        <v>45</v>
      </c>
      <c r="S5322" t="s">
        <v>34</v>
      </c>
      <c r="T5322" t="s">
        <v>46</v>
      </c>
      <c r="V5322" t="s">
        <v>436</v>
      </c>
      <c r="W5322" t="s">
        <v>51</v>
      </c>
      <c r="Y5322" t="s">
        <v>107</v>
      </c>
    </row>
    <row r="5323" spans="1:25" x14ac:dyDescent="0.45">
      <c r="A5323" t="s">
        <v>335</v>
      </c>
      <c r="B5323" t="s">
        <v>440</v>
      </c>
      <c r="C5323">
        <v>2517</v>
      </c>
      <c r="D5323">
        <v>4</v>
      </c>
      <c r="F5323">
        <v>2015</v>
      </c>
      <c r="G5323">
        <v>2389</v>
      </c>
      <c r="H5323">
        <v>2357</v>
      </c>
      <c r="I5323">
        <v>231952.25</v>
      </c>
      <c r="K5323">
        <v>300.8</v>
      </c>
      <c r="L5323">
        <v>0.20039999999999999</v>
      </c>
      <c r="M5323">
        <v>165239.20000000001</v>
      </c>
      <c r="N5323">
        <v>6.6000000000000003E-2</v>
      </c>
      <c r="O5323">
        <v>105.937</v>
      </c>
      <c r="P5323">
        <v>7.4399999999999994E-2</v>
      </c>
      <c r="Q5323">
        <v>2437231.4249999998</v>
      </c>
      <c r="R5323" t="s">
        <v>45</v>
      </c>
      <c r="S5323" t="s">
        <v>34</v>
      </c>
      <c r="T5323" t="s">
        <v>46</v>
      </c>
      <c r="V5323" t="s">
        <v>436</v>
      </c>
      <c r="W5323" t="s">
        <v>51</v>
      </c>
      <c r="Y5323" t="s">
        <v>129</v>
      </c>
    </row>
    <row r="5324" spans="1:25" x14ac:dyDescent="0.45">
      <c r="A5324" t="s">
        <v>335</v>
      </c>
      <c r="B5324" t="s">
        <v>440</v>
      </c>
      <c r="C5324">
        <v>2517</v>
      </c>
      <c r="D5324">
        <v>4</v>
      </c>
      <c r="F5324">
        <v>2016</v>
      </c>
      <c r="G5324">
        <v>1963</v>
      </c>
      <c r="H5324">
        <v>1945.75</v>
      </c>
      <c r="I5324">
        <v>163288.25</v>
      </c>
      <c r="K5324">
        <v>139.88300000000001</v>
      </c>
      <c r="L5324">
        <v>0.14199999999999999</v>
      </c>
      <c r="M5324">
        <v>111391.9</v>
      </c>
      <c r="N5324">
        <v>6.4100000000000004E-2</v>
      </c>
      <c r="O5324">
        <v>63.009</v>
      </c>
      <c r="P5324">
        <v>6.3500000000000001E-2</v>
      </c>
      <c r="Q5324">
        <v>1713102.75</v>
      </c>
      <c r="R5324" t="s">
        <v>34</v>
      </c>
      <c r="S5324" t="s">
        <v>45</v>
      </c>
      <c r="T5324" t="s">
        <v>46</v>
      </c>
      <c r="V5324" t="s">
        <v>436</v>
      </c>
      <c r="W5324" t="s">
        <v>51</v>
      </c>
      <c r="Y5324" t="s">
        <v>129</v>
      </c>
    </row>
    <row r="5325" spans="1:25" x14ac:dyDescent="0.45">
      <c r="A5325" t="s">
        <v>335</v>
      </c>
      <c r="B5325" t="s">
        <v>440</v>
      </c>
      <c r="C5325">
        <v>2517</v>
      </c>
      <c r="D5325">
        <v>4</v>
      </c>
      <c r="F5325">
        <v>2017</v>
      </c>
      <c r="G5325">
        <v>1301</v>
      </c>
      <c r="H5325">
        <v>1282.75</v>
      </c>
      <c r="I5325">
        <v>123697</v>
      </c>
      <c r="K5325">
        <v>37.710999999999999</v>
      </c>
      <c r="L5325">
        <v>3.6499999999999998E-2</v>
      </c>
      <c r="M5325">
        <v>85193.95</v>
      </c>
      <c r="N5325">
        <v>6.0999999999999999E-2</v>
      </c>
      <c r="O5325">
        <v>51.182000000000002</v>
      </c>
      <c r="P5325">
        <v>6.1800000000000001E-2</v>
      </c>
      <c r="Q5325">
        <v>1367967.5249999999</v>
      </c>
      <c r="R5325" t="s">
        <v>34</v>
      </c>
      <c r="S5325" t="s">
        <v>45</v>
      </c>
      <c r="T5325" t="s">
        <v>46</v>
      </c>
      <c r="V5325" t="s">
        <v>436</v>
      </c>
      <c r="W5325" t="s">
        <v>51</v>
      </c>
      <c r="Y5325" t="s">
        <v>130</v>
      </c>
    </row>
    <row r="5326" spans="1:25" x14ac:dyDescent="0.45">
      <c r="A5326" t="s">
        <v>335</v>
      </c>
      <c r="B5326" t="s">
        <v>440</v>
      </c>
      <c r="C5326">
        <v>2517</v>
      </c>
      <c r="D5326">
        <v>4</v>
      </c>
      <c r="F5326">
        <v>2018</v>
      </c>
      <c r="G5326">
        <v>1789</v>
      </c>
      <c r="H5326">
        <v>1774.5</v>
      </c>
      <c r="I5326">
        <v>169159.75</v>
      </c>
      <c r="K5326">
        <v>134.202</v>
      </c>
      <c r="L5326">
        <v>0.1149</v>
      </c>
      <c r="M5326">
        <v>120236.6</v>
      </c>
      <c r="N5326">
        <v>6.3799999999999996E-2</v>
      </c>
      <c r="O5326">
        <v>66.510000000000005</v>
      </c>
      <c r="P5326">
        <v>0.06</v>
      </c>
      <c r="Q5326">
        <v>1840565.675</v>
      </c>
      <c r="R5326" t="s">
        <v>34</v>
      </c>
      <c r="S5326" t="s">
        <v>45</v>
      </c>
      <c r="T5326" t="s">
        <v>46</v>
      </c>
      <c r="V5326" t="s">
        <v>436</v>
      </c>
      <c r="W5326" t="s">
        <v>51</v>
      </c>
      <c r="Y5326" t="s">
        <v>130</v>
      </c>
    </row>
    <row r="5327" spans="1:25" x14ac:dyDescent="0.45">
      <c r="A5327" t="s">
        <v>335</v>
      </c>
      <c r="B5327" t="s">
        <v>440</v>
      </c>
      <c r="C5327">
        <v>2517</v>
      </c>
      <c r="D5327">
        <v>4</v>
      </c>
      <c r="F5327">
        <v>2019</v>
      </c>
      <c r="G5327">
        <v>2302</v>
      </c>
      <c r="H5327">
        <v>2282.25</v>
      </c>
      <c r="I5327">
        <v>180124.5</v>
      </c>
      <c r="K5327">
        <v>29.568000000000001</v>
      </c>
      <c r="L5327">
        <v>2.86E-2</v>
      </c>
      <c r="M5327">
        <v>125392.425</v>
      </c>
      <c r="N5327">
        <v>6.0299999999999999E-2</v>
      </c>
      <c r="O5327">
        <v>54.898000000000003</v>
      </c>
      <c r="P5327">
        <v>4.58E-2</v>
      </c>
      <c r="Q5327">
        <v>2068296.875</v>
      </c>
      <c r="R5327" t="s">
        <v>34</v>
      </c>
      <c r="S5327" t="s">
        <v>45</v>
      </c>
      <c r="T5327" t="s">
        <v>46</v>
      </c>
      <c r="V5327" t="s">
        <v>436</v>
      </c>
      <c r="W5327" t="s">
        <v>51</v>
      </c>
      <c r="Y5327" t="s">
        <v>130</v>
      </c>
    </row>
    <row r="5328" spans="1:25" x14ac:dyDescent="0.45">
      <c r="A5328" t="s">
        <v>335</v>
      </c>
      <c r="B5328" t="s">
        <v>440</v>
      </c>
      <c r="C5328">
        <v>2517</v>
      </c>
      <c r="D5328">
        <v>4</v>
      </c>
      <c r="F5328">
        <v>2020</v>
      </c>
      <c r="G5328">
        <v>1850</v>
      </c>
      <c r="H5328">
        <v>1837.5</v>
      </c>
      <c r="I5328">
        <v>203595.11</v>
      </c>
      <c r="K5328">
        <v>14.363</v>
      </c>
      <c r="L5328">
        <v>1.0699999999999999E-2</v>
      </c>
      <c r="M5328">
        <v>133509.98000000001</v>
      </c>
      <c r="N5328">
        <v>5.9499999999999997E-2</v>
      </c>
      <c r="O5328">
        <v>60.966999999999999</v>
      </c>
      <c r="P5328">
        <v>4.8599999999999997E-2</v>
      </c>
      <c r="Q5328">
        <v>2227676.2579999999</v>
      </c>
      <c r="R5328" t="s">
        <v>34</v>
      </c>
      <c r="S5328" t="s">
        <v>45</v>
      </c>
      <c r="T5328" t="s">
        <v>46</v>
      </c>
      <c r="V5328" t="s">
        <v>436</v>
      </c>
      <c r="W5328" t="s">
        <v>51</v>
      </c>
      <c r="Y5328" t="s">
        <v>130</v>
      </c>
    </row>
    <row r="5329" spans="1:25" x14ac:dyDescent="0.45">
      <c r="A5329" t="s">
        <v>335</v>
      </c>
      <c r="B5329" t="s">
        <v>440</v>
      </c>
      <c r="C5329">
        <v>2517</v>
      </c>
      <c r="D5329">
        <v>4</v>
      </c>
      <c r="F5329">
        <v>2021</v>
      </c>
      <c r="G5329">
        <v>1957</v>
      </c>
      <c r="H5329">
        <v>1936.36</v>
      </c>
      <c r="I5329">
        <v>189778.09</v>
      </c>
      <c r="K5329">
        <v>60.414999999999999</v>
      </c>
      <c r="L5329">
        <v>5.2400000000000002E-2</v>
      </c>
      <c r="M5329">
        <v>123045.011</v>
      </c>
      <c r="N5329">
        <v>6.13E-2</v>
      </c>
      <c r="O5329">
        <v>61.767000000000003</v>
      </c>
      <c r="P5329">
        <v>5.3400000000000003E-2</v>
      </c>
      <c r="Q5329">
        <v>1987982.838</v>
      </c>
      <c r="R5329" t="s">
        <v>34</v>
      </c>
      <c r="S5329" t="s">
        <v>45</v>
      </c>
      <c r="T5329" t="s">
        <v>46</v>
      </c>
      <c r="V5329" t="s">
        <v>436</v>
      </c>
      <c r="W5329" t="s">
        <v>51</v>
      </c>
      <c r="Y5329" t="s">
        <v>131</v>
      </c>
    </row>
    <row r="5330" spans="1:25" x14ac:dyDescent="0.45">
      <c r="A5330" t="s">
        <v>335</v>
      </c>
      <c r="B5330" t="s">
        <v>440</v>
      </c>
      <c r="C5330">
        <v>2517</v>
      </c>
      <c r="D5330">
        <v>4</v>
      </c>
      <c r="F5330">
        <v>2022</v>
      </c>
      <c r="G5330">
        <v>1253</v>
      </c>
      <c r="H5330">
        <v>1241.52</v>
      </c>
      <c r="I5330">
        <v>111451.39</v>
      </c>
      <c r="K5330">
        <v>20.37</v>
      </c>
      <c r="L5330">
        <v>3.7699999999999997E-2</v>
      </c>
      <c r="M5330">
        <v>71573.057000000001</v>
      </c>
      <c r="N5330">
        <v>6.0699999999999997E-2</v>
      </c>
      <c r="O5330">
        <v>32.255000000000003</v>
      </c>
      <c r="P5330">
        <v>4.9299999999999997E-2</v>
      </c>
      <c r="Q5330">
        <v>1176242.612</v>
      </c>
      <c r="R5330" t="s">
        <v>34</v>
      </c>
      <c r="S5330" t="s">
        <v>45</v>
      </c>
      <c r="T5330" t="s">
        <v>46</v>
      </c>
      <c r="V5330" t="s">
        <v>436</v>
      </c>
      <c r="W5330" t="s">
        <v>51</v>
      </c>
      <c r="Y5330" t="s">
        <v>131</v>
      </c>
    </row>
    <row r="5331" spans="1:25" x14ac:dyDescent="0.45">
      <c r="A5331" t="s">
        <v>335</v>
      </c>
      <c r="B5331" t="s">
        <v>440</v>
      </c>
      <c r="C5331">
        <v>2517</v>
      </c>
      <c r="D5331">
        <v>4</v>
      </c>
      <c r="F5331">
        <v>2023</v>
      </c>
      <c r="G5331">
        <v>1943</v>
      </c>
      <c r="H5331">
        <v>1911.05</v>
      </c>
      <c r="I5331">
        <v>135912.87</v>
      </c>
      <c r="K5331">
        <v>17.917000000000002</v>
      </c>
      <c r="L5331">
        <v>1.84E-2</v>
      </c>
      <c r="M5331">
        <v>90722.07</v>
      </c>
      <c r="N5331">
        <v>5.9900000000000002E-2</v>
      </c>
      <c r="O5331">
        <v>39.777000000000001</v>
      </c>
      <c r="P5331">
        <v>4.3099999999999999E-2</v>
      </c>
      <c r="Q5331">
        <v>1501989.8529999999</v>
      </c>
      <c r="R5331" t="s">
        <v>34</v>
      </c>
      <c r="S5331" t="s">
        <v>45</v>
      </c>
      <c r="T5331" t="s">
        <v>46</v>
      </c>
      <c r="V5331" t="s">
        <v>436</v>
      </c>
      <c r="W5331" t="s">
        <v>51</v>
      </c>
      <c r="Y5331" t="s">
        <v>131</v>
      </c>
    </row>
    <row r="5332" spans="1:25" x14ac:dyDescent="0.45">
      <c r="A5332" t="s">
        <v>335</v>
      </c>
      <c r="B5332" t="s">
        <v>440</v>
      </c>
      <c r="C5332">
        <v>2517</v>
      </c>
      <c r="D5332">
        <v>4</v>
      </c>
      <c r="F5332">
        <v>2024</v>
      </c>
      <c r="G5332">
        <v>1463</v>
      </c>
      <c r="H5332">
        <v>1452.37</v>
      </c>
      <c r="I5332">
        <v>117518.85</v>
      </c>
      <c r="K5332">
        <v>14.101000000000001</v>
      </c>
      <c r="L5332">
        <v>2.5600000000000001E-2</v>
      </c>
      <c r="M5332">
        <v>76147.634999999995</v>
      </c>
      <c r="N5332">
        <v>6.0100000000000001E-2</v>
      </c>
      <c r="O5332">
        <v>39.389000000000003</v>
      </c>
      <c r="P5332">
        <v>5.6000000000000001E-2</v>
      </c>
      <c r="Q5332">
        <v>1262103.0120000001</v>
      </c>
      <c r="R5332" t="s">
        <v>34</v>
      </c>
      <c r="S5332" t="s">
        <v>45</v>
      </c>
      <c r="T5332" t="s">
        <v>46</v>
      </c>
      <c r="V5332" t="s">
        <v>436</v>
      </c>
      <c r="W5332" t="s">
        <v>51</v>
      </c>
      <c r="Y5332" t="s">
        <v>131</v>
      </c>
    </row>
    <row r="5333" spans="1:25" x14ac:dyDescent="0.45">
      <c r="A5333" t="s">
        <v>335</v>
      </c>
      <c r="B5333" t="s">
        <v>440</v>
      </c>
      <c r="C5333">
        <v>2517</v>
      </c>
      <c r="D5333" t="s">
        <v>428</v>
      </c>
      <c r="F5333">
        <v>2009</v>
      </c>
      <c r="G5333">
        <v>11</v>
      </c>
      <c r="H5333">
        <v>11</v>
      </c>
      <c r="I5333">
        <v>81</v>
      </c>
      <c r="O5333">
        <v>0.54</v>
      </c>
      <c r="P5333">
        <v>0.56469999999999998</v>
      </c>
      <c r="Q5333">
        <v>1912</v>
      </c>
      <c r="R5333" t="s">
        <v>38</v>
      </c>
      <c r="T5333" t="s">
        <v>28</v>
      </c>
      <c r="Y5333" t="s">
        <v>29</v>
      </c>
    </row>
    <row r="5334" spans="1:25" x14ac:dyDescent="0.45">
      <c r="A5334" t="s">
        <v>335</v>
      </c>
      <c r="B5334" t="s">
        <v>440</v>
      </c>
      <c r="C5334">
        <v>2517</v>
      </c>
      <c r="D5334" t="s">
        <v>428</v>
      </c>
      <c r="F5334">
        <v>2010</v>
      </c>
      <c r="G5334">
        <v>0</v>
      </c>
      <c r="H5334">
        <v>0</v>
      </c>
      <c r="R5334" t="s">
        <v>38</v>
      </c>
      <c r="T5334" t="s">
        <v>28</v>
      </c>
      <c r="Y5334" t="s">
        <v>29</v>
      </c>
    </row>
    <row r="5335" spans="1:25" x14ac:dyDescent="0.45">
      <c r="A5335" t="s">
        <v>335</v>
      </c>
      <c r="B5335" t="s">
        <v>440</v>
      </c>
      <c r="C5335">
        <v>2517</v>
      </c>
      <c r="D5335" t="s">
        <v>428</v>
      </c>
      <c r="F5335">
        <v>2011</v>
      </c>
      <c r="G5335">
        <v>18</v>
      </c>
      <c r="H5335">
        <v>18</v>
      </c>
      <c r="I5335">
        <v>112</v>
      </c>
      <c r="M5335">
        <v>311.10000000000002</v>
      </c>
      <c r="N5335">
        <v>8.1100000000000005E-2</v>
      </c>
      <c r="O5335">
        <v>2.056</v>
      </c>
      <c r="P5335">
        <v>1.0286999999999999</v>
      </c>
      <c r="Q5335">
        <v>3840.2</v>
      </c>
      <c r="R5335" t="s">
        <v>38</v>
      </c>
      <c r="T5335" t="s">
        <v>28</v>
      </c>
      <c r="Y5335" t="s">
        <v>29</v>
      </c>
    </row>
    <row r="5336" spans="1:25" x14ac:dyDescent="0.45">
      <c r="A5336" t="s">
        <v>335</v>
      </c>
      <c r="B5336" t="s">
        <v>440</v>
      </c>
      <c r="C5336">
        <v>2517</v>
      </c>
      <c r="D5336" t="s">
        <v>428</v>
      </c>
      <c r="F5336">
        <v>2012</v>
      </c>
      <c r="G5336">
        <v>8</v>
      </c>
      <c r="H5336">
        <v>8</v>
      </c>
      <c r="I5336">
        <v>57</v>
      </c>
      <c r="M5336">
        <v>102.6</v>
      </c>
      <c r="N5336">
        <v>8.0799999999999997E-2</v>
      </c>
      <c r="O5336">
        <v>0.76100000000000001</v>
      </c>
      <c r="P5336">
        <v>1.2</v>
      </c>
      <c r="Q5336">
        <v>1267.9000000000001</v>
      </c>
      <c r="R5336" t="s">
        <v>38</v>
      </c>
      <c r="T5336" t="s">
        <v>28</v>
      </c>
      <c r="Y5336" t="s">
        <v>29</v>
      </c>
    </row>
    <row r="5337" spans="1:25" x14ac:dyDescent="0.45">
      <c r="A5337" t="s">
        <v>335</v>
      </c>
      <c r="B5337" t="s">
        <v>440</v>
      </c>
      <c r="C5337">
        <v>2517</v>
      </c>
      <c r="D5337" t="s">
        <v>428</v>
      </c>
      <c r="F5337">
        <v>2013</v>
      </c>
      <c r="G5337">
        <v>21</v>
      </c>
      <c r="H5337">
        <v>21</v>
      </c>
      <c r="I5337">
        <v>181</v>
      </c>
      <c r="M5337">
        <v>309.5</v>
      </c>
      <c r="N5337">
        <v>8.1000000000000003E-2</v>
      </c>
      <c r="O5337">
        <v>2.2949999999999999</v>
      </c>
      <c r="P5337">
        <v>1.2</v>
      </c>
      <c r="Q5337">
        <v>3824.1</v>
      </c>
      <c r="R5337" t="s">
        <v>38</v>
      </c>
      <c r="T5337" t="s">
        <v>28</v>
      </c>
      <c r="Y5337" t="s">
        <v>29</v>
      </c>
    </row>
    <row r="5338" spans="1:25" x14ac:dyDescent="0.45">
      <c r="A5338" t="s">
        <v>335</v>
      </c>
      <c r="B5338" t="s">
        <v>440</v>
      </c>
      <c r="C5338">
        <v>2517</v>
      </c>
      <c r="D5338" t="s">
        <v>428</v>
      </c>
      <c r="F5338">
        <v>2014</v>
      </c>
      <c r="G5338">
        <v>9</v>
      </c>
      <c r="H5338">
        <v>9</v>
      </c>
      <c r="I5338">
        <v>104</v>
      </c>
      <c r="M5338">
        <v>155.1</v>
      </c>
      <c r="N5338">
        <v>8.1100000000000005E-2</v>
      </c>
      <c r="O5338">
        <v>1.1479999999999999</v>
      </c>
      <c r="P5338">
        <v>1.2000999999999999</v>
      </c>
      <c r="Q5338">
        <v>1913</v>
      </c>
      <c r="R5338" t="s">
        <v>38</v>
      </c>
      <c r="T5338" t="s">
        <v>28</v>
      </c>
      <c r="Y5338" t="s">
        <v>29</v>
      </c>
    </row>
    <row r="5339" spans="1:25" x14ac:dyDescent="0.45">
      <c r="A5339" t="s">
        <v>335</v>
      </c>
      <c r="B5339" t="s">
        <v>440</v>
      </c>
      <c r="C5339">
        <v>2517</v>
      </c>
      <c r="D5339" t="s">
        <v>428</v>
      </c>
      <c r="F5339">
        <v>2015</v>
      </c>
      <c r="G5339">
        <v>9</v>
      </c>
      <c r="H5339">
        <v>9</v>
      </c>
      <c r="I5339">
        <v>91</v>
      </c>
      <c r="M5339">
        <v>152.69999999999999</v>
      </c>
      <c r="N5339">
        <v>8.09E-2</v>
      </c>
      <c r="O5339">
        <v>1.133</v>
      </c>
      <c r="P5339">
        <v>1.1999</v>
      </c>
      <c r="Q5339">
        <v>1888.1</v>
      </c>
      <c r="R5339" t="s">
        <v>38</v>
      </c>
      <c r="T5339" t="s">
        <v>28</v>
      </c>
      <c r="Y5339" t="s">
        <v>30</v>
      </c>
    </row>
    <row r="5340" spans="1:25" x14ac:dyDescent="0.45">
      <c r="A5340" t="s">
        <v>335</v>
      </c>
      <c r="B5340" t="s">
        <v>440</v>
      </c>
      <c r="C5340">
        <v>2517</v>
      </c>
      <c r="D5340" t="s">
        <v>428</v>
      </c>
      <c r="F5340">
        <v>2016</v>
      </c>
      <c r="G5340">
        <v>35</v>
      </c>
      <c r="H5340">
        <v>35</v>
      </c>
      <c r="I5340">
        <v>271</v>
      </c>
      <c r="M5340">
        <v>430.2</v>
      </c>
      <c r="N5340">
        <v>8.1100000000000005E-2</v>
      </c>
      <c r="O5340">
        <v>3.1890000000000001</v>
      </c>
      <c r="P5340">
        <v>1.2000999999999999</v>
      </c>
      <c r="Q5340">
        <v>5315.8</v>
      </c>
      <c r="R5340" t="s">
        <v>38</v>
      </c>
      <c r="T5340" t="s">
        <v>28</v>
      </c>
      <c r="Y5340" t="s">
        <v>30</v>
      </c>
    </row>
    <row r="5341" spans="1:25" x14ac:dyDescent="0.45">
      <c r="A5341" t="s">
        <v>335</v>
      </c>
      <c r="B5341" t="s">
        <v>440</v>
      </c>
      <c r="C5341">
        <v>2517</v>
      </c>
      <c r="D5341" t="s">
        <v>428</v>
      </c>
      <c r="F5341">
        <v>2017</v>
      </c>
      <c r="G5341">
        <v>7</v>
      </c>
      <c r="H5341">
        <v>7</v>
      </c>
      <c r="I5341">
        <v>54</v>
      </c>
      <c r="M5341">
        <v>104.8</v>
      </c>
      <c r="N5341">
        <v>8.0399999999999999E-2</v>
      </c>
      <c r="O5341">
        <v>0.77600000000000002</v>
      </c>
      <c r="P5341">
        <v>1.2</v>
      </c>
      <c r="Q5341">
        <v>1294.0999999999999</v>
      </c>
      <c r="R5341" t="s">
        <v>38</v>
      </c>
      <c r="T5341" t="s">
        <v>28</v>
      </c>
      <c r="Y5341" t="s">
        <v>30</v>
      </c>
    </row>
    <row r="5342" spans="1:25" x14ac:dyDescent="0.45">
      <c r="A5342" t="s">
        <v>335</v>
      </c>
      <c r="B5342" t="s">
        <v>440</v>
      </c>
      <c r="C5342">
        <v>2517</v>
      </c>
      <c r="D5342" t="s">
        <v>428</v>
      </c>
      <c r="F5342">
        <v>2018</v>
      </c>
      <c r="G5342">
        <v>10</v>
      </c>
      <c r="H5342">
        <v>10</v>
      </c>
      <c r="I5342">
        <v>65</v>
      </c>
      <c r="M5342">
        <v>151</v>
      </c>
      <c r="N5342">
        <v>8.1199999999999994E-2</v>
      </c>
      <c r="O5342">
        <v>1.1180000000000001</v>
      </c>
      <c r="P5342">
        <v>1.2000999999999999</v>
      </c>
      <c r="Q5342">
        <v>1863.1</v>
      </c>
      <c r="R5342" t="s">
        <v>38</v>
      </c>
      <c r="T5342" t="s">
        <v>28</v>
      </c>
      <c r="Y5342" t="s">
        <v>30</v>
      </c>
    </row>
    <row r="5343" spans="1:25" x14ac:dyDescent="0.45">
      <c r="A5343" t="s">
        <v>335</v>
      </c>
      <c r="B5343" t="s">
        <v>440</v>
      </c>
      <c r="C5343">
        <v>2517</v>
      </c>
      <c r="D5343" t="s">
        <v>428</v>
      </c>
      <c r="F5343">
        <v>2019</v>
      </c>
      <c r="G5343">
        <v>31</v>
      </c>
      <c r="H5343">
        <v>31</v>
      </c>
      <c r="I5343">
        <v>264</v>
      </c>
      <c r="M5343">
        <v>470.7</v>
      </c>
      <c r="N5343">
        <v>8.1000000000000003E-2</v>
      </c>
      <c r="O5343">
        <v>3.4910000000000001</v>
      </c>
      <c r="P5343">
        <v>1.1999</v>
      </c>
      <c r="Q5343">
        <v>5818.6</v>
      </c>
      <c r="R5343" t="s">
        <v>38</v>
      </c>
      <c r="T5343" t="s">
        <v>28</v>
      </c>
      <c r="Y5343" t="s">
        <v>30</v>
      </c>
    </row>
    <row r="5344" spans="1:25" x14ac:dyDescent="0.45">
      <c r="A5344" t="s">
        <v>335</v>
      </c>
      <c r="B5344" t="s">
        <v>440</v>
      </c>
      <c r="C5344">
        <v>2517</v>
      </c>
      <c r="D5344" t="s">
        <v>428</v>
      </c>
      <c r="F5344">
        <v>2020</v>
      </c>
      <c r="G5344">
        <v>21</v>
      </c>
      <c r="H5344">
        <v>21</v>
      </c>
      <c r="I5344">
        <v>178</v>
      </c>
      <c r="M5344">
        <v>291.60000000000002</v>
      </c>
      <c r="N5344">
        <v>8.1000000000000003E-2</v>
      </c>
      <c r="O5344">
        <v>2.161</v>
      </c>
      <c r="P5344">
        <v>1.2000999999999999</v>
      </c>
      <c r="Q5344">
        <v>3602</v>
      </c>
      <c r="R5344" t="s">
        <v>38</v>
      </c>
      <c r="T5344" t="s">
        <v>28</v>
      </c>
      <c r="Y5344" t="s">
        <v>30</v>
      </c>
    </row>
    <row r="5345" spans="1:25" x14ac:dyDescent="0.45">
      <c r="A5345" t="s">
        <v>335</v>
      </c>
      <c r="B5345" t="s">
        <v>440</v>
      </c>
      <c r="C5345">
        <v>2517</v>
      </c>
      <c r="D5345" t="s">
        <v>428</v>
      </c>
      <c r="F5345">
        <v>2021</v>
      </c>
      <c r="G5345">
        <v>59</v>
      </c>
      <c r="H5345">
        <v>59</v>
      </c>
      <c r="I5345">
        <v>573</v>
      </c>
      <c r="M5345">
        <v>843.1</v>
      </c>
      <c r="N5345">
        <v>8.1000000000000003E-2</v>
      </c>
      <c r="O5345">
        <v>6.2409999999999997</v>
      </c>
      <c r="P5345">
        <v>1.2</v>
      </c>
      <c r="Q5345">
        <v>10400.4</v>
      </c>
      <c r="R5345" t="s">
        <v>38</v>
      </c>
      <c r="T5345" t="s">
        <v>28</v>
      </c>
      <c r="Y5345" t="s">
        <v>70</v>
      </c>
    </row>
    <row r="5346" spans="1:25" x14ac:dyDescent="0.45">
      <c r="A5346" t="s">
        <v>335</v>
      </c>
      <c r="B5346" t="s">
        <v>440</v>
      </c>
      <c r="C5346">
        <v>2517</v>
      </c>
      <c r="D5346" t="s">
        <v>428</v>
      </c>
      <c r="F5346">
        <v>2022</v>
      </c>
      <c r="G5346">
        <v>15</v>
      </c>
      <c r="H5346">
        <v>15</v>
      </c>
      <c r="I5346">
        <v>137</v>
      </c>
      <c r="M5346">
        <v>212</v>
      </c>
      <c r="N5346">
        <v>8.09E-2</v>
      </c>
      <c r="O5346">
        <v>1.57</v>
      </c>
      <c r="P5346">
        <v>1.1998</v>
      </c>
      <c r="Q5346">
        <v>2617</v>
      </c>
      <c r="R5346" t="s">
        <v>38</v>
      </c>
      <c r="T5346" t="s">
        <v>28</v>
      </c>
      <c r="Y5346" t="s">
        <v>70</v>
      </c>
    </row>
    <row r="5347" spans="1:25" x14ac:dyDescent="0.45">
      <c r="A5347" t="s">
        <v>335</v>
      </c>
      <c r="B5347" t="s">
        <v>440</v>
      </c>
      <c r="C5347">
        <v>2517</v>
      </c>
      <c r="D5347" t="s">
        <v>428</v>
      </c>
      <c r="F5347">
        <v>2023</v>
      </c>
      <c r="G5347">
        <v>9</v>
      </c>
      <c r="H5347">
        <v>9</v>
      </c>
      <c r="I5347">
        <v>67</v>
      </c>
      <c r="M5347">
        <v>168.7</v>
      </c>
      <c r="N5347">
        <v>8.1000000000000003E-2</v>
      </c>
      <c r="O5347">
        <v>1.25</v>
      </c>
      <c r="P5347">
        <v>1.2</v>
      </c>
      <c r="Q5347">
        <v>2084</v>
      </c>
      <c r="R5347" t="s">
        <v>38</v>
      </c>
      <c r="T5347" t="s">
        <v>28</v>
      </c>
      <c r="Y5347" t="s">
        <v>70</v>
      </c>
    </row>
    <row r="5348" spans="1:25" x14ac:dyDescent="0.45">
      <c r="A5348" t="s">
        <v>335</v>
      </c>
      <c r="B5348" t="s">
        <v>440</v>
      </c>
      <c r="C5348">
        <v>2517</v>
      </c>
      <c r="D5348" t="s">
        <v>428</v>
      </c>
      <c r="F5348">
        <v>2024</v>
      </c>
      <c r="G5348">
        <v>0</v>
      </c>
      <c r="H5348">
        <v>0</v>
      </c>
      <c r="R5348" t="s">
        <v>38</v>
      </c>
      <c r="T5348" t="s">
        <v>28</v>
      </c>
      <c r="Y5348" t="s">
        <v>70</v>
      </c>
    </row>
    <row r="5349" spans="1:25" x14ac:dyDescent="0.45">
      <c r="A5349" t="s">
        <v>335</v>
      </c>
      <c r="B5349" t="s">
        <v>440</v>
      </c>
      <c r="C5349">
        <v>2517</v>
      </c>
      <c r="D5349" t="s">
        <v>443</v>
      </c>
      <c r="F5349">
        <v>2009</v>
      </c>
      <c r="G5349">
        <v>906</v>
      </c>
      <c r="H5349">
        <v>754.75</v>
      </c>
      <c r="I5349">
        <v>28458.25</v>
      </c>
      <c r="K5349">
        <v>0.104</v>
      </c>
      <c r="L5349">
        <v>5.0000000000000001E-4</v>
      </c>
      <c r="M5349">
        <v>17144.724999999999</v>
      </c>
      <c r="N5349">
        <v>5.9400000000000001E-2</v>
      </c>
      <c r="O5349">
        <v>1.9239999999999999</v>
      </c>
      <c r="P5349">
        <v>3.0800000000000001E-2</v>
      </c>
      <c r="Q5349">
        <v>287729.57500000001</v>
      </c>
      <c r="R5349" t="s">
        <v>34</v>
      </c>
      <c r="S5349" t="s">
        <v>38</v>
      </c>
      <c r="T5349" t="s">
        <v>28</v>
      </c>
      <c r="V5349" t="s">
        <v>40</v>
      </c>
      <c r="Y5349" t="s">
        <v>107</v>
      </c>
    </row>
    <row r="5350" spans="1:25" x14ac:dyDescent="0.45">
      <c r="A5350" t="s">
        <v>335</v>
      </c>
      <c r="B5350" t="s">
        <v>440</v>
      </c>
      <c r="C5350">
        <v>2517</v>
      </c>
      <c r="D5350" t="s">
        <v>443</v>
      </c>
      <c r="F5350">
        <v>2010</v>
      </c>
      <c r="G5350">
        <v>1537</v>
      </c>
      <c r="H5350">
        <v>1305.5</v>
      </c>
      <c r="I5350">
        <v>50793.25</v>
      </c>
      <c r="K5350">
        <v>0.13200000000000001</v>
      </c>
      <c r="L5350">
        <v>2.9999999999999997E-4</v>
      </c>
      <c r="M5350">
        <v>30623.05</v>
      </c>
      <c r="N5350">
        <v>5.9299999999999999E-2</v>
      </c>
      <c r="O5350">
        <v>3.1640000000000001</v>
      </c>
      <c r="P5350">
        <v>3.7900000000000003E-2</v>
      </c>
      <c r="Q5350">
        <v>515196</v>
      </c>
      <c r="R5350" t="s">
        <v>34</v>
      </c>
      <c r="S5350" t="s">
        <v>38</v>
      </c>
      <c r="T5350" t="s">
        <v>28</v>
      </c>
      <c r="V5350" t="s">
        <v>40</v>
      </c>
      <c r="Y5350" t="s">
        <v>107</v>
      </c>
    </row>
    <row r="5351" spans="1:25" x14ac:dyDescent="0.45">
      <c r="A5351" t="s">
        <v>335</v>
      </c>
      <c r="B5351" t="s">
        <v>440</v>
      </c>
      <c r="C5351">
        <v>2517</v>
      </c>
      <c r="D5351" t="s">
        <v>443</v>
      </c>
      <c r="F5351">
        <v>2011</v>
      </c>
      <c r="G5351">
        <v>1757</v>
      </c>
      <c r="H5351">
        <v>1525.5</v>
      </c>
      <c r="I5351">
        <v>60519</v>
      </c>
      <c r="K5351">
        <v>0.27200000000000002</v>
      </c>
      <c r="L5351">
        <v>1E-3</v>
      </c>
      <c r="M5351">
        <v>36945.474999999999</v>
      </c>
      <c r="N5351">
        <v>5.9499999999999997E-2</v>
      </c>
      <c r="O5351">
        <v>3.57</v>
      </c>
      <c r="P5351">
        <v>3.49E-2</v>
      </c>
      <c r="Q5351">
        <v>619198.80000000005</v>
      </c>
      <c r="R5351" t="s">
        <v>34</v>
      </c>
      <c r="S5351" t="s">
        <v>38</v>
      </c>
      <c r="T5351" t="s">
        <v>28</v>
      </c>
      <c r="V5351" t="s">
        <v>40</v>
      </c>
      <c r="Y5351" t="s">
        <v>107</v>
      </c>
    </row>
    <row r="5352" spans="1:25" x14ac:dyDescent="0.45">
      <c r="A5352" t="s">
        <v>335</v>
      </c>
      <c r="B5352" t="s">
        <v>440</v>
      </c>
      <c r="C5352">
        <v>2517</v>
      </c>
      <c r="D5352" t="s">
        <v>443</v>
      </c>
      <c r="F5352">
        <v>2012</v>
      </c>
      <c r="G5352">
        <v>2517</v>
      </c>
      <c r="H5352">
        <v>2177.5</v>
      </c>
      <c r="I5352">
        <v>87265</v>
      </c>
      <c r="K5352">
        <v>0.28799999999999998</v>
      </c>
      <c r="L5352">
        <v>8.0000000000000004E-4</v>
      </c>
      <c r="M5352">
        <v>52641.4</v>
      </c>
      <c r="N5352">
        <v>5.9299999999999999E-2</v>
      </c>
      <c r="O5352">
        <v>5.2039999999999997</v>
      </c>
      <c r="P5352">
        <v>3.5000000000000003E-2</v>
      </c>
      <c r="Q5352">
        <v>885766.77500000002</v>
      </c>
      <c r="R5352" t="s">
        <v>34</v>
      </c>
      <c r="S5352" t="s">
        <v>38</v>
      </c>
      <c r="T5352" t="s">
        <v>28</v>
      </c>
      <c r="V5352" t="s">
        <v>40</v>
      </c>
      <c r="Y5352" t="s">
        <v>107</v>
      </c>
    </row>
    <row r="5353" spans="1:25" x14ac:dyDescent="0.45">
      <c r="A5353" t="s">
        <v>335</v>
      </c>
      <c r="B5353" t="s">
        <v>440</v>
      </c>
      <c r="C5353">
        <v>2517</v>
      </c>
      <c r="D5353" t="s">
        <v>443</v>
      </c>
      <c r="F5353">
        <v>2013</v>
      </c>
      <c r="G5353">
        <v>2808</v>
      </c>
      <c r="H5353">
        <v>2423.25</v>
      </c>
      <c r="I5353">
        <v>96569.75</v>
      </c>
      <c r="K5353">
        <v>0.29299999999999998</v>
      </c>
      <c r="L5353">
        <v>6.9999999999999999E-4</v>
      </c>
      <c r="M5353">
        <v>57633.45</v>
      </c>
      <c r="N5353">
        <v>5.9200000000000003E-2</v>
      </c>
      <c r="O5353">
        <v>5.4850000000000003</v>
      </c>
      <c r="P5353">
        <v>3.4200000000000001E-2</v>
      </c>
      <c r="Q5353">
        <v>969806.72499999998</v>
      </c>
      <c r="R5353" t="s">
        <v>34</v>
      </c>
      <c r="S5353" t="s">
        <v>38</v>
      </c>
      <c r="T5353" t="s">
        <v>28</v>
      </c>
      <c r="V5353" t="s">
        <v>40</v>
      </c>
      <c r="Y5353" t="s">
        <v>107</v>
      </c>
    </row>
    <row r="5354" spans="1:25" x14ac:dyDescent="0.45">
      <c r="A5354" t="s">
        <v>335</v>
      </c>
      <c r="B5354" t="s">
        <v>440</v>
      </c>
      <c r="C5354">
        <v>2517</v>
      </c>
      <c r="D5354" t="s">
        <v>443</v>
      </c>
      <c r="F5354">
        <v>2014</v>
      </c>
      <c r="G5354">
        <v>2842</v>
      </c>
      <c r="H5354">
        <v>2482.75</v>
      </c>
      <c r="I5354">
        <v>97646.25</v>
      </c>
      <c r="K5354">
        <v>0.42599999999999999</v>
      </c>
      <c r="L5354">
        <v>1.2999999999999999E-3</v>
      </c>
      <c r="M5354">
        <v>56981.7</v>
      </c>
      <c r="N5354">
        <v>5.9799999999999999E-2</v>
      </c>
      <c r="O5354">
        <v>7.0190000000000001</v>
      </c>
      <c r="P5354">
        <v>3.9699999999999999E-2</v>
      </c>
      <c r="Q5354">
        <v>952646.65</v>
      </c>
      <c r="R5354" t="s">
        <v>34</v>
      </c>
      <c r="S5354" t="s">
        <v>38</v>
      </c>
      <c r="T5354" t="s">
        <v>28</v>
      </c>
      <c r="V5354" t="s">
        <v>40</v>
      </c>
      <c r="Y5354" t="s">
        <v>107</v>
      </c>
    </row>
    <row r="5355" spans="1:25" x14ac:dyDescent="0.45">
      <c r="A5355" t="s">
        <v>335</v>
      </c>
      <c r="B5355" t="s">
        <v>440</v>
      </c>
      <c r="C5355">
        <v>2517</v>
      </c>
      <c r="D5355" t="s">
        <v>443</v>
      </c>
      <c r="F5355">
        <v>2015</v>
      </c>
      <c r="G5355">
        <v>1610</v>
      </c>
      <c r="H5355">
        <v>1389</v>
      </c>
      <c r="I5355">
        <v>52852</v>
      </c>
      <c r="K5355">
        <v>0.17</v>
      </c>
      <c r="L5355">
        <v>1.1000000000000001E-3</v>
      </c>
      <c r="M5355">
        <v>29053.8</v>
      </c>
      <c r="N5355">
        <v>5.9499999999999997E-2</v>
      </c>
      <c r="O5355">
        <v>3.222</v>
      </c>
      <c r="P5355">
        <v>3.1600000000000003E-2</v>
      </c>
      <c r="Q5355">
        <v>487620.75</v>
      </c>
      <c r="R5355" t="s">
        <v>34</v>
      </c>
      <c r="S5355" t="s">
        <v>38</v>
      </c>
      <c r="T5355" t="s">
        <v>28</v>
      </c>
      <c r="V5355" t="s">
        <v>40</v>
      </c>
      <c r="Y5355" t="s">
        <v>146</v>
      </c>
    </row>
    <row r="5356" spans="1:25" x14ac:dyDescent="0.45">
      <c r="A5356" t="s">
        <v>335</v>
      </c>
      <c r="B5356" t="s">
        <v>440</v>
      </c>
      <c r="C5356">
        <v>2517</v>
      </c>
      <c r="D5356" t="s">
        <v>443</v>
      </c>
      <c r="F5356">
        <v>2016</v>
      </c>
      <c r="G5356">
        <v>1357</v>
      </c>
      <c r="H5356">
        <v>1143</v>
      </c>
      <c r="I5356">
        <v>45262.25</v>
      </c>
      <c r="K5356">
        <v>0.129</v>
      </c>
      <c r="L5356">
        <v>6.9999999999999999E-4</v>
      </c>
      <c r="M5356">
        <v>26992.400000000001</v>
      </c>
      <c r="N5356">
        <v>5.9200000000000003E-2</v>
      </c>
      <c r="O5356">
        <v>2.8149999999999999</v>
      </c>
      <c r="P5356">
        <v>3.3799999999999997E-2</v>
      </c>
      <c r="Q5356">
        <v>454150.07500000001</v>
      </c>
      <c r="R5356" t="s">
        <v>34</v>
      </c>
      <c r="S5356" t="s">
        <v>38</v>
      </c>
      <c r="T5356" t="s">
        <v>28</v>
      </c>
      <c r="V5356" t="s">
        <v>40</v>
      </c>
      <c r="Y5356" t="s">
        <v>146</v>
      </c>
    </row>
    <row r="5357" spans="1:25" x14ac:dyDescent="0.45">
      <c r="A5357" t="s">
        <v>335</v>
      </c>
      <c r="B5357" t="s">
        <v>440</v>
      </c>
      <c r="C5357">
        <v>2517</v>
      </c>
      <c r="D5357" t="s">
        <v>443</v>
      </c>
      <c r="F5357">
        <v>2017</v>
      </c>
      <c r="G5357">
        <v>883</v>
      </c>
      <c r="H5357">
        <v>713.25</v>
      </c>
      <c r="I5357">
        <v>26915.25</v>
      </c>
      <c r="K5357">
        <v>6.9000000000000006E-2</v>
      </c>
      <c r="L5357">
        <v>8.9999999999999998E-4</v>
      </c>
      <c r="M5357">
        <v>15505.075000000001</v>
      </c>
      <c r="N5357">
        <v>0.06</v>
      </c>
      <c r="O5357">
        <v>2.0259999999999998</v>
      </c>
      <c r="P5357">
        <v>4.1799999999999997E-2</v>
      </c>
      <c r="Q5357">
        <v>257959.65</v>
      </c>
      <c r="R5357" t="s">
        <v>34</v>
      </c>
      <c r="S5357" t="s">
        <v>38</v>
      </c>
      <c r="T5357" t="s">
        <v>28</v>
      </c>
      <c r="V5357" t="s">
        <v>40</v>
      </c>
      <c r="Y5357" t="s">
        <v>147</v>
      </c>
    </row>
    <row r="5358" spans="1:25" x14ac:dyDescent="0.45">
      <c r="A5358" t="s">
        <v>335</v>
      </c>
      <c r="B5358" t="s">
        <v>440</v>
      </c>
      <c r="C5358">
        <v>2517</v>
      </c>
      <c r="D5358" t="s">
        <v>443</v>
      </c>
      <c r="F5358">
        <v>2018</v>
      </c>
      <c r="G5358">
        <v>842</v>
      </c>
      <c r="H5358">
        <v>696.5</v>
      </c>
      <c r="I5358">
        <v>25726.75</v>
      </c>
      <c r="K5358">
        <v>7.1999999999999995E-2</v>
      </c>
      <c r="L5358">
        <v>8.0000000000000004E-4</v>
      </c>
      <c r="M5358">
        <v>15657.8</v>
      </c>
      <c r="N5358">
        <v>6.0299999999999999E-2</v>
      </c>
      <c r="O5358">
        <v>1.8839999999999999</v>
      </c>
      <c r="P5358">
        <v>3.78E-2</v>
      </c>
      <c r="Q5358">
        <v>259614.77499999999</v>
      </c>
      <c r="R5358" t="s">
        <v>34</v>
      </c>
      <c r="S5358" t="s">
        <v>38</v>
      </c>
      <c r="T5358" t="s">
        <v>28</v>
      </c>
      <c r="V5358" t="s">
        <v>40</v>
      </c>
      <c r="Y5358" t="s">
        <v>147</v>
      </c>
    </row>
    <row r="5359" spans="1:25" x14ac:dyDescent="0.45">
      <c r="A5359" t="s">
        <v>335</v>
      </c>
      <c r="B5359" t="s">
        <v>440</v>
      </c>
      <c r="C5359">
        <v>2517</v>
      </c>
      <c r="D5359" t="s">
        <v>443</v>
      </c>
      <c r="F5359">
        <v>2019</v>
      </c>
      <c r="G5359">
        <v>795</v>
      </c>
      <c r="H5359">
        <v>620.75</v>
      </c>
      <c r="I5359">
        <v>24021.25</v>
      </c>
      <c r="K5359">
        <v>7.9000000000000001E-2</v>
      </c>
      <c r="L5359">
        <v>8.9999999999999998E-4</v>
      </c>
      <c r="M5359">
        <v>14674.8</v>
      </c>
      <c r="N5359">
        <v>0.06</v>
      </c>
      <c r="O5359">
        <v>1.9590000000000001</v>
      </c>
      <c r="P5359">
        <v>5.2400000000000002E-2</v>
      </c>
      <c r="Q5359">
        <v>244138.42499999999</v>
      </c>
      <c r="R5359" t="s">
        <v>34</v>
      </c>
      <c r="S5359" t="s">
        <v>38</v>
      </c>
      <c r="T5359" t="s">
        <v>28</v>
      </c>
      <c r="V5359" t="s">
        <v>40</v>
      </c>
      <c r="Y5359" t="s">
        <v>147</v>
      </c>
    </row>
    <row r="5360" spans="1:25" x14ac:dyDescent="0.45">
      <c r="A5360" t="s">
        <v>335</v>
      </c>
      <c r="B5360" t="s">
        <v>440</v>
      </c>
      <c r="C5360">
        <v>2517</v>
      </c>
      <c r="D5360" t="s">
        <v>443</v>
      </c>
      <c r="F5360">
        <v>2020</v>
      </c>
      <c r="G5360">
        <v>1222</v>
      </c>
      <c r="H5360">
        <v>1031</v>
      </c>
      <c r="I5360">
        <v>42157.25</v>
      </c>
      <c r="K5360">
        <v>0.123</v>
      </c>
      <c r="L5360">
        <v>6.9999999999999999E-4</v>
      </c>
      <c r="M5360">
        <v>24112.3</v>
      </c>
      <c r="N5360">
        <v>5.9700000000000003E-2</v>
      </c>
      <c r="O5360">
        <v>2.5089999999999999</v>
      </c>
      <c r="P5360">
        <v>3.3500000000000002E-2</v>
      </c>
      <c r="Q5360">
        <v>403962.6</v>
      </c>
      <c r="R5360" t="s">
        <v>34</v>
      </c>
      <c r="S5360" t="s">
        <v>38</v>
      </c>
      <c r="T5360" t="s">
        <v>28</v>
      </c>
      <c r="V5360" t="s">
        <v>40</v>
      </c>
      <c r="Y5360" t="s">
        <v>147</v>
      </c>
    </row>
    <row r="5361" spans="1:25" x14ac:dyDescent="0.45">
      <c r="A5361" t="s">
        <v>335</v>
      </c>
      <c r="B5361" t="s">
        <v>440</v>
      </c>
      <c r="C5361">
        <v>2517</v>
      </c>
      <c r="D5361" t="s">
        <v>443</v>
      </c>
      <c r="F5361">
        <v>2021</v>
      </c>
      <c r="G5361">
        <v>1728</v>
      </c>
      <c r="H5361">
        <v>1457.97</v>
      </c>
      <c r="I5361">
        <v>61139.91</v>
      </c>
      <c r="K5361">
        <v>0.19800000000000001</v>
      </c>
      <c r="L5361">
        <v>8.9999999999999998E-4</v>
      </c>
      <c r="M5361">
        <v>36567.809000000001</v>
      </c>
      <c r="N5361">
        <v>5.9799999999999999E-2</v>
      </c>
      <c r="O5361">
        <v>3.8889999999999998</v>
      </c>
      <c r="P5361">
        <v>3.2099999999999997E-2</v>
      </c>
      <c r="Q5361">
        <v>610919.16</v>
      </c>
      <c r="R5361" t="s">
        <v>34</v>
      </c>
      <c r="S5361" t="s">
        <v>38</v>
      </c>
      <c r="T5361" t="s">
        <v>28</v>
      </c>
      <c r="V5361" t="s">
        <v>40</v>
      </c>
      <c r="Y5361" t="s">
        <v>152</v>
      </c>
    </row>
    <row r="5362" spans="1:25" x14ac:dyDescent="0.45">
      <c r="A5362" t="s">
        <v>335</v>
      </c>
      <c r="B5362" t="s">
        <v>440</v>
      </c>
      <c r="C5362">
        <v>2517</v>
      </c>
      <c r="D5362" t="s">
        <v>443</v>
      </c>
      <c r="F5362">
        <v>2022</v>
      </c>
      <c r="G5362">
        <v>1473</v>
      </c>
      <c r="H5362">
        <v>1231.21</v>
      </c>
      <c r="I5362">
        <v>52038.84</v>
      </c>
      <c r="K5362">
        <v>0.151</v>
      </c>
      <c r="L5362">
        <v>1E-3</v>
      </c>
      <c r="M5362">
        <v>29667.13</v>
      </c>
      <c r="N5362">
        <v>6.0100000000000001E-2</v>
      </c>
      <c r="O5362">
        <v>2.911</v>
      </c>
      <c r="P5362">
        <v>3.6799999999999999E-2</v>
      </c>
      <c r="Q5362">
        <v>493898.55900000001</v>
      </c>
      <c r="R5362" t="s">
        <v>34</v>
      </c>
      <c r="S5362" t="s">
        <v>38</v>
      </c>
      <c r="T5362" t="s">
        <v>28</v>
      </c>
      <c r="V5362" t="s">
        <v>40</v>
      </c>
      <c r="Y5362" t="s">
        <v>152</v>
      </c>
    </row>
    <row r="5363" spans="1:25" x14ac:dyDescent="0.45">
      <c r="A5363" t="s">
        <v>335</v>
      </c>
      <c r="B5363" t="s">
        <v>440</v>
      </c>
      <c r="C5363">
        <v>2517</v>
      </c>
      <c r="D5363" t="s">
        <v>443</v>
      </c>
      <c r="F5363">
        <v>2023</v>
      </c>
      <c r="G5363">
        <v>783</v>
      </c>
      <c r="H5363">
        <v>655.16999999999996</v>
      </c>
      <c r="I5363">
        <v>27108.41</v>
      </c>
      <c r="K5363">
        <v>7.6999999999999999E-2</v>
      </c>
      <c r="L5363">
        <v>1E-3</v>
      </c>
      <c r="M5363">
        <v>15162.512000000001</v>
      </c>
      <c r="N5363">
        <v>6.0199999999999997E-2</v>
      </c>
      <c r="O5363">
        <v>1.5009999999999999</v>
      </c>
      <c r="P5363">
        <v>3.8399999999999997E-2</v>
      </c>
      <c r="Q5363">
        <v>252584.75099999999</v>
      </c>
      <c r="R5363" t="s">
        <v>34</v>
      </c>
      <c r="S5363" t="s">
        <v>38</v>
      </c>
      <c r="T5363" t="s">
        <v>28</v>
      </c>
      <c r="V5363" t="s">
        <v>40</v>
      </c>
      <c r="Y5363" t="s">
        <v>152</v>
      </c>
    </row>
    <row r="5364" spans="1:25" x14ac:dyDescent="0.45">
      <c r="A5364" t="s">
        <v>335</v>
      </c>
      <c r="B5364" t="s">
        <v>440</v>
      </c>
      <c r="C5364">
        <v>2517</v>
      </c>
      <c r="D5364" t="s">
        <v>443</v>
      </c>
      <c r="F5364">
        <v>2024</v>
      </c>
      <c r="G5364">
        <v>502</v>
      </c>
      <c r="H5364">
        <v>398.19</v>
      </c>
      <c r="I5364">
        <v>16622.55</v>
      </c>
      <c r="K5364">
        <v>4.5999999999999999E-2</v>
      </c>
      <c r="L5364">
        <v>1E-3</v>
      </c>
      <c r="M5364">
        <v>9157.6149999999998</v>
      </c>
      <c r="N5364">
        <v>5.9299999999999999E-2</v>
      </c>
      <c r="O5364">
        <v>0.90600000000000003</v>
      </c>
      <c r="P5364">
        <v>4.41E-2</v>
      </c>
      <c r="Q5364">
        <v>154073.864</v>
      </c>
      <c r="R5364" t="s">
        <v>34</v>
      </c>
      <c r="S5364" t="s">
        <v>38</v>
      </c>
      <c r="T5364" t="s">
        <v>28</v>
      </c>
      <c r="V5364" t="s">
        <v>40</v>
      </c>
      <c r="Y5364" t="s">
        <v>152</v>
      </c>
    </row>
    <row r="5365" spans="1:25" x14ac:dyDescent="0.45">
      <c r="A5365" t="s">
        <v>335</v>
      </c>
      <c r="B5365" t="s">
        <v>440</v>
      </c>
      <c r="C5365">
        <v>2517</v>
      </c>
      <c r="D5365" t="s">
        <v>444</v>
      </c>
      <c r="F5365">
        <v>2009</v>
      </c>
      <c r="G5365">
        <v>907</v>
      </c>
      <c r="H5365">
        <v>754.5</v>
      </c>
      <c r="I5365">
        <v>28427.25</v>
      </c>
      <c r="K5365">
        <v>0.107</v>
      </c>
      <c r="L5365">
        <v>6.9999999999999999E-4</v>
      </c>
      <c r="M5365">
        <v>17236.099999999999</v>
      </c>
      <c r="N5365">
        <v>5.9499999999999997E-2</v>
      </c>
      <c r="O5365">
        <v>1.9279999999999999</v>
      </c>
      <c r="P5365">
        <v>3.2300000000000002E-2</v>
      </c>
      <c r="Q5365">
        <v>289306.77500000002</v>
      </c>
      <c r="R5365" t="s">
        <v>34</v>
      </c>
      <c r="S5365" t="s">
        <v>38</v>
      </c>
      <c r="T5365" t="s">
        <v>28</v>
      </c>
      <c r="V5365" t="s">
        <v>40</v>
      </c>
      <c r="Y5365" t="s">
        <v>107</v>
      </c>
    </row>
    <row r="5366" spans="1:25" x14ac:dyDescent="0.45">
      <c r="A5366" t="s">
        <v>335</v>
      </c>
      <c r="B5366" t="s">
        <v>440</v>
      </c>
      <c r="C5366">
        <v>2517</v>
      </c>
      <c r="D5366" t="s">
        <v>444</v>
      </c>
      <c r="F5366">
        <v>2010</v>
      </c>
      <c r="G5366">
        <v>1493</v>
      </c>
      <c r="H5366">
        <v>1258</v>
      </c>
      <c r="I5366">
        <v>47571.25</v>
      </c>
      <c r="K5366">
        <v>0.122</v>
      </c>
      <c r="L5366">
        <v>4.0000000000000002E-4</v>
      </c>
      <c r="M5366">
        <v>28643.275000000001</v>
      </c>
      <c r="N5366">
        <v>5.91E-2</v>
      </c>
      <c r="O5366">
        <v>2.78</v>
      </c>
      <c r="P5366">
        <v>3.6600000000000001E-2</v>
      </c>
      <c r="Q5366">
        <v>482136.02500000002</v>
      </c>
      <c r="R5366" t="s">
        <v>34</v>
      </c>
      <c r="S5366" t="s">
        <v>38</v>
      </c>
      <c r="T5366" t="s">
        <v>28</v>
      </c>
      <c r="V5366" t="s">
        <v>40</v>
      </c>
      <c r="Y5366" t="s">
        <v>107</v>
      </c>
    </row>
    <row r="5367" spans="1:25" x14ac:dyDescent="0.45">
      <c r="A5367" t="s">
        <v>335</v>
      </c>
      <c r="B5367" t="s">
        <v>440</v>
      </c>
      <c r="C5367">
        <v>2517</v>
      </c>
      <c r="D5367" t="s">
        <v>444</v>
      </c>
      <c r="F5367">
        <v>2011</v>
      </c>
      <c r="G5367">
        <v>2233</v>
      </c>
      <c r="H5367">
        <v>1904.5</v>
      </c>
      <c r="I5367">
        <v>74589.75</v>
      </c>
      <c r="K5367">
        <v>0.24299999999999999</v>
      </c>
      <c r="L5367">
        <v>1E-3</v>
      </c>
      <c r="M5367">
        <v>42386.55</v>
      </c>
      <c r="N5367">
        <v>5.9499999999999997E-2</v>
      </c>
      <c r="O5367">
        <v>4.1390000000000002</v>
      </c>
      <c r="P5367">
        <v>3.4099999999999998E-2</v>
      </c>
      <c r="Q5367">
        <v>711349.22499999998</v>
      </c>
      <c r="R5367" t="s">
        <v>34</v>
      </c>
      <c r="S5367" t="s">
        <v>38</v>
      </c>
      <c r="T5367" t="s">
        <v>28</v>
      </c>
      <c r="V5367" t="s">
        <v>40</v>
      </c>
      <c r="Y5367" t="s">
        <v>107</v>
      </c>
    </row>
    <row r="5368" spans="1:25" x14ac:dyDescent="0.45">
      <c r="A5368" t="s">
        <v>335</v>
      </c>
      <c r="B5368" t="s">
        <v>440</v>
      </c>
      <c r="C5368">
        <v>2517</v>
      </c>
      <c r="D5368" t="s">
        <v>444</v>
      </c>
      <c r="F5368">
        <v>2012</v>
      </c>
      <c r="G5368">
        <v>2638</v>
      </c>
      <c r="H5368">
        <v>2262.5</v>
      </c>
      <c r="I5368">
        <v>86666.5</v>
      </c>
      <c r="K5368">
        <v>0.22700000000000001</v>
      </c>
      <c r="L5368">
        <v>5.0000000000000001E-4</v>
      </c>
      <c r="M5368">
        <v>52062.95</v>
      </c>
      <c r="N5368">
        <v>5.9200000000000003E-2</v>
      </c>
      <c r="O5368">
        <v>5.327</v>
      </c>
      <c r="P5368">
        <v>3.5400000000000001E-2</v>
      </c>
      <c r="Q5368">
        <v>876037.45</v>
      </c>
      <c r="R5368" t="s">
        <v>34</v>
      </c>
      <c r="S5368" t="s">
        <v>38</v>
      </c>
      <c r="T5368" t="s">
        <v>28</v>
      </c>
      <c r="V5368" t="s">
        <v>40</v>
      </c>
      <c r="Y5368" t="s">
        <v>107</v>
      </c>
    </row>
    <row r="5369" spans="1:25" x14ac:dyDescent="0.45">
      <c r="A5369" t="s">
        <v>335</v>
      </c>
      <c r="B5369" t="s">
        <v>440</v>
      </c>
      <c r="C5369">
        <v>2517</v>
      </c>
      <c r="D5369" t="s">
        <v>444</v>
      </c>
      <c r="F5369">
        <v>2013</v>
      </c>
      <c r="G5369">
        <v>1695</v>
      </c>
      <c r="H5369">
        <v>1444.75</v>
      </c>
      <c r="I5369">
        <v>55581.25</v>
      </c>
      <c r="K5369">
        <v>0.14399999999999999</v>
      </c>
      <c r="L5369">
        <v>8.0000000000000004E-4</v>
      </c>
      <c r="M5369">
        <v>32397.474999999999</v>
      </c>
      <c r="N5369">
        <v>5.9299999999999999E-2</v>
      </c>
      <c r="O5369">
        <v>3.35</v>
      </c>
      <c r="P5369">
        <v>3.3300000000000003E-2</v>
      </c>
      <c r="Q5369">
        <v>545151.5</v>
      </c>
      <c r="R5369" t="s">
        <v>34</v>
      </c>
      <c r="S5369" t="s">
        <v>38</v>
      </c>
      <c r="T5369" t="s">
        <v>28</v>
      </c>
      <c r="V5369" t="s">
        <v>40</v>
      </c>
      <c r="Y5369" t="s">
        <v>107</v>
      </c>
    </row>
    <row r="5370" spans="1:25" x14ac:dyDescent="0.45">
      <c r="A5370" t="s">
        <v>335</v>
      </c>
      <c r="B5370" t="s">
        <v>440</v>
      </c>
      <c r="C5370">
        <v>2517</v>
      </c>
      <c r="D5370" t="s">
        <v>444</v>
      </c>
      <c r="F5370">
        <v>2014</v>
      </c>
      <c r="G5370">
        <v>2727</v>
      </c>
      <c r="H5370">
        <v>2390</v>
      </c>
      <c r="I5370">
        <v>93743.75</v>
      </c>
      <c r="K5370">
        <v>0.495</v>
      </c>
      <c r="L5370">
        <v>1.2999999999999999E-3</v>
      </c>
      <c r="M5370">
        <v>54990.175000000003</v>
      </c>
      <c r="N5370">
        <v>5.9900000000000002E-2</v>
      </c>
      <c r="O5370">
        <v>6.1550000000000002</v>
      </c>
      <c r="P5370">
        <v>3.5000000000000003E-2</v>
      </c>
      <c r="Q5370">
        <v>916072.35</v>
      </c>
      <c r="R5370" t="s">
        <v>34</v>
      </c>
      <c r="S5370" t="s">
        <v>38</v>
      </c>
      <c r="T5370" t="s">
        <v>28</v>
      </c>
      <c r="V5370" t="s">
        <v>40</v>
      </c>
      <c r="Y5370" t="s">
        <v>107</v>
      </c>
    </row>
    <row r="5371" spans="1:25" x14ac:dyDescent="0.45">
      <c r="A5371" t="s">
        <v>335</v>
      </c>
      <c r="B5371" t="s">
        <v>440</v>
      </c>
      <c r="C5371">
        <v>2517</v>
      </c>
      <c r="D5371" t="s">
        <v>444</v>
      </c>
      <c r="F5371">
        <v>2015</v>
      </c>
      <c r="G5371">
        <v>2084</v>
      </c>
      <c r="H5371">
        <v>1786.75</v>
      </c>
      <c r="I5371">
        <v>70592.5</v>
      </c>
      <c r="K5371">
        <v>0.46600000000000003</v>
      </c>
      <c r="L5371">
        <v>1.6999999999999999E-3</v>
      </c>
      <c r="M5371">
        <v>40939.9</v>
      </c>
      <c r="N5371">
        <v>6.0299999999999999E-2</v>
      </c>
      <c r="O5371">
        <v>5.4039999999999999</v>
      </c>
      <c r="P5371">
        <v>3.6999999999999998E-2</v>
      </c>
      <c r="Q5371">
        <v>678349.2</v>
      </c>
      <c r="R5371" t="s">
        <v>34</v>
      </c>
      <c r="S5371" t="s">
        <v>38</v>
      </c>
      <c r="T5371" t="s">
        <v>28</v>
      </c>
      <c r="V5371" t="s">
        <v>40</v>
      </c>
      <c r="Y5371" t="s">
        <v>146</v>
      </c>
    </row>
    <row r="5372" spans="1:25" x14ac:dyDescent="0.45">
      <c r="A5372" t="s">
        <v>335</v>
      </c>
      <c r="B5372" t="s">
        <v>440</v>
      </c>
      <c r="C5372">
        <v>2517</v>
      </c>
      <c r="D5372" t="s">
        <v>444</v>
      </c>
      <c r="F5372">
        <v>2016</v>
      </c>
      <c r="G5372">
        <v>1230</v>
      </c>
      <c r="H5372">
        <v>1056.75</v>
      </c>
      <c r="I5372">
        <v>40463.75</v>
      </c>
      <c r="K5372">
        <v>0.106</v>
      </c>
      <c r="L5372">
        <v>8.9999999999999998E-4</v>
      </c>
      <c r="M5372">
        <v>23083.5</v>
      </c>
      <c r="N5372">
        <v>5.9299999999999999E-2</v>
      </c>
      <c r="O5372">
        <v>2.5129999999999999</v>
      </c>
      <c r="P5372">
        <v>3.1600000000000003E-2</v>
      </c>
      <c r="Q5372">
        <v>388392.82500000001</v>
      </c>
      <c r="R5372" t="s">
        <v>34</v>
      </c>
      <c r="S5372" t="s">
        <v>38</v>
      </c>
      <c r="T5372" t="s">
        <v>28</v>
      </c>
      <c r="V5372" t="s">
        <v>40</v>
      </c>
      <c r="Y5372" t="s">
        <v>146</v>
      </c>
    </row>
    <row r="5373" spans="1:25" x14ac:dyDescent="0.45">
      <c r="A5373" t="s">
        <v>335</v>
      </c>
      <c r="B5373" t="s">
        <v>440</v>
      </c>
      <c r="C5373">
        <v>2517</v>
      </c>
      <c r="D5373" t="s">
        <v>444</v>
      </c>
      <c r="F5373">
        <v>2017</v>
      </c>
      <c r="G5373">
        <v>688</v>
      </c>
      <c r="H5373">
        <v>558.5</v>
      </c>
      <c r="I5373">
        <v>20332.25</v>
      </c>
      <c r="K5373">
        <v>5.2999999999999999E-2</v>
      </c>
      <c r="L5373">
        <v>8.9999999999999998E-4</v>
      </c>
      <c r="M5373">
        <v>11964.8</v>
      </c>
      <c r="N5373">
        <v>6.0600000000000001E-2</v>
      </c>
      <c r="O5373">
        <v>1.675</v>
      </c>
      <c r="P5373">
        <v>4.1500000000000002E-2</v>
      </c>
      <c r="Q5373">
        <v>197305.45</v>
      </c>
      <c r="R5373" t="s">
        <v>34</v>
      </c>
      <c r="S5373" t="s">
        <v>38</v>
      </c>
      <c r="T5373" t="s">
        <v>28</v>
      </c>
      <c r="V5373" t="s">
        <v>40</v>
      </c>
      <c r="Y5373" t="s">
        <v>147</v>
      </c>
    </row>
    <row r="5374" spans="1:25" x14ac:dyDescent="0.45">
      <c r="A5374" t="s">
        <v>335</v>
      </c>
      <c r="B5374" t="s">
        <v>440</v>
      </c>
      <c r="C5374">
        <v>2517</v>
      </c>
      <c r="D5374" t="s">
        <v>444</v>
      </c>
      <c r="F5374">
        <v>2018</v>
      </c>
      <c r="G5374">
        <v>1091</v>
      </c>
      <c r="H5374">
        <v>886.75</v>
      </c>
      <c r="I5374">
        <v>34254.25</v>
      </c>
      <c r="K5374">
        <v>8.8999999999999996E-2</v>
      </c>
      <c r="L5374">
        <v>8.0000000000000004E-4</v>
      </c>
      <c r="M5374">
        <v>19804.2</v>
      </c>
      <c r="N5374">
        <v>6.0499999999999998E-2</v>
      </c>
      <c r="O5374">
        <v>2.9830000000000001</v>
      </c>
      <c r="P5374">
        <v>4.5600000000000002E-2</v>
      </c>
      <c r="Q5374">
        <v>327260.5</v>
      </c>
      <c r="R5374" t="s">
        <v>34</v>
      </c>
      <c r="S5374" t="s">
        <v>38</v>
      </c>
      <c r="T5374" t="s">
        <v>28</v>
      </c>
      <c r="V5374" t="s">
        <v>40</v>
      </c>
      <c r="Y5374" t="s">
        <v>147</v>
      </c>
    </row>
    <row r="5375" spans="1:25" x14ac:dyDescent="0.45">
      <c r="A5375" t="s">
        <v>335</v>
      </c>
      <c r="B5375" t="s">
        <v>440</v>
      </c>
      <c r="C5375">
        <v>2517</v>
      </c>
      <c r="D5375" t="s">
        <v>444</v>
      </c>
      <c r="F5375">
        <v>2019</v>
      </c>
      <c r="G5375">
        <v>807</v>
      </c>
      <c r="H5375">
        <v>632.75</v>
      </c>
      <c r="I5375">
        <v>24544.75</v>
      </c>
      <c r="K5375">
        <v>6.2E-2</v>
      </c>
      <c r="L5375">
        <v>6.9999999999999999E-4</v>
      </c>
      <c r="M5375">
        <v>13850.475</v>
      </c>
      <c r="N5375">
        <v>5.9400000000000001E-2</v>
      </c>
      <c r="O5375">
        <v>1.93</v>
      </c>
      <c r="P5375">
        <v>4.9399999999999999E-2</v>
      </c>
      <c r="Q5375">
        <v>232429.4</v>
      </c>
      <c r="R5375" t="s">
        <v>34</v>
      </c>
      <c r="S5375" t="s">
        <v>38</v>
      </c>
      <c r="T5375" t="s">
        <v>28</v>
      </c>
      <c r="V5375" t="s">
        <v>40</v>
      </c>
      <c r="Y5375" t="s">
        <v>147</v>
      </c>
    </row>
    <row r="5376" spans="1:25" x14ac:dyDescent="0.45">
      <c r="A5376" t="s">
        <v>335</v>
      </c>
      <c r="B5376" t="s">
        <v>440</v>
      </c>
      <c r="C5376">
        <v>2517</v>
      </c>
      <c r="D5376" t="s">
        <v>444</v>
      </c>
      <c r="F5376">
        <v>2020</v>
      </c>
      <c r="G5376">
        <v>1242</v>
      </c>
      <c r="H5376">
        <v>1080</v>
      </c>
      <c r="I5376">
        <v>44369.75</v>
      </c>
      <c r="K5376">
        <v>0.13700000000000001</v>
      </c>
      <c r="L5376">
        <v>8.0000000000000004E-4</v>
      </c>
      <c r="M5376">
        <v>25798.15</v>
      </c>
      <c r="N5376">
        <v>5.9400000000000001E-2</v>
      </c>
      <c r="O5376">
        <v>2.6760000000000002</v>
      </c>
      <c r="P5376">
        <v>3.0099999999999998E-2</v>
      </c>
      <c r="Q5376">
        <v>433618.125</v>
      </c>
      <c r="R5376" t="s">
        <v>34</v>
      </c>
      <c r="S5376" t="s">
        <v>38</v>
      </c>
      <c r="T5376" t="s">
        <v>28</v>
      </c>
      <c r="V5376" t="s">
        <v>40</v>
      </c>
      <c r="Y5376" t="s">
        <v>147</v>
      </c>
    </row>
    <row r="5377" spans="1:25" x14ac:dyDescent="0.45">
      <c r="A5377" t="s">
        <v>335</v>
      </c>
      <c r="B5377" t="s">
        <v>440</v>
      </c>
      <c r="C5377">
        <v>2517</v>
      </c>
      <c r="D5377" t="s">
        <v>444</v>
      </c>
      <c r="F5377">
        <v>2021</v>
      </c>
      <c r="G5377">
        <v>963</v>
      </c>
      <c r="H5377">
        <v>841.55</v>
      </c>
      <c r="I5377">
        <v>34000.620000000003</v>
      </c>
      <c r="K5377">
        <v>0.115</v>
      </c>
      <c r="L5377">
        <v>8.9999999999999998E-4</v>
      </c>
      <c r="M5377">
        <v>20718.815999999999</v>
      </c>
      <c r="N5377">
        <v>5.9700000000000003E-2</v>
      </c>
      <c r="O5377">
        <v>2.0150000000000001</v>
      </c>
      <c r="P5377">
        <v>2.9700000000000001E-2</v>
      </c>
      <c r="Q5377">
        <v>347728.18300000002</v>
      </c>
      <c r="R5377" t="s">
        <v>34</v>
      </c>
      <c r="S5377" t="s">
        <v>38</v>
      </c>
      <c r="T5377" t="s">
        <v>28</v>
      </c>
      <c r="V5377" t="s">
        <v>40</v>
      </c>
      <c r="Y5377" t="s">
        <v>152</v>
      </c>
    </row>
    <row r="5378" spans="1:25" x14ac:dyDescent="0.45">
      <c r="A5378" t="s">
        <v>335</v>
      </c>
      <c r="B5378" t="s">
        <v>440</v>
      </c>
      <c r="C5378">
        <v>2517</v>
      </c>
      <c r="D5378" t="s">
        <v>444</v>
      </c>
      <c r="F5378">
        <v>2022</v>
      </c>
      <c r="G5378">
        <v>1393</v>
      </c>
      <c r="H5378">
        <v>1175.51</v>
      </c>
      <c r="I5378">
        <v>50134.23</v>
      </c>
      <c r="K5378">
        <v>0.152</v>
      </c>
      <c r="L5378">
        <v>1E-3</v>
      </c>
      <c r="M5378">
        <v>29759.223000000002</v>
      </c>
      <c r="N5378">
        <v>0.06</v>
      </c>
      <c r="O5378">
        <v>2.7109999999999999</v>
      </c>
      <c r="P5378">
        <v>3.2800000000000003E-2</v>
      </c>
      <c r="Q5378">
        <v>496277.15399999998</v>
      </c>
      <c r="R5378" t="s">
        <v>34</v>
      </c>
      <c r="S5378" t="s">
        <v>38</v>
      </c>
      <c r="T5378" t="s">
        <v>28</v>
      </c>
      <c r="V5378" t="s">
        <v>40</v>
      </c>
      <c r="Y5378" t="s">
        <v>152</v>
      </c>
    </row>
    <row r="5379" spans="1:25" x14ac:dyDescent="0.45">
      <c r="A5379" t="s">
        <v>335</v>
      </c>
      <c r="B5379" t="s">
        <v>440</v>
      </c>
      <c r="C5379">
        <v>2517</v>
      </c>
      <c r="D5379" t="s">
        <v>444</v>
      </c>
      <c r="F5379">
        <v>2023</v>
      </c>
      <c r="G5379">
        <v>1213</v>
      </c>
      <c r="H5379">
        <v>971.36</v>
      </c>
      <c r="I5379">
        <v>41177.4</v>
      </c>
      <c r="K5379">
        <v>0.122</v>
      </c>
      <c r="L5379">
        <v>1E-3</v>
      </c>
      <c r="M5379">
        <v>24191.416000000001</v>
      </c>
      <c r="N5379">
        <v>5.9499999999999997E-2</v>
      </c>
      <c r="O5379">
        <v>2.62</v>
      </c>
      <c r="P5379">
        <v>4.6699999999999998E-2</v>
      </c>
      <c r="Q5379">
        <v>405678.61099999998</v>
      </c>
      <c r="R5379" t="s">
        <v>34</v>
      </c>
      <c r="S5379" t="s">
        <v>38</v>
      </c>
      <c r="T5379" t="s">
        <v>28</v>
      </c>
      <c r="V5379" t="s">
        <v>40</v>
      </c>
      <c r="Y5379" t="s">
        <v>152</v>
      </c>
    </row>
    <row r="5380" spans="1:25" x14ac:dyDescent="0.45">
      <c r="A5380" t="s">
        <v>335</v>
      </c>
      <c r="B5380" t="s">
        <v>440</v>
      </c>
      <c r="C5380">
        <v>2517</v>
      </c>
      <c r="D5380" t="s">
        <v>444</v>
      </c>
      <c r="F5380">
        <v>2024</v>
      </c>
      <c r="G5380">
        <v>328</v>
      </c>
      <c r="H5380">
        <v>259.72000000000003</v>
      </c>
      <c r="I5380">
        <v>11224.37</v>
      </c>
      <c r="K5380">
        <v>3.1E-2</v>
      </c>
      <c r="L5380">
        <v>1E-3</v>
      </c>
      <c r="M5380">
        <v>6241.7809999999999</v>
      </c>
      <c r="N5380">
        <v>5.9499999999999997E-2</v>
      </c>
      <c r="O5380">
        <v>0.68600000000000005</v>
      </c>
      <c r="P5380">
        <v>4.2099999999999999E-2</v>
      </c>
      <c r="Q5380">
        <v>104836.92</v>
      </c>
      <c r="R5380" t="s">
        <v>34</v>
      </c>
      <c r="S5380" t="s">
        <v>38</v>
      </c>
      <c r="T5380" t="s">
        <v>28</v>
      </c>
      <c r="V5380" t="s">
        <v>40</v>
      </c>
      <c r="Y5380" t="s">
        <v>152</v>
      </c>
    </row>
    <row r="5381" spans="1:25" x14ac:dyDescent="0.45">
      <c r="A5381" t="s">
        <v>335</v>
      </c>
      <c r="B5381" t="s">
        <v>445</v>
      </c>
      <c r="C5381">
        <v>2521</v>
      </c>
      <c r="D5381" t="s">
        <v>428</v>
      </c>
      <c r="F5381">
        <v>2009</v>
      </c>
      <c r="G5381">
        <v>20</v>
      </c>
      <c r="H5381">
        <v>20</v>
      </c>
      <c r="I5381">
        <v>571</v>
      </c>
      <c r="K5381">
        <v>1.0640000000000001</v>
      </c>
      <c r="L5381">
        <v>0.27500000000000002</v>
      </c>
      <c r="M5381">
        <v>627.1</v>
      </c>
      <c r="N5381">
        <v>8.1100000000000005E-2</v>
      </c>
      <c r="O5381">
        <v>2.4039999999999999</v>
      </c>
      <c r="P5381">
        <v>0.62109999999999999</v>
      </c>
      <c r="Q5381">
        <v>7741.2</v>
      </c>
      <c r="R5381" t="s">
        <v>38</v>
      </c>
      <c r="T5381" t="s">
        <v>28</v>
      </c>
      <c r="Y5381" t="s">
        <v>103</v>
      </c>
    </row>
    <row r="5382" spans="1:25" x14ac:dyDescent="0.45">
      <c r="A5382" t="s">
        <v>335</v>
      </c>
      <c r="B5382" t="s">
        <v>445</v>
      </c>
      <c r="C5382">
        <v>2521</v>
      </c>
      <c r="D5382" t="s">
        <v>428</v>
      </c>
      <c r="F5382">
        <v>2010</v>
      </c>
      <c r="G5382">
        <v>45</v>
      </c>
      <c r="H5382">
        <v>45</v>
      </c>
      <c r="I5382">
        <v>1775</v>
      </c>
      <c r="K5382">
        <v>3.399</v>
      </c>
      <c r="L5382">
        <v>0.27500000000000002</v>
      </c>
      <c r="M5382">
        <v>2002.5</v>
      </c>
      <c r="N5382">
        <v>8.1000000000000003E-2</v>
      </c>
      <c r="O5382">
        <v>7.6760000000000002</v>
      </c>
      <c r="P5382">
        <v>0.621</v>
      </c>
      <c r="Q5382">
        <v>24720.5</v>
      </c>
      <c r="R5382" t="s">
        <v>38</v>
      </c>
      <c r="T5382" t="s">
        <v>28</v>
      </c>
      <c r="Y5382" t="s">
        <v>103</v>
      </c>
    </row>
    <row r="5383" spans="1:25" x14ac:dyDescent="0.45">
      <c r="A5383" t="s">
        <v>335</v>
      </c>
      <c r="B5383" t="s">
        <v>445</v>
      </c>
      <c r="C5383">
        <v>2521</v>
      </c>
      <c r="D5383" t="s">
        <v>428</v>
      </c>
      <c r="F5383">
        <v>2011</v>
      </c>
      <c r="G5383">
        <v>109</v>
      </c>
      <c r="H5383">
        <v>109</v>
      </c>
      <c r="I5383">
        <v>4021</v>
      </c>
      <c r="K5383">
        <v>7.5430000000000001</v>
      </c>
      <c r="L5383">
        <v>0.27500000000000002</v>
      </c>
      <c r="M5383">
        <v>4443.7</v>
      </c>
      <c r="N5383">
        <v>8.1000000000000003E-2</v>
      </c>
      <c r="O5383">
        <v>17.033999999999999</v>
      </c>
      <c r="P5383">
        <v>0.621</v>
      </c>
      <c r="Q5383">
        <v>54858.6</v>
      </c>
      <c r="R5383" t="s">
        <v>38</v>
      </c>
      <c r="T5383" t="s">
        <v>28</v>
      </c>
      <c r="Y5383" t="s">
        <v>103</v>
      </c>
    </row>
    <row r="5384" spans="1:25" x14ac:dyDescent="0.45">
      <c r="A5384" t="s">
        <v>335</v>
      </c>
      <c r="B5384" t="s">
        <v>445</v>
      </c>
      <c r="C5384">
        <v>2521</v>
      </c>
      <c r="D5384" t="s">
        <v>428</v>
      </c>
      <c r="F5384">
        <v>2012</v>
      </c>
      <c r="G5384">
        <v>62</v>
      </c>
      <c r="H5384">
        <v>62</v>
      </c>
      <c r="I5384">
        <v>1915</v>
      </c>
      <c r="K5384">
        <v>3.7080000000000002</v>
      </c>
      <c r="L5384">
        <v>0.27489999999999998</v>
      </c>
      <c r="M5384">
        <v>2184.9</v>
      </c>
      <c r="N5384">
        <v>8.1000000000000003E-2</v>
      </c>
      <c r="O5384">
        <v>8.3740000000000006</v>
      </c>
      <c r="P5384">
        <v>0.621</v>
      </c>
      <c r="Q5384">
        <v>26969.5</v>
      </c>
      <c r="R5384" t="s">
        <v>38</v>
      </c>
      <c r="T5384" t="s">
        <v>28</v>
      </c>
      <c r="Y5384" t="s">
        <v>103</v>
      </c>
    </row>
    <row r="5385" spans="1:25" x14ac:dyDescent="0.45">
      <c r="A5385" t="s">
        <v>335</v>
      </c>
      <c r="B5385" t="s">
        <v>445</v>
      </c>
      <c r="C5385">
        <v>2521</v>
      </c>
      <c r="D5385" t="s">
        <v>428</v>
      </c>
      <c r="F5385">
        <v>2013</v>
      </c>
      <c r="G5385">
        <v>76</v>
      </c>
      <c r="H5385">
        <v>76</v>
      </c>
      <c r="I5385">
        <v>2440</v>
      </c>
      <c r="K5385">
        <v>4.7809999999999997</v>
      </c>
      <c r="L5385">
        <v>0.27500000000000002</v>
      </c>
      <c r="M5385">
        <v>2816.2</v>
      </c>
      <c r="N5385">
        <v>8.1100000000000005E-2</v>
      </c>
      <c r="O5385">
        <v>12.066000000000001</v>
      </c>
      <c r="P5385">
        <v>0.67800000000000005</v>
      </c>
      <c r="Q5385">
        <v>34768.699999999997</v>
      </c>
      <c r="R5385" t="s">
        <v>38</v>
      </c>
      <c r="T5385" t="s">
        <v>28</v>
      </c>
      <c r="Y5385" t="s">
        <v>103</v>
      </c>
    </row>
    <row r="5386" spans="1:25" x14ac:dyDescent="0.45">
      <c r="A5386" t="s">
        <v>335</v>
      </c>
      <c r="B5386" t="s">
        <v>445</v>
      </c>
      <c r="C5386">
        <v>2521</v>
      </c>
      <c r="D5386" t="s">
        <v>428</v>
      </c>
      <c r="F5386">
        <v>2014</v>
      </c>
      <c r="G5386">
        <v>79</v>
      </c>
      <c r="H5386">
        <v>79</v>
      </c>
      <c r="I5386">
        <v>2402</v>
      </c>
      <c r="K5386">
        <v>4.4000000000000004</v>
      </c>
      <c r="L5386">
        <v>0.27510000000000001</v>
      </c>
      <c r="M5386">
        <v>2591.4</v>
      </c>
      <c r="N5386">
        <v>8.1000000000000003E-2</v>
      </c>
      <c r="O5386">
        <v>7.7610000000000001</v>
      </c>
      <c r="P5386">
        <v>0.48509999999999998</v>
      </c>
      <c r="Q5386">
        <v>32001.1</v>
      </c>
      <c r="R5386" t="s">
        <v>38</v>
      </c>
      <c r="T5386" t="s">
        <v>28</v>
      </c>
      <c r="Y5386" t="s">
        <v>103</v>
      </c>
    </row>
    <row r="5387" spans="1:25" x14ac:dyDescent="0.45">
      <c r="A5387" t="s">
        <v>335</v>
      </c>
      <c r="B5387" t="s">
        <v>445</v>
      </c>
      <c r="C5387">
        <v>2521</v>
      </c>
      <c r="D5387" t="s">
        <v>428</v>
      </c>
      <c r="F5387">
        <v>2015</v>
      </c>
      <c r="G5387">
        <v>52</v>
      </c>
      <c r="H5387">
        <v>52</v>
      </c>
      <c r="I5387">
        <v>1080</v>
      </c>
      <c r="K5387">
        <v>2.153</v>
      </c>
      <c r="L5387">
        <v>0.27510000000000001</v>
      </c>
      <c r="M5387">
        <v>1267.9000000000001</v>
      </c>
      <c r="N5387">
        <v>8.1000000000000003E-2</v>
      </c>
      <c r="O5387">
        <v>3.7959999999999998</v>
      </c>
      <c r="P5387">
        <v>0.48509999999999998</v>
      </c>
      <c r="Q5387">
        <v>15654.5</v>
      </c>
      <c r="R5387" t="s">
        <v>38</v>
      </c>
      <c r="T5387" t="s">
        <v>28</v>
      </c>
      <c r="Y5387" t="s">
        <v>159</v>
      </c>
    </row>
    <row r="5388" spans="1:25" x14ac:dyDescent="0.45">
      <c r="A5388" t="s">
        <v>335</v>
      </c>
      <c r="B5388" t="s">
        <v>445</v>
      </c>
      <c r="C5388">
        <v>2521</v>
      </c>
      <c r="D5388" t="s">
        <v>428</v>
      </c>
      <c r="F5388">
        <v>2016</v>
      </c>
      <c r="G5388">
        <v>150</v>
      </c>
      <c r="H5388">
        <v>150</v>
      </c>
      <c r="I5388">
        <v>4297</v>
      </c>
      <c r="K5388">
        <v>8.609</v>
      </c>
      <c r="L5388">
        <v>0.2641</v>
      </c>
      <c r="M5388">
        <v>5164.5</v>
      </c>
      <c r="N5388">
        <v>8.1000000000000003E-2</v>
      </c>
      <c r="O5388">
        <v>15.468999999999999</v>
      </c>
      <c r="P5388">
        <v>0.48499999999999999</v>
      </c>
      <c r="Q5388">
        <v>63787</v>
      </c>
      <c r="R5388" t="s">
        <v>38</v>
      </c>
      <c r="T5388" t="s">
        <v>28</v>
      </c>
      <c r="Y5388" t="s">
        <v>159</v>
      </c>
    </row>
    <row r="5389" spans="1:25" x14ac:dyDescent="0.45">
      <c r="A5389" t="s">
        <v>335</v>
      </c>
      <c r="B5389" t="s">
        <v>445</v>
      </c>
      <c r="C5389">
        <v>2521</v>
      </c>
      <c r="D5389" t="s">
        <v>428</v>
      </c>
      <c r="F5389">
        <v>2017</v>
      </c>
      <c r="G5389">
        <v>47</v>
      </c>
      <c r="H5389">
        <v>47</v>
      </c>
      <c r="I5389">
        <v>1038</v>
      </c>
      <c r="K5389">
        <v>1.2999999999999999E-2</v>
      </c>
      <c r="L5389">
        <v>1.8E-3</v>
      </c>
      <c r="M5389">
        <v>1229.8</v>
      </c>
      <c r="N5389">
        <v>8.1000000000000003E-2</v>
      </c>
      <c r="O5389">
        <v>3.681</v>
      </c>
      <c r="P5389">
        <v>0.48509999999999998</v>
      </c>
      <c r="Q5389">
        <v>15181.7</v>
      </c>
      <c r="R5389" t="s">
        <v>38</v>
      </c>
      <c r="T5389" t="s">
        <v>28</v>
      </c>
      <c r="Y5389" t="s">
        <v>160</v>
      </c>
    </row>
    <row r="5390" spans="1:25" x14ac:dyDescent="0.45">
      <c r="A5390" t="s">
        <v>335</v>
      </c>
      <c r="B5390" t="s">
        <v>445</v>
      </c>
      <c r="C5390">
        <v>2521</v>
      </c>
      <c r="D5390" t="s">
        <v>428</v>
      </c>
      <c r="F5390">
        <v>2018</v>
      </c>
      <c r="G5390">
        <v>65</v>
      </c>
      <c r="H5390">
        <v>65</v>
      </c>
      <c r="I5390">
        <v>2201</v>
      </c>
      <c r="K5390">
        <v>2.5999999999999999E-2</v>
      </c>
      <c r="L5390">
        <v>1.9E-3</v>
      </c>
      <c r="M5390">
        <v>2451.4</v>
      </c>
      <c r="N5390">
        <v>8.1000000000000003E-2</v>
      </c>
      <c r="O5390">
        <v>11.935</v>
      </c>
      <c r="P5390">
        <v>0.81510000000000005</v>
      </c>
      <c r="Q5390">
        <v>30269.3</v>
      </c>
      <c r="R5390" t="s">
        <v>38</v>
      </c>
      <c r="T5390" t="s">
        <v>28</v>
      </c>
      <c r="Y5390" t="s">
        <v>160</v>
      </c>
    </row>
    <row r="5391" spans="1:25" x14ac:dyDescent="0.45">
      <c r="A5391" t="s">
        <v>335</v>
      </c>
      <c r="B5391" t="s">
        <v>445</v>
      </c>
      <c r="C5391">
        <v>2521</v>
      </c>
      <c r="D5391" t="s">
        <v>428</v>
      </c>
      <c r="F5391">
        <v>2019</v>
      </c>
      <c r="G5391">
        <v>90</v>
      </c>
      <c r="H5391">
        <v>90</v>
      </c>
      <c r="I5391">
        <v>3278</v>
      </c>
      <c r="K5391">
        <v>2.8000000000000001E-2</v>
      </c>
      <c r="L5391">
        <v>1.1000000000000001E-3</v>
      </c>
      <c r="M5391">
        <v>3649.7</v>
      </c>
      <c r="N5391">
        <v>8.1100000000000005E-2</v>
      </c>
      <c r="O5391">
        <v>18.321000000000002</v>
      </c>
      <c r="P5391">
        <v>0.79690000000000005</v>
      </c>
      <c r="Q5391">
        <v>45062.2</v>
      </c>
      <c r="R5391" t="s">
        <v>38</v>
      </c>
      <c r="T5391" t="s">
        <v>28</v>
      </c>
      <c r="Y5391" t="s">
        <v>160</v>
      </c>
    </row>
    <row r="5392" spans="1:25" x14ac:dyDescent="0.45">
      <c r="A5392" t="s">
        <v>335</v>
      </c>
      <c r="B5392" t="s">
        <v>445</v>
      </c>
      <c r="C5392">
        <v>2521</v>
      </c>
      <c r="D5392" t="s">
        <v>428</v>
      </c>
      <c r="F5392">
        <v>2020</v>
      </c>
      <c r="G5392">
        <v>62</v>
      </c>
      <c r="H5392">
        <v>62</v>
      </c>
      <c r="I5392">
        <v>1925</v>
      </c>
      <c r="K5392">
        <v>1.4999999999999999E-2</v>
      </c>
      <c r="L5392">
        <v>8.9999999999999998E-4</v>
      </c>
      <c r="M5392">
        <v>2203</v>
      </c>
      <c r="N5392">
        <v>8.1100000000000005E-2</v>
      </c>
      <c r="O5392">
        <v>7.9580000000000002</v>
      </c>
      <c r="P5392">
        <v>0.58499999999999996</v>
      </c>
      <c r="Q5392">
        <v>27204.400000000001</v>
      </c>
      <c r="R5392" t="s">
        <v>38</v>
      </c>
      <c r="T5392" t="s">
        <v>28</v>
      </c>
      <c r="Y5392" t="s">
        <v>160</v>
      </c>
    </row>
    <row r="5393" spans="1:25" x14ac:dyDescent="0.45">
      <c r="A5393" t="s">
        <v>335</v>
      </c>
      <c r="B5393" t="s">
        <v>445</v>
      </c>
      <c r="C5393">
        <v>2521</v>
      </c>
      <c r="D5393" t="s">
        <v>428</v>
      </c>
      <c r="F5393">
        <v>2021</v>
      </c>
      <c r="G5393">
        <v>35</v>
      </c>
      <c r="H5393">
        <v>35</v>
      </c>
      <c r="I5393">
        <v>699</v>
      </c>
      <c r="K5393">
        <v>5.0000000000000001E-3</v>
      </c>
      <c r="L5393">
        <v>8.0000000000000004E-4</v>
      </c>
      <c r="M5393">
        <v>786.6</v>
      </c>
      <c r="N5393">
        <v>8.1100000000000005E-2</v>
      </c>
      <c r="O5393">
        <v>2.839</v>
      </c>
      <c r="P5393">
        <v>0.5847</v>
      </c>
      <c r="Q5393">
        <v>9705.2999999999993</v>
      </c>
      <c r="R5393" t="s">
        <v>38</v>
      </c>
      <c r="T5393" t="s">
        <v>28</v>
      </c>
      <c r="Y5393" t="s">
        <v>161</v>
      </c>
    </row>
    <row r="5394" spans="1:25" x14ac:dyDescent="0.45">
      <c r="A5394" t="s">
        <v>335</v>
      </c>
      <c r="B5394" t="s">
        <v>445</v>
      </c>
      <c r="C5394">
        <v>2521</v>
      </c>
      <c r="D5394" t="s">
        <v>428</v>
      </c>
      <c r="F5394">
        <v>2022</v>
      </c>
      <c r="G5394">
        <v>7</v>
      </c>
      <c r="H5394">
        <v>7</v>
      </c>
      <c r="I5394">
        <v>38</v>
      </c>
      <c r="K5394">
        <v>0</v>
      </c>
      <c r="L5394">
        <v>1.1000000000000001E-3</v>
      </c>
      <c r="M5394">
        <v>64.099999999999994</v>
      </c>
      <c r="N5394">
        <v>8.1000000000000003E-2</v>
      </c>
      <c r="O5394">
        <v>0.23200000000000001</v>
      </c>
      <c r="P5394">
        <v>0.5847</v>
      </c>
      <c r="Q5394">
        <v>793</v>
      </c>
      <c r="R5394" t="s">
        <v>38</v>
      </c>
      <c r="T5394" t="s">
        <v>28</v>
      </c>
      <c r="Y5394" t="s">
        <v>161</v>
      </c>
    </row>
    <row r="5395" spans="1:25" x14ac:dyDescent="0.45">
      <c r="A5395" t="s">
        <v>335</v>
      </c>
      <c r="B5395" t="s">
        <v>445</v>
      </c>
      <c r="C5395">
        <v>2521</v>
      </c>
      <c r="D5395" t="s">
        <v>428</v>
      </c>
      <c r="F5395">
        <v>2023</v>
      </c>
      <c r="G5395">
        <v>6</v>
      </c>
      <c r="H5395">
        <v>6</v>
      </c>
      <c r="I5395">
        <v>40</v>
      </c>
      <c r="K5395">
        <v>0</v>
      </c>
      <c r="L5395">
        <v>1.1999999999999999E-3</v>
      </c>
      <c r="M5395">
        <v>59.6</v>
      </c>
      <c r="N5395">
        <v>8.1000000000000003E-2</v>
      </c>
      <c r="O5395">
        <v>0.215</v>
      </c>
      <c r="P5395">
        <v>0.58520000000000005</v>
      </c>
      <c r="Q5395">
        <v>734</v>
      </c>
      <c r="R5395" t="s">
        <v>38</v>
      </c>
      <c r="T5395" t="s">
        <v>28</v>
      </c>
      <c r="Y5395" t="s">
        <v>161</v>
      </c>
    </row>
    <row r="5396" spans="1:25" x14ac:dyDescent="0.45">
      <c r="A5396" t="s">
        <v>335</v>
      </c>
      <c r="B5396" t="s">
        <v>445</v>
      </c>
      <c r="C5396">
        <v>2521</v>
      </c>
      <c r="D5396" t="s">
        <v>428</v>
      </c>
      <c r="F5396">
        <v>2024</v>
      </c>
      <c r="G5396">
        <v>3</v>
      </c>
      <c r="H5396">
        <v>3</v>
      </c>
      <c r="I5396">
        <v>17</v>
      </c>
      <c r="K5396">
        <v>0</v>
      </c>
      <c r="L5396">
        <v>1E-3</v>
      </c>
      <c r="M5396">
        <v>34.5</v>
      </c>
      <c r="N5396">
        <v>8.1000000000000003E-2</v>
      </c>
      <c r="O5396">
        <v>0.125</v>
      </c>
      <c r="P5396">
        <v>0.58499999999999996</v>
      </c>
      <c r="Q5396">
        <v>427</v>
      </c>
      <c r="R5396" t="s">
        <v>38</v>
      </c>
      <c r="T5396" t="s">
        <v>28</v>
      </c>
      <c r="Y5396" t="s">
        <v>161</v>
      </c>
    </row>
    <row r="5397" spans="1:25" x14ac:dyDescent="0.45">
      <c r="A5397" t="s">
        <v>335</v>
      </c>
      <c r="B5397" t="s">
        <v>446</v>
      </c>
      <c r="C5397">
        <v>2526</v>
      </c>
      <c r="D5397">
        <v>13</v>
      </c>
      <c r="F5397">
        <v>2009</v>
      </c>
      <c r="G5397">
        <v>4221</v>
      </c>
      <c r="H5397">
        <v>4214.01</v>
      </c>
      <c r="J5397">
        <v>1939345.15</v>
      </c>
      <c r="K5397">
        <v>2193.152</v>
      </c>
      <c r="L5397">
        <v>1.6888000000000001</v>
      </c>
      <c r="M5397">
        <v>274949.087</v>
      </c>
      <c r="N5397">
        <v>0.1028</v>
      </c>
      <c r="O5397">
        <v>212.97200000000001</v>
      </c>
      <c r="P5397">
        <v>0.1636</v>
      </c>
      <c r="Q5397">
        <v>2679831.1430000002</v>
      </c>
      <c r="R5397" t="s">
        <v>82</v>
      </c>
      <c r="S5397" t="s">
        <v>37</v>
      </c>
      <c r="T5397" t="s">
        <v>46</v>
      </c>
      <c r="U5397" t="s">
        <v>116</v>
      </c>
      <c r="V5397" t="s">
        <v>447</v>
      </c>
      <c r="W5397" t="s">
        <v>172</v>
      </c>
      <c r="Y5397" t="s">
        <v>107</v>
      </c>
    </row>
    <row r="5398" spans="1:25" x14ac:dyDescent="0.45">
      <c r="A5398" t="s">
        <v>335</v>
      </c>
      <c r="B5398" t="s">
        <v>446</v>
      </c>
      <c r="C5398">
        <v>2526</v>
      </c>
      <c r="D5398">
        <v>13</v>
      </c>
      <c r="F5398">
        <v>2010</v>
      </c>
      <c r="G5398">
        <v>4441</v>
      </c>
      <c r="H5398">
        <v>4437.75</v>
      </c>
      <c r="J5398">
        <v>2051950.75</v>
      </c>
      <c r="K5398">
        <v>378.83699999999999</v>
      </c>
      <c r="L5398">
        <v>0.26519999999999999</v>
      </c>
      <c r="M5398">
        <v>292898.78499999997</v>
      </c>
      <c r="N5398">
        <v>0.10299999999999999</v>
      </c>
      <c r="O5398">
        <v>180.68700000000001</v>
      </c>
      <c r="P5398">
        <v>0.13619999999999999</v>
      </c>
      <c r="Q5398">
        <v>2854723.12</v>
      </c>
      <c r="R5398" t="s">
        <v>82</v>
      </c>
      <c r="S5398" t="s">
        <v>37</v>
      </c>
      <c r="T5398" t="s">
        <v>46</v>
      </c>
      <c r="U5398" t="s">
        <v>116</v>
      </c>
      <c r="V5398" t="s">
        <v>447</v>
      </c>
      <c r="W5398" t="s">
        <v>172</v>
      </c>
      <c r="Y5398" t="s">
        <v>107</v>
      </c>
    </row>
    <row r="5399" spans="1:25" x14ac:dyDescent="0.45">
      <c r="A5399" t="s">
        <v>335</v>
      </c>
      <c r="B5399" t="s">
        <v>446</v>
      </c>
      <c r="C5399">
        <v>2526</v>
      </c>
      <c r="D5399">
        <v>13</v>
      </c>
      <c r="F5399">
        <v>2011</v>
      </c>
      <c r="G5399">
        <v>236</v>
      </c>
      <c r="H5399">
        <v>234.45</v>
      </c>
      <c r="J5399">
        <v>86518.7</v>
      </c>
      <c r="K5399">
        <v>20.878</v>
      </c>
      <c r="L5399">
        <v>0.49580000000000002</v>
      </c>
      <c r="M5399">
        <v>12123.115</v>
      </c>
      <c r="N5399">
        <v>0.10299999999999999</v>
      </c>
      <c r="O5399">
        <v>12.23</v>
      </c>
      <c r="P5399">
        <v>0.24610000000000001</v>
      </c>
      <c r="Q5399">
        <v>118158.505</v>
      </c>
      <c r="R5399" t="s">
        <v>82</v>
      </c>
      <c r="S5399" t="s">
        <v>37</v>
      </c>
      <c r="T5399" t="s">
        <v>46</v>
      </c>
      <c r="U5399" t="s">
        <v>116</v>
      </c>
      <c r="V5399" t="s">
        <v>447</v>
      </c>
      <c r="W5399" t="s">
        <v>172</v>
      </c>
      <c r="Y5399" t="s">
        <v>107</v>
      </c>
    </row>
    <row r="5400" spans="1:25" x14ac:dyDescent="0.45">
      <c r="A5400" t="s">
        <v>335</v>
      </c>
      <c r="B5400" t="s">
        <v>446</v>
      </c>
      <c r="C5400">
        <v>2526</v>
      </c>
      <c r="D5400">
        <v>13</v>
      </c>
      <c r="F5400">
        <v>2012</v>
      </c>
      <c r="G5400">
        <v>0</v>
      </c>
      <c r="H5400">
        <v>0</v>
      </c>
      <c r="R5400" t="s">
        <v>82</v>
      </c>
      <c r="S5400" t="s">
        <v>37</v>
      </c>
      <c r="T5400" t="s">
        <v>46</v>
      </c>
      <c r="U5400" t="s">
        <v>116</v>
      </c>
      <c r="V5400" t="s">
        <v>447</v>
      </c>
      <c r="W5400" t="s">
        <v>172</v>
      </c>
      <c r="Y5400" t="s">
        <v>107</v>
      </c>
    </row>
    <row r="5401" spans="1:25" x14ac:dyDescent="0.45">
      <c r="A5401" t="s">
        <v>335</v>
      </c>
      <c r="B5401" t="s">
        <v>446</v>
      </c>
      <c r="C5401">
        <v>2526</v>
      </c>
      <c r="D5401">
        <v>13</v>
      </c>
      <c r="F5401">
        <v>2013</v>
      </c>
      <c r="G5401">
        <v>0</v>
      </c>
      <c r="H5401">
        <v>0</v>
      </c>
      <c r="R5401" t="s">
        <v>82</v>
      </c>
      <c r="S5401" t="s">
        <v>37</v>
      </c>
      <c r="T5401" t="s">
        <v>46</v>
      </c>
      <c r="U5401" t="s">
        <v>116</v>
      </c>
      <c r="V5401" t="s">
        <v>447</v>
      </c>
      <c r="W5401" t="s">
        <v>172</v>
      </c>
      <c r="Y5401" t="s">
        <v>107</v>
      </c>
    </row>
    <row r="5402" spans="1:25" x14ac:dyDescent="0.45">
      <c r="A5402" t="s">
        <v>335</v>
      </c>
      <c r="B5402" t="s">
        <v>446</v>
      </c>
      <c r="C5402">
        <v>2526</v>
      </c>
      <c r="D5402">
        <v>13</v>
      </c>
      <c r="F5402">
        <v>2014</v>
      </c>
      <c r="G5402">
        <v>0</v>
      </c>
      <c r="H5402">
        <v>0</v>
      </c>
      <c r="R5402" t="s">
        <v>82</v>
      </c>
      <c r="S5402" t="s">
        <v>37</v>
      </c>
      <c r="T5402" t="s">
        <v>46</v>
      </c>
      <c r="U5402" t="s">
        <v>116</v>
      </c>
      <c r="V5402" t="s">
        <v>447</v>
      </c>
      <c r="W5402" t="s">
        <v>172</v>
      </c>
      <c r="Y5402" t="s">
        <v>107</v>
      </c>
    </row>
    <row r="5403" spans="1:25" x14ac:dyDescent="0.45">
      <c r="A5403" t="s">
        <v>335</v>
      </c>
      <c r="B5403" t="s">
        <v>448</v>
      </c>
      <c r="C5403">
        <v>2527</v>
      </c>
      <c r="D5403">
        <v>4</v>
      </c>
      <c r="E5403" t="s">
        <v>449</v>
      </c>
      <c r="F5403">
        <v>2009</v>
      </c>
      <c r="G5403">
        <v>89</v>
      </c>
      <c r="H5403">
        <v>87.45</v>
      </c>
      <c r="J5403">
        <v>15270.45</v>
      </c>
      <c r="K5403">
        <v>23.391999999999999</v>
      </c>
      <c r="L5403">
        <v>2.6579999999999999</v>
      </c>
      <c r="M5403">
        <v>1788.13</v>
      </c>
      <c r="N5403">
        <v>0.10290000000000001</v>
      </c>
      <c r="O5403">
        <v>5.18</v>
      </c>
      <c r="P5403">
        <v>0.55449999999999999</v>
      </c>
      <c r="Q5403">
        <v>17429.04</v>
      </c>
      <c r="R5403" t="s">
        <v>82</v>
      </c>
      <c r="S5403" t="s">
        <v>45</v>
      </c>
      <c r="T5403" t="s">
        <v>63</v>
      </c>
      <c r="W5403" t="s">
        <v>51</v>
      </c>
      <c r="Y5403" t="s">
        <v>107</v>
      </c>
    </row>
    <row r="5404" spans="1:25" x14ac:dyDescent="0.45">
      <c r="A5404" t="s">
        <v>335</v>
      </c>
      <c r="B5404" t="s">
        <v>448</v>
      </c>
      <c r="C5404">
        <v>2527</v>
      </c>
      <c r="D5404">
        <v>4</v>
      </c>
      <c r="E5404" t="s">
        <v>449</v>
      </c>
      <c r="F5404">
        <v>2010</v>
      </c>
      <c r="G5404">
        <v>0</v>
      </c>
      <c r="H5404">
        <v>0</v>
      </c>
      <c r="R5404" t="s">
        <v>82</v>
      </c>
      <c r="S5404" t="s">
        <v>45</v>
      </c>
      <c r="T5404" t="s">
        <v>63</v>
      </c>
      <c r="W5404" t="s">
        <v>51</v>
      </c>
      <c r="Y5404" t="s">
        <v>107</v>
      </c>
    </row>
    <row r="5405" spans="1:25" x14ac:dyDescent="0.45">
      <c r="A5405" t="s">
        <v>335</v>
      </c>
      <c r="B5405" t="s">
        <v>448</v>
      </c>
      <c r="C5405">
        <v>2527</v>
      </c>
      <c r="D5405">
        <v>5</v>
      </c>
      <c r="E5405" t="s">
        <v>449</v>
      </c>
      <c r="F5405">
        <v>2009</v>
      </c>
      <c r="G5405">
        <v>92</v>
      </c>
      <c r="H5405">
        <v>89.13</v>
      </c>
      <c r="J5405">
        <v>14777.24</v>
      </c>
      <c r="K5405">
        <v>20.751000000000001</v>
      </c>
      <c r="L5405">
        <v>2.516</v>
      </c>
      <c r="M5405">
        <v>1588.191</v>
      </c>
      <c r="N5405">
        <v>9.7100000000000006E-2</v>
      </c>
      <c r="O5405">
        <v>4.702</v>
      </c>
      <c r="P5405">
        <v>0.55500000000000005</v>
      </c>
      <c r="Q5405">
        <v>15484.195</v>
      </c>
      <c r="R5405" t="s">
        <v>82</v>
      </c>
      <c r="S5405" t="s">
        <v>45</v>
      </c>
      <c r="T5405" t="s">
        <v>63</v>
      </c>
      <c r="W5405" t="s">
        <v>51</v>
      </c>
      <c r="Y5405" t="s">
        <v>107</v>
      </c>
    </row>
    <row r="5406" spans="1:25" x14ac:dyDescent="0.45">
      <c r="A5406" t="s">
        <v>335</v>
      </c>
      <c r="B5406" t="s">
        <v>448</v>
      </c>
      <c r="C5406">
        <v>2527</v>
      </c>
      <c r="D5406">
        <v>5</v>
      </c>
      <c r="E5406" t="s">
        <v>449</v>
      </c>
      <c r="F5406">
        <v>2010</v>
      </c>
      <c r="G5406">
        <v>0</v>
      </c>
      <c r="H5406">
        <v>0</v>
      </c>
      <c r="R5406" t="s">
        <v>82</v>
      </c>
      <c r="S5406" t="s">
        <v>45</v>
      </c>
      <c r="T5406" t="s">
        <v>63</v>
      </c>
      <c r="W5406" t="s">
        <v>51</v>
      </c>
      <c r="Y5406" t="s">
        <v>107</v>
      </c>
    </row>
    <row r="5407" spans="1:25" x14ac:dyDescent="0.45">
      <c r="A5407" t="s">
        <v>335</v>
      </c>
      <c r="B5407" t="s">
        <v>448</v>
      </c>
      <c r="C5407">
        <v>2527</v>
      </c>
      <c r="D5407">
        <v>6</v>
      </c>
      <c r="F5407">
        <v>2009</v>
      </c>
      <c r="G5407">
        <v>6101</v>
      </c>
      <c r="H5407">
        <v>6084.6</v>
      </c>
      <c r="I5407">
        <v>476354.16</v>
      </c>
      <c r="K5407">
        <v>371.43400000000003</v>
      </c>
      <c r="L5407">
        <v>0.19570000000000001</v>
      </c>
      <c r="M5407">
        <v>452418.84499999997</v>
      </c>
      <c r="N5407">
        <v>0.1031</v>
      </c>
      <c r="O5407">
        <v>361.80799999999999</v>
      </c>
      <c r="P5407">
        <v>0.17280000000000001</v>
      </c>
      <c r="Q5407">
        <v>4409206.6749999998</v>
      </c>
      <c r="R5407" t="s">
        <v>82</v>
      </c>
      <c r="S5407" t="s">
        <v>45</v>
      </c>
      <c r="T5407" t="s">
        <v>46</v>
      </c>
      <c r="U5407" t="s">
        <v>116</v>
      </c>
      <c r="V5407" t="s">
        <v>450</v>
      </c>
      <c r="W5407" t="s">
        <v>172</v>
      </c>
      <c r="Y5407" t="s">
        <v>107</v>
      </c>
    </row>
    <row r="5408" spans="1:25" x14ac:dyDescent="0.45">
      <c r="A5408" t="s">
        <v>335</v>
      </c>
      <c r="B5408" t="s">
        <v>448</v>
      </c>
      <c r="C5408">
        <v>2527</v>
      </c>
      <c r="D5408">
        <v>6</v>
      </c>
      <c r="F5408">
        <v>2010</v>
      </c>
      <c r="G5408">
        <v>8325</v>
      </c>
      <c r="H5408">
        <v>8302.75</v>
      </c>
      <c r="I5408">
        <v>605628.98</v>
      </c>
      <c r="K5408">
        <v>448.86500000000001</v>
      </c>
      <c r="L5408">
        <v>0.1731</v>
      </c>
      <c r="M5408">
        <v>599104.65700000001</v>
      </c>
      <c r="N5408">
        <v>0.1031</v>
      </c>
      <c r="O5408">
        <v>560.98800000000006</v>
      </c>
      <c r="P5408">
        <v>0.20319999999999999</v>
      </c>
      <c r="Q5408">
        <v>5838307.2450000001</v>
      </c>
      <c r="R5408" t="s">
        <v>82</v>
      </c>
      <c r="S5408" t="s">
        <v>45</v>
      </c>
      <c r="T5408" t="s">
        <v>46</v>
      </c>
      <c r="U5408" t="s">
        <v>116</v>
      </c>
      <c r="V5408" t="s">
        <v>450</v>
      </c>
      <c r="W5408" t="s">
        <v>172</v>
      </c>
      <c r="Y5408" t="s">
        <v>107</v>
      </c>
    </row>
    <row r="5409" spans="1:25" x14ac:dyDescent="0.45">
      <c r="A5409" t="s">
        <v>335</v>
      </c>
      <c r="B5409" t="s">
        <v>448</v>
      </c>
      <c r="C5409">
        <v>2527</v>
      </c>
      <c r="D5409">
        <v>6</v>
      </c>
      <c r="F5409">
        <v>2011</v>
      </c>
      <c r="G5409">
        <v>1776</v>
      </c>
      <c r="H5409">
        <v>1771.21</v>
      </c>
      <c r="I5409">
        <v>108122.84</v>
      </c>
      <c r="K5409">
        <v>80.256</v>
      </c>
      <c r="L5409">
        <v>0.16209999999999999</v>
      </c>
      <c r="M5409">
        <v>113357.495</v>
      </c>
      <c r="N5409">
        <v>0.1031</v>
      </c>
      <c r="O5409">
        <v>133.61799999999999</v>
      </c>
      <c r="P5409">
        <v>0.2475</v>
      </c>
      <c r="Q5409">
        <v>1104779.919</v>
      </c>
      <c r="R5409" t="s">
        <v>82</v>
      </c>
      <c r="S5409" t="s">
        <v>45</v>
      </c>
      <c r="T5409" t="s">
        <v>46</v>
      </c>
      <c r="U5409" t="s">
        <v>116</v>
      </c>
      <c r="V5409" t="s">
        <v>450</v>
      </c>
      <c r="W5409" t="s">
        <v>172</v>
      </c>
      <c r="Y5409" t="s">
        <v>107</v>
      </c>
    </row>
    <row r="5410" spans="1:25" x14ac:dyDescent="0.45">
      <c r="A5410" t="s">
        <v>335</v>
      </c>
      <c r="B5410" t="s">
        <v>448</v>
      </c>
      <c r="C5410">
        <v>2527</v>
      </c>
      <c r="D5410">
        <v>6</v>
      </c>
      <c r="F5410">
        <v>2012</v>
      </c>
      <c r="G5410">
        <v>0</v>
      </c>
      <c r="H5410">
        <v>0</v>
      </c>
      <c r="R5410" t="s">
        <v>82</v>
      </c>
      <c r="S5410" t="s">
        <v>45</v>
      </c>
      <c r="T5410" t="s">
        <v>46</v>
      </c>
      <c r="U5410" t="s">
        <v>116</v>
      </c>
      <c r="V5410" t="s">
        <v>450</v>
      </c>
      <c r="W5410" t="s">
        <v>172</v>
      </c>
      <c r="Y5410" t="s">
        <v>107</v>
      </c>
    </row>
    <row r="5411" spans="1:25" x14ac:dyDescent="0.45">
      <c r="A5411" t="s">
        <v>335</v>
      </c>
      <c r="B5411" t="s">
        <v>448</v>
      </c>
      <c r="C5411">
        <v>2527</v>
      </c>
      <c r="D5411">
        <v>6</v>
      </c>
      <c r="F5411">
        <v>2013</v>
      </c>
      <c r="G5411">
        <v>0</v>
      </c>
      <c r="H5411">
        <v>0</v>
      </c>
      <c r="R5411" t="s">
        <v>82</v>
      </c>
      <c r="S5411" t="s">
        <v>45</v>
      </c>
      <c r="T5411" t="s">
        <v>46</v>
      </c>
      <c r="U5411" t="s">
        <v>116</v>
      </c>
      <c r="V5411" t="s">
        <v>450</v>
      </c>
      <c r="W5411" t="s">
        <v>172</v>
      </c>
      <c r="Y5411" t="s">
        <v>107</v>
      </c>
    </row>
    <row r="5412" spans="1:25" x14ac:dyDescent="0.45">
      <c r="A5412" t="s">
        <v>335</v>
      </c>
      <c r="B5412" t="s">
        <v>448</v>
      </c>
      <c r="C5412">
        <v>2527</v>
      </c>
      <c r="D5412">
        <v>6</v>
      </c>
      <c r="F5412">
        <v>2014</v>
      </c>
      <c r="G5412">
        <v>0</v>
      </c>
      <c r="H5412">
        <v>0</v>
      </c>
      <c r="R5412" t="s">
        <v>82</v>
      </c>
      <c r="S5412" t="s">
        <v>45</v>
      </c>
      <c r="T5412" t="s">
        <v>46</v>
      </c>
      <c r="U5412" t="s">
        <v>116</v>
      </c>
      <c r="V5412" t="s">
        <v>450</v>
      </c>
      <c r="W5412" t="s">
        <v>172</v>
      </c>
      <c r="Y5412" t="s">
        <v>107</v>
      </c>
    </row>
    <row r="5413" spans="1:25" x14ac:dyDescent="0.45">
      <c r="A5413" t="s">
        <v>335</v>
      </c>
      <c r="B5413" t="s">
        <v>448</v>
      </c>
      <c r="C5413">
        <v>2527</v>
      </c>
      <c r="D5413">
        <v>6</v>
      </c>
      <c r="F5413">
        <v>2015</v>
      </c>
      <c r="G5413">
        <v>0</v>
      </c>
      <c r="H5413">
        <v>0</v>
      </c>
      <c r="R5413" t="s">
        <v>82</v>
      </c>
      <c r="S5413" t="s">
        <v>45</v>
      </c>
      <c r="T5413" t="s">
        <v>46</v>
      </c>
      <c r="U5413" t="s">
        <v>116</v>
      </c>
      <c r="V5413" t="s">
        <v>450</v>
      </c>
      <c r="W5413" t="s">
        <v>172</v>
      </c>
      <c r="Y5413" t="s">
        <v>129</v>
      </c>
    </row>
    <row r="5414" spans="1:25" x14ac:dyDescent="0.45">
      <c r="A5414" t="s">
        <v>335</v>
      </c>
      <c r="B5414" t="s">
        <v>448</v>
      </c>
      <c r="C5414">
        <v>2527</v>
      </c>
      <c r="D5414">
        <v>6</v>
      </c>
      <c r="F5414">
        <v>2016</v>
      </c>
      <c r="G5414">
        <v>0</v>
      </c>
      <c r="H5414">
        <v>0</v>
      </c>
      <c r="R5414" t="s">
        <v>82</v>
      </c>
      <c r="S5414" t="s">
        <v>45</v>
      </c>
      <c r="T5414" t="s">
        <v>46</v>
      </c>
      <c r="U5414" t="s">
        <v>116</v>
      </c>
      <c r="V5414" t="s">
        <v>450</v>
      </c>
      <c r="W5414" t="s">
        <v>172</v>
      </c>
      <c r="Y5414" t="s">
        <v>129</v>
      </c>
    </row>
    <row r="5415" spans="1:25" x14ac:dyDescent="0.45">
      <c r="A5415" t="s">
        <v>335</v>
      </c>
      <c r="B5415" t="s">
        <v>448</v>
      </c>
      <c r="C5415">
        <v>2527</v>
      </c>
      <c r="D5415">
        <v>6</v>
      </c>
      <c r="F5415">
        <v>2017</v>
      </c>
      <c r="G5415">
        <v>3008</v>
      </c>
      <c r="H5415">
        <v>2951.75</v>
      </c>
      <c r="I5415">
        <v>179575.06</v>
      </c>
      <c r="K5415">
        <v>0.61699999999999999</v>
      </c>
      <c r="L5415">
        <v>8.9999999999999998E-4</v>
      </c>
      <c r="M5415">
        <v>124008.77899999999</v>
      </c>
      <c r="N5415">
        <v>5.8900000000000001E-2</v>
      </c>
      <c r="O5415">
        <v>170.25800000000001</v>
      </c>
      <c r="P5415">
        <v>0.11600000000000001</v>
      </c>
      <c r="Q5415">
        <v>2091728.2</v>
      </c>
      <c r="R5415" t="s">
        <v>108</v>
      </c>
      <c r="S5415" t="s">
        <v>451</v>
      </c>
      <c r="T5415" t="s">
        <v>46</v>
      </c>
      <c r="U5415" t="s">
        <v>116</v>
      </c>
      <c r="V5415" t="s">
        <v>450</v>
      </c>
      <c r="W5415" t="s">
        <v>172</v>
      </c>
      <c r="Y5415" t="s">
        <v>130</v>
      </c>
    </row>
    <row r="5416" spans="1:25" x14ac:dyDescent="0.45">
      <c r="A5416" t="s">
        <v>335</v>
      </c>
      <c r="B5416" t="s">
        <v>448</v>
      </c>
      <c r="C5416">
        <v>2527</v>
      </c>
      <c r="D5416">
        <v>6</v>
      </c>
      <c r="F5416">
        <v>2018</v>
      </c>
      <c r="G5416">
        <v>3033</v>
      </c>
      <c r="H5416">
        <v>3007.68</v>
      </c>
      <c r="I5416">
        <v>203863.7</v>
      </c>
      <c r="K5416">
        <v>0.60299999999999998</v>
      </c>
      <c r="L5416">
        <v>8.9999999999999998E-4</v>
      </c>
      <c r="M5416">
        <v>119304.643</v>
      </c>
      <c r="N5416">
        <v>5.8999999999999997E-2</v>
      </c>
      <c r="O5416">
        <v>94.105999999999995</v>
      </c>
      <c r="P5416">
        <v>8.9200000000000002E-2</v>
      </c>
      <c r="Q5416">
        <v>2010041.07</v>
      </c>
      <c r="R5416" t="s">
        <v>34</v>
      </c>
      <c r="S5416" t="s">
        <v>94</v>
      </c>
      <c r="T5416" t="s">
        <v>46</v>
      </c>
      <c r="U5416" t="s">
        <v>116</v>
      </c>
      <c r="V5416" t="s">
        <v>450</v>
      </c>
      <c r="W5416" t="s">
        <v>172</v>
      </c>
      <c r="Y5416" t="s">
        <v>147</v>
      </c>
    </row>
    <row r="5417" spans="1:25" x14ac:dyDescent="0.45">
      <c r="A5417" t="s">
        <v>335</v>
      </c>
      <c r="B5417" t="s">
        <v>448</v>
      </c>
      <c r="C5417">
        <v>2527</v>
      </c>
      <c r="D5417">
        <v>6</v>
      </c>
      <c r="F5417">
        <v>2019</v>
      </c>
      <c r="G5417">
        <v>1135</v>
      </c>
      <c r="H5417">
        <v>1123.8599999999999</v>
      </c>
      <c r="I5417">
        <v>60302.59</v>
      </c>
      <c r="K5417">
        <v>0.20200000000000001</v>
      </c>
      <c r="L5417">
        <v>1E-3</v>
      </c>
      <c r="M5417">
        <v>39405.796000000002</v>
      </c>
      <c r="N5417">
        <v>5.8700000000000002E-2</v>
      </c>
      <c r="O5417">
        <v>7.93</v>
      </c>
      <c r="P5417">
        <v>2.2700000000000001E-2</v>
      </c>
      <c r="Q5417">
        <v>664721.49899999995</v>
      </c>
      <c r="R5417" t="s">
        <v>34</v>
      </c>
      <c r="S5417" t="s">
        <v>94</v>
      </c>
      <c r="T5417" t="s">
        <v>46</v>
      </c>
      <c r="U5417" t="s">
        <v>116</v>
      </c>
      <c r="V5417" t="s">
        <v>450</v>
      </c>
      <c r="W5417" t="s">
        <v>172</v>
      </c>
      <c r="Y5417" t="s">
        <v>147</v>
      </c>
    </row>
    <row r="5418" spans="1:25" x14ac:dyDescent="0.45">
      <c r="A5418" t="s">
        <v>335</v>
      </c>
      <c r="B5418" t="s">
        <v>448</v>
      </c>
      <c r="C5418">
        <v>2527</v>
      </c>
      <c r="D5418">
        <v>6</v>
      </c>
      <c r="F5418">
        <v>2020</v>
      </c>
      <c r="G5418">
        <v>7916</v>
      </c>
      <c r="H5418">
        <v>7893.03</v>
      </c>
      <c r="I5418">
        <v>392647.58</v>
      </c>
      <c r="K5418">
        <v>1.1739999999999999</v>
      </c>
      <c r="L5418">
        <v>1E-3</v>
      </c>
      <c r="M5418">
        <v>228303.06099999999</v>
      </c>
      <c r="N5418">
        <v>5.91E-2</v>
      </c>
      <c r="O5418">
        <v>49.58</v>
      </c>
      <c r="P5418">
        <v>2.5000000000000001E-2</v>
      </c>
      <c r="Q5418">
        <v>3849053.6839999999</v>
      </c>
      <c r="R5418" t="s">
        <v>34</v>
      </c>
      <c r="S5418" t="s">
        <v>94</v>
      </c>
      <c r="T5418" t="s">
        <v>46</v>
      </c>
      <c r="U5418" t="s">
        <v>116</v>
      </c>
      <c r="V5418" t="s">
        <v>450</v>
      </c>
      <c r="W5418" t="s">
        <v>172</v>
      </c>
      <c r="Y5418" t="s">
        <v>147</v>
      </c>
    </row>
    <row r="5419" spans="1:25" x14ac:dyDescent="0.45">
      <c r="A5419" t="s">
        <v>335</v>
      </c>
      <c r="B5419" t="s">
        <v>448</v>
      </c>
      <c r="C5419">
        <v>2527</v>
      </c>
      <c r="D5419">
        <v>6</v>
      </c>
      <c r="F5419">
        <v>2021</v>
      </c>
      <c r="G5419">
        <v>8634</v>
      </c>
      <c r="H5419">
        <v>8631</v>
      </c>
      <c r="I5419">
        <v>482581.69</v>
      </c>
      <c r="K5419">
        <v>1.4119999999999999</v>
      </c>
      <c r="L5419">
        <v>1E-3</v>
      </c>
      <c r="M5419">
        <v>278846.38400000002</v>
      </c>
      <c r="N5419">
        <v>5.8999999999999997E-2</v>
      </c>
      <c r="O5419">
        <v>50.389000000000003</v>
      </c>
      <c r="P5419">
        <v>2.0899999999999998E-2</v>
      </c>
      <c r="Q5419">
        <v>4703821.88</v>
      </c>
      <c r="R5419" t="s">
        <v>34</v>
      </c>
      <c r="S5419" t="s">
        <v>94</v>
      </c>
      <c r="T5419" t="s">
        <v>46</v>
      </c>
      <c r="U5419" t="s">
        <v>116</v>
      </c>
      <c r="V5419" t="s">
        <v>450</v>
      </c>
      <c r="W5419" t="s">
        <v>172</v>
      </c>
      <c r="Y5419" t="s">
        <v>152</v>
      </c>
    </row>
    <row r="5420" spans="1:25" x14ac:dyDescent="0.45">
      <c r="A5420" t="s">
        <v>335</v>
      </c>
      <c r="B5420" t="s">
        <v>448</v>
      </c>
      <c r="C5420">
        <v>2527</v>
      </c>
      <c r="D5420">
        <v>6</v>
      </c>
      <c r="F5420">
        <v>2022</v>
      </c>
      <c r="G5420">
        <v>8441</v>
      </c>
      <c r="H5420">
        <v>8429.68</v>
      </c>
      <c r="I5420">
        <v>584851.36</v>
      </c>
      <c r="K5420">
        <v>1.7829999999999999</v>
      </c>
      <c r="L5420">
        <v>1E-3</v>
      </c>
      <c r="M5420">
        <v>343046.31</v>
      </c>
      <c r="N5420">
        <v>5.8999999999999997E-2</v>
      </c>
      <c r="O5420">
        <v>46.335000000000001</v>
      </c>
      <c r="P5420">
        <v>1.4999999999999999E-2</v>
      </c>
      <c r="Q5420">
        <v>5786849.8880000003</v>
      </c>
      <c r="R5420" t="s">
        <v>34</v>
      </c>
      <c r="S5420" t="s">
        <v>94</v>
      </c>
      <c r="T5420" t="s">
        <v>46</v>
      </c>
      <c r="U5420" t="s">
        <v>116</v>
      </c>
      <c r="V5420" t="s">
        <v>450</v>
      </c>
      <c r="W5420" t="s">
        <v>172</v>
      </c>
      <c r="Y5420" t="s">
        <v>152</v>
      </c>
    </row>
    <row r="5421" spans="1:25" x14ac:dyDescent="0.45">
      <c r="A5421" t="s">
        <v>335</v>
      </c>
      <c r="B5421" t="s">
        <v>448</v>
      </c>
      <c r="C5421">
        <v>2527</v>
      </c>
      <c r="D5421">
        <v>6</v>
      </c>
      <c r="F5421">
        <v>2023</v>
      </c>
      <c r="G5421">
        <v>8446</v>
      </c>
      <c r="H5421">
        <v>8439.08</v>
      </c>
      <c r="I5421">
        <v>665425.54</v>
      </c>
      <c r="K5421">
        <v>1.9359999999999999</v>
      </c>
      <c r="L5421">
        <v>1E-3</v>
      </c>
      <c r="M5421">
        <v>388036.30499999999</v>
      </c>
      <c r="N5421">
        <v>5.8999999999999997E-2</v>
      </c>
      <c r="O5421">
        <v>66.150999999999996</v>
      </c>
      <c r="P5421">
        <v>1.89E-2</v>
      </c>
      <c r="Q5421">
        <v>6544486.6679999996</v>
      </c>
      <c r="R5421" t="s">
        <v>34</v>
      </c>
      <c r="S5421" t="s">
        <v>94</v>
      </c>
      <c r="T5421" t="s">
        <v>46</v>
      </c>
      <c r="U5421" t="s">
        <v>116</v>
      </c>
      <c r="V5421" t="s">
        <v>450</v>
      </c>
      <c r="W5421" t="s">
        <v>172</v>
      </c>
      <c r="Y5421" t="s">
        <v>152</v>
      </c>
    </row>
    <row r="5422" spans="1:25" x14ac:dyDescent="0.45">
      <c r="A5422" t="s">
        <v>335</v>
      </c>
      <c r="B5422" t="s">
        <v>448</v>
      </c>
      <c r="C5422">
        <v>2527</v>
      </c>
      <c r="D5422">
        <v>6</v>
      </c>
      <c r="F5422">
        <v>2024</v>
      </c>
      <c r="G5422">
        <v>4151</v>
      </c>
      <c r="H5422">
        <v>4146.99</v>
      </c>
      <c r="I5422">
        <v>341538.68</v>
      </c>
      <c r="K5422">
        <v>0.94</v>
      </c>
      <c r="L5422">
        <v>1E-3</v>
      </c>
      <c r="M5422">
        <v>188276.70600000001</v>
      </c>
      <c r="N5422">
        <v>5.8999999999999997E-2</v>
      </c>
      <c r="O5422">
        <v>35.531999999999996</v>
      </c>
      <c r="P5422">
        <v>2.1600000000000001E-2</v>
      </c>
      <c r="Q5422">
        <v>3176038.9819999998</v>
      </c>
      <c r="R5422" t="s">
        <v>34</v>
      </c>
      <c r="S5422" t="s">
        <v>94</v>
      </c>
      <c r="T5422" t="s">
        <v>46</v>
      </c>
      <c r="U5422" t="s">
        <v>116</v>
      </c>
      <c r="V5422" t="s">
        <v>450</v>
      </c>
      <c r="W5422" t="s">
        <v>172</v>
      </c>
      <c r="Y5422" t="s">
        <v>152</v>
      </c>
    </row>
    <row r="5423" spans="1:25" x14ac:dyDescent="0.45">
      <c r="A5423" t="s">
        <v>335</v>
      </c>
      <c r="B5423" t="s">
        <v>452</v>
      </c>
      <c r="C5423">
        <v>2535</v>
      </c>
      <c r="D5423">
        <v>1</v>
      </c>
      <c r="E5423" t="s">
        <v>453</v>
      </c>
      <c r="F5423">
        <v>2009</v>
      </c>
      <c r="G5423">
        <v>6886</v>
      </c>
      <c r="H5423">
        <v>6872.69</v>
      </c>
      <c r="I5423">
        <v>870520.22</v>
      </c>
      <c r="K5423">
        <v>1111.028</v>
      </c>
      <c r="L5423">
        <v>0.24859999999999999</v>
      </c>
      <c r="M5423">
        <v>839814.34600000002</v>
      </c>
      <c r="N5423">
        <v>0.10349999999999999</v>
      </c>
      <c r="O5423">
        <v>937.18700000000001</v>
      </c>
      <c r="P5423">
        <v>0.23730000000000001</v>
      </c>
      <c r="Q5423">
        <v>8143421.4330000002</v>
      </c>
      <c r="R5423" t="s">
        <v>82</v>
      </c>
      <c r="S5423" t="s">
        <v>45</v>
      </c>
      <c r="T5423" t="s">
        <v>46</v>
      </c>
      <c r="U5423" t="s">
        <v>132</v>
      </c>
      <c r="V5423" t="s">
        <v>240</v>
      </c>
      <c r="W5423" t="s">
        <v>51</v>
      </c>
      <c r="Y5423" t="s">
        <v>107</v>
      </c>
    </row>
    <row r="5424" spans="1:25" x14ac:dyDescent="0.45">
      <c r="A5424" t="s">
        <v>335</v>
      </c>
      <c r="B5424" t="s">
        <v>452</v>
      </c>
      <c r="C5424">
        <v>2535</v>
      </c>
      <c r="D5424">
        <v>1</v>
      </c>
      <c r="E5424" t="s">
        <v>453</v>
      </c>
      <c r="F5424">
        <v>2010</v>
      </c>
      <c r="G5424">
        <v>6864</v>
      </c>
      <c r="H5424">
        <v>6855.29</v>
      </c>
      <c r="I5424">
        <v>919713.64</v>
      </c>
      <c r="K5424">
        <v>5201.2030000000004</v>
      </c>
      <c r="L5424">
        <v>1.1656</v>
      </c>
      <c r="M5424">
        <v>884705.73300000001</v>
      </c>
      <c r="N5424">
        <v>0.10299999999999999</v>
      </c>
      <c r="O5424">
        <v>1143.386</v>
      </c>
      <c r="P5424">
        <v>0.26790000000000003</v>
      </c>
      <c r="Q5424">
        <v>8622867.6099999994</v>
      </c>
      <c r="R5424" t="s">
        <v>82</v>
      </c>
      <c r="S5424" t="s">
        <v>45</v>
      </c>
      <c r="T5424" t="s">
        <v>46</v>
      </c>
      <c r="U5424" t="s">
        <v>132</v>
      </c>
      <c r="V5424" t="s">
        <v>240</v>
      </c>
      <c r="W5424" t="s">
        <v>51</v>
      </c>
      <c r="Y5424" t="s">
        <v>107</v>
      </c>
    </row>
    <row r="5425" spans="1:25" x14ac:dyDescent="0.45">
      <c r="A5425" t="s">
        <v>335</v>
      </c>
      <c r="B5425" t="s">
        <v>452</v>
      </c>
      <c r="C5425">
        <v>2535</v>
      </c>
      <c r="D5425">
        <v>1</v>
      </c>
      <c r="E5425" t="s">
        <v>453</v>
      </c>
      <c r="F5425">
        <v>2011</v>
      </c>
      <c r="G5425">
        <v>4897</v>
      </c>
      <c r="H5425">
        <v>4886.91</v>
      </c>
      <c r="I5425">
        <v>576504.46</v>
      </c>
      <c r="K5425">
        <v>4765.3190000000004</v>
      </c>
      <c r="L5425">
        <v>1.5604</v>
      </c>
      <c r="M5425">
        <v>571327.84199999995</v>
      </c>
      <c r="N5425">
        <v>0.10299999999999999</v>
      </c>
      <c r="O5425">
        <v>805.79499999999996</v>
      </c>
      <c r="P5425">
        <v>0.29199999999999998</v>
      </c>
      <c r="Q5425">
        <v>5568498.4720000001</v>
      </c>
      <c r="R5425" t="s">
        <v>82</v>
      </c>
      <c r="S5425" t="s">
        <v>45</v>
      </c>
      <c r="T5425" t="s">
        <v>46</v>
      </c>
      <c r="U5425" t="s">
        <v>132</v>
      </c>
      <c r="V5425" t="s">
        <v>240</v>
      </c>
      <c r="W5425" t="s">
        <v>51</v>
      </c>
      <c r="Y5425" t="s">
        <v>107</v>
      </c>
    </row>
    <row r="5426" spans="1:25" x14ac:dyDescent="0.45">
      <c r="A5426" t="s">
        <v>335</v>
      </c>
      <c r="B5426" t="s">
        <v>452</v>
      </c>
      <c r="C5426">
        <v>2535</v>
      </c>
      <c r="D5426">
        <v>1</v>
      </c>
      <c r="E5426" t="s">
        <v>453</v>
      </c>
      <c r="F5426">
        <v>2012</v>
      </c>
      <c r="G5426">
        <v>2997</v>
      </c>
      <c r="H5426">
        <v>2982.34</v>
      </c>
      <c r="I5426">
        <v>275943.82</v>
      </c>
      <c r="K5426">
        <v>823.41399999999999</v>
      </c>
      <c r="L5426">
        <v>0.4501</v>
      </c>
      <c r="M5426">
        <v>285372.98100000003</v>
      </c>
      <c r="N5426">
        <v>0.1031</v>
      </c>
      <c r="O5426">
        <v>390.78899999999999</v>
      </c>
      <c r="P5426">
        <v>0.2828</v>
      </c>
      <c r="Q5426">
        <v>2781024.5649999999</v>
      </c>
      <c r="R5426" t="s">
        <v>82</v>
      </c>
      <c r="S5426" t="s">
        <v>45</v>
      </c>
      <c r="T5426" t="s">
        <v>46</v>
      </c>
      <c r="U5426" t="s">
        <v>132</v>
      </c>
      <c r="V5426" t="s">
        <v>240</v>
      </c>
      <c r="W5426" t="s">
        <v>51</v>
      </c>
      <c r="Y5426" t="s">
        <v>107</v>
      </c>
    </row>
    <row r="5427" spans="1:25" x14ac:dyDescent="0.45">
      <c r="A5427" t="s">
        <v>335</v>
      </c>
      <c r="B5427" t="s">
        <v>452</v>
      </c>
      <c r="C5427">
        <v>2535</v>
      </c>
      <c r="D5427">
        <v>1</v>
      </c>
      <c r="E5427" t="s">
        <v>453</v>
      </c>
      <c r="F5427">
        <v>2013</v>
      </c>
      <c r="G5427">
        <v>4312</v>
      </c>
      <c r="H5427">
        <v>4295.3100000000004</v>
      </c>
      <c r="I5427">
        <v>454606.35</v>
      </c>
      <c r="K5427">
        <v>1429.0419999999999</v>
      </c>
      <c r="L5427">
        <v>0.51070000000000004</v>
      </c>
      <c r="M5427">
        <v>462094.78</v>
      </c>
      <c r="N5427">
        <v>0.10299999999999999</v>
      </c>
      <c r="O5427">
        <v>675.69500000000005</v>
      </c>
      <c r="P5427">
        <v>0.29780000000000001</v>
      </c>
      <c r="Q5427">
        <v>4503859.0650000004</v>
      </c>
      <c r="R5427" t="s">
        <v>82</v>
      </c>
      <c r="S5427" t="s">
        <v>45</v>
      </c>
      <c r="T5427" t="s">
        <v>46</v>
      </c>
      <c r="U5427" t="s">
        <v>132</v>
      </c>
      <c r="V5427" t="s">
        <v>240</v>
      </c>
      <c r="W5427" t="s">
        <v>51</v>
      </c>
      <c r="Y5427" t="s">
        <v>107</v>
      </c>
    </row>
    <row r="5428" spans="1:25" x14ac:dyDescent="0.45">
      <c r="A5428" t="s">
        <v>335</v>
      </c>
      <c r="B5428" t="s">
        <v>452</v>
      </c>
      <c r="C5428">
        <v>2535</v>
      </c>
      <c r="D5428">
        <v>1</v>
      </c>
      <c r="E5428" t="s">
        <v>453</v>
      </c>
      <c r="F5428">
        <v>2014</v>
      </c>
      <c r="G5428">
        <v>4157</v>
      </c>
      <c r="H5428">
        <v>4136.25</v>
      </c>
      <c r="I5428">
        <v>459186.81</v>
      </c>
      <c r="K5428">
        <v>1268.981</v>
      </c>
      <c r="L5428">
        <v>0.46</v>
      </c>
      <c r="M5428">
        <v>461893.16399999999</v>
      </c>
      <c r="N5428">
        <v>0.10299999999999999</v>
      </c>
      <c r="O5428">
        <v>596.83399999999995</v>
      </c>
      <c r="P5428">
        <v>0.27200000000000002</v>
      </c>
      <c r="Q5428">
        <v>4501907.5779999997</v>
      </c>
      <c r="R5428" t="s">
        <v>82</v>
      </c>
      <c r="S5428" t="s">
        <v>45</v>
      </c>
      <c r="T5428" t="s">
        <v>46</v>
      </c>
      <c r="U5428" t="s">
        <v>132</v>
      </c>
      <c r="V5428" t="s">
        <v>240</v>
      </c>
      <c r="W5428" t="s">
        <v>51</v>
      </c>
      <c r="Y5428" t="s">
        <v>107</v>
      </c>
    </row>
    <row r="5429" spans="1:25" x14ac:dyDescent="0.45">
      <c r="A5429" t="s">
        <v>335</v>
      </c>
      <c r="B5429" t="s">
        <v>452</v>
      </c>
      <c r="C5429">
        <v>2535</v>
      </c>
      <c r="D5429">
        <v>1</v>
      </c>
      <c r="E5429" t="s">
        <v>453</v>
      </c>
      <c r="F5429">
        <v>2015</v>
      </c>
      <c r="G5429">
        <v>1374</v>
      </c>
      <c r="H5429">
        <v>1363.08</v>
      </c>
      <c r="I5429">
        <v>109070.38</v>
      </c>
      <c r="K5429">
        <v>151.529</v>
      </c>
      <c r="L5429">
        <v>0.2077</v>
      </c>
      <c r="M5429">
        <v>118895.41099999999</v>
      </c>
      <c r="N5429">
        <v>0.10299999999999999</v>
      </c>
      <c r="O5429">
        <v>135.107</v>
      </c>
      <c r="P5429">
        <v>0.27</v>
      </c>
      <c r="Q5429">
        <v>1158823.67</v>
      </c>
      <c r="R5429" t="s">
        <v>82</v>
      </c>
      <c r="S5429" t="s">
        <v>45</v>
      </c>
      <c r="T5429" t="s">
        <v>46</v>
      </c>
      <c r="U5429" t="s">
        <v>132</v>
      </c>
      <c r="V5429" t="s">
        <v>240</v>
      </c>
      <c r="W5429" t="s">
        <v>51</v>
      </c>
      <c r="Y5429" t="s">
        <v>129</v>
      </c>
    </row>
    <row r="5430" spans="1:25" x14ac:dyDescent="0.45">
      <c r="A5430" t="s">
        <v>335</v>
      </c>
      <c r="B5430" t="s">
        <v>452</v>
      </c>
      <c r="C5430">
        <v>2535</v>
      </c>
      <c r="D5430">
        <v>1</v>
      </c>
      <c r="E5430" t="s">
        <v>453</v>
      </c>
      <c r="F5430">
        <v>2016</v>
      </c>
      <c r="G5430">
        <v>4857</v>
      </c>
      <c r="H5430">
        <v>4844.09</v>
      </c>
      <c r="I5430">
        <v>561833.56000000006</v>
      </c>
      <c r="K5430">
        <v>679.98199999999997</v>
      </c>
      <c r="L5430">
        <v>0.21659999999999999</v>
      </c>
      <c r="M5430">
        <v>559679.79500000004</v>
      </c>
      <c r="N5430">
        <v>0.10299999999999999</v>
      </c>
      <c r="O5430">
        <v>248.02600000000001</v>
      </c>
      <c r="P5430">
        <v>0.1018</v>
      </c>
      <c r="Q5430">
        <v>5454885.5</v>
      </c>
      <c r="R5430" t="s">
        <v>82</v>
      </c>
      <c r="S5430" t="s">
        <v>45</v>
      </c>
      <c r="T5430" t="s">
        <v>46</v>
      </c>
      <c r="U5430" t="s">
        <v>132</v>
      </c>
      <c r="V5430" t="s">
        <v>240</v>
      </c>
      <c r="W5430" t="s">
        <v>51</v>
      </c>
      <c r="Y5430" t="s">
        <v>129</v>
      </c>
    </row>
    <row r="5431" spans="1:25" x14ac:dyDescent="0.45">
      <c r="A5431" t="s">
        <v>335</v>
      </c>
      <c r="B5431" t="s">
        <v>452</v>
      </c>
      <c r="C5431">
        <v>2535</v>
      </c>
      <c r="D5431">
        <v>1</v>
      </c>
      <c r="E5431" t="s">
        <v>453</v>
      </c>
      <c r="F5431">
        <v>2017</v>
      </c>
      <c r="G5431">
        <v>3103</v>
      </c>
      <c r="H5431">
        <v>3083.15</v>
      </c>
      <c r="I5431">
        <v>187147.72</v>
      </c>
      <c r="K5431">
        <v>378.96800000000002</v>
      </c>
      <c r="L5431">
        <v>0.29559999999999997</v>
      </c>
      <c r="M5431">
        <v>199660.071</v>
      </c>
      <c r="N5431">
        <v>0.10290000000000001</v>
      </c>
      <c r="O5431">
        <v>205.494</v>
      </c>
      <c r="P5431">
        <v>0.25090000000000001</v>
      </c>
      <c r="Q5431">
        <v>1945970.669</v>
      </c>
      <c r="R5431" t="s">
        <v>82</v>
      </c>
      <c r="S5431" t="s">
        <v>45</v>
      </c>
      <c r="T5431" t="s">
        <v>46</v>
      </c>
      <c r="U5431" t="s">
        <v>132</v>
      </c>
      <c r="V5431" t="s">
        <v>240</v>
      </c>
      <c r="W5431" t="s">
        <v>51</v>
      </c>
      <c r="Y5431" t="s">
        <v>130</v>
      </c>
    </row>
    <row r="5432" spans="1:25" x14ac:dyDescent="0.45">
      <c r="A5432" t="s">
        <v>335</v>
      </c>
      <c r="B5432" t="s">
        <v>452</v>
      </c>
      <c r="C5432">
        <v>2535</v>
      </c>
      <c r="D5432">
        <v>1</v>
      </c>
      <c r="E5432" t="s">
        <v>453</v>
      </c>
      <c r="F5432">
        <v>2018</v>
      </c>
      <c r="G5432">
        <v>982</v>
      </c>
      <c r="H5432">
        <v>959.34</v>
      </c>
      <c r="I5432">
        <v>92176.78</v>
      </c>
      <c r="K5432">
        <v>650.39800000000002</v>
      </c>
      <c r="L5432">
        <v>1.0584</v>
      </c>
      <c r="M5432">
        <v>93998.407999999996</v>
      </c>
      <c r="N5432">
        <v>0.10290000000000001</v>
      </c>
      <c r="O5432">
        <v>67.647000000000006</v>
      </c>
      <c r="P5432">
        <v>0.1487</v>
      </c>
      <c r="Q5432">
        <v>916095.67200000002</v>
      </c>
      <c r="R5432" t="s">
        <v>82</v>
      </c>
      <c r="S5432" t="s">
        <v>45</v>
      </c>
      <c r="T5432" t="s">
        <v>46</v>
      </c>
      <c r="U5432" t="s">
        <v>132</v>
      </c>
      <c r="V5432" t="s">
        <v>240</v>
      </c>
      <c r="W5432" t="s">
        <v>51</v>
      </c>
      <c r="Y5432" t="s">
        <v>130</v>
      </c>
    </row>
    <row r="5433" spans="1:25" x14ac:dyDescent="0.45">
      <c r="A5433" t="s">
        <v>335</v>
      </c>
      <c r="B5433" t="s">
        <v>452</v>
      </c>
      <c r="C5433">
        <v>2535</v>
      </c>
      <c r="D5433">
        <v>1</v>
      </c>
      <c r="E5433" t="s">
        <v>453</v>
      </c>
      <c r="F5433">
        <v>2019</v>
      </c>
      <c r="G5433">
        <v>1439</v>
      </c>
      <c r="H5433">
        <v>1433.48</v>
      </c>
      <c r="I5433">
        <v>95767.61</v>
      </c>
      <c r="K5433">
        <v>344.91399999999999</v>
      </c>
      <c r="L5433">
        <v>0.59950000000000003</v>
      </c>
      <c r="M5433">
        <v>107935.895</v>
      </c>
      <c r="N5433">
        <v>0.10299999999999999</v>
      </c>
      <c r="O5433">
        <v>136.78899999999999</v>
      </c>
      <c r="P5433">
        <v>0.27600000000000002</v>
      </c>
      <c r="Q5433">
        <v>1052001.449</v>
      </c>
      <c r="R5433" t="s">
        <v>82</v>
      </c>
      <c r="S5433" t="s">
        <v>45</v>
      </c>
      <c r="T5433" t="s">
        <v>46</v>
      </c>
      <c r="U5433" t="s">
        <v>132</v>
      </c>
      <c r="V5433" t="s">
        <v>240</v>
      </c>
      <c r="W5433" t="s">
        <v>51</v>
      </c>
      <c r="Y5433" t="s">
        <v>130</v>
      </c>
    </row>
    <row r="5434" spans="1:25" x14ac:dyDescent="0.45">
      <c r="A5434" t="s">
        <v>335</v>
      </c>
      <c r="B5434" t="s">
        <v>452</v>
      </c>
      <c r="C5434">
        <v>2535</v>
      </c>
      <c r="D5434">
        <v>1</v>
      </c>
      <c r="E5434" t="s">
        <v>453</v>
      </c>
      <c r="F5434">
        <v>2020</v>
      </c>
      <c r="G5434">
        <v>0</v>
      </c>
      <c r="H5434">
        <v>0</v>
      </c>
      <c r="R5434" t="s">
        <v>82</v>
      </c>
      <c r="S5434" t="s">
        <v>45</v>
      </c>
      <c r="T5434" t="s">
        <v>46</v>
      </c>
      <c r="U5434" t="s">
        <v>132</v>
      </c>
      <c r="V5434" t="s">
        <v>240</v>
      </c>
      <c r="W5434" t="s">
        <v>51</v>
      </c>
      <c r="Y5434" t="s">
        <v>130</v>
      </c>
    </row>
    <row r="5435" spans="1:25" x14ac:dyDescent="0.45">
      <c r="A5435" t="s">
        <v>335</v>
      </c>
      <c r="B5435" t="s">
        <v>452</v>
      </c>
      <c r="C5435">
        <v>2535</v>
      </c>
      <c r="D5435">
        <v>1</v>
      </c>
      <c r="E5435" t="s">
        <v>453</v>
      </c>
      <c r="F5435">
        <v>2021</v>
      </c>
      <c r="G5435">
        <v>0</v>
      </c>
      <c r="H5435">
        <v>0</v>
      </c>
      <c r="R5435" t="s">
        <v>82</v>
      </c>
      <c r="S5435" t="s">
        <v>45</v>
      </c>
      <c r="T5435" t="s">
        <v>46</v>
      </c>
      <c r="U5435" t="s">
        <v>132</v>
      </c>
      <c r="V5435" t="s">
        <v>240</v>
      </c>
      <c r="W5435" t="s">
        <v>51</v>
      </c>
    </row>
    <row r="5436" spans="1:25" x14ac:dyDescent="0.45">
      <c r="A5436" t="s">
        <v>335</v>
      </c>
      <c r="B5436" t="s">
        <v>452</v>
      </c>
      <c r="C5436">
        <v>2535</v>
      </c>
      <c r="D5436">
        <v>1</v>
      </c>
      <c r="E5436" t="s">
        <v>453</v>
      </c>
      <c r="F5436">
        <v>2022</v>
      </c>
      <c r="G5436">
        <v>0</v>
      </c>
      <c r="H5436">
        <v>0</v>
      </c>
      <c r="R5436" t="s">
        <v>82</v>
      </c>
      <c r="S5436" t="s">
        <v>45</v>
      </c>
      <c r="T5436" t="s">
        <v>46</v>
      </c>
      <c r="U5436" t="s">
        <v>132</v>
      </c>
      <c r="V5436" t="s">
        <v>240</v>
      </c>
      <c r="W5436" t="s">
        <v>51</v>
      </c>
    </row>
    <row r="5437" spans="1:25" x14ac:dyDescent="0.45">
      <c r="A5437" t="s">
        <v>335</v>
      </c>
      <c r="B5437" t="s">
        <v>452</v>
      </c>
      <c r="C5437">
        <v>2535</v>
      </c>
      <c r="D5437">
        <v>2</v>
      </c>
      <c r="E5437" t="s">
        <v>453</v>
      </c>
      <c r="F5437">
        <v>2009</v>
      </c>
      <c r="G5437">
        <v>7105</v>
      </c>
      <c r="H5437">
        <v>7098.42</v>
      </c>
      <c r="I5437">
        <v>921968.87</v>
      </c>
      <c r="K5437">
        <v>1086.5340000000001</v>
      </c>
      <c r="L5437">
        <v>0.2379</v>
      </c>
      <c r="M5437">
        <v>871480.7</v>
      </c>
      <c r="N5437">
        <v>0.10349999999999999</v>
      </c>
      <c r="O5437">
        <v>1173.021</v>
      </c>
      <c r="P5437">
        <v>0.28070000000000001</v>
      </c>
      <c r="Q5437">
        <v>8445560.9790000003</v>
      </c>
      <c r="R5437" t="s">
        <v>82</v>
      </c>
      <c r="S5437" t="s">
        <v>45</v>
      </c>
      <c r="T5437" t="s">
        <v>46</v>
      </c>
      <c r="U5437" t="s">
        <v>132</v>
      </c>
      <c r="V5437" t="s">
        <v>171</v>
      </c>
      <c r="W5437" t="s">
        <v>51</v>
      </c>
      <c r="Y5437" t="s">
        <v>107</v>
      </c>
    </row>
    <row r="5438" spans="1:25" x14ac:dyDescent="0.45">
      <c r="A5438" t="s">
        <v>335</v>
      </c>
      <c r="B5438" t="s">
        <v>452</v>
      </c>
      <c r="C5438">
        <v>2535</v>
      </c>
      <c r="D5438">
        <v>2</v>
      </c>
      <c r="E5438" t="s">
        <v>453</v>
      </c>
      <c r="F5438">
        <v>2010</v>
      </c>
      <c r="G5438">
        <v>7808</v>
      </c>
      <c r="H5438">
        <v>7800.64</v>
      </c>
      <c r="I5438">
        <v>1035996.42</v>
      </c>
      <c r="K5438">
        <v>5886.4459999999999</v>
      </c>
      <c r="L5438">
        <v>1.1631</v>
      </c>
      <c r="M5438">
        <v>1005064.329</v>
      </c>
      <c r="N5438">
        <v>0.10299999999999999</v>
      </c>
      <c r="O5438">
        <v>1474.65</v>
      </c>
      <c r="P5438">
        <v>0.30349999999999999</v>
      </c>
      <c r="Q5438">
        <v>9795949.523</v>
      </c>
      <c r="R5438" t="s">
        <v>82</v>
      </c>
      <c r="S5438" t="s">
        <v>45</v>
      </c>
      <c r="T5438" t="s">
        <v>46</v>
      </c>
      <c r="U5438" t="s">
        <v>132</v>
      </c>
      <c r="V5438" t="s">
        <v>171</v>
      </c>
      <c r="W5438" t="s">
        <v>51</v>
      </c>
      <c r="Y5438" t="s">
        <v>107</v>
      </c>
    </row>
    <row r="5439" spans="1:25" x14ac:dyDescent="0.45">
      <c r="A5439" t="s">
        <v>335</v>
      </c>
      <c r="B5439" t="s">
        <v>452</v>
      </c>
      <c r="C5439">
        <v>2535</v>
      </c>
      <c r="D5439">
        <v>2</v>
      </c>
      <c r="E5439" t="s">
        <v>453</v>
      </c>
      <c r="F5439">
        <v>2011</v>
      </c>
      <c r="G5439">
        <v>5781</v>
      </c>
      <c r="H5439">
        <v>5771.32</v>
      </c>
      <c r="I5439">
        <v>674922.3</v>
      </c>
      <c r="K5439">
        <v>5727.0730000000003</v>
      </c>
      <c r="L5439">
        <v>1.6342000000000001</v>
      </c>
      <c r="M5439">
        <v>664204.18400000001</v>
      </c>
      <c r="N5439">
        <v>0.10299999999999999</v>
      </c>
      <c r="O5439">
        <v>1021.539</v>
      </c>
      <c r="P5439">
        <v>0.315</v>
      </c>
      <c r="Q5439">
        <v>6473735.6380000003</v>
      </c>
      <c r="R5439" t="s">
        <v>82</v>
      </c>
      <c r="S5439" t="s">
        <v>45</v>
      </c>
      <c r="T5439" t="s">
        <v>46</v>
      </c>
      <c r="U5439" t="s">
        <v>132</v>
      </c>
      <c r="V5439" t="s">
        <v>171</v>
      </c>
      <c r="W5439" t="s">
        <v>51</v>
      </c>
      <c r="Y5439" t="s">
        <v>107</v>
      </c>
    </row>
    <row r="5440" spans="1:25" x14ac:dyDescent="0.45">
      <c r="A5440" t="s">
        <v>335</v>
      </c>
      <c r="B5440" t="s">
        <v>452</v>
      </c>
      <c r="C5440">
        <v>2535</v>
      </c>
      <c r="D5440">
        <v>2</v>
      </c>
      <c r="E5440" t="s">
        <v>453</v>
      </c>
      <c r="F5440">
        <v>2012</v>
      </c>
      <c r="G5440">
        <v>2853</v>
      </c>
      <c r="H5440">
        <v>2844.3</v>
      </c>
      <c r="I5440">
        <v>258066.52</v>
      </c>
      <c r="K5440">
        <v>721.50599999999997</v>
      </c>
      <c r="L5440">
        <v>0.44259999999999999</v>
      </c>
      <c r="M5440">
        <v>269421.848</v>
      </c>
      <c r="N5440">
        <v>0.10299999999999999</v>
      </c>
      <c r="O5440">
        <v>446.4</v>
      </c>
      <c r="P5440">
        <v>0.34399999999999997</v>
      </c>
      <c r="Q5440">
        <v>2625958.818</v>
      </c>
      <c r="R5440" t="s">
        <v>82</v>
      </c>
      <c r="S5440" t="s">
        <v>45</v>
      </c>
      <c r="T5440" t="s">
        <v>46</v>
      </c>
      <c r="U5440" t="s">
        <v>132</v>
      </c>
      <c r="V5440" t="s">
        <v>171</v>
      </c>
      <c r="W5440" t="s">
        <v>51</v>
      </c>
      <c r="Y5440" t="s">
        <v>107</v>
      </c>
    </row>
    <row r="5441" spans="1:25" x14ac:dyDescent="0.45">
      <c r="A5441" t="s">
        <v>335</v>
      </c>
      <c r="B5441" t="s">
        <v>452</v>
      </c>
      <c r="C5441">
        <v>2535</v>
      </c>
      <c r="D5441">
        <v>2</v>
      </c>
      <c r="E5441" t="s">
        <v>453</v>
      </c>
      <c r="F5441">
        <v>2013</v>
      </c>
      <c r="G5441">
        <v>4217</v>
      </c>
      <c r="H5441">
        <v>4210.17</v>
      </c>
      <c r="I5441">
        <v>453442.12</v>
      </c>
      <c r="K5441">
        <v>1225.7750000000001</v>
      </c>
      <c r="L5441">
        <v>0.4667</v>
      </c>
      <c r="M5441">
        <v>445206.36300000001</v>
      </c>
      <c r="N5441">
        <v>0.10299999999999999</v>
      </c>
      <c r="O5441">
        <v>727.851</v>
      </c>
      <c r="P5441">
        <v>0.3337</v>
      </c>
      <c r="Q5441">
        <v>4339226.8059999999</v>
      </c>
      <c r="R5441" t="s">
        <v>82</v>
      </c>
      <c r="S5441" t="s">
        <v>45</v>
      </c>
      <c r="T5441" t="s">
        <v>46</v>
      </c>
      <c r="U5441" t="s">
        <v>132</v>
      </c>
      <c r="V5441" t="s">
        <v>171</v>
      </c>
      <c r="W5441" t="s">
        <v>51</v>
      </c>
      <c r="Y5441" t="s">
        <v>107</v>
      </c>
    </row>
    <row r="5442" spans="1:25" x14ac:dyDescent="0.45">
      <c r="A5442" t="s">
        <v>335</v>
      </c>
      <c r="B5442" t="s">
        <v>452</v>
      </c>
      <c r="C5442">
        <v>2535</v>
      </c>
      <c r="D5442">
        <v>2</v>
      </c>
      <c r="E5442" t="s">
        <v>453</v>
      </c>
      <c r="F5442">
        <v>2014</v>
      </c>
      <c r="G5442">
        <v>5708</v>
      </c>
      <c r="H5442">
        <v>5700.06</v>
      </c>
      <c r="I5442">
        <v>572736.1</v>
      </c>
      <c r="K5442">
        <v>1576.1410000000001</v>
      </c>
      <c r="L5442">
        <v>0.44350000000000001</v>
      </c>
      <c r="M5442">
        <v>566929.14500000002</v>
      </c>
      <c r="N5442">
        <v>0.10299999999999999</v>
      </c>
      <c r="O5442">
        <v>873.9</v>
      </c>
      <c r="P5442">
        <v>0.31929999999999997</v>
      </c>
      <c r="Q5442">
        <v>5525659.6289999997</v>
      </c>
      <c r="R5442" t="s">
        <v>82</v>
      </c>
      <c r="S5442" t="s">
        <v>45</v>
      </c>
      <c r="T5442" t="s">
        <v>46</v>
      </c>
      <c r="U5442" t="s">
        <v>132</v>
      </c>
      <c r="V5442" t="s">
        <v>171</v>
      </c>
      <c r="W5442" t="s">
        <v>51</v>
      </c>
      <c r="Y5442" t="s">
        <v>107</v>
      </c>
    </row>
    <row r="5443" spans="1:25" x14ac:dyDescent="0.45">
      <c r="A5443" t="s">
        <v>335</v>
      </c>
      <c r="B5443" t="s">
        <v>452</v>
      </c>
      <c r="C5443">
        <v>2535</v>
      </c>
      <c r="D5443">
        <v>2</v>
      </c>
      <c r="E5443" t="s">
        <v>453</v>
      </c>
      <c r="F5443">
        <v>2015</v>
      </c>
      <c r="G5443">
        <v>4742</v>
      </c>
      <c r="H5443">
        <v>4728.47</v>
      </c>
      <c r="I5443">
        <v>493426.16</v>
      </c>
      <c r="K5443">
        <v>969.43899999999996</v>
      </c>
      <c r="L5443">
        <v>0.31469999999999998</v>
      </c>
      <c r="M5443">
        <v>482312.12</v>
      </c>
      <c r="N5443">
        <v>0.10299999999999999</v>
      </c>
      <c r="O5443">
        <v>677.65099999999995</v>
      </c>
      <c r="P5443">
        <v>0.28760000000000002</v>
      </c>
      <c r="Q5443">
        <v>4700483.7079999996</v>
      </c>
      <c r="R5443" t="s">
        <v>82</v>
      </c>
      <c r="S5443" t="s">
        <v>45</v>
      </c>
      <c r="T5443" t="s">
        <v>46</v>
      </c>
      <c r="U5443" t="s">
        <v>132</v>
      </c>
      <c r="V5443" t="s">
        <v>171</v>
      </c>
      <c r="W5443" t="s">
        <v>51</v>
      </c>
      <c r="Y5443" t="s">
        <v>129</v>
      </c>
    </row>
    <row r="5444" spans="1:25" x14ac:dyDescent="0.45">
      <c r="A5444" t="s">
        <v>335</v>
      </c>
      <c r="B5444" t="s">
        <v>452</v>
      </c>
      <c r="C5444">
        <v>2535</v>
      </c>
      <c r="D5444">
        <v>2</v>
      </c>
      <c r="E5444" t="s">
        <v>453</v>
      </c>
      <c r="F5444">
        <v>2016</v>
      </c>
      <c r="G5444">
        <v>964</v>
      </c>
      <c r="H5444">
        <v>951.65</v>
      </c>
      <c r="I5444">
        <v>71489.48</v>
      </c>
      <c r="K5444">
        <v>57.351999999999997</v>
      </c>
      <c r="L5444">
        <v>0.1406</v>
      </c>
      <c r="M5444">
        <v>72767.986000000004</v>
      </c>
      <c r="N5444">
        <v>0.10299999999999999</v>
      </c>
      <c r="O5444">
        <v>100.496</v>
      </c>
      <c r="P5444">
        <v>0.25750000000000001</v>
      </c>
      <c r="Q5444">
        <v>709164.44</v>
      </c>
      <c r="R5444" t="s">
        <v>82</v>
      </c>
      <c r="S5444" t="s">
        <v>45</v>
      </c>
      <c r="T5444" t="s">
        <v>46</v>
      </c>
      <c r="U5444" t="s">
        <v>132</v>
      </c>
      <c r="V5444" t="s">
        <v>171</v>
      </c>
      <c r="W5444" t="s">
        <v>51</v>
      </c>
      <c r="Y5444" t="s">
        <v>129</v>
      </c>
    </row>
    <row r="5445" spans="1:25" x14ac:dyDescent="0.45">
      <c r="A5445" t="s">
        <v>335</v>
      </c>
      <c r="B5445" t="s">
        <v>452</v>
      </c>
      <c r="C5445">
        <v>2535</v>
      </c>
      <c r="D5445">
        <v>2</v>
      </c>
      <c r="E5445" t="s">
        <v>453</v>
      </c>
      <c r="F5445">
        <v>2017</v>
      </c>
      <c r="G5445">
        <v>1159</v>
      </c>
      <c r="H5445">
        <v>1149.58</v>
      </c>
      <c r="I5445">
        <v>71618.929999999993</v>
      </c>
      <c r="K5445">
        <v>126.75700000000001</v>
      </c>
      <c r="L5445">
        <v>0.32829999999999998</v>
      </c>
      <c r="M5445">
        <v>71649.790999999997</v>
      </c>
      <c r="N5445">
        <v>0.10299999999999999</v>
      </c>
      <c r="O5445">
        <v>104.907</v>
      </c>
      <c r="P5445">
        <v>0.29320000000000002</v>
      </c>
      <c r="Q5445">
        <v>698341.924</v>
      </c>
      <c r="R5445" t="s">
        <v>82</v>
      </c>
      <c r="S5445" t="s">
        <v>45</v>
      </c>
      <c r="T5445" t="s">
        <v>46</v>
      </c>
      <c r="U5445" t="s">
        <v>132</v>
      </c>
      <c r="V5445" t="s">
        <v>171</v>
      </c>
      <c r="W5445" t="s">
        <v>51</v>
      </c>
      <c r="Y5445" t="s">
        <v>130</v>
      </c>
    </row>
    <row r="5446" spans="1:25" x14ac:dyDescent="0.45">
      <c r="A5446" t="s">
        <v>335</v>
      </c>
      <c r="B5446" t="s">
        <v>452</v>
      </c>
      <c r="C5446">
        <v>2535</v>
      </c>
      <c r="D5446">
        <v>2</v>
      </c>
      <c r="E5446" t="s">
        <v>453</v>
      </c>
      <c r="F5446">
        <v>2018</v>
      </c>
      <c r="G5446">
        <v>223</v>
      </c>
      <c r="H5446">
        <v>218.94</v>
      </c>
      <c r="I5446">
        <v>14172.54</v>
      </c>
      <c r="K5446">
        <v>118.902</v>
      </c>
      <c r="L5446">
        <v>1.9117</v>
      </c>
      <c r="M5446">
        <v>12714.683999999999</v>
      </c>
      <c r="N5446">
        <v>0.10299999999999999</v>
      </c>
      <c r="O5446">
        <v>13.170999999999999</v>
      </c>
      <c r="P5446">
        <v>0.1905</v>
      </c>
      <c r="Q5446">
        <v>123848.80499999999</v>
      </c>
      <c r="R5446" t="s">
        <v>82</v>
      </c>
      <c r="S5446" t="s">
        <v>45</v>
      </c>
      <c r="T5446" t="s">
        <v>46</v>
      </c>
      <c r="U5446" t="s">
        <v>132</v>
      </c>
      <c r="V5446" t="s">
        <v>171</v>
      </c>
      <c r="W5446" t="s">
        <v>51</v>
      </c>
      <c r="Y5446" t="s">
        <v>130</v>
      </c>
    </row>
    <row r="5447" spans="1:25" x14ac:dyDescent="0.45">
      <c r="A5447" t="s">
        <v>335</v>
      </c>
      <c r="B5447" t="s">
        <v>452</v>
      </c>
      <c r="C5447">
        <v>2535</v>
      </c>
      <c r="D5447">
        <v>2</v>
      </c>
      <c r="E5447" t="s">
        <v>453</v>
      </c>
      <c r="F5447">
        <v>2019</v>
      </c>
      <c r="G5447">
        <v>0</v>
      </c>
      <c r="H5447">
        <v>0</v>
      </c>
      <c r="R5447" t="s">
        <v>82</v>
      </c>
      <c r="S5447" t="s">
        <v>45</v>
      </c>
      <c r="T5447" t="s">
        <v>46</v>
      </c>
      <c r="U5447" t="s">
        <v>132</v>
      </c>
      <c r="V5447" t="s">
        <v>171</v>
      </c>
      <c r="W5447" t="s">
        <v>51</v>
      </c>
      <c r="Y5447" t="s">
        <v>130</v>
      </c>
    </row>
    <row r="5448" spans="1:25" x14ac:dyDescent="0.45">
      <c r="A5448" t="s">
        <v>335</v>
      </c>
      <c r="B5448" t="s">
        <v>452</v>
      </c>
      <c r="C5448">
        <v>2535</v>
      </c>
      <c r="D5448">
        <v>2</v>
      </c>
      <c r="E5448" t="s">
        <v>453</v>
      </c>
      <c r="F5448">
        <v>2020</v>
      </c>
      <c r="G5448">
        <v>0</v>
      </c>
      <c r="H5448">
        <v>0</v>
      </c>
      <c r="R5448" t="s">
        <v>82</v>
      </c>
      <c r="S5448" t="s">
        <v>45</v>
      </c>
      <c r="T5448" t="s">
        <v>46</v>
      </c>
      <c r="U5448" t="s">
        <v>132</v>
      </c>
      <c r="V5448" t="s">
        <v>171</v>
      </c>
      <c r="W5448" t="s">
        <v>51</v>
      </c>
      <c r="Y5448" t="s">
        <v>130</v>
      </c>
    </row>
    <row r="5449" spans="1:25" x14ac:dyDescent="0.45">
      <c r="A5449" t="s">
        <v>335</v>
      </c>
      <c r="B5449" t="s">
        <v>452</v>
      </c>
      <c r="C5449">
        <v>2535</v>
      </c>
      <c r="D5449">
        <v>2</v>
      </c>
      <c r="E5449" t="s">
        <v>453</v>
      </c>
      <c r="F5449">
        <v>2021</v>
      </c>
      <c r="G5449">
        <v>0</v>
      </c>
      <c r="H5449">
        <v>0</v>
      </c>
      <c r="R5449" t="s">
        <v>82</v>
      </c>
      <c r="S5449" t="s">
        <v>45</v>
      </c>
      <c r="T5449" t="s">
        <v>46</v>
      </c>
      <c r="U5449" t="s">
        <v>132</v>
      </c>
      <c r="V5449" t="s">
        <v>171</v>
      </c>
      <c r="W5449" t="s">
        <v>51</v>
      </c>
    </row>
    <row r="5450" spans="1:25" x14ac:dyDescent="0.45">
      <c r="A5450" t="s">
        <v>335</v>
      </c>
      <c r="B5450" t="s">
        <v>452</v>
      </c>
      <c r="C5450">
        <v>2535</v>
      </c>
      <c r="D5450">
        <v>2</v>
      </c>
      <c r="E5450" t="s">
        <v>453</v>
      </c>
      <c r="F5450">
        <v>2022</v>
      </c>
      <c r="G5450">
        <v>0</v>
      </c>
      <c r="H5450">
        <v>0</v>
      </c>
      <c r="R5450" t="s">
        <v>82</v>
      </c>
      <c r="S5450" t="s">
        <v>45</v>
      </c>
      <c r="T5450" t="s">
        <v>46</v>
      </c>
      <c r="U5450" t="s">
        <v>132</v>
      </c>
      <c r="V5450" t="s">
        <v>171</v>
      </c>
      <c r="W5450" t="s">
        <v>51</v>
      </c>
    </row>
    <row r="5451" spans="1:25" x14ac:dyDescent="0.45">
      <c r="A5451" t="s">
        <v>335</v>
      </c>
      <c r="B5451" t="s">
        <v>454</v>
      </c>
      <c r="C5451">
        <v>2539</v>
      </c>
      <c r="D5451">
        <v>10001</v>
      </c>
      <c r="F5451">
        <v>2009</v>
      </c>
      <c r="G5451">
        <v>5982</v>
      </c>
      <c r="H5451">
        <v>5801.79</v>
      </c>
      <c r="I5451">
        <v>772817.37</v>
      </c>
      <c r="K5451">
        <v>2.5590000000000002</v>
      </c>
      <c r="L5451">
        <v>1E-3</v>
      </c>
      <c r="M5451">
        <v>504722.35499999998</v>
      </c>
      <c r="N5451">
        <v>5.8999999999999997E-2</v>
      </c>
      <c r="O5451">
        <v>35.139000000000003</v>
      </c>
      <c r="P5451">
        <v>1.4999999999999999E-2</v>
      </c>
      <c r="Q5451">
        <v>8492651.5289999992</v>
      </c>
      <c r="R5451" t="s">
        <v>34</v>
      </c>
      <c r="S5451" t="s">
        <v>38</v>
      </c>
      <c r="T5451" t="s">
        <v>89</v>
      </c>
      <c r="V5451" t="s">
        <v>88</v>
      </c>
      <c r="Y5451" t="s">
        <v>107</v>
      </c>
    </row>
    <row r="5452" spans="1:25" x14ac:dyDescent="0.45">
      <c r="A5452" t="s">
        <v>335</v>
      </c>
      <c r="B5452" t="s">
        <v>454</v>
      </c>
      <c r="C5452">
        <v>2539</v>
      </c>
      <c r="D5452">
        <v>10001</v>
      </c>
      <c r="F5452">
        <v>2010</v>
      </c>
      <c r="G5452">
        <v>6598</v>
      </c>
      <c r="H5452">
        <v>6404.95</v>
      </c>
      <c r="I5452">
        <v>944050.54</v>
      </c>
      <c r="K5452">
        <v>3.2679999999999998</v>
      </c>
      <c r="L5452">
        <v>1.1000000000000001E-3</v>
      </c>
      <c r="M5452">
        <v>596338.277</v>
      </c>
      <c r="N5452">
        <v>5.8999999999999997E-2</v>
      </c>
      <c r="O5452">
        <v>44.139000000000003</v>
      </c>
      <c r="P5452">
        <v>1.6E-2</v>
      </c>
      <c r="Q5452">
        <v>10029854.550000001</v>
      </c>
      <c r="R5452" t="s">
        <v>34</v>
      </c>
      <c r="S5452" t="s">
        <v>38</v>
      </c>
      <c r="T5452" t="s">
        <v>89</v>
      </c>
      <c r="V5452" t="s">
        <v>88</v>
      </c>
      <c r="Y5452" t="s">
        <v>107</v>
      </c>
    </row>
    <row r="5453" spans="1:25" x14ac:dyDescent="0.45">
      <c r="A5453" t="s">
        <v>335</v>
      </c>
      <c r="B5453" t="s">
        <v>454</v>
      </c>
      <c r="C5453">
        <v>2539</v>
      </c>
      <c r="D5453">
        <v>10001</v>
      </c>
      <c r="F5453">
        <v>2011</v>
      </c>
      <c r="G5453">
        <v>6759</v>
      </c>
      <c r="H5453">
        <v>6523.74</v>
      </c>
      <c r="I5453">
        <v>1009497.92</v>
      </c>
      <c r="K5453">
        <v>3.17</v>
      </c>
      <c r="L5453">
        <v>1E-3</v>
      </c>
      <c r="M5453">
        <v>627921.304</v>
      </c>
      <c r="N5453">
        <v>5.8999999999999997E-2</v>
      </c>
      <c r="O5453">
        <v>45.658000000000001</v>
      </c>
      <c r="P5453">
        <v>1.67E-2</v>
      </c>
      <c r="Q5453">
        <v>10566031.392999999</v>
      </c>
      <c r="R5453" t="s">
        <v>34</v>
      </c>
      <c r="S5453" t="s">
        <v>38</v>
      </c>
      <c r="T5453" t="s">
        <v>89</v>
      </c>
      <c r="V5453" t="s">
        <v>88</v>
      </c>
      <c r="Y5453" t="s">
        <v>107</v>
      </c>
    </row>
    <row r="5454" spans="1:25" x14ac:dyDescent="0.45">
      <c r="A5454" t="s">
        <v>335</v>
      </c>
      <c r="B5454" t="s">
        <v>454</v>
      </c>
      <c r="C5454">
        <v>2539</v>
      </c>
      <c r="D5454">
        <v>10001</v>
      </c>
      <c r="F5454">
        <v>2012</v>
      </c>
      <c r="G5454">
        <v>7461</v>
      </c>
      <c r="H5454">
        <v>7281.33</v>
      </c>
      <c r="I5454">
        <v>1175507.3799999999</v>
      </c>
      <c r="K5454">
        <v>3.6589999999999998</v>
      </c>
      <c r="L5454">
        <v>1E-3</v>
      </c>
      <c r="M5454">
        <v>724806.603</v>
      </c>
      <c r="N5454">
        <v>5.8999999999999997E-2</v>
      </c>
      <c r="O5454">
        <v>45.860999999999997</v>
      </c>
      <c r="P5454">
        <v>1.3899999999999999E-2</v>
      </c>
      <c r="Q5454">
        <v>12196259.518999999</v>
      </c>
      <c r="R5454" t="s">
        <v>34</v>
      </c>
      <c r="S5454" t="s">
        <v>38</v>
      </c>
      <c r="T5454" t="s">
        <v>89</v>
      </c>
      <c r="V5454" t="s">
        <v>88</v>
      </c>
      <c r="Y5454" t="s">
        <v>107</v>
      </c>
    </row>
    <row r="5455" spans="1:25" x14ac:dyDescent="0.45">
      <c r="A5455" t="s">
        <v>335</v>
      </c>
      <c r="B5455" t="s">
        <v>454</v>
      </c>
      <c r="C5455">
        <v>2539</v>
      </c>
      <c r="D5455">
        <v>10001</v>
      </c>
      <c r="F5455">
        <v>2013</v>
      </c>
      <c r="G5455">
        <v>6180</v>
      </c>
      <c r="H5455">
        <v>5985.26</v>
      </c>
      <c r="I5455">
        <v>931287.71</v>
      </c>
      <c r="K5455">
        <v>2.9220000000000002</v>
      </c>
      <c r="L5455">
        <v>1E-3</v>
      </c>
      <c r="M5455">
        <v>578709.10199999996</v>
      </c>
      <c r="N5455">
        <v>5.8999999999999997E-2</v>
      </c>
      <c r="O5455">
        <v>36.356000000000002</v>
      </c>
      <c r="P5455">
        <v>1.54E-2</v>
      </c>
      <c r="Q5455">
        <v>9737922.6659999993</v>
      </c>
      <c r="R5455" t="s">
        <v>34</v>
      </c>
      <c r="S5455" t="s">
        <v>38</v>
      </c>
      <c r="T5455" t="s">
        <v>89</v>
      </c>
      <c r="V5455" t="s">
        <v>88</v>
      </c>
      <c r="Y5455" t="s">
        <v>107</v>
      </c>
    </row>
    <row r="5456" spans="1:25" x14ac:dyDescent="0.45">
      <c r="A5456" t="s">
        <v>335</v>
      </c>
      <c r="B5456" t="s">
        <v>454</v>
      </c>
      <c r="C5456">
        <v>2539</v>
      </c>
      <c r="D5456">
        <v>10001</v>
      </c>
      <c r="F5456">
        <v>2014</v>
      </c>
      <c r="G5456">
        <v>6918</v>
      </c>
      <c r="H5456">
        <v>6798.32</v>
      </c>
      <c r="I5456">
        <v>1074320.79</v>
      </c>
      <c r="K5456">
        <v>3.359</v>
      </c>
      <c r="L5456">
        <v>1E-3</v>
      </c>
      <c r="M5456">
        <v>665434.26100000006</v>
      </c>
      <c r="N5456">
        <v>5.8999999999999997E-2</v>
      </c>
      <c r="O5456">
        <v>42.603999999999999</v>
      </c>
      <c r="P5456">
        <v>1.29E-2</v>
      </c>
      <c r="Q5456">
        <v>11197226.691</v>
      </c>
      <c r="R5456" t="s">
        <v>34</v>
      </c>
      <c r="S5456" t="s">
        <v>38</v>
      </c>
      <c r="T5456" t="s">
        <v>89</v>
      </c>
      <c r="V5456" t="s">
        <v>88</v>
      </c>
      <c r="Y5456" t="s">
        <v>107</v>
      </c>
    </row>
    <row r="5457" spans="1:25" x14ac:dyDescent="0.45">
      <c r="A5457" t="s">
        <v>335</v>
      </c>
      <c r="B5457" t="s">
        <v>454</v>
      </c>
      <c r="C5457">
        <v>2539</v>
      </c>
      <c r="D5457">
        <v>10001</v>
      </c>
      <c r="F5457">
        <v>2015</v>
      </c>
      <c r="G5457">
        <v>7388</v>
      </c>
      <c r="H5457">
        <v>7331.06</v>
      </c>
      <c r="I5457">
        <v>1176459.02</v>
      </c>
      <c r="K5457">
        <v>3.6360000000000001</v>
      </c>
      <c r="L5457">
        <v>1E-3</v>
      </c>
      <c r="M5457">
        <v>720184.98899999994</v>
      </c>
      <c r="N5457">
        <v>5.8999999999999997E-2</v>
      </c>
      <c r="O5457">
        <v>42.22</v>
      </c>
      <c r="P5457">
        <v>9.4999999999999998E-3</v>
      </c>
      <c r="Q5457">
        <v>12118495.892999999</v>
      </c>
      <c r="R5457" t="s">
        <v>34</v>
      </c>
      <c r="S5457" t="s">
        <v>38</v>
      </c>
      <c r="T5457" t="s">
        <v>89</v>
      </c>
      <c r="V5457" t="s">
        <v>88</v>
      </c>
      <c r="Y5457" t="s">
        <v>146</v>
      </c>
    </row>
    <row r="5458" spans="1:25" x14ac:dyDescent="0.45">
      <c r="A5458" t="s">
        <v>335</v>
      </c>
      <c r="B5458" t="s">
        <v>454</v>
      </c>
      <c r="C5458">
        <v>2539</v>
      </c>
      <c r="D5458">
        <v>10001</v>
      </c>
      <c r="F5458">
        <v>2016</v>
      </c>
      <c r="G5458">
        <v>6980</v>
      </c>
      <c r="H5458">
        <v>6838.71</v>
      </c>
      <c r="I5458">
        <v>1083580.75</v>
      </c>
      <c r="K5458">
        <v>3.363</v>
      </c>
      <c r="L5458">
        <v>1E-3</v>
      </c>
      <c r="M5458">
        <v>666159.55299999996</v>
      </c>
      <c r="N5458">
        <v>5.8999999999999997E-2</v>
      </c>
      <c r="O5458">
        <v>41.795000000000002</v>
      </c>
      <c r="P5458">
        <v>1.32E-2</v>
      </c>
      <c r="Q5458">
        <v>11209387.007999999</v>
      </c>
      <c r="R5458" t="s">
        <v>34</v>
      </c>
      <c r="S5458" t="s">
        <v>38</v>
      </c>
      <c r="T5458" t="s">
        <v>89</v>
      </c>
      <c r="V5458" t="s">
        <v>88</v>
      </c>
      <c r="Y5458" t="s">
        <v>146</v>
      </c>
    </row>
    <row r="5459" spans="1:25" x14ac:dyDescent="0.45">
      <c r="A5459" t="s">
        <v>335</v>
      </c>
      <c r="B5459" t="s">
        <v>454</v>
      </c>
      <c r="C5459">
        <v>2539</v>
      </c>
      <c r="D5459">
        <v>10001</v>
      </c>
      <c r="F5459">
        <v>2017</v>
      </c>
      <c r="G5459">
        <v>7313</v>
      </c>
      <c r="H5459">
        <v>7200.38</v>
      </c>
      <c r="I5459">
        <v>1149444.55</v>
      </c>
      <c r="K5459">
        <v>3.5569999999999999</v>
      </c>
      <c r="L5459">
        <v>1E-3</v>
      </c>
      <c r="M5459">
        <v>704622.78700000001</v>
      </c>
      <c r="N5459">
        <v>5.8999999999999997E-2</v>
      </c>
      <c r="O5459">
        <v>40.320999999999998</v>
      </c>
      <c r="P5459">
        <v>1.0999999999999999E-2</v>
      </c>
      <c r="Q5459">
        <v>11856615.126</v>
      </c>
      <c r="R5459" t="s">
        <v>34</v>
      </c>
      <c r="S5459" t="s">
        <v>38</v>
      </c>
      <c r="T5459" t="s">
        <v>89</v>
      </c>
      <c r="V5459" t="s">
        <v>88</v>
      </c>
      <c r="Y5459" t="s">
        <v>147</v>
      </c>
    </row>
    <row r="5460" spans="1:25" x14ac:dyDescent="0.45">
      <c r="A5460" t="s">
        <v>335</v>
      </c>
      <c r="B5460" t="s">
        <v>454</v>
      </c>
      <c r="C5460">
        <v>2539</v>
      </c>
      <c r="D5460">
        <v>10001</v>
      </c>
      <c r="F5460">
        <v>2018</v>
      </c>
      <c r="G5460">
        <v>7134</v>
      </c>
      <c r="H5460">
        <v>6902.09</v>
      </c>
      <c r="I5460">
        <v>1108738.28</v>
      </c>
      <c r="K5460">
        <v>3.3919999999999999</v>
      </c>
      <c r="L5460">
        <v>1E-3</v>
      </c>
      <c r="M5460">
        <v>671939.23100000003</v>
      </c>
      <c r="N5460">
        <v>5.8999999999999997E-2</v>
      </c>
      <c r="O5460">
        <v>33.417000000000002</v>
      </c>
      <c r="P5460">
        <v>1.34E-2</v>
      </c>
      <c r="Q5460">
        <v>11306621.795</v>
      </c>
      <c r="R5460" t="s">
        <v>34</v>
      </c>
      <c r="S5460" t="s">
        <v>38</v>
      </c>
      <c r="T5460" t="s">
        <v>89</v>
      </c>
      <c r="V5460" t="s">
        <v>88</v>
      </c>
      <c r="Y5460" t="s">
        <v>147</v>
      </c>
    </row>
    <row r="5461" spans="1:25" x14ac:dyDescent="0.45">
      <c r="A5461" t="s">
        <v>335</v>
      </c>
      <c r="B5461" t="s">
        <v>454</v>
      </c>
      <c r="C5461">
        <v>2539</v>
      </c>
      <c r="D5461">
        <v>10001</v>
      </c>
      <c r="F5461">
        <v>2019</v>
      </c>
      <c r="G5461">
        <v>6166</v>
      </c>
      <c r="H5461">
        <v>5755.07</v>
      </c>
      <c r="I5461">
        <v>882464.97</v>
      </c>
      <c r="K5461">
        <v>2.7370000000000001</v>
      </c>
      <c r="L5461">
        <v>1E-3</v>
      </c>
      <c r="M5461">
        <v>542248.30299999996</v>
      </c>
      <c r="N5461">
        <v>5.8999999999999997E-2</v>
      </c>
      <c r="O5461">
        <v>39.246000000000002</v>
      </c>
      <c r="P5461">
        <v>2.3099999999999999E-2</v>
      </c>
      <c r="Q5461">
        <v>9124371.6349999998</v>
      </c>
      <c r="R5461" t="s">
        <v>34</v>
      </c>
      <c r="S5461" t="s">
        <v>38</v>
      </c>
      <c r="T5461" t="s">
        <v>89</v>
      </c>
      <c r="V5461" t="s">
        <v>88</v>
      </c>
      <c r="Y5461" t="s">
        <v>147</v>
      </c>
    </row>
    <row r="5462" spans="1:25" x14ac:dyDescent="0.45">
      <c r="A5462" t="s">
        <v>335</v>
      </c>
      <c r="B5462" t="s">
        <v>454</v>
      </c>
      <c r="C5462">
        <v>2539</v>
      </c>
      <c r="D5462">
        <v>10001</v>
      </c>
      <c r="F5462">
        <v>2020</v>
      </c>
      <c r="G5462">
        <v>7066</v>
      </c>
      <c r="H5462">
        <v>6847.92</v>
      </c>
      <c r="I5462">
        <v>1113155.1100000001</v>
      </c>
      <c r="K5462">
        <v>3.4060000000000001</v>
      </c>
      <c r="L5462">
        <v>1E-3</v>
      </c>
      <c r="M5462">
        <v>674699.28099999996</v>
      </c>
      <c r="N5462">
        <v>5.8999999999999997E-2</v>
      </c>
      <c r="O5462">
        <v>40.003999999999998</v>
      </c>
      <c r="P5462">
        <v>1.38E-2</v>
      </c>
      <c r="Q5462">
        <v>11353077.267999999</v>
      </c>
      <c r="R5462" t="s">
        <v>34</v>
      </c>
      <c r="S5462" t="s">
        <v>38</v>
      </c>
      <c r="T5462" t="s">
        <v>89</v>
      </c>
      <c r="V5462" t="s">
        <v>88</v>
      </c>
      <c r="Y5462" t="s">
        <v>147</v>
      </c>
    </row>
    <row r="5463" spans="1:25" x14ac:dyDescent="0.45">
      <c r="A5463" t="s">
        <v>335</v>
      </c>
      <c r="B5463" t="s">
        <v>454</v>
      </c>
      <c r="C5463">
        <v>2539</v>
      </c>
      <c r="D5463">
        <v>10001</v>
      </c>
      <c r="F5463">
        <v>2021</v>
      </c>
      <c r="G5463">
        <v>7656</v>
      </c>
      <c r="H5463">
        <v>7567.4</v>
      </c>
      <c r="I5463">
        <v>1237875.95</v>
      </c>
      <c r="K5463">
        <v>3.7989999999999999</v>
      </c>
      <c r="L5463">
        <v>1E-3</v>
      </c>
      <c r="M5463">
        <v>752509.86899999995</v>
      </c>
      <c r="N5463">
        <v>5.8999999999999997E-2</v>
      </c>
      <c r="O5463">
        <v>41.497</v>
      </c>
      <c r="P5463">
        <v>8.9999999999999993E-3</v>
      </c>
      <c r="Q5463">
        <v>12662505.971999999</v>
      </c>
      <c r="R5463" t="s">
        <v>34</v>
      </c>
      <c r="S5463" t="s">
        <v>38</v>
      </c>
      <c r="T5463" t="s">
        <v>89</v>
      </c>
      <c r="V5463" t="s">
        <v>88</v>
      </c>
      <c r="Y5463" t="s">
        <v>152</v>
      </c>
    </row>
    <row r="5464" spans="1:25" x14ac:dyDescent="0.45">
      <c r="A5464" t="s">
        <v>335</v>
      </c>
      <c r="B5464" t="s">
        <v>454</v>
      </c>
      <c r="C5464">
        <v>2539</v>
      </c>
      <c r="D5464">
        <v>10001</v>
      </c>
      <c r="F5464">
        <v>2022</v>
      </c>
      <c r="G5464">
        <v>6615</v>
      </c>
      <c r="H5464">
        <v>6565.3</v>
      </c>
      <c r="I5464">
        <v>1136053.71</v>
      </c>
      <c r="K5464">
        <v>3.419</v>
      </c>
      <c r="L5464">
        <v>1E-3</v>
      </c>
      <c r="M5464">
        <v>677335.12199999997</v>
      </c>
      <c r="N5464">
        <v>5.8999999999999997E-2</v>
      </c>
      <c r="O5464">
        <v>33.807000000000002</v>
      </c>
      <c r="P5464">
        <v>7.7999999999999996E-3</v>
      </c>
      <c r="Q5464">
        <v>11397484.950999999</v>
      </c>
      <c r="R5464" t="s">
        <v>34</v>
      </c>
      <c r="S5464" t="s">
        <v>38</v>
      </c>
      <c r="T5464" t="s">
        <v>89</v>
      </c>
      <c r="V5464" t="s">
        <v>88</v>
      </c>
      <c r="Y5464" t="s">
        <v>152</v>
      </c>
    </row>
    <row r="5465" spans="1:25" x14ac:dyDescent="0.45">
      <c r="A5465" t="s">
        <v>335</v>
      </c>
      <c r="B5465" t="s">
        <v>454</v>
      </c>
      <c r="C5465">
        <v>2539</v>
      </c>
      <c r="D5465">
        <v>10001</v>
      </c>
      <c r="F5465">
        <v>2023</v>
      </c>
      <c r="G5465">
        <v>8023</v>
      </c>
      <c r="H5465">
        <v>7995.02</v>
      </c>
      <c r="I5465">
        <v>1395493.27</v>
      </c>
      <c r="K5465">
        <v>4.1909999999999998</v>
      </c>
      <c r="L5465">
        <v>1E-3</v>
      </c>
      <c r="M5465">
        <v>830186.39599999995</v>
      </c>
      <c r="N5465">
        <v>5.8999999999999997E-2</v>
      </c>
      <c r="O5465">
        <v>38.024999999999999</v>
      </c>
      <c r="P5465">
        <v>6.4999999999999997E-3</v>
      </c>
      <c r="Q5465">
        <v>13969401.381999999</v>
      </c>
      <c r="R5465" t="s">
        <v>34</v>
      </c>
      <c r="S5465" t="s">
        <v>38</v>
      </c>
      <c r="T5465" t="s">
        <v>89</v>
      </c>
      <c r="V5465" t="s">
        <v>88</v>
      </c>
      <c r="Y5465" t="s">
        <v>152</v>
      </c>
    </row>
    <row r="5466" spans="1:25" x14ac:dyDescent="0.45">
      <c r="A5466" t="s">
        <v>335</v>
      </c>
      <c r="B5466" t="s">
        <v>454</v>
      </c>
      <c r="C5466">
        <v>2539</v>
      </c>
      <c r="D5466">
        <v>10001</v>
      </c>
      <c r="F5466">
        <v>2024</v>
      </c>
      <c r="G5466">
        <v>3445</v>
      </c>
      <c r="H5466">
        <v>3409.08</v>
      </c>
      <c r="I5466">
        <v>881132.73</v>
      </c>
      <c r="K5466">
        <v>1.7669999999999999</v>
      </c>
      <c r="L5466">
        <v>1E-3</v>
      </c>
      <c r="M5466">
        <v>350072.35600000003</v>
      </c>
      <c r="N5466">
        <v>5.8999999999999997E-2</v>
      </c>
      <c r="O5466">
        <v>16.969000000000001</v>
      </c>
      <c r="P5466">
        <v>8.0000000000000002E-3</v>
      </c>
      <c r="Q5466">
        <v>5890874.5800000001</v>
      </c>
      <c r="R5466" t="s">
        <v>34</v>
      </c>
      <c r="S5466" t="s">
        <v>38</v>
      </c>
      <c r="T5466" t="s">
        <v>89</v>
      </c>
      <c r="V5466" t="s">
        <v>88</v>
      </c>
      <c r="Y5466" t="s">
        <v>152</v>
      </c>
    </row>
    <row r="5467" spans="1:25" x14ac:dyDescent="0.45">
      <c r="A5467" t="s">
        <v>335</v>
      </c>
      <c r="B5467" t="s">
        <v>454</v>
      </c>
      <c r="C5467">
        <v>2539</v>
      </c>
      <c r="D5467">
        <v>10002</v>
      </c>
      <c r="F5467">
        <v>2009</v>
      </c>
      <c r="G5467">
        <v>5847</v>
      </c>
      <c r="H5467">
        <v>5686.42</v>
      </c>
      <c r="I5467">
        <v>763513.84</v>
      </c>
      <c r="K5467">
        <v>2.5649999999999999</v>
      </c>
      <c r="L5467">
        <v>1E-3</v>
      </c>
      <c r="M5467">
        <v>498244.49599999998</v>
      </c>
      <c r="N5467">
        <v>5.8999999999999997E-2</v>
      </c>
      <c r="O5467">
        <v>33.03</v>
      </c>
      <c r="P5467">
        <v>1.41E-2</v>
      </c>
      <c r="Q5467">
        <v>8380050.2470000004</v>
      </c>
      <c r="R5467" t="s">
        <v>34</v>
      </c>
      <c r="S5467" t="s">
        <v>38</v>
      </c>
      <c r="T5467" t="s">
        <v>89</v>
      </c>
      <c r="V5467" t="s">
        <v>88</v>
      </c>
      <c r="Y5467" t="s">
        <v>107</v>
      </c>
    </row>
    <row r="5468" spans="1:25" x14ac:dyDescent="0.45">
      <c r="A5468" t="s">
        <v>335</v>
      </c>
      <c r="B5468" t="s">
        <v>454</v>
      </c>
      <c r="C5468">
        <v>2539</v>
      </c>
      <c r="D5468">
        <v>10002</v>
      </c>
      <c r="F5468">
        <v>2010</v>
      </c>
      <c r="G5468">
        <v>6416</v>
      </c>
      <c r="H5468">
        <v>6225.14</v>
      </c>
      <c r="I5468">
        <v>923265.25</v>
      </c>
      <c r="K5468">
        <v>3.012</v>
      </c>
      <c r="L5468">
        <v>1E-3</v>
      </c>
      <c r="M5468">
        <v>586167.49300000002</v>
      </c>
      <c r="N5468">
        <v>5.8999999999999997E-2</v>
      </c>
      <c r="O5468">
        <v>39.33</v>
      </c>
      <c r="P5468">
        <v>1.49E-2</v>
      </c>
      <c r="Q5468">
        <v>9862484.2430000007</v>
      </c>
      <c r="R5468" t="s">
        <v>34</v>
      </c>
      <c r="S5468" t="s">
        <v>38</v>
      </c>
      <c r="T5468" t="s">
        <v>89</v>
      </c>
      <c r="V5468" t="s">
        <v>88</v>
      </c>
      <c r="Y5468" t="s">
        <v>107</v>
      </c>
    </row>
    <row r="5469" spans="1:25" x14ac:dyDescent="0.45">
      <c r="A5469" t="s">
        <v>335</v>
      </c>
      <c r="B5469" t="s">
        <v>454</v>
      </c>
      <c r="C5469">
        <v>2539</v>
      </c>
      <c r="D5469">
        <v>10002</v>
      </c>
      <c r="F5469">
        <v>2011</v>
      </c>
      <c r="G5469">
        <v>6349</v>
      </c>
      <c r="H5469">
        <v>6119.85</v>
      </c>
      <c r="I5469">
        <v>937932.92</v>
      </c>
      <c r="K5469">
        <v>2.9630000000000001</v>
      </c>
      <c r="L5469">
        <v>1E-3</v>
      </c>
      <c r="M5469">
        <v>586989.94900000002</v>
      </c>
      <c r="N5469">
        <v>5.8999999999999997E-2</v>
      </c>
      <c r="O5469">
        <v>44.506999999999998</v>
      </c>
      <c r="P5469">
        <v>1.8200000000000001E-2</v>
      </c>
      <c r="Q5469">
        <v>9877282.7219999991</v>
      </c>
      <c r="R5469" t="s">
        <v>34</v>
      </c>
      <c r="S5469" t="s">
        <v>38</v>
      </c>
      <c r="T5469" t="s">
        <v>89</v>
      </c>
      <c r="V5469" t="s">
        <v>88</v>
      </c>
      <c r="Y5469" t="s">
        <v>107</v>
      </c>
    </row>
    <row r="5470" spans="1:25" x14ac:dyDescent="0.45">
      <c r="A5470" t="s">
        <v>335</v>
      </c>
      <c r="B5470" t="s">
        <v>454</v>
      </c>
      <c r="C5470">
        <v>2539</v>
      </c>
      <c r="D5470">
        <v>10002</v>
      </c>
      <c r="F5470">
        <v>2012</v>
      </c>
      <c r="G5470">
        <v>7180</v>
      </c>
      <c r="H5470">
        <v>6895.15</v>
      </c>
      <c r="I5470">
        <v>1106240.95</v>
      </c>
      <c r="K5470">
        <v>3.4529999999999998</v>
      </c>
      <c r="L5470">
        <v>1E-3</v>
      </c>
      <c r="M5470">
        <v>684042.85</v>
      </c>
      <c r="N5470">
        <v>5.8999999999999997E-2</v>
      </c>
      <c r="O5470">
        <v>54.415999999999997</v>
      </c>
      <c r="P5470">
        <v>2.0899999999999998E-2</v>
      </c>
      <c r="Q5470">
        <v>11510400.283</v>
      </c>
      <c r="R5470" t="s">
        <v>34</v>
      </c>
      <c r="S5470" t="s">
        <v>38</v>
      </c>
      <c r="T5470" t="s">
        <v>89</v>
      </c>
      <c r="V5470" t="s">
        <v>88</v>
      </c>
      <c r="Y5470" t="s">
        <v>107</v>
      </c>
    </row>
    <row r="5471" spans="1:25" x14ac:dyDescent="0.45">
      <c r="A5471" t="s">
        <v>335</v>
      </c>
      <c r="B5471" t="s">
        <v>454</v>
      </c>
      <c r="C5471">
        <v>2539</v>
      </c>
      <c r="D5471">
        <v>10002</v>
      </c>
      <c r="F5471">
        <v>2013</v>
      </c>
      <c r="G5471">
        <v>6226</v>
      </c>
      <c r="H5471">
        <v>6021.85</v>
      </c>
      <c r="I5471">
        <v>936984.17</v>
      </c>
      <c r="K5471">
        <v>2.9430000000000001</v>
      </c>
      <c r="L5471">
        <v>1E-3</v>
      </c>
      <c r="M5471">
        <v>582903.31099999999</v>
      </c>
      <c r="N5471">
        <v>5.8999999999999997E-2</v>
      </c>
      <c r="O5471">
        <v>40.712000000000003</v>
      </c>
      <c r="P5471">
        <v>1.7299999999999999E-2</v>
      </c>
      <c r="Q5471">
        <v>9808458.0030000005</v>
      </c>
      <c r="R5471" t="s">
        <v>34</v>
      </c>
      <c r="S5471" t="s">
        <v>38</v>
      </c>
      <c r="T5471" t="s">
        <v>89</v>
      </c>
      <c r="V5471" t="s">
        <v>88</v>
      </c>
      <c r="Y5471" t="s">
        <v>107</v>
      </c>
    </row>
    <row r="5472" spans="1:25" x14ac:dyDescent="0.45">
      <c r="A5472" t="s">
        <v>335</v>
      </c>
      <c r="B5472" t="s">
        <v>454</v>
      </c>
      <c r="C5472">
        <v>2539</v>
      </c>
      <c r="D5472">
        <v>10002</v>
      </c>
      <c r="F5472">
        <v>2014</v>
      </c>
      <c r="G5472">
        <v>6400</v>
      </c>
      <c r="H5472">
        <v>6281.65</v>
      </c>
      <c r="I5472">
        <v>983425.95</v>
      </c>
      <c r="K5472">
        <v>3.085</v>
      </c>
      <c r="L5472">
        <v>1E-3</v>
      </c>
      <c r="M5472">
        <v>611132.92700000003</v>
      </c>
      <c r="N5472">
        <v>5.8999999999999997E-2</v>
      </c>
      <c r="O5472">
        <v>39.369</v>
      </c>
      <c r="P5472">
        <v>1.2999999999999999E-2</v>
      </c>
      <c r="Q5472">
        <v>10283460.312999999</v>
      </c>
      <c r="R5472" t="s">
        <v>34</v>
      </c>
      <c r="S5472" t="s">
        <v>38</v>
      </c>
      <c r="T5472" t="s">
        <v>89</v>
      </c>
      <c r="V5472" t="s">
        <v>88</v>
      </c>
      <c r="Y5472" t="s">
        <v>107</v>
      </c>
    </row>
    <row r="5473" spans="1:25" x14ac:dyDescent="0.45">
      <c r="A5473" t="s">
        <v>335</v>
      </c>
      <c r="B5473" t="s">
        <v>454</v>
      </c>
      <c r="C5473">
        <v>2539</v>
      </c>
      <c r="D5473">
        <v>10002</v>
      </c>
      <c r="F5473">
        <v>2015</v>
      </c>
      <c r="G5473">
        <v>7211</v>
      </c>
      <c r="H5473">
        <v>7165.39</v>
      </c>
      <c r="I5473">
        <v>1148272.02</v>
      </c>
      <c r="K5473">
        <v>3.5779999999999998</v>
      </c>
      <c r="L5473">
        <v>1E-3</v>
      </c>
      <c r="M5473">
        <v>708797.71499999997</v>
      </c>
      <c r="N5473">
        <v>5.8999999999999997E-2</v>
      </c>
      <c r="O5473">
        <v>40.642000000000003</v>
      </c>
      <c r="P5473">
        <v>8.6999999999999994E-3</v>
      </c>
      <c r="Q5473">
        <v>11926834.766000001</v>
      </c>
      <c r="R5473" t="s">
        <v>34</v>
      </c>
      <c r="S5473" t="s">
        <v>38</v>
      </c>
      <c r="T5473" t="s">
        <v>89</v>
      </c>
      <c r="V5473" t="s">
        <v>88</v>
      </c>
      <c r="Y5473" t="s">
        <v>146</v>
      </c>
    </row>
    <row r="5474" spans="1:25" x14ac:dyDescent="0.45">
      <c r="A5474" t="s">
        <v>335</v>
      </c>
      <c r="B5474" t="s">
        <v>454</v>
      </c>
      <c r="C5474">
        <v>2539</v>
      </c>
      <c r="D5474">
        <v>10002</v>
      </c>
      <c r="F5474">
        <v>2016</v>
      </c>
      <c r="G5474">
        <v>7685</v>
      </c>
      <c r="H5474">
        <v>7565.32</v>
      </c>
      <c r="I5474">
        <v>1203368.67</v>
      </c>
      <c r="K5474">
        <v>3.7519999999999998</v>
      </c>
      <c r="L5474">
        <v>1E-3</v>
      </c>
      <c r="M5474">
        <v>743207.43299999996</v>
      </c>
      <c r="N5474">
        <v>5.8999999999999997E-2</v>
      </c>
      <c r="O5474">
        <v>44.23</v>
      </c>
      <c r="P5474">
        <v>1.14E-2</v>
      </c>
      <c r="Q5474">
        <v>12505924.748</v>
      </c>
      <c r="R5474" t="s">
        <v>34</v>
      </c>
      <c r="S5474" t="s">
        <v>38</v>
      </c>
      <c r="T5474" t="s">
        <v>89</v>
      </c>
      <c r="V5474" t="s">
        <v>88</v>
      </c>
      <c r="Y5474" t="s">
        <v>146</v>
      </c>
    </row>
    <row r="5475" spans="1:25" x14ac:dyDescent="0.45">
      <c r="A5475" t="s">
        <v>335</v>
      </c>
      <c r="B5475" t="s">
        <v>454</v>
      </c>
      <c r="C5475">
        <v>2539</v>
      </c>
      <c r="D5475">
        <v>10002</v>
      </c>
      <c r="F5475">
        <v>2017</v>
      </c>
      <c r="G5475">
        <v>7546</v>
      </c>
      <c r="H5475">
        <v>7433.74</v>
      </c>
      <c r="I5475">
        <v>1180345.2</v>
      </c>
      <c r="K5475">
        <v>3.6869999999999998</v>
      </c>
      <c r="L5475">
        <v>1E-3</v>
      </c>
      <c r="M5475">
        <v>730391.32700000005</v>
      </c>
      <c r="N5475">
        <v>5.8999999999999997E-2</v>
      </c>
      <c r="O5475">
        <v>41.68</v>
      </c>
      <c r="P5475">
        <v>1.0999999999999999E-2</v>
      </c>
      <c r="Q5475">
        <v>12290222.435000001</v>
      </c>
      <c r="R5475" t="s">
        <v>34</v>
      </c>
      <c r="S5475" t="s">
        <v>38</v>
      </c>
      <c r="T5475" t="s">
        <v>89</v>
      </c>
      <c r="V5475" t="s">
        <v>88</v>
      </c>
      <c r="Y5475" t="s">
        <v>147</v>
      </c>
    </row>
    <row r="5476" spans="1:25" x14ac:dyDescent="0.45">
      <c r="A5476" t="s">
        <v>335</v>
      </c>
      <c r="B5476" t="s">
        <v>454</v>
      </c>
      <c r="C5476">
        <v>2539</v>
      </c>
      <c r="D5476">
        <v>10002</v>
      </c>
      <c r="F5476">
        <v>2018</v>
      </c>
      <c r="G5476">
        <v>7323</v>
      </c>
      <c r="H5476">
        <v>7208.49</v>
      </c>
      <c r="I5476">
        <v>1102687.04</v>
      </c>
      <c r="K5476">
        <v>3.4849999999999999</v>
      </c>
      <c r="L5476">
        <v>1E-3</v>
      </c>
      <c r="M5476">
        <v>690386.06700000004</v>
      </c>
      <c r="N5476">
        <v>5.8999999999999997E-2</v>
      </c>
      <c r="O5476">
        <v>30.494</v>
      </c>
      <c r="P5476">
        <v>9.4999999999999998E-3</v>
      </c>
      <c r="Q5476">
        <v>11617117.168</v>
      </c>
      <c r="R5476" t="s">
        <v>34</v>
      </c>
      <c r="S5476" t="s">
        <v>38</v>
      </c>
      <c r="T5476" t="s">
        <v>89</v>
      </c>
      <c r="V5476" t="s">
        <v>88</v>
      </c>
      <c r="Y5476" t="s">
        <v>147</v>
      </c>
    </row>
    <row r="5477" spans="1:25" x14ac:dyDescent="0.45">
      <c r="A5477" t="s">
        <v>335</v>
      </c>
      <c r="B5477" t="s">
        <v>454</v>
      </c>
      <c r="C5477">
        <v>2539</v>
      </c>
      <c r="D5477">
        <v>10002</v>
      </c>
      <c r="F5477">
        <v>2019</v>
      </c>
      <c r="G5477">
        <v>5798</v>
      </c>
      <c r="H5477">
        <v>5455.54</v>
      </c>
      <c r="I5477">
        <v>781227.31</v>
      </c>
      <c r="K5477">
        <v>2.5979999999999999</v>
      </c>
      <c r="L5477">
        <v>1E-3</v>
      </c>
      <c r="M5477">
        <v>514574.95799999998</v>
      </c>
      <c r="N5477">
        <v>5.8999999999999997E-2</v>
      </c>
      <c r="O5477">
        <v>35.819000000000003</v>
      </c>
      <c r="P5477">
        <v>2.23E-2</v>
      </c>
      <c r="Q5477">
        <v>8658709.0140000004</v>
      </c>
      <c r="R5477" t="s">
        <v>34</v>
      </c>
      <c r="S5477" t="s">
        <v>38</v>
      </c>
      <c r="T5477" t="s">
        <v>89</v>
      </c>
      <c r="V5477" t="s">
        <v>88</v>
      </c>
      <c r="Y5477" t="s">
        <v>147</v>
      </c>
    </row>
    <row r="5478" spans="1:25" x14ac:dyDescent="0.45">
      <c r="A5478" t="s">
        <v>335</v>
      </c>
      <c r="B5478" t="s">
        <v>454</v>
      </c>
      <c r="C5478">
        <v>2539</v>
      </c>
      <c r="D5478">
        <v>10002</v>
      </c>
      <c r="F5478">
        <v>2020</v>
      </c>
      <c r="G5478">
        <v>6287</v>
      </c>
      <c r="H5478">
        <v>6057.01</v>
      </c>
      <c r="I5478">
        <v>990272.03</v>
      </c>
      <c r="K5478">
        <v>3.06</v>
      </c>
      <c r="L5478">
        <v>1E-3</v>
      </c>
      <c r="M5478">
        <v>606098.16700000002</v>
      </c>
      <c r="N5478">
        <v>5.8999999999999997E-2</v>
      </c>
      <c r="O5478">
        <v>42.457999999999998</v>
      </c>
      <c r="P5478">
        <v>1.78E-2</v>
      </c>
      <c r="Q5478">
        <v>10198730.647</v>
      </c>
      <c r="R5478" t="s">
        <v>34</v>
      </c>
      <c r="S5478" t="s">
        <v>38</v>
      </c>
      <c r="T5478" t="s">
        <v>89</v>
      </c>
      <c r="V5478" t="s">
        <v>88</v>
      </c>
      <c r="Y5478" t="s">
        <v>147</v>
      </c>
    </row>
    <row r="5479" spans="1:25" x14ac:dyDescent="0.45">
      <c r="A5479" t="s">
        <v>335</v>
      </c>
      <c r="B5479" t="s">
        <v>454</v>
      </c>
      <c r="C5479">
        <v>2539</v>
      </c>
      <c r="D5479">
        <v>10002</v>
      </c>
      <c r="F5479">
        <v>2021</v>
      </c>
      <c r="G5479">
        <v>7797</v>
      </c>
      <c r="H5479">
        <v>7698.09</v>
      </c>
      <c r="I5479">
        <v>1262112.51</v>
      </c>
      <c r="K5479">
        <v>3.9060000000000001</v>
      </c>
      <c r="L5479">
        <v>1E-3</v>
      </c>
      <c r="M5479">
        <v>773676.451</v>
      </c>
      <c r="N5479">
        <v>5.8999999999999997E-2</v>
      </c>
      <c r="O5479">
        <v>45.816000000000003</v>
      </c>
      <c r="P5479">
        <v>1.04E-2</v>
      </c>
      <c r="Q5479">
        <v>13018579.931</v>
      </c>
      <c r="R5479" t="s">
        <v>34</v>
      </c>
      <c r="S5479" t="s">
        <v>38</v>
      </c>
      <c r="T5479" t="s">
        <v>89</v>
      </c>
      <c r="V5479" t="s">
        <v>88</v>
      </c>
      <c r="Y5479" t="s">
        <v>152</v>
      </c>
    </row>
    <row r="5480" spans="1:25" x14ac:dyDescent="0.45">
      <c r="A5480" t="s">
        <v>335</v>
      </c>
      <c r="B5480" t="s">
        <v>454</v>
      </c>
      <c r="C5480">
        <v>2539</v>
      </c>
      <c r="D5480">
        <v>10002</v>
      </c>
      <c r="F5480">
        <v>2022</v>
      </c>
      <c r="G5480">
        <v>7139</v>
      </c>
      <c r="H5480">
        <v>7088.87</v>
      </c>
      <c r="I5480">
        <v>1220471.76</v>
      </c>
      <c r="K5480">
        <v>3.7389999999999999</v>
      </c>
      <c r="L5480">
        <v>1E-3</v>
      </c>
      <c r="M5480">
        <v>740668.71900000004</v>
      </c>
      <c r="N5480">
        <v>5.8999999999999997E-2</v>
      </c>
      <c r="O5480">
        <v>37.43</v>
      </c>
      <c r="P5480">
        <v>7.9000000000000008E-3</v>
      </c>
      <c r="Q5480">
        <v>12463146.308</v>
      </c>
      <c r="R5480" t="s">
        <v>34</v>
      </c>
      <c r="S5480" t="s">
        <v>38</v>
      </c>
      <c r="T5480" t="s">
        <v>89</v>
      </c>
      <c r="V5480" t="s">
        <v>88</v>
      </c>
      <c r="Y5480" t="s">
        <v>152</v>
      </c>
    </row>
    <row r="5481" spans="1:25" x14ac:dyDescent="0.45">
      <c r="A5481" t="s">
        <v>335</v>
      </c>
      <c r="B5481" t="s">
        <v>454</v>
      </c>
      <c r="C5481">
        <v>2539</v>
      </c>
      <c r="D5481">
        <v>10002</v>
      </c>
      <c r="F5481">
        <v>2023</v>
      </c>
      <c r="G5481">
        <v>8004</v>
      </c>
      <c r="H5481">
        <v>7981.59</v>
      </c>
      <c r="I5481">
        <v>1393935.28</v>
      </c>
      <c r="K5481">
        <v>4.2560000000000002</v>
      </c>
      <c r="L5481">
        <v>1E-3</v>
      </c>
      <c r="M5481">
        <v>843092.89899999998</v>
      </c>
      <c r="N5481">
        <v>5.8999999999999997E-2</v>
      </c>
      <c r="O5481">
        <v>38.317</v>
      </c>
      <c r="P5481">
        <v>6.3E-3</v>
      </c>
      <c r="Q5481">
        <v>14186678.175000001</v>
      </c>
      <c r="R5481" t="s">
        <v>34</v>
      </c>
      <c r="S5481" t="s">
        <v>38</v>
      </c>
      <c r="T5481" t="s">
        <v>89</v>
      </c>
      <c r="V5481" t="s">
        <v>88</v>
      </c>
      <c r="Y5481" t="s">
        <v>152</v>
      </c>
    </row>
    <row r="5482" spans="1:25" x14ac:dyDescent="0.45">
      <c r="A5482" t="s">
        <v>335</v>
      </c>
      <c r="B5482" t="s">
        <v>454</v>
      </c>
      <c r="C5482">
        <v>2539</v>
      </c>
      <c r="D5482">
        <v>10002</v>
      </c>
      <c r="F5482">
        <v>2024</v>
      </c>
      <c r="G5482">
        <v>3319</v>
      </c>
      <c r="H5482">
        <v>3296.7</v>
      </c>
      <c r="I5482">
        <v>832445.81</v>
      </c>
      <c r="K5482">
        <v>1.722</v>
      </c>
      <c r="L5482">
        <v>1E-3</v>
      </c>
      <c r="M5482">
        <v>341063.18599999999</v>
      </c>
      <c r="N5482">
        <v>5.8999999999999997E-2</v>
      </c>
      <c r="O5482">
        <v>16.774000000000001</v>
      </c>
      <c r="P5482">
        <v>7.7000000000000002E-3</v>
      </c>
      <c r="Q5482">
        <v>5738861.5130000003</v>
      </c>
      <c r="R5482" t="s">
        <v>34</v>
      </c>
      <c r="S5482" t="s">
        <v>38</v>
      </c>
      <c r="T5482" t="s">
        <v>89</v>
      </c>
      <c r="V5482" t="s">
        <v>88</v>
      </c>
      <c r="Y5482" t="s">
        <v>152</v>
      </c>
    </row>
    <row r="5483" spans="1:25" x14ac:dyDescent="0.45">
      <c r="A5483" t="s">
        <v>335</v>
      </c>
      <c r="B5483" t="s">
        <v>454</v>
      </c>
      <c r="C5483">
        <v>2539</v>
      </c>
      <c r="D5483">
        <v>10003</v>
      </c>
      <c r="F5483">
        <v>2009</v>
      </c>
      <c r="G5483">
        <v>6091</v>
      </c>
      <c r="H5483">
        <v>5940.25</v>
      </c>
      <c r="I5483">
        <v>782753.16</v>
      </c>
      <c r="K5483">
        <v>2.61</v>
      </c>
      <c r="L5483">
        <v>1E-3</v>
      </c>
      <c r="M5483">
        <v>513166.32400000002</v>
      </c>
      <c r="N5483">
        <v>5.8999999999999997E-2</v>
      </c>
      <c r="O5483">
        <v>33.683999999999997</v>
      </c>
      <c r="P5483">
        <v>1.35E-2</v>
      </c>
      <c r="Q5483">
        <v>8634676.4639999997</v>
      </c>
      <c r="R5483" t="s">
        <v>34</v>
      </c>
      <c r="S5483" t="s">
        <v>38</v>
      </c>
      <c r="T5483" t="s">
        <v>89</v>
      </c>
      <c r="V5483" t="s">
        <v>88</v>
      </c>
      <c r="Y5483" t="s">
        <v>107</v>
      </c>
    </row>
    <row r="5484" spans="1:25" x14ac:dyDescent="0.45">
      <c r="A5484" t="s">
        <v>335</v>
      </c>
      <c r="B5484" t="s">
        <v>454</v>
      </c>
      <c r="C5484">
        <v>2539</v>
      </c>
      <c r="D5484">
        <v>10003</v>
      </c>
      <c r="F5484">
        <v>2010</v>
      </c>
      <c r="G5484">
        <v>6820</v>
      </c>
      <c r="H5484">
        <v>6664.68</v>
      </c>
      <c r="I5484">
        <v>977345.14</v>
      </c>
      <c r="K5484">
        <v>3.13</v>
      </c>
      <c r="L5484">
        <v>1E-3</v>
      </c>
      <c r="M5484">
        <v>619916.02</v>
      </c>
      <c r="N5484">
        <v>5.8999999999999997E-2</v>
      </c>
      <c r="O5484">
        <v>39.579000000000001</v>
      </c>
      <c r="P5484">
        <v>1.2800000000000001E-2</v>
      </c>
      <c r="Q5484">
        <v>10431285.867000001</v>
      </c>
      <c r="R5484" t="s">
        <v>34</v>
      </c>
      <c r="S5484" t="s">
        <v>38</v>
      </c>
      <c r="T5484" t="s">
        <v>89</v>
      </c>
      <c r="V5484" t="s">
        <v>88</v>
      </c>
      <c r="Y5484" t="s">
        <v>107</v>
      </c>
    </row>
    <row r="5485" spans="1:25" x14ac:dyDescent="0.45">
      <c r="A5485" t="s">
        <v>335</v>
      </c>
      <c r="B5485" t="s">
        <v>454</v>
      </c>
      <c r="C5485">
        <v>2539</v>
      </c>
      <c r="D5485">
        <v>10003</v>
      </c>
      <c r="F5485">
        <v>2011</v>
      </c>
      <c r="G5485">
        <v>6279</v>
      </c>
      <c r="H5485">
        <v>6041.53</v>
      </c>
      <c r="I5485">
        <v>928458.1</v>
      </c>
      <c r="K5485">
        <v>2.8929999999999998</v>
      </c>
      <c r="L5485">
        <v>1E-3</v>
      </c>
      <c r="M5485">
        <v>572966.03899999999</v>
      </c>
      <c r="N5485">
        <v>5.8999999999999997E-2</v>
      </c>
      <c r="O5485">
        <v>41.335999999999999</v>
      </c>
      <c r="P5485">
        <v>1.78E-2</v>
      </c>
      <c r="Q5485">
        <v>9641286.5700000003</v>
      </c>
      <c r="R5485" t="s">
        <v>34</v>
      </c>
      <c r="S5485" t="s">
        <v>38</v>
      </c>
      <c r="T5485" t="s">
        <v>89</v>
      </c>
      <c r="V5485" t="s">
        <v>88</v>
      </c>
      <c r="Y5485" t="s">
        <v>107</v>
      </c>
    </row>
    <row r="5486" spans="1:25" x14ac:dyDescent="0.45">
      <c r="A5486" t="s">
        <v>335</v>
      </c>
      <c r="B5486" t="s">
        <v>454</v>
      </c>
      <c r="C5486">
        <v>2539</v>
      </c>
      <c r="D5486">
        <v>10003</v>
      </c>
      <c r="F5486">
        <v>2012</v>
      </c>
      <c r="G5486">
        <v>6919</v>
      </c>
      <c r="H5486">
        <v>6635.29</v>
      </c>
      <c r="I5486">
        <v>1062166.76</v>
      </c>
      <c r="K5486">
        <v>3.2829999999999999</v>
      </c>
      <c r="L5486">
        <v>1E-3</v>
      </c>
      <c r="M5486">
        <v>650390.09100000001</v>
      </c>
      <c r="N5486">
        <v>5.8999999999999997E-2</v>
      </c>
      <c r="O5486">
        <v>48.186999999999998</v>
      </c>
      <c r="P5486">
        <v>0.02</v>
      </c>
      <c r="Q5486">
        <v>10944071.399</v>
      </c>
      <c r="R5486" t="s">
        <v>34</v>
      </c>
      <c r="S5486" t="s">
        <v>38</v>
      </c>
      <c r="T5486" t="s">
        <v>89</v>
      </c>
      <c r="V5486" t="s">
        <v>88</v>
      </c>
      <c r="Y5486" t="s">
        <v>107</v>
      </c>
    </row>
    <row r="5487" spans="1:25" x14ac:dyDescent="0.45">
      <c r="A5487" t="s">
        <v>335</v>
      </c>
      <c r="B5487" t="s">
        <v>454</v>
      </c>
      <c r="C5487">
        <v>2539</v>
      </c>
      <c r="D5487">
        <v>10003</v>
      </c>
      <c r="F5487">
        <v>2013</v>
      </c>
      <c r="G5487">
        <v>5490</v>
      </c>
      <c r="H5487">
        <v>5240.7700000000004</v>
      </c>
      <c r="I5487">
        <v>805624.33</v>
      </c>
      <c r="K5487">
        <v>2.5089999999999999</v>
      </c>
      <c r="L5487">
        <v>1E-3</v>
      </c>
      <c r="M5487">
        <v>497041.75799999997</v>
      </c>
      <c r="N5487">
        <v>5.8999999999999997E-2</v>
      </c>
      <c r="O5487">
        <v>36.79</v>
      </c>
      <c r="P5487">
        <v>2.07E-2</v>
      </c>
      <c r="Q5487">
        <v>8363711.352</v>
      </c>
      <c r="R5487" t="s">
        <v>34</v>
      </c>
      <c r="S5487" t="s">
        <v>38</v>
      </c>
      <c r="T5487" t="s">
        <v>89</v>
      </c>
      <c r="V5487" t="s">
        <v>88</v>
      </c>
      <c r="Y5487" t="s">
        <v>107</v>
      </c>
    </row>
    <row r="5488" spans="1:25" x14ac:dyDescent="0.45">
      <c r="A5488" t="s">
        <v>335</v>
      </c>
      <c r="B5488" t="s">
        <v>454</v>
      </c>
      <c r="C5488">
        <v>2539</v>
      </c>
      <c r="D5488">
        <v>10003</v>
      </c>
      <c r="F5488">
        <v>2014</v>
      </c>
      <c r="G5488">
        <v>6407</v>
      </c>
      <c r="H5488">
        <v>6305.19</v>
      </c>
      <c r="I5488">
        <v>993147.27</v>
      </c>
      <c r="K5488">
        <v>3.073</v>
      </c>
      <c r="L5488">
        <v>1E-3</v>
      </c>
      <c r="M5488">
        <v>608793.76699999999</v>
      </c>
      <c r="N5488">
        <v>5.8999999999999997E-2</v>
      </c>
      <c r="O5488">
        <v>33.341999999999999</v>
      </c>
      <c r="P5488">
        <v>1.0699999999999999E-2</v>
      </c>
      <c r="Q5488">
        <v>10244190.638</v>
      </c>
      <c r="R5488" t="s">
        <v>34</v>
      </c>
      <c r="S5488" t="s">
        <v>38</v>
      </c>
      <c r="T5488" t="s">
        <v>89</v>
      </c>
      <c r="V5488" t="s">
        <v>88</v>
      </c>
      <c r="Y5488" t="s">
        <v>107</v>
      </c>
    </row>
    <row r="5489" spans="1:25" x14ac:dyDescent="0.45">
      <c r="A5489" t="s">
        <v>335</v>
      </c>
      <c r="B5489" t="s">
        <v>454</v>
      </c>
      <c r="C5489">
        <v>2539</v>
      </c>
      <c r="D5489">
        <v>10003</v>
      </c>
      <c r="F5489">
        <v>2015</v>
      </c>
      <c r="G5489">
        <v>7155</v>
      </c>
      <c r="H5489">
        <v>7099.61</v>
      </c>
      <c r="I5489">
        <v>1148484.29</v>
      </c>
      <c r="K5489">
        <v>3.5419999999999998</v>
      </c>
      <c r="L5489">
        <v>1E-3</v>
      </c>
      <c r="M5489">
        <v>701670.473</v>
      </c>
      <c r="N5489">
        <v>5.8999999999999997E-2</v>
      </c>
      <c r="O5489">
        <v>39.113</v>
      </c>
      <c r="P5489">
        <v>8.8000000000000005E-3</v>
      </c>
      <c r="Q5489">
        <v>11806919.131999999</v>
      </c>
      <c r="R5489" t="s">
        <v>34</v>
      </c>
      <c r="S5489" t="s">
        <v>38</v>
      </c>
      <c r="T5489" t="s">
        <v>89</v>
      </c>
      <c r="V5489" t="s">
        <v>88</v>
      </c>
      <c r="Y5489" t="s">
        <v>146</v>
      </c>
    </row>
    <row r="5490" spans="1:25" x14ac:dyDescent="0.45">
      <c r="A5490" t="s">
        <v>335</v>
      </c>
      <c r="B5490" t="s">
        <v>454</v>
      </c>
      <c r="C5490">
        <v>2539</v>
      </c>
      <c r="D5490">
        <v>10003</v>
      </c>
      <c r="F5490">
        <v>2016</v>
      </c>
      <c r="G5490">
        <v>7650</v>
      </c>
      <c r="H5490">
        <v>7567.45</v>
      </c>
      <c r="I5490">
        <v>1212894.42</v>
      </c>
      <c r="K5490">
        <v>3.754</v>
      </c>
      <c r="L5490">
        <v>1E-3</v>
      </c>
      <c r="M5490">
        <v>743542.41</v>
      </c>
      <c r="N5490">
        <v>5.8999999999999997E-2</v>
      </c>
      <c r="O5490">
        <v>43.006999999999998</v>
      </c>
      <c r="P5490">
        <v>1.0200000000000001E-2</v>
      </c>
      <c r="Q5490">
        <v>12511515.698000001</v>
      </c>
      <c r="R5490" t="s">
        <v>34</v>
      </c>
      <c r="S5490" t="s">
        <v>38</v>
      </c>
      <c r="T5490" t="s">
        <v>89</v>
      </c>
      <c r="V5490" t="s">
        <v>88</v>
      </c>
      <c r="Y5490" t="s">
        <v>146</v>
      </c>
    </row>
    <row r="5491" spans="1:25" x14ac:dyDescent="0.45">
      <c r="A5491" t="s">
        <v>335</v>
      </c>
      <c r="B5491" t="s">
        <v>454</v>
      </c>
      <c r="C5491">
        <v>2539</v>
      </c>
      <c r="D5491">
        <v>10003</v>
      </c>
      <c r="F5491">
        <v>2017</v>
      </c>
      <c r="G5491">
        <v>7519</v>
      </c>
      <c r="H5491">
        <v>7424.55</v>
      </c>
      <c r="I5491">
        <v>1227447.5</v>
      </c>
      <c r="K5491">
        <v>3.76</v>
      </c>
      <c r="L5491">
        <v>1E-3</v>
      </c>
      <c r="M5491">
        <v>744711.27899999998</v>
      </c>
      <c r="N5491">
        <v>5.8999999999999997E-2</v>
      </c>
      <c r="O5491">
        <v>40.588000000000001</v>
      </c>
      <c r="P5491">
        <v>9.4999999999999998E-3</v>
      </c>
      <c r="Q5491">
        <v>12531125.65</v>
      </c>
      <c r="R5491" t="s">
        <v>34</v>
      </c>
      <c r="S5491" t="s">
        <v>38</v>
      </c>
      <c r="T5491" t="s">
        <v>89</v>
      </c>
      <c r="V5491" t="s">
        <v>88</v>
      </c>
      <c r="Y5491" t="s">
        <v>147</v>
      </c>
    </row>
    <row r="5492" spans="1:25" x14ac:dyDescent="0.45">
      <c r="A5492" t="s">
        <v>335</v>
      </c>
      <c r="B5492" t="s">
        <v>454</v>
      </c>
      <c r="C5492">
        <v>2539</v>
      </c>
      <c r="D5492">
        <v>10003</v>
      </c>
      <c r="F5492">
        <v>2018</v>
      </c>
      <c r="G5492">
        <v>7693</v>
      </c>
      <c r="H5492">
        <v>7531.05</v>
      </c>
      <c r="I5492">
        <v>1232349.43</v>
      </c>
      <c r="K5492">
        <v>3.802</v>
      </c>
      <c r="L5492">
        <v>1E-3</v>
      </c>
      <c r="M5492">
        <v>753180.69400000002</v>
      </c>
      <c r="N5492">
        <v>5.8999999999999997E-2</v>
      </c>
      <c r="O5492">
        <v>33.404000000000003</v>
      </c>
      <c r="P5492">
        <v>9.7999999999999997E-3</v>
      </c>
      <c r="Q5492">
        <v>12673664.835000001</v>
      </c>
      <c r="R5492" t="s">
        <v>34</v>
      </c>
      <c r="S5492" t="s">
        <v>38</v>
      </c>
      <c r="T5492" t="s">
        <v>89</v>
      </c>
      <c r="V5492" t="s">
        <v>88</v>
      </c>
      <c r="Y5492" t="s">
        <v>147</v>
      </c>
    </row>
    <row r="5493" spans="1:25" x14ac:dyDescent="0.45">
      <c r="A5493" t="s">
        <v>335</v>
      </c>
      <c r="B5493" t="s">
        <v>454</v>
      </c>
      <c r="C5493">
        <v>2539</v>
      </c>
      <c r="D5493">
        <v>10003</v>
      </c>
      <c r="F5493">
        <v>2019</v>
      </c>
      <c r="G5493">
        <v>8397</v>
      </c>
      <c r="H5493">
        <v>8382.36</v>
      </c>
      <c r="I5493">
        <v>1328452.77</v>
      </c>
      <c r="K5493">
        <v>4.1280000000000001</v>
      </c>
      <c r="L5493">
        <v>1E-3</v>
      </c>
      <c r="M5493">
        <v>817643.96400000004</v>
      </c>
      <c r="N5493">
        <v>5.8999999999999997E-2</v>
      </c>
      <c r="O5493">
        <v>32.923000000000002</v>
      </c>
      <c r="P5493">
        <v>5.1999999999999998E-3</v>
      </c>
      <c r="Q5493">
        <v>13758405.975</v>
      </c>
      <c r="R5493" t="s">
        <v>34</v>
      </c>
      <c r="S5493" t="s">
        <v>38</v>
      </c>
      <c r="T5493" t="s">
        <v>89</v>
      </c>
      <c r="V5493" t="s">
        <v>88</v>
      </c>
      <c r="Y5493" t="s">
        <v>147</v>
      </c>
    </row>
    <row r="5494" spans="1:25" x14ac:dyDescent="0.45">
      <c r="A5494" t="s">
        <v>335</v>
      </c>
      <c r="B5494" t="s">
        <v>454</v>
      </c>
      <c r="C5494">
        <v>2539</v>
      </c>
      <c r="D5494">
        <v>10003</v>
      </c>
      <c r="F5494">
        <v>2020</v>
      </c>
      <c r="G5494">
        <v>7525</v>
      </c>
      <c r="H5494">
        <v>7475.15</v>
      </c>
      <c r="I5494">
        <v>1227467.72</v>
      </c>
      <c r="K5494">
        <v>3.786</v>
      </c>
      <c r="L5494">
        <v>1E-3</v>
      </c>
      <c r="M5494">
        <v>750044.054</v>
      </c>
      <c r="N5494">
        <v>5.8999999999999997E-2</v>
      </c>
      <c r="O5494">
        <v>41.156999999999996</v>
      </c>
      <c r="P5494">
        <v>8.0999999999999996E-3</v>
      </c>
      <c r="Q5494">
        <v>12620911.131999999</v>
      </c>
      <c r="R5494" t="s">
        <v>34</v>
      </c>
      <c r="S5494" t="s">
        <v>38</v>
      </c>
      <c r="T5494" t="s">
        <v>89</v>
      </c>
      <c r="V5494" t="s">
        <v>88</v>
      </c>
      <c r="Y5494" t="s">
        <v>147</v>
      </c>
    </row>
    <row r="5495" spans="1:25" x14ac:dyDescent="0.45">
      <c r="A5495" t="s">
        <v>335</v>
      </c>
      <c r="B5495" t="s">
        <v>454</v>
      </c>
      <c r="C5495">
        <v>2539</v>
      </c>
      <c r="D5495">
        <v>10003</v>
      </c>
      <c r="F5495">
        <v>2021</v>
      </c>
      <c r="G5495">
        <v>6529</v>
      </c>
      <c r="H5495">
        <v>6319.95</v>
      </c>
      <c r="I5495">
        <v>1041084.8</v>
      </c>
      <c r="K5495">
        <v>3.222</v>
      </c>
      <c r="L5495">
        <v>1E-3</v>
      </c>
      <c r="M5495">
        <v>638172.429</v>
      </c>
      <c r="N5495">
        <v>5.8999999999999997E-2</v>
      </c>
      <c r="O5495">
        <v>45.18</v>
      </c>
      <c r="P5495">
        <v>1.5900000000000001E-2</v>
      </c>
      <c r="Q5495">
        <v>10738493.005999999</v>
      </c>
      <c r="R5495" t="s">
        <v>34</v>
      </c>
      <c r="S5495" t="s">
        <v>38</v>
      </c>
      <c r="T5495" t="s">
        <v>89</v>
      </c>
      <c r="V5495" t="s">
        <v>88</v>
      </c>
      <c r="Y5495" t="s">
        <v>152</v>
      </c>
    </row>
    <row r="5496" spans="1:25" x14ac:dyDescent="0.45">
      <c r="A5496" t="s">
        <v>335</v>
      </c>
      <c r="B5496" t="s">
        <v>454</v>
      </c>
      <c r="C5496">
        <v>2539</v>
      </c>
      <c r="D5496">
        <v>10003</v>
      </c>
      <c r="F5496">
        <v>2022</v>
      </c>
      <c r="G5496">
        <v>6602</v>
      </c>
      <c r="H5496">
        <v>6539.19</v>
      </c>
      <c r="I5496">
        <v>1121664.7</v>
      </c>
      <c r="K5496">
        <v>3.4060000000000001</v>
      </c>
      <c r="L5496">
        <v>1E-3</v>
      </c>
      <c r="M5496">
        <v>674753.68200000003</v>
      </c>
      <c r="N5496">
        <v>5.8999999999999997E-2</v>
      </c>
      <c r="O5496">
        <v>36.173000000000002</v>
      </c>
      <c r="P5496">
        <v>8.6999999999999994E-3</v>
      </c>
      <c r="Q5496">
        <v>11354094.017999999</v>
      </c>
      <c r="R5496" t="s">
        <v>34</v>
      </c>
      <c r="S5496" t="s">
        <v>38</v>
      </c>
      <c r="T5496" t="s">
        <v>89</v>
      </c>
      <c r="V5496" t="s">
        <v>88</v>
      </c>
      <c r="Y5496" t="s">
        <v>152</v>
      </c>
    </row>
    <row r="5497" spans="1:25" x14ac:dyDescent="0.45">
      <c r="A5497" t="s">
        <v>335</v>
      </c>
      <c r="B5497" t="s">
        <v>454</v>
      </c>
      <c r="C5497">
        <v>2539</v>
      </c>
      <c r="D5497">
        <v>10003</v>
      </c>
      <c r="F5497">
        <v>2023</v>
      </c>
      <c r="G5497">
        <v>7932</v>
      </c>
      <c r="H5497">
        <v>7912.22</v>
      </c>
      <c r="I5497">
        <v>1388398.69</v>
      </c>
      <c r="K5497">
        <v>4.1890000000000001</v>
      </c>
      <c r="L5497">
        <v>1E-3</v>
      </c>
      <c r="M5497">
        <v>829798.35600000003</v>
      </c>
      <c r="N5497">
        <v>5.8999999999999997E-2</v>
      </c>
      <c r="O5497">
        <v>39.716999999999999</v>
      </c>
      <c r="P5497">
        <v>6.4000000000000003E-3</v>
      </c>
      <c r="Q5497">
        <v>13963005.665999999</v>
      </c>
      <c r="R5497" t="s">
        <v>34</v>
      </c>
      <c r="S5497" t="s">
        <v>38</v>
      </c>
      <c r="T5497" t="s">
        <v>89</v>
      </c>
      <c r="V5497" t="s">
        <v>88</v>
      </c>
      <c r="Y5497" t="s">
        <v>152</v>
      </c>
    </row>
    <row r="5498" spans="1:25" x14ac:dyDescent="0.45">
      <c r="A5498" t="s">
        <v>335</v>
      </c>
      <c r="B5498" t="s">
        <v>454</v>
      </c>
      <c r="C5498">
        <v>2539</v>
      </c>
      <c r="D5498">
        <v>10003</v>
      </c>
      <c r="F5498">
        <v>2024</v>
      </c>
      <c r="G5498">
        <v>3395</v>
      </c>
      <c r="H5498">
        <v>3346.28</v>
      </c>
      <c r="I5498">
        <v>848967.55</v>
      </c>
      <c r="K5498">
        <v>1.7689999999999999</v>
      </c>
      <c r="L5498">
        <v>1E-3</v>
      </c>
      <c r="M5498">
        <v>350324.01799999998</v>
      </c>
      <c r="N5498">
        <v>5.8999999999999997E-2</v>
      </c>
      <c r="O5498">
        <v>19.18</v>
      </c>
      <c r="P5498">
        <v>1.01E-2</v>
      </c>
      <c r="Q5498">
        <v>5894160.8880000003</v>
      </c>
      <c r="R5498" t="s">
        <v>34</v>
      </c>
      <c r="S5498" t="s">
        <v>38</v>
      </c>
      <c r="T5498" t="s">
        <v>89</v>
      </c>
      <c r="V5498" t="s">
        <v>88</v>
      </c>
      <c r="Y5498" t="s">
        <v>152</v>
      </c>
    </row>
    <row r="5499" spans="1:25" x14ac:dyDescent="0.45">
      <c r="A5499" t="s">
        <v>335</v>
      </c>
      <c r="B5499" t="s">
        <v>455</v>
      </c>
      <c r="C5499">
        <v>2549</v>
      </c>
      <c r="D5499">
        <v>67</v>
      </c>
      <c r="E5499" t="s">
        <v>49</v>
      </c>
      <c r="F5499">
        <v>2009</v>
      </c>
      <c r="G5499">
        <v>7440</v>
      </c>
      <c r="H5499">
        <v>7429.47</v>
      </c>
      <c r="I5499">
        <v>1066431.08</v>
      </c>
      <c r="K5499">
        <v>2963.788</v>
      </c>
      <c r="L5499">
        <v>0.60389999999999999</v>
      </c>
      <c r="M5499">
        <v>1027457.493</v>
      </c>
      <c r="N5499">
        <v>0.105</v>
      </c>
      <c r="O5499">
        <v>756.64200000000005</v>
      </c>
      <c r="P5499">
        <v>0.1547</v>
      </c>
      <c r="Q5499">
        <v>9796553.4890000001</v>
      </c>
      <c r="R5499" t="s">
        <v>82</v>
      </c>
      <c r="T5499" t="s">
        <v>46</v>
      </c>
      <c r="V5499" t="s">
        <v>456</v>
      </c>
      <c r="W5499" t="s">
        <v>457</v>
      </c>
      <c r="Y5499" t="s">
        <v>107</v>
      </c>
    </row>
    <row r="5500" spans="1:25" x14ac:dyDescent="0.45">
      <c r="A5500" t="s">
        <v>335</v>
      </c>
      <c r="B5500" t="s">
        <v>455</v>
      </c>
      <c r="C5500">
        <v>2549</v>
      </c>
      <c r="D5500">
        <v>67</v>
      </c>
      <c r="E5500" t="s">
        <v>49</v>
      </c>
      <c r="F5500">
        <v>2010</v>
      </c>
      <c r="G5500">
        <v>6668</v>
      </c>
      <c r="H5500">
        <v>6660.48</v>
      </c>
      <c r="I5500">
        <v>1032061.2</v>
      </c>
      <c r="K5500">
        <v>2895.2170000000001</v>
      </c>
      <c r="L5500">
        <v>0.55810000000000004</v>
      </c>
      <c r="M5500">
        <v>1083838.2609999999</v>
      </c>
      <c r="N5500">
        <v>0.105</v>
      </c>
      <c r="O5500">
        <v>802.47400000000005</v>
      </c>
      <c r="P5500">
        <v>0.15490000000000001</v>
      </c>
      <c r="Q5500">
        <v>10334101.481000001</v>
      </c>
      <c r="R5500" t="s">
        <v>82</v>
      </c>
      <c r="T5500" t="s">
        <v>46</v>
      </c>
      <c r="V5500" t="s">
        <v>192</v>
      </c>
      <c r="W5500" t="s">
        <v>140</v>
      </c>
      <c r="Y5500" t="s">
        <v>107</v>
      </c>
    </row>
    <row r="5501" spans="1:25" x14ac:dyDescent="0.45">
      <c r="A5501" t="s">
        <v>335</v>
      </c>
      <c r="B5501" t="s">
        <v>455</v>
      </c>
      <c r="C5501">
        <v>2549</v>
      </c>
      <c r="D5501">
        <v>67</v>
      </c>
      <c r="E5501" t="s">
        <v>49</v>
      </c>
      <c r="F5501">
        <v>2011</v>
      </c>
      <c r="G5501">
        <v>5761</v>
      </c>
      <c r="H5501">
        <v>5742.88</v>
      </c>
      <c r="I5501">
        <v>801107.83</v>
      </c>
      <c r="K5501">
        <v>2343.2559999999999</v>
      </c>
      <c r="L5501">
        <v>0.54649999999999999</v>
      </c>
      <c r="M5501">
        <v>892427.60199999996</v>
      </c>
      <c r="N5501">
        <v>0.105</v>
      </c>
      <c r="O5501">
        <v>664.39</v>
      </c>
      <c r="P5501">
        <v>0.1542</v>
      </c>
      <c r="Q5501">
        <v>8509086.1170000006</v>
      </c>
      <c r="R5501" t="s">
        <v>82</v>
      </c>
      <c r="T5501" t="s">
        <v>46</v>
      </c>
      <c r="V5501" t="s">
        <v>192</v>
      </c>
      <c r="W5501" t="s">
        <v>140</v>
      </c>
      <c r="Y5501" t="s">
        <v>107</v>
      </c>
    </row>
    <row r="5502" spans="1:25" x14ac:dyDescent="0.45">
      <c r="A5502" t="s">
        <v>335</v>
      </c>
      <c r="B5502" t="s">
        <v>455</v>
      </c>
      <c r="C5502">
        <v>2549</v>
      </c>
      <c r="D5502">
        <v>67</v>
      </c>
      <c r="E5502" t="s">
        <v>49</v>
      </c>
      <c r="F5502">
        <v>2012</v>
      </c>
      <c r="G5502">
        <v>3109</v>
      </c>
      <c r="H5502">
        <v>3094.09</v>
      </c>
      <c r="I5502">
        <v>334019.46000000002</v>
      </c>
      <c r="K5502">
        <v>1192.086</v>
      </c>
      <c r="L5502">
        <v>0.68420000000000003</v>
      </c>
      <c r="M5502">
        <v>362021.12300000002</v>
      </c>
      <c r="N5502">
        <v>0.105</v>
      </c>
      <c r="O5502">
        <v>252.416</v>
      </c>
      <c r="P5502">
        <v>0.14299999999999999</v>
      </c>
      <c r="Q5502">
        <v>3451832.4709999999</v>
      </c>
      <c r="R5502" t="s">
        <v>82</v>
      </c>
      <c r="T5502" t="s">
        <v>46</v>
      </c>
      <c r="V5502" t="s">
        <v>192</v>
      </c>
      <c r="W5502" t="s">
        <v>140</v>
      </c>
      <c r="Y5502" t="s">
        <v>107</v>
      </c>
    </row>
    <row r="5503" spans="1:25" x14ac:dyDescent="0.45">
      <c r="A5503" t="s">
        <v>335</v>
      </c>
      <c r="B5503" t="s">
        <v>455</v>
      </c>
      <c r="C5503">
        <v>2549</v>
      </c>
      <c r="D5503">
        <v>67</v>
      </c>
      <c r="E5503" t="s">
        <v>49</v>
      </c>
      <c r="F5503">
        <v>2013</v>
      </c>
      <c r="G5503">
        <v>5129</v>
      </c>
      <c r="H5503">
        <v>5117.78</v>
      </c>
      <c r="I5503">
        <v>620772.12</v>
      </c>
      <c r="K5503">
        <v>1805.9849999999999</v>
      </c>
      <c r="L5503">
        <v>0.55869999999999997</v>
      </c>
      <c r="M5503">
        <v>671516.826</v>
      </c>
      <c r="N5503">
        <v>0.105</v>
      </c>
      <c r="O5503">
        <v>496.488</v>
      </c>
      <c r="P5503">
        <v>0.15190000000000001</v>
      </c>
      <c r="Q5503">
        <v>6402796.1069999998</v>
      </c>
      <c r="R5503" t="s">
        <v>82</v>
      </c>
      <c r="T5503" t="s">
        <v>46</v>
      </c>
      <c r="V5503" t="s">
        <v>192</v>
      </c>
      <c r="W5503" t="s">
        <v>140</v>
      </c>
      <c r="Y5503" t="s">
        <v>107</v>
      </c>
    </row>
    <row r="5504" spans="1:25" x14ac:dyDescent="0.45">
      <c r="A5504" t="s">
        <v>335</v>
      </c>
      <c r="B5504" t="s">
        <v>455</v>
      </c>
      <c r="C5504">
        <v>2549</v>
      </c>
      <c r="D5504">
        <v>67</v>
      </c>
      <c r="E5504" t="s">
        <v>49</v>
      </c>
      <c r="F5504">
        <v>2014</v>
      </c>
      <c r="G5504">
        <v>4058</v>
      </c>
      <c r="H5504">
        <v>4043.23</v>
      </c>
      <c r="I5504">
        <v>522102.62</v>
      </c>
      <c r="K5504">
        <v>1321.6759999999999</v>
      </c>
      <c r="L5504">
        <v>0.4909</v>
      </c>
      <c r="M5504">
        <v>557544.60699999996</v>
      </c>
      <c r="N5504">
        <v>0.105</v>
      </c>
      <c r="O5504">
        <v>342.834</v>
      </c>
      <c r="P5504">
        <v>0.12479999999999999</v>
      </c>
      <c r="Q5504">
        <v>5316044.0710000005</v>
      </c>
      <c r="R5504" t="s">
        <v>82</v>
      </c>
      <c r="T5504" t="s">
        <v>46</v>
      </c>
      <c r="V5504" t="s">
        <v>192</v>
      </c>
      <c r="W5504" t="s">
        <v>140</v>
      </c>
      <c r="Y5504" t="s">
        <v>107</v>
      </c>
    </row>
    <row r="5505" spans="1:25" x14ac:dyDescent="0.45">
      <c r="A5505" t="s">
        <v>335</v>
      </c>
      <c r="B5505" t="s">
        <v>455</v>
      </c>
      <c r="C5505">
        <v>2549</v>
      </c>
      <c r="D5505">
        <v>67</v>
      </c>
      <c r="E5505" t="s">
        <v>49</v>
      </c>
      <c r="F5505">
        <v>2015</v>
      </c>
      <c r="G5505">
        <v>2357</v>
      </c>
      <c r="H5505">
        <v>2332.15</v>
      </c>
      <c r="I5505">
        <v>264852.27</v>
      </c>
      <c r="K5505">
        <v>707.15200000000004</v>
      </c>
      <c r="L5505">
        <v>0.48199999999999998</v>
      </c>
      <c r="M5505">
        <v>289543.23599999998</v>
      </c>
      <c r="N5505">
        <v>0.10489999999999999</v>
      </c>
      <c r="O5505">
        <v>152.226</v>
      </c>
      <c r="P5505">
        <v>0.111</v>
      </c>
      <c r="Q5505">
        <v>2760715.676</v>
      </c>
      <c r="R5505" t="s">
        <v>82</v>
      </c>
      <c r="T5505" t="s">
        <v>46</v>
      </c>
      <c r="V5505" t="s">
        <v>192</v>
      </c>
      <c r="W5505" t="s">
        <v>140</v>
      </c>
      <c r="Y5505" t="s">
        <v>129</v>
      </c>
    </row>
    <row r="5506" spans="1:25" x14ac:dyDescent="0.45">
      <c r="A5506" t="s">
        <v>335</v>
      </c>
      <c r="B5506" t="s">
        <v>455</v>
      </c>
      <c r="C5506">
        <v>2549</v>
      </c>
      <c r="D5506">
        <v>67</v>
      </c>
      <c r="E5506" t="s">
        <v>49</v>
      </c>
      <c r="F5506">
        <v>2016</v>
      </c>
      <c r="G5506">
        <v>897</v>
      </c>
      <c r="H5506">
        <v>894.58</v>
      </c>
      <c r="I5506">
        <v>99862.68</v>
      </c>
      <c r="K5506">
        <v>284.43299999999999</v>
      </c>
      <c r="L5506">
        <v>0.56059999999999999</v>
      </c>
      <c r="M5506">
        <v>105833.004</v>
      </c>
      <c r="N5506">
        <v>0.105</v>
      </c>
      <c r="O5506">
        <v>52.005000000000003</v>
      </c>
      <c r="P5506">
        <v>0.1024</v>
      </c>
      <c r="Q5506">
        <v>1009093.2340000001</v>
      </c>
      <c r="R5506" t="s">
        <v>82</v>
      </c>
      <c r="T5506" t="s">
        <v>46</v>
      </c>
      <c r="V5506" t="s">
        <v>192</v>
      </c>
      <c r="W5506" t="s">
        <v>140</v>
      </c>
      <c r="Y5506" t="s">
        <v>129</v>
      </c>
    </row>
    <row r="5507" spans="1:25" x14ac:dyDescent="0.45">
      <c r="A5507" t="s">
        <v>335</v>
      </c>
      <c r="B5507" t="s">
        <v>455</v>
      </c>
      <c r="C5507">
        <v>2549</v>
      </c>
      <c r="D5507">
        <v>67</v>
      </c>
      <c r="E5507" t="s">
        <v>49</v>
      </c>
      <c r="F5507">
        <v>2017</v>
      </c>
      <c r="G5507">
        <v>0</v>
      </c>
      <c r="H5507">
        <v>0</v>
      </c>
      <c r="R5507" t="s">
        <v>82</v>
      </c>
      <c r="T5507" t="s">
        <v>46</v>
      </c>
      <c r="V5507" t="s">
        <v>192</v>
      </c>
      <c r="W5507" t="s">
        <v>140</v>
      </c>
      <c r="Y5507" t="s">
        <v>130</v>
      </c>
    </row>
    <row r="5508" spans="1:25" x14ac:dyDescent="0.45">
      <c r="A5508" t="s">
        <v>335</v>
      </c>
      <c r="B5508" t="s">
        <v>455</v>
      </c>
      <c r="C5508">
        <v>2549</v>
      </c>
      <c r="D5508">
        <v>67</v>
      </c>
      <c r="E5508" t="s">
        <v>49</v>
      </c>
      <c r="F5508">
        <v>2018</v>
      </c>
      <c r="G5508">
        <v>0</v>
      </c>
      <c r="H5508">
        <v>0</v>
      </c>
      <c r="R5508" t="s">
        <v>82</v>
      </c>
      <c r="T5508" t="s">
        <v>46</v>
      </c>
      <c r="V5508" t="s">
        <v>192</v>
      </c>
      <c r="W5508" t="s">
        <v>140</v>
      </c>
      <c r="Y5508" t="s">
        <v>458</v>
      </c>
    </row>
    <row r="5509" spans="1:25" x14ac:dyDescent="0.45">
      <c r="A5509" t="s">
        <v>335</v>
      </c>
      <c r="B5509" t="s">
        <v>455</v>
      </c>
      <c r="C5509">
        <v>2549</v>
      </c>
      <c r="D5509">
        <v>68</v>
      </c>
      <c r="E5509" t="s">
        <v>49</v>
      </c>
      <c r="F5509">
        <v>2009</v>
      </c>
      <c r="G5509">
        <v>7368</v>
      </c>
      <c r="H5509">
        <v>7353.91</v>
      </c>
      <c r="I5509">
        <v>1078203.01</v>
      </c>
      <c r="K5509">
        <v>3054.18</v>
      </c>
      <c r="L5509">
        <v>0.61280000000000001</v>
      </c>
      <c r="M5509">
        <v>1046235.128</v>
      </c>
      <c r="N5509">
        <v>0.105</v>
      </c>
      <c r="O5509">
        <v>784.452</v>
      </c>
      <c r="P5509">
        <v>0.15840000000000001</v>
      </c>
      <c r="Q5509">
        <v>9975567.0079999994</v>
      </c>
      <c r="R5509" t="s">
        <v>82</v>
      </c>
      <c r="T5509" t="s">
        <v>46</v>
      </c>
      <c r="V5509" t="s">
        <v>456</v>
      </c>
      <c r="W5509" t="s">
        <v>140</v>
      </c>
      <c r="Y5509" t="s">
        <v>107</v>
      </c>
    </row>
    <row r="5510" spans="1:25" x14ac:dyDescent="0.45">
      <c r="A5510" t="s">
        <v>335</v>
      </c>
      <c r="B5510" t="s">
        <v>455</v>
      </c>
      <c r="C5510">
        <v>2549</v>
      </c>
      <c r="D5510">
        <v>68</v>
      </c>
      <c r="E5510" t="s">
        <v>49</v>
      </c>
      <c r="F5510">
        <v>2010</v>
      </c>
      <c r="G5510">
        <v>7272</v>
      </c>
      <c r="H5510">
        <v>7263.04</v>
      </c>
      <c r="I5510">
        <v>1123438.6499999999</v>
      </c>
      <c r="K5510">
        <v>3146.1680000000001</v>
      </c>
      <c r="L5510">
        <v>0.55389999999999995</v>
      </c>
      <c r="M5510">
        <v>1185860.763</v>
      </c>
      <c r="N5510">
        <v>0.105</v>
      </c>
      <c r="O5510">
        <v>890.37699999999995</v>
      </c>
      <c r="P5510">
        <v>0.15670000000000001</v>
      </c>
      <c r="Q5510">
        <v>11306859.872</v>
      </c>
      <c r="R5510" t="s">
        <v>82</v>
      </c>
      <c r="T5510" t="s">
        <v>46</v>
      </c>
      <c r="V5510" t="s">
        <v>192</v>
      </c>
      <c r="W5510" t="s">
        <v>140</v>
      </c>
      <c r="Y5510" t="s">
        <v>107</v>
      </c>
    </row>
    <row r="5511" spans="1:25" x14ac:dyDescent="0.45">
      <c r="A5511" t="s">
        <v>335</v>
      </c>
      <c r="B5511" t="s">
        <v>455</v>
      </c>
      <c r="C5511">
        <v>2549</v>
      </c>
      <c r="D5511">
        <v>68</v>
      </c>
      <c r="E5511" t="s">
        <v>49</v>
      </c>
      <c r="F5511">
        <v>2011</v>
      </c>
      <c r="G5511">
        <v>4713</v>
      </c>
      <c r="H5511">
        <v>4698.05</v>
      </c>
      <c r="I5511">
        <v>667684.39</v>
      </c>
      <c r="K5511">
        <v>1972.318</v>
      </c>
      <c r="L5511">
        <v>0.55610000000000004</v>
      </c>
      <c r="M5511">
        <v>742832.10400000005</v>
      </c>
      <c r="N5511">
        <v>0.1051</v>
      </c>
      <c r="O5511">
        <v>565.15499999999997</v>
      </c>
      <c r="P5511">
        <v>0.158</v>
      </c>
      <c r="Q5511">
        <v>7082753.6220000004</v>
      </c>
      <c r="R5511" t="s">
        <v>82</v>
      </c>
      <c r="T5511" t="s">
        <v>46</v>
      </c>
      <c r="V5511" t="s">
        <v>192</v>
      </c>
      <c r="W5511" t="s">
        <v>140</v>
      </c>
      <c r="Y5511" t="s">
        <v>107</v>
      </c>
    </row>
    <row r="5512" spans="1:25" x14ac:dyDescent="0.45">
      <c r="A5512" t="s">
        <v>335</v>
      </c>
      <c r="B5512" t="s">
        <v>455</v>
      </c>
      <c r="C5512">
        <v>2549</v>
      </c>
      <c r="D5512">
        <v>68</v>
      </c>
      <c r="E5512" t="s">
        <v>49</v>
      </c>
      <c r="F5512">
        <v>2012</v>
      </c>
      <c r="G5512">
        <v>3841</v>
      </c>
      <c r="H5512">
        <v>3819.33</v>
      </c>
      <c r="I5512">
        <v>405736.53</v>
      </c>
      <c r="K5512">
        <v>1523.4580000000001</v>
      </c>
      <c r="L5512">
        <v>0.70020000000000004</v>
      </c>
      <c r="M5512">
        <v>447775.26500000001</v>
      </c>
      <c r="N5512">
        <v>0.1052</v>
      </c>
      <c r="O5512">
        <v>277.81099999999998</v>
      </c>
      <c r="P5512">
        <v>0.12529999999999999</v>
      </c>
      <c r="Q5512">
        <v>4269457.6880000001</v>
      </c>
      <c r="R5512" t="s">
        <v>82</v>
      </c>
      <c r="T5512" t="s">
        <v>46</v>
      </c>
      <c r="V5512" t="s">
        <v>192</v>
      </c>
      <c r="W5512" t="s">
        <v>140</v>
      </c>
      <c r="Y5512" t="s">
        <v>107</v>
      </c>
    </row>
    <row r="5513" spans="1:25" x14ac:dyDescent="0.45">
      <c r="A5513" t="s">
        <v>335</v>
      </c>
      <c r="B5513" t="s">
        <v>455</v>
      </c>
      <c r="C5513">
        <v>2549</v>
      </c>
      <c r="D5513">
        <v>68</v>
      </c>
      <c r="E5513" t="s">
        <v>49</v>
      </c>
      <c r="F5513">
        <v>2013</v>
      </c>
      <c r="G5513">
        <v>4157</v>
      </c>
      <c r="H5513">
        <v>4133.49</v>
      </c>
      <c r="I5513">
        <v>496024.36</v>
      </c>
      <c r="K5513">
        <v>1412.011</v>
      </c>
      <c r="L5513">
        <v>0.55479999999999996</v>
      </c>
      <c r="M5513">
        <v>530102.75600000005</v>
      </c>
      <c r="N5513">
        <v>0.10489999999999999</v>
      </c>
      <c r="O5513">
        <v>356.56900000000002</v>
      </c>
      <c r="P5513">
        <v>0.1386</v>
      </c>
      <c r="Q5513">
        <v>5054385.32</v>
      </c>
      <c r="R5513" t="s">
        <v>82</v>
      </c>
      <c r="T5513" t="s">
        <v>46</v>
      </c>
      <c r="V5513" t="s">
        <v>192</v>
      </c>
      <c r="W5513" t="s">
        <v>140</v>
      </c>
      <c r="Y5513" t="s">
        <v>107</v>
      </c>
    </row>
    <row r="5514" spans="1:25" x14ac:dyDescent="0.45">
      <c r="A5514" t="s">
        <v>335</v>
      </c>
      <c r="B5514" t="s">
        <v>455</v>
      </c>
      <c r="C5514">
        <v>2549</v>
      </c>
      <c r="D5514">
        <v>68</v>
      </c>
      <c r="E5514" t="s">
        <v>49</v>
      </c>
      <c r="F5514">
        <v>2014</v>
      </c>
      <c r="G5514">
        <v>5693</v>
      </c>
      <c r="H5514">
        <v>5680</v>
      </c>
      <c r="I5514">
        <v>730150.57</v>
      </c>
      <c r="K5514">
        <v>1870.6969999999999</v>
      </c>
      <c r="L5514">
        <v>0.49380000000000002</v>
      </c>
      <c r="M5514">
        <v>786236.74100000004</v>
      </c>
      <c r="N5514">
        <v>0.105</v>
      </c>
      <c r="O5514">
        <v>476.91500000000002</v>
      </c>
      <c r="P5514">
        <v>0.1234</v>
      </c>
      <c r="Q5514">
        <v>7496630.6260000002</v>
      </c>
      <c r="R5514" t="s">
        <v>82</v>
      </c>
      <c r="T5514" t="s">
        <v>46</v>
      </c>
      <c r="V5514" t="s">
        <v>192</v>
      </c>
      <c r="W5514" t="s">
        <v>140</v>
      </c>
      <c r="Y5514" t="s">
        <v>107</v>
      </c>
    </row>
    <row r="5515" spans="1:25" x14ac:dyDescent="0.45">
      <c r="A5515" t="s">
        <v>335</v>
      </c>
      <c r="B5515" t="s">
        <v>455</v>
      </c>
      <c r="C5515">
        <v>2549</v>
      </c>
      <c r="D5515">
        <v>68</v>
      </c>
      <c r="E5515" t="s">
        <v>49</v>
      </c>
      <c r="F5515">
        <v>2015</v>
      </c>
      <c r="G5515">
        <v>1693</v>
      </c>
      <c r="H5515">
        <v>1671.91</v>
      </c>
      <c r="I5515">
        <v>169197.46</v>
      </c>
      <c r="K5515">
        <v>451.18</v>
      </c>
      <c r="L5515">
        <v>0.43099999999999999</v>
      </c>
      <c r="M5515">
        <v>193694.16200000001</v>
      </c>
      <c r="N5515">
        <v>0.10489999999999999</v>
      </c>
      <c r="O5515">
        <v>99.200999999999993</v>
      </c>
      <c r="P5515">
        <v>0.10920000000000001</v>
      </c>
      <c r="Q5515">
        <v>1846818.46</v>
      </c>
      <c r="R5515" t="s">
        <v>82</v>
      </c>
      <c r="T5515" t="s">
        <v>46</v>
      </c>
      <c r="V5515" t="s">
        <v>192</v>
      </c>
      <c r="W5515" t="s">
        <v>140</v>
      </c>
      <c r="Y5515" t="s">
        <v>129</v>
      </c>
    </row>
    <row r="5516" spans="1:25" x14ac:dyDescent="0.45">
      <c r="A5516" t="s">
        <v>335</v>
      </c>
      <c r="B5516" t="s">
        <v>455</v>
      </c>
      <c r="C5516">
        <v>2549</v>
      </c>
      <c r="D5516">
        <v>68</v>
      </c>
      <c r="E5516" t="s">
        <v>49</v>
      </c>
      <c r="F5516">
        <v>2016</v>
      </c>
      <c r="G5516">
        <v>1436</v>
      </c>
      <c r="H5516">
        <v>1435.23</v>
      </c>
      <c r="I5516">
        <v>169756.32</v>
      </c>
      <c r="K5516">
        <v>468.12799999999999</v>
      </c>
      <c r="L5516">
        <v>0.54149999999999998</v>
      </c>
      <c r="M5516">
        <v>180915.51199999999</v>
      </c>
      <c r="N5516">
        <v>0.105</v>
      </c>
      <c r="O5516">
        <v>90.789000000000001</v>
      </c>
      <c r="P5516">
        <v>0.1043</v>
      </c>
      <c r="Q5516">
        <v>1724978.9269999999</v>
      </c>
      <c r="R5516" t="s">
        <v>82</v>
      </c>
      <c r="T5516" t="s">
        <v>46</v>
      </c>
      <c r="V5516" t="s">
        <v>192</v>
      </c>
      <c r="W5516" t="s">
        <v>140</v>
      </c>
      <c r="Y5516" t="s">
        <v>129</v>
      </c>
    </row>
    <row r="5517" spans="1:25" x14ac:dyDescent="0.45">
      <c r="A5517" t="s">
        <v>335</v>
      </c>
      <c r="B5517" t="s">
        <v>455</v>
      </c>
      <c r="C5517">
        <v>2549</v>
      </c>
      <c r="D5517">
        <v>68</v>
      </c>
      <c r="E5517" t="s">
        <v>49</v>
      </c>
      <c r="F5517">
        <v>2017</v>
      </c>
      <c r="G5517">
        <v>0</v>
      </c>
      <c r="H5517">
        <v>0</v>
      </c>
      <c r="R5517" t="s">
        <v>82</v>
      </c>
      <c r="T5517" t="s">
        <v>46</v>
      </c>
      <c r="V5517" t="s">
        <v>192</v>
      </c>
      <c r="W5517" t="s">
        <v>140</v>
      </c>
      <c r="Y5517" t="s">
        <v>130</v>
      </c>
    </row>
    <row r="5518" spans="1:25" x14ac:dyDescent="0.45">
      <c r="A5518" t="s">
        <v>335</v>
      </c>
      <c r="B5518" t="s">
        <v>455</v>
      </c>
      <c r="C5518">
        <v>2549</v>
      </c>
      <c r="D5518">
        <v>68</v>
      </c>
      <c r="E5518" t="s">
        <v>49</v>
      </c>
      <c r="F5518">
        <v>2018</v>
      </c>
      <c r="G5518">
        <v>0</v>
      </c>
      <c r="H5518">
        <v>0</v>
      </c>
      <c r="R5518" t="s">
        <v>82</v>
      </c>
      <c r="T5518" t="s">
        <v>46</v>
      </c>
      <c r="V5518" t="s">
        <v>192</v>
      </c>
      <c r="W5518" t="s">
        <v>140</v>
      </c>
      <c r="Y5518" t="s">
        <v>458</v>
      </c>
    </row>
    <row r="5519" spans="1:25" x14ac:dyDescent="0.45">
      <c r="A5519" t="s">
        <v>335</v>
      </c>
      <c r="B5519" t="s">
        <v>459</v>
      </c>
      <c r="C5519">
        <v>2554</v>
      </c>
      <c r="D5519">
        <v>1</v>
      </c>
      <c r="F5519">
        <v>2009</v>
      </c>
      <c r="G5519">
        <v>6196</v>
      </c>
      <c r="H5519">
        <v>6183.87</v>
      </c>
      <c r="I5519">
        <v>400368.53</v>
      </c>
      <c r="K5519">
        <v>1436.521</v>
      </c>
      <c r="L5519">
        <v>0.58189999999999997</v>
      </c>
      <c r="M5519">
        <v>512722.217</v>
      </c>
      <c r="N5519">
        <v>0.105</v>
      </c>
      <c r="O5519">
        <v>401.49400000000003</v>
      </c>
      <c r="P5519">
        <v>0.16370000000000001</v>
      </c>
      <c r="Q5519">
        <v>4888642.0360000003</v>
      </c>
      <c r="R5519" t="s">
        <v>82</v>
      </c>
      <c r="T5519" t="s">
        <v>46</v>
      </c>
      <c r="V5519" t="s">
        <v>460</v>
      </c>
      <c r="W5519" t="s">
        <v>461</v>
      </c>
      <c r="Y5519" t="s">
        <v>107</v>
      </c>
    </row>
    <row r="5520" spans="1:25" x14ac:dyDescent="0.45">
      <c r="A5520" t="s">
        <v>335</v>
      </c>
      <c r="B5520" t="s">
        <v>459</v>
      </c>
      <c r="C5520">
        <v>2554</v>
      </c>
      <c r="D5520">
        <v>1</v>
      </c>
      <c r="F5520">
        <v>2010</v>
      </c>
      <c r="G5520">
        <v>5958</v>
      </c>
      <c r="H5520">
        <v>5943.96</v>
      </c>
      <c r="I5520">
        <v>386239.28</v>
      </c>
      <c r="K5520">
        <v>1147.346</v>
      </c>
      <c r="L5520">
        <v>0.51</v>
      </c>
      <c r="M5520">
        <v>467071.641</v>
      </c>
      <c r="N5520">
        <v>0.105</v>
      </c>
      <c r="O5520">
        <v>331.19299999999998</v>
      </c>
      <c r="P5520">
        <v>0.15</v>
      </c>
      <c r="Q5520">
        <v>4453416.023</v>
      </c>
      <c r="R5520" t="s">
        <v>82</v>
      </c>
      <c r="T5520" t="s">
        <v>46</v>
      </c>
      <c r="V5520" t="s">
        <v>460</v>
      </c>
      <c r="W5520" t="s">
        <v>140</v>
      </c>
      <c r="Y5520" t="s">
        <v>107</v>
      </c>
    </row>
    <row r="5521" spans="1:25" x14ac:dyDescent="0.45">
      <c r="A5521" t="s">
        <v>335</v>
      </c>
      <c r="B5521" t="s">
        <v>459</v>
      </c>
      <c r="C5521">
        <v>2554</v>
      </c>
      <c r="D5521">
        <v>1</v>
      </c>
      <c r="F5521">
        <v>2011</v>
      </c>
      <c r="G5521">
        <v>3772</v>
      </c>
      <c r="H5521">
        <v>3761.63</v>
      </c>
      <c r="I5521">
        <v>225937.14</v>
      </c>
      <c r="K5521">
        <v>697.92100000000005</v>
      </c>
      <c r="L5521">
        <v>0.5262</v>
      </c>
      <c r="M5521">
        <v>276846.549</v>
      </c>
      <c r="N5521">
        <v>0.105</v>
      </c>
      <c r="O5521">
        <v>205.33199999999999</v>
      </c>
      <c r="P5521">
        <v>0.15570000000000001</v>
      </c>
      <c r="Q5521">
        <v>2639624.71</v>
      </c>
      <c r="R5521" t="s">
        <v>82</v>
      </c>
      <c r="T5521" t="s">
        <v>46</v>
      </c>
      <c r="V5521" t="s">
        <v>460</v>
      </c>
      <c r="W5521" t="s">
        <v>140</v>
      </c>
      <c r="Y5521" t="s">
        <v>107</v>
      </c>
    </row>
    <row r="5522" spans="1:25" x14ac:dyDescent="0.45">
      <c r="A5522" t="s">
        <v>335</v>
      </c>
      <c r="B5522" t="s">
        <v>459</v>
      </c>
      <c r="C5522">
        <v>2554</v>
      </c>
      <c r="D5522">
        <v>1</v>
      </c>
      <c r="F5522">
        <v>2012</v>
      </c>
      <c r="G5522">
        <v>2493</v>
      </c>
      <c r="H5522">
        <v>2475.46</v>
      </c>
      <c r="I5522">
        <v>111962.17</v>
      </c>
      <c r="K5522">
        <v>398.26400000000001</v>
      </c>
      <c r="L5522">
        <v>0.61429999999999996</v>
      </c>
      <c r="M5522">
        <v>137558.986</v>
      </c>
      <c r="N5522">
        <v>0.105</v>
      </c>
      <c r="O5522">
        <v>111.405</v>
      </c>
      <c r="P5522">
        <v>0.1719</v>
      </c>
      <c r="Q5522">
        <v>1311588.689</v>
      </c>
      <c r="R5522" t="s">
        <v>82</v>
      </c>
      <c r="T5522" t="s">
        <v>46</v>
      </c>
      <c r="V5522" t="s">
        <v>460</v>
      </c>
      <c r="W5522" t="s">
        <v>140</v>
      </c>
      <c r="Y5522" t="s">
        <v>107</v>
      </c>
    </row>
    <row r="5523" spans="1:25" x14ac:dyDescent="0.45">
      <c r="A5523" t="s">
        <v>335</v>
      </c>
      <c r="B5523" t="s">
        <v>459</v>
      </c>
      <c r="C5523">
        <v>2554</v>
      </c>
      <c r="D5523">
        <v>1</v>
      </c>
      <c r="F5523">
        <v>2013</v>
      </c>
      <c r="G5523">
        <v>2585</v>
      </c>
      <c r="H5523">
        <v>2574.66</v>
      </c>
      <c r="I5523">
        <v>130537.14</v>
      </c>
      <c r="K5523">
        <v>377.86799999999999</v>
      </c>
      <c r="L5523">
        <v>0.50449999999999995</v>
      </c>
      <c r="M5523">
        <v>155070.647</v>
      </c>
      <c r="N5523">
        <v>0.105</v>
      </c>
      <c r="O5523">
        <v>130.87100000000001</v>
      </c>
      <c r="P5523">
        <v>0.191</v>
      </c>
      <c r="Q5523">
        <v>1478555.969</v>
      </c>
      <c r="R5523" t="s">
        <v>82</v>
      </c>
      <c r="T5523" t="s">
        <v>46</v>
      </c>
      <c r="V5523" t="s">
        <v>460</v>
      </c>
      <c r="W5523" t="s">
        <v>140</v>
      </c>
      <c r="Y5523" t="s">
        <v>107</v>
      </c>
    </row>
    <row r="5524" spans="1:25" x14ac:dyDescent="0.45">
      <c r="A5524" t="s">
        <v>335</v>
      </c>
      <c r="B5524" t="s">
        <v>459</v>
      </c>
      <c r="C5524">
        <v>2554</v>
      </c>
      <c r="D5524">
        <v>1</v>
      </c>
      <c r="F5524">
        <v>2014</v>
      </c>
      <c r="G5524">
        <v>0</v>
      </c>
      <c r="H5524">
        <v>0</v>
      </c>
      <c r="R5524" t="s">
        <v>82</v>
      </c>
      <c r="T5524" t="s">
        <v>46</v>
      </c>
      <c r="V5524" t="s">
        <v>460</v>
      </c>
      <c r="W5524" t="s">
        <v>140</v>
      </c>
      <c r="Y5524" t="s">
        <v>107</v>
      </c>
    </row>
    <row r="5525" spans="1:25" x14ac:dyDescent="0.45">
      <c r="A5525" t="s">
        <v>335</v>
      </c>
      <c r="B5525" t="s">
        <v>459</v>
      </c>
      <c r="C5525">
        <v>2554</v>
      </c>
      <c r="D5525">
        <v>1</v>
      </c>
      <c r="F5525">
        <v>2015</v>
      </c>
      <c r="G5525">
        <v>0</v>
      </c>
      <c r="H5525">
        <v>0</v>
      </c>
      <c r="R5525" t="s">
        <v>82</v>
      </c>
      <c r="T5525" t="s">
        <v>46</v>
      </c>
      <c r="V5525" t="s">
        <v>460</v>
      </c>
      <c r="W5525" t="s">
        <v>140</v>
      </c>
      <c r="Y5525" t="s">
        <v>129</v>
      </c>
    </row>
    <row r="5526" spans="1:25" x14ac:dyDescent="0.45">
      <c r="A5526" t="s">
        <v>335</v>
      </c>
      <c r="B5526" t="s">
        <v>459</v>
      </c>
      <c r="C5526">
        <v>2554</v>
      </c>
      <c r="D5526">
        <v>1</v>
      </c>
      <c r="F5526">
        <v>2016</v>
      </c>
      <c r="G5526">
        <v>0</v>
      </c>
      <c r="H5526">
        <v>0</v>
      </c>
      <c r="R5526" t="s">
        <v>82</v>
      </c>
      <c r="T5526" t="s">
        <v>46</v>
      </c>
      <c r="V5526" t="s">
        <v>460</v>
      </c>
      <c r="W5526" t="s">
        <v>140</v>
      </c>
      <c r="Y5526" t="s">
        <v>129</v>
      </c>
    </row>
    <row r="5527" spans="1:25" x14ac:dyDescent="0.45">
      <c r="A5527" t="s">
        <v>335</v>
      </c>
      <c r="B5527" t="s">
        <v>459</v>
      </c>
      <c r="C5527">
        <v>2554</v>
      </c>
      <c r="D5527">
        <v>1</v>
      </c>
      <c r="F5527">
        <v>2017</v>
      </c>
      <c r="G5527">
        <v>0</v>
      </c>
      <c r="H5527">
        <v>0</v>
      </c>
      <c r="R5527" t="s">
        <v>82</v>
      </c>
      <c r="T5527" t="s">
        <v>46</v>
      </c>
      <c r="V5527" t="s">
        <v>460</v>
      </c>
      <c r="W5527" t="s">
        <v>140</v>
      </c>
      <c r="Y5527" t="s">
        <v>130</v>
      </c>
    </row>
    <row r="5528" spans="1:25" x14ac:dyDescent="0.45">
      <c r="A5528" t="s">
        <v>335</v>
      </c>
      <c r="B5528" t="s">
        <v>459</v>
      </c>
      <c r="C5528">
        <v>2554</v>
      </c>
      <c r="D5528">
        <v>1</v>
      </c>
      <c r="F5528">
        <v>2018</v>
      </c>
      <c r="G5528">
        <v>0</v>
      </c>
      <c r="H5528">
        <v>0</v>
      </c>
      <c r="R5528" t="s">
        <v>82</v>
      </c>
      <c r="T5528" t="s">
        <v>46</v>
      </c>
      <c r="V5528" t="s">
        <v>460</v>
      </c>
      <c r="W5528" t="s">
        <v>140</v>
      </c>
      <c r="Y5528" t="s">
        <v>130</v>
      </c>
    </row>
    <row r="5529" spans="1:25" x14ac:dyDescent="0.45">
      <c r="A5529" t="s">
        <v>335</v>
      </c>
      <c r="B5529" t="s">
        <v>459</v>
      </c>
      <c r="C5529">
        <v>2554</v>
      </c>
      <c r="D5529">
        <v>1</v>
      </c>
      <c r="F5529">
        <v>2019</v>
      </c>
      <c r="G5529">
        <v>0</v>
      </c>
      <c r="H5529">
        <v>0</v>
      </c>
      <c r="R5529" t="s">
        <v>82</v>
      </c>
      <c r="T5529" t="s">
        <v>46</v>
      </c>
      <c r="V5529" t="s">
        <v>460</v>
      </c>
      <c r="W5529" t="s">
        <v>140</v>
      </c>
      <c r="Y5529" t="s">
        <v>130</v>
      </c>
    </row>
    <row r="5530" spans="1:25" x14ac:dyDescent="0.45">
      <c r="A5530" t="s">
        <v>335</v>
      </c>
      <c r="B5530" t="s">
        <v>459</v>
      </c>
      <c r="C5530">
        <v>2554</v>
      </c>
      <c r="D5530">
        <v>1</v>
      </c>
      <c r="F5530">
        <v>2020</v>
      </c>
      <c r="G5530">
        <v>0</v>
      </c>
      <c r="H5530">
        <v>0</v>
      </c>
      <c r="R5530" t="s">
        <v>82</v>
      </c>
      <c r="T5530" t="s">
        <v>46</v>
      </c>
      <c r="V5530" t="s">
        <v>460</v>
      </c>
      <c r="W5530" t="s">
        <v>140</v>
      </c>
      <c r="Y5530" t="s">
        <v>130</v>
      </c>
    </row>
    <row r="5531" spans="1:25" x14ac:dyDescent="0.45">
      <c r="A5531" t="s">
        <v>335</v>
      </c>
      <c r="B5531" t="s">
        <v>459</v>
      </c>
      <c r="C5531">
        <v>2554</v>
      </c>
      <c r="D5531">
        <v>2</v>
      </c>
      <c r="F5531">
        <v>2009</v>
      </c>
      <c r="G5531">
        <v>6306</v>
      </c>
      <c r="H5531">
        <v>6286.59</v>
      </c>
      <c r="I5531">
        <v>404843.17</v>
      </c>
      <c r="K5531">
        <v>1392.2360000000001</v>
      </c>
      <c r="L5531">
        <v>0.59350000000000003</v>
      </c>
      <c r="M5531">
        <v>489574.91</v>
      </c>
      <c r="N5531">
        <v>0.105</v>
      </c>
      <c r="O5531">
        <v>379.69600000000003</v>
      </c>
      <c r="P5531">
        <v>0.16170000000000001</v>
      </c>
      <c r="Q5531">
        <v>4667953.102</v>
      </c>
      <c r="R5531" t="s">
        <v>82</v>
      </c>
      <c r="T5531" t="s">
        <v>46</v>
      </c>
      <c r="V5531" t="s">
        <v>460</v>
      </c>
      <c r="W5531" t="s">
        <v>462</v>
      </c>
      <c r="X5531" t="s">
        <v>150</v>
      </c>
      <c r="Y5531" t="s">
        <v>107</v>
      </c>
    </row>
    <row r="5532" spans="1:25" x14ac:dyDescent="0.45">
      <c r="A5532" t="s">
        <v>335</v>
      </c>
      <c r="B5532" t="s">
        <v>459</v>
      </c>
      <c r="C5532">
        <v>2554</v>
      </c>
      <c r="D5532">
        <v>2</v>
      </c>
      <c r="F5532">
        <v>2010</v>
      </c>
      <c r="G5532">
        <v>5861</v>
      </c>
      <c r="H5532">
        <v>5853.9</v>
      </c>
      <c r="I5532">
        <v>404724.21</v>
      </c>
      <c r="K5532">
        <v>1195.1020000000001</v>
      </c>
      <c r="L5532">
        <v>0.51570000000000005</v>
      </c>
      <c r="M5532">
        <v>482199.674</v>
      </c>
      <c r="N5532">
        <v>0.105</v>
      </c>
      <c r="O5532">
        <v>359.07100000000003</v>
      </c>
      <c r="P5532">
        <v>0.156</v>
      </c>
      <c r="Q5532">
        <v>4597643.0489999996</v>
      </c>
      <c r="R5532" t="s">
        <v>82</v>
      </c>
      <c r="T5532" t="s">
        <v>46</v>
      </c>
      <c r="V5532" t="s">
        <v>460</v>
      </c>
      <c r="W5532" t="s">
        <v>140</v>
      </c>
      <c r="X5532" t="s">
        <v>143</v>
      </c>
      <c r="Y5532" t="s">
        <v>107</v>
      </c>
    </row>
    <row r="5533" spans="1:25" x14ac:dyDescent="0.45">
      <c r="A5533" t="s">
        <v>335</v>
      </c>
      <c r="B5533" t="s">
        <v>459</v>
      </c>
      <c r="C5533">
        <v>2554</v>
      </c>
      <c r="D5533">
        <v>2</v>
      </c>
      <c r="F5533">
        <v>2011</v>
      </c>
      <c r="G5533">
        <v>4630</v>
      </c>
      <c r="H5533">
        <v>4619.3500000000004</v>
      </c>
      <c r="I5533">
        <v>293427.71000000002</v>
      </c>
      <c r="K5533">
        <v>863.24</v>
      </c>
      <c r="L5533">
        <v>0.53129999999999999</v>
      </c>
      <c r="M5533">
        <v>339555.68300000002</v>
      </c>
      <c r="N5533">
        <v>0.105</v>
      </c>
      <c r="O5533">
        <v>253.23</v>
      </c>
      <c r="P5533">
        <v>0.1585</v>
      </c>
      <c r="Q5533">
        <v>3237567.375</v>
      </c>
      <c r="R5533" t="s">
        <v>82</v>
      </c>
      <c r="T5533" t="s">
        <v>46</v>
      </c>
      <c r="V5533" t="s">
        <v>460</v>
      </c>
      <c r="W5533" t="s">
        <v>140</v>
      </c>
      <c r="X5533" t="s">
        <v>143</v>
      </c>
      <c r="Y5533" t="s">
        <v>107</v>
      </c>
    </row>
    <row r="5534" spans="1:25" x14ac:dyDescent="0.45">
      <c r="A5534" t="s">
        <v>335</v>
      </c>
      <c r="B5534" t="s">
        <v>459</v>
      </c>
      <c r="C5534">
        <v>2554</v>
      </c>
      <c r="D5534">
        <v>2</v>
      </c>
      <c r="F5534">
        <v>2012</v>
      </c>
      <c r="G5534">
        <v>4088</v>
      </c>
      <c r="H5534">
        <v>4081.14</v>
      </c>
      <c r="I5534">
        <v>193913.39</v>
      </c>
      <c r="K5534">
        <v>700.14599999999996</v>
      </c>
      <c r="L5534">
        <v>0.6391</v>
      </c>
      <c r="M5534">
        <v>229974.11</v>
      </c>
      <c r="N5534">
        <v>0.105</v>
      </c>
      <c r="O5534">
        <v>179.47300000000001</v>
      </c>
      <c r="P5534">
        <v>0.1636</v>
      </c>
      <c r="Q5534">
        <v>2192709.4709999999</v>
      </c>
      <c r="R5534" t="s">
        <v>82</v>
      </c>
      <c r="T5534" t="s">
        <v>46</v>
      </c>
      <c r="V5534" t="s">
        <v>460</v>
      </c>
      <c r="W5534" t="s">
        <v>140</v>
      </c>
      <c r="X5534" t="s">
        <v>143</v>
      </c>
      <c r="Y5534" t="s">
        <v>107</v>
      </c>
    </row>
    <row r="5535" spans="1:25" x14ac:dyDescent="0.45">
      <c r="A5535" t="s">
        <v>335</v>
      </c>
      <c r="B5535" t="s">
        <v>459</v>
      </c>
      <c r="C5535">
        <v>2554</v>
      </c>
      <c r="D5535">
        <v>2</v>
      </c>
      <c r="F5535">
        <v>2013</v>
      </c>
      <c r="G5535">
        <v>6712</v>
      </c>
      <c r="H5535">
        <v>6705.63</v>
      </c>
      <c r="I5535">
        <v>349940.47999999998</v>
      </c>
      <c r="K5535">
        <v>951.86</v>
      </c>
      <c r="L5535">
        <v>0.51770000000000005</v>
      </c>
      <c r="M5535">
        <v>385196.18</v>
      </c>
      <c r="N5535">
        <v>0.105</v>
      </c>
      <c r="O5535">
        <v>313.63299999999998</v>
      </c>
      <c r="P5535">
        <v>0.17249999999999999</v>
      </c>
      <c r="Q5535">
        <v>3672774.7689999999</v>
      </c>
      <c r="R5535" t="s">
        <v>82</v>
      </c>
      <c r="T5535" t="s">
        <v>46</v>
      </c>
      <c r="V5535" t="s">
        <v>460</v>
      </c>
      <c r="W5535" t="s">
        <v>140</v>
      </c>
      <c r="X5535" t="s">
        <v>143</v>
      </c>
      <c r="Y5535" t="s">
        <v>107</v>
      </c>
    </row>
    <row r="5536" spans="1:25" x14ac:dyDescent="0.45">
      <c r="A5536" t="s">
        <v>335</v>
      </c>
      <c r="B5536" t="s">
        <v>459</v>
      </c>
      <c r="C5536">
        <v>2554</v>
      </c>
      <c r="D5536">
        <v>2</v>
      </c>
      <c r="F5536">
        <v>2014</v>
      </c>
      <c r="G5536">
        <v>7298</v>
      </c>
      <c r="H5536">
        <v>7286.07</v>
      </c>
      <c r="I5536">
        <v>404820.55</v>
      </c>
      <c r="K5536">
        <v>951.29700000000003</v>
      </c>
      <c r="L5536">
        <v>0.45960000000000001</v>
      </c>
      <c r="M5536">
        <v>436704.413</v>
      </c>
      <c r="N5536">
        <v>0.105</v>
      </c>
      <c r="O5536">
        <v>291.61500000000001</v>
      </c>
      <c r="P5536">
        <v>0.1376</v>
      </c>
      <c r="Q5536">
        <v>4163857.7510000002</v>
      </c>
      <c r="R5536" t="s">
        <v>82</v>
      </c>
      <c r="T5536" t="s">
        <v>46</v>
      </c>
      <c r="V5536" t="s">
        <v>463</v>
      </c>
      <c r="W5536" t="s">
        <v>140</v>
      </c>
      <c r="X5536" t="s">
        <v>143</v>
      </c>
      <c r="Y5536" t="s">
        <v>107</v>
      </c>
    </row>
    <row r="5537" spans="1:25" x14ac:dyDescent="0.45">
      <c r="A5537" t="s">
        <v>335</v>
      </c>
      <c r="B5537" t="s">
        <v>459</v>
      </c>
      <c r="C5537">
        <v>2554</v>
      </c>
      <c r="D5537">
        <v>2</v>
      </c>
      <c r="F5537">
        <v>2015</v>
      </c>
      <c r="G5537">
        <v>8424</v>
      </c>
      <c r="H5537">
        <v>8422.09</v>
      </c>
      <c r="I5537">
        <v>485417.7</v>
      </c>
      <c r="K5537">
        <v>1228.107</v>
      </c>
      <c r="L5537">
        <v>0.50080000000000002</v>
      </c>
      <c r="M5537">
        <v>515509.65600000002</v>
      </c>
      <c r="N5537">
        <v>0.105</v>
      </c>
      <c r="O5537">
        <v>248.47800000000001</v>
      </c>
      <c r="P5537">
        <v>0.1019</v>
      </c>
      <c r="Q5537">
        <v>4915267.1960000005</v>
      </c>
      <c r="R5537" t="s">
        <v>82</v>
      </c>
      <c r="T5537" t="s">
        <v>46</v>
      </c>
      <c r="V5537" t="s">
        <v>464</v>
      </c>
      <c r="W5537" t="s">
        <v>140</v>
      </c>
      <c r="X5537" t="s">
        <v>143</v>
      </c>
      <c r="Y5537" t="s">
        <v>129</v>
      </c>
    </row>
    <row r="5538" spans="1:25" x14ac:dyDescent="0.45">
      <c r="A5538" t="s">
        <v>335</v>
      </c>
      <c r="B5538" t="s">
        <v>459</v>
      </c>
      <c r="C5538">
        <v>2554</v>
      </c>
      <c r="D5538">
        <v>2</v>
      </c>
      <c r="F5538">
        <v>2016</v>
      </c>
      <c r="G5538">
        <v>0</v>
      </c>
      <c r="H5538">
        <v>0</v>
      </c>
      <c r="R5538" t="s">
        <v>82</v>
      </c>
      <c r="T5538" t="s">
        <v>46</v>
      </c>
      <c r="V5538" t="s">
        <v>464</v>
      </c>
      <c r="W5538" t="s">
        <v>140</v>
      </c>
      <c r="X5538" t="s">
        <v>143</v>
      </c>
      <c r="Y5538" t="s">
        <v>129</v>
      </c>
    </row>
    <row r="5539" spans="1:25" x14ac:dyDescent="0.45">
      <c r="A5539" t="s">
        <v>335</v>
      </c>
      <c r="B5539" t="s">
        <v>459</v>
      </c>
      <c r="C5539">
        <v>2554</v>
      </c>
      <c r="D5539">
        <v>2</v>
      </c>
      <c r="F5539">
        <v>2017</v>
      </c>
      <c r="G5539">
        <v>0</v>
      </c>
      <c r="H5539">
        <v>0</v>
      </c>
      <c r="R5539" t="s">
        <v>82</v>
      </c>
      <c r="T5539" t="s">
        <v>46</v>
      </c>
      <c r="V5539" t="s">
        <v>464</v>
      </c>
      <c r="W5539" t="s">
        <v>140</v>
      </c>
      <c r="X5539" t="s">
        <v>143</v>
      </c>
      <c r="Y5539" t="s">
        <v>130</v>
      </c>
    </row>
    <row r="5540" spans="1:25" x14ac:dyDescent="0.45">
      <c r="A5540" t="s">
        <v>335</v>
      </c>
      <c r="B5540" t="s">
        <v>459</v>
      </c>
      <c r="C5540">
        <v>2554</v>
      </c>
      <c r="D5540">
        <v>2</v>
      </c>
      <c r="F5540">
        <v>2018</v>
      </c>
      <c r="G5540">
        <v>0</v>
      </c>
      <c r="H5540">
        <v>0</v>
      </c>
      <c r="R5540" t="s">
        <v>82</v>
      </c>
      <c r="T5540" t="s">
        <v>46</v>
      </c>
      <c r="V5540" t="s">
        <v>464</v>
      </c>
      <c r="W5540" t="s">
        <v>140</v>
      </c>
      <c r="X5540" t="s">
        <v>143</v>
      </c>
      <c r="Y5540" t="s">
        <v>130</v>
      </c>
    </row>
    <row r="5541" spans="1:25" x14ac:dyDescent="0.45">
      <c r="A5541" t="s">
        <v>335</v>
      </c>
      <c r="B5541" t="s">
        <v>459</v>
      </c>
      <c r="C5541">
        <v>2554</v>
      </c>
      <c r="D5541">
        <v>2</v>
      </c>
      <c r="F5541">
        <v>2019</v>
      </c>
      <c r="G5541">
        <v>0</v>
      </c>
      <c r="H5541">
        <v>0</v>
      </c>
      <c r="R5541" t="s">
        <v>82</v>
      </c>
      <c r="T5541" t="s">
        <v>46</v>
      </c>
      <c r="V5541" t="s">
        <v>464</v>
      </c>
      <c r="W5541" t="s">
        <v>140</v>
      </c>
      <c r="X5541" t="s">
        <v>143</v>
      </c>
      <c r="Y5541" t="s">
        <v>130</v>
      </c>
    </row>
    <row r="5542" spans="1:25" x14ac:dyDescent="0.45">
      <c r="A5542" t="s">
        <v>335</v>
      </c>
      <c r="B5542" t="s">
        <v>459</v>
      </c>
      <c r="C5542">
        <v>2554</v>
      </c>
      <c r="D5542">
        <v>2</v>
      </c>
      <c r="F5542">
        <v>2020</v>
      </c>
      <c r="G5542">
        <v>0</v>
      </c>
      <c r="H5542">
        <v>0</v>
      </c>
      <c r="R5542" t="s">
        <v>82</v>
      </c>
      <c r="T5542" t="s">
        <v>46</v>
      </c>
      <c r="V5542" t="s">
        <v>464</v>
      </c>
      <c r="W5542" t="s">
        <v>140</v>
      </c>
      <c r="X5542" t="s">
        <v>143</v>
      </c>
      <c r="Y5542" t="s">
        <v>130</v>
      </c>
    </row>
    <row r="5543" spans="1:25" x14ac:dyDescent="0.45">
      <c r="A5543" t="s">
        <v>335</v>
      </c>
      <c r="B5543" t="s">
        <v>459</v>
      </c>
      <c r="C5543">
        <v>2554</v>
      </c>
      <c r="D5543">
        <v>3</v>
      </c>
      <c r="E5543" t="s">
        <v>465</v>
      </c>
      <c r="F5543">
        <v>2009</v>
      </c>
      <c r="G5543">
        <v>6921</v>
      </c>
      <c r="H5543">
        <v>6904.59</v>
      </c>
      <c r="I5543">
        <v>1040273.95</v>
      </c>
      <c r="K5543">
        <v>2855.444</v>
      </c>
      <c r="L5543">
        <v>0.5958</v>
      </c>
      <c r="M5543">
        <v>996395.87699999998</v>
      </c>
      <c r="N5543">
        <v>0.105</v>
      </c>
      <c r="O5543">
        <v>788.61699999999996</v>
      </c>
      <c r="P5543">
        <v>0.1676</v>
      </c>
      <c r="Q5543">
        <v>9500364.523</v>
      </c>
      <c r="R5543" t="s">
        <v>82</v>
      </c>
      <c r="T5543" t="s">
        <v>46</v>
      </c>
      <c r="V5543" t="s">
        <v>84</v>
      </c>
      <c r="W5543" t="s">
        <v>466</v>
      </c>
      <c r="Y5543" t="s">
        <v>107</v>
      </c>
    </row>
    <row r="5544" spans="1:25" x14ac:dyDescent="0.45">
      <c r="A5544" t="s">
        <v>335</v>
      </c>
      <c r="B5544" t="s">
        <v>459</v>
      </c>
      <c r="C5544">
        <v>2554</v>
      </c>
      <c r="D5544">
        <v>3</v>
      </c>
      <c r="E5544" t="s">
        <v>465</v>
      </c>
      <c r="F5544">
        <v>2010</v>
      </c>
      <c r="G5544">
        <v>6935</v>
      </c>
      <c r="H5544">
        <v>6930.02</v>
      </c>
      <c r="I5544">
        <v>1102123</v>
      </c>
      <c r="K5544">
        <v>2749.6570000000002</v>
      </c>
      <c r="L5544">
        <v>0.50219999999999998</v>
      </c>
      <c r="M5544">
        <v>1139579.83</v>
      </c>
      <c r="N5544">
        <v>0.105</v>
      </c>
      <c r="O5544">
        <v>884.86400000000003</v>
      </c>
      <c r="P5544">
        <v>0.16259999999999999</v>
      </c>
      <c r="Q5544">
        <v>10865601.839</v>
      </c>
      <c r="R5544" t="s">
        <v>82</v>
      </c>
      <c r="T5544" t="s">
        <v>46</v>
      </c>
      <c r="V5544" t="s">
        <v>84</v>
      </c>
      <c r="W5544" t="s">
        <v>140</v>
      </c>
      <c r="Y5544" t="s">
        <v>107</v>
      </c>
    </row>
    <row r="5545" spans="1:25" x14ac:dyDescent="0.45">
      <c r="A5545" t="s">
        <v>335</v>
      </c>
      <c r="B5545" t="s">
        <v>459</v>
      </c>
      <c r="C5545">
        <v>2554</v>
      </c>
      <c r="D5545">
        <v>3</v>
      </c>
      <c r="E5545" t="s">
        <v>465</v>
      </c>
      <c r="F5545">
        <v>2011</v>
      </c>
      <c r="G5545">
        <v>5676</v>
      </c>
      <c r="H5545">
        <v>5661.99</v>
      </c>
      <c r="I5545">
        <v>811471.71</v>
      </c>
      <c r="K5545">
        <v>2103.558</v>
      </c>
      <c r="L5545">
        <v>0.53249999999999997</v>
      </c>
      <c r="M5545">
        <v>827199.33700000006</v>
      </c>
      <c r="N5545">
        <v>0.105</v>
      </c>
      <c r="O5545">
        <v>650.86800000000005</v>
      </c>
      <c r="P5545">
        <v>0.1668</v>
      </c>
      <c r="Q5545">
        <v>7887150.7520000003</v>
      </c>
      <c r="R5545" t="s">
        <v>82</v>
      </c>
      <c r="T5545" t="s">
        <v>46</v>
      </c>
      <c r="V5545" t="s">
        <v>84</v>
      </c>
      <c r="W5545" t="s">
        <v>140</v>
      </c>
      <c r="Y5545" t="s">
        <v>107</v>
      </c>
    </row>
    <row r="5546" spans="1:25" x14ac:dyDescent="0.45">
      <c r="A5546" t="s">
        <v>335</v>
      </c>
      <c r="B5546" t="s">
        <v>459</v>
      </c>
      <c r="C5546">
        <v>2554</v>
      </c>
      <c r="D5546">
        <v>3</v>
      </c>
      <c r="E5546" t="s">
        <v>465</v>
      </c>
      <c r="F5546">
        <v>2012</v>
      </c>
      <c r="G5546">
        <v>1999</v>
      </c>
      <c r="H5546">
        <v>1987.54</v>
      </c>
      <c r="I5546">
        <v>228008.42</v>
      </c>
      <c r="K5546">
        <v>690.68499999999995</v>
      </c>
      <c r="L5546">
        <v>0.63219999999999998</v>
      </c>
      <c r="M5546">
        <v>228592.29</v>
      </c>
      <c r="N5546">
        <v>0.105</v>
      </c>
      <c r="O5546">
        <v>182.66200000000001</v>
      </c>
      <c r="P5546">
        <v>0.16819999999999999</v>
      </c>
      <c r="Q5546">
        <v>2179580.2760000001</v>
      </c>
      <c r="R5546" t="s">
        <v>82</v>
      </c>
      <c r="T5546" t="s">
        <v>46</v>
      </c>
      <c r="V5546" t="s">
        <v>84</v>
      </c>
      <c r="W5546" t="s">
        <v>140</v>
      </c>
      <c r="Y5546" t="s">
        <v>107</v>
      </c>
    </row>
    <row r="5547" spans="1:25" x14ac:dyDescent="0.45">
      <c r="A5547" t="s">
        <v>335</v>
      </c>
      <c r="B5547" t="s">
        <v>459</v>
      </c>
      <c r="C5547">
        <v>2554</v>
      </c>
      <c r="D5547">
        <v>3</v>
      </c>
      <c r="E5547" t="s">
        <v>465</v>
      </c>
      <c r="F5547">
        <v>2013</v>
      </c>
      <c r="G5547">
        <v>0</v>
      </c>
      <c r="H5547">
        <v>0</v>
      </c>
      <c r="R5547" t="s">
        <v>82</v>
      </c>
      <c r="T5547" t="s">
        <v>46</v>
      </c>
      <c r="V5547" t="s">
        <v>84</v>
      </c>
      <c r="W5547" t="s">
        <v>140</v>
      </c>
      <c r="Y5547" t="s">
        <v>107</v>
      </c>
    </row>
    <row r="5548" spans="1:25" x14ac:dyDescent="0.45">
      <c r="A5548" t="s">
        <v>335</v>
      </c>
      <c r="B5548" t="s">
        <v>459</v>
      </c>
      <c r="C5548">
        <v>2554</v>
      </c>
      <c r="D5548">
        <v>3</v>
      </c>
      <c r="E5548" t="s">
        <v>465</v>
      </c>
      <c r="F5548">
        <v>2014</v>
      </c>
      <c r="G5548">
        <v>0</v>
      </c>
      <c r="H5548">
        <v>0</v>
      </c>
      <c r="R5548" t="s">
        <v>82</v>
      </c>
      <c r="T5548" t="s">
        <v>46</v>
      </c>
      <c r="V5548" t="s">
        <v>84</v>
      </c>
      <c r="W5548" t="s">
        <v>140</v>
      </c>
      <c r="Y5548" t="s">
        <v>107</v>
      </c>
    </row>
    <row r="5549" spans="1:25" x14ac:dyDescent="0.45">
      <c r="A5549" t="s">
        <v>335</v>
      </c>
      <c r="B5549" t="s">
        <v>459</v>
      </c>
      <c r="C5549">
        <v>2554</v>
      </c>
      <c r="D5549">
        <v>3</v>
      </c>
      <c r="E5549" t="s">
        <v>465</v>
      </c>
      <c r="F5549">
        <v>2015</v>
      </c>
      <c r="G5549">
        <v>0</v>
      </c>
      <c r="H5549">
        <v>0</v>
      </c>
      <c r="R5549" t="s">
        <v>82</v>
      </c>
      <c r="T5549" t="s">
        <v>46</v>
      </c>
      <c r="V5549" t="s">
        <v>84</v>
      </c>
      <c r="W5549" t="s">
        <v>140</v>
      </c>
      <c r="Y5549" t="s">
        <v>129</v>
      </c>
    </row>
    <row r="5550" spans="1:25" x14ac:dyDescent="0.45">
      <c r="A5550" t="s">
        <v>335</v>
      </c>
      <c r="B5550" t="s">
        <v>459</v>
      </c>
      <c r="C5550">
        <v>2554</v>
      </c>
      <c r="D5550">
        <v>3</v>
      </c>
      <c r="E5550" t="s">
        <v>465</v>
      </c>
      <c r="F5550">
        <v>2016</v>
      </c>
      <c r="G5550">
        <v>0</v>
      </c>
      <c r="H5550">
        <v>0</v>
      </c>
      <c r="R5550" t="s">
        <v>82</v>
      </c>
      <c r="T5550" t="s">
        <v>46</v>
      </c>
      <c r="V5550" t="s">
        <v>84</v>
      </c>
      <c r="W5550" t="s">
        <v>140</v>
      </c>
      <c r="Y5550" t="s">
        <v>129</v>
      </c>
    </row>
    <row r="5551" spans="1:25" x14ac:dyDescent="0.45">
      <c r="A5551" t="s">
        <v>335</v>
      </c>
      <c r="B5551" t="s">
        <v>459</v>
      </c>
      <c r="C5551">
        <v>2554</v>
      </c>
      <c r="D5551">
        <v>3</v>
      </c>
      <c r="E5551" t="s">
        <v>465</v>
      </c>
      <c r="F5551">
        <v>2017</v>
      </c>
      <c r="G5551">
        <v>0</v>
      </c>
      <c r="H5551">
        <v>0</v>
      </c>
      <c r="R5551" t="s">
        <v>82</v>
      </c>
      <c r="T5551" t="s">
        <v>46</v>
      </c>
      <c r="V5551" t="s">
        <v>84</v>
      </c>
      <c r="W5551" t="s">
        <v>140</v>
      </c>
      <c r="Y5551" t="s">
        <v>130</v>
      </c>
    </row>
    <row r="5552" spans="1:25" x14ac:dyDescent="0.45">
      <c r="A5552" t="s">
        <v>335</v>
      </c>
      <c r="B5552" t="s">
        <v>459</v>
      </c>
      <c r="C5552">
        <v>2554</v>
      </c>
      <c r="D5552">
        <v>3</v>
      </c>
      <c r="E5552" t="s">
        <v>465</v>
      </c>
      <c r="F5552">
        <v>2018</v>
      </c>
      <c r="G5552">
        <v>0</v>
      </c>
      <c r="H5552">
        <v>0</v>
      </c>
      <c r="R5552" t="s">
        <v>82</v>
      </c>
      <c r="T5552" t="s">
        <v>46</v>
      </c>
      <c r="V5552" t="s">
        <v>84</v>
      </c>
      <c r="W5552" t="s">
        <v>140</v>
      </c>
      <c r="Y5552" t="s">
        <v>130</v>
      </c>
    </row>
    <row r="5553" spans="1:25" x14ac:dyDescent="0.45">
      <c r="A5553" t="s">
        <v>335</v>
      </c>
      <c r="B5553" t="s">
        <v>459</v>
      </c>
      <c r="C5553">
        <v>2554</v>
      </c>
      <c r="D5553">
        <v>3</v>
      </c>
      <c r="E5553" t="s">
        <v>465</v>
      </c>
      <c r="F5553">
        <v>2019</v>
      </c>
      <c r="G5553">
        <v>0</v>
      </c>
      <c r="H5553">
        <v>0</v>
      </c>
      <c r="R5553" t="s">
        <v>82</v>
      </c>
      <c r="T5553" t="s">
        <v>46</v>
      </c>
      <c r="V5553" t="s">
        <v>84</v>
      </c>
      <c r="W5553" t="s">
        <v>140</v>
      </c>
      <c r="Y5553" t="s">
        <v>130</v>
      </c>
    </row>
    <row r="5554" spans="1:25" x14ac:dyDescent="0.45">
      <c r="A5554" t="s">
        <v>335</v>
      </c>
      <c r="B5554" t="s">
        <v>459</v>
      </c>
      <c r="C5554">
        <v>2554</v>
      </c>
      <c r="D5554">
        <v>3</v>
      </c>
      <c r="E5554" t="s">
        <v>465</v>
      </c>
      <c r="F5554">
        <v>2020</v>
      </c>
      <c r="G5554">
        <v>0</v>
      </c>
      <c r="H5554">
        <v>0</v>
      </c>
      <c r="R5554" t="s">
        <v>82</v>
      </c>
      <c r="T5554" t="s">
        <v>46</v>
      </c>
      <c r="V5554" t="s">
        <v>84</v>
      </c>
      <c r="W5554" t="s">
        <v>140</v>
      </c>
      <c r="Y5554" t="s">
        <v>130</v>
      </c>
    </row>
    <row r="5555" spans="1:25" x14ac:dyDescent="0.45">
      <c r="A5555" t="s">
        <v>335</v>
      </c>
      <c r="B5555" t="s">
        <v>459</v>
      </c>
      <c r="C5555">
        <v>2554</v>
      </c>
      <c r="D5555">
        <v>4</v>
      </c>
      <c r="E5555" t="s">
        <v>465</v>
      </c>
      <c r="F5555">
        <v>2009</v>
      </c>
      <c r="G5555">
        <v>6157</v>
      </c>
      <c r="H5555">
        <v>6140.13</v>
      </c>
      <c r="I5555">
        <v>928669.68</v>
      </c>
      <c r="K5555">
        <v>2594.9699999999998</v>
      </c>
      <c r="L5555">
        <v>0.60540000000000005</v>
      </c>
      <c r="M5555">
        <v>894009.62699999998</v>
      </c>
      <c r="N5555">
        <v>0.105</v>
      </c>
      <c r="O5555">
        <v>700.56700000000001</v>
      </c>
      <c r="P5555">
        <v>0.1653</v>
      </c>
      <c r="Q5555">
        <v>8524150.3489999995</v>
      </c>
      <c r="R5555" t="s">
        <v>82</v>
      </c>
      <c r="T5555" t="s">
        <v>46</v>
      </c>
      <c r="V5555" t="s">
        <v>84</v>
      </c>
      <c r="W5555" t="s">
        <v>466</v>
      </c>
      <c r="Y5555" t="s">
        <v>107</v>
      </c>
    </row>
    <row r="5556" spans="1:25" x14ac:dyDescent="0.45">
      <c r="A5556" t="s">
        <v>335</v>
      </c>
      <c r="B5556" t="s">
        <v>459</v>
      </c>
      <c r="C5556">
        <v>2554</v>
      </c>
      <c r="D5556">
        <v>4</v>
      </c>
      <c r="E5556" t="s">
        <v>465</v>
      </c>
      <c r="F5556">
        <v>2010</v>
      </c>
      <c r="G5556">
        <v>6193</v>
      </c>
      <c r="H5556">
        <v>6181.71</v>
      </c>
      <c r="I5556">
        <v>936354.7</v>
      </c>
      <c r="K5556">
        <v>2288.232</v>
      </c>
      <c r="L5556">
        <v>0.48709999999999998</v>
      </c>
      <c r="M5556">
        <v>978576.60199999996</v>
      </c>
      <c r="N5556">
        <v>0.105</v>
      </c>
      <c r="O5556">
        <v>766.84900000000005</v>
      </c>
      <c r="P5556">
        <v>0.16719999999999999</v>
      </c>
      <c r="Q5556">
        <v>9330465.5960000008</v>
      </c>
      <c r="R5556" t="s">
        <v>82</v>
      </c>
      <c r="T5556" t="s">
        <v>46</v>
      </c>
      <c r="V5556" t="s">
        <v>84</v>
      </c>
      <c r="W5556" t="s">
        <v>140</v>
      </c>
      <c r="Y5556" t="s">
        <v>107</v>
      </c>
    </row>
    <row r="5557" spans="1:25" x14ac:dyDescent="0.45">
      <c r="A5557" t="s">
        <v>335</v>
      </c>
      <c r="B5557" t="s">
        <v>459</v>
      </c>
      <c r="C5557">
        <v>2554</v>
      </c>
      <c r="D5557">
        <v>4</v>
      </c>
      <c r="E5557" t="s">
        <v>465</v>
      </c>
      <c r="F5557">
        <v>2011</v>
      </c>
      <c r="G5557">
        <v>5237</v>
      </c>
      <c r="H5557">
        <v>5223.67</v>
      </c>
      <c r="I5557">
        <v>765785.16</v>
      </c>
      <c r="K5557">
        <v>1988.127</v>
      </c>
      <c r="L5557">
        <v>0.53220000000000001</v>
      </c>
      <c r="M5557">
        <v>784515.35199999996</v>
      </c>
      <c r="N5557">
        <v>0.105</v>
      </c>
      <c r="O5557">
        <v>594.02800000000002</v>
      </c>
      <c r="P5557">
        <v>0.1588</v>
      </c>
      <c r="Q5557">
        <v>7480170.1380000003</v>
      </c>
      <c r="R5557" t="s">
        <v>82</v>
      </c>
      <c r="T5557" t="s">
        <v>46</v>
      </c>
      <c r="V5557" t="s">
        <v>84</v>
      </c>
      <c r="W5557" t="s">
        <v>140</v>
      </c>
      <c r="Y5557" t="s">
        <v>107</v>
      </c>
    </row>
    <row r="5558" spans="1:25" x14ac:dyDescent="0.45">
      <c r="A5558" t="s">
        <v>335</v>
      </c>
      <c r="B5558" t="s">
        <v>459</v>
      </c>
      <c r="C5558">
        <v>2554</v>
      </c>
      <c r="D5558">
        <v>4</v>
      </c>
      <c r="E5558" t="s">
        <v>465</v>
      </c>
      <c r="F5558">
        <v>2012</v>
      </c>
      <c r="G5558">
        <v>1181</v>
      </c>
      <c r="H5558">
        <v>1170.55</v>
      </c>
      <c r="I5558">
        <v>131881.14000000001</v>
      </c>
      <c r="K5558">
        <v>376.34699999999998</v>
      </c>
      <c r="L5558">
        <v>0.58579999999999999</v>
      </c>
      <c r="M5558">
        <v>134653.954</v>
      </c>
      <c r="N5558">
        <v>0.105</v>
      </c>
      <c r="O5558">
        <v>102.874</v>
      </c>
      <c r="P5558">
        <v>0.16470000000000001</v>
      </c>
      <c r="Q5558">
        <v>1283888.6359999999</v>
      </c>
      <c r="R5558" t="s">
        <v>82</v>
      </c>
      <c r="T5558" t="s">
        <v>46</v>
      </c>
      <c r="V5558" t="s">
        <v>84</v>
      </c>
      <c r="W5558" t="s">
        <v>140</v>
      </c>
      <c r="Y5558" t="s">
        <v>107</v>
      </c>
    </row>
    <row r="5559" spans="1:25" x14ac:dyDescent="0.45">
      <c r="A5559" t="s">
        <v>335</v>
      </c>
      <c r="B5559" t="s">
        <v>459</v>
      </c>
      <c r="C5559">
        <v>2554</v>
      </c>
      <c r="D5559">
        <v>4</v>
      </c>
      <c r="E5559" t="s">
        <v>465</v>
      </c>
      <c r="F5559">
        <v>2013</v>
      </c>
      <c r="G5559">
        <v>0</v>
      </c>
      <c r="H5559">
        <v>0</v>
      </c>
      <c r="R5559" t="s">
        <v>82</v>
      </c>
      <c r="T5559" t="s">
        <v>46</v>
      </c>
      <c r="V5559" t="s">
        <v>84</v>
      </c>
      <c r="W5559" t="s">
        <v>140</v>
      </c>
      <c r="Y5559" t="s">
        <v>107</v>
      </c>
    </row>
    <row r="5560" spans="1:25" x14ac:dyDescent="0.45">
      <c r="A5560" t="s">
        <v>335</v>
      </c>
      <c r="B5560" t="s">
        <v>459</v>
      </c>
      <c r="C5560">
        <v>2554</v>
      </c>
      <c r="D5560">
        <v>4</v>
      </c>
      <c r="E5560" t="s">
        <v>465</v>
      </c>
      <c r="F5560">
        <v>2014</v>
      </c>
      <c r="G5560">
        <v>0</v>
      </c>
      <c r="H5560">
        <v>0</v>
      </c>
      <c r="R5560" t="s">
        <v>82</v>
      </c>
      <c r="T5560" t="s">
        <v>46</v>
      </c>
      <c r="V5560" t="s">
        <v>84</v>
      </c>
      <c r="W5560" t="s">
        <v>140</v>
      </c>
      <c r="Y5560" t="s">
        <v>107</v>
      </c>
    </row>
    <row r="5561" spans="1:25" x14ac:dyDescent="0.45">
      <c r="A5561" t="s">
        <v>335</v>
      </c>
      <c r="B5561" t="s">
        <v>459</v>
      </c>
      <c r="C5561">
        <v>2554</v>
      </c>
      <c r="D5561">
        <v>4</v>
      </c>
      <c r="E5561" t="s">
        <v>465</v>
      </c>
      <c r="F5561">
        <v>2015</v>
      </c>
      <c r="G5561">
        <v>0</v>
      </c>
      <c r="H5561">
        <v>0</v>
      </c>
      <c r="R5561" t="s">
        <v>82</v>
      </c>
      <c r="T5561" t="s">
        <v>46</v>
      </c>
      <c r="V5561" t="s">
        <v>84</v>
      </c>
      <c r="W5561" t="s">
        <v>140</v>
      </c>
      <c r="Y5561" t="s">
        <v>129</v>
      </c>
    </row>
    <row r="5562" spans="1:25" x14ac:dyDescent="0.45">
      <c r="A5562" t="s">
        <v>335</v>
      </c>
      <c r="B5562" t="s">
        <v>459</v>
      </c>
      <c r="C5562">
        <v>2554</v>
      </c>
      <c r="D5562">
        <v>4</v>
      </c>
      <c r="E5562" t="s">
        <v>465</v>
      </c>
      <c r="F5562">
        <v>2016</v>
      </c>
      <c r="G5562">
        <v>0</v>
      </c>
      <c r="H5562">
        <v>0</v>
      </c>
      <c r="R5562" t="s">
        <v>82</v>
      </c>
      <c r="T5562" t="s">
        <v>46</v>
      </c>
      <c r="V5562" t="s">
        <v>84</v>
      </c>
      <c r="W5562" t="s">
        <v>140</v>
      </c>
      <c r="Y5562" t="s">
        <v>129</v>
      </c>
    </row>
    <row r="5563" spans="1:25" x14ac:dyDescent="0.45">
      <c r="A5563" t="s">
        <v>335</v>
      </c>
      <c r="B5563" t="s">
        <v>459</v>
      </c>
      <c r="C5563">
        <v>2554</v>
      </c>
      <c r="D5563">
        <v>4</v>
      </c>
      <c r="E5563" t="s">
        <v>465</v>
      </c>
      <c r="F5563">
        <v>2017</v>
      </c>
      <c r="G5563">
        <v>0</v>
      </c>
      <c r="H5563">
        <v>0</v>
      </c>
      <c r="R5563" t="s">
        <v>82</v>
      </c>
      <c r="T5563" t="s">
        <v>46</v>
      </c>
      <c r="V5563" t="s">
        <v>84</v>
      </c>
      <c r="W5563" t="s">
        <v>140</v>
      </c>
      <c r="Y5563" t="s">
        <v>130</v>
      </c>
    </row>
    <row r="5564" spans="1:25" x14ac:dyDescent="0.45">
      <c r="A5564" t="s">
        <v>335</v>
      </c>
      <c r="B5564" t="s">
        <v>459</v>
      </c>
      <c r="C5564">
        <v>2554</v>
      </c>
      <c r="D5564">
        <v>4</v>
      </c>
      <c r="E5564" t="s">
        <v>465</v>
      </c>
      <c r="F5564">
        <v>2018</v>
      </c>
      <c r="G5564">
        <v>0</v>
      </c>
      <c r="H5564">
        <v>0</v>
      </c>
      <c r="R5564" t="s">
        <v>82</v>
      </c>
      <c r="T5564" t="s">
        <v>46</v>
      </c>
      <c r="V5564" t="s">
        <v>84</v>
      </c>
      <c r="W5564" t="s">
        <v>140</v>
      </c>
      <c r="Y5564" t="s">
        <v>130</v>
      </c>
    </row>
    <row r="5565" spans="1:25" x14ac:dyDescent="0.45">
      <c r="A5565" t="s">
        <v>335</v>
      </c>
      <c r="B5565" t="s">
        <v>459</v>
      </c>
      <c r="C5565">
        <v>2554</v>
      </c>
      <c r="D5565">
        <v>4</v>
      </c>
      <c r="E5565" t="s">
        <v>465</v>
      </c>
      <c r="F5565">
        <v>2019</v>
      </c>
      <c r="G5565">
        <v>0</v>
      </c>
      <c r="H5565">
        <v>0</v>
      </c>
      <c r="R5565" t="s">
        <v>82</v>
      </c>
      <c r="T5565" t="s">
        <v>46</v>
      </c>
      <c r="V5565" t="s">
        <v>84</v>
      </c>
      <c r="W5565" t="s">
        <v>140</v>
      </c>
      <c r="Y5565" t="s">
        <v>130</v>
      </c>
    </row>
    <row r="5566" spans="1:25" x14ac:dyDescent="0.45">
      <c r="A5566" t="s">
        <v>335</v>
      </c>
      <c r="B5566" t="s">
        <v>459</v>
      </c>
      <c r="C5566">
        <v>2554</v>
      </c>
      <c r="D5566">
        <v>4</v>
      </c>
      <c r="E5566" t="s">
        <v>465</v>
      </c>
      <c r="F5566">
        <v>2020</v>
      </c>
      <c r="G5566">
        <v>0</v>
      </c>
      <c r="H5566">
        <v>0</v>
      </c>
      <c r="R5566" t="s">
        <v>82</v>
      </c>
      <c r="T5566" t="s">
        <v>46</v>
      </c>
      <c r="V5566" t="s">
        <v>84</v>
      </c>
      <c r="W5566" t="s">
        <v>140</v>
      </c>
      <c r="Y5566" t="s">
        <v>130</v>
      </c>
    </row>
    <row r="5567" spans="1:25" x14ac:dyDescent="0.45">
      <c r="A5567" t="s">
        <v>335</v>
      </c>
      <c r="B5567" t="s">
        <v>467</v>
      </c>
      <c r="C5567">
        <v>2594</v>
      </c>
      <c r="D5567">
        <v>5</v>
      </c>
      <c r="F5567">
        <v>2009</v>
      </c>
      <c r="G5567">
        <v>225</v>
      </c>
      <c r="H5567">
        <v>217.61</v>
      </c>
      <c r="I5567">
        <v>28505.11</v>
      </c>
      <c r="K5567">
        <v>192.61799999999999</v>
      </c>
      <c r="L5567">
        <v>0.53959999999999997</v>
      </c>
      <c r="M5567">
        <v>29577.69</v>
      </c>
      <c r="N5567">
        <v>8.0299999999999996E-2</v>
      </c>
      <c r="O5567">
        <v>34.954000000000001</v>
      </c>
      <c r="P5567">
        <v>0.1</v>
      </c>
      <c r="Q5567">
        <v>365434.33</v>
      </c>
      <c r="R5567" t="s">
        <v>45</v>
      </c>
      <c r="S5567" t="s">
        <v>34</v>
      </c>
      <c r="T5567" t="s">
        <v>63</v>
      </c>
      <c r="V5567" t="s">
        <v>180</v>
      </c>
      <c r="Y5567" t="s">
        <v>107</v>
      </c>
    </row>
    <row r="5568" spans="1:25" x14ac:dyDescent="0.45">
      <c r="A5568" t="s">
        <v>335</v>
      </c>
      <c r="B5568" t="s">
        <v>467</v>
      </c>
      <c r="C5568">
        <v>2594</v>
      </c>
      <c r="D5568">
        <v>5</v>
      </c>
      <c r="F5568">
        <v>2010</v>
      </c>
      <c r="G5568">
        <v>255</v>
      </c>
      <c r="H5568">
        <v>248.16</v>
      </c>
      <c r="I5568">
        <v>34374.26</v>
      </c>
      <c r="K5568">
        <v>226.11799999999999</v>
      </c>
      <c r="L5568">
        <v>0.51839999999999997</v>
      </c>
      <c r="M5568">
        <v>35619.544000000002</v>
      </c>
      <c r="N5568">
        <v>8.1000000000000003E-2</v>
      </c>
      <c r="O5568">
        <v>48.665999999999997</v>
      </c>
      <c r="P5568">
        <v>0.11360000000000001</v>
      </c>
      <c r="Q5568">
        <v>440072.04200000002</v>
      </c>
      <c r="R5568" t="s">
        <v>45</v>
      </c>
      <c r="S5568" t="s">
        <v>34</v>
      </c>
      <c r="T5568" t="s">
        <v>63</v>
      </c>
      <c r="V5568" t="s">
        <v>180</v>
      </c>
      <c r="Y5568" t="s">
        <v>107</v>
      </c>
    </row>
    <row r="5569" spans="1:25" x14ac:dyDescent="0.45">
      <c r="A5569" t="s">
        <v>335</v>
      </c>
      <c r="B5569" t="s">
        <v>467</v>
      </c>
      <c r="C5569">
        <v>2594</v>
      </c>
      <c r="D5569">
        <v>5</v>
      </c>
      <c r="F5569">
        <v>2011</v>
      </c>
      <c r="G5569">
        <v>274</v>
      </c>
      <c r="H5569">
        <v>265.12</v>
      </c>
      <c r="I5569">
        <v>43185.63</v>
      </c>
      <c r="K5569">
        <v>257.91399999999999</v>
      </c>
      <c r="L5569">
        <v>0.5575</v>
      </c>
      <c r="M5569">
        <v>41615.050000000003</v>
      </c>
      <c r="N5569">
        <v>7.9200000000000007E-2</v>
      </c>
      <c r="O5569">
        <v>54.820999999999998</v>
      </c>
      <c r="P5569">
        <v>0.11799999999999999</v>
      </c>
      <c r="Q5569">
        <v>514146.94400000002</v>
      </c>
      <c r="R5569" t="s">
        <v>45</v>
      </c>
      <c r="S5569" t="s">
        <v>34</v>
      </c>
      <c r="T5569" t="s">
        <v>63</v>
      </c>
      <c r="V5569" t="s">
        <v>180</v>
      </c>
      <c r="Y5569" t="s">
        <v>107</v>
      </c>
    </row>
    <row r="5570" spans="1:25" x14ac:dyDescent="0.45">
      <c r="A5570" t="s">
        <v>335</v>
      </c>
      <c r="B5570" t="s">
        <v>467</v>
      </c>
      <c r="C5570">
        <v>2594</v>
      </c>
      <c r="D5570">
        <v>5</v>
      </c>
      <c r="F5570">
        <v>2012</v>
      </c>
      <c r="G5570">
        <v>216</v>
      </c>
      <c r="H5570">
        <v>207.96</v>
      </c>
      <c r="I5570">
        <v>27890.05</v>
      </c>
      <c r="K5570">
        <v>108.419</v>
      </c>
      <c r="L5570">
        <v>0.36259999999999998</v>
      </c>
      <c r="M5570">
        <v>26696.981</v>
      </c>
      <c r="N5570">
        <v>7.6399999999999996E-2</v>
      </c>
      <c r="O5570">
        <v>35.963999999999999</v>
      </c>
      <c r="P5570">
        <v>9.5899999999999999E-2</v>
      </c>
      <c r="Q5570">
        <v>329846.788</v>
      </c>
      <c r="R5570" t="s">
        <v>45</v>
      </c>
      <c r="S5570" t="s">
        <v>34</v>
      </c>
      <c r="T5570" t="s">
        <v>63</v>
      </c>
      <c r="V5570" t="s">
        <v>180</v>
      </c>
      <c r="Y5570" t="s">
        <v>107</v>
      </c>
    </row>
    <row r="5571" spans="1:25" x14ac:dyDescent="0.45">
      <c r="A5571" t="s">
        <v>335</v>
      </c>
      <c r="B5571" t="s">
        <v>467</v>
      </c>
      <c r="C5571">
        <v>2594</v>
      </c>
      <c r="D5571">
        <v>5</v>
      </c>
      <c r="F5571">
        <v>2013</v>
      </c>
      <c r="G5571">
        <v>247</v>
      </c>
      <c r="H5571">
        <v>241.89</v>
      </c>
      <c r="I5571">
        <v>48683.26</v>
      </c>
      <c r="K5571">
        <v>176.75299999999999</v>
      </c>
      <c r="L5571">
        <v>0.46050000000000002</v>
      </c>
      <c r="M5571">
        <v>46964.917000000001</v>
      </c>
      <c r="N5571">
        <v>8.1000000000000003E-2</v>
      </c>
      <c r="O5571">
        <v>56.095999999999997</v>
      </c>
      <c r="P5571">
        <v>0.13880000000000001</v>
      </c>
      <c r="Q5571">
        <v>580235.50899999996</v>
      </c>
      <c r="R5571" t="s">
        <v>45</v>
      </c>
      <c r="S5571" t="s">
        <v>34</v>
      </c>
      <c r="T5571" t="s">
        <v>63</v>
      </c>
      <c r="V5571" t="s">
        <v>180</v>
      </c>
      <c r="Y5571" t="s">
        <v>107</v>
      </c>
    </row>
    <row r="5572" spans="1:25" x14ac:dyDescent="0.45">
      <c r="A5572" t="s">
        <v>335</v>
      </c>
      <c r="B5572" t="s">
        <v>467</v>
      </c>
      <c r="C5572">
        <v>2594</v>
      </c>
      <c r="D5572">
        <v>5</v>
      </c>
      <c r="F5572">
        <v>2014</v>
      </c>
      <c r="G5572">
        <v>237</v>
      </c>
      <c r="H5572">
        <v>231.6</v>
      </c>
      <c r="I5572">
        <v>46478.5</v>
      </c>
      <c r="K5572">
        <v>136.12299999999999</v>
      </c>
      <c r="L5572">
        <v>0.29480000000000001</v>
      </c>
      <c r="M5572">
        <v>46463.612999999998</v>
      </c>
      <c r="N5572">
        <v>8.1000000000000003E-2</v>
      </c>
      <c r="O5572">
        <v>68.376000000000005</v>
      </c>
      <c r="P5572">
        <v>0.13739999999999999</v>
      </c>
      <c r="Q5572">
        <v>574048.89500000002</v>
      </c>
      <c r="R5572" t="s">
        <v>45</v>
      </c>
      <c r="S5572" t="s">
        <v>34</v>
      </c>
      <c r="T5572" t="s">
        <v>63</v>
      </c>
      <c r="V5572" t="s">
        <v>180</v>
      </c>
      <c r="Y5572" t="s">
        <v>107</v>
      </c>
    </row>
    <row r="5573" spans="1:25" x14ac:dyDescent="0.45">
      <c r="A5573" t="s">
        <v>335</v>
      </c>
      <c r="B5573" t="s">
        <v>467</v>
      </c>
      <c r="C5573">
        <v>2594</v>
      </c>
      <c r="D5573">
        <v>5</v>
      </c>
      <c r="F5573">
        <v>2015</v>
      </c>
      <c r="G5573">
        <v>172</v>
      </c>
      <c r="H5573">
        <v>167.72</v>
      </c>
      <c r="I5573">
        <v>36962.76</v>
      </c>
      <c r="K5573">
        <v>91.537999999999997</v>
      </c>
      <c r="L5573">
        <v>0.25069999999999998</v>
      </c>
      <c r="M5573">
        <v>36402.415000000001</v>
      </c>
      <c r="N5573">
        <v>8.1000000000000003E-2</v>
      </c>
      <c r="O5573">
        <v>46.957000000000001</v>
      </c>
      <c r="P5573">
        <v>0.1328</v>
      </c>
      <c r="Q5573">
        <v>449742.88900000002</v>
      </c>
      <c r="R5573" t="s">
        <v>45</v>
      </c>
      <c r="S5573" t="s">
        <v>34</v>
      </c>
      <c r="T5573" t="s">
        <v>63</v>
      </c>
      <c r="V5573" t="s">
        <v>180</v>
      </c>
      <c r="Y5573" t="s">
        <v>129</v>
      </c>
    </row>
    <row r="5574" spans="1:25" x14ac:dyDescent="0.45">
      <c r="A5574" t="s">
        <v>335</v>
      </c>
      <c r="B5574" t="s">
        <v>467</v>
      </c>
      <c r="C5574">
        <v>2594</v>
      </c>
      <c r="D5574">
        <v>5</v>
      </c>
      <c r="F5574">
        <v>2016</v>
      </c>
      <c r="G5574">
        <v>98</v>
      </c>
      <c r="H5574">
        <v>92.06</v>
      </c>
      <c r="I5574">
        <v>18071.13</v>
      </c>
      <c r="K5574">
        <v>44.402000000000001</v>
      </c>
      <c r="L5574">
        <v>0.21149999999999999</v>
      </c>
      <c r="M5574">
        <v>17308.708999999999</v>
      </c>
      <c r="N5574">
        <v>8.1000000000000003E-2</v>
      </c>
      <c r="O5574">
        <v>24.35</v>
      </c>
      <c r="P5574">
        <v>0.1119</v>
      </c>
      <c r="Q5574">
        <v>213845.35500000001</v>
      </c>
      <c r="R5574" t="s">
        <v>45</v>
      </c>
      <c r="S5574" t="s">
        <v>34</v>
      </c>
      <c r="T5574" t="s">
        <v>63</v>
      </c>
      <c r="V5574" t="s">
        <v>180</v>
      </c>
      <c r="Y5574" t="s">
        <v>129</v>
      </c>
    </row>
    <row r="5575" spans="1:25" x14ac:dyDescent="0.45">
      <c r="A5575" t="s">
        <v>335</v>
      </c>
      <c r="B5575" t="s">
        <v>467</v>
      </c>
      <c r="C5575">
        <v>2594</v>
      </c>
      <c r="D5575">
        <v>5</v>
      </c>
      <c r="F5575">
        <v>2017</v>
      </c>
      <c r="G5575">
        <v>96</v>
      </c>
      <c r="H5575">
        <v>91.82</v>
      </c>
      <c r="I5575">
        <v>19131.900000000001</v>
      </c>
      <c r="K5575">
        <v>45.173999999999999</v>
      </c>
      <c r="L5575">
        <v>0.21790000000000001</v>
      </c>
      <c r="M5575">
        <v>17425.733</v>
      </c>
      <c r="N5575">
        <v>7.8700000000000006E-2</v>
      </c>
      <c r="O5575">
        <v>24.568999999999999</v>
      </c>
      <c r="P5575">
        <v>0.114</v>
      </c>
      <c r="Q5575">
        <v>215925.46799999999</v>
      </c>
      <c r="R5575" t="s">
        <v>45</v>
      </c>
      <c r="S5575" t="s">
        <v>34</v>
      </c>
      <c r="T5575" t="s">
        <v>63</v>
      </c>
      <c r="V5575" t="s">
        <v>180</v>
      </c>
      <c r="Y5575" t="s">
        <v>130</v>
      </c>
    </row>
    <row r="5576" spans="1:25" x14ac:dyDescent="0.45">
      <c r="A5576" t="s">
        <v>335</v>
      </c>
      <c r="B5576" t="s">
        <v>467</v>
      </c>
      <c r="C5576">
        <v>2594</v>
      </c>
      <c r="D5576">
        <v>5</v>
      </c>
      <c r="F5576">
        <v>2018</v>
      </c>
      <c r="G5576">
        <v>192</v>
      </c>
      <c r="H5576">
        <v>185.6</v>
      </c>
      <c r="I5576">
        <v>26025.23</v>
      </c>
      <c r="K5576">
        <v>67.653999999999996</v>
      </c>
      <c r="L5576">
        <v>0.20150000000000001</v>
      </c>
      <c r="M5576">
        <v>25074.573</v>
      </c>
      <c r="N5576">
        <v>8.1000000000000003E-2</v>
      </c>
      <c r="O5576">
        <v>31.728999999999999</v>
      </c>
      <c r="P5576">
        <v>9.6100000000000005E-2</v>
      </c>
      <c r="Q5576">
        <v>309804.60200000001</v>
      </c>
      <c r="R5576" t="s">
        <v>45</v>
      </c>
      <c r="S5576" t="s">
        <v>34</v>
      </c>
      <c r="T5576" t="s">
        <v>63</v>
      </c>
      <c r="V5576" t="s">
        <v>180</v>
      </c>
      <c r="Y5576" t="s">
        <v>130</v>
      </c>
    </row>
    <row r="5577" spans="1:25" x14ac:dyDescent="0.45">
      <c r="A5577" t="s">
        <v>335</v>
      </c>
      <c r="B5577" t="s">
        <v>467</v>
      </c>
      <c r="C5577">
        <v>2594</v>
      </c>
      <c r="D5577">
        <v>5</v>
      </c>
      <c r="F5577">
        <v>2019</v>
      </c>
      <c r="G5577">
        <v>101</v>
      </c>
      <c r="H5577">
        <v>95.31</v>
      </c>
      <c r="I5577">
        <v>15393.62</v>
      </c>
      <c r="K5577">
        <v>37.478000000000002</v>
      </c>
      <c r="L5577">
        <v>0.20519999999999999</v>
      </c>
      <c r="M5577">
        <v>14225.475</v>
      </c>
      <c r="N5577">
        <v>7.7100000000000002E-2</v>
      </c>
      <c r="O5577">
        <v>19.209</v>
      </c>
      <c r="P5577">
        <v>0.1014</v>
      </c>
      <c r="Q5577">
        <v>176872.42800000001</v>
      </c>
      <c r="R5577" t="s">
        <v>45</v>
      </c>
      <c r="S5577" t="s">
        <v>34</v>
      </c>
      <c r="T5577" t="s">
        <v>63</v>
      </c>
      <c r="V5577" t="s">
        <v>180</v>
      </c>
      <c r="Y5577" t="s">
        <v>130</v>
      </c>
    </row>
    <row r="5578" spans="1:25" x14ac:dyDescent="0.45">
      <c r="A5578" t="s">
        <v>335</v>
      </c>
      <c r="B5578" t="s">
        <v>467</v>
      </c>
      <c r="C5578">
        <v>2594</v>
      </c>
      <c r="D5578">
        <v>5</v>
      </c>
      <c r="F5578">
        <v>2020</v>
      </c>
      <c r="G5578">
        <v>259</v>
      </c>
      <c r="H5578">
        <v>249.35</v>
      </c>
      <c r="I5578">
        <v>26736.02</v>
      </c>
      <c r="K5578">
        <v>69.236000000000004</v>
      </c>
      <c r="L5578">
        <v>0.1704</v>
      </c>
      <c r="M5578">
        <v>26759.94</v>
      </c>
      <c r="N5578">
        <v>6.7699999999999996E-2</v>
      </c>
      <c r="O5578">
        <v>33.610999999999997</v>
      </c>
      <c r="P5578">
        <v>7.6600000000000001E-2</v>
      </c>
      <c r="Q5578">
        <v>342353.565</v>
      </c>
      <c r="R5578" t="s">
        <v>45</v>
      </c>
      <c r="S5578" t="s">
        <v>34</v>
      </c>
      <c r="T5578" t="s">
        <v>63</v>
      </c>
      <c r="V5578" t="s">
        <v>180</v>
      </c>
      <c r="Y5578" t="s">
        <v>130</v>
      </c>
    </row>
    <row r="5579" spans="1:25" x14ac:dyDescent="0.45">
      <c r="A5579" t="s">
        <v>335</v>
      </c>
      <c r="B5579" t="s">
        <v>467</v>
      </c>
      <c r="C5579">
        <v>2594</v>
      </c>
      <c r="D5579">
        <v>5</v>
      </c>
      <c r="F5579">
        <v>2021</v>
      </c>
      <c r="G5579">
        <v>120</v>
      </c>
      <c r="H5579">
        <v>116.12</v>
      </c>
      <c r="I5579">
        <v>21198.44</v>
      </c>
      <c r="K5579">
        <v>58.097000000000001</v>
      </c>
      <c r="L5579">
        <v>0.25209999999999999</v>
      </c>
      <c r="M5579">
        <v>19078.304</v>
      </c>
      <c r="N5579">
        <v>8.1000000000000003E-2</v>
      </c>
      <c r="O5579">
        <v>24.428000000000001</v>
      </c>
      <c r="P5579">
        <v>0.11210000000000001</v>
      </c>
      <c r="Q5579">
        <v>235712.652</v>
      </c>
      <c r="R5579" t="s">
        <v>45</v>
      </c>
      <c r="S5579" t="s">
        <v>34</v>
      </c>
      <c r="T5579" t="s">
        <v>63</v>
      </c>
      <c r="V5579" t="s">
        <v>180</v>
      </c>
      <c r="Y5579" t="s">
        <v>131</v>
      </c>
    </row>
    <row r="5580" spans="1:25" x14ac:dyDescent="0.45">
      <c r="A5580" t="s">
        <v>335</v>
      </c>
      <c r="B5580" t="s">
        <v>467</v>
      </c>
      <c r="C5580">
        <v>2594</v>
      </c>
      <c r="D5580">
        <v>5</v>
      </c>
      <c r="F5580">
        <v>2022</v>
      </c>
      <c r="G5580">
        <v>154</v>
      </c>
      <c r="H5580">
        <v>147.37</v>
      </c>
      <c r="I5580">
        <v>27120.18</v>
      </c>
      <c r="K5580">
        <v>71.727999999999994</v>
      </c>
      <c r="L5580">
        <v>0.2697</v>
      </c>
      <c r="M5580">
        <v>25199.886999999999</v>
      </c>
      <c r="N5580">
        <v>8.1000000000000003E-2</v>
      </c>
      <c r="O5580">
        <v>32.043999999999997</v>
      </c>
      <c r="P5580">
        <v>0.11899999999999999</v>
      </c>
      <c r="Q5580">
        <v>311337.598</v>
      </c>
      <c r="R5580" t="s">
        <v>45</v>
      </c>
      <c r="S5580" t="s">
        <v>34</v>
      </c>
      <c r="T5580" t="s">
        <v>63</v>
      </c>
      <c r="V5580" t="s">
        <v>180</v>
      </c>
      <c r="Y5580" t="s">
        <v>131</v>
      </c>
    </row>
    <row r="5581" spans="1:25" x14ac:dyDescent="0.45">
      <c r="A5581" t="s">
        <v>335</v>
      </c>
      <c r="B5581" t="s">
        <v>467</v>
      </c>
      <c r="C5581">
        <v>2594</v>
      </c>
      <c r="D5581">
        <v>5</v>
      </c>
      <c r="F5581">
        <v>2023</v>
      </c>
      <c r="G5581">
        <v>137</v>
      </c>
      <c r="H5581">
        <v>131.62</v>
      </c>
      <c r="I5581">
        <v>23800.41</v>
      </c>
      <c r="K5581">
        <v>59.856000000000002</v>
      </c>
      <c r="L5581">
        <v>0.2447</v>
      </c>
      <c r="M5581">
        <v>21260.014999999999</v>
      </c>
      <c r="N5581">
        <v>8.1000000000000003E-2</v>
      </c>
      <c r="O5581">
        <v>28.024999999999999</v>
      </c>
      <c r="P5581">
        <v>0.1154</v>
      </c>
      <c r="Q5581">
        <v>262664.56699999998</v>
      </c>
      <c r="R5581" t="s">
        <v>45</v>
      </c>
      <c r="S5581" t="s">
        <v>34</v>
      </c>
      <c r="T5581" t="s">
        <v>63</v>
      </c>
      <c r="V5581" t="s">
        <v>180</v>
      </c>
      <c r="Y5581" t="s">
        <v>131</v>
      </c>
    </row>
    <row r="5582" spans="1:25" x14ac:dyDescent="0.45">
      <c r="A5582" t="s">
        <v>335</v>
      </c>
      <c r="B5582" t="s">
        <v>467</v>
      </c>
      <c r="C5582">
        <v>2594</v>
      </c>
      <c r="D5582">
        <v>5</v>
      </c>
      <c r="F5582">
        <v>2024</v>
      </c>
      <c r="G5582">
        <v>151</v>
      </c>
      <c r="H5582">
        <v>138.84</v>
      </c>
      <c r="I5582">
        <v>22163.05</v>
      </c>
      <c r="K5582">
        <v>57.350999999999999</v>
      </c>
      <c r="L5582">
        <v>0.2238</v>
      </c>
      <c r="M5582">
        <v>20005.537</v>
      </c>
      <c r="N5582">
        <v>8.1000000000000003E-2</v>
      </c>
      <c r="O5582">
        <v>26.335999999999999</v>
      </c>
      <c r="P5582">
        <v>0.10970000000000001</v>
      </c>
      <c r="Q5582">
        <v>247168.43799999999</v>
      </c>
      <c r="R5582" t="s">
        <v>45</v>
      </c>
      <c r="S5582" t="s">
        <v>34</v>
      </c>
      <c r="T5582" t="s">
        <v>63</v>
      </c>
      <c r="V5582" t="s">
        <v>180</v>
      </c>
      <c r="Y5582" t="s">
        <v>131</v>
      </c>
    </row>
    <row r="5583" spans="1:25" x14ac:dyDescent="0.45">
      <c r="A5583" t="s">
        <v>335</v>
      </c>
      <c r="B5583" t="s">
        <v>467</v>
      </c>
      <c r="C5583">
        <v>2594</v>
      </c>
      <c r="D5583">
        <v>6</v>
      </c>
      <c r="F5583">
        <v>2009</v>
      </c>
      <c r="G5583">
        <v>238</v>
      </c>
      <c r="H5583">
        <v>229.15</v>
      </c>
      <c r="I5583">
        <v>50826.53</v>
      </c>
      <c r="K5583">
        <v>188.02600000000001</v>
      </c>
      <c r="L5583">
        <v>0.42030000000000001</v>
      </c>
      <c r="M5583">
        <v>47276.135000000002</v>
      </c>
      <c r="N5583">
        <v>7.2400000000000006E-2</v>
      </c>
      <c r="O5583">
        <v>53.338999999999999</v>
      </c>
      <c r="P5583">
        <v>0.11550000000000001</v>
      </c>
      <c r="Q5583">
        <v>589690.89800000004</v>
      </c>
      <c r="R5583" t="s">
        <v>45</v>
      </c>
      <c r="S5583" t="s">
        <v>34</v>
      </c>
      <c r="T5583" t="s">
        <v>63</v>
      </c>
      <c r="Y5583" t="s">
        <v>107</v>
      </c>
    </row>
    <row r="5584" spans="1:25" x14ac:dyDescent="0.45">
      <c r="A5584" t="s">
        <v>335</v>
      </c>
      <c r="B5584" t="s">
        <v>467</v>
      </c>
      <c r="C5584">
        <v>2594</v>
      </c>
      <c r="D5584">
        <v>6</v>
      </c>
      <c r="F5584">
        <v>2010</v>
      </c>
      <c r="G5584">
        <v>215</v>
      </c>
      <c r="H5584">
        <v>209.06</v>
      </c>
      <c r="I5584">
        <v>34920.75</v>
      </c>
      <c r="K5584">
        <v>135.476</v>
      </c>
      <c r="L5584">
        <v>0.34399999999999997</v>
      </c>
      <c r="M5584">
        <v>34042.408000000003</v>
      </c>
      <c r="N5584">
        <v>7.0199999999999999E-2</v>
      </c>
      <c r="O5584">
        <v>39.917000000000002</v>
      </c>
      <c r="P5584">
        <v>0.10199999999999999</v>
      </c>
      <c r="Q5584">
        <v>426288.91200000001</v>
      </c>
      <c r="R5584" t="s">
        <v>45</v>
      </c>
      <c r="S5584" t="s">
        <v>34</v>
      </c>
      <c r="T5584" t="s">
        <v>63</v>
      </c>
      <c r="Y5584" t="s">
        <v>107</v>
      </c>
    </row>
    <row r="5585" spans="1:25" x14ac:dyDescent="0.45">
      <c r="A5585" t="s">
        <v>335</v>
      </c>
      <c r="B5585" t="s">
        <v>467</v>
      </c>
      <c r="C5585">
        <v>2594</v>
      </c>
      <c r="D5585">
        <v>6</v>
      </c>
      <c r="F5585">
        <v>2011</v>
      </c>
      <c r="G5585">
        <v>173</v>
      </c>
      <c r="H5585">
        <v>166.09</v>
      </c>
      <c r="I5585">
        <v>29675.3</v>
      </c>
      <c r="K5585">
        <v>115.616</v>
      </c>
      <c r="L5585">
        <v>0.32379999999999998</v>
      </c>
      <c r="M5585">
        <v>29045.043000000001</v>
      </c>
      <c r="N5585">
        <v>7.85E-2</v>
      </c>
      <c r="O5585">
        <v>34.531999999999996</v>
      </c>
      <c r="P5585">
        <v>0.1057</v>
      </c>
      <c r="Q5585">
        <v>359897.48599999998</v>
      </c>
      <c r="R5585" t="s">
        <v>45</v>
      </c>
      <c r="S5585" t="s">
        <v>34</v>
      </c>
      <c r="T5585" t="s">
        <v>63</v>
      </c>
      <c r="Y5585" t="s">
        <v>107</v>
      </c>
    </row>
    <row r="5586" spans="1:25" x14ac:dyDescent="0.45">
      <c r="A5586" t="s">
        <v>335</v>
      </c>
      <c r="B5586" t="s">
        <v>467</v>
      </c>
      <c r="C5586">
        <v>2594</v>
      </c>
      <c r="D5586">
        <v>6</v>
      </c>
      <c r="F5586">
        <v>2012</v>
      </c>
      <c r="G5586">
        <v>321</v>
      </c>
      <c r="H5586">
        <v>313.07</v>
      </c>
      <c r="I5586">
        <v>40625.370000000003</v>
      </c>
      <c r="K5586">
        <v>115.265</v>
      </c>
      <c r="L5586">
        <v>0.20730000000000001</v>
      </c>
      <c r="M5586">
        <v>39069.987999999998</v>
      </c>
      <c r="N5586">
        <v>6.7000000000000004E-2</v>
      </c>
      <c r="O5586">
        <v>48.182000000000002</v>
      </c>
      <c r="P5586">
        <v>0.1111</v>
      </c>
      <c r="Q5586">
        <v>529348.33100000001</v>
      </c>
      <c r="R5586" t="s">
        <v>45</v>
      </c>
      <c r="S5586" t="s">
        <v>34</v>
      </c>
      <c r="T5586" t="s">
        <v>63</v>
      </c>
      <c r="Y5586" t="s">
        <v>107</v>
      </c>
    </row>
    <row r="5587" spans="1:25" x14ac:dyDescent="0.45">
      <c r="A5587" t="s">
        <v>335</v>
      </c>
      <c r="B5587" t="s">
        <v>467</v>
      </c>
      <c r="C5587">
        <v>2594</v>
      </c>
      <c r="D5587">
        <v>6</v>
      </c>
      <c r="F5587">
        <v>2013</v>
      </c>
      <c r="G5587">
        <v>269</v>
      </c>
      <c r="H5587">
        <v>263.08</v>
      </c>
      <c r="I5587">
        <v>43125.3</v>
      </c>
      <c r="K5587">
        <v>156.387</v>
      </c>
      <c r="L5587">
        <v>0.35539999999999999</v>
      </c>
      <c r="M5587">
        <v>45215.786999999997</v>
      </c>
      <c r="N5587">
        <v>8.0199999999999994E-2</v>
      </c>
      <c r="O5587">
        <v>49.774000000000001</v>
      </c>
      <c r="P5587">
        <v>0.1138</v>
      </c>
      <c r="Q5587">
        <v>559347.92099999997</v>
      </c>
      <c r="R5587" t="s">
        <v>45</v>
      </c>
      <c r="S5587" t="s">
        <v>34</v>
      </c>
      <c r="T5587" t="s">
        <v>63</v>
      </c>
      <c r="Y5587" t="s">
        <v>107</v>
      </c>
    </row>
    <row r="5588" spans="1:25" x14ac:dyDescent="0.45">
      <c r="A5588" t="s">
        <v>335</v>
      </c>
      <c r="B5588" t="s">
        <v>467</v>
      </c>
      <c r="C5588">
        <v>2594</v>
      </c>
      <c r="D5588">
        <v>6</v>
      </c>
      <c r="F5588">
        <v>2014</v>
      </c>
      <c r="G5588">
        <v>224</v>
      </c>
      <c r="H5588">
        <v>219.32</v>
      </c>
      <c r="I5588">
        <v>43422.48</v>
      </c>
      <c r="K5588">
        <v>129.221</v>
      </c>
      <c r="L5588">
        <v>0.30299999999999999</v>
      </c>
      <c r="M5588">
        <v>43204.317999999999</v>
      </c>
      <c r="N5588">
        <v>7.6100000000000001E-2</v>
      </c>
      <c r="O5588">
        <v>50.906999999999996</v>
      </c>
      <c r="P5588">
        <v>0.1154</v>
      </c>
      <c r="Q5588">
        <v>537111.95799999998</v>
      </c>
      <c r="R5588" t="s">
        <v>45</v>
      </c>
      <c r="S5588" t="s">
        <v>34</v>
      </c>
      <c r="T5588" t="s">
        <v>63</v>
      </c>
      <c r="Y5588" t="s">
        <v>107</v>
      </c>
    </row>
    <row r="5589" spans="1:25" x14ac:dyDescent="0.45">
      <c r="A5589" t="s">
        <v>335</v>
      </c>
      <c r="B5589" t="s">
        <v>467</v>
      </c>
      <c r="C5589">
        <v>2594</v>
      </c>
      <c r="D5589">
        <v>6</v>
      </c>
      <c r="F5589">
        <v>2015</v>
      </c>
      <c r="G5589">
        <v>179</v>
      </c>
      <c r="H5589">
        <v>173.64</v>
      </c>
      <c r="I5589">
        <v>36574.69</v>
      </c>
      <c r="K5589">
        <v>96.242000000000004</v>
      </c>
      <c r="L5589">
        <v>0.21210000000000001</v>
      </c>
      <c r="M5589">
        <v>35117.082000000002</v>
      </c>
      <c r="N5589">
        <v>6.9400000000000003E-2</v>
      </c>
      <c r="O5589">
        <v>40.762</v>
      </c>
      <c r="P5589">
        <v>9.7500000000000003E-2</v>
      </c>
      <c r="Q5589">
        <v>439988.64600000001</v>
      </c>
      <c r="R5589" t="s">
        <v>45</v>
      </c>
      <c r="S5589" t="s">
        <v>34</v>
      </c>
      <c r="T5589" t="s">
        <v>63</v>
      </c>
      <c r="Y5589" t="s">
        <v>129</v>
      </c>
    </row>
    <row r="5590" spans="1:25" x14ac:dyDescent="0.45">
      <c r="A5590" t="s">
        <v>335</v>
      </c>
      <c r="B5590" t="s">
        <v>467</v>
      </c>
      <c r="C5590">
        <v>2594</v>
      </c>
      <c r="D5590">
        <v>6</v>
      </c>
      <c r="F5590">
        <v>2016</v>
      </c>
      <c r="G5590">
        <v>151</v>
      </c>
      <c r="H5590">
        <v>145.53</v>
      </c>
      <c r="I5590">
        <v>23211.68</v>
      </c>
      <c r="K5590">
        <v>62.609000000000002</v>
      </c>
      <c r="L5590">
        <v>0.22720000000000001</v>
      </c>
      <c r="M5590">
        <v>23659.030999999999</v>
      </c>
      <c r="N5590">
        <v>6.9900000000000004E-2</v>
      </c>
      <c r="O5590">
        <v>24.433</v>
      </c>
      <c r="P5590">
        <v>8.72E-2</v>
      </c>
      <c r="Q5590">
        <v>297564</v>
      </c>
      <c r="R5590" t="s">
        <v>45</v>
      </c>
      <c r="S5590" t="s">
        <v>34</v>
      </c>
      <c r="T5590" t="s">
        <v>63</v>
      </c>
      <c r="Y5590" t="s">
        <v>129</v>
      </c>
    </row>
    <row r="5591" spans="1:25" x14ac:dyDescent="0.45">
      <c r="A5591" t="s">
        <v>335</v>
      </c>
      <c r="B5591" t="s">
        <v>467</v>
      </c>
      <c r="C5591">
        <v>2594</v>
      </c>
      <c r="D5591">
        <v>6</v>
      </c>
      <c r="F5591">
        <v>2017</v>
      </c>
      <c r="G5591">
        <v>146</v>
      </c>
      <c r="H5591">
        <v>140.53</v>
      </c>
      <c r="I5591">
        <v>22678.31</v>
      </c>
      <c r="K5591">
        <v>55.671999999999997</v>
      </c>
      <c r="L5591">
        <v>0.18099999999999999</v>
      </c>
      <c r="M5591">
        <v>20810.603999999999</v>
      </c>
      <c r="N5591">
        <v>6.6699999999999995E-2</v>
      </c>
      <c r="O5591">
        <v>22.965</v>
      </c>
      <c r="P5591">
        <v>7.7700000000000005E-2</v>
      </c>
      <c r="Q5591">
        <v>263250.93699999998</v>
      </c>
      <c r="R5591" t="s">
        <v>45</v>
      </c>
      <c r="S5591" t="s">
        <v>34</v>
      </c>
      <c r="T5591" t="s">
        <v>63</v>
      </c>
      <c r="Y5591" t="s">
        <v>130</v>
      </c>
    </row>
    <row r="5592" spans="1:25" x14ac:dyDescent="0.45">
      <c r="A5592" t="s">
        <v>335</v>
      </c>
      <c r="B5592" t="s">
        <v>467</v>
      </c>
      <c r="C5592">
        <v>2594</v>
      </c>
      <c r="D5592">
        <v>6</v>
      </c>
      <c r="F5592">
        <v>2018</v>
      </c>
      <c r="G5592">
        <v>170</v>
      </c>
      <c r="H5592">
        <v>164.69</v>
      </c>
      <c r="I5592">
        <v>26600.240000000002</v>
      </c>
      <c r="K5592">
        <v>65.296000000000006</v>
      </c>
      <c r="L5592">
        <v>0.2331</v>
      </c>
      <c r="M5592">
        <v>23976.133000000002</v>
      </c>
      <c r="N5592">
        <v>6.9000000000000006E-2</v>
      </c>
      <c r="O5592">
        <v>24.087</v>
      </c>
      <c r="P5592">
        <v>8.5500000000000007E-2</v>
      </c>
      <c r="Q5592">
        <v>304427.03700000001</v>
      </c>
      <c r="R5592" t="s">
        <v>45</v>
      </c>
      <c r="S5592" t="s">
        <v>34</v>
      </c>
      <c r="T5592" t="s">
        <v>63</v>
      </c>
      <c r="Y5592" t="s">
        <v>130</v>
      </c>
    </row>
    <row r="5593" spans="1:25" x14ac:dyDescent="0.45">
      <c r="A5593" t="s">
        <v>335</v>
      </c>
      <c r="B5593" t="s">
        <v>467</v>
      </c>
      <c r="C5593">
        <v>2594</v>
      </c>
      <c r="D5593">
        <v>6</v>
      </c>
      <c r="F5593">
        <v>2019</v>
      </c>
      <c r="G5593">
        <v>255</v>
      </c>
      <c r="H5593">
        <v>240.07</v>
      </c>
      <c r="I5593">
        <v>23599.599999999999</v>
      </c>
      <c r="K5593">
        <v>57.521000000000001</v>
      </c>
      <c r="L5593">
        <v>0.189</v>
      </c>
      <c r="M5593">
        <v>22406.657999999999</v>
      </c>
      <c r="N5593">
        <v>6.4600000000000005E-2</v>
      </c>
      <c r="O5593">
        <v>24.625</v>
      </c>
      <c r="P5593">
        <v>6.3100000000000003E-2</v>
      </c>
      <c r="Q5593">
        <v>288343.47600000002</v>
      </c>
      <c r="R5593" t="s">
        <v>45</v>
      </c>
      <c r="S5593" t="s">
        <v>34</v>
      </c>
      <c r="T5593" t="s">
        <v>63</v>
      </c>
      <c r="Y5593" t="s">
        <v>130</v>
      </c>
    </row>
    <row r="5594" spans="1:25" x14ac:dyDescent="0.45">
      <c r="A5594" t="s">
        <v>335</v>
      </c>
      <c r="B5594" t="s">
        <v>467</v>
      </c>
      <c r="C5594">
        <v>2594</v>
      </c>
      <c r="D5594">
        <v>6</v>
      </c>
      <c r="F5594">
        <v>2020</v>
      </c>
      <c r="G5594">
        <v>133</v>
      </c>
      <c r="H5594">
        <v>125.34</v>
      </c>
      <c r="I5594">
        <v>23906.47</v>
      </c>
      <c r="K5594">
        <v>62.235999999999997</v>
      </c>
      <c r="L5594">
        <v>0.22700000000000001</v>
      </c>
      <c r="M5594">
        <v>21024.157999999999</v>
      </c>
      <c r="N5594">
        <v>6.7699999999999996E-2</v>
      </c>
      <c r="O5594">
        <v>24.606999999999999</v>
      </c>
      <c r="P5594">
        <v>8.6099999999999996E-2</v>
      </c>
      <c r="Q5594">
        <v>264104.89</v>
      </c>
      <c r="R5594" t="s">
        <v>45</v>
      </c>
      <c r="S5594" t="s">
        <v>34</v>
      </c>
      <c r="T5594" t="s">
        <v>63</v>
      </c>
      <c r="Y5594" t="s">
        <v>130</v>
      </c>
    </row>
    <row r="5595" spans="1:25" x14ac:dyDescent="0.45">
      <c r="A5595" t="s">
        <v>335</v>
      </c>
      <c r="B5595" t="s">
        <v>467</v>
      </c>
      <c r="C5595">
        <v>2594</v>
      </c>
      <c r="D5595">
        <v>6</v>
      </c>
      <c r="F5595">
        <v>2021</v>
      </c>
      <c r="G5595">
        <v>103</v>
      </c>
      <c r="H5595">
        <v>99.58</v>
      </c>
      <c r="I5595">
        <v>16983.82</v>
      </c>
      <c r="K5595">
        <v>46.478000000000002</v>
      </c>
      <c r="L5595">
        <v>0.24260000000000001</v>
      </c>
      <c r="M5595">
        <v>16718.098000000002</v>
      </c>
      <c r="N5595">
        <v>6.8099999999999994E-2</v>
      </c>
      <c r="O5595">
        <v>17.283999999999999</v>
      </c>
      <c r="P5595">
        <v>7.5800000000000006E-2</v>
      </c>
      <c r="Q5595">
        <v>211965.15599999999</v>
      </c>
      <c r="R5595" t="s">
        <v>45</v>
      </c>
      <c r="S5595" t="s">
        <v>34</v>
      </c>
      <c r="T5595" t="s">
        <v>63</v>
      </c>
      <c r="Y5595" t="s">
        <v>131</v>
      </c>
    </row>
    <row r="5596" spans="1:25" x14ac:dyDescent="0.45">
      <c r="A5596" t="s">
        <v>335</v>
      </c>
      <c r="B5596" t="s">
        <v>467</v>
      </c>
      <c r="C5596">
        <v>2594</v>
      </c>
      <c r="D5596">
        <v>6</v>
      </c>
      <c r="F5596">
        <v>2022</v>
      </c>
      <c r="G5596">
        <v>220</v>
      </c>
      <c r="H5596">
        <v>213.16</v>
      </c>
      <c r="I5596">
        <v>36725.74</v>
      </c>
      <c r="K5596">
        <v>100.011</v>
      </c>
      <c r="L5596">
        <v>0.3</v>
      </c>
      <c r="M5596">
        <v>34834.712</v>
      </c>
      <c r="N5596">
        <v>7.1900000000000006E-2</v>
      </c>
      <c r="O5596">
        <v>37.006999999999998</v>
      </c>
      <c r="P5596">
        <v>0.1062</v>
      </c>
      <c r="Q5596">
        <v>435534.83600000001</v>
      </c>
      <c r="R5596" t="s">
        <v>45</v>
      </c>
      <c r="S5596" t="s">
        <v>34</v>
      </c>
      <c r="T5596" t="s">
        <v>63</v>
      </c>
      <c r="Y5596" t="s">
        <v>131</v>
      </c>
    </row>
    <row r="5597" spans="1:25" x14ac:dyDescent="0.45">
      <c r="A5597" t="s">
        <v>335</v>
      </c>
      <c r="B5597" t="s">
        <v>467</v>
      </c>
      <c r="C5597">
        <v>2594</v>
      </c>
      <c r="D5597">
        <v>6</v>
      </c>
      <c r="F5597">
        <v>2023</v>
      </c>
      <c r="G5597">
        <v>210</v>
      </c>
      <c r="H5597">
        <v>205.76</v>
      </c>
      <c r="I5597">
        <v>37470.9</v>
      </c>
      <c r="K5597">
        <v>103.376</v>
      </c>
      <c r="L5597">
        <v>0.30969999999999998</v>
      </c>
      <c r="M5597">
        <v>35564.093999999997</v>
      </c>
      <c r="N5597">
        <v>7.2300000000000003E-2</v>
      </c>
      <c r="O5597">
        <v>36.021000000000001</v>
      </c>
      <c r="P5597">
        <v>0.1002</v>
      </c>
      <c r="Q5597">
        <v>443492.23200000002</v>
      </c>
      <c r="R5597" t="s">
        <v>45</v>
      </c>
      <c r="S5597" t="s">
        <v>34</v>
      </c>
      <c r="T5597" t="s">
        <v>63</v>
      </c>
      <c r="Y5597" t="s">
        <v>131</v>
      </c>
    </row>
    <row r="5598" spans="1:25" x14ac:dyDescent="0.45">
      <c r="A5598" t="s">
        <v>335</v>
      </c>
      <c r="B5598" t="s">
        <v>467</v>
      </c>
      <c r="C5598">
        <v>2594</v>
      </c>
      <c r="D5598">
        <v>6</v>
      </c>
      <c r="F5598">
        <v>2024</v>
      </c>
      <c r="G5598">
        <v>44</v>
      </c>
      <c r="H5598">
        <v>42.81</v>
      </c>
      <c r="I5598">
        <v>9645</v>
      </c>
      <c r="K5598">
        <v>27.282</v>
      </c>
      <c r="L5598">
        <v>0.2326</v>
      </c>
      <c r="M5598">
        <v>8725.4500000000007</v>
      </c>
      <c r="N5598">
        <v>6.9199999999999998E-2</v>
      </c>
      <c r="O5598">
        <v>11.083</v>
      </c>
      <c r="P5598">
        <v>0.1048</v>
      </c>
      <c r="Q5598">
        <v>107678.552</v>
      </c>
      <c r="R5598" t="s">
        <v>45</v>
      </c>
      <c r="S5598" t="s">
        <v>34</v>
      </c>
      <c r="T5598" t="s">
        <v>63</v>
      </c>
      <c r="Y5598" t="s">
        <v>131</v>
      </c>
    </row>
    <row r="5599" spans="1:25" x14ac:dyDescent="0.45">
      <c r="A5599" t="s">
        <v>335</v>
      </c>
      <c r="B5599" t="s">
        <v>468</v>
      </c>
      <c r="C5599">
        <v>2625</v>
      </c>
      <c r="D5599">
        <v>1</v>
      </c>
      <c r="F5599">
        <v>2009</v>
      </c>
      <c r="G5599">
        <v>582</v>
      </c>
      <c r="H5599">
        <v>568.04</v>
      </c>
      <c r="I5599">
        <v>134020.18</v>
      </c>
      <c r="K5599">
        <v>62.131999999999998</v>
      </c>
      <c r="L5599">
        <v>5.3900000000000003E-2</v>
      </c>
      <c r="M5599">
        <v>105188.099</v>
      </c>
      <c r="N5599">
        <v>6.25E-2</v>
      </c>
      <c r="O5599">
        <v>104.30500000000001</v>
      </c>
      <c r="P5599">
        <v>9.3799999999999994E-2</v>
      </c>
      <c r="Q5599">
        <v>1639877.79</v>
      </c>
      <c r="R5599" t="s">
        <v>27</v>
      </c>
      <c r="S5599" t="s">
        <v>34</v>
      </c>
      <c r="T5599" t="s">
        <v>46</v>
      </c>
      <c r="V5599" t="s">
        <v>460</v>
      </c>
      <c r="Y5599" t="s">
        <v>107</v>
      </c>
    </row>
    <row r="5600" spans="1:25" x14ac:dyDescent="0.45">
      <c r="A5600" t="s">
        <v>335</v>
      </c>
      <c r="B5600" t="s">
        <v>468</v>
      </c>
      <c r="C5600">
        <v>2625</v>
      </c>
      <c r="D5600">
        <v>1</v>
      </c>
      <c r="F5600">
        <v>2010</v>
      </c>
      <c r="G5600">
        <v>762</v>
      </c>
      <c r="H5600">
        <v>745.93</v>
      </c>
      <c r="I5600">
        <v>202653.47</v>
      </c>
      <c r="K5600">
        <v>1.758</v>
      </c>
      <c r="L5600">
        <v>3.7000000000000002E-3</v>
      </c>
      <c r="M5600">
        <v>133614.079</v>
      </c>
      <c r="N5600">
        <v>5.8999999999999997E-2</v>
      </c>
      <c r="O5600">
        <v>143.785</v>
      </c>
      <c r="P5600">
        <v>9.4100000000000003E-2</v>
      </c>
      <c r="Q5600">
        <v>2253926.719</v>
      </c>
      <c r="R5600" t="s">
        <v>27</v>
      </c>
      <c r="S5600" t="s">
        <v>34</v>
      </c>
      <c r="T5600" t="s">
        <v>46</v>
      </c>
      <c r="V5600" t="s">
        <v>460</v>
      </c>
      <c r="Y5600" t="s">
        <v>107</v>
      </c>
    </row>
    <row r="5601" spans="1:25" x14ac:dyDescent="0.45">
      <c r="A5601" t="s">
        <v>335</v>
      </c>
      <c r="B5601" t="s">
        <v>468</v>
      </c>
      <c r="C5601">
        <v>2625</v>
      </c>
      <c r="D5601">
        <v>1</v>
      </c>
      <c r="F5601">
        <v>2011</v>
      </c>
      <c r="G5601">
        <v>996</v>
      </c>
      <c r="H5601">
        <v>978.37</v>
      </c>
      <c r="I5601">
        <v>222621.92</v>
      </c>
      <c r="K5601">
        <v>1</v>
      </c>
      <c r="L5601">
        <v>1.1000000000000001E-3</v>
      </c>
      <c r="M5601">
        <v>145208.823</v>
      </c>
      <c r="N5601">
        <v>5.8999999999999997E-2</v>
      </c>
      <c r="O5601">
        <v>152.88200000000001</v>
      </c>
      <c r="P5601">
        <v>9.2899999999999996E-2</v>
      </c>
      <c r="Q5601">
        <v>2449526.9</v>
      </c>
      <c r="R5601" t="s">
        <v>27</v>
      </c>
      <c r="S5601" t="s">
        <v>34</v>
      </c>
      <c r="T5601" t="s">
        <v>46</v>
      </c>
      <c r="V5601" t="s">
        <v>460</v>
      </c>
      <c r="Y5601" t="s">
        <v>107</v>
      </c>
    </row>
    <row r="5602" spans="1:25" x14ac:dyDescent="0.45">
      <c r="A5602" t="s">
        <v>335</v>
      </c>
      <c r="B5602" t="s">
        <v>468</v>
      </c>
      <c r="C5602">
        <v>2625</v>
      </c>
      <c r="D5602">
        <v>1</v>
      </c>
      <c r="F5602">
        <v>2012</v>
      </c>
      <c r="G5602">
        <v>1462</v>
      </c>
      <c r="H5602">
        <v>1435.92</v>
      </c>
      <c r="I5602">
        <v>414255.11</v>
      </c>
      <c r="K5602">
        <v>2.8479999999999999</v>
      </c>
      <c r="L5602">
        <v>2E-3</v>
      </c>
      <c r="M5602">
        <v>255069.66</v>
      </c>
      <c r="N5602">
        <v>5.8999999999999997E-2</v>
      </c>
      <c r="O5602">
        <v>285.697</v>
      </c>
      <c r="P5602">
        <v>0.1045</v>
      </c>
      <c r="Q5602">
        <v>4302777.5729999999</v>
      </c>
      <c r="R5602" t="s">
        <v>27</v>
      </c>
      <c r="S5602" t="s">
        <v>34</v>
      </c>
      <c r="T5602" t="s">
        <v>46</v>
      </c>
      <c r="V5602" t="s">
        <v>460</v>
      </c>
      <c r="Y5602" t="s">
        <v>107</v>
      </c>
    </row>
    <row r="5603" spans="1:25" x14ac:dyDescent="0.45">
      <c r="A5603" t="s">
        <v>335</v>
      </c>
      <c r="B5603" t="s">
        <v>468</v>
      </c>
      <c r="C5603">
        <v>2625</v>
      </c>
      <c r="D5603">
        <v>1</v>
      </c>
      <c r="F5603">
        <v>2013</v>
      </c>
      <c r="G5603">
        <v>3363</v>
      </c>
      <c r="H5603">
        <v>3334.99</v>
      </c>
      <c r="I5603">
        <v>1233553.28</v>
      </c>
      <c r="K5603">
        <v>16.963000000000001</v>
      </c>
      <c r="L5603">
        <v>2.7000000000000001E-3</v>
      </c>
      <c r="M5603">
        <v>718275.027</v>
      </c>
      <c r="N5603">
        <v>5.9200000000000003E-2</v>
      </c>
      <c r="O5603">
        <v>908.01300000000003</v>
      </c>
      <c r="P5603">
        <v>0.1288</v>
      </c>
      <c r="Q5603">
        <v>12077527.029999999</v>
      </c>
      <c r="R5603" t="s">
        <v>34</v>
      </c>
      <c r="S5603" t="s">
        <v>45</v>
      </c>
      <c r="T5603" t="s">
        <v>46</v>
      </c>
      <c r="V5603" t="s">
        <v>460</v>
      </c>
      <c r="Y5603" t="s">
        <v>107</v>
      </c>
    </row>
    <row r="5604" spans="1:25" x14ac:dyDescent="0.45">
      <c r="A5604" t="s">
        <v>335</v>
      </c>
      <c r="B5604" t="s">
        <v>468</v>
      </c>
      <c r="C5604">
        <v>2625</v>
      </c>
      <c r="D5604">
        <v>1</v>
      </c>
      <c r="F5604">
        <v>2014</v>
      </c>
      <c r="G5604">
        <v>4664</v>
      </c>
      <c r="H5604">
        <v>4630.82</v>
      </c>
      <c r="I5604">
        <v>1473600.67</v>
      </c>
      <c r="K5604">
        <v>145.43100000000001</v>
      </c>
      <c r="L5604">
        <v>1.77E-2</v>
      </c>
      <c r="M5604">
        <v>855240.40099999995</v>
      </c>
      <c r="N5604">
        <v>5.9700000000000003E-2</v>
      </c>
      <c r="O5604">
        <v>965.12099999999998</v>
      </c>
      <c r="P5604">
        <v>0.1202</v>
      </c>
      <c r="Q5604">
        <v>14191048.791999999</v>
      </c>
      <c r="R5604" t="s">
        <v>34</v>
      </c>
      <c r="S5604" t="s">
        <v>45</v>
      </c>
      <c r="T5604" t="s">
        <v>46</v>
      </c>
      <c r="V5604" t="s">
        <v>460</v>
      </c>
      <c r="Y5604" t="s">
        <v>107</v>
      </c>
    </row>
    <row r="5605" spans="1:25" x14ac:dyDescent="0.45">
      <c r="A5605" t="s">
        <v>335</v>
      </c>
      <c r="B5605" t="s">
        <v>468</v>
      </c>
      <c r="C5605">
        <v>2625</v>
      </c>
      <c r="D5605">
        <v>1</v>
      </c>
      <c r="F5605">
        <v>2015</v>
      </c>
      <c r="G5605">
        <v>3432</v>
      </c>
      <c r="H5605">
        <v>3413.78</v>
      </c>
      <c r="I5605">
        <v>1401220.37</v>
      </c>
      <c r="K5605">
        <v>143.65899999999999</v>
      </c>
      <c r="L5605">
        <v>2.3099999999999999E-2</v>
      </c>
      <c r="M5605">
        <v>800948.53799999994</v>
      </c>
      <c r="N5605">
        <v>5.9900000000000002E-2</v>
      </c>
      <c r="O5605">
        <v>784.40800000000002</v>
      </c>
      <c r="P5605">
        <v>0.11020000000000001</v>
      </c>
      <c r="Q5605">
        <v>13296737.387</v>
      </c>
      <c r="R5605" t="s">
        <v>34</v>
      </c>
      <c r="S5605" t="s">
        <v>45</v>
      </c>
      <c r="T5605" t="s">
        <v>46</v>
      </c>
      <c r="V5605" t="s">
        <v>460</v>
      </c>
      <c r="Y5605" t="s">
        <v>129</v>
      </c>
    </row>
    <row r="5606" spans="1:25" x14ac:dyDescent="0.45">
      <c r="A5606" t="s">
        <v>335</v>
      </c>
      <c r="B5606" t="s">
        <v>468</v>
      </c>
      <c r="C5606">
        <v>2625</v>
      </c>
      <c r="D5606">
        <v>1</v>
      </c>
      <c r="F5606">
        <v>2016</v>
      </c>
      <c r="G5606">
        <v>2581</v>
      </c>
      <c r="H5606">
        <v>2559.63</v>
      </c>
      <c r="I5606">
        <v>890175.75</v>
      </c>
      <c r="K5606">
        <v>28.170999999999999</v>
      </c>
      <c r="L5606">
        <v>1.0999999999999999E-2</v>
      </c>
      <c r="M5606">
        <v>516654.43099999998</v>
      </c>
      <c r="N5606">
        <v>5.9299999999999999E-2</v>
      </c>
      <c r="O5606">
        <v>487.464</v>
      </c>
      <c r="P5606">
        <v>0.1011</v>
      </c>
      <c r="Q5606">
        <v>8674518.3900000006</v>
      </c>
      <c r="R5606" t="s">
        <v>34</v>
      </c>
      <c r="S5606" t="s">
        <v>45</v>
      </c>
      <c r="T5606" t="s">
        <v>46</v>
      </c>
      <c r="V5606" t="s">
        <v>460</v>
      </c>
      <c r="Y5606" t="s">
        <v>129</v>
      </c>
    </row>
    <row r="5607" spans="1:25" x14ac:dyDescent="0.45">
      <c r="A5607" t="s">
        <v>335</v>
      </c>
      <c r="B5607" t="s">
        <v>468</v>
      </c>
      <c r="C5607">
        <v>2625</v>
      </c>
      <c r="D5607">
        <v>1</v>
      </c>
      <c r="F5607">
        <v>2017</v>
      </c>
      <c r="G5607">
        <v>2923</v>
      </c>
      <c r="H5607">
        <v>2897.06</v>
      </c>
      <c r="I5607">
        <v>1017482.81</v>
      </c>
      <c r="K5607">
        <v>41.554000000000002</v>
      </c>
      <c r="L5607">
        <v>1.41E-2</v>
      </c>
      <c r="M5607">
        <v>613512.9</v>
      </c>
      <c r="N5607">
        <v>5.9299999999999999E-2</v>
      </c>
      <c r="O5607">
        <v>582.25099999999998</v>
      </c>
      <c r="P5607">
        <v>0.10349999999999999</v>
      </c>
      <c r="Q5607">
        <v>10318134.768999999</v>
      </c>
      <c r="R5607" t="s">
        <v>34</v>
      </c>
      <c r="S5607" t="s">
        <v>45</v>
      </c>
      <c r="T5607" t="s">
        <v>46</v>
      </c>
      <c r="V5607" t="s">
        <v>460</v>
      </c>
      <c r="Y5607" t="s">
        <v>130</v>
      </c>
    </row>
    <row r="5608" spans="1:25" x14ac:dyDescent="0.45">
      <c r="A5608" t="s">
        <v>335</v>
      </c>
      <c r="B5608" t="s">
        <v>468</v>
      </c>
      <c r="C5608">
        <v>2625</v>
      </c>
      <c r="D5608">
        <v>1</v>
      </c>
      <c r="F5608">
        <v>2018</v>
      </c>
      <c r="G5608">
        <v>917</v>
      </c>
      <c r="H5608">
        <v>904.04</v>
      </c>
      <c r="I5608">
        <v>257322.67</v>
      </c>
      <c r="K5608">
        <v>97.649000000000001</v>
      </c>
      <c r="L5608">
        <v>6.0600000000000001E-2</v>
      </c>
      <c r="M5608">
        <v>168862.17199999999</v>
      </c>
      <c r="N5608">
        <v>6.1800000000000001E-2</v>
      </c>
      <c r="O5608">
        <v>177.97399999999999</v>
      </c>
      <c r="P5608">
        <v>0.1053</v>
      </c>
      <c r="Q5608">
        <v>2669110.6770000001</v>
      </c>
      <c r="R5608" t="s">
        <v>34</v>
      </c>
      <c r="S5608" t="s">
        <v>45</v>
      </c>
      <c r="T5608" t="s">
        <v>46</v>
      </c>
      <c r="V5608" t="s">
        <v>460</v>
      </c>
      <c r="Y5608" t="s">
        <v>130</v>
      </c>
    </row>
    <row r="5609" spans="1:25" x14ac:dyDescent="0.45">
      <c r="A5609" t="s">
        <v>335</v>
      </c>
      <c r="B5609" t="s">
        <v>468</v>
      </c>
      <c r="C5609">
        <v>2625</v>
      </c>
      <c r="D5609">
        <v>1</v>
      </c>
      <c r="F5609">
        <v>2019</v>
      </c>
      <c r="G5609">
        <v>590</v>
      </c>
      <c r="H5609">
        <v>574.80999999999995</v>
      </c>
      <c r="I5609">
        <v>147049.82</v>
      </c>
      <c r="K5609">
        <v>4.8680000000000003</v>
      </c>
      <c r="L5609">
        <v>5.5E-2</v>
      </c>
      <c r="M5609">
        <v>91813.638000000006</v>
      </c>
      <c r="N5609">
        <v>5.91E-2</v>
      </c>
      <c r="O5609">
        <v>85.494</v>
      </c>
      <c r="P5609">
        <v>8.2500000000000004E-2</v>
      </c>
      <c r="Q5609">
        <v>1548383.54</v>
      </c>
      <c r="R5609" t="s">
        <v>34</v>
      </c>
      <c r="S5609" t="s">
        <v>45</v>
      </c>
      <c r="T5609" t="s">
        <v>46</v>
      </c>
      <c r="V5609" t="s">
        <v>460</v>
      </c>
      <c r="Y5609" t="s">
        <v>130</v>
      </c>
    </row>
    <row r="5610" spans="1:25" x14ac:dyDescent="0.45">
      <c r="A5610" t="s">
        <v>335</v>
      </c>
      <c r="B5610" t="s">
        <v>468</v>
      </c>
      <c r="C5610">
        <v>2625</v>
      </c>
      <c r="D5610">
        <v>1</v>
      </c>
      <c r="F5610">
        <v>2020</v>
      </c>
      <c r="G5610">
        <v>1372</v>
      </c>
      <c r="H5610">
        <v>1352.24</v>
      </c>
      <c r="I5610">
        <v>450098.7</v>
      </c>
      <c r="K5610">
        <v>19.994</v>
      </c>
      <c r="L5610">
        <v>1.9400000000000001E-2</v>
      </c>
      <c r="M5610">
        <v>261503.253</v>
      </c>
      <c r="N5610">
        <v>5.8999999999999997E-2</v>
      </c>
      <c r="O5610">
        <v>251.02099999999999</v>
      </c>
      <c r="P5610">
        <v>9.1399999999999995E-2</v>
      </c>
      <c r="Q5610">
        <v>4410846.8169999998</v>
      </c>
      <c r="R5610" t="s">
        <v>34</v>
      </c>
      <c r="S5610" t="s">
        <v>45</v>
      </c>
      <c r="T5610" t="s">
        <v>46</v>
      </c>
      <c r="V5610" t="s">
        <v>460</v>
      </c>
      <c r="Y5610" t="s">
        <v>130</v>
      </c>
    </row>
    <row r="5611" spans="1:25" x14ac:dyDescent="0.45">
      <c r="A5611" t="s">
        <v>335</v>
      </c>
      <c r="B5611" t="s">
        <v>468</v>
      </c>
      <c r="C5611">
        <v>2625</v>
      </c>
      <c r="D5611">
        <v>1</v>
      </c>
      <c r="F5611">
        <v>2021</v>
      </c>
      <c r="G5611">
        <v>1959</v>
      </c>
      <c r="H5611">
        <v>1939.4</v>
      </c>
      <c r="I5611">
        <v>693678.53</v>
      </c>
      <c r="K5611">
        <v>9.0169999999999995</v>
      </c>
      <c r="L5611">
        <v>6.3E-3</v>
      </c>
      <c r="M5611">
        <v>393328.99300000002</v>
      </c>
      <c r="N5611">
        <v>5.8999999999999997E-2</v>
      </c>
      <c r="O5611">
        <v>374.20299999999997</v>
      </c>
      <c r="P5611">
        <v>9.2700000000000005E-2</v>
      </c>
      <c r="Q5611">
        <v>6635090.9009999996</v>
      </c>
      <c r="R5611" t="s">
        <v>34</v>
      </c>
      <c r="S5611" t="s">
        <v>45</v>
      </c>
      <c r="T5611" t="s">
        <v>46</v>
      </c>
      <c r="V5611" t="s">
        <v>460</v>
      </c>
      <c r="Y5611" t="s">
        <v>131</v>
      </c>
    </row>
    <row r="5612" spans="1:25" x14ac:dyDescent="0.45">
      <c r="A5612" t="s">
        <v>335</v>
      </c>
      <c r="B5612" t="s">
        <v>468</v>
      </c>
      <c r="C5612">
        <v>2625</v>
      </c>
      <c r="D5612">
        <v>1</v>
      </c>
      <c r="F5612">
        <v>2022</v>
      </c>
      <c r="G5612">
        <v>2679</v>
      </c>
      <c r="H5612">
        <v>2652.1</v>
      </c>
      <c r="I5612">
        <v>1059862.6000000001</v>
      </c>
      <c r="K5612">
        <v>93.741</v>
      </c>
      <c r="L5612">
        <v>3.2899999999999999E-2</v>
      </c>
      <c r="M5612">
        <v>607209.32900000003</v>
      </c>
      <c r="N5612">
        <v>5.9900000000000002E-2</v>
      </c>
      <c r="O5612">
        <v>591.346</v>
      </c>
      <c r="P5612">
        <v>0.1032</v>
      </c>
      <c r="Q5612">
        <v>10081195.926999999</v>
      </c>
      <c r="R5612" t="s">
        <v>34</v>
      </c>
      <c r="S5612" t="s">
        <v>45</v>
      </c>
      <c r="T5612" t="s">
        <v>46</v>
      </c>
      <c r="V5612" t="s">
        <v>460</v>
      </c>
      <c r="Y5612" t="s">
        <v>131</v>
      </c>
    </row>
    <row r="5613" spans="1:25" x14ac:dyDescent="0.45">
      <c r="A5613" t="s">
        <v>335</v>
      </c>
      <c r="B5613" t="s">
        <v>468</v>
      </c>
      <c r="C5613">
        <v>2625</v>
      </c>
      <c r="D5613">
        <v>1</v>
      </c>
      <c r="F5613">
        <v>2023</v>
      </c>
      <c r="G5613">
        <v>1965</v>
      </c>
      <c r="H5613">
        <v>1948.72</v>
      </c>
      <c r="I5613">
        <v>731957.71</v>
      </c>
      <c r="K5613">
        <v>25.256</v>
      </c>
      <c r="L5613">
        <v>1.4800000000000001E-2</v>
      </c>
      <c r="M5613">
        <v>415637.54599999997</v>
      </c>
      <c r="N5613">
        <v>5.9200000000000003E-2</v>
      </c>
      <c r="O5613">
        <v>413.80599999999998</v>
      </c>
      <c r="P5613">
        <v>0.1016</v>
      </c>
      <c r="Q5613">
        <v>6994960.5319999997</v>
      </c>
      <c r="R5613" t="s">
        <v>34</v>
      </c>
      <c r="S5613" t="s">
        <v>45</v>
      </c>
      <c r="T5613" t="s">
        <v>46</v>
      </c>
      <c r="V5613" t="s">
        <v>460</v>
      </c>
      <c r="Y5613" t="s">
        <v>131</v>
      </c>
    </row>
    <row r="5614" spans="1:25" x14ac:dyDescent="0.45">
      <c r="A5614" t="s">
        <v>335</v>
      </c>
      <c r="B5614" t="s">
        <v>468</v>
      </c>
      <c r="C5614">
        <v>2625</v>
      </c>
      <c r="D5614">
        <v>1</v>
      </c>
      <c r="F5614">
        <v>2024</v>
      </c>
      <c r="G5614">
        <v>654</v>
      </c>
      <c r="H5614">
        <v>648.98</v>
      </c>
      <c r="I5614">
        <v>241933.7</v>
      </c>
      <c r="K5614">
        <v>6.51</v>
      </c>
      <c r="L5614">
        <v>1.5800000000000002E-2</v>
      </c>
      <c r="M5614">
        <v>136925.43799999999</v>
      </c>
      <c r="N5614">
        <v>5.8999999999999997E-2</v>
      </c>
      <c r="O5614">
        <v>139.625</v>
      </c>
      <c r="P5614">
        <v>9.9500000000000005E-2</v>
      </c>
      <c r="Q5614">
        <v>2309806.8620000002</v>
      </c>
      <c r="R5614" t="s">
        <v>34</v>
      </c>
      <c r="S5614" t="s">
        <v>45</v>
      </c>
      <c r="T5614" t="s">
        <v>46</v>
      </c>
      <c r="V5614" t="s">
        <v>460</v>
      </c>
      <c r="Y5614" t="s">
        <v>131</v>
      </c>
    </row>
    <row r="5615" spans="1:25" x14ac:dyDescent="0.45">
      <c r="A5615" t="s">
        <v>335</v>
      </c>
      <c r="B5615" t="s">
        <v>468</v>
      </c>
      <c r="C5615">
        <v>2625</v>
      </c>
      <c r="D5615">
        <v>2</v>
      </c>
      <c r="F5615">
        <v>2009</v>
      </c>
      <c r="G5615">
        <v>194</v>
      </c>
      <c r="H5615">
        <v>186.67</v>
      </c>
      <c r="I5615">
        <v>24767.35</v>
      </c>
      <c r="K5615">
        <v>16.277000000000001</v>
      </c>
      <c r="L5615">
        <v>7.0999999999999994E-2</v>
      </c>
      <c r="M5615">
        <v>26792.679</v>
      </c>
      <c r="N5615">
        <v>6.3799999999999996E-2</v>
      </c>
      <c r="O5615">
        <v>29.373000000000001</v>
      </c>
      <c r="P5615">
        <v>0.1158</v>
      </c>
      <c r="Q5615">
        <v>413966.54700000002</v>
      </c>
      <c r="R5615" t="s">
        <v>27</v>
      </c>
      <c r="S5615" t="s">
        <v>34</v>
      </c>
      <c r="T5615" t="s">
        <v>63</v>
      </c>
      <c r="V5615" t="s">
        <v>180</v>
      </c>
      <c r="Y5615" t="s">
        <v>107</v>
      </c>
    </row>
    <row r="5616" spans="1:25" x14ac:dyDescent="0.45">
      <c r="A5616" t="s">
        <v>335</v>
      </c>
      <c r="B5616" t="s">
        <v>468</v>
      </c>
      <c r="C5616">
        <v>2625</v>
      </c>
      <c r="D5616">
        <v>2</v>
      </c>
      <c r="F5616">
        <v>2010</v>
      </c>
      <c r="G5616">
        <v>578</v>
      </c>
      <c r="H5616">
        <v>557.29999999999995</v>
      </c>
      <c r="I5616">
        <v>128569.05</v>
      </c>
      <c r="K5616">
        <v>1.7609999999999999</v>
      </c>
      <c r="L5616">
        <v>1.3299999999999999E-2</v>
      </c>
      <c r="M5616">
        <v>91273.487999999998</v>
      </c>
      <c r="N5616">
        <v>5.8799999999999998E-2</v>
      </c>
      <c r="O5616">
        <v>121.742</v>
      </c>
      <c r="P5616">
        <v>0.1181</v>
      </c>
      <c r="Q5616">
        <v>1539715.3529999999</v>
      </c>
      <c r="R5616" t="s">
        <v>27</v>
      </c>
      <c r="S5616" t="s">
        <v>34</v>
      </c>
      <c r="T5616" t="s">
        <v>63</v>
      </c>
      <c r="V5616" t="s">
        <v>180</v>
      </c>
      <c r="Y5616" t="s">
        <v>107</v>
      </c>
    </row>
    <row r="5617" spans="1:25" x14ac:dyDescent="0.45">
      <c r="A5617" t="s">
        <v>335</v>
      </c>
      <c r="B5617" t="s">
        <v>468</v>
      </c>
      <c r="C5617">
        <v>2625</v>
      </c>
      <c r="D5617">
        <v>2</v>
      </c>
      <c r="F5617">
        <v>2011</v>
      </c>
      <c r="G5617">
        <v>152</v>
      </c>
      <c r="H5617">
        <v>144.18</v>
      </c>
      <c r="I5617">
        <v>13288.42</v>
      </c>
      <c r="K5617">
        <v>0.16200000000000001</v>
      </c>
      <c r="L5617">
        <v>4.4000000000000003E-3</v>
      </c>
      <c r="M5617">
        <v>10735.647999999999</v>
      </c>
      <c r="N5617">
        <v>5.8999999999999997E-2</v>
      </c>
      <c r="O5617">
        <v>7.327</v>
      </c>
      <c r="P5617">
        <v>6.5699999999999995E-2</v>
      </c>
      <c r="Q5617">
        <v>181099.908</v>
      </c>
      <c r="R5617" t="s">
        <v>27</v>
      </c>
      <c r="S5617" t="s">
        <v>34</v>
      </c>
      <c r="T5617" t="s">
        <v>63</v>
      </c>
      <c r="V5617" t="s">
        <v>180</v>
      </c>
      <c r="Y5617" t="s">
        <v>107</v>
      </c>
    </row>
    <row r="5618" spans="1:25" x14ac:dyDescent="0.45">
      <c r="A5618" t="s">
        <v>335</v>
      </c>
      <c r="B5618" t="s">
        <v>468</v>
      </c>
      <c r="C5618">
        <v>2625</v>
      </c>
      <c r="D5618">
        <v>2</v>
      </c>
      <c r="F5618">
        <v>2012</v>
      </c>
      <c r="G5618">
        <v>130</v>
      </c>
      <c r="H5618">
        <v>123.91</v>
      </c>
      <c r="I5618">
        <v>11503.99</v>
      </c>
      <c r="K5618">
        <v>0.14299999999999999</v>
      </c>
      <c r="L5618">
        <v>4.1999999999999997E-3</v>
      </c>
      <c r="M5618">
        <v>9154.1540000000005</v>
      </c>
      <c r="N5618">
        <v>5.8999999999999997E-2</v>
      </c>
      <c r="O5618">
        <v>8.0530000000000008</v>
      </c>
      <c r="P5618">
        <v>7.8E-2</v>
      </c>
      <c r="Q5618">
        <v>154423.766</v>
      </c>
      <c r="R5618" t="s">
        <v>27</v>
      </c>
      <c r="S5618" t="s">
        <v>34</v>
      </c>
      <c r="T5618" t="s">
        <v>63</v>
      </c>
      <c r="V5618" t="s">
        <v>180</v>
      </c>
      <c r="Y5618" t="s">
        <v>107</v>
      </c>
    </row>
    <row r="5619" spans="1:25" x14ac:dyDescent="0.45">
      <c r="A5619" t="s">
        <v>335</v>
      </c>
      <c r="B5619" t="s">
        <v>468</v>
      </c>
      <c r="C5619">
        <v>2625</v>
      </c>
      <c r="D5619">
        <v>2</v>
      </c>
      <c r="F5619">
        <v>2013</v>
      </c>
      <c r="G5619">
        <v>573</v>
      </c>
      <c r="H5619">
        <v>562.78</v>
      </c>
      <c r="I5619">
        <v>71404.52</v>
      </c>
      <c r="K5619">
        <v>0.82799999999999996</v>
      </c>
      <c r="L5619">
        <v>4.7999999999999996E-3</v>
      </c>
      <c r="M5619">
        <v>56368.946000000004</v>
      </c>
      <c r="N5619">
        <v>5.8999999999999997E-2</v>
      </c>
      <c r="O5619">
        <v>49.28</v>
      </c>
      <c r="P5619">
        <v>8.9599999999999999E-2</v>
      </c>
      <c r="Q5619">
        <v>950907.60699999996</v>
      </c>
      <c r="R5619" t="s">
        <v>34</v>
      </c>
      <c r="S5619" t="s">
        <v>45</v>
      </c>
      <c r="T5619" t="s">
        <v>63</v>
      </c>
      <c r="V5619" t="s">
        <v>180</v>
      </c>
      <c r="Y5619" t="s">
        <v>107</v>
      </c>
    </row>
    <row r="5620" spans="1:25" x14ac:dyDescent="0.45">
      <c r="A5620" t="s">
        <v>335</v>
      </c>
      <c r="B5620" t="s">
        <v>468</v>
      </c>
      <c r="C5620">
        <v>2625</v>
      </c>
      <c r="D5620">
        <v>2</v>
      </c>
      <c r="F5620">
        <v>2014</v>
      </c>
      <c r="G5620">
        <v>622</v>
      </c>
      <c r="H5620">
        <v>617.79999999999995</v>
      </c>
      <c r="I5620">
        <v>106848.69</v>
      </c>
      <c r="K5620">
        <v>0.92300000000000004</v>
      </c>
      <c r="L5620">
        <v>3.5999999999999999E-3</v>
      </c>
      <c r="M5620">
        <v>69340.31</v>
      </c>
      <c r="N5620">
        <v>5.8999999999999997E-2</v>
      </c>
      <c r="O5620">
        <v>74.421999999999997</v>
      </c>
      <c r="P5620">
        <v>0.1206</v>
      </c>
      <c r="Q5620">
        <v>1169710.798</v>
      </c>
      <c r="R5620" t="s">
        <v>34</v>
      </c>
      <c r="S5620" t="s">
        <v>45</v>
      </c>
      <c r="T5620" t="s">
        <v>63</v>
      </c>
      <c r="V5620" t="s">
        <v>180</v>
      </c>
      <c r="Y5620" t="s">
        <v>107</v>
      </c>
    </row>
    <row r="5621" spans="1:25" x14ac:dyDescent="0.45">
      <c r="A5621" t="s">
        <v>335</v>
      </c>
      <c r="B5621" t="s">
        <v>468</v>
      </c>
      <c r="C5621">
        <v>2625</v>
      </c>
      <c r="D5621">
        <v>2</v>
      </c>
      <c r="F5621">
        <v>2015</v>
      </c>
      <c r="G5621">
        <v>790</v>
      </c>
      <c r="H5621">
        <v>764.77</v>
      </c>
      <c r="I5621">
        <v>144391.42000000001</v>
      </c>
      <c r="K5621">
        <v>8.2129999999999992</v>
      </c>
      <c r="L5621">
        <v>2.7E-2</v>
      </c>
      <c r="M5621">
        <v>103261.28200000001</v>
      </c>
      <c r="N5621">
        <v>5.91E-2</v>
      </c>
      <c r="O5621">
        <v>95.46</v>
      </c>
      <c r="P5621">
        <v>8.3400000000000002E-2</v>
      </c>
      <c r="Q5621">
        <v>1741361.3659999999</v>
      </c>
      <c r="R5621" t="s">
        <v>34</v>
      </c>
      <c r="S5621" t="s">
        <v>45</v>
      </c>
      <c r="T5621" t="s">
        <v>63</v>
      </c>
      <c r="V5621" t="s">
        <v>180</v>
      </c>
      <c r="Y5621" t="s">
        <v>129</v>
      </c>
    </row>
    <row r="5622" spans="1:25" x14ac:dyDescent="0.45">
      <c r="A5622" t="s">
        <v>335</v>
      </c>
      <c r="B5622" t="s">
        <v>468</v>
      </c>
      <c r="C5622">
        <v>2625</v>
      </c>
      <c r="D5622">
        <v>2</v>
      </c>
      <c r="F5622">
        <v>2016</v>
      </c>
      <c r="G5622">
        <v>1832</v>
      </c>
      <c r="H5622">
        <v>1806.66</v>
      </c>
      <c r="I5622">
        <v>582809.84</v>
      </c>
      <c r="K5622">
        <v>15.221</v>
      </c>
      <c r="L5622">
        <v>8.8000000000000005E-3</v>
      </c>
      <c r="M5622">
        <v>352326.29200000002</v>
      </c>
      <c r="N5622">
        <v>5.8999999999999997E-2</v>
      </c>
      <c r="O5622">
        <v>306.12099999999998</v>
      </c>
      <c r="P5622">
        <v>9.2799999999999994E-2</v>
      </c>
      <c r="Q5622">
        <v>5943400.8099999996</v>
      </c>
      <c r="R5622" t="s">
        <v>34</v>
      </c>
      <c r="S5622" t="s">
        <v>45</v>
      </c>
      <c r="T5622" t="s">
        <v>63</v>
      </c>
      <c r="V5622" t="s">
        <v>180</v>
      </c>
      <c r="Y5622" t="s">
        <v>129</v>
      </c>
    </row>
    <row r="5623" spans="1:25" x14ac:dyDescent="0.45">
      <c r="A5623" t="s">
        <v>335</v>
      </c>
      <c r="B5623" t="s">
        <v>468</v>
      </c>
      <c r="C5623">
        <v>2625</v>
      </c>
      <c r="D5623">
        <v>2</v>
      </c>
      <c r="F5623">
        <v>2017</v>
      </c>
      <c r="G5623">
        <v>919</v>
      </c>
      <c r="H5623">
        <v>897.45</v>
      </c>
      <c r="I5623">
        <v>247559.26</v>
      </c>
      <c r="K5623">
        <v>24.119</v>
      </c>
      <c r="L5623">
        <v>2.3300000000000001E-2</v>
      </c>
      <c r="M5623">
        <v>161991.359</v>
      </c>
      <c r="N5623">
        <v>5.9499999999999997E-2</v>
      </c>
      <c r="O5623">
        <v>164.04400000000001</v>
      </c>
      <c r="P5623">
        <v>9.3299999999999994E-2</v>
      </c>
      <c r="Q5623">
        <v>2698396.6519999998</v>
      </c>
      <c r="R5623" t="s">
        <v>34</v>
      </c>
      <c r="S5623" t="s">
        <v>45</v>
      </c>
      <c r="T5623" t="s">
        <v>63</v>
      </c>
      <c r="V5623" t="s">
        <v>180</v>
      </c>
      <c r="Y5623" t="s">
        <v>130</v>
      </c>
    </row>
    <row r="5624" spans="1:25" x14ac:dyDescent="0.45">
      <c r="A5624" t="s">
        <v>335</v>
      </c>
      <c r="B5624" t="s">
        <v>468</v>
      </c>
      <c r="C5624">
        <v>2625</v>
      </c>
      <c r="D5624">
        <v>2</v>
      </c>
      <c r="F5624">
        <v>2018</v>
      </c>
      <c r="G5624">
        <v>909</v>
      </c>
      <c r="H5624">
        <v>885.7</v>
      </c>
      <c r="I5624">
        <v>243904.92</v>
      </c>
      <c r="K5624">
        <v>7.6630000000000003</v>
      </c>
      <c r="L5624">
        <v>1.6299999999999999E-2</v>
      </c>
      <c r="M5624">
        <v>161837.02600000001</v>
      </c>
      <c r="N5624">
        <v>5.91E-2</v>
      </c>
      <c r="O5624">
        <v>147.29499999999999</v>
      </c>
      <c r="P5624">
        <v>8.09E-2</v>
      </c>
      <c r="Q5624">
        <v>2729605.7239999999</v>
      </c>
      <c r="R5624" t="s">
        <v>34</v>
      </c>
      <c r="S5624" t="s">
        <v>45</v>
      </c>
      <c r="T5624" t="s">
        <v>63</v>
      </c>
      <c r="V5624" t="s">
        <v>180</v>
      </c>
      <c r="Y5624" t="s">
        <v>130</v>
      </c>
    </row>
    <row r="5625" spans="1:25" x14ac:dyDescent="0.45">
      <c r="A5625" t="s">
        <v>335</v>
      </c>
      <c r="B5625" t="s">
        <v>468</v>
      </c>
      <c r="C5625">
        <v>2625</v>
      </c>
      <c r="D5625">
        <v>2</v>
      </c>
      <c r="F5625">
        <v>2019</v>
      </c>
      <c r="G5625">
        <v>610</v>
      </c>
      <c r="H5625">
        <v>598.28</v>
      </c>
      <c r="I5625">
        <v>154316.12</v>
      </c>
      <c r="K5625">
        <v>4.827</v>
      </c>
      <c r="L5625">
        <v>1.4200000000000001E-2</v>
      </c>
      <c r="M5625">
        <v>102291.352</v>
      </c>
      <c r="N5625">
        <v>5.8999999999999997E-2</v>
      </c>
      <c r="O5625">
        <v>92.736000000000004</v>
      </c>
      <c r="P5625">
        <v>8.0600000000000005E-2</v>
      </c>
      <c r="Q5625">
        <v>1725556.406</v>
      </c>
      <c r="R5625" t="s">
        <v>34</v>
      </c>
      <c r="S5625" t="s">
        <v>45</v>
      </c>
      <c r="T5625" t="s">
        <v>63</v>
      </c>
      <c r="V5625" t="s">
        <v>180</v>
      </c>
      <c r="Y5625" t="s">
        <v>130</v>
      </c>
    </row>
    <row r="5626" spans="1:25" x14ac:dyDescent="0.45">
      <c r="A5626" t="s">
        <v>335</v>
      </c>
      <c r="B5626" t="s">
        <v>468</v>
      </c>
      <c r="C5626">
        <v>2625</v>
      </c>
      <c r="D5626">
        <v>2</v>
      </c>
      <c r="F5626">
        <v>2020</v>
      </c>
      <c r="G5626">
        <v>846</v>
      </c>
      <c r="H5626">
        <v>827.26</v>
      </c>
      <c r="I5626">
        <v>243891.96</v>
      </c>
      <c r="K5626">
        <v>7.2380000000000004</v>
      </c>
      <c r="L5626">
        <v>1.38E-2</v>
      </c>
      <c r="M5626">
        <v>156369.67000000001</v>
      </c>
      <c r="N5626">
        <v>5.8999999999999997E-2</v>
      </c>
      <c r="O5626">
        <v>152.32400000000001</v>
      </c>
      <c r="P5626">
        <v>8.77E-2</v>
      </c>
      <c r="Q5626">
        <v>2637817.7740000002</v>
      </c>
      <c r="R5626" t="s">
        <v>34</v>
      </c>
      <c r="S5626" t="s">
        <v>45</v>
      </c>
      <c r="T5626" t="s">
        <v>63</v>
      </c>
      <c r="V5626" t="s">
        <v>180</v>
      </c>
      <c r="Y5626" t="s">
        <v>130</v>
      </c>
    </row>
    <row r="5627" spans="1:25" x14ac:dyDescent="0.45">
      <c r="A5627" t="s">
        <v>335</v>
      </c>
      <c r="B5627" t="s">
        <v>468</v>
      </c>
      <c r="C5627">
        <v>2625</v>
      </c>
      <c r="D5627">
        <v>2</v>
      </c>
      <c r="F5627">
        <v>2021</v>
      </c>
      <c r="G5627">
        <v>1104</v>
      </c>
      <c r="H5627">
        <v>1084.42</v>
      </c>
      <c r="I5627">
        <v>334933.43</v>
      </c>
      <c r="K5627">
        <v>5.62</v>
      </c>
      <c r="L5627">
        <v>7.7000000000000002E-3</v>
      </c>
      <c r="M5627">
        <v>210649.88</v>
      </c>
      <c r="N5627">
        <v>5.8999999999999997E-2</v>
      </c>
      <c r="O5627">
        <v>198.37700000000001</v>
      </c>
      <c r="P5627">
        <v>8.8300000000000003E-2</v>
      </c>
      <c r="Q5627">
        <v>3551428.0180000002</v>
      </c>
      <c r="R5627" t="s">
        <v>34</v>
      </c>
      <c r="S5627" t="s">
        <v>45</v>
      </c>
      <c r="T5627" t="s">
        <v>63</v>
      </c>
      <c r="V5627" t="s">
        <v>180</v>
      </c>
      <c r="Y5627" t="s">
        <v>131</v>
      </c>
    </row>
    <row r="5628" spans="1:25" x14ac:dyDescent="0.45">
      <c r="A5628" t="s">
        <v>335</v>
      </c>
      <c r="B5628" t="s">
        <v>468</v>
      </c>
      <c r="C5628">
        <v>2625</v>
      </c>
      <c r="D5628">
        <v>2</v>
      </c>
      <c r="F5628">
        <v>2022</v>
      </c>
      <c r="G5628">
        <v>1434</v>
      </c>
      <c r="H5628">
        <v>1413.05</v>
      </c>
      <c r="I5628">
        <v>477614.35</v>
      </c>
      <c r="K5628">
        <v>7.5119999999999996</v>
      </c>
      <c r="L5628">
        <v>8.6E-3</v>
      </c>
      <c r="M5628">
        <v>298187.147</v>
      </c>
      <c r="N5628">
        <v>5.8999999999999997E-2</v>
      </c>
      <c r="O5628">
        <v>291.43400000000003</v>
      </c>
      <c r="P5628">
        <v>9.6000000000000002E-2</v>
      </c>
      <c r="Q5628">
        <v>5028768.0889999997</v>
      </c>
      <c r="R5628" t="s">
        <v>34</v>
      </c>
      <c r="S5628" t="s">
        <v>45</v>
      </c>
      <c r="T5628" t="s">
        <v>63</v>
      </c>
      <c r="V5628" t="s">
        <v>180</v>
      </c>
      <c r="Y5628" t="s">
        <v>131</v>
      </c>
    </row>
    <row r="5629" spans="1:25" x14ac:dyDescent="0.45">
      <c r="A5629" t="s">
        <v>335</v>
      </c>
      <c r="B5629" t="s">
        <v>468</v>
      </c>
      <c r="C5629">
        <v>2625</v>
      </c>
      <c r="D5629">
        <v>2</v>
      </c>
      <c r="F5629">
        <v>2023</v>
      </c>
      <c r="G5629">
        <v>776</v>
      </c>
      <c r="H5629">
        <v>764.67</v>
      </c>
      <c r="I5629">
        <v>243542.58</v>
      </c>
      <c r="K5629">
        <v>7.819</v>
      </c>
      <c r="L5629">
        <v>1.3299999999999999E-2</v>
      </c>
      <c r="M5629">
        <v>150673.429</v>
      </c>
      <c r="N5629">
        <v>5.91E-2</v>
      </c>
      <c r="O5629">
        <v>134.50899999999999</v>
      </c>
      <c r="P5629">
        <v>8.6099999999999996E-2</v>
      </c>
      <c r="Q5629">
        <v>2537440.1329999999</v>
      </c>
      <c r="R5629" t="s">
        <v>34</v>
      </c>
      <c r="S5629" t="s">
        <v>45</v>
      </c>
      <c r="T5629" t="s">
        <v>63</v>
      </c>
      <c r="V5629" t="s">
        <v>180</v>
      </c>
      <c r="Y5629" t="s">
        <v>131</v>
      </c>
    </row>
    <row r="5630" spans="1:25" x14ac:dyDescent="0.45">
      <c r="A5630" t="s">
        <v>335</v>
      </c>
      <c r="B5630" t="s">
        <v>468</v>
      </c>
      <c r="C5630">
        <v>2625</v>
      </c>
      <c r="D5630">
        <v>2</v>
      </c>
      <c r="F5630">
        <v>2024</v>
      </c>
      <c r="G5630">
        <v>543</v>
      </c>
      <c r="H5630">
        <v>536.35</v>
      </c>
      <c r="I5630">
        <v>165060.34</v>
      </c>
      <c r="K5630">
        <v>4.6980000000000004</v>
      </c>
      <c r="L5630">
        <v>1.5100000000000001E-2</v>
      </c>
      <c r="M5630">
        <v>103932.603</v>
      </c>
      <c r="N5630">
        <v>5.8999999999999997E-2</v>
      </c>
      <c r="O5630">
        <v>100.38800000000001</v>
      </c>
      <c r="P5630">
        <v>9.1399999999999995E-2</v>
      </c>
      <c r="Q5630">
        <v>1753227.1810000001</v>
      </c>
      <c r="R5630" t="s">
        <v>34</v>
      </c>
      <c r="S5630" t="s">
        <v>45</v>
      </c>
      <c r="T5630" t="s">
        <v>63</v>
      </c>
      <c r="V5630" t="s">
        <v>180</v>
      </c>
      <c r="Y5630" t="s">
        <v>131</v>
      </c>
    </row>
    <row r="5631" spans="1:25" x14ac:dyDescent="0.45">
      <c r="A5631" t="s">
        <v>335</v>
      </c>
      <c r="B5631" t="s">
        <v>469</v>
      </c>
      <c r="C5631">
        <v>2628</v>
      </c>
      <c r="D5631">
        <v>1</v>
      </c>
      <c r="F5631">
        <v>2009</v>
      </c>
      <c r="G5631">
        <v>22</v>
      </c>
      <c r="H5631">
        <v>7.53</v>
      </c>
      <c r="I5631">
        <v>140.78</v>
      </c>
      <c r="K5631">
        <v>2.4E-2</v>
      </c>
      <c r="L5631">
        <v>4.2999999999999997E-2</v>
      </c>
      <c r="M5631">
        <v>150.43</v>
      </c>
      <c r="N5631">
        <v>7.5999999999999998E-2</v>
      </c>
      <c r="O5631">
        <v>0.622</v>
      </c>
      <c r="P5631">
        <v>0.53549999999999998</v>
      </c>
      <c r="Q5631">
        <v>2204.0810000000001</v>
      </c>
      <c r="R5631" t="s">
        <v>34</v>
      </c>
      <c r="S5631" t="s">
        <v>38</v>
      </c>
      <c r="T5631" t="s">
        <v>28</v>
      </c>
      <c r="Y5631" t="s">
        <v>103</v>
      </c>
    </row>
    <row r="5632" spans="1:25" x14ac:dyDescent="0.45">
      <c r="A5632" t="s">
        <v>335</v>
      </c>
      <c r="B5632" t="s">
        <v>469</v>
      </c>
      <c r="C5632">
        <v>2628</v>
      </c>
      <c r="D5632">
        <v>1</v>
      </c>
      <c r="F5632">
        <v>2010</v>
      </c>
      <c r="G5632">
        <v>16</v>
      </c>
      <c r="H5632">
        <v>8.25</v>
      </c>
      <c r="I5632">
        <v>148</v>
      </c>
      <c r="K5632">
        <v>7.0000000000000007E-2</v>
      </c>
      <c r="L5632">
        <v>5.21E-2</v>
      </c>
      <c r="M5632">
        <v>210.05</v>
      </c>
      <c r="N5632">
        <v>8.1000000000000003E-2</v>
      </c>
      <c r="O5632">
        <v>0.84</v>
      </c>
      <c r="P5632">
        <v>0.4481</v>
      </c>
      <c r="Q5632">
        <v>2589.875</v>
      </c>
      <c r="R5632" t="s">
        <v>34</v>
      </c>
      <c r="S5632" t="s">
        <v>38</v>
      </c>
      <c r="T5632" t="s">
        <v>28</v>
      </c>
      <c r="Y5632" t="s">
        <v>103</v>
      </c>
    </row>
    <row r="5633" spans="1:25" x14ac:dyDescent="0.45">
      <c r="A5633" t="s">
        <v>335</v>
      </c>
      <c r="B5633" t="s">
        <v>469</v>
      </c>
      <c r="C5633">
        <v>2628</v>
      </c>
      <c r="D5633">
        <v>1</v>
      </c>
      <c r="F5633">
        <v>2011</v>
      </c>
      <c r="G5633">
        <v>13</v>
      </c>
      <c r="H5633">
        <v>6.25</v>
      </c>
      <c r="I5633">
        <v>115.5</v>
      </c>
      <c r="K5633">
        <v>5.2999999999999999E-2</v>
      </c>
      <c r="L5633">
        <v>5.3699999999999998E-2</v>
      </c>
      <c r="M5633">
        <v>160.07499999999999</v>
      </c>
      <c r="N5633">
        <v>8.1100000000000005E-2</v>
      </c>
      <c r="O5633">
        <v>0.72</v>
      </c>
      <c r="P5633">
        <v>0.43619999999999998</v>
      </c>
      <c r="Q5633">
        <v>1973.375</v>
      </c>
      <c r="R5633" t="s">
        <v>34</v>
      </c>
      <c r="S5633" t="s">
        <v>38</v>
      </c>
      <c r="T5633" t="s">
        <v>28</v>
      </c>
      <c r="Y5633" t="s">
        <v>103</v>
      </c>
    </row>
    <row r="5634" spans="1:25" x14ac:dyDescent="0.45">
      <c r="A5634" t="s">
        <v>335</v>
      </c>
      <c r="B5634" t="s">
        <v>469</v>
      </c>
      <c r="C5634">
        <v>2628</v>
      </c>
      <c r="D5634">
        <v>1</v>
      </c>
      <c r="F5634">
        <v>2012</v>
      </c>
      <c r="G5634">
        <v>19</v>
      </c>
      <c r="H5634">
        <v>12.5</v>
      </c>
      <c r="I5634">
        <v>258.75</v>
      </c>
      <c r="K5634">
        <v>3.7999999999999999E-2</v>
      </c>
      <c r="L5634">
        <v>2.6200000000000001E-2</v>
      </c>
      <c r="M5634">
        <v>272.52499999999998</v>
      </c>
      <c r="N5634">
        <v>6.9900000000000004E-2</v>
      </c>
      <c r="O5634">
        <v>2.4460000000000002</v>
      </c>
      <c r="P5634">
        <v>1.2</v>
      </c>
      <c r="Q5634">
        <v>4077.1</v>
      </c>
      <c r="R5634" t="s">
        <v>34</v>
      </c>
      <c r="S5634" t="s">
        <v>38</v>
      </c>
      <c r="T5634" t="s">
        <v>28</v>
      </c>
      <c r="Y5634" t="s">
        <v>103</v>
      </c>
    </row>
    <row r="5635" spans="1:25" x14ac:dyDescent="0.45">
      <c r="A5635" t="s">
        <v>335</v>
      </c>
      <c r="B5635" t="s">
        <v>469</v>
      </c>
      <c r="C5635">
        <v>2628</v>
      </c>
      <c r="D5635">
        <v>1</v>
      </c>
      <c r="F5635">
        <v>2013</v>
      </c>
      <c r="G5635">
        <v>19</v>
      </c>
      <c r="H5635">
        <v>12.55</v>
      </c>
      <c r="I5635">
        <v>83.5</v>
      </c>
      <c r="K5635">
        <v>1E-3</v>
      </c>
      <c r="L5635">
        <v>8.9999999999999998E-4</v>
      </c>
      <c r="M5635">
        <v>257.26</v>
      </c>
      <c r="N5635">
        <v>5.8400000000000001E-2</v>
      </c>
      <c r="O5635">
        <v>0.879</v>
      </c>
      <c r="P5635">
        <v>0.28299999999999997</v>
      </c>
      <c r="Q5635">
        <v>4330.0050000000001</v>
      </c>
      <c r="R5635" t="s">
        <v>34</v>
      </c>
      <c r="S5635" t="s">
        <v>38</v>
      </c>
      <c r="T5635" t="s">
        <v>28</v>
      </c>
      <c r="Y5635" t="s">
        <v>103</v>
      </c>
    </row>
    <row r="5636" spans="1:25" x14ac:dyDescent="0.45">
      <c r="A5636" t="s">
        <v>335</v>
      </c>
      <c r="B5636" t="s">
        <v>469</v>
      </c>
      <c r="C5636">
        <v>2628</v>
      </c>
      <c r="D5636">
        <v>1</v>
      </c>
      <c r="F5636">
        <v>2014</v>
      </c>
      <c r="G5636">
        <v>41</v>
      </c>
      <c r="H5636">
        <v>20.38</v>
      </c>
      <c r="I5636">
        <v>217.84</v>
      </c>
      <c r="K5636">
        <v>1E-3</v>
      </c>
      <c r="L5636">
        <v>1E-3</v>
      </c>
      <c r="M5636">
        <v>233.971</v>
      </c>
      <c r="N5636">
        <v>5.96E-2</v>
      </c>
      <c r="O5636">
        <v>0.93700000000000006</v>
      </c>
      <c r="P5636">
        <v>0.2364</v>
      </c>
      <c r="Q5636">
        <v>3933.6</v>
      </c>
      <c r="R5636" t="s">
        <v>34</v>
      </c>
      <c r="S5636" t="s">
        <v>38</v>
      </c>
      <c r="T5636" t="s">
        <v>28</v>
      </c>
      <c r="Y5636" t="s">
        <v>103</v>
      </c>
    </row>
    <row r="5637" spans="1:25" x14ac:dyDescent="0.45">
      <c r="A5637" t="s">
        <v>335</v>
      </c>
      <c r="B5637" t="s">
        <v>469</v>
      </c>
      <c r="C5637">
        <v>2628</v>
      </c>
      <c r="D5637">
        <v>1</v>
      </c>
      <c r="F5637">
        <v>2015</v>
      </c>
      <c r="G5637">
        <v>17</v>
      </c>
      <c r="H5637">
        <v>7.18</v>
      </c>
      <c r="I5637">
        <v>116.76</v>
      </c>
      <c r="K5637">
        <v>1E-3</v>
      </c>
      <c r="L5637">
        <v>1.5E-3</v>
      </c>
      <c r="M5637">
        <v>142.096</v>
      </c>
      <c r="N5637">
        <v>6.0400000000000002E-2</v>
      </c>
      <c r="O5637">
        <v>0.73799999999999999</v>
      </c>
      <c r="P5637">
        <v>0.35560000000000003</v>
      </c>
      <c r="Q5637">
        <v>2389.1030000000001</v>
      </c>
      <c r="R5637" t="s">
        <v>34</v>
      </c>
      <c r="S5637" t="s">
        <v>38</v>
      </c>
      <c r="T5637" t="s">
        <v>28</v>
      </c>
      <c r="Y5637" t="s">
        <v>159</v>
      </c>
    </row>
    <row r="5638" spans="1:25" x14ac:dyDescent="0.45">
      <c r="A5638" t="s">
        <v>335</v>
      </c>
      <c r="B5638" t="s">
        <v>469</v>
      </c>
      <c r="C5638">
        <v>2628</v>
      </c>
      <c r="D5638">
        <v>1</v>
      </c>
      <c r="F5638">
        <v>2016</v>
      </c>
      <c r="G5638">
        <v>58</v>
      </c>
      <c r="H5638">
        <v>17.87</v>
      </c>
      <c r="I5638">
        <v>289.05</v>
      </c>
      <c r="K5638">
        <v>3.0000000000000001E-3</v>
      </c>
      <c r="L5638">
        <v>1.2999999999999999E-3</v>
      </c>
      <c r="M5638">
        <v>370.84</v>
      </c>
      <c r="N5638">
        <v>6.0100000000000001E-2</v>
      </c>
      <c r="O5638">
        <v>1.5429999999999999</v>
      </c>
      <c r="P5638">
        <v>0.28770000000000001</v>
      </c>
      <c r="Q5638">
        <v>6178.03</v>
      </c>
      <c r="R5638" t="s">
        <v>34</v>
      </c>
      <c r="S5638" t="s">
        <v>38</v>
      </c>
      <c r="T5638" t="s">
        <v>28</v>
      </c>
      <c r="Y5638" t="s">
        <v>159</v>
      </c>
    </row>
    <row r="5639" spans="1:25" x14ac:dyDescent="0.45">
      <c r="A5639" t="s">
        <v>335</v>
      </c>
      <c r="B5639" t="s">
        <v>469</v>
      </c>
      <c r="C5639">
        <v>2628</v>
      </c>
      <c r="D5639">
        <v>1</v>
      </c>
      <c r="F5639">
        <v>2017</v>
      </c>
      <c r="G5639">
        <v>40</v>
      </c>
      <c r="H5639">
        <v>18.82</v>
      </c>
      <c r="I5639">
        <v>368.47</v>
      </c>
      <c r="K5639">
        <v>2E-3</v>
      </c>
      <c r="L5639">
        <v>1.2999999999999999E-3</v>
      </c>
      <c r="M5639">
        <v>448.49900000000002</v>
      </c>
      <c r="N5639">
        <v>5.9900000000000002E-2</v>
      </c>
      <c r="O5639">
        <v>2.984</v>
      </c>
      <c r="P5639">
        <v>0.5806</v>
      </c>
      <c r="Q5639">
        <v>7537.3609999999999</v>
      </c>
      <c r="R5639" t="s">
        <v>34</v>
      </c>
      <c r="S5639" t="s">
        <v>38</v>
      </c>
      <c r="T5639" t="s">
        <v>28</v>
      </c>
      <c r="Y5639" t="s">
        <v>160</v>
      </c>
    </row>
    <row r="5640" spans="1:25" x14ac:dyDescent="0.45">
      <c r="A5640" t="s">
        <v>335</v>
      </c>
      <c r="B5640" t="s">
        <v>469</v>
      </c>
      <c r="C5640">
        <v>2628</v>
      </c>
      <c r="D5640">
        <v>1</v>
      </c>
      <c r="F5640">
        <v>2018</v>
      </c>
      <c r="G5640">
        <v>33</v>
      </c>
      <c r="H5640">
        <v>14.15</v>
      </c>
      <c r="I5640">
        <v>314.26</v>
      </c>
      <c r="K5640">
        <v>2E-3</v>
      </c>
      <c r="L5640">
        <v>1.6000000000000001E-3</v>
      </c>
      <c r="M5640">
        <v>356.55399999999997</v>
      </c>
      <c r="N5640">
        <v>6.0699999999999997E-2</v>
      </c>
      <c r="O5640">
        <v>1.323</v>
      </c>
      <c r="P5640">
        <v>0.33810000000000001</v>
      </c>
      <c r="Q5640">
        <v>5966.7169999999996</v>
      </c>
      <c r="R5640" t="s">
        <v>34</v>
      </c>
      <c r="S5640" t="s">
        <v>38</v>
      </c>
      <c r="T5640" t="s">
        <v>28</v>
      </c>
      <c r="Y5640" t="s">
        <v>160</v>
      </c>
    </row>
    <row r="5641" spans="1:25" x14ac:dyDescent="0.45">
      <c r="A5641" t="s">
        <v>335</v>
      </c>
      <c r="B5641" t="s">
        <v>469</v>
      </c>
      <c r="C5641">
        <v>2628</v>
      </c>
      <c r="D5641">
        <v>1</v>
      </c>
      <c r="F5641">
        <v>2019</v>
      </c>
      <c r="G5641">
        <v>26</v>
      </c>
      <c r="H5641">
        <v>12.48</v>
      </c>
      <c r="I5641">
        <v>298.56</v>
      </c>
      <c r="K5641">
        <v>2E-3</v>
      </c>
      <c r="L5641">
        <v>1E-3</v>
      </c>
      <c r="M5641">
        <v>326.37299999999999</v>
      </c>
      <c r="N5641">
        <v>5.9200000000000003E-2</v>
      </c>
      <c r="O5641">
        <v>1.21</v>
      </c>
      <c r="P5641">
        <v>0.30830000000000002</v>
      </c>
      <c r="Q5641">
        <v>5493.2659999999996</v>
      </c>
      <c r="R5641" t="s">
        <v>34</v>
      </c>
      <c r="S5641" t="s">
        <v>38</v>
      </c>
      <c r="T5641" t="s">
        <v>28</v>
      </c>
      <c r="Y5641" t="s">
        <v>160</v>
      </c>
    </row>
    <row r="5642" spans="1:25" x14ac:dyDescent="0.45">
      <c r="A5642" t="s">
        <v>335</v>
      </c>
      <c r="B5642" t="s">
        <v>469</v>
      </c>
      <c r="C5642">
        <v>2628</v>
      </c>
      <c r="D5642">
        <v>1</v>
      </c>
      <c r="F5642">
        <v>2020</v>
      </c>
      <c r="G5642">
        <v>33</v>
      </c>
      <c r="H5642">
        <v>9.25</v>
      </c>
      <c r="I5642">
        <v>198.02</v>
      </c>
      <c r="K5642">
        <v>1E-3</v>
      </c>
      <c r="L5642">
        <v>8.9999999999999998E-4</v>
      </c>
      <c r="M5642">
        <v>227.96899999999999</v>
      </c>
      <c r="N5642">
        <v>5.9499999999999997E-2</v>
      </c>
      <c r="O5642">
        <v>0.89300000000000002</v>
      </c>
      <c r="P5642">
        <v>0.30049999999999999</v>
      </c>
      <c r="Q5642">
        <v>3835.2469999999998</v>
      </c>
      <c r="R5642" t="s">
        <v>34</v>
      </c>
      <c r="S5642" t="s">
        <v>38</v>
      </c>
      <c r="T5642" t="s">
        <v>28</v>
      </c>
      <c r="Y5642" t="s">
        <v>160</v>
      </c>
    </row>
    <row r="5643" spans="1:25" x14ac:dyDescent="0.45">
      <c r="A5643" t="s">
        <v>335</v>
      </c>
      <c r="B5643" t="s">
        <v>469</v>
      </c>
      <c r="C5643">
        <v>2628</v>
      </c>
      <c r="D5643">
        <v>1</v>
      </c>
      <c r="F5643">
        <v>2021</v>
      </c>
      <c r="G5643">
        <v>28</v>
      </c>
      <c r="H5643">
        <v>8.84</v>
      </c>
      <c r="I5643">
        <v>162.58000000000001</v>
      </c>
      <c r="K5643">
        <v>1E-3</v>
      </c>
      <c r="L5643">
        <v>1E-3</v>
      </c>
      <c r="M5643">
        <v>193.75800000000001</v>
      </c>
      <c r="N5643">
        <v>5.9400000000000001E-2</v>
      </c>
      <c r="O5643">
        <v>0.67400000000000004</v>
      </c>
      <c r="P5643">
        <v>0.28010000000000002</v>
      </c>
      <c r="Q5643">
        <v>3260.0140000000001</v>
      </c>
      <c r="R5643" t="s">
        <v>34</v>
      </c>
      <c r="S5643" t="s">
        <v>38</v>
      </c>
      <c r="T5643" t="s">
        <v>28</v>
      </c>
      <c r="Y5643" t="s">
        <v>161</v>
      </c>
    </row>
    <row r="5644" spans="1:25" x14ac:dyDescent="0.45">
      <c r="A5644" t="s">
        <v>335</v>
      </c>
      <c r="B5644" t="s">
        <v>469</v>
      </c>
      <c r="C5644">
        <v>2628</v>
      </c>
      <c r="D5644">
        <v>1</v>
      </c>
      <c r="F5644">
        <v>2022</v>
      </c>
      <c r="G5644">
        <v>83</v>
      </c>
      <c r="H5644">
        <v>45.76</v>
      </c>
      <c r="I5644">
        <v>1299.23</v>
      </c>
      <c r="K5644">
        <v>7.0000000000000001E-3</v>
      </c>
      <c r="L5644">
        <v>1.1999999999999999E-3</v>
      </c>
      <c r="M5644">
        <v>1345.85</v>
      </c>
      <c r="N5644">
        <v>5.9700000000000003E-2</v>
      </c>
      <c r="O5644">
        <v>5.7439999999999998</v>
      </c>
      <c r="P5644">
        <v>0.39560000000000001</v>
      </c>
      <c r="Q5644">
        <v>22613.202000000001</v>
      </c>
      <c r="R5644" t="s">
        <v>34</v>
      </c>
      <c r="S5644" t="s">
        <v>38</v>
      </c>
      <c r="T5644" t="s">
        <v>28</v>
      </c>
      <c r="Y5644" t="s">
        <v>161</v>
      </c>
    </row>
    <row r="5645" spans="1:25" x14ac:dyDescent="0.45">
      <c r="A5645" t="s">
        <v>335</v>
      </c>
      <c r="B5645" t="s">
        <v>469</v>
      </c>
      <c r="C5645">
        <v>2628</v>
      </c>
      <c r="D5645">
        <v>1</v>
      </c>
      <c r="F5645">
        <v>2023</v>
      </c>
      <c r="G5645">
        <v>73</v>
      </c>
      <c r="H5645">
        <v>39.340000000000003</v>
      </c>
      <c r="I5645">
        <v>912.4</v>
      </c>
      <c r="K5645">
        <v>6.0000000000000001E-3</v>
      </c>
      <c r="L5645">
        <v>1.1000000000000001E-3</v>
      </c>
      <c r="M5645">
        <v>1067.5840000000001</v>
      </c>
      <c r="N5645">
        <v>5.9499999999999997E-2</v>
      </c>
      <c r="O5645">
        <v>7.2859999999999996</v>
      </c>
      <c r="P5645">
        <v>0.75839999999999996</v>
      </c>
      <c r="Q5645">
        <v>17914.977999999999</v>
      </c>
      <c r="R5645" t="s">
        <v>34</v>
      </c>
      <c r="S5645" t="s">
        <v>38</v>
      </c>
      <c r="T5645" t="s">
        <v>28</v>
      </c>
      <c r="Y5645" t="s">
        <v>161</v>
      </c>
    </row>
    <row r="5646" spans="1:25" x14ac:dyDescent="0.45">
      <c r="A5646" t="s">
        <v>335</v>
      </c>
      <c r="B5646" t="s">
        <v>469</v>
      </c>
      <c r="C5646">
        <v>2628</v>
      </c>
      <c r="D5646">
        <v>1</v>
      </c>
      <c r="F5646">
        <v>2024</v>
      </c>
      <c r="G5646">
        <v>30</v>
      </c>
      <c r="H5646">
        <v>12.11</v>
      </c>
      <c r="I5646">
        <v>235.47</v>
      </c>
      <c r="K5646">
        <v>2E-3</v>
      </c>
      <c r="L5646">
        <v>1E-3</v>
      </c>
      <c r="M5646">
        <v>340.10899999999998</v>
      </c>
      <c r="N5646">
        <v>5.9200000000000003E-2</v>
      </c>
      <c r="O5646">
        <v>0.253</v>
      </c>
      <c r="P5646">
        <v>8.6699999999999999E-2</v>
      </c>
      <c r="Q5646">
        <v>5721.9849999999997</v>
      </c>
      <c r="R5646" t="s">
        <v>34</v>
      </c>
      <c r="S5646" t="s">
        <v>38</v>
      </c>
      <c r="T5646" t="s">
        <v>28</v>
      </c>
      <c r="Y5646" t="s">
        <v>161</v>
      </c>
    </row>
    <row r="5647" spans="1:25" x14ac:dyDescent="0.45">
      <c r="A5647" t="s">
        <v>335</v>
      </c>
      <c r="B5647" t="s">
        <v>470</v>
      </c>
      <c r="C5647">
        <v>2632</v>
      </c>
      <c r="D5647">
        <v>1</v>
      </c>
      <c r="F5647">
        <v>2009</v>
      </c>
      <c r="G5647">
        <v>16</v>
      </c>
      <c r="H5647">
        <v>7.69</v>
      </c>
      <c r="I5647">
        <v>146.19999999999999</v>
      </c>
      <c r="K5647">
        <v>3.5000000000000003E-2</v>
      </c>
      <c r="L5647">
        <v>3.7499999999999999E-2</v>
      </c>
      <c r="M5647">
        <v>180.45699999999999</v>
      </c>
      <c r="N5647">
        <v>7.4300000000000005E-2</v>
      </c>
      <c r="O5647">
        <v>0.94699999999999995</v>
      </c>
      <c r="P5647">
        <v>0.57579999999999998</v>
      </c>
      <c r="Q5647">
        <v>2572.4180000000001</v>
      </c>
      <c r="R5647" t="s">
        <v>34</v>
      </c>
      <c r="S5647" t="s">
        <v>38</v>
      </c>
      <c r="T5647" t="s">
        <v>28</v>
      </c>
      <c r="Y5647" t="s">
        <v>103</v>
      </c>
    </row>
    <row r="5648" spans="1:25" x14ac:dyDescent="0.45">
      <c r="A5648" t="s">
        <v>335</v>
      </c>
      <c r="B5648" t="s">
        <v>470</v>
      </c>
      <c r="C5648">
        <v>2632</v>
      </c>
      <c r="D5648">
        <v>1</v>
      </c>
      <c r="F5648">
        <v>2010</v>
      </c>
      <c r="G5648">
        <v>61</v>
      </c>
      <c r="H5648">
        <v>45.5</v>
      </c>
      <c r="I5648">
        <v>1098</v>
      </c>
      <c r="K5648">
        <v>0.48499999999999999</v>
      </c>
      <c r="L5648">
        <v>5.3900000000000003E-2</v>
      </c>
      <c r="M5648">
        <v>1460.375</v>
      </c>
      <c r="N5648">
        <v>8.1000000000000003E-2</v>
      </c>
      <c r="O5648">
        <v>9.1690000000000005</v>
      </c>
      <c r="P5648">
        <v>0.83330000000000004</v>
      </c>
      <c r="Q5648">
        <v>17996.174999999999</v>
      </c>
      <c r="R5648" t="s">
        <v>34</v>
      </c>
      <c r="S5648" t="s">
        <v>38</v>
      </c>
      <c r="T5648" t="s">
        <v>28</v>
      </c>
      <c r="Y5648" t="s">
        <v>103</v>
      </c>
    </row>
    <row r="5649" spans="1:25" x14ac:dyDescent="0.45">
      <c r="A5649" t="s">
        <v>335</v>
      </c>
      <c r="B5649" t="s">
        <v>470</v>
      </c>
      <c r="C5649">
        <v>2632</v>
      </c>
      <c r="D5649">
        <v>1</v>
      </c>
      <c r="F5649">
        <v>2011</v>
      </c>
      <c r="G5649">
        <v>70</v>
      </c>
      <c r="H5649">
        <v>55.75</v>
      </c>
      <c r="I5649">
        <v>1250</v>
      </c>
      <c r="K5649">
        <v>0.51400000000000001</v>
      </c>
      <c r="L5649">
        <v>5.3800000000000001E-2</v>
      </c>
      <c r="M5649">
        <v>1546.625</v>
      </c>
      <c r="N5649">
        <v>8.0799999999999997E-2</v>
      </c>
      <c r="O5649">
        <v>9.641</v>
      </c>
      <c r="P5649">
        <v>0.7974</v>
      </c>
      <c r="Q5649">
        <v>19060.974999999999</v>
      </c>
      <c r="R5649" t="s">
        <v>34</v>
      </c>
      <c r="S5649" t="s">
        <v>38</v>
      </c>
      <c r="T5649" t="s">
        <v>28</v>
      </c>
      <c r="Y5649" t="s">
        <v>103</v>
      </c>
    </row>
    <row r="5650" spans="1:25" x14ac:dyDescent="0.45">
      <c r="A5650" t="s">
        <v>335</v>
      </c>
      <c r="B5650" t="s">
        <v>470</v>
      </c>
      <c r="C5650">
        <v>2632</v>
      </c>
      <c r="D5650">
        <v>1</v>
      </c>
      <c r="F5650">
        <v>2012</v>
      </c>
      <c r="G5650">
        <v>51</v>
      </c>
      <c r="H5650">
        <v>36.25</v>
      </c>
      <c r="I5650">
        <v>800.5</v>
      </c>
      <c r="K5650">
        <v>0.23499999999999999</v>
      </c>
      <c r="L5650">
        <v>3.5400000000000001E-2</v>
      </c>
      <c r="M5650">
        <v>956.65</v>
      </c>
      <c r="N5650">
        <v>7.3400000000000007E-2</v>
      </c>
      <c r="O5650">
        <v>6.944</v>
      </c>
      <c r="P5650">
        <v>0.94430000000000003</v>
      </c>
      <c r="Q5650">
        <v>12929.35</v>
      </c>
      <c r="R5650" t="s">
        <v>34</v>
      </c>
      <c r="S5650" t="s">
        <v>38</v>
      </c>
      <c r="T5650" t="s">
        <v>28</v>
      </c>
      <c r="Y5650" t="s">
        <v>103</v>
      </c>
    </row>
    <row r="5651" spans="1:25" x14ac:dyDescent="0.45">
      <c r="A5651" t="s">
        <v>335</v>
      </c>
      <c r="B5651" t="s">
        <v>470</v>
      </c>
      <c r="C5651">
        <v>2632</v>
      </c>
      <c r="D5651">
        <v>1</v>
      </c>
      <c r="F5651">
        <v>2013</v>
      </c>
      <c r="G5651">
        <v>103</v>
      </c>
      <c r="H5651">
        <v>82</v>
      </c>
      <c r="I5651">
        <v>2355</v>
      </c>
      <c r="K5651">
        <v>8.9999999999999993E-3</v>
      </c>
      <c r="L5651">
        <v>1E-3</v>
      </c>
      <c r="M5651">
        <v>1819.35</v>
      </c>
      <c r="N5651">
        <v>5.9200000000000003E-2</v>
      </c>
      <c r="O5651">
        <v>6.4710000000000001</v>
      </c>
      <c r="P5651">
        <v>0.35120000000000001</v>
      </c>
      <c r="Q5651">
        <v>30615.174999999999</v>
      </c>
      <c r="R5651" t="s">
        <v>34</v>
      </c>
      <c r="S5651" t="s">
        <v>38</v>
      </c>
      <c r="T5651" t="s">
        <v>28</v>
      </c>
      <c r="Y5651" t="s">
        <v>103</v>
      </c>
    </row>
    <row r="5652" spans="1:25" x14ac:dyDescent="0.45">
      <c r="A5652" t="s">
        <v>335</v>
      </c>
      <c r="B5652" t="s">
        <v>470</v>
      </c>
      <c r="C5652">
        <v>2632</v>
      </c>
      <c r="D5652">
        <v>1</v>
      </c>
      <c r="F5652">
        <v>2014</v>
      </c>
      <c r="G5652">
        <v>34</v>
      </c>
      <c r="H5652">
        <v>16.55</v>
      </c>
      <c r="I5652">
        <v>354.19</v>
      </c>
      <c r="K5652">
        <v>0</v>
      </c>
      <c r="L5652">
        <v>8.0000000000000004E-4</v>
      </c>
      <c r="M5652">
        <v>75.698999999999998</v>
      </c>
      <c r="N5652">
        <v>5.8099999999999999E-2</v>
      </c>
      <c r="O5652">
        <v>0.17699999999999999</v>
      </c>
      <c r="P5652">
        <v>0.20780000000000001</v>
      </c>
      <c r="Q5652">
        <v>1270.713</v>
      </c>
      <c r="R5652" t="s">
        <v>34</v>
      </c>
      <c r="S5652" t="s">
        <v>38</v>
      </c>
      <c r="T5652" t="s">
        <v>28</v>
      </c>
      <c r="Y5652" t="s">
        <v>103</v>
      </c>
    </row>
    <row r="5653" spans="1:25" x14ac:dyDescent="0.45">
      <c r="A5653" t="s">
        <v>335</v>
      </c>
      <c r="B5653" t="s">
        <v>470</v>
      </c>
      <c r="C5653">
        <v>2632</v>
      </c>
      <c r="D5653">
        <v>1</v>
      </c>
      <c r="F5653">
        <v>2015</v>
      </c>
      <c r="G5653">
        <v>100</v>
      </c>
      <c r="H5653">
        <v>65.510000000000005</v>
      </c>
      <c r="I5653">
        <v>1851.59</v>
      </c>
      <c r="K5653">
        <v>1.4E-2</v>
      </c>
      <c r="L5653">
        <v>1.5E-3</v>
      </c>
      <c r="M5653">
        <v>1933.1690000000001</v>
      </c>
      <c r="N5653">
        <v>6.0299999999999999E-2</v>
      </c>
      <c r="O5653">
        <v>15.593</v>
      </c>
      <c r="P5653">
        <v>0.69850000000000001</v>
      </c>
      <c r="Q5653">
        <v>32251.995999999999</v>
      </c>
      <c r="R5653" t="s">
        <v>34</v>
      </c>
      <c r="S5653" t="s">
        <v>38</v>
      </c>
      <c r="T5653" t="s">
        <v>28</v>
      </c>
      <c r="Y5653" t="s">
        <v>159</v>
      </c>
    </row>
    <row r="5654" spans="1:25" x14ac:dyDescent="0.45">
      <c r="A5654" t="s">
        <v>335</v>
      </c>
      <c r="B5654" t="s">
        <v>470</v>
      </c>
      <c r="C5654">
        <v>2632</v>
      </c>
      <c r="D5654">
        <v>1</v>
      </c>
      <c r="F5654">
        <v>2016</v>
      </c>
      <c r="G5654">
        <v>48</v>
      </c>
      <c r="H5654">
        <v>17.22</v>
      </c>
      <c r="I5654">
        <v>258.5</v>
      </c>
      <c r="K5654">
        <v>3.0000000000000001E-3</v>
      </c>
      <c r="L5654">
        <v>1.1999999999999999E-3</v>
      </c>
      <c r="M5654">
        <v>350.774</v>
      </c>
      <c r="N5654">
        <v>5.9799999999999999E-2</v>
      </c>
      <c r="O5654">
        <v>1.919</v>
      </c>
      <c r="P5654">
        <v>0.33110000000000001</v>
      </c>
      <c r="Q5654">
        <v>5833.0469999999996</v>
      </c>
      <c r="R5654" t="s">
        <v>34</v>
      </c>
      <c r="S5654" t="s">
        <v>38</v>
      </c>
      <c r="T5654" t="s">
        <v>28</v>
      </c>
      <c r="Y5654" t="s">
        <v>159</v>
      </c>
    </row>
    <row r="5655" spans="1:25" x14ac:dyDescent="0.45">
      <c r="A5655" t="s">
        <v>335</v>
      </c>
      <c r="B5655" t="s">
        <v>470</v>
      </c>
      <c r="C5655">
        <v>2632</v>
      </c>
      <c r="D5655">
        <v>1</v>
      </c>
      <c r="F5655">
        <v>2017</v>
      </c>
      <c r="G5655">
        <v>34</v>
      </c>
      <c r="H5655">
        <v>17.82</v>
      </c>
      <c r="I5655">
        <v>381.35</v>
      </c>
      <c r="K5655">
        <v>2E-3</v>
      </c>
      <c r="L5655">
        <v>1E-3</v>
      </c>
      <c r="M5655">
        <v>439.21</v>
      </c>
      <c r="N5655">
        <v>5.9200000000000003E-2</v>
      </c>
      <c r="O5655">
        <v>3.5990000000000002</v>
      </c>
      <c r="P5655">
        <v>0.72150000000000003</v>
      </c>
      <c r="Q5655">
        <v>7392.116</v>
      </c>
      <c r="R5655" t="s">
        <v>34</v>
      </c>
      <c r="S5655" t="s">
        <v>38</v>
      </c>
      <c r="T5655" t="s">
        <v>28</v>
      </c>
      <c r="Y5655" t="s">
        <v>160</v>
      </c>
    </row>
    <row r="5656" spans="1:25" x14ac:dyDescent="0.45">
      <c r="A5656" t="s">
        <v>335</v>
      </c>
      <c r="B5656" t="s">
        <v>470</v>
      </c>
      <c r="C5656">
        <v>2632</v>
      </c>
      <c r="D5656">
        <v>1</v>
      </c>
      <c r="F5656">
        <v>2018</v>
      </c>
      <c r="G5656">
        <v>27</v>
      </c>
      <c r="H5656">
        <v>15.31</v>
      </c>
      <c r="I5656">
        <v>344.89</v>
      </c>
      <c r="K5656">
        <v>2E-3</v>
      </c>
      <c r="L5656">
        <v>1.4E-3</v>
      </c>
      <c r="M5656">
        <v>405.41800000000001</v>
      </c>
      <c r="N5656">
        <v>0.06</v>
      </c>
      <c r="O5656">
        <v>1.893</v>
      </c>
      <c r="P5656">
        <v>0.45760000000000001</v>
      </c>
      <c r="Q5656">
        <v>6791.8379999999997</v>
      </c>
      <c r="R5656" t="s">
        <v>34</v>
      </c>
      <c r="S5656" t="s">
        <v>38</v>
      </c>
      <c r="T5656" t="s">
        <v>28</v>
      </c>
      <c r="Y5656" t="s">
        <v>160</v>
      </c>
    </row>
    <row r="5657" spans="1:25" x14ac:dyDescent="0.45">
      <c r="A5657" t="s">
        <v>335</v>
      </c>
      <c r="B5657" t="s">
        <v>470</v>
      </c>
      <c r="C5657">
        <v>2632</v>
      </c>
      <c r="D5657">
        <v>1</v>
      </c>
      <c r="F5657">
        <v>2019</v>
      </c>
      <c r="G5657">
        <v>64</v>
      </c>
      <c r="H5657">
        <v>39.29</v>
      </c>
      <c r="I5657">
        <v>1050.05</v>
      </c>
      <c r="K5657">
        <v>6.0000000000000001E-3</v>
      </c>
      <c r="L5657">
        <v>1E-3</v>
      </c>
      <c r="M5657">
        <v>1162.6659999999999</v>
      </c>
      <c r="N5657">
        <v>5.9299999999999999E-2</v>
      </c>
      <c r="O5657">
        <v>5.54</v>
      </c>
      <c r="P5657">
        <v>0.50280000000000002</v>
      </c>
      <c r="Q5657">
        <v>19563.077000000001</v>
      </c>
      <c r="R5657" t="s">
        <v>34</v>
      </c>
      <c r="S5657" t="s">
        <v>38</v>
      </c>
      <c r="T5657" t="s">
        <v>28</v>
      </c>
      <c r="Y5657" t="s">
        <v>160</v>
      </c>
    </row>
    <row r="5658" spans="1:25" x14ac:dyDescent="0.45">
      <c r="A5658" t="s">
        <v>335</v>
      </c>
      <c r="B5658" t="s">
        <v>470</v>
      </c>
      <c r="C5658">
        <v>2632</v>
      </c>
      <c r="D5658">
        <v>1</v>
      </c>
      <c r="F5658">
        <v>2020</v>
      </c>
      <c r="G5658">
        <v>29</v>
      </c>
      <c r="H5658">
        <v>6.81</v>
      </c>
      <c r="I5658">
        <v>90.2</v>
      </c>
      <c r="K5658">
        <v>1E-3</v>
      </c>
      <c r="L5658">
        <v>8.9999999999999998E-4</v>
      </c>
      <c r="M5658">
        <v>123.372</v>
      </c>
      <c r="N5658">
        <v>5.9400000000000001E-2</v>
      </c>
      <c r="O5658">
        <v>0.433</v>
      </c>
      <c r="P5658">
        <v>0.26529999999999998</v>
      </c>
      <c r="Q5658">
        <v>2075.4029999999998</v>
      </c>
      <c r="R5658" t="s">
        <v>34</v>
      </c>
      <c r="S5658" t="s">
        <v>38</v>
      </c>
      <c r="T5658" t="s">
        <v>28</v>
      </c>
      <c r="Y5658" t="s">
        <v>160</v>
      </c>
    </row>
    <row r="5659" spans="1:25" x14ac:dyDescent="0.45">
      <c r="A5659" t="s">
        <v>335</v>
      </c>
      <c r="B5659" t="s">
        <v>470</v>
      </c>
      <c r="C5659">
        <v>2632</v>
      </c>
      <c r="D5659">
        <v>1</v>
      </c>
      <c r="F5659">
        <v>2021</v>
      </c>
      <c r="G5659">
        <v>34</v>
      </c>
      <c r="H5659">
        <v>10.1</v>
      </c>
      <c r="I5659">
        <v>168.8</v>
      </c>
      <c r="K5659">
        <v>1E-3</v>
      </c>
      <c r="L5659">
        <v>1E-3</v>
      </c>
      <c r="M5659">
        <v>209.321</v>
      </c>
      <c r="N5659">
        <v>5.9400000000000001E-2</v>
      </c>
      <c r="O5659">
        <v>0.77600000000000002</v>
      </c>
      <c r="P5659">
        <v>0.30130000000000001</v>
      </c>
      <c r="Q5659">
        <v>3522.0749999999998</v>
      </c>
      <c r="R5659" t="s">
        <v>34</v>
      </c>
      <c r="S5659" t="s">
        <v>38</v>
      </c>
      <c r="T5659" t="s">
        <v>28</v>
      </c>
      <c r="Y5659" t="s">
        <v>161</v>
      </c>
    </row>
    <row r="5660" spans="1:25" x14ac:dyDescent="0.45">
      <c r="A5660" t="s">
        <v>335</v>
      </c>
      <c r="B5660" t="s">
        <v>470</v>
      </c>
      <c r="C5660">
        <v>2632</v>
      </c>
      <c r="D5660">
        <v>1</v>
      </c>
      <c r="F5660">
        <v>2022</v>
      </c>
      <c r="G5660">
        <v>49</v>
      </c>
      <c r="H5660">
        <v>17.95</v>
      </c>
      <c r="I5660">
        <v>399.84</v>
      </c>
      <c r="K5660">
        <v>3.0000000000000001E-3</v>
      </c>
      <c r="L5660">
        <v>1.1999999999999999E-3</v>
      </c>
      <c r="M5660">
        <v>465.82100000000003</v>
      </c>
      <c r="N5660">
        <v>5.9900000000000002E-2</v>
      </c>
      <c r="O5660">
        <v>2.456</v>
      </c>
      <c r="P5660">
        <v>0.45979999999999999</v>
      </c>
      <c r="Q5660">
        <v>7807.4809999999998</v>
      </c>
      <c r="R5660" t="s">
        <v>34</v>
      </c>
      <c r="S5660" t="s">
        <v>38</v>
      </c>
      <c r="T5660" t="s">
        <v>28</v>
      </c>
      <c r="Y5660" t="s">
        <v>161</v>
      </c>
    </row>
    <row r="5661" spans="1:25" x14ac:dyDescent="0.45">
      <c r="A5661" t="s">
        <v>335</v>
      </c>
      <c r="B5661" t="s">
        <v>470</v>
      </c>
      <c r="C5661">
        <v>2632</v>
      </c>
      <c r="D5661">
        <v>1</v>
      </c>
      <c r="F5661">
        <v>2023</v>
      </c>
      <c r="G5661">
        <v>69</v>
      </c>
      <c r="H5661">
        <v>36.85</v>
      </c>
      <c r="I5661">
        <v>945.29</v>
      </c>
      <c r="K5661">
        <v>5.0000000000000001E-3</v>
      </c>
      <c r="L5661">
        <v>1E-3</v>
      </c>
      <c r="M5661">
        <v>1007.2190000000001</v>
      </c>
      <c r="N5661">
        <v>5.9299999999999999E-2</v>
      </c>
      <c r="O5661">
        <v>7.766</v>
      </c>
      <c r="P5661">
        <v>0.85729999999999995</v>
      </c>
      <c r="Q5661">
        <v>16947.228999999999</v>
      </c>
      <c r="R5661" t="s">
        <v>34</v>
      </c>
      <c r="S5661" t="s">
        <v>38</v>
      </c>
      <c r="T5661" t="s">
        <v>28</v>
      </c>
      <c r="Y5661" t="s">
        <v>161</v>
      </c>
    </row>
    <row r="5662" spans="1:25" x14ac:dyDescent="0.45">
      <c r="A5662" t="s">
        <v>335</v>
      </c>
      <c r="B5662" t="s">
        <v>470</v>
      </c>
      <c r="C5662">
        <v>2632</v>
      </c>
      <c r="D5662">
        <v>1</v>
      </c>
      <c r="F5662">
        <v>2024</v>
      </c>
      <c r="G5662">
        <v>25</v>
      </c>
      <c r="H5662">
        <v>8.08</v>
      </c>
      <c r="I5662">
        <v>205.71</v>
      </c>
      <c r="K5662">
        <v>1E-3</v>
      </c>
      <c r="L5662">
        <v>1E-3</v>
      </c>
      <c r="M5662">
        <v>206.21100000000001</v>
      </c>
      <c r="N5662">
        <v>5.9200000000000003E-2</v>
      </c>
      <c r="O5662">
        <v>0.124</v>
      </c>
      <c r="P5662">
        <v>7.3300000000000004E-2</v>
      </c>
      <c r="Q5662">
        <v>3470.28</v>
      </c>
      <c r="R5662" t="s">
        <v>34</v>
      </c>
      <c r="S5662" t="s">
        <v>38</v>
      </c>
      <c r="T5662" t="s">
        <v>28</v>
      </c>
      <c r="Y5662" t="s">
        <v>161</v>
      </c>
    </row>
    <row r="5663" spans="1:25" x14ac:dyDescent="0.45">
      <c r="A5663" t="s">
        <v>335</v>
      </c>
      <c r="B5663" t="s">
        <v>471</v>
      </c>
      <c r="C5663">
        <v>2679</v>
      </c>
      <c r="D5663">
        <v>5</v>
      </c>
      <c r="F5663">
        <v>2009</v>
      </c>
      <c r="G5663">
        <v>1324</v>
      </c>
      <c r="H5663">
        <v>1133.01</v>
      </c>
      <c r="I5663">
        <v>47411.58</v>
      </c>
      <c r="K5663">
        <v>0.152</v>
      </c>
      <c r="L5663">
        <v>8.9999999999999998E-4</v>
      </c>
      <c r="M5663">
        <v>27683.004000000001</v>
      </c>
      <c r="N5663">
        <v>5.9200000000000003E-2</v>
      </c>
      <c r="O5663">
        <v>2.7309999999999999</v>
      </c>
      <c r="P5663">
        <v>3.56E-2</v>
      </c>
      <c r="Q5663">
        <v>465815.27899999998</v>
      </c>
      <c r="R5663" t="s">
        <v>34</v>
      </c>
      <c r="S5663" t="s">
        <v>38</v>
      </c>
      <c r="T5663" t="s">
        <v>28</v>
      </c>
      <c r="V5663" t="s">
        <v>40</v>
      </c>
      <c r="Y5663" t="s">
        <v>107</v>
      </c>
    </row>
    <row r="5664" spans="1:25" x14ac:dyDescent="0.45">
      <c r="A5664" t="s">
        <v>335</v>
      </c>
      <c r="B5664" t="s">
        <v>471</v>
      </c>
      <c r="C5664">
        <v>2679</v>
      </c>
      <c r="D5664">
        <v>5</v>
      </c>
      <c r="F5664">
        <v>2010</v>
      </c>
      <c r="G5664">
        <v>1559</v>
      </c>
      <c r="H5664">
        <v>1380.25</v>
      </c>
      <c r="I5664">
        <v>55809.5</v>
      </c>
      <c r="K5664">
        <v>0.183</v>
      </c>
      <c r="L5664">
        <v>8.0000000000000004E-4</v>
      </c>
      <c r="M5664">
        <v>33486.800000000003</v>
      </c>
      <c r="N5664">
        <v>5.9200000000000003E-2</v>
      </c>
      <c r="O5664">
        <v>3.8730000000000002</v>
      </c>
      <c r="P5664">
        <v>3.5400000000000001E-2</v>
      </c>
      <c r="Q5664">
        <v>563495.35</v>
      </c>
      <c r="R5664" t="s">
        <v>34</v>
      </c>
      <c r="S5664" t="s">
        <v>38</v>
      </c>
      <c r="T5664" t="s">
        <v>28</v>
      </c>
      <c r="V5664" t="s">
        <v>40</v>
      </c>
      <c r="Y5664" t="s">
        <v>107</v>
      </c>
    </row>
    <row r="5665" spans="1:25" x14ac:dyDescent="0.45">
      <c r="A5665" t="s">
        <v>335</v>
      </c>
      <c r="B5665" t="s">
        <v>471</v>
      </c>
      <c r="C5665">
        <v>2679</v>
      </c>
      <c r="D5665">
        <v>5</v>
      </c>
      <c r="F5665">
        <v>2011</v>
      </c>
      <c r="G5665">
        <v>1544</v>
      </c>
      <c r="H5665">
        <v>1343</v>
      </c>
      <c r="I5665">
        <v>53102.5</v>
      </c>
      <c r="K5665">
        <v>0.161</v>
      </c>
      <c r="L5665">
        <v>6.9999999999999999E-4</v>
      </c>
      <c r="M5665">
        <v>31810.575000000001</v>
      </c>
      <c r="N5665">
        <v>5.91E-2</v>
      </c>
      <c r="O5665">
        <v>4.1310000000000002</v>
      </c>
      <c r="P5665">
        <v>4.5600000000000002E-2</v>
      </c>
      <c r="Q5665">
        <v>535299.47499999998</v>
      </c>
      <c r="R5665" t="s">
        <v>34</v>
      </c>
      <c r="S5665" t="s">
        <v>38</v>
      </c>
      <c r="T5665" t="s">
        <v>28</v>
      </c>
      <c r="V5665" t="s">
        <v>40</v>
      </c>
      <c r="Y5665" t="s">
        <v>107</v>
      </c>
    </row>
    <row r="5666" spans="1:25" x14ac:dyDescent="0.45">
      <c r="A5666" t="s">
        <v>335</v>
      </c>
      <c r="B5666" t="s">
        <v>471</v>
      </c>
      <c r="C5666">
        <v>2679</v>
      </c>
      <c r="D5666">
        <v>5</v>
      </c>
      <c r="F5666">
        <v>2012</v>
      </c>
      <c r="G5666">
        <v>1451</v>
      </c>
      <c r="H5666">
        <v>1253.25</v>
      </c>
      <c r="I5666">
        <v>49027.75</v>
      </c>
      <c r="K5666">
        <v>0.13900000000000001</v>
      </c>
      <c r="L5666">
        <v>6.9999999999999999E-4</v>
      </c>
      <c r="M5666">
        <v>29183.9</v>
      </c>
      <c r="N5666">
        <v>5.9299999999999999E-2</v>
      </c>
      <c r="O5666">
        <v>3.6440000000000001</v>
      </c>
      <c r="P5666">
        <v>5.0500000000000003E-2</v>
      </c>
      <c r="Q5666">
        <v>491080.77500000002</v>
      </c>
      <c r="R5666" t="s">
        <v>34</v>
      </c>
      <c r="S5666" t="s">
        <v>38</v>
      </c>
      <c r="T5666" t="s">
        <v>28</v>
      </c>
      <c r="V5666" t="s">
        <v>40</v>
      </c>
      <c r="Y5666" t="s">
        <v>107</v>
      </c>
    </row>
    <row r="5667" spans="1:25" x14ac:dyDescent="0.45">
      <c r="A5667" t="s">
        <v>335</v>
      </c>
      <c r="B5667" t="s">
        <v>471</v>
      </c>
      <c r="C5667">
        <v>2679</v>
      </c>
      <c r="D5667">
        <v>5</v>
      </c>
      <c r="F5667">
        <v>2013</v>
      </c>
      <c r="G5667">
        <v>1763</v>
      </c>
      <c r="H5667">
        <v>1603</v>
      </c>
      <c r="I5667">
        <v>65126.75</v>
      </c>
      <c r="K5667">
        <v>0.188</v>
      </c>
      <c r="L5667">
        <v>8.0000000000000004E-4</v>
      </c>
      <c r="M5667">
        <v>37849.925000000003</v>
      </c>
      <c r="N5667">
        <v>5.9200000000000003E-2</v>
      </c>
      <c r="O5667">
        <v>4.6130000000000004</v>
      </c>
      <c r="P5667">
        <v>0.04</v>
      </c>
      <c r="Q5667">
        <v>636911.22499999998</v>
      </c>
      <c r="R5667" t="s">
        <v>34</v>
      </c>
      <c r="S5667" t="s">
        <v>38</v>
      </c>
      <c r="T5667" t="s">
        <v>28</v>
      </c>
      <c r="V5667" t="s">
        <v>40</v>
      </c>
      <c r="Y5667" t="s">
        <v>107</v>
      </c>
    </row>
    <row r="5668" spans="1:25" x14ac:dyDescent="0.45">
      <c r="A5668" t="s">
        <v>335</v>
      </c>
      <c r="B5668" t="s">
        <v>471</v>
      </c>
      <c r="C5668">
        <v>2679</v>
      </c>
      <c r="D5668">
        <v>5</v>
      </c>
      <c r="F5668">
        <v>2014</v>
      </c>
      <c r="G5668">
        <v>1458</v>
      </c>
      <c r="H5668">
        <v>1272.5</v>
      </c>
      <c r="I5668">
        <v>53174.75</v>
      </c>
      <c r="K5668">
        <v>0.17499999999999999</v>
      </c>
      <c r="L5668">
        <v>8.9999999999999998E-4</v>
      </c>
      <c r="M5668">
        <v>31028.45</v>
      </c>
      <c r="N5668">
        <v>5.96E-2</v>
      </c>
      <c r="O5668">
        <v>3.9260000000000002</v>
      </c>
      <c r="P5668">
        <v>4.82E-2</v>
      </c>
      <c r="Q5668">
        <v>519869.52500000002</v>
      </c>
      <c r="R5668" t="s">
        <v>34</v>
      </c>
      <c r="S5668" t="s">
        <v>38</v>
      </c>
      <c r="T5668" t="s">
        <v>28</v>
      </c>
      <c r="V5668" t="s">
        <v>40</v>
      </c>
      <c r="Y5668" t="s">
        <v>107</v>
      </c>
    </row>
    <row r="5669" spans="1:25" x14ac:dyDescent="0.45">
      <c r="A5669" t="s">
        <v>335</v>
      </c>
      <c r="B5669" t="s">
        <v>471</v>
      </c>
      <c r="C5669">
        <v>2679</v>
      </c>
      <c r="D5669">
        <v>5</v>
      </c>
      <c r="F5669">
        <v>2015</v>
      </c>
      <c r="G5669">
        <v>1230</v>
      </c>
      <c r="H5669">
        <v>1046</v>
      </c>
      <c r="I5669">
        <v>42924.25</v>
      </c>
      <c r="K5669">
        <v>0.16800000000000001</v>
      </c>
      <c r="L5669">
        <v>1E-3</v>
      </c>
      <c r="M5669">
        <v>25255.55</v>
      </c>
      <c r="N5669">
        <v>5.9700000000000003E-2</v>
      </c>
      <c r="O5669">
        <v>3.2759999999999998</v>
      </c>
      <c r="P5669">
        <v>5.6099999999999997E-2</v>
      </c>
      <c r="Q5669">
        <v>422726.15</v>
      </c>
      <c r="R5669" t="s">
        <v>34</v>
      </c>
      <c r="S5669" t="s">
        <v>38</v>
      </c>
      <c r="T5669" t="s">
        <v>28</v>
      </c>
      <c r="V5669" t="s">
        <v>40</v>
      </c>
      <c r="Y5669" t="s">
        <v>146</v>
      </c>
    </row>
    <row r="5670" spans="1:25" x14ac:dyDescent="0.45">
      <c r="A5670" t="s">
        <v>335</v>
      </c>
      <c r="B5670" t="s">
        <v>471</v>
      </c>
      <c r="C5670">
        <v>2679</v>
      </c>
      <c r="D5670">
        <v>5</v>
      </c>
      <c r="F5670">
        <v>2016</v>
      </c>
      <c r="G5670">
        <v>1349</v>
      </c>
      <c r="H5670">
        <v>1147.5</v>
      </c>
      <c r="I5670">
        <v>46285.5</v>
      </c>
      <c r="K5670">
        <v>0.153</v>
      </c>
      <c r="L5670">
        <v>8.0000000000000004E-4</v>
      </c>
      <c r="M5670">
        <v>27444.7</v>
      </c>
      <c r="N5670">
        <v>5.9400000000000001E-2</v>
      </c>
      <c r="O5670">
        <v>3.2829999999999999</v>
      </c>
      <c r="P5670">
        <v>5.2299999999999999E-2</v>
      </c>
      <c r="Q5670">
        <v>461145.59999999998</v>
      </c>
      <c r="R5670" t="s">
        <v>34</v>
      </c>
      <c r="S5670" t="s">
        <v>38</v>
      </c>
      <c r="T5670" t="s">
        <v>28</v>
      </c>
      <c r="V5670" t="s">
        <v>40</v>
      </c>
      <c r="Y5670" t="s">
        <v>146</v>
      </c>
    </row>
    <row r="5671" spans="1:25" x14ac:dyDescent="0.45">
      <c r="A5671" t="s">
        <v>335</v>
      </c>
      <c r="B5671" t="s">
        <v>471</v>
      </c>
      <c r="C5671">
        <v>2679</v>
      </c>
      <c r="D5671">
        <v>5</v>
      </c>
      <c r="F5671">
        <v>2017</v>
      </c>
      <c r="G5671">
        <v>1198</v>
      </c>
      <c r="H5671">
        <v>1014.75</v>
      </c>
      <c r="I5671">
        <v>39597</v>
      </c>
      <c r="K5671">
        <v>0.126</v>
      </c>
      <c r="L5671">
        <v>5.9999999999999995E-4</v>
      </c>
      <c r="M5671">
        <v>23661.9</v>
      </c>
      <c r="N5671">
        <v>5.9499999999999997E-2</v>
      </c>
      <c r="O5671">
        <v>4.0789999999999997</v>
      </c>
      <c r="P5671">
        <v>6.7500000000000004E-2</v>
      </c>
      <c r="Q5671">
        <v>396703.875</v>
      </c>
      <c r="R5671" t="s">
        <v>34</v>
      </c>
      <c r="S5671" t="s">
        <v>38</v>
      </c>
      <c r="T5671" t="s">
        <v>28</v>
      </c>
      <c r="V5671" t="s">
        <v>40</v>
      </c>
      <c r="Y5671" t="s">
        <v>147</v>
      </c>
    </row>
    <row r="5672" spans="1:25" x14ac:dyDescent="0.45">
      <c r="A5672" t="s">
        <v>335</v>
      </c>
      <c r="B5672" t="s">
        <v>471</v>
      </c>
      <c r="C5672">
        <v>2679</v>
      </c>
      <c r="D5672">
        <v>5</v>
      </c>
      <c r="F5672">
        <v>2018</v>
      </c>
      <c r="G5672">
        <v>1325</v>
      </c>
      <c r="H5672">
        <v>1131</v>
      </c>
      <c r="I5672">
        <v>43827</v>
      </c>
      <c r="K5672">
        <v>0.19</v>
      </c>
      <c r="L5672">
        <v>1E-3</v>
      </c>
      <c r="M5672">
        <v>26191.625</v>
      </c>
      <c r="N5672">
        <v>6.0100000000000001E-2</v>
      </c>
      <c r="O5672">
        <v>7.6029999999999998</v>
      </c>
      <c r="P5672">
        <v>7.22E-2</v>
      </c>
      <c r="Q5672">
        <v>434636.1</v>
      </c>
      <c r="R5672" t="s">
        <v>34</v>
      </c>
      <c r="S5672" t="s">
        <v>38</v>
      </c>
      <c r="T5672" t="s">
        <v>28</v>
      </c>
      <c r="V5672" t="s">
        <v>40</v>
      </c>
      <c r="Y5672" t="s">
        <v>147</v>
      </c>
    </row>
    <row r="5673" spans="1:25" x14ac:dyDescent="0.45">
      <c r="A5673" t="s">
        <v>335</v>
      </c>
      <c r="B5673" t="s">
        <v>471</v>
      </c>
      <c r="C5673">
        <v>2679</v>
      </c>
      <c r="D5673">
        <v>5</v>
      </c>
      <c r="F5673">
        <v>2019</v>
      </c>
      <c r="G5673">
        <v>471</v>
      </c>
      <c r="H5673">
        <v>379.5</v>
      </c>
      <c r="I5673">
        <v>13872.75</v>
      </c>
      <c r="K5673">
        <v>5.2999999999999999E-2</v>
      </c>
      <c r="L5673">
        <v>1E-3</v>
      </c>
      <c r="M5673">
        <v>8428.9500000000007</v>
      </c>
      <c r="N5673">
        <v>5.9799999999999999E-2</v>
      </c>
      <c r="O5673">
        <v>1.165</v>
      </c>
      <c r="P5673">
        <v>5.9700000000000003E-2</v>
      </c>
      <c r="Q5673">
        <v>140612</v>
      </c>
      <c r="R5673" t="s">
        <v>34</v>
      </c>
      <c r="S5673" t="s">
        <v>38</v>
      </c>
      <c r="T5673" t="s">
        <v>28</v>
      </c>
      <c r="V5673" t="s">
        <v>40</v>
      </c>
      <c r="Y5673" t="s">
        <v>147</v>
      </c>
    </row>
    <row r="5674" spans="1:25" x14ac:dyDescent="0.45">
      <c r="A5674" t="s">
        <v>335</v>
      </c>
      <c r="B5674" t="s">
        <v>471</v>
      </c>
      <c r="C5674">
        <v>2679</v>
      </c>
      <c r="D5674">
        <v>5</v>
      </c>
      <c r="F5674">
        <v>2020</v>
      </c>
      <c r="G5674">
        <v>339</v>
      </c>
      <c r="H5674">
        <v>283.5</v>
      </c>
      <c r="I5674">
        <v>10387</v>
      </c>
      <c r="K5674">
        <v>2.8000000000000001E-2</v>
      </c>
      <c r="L5674">
        <v>1E-3</v>
      </c>
      <c r="M5674">
        <v>6297.15</v>
      </c>
      <c r="N5674">
        <v>5.9299999999999999E-2</v>
      </c>
      <c r="O5674">
        <v>0.75900000000000001</v>
      </c>
      <c r="P5674">
        <v>5.1900000000000002E-2</v>
      </c>
      <c r="Q5674">
        <v>105952.35</v>
      </c>
      <c r="R5674" t="s">
        <v>34</v>
      </c>
      <c r="S5674" t="s">
        <v>38</v>
      </c>
      <c r="T5674" t="s">
        <v>28</v>
      </c>
      <c r="V5674" t="s">
        <v>40</v>
      </c>
      <c r="Y5674" t="s">
        <v>147</v>
      </c>
    </row>
    <row r="5675" spans="1:25" x14ac:dyDescent="0.45">
      <c r="A5675" t="s">
        <v>335</v>
      </c>
      <c r="B5675" t="s">
        <v>471</v>
      </c>
      <c r="C5675">
        <v>2679</v>
      </c>
      <c r="D5675">
        <v>5</v>
      </c>
      <c r="F5675">
        <v>2021</v>
      </c>
      <c r="G5675">
        <v>1922</v>
      </c>
      <c r="H5675">
        <v>1658</v>
      </c>
      <c r="I5675">
        <v>62808</v>
      </c>
      <c r="K5675">
        <v>0.247</v>
      </c>
      <c r="L5675">
        <v>1.1999999999999999E-3</v>
      </c>
      <c r="M5675">
        <v>38029.525000000001</v>
      </c>
      <c r="N5675">
        <v>5.9900000000000002E-2</v>
      </c>
      <c r="O5675">
        <v>4.4000000000000004</v>
      </c>
      <c r="P5675">
        <v>4.5600000000000002E-2</v>
      </c>
      <c r="Q5675">
        <v>633352.17500000005</v>
      </c>
      <c r="R5675" t="s">
        <v>34</v>
      </c>
      <c r="S5675" t="s">
        <v>38</v>
      </c>
      <c r="T5675" t="s">
        <v>28</v>
      </c>
      <c r="V5675" t="s">
        <v>40</v>
      </c>
      <c r="Y5675" t="s">
        <v>152</v>
      </c>
    </row>
    <row r="5676" spans="1:25" x14ac:dyDescent="0.45">
      <c r="A5676" t="s">
        <v>335</v>
      </c>
      <c r="B5676" t="s">
        <v>471</v>
      </c>
      <c r="C5676">
        <v>2679</v>
      </c>
      <c r="D5676">
        <v>5</v>
      </c>
      <c r="F5676">
        <v>2022</v>
      </c>
      <c r="G5676">
        <v>1807</v>
      </c>
      <c r="H5676">
        <v>1461.87</v>
      </c>
      <c r="I5676">
        <v>55634.49</v>
      </c>
      <c r="K5676">
        <v>0.317</v>
      </c>
      <c r="L5676">
        <v>1.6999999999999999E-3</v>
      </c>
      <c r="M5676">
        <v>33644.377999999997</v>
      </c>
      <c r="N5676">
        <v>6.0499999999999998E-2</v>
      </c>
      <c r="O5676">
        <v>3.8159999999999998</v>
      </c>
      <c r="P5676">
        <v>5.8000000000000003E-2</v>
      </c>
      <c r="Q5676">
        <v>556274.26</v>
      </c>
      <c r="R5676" t="s">
        <v>34</v>
      </c>
      <c r="S5676" t="s">
        <v>38</v>
      </c>
      <c r="T5676" t="s">
        <v>28</v>
      </c>
      <c r="V5676" t="s">
        <v>40</v>
      </c>
      <c r="Y5676" t="s">
        <v>152</v>
      </c>
    </row>
    <row r="5677" spans="1:25" x14ac:dyDescent="0.45">
      <c r="A5677" t="s">
        <v>335</v>
      </c>
      <c r="B5677" t="s">
        <v>471</v>
      </c>
      <c r="C5677">
        <v>2679</v>
      </c>
      <c r="D5677">
        <v>5</v>
      </c>
      <c r="F5677">
        <v>2023</v>
      </c>
      <c r="G5677">
        <v>812</v>
      </c>
      <c r="H5677">
        <v>626.85</v>
      </c>
      <c r="I5677">
        <v>24494.33</v>
      </c>
      <c r="K5677">
        <v>8.3000000000000004E-2</v>
      </c>
      <c r="L5677">
        <v>1.1999999999999999E-3</v>
      </c>
      <c r="M5677">
        <v>14518.049000000001</v>
      </c>
      <c r="N5677">
        <v>5.9400000000000001E-2</v>
      </c>
      <c r="O5677">
        <v>1.512</v>
      </c>
      <c r="P5677">
        <v>6.6100000000000006E-2</v>
      </c>
      <c r="Q5677">
        <v>244081.546</v>
      </c>
      <c r="R5677" t="s">
        <v>34</v>
      </c>
      <c r="S5677" t="s">
        <v>38</v>
      </c>
      <c r="T5677" t="s">
        <v>28</v>
      </c>
      <c r="V5677" t="s">
        <v>40</v>
      </c>
      <c r="Y5677" t="s">
        <v>152</v>
      </c>
    </row>
    <row r="5678" spans="1:25" x14ac:dyDescent="0.45">
      <c r="A5678" t="s">
        <v>335</v>
      </c>
      <c r="B5678" t="s">
        <v>471</v>
      </c>
      <c r="C5678">
        <v>2679</v>
      </c>
      <c r="D5678">
        <v>5</v>
      </c>
      <c r="F5678">
        <v>2024</v>
      </c>
      <c r="G5678">
        <v>351</v>
      </c>
      <c r="H5678">
        <v>279.17</v>
      </c>
      <c r="I5678">
        <v>11604.86</v>
      </c>
      <c r="K5678">
        <v>3.4000000000000002E-2</v>
      </c>
      <c r="L5678">
        <v>1E-3</v>
      </c>
      <c r="M5678">
        <v>6789.4750000000004</v>
      </c>
      <c r="N5678">
        <v>5.9299999999999999E-2</v>
      </c>
      <c r="O5678">
        <v>0.64200000000000002</v>
      </c>
      <c r="P5678">
        <v>6.0100000000000001E-2</v>
      </c>
      <c r="Q5678">
        <v>114237.5</v>
      </c>
      <c r="R5678" t="s">
        <v>34</v>
      </c>
      <c r="S5678" t="s">
        <v>38</v>
      </c>
      <c r="T5678" t="s">
        <v>28</v>
      </c>
      <c r="V5678" t="s">
        <v>40</v>
      </c>
      <c r="Y5678" t="s">
        <v>152</v>
      </c>
    </row>
    <row r="5679" spans="1:25" x14ac:dyDescent="0.45">
      <c r="A5679" t="s">
        <v>335</v>
      </c>
      <c r="B5679" t="s">
        <v>471</v>
      </c>
      <c r="C5679">
        <v>2679</v>
      </c>
      <c r="D5679" t="s">
        <v>163</v>
      </c>
      <c r="F5679">
        <v>2021</v>
      </c>
      <c r="G5679">
        <v>37</v>
      </c>
      <c r="H5679">
        <v>28.7</v>
      </c>
      <c r="I5679">
        <v>286.22000000000003</v>
      </c>
      <c r="M5679">
        <v>651.29999999999995</v>
      </c>
      <c r="N5679">
        <v>8.1000000000000003E-2</v>
      </c>
      <c r="Q5679">
        <v>8036</v>
      </c>
      <c r="R5679" t="s">
        <v>38</v>
      </c>
      <c r="T5679" t="s">
        <v>28</v>
      </c>
      <c r="Y5679" t="s">
        <v>472</v>
      </c>
    </row>
    <row r="5680" spans="1:25" x14ac:dyDescent="0.45">
      <c r="A5680" t="s">
        <v>335</v>
      </c>
      <c r="B5680" t="s">
        <v>471</v>
      </c>
      <c r="C5680">
        <v>2679</v>
      </c>
      <c r="D5680" t="s">
        <v>163</v>
      </c>
      <c r="F5680">
        <v>2022</v>
      </c>
      <c r="G5680">
        <v>50</v>
      </c>
      <c r="H5680">
        <v>34.22</v>
      </c>
      <c r="I5680">
        <v>321.48</v>
      </c>
      <c r="M5680">
        <v>776.6</v>
      </c>
      <c r="N5680">
        <v>8.1000000000000003E-2</v>
      </c>
      <c r="Q5680">
        <v>9581.6</v>
      </c>
      <c r="R5680" t="s">
        <v>38</v>
      </c>
      <c r="T5680" t="s">
        <v>28</v>
      </c>
      <c r="Y5680" t="s">
        <v>472</v>
      </c>
    </row>
    <row r="5681" spans="1:25" x14ac:dyDescent="0.45">
      <c r="A5681" t="s">
        <v>335</v>
      </c>
      <c r="B5681" t="s">
        <v>471</v>
      </c>
      <c r="C5681">
        <v>2679</v>
      </c>
      <c r="D5681" t="s">
        <v>163</v>
      </c>
      <c r="F5681">
        <v>2023</v>
      </c>
      <c r="G5681">
        <v>10</v>
      </c>
      <c r="H5681">
        <v>5.63</v>
      </c>
      <c r="I5681">
        <v>54.77</v>
      </c>
      <c r="M5681">
        <v>127.8</v>
      </c>
      <c r="N5681">
        <v>8.0799999999999997E-2</v>
      </c>
      <c r="Q5681">
        <v>1576.4</v>
      </c>
      <c r="R5681" t="s">
        <v>38</v>
      </c>
      <c r="T5681" t="s">
        <v>28</v>
      </c>
      <c r="Y5681" t="s">
        <v>472</v>
      </c>
    </row>
    <row r="5682" spans="1:25" x14ac:dyDescent="0.45">
      <c r="A5682" t="s">
        <v>335</v>
      </c>
      <c r="B5682" t="s">
        <v>471</v>
      </c>
      <c r="C5682">
        <v>2679</v>
      </c>
      <c r="D5682" t="s">
        <v>163</v>
      </c>
      <c r="F5682">
        <v>2024</v>
      </c>
      <c r="G5682">
        <v>3</v>
      </c>
      <c r="H5682">
        <v>2.1</v>
      </c>
      <c r="I5682">
        <v>27.65</v>
      </c>
      <c r="M5682">
        <v>47.6</v>
      </c>
      <c r="N5682">
        <v>8.1000000000000003E-2</v>
      </c>
      <c r="Q5682">
        <v>588</v>
      </c>
      <c r="R5682" t="s">
        <v>38</v>
      </c>
      <c r="T5682" t="s">
        <v>28</v>
      </c>
      <c r="Y5682" t="s">
        <v>472</v>
      </c>
    </row>
    <row r="5683" spans="1:25" x14ac:dyDescent="0.45">
      <c r="A5683" t="s">
        <v>335</v>
      </c>
      <c r="B5683" t="s">
        <v>473</v>
      </c>
      <c r="C5683">
        <v>2682</v>
      </c>
      <c r="D5683">
        <v>10</v>
      </c>
      <c r="E5683" t="s">
        <v>338</v>
      </c>
      <c r="F5683">
        <v>2009</v>
      </c>
      <c r="G5683">
        <v>3325</v>
      </c>
      <c r="H5683">
        <v>3320</v>
      </c>
      <c r="J5683">
        <v>222893.75</v>
      </c>
      <c r="K5683">
        <v>457.24200000000002</v>
      </c>
      <c r="L5683">
        <v>2.6789000000000001</v>
      </c>
      <c r="M5683">
        <v>35232.675000000003</v>
      </c>
      <c r="N5683">
        <v>0.1026</v>
      </c>
      <c r="O5683">
        <v>71.341999999999999</v>
      </c>
      <c r="P5683">
        <v>0.40770000000000001</v>
      </c>
      <c r="Q5683">
        <v>343392.97499999998</v>
      </c>
      <c r="R5683" t="s">
        <v>82</v>
      </c>
      <c r="T5683" t="s">
        <v>63</v>
      </c>
      <c r="V5683" t="s">
        <v>121</v>
      </c>
      <c r="W5683" t="s">
        <v>51</v>
      </c>
      <c r="Y5683" t="s">
        <v>277</v>
      </c>
    </row>
    <row r="5684" spans="1:25" x14ac:dyDescent="0.45">
      <c r="A5684" t="s">
        <v>335</v>
      </c>
      <c r="B5684" t="s">
        <v>473</v>
      </c>
      <c r="C5684">
        <v>2682</v>
      </c>
      <c r="D5684">
        <v>10</v>
      </c>
      <c r="E5684" t="s">
        <v>338</v>
      </c>
      <c r="F5684">
        <v>2010</v>
      </c>
      <c r="G5684">
        <v>2484</v>
      </c>
      <c r="H5684">
        <v>2478</v>
      </c>
      <c r="J5684">
        <v>168743.25</v>
      </c>
      <c r="K5684">
        <v>355.27699999999999</v>
      </c>
      <c r="L5684">
        <v>2.6179999999999999</v>
      </c>
      <c r="M5684">
        <v>28117.35</v>
      </c>
      <c r="N5684">
        <v>0.1026</v>
      </c>
      <c r="O5684">
        <v>54.863999999999997</v>
      </c>
      <c r="P5684">
        <v>0.39810000000000001</v>
      </c>
      <c r="Q5684">
        <v>274055.47499999998</v>
      </c>
      <c r="R5684" t="s">
        <v>82</v>
      </c>
      <c r="T5684" t="s">
        <v>63</v>
      </c>
      <c r="V5684" t="s">
        <v>121</v>
      </c>
      <c r="W5684" t="s">
        <v>51</v>
      </c>
      <c r="Y5684" t="s">
        <v>277</v>
      </c>
    </row>
    <row r="5685" spans="1:25" x14ac:dyDescent="0.45">
      <c r="A5685" t="s">
        <v>335</v>
      </c>
      <c r="B5685" t="s">
        <v>473</v>
      </c>
      <c r="C5685">
        <v>2682</v>
      </c>
      <c r="D5685">
        <v>10</v>
      </c>
      <c r="E5685" t="s">
        <v>338</v>
      </c>
      <c r="F5685">
        <v>2011</v>
      </c>
      <c r="G5685">
        <v>1195</v>
      </c>
      <c r="H5685">
        <v>1193.5</v>
      </c>
      <c r="J5685">
        <v>77503.25</v>
      </c>
      <c r="K5685">
        <v>198.98400000000001</v>
      </c>
      <c r="L5685">
        <v>2.9085999999999999</v>
      </c>
      <c r="M5685">
        <v>13964.15</v>
      </c>
      <c r="N5685">
        <v>0.1027</v>
      </c>
      <c r="O5685">
        <v>27.867999999999999</v>
      </c>
      <c r="P5685">
        <v>0.40820000000000001</v>
      </c>
      <c r="Q5685">
        <v>136077.72500000001</v>
      </c>
      <c r="R5685" t="s">
        <v>82</v>
      </c>
      <c r="T5685" t="s">
        <v>63</v>
      </c>
      <c r="V5685" t="s">
        <v>121</v>
      </c>
      <c r="W5685" t="s">
        <v>51</v>
      </c>
      <c r="Y5685" t="s">
        <v>277</v>
      </c>
    </row>
    <row r="5686" spans="1:25" x14ac:dyDescent="0.45">
      <c r="A5686" t="s">
        <v>335</v>
      </c>
      <c r="B5686" t="s">
        <v>473</v>
      </c>
      <c r="C5686">
        <v>2682</v>
      </c>
      <c r="D5686">
        <v>10</v>
      </c>
      <c r="E5686" t="s">
        <v>338</v>
      </c>
      <c r="F5686">
        <v>2012</v>
      </c>
      <c r="G5686">
        <v>0</v>
      </c>
      <c r="H5686">
        <v>0</v>
      </c>
      <c r="R5686" t="s">
        <v>82</v>
      </c>
      <c r="T5686" t="s">
        <v>63</v>
      </c>
      <c r="V5686" t="s">
        <v>121</v>
      </c>
      <c r="W5686" t="s">
        <v>51</v>
      </c>
      <c r="Y5686" t="s">
        <v>277</v>
      </c>
    </row>
    <row r="5687" spans="1:25" x14ac:dyDescent="0.45">
      <c r="A5687" t="s">
        <v>335</v>
      </c>
      <c r="B5687" t="s">
        <v>473</v>
      </c>
      <c r="C5687">
        <v>2682</v>
      </c>
      <c r="D5687">
        <v>10</v>
      </c>
      <c r="F5687">
        <v>2013</v>
      </c>
      <c r="G5687">
        <v>0</v>
      </c>
      <c r="H5687">
        <v>0</v>
      </c>
      <c r="R5687" t="s">
        <v>34</v>
      </c>
      <c r="T5687" t="s">
        <v>63</v>
      </c>
      <c r="V5687" t="s">
        <v>121</v>
      </c>
      <c r="Y5687" t="s">
        <v>277</v>
      </c>
    </row>
    <row r="5688" spans="1:25" x14ac:dyDescent="0.45">
      <c r="A5688" t="s">
        <v>335</v>
      </c>
      <c r="B5688" t="s">
        <v>473</v>
      </c>
      <c r="C5688">
        <v>2682</v>
      </c>
      <c r="D5688">
        <v>10</v>
      </c>
      <c r="F5688">
        <v>2014</v>
      </c>
      <c r="G5688">
        <v>394</v>
      </c>
      <c r="H5688">
        <v>394</v>
      </c>
      <c r="K5688">
        <v>4.0000000000000001E-3</v>
      </c>
      <c r="L5688">
        <v>2.0000000000000001E-4</v>
      </c>
      <c r="M5688">
        <v>1691.9</v>
      </c>
      <c r="N5688">
        <v>5.8900000000000001E-2</v>
      </c>
      <c r="O5688">
        <v>17.681999999999999</v>
      </c>
      <c r="P5688">
        <v>1.2698</v>
      </c>
      <c r="Q5688">
        <v>28694.9</v>
      </c>
      <c r="R5688" t="s">
        <v>34</v>
      </c>
      <c r="T5688" t="s">
        <v>63</v>
      </c>
      <c r="V5688" t="s">
        <v>121</v>
      </c>
      <c r="Y5688" t="s">
        <v>277</v>
      </c>
    </row>
    <row r="5689" spans="1:25" x14ac:dyDescent="0.45">
      <c r="A5689" t="s">
        <v>335</v>
      </c>
      <c r="B5689" t="s">
        <v>473</v>
      </c>
      <c r="C5689">
        <v>2682</v>
      </c>
      <c r="D5689">
        <v>10</v>
      </c>
      <c r="F5689">
        <v>2015</v>
      </c>
      <c r="G5689">
        <v>699</v>
      </c>
      <c r="H5689">
        <v>699</v>
      </c>
      <c r="K5689">
        <v>8.9999999999999993E-3</v>
      </c>
      <c r="L5689">
        <v>2.9999999999999997E-4</v>
      </c>
      <c r="M5689">
        <v>3329.2</v>
      </c>
      <c r="N5689">
        <v>5.8999999999999997E-2</v>
      </c>
      <c r="O5689">
        <v>0.93500000000000005</v>
      </c>
      <c r="P5689">
        <v>3.3000000000000002E-2</v>
      </c>
      <c r="Q5689">
        <v>56521.599999999999</v>
      </c>
      <c r="R5689" t="s">
        <v>34</v>
      </c>
      <c r="T5689" t="s">
        <v>63</v>
      </c>
      <c r="V5689" t="s">
        <v>121</v>
      </c>
      <c r="Y5689" t="s">
        <v>297</v>
      </c>
    </row>
    <row r="5690" spans="1:25" x14ac:dyDescent="0.45">
      <c r="A5690" t="s">
        <v>335</v>
      </c>
      <c r="B5690" t="s">
        <v>473</v>
      </c>
      <c r="C5690">
        <v>2682</v>
      </c>
      <c r="D5690">
        <v>10</v>
      </c>
      <c r="F5690">
        <v>2016</v>
      </c>
      <c r="G5690">
        <v>720</v>
      </c>
      <c r="H5690">
        <v>720</v>
      </c>
      <c r="K5690">
        <v>7.0000000000000001E-3</v>
      </c>
      <c r="L5690">
        <v>2.0000000000000001E-4</v>
      </c>
      <c r="M5690">
        <v>3522.4</v>
      </c>
      <c r="N5690">
        <v>5.8999999999999997E-2</v>
      </c>
      <c r="O5690">
        <v>1.48</v>
      </c>
      <c r="P5690">
        <v>4.9500000000000002E-2</v>
      </c>
      <c r="Q5690">
        <v>59741.2</v>
      </c>
      <c r="R5690" t="s">
        <v>34</v>
      </c>
      <c r="T5690" t="s">
        <v>63</v>
      </c>
      <c r="V5690" t="s">
        <v>121</v>
      </c>
      <c r="Y5690" t="s">
        <v>297</v>
      </c>
    </row>
    <row r="5691" spans="1:25" x14ac:dyDescent="0.45">
      <c r="A5691" t="s">
        <v>335</v>
      </c>
      <c r="B5691" t="s">
        <v>473</v>
      </c>
      <c r="C5691">
        <v>2682</v>
      </c>
      <c r="D5691">
        <v>10</v>
      </c>
      <c r="F5691">
        <v>2017</v>
      </c>
      <c r="G5691">
        <v>245</v>
      </c>
      <c r="H5691">
        <v>245</v>
      </c>
      <c r="K5691">
        <v>8.0000000000000002E-3</v>
      </c>
      <c r="L5691">
        <v>5.9999999999999995E-4</v>
      </c>
      <c r="M5691">
        <v>1597.3</v>
      </c>
      <c r="N5691">
        <v>5.8900000000000001E-2</v>
      </c>
      <c r="O5691">
        <v>0.67900000000000005</v>
      </c>
      <c r="P5691">
        <v>0.05</v>
      </c>
      <c r="Q5691">
        <v>27112</v>
      </c>
      <c r="R5691" t="s">
        <v>34</v>
      </c>
      <c r="T5691" t="s">
        <v>63</v>
      </c>
      <c r="V5691" t="s">
        <v>121</v>
      </c>
      <c r="Y5691" t="s">
        <v>299</v>
      </c>
    </row>
    <row r="5692" spans="1:25" x14ac:dyDescent="0.45">
      <c r="A5692" t="s">
        <v>335</v>
      </c>
      <c r="B5692" t="s">
        <v>473</v>
      </c>
      <c r="C5692">
        <v>2682</v>
      </c>
      <c r="D5692">
        <v>10</v>
      </c>
      <c r="F5692">
        <v>2018</v>
      </c>
      <c r="G5692">
        <v>175</v>
      </c>
      <c r="H5692">
        <v>175</v>
      </c>
      <c r="K5692">
        <v>2E-3</v>
      </c>
      <c r="L5692">
        <v>2.0000000000000001E-4</v>
      </c>
      <c r="M5692">
        <v>596.5</v>
      </c>
      <c r="N5692">
        <v>5.8999999999999997E-2</v>
      </c>
      <c r="O5692">
        <v>0.252</v>
      </c>
      <c r="P5692">
        <v>0.05</v>
      </c>
      <c r="Q5692">
        <v>10084.799999999999</v>
      </c>
      <c r="R5692" t="s">
        <v>34</v>
      </c>
      <c r="T5692" t="s">
        <v>63</v>
      </c>
      <c r="V5692" t="s">
        <v>121</v>
      </c>
      <c r="Y5692" t="s">
        <v>299</v>
      </c>
    </row>
    <row r="5693" spans="1:25" x14ac:dyDescent="0.45">
      <c r="A5693" t="s">
        <v>335</v>
      </c>
      <c r="B5693" t="s">
        <v>473</v>
      </c>
      <c r="C5693">
        <v>2682</v>
      </c>
      <c r="D5693">
        <v>10</v>
      </c>
      <c r="F5693">
        <v>2019</v>
      </c>
      <c r="G5693">
        <v>119</v>
      </c>
      <c r="H5693">
        <v>119</v>
      </c>
      <c r="K5693">
        <v>3.0000000000000001E-3</v>
      </c>
      <c r="L5693">
        <v>5.0000000000000001E-4</v>
      </c>
      <c r="M5693">
        <v>660.6</v>
      </c>
      <c r="N5693">
        <v>5.91E-2</v>
      </c>
      <c r="O5693">
        <v>0.28000000000000003</v>
      </c>
      <c r="P5693">
        <v>5.04E-2</v>
      </c>
      <c r="Q5693">
        <v>11182.4</v>
      </c>
      <c r="R5693" t="s">
        <v>34</v>
      </c>
      <c r="T5693" t="s">
        <v>63</v>
      </c>
      <c r="V5693" t="s">
        <v>121</v>
      </c>
      <c r="Y5693" t="s">
        <v>299</v>
      </c>
    </row>
    <row r="5694" spans="1:25" x14ac:dyDescent="0.45">
      <c r="A5694" t="s">
        <v>335</v>
      </c>
      <c r="B5694" t="s">
        <v>473</v>
      </c>
      <c r="C5694">
        <v>2682</v>
      </c>
      <c r="D5694">
        <v>10</v>
      </c>
      <c r="F5694">
        <v>2020</v>
      </c>
      <c r="G5694">
        <v>197</v>
      </c>
      <c r="H5694">
        <v>197</v>
      </c>
      <c r="K5694">
        <v>5.0000000000000001E-3</v>
      </c>
      <c r="L5694">
        <v>4.0000000000000002E-4</v>
      </c>
      <c r="M5694">
        <v>1053.0999999999999</v>
      </c>
      <c r="N5694">
        <v>5.91E-2</v>
      </c>
      <c r="O5694">
        <v>0.45300000000000001</v>
      </c>
      <c r="P5694">
        <v>5.0999999999999997E-2</v>
      </c>
      <c r="Q5694">
        <v>17842.400000000001</v>
      </c>
      <c r="R5694" t="s">
        <v>34</v>
      </c>
      <c r="T5694" t="s">
        <v>63</v>
      </c>
      <c r="V5694" t="s">
        <v>121</v>
      </c>
      <c r="Y5694" t="s">
        <v>299</v>
      </c>
    </row>
    <row r="5695" spans="1:25" x14ac:dyDescent="0.45">
      <c r="A5695" t="s">
        <v>335</v>
      </c>
      <c r="B5695" t="s">
        <v>473</v>
      </c>
      <c r="C5695">
        <v>2682</v>
      </c>
      <c r="D5695">
        <v>10</v>
      </c>
      <c r="F5695">
        <v>2021</v>
      </c>
      <c r="G5695">
        <v>99</v>
      </c>
      <c r="H5695">
        <v>99</v>
      </c>
      <c r="K5695">
        <v>1E-3</v>
      </c>
      <c r="L5695">
        <v>1E-4</v>
      </c>
      <c r="M5695">
        <v>427.5</v>
      </c>
      <c r="N5695">
        <v>5.91E-2</v>
      </c>
      <c r="O5695">
        <v>0.20399999999999999</v>
      </c>
      <c r="P5695">
        <v>5.5899999999999998E-2</v>
      </c>
      <c r="Q5695">
        <v>7255.2</v>
      </c>
      <c r="R5695" t="s">
        <v>34</v>
      </c>
      <c r="T5695" t="s">
        <v>63</v>
      </c>
      <c r="V5695" t="s">
        <v>121</v>
      </c>
      <c r="Y5695" t="s">
        <v>474</v>
      </c>
    </row>
    <row r="5696" spans="1:25" x14ac:dyDescent="0.45">
      <c r="A5696" t="s">
        <v>335</v>
      </c>
      <c r="B5696" t="s">
        <v>473</v>
      </c>
      <c r="C5696">
        <v>2682</v>
      </c>
      <c r="D5696">
        <v>10</v>
      </c>
      <c r="F5696">
        <v>2022</v>
      </c>
      <c r="G5696">
        <v>90</v>
      </c>
      <c r="H5696">
        <v>90</v>
      </c>
      <c r="K5696">
        <v>3.0000000000000001E-3</v>
      </c>
      <c r="L5696">
        <v>5.0000000000000001E-4</v>
      </c>
      <c r="M5696">
        <v>524.5</v>
      </c>
      <c r="N5696">
        <v>5.8799999999999998E-2</v>
      </c>
      <c r="O5696">
        <v>0.249</v>
      </c>
      <c r="P5696">
        <v>5.62E-2</v>
      </c>
      <c r="Q5696">
        <v>8886.7999999999993</v>
      </c>
      <c r="R5696" t="s">
        <v>34</v>
      </c>
      <c r="T5696" t="s">
        <v>63</v>
      </c>
      <c r="V5696" t="s">
        <v>121</v>
      </c>
      <c r="Y5696" t="s">
        <v>474</v>
      </c>
    </row>
    <row r="5697" spans="1:25" x14ac:dyDescent="0.45">
      <c r="A5697" t="s">
        <v>335</v>
      </c>
      <c r="B5697" t="s">
        <v>473</v>
      </c>
      <c r="C5697">
        <v>2682</v>
      </c>
      <c r="D5697">
        <v>10</v>
      </c>
      <c r="F5697">
        <v>2023</v>
      </c>
      <c r="G5697">
        <v>54</v>
      </c>
      <c r="H5697">
        <v>54</v>
      </c>
      <c r="K5697">
        <v>1E-3</v>
      </c>
      <c r="L5697">
        <v>5.0000000000000001E-4</v>
      </c>
      <c r="M5697">
        <v>198.6</v>
      </c>
      <c r="N5697">
        <v>5.9400000000000001E-2</v>
      </c>
      <c r="O5697">
        <v>9.4E-2</v>
      </c>
      <c r="P5697">
        <v>5.6000000000000001E-2</v>
      </c>
      <c r="Q5697">
        <v>3350.6</v>
      </c>
      <c r="R5697" t="s">
        <v>34</v>
      </c>
      <c r="T5697" t="s">
        <v>63</v>
      </c>
      <c r="V5697" t="s">
        <v>121</v>
      </c>
      <c r="Y5697" t="s">
        <v>474</v>
      </c>
    </row>
    <row r="5698" spans="1:25" x14ac:dyDescent="0.45">
      <c r="A5698" t="s">
        <v>335</v>
      </c>
      <c r="B5698" t="s">
        <v>473</v>
      </c>
      <c r="C5698">
        <v>2682</v>
      </c>
      <c r="D5698">
        <v>10</v>
      </c>
      <c r="F5698">
        <v>2024</v>
      </c>
      <c r="G5698">
        <v>57</v>
      </c>
      <c r="H5698">
        <v>57</v>
      </c>
      <c r="K5698">
        <v>1E-3</v>
      </c>
      <c r="L5698">
        <v>4.0000000000000002E-4</v>
      </c>
      <c r="M5698">
        <v>299.2</v>
      </c>
      <c r="N5698">
        <v>5.9400000000000001E-2</v>
      </c>
      <c r="O5698">
        <v>0.14199999999999999</v>
      </c>
      <c r="P5698">
        <v>5.62E-2</v>
      </c>
      <c r="Q5698">
        <v>5075</v>
      </c>
      <c r="R5698" t="s">
        <v>34</v>
      </c>
      <c r="T5698" t="s">
        <v>63</v>
      </c>
      <c r="V5698" t="s">
        <v>121</v>
      </c>
      <c r="Y5698" t="s">
        <v>474</v>
      </c>
    </row>
    <row r="5699" spans="1:25" x14ac:dyDescent="0.45">
      <c r="A5699" t="s">
        <v>335</v>
      </c>
      <c r="B5699" t="s">
        <v>473</v>
      </c>
      <c r="C5699">
        <v>2682</v>
      </c>
      <c r="D5699">
        <v>11</v>
      </c>
      <c r="E5699" t="s">
        <v>338</v>
      </c>
      <c r="F5699">
        <v>2009</v>
      </c>
      <c r="G5699">
        <v>0</v>
      </c>
      <c r="H5699">
        <v>0</v>
      </c>
      <c r="R5699" t="s">
        <v>82</v>
      </c>
      <c r="T5699" t="s">
        <v>63</v>
      </c>
      <c r="V5699" t="s">
        <v>121</v>
      </c>
      <c r="W5699" t="s">
        <v>51</v>
      </c>
      <c r="Y5699" t="s">
        <v>277</v>
      </c>
    </row>
    <row r="5700" spans="1:25" x14ac:dyDescent="0.45">
      <c r="A5700" t="s">
        <v>335</v>
      </c>
      <c r="B5700" t="s">
        <v>473</v>
      </c>
      <c r="C5700">
        <v>2682</v>
      </c>
      <c r="D5700">
        <v>11</v>
      </c>
      <c r="E5700" t="s">
        <v>338</v>
      </c>
      <c r="F5700">
        <v>2010</v>
      </c>
      <c r="G5700">
        <v>0</v>
      </c>
      <c r="H5700">
        <v>0</v>
      </c>
      <c r="R5700" t="s">
        <v>82</v>
      </c>
      <c r="T5700" t="s">
        <v>63</v>
      </c>
      <c r="V5700" t="s">
        <v>121</v>
      </c>
      <c r="W5700" t="s">
        <v>51</v>
      </c>
      <c r="Y5700" t="s">
        <v>277</v>
      </c>
    </row>
    <row r="5701" spans="1:25" x14ac:dyDescent="0.45">
      <c r="A5701" t="s">
        <v>335</v>
      </c>
      <c r="B5701" t="s">
        <v>473</v>
      </c>
      <c r="C5701">
        <v>2682</v>
      </c>
      <c r="D5701">
        <v>11</v>
      </c>
      <c r="E5701" t="s">
        <v>338</v>
      </c>
      <c r="F5701">
        <v>2011</v>
      </c>
      <c r="G5701">
        <v>0</v>
      </c>
      <c r="H5701">
        <v>0</v>
      </c>
      <c r="R5701" t="s">
        <v>82</v>
      </c>
      <c r="T5701" t="s">
        <v>63</v>
      </c>
      <c r="V5701" t="s">
        <v>121</v>
      </c>
      <c r="W5701" t="s">
        <v>51</v>
      </c>
      <c r="Y5701" t="s">
        <v>277</v>
      </c>
    </row>
    <row r="5702" spans="1:25" x14ac:dyDescent="0.45">
      <c r="A5702" t="s">
        <v>335</v>
      </c>
      <c r="B5702" t="s">
        <v>473</v>
      </c>
      <c r="C5702">
        <v>2682</v>
      </c>
      <c r="D5702">
        <v>11</v>
      </c>
      <c r="E5702" t="s">
        <v>338</v>
      </c>
      <c r="F5702">
        <v>2012</v>
      </c>
      <c r="G5702">
        <v>0</v>
      </c>
      <c r="H5702">
        <v>0</v>
      </c>
      <c r="R5702" t="s">
        <v>82</v>
      </c>
      <c r="T5702" t="s">
        <v>63</v>
      </c>
      <c r="V5702" t="s">
        <v>121</v>
      </c>
      <c r="W5702" t="s">
        <v>51</v>
      </c>
      <c r="Y5702" t="s">
        <v>277</v>
      </c>
    </row>
    <row r="5703" spans="1:25" x14ac:dyDescent="0.45">
      <c r="A5703" t="s">
        <v>335</v>
      </c>
      <c r="B5703" t="s">
        <v>473</v>
      </c>
      <c r="C5703">
        <v>2682</v>
      </c>
      <c r="D5703">
        <v>12</v>
      </c>
      <c r="E5703" t="s">
        <v>49</v>
      </c>
      <c r="F5703">
        <v>2009</v>
      </c>
      <c r="G5703">
        <v>3899</v>
      </c>
      <c r="H5703">
        <v>3891</v>
      </c>
      <c r="J5703">
        <v>398053.5</v>
      </c>
      <c r="K5703">
        <v>881.55600000000004</v>
      </c>
      <c r="L5703">
        <v>2.6486000000000001</v>
      </c>
      <c r="M5703">
        <v>67464.589000000007</v>
      </c>
      <c r="N5703">
        <v>0.1027</v>
      </c>
      <c r="O5703">
        <v>123.056</v>
      </c>
      <c r="P5703">
        <v>0.36959999999999998</v>
      </c>
      <c r="Q5703">
        <v>657507.42500000005</v>
      </c>
      <c r="R5703" t="s">
        <v>82</v>
      </c>
      <c r="T5703" t="s">
        <v>63</v>
      </c>
      <c r="V5703" t="s">
        <v>121</v>
      </c>
      <c r="W5703" t="s">
        <v>51</v>
      </c>
      <c r="Y5703" t="s">
        <v>277</v>
      </c>
    </row>
    <row r="5704" spans="1:25" x14ac:dyDescent="0.45">
      <c r="A5704" t="s">
        <v>335</v>
      </c>
      <c r="B5704" t="s">
        <v>473</v>
      </c>
      <c r="C5704">
        <v>2682</v>
      </c>
      <c r="D5704">
        <v>12</v>
      </c>
      <c r="E5704" t="s">
        <v>49</v>
      </c>
      <c r="F5704">
        <v>2010</v>
      </c>
      <c r="G5704">
        <v>2986</v>
      </c>
      <c r="H5704">
        <v>2980</v>
      </c>
      <c r="J5704">
        <v>280978</v>
      </c>
      <c r="K5704">
        <v>563.84</v>
      </c>
      <c r="L5704">
        <v>2.4605000000000001</v>
      </c>
      <c r="M5704">
        <v>46239.851000000002</v>
      </c>
      <c r="N5704">
        <v>0.1027</v>
      </c>
      <c r="O5704">
        <v>86.926000000000002</v>
      </c>
      <c r="P5704">
        <v>0.3805</v>
      </c>
      <c r="Q5704">
        <v>450660.22499999998</v>
      </c>
      <c r="R5704" t="s">
        <v>82</v>
      </c>
      <c r="T5704" t="s">
        <v>63</v>
      </c>
      <c r="V5704" t="s">
        <v>121</v>
      </c>
      <c r="W5704" t="s">
        <v>51</v>
      </c>
      <c r="Y5704" t="s">
        <v>277</v>
      </c>
    </row>
    <row r="5705" spans="1:25" x14ac:dyDescent="0.45">
      <c r="A5705" t="s">
        <v>335</v>
      </c>
      <c r="B5705" t="s">
        <v>473</v>
      </c>
      <c r="C5705">
        <v>2682</v>
      </c>
      <c r="D5705">
        <v>12</v>
      </c>
      <c r="E5705" t="s">
        <v>49</v>
      </c>
      <c r="F5705">
        <v>2011</v>
      </c>
      <c r="G5705">
        <v>610</v>
      </c>
      <c r="H5705">
        <v>610</v>
      </c>
      <c r="J5705">
        <v>53412</v>
      </c>
      <c r="K5705">
        <v>130.935</v>
      </c>
      <c r="L5705">
        <v>3.1402000000000001</v>
      </c>
      <c r="M5705">
        <v>8555.0810000000001</v>
      </c>
      <c r="N5705">
        <v>0.1027</v>
      </c>
      <c r="O5705">
        <v>17.321999999999999</v>
      </c>
      <c r="P5705">
        <v>0.41570000000000001</v>
      </c>
      <c r="Q5705">
        <v>83386.100000000006</v>
      </c>
      <c r="R5705" t="s">
        <v>82</v>
      </c>
      <c r="T5705" t="s">
        <v>63</v>
      </c>
      <c r="V5705" t="s">
        <v>121</v>
      </c>
      <c r="W5705" t="s">
        <v>51</v>
      </c>
      <c r="Y5705" t="s">
        <v>277</v>
      </c>
    </row>
    <row r="5706" spans="1:25" x14ac:dyDescent="0.45">
      <c r="A5706" t="s">
        <v>335</v>
      </c>
      <c r="B5706" t="s">
        <v>473</v>
      </c>
      <c r="C5706">
        <v>2682</v>
      </c>
      <c r="D5706">
        <v>12</v>
      </c>
      <c r="E5706" t="s">
        <v>49</v>
      </c>
      <c r="F5706">
        <v>2012</v>
      </c>
      <c r="G5706">
        <v>0</v>
      </c>
      <c r="H5706">
        <v>0</v>
      </c>
      <c r="R5706" t="s">
        <v>82</v>
      </c>
      <c r="T5706" t="s">
        <v>63</v>
      </c>
      <c r="V5706" t="s">
        <v>121</v>
      </c>
      <c r="W5706" t="s">
        <v>51</v>
      </c>
      <c r="Y5706" t="s">
        <v>277</v>
      </c>
    </row>
    <row r="5707" spans="1:25" x14ac:dyDescent="0.45">
      <c r="A5707" t="s">
        <v>335</v>
      </c>
      <c r="B5707" t="s">
        <v>473</v>
      </c>
      <c r="C5707">
        <v>2682</v>
      </c>
      <c r="D5707">
        <v>12</v>
      </c>
      <c r="E5707" t="s">
        <v>49</v>
      </c>
      <c r="F5707">
        <v>2013</v>
      </c>
      <c r="G5707">
        <v>0</v>
      </c>
      <c r="H5707">
        <v>0</v>
      </c>
      <c r="R5707" t="s">
        <v>82</v>
      </c>
      <c r="T5707" t="s">
        <v>63</v>
      </c>
      <c r="V5707" t="s">
        <v>121</v>
      </c>
      <c r="W5707" t="s">
        <v>51</v>
      </c>
      <c r="Y5707" t="s">
        <v>277</v>
      </c>
    </row>
    <row r="5708" spans="1:25" x14ac:dyDescent="0.45">
      <c r="A5708" t="s">
        <v>335</v>
      </c>
      <c r="B5708" t="s">
        <v>473</v>
      </c>
      <c r="C5708">
        <v>2682</v>
      </c>
      <c r="D5708">
        <v>20</v>
      </c>
      <c r="F5708">
        <v>2009</v>
      </c>
      <c r="G5708">
        <v>239</v>
      </c>
      <c r="H5708">
        <v>212.75</v>
      </c>
      <c r="I5708">
        <v>7315.75</v>
      </c>
      <c r="K5708">
        <v>2.1999999999999999E-2</v>
      </c>
      <c r="L5708">
        <v>1E-3</v>
      </c>
      <c r="M5708">
        <v>4260.75</v>
      </c>
      <c r="N5708">
        <v>5.9299999999999999E-2</v>
      </c>
      <c r="O5708">
        <v>4.3440000000000003</v>
      </c>
      <c r="P5708">
        <v>0.12239999999999999</v>
      </c>
      <c r="Q5708">
        <v>71699.574999999997</v>
      </c>
      <c r="R5708" t="s">
        <v>34</v>
      </c>
      <c r="T5708" t="s">
        <v>89</v>
      </c>
      <c r="V5708" t="s">
        <v>32</v>
      </c>
      <c r="Y5708" t="s">
        <v>107</v>
      </c>
    </row>
    <row r="5709" spans="1:25" x14ac:dyDescent="0.45">
      <c r="A5709" t="s">
        <v>335</v>
      </c>
      <c r="B5709" t="s">
        <v>473</v>
      </c>
      <c r="C5709">
        <v>2682</v>
      </c>
      <c r="D5709">
        <v>20</v>
      </c>
      <c r="F5709">
        <v>2010</v>
      </c>
      <c r="G5709">
        <v>492</v>
      </c>
      <c r="H5709">
        <v>464</v>
      </c>
      <c r="I5709">
        <v>18043.25</v>
      </c>
      <c r="K5709">
        <v>5.2999999999999999E-2</v>
      </c>
      <c r="L5709">
        <v>1E-3</v>
      </c>
      <c r="M5709">
        <v>10432.200000000001</v>
      </c>
      <c r="N5709">
        <v>5.9200000000000003E-2</v>
      </c>
      <c r="O5709">
        <v>10.423999999999999</v>
      </c>
      <c r="P5709">
        <v>0.1176</v>
      </c>
      <c r="Q5709">
        <v>175552.2</v>
      </c>
      <c r="R5709" t="s">
        <v>34</v>
      </c>
      <c r="T5709" t="s">
        <v>89</v>
      </c>
      <c r="V5709" t="s">
        <v>32</v>
      </c>
      <c r="Y5709" t="s">
        <v>107</v>
      </c>
    </row>
    <row r="5710" spans="1:25" x14ac:dyDescent="0.45">
      <c r="A5710" t="s">
        <v>335</v>
      </c>
      <c r="B5710" t="s">
        <v>473</v>
      </c>
      <c r="C5710">
        <v>2682</v>
      </c>
      <c r="D5710">
        <v>20</v>
      </c>
      <c r="F5710">
        <v>2011</v>
      </c>
      <c r="G5710">
        <v>2488</v>
      </c>
      <c r="H5710">
        <v>2435.5</v>
      </c>
      <c r="I5710">
        <v>94941.5</v>
      </c>
      <c r="K5710">
        <v>0.29899999999999999</v>
      </c>
      <c r="L5710">
        <v>1E-3</v>
      </c>
      <c r="M5710">
        <v>59296.7</v>
      </c>
      <c r="N5710">
        <v>5.9200000000000003E-2</v>
      </c>
      <c r="O5710">
        <v>67.194000000000003</v>
      </c>
      <c r="P5710">
        <v>0.1343</v>
      </c>
      <c r="Q5710">
        <v>997775.67500000005</v>
      </c>
      <c r="R5710" t="s">
        <v>34</v>
      </c>
      <c r="T5710" t="s">
        <v>89</v>
      </c>
      <c r="V5710" t="s">
        <v>32</v>
      </c>
      <c r="Y5710" t="s">
        <v>107</v>
      </c>
    </row>
    <row r="5711" spans="1:25" x14ac:dyDescent="0.45">
      <c r="A5711" t="s">
        <v>335</v>
      </c>
      <c r="B5711" t="s">
        <v>473</v>
      </c>
      <c r="C5711">
        <v>2682</v>
      </c>
      <c r="D5711">
        <v>20</v>
      </c>
      <c r="F5711">
        <v>2012</v>
      </c>
      <c r="G5711">
        <v>4855</v>
      </c>
      <c r="H5711">
        <v>4809.25</v>
      </c>
      <c r="I5711">
        <v>185535.75</v>
      </c>
      <c r="K5711">
        <v>0.59199999999999997</v>
      </c>
      <c r="L5711">
        <v>1E-3</v>
      </c>
      <c r="M5711">
        <v>117310.55</v>
      </c>
      <c r="N5711">
        <v>5.9200000000000003E-2</v>
      </c>
      <c r="O5711">
        <v>130.24199999999999</v>
      </c>
      <c r="P5711">
        <v>0.13189999999999999</v>
      </c>
      <c r="Q5711">
        <v>1973997</v>
      </c>
      <c r="R5711" t="s">
        <v>34</v>
      </c>
      <c r="T5711" t="s">
        <v>89</v>
      </c>
      <c r="V5711" t="s">
        <v>32</v>
      </c>
      <c r="Y5711" t="s">
        <v>107</v>
      </c>
    </row>
    <row r="5712" spans="1:25" x14ac:dyDescent="0.45">
      <c r="A5712" t="s">
        <v>335</v>
      </c>
      <c r="B5712" t="s">
        <v>473</v>
      </c>
      <c r="C5712">
        <v>2682</v>
      </c>
      <c r="D5712">
        <v>20</v>
      </c>
      <c r="F5712">
        <v>2013</v>
      </c>
      <c r="G5712">
        <v>5480</v>
      </c>
      <c r="H5712">
        <v>5463.5</v>
      </c>
      <c r="I5712">
        <v>206013.5</v>
      </c>
      <c r="K5712">
        <v>0.68300000000000005</v>
      </c>
      <c r="L5712">
        <v>1E-3</v>
      </c>
      <c r="M5712">
        <v>135579.20000000001</v>
      </c>
      <c r="N5712">
        <v>5.9200000000000003E-2</v>
      </c>
      <c r="O5712">
        <v>137.36699999999999</v>
      </c>
      <c r="P5712">
        <v>0.1207</v>
      </c>
      <c r="Q5712">
        <v>2281409.1</v>
      </c>
      <c r="R5712" t="s">
        <v>34</v>
      </c>
      <c r="T5712" t="s">
        <v>89</v>
      </c>
      <c r="V5712" t="s">
        <v>32</v>
      </c>
      <c r="Y5712" t="s">
        <v>107</v>
      </c>
    </row>
    <row r="5713" spans="1:25" x14ac:dyDescent="0.45">
      <c r="A5713" t="s">
        <v>335</v>
      </c>
      <c r="B5713" t="s">
        <v>473</v>
      </c>
      <c r="C5713">
        <v>2682</v>
      </c>
      <c r="D5713">
        <v>20</v>
      </c>
      <c r="F5713">
        <v>2014</v>
      </c>
      <c r="G5713">
        <v>5011</v>
      </c>
      <c r="H5713">
        <v>4977</v>
      </c>
      <c r="I5713">
        <v>185272.25</v>
      </c>
      <c r="K5713">
        <v>0.61599999999999999</v>
      </c>
      <c r="L5713">
        <v>1E-3</v>
      </c>
      <c r="M5713">
        <v>122108.52499999999</v>
      </c>
      <c r="N5713">
        <v>5.9200000000000003E-2</v>
      </c>
      <c r="O5713">
        <v>135.852</v>
      </c>
      <c r="P5713">
        <v>0.13239999999999999</v>
      </c>
      <c r="Q5713">
        <v>2054711.675</v>
      </c>
      <c r="R5713" t="s">
        <v>34</v>
      </c>
      <c r="T5713" t="s">
        <v>89</v>
      </c>
      <c r="V5713" t="s">
        <v>32</v>
      </c>
      <c r="Y5713" t="s">
        <v>107</v>
      </c>
    </row>
    <row r="5714" spans="1:25" x14ac:dyDescent="0.45">
      <c r="A5714" t="s">
        <v>335</v>
      </c>
      <c r="B5714" t="s">
        <v>473</v>
      </c>
      <c r="C5714">
        <v>2682</v>
      </c>
      <c r="D5714">
        <v>20</v>
      </c>
      <c r="F5714">
        <v>2015</v>
      </c>
      <c r="G5714">
        <v>5194</v>
      </c>
      <c r="H5714">
        <v>5169</v>
      </c>
      <c r="I5714">
        <v>190953.5</v>
      </c>
      <c r="K5714">
        <v>0.63400000000000001</v>
      </c>
      <c r="L5714">
        <v>1E-3</v>
      </c>
      <c r="M5714">
        <v>125581.22500000001</v>
      </c>
      <c r="N5714">
        <v>5.9200000000000003E-2</v>
      </c>
      <c r="O5714">
        <v>125.979</v>
      </c>
      <c r="P5714">
        <v>0.1201</v>
      </c>
      <c r="Q5714">
        <v>2113062.75</v>
      </c>
      <c r="R5714" t="s">
        <v>34</v>
      </c>
      <c r="T5714" t="s">
        <v>89</v>
      </c>
      <c r="V5714" t="s">
        <v>32</v>
      </c>
      <c r="Y5714" t="s">
        <v>146</v>
      </c>
    </row>
    <row r="5715" spans="1:25" x14ac:dyDescent="0.45">
      <c r="A5715" t="s">
        <v>335</v>
      </c>
      <c r="B5715" t="s">
        <v>473</v>
      </c>
      <c r="C5715">
        <v>2682</v>
      </c>
      <c r="D5715">
        <v>20</v>
      </c>
      <c r="F5715">
        <v>2016</v>
      </c>
      <c r="G5715">
        <v>4748</v>
      </c>
      <c r="H5715">
        <v>4705.25</v>
      </c>
      <c r="I5715">
        <v>165998</v>
      </c>
      <c r="K5715">
        <v>0.55600000000000005</v>
      </c>
      <c r="L5715">
        <v>1E-3</v>
      </c>
      <c r="M5715">
        <v>110063.02499999999</v>
      </c>
      <c r="N5715">
        <v>5.9200000000000003E-2</v>
      </c>
      <c r="O5715">
        <v>109.889</v>
      </c>
      <c r="P5715">
        <v>0.12</v>
      </c>
      <c r="Q5715">
        <v>1851985.55</v>
      </c>
      <c r="R5715" t="s">
        <v>34</v>
      </c>
      <c r="T5715" t="s">
        <v>89</v>
      </c>
      <c r="V5715" t="s">
        <v>32</v>
      </c>
      <c r="Y5715" t="s">
        <v>146</v>
      </c>
    </row>
    <row r="5716" spans="1:25" x14ac:dyDescent="0.45">
      <c r="A5716" t="s">
        <v>335</v>
      </c>
      <c r="B5716" t="s">
        <v>473</v>
      </c>
      <c r="C5716">
        <v>2682</v>
      </c>
      <c r="D5716">
        <v>20</v>
      </c>
      <c r="F5716">
        <v>2017</v>
      </c>
      <c r="G5716">
        <v>3351</v>
      </c>
      <c r="H5716">
        <v>3327.25</v>
      </c>
      <c r="I5716">
        <v>122516.25</v>
      </c>
      <c r="K5716">
        <v>0.40699999999999997</v>
      </c>
      <c r="L5716">
        <v>1E-3</v>
      </c>
      <c r="M5716">
        <v>80542.95</v>
      </c>
      <c r="N5716">
        <v>5.9200000000000003E-2</v>
      </c>
      <c r="O5716">
        <v>80.876000000000005</v>
      </c>
      <c r="P5716">
        <v>0.1202</v>
      </c>
      <c r="Q5716">
        <v>1355289.15</v>
      </c>
      <c r="R5716" t="s">
        <v>34</v>
      </c>
      <c r="T5716" t="s">
        <v>89</v>
      </c>
      <c r="V5716" t="s">
        <v>32</v>
      </c>
      <c r="Y5716" t="s">
        <v>147</v>
      </c>
    </row>
    <row r="5717" spans="1:25" x14ac:dyDescent="0.45">
      <c r="A5717" t="s">
        <v>335</v>
      </c>
      <c r="B5717" t="s">
        <v>473</v>
      </c>
      <c r="C5717">
        <v>2682</v>
      </c>
      <c r="D5717">
        <v>20</v>
      </c>
      <c r="F5717">
        <v>2018</v>
      </c>
      <c r="G5717">
        <v>3048</v>
      </c>
      <c r="H5717">
        <v>3033.75</v>
      </c>
      <c r="I5717">
        <v>110842</v>
      </c>
      <c r="K5717">
        <v>0.36</v>
      </c>
      <c r="L5717">
        <v>1E-3</v>
      </c>
      <c r="M5717">
        <v>71254.875</v>
      </c>
      <c r="N5717">
        <v>5.9200000000000003E-2</v>
      </c>
      <c r="O5717">
        <v>76.912999999999997</v>
      </c>
      <c r="P5717">
        <v>0.12939999999999999</v>
      </c>
      <c r="Q5717">
        <v>1199018.05</v>
      </c>
      <c r="R5717" t="s">
        <v>34</v>
      </c>
      <c r="T5717" t="s">
        <v>89</v>
      </c>
      <c r="V5717" t="s">
        <v>32</v>
      </c>
      <c r="Y5717" t="s">
        <v>147</v>
      </c>
    </row>
    <row r="5718" spans="1:25" x14ac:dyDescent="0.45">
      <c r="A5718" t="s">
        <v>335</v>
      </c>
      <c r="B5718" t="s">
        <v>473</v>
      </c>
      <c r="C5718">
        <v>2682</v>
      </c>
      <c r="D5718">
        <v>20</v>
      </c>
      <c r="F5718">
        <v>2019</v>
      </c>
      <c r="G5718">
        <v>3738</v>
      </c>
      <c r="H5718">
        <v>3711.75</v>
      </c>
      <c r="I5718">
        <v>130991.75</v>
      </c>
      <c r="K5718">
        <v>0.437</v>
      </c>
      <c r="L5718">
        <v>1E-3</v>
      </c>
      <c r="M5718">
        <v>86502.2</v>
      </c>
      <c r="N5718">
        <v>5.9200000000000003E-2</v>
      </c>
      <c r="O5718">
        <v>95.254000000000005</v>
      </c>
      <c r="P5718">
        <v>0.13150000000000001</v>
      </c>
      <c r="Q5718">
        <v>1455550.5249999999</v>
      </c>
      <c r="R5718" t="s">
        <v>34</v>
      </c>
      <c r="T5718" t="s">
        <v>89</v>
      </c>
      <c r="V5718" t="s">
        <v>32</v>
      </c>
      <c r="Y5718" t="s">
        <v>147</v>
      </c>
    </row>
    <row r="5719" spans="1:25" x14ac:dyDescent="0.45">
      <c r="A5719" t="s">
        <v>335</v>
      </c>
      <c r="B5719" t="s">
        <v>473</v>
      </c>
      <c r="C5719">
        <v>2682</v>
      </c>
      <c r="D5719">
        <v>20</v>
      </c>
      <c r="F5719">
        <v>2020</v>
      </c>
      <c r="G5719">
        <v>1945</v>
      </c>
      <c r="H5719">
        <v>1927.75</v>
      </c>
      <c r="I5719">
        <v>68792.25</v>
      </c>
      <c r="K5719">
        <v>0.184</v>
      </c>
      <c r="L5719">
        <v>1E-3</v>
      </c>
      <c r="M5719">
        <v>36419.699999999997</v>
      </c>
      <c r="N5719">
        <v>5.9299999999999999E-2</v>
      </c>
      <c r="O5719">
        <v>39.770000000000003</v>
      </c>
      <c r="P5719">
        <v>0.1305</v>
      </c>
      <c r="Q5719">
        <v>612809.22499999998</v>
      </c>
      <c r="R5719" t="s">
        <v>34</v>
      </c>
      <c r="T5719" t="s">
        <v>89</v>
      </c>
      <c r="V5719" t="s">
        <v>32</v>
      </c>
      <c r="Y5719" t="s">
        <v>147</v>
      </c>
    </row>
    <row r="5720" spans="1:25" x14ac:dyDescent="0.45">
      <c r="A5720" t="s">
        <v>335</v>
      </c>
      <c r="B5720" t="s">
        <v>473</v>
      </c>
      <c r="C5720">
        <v>2682</v>
      </c>
      <c r="D5720">
        <v>20</v>
      </c>
      <c r="F5720">
        <v>2021</v>
      </c>
      <c r="G5720">
        <v>1696</v>
      </c>
      <c r="H5720">
        <v>1681.25</v>
      </c>
      <c r="I5720">
        <v>59915</v>
      </c>
      <c r="K5720">
        <v>0.184</v>
      </c>
      <c r="L5720">
        <v>1E-3</v>
      </c>
      <c r="M5720">
        <v>36365.85</v>
      </c>
      <c r="N5720">
        <v>5.9299999999999999E-2</v>
      </c>
      <c r="O5720">
        <v>41.264000000000003</v>
      </c>
      <c r="P5720">
        <v>0.1358</v>
      </c>
      <c r="Q5720">
        <v>611880.5</v>
      </c>
      <c r="R5720" t="s">
        <v>34</v>
      </c>
      <c r="T5720" t="s">
        <v>89</v>
      </c>
      <c r="V5720" t="s">
        <v>32</v>
      </c>
      <c r="Y5720" t="s">
        <v>152</v>
      </c>
    </row>
    <row r="5721" spans="1:25" x14ac:dyDescent="0.45">
      <c r="A5721" t="s">
        <v>335</v>
      </c>
      <c r="B5721" t="s">
        <v>473</v>
      </c>
      <c r="C5721">
        <v>2682</v>
      </c>
      <c r="D5721">
        <v>20</v>
      </c>
      <c r="F5721">
        <v>2022</v>
      </c>
      <c r="G5721">
        <v>1750</v>
      </c>
      <c r="H5721">
        <v>1744.25</v>
      </c>
      <c r="I5721">
        <v>66909.25</v>
      </c>
      <c r="K5721">
        <v>0.21099999999999999</v>
      </c>
      <c r="L5721">
        <v>1E-3</v>
      </c>
      <c r="M5721">
        <v>41731</v>
      </c>
      <c r="N5721">
        <v>5.9200000000000003E-2</v>
      </c>
      <c r="O5721">
        <v>44.805999999999997</v>
      </c>
      <c r="P5721">
        <v>0.12820000000000001</v>
      </c>
      <c r="Q5721">
        <v>702172.57499999995</v>
      </c>
      <c r="R5721" t="s">
        <v>34</v>
      </c>
      <c r="T5721" t="s">
        <v>89</v>
      </c>
      <c r="V5721" t="s">
        <v>32</v>
      </c>
      <c r="Y5721" t="s">
        <v>152</v>
      </c>
    </row>
    <row r="5722" spans="1:25" x14ac:dyDescent="0.45">
      <c r="A5722" t="s">
        <v>335</v>
      </c>
      <c r="B5722" t="s">
        <v>473</v>
      </c>
      <c r="C5722">
        <v>2682</v>
      </c>
      <c r="D5722">
        <v>20</v>
      </c>
      <c r="F5722">
        <v>2023</v>
      </c>
      <c r="G5722">
        <v>1225</v>
      </c>
      <c r="H5722">
        <v>1219</v>
      </c>
      <c r="I5722">
        <v>42292.25</v>
      </c>
      <c r="K5722">
        <v>0.14499999999999999</v>
      </c>
      <c r="L5722">
        <v>1E-3</v>
      </c>
      <c r="M5722">
        <v>28643.95</v>
      </c>
      <c r="N5722">
        <v>5.9200000000000003E-2</v>
      </c>
      <c r="O5722">
        <v>28.07</v>
      </c>
      <c r="P5722">
        <v>0.11700000000000001</v>
      </c>
      <c r="Q5722">
        <v>482010.625</v>
      </c>
      <c r="R5722" t="s">
        <v>34</v>
      </c>
      <c r="T5722" t="s">
        <v>89</v>
      </c>
      <c r="V5722" t="s">
        <v>32</v>
      </c>
      <c r="Y5722" t="s">
        <v>152</v>
      </c>
    </row>
    <row r="5723" spans="1:25" x14ac:dyDescent="0.45">
      <c r="A5723" t="s">
        <v>335</v>
      </c>
      <c r="B5723" t="s">
        <v>473</v>
      </c>
      <c r="C5723">
        <v>2682</v>
      </c>
      <c r="D5723">
        <v>20</v>
      </c>
      <c r="F5723">
        <v>2024</v>
      </c>
      <c r="G5723">
        <v>284</v>
      </c>
      <c r="H5723">
        <v>280.5</v>
      </c>
      <c r="I5723">
        <v>9295</v>
      </c>
      <c r="K5723">
        <v>3.1E-2</v>
      </c>
      <c r="L5723">
        <v>1E-3</v>
      </c>
      <c r="M5723">
        <v>6233.2749999999996</v>
      </c>
      <c r="N5723">
        <v>5.9299999999999999E-2</v>
      </c>
      <c r="O5723">
        <v>6.609</v>
      </c>
      <c r="P5723">
        <v>0.12790000000000001</v>
      </c>
      <c r="Q5723">
        <v>104877.325</v>
      </c>
      <c r="R5723" t="s">
        <v>34</v>
      </c>
      <c r="T5723" t="s">
        <v>89</v>
      </c>
      <c r="V5723" t="s">
        <v>32</v>
      </c>
      <c r="Y5723" t="s">
        <v>152</v>
      </c>
    </row>
    <row r="5724" spans="1:25" x14ac:dyDescent="0.45">
      <c r="A5724" t="s">
        <v>335</v>
      </c>
      <c r="B5724" t="s">
        <v>473</v>
      </c>
      <c r="C5724">
        <v>2682</v>
      </c>
      <c r="D5724">
        <v>9</v>
      </c>
      <c r="E5724" t="s">
        <v>49</v>
      </c>
      <c r="F5724">
        <v>2009</v>
      </c>
      <c r="G5724">
        <v>3023</v>
      </c>
      <c r="H5724">
        <v>3020.25</v>
      </c>
      <c r="J5724">
        <v>233840</v>
      </c>
      <c r="K5724">
        <v>545.803</v>
      </c>
      <c r="L5724">
        <v>2.6103000000000001</v>
      </c>
      <c r="M5724">
        <v>42376.737999999998</v>
      </c>
      <c r="N5724">
        <v>0.1027</v>
      </c>
      <c r="O5724">
        <v>84.423000000000002</v>
      </c>
      <c r="P5724">
        <v>0.39960000000000001</v>
      </c>
      <c r="Q5724">
        <v>413019.72499999998</v>
      </c>
      <c r="R5724" t="s">
        <v>82</v>
      </c>
      <c r="T5724" t="s">
        <v>63</v>
      </c>
      <c r="V5724" t="s">
        <v>121</v>
      </c>
      <c r="W5724" t="s">
        <v>51</v>
      </c>
      <c r="Y5724" t="s">
        <v>277</v>
      </c>
    </row>
    <row r="5725" spans="1:25" x14ac:dyDescent="0.45">
      <c r="A5725" t="s">
        <v>335</v>
      </c>
      <c r="B5725" t="s">
        <v>473</v>
      </c>
      <c r="C5725">
        <v>2682</v>
      </c>
      <c r="D5725">
        <v>9</v>
      </c>
      <c r="E5725" t="s">
        <v>49</v>
      </c>
      <c r="F5725">
        <v>2010</v>
      </c>
      <c r="G5725">
        <v>2202</v>
      </c>
      <c r="H5725">
        <v>2198.75</v>
      </c>
      <c r="J5725">
        <v>171932</v>
      </c>
      <c r="K5725">
        <v>352.36700000000002</v>
      </c>
      <c r="L5725">
        <v>2.1577999999999999</v>
      </c>
      <c r="M5725">
        <v>31374.502</v>
      </c>
      <c r="N5725">
        <v>0.1027</v>
      </c>
      <c r="O5725">
        <v>62.781999999999996</v>
      </c>
      <c r="P5725">
        <v>0.3866</v>
      </c>
      <c r="Q5725">
        <v>305800.875</v>
      </c>
      <c r="R5725" t="s">
        <v>82</v>
      </c>
      <c r="T5725" t="s">
        <v>63</v>
      </c>
      <c r="V5725" t="s">
        <v>121</v>
      </c>
      <c r="W5725" t="s">
        <v>51</v>
      </c>
      <c r="Y5725" t="s">
        <v>277</v>
      </c>
    </row>
    <row r="5726" spans="1:25" x14ac:dyDescent="0.45">
      <c r="A5726" t="s">
        <v>335</v>
      </c>
      <c r="B5726" t="s">
        <v>473</v>
      </c>
      <c r="C5726">
        <v>2682</v>
      </c>
      <c r="D5726">
        <v>9</v>
      </c>
      <c r="E5726" t="s">
        <v>49</v>
      </c>
      <c r="F5726">
        <v>2011</v>
      </c>
      <c r="G5726">
        <v>2140</v>
      </c>
      <c r="H5726">
        <v>2136.5</v>
      </c>
      <c r="J5726">
        <v>136730.75</v>
      </c>
      <c r="K5726">
        <v>333.536</v>
      </c>
      <c r="L5726">
        <v>2.9077000000000002</v>
      </c>
      <c r="M5726">
        <v>23325.844000000001</v>
      </c>
      <c r="N5726">
        <v>0.1026</v>
      </c>
      <c r="O5726">
        <v>45.448</v>
      </c>
      <c r="P5726">
        <v>0.39660000000000001</v>
      </c>
      <c r="Q5726">
        <v>227371.875</v>
      </c>
      <c r="R5726" t="s">
        <v>82</v>
      </c>
      <c r="T5726" t="s">
        <v>63</v>
      </c>
      <c r="V5726" t="s">
        <v>121</v>
      </c>
      <c r="W5726" t="s">
        <v>51</v>
      </c>
      <c r="Y5726" t="s">
        <v>277</v>
      </c>
    </row>
    <row r="5727" spans="1:25" x14ac:dyDescent="0.45">
      <c r="A5727" t="s">
        <v>335</v>
      </c>
      <c r="B5727" t="s">
        <v>473</v>
      </c>
      <c r="C5727">
        <v>2682</v>
      </c>
      <c r="D5727">
        <v>9</v>
      </c>
      <c r="E5727" t="s">
        <v>49</v>
      </c>
      <c r="F5727">
        <v>2012</v>
      </c>
      <c r="G5727">
        <v>1385</v>
      </c>
      <c r="H5727">
        <v>1381.5</v>
      </c>
      <c r="J5727">
        <v>86891.5</v>
      </c>
      <c r="K5727">
        <v>214.24299999999999</v>
      </c>
      <c r="L5727">
        <v>2.5861000000000001</v>
      </c>
      <c r="M5727">
        <v>16731.075000000001</v>
      </c>
      <c r="N5727">
        <v>0.1026</v>
      </c>
      <c r="O5727">
        <v>32.030999999999999</v>
      </c>
      <c r="P5727">
        <v>0.38829999999999998</v>
      </c>
      <c r="Q5727">
        <v>163076.20000000001</v>
      </c>
      <c r="R5727" t="s">
        <v>82</v>
      </c>
      <c r="T5727" t="s">
        <v>63</v>
      </c>
      <c r="V5727" t="s">
        <v>121</v>
      </c>
      <c r="W5727" t="s">
        <v>51</v>
      </c>
      <c r="Y5727" t="s">
        <v>277</v>
      </c>
    </row>
    <row r="5728" spans="1:25" x14ac:dyDescent="0.45">
      <c r="A5728" t="s">
        <v>335</v>
      </c>
      <c r="B5728" t="s">
        <v>473</v>
      </c>
      <c r="C5728">
        <v>2682</v>
      </c>
      <c r="D5728">
        <v>9</v>
      </c>
      <c r="E5728" t="s">
        <v>49</v>
      </c>
      <c r="F5728">
        <v>2013</v>
      </c>
      <c r="G5728">
        <v>225</v>
      </c>
      <c r="H5728">
        <v>224</v>
      </c>
      <c r="J5728">
        <v>18881</v>
      </c>
      <c r="K5728">
        <v>36.448999999999998</v>
      </c>
      <c r="L5728">
        <v>2.4230999999999998</v>
      </c>
      <c r="M5728">
        <v>3073.1</v>
      </c>
      <c r="N5728">
        <v>0.1027</v>
      </c>
      <c r="O5728">
        <v>6.33</v>
      </c>
      <c r="P5728">
        <v>0.40670000000000001</v>
      </c>
      <c r="Q5728">
        <v>29955.599999999999</v>
      </c>
      <c r="R5728" t="s">
        <v>82</v>
      </c>
      <c r="T5728" t="s">
        <v>63</v>
      </c>
      <c r="V5728" t="s">
        <v>121</v>
      </c>
      <c r="W5728" t="s">
        <v>51</v>
      </c>
      <c r="Y5728" t="s">
        <v>277</v>
      </c>
    </row>
    <row r="5729" spans="1:25" x14ac:dyDescent="0.45">
      <c r="A5729" t="s">
        <v>335</v>
      </c>
      <c r="B5729" t="s">
        <v>473</v>
      </c>
      <c r="C5729">
        <v>2682</v>
      </c>
      <c r="D5729">
        <v>9</v>
      </c>
      <c r="F5729">
        <v>2014</v>
      </c>
      <c r="G5729">
        <v>0</v>
      </c>
      <c r="H5729">
        <v>0</v>
      </c>
      <c r="R5729" t="s">
        <v>82</v>
      </c>
      <c r="T5729" t="s">
        <v>63</v>
      </c>
      <c r="V5729" t="s">
        <v>121</v>
      </c>
      <c r="W5729" t="s">
        <v>51</v>
      </c>
      <c r="Y5729" t="s">
        <v>277</v>
      </c>
    </row>
    <row r="5730" spans="1:25" x14ac:dyDescent="0.45">
      <c r="A5730" t="s">
        <v>335</v>
      </c>
      <c r="B5730" t="s">
        <v>473</v>
      </c>
      <c r="C5730">
        <v>2682</v>
      </c>
      <c r="D5730">
        <v>9</v>
      </c>
      <c r="F5730">
        <v>2015</v>
      </c>
      <c r="G5730">
        <v>0</v>
      </c>
      <c r="H5730">
        <v>0</v>
      </c>
      <c r="R5730" t="s">
        <v>34</v>
      </c>
      <c r="S5730" t="s">
        <v>38</v>
      </c>
      <c r="T5730" t="s">
        <v>63</v>
      </c>
      <c r="V5730" t="s">
        <v>121</v>
      </c>
      <c r="Y5730" t="s">
        <v>297</v>
      </c>
    </row>
    <row r="5731" spans="1:25" x14ac:dyDescent="0.45">
      <c r="A5731" t="s">
        <v>335</v>
      </c>
      <c r="B5731" t="s">
        <v>473</v>
      </c>
      <c r="C5731">
        <v>2682</v>
      </c>
      <c r="D5731">
        <v>9</v>
      </c>
      <c r="F5731">
        <v>2016</v>
      </c>
      <c r="G5731">
        <v>347</v>
      </c>
      <c r="H5731">
        <v>347</v>
      </c>
      <c r="K5731">
        <v>9.0999999999999998E-2</v>
      </c>
      <c r="L5731">
        <v>2.23E-2</v>
      </c>
      <c r="M5731">
        <v>2111</v>
      </c>
      <c r="N5731">
        <v>6.0199999999999997E-2</v>
      </c>
      <c r="O5731">
        <v>5.5890000000000004</v>
      </c>
      <c r="P5731">
        <v>0.43709999999999999</v>
      </c>
      <c r="Q5731">
        <v>35667.300000000003</v>
      </c>
      <c r="R5731" t="s">
        <v>34</v>
      </c>
      <c r="S5731" t="s">
        <v>38</v>
      </c>
      <c r="T5731" t="s">
        <v>63</v>
      </c>
      <c r="V5731" t="s">
        <v>121</v>
      </c>
      <c r="Y5731" t="s">
        <v>297</v>
      </c>
    </row>
    <row r="5732" spans="1:25" x14ac:dyDescent="0.45">
      <c r="A5732" t="s">
        <v>335</v>
      </c>
      <c r="B5732" t="s">
        <v>473</v>
      </c>
      <c r="C5732">
        <v>2682</v>
      </c>
      <c r="D5732">
        <v>9</v>
      </c>
      <c r="F5732">
        <v>2017</v>
      </c>
      <c r="G5732">
        <v>206</v>
      </c>
      <c r="H5732">
        <v>206</v>
      </c>
      <c r="K5732">
        <v>0.877</v>
      </c>
      <c r="L5732">
        <v>9.0200000000000002E-2</v>
      </c>
      <c r="M5732">
        <v>2619.3000000000002</v>
      </c>
      <c r="N5732">
        <v>6.3E-2</v>
      </c>
      <c r="O5732">
        <v>4.6130000000000004</v>
      </c>
      <c r="P5732">
        <v>0.40689999999999998</v>
      </c>
      <c r="Q5732">
        <v>43122.3</v>
      </c>
      <c r="R5732" t="s">
        <v>34</v>
      </c>
      <c r="S5732" t="s">
        <v>38</v>
      </c>
      <c r="T5732" t="s">
        <v>63</v>
      </c>
      <c r="V5732" t="s">
        <v>121</v>
      </c>
      <c r="Y5732" t="s">
        <v>299</v>
      </c>
    </row>
    <row r="5733" spans="1:25" x14ac:dyDescent="0.45">
      <c r="A5733" t="s">
        <v>335</v>
      </c>
      <c r="B5733" t="s">
        <v>473</v>
      </c>
      <c r="C5733">
        <v>2682</v>
      </c>
      <c r="D5733">
        <v>9</v>
      </c>
      <c r="F5733">
        <v>2018</v>
      </c>
      <c r="G5733">
        <v>66</v>
      </c>
      <c r="H5733">
        <v>66</v>
      </c>
      <c r="K5733">
        <v>1E-3</v>
      </c>
      <c r="L5733">
        <v>2.9999999999999997E-4</v>
      </c>
      <c r="M5733">
        <v>330.3</v>
      </c>
      <c r="N5733">
        <v>5.8500000000000003E-2</v>
      </c>
      <c r="O5733">
        <v>0.16200000000000001</v>
      </c>
      <c r="P5733">
        <v>5.7700000000000001E-2</v>
      </c>
      <c r="Q5733">
        <v>5598.8</v>
      </c>
      <c r="R5733" t="s">
        <v>34</v>
      </c>
      <c r="S5733" t="s">
        <v>38</v>
      </c>
      <c r="T5733" t="s">
        <v>63</v>
      </c>
      <c r="V5733" t="s">
        <v>121</v>
      </c>
      <c r="Y5733" t="s">
        <v>299</v>
      </c>
    </row>
    <row r="5734" spans="1:25" x14ac:dyDescent="0.45">
      <c r="A5734" t="s">
        <v>335</v>
      </c>
      <c r="B5734" t="s">
        <v>473</v>
      </c>
      <c r="C5734">
        <v>2682</v>
      </c>
      <c r="D5734">
        <v>9</v>
      </c>
      <c r="F5734">
        <v>2019</v>
      </c>
      <c r="G5734">
        <v>61</v>
      </c>
      <c r="H5734">
        <v>61</v>
      </c>
      <c r="K5734">
        <v>1E-3</v>
      </c>
      <c r="L5734">
        <v>4.0000000000000002E-4</v>
      </c>
      <c r="M5734">
        <v>264.5</v>
      </c>
      <c r="N5734">
        <v>5.9799999999999999E-2</v>
      </c>
      <c r="O5734">
        <v>0.13</v>
      </c>
      <c r="P5734">
        <v>5.8400000000000001E-2</v>
      </c>
      <c r="Q5734">
        <v>4472.3999999999996</v>
      </c>
      <c r="R5734" t="s">
        <v>34</v>
      </c>
      <c r="S5734" t="s">
        <v>38</v>
      </c>
      <c r="T5734" t="s">
        <v>63</v>
      </c>
      <c r="V5734" t="s">
        <v>121</v>
      </c>
      <c r="Y5734" t="s">
        <v>299</v>
      </c>
    </row>
    <row r="5735" spans="1:25" x14ac:dyDescent="0.45">
      <c r="A5735" t="s">
        <v>335</v>
      </c>
      <c r="B5735" t="s">
        <v>473</v>
      </c>
      <c r="C5735">
        <v>2682</v>
      </c>
      <c r="D5735">
        <v>9</v>
      </c>
      <c r="F5735">
        <v>2020</v>
      </c>
      <c r="G5735">
        <v>137</v>
      </c>
      <c r="H5735">
        <v>137</v>
      </c>
      <c r="K5735">
        <v>3.0000000000000001E-3</v>
      </c>
      <c r="L5735">
        <v>4.0000000000000002E-4</v>
      </c>
      <c r="M5735">
        <v>758.8</v>
      </c>
      <c r="N5735">
        <v>5.8999999999999997E-2</v>
      </c>
      <c r="O5735">
        <v>0.36199999999999999</v>
      </c>
      <c r="P5735">
        <v>5.6500000000000002E-2</v>
      </c>
      <c r="Q5735">
        <v>12862</v>
      </c>
      <c r="R5735" t="s">
        <v>34</v>
      </c>
      <c r="S5735" t="s">
        <v>38</v>
      </c>
      <c r="T5735" t="s">
        <v>63</v>
      </c>
      <c r="V5735" t="s">
        <v>121</v>
      </c>
      <c r="Y5735" t="s">
        <v>299</v>
      </c>
    </row>
    <row r="5736" spans="1:25" x14ac:dyDescent="0.45">
      <c r="A5736" t="s">
        <v>335</v>
      </c>
      <c r="B5736" t="s">
        <v>473</v>
      </c>
      <c r="C5736">
        <v>2682</v>
      </c>
      <c r="D5736">
        <v>9</v>
      </c>
      <c r="F5736">
        <v>2021</v>
      </c>
      <c r="G5736">
        <v>39</v>
      </c>
      <c r="H5736">
        <v>39</v>
      </c>
      <c r="K5736">
        <v>0</v>
      </c>
      <c r="L5736">
        <v>1E-4</v>
      </c>
      <c r="M5736">
        <v>131.4</v>
      </c>
      <c r="N5736">
        <v>6.0299999999999999E-2</v>
      </c>
      <c r="O5736">
        <v>5.8999999999999997E-2</v>
      </c>
      <c r="P5736">
        <v>5.4399999999999997E-2</v>
      </c>
      <c r="Q5736">
        <v>2228.8000000000002</v>
      </c>
      <c r="R5736" t="s">
        <v>34</v>
      </c>
      <c r="S5736" t="s">
        <v>38</v>
      </c>
      <c r="T5736" t="s">
        <v>63</v>
      </c>
      <c r="V5736" t="s">
        <v>121</v>
      </c>
      <c r="Y5736" t="s">
        <v>474</v>
      </c>
    </row>
    <row r="5737" spans="1:25" x14ac:dyDescent="0.45">
      <c r="A5737" t="s">
        <v>335</v>
      </c>
      <c r="B5737" t="s">
        <v>473</v>
      </c>
      <c r="C5737">
        <v>2682</v>
      </c>
      <c r="D5737">
        <v>9</v>
      </c>
      <c r="F5737">
        <v>2022</v>
      </c>
      <c r="G5737">
        <v>110</v>
      </c>
      <c r="H5737">
        <v>110</v>
      </c>
      <c r="K5737">
        <v>0.245</v>
      </c>
      <c r="L5737">
        <v>6.4699999999999994E-2</v>
      </c>
      <c r="M5737">
        <v>626.79999999999995</v>
      </c>
      <c r="N5737">
        <v>6.1800000000000001E-2</v>
      </c>
      <c r="O5737">
        <v>0.27600000000000002</v>
      </c>
      <c r="P5737">
        <v>5.4199999999999998E-2</v>
      </c>
      <c r="Q5737">
        <v>10260.1</v>
      </c>
      <c r="R5737" t="s">
        <v>34</v>
      </c>
      <c r="S5737" t="s">
        <v>38</v>
      </c>
      <c r="T5737" t="s">
        <v>63</v>
      </c>
      <c r="V5737" t="s">
        <v>121</v>
      </c>
      <c r="Y5737" t="s">
        <v>474</v>
      </c>
    </row>
    <row r="5738" spans="1:25" x14ac:dyDescent="0.45">
      <c r="A5738" t="s">
        <v>335</v>
      </c>
      <c r="B5738" t="s">
        <v>473</v>
      </c>
      <c r="C5738">
        <v>2682</v>
      </c>
      <c r="D5738">
        <v>9</v>
      </c>
      <c r="F5738">
        <v>2023</v>
      </c>
      <c r="G5738">
        <v>74</v>
      </c>
      <c r="H5738">
        <v>74</v>
      </c>
      <c r="K5738">
        <v>2E-3</v>
      </c>
      <c r="L5738">
        <v>5.9999999999999995E-4</v>
      </c>
      <c r="M5738">
        <v>313</v>
      </c>
      <c r="N5738">
        <v>6.0299999999999999E-2</v>
      </c>
      <c r="O5738">
        <v>0.13900000000000001</v>
      </c>
      <c r="P5738">
        <v>5.3499999999999999E-2</v>
      </c>
      <c r="Q5738">
        <v>5278.2</v>
      </c>
      <c r="R5738" t="s">
        <v>34</v>
      </c>
      <c r="S5738" t="s">
        <v>38</v>
      </c>
      <c r="T5738" t="s">
        <v>63</v>
      </c>
      <c r="V5738" t="s">
        <v>121</v>
      </c>
      <c r="Y5738" t="s">
        <v>474</v>
      </c>
    </row>
    <row r="5739" spans="1:25" x14ac:dyDescent="0.45">
      <c r="A5739" t="s">
        <v>335</v>
      </c>
      <c r="B5739" t="s">
        <v>473</v>
      </c>
      <c r="C5739">
        <v>2682</v>
      </c>
      <c r="D5739">
        <v>9</v>
      </c>
      <c r="F5739">
        <v>2024</v>
      </c>
      <c r="G5739">
        <v>32</v>
      </c>
      <c r="H5739">
        <v>32</v>
      </c>
      <c r="K5739">
        <v>1E-3</v>
      </c>
      <c r="L5739">
        <v>8.0000000000000004E-4</v>
      </c>
      <c r="M5739">
        <v>203</v>
      </c>
      <c r="N5739">
        <v>5.9299999999999999E-2</v>
      </c>
      <c r="O5739">
        <v>9.0999999999999998E-2</v>
      </c>
      <c r="P5739">
        <v>5.2900000000000003E-2</v>
      </c>
      <c r="Q5739">
        <v>3447</v>
      </c>
      <c r="R5739" t="s">
        <v>34</v>
      </c>
      <c r="S5739" t="s">
        <v>38</v>
      </c>
      <c r="T5739" t="s">
        <v>63</v>
      </c>
      <c r="V5739" t="s">
        <v>121</v>
      </c>
      <c r="Y5739" t="s">
        <v>474</v>
      </c>
    </row>
    <row r="5740" spans="1:25" x14ac:dyDescent="0.45">
      <c r="A5740" t="s">
        <v>475</v>
      </c>
      <c r="B5740" t="s">
        <v>476</v>
      </c>
      <c r="C5740">
        <v>3236</v>
      </c>
      <c r="D5740">
        <v>10</v>
      </c>
      <c r="F5740">
        <v>2009</v>
      </c>
      <c r="G5740">
        <v>4933</v>
      </c>
      <c r="H5740">
        <v>4619</v>
      </c>
      <c r="I5740">
        <v>444726.5</v>
      </c>
      <c r="K5740">
        <v>1.649</v>
      </c>
      <c r="L5740">
        <v>1E-3</v>
      </c>
      <c r="M5740">
        <v>320223.625</v>
      </c>
      <c r="N5740">
        <v>5.8999999999999997E-2</v>
      </c>
      <c r="O5740">
        <v>96.457999999999998</v>
      </c>
      <c r="P5740">
        <v>4.9000000000000002E-2</v>
      </c>
      <c r="Q5740">
        <v>5400094.1500000004</v>
      </c>
      <c r="R5740" t="s">
        <v>34</v>
      </c>
      <c r="S5740" t="s">
        <v>38</v>
      </c>
      <c r="T5740" t="s">
        <v>89</v>
      </c>
      <c r="V5740" t="s">
        <v>477</v>
      </c>
      <c r="Y5740" t="s">
        <v>36</v>
      </c>
    </row>
    <row r="5741" spans="1:25" x14ac:dyDescent="0.45">
      <c r="A5741" t="s">
        <v>475</v>
      </c>
      <c r="B5741" t="s">
        <v>476</v>
      </c>
      <c r="C5741">
        <v>3236</v>
      </c>
      <c r="D5741">
        <v>10</v>
      </c>
      <c r="F5741">
        <v>2010</v>
      </c>
      <c r="G5741">
        <v>5498</v>
      </c>
      <c r="H5741">
        <v>5208.75</v>
      </c>
      <c r="I5741">
        <v>496976.75</v>
      </c>
      <c r="K5741">
        <v>1.774</v>
      </c>
      <c r="L5741">
        <v>1E-3</v>
      </c>
      <c r="M5741">
        <v>351075.47499999998</v>
      </c>
      <c r="N5741">
        <v>5.8999999999999997E-2</v>
      </c>
      <c r="O5741">
        <v>97.402000000000001</v>
      </c>
      <c r="P5741">
        <v>4.48E-2</v>
      </c>
      <c r="Q5741">
        <v>5922345.5999999996</v>
      </c>
      <c r="R5741" t="s">
        <v>34</v>
      </c>
      <c r="S5741" t="s">
        <v>38</v>
      </c>
      <c r="T5741" t="s">
        <v>89</v>
      </c>
      <c r="V5741" t="s">
        <v>477</v>
      </c>
      <c r="Y5741" t="s">
        <v>36</v>
      </c>
    </row>
    <row r="5742" spans="1:25" x14ac:dyDescent="0.45">
      <c r="A5742" t="s">
        <v>475</v>
      </c>
      <c r="B5742" t="s">
        <v>476</v>
      </c>
      <c r="C5742">
        <v>3236</v>
      </c>
      <c r="D5742">
        <v>10</v>
      </c>
      <c r="F5742">
        <v>2011</v>
      </c>
      <c r="G5742">
        <v>6532</v>
      </c>
      <c r="H5742">
        <v>6349.25</v>
      </c>
      <c r="I5742">
        <v>611631.5</v>
      </c>
      <c r="K5742">
        <v>2.2120000000000002</v>
      </c>
      <c r="L5742">
        <v>1E-3</v>
      </c>
      <c r="M5742">
        <v>437145.97499999998</v>
      </c>
      <c r="N5742">
        <v>5.8999999999999997E-2</v>
      </c>
      <c r="O5742">
        <v>85.034999999999997</v>
      </c>
      <c r="P5742">
        <v>3.0499999999999999E-2</v>
      </c>
      <c r="Q5742">
        <v>7374266.5499999998</v>
      </c>
      <c r="R5742" t="s">
        <v>34</v>
      </c>
      <c r="S5742" t="s">
        <v>38</v>
      </c>
      <c r="T5742" t="s">
        <v>89</v>
      </c>
      <c r="V5742" t="s">
        <v>477</v>
      </c>
      <c r="Y5742" t="s">
        <v>36</v>
      </c>
    </row>
    <row r="5743" spans="1:25" x14ac:dyDescent="0.45">
      <c r="A5743" t="s">
        <v>475</v>
      </c>
      <c r="B5743" t="s">
        <v>476</v>
      </c>
      <c r="C5743">
        <v>3236</v>
      </c>
      <c r="D5743">
        <v>10</v>
      </c>
      <c r="F5743">
        <v>2012</v>
      </c>
      <c r="G5743">
        <v>6816</v>
      </c>
      <c r="H5743">
        <v>6647.75</v>
      </c>
      <c r="I5743">
        <v>624893.75</v>
      </c>
      <c r="K5743">
        <v>2.2490000000000001</v>
      </c>
      <c r="L5743">
        <v>1E-3</v>
      </c>
      <c r="M5743">
        <v>444513.92499999999</v>
      </c>
      <c r="N5743">
        <v>5.8999999999999997E-2</v>
      </c>
      <c r="O5743">
        <v>87.144000000000005</v>
      </c>
      <c r="P5743">
        <v>2.9899999999999999E-2</v>
      </c>
      <c r="Q5743">
        <v>7498224.5750000002</v>
      </c>
      <c r="R5743" t="s">
        <v>34</v>
      </c>
      <c r="S5743" t="s">
        <v>38</v>
      </c>
      <c r="T5743" t="s">
        <v>89</v>
      </c>
      <c r="V5743" t="s">
        <v>477</v>
      </c>
      <c r="Y5743" t="s">
        <v>36</v>
      </c>
    </row>
    <row r="5744" spans="1:25" x14ac:dyDescent="0.45">
      <c r="A5744" t="s">
        <v>475</v>
      </c>
      <c r="B5744" t="s">
        <v>476</v>
      </c>
      <c r="C5744">
        <v>3236</v>
      </c>
      <c r="D5744">
        <v>10</v>
      </c>
      <c r="F5744">
        <v>2013</v>
      </c>
      <c r="G5744">
        <v>5032</v>
      </c>
      <c r="H5744">
        <v>4786</v>
      </c>
      <c r="I5744">
        <v>415912.5</v>
      </c>
      <c r="K5744">
        <v>2.5720000000000001</v>
      </c>
      <c r="L5744">
        <v>1.8E-3</v>
      </c>
      <c r="M5744">
        <v>276060.52500000002</v>
      </c>
      <c r="N5744">
        <v>5.9400000000000001E-2</v>
      </c>
      <c r="O5744">
        <v>77.742999999999995</v>
      </c>
      <c r="P5744">
        <v>4.6300000000000001E-2</v>
      </c>
      <c r="Q5744">
        <v>4629033.2</v>
      </c>
      <c r="R5744" t="s">
        <v>34</v>
      </c>
      <c r="S5744" t="s">
        <v>38</v>
      </c>
      <c r="T5744" t="s">
        <v>89</v>
      </c>
      <c r="V5744" t="s">
        <v>477</v>
      </c>
      <c r="Y5744" t="s">
        <v>36</v>
      </c>
    </row>
    <row r="5745" spans="1:25" x14ac:dyDescent="0.45">
      <c r="A5745" t="s">
        <v>475</v>
      </c>
      <c r="B5745" t="s">
        <v>476</v>
      </c>
      <c r="C5745">
        <v>3236</v>
      </c>
      <c r="D5745">
        <v>10</v>
      </c>
      <c r="F5745">
        <v>2014</v>
      </c>
      <c r="G5745">
        <v>4743</v>
      </c>
      <c r="H5745">
        <v>4543.25</v>
      </c>
      <c r="I5745">
        <v>400394.25</v>
      </c>
      <c r="K5745">
        <v>1.462</v>
      </c>
      <c r="L5745">
        <v>1.1000000000000001E-3</v>
      </c>
      <c r="M5745">
        <v>266794.15000000002</v>
      </c>
      <c r="N5745">
        <v>5.91E-2</v>
      </c>
      <c r="O5745">
        <v>65.281000000000006</v>
      </c>
      <c r="P5745">
        <v>3.9699999999999999E-2</v>
      </c>
      <c r="Q5745">
        <v>4497639.9000000004</v>
      </c>
      <c r="R5745" t="s">
        <v>34</v>
      </c>
      <c r="S5745" t="s">
        <v>38</v>
      </c>
      <c r="T5745" t="s">
        <v>89</v>
      </c>
      <c r="V5745" t="s">
        <v>477</v>
      </c>
      <c r="Y5745" t="s">
        <v>36</v>
      </c>
    </row>
    <row r="5746" spans="1:25" x14ac:dyDescent="0.45">
      <c r="A5746" t="s">
        <v>475</v>
      </c>
      <c r="B5746" t="s">
        <v>476</v>
      </c>
      <c r="C5746">
        <v>3236</v>
      </c>
      <c r="D5746">
        <v>10</v>
      </c>
      <c r="F5746">
        <v>2015</v>
      </c>
      <c r="G5746">
        <v>5747</v>
      </c>
      <c r="H5746">
        <v>5509.75</v>
      </c>
      <c r="I5746">
        <v>511305.5</v>
      </c>
      <c r="K5746">
        <v>3.1520000000000001</v>
      </c>
      <c r="L5746">
        <v>1.5E-3</v>
      </c>
      <c r="M5746">
        <v>353860.55</v>
      </c>
      <c r="N5746">
        <v>5.9900000000000002E-2</v>
      </c>
      <c r="O5746">
        <v>84.706000000000003</v>
      </c>
      <c r="P5746">
        <v>3.9199999999999999E-2</v>
      </c>
      <c r="Q5746">
        <v>5883069.7750000004</v>
      </c>
      <c r="R5746" t="s">
        <v>34</v>
      </c>
      <c r="S5746" t="s">
        <v>38</v>
      </c>
      <c r="T5746" t="s">
        <v>89</v>
      </c>
      <c r="V5746" t="s">
        <v>477</v>
      </c>
      <c r="Y5746" t="s">
        <v>36</v>
      </c>
    </row>
    <row r="5747" spans="1:25" x14ac:dyDescent="0.45">
      <c r="A5747" t="s">
        <v>475</v>
      </c>
      <c r="B5747" t="s">
        <v>476</v>
      </c>
      <c r="C5747">
        <v>3236</v>
      </c>
      <c r="D5747">
        <v>10</v>
      </c>
      <c r="F5747">
        <v>2016</v>
      </c>
      <c r="G5747">
        <v>5754</v>
      </c>
      <c r="H5747">
        <v>5468</v>
      </c>
      <c r="I5747">
        <v>513812.75</v>
      </c>
      <c r="K5747">
        <v>1.7949999999999999</v>
      </c>
      <c r="L5747">
        <v>1.1000000000000001E-3</v>
      </c>
      <c r="M5747">
        <v>348508</v>
      </c>
      <c r="N5747">
        <v>5.8999999999999997E-2</v>
      </c>
      <c r="O5747">
        <v>81.658000000000001</v>
      </c>
      <c r="P5747">
        <v>3.8899999999999997E-2</v>
      </c>
      <c r="Q5747">
        <v>5877405.7249999996</v>
      </c>
      <c r="R5747" t="s">
        <v>34</v>
      </c>
      <c r="S5747" t="s">
        <v>38</v>
      </c>
      <c r="T5747" t="s">
        <v>89</v>
      </c>
      <c r="V5747" t="s">
        <v>477</v>
      </c>
      <c r="Y5747" t="s">
        <v>36</v>
      </c>
    </row>
    <row r="5748" spans="1:25" x14ac:dyDescent="0.45">
      <c r="A5748" t="s">
        <v>475</v>
      </c>
      <c r="B5748" t="s">
        <v>476</v>
      </c>
      <c r="C5748">
        <v>3236</v>
      </c>
      <c r="D5748">
        <v>10</v>
      </c>
      <c r="F5748">
        <v>2017</v>
      </c>
      <c r="G5748">
        <v>5134</v>
      </c>
      <c r="H5748">
        <v>4845.5</v>
      </c>
      <c r="I5748">
        <v>440528</v>
      </c>
      <c r="K5748">
        <v>2.2669999999999999</v>
      </c>
      <c r="L5748">
        <v>1.2999999999999999E-3</v>
      </c>
      <c r="M5748">
        <v>308230.84999999998</v>
      </c>
      <c r="N5748">
        <v>5.9400000000000001E-2</v>
      </c>
      <c r="O5748">
        <v>76.611000000000004</v>
      </c>
      <c r="P5748">
        <v>4.2200000000000001E-2</v>
      </c>
      <c r="Q5748">
        <v>5166909.875</v>
      </c>
      <c r="R5748" t="s">
        <v>34</v>
      </c>
      <c r="S5748" t="s">
        <v>38</v>
      </c>
      <c r="T5748" t="s">
        <v>89</v>
      </c>
      <c r="V5748" t="s">
        <v>477</v>
      </c>
      <c r="Y5748" t="s">
        <v>36</v>
      </c>
    </row>
    <row r="5749" spans="1:25" x14ac:dyDescent="0.45">
      <c r="A5749" t="s">
        <v>475</v>
      </c>
      <c r="B5749" t="s">
        <v>476</v>
      </c>
      <c r="C5749">
        <v>3236</v>
      </c>
      <c r="D5749">
        <v>10</v>
      </c>
      <c r="F5749">
        <v>2018</v>
      </c>
      <c r="G5749">
        <v>5400</v>
      </c>
      <c r="H5749">
        <v>5106.25</v>
      </c>
      <c r="I5749">
        <v>457896.75</v>
      </c>
      <c r="K5749">
        <v>2.57</v>
      </c>
      <c r="L5749">
        <v>1.2999999999999999E-3</v>
      </c>
      <c r="M5749">
        <v>335264.92499999999</v>
      </c>
      <c r="N5749">
        <v>5.9400000000000001E-2</v>
      </c>
      <c r="O5749">
        <v>76.698999999999998</v>
      </c>
      <c r="P5749">
        <v>3.8100000000000002E-2</v>
      </c>
      <c r="Q5749">
        <v>5616099.5750000002</v>
      </c>
      <c r="R5749" t="s">
        <v>34</v>
      </c>
      <c r="S5749" t="s">
        <v>38</v>
      </c>
      <c r="T5749" t="s">
        <v>89</v>
      </c>
      <c r="V5749" t="s">
        <v>477</v>
      </c>
      <c r="Y5749" t="s">
        <v>36</v>
      </c>
    </row>
    <row r="5750" spans="1:25" x14ac:dyDescent="0.45">
      <c r="A5750" t="s">
        <v>475</v>
      </c>
      <c r="B5750" t="s">
        <v>476</v>
      </c>
      <c r="C5750">
        <v>3236</v>
      </c>
      <c r="D5750">
        <v>10</v>
      </c>
      <c r="F5750">
        <v>2019</v>
      </c>
      <c r="G5750">
        <v>4077</v>
      </c>
      <c r="H5750">
        <v>3860.75</v>
      </c>
      <c r="I5750">
        <v>368874.5</v>
      </c>
      <c r="K5750">
        <v>1.39</v>
      </c>
      <c r="L5750">
        <v>1.1000000000000001E-3</v>
      </c>
      <c r="M5750">
        <v>263378.57500000001</v>
      </c>
      <c r="N5750">
        <v>5.91E-2</v>
      </c>
      <c r="O5750">
        <v>61.655000000000001</v>
      </c>
      <c r="P5750">
        <v>3.9E-2</v>
      </c>
      <c r="Q5750">
        <v>4440457.2</v>
      </c>
      <c r="R5750" t="s">
        <v>34</v>
      </c>
      <c r="S5750" t="s">
        <v>38</v>
      </c>
      <c r="T5750" t="s">
        <v>89</v>
      </c>
      <c r="V5750" t="s">
        <v>477</v>
      </c>
      <c r="Y5750" t="s">
        <v>36</v>
      </c>
    </row>
    <row r="5751" spans="1:25" x14ac:dyDescent="0.45">
      <c r="A5751" t="s">
        <v>475</v>
      </c>
      <c r="B5751" t="s">
        <v>476</v>
      </c>
      <c r="C5751">
        <v>3236</v>
      </c>
      <c r="D5751">
        <v>10</v>
      </c>
      <c r="F5751">
        <v>2020</v>
      </c>
      <c r="G5751">
        <v>4093</v>
      </c>
      <c r="H5751">
        <v>3933.5</v>
      </c>
      <c r="I5751">
        <v>376670.75</v>
      </c>
      <c r="K5751">
        <v>1.4630000000000001</v>
      </c>
      <c r="L5751">
        <v>1.1000000000000001E-3</v>
      </c>
      <c r="M5751">
        <v>275888.25</v>
      </c>
      <c r="N5751">
        <v>5.91E-2</v>
      </c>
      <c r="O5751">
        <v>70.206999999999994</v>
      </c>
      <c r="P5751">
        <v>3.9899999999999998E-2</v>
      </c>
      <c r="Q5751">
        <v>4651267.75</v>
      </c>
      <c r="R5751" t="s">
        <v>34</v>
      </c>
      <c r="S5751" t="s">
        <v>38</v>
      </c>
      <c r="T5751" t="s">
        <v>89</v>
      </c>
      <c r="V5751" t="s">
        <v>477</v>
      </c>
      <c r="Y5751" t="s">
        <v>36</v>
      </c>
    </row>
    <row r="5752" spans="1:25" x14ac:dyDescent="0.45">
      <c r="A5752" t="s">
        <v>475</v>
      </c>
      <c r="B5752" t="s">
        <v>476</v>
      </c>
      <c r="C5752">
        <v>3236</v>
      </c>
      <c r="D5752">
        <v>10</v>
      </c>
      <c r="F5752">
        <v>2021</v>
      </c>
      <c r="G5752">
        <v>2987</v>
      </c>
      <c r="H5752">
        <v>2838</v>
      </c>
      <c r="I5752">
        <v>269954</v>
      </c>
      <c r="K5752">
        <v>1.131</v>
      </c>
      <c r="L5752">
        <v>1.1000000000000001E-3</v>
      </c>
      <c r="M5752">
        <v>196525.27499999999</v>
      </c>
      <c r="N5752">
        <v>5.9200000000000003E-2</v>
      </c>
      <c r="O5752">
        <v>55.265999999999998</v>
      </c>
      <c r="P5752">
        <v>4.5400000000000003E-2</v>
      </c>
      <c r="Q5752">
        <v>3307049.2749999999</v>
      </c>
      <c r="R5752" t="s">
        <v>34</v>
      </c>
      <c r="S5752" t="s">
        <v>38</v>
      </c>
      <c r="T5752" t="s">
        <v>89</v>
      </c>
      <c r="V5752" t="s">
        <v>477</v>
      </c>
      <c r="Y5752" t="s">
        <v>36</v>
      </c>
    </row>
    <row r="5753" spans="1:25" x14ac:dyDescent="0.45">
      <c r="A5753" t="s">
        <v>475</v>
      </c>
      <c r="B5753" t="s">
        <v>476</v>
      </c>
      <c r="C5753">
        <v>3236</v>
      </c>
      <c r="D5753">
        <v>10</v>
      </c>
      <c r="F5753">
        <v>2022</v>
      </c>
      <c r="G5753">
        <v>2594</v>
      </c>
      <c r="H5753">
        <v>2433.75</v>
      </c>
      <c r="I5753">
        <v>224377</v>
      </c>
      <c r="K5753">
        <v>1.0049999999999999</v>
      </c>
      <c r="L5753">
        <v>1.2999999999999999E-3</v>
      </c>
      <c r="M5753">
        <v>168346.3</v>
      </c>
      <c r="N5753">
        <v>5.9299999999999999E-2</v>
      </c>
      <c r="O5753">
        <v>46.97</v>
      </c>
      <c r="P5753">
        <v>4.6100000000000002E-2</v>
      </c>
      <c r="Q5753">
        <v>2831022.5750000002</v>
      </c>
      <c r="R5753" t="s">
        <v>34</v>
      </c>
      <c r="S5753" t="s">
        <v>38</v>
      </c>
      <c r="T5753" t="s">
        <v>89</v>
      </c>
      <c r="V5753" t="s">
        <v>477</v>
      </c>
      <c r="Y5753" t="s">
        <v>36</v>
      </c>
    </row>
    <row r="5754" spans="1:25" x14ac:dyDescent="0.45">
      <c r="A5754" t="s">
        <v>475</v>
      </c>
      <c r="B5754" t="s">
        <v>476</v>
      </c>
      <c r="C5754">
        <v>3236</v>
      </c>
      <c r="D5754">
        <v>10</v>
      </c>
      <c r="F5754">
        <v>2023</v>
      </c>
      <c r="G5754">
        <v>4161</v>
      </c>
      <c r="H5754">
        <v>4007.75</v>
      </c>
      <c r="I5754">
        <v>392566</v>
      </c>
      <c r="K5754">
        <v>1.6819999999999999</v>
      </c>
      <c r="L5754">
        <v>1.1000000000000001E-3</v>
      </c>
      <c r="M5754">
        <v>292876.05</v>
      </c>
      <c r="N5754">
        <v>5.9200000000000003E-2</v>
      </c>
      <c r="O5754">
        <v>75.382000000000005</v>
      </c>
      <c r="P5754">
        <v>3.9399999999999998E-2</v>
      </c>
      <c r="Q5754">
        <v>4928206.25</v>
      </c>
      <c r="R5754" t="s">
        <v>34</v>
      </c>
      <c r="S5754" t="s">
        <v>38</v>
      </c>
      <c r="T5754" t="s">
        <v>89</v>
      </c>
      <c r="V5754" t="s">
        <v>477</v>
      </c>
      <c r="Y5754" t="s">
        <v>36</v>
      </c>
    </row>
    <row r="5755" spans="1:25" x14ac:dyDescent="0.45">
      <c r="A5755" t="s">
        <v>475</v>
      </c>
      <c r="B5755" t="s">
        <v>476</v>
      </c>
      <c r="C5755">
        <v>3236</v>
      </c>
      <c r="D5755">
        <v>10</v>
      </c>
      <c r="F5755">
        <v>2024</v>
      </c>
      <c r="G5755">
        <v>666</v>
      </c>
      <c r="H5755">
        <v>613.5</v>
      </c>
      <c r="I5755">
        <v>54435</v>
      </c>
      <c r="K5755">
        <v>0.30599999999999999</v>
      </c>
      <c r="L5755">
        <v>1.4E-3</v>
      </c>
      <c r="M5755">
        <v>42717.25</v>
      </c>
      <c r="N5755">
        <v>5.96E-2</v>
      </c>
      <c r="O5755">
        <v>12.329000000000001</v>
      </c>
      <c r="P5755">
        <v>4.9000000000000002E-2</v>
      </c>
      <c r="Q5755">
        <v>714538.47499999998</v>
      </c>
      <c r="R5755" t="s">
        <v>34</v>
      </c>
      <c r="S5755" t="s">
        <v>38</v>
      </c>
      <c r="T5755" t="s">
        <v>89</v>
      </c>
      <c r="V5755" t="s">
        <v>477</v>
      </c>
      <c r="Y5755" t="s">
        <v>36</v>
      </c>
    </row>
    <row r="5756" spans="1:25" x14ac:dyDescent="0.45">
      <c r="A5756" t="s">
        <v>475</v>
      </c>
      <c r="B5756" t="s">
        <v>476</v>
      </c>
      <c r="C5756">
        <v>3236</v>
      </c>
      <c r="D5756">
        <v>11</v>
      </c>
      <c r="F5756">
        <v>2009</v>
      </c>
      <c r="G5756">
        <v>4672</v>
      </c>
      <c r="H5756">
        <v>4463</v>
      </c>
      <c r="I5756">
        <v>408907.25</v>
      </c>
      <c r="K5756">
        <v>1.5169999999999999</v>
      </c>
      <c r="L5756">
        <v>1E-3</v>
      </c>
      <c r="M5756">
        <v>300796.625</v>
      </c>
      <c r="N5756">
        <v>5.8999999999999997E-2</v>
      </c>
      <c r="O5756">
        <v>99.117999999999995</v>
      </c>
      <c r="P5756">
        <v>5.3800000000000001E-2</v>
      </c>
      <c r="Q5756">
        <v>5074129.3499999996</v>
      </c>
      <c r="R5756" t="s">
        <v>34</v>
      </c>
      <c r="S5756" t="s">
        <v>38</v>
      </c>
      <c r="T5756" t="s">
        <v>89</v>
      </c>
      <c r="V5756" t="s">
        <v>477</v>
      </c>
      <c r="Y5756" t="s">
        <v>36</v>
      </c>
    </row>
    <row r="5757" spans="1:25" x14ac:dyDescent="0.45">
      <c r="A5757" t="s">
        <v>475</v>
      </c>
      <c r="B5757" t="s">
        <v>476</v>
      </c>
      <c r="C5757">
        <v>3236</v>
      </c>
      <c r="D5757">
        <v>11</v>
      </c>
      <c r="F5757">
        <v>2010</v>
      </c>
      <c r="G5757">
        <v>5122</v>
      </c>
      <c r="H5757">
        <v>4899</v>
      </c>
      <c r="I5757">
        <v>442627.25</v>
      </c>
      <c r="K5757">
        <v>1.6359999999999999</v>
      </c>
      <c r="L5757">
        <v>1E-3</v>
      </c>
      <c r="M5757">
        <v>323483.07500000001</v>
      </c>
      <c r="N5757">
        <v>5.8999999999999997E-2</v>
      </c>
      <c r="O5757">
        <v>96.088999999999999</v>
      </c>
      <c r="P5757">
        <v>4.7399999999999998E-2</v>
      </c>
      <c r="Q5757">
        <v>5456850.9749999996</v>
      </c>
      <c r="R5757" t="s">
        <v>34</v>
      </c>
      <c r="S5757" t="s">
        <v>38</v>
      </c>
      <c r="T5757" t="s">
        <v>89</v>
      </c>
      <c r="V5757" t="s">
        <v>477</v>
      </c>
      <c r="Y5757" t="s">
        <v>36</v>
      </c>
    </row>
    <row r="5758" spans="1:25" x14ac:dyDescent="0.45">
      <c r="A5758" t="s">
        <v>475</v>
      </c>
      <c r="B5758" t="s">
        <v>476</v>
      </c>
      <c r="C5758">
        <v>3236</v>
      </c>
      <c r="D5758">
        <v>11</v>
      </c>
      <c r="F5758">
        <v>2011</v>
      </c>
      <c r="G5758">
        <v>5907</v>
      </c>
      <c r="H5758">
        <v>5745</v>
      </c>
      <c r="I5758">
        <v>538329</v>
      </c>
      <c r="K5758">
        <v>1.98</v>
      </c>
      <c r="L5758">
        <v>1.1000000000000001E-3</v>
      </c>
      <c r="M5758">
        <v>390584.52500000002</v>
      </c>
      <c r="N5758">
        <v>5.8999999999999997E-2</v>
      </c>
      <c r="O5758">
        <v>99.775000000000006</v>
      </c>
      <c r="P5758">
        <v>3.7999999999999999E-2</v>
      </c>
      <c r="Q5758">
        <v>6588591.4249999998</v>
      </c>
      <c r="R5758" t="s">
        <v>34</v>
      </c>
      <c r="S5758" t="s">
        <v>38</v>
      </c>
      <c r="T5758" t="s">
        <v>89</v>
      </c>
      <c r="V5758" t="s">
        <v>477</v>
      </c>
      <c r="Y5758" t="s">
        <v>36</v>
      </c>
    </row>
    <row r="5759" spans="1:25" x14ac:dyDescent="0.45">
      <c r="A5759" t="s">
        <v>475</v>
      </c>
      <c r="B5759" t="s">
        <v>476</v>
      </c>
      <c r="C5759">
        <v>3236</v>
      </c>
      <c r="D5759">
        <v>11</v>
      </c>
      <c r="F5759">
        <v>2012</v>
      </c>
      <c r="G5759">
        <v>6461</v>
      </c>
      <c r="H5759">
        <v>6286.5</v>
      </c>
      <c r="I5759">
        <v>580427</v>
      </c>
      <c r="K5759">
        <v>2.101</v>
      </c>
      <c r="L5759">
        <v>1.1000000000000001E-3</v>
      </c>
      <c r="M5759">
        <v>412309.875</v>
      </c>
      <c r="N5759">
        <v>5.8999999999999997E-2</v>
      </c>
      <c r="O5759">
        <v>98.311000000000007</v>
      </c>
      <c r="P5759">
        <v>3.5700000000000003E-2</v>
      </c>
      <c r="Q5759">
        <v>6955191.7249999996</v>
      </c>
      <c r="R5759" t="s">
        <v>34</v>
      </c>
      <c r="S5759" t="s">
        <v>38</v>
      </c>
      <c r="T5759" t="s">
        <v>89</v>
      </c>
      <c r="V5759" t="s">
        <v>477</v>
      </c>
      <c r="Y5759" t="s">
        <v>36</v>
      </c>
    </row>
    <row r="5760" spans="1:25" x14ac:dyDescent="0.45">
      <c r="A5760" t="s">
        <v>475</v>
      </c>
      <c r="B5760" t="s">
        <v>476</v>
      </c>
      <c r="C5760">
        <v>3236</v>
      </c>
      <c r="D5760">
        <v>11</v>
      </c>
      <c r="F5760">
        <v>2013</v>
      </c>
      <c r="G5760">
        <v>4157</v>
      </c>
      <c r="H5760">
        <v>3939.75</v>
      </c>
      <c r="I5760">
        <v>349037.75</v>
      </c>
      <c r="K5760">
        <v>1.722</v>
      </c>
      <c r="L5760">
        <v>1.6000000000000001E-3</v>
      </c>
      <c r="M5760">
        <v>228478.22500000001</v>
      </c>
      <c r="N5760">
        <v>5.9499999999999997E-2</v>
      </c>
      <c r="O5760">
        <v>67.528000000000006</v>
      </c>
      <c r="P5760">
        <v>4.8399999999999999E-2</v>
      </c>
      <c r="Q5760">
        <v>3831670.4750000001</v>
      </c>
      <c r="R5760" t="s">
        <v>34</v>
      </c>
      <c r="S5760" t="s">
        <v>38</v>
      </c>
      <c r="T5760" t="s">
        <v>89</v>
      </c>
      <c r="V5760" t="s">
        <v>477</v>
      </c>
      <c r="Y5760" t="s">
        <v>36</v>
      </c>
    </row>
    <row r="5761" spans="1:25" x14ac:dyDescent="0.45">
      <c r="A5761" t="s">
        <v>475</v>
      </c>
      <c r="B5761" t="s">
        <v>476</v>
      </c>
      <c r="C5761">
        <v>3236</v>
      </c>
      <c r="D5761">
        <v>11</v>
      </c>
      <c r="F5761">
        <v>2014</v>
      </c>
      <c r="G5761">
        <v>5356</v>
      </c>
      <c r="H5761">
        <v>5116.25</v>
      </c>
      <c r="I5761">
        <v>471224.75</v>
      </c>
      <c r="K5761">
        <v>3.3519999999999999</v>
      </c>
      <c r="L5761">
        <v>1.8E-3</v>
      </c>
      <c r="M5761">
        <v>320530.92499999999</v>
      </c>
      <c r="N5761">
        <v>6.0199999999999997E-2</v>
      </c>
      <c r="O5761">
        <v>92.73</v>
      </c>
      <c r="P5761">
        <v>4.6199999999999998E-2</v>
      </c>
      <c r="Q5761">
        <v>5309420.3</v>
      </c>
      <c r="R5761" t="s">
        <v>34</v>
      </c>
      <c r="S5761" t="s">
        <v>38</v>
      </c>
      <c r="T5761" t="s">
        <v>89</v>
      </c>
      <c r="V5761" t="s">
        <v>477</v>
      </c>
      <c r="Y5761" t="s">
        <v>36</v>
      </c>
    </row>
    <row r="5762" spans="1:25" x14ac:dyDescent="0.45">
      <c r="A5762" t="s">
        <v>475</v>
      </c>
      <c r="B5762" t="s">
        <v>476</v>
      </c>
      <c r="C5762">
        <v>3236</v>
      </c>
      <c r="D5762">
        <v>11</v>
      </c>
      <c r="F5762">
        <v>2015</v>
      </c>
      <c r="G5762">
        <v>5708</v>
      </c>
      <c r="H5762">
        <v>5465.5</v>
      </c>
      <c r="I5762">
        <v>508761.75</v>
      </c>
      <c r="K5762">
        <v>3.7519999999999998</v>
      </c>
      <c r="L5762">
        <v>1.6000000000000001E-3</v>
      </c>
      <c r="M5762">
        <v>358094.82500000001</v>
      </c>
      <c r="N5762">
        <v>6.0400000000000002E-2</v>
      </c>
      <c r="O5762">
        <v>97.647000000000006</v>
      </c>
      <c r="P5762">
        <v>4.3700000000000003E-2</v>
      </c>
      <c r="Q5762">
        <v>5899094.2999999998</v>
      </c>
      <c r="R5762" t="s">
        <v>34</v>
      </c>
      <c r="S5762" t="s">
        <v>38</v>
      </c>
      <c r="T5762" t="s">
        <v>89</v>
      </c>
      <c r="V5762" t="s">
        <v>477</v>
      </c>
      <c r="Y5762" t="s">
        <v>36</v>
      </c>
    </row>
    <row r="5763" spans="1:25" x14ac:dyDescent="0.45">
      <c r="A5763" t="s">
        <v>475</v>
      </c>
      <c r="B5763" t="s">
        <v>476</v>
      </c>
      <c r="C5763">
        <v>3236</v>
      </c>
      <c r="D5763">
        <v>11</v>
      </c>
      <c r="F5763">
        <v>2016</v>
      </c>
      <c r="G5763">
        <v>5504</v>
      </c>
      <c r="H5763">
        <v>5188.75</v>
      </c>
      <c r="I5763">
        <v>485772.25</v>
      </c>
      <c r="K5763">
        <v>1.665</v>
      </c>
      <c r="L5763">
        <v>1E-3</v>
      </c>
      <c r="M5763">
        <v>314273.875</v>
      </c>
      <c r="N5763">
        <v>5.91E-2</v>
      </c>
      <c r="O5763">
        <v>89.192999999999998</v>
      </c>
      <c r="P5763">
        <v>4.6800000000000001E-2</v>
      </c>
      <c r="Q5763">
        <v>5296467.7</v>
      </c>
      <c r="R5763" t="s">
        <v>34</v>
      </c>
      <c r="S5763" t="s">
        <v>38</v>
      </c>
      <c r="T5763" t="s">
        <v>89</v>
      </c>
      <c r="V5763" t="s">
        <v>477</v>
      </c>
      <c r="Y5763" t="s">
        <v>36</v>
      </c>
    </row>
    <row r="5764" spans="1:25" x14ac:dyDescent="0.45">
      <c r="A5764" t="s">
        <v>475</v>
      </c>
      <c r="B5764" t="s">
        <v>476</v>
      </c>
      <c r="C5764">
        <v>3236</v>
      </c>
      <c r="D5764">
        <v>11</v>
      </c>
      <c r="F5764">
        <v>2017</v>
      </c>
      <c r="G5764">
        <v>5202</v>
      </c>
      <c r="H5764">
        <v>4906</v>
      </c>
      <c r="I5764">
        <v>452792.25</v>
      </c>
      <c r="K5764">
        <v>2.395</v>
      </c>
      <c r="L5764">
        <v>1.2999999999999999E-3</v>
      </c>
      <c r="M5764">
        <v>314658.75</v>
      </c>
      <c r="N5764">
        <v>5.9499999999999997E-2</v>
      </c>
      <c r="O5764">
        <v>85.799000000000007</v>
      </c>
      <c r="P5764">
        <v>4.4600000000000001E-2</v>
      </c>
      <c r="Q5764">
        <v>5259683.2249999996</v>
      </c>
      <c r="R5764" t="s">
        <v>34</v>
      </c>
      <c r="S5764" t="s">
        <v>38</v>
      </c>
      <c r="T5764" t="s">
        <v>89</v>
      </c>
      <c r="V5764" t="s">
        <v>477</v>
      </c>
      <c r="Y5764" t="s">
        <v>36</v>
      </c>
    </row>
    <row r="5765" spans="1:25" x14ac:dyDescent="0.45">
      <c r="A5765" t="s">
        <v>475</v>
      </c>
      <c r="B5765" t="s">
        <v>476</v>
      </c>
      <c r="C5765">
        <v>3236</v>
      </c>
      <c r="D5765">
        <v>11</v>
      </c>
      <c r="F5765">
        <v>2018</v>
      </c>
      <c r="G5765">
        <v>5188</v>
      </c>
      <c r="H5765">
        <v>4917</v>
      </c>
      <c r="I5765">
        <v>446110.5</v>
      </c>
      <c r="K5765">
        <v>3.214</v>
      </c>
      <c r="L5765">
        <v>1.6000000000000001E-3</v>
      </c>
      <c r="M5765">
        <v>325166.25</v>
      </c>
      <c r="N5765">
        <v>5.9799999999999999E-2</v>
      </c>
      <c r="O5765">
        <v>82.313999999999993</v>
      </c>
      <c r="P5765">
        <v>0.04</v>
      </c>
      <c r="Q5765">
        <v>5409006.5</v>
      </c>
      <c r="R5765" t="s">
        <v>34</v>
      </c>
      <c r="S5765" t="s">
        <v>38</v>
      </c>
      <c r="T5765" t="s">
        <v>89</v>
      </c>
      <c r="V5765" t="s">
        <v>477</v>
      </c>
      <c r="Y5765" t="s">
        <v>36</v>
      </c>
    </row>
    <row r="5766" spans="1:25" x14ac:dyDescent="0.45">
      <c r="A5766" t="s">
        <v>475</v>
      </c>
      <c r="B5766" t="s">
        <v>476</v>
      </c>
      <c r="C5766">
        <v>3236</v>
      </c>
      <c r="D5766">
        <v>11</v>
      </c>
      <c r="F5766">
        <v>2019</v>
      </c>
      <c r="G5766">
        <v>3480</v>
      </c>
      <c r="H5766">
        <v>3274.5</v>
      </c>
      <c r="I5766">
        <v>300771.75</v>
      </c>
      <c r="K5766">
        <v>1.135</v>
      </c>
      <c r="L5766">
        <v>1E-3</v>
      </c>
      <c r="M5766">
        <v>219386.75</v>
      </c>
      <c r="N5766">
        <v>5.8999999999999997E-2</v>
      </c>
      <c r="O5766">
        <v>55.345999999999997</v>
      </c>
      <c r="P5766">
        <v>4.1500000000000002E-2</v>
      </c>
      <c r="Q5766">
        <v>3699755.9</v>
      </c>
      <c r="R5766" t="s">
        <v>34</v>
      </c>
      <c r="S5766" t="s">
        <v>38</v>
      </c>
      <c r="T5766" t="s">
        <v>89</v>
      </c>
      <c r="V5766" t="s">
        <v>477</v>
      </c>
      <c r="Y5766" t="s">
        <v>36</v>
      </c>
    </row>
    <row r="5767" spans="1:25" x14ac:dyDescent="0.45">
      <c r="A5767" t="s">
        <v>475</v>
      </c>
      <c r="B5767" t="s">
        <v>476</v>
      </c>
      <c r="C5767">
        <v>3236</v>
      </c>
      <c r="D5767">
        <v>11</v>
      </c>
      <c r="F5767">
        <v>2020</v>
      </c>
      <c r="G5767">
        <v>4116</v>
      </c>
      <c r="H5767">
        <v>3946.25</v>
      </c>
      <c r="I5767">
        <v>378255.25</v>
      </c>
      <c r="K5767">
        <v>1.4470000000000001</v>
      </c>
      <c r="L5767">
        <v>1E-3</v>
      </c>
      <c r="M5767">
        <v>281549.27500000002</v>
      </c>
      <c r="N5767">
        <v>5.8700000000000002E-2</v>
      </c>
      <c r="O5767">
        <v>70.807000000000002</v>
      </c>
      <c r="P5767">
        <v>3.9399999999999998E-2</v>
      </c>
      <c r="Q5767">
        <v>4748334.8499999996</v>
      </c>
      <c r="R5767" t="s">
        <v>34</v>
      </c>
      <c r="S5767" t="s">
        <v>38</v>
      </c>
      <c r="T5767" t="s">
        <v>89</v>
      </c>
      <c r="V5767" t="s">
        <v>477</v>
      </c>
      <c r="Y5767" t="s">
        <v>36</v>
      </c>
    </row>
    <row r="5768" spans="1:25" x14ac:dyDescent="0.45">
      <c r="A5768" t="s">
        <v>475</v>
      </c>
      <c r="B5768" t="s">
        <v>476</v>
      </c>
      <c r="C5768">
        <v>3236</v>
      </c>
      <c r="D5768">
        <v>11</v>
      </c>
      <c r="F5768">
        <v>2021</v>
      </c>
      <c r="G5768">
        <v>3747</v>
      </c>
      <c r="H5768">
        <v>3590</v>
      </c>
      <c r="I5768">
        <v>340475</v>
      </c>
      <c r="K5768">
        <v>1.341</v>
      </c>
      <c r="L5768">
        <v>1E-3</v>
      </c>
      <c r="M5768">
        <v>257913.57500000001</v>
      </c>
      <c r="N5768">
        <v>5.91E-2</v>
      </c>
      <c r="O5768">
        <v>63.234999999999999</v>
      </c>
      <c r="P5768">
        <v>3.7199999999999997E-2</v>
      </c>
      <c r="Q5768">
        <v>4348824.4249999998</v>
      </c>
      <c r="R5768" t="s">
        <v>34</v>
      </c>
      <c r="S5768" t="s">
        <v>38</v>
      </c>
      <c r="T5768" t="s">
        <v>89</v>
      </c>
      <c r="V5768" t="s">
        <v>477</v>
      </c>
      <c r="Y5768" t="s">
        <v>36</v>
      </c>
    </row>
    <row r="5769" spans="1:25" x14ac:dyDescent="0.45">
      <c r="A5769" t="s">
        <v>475</v>
      </c>
      <c r="B5769" t="s">
        <v>476</v>
      </c>
      <c r="C5769">
        <v>3236</v>
      </c>
      <c r="D5769">
        <v>11</v>
      </c>
      <c r="F5769">
        <v>2022</v>
      </c>
      <c r="G5769">
        <v>2866</v>
      </c>
      <c r="H5769">
        <v>2696</v>
      </c>
      <c r="I5769">
        <v>242659.75</v>
      </c>
      <c r="K5769">
        <v>1.2050000000000001</v>
      </c>
      <c r="L5769">
        <v>1.1999999999999999E-3</v>
      </c>
      <c r="M5769">
        <v>184151.92499999999</v>
      </c>
      <c r="N5769">
        <v>5.9400000000000001E-2</v>
      </c>
      <c r="O5769">
        <v>51.679000000000002</v>
      </c>
      <c r="P5769">
        <v>4.53E-2</v>
      </c>
      <c r="Q5769">
        <v>3086873.7</v>
      </c>
      <c r="R5769" t="s">
        <v>34</v>
      </c>
      <c r="S5769" t="s">
        <v>38</v>
      </c>
      <c r="T5769" t="s">
        <v>89</v>
      </c>
      <c r="V5769" t="s">
        <v>477</v>
      </c>
      <c r="Y5769" t="s">
        <v>36</v>
      </c>
    </row>
    <row r="5770" spans="1:25" x14ac:dyDescent="0.45">
      <c r="A5770" t="s">
        <v>475</v>
      </c>
      <c r="B5770" t="s">
        <v>476</v>
      </c>
      <c r="C5770">
        <v>3236</v>
      </c>
      <c r="D5770">
        <v>11</v>
      </c>
      <c r="F5770">
        <v>2023</v>
      </c>
      <c r="G5770">
        <v>4474</v>
      </c>
      <c r="H5770">
        <v>4358.25</v>
      </c>
      <c r="I5770">
        <v>429333.75</v>
      </c>
      <c r="K5770">
        <v>2.0619999999999998</v>
      </c>
      <c r="L5770">
        <v>1.1999999999999999E-3</v>
      </c>
      <c r="M5770">
        <v>333589.02500000002</v>
      </c>
      <c r="N5770">
        <v>5.9299999999999999E-2</v>
      </c>
      <c r="O5770">
        <v>72.882999999999996</v>
      </c>
      <c r="P5770">
        <v>3.15E-2</v>
      </c>
      <c r="Q5770">
        <v>5599262.9500000002</v>
      </c>
      <c r="R5770" t="s">
        <v>34</v>
      </c>
      <c r="S5770" t="s">
        <v>38</v>
      </c>
      <c r="T5770" t="s">
        <v>89</v>
      </c>
      <c r="V5770" t="s">
        <v>477</v>
      </c>
      <c r="Y5770" t="s">
        <v>36</v>
      </c>
    </row>
    <row r="5771" spans="1:25" x14ac:dyDescent="0.45">
      <c r="A5771" t="s">
        <v>475</v>
      </c>
      <c r="B5771" t="s">
        <v>476</v>
      </c>
      <c r="C5771">
        <v>3236</v>
      </c>
      <c r="D5771">
        <v>11</v>
      </c>
      <c r="F5771">
        <v>2024</v>
      </c>
      <c r="G5771">
        <v>987</v>
      </c>
      <c r="H5771">
        <v>928.25</v>
      </c>
      <c r="I5771">
        <v>86868.5</v>
      </c>
      <c r="K5771">
        <v>0.34</v>
      </c>
      <c r="L5771">
        <v>1E-3</v>
      </c>
      <c r="M5771">
        <v>67116.574999999997</v>
      </c>
      <c r="N5771">
        <v>5.8999999999999997E-2</v>
      </c>
      <c r="O5771">
        <v>17.228999999999999</v>
      </c>
      <c r="P5771">
        <v>4.3299999999999998E-2</v>
      </c>
      <c r="Q5771">
        <v>1132144.55</v>
      </c>
      <c r="R5771" t="s">
        <v>34</v>
      </c>
      <c r="S5771" t="s">
        <v>38</v>
      </c>
      <c r="T5771" t="s">
        <v>89</v>
      </c>
      <c r="V5771" t="s">
        <v>477</v>
      </c>
      <c r="Y5771" t="s">
        <v>36</v>
      </c>
    </row>
    <row r="5772" spans="1:25" x14ac:dyDescent="0.45">
      <c r="A5772" t="s">
        <v>475</v>
      </c>
      <c r="B5772" t="s">
        <v>476</v>
      </c>
      <c r="C5772">
        <v>3236</v>
      </c>
      <c r="D5772">
        <v>9</v>
      </c>
      <c r="F5772">
        <v>2009</v>
      </c>
      <c r="G5772">
        <v>4134</v>
      </c>
      <c r="H5772">
        <v>3912</v>
      </c>
      <c r="I5772">
        <v>358681.5</v>
      </c>
      <c r="K5772">
        <v>1.327</v>
      </c>
      <c r="L5772">
        <v>1E-3</v>
      </c>
      <c r="M5772">
        <v>261016.8</v>
      </c>
      <c r="N5772">
        <v>5.8999999999999997E-2</v>
      </c>
      <c r="O5772">
        <v>82.382999999999996</v>
      </c>
      <c r="P5772">
        <v>5.1999999999999998E-2</v>
      </c>
      <c r="Q5772">
        <v>4402976.1500000004</v>
      </c>
      <c r="R5772" t="s">
        <v>34</v>
      </c>
      <c r="S5772" t="s">
        <v>38</v>
      </c>
      <c r="T5772" t="s">
        <v>89</v>
      </c>
      <c r="V5772" t="s">
        <v>477</v>
      </c>
      <c r="Y5772" t="s">
        <v>36</v>
      </c>
    </row>
    <row r="5773" spans="1:25" x14ac:dyDescent="0.45">
      <c r="A5773" t="s">
        <v>475</v>
      </c>
      <c r="B5773" t="s">
        <v>476</v>
      </c>
      <c r="C5773">
        <v>3236</v>
      </c>
      <c r="D5773">
        <v>9</v>
      </c>
      <c r="F5773">
        <v>2010</v>
      </c>
      <c r="G5773">
        <v>4370</v>
      </c>
      <c r="H5773">
        <v>4136</v>
      </c>
      <c r="I5773">
        <v>377176.75</v>
      </c>
      <c r="K5773">
        <v>1.4390000000000001</v>
      </c>
      <c r="L5773">
        <v>1E-3</v>
      </c>
      <c r="M5773">
        <v>285113.55</v>
      </c>
      <c r="N5773">
        <v>5.8999999999999997E-2</v>
      </c>
      <c r="O5773">
        <v>87.429000000000002</v>
      </c>
      <c r="P5773">
        <v>4.9799999999999997E-2</v>
      </c>
      <c r="Q5773">
        <v>4809625.4000000004</v>
      </c>
      <c r="R5773" t="s">
        <v>34</v>
      </c>
      <c r="S5773" t="s">
        <v>38</v>
      </c>
      <c r="T5773" t="s">
        <v>89</v>
      </c>
      <c r="V5773" t="s">
        <v>477</v>
      </c>
      <c r="Y5773" t="s">
        <v>36</v>
      </c>
    </row>
    <row r="5774" spans="1:25" x14ac:dyDescent="0.45">
      <c r="A5774" t="s">
        <v>475</v>
      </c>
      <c r="B5774" t="s">
        <v>476</v>
      </c>
      <c r="C5774">
        <v>3236</v>
      </c>
      <c r="D5774">
        <v>9</v>
      </c>
      <c r="F5774">
        <v>2011</v>
      </c>
      <c r="G5774">
        <v>5486</v>
      </c>
      <c r="H5774">
        <v>5281.5</v>
      </c>
      <c r="I5774">
        <v>487941.25</v>
      </c>
      <c r="K5774">
        <v>1.8919999999999999</v>
      </c>
      <c r="L5774">
        <v>1.1000000000000001E-3</v>
      </c>
      <c r="M5774">
        <v>368245.75</v>
      </c>
      <c r="N5774">
        <v>5.8999999999999997E-2</v>
      </c>
      <c r="O5774">
        <v>94.775000000000006</v>
      </c>
      <c r="P5774">
        <v>4.0099999999999997E-2</v>
      </c>
      <c r="Q5774">
        <v>6211486.75</v>
      </c>
      <c r="R5774" t="s">
        <v>34</v>
      </c>
      <c r="S5774" t="s">
        <v>38</v>
      </c>
      <c r="T5774" t="s">
        <v>89</v>
      </c>
      <c r="V5774" t="s">
        <v>477</v>
      </c>
      <c r="Y5774" t="s">
        <v>36</v>
      </c>
    </row>
    <row r="5775" spans="1:25" x14ac:dyDescent="0.45">
      <c r="A5775" t="s">
        <v>475</v>
      </c>
      <c r="B5775" t="s">
        <v>476</v>
      </c>
      <c r="C5775">
        <v>3236</v>
      </c>
      <c r="D5775">
        <v>9</v>
      </c>
      <c r="F5775">
        <v>2012</v>
      </c>
      <c r="G5775">
        <v>6197</v>
      </c>
      <c r="H5775">
        <v>5969.75</v>
      </c>
      <c r="I5775">
        <v>538515.25</v>
      </c>
      <c r="K5775">
        <v>2.0550000000000002</v>
      </c>
      <c r="L5775">
        <v>1.1999999999999999E-3</v>
      </c>
      <c r="M5775">
        <v>400994.8</v>
      </c>
      <c r="N5775">
        <v>5.8999999999999997E-2</v>
      </c>
      <c r="O5775">
        <v>102.642</v>
      </c>
      <c r="P5775">
        <v>3.9899999999999998E-2</v>
      </c>
      <c r="Q5775">
        <v>6764035.0250000004</v>
      </c>
      <c r="R5775" t="s">
        <v>34</v>
      </c>
      <c r="S5775" t="s">
        <v>38</v>
      </c>
      <c r="T5775" t="s">
        <v>89</v>
      </c>
      <c r="V5775" t="s">
        <v>477</v>
      </c>
      <c r="Y5775" t="s">
        <v>36</v>
      </c>
    </row>
    <row r="5776" spans="1:25" x14ac:dyDescent="0.45">
      <c r="A5776" t="s">
        <v>475</v>
      </c>
      <c r="B5776" t="s">
        <v>476</v>
      </c>
      <c r="C5776">
        <v>3236</v>
      </c>
      <c r="D5776">
        <v>9</v>
      </c>
      <c r="F5776">
        <v>2013</v>
      </c>
      <c r="G5776">
        <v>4322</v>
      </c>
      <c r="H5776">
        <v>4061.75</v>
      </c>
      <c r="I5776">
        <v>339315.25</v>
      </c>
      <c r="K5776">
        <v>1.798</v>
      </c>
      <c r="L5776">
        <v>1.4E-3</v>
      </c>
      <c r="M5776">
        <v>244167.57500000001</v>
      </c>
      <c r="N5776">
        <v>5.9499999999999997E-2</v>
      </c>
      <c r="O5776">
        <v>73.161000000000001</v>
      </c>
      <c r="P5776">
        <v>5.0700000000000002E-2</v>
      </c>
      <c r="Q5776">
        <v>4086704.4</v>
      </c>
      <c r="R5776" t="s">
        <v>34</v>
      </c>
      <c r="S5776" t="s">
        <v>38</v>
      </c>
      <c r="T5776" t="s">
        <v>89</v>
      </c>
      <c r="V5776" t="s">
        <v>477</v>
      </c>
      <c r="Y5776" t="s">
        <v>36</v>
      </c>
    </row>
    <row r="5777" spans="1:25" x14ac:dyDescent="0.45">
      <c r="A5777" t="s">
        <v>475</v>
      </c>
      <c r="B5777" t="s">
        <v>476</v>
      </c>
      <c r="C5777">
        <v>3236</v>
      </c>
      <c r="D5777">
        <v>9</v>
      </c>
      <c r="F5777">
        <v>2014</v>
      </c>
      <c r="G5777">
        <v>4259</v>
      </c>
      <c r="H5777">
        <v>3978</v>
      </c>
      <c r="I5777">
        <v>327136.25</v>
      </c>
      <c r="K5777">
        <v>2.4830000000000001</v>
      </c>
      <c r="L5777">
        <v>1.6999999999999999E-3</v>
      </c>
      <c r="M5777">
        <v>244183.72500000001</v>
      </c>
      <c r="N5777">
        <v>6.0100000000000001E-2</v>
      </c>
      <c r="O5777">
        <v>79.805000000000007</v>
      </c>
      <c r="P5777">
        <v>5.6399999999999999E-2</v>
      </c>
      <c r="Q5777">
        <v>4045588.3250000002</v>
      </c>
      <c r="R5777" t="s">
        <v>34</v>
      </c>
      <c r="S5777" t="s">
        <v>38</v>
      </c>
      <c r="T5777" t="s">
        <v>89</v>
      </c>
      <c r="V5777" t="s">
        <v>477</v>
      </c>
      <c r="Y5777" t="s">
        <v>36</v>
      </c>
    </row>
    <row r="5778" spans="1:25" x14ac:dyDescent="0.45">
      <c r="A5778" t="s">
        <v>475</v>
      </c>
      <c r="B5778" t="s">
        <v>476</v>
      </c>
      <c r="C5778">
        <v>3236</v>
      </c>
      <c r="D5778">
        <v>9</v>
      </c>
      <c r="F5778">
        <v>2015</v>
      </c>
      <c r="G5778">
        <v>4934</v>
      </c>
      <c r="H5778">
        <v>4676.25</v>
      </c>
      <c r="I5778">
        <v>412766.5</v>
      </c>
      <c r="K5778">
        <v>1.575</v>
      </c>
      <c r="L5778">
        <v>1E-3</v>
      </c>
      <c r="M5778">
        <v>304089.625</v>
      </c>
      <c r="N5778">
        <v>5.91E-2</v>
      </c>
      <c r="O5778">
        <v>78.328000000000003</v>
      </c>
      <c r="P5778">
        <v>4.36E-2</v>
      </c>
      <c r="Q5778">
        <v>5127721.8250000002</v>
      </c>
      <c r="R5778" t="s">
        <v>34</v>
      </c>
      <c r="S5778" t="s">
        <v>38</v>
      </c>
      <c r="T5778" t="s">
        <v>89</v>
      </c>
      <c r="V5778" t="s">
        <v>477</v>
      </c>
      <c r="Y5778" t="s">
        <v>36</v>
      </c>
    </row>
    <row r="5779" spans="1:25" x14ac:dyDescent="0.45">
      <c r="A5779" t="s">
        <v>475</v>
      </c>
      <c r="B5779" t="s">
        <v>476</v>
      </c>
      <c r="C5779">
        <v>3236</v>
      </c>
      <c r="D5779">
        <v>9</v>
      </c>
      <c r="F5779">
        <v>2016</v>
      </c>
      <c r="G5779">
        <v>5005</v>
      </c>
      <c r="H5779">
        <v>4666.5</v>
      </c>
      <c r="I5779">
        <v>418246.25</v>
      </c>
      <c r="K5779">
        <v>1.5369999999999999</v>
      </c>
      <c r="L5779">
        <v>1E-3</v>
      </c>
      <c r="M5779">
        <v>295937.2</v>
      </c>
      <c r="N5779">
        <v>5.8999999999999997E-2</v>
      </c>
      <c r="O5779">
        <v>84.561999999999998</v>
      </c>
      <c r="P5779">
        <v>5.1700000000000003E-2</v>
      </c>
      <c r="Q5779">
        <v>4990209</v>
      </c>
      <c r="R5779" t="s">
        <v>34</v>
      </c>
      <c r="S5779" t="s">
        <v>38</v>
      </c>
      <c r="T5779" t="s">
        <v>89</v>
      </c>
      <c r="V5779" t="s">
        <v>477</v>
      </c>
      <c r="Y5779" t="s">
        <v>36</v>
      </c>
    </row>
    <row r="5780" spans="1:25" x14ac:dyDescent="0.45">
      <c r="A5780" t="s">
        <v>475</v>
      </c>
      <c r="B5780" t="s">
        <v>476</v>
      </c>
      <c r="C5780">
        <v>3236</v>
      </c>
      <c r="D5780">
        <v>9</v>
      </c>
      <c r="F5780">
        <v>2017</v>
      </c>
      <c r="G5780">
        <v>4738</v>
      </c>
      <c r="H5780">
        <v>4405.25</v>
      </c>
      <c r="I5780">
        <v>381258</v>
      </c>
      <c r="K5780">
        <v>1.859</v>
      </c>
      <c r="L5780">
        <v>1.1999999999999999E-3</v>
      </c>
      <c r="M5780">
        <v>273629.72499999998</v>
      </c>
      <c r="N5780">
        <v>5.9299999999999999E-2</v>
      </c>
      <c r="O5780">
        <v>80.713999999999999</v>
      </c>
      <c r="P5780">
        <v>5.3199999999999997E-2</v>
      </c>
      <c r="Q5780">
        <v>4591370.4249999998</v>
      </c>
      <c r="R5780" t="s">
        <v>34</v>
      </c>
      <c r="S5780" t="s">
        <v>38</v>
      </c>
      <c r="T5780" t="s">
        <v>89</v>
      </c>
      <c r="V5780" t="s">
        <v>477</v>
      </c>
      <c r="Y5780" t="s">
        <v>36</v>
      </c>
    </row>
    <row r="5781" spans="1:25" x14ac:dyDescent="0.45">
      <c r="A5781" t="s">
        <v>475</v>
      </c>
      <c r="B5781" t="s">
        <v>476</v>
      </c>
      <c r="C5781">
        <v>3236</v>
      </c>
      <c r="D5781">
        <v>9</v>
      </c>
      <c r="F5781">
        <v>2018</v>
      </c>
      <c r="G5781">
        <v>4898</v>
      </c>
      <c r="H5781">
        <v>4562.25</v>
      </c>
      <c r="I5781">
        <v>393740.25</v>
      </c>
      <c r="K5781">
        <v>2.5219999999999998</v>
      </c>
      <c r="L5781">
        <v>1.4E-3</v>
      </c>
      <c r="M5781">
        <v>289735.05</v>
      </c>
      <c r="N5781">
        <v>5.9499999999999997E-2</v>
      </c>
      <c r="O5781">
        <v>83.864999999999995</v>
      </c>
      <c r="P5781">
        <v>5.1499999999999997E-2</v>
      </c>
      <c r="Q5781">
        <v>4842903.5</v>
      </c>
      <c r="R5781" t="s">
        <v>34</v>
      </c>
      <c r="S5781" t="s">
        <v>38</v>
      </c>
      <c r="T5781" t="s">
        <v>89</v>
      </c>
      <c r="V5781" t="s">
        <v>477</v>
      </c>
      <c r="Y5781" t="s">
        <v>36</v>
      </c>
    </row>
    <row r="5782" spans="1:25" x14ac:dyDescent="0.45">
      <c r="A5782" t="s">
        <v>475</v>
      </c>
      <c r="B5782" t="s">
        <v>476</v>
      </c>
      <c r="C5782">
        <v>3236</v>
      </c>
      <c r="D5782">
        <v>9</v>
      </c>
      <c r="F5782">
        <v>2019</v>
      </c>
      <c r="G5782">
        <v>4179</v>
      </c>
      <c r="H5782">
        <v>3927</v>
      </c>
      <c r="I5782">
        <v>363539.75</v>
      </c>
      <c r="K5782">
        <v>1.454</v>
      </c>
      <c r="L5782">
        <v>1.1000000000000001E-3</v>
      </c>
      <c r="M5782">
        <v>267653.42499999999</v>
      </c>
      <c r="N5782">
        <v>5.91E-2</v>
      </c>
      <c r="O5782">
        <v>71.245000000000005</v>
      </c>
      <c r="P5782">
        <v>4.7399999999999998E-2</v>
      </c>
      <c r="Q5782">
        <v>4511740.9749999996</v>
      </c>
      <c r="R5782" t="s">
        <v>34</v>
      </c>
      <c r="S5782" t="s">
        <v>38</v>
      </c>
      <c r="T5782" t="s">
        <v>89</v>
      </c>
      <c r="V5782" t="s">
        <v>477</v>
      </c>
      <c r="Y5782" t="s">
        <v>36</v>
      </c>
    </row>
    <row r="5783" spans="1:25" x14ac:dyDescent="0.45">
      <c r="A5783" t="s">
        <v>475</v>
      </c>
      <c r="B5783" t="s">
        <v>476</v>
      </c>
      <c r="C5783">
        <v>3236</v>
      </c>
      <c r="D5783">
        <v>9</v>
      </c>
      <c r="F5783">
        <v>2020</v>
      </c>
      <c r="G5783">
        <v>3766</v>
      </c>
      <c r="H5783">
        <v>3601.5</v>
      </c>
      <c r="I5783">
        <v>347853.5</v>
      </c>
      <c r="K5783">
        <v>1.3759999999999999</v>
      </c>
      <c r="L5783">
        <v>1.1999999999999999E-3</v>
      </c>
      <c r="M5783">
        <v>247216.9</v>
      </c>
      <c r="N5783">
        <v>5.9200000000000003E-2</v>
      </c>
      <c r="O5783">
        <v>64.167000000000002</v>
      </c>
      <c r="P5783">
        <v>4.24E-2</v>
      </c>
      <c r="Q5783">
        <v>4165517.5750000002</v>
      </c>
      <c r="R5783" t="s">
        <v>34</v>
      </c>
      <c r="S5783" t="s">
        <v>38</v>
      </c>
      <c r="T5783" t="s">
        <v>89</v>
      </c>
      <c r="V5783" t="s">
        <v>477</v>
      </c>
      <c r="Y5783" t="s">
        <v>36</v>
      </c>
    </row>
    <row r="5784" spans="1:25" x14ac:dyDescent="0.45">
      <c r="A5784" t="s">
        <v>475</v>
      </c>
      <c r="B5784" t="s">
        <v>476</v>
      </c>
      <c r="C5784">
        <v>3236</v>
      </c>
      <c r="D5784">
        <v>9</v>
      </c>
      <c r="F5784">
        <v>2021</v>
      </c>
      <c r="G5784">
        <v>3954</v>
      </c>
      <c r="H5784">
        <v>3779.5</v>
      </c>
      <c r="I5784">
        <v>365668.25</v>
      </c>
      <c r="K5784">
        <v>1.444</v>
      </c>
      <c r="L5784">
        <v>1.1999999999999999E-3</v>
      </c>
      <c r="M5784">
        <v>251566.95</v>
      </c>
      <c r="N5784">
        <v>5.9200000000000003E-2</v>
      </c>
      <c r="O5784">
        <v>71.775000000000006</v>
      </c>
      <c r="P5784">
        <v>4.6100000000000002E-2</v>
      </c>
      <c r="Q5784">
        <v>4236774.2</v>
      </c>
      <c r="R5784" t="s">
        <v>34</v>
      </c>
      <c r="S5784" t="s">
        <v>38</v>
      </c>
      <c r="T5784" t="s">
        <v>89</v>
      </c>
      <c r="V5784" t="s">
        <v>477</v>
      </c>
      <c r="Y5784" t="s">
        <v>36</v>
      </c>
    </row>
    <row r="5785" spans="1:25" x14ac:dyDescent="0.45">
      <c r="A5785" t="s">
        <v>475</v>
      </c>
      <c r="B5785" t="s">
        <v>476</v>
      </c>
      <c r="C5785">
        <v>3236</v>
      </c>
      <c r="D5785">
        <v>9</v>
      </c>
      <c r="F5785">
        <v>2022</v>
      </c>
      <c r="G5785">
        <v>2550</v>
      </c>
      <c r="H5785">
        <v>2417</v>
      </c>
      <c r="I5785">
        <v>222019.5</v>
      </c>
      <c r="K5785">
        <v>2.0310000000000001</v>
      </c>
      <c r="L5785">
        <v>1.9E-3</v>
      </c>
      <c r="M5785">
        <v>157729</v>
      </c>
      <c r="N5785">
        <v>6.0600000000000001E-2</v>
      </c>
      <c r="O5785">
        <v>48.343000000000004</v>
      </c>
      <c r="P5785">
        <v>5.0299999999999997E-2</v>
      </c>
      <c r="Q5785">
        <v>2583790.3250000002</v>
      </c>
      <c r="R5785" t="s">
        <v>34</v>
      </c>
      <c r="S5785" t="s">
        <v>38</v>
      </c>
      <c r="T5785" t="s">
        <v>89</v>
      </c>
      <c r="V5785" t="s">
        <v>477</v>
      </c>
      <c r="Y5785" t="s">
        <v>36</v>
      </c>
    </row>
    <row r="5786" spans="1:25" x14ac:dyDescent="0.45">
      <c r="A5786" t="s">
        <v>475</v>
      </c>
      <c r="B5786" t="s">
        <v>476</v>
      </c>
      <c r="C5786">
        <v>3236</v>
      </c>
      <c r="D5786">
        <v>9</v>
      </c>
      <c r="F5786">
        <v>2023</v>
      </c>
      <c r="G5786">
        <v>4119</v>
      </c>
      <c r="H5786">
        <v>3919.25</v>
      </c>
      <c r="I5786">
        <v>381994.5</v>
      </c>
      <c r="K5786">
        <v>1.75</v>
      </c>
      <c r="L5786">
        <v>1.1999999999999999E-3</v>
      </c>
      <c r="M5786">
        <v>269423.55</v>
      </c>
      <c r="N5786">
        <v>5.9400000000000001E-2</v>
      </c>
      <c r="O5786">
        <v>71.561000000000007</v>
      </c>
      <c r="P5786">
        <v>4.3099999999999999E-2</v>
      </c>
      <c r="Q5786">
        <v>4517157.375</v>
      </c>
      <c r="R5786" t="s">
        <v>34</v>
      </c>
      <c r="S5786" t="s">
        <v>38</v>
      </c>
      <c r="T5786" t="s">
        <v>89</v>
      </c>
      <c r="V5786" t="s">
        <v>477</v>
      </c>
      <c r="Y5786" t="s">
        <v>36</v>
      </c>
    </row>
    <row r="5787" spans="1:25" x14ac:dyDescent="0.45">
      <c r="A5787" t="s">
        <v>475</v>
      </c>
      <c r="B5787" t="s">
        <v>476</v>
      </c>
      <c r="C5787">
        <v>3236</v>
      </c>
      <c r="D5787">
        <v>9</v>
      </c>
      <c r="F5787">
        <v>2024</v>
      </c>
      <c r="G5787">
        <v>785</v>
      </c>
      <c r="H5787">
        <v>730.75</v>
      </c>
      <c r="I5787">
        <v>67306.5</v>
      </c>
      <c r="K5787">
        <v>0.32700000000000001</v>
      </c>
      <c r="L5787">
        <v>1.2999999999999999E-3</v>
      </c>
      <c r="M5787">
        <v>49957.574999999997</v>
      </c>
      <c r="N5787">
        <v>5.9400000000000001E-2</v>
      </c>
      <c r="O5787">
        <v>14.712</v>
      </c>
      <c r="P5787">
        <v>5.0299999999999997E-2</v>
      </c>
      <c r="Q5787">
        <v>837996.35</v>
      </c>
      <c r="R5787" t="s">
        <v>34</v>
      </c>
      <c r="S5787" t="s">
        <v>38</v>
      </c>
      <c r="T5787" t="s">
        <v>89</v>
      </c>
      <c r="V5787" t="s">
        <v>477</v>
      </c>
      <c r="Y5787" t="s">
        <v>36</v>
      </c>
    </row>
    <row r="5788" spans="1:25" x14ac:dyDescent="0.45">
      <c r="A5788" t="s">
        <v>92</v>
      </c>
      <c r="B5788" t="s">
        <v>478</v>
      </c>
      <c r="C5788">
        <v>3734</v>
      </c>
      <c r="D5788" t="s">
        <v>479</v>
      </c>
      <c r="F5788">
        <v>2009</v>
      </c>
      <c r="G5788">
        <v>50</v>
      </c>
      <c r="H5788">
        <v>44.8</v>
      </c>
      <c r="M5788">
        <v>899</v>
      </c>
      <c r="N5788">
        <v>8.1000000000000003E-2</v>
      </c>
      <c r="Q5788">
        <v>11090.5</v>
      </c>
      <c r="R5788" t="s">
        <v>38</v>
      </c>
      <c r="T5788" t="s">
        <v>28</v>
      </c>
      <c r="Y5788" t="s">
        <v>472</v>
      </c>
    </row>
    <row r="5789" spans="1:25" x14ac:dyDescent="0.45">
      <c r="A5789" t="s">
        <v>92</v>
      </c>
      <c r="B5789" t="s">
        <v>478</v>
      </c>
      <c r="C5789">
        <v>3734</v>
      </c>
      <c r="D5789" t="s">
        <v>479</v>
      </c>
      <c r="F5789">
        <v>2010</v>
      </c>
      <c r="G5789">
        <v>100</v>
      </c>
      <c r="H5789">
        <v>94.1</v>
      </c>
      <c r="M5789">
        <v>1849</v>
      </c>
      <c r="N5789">
        <v>8.1000000000000003E-2</v>
      </c>
      <c r="Q5789">
        <v>22844.9</v>
      </c>
      <c r="R5789" t="s">
        <v>38</v>
      </c>
      <c r="T5789" t="s">
        <v>28</v>
      </c>
      <c r="Y5789" t="s">
        <v>472</v>
      </c>
    </row>
    <row r="5790" spans="1:25" x14ac:dyDescent="0.45">
      <c r="A5790" t="s">
        <v>92</v>
      </c>
      <c r="B5790" t="s">
        <v>478</v>
      </c>
      <c r="C5790">
        <v>3734</v>
      </c>
      <c r="D5790" t="s">
        <v>479</v>
      </c>
      <c r="F5790">
        <v>2011</v>
      </c>
      <c r="G5790">
        <v>169</v>
      </c>
      <c r="H5790">
        <v>163.5</v>
      </c>
      <c r="M5790">
        <v>3297.6</v>
      </c>
      <c r="N5790">
        <v>8.1000000000000003E-2</v>
      </c>
      <c r="Q5790">
        <v>40704.6</v>
      </c>
      <c r="R5790" t="s">
        <v>38</v>
      </c>
      <c r="T5790" t="s">
        <v>28</v>
      </c>
      <c r="Y5790" t="s">
        <v>472</v>
      </c>
    </row>
    <row r="5791" spans="1:25" x14ac:dyDescent="0.45">
      <c r="A5791" t="s">
        <v>92</v>
      </c>
      <c r="B5791" t="s">
        <v>478</v>
      </c>
      <c r="C5791">
        <v>3734</v>
      </c>
      <c r="D5791" t="s">
        <v>479</v>
      </c>
      <c r="F5791">
        <v>2012</v>
      </c>
      <c r="G5791">
        <v>53</v>
      </c>
      <c r="H5791">
        <v>46.3</v>
      </c>
      <c r="M5791">
        <v>963.3</v>
      </c>
      <c r="N5791">
        <v>8.1000000000000003E-2</v>
      </c>
      <c r="Q5791">
        <v>11883</v>
      </c>
      <c r="R5791" t="s">
        <v>38</v>
      </c>
      <c r="T5791" t="s">
        <v>28</v>
      </c>
      <c r="Y5791" t="s">
        <v>472</v>
      </c>
    </row>
    <row r="5792" spans="1:25" x14ac:dyDescent="0.45">
      <c r="A5792" t="s">
        <v>92</v>
      </c>
      <c r="B5792" t="s">
        <v>478</v>
      </c>
      <c r="C5792">
        <v>3734</v>
      </c>
      <c r="D5792" t="s">
        <v>479</v>
      </c>
      <c r="F5792">
        <v>2013</v>
      </c>
      <c r="G5792">
        <v>76</v>
      </c>
      <c r="H5792">
        <v>69.3</v>
      </c>
      <c r="M5792">
        <v>1320.7</v>
      </c>
      <c r="N5792">
        <v>8.1000000000000003E-2</v>
      </c>
      <c r="Q5792">
        <v>16295.4</v>
      </c>
      <c r="R5792" t="s">
        <v>38</v>
      </c>
      <c r="T5792" t="s">
        <v>28</v>
      </c>
      <c r="Y5792" t="s">
        <v>472</v>
      </c>
    </row>
    <row r="5793" spans="1:25" x14ac:dyDescent="0.45">
      <c r="A5793" t="s">
        <v>92</v>
      </c>
      <c r="B5793" t="s">
        <v>478</v>
      </c>
      <c r="C5793">
        <v>3734</v>
      </c>
      <c r="D5793" t="s">
        <v>479</v>
      </c>
      <c r="F5793">
        <v>2014</v>
      </c>
      <c r="G5793">
        <v>66</v>
      </c>
      <c r="H5793">
        <v>61</v>
      </c>
      <c r="M5793">
        <v>1262.0999999999999</v>
      </c>
      <c r="N5793">
        <v>8.1000000000000003E-2</v>
      </c>
      <c r="Q5793">
        <v>15597.1</v>
      </c>
      <c r="R5793" t="s">
        <v>38</v>
      </c>
      <c r="T5793" t="s">
        <v>28</v>
      </c>
      <c r="Y5793" t="s">
        <v>472</v>
      </c>
    </row>
    <row r="5794" spans="1:25" x14ac:dyDescent="0.45">
      <c r="A5794" t="s">
        <v>92</v>
      </c>
      <c r="B5794" t="s">
        <v>478</v>
      </c>
      <c r="C5794">
        <v>3734</v>
      </c>
      <c r="D5794" t="s">
        <v>479</v>
      </c>
      <c r="F5794">
        <v>2015</v>
      </c>
      <c r="G5794">
        <v>26</v>
      </c>
      <c r="H5794">
        <v>19</v>
      </c>
      <c r="M5794">
        <v>369.8</v>
      </c>
      <c r="N5794">
        <v>8.1000000000000003E-2</v>
      </c>
      <c r="Q5794">
        <v>4564.8999999999996</v>
      </c>
      <c r="R5794" t="s">
        <v>38</v>
      </c>
      <c r="T5794" t="s">
        <v>28</v>
      </c>
      <c r="Y5794" t="s">
        <v>472</v>
      </c>
    </row>
    <row r="5795" spans="1:25" x14ac:dyDescent="0.45">
      <c r="A5795" t="s">
        <v>92</v>
      </c>
      <c r="B5795" t="s">
        <v>478</v>
      </c>
      <c r="C5795">
        <v>3734</v>
      </c>
      <c r="D5795" t="s">
        <v>479</v>
      </c>
      <c r="F5795">
        <v>2016</v>
      </c>
      <c r="G5795">
        <v>54</v>
      </c>
      <c r="H5795">
        <v>52</v>
      </c>
      <c r="M5795">
        <v>958.6</v>
      </c>
      <c r="N5795">
        <v>8.1000000000000003E-2</v>
      </c>
      <c r="Q5795">
        <v>11820</v>
      </c>
      <c r="R5795" t="s">
        <v>38</v>
      </c>
      <c r="T5795" t="s">
        <v>28</v>
      </c>
      <c r="Y5795" t="s">
        <v>472</v>
      </c>
    </row>
    <row r="5796" spans="1:25" x14ac:dyDescent="0.45">
      <c r="A5796" t="s">
        <v>92</v>
      </c>
      <c r="B5796" t="s">
        <v>478</v>
      </c>
      <c r="C5796">
        <v>3734</v>
      </c>
      <c r="D5796" t="s">
        <v>479</v>
      </c>
      <c r="F5796">
        <v>2017</v>
      </c>
      <c r="G5796">
        <v>108</v>
      </c>
      <c r="H5796">
        <v>102.6</v>
      </c>
      <c r="M5796">
        <v>1953.9</v>
      </c>
      <c r="N5796">
        <v>8.1000000000000003E-2</v>
      </c>
      <c r="Q5796">
        <v>24135.4</v>
      </c>
      <c r="R5796" t="s">
        <v>38</v>
      </c>
      <c r="T5796" t="s">
        <v>28</v>
      </c>
      <c r="Y5796" t="s">
        <v>472</v>
      </c>
    </row>
    <row r="5797" spans="1:25" x14ac:dyDescent="0.45">
      <c r="A5797" t="s">
        <v>92</v>
      </c>
      <c r="B5797" t="s">
        <v>478</v>
      </c>
      <c r="C5797">
        <v>3734</v>
      </c>
      <c r="D5797" t="s">
        <v>479</v>
      </c>
      <c r="F5797">
        <v>2018</v>
      </c>
      <c r="G5797">
        <v>56</v>
      </c>
      <c r="H5797">
        <v>51.2</v>
      </c>
      <c r="M5797">
        <v>641.4</v>
      </c>
      <c r="N5797">
        <v>8.1100000000000005E-2</v>
      </c>
      <c r="Q5797">
        <v>7893.9</v>
      </c>
      <c r="R5797" t="s">
        <v>38</v>
      </c>
      <c r="T5797" t="s">
        <v>28</v>
      </c>
      <c r="Y5797" t="s">
        <v>472</v>
      </c>
    </row>
    <row r="5798" spans="1:25" x14ac:dyDescent="0.45">
      <c r="A5798" t="s">
        <v>92</v>
      </c>
      <c r="B5798" t="s">
        <v>478</v>
      </c>
      <c r="C5798">
        <v>3734</v>
      </c>
      <c r="D5798" t="s">
        <v>479</v>
      </c>
      <c r="F5798">
        <v>2019</v>
      </c>
      <c r="G5798">
        <v>17</v>
      </c>
      <c r="H5798">
        <v>10.9</v>
      </c>
      <c r="M5798">
        <v>232.9</v>
      </c>
      <c r="N5798">
        <v>8.1199999999999994E-2</v>
      </c>
      <c r="Q5798">
        <v>2874</v>
      </c>
      <c r="R5798" t="s">
        <v>38</v>
      </c>
      <c r="T5798" t="s">
        <v>28</v>
      </c>
      <c r="Y5798" t="s">
        <v>472</v>
      </c>
    </row>
    <row r="5799" spans="1:25" x14ac:dyDescent="0.45">
      <c r="A5799" t="s">
        <v>92</v>
      </c>
      <c r="B5799" t="s">
        <v>478</v>
      </c>
      <c r="C5799">
        <v>3734</v>
      </c>
      <c r="D5799" t="s">
        <v>479</v>
      </c>
      <c r="F5799">
        <v>2020</v>
      </c>
      <c r="G5799">
        <v>16</v>
      </c>
      <c r="H5799">
        <v>10.1</v>
      </c>
      <c r="M5799">
        <v>210.6</v>
      </c>
      <c r="N5799">
        <v>8.09E-2</v>
      </c>
      <c r="Q5799">
        <v>2599.1999999999998</v>
      </c>
      <c r="R5799" t="s">
        <v>38</v>
      </c>
      <c r="T5799" t="s">
        <v>28</v>
      </c>
      <c r="Y5799" t="s">
        <v>472</v>
      </c>
    </row>
    <row r="5800" spans="1:25" x14ac:dyDescent="0.45">
      <c r="A5800" t="s">
        <v>92</v>
      </c>
      <c r="B5800" t="s">
        <v>478</v>
      </c>
      <c r="C5800">
        <v>3734</v>
      </c>
      <c r="D5800" t="s">
        <v>479</v>
      </c>
      <c r="F5800">
        <v>2021</v>
      </c>
      <c r="G5800">
        <v>66</v>
      </c>
      <c r="H5800">
        <v>59.5</v>
      </c>
      <c r="M5800">
        <v>1416.5</v>
      </c>
      <c r="N5800">
        <v>8.1000000000000003E-2</v>
      </c>
      <c r="Q5800">
        <v>17494.2</v>
      </c>
      <c r="R5800" t="s">
        <v>38</v>
      </c>
      <c r="T5800" t="s">
        <v>28</v>
      </c>
      <c r="Y5800" t="s">
        <v>472</v>
      </c>
    </row>
    <row r="5801" spans="1:25" x14ac:dyDescent="0.45">
      <c r="A5801" t="s">
        <v>92</v>
      </c>
      <c r="B5801" t="s">
        <v>478</v>
      </c>
      <c r="C5801">
        <v>3734</v>
      </c>
      <c r="D5801" t="s">
        <v>479</v>
      </c>
      <c r="F5801">
        <v>2022</v>
      </c>
      <c r="G5801">
        <v>93</v>
      </c>
      <c r="H5801">
        <v>89.2</v>
      </c>
      <c r="M5801">
        <v>2070.6</v>
      </c>
      <c r="N5801">
        <v>8.1000000000000003E-2</v>
      </c>
      <c r="Q5801">
        <v>25549.9</v>
      </c>
      <c r="R5801" t="s">
        <v>38</v>
      </c>
      <c r="T5801" t="s">
        <v>28</v>
      </c>
      <c r="Y5801" t="s">
        <v>472</v>
      </c>
    </row>
    <row r="5802" spans="1:25" x14ac:dyDescent="0.45">
      <c r="A5802" t="s">
        <v>92</v>
      </c>
      <c r="B5802" t="s">
        <v>478</v>
      </c>
      <c r="C5802">
        <v>3734</v>
      </c>
      <c r="D5802" t="s">
        <v>479</v>
      </c>
      <c r="F5802">
        <v>2023</v>
      </c>
      <c r="G5802">
        <v>37</v>
      </c>
      <c r="H5802">
        <v>34.200000000000003</v>
      </c>
      <c r="M5802">
        <v>765.3</v>
      </c>
      <c r="N5802">
        <v>8.1000000000000003E-2</v>
      </c>
      <c r="Q5802">
        <v>9456.6</v>
      </c>
      <c r="R5802" t="s">
        <v>38</v>
      </c>
      <c r="T5802" t="s">
        <v>28</v>
      </c>
      <c r="Y5802" t="s">
        <v>472</v>
      </c>
    </row>
    <row r="5803" spans="1:25" x14ac:dyDescent="0.45">
      <c r="A5803" t="s">
        <v>92</v>
      </c>
      <c r="B5803" t="s">
        <v>478</v>
      </c>
      <c r="C5803">
        <v>3734</v>
      </c>
      <c r="D5803" t="s">
        <v>479</v>
      </c>
      <c r="F5803">
        <v>2024</v>
      </c>
      <c r="G5803">
        <v>7</v>
      </c>
      <c r="H5803">
        <v>4.0999999999999996</v>
      </c>
      <c r="M5803">
        <v>109.2</v>
      </c>
      <c r="N5803">
        <v>8.1000000000000003E-2</v>
      </c>
      <c r="Q5803">
        <v>1349.9</v>
      </c>
      <c r="R5803" t="s">
        <v>38</v>
      </c>
      <c r="T5803" t="s">
        <v>28</v>
      </c>
      <c r="Y5803" t="s">
        <v>472</v>
      </c>
    </row>
    <row r="5804" spans="1:25" x14ac:dyDescent="0.45">
      <c r="A5804" t="s">
        <v>92</v>
      </c>
      <c r="B5804" t="s">
        <v>478</v>
      </c>
      <c r="C5804">
        <v>3734</v>
      </c>
      <c r="D5804" t="s">
        <v>480</v>
      </c>
      <c r="F5804">
        <v>2009</v>
      </c>
      <c r="G5804">
        <v>52</v>
      </c>
      <c r="H5804">
        <v>47</v>
      </c>
      <c r="M5804">
        <v>749.7</v>
      </c>
      <c r="N5804">
        <v>8.1000000000000003E-2</v>
      </c>
      <c r="Q5804">
        <v>9256.6</v>
      </c>
      <c r="R5804" t="s">
        <v>38</v>
      </c>
      <c r="T5804" t="s">
        <v>28</v>
      </c>
      <c r="Y5804" t="s">
        <v>472</v>
      </c>
    </row>
    <row r="5805" spans="1:25" x14ac:dyDescent="0.45">
      <c r="A5805" t="s">
        <v>92</v>
      </c>
      <c r="B5805" t="s">
        <v>478</v>
      </c>
      <c r="C5805">
        <v>3734</v>
      </c>
      <c r="D5805" t="s">
        <v>480</v>
      </c>
      <c r="F5805">
        <v>2010</v>
      </c>
      <c r="G5805">
        <v>98</v>
      </c>
      <c r="H5805">
        <v>93.1</v>
      </c>
      <c r="M5805">
        <v>1570.4</v>
      </c>
      <c r="N5805">
        <v>8.1000000000000003E-2</v>
      </c>
      <c r="Q5805">
        <v>19391.8</v>
      </c>
      <c r="R5805" t="s">
        <v>38</v>
      </c>
      <c r="T5805" t="s">
        <v>28</v>
      </c>
      <c r="Y5805" t="s">
        <v>472</v>
      </c>
    </row>
    <row r="5806" spans="1:25" x14ac:dyDescent="0.45">
      <c r="A5806" t="s">
        <v>92</v>
      </c>
      <c r="B5806" t="s">
        <v>478</v>
      </c>
      <c r="C5806">
        <v>3734</v>
      </c>
      <c r="D5806" t="s">
        <v>480</v>
      </c>
      <c r="F5806">
        <v>2011</v>
      </c>
      <c r="G5806">
        <v>167</v>
      </c>
      <c r="H5806">
        <v>162.4</v>
      </c>
      <c r="M5806">
        <v>2869.3</v>
      </c>
      <c r="N5806">
        <v>8.1000000000000003E-2</v>
      </c>
      <c r="Q5806">
        <v>35423.699999999997</v>
      </c>
      <c r="R5806" t="s">
        <v>38</v>
      </c>
      <c r="T5806" t="s">
        <v>28</v>
      </c>
      <c r="Y5806" t="s">
        <v>472</v>
      </c>
    </row>
    <row r="5807" spans="1:25" x14ac:dyDescent="0.45">
      <c r="A5807" t="s">
        <v>92</v>
      </c>
      <c r="B5807" t="s">
        <v>478</v>
      </c>
      <c r="C5807">
        <v>3734</v>
      </c>
      <c r="D5807" t="s">
        <v>480</v>
      </c>
      <c r="F5807">
        <v>2012</v>
      </c>
      <c r="G5807">
        <v>62</v>
      </c>
      <c r="H5807">
        <v>56.4</v>
      </c>
      <c r="M5807">
        <v>1117</v>
      </c>
      <c r="N5807">
        <v>8.1000000000000003E-2</v>
      </c>
      <c r="Q5807">
        <v>13781.3</v>
      </c>
      <c r="R5807" t="s">
        <v>38</v>
      </c>
      <c r="T5807" t="s">
        <v>28</v>
      </c>
      <c r="Y5807" t="s">
        <v>472</v>
      </c>
    </row>
    <row r="5808" spans="1:25" x14ac:dyDescent="0.45">
      <c r="A5808" t="s">
        <v>92</v>
      </c>
      <c r="B5808" t="s">
        <v>478</v>
      </c>
      <c r="C5808">
        <v>3734</v>
      </c>
      <c r="D5808" t="s">
        <v>480</v>
      </c>
      <c r="F5808">
        <v>2013</v>
      </c>
      <c r="G5808">
        <v>73</v>
      </c>
      <c r="H5808">
        <v>67</v>
      </c>
      <c r="M5808">
        <v>1065.7</v>
      </c>
      <c r="N5808">
        <v>8.1000000000000003E-2</v>
      </c>
      <c r="Q5808">
        <v>13166.3</v>
      </c>
      <c r="R5808" t="s">
        <v>38</v>
      </c>
      <c r="T5808" t="s">
        <v>28</v>
      </c>
      <c r="Y5808" t="s">
        <v>472</v>
      </c>
    </row>
    <row r="5809" spans="1:25" x14ac:dyDescent="0.45">
      <c r="A5809" t="s">
        <v>92</v>
      </c>
      <c r="B5809" t="s">
        <v>478</v>
      </c>
      <c r="C5809">
        <v>3734</v>
      </c>
      <c r="D5809" t="s">
        <v>480</v>
      </c>
      <c r="F5809">
        <v>2014</v>
      </c>
      <c r="G5809">
        <v>115</v>
      </c>
      <c r="H5809">
        <v>110.7</v>
      </c>
      <c r="M5809">
        <v>1069.3</v>
      </c>
      <c r="N5809">
        <v>8.09E-2</v>
      </c>
      <c r="Q5809">
        <v>13254.8</v>
      </c>
      <c r="R5809" t="s">
        <v>38</v>
      </c>
      <c r="T5809" t="s">
        <v>28</v>
      </c>
      <c r="Y5809" t="s">
        <v>472</v>
      </c>
    </row>
    <row r="5810" spans="1:25" x14ac:dyDescent="0.45">
      <c r="A5810" t="s">
        <v>92</v>
      </c>
      <c r="B5810" t="s">
        <v>478</v>
      </c>
      <c r="C5810">
        <v>3734</v>
      </c>
      <c r="D5810" t="s">
        <v>480</v>
      </c>
      <c r="F5810">
        <v>2015</v>
      </c>
      <c r="G5810">
        <v>26</v>
      </c>
      <c r="H5810">
        <v>18.899999999999999</v>
      </c>
      <c r="M5810">
        <v>377.8</v>
      </c>
      <c r="N5810">
        <v>8.1100000000000005E-2</v>
      </c>
      <c r="Q5810">
        <v>4659.5</v>
      </c>
      <c r="R5810" t="s">
        <v>38</v>
      </c>
      <c r="T5810" t="s">
        <v>28</v>
      </c>
      <c r="Y5810" t="s">
        <v>472</v>
      </c>
    </row>
    <row r="5811" spans="1:25" x14ac:dyDescent="0.45">
      <c r="A5811" t="s">
        <v>92</v>
      </c>
      <c r="B5811" t="s">
        <v>478</v>
      </c>
      <c r="C5811">
        <v>3734</v>
      </c>
      <c r="D5811" t="s">
        <v>480</v>
      </c>
      <c r="F5811">
        <v>2016</v>
      </c>
      <c r="G5811">
        <v>56</v>
      </c>
      <c r="H5811">
        <v>53.1</v>
      </c>
      <c r="M5811">
        <v>863</v>
      </c>
      <c r="N5811">
        <v>8.09E-2</v>
      </c>
      <c r="Q5811">
        <v>10664.3</v>
      </c>
      <c r="R5811" t="s">
        <v>38</v>
      </c>
      <c r="T5811" t="s">
        <v>28</v>
      </c>
      <c r="Y5811" t="s">
        <v>472</v>
      </c>
    </row>
    <row r="5812" spans="1:25" x14ac:dyDescent="0.45">
      <c r="A5812" t="s">
        <v>92</v>
      </c>
      <c r="B5812" t="s">
        <v>478</v>
      </c>
      <c r="C5812">
        <v>3734</v>
      </c>
      <c r="D5812" t="s">
        <v>480</v>
      </c>
      <c r="F5812">
        <v>2017</v>
      </c>
      <c r="G5812">
        <v>109</v>
      </c>
      <c r="H5812">
        <v>102.7</v>
      </c>
      <c r="M5812">
        <v>1643</v>
      </c>
      <c r="N5812">
        <v>8.09E-2</v>
      </c>
      <c r="Q5812">
        <v>20279</v>
      </c>
      <c r="R5812" t="s">
        <v>38</v>
      </c>
      <c r="T5812" t="s">
        <v>28</v>
      </c>
      <c r="Y5812" t="s">
        <v>472</v>
      </c>
    </row>
    <row r="5813" spans="1:25" x14ac:dyDescent="0.45">
      <c r="A5813" t="s">
        <v>92</v>
      </c>
      <c r="B5813" t="s">
        <v>478</v>
      </c>
      <c r="C5813">
        <v>3734</v>
      </c>
      <c r="D5813" t="s">
        <v>480</v>
      </c>
      <c r="F5813">
        <v>2018</v>
      </c>
      <c r="G5813">
        <v>59</v>
      </c>
      <c r="H5813">
        <v>54</v>
      </c>
      <c r="M5813">
        <v>627.9</v>
      </c>
      <c r="N5813">
        <v>8.1000000000000003E-2</v>
      </c>
      <c r="Q5813">
        <v>7729.7</v>
      </c>
      <c r="R5813" t="s">
        <v>38</v>
      </c>
      <c r="T5813" t="s">
        <v>28</v>
      </c>
      <c r="Y5813" t="s">
        <v>472</v>
      </c>
    </row>
    <row r="5814" spans="1:25" x14ac:dyDescent="0.45">
      <c r="A5814" t="s">
        <v>92</v>
      </c>
      <c r="B5814" t="s">
        <v>478</v>
      </c>
      <c r="C5814">
        <v>3734</v>
      </c>
      <c r="D5814" t="s">
        <v>480</v>
      </c>
      <c r="F5814">
        <v>2019</v>
      </c>
      <c r="G5814">
        <v>17</v>
      </c>
      <c r="H5814">
        <v>11.4</v>
      </c>
      <c r="M5814">
        <v>177.2</v>
      </c>
      <c r="N5814">
        <v>8.09E-2</v>
      </c>
      <c r="Q5814">
        <v>2189.9</v>
      </c>
      <c r="R5814" t="s">
        <v>38</v>
      </c>
      <c r="T5814" t="s">
        <v>28</v>
      </c>
      <c r="Y5814" t="s">
        <v>472</v>
      </c>
    </row>
    <row r="5815" spans="1:25" x14ac:dyDescent="0.45">
      <c r="A5815" t="s">
        <v>92</v>
      </c>
      <c r="B5815" t="s">
        <v>478</v>
      </c>
      <c r="C5815">
        <v>3734</v>
      </c>
      <c r="D5815" t="s">
        <v>480</v>
      </c>
      <c r="F5815">
        <v>2020</v>
      </c>
      <c r="G5815">
        <v>16</v>
      </c>
      <c r="H5815">
        <v>10.1</v>
      </c>
      <c r="M5815">
        <v>133.80000000000001</v>
      </c>
      <c r="N5815">
        <v>8.09E-2</v>
      </c>
      <c r="Q5815">
        <v>1652.8</v>
      </c>
      <c r="R5815" t="s">
        <v>38</v>
      </c>
      <c r="T5815" t="s">
        <v>28</v>
      </c>
      <c r="Y5815" t="s">
        <v>472</v>
      </c>
    </row>
    <row r="5816" spans="1:25" x14ac:dyDescent="0.45">
      <c r="A5816" t="s">
        <v>92</v>
      </c>
      <c r="B5816" t="s">
        <v>478</v>
      </c>
      <c r="C5816">
        <v>3734</v>
      </c>
      <c r="D5816" t="s">
        <v>480</v>
      </c>
      <c r="F5816">
        <v>2021</v>
      </c>
      <c r="G5816">
        <v>70</v>
      </c>
      <c r="H5816">
        <v>65.3</v>
      </c>
      <c r="M5816">
        <v>985.6</v>
      </c>
      <c r="N5816">
        <v>8.1000000000000003E-2</v>
      </c>
      <c r="Q5816">
        <v>12173.2</v>
      </c>
      <c r="R5816" t="s">
        <v>38</v>
      </c>
      <c r="T5816" t="s">
        <v>28</v>
      </c>
      <c r="Y5816" t="s">
        <v>472</v>
      </c>
    </row>
    <row r="5817" spans="1:25" x14ac:dyDescent="0.45">
      <c r="A5817" t="s">
        <v>92</v>
      </c>
      <c r="B5817" t="s">
        <v>478</v>
      </c>
      <c r="C5817">
        <v>3734</v>
      </c>
      <c r="D5817" t="s">
        <v>480</v>
      </c>
      <c r="F5817">
        <v>2022</v>
      </c>
      <c r="G5817">
        <v>93</v>
      </c>
      <c r="H5817">
        <v>89.2</v>
      </c>
      <c r="M5817">
        <v>1309.8</v>
      </c>
      <c r="N5817">
        <v>8.1000000000000003E-2</v>
      </c>
      <c r="Q5817">
        <v>16183.1</v>
      </c>
      <c r="R5817" t="s">
        <v>38</v>
      </c>
      <c r="T5817" t="s">
        <v>28</v>
      </c>
      <c r="Y5817" t="s">
        <v>472</v>
      </c>
    </row>
    <row r="5818" spans="1:25" x14ac:dyDescent="0.45">
      <c r="A5818" t="s">
        <v>92</v>
      </c>
      <c r="B5818" t="s">
        <v>478</v>
      </c>
      <c r="C5818">
        <v>3734</v>
      </c>
      <c r="D5818" t="s">
        <v>480</v>
      </c>
      <c r="F5818">
        <v>2023</v>
      </c>
      <c r="G5818">
        <v>37</v>
      </c>
      <c r="H5818">
        <v>34.200000000000003</v>
      </c>
      <c r="M5818">
        <v>477.7</v>
      </c>
      <c r="N5818">
        <v>8.1000000000000003E-2</v>
      </c>
      <c r="Q5818">
        <v>5894.9</v>
      </c>
      <c r="R5818" t="s">
        <v>38</v>
      </c>
      <c r="T5818" t="s">
        <v>28</v>
      </c>
      <c r="Y5818" t="s">
        <v>472</v>
      </c>
    </row>
    <row r="5819" spans="1:25" x14ac:dyDescent="0.45">
      <c r="A5819" t="s">
        <v>92</v>
      </c>
      <c r="B5819" t="s">
        <v>478</v>
      </c>
      <c r="C5819">
        <v>3734</v>
      </c>
      <c r="D5819" t="s">
        <v>480</v>
      </c>
      <c r="F5819">
        <v>2024</v>
      </c>
      <c r="G5819">
        <v>8</v>
      </c>
      <c r="H5819">
        <v>5.5</v>
      </c>
      <c r="M5819">
        <v>73.900000000000006</v>
      </c>
      <c r="N5819">
        <v>8.0799999999999997E-2</v>
      </c>
      <c r="Q5819">
        <v>913.9</v>
      </c>
      <c r="R5819" t="s">
        <v>38</v>
      </c>
      <c r="T5819" t="s">
        <v>28</v>
      </c>
      <c r="Y5819" t="s">
        <v>472</v>
      </c>
    </row>
    <row r="5820" spans="1:25" x14ac:dyDescent="0.45">
      <c r="A5820" t="s">
        <v>92</v>
      </c>
      <c r="B5820" t="s">
        <v>481</v>
      </c>
      <c r="C5820">
        <v>3754</v>
      </c>
      <c r="D5820" t="s">
        <v>158</v>
      </c>
      <c r="F5820">
        <v>2009</v>
      </c>
      <c r="G5820">
        <v>13</v>
      </c>
      <c r="H5820">
        <v>10.199999999999999</v>
      </c>
      <c r="M5820">
        <v>133.30000000000001</v>
      </c>
      <c r="N5820">
        <v>8.1100000000000005E-2</v>
      </c>
      <c r="Q5820">
        <v>1646.8</v>
      </c>
      <c r="R5820" t="s">
        <v>38</v>
      </c>
      <c r="T5820" t="s">
        <v>28</v>
      </c>
      <c r="Y5820" t="s">
        <v>472</v>
      </c>
    </row>
    <row r="5821" spans="1:25" x14ac:dyDescent="0.45">
      <c r="A5821" t="s">
        <v>92</v>
      </c>
      <c r="B5821" t="s">
        <v>481</v>
      </c>
      <c r="C5821">
        <v>3754</v>
      </c>
      <c r="D5821" t="s">
        <v>158</v>
      </c>
      <c r="F5821">
        <v>2010</v>
      </c>
      <c r="G5821">
        <v>23</v>
      </c>
      <c r="H5821">
        <v>10.61</v>
      </c>
      <c r="M5821">
        <v>163.9</v>
      </c>
      <c r="N5821">
        <v>8.1299999999999997E-2</v>
      </c>
      <c r="Q5821">
        <v>2026</v>
      </c>
      <c r="R5821" t="s">
        <v>38</v>
      </c>
      <c r="T5821" t="s">
        <v>28</v>
      </c>
      <c r="Y5821" t="s">
        <v>472</v>
      </c>
    </row>
    <row r="5822" spans="1:25" x14ac:dyDescent="0.45">
      <c r="A5822" t="s">
        <v>92</v>
      </c>
      <c r="B5822" t="s">
        <v>481</v>
      </c>
      <c r="C5822">
        <v>3754</v>
      </c>
      <c r="D5822" t="s">
        <v>158</v>
      </c>
      <c r="F5822">
        <v>2011</v>
      </c>
      <c r="G5822">
        <v>24</v>
      </c>
      <c r="H5822">
        <v>13.25</v>
      </c>
      <c r="M5822">
        <v>185.6</v>
      </c>
      <c r="N5822">
        <v>8.0600000000000005E-2</v>
      </c>
      <c r="Q5822">
        <v>2292.3000000000002</v>
      </c>
      <c r="R5822" t="s">
        <v>38</v>
      </c>
      <c r="T5822" t="s">
        <v>28</v>
      </c>
      <c r="Y5822" t="s">
        <v>472</v>
      </c>
    </row>
    <row r="5823" spans="1:25" x14ac:dyDescent="0.45">
      <c r="A5823" t="s">
        <v>92</v>
      </c>
      <c r="B5823" t="s">
        <v>481</v>
      </c>
      <c r="C5823">
        <v>3754</v>
      </c>
      <c r="D5823" t="s">
        <v>158</v>
      </c>
      <c r="F5823">
        <v>2012</v>
      </c>
      <c r="G5823">
        <v>15</v>
      </c>
      <c r="H5823">
        <v>8.5500000000000007</v>
      </c>
      <c r="M5823">
        <v>116.9</v>
      </c>
      <c r="N5823">
        <v>8.1299999999999997E-2</v>
      </c>
      <c r="Q5823">
        <v>1441.9</v>
      </c>
      <c r="R5823" t="s">
        <v>38</v>
      </c>
      <c r="T5823" t="s">
        <v>28</v>
      </c>
      <c r="Y5823" t="s">
        <v>472</v>
      </c>
    </row>
    <row r="5824" spans="1:25" x14ac:dyDescent="0.45">
      <c r="A5824" t="s">
        <v>92</v>
      </c>
      <c r="B5824" t="s">
        <v>481</v>
      </c>
      <c r="C5824">
        <v>3754</v>
      </c>
      <c r="D5824" t="s">
        <v>158</v>
      </c>
      <c r="F5824">
        <v>2013</v>
      </c>
      <c r="G5824">
        <v>42</v>
      </c>
      <c r="H5824">
        <v>26.85</v>
      </c>
      <c r="M5824">
        <v>315.5</v>
      </c>
      <c r="N5824">
        <v>8.0799999999999997E-2</v>
      </c>
      <c r="Q5824">
        <v>3895.9</v>
      </c>
      <c r="R5824" t="s">
        <v>38</v>
      </c>
      <c r="T5824" t="s">
        <v>28</v>
      </c>
      <c r="Y5824" t="s">
        <v>472</v>
      </c>
    </row>
    <row r="5825" spans="1:25" x14ac:dyDescent="0.45">
      <c r="A5825" t="s">
        <v>92</v>
      </c>
      <c r="B5825" t="s">
        <v>481</v>
      </c>
      <c r="C5825">
        <v>3754</v>
      </c>
      <c r="D5825" t="s">
        <v>158</v>
      </c>
      <c r="F5825">
        <v>2014</v>
      </c>
      <c r="G5825">
        <v>46</v>
      </c>
      <c r="H5825">
        <v>29.6</v>
      </c>
      <c r="M5825">
        <v>298.5</v>
      </c>
      <c r="N5825">
        <v>8.1000000000000003E-2</v>
      </c>
      <c r="Q5825">
        <v>3686.9</v>
      </c>
      <c r="R5825" t="s">
        <v>38</v>
      </c>
      <c r="T5825" t="s">
        <v>28</v>
      </c>
      <c r="Y5825" t="s">
        <v>472</v>
      </c>
    </row>
    <row r="5826" spans="1:25" x14ac:dyDescent="0.45">
      <c r="A5826" t="s">
        <v>92</v>
      </c>
      <c r="B5826" t="s">
        <v>481</v>
      </c>
      <c r="C5826">
        <v>3754</v>
      </c>
      <c r="D5826" t="s">
        <v>158</v>
      </c>
      <c r="F5826">
        <v>2015</v>
      </c>
      <c r="G5826">
        <v>178</v>
      </c>
      <c r="H5826">
        <v>32.5</v>
      </c>
      <c r="M5826">
        <v>242.2</v>
      </c>
      <c r="N5826">
        <v>8.1699999999999995E-2</v>
      </c>
      <c r="Q5826">
        <v>2975</v>
      </c>
      <c r="R5826" t="s">
        <v>38</v>
      </c>
      <c r="T5826" t="s">
        <v>28</v>
      </c>
      <c r="Y5826" t="s">
        <v>472</v>
      </c>
    </row>
    <row r="5827" spans="1:25" x14ac:dyDescent="0.45">
      <c r="A5827" t="s">
        <v>92</v>
      </c>
      <c r="B5827" t="s">
        <v>481</v>
      </c>
      <c r="C5827">
        <v>3754</v>
      </c>
      <c r="D5827" t="s">
        <v>158</v>
      </c>
      <c r="F5827">
        <v>2016</v>
      </c>
      <c r="G5827">
        <v>61</v>
      </c>
      <c r="H5827">
        <v>40.299999999999997</v>
      </c>
      <c r="M5827">
        <v>428.3</v>
      </c>
      <c r="N5827">
        <v>8.1100000000000005E-2</v>
      </c>
      <c r="Q5827">
        <v>5282.8</v>
      </c>
      <c r="R5827" t="s">
        <v>38</v>
      </c>
      <c r="T5827" t="s">
        <v>28</v>
      </c>
      <c r="Y5827" t="s">
        <v>472</v>
      </c>
    </row>
    <row r="5828" spans="1:25" x14ac:dyDescent="0.45">
      <c r="A5828" t="s">
        <v>92</v>
      </c>
      <c r="B5828" t="s">
        <v>481</v>
      </c>
      <c r="C5828">
        <v>3754</v>
      </c>
      <c r="D5828" t="s">
        <v>158</v>
      </c>
      <c r="F5828">
        <v>2017</v>
      </c>
      <c r="G5828">
        <v>53</v>
      </c>
      <c r="H5828">
        <v>38.979999999999997</v>
      </c>
      <c r="M5828">
        <v>375.8</v>
      </c>
      <c r="N5828">
        <v>8.09E-2</v>
      </c>
      <c r="Q5828">
        <v>4642.2</v>
      </c>
      <c r="R5828" t="s">
        <v>38</v>
      </c>
      <c r="T5828" t="s">
        <v>28</v>
      </c>
      <c r="Y5828" t="s">
        <v>472</v>
      </c>
    </row>
    <row r="5829" spans="1:25" x14ac:dyDescent="0.45">
      <c r="A5829" t="s">
        <v>92</v>
      </c>
      <c r="B5829" t="s">
        <v>481</v>
      </c>
      <c r="C5829">
        <v>3754</v>
      </c>
      <c r="D5829" t="s">
        <v>158</v>
      </c>
      <c r="F5829">
        <v>2018</v>
      </c>
      <c r="G5829">
        <v>44</v>
      </c>
      <c r="H5829">
        <v>34.700000000000003</v>
      </c>
      <c r="M5829">
        <v>402</v>
      </c>
      <c r="N5829">
        <v>8.1000000000000003E-2</v>
      </c>
      <c r="Q5829">
        <v>4959.3</v>
      </c>
      <c r="R5829" t="s">
        <v>38</v>
      </c>
      <c r="T5829" t="s">
        <v>28</v>
      </c>
      <c r="Y5829" t="s">
        <v>472</v>
      </c>
    </row>
    <row r="5830" spans="1:25" x14ac:dyDescent="0.45">
      <c r="A5830" t="s">
        <v>92</v>
      </c>
      <c r="B5830" t="s">
        <v>481</v>
      </c>
      <c r="C5830">
        <v>3754</v>
      </c>
      <c r="D5830" t="s">
        <v>158</v>
      </c>
      <c r="F5830">
        <v>2019</v>
      </c>
      <c r="G5830">
        <v>9</v>
      </c>
      <c r="H5830">
        <v>5.6</v>
      </c>
      <c r="M5830">
        <v>60.3</v>
      </c>
      <c r="N5830">
        <v>8.09E-2</v>
      </c>
      <c r="Q5830">
        <v>745.9</v>
      </c>
      <c r="R5830" t="s">
        <v>38</v>
      </c>
      <c r="T5830" t="s">
        <v>28</v>
      </c>
      <c r="Y5830" t="s">
        <v>472</v>
      </c>
    </row>
    <row r="5831" spans="1:25" x14ac:dyDescent="0.45">
      <c r="A5831" t="s">
        <v>92</v>
      </c>
      <c r="B5831" t="s">
        <v>481</v>
      </c>
      <c r="C5831">
        <v>3754</v>
      </c>
      <c r="D5831" t="s">
        <v>158</v>
      </c>
      <c r="F5831">
        <v>2020</v>
      </c>
      <c r="G5831">
        <v>59</v>
      </c>
      <c r="H5831">
        <v>41.9</v>
      </c>
      <c r="M5831">
        <v>370.3</v>
      </c>
      <c r="N5831">
        <v>8.1100000000000005E-2</v>
      </c>
      <c r="Q5831">
        <v>4566</v>
      </c>
      <c r="R5831" t="s">
        <v>38</v>
      </c>
      <c r="T5831" t="s">
        <v>28</v>
      </c>
      <c r="Y5831" t="s">
        <v>472</v>
      </c>
    </row>
    <row r="5832" spans="1:25" x14ac:dyDescent="0.45">
      <c r="A5832" t="s">
        <v>92</v>
      </c>
      <c r="B5832" t="s">
        <v>481</v>
      </c>
      <c r="C5832">
        <v>3754</v>
      </c>
      <c r="D5832" t="s">
        <v>158</v>
      </c>
      <c r="F5832">
        <v>2021</v>
      </c>
      <c r="G5832">
        <v>44</v>
      </c>
      <c r="H5832">
        <v>30.8</v>
      </c>
      <c r="M5832">
        <v>328.6</v>
      </c>
      <c r="N5832">
        <v>8.1000000000000003E-2</v>
      </c>
      <c r="Q5832">
        <v>4051</v>
      </c>
      <c r="R5832" t="s">
        <v>38</v>
      </c>
      <c r="T5832" t="s">
        <v>28</v>
      </c>
      <c r="Y5832" t="s">
        <v>472</v>
      </c>
    </row>
    <row r="5833" spans="1:25" x14ac:dyDescent="0.45">
      <c r="A5833" t="s">
        <v>92</v>
      </c>
      <c r="B5833" t="s">
        <v>481</v>
      </c>
      <c r="C5833">
        <v>3754</v>
      </c>
      <c r="D5833" t="s">
        <v>158</v>
      </c>
      <c r="F5833">
        <v>2022</v>
      </c>
      <c r="G5833">
        <v>39</v>
      </c>
      <c r="H5833">
        <v>29.2</v>
      </c>
      <c r="M5833">
        <v>261.89999999999998</v>
      </c>
      <c r="N5833">
        <v>8.1199999999999994E-2</v>
      </c>
      <c r="Q5833">
        <v>3228.8</v>
      </c>
      <c r="R5833" t="s">
        <v>38</v>
      </c>
      <c r="T5833" t="s">
        <v>28</v>
      </c>
      <c r="Y5833" t="s">
        <v>472</v>
      </c>
    </row>
    <row r="5834" spans="1:25" x14ac:dyDescent="0.45">
      <c r="A5834" t="s">
        <v>92</v>
      </c>
      <c r="B5834" t="s">
        <v>481</v>
      </c>
      <c r="C5834">
        <v>3754</v>
      </c>
      <c r="D5834" t="s">
        <v>158</v>
      </c>
      <c r="F5834">
        <v>2023</v>
      </c>
      <c r="G5834">
        <v>53</v>
      </c>
      <c r="H5834">
        <v>39.5</v>
      </c>
      <c r="M5834">
        <v>405.7</v>
      </c>
      <c r="N5834">
        <v>8.1100000000000005E-2</v>
      </c>
      <c r="Q5834">
        <v>5009.5</v>
      </c>
      <c r="R5834" t="s">
        <v>38</v>
      </c>
      <c r="T5834" t="s">
        <v>28</v>
      </c>
      <c r="Y5834" t="s">
        <v>472</v>
      </c>
    </row>
    <row r="5835" spans="1:25" x14ac:dyDescent="0.45">
      <c r="A5835" t="s">
        <v>92</v>
      </c>
      <c r="B5835" t="s">
        <v>481</v>
      </c>
      <c r="C5835">
        <v>3754</v>
      </c>
      <c r="D5835" t="s">
        <v>158</v>
      </c>
      <c r="F5835">
        <v>2024</v>
      </c>
      <c r="G5835">
        <v>17</v>
      </c>
      <c r="H5835">
        <v>13.3</v>
      </c>
      <c r="M5835">
        <v>155.1</v>
      </c>
      <c r="N5835">
        <v>8.1199999999999994E-2</v>
      </c>
      <c r="Q5835">
        <v>1914.1</v>
      </c>
      <c r="R5835" t="s">
        <v>38</v>
      </c>
      <c r="T5835" t="s">
        <v>28</v>
      </c>
      <c r="Y5835" t="s">
        <v>472</v>
      </c>
    </row>
    <row r="5836" spans="1:25" x14ac:dyDescent="0.45">
      <c r="A5836" t="s">
        <v>92</v>
      </c>
      <c r="B5836" t="s">
        <v>481</v>
      </c>
      <c r="C5836">
        <v>3754</v>
      </c>
      <c r="D5836" t="s">
        <v>162</v>
      </c>
      <c r="F5836">
        <v>2009</v>
      </c>
      <c r="G5836">
        <v>26</v>
      </c>
      <c r="H5836">
        <v>14.8</v>
      </c>
      <c r="M5836">
        <v>183.3</v>
      </c>
      <c r="N5836">
        <v>8.0699999999999994E-2</v>
      </c>
      <c r="Q5836">
        <v>2263</v>
      </c>
      <c r="R5836" t="s">
        <v>38</v>
      </c>
      <c r="T5836" t="s">
        <v>28</v>
      </c>
      <c r="Y5836" t="s">
        <v>472</v>
      </c>
    </row>
    <row r="5837" spans="1:25" x14ac:dyDescent="0.45">
      <c r="A5837" t="s">
        <v>92</v>
      </c>
      <c r="B5837" t="s">
        <v>481</v>
      </c>
      <c r="C5837">
        <v>3754</v>
      </c>
      <c r="D5837" t="s">
        <v>162</v>
      </c>
      <c r="F5837">
        <v>2010</v>
      </c>
      <c r="G5837">
        <v>21</v>
      </c>
      <c r="H5837">
        <v>11.18</v>
      </c>
      <c r="M5837">
        <v>172.7</v>
      </c>
      <c r="N5837">
        <v>8.1000000000000003E-2</v>
      </c>
      <c r="Q5837">
        <v>2132.1999999999998</v>
      </c>
      <c r="R5837" t="s">
        <v>38</v>
      </c>
      <c r="T5837" t="s">
        <v>28</v>
      </c>
      <c r="Y5837" t="s">
        <v>472</v>
      </c>
    </row>
    <row r="5838" spans="1:25" x14ac:dyDescent="0.45">
      <c r="A5838" t="s">
        <v>92</v>
      </c>
      <c r="B5838" t="s">
        <v>481</v>
      </c>
      <c r="C5838">
        <v>3754</v>
      </c>
      <c r="D5838" t="s">
        <v>162</v>
      </c>
      <c r="F5838">
        <v>2011</v>
      </c>
      <c r="G5838">
        <v>22</v>
      </c>
      <c r="H5838">
        <v>13.1</v>
      </c>
      <c r="M5838">
        <v>184.4</v>
      </c>
      <c r="N5838">
        <v>8.14E-2</v>
      </c>
      <c r="Q5838">
        <v>2274.9</v>
      </c>
      <c r="R5838" t="s">
        <v>38</v>
      </c>
      <c r="T5838" t="s">
        <v>28</v>
      </c>
      <c r="Y5838" t="s">
        <v>472</v>
      </c>
    </row>
    <row r="5839" spans="1:25" x14ac:dyDescent="0.45">
      <c r="A5839" t="s">
        <v>92</v>
      </c>
      <c r="B5839" t="s">
        <v>481</v>
      </c>
      <c r="C5839">
        <v>3754</v>
      </c>
      <c r="D5839" t="s">
        <v>162</v>
      </c>
      <c r="F5839">
        <v>2012</v>
      </c>
      <c r="G5839">
        <v>19</v>
      </c>
      <c r="H5839">
        <v>9.6999999999999993</v>
      </c>
      <c r="M5839">
        <v>121.9</v>
      </c>
      <c r="N5839">
        <v>8.1500000000000003E-2</v>
      </c>
      <c r="Q5839">
        <v>1505</v>
      </c>
      <c r="R5839" t="s">
        <v>38</v>
      </c>
      <c r="T5839" t="s">
        <v>28</v>
      </c>
      <c r="Y5839" t="s">
        <v>472</v>
      </c>
    </row>
    <row r="5840" spans="1:25" x14ac:dyDescent="0.45">
      <c r="A5840" t="s">
        <v>92</v>
      </c>
      <c r="B5840" t="s">
        <v>481</v>
      </c>
      <c r="C5840">
        <v>3754</v>
      </c>
      <c r="D5840" t="s">
        <v>162</v>
      </c>
      <c r="F5840">
        <v>2013</v>
      </c>
      <c r="G5840">
        <v>11</v>
      </c>
      <c r="H5840">
        <v>5.2</v>
      </c>
      <c r="M5840">
        <v>59</v>
      </c>
      <c r="N5840">
        <v>8.0799999999999997E-2</v>
      </c>
      <c r="Q5840">
        <v>729</v>
      </c>
      <c r="R5840" t="s">
        <v>38</v>
      </c>
      <c r="T5840" t="s">
        <v>28</v>
      </c>
      <c r="Y5840" t="s">
        <v>472</v>
      </c>
    </row>
    <row r="5841" spans="1:25" x14ac:dyDescent="0.45">
      <c r="A5841" t="s">
        <v>92</v>
      </c>
      <c r="B5841" t="s">
        <v>481</v>
      </c>
      <c r="C5841">
        <v>3754</v>
      </c>
      <c r="D5841" t="s">
        <v>162</v>
      </c>
      <c r="F5841">
        <v>2014</v>
      </c>
      <c r="G5841">
        <v>18</v>
      </c>
      <c r="H5841">
        <v>7</v>
      </c>
      <c r="M5841">
        <v>77.8</v>
      </c>
      <c r="N5841">
        <v>8.1600000000000006E-2</v>
      </c>
      <c r="Q5841">
        <v>960.1</v>
      </c>
      <c r="R5841" t="s">
        <v>38</v>
      </c>
      <c r="T5841" t="s">
        <v>28</v>
      </c>
      <c r="Y5841" t="s">
        <v>472</v>
      </c>
    </row>
    <row r="5842" spans="1:25" x14ac:dyDescent="0.45">
      <c r="A5842" t="s">
        <v>92</v>
      </c>
      <c r="B5842" t="s">
        <v>481</v>
      </c>
      <c r="C5842">
        <v>3754</v>
      </c>
      <c r="D5842" t="s">
        <v>162</v>
      </c>
      <c r="F5842">
        <v>2015</v>
      </c>
      <c r="G5842">
        <v>84</v>
      </c>
      <c r="H5842">
        <v>24.6</v>
      </c>
      <c r="M5842">
        <v>226.2</v>
      </c>
      <c r="N5842">
        <v>7.9299999999999995E-2</v>
      </c>
      <c r="Q5842">
        <v>2820</v>
      </c>
      <c r="R5842" t="s">
        <v>38</v>
      </c>
      <c r="T5842" t="s">
        <v>28</v>
      </c>
      <c r="Y5842" t="s">
        <v>472</v>
      </c>
    </row>
    <row r="5843" spans="1:25" x14ac:dyDescent="0.45">
      <c r="A5843" t="s">
        <v>92</v>
      </c>
      <c r="B5843" t="s">
        <v>481</v>
      </c>
      <c r="C5843">
        <v>3754</v>
      </c>
      <c r="D5843" t="s">
        <v>162</v>
      </c>
      <c r="F5843">
        <v>2016</v>
      </c>
      <c r="G5843">
        <v>63</v>
      </c>
      <c r="H5843">
        <v>39.700000000000003</v>
      </c>
      <c r="M5843">
        <v>427.6</v>
      </c>
      <c r="N5843">
        <v>8.1000000000000003E-2</v>
      </c>
      <c r="Q5843">
        <v>5281.6</v>
      </c>
      <c r="R5843" t="s">
        <v>38</v>
      </c>
      <c r="T5843" t="s">
        <v>28</v>
      </c>
      <c r="Y5843" t="s">
        <v>472</v>
      </c>
    </row>
    <row r="5844" spans="1:25" x14ac:dyDescent="0.45">
      <c r="A5844" t="s">
        <v>92</v>
      </c>
      <c r="B5844" t="s">
        <v>481</v>
      </c>
      <c r="C5844">
        <v>3754</v>
      </c>
      <c r="D5844" t="s">
        <v>162</v>
      </c>
      <c r="F5844">
        <v>2017</v>
      </c>
      <c r="G5844">
        <v>52</v>
      </c>
      <c r="H5844">
        <v>38.880000000000003</v>
      </c>
      <c r="M5844">
        <v>376.5</v>
      </c>
      <c r="N5844">
        <v>8.1100000000000005E-2</v>
      </c>
      <c r="Q5844">
        <v>4642.1000000000004</v>
      </c>
      <c r="R5844" t="s">
        <v>38</v>
      </c>
      <c r="T5844" t="s">
        <v>28</v>
      </c>
      <c r="Y5844" t="s">
        <v>472</v>
      </c>
    </row>
    <row r="5845" spans="1:25" x14ac:dyDescent="0.45">
      <c r="A5845" t="s">
        <v>92</v>
      </c>
      <c r="B5845" t="s">
        <v>481</v>
      </c>
      <c r="C5845">
        <v>3754</v>
      </c>
      <c r="D5845" t="s">
        <v>162</v>
      </c>
      <c r="F5845">
        <v>2018</v>
      </c>
      <c r="G5845">
        <v>44</v>
      </c>
      <c r="H5845">
        <v>34.6</v>
      </c>
      <c r="M5845">
        <v>400.8</v>
      </c>
      <c r="N5845">
        <v>8.1100000000000005E-2</v>
      </c>
      <c r="Q5845">
        <v>4945.3999999999996</v>
      </c>
      <c r="R5845" t="s">
        <v>38</v>
      </c>
      <c r="T5845" t="s">
        <v>28</v>
      </c>
      <c r="Y5845" t="s">
        <v>472</v>
      </c>
    </row>
    <row r="5846" spans="1:25" x14ac:dyDescent="0.45">
      <c r="A5846" t="s">
        <v>92</v>
      </c>
      <c r="B5846" t="s">
        <v>481</v>
      </c>
      <c r="C5846">
        <v>3754</v>
      </c>
      <c r="D5846" t="s">
        <v>162</v>
      </c>
      <c r="F5846">
        <v>2019</v>
      </c>
      <c r="G5846">
        <v>11</v>
      </c>
      <c r="H5846">
        <v>6.8</v>
      </c>
      <c r="M5846">
        <v>75.099999999999994</v>
      </c>
      <c r="N5846">
        <v>8.0699999999999994E-2</v>
      </c>
      <c r="Q5846">
        <v>928</v>
      </c>
      <c r="R5846" t="s">
        <v>38</v>
      </c>
      <c r="T5846" t="s">
        <v>28</v>
      </c>
      <c r="Y5846" t="s">
        <v>472</v>
      </c>
    </row>
    <row r="5847" spans="1:25" x14ac:dyDescent="0.45">
      <c r="A5847" t="s">
        <v>92</v>
      </c>
      <c r="B5847" t="s">
        <v>481</v>
      </c>
      <c r="C5847">
        <v>3754</v>
      </c>
      <c r="D5847" t="s">
        <v>162</v>
      </c>
      <c r="F5847">
        <v>2020</v>
      </c>
      <c r="G5847">
        <v>59</v>
      </c>
      <c r="H5847">
        <v>41.9</v>
      </c>
      <c r="M5847">
        <v>369.9</v>
      </c>
      <c r="N5847">
        <v>8.1299999999999997E-2</v>
      </c>
      <c r="Q5847">
        <v>4559.8</v>
      </c>
      <c r="R5847" t="s">
        <v>38</v>
      </c>
      <c r="T5847" t="s">
        <v>28</v>
      </c>
      <c r="Y5847" t="s">
        <v>472</v>
      </c>
    </row>
    <row r="5848" spans="1:25" x14ac:dyDescent="0.45">
      <c r="A5848" t="s">
        <v>92</v>
      </c>
      <c r="B5848" t="s">
        <v>481</v>
      </c>
      <c r="C5848">
        <v>3754</v>
      </c>
      <c r="D5848" t="s">
        <v>162</v>
      </c>
      <c r="F5848">
        <v>2021</v>
      </c>
      <c r="G5848">
        <v>44</v>
      </c>
      <c r="H5848">
        <v>30.8</v>
      </c>
      <c r="M5848">
        <v>328.6</v>
      </c>
      <c r="N5848">
        <v>8.1000000000000003E-2</v>
      </c>
      <c r="Q5848">
        <v>4051</v>
      </c>
      <c r="R5848" t="s">
        <v>38</v>
      </c>
      <c r="T5848" t="s">
        <v>28</v>
      </c>
      <c r="Y5848" t="s">
        <v>472</v>
      </c>
    </row>
    <row r="5849" spans="1:25" x14ac:dyDescent="0.45">
      <c r="A5849" t="s">
        <v>92</v>
      </c>
      <c r="B5849" t="s">
        <v>481</v>
      </c>
      <c r="C5849">
        <v>3754</v>
      </c>
      <c r="D5849" t="s">
        <v>162</v>
      </c>
      <c r="F5849">
        <v>2022</v>
      </c>
      <c r="G5849">
        <v>38</v>
      </c>
      <c r="H5849">
        <v>29.1</v>
      </c>
      <c r="M5849">
        <v>261.10000000000002</v>
      </c>
      <c r="N5849">
        <v>8.14E-2</v>
      </c>
      <c r="Q5849">
        <v>3214.6</v>
      </c>
      <c r="R5849" t="s">
        <v>38</v>
      </c>
      <c r="T5849" t="s">
        <v>28</v>
      </c>
      <c r="Y5849" t="s">
        <v>472</v>
      </c>
    </row>
    <row r="5850" spans="1:25" x14ac:dyDescent="0.45">
      <c r="A5850" t="s">
        <v>92</v>
      </c>
      <c r="B5850" t="s">
        <v>481</v>
      </c>
      <c r="C5850">
        <v>3754</v>
      </c>
      <c r="D5850" t="s">
        <v>162</v>
      </c>
      <c r="F5850">
        <v>2023</v>
      </c>
      <c r="G5850">
        <v>53</v>
      </c>
      <c r="H5850">
        <v>39</v>
      </c>
      <c r="M5850">
        <v>417.2</v>
      </c>
      <c r="N5850">
        <v>8.1199999999999994E-2</v>
      </c>
      <c r="Q5850">
        <v>5158.8999999999996</v>
      </c>
      <c r="R5850" t="s">
        <v>38</v>
      </c>
      <c r="T5850" t="s">
        <v>28</v>
      </c>
      <c r="Y5850" t="s">
        <v>472</v>
      </c>
    </row>
    <row r="5851" spans="1:25" x14ac:dyDescent="0.45">
      <c r="A5851" t="s">
        <v>92</v>
      </c>
      <c r="B5851" t="s">
        <v>481</v>
      </c>
      <c r="C5851">
        <v>3754</v>
      </c>
      <c r="D5851" t="s">
        <v>162</v>
      </c>
      <c r="F5851">
        <v>2024</v>
      </c>
      <c r="G5851">
        <v>17</v>
      </c>
      <c r="H5851">
        <v>13.3</v>
      </c>
      <c r="M5851">
        <v>155.1</v>
      </c>
      <c r="N5851">
        <v>8.1199999999999994E-2</v>
      </c>
      <c r="Q5851">
        <v>1914.1</v>
      </c>
      <c r="R5851" t="s">
        <v>38</v>
      </c>
      <c r="T5851" t="s">
        <v>28</v>
      </c>
      <c r="Y5851" t="s">
        <v>472</v>
      </c>
    </row>
    <row r="5852" spans="1:25" x14ac:dyDescent="0.45">
      <c r="A5852" t="s">
        <v>274</v>
      </c>
      <c r="B5852" t="s">
        <v>482</v>
      </c>
      <c r="C5852">
        <v>5083</v>
      </c>
      <c r="D5852">
        <v>4001</v>
      </c>
      <c r="F5852">
        <v>2009</v>
      </c>
      <c r="G5852">
        <v>18</v>
      </c>
      <c r="H5852">
        <v>13.04</v>
      </c>
      <c r="I5852">
        <v>853.28</v>
      </c>
      <c r="K5852">
        <v>4.0000000000000001E-3</v>
      </c>
      <c r="L5852">
        <v>1E-3</v>
      </c>
      <c r="M5852">
        <v>779.74900000000002</v>
      </c>
      <c r="N5852">
        <v>5.91E-2</v>
      </c>
      <c r="O5852">
        <v>0.626</v>
      </c>
      <c r="P5852">
        <v>0.1115</v>
      </c>
      <c r="Q5852">
        <v>13121.105</v>
      </c>
      <c r="R5852" t="s">
        <v>34</v>
      </c>
      <c r="S5852" t="s">
        <v>38</v>
      </c>
      <c r="T5852" t="s">
        <v>28</v>
      </c>
      <c r="V5852" t="s">
        <v>32</v>
      </c>
      <c r="Y5852" t="s">
        <v>103</v>
      </c>
    </row>
    <row r="5853" spans="1:25" x14ac:dyDescent="0.45">
      <c r="A5853" t="s">
        <v>274</v>
      </c>
      <c r="B5853" t="s">
        <v>482</v>
      </c>
      <c r="C5853">
        <v>5083</v>
      </c>
      <c r="D5853">
        <v>4001</v>
      </c>
      <c r="F5853">
        <v>2010</v>
      </c>
      <c r="G5853">
        <v>281</v>
      </c>
      <c r="H5853">
        <v>245.56</v>
      </c>
      <c r="I5853">
        <v>16409.52</v>
      </c>
      <c r="K5853">
        <v>9.2999999999999999E-2</v>
      </c>
      <c r="L5853">
        <v>1.1000000000000001E-3</v>
      </c>
      <c r="M5853">
        <v>15271.459000000001</v>
      </c>
      <c r="N5853">
        <v>5.9499999999999997E-2</v>
      </c>
      <c r="O5853">
        <v>24.690999999999999</v>
      </c>
      <c r="P5853">
        <v>0.20930000000000001</v>
      </c>
      <c r="Q5853">
        <v>255708.92199999999</v>
      </c>
      <c r="R5853" t="s">
        <v>34</v>
      </c>
      <c r="S5853" t="s">
        <v>38</v>
      </c>
      <c r="T5853" t="s">
        <v>28</v>
      </c>
      <c r="V5853" t="s">
        <v>32</v>
      </c>
      <c r="Y5853" t="s">
        <v>103</v>
      </c>
    </row>
    <row r="5854" spans="1:25" x14ac:dyDescent="0.45">
      <c r="A5854" t="s">
        <v>274</v>
      </c>
      <c r="B5854" t="s">
        <v>482</v>
      </c>
      <c r="C5854">
        <v>5083</v>
      </c>
      <c r="D5854">
        <v>4001</v>
      </c>
      <c r="F5854">
        <v>2011</v>
      </c>
      <c r="G5854">
        <v>358</v>
      </c>
      <c r="H5854">
        <v>302.91000000000003</v>
      </c>
      <c r="I5854">
        <v>21052.959999999999</v>
      </c>
      <c r="K5854">
        <v>0.19400000000000001</v>
      </c>
      <c r="L5854">
        <v>1.6999999999999999E-3</v>
      </c>
      <c r="M5854">
        <v>18904.044000000002</v>
      </c>
      <c r="N5854">
        <v>6.0900000000000003E-2</v>
      </c>
      <c r="O5854">
        <v>21.09</v>
      </c>
      <c r="P5854">
        <v>0.14280000000000001</v>
      </c>
      <c r="Q5854">
        <v>310492.701</v>
      </c>
      <c r="R5854" t="s">
        <v>34</v>
      </c>
      <c r="S5854" t="s">
        <v>38</v>
      </c>
      <c r="T5854" t="s">
        <v>28</v>
      </c>
      <c r="V5854" t="s">
        <v>32</v>
      </c>
      <c r="Y5854" t="s">
        <v>103</v>
      </c>
    </row>
    <row r="5855" spans="1:25" x14ac:dyDescent="0.45">
      <c r="A5855" t="s">
        <v>274</v>
      </c>
      <c r="B5855" t="s">
        <v>482</v>
      </c>
      <c r="C5855">
        <v>5083</v>
      </c>
      <c r="D5855">
        <v>4001</v>
      </c>
      <c r="F5855">
        <v>2012</v>
      </c>
      <c r="G5855">
        <v>510</v>
      </c>
      <c r="H5855">
        <v>429.79</v>
      </c>
      <c r="I5855">
        <v>30713.14</v>
      </c>
      <c r="K5855">
        <v>0.161</v>
      </c>
      <c r="L5855">
        <v>1.1000000000000001E-3</v>
      </c>
      <c r="M5855">
        <v>26541.581999999999</v>
      </c>
      <c r="N5855">
        <v>5.9799999999999999E-2</v>
      </c>
      <c r="O5855">
        <v>30.256</v>
      </c>
      <c r="P5855">
        <v>0.1542</v>
      </c>
      <c r="Q5855">
        <v>441729.26899999997</v>
      </c>
      <c r="R5855" t="s">
        <v>34</v>
      </c>
      <c r="S5855" t="s">
        <v>38</v>
      </c>
      <c r="T5855" t="s">
        <v>28</v>
      </c>
      <c r="V5855" t="s">
        <v>32</v>
      </c>
      <c r="Y5855" t="s">
        <v>283</v>
      </c>
    </row>
    <row r="5856" spans="1:25" x14ac:dyDescent="0.45">
      <c r="A5856" t="s">
        <v>274</v>
      </c>
      <c r="B5856" t="s">
        <v>482</v>
      </c>
      <c r="C5856">
        <v>5083</v>
      </c>
      <c r="D5856">
        <v>4001</v>
      </c>
      <c r="F5856">
        <v>2013</v>
      </c>
      <c r="G5856">
        <v>428</v>
      </c>
      <c r="H5856">
        <v>373.12</v>
      </c>
      <c r="I5856">
        <v>26578.400000000001</v>
      </c>
      <c r="K5856">
        <v>0.10299999999999999</v>
      </c>
      <c r="L5856">
        <v>1E-3</v>
      </c>
      <c r="M5856">
        <v>19814.059000000001</v>
      </c>
      <c r="N5856">
        <v>5.9200000000000003E-2</v>
      </c>
      <c r="O5856">
        <v>13.166</v>
      </c>
      <c r="P5856">
        <v>8.7499999999999994E-2</v>
      </c>
      <c r="Q5856">
        <v>332958.33600000001</v>
      </c>
      <c r="R5856" t="s">
        <v>34</v>
      </c>
      <c r="S5856" t="s">
        <v>38</v>
      </c>
      <c r="T5856" t="s">
        <v>28</v>
      </c>
      <c r="V5856" t="s">
        <v>32</v>
      </c>
      <c r="Y5856" t="s">
        <v>283</v>
      </c>
    </row>
    <row r="5857" spans="1:25" x14ac:dyDescent="0.45">
      <c r="A5857" t="s">
        <v>274</v>
      </c>
      <c r="B5857" t="s">
        <v>482</v>
      </c>
      <c r="C5857">
        <v>5083</v>
      </c>
      <c r="D5857">
        <v>4001</v>
      </c>
      <c r="F5857">
        <v>2014</v>
      </c>
      <c r="G5857">
        <v>521</v>
      </c>
      <c r="H5857">
        <v>431.28</v>
      </c>
      <c r="I5857">
        <v>30860.37</v>
      </c>
      <c r="K5857">
        <v>0.26900000000000002</v>
      </c>
      <c r="L5857">
        <v>1.6999999999999999E-3</v>
      </c>
      <c r="M5857">
        <v>22753.600999999999</v>
      </c>
      <c r="N5857">
        <v>6.3100000000000003E-2</v>
      </c>
      <c r="O5857">
        <v>16.663</v>
      </c>
      <c r="P5857">
        <v>9.2799999999999994E-2</v>
      </c>
      <c r="Q5857">
        <v>354604.82299999997</v>
      </c>
      <c r="R5857" t="s">
        <v>34</v>
      </c>
      <c r="S5857" t="s">
        <v>38</v>
      </c>
      <c r="T5857" t="s">
        <v>28</v>
      </c>
      <c r="V5857" t="s">
        <v>32</v>
      </c>
      <c r="Y5857" t="s">
        <v>283</v>
      </c>
    </row>
    <row r="5858" spans="1:25" x14ac:dyDescent="0.45">
      <c r="A5858" t="s">
        <v>274</v>
      </c>
      <c r="B5858" t="s">
        <v>482</v>
      </c>
      <c r="C5858">
        <v>5083</v>
      </c>
      <c r="D5858">
        <v>4001</v>
      </c>
      <c r="F5858">
        <v>2015</v>
      </c>
      <c r="G5858">
        <v>417</v>
      </c>
      <c r="H5858">
        <v>349.45</v>
      </c>
      <c r="I5858">
        <v>24548.63</v>
      </c>
      <c r="K5858">
        <v>8.7999999999999995E-2</v>
      </c>
      <c r="L5858">
        <v>8.9999999999999998E-4</v>
      </c>
      <c r="M5858">
        <v>18133.899000000001</v>
      </c>
      <c r="N5858">
        <v>6.1499999999999999E-2</v>
      </c>
      <c r="O5858">
        <v>12.534000000000001</v>
      </c>
      <c r="P5858">
        <v>8.6699999999999999E-2</v>
      </c>
      <c r="Q5858">
        <v>287692.56599999999</v>
      </c>
      <c r="R5858" t="s">
        <v>34</v>
      </c>
      <c r="S5858" t="s">
        <v>38</v>
      </c>
      <c r="T5858" t="s">
        <v>28</v>
      </c>
      <c r="V5858" t="s">
        <v>32</v>
      </c>
      <c r="Y5858" t="s">
        <v>284</v>
      </c>
    </row>
    <row r="5859" spans="1:25" x14ac:dyDescent="0.45">
      <c r="A5859" t="s">
        <v>274</v>
      </c>
      <c r="B5859" t="s">
        <v>482</v>
      </c>
      <c r="C5859">
        <v>5083</v>
      </c>
      <c r="D5859">
        <v>4001</v>
      </c>
      <c r="F5859">
        <v>2016</v>
      </c>
      <c r="G5859">
        <v>659</v>
      </c>
      <c r="H5859">
        <v>562.67999999999995</v>
      </c>
      <c r="I5859">
        <v>40197.629999999997</v>
      </c>
      <c r="K5859">
        <v>0.13800000000000001</v>
      </c>
      <c r="L5859">
        <v>1E-3</v>
      </c>
      <c r="M5859">
        <v>27296.578000000001</v>
      </c>
      <c r="N5859">
        <v>5.91E-2</v>
      </c>
      <c r="O5859">
        <v>16.05</v>
      </c>
      <c r="P5859">
        <v>7.3200000000000001E-2</v>
      </c>
      <c r="Q5859">
        <v>459227.95600000001</v>
      </c>
      <c r="R5859" t="s">
        <v>34</v>
      </c>
      <c r="S5859" t="s">
        <v>38</v>
      </c>
      <c r="T5859" t="s">
        <v>28</v>
      </c>
      <c r="V5859" t="s">
        <v>32</v>
      </c>
      <c r="Y5859" t="s">
        <v>284</v>
      </c>
    </row>
    <row r="5860" spans="1:25" x14ac:dyDescent="0.45">
      <c r="A5860" t="s">
        <v>274</v>
      </c>
      <c r="B5860" t="s">
        <v>482</v>
      </c>
      <c r="C5860">
        <v>5083</v>
      </c>
      <c r="D5860">
        <v>4001</v>
      </c>
      <c r="F5860">
        <v>2017</v>
      </c>
      <c r="G5860">
        <v>441</v>
      </c>
      <c r="H5860">
        <v>376.67</v>
      </c>
      <c r="I5860">
        <v>27162.11</v>
      </c>
      <c r="K5860">
        <v>0.11</v>
      </c>
      <c r="L5860">
        <v>1E-3</v>
      </c>
      <c r="M5860">
        <v>21708.714</v>
      </c>
      <c r="N5860">
        <v>5.9499999999999997E-2</v>
      </c>
      <c r="O5860">
        <v>12.786</v>
      </c>
      <c r="P5860">
        <v>7.0000000000000007E-2</v>
      </c>
      <c r="Q5860">
        <v>364976.24900000001</v>
      </c>
      <c r="R5860" t="s">
        <v>34</v>
      </c>
      <c r="S5860" t="s">
        <v>38</v>
      </c>
      <c r="T5860" t="s">
        <v>28</v>
      </c>
      <c r="V5860" t="s">
        <v>32</v>
      </c>
      <c r="Y5860" t="s">
        <v>285</v>
      </c>
    </row>
    <row r="5861" spans="1:25" x14ac:dyDescent="0.45">
      <c r="A5861" t="s">
        <v>274</v>
      </c>
      <c r="B5861" t="s">
        <v>482</v>
      </c>
      <c r="C5861">
        <v>5083</v>
      </c>
      <c r="D5861">
        <v>4001</v>
      </c>
      <c r="F5861">
        <v>2018</v>
      </c>
      <c r="G5861">
        <v>959</v>
      </c>
      <c r="H5861">
        <v>802.44</v>
      </c>
      <c r="I5861">
        <v>58710.74</v>
      </c>
      <c r="K5861">
        <v>0.27300000000000002</v>
      </c>
      <c r="L5861">
        <v>1.1000000000000001E-3</v>
      </c>
      <c r="M5861">
        <v>47090.031000000003</v>
      </c>
      <c r="N5861">
        <v>6.0499999999999998E-2</v>
      </c>
      <c r="O5861">
        <v>30.821000000000002</v>
      </c>
      <c r="P5861">
        <v>7.9399999999999998E-2</v>
      </c>
      <c r="Q5861">
        <v>772429.34699999995</v>
      </c>
      <c r="R5861" t="s">
        <v>34</v>
      </c>
      <c r="S5861" t="s">
        <v>38</v>
      </c>
      <c r="T5861" t="s">
        <v>28</v>
      </c>
      <c r="V5861" t="s">
        <v>32</v>
      </c>
      <c r="Y5861" t="s">
        <v>285</v>
      </c>
    </row>
    <row r="5862" spans="1:25" x14ac:dyDescent="0.45">
      <c r="A5862" t="s">
        <v>274</v>
      </c>
      <c r="B5862" t="s">
        <v>482</v>
      </c>
      <c r="C5862">
        <v>5083</v>
      </c>
      <c r="D5862">
        <v>4001</v>
      </c>
      <c r="F5862">
        <v>2019</v>
      </c>
      <c r="G5862">
        <v>410</v>
      </c>
      <c r="H5862">
        <v>330.08</v>
      </c>
      <c r="I5862">
        <v>21979.7</v>
      </c>
      <c r="K5862">
        <v>9.8000000000000004E-2</v>
      </c>
      <c r="L5862">
        <v>1.1000000000000001E-3</v>
      </c>
      <c r="M5862">
        <v>17909.278999999999</v>
      </c>
      <c r="N5862">
        <v>6.0299999999999999E-2</v>
      </c>
      <c r="O5862">
        <v>12.359</v>
      </c>
      <c r="P5862">
        <v>8.3299999999999999E-2</v>
      </c>
      <c r="Q5862">
        <v>297789.989</v>
      </c>
      <c r="R5862" t="s">
        <v>34</v>
      </c>
      <c r="S5862" t="s">
        <v>38</v>
      </c>
      <c r="T5862" t="s">
        <v>28</v>
      </c>
      <c r="V5862" t="s">
        <v>32</v>
      </c>
      <c r="Y5862" t="s">
        <v>285</v>
      </c>
    </row>
    <row r="5863" spans="1:25" x14ac:dyDescent="0.45">
      <c r="A5863" t="s">
        <v>274</v>
      </c>
      <c r="B5863" t="s">
        <v>482</v>
      </c>
      <c r="C5863">
        <v>5083</v>
      </c>
      <c r="D5863">
        <v>4001</v>
      </c>
      <c r="F5863">
        <v>2020</v>
      </c>
      <c r="G5863">
        <v>331</v>
      </c>
      <c r="H5863">
        <v>262.39</v>
      </c>
      <c r="I5863">
        <v>17851.48</v>
      </c>
      <c r="K5863">
        <v>7.9000000000000001E-2</v>
      </c>
      <c r="L5863">
        <v>1E-3</v>
      </c>
      <c r="M5863">
        <v>15140.964</v>
      </c>
      <c r="N5863">
        <v>0.06</v>
      </c>
      <c r="O5863">
        <v>10.249000000000001</v>
      </c>
      <c r="P5863">
        <v>8.1600000000000006E-2</v>
      </c>
      <c r="Q5863">
        <v>250713.54300000001</v>
      </c>
      <c r="R5863" t="s">
        <v>34</v>
      </c>
      <c r="S5863" t="s">
        <v>38</v>
      </c>
      <c r="T5863" t="s">
        <v>28</v>
      </c>
      <c r="V5863" t="s">
        <v>32</v>
      </c>
      <c r="Y5863" t="s">
        <v>160</v>
      </c>
    </row>
    <row r="5864" spans="1:25" x14ac:dyDescent="0.45">
      <c r="A5864" t="s">
        <v>274</v>
      </c>
      <c r="B5864" t="s">
        <v>482</v>
      </c>
      <c r="C5864">
        <v>5083</v>
      </c>
      <c r="D5864">
        <v>4001</v>
      </c>
      <c r="F5864">
        <v>2021</v>
      </c>
      <c r="G5864">
        <v>223</v>
      </c>
      <c r="H5864">
        <v>171.25</v>
      </c>
      <c r="I5864">
        <v>11583.52</v>
      </c>
      <c r="K5864">
        <v>0.05</v>
      </c>
      <c r="L5864">
        <v>1E-3</v>
      </c>
      <c r="M5864">
        <v>10030.76</v>
      </c>
      <c r="N5864">
        <v>5.9400000000000001E-2</v>
      </c>
      <c r="O5864">
        <v>6.6580000000000004</v>
      </c>
      <c r="P5864">
        <v>8.1100000000000005E-2</v>
      </c>
      <c r="Q5864">
        <v>168123.739</v>
      </c>
      <c r="R5864" t="s">
        <v>34</v>
      </c>
      <c r="S5864" t="s">
        <v>38</v>
      </c>
      <c r="T5864" t="s">
        <v>28</v>
      </c>
      <c r="V5864" t="s">
        <v>32</v>
      </c>
      <c r="Y5864" t="s">
        <v>161</v>
      </c>
    </row>
    <row r="5865" spans="1:25" x14ac:dyDescent="0.45">
      <c r="A5865" t="s">
        <v>274</v>
      </c>
      <c r="B5865" t="s">
        <v>482</v>
      </c>
      <c r="C5865">
        <v>5083</v>
      </c>
      <c r="D5865">
        <v>4001</v>
      </c>
      <c r="F5865">
        <v>2022</v>
      </c>
      <c r="G5865">
        <v>255</v>
      </c>
      <c r="H5865">
        <v>197.92</v>
      </c>
      <c r="I5865">
        <v>13586.64</v>
      </c>
      <c r="K5865">
        <v>5.6000000000000001E-2</v>
      </c>
      <c r="L5865">
        <v>1E-3</v>
      </c>
      <c r="M5865">
        <v>12445.585999999999</v>
      </c>
      <c r="N5865">
        <v>6.4100000000000004E-2</v>
      </c>
      <c r="O5865">
        <v>7.8810000000000002</v>
      </c>
      <c r="P5865">
        <v>8.3699999999999997E-2</v>
      </c>
      <c r="Q5865">
        <v>190871.307</v>
      </c>
      <c r="R5865" t="s">
        <v>34</v>
      </c>
      <c r="S5865" t="s">
        <v>38</v>
      </c>
      <c r="T5865" t="s">
        <v>28</v>
      </c>
      <c r="V5865" t="s">
        <v>32</v>
      </c>
      <c r="Y5865" t="s">
        <v>161</v>
      </c>
    </row>
    <row r="5866" spans="1:25" x14ac:dyDescent="0.45">
      <c r="A5866" t="s">
        <v>274</v>
      </c>
      <c r="B5866" t="s">
        <v>482</v>
      </c>
      <c r="C5866">
        <v>5083</v>
      </c>
      <c r="D5866">
        <v>4001</v>
      </c>
      <c r="F5866">
        <v>2023</v>
      </c>
      <c r="G5866">
        <v>199</v>
      </c>
      <c r="H5866">
        <v>152.56</v>
      </c>
      <c r="I5866">
        <v>9914.85</v>
      </c>
      <c r="K5866">
        <v>4.2999999999999997E-2</v>
      </c>
      <c r="L5866">
        <v>1E-3</v>
      </c>
      <c r="M5866">
        <v>8530.4889999999996</v>
      </c>
      <c r="N5866">
        <v>5.9400000000000001E-2</v>
      </c>
      <c r="O5866">
        <v>4.891</v>
      </c>
      <c r="P5866">
        <v>6.7400000000000002E-2</v>
      </c>
      <c r="Q5866">
        <v>143154.024</v>
      </c>
      <c r="R5866" t="s">
        <v>34</v>
      </c>
      <c r="S5866" t="s">
        <v>38</v>
      </c>
      <c r="T5866" t="s">
        <v>28</v>
      </c>
      <c r="V5866" t="s">
        <v>32</v>
      </c>
      <c r="Y5866" t="s">
        <v>161</v>
      </c>
    </row>
    <row r="5867" spans="1:25" x14ac:dyDescent="0.45">
      <c r="A5867" t="s">
        <v>274</v>
      </c>
      <c r="B5867" t="s">
        <v>482</v>
      </c>
      <c r="C5867">
        <v>5083</v>
      </c>
      <c r="D5867">
        <v>4001</v>
      </c>
      <c r="F5867">
        <v>2024</v>
      </c>
      <c r="G5867">
        <v>78</v>
      </c>
      <c r="H5867">
        <v>62.72</v>
      </c>
      <c r="I5867">
        <v>4113.55</v>
      </c>
      <c r="K5867">
        <v>1.7999999999999999E-2</v>
      </c>
      <c r="L5867">
        <v>1E-3</v>
      </c>
      <c r="M5867">
        <v>3546.538</v>
      </c>
      <c r="N5867">
        <v>5.96E-2</v>
      </c>
      <c r="O5867">
        <v>2.1019999999999999</v>
      </c>
      <c r="P5867">
        <v>8.1600000000000006E-2</v>
      </c>
      <c r="Q5867">
        <v>59585.548000000003</v>
      </c>
      <c r="R5867" t="s">
        <v>34</v>
      </c>
      <c r="S5867" t="s">
        <v>38</v>
      </c>
      <c r="T5867" t="s">
        <v>28</v>
      </c>
      <c r="V5867" t="s">
        <v>32</v>
      </c>
      <c r="Y5867" t="s">
        <v>161</v>
      </c>
    </row>
    <row r="5868" spans="1:25" x14ac:dyDescent="0.45">
      <c r="A5868" t="s">
        <v>274</v>
      </c>
      <c r="B5868" t="s">
        <v>482</v>
      </c>
      <c r="C5868">
        <v>5083</v>
      </c>
      <c r="D5868">
        <v>5001</v>
      </c>
      <c r="F5868">
        <v>2009</v>
      </c>
      <c r="G5868">
        <v>165</v>
      </c>
      <c r="H5868">
        <v>127.27</v>
      </c>
      <c r="I5868">
        <v>11968.75</v>
      </c>
      <c r="K5868">
        <v>0.28999999999999998</v>
      </c>
      <c r="L5868">
        <v>6.7000000000000002E-3</v>
      </c>
      <c r="M5868">
        <v>6550.18</v>
      </c>
      <c r="N5868">
        <v>6.5299999999999997E-2</v>
      </c>
      <c r="O5868">
        <v>0.57599999999999996</v>
      </c>
      <c r="P5868">
        <v>1.44E-2</v>
      </c>
      <c r="Q5868">
        <v>100730.27899999999</v>
      </c>
      <c r="R5868" t="s">
        <v>34</v>
      </c>
      <c r="S5868" t="s">
        <v>38</v>
      </c>
      <c r="T5868" t="s">
        <v>483</v>
      </c>
      <c r="V5868" t="s">
        <v>40</v>
      </c>
      <c r="Y5868" t="s">
        <v>107</v>
      </c>
    </row>
    <row r="5869" spans="1:25" x14ac:dyDescent="0.45">
      <c r="A5869" t="s">
        <v>274</v>
      </c>
      <c r="B5869" t="s">
        <v>482</v>
      </c>
      <c r="C5869">
        <v>5083</v>
      </c>
      <c r="D5869">
        <v>5001</v>
      </c>
      <c r="F5869">
        <v>2010</v>
      </c>
      <c r="G5869">
        <v>723</v>
      </c>
      <c r="H5869">
        <v>548.80999999999995</v>
      </c>
      <c r="I5869">
        <v>49606.95</v>
      </c>
      <c r="K5869">
        <v>0.44</v>
      </c>
      <c r="L5869">
        <v>2.3999999999999998E-3</v>
      </c>
      <c r="M5869">
        <v>25591.167000000001</v>
      </c>
      <c r="N5869">
        <v>5.8099999999999999E-2</v>
      </c>
      <c r="O5869">
        <v>2.2440000000000002</v>
      </c>
      <c r="P5869">
        <v>1.47E-2</v>
      </c>
      <c r="Q5869">
        <v>423052.37400000001</v>
      </c>
      <c r="R5869" t="s">
        <v>34</v>
      </c>
      <c r="S5869" t="s">
        <v>38</v>
      </c>
      <c r="T5869" t="s">
        <v>28</v>
      </c>
      <c r="V5869" t="s">
        <v>40</v>
      </c>
      <c r="Y5869" t="s">
        <v>107</v>
      </c>
    </row>
    <row r="5870" spans="1:25" x14ac:dyDescent="0.45">
      <c r="A5870" t="s">
        <v>274</v>
      </c>
      <c r="B5870" t="s">
        <v>482</v>
      </c>
      <c r="C5870">
        <v>5083</v>
      </c>
      <c r="D5870">
        <v>5001</v>
      </c>
      <c r="F5870">
        <v>2011</v>
      </c>
      <c r="G5870">
        <v>642</v>
      </c>
      <c r="H5870">
        <v>432.11</v>
      </c>
      <c r="I5870">
        <v>37577.410000000003</v>
      </c>
      <c r="K5870">
        <v>0.23499999999999999</v>
      </c>
      <c r="L5870">
        <v>2.5000000000000001E-3</v>
      </c>
      <c r="M5870">
        <v>19614.59</v>
      </c>
      <c r="N5870">
        <v>5.4899999999999997E-2</v>
      </c>
      <c r="O5870">
        <v>1.5669999999999999</v>
      </c>
      <c r="P5870">
        <v>1.67E-2</v>
      </c>
      <c r="Q5870">
        <v>326774.24699999997</v>
      </c>
      <c r="R5870" t="s">
        <v>34</v>
      </c>
      <c r="S5870" t="s">
        <v>38</v>
      </c>
      <c r="T5870" t="s">
        <v>28</v>
      </c>
      <c r="V5870" t="s">
        <v>40</v>
      </c>
      <c r="Y5870" t="s">
        <v>107</v>
      </c>
    </row>
    <row r="5871" spans="1:25" x14ac:dyDescent="0.45">
      <c r="A5871" t="s">
        <v>274</v>
      </c>
      <c r="B5871" t="s">
        <v>482</v>
      </c>
      <c r="C5871">
        <v>5083</v>
      </c>
      <c r="D5871">
        <v>5001</v>
      </c>
      <c r="F5871">
        <v>2012</v>
      </c>
      <c r="G5871">
        <v>248</v>
      </c>
      <c r="H5871">
        <v>157.63</v>
      </c>
      <c r="I5871">
        <v>13845.38</v>
      </c>
      <c r="K5871">
        <v>4.1000000000000002E-2</v>
      </c>
      <c r="L5871">
        <v>2E-3</v>
      </c>
      <c r="M5871">
        <v>6843.6559999999999</v>
      </c>
      <c r="N5871">
        <v>5.8799999999999998E-2</v>
      </c>
      <c r="O5871">
        <v>0.51100000000000001</v>
      </c>
      <c r="P5871">
        <v>2.0799999999999999E-2</v>
      </c>
      <c r="Q5871">
        <v>114989.746</v>
      </c>
      <c r="R5871" t="s">
        <v>34</v>
      </c>
      <c r="S5871" t="s">
        <v>38</v>
      </c>
      <c r="T5871" t="s">
        <v>28</v>
      </c>
      <c r="V5871" t="s">
        <v>40</v>
      </c>
      <c r="Y5871" t="s">
        <v>277</v>
      </c>
    </row>
    <row r="5872" spans="1:25" x14ac:dyDescent="0.45">
      <c r="A5872" t="s">
        <v>274</v>
      </c>
      <c r="B5872" t="s">
        <v>482</v>
      </c>
      <c r="C5872">
        <v>5083</v>
      </c>
      <c r="D5872">
        <v>5001</v>
      </c>
      <c r="F5872">
        <v>2013</v>
      </c>
      <c r="G5872">
        <v>701</v>
      </c>
      <c r="H5872">
        <v>582.21</v>
      </c>
      <c r="I5872">
        <v>54618.59</v>
      </c>
      <c r="K5872">
        <v>0.156</v>
      </c>
      <c r="L5872">
        <v>1.4E-3</v>
      </c>
      <c r="M5872">
        <v>27932.065999999999</v>
      </c>
      <c r="N5872">
        <v>5.9400000000000001E-2</v>
      </c>
      <c r="O5872">
        <v>6.9909999999999997</v>
      </c>
      <c r="P5872">
        <v>6.08E-2</v>
      </c>
      <c r="Q5872">
        <v>469632.32400000002</v>
      </c>
      <c r="R5872" t="s">
        <v>34</v>
      </c>
      <c r="S5872" t="s">
        <v>38</v>
      </c>
      <c r="T5872" t="s">
        <v>28</v>
      </c>
      <c r="V5872" t="s">
        <v>40</v>
      </c>
      <c r="Y5872" t="s">
        <v>277</v>
      </c>
    </row>
    <row r="5873" spans="1:25" x14ac:dyDescent="0.45">
      <c r="A5873" t="s">
        <v>274</v>
      </c>
      <c r="B5873" t="s">
        <v>482</v>
      </c>
      <c r="C5873">
        <v>5083</v>
      </c>
      <c r="D5873">
        <v>5001</v>
      </c>
      <c r="F5873">
        <v>2014</v>
      </c>
      <c r="G5873">
        <v>1157</v>
      </c>
      <c r="H5873">
        <v>944.25</v>
      </c>
      <c r="I5873">
        <v>87913.94</v>
      </c>
      <c r="K5873">
        <v>0.91700000000000004</v>
      </c>
      <c r="L5873">
        <v>3.5000000000000001E-3</v>
      </c>
      <c r="M5873">
        <v>46002.923000000003</v>
      </c>
      <c r="N5873">
        <v>6.0999999999999999E-2</v>
      </c>
      <c r="O5873">
        <v>4.4470000000000001</v>
      </c>
      <c r="P5873">
        <v>2.2599999999999999E-2</v>
      </c>
      <c r="Q5873">
        <v>757065.89399999997</v>
      </c>
      <c r="R5873" t="s">
        <v>34</v>
      </c>
      <c r="S5873" t="s">
        <v>38</v>
      </c>
      <c r="T5873" t="s">
        <v>28</v>
      </c>
      <c r="V5873" t="s">
        <v>40</v>
      </c>
      <c r="Y5873" t="s">
        <v>277</v>
      </c>
    </row>
    <row r="5874" spans="1:25" x14ac:dyDescent="0.45">
      <c r="A5874" t="s">
        <v>274</v>
      </c>
      <c r="B5874" t="s">
        <v>482</v>
      </c>
      <c r="C5874">
        <v>5083</v>
      </c>
      <c r="D5874">
        <v>5001</v>
      </c>
      <c r="F5874">
        <v>2015</v>
      </c>
      <c r="G5874">
        <v>1113</v>
      </c>
      <c r="H5874">
        <v>898.13</v>
      </c>
      <c r="I5874">
        <v>83815.899999999994</v>
      </c>
      <c r="K5874">
        <v>0.21199999999999999</v>
      </c>
      <c r="L5874">
        <v>8.9999999999999998E-4</v>
      </c>
      <c r="M5874">
        <v>42513.749000000003</v>
      </c>
      <c r="N5874">
        <v>5.9900000000000002E-2</v>
      </c>
      <c r="O5874">
        <v>3.2160000000000002</v>
      </c>
      <c r="P5874">
        <v>1.6400000000000001E-2</v>
      </c>
      <c r="Q5874">
        <v>706589.09600000002</v>
      </c>
      <c r="R5874" t="s">
        <v>34</v>
      </c>
      <c r="S5874" t="s">
        <v>38</v>
      </c>
      <c r="T5874" t="s">
        <v>28</v>
      </c>
      <c r="V5874" t="s">
        <v>40</v>
      </c>
      <c r="Y5874" t="s">
        <v>297</v>
      </c>
    </row>
    <row r="5875" spans="1:25" x14ac:dyDescent="0.45">
      <c r="A5875" t="s">
        <v>274</v>
      </c>
      <c r="B5875" t="s">
        <v>482</v>
      </c>
      <c r="C5875">
        <v>5083</v>
      </c>
      <c r="D5875">
        <v>5001</v>
      </c>
      <c r="F5875">
        <v>2016</v>
      </c>
      <c r="G5875">
        <v>1062</v>
      </c>
      <c r="H5875">
        <v>826.4</v>
      </c>
      <c r="I5875">
        <v>78095.33</v>
      </c>
      <c r="K5875">
        <v>0.19400000000000001</v>
      </c>
      <c r="L5875">
        <v>8.9999999999999998E-4</v>
      </c>
      <c r="M5875">
        <v>38573.271000000001</v>
      </c>
      <c r="N5875">
        <v>5.9900000000000002E-2</v>
      </c>
      <c r="O5875">
        <v>3.2309999999999999</v>
      </c>
      <c r="P5875">
        <v>1.89E-2</v>
      </c>
      <c r="Q5875">
        <v>646121.22</v>
      </c>
      <c r="R5875" t="s">
        <v>34</v>
      </c>
      <c r="S5875" t="s">
        <v>38</v>
      </c>
      <c r="T5875" t="s">
        <v>28</v>
      </c>
      <c r="V5875" t="s">
        <v>40</v>
      </c>
      <c r="Y5875" t="s">
        <v>297</v>
      </c>
    </row>
    <row r="5876" spans="1:25" x14ac:dyDescent="0.45">
      <c r="A5876" t="s">
        <v>274</v>
      </c>
      <c r="B5876" t="s">
        <v>482</v>
      </c>
      <c r="C5876">
        <v>5083</v>
      </c>
      <c r="D5876">
        <v>5001</v>
      </c>
      <c r="F5876">
        <v>2017</v>
      </c>
      <c r="G5876">
        <v>1842</v>
      </c>
      <c r="H5876">
        <v>1599.51</v>
      </c>
      <c r="I5876">
        <v>152399.87</v>
      </c>
      <c r="K5876">
        <v>0.38200000000000001</v>
      </c>
      <c r="L5876">
        <v>1E-3</v>
      </c>
      <c r="M5876">
        <v>75894.415999999997</v>
      </c>
      <c r="N5876">
        <v>5.9200000000000003E-2</v>
      </c>
      <c r="O5876">
        <v>5.915</v>
      </c>
      <c r="P5876">
        <v>1.3599999999999999E-2</v>
      </c>
      <c r="Q5876">
        <v>1273593.2990000001</v>
      </c>
      <c r="R5876" t="s">
        <v>34</v>
      </c>
      <c r="S5876" t="s">
        <v>38</v>
      </c>
      <c r="T5876" t="s">
        <v>28</v>
      </c>
      <c r="V5876" t="s">
        <v>40</v>
      </c>
      <c r="Y5876" t="s">
        <v>299</v>
      </c>
    </row>
    <row r="5877" spans="1:25" x14ac:dyDescent="0.45">
      <c r="A5877" t="s">
        <v>274</v>
      </c>
      <c r="B5877" t="s">
        <v>482</v>
      </c>
      <c r="C5877">
        <v>5083</v>
      </c>
      <c r="D5877">
        <v>5001</v>
      </c>
      <c r="F5877">
        <v>2018</v>
      </c>
      <c r="G5877">
        <v>1782</v>
      </c>
      <c r="H5877">
        <v>1540.29</v>
      </c>
      <c r="I5877">
        <v>144430.41</v>
      </c>
      <c r="K5877">
        <v>0.35799999999999998</v>
      </c>
      <c r="L5877">
        <v>1E-3</v>
      </c>
      <c r="M5877">
        <v>71687.581999999995</v>
      </c>
      <c r="N5877">
        <v>0.06</v>
      </c>
      <c r="O5877">
        <v>5.2859999999999996</v>
      </c>
      <c r="P5877">
        <v>1.34E-2</v>
      </c>
      <c r="Q5877">
        <v>1187335.5589999999</v>
      </c>
      <c r="R5877" t="s">
        <v>34</v>
      </c>
      <c r="S5877" t="s">
        <v>38</v>
      </c>
      <c r="T5877" t="s">
        <v>28</v>
      </c>
      <c r="V5877" t="s">
        <v>40</v>
      </c>
      <c r="Y5877" t="s">
        <v>299</v>
      </c>
    </row>
    <row r="5878" spans="1:25" x14ac:dyDescent="0.45">
      <c r="A5878" t="s">
        <v>274</v>
      </c>
      <c r="B5878" t="s">
        <v>482</v>
      </c>
      <c r="C5878">
        <v>5083</v>
      </c>
      <c r="D5878">
        <v>5001</v>
      </c>
      <c r="F5878">
        <v>2019</v>
      </c>
      <c r="G5878">
        <v>1009</v>
      </c>
      <c r="H5878">
        <v>845.1</v>
      </c>
      <c r="I5878">
        <v>75905.240000000005</v>
      </c>
      <c r="K5878">
        <v>0.188</v>
      </c>
      <c r="L5878">
        <v>1E-3</v>
      </c>
      <c r="M5878">
        <v>37298.502</v>
      </c>
      <c r="N5878">
        <v>5.91E-2</v>
      </c>
      <c r="O5878">
        <v>2.9279999999999999</v>
      </c>
      <c r="P5878">
        <v>1.5900000000000001E-2</v>
      </c>
      <c r="Q5878">
        <v>626868.68299999996</v>
      </c>
      <c r="R5878" t="s">
        <v>34</v>
      </c>
      <c r="S5878" t="s">
        <v>38</v>
      </c>
      <c r="T5878" t="s">
        <v>28</v>
      </c>
      <c r="V5878" t="s">
        <v>40</v>
      </c>
      <c r="Y5878" t="s">
        <v>299</v>
      </c>
    </row>
    <row r="5879" spans="1:25" x14ac:dyDescent="0.45">
      <c r="A5879" t="s">
        <v>274</v>
      </c>
      <c r="B5879" t="s">
        <v>482</v>
      </c>
      <c r="C5879">
        <v>5083</v>
      </c>
      <c r="D5879">
        <v>5001</v>
      </c>
      <c r="F5879">
        <v>2020</v>
      </c>
      <c r="G5879">
        <v>739</v>
      </c>
      <c r="H5879">
        <v>571.97</v>
      </c>
      <c r="I5879">
        <v>51575.87</v>
      </c>
      <c r="K5879">
        <v>0.13400000000000001</v>
      </c>
      <c r="L5879">
        <v>1E-3</v>
      </c>
      <c r="M5879">
        <v>26572.831999999999</v>
      </c>
      <c r="N5879">
        <v>6.0100000000000001E-2</v>
      </c>
      <c r="O5879">
        <v>2.2829999999999999</v>
      </c>
      <c r="P5879">
        <v>1.9199999999999998E-2</v>
      </c>
      <c r="Q5879">
        <v>439539.01500000001</v>
      </c>
      <c r="R5879" t="s">
        <v>34</v>
      </c>
      <c r="S5879" t="s">
        <v>38</v>
      </c>
      <c r="T5879" t="s">
        <v>28</v>
      </c>
      <c r="V5879" t="s">
        <v>40</v>
      </c>
      <c r="Y5879" t="s">
        <v>147</v>
      </c>
    </row>
    <row r="5880" spans="1:25" x14ac:dyDescent="0.45">
      <c r="A5880" t="s">
        <v>274</v>
      </c>
      <c r="B5880" t="s">
        <v>482</v>
      </c>
      <c r="C5880">
        <v>5083</v>
      </c>
      <c r="D5880">
        <v>5001</v>
      </c>
      <c r="F5880">
        <v>2021</v>
      </c>
      <c r="G5880">
        <v>713</v>
      </c>
      <c r="H5880">
        <v>575.58000000000004</v>
      </c>
      <c r="I5880">
        <v>51302.52</v>
      </c>
      <c r="K5880">
        <v>0.14000000000000001</v>
      </c>
      <c r="L5880">
        <v>1E-3</v>
      </c>
      <c r="M5880">
        <v>27666.245999999999</v>
      </c>
      <c r="N5880">
        <v>5.91E-2</v>
      </c>
      <c r="O5880">
        <v>2.2639999999999998</v>
      </c>
      <c r="P5880">
        <v>1.5100000000000001E-2</v>
      </c>
      <c r="Q5880">
        <v>465528.755</v>
      </c>
      <c r="R5880" t="s">
        <v>34</v>
      </c>
      <c r="S5880" t="s">
        <v>38</v>
      </c>
      <c r="T5880" t="s">
        <v>28</v>
      </c>
      <c r="V5880" t="s">
        <v>40</v>
      </c>
      <c r="Y5880" t="s">
        <v>152</v>
      </c>
    </row>
    <row r="5881" spans="1:25" x14ac:dyDescent="0.45">
      <c r="A5881" t="s">
        <v>274</v>
      </c>
      <c r="B5881" t="s">
        <v>482</v>
      </c>
      <c r="C5881">
        <v>5083</v>
      </c>
      <c r="D5881">
        <v>5001</v>
      </c>
      <c r="F5881">
        <v>2022</v>
      </c>
      <c r="G5881">
        <v>1156</v>
      </c>
      <c r="H5881">
        <v>973.1</v>
      </c>
      <c r="I5881">
        <v>86245.58</v>
      </c>
      <c r="K5881">
        <v>0.23400000000000001</v>
      </c>
      <c r="L5881">
        <v>1E-3</v>
      </c>
      <c r="M5881">
        <v>46571.637999999999</v>
      </c>
      <c r="N5881">
        <v>5.9200000000000003E-2</v>
      </c>
      <c r="O5881">
        <v>3.734</v>
      </c>
      <c r="P5881">
        <v>1.37E-2</v>
      </c>
      <c r="Q5881">
        <v>781876.40399999998</v>
      </c>
      <c r="R5881" t="s">
        <v>34</v>
      </c>
      <c r="S5881" t="s">
        <v>38</v>
      </c>
      <c r="T5881" t="s">
        <v>28</v>
      </c>
      <c r="V5881" t="s">
        <v>40</v>
      </c>
      <c r="Y5881" t="s">
        <v>152</v>
      </c>
    </row>
    <row r="5882" spans="1:25" x14ac:dyDescent="0.45">
      <c r="A5882" t="s">
        <v>274</v>
      </c>
      <c r="B5882" t="s">
        <v>482</v>
      </c>
      <c r="C5882">
        <v>5083</v>
      </c>
      <c r="D5882">
        <v>5001</v>
      </c>
      <c r="F5882">
        <v>2023</v>
      </c>
      <c r="G5882">
        <v>799</v>
      </c>
      <c r="H5882">
        <v>667.43</v>
      </c>
      <c r="I5882">
        <v>58685.19</v>
      </c>
      <c r="K5882">
        <v>0.16200000000000001</v>
      </c>
      <c r="L5882">
        <v>1E-3</v>
      </c>
      <c r="M5882">
        <v>32078.882000000001</v>
      </c>
      <c r="N5882">
        <v>5.9299999999999999E-2</v>
      </c>
      <c r="O5882">
        <v>2.8370000000000002</v>
      </c>
      <c r="P5882">
        <v>1.6500000000000001E-2</v>
      </c>
      <c r="Q5882">
        <v>539225.87300000002</v>
      </c>
      <c r="R5882" t="s">
        <v>34</v>
      </c>
      <c r="S5882" t="s">
        <v>38</v>
      </c>
      <c r="T5882" t="s">
        <v>28</v>
      </c>
      <c r="V5882" t="s">
        <v>40</v>
      </c>
      <c r="Y5882" t="s">
        <v>152</v>
      </c>
    </row>
    <row r="5883" spans="1:25" x14ac:dyDescent="0.45">
      <c r="A5883" t="s">
        <v>274</v>
      </c>
      <c r="B5883" t="s">
        <v>482</v>
      </c>
      <c r="C5883">
        <v>5083</v>
      </c>
      <c r="D5883">
        <v>5001</v>
      </c>
      <c r="F5883">
        <v>2024</v>
      </c>
      <c r="G5883">
        <v>412</v>
      </c>
      <c r="H5883">
        <v>318.89</v>
      </c>
      <c r="I5883">
        <v>29537.41</v>
      </c>
      <c r="K5883">
        <v>0.08</v>
      </c>
      <c r="L5883">
        <v>1E-3</v>
      </c>
      <c r="M5883">
        <v>15967.421</v>
      </c>
      <c r="N5883">
        <v>5.9299999999999999E-2</v>
      </c>
      <c r="O5883">
        <v>1.5469999999999999</v>
      </c>
      <c r="P5883">
        <v>1.9400000000000001E-2</v>
      </c>
      <c r="Q5883">
        <v>267389.761</v>
      </c>
      <c r="R5883" t="s">
        <v>34</v>
      </c>
      <c r="S5883" t="s">
        <v>38</v>
      </c>
      <c r="T5883" t="s">
        <v>28</v>
      </c>
      <c r="V5883" t="s">
        <v>40</v>
      </c>
      <c r="Y5883" t="s">
        <v>152</v>
      </c>
    </row>
    <row r="5884" spans="1:25" x14ac:dyDescent="0.45">
      <c r="A5884" t="s">
        <v>203</v>
      </c>
      <c r="B5884" t="s">
        <v>484</v>
      </c>
      <c r="C5884">
        <v>6081</v>
      </c>
      <c r="D5884">
        <v>1</v>
      </c>
      <c r="F5884">
        <v>2009</v>
      </c>
      <c r="G5884">
        <v>621</v>
      </c>
      <c r="H5884">
        <v>565</v>
      </c>
      <c r="I5884">
        <v>32975.25</v>
      </c>
      <c r="M5884">
        <v>25583.15</v>
      </c>
      <c r="N5884">
        <v>6.3100000000000003E-2</v>
      </c>
      <c r="O5884">
        <v>33.99</v>
      </c>
      <c r="P5884">
        <v>0.1724</v>
      </c>
      <c r="Q5884">
        <v>404629.52500000002</v>
      </c>
      <c r="R5884" t="s">
        <v>34</v>
      </c>
      <c r="S5884" t="s">
        <v>38</v>
      </c>
      <c r="T5884" t="s">
        <v>89</v>
      </c>
      <c r="V5884" t="s">
        <v>251</v>
      </c>
      <c r="Y5884" t="s">
        <v>69</v>
      </c>
    </row>
    <row r="5885" spans="1:25" x14ac:dyDescent="0.45">
      <c r="A5885" t="s">
        <v>203</v>
      </c>
      <c r="B5885" t="s">
        <v>484</v>
      </c>
      <c r="C5885">
        <v>6081</v>
      </c>
      <c r="D5885">
        <v>1</v>
      </c>
      <c r="F5885">
        <v>2010</v>
      </c>
      <c r="G5885">
        <v>1432</v>
      </c>
      <c r="H5885">
        <v>1323</v>
      </c>
      <c r="I5885">
        <v>79101.5</v>
      </c>
      <c r="M5885">
        <v>57126.3</v>
      </c>
      <c r="N5885">
        <v>6.0499999999999998E-2</v>
      </c>
      <c r="O5885">
        <v>70.188000000000002</v>
      </c>
      <c r="P5885">
        <v>0.15010000000000001</v>
      </c>
      <c r="Q5885">
        <v>940667.17500000005</v>
      </c>
      <c r="R5885" t="s">
        <v>34</v>
      </c>
      <c r="S5885" t="s">
        <v>38</v>
      </c>
      <c r="T5885" t="s">
        <v>89</v>
      </c>
      <c r="V5885" t="s">
        <v>251</v>
      </c>
      <c r="Y5885" t="s">
        <v>69</v>
      </c>
    </row>
    <row r="5886" spans="1:25" x14ac:dyDescent="0.45">
      <c r="A5886" t="s">
        <v>203</v>
      </c>
      <c r="B5886" t="s">
        <v>484</v>
      </c>
      <c r="C5886">
        <v>6081</v>
      </c>
      <c r="D5886">
        <v>1</v>
      </c>
      <c r="F5886">
        <v>2011</v>
      </c>
      <c r="G5886">
        <v>640</v>
      </c>
      <c r="H5886">
        <v>597.25</v>
      </c>
      <c r="I5886">
        <v>34189.75</v>
      </c>
      <c r="M5886">
        <v>25930.65</v>
      </c>
      <c r="N5886">
        <v>6.3E-2</v>
      </c>
      <c r="O5886">
        <v>32.395000000000003</v>
      </c>
      <c r="P5886">
        <v>0.16020000000000001</v>
      </c>
      <c r="Q5886">
        <v>408791.3</v>
      </c>
      <c r="R5886" t="s">
        <v>34</v>
      </c>
      <c r="S5886" t="s">
        <v>38</v>
      </c>
      <c r="T5886" t="s">
        <v>89</v>
      </c>
      <c r="V5886" t="s">
        <v>251</v>
      </c>
      <c r="Y5886" t="s">
        <v>69</v>
      </c>
    </row>
    <row r="5887" spans="1:25" x14ac:dyDescent="0.45">
      <c r="A5887" t="s">
        <v>203</v>
      </c>
      <c r="B5887" t="s">
        <v>484</v>
      </c>
      <c r="C5887">
        <v>6081</v>
      </c>
      <c r="D5887">
        <v>1</v>
      </c>
      <c r="F5887">
        <v>2012</v>
      </c>
      <c r="G5887">
        <v>657</v>
      </c>
      <c r="H5887">
        <v>611.75</v>
      </c>
      <c r="I5887">
        <v>35017.75</v>
      </c>
      <c r="M5887">
        <v>25963.924999999999</v>
      </c>
      <c r="N5887">
        <v>6.08E-2</v>
      </c>
      <c r="O5887">
        <v>31.771999999999998</v>
      </c>
      <c r="P5887">
        <v>0.15310000000000001</v>
      </c>
      <c r="Q5887">
        <v>424488.7</v>
      </c>
      <c r="R5887" t="s">
        <v>34</v>
      </c>
      <c r="S5887" t="s">
        <v>38</v>
      </c>
      <c r="T5887" t="s">
        <v>89</v>
      </c>
      <c r="V5887" t="s">
        <v>251</v>
      </c>
      <c r="Y5887" t="s">
        <v>69</v>
      </c>
    </row>
    <row r="5888" spans="1:25" x14ac:dyDescent="0.45">
      <c r="A5888" t="s">
        <v>203</v>
      </c>
      <c r="B5888" t="s">
        <v>484</v>
      </c>
      <c r="C5888">
        <v>6081</v>
      </c>
      <c r="D5888">
        <v>1</v>
      </c>
      <c r="F5888">
        <v>2013</v>
      </c>
      <c r="G5888">
        <v>700</v>
      </c>
      <c r="H5888">
        <v>647</v>
      </c>
      <c r="I5888">
        <v>38783.25</v>
      </c>
      <c r="M5888">
        <v>32315.75</v>
      </c>
      <c r="N5888">
        <v>6.7400000000000002E-2</v>
      </c>
      <c r="O5888">
        <v>43.66</v>
      </c>
      <c r="P5888">
        <v>0.19009999999999999</v>
      </c>
      <c r="Q5888">
        <v>477261.92499999999</v>
      </c>
      <c r="R5888" t="s">
        <v>34</v>
      </c>
      <c r="S5888" t="s">
        <v>38</v>
      </c>
      <c r="T5888" t="s">
        <v>89</v>
      </c>
      <c r="V5888" t="s">
        <v>251</v>
      </c>
      <c r="Y5888" t="s">
        <v>69</v>
      </c>
    </row>
    <row r="5889" spans="1:25" x14ac:dyDescent="0.45">
      <c r="A5889" t="s">
        <v>203</v>
      </c>
      <c r="B5889" t="s">
        <v>484</v>
      </c>
      <c r="C5889">
        <v>6081</v>
      </c>
      <c r="D5889">
        <v>1</v>
      </c>
      <c r="F5889">
        <v>2014</v>
      </c>
      <c r="G5889">
        <v>1191</v>
      </c>
      <c r="H5889">
        <v>1133.25</v>
      </c>
      <c r="I5889">
        <v>77290.75</v>
      </c>
      <c r="M5889">
        <v>63217.074999999997</v>
      </c>
      <c r="N5889">
        <v>6.8000000000000005E-2</v>
      </c>
      <c r="O5889">
        <v>84.168000000000006</v>
      </c>
      <c r="P5889">
        <v>0.186</v>
      </c>
      <c r="Q5889">
        <v>915311.875</v>
      </c>
      <c r="R5889" t="s">
        <v>34</v>
      </c>
      <c r="S5889" t="s">
        <v>38</v>
      </c>
      <c r="T5889" t="s">
        <v>89</v>
      </c>
      <c r="V5889" t="s">
        <v>251</v>
      </c>
      <c r="Y5889" t="s">
        <v>69</v>
      </c>
    </row>
    <row r="5890" spans="1:25" x14ac:dyDescent="0.45">
      <c r="A5890" t="s">
        <v>203</v>
      </c>
      <c r="B5890" t="s">
        <v>484</v>
      </c>
      <c r="C5890">
        <v>6081</v>
      </c>
      <c r="D5890">
        <v>1</v>
      </c>
      <c r="F5890">
        <v>2015</v>
      </c>
      <c r="G5890">
        <v>1410</v>
      </c>
      <c r="H5890">
        <v>1346.75</v>
      </c>
      <c r="I5890">
        <v>89255.75</v>
      </c>
      <c r="M5890">
        <v>69798.375</v>
      </c>
      <c r="N5890">
        <v>6.3299999999999995E-2</v>
      </c>
      <c r="O5890">
        <v>85.575000000000003</v>
      </c>
      <c r="P5890">
        <v>0.159</v>
      </c>
      <c r="Q5890">
        <v>1091437.95</v>
      </c>
      <c r="R5890" t="s">
        <v>34</v>
      </c>
      <c r="S5890" t="s">
        <v>38</v>
      </c>
      <c r="T5890" t="s">
        <v>89</v>
      </c>
      <c r="V5890" t="s">
        <v>251</v>
      </c>
      <c r="Y5890" t="s">
        <v>70</v>
      </c>
    </row>
    <row r="5891" spans="1:25" x14ac:dyDescent="0.45">
      <c r="A5891" t="s">
        <v>203</v>
      </c>
      <c r="B5891" t="s">
        <v>484</v>
      </c>
      <c r="C5891">
        <v>6081</v>
      </c>
      <c r="D5891">
        <v>1</v>
      </c>
      <c r="F5891">
        <v>2016</v>
      </c>
      <c r="G5891">
        <v>659</v>
      </c>
      <c r="H5891">
        <v>621</v>
      </c>
      <c r="I5891">
        <v>39213.25</v>
      </c>
      <c r="M5891">
        <v>29743.65</v>
      </c>
      <c r="N5891">
        <v>6.0999999999999999E-2</v>
      </c>
      <c r="O5891">
        <v>34.917999999999999</v>
      </c>
      <c r="P5891">
        <v>0.15090000000000001</v>
      </c>
      <c r="Q5891">
        <v>485766.02500000002</v>
      </c>
      <c r="R5891" t="s">
        <v>34</v>
      </c>
      <c r="S5891" t="s">
        <v>38</v>
      </c>
      <c r="T5891" t="s">
        <v>89</v>
      </c>
      <c r="V5891" t="s">
        <v>251</v>
      </c>
      <c r="Y5891" t="s">
        <v>70</v>
      </c>
    </row>
    <row r="5892" spans="1:25" x14ac:dyDescent="0.45">
      <c r="A5892" t="s">
        <v>203</v>
      </c>
      <c r="B5892" t="s">
        <v>484</v>
      </c>
      <c r="C5892">
        <v>6081</v>
      </c>
      <c r="D5892">
        <v>1</v>
      </c>
      <c r="F5892">
        <v>2017</v>
      </c>
      <c r="G5892">
        <v>591</v>
      </c>
      <c r="H5892">
        <v>566.75</v>
      </c>
      <c r="I5892">
        <v>37031.5</v>
      </c>
      <c r="M5892">
        <v>29595.85</v>
      </c>
      <c r="N5892">
        <v>6.3200000000000006E-2</v>
      </c>
      <c r="O5892">
        <v>35.726999999999997</v>
      </c>
      <c r="P5892">
        <v>0.157</v>
      </c>
      <c r="Q5892">
        <v>461202.5</v>
      </c>
      <c r="R5892" t="s">
        <v>34</v>
      </c>
      <c r="S5892" t="s">
        <v>38</v>
      </c>
      <c r="T5892" t="s">
        <v>89</v>
      </c>
      <c r="V5892" t="s">
        <v>251</v>
      </c>
      <c r="Y5892" t="s">
        <v>70</v>
      </c>
    </row>
    <row r="5893" spans="1:25" x14ac:dyDescent="0.45">
      <c r="A5893" t="s">
        <v>203</v>
      </c>
      <c r="B5893" t="s">
        <v>484</v>
      </c>
      <c r="C5893">
        <v>6081</v>
      </c>
      <c r="D5893">
        <v>1</v>
      </c>
      <c r="F5893">
        <v>2018</v>
      </c>
      <c r="G5893">
        <v>510</v>
      </c>
      <c r="H5893">
        <v>486.75</v>
      </c>
      <c r="I5893">
        <v>32192.5</v>
      </c>
      <c r="M5893">
        <v>27018.6</v>
      </c>
      <c r="N5893">
        <v>6.7599999999999993E-2</v>
      </c>
      <c r="O5893">
        <v>34.887</v>
      </c>
      <c r="P5893">
        <v>0.17810000000000001</v>
      </c>
      <c r="Q5893">
        <v>392368.07500000001</v>
      </c>
      <c r="R5893" t="s">
        <v>34</v>
      </c>
      <c r="S5893" t="s">
        <v>38</v>
      </c>
      <c r="T5893" t="s">
        <v>89</v>
      </c>
      <c r="V5893" t="s">
        <v>251</v>
      </c>
      <c r="Y5893" t="s">
        <v>70</v>
      </c>
    </row>
    <row r="5894" spans="1:25" x14ac:dyDescent="0.45">
      <c r="A5894" t="s">
        <v>203</v>
      </c>
      <c r="B5894" t="s">
        <v>484</v>
      </c>
      <c r="C5894">
        <v>6081</v>
      </c>
      <c r="D5894">
        <v>1</v>
      </c>
      <c r="F5894">
        <v>2019</v>
      </c>
      <c r="G5894">
        <v>284</v>
      </c>
      <c r="H5894">
        <v>268.75</v>
      </c>
      <c r="I5894">
        <v>16641</v>
      </c>
      <c r="M5894">
        <v>12121.575000000001</v>
      </c>
      <c r="N5894">
        <v>5.9299999999999999E-2</v>
      </c>
      <c r="O5894">
        <v>28.108000000000001</v>
      </c>
      <c r="P5894">
        <v>0.28670000000000001</v>
      </c>
      <c r="Q5894">
        <v>203740.4</v>
      </c>
      <c r="R5894" t="s">
        <v>34</v>
      </c>
      <c r="S5894" t="s">
        <v>38</v>
      </c>
      <c r="T5894" t="s">
        <v>89</v>
      </c>
      <c r="V5894" t="s">
        <v>251</v>
      </c>
      <c r="Y5894" t="s">
        <v>70</v>
      </c>
    </row>
    <row r="5895" spans="1:25" x14ac:dyDescent="0.45">
      <c r="A5895" t="s">
        <v>203</v>
      </c>
      <c r="B5895" t="s">
        <v>484</v>
      </c>
      <c r="C5895">
        <v>6081</v>
      </c>
      <c r="D5895">
        <v>1</v>
      </c>
      <c r="F5895">
        <v>2020</v>
      </c>
      <c r="G5895">
        <v>622</v>
      </c>
      <c r="H5895">
        <v>584.5</v>
      </c>
      <c r="I5895">
        <v>38995</v>
      </c>
      <c r="M5895">
        <v>27743.224999999999</v>
      </c>
      <c r="N5895">
        <v>5.8999999999999997E-2</v>
      </c>
      <c r="O5895">
        <v>32.835000000000001</v>
      </c>
      <c r="P5895">
        <v>0.14549999999999999</v>
      </c>
      <c r="Q5895">
        <v>466844.72499999998</v>
      </c>
      <c r="R5895" t="s">
        <v>34</v>
      </c>
      <c r="S5895" t="s">
        <v>38</v>
      </c>
      <c r="T5895" t="s">
        <v>89</v>
      </c>
      <c r="V5895" t="s">
        <v>251</v>
      </c>
      <c r="Y5895" t="s">
        <v>70</v>
      </c>
    </row>
    <row r="5896" spans="1:25" x14ac:dyDescent="0.45">
      <c r="A5896" t="s">
        <v>203</v>
      </c>
      <c r="B5896" t="s">
        <v>484</v>
      </c>
      <c r="C5896">
        <v>6081</v>
      </c>
      <c r="D5896">
        <v>1</v>
      </c>
      <c r="F5896">
        <v>2021</v>
      </c>
      <c r="G5896">
        <v>337</v>
      </c>
      <c r="H5896">
        <v>317</v>
      </c>
      <c r="I5896">
        <v>19985</v>
      </c>
      <c r="M5896">
        <v>14694.924999999999</v>
      </c>
      <c r="N5896">
        <v>5.9700000000000003E-2</v>
      </c>
      <c r="O5896">
        <v>25.789000000000001</v>
      </c>
      <c r="P5896">
        <v>0.22650000000000001</v>
      </c>
      <c r="Q5896">
        <v>244644.92499999999</v>
      </c>
      <c r="R5896" t="s">
        <v>34</v>
      </c>
      <c r="S5896" t="s">
        <v>38</v>
      </c>
      <c r="T5896" t="s">
        <v>89</v>
      </c>
      <c r="V5896" t="s">
        <v>251</v>
      </c>
      <c r="Y5896" t="s">
        <v>70</v>
      </c>
    </row>
    <row r="5897" spans="1:25" x14ac:dyDescent="0.45">
      <c r="A5897" t="s">
        <v>203</v>
      </c>
      <c r="B5897" t="s">
        <v>484</v>
      </c>
      <c r="C5897">
        <v>6081</v>
      </c>
      <c r="D5897">
        <v>1</v>
      </c>
      <c r="F5897">
        <v>2022</v>
      </c>
      <c r="G5897">
        <v>635</v>
      </c>
      <c r="H5897">
        <v>613.75</v>
      </c>
      <c r="I5897">
        <v>44149.75</v>
      </c>
      <c r="M5897">
        <v>33163.199999999997</v>
      </c>
      <c r="N5897">
        <v>6.6000000000000003E-2</v>
      </c>
      <c r="O5897">
        <v>40.375</v>
      </c>
      <c r="P5897">
        <v>0.1643</v>
      </c>
      <c r="Q5897">
        <v>496363.8</v>
      </c>
      <c r="R5897" t="s">
        <v>34</v>
      </c>
      <c r="S5897" t="s">
        <v>38</v>
      </c>
      <c r="T5897" t="s">
        <v>89</v>
      </c>
      <c r="V5897" t="s">
        <v>251</v>
      </c>
      <c r="Y5897" t="s">
        <v>70</v>
      </c>
    </row>
    <row r="5898" spans="1:25" x14ac:dyDescent="0.45">
      <c r="A5898" t="s">
        <v>203</v>
      </c>
      <c r="B5898" t="s">
        <v>484</v>
      </c>
      <c r="C5898">
        <v>6081</v>
      </c>
      <c r="D5898">
        <v>1</v>
      </c>
      <c r="F5898">
        <v>2023</v>
      </c>
      <c r="G5898">
        <v>81</v>
      </c>
      <c r="H5898">
        <v>76.5</v>
      </c>
      <c r="I5898">
        <v>6350.25</v>
      </c>
      <c r="M5898">
        <v>4798.5249999999996</v>
      </c>
      <c r="N5898">
        <v>7.3400000000000007E-2</v>
      </c>
      <c r="O5898">
        <v>6.5579999999999998</v>
      </c>
      <c r="P5898">
        <v>0.20300000000000001</v>
      </c>
      <c r="Q5898">
        <v>64201.074999999997</v>
      </c>
      <c r="R5898" t="s">
        <v>34</v>
      </c>
      <c r="S5898" t="s">
        <v>38</v>
      </c>
      <c r="T5898" t="s">
        <v>89</v>
      </c>
      <c r="V5898" t="s">
        <v>251</v>
      </c>
      <c r="Y5898" t="s">
        <v>70</v>
      </c>
    </row>
    <row r="5899" spans="1:25" x14ac:dyDescent="0.45">
      <c r="A5899" t="s">
        <v>203</v>
      </c>
      <c r="B5899" t="s">
        <v>484</v>
      </c>
      <c r="C5899">
        <v>6081</v>
      </c>
      <c r="D5899">
        <v>1</v>
      </c>
      <c r="F5899">
        <v>2024</v>
      </c>
      <c r="G5899">
        <v>29</v>
      </c>
      <c r="H5899">
        <v>27</v>
      </c>
      <c r="I5899">
        <v>1446.5</v>
      </c>
      <c r="M5899">
        <v>1528.55</v>
      </c>
      <c r="N5899">
        <v>8.09E-2</v>
      </c>
      <c r="O5899">
        <v>1.976</v>
      </c>
      <c r="P5899">
        <v>0.21479999999999999</v>
      </c>
      <c r="Q5899">
        <v>18839.45</v>
      </c>
      <c r="R5899" t="s">
        <v>34</v>
      </c>
      <c r="S5899" t="s">
        <v>38</v>
      </c>
      <c r="T5899" t="s">
        <v>89</v>
      </c>
      <c r="V5899" t="s">
        <v>251</v>
      </c>
      <c r="Y5899" t="s">
        <v>70</v>
      </c>
    </row>
    <row r="5900" spans="1:25" x14ac:dyDescent="0.45">
      <c r="A5900" t="s">
        <v>203</v>
      </c>
      <c r="B5900" t="s">
        <v>484</v>
      </c>
      <c r="C5900">
        <v>6081</v>
      </c>
      <c r="D5900">
        <v>2</v>
      </c>
      <c r="F5900">
        <v>2009</v>
      </c>
      <c r="G5900">
        <v>525</v>
      </c>
      <c r="H5900">
        <v>480.75</v>
      </c>
      <c r="I5900">
        <v>30548.25</v>
      </c>
      <c r="M5900">
        <v>23915.025000000001</v>
      </c>
      <c r="N5900">
        <v>6.3200000000000006E-2</v>
      </c>
      <c r="O5900">
        <v>14.37</v>
      </c>
      <c r="P5900">
        <v>8.3500000000000005E-2</v>
      </c>
      <c r="Q5900">
        <v>377760.65</v>
      </c>
      <c r="R5900" t="s">
        <v>34</v>
      </c>
      <c r="S5900" t="s">
        <v>38</v>
      </c>
      <c r="T5900" t="s">
        <v>89</v>
      </c>
      <c r="V5900" t="s">
        <v>485</v>
      </c>
      <c r="Y5900" t="s">
        <v>69</v>
      </c>
    </row>
    <row r="5901" spans="1:25" x14ac:dyDescent="0.45">
      <c r="A5901" t="s">
        <v>203</v>
      </c>
      <c r="B5901" t="s">
        <v>484</v>
      </c>
      <c r="C5901">
        <v>6081</v>
      </c>
      <c r="D5901">
        <v>2</v>
      </c>
      <c r="F5901">
        <v>2010</v>
      </c>
      <c r="G5901">
        <v>1725</v>
      </c>
      <c r="H5901">
        <v>1590</v>
      </c>
      <c r="I5901">
        <v>98157.5</v>
      </c>
      <c r="M5901">
        <v>75394.475000000006</v>
      </c>
      <c r="N5901">
        <v>5.9799999999999999E-2</v>
      </c>
      <c r="O5901">
        <v>29.265999999999998</v>
      </c>
      <c r="P5901">
        <v>5.3999999999999999E-2</v>
      </c>
      <c r="Q5901">
        <v>1253692.8500000001</v>
      </c>
      <c r="R5901" t="s">
        <v>34</v>
      </c>
      <c r="S5901" t="s">
        <v>38</v>
      </c>
      <c r="T5901" t="s">
        <v>89</v>
      </c>
      <c r="V5901" t="s">
        <v>485</v>
      </c>
      <c r="Y5901" t="s">
        <v>69</v>
      </c>
    </row>
    <row r="5902" spans="1:25" x14ac:dyDescent="0.45">
      <c r="A5902" t="s">
        <v>203</v>
      </c>
      <c r="B5902" t="s">
        <v>484</v>
      </c>
      <c r="C5902">
        <v>6081</v>
      </c>
      <c r="D5902">
        <v>2</v>
      </c>
      <c r="F5902">
        <v>2011</v>
      </c>
      <c r="G5902">
        <v>896</v>
      </c>
      <c r="H5902">
        <v>831.5</v>
      </c>
      <c r="I5902">
        <v>49778</v>
      </c>
      <c r="M5902">
        <v>40013.025000000001</v>
      </c>
      <c r="N5902">
        <v>6.2799999999999995E-2</v>
      </c>
      <c r="O5902">
        <v>21.536000000000001</v>
      </c>
      <c r="P5902">
        <v>7.4499999999999997E-2</v>
      </c>
      <c r="Q5902">
        <v>635624.05000000005</v>
      </c>
      <c r="R5902" t="s">
        <v>34</v>
      </c>
      <c r="S5902" t="s">
        <v>38</v>
      </c>
      <c r="T5902" t="s">
        <v>89</v>
      </c>
      <c r="V5902" t="s">
        <v>485</v>
      </c>
      <c r="Y5902" t="s">
        <v>69</v>
      </c>
    </row>
    <row r="5903" spans="1:25" x14ac:dyDescent="0.45">
      <c r="A5903" t="s">
        <v>203</v>
      </c>
      <c r="B5903" t="s">
        <v>484</v>
      </c>
      <c r="C5903">
        <v>6081</v>
      </c>
      <c r="D5903">
        <v>2</v>
      </c>
      <c r="F5903">
        <v>2012</v>
      </c>
      <c r="G5903">
        <v>774</v>
      </c>
      <c r="H5903">
        <v>718.75</v>
      </c>
      <c r="I5903">
        <v>44074</v>
      </c>
      <c r="M5903">
        <v>33716.15</v>
      </c>
      <c r="N5903">
        <v>5.9900000000000002E-2</v>
      </c>
      <c r="O5903">
        <v>12.117000000000001</v>
      </c>
      <c r="P5903">
        <v>4.9599999999999998E-2</v>
      </c>
      <c r="Q5903">
        <v>559680.94999999995</v>
      </c>
      <c r="R5903" t="s">
        <v>34</v>
      </c>
      <c r="S5903" t="s">
        <v>38</v>
      </c>
      <c r="T5903" t="s">
        <v>89</v>
      </c>
      <c r="V5903" t="s">
        <v>485</v>
      </c>
      <c r="Y5903" t="s">
        <v>69</v>
      </c>
    </row>
    <row r="5904" spans="1:25" x14ac:dyDescent="0.45">
      <c r="A5904" t="s">
        <v>203</v>
      </c>
      <c r="B5904" t="s">
        <v>484</v>
      </c>
      <c r="C5904">
        <v>6081</v>
      </c>
      <c r="D5904">
        <v>2</v>
      </c>
      <c r="F5904">
        <v>2013</v>
      </c>
      <c r="G5904">
        <v>422</v>
      </c>
      <c r="H5904">
        <v>368.75</v>
      </c>
      <c r="I5904">
        <v>21290</v>
      </c>
      <c r="M5904">
        <v>20313.8</v>
      </c>
      <c r="N5904">
        <v>7.3499999999999996E-2</v>
      </c>
      <c r="O5904">
        <v>23.120999999999999</v>
      </c>
      <c r="P5904">
        <v>0.1691</v>
      </c>
      <c r="Q5904">
        <v>276155.5</v>
      </c>
      <c r="R5904" t="s">
        <v>34</v>
      </c>
      <c r="S5904" t="s">
        <v>38</v>
      </c>
      <c r="T5904" t="s">
        <v>89</v>
      </c>
      <c r="V5904" t="s">
        <v>485</v>
      </c>
      <c r="Y5904" t="s">
        <v>69</v>
      </c>
    </row>
    <row r="5905" spans="1:25" x14ac:dyDescent="0.45">
      <c r="A5905" t="s">
        <v>203</v>
      </c>
      <c r="B5905" t="s">
        <v>484</v>
      </c>
      <c r="C5905">
        <v>6081</v>
      </c>
      <c r="D5905">
        <v>2</v>
      </c>
      <c r="F5905">
        <v>2014</v>
      </c>
      <c r="G5905">
        <v>86</v>
      </c>
      <c r="H5905">
        <v>74.25</v>
      </c>
      <c r="I5905">
        <v>4318.75</v>
      </c>
      <c r="M5905">
        <v>4159.4250000000002</v>
      </c>
      <c r="N5905">
        <v>7.8600000000000003E-2</v>
      </c>
      <c r="O5905">
        <v>5.9050000000000002</v>
      </c>
      <c r="P5905">
        <v>0.21440000000000001</v>
      </c>
      <c r="Q5905">
        <v>52654.474999999999</v>
      </c>
      <c r="R5905" t="s">
        <v>34</v>
      </c>
      <c r="S5905" t="s">
        <v>38</v>
      </c>
      <c r="T5905" t="s">
        <v>89</v>
      </c>
      <c r="V5905" t="s">
        <v>485</v>
      </c>
      <c r="Y5905" t="s">
        <v>69</v>
      </c>
    </row>
    <row r="5906" spans="1:25" x14ac:dyDescent="0.45">
      <c r="A5906" t="s">
        <v>203</v>
      </c>
      <c r="B5906" t="s">
        <v>484</v>
      </c>
      <c r="C5906">
        <v>6081</v>
      </c>
      <c r="D5906">
        <v>2</v>
      </c>
      <c r="F5906">
        <v>2015</v>
      </c>
      <c r="G5906">
        <v>105</v>
      </c>
      <c r="H5906">
        <v>92.5</v>
      </c>
      <c r="I5906">
        <v>5879</v>
      </c>
      <c r="M5906">
        <v>5626.125</v>
      </c>
      <c r="N5906">
        <v>7.7499999999999999E-2</v>
      </c>
      <c r="O5906">
        <v>7.7270000000000003</v>
      </c>
      <c r="P5906">
        <v>0.21429999999999999</v>
      </c>
      <c r="Q5906">
        <v>72100.75</v>
      </c>
      <c r="R5906" t="s">
        <v>34</v>
      </c>
      <c r="S5906" t="s">
        <v>38</v>
      </c>
      <c r="T5906" t="s">
        <v>89</v>
      </c>
      <c r="V5906" t="s">
        <v>485</v>
      </c>
      <c r="Y5906" t="s">
        <v>70</v>
      </c>
    </row>
    <row r="5907" spans="1:25" x14ac:dyDescent="0.45">
      <c r="A5907" t="s">
        <v>203</v>
      </c>
      <c r="B5907" t="s">
        <v>484</v>
      </c>
      <c r="C5907">
        <v>6081</v>
      </c>
      <c r="D5907">
        <v>2</v>
      </c>
      <c r="F5907">
        <v>2016</v>
      </c>
      <c r="G5907">
        <v>46</v>
      </c>
      <c r="H5907">
        <v>38.75</v>
      </c>
      <c r="I5907">
        <v>2024</v>
      </c>
      <c r="M5907">
        <v>2265.875</v>
      </c>
      <c r="N5907">
        <v>8.1000000000000003E-2</v>
      </c>
      <c r="O5907">
        <v>2.6429999999999998</v>
      </c>
      <c r="P5907">
        <v>0.18779999999999999</v>
      </c>
      <c r="Q5907">
        <v>27922.45</v>
      </c>
      <c r="R5907" t="s">
        <v>34</v>
      </c>
      <c r="S5907" t="s">
        <v>38</v>
      </c>
      <c r="T5907" t="s">
        <v>89</v>
      </c>
      <c r="V5907" t="s">
        <v>485</v>
      </c>
      <c r="Y5907" t="s">
        <v>70</v>
      </c>
    </row>
    <row r="5908" spans="1:25" x14ac:dyDescent="0.45">
      <c r="A5908" t="s">
        <v>203</v>
      </c>
      <c r="B5908" t="s">
        <v>484</v>
      </c>
      <c r="C5908">
        <v>6081</v>
      </c>
      <c r="D5908">
        <v>2</v>
      </c>
      <c r="F5908">
        <v>2017</v>
      </c>
      <c r="G5908">
        <v>64</v>
      </c>
      <c r="H5908">
        <v>58.75</v>
      </c>
      <c r="I5908">
        <v>3595</v>
      </c>
      <c r="M5908">
        <v>2991.7249999999999</v>
      </c>
      <c r="N5908">
        <v>6.88E-2</v>
      </c>
      <c r="O5908">
        <v>2.82</v>
      </c>
      <c r="P5908">
        <v>0.14369999999999999</v>
      </c>
      <c r="Q5908">
        <v>44288.65</v>
      </c>
      <c r="R5908" t="s">
        <v>34</v>
      </c>
      <c r="S5908" t="s">
        <v>38</v>
      </c>
      <c r="T5908" t="s">
        <v>89</v>
      </c>
      <c r="V5908" t="s">
        <v>485</v>
      </c>
      <c r="Y5908" t="s">
        <v>70</v>
      </c>
    </row>
    <row r="5909" spans="1:25" x14ac:dyDescent="0.45">
      <c r="A5909" t="s">
        <v>203</v>
      </c>
      <c r="B5909" t="s">
        <v>484</v>
      </c>
      <c r="C5909">
        <v>6081</v>
      </c>
      <c r="D5909">
        <v>2</v>
      </c>
      <c r="F5909">
        <v>2018</v>
      </c>
      <c r="G5909">
        <v>127</v>
      </c>
      <c r="H5909">
        <v>117.25</v>
      </c>
      <c r="I5909">
        <v>8422</v>
      </c>
      <c r="M5909">
        <v>7687.4250000000002</v>
      </c>
      <c r="N5909">
        <v>7.6200000000000004E-2</v>
      </c>
      <c r="O5909">
        <v>10.409000000000001</v>
      </c>
      <c r="P5909">
        <v>0.20619999999999999</v>
      </c>
      <c r="Q5909">
        <v>99240.625</v>
      </c>
      <c r="R5909" t="s">
        <v>34</v>
      </c>
      <c r="S5909" t="s">
        <v>38</v>
      </c>
      <c r="T5909" t="s">
        <v>89</v>
      </c>
      <c r="V5909" t="s">
        <v>485</v>
      </c>
      <c r="Y5909" t="s">
        <v>70</v>
      </c>
    </row>
    <row r="5910" spans="1:25" x14ac:dyDescent="0.45">
      <c r="A5910" t="s">
        <v>203</v>
      </c>
      <c r="B5910" t="s">
        <v>484</v>
      </c>
      <c r="C5910">
        <v>6081</v>
      </c>
      <c r="D5910">
        <v>2</v>
      </c>
      <c r="F5910">
        <v>2019</v>
      </c>
      <c r="G5910">
        <v>53</v>
      </c>
      <c r="H5910">
        <v>45.5</v>
      </c>
      <c r="I5910">
        <v>2321.5</v>
      </c>
      <c r="M5910">
        <v>2108.5500000000002</v>
      </c>
      <c r="N5910">
        <v>6.54E-2</v>
      </c>
      <c r="O5910">
        <v>3.2080000000000002</v>
      </c>
      <c r="P5910">
        <v>0.24049999999999999</v>
      </c>
      <c r="Q5910">
        <v>33038.925000000003</v>
      </c>
      <c r="R5910" t="s">
        <v>34</v>
      </c>
      <c r="S5910" t="s">
        <v>38</v>
      </c>
      <c r="T5910" t="s">
        <v>89</v>
      </c>
      <c r="V5910" t="s">
        <v>485</v>
      </c>
      <c r="Y5910" t="s">
        <v>70</v>
      </c>
    </row>
    <row r="5911" spans="1:25" x14ac:dyDescent="0.45">
      <c r="A5911" t="s">
        <v>203</v>
      </c>
      <c r="B5911" t="s">
        <v>484</v>
      </c>
      <c r="C5911">
        <v>6081</v>
      </c>
      <c r="D5911">
        <v>2</v>
      </c>
      <c r="F5911">
        <v>2020</v>
      </c>
      <c r="G5911">
        <v>101</v>
      </c>
      <c r="H5911">
        <v>88.75</v>
      </c>
      <c r="I5911">
        <v>5251.5</v>
      </c>
      <c r="M5911">
        <v>4115.1000000000004</v>
      </c>
      <c r="N5911">
        <v>6.2799999999999995E-2</v>
      </c>
      <c r="O5911">
        <v>2.7610000000000001</v>
      </c>
      <c r="P5911">
        <v>0.1124</v>
      </c>
      <c r="Q5911">
        <v>66345.824999999997</v>
      </c>
      <c r="R5911" t="s">
        <v>34</v>
      </c>
      <c r="S5911" t="s">
        <v>38</v>
      </c>
      <c r="T5911" t="s">
        <v>89</v>
      </c>
      <c r="V5911" t="s">
        <v>485</v>
      </c>
      <c r="Y5911" t="s">
        <v>70</v>
      </c>
    </row>
    <row r="5912" spans="1:25" x14ac:dyDescent="0.45">
      <c r="A5912" t="s">
        <v>203</v>
      </c>
      <c r="B5912" t="s">
        <v>484</v>
      </c>
      <c r="C5912">
        <v>6081</v>
      </c>
      <c r="D5912">
        <v>2</v>
      </c>
      <c r="F5912">
        <v>2021</v>
      </c>
      <c r="G5912">
        <v>70</v>
      </c>
      <c r="H5912">
        <v>63.75</v>
      </c>
      <c r="I5912">
        <v>3732</v>
      </c>
      <c r="M5912">
        <v>2981.15</v>
      </c>
      <c r="N5912">
        <v>6.1800000000000001E-2</v>
      </c>
      <c r="O5912">
        <v>1.3420000000000001</v>
      </c>
      <c r="P5912">
        <v>6.8400000000000002E-2</v>
      </c>
      <c r="Q5912">
        <v>49071.85</v>
      </c>
      <c r="R5912" t="s">
        <v>34</v>
      </c>
      <c r="S5912" t="s">
        <v>38</v>
      </c>
      <c r="T5912" t="s">
        <v>89</v>
      </c>
      <c r="V5912" t="s">
        <v>485</v>
      </c>
      <c r="Y5912" t="s">
        <v>70</v>
      </c>
    </row>
    <row r="5913" spans="1:25" x14ac:dyDescent="0.45">
      <c r="A5913" t="s">
        <v>203</v>
      </c>
      <c r="B5913" t="s">
        <v>484</v>
      </c>
      <c r="C5913">
        <v>6081</v>
      </c>
      <c r="D5913">
        <v>2</v>
      </c>
      <c r="F5913">
        <v>2022</v>
      </c>
      <c r="G5913">
        <v>204</v>
      </c>
      <c r="H5913">
        <v>195.5</v>
      </c>
      <c r="I5913">
        <v>18076.75</v>
      </c>
      <c r="M5913">
        <v>13589.424999999999</v>
      </c>
      <c r="N5913">
        <v>7.8E-2</v>
      </c>
      <c r="O5913">
        <v>13.715999999999999</v>
      </c>
      <c r="P5913">
        <v>0.1598</v>
      </c>
      <c r="Q5913">
        <v>173085.47500000001</v>
      </c>
      <c r="R5913" t="s">
        <v>34</v>
      </c>
      <c r="S5913" t="s">
        <v>38</v>
      </c>
      <c r="T5913" t="s">
        <v>89</v>
      </c>
      <c r="V5913" t="s">
        <v>485</v>
      </c>
      <c r="Y5913" t="s">
        <v>70</v>
      </c>
    </row>
    <row r="5914" spans="1:25" x14ac:dyDescent="0.45">
      <c r="A5914" t="s">
        <v>203</v>
      </c>
      <c r="B5914" t="s">
        <v>484</v>
      </c>
      <c r="C5914">
        <v>6081</v>
      </c>
      <c r="D5914">
        <v>2</v>
      </c>
      <c r="F5914">
        <v>2023</v>
      </c>
      <c r="G5914">
        <v>49</v>
      </c>
      <c r="H5914">
        <v>44.25</v>
      </c>
      <c r="I5914">
        <v>3509</v>
      </c>
      <c r="M5914">
        <v>2772.8</v>
      </c>
      <c r="N5914">
        <v>7.7899999999999997E-2</v>
      </c>
      <c r="O5914">
        <v>2.84</v>
      </c>
      <c r="P5914">
        <v>0.16320000000000001</v>
      </c>
      <c r="Q5914">
        <v>35501.1</v>
      </c>
      <c r="R5914" t="s">
        <v>34</v>
      </c>
      <c r="S5914" t="s">
        <v>38</v>
      </c>
      <c r="T5914" t="s">
        <v>89</v>
      </c>
      <c r="V5914" t="s">
        <v>485</v>
      </c>
      <c r="Y5914" t="s">
        <v>70</v>
      </c>
    </row>
    <row r="5915" spans="1:25" x14ac:dyDescent="0.45">
      <c r="A5915" t="s">
        <v>203</v>
      </c>
      <c r="B5915" t="s">
        <v>484</v>
      </c>
      <c r="C5915">
        <v>6081</v>
      </c>
      <c r="D5915">
        <v>2</v>
      </c>
      <c r="F5915">
        <v>2024</v>
      </c>
      <c r="G5915">
        <v>31</v>
      </c>
      <c r="H5915">
        <v>26.5</v>
      </c>
      <c r="I5915">
        <v>1528</v>
      </c>
      <c r="M5915">
        <v>1608.3</v>
      </c>
      <c r="N5915">
        <v>8.1000000000000003E-2</v>
      </c>
      <c r="O5915">
        <v>1.351</v>
      </c>
      <c r="P5915">
        <v>0.1477</v>
      </c>
      <c r="Q5915">
        <v>19820.95</v>
      </c>
      <c r="R5915" t="s">
        <v>34</v>
      </c>
      <c r="S5915" t="s">
        <v>38</v>
      </c>
      <c r="T5915" t="s">
        <v>89</v>
      </c>
      <c r="V5915" t="s">
        <v>485</v>
      </c>
      <c r="Y5915" t="s">
        <v>70</v>
      </c>
    </row>
    <row r="5916" spans="1:25" x14ac:dyDescent="0.45">
      <c r="A5916" t="s">
        <v>203</v>
      </c>
      <c r="B5916" t="s">
        <v>484</v>
      </c>
      <c r="C5916">
        <v>6081</v>
      </c>
      <c r="D5916">
        <v>3</v>
      </c>
      <c r="F5916">
        <v>2009</v>
      </c>
      <c r="G5916">
        <v>458</v>
      </c>
      <c r="H5916">
        <v>417.75</v>
      </c>
      <c r="I5916">
        <v>23990</v>
      </c>
      <c r="M5916">
        <v>19011.125</v>
      </c>
      <c r="N5916">
        <v>6.4000000000000001E-2</v>
      </c>
      <c r="O5916">
        <v>25.007000000000001</v>
      </c>
      <c r="P5916">
        <v>0.17399999999999999</v>
      </c>
      <c r="Q5916">
        <v>296708.5</v>
      </c>
      <c r="R5916" t="s">
        <v>34</v>
      </c>
      <c r="S5916" t="s">
        <v>38</v>
      </c>
      <c r="T5916" t="s">
        <v>89</v>
      </c>
      <c r="V5916" t="s">
        <v>251</v>
      </c>
      <c r="Y5916" t="s">
        <v>69</v>
      </c>
    </row>
    <row r="5917" spans="1:25" x14ac:dyDescent="0.45">
      <c r="A5917" t="s">
        <v>203</v>
      </c>
      <c r="B5917" t="s">
        <v>484</v>
      </c>
      <c r="C5917">
        <v>6081</v>
      </c>
      <c r="D5917">
        <v>3</v>
      </c>
      <c r="F5917">
        <v>2010</v>
      </c>
      <c r="G5917">
        <v>841</v>
      </c>
      <c r="H5917">
        <v>762.25</v>
      </c>
      <c r="I5917">
        <v>43548</v>
      </c>
      <c r="M5917">
        <v>33185.5</v>
      </c>
      <c r="N5917">
        <v>6.2300000000000001E-2</v>
      </c>
      <c r="O5917">
        <v>41.359000000000002</v>
      </c>
      <c r="P5917">
        <v>0.15759999999999999</v>
      </c>
      <c r="Q5917">
        <v>530258</v>
      </c>
      <c r="R5917" t="s">
        <v>34</v>
      </c>
      <c r="S5917" t="s">
        <v>38</v>
      </c>
      <c r="T5917" t="s">
        <v>89</v>
      </c>
      <c r="V5917" t="s">
        <v>251</v>
      </c>
      <c r="Y5917" t="s">
        <v>69</v>
      </c>
    </row>
    <row r="5918" spans="1:25" x14ac:dyDescent="0.45">
      <c r="A5918" t="s">
        <v>203</v>
      </c>
      <c r="B5918" t="s">
        <v>484</v>
      </c>
      <c r="C5918">
        <v>6081</v>
      </c>
      <c r="D5918">
        <v>3</v>
      </c>
      <c r="F5918">
        <v>2011</v>
      </c>
      <c r="G5918">
        <v>508</v>
      </c>
      <c r="H5918">
        <v>464.5</v>
      </c>
      <c r="I5918">
        <v>25843</v>
      </c>
      <c r="M5918">
        <v>20851.375</v>
      </c>
      <c r="N5918">
        <v>6.6299999999999998E-2</v>
      </c>
      <c r="O5918">
        <v>27.504000000000001</v>
      </c>
      <c r="P5918">
        <v>0.18079999999999999</v>
      </c>
      <c r="Q5918">
        <v>313011.15000000002</v>
      </c>
      <c r="R5918" t="s">
        <v>34</v>
      </c>
      <c r="S5918" t="s">
        <v>38</v>
      </c>
      <c r="T5918" t="s">
        <v>89</v>
      </c>
      <c r="V5918" t="s">
        <v>251</v>
      </c>
      <c r="Y5918" t="s">
        <v>69</v>
      </c>
    </row>
    <row r="5919" spans="1:25" x14ac:dyDescent="0.45">
      <c r="A5919" t="s">
        <v>203</v>
      </c>
      <c r="B5919" t="s">
        <v>484</v>
      </c>
      <c r="C5919">
        <v>6081</v>
      </c>
      <c r="D5919">
        <v>3</v>
      </c>
      <c r="F5919">
        <v>2012</v>
      </c>
      <c r="G5919">
        <v>236</v>
      </c>
      <c r="H5919">
        <v>215</v>
      </c>
      <c r="I5919">
        <v>11899.25</v>
      </c>
      <c r="M5919">
        <v>9302.6</v>
      </c>
      <c r="N5919">
        <v>6.4299999999999996E-2</v>
      </c>
      <c r="O5919">
        <v>11.936</v>
      </c>
      <c r="P5919">
        <v>0.17710000000000001</v>
      </c>
      <c r="Q5919">
        <v>144730.85</v>
      </c>
      <c r="R5919" t="s">
        <v>34</v>
      </c>
      <c r="S5919" t="s">
        <v>38</v>
      </c>
      <c r="T5919" t="s">
        <v>89</v>
      </c>
      <c r="V5919" t="s">
        <v>251</v>
      </c>
      <c r="Y5919" t="s">
        <v>69</v>
      </c>
    </row>
    <row r="5920" spans="1:25" x14ac:dyDescent="0.45">
      <c r="A5920" t="s">
        <v>203</v>
      </c>
      <c r="B5920" t="s">
        <v>484</v>
      </c>
      <c r="C5920">
        <v>6081</v>
      </c>
      <c r="D5920">
        <v>3</v>
      </c>
      <c r="F5920">
        <v>2013</v>
      </c>
      <c r="G5920">
        <v>461</v>
      </c>
      <c r="H5920">
        <v>423</v>
      </c>
      <c r="I5920">
        <v>24408.5</v>
      </c>
      <c r="M5920">
        <v>20924.2</v>
      </c>
      <c r="N5920">
        <v>7.0199999999999999E-2</v>
      </c>
      <c r="O5920">
        <v>29.256</v>
      </c>
      <c r="P5920">
        <v>0.20849999999999999</v>
      </c>
      <c r="Q5920">
        <v>296605.84999999998</v>
      </c>
      <c r="R5920" t="s">
        <v>34</v>
      </c>
      <c r="S5920" t="s">
        <v>38</v>
      </c>
      <c r="T5920" t="s">
        <v>89</v>
      </c>
      <c r="V5920" t="s">
        <v>251</v>
      </c>
      <c r="Y5920" t="s">
        <v>69</v>
      </c>
    </row>
    <row r="5921" spans="1:25" x14ac:dyDescent="0.45">
      <c r="A5921" t="s">
        <v>203</v>
      </c>
      <c r="B5921" t="s">
        <v>484</v>
      </c>
      <c r="C5921">
        <v>6081</v>
      </c>
      <c r="D5921">
        <v>3</v>
      </c>
      <c r="F5921">
        <v>2014</v>
      </c>
      <c r="G5921">
        <v>1001</v>
      </c>
      <c r="H5921">
        <v>964</v>
      </c>
      <c r="I5921">
        <v>68205.25</v>
      </c>
      <c r="M5921">
        <v>56150.400000000001</v>
      </c>
      <c r="N5921">
        <v>7.0000000000000007E-2</v>
      </c>
      <c r="O5921">
        <v>75.491</v>
      </c>
      <c r="P5921">
        <v>0.19270000000000001</v>
      </c>
      <c r="Q5921">
        <v>788899.45</v>
      </c>
      <c r="R5921" t="s">
        <v>34</v>
      </c>
      <c r="S5921" t="s">
        <v>38</v>
      </c>
      <c r="T5921" t="s">
        <v>89</v>
      </c>
      <c r="V5921" t="s">
        <v>251</v>
      </c>
      <c r="Y5921" t="s">
        <v>69</v>
      </c>
    </row>
    <row r="5922" spans="1:25" x14ac:dyDescent="0.45">
      <c r="A5922" t="s">
        <v>203</v>
      </c>
      <c r="B5922" t="s">
        <v>484</v>
      </c>
      <c r="C5922">
        <v>6081</v>
      </c>
      <c r="D5922">
        <v>3</v>
      </c>
      <c r="F5922">
        <v>2015</v>
      </c>
      <c r="G5922">
        <v>1032</v>
      </c>
      <c r="H5922">
        <v>987.5</v>
      </c>
      <c r="I5922">
        <v>66217.25</v>
      </c>
      <c r="M5922">
        <v>51123.125</v>
      </c>
      <c r="N5922">
        <v>6.3600000000000004E-2</v>
      </c>
      <c r="O5922">
        <v>62.256</v>
      </c>
      <c r="P5922">
        <v>0.1593</v>
      </c>
      <c r="Q5922">
        <v>797482.92500000005</v>
      </c>
      <c r="R5922" t="s">
        <v>34</v>
      </c>
      <c r="S5922" t="s">
        <v>38</v>
      </c>
      <c r="T5922" t="s">
        <v>89</v>
      </c>
      <c r="V5922" t="s">
        <v>251</v>
      </c>
      <c r="Y5922" t="s">
        <v>70</v>
      </c>
    </row>
    <row r="5923" spans="1:25" x14ac:dyDescent="0.45">
      <c r="A5923" t="s">
        <v>203</v>
      </c>
      <c r="B5923" t="s">
        <v>484</v>
      </c>
      <c r="C5923">
        <v>6081</v>
      </c>
      <c r="D5923">
        <v>3</v>
      </c>
      <c r="F5923">
        <v>2016</v>
      </c>
      <c r="G5923">
        <v>635</v>
      </c>
      <c r="H5923">
        <v>602.75</v>
      </c>
      <c r="I5923">
        <v>39042.75</v>
      </c>
      <c r="M5923">
        <v>29099.974999999999</v>
      </c>
      <c r="N5923">
        <v>6.0900000000000003E-2</v>
      </c>
      <c r="O5923">
        <v>34.01</v>
      </c>
      <c r="P5923">
        <v>0.1482</v>
      </c>
      <c r="Q5923">
        <v>477300.47499999998</v>
      </c>
      <c r="R5923" t="s">
        <v>34</v>
      </c>
      <c r="S5923" t="s">
        <v>38</v>
      </c>
      <c r="T5923" t="s">
        <v>89</v>
      </c>
      <c r="V5923" t="s">
        <v>251</v>
      </c>
      <c r="Y5923" t="s">
        <v>70</v>
      </c>
    </row>
    <row r="5924" spans="1:25" x14ac:dyDescent="0.45">
      <c r="A5924" t="s">
        <v>203</v>
      </c>
      <c r="B5924" t="s">
        <v>484</v>
      </c>
      <c r="C5924">
        <v>6081</v>
      </c>
      <c r="D5924">
        <v>3</v>
      </c>
      <c r="F5924">
        <v>2017</v>
      </c>
      <c r="G5924">
        <v>515</v>
      </c>
      <c r="H5924">
        <v>485.25</v>
      </c>
      <c r="I5924">
        <v>32170</v>
      </c>
      <c r="M5924">
        <v>25109.95</v>
      </c>
      <c r="N5924">
        <v>6.3600000000000004E-2</v>
      </c>
      <c r="O5924">
        <v>30.385000000000002</v>
      </c>
      <c r="P5924">
        <v>0.15859999999999999</v>
      </c>
      <c r="Q5924">
        <v>388854.67499999999</v>
      </c>
      <c r="R5924" t="s">
        <v>34</v>
      </c>
      <c r="S5924" t="s">
        <v>38</v>
      </c>
      <c r="T5924" t="s">
        <v>89</v>
      </c>
      <c r="V5924" t="s">
        <v>251</v>
      </c>
      <c r="Y5924" t="s">
        <v>70</v>
      </c>
    </row>
    <row r="5925" spans="1:25" x14ac:dyDescent="0.45">
      <c r="A5925" t="s">
        <v>203</v>
      </c>
      <c r="B5925" t="s">
        <v>484</v>
      </c>
      <c r="C5925">
        <v>6081</v>
      </c>
      <c r="D5925">
        <v>3</v>
      </c>
      <c r="F5925">
        <v>2018</v>
      </c>
      <c r="G5925">
        <v>609</v>
      </c>
      <c r="H5925">
        <v>590.25</v>
      </c>
      <c r="I5925">
        <v>39140</v>
      </c>
      <c r="M5925">
        <v>31621.174999999999</v>
      </c>
      <c r="N5925">
        <v>6.6199999999999995E-2</v>
      </c>
      <c r="O5925">
        <v>39.466000000000001</v>
      </c>
      <c r="P5925">
        <v>0.16650000000000001</v>
      </c>
      <c r="Q5925">
        <v>467802.6</v>
      </c>
      <c r="R5925" t="s">
        <v>34</v>
      </c>
      <c r="S5925" t="s">
        <v>38</v>
      </c>
      <c r="T5925" t="s">
        <v>89</v>
      </c>
      <c r="V5925" t="s">
        <v>251</v>
      </c>
      <c r="Y5925" t="s">
        <v>70</v>
      </c>
    </row>
    <row r="5926" spans="1:25" x14ac:dyDescent="0.45">
      <c r="A5926" t="s">
        <v>203</v>
      </c>
      <c r="B5926" t="s">
        <v>484</v>
      </c>
      <c r="C5926">
        <v>6081</v>
      </c>
      <c r="D5926">
        <v>3</v>
      </c>
      <c r="F5926">
        <v>2019</v>
      </c>
      <c r="G5926">
        <v>269</v>
      </c>
      <c r="H5926">
        <v>251.5</v>
      </c>
      <c r="I5926">
        <v>15291</v>
      </c>
      <c r="M5926">
        <v>11181.275</v>
      </c>
      <c r="N5926">
        <v>5.9400000000000001E-2</v>
      </c>
      <c r="O5926">
        <v>13.423999999999999</v>
      </c>
      <c r="P5926">
        <v>0.14460000000000001</v>
      </c>
      <c r="Q5926">
        <v>187494.17499999999</v>
      </c>
      <c r="R5926" t="s">
        <v>34</v>
      </c>
      <c r="S5926" t="s">
        <v>38</v>
      </c>
      <c r="T5926" t="s">
        <v>89</v>
      </c>
      <c r="V5926" t="s">
        <v>251</v>
      </c>
      <c r="Y5926" t="s">
        <v>70</v>
      </c>
    </row>
    <row r="5927" spans="1:25" x14ac:dyDescent="0.45">
      <c r="A5927" t="s">
        <v>203</v>
      </c>
      <c r="B5927" t="s">
        <v>484</v>
      </c>
      <c r="C5927">
        <v>6081</v>
      </c>
      <c r="D5927">
        <v>3</v>
      </c>
      <c r="F5927">
        <v>2020</v>
      </c>
      <c r="G5927">
        <v>502</v>
      </c>
      <c r="H5927">
        <v>464.25</v>
      </c>
      <c r="I5927">
        <v>28786</v>
      </c>
      <c r="M5927">
        <v>21074.6</v>
      </c>
      <c r="N5927">
        <v>5.9200000000000003E-2</v>
      </c>
      <c r="O5927">
        <v>24.210999999999999</v>
      </c>
      <c r="P5927">
        <v>0.14249999999999999</v>
      </c>
      <c r="Q5927">
        <v>354504.625</v>
      </c>
      <c r="R5927" t="s">
        <v>34</v>
      </c>
      <c r="S5927" t="s">
        <v>38</v>
      </c>
      <c r="T5927" t="s">
        <v>89</v>
      </c>
      <c r="V5927" t="s">
        <v>251</v>
      </c>
      <c r="Y5927" t="s">
        <v>70</v>
      </c>
    </row>
    <row r="5928" spans="1:25" x14ac:dyDescent="0.45">
      <c r="A5928" t="s">
        <v>203</v>
      </c>
      <c r="B5928" t="s">
        <v>484</v>
      </c>
      <c r="C5928">
        <v>6081</v>
      </c>
      <c r="D5928">
        <v>3</v>
      </c>
      <c r="F5928">
        <v>2021</v>
      </c>
      <c r="G5928">
        <v>285</v>
      </c>
      <c r="H5928">
        <v>265.5</v>
      </c>
      <c r="I5928">
        <v>15995.25</v>
      </c>
      <c r="M5928">
        <v>11989.55</v>
      </c>
      <c r="N5928">
        <v>5.9799999999999999E-2</v>
      </c>
      <c r="O5928">
        <v>13.19</v>
      </c>
      <c r="P5928">
        <v>0.13700000000000001</v>
      </c>
      <c r="Q5928">
        <v>200281.35</v>
      </c>
      <c r="R5928" t="s">
        <v>34</v>
      </c>
      <c r="S5928" t="s">
        <v>38</v>
      </c>
      <c r="T5928" t="s">
        <v>89</v>
      </c>
      <c r="V5928" t="s">
        <v>251</v>
      </c>
      <c r="Y5928" t="s">
        <v>70</v>
      </c>
    </row>
    <row r="5929" spans="1:25" x14ac:dyDescent="0.45">
      <c r="A5929" t="s">
        <v>203</v>
      </c>
      <c r="B5929" t="s">
        <v>484</v>
      </c>
      <c r="C5929">
        <v>6081</v>
      </c>
      <c r="D5929">
        <v>3</v>
      </c>
      <c r="F5929">
        <v>2022</v>
      </c>
      <c r="G5929">
        <v>368</v>
      </c>
      <c r="H5929">
        <v>343.5</v>
      </c>
      <c r="I5929">
        <v>21428.25</v>
      </c>
      <c r="M5929">
        <v>16257.3</v>
      </c>
      <c r="N5929">
        <v>6.2E-2</v>
      </c>
      <c r="O5929">
        <v>18.012</v>
      </c>
      <c r="P5929">
        <v>0.1431</v>
      </c>
      <c r="Q5929">
        <v>262249.45</v>
      </c>
      <c r="R5929" t="s">
        <v>34</v>
      </c>
      <c r="S5929" t="s">
        <v>38</v>
      </c>
      <c r="T5929" t="s">
        <v>89</v>
      </c>
      <c r="V5929" t="s">
        <v>251</v>
      </c>
      <c r="Y5929" t="s">
        <v>70</v>
      </c>
    </row>
    <row r="5930" spans="1:25" x14ac:dyDescent="0.45">
      <c r="A5930" t="s">
        <v>203</v>
      </c>
      <c r="B5930" t="s">
        <v>484</v>
      </c>
      <c r="C5930">
        <v>6081</v>
      </c>
      <c r="D5930">
        <v>3</v>
      </c>
      <c r="F5930">
        <v>2023</v>
      </c>
      <c r="G5930">
        <v>65</v>
      </c>
      <c r="H5930">
        <v>63.25</v>
      </c>
      <c r="I5930">
        <v>5606.75</v>
      </c>
      <c r="M5930">
        <v>4037.4250000000002</v>
      </c>
      <c r="N5930">
        <v>7.3200000000000001E-2</v>
      </c>
      <c r="O5930">
        <v>5.0640000000000001</v>
      </c>
      <c r="P5930">
        <v>0.1875</v>
      </c>
      <c r="Q5930">
        <v>54219.875</v>
      </c>
      <c r="R5930" t="s">
        <v>34</v>
      </c>
      <c r="S5930" t="s">
        <v>38</v>
      </c>
      <c r="T5930" t="s">
        <v>89</v>
      </c>
      <c r="V5930" t="s">
        <v>251</v>
      </c>
      <c r="Y5930" t="s">
        <v>70</v>
      </c>
    </row>
    <row r="5931" spans="1:25" x14ac:dyDescent="0.45">
      <c r="A5931" t="s">
        <v>203</v>
      </c>
      <c r="B5931" t="s">
        <v>484</v>
      </c>
      <c r="C5931">
        <v>6081</v>
      </c>
      <c r="D5931">
        <v>3</v>
      </c>
      <c r="F5931">
        <v>2024</v>
      </c>
      <c r="G5931">
        <v>30</v>
      </c>
      <c r="H5931">
        <v>26.75</v>
      </c>
      <c r="I5931">
        <v>1461.25</v>
      </c>
      <c r="M5931">
        <v>1564.05</v>
      </c>
      <c r="N5931">
        <v>8.1000000000000003E-2</v>
      </c>
      <c r="O5931">
        <v>1.9750000000000001</v>
      </c>
      <c r="P5931">
        <v>0.21379999999999999</v>
      </c>
      <c r="Q5931">
        <v>19273.25</v>
      </c>
      <c r="R5931" t="s">
        <v>34</v>
      </c>
      <c r="S5931" t="s">
        <v>38</v>
      </c>
      <c r="T5931" t="s">
        <v>89</v>
      </c>
      <c r="V5931" t="s">
        <v>251</v>
      </c>
      <c r="Y5931" t="s">
        <v>70</v>
      </c>
    </row>
    <row r="5932" spans="1:25" x14ac:dyDescent="0.45">
      <c r="A5932" t="s">
        <v>203</v>
      </c>
      <c r="B5932" t="s">
        <v>484</v>
      </c>
      <c r="C5932">
        <v>6081</v>
      </c>
      <c r="D5932">
        <v>4</v>
      </c>
      <c r="F5932">
        <v>2009</v>
      </c>
      <c r="G5932">
        <v>45</v>
      </c>
      <c r="H5932">
        <v>34.75</v>
      </c>
      <c r="I5932">
        <v>1142.5</v>
      </c>
      <c r="M5932">
        <v>1422.7</v>
      </c>
      <c r="N5932">
        <v>8.0799999999999997E-2</v>
      </c>
      <c r="O5932">
        <v>10.54</v>
      </c>
      <c r="P5932">
        <v>1.2001999999999999</v>
      </c>
      <c r="Q5932">
        <v>17566.099999999999</v>
      </c>
      <c r="R5932" t="s">
        <v>38</v>
      </c>
      <c r="T5932" t="s">
        <v>28</v>
      </c>
      <c r="V5932" t="s">
        <v>32</v>
      </c>
      <c r="Y5932" t="s">
        <v>69</v>
      </c>
    </row>
    <row r="5933" spans="1:25" x14ac:dyDescent="0.45">
      <c r="A5933" t="s">
        <v>203</v>
      </c>
      <c r="B5933" t="s">
        <v>484</v>
      </c>
      <c r="C5933">
        <v>6081</v>
      </c>
      <c r="D5933">
        <v>4</v>
      </c>
      <c r="F5933">
        <v>2010</v>
      </c>
      <c r="G5933">
        <v>125</v>
      </c>
      <c r="H5933">
        <v>96.5</v>
      </c>
      <c r="I5933">
        <v>4469.25</v>
      </c>
      <c r="M5933">
        <v>4868.6000000000004</v>
      </c>
      <c r="N5933">
        <v>8.09E-2</v>
      </c>
      <c r="O5933">
        <v>36.06</v>
      </c>
      <c r="P5933">
        <v>1.2</v>
      </c>
      <c r="Q5933">
        <v>60100</v>
      </c>
      <c r="R5933" t="s">
        <v>38</v>
      </c>
      <c r="T5933" t="s">
        <v>28</v>
      </c>
      <c r="V5933" t="s">
        <v>32</v>
      </c>
      <c r="Y5933" t="s">
        <v>69</v>
      </c>
    </row>
    <row r="5934" spans="1:25" x14ac:dyDescent="0.45">
      <c r="A5934" t="s">
        <v>203</v>
      </c>
      <c r="B5934" t="s">
        <v>484</v>
      </c>
      <c r="C5934">
        <v>6081</v>
      </c>
      <c r="D5934">
        <v>4</v>
      </c>
      <c r="F5934">
        <v>2011</v>
      </c>
      <c r="G5934">
        <v>36</v>
      </c>
      <c r="H5934">
        <v>29.75</v>
      </c>
      <c r="I5934">
        <v>1582.5</v>
      </c>
      <c r="M5934">
        <v>1670.2</v>
      </c>
      <c r="N5934">
        <v>8.1100000000000005E-2</v>
      </c>
      <c r="O5934">
        <v>12.372</v>
      </c>
      <c r="P5934">
        <v>1.2</v>
      </c>
      <c r="Q5934">
        <v>20620.900000000001</v>
      </c>
      <c r="R5934" t="s">
        <v>38</v>
      </c>
      <c r="T5934" t="s">
        <v>28</v>
      </c>
      <c r="V5934" t="s">
        <v>32</v>
      </c>
      <c r="Y5934" t="s">
        <v>69</v>
      </c>
    </row>
    <row r="5935" spans="1:25" x14ac:dyDescent="0.45">
      <c r="A5935" t="s">
        <v>203</v>
      </c>
      <c r="B5935" t="s">
        <v>484</v>
      </c>
      <c r="C5935">
        <v>6081</v>
      </c>
      <c r="D5935">
        <v>4</v>
      </c>
      <c r="F5935">
        <v>2012</v>
      </c>
      <c r="G5935">
        <v>28</v>
      </c>
      <c r="H5935">
        <v>21.25</v>
      </c>
      <c r="I5935">
        <v>1023.25</v>
      </c>
      <c r="M5935">
        <v>1109</v>
      </c>
      <c r="N5935">
        <v>8.14E-2</v>
      </c>
      <c r="O5935">
        <v>8.2149999999999999</v>
      </c>
      <c r="P5935">
        <v>1.1995</v>
      </c>
      <c r="Q5935">
        <v>13691.1</v>
      </c>
      <c r="R5935" t="s">
        <v>38</v>
      </c>
      <c r="T5935" t="s">
        <v>28</v>
      </c>
      <c r="V5935" t="s">
        <v>32</v>
      </c>
      <c r="Y5935" t="s">
        <v>69</v>
      </c>
    </row>
    <row r="5936" spans="1:25" x14ac:dyDescent="0.45">
      <c r="A5936" t="s">
        <v>203</v>
      </c>
      <c r="B5936" t="s">
        <v>484</v>
      </c>
      <c r="C5936">
        <v>6081</v>
      </c>
      <c r="D5936">
        <v>4</v>
      </c>
      <c r="F5936">
        <v>2013</v>
      </c>
      <c r="G5936">
        <v>31</v>
      </c>
      <c r="H5936">
        <v>23.75</v>
      </c>
      <c r="I5936">
        <v>1187.25</v>
      </c>
      <c r="M5936">
        <v>1272.8</v>
      </c>
      <c r="N5936">
        <v>8.14E-2</v>
      </c>
      <c r="O5936">
        <v>9.4260000000000002</v>
      </c>
      <c r="P5936">
        <v>1.1996</v>
      </c>
      <c r="Q5936">
        <v>15709.9</v>
      </c>
      <c r="R5936" t="s">
        <v>38</v>
      </c>
      <c r="T5936" t="s">
        <v>28</v>
      </c>
      <c r="V5936" t="s">
        <v>32</v>
      </c>
      <c r="Y5936" t="s">
        <v>69</v>
      </c>
    </row>
    <row r="5937" spans="1:25" x14ac:dyDescent="0.45">
      <c r="A5937" t="s">
        <v>203</v>
      </c>
      <c r="B5937" t="s">
        <v>484</v>
      </c>
      <c r="C5937">
        <v>6081</v>
      </c>
      <c r="D5937">
        <v>4</v>
      </c>
      <c r="F5937">
        <v>2014</v>
      </c>
      <c r="G5937">
        <v>85</v>
      </c>
      <c r="H5937">
        <v>73.5</v>
      </c>
      <c r="I5937">
        <v>4674.25</v>
      </c>
      <c r="M5937">
        <v>4641.7</v>
      </c>
      <c r="N5937">
        <v>8.1000000000000003E-2</v>
      </c>
      <c r="O5937">
        <v>34.387</v>
      </c>
      <c r="P5937">
        <v>1.2</v>
      </c>
      <c r="Q5937">
        <v>57311.7</v>
      </c>
      <c r="R5937" t="s">
        <v>38</v>
      </c>
      <c r="T5937" t="s">
        <v>28</v>
      </c>
      <c r="V5937" t="s">
        <v>32</v>
      </c>
      <c r="Y5937" t="s">
        <v>69</v>
      </c>
    </row>
    <row r="5938" spans="1:25" x14ac:dyDescent="0.45">
      <c r="A5938" t="s">
        <v>203</v>
      </c>
      <c r="B5938" t="s">
        <v>484</v>
      </c>
      <c r="C5938">
        <v>6081</v>
      </c>
      <c r="D5938">
        <v>4</v>
      </c>
      <c r="F5938">
        <v>2015</v>
      </c>
      <c r="G5938">
        <v>34</v>
      </c>
      <c r="H5938">
        <v>26</v>
      </c>
      <c r="I5938">
        <v>1294</v>
      </c>
      <c r="M5938">
        <v>1423</v>
      </c>
      <c r="N5938">
        <v>8.1000000000000003E-2</v>
      </c>
      <c r="O5938">
        <v>10.541</v>
      </c>
      <c r="P5938">
        <v>1.2</v>
      </c>
      <c r="Q5938">
        <v>17568</v>
      </c>
      <c r="R5938" t="s">
        <v>38</v>
      </c>
      <c r="T5938" t="s">
        <v>28</v>
      </c>
      <c r="V5938" t="s">
        <v>32</v>
      </c>
      <c r="Y5938" t="s">
        <v>70</v>
      </c>
    </row>
    <row r="5939" spans="1:25" x14ac:dyDescent="0.45">
      <c r="A5939" t="s">
        <v>203</v>
      </c>
      <c r="B5939" t="s">
        <v>484</v>
      </c>
      <c r="C5939">
        <v>6081</v>
      </c>
      <c r="D5939">
        <v>4</v>
      </c>
      <c r="F5939">
        <v>2016</v>
      </c>
      <c r="G5939">
        <v>34</v>
      </c>
      <c r="H5939">
        <v>26</v>
      </c>
      <c r="I5939">
        <v>1280.25</v>
      </c>
      <c r="M5939">
        <v>1676.6</v>
      </c>
      <c r="N5939">
        <v>8.1000000000000003E-2</v>
      </c>
      <c r="O5939">
        <v>12.419</v>
      </c>
      <c r="P5939">
        <v>1.2000999999999999</v>
      </c>
      <c r="Q5939">
        <v>20697.900000000001</v>
      </c>
      <c r="R5939" t="s">
        <v>38</v>
      </c>
      <c r="T5939" t="s">
        <v>28</v>
      </c>
      <c r="V5939" t="s">
        <v>32</v>
      </c>
      <c r="Y5939" t="s">
        <v>70</v>
      </c>
    </row>
    <row r="5940" spans="1:25" x14ac:dyDescent="0.45">
      <c r="A5940" t="s">
        <v>203</v>
      </c>
      <c r="B5940" t="s">
        <v>484</v>
      </c>
      <c r="C5940">
        <v>6081</v>
      </c>
      <c r="D5940">
        <v>4</v>
      </c>
      <c r="F5940">
        <v>2017</v>
      </c>
      <c r="G5940">
        <v>49</v>
      </c>
      <c r="H5940">
        <v>41.25</v>
      </c>
      <c r="I5940">
        <v>2012.25</v>
      </c>
      <c r="M5940">
        <v>2173.6</v>
      </c>
      <c r="N5940">
        <v>8.0799999999999997E-2</v>
      </c>
      <c r="O5940">
        <v>16.102</v>
      </c>
      <c r="P5940">
        <v>1.2</v>
      </c>
      <c r="Q5940">
        <v>26837.1</v>
      </c>
      <c r="R5940" t="s">
        <v>38</v>
      </c>
      <c r="T5940" t="s">
        <v>28</v>
      </c>
      <c r="V5940" t="s">
        <v>32</v>
      </c>
      <c r="Y5940" t="s">
        <v>70</v>
      </c>
    </row>
    <row r="5941" spans="1:25" x14ac:dyDescent="0.45">
      <c r="A5941" t="s">
        <v>203</v>
      </c>
      <c r="B5941" t="s">
        <v>484</v>
      </c>
      <c r="C5941">
        <v>6081</v>
      </c>
      <c r="D5941">
        <v>4</v>
      </c>
      <c r="F5941">
        <v>2018</v>
      </c>
      <c r="G5941">
        <v>68</v>
      </c>
      <c r="H5941">
        <v>56.75</v>
      </c>
      <c r="I5941">
        <v>3196.25</v>
      </c>
      <c r="M5941">
        <v>3702.4</v>
      </c>
      <c r="N5941">
        <v>8.09E-2</v>
      </c>
      <c r="O5941">
        <v>27.423999999999999</v>
      </c>
      <c r="P5941">
        <v>1.1999</v>
      </c>
      <c r="Q5941">
        <v>45706.9</v>
      </c>
      <c r="R5941" t="s">
        <v>38</v>
      </c>
      <c r="T5941" t="s">
        <v>28</v>
      </c>
      <c r="V5941" t="s">
        <v>32</v>
      </c>
      <c r="Y5941" t="s">
        <v>70</v>
      </c>
    </row>
    <row r="5942" spans="1:25" x14ac:dyDescent="0.45">
      <c r="A5942" t="s">
        <v>203</v>
      </c>
      <c r="B5942" t="s">
        <v>484</v>
      </c>
      <c r="C5942">
        <v>6081</v>
      </c>
      <c r="D5942">
        <v>4</v>
      </c>
      <c r="F5942">
        <v>2019</v>
      </c>
      <c r="G5942">
        <v>30</v>
      </c>
      <c r="H5942">
        <v>22.25</v>
      </c>
      <c r="I5942">
        <v>614.25</v>
      </c>
      <c r="M5942">
        <v>1142.5</v>
      </c>
      <c r="N5942">
        <v>8.1000000000000003E-2</v>
      </c>
      <c r="O5942">
        <v>8.4649999999999999</v>
      </c>
      <c r="P5942">
        <v>1.1999</v>
      </c>
      <c r="Q5942">
        <v>14107.9</v>
      </c>
      <c r="R5942" t="s">
        <v>38</v>
      </c>
      <c r="T5942" t="s">
        <v>28</v>
      </c>
      <c r="V5942" t="s">
        <v>32</v>
      </c>
      <c r="Y5942" t="s">
        <v>70</v>
      </c>
    </row>
    <row r="5943" spans="1:25" x14ac:dyDescent="0.45">
      <c r="A5943" t="s">
        <v>203</v>
      </c>
      <c r="B5943" t="s">
        <v>484</v>
      </c>
      <c r="C5943">
        <v>6081</v>
      </c>
      <c r="D5943">
        <v>4</v>
      </c>
      <c r="F5943">
        <v>2020</v>
      </c>
      <c r="G5943">
        <v>27</v>
      </c>
      <c r="H5943">
        <v>18.25</v>
      </c>
      <c r="I5943">
        <v>785.25</v>
      </c>
      <c r="M5943">
        <v>1196.5999999999999</v>
      </c>
      <c r="N5943">
        <v>8.1100000000000005E-2</v>
      </c>
      <c r="O5943">
        <v>8.8629999999999995</v>
      </c>
      <c r="P5943">
        <v>1.2</v>
      </c>
      <c r="Q5943">
        <v>14771.9</v>
      </c>
      <c r="R5943" t="s">
        <v>38</v>
      </c>
      <c r="T5943" t="s">
        <v>28</v>
      </c>
      <c r="V5943" t="s">
        <v>32</v>
      </c>
      <c r="Y5943" t="s">
        <v>70</v>
      </c>
    </row>
    <row r="5944" spans="1:25" x14ac:dyDescent="0.45">
      <c r="A5944" t="s">
        <v>203</v>
      </c>
      <c r="B5944" t="s">
        <v>484</v>
      </c>
      <c r="C5944">
        <v>6081</v>
      </c>
      <c r="D5944">
        <v>4</v>
      </c>
      <c r="F5944">
        <v>2021</v>
      </c>
      <c r="G5944">
        <v>70</v>
      </c>
      <c r="H5944">
        <v>55.75</v>
      </c>
      <c r="I5944">
        <v>669.75</v>
      </c>
      <c r="M5944">
        <v>1216</v>
      </c>
      <c r="N5944">
        <v>8.0699999999999994E-2</v>
      </c>
      <c r="O5944">
        <v>9.0090000000000003</v>
      </c>
      <c r="P5944">
        <v>1.2</v>
      </c>
      <c r="Q5944">
        <v>15014.9</v>
      </c>
      <c r="R5944" t="s">
        <v>38</v>
      </c>
      <c r="T5944" t="s">
        <v>28</v>
      </c>
      <c r="V5944" t="s">
        <v>32</v>
      </c>
      <c r="Y5944" t="s">
        <v>70</v>
      </c>
    </row>
    <row r="5945" spans="1:25" x14ac:dyDescent="0.45">
      <c r="A5945" t="s">
        <v>203</v>
      </c>
      <c r="B5945" t="s">
        <v>484</v>
      </c>
      <c r="C5945">
        <v>6081</v>
      </c>
      <c r="D5945">
        <v>4</v>
      </c>
      <c r="F5945">
        <v>2022</v>
      </c>
      <c r="G5945">
        <v>68</v>
      </c>
      <c r="H5945">
        <v>57.5</v>
      </c>
      <c r="I5945">
        <v>3051.75</v>
      </c>
      <c r="M5945">
        <v>3384</v>
      </c>
      <c r="N5945">
        <v>8.1000000000000003E-2</v>
      </c>
      <c r="O5945">
        <v>25.07</v>
      </c>
      <c r="P5945">
        <v>1.2</v>
      </c>
      <c r="Q5945">
        <v>41782.699999999997</v>
      </c>
      <c r="R5945" t="s">
        <v>38</v>
      </c>
      <c r="T5945" t="s">
        <v>28</v>
      </c>
      <c r="V5945" t="s">
        <v>32</v>
      </c>
      <c r="Y5945" t="s">
        <v>70</v>
      </c>
    </row>
    <row r="5946" spans="1:25" x14ac:dyDescent="0.45">
      <c r="A5946" t="s">
        <v>203</v>
      </c>
      <c r="B5946" t="s">
        <v>484</v>
      </c>
      <c r="C5946">
        <v>6081</v>
      </c>
      <c r="D5946">
        <v>4</v>
      </c>
      <c r="F5946">
        <v>2023</v>
      </c>
      <c r="G5946">
        <v>82</v>
      </c>
      <c r="H5946">
        <v>64.5</v>
      </c>
      <c r="I5946">
        <v>2758.5</v>
      </c>
      <c r="M5946">
        <v>3584.8</v>
      </c>
      <c r="N5946">
        <v>8.1199999999999994E-2</v>
      </c>
      <c r="O5946">
        <v>26.548999999999999</v>
      </c>
      <c r="P5946">
        <v>1.2000999999999999</v>
      </c>
      <c r="Q5946">
        <v>44247.199999999997</v>
      </c>
      <c r="R5946" t="s">
        <v>38</v>
      </c>
      <c r="T5946" t="s">
        <v>28</v>
      </c>
      <c r="V5946" t="s">
        <v>32</v>
      </c>
      <c r="Y5946" t="s">
        <v>70</v>
      </c>
    </row>
    <row r="5947" spans="1:25" x14ac:dyDescent="0.45">
      <c r="A5947" t="s">
        <v>203</v>
      </c>
      <c r="B5947" t="s">
        <v>484</v>
      </c>
      <c r="C5947">
        <v>6081</v>
      </c>
      <c r="D5947">
        <v>4</v>
      </c>
      <c r="F5947">
        <v>2024</v>
      </c>
      <c r="G5947">
        <v>13</v>
      </c>
      <c r="H5947">
        <v>8.25</v>
      </c>
      <c r="I5947">
        <v>272</v>
      </c>
      <c r="M5947">
        <v>384.8</v>
      </c>
      <c r="N5947">
        <v>8.0600000000000005E-2</v>
      </c>
      <c r="O5947">
        <v>2.851</v>
      </c>
      <c r="P5947">
        <v>1.1999</v>
      </c>
      <c r="Q5947">
        <v>4751.1000000000004</v>
      </c>
      <c r="R5947" t="s">
        <v>38</v>
      </c>
      <c r="T5947" t="s">
        <v>28</v>
      </c>
      <c r="V5947" t="s">
        <v>32</v>
      </c>
      <c r="Y5947" t="s">
        <v>70</v>
      </c>
    </row>
    <row r="5948" spans="1:25" x14ac:dyDescent="0.45">
      <c r="A5948" t="s">
        <v>203</v>
      </c>
      <c r="B5948" t="s">
        <v>484</v>
      </c>
      <c r="C5948">
        <v>6081</v>
      </c>
      <c r="D5948">
        <v>5</v>
      </c>
      <c r="F5948">
        <v>2009</v>
      </c>
      <c r="G5948">
        <v>34</v>
      </c>
      <c r="H5948">
        <v>24.25</v>
      </c>
      <c r="I5948">
        <v>955.5</v>
      </c>
      <c r="M5948">
        <v>1083.4000000000001</v>
      </c>
      <c r="N5948">
        <v>8.1000000000000003E-2</v>
      </c>
      <c r="O5948">
        <v>8.0259999999999998</v>
      </c>
      <c r="P5948">
        <v>1.1998</v>
      </c>
      <c r="Q5948">
        <v>13376.9</v>
      </c>
      <c r="R5948" t="s">
        <v>38</v>
      </c>
      <c r="T5948" t="s">
        <v>28</v>
      </c>
      <c r="V5948" t="s">
        <v>32</v>
      </c>
      <c r="Y5948" t="s">
        <v>69</v>
      </c>
    </row>
    <row r="5949" spans="1:25" x14ac:dyDescent="0.45">
      <c r="A5949" t="s">
        <v>203</v>
      </c>
      <c r="B5949" t="s">
        <v>484</v>
      </c>
      <c r="C5949">
        <v>6081</v>
      </c>
      <c r="D5949">
        <v>5</v>
      </c>
      <c r="F5949">
        <v>2010</v>
      </c>
      <c r="G5949">
        <v>111</v>
      </c>
      <c r="H5949">
        <v>88.5</v>
      </c>
      <c r="I5949">
        <v>4409</v>
      </c>
      <c r="M5949">
        <v>4588.3</v>
      </c>
      <c r="N5949">
        <v>8.1100000000000005E-2</v>
      </c>
      <c r="O5949">
        <v>33.99</v>
      </c>
      <c r="P5949">
        <v>1.2000999999999999</v>
      </c>
      <c r="Q5949">
        <v>56649.3</v>
      </c>
      <c r="R5949" t="s">
        <v>38</v>
      </c>
      <c r="T5949" t="s">
        <v>28</v>
      </c>
      <c r="V5949" t="s">
        <v>32</v>
      </c>
      <c r="Y5949" t="s">
        <v>69</v>
      </c>
    </row>
    <row r="5950" spans="1:25" x14ac:dyDescent="0.45">
      <c r="A5950" t="s">
        <v>203</v>
      </c>
      <c r="B5950" t="s">
        <v>484</v>
      </c>
      <c r="C5950">
        <v>6081</v>
      </c>
      <c r="D5950">
        <v>5</v>
      </c>
      <c r="F5950">
        <v>2011</v>
      </c>
      <c r="G5950">
        <v>28</v>
      </c>
      <c r="H5950">
        <v>23.75</v>
      </c>
      <c r="I5950">
        <v>1318.25</v>
      </c>
      <c r="M5950">
        <v>1345.7</v>
      </c>
      <c r="N5950">
        <v>8.1100000000000005E-2</v>
      </c>
      <c r="O5950">
        <v>9.9689999999999994</v>
      </c>
      <c r="P5950">
        <v>1.2000999999999999</v>
      </c>
      <c r="Q5950">
        <v>16615.7</v>
      </c>
      <c r="R5950" t="s">
        <v>38</v>
      </c>
      <c r="T5950" t="s">
        <v>28</v>
      </c>
      <c r="V5950" t="s">
        <v>32</v>
      </c>
      <c r="Y5950" t="s">
        <v>69</v>
      </c>
    </row>
    <row r="5951" spans="1:25" x14ac:dyDescent="0.45">
      <c r="A5951" t="s">
        <v>203</v>
      </c>
      <c r="B5951" t="s">
        <v>484</v>
      </c>
      <c r="C5951">
        <v>6081</v>
      </c>
      <c r="D5951">
        <v>5</v>
      </c>
      <c r="F5951">
        <v>2012</v>
      </c>
      <c r="G5951">
        <v>41</v>
      </c>
      <c r="H5951">
        <v>31.75</v>
      </c>
      <c r="I5951">
        <v>1552.75</v>
      </c>
      <c r="M5951">
        <v>1628.5</v>
      </c>
      <c r="N5951">
        <v>8.1100000000000005E-2</v>
      </c>
      <c r="O5951">
        <v>12.061</v>
      </c>
      <c r="P5951">
        <v>1.2000999999999999</v>
      </c>
      <c r="Q5951">
        <v>20101.400000000001</v>
      </c>
      <c r="R5951" t="s">
        <v>38</v>
      </c>
      <c r="T5951" t="s">
        <v>28</v>
      </c>
      <c r="V5951" t="s">
        <v>32</v>
      </c>
      <c r="Y5951" t="s">
        <v>69</v>
      </c>
    </row>
    <row r="5952" spans="1:25" x14ac:dyDescent="0.45">
      <c r="A5952" t="s">
        <v>203</v>
      </c>
      <c r="B5952" t="s">
        <v>484</v>
      </c>
      <c r="C5952">
        <v>6081</v>
      </c>
      <c r="D5952">
        <v>5</v>
      </c>
      <c r="F5952">
        <v>2013</v>
      </c>
      <c r="G5952">
        <v>34</v>
      </c>
      <c r="H5952">
        <v>25.25</v>
      </c>
      <c r="I5952">
        <v>1169.25</v>
      </c>
      <c r="M5952">
        <v>1253.4000000000001</v>
      </c>
      <c r="N5952">
        <v>8.1000000000000003E-2</v>
      </c>
      <c r="O5952">
        <v>9.2829999999999995</v>
      </c>
      <c r="P5952">
        <v>1.2</v>
      </c>
      <c r="Q5952">
        <v>15471.9</v>
      </c>
      <c r="R5952" t="s">
        <v>38</v>
      </c>
      <c r="T5952" t="s">
        <v>28</v>
      </c>
      <c r="V5952" t="s">
        <v>32</v>
      </c>
      <c r="Y5952" t="s">
        <v>69</v>
      </c>
    </row>
    <row r="5953" spans="1:25" x14ac:dyDescent="0.45">
      <c r="A5953" t="s">
        <v>203</v>
      </c>
      <c r="B5953" t="s">
        <v>484</v>
      </c>
      <c r="C5953">
        <v>6081</v>
      </c>
      <c r="D5953">
        <v>5</v>
      </c>
      <c r="F5953">
        <v>2014</v>
      </c>
      <c r="G5953">
        <v>78</v>
      </c>
      <c r="H5953">
        <v>68.25</v>
      </c>
      <c r="I5953">
        <v>4500.5</v>
      </c>
      <c r="M5953">
        <v>4437.7</v>
      </c>
      <c r="N5953">
        <v>8.1000000000000003E-2</v>
      </c>
      <c r="O5953">
        <v>32.875999999999998</v>
      </c>
      <c r="P5953">
        <v>1.2</v>
      </c>
      <c r="Q5953">
        <v>54793.5</v>
      </c>
      <c r="R5953" t="s">
        <v>38</v>
      </c>
      <c r="T5953" t="s">
        <v>28</v>
      </c>
      <c r="V5953" t="s">
        <v>32</v>
      </c>
      <c r="Y5953" t="s">
        <v>69</v>
      </c>
    </row>
    <row r="5954" spans="1:25" x14ac:dyDescent="0.45">
      <c r="A5954" t="s">
        <v>203</v>
      </c>
      <c r="B5954" t="s">
        <v>484</v>
      </c>
      <c r="C5954">
        <v>6081</v>
      </c>
      <c r="D5954">
        <v>5</v>
      </c>
      <c r="F5954">
        <v>2015</v>
      </c>
      <c r="G5954">
        <v>29</v>
      </c>
      <c r="H5954">
        <v>23</v>
      </c>
      <c r="I5954">
        <v>1126.75</v>
      </c>
      <c r="M5954">
        <v>1154.7</v>
      </c>
      <c r="N5954">
        <v>8.1000000000000003E-2</v>
      </c>
      <c r="O5954">
        <v>8.5519999999999996</v>
      </c>
      <c r="P5954">
        <v>1.1999</v>
      </c>
      <c r="Q5954">
        <v>14253.9</v>
      </c>
      <c r="R5954" t="s">
        <v>38</v>
      </c>
      <c r="T5954" t="s">
        <v>28</v>
      </c>
      <c r="V5954" t="s">
        <v>32</v>
      </c>
      <c r="Y5954" t="s">
        <v>70</v>
      </c>
    </row>
    <row r="5955" spans="1:25" x14ac:dyDescent="0.45">
      <c r="A5955" t="s">
        <v>203</v>
      </c>
      <c r="B5955" t="s">
        <v>484</v>
      </c>
      <c r="C5955">
        <v>6081</v>
      </c>
      <c r="D5955">
        <v>5</v>
      </c>
      <c r="F5955">
        <v>2016</v>
      </c>
      <c r="G5955">
        <v>41</v>
      </c>
      <c r="H5955">
        <v>41</v>
      </c>
      <c r="I5955">
        <v>1938</v>
      </c>
      <c r="M5955">
        <v>2502.1999999999998</v>
      </c>
      <c r="N5955">
        <v>8.1000000000000003E-2</v>
      </c>
      <c r="O5955">
        <v>18.533000000000001</v>
      </c>
      <c r="P5955">
        <v>1.1999</v>
      </c>
      <c r="Q5955">
        <v>30889</v>
      </c>
      <c r="R5955" t="s">
        <v>38</v>
      </c>
      <c r="T5955" t="s">
        <v>28</v>
      </c>
      <c r="V5955" t="s">
        <v>32</v>
      </c>
      <c r="Y5955" t="s">
        <v>70</v>
      </c>
    </row>
    <row r="5956" spans="1:25" x14ac:dyDescent="0.45">
      <c r="A5956" t="s">
        <v>203</v>
      </c>
      <c r="B5956" t="s">
        <v>484</v>
      </c>
      <c r="C5956">
        <v>6081</v>
      </c>
      <c r="D5956">
        <v>5</v>
      </c>
      <c r="F5956">
        <v>2017</v>
      </c>
      <c r="G5956">
        <v>38</v>
      </c>
      <c r="H5956">
        <v>38</v>
      </c>
      <c r="I5956">
        <v>1443</v>
      </c>
      <c r="M5956">
        <v>1515</v>
      </c>
      <c r="N5956">
        <v>8.1000000000000003E-2</v>
      </c>
      <c r="O5956">
        <v>11.221</v>
      </c>
      <c r="P5956">
        <v>1.2</v>
      </c>
      <c r="Q5956">
        <v>18702</v>
      </c>
      <c r="R5956" t="s">
        <v>38</v>
      </c>
      <c r="T5956" t="s">
        <v>28</v>
      </c>
      <c r="V5956" t="s">
        <v>32</v>
      </c>
      <c r="Y5956" t="s">
        <v>70</v>
      </c>
    </row>
    <row r="5957" spans="1:25" x14ac:dyDescent="0.45">
      <c r="A5957" t="s">
        <v>203</v>
      </c>
      <c r="B5957" t="s">
        <v>484</v>
      </c>
      <c r="C5957">
        <v>6081</v>
      </c>
      <c r="D5957">
        <v>5</v>
      </c>
      <c r="F5957">
        <v>2018</v>
      </c>
      <c r="G5957">
        <v>70</v>
      </c>
      <c r="H5957">
        <v>70</v>
      </c>
      <c r="I5957">
        <v>3608</v>
      </c>
      <c r="M5957">
        <v>3816.9</v>
      </c>
      <c r="N5957">
        <v>8.1000000000000003E-2</v>
      </c>
      <c r="O5957">
        <v>28.271999999999998</v>
      </c>
      <c r="P5957">
        <v>1.2</v>
      </c>
      <c r="Q5957">
        <v>47119.6</v>
      </c>
      <c r="R5957" t="s">
        <v>38</v>
      </c>
      <c r="T5957" t="s">
        <v>28</v>
      </c>
      <c r="V5957" t="s">
        <v>32</v>
      </c>
      <c r="Y5957" t="s">
        <v>70</v>
      </c>
    </row>
    <row r="5958" spans="1:25" x14ac:dyDescent="0.45">
      <c r="A5958" t="s">
        <v>203</v>
      </c>
      <c r="B5958" t="s">
        <v>484</v>
      </c>
      <c r="C5958">
        <v>6081</v>
      </c>
      <c r="D5958">
        <v>5</v>
      </c>
      <c r="F5958">
        <v>2019</v>
      </c>
      <c r="G5958">
        <v>31</v>
      </c>
      <c r="H5958">
        <v>31</v>
      </c>
      <c r="I5958">
        <v>515</v>
      </c>
      <c r="M5958">
        <v>939.7</v>
      </c>
      <c r="N5958">
        <v>8.1000000000000003E-2</v>
      </c>
      <c r="O5958">
        <v>6.9610000000000003</v>
      </c>
      <c r="P5958">
        <v>1.1999</v>
      </c>
      <c r="Q5958">
        <v>11601.1</v>
      </c>
      <c r="R5958" t="s">
        <v>38</v>
      </c>
      <c r="T5958" t="s">
        <v>28</v>
      </c>
      <c r="V5958" t="s">
        <v>32</v>
      </c>
      <c r="Y5958" t="s">
        <v>70</v>
      </c>
    </row>
    <row r="5959" spans="1:25" x14ac:dyDescent="0.45">
      <c r="A5959" t="s">
        <v>203</v>
      </c>
      <c r="B5959" t="s">
        <v>484</v>
      </c>
      <c r="C5959">
        <v>6081</v>
      </c>
      <c r="D5959">
        <v>5</v>
      </c>
      <c r="F5959">
        <v>2020</v>
      </c>
      <c r="G5959">
        <v>26</v>
      </c>
      <c r="H5959">
        <v>26</v>
      </c>
      <c r="I5959">
        <v>896</v>
      </c>
      <c r="M5959">
        <v>1146.5</v>
      </c>
      <c r="N5959">
        <v>8.1000000000000003E-2</v>
      </c>
      <c r="O5959">
        <v>8.4909999999999997</v>
      </c>
      <c r="P5959">
        <v>1.2</v>
      </c>
      <c r="Q5959">
        <v>14152</v>
      </c>
      <c r="R5959" t="s">
        <v>38</v>
      </c>
      <c r="T5959" t="s">
        <v>28</v>
      </c>
      <c r="V5959" t="s">
        <v>32</v>
      </c>
      <c r="Y5959" t="s">
        <v>70</v>
      </c>
    </row>
    <row r="5960" spans="1:25" x14ac:dyDescent="0.45">
      <c r="A5960" t="s">
        <v>203</v>
      </c>
      <c r="B5960" t="s">
        <v>484</v>
      </c>
      <c r="C5960">
        <v>6081</v>
      </c>
      <c r="D5960">
        <v>5</v>
      </c>
      <c r="F5960">
        <v>2021</v>
      </c>
      <c r="G5960">
        <v>66</v>
      </c>
      <c r="H5960">
        <v>66</v>
      </c>
      <c r="I5960">
        <v>936</v>
      </c>
      <c r="M5960">
        <v>1347.4</v>
      </c>
      <c r="N5960">
        <v>8.1000000000000003E-2</v>
      </c>
      <c r="O5960">
        <v>9.9789999999999992</v>
      </c>
      <c r="P5960">
        <v>1.2</v>
      </c>
      <c r="Q5960">
        <v>16631.599999999999</v>
      </c>
      <c r="R5960" t="s">
        <v>38</v>
      </c>
      <c r="T5960" t="s">
        <v>28</v>
      </c>
      <c r="V5960" t="s">
        <v>32</v>
      </c>
      <c r="Y5960" t="s">
        <v>70</v>
      </c>
    </row>
    <row r="5961" spans="1:25" x14ac:dyDescent="0.45">
      <c r="A5961" t="s">
        <v>203</v>
      </c>
      <c r="B5961" t="s">
        <v>484</v>
      </c>
      <c r="C5961">
        <v>6081</v>
      </c>
      <c r="D5961">
        <v>5</v>
      </c>
      <c r="F5961">
        <v>2022</v>
      </c>
      <c r="G5961">
        <v>63</v>
      </c>
      <c r="H5961">
        <v>63</v>
      </c>
      <c r="I5961">
        <v>3138</v>
      </c>
      <c r="M5961">
        <v>3271</v>
      </c>
      <c r="N5961">
        <v>8.1000000000000003E-2</v>
      </c>
      <c r="O5961">
        <v>24.228999999999999</v>
      </c>
      <c r="P5961">
        <v>1.2</v>
      </c>
      <c r="Q5961">
        <v>40382.1</v>
      </c>
      <c r="R5961" t="s">
        <v>38</v>
      </c>
      <c r="T5961" t="s">
        <v>28</v>
      </c>
      <c r="V5961" t="s">
        <v>32</v>
      </c>
      <c r="Y5961" t="s">
        <v>70</v>
      </c>
    </row>
    <row r="5962" spans="1:25" x14ac:dyDescent="0.45">
      <c r="A5962" t="s">
        <v>203</v>
      </c>
      <c r="B5962" t="s">
        <v>484</v>
      </c>
      <c r="C5962">
        <v>6081</v>
      </c>
      <c r="D5962">
        <v>5</v>
      </c>
      <c r="F5962">
        <v>2023</v>
      </c>
      <c r="G5962">
        <v>63</v>
      </c>
      <c r="H5962">
        <v>63</v>
      </c>
      <c r="I5962">
        <v>2284</v>
      </c>
      <c r="M5962">
        <v>2906.2</v>
      </c>
      <c r="N5962">
        <v>8.1000000000000003E-2</v>
      </c>
      <c r="O5962">
        <v>21.526</v>
      </c>
      <c r="P5962">
        <v>1.2</v>
      </c>
      <c r="Q5962">
        <v>35877.300000000003</v>
      </c>
      <c r="R5962" t="s">
        <v>38</v>
      </c>
      <c r="T5962" t="s">
        <v>28</v>
      </c>
      <c r="V5962" t="s">
        <v>32</v>
      </c>
      <c r="Y5962" t="s">
        <v>70</v>
      </c>
    </row>
    <row r="5963" spans="1:25" x14ac:dyDescent="0.45">
      <c r="A5963" t="s">
        <v>203</v>
      </c>
      <c r="B5963" t="s">
        <v>484</v>
      </c>
      <c r="C5963">
        <v>6081</v>
      </c>
      <c r="D5963">
        <v>5</v>
      </c>
      <c r="F5963">
        <v>2024</v>
      </c>
      <c r="G5963">
        <v>17</v>
      </c>
      <c r="H5963">
        <v>17</v>
      </c>
      <c r="I5963">
        <v>774</v>
      </c>
      <c r="M5963">
        <v>820.8</v>
      </c>
      <c r="N5963">
        <v>8.1000000000000003E-2</v>
      </c>
      <c r="O5963">
        <v>6.0810000000000004</v>
      </c>
      <c r="P5963">
        <v>1.2</v>
      </c>
      <c r="Q5963">
        <v>10135</v>
      </c>
      <c r="R5963" t="s">
        <v>38</v>
      </c>
      <c r="T5963" t="s">
        <v>28</v>
      </c>
      <c r="V5963" t="s">
        <v>32</v>
      </c>
      <c r="Y5963" t="s">
        <v>70</v>
      </c>
    </row>
    <row r="5964" spans="1:25" x14ac:dyDescent="0.45">
      <c r="A5964" t="s">
        <v>335</v>
      </c>
      <c r="B5964" t="s">
        <v>486</v>
      </c>
      <c r="C5964">
        <v>6082</v>
      </c>
      <c r="D5964">
        <v>1</v>
      </c>
      <c r="F5964">
        <v>2009</v>
      </c>
      <c r="G5964">
        <v>6696</v>
      </c>
      <c r="H5964">
        <v>6671.34</v>
      </c>
      <c r="I5964">
        <v>3557862.14</v>
      </c>
      <c r="K5964">
        <v>5070.0959999999995</v>
      </c>
      <c r="L5964">
        <v>0.28889999999999999</v>
      </c>
      <c r="M5964">
        <v>3469912.3990000002</v>
      </c>
      <c r="N5964">
        <v>0.10299999999999999</v>
      </c>
      <c r="O5964">
        <v>3748.1239999999998</v>
      </c>
      <c r="P5964">
        <v>0.24010000000000001</v>
      </c>
      <c r="Q5964">
        <v>33819833.747000001</v>
      </c>
      <c r="R5964" t="s">
        <v>82</v>
      </c>
      <c r="S5964" t="s">
        <v>45</v>
      </c>
      <c r="T5964" t="s">
        <v>63</v>
      </c>
      <c r="U5964" t="s">
        <v>132</v>
      </c>
      <c r="V5964" t="s">
        <v>487</v>
      </c>
      <c r="W5964" t="s">
        <v>51</v>
      </c>
      <c r="Y5964" t="s">
        <v>107</v>
      </c>
    </row>
    <row r="5965" spans="1:25" x14ac:dyDescent="0.45">
      <c r="A5965" t="s">
        <v>335</v>
      </c>
      <c r="B5965" t="s">
        <v>486</v>
      </c>
      <c r="C5965">
        <v>6082</v>
      </c>
      <c r="D5965">
        <v>1</v>
      </c>
      <c r="F5965">
        <v>2010</v>
      </c>
      <c r="G5965">
        <v>8062</v>
      </c>
      <c r="H5965">
        <v>8056.4</v>
      </c>
      <c r="I5965">
        <v>4807776.43</v>
      </c>
      <c r="K5965">
        <v>7617.64</v>
      </c>
      <c r="L5965">
        <v>0.34660000000000002</v>
      </c>
      <c r="M5965">
        <v>4399354.3269999996</v>
      </c>
      <c r="N5965">
        <v>0.10299999999999999</v>
      </c>
      <c r="O5965">
        <v>4515.9889999999996</v>
      </c>
      <c r="P5965">
        <v>0.2288</v>
      </c>
      <c r="Q5965">
        <v>42878734.965000004</v>
      </c>
      <c r="R5965" t="s">
        <v>82</v>
      </c>
      <c r="S5965" t="s">
        <v>45</v>
      </c>
      <c r="T5965" t="s">
        <v>63</v>
      </c>
      <c r="U5965" t="s">
        <v>132</v>
      </c>
      <c r="V5965" t="s">
        <v>487</v>
      </c>
      <c r="W5965" t="s">
        <v>51</v>
      </c>
      <c r="Y5965" t="s">
        <v>107</v>
      </c>
    </row>
    <row r="5966" spans="1:25" x14ac:dyDescent="0.45">
      <c r="A5966" t="s">
        <v>335</v>
      </c>
      <c r="B5966" t="s">
        <v>486</v>
      </c>
      <c r="C5966">
        <v>6082</v>
      </c>
      <c r="D5966">
        <v>1</v>
      </c>
      <c r="F5966">
        <v>2011</v>
      </c>
      <c r="G5966">
        <v>8237</v>
      </c>
      <c r="H5966">
        <v>8230.36</v>
      </c>
      <c r="I5966">
        <v>3915163.91</v>
      </c>
      <c r="K5966">
        <v>10024.011</v>
      </c>
      <c r="L5966">
        <v>0.53300000000000003</v>
      </c>
      <c r="M5966">
        <v>3771125.1880000001</v>
      </c>
      <c r="N5966">
        <v>0.10299999999999999</v>
      </c>
      <c r="O5966">
        <v>5437.3549999999996</v>
      </c>
      <c r="P5966">
        <v>0.3075</v>
      </c>
      <c r="Q5966">
        <v>36755601.024999999</v>
      </c>
      <c r="R5966" t="s">
        <v>82</v>
      </c>
      <c r="S5966" t="s">
        <v>45</v>
      </c>
      <c r="T5966" t="s">
        <v>63</v>
      </c>
      <c r="U5966" t="s">
        <v>132</v>
      </c>
      <c r="V5966" t="s">
        <v>487</v>
      </c>
      <c r="W5966" t="s">
        <v>51</v>
      </c>
      <c r="Y5966" t="s">
        <v>107</v>
      </c>
    </row>
    <row r="5967" spans="1:25" x14ac:dyDescent="0.45">
      <c r="A5967" t="s">
        <v>335</v>
      </c>
      <c r="B5967" t="s">
        <v>486</v>
      </c>
      <c r="C5967">
        <v>6082</v>
      </c>
      <c r="D5967">
        <v>1</v>
      </c>
      <c r="F5967">
        <v>2012</v>
      </c>
      <c r="G5967">
        <v>5466</v>
      </c>
      <c r="H5967">
        <v>5446.93</v>
      </c>
      <c r="I5967">
        <v>2194135.2999999998</v>
      </c>
      <c r="K5967">
        <v>5653.0820000000003</v>
      </c>
      <c r="L5967">
        <v>0.50990000000000002</v>
      </c>
      <c r="M5967">
        <v>2198965.2549999999</v>
      </c>
      <c r="N5967">
        <v>0.10299999999999999</v>
      </c>
      <c r="O5967">
        <v>3657.2869999999998</v>
      </c>
      <c r="P5967">
        <v>0.34439999999999998</v>
      </c>
      <c r="Q5967">
        <v>21432372.331999999</v>
      </c>
      <c r="R5967" t="s">
        <v>82</v>
      </c>
      <c r="S5967" t="s">
        <v>45</v>
      </c>
      <c r="T5967" t="s">
        <v>63</v>
      </c>
      <c r="U5967" t="s">
        <v>132</v>
      </c>
      <c r="V5967" t="s">
        <v>487</v>
      </c>
      <c r="W5967" t="s">
        <v>51</v>
      </c>
      <c r="Y5967" t="s">
        <v>107</v>
      </c>
    </row>
    <row r="5968" spans="1:25" x14ac:dyDescent="0.45">
      <c r="A5968" t="s">
        <v>335</v>
      </c>
      <c r="B5968" t="s">
        <v>486</v>
      </c>
      <c r="C5968">
        <v>6082</v>
      </c>
      <c r="D5968">
        <v>1</v>
      </c>
      <c r="F5968">
        <v>2013</v>
      </c>
      <c r="G5968">
        <v>5482</v>
      </c>
      <c r="H5968">
        <v>5457.75</v>
      </c>
      <c r="I5968">
        <v>2224627.08</v>
      </c>
      <c r="K5968">
        <v>5737.1019999999999</v>
      </c>
      <c r="L5968">
        <v>0.52929999999999999</v>
      </c>
      <c r="M5968">
        <v>2196386.523</v>
      </c>
      <c r="N5968">
        <v>0.10299999999999999</v>
      </c>
      <c r="O5968">
        <v>3766.8980000000001</v>
      </c>
      <c r="P5968">
        <v>0.3412</v>
      </c>
      <c r="Q5968">
        <v>21407244.098000001</v>
      </c>
      <c r="R5968" t="s">
        <v>82</v>
      </c>
      <c r="S5968" t="s">
        <v>45</v>
      </c>
      <c r="T5968" t="s">
        <v>63</v>
      </c>
      <c r="U5968" t="s">
        <v>132</v>
      </c>
      <c r="V5968" t="s">
        <v>487</v>
      </c>
      <c r="W5968" t="s">
        <v>51</v>
      </c>
      <c r="Y5968" t="s">
        <v>107</v>
      </c>
    </row>
    <row r="5969" spans="1:25" x14ac:dyDescent="0.45">
      <c r="A5969" t="s">
        <v>335</v>
      </c>
      <c r="B5969" t="s">
        <v>486</v>
      </c>
      <c r="C5969">
        <v>6082</v>
      </c>
      <c r="D5969">
        <v>1</v>
      </c>
      <c r="F5969">
        <v>2014</v>
      </c>
      <c r="G5969">
        <v>3912</v>
      </c>
      <c r="H5969">
        <v>3891.93</v>
      </c>
      <c r="I5969">
        <v>1901678.78</v>
      </c>
      <c r="K5969">
        <v>4817.2359999999999</v>
      </c>
      <c r="L5969">
        <v>0.53839999999999999</v>
      </c>
      <c r="M5969">
        <v>1845712.2169999999</v>
      </c>
      <c r="N5969">
        <v>0.10299999999999999</v>
      </c>
      <c r="O5969">
        <v>2966.8220000000001</v>
      </c>
      <c r="P5969">
        <v>0.32440000000000002</v>
      </c>
      <c r="Q5969">
        <v>17989413.416000001</v>
      </c>
      <c r="R5969" t="s">
        <v>82</v>
      </c>
      <c r="S5969" t="s">
        <v>45</v>
      </c>
      <c r="T5969" t="s">
        <v>63</v>
      </c>
      <c r="U5969" t="s">
        <v>132</v>
      </c>
      <c r="V5969" t="s">
        <v>487</v>
      </c>
      <c r="W5969" t="s">
        <v>51</v>
      </c>
      <c r="Y5969" t="s">
        <v>107</v>
      </c>
    </row>
    <row r="5970" spans="1:25" x14ac:dyDescent="0.45">
      <c r="A5970" t="s">
        <v>335</v>
      </c>
      <c r="B5970" t="s">
        <v>486</v>
      </c>
      <c r="C5970">
        <v>6082</v>
      </c>
      <c r="D5970">
        <v>1</v>
      </c>
      <c r="F5970">
        <v>2015</v>
      </c>
      <c r="G5970">
        <v>1682</v>
      </c>
      <c r="H5970">
        <v>1666.62</v>
      </c>
      <c r="I5970">
        <v>660316.06999999995</v>
      </c>
      <c r="K5970">
        <v>1384.683</v>
      </c>
      <c r="L5970">
        <v>0.43730000000000002</v>
      </c>
      <c r="M5970">
        <v>629770.33400000003</v>
      </c>
      <c r="N5970">
        <v>0.10299999999999999</v>
      </c>
      <c r="O5970">
        <v>583.92399999999998</v>
      </c>
      <c r="P5970">
        <v>0.2351</v>
      </c>
      <c r="Q5970">
        <v>6138112.0420000004</v>
      </c>
      <c r="R5970" t="s">
        <v>82</v>
      </c>
      <c r="S5970" t="s">
        <v>45</v>
      </c>
      <c r="T5970" t="s">
        <v>63</v>
      </c>
      <c r="U5970" t="s">
        <v>132</v>
      </c>
      <c r="V5970" t="s">
        <v>487</v>
      </c>
      <c r="W5970" t="s">
        <v>51</v>
      </c>
      <c r="Y5970" t="s">
        <v>129</v>
      </c>
    </row>
    <row r="5971" spans="1:25" x14ac:dyDescent="0.45">
      <c r="A5971" t="s">
        <v>335</v>
      </c>
      <c r="B5971" t="s">
        <v>486</v>
      </c>
      <c r="C5971">
        <v>6082</v>
      </c>
      <c r="D5971">
        <v>1</v>
      </c>
      <c r="F5971">
        <v>2016</v>
      </c>
      <c r="G5971">
        <v>1780</v>
      </c>
      <c r="H5971">
        <v>1752.12</v>
      </c>
      <c r="I5971">
        <v>677089.67</v>
      </c>
      <c r="K5971">
        <v>1631.5909999999999</v>
      </c>
      <c r="L5971">
        <v>0.48459999999999998</v>
      </c>
      <c r="M5971">
        <v>669753.353</v>
      </c>
      <c r="N5971">
        <v>0.10299999999999999</v>
      </c>
      <c r="O5971">
        <v>593.78399999999999</v>
      </c>
      <c r="P5971">
        <v>0.21859999999999999</v>
      </c>
      <c r="Q5971">
        <v>6527811.2949999999</v>
      </c>
      <c r="R5971" t="s">
        <v>82</v>
      </c>
      <c r="S5971" t="s">
        <v>45</v>
      </c>
      <c r="T5971" t="s">
        <v>63</v>
      </c>
      <c r="U5971" t="s">
        <v>132</v>
      </c>
      <c r="V5971" t="s">
        <v>487</v>
      </c>
      <c r="W5971" t="s">
        <v>51</v>
      </c>
      <c r="Y5971" t="s">
        <v>129</v>
      </c>
    </row>
    <row r="5972" spans="1:25" x14ac:dyDescent="0.45">
      <c r="A5972" t="s">
        <v>335</v>
      </c>
      <c r="B5972" t="s">
        <v>486</v>
      </c>
      <c r="C5972">
        <v>6082</v>
      </c>
      <c r="D5972">
        <v>1</v>
      </c>
      <c r="F5972">
        <v>2017</v>
      </c>
      <c r="G5972">
        <v>967</v>
      </c>
      <c r="H5972">
        <v>945.35</v>
      </c>
      <c r="I5972">
        <v>372878.81</v>
      </c>
      <c r="K5972">
        <v>922.73800000000006</v>
      </c>
      <c r="L5972">
        <v>0.505</v>
      </c>
      <c r="M5972">
        <v>368542.19</v>
      </c>
      <c r="N5972">
        <v>0.10299999999999999</v>
      </c>
      <c r="O5972">
        <v>282.505</v>
      </c>
      <c r="P5972">
        <v>0.192</v>
      </c>
      <c r="Q5972">
        <v>3592028.9040000001</v>
      </c>
      <c r="R5972" t="s">
        <v>82</v>
      </c>
      <c r="S5972" t="s">
        <v>45</v>
      </c>
      <c r="T5972" t="s">
        <v>63</v>
      </c>
      <c r="U5972" t="s">
        <v>132</v>
      </c>
      <c r="V5972" t="s">
        <v>487</v>
      </c>
      <c r="W5972" t="s">
        <v>51</v>
      </c>
      <c r="Y5972" t="s">
        <v>130</v>
      </c>
    </row>
    <row r="5973" spans="1:25" x14ac:dyDescent="0.45">
      <c r="A5973" t="s">
        <v>335</v>
      </c>
      <c r="B5973" t="s">
        <v>486</v>
      </c>
      <c r="C5973">
        <v>6082</v>
      </c>
      <c r="D5973">
        <v>1</v>
      </c>
      <c r="F5973">
        <v>2018</v>
      </c>
      <c r="G5973">
        <v>1348</v>
      </c>
      <c r="H5973">
        <v>1326.96</v>
      </c>
      <c r="I5973">
        <v>634380.65</v>
      </c>
      <c r="K5973">
        <v>1526.05</v>
      </c>
      <c r="L5973">
        <v>0.51070000000000004</v>
      </c>
      <c r="M5973">
        <v>596664.24800000002</v>
      </c>
      <c r="N5973">
        <v>0.10299999999999999</v>
      </c>
      <c r="O5973">
        <v>501.202</v>
      </c>
      <c r="P5973">
        <v>0.19900000000000001</v>
      </c>
      <c r="Q5973">
        <v>5815443.9000000004</v>
      </c>
      <c r="R5973" t="s">
        <v>82</v>
      </c>
      <c r="S5973" t="s">
        <v>45</v>
      </c>
      <c r="T5973" t="s">
        <v>63</v>
      </c>
      <c r="U5973" t="s">
        <v>132</v>
      </c>
      <c r="V5973" t="s">
        <v>487</v>
      </c>
      <c r="W5973" t="s">
        <v>51</v>
      </c>
      <c r="Y5973" t="s">
        <v>130</v>
      </c>
    </row>
    <row r="5974" spans="1:25" x14ac:dyDescent="0.45">
      <c r="A5974" t="s">
        <v>335</v>
      </c>
      <c r="B5974" t="s">
        <v>486</v>
      </c>
      <c r="C5974">
        <v>6082</v>
      </c>
      <c r="D5974">
        <v>1</v>
      </c>
      <c r="F5974">
        <v>2019</v>
      </c>
      <c r="G5974">
        <v>1153</v>
      </c>
      <c r="H5974">
        <v>1137.25</v>
      </c>
      <c r="I5974">
        <v>376367.67</v>
      </c>
      <c r="K5974">
        <v>949.46699999999998</v>
      </c>
      <c r="L5974">
        <v>0.53239999999999998</v>
      </c>
      <c r="M5974">
        <v>364032.95299999998</v>
      </c>
      <c r="N5974">
        <v>0.10299999999999999</v>
      </c>
      <c r="O5974">
        <v>397.25299999999999</v>
      </c>
      <c r="P5974">
        <v>0.25140000000000001</v>
      </c>
      <c r="Q5974">
        <v>3548075.1349999998</v>
      </c>
      <c r="R5974" t="s">
        <v>82</v>
      </c>
      <c r="S5974" t="s">
        <v>45</v>
      </c>
      <c r="T5974" t="s">
        <v>63</v>
      </c>
      <c r="U5974" t="s">
        <v>132</v>
      </c>
      <c r="V5974" t="s">
        <v>487</v>
      </c>
      <c r="W5974" t="s">
        <v>51</v>
      </c>
      <c r="Y5974" t="s">
        <v>130</v>
      </c>
    </row>
    <row r="5975" spans="1:25" x14ac:dyDescent="0.45">
      <c r="A5975" t="s">
        <v>335</v>
      </c>
      <c r="B5975" t="s">
        <v>486</v>
      </c>
      <c r="C5975">
        <v>6082</v>
      </c>
      <c r="D5975">
        <v>1</v>
      </c>
      <c r="F5975">
        <v>2020</v>
      </c>
      <c r="G5975">
        <v>596</v>
      </c>
      <c r="H5975">
        <v>586.01</v>
      </c>
      <c r="I5975">
        <v>160267.26</v>
      </c>
      <c r="K5975">
        <v>460.35300000000001</v>
      </c>
      <c r="L5975">
        <v>0.54430000000000001</v>
      </c>
      <c r="M5975">
        <v>174360.03</v>
      </c>
      <c r="N5975">
        <v>0.10299999999999999</v>
      </c>
      <c r="O5975">
        <v>247.50399999999999</v>
      </c>
      <c r="P5975">
        <v>0.28449999999999998</v>
      </c>
      <c r="Q5975">
        <v>1699406.159</v>
      </c>
      <c r="R5975" t="s">
        <v>82</v>
      </c>
      <c r="S5975" t="s">
        <v>45</v>
      </c>
      <c r="T5975" t="s">
        <v>63</v>
      </c>
      <c r="U5975" t="s">
        <v>132</v>
      </c>
      <c r="V5975" t="s">
        <v>487</v>
      </c>
      <c r="W5975" t="s">
        <v>51</v>
      </c>
      <c r="Y5975" t="s">
        <v>458</v>
      </c>
    </row>
    <row r="5976" spans="1:25" x14ac:dyDescent="0.45">
      <c r="A5976" t="s">
        <v>335</v>
      </c>
      <c r="B5976" t="s">
        <v>486</v>
      </c>
      <c r="C5976">
        <v>6082</v>
      </c>
      <c r="D5976">
        <v>1</v>
      </c>
      <c r="F5976">
        <v>2021</v>
      </c>
      <c r="G5976">
        <v>0</v>
      </c>
      <c r="H5976">
        <v>0</v>
      </c>
      <c r="R5976" t="s">
        <v>82</v>
      </c>
      <c r="S5976" t="s">
        <v>45</v>
      </c>
      <c r="T5976" t="s">
        <v>63</v>
      </c>
      <c r="U5976" t="s">
        <v>132</v>
      </c>
      <c r="V5976" t="s">
        <v>487</v>
      </c>
      <c r="W5976" t="s">
        <v>51</v>
      </c>
    </row>
    <row r="5977" spans="1:25" x14ac:dyDescent="0.45">
      <c r="A5977" t="s">
        <v>335</v>
      </c>
      <c r="B5977" t="s">
        <v>486</v>
      </c>
      <c r="C5977">
        <v>6082</v>
      </c>
      <c r="D5977">
        <v>1</v>
      </c>
      <c r="F5977">
        <v>2022</v>
      </c>
      <c r="G5977">
        <v>0</v>
      </c>
      <c r="H5977">
        <v>0</v>
      </c>
      <c r="R5977" t="s">
        <v>82</v>
      </c>
      <c r="S5977" t="s">
        <v>45</v>
      </c>
      <c r="T5977" t="s">
        <v>63</v>
      </c>
      <c r="U5977" t="s">
        <v>132</v>
      </c>
      <c r="V5977" t="s">
        <v>487</v>
      </c>
      <c r="W5977" t="s">
        <v>51</v>
      </c>
    </row>
    <row r="5978" spans="1:25" x14ac:dyDescent="0.45">
      <c r="A5978" t="s">
        <v>25</v>
      </c>
      <c r="B5978" t="s">
        <v>488</v>
      </c>
      <c r="C5978">
        <v>6156</v>
      </c>
      <c r="D5978" t="s">
        <v>489</v>
      </c>
      <c r="F5978">
        <v>2009</v>
      </c>
      <c r="G5978">
        <v>721</v>
      </c>
      <c r="H5978">
        <v>702.97</v>
      </c>
      <c r="I5978">
        <v>152988.01</v>
      </c>
      <c r="K5978">
        <v>224.37299999999999</v>
      </c>
      <c r="L5978">
        <v>0.2782</v>
      </c>
      <c r="M5978">
        <v>132750.41699999999</v>
      </c>
      <c r="N5978">
        <v>8.1000000000000003E-2</v>
      </c>
      <c r="O5978">
        <v>115.384</v>
      </c>
      <c r="P5978">
        <v>0.13239999999999999</v>
      </c>
      <c r="Q5978">
        <v>1640110.2290000001</v>
      </c>
      <c r="R5978" t="s">
        <v>45</v>
      </c>
      <c r="S5978" t="s">
        <v>95</v>
      </c>
      <c r="T5978" t="s">
        <v>46</v>
      </c>
      <c r="W5978" t="s">
        <v>51</v>
      </c>
      <c r="Y5978" t="s">
        <v>35</v>
      </c>
    </row>
    <row r="5979" spans="1:25" x14ac:dyDescent="0.45">
      <c r="A5979" t="s">
        <v>25</v>
      </c>
      <c r="B5979" t="s">
        <v>488</v>
      </c>
      <c r="C5979">
        <v>6156</v>
      </c>
      <c r="D5979" t="s">
        <v>489</v>
      </c>
      <c r="F5979">
        <v>2010</v>
      </c>
      <c r="G5979">
        <v>1129</v>
      </c>
      <c r="H5979">
        <v>1077.4100000000001</v>
      </c>
      <c r="I5979">
        <v>168255.55</v>
      </c>
      <c r="K5979">
        <v>256.61</v>
      </c>
      <c r="L5979">
        <v>0.28199999999999997</v>
      </c>
      <c r="M5979">
        <v>149117.046</v>
      </c>
      <c r="N5979">
        <v>8.1000000000000003E-2</v>
      </c>
      <c r="O5979">
        <v>127.542</v>
      </c>
      <c r="P5979">
        <v>0.12740000000000001</v>
      </c>
      <c r="Q5979">
        <v>1842327.5689999999</v>
      </c>
      <c r="R5979" t="s">
        <v>45</v>
      </c>
      <c r="S5979" t="s">
        <v>95</v>
      </c>
      <c r="T5979" t="s">
        <v>46</v>
      </c>
      <c r="W5979" t="s">
        <v>51</v>
      </c>
      <c r="Y5979" t="s">
        <v>35</v>
      </c>
    </row>
    <row r="5980" spans="1:25" x14ac:dyDescent="0.45">
      <c r="A5980" t="s">
        <v>25</v>
      </c>
      <c r="B5980" t="s">
        <v>488</v>
      </c>
      <c r="C5980">
        <v>6156</v>
      </c>
      <c r="D5980" t="s">
        <v>489</v>
      </c>
      <c r="F5980">
        <v>2011</v>
      </c>
      <c r="G5980">
        <v>856</v>
      </c>
      <c r="H5980">
        <v>811.35</v>
      </c>
      <c r="I5980">
        <v>108558.98</v>
      </c>
      <c r="K5980">
        <v>67.659000000000006</v>
      </c>
      <c r="L5980">
        <v>8.77E-2</v>
      </c>
      <c r="M5980">
        <v>75347.012000000002</v>
      </c>
      <c r="N5980">
        <v>6.7500000000000004E-2</v>
      </c>
      <c r="O5980">
        <v>50.317</v>
      </c>
      <c r="P5980">
        <v>7.4099999999999999E-2</v>
      </c>
      <c r="Q5980">
        <v>1048392.213</v>
      </c>
      <c r="R5980" t="s">
        <v>45</v>
      </c>
      <c r="S5980" t="s">
        <v>95</v>
      </c>
      <c r="T5980" t="s">
        <v>46</v>
      </c>
      <c r="W5980" t="s">
        <v>51</v>
      </c>
      <c r="Y5980" t="s">
        <v>35</v>
      </c>
    </row>
    <row r="5981" spans="1:25" x14ac:dyDescent="0.45">
      <c r="A5981" t="s">
        <v>25</v>
      </c>
      <c r="B5981" t="s">
        <v>488</v>
      </c>
      <c r="C5981">
        <v>6156</v>
      </c>
      <c r="D5981" t="s">
        <v>489</v>
      </c>
      <c r="F5981">
        <v>2012</v>
      </c>
      <c r="G5981">
        <v>1300</v>
      </c>
      <c r="H5981">
        <v>1239.79</v>
      </c>
      <c r="I5981">
        <v>144599.01999999999</v>
      </c>
      <c r="K5981">
        <v>26.821000000000002</v>
      </c>
      <c r="L5981">
        <v>2.4899999999999999E-2</v>
      </c>
      <c r="M5981">
        <v>89128.126000000004</v>
      </c>
      <c r="N5981">
        <v>6.2600000000000003E-2</v>
      </c>
      <c r="O5981">
        <v>42.752000000000002</v>
      </c>
      <c r="P5981">
        <v>5.3900000000000003E-2</v>
      </c>
      <c r="Q5981">
        <v>1377485.2990000001</v>
      </c>
      <c r="R5981" t="s">
        <v>45</v>
      </c>
      <c r="S5981" t="s">
        <v>95</v>
      </c>
      <c r="T5981" t="s">
        <v>46</v>
      </c>
      <c r="W5981" t="s">
        <v>51</v>
      </c>
      <c r="Y5981" t="s">
        <v>35</v>
      </c>
    </row>
    <row r="5982" spans="1:25" x14ac:dyDescent="0.45">
      <c r="A5982" t="s">
        <v>25</v>
      </c>
      <c r="B5982" t="s">
        <v>488</v>
      </c>
      <c r="C5982">
        <v>6156</v>
      </c>
      <c r="D5982" t="s">
        <v>489</v>
      </c>
      <c r="F5982">
        <v>2013</v>
      </c>
      <c r="G5982">
        <v>877</v>
      </c>
      <c r="H5982">
        <v>846.42</v>
      </c>
      <c r="I5982">
        <v>142098.44</v>
      </c>
      <c r="K5982">
        <v>137.15899999999999</v>
      </c>
      <c r="L5982">
        <v>0.16289999999999999</v>
      </c>
      <c r="M5982">
        <v>100226.31600000001</v>
      </c>
      <c r="N5982">
        <v>7.2900000000000006E-2</v>
      </c>
      <c r="O5982">
        <v>83.664000000000001</v>
      </c>
      <c r="P5982">
        <v>0.11210000000000001</v>
      </c>
      <c r="Q5982">
        <v>1310481.0190000001</v>
      </c>
      <c r="R5982" t="s">
        <v>45</v>
      </c>
      <c r="S5982" t="s">
        <v>95</v>
      </c>
      <c r="T5982" t="s">
        <v>46</v>
      </c>
      <c r="W5982" t="s">
        <v>51</v>
      </c>
      <c r="Y5982" t="s">
        <v>35</v>
      </c>
    </row>
    <row r="5983" spans="1:25" x14ac:dyDescent="0.45">
      <c r="A5983" t="s">
        <v>25</v>
      </c>
      <c r="B5983" t="s">
        <v>488</v>
      </c>
      <c r="C5983">
        <v>6156</v>
      </c>
      <c r="D5983" t="s">
        <v>489</v>
      </c>
      <c r="F5983">
        <v>2014</v>
      </c>
      <c r="G5983">
        <v>1189</v>
      </c>
      <c r="H5983">
        <v>1166.33</v>
      </c>
      <c r="I5983">
        <v>268662.07</v>
      </c>
      <c r="K5983">
        <v>299.041</v>
      </c>
      <c r="L5983">
        <v>0.18310000000000001</v>
      </c>
      <c r="M5983">
        <v>193074.959</v>
      </c>
      <c r="N5983">
        <v>7.3300000000000004E-2</v>
      </c>
      <c r="O5983">
        <v>179.239</v>
      </c>
      <c r="P5983">
        <v>0.1201</v>
      </c>
      <c r="Q5983">
        <v>2483200.9530000002</v>
      </c>
      <c r="R5983" t="s">
        <v>45</v>
      </c>
      <c r="S5983" t="s">
        <v>95</v>
      </c>
      <c r="T5983" t="s">
        <v>46</v>
      </c>
      <c r="W5983" t="s">
        <v>51</v>
      </c>
      <c r="Y5983" t="s">
        <v>35</v>
      </c>
    </row>
    <row r="5984" spans="1:25" x14ac:dyDescent="0.45">
      <c r="A5984" t="s">
        <v>25</v>
      </c>
      <c r="B5984" t="s">
        <v>488</v>
      </c>
      <c r="C5984">
        <v>6156</v>
      </c>
      <c r="D5984" t="s">
        <v>489</v>
      </c>
      <c r="F5984">
        <v>2015</v>
      </c>
      <c r="G5984">
        <v>826</v>
      </c>
      <c r="H5984">
        <v>793.83</v>
      </c>
      <c r="I5984">
        <v>150403.37</v>
      </c>
      <c r="K5984">
        <v>153.673</v>
      </c>
      <c r="L5984">
        <v>0.13200000000000001</v>
      </c>
      <c r="M5984">
        <v>122879.72900000001</v>
      </c>
      <c r="N5984">
        <v>7.0300000000000001E-2</v>
      </c>
      <c r="O5984">
        <v>89.302999999999997</v>
      </c>
      <c r="P5984">
        <v>8.5999999999999993E-2</v>
      </c>
      <c r="Q5984">
        <v>1645736.8119999999</v>
      </c>
      <c r="R5984" t="s">
        <v>45</v>
      </c>
      <c r="S5984" t="s">
        <v>95</v>
      </c>
      <c r="T5984" t="s">
        <v>46</v>
      </c>
      <c r="W5984" t="s">
        <v>51</v>
      </c>
      <c r="Y5984" t="s">
        <v>47</v>
      </c>
    </row>
    <row r="5985" spans="1:25" x14ac:dyDescent="0.45">
      <c r="A5985" t="s">
        <v>25</v>
      </c>
      <c r="B5985" t="s">
        <v>488</v>
      </c>
      <c r="C5985">
        <v>6156</v>
      </c>
      <c r="D5985" t="s">
        <v>489</v>
      </c>
      <c r="F5985">
        <v>2016</v>
      </c>
      <c r="G5985">
        <v>440</v>
      </c>
      <c r="H5985">
        <v>410.76</v>
      </c>
      <c r="I5985">
        <v>51582.19</v>
      </c>
      <c r="K5985">
        <v>29.277000000000001</v>
      </c>
      <c r="L5985">
        <v>5.6800000000000003E-2</v>
      </c>
      <c r="M5985">
        <v>44992.521000000001</v>
      </c>
      <c r="N5985">
        <v>6.5699999999999995E-2</v>
      </c>
      <c r="O5985">
        <v>23.738</v>
      </c>
      <c r="P5985">
        <v>5.9200000000000003E-2</v>
      </c>
      <c r="Q5985">
        <v>647666.31099999999</v>
      </c>
      <c r="R5985" t="s">
        <v>45</v>
      </c>
      <c r="S5985" t="s">
        <v>95</v>
      </c>
      <c r="T5985" t="s">
        <v>46</v>
      </c>
      <c r="W5985" t="s">
        <v>51</v>
      </c>
      <c r="Y5985" t="s">
        <v>47</v>
      </c>
    </row>
    <row r="5986" spans="1:25" x14ac:dyDescent="0.45">
      <c r="A5986" t="s">
        <v>25</v>
      </c>
      <c r="B5986" t="s">
        <v>488</v>
      </c>
      <c r="C5986">
        <v>6156</v>
      </c>
      <c r="D5986" t="s">
        <v>489</v>
      </c>
      <c r="F5986">
        <v>2017</v>
      </c>
      <c r="G5986">
        <v>390</v>
      </c>
      <c r="H5986">
        <v>365.57</v>
      </c>
      <c r="I5986">
        <v>41034.18</v>
      </c>
      <c r="K5986">
        <v>31.712</v>
      </c>
      <c r="L5986">
        <v>7.1199999999999999E-2</v>
      </c>
      <c r="M5986">
        <v>37405.659</v>
      </c>
      <c r="N5986">
        <v>6.5100000000000005E-2</v>
      </c>
      <c r="O5986">
        <v>22.873999999999999</v>
      </c>
      <c r="P5986">
        <v>6.3500000000000001E-2</v>
      </c>
      <c r="Q5986">
        <v>540887.75600000005</v>
      </c>
      <c r="R5986" t="s">
        <v>45</v>
      </c>
      <c r="S5986" t="s">
        <v>95</v>
      </c>
      <c r="T5986" t="s">
        <v>46</v>
      </c>
      <c r="W5986" t="s">
        <v>51</v>
      </c>
      <c r="Y5986" t="s">
        <v>47</v>
      </c>
    </row>
    <row r="5987" spans="1:25" x14ac:dyDescent="0.45">
      <c r="A5987" t="s">
        <v>25</v>
      </c>
      <c r="B5987" t="s">
        <v>488</v>
      </c>
      <c r="C5987">
        <v>6156</v>
      </c>
      <c r="D5987" t="s">
        <v>489</v>
      </c>
      <c r="F5987">
        <v>2018</v>
      </c>
      <c r="G5987">
        <v>489</v>
      </c>
      <c r="H5987">
        <v>469.54</v>
      </c>
      <c r="I5987">
        <v>54540</v>
      </c>
      <c r="K5987">
        <v>44.387</v>
      </c>
      <c r="L5987">
        <v>0.11550000000000001</v>
      </c>
      <c r="M5987">
        <v>48883.26</v>
      </c>
      <c r="N5987">
        <v>7.0000000000000007E-2</v>
      </c>
      <c r="O5987">
        <v>32.808</v>
      </c>
      <c r="P5987">
        <v>9.0300000000000005E-2</v>
      </c>
      <c r="Q5987">
        <v>682231.12300000002</v>
      </c>
      <c r="R5987" t="s">
        <v>45</v>
      </c>
      <c r="S5987" t="s">
        <v>95</v>
      </c>
      <c r="T5987" t="s">
        <v>46</v>
      </c>
      <c r="W5987" t="s">
        <v>51</v>
      </c>
      <c r="Y5987" t="s">
        <v>47</v>
      </c>
    </row>
    <row r="5988" spans="1:25" x14ac:dyDescent="0.45">
      <c r="A5988" t="s">
        <v>25</v>
      </c>
      <c r="B5988" t="s">
        <v>488</v>
      </c>
      <c r="C5988">
        <v>6156</v>
      </c>
      <c r="D5988" t="s">
        <v>489</v>
      </c>
      <c r="F5988">
        <v>2019</v>
      </c>
      <c r="G5988">
        <v>191</v>
      </c>
      <c r="H5988">
        <v>182.21</v>
      </c>
      <c r="I5988">
        <v>17837.93</v>
      </c>
      <c r="K5988">
        <v>0.71399999999999997</v>
      </c>
      <c r="L5988">
        <v>3.7000000000000002E-3</v>
      </c>
      <c r="M5988">
        <v>13278.42</v>
      </c>
      <c r="N5988">
        <v>5.9799999999999999E-2</v>
      </c>
      <c r="O5988">
        <v>5.2130000000000001</v>
      </c>
      <c r="P5988">
        <v>4.2799999999999998E-2</v>
      </c>
      <c r="Q5988">
        <v>217339.37299999999</v>
      </c>
      <c r="R5988" t="s">
        <v>45</v>
      </c>
      <c r="S5988" t="s">
        <v>95</v>
      </c>
      <c r="T5988" t="s">
        <v>46</v>
      </c>
      <c r="W5988" t="s">
        <v>51</v>
      </c>
      <c r="Y5988" t="s">
        <v>47</v>
      </c>
    </row>
    <row r="5989" spans="1:25" x14ac:dyDescent="0.45">
      <c r="A5989" t="s">
        <v>25</v>
      </c>
      <c r="B5989" t="s">
        <v>488</v>
      </c>
      <c r="C5989">
        <v>6156</v>
      </c>
      <c r="D5989" t="s">
        <v>489</v>
      </c>
      <c r="F5989">
        <v>2020</v>
      </c>
      <c r="G5989">
        <v>135</v>
      </c>
      <c r="H5989">
        <v>127.12</v>
      </c>
      <c r="I5989">
        <v>14243.52</v>
      </c>
      <c r="K5989">
        <v>2.6560000000000001</v>
      </c>
      <c r="L5989">
        <v>1.3299999999999999E-2</v>
      </c>
      <c r="M5989">
        <v>10443.040999999999</v>
      </c>
      <c r="N5989">
        <v>6.0699999999999997E-2</v>
      </c>
      <c r="O5989">
        <v>4.0720000000000001</v>
      </c>
      <c r="P5989">
        <v>4.2900000000000001E-2</v>
      </c>
      <c r="Q5989">
        <v>164884.962</v>
      </c>
      <c r="R5989" t="s">
        <v>45</v>
      </c>
      <c r="S5989" t="s">
        <v>95</v>
      </c>
      <c r="T5989" t="s">
        <v>46</v>
      </c>
      <c r="W5989" t="s">
        <v>51</v>
      </c>
      <c r="Y5989" t="s">
        <v>47</v>
      </c>
    </row>
    <row r="5990" spans="1:25" x14ac:dyDescent="0.45">
      <c r="A5990" t="s">
        <v>25</v>
      </c>
      <c r="B5990" t="s">
        <v>488</v>
      </c>
      <c r="C5990">
        <v>6156</v>
      </c>
      <c r="D5990" t="s">
        <v>489</v>
      </c>
      <c r="F5990">
        <v>2021</v>
      </c>
      <c r="G5990">
        <v>340</v>
      </c>
      <c r="H5990">
        <v>317.82</v>
      </c>
      <c r="I5990">
        <v>35133.93</v>
      </c>
      <c r="K5990">
        <v>12.917999999999999</v>
      </c>
      <c r="L5990">
        <v>8.8599999999999998E-2</v>
      </c>
      <c r="M5990">
        <v>25536.84</v>
      </c>
      <c r="N5990">
        <v>6.3399999999999998E-2</v>
      </c>
      <c r="O5990">
        <v>11.930999999999999</v>
      </c>
      <c r="P5990">
        <v>5.2400000000000002E-2</v>
      </c>
      <c r="Q5990">
        <v>384420.91200000001</v>
      </c>
      <c r="R5990" t="s">
        <v>45</v>
      </c>
      <c r="S5990" t="s">
        <v>95</v>
      </c>
      <c r="T5990" t="s">
        <v>46</v>
      </c>
      <c r="W5990" t="s">
        <v>51</v>
      </c>
      <c r="Y5990" t="s">
        <v>47</v>
      </c>
    </row>
    <row r="5991" spans="1:25" x14ac:dyDescent="0.45">
      <c r="A5991" t="s">
        <v>25</v>
      </c>
      <c r="B5991" t="s">
        <v>488</v>
      </c>
      <c r="C5991">
        <v>6156</v>
      </c>
      <c r="D5991" t="s">
        <v>489</v>
      </c>
      <c r="F5991">
        <v>2022</v>
      </c>
      <c r="G5991">
        <v>301</v>
      </c>
      <c r="H5991">
        <v>286.87</v>
      </c>
      <c r="I5991">
        <v>61806.96</v>
      </c>
      <c r="K5991">
        <v>83.878</v>
      </c>
      <c r="L5991">
        <v>0.1726</v>
      </c>
      <c r="M5991">
        <v>56708.116999999998</v>
      </c>
      <c r="N5991">
        <v>7.2700000000000001E-2</v>
      </c>
      <c r="O5991">
        <v>46.3</v>
      </c>
      <c r="P5991">
        <v>0.1018</v>
      </c>
      <c r="Q5991">
        <v>734089.43299999996</v>
      </c>
      <c r="R5991" t="s">
        <v>45</v>
      </c>
      <c r="S5991" t="s">
        <v>95</v>
      </c>
      <c r="T5991" t="s">
        <v>46</v>
      </c>
      <c r="W5991" t="s">
        <v>51</v>
      </c>
      <c r="Y5991" t="s">
        <v>47</v>
      </c>
    </row>
    <row r="5992" spans="1:25" x14ac:dyDescent="0.45">
      <c r="A5992" t="s">
        <v>25</v>
      </c>
      <c r="B5992" t="s">
        <v>488</v>
      </c>
      <c r="C5992">
        <v>6156</v>
      </c>
      <c r="D5992" t="s">
        <v>489</v>
      </c>
      <c r="F5992">
        <v>2023</v>
      </c>
      <c r="G5992">
        <v>219</v>
      </c>
      <c r="H5992">
        <v>205.2</v>
      </c>
      <c r="I5992">
        <v>30569.55</v>
      </c>
      <c r="K5992">
        <v>28.684999999999999</v>
      </c>
      <c r="L5992">
        <v>0.1109</v>
      </c>
      <c r="M5992">
        <v>27295.075000000001</v>
      </c>
      <c r="N5992">
        <v>6.7100000000000007E-2</v>
      </c>
      <c r="O5992">
        <v>19.361000000000001</v>
      </c>
      <c r="P5992">
        <v>7.6200000000000004E-2</v>
      </c>
      <c r="Q5992">
        <v>381566.21799999999</v>
      </c>
      <c r="R5992" t="s">
        <v>45</v>
      </c>
      <c r="S5992" t="s">
        <v>95</v>
      </c>
      <c r="T5992" t="s">
        <v>46</v>
      </c>
      <c r="W5992" t="s">
        <v>51</v>
      </c>
      <c r="Y5992" t="s">
        <v>47</v>
      </c>
    </row>
    <row r="5993" spans="1:25" x14ac:dyDescent="0.45">
      <c r="A5993" t="s">
        <v>25</v>
      </c>
      <c r="B5993" t="s">
        <v>488</v>
      </c>
      <c r="C5993">
        <v>6156</v>
      </c>
      <c r="D5993" t="s">
        <v>489</v>
      </c>
      <c r="F5993">
        <v>2024</v>
      </c>
      <c r="G5993">
        <v>60</v>
      </c>
      <c r="H5993">
        <v>55.97</v>
      </c>
      <c r="I5993">
        <v>3336.95</v>
      </c>
      <c r="K5993">
        <v>1.2999999999999999E-2</v>
      </c>
      <c r="L5993">
        <v>1E-3</v>
      </c>
      <c r="M5993">
        <v>2634.866</v>
      </c>
      <c r="N5993">
        <v>5.9200000000000003E-2</v>
      </c>
      <c r="O5993">
        <v>0.80400000000000005</v>
      </c>
      <c r="P5993">
        <v>4.0500000000000001E-2</v>
      </c>
      <c r="Q5993">
        <v>44340.224999999999</v>
      </c>
      <c r="R5993" t="s">
        <v>45</v>
      </c>
      <c r="S5993" t="s">
        <v>95</v>
      </c>
      <c r="T5993" t="s">
        <v>46</v>
      </c>
      <c r="W5993" t="s">
        <v>51</v>
      </c>
      <c r="Y5993" t="s">
        <v>47</v>
      </c>
    </row>
    <row r="5994" spans="1:25" x14ac:dyDescent="0.45">
      <c r="A5994" t="s">
        <v>25</v>
      </c>
      <c r="B5994" t="s">
        <v>488</v>
      </c>
      <c r="C5994">
        <v>6156</v>
      </c>
      <c r="D5994" t="s">
        <v>490</v>
      </c>
      <c r="F5994">
        <v>2012</v>
      </c>
      <c r="G5994">
        <v>20</v>
      </c>
      <c r="H5994">
        <v>9.7100000000000009</v>
      </c>
      <c r="I5994">
        <v>387.22</v>
      </c>
      <c r="K5994">
        <v>1E-3</v>
      </c>
      <c r="L5994">
        <v>1E-3</v>
      </c>
      <c r="M5994">
        <v>285.88900000000001</v>
      </c>
      <c r="N5994">
        <v>7.4999999999999997E-2</v>
      </c>
      <c r="O5994">
        <v>0.06</v>
      </c>
      <c r="P5994">
        <v>9.1899999999999996E-2</v>
      </c>
      <c r="Q5994">
        <v>3663.384</v>
      </c>
      <c r="R5994" t="s">
        <v>38</v>
      </c>
      <c r="S5994" t="s">
        <v>34</v>
      </c>
      <c r="T5994" t="s">
        <v>491</v>
      </c>
      <c r="V5994" t="s">
        <v>40</v>
      </c>
      <c r="Y5994" t="s">
        <v>35</v>
      </c>
    </row>
    <row r="5995" spans="1:25" x14ac:dyDescent="0.45">
      <c r="A5995" t="s">
        <v>25</v>
      </c>
      <c r="B5995" t="s">
        <v>488</v>
      </c>
      <c r="C5995">
        <v>6156</v>
      </c>
      <c r="D5995" t="s">
        <v>490</v>
      </c>
      <c r="F5995">
        <v>2013</v>
      </c>
      <c r="G5995">
        <v>110</v>
      </c>
      <c r="H5995">
        <v>75.19</v>
      </c>
      <c r="I5995">
        <v>3113.87</v>
      </c>
      <c r="K5995">
        <v>0.01</v>
      </c>
      <c r="L5995">
        <v>1E-3</v>
      </c>
      <c r="M5995">
        <v>2204.7510000000002</v>
      </c>
      <c r="N5995">
        <v>7.51E-2</v>
      </c>
      <c r="O5995">
        <v>0.315</v>
      </c>
      <c r="P5995">
        <v>2.93E-2</v>
      </c>
      <c r="Q5995">
        <v>28625.382000000001</v>
      </c>
      <c r="R5995" t="s">
        <v>38</v>
      </c>
      <c r="S5995" t="s">
        <v>34</v>
      </c>
      <c r="T5995" t="s">
        <v>28</v>
      </c>
      <c r="V5995" t="s">
        <v>40</v>
      </c>
      <c r="Y5995" t="s">
        <v>35</v>
      </c>
    </row>
    <row r="5996" spans="1:25" x14ac:dyDescent="0.45">
      <c r="A5996" t="s">
        <v>25</v>
      </c>
      <c r="B5996" t="s">
        <v>488</v>
      </c>
      <c r="C5996">
        <v>6156</v>
      </c>
      <c r="D5996" t="s">
        <v>490</v>
      </c>
      <c r="F5996">
        <v>2014</v>
      </c>
      <c r="G5996">
        <v>147</v>
      </c>
      <c r="H5996">
        <v>99.92</v>
      </c>
      <c r="I5996">
        <v>4441.72</v>
      </c>
      <c r="K5996">
        <v>1.4E-2</v>
      </c>
      <c r="L5996">
        <v>1E-3</v>
      </c>
      <c r="M5996">
        <v>3156.7139999999999</v>
      </c>
      <c r="N5996">
        <v>7.8700000000000006E-2</v>
      </c>
      <c r="O5996">
        <v>0.45600000000000002</v>
      </c>
      <c r="P5996">
        <v>4.8500000000000001E-2</v>
      </c>
      <c r="Q5996">
        <v>40161.862999999998</v>
      </c>
      <c r="R5996" t="s">
        <v>38</v>
      </c>
      <c r="S5996" t="s">
        <v>34</v>
      </c>
      <c r="T5996" t="s">
        <v>28</v>
      </c>
      <c r="V5996" t="s">
        <v>40</v>
      </c>
      <c r="Y5996" t="s">
        <v>35</v>
      </c>
    </row>
    <row r="5997" spans="1:25" x14ac:dyDescent="0.45">
      <c r="A5997" t="s">
        <v>25</v>
      </c>
      <c r="B5997" t="s">
        <v>488</v>
      </c>
      <c r="C5997">
        <v>6156</v>
      </c>
      <c r="D5997" t="s">
        <v>490</v>
      </c>
      <c r="F5997">
        <v>2015</v>
      </c>
      <c r="G5997">
        <v>83</v>
      </c>
      <c r="H5997">
        <v>53.53</v>
      </c>
      <c r="I5997">
        <v>2238.79</v>
      </c>
      <c r="K5997">
        <v>7.0000000000000001E-3</v>
      </c>
      <c r="L5997">
        <v>1E-3</v>
      </c>
      <c r="M5997">
        <v>1620.2819999999999</v>
      </c>
      <c r="N5997">
        <v>7.7600000000000002E-2</v>
      </c>
      <c r="O5997">
        <v>0.188</v>
      </c>
      <c r="P5997">
        <v>3.4599999999999999E-2</v>
      </c>
      <c r="Q5997">
        <v>20847.895</v>
      </c>
      <c r="R5997" t="s">
        <v>38</v>
      </c>
      <c r="S5997" t="s">
        <v>34</v>
      </c>
      <c r="T5997" t="s">
        <v>28</v>
      </c>
      <c r="V5997" t="s">
        <v>40</v>
      </c>
      <c r="Y5997" t="s">
        <v>36</v>
      </c>
    </row>
    <row r="5998" spans="1:25" x14ac:dyDescent="0.45">
      <c r="A5998" t="s">
        <v>25</v>
      </c>
      <c r="B5998" t="s">
        <v>488</v>
      </c>
      <c r="C5998">
        <v>6156</v>
      </c>
      <c r="D5998" t="s">
        <v>490</v>
      </c>
      <c r="F5998">
        <v>2016</v>
      </c>
      <c r="G5998">
        <v>43</v>
      </c>
      <c r="H5998">
        <v>30.25</v>
      </c>
      <c r="I5998">
        <v>1260.78</v>
      </c>
      <c r="K5998">
        <v>5.0000000000000001E-3</v>
      </c>
      <c r="L5998">
        <v>1E-3</v>
      </c>
      <c r="M5998">
        <v>950.625</v>
      </c>
      <c r="N5998">
        <v>8.1000000000000003E-2</v>
      </c>
      <c r="O5998">
        <v>0.107</v>
      </c>
      <c r="P5998">
        <v>2.6200000000000001E-2</v>
      </c>
      <c r="Q5998">
        <v>11717.615</v>
      </c>
      <c r="R5998" t="s">
        <v>38</v>
      </c>
      <c r="S5998" t="s">
        <v>34</v>
      </c>
      <c r="T5998" t="s">
        <v>28</v>
      </c>
      <c r="V5998" t="s">
        <v>40</v>
      </c>
      <c r="Y5998" t="s">
        <v>36</v>
      </c>
    </row>
    <row r="5999" spans="1:25" x14ac:dyDescent="0.45">
      <c r="A5999" t="s">
        <v>25</v>
      </c>
      <c r="B5999" t="s">
        <v>488</v>
      </c>
      <c r="C5999">
        <v>6156</v>
      </c>
      <c r="D5999" t="s">
        <v>490</v>
      </c>
      <c r="F5999">
        <v>2017</v>
      </c>
      <c r="G5999">
        <v>91</v>
      </c>
      <c r="H5999">
        <v>62.5</v>
      </c>
      <c r="I5999">
        <v>2553.66</v>
      </c>
      <c r="K5999">
        <v>1.2E-2</v>
      </c>
      <c r="L5999">
        <v>1E-3</v>
      </c>
      <c r="M5999">
        <v>1958.61</v>
      </c>
      <c r="N5999">
        <v>8.0500000000000002E-2</v>
      </c>
      <c r="O5999">
        <v>0.27800000000000002</v>
      </c>
      <c r="P5999">
        <v>5.4300000000000001E-2</v>
      </c>
      <c r="Q5999">
        <v>24254.047999999999</v>
      </c>
      <c r="R5999" t="s">
        <v>38</v>
      </c>
      <c r="S5999" t="s">
        <v>34</v>
      </c>
      <c r="T5999" t="s">
        <v>28</v>
      </c>
      <c r="V5999" t="s">
        <v>40</v>
      </c>
      <c r="Y5999" t="s">
        <v>36</v>
      </c>
    </row>
    <row r="6000" spans="1:25" x14ac:dyDescent="0.45">
      <c r="A6000" t="s">
        <v>25</v>
      </c>
      <c r="B6000" t="s">
        <v>488</v>
      </c>
      <c r="C6000">
        <v>6156</v>
      </c>
      <c r="D6000" t="s">
        <v>490</v>
      </c>
      <c r="F6000">
        <v>2018</v>
      </c>
      <c r="G6000">
        <v>57</v>
      </c>
      <c r="H6000">
        <v>39.4</v>
      </c>
      <c r="I6000">
        <v>1614.92</v>
      </c>
      <c r="K6000">
        <v>7.0000000000000001E-3</v>
      </c>
      <c r="L6000">
        <v>1E-3</v>
      </c>
      <c r="M6000">
        <v>1218.2470000000001</v>
      </c>
      <c r="N6000">
        <v>8.1000000000000003E-2</v>
      </c>
      <c r="O6000">
        <v>0.22900000000000001</v>
      </c>
      <c r="P6000">
        <v>5.4100000000000002E-2</v>
      </c>
      <c r="Q6000">
        <v>15012.46</v>
      </c>
      <c r="R6000" t="s">
        <v>38</v>
      </c>
      <c r="S6000" t="s">
        <v>34</v>
      </c>
      <c r="T6000" t="s">
        <v>28</v>
      </c>
      <c r="V6000" t="s">
        <v>40</v>
      </c>
      <c r="Y6000" t="s">
        <v>36</v>
      </c>
    </row>
    <row r="6001" spans="1:25" x14ac:dyDescent="0.45">
      <c r="A6001" t="s">
        <v>25</v>
      </c>
      <c r="B6001" t="s">
        <v>488</v>
      </c>
      <c r="C6001">
        <v>6156</v>
      </c>
      <c r="D6001" t="s">
        <v>490</v>
      </c>
      <c r="F6001">
        <v>2019</v>
      </c>
      <c r="G6001">
        <v>30</v>
      </c>
      <c r="H6001">
        <v>16.350000000000001</v>
      </c>
      <c r="I6001">
        <v>592.17999999999995</v>
      </c>
      <c r="K6001">
        <v>3.0000000000000001E-3</v>
      </c>
      <c r="L6001">
        <v>1E-3</v>
      </c>
      <c r="M6001">
        <v>451.37099999999998</v>
      </c>
      <c r="N6001">
        <v>8.1000000000000003E-2</v>
      </c>
      <c r="O6001">
        <v>0.159</v>
      </c>
      <c r="P6001">
        <v>0.13639999999999999</v>
      </c>
      <c r="Q6001">
        <v>5562.7</v>
      </c>
      <c r="R6001" t="s">
        <v>38</v>
      </c>
      <c r="S6001" t="s">
        <v>34</v>
      </c>
      <c r="T6001" t="s">
        <v>28</v>
      </c>
      <c r="V6001" t="s">
        <v>40</v>
      </c>
      <c r="Y6001" t="s">
        <v>36</v>
      </c>
    </row>
    <row r="6002" spans="1:25" x14ac:dyDescent="0.45">
      <c r="A6002" t="s">
        <v>25</v>
      </c>
      <c r="B6002" t="s">
        <v>488</v>
      </c>
      <c r="C6002">
        <v>6156</v>
      </c>
      <c r="D6002" t="s">
        <v>490</v>
      </c>
      <c r="F6002">
        <v>2020</v>
      </c>
      <c r="G6002">
        <v>43</v>
      </c>
      <c r="H6002">
        <v>27.64</v>
      </c>
      <c r="I6002">
        <v>1121.49</v>
      </c>
      <c r="K6002">
        <v>5.0000000000000001E-3</v>
      </c>
      <c r="L6002">
        <v>1E-3</v>
      </c>
      <c r="M6002">
        <v>885.279</v>
      </c>
      <c r="N6002">
        <v>7.9399999999999998E-2</v>
      </c>
      <c r="O6002">
        <v>0.183</v>
      </c>
      <c r="P6002">
        <v>6.1699999999999998E-2</v>
      </c>
      <c r="Q6002">
        <v>11023.467000000001</v>
      </c>
      <c r="R6002" t="s">
        <v>38</v>
      </c>
      <c r="S6002" t="s">
        <v>34</v>
      </c>
      <c r="T6002" t="s">
        <v>28</v>
      </c>
      <c r="V6002" t="s">
        <v>40</v>
      </c>
      <c r="Y6002" t="s">
        <v>36</v>
      </c>
    </row>
    <row r="6003" spans="1:25" x14ac:dyDescent="0.45">
      <c r="A6003" t="s">
        <v>25</v>
      </c>
      <c r="B6003" t="s">
        <v>488</v>
      </c>
      <c r="C6003">
        <v>6156</v>
      </c>
      <c r="D6003" t="s">
        <v>490</v>
      </c>
      <c r="F6003">
        <v>2021</v>
      </c>
      <c r="G6003">
        <v>58</v>
      </c>
      <c r="H6003">
        <v>37.659999999999997</v>
      </c>
      <c r="I6003">
        <v>1532.97</v>
      </c>
      <c r="K6003">
        <v>7.0000000000000001E-3</v>
      </c>
      <c r="L6003">
        <v>1E-3</v>
      </c>
      <c r="M6003">
        <v>1164.597</v>
      </c>
      <c r="N6003">
        <v>8.1000000000000003E-2</v>
      </c>
      <c r="O6003">
        <v>0.214</v>
      </c>
      <c r="P6003">
        <v>4.8800000000000003E-2</v>
      </c>
      <c r="Q6003">
        <v>14353.928</v>
      </c>
      <c r="R6003" t="s">
        <v>38</v>
      </c>
      <c r="S6003" t="s">
        <v>34</v>
      </c>
      <c r="T6003" t="s">
        <v>28</v>
      </c>
      <c r="V6003" t="s">
        <v>40</v>
      </c>
      <c r="Y6003" t="s">
        <v>36</v>
      </c>
    </row>
    <row r="6004" spans="1:25" x14ac:dyDescent="0.45">
      <c r="A6004" t="s">
        <v>25</v>
      </c>
      <c r="B6004" t="s">
        <v>488</v>
      </c>
      <c r="C6004">
        <v>6156</v>
      </c>
      <c r="D6004" t="s">
        <v>490</v>
      </c>
      <c r="F6004">
        <v>2022</v>
      </c>
      <c r="G6004">
        <v>136</v>
      </c>
      <c r="H6004">
        <v>97.14</v>
      </c>
      <c r="I6004">
        <v>4142.6099999999997</v>
      </c>
      <c r="K6004">
        <v>1.2999999999999999E-2</v>
      </c>
      <c r="L6004">
        <v>6.9999999999999999E-4</v>
      </c>
      <c r="M6004">
        <v>3045.3389999999999</v>
      </c>
      <c r="N6004">
        <v>7.8600000000000003E-2</v>
      </c>
      <c r="O6004">
        <v>0.56399999999999995</v>
      </c>
      <c r="P6004">
        <v>5.4100000000000002E-2</v>
      </c>
      <c r="Q6004">
        <v>38497.161</v>
      </c>
      <c r="R6004" t="s">
        <v>38</v>
      </c>
      <c r="S6004" t="s">
        <v>34</v>
      </c>
      <c r="T6004" t="s">
        <v>28</v>
      </c>
      <c r="V6004" t="s">
        <v>40</v>
      </c>
      <c r="Y6004" t="s">
        <v>36</v>
      </c>
    </row>
    <row r="6005" spans="1:25" x14ac:dyDescent="0.45">
      <c r="A6005" t="s">
        <v>25</v>
      </c>
      <c r="B6005" t="s">
        <v>488</v>
      </c>
      <c r="C6005">
        <v>6156</v>
      </c>
      <c r="D6005" t="s">
        <v>490</v>
      </c>
      <c r="F6005">
        <v>2023</v>
      </c>
      <c r="G6005">
        <v>49</v>
      </c>
      <c r="H6005">
        <v>34.409999999999997</v>
      </c>
      <c r="I6005">
        <v>1442.01</v>
      </c>
      <c r="K6005">
        <v>4.0000000000000001E-3</v>
      </c>
      <c r="L6005">
        <v>5.0000000000000001E-4</v>
      </c>
      <c r="M6005">
        <v>1048.133</v>
      </c>
      <c r="N6005">
        <v>7.5800000000000006E-2</v>
      </c>
      <c r="O6005">
        <v>0.151</v>
      </c>
      <c r="P6005">
        <v>2.9499999999999998E-2</v>
      </c>
      <c r="Q6005">
        <v>13592.722</v>
      </c>
      <c r="R6005" t="s">
        <v>38</v>
      </c>
      <c r="S6005" t="s">
        <v>34</v>
      </c>
      <c r="T6005" t="s">
        <v>28</v>
      </c>
      <c r="V6005" t="s">
        <v>40</v>
      </c>
      <c r="Y6005" t="s">
        <v>36</v>
      </c>
    </row>
    <row r="6006" spans="1:25" x14ac:dyDescent="0.45">
      <c r="A6006" t="s">
        <v>25</v>
      </c>
      <c r="B6006" t="s">
        <v>488</v>
      </c>
      <c r="C6006">
        <v>6156</v>
      </c>
      <c r="D6006" t="s">
        <v>490</v>
      </c>
      <c r="F6006">
        <v>2024</v>
      </c>
      <c r="G6006">
        <v>37</v>
      </c>
      <c r="H6006">
        <v>28.58</v>
      </c>
      <c r="I6006">
        <v>1245.5</v>
      </c>
      <c r="K6006">
        <v>3.0000000000000001E-3</v>
      </c>
      <c r="L6006">
        <v>2.9999999999999997E-4</v>
      </c>
      <c r="M6006">
        <v>916.92100000000005</v>
      </c>
      <c r="N6006">
        <v>7.6300000000000007E-2</v>
      </c>
      <c r="O6006">
        <v>0.13900000000000001</v>
      </c>
      <c r="P6006">
        <v>3.5999999999999997E-2</v>
      </c>
      <c r="Q6006">
        <v>11920.264999999999</v>
      </c>
      <c r="R6006" t="s">
        <v>38</v>
      </c>
      <c r="S6006" t="s">
        <v>34</v>
      </c>
      <c r="T6006" t="s">
        <v>28</v>
      </c>
      <c r="V6006" t="s">
        <v>40</v>
      </c>
      <c r="Y6006" t="s">
        <v>36</v>
      </c>
    </row>
    <row r="6007" spans="1:25" x14ac:dyDescent="0.45">
      <c r="A6007" t="s">
        <v>25</v>
      </c>
      <c r="B6007" t="s">
        <v>488</v>
      </c>
      <c r="C6007">
        <v>6156</v>
      </c>
      <c r="D6007" t="s">
        <v>492</v>
      </c>
      <c r="F6007">
        <v>2012</v>
      </c>
      <c r="G6007">
        <v>24</v>
      </c>
      <c r="H6007">
        <v>16.36</v>
      </c>
      <c r="I6007">
        <v>662.17</v>
      </c>
      <c r="K6007">
        <v>2E-3</v>
      </c>
      <c r="L6007">
        <v>1E-3</v>
      </c>
      <c r="M6007">
        <v>436.04399999999998</v>
      </c>
      <c r="N6007">
        <v>7.1999999999999995E-2</v>
      </c>
      <c r="O6007">
        <v>8.4000000000000005E-2</v>
      </c>
      <c r="P6007">
        <v>5.0799999999999998E-2</v>
      </c>
      <c r="Q6007">
        <v>6111.61</v>
      </c>
      <c r="R6007" t="s">
        <v>38</v>
      </c>
      <c r="S6007" t="s">
        <v>34</v>
      </c>
      <c r="T6007" t="s">
        <v>493</v>
      </c>
      <c r="V6007" t="s">
        <v>40</v>
      </c>
      <c r="Y6007" t="s">
        <v>35</v>
      </c>
    </row>
    <row r="6008" spans="1:25" x14ac:dyDescent="0.45">
      <c r="A6008" t="s">
        <v>25</v>
      </c>
      <c r="B6008" t="s">
        <v>488</v>
      </c>
      <c r="C6008">
        <v>6156</v>
      </c>
      <c r="D6008" t="s">
        <v>492</v>
      </c>
      <c r="F6008">
        <v>2013</v>
      </c>
      <c r="G6008">
        <v>92</v>
      </c>
      <c r="H6008">
        <v>58.02</v>
      </c>
      <c r="I6008">
        <v>2365.04</v>
      </c>
      <c r="K6008">
        <v>8.0000000000000002E-3</v>
      </c>
      <c r="L6008">
        <v>1E-3</v>
      </c>
      <c r="M6008">
        <v>1696.9849999999999</v>
      </c>
      <c r="N6008">
        <v>7.51E-2</v>
      </c>
      <c r="O6008">
        <v>0.26800000000000002</v>
      </c>
      <c r="P6008">
        <v>4.3200000000000002E-2</v>
      </c>
      <c r="Q6008">
        <v>22243.144</v>
      </c>
      <c r="R6008" t="s">
        <v>38</v>
      </c>
      <c r="S6008" t="s">
        <v>34</v>
      </c>
      <c r="T6008" t="s">
        <v>28</v>
      </c>
      <c r="V6008" t="s">
        <v>40</v>
      </c>
      <c r="Y6008" t="s">
        <v>35</v>
      </c>
    </row>
    <row r="6009" spans="1:25" x14ac:dyDescent="0.45">
      <c r="A6009" t="s">
        <v>25</v>
      </c>
      <c r="B6009" t="s">
        <v>488</v>
      </c>
      <c r="C6009">
        <v>6156</v>
      </c>
      <c r="D6009" t="s">
        <v>492</v>
      </c>
      <c r="F6009">
        <v>2014</v>
      </c>
      <c r="G6009">
        <v>163</v>
      </c>
      <c r="H6009">
        <v>112.21</v>
      </c>
      <c r="I6009">
        <v>4853.41</v>
      </c>
      <c r="K6009">
        <v>1.6E-2</v>
      </c>
      <c r="L6009">
        <v>1E-3</v>
      </c>
      <c r="M6009">
        <v>3564.145</v>
      </c>
      <c r="N6009">
        <v>7.8600000000000003E-2</v>
      </c>
      <c r="O6009">
        <v>0.434</v>
      </c>
      <c r="P6009">
        <v>3.5700000000000003E-2</v>
      </c>
      <c r="Q6009">
        <v>45208.57</v>
      </c>
      <c r="R6009" t="s">
        <v>38</v>
      </c>
      <c r="S6009" t="s">
        <v>34</v>
      </c>
      <c r="T6009" t="s">
        <v>28</v>
      </c>
      <c r="V6009" t="s">
        <v>40</v>
      </c>
      <c r="Y6009" t="s">
        <v>35</v>
      </c>
    </row>
    <row r="6010" spans="1:25" x14ac:dyDescent="0.45">
      <c r="A6010" t="s">
        <v>25</v>
      </c>
      <c r="B6010" t="s">
        <v>488</v>
      </c>
      <c r="C6010">
        <v>6156</v>
      </c>
      <c r="D6010" t="s">
        <v>492</v>
      </c>
      <c r="F6010">
        <v>2015</v>
      </c>
      <c r="G6010">
        <v>95</v>
      </c>
      <c r="H6010">
        <v>63.72</v>
      </c>
      <c r="I6010">
        <v>2673.12</v>
      </c>
      <c r="K6010">
        <v>8.9999999999999993E-3</v>
      </c>
      <c r="L6010">
        <v>1E-3</v>
      </c>
      <c r="M6010">
        <v>1977.5640000000001</v>
      </c>
      <c r="N6010">
        <v>7.8E-2</v>
      </c>
      <c r="O6010">
        <v>0.21299999999999999</v>
      </c>
      <c r="P6010">
        <v>3.3500000000000002E-2</v>
      </c>
      <c r="Q6010">
        <v>25233.885999999999</v>
      </c>
      <c r="R6010" t="s">
        <v>38</v>
      </c>
      <c r="S6010" t="s">
        <v>34</v>
      </c>
      <c r="T6010" t="s">
        <v>28</v>
      </c>
      <c r="V6010" t="s">
        <v>40</v>
      </c>
      <c r="Y6010" t="s">
        <v>36</v>
      </c>
    </row>
    <row r="6011" spans="1:25" x14ac:dyDescent="0.45">
      <c r="A6011" t="s">
        <v>25</v>
      </c>
      <c r="B6011" t="s">
        <v>488</v>
      </c>
      <c r="C6011">
        <v>6156</v>
      </c>
      <c r="D6011" t="s">
        <v>492</v>
      </c>
      <c r="F6011">
        <v>2016</v>
      </c>
      <c r="G6011">
        <v>36</v>
      </c>
      <c r="H6011">
        <v>25.51</v>
      </c>
      <c r="I6011">
        <v>1052.78</v>
      </c>
      <c r="K6011">
        <v>7.0000000000000001E-3</v>
      </c>
      <c r="L6011">
        <v>1.4E-3</v>
      </c>
      <c r="M6011">
        <v>811.61699999999996</v>
      </c>
      <c r="N6011">
        <v>8.1299999999999997E-2</v>
      </c>
      <c r="O6011">
        <v>7.6999999999999999E-2</v>
      </c>
      <c r="P6011">
        <v>2.53E-2</v>
      </c>
      <c r="Q6011">
        <v>9999.6460000000006</v>
      </c>
      <c r="R6011" t="s">
        <v>38</v>
      </c>
      <c r="S6011" t="s">
        <v>34</v>
      </c>
      <c r="T6011" t="s">
        <v>28</v>
      </c>
      <c r="V6011" t="s">
        <v>40</v>
      </c>
      <c r="Y6011" t="s">
        <v>36</v>
      </c>
    </row>
    <row r="6012" spans="1:25" x14ac:dyDescent="0.45">
      <c r="A6012" t="s">
        <v>25</v>
      </c>
      <c r="B6012" t="s">
        <v>488</v>
      </c>
      <c r="C6012">
        <v>6156</v>
      </c>
      <c r="D6012" t="s">
        <v>492</v>
      </c>
      <c r="F6012">
        <v>2017</v>
      </c>
      <c r="G6012">
        <v>78</v>
      </c>
      <c r="H6012">
        <v>57.42</v>
      </c>
      <c r="I6012">
        <v>2472.71</v>
      </c>
      <c r="K6012">
        <v>1.0999999999999999E-2</v>
      </c>
      <c r="L6012">
        <v>1E-3</v>
      </c>
      <c r="M6012">
        <v>1893.538</v>
      </c>
      <c r="N6012">
        <v>7.9899999999999999E-2</v>
      </c>
      <c r="O6012">
        <v>0.216</v>
      </c>
      <c r="P6012">
        <v>3.4099999999999998E-2</v>
      </c>
      <c r="Q6012">
        <v>23449.115000000002</v>
      </c>
      <c r="R6012" t="s">
        <v>38</v>
      </c>
      <c r="S6012" t="s">
        <v>34</v>
      </c>
      <c r="T6012" t="s">
        <v>28</v>
      </c>
      <c r="V6012" t="s">
        <v>40</v>
      </c>
      <c r="Y6012" t="s">
        <v>36</v>
      </c>
    </row>
    <row r="6013" spans="1:25" x14ac:dyDescent="0.45">
      <c r="A6013" t="s">
        <v>25</v>
      </c>
      <c r="B6013" t="s">
        <v>488</v>
      </c>
      <c r="C6013">
        <v>6156</v>
      </c>
      <c r="D6013" t="s">
        <v>492</v>
      </c>
      <c r="F6013">
        <v>2018</v>
      </c>
      <c r="G6013">
        <v>75</v>
      </c>
      <c r="H6013">
        <v>50.9</v>
      </c>
      <c r="I6013">
        <v>2077.19</v>
      </c>
      <c r="K6013">
        <v>8.9999999999999993E-3</v>
      </c>
      <c r="L6013">
        <v>1E-3</v>
      </c>
      <c r="M6013">
        <v>1588.4549999999999</v>
      </c>
      <c r="N6013">
        <v>8.1000000000000003E-2</v>
      </c>
      <c r="O6013">
        <v>0.221</v>
      </c>
      <c r="P6013">
        <v>3.9300000000000002E-2</v>
      </c>
      <c r="Q6013">
        <v>19576.168000000001</v>
      </c>
      <c r="R6013" t="s">
        <v>38</v>
      </c>
      <c r="S6013" t="s">
        <v>34</v>
      </c>
      <c r="T6013" t="s">
        <v>28</v>
      </c>
      <c r="V6013" t="s">
        <v>40</v>
      </c>
      <c r="Y6013" t="s">
        <v>36</v>
      </c>
    </row>
    <row r="6014" spans="1:25" x14ac:dyDescent="0.45">
      <c r="A6014" t="s">
        <v>25</v>
      </c>
      <c r="B6014" t="s">
        <v>488</v>
      </c>
      <c r="C6014">
        <v>6156</v>
      </c>
      <c r="D6014" t="s">
        <v>492</v>
      </c>
      <c r="F6014">
        <v>2019</v>
      </c>
      <c r="G6014">
        <v>30</v>
      </c>
      <c r="H6014">
        <v>17.22</v>
      </c>
      <c r="I6014">
        <v>669.82</v>
      </c>
      <c r="K6014">
        <v>3.0000000000000001E-3</v>
      </c>
      <c r="L6014">
        <v>1E-3</v>
      </c>
      <c r="M6014">
        <v>505.63200000000001</v>
      </c>
      <c r="N6014">
        <v>8.1000000000000003E-2</v>
      </c>
      <c r="O6014">
        <v>0.11799999999999999</v>
      </c>
      <c r="P6014">
        <v>8.6800000000000002E-2</v>
      </c>
      <c r="Q6014">
        <v>6233.3029999999999</v>
      </c>
      <c r="R6014" t="s">
        <v>38</v>
      </c>
      <c r="S6014" t="s">
        <v>34</v>
      </c>
      <c r="T6014" t="s">
        <v>28</v>
      </c>
      <c r="V6014" t="s">
        <v>40</v>
      </c>
      <c r="Y6014" t="s">
        <v>36</v>
      </c>
    </row>
    <row r="6015" spans="1:25" x14ac:dyDescent="0.45">
      <c r="A6015" t="s">
        <v>25</v>
      </c>
      <c r="B6015" t="s">
        <v>488</v>
      </c>
      <c r="C6015">
        <v>6156</v>
      </c>
      <c r="D6015" t="s">
        <v>492</v>
      </c>
      <c r="F6015">
        <v>2020</v>
      </c>
      <c r="G6015">
        <v>21</v>
      </c>
      <c r="H6015">
        <v>12.27</v>
      </c>
      <c r="I6015">
        <v>482.87</v>
      </c>
      <c r="K6015">
        <v>2E-3</v>
      </c>
      <c r="L6015">
        <v>1E-3</v>
      </c>
      <c r="M6015">
        <v>365.57600000000002</v>
      </c>
      <c r="N6015">
        <v>7.8899999999999998E-2</v>
      </c>
      <c r="O6015">
        <v>6.2E-2</v>
      </c>
      <c r="P6015">
        <v>4.1500000000000002E-2</v>
      </c>
      <c r="Q6015">
        <v>4634.933</v>
      </c>
      <c r="R6015" t="s">
        <v>38</v>
      </c>
      <c r="S6015" t="s">
        <v>34</v>
      </c>
      <c r="T6015" t="s">
        <v>28</v>
      </c>
      <c r="V6015" t="s">
        <v>40</v>
      </c>
      <c r="Y6015" t="s">
        <v>36</v>
      </c>
    </row>
    <row r="6016" spans="1:25" x14ac:dyDescent="0.45">
      <c r="A6016" t="s">
        <v>25</v>
      </c>
      <c r="B6016" t="s">
        <v>488</v>
      </c>
      <c r="C6016">
        <v>6156</v>
      </c>
      <c r="D6016" t="s">
        <v>492</v>
      </c>
      <c r="F6016">
        <v>2021</v>
      </c>
      <c r="G6016">
        <v>48</v>
      </c>
      <c r="H6016">
        <v>31.32</v>
      </c>
      <c r="I6016">
        <v>1313.51</v>
      </c>
      <c r="K6016">
        <v>6.0000000000000001E-3</v>
      </c>
      <c r="L6016">
        <v>1E-3</v>
      </c>
      <c r="M6016">
        <v>989.899</v>
      </c>
      <c r="N6016">
        <v>8.1000000000000003E-2</v>
      </c>
      <c r="O6016">
        <v>0.14000000000000001</v>
      </c>
      <c r="P6016">
        <v>4.6600000000000003E-2</v>
      </c>
      <c r="Q6016">
        <v>12199.4</v>
      </c>
      <c r="R6016" t="s">
        <v>38</v>
      </c>
      <c r="S6016" t="s">
        <v>34</v>
      </c>
      <c r="T6016" t="s">
        <v>28</v>
      </c>
      <c r="V6016" t="s">
        <v>40</v>
      </c>
      <c r="Y6016" t="s">
        <v>36</v>
      </c>
    </row>
    <row r="6017" spans="1:25" x14ac:dyDescent="0.45">
      <c r="A6017" t="s">
        <v>25</v>
      </c>
      <c r="B6017" t="s">
        <v>488</v>
      </c>
      <c r="C6017">
        <v>6156</v>
      </c>
      <c r="D6017" t="s">
        <v>492</v>
      </c>
      <c r="F6017">
        <v>2022</v>
      </c>
      <c r="G6017">
        <v>138</v>
      </c>
      <c r="H6017">
        <v>96.03</v>
      </c>
      <c r="I6017">
        <v>4116.67</v>
      </c>
      <c r="K6017">
        <v>1.4E-2</v>
      </c>
      <c r="L6017">
        <v>6.9999999999999999E-4</v>
      </c>
      <c r="M6017">
        <v>2996.3470000000002</v>
      </c>
      <c r="N6017">
        <v>7.9100000000000004E-2</v>
      </c>
      <c r="O6017">
        <v>0.36599999999999999</v>
      </c>
      <c r="P6017">
        <v>4.4200000000000003E-2</v>
      </c>
      <c r="Q6017">
        <v>37679.180999999997</v>
      </c>
      <c r="R6017" t="s">
        <v>38</v>
      </c>
      <c r="S6017" t="s">
        <v>34</v>
      </c>
      <c r="T6017" t="s">
        <v>28</v>
      </c>
      <c r="V6017" t="s">
        <v>40</v>
      </c>
      <c r="Y6017" t="s">
        <v>36</v>
      </c>
    </row>
    <row r="6018" spans="1:25" x14ac:dyDescent="0.45">
      <c r="A6018" t="s">
        <v>25</v>
      </c>
      <c r="B6018" t="s">
        <v>488</v>
      </c>
      <c r="C6018">
        <v>6156</v>
      </c>
      <c r="D6018" t="s">
        <v>492</v>
      </c>
      <c r="F6018">
        <v>2023</v>
      </c>
      <c r="G6018">
        <v>56</v>
      </c>
      <c r="H6018">
        <v>38.29</v>
      </c>
      <c r="I6018">
        <v>1585.31</v>
      </c>
      <c r="K6018">
        <v>4.0000000000000001E-3</v>
      </c>
      <c r="L6018">
        <v>5.9999999999999995E-4</v>
      </c>
      <c r="M6018">
        <v>1123.32</v>
      </c>
      <c r="N6018">
        <v>7.7899999999999997E-2</v>
      </c>
      <c r="O6018">
        <v>0.13500000000000001</v>
      </c>
      <c r="P6018">
        <v>3.0099999999999998E-2</v>
      </c>
      <c r="Q6018">
        <v>14565.687</v>
      </c>
      <c r="R6018" t="s">
        <v>38</v>
      </c>
      <c r="S6018" t="s">
        <v>34</v>
      </c>
      <c r="T6018" t="s">
        <v>28</v>
      </c>
      <c r="V6018" t="s">
        <v>40</v>
      </c>
      <c r="Y6018" t="s">
        <v>36</v>
      </c>
    </row>
    <row r="6019" spans="1:25" x14ac:dyDescent="0.45">
      <c r="A6019" t="s">
        <v>25</v>
      </c>
      <c r="B6019" t="s">
        <v>488</v>
      </c>
      <c r="C6019">
        <v>6156</v>
      </c>
      <c r="D6019" t="s">
        <v>492</v>
      </c>
      <c r="F6019">
        <v>2024</v>
      </c>
      <c r="G6019">
        <v>42</v>
      </c>
      <c r="H6019">
        <v>32.369999999999997</v>
      </c>
      <c r="I6019">
        <v>1336.59</v>
      </c>
      <c r="K6019">
        <v>3.0000000000000001E-3</v>
      </c>
      <c r="L6019">
        <v>2.9999999999999997E-4</v>
      </c>
      <c r="M6019">
        <v>959.15300000000002</v>
      </c>
      <c r="N6019">
        <v>7.7399999999999997E-2</v>
      </c>
      <c r="O6019">
        <v>0.109</v>
      </c>
      <c r="P6019">
        <v>3.2800000000000003E-2</v>
      </c>
      <c r="Q6019">
        <v>12454.739</v>
      </c>
      <c r="R6019" t="s">
        <v>38</v>
      </c>
      <c r="S6019" t="s">
        <v>34</v>
      </c>
      <c r="T6019" t="s">
        <v>28</v>
      </c>
      <c r="V6019" t="s">
        <v>40</v>
      </c>
      <c r="Y6019" t="s">
        <v>36</v>
      </c>
    </row>
    <row r="6020" spans="1:25" x14ac:dyDescent="0.45">
      <c r="A6020" t="s">
        <v>25</v>
      </c>
      <c r="B6020" t="s">
        <v>488</v>
      </c>
      <c r="C6020">
        <v>6156</v>
      </c>
      <c r="D6020" t="s">
        <v>494</v>
      </c>
      <c r="F6020">
        <v>2012</v>
      </c>
      <c r="G6020">
        <v>35</v>
      </c>
      <c r="H6020">
        <v>23.5</v>
      </c>
      <c r="I6020">
        <v>937.62</v>
      </c>
      <c r="K6020">
        <v>3.0000000000000001E-3</v>
      </c>
      <c r="L6020">
        <v>1E-3</v>
      </c>
      <c r="M6020">
        <v>689.39599999999996</v>
      </c>
      <c r="N6020">
        <v>7.7899999999999997E-2</v>
      </c>
      <c r="O6020">
        <v>9.8000000000000004E-2</v>
      </c>
      <c r="P6020">
        <v>5.6899999999999999E-2</v>
      </c>
      <c r="Q6020">
        <v>8811.0820000000003</v>
      </c>
      <c r="R6020" t="s">
        <v>38</v>
      </c>
      <c r="S6020" t="s">
        <v>34</v>
      </c>
      <c r="T6020" t="s">
        <v>495</v>
      </c>
      <c r="V6020" t="s">
        <v>40</v>
      </c>
      <c r="Y6020" t="s">
        <v>35</v>
      </c>
    </row>
    <row r="6021" spans="1:25" x14ac:dyDescent="0.45">
      <c r="A6021" t="s">
        <v>25</v>
      </c>
      <c r="B6021" t="s">
        <v>488</v>
      </c>
      <c r="C6021">
        <v>6156</v>
      </c>
      <c r="D6021" t="s">
        <v>494</v>
      </c>
      <c r="F6021">
        <v>2013</v>
      </c>
      <c r="G6021">
        <v>74</v>
      </c>
      <c r="H6021">
        <v>45.51</v>
      </c>
      <c r="I6021">
        <v>1878.47</v>
      </c>
      <c r="K6021">
        <v>6.0000000000000001E-3</v>
      </c>
      <c r="L6021">
        <v>1E-3</v>
      </c>
      <c r="M6021">
        <v>1383.28</v>
      </c>
      <c r="N6021">
        <v>7.7499999999999999E-2</v>
      </c>
      <c r="O6021">
        <v>0.23499999999999999</v>
      </c>
      <c r="P6021">
        <v>6.5600000000000006E-2</v>
      </c>
      <c r="Q6021">
        <v>17813.074000000001</v>
      </c>
      <c r="R6021" t="s">
        <v>38</v>
      </c>
      <c r="S6021" t="s">
        <v>34</v>
      </c>
      <c r="T6021" t="s">
        <v>28</v>
      </c>
      <c r="V6021" t="s">
        <v>40</v>
      </c>
      <c r="Y6021" t="s">
        <v>35</v>
      </c>
    </row>
    <row r="6022" spans="1:25" x14ac:dyDescent="0.45">
      <c r="A6022" t="s">
        <v>25</v>
      </c>
      <c r="B6022" t="s">
        <v>488</v>
      </c>
      <c r="C6022">
        <v>6156</v>
      </c>
      <c r="D6022" t="s">
        <v>494</v>
      </c>
      <c r="F6022">
        <v>2014</v>
      </c>
      <c r="G6022">
        <v>132</v>
      </c>
      <c r="H6022">
        <v>84.92</v>
      </c>
      <c r="I6022">
        <v>3651.29</v>
      </c>
      <c r="K6022">
        <v>1.2E-2</v>
      </c>
      <c r="L6022">
        <v>1E-3</v>
      </c>
      <c r="M6022">
        <v>2639.027</v>
      </c>
      <c r="N6022">
        <v>7.7899999999999997E-2</v>
      </c>
      <c r="O6022">
        <v>0.35499999999999998</v>
      </c>
      <c r="P6022">
        <v>4.2599999999999999E-2</v>
      </c>
      <c r="Q6022">
        <v>34087.800000000003</v>
      </c>
      <c r="R6022" t="s">
        <v>38</v>
      </c>
      <c r="S6022" t="s">
        <v>34</v>
      </c>
      <c r="T6022" t="s">
        <v>28</v>
      </c>
      <c r="V6022" t="s">
        <v>40</v>
      </c>
      <c r="Y6022" t="s">
        <v>35</v>
      </c>
    </row>
    <row r="6023" spans="1:25" x14ac:dyDescent="0.45">
      <c r="A6023" t="s">
        <v>25</v>
      </c>
      <c r="B6023" t="s">
        <v>488</v>
      </c>
      <c r="C6023">
        <v>6156</v>
      </c>
      <c r="D6023" t="s">
        <v>494</v>
      </c>
      <c r="F6023">
        <v>2015</v>
      </c>
      <c r="G6023">
        <v>82</v>
      </c>
      <c r="H6023">
        <v>52.29</v>
      </c>
      <c r="I6023">
        <v>2201.0100000000002</v>
      </c>
      <c r="K6023">
        <v>7.0000000000000001E-3</v>
      </c>
      <c r="L6023">
        <v>1E-3</v>
      </c>
      <c r="M6023">
        <v>1600.933</v>
      </c>
      <c r="N6023">
        <v>7.6899999999999996E-2</v>
      </c>
      <c r="O6023">
        <v>0.19400000000000001</v>
      </c>
      <c r="P6023">
        <v>3.9100000000000003E-2</v>
      </c>
      <c r="Q6023">
        <v>20748.929</v>
      </c>
      <c r="R6023" t="s">
        <v>38</v>
      </c>
      <c r="S6023" t="s">
        <v>34</v>
      </c>
      <c r="T6023" t="s">
        <v>28</v>
      </c>
      <c r="V6023" t="s">
        <v>40</v>
      </c>
      <c r="Y6023" t="s">
        <v>36</v>
      </c>
    </row>
    <row r="6024" spans="1:25" x14ac:dyDescent="0.45">
      <c r="A6024" t="s">
        <v>25</v>
      </c>
      <c r="B6024" t="s">
        <v>488</v>
      </c>
      <c r="C6024">
        <v>6156</v>
      </c>
      <c r="D6024" t="s">
        <v>494</v>
      </c>
      <c r="F6024">
        <v>2016</v>
      </c>
      <c r="G6024">
        <v>22</v>
      </c>
      <c r="H6024">
        <v>13.57</v>
      </c>
      <c r="I6024">
        <v>554.9</v>
      </c>
      <c r="K6024">
        <v>6.0000000000000001E-3</v>
      </c>
      <c r="L6024">
        <v>2.5000000000000001E-3</v>
      </c>
      <c r="M6024">
        <v>427.70299999999997</v>
      </c>
      <c r="N6024">
        <v>8.1000000000000003E-2</v>
      </c>
      <c r="O6024">
        <v>4.1000000000000002E-2</v>
      </c>
      <c r="P6024">
        <v>2.1899999999999999E-2</v>
      </c>
      <c r="Q6024">
        <v>5271.18</v>
      </c>
      <c r="R6024" t="s">
        <v>38</v>
      </c>
      <c r="S6024" t="s">
        <v>34</v>
      </c>
      <c r="T6024" t="s">
        <v>28</v>
      </c>
      <c r="V6024" t="s">
        <v>40</v>
      </c>
      <c r="Y6024" t="s">
        <v>36</v>
      </c>
    </row>
    <row r="6025" spans="1:25" x14ac:dyDescent="0.45">
      <c r="A6025" t="s">
        <v>25</v>
      </c>
      <c r="B6025" t="s">
        <v>488</v>
      </c>
      <c r="C6025">
        <v>6156</v>
      </c>
      <c r="D6025" t="s">
        <v>494</v>
      </c>
      <c r="F6025">
        <v>2017</v>
      </c>
      <c r="G6025">
        <v>61</v>
      </c>
      <c r="H6025">
        <v>46.05</v>
      </c>
      <c r="I6025">
        <v>2016.39</v>
      </c>
      <c r="K6025">
        <v>8.9999999999999993E-3</v>
      </c>
      <c r="L6025">
        <v>1E-3</v>
      </c>
      <c r="M6025">
        <v>1536.3510000000001</v>
      </c>
      <c r="N6025">
        <v>8.0299999999999996E-2</v>
      </c>
      <c r="O6025">
        <v>0.161</v>
      </c>
      <c r="P6025">
        <v>3.49E-2</v>
      </c>
      <c r="Q6025">
        <v>19075.296999999999</v>
      </c>
      <c r="R6025" t="s">
        <v>38</v>
      </c>
      <c r="S6025" t="s">
        <v>34</v>
      </c>
      <c r="T6025" t="s">
        <v>28</v>
      </c>
      <c r="V6025" t="s">
        <v>40</v>
      </c>
      <c r="Y6025" t="s">
        <v>36</v>
      </c>
    </row>
    <row r="6026" spans="1:25" x14ac:dyDescent="0.45">
      <c r="A6026" t="s">
        <v>25</v>
      </c>
      <c r="B6026" t="s">
        <v>488</v>
      </c>
      <c r="C6026">
        <v>6156</v>
      </c>
      <c r="D6026" t="s">
        <v>494</v>
      </c>
      <c r="F6026">
        <v>2018</v>
      </c>
      <c r="G6026">
        <v>61</v>
      </c>
      <c r="H6026">
        <v>45.76</v>
      </c>
      <c r="I6026">
        <v>1972.68</v>
      </c>
      <c r="K6026">
        <v>8.9999999999999993E-3</v>
      </c>
      <c r="L6026">
        <v>1E-3</v>
      </c>
      <c r="M6026">
        <v>1488.9570000000001</v>
      </c>
      <c r="N6026">
        <v>8.1000000000000003E-2</v>
      </c>
      <c r="O6026">
        <v>0.186</v>
      </c>
      <c r="P6026">
        <v>3.1699999999999999E-2</v>
      </c>
      <c r="Q6026">
        <v>18349.733</v>
      </c>
      <c r="R6026" t="s">
        <v>38</v>
      </c>
      <c r="S6026" t="s">
        <v>34</v>
      </c>
      <c r="T6026" t="s">
        <v>28</v>
      </c>
      <c r="V6026" t="s">
        <v>40</v>
      </c>
      <c r="Y6026" t="s">
        <v>36</v>
      </c>
    </row>
    <row r="6027" spans="1:25" x14ac:dyDescent="0.45">
      <c r="A6027" t="s">
        <v>25</v>
      </c>
      <c r="B6027" t="s">
        <v>488</v>
      </c>
      <c r="C6027">
        <v>6156</v>
      </c>
      <c r="D6027" t="s">
        <v>494</v>
      </c>
      <c r="F6027">
        <v>2019</v>
      </c>
      <c r="G6027">
        <v>23</v>
      </c>
      <c r="H6027">
        <v>14.88</v>
      </c>
      <c r="I6027">
        <v>590.62</v>
      </c>
      <c r="K6027">
        <v>3.0000000000000001E-3</v>
      </c>
      <c r="L6027">
        <v>1E-3</v>
      </c>
      <c r="M6027">
        <v>456.822</v>
      </c>
      <c r="N6027">
        <v>8.1000000000000003E-2</v>
      </c>
      <c r="O6027">
        <v>7.9000000000000001E-2</v>
      </c>
      <c r="P6027">
        <v>6.3299999999999995E-2</v>
      </c>
      <c r="Q6027">
        <v>5631.357</v>
      </c>
      <c r="R6027" t="s">
        <v>38</v>
      </c>
      <c r="S6027" t="s">
        <v>34</v>
      </c>
      <c r="T6027" t="s">
        <v>28</v>
      </c>
      <c r="V6027" t="s">
        <v>40</v>
      </c>
      <c r="Y6027" t="s">
        <v>36</v>
      </c>
    </row>
    <row r="6028" spans="1:25" x14ac:dyDescent="0.45">
      <c r="A6028" t="s">
        <v>25</v>
      </c>
      <c r="B6028" t="s">
        <v>488</v>
      </c>
      <c r="C6028">
        <v>6156</v>
      </c>
      <c r="D6028" t="s">
        <v>494</v>
      </c>
      <c r="F6028">
        <v>2020</v>
      </c>
      <c r="G6028">
        <v>44</v>
      </c>
      <c r="H6028">
        <v>27.43</v>
      </c>
      <c r="I6028">
        <v>1124.29</v>
      </c>
      <c r="K6028">
        <v>5.0000000000000001E-3</v>
      </c>
      <c r="L6028">
        <v>1E-3</v>
      </c>
      <c r="M6028">
        <v>890.46299999999997</v>
      </c>
      <c r="N6028">
        <v>8.0299999999999996E-2</v>
      </c>
      <c r="O6028">
        <v>0.104</v>
      </c>
      <c r="P6028">
        <v>3.8699999999999998E-2</v>
      </c>
      <c r="Q6028">
        <v>11083.991</v>
      </c>
      <c r="R6028" t="s">
        <v>38</v>
      </c>
      <c r="S6028" t="s">
        <v>34</v>
      </c>
      <c r="T6028" t="s">
        <v>28</v>
      </c>
      <c r="V6028" t="s">
        <v>40</v>
      </c>
      <c r="Y6028" t="s">
        <v>36</v>
      </c>
    </row>
    <row r="6029" spans="1:25" x14ac:dyDescent="0.45">
      <c r="A6029" t="s">
        <v>25</v>
      </c>
      <c r="B6029" t="s">
        <v>488</v>
      </c>
      <c r="C6029">
        <v>6156</v>
      </c>
      <c r="D6029" t="s">
        <v>494</v>
      </c>
      <c r="F6029">
        <v>2021</v>
      </c>
      <c r="G6029">
        <v>42</v>
      </c>
      <c r="H6029">
        <v>22.98</v>
      </c>
      <c r="I6029">
        <v>912.25</v>
      </c>
      <c r="K6029">
        <v>4.0000000000000001E-3</v>
      </c>
      <c r="L6029">
        <v>1E-3</v>
      </c>
      <c r="M6029">
        <v>711.59699999999998</v>
      </c>
      <c r="N6029">
        <v>8.1000000000000003E-2</v>
      </c>
      <c r="O6029">
        <v>0.11600000000000001</v>
      </c>
      <c r="P6029">
        <v>6.4600000000000005E-2</v>
      </c>
      <c r="Q6029">
        <v>8768.5949999999993</v>
      </c>
      <c r="R6029" t="s">
        <v>38</v>
      </c>
      <c r="S6029" t="s">
        <v>34</v>
      </c>
      <c r="T6029" t="s">
        <v>28</v>
      </c>
      <c r="V6029" t="s">
        <v>40</v>
      </c>
      <c r="Y6029" t="s">
        <v>36</v>
      </c>
    </row>
    <row r="6030" spans="1:25" x14ac:dyDescent="0.45">
      <c r="A6030" t="s">
        <v>25</v>
      </c>
      <c r="B6030" t="s">
        <v>488</v>
      </c>
      <c r="C6030">
        <v>6156</v>
      </c>
      <c r="D6030" t="s">
        <v>494</v>
      </c>
      <c r="F6030">
        <v>2022</v>
      </c>
      <c r="G6030">
        <v>91</v>
      </c>
      <c r="H6030">
        <v>66.290000000000006</v>
      </c>
      <c r="I6030">
        <v>2914.21</v>
      </c>
      <c r="K6030">
        <v>2.3E-2</v>
      </c>
      <c r="L6030">
        <v>1.8E-3</v>
      </c>
      <c r="M6030">
        <v>2107.085</v>
      </c>
      <c r="N6030">
        <v>7.8899999999999998E-2</v>
      </c>
      <c r="O6030">
        <v>0.26700000000000002</v>
      </c>
      <c r="P6030">
        <v>3.4500000000000003E-2</v>
      </c>
      <c r="Q6030">
        <v>26657.977999999999</v>
      </c>
      <c r="R6030" t="s">
        <v>38</v>
      </c>
      <c r="S6030" t="s">
        <v>34</v>
      </c>
      <c r="T6030" t="s">
        <v>28</v>
      </c>
      <c r="V6030" t="s">
        <v>40</v>
      </c>
      <c r="Y6030" t="s">
        <v>36</v>
      </c>
    </row>
    <row r="6031" spans="1:25" x14ac:dyDescent="0.45">
      <c r="A6031" t="s">
        <v>25</v>
      </c>
      <c r="B6031" t="s">
        <v>488</v>
      </c>
      <c r="C6031">
        <v>6156</v>
      </c>
      <c r="D6031" t="s">
        <v>494</v>
      </c>
      <c r="F6031">
        <v>2023</v>
      </c>
      <c r="G6031">
        <v>43</v>
      </c>
      <c r="H6031">
        <v>31.61</v>
      </c>
      <c r="I6031">
        <v>1329.14</v>
      </c>
      <c r="K6031">
        <v>4.0000000000000001E-3</v>
      </c>
      <c r="L6031">
        <v>5.9999999999999995E-4</v>
      </c>
      <c r="M6031">
        <v>948.745</v>
      </c>
      <c r="N6031">
        <v>7.7399999999999997E-2</v>
      </c>
      <c r="O6031">
        <v>0.11899999999999999</v>
      </c>
      <c r="P6031">
        <v>2.1999999999999999E-2</v>
      </c>
      <c r="Q6031">
        <v>12375.088</v>
      </c>
      <c r="R6031" t="s">
        <v>38</v>
      </c>
      <c r="S6031" t="s">
        <v>34</v>
      </c>
      <c r="T6031" t="s">
        <v>28</v>
      </c>
      <c r="V6031" t="s">
        <v>40</v>
      </c>
      <c r="Y6031" t="s">
        <v>36</v>
      </c>
    </row>
    <row r="6032" spans="1:25" x14ac:dyDescent="0.45">
      <c r="A6032" t="s">
        <v>25</v>
      </c>
      <c r="B6032" t="s">
        <v>488</v>
      </c>
      <c r="C6032">
        <v>6156</v>
      </c>
      <c r="D6032" t="s">
        <v>494</v>
      </c>
      <c r="F6032">
        <v>2024</v>
      </c>
      <c r="G6032">
        <v>29</v>
      </c>
      <c r="H6032">
        <v>22.78</v>
      </c>
      <c r="I6032">
        <v>988.98</v>
      </c>
      <c r="K6032">
        <v>2E-3</v>
      </c>
      <c r="L6032">
        <v>2.9999999999999997E-4</v>
      </c>
      <c r="M6032">
        <v>720.452</v>
      </c>
      <c r="N6032">
        <v>7.46E-2</v>
      </c>
      <c r="O6032">
        <v>6.7000000000000004E-2</v>
      </c>
      <c r="P6032">
        <v>2.3599999999999999E-2</v>
      </c>
      <c r="Q6032">
        <v>9480.1820000000007</v>
      </c>
      <c r="R6032" t="s">
        <v>38</v>
      </c>
      <c r="S6032" t="s">
        <v>34</v>
      </c>
      <c r="T6032" t="s">
        <v>28</v>
      </c>
      <c r="V6032" t="s">
        <v>40</v>
      </c>
      <c r="Y6032" t="s">
        <v>36</v>
      </c>
    </row>
    <row r="6033" spans="1:25" x14ac:dyDescent="0.45">
      <c r="A6033" t="s">
        <v>25</v>
      </c>
      <c r="B6033" t="s">
        <v>496</v>
      </c>
      <c r="C6033">
        <v>6635</v>
      </c>
      <c r="D6033" t="s">
        <v>497</v>
      </c>
      <c r="F6033">
        <v>2009</v>
      </c>
      <c r="G6033">
        <v>61</v>
      </c>
      <c r="H6033">
        <v>52.25</v>
      </c>
      <c r="I6033">
        <v>3775</v>
      </c>
      <c r="K6033">
        <v>8.3000000000000004E-2</v>
      </c>
      <c r="L6033">
        <v>2.3999999999999998E-3</v>
      </c>
      <c r="M6033">
        <v>3923.85</v>
      </c>
      <c r="N6033">
        <v>6.2799999999999995E-2</v>
      </c>
      <c r="O6033">
        <v>3.2810000000000001</v>
      </c>
      <c r="P6033">
        <v>0.10059999999999999</v>
      </c>
      <c r="Q6033">
        <v>61044.6</v>
      </c>
      <c r="R6033" t="s">
        <v>34</v>
      </c>
      <c r="S6033" t="s">
        <v>38</v>
      </c>
      <c r="T6033" t="s">
        <v>28</v>
      </c>
      <c r="V6033" t="s">
        <v>302</v>
      </c>
      <c r="Y6033" t="s">
        <v>35</v>
      </c>
    </row>
    <row r="6034" spans="1:25" x14ac:dyDescent="0.45">
      <c r="A6034" t="s">
        <v>25</v>
      </c>
      <c r="B6034" t="s">
        <v>496</v>
      </c>
      <c r="C6034">
        <v>6635</v>
      </c>
      <c r="D6034" t="s">
        <v>497</v>
      </c>
      <c r="F6034">
        <v>2010</v>
      </c>
      <c r="G6034">
        <v>98</v>
      </c>
      <c r="H6034">
        <v>80.25</v>
      </c>
      <c r="I6034">
        <v>5227.75</v>
      </c>
      <c r="K6034">
        <v>0.107</v>
      </c>
      <c r="L6034">
        <v>2.3999999999999998E-3</v>
      </c>
      <c r="M6034">
        <v>5443.1750000000002</v>
      </c>
      <c r="N6034">
        <v>6.2600000000000003E-2</v>
      </c>
      <c r="O6034">
        <v>4.218</v>
      </c>
      <c r="P6034">
        <v>0.1043</v>
      </c>
      <c r="Q6034">
        <v>85340.55</v>
      </c>
      <c r="R6034" t="s">
        <v>34</v>
      </c>
      <c r="S6034" t="s">
        <v>38</v>
      </c>
      <c r="T6034" t="s">
        <v>28</v>
      </c>
      <c r="V6034" t="s">
        <v>302</v>
      </c>
      <c r="Y6034" t="s">
        <v>35</v>
      </c>
    </row>
    <row r="6035" spans="1:25" x14ac:dyDescent="0.45">
      <c r="A6035" t="s">
        <v>25</v>
      </c>
      <c r="B6035" t="s">
        <v>496</v>
      </c>
      <c r="C6035">
        <v>6635</v>
      </c>
      <c r="D6035" t="s">
        <v>497</v>
      </c>
      <c r="F6035">
        <v>2011</v>
      </c>
      <c r="G6035">
        <v>91</v>
      </c>
      <c r="H6035">
        <v>70.180000000000007</v>
      </c>
      <c r="I6035">
        <v>4727.42</v>
      </c>
      <c r="K6035">
        <v>0.18</v>
      </c>
      <c r="L6035">
        <v>1.8700000000000001E-2</v>
      </c>
      <c r="M6035">
        <v>3470.1350000000002</v>
      </c>
      <c r="N6035">
        <v>6.2199999999999998E-2</v>
      </c>
      <c r="O6035">
        <v>2.9609999999999999</v>
      </c>
      <c r="P6035">
        <v>0.1424</v>
      </c>
      <c r="Q6035">
        <v>54809.741000000002</v>
      </c>
      <c r="R6035" t="s">
        <v>34</v>
      </c>
      <c r="S6035" t="s">
        <v>38</v>
      </c>
      <c r="T6035" t="s">
        <v>28</v>
      </c>
      <c r="V6035" t="s">
        <v>302</v>
      </c>
      <c r="Y6035" t="s">
        <v>35</v>
      </c>
    </row>
    <row r="6036" spans="1:25" x14ac:dyDescent="0.45">
      <c r="A6036" t="s">
        <v>25</v>
      </c>
      <c r="B6036" t="s">
        <v>496</v>
      </c>
      <c r="C6036">
        <v>6635</v>
      </c>
      <c r="D6036" t="s">
        <v>497</v>
      </c>
      <c r="F6036">
        <v>2012</v>
      </c>
      <c r="G6036">
        <v>118</v>
      </c>
      <c r="H6036">
        <v>90.19</v>
      </c>
      <c r="I6036">
        <v>6636.34</v>
      </c>
      <c r="K6036">
        <v>3.4000000000000002E-2</v>
      </c>
      <c r="L6036">
        <v>1.1000000000000001E-3</v>
      </c>
      <c r="M6036">
        <v>4908.9269999999997</v>
      </c>
      <c r="N6036">
        <v>6.0699999999999997E-2</v>
      </c>
      <c r="O6036">
        <v>2.0350000000000001</v>
      </c>
      <c r="P6036">
        <v>5.9499999999999997E-2</v>
      </c>
      <c r="Q6036">
        <v>78882.675000000003</v>
      </c>
      <c r="R6036" t="s">
        <v>34</v>
      </c>
      <c r="S6036" t="s">
        <v>38</v>
      </c>
      <c r="T6036" t="s">
        <v>28</v>
      </c>
      <c r="V6036" t="s">
        <v>302</v>
      </c>
      <c r="Y6036" t="s">
        <v>35</v>
      </c>
    </row>
    <row r="6037" spans="1:25" x14ac:dyDescent="0.45">
      <c r="A6037" t="s">
        <v>25</v>
      </c>
      <c r="B6037" t="s">
        <v>496</v>
      </c>
      <c r="C6037">
        <v>6635</v>
      </c>
      <c r="D6037" t="s">
        <v>497</v>
      </c>
      <c r="F6037">
        <v>2013</v>
      </c>
      <c r="G6037">
        <v>187</v>
      </c>
      <c r="H6037">
        <v>130.5</v>
      </c>
      <c r="I6037">
        <v>9156.2099999999991</v>
      </c>
      <c r="K6037">
        <v>3.5000000000000003E-2</v>
      </c>
      <c r="L6037">
        <v>8.9999999999999998E-4</v>
      </c>
      <c r="M6037">
        <v>6722.2240000000002</v>
      </c>
      <c r="N6037">
        <v>6.0100000000000001E-2</v>
      </c>
      <c r="O6037">
        <v>2.5369999999999999</v>
      </c>
      <c r="P6037">
        <v>5.91E-2</v>
      </c>
      <c r="Q6037">
        <v>111323.024</v>
      </c>
      <c r="R6037" t="s">
        <v>34</v>
      </c>
      <c r="S6037" t="s">
        <v>38</v>
      </c>
      <c r="T6037" t="s">
        <v>28</v>
      </c>
      <c r="V6037" t="s">
        <v>302</v>
      </c>
      <c r="Y6037" t="s">
        <v>35</v>
      </c>
    </row>
    <row r="6038" spans="1:25" x14ac:dyDescent="0.45">
      <c r="A6038" t="s">
        <v>25</v>
      </c>
      <c r="B6038" t="s">
        <v>496</v>
      </c>
      <c r="C6038">
        <v>6635</v>
      </c>
      <c r="D6038" t="s">
        <v>497</v>
      </c>
      <c r="F6038">
        <v>2014</v>
      </c>
      <c r="G6038">
        <v>272</v>
      </c>
      <c r="H6038">
        <v>186.61</v>
      </c>
      <c r="I6038">
        <v>13256.19</v>
      </c>
      <c r="K6038">
        <v>0.06</v>
      </c>
      <c r="L6038">
        <v>1.1000000000000001E-3</v>
      </c>
      <c r="M6038">
        <v>10052.093999999999</v>
      </c>
      <c r="N6038">
        <v>6.3600000000000004E-2</v>
      </c>
      <c r="O6038">
        <v>4.2960000000000003</v>
      </c>
      <c r="P6038">
        <v>7.0999999999999994E-2</v>
      </c>
      <c r="Q6038">
        <v>160072.38699999999</v>
      </c>
      <c r="R6038" t="s">
        <v>34</v>
      </c>
      <c r="S6038" t="s">
        <v>38</v>
      </c>
      <c r="T6038" t="s">
        <v>28</v>
      </c>
      <c r="V6038" t="s">
        <v>302</v>
      </c>
      <c r="Y6038" t="s">
        <v>35</v>
      </c>
    </row>
    <row r="6039" spans="1:25" x14ac:dyDescent="0.45">
      <c r="A6039" t="s">
        <v>25</v>
      </c>
      <c r="B6039" t="s">
        <v>496</v>
      </c>
      <c r="C6039">
        <v>6635</v>
      </c>
      <c r="D6039" t="s">
        <v>497</v>
      </c>
      <c r="F6039">
        <v>2015</v>
      </c>
      <c r="G6039">
        <v>55</v>
      </c>
      <c r="H6039">
        <v>37.04</v>
      </c>
      <c r="I6039">
        <v>2352.04</v>
      </c>
      <c r="K6039">
        <v>8.9999999999999993E-3</v>
      </c>
      <c r="L6039">
        <v>8.9999999999999998E-4</v>
      </c>
      <c r="M6039">
        <v>1753.252</v>
      </c>
      <c r="N6039">
        <v>6.0499999999999998E-2</v>
      </c>
      <c r="O6039">
        <v>0.60499999999999998</v>
      </c>
      <c r="P6039">
        <v>5.8700000000000002E-2</v>
      </c>
      <c r="Q6039">
        <v>29173.819</v>
      </c>
      <c r="R6039" t="s">
        <v>34</v>
      </c>
      <c r="S6039" t="s">
        <v>38</v>
      </c>
      <c r="T6039" t="s">
        <v>28</v>
      </c>
      <c r="V6039" t="s">
        <v>302</v>
      </c>
      <c r="Y6039" t="s">
        <v>36</v>
      </c>
    </row>
    <row r="6040" spans="1:25" x14ac:dyDescent="0.45">
      <c r="A6040" t="s">
        <v>25</v>
      </c>
      <c r="B6040" t="s">
        <v>496</v>
      </c>
      <c r="C6040">
        <v>6635</v>
      </c>
      <c r="D6040" t="s">
        <v>497</v>
      </c>
      <c r="F6040">
        <v>2016</v>
      </c>
      <c r="G6040">
        <v>106</v>
      </c>
      <c r="H6040">
        <v>68.040000000000006</v>
      </c>
      <c r="I6040">
        <v>4067.25</v>
      </c>
      <c r="K6040">
        <v>1.2999999999999999E-2</v>
      </c>
      <c r="L6040">
        <v>1E-3</v>
      </c>
      <c r="M6040">
        <v>2436.2330000000002</v>
      </c>
      <c r="N6040">
        <v>6.1400000000000003E-2</v>
      </c>
      <c r="O6040">
        <v>1.28</v>
      </c>
      <c r="P6040">
        <v>8.8900000000000007E-2</v>
      </c>
      <c r="Q6040">
        <v>40001.764000000003</v>
      </c>
      <c r="R6040" t="s">
        <v>34</v>
      </c>
      <c r="S6040" t="s">
        <v>38</v>
      </c>
      <c r="T6040" t="s">
        <v>28</v>
      </c>
      <c r="V6040" t="s">
        <v>302</v>
      </c>
      <c r="Y6040" t="s">
        <v>36</v>
      </c>
    </row>
    <row r="6041" spans="1:25" x14ac:dyDescent="0.45">
      <c r="A6041" t="s">
        <v>25</v>
      </c>
      <c r="B6041" t="s">
        <v>496</v>
      </c>
      <c r="C6041">
        <v>6635</v>
      </c>
      <c r="D6041" t="s">
        <v>497</v>
      </c>
      <c r="F6041">
        <v>2017</v>
      </c>
      <c r="G6041">
        <v>93</v>
      </c>
      <c r="H6041">
        <v>60.35</v>
      </c>
      <c r="I6041">
        <v>4344.63</v>
      </c>
      <c r="K6041">
        <v>1.6E-2</v>
      </c>
      <c r="L6041">
        <v>1E-3</v>
      </c>
      <c r="M6041">
        <v>2575.7689999999998</v>
      </c>
      <c r="N6041">
        <v>6.2199999999999998E-2</v>
      </c>
      <c r="O6041">
        <v>1.2030000000000001</v>
      </c>
      <c r="P6041">
        <v>7.7200000000000005E-2</v>
      </c>
      <c r="Q6041">
        <v>40901.536999999997</v>
      </c>
      <c r="R6041" t="s">
        <v>34</v>
      </c>
      <c r="S6041" t="s">
        <v>38</v>
      </c>
      <c r="T6041" t="s">
        <v>28</v>
      </c>
      <c r="V6041" t="s">
        <v>302</v>
      </c>
      <c r="Y6041" t="s">
        <v>36</v>
      </c>
    </row>
    <row r="6042" spans="1:25" x14ac:dyDescent="0.45">
      <c r="A6042" t="s">
        <v>25</v>
      </c>
      <c r="B6042" t="s">
        <v>496</v>
      </c>
      <c r="C6042">
        <v>6635</v>
      </c>
      <c r="D6042" t="s">
        <v>497</v>
      </c>
      <c r="F6042">
        <v>2018</v>
      </c>
      <c r="G6042">
        <v>67</v>
      </c>
      <c r="H6042">
        <v>50.41</v>
      </c>
      <c r="I6042">
        <v>3547.15</v>
      </c>
      <c r="K6042">
        <v>1.2E-2</v>
      </c>
      <c r="L6042">
        <v>1E-3</v>
      </c>
      <c r="M6042">
        <v>2129.8130000000001</v>
      </c>
      <c r="N6042">
        <v>6.0900000000000003E-2</v>
      </c>
      <c r="O6042">
        <v>1.022</v>
      </c>
      <c r="P6042">
        <v>6.8900000000000003E-2</v>
      </c>
      <c r="Q6042">
        <v>34643.017999999996</v>
      </c>
      <c r="R6042" t="s">
        <v>34</v>
      </c>
      <c r="S6042" t="s">
        <v>38</v>
      </c>
      <c r="T6042" t="s">
        <v>28</v>
      </c>
      <c r="V6042" t="s">
        <v>302</v>
      </c>
      <c r="Y6042" t="s">
        <v>36</v>
      </c>
    </row>
    <row r="6043" spans="1:25" x14ac:dyDescent="0.45">
      <c r="A6043" t="s">
        <v>25</v>
      </c>
      <c r="B6043" t="s">
        <v>496</v>
      </c>
      <c r="C6043">
        <v>6635</v>
      </c>
      <c r="D6043" t="s">
        <v>497</v>
      </c>
      <c r="F6043">
        <v>2019</v>
      </c>
      <c r="G6043">
        <v>76</v>
      </c>
      <c r="H6043">
        <v>41.84</v>
      </c>
      <c r="I6043">
        <v>1898.99</v>
      </c>
      <c r="K6043">
        <v>1.4E-2</v>
      </c>
      <c r="L6043">
        <v>1E-3</v>
      </c>
      <c r="M6043">
        <v>1949.2260000000001</v>
      </c>
      <c r="N6043">
        <v>6.5000000000000002E-2</v>
      </c>
      <c r="O6043">
        <v>1.9430000000000001</v>
      </c>
      <c r="P6043">
        <v>0.11070000000000001</v>
      </c>
      <c r="Q6043">
        <v>29020.858</v>
      </c>
      <c r="R6043" t="s">
        <v>34</v>
      </c>
      <c r="S6043" t="s">
        <v>38</v>
      </c>
      <c r="T6043" t="s">
        <v>28</v>
      </c>
      <c r="V6043" t="s">
        <v>302</v>
      </c>
      <c r="Y6043" t="s">
        <v>36</v>
      </c>
    </row>
    <row r="6044" spans="1:25" x14ac:dyDescent="0.45">
      <c r="A6044" t="s">
        <v>25</v>
      </c>
      <c r="B6044" t="s">
        <v>496</v>
      </c>
      <c r="C6044">
        <v>6635</v>
      </c>
      <c r="D6044" t="s">
        <v>497</v>
      </c>
      <c r="F6044">
        <v>2020</v>
      </c>
      <c r="G6044">
        <v>62</v>
      </c>
      <c r="H6044">
        <v>32.299999999999997</v>
      </c>
      <c r="I6044">
        <v>1777.24</v>
      </c>
      <c r="K6044">
        <v>8.0000000000000002E-3</v>
      </c>
      <c r="L6044">
        <v>8.9999999999999998E-4</v>
      </c>
      <c r="M6044">
        <v>1372.1579999999999</v>
      </c>
      <c r="N6044">
        <v>6.1699999999999998E-2</v>
      </c>
      <c r="O6044">
        <v>1.0580000000000001</v>
      </c>
      <c r="P6044">
        <v>8.48E-2</v>
      </c>
      <c r="Q6044">
        <v>22075.072</v>
      </c>
      <c r="R6044" t="s">
        <v>34</v>
      </c>
      <c r="S6044" t="s">
        <v>38</v>
      </c>
      <c r="T6044" t="s">
        <v>28</v>
      </c>
      <c r="V6044" t="s">
        <v>302</v>
      </c>
      <c r="Y6044" t="s">
        <v>36</v>
      </c>
    </row>
    <row r="6045" spans="1:25" x14ac:dyDescent="0.45">
      <c r="A6045" t="s">
        <v>25</v>
      </c>
      <c r="B6045" t="s">
        <v>496</v>
      </c>
      <c r="C6045">
        <v>6635</v>
      </c>
      <c r="D6045" t="s">
        <v>497</v>
      </c>
      <c r="F6045">
        <v>2021</v>
      </c>
      <c r="G6045">
        <v>108</v>
      </c>
      <c r="H6045">
        <v>77.319999999999993</v>
      </c>
      <c r="I6045">
        <v>5095.6099999999997</v>
      </c>
      <c r="K6045">
        <v>1.9E-2</v>
      </c>
      <c r="L6045">
        <v>1E-3</v>
      </c>
      <c r="M6045">
        <v>3557.5940000000001</v>
      </c>
      <c r="N6045">
        <v>6.0400000000000002E-2</v>
      </c>
      <c r="O6045">
        <v>1.3819999999999999</v>
      </c>
      <c r="P6045">
        <v>6.5500000000000003E-2</v>
      </c>
      <c r="Q6045">
        <v>58953.108999999997</v>
      </c>
      <c r="R6045" t="s">
        <v>34</v>
      </c>
      <c r="S6045" t="s">
        <v>38</v>
      </c>
      <c r="T6045" t="s">
        <v>28</v>
      </c>
      <c r="V6045" t="s">
        <v>302</v>
      </c>
      <c r="Y6045" t="s">
        <v>36</v>
      </c>
    </row>
    <row r="6046" spans="1:25" x14ac:dyDescent="0.45">
      <c r="A6046" t="s">
        <v>25</v>
      </c>
      <c r="B6046" t="s">
        <v>496</v>
      </c>
      <c r="C6046">
        <v>6635</v>
      </c>
      <c r="D6046" t="s">
        <v>497</v>
      </c>
      <c r="F6046">
        <v>2022</v>
      </c>
      <c r="G6046">
        <v>60</v>
      </c>
      <c r="H6046">
        <v>45</v>
      </c>
      <c r="I6046">
        <v>3082.27</v>
      </c>
      <c r="K6046">
        <v>1.2E-2</v>
      </c>
      <c r="L6046">
        <v>1E-3</v>
      </c>
      <c r="M6046">
        <v>2353.0940000000001</v>
      </c>
      <c r="N6046">
        <v>0.06</v>
      </c>
      <c r="O6046">
        <v>0.78600000000000003</v>
      </c>
      <c r="P6046">
        <v>4.9599999999999998E-2</v>
      </c>
      <c r="Q6046">
        <v>39035.351000000002</v>
      </c>
      <c r="R6046" t="s">
        <v>34</v>
      </c>
      <c r="S6046" t="s">
        <v>38</v>
      </c>
      <c r="T6046" t="s">
        <v>28</v>
      </c>
      <c r="V6046" t="s">
        <v>302</v>
      </c>
      <c r="Y6046" t="s">
        <v>36</v>
      </c>
    </row>
    <row r="6047" spans="1:25" x14ac:dyDescent="0.45">
      <c r="A6047" t="s">
        <v>25</v>
      </c>
      <c r="B6047" t="s">
        <v>496</v>
      </c>
      <c r="C6047">
        <v>6635</v>
      </c>
      <c r="D6047" t="s">
        <v>497</v>
      </c>
      <c r="F6047">
        <v>2023</v>
      </c>
      <c r="G6047">
        <v>83</v>
      </c>
      <c r="H6047">
        <v>60.64</v>
      </c>
      <c r="I6047">
        <v>4068.93</v>
      </c>
      <c r="K6047">
        <v>1.6E-2</v>
      </c>
      <c r="L6047">
        <v>8.9999999999999998E-4</v>
      </c>
      <c r="M6047">
        <v>3144.8409999999999</v>
      </c>
      <c r="N6047">
        <v>5.9499999999999997E-2</v>
      </c>
      <c r="O6047">
        <v>1.0069999999999999</v>
      </c>
      <c r="P6047">
        <v>5.8000000000000003E-2</v>
      </c>
      <c r="Q6047">
        <v>52394.175999999999</v>
      </c>
      <c r="R6047" t="s">
        <v>34</v>
      </c>
      <c r="S6047" t="s">
        <v>38</v>
      </c>
      <c r="T6047" t="s">
        <v>28</v>
      </c>
      <c r="V6047" t="s">
        <v>302</v>
      </c>
      <c r="Y6047" t="s">
        <v>36</v>
      </c>
    </row>
    <row r="6048" spans="1:25" x14ac:dyDescent="0.45">
      <c r="A6048" t="s">
        <v>25</v>
      </c>
      <c r="B6048" t="s">
        <v>496</v>
      </c>
      <c r="C6048">
        <v>6635</v>
      </c>
      <c r="D6048" t="s">
        <v>497</v>
      </c>
      <c r="F6048">
        <v>2024</v>
      </c>
      <c r="G6048">
        <v>44</v>
      </c>
      <c r="H6048">
        <v>29</v>
      </c>
      <c r="I6048">
        <v>1671.38</v>
      </c>
      <c r="K6048">
        <v>7.0000000000000001E-3</v>
      </c>
      <c r="L6048">
        <v>8.9999999999999998E-4</v>
      </c>
      <c r="M6048">
        <v>1331.1759999999999</v>
      </c>
      <c r="N6048">
        <v>5.91E-2</v>
      </c>
      <c r="O6048">
        <v>0.78900000000000003</v>
      </c>
      <c r="P6048">
        <v>8.7300000000000003E-2</v>
      </c>
      <c r="Q6048">
        <v>22397.998</v>
      </c>
      <c r="R6048" t="s">
        <v>34</v>
      </c>
      <c r="S6048" t="s">
        <v>38</v>
      </c>
      <c r="T6048" t="s">
        <v>28</v>
      </c>
      <c r="V6048" t="s">
        <v>302</v>
      </c>
      <c r="Y6048" t="s">
        <v>36</v>
      </c>
    </row>
    <row r="6049" spans="1:25" x14ac:dyDescent="0.45">
      <c r="A6049" t="s">
        <v>274</v>
      </c>
      <c r="B6049" t="s">
        <v>498</v>
      </c>
      <c r="C6049">
        <v>6776</v>
      </c>
      <c r="D6049">
        <v>2001</v>
      </c>
      <c r="F6049">
        <v>2009</v>
      </c>
      <c r="G6049">
        <v>23</v>
      </c>
      <c r="H6049">
        <v>14.56</v>
      </c>
      <c r="I6049">
        <v>270.2</v>
      </c>
      <c r="K6049">
        <v>1.32</v>
      </c>
      <c r="L6049">
        <v>0.50049999999999994</v>
      </c>
      <c r="M6049">
        <v>427.7</v>
      </c>
      <c r="N6049">
        <v>8.1000000000000003E-2</v>
      </c>
      <c r="O6049">
        <v>1.111</v>
      </c>
      <c r="P6049">
        <v>0.71230000000000004</v>
      </c>
      <c r="Q6049">
        <v>5277.2</v>
      </c>
      <c r="R6049" t="s">
        <v>38</v>
      </c>
      <c r="T6049" t="s">
        <v>28</v>
      </c>
      <c r="V6049" t="s">
        <v>32</v>
      </c>
      <c r="Y6049" t="s">
        <v>103</v>
      </c>
    </row>
    <row r="6050" spans="1:25" x14ac:dyDescent="0.45">
      <c r="A6050" t="s">
        <v>274</v>
      </c>
      <c r="B6050" t="s">
        <v>498</v>
      </c>
      <c r="C6050">
        <v>6776</v>
      </c>
      <c r="D6050">
        <v>2001</v>
      </c>
      <c r="F6050">
        <v>2010</v>
      </c>
      <c r="G6050">
        <v>189</v>
      </c>
      <c r="H6050">
        <v>146.03</v>
      </c>
      <c r="I6050">
        <v>3130.91</v>
      </c>
      <c r="K6050">
        <v>14.167999999999999</v>
      </c>
      <c r="L6050">
        <v>0.50409999999999999</v>
      </c>
      <c r="M6050">
        <v>4590.1000000000004</v>
      </c>
      <c r="N6050">
        <v>7.8600000000000003E-2</v>
      </c>
      <c r="O6050">
        <v>9.9700000000000006</v>
      </c>
      <c r="P6050">
        <v>0.59019999999999995</v>
      </c>
      <c r="Q6050">
        <v>56662.1</v>
      </c>
      <c r="R6050" t="s">
        <v>38</v>
      </c>
      <c r="T6050" t="s">
        <v>28</v>
      </c>
      <c r="V6050" t="s">
        <v>32</v>
      </c>
      <c r="Y6050" t="s">
        <v>103</v>
      </c>
    </row>
    <row r="6051" spans="1:25" x14ac:dyDescent="0.45">
      <c r="A6051" t="s">
        <v>274</v>
      </c>
      <c r="B6051" t="s">
        <v>498</v>
      </c>
      <c r="C6051">
        <v>6776</v>
      </c>
      <c r="D6051">
        <v>2001</v>
      </c>
      <c r="F6051">
        <v>2011</v>
      </c>
      <c r="G6051">
        <v>88</v>
      </c>
      <c r="H6051">
        <v>70.44</v>
      </c>
      <c r="I6051">
        <v>1523.86</v>
      </c>
      <c r="K6051">
        <v>6.79</v>
      </c>
      <c r="L6051">
        <v>0.50280000000000002</v>
      </c>
      <c r="M6051">
        <v>2199.3000000000002</v>
      </c>
      <c r="N6051">
        <v>7.8600000000000003E-2</v>
      </c>
      <c r="O6051">
        <v>4.4610000000000003</v>
      </c>
      <c r="P6051">
        <v>0.4597</v>
      </c>
      <c r="Q6051">
        <v>27155.200000000001</v>
      </c>
      <c r="R6051" t="s">
        <v>38</v>
      </c>
      <c r="T6051" t="s">
        <v>28</v>
      </c>
      <c r="V6051" t="s">
        <v>32</v>
      </c>
      <c r="Y6051" t="s">
        <v>103</v>
      </c>
    </row>
    <row r="6052" spans="1:25" x14ac:dyDescent="0.45">
      <c r="A6052" t="s">
        <v>274</v>
      </c>
      <c r="B6052" t="s">
        <v>498</v>
      </c>
      <c r="C6052">
        <v>6776</v>
      </c>
      <c r="D6052">
        <v>2001</v>
      </c>
      <c r="F6052">
        <v>2012</v>
      </c>
      <c r="G6052">
        <v>46</v>
      </c>
      <c r="H6052">
        <v>39.99</v>
      </c>
      <c r="I6052">
        <v>1160.72</v>
      </c>
      <c r="K6052">
        <v>4.399</v>
      </c>
      <c r="L6052">
        <v>0.50080000000000002</v>
      </c>
      <c r="M6052">
        <v>1426.1</v>
      </c>
      <c r="N6052">
        <v>8.1600000000000006E-2</v>
      </c>
      <c r="O6052">
        <v>2.74</v>
      </c>
      <c r="P6052">
        <v>0.38579999999999998</v>
      </c>
      <c r="Q6052">
        <v>17594.7</v>
      </c>
      <c r="R6052" t="s">
        <v>38</v>
      </c>
      <c r="T6052" t="s">
        <v>28</v>
      </c>
      <c r="V6052" t="s">
        <v>32</v>
      </c>
      <c r="Y6052" t="s">
        <v>283</v>
      </c>
    </row>
    <row r="6053" spans="1:25" x14ac:dyDescent="0.45">
      <c r="A6053" t="s">
        <v>274</v>
      </c>
      <c r="B6053" t="s">
        <v>498</v>
      </c>
      <c r="C6053">
        <v>6776</v>
      </c>
      <c r="D6053">
        <v>2001</v>
      </c>
      <c r="F6053">
        <v>2013</v>
      </c>
      <c r="G6053">
        <v>27</v>
      </c>
      <c r="H6053">
        <v>15.85</v>
      </c>
      <c r="I6053">
        <v>266.01</v>
      </c>
      <c r="K6053">
        <v>0.86499999999999999</v>
      </c>
      <c r="L6053">
        <v>0.3518</v>
      </c>
      <c r="M6053">
        <v>436.2</v>
      </c>
      <c r="N6053">
        <v>7.9699999999999993E-2</v>
      </c>
      <c r="O6053">
        <v>2.649</v>
      </c>
      <c r="P6053">
        <v>1.0782</v>
      </c>
      <c r="Q6053">
        <v>5383.9</v>
      </c>
      <c r="R6053" t="s">
        <v>38</v>
      </c>
      <c r="T6053" t="s">
        <v>28</v>
      </c>
      <c r="V6053" t="s">
        <v>32</v>
      </c>
      <c r="Y6053" t="s">
        <v>283</v>
      </c>
    </row>
    <row r="6054" spans="1:25" x14ac:dyDescent="0.45">
      <c r="A6054" t="s">
        <v>274</v>
      </c>
      <c r="B6054" t="s">
        <v>498</v>
      </c>
      <c r="C6054">
        <v>6776</v>
      </c>
      <c r="D6054">
        <v>2001</v>
      </c>
      <c r="F6054">
        <v>2014</v>
      </c>
      <c r="G6054">
        <v>106</v>
      </c>
      <c r="H6054">
        <v>84.88</v>
      </c>
      <c r="I6054">
        <v>2372.71</v>
      </c>
      <c r="K6054">
        <v>5.8769999999999998</v>
      </c>
      <c r="L6054">
        <v>0.3216</v>
      </c>
      <c r="M6054">
        <v>2974.9</v>
      </c>
      <c r="N6054">
        <v>7.9299999999999995E-2</v>
      </c>
      <c r="O6054">
        <v>4.8940000000000001</v>
      </c>
      <c r="P6054">
        <v>0.4713</v>
      </c>
      <c r="Q6054">
        <v>36733.599999999999</v>
      </c>
      <c r="R6054" t="s">
        <v>38</v>
      </c>
      <c r="T6054" t="s">
        <v>28</v>
      </c>
      <c r="V6054" t="s">
        <v>32</v>
      </c>
      <c r="Y6054" t="s">
        <v>283</v>
      </c>
    </row>
    <row r="6055" spans="1:25" x14ac:dyDescent="0.45">
      <c r="A6055" t="s">
        <v>274</v>
      </c>
      <c r="B6055" t="s">
        <v>498</v>
      </c>
      <c r="C6055">
        <v>6776</v>
      </c>
      <c r="D6055">
        <v>2001</v>
      </c>
      <c r="F6055">
        <v>2015</v>
      </c>
      <c r="G6055">
        <v>71</v>
      </c>
      <c r="H6055">
        <v>42.08</v>
      </c>
      <c r="I6055">
        <v>853.34</v>
      </c>
      <c r="K6055">
        <v>0.44</v>
      </c>
      <c r="L6055">
        <v>0.12620000000000001</v>
      </c>
      <c r="M6055">
        <v>1188.5</v>
      </c>
      <c r="N6055">
        <v>8.0500000000000002E-2</v>
      </c>
      <c r="O6055">
        <v>1.9850000000000001</v>
      </c>
      <c r="P6055">
        <v>0.59030000000000005</v>
      </c>
      <c r="Q6055">
        <v>14669.6</v>
      </c>
      <c r="R6055" t="s">
        <v>38</v>
      </c>
      <c r="T6055" t="s">
        <v>28</v>
      </c>
      <c r="V6055" t="s">
        <v>294</v>
      </c>
      <c r="Y6055" t="s">
        <v>284</v>
      </c>
    </row>
    <row r="6056" spans="1:25" x14ac:dyDescent="0.45">
      <c r="A6056" t="s">
        <v>274</v>
      </c>
      <c r="B6056" t="s">
        <v>498</v>
      </c>
      <c r="C6056">
        <v>6776</v>
      </c>
      <c r="D6056">
        <v>2001</v>
      </c>
      <c r="F6056">
        <v>2016</v>
      </c>
      <c r="G6056">
        <v>69</v>
      </c>
      <c r="H6056">
        <v>31.18</v>
      </c>
      <c r="I6056">
        <v>556.41999999999996</v>
      </c>
      <c r="K6056">
        <v>1.0999999999999999E-2</v>
      </c>
      <c r="L6056">
        <v>1.1999999999999999E-3</v>
      </c>
      <c r="M6056">
        <v>790.7</v>
      </c>
      <c r="N6056">
        <v>7.3499999999999996E-2</v>
      </c>
      <c r="O6056">
        <v>1.804</v>
      </c>
      <c r="P6056">
        <v>0.80759999999999998</v>
      </c>
      <c r="Q6056">
        <v>9766.4</v>
      </c>
      <c r="R6056" t="s">
        <v>38</v>
      </c>
      <c r="T6056" t="s">
        <v>28</v>
      </c>
      <c r="V6056" t="s">
        <v>40</v>
      </c>
      <c r="Y6056" t="s">
        <v>284</v>
      </c>
    </row>
    <row r="6057" spans="1:25" x14ac:dyDescent="0.45">
      <c r="A6057" t="s">
        <v>274</v>
      </c>
      <c r="B6057" t="s">
        <v>498</v>
      </c>
      <c r="C6057">
        <v>6776</v>
      </c>
      <c r="D6057">
        <v>2001</v>
      </c>
      <c r="F6057">
        <v>2017</v>
      </c>
      <c r="G6057">
        <v>11</v>
      </c>
      <c r="H6057">
        <v>7.11</v>
      </c>
      <c r="I6057">
        <v>151.81</v>
      </c>
      <c r="K6057">
        <v>3.0000000000000001E-3</v>
      </c>
      <c r="L6057">
        <v>1.9E-3</v>
      </c>
      <c r="M6057">
        <v>211.9</v>
      </c>
      <c r="N6057">
        <v>8.1299999999999997E-2</v>
      </c>
      <c r="O6057">
        <v>0.57899999999999996</v>
      </c>
      <c r="P6057">
        <v>0.62770000000000004</v>
      </c>
      <c r="Q6057">
        <v>2613.1</v>
      </c>
      <c r="R6057" t="s">
        <v>38</v>
      </c>
      <c r="T6057" t="s">
        <v>28</v>
      </c>
      <c r="V6057" t="s">
        <v>40</v>
      </c>
      <c r="Y6057" t="s">
        <v>285</v>
      </c>
    </row>
    <row r="6058" spans="1:25" x14ac:dyDescent="0.45">
      <c r="A6058" t="s">
        <v>274</v>
      </c>
      <c r="B6058" t="s">
        <v>498</v>
      </c>
      <c r="C6058">
        <v>6776</v>
      </c>
      <c r="D6058">
        <v>2001</v>
      </c>
      <c r="F6058">
        <v>2018</v>
      </c>
      <c r="G6058">
        <v>53</v>
      </c>
      <c r="H6058">
        <v>43.7</v>
      </c>
      <c r="I6058">
        <v>1179.19</v>
      </c>
      <c r="K6058">
        <v>0.02</v>
      </c>
      <c r="L6058">
        <v>1.8E-3</v>
      </c>
      <c r="M6058">
        <v>1471.5</v>
      </c>
      <c r="N6058">
        <v>8.14E-2</v>
      </c>
      <c r="O6058">
        <v>3.6389999999999998</v>
      </c>
      <c r="P6058">
        <v>0.50639999999999996</v>
      </c>
      <c r="Q6058">
        <v>18171.900000000001</v>
      </c>
      <c r="R6058" t="s">
        <v>38</v>
      </c>
      <c r="T6058" t="s">
        <v>28</v>
      </c>
      <c r="V6058" t="s">
        <v>40</v>
      </c>
      <c r="Y6058" t="s">
        <v>285</v>
      </c>
    </row>
    <row r="6059" spans="1:25" x14ac:dyDescent="0.45">
      <c r="A6059" t="s">
        <v>274</v>
      </c>
      <c r="B6059" t="s">
        <v>498</v>
      </c>
      <c r="C6059">
        <v>6776</v>
      </c>
      <c r="D6059">
        <v>2001</v>
      </c>
      <c r="F6059">
        <v>2019</v>
      </c>
      <c r="G6059">
        <v>25</v>
      </c>
      <c r="H6059">
        <v>15.31</v>
      </c>
      <c r="I6059">
        <v>327.33999999999997</v>
      </c>
      <c r="K6059">
        <v>6.0000000000000001E-3</v>
      </c>
      <c r="L6059">
        <v>1.9E-3</v>
      </c>
      <c r="M6059">
        <v>403.7</v>
      </c>
      <c r="N6059">
        <v>7.9799999999999996E-2</v>
      </c>
      <c r="O6059">
        <v>1.2849999999999999</v>
      </c>
      <c r="P6059">
        <v>0.8216</v>
      </c>
      <c r="Q6059">
        <v>4982.1000000000004</v>
      </c>
      <c r="R6059" t="s">
        <v>38</v>
      </c>
      <c r="T6059" t="s">
        <v>28</v>
      </c>
      <c r="V6059" t="s">
        <v>40</v>
      </c>
      <c r="Y6059" t="s">
        <v>285</v>
      </c>
    </row>
    <row r="6060" spans="1:25" x14ac:dyDescent="0.45">
      <c r="A6060" t="s">
        <v>274</v>
      </c>
      <c r="B6060" t="s">
        <v>498</v>
      </c>
      <c r="C6060">
        <v>6776</v>
      </c>
      <c r="D6060">
        <v>2001</v>
      </c>
      <c r="F6060">
        <v>2020</v>
      </c>
      <c r="G6060">
        <v>15</v>
      </c>
      <c r="H6060">
        <v>8.48</v>
      </c>
      <c r="I6060">
        <v>127.79</v>
      </c>
      <c r="K6060">
        <v>2E-3</v>
      </c>
      <c r="L6060">
        <v>2.0999999999999999E-3</v>
      </c>
      <c r="M6060">
        <v>178.5</v>
      </c>
      <c r="N6060">
        <v>8.1100000000000005E-2</v>
      </c>
      <c r="O6060">
        <v>0.52500000000000002</v>
      </c>
      <c r="P6060">
        <v>0.92010000000000003</v>
      </c>
      <c r="Q6060">
        <v>2204.1</v>
      </c>
      <c r="R6060" t="s">
        <v>38</v>
      </c>
      <c r="T6060" t="s">
        <v>28</v>
      </c>
      <c r="V6060" t="s">
        <v>40</v>
      </c>
      <c r="Y6060" t="s">
        <v>160</v>
      </c>
    </row>
    <row r="6061" spans="1:25" x14ac:dyDescent="0.45">
      <c r="A6061" t="s">
        <v>274</v>
      </c>
      <c r="B6061" t="s">
        <v>498</v>
      </c>
      <c r="C6061">
        <v>6776</v>
      </c>
      <c r="D6061">
        <v>2001</v>
      </c>
      <c r="F6061">
        <v>2021</v>
      </c>
      <c r="G6061">
        <v>30</v>
      </c>
      <c r="H6061">
        <v>12.85</v>
      </c>
      <c r="I6061">
        <v>229.55</v>
      </c>
      <c r="K6061">
        <v>5.0000000000000001E-3</v>
      </c>
      <c r="L6061">
        <v>1.2999999999999999E-3</v>
      </c>
      <c r="M6061">
        <v>348.8</v>
      </c>
      <c r="N6061">
        <v>7.5999999999999998E-2</v>
      </c>
      <c r="O6061">
        <v>0.41799999999999998</v>
      </c>
      <c r="P6061">
        <v>0.7419</v>
      </c>
      <c r="Q6061">
        <v>4308.8</v>
      </c>
      <c r="R6061" t="s">
        <v>38</v>
      </c>
      <c r="T6061" t="s">
        <v>28</v>
      </c>
      <c r="V6061" t="s">
        <v>40</v>
      </c>
      <c r="Y6061" t="s">
        <v>161</v>
      </c>
    </row>
    <row r="6062" spans="1:25" x14ac:dyDescent="0.45">
      <c r="A6062" t="s">
        <v>274</v>
      </c>
      <c r="B6062" t="s">
        <v>498</v>
      </c>
      <c r="C6062">
        <v>6776</v>
      </c>
      <c r="D6062">
        <v>2001</v>
      </c>
      <c r="F6062">
        <v>2022</v>
      </c>
      <c r="G6062">
        <v>0</v>
      </c>
      <c r="H6062">
        <v>0</v>
      </c>
      <c r="R6062" t="s">
        <v>38</v>
      </c>
      <c r="T6062" t="s">
        <v>28</v>
      </c>
      <c r="V6062" t="s">
        <v>40</v>
      </c>
      <c r="Y6062" t="s">
        <v>161</v>
      </c>
    </row>
    <row r="6063" spans="1:25" x14ac:dyDescent="0.45">
      <c r="A6063" t="s">
        <v>274</v>
      </c>
      <c r="B6063" t="s">
        <v>498</v>
      </c>
      <c r="C6063">
        <v>6776</v>
      </c>
      <c r="D6063">
        <v>2001</v>
      </c>
      <c r="F6063">
        <v>2023</v>
      </c>
      <c r="G6063">
        <v>0</v>
      </c>
      <c r="H6063">
        <v>0</v>
      </c>
      <c r="R6063" t="s">
        <v>38</v>
      </c>
      <c r="T6063" t="s">
        <v>28</v>
      </c>
      <c r="V6063" t="s">
        <v>40</v>
      </c>
      <c r="Y6063" t="s">
        <v>161</v>
      </c>
    </row>
    <row r="6064" spans="1:25" x14ac:dyDescent="0.45">
      <c r="A6064" t="s">
        <v>274</v>
      </c>
      <c r="B6064" t="s">
        <v>498</v>
      </c>
      <c r="C6064">
        <v>6776</v>
      </c>
      <c r="D6064">
        <v>2001</v>
      </c>
      <c r="F6064">
        <v>2024</v>
      </c>
      <c r="G6064">
        <v>0</v>
      </c>
      <c r="H6064">
        <v>0</v>
      </c>
      <c r="R6064" t="s">
        <v>38</v>
      </c>
      <c r="T6064" t="s">
        <v>28</v>
      </c>
      <c r="V6064" t="s">
        <v>40</v>
      </c>
      <c r="Y6064" t="s">
        <v>499</v>
      </c>
    </row>
    <row r="6065" spans="1:25" x14ac:dyDescent="0.45">
      <c r="A6065" t="s">
        <v>274</v>
      </c>
      <c r="B6065" t="s">
        <v>500</v>
      </c>
      <c r="C6065">
        <v>7138</v>
      </c>
      <c r="D6065">
        <v>2001</v>
      </c>
      <c r="E6065" t="s">
        <v>501</v>
      </c>
      <c r="F6065">
        <v>2009</v>
      </c>
      <c r="G6065">
        <v>48</v>
      </c>
      <c r="H6065">
        <v>47.3</v>
      </c>
      <c r="I6065">
        <v>1210</v>
      </c>
      <c r="K6065">
        <v>0.34</v>
      </c>
      <c r="L6065">
        <v>3.4299999999999997E-2</v>
      </c>
      <c r="M6065">
        <v>1066.3</v>
      </c>
      <c r="N6065">
        <v>6.2700000000000006E-2</v>
      </c>
      <c r="O6065">
        <v>1.181</v>
      </c>
      <c r="P6065">
        <v>0.15060000000000001</v>
      </c>
      <c r="Q6065">
        <v>16819.400000000001</v>
      </c>
      <c r="R6065" t="s">
        <v>38</v>
      </c>
      <c r="S6065" t="s">
        <v>34</v>
      </c>
      <c r="T6065" t="s">
        <v>28</v>
      </c>
      <c r="V6065" t="s">
        <v>32</v>
      </c>
      <c r="Y6065" t="s">
        <v>103</v>
      </c>
    </row>
    <row r="6066" spans="1:25" x14ac:dyDescent="0.45">
      <c r="A6066" t="s">
        <v>274</v>
      </c>
      <c r="B6066" t="s">
        <v>500</v>
      </c>
      <c r="C6066">
        <v>7138</v>
      </c>
      <c r="D6066">
        <v>2001</v>
      </c>
      <c r="E6066" t="s">
        <v>501</v>
      </c>
      <c r="F6066">
        <v>2010</v>
      </c>
      <c r="G6066">
        <v>262</v>
      </c>
      <c r="H6066">
        <v>234.55</v>
      </c>
      <c r="I6066">
        <v>6953.02</v>
      </c>
      <c r="K6066">
        <v>1.2030000000000001</v>
      </c>
      <c r="L6066">
        <v>2.9100000000000001E-2</v>
      </c>
      <c r="M6066">
        <v>5868.9</v>
      </c>
      <c r="N6066">
        <v>6.2E-2</v>
      </c>
      <c r="O6066">
        <v>6.53</v>
      </c>
      <c r="P6066">
        <v>0.20380000000000001</v>
      </c>
      <c r="Q6066">
        <v>95122.7</v>
      </c>
      <c r="R6066" t="s">
        <v>38</v>
      </c>
      <c r="S6066" t="s">
        <v>34</v>
      </c>
      <c r="T6066" t="s">
        <v>28</v>
      </c>
      <c r="V6066" t="s">
        <v>32</v>
      </c>
      <c r="Y6066" t="s">
        <v>103</v>
      </c>
    </row>
    <row r="6067" spans="1:25" x14ac:dyDescent="0.45">
      <c r="A6067" t="s">
        <v>274</v>
      </c>
      <c r="B6067" t="s">
        <v>500</v>
      </c>
      <c r="C6067">
        <v>7138</v>
      </c>
      <c r="D6067">
        <v>2001</v>
      </c>
      <c r="E6067" t="s">
        <v>501</v>
      </c>
      <c r="F6067">
        <v>2011</v>
      </c>
      <c r="G6067">
        <v>99</v>
      </c>
      <c r="H6067">
        <v>80.42</v>
      </c>
      <c r="I6067">
        <v>2401.46</v>
      </c>
      <c r="K6067">
        <v>0.29499999999999998</v>
      </c>
      <c r="L6067">
        <v>1.7500000000000002E-2</v>
      </c>
      <c r="M6067">
        <v>1693.6</v>
      </c>
      <c r="N6067">
        <v>6.0299999999999999E-2</v>
      </c>
      <c r="O6067">
        <v>2.5920000000000001</v>
      </c>
      <c r="P6067">
        <v>0.29930000000000001</v>
      </c>
      <c r="Q6067">
        <v>27648.2</v>
      </c>
      <c r="R6067" t="s">
        <v>38</v>
      </c>
      <c r="S6067" t="s">
        <v>34</v>
      </c>
      <c r="T6067" t="s">
        <v>28</v>
      </c>
      <c r="V6067" t="s">
        <v>32</v>
      </c>
      <c r="Y6067" t="s">
        <v>103</v>
      </c>
    </row>
    <row r="6068" spans="1:25" x14ac:dyDescent="0.45">
      <c r="A6068" t="s">
        <v>274</v>
      </c>
      <c r="B6068" t="s">
        <v>500</v>
      </c>
      <c r="C6068">
        <v>7138</v>
      </c>
      <c r="D6068">
        <v>2001</v>
      </c>
      <c r="E6068" t="s">
        <v>501</v>
      </c>
      <c r="F6068">
        <v>2012</v>
      </c>
      <c r="G6068">
        <v>53</v>
      </c>
      <c r="H6068">
        <v>37.950000000000003</v>
      </c>
      <c r="I6068">
        <v>969.47</v>
      </c>
      <c r="K6068">
        <v>6.0000000000000001E-3</v>
      </c>
      <c r="L6068">
        <v>8.6999999999999994E-3</v>
      </c>
      <c r="M6068">
        <v>892.6</v>
      </c>
      <c r="N6068">
        <v>6.0299999999999999E-2</v>
      </c>
      <c r="O6068">
        <v>1.1719999999999999</v>
      </c>
      <c r="P6068">
        <v>0.3574</v>
      </c>
      <c r="Q6068">
        <v>15122.1</v>
      </c>
      <c r="R6068" t="s">
        <v>38</v>
      </c>
      <c r="S6068" t="s">
        <v>34</v>
      </c>
      <c r="T6068" t="s">
        <v>28</v>
      </c>
      <c r="V6068" t="s">
        <v>32</v>
      </c>
      <c r="Y6068" t="s">
        <v>283</v>
      </c>
    </row>
    <row r="6069" spans="1:25" x14ac:dyDescent="0.45">
      <c r="A6069" t="s">
        <v>274</v>
      </c>
      <c r="B6069" t="s">
        <v>500</v>
      </c>
      <c r="C6069">
        <v>7138</v>
      </c>
      <c r="D6069">
        <v>2001</v>
      </c>
      <c r="E6069" t="s">
        <v>501</v>
      </c>
      <c r="F6069">
        <v>2013</v>
      </c>
      <c r="G6069">
        <v>84</v>
      </c>
      <c r="H6069">
        <v>64.25</v>
      </c>
      <c r="I6069">
        <v>1893.94</v>
      </c>
      <c r="K6069">
        <v>7.0000000000000001E-3</v>
      </c>
      <c r="L6069">
        <v>5.0000000000000001E-4</v>
      </c>
      <c r="M6069">
        <v>1448.6</v>
      </c>
      <c r="N6069">
        <v>5.9400000000000001E-2</v>
      </c>
      <c r="O6069">
        <v>1.6850000000000001</v>
      </c>
      <c r="P6069">
        <v>0.31090000000000001</v>
      </c>
      <c r="Q6069">
        <v>24542.2</v>
      </c>
      <c r="R6069" t="s">
        <v>38</v>
      </c>
      <c r="S6069" t="s">
        <v>34</v>
      </c>
      <c r="T6069" t="s">
        <v>28</v>
      </c>
      <c r="V6069" t="s">
        <v>32</v>
      </c>
      <c r="Y6069" t="s">
        <v>283</v>
      </c>
    </row>
    <row r="6070" spans="1:25" x14ac:dyDescent="0.45">
      <c r="A6070" t="s">
        <v>274</v>
      </c>
      <c r="B6070" t="s">
        <v>500</v>
      </c>
      <c r="C6070">
        <v>7138</v>
      </c>
      <c r="D6070">
        <v>2001</v>
      </c>
      <c r="E6070" t="s">
        <v>501</v>
      </c>
      <c r="F6070">
        <v>2014</v>
      </c>
      <c r="G6070">
        <v>134</v>
      </c>
      <c r="H6070">
        <v>107.45</v>
      </c>
      <c r="I6070">
        <v>4055.03</v>
      </c>
      <c r="K6070">
        <v>6.0629999999999997</v>
      </c>
      <c r="L6070">
        <v>0.14649999999999999</v>
      </c>
      <c r="M6070">
        <v>5541.4</v>
      </c>
      <c r="N6070">
        <v>7.4800000000000005E-2</v>
      </c>
      <c r="O6070">
        <v>6.7290000000000001</v>
      </c>
      <c r="P6070">
        <v>0.35089999999999999</v>
      </c>
      <c r="Q6070">
        <v>71512.5</v>
      </c>
      <c r="R6070" t="s">
        <v>38</v>
      </c>
      <c r="S6070" t="s">
        <v>34</v>
      </c>
      <c r="T6070" t="s">
        <v>28</v>
      </c>
      <c r="V6070" t="s">
        <v>32</v>
      </c>
      <c r="Y6070" t="s">
        <v>283</v>
      </c>
    </row>
    <row r="6071" spans="1:25" x14ac:dyDescent="0.45">
      <c r="A6071" t="s">
        <v>274</v>
      </c>
      <c r="B6071" t="s">
        <v>500</v>
      </c>
      <c r="C6071">
        <v>7138</v>
      </c>
      <c r="D6071">
        <v>2001</v>
      </c>
      <c r="E6071" t="s">
        <v>501</v>
      </c>
      <c r="F6071">
        <v>2015</v>
      </c>
      <c r="G6071">
        <v>188</v>
      </c>
      <c r="H6071">
        <v>126.18</v>
      </c>
      <c r="I6071">
        <v>3382.14</v>
      </c>
      <c r="K6071">
        <v>0.46100000000000002</v>
      </c>
      <c r="L6071">
        <v>1.66E-2</v>
      </c>
      <c r="M6071">
        <v>3138.9</v>
      </c>
      <c r="N6071">
        <v>6.7100000000000007E-2</v>
      </c>
      <c r="O6071">
        <v>14.397</v>
      </c>
      <c r="P6071">
        <v>0.68230000000000002</v>
      </c>
      <c r="Q6071">
        <v>46504.4</v>
      </c>
      <c r="R6071" t="s">
        <v>38</v>
      </c>
      <c r="S6071" t="s">
        <v>34</v>
      </c>
      <c r="T6071" t="s">
        <v>28</v>
      </c>
      <c r="V6071" t="s">
        <v>32</v>
      </c>
      <c r="Y6071" t="s">
        <v>284</v>
      </c>
    </row>
    <row r="6072" spans="1:25" x14ac:dyDescent="0.45">
      <c r="A6072" t="s">
        <v>274</v>
      </c>
      <c r="B6072" t="s">
        <v>500</v>
      </c>
      <c r="C6072">
        <v>7138</v>
      </c>
      <c r="D6072">
        <v>2001</v>
      </c>
      <c r="E6072" t="s">
        <v>501</v>
      </c>
      <c r="F6072">
        <v>2016</v>
      </c>
      <c r="G6072">
        <v>252</v>
      </c>
      <c r="H6072">
        <v>200.95</v>
      </c>
      <c r="I6072">
        <v>5899.5</v>
      </c>
      <c r="K6072">
        <v>0.23300000000000001</v>
      </c>
      <c r="L6072">
        <v>5.7999999999999996E-3</v>
      </c>
      <c r="M6072">
        <v>5118.6000000000004</v>
      </c>
      <c r="N6072">
        <v>6.0499999999999998E-2</v>
      </c>
      <c r="O6072">
        <v>8.3680000000000003</v>
      </c>
      <c r="P6072">
        <v>0.34570000000000001</v>
      </c>
      <c r="Q6072">
        <v>83688.2</v>
      </c>
      <c r="R6072" t="s">
        <v>38</v>
      </c>
      <c r="S6072" t="s">
        <v>34</v>
      </c>
      <c r="T6072" t="s">
        <v>28</v>
      </c>
      <c r="V6072" t="s">
        <v>32</v>
      </c>
      <c r="Y6072" t="s">
        <v>284</v>
      </c>
    </row>
    <row r="6073" spans="1:25" x14ac:dyDescent="0.45">
      <c r="A6073" t="s">
        <v>274</v>
      </c>
      <c r="B6073" t="s">
        <v>500</v>
      </c>
      <c r="C6073">
        <v>7138</v>
      </c>
      <c r="D6073">
        <v>2001</v>
      </c>
      <c r="E6073" t="s">
        <v>501</v>
      </c>
      <c r="F6073">
        <v>2017</v>
      </c>
      <c r="G6073">
        <v>140</v>
      </c>
      <c r="H6073">
        <v>113.61</v>
      </c>
      <c r="I6073">
        <v>3528.65</v>
      </c>
      <c r="K6073">
        <v>1.7999999999999999E-2</v>
      </c>
      <c r="L6073">
        <v>1.1000000000000001E-3</v>
      </c>
      <c r="M6073">
        <v>2794.9</v>
      </c>
      <c r="N6073">
        <v>5.8200000000000002E-2</v>
      </c>
      <c r="O6073">
        <v>2.766</v>
      </c>
      <c r="P6073">
        <v>0.2671</v>
      </c>
      <c r="Q6073">
        <v>47328.5</v>
      </c>
      <c r="R6073" t="s">
        <v>38</v>
      </c>
      <c r="S6073" t="s">
        <v>34</v>
      </c>
      <c r="T6073" t="s">
        <v>28</v>
      </c>
      <c r="V6073" t="s">
        <v>32</v>
      </c>
      <c r="Y6073" t="s">
        <v>285</v>
      </c>
    </row>
    <row r="6074" spans="1:25" x14ac:dyDescent="0.45">
      <c r="A6074" t="s">
        <v>274</v>
      </c>
      <c r="B6074" t="s">
        <v>500</v>
      </c>
      <c r="C6074">
        <v>7138</v>
      </c>
      <c r="D6074">
        <v>2001</v>
      </c>
      <c r="E6074" t="s">
        <v>501</v>
      </c>
      <c r="F6074">
        <v>2018</v>
      </c>
      <c r="G6074">
        <v>182</v>
      </c>
      <c r="H6074">
        <v>138.19999999999999</v>
      </c>
      <c r="I6074">
        <v>3988.65</v>
      </c>
      <c r="K6074">
        <v>4.2000000000000003E-2</v>
      </c>
      <c r="L6074">
        <v>2.0999999999999999E-3</v>
      </c>
      <c r="M6074">
        <v>3247.4</v>
      </c>
      <c r="N6074">
        <v>5.8299999999999998E-2</v>
      </c>
      <c r="O6074">
        <v>4.5759999999999996</v>
      </c>
      <c r="P6074">
        <v>0.33939999999999998</v>
      </c>
      <c r="Q6074">
        <v>54690.6</v>
      </c>
      <c r="R6074" t="s">
        <v>38</v>
      </c>
      <c r="S6074" t="s">
        <v>34</v>
      </c>
      <c r="T6074" t="s">
        <v>28</v>
      </c>
      <c r="V6074" t="s">
        <v>32</v>
      </c>
      <c r="Y6074" t="s">
        <v>285</v>
      </c>
    </row>
    <row r="6075" spans="1:25" x14ac:dyDescent="0.45">
      <c r="A6075" t="s">
        <v>274</v>
      </c>
      <c r="B6075" t="s">
        <v>500</v>
      </c>
      <c r="C6075">
        <v>7138</v>
      </c>
      <c r="D6075">
        <v>2001</v>
      </c>
      <c r="E6075" t="s">
        <v>501</v>
      </c>
      <c r="F6075">
        <v>2019</v>
      </c>
      <c r="G6075">
        <v>164</v>
      </c>
      <c r="H6075">
        <v>129.63999999999999</v>
      </c>
      <c r="I6075">
        <v>3944.33</v>
      </c>
      <c r="K6075">
        <v>0.128</v>
      </c>
      <c r="L6075">
        <v>4.5999999999999999E-3</v>
      </c>
      <c r="M6075">
        <v>3055.7</v>
      </c>
      <c r="N6075">
        <v>6.0100000000000001E-2</v>
      </c>
      <c r="O6075">
        <v>3.532</v>
      </c>
      <c r="P6075">
        <v>0.30559999999999998</v>
      </c>
      <c r="Q6075">
        <v>50095.3</v>
      </c>
      <c r="R6075" t="s">
        <v>38</v>
      </c>
      <c r="S6075" t="s">
        <v>34</v>
      </c>
      <c r="T6075" t="s">
        <v>28</v>
      </c>
      <c r="V6075" t="s">
        <v>32</v>
      </c>
      <c r="Y6075" t="s">
        <v>285</v>
      </c>
    </row>
    <row r="6076" spans="1:25" x14ac:dyDescent="0.45">
      <c r="A6076" t="s">
        <v>274</v>
      </c>
      <c r="B6076" t="s">
        <v>500</v>
      </c>
      <c r="C6076">
        <v>7138</v>
      </c>
      <c r="D6076">
        <v>2001</v>
      </c>
      <c r="E6076" t="s">
        <v>501</v>
      </c>
      <c r="F6076">
        <v>2020</v>
      </c>
      <c r="G6076">
        <v>118</v>
      </c>
      <c r="H6076">
        <v>84.79</v>
      </c>
      <c r="I6076">
        <v>2447.67</v>
      </c>
      <c r="K6076">
        <v>0.01</v>
      </c>
      <c r="L6076">
        <v>5.9999999999999995E-4</v>
      </c>
      <c r="M6076">
        <v>1880.9</v>
      </c>
      <c r="N6076">
        <v>5.6099999999999997E-2</v>
      </c>
      <c r="O6076">
        <v>2.214</v>
      </c>
      <c r="P6076">
        <v>0.34160000000000001</v>
      </c>
      <c r="Q6076">
        <v>31869.3</v>
      </c>
      <c r="R6076" t="s">
        <v>38</v>
      </c>
      <c r="S6076" t="s">
        <v>34</v>
      </c>
      <c r="T6076" t="s">
        <v>28</v>
      </c>
      <c r="V6076" t="s">
        <v>32</v>
      </c>
      <c r="Y6076" t="s">
        <v>160</v>
      </c>
    </row>
    <row r="6077" spans="1:25" x14ac:dyDescent="0.45">
      <c r="A6077" t="s">
        <v>274</v>
      </c>
      <c r="B6077" t="s">
        <v>500</v>
      </c>
      <c r="C6077">
        <v>7138</v>
      </c>
      <c r="D6077">
        <v>2001</v>
      </c>
      <c r="E6077" t="s">
        <v>501</v>
      </c>
      <c r="F6077">
        <v>2021</v>
      </c>
      <c r="G6077">
        <v>176</v>
      </c>
      <c r="H6077">
        <v>143.24</v>
      </c>
      <c r="I6077">
        <v>4184.76</v>
      </c>
      <c r="K6077">
        <v>7.8E-2</v>
      </c>
      <c r="L6077">
        <v>2.0999999999999999E-3</v>
      </c>
      <c r="M6077">
        <v>3346.2</v>
      </c>
      <c r="N6077">
        <v>5.8400000000000001E-2</v>
      </c>
      <c r="O6077">
        <v>5.0179999999999998</v>
      </c>
      <c r="P6077">
        <v>0.31290000000000001</v>
      </c>
      <c r="Q6077">
        <v>55830</v>
      </c>
      <c r="R6077" t="s">
        <v>38</v>
      </c>
      <c r="S6077" t="s">
        <v>34</v>
      </c>
      <c r="T6077" t="s">
        <v>28</v>
      </c>
      <c r="V6077" t="s">
        <v>32</v>
      </c>
      <c r="Y6077" t="s">
        <v>161</v>
      </c>
    </row>
    <row r="6078" spans="1:25" x14ac:dyDescent="0.45">
      <c r="A6078" t="s">
        <v>274</v>
      </c>
      <c r="B6078" t="s">
        <v>500</v>
      </c>
      <c r="C6078">
        <v>7138</v>
      </c>
      <c r="D6078">
        <v>2001</v>
      </c>
      <c r="E6078" t="s">
        <v>501</v>
      </c>
      <c r="F6078">
        <v>2022</v>
      </c>
      <c r="G6078">
        <v>214</v>
      </c>
      <c r="H6078">
        <v>173.09</v>
      </c>
      <c r="I6078">
        <v>5237.57</v>
      </c>
      <c r="K6078">
        <v>2.1000000000000001E-2</v>
      </c>
      <c r="L6078">
        <v>6.9999999999999999E-4</v>
      </c>
      <c r="M6078">
        <v>3984.4</v>
      </c>
      <c r="N6078">
        <v>5.6500000000000002E-2</v>
      </c>
      <c r="O6078">
        <v>4.7640000000000002</v>
      </c>
      <c r="P6078">
        <v>0.2893</v>
      </c>
      <c r="Q6078">
        <v>67521.2</v>
      </c>
      <c r="R6078" t="s">
        <v>38</v>
      </c>
      <c r="S6078" t="s">
        <v>34</v>
      </c>
      <c r="T6078" t="s">
        <v>28</v>
      </c>
      <c r="V6078" t="s">
        <v>32</v>
      </c>
      <c r="Y6078" t="s">
        <v>161</v>
      </c>
    </row>
    <row r="6079" spans="1:25" x14ac:dyDescent="0.45">
      <c r="A6079" t="s">
        <v>274</v>
      </c>
      <c r="B6079" t="s">
        <v>500</v>
      </c>
      <c r="C6079">
        <v>7138</v>
      </c>
      <c r="D6079">
        <v>2001</v>
      </c>
      <c r="E6079" t="s">
        <v>501</v>
      </c>
      <c r="F6079">
        <v>2023</v>
      </c>
      <c r="G6079">
        <v>93</v>
      </c>
      <c r="H6079">
        <v>73.56</v>
      </c>
      <c r="I6079">
        <v>2206.6999999999998</v>
      </c>
      <c r="K6079">
        <v>5.8000000000000003E-2</v>
      </c>
      <c r="L6079">
        <v>4.0000000000000001E-3</v>
      </c>
      <c r="M6079">
        <v>1792.6</v>
      </c>
      <c r="N6079">
        <v>5.8999999999999997E-2</v>
      </c>
      <c r="O6079">
        <v>3.6629999999999998</v>
      </c>
      <c r="P6079">
        <v>0.3805</v>
      </c>
      <c r="Q6079">
        <v>29668.2</v>
      </c>
      <c r="R6079" t="s">
        <v>38</v>
      </c>
      <c r="S6079" t="s">
        <v>34</v>
      </c>
      <c r="T6079" t="s">
        <v>28</v>
      </c>
      <c r="V6079" t="s">
        <v>32</v>
      </c>
      <c r="Y6079" t="s">
        <v>161</v>
      </c>
    </row>
    <row r="6080" spans="1:25" x14ac:dyDescent="0.45">
      <c r="A6080" t="s">
        <v>274</v>
      </c>
      <c r="B6080" t="s">
        <v>500</v>
      </c>
      <c r="C6080">
        <v>7138</v>
      </c>
      <c r="D6080">
        <v>2001</v>
      </c>
      <c r="E6080" t="s">
        <v>501</v>
      </c>
      <c r="F6080">
        <v>2024</v>
      </c>
      <c r="G6080">
        <v>21</v>
      </c>
      <c r="H6080">
        <v>16.12</v>
      </c>
      <c r="I6080">
        <v>462.65</v>
      </c>
      <c r="K6080">
        <v>2E-3</v>
      </c>
      <c r="L6080">
        <v>6.9999999999999999E-4</v>
      </c>
      <c r="M6080">
        <v>372.3</v>
      </c>
      <c r="N6080">
        <v>5.9700000000000003E-2</v>
      </c>
      <c r="O6080">
        <v>0.65700000000000003</v>
      </c>
      <c r="P6080">
        <v>0.375</v>
      </c>
      <c r="Q6080">
        <v>6303.3</v>
      </c>
      <c r="R6080" t="s">
        <v>38</v>
      </c>
      <c r="S6080" t="s">
        <v>34</v>
      </c>
      <c r="T6080" t="s">
        <v>28</v>
      </c>
      <c r="V6080" t="s">
        <v>32</v>
      </c>
      <c r="Y6080" t="s">
        <v>161</v>
      </c>
    </row>
    <row r="6081" spans="1:25" x14ac:dyDescent="0.45">
      <c r="A6081" t="s">
        <v>274</v>
      </c>
      <c r="B6081" t="s">
        <v>500</v>
      </c>
      <c r="C6081">
        <v>7138</v>
      </c>
      <c r="D6081">
        <v>3001</v>
      </c>
      <c r="E6081" t="s">
        <v>501</v>
      </c>
      <c r="F6081">
        <v>2009</v>
      </c>
      <c r="G6081">
        <v>24</v>
      </c>
      <c r="H6081">
        <v>24</v>
      </c>
      <c r="I6081">
        <v>491</v>
      </c>
      <c r="K6081">
        <v>1.6E-2</v>
      </c>
      <c r="L6081">
        <v>9.2999999999999992E-3</v>
      </c>
      <c r="M6081">
        <v>373.7</v>
      </c>
      <c r="N6081">
        <v>5.9900000000000002E-2</v>
      </c>
      <c r="O6081">
        <v>0.13300000000000001</v>
      </c>
      <c r="P6081">
        <v>4.4400000000000002E-2</v>
      </c>
      <c r="Q6081">
        <v>6280.2</v>
      </c>
      <c r="R6081" t="s">
        <v>38</v>
      </c>
      <c r="S6081" t="s">
        <v>34</v>
      </c>
      <c r="T6081" t="s">
        <v>28</v>
      </c>
      <c r="V6081" t="s">
        <v>302</v>
      </c>
      <c r="Y6081" t="s">
        <v>103</v>
      </c>
    </row>
    <row r="6082" spans="1:25" x14ac:dyDescent="0.45">
      <c r="A6082" t="s">
        <v>274</v>
      </c>
      <c r="B6082" t="s">
        <v>500</v>
      </c>
      <c r="C6082">
        <v>7138</v>
      </c>
      <c r="D6082">
        <v>3001</v>
      </c>
      <c r="E6082" t="s">
        <v>501</v>
      </c>
      <c r="F6082">
        <v>2010</v>
      </c>
      <c r="G6082">
        <v>244</v>
      </c>
      <c r="H6082">
        <v>214.23</v>
      </c>
      <c r="I6082">
        <v>6071.77</v>
      </c>
      <c r="K6082">
        <v>1.145</v>
      </c>
      <c r="L6082">
        <v>2.7799999999999998E-2</v>
      </c>
      <c r="M6082">
        <v>5165.3</v>
      </c>
      <c r="N6082">
        <v>6.1800000000000001E-2</v>
      </c>
      <c r="O6082">
        <v>5.8769999999999998</v>
      </c>
      <c r="P6082">
        <v>0.22220000000000001</v>
      </c>
      <c r="Q6082">
        <v>83408.100000000006</v>
      </c>
      <c r="R6082" t="s">
        <v>38</v>
      </c>
      <c r="S6082" t="s">
        <v>34</v>
      </c>
      <c r="T6082" t="s">
        <v>28</v>
      </c>
      <c r="V6082" t="s">
        <v>302</v>
      </c>
      <c r="Y6082" t="s">
        <v>103</v>
      </c>
    </row>
    <row r="6083" spans="1:25" x14ac:dyDescent="0.45">
      <c r="A6083" t="s">
        <v>274</v>
      </c>
      <c r="B6083" t="s">
        <v>500</v>
      </c>
      <c r="C6083">
        <v>7138</v>
      </c>
      <c r="D6083">
        <v>3001</v>
      </c>
      <c r="E6083" t="s">
        <v>501</v>
      </c>
      <c r="F6083">
        <v>2011</v>
      </c>
      <c r="G6083">
        <v>101</v>
      </c>
      <c r="H6083">
        <v>75.930000000000007</v>
      </c>
      <c r="I6083">
        <v>2125.86</v>
      </c>
      <c r="K6083">
        <v>0.14899999999999999</v>
      </c>
      <c r="L6083">
        <v>1.2999999999999999E-2</v>
      </c>
      <c r="M6083">
        <v>1437</v>
      </c>
      <c r="N6083">
        <v>5.8099999999999999E-2</v>
      </c>
      <c r="O6083">
        <v>2.528</v>
      </c>
      <c r="P6083">
        <v>0.37590000000000001</v>
      </c>
      <c r="Q6083">
        <v>23842.6</v>
      </c>
      <c r="R6083" t="s">
        <v>38</v>
      </c>
      <c r="S6083" t="s">
        <v>34</v>
      </c>
      <c r="T6083" t="s">
        <v>28</v>
      </c>
      <c r="V6083" t="s">
        <v>302</v>
      </c>
      <c r="Y6083" t="s">
        <v>103</v>
      </c>
    </row>
    <row r="6084" spans="1:25" x14ac:dyDescent="0.45">
      <c r="A6084" t="s">
        <v>274</v>
      </c>
      <c r="B6084" t="s">
        <v>500</v>
      </c>
      <c r="C6084">
        <v>7138</v>
      </c>
      <c r="D6084">
        <v>3001</v>
      </c>
      <c r="E6084" t="s">
        <v>501</v>
      </c>
      <c r="F6084">
        <v>2012</v>
      </c>
      <c r="G6084">
        <v>79</v>
      </c>
      <c r="H6084">
        <v>63.75</v>
      </c>
      <c r="I6084">
        <v>897.97</v>
      </c>
      <c r="K6084">
        <v>4.0000000000000001E-3</v>
      </c>
      <c r="L6084">
        <v>4.0000000000000002E-4</v>
      </c>
      <c r="M6084">
        <v>879.2</v>
      </c>
      <c r="N6084">
        <v>5.9400000000000001E-2</v>
      </c>
      <c r="O6084">
        <v>2.4489999999999998</v>
      </c>
      <c r="P6084">
        <v>0.51980000000000004</v>
      </c>
      <c r="Q6084">
        <v>14903.3</v>
      </c>
      <c r="R6084" t="s">
        <v>38</v>
      </c>
      <c r="S6084" t="s">
        <v>34</v>
      </c>
      <c r="T6084" t="s">
        <v>28</v>
      </c>
      <c r="V6084" t="s">
        <v>302</v>
      </c>
      <c r="Y6084" t="s">
        <v>283</v>
      </c>
    </row>
    <row r="6085" spans="1:25" x14ac:dyDescent="0.45">
      <c r="A6085" t="s">
        <v>274</v>
      </c>
      <c r="B6085" t="s">
        <v>500</v>
      </c>
      <c r="C6085">
        <v>7138</v>
      </c>
      <c r="D6085">
        <v>3001</v>
      </c>
      <c r="E6085" t="s">
        <v>501</v>
      </c>
      <c r="F6085">
        <v>2013</v>
      </c>
      <c r="G6085">
        <v>104</v>
      </c>
      <c r="H6085">
        <v>82.42</v>
      </c>
      <c r="I6085">
        <v>2367.27</v>
      </c>
      <c r="K6085">
        <v>0.81599999999999995</v>
      </c>
      <c r="L6085">
        <v>4.1399999999999999E-2</v>
      </c>
      <c r="M6085">
        <v>2268.9</v>
      </c>
      <c r="N6085">
        <v>6.3299999999999995E-2</v>
      </c>
      <c r="O6085">
        <v>2.673</v>
      </c>
      <c r="P6085">
        <v>0.34339999999999998</v>
      </c>
      <c r="Q6085">
        <v>35469.599999999999</v>
      </c>
      <c r="R6085" t="s">
        <v>38</v>
      </c>
      <c r="S6085" t="s">
        <v>34</v>
      </c>
      <c r="T6085" t="s">
        <v>28</v>
      </c>
      <c r="V6085" t="s">
        <v>302</v>
      </c>
      <c r="Y6085" t="s">
        <v>283</v>
      </c>
    </row>
    <row r="6086" spans="1:25" x14ac:dyDescent="0.45">
      <c r="A6086" t="s">
        <v>274</v>
      </c>
      <c r="B6086" t="s">
        <v>500</v>
      </c>
      <c r="C6086">
        <v>7138</v>
      </c>
      <c r="D6086">
        <v>3001</v>
      </c>
      <c r="E6086" t="s">
        <v>501</v>
      </c>
      <c r="F6086">
        <v>2014</v>
      </c>
      <c r="G6086">
        <v>40</v>
      </c>
      <c r="H6086">
        <v>23.42</v>
      </c>
      <c r="I6086">
        <v>612.86</v>
      </c>
      <c r="K6086">
        <v>3.5000000000000003E-2</v>
      </c>
      <c r="L6086">
        <v>2.01E-2</v>
      </c>
      <c r="M6086">
        <v>320.89999999999998</v>
      </c>
      <c r="N6086">
        <v>5.8799999999999998E-2</v>
      </c>
      <c r="O6086">
        <v>0.754</v>
      </c>
      <c r="P6086">
        <v>0.54300000000000004</v>
      </c>
      <c r="Q6086">
        <v>5318</v>
      </c>
      <c r="R6086" t="s">
        <v>38</v>
      </c>
      <c r="S6086" t="s">
        <v>34</v>
      </c>
      <c r="T6086" t="s">
        <v>28</v>
      </c>
      <c r="V6086" t="s">
        <v>302</v>
      </c>
      <c r="Y6086" t="s">
        <v>283</v>
      </c>
    </row>
    <row r="6087" spans="1:25" x14ac:dyDescent="0.45">
      <c r="A6087" t="s">
        <v>274</v>
      </c>
      <c r="B6087" t="s">
        <v>500</v>
      </c>
      <c r="C6087">
        <v>7138</v>
      </c>
      <c r="D6087">
        <v>3001</v>
      </c>
      <c r="E6087" t="s">
        <v>501</v>
      </c>
      <c r="F6087">
        <v>2015</v>
      </c>
      <c r="G6087">
        <v>137</v>
      </c>
      <c r="H6087">
        <v>95.69</v>
      </c>
      <c r="I6087">
        <v>3131.77</v>
      </c>
      <c r="K6087">
        <v>0.622</v>
      </c>
      <c r="L6087">
        <v>2.52E-2</v>
      </c>
      <c r="M6087">
        <v>3089.5</v>
      </c>
      <c r="N6087">
        <v>6.8500000000000005E-2</v>
      </c>
      <c r="O6087">
        <v>5.6079999999999997</v>
      </c>
      <c r="P6087">
        <v>0.47049999999999997</v>
      </c>
      <c r="Q6087">
        <v>43257.8</v>
      </c>
      <c r="R6087" t="s">
        <v>38</v>
      </c>
      <c r="S6087" t="s">
        <v>34</v>
      </c>
      <c r="T6087" t="s">
        <v>28</v>
      </c>
      <c r="V6087" t="s">
        <v>302</v>
      </c>
      <c r="Y6087" t="s">
        <v>284</v>
      </c>
    </row>
    <row r="6088" spans="1:25" x14ac:dyDescent="0.45">
      <c r="A6088" t="s">
        <v>274</v>
      </c>
      <c r="B6088" t="s">
        <v>500</v>
      </c>
      <c r="C6088">
        <v>7138</v>
      </c>
      <c r="D6088">
        <v>3001</v>
      </c>
      <c r="E6088" t="s">
        <v>501</v>
      </c>
      <c r="F6088">
        <v>2016</v>
      </c>
      <c r="G6088">
        <v>241</v>
      </c>
      <c r="H6088">
        <v>203.9</v>
      </c>
      <c r="I6088">
        <v>6209.24</v>
      </c>
      <c r="K6088">
        <v>0.13900000000000001</v>
      </c>
      <c r="L6088">
        <v>3.0999999999999999E-3</v>
      </c>
      <c r="M6088">
        <v>5199.6000000000004</v>
      </c>
      <c r="N6088">
        <v>6.0100000000000001E-2</v>
      </c>
      <c r="O6088">
        <v>7.444</v>
      </c>
      <c r="P6088">
        <v>0.27689999999999998</v>
      </c>
      <c r="Q6088">
        <v>86480.7</v>
      </c>
      <c r="R6088" t="s">
        <v>38</v>
      </c>
      <c r="S6088" t="s">
        <v>34</v>
      </c>
      <c r="T6088" t="s">
        <v>28</v>
      </c>
      <c r="V6088" t="s">
        <v>302</v>
      </c>
      <c r="Y6088" t="s">
        <v>284</v>
      </c>
    </row>
    <row r="6089" spans="1:25" x14ac:dyDescent="0.45">
      <c r="A6089" t="s">
        <v>274</v>
      </c>
      <c r="B6089" t="s">
        <v>500</v>
      </c>
      <c r="C6089">
        <v>7138</v>
      </c>
      <c r="D6089">
        <v>3001</v>
      </c>
      <c r="E6089" t="s">
        <v>501</v>
      </c>
      <c r="F6089">
        <v>2017</v>
      </c>
      <c r="G6089">
        <v>157</v>
      </c>
      <c r="H6089">
        <v>137.82</v>
      </c>
      <c r="I6089">
        <v>4355.82</v>
      </c>
      <c r="K6089">
        <v>1.9E-2</v>
      </c>
      <c r="L6089">
        <v>8.0000000000000004E-4</v>
      </c>
      <c r="M6089">
        <v>3462.1</v>
      </c>
      <c r="N6089">
        <v>5.8900000000000001E-2</v>
      </c>
      <c r="O6089">
        <v>3.2959999999999998</v>
      </c>
      <c r="P6089">
        <v>0.20330000000000001</v>
      </c>
      <c r="Q6089">
        <v>58659.6</v>
      </c>
      <c r="R6089" t="s">
        <v>38</v>
      </c>
      <c r="S6089" t="s">
        <v>34</v>
      </c>
      <c r="T6089" t="s">
        <v>28</v>
      </c>
      <c r="V6089" t="s">
        <v>302</v>
      </c>
      <c r="Y6089" t="s">
        <v>285</v>
      </c>
    </row>
    <row r="6090" spans="1:25" x14ac:dyDescent="0.45">
      <c r="A6090" t="s">
        <v>274</v>
      </c>
      <c r="B6090" t="s">
        <v>500</v>
      </c>
      <c r="C6090">
        <v>7138</v>
      </c>
      <c r="D6090">
        <v>3001</v>
      </c>
      <c r="E6090" t="s">
        <v>501</v>
      </c>
      <c r="F6090">
        <v>2018</v>
      </c>
      <c r="G6090">
        <v>185</v>
      </c>
      <c r="H6090">
        <v>153.5</v>
      </c>
      <c r="I6090">
        <v>4489.9799999999996</v>
      </c>
      <c r="K6090">
        <v>3.5000000000000003E-2</v>
      </c>
      <c r="L6090">
        <v>2.3999999999999998E-3</v>
      </c>
      <c r="M6090">
        <v>3626.6</v>
      </c>
      <c r="N6090">
        <v>5.8599999999999999E-2</v>
      </c>
      <c r="O6090">
        <v>5.2359999999999998</v>
      </c>
      <c r="P6090">
        <v>0.30070000000000002</v>
      </c>
      <c r="Q6090">
        <v>61292.800000000003</v>
      </c>
      <c r="R6090" t="s">
        <v>38</v>
      </c>
      <c r="S6090" t="s">
        <v>34</v>
      </c>
      <c r="T6090" t="s">
        <v>28</v>
      </c>
      <c r="V6090" t="s">
        <v>302</v>
      </c>
      <c r="Y6090" t="s">
        <v>285</v>
      </c>
    </row>
    <row r="6091" spans="1:25" x14ac:dyDescent="0.45">
      <c r="A6091" t="s">
        <v>274</v>
      </c>
      <c r="B6091" t="s">
        <v>500</v>
      </c>
      <c r="C6091">
        <v>7138</v>
      </c>
      <c r="D6091">
        <v>3001</v>
      </c>
      <c r="E6091" t="s">
        <v>501</v>
      </c>
      <c r="F6091">
        <v>2019</v>
      </c>
      <c r="G6091">
        <v>104</v>
      </c>
      <c r="H6091">
        <v>79.67</v>
      </c>
      <c r="I6091">
        <v>2403.21</v>
      </c>
      <c r="K6091">
        <v>0.246</v>
      </c>
      <c r="L6091">
        <v>1.46E-2</v>
      </c>
      <c r="M6091">
        <v>2135.6</v>
      </c>
      <c r="N6091">
        <v>6.5799999999999997E-2</v>
      </c>
      <c r="O6091">
        <v>4.9720000000000004</v>
      </c>
      <c r="P6091">
        <v>0.47360000000000002</v>
      </c>
      <c r="Q6091">
        <v>32678.5</v>
      </c>
      <c r="R6091" t="s">
        <v>38</v>
      </c>
      <c r="S6091" t="s">
        <v>34</v>
      </c>
      <c r="T6091" t="s">
        <v>28</v>
      </c>
      <c r="V6091" t="s">
        <v>302</v>
      </c>
      <c r="Y6091" t="s">
        <v>285</v>
      </c>
    </row>
    <row r="6092" spans="1:25" x14ac:dyDescent="0.45">
      <c r="A6092" t="s">
        <v>274</v>
      </c>
      <c r="B6092" t="s">
        <v>500</v>
      </c>
      <c r="C6092">
        <v>7138</v>
      </c>
      <c r="D6092">
        <v>3001</v>
      </c>
      <c r="E6092" t="s">
        <v>501</v>
      </c>
      <c r="F6092">
        <v>2020</v>
      </c>
      <c r="G6092">
        <v>133</v>
      </c>
      <c r="H6092">
        <v>111.36</v>
      </c>
      <c r="I6092">
        <v>3469.82</v>
      </c>
      <c r="K6092">
        <v>1.4E-2</v>
      </c>
      <c r="L6092">
        <v>6.9999999999999999E-4</v>
      </c>
      <c r="M6092">
        <v>2669</v>
      </c>
      <c r="N6092">
        <v>5.9200000000000003E-2</v>
      </c>
      <c r="O6092">
        <v>3.3029999999999999</v>
      </c>
      <c r="P6092">
        <v>0.25359999999999999</v>
      </c>
      <c r="Q6092">
        <v>45242.2</v>
      </c>
      <c r="R6092" t="s">
        <v>38</v>
      </c>
      <c r="S6092" t="s">
        <v>34</v>
      </c>
      <c r="T6092" t="s">
        <v>28</v>
      </c>
      <c r="V6092" t="s">
        <v>302</v>
      </c>
      <c r="Y6092" t="s">
        <v>160</v>
      </c>
    </row>
    <row r="6093" spans="1:25" x14ac:dyDescent="0.45">
      <c r="A6093" t="s">
        <v>274</v>
      </c>
      <c r="B6093" t="s">
        <v>500</v>
      </c>
      <c r="C6093">
        <v>7138</v>
      </c>
      <c r="D6093">
        <v>3001</v>
      </c>
      <c r="E6093" t="s">
        <v>501</v>
      </c>
      <c r="F6093">
        <v>2021</v>
      </c>
      <c r="G6093">
        <v>192</v>
      </c>
      <c r="H6093">
        <v>156.88</v>
      </c>
      <c r="I6093">
        <v>4794.2</v>
      </c>
      <c r="K6093">
        <v>2.5000000000000001E-2</v>
      </c>
      <c r="L6093">
        <v>1.5E-3</v>
      </c>
      <c r="M6093">
        <v>3739.8</v>
      </c>
      <c r="N6093">
        <v>5.9400000000000001E-2</v>
      </c>
      <c r="O6093">
        <v>4.8470000000000004</v>
      </c>
      <c r="P6093">
        <v>0.2903</v>
      </c>
      <c r="Q6093">
        <v>63310.8</v>
      </c>
      <c r="R6093" t="s">
        <v>38</v>
      </c>
      <c r="S6093" t="s">
        <v>34</v>
      </c>
      <c r="T6093" t="s">
        <v>28</v>
      </c>
      <c r="V6093" t="s">
        <v>302</v>
      </c>
      <c r="Y6093" t="s">
        <v>161</v>
      </c>
    </row>
    <row r="6094" spans="1:25" x14ac:dyDescent="0.45">
      <c r="A6094" t="s">
        <v>274</v>
      </c>
      <c r="B6094" t="s">
        <v>500</v>
      </c>
      <c r="C6094">
        <v>7138</v>
      </c>
      <c r="D6094">
        <v>3001</v>
      </c>
      <c r="E6094" t="s">
        <v>501</v>
      </c>
      <c r="F6094">
        <v>2022</v>
      </c>
      <c r="G6094">
        <v>128</v>
      </c>
      <c r="H6094">
        <v>98.44</v>
      </c>
      <c r="I6094">
        <v>2962.89</v>
      </c>
      <c r="K6094">
        <v>1.7000000000000001E-2</v>
      </c>
      <c r="L6094">
        <v>2.2000000000000001E-3</v>
      </c>
      <c r="M6094">
        <v>2150.4</v>
      </c>
      <c r="N6094">
        <v>5.8200000000000002E-2</v>
      </c>
      <c r="O6094">
        <v>3.0859999999999999</v>
      </c>
      <c r="P6094">
        <v>0.33979999999999999</v>
      </c>
      <c r="Q6094">
        <v>36350.400000000001</v>
      </c>
      <c r="R6094" t="s">
        <v>38</v>
      </c>
      <c r="S6094" t="s">
        <v>34</v>
      </c>
      <c r="T6094" t="s">
        <v>28</v>
      </c>
      <c r="V6094" t="s">
        <v>302</v>
      </c>
      <c r="Y6094" t="s">
        <v>161</v>
      </c>
    </row>
    <row r="6095" spans="1:25" x14ac:dyDescent="0.45">
      <c r="A6095" t="s">
        <v>274</v>
      </c>
      <c r="B6095" t="s">
        <v>500</v>
      </c>
      <c r="C6095">
        <v>7138</v>
      </c>
      <c r="D6095">
        <v>3001</v>
      </c>
      <c r="E6095" t="s">
        <v>501</v>
      </c>
      <c r="F6095">
        <v>2023</v>
      </c>
      <c r="G6095">
        <v>82</v>
      </c>
      <c r="H6095">
        <v>61.71</v>
      </c>
      <c r="I6095">
        <v>1807.1</v>
      </c>
      <c r="K6095">
        <v>1.0999999999999999E-2</v>
      </c>
      <c r="L6095">
        <v>1.2999999999999999E-3</v>
      </c>
      <c r="M6095">
        <v>1387.9</v>
      </c>
      <c r="N6095">
        <v>5.91E-2</v>
      </c>
      <c r="O6095">
        <v>3.4569999999999999</v>
      </c>
      <c r="P6095">
        <v>0.43020000000000003</v>
      </c>
      <c r="Q6095">
        <v>23480</v>
      </c>
      <c r="R6095" t="s">
        <v>38</v>
      </c>
      <c r="S6095" t="s">
        <v>34</v>
      </c>
      <c r="T6095" t="s">
        <v>28</v>
      </c>
      <c r="V6095" t="s">
        <v>302</v>
      </c>
      <c r="Y6095" t="s">
        <v>161</v>
      </c>
    </row>
    <row r="6096" spans="1:25" x14ac:dyDescent="0.45">
      <c r="A6096" t="s">
        <v>274</v>
      </c>
      <c r="B6096" t="s">
        <v>500</v>
      </c>
      <c r="C6096">
        <v>7138</v>
      </c>
      <c r="D6096">
        <v>3001</v>
      </c>
      <c r="E6096" t="s">
        <v>501</v>
      </c>
      <c r="F6096">
        <v>2024</v>
      </c>
      <c r="G6096">
        <v>24</v>
      </c>
      <c r="H6096">
        <v>13.89</v>
      </c>
      <c r="I6096">
        <v>364.38</v>
      </c>
      <c r="K6096">
        <v>2E-3</v>
      </c>
      <c r="L6096">
        <v>5.9999999999999995E-4</v>
      </c>
      <c r="M6096">
        <v>288.2</v>
      </c>
      <c r="N6096">
        <v>5.8400000000000001E-2</v>
      </c>
      <c r="O6096">
        <v>0.96</v>
      </c>
      <c r="P6096">
        <v>0.56899999999999995</v>
      </c>
      <c r="Q6096">
        <v>4878.8999999999996</v>
      </c>
      <c r="R6096" t="s">
        <v>38</v>
      </c>
      <c r="S6096" t="s">
        <v>34</v>
      </c>
      <c r="T6096" t="s">
        <v>28</v>
      </c>
      <c r="V6096" t="s">
        <v>302</v>
      </c>
      <c r="Y6096" t="s">
        <v>161</v>
      </c>
    </row>
    <row r="6097" spans="1:25" x14ac:dyDescent="0.45">
      <c r="A6097" t="s">
        <v>335</v>
      </c>
      <c r="B6097" t="s">
        <v>502</v>
      </c>
      <c r="C6097">
        <v>7146</v>
      </c>
      <c r="D6097" t="s">
        <v>503</v>
      </c>
      <c r="F6097">
        <v>2009</v>
      </c>
      <c r="G6097">
        <v>266</v>
      </c>
      <c r="H6097">
        <v>225.25</v>
      </c>
      <c r="I6097">
        <v>14367.5</v>
      </c>
      <c r="K6097">
        <v>24.407</v>
      </c>
      <c r="L6097">
        <v>0.25700000000000001</v>
      </c>
      <c r="M6097">
        <v>15434.2</v>
      </c>
      <c r="N6097">
        <v>8.1000000000000003E-2</v>
      </c>
      <c r="O6097">
        <v>19.224</v>
      </c>
      <c r="P6097">
        <v>0.221</v>
      </c>
      <c r="Q6097">
        <v>190212.375</v>
      </c>
      <c r="R6097" t="s">
        <v>38</v>
      </c>
      <c r="T6097" t="s">
        <v>28</v>
      </c>
      <c r="V6097" t="s">
        <v>504</v>
      </c>
      <c r="Y6097" t="s">
        <v>103</v>
      </c>
    </row>
    <row r="6098" spans="1:25" x14ac:dyDescent="0.45">
      <c r="A6098" t="s">
        <v>335</v>
      </c>
      <c r="B6098" t="s">
        <v>502</v>
      </c>
      <c r="C6098">
        <v>7146</v>
      </c>
      <c r="D6098" t="s">
        <v>503</v>
      </c>
      <c r="F6098">
        <v>2010</v>
      </c>
      <c r="G6098">
        <v>375</v>
      </c>
      <c r="H6098">
        <v>342.75</v>
      </c>
      <c r="I6098">
        <v>22326.25</v>
      </c>
      <c r="K6098">
        <v>35.023000000000003</v>
      </c>
      <c r="L6098">
        <v>0.23200000000000001</v>
      </c>
      <c r="M6098">
        <v>24486.174999999999</v>
      </c>
      <c r="N6098">
        <v>8.1000000000000003E-2</v>
      </c>
      <c r="O6098">
        <v>25.588999999999999</v>
      </c>
      <c r="P6098">
        <v>0.17419999999999999</v>
      </c>
      <c r="Q6098">
        <v>301761.07500000001</v>
      </c>
      <c r="R6098" t="s">
        <v>38</v>
      </c>
      <c r="T6098" t="s">
        <v>28</v>
      </c>
      <c r="V6098" t="s">
        <v>504</v>
      </c>
      <c r="Y6098" t="s">
        <v>103</v>
      </c>
    </row>
    <row r="6099" spans="1:25" x14ac:dyDescent="0.45">
      <c r="A6099" t="s">
        <v>335</v>
      </c>
      <c r="B6099" t="s">
        <v>502</v>
      </c>
      <c r="C6099">
        <v>7146</v>
      </c>
      <c r="D6099" t="s">
        <v>503</v>
      </c>
      <c r="F6099">
        <v>2011</v>
      </c>
      <c r="G6099">
        <v>231</v>
      </c>
      <c r="H6099">
        <v>199.75</v>
      </c>
      <c r="I6099">
        <v>12635</v>
      </c>
      <c r="K6099">
        <v>19.739999999999998</v>
      </c>
      <c r="L6099">
        <v>0.23200000000000001</v>
      </c>
      <c r="M6099">
        <v>13806.7</v>
      </c>
      <c r="N6099">
        <v>8.1000000000000003E-2</v>
      </c>
      <c r="O6099">
        <v>17.047999999999998</v>
      </c>
      <c r="P6099">
        <v>0.20150000000000001</v>
      </c>
      <c r="Q6099">
        <v>170145.375</v>
      </c>
      <c r="R6099" t="s">
        <v>38</v>
      </c>
      <c r="T6099" t="s">
        <v>28</v>
      </c>
      <c r="V6099" t="s">
        <v>504</v>
      </c>
      <c r="Y6099" t="s">
        <v>103</v>
      </c>
    </row>
    <row r="6100" spans="1:25" x14ac:dyDescent="0.45">
      <c r="A6100" t="s">
        <v>335</v>
      </c>
      <c r="B6100" t="s">
        <v>502</v>
      </c>
      <c r="C6100">
        <v>7146</v>
      </c>
      <c r="D6100" t="s">
        <v>503</v>
      </c>
      <c r="F6100">
        <v>2012</v>
      </c>
      <c r="G6100">
        <v>293</v>
      </c>
      <c r="H6100">
        <v>258.75</v>
      </c>
      <c r="I6100">
        <v>16984.75</v>
      </c>
      <c r="K6100">
        <v>26.768000000000001</v>
      </c>
      <c r="L6100">
        <v>0.23200000000000001</v>
      </c>
      <c r="M6100">
        <v>18721.150000000001</v>
      </c>
      <c r="N6100">
        <v>8.1000000000000003E-2</v>
      </c>
      <c r="O6100">
        <v>17.817</v>
      </c>
      <c r="P6100">
        <v>0.15509999999999999</v>
      </c>
      <c r="Q6100">
        <v>230721.52499999999</v>
      </c>
      <c r="R6100" t="s">
        <v>38</v>
      </c>
      <c r="T6100" t="s">
        <v>28</v>
      </c>
      <c r="V6100" t="s">
        <v>504</v>
      </c>
      <c r="Y6100" t="s">
        <v>103</v>
      </c>
    </row>
    <row r="6101" spans="1:25" x14ac:dyDescent="0.45">
      <c r="A6101" t="s">
        <v>335</v>
      </c>
      <c r="B6101" t="s">
        <v>502</v>
      </c>
      <c r="C6101">
        <v>7146</v>
      </c>
      <c r="D6101" t="s">
        <v>503</v>
      </c>
      <c r="F6101">
        <v>2013</v>
      </c>
      <c r="G6101">
        <v>272</v>
      </c>
      <c r="H6101">
        <v>243</v>
      </c>
      <c r="I6101">
        <v>15682.5</v>
      </c>
      <c r="K6101">
        <v>25.036000000000001</v>
      </c>
      <c r="L6101">
        <v>0.23300000000000001</v>
      </c>
      <c r="M6101">
        <v>17463.849999999999</v>
      </c>
      <c r="N6101">
        <v>8.1000000000000003E-2</v>
      </c>
      <c r="O6101">
        <v>14.701000000000001</v>
      </c>
      <c r="P6101">
        <v>0.14399999999999999</v>
      </c>
      <c r="Q6101">
        <v>215218.65</v>
      </c>
      <c r="R6101" t="s">
        <v>38</v>
      </c>
      <c r="T6101" t="s">
        <v>28</v>
      </c>
      <c r="V6101" t="s">
        <v>504</v>
      </c>
      <c r="Y6101" t="s">
        <v>103</v>
      </c>
    </row>
    <row r="6102" spans="1:25" x14ac:dyDescent="0.45">
      <c r="A6102" t="s">
        <v>335</v>
      </c>
      <c r="B6102" t="s">
        <v>502</v>
      </c>
      <c r="C6102">
        <v>7146</v>
      </c>
      <c r="D6102" t="s">
        <v>503</v>
      </c>
      <c r="F6102">
        <v>2014</v>
      </c>
      <c r="G6102">
        <v>170</v>
      </c>
      <c r="H6102">
        <v>138.75</v>
      </c>
      <c r="I6102">
        <v>9522.5</v>
      </c>
      <c r="K6102">
        <v>14.321999999999999</v>
      </c>
      <c r="L6102">
        <v>0.2329</v>
      </c>
      <c r="M6102">
        <v>9990.0750000000007</v>
      </c>
      <c r="N6102">
        <v>8.1000000000000003E-2</v>
      </c>
      <c r="O6102">
        <v>10.782999999999999</v>
      </c>
      <c r="P6102">
        <v>0.1923</v>
      </c>
      <c r="Q6102">
        <v>123115.875</v>
      </c>
      <c r="R6102" t="s">
        <v>38</v>
      </c>
      <c r="T6102" t="s">
        <v>28</v>
      </c>
      <c r="V6102" t="s">
        <v>504</v>
      </c>
      <c r="Y6102" t="s">
        <v>103</v>
      </c>
    </row>
    <row r="6103" spans="1:25" x14ac:dyDescent="0.45">
      <c r="A6103" t="s">
        <v>335</v>
      </c>
      <c r="B6103" t="s">
        <v>502</v>
      </c>
      <c r="C6103">
        <v>7146</v>
      </c>
      <c r="D6103" t="s">
        <v>503</v>
      </c>
      <c r="F6103">
        <v>2015</v>
      </c>
      <c r="G6103">
        <v>123</v>
      </c>
      <c r="H6103">
        <v>91.75</v>
      </c>
      <c r="I6103">
        <v>5040.75</v>
      </c>
      <c r="K6103">
        <v>8.0920000000000005</v>
      </c>
      <c r="L6103">
        <v>0.2334</v>
      </c>
      <c r="M6103">
        <v>5644.7</v>
      </c>
      <c r="N6103">
        <v>8.1199999999999994E-2</v>
      </c>
      <c r="O6103">
        <v>7.9560000000000004</v>
      </c>
      <c r="P6103">
        <v>0.31259999999999999</v>
      </c>
      <c r="Q6103">
        <v>69560.5</v>
      </c>
      <c r="R6103" t="s">
        <v>38</v>
      </c>
      <c r="T6103" t="s">
        <v>28</v>
      </c>
      <c r="V6103" t="s">
        <v>504</v>
      </c>
      <c r="Y6103" t="s">
        <v>159</v>
      </c>
    </row>
    <row r="6104" spans="1:25" x14ac:dyDescent="0.45">
      <c r="A6104" t="s">
        <v>335</v>
      </c>
      <c r="B6104" t="s">
        <v>502</v>
      </c>
      <c r="C6104">
        <v>7146</v>
      </c>
      <c r="D6104" t="s">
        <v>503</v>
      </c>
      <c r="F6104">
        <v>2016</v>
      </c>
      <c r="G6104">
        <v>105</v>
      </c>
      <c r="H6104">
        <v>86</v>
      </c>
      <c r="I6104">
        <v>5271.25</v>
      </c>
      <c r="K6104">
        <v>2.8000000000000001E-2</v>
      </c>
      <c r="L6104">
        <v>1E-3</v>
      </c>
      <c r="M6104">
        <v>5716.15</v>
      </c>
      <c r="N6104">
        <v>8.1000000000000003E-2</v>
      </c>
      <c r="O6104">
        <v>5.492</v>
      </c>
      <c r="P6104">
        <v>0.18129999999999999</v>
      </c>
      <c r="Q6104">
        <v>70446.2</v>
      </c>
      <c r="R6104" t="s">
        <v>38</v>
      </c>
      <c r="T6104" t="s">
        <v>28</v>
      </c>
      <c r="V6104" t="s">
        <v>504</v>
      </c>
      <c r="Y6104" t="s">
        <v>159</v>
      </c>
    </row>
    <row r="6105" spans="1:25" x14ac:dyDescent="0.45">
      <c r="A6105" t="s">
        <v>335</v>
      </c>
      <c r="B6105" t="s">
        <v>502</v>
      </c>
      <c r="C6105">
        <v>7146</v>
      </c>
      <c r="D6105" t="s">
        <v>503</v>
      </c>
      <c r="F6105">
        <v>2017</v>
      </c>
      <c r="G6105">
        <v>38</v>
      </c>
      <c r="H6105">
        <v>31.25</v>
      </c>
      <c r="I6105">
        <v>1857.25</v>
      </c>
      <c r="K6105">
        <v>1.2E-2</v>
      </c>
      <c r="L6105">
        <v>1E-3</v>
      </c>
      <c r="M6105">
        <v>2003.825</v>
      </c>
      <c r="N6105">
        <v>8.1000000000000003E-2</v>
      </c>
      <c r="O6105">
        <v>1.849</v>
      </c>
      <c r="P6105">
        <v>0.2041</v>
      </c>
      <c r="Q6105">
        <v>24693.95</v>
      </c>
      <c r="R6105" t="s">
        <v>38</v>
      </c>
      <c r="T6105" t="s">
        <v>28</v>
      </c>
      <c r="V6105" t="s">
        <v>504</v>
      </c>
      <c r="Y6105" t="s">
        <v>160</v>
      </c>
    </row>
    <row r="6106" spans="1:25" x14ac:dyDescent="0.45">
      <c r="A6106" t="s">
        <v>335</v>
      </c>
      <c r="B6106" t="s">
        <v>502</v>
      </c>
      <c r="C6106">
        <v>7146</v>
      </c>
      <c r="D6106" t="s">
        <v>503</v>
      </c>
      <c r="F6106">
        <v>2018</v>
      </c>
      <c r="G6106">
        <v>81</v>
      </c>
      <c r="H6106">
        <v>66.25</v>
      </c>
      <c r="I6106">
        <v>4959.25</v>
      </c>
      <c r="K6106">
        <v>2.8000000000000001E-2</v>
      </c>
      <c r="L6106">
        <v>1E-3</v>
      </c>
      <c r="M6106">
        <v>4953.0749999999998</v>
      </c>
      <c r="N6106">
        <v>8.1000000000000003E-2</v>
      </c>
      <c r="O6106">
        <v>4.91</v>
      </c>
      <c r="P6106">
        <v>0.16070000000000001</v>
      </c>
      <c r="Q6106">
        <v>61039.974999999999</v>
      </c>
      <c r="R6106" t="s">
        <v>38</v>
      </c>
      <c r="T6106" t="s">
        <v>28</v>
      </c>
      <c r="V6106" t="s">
        <v>504</v>
      </c>
      <c r="Y6106" t="s">
        <v>160</v>
      </c>
    </row>
    <row r="6107" spans="1:25" x14ac:dyDescent="0.45">
      <c r="A6107" t="s">
        <v>335</v>
      </c>
      <c r="B6107" t="s">
        <v>502</v>
      </c>
      <c r="C6107">
        <v>7146</v>
      </c>
      <c r="D6107" t="s">
        <v>503</v>
      </c>
      <c r="F6107">
        <v>2019</v>
      </c>
      <c r="G6107">
        <v>86</v>
      </c>
      <c r="H6107">
        <v>69.25</v>
      </c>
      <c r="I6107">
        <v>4291</v>
      </c>
      <c r="K6107">
        <v>2.9000000000000001E-2</v>
      </c>
      <c r="L6107">
        <v>1E-3</v>
      </c>
      <c r="M6107">
        <v>4653.25</v>
      </c>
      <c r="N6107">
        <v>8.1000000000000003E-2</v>
      </c>
      <c r="O6107">
        <v>6.1360000000000001</v>
      </c>
      <c r="P6107">
        <v>0.22359999999999999</v>
      </c>
      <c r="Q6107">
        <v>57348.375</v>
      </c>
      <c r="R6107" t="s">
        <v>38</v>
      </c>
      <c r="T6107" t="s">
        <v>28</v>
      </c>
      <c r="V6107" t="s">
        <v>504</v>
      </c>
      <c r="Y6107" t="s">
        <v>160</v>
      </c>
    </row>
    <row r="6108" spans="1:25" x14ac:dyDescent="0.45">
      <c r="A6108" t="s">
        <v>335</v>
      </c>
      <c r="B6108" t="s">
        <v>502</v>
      </c>
      <c r="C6108">
        <v>7146</v>
      </c>
      <c r="D6108" t="s">
        <v>503</v>
      </c>
      <c r="F6108">
        <v>2020</v>
      </c>
      <c r="G6108">
        <v>234</v>
      </c>
      <c r="H6108">
        <v>203.75</v>
      </c>
      <c r="I6108">
        <v>12777.75</v>
      </c>
      <c r="K6108">
        <v>7.0000000000000007E-2</v>
      </c>
      <c r="L6108">
        <v>1E-3</v>
      </c>
      <c r="M6108">
        <v>13956.55</v>
      </c>
      <c r="N6108">
        <v>8.1000000000000003E-2</v>
      </c>
      <c r="O6108">
        <v>16.706</v>
      </c>
      <c r="P6108">
        <v>0.19889999999999999</v>
      </c>
      <c r="Q6108">
        <v>171996.47500000001</v>
      </c>
      <c r="R6108" t="s">
        <v>38</v>
      </c>
      <c r="T6108" t="s">
        <v>28</v>
      </c>
      <c r="V6108" t="s">
        <v>504</v>
      </c>
      <c r="Y6108" t="s">
        <v>160</v>
      </c>
    </row>
    <row r="6109" spans="1:25" x14ac:dyDescent="0.45">
      <c r="A6109" t="s">
        <v>335</v>
      </c>
      <c r="B6109" t="s">
        <v>502</v>
      </c>
      <c r="C6109">
        <v>7146</v>
      </c>
      <c r="D6109" t="s">
        <v>503</v>
      </c>
      <c r="F6109">
        <v>2021</v>
      </c>
      <c r="G6109">
        <v>218</v>
      </c>
      <c r="H6109">
        <v>165.45</v>
      </c>
      <c r="I6109">
        <v>10141.379999999999</v>
      </c>
      <c r="K6109">
        <v>6.0999999999999999E-2</v>
      </c>
      <c r="L6109">
        <v>1E-3</v>
      </c>
      <c r="M6109">
        <v>11048.598</v>
      </c>
      <c r="N6109">
        <v>8.0600000000000005E-2</v>
      </c>
      <c r="O6109">
        <v>12.63</v>
      </c>
      <c r="P6109">
        <v>0.23230000000000001</v>
      </c>
      <c r="Q6109">
        <v>136159.36300000001</v>
      </c>
      <c r="R6109" t="s">
        <v>38</v>
      </c>
      <c r="T6109" t="s">
        <v>28</v>
      </c>
      <c r="V6109" t="s">
        <v>504</v>
      </c>
      <c r="Y6109" t="s">
        <v>161</v>
      </c>
    </row>
    <row r="6110" spans="1:25" x14ac:dyDescent="0.45">
      <c r="A6110" t="s">
        <v>335</v>
      </c>
      <c r="B6110" t="s">
        <v>502</v>
      </c>
      <c r="C6110">
        <v>7146</v>
      </c>
      <c r="D6110" t="s">
        <v>503</v>
      </c>
      <c r="F6110">
        <v>2022</v>
      </c>
      <c r="G6110">
        <v>169</v>
      </c>
      <c r="H6110">
        <v>112.88</v>
      </c>
      <c r="I6110">
        <v>7151.78</v>
      </c>
      <c r="K6110">
        <v>4.2999999999999997E-2</v>
      </c>
      <c r="L6110">
        <v>1E-3</v>
      </c>
      <c r="M6110">
        <v>7594.4669999999996</v>
      </c>
      <c r="N6110">
        <v>8.1799999999999998E-2</v>
      </c>
      <c r="O6110">
        <v>12.032999999999999</v>
      </c>
      <c r="P6110">
        <v>0.34339999999999998</v>
      </c>
      <c r="Q6110">
        <v>93591.505999999994</v>
      </c>
      <c r="R6110" t="s">
        <v>38</v>
      </c>
      <c r="T6110" t="s">
        <v>28</v>
      </c>
      <c r="V6110" t="s">
        <v>504</v>
      </c>
      <c r="Y6110" t="s">
        <v>161</v>
      </c>
    </row>
    <row r="6111" spans="1:25" x14ac:dyDescent="0.45">
      <c r="A6111" t="s">
        <v>335</v>
      </c>
      <c r="B6111" t="s">
        <v>502</v>
      </c>
      <c r="C6111">
        <v>7146</v>
      </c>
      <c r="D6111" t="s">
        <v>503</v>
      </c>
      <c r="F6111">
        <v>2023</v>
      </c>
      <c r="G6111">
        <v>143</v>
      </c>
      <c r="H6111">
        <v>93.25</v>
      </c>
      <c r="I6111">
        <v>5669.89</v>
      </c>
      <c r="K6111">
        <v>3.7999999999999999E-2</v>
      </c>
      <c r="L6111">
        <v>1E-3</v>
      </c>
      <c r="M6111">
        <v>6137.8360000000002</v>
      </c>
      <c r="N6111">
        <v>8.1000000000000003E-2</v>
      </c>
      <c r="O6111">
        <v>10.343</v>
      </c>
      <c r="P6111">
        <v>0.28649999999999998</v>
      </c>
      <c r="Q6111">
        <v>75642.061000000002</v>
      </c>
      <c r="R6111" t="s">
        <v>38</v>
      </c>
      <c r="T6111" t="s">
        <v>28</v>
      </c>
      <c r="V6111" t="s">
        <v>504</v>
      </c>
      <c r="Y6111" t="s">
        <v>161</v>
      </c>
    </row>
    <row r="6112" spans="1:25" x14ac:dyDescent="0.45">
      <c r="A6112" t="s">
        <v>335</v>
      </c>
      <c r="B6112" t="s">
        <v>502</v>
      </c>
      <c r="C6112">
        <v>7146</v>
      </c>
      <c r="D6112" t="s">
        <v>503</v>
      </c>
      <c r="F6112">
        <v>2024</v>
      </c>
      <c r="G6112">
        <v>20</v>
      </c>
      <c r="H6112">
        <v>14.29</v>
      </c>
      <c r="I6112">
        <v>844.3</v>
      </c>
      <c r="K6112">
        <v>6.0000000000000001E-3</v>
      </c>
      <c r="L6112">
        <v>1E-3</v>
      </c>
      <c r="M6112">
        <v>912.41800000000001</v>
      </c>
      <c r="N6112">
        <v>8.1000000000000003E-2</v>
      </c>
      <c r="O6112">
        <v>1.1519999999999999</v>
      </c>
      <c r="P6112">
        <v>0.24279999999999999</v>
      </c>
      <c r="Q6112">
        <v>11243.89</v>
      </c>
      <c r="R6112" t="s">
        <v>38</v>
      </c>
      <c r="T6112" t="s">
        <v>28</v>
      </c>
      <c r="V6112" t="s">
        <v>504</v>
      </c>
      <c r="Y6112" t="s">
        <v>161</v>
      </c>
    </row>
    <row r="6113" spans="1:25" x14ac:dyDescent="0.45">
      <c r="A6113" t="s">
        <v>335</v>
      </c>
      <c r="B6113" t="s">
        <v>502</v>
      </c>
      <c r="C6113">
        <v>7146</v>
      </c>
      <c r="D6113" t="s">
        <v>505</v>
      </c>
      <c r="F6113">
        <v>2009</v>
      </c>
      <c r="G6113">
        <v>254</v>
      </c>
      <c r="H6113">
        <v>218.75</v>
      </c>
      <c r="I6113">
        <v>14287.75</v>
      </c>
      <c r="K6113">
        <v>23.506</v>
      </c>
      <c r="L6113">
        <v>0.25700000000000001</v>
      </c>
      <c r="M6113">
        <v>14864</v>
      </c>
      <c r="N6113">
        <v>8.1000000000000003E-2</v>
      </c>
      <c r="O6113">
        <v>22.504999999999999</v>
      </c>
      <c r="P6113">
        <v>0.24399999999999999</v>
      </c>
      <c r="Q6113">
        <v>183186.82500000001</v>
      </c>
      <c r="R6113" t="s">
        <v>38</v>
      </c>
      <c r="T6113" t="s">
        <v>28</v>
      </c>
      <c r="V6113" t="s">
        <v>504</v>
      </c>
      <c r="Y6113" t="s">
        <v>103</v>
      </c>
    </row>
    <row r="6114" spans="1:25" x14ac:dyDescent="0.45">
      <c r="A6114" t="s">
        <v>335</v>
      </c>
      <c r="B6114" t="s">
        <v>502</v>
      </c>
      <c r="C6114">
        <v>7146</v>
      </c>
      <c r="D6114" t="s">
        <v>505</v>
      </c>
      <c r="F6114">
        <v>2010</v>
      </c>
      <c r="G6114">
        <v>387</v>
      </c>
      <c r="H6114">
        <v>342.75</v>
      </c>
      <c r="I6114">
        <v>21716.25</v>
      </c>
      <c r="K6114">
        <v>32.991</v>
      </c>
      <c r="L6114">
        <v>0.23200000000000001</v>
      </c>
      <c r="M6114">
        <v>23064.625</v>
      </c>
      <c r="N6114">
        <v>8.1000000000000003E-2</v>
      </c>
      <c r="O6114">
        <v>33.115000000000002</v>
      </c>
      <c r="P6114">
        <v>0.22850000000000001</v>
      </c>
      <c r="Q6114">
        <v>284256.32500000001</v>
      </c>
      <c r="R6114" t="s">
        <v>38</v>
      </c>
      <c r="T6114" t="s">
        <v>28</v>
      </c>
      <c r="V6114" t="s">
        <v>504</v>
      </c>
      <c r="Y6114" t="s">
        <v>103</v>
      </c>
    </row>
    <row r="6115" spans="1:25" x14ac:dyDescent="0.45">
      <c r="A6115" t="s">
        <v>335</v>
      </c>
      <c r="B6115" t="s">
        <v>502</v>
      </c>
      <c r="C6115">
        <v>7146</v>
      </c>
      <c r="D6115" t="s">
        <v>505</v>
      </c>
      <c r="F6115">
        <v>2011</v>
      </c>
      <c r="G6115">
        <v>225</v>
      </c>
      <c r="H6115">
        <v>187</v>
      </c>
      <c r="I6115">
        <v>11232.5</v>
      </c>
      <c r="K6115">
        <v>17.513999999999999</v>
      </c>
      <c r="L6115">
        <v>0.23200000000000001</v>
      </c>
      <c r="M6115">
        <v>12248.625</v>
      </c>
      <c r="N6115">
        <v>8.1000000000000003E-2</v>
      </c>
      <c r="O6115">
        <v>16.248999999999999</v>
      </c>
      <c r="P6115">
        <v>0.21029999999999999</v>
      </c>
      <c r="Q6115">
        <v>150956.1</v>
      </c>
      <c r="R6115" t="s">
        <v>38</v>
      </c>
      <c r="T6115" t="s">
        <v>28</v>
      </c>
      <c r="V6115" t="s">
        <v>504</v>
      </c>
      <c r="Y6115" t="s">
        <v>103</v>
      </c>
    </row>
    <row r="6116" spans="1:25" x14ac:dyDescent="0.45">
      <c r="A6116" t="s">
        <v>335</v>
      </c>
      <c r="B6116" t="s">
        <v>502</v>
      </c>
      <c r="C6116">
        <v>7146</v>
      </c>
      <c r="D6116" t="s">
        <v>505</v>
      </c>
      <c r="F6116">
        <v>2012</v>
      </c>
      <c r="G6116">
        <v>363</v>
      </c>
      <c r="H6116">
        <v>324.5</v>
      </c>
      <c r="I6116">
        <v>21491</v>
      </c>
      <c r="K6116">
        <v>33.124000000000002</v>
      </c>
      <c r="L6116">
        <v>0.23200000000000001</v>
      </c>
      <c r="M6116">
        <v>23167.325000000001</v>
      </c>
      <c r="N6116">
        <v>8.1000000000000003E-2</v>
      </c>
      <c r="O6116">
        <v>29.587</v>
      </c>
      <c r="P6116">
        <v>0.2016</v>
      </c>
      <c r="Q6116">
        <v>285500.2</v>
      </c>
      <c r="R6116" t="s">
        <v>38</v>
      </c>
      <c r="T6116" t="s">
        <v>28</v>
      </c>
      <c r="V6116" t="s">
        <v>504</v>
      </c>
      <c r="Y6116" t="s">
        <v>103</v>
      </c>
    </row>
    <row r="6117" spans="1:25" x14ac:dyDescent="0.45">
      <c r="A6117" t="s">
        <v>335</v>
      </c>
      <c r="B6117" t="s">
        <v>502</v>
      </c>
      <c r="C6117">
        <v>7146</v>
      </c>
      <c r="D6117" t="s">
        <v>505</v>
      </c>
      <c r="F6117">
        <v>2013</v>
      </c>
      <c r="G6117">
        <v>300</v>
      </c>
      <c r="H6117">
        <v>263</v>
      </c>
      <c r="I6117">
        <v>16290.5</v>
      </c>
      <c r="K6117">
        <v>25.97</v>
      </c>
      <c r="L6117">
        <v>0.23300000000000001</v>
      </c>
      <c r="M6117">
        <v>18117</v>
      </c>
      <c r="N6117">
        <v>8.1000000000000003E-2</v>
      </c>
      <c r="O6117">
        <v>19.555</v>
      </c>
      <c r="P6117">
        <v>0.1812</v>
      </c>
      <c r="Q6117">
        <v>223257.7</v>
      </c>
      <c r="R6117" t="s">
        <v>38</v>
      </c>
      <c r="T6117" t="s">
        <v>28</v>
      </c>
      <c r="V6117" t="s">
        <v>504</v>
      </c>
      <c r="Y6117" t="s">
        <v>103</v>
      </c>
    </row>
    <row r="6118" spans="1:25" x14ac:dyDescent="0.45">
      <c r="A6118" t="s">
        <v>335</v>
      </c>
      <c r="B6118" t="s">
        <v>502</v>
      </c>
      <c r="C6118">
        <v>7146</v>
      </c>
      <c r="D6118" t="s">
        <v>505</v>
      </c>
      <c r="F6118">
        <v>2014</v>
      </c>
      <c r="G6118">
        <v>246</v>
      </c>
      <c r="H6118">
        <v>192.75</v>
      </c>
      <c r="I6118">
        <v>12425.25</v>
      </c>
      <c r="K6118">
        <v>19.454999999999998</v>
      </c>
      <c r="L6118">
        <v>0.23300000000000001</v>
      </c>
      <c r="M6118">
        <v>13570.15</v>
      </c>
      <c r="N6118">
        <v>8.1000000000000003E-2</v>
      </c>
      <c r="O6118">
        <v>21.102</v>
      </c>
      <c r="P6118">
        <v>0.25659999999999999</v>
      </c>
      <c r="Q6118">
        <v>167242.45000000001</v>
      </c>
      <c r="R6118" t="s">
        <v>38</v>
      </c>
      <c r="T6118" t="s">
        <v>28</v>
      </c>
      <c r="V6118" t="s">
        <v>504</v>
      </c>
      <c r="Y6118" t="s">
        <v>103</v>
      </c>
    </row>
    <row r="6119" spans="1:25" x14ac:dyDescent="0.45">
      <c r="A6119" t="s">
        <v>335</v>
      </c>
      <c r="B6119" t="s">
        <v>502</v>
      </c>
      <c r="C6119">
        <v>7146</v>
      </c>
      <c r="D6119" t="s">
        <v>505</v>
      </c>
      <c r="F6119">
        <v>2015</v>
      </c>
      <c r="G6119">
        <v>117</v>
      </c>
      <c r="H6119">
        <v>84.75</v>
      </c>
      <c r="I6119">
        <v>4822.75</v>
      </c>
      <c r="K6119">
        <v>7.9169999999999998</v>
      </c>
      <c r="L6119">
        <v>0.23300000000000001</v>
      </c>
      <c r="M6119">
        <v>5522.375</v>
      </c>
      <c r="N6119">
        <v>8.1000000000000003E-2</v>
      </c>
      <c r="O6119">
        <v>11.339</v>
      </c>
      <c r="P6119">
        <v>0.377</v>
      </c>
      <c r="Q6119">
        <v>68062.125</v>
      </c>
      <c r="R6119" t="s">
        <v>38</v>
      </c>
      <c r="T6119" t="s">
        <v>28</v>
      </c>
      <c r="V6119" t="s">
        <v>504</v>
      </c>
      <c r="Y6119" t="s">
        <v>159</v>
      </c>
    </row>
    <row r="6120" spans="1:25" x14ac:dyDescent="0.45">
      <c r="A6120" t="s">
        <v>335</v>
      </c>
      <c r="B6120" t="s">
        <v>502</v>
      </c>
      <c r="C6120">
        <v>7146</v>
      </c>
      <c r="D6120" t="s">
        <v>505</v>
      </c>
      <c r="F6120">
        <v>2016</v>
      </c>
      <c r="G6120">
        <v>231</v>
      </c>
      <c r="H6120">
        <v>177.75</v>
      </c>
      <c r="I6120">
        <v>10348</v>
      </c>
      <c r="K6120">
        <v>5.2999999999999999E-2</v>
      </c>
      <c r="L6120">
        <v>1E-3</v>
      </c>
      <c r="M6120">
        <v>10826.3</v>
      </c>
      <c r="N6120">
        <v>8.1000000000000003E-2</v>
      </c>
      <c r="O6120">
        <v>19.14</v>
      </c>
      <c r="P6120">
        <v>0.29149999999999998</v>
      </c>
      <c r="Q6120">
        <v>133425.125</v>
      </c>
      <c r="R6120" t="s">
        <v>38</v>
      </c>
      <c r="T6120" t="s">
        <v>28</v>
      </c>
      <c r="V6120" t="s">
        <v>504</v>
      </c>
      <c r="Y6120" t="s">
        <v>159</v>
      </c>
    </row>
    <row r="6121" spans="1:25" x14ac:dyDescent="0.45">
      <c r="A6121" t="s">
        <v>335</v>
      </c>
      <c r="B6121" t="s">
        <v>502</v>
      </c>
      <c r="C6121">
        <v>7146</v>
      </c>
      <c r="D6121" t="s">
        <v>505</v>
      </c>
      <c r="F6121">
        <v>2017</v>
      </c>
      <c r="G6121">
        <v>52</v>
      </c>
      <c r="H6121">
        <v>34</v>
      </c>
      <c r="I6121">
        <v>1620.5</v>
      </c>
      <c r="K6121">
        <v>1.0999999999999999E-2</v>
      </c>
      <c r="L6121">
        <v>1E-3</v>
      </c>
      <c r="M6121">
        <v>1748.05</v>
      </c>
      <c r="N6121">
        <v>8.1100000000000005E-2</v>
      </c>
      <c r="O6121">
        <v>3.3239999999999998</v>
      </c>
      <c r="P6121">
        <v>0.31640000000000001</v>
      </c>
      <c r="Q6121">
        <v>21543.825000000001</v>
      </c>
      <c r="R6121" t="s">
        <v>38</v>
      </c>
      <c r="T6121" t="s">
        <v>28</v>
      </c>
      <c r="V6121" t="s">
        <v>504</v>
      </c>
      <c r="Y6121" t="s">
        <v>160</v>
      </c>
    </row>
    <row r="6122" spans="1:25" x14ac:dyDescent="0.45">
      <c r="A6122" t="s">
        <v>335</v>
      </c>
      <c r="B6122" t="s">
        <v>502</v>
      </c>
      <c r="C6122">
        <v>7146</v>
      </c>
      <c r="D6122" t="s">
        <v>505</v>
      </c>
      <c r="F6122">
        <v>2018</v>
      </c>
      <c r="G6122">
        <v>57</v>
      </c>
      <c r="H6122">
        <v>39</v>
      </c>
      <c r="I6122">
        <v>1910</v>
      </c>
      <c r="K6122">
        <v>1.2E-2</v>
      </c>
      <c r="L6122">
        <v>1E-3</v>
      </c>
      <c r="M6122">
        <v>2088.9</v>
      </c>
      <c r="N6122">
        <v>8.1000000000000003E-2</v>
      </c>
      <c r="O6122">
        <v>3.6709999999999998</v>
      </c>
      <c r="P6122">
        <v>0.29039999999999999</v>
      </c>
      <c r="Q6122">
        <v>25743.95</v>
      </c>
      <c r="R6122" t="s">
        <v>38</v>
      </c>
      <c r="T6122" t="s">
        <v>28</v>
      </c>
      <c r="V6122" t="s">
        <v>504</v>
      </c>
      <c r="Y6122" t="s">
        <v>160</v>
      </c>
    </row>
    <row r="6123" spans="1:25" x14ac:dyDescent="0.45">
      <c r="A6123" t="s">
        <v>335</v>
      </c>
      <c r="B6123" t="s">
        <v>502</v>
      </c>
      <c r="C6123">
        <v>7146</v>
      </c>
      <c r="D6123" t="s">
        <v>505</v>
      </c>
      <c r="F6123">
        <v>2019</v>
      </c>
      <c r="G6123">
        <v>85</v>
      </c>
      <c r="H6123">
        <v>62</v>
      </c>
      <c r="I6123">
        <v>3540</v>
      </c>
      <c r="K6123">
        <v>2.4E-2</v>
      </c>
      <c r="L6123">
        <v>1E-3</v>
      </c>
      <c r="M6123">
        <v>3893.125</v>
      </c>
      <c r="N6123">
        <v>8.1000000000000003E-2</v>
      </c>
      <c r="O6123">
        <v>4.7969999999999997</v>
      </c>
      <c r="P6123">
        <v>0.2208</v>
      </c>
      <c r="Q6123">
        <v>47976.75</v>
      </c>
      <c r="R6123" t="s">
        <v>38</v>
      </c>
      <c r="T6123" t="s">
        <v>28</v>
      </c>
      <c r="V6123" t="s">
        <v>504</v>
      </c>
      <c r="Y6123" t="s">
        <v>160</v>
      </c>
    </row>
    <row r="6124" spans="1:25" x14ac:dyDescent="0.45">
      <c r="A6124" t="s">
        <v>335</v>
      </c>
      <c r="B6124" t="s">
        <v>502</v>
      </c>
      <c r="C6124">
        <v>7146</v>
      </c>
      <c r="D6124" t="s">
        <v>505</v>
      </c>
      <c r="F6124">
        <v>2020</v>
      </c>
      <c r="G6124">
        <v>139</v>
      </c>
      <c r="H6124">
        <v>121.75</v>
      </c>
      <c r="I6124">
        <v>7644.75</v>
      </c>
      <c r="K6124">
        <v>4.1000000000000002E-2</v>
      </c>
      <c r="L6124">
        <v>1E-3</v>
      </c>
      <c r="M6124">
        <v>8257.2999999999993</v>
      </c>
      <c r="N6124">
        <v>8.1000000000000003E-2</v>
      </c>
      <c r="O6124">
        <v>9.2769999999999992</v>
      </c>
      <c r="P6124">
        <v>0.19639999999999999</v>
      </c>
      <c r="Q6124">
        <v>101762.65</v>
      </c>
      <c r="R6124" t="s">
        <v>38</v>
      </c>
      <c r="T6124" t="s">
        <v>28</v>
      </c>
      <c r="V6124" t="s">
        <v>504</v>
      </c>
      <c r="Y6124" t="s">
        <v>160</v>
      </c>
    </row>
    <row r="6125" spans="1:25" x14ac:dyDescent="0.45">
      <c r="A6125" t="s">
        <v>335</v>
      </c>
      <c r="B6125" t="s">
        <v>502</v>
      </c>
      <c r="C6125">
        <v>7146</v>
      </c>
      <c r="D6125" t="s">
        <v>505</v>
      </c>
      <c r="F6125">
        <v>2021</v>
      </c>
      <c r="G6125">
        <v>150</v>
      </c>
      <c r="H6125">
        <v>118.11</v>
      </c>
      <c r="I6125">
        <v>7237.01</v>
      </c>
      <c r="K6125">
        <v>4.2999999999999997E-2</v>
      </c>
      <c r="L6125">
        <v>1E-3</v>
      </c>
      <c r="M6125">
        <v>7708.7950000000001</v>
      </c>
      <c r="N6125">
        <v>8.14E-2</v>
      </c>
      <c r="O6125">
        <v>10.041</v>
      </c>
      <c r="P6125">
        <v>0.2432</v>
      </c>
      <c r="Q6125">
        <v>95000.801999999996</v>
      </c>
      <c r="R6125" t="s">
        <v>38</v>
      </c>
      <c r="T6125" t="s">
        <v>28</v>
      </c>
      <c r="V6125" t="s">
        <v>504</v>
      </c>
      <c r="Y6125" t="s">
        <v>161</v>
      </c>
    </row>
    <row r="6126" spans="1:25" x14ac:dyDescent="0.45">
      <c r="A6126" t="s">
        <v>335</v>
      </c>
      <c r="B6126" t="s">
        <v>502</v>
      </c>
      <c r="C6126">
        <v>7146</v>
      </c>
      <c r="D6126" t="s">
        <v>505</v>
      </c>
      <c r="F6126">
        <v>2022</v>
      </c>
      <c r="G6126">
        <v>132</v>
      </c>
      <c r="H6126">
        <v>90.47</v>
      </c>
      <c r="I6126">
        <v>5854.78</v>
      </c>
      <c r="K6126">
        <v>3.4000000000000002E-2</v>
      </c>
      <c r="L6126">
        <v>1E-3</v>
      </c>
      <c r="M6126">
        <v>6126.2030000000004</v>
      </c>
      <c r="N6126">
        <v>8.1000000000000003E-2</v>
      </c>
      <c r="O6126">
        <v>18.21</v>
      </c>
      <c r="P6126">
        <v>0.46379999999999999</v>
      </c>
      <c r="Q6126">
        <v>75493.126000000004</v>
      </c>
      <c r="R6126" t="s">
        <v>38</v>
      </c>
      <c r="T6126" t="s">
        <v>28</v>
      </c>
      <c r="V6126" t="s">
        <v>504</v>
      </c>
      <c r="Y6126" t="s">
        <v>161</v>
      </c>
    </row>
    <row r="6127" spans="1:25" x14ac:dyDescent="0.45">
      <c r="A6127" t="s">
        <v>335</v>
      </c>
      <c r="B6127" t="s">
        <v>502</v>
      </c>
      <c r="C6127">
        <v>7146</v>
      </c>
      <c r="D6127" t="s">
        <v>505</v>
      </c>
      <c r="F6127">
        <v>2023</v>
      </c>
      <c r="G6127">
        <v>89</v>
      </c>
      <c r="H6127">
        <v>57.81</v>
      </c>
      <c r="I6127">
        <v>3439.42</v>
      </c>
      <c r="K6127">
        <v>2.3E-2</v>
      </c>
      <c r="L6127">
        <v>1E-3</v>
      </c>
      <c r="M6127">
        <v>3713.8829999999998</v>
      </c>
      <c r="N6127">
        <v>8.1699999999999995E-2</v>
      </c>
      <c r="O6127">
        <v>5.085</v>
      </c>
      <c r="P6127">
        <v>0.2772</v>
      </c>
      <c r="Q6127">
        <v>45772.934999999998</v>
      </c>
      <c r="R6127" t="s">
        <v>38</v>
      </c>
      <c r="T6127" t="s">
        <v>28</v>
      </c>
      <c r="V6127" t="s">
        <v>504</v>
      </c>
      <c r="Y6127" t="s">
        <v>161</v>
      </c>
    </row>
    <row r="6128" spans="1:25" x14ac:dyDescent="0.45">
      <c r="A6128" t="s">
        <v>335</v>
      </c>
      <c r="B6128" t="s">
        <v>502</v>
      </c>
      <c r="C6128">
        <v>7146</v>
      </c>
      <c r="D6128" t="s">
        <v>505</v>
      </c>
      <c r="F6128">
        <v>2024</v>
      </c>
      <c r="G6128">
        <v>11</v>
      </c>
      <c r="H6128">
        <v>4.13</v>
      </c>
      <c r="I6128">
        <v>100.82</v>
      </c>
      <c r="K6128">
        <v>1E-3</v>
      </c>
      <c r="L6128">
        <v>1E-3</v>
      </c>
      <c r="M6128">
        <v>139.37</v>
      </c>
      <c r="N6128">
        <v>8.1000000000000003E-2</v>
      </c>
      <c r="O6128">
        <v>0.22600000000000001</v>
      </c>
      <c r="P6128">
        <v>0.49840000000000001</v>
      </c>
      <c r="Q6128">
        <v>1716.778</v>
      </c>
      <c r="R6128" t="s">
        <v>38</v>
      </c>
      <c r="T6128" t="s">
        <v>28</v>
      </c>
      <c r="V6128" t="s">
        <v>504</v>
      </c>
      <c r="Y6128" t="s">
        <v>161</v>
      </c>
    </row>
    <row r="6129" spans="1:25" x14ac:dyDescent="0.45">
      <c r="A6129" t="s">
        <v>335</v>
      </c>
      <c r="B6129" t="s">
        <v>502</v>
      </c>
      <c r="C6129">
        <v>7146</v>
      </c>
      <c r="D6129" t="s">
        <v>506</v>
      </c>
      <c r="F6129">
        <v>2009</v>
      </c>
      <c r="G6129">
        <v>294</v>
      </c>
      <c r="H6129">
        <v>250.25</v>
      </c>
      <c r="I6129">
        <v>15981</v>
      </c>
      <c r="K6129">
        <v>26.792000000000002</v>
      </c>
      <c r="L6129">
        <v>0.25700000000000001</v>
      </c>
      <c r="M6129">
        <v>16942.75</v>
      </c>
      <c r="N6129">
        <v>8.1000000000000003E-2</v>
      </c>
      <c r="O6129">
        <v>26.995000000000001</v>
      </c>
      <c r="P6129">
        <v>0.25130000000000002</v>
      </c>
      <c r="Q6129">
        <v>208796.85</v>
      </c>
      <c r="R6129" t="s">
        <v>38</v>
      </c>
      <c r="T6129" t="s">
        <v>28</v>
      </c>
      <c r="V6129" t="s">
        <v>504</v>
      </c>
      <c r="Y6129" t="s">
        <v>103</v>
      </c>
    </row>
    <row r="6130" spans="1:25" x14ac:dyDescent="0.45">
      <c r="A6130" t="s">
        <v>335</v>
      </c>
      <c r="B6130" t="s">
        <v>502</v>
      </c>
      <c r="C6130">
        <v>7146</v>
      </c>
      <c r="D6130" t="s">
        <v>506</v>
      </c>
      <c r="F6130">
        <v>2010</v>
      </c>
      <c r="G6130">
        <v>398</v>
      </c>
      <c r="H6130">
        <v>350</v>
      </c>
      <c r="I6130">
        <v>21432.5</v>
      </c>
      <c r="K6130">
        <v>33.457000000000001</v>
      </c>
      <c r="L6130">
        <v>0.23200000000000001</v>
      </c>
      <c r="M6130">
        <v>23392.2</v>
      </c>
      <c r="N6130">
        <v>8.1000000000000003E-2</v>
      </c>
      <c r="O6130">
        <v>30.704000000000001</v>
      </c>
      <c r="P6130">
        <v>0.21690000000000001</v>
      </c>
      <c r="Q6130">
        <v>288274.92499999999</v>
      </c>
      <c r="R6130" t="s">
        <v>38</v>
      </c>
      <c r="T6130" t="s">
        <v>28</v>
      </c>
      <c r="V6130" t="s">
        <v>504</v>
      </c>
      <c r="Y6130" t="s">
        <v>103</v>
      </c>
    </row>
    <row r="6131" spans="1:25" x14ac:dyDescent="0.45">
      <c r="A6131" t="s">
        <v>335</v>
      </c>
      <c r="B6131" t="s">
        <v>502</v>
      </c>
      <c r="C6131">
        <v>7146</v>
      </c>
      <c r="D6131" t="s">
        <v>506</v>
      </c>
      <c r="F6131">
        <v>2011</v>
      </c>
      <c r="G6131">
        <v>214</v>
      </c>
      <c r="H6131">
        <v>181.75</v>
      </c>
      <c r="I6131">
        <v>11215.5</v>
      </c>
      <c r="K6131">
        <v>17.513000000000002</v>
      </c>
      <c r="L6131">
        <v>0.23200000000000001</v>
      </c>
      <c r="M6131">
        <v>12247.65</v>
      </c>
      <c r="N6131">
        <v>8.1000000000000003E-2</v>
      </c>
      <c r="O6131">
        <v>16.640999999999998</v>
      </c>
      <c r="P6131">
        <v>0.21729999999999999</v>
      </c>
      <c r="Q6131">
        <v>150948.9</v>
      </c>
      <c r="R6131" t="s">
        <v>38</v>
      </c>
      <c r="T6131" t="s">
        <v>28</v>
      </c>
      <c r="V6131" t="s">
        <v>504</v>
      </c>
      <c r="Y6131" t="s">
        <v>103</v>
      </c>
    </row>
    <row r="6132" spans="1:25" x14ac:dyDescent="0.45">
      <c r="A6132" t="s">
        <v>335</v>
      </c>
      <c r="B6132" t="s">
        <v>502</v>
      </c>
      <c r="C6132">
        <v>7146</v>
      </c>
      <c r="D6132" t="s">
        <v>506</v>
      </c>
      <c r="F6132">
        <v>2012</v>
      </c>
      <c r="G6132">
        <v>264</v>
      </c>
      <c r="H6132">
        <v>235.75</v>
      </c>
      <c r="I6132">
        <v>15043.75</v>
      </c>
      <c r="K6132">
        <v>23.373999999999999</v>
      </c>
      <c r="L6132">
        <v>0.23200000000000001</v>
      </c>
      <c r="M6132">
        <v>16348.85</v>
      </c>
      <c r="N6132">
        <v>8.1000000000000003E-2</v>
      </c>
      <c r="O6132">
        <v>18.914999999999999</v>
      </c>
      <c r="P6132">
        <v>0.1852</v>
      </c>
      <c r="Q6132">
        <v>201467.07500000001</v>
      </c>
      <c r="R6132" t="s">
        <v>38</v>
      </c>
      <c r="T6132" t="s">
        <v>28</v>
      </c>
      <c r="V6132" t="s">
        <v>504</v>
      </c>
      <c r="Y6132" t="s">
        <v>103</v>
      </c>
    </row>
    <row r="6133" spans="1:25" x14ac:dyDescent="0.45">
      <c r="A6133" t="s">
        <v>335</v>
      </c>
      <c r="B6133" t="s">
        <v>502</v>
      </c>
      <c r="C6133">
        <v>7146</v>
      </c>
      <c r="D6133" t="s">
        <v>506</v>
      </c>
      <c r="F6133">
        <v>2013</v>
      </c>
      <c r="G6133">
        <v>226</v>
      </c>
      <c r="H6133">
        <v>188</v>
      </c>
      <c r="I6133">
        <v>11221</v>
      </c>
      <c r="K6133">
        <v>17.882000000000001</v>
      </c>
      <c r="L6133">
        <v>0.23300000000000001</v>
      </c>
      <c r="M6133">
        <v>12473.1</v>
      </c>
      <c r="N6133">
        <v>8.1000000000000003E-2</v>
      </c>
      <c r="O6133">
        <v>12.292</v>
      </c>
      <c r="P6133">
        <v>0.16250000000000001</v>
      </c>
      <c r="Q6133">
        <v>153718.5</v>
      </c>
      <c r="R6133" t="s">
        <v>38</v>
      </c>
      <c r="T6133" t="s">
        <v>28</v>
      </c>
      <c r="V6133" t="s">
        <v>504</v>
      </c>
      <c r="Y6133" t="s">
        <v>103</v>
      </c>
    </row>
    <row r="6134" spans="1:25" x14ac:dyDescent="0.45">
      <c r="A6134" t="s">
        <v>335</v>
      </c>
      <c r="B6134" t="s">
        <v>502</v>
      </c>
      <c r="C6134">
        <v>7146</v>
      </c>
      <c r="D6134" t="s">
        <v>506</v>
      </c>
      <c r="F6134">
        <v>2014</v>
      </c>
      <c r="G6134">
        <v>161</v>
      </c>
      <c r="H6134">
        <v>123.5</v>
      </c>
      <c r="I6134">
        <v>7790.25</v>
      </c>
      <c r="K6134">
        <v>11.837</v>
      </c>
      <c r="L6134">
        <v>0.23300000000000001</v>
      </c>
      <c r="M6134">
        <v>8257.375</v>
      </c>
      <c r="N6134">
        <v>8.1000000000000003E-2</v>
      </c>
      <c r="O6134">
        <v>10.535</v>
      </c>
      <c r="P6134">
        <v>0.21429999999999999</v>
      </c>
      <c r="Q6134">
        <v>101762.15</v>
      </c>
      <c r="R6134" t="s">
        <v>38</v>
      </c>
      <c r="T6134" t="s">
        <v>28</v>
      </c>
      <c r="V6134" t="s">
        <v>504</v>
      </c>
      <c r="Y6134" t="s">
        <v>103</v>
      </c>
    </row>
    <row r="6135" spans="1:25" x14ac:dyDescent="0.45">
      <c r="A6135" t="s">
        <v>335</v>
      </c>
      <c r="B6135" t="s">
        <v>502</v>
      </c>
      <c r="C6135">
        <v>7146</v>
      </c>
      <c r="D6135" t="s">
        <v>506</v>
      </c>
      <c r="F6135">
        <v>2015</v>
      </c>
      <c r="G6135">
        <v>143</v>
      </c>
      <c r="H6135">
        <v>112.75</v>
      </c>
      <c r="I6135">
        <v>7243</v>
      </c>
      <c r="K6135">
        <v>11.052</v>
      </c>
      <c r="L6135">
        <v>0.2329</v>
      </c>
      <c r="M6135">
        <v>7708.8249999999998</v>
      </c>
      <c r="N6135">
        <v>8.1000000000000003E-2</v>
      </c>
      <c r="O6135">
        <v>12.587999999999999</v>
      </c>
      <c r="P6135">
        <v>0.28029999999999999</v>
      </c>
      <c r="Q6135">
        <v>95014.45</v>
      </c>
      <c r="R6135" t="s">
        <v>38</v>
      </c>
      <c r="T6135" t="s">
        <v>28</v>
      </c>
      <c r="V6135" t="s">
        <v>504</v>
      </c>
      <c r="Y6135" t="s">
        <v>159</v>
      </c>
    </row>
    <row r="6136" spans="1:25" x14ac:dyDescent="0.45">
      <c r="A6136" t="s">
        <v>335</v>
      </c>
      <c r="B6136" t="s">
        <v>502</v>
      </c>
      <c r="C6136">
        <v>7146</v>
      </c>
      <c r="D6136" t="s">
        <v>506</v>
      </c>
      <c r="F6136">
        <v>2016</v>
      </c>
      <c r="G6136">
        <v>172</v>
      </c>
      <c r="H6136">
        <v>139.25</v>
      </c>
      <c r="I6136">
        <v>8350.5</v>
      </c>
      <c r="K6136">
        <v>4.2999999999999997E-2</v>
      </c>
      <c r="L6136">
        <v>1E-3</v>
      </c>
      <c r="M6136">
        <v>8866.5750000000007</v>
      </c>
      <c r="N6136">
        <v>8.1000000000000003E-2</v>
      </c>
      <c r="O6136">
        <v>9.9250000000000007</v>
      </c>
      <c r="P6136">
        <v>0.1875</v>
      </c>
      <c r="Q6136">
        <v>109277.52499999999</v>
      </c>
      <c r="R6136" t="s">
        <v>38</v>
      </c>
      <c r="T6136" t="s">
        <v>28</v>
      </c>
      <c r="V6136" t="s">
        <v>504</v>
      </c>
      <c r="Y6136" t="s">
        <v>159</v>
      </c>
    </row>
    <row r="6137" spans="1:25" x14ac:dyDescent="0.45">
      <c r="A6137" t="s">
        <v>335</v>
      </c>
      <c r="B6137" t="s">
        <v>502</v>
      </c>
      <c r="C6137">
        <v>7146</v>
      </c>
      <c r="D6137" t="s">
        <v>506</v>
      </c>
      <c r="F6137">
        <v>2017</v>
      </c>
      <c r="G6137">
        <v>80</v>
      </c>
      <c r="H6137">
        <v>66</v>
      </c>
      <c r="I6137">
        <v>4086.75</v>
      </c>
      <c r="K6137">
        <v>2.5999999999999999E-2</v>
      </c>
      <c r="L6137">
        <v>1E-3</v>
      </c>
      <c r="M6137">
        <v>4293.625</v>
      </c>
      <c r="N6137">
        <v>8.1000000000000003E-2</v>
      </c>
      <c r="O6137">
        <v>5.5590000000000002</v>
      </c>
      <c r="P6137">
        <v>0.2223</v>
      </c>
      <c r="Q6137">
        <v>52916.55</v>
      </c>
      <c r="R6137" t="s">
        <v>38</v>
      </c>
      <c r="T6137" t="s">
        <v>28</v>
      </c>
      <c r="V6137" t="s">
        <v>504</v>
      </c>
      <c r="Y6137" t="s">
        <v>160</v>
      </c>
    </row>
    <row r="6138" spans="1:25" x14ac:dyDescent="0.45">
      <c r="A6138" t="s">
        <v>335</v>
      </c>
      <c r="B6138" t="s">
        <v>502</v>
      </c>
      <c r="C6138">
        <v>7146</v>
      </c>
      <c r="D6138" t="s">
        <v>506</v>
      </c>
      <c r="F6138">
        <v>2018</v>
      </c>
      <c r="G6138">
        <v>137</v>
      </c>
      <c r="H6138">
        <v>111.75</v>
      </c>
      <c r="I6138">
        <v>7978.75</v>
      </c>
      <c r="K6138">
        <v>4.4999999999999998E-2</v>
      </c>
      <c r="L6138">
        <v>1E-3</v>
      </c>
      <c r="M6138">
        <v>8033.8</v>
      </c>
      <c r="N6138">
        <v>8.1000000000000003E-2</v>
      </c>
      <c r="O6138">
        <v>10.795999999999999</v>
      </c>
      <c r="P6138">
        <v>0.21870000000000001</v>
      </c>
      <c r="Q6138">
        <v>99008.2</v>
      </c>
      <c r="R6138" t="s">
        <v>38</v>
      </c>
      <c r="T6138" t="s">
        <v>28</v>
      </c>
      <c r="V6138" t="s">
        <v>504</v>
      </c>
      <c r="Y6138" t="s">
        <v>160</v>
      </c>
    </row>
    <row r="6139" spans="1:25" x14ac:dyDescent="0.45">
      <c r="A6139" t="s">
        <v>335</v>
      </c>
      <c r="B6139" t="s">
        <v>502</v>
      </c>
      <c r="C6139">
        <v>7146</v>
      </c>
      <c r="D6139" t="s">
        <v>506</v>
      </c>
      <c r="F6139">
        <v>2019</v>
      </c>
      <c r="G6139">
        <v>110</v>
      </c>
      <c r="H6139">
        <v>82.25</v>
      </c>
      <c r="I6139">
        <v>4664.75</v>
      </c>
      <c r="K6139">
        <v>3.2000000000000001E-2</v>
      </c>
      <c r="L6139">
        <v>1E-3</v>
      </c>
      <c r="M6139">
        <v>5097.95</v>
      </c>
      <c r="N6139">
        <v>8.1000000000000003E-2</v>
      </c>
      <c r="O6139">
        <v>7.3120000000000003</v>
      </c>
      <c r="P6139">
        <v>0.24679999999999999</v>
      </c>
      <c r="Q6139">
        <v>62828.15</v>
      </c>
      <c r="R6139" t="s">
        <v>38</v>
      </c>
      <c r="T6139" t="s">
        <v>28</v>
      </c>
      <c r="V6139" t="s">
        <v>504</v>
      </c>
      <c r="Y6139" t="s">
        <v>160</v>
      </c>
    </row>
    <row r="6140" spans="1:25" x14ac:dyDescent="0.45">
      <c r="A6140" t="s">
        <v>335</v>
      </c>
      <c r="B6140" t="s">
        <v>502</v>
      </c>
      <c r="C6140">
        <v>7146</v>
      </c>
      <c r="D6140" t="s">
        <v>506</v>
      </c>
      <c r="F6140">
        <v>2020</v>
      </c>
      <c r="G6140">
        <v>304</v>
      </c>
      <c r="H6140">
        <v>268.5</v>
      </c>
      <c r="I6140">
        <v>16806</v>
      </c>
      <c r="K6140">
        <v>0.09</v>
      </c>
      <c r="L6140">
        <v>1E-3</v>
      </c>
      <c r="M6140">
        <v>18139.875</v>
      </c>
      <c r="N6140">
        <v>8.1000000000000003E-2</v>
      </c>
      <c r="O6140">
        <v>34.133000000000003</v>
      </c>
      <c r="P6140">
        <v>0.29920000000000002</v>
      </c>
      <c r="Q6140">
        <v>223531.57500000001</v>
      </c>
      <c r="R6140" t="s">
        <v>38</v>
      </c>
      <c r="T6140" t="s">
        <v>28</v>
      </c>
      <c r="V6140" t="s">
        <v>504</v>
      </c>
      <c r="Y6140" t="s">
        <v>160</v>
      </c>
    </row>
    <row r="6141" spans="1:25" x14ac:dyDescent="0.45">
      <c r="A6141" t="s">
        <v>335</v>
      </c>
      <c r="B6141" t="s">
        <v>502</v>
      </c>
      <c r="C6141">
        <v>7146</v>
      </c>
      <c r="D6141" t="s">
        <v>506</v>
      </c>
      <c r="F6141">
        <v>2021</v>
      </c>
      <c r="G6141">
        <v>211</v>
      </c>
      <c r="H6141">
        <v>176.44</v>
      </c>
      <c r="I6141">
        <v>11597.78</v>
      </c>
      <c r="K6141">
        <v>6.8000000000000005E-2</v>
      </c>
      <c r="L6141">
        <v>1E-3</v>
      </c>
      <c r="M6141">
        <v>12164.675999999999</v>
      </c>
      <c r="N6141">
        <v>8.1000000000000003E-2</v>
      </c>
      <c r="O6141">
        <v>24.952000000000002</v>
      </c>
      <c r="P6141">
        <v>0.33189999999999997</v>
      </c>
      <c r="Q6141">
        <v>149912.693</v>
      </c>
      <c r="R6141" t="s">
        <v>38</v>
      </c>
      <c r="T6141" t="s">
        <v>28</v>
      </c>
      <c r="V6141" t="s">
        <v>504</v>
      </c>
      <c r="Y6141" t="s">
        <v>161</v>
      </c>
    </row>
    <row r="6142" spans="1:25" x14ac:dyDescent="0.45">
      <c r="A6142" t="s">
        <v>335</v>
      </c>
      <c r="B6142" t="s">
        <v>502</v>
      </c>
      <c r="C6142">
        <v>7146</v>
      </c>
      <c r="D6142" t="s">
        <v>506</v>
      </c>
      <c r="F6142">
        <v>2022</v>
      </c>
      <c r="G6142">
        <v>179</v>
      </c>
      <c r="H6142">
        <v>131.86000000000001</v>
      </c>
      <c r="I6142">
        <v>8816.5</v>
      </c>
      <c r="K6142">
        <v>5.1999999999999998E-2</v>
      </c>
      <c r="L6142">
        <v>1E-3</v>
      </c>
      <c r="M6142">
        <v>9183.1</v>
      </c>
      <c r="N6142">
        <v>8.0799999999999997E-2</v>
      </c>
      <c r="O6142">
        <v>13.972</v>
      </c>
      <c r="P6142">
        <v>0.25990000000000002</v>
      </c>
      <c r="Q6142">
        <v>113170.92600000001</v>
      </c>
      <c r="R6142" t="s">
        <v>38</v>
      </c>
      <c r="T6142" t="s">
        <v>28</v>
      </c>
      <c r="V6142" t="s">
        <v>504</v>
      </c>
      <c r="Y6142" t="s">
        <v>161</v>
      </c>
    </row>
    <row r="6143" spans="1:25" x14ac:dyDescent="0.45">
      <c r="A6143" t="s">
        <v>335</v>
      </c>
      <c r="B6143" t="s">
        <v>502</v>
      </c>
      <c r="C6143">
        <v>7146</v>
      </c>
      <c r="D6143" t="s">
        <v>506</v>
      </c>
      <c r="F6143">
        <v>2023</v>
      </c>
      <c r="G6143">
        <v>123</v>
      </c>
      <c r="H6143">
        <v>85.8</v>
      </c>
      <c r="I6143">
        <v>5276.96</v>
      </c>
      <c r="K6143">
        <v>3.5000000000000003E-2</v>
      </c>
      <c r="L6143">
        <v>1E-3</v>
      </c>
      <c r="M6143">
        <v>5637.4750000000004</v>
      </c>
      <c r="N6143">
        <v>8.1500000000000003E-2</v>
      </c>
      <c r="O6143">
        <v>8</v>
      </c>
      <c r="P6143">
        <v>0.2361</v>
      </c>
      <c r="Q6143">
        <v>69474.255000000005</v>
      </c>
      <c r="R6143" t="s">
        <v>38</v>
      </c>
      <c r="T6143" t="s">
        <v>28</v>
      </c>
      <c r="V6143" t="s">
        <v>504</v>
      </c>
      <c r="Y6143" t="s">
        <v>161</v>
      </c>
    </row>
    <row r="6144" spans="1:25" x14ac:dyDescent="0.45">
      <c r="A6144" t="s">
        <v>335</v>
      </c>
      <c r="B6144" t="s">
        <v>502</v>
      </c>
      <c r="C6144">
        <v>7146</v>
      </c>
      <c r="D6144" t="s">
        <v>506</v>
      </c>
      <c r="F6144">
        <v>2024</v>
      </c>
      <c r="G6144">
        <v>45</v>
      </c>
      <c r="H6144">
        <v>33.33</v>
      </c>
      <c r="I6144">
        <v>2163.8000000000002</v>
      </c>
      <c r="K6144">
        <v>1.4E-2</v>
      </c>
      <c r="L6144">
        <v>1E-3</v>
      </c>
      <c r="M6144">
        <v>2281.7669999999998</v>
      </c>
      <c r="N6144">
        <v>8.1000000000000003E-2</v>
      </c>
      <c r="O6144">
        <v>3.3809999999999998</v>
      </c>
      <c r="P6144">
        <v>0.26329999999999998</v>
      </c>
      <c r="Q6144">
        <v>28119.438999999998</v>
      </c>
      <c r="R6144" t="s">
        <v>38</v>
      </c>
      <c r="T6144" t="s">
        <v>28</v>
      </c>
      <c r="V6144" t="s">
        <v>504</v>
      </c>
      <c r="Y6144" t="s">
        <v>161</v>
      </c>
    </row>
    <row r="6145" spans="1:25" x14ac:dyDescent="0.45">
      <c r="A6145" t="s">
        <v>335</v>
      </c>
      <c r="B6145" t="s">
        <v>502</v>
      </c>
      <c r="C6145">
        <v>7146</v>
      </c>
      <c r="D6145" t="s">
        <v>507</v>
      </c>
      <c r="E6145" t="s">
        <v>411</v>
      </c>
      <c r="F6145">
        <v>2009</v>
      </c>
      <c r="G6145">
        <v>25</v>
      </c>
      <c r="H6145">
        <v>25</v>
      </c>
      <c r="I6145">
        <v>853</v>
      </c>
      <c r="K6145">
        <v>3.1970000000000001</v>
      </c>
      <c r="L6145">
        <v>0.50009999999999999</v>
      </c>
      <c r="M6145">
        <v>1035.9000000000001</v>
      </c>
      <c r="N6145">
        <v>8.1199999999999994E-2</v>
      </c>
      <c r="O6145">
        <v>3.9710000000000001</v>
      </c>
      <c r="P6145">
        <v>0.621</v>
      </c>
      <c r="Q6145">
        <v>12787.6</v>
      </c>
      <c r="R6145" t="s">
        <v>38</v>
      </c>
      <c r="T6145" t="s">
        <v>28</v>
      </c>
      <c r="Y6145" t="s">
        <v>103</v>
      </c>
    </row>
    <row r="6146" spans="1:25" x14ac:dyDescent="0.45">
      <c r="A6146" t="s">
        <v>335</v>
      </c>
      <c r="B6146" t="s">
        <v>502</v>
      </c>
      <c r="C6146">
        <v>7146</v>
      </c>
      <c r="D6146" t="s">
        <v>507</v>
      </c>
      <c r="E6146" t="s">
        <v>411</v>
      </c>
      <c r="F6146">
        <v>2010</v>
      </c>
      <c r="G6146">
        <v>81</v>
      </c>
      <c r="H6146">
        <v>81</v>
      </c>
      <c r="I6146">
        <v>2519</v>
      </c>
      <c r="K6146">
        <v>9.1969999999999992</v>
      </c>
      <c r="L6146">
        <v>0.50009999999999999</v>
      </c>
      <c r="M6146">
        <v>2979.6</v>
      </c>
      <c r="N6146">
        <v>8.1000000000000003E-2</v>
      </c>
      <c r="O6146">
        <v>11.420999999999999</v>
      </c>
      <c r="P6146">
        <v>0.621</v>
      </c>
      <c r="Q6146">
        <v>36782.1</v>
      </c>
      <c r="R6146" t="s">
        <v>38</v>
      </c>
      <c r="T6146" t="s">
        <v>28</v>
      </c>
      <c r="Y6146" t="s">
        <v>103</v>
      </c>
    </row>
    <row r="6147" spans="1:25" x14ac:dyDescent="0.45">
      <c r="A6147" t="s">
        <v>335</v>
      </c>
      <c r="B6147" t="s">
        <v>502</v>
      </c>
      <c r="C6147">
        <v>7146</v>
      </c>
      <c r="D6147" t="s">
        <v>507</v>
      </c>
      <c r="E6147" t="s">
        <v>411</v>
      </c>
      <c r="F6147">
        <v>2011</v>
      </c>
      <c r="G6147">
        <v>33</v>
      </c>
      <c r="H6147">
        <v>33</v>
      </c>
      <c r="I6147">
        <v>887</v>
      </c>
      <c r="K6147">
        <v>3.5449999999999999</v>
      </c>
      <c r="L6147">
        <v>0.50019999999999998</v>
      </c>
      <c r="M6147">
        <v>1148.5999999999999</v>
      </c>
      <c r="N6147">
        <v>8.1000000000000003E-2</v>
      </c>
      <c r="O6147">
        <v>4.4029999999999996</v>
      </c>
      <c r="P6147">
        <v>0.621</v>
      </c>
      <c r="Q6147">
        <v>14179.4</v>
      </c>
      <c r="R6147" t="s">
        <v>38</v>
      </c>
      <c r="T6147" t="s">
        <v>28</v>
      </c>
      <c r="Y6147" t="s">
        <v>103</v>
      </c>
    </row>
    <row r="6148" spans="1:25" x14ac:dyDescent="0.45">
      <c r="A6148" t="s">
        <v>335</v>
      </c>
      <c r="B6148" t="s">
        <v>502</v>
      </c>
      <c r="C6148">
        <v>7146</v>
      </c>
      <c r="D6148" t="s">
        <v>507</v>
      </c>
      <c r="E6148" t="s">
        <v>411</v>
      </c>
      <c r="F6148">
        <v>2012</v>
      </c>
      <c r="G6148">
        <v>30</v>
      </c>
      <c r="H6148">
        <v>30</v>
      </c>
      <c r="I6148">
        <v>879</v>
      </c>
      <c r="K6148">
        <v>3.343</v>
      </c>
      <c r="L6148">
        <v>0.5</v>
      </c>
      <c r="M6148">
        <v>1083.5</v>
      </c>
      <c r="N6148">
        <v>8.1000000000000003E-2</v>
      </c>
      <c r="O6148">
        <v>4.1520000000000001</v>
      </c>
      <c r="P6148">
        <v>0.621</v>
      </c>
      <c r="Q6148">
        <v>13372</v>
      </c>
      <c r="R6148" t="s">
        <v>38</v>
      </c>
      <c r="T6148" t="s">
        <v>28</v>
      </c>
      <c r="Y6148" t="s">
        <v>103</v>
      </c>
    </row>
    <row r="6149" spans="1:25" x14ac:dyDescent="0.45">
      <c r="A6149" t="s">
        <v>335</v>
      </c>
      <c r="B6149" t="s">
        <v>502</v>
      </c>
      <c r="C6149">
        <v>7146</v>
      </c>
      <c r="D6149" t="s">
        <v>507</v>
      </c>
      <c r="E6149" t="s">
        <v>411</v>
      </c>
      <c r="F6149">
        <v>2013</v>
      </c>
      <c r="G6149">
        <v>87</v>
      </c>
      <c r="H6149">
        <v>87</v>
      </c>
      <c r="I6149">
        <v>2511</v>
      </c>
      <c r="K6149">
        <v>9.5619999999999994</v>
      </c>
      <c r="L6149">
        <v>0.50029999999999997</v>
      </c>
      <c r="M6149">
        <v>3097</v>
      </c>
      <c r="N6149">
        <v>8.0799999999999997E-2</v>
      </c>
      <c r="O6149">
        <v>11.718</v>
      </c>
      <c r="P6149">
        <v>0.59250000000000003</v>
      </c>
      <c r="Q6149">
        <v>38241.300000000003</v>
      </c>
      <c r="R6149" t="s">
        <v>38</v>
      </c>
      <c r="T6149" t="s">
        <v>28</v>
      </c>
      <c r="Y6149" t="s">
        <v>103</v>
      </c>
    </row>
    <row r="6150" spans="1:25" x14ac:dyDescent="0.45">
      <c r="A6150" t="s">
        <v>335</v>
      </c>
      <c r="B6150" t="s">
        <v>502</v>
      </c>
      <c r="C6150">
        <v>7146</v>
      </c>
      <c r="D6150" t="s">
        <v>507</v>
      </c>
      <c r="E6150" t="s">
        <v>411</v>
      </c>
      <c r="F6150">
        <v>2014</v>
      </c>
      <c r="G6150">
        <v>24</v>
      </c>
      <c r="H6150">
        <v>24</v>
      </c>
      <c r="I6150">
        <v>790</v>
      </c>
      <c r="K6150">
        <v>2.7589999999999999</v>
      </c>
      <c r="L6150">
        <v>0.50019999999999998</v>
      </c>
      <c r="M6150">
        <v>894.2</v>
      </c>
      <c r="N6150">
        <v>8.1000000000000003E-2</v>
      </c>
      <c r="O6150">
        <v>2.6760000000000002</v>
      </c>
      <c r="P6150">
        <v>0.4849</v>
      </c>
      <c r="Q6150">
        <v>11036.5</v>
      </c>
      <c r="R6150" t="s">
        <v>38</v>
      </c>
      <c r="T6150" t="s">
        <v>28</v>
      </c>
      <c r="Y6150" t="s">
        <v>103</v>
      </c>
    </row>
    <row r="6151" spans="1:25" x14ac:dyDescent="0.45">
      <c r="A6151" t="s">
        <v>335</v>
      </c>
      <c r="B6151" t="s">
        <v>502</v>
      </c>
      <c r="C6151">
        <v>7146</v>
      </c>
      <c r="D6151" t="s">
        <v>507</v>
      </c>
      <c r="E6151" t="s">
        <v>411</v>
      </c>
      <c r="F6151">
        <v>2015</v>
      </c>
      <c r="G6151">
        <v>62</v>
      </c>
      <c r="H6151">
        <v>62</v>
      </c>
      <c r="I6151">
        <v>1955</v>
      </c>
      <c r="K6151">
        <v>7.1159999999999997</v>
      </c>
      <c r="L6151">
        <v>0.50009999999999999</v>
      </c>
      <c r="M6151">
        <v>2305.6999999999998</v>
      </c>
      <c r="N6151">
        <v>8.1100000000000005E-2</v>
      </c>
      <c r="O6151">
        <v>6.9020000000000001</v>
      </c>
      <c r="P6151">
        <v>0.48499999999999999</v>
      </c>
      <c r="Q6151">
        <v>28462.6</v>
      </c>
      <c r="R6151" t="s">
        <v>38</v>
      </c>
      <c r="T6151" t="s">
        <v>28</v>
      </c>
      <c r="Y6151" t="s">
        <v>159</v>
      </c>
    </row>
    <row r="6152" spans="1:25" x14ac:dyDescent="0.45">
      <c r="A6152" t="s">
        <v>335</v>
      </c>
      <c r="B6152" t="s">
        <v>502</v>
      </c>
      <c r="C6152">
        <v>7146</v>
      </c>
      <c r="D6152" t="s">
        <v>507</v>
      </c>
      <c r="E6152" t="s">
        <v>411</v>
      </c>
      <c r="F6152">
        <v>2016</v>
      </c>
      <c r="G6152">
        <v>118</v>
      </c>
      <c r="H6152">
        <v>118</v>
      </c>
      <c r="I6152">
        <v>4105</v>
      </c>
      <c r="K6152">
        <v>13.741</v>
      </c>
      <c r="L6152">
        <v>0.4748</v>
      </c>
      <c r="M6152">
        <v>4751</v>
      </c>
      <c r="N6152">
        <v>8.1000000000000003E-2</v>
      </c>
      <c r="O6152">
        <v>14.224</v>
      </c>
      <c r="P6152">
        <v>0.48499999999999999</v>
      </c>
      <c r="Q6152">
        <v>58652</v>
      </c>
      <c r="R6152" t="s">
        <v>38</v>
      </c>
      <c r="T6152" t="s">
        <v>28</v>
      </c>
      <c r="Y6152" t="s">
        <v>159</v>
      </c>
    </row>
    <row r="6153" spans="1:25" x14ac:dyDescent="0.45">
      <c r="A6153" t="s">
        <v>335</v>
      </c>
      <c r="B6153" t="s">
        <v>502</v>
      </c>
      <c r="C6153">
        <v>7146</v>
      </c>
      <c r="D6153" t="s">
        <v>507</v>
      </c>
      <c r="E6153" t="s">
        <v>411</v>
      </c>
      <c r="F6153">
        <v>2017</v>
      </c>
      <c r="G6153">
        <v>25</v>
      </c>
      <c r="H6153">
        <v>25</v>
      </c>
      <c r="I6153">
        <v>726</v>
      </c>
      <c r="K6153">
        <v>8.9999999999999993E-3</v>
      </c>
      <c r="L6153">
        <v>1.5E-3</v>
      </c>
      <c r="M6153">
        <v>863</v>
      </c>
      <c r="N6153">
        <v>8.09E-2</v>
      </c>
      <c r="O6153">
        <v>2.5840000000000001</v>
      </c>
      <c r="P6153">
        <v>0.48480000000000001</v>
      </c>
      <c r="Q6153">
        <v>10657</v>
      </c>
      <c r="R6153" t="s">
        <v>38</v>
      </c>
      <c r="T6153" t="s">
        <v>28</v>
      </c>
      <c r="Y6153" t="s">
        <v>160</v>
      </c>
    </row>
    <row r="6154" spans="1:25" x14ac:dyDescent="0.45">
      <c r="A6154" t="s">
        <v>335</v>
      </c>
      <c r="B6154" t="s">
        <v>502</v>
      </c>
      <c r="C6154">
        <v>7146</v>
      </c>
      <c r="D6154" t="s">
        <v>507</v>
      </c>
      <c r="E6154" t="s">
        <v>411</v>
      </c>
      <c r="F6154">
        <v>2018</v>
      </c>
      <c r="G6154">
        <v>56</v>
      </c>
      <c r="H6154">
        <v>56</v>
      </c>
      <c r="I6154">
        <v>1980</v>
      </c>
      <c r="K6154">
        <v>2.3E-2</v>
      </c>
      <c r="L6154">
        <v>1.8E-3</v>
      </c>
      <c r="M6154">
        <v>2172.1</v>
      </c>
      <c r="N6154">
        <v>8.1000000000000003E-2</v>
      </c>
      <c r="O6154">
        <v>8.6329999999999991</v>
      </c>
      <c r="P6154">
        <v>0.71489999999999998</v>
      </c>
      <c r="Q6154">
        <v>26823.9</v>
      </c>
      <c r="R6154" t="s">
        <v>38</v>
      </c>
      <c r="T6154" t="s">
        <v>28</v>
      </c>
      <c r="Y6154" t="s">
        <v>160</v>
      </c>
    </row>
    <row r="6155" spans="1:25" x14ac:dyDescent="0.45">
      <c r="A6155" t="s">
        <v>335</v>
      </c>
      <c r="B6155" t="s">
        <v>502</v>
      </c>
      <c r="C6155">
        <v>7146</v>
      </c>
      <c r="D6155" t="s">
        <v>507</v>
      </c>
      <c r="E6155" t="s">
        <v>411</v>
      </c>
      <c r="F6155">
        <v>2019</v>
      </c>
      <c r="G6155">
        <v>27</v>
      </c>
      <c r="H6155">
        <v>27</v>
      </c>
      <c r="I6155">
        <v>931</v>
      </c>
      <c r="K6155">
        <v>6.0000000000000001E-3</v>
      </c>
      <c r="L6155">
        <v>1.1000000000000001E-3</v>
      </c>
      <c r="M6155">
        <v>1053.4000000000001</v>
      </c>
      <c r="N6155">
        <v>8.09E-2</v>
      </c>
      <c r="O6155">
        <v>4.577</v>
      </c>
      <c r="P6155">
        <v>0.67600000000000005</v>
      </c>
      <c r="Q6155">
        <v>13004.9</v>
      </c>
      <c r="R6155" t="s">
        <v>38</v>
      </c>
      <c r="T6155" t="s">
        <v>28</v>
      </c>
      <c r="Y6155" t="s">
        <v>160</v>
      </c>
    </row>
    <row r="6156" spans="1:25" x14ac:dyDescent="0.45">
      <c r="A6156" t="s">
        <v>335</v>
      </c>
      <c r="B6156" t="s">
        <v>502</v>
      </c>
      <c r="C6156">
        <v>7146</v>
      </c>
      <c r="D6156" t="s">
        <v>507</v>
      </c>
      <c r="E6156" t="s">
        <v>411</v>
      </c>
      <c r="F6156">
        <v>2020</v>
      </c>
      <c r="G6156">
        <v>64</v>
      </c>
      <c r="H6156">
        <v>64</v>
      </c>
      <c r="I6156">
        <v>1536</v>
      </c>
      <c r="K6156">
        <v>8.0000000000000002E-3</v>
      </c>
      <c r="L6156">
        <v>8.0000000000000004E-4</v>
      </c>
      <c r="M6156">
        <v>1925.2</v>
      </c>
      <c r="N6156">
        <v>8.1100000000000005E-2</v>
      </c>
      <c r="O6156">
        <v>6.9530000000000003</v>
      </c>
      <c r="P6156">
        <v>0.58489999999999998</v>
      </c>
      <c r="Q6156">
        <v>23771.200000000001</v>
      </c>
      <c r="R6156" t="s">
        <v>38</v>
      </c>
      <c r="T6156" t="s">
        <v>28</v>
      </c>
      <c r="Y6156" t="s">
        <v>160</v>
      </c>
    </row>
    <row r="6157" spans="1:25" x14ac:dyDescent="0.45">
      <c r="A6157" t="s">
        <v>335</v>
      </c>
      <c r="B6157" t="s">
        <v>502</v>
      </c>
      <c r="C6157">
        <v>7146</v>
      </c>
      <c r="D6157" t="s">
        <v>507</v>
      </c>
      <c r="E6157" t="s">
        <v>411</v>
      </c>
      <c r="F6157">
        <v>2021</v>
      </c>
      <c r="G6157">
        <v>99</v>
      </c>
      <c r="H6157">
        <v>99</v>
      </c>
      <c r="I6157">
        <v>3128</v>
      </c>
      <c r="K6157">
        <v>1.4999999999999999E-2</v>
      </c>
      <c r="L6157">
        <v>8.9999999999999998E-4</v>
      </c>
      <c r="M6157">
        <v>3554.4</v>
      </c>
      <c r="N6157">
        <v>8.09E-2</v>
      </c>
      <c r="O6157">
        <v>12.837</v>
      </c>
      <c r="P6157">
        <v>0.58509999999999995</v>
      </c>
      <c r="Q6157">
        <v>43885.8</v>
      </c>
      <c r="R6157" t="s">
        <v>38</v>
      </c>
      <c r="T6157" t="s">
        <v>28</v>
      </c>
      <c r="Y6157" t="s">
        <v>161</v>
      </c>
    </row>
    <row r="6158" spans="1:25" x14ac:dyDescent="0.45">
      <c r="A6158" t="s">
        <v>335</v>
      </c>
      <c r="B6158" t="s">
        <v>502</v>
      </c>
      <c r="C6158">
        <v>7146</v>
      </c>
      <c r="D6158" t="s">
        <v>507</v>
      </c>
      <c r="E6158" t="s">
        <v>411</v>
      </c>
      <c r="F6158">
        <v>2022</v>
      </c>
      <c r="G6158">
        <v>24</v>
      </c>
      <c r="H6158">
        <v>24</v>
      </c>
      <c r="I6158">
        <v>634</v>
      </c>
      <c r="K6158">
        <v>3.0000000000000001E-3</v>
      </c>
      <c r="L6158">
        <v>8.9999999999999998E-4</v>
      </c>
      <c r="M6158">
        <v>719.2</v>
      </c>
      <c r="N6158">
        <v>8.1000000000000003E-2</v>
      </c>
      <c r="O6158">
        <v>2.597</v>
      </c>
      <c r="P6158">
        <v>0.58499999999999996</v>
      </c>
      <c r="Q6158">
        <v>8879</v>
      </c>
      <c r="R6158" t="s">
        <v>38</v>
      </c>
      <c r="T6158" t="s">
        <v>28</v>
      </c>
      <c r="Y6158" t="s">
        <v>161</v>
      </c>
    </row>
    <row r="6159" spans="1:25" x14ac:dyDescent="0.45">
      <c r="A6159" t="s">
        <v>335</v>
      </c>
      <c r="B6159" t="s">
        <v>502</v>
      </c>
      <c r="C6159">
        <v>7146</v>
      </c>
      <c r="D6159" t="s">
        <v>507</v>
      </c>
      <c r="E6159" t="s">
        <v>411</v>
      </c>
      <c r="F6159">
        <v>2023</v>
      </c>
      <c r="G6159">
        <v>21</v>
      </c>
      <c r="H6159">
        <v>21</v>
      </c>
      <c r="I6159">
        <v>564</v>
      </c>
      <c r="K6159">
        <v>3.0000000000000001E-3</v>
      </c>
      <c r="L6159">
        <v>8.9999999999999998E-4</v>
      </c>
      <c r="M6159">
        <v>664.2</v>
      </c>
      <c r="N6159">
        <v>8.1100000000000005E-2</v>
      </c>
      <c r="O6159">
        <v>2.399</v>
      </c>
      <c r="P6159">
        <v>0.58499999999999996</v>
      </c>
      <c r="Q6159">
        <v>8200.1</v>
      </c>
      <c r="R6159" t="s">
        <v>38</v>
      </c>
      <c r="T6159" t="s">
        <v>28</v>
      </c>
      <c r="Y6159" t="s">
        <v>161</v>
      </c>
    </row>
    <row r="6160" spans="1:25" x14ac:dyDescent="0.45">
      <c r="A6160" t="s">
        <v>335</v>
      </c>
      <c r="B6160" t="s">
        <v>502</v>
      </c>
      <c r="C6160">
        <v>7146</v>
      </c>
      <c r="D6160" t="s">
        <v>507</v>
      </c>
      <c r="E6160" t="s">
        <v>411</v>
      </c>
      <c r="F6160">
        <v>2024</v>
      </c>
      <c r="G6160">
        <v>18</v>
      </c>
      <c r="H6160">
        <v>18</v>
      </c>
      <c r="I6160">
        <v>372</v>
      </c>
      <c r="K6160">
        <v>2E-3</v>
      </c>
      <c r="L6160">
        <v>6.9999999999999999E-4</v>
      </c>
      <c r="M6160">
        <v>548.6</v>
      </c>
      <c r="N6160">
        <v>8.1100000000000005E-2</v>
      </c>
      <c r="O6160">
        <v>1.9810000000000001</v>
      </c>
      <c r="P6160">
        <v>0.58509999999999995</v>
      </c>
      <c r="Q6160">
        <v>6772.3</v>
      </c>
      <c r="R6160" t="s">
        <v>38</v>
      </c>
      <c r="T6160" t="s">
        <v>28</v>
      </c>
      <c r="Y6160" t="s">
        <v>161</v>
      </c>
    </row>
    <row r="6161" spans="1:25" x14ac:dyDescent="0.45">
      <c r="A6161" t="s">
        <v>335</v>
      </c>
      <c r="B6161" t="s">
        <v>502</v>
      </c>
      <c r="C6161">
        <v>7146</v>
      </c>
      <c r="D6161" t="s">
        <v>508</v>
      </c>
      <c r="E6161" t="s">
        <v>411</v>
      </c>
      <c r="F6161">
        <v>2009</v>
      </c>
      <c r="G6161">
        <v>30</v>
      </c>
      <c r="H6161">
        <v>30</v>
      </c>
      <c r="I6161">
        <v>260</v>
      </c>
      <c r="O6161">
        <v>1.659</v>
      </c>
      <c r="P6161">
        <v>0.76949999999999996</v>
      </c>
      <c r="Q6161">
        <v>4318.7</v>
      </c>
      <c r="R6161" t="s">
        <v>38</v>
      </c>
      <c r="T6161" t="s">
        <v>28</v>
      </c>
      <c r="Y6161" t="s">
        <v>29</v>
      </c>
    </row>
    <row r="6162" spans="1:25" x14ac:dyDescent="0.45">
      <c r="A6162" t="s">
        <v>335</v>
      </c>
      <c r="B6162" t="s">
        <v>502</v>
      </c>
      <c r="C6162">
        <v>7146</v>
      </c>
      <c r="D6162" t="s">
        <v>508</v>
      </c>
      <c r="E6162" t="s">
        <v>411</v>
      </c>
      <c r="F6162">
        <v>2010</v>
      </c>
      <c r="G6162">
        <v>59</v>
      </c>
      <c r="H6162">
        <v>59</v>
      </c>
      <c r="I6162">
        <v>540</v>
      </c>
      <c r="M6162">
        <v>646.1</v>
      </c>
      <c r="N6162">
        <v>8.1299999999999997E-2</v>
      </c>
      <c r="O6162">
        <v>3.036</v>
      </c>
      <c r="P6162">
        <v>0.76200000000000001</v>
      </c>
      <c r="Q6162">
        <v>7968.9</v>
      </c>
      <c r="R6162" t="s">
        <v>38</v>
      </c>
      <c r="T6162" t="s">
        <v>28</v>
      </c>
      <c r="Y6162" t="s">
        <v>29</v>
      </c>
    </row>
    <row r="6163" spans="1:25" x14ac:dyDescent="0.45">
      <c r="A6163" t="s">
        <v>335</v>
      </c>
      <c r="B6163" t="s">
        <v>502</v>
      </c>
      <c r="C6163">
        <v>7146</v>
      </c>
      <c r="D6163" t="s">
        <v>508</v>
      </c>
      <c r="E6163" t="s">
        <v>411</v>
      </c>
      <c r="F6163">
        <v>2011</v>
      </c>
      <c r="G6163">
        <v>29</v>
      </c>
      <c r="H6163">
        <v>29</v>
      </c>
      <c r="I6163">
        <v>298</v>
      </c>
      <c r="M6163">
        <v>394.9</v>
      </c>
      <c r="N6163">
        <v>8.09E-2</v>
      </c>
      <c r="O6163">
        <v>1.92</v>
      </c>
      <c r="P6163">
        <v>0.77969999999999995</v>
      </c>
      <c r="Q6163">
        <v>4875.3</v>
      </c>
      <c r="R6163" t="s">
        <v>38</v>
      </c>
      <c r="T6163" t="s">
        <v>28</v>
      </c>
      <c r="Y6163" t="s">
        <v>29</v>
      </c>
    </row>
    <row r="6164" spans="1:25" x14ac:dyDescent="0.45">
      <c r="A6164" t="s">
        <v>335</v>
      </c>
      <c r="B6164" t="s">
        <v>502</v>
      </c>
      <c r="C6164">
        <v>7146</v>
      </c>
      <c r="D6164" t="s">
        <v>508</v>
      </c>
      <c r="E6164" t="s">
        <v>411</v>
      </c>
      <c r="F6164">
        <v>2012</v>
      </c>
      <c r="G6164">
        <v>20</v>
      </c>
      <c r="H6164">
        <v>20</v>
      </c>
      <c r="I6164">
        <v>171</v>
      </c>
      <c r="M6164">
        <v>218.2</v>
      </c>
      <c r="N6164">
        <v>8.1000000000000003E-2</v>
      </c>
      <c r="O6164">
        <v>1.1950000000000001</v>
      </c>
      <c r="P6164">
        <v>0.88819999999999999</v>
      </c>
      <c r="Q6164">
        <v>2692.3</v>
      </c>
      <c r="R6164" t="s">
        <v>38</v>
      </c>
      <c r="T6164" t="s">
        <v>28</v>
      </c>
      <c r="Y6164" t="s">
        <v>29</v>
      </c>
    </row>
    <row r="6165" spans="1:25" x14ac:dyDescent="0.45">
      <c r="A6165" t="s">
        <v>335</v>
      </c>
      <c r="B6165" t="s">
        <v>502</v>
      </c>
      <c r="C6165">
        <v>7146</v>
      </c>
      <c r="D6165" t="s">
        <v>508</v>
      </c>
      <c r="E6165" t="s">
        <v>411</v>
      </c>
      <c r="F6165">
        <v>2013</v>
      </c>
      <c r="G6165">
        <v>83</v>
      </c>
      <c r="H6165">
        <v>83</v>
      </c>
      <c r="I6165">
        <v>893</v>
      </c>
      <c r="M6165">
        <v>1110.9000000000001</v>
      </c>
      <c r="N6165">
        <v>8.09E-2</v>
      </c>
      <c r="O6165">
        <v>6.0910000000000002</v>
      </c>
      <c r="P6165">
        <v>0.8881</v>
      </c>
      <c r="Q6165">
        <v>13717.8</v>
      </c>
      <c r="R6165" t="s">
        <v>38</v>
      </c>
      <c r="T6165" t="s">
        <v>28</v>
      </c>
      <c r="Y6165" t="s">
        <v>29</v>
      </c>
    </row>
    <row r="6166" spans="1:25" x14ac:dyDescent="0.45">
      <c r="A6166" t="s">
        <v>335</v>
      </c>
      <c r="B6166" t="s">
        <v>502</v>
      </c>
      <c r="C6166">
        <v>7146</v>
      </c>
      <c r="D6166" t="s">
        <v>508</v>
      </c>
      <c r="E6166" t="s">
        <v>411</v>
      </c>
      <c r="F6166">
        <v>2014</v>
      </c>
      <c r="G6166">
        <v>17</v>
      </c>
      <c r="H6166">
        <v>17</v>
      </c>
      <c r="I6166">
        <v>197</v>
      </c>
      <c r="M6166">
        <v>422.7</v>
      </c>
      <c r="N6166">
        <v>8.1100000000000005E-2</v>
      </c>
      <c r="O6166">
        <v>2.3170000000000002</v>
      </c>
      <c r="P6166">
        <v>0.88800000000000001</v>
      </c>
      <c r="Q6166">
        <v>5218</v>
      </c>
      <c r="R6166" t="s">
        <v>38</v>
      </c>
      <c r="T6166" t="s">
        <v>28</v>
      </c>
      <c r="Y6166" t="s">
        <v>29</v>
      </c>
    </row>
    <row r="6167" spans="1:25" x14ac:dyDescent="0.45">
      <c r="A6167" t="s">
        <v>335</v>
      </c>
      <c r="B6167" t="s">
        <v>502</v>
      </c>
      <c r="C6167">
        <v>7146</v>
      </c>
      <c r="D6167" t="s">
        <v>508</v>
      </c>
      <c r="E6167" t="s">
        <v>411</v>
      </c>
      <c r="F6167">
        <v>2015</v>
      </c>
      <c r="G6167">
        <v>44</v>
      </c>
      <c r="H6167">
        <v>44</v>
      </c>
      <c r="I6167">
        <v>429</v>
      </c>
      <c r="M6167">
        <v>512.29999999999995</v>
      </c>
      <c r="N6167">
        <v>8.1000000000000003E-2</v>
      </c>
      <c r="O6167">
        <v>2.8069999999999999</v>
      </c>
      <c r="P6167">
        <v>0.8881</v>
      </c>
      <c r="Q6167">
        <v>6321.8</v>
      </c>
      <c r="R6167" t="s">
        <v>38</v>
      </c>
      <c r="T6167" t="s">
        <v>28</v>
      </c>
      <c r="Y6167" t="s">
        <v>30</v>
      </c>
    </row>
    <row r="6168" spans="1:25" x14ac:dyDescent="0.45">
      <c r="A6168" t="s">
        <v>335</v>
      </c>
      <c r="B6168" t="s">
        <v>502</v>
      </c>
      <c r="C6168">
        <v>7146</v>
      </c>
      <c r="D6168" t="s">
        <v>508</v>
      </c>
      <c r="E6168" t="s">
        <v>411</v>
      </c>
      <c r="F6168">
        <v>2016</v>
      </c>
      <c r="G6168">
        <v>142</v>
      </c>
      <c r="H6168">
        <v>142</v>
      </c>
      <c r="I6168">
        <v>1420</v>
      </c>
      <c r="M6168">
        <v>1659.3</v>
      </c>
      <c r="N6168">
        <v>8.1100000000000005E-2</v>
      </c>
      <c r="O6168">
        <v>8.2379999999999995</v>
      </c>
      <c r="P6168">
        <v>0.80249999999999999</v>
      </c>
      <c r="Q6168">
        <v>20480.099999999999</v>
      </c>
      <c r="R6168" t="s">
        <v>38</v>
      </c>
      <c r="T6168" t="s">
        <v>28</v>
      </c>
      <c r="Y6168" t="s">
        <v>30</v>
      </c>
    </row>
    <row r="6169" spans="1:25" x14ac:dyDescent="0.45">
      <c r="A6169" t="s">
        <v>335</v>
      </c>
      <c r="B6169" t="s">
        <v>502</v>
      </c>
      <c r="C6169">
        <v>7146</v>
      </c>
      <c r="D6169" t="s">
        <v>508</v>
      </c>
      <c r="E6169" t="s">
        <v>411</v>
      </c>
      <c r="F6169">
        <v>2017</v>
      </c>
      <c r="G6169">
        <v>36</v>
      </c>
      <c r="H6169">
        <v>36</v>
      </c>
      <c r="I6169">
        <v>292</v>
      </c>
      <c r="M6169">
        <v>370.1</v>
      </c>
      <c r="N6169">
        <v>8.09E-2</v>
      </c>
      <c r="O6169">
        <v>1.802</v>
      </c>
      <c r="P6169">
        <v>0.78879999999999995</v>
      </c>
      <c r="Q6169">
        <v>4568</v>
      </c>
      <c r="R6169" t="s">
        <v>38</v>
      </c>
      <c r="T6169" t="s">
        <v>28</v>
      </c>
      <c r="Y6169" t="s">
        <v>30</v>
      </c>
    </row>
    <row r="6170" spans="1:25" x14ac:dyDescent="0.45">
      <c r="A6170" t="s">
        <v>335</v>
      </c>
      <c r="B6170" t="s">
        <v>502</v>
      </c>
      <c r="C6170">
        <v>7146</v>
      </c>
      <c r="D6170" t="s">
        <v>508</v>
      </c>
      <c r="E6170" t="s">
        <v>411</v>
      </c>
      <c r="F6170">
        <v>2018</v>
      </c>
      <c r="G6170">
        <v>71</v>
      </c>
      <c r="H6170">
        <v>71</v>
      </c>
      <c r="I6170">
        <v>703</v>
      </c>
      <c r="M6170">
        <v>864.1</v>
      </c>
      <c r="N6170">
        <v>8.1000000000000003E-2</v>
      </c>
      <c r="O6170">
        <v>4.2110000000000003</v>
      </c>
      <c r="P6170">
        <v>0.78920000000000001</v>
      </c>
      <c r="Q6170">
        <v>10672.5</v>
      </c>
      <c r="R6170" t="s">
        <v>38</v>
      </c>
      <c r="T6170" t="s">
        <v>28</v>
      </c>
      <c r="Y6170" t="s">
        <v>30</v>
      </c>
    </row>
    <row r="6171" spans="1:25" x14ac:dyDescent="0.45">
      <c r="A6171" t="s">
        <v>335</v>
      </c>
      <c r="B6171" t="s">
        <v>502</v>
      </c>
      <c r="C6171">
        <v>7146</v>
      </c>
      <c r="D6171" t="s">
        <v>508</v>
      </c>
      <c r="E6171" t="s">
        <v>411</v>
      </c>
      <c r="F6171">
        <v>2019</v>
      </c>
      <c r="G6171">
        <v>34</v>
      </c>
      <c r="H6171">
        <v>34</v>
      </c>
      <c r="I6171">
        <v>341</v>
      </c>
      <c r="M6171">
        <v>403.6</v>
      </c>
      <c r="N6171">
        <v>8.0799999999999997E-2</v>
      </c>
      <c r="O6171">
        <v>1.9650000000000001</v>
      </c>
      <c r="P6171">
        <v>0.78890000000000005</v>
      </c>
      <c r="Q6171">
        <v>4981.8</v>
      </c>
      <c r="R6171" t="s">
        <v>38</v>
      </c>
      <c r="T6171" t="s">
        <v>28</v>
      </c>
      <c r="Y6171" t="s">
        <v>30</v>
      </c>
    </row>
    <row r="6172" spans="1:25" x14ac:dyDescent="0.45">
      <c r="A6172" t="s">
        <v>335</v>
      </c>
      <c r="B6172" t="s">
        <v>502</v>
      </c>
      <c r="C6172">
        <v>7146</v>
      </c>
      <c r="D6172" t="s">
        <v>508</v>
      </c>
      <c r="E6172" t="s">
        <v>411</v>
      </c>
      <c r="F6172">
        <v>2020</v>
      </c>
      <c r="G6172">
        <v>6</v>
      </c>
      <c r="H6172">
        <v>6</v>
      </c>
      <c r="I6172">
        <v>69</v>
      </c>
      <c r="M6172">
        <v>75.5</v>
      </c>
      <c r="N6172">
        <v>8.0699999999999994E-2</v>
      </c>
      <c r="O6172">
        <v>0.36799999999999999</v>
      </c>
      <c r="P6172">
        <v>0.78969999999999996</v>
      </c>
      <c r="Q6172">
        <v>932.8</v>
      </c>
      <c r="R6172" t="s">
        <v>38</v>
      </c>
      <c r="T6172" t="s">
        <v>28</v>
      </c>
      <c r="Y6172" t="s">
        <v>30</v>
      </c>
    </row>
    <row r="6173" spans="1:25" x14ac:dyDescent="0.45">
      <c r="A6173" t="s">
        <v>335</v>
      </c>
      <c r="B6173" t="s">
        <v>502</v>
      </c>
      <c r="C6173">
        <v>7146</v>
      </c>
      <c r="D6173" t="s">
        <v>508</v>
      </c>
      <c r="E6173" t="s">
        <v>411</v>
      </c>
      <c r="F6173">
        <v>2021</v>
      </c>
      <c r="G6173">
        <v>117</v>
      </c>
      <c r="H6173">
        <v>117</v>
      </c>
      <c r="I6173">
        <v>1309</v>
      </c>
      <c r="M6173">
        <v>1493.3</v>
      </c>
      <c r="N6173">
        <v>8.1000000000000003E-2</v>
      </c>
      <c r="O6173">
        <v>7.3390000000000004</v>
      </c>
      <c r="P6173">
        <v>0.79620000000000002</v>
      </c>
      <c r="Q6173">
        <v>18441.5</v>
      </c>
      <c r="R6173" t="s">
        <v>38</v>
      </c>
      <c r="T6173" t="s">
        <v>28</v>
      </c>
      <c r="Y6173" t="s">
        <v>70</v>
      </c>
    </row>
    <row r="6174" spans="1:25" x14ac:dyDescent="0.45">
      <c r="A6174" t="s">
        <v>335</v>
      </c>
      <c r="B6174" t="s">
        <v>502</v>
      </c>
      <c r="C6174">
        <v>7146</v>
      </c>
      <c r="D6174" t="s">
        <v>508</v>
      </c>
      <c r="E6174" t="s">
        <v>411</v>
      </c>
      <c r="F6174">
        <v>2022</v>
      </c>
      <c r="G6174">
        <v>55</v>
      </c>
      <c r="H6174">
        <v>55</v>
      </c>
      <c r="I6174">
        <v>570</v>
      </c>
      <c r="M6174">
        <v>692.9</v>
      </c>
      <c r="N6174">
        <v>8.1199999999999994E-2</v>
      </c>
      <c r="O6174">
        <v>3.4039999999999999</v>
      </c>
      <c r="P6174">
        <v>0.79610000000000003</v>
      </c>
      <c r="Q6174">
        <v>8553.1</v>
      </c>
      <c r="R6174" t="s">
        <v>38</v>
      </c>
      <c r="T6174" t="s">
        <v>28</v>
      </c>
      <c r="Y6174" t="s">
        <v>70</v>
      </c>
    </row>
    <row r="6175" spans="1:25" x14ac:dyDescent="0.45">
      <c r="A6175" t="s">
        <v>335</v>
      </c>
      <c r="B6175" t="s">
        <v>502</v>
      </c>
      <c r="C6175">
        <v>7146</v>
      </c>
      <c r="D6175" t="s">
        <v>508</v>
      </c>
      <c r="E6175" t="s">
        <v>411</v>
      </c>
      <c r="F6175">
        <v>2023</v>
      </c>
      <c r="G6175">
        <v>56</v>
      </c>
      <c r="H6175">
        <v>56</v>
      </c>
      <c r="I6175">
        <v>598</v>
      </c>
      <c r="M6175">
        <v>733.5</v>
      </c>
      <c r="N6175">
        <v>8.09E-2</v>
      </c>
      <c r="O6175">
        <v>3.601</v>
      </c>
      <c r="P6175">
        <v>0.79590000000000005</v>
      </c>
      <c r="Q6175">
        <v>9047.2000000000007</v>
      </c>
      <c r="R6175" t="s">
        <v>38</v>
      </c>
      <c r="T6175" t="s">
        <v>28</v>
      </c>
      <c r="Y6175" t="s">
        <v>70</v>
      </c>
    </row>
    <row r="6176" spans="1:25" x14ac:dyDescent="0.45">
      <c r="A6176" t="s">
        <v>335</v>
      </c>
      <c r="B6176" t="s">
        <v>502</v>
      </c>
      <c r="C6176">
        <v>7146</v>
      </c>
      <c r="D6176" t="s">
        <v>508</v>
      </c>
      <c r="E6176" t="s">
        <v>411</v>
      </c>
      <c r="F6176">
        <v>2024</v>
      </c>
      <c r="G6176">
        <v>6</v>
      </c>
      <c r="H6176">
        <v>6</v>
      </c>
      <c r="I6176">
        <v>92</v>
      </c>
      <c r="M6176">
        <v>104.6</v>
      </c>
      <c r="N6176">
        <v>8.1000000000000003E-2</v>
      </c>
      <c r="O6176">
        <v>0.51500000000000001</v>
      </c>
      <c r="P6176">
        <v>0.79600000000000004</v>
      </c>
      <c r="Q6176">
        <v>1293.7</v>
      </c>
      <c r="R6176" t="s">
        <v>38</v>
      </c>
      <c r="T6176" t="s">
        <v>28</v>
      </c>
      <c r="Y6176" t="s">
        <v>70</v>
      </c>
    </row>
    <row r="6177" spans="1:25" x14ac:dyDescent="0.45">
      <c r="A6177" t="s">
        <v>100</v>
      </c>
      <c r="B6177" t="s">
        <v>509</v>
      </c>
      <c r="C6177">
        <v>7153</v>
      </c>
      <c r="D6177">
        <v>1</v>
      </c>
      <c r="F6177">
        <v>2009</v>
      </c>
      <c r="G6177">
        <v>1810</v>
      </c>
      <c r="H6177">
        <v>1623.77</v>
      </c>
      <c r="I6177">
        <v>148474.12</v>
      </c>
      <c r="K6177">
        <v>1.6220000000000001</v>
      </c>
      <c r="L6177">
        <v>2.0999999999999999E-3</v>
      </c>
      <c r="M6177">
        <v>109712.086</v>
      </c>
      <c r="N6177">
        <v>5.96E-2</v>
      </c>
      <c r="O6177">
        <v>62.866</v>
      </c>
      <c r="P6177">
        <v>7.5200000000000003E-2</v>
      </c>
      <c r="Q6177">
        <v>1827102.4310000001</v>
      </c>
      <c r="R6177" t="s">
        <v>34</v>
      </c>
      <c r="S6177" t="s">
        <v>38</v>
      </c>
      <c r="T6177" t="s">
        <v>89</v>
      </c>
      <c r="V6177" t="s">
        <v>510</v>
      </c>
      <c r="Y6177" t="s">
        <v>103</v>
      </c>
    </row>
    <row r="6178" spans="1:25" x14ac:dyDescent="0.45">
      <c r="A6178" t="s">
        <v>100</v>
      </c>
      <c r="B6178" t="s">
        <v>509</v>
      </c>
      <c r="C6178">
        <v>7153</v>
      </c>
      <c r="D6178">
        <v>1</v>
      </c>
      <c r="F6178">
        <v>2010</v>
      </c>
      <c r="G6178">
        <v>2921</v>
      </c>
      <c r="H6178">
        <v>2699.82</v>
      </c>
      <c r="I6178">
        <v>243698.15</v>
      </c>
      <c r="K6178">
        <v>1.2490000000000001</v>
      </c>
      <c r="L6178">
        <v>1.1999999999999999E-3</v>
      </c>
      <c r="M6178">
        <v>184586.98800000001</v>
      </c>
      <c r="N6178">
        <v>5.91E-2</v>
      </c>
      <c r="O6178">
        <v>87.722999999999999</v>
      </c>
      <c r="P6178">
        <v>6.2E-2</v>
      </c>
      <c r="Q6178">
        <v>3100400.5789999999</v>
      </c>
      <c r="R6178" t="s">
        <v>34</v>
      </c>
      <c r="S6178" t="s">
        <v>38</v>
      </c>
      <c r="T6178" t="s">
        <v>89</v>
      </c>
      <c r="V6178" t="s">
        <v>510</v>
      </c>
      <c r="Y6178" t="s">
        <v>103</v>
      </c>
    </row>
    <row r="6179" spans="1:25" x14ac:dyDescent="0.45">
      <c r="A6179" t="s">
        <v>100</v>
      </c>
      <c r="B6179" t="s">
        <v>509</v>
      </c>
      <c r="C6179">
        <v>7153</v>
      </c>
      <c r="D6179">
        <v>1</v>
      </c>
      <c r="F6179">
        <v>2011</v>
      </c>
      <c r="G6179">
        <v>5126</v>
      </c>
      <c r="H6179">
        <v>4885.0200000000004</v>
      </c>
      <c r="I6179">
        <v>444208.09</v>
      </c>
      <c r="K6179">
        <v>1.6879999999999999</v>
      </c>
      <c r="L6179">
        <v>1E-3</v>
      </c>
      <c r="M6179">
        <v>334457.32</v>
      </c>
      <c r="N6179">
        <v>5.8999999999999997E-2</v>
      </c>
      <c r="O6179">
        <v>169.62299999999999</v>
      </c>
      <c r="P6179">
        <v>6.3700000000000007E-2</v>
      </c>
      <c r="Q6179">
        <v>5627830.5659999996</v>
      </c>
      <c r="R6179" t="s">
        <v>34</v>
      </c>
      <c r="S6179" t="s">
        <v>38</v>
      </c>
      <c r="T6179" t="s">
        <v>89</v>
      </c>
      <c r="V6179" t="s">
        <v>510</v>
      </c>
      <c r="Y6179" t="s">
        <v>103</v>
      </c>
    </row>
    <row r="6180" spans="1:25" x14ac:dyDescent="0.45">
      <c r="A6180" t="s">
        <v>100</v>
      </c>
      <c r="B6180" t="s">
        <v>509</v>
      </c>
      <c r="C6180">
        <v>7153</v>
      </c>
      <c r="D6180">
        <v>1</v>
      </c>
      <c r="F6180">
        <v>2012</v>
      </c>
      <c r="G6180">
        <v>5618</v>
      </c>
      <c r="H6180">
        <v>5459.06</v>
      </c>
      <c r="I6180">
        <v>494267.55</v>
      </c>
      <c r="K6180">
        <v>1.8680000000000001</v>
      </c>
      <c r="L6180">
        <v>1E-3</v>
      </c>
      <c r="M6180">
        <v>370047.734</v>
      </c>
      <c r="N6180">
        <v>5.8999999999999997E-2</v>
      </c>
      <c r="O6180">
        <v>182.583</v>
      </c>
      <c r="P6180">
        <v>6.0699999999999997E-2</v>
      </c>
      <c r="Q6180">
        <v>6226838.0930000003</v>
      </c>
      <c r="R6180" t="s">
        <v>34</v>
      </c>
      <c r="S6180" t="s">
        <v>38</v>
      </c>
      <c r="T6180" t="s">
        <v>89</v>
      </c>
      <c r="V6180" t="s">
        <v>510</v>
      </c>
      <c r="Y6180" t="s">
        <v>103</v>
      </c>
    </row>
    <row r="6181" spans="1:25" x14ac:dyDescent="0.45">
      <c r="A6181" t="s">
        <v>100</v>
      </c>
      <c r="B6181" t="s">
        <v>509</v>
      </c>
      <c r="C6181">
        <v>7153</v>
      </c>
      <c r="D6181">
        <v>1</v>
      </c>
      <c r="F6181">
        <v>2013</v>
      </c>
      <c r="G6181">
        <v>5288</v>
      </c>
      <c r="H6181">
        <v>5041.18</v>
      </c>
      <c r="I6181">
        <v>458506.69</v>
      </c>
      <c r="K6181">
        <v>18.003</v>
      </c>
      <c r="L6181">
        <v>5.4999999999999997E-3</v>
      </c>
      <c r="M6181">
        <v>338341.61700000003</v>
      </c>
      <c r="N6181">
        <v>5.91E-2</v>
      </c>
      <c r="O6181">
        <v>187.62899999999999</v>
      </c>
      <c r="P6181">
        <v>6.9599999999999995E-2</v>
      </c>
      <c r="Q6181">
        <v>5681534.7230000002</v>
      </c>
      <c r="R6181" t="s">
        <v>34</v>
      </c>
      <c r="S6181" t="s">
        <v>38</v>
      </c>
      <c r="T6181" t="s">
        <v>89</v>
      </c>
      <c r="V6181" t="s">
        <v>510</v>
      </c>
      <c r="Y6181" t="s">
        <v>103</v>
      </c>
    </row>
    <row r="6182" spans="1:25" x14ac:dyDescent="0.45">
      <c r="A6182" t="s">
        <v>100</v>
      </c>
      <c r="B6182" t="s">
        <v>509</v>
      </c>
      <c r="C6182">
        <v>7153</v>
      </c>
      <c r="D6182">
        <v>1</v>
      </c>
      <c r="F6182">
        <v>2014</v>
      </c>
      <c r="G6182">
        <v>7070</v>
      </c>
      <c r="H6182">
        <v>6926.55</v>
      </c>
      <c r="I6182">
        <v>621943.91</v>
      </c>
      <c r="K6182">
        <v>4.7949999999999999</v>
      </c>
      <c r="L6182">
        <v>1.6000000000000001E-3</v>
      </c>
      <c r="M6182">
        <v>459251.636</v>
      </c>
      <c r="N6182">
        <v>5.9299999999999999E-2</v>
      </c>
      <c r="O6182">
        <v>256.113</v>
      </c>
      <c r="P6182">
        <v>6.8000000000000005E-2</v>
      </c>
      <c r="Q6182">
        <v>7682425.7460000003</v>
      </c>
      <c r="R6182" t="s">
        <v>34</v>
      </c>
      <c r="S6182" t="s">
        <v>38</v>
      </c>
      <c r="T6182" t="s">
        <v>89</v>
      </c>
      <c r="V6182" t="s">
        <v>510</v>
      </c>
      <c r="Y6182" t="s">
        <v>103</v>
      </c>
    </row>
    <row r="6183" spans="1:25" x14ac:dyDescent="0.45">
      <c r="A6183" t="s">
        <v>100</v>
      </c>
      <c r="B6183" t="s">
        <v>509</v>
      </c>
      <c r="C6183">
        <v>7153</v>
      </c>
      <c r="D6183">
        <v>1</v>
      </c>
      <c r="F6183">
        <v>2015</v>
      </c>
      <c r="G6183">
        <v>6151</v>
      </c>
      <c r="H6183">
        <v>5940.75</v>
      </c>
      <c r="I6183">
        <v>523661.69</v>
      </c>
      <c r="M6183">
        <v>394009.04700000002</v>
      </c>
      <c r="N6183">
        <v>5.96E-2</v>
      </c>
      <c r="O6183">
        <v>239.524</v>
      </c>
      <c r="P6183">
        <v>7.5300000000000006E-2</v>
      </c>
      <c r="Q6183">
        <v>6559186.3949999996</v>
      </c>
      <c r="R6183" t="s">
        <v>34</v>
      </c>
      <c r="S6183" t="s">
        <v>38</v>
      </c>
      <c r="T6183" t="s">
        <v>89</v>
      </c>
      <c r="V6183" t="s">
        <v>510</v>
      </c>
      <c r="Y6183" t="s">
        <v>70</v>
      </c>
    </row>
    <row r="6184" spans="1:25" x14ac:dyDescent="0.45">
      <c r="A6184" t="s">
        <v>100</v>
      </c>
      <c r="B6184" t="s">
        <v>509</v>
      </c>
      <c r="C6184">
        <v>7153</v>
      </c>
      <c r="D6184">
        <v>1</v>
      </c>
      <c r="F6184">
        <v>2016</v>
      </c>
      <c r="G6184">
        <v>5282</v>
      </c>
      <c r="H6184">
        <v>5084.7</v>
      </c>
      <c r="I6184">
        <v>440401.19</v>
      </c>
      <c r="M6184">
        <v>330010.12099999998</v>
      </c>
      <c r="N6184">
        <v>5.91E-2</v>
      </c>
      <c r="O6184">
        <v>167.40299999999999</v>
      </c>
      <c r="P6184">
        <v>6.3100000000000003E-2</v>
      </c>
      <c r="Q6184">
        <v>5542199.6950000003</v>
      </c>
      <c r="R6184" t="s">
        <v>34</v>
      </c>
      <c r="S6184" t="s">
        <v>38</v>
      </c>
      <c r="T6184" t="s">
        <v>89</v>
      </c>
      <c r="V6184" t="s">
        <v>510</v>
      </c>
      <c r="Y6184" t="s">
        <v>70</v>
      </c>
    </row>
    <row r="6185" spans="1:25" x14ac:dyDescent="0.45">
      <c r="A6185" t="s">
        <v>100</v>
      </c>
      <c r="B6185" t="s">
        <v>509</v>
      </c>
      <c r="C6185">
        <v>7153</v>
      </c>
      <c r="D6185">
        <v>1</v>
      </c>
      <c r="F6185">
        <v>2017</v>
      </c>
      <c r="G6185">
        <v>4230</v>
      </c>
      <c r="H6185">
        <v>3981.48</v>
      </c>
      <c r="I6185">
        <v>350791.05</v>
      </c>
      <c r="M6185">
        <v>262096.397</v>
      </c>
      <c r="N6185">
        <v>5.91E-2</v>
      </c>
      <c r="O6185">
        <v>132.69399999999999</v>
      </c>
      <c r="P6185">
        <v>6.5199999999999994E-2</v>
      </c>
      <c r="Q6185">
        <v>4403418.0810000002</v>
      </c>
      <c r="R6185" t="s">
        <v>34</v>
      </c>
      <c r="S6185" t="s">
        <v>38</v>
      </c>
      <c r="T6185" t="s">
        <v>89</v>
      </c>
      <c r="V6185" t="s">
        <v>510</v>
      </c>
      <c r="Y6185" t="s">
        <v>70</v>
      </c>
    </row>
    <row r="6186" spans="1:25" x14ac:dyDescent="0.45">
      <c r="A6186" t="s">
        <v>100</v>
      </c>
      <c r="B6186" t="s">
        <v>509</v>
      </c>
      <c r="C6186">
        <v>7153</v>
      </c>
      <c r="D6186">
        <v>1</v>
      </c>
      <c r="F6186">
        <v>2018</v>
      </c>
      <c r="G6186">
        <v>3748</v>
      </c>
      <c r="H6186">
        <v>3491.53</v>
      </c>
      <c r="I6186">
        <v>315457.95</v>
      </c>
      <c r="M6186">
        <v>238693.08600000001</v>
      </c>
      <c r="N6186">
        <v>5.9799999999999999E-2</v>
      </c>
      <c r="O6186">
        <v>140.57300000000001</v>
      </c>
      <c r="P6186">
        <v>7.5899999999999995E-2</v>
      </c>
      <c r="Q6186">
        <v>3952901.3990000002</v>
      </c>
      <c r="R6186" t="s">
        <v>34</v>
      </c>
      <c r="S6186" t="s">
        <v>38</v>
      </c>
      <c r="T6186" t="s">
        <v>89</v>
      </c>
      <c r="V6186" t="s">
        <v>510</v>
      </c>
      <c r="Y6186" t="s">
        <v>70</v>
      </c>
    </row>
    <row r="6187" spans="1:25" x14ac:dyDescent="0.45">
      <c r="A6187" t="s">
        <v>100</v>
      </c>
      <c r="B6187" t="s">
        <v>509</v>
      </c>
      <c r="C6187">
        <v>7153</v>
      </c>
      <c r="D6187">
        <v>1</v>
      </c>
      <c r="F6187">
        <v>2019</v>
      </c>
      <c r="G6187">
        <v>2040</v>
      </c>
      <c r="H6187">
        <v>1882.18</v>
      </c>
      <c r="I6187">
        <v>161755.85999999999</v>
      </c>
      <c r="M6187">
        <v>122113.874</v>
      </c>
      <c r="N6187">
        <v>5.91E-2</v>
      </c>
      <c r="O6187">
        <v>54.872999999999998</v>
      </c>
      <c r="P6187">
        <v>5.9499999999999997E-2</v>
      </c>
      <c r="Q6187">
        <v>2051689.13</v>
      </c>
      <c r="R6187" t="s">
        <v>34</v>
      </c>
      <c r="S6187" t="s">
        <v>38</v>
      </c>
      <c r="T6187" t="s">
        <v>89</v>
      </c>
      <c r="V6187" t="s">
        <v>510</v>
      </c>
      <c r="Y6187" t="s">
        <v>70</v>
      </c>
    </row>
    <row r="6188" spans="1:25" x14ac:dyDescent="0.45">
      <c r="A6188" t="s">
        <v>100</v>
      </c>
      <c r="B6188" t="s">
        <v>509</v>
      </c>
      <c r="C6188">
        <v>7153</v>
      </c>
      <c r="D6188">
        <v>1</v>
      </c>
      <c r="F6188">
        <v>2020</v>
      </c>
      <c r="G6188">
        <v>2067</v>
      </c>
      <c r="H6188">
        <v>1916.39</v>
      </c>
      <c r="I6188">
        <v>166241.85999999999</v>
      </c>
      <c r="M6188">
        <v>126059.033</v>
      </c>
      <c r="N6188">
        <v>5.8999999999999997E-2</v>
      </c>
      <c r="O6188">
        <v>55.784999999999997</v>
      </c>
      <c r="P6188">
        <v>5.8599999999999999E-2</v>
      </c>
      <c r="Q6188">
        <v>2121127.6970000002</v>
      </c>
      <c r="R6188" t="s">
        <v>34</v>
      </c>
      <c r="S6188" t="s">
        <v>38</v>
      </c>
      <c r="T6188" t="s">
        <v>89</v>
      </c>
      <c r="V6188" t="s">
        <v>510</v>
      </c>
      <c r="Y6188" t="s">
        <v>70</v>
      </c>
    </row>
    <row r="6189" spans="1:25" x14ac:dyDescent="0.45">
      <c r="A6189" t="s">
        <v>100</v>
      </c>
      <c r="B6189" t="s">
        <v>509</v>
      </c>
      <c r="C6189">
        <v>7153</v>
      </c>
      <c r="D6189">
        <v>1</v>
      </c>
      <c r="F6189">
        <v>2021</v>
      </c>
      <c r="G6189">
        <v>1974</v>
      </c>
      <c r="H6189">
        <v>1814.88</v>
      </c>
      <c r="I6189">
        <v>177640.91</v>
      </c>
      <c r="M6189">
        <v>120978.212</v>
      </c>
      <c r="N6189">
        <v>5.91E-2</v>
      </c>
      <c r="O6189">
        <v>72.968999999999994</v>
      </c>
      <c r="P6189">
        <v>7.7499999999999999E-2</v>
      </c>
      <c r="Q6189">
        <v>2033562.817</v>
      </c>
      <c r="R6189" t="s">
        <v>34</v>
      </c>
      <c r="S6189" t="s">
        <v>38</v>
      </c>
      <c r="T6189" t="s">
        <v>89</v>
      </c>
      <c r="V6189" t="s">
        <v>510</v>
      </c>
      <c r="Y6189" t="s">
        <v>70</v>
      </c>
    </row>
    <row r="6190" spans="1:25" x14ac:dyDescent="0.45">
      <c r="A6190" t="s">
        <v>100</v>
      </c>
      <c r="B6190" t="s">
        <v>509</v>
      </c>
      <c r="C6190">
        <v>7153</v>
      </c>
      <c r="D6190">
        <v>1</v>
      </c>
      <c r="F6190">
        <v>2022</v>
      </c>
      <c r="G6190">
        <v>2708</v>
      </c>
      <c r="H6190">
        <v>2495.9299999999998</v>
      </c>
      <c r="I6190">
        <v>328641.12</v>
      </c>
      <c r="M6190">
        <v>169858.291</v>
      </c>
      <c r="N6190">
        <v>5.9799999999999999E-2</v>
      </c>
      <c r="O6190">
        <v>122.877</v>
      </c>
      <c r="P6190">
        <v>9.3299999999999994E-2</v>
      </c>
      <c r="Q6190">
        <v>2822426.6749999998</v>
      </c>
      <c r="R6190" t="s">
        <v>34</v>
      </c>
      <c r="S6190" t="s">
        <v>38</v>
      </c>
      <c r="T6190" t="s">
        <v>89</v>
      </c>
      <c r="V6190" t="s">
        <v>510</v>
      </c>
      <c r="Y6190" t="s">
        <v>70</v>
      </c>
    </row>
    <row r="6191" spans="1:25" x14ac:dyDescent="0.45">
      <c r="A6191" t="s">
        <v>100</v>
      </c>
      <c r="B6191" t="s">
        <v>509</v>
      </c>
      <c r="C6191">
        <v>7153</v>
      </c>
      <c r="D6191">
        <v>1</v>
      </c>
      <c r="F6191">
        <v>2023</v>
      </c>
      <c r="G6191">
        <v>2638</v>
      </c>
      <c r="H6191">
        <v>2424.5700000000002</v>
      </c>
      <c r="I6191">
        <v>99440.41</v>
      </c>
      <c r="M6191">
        <v>164281.101</v>
      </c>
      <c r="N6191">
        <v>5.91E-2</v>
      </c>
      <c r="O6191">
        <v>93.918999999999997</v>
      </c>
      <c r="P6191">
        <v>7.4899999999999994E-2</v>
      </c>
      <c r="Q6191">
        <v>2763957.8330000001</v>
      </c>
      <c r="R6191" t="s">
        <v>34</v>
      </c>
      <c r="S6191" t="s">
        <v>38</v>
      </c>
      <c r="T6191" t="s">
        <v>89</v>
      </c>
      <c r="V6191" t="s">
        <v>510</v>
      </c>
      <c r="Y6191" t="s">
        <v>70</v>
      </c>
    </row>
    <row r="6192" spans="1:25" x14ac:dyDescent="0.45">
      <c r="A6192" t="s">
        <v>100</v>
      </c>
      <c r="B6192" t="s">
        <v>509</v>
      </c>
      <c r="C6192">
        <v>7153</v>
      </c>
      <c r="D6192">
        <v>1</v>
      </c>
      <c r="F6192">
        <v>2024</v>
      </c>
      <c r="G6192">
        <v>1466</v>
      </c>
      <c r="H6192">
        <v>1329.45</v>
      </c>
      <c r="M6192">
        <v>89740.875</v>
      </c>
      <c r="N6192">
        <v>5.9200000000000003E-2</v>
      </c>
      <c r="O6192">
        <v>52.445</v>
      </c>
      <c r="P6192">
        <v>7.7200000000000005E-2</v>
      </c>
      <c r="Q6192">
        <v>1506788.6359999999</v>
      </c>
      <c r="R6192" t="s">
        <v>34</v>
      </c>
      <c r="S6192" t="s">
        <v>38</v>
      </c>
      <c r="T6192" t="s">
        <v>89</v>
      </c>
      <c r="V6192" t="s">
        <v>510</v>
      </c>
      <c r="Y6192" t="s">
        <v>70</v>
      </c>
    </row>
    <row r="6193" spans="1:25" x14ac:dyDescent="0.45">
      <c r="A6193" t="s">
        <v>100</v>
      </c>
      <c r="B6193" t="s">
        <v>509</v>
      </c>
      <c r="C6193">
        <v>7153</v>
      </c>
      <c r="D6193">
        <v>2</v>
      </c>
      <c r="F6193">
        <v>2009</v>
      </c>
      <c r="G6193">
        <v>1769</v>
      </c>
      <c r="H6193">
        <v>1601.23</v>
      </c>
      <c r="I6193">
        <v>150016.53</v>
      </c>
      <c r="K6193">
        <v>1.5920000000000001</v>
      </c>
      <c r="L6193">
        <v>2E-3</v>
      </c>
      <c r="M6193">
        <v>109417.93399999999</v>
      </c>
      <c r="N6193">
        <v>5.96E-2</v>
      </c>
      <c r="O6193">
        <v>65.37</v>
      </c>
      <c r="P6193">
        <v>7.6799999999999993E-2</v>
      </c>
      <c r="Q6193">
        <v>1822666.7</v>
      </c>
      <c r="R6193" t="s">
        <v>34</v>
      </c>
      <c r="S6193" t="s">
        <v>38</v>
      </c>
      <c r="T6193" t="s">
        <v>89</v>
      </c>
      <c r="V6193" t="s">
        <v>510</v>
      </c>
      <c r="Y6193" t="s">
        <v>103</v>
      </c>
    </row>
    <row r="6194" spans="1:25" x14ac:dyDescent="0.45">
      <c r="A6194" t="s">
        <v>100</v>
      </c>
      <c r="B6194" t="s">
        <v>509</v>
      </c>
      <c r="C6194">
        <v>7153</v>
      </c>
      <c r="D6194">
        <v>2</v>
      </c>
      <c r="F6194">
        <v>2010</v>
      </c>
      <c r="G6194">
        <v>2999</v>
      </c>
      <c r="H6194">
        <v>2804.71</v>
      </c>
      <c r="I6194">
        <v>259615.67</v>
      </c>
      <c r="K6194">
        <v>2.883</v>
      </c>
      <c r="L6194">
        <v>2E-3</v>
      </c>
      <c r="M6194">
        <v>193887.236</v>
      </c>
      <c r="N6194">
        <v>5.96E-2</v>
      </c>
      <c r="O6194">
        <v>111.273</v>
      </c>
      <c r="P6194">
        <v>7.2499999999999995E-2</v>
      </c>
      <c r="Q6194">
        <v>3228664.273</v>
      </c>
      <c r="R6194" t="s">
        <v>34</v>
      </c>
      <c r="S6194" t="s">
        <v>38</v>
      </c>
      <c r="T6194" t="s">
        <v>89</v>
      </c>
      <c r="V6194" t="s">
        <v>510</v>
      </c>
      <c r="Y6194" t="s">
        <v>103</v>
      </c>
    </row>
    <row r="6195" spans="1:25" x14ac:dyDescent="0.45">
      <c r="A6195" t="s">
        <v>100</v>
      </c>
      <c r="B6195" t="s">
        <v>509</v>
      </c>
      <c r="C6195">
        <v>7153</v>
      </c>
      <c r="D6195">
        <v>2</v>
      </c>
      <c r="F6195">
        <v>2011</v>
      </c>
      <c r="G6195">
        <v>5303</v>
      </c>
      <c r="H6195">
        <v>5056.34</v>
      </c>
      <c r="I6195">
        <v>460415.46</v>
      </c>
      <c r="K6195">
        <v>1.728</v>
      </c>
      <c r="L6195">
        <v>1E-3</v>
      </c>
      <c r="M6195">
        <v>342330.45299999998</v>
      </c>
      <c r="N6195">
        <v>5.8999999999999997E-2</v>
      </c>
      <c r="O6195">
        <v>192.01400000000001</v>
      </c>
      <c r="P6195">
        <v>7.0199999999999999E-2</v>
      </c>
      <c r="Q6195">
        <v>5760358.9330000002</v>
      </c>
      <c r="R6195" t="s">
        <v>34</v>
      </c>
      <c r="S6195" t="s">
        <v>38</v>
      </c>
      <c r="T6195" t="s">
        <v>89</v>
      </c>
      <c r="V6195" t="s">
        <v>510</v>
      </c>
      <c r="Y6195" t="s">
        <v>103</v>
      </c>
    </row>
    <row r="6196" spans="1:25" x14ac:dyDescent="0.45">
      <c r="A6196" t="s">
        <v>100</v>
      </c>
      <c r="B6196" t="s">
        <v>509</v>
      </c>
      <c r="C6196">
        <v>7153</v>
      </c>
      <c r="D6196">
        <v>2</v>
      </c>
      <c r="F6196">
        <v>2012</v>
      </c>
      <c r="G6196">
        <v>6314</v>
      </c>
      <c r="H6196">
        <v>6118.12</v>
      </c>
      <c r="I6196">
        <v>564238.98</v>
      </c>
      <c r="K6196">
        <v>2.0880000000000001</v>
      </c>
      <c r="L6196">
        <v>1E-3</v>
      </c>
      <c r="M6196">
        <v>413509.91100000002</v>
      </c>
      <c r="N6196">
        <v>5.8999999999999997E-2</v>
      </c>
      <c r="O6196">
        <v>203.15899999999999</v>
      </c>
      <c r="P6196">
        <v>6.0600000000000001E-2</v>
      </c>
      <c r="Q6196">
        <v>6958130.659</v>
      </c>
      <c r="R6196" t="s">
        <v>34</v>
      </c>
      <c r="S6196" t="s">
        <v>38</v>
      </c>
      <c r="T6196" t="s">
        <v>89</v>
      </c>
      <c r="V6196" t="s">
        <v>510</v>
      </c>
      <c r="Y6196" t="s">
        <v>103</v>
      </c>
    </row>
    <row r="6197" spans="1:25" x14ac:dyDescent="0.45">
      <c r="A6197" t="s">
        <v>100</v>
      </c>
      <c r="B6197" t="s">
        <v>509</v>
      </c>
      <c r="C6197">
        <v>7153</v>
      </c>
      <c r="D6197">
        <v>2</v>
      </c>
      <c r="F6197">
        <v>2013</v>
      </c>
      <c r="G6197">
        <v>5572</v>
      </c>
      <c r="H6197">
        <v>5297.49</v>
      </c>
      <c r="I6197">
        <v>482740.08</v>
      </c>
      <c r="K6197">
        <v>16.425999999999998</v>
      </c>
      <c r="L6197">
        <v>6.3E-3</v>
      </c>
      <c r="M6197">
        <v>355588.89799999999</v>
      </c>
      <c r="N6197">
        <v>5.91E-2</v>
      </c>
      <c r="O6197">
        <v>192.059</v>
      </c>
      <c r="P6197">
        <v>6.88E-2</v>
      </c>
      <c r="Q6197">
        <v>5972935.5389999999</v>
      </c>
      <c r="R6197" t="s">
        <v>34</v>
      </c>
      <c r="S6197" t="s">
        <v>38</v>
      </c>
      <c r="T6197" t="s">
        <v>89</v>
      </c>
      <c r="V6197" t="s">
        <v>510</v>
      </c>
      <c r="Y6197" t="s">
        <v>103</v>
      </c>
    </row>
    <row r="6198" spans="1:25" x14ac:dyDescent="0.45">
      <c r="A6198" t="s">
        <v>100</v>
      </c>
      <c r="B6198" t="s">
        <v>509</v>
      </c>
      <c r="C6198">
        <v>7153</v>
      </c>
      <c r="D6198">
        <v>2</v>
      </c>
      <c r="F6198">
        <v>2014</v>
      </c>
      <c r="G6198">
        <v>7164</v>
      </c>
      <c r="H6198">
        <v>7018.14</v>
      </c>
      <c r="I6198">
        <v>635630.18999999994</v>
      </c>
      <c r="K6198">
        <v>7.8250000000000002</v>
      </c>
      <c r="L6198">
        <v>2.3E-3</v>
      </c>
      <c r="M6198">
        <v>469976.489</v>
      </c>
      <c r="N6198">
        <v>5.9700000000000003E-2</v>
      </c>
      <c r="O6198">
        <v>269.517</v>
      </c>
      <c r="P6198">
        <v>7.0199999999999999E-2</v>
      </c>
      <c r="Q6198">
        <v>7808477.7319999998</v>
      </c>
      <c r="R6198" t="s">
        <v>34</v>
      </c>
      <c r="S6198" t="s">
        <v>38</v>
      </c>
      <c r="T6198" t="s">
        <v>89</v>
      </c>
      <c r="V6198" t="s">
        <v>510</v>
      </c>
      <c r="Y6198" t="s">
        <v>103</v>
      </c>
    </row>
    <row r="6199" spans="1:25" x14ac:dyDescent="0.45">
      <c r="A6199" t="s">
        <v>100</v>
      </c>
      <c r="B6199" t="s">
        <v>509</v>
      </c>
      <c r="C6199">
        <v>7153</v>
      </c>
      <c r="D6199">
        <v>2</v>
      </c>
      <c r="F6199">
        <v>2015</v>
      </c>
      <c r="G6199">
        <v>5887</v>
      </c>
      <c r="H6199">
        <v>5630.31</v>
      </c>
      <c r="I6199">
        <v>500104.68</v>
      </c>
      <c r="M6199">
        <v>373114.56599999999</v>
      </c>
      <c r="N6199">
        <v>5.9700000000000003E-2</v>
      </c>
      <c r="O6199">
        <v>223.36500000000001</v>
      </c>
      <c r="P6199">
        <v>7.5300000000000006E-2</v>
      </c>
      <c r="Q6199">
        <v>6197742.3949999996</v>
      </c>
      <c r="R6199" t="s">
        <v>34</v>
      </c>
      <c r="S6199" t="s">
        <v>38</v>
      </c>
      <c r="T6199" t="s">
        <v>89</v>
      </c>
      <c r="V6199" t="s">
        <v>510</v>
      </c>
      <c r="Y6199" t="s">
        <v>70</v>
      </c>
    </row>
    <row r="6200" spans="1:25" x14ac:dyDescent="0.45">
      <c r="A6200" t="s">
        <v>100</v>
      </c>
      <c r="B6200" t="s">
        <v>509</v>
      </c>
      <c r="C6200">
        <v>7153</v>
      </c>
      <c r="D6200">
        <v>2</v>
      </c>
      <c r="F6200">
        <v>2016</v>
      </c>
      <c r="G6200">
        <v>5084</v>
      </c>
      <c r="H6200">
        <v>4882.59</v>
      </c>
      <c r="I6200">
        <v>424241.33</v>
      </c>
      <c r="M6200">
        <v>315490.90899999999</v>
      </c>
      <c r="N6200">
        <v>5.91E-2</v>
      </c>
      <c r="O6200">
        <v>163.89699999999999</v>
      </c>
      <c r="P6200">
        <v>6.5100000000000005E-2</v>
      </c>
      <c r="Q6200">
        <v>5303370.01</v>
      </c>
      <c r="R6200" t="s">
        <v>34</v>
      </c>
      <c r="S6200" t="s">
        <v>38</v>
      </c>
      <c r="T6200" t="s">
        <v>89</v>
      </c>
      <c r="V6200" t="s">
        <v>510</v>
      </c>
      <c r="Y6200" t="s">
        <v>70</v>
      </c>
    </row>
    <row r="6201" spans="1:25" x14ac:dyDescent="0.45">
      <c r="A6201" t="s">
        <v>100</v>
      </c>
      <c r="B6201" t="s">
        <v>509</v>
      </c>
      <c r="C6201">
        <v>7153</v>
      </c>
      <c r="D6201">
        <v>2</v>
      </c>
      <c r="F6201">
        <v>2017</v>
      </c>
      <c r="G6201">
        <v>4632</v>
      </c>
      <c r="H6201">
        <v>4366.25</v>
      </c>
      <c r="I6201">
        <v>391676.24</v>
      </c>
      <c r="M6201">
        <v>292182.43199999997</v>
      </c>
      <c r="N6201">
        <v>5.8999999999999997E-2</v>
      </c>
      <c r="O6201">
        <v>146.834</v>
      </c>
      <c r="P6201">
        <v>6.4799999999999996E-2</v>
      </c>
      <c r="Q6201">
        <v>4916533.4380000001</v>
      </c>
      <c r="R6201" t="s">
        <v>34</v>
      </c>
      <c r="S6201" t="s">
        <v>38</v>
      </c>
      <c r="T6201" t="s">
        <v>89</v>
      </c>
      <c r="V6201" t="s">
        <v>510</v>
      </c>
      <c r="Y6201" t="s">
        <v>70</v>
      </c>
    </row>
    <row r="6202" spans="1:25" x14ac:dyDescent="0.45">
      <c r="A6202" t="s">
        <v>100</v>
      </c>
      <c r="B6202" t="s">
        <v>509</v>
      </c>
      <c r="C6202">
        <v>7153</v>
      </c>
      <c r="D6202">
        <v>2</v>
      </c>
      <c r="F6202">
        <v>2018</v>
      </c>
      <c r="G6202">
        <v>3031</v>
      </c>
      <c r="H6202">
        <v>2771.61</v>
      </c>
      <c r="I6202">
        <v>250573.47</v>
      </c>
      <c r="M6202">
        <v>189110.55100000001</v>
      </c>
      <c r="N6202">
        <v>5.9499999999999997E-2</v>
      </c>
      <c r="O6202">
        <v>102.054</v>
      </c>
      <c r="P6202">
        <v>7.1300000000000002E-2</v>
      </c>
      <c r="Q6202">
        <v>3150718.5929999999</v>
      </c>
      <c r="R6202" t="s">
        <v>34</v>
      </c>
      <c r="S6202" t="s">
        <v>38</v>
      </c>
      <c r="T6202" t="s">
        <v>89</v>
      </c>
      <c r="V6202" t="s">
        <v>510</v>
      </c>
      <c r="Y6202" t="s">
        <v>70</v>
      </c>
    </row>
    <row r="6203" spans="1:25" x14ac:dyDescent="0.45">
      <c r="A6203" t="s">
        <v>100</v>
      </c>
      <c r="B6203" t="s">
        <v>509</v>
      </c>
      <c r="C6203">
        <v>7153</v>
      </c>
      <c r="D6203">
        <v>2</v>
      </c>
      <c r="F6203">
        <v>2019</v>
      </c>
      <c r="G6203">
        <v>1959</v>
      </c>
      <c r="H6203">
        <v>1804.01</v>
      </c>
      <c r="I6203">
        <v>157883.82</v>
      </c>
      <c r="M6203">
        <v>120778.69500000001</v>
      </c>
      <c r="N6203">
        <v>5.91E-2</v>
      </c>
      <c r="O6203">
        <v>61.360999999999997</v>
      </c>
      <c r="P6203">
        <v>6.6500000000000004E-2</v>
      </c>
      <c r="Q6203">
        <v>2029607.412</v>
      </c>
      <c r="R6203" t="s">
        <v>34</v>
      </c>
      <c r="S6203" t="s">
        <v>38</v>
      </c>
      <c r="T6203" t="s">
        <v>89</v>
      </c>
      <c r="V6203" t="s">
        <v>510</v>
      </c>
      <c r="Y6203" t="s">
        <v>70</v>
      </c>
    </row>
    <row r="6204" spans="1:25" x14ac:dyDescent="0.45">
      <c r="A6204" t="s">
        <v>100</v>
      </c>
      <c r="B6204" t="s">
        <v>509</v>
      </c>
      <c r="C6204">
        <v>7153</v>
      </c>
      <c r="D6204">
        <v>2</v>
      </c>
      <c r="F6204">
        <v>2020</v>
      </c>
      <c r="G6204">
        <v>1760</v>
      </c>
      <c r="H6204">
        <v>1597.03</v>
      </c>
      <c r="I6204">
        <v>141355.01</v>
      </c>
      <c r="M6204">
        <v>109492.86900000001</v>
      </c>
      <c r="N6204">
        <v>5.8999999999999997E-2</v>
      </c>
      <c r="O6204">
        <v>74.227000000000004</v>
      </c>
      <c r="P6204">
        <v>8.7300000000000003E-2</v>
      </c>
      <c r="Q6204">
        <v>1842324.0349999999</v>
      </c>
      <c r="R6204" t="s">
        <v>34</v>
      </c>
      <c r="S6204" t="s">
        <v>38</v>
      </c>
      <c r="T6204" t="s">
        <v>89</v>
      </c>
      <c r="V6204" t="s">
        <v>510</v>
      </c>
      <c r="Y6204" t="s">
        <v>70</v>
      </c>
    </row>
    <row r="6205" spans="1:25" x14ac:dyDescent="0.45">
      <c r="A6205" t="s">
        <v>100</v>
      </c>
      <c r="B6205" t="s">
        <v>509</v>
      </c>
      <c r="C6205">
        <v>7153</v>
      </c>
      <c r="D6205">
        <v>2</v>
      </c>
      <c r="F6205">
        <v>2021</v>
      </c>
      <c r="G6205">
        <v>1920</v>
      </c>
      <c r="H6205">
        <v>1749.07</v>
      </c>
      <c r="I6205">
        <v>172259.42</v>
      </c>
      <c r="M6205">
        <v>118123.007</v>
      </c>
      <c r="N6205">
        <v>5.8999999999999997E-2</v>
      </c>
      <c r="O6205">
        <v>69.513999999999996</v>
      </c>
      <c r="P6205">
        <v>7.6100000000000001E-2</v>
      </c>
      <c r="Q6205">
        <v>1987645.9129999999</v>
      </c>
      <c r="R6205" t="s">
        <v>34</v>
      </c>
      <c r="S6205" t="s">
        <v>38</v>
      </c>
      <c r="T6205" t="s">
        <v>89</v>
      </c>
      <c r="V6205" t="s">
        <v>510</v>
      </c>
      <c r="Y6205" t="s">
        <v>70</v>
      </c>
    </row>
    <row r="6206" spans="1:25" x14ac:dyDescent="0.45">
      <c r="A6206" t="s">
        <v>100</v>
      </c>
      <c r="B6206" t="s">
        <v>509</v>
      </c>
      <c r="C6206">
        <v>7153</v>
      </c>
      <c r="D6206">
        <v>2</v>
      </c>
      <c r="F6206">
        <v>2022</v>
      </c>
      <c r="G6206">
        <v>2452</v>
      </c>
      <c r="H6206">
        <v>2249.1</v>
      </c>
      <c r="I6206">
        <v>288480.78000000003</v>
      </c>
      <c r="M6206">
        <v>142289.155</v>
      </c>
      <c r="N6206">
        <v>5.9900000000000002E-2</v>
      </c>
      <c r="O6206">
        <v>76.245999999999995</v>
      </c>
      <c r="P6206">
        <v>7.0800000000000002E-2</v>
      </c>
      <c r="Q6206">
        <v>2359632.6379999998</v>
      </c>
      <c r="R6206" t="s">
        <v>34</v>
      </c>
      <c r="S6206" t="s">
        <v>38</v>
      </c>
      <c r="T6206" t="s">
        <v>89</v>
      </c>
      <c r="V6206" t="s">
        <v>510</v>
      </c>
      <c r="Y6206" t="s">
        <v>70</v>
      </c>
    </row>
    <row r="6207" spans="1:25" x14ac:dyDescent="0.45">
      <c r="A6207" t="s">
        <v>100</v>
      </c>
      <c r="B6207" t="s">
        <v>509</v>
      </c>
      <c r="C6207">
        <v>7153</v>
      </c>
      <c r="D6207">
        <v>2</v>
      </c>
      <c r="F6207">
        <v>2023</v>
      </c>
      <c r="G6207">
        <v>2508</v>
      </c>
      <c r="H6207">
        <v>2292.5100000000002</v>
      </c>
      <c r="I6207">
        <v>303839.25</v>
      </c>
      <c r="M6207">
        <v>154990.54300000001</v>
      </c>
      <c r="N6207">
        <v>5.91E-2</v>
      </c>
      <c r="O6207">
        <v>93.558000000000007</v>
      </c>
      <c r="P6207">
        <v>7.8100000000000003E-2</v>
      </c>
      <c r="Q6207">
        <v>2607733.9890000001</v>
      </c>
      <c r="R6207" t="s">
        <v>34</v>
      </c>
      <c r="S6207" t="s">
        <v>38</v>
      </c>
      <c r="T6207" t="s">
        <v>89</v>
      </c>
      <c r="V6207" t="s">
        <v>510</v>
      </c>
      <c r="Y6207" t="s">
        <v>70</v>
      </c>
    </row>
    <row r="6208" spans="1:25" x14ac:dyDescent="0.45">
      <c r="A6208" t="s">
        <v>100</v>
      </c>
      <c r="B6208" t="s">
        <v>509</v>
      </c>
      <c r="C6208">
        <v>7153</v>
      </c>
      <c r="D6208">
        <v>2</v>
      </c>
      <c r="F6208">
        <v>2024</v>
      </c>
      <c r="G6208">
        <v>1395</v>
      </c>
      <c r="H6208">
        <v>1257.21</v>
      </c>
      <c r="I6208">
        <v>167600.72</v>
      </c>
      <c r="M6208">
        <v>84697.010999999999</v>
      </c>
      <c r="N6208">
        <v>5.91E-2</v>
      </c>
      <c r="O6208">
        <v>54.316000000000003</v>
      </c>
      <c r="P6208">
        <v>8.2699999999999996E-2</v>
      </c>
      <c r="Q6208">
        <v>1422777.209</v>
      </c>
      <c r="R6208" t="s">
        <v>34</v>
      </c>
      <c r="S6208" t="s">
        <v>38</v>
      </c>
      <c r="T6208" t="s">
        <v>89</v>
      </c>
      <c r="V6208" t="s">
        <v>510</v>
      </c>
      <c r="Y6208" t="s">
        <v>70</v>
      </c>
    </row>
    <row r="6209" spans="1:25" x14ac:dyDescent="0.45">
      <c r="A6209" t="s">
        <v>100</v>
      </c>
      <c r="B6209" t="s">
        <v>509</v>
      </c>
      <c r="C6209">
        <v>7153</v>
      </c>
      <c r="D6209" t="s">
        <v>511</v>
      </c>
      <c r="F6209">
        <v>2009</v>
      </c>
      <c r="G6209">
        <v>1736</v>
      </c>
      <c r="H6209">
        <v>1531.45</v>
      </c>
      <c r="I6209">
        <v>144971.07999999999</v>
      </c>
      <c r="K6209">
        <v>1.254</v>
      </c>
      <c r="L6209">
        <v>1.8E-3</v>
      </c>
      <c r="M6209">
        <v>103208.692</v>
      </c>
      <c r="N6209">
        <v>5.9400000000000001E-2</v>
      </c>
      <c r="O6209">
        <v>50.048999999999999</v>
      </c>
      <c r="P6209">
        <v>6.6199999999999995E-2</v>
      </c>
      <c r="Q6209">
        <v>1723617.64</v>
      </c>
      <c r="R6209" t="s">
        <v>34</v>
      </c>
      <c r="S6209" t="s">
        <v>38</v>
      </c>
      <c r="T6209" t="s">
        <v>89</v>
      </c>
      <c r="V6209" t="s">
        <v>510</v>
      </c>
      <c r="Y6209" t="s">
        <v>107</v>
      </c>
    </row>
    <row r="6210" spans="1:25" x14ac:dyDescent="0.45">
      <c r="A6210" t="s">
        <v>100</v>
      </c>
      <c r="B6210" t="s">
        <v>509</v>
      </c>
      <c r="C6210">
        <v>7153</v>
      </c>
      <c r="D6210" t="s">
        <v>511</v>
      </c>
      <c r="F6210">
        <v>2010</v>
      </c>
      <c r="G6210">
        <v>2956</v>
      </c>
      <c r="H6210">
        <v>2738.08</v>
      </c>
      <c r="I6210">
        <v>256637.83</v>
      </c>
      <c r="K6210">
        <v>2.1560000000000001</v>
      </c>
      <c r="L6210">
        <v>1.6999999999999999E-3</v>
      </c>
      <c r="M6210">
        <v>187804.10399999999</v>
      </c>
      <c r="N6210">
        <v>5.9400000000000001E-2</v>
      </c>
      <c r="O6210">
        <v>84.436999999999998</v>
      </c>
      <c r="P6210">
        <v>6.0299999999999999E-2</v>
      </c>
      <c r="Q6210">
        <v>3138698.7149999999</v>
      </c>
      <c r="R6210" t="s">
        <v>34</v>
      </c>
      <c r="S6210" t="s">
        <v>38</v>
      </c>
      <c r="T6210" t="s">
        <v>89</v>
      </c>
      <c r="V6210" t="s">
        <v>510</v>
      </c>
      <c r="Y6210" t="s">
        <v>107</v>
      </c>
    </row>
    <row r="6211" spans="1:25" x14ac:dyDescent="0.45">
      <c r="A6211" t="s">
        <v>100</v>
      </c>
      <c r="B6211" t="s">
        <v>509</v>
      </c>
      <c r="C6211">
        <v>7153</v>
      </c>
      <c r="D6211" t="s">
        <v>511</v>
      </c>
      <c r="F6211">
        <v>2011</v>
      </c>
      <c r="G6211">
        <v>4777</v>
      </c>
      <c r="H6211">
        <v>4559.41</v>
      </c>
      <c r="I6211">
        <v>415965.72</v>
      </c>
      <c r="K6211">
        <v>1.5369999999999999</v>
      </c>
      <c r="L6211">
        <v>1E-3</v>
      </c>
      <c r="M6211">
        <v>304481.30499999999</v>
      </c>
      <c r="N6211">
        <v>5.8999999999999997E-2</v>
      </c>
      <c r="O6211">
        <v>130.69300000000001</v>
      </c>
      <c r="P6211">
        <v>5.5100000000000003E-2</v>
      </c>
      <c r="Q6211">
        <v>5123465.9309999999</v>
      </c>
      <c r="R6211" t="s">
        <v>34</v>
      </c>
      <c r="S6211" t="s">
        <v>38</v>
      </c>
      <c r="T6211" t="s">
        <v>89</v>
      </c>
      <c r="V6211" t="s">
        <v>510</v>
      </c>
      <c r="Y6211" t="s">
        <v>107</v>
      </c>
    </row>
    <row r="6212" spans="1:25" x14ac:dyDescent="0.45">
      <c r="A6212" t="s">
        <v>100</v>
      </c>
      <c r="B6212" t="s">
        <v>509</v>
      </c>
      <c r="C6212">
        <v>7153</v>
      </c>
      <c r="D6212" t="s">
        <v>511</v>
      </c>
      <c r="F6212">
        <v>2012</v>
      </c>
      <c r="G6212">
        <v>6822</v>
      </c>
      <c r="H6212">
        <v>6625.84</v>
      </c>
      <c r="I6212">
        <v>609173.73</v>
      </c>
      <c r="K6212">
        <v>2.2370000000000001</v>
      </c>
      <c r="L6212">
        <v>1E-3</v>
      </c>
      <c r="M6212">
        <v>443052.37099999998</v>
      </c>
      <c r="N6212">
        <v>5.8999999999999997E-2</v>
      </c>
      <c r="O6212">
        <v>196.05500000000001</v>
      </c>
      <c r="P6212">
        <v>5.5100000000000003E-2</v>
      </c>
      <c r="Q6212">
        <v>7455239.3679999998</v>
      </c>
      <c r="R6212" t="s">
        <v>34</v>
      </c>
      <c r="S6212" t="s">
        <v>38</v>
      </c>
      <c r="T6212" t="s">
        <v>89</v>
      </c>
      <c r="V6212" t="s">
        <v>510</v>
      </c>
      <c r="Y6212" t="s">
        <v>107</v>
      </c>
    </row>
    <row r="6213" spans="1:25" x14ac:dyDescent="0.45">
      <c r="A6213" t="s">
        <v>100</v>
      </c>
      <c r="B6213" t="s">
        <v>509</v>
      </c>
      <c r="C6213">
        <v>7153</v>
      </c>
      <c r="D6213" t="s">
        <v>511</v>
      </c>
      <c r="F6213">
        <v>2013</v>
      </c>
      <c r="G6213">
        <v>5194</v>
      </c>
      <c r="H6213">
        <v>4956.1400000000003</v>
      </c>
      <c r="I6213">
        <v>451821.73</v>
      </c>
      <c r="K6213">
        <v>1.6</v>
      </c>
      <c r="L6213">
        <v>1E-3</v>
      </c>
      <c r="M6213">
        <v>317015.12699999998</v>
      </c>
      <c r="N6213">
        <v>5.8999999999999997E-2</v>
      </c>
      <c r="O6213">
        <v>171.00299999999999</v>
      </c>
      <c r="P6213">
        <v>6.8900000000000003E-2</v>
      </c>
      <c r="Q6213">
        <v>5334407.8669999996</v>
      </c>
      <c r="R6213" t="s">
        <v>34</v>
      </c>
      <c r="S6213" t="s">
        <v>38</v>
      </c>
      <c r="T6213" t="s">
        <v>89</v>
      </c>
      <c r="V6213" t="s">
        <v>510</v>
      </c>
      <c r="Y6213" t="s">
        <v>107</v>
      </c>
    </row>
    <row r="6214" spans="1:25" x14ac:dyDescent="0.45">
      <c r="A6214" t="s">
        <v>100</v>
      </c>
      <c r="B6214" t="s">
        <v>509</v>
      </c>
      <c r="C6214">
        <v>7153</v>
      </c>
      <c r="D6214" t="s">
        <v>511</v>
      </c>
      <c r="F6214">
        <v>2014</v>
      </c>
      <c r="G6214">
        <v>7059</v>
      </c>
      <c r="H6214">
        <v>6918.46</v>
      </c>
      <c r="I6214">
        <v>625729.98</v>
      </c>
      <c r="K6214">
        <v>6.2169999999999996</v>
      </c>
      <c r="L6214">
        <v>1.9E-3</v>
      </c>
      <c r="M6214">
        <v>452946.06599999999</v>
      </c>
      <c r="N6214">
        <v>5.9499999999999997E-2</v>
      </c>
      <c r="O6214">
        <v>251.31899999999999</v>
      </c>
      <c r="P6214">
        <v>6.8000000000000005E-2</v>
      </c>
      <c r="Q6214">
        <v>7549697.3640000001</v>
      </c>
      <c r="R6214" t="s">
        <v>34</v>
      </c>
      <c r="S6214" t="s">
        <v>38</v>
      </c>
      <c r="T6214" t="s">
        <v>89</v>
      </c>
      <c r="V6214" t="s">
        <v>510</v>
      </c>
      <c r="Y6214" t="s">
        <v>107</v>
      </c>
    </row>
    <row r="6215" spans="1:25" x14ac:dyDescent="0.45">
      <c r="A6215" t="s">
        <v>100</v>
      </c>
      <c r="B6215" t="s">
        <v>509</v>
      </c>
      <c r="C6215">
        <v>7153</v>
      </c>
      <c r="D6215" t="s">
        <v>511</v>
      </c>
      <c r="F6215">
        <v>2015</v>
      </c>
      <c r="G6215">
        <v>6330</v>
      </c>
      <c r="H6215">
        <v>6113.24</v>
      </c>
      <c r="I6215">
        <v>541233.14</v>
      </c>
      <c r="K6215">
        <v>6.984</v>
      </c>
      <c r="L6215">
        <v>2.5000000000000001E-3</v>
      </c>
      <c r="M6215">
        <v>384951.14799999999</v>
      </c>
      <c r="N6215">
        <v>5.96E-2</v>
      </c>
      <c r="O6215">
        <v>229.83799999999999</v>
      </c>
      <c r="P6215">
        <v>7.4399999999999994E-2</v>
      </c>
      <c r="Q6215">
        <v>6404027.1469999999</v>
      </c>
      <c r="R6215" t="s">
        <v>34</v>
      </c>
      <c r="S6215" t="s">
        <v>38</v>
      </c>
      <c r="T6215" t="s">
        <v>89</v>
      </c>
      <c r="V6215" t="s">
        <v>510</v>
      </c>
      <c r="Y6215" t="s">
        <v>36</v>
      </c>
    </row>
    <row r="6216" spans="1:25" x14ac:dyDescent="0.45">
      <c r="A6216" t="s">
        <v>100</v>
      </c>
      <c r="B6216" t="s">
        <v>509</v>
      </c>
      <c r="C6216">
        <v>7153</v>
      </c>
      <c r="D6216" t="s">
        <v>511</v>
      </c>
      <c r="F6216">
        <v>2016</v>
      </c>
      <c r="G6216">
        <v>5349</v>
      </c>
      <c r="H6216">
        <v>5159.1099999999997</v>
      </c>
      <c r="I6216">
        <v>453138.79</v>
      </c>
      <c r="K6216">
        <v>1.659</v>
      </c>
      <c r="L6216">
        <v>1E-3</v>
      </c>
      <c r="M6216">
        <v>328480.66800000001</v>
      </c>
      <c r="N6216">
        <v>5.8999999999999997E-2</v>
      </c>
      <c r="O6216">
        <v>178.86699999999999</v>
      </c>
      <c r="P6216">
        <v>6.7699999999999996E-2</v>
      </c>
      <c r="Q6216">
        <v>5525214.6349999998</v>
      </c>
      <c r="R6216" t="s">
        <v>34</v>
      </c>
      <c r="S6216" t="s">
        <v>38</v>
      </c>
      <c r="T6216" t="s">
        <v>89</v>
      </c>
      <c r="V6216" t="s">
        <v>510</v>
      </c>
      <c r="Y6216" t="s">
        <v>36</v>
      </c>
    </row>
    <row r="6217" spans="1:25" x14ac:dyDescent="0.45">
      <c r="A6217" t="s">
        <v>100</v>
      </c>
      <c r="B6217" t="s">
        <v>509</v>
      </c>
      <c r="C6217">
        <v>7153</v>
      </c>
      <c r="D6217" t="s">
        <v>511</v>
      </c>
      <c r="F6217">
        <v>2017</v>
      </c>
      <c r="G6217">
        <v>4483</v>
      </c>
      <c r="H6217">
        <v>4236.99</v>
      </c>
      <c r="I6217">
        <v>382385.91999999998</v>
      </c>
      <c r="K6217">
        <v>1.413</v>
      </c>
      <c r="L6217">
        <v>1E-3</v>
      </c>
      <c r="M6217">
        <v>279579.32500000001</v>
      </c>
      <c r="N6217">
        <v>5.91E-2</v>
      </c>
      <c r="O6217">
        <v>115.113</v>
      </c>
      <c r="P6217">
        <v>5.45E-2</v>
      </c>
      <c r="Q6217">
        <v>4699800.1449999996</v>
      </c>
      <c r="R6217" t="s">
        <v>34</v>
      </c>
      <c r="S6217" t="s">
        <v>38</v>
      </c>
      <c r="T6217" t="s">
        <v>89</v>
      </c>
      <c r="V6217" t="s">
        <v>510</v>
      </c>
      <c r="Y6217" t="s">
        <v>36</v>
      </c>
    </row>
    <row r="6218" spans="1:25" x14ac:dyDescent="0.45">
      <c r="A6218" t="s">
        <v>100</v>
      </c>
      <c r="B6218" t="s">
        <v>509</v>
      </c>
      <c r="C6218">
        <v>7153</v>
      </c>
      <c r="D6218" t="s">
        <v>511</v>
      </c>
      <c r="F6218">
        <v>2018</v>
      </c>
      <c r="G6218">
        <v>3623</v>
      </c>
      <c r="H6218">
        <v>3384.14</v>
      </c>
      <c r="I6218">
        <v>307639.77</v>
      </c>
      <c r="K6218">
        <v>1.1559999999999999</v>
      </c>
      <c r="L6218">
        <v>1E-3</v>
      </c>
      <c r="M6218">
        <v>227018.14799999999</v>
      </c>
      <c r="N6218">
        <v>5.9499999999999997E-2</v>
      </c>
      <c r="O6218">
        <v>115.675</v>
      </c>
      <c r="P6218">
        <v>6.5799999999999997E-2</v>
      </c>
      <c r="Q6218">
        <v>3783887.2370000002</v>
      </c>
      <c r="R6218" t="s">
        <v>34</v>
      </c>
      <c r="S6218" t="s">
        <v>38</v>
      </c>
      <c r="T6218" t="s">
        <v>89</v>
      </c>
      <c r="V6218" t="s">
        <v>510</v>
      </c>
      <c r="Y6218" t="s">
        <v>36</v>
      </c>
    </row>
    <row r="6219" spans="1:25" x14ac:dyDescent="0.45">
      <c r="A6219" t="s">
        <v>100</v>
      </c>
      <c r="B6219" t="s">
        <v>509</v>
      </c>
      <c r="C6219">
        <v>7153</v>
      </c>
      <c r="D6219" t="s">
        <v>511</v>
      </c>
      <c r="F6219">
        <v>2019</v>
      </c>
      <c r="G6219">
        <v>1646</v>
      </c>
      <c r="H6219">
        <v>1511.97</v>
      </c>
      <c r="I6219">
        <v>133901.35999999999</v>
      </c>
      <c r="K6219">
        <v>0.497</v>
      </c>
      <c r="L6219">
        <v>1E-3</v>
      </c>
      <c r="M6219">
        <v>98599.402000000002</v>
      </c>
      <c r="N6219">
        <v>5.91E-2</v>
      </c>
      <c r="O6219">
        <v>40.783999999999999</v>
      </c>
      <c r="P6219">
        <v>5.4899999999999997E-2</v>
      </c>
      <c r="Q6219">
        <v>1656680.6370000001</v>
      </c>
      <c r="R6219" t="s">
        <v>34</v>
      </c>
      <c r="S6219" t="s">
        <v>38</v>
      </c>
      <c r="T6219" t="s">
        <v>89</v>
      </c>
      <c r="V6219" t="s">
        <v>510</v>
      </c>
      <c r="Y6219" t="s">
        <v>36</v>
      </c>
    </row>
    <row r="6220" spans="1:25" x14ac:dyDescent="0.45">
      <c r="A6220" t="s">
        <v>100</v>
      </c>
      <c r="B6220" t="s">
        <v>509</v>
      </c>
      <c r="C6220">
        <v>7153</v>
      </c>
      <c r="D6220" t="s">
        <v>511</v>
      </c>
      <c r="F6220">
        <v>2020</v>
      </c>
      <c r="G6220">
        <v>2120</v>
      </c>
      <c r="H6220">
        <v>1959.05</v>
      </c>
      <c r="I6220">
        <v>174389.31</v>
      </c>
      <c r="K6220">
        <v>0.65200000000000002</v>
      </c>
      <c r="L6220">
        <v>1E-3</v>
      </c>
      <c r="M6220">
        <v>129224.72100000001</v>
      </c>
      <c r="N6220">
        <v>5.8999999999999997E-2</v>
      </c>
      <c r="O6220">
        <v>55.368000000000002</v>
      </c>
      <c r="P6220">
        <v>5.6599999999999998E-2</v>
      </c>
      <c r="Q6220">
        <v>2174455.8199999998</v>
      </c>
      <c r="R6220" t="s">
        <v>34</v>
      </c>
      <c r="S6220" t="s">
        <v>38</v>
      </c>
      <c r="T6220" t="s">
        <v>89</v>
      </c>
      <c r="V6220" t="s">
        <v>510</v>
      </c>
      <c r="Y6220" t="s">
        <v>36</v>
      </c>
    </row>
    <row r="6221" spans="1:25" x14ac:dyDescent="0.45">
      <c r="A6221" t="s">
        <v>100</v>
      </c>
      <c r="B6221" t="s">
        <v>509</v>
      </c>
      <c r="C6221">
        <v>7153</v>
      </c>
      <c r="D6221" t="s">
        <v>511</v>
      </c>
      <c r="F6221">
        <v>2021</v>
      </c>
      <c r="G6221">
        <v>1934</v>
      </c>
      <c r="H6221">
        <v>1774.79</v>
      </c>
      <c r="I6221">
        <v>175240.4</v>
      </c>
      <c r="K6221">
        <v>0.60099999999999998</v>
      </c>
      <c r="L6221">
        <v>1E-3</v>
      </c>
      <c r="M6221">
        <v>119043.622</v>
      </c>
      <c r="N6221">
        <v>5.91E-2</v>
      </c>
      <c r="O6221">
        <v>62.968000000000004</v>
      </c>
      <c r="P6221">
        <v>6.7799999999999999E-2</v>
      </c>
      <c r="Q6221">
        <v>2000971.693</v>
      </c>
      <c r="R6221" t="s">
        <v>34</v>
      </c>
      <c r="S6221" t="s">
        <v>38</v>
      </c>
      <c r="T6221" t="s">
        <v>89</v>
      </c>
      <c r="V6221" t="s">
        <v>510</v>
      </c>
      <c r="Y6221" t="s">
        <v>36</v>
      </c>
    </row>
    <row r="6222" spans="1:25" x14ac:dyDescent="0.45">
      <c r="A6222" t="s">
        <v>100</v>
      </c>
      <c r="B6222" t="s">
        <v>509</v>
      </c>
      <c r="C6222">
        <v>7153</v>
      </c>
      <c r="D6222" t="s">
        <v>511</v>
      </c>
      <c r="F6222">
        <v>2022</v>
      </c>
      <c r="G6222">
        <v>2416</v>
      </c>
      <c r="H6222">
        <v>2215.61</v>
      </c>
      <c r="I6222">
        <v>296364.44</v>
      </c>
      <c r="K6222">
        <v>0.754</v>
      </c>
      <c r="L6222">
        <v>1E-3</v>
      </c>
      <c r="M6222">
        <v>149188.82999999999</v>
      </c>
      <c r="N6222">
        <v>5.9799999999999999E-2</v>
      </c>
      <c r="O6222">
        <v>73.236999999999995</v>
      </c>
      <c r="P6222">
        <v>6.5000000000000002E-2</v>
      </c>
      <c r="Q6222">
        <v>2478867.9649999999</v>
      </c>
      <c r="R6222" t="s">
        <v>34</v>
      </c>
      <c r="S6222" t="s">
        <v>38</v>
      </c>
      <c r="T6222" t="s">
        <v>89</v>
      </c>
      <c r="V6222" t="s">
        <v>510</v>
      </c>
      <c r="Y6222" t="s">
        <v>36</v>
      </c>
    </row>
    <row r="6223" spans="1:25" x14ac:dyDescent="0.45">
      <c r="A6223" t="s">
        <v>100</v>
      </c>
      <c r="B6223" t="s">
        <v>509</v>
      </c>
      <c r="C6223">
        <v>7153</v>
      </c>
      <c r="D6223" t="s">
        <v>511</v>
      </c>
      <c r="F6223">
        <v>2023</v>
      </c>
      <c r="G6223">
        <v>2360</v>
      </c>
      <c r="H6223">
        <v>2152.29</v>
      </c>
      <c r="I6223">
        <v>295743.92</v>
      </c>
      <c r="K6223">
        <v>0.751</v>
      </c>
      <c r="L6223">
        <v>1E-3</v>
      </c>
      <c r="M6223">
        <v>148705.609</v>
      </c>
      <c r="N6223">
        <v>5.91E-2</v>
      </c>
      <c r="O6223">
        <v>89.44</v>
      </c>
      <c r="P6223">
        <v>7.8100000000000003E-2</v>
      </c>
      <c r="Q6223">
        <v>2502044.0780000002</v>
      </c>
      <c r="R6223" t="s">
        <v>34</v>
      </c>
      <c r="S6223" t="s">
        <v>38</v>
      </c>
      <c r="T6223" t="s">
        <v>89</v>
      </c>
      <c r="V6223" t="s">
        <v>510</v>
      </c>
      <c r="Y6223" t="s">
        <v>36</v>
      </c>
    </row>
    <row r="6224" spans="1:25" x14ac:dyDescent="0.45">
      <c r="A6224" t="s">
        <v>100</v>
      </c>
      <c r="B6224" t="s">
        <v>509</v>
      </c>
      <c r="C6224">
        <v>7153</v>
      </c>
      <c r="D6224" t="s">
        <v>511</v>
      </c>
      <c r="F6224">
        <v>2024</v>
      </c>
      <c r="G6224">
        <v>1575</v>
      </c>
      <c r="H6224">
        <v>1446.07</v>
      </c>
      <c r="I6224">
        <v>196025.95</v>
      </c>
      <c r="K6224">
        <v>0.49399999999999999</v>
      </c>
      <c r="L6224">
        <v>1E-3</v>
      </c>
      <c r="M6224">
        <v>97692.001999999993</v>
      </c>
      <c r="N6224">
        <v>5.91E-2</v>
      </c>
      <c r="O6224">
        <v>51.587000000000003</v>
      </c>
      <c r="P6224">
        <v>6.8900000000000003E-2</v>
      </c>
      <c r="Q6224">
        <v>1640023.699</v>
      </c>
      <c r="R6224" t="s">
        <v>34</v>
      </c>
      <c r="S6224" t="s">
        <v>38</v>
      </c>
      <c r="T6224" t="s">
        <v>89</v>
      </c>
      <c r="V6224" t="s">
        <v>510</v>
      </c>
      <c r="Y6224" t="s">
        <v>36</v>
      </c>
    </row>
    <row r="6225" spans="1:25" x14ac:dyDescent="0.45">
      <c r="A6225" t="s">
        <v>100</v>
      </c>
      <c r="B6225" t="s">
        <v>509</v>
      </c>
      <c r="C6225">
        <v>7153</v>
      </c>
      <c r="D6225">
        <v>5</v>
      </c>
      <c r="F6225">
        <v>2009</v>
      </c>
      <c r="G6225">
        <v>1911</v>
      </c>
      <c r="H6225">
        <v>1706.53</v>
      </c>
      <c r="I6225">
        <v>161717.26</v>
      </c>
      <c r="K6225">
        <v>1.2829999999999999</v>
      </c>
      <c r="L6225">
        <v>1.8E-3</v>
      </c>
      <c r="M6225">
        <v>112978.611</v>
      </c>
      <c r="N6225">
        <v>5.9400000000000001E-2</v>
      </c>
      <c r="O6225">
        <v>33.485999999999997</v>
      </c>
      <c r="P6225">
        <v>4.5999999999999999E-2</v>
      </c>
      <c r="Q6225">
        <v>1888399.1769999999</v>
      </c>
      <c r="R6225" t="s">
        <v>34</v>
      </c>
      <c r="S6225" t="s">
        <v>38</v>
      </c>
      <c r="T6225" t="s">
        <v>89</v>
      </c>
      <c r="V6225" t="s">
        <v>512</v>
      </c>
      <c r="Y6225" t="s">
        <v>107</v>
      </c>
    </row>
    <row r="6226" spans="1:25" x14ac:dyDescent="0.45">
      <c r="A6226" t="s">
        <v>100</v>
      </c>
      <c r="B6226" t="s">
        <v>509</v>
      </c>
      <c r="C6226">
        <v>7153</v>
      </c>
      <c r="D6226">
        <v>5</v>
      </c>
      <c r="F6226">
        <v>2010</v>
      </c>
      <c r="G6226">
        <v>3229</v>
      </c>
      <c r="H6226">
        <v>3006.44</v>
      </c>
      <c r="I6226">
        <v>278042.84999999998</v>
      </c>
      <c r="K6226">
        <v>0.997</v>
      </c>
      <c r="L6226">
        <v>1E-3</v>
      </c>
      <c r="M6226">
        <v>197455.29699999999</v>
      </c>
      <c r="N6226">
        <v>5.8999999999999997E-2</v>
      </c>
      <c r="O6226">
        <v>31.64</v>
      </c>
      <c r="P6226">
        <v>2.7E-2</v>
      </c>
      <c r="Q6226">
        <v>3322540.4040000001</v>
      </c>
      <c r="R6226" t="s">
        <v>34</v>
      </c>
      <c r="S6226" t="s">
        <v>38</v>
      </c>
      <c r="T6226" t="s">
        <v>89</v>
      </c>
      <c r="V6226" t="s">
        <v>512</v>
      </c>
      <c r="Y6226" t="s">
        <v>107</v>
      </c>
    </row>
    <row r="6227" spans="1:25" x14ac:dyDescent="0.45">
      <c r="A6227" t="s">
        <v>100</v>
      </c>
      <c r="B6227" t="s">
        <v>509</v>
      </c>
      <c r="C6227">
        <v>7153</v>
      </c>
      <c r="D6227">
        <v>5</v>
      </c>
      <c r="F6227">
        <v>2011</v>
      </c>
      <c r="G6227">
        <v>5714</v>
      </c>
      <c r="H6227">
        <v>5483.62</v>
      </c>
      <c r="I6227">
        <v>504646.98</v>
      </c>
      <c r="K6227">
        <v>2.2690000000000001</v>
      </c>
      <c r="L6227">
        <v>1.1999999999999999E-3</v>
      </c>
      <c r="M6227">
        <v>356424.88199999998</v>
      </c>
      <c r="N6227">
        <v>5.91E-2</v>
      </c>
      <c r="O6227">
        <v>40.762</v>
      </c>
      <c r="P6227">
        <v>1.83E-2</v>
      </c>
      <c r="Q6227">
        <v>5989173.193</v>
      </c>
      <c r="R6227" t="s">
        <v>34</v>
      </c>
      <c r="S6227" t="s">
        <v>38</v>
      </c>
      <c r="T6227" t="s">
        <v>89</v>
      </c>
      <c r="V6227" t="s">
        <v>512</v>
      </c>
      <c r="Y6227" t="s">
        <v>107</v>
      </c>
    </row>
    <row r="6228" spans="1:25" x14ac:dyDescent="0.45">
      <c r="A6228" t="s">
        <v>100</v>
      </c>
      <c r="B6228" t="s">
        <v>509</v>
      </c>
      <c r="C6228">
        <v>7153</v>
      </c>
      <c r="D6228">
        <v>5</v>
      </c>
      <c r="F6228">
        <v>2012</v>
      </c>
      <c r="G6228">
        <v>7050</v>
      </c>
      <c r="H6228">
        <v>6886.56</v>
      </c>
      <c r="I6228">
        <v>636651.87</v>
      </c>
      <c r="K6228">
        <v>2.2530000000000001</v>
      </c>
      <c r="L6228">
        <v>1E-3</v>
      </c>
      <c r="M6228">
        <v>446365.266</v>
      </c>
      <c r="N6228">
        <v>5.8999999999999997E-2</v>
      </c>
      <c r="O6228">
        <v>42.462000000000003</v>
      </c>
      <c r="P6228">
        <v>1.4E-2</v>
      </c>
      <c r="Q6228">
        <v>7510988.1710000001</v>
      </c>
      <c r="R6228" t="s">
        <v>34</v>
      </c>
      <c r="S6228" t="s">
        <v>38</v>
      </c>
      <c r="T6228" t="s">
        <v>89</v>
      </c>
      <c r="V6228" t="s">
        <v>512</v>
      </c>
      <c r="Y6228" t="s">
        <v>107</v>
      </c>
    </row>
    <row r="6229" spans="1:25" x14ac:dyDescent="0.45">
      <c r="A6229" t="s">
        <v>100</v>
      </c>
      <c r="B6229" t="s">
        <v>509</v>
      </c>
      <c r="C6229">
        <v>7153</v>
      </c>
      <c r="D6229">
        <v>5</v>
      </c>
      <c r="F6229">
        <v>2013</v>
      </c>
      <c r="G6229">
        <v>6268</v>
      </c>
      <c r="H6229">
        <v>6066.38</v>
      </c>
      <c r="I6229">
        <v>564026.44999999995</v>
      </c>
      <c r="K6229">
        <v>5.1280000000000001</v>
      </c>
      <c r="L6229">
        <v>2.3E-3</v>
      </c>
      <c r="M6229">
        <v>393386.77100000001</v>
      </c>
      <c r="N6229">
        <v>5.8999999999999997E-2</v>
      </c>
      <c r="O6229">
        <v>35.573</v>
      </c>
      <c r="P6229">
        <v>1.5299999999999999E-2</v>
      </c>
      <c r="Q6229">
        <v>6617252.0060000001</v>
      </c>
      <c r="R6229" t="s">
        <v>34</v>
      </c>
      <c r="S6229" t="s">
        <v>38</v>
      </c>
      <c r="T6229" t="s">
        <v>89</v>
      </c>
      <c r="V6229" t="s">
        <v>512</v>
      </c>
      <c r="Y6229" t="s">
        <v>107</v>
      </c>
    </row>
    <row r="6230" spans="1:25" x14ac:dyDescent="0.45">
      <c r="A6230" t="s">
        <v>100</v>
      </c>
      <c r="B6230" t="s">
        <v>509</v>
      </c>
      <c r="C6230">
        <v>7153</v>
      </c>
      <c r="D6230">
        <v>5</v>
      </c>
      <c r="F6230">
        <v>2014</v>
      </c>
      <c r="G6230">
        <v>4887</v>
      </c>
      <c r="H6230">
        <v>4638.7</v>
      </c>
      <c r="I6230">
        <v>423354.07</v>
      </c>
      <c r="K6230">
        <v>6.4939999999999998</v>
      </c>
      <c r="L6230">
        <v>2.7000000000000001E-3</v>
      </c>
      <c r="M6230">
        <v>297446.83399999997</v>
      </c>
      <c r="N6230">
        <v>0.06</v>
      </c>
      <c r="O6230">
        <v>40.188000000000002</v>
      </c>
      <c r="P6230">
        <v>2.1999999999999999E-2</v>
      </c>
      <c r="Q6230">
        <v>4913578.3329999996</v>
      </c>
      <c r="R6230" t="s">
        <v>34</v>
      </c>
      <c r="S6230" t="s">
        <v>38</v>
      </c>
      <c r="T6230" t="s">
        <v>89</v>
      </c>
      <c r="V6230" t="s">
        <v>512</v>
      </c>
      <c r="Y6230" t="s">
        <v>107</v>
      </c>
    </row>
    <row r="6231" spans="1:25" x14ac:dyDescent="0.45">
      <c r="A6231" t="s">
        <v>100</v>
      </c>
      <c r="B6231" t="s">
        <v>509</v>
      </c>
      <c r="C6231">
        <v>7153</v>
      </c>
      <c r="D6231">
        <v>5</v>
      </c>
      <c r="F6231">
        <v>2015</v>
      </c>
      <c r="G6231">
        <v>4430</v>
      </c>
      <c r="H6231">
        <v>4206.1899999999996</v>
      </c>
      <c r="I6231">
        <v>385853.72</v>
      </c>
      <c r="K6231">
        <v>1.4059999999999999</v>
      </c>
      <c r="L6231">
        <v>1E-3</v>
      </c>
      <c r="M6231">
        <v>272374.44500000001</v>
      </c>
      <c r="N6231">
        <v>5.9200000000000003E-2</v>
      </c>
      <c r="O6231">
        <v>29.297000000000001</v>
      </c>
      <c r="P6231">
        <v>1.8200000000000001E-2</v>
      </c>
      <c r="Q6231">
        <v>4564711.6840000004</v>
      </c>
      <c r="R6231" t="s">
        <v>34</v>
      </c>
      <c r="S6231" t="s">
        <v>38</v>
      </c>
      <c r="T6231" t="s">
        <v>89</v>
      </c>
      <c r="V6231" t="s">
        <v>512</v>
      </c>
      <c r="Y6231" t="s">
        <v>36</v>
      </c>
    </row>
    <row r="6232" spans="1:25" x14ac:dyDescent="0.45">
      <c r="A6232" t="s">
        <v>100</v>
      </c>
      <c r="B6232" t="s">
        <v>509</v>
      </c>
      <c r="C6232">
        <v>7153</v>
      </c>
      <c r="D6232">
        <v>5</v>
      </c>
      <c r="F6232">
        <v>2016</v>
      </c>
      <c r="G6232">
        <v>4894</v>
      </c>
      <c r="H6232">
        <v>4660.24</v>
      </c>
      <c r="I6232">
        <v>426880.14</v>
      </c>
      <c r="K6232">
        <v>1.514</v>
      </c>
      <c r="L6232">
        <v>1E-3</v>
      </c>
      <c r="M6232">
        <v>299499.69</v>
      </c>
      <c r="N6232">
        <v>5.91E-2</v>
      </c>
      <c r="O6232">
        <v>32.101999999999997</v>
      </c>
      <c r="P6232">
        <v>1.9099999999999999E-2</v>
      </c>
      <c r="Q6232">
        <v>5035089.0429999996</v>
      </c>
      <c r="R6232" t="s">
        <v>34</v>
      </c>
      <c r="S6232" t="s">
        <v>38</v>
      </c>
      <c r="T6232" t="s">
        <v>89</v>
      </c>
      <c r="V6232" t="s">
        <v>512</v>
      </c>
      <c r="Y6232" t="s">
        <v>36</v>
      </c>
    </row>
    <row r="6233" spans="1:25" x14ac:dyDescent="0.45">
      <c r="A6233" t="s">
        <v>100</v>
      </c>
      <c r="B6233" t="s">
        <v>509</v>
      </c>
      <c r="C6233">
        <v>7153</v>
      </c>
      <c r="D6233">
        <v>5</v>
      </c>
      <c r="F6233">
        <v>2017</v>
      </c>
      <c r="G6233">
        <v>4801</v>
      </c>
      <c r="H6233">
        <v>4515.5600000000004</v>
      </c>
      <c r="I6233">
        <v>430140.61</v>
      </c>
      <c r="K6233">
        <v>1.56</v>
      </c>
      <c r="L6233">
        <v>1E-3</v>
      </c>
      <c r="M6233">
        <v>308006.266</v>
      </c>
      <c r="N6233">
        <v>5.91E-2</v>
      </c>
      <c r="O6233">
        <v>36.365000000000002</v>
      </c>
      <c r="P6233">
        <v>2.3E-2</v>
      </c>
      <c r="Q6233">
        <v>5170250.125</v>
      </c>
      <c r="R6233" t="s">
        <v>34</v>
      </c>
      <c r="S6233" t="s">
        <v>38</v>
      </c>
      <c r="T6233" t="s">
        <v>89</v>
      </c>
      <c r="V6233" t="s">
        <v>512</v>
      </c>
      <c r="Y6233" t="s">
        <v>36</v>
      </c>
    </row>
    <row r="6234" spans="1:25" x14ac:dyDescent="0.45">
      <c r="A6234" t="s">
        <v>100</v>
      </c>
      <c r="B6234" t="s">
        <v>509</v>
      </c>
      <c r="C6234">
        <v>7153</v>
      </c>
      <c r="D6234">
        <v>5</v>
      </c>
      <c r="F6234">
        <v>2018</v>
      </c>
      <c r="G6234">
        <v>3771</v>
      </c>
      <c r="H6234">
        <v>3496.68</v>
      </c>
      <c r="I6234">
        <v>333877.77</v>
      </c>
      <c r="K6234">
        <v>1.234</v>
      </c>
      <c r="L6234">
        <v>1E-3</v>
      </c>
      <c r="M6234">
        <v>241594.33600000001</v>
      </c>
      <c r="N6234">
        <v>5.9700000000000003E-2</v>
      </c>
      <c r="O6234">
        <v>37.9</v>
      </c>
      <c r="P6234">
        <v>2.8799999999999999E-2</v>
      </c>
      <c r="Q6234">
        <v>4012793.5040000002</v>
      </c>
      <c r="R6234" t="s">
        <v>34</v>
      </c>
      <c r="S6234" t="s">
        <v>38</v>
      </c>
      <c r="T6234" t="s">
        <v>89</v>
      </c>
      <c r="V6234" t="s">
        <v>512</v>
      </c>
      <c r="Y6234" t="s">
        <v>36</v>
      </c>
    </row>
    <row r="6235" spans="1:25" x14ac:dyDescent="0.45">
      <c r="A6235" t="s">
        <v>100</v>
      </c>
      <c r="B6235" t="s">
        <v>509</v>
      </c>
      <c r="C6235">
        <v>7153</v>
      </c>
      <c r="D6235">
        <v>5</v>
      </c>
      <c r="F6235">
        <v>2019</v>
      </c>
      <c r="G6235">
        <v>2191</v>
      </c>
      <c r="H6235">
        <v>2000.14</v>
      </c>
      <c r="I6235">
        <v>181490.94</v>
      </c>
      <c r="K6235">
        <v>0.66600000000000004</v>
      </c>
      <c r="L6235">
        <v>1E-3</v>
      </c>
      <c r="M6235">
        <v>131962.73800000001</v>
      </c>
      <c r="N6235">
        <v>5.91E-2</v>
      </c>
      <c r="O6235">
        <v>23.324000000000002</v>
      </c>
      <c r="P6235">
        <v>3.3500000000000002E-2</v>
      </c>
      <c r="Q6235">
        <v>2216783.3810000001</v>
      </c>
      <c r="R6235" t="s">
        <v>34</v>
      </c>
      <c r="S6235" t="s">
        <v>38</v>
      </c>
      <c r="T6235" t="s">
        <v>89</v>
      </c>
      <c r="V6235" t="s">
        <v>512</v>
      </c>
      <c r="Y6235" t="s">
        <v>36</v>
      </c>
    </row>
    <row r="6236" spans="1:25" x14ac:dyDescent="0.45">
      <c r="A6236" t="s">
        <v>100</v>
      </c>
      <c r="B6236" t="s">
        <v>509</v>
      </c>
      <c r="C6236">
        <v>7153</v>
      </c>
      <c r="D6236">
        <v>5</v>
      </c>
      <c r="F6236">
        <v>2020</v>
      </c>
      <c r="G6236">
        <v>2745</v>
      </c>
      <c r="H6236">
        <v>2506.1999999999998</v>
      </c>
      <c r="I6236">
        <v>223554.62</v>
      </c>
      <c r="K6236">
        <v>0.83099999999999996</v>
      </c>
      <c r="L6236">
        <v>1E-3</v>
      </c>
      <c r="M6236">
        <v>164639.11199999999</v>
      </c>
      <c r="N6236">
        <v>5.8999999999999997E-2</v>
      </c>
      <c r="O6236">
        <v>20.602</v>
      </c>
      <c r="P6236">
        <v>2.1100000000000001E-2</v>
      </c>
      <c r="Q6236">
        <v>2770309.838</v>
      </c>
      <c r="R6236" t="s">
        <v>34</v>
      </c>
      <c r="S6236" t="s">
        <v>38</v>
      </c>
      <c r="T6236" t="s">
        <v>89</v>
      </c>
      <c r="V6236" t="s">
        <v>512</v>
      </c>
      <c r="Y6236" t="s">
        <v>36</v>
      </c>
    </row>
    <row r="6237" spans="1:25" x14ac:dyDescent="0.45">
      <c r="A6237" t="s">
        <v>100</v>
      </c>
      <c r="B6237" t="s">
        <v>509</v>
      </c>
      <c r="C6237">
        <v>7153</v>
      </c>
      <c r="D6237">
        <v>5</v>
      </c>
      <c r="F6237">
        <v>2021</v>
      </c>
      <c r="G6237">
        <v>1790</v>
      </c>
      <c r="H6237">
        <v>1632.65</v>
      </c>
      <c r="I6237">
        <v>227479.27</v>
      </c>
      <c r="K6237">
        <v>0.56399999999999995</v>
      </c>
      <c r="L6237">
        <v>1E-3</v>
      </c>
      <c r="M6237">
        <v>111684.849</v>
      </c>
      <c r="N6237">
        <v>5.8999999999999997E-2</v>
      </c>
      <c r="O6237">
        <v>23.850999999999999</v>
      </c>
      <c r="P6237">
        <v>3.7900000000000003E-2</v>
      </c>
      <c r="Q6237">
        <v>1879291.639</v>
      </c>
      <c r="R6237" t="s">
        <v>34</v>
      </c>
      <c r="S6237" t="s">
        <v>38</v>
      </c>
      <c r="T6237" t="s">
        <v>89</v>
      </c>
      <c r="V6237" t="s">
        <v>512</v>
      </c>
      <c r="Y6237" t="s">
        <v>36</v>
      </c>
    </row>
    <row r="6238" spans="1:25" x14ac:dyDescent="0.45">
      <c r="A6238" t="s">
        <v>100</v>
      </c>
      <c r="B6238" t="s">
        <v>509</v>
      </c>
      <c r="C6238">
        <v>7153</v>
      </c>
      <c r="D6238">
        <v>5</v>
      </c>
      <c r="F6238">
        <v>2022</v>
      </c>
      <c r="G6238">
        <v>3302</v>
      </c>
      <c r="H6238">
        <v>3027.19</v>
      </c>
      <c r="I6238">
        <v>412613.5</v>
      </c>
      <c r="K6238">
        <v>0.98299999999999998</v>
      </c>
      <c r="L6238">
        <v>1E-3</v>
      </c>
      <c r="M6238">
        <v>195053.99299999999</v>
      </c>
      <c r="N6238">
        <v>5.96E-2</v>
      </c>
      <c r="O6238">
        <v>27.9</v>
      </c>
      <c r="P6238">
        <v>2.5999999999999999E-2</v>
      </c>
      <c r="Q6238">
        <v>3261876.9070000001</v>
      </c>
      <c r="R6238" t="s">
        <v>34</v>
      </c>
      <c r="S6238" t="s">
        <v>38</v>
      </c>
      <c r="T6238" t="s">
        <v>89</v>
      </c>
      <c r="V6238" t="s">
        <v>512</v>
      </c>
      <c r="Y6238" t="s">
        <v>36</v>
      </c>
    </row>
    <row r="6239" spans="1:25" x14ac:dyDescent="0.45">
      <c r="A6239" t="s">
        <v>100</v>
      </c>
      <c r="B6239" t="s">
        <v>509</v>
      </c>
      <c r="C6239">
        <v>7153</v>
      </c>
      <c r="D6239">
        <v>5</v>
      </c>
      <c r="F6239">
        <v>2023</v>
      </c>
      <c r="G6239">
        <v>3159</v>
      </c>
      <c r="H6239">
        <v>2905.41</v>
      </c>
      <c r="I6239">
        <v>396101.6</v>
      </c>
      <c r="K6239">
        <v>0.96599999999999997</v>
      </c>
      <c r="L6239">
        <v>1E-3</v>
      </c>
      <c r="M6239">
        <v>191345.50399999999</v>
      </c>
      <c r="N6239">
        <v>5.8999999999999997E-2</v>
      </c>
      <c r="O6239">
        <v>23.61</v>
      </c>
      <c r="P6239">
        <v>2.0199999999999999E-2</v>
      </c>
      <c r="Q6239">
        <v>3219598.1150000002</v>
      </c>
      <c r="R6239" t="s">
        <v>34</v>
      </c>
      <c r="S6239" t="s">
        <v>38</v>
      </c>
      <c r="T6239" t="s">
        <v>89</v>
      </c>
      <c r="V6239" t="s">
        <v>512</v>
      </c>
      <c r="Y6239" t="s">
        <v>36</v>
      </c>
    </row>
    <row r="6240" spans="1:25" x14ac:dyDescent="0.45">
      <c r="A6240" t="s">
        <v>100</v>
      </c>
      <c r="B6240" t="s">
        <v>509</v>
      </c>
      <c r="C6240">
        <v>7153</v>
      </c>
      <c r="D6240">
        <v>5</v>
      </c>
      <c r="F6240">
        <v>2024</v>
      </c>
      <c r="G6240">
        <v>111</v>
      </c>
      <c r="H6240">
        <v>95.29</v>
      </c>
      <c r="I6240">
        <v>11613.31</v>
      </c>
      <c r="K6240">
        <v>0.03</v>
      </c>
      <c r="L6240">
        <v>1E-3</v>
      </c>
      <c r="M6240">
        <v>5982.9129999999996</v>
      </c>
      <c r="N6240">
        <v>5.8999999999999997E-2</v>
      </c>
      <c r="O6240">
        <v>1.288</v>
      </c>
      <c r="P6240">
        <v>4.3700000000000003E-2</v>
      </c>
      <c r="Q6240">
        <v>100678.482</v>
      </c>
      <c r="R6240" t="s">
        <v>34</v>
      </c>
      <c r="S6240" t="s">
        <v>38</v>
      </c>
      <c r="T6240" t="s">
        <v>89</v>
      </c>
      <c r="V6240" t="s">
        <v>512</v>
      </c>
      <c r="Y6240" t="s">
        <v>36</v>
      </c>
    </row>
    <row r="6241" spans="1:25" x14ac:dyDescent="0.45">
      <c r="A6241" t="s">
        <v>100</v>
      </c>
      <c r="B6241" t="s">
        <v>509</v>
      </c>
      <c r="C6241">
        <v>7153</v>
      </c>
      <c r="D6241">
        <v>6</v>
      </c>
      <c r="F6241">
        <v>2009</v>
      </c>
      <c r="G6241">
        <v>1796</v>
      </c>
      <c r="H6241">
        <v>1618.34</v>
      </c>
      <c r="I6241">
        <v>155368.38</v>
      </c>
      <c r="K6241">
        <v>1.28</v>
      </c>
      <c r="L6241">
        <v>1.6999999999999999E-3</v>
      </c>
      <c r="M6241">
        <v>108261.423</v>
      </c>
      <c r="N6241">
        <v>5.9400000000000001E-2</v>
      </c>
      <c r="O6241">
        <v>28.414000000000001</v>
      </c>
      <c r="P6241">
        <v>4.7E-2</v>
      </c>
      <c r="Q6241">
        <v>1808657.7109999999</v>
      </c>
      <c r="R6241" t="s">
        <v>34</v>
      </c>
      <c r="S6241" t="s">
        <v>38</v>
      </c>
      <c r="T6241" t="s">
        <v>89</v>
      </c>
      <c r="V6241" t="s">
        <v>512</v>
      </c>
      <c r="Y6241" t="s">
        <v>107</v>
      </c>
    </row>
    <row r="6242" spans="1:25" x14ac:dyDescent="0.45">
      <c r="A6242" t="s">
        <v>100</v>
      </c>
      <c r="B6242" t="s">
        <v>509</v>
      </c>
      <c r="C6242">
        <v>7153</v>
      </c>
      <c r="D6242">
        <v>6</v>
      </c>
      <c r="F6242">
        <v>2010</v>
      </c>
      <c r="G6242">
        <v>3761</v>
      </c>
      <c r="H6242">
        <v>3474.93</v>
      </c>
      <c r="I6242">
        <v>327842.78000000003</v>
      </c>
      <c r="K6242">
        <v>1.411</v>
      </c>
      <c r="L6242">
        <v>1.1999999999999999E-3</v>
      </c>
      <c r="M6242">
        <v>230619.16099999999</v>
      </c>
      <c r="N6242">
        <v>5.91E-2</v>
      </c>
      <c r="O6242">
        <v>33.445</v>
      </c>
      <c r="P6242">
        <v>2.6800000000000001E-2</v>
      </c>
      <c r="Q6242">
        <v>3876220.537</v>
      </c>
      <c r="R6242" t="s">
        <v>34</v>
      </c>
      <c r="S6242" t="s">
        <v>38</v>
      </c>
      <c r="T6242" t="s">
        <v>89</v>
      </c>
      <c r="V6242" t="s">
        <v>512</v>
      </c>
      <c r="Y6242" t="s">
        <v>107</v>
      </c>
    </row>
    <row r="6243" spans="1:25" x14ac:dyDescent="0.45">
      <c r="A6243" t="s">
        <v>100</v>
      </c>
      <c r="B6243" t="s">
        <v>509</v>
      </c>
      <c r="C6243">
        <v>7153</v>
      </c>
      <c r="D6243">
        <v>6</v>
      </c>
      <c r="F6243">
        <v>2011</v>
      </c>
      <c r="G6243">
        <v>4367</v>
      </c>
      <c r="H6243">
        <v>4138.26</v>
      </c>
      <c r="I6243">
        <v>380356.74</v>
      </c>
      <c r="K6243">
        <v>1.8160000000000001</v>
      </c>
      <c r="L6243">
        <v>1.2999999999999999E-3</v>
      </c>
      <c r="M6243">
        <v>277330.53100000002</v>
      </c>
      <c r="N6243">
        <v>5.91E-2</v>
      </c>
      <c r="O6243">
        <v>30.759</v>
      </c>
      <c r="P6243">
        <v>1.7500000000000002E-2</v>
      </c>
      <c r="Q6243">
        <v>4659235.9139999999</v>
      </c>
      <c r="R6243" t="s">
        <v>34</v>
      </c>
      <c r="S6243" t="s">
        <v>38</v>
      </c>
      <c r="T6243" t="s">
        <v>89</v>
      </c>
      <c r="V6243" t="s">
        <v>512</v>
      </c>
      <c r="Y6243" t="s">
        <v>107</v>
      </c>
    </row>
    <row r="6244" spans="1:25" x14ac:dyDescent="0.45">
      <c r="A6244" t="s">
        <v>100</v>
      </c>
      <c r="B6244" t="s">
        <v>509</v>
      </c>
      <c r="C6244">
        <v>7153</v>
      </c>
      <c r="D6244">
        <v>6</v>
      </c>
      <c r="F6244">
        <v>2012</v>
      </c>
      <c r="G6244">
        <v>6927</v>
      </c>
      <c r="H6244">
        <v>6757.38</v>
      </c>
      <c r="I6244">
        <v>623991.5</v>
      </c>
      <c r="K6244">
        <v>2.2040000000000002</v>
      </c>
      <c r="L6244">
        <v>1E-3</v>
      </c>
      <c r="M6244">
        <v>436579.41200000001</v>
      </c>
      <c r="N6244">
        <v>5.8999999999999997E-2</v>
      </c>
      <c r="O6244">
        <v>32.725999999999999</v>
      </c>
      <c r="P6244">
        <v>1.03E-2</v>
      </c>
      <c r="Q6244">
        <v>7346318.1100000003</v>
      </c>
      <c r="R6244" t="s">
        <v>34</v>
      </c>
      <c r="S6244" t="s">
        <v>38</v>
      </c>
      <c r="T6244" t="s">
        <v>89</v>
      </c>
      <c r="V6244" t="s">
        <v>512</v>
      </c>
      <c r="Y6244" t="s">
        <v>107</v>
      </c>
    </row>
    <row r="6245" spans="1:25" x14ac:dyDescent="0.45">
      <c r="A6245" t="s">
        <v>100</v>
      </c>
      <c r="B6245" t="s">
        <v>509</v>
      </c>
      <c r="C6245">
        <v>7153</v>
      </c>
      <c r="D6245">
        <v>6</v>
      </c>
      <c r="F6245">
        <v>2013</v>
      </c>
      <c r="G6245">
        <v>6436</v>
      </c>
      <c r="H6245">
        <v>6215.11</v>
      </c>
      <c r="I6245">
        <v>576102.13</v>
      </c>
      <c r="K6245">
        <v>2.0219999999999998</v>
      </c>
      <c r="L6245">
        <v>1E-3</v>
      </c>
      <c r="M6245">
        <v>400600.02299999999</v>
      </c>
      <c r="N6245">
        <v>5.8999999999999997E-2</v>
      </c>
      <c r="O6245">
        <v>41.173999999999999</v>
      </c>
      <c r="P6245">
        <v>1.7000000000000001E-2</v>
      </c>
      <c r="Q6245">
        <v>6740888.2079999996</v>
      </c>
      <c r="R6245" t="s">
        <v>34</v>
      </c>
      <c r="S6245" t="s">
        <v>38</v>
      </c>
      <c r="T6245" t="s">
        <v>89</v>
      </c>
      <c r="V6245" t="s">
        <v>512</v>
      </c>
      <c r="Y6245" t="s">
        <v>107</v>
      </c>
    </row>
    <row r="6246" spans="1:25" x14ac:dyDescent="0.45">
      <c r="A6246" t="s">
        <v>100</v>
      </c>
      <c r="B6246" t="s">
        <v>509</v>
      </c>
      <c r="C6246">
        <v>7153</v>
      </c>
      <c r="D6246">
        <v>6</v>
      </c>
      <c r="F6246">
        <v>2014</v>
      </c>
      <c r="G6246">
        <v>5024</v>
      </c>
      <c r="H6246">
        <v>4744.97</v>
      </c>
      <c r="I6246">
        <v>432075.92</v>
      </c>
      <c r="K6246">
        <v>3.1829999999999998</v>
      </c>
      <c r="L6246">
        <v>1.6000000000000001E-3</v>
      </c>
      <c r="M6246">
        <v>299718.54300000001</v>
      </c>
      <c r="N6246">
        <v>5.9400000000000001E-2</v>
      </c>
      <c r="O6246">
        <v>41.198</v>
      </c>
      <c r="P6246">
        <v>2.3099999999999999E-2</v>
      </c>
      <c r="Q6246">
        <v>5011915.4780000001</v>
      </c>
      <c r="R6246" t="s">
        <v>34</v>
      </c>
      <c r="S6246" t="s">
        <v>38</v>
      </c>
      <c r="T6246" t="s">
        <v>89</v>
      </c>
      <c r="V6246" t="s">
        <v>512</v>
      </c>
      <c r="Y6246" t="s">
        <v>107</v>
      </c>
    </row>
    <row r="6247" spans="1:25" x14ac:dyDescent="0.45">
      <c r="A6247" t="s">
        <v>100</v>
      </c>
      <c r="B6247" t="s">
        <v>509</v>
      </c>
      <c r="C6247">
        <v>7153</v>
      </c>
      <c r="D6247">
        <v>6</v>
      </c>
      <c r="F6247">
        <v>2015</v>
      </c>
      <c r="G6247">
        <v>4852</v>
      </c>
      <c r="H6247">
        <v>4613.32</v>
      </c>
      <c r="I6247">
        <v>414258.27</v>
      </c>
      <c r="K6247">
        <v>6.859</v>
      </c>
      <c r="L6247">
        <v>3.0999999999999999E-3</v>
      </c>
      <c r="M6247">
        <v>293461.84499999997</v>
      </c>
      <c r="N6247">
        <v>5.9400000000000001E-2</v>
      </c>
      <c r="O6247">
        <v>36.840000000000003</v>
      </c>
      <c r="P6247">
        <v>2.1399999999999999E-2</v>
      </c>
      <c r="Q6247">
        <v>4905889.7450000001</v>
      </c>
      <c r="R6247" t="s">
        <v>34</v>
      </c>
      <c r="S6247" t="s">
        <v>38</v>
      </c>
      <c r="T6247" t="s">
        <v>89</v>
      </c>
      <c r="V6247" t="s">
        <v>512</v>
      </c>
      <c r="Y6247" t="s">
        <v>36</v>
      </c>
    </row>
    <row r="6248" spans="1:25" x14ac:dyDescent="0.45">
      <c r="A6248" t="s">
        <v>100</v>
      </c>
      <c r="B6248" t="s">
        <v>509</v>
      </c>
      <c r="C6248">
        <v>7153</v>
      </c>
      <c r="D6248">
        <v>6</v>
      </c>
      <c r="F6248">
        <v>2016</v>
      </c>
      <c r="G6248">
        <v>4913</v>
      </c>
      <c r="H6248">
        <v>4701.01</v>
      </c>
      <c r="I6248">
        <v>434686.01</v>
      </c>
      <c r="K6248">
        <v>1.5349999999999999</v>
      </c>
      <c r="L6248">
        <v>1E-3</v>
      </c>
      <c r="M6248">
        <v>303567.71000000002</v>
      </c>
      <c r="N6248">
        <v>5.91E-2</v>
      </c>
      <c r="O6248">
        <v>32.709000000000003</v>
      </c>
      <c r="P6248">
        <v>1.8700000000000001E-2</v>
      </c>
      <c r="Q6248">
        <v>5100982.66</v>
      </c>
      <c r="R6248" t="s">
        <v>34</v>
      </c>
      <c r="S6248" t="s">
        <v>38</v>
      </c>
      <c r="T6248" t="s">
        <v>89</v>
      </c>
      <c r="V6248" t="s">
        <v>512</v>
      </c>
      <c r="Y6248" t="s">
        <v>36</v>
      </c>
    </row>
    <row r="6249" spans="1:25" x14ac:dyDescent="0.45">
      <c r="A6249" t="s">
        <v>100</v>
      </c>
      <c r="B6249" t="s">
        <v>509</v>
      </c>
      <c r="C6249">
        <v>7153</v>
      </c>
      <c r="D6249">
        <v>6</v>
      </c>
      <c r="F6249">
        <v>2017</v>
      </c>
      <c r="G6249">
        <v>4615</v>
      </c>
      <c r="H6249">
        <v>4339.84</v>
      </c>
      <c r="I6249">
        <v>416823.77</v>
      </c>
      <c r="K6249">
        <v>1.4590000000000001</v>
      </c>
      <c r="L6249">
        <v>1E-3</v>
      </c>
      <c r="M6249">
        <v>288107.42099999997</v>
      </c>
      <c r="N6249">
        <v>5.91E-2</v>
      </c>
      <c r="O6249">
        <v>30.956</v>
      </c>
      <c r="P6249">
        <v>1.9300000000000001E-2</v>
      </c>
      <c r="Q6249">
        <v>4835558.7879999997</v>
      </c>
      <c r="R6249" t="s">
        <v>34</v>
      </c>
      <c r="S6249" t="s">
        <v>38</v>
      </c>
      <c r="T6249" t="s">
        <v>89</v>
      </c>
      <c r="V6249" t="s">
        <v>512</v>
      </c>
      <c r="Y6249" t="s">
        <v>36</v>
      </c>
    </row>
    <row r="6250" spans="1:25" x14ac:dyDescent="0.45">
      <c r="A6250" t="s">
        <v>100</v>
      </c>
      <c r="B6250" t="s">
        <v>509</v>
      </c>
      <c r="C6250">
        <v>7153</v>
      </c>
      <c r="D6250">
        <v>6</v>
      </c>
      <c r="F6250">
        <v>2018</v>
      </c>
      <c r="G6250">
        <v>3840</v>
      </c>
      <c r="H6250">
        <v>3517.71</v>
      </c>
      <c r="I6250">
        <v>337371.5</v>
      </c>
      <c r="K6250">
        <v>1.26</v>
      </c>
      <c r="L6250">
        <v>1E-3</v>
      </c>
      <c r="M6250">
        <v>246205.10500000001</v>
      </c>
      <c r="N6250">
        <v>5.9799999999999999E-2</v>
      </c>
      <c r="O6250">
        <v>39.51</v>
      </c>
      <c r="P6250">
        <v>2.9700000000000001E-2</v>
      </c>
      <c r="Q6250">
        <v>4075503.6039999998</v>
      </c>
      <c r="R6250" t="s">
        <v>34</v>
      </c>
      <c r="S6250" t="s">
        <v>38</v>
      </c>
      <c r="T6250" t="s">
        <v>89</v>
      </c>
      <c r="V6250" t="s">
        <v>512</v>
      </c>
      <c r="Y6250" t="s">
        <v>36</v>
      </c>
    </row>
    <row r="6251" spans="1:25" x14ac:dyDescent="0.45">
      <c r="A6251" t="s">
        <v>100</v>
      </c>
      <c r="B6251" t="s">
        <v>509</v>
      </c>
      <c r="C6251">
        <v>7153</v>
      </c>
      <c r="D6251">
        <v>6</v>
      </c>
      <c r="F6251">
        <v>2019</v>
      </c>
      <c r="G6251">
        <v>2088</v>
      </c>
      <c r="H6251">
        <v>1896.81</v>
      </c>
      <c r="I6251">
        <v>174397.71</v>
      </c>
      <c r="K6251">
        <v>0.64300000000000002</v>
      </c>
      <c r="L6251">
        <v>1E-3</v>
      </c>
      <c r="M6251">
        <v>127270.524</v>
      </c>
      <c r="N6251">
        <v>5.8999999999999997E-2</v>
      </c>
      <c r="O6251">
        <v>26.501999999999999</v>
      </c>
      <c r="P6251">
        <v>3.5900000000000001E-2</v>
      </c>
      <c r="Q6251">
        <v>2141529.5869999998</v>
      </c>
      <c r="R6251" t="s">
        <v>34</v>
      </c>
      <c r="S6251" t="s">
        <v>38</v>
      </c>
      <c r="T6251" t="s">
        <v>89</v>
      </c>
      <c r="V6251" t="s">
        <v>512</v>
      </c>
      <c r="Y6251" t="s">
        <v>36</v>
      </c>
    </row>
    <row r="6252" spans="1:25" x14ac:dyDescent="0.45">
      <c r="A6252" t="s">
        <v>100</v>
      </c>
      <c r="B6252" t="s">
        <v>509</v>
      </c>
      <c r="C6252">
        <v>7153</v>
      </c>
      <c r="D6252">
        <v>6</v>
      </c>
      <c r="F6252">
        <v>2020</v>
      </c>
      <c r="G6252">
        <v>2688</v>
      </c>
      <c r="H6252">
        <v>2435.0300000000002</v>
      </c>
      <c r="I6252">
        <v>224423.03</v>
      </c>
      <c r="K6252">
        <v>0.80700000000000005</v>
      </c>
      <c r="L6252">
        <v>1E-3</v>
      </c>
      <c r="M6252">
        <v>159885.93</v>
      </c>
      <c r="N6252">
        <v>5.91E-2</v>
      </c>
      <c r="O6252">
        <v>20.314</v>
      </c>
      <c r="P6252">
        <v>2.5600000000000001E-2</v>
      </c>
      <c r="Q6252">
        <v>2690146.45</v>
      </c>
      <c r="R6252" t="s">
        <v>34</v>
      </c>
      <c r="S6252" t="s">
        <v>38</v>
      </c>
      <c r="T6252" t="s">
        <v>89</v>
      </c>
      <c r="V6252" t="s">
        <v>512</v>
      </c>
      <c r="Y6252" t="s">
        <v>36</v>
      </c>
    </row>
    <row r="6253" spans="1:25" x14ac:dyDescent="0.45">
      <c r="A6253" t="s">
        <v>100</v>
      </c>
      <c r="B6253" t="s">
        <v>509</v>
      </c>
      <c r="C6253">
        <v>7153</v>
      </c>
      <c r="D6253">
        <v>6</v>
      </c>
      <c r="F6253">
        <v>2021</v>
      </c>
      <c r="G6253">
        <v>1104</v>
      </c>
      <c r="H6253">
        <v>1017.54</v>
      </c>
      <c r="I6253">
        <v>144229.04</v>
      </c>
      <c r="K6253">
        <v>0.34300000000000003</v>
      </c>
      <c r="L6253">
        <v>1E-3</v>
      </c>
      <c r="M6253">
        <v>67943.581000000006</v>
      </c>
      <c r="N6253">
        <v>5.9200000000000003E-2</v>
      </c>
      <c r="O6253">
        <v>9.1489999999999991</v>
      </c>
      <c r="P6253">
        <v>2.6700000000000002E-2</v>
      </c>
      <c r="Q6253">
        <v>1140991.3770000001</v>
      </c>
      <c r="R6253" t="s">
        <v>34</v>
      </c>
      <c r="S6253" t="s">
        <v>38</v>
      </c>
      <c r="T6253" t="s">
        <v>89</v>
      </c>
      <c r="V6253" t="s">
        <v>512</v>
      </c>
      <c r="Y6253" t="s">
        <v>36</v>
      </c>
    </row>
    <row r="6254" spans="1:25" x14ac:dyDescent="0.45">
      <c r="A6254" t="s">
        <v>100</v>
      </c>
      <c r="B6254" t="s">
        <v>509</v>
      </c>
      <c r="C6254">
        <v>7153</v>
      </c>
      <c r="D6254">
        <v>6</v>
      </c>
      <c r="F6254">
        <v>2022</v>
      </c>
      <c r="G6254">
        <v>3059</v>
      </c>
      <c r="H6254">
        <v>2798.78</v>
      </c>
      <c r="I6254">
        <v>394552.27</v>
      </c>
      <c r="K6254">
        <v>0.93700000000000006</v>
      </c>
      <c r="L6254">
        <v>1E-3</v>
      </c>
      <c r="M6254">
        <v>185269.19</v>
      </c>
      <c r="N6254">
        <v>5.9200000000000003E-2</v>
      </c>
      <c r="O6254">
        <v>36.97</v>
      </c>
      <c r="P6254">
        <v>3.6900000000000002E-2</v>
      </c>
      <c r="Q6254">
        <v>3112882.1090000002</v>
      </c>
      <c r="R6254" t="s">
        <v>34</v>
      </c>
      <c r="S6254" t="s">
        <v>38</v>
      </c>
      <c r="T6254" t="s">
        <v>89</v>
      </c>
      <c r="V6254" t="s">
        <v>512</v>
      </c>
      <c r="Y6254" t="s">
        <v>36</v>
      </c>
    </row>
    <row r="6255" spans="1:25" x14ac:dyDescent="0.45">
      <c r="A6255" t="s">
        <v>100</v>
      </c>
      <c r="B6255" t="s">
        <v>509</v>
      </c>
      <c r="C6255">
        <v>7153</v>
      </c>
      <c r="D6255">
        <v>6</v>
      </c>
      <c r="F6255">
        <v>2023</v>
      </c>
      <c r="G6255">
        <v>2826</v>
      </c>
      <c r="H6255">
        <v>2566.3200000000002</v>
      </c>
      <c r="I6255">
        <v>356290.32</v>
      </c>
      <c r="K6255">
        <v>0.85299999999999998</v>
      </c>
      <c r="L6255">
        <v>1E-3</v>
      </c>
      <c r="M6255">
        <v>169036.43900000001</v>
      </c>
      <c r="N6255">
        <v>5.91E-2</v>
      </c>
      <c r="O6255">
        <v>28.045999999999999</v>
      </c>
      <c r="P6255">
        <v>3.3300000000000003E-2</v>
      </c>
      <c r="Q6255">
        <v>2843493.054</v>
      </c>
      <c r="R6255" t="s">
        <v>34</v>
      </c>
      <c r="S6255" t="s">
        <v>38</v>
      </c>
      <c r="T6255" t="s">
        <v>89</v>
      </c>
      <c r="V6255" t="s">
        <v>512</v>
      </c>
      <c r="Y6255" t="s">
        <v>36</v>
      </c>
    </row>
    <row r="6256" spans="1:25" x14ac:dyDescent="0.45">
      <c r="A6256" t="s">
        <v>100</v>
      </c>
      <c r="B6256" t="s">
        <v>509</v>
      </c>
      <c r="C6256">
        <v>7153</v>
      </c>
      <c r="D6256">
        <v>6</v>
      </c>
      <c r="F6256">
        <v>2024</v>
      </c>
      <c r="G6256">
        <v>962</v>
      </c>
      <c r="H6256">
        <v>857.53</v>
      </c>
      <c r="I6256">
        <v>119443.4</v>
      </c>
      <c r="K6256">
        <v>0.28999999999999998</v>
      </c>
      <c r="L6256">
        <v>1E-3</v>
      </c>
      <c r="M6256">
        <v>57464.618999999999</v>
      </c>
      <c r="N6256">
        <v>5.9200000000000003E-2</v>
      </c>
      <c r="O6256">
        <v>11.069000000000001</v>
      </c>
      <c r="P6256">
        <v>3.8600000000000002E-2</v>
      </c>
      <c r="Q6256">
        <v>964491.50800000003</v>
      </c>
      <c r="R6256" t="s">
        <v>34</v>
      </c>
      <c r="S6256" t="s">
        <v>38</v>
      </c>
      <c r="T6256" t="s">
        <v>89</v>
      </c>
      <c r="V6256" t="s">
        <v>512</v>
      </c>
      <c r="Y6256" t="s">
        <v>36</v>
      </c>
    </row>
    <row r="6257" spans="1:25" x14ac:dyDescent="0.45">
      <c r="A6257" t="s">
        <v>100</v>
      </c>
      <c r="B6257" t="s">
        <v>509</v>
      </c>
      <c r="C6257">
        <v>7153</v>
      </c>
      <c r="D6257">
        <v>7</v>
      </c>
      <c r="F6257">
        <v>2009</v>
      </c>
      <c r="G6257">
        <v>1824</v>
      </c>
      <c r="H6257">
        <v>1637.67</v>
      </c>
      <c r="I6257">
        <v>156437.97</v>
      </c>
      <c r="K6257">
        <v>1.1870000000000001</v>
      </c>
      <c r="L6257">
        <v>1.8E-3</v>
      </c>
      <c r="M6257">
        <v>108004.558</v>
      </c>
      <c r="N6257">
        <v>5.9400000000000001E-2</v>
      </c>
      <c r="O6257">
        <v>25.802</v>
      </c>
      <c r="P6257">
        <v>4.3999999999999997E-2</v>
      </c>
      <c r="Q6257">
        <v>1805958.372</v>
      </c>
      <c r="R6257" t="s">
        <v>34</v>
      </c>
      <c r="S6257" t="s">
        <v>38</v>
      </c>
      <c r="T6257" t="s">
        <v>89</v>
      </c>
      <c r="V6257" t="s">
        <v>512</v>
      </c>
      <c r="Y6257" t="s">
        <v>107</v>
      </c>
    </row>
    <row r="6258" spans="1:25" x14ac:dyDescent="0.45">
      <c r="A6258" t="s">
        <v>100</v>
      </c>
      <c r="B6258" t="s">
        <v>509</v>
      </c>
      <c r="C6258">
        <v>7153</v>
      </c>
      <c r="D6258">
        <v>7</v>
      </c>
      <c r="F6258">
        <v>2010</v>
      </c>
      <c r="G6258">
        <v>3641</v>
      </c>
      <c r="H6258">
        <v>3380.74</v>
      </c>
      <c r="I6258">
        <v>318596</v>
      </c>
      <c r="K6258">
        <v>1.3080000000000001</v>
      </c>
      <c r="L6258">
        <v>1.1000000000000001E-3</v>
      </c>
      <c r="M6258">
        <v>223894.24900000001</v>
      </c>
      <c r="N6258">
        <v>5.91E-2</v>
      </c>
      <c r="O6258">
        <v>31.131</v>
      </c>
      <c r="P6258">
        <v>2.6499999999999999E-2</v>
      </c>
      <c r="Q6258">
        <v>3764316.1310000001</v>
      </c>
      <c r="R6258" t="s">
        <v>34</v>
      </c>
      <c r="S6258" t="s">
        <v>38</v>
      </c>
      <c r="T6258" t="s">
        <v>89</v>
      </c>
      <c r="V6258" t="s">
        <v>512</v>
      </c>
      <c r="Y6258" t="s">
        <v>107</v>
      </c>
    </row>
    <row r="6259" spans="1:25" x14ac:dyDescent="0.45">
      <c r="A6259" t="s">
        <v>100</v>
      </c>
      <c r="B6259" t="s">
        <v>509</v>
      </c>
      <c r="C6259">
        <v>7153</v>
      </c>
      <c r="D6259">
        <v>7</v>
      </c>
      <c r="F6259">
        <v>2011</v>
      </c>
      <c r="G6259">
        <v>5350</v>
      </c>
      <c r="H6259">
        <v>5136.84</v>
      </c>
      <c r="I6259">
        <v>475492.27</v>
      </c>
      <c r="K6259">
        <v>2.1019999999999999</v>
      </c>
      <c r="L6259">
        <v>1.1999999999999999E-3</v>
      </c>
      <c r="M6259">
        <v>337462.29200000002</v>
      </c>
      <c r="N6259">
        <v>5.91E-2</v>
      </c>
      <c r="O6259">
        <v>38.033999999999999</v>
      </c>
      <c r="P6259">
        <v>1.77E-2</v>
      </c>
      <c r="Q6259">
        <v>5671295.551</v>
      </c>
      <c r="R6259" t="s">
        <v>34</v>
      </c>
      <c r="S6259" t="s">
        <v>38</v>
      </c>
      <c r="T6259" t="s">
        <v>89</v>
      </c>
      <c r="V6259" t="s">
        <v>512</v>
      </c>
      <c r="Y6259" t="s">
        <v>107</v>
      </c>
    </row>
    <row r="6260" spans="1:25" x14ac:dyDescent="0.45">
      <c r="A6260" t="s">
        <v>100</v>
      </c>
      <c r="B6260" t="s">
        <v>509</v>
      </c>
      <c r="C6260">
        <v>7153</v>
      </c>
      <c r="D6260">
        <v>7</v>
      </c>
      <c r="F6260">
        <v>2012</v>
      </c>
      <c r="G6260">
        <v>6733</v>
      </c>
      <c r="H6260">
        <v>6556.75</v>
      </c>
      <c r="I6260">
        <v>606344.6</v>
      </c>
      <c r="K6260">
        <v>2.1539999999999999</v>
      </c>
      <c r="L6260">
        <v>1E-3</v>
      </c>
      <c r="M6260">
        <v>426618.42200000002</v>
      </c>
      <c r="N6260">
        <v>5.8999999999999997E-2</v>
      </c>
      <c r="O6260">
        <v>39.093000000000004</v>
      </c>
      <c r="P6260">
        <v>1.35E-2</v>
      </c>
      <c r="Q6260">
        <v>7178698.0420000004</v>
      </c>
      <c r="R6260" t="s">
        <v>34</v>
      </c>
      <c r="S6260" t="s">
        <v>38</v>
      </c>
      <c r="T6260" t="s">
        <v>89</v>
      </c>
      <c r="V6260" t="s">
        <v>512</v>
      </c>
      <c r="Y6260" t="s">
        <v>107</v>
      </c>
    </row>
    <row r="6261" spans="1:25" x14ac:dyDescent="0.45">
      <c r="A6261" t="s">
        <v>100</v>
      </c>
      <c r="B6261" t="s">
        <v>509</v>
      </c>
      <c r="C6261">
        <v>7153</v>
      </c>
      <c r="D6261">
        <v>7</v>
      </c>
      <c r="F6261">
        <v>2013</v>
      </c>
      <c r="G6261">
        <v>6374</v>
      </c>
      <c r="H6261">
        <v>6160.57</v>
      </c>
      <c r="I6261">
        <v>572116.88</v>
      </c>
      <c r="K6261">
        <v>2.024</v>
      </c>
      <c r="L6261">
        <v>1.2999999999999999E-3</v>
      </c>
      <c r="M6261">
        <v>400802.24099999998</v>
      </c>
      <c r="N6261">
        <v>5.8999999999999997E-2</v>
      </c>
      <c r="O6261">
        <v>43.976999999999997</v>
      </c>
      <c r="P6261">
        <v>1.7399999999999999E-2</v>
      </c>
      <c r="Q6261">
        <v>6744245.784</v>
      </c>
      <c r="R6261" t="s">
        <v>34</v>
      </c>
      <c r="S6261" t="s">
        <v>38</v>
      </c>
      <c r="T6261" t="s">
        <v>89</v>
      </c>
      <c r="V6261" t="s">
        <v>512</v>
      </c>
      <c r="Y6261" t="s">
        <v>107</v>
      </c>
    </row>
    <row r="6262" spans="1:25" x14ac:dyDescent="0.45">
      <c r="A6262" t="s">
        <v>100</v>
      </c>
      <c r="B6262" t="s">
        <v>509</v>
      </c>
      <c r="C6262">
        <v>7153</v>
      </c>
      <c r="D6262">
        <v>7</v>
      </c>
      <c r="F6262">
        <v>2014</v>
      </c>
      <c r="G6262">
        <v>4310</v>
      </c>
      <c r="H6262">
        <v>4099.42</v>
      </c>
      <c r="I6262">
        <v>382483.47</v>
      </c>
      <c r="K6262">
        <v>1.522</v>
      </c>
      <c r="L6262">
        <v>1.1000000000000001E-3</v>
      </c>
      <c r="M6262">
        <v>270928.96299999999</v>
      </c>
      <c r="N6262">
        <v>5.9200000000000003E-2</v>
      </c>
      <c r="O6262">
        <v>28.193000000000001</v>
      </c>
      <c r="P6262">
        <v>1.8800000000000001E-2</v>
      </c>
      <c r="Q6262">
        <v>4549126.2640000004</v>
      </c>
      <c r="R6262" t="s">
        <v>34</v>
      </c>
      <c r="S6262" t="s">
        <v>38</v>
      </c>
      <c r="T6262" t="s">
        <v>89</v>
      </c>
      <c r="V6262" t="s">
        <v>512</v>
      </c>
      <c r="Y6262" t="s">
        <v>107</v>
      </c>
    </row>
    <row r="6263" spans="1:25" x14ac:dyDescent="0.45">
      <c r="A6263" t="s">
        <v>100</v>
      </c>
      <c r="B6263" t="s">
        <v>509</v>
      </c>
      <c r="C6263">
        <v>7153</v>
      </c>
      <c r="D6263">
        <v>7</v>
      </c>
      <c r="F6263">
        <v>2015</v>
      </c>
      <c r="G6263">
        <v>5394</v>
      </c>
      <c r="H6263">
        <v>5128.17</v>
      </c>
      <c r="I6263">
        <v>479930.59</v>
      </c>
      <c r="K6263">
        <v>1.7430000000000001</v>
      </c>
      <c r="L6263">
        <v>1E-3</v>
      </c>
      <c r="M6263">
        <v>338686.25799999997</v>
      </c>
      <c r="N6263">
        <v>5.9200000000000003E-2</v>
      </c>
      <c r="O6263">
        <v>36.676000000000002</v>
      </c>
      <c r="P6263">
        <v>1.83E-2</v>
      </c>
      <c r="Q6263">
        <v>5685006.4390000002</v>
      </c>
      <c r="R6263" t="s">
        <v>34</v>
      </c>
      <c r="S6263" t="s">
        <v>38</v>
      </c>
      <c r="T6263" t="s">
        <v>89</v>
      </c>
      <c r="V6263" t="s">
        <v>512</v>
      </c>
      <c r="Y6263" t="s">
        <v>36</v>
      </c>
    </row>
    <row r="6264" spans="1:25" x14ac:dyDescent="0.45">
      <c r="A6264" t="s">
        <v>100</v>
      </c>
      <c r="B6264" t="s">
        <v>509</v>
      </c>
      <c r="C6264">
        <v>7153</v>
      </c>
      <c r="D6264">
        <v>7</v>
      </c>
      <c r="F6264">
        <v>2016</v>
      </c>
      <c r="G6264">
        <v>4790</v>
      </c>
      <c r="H6264">
        <v>4575.96</v>
      </c>
      <c r="I6264">
        <v>423709.28</v>
      </c>
      <c r="K6264">
        <v>1.54</v>
      </c>
      <c r="L6264">
        <v>1E-3</v>
      </c>
      <c r="M6264">
        <v>302636.223</v>
      </c>
      <c r="N6264">
        <v>5.9299999999999999E-2</v>
      </c>
      <c r="O6264">
        <v>36.095999999999997</v>
      </c>
      <c r="P6264">
        <v>1.9400000000000001E-2</v>
      </c>
      <c r="Q6264">
        <v>5060680.233</v>
      </c>
      <c r="R6264" t="s">
        <v>34</v>
      </c>
      <c r="S6264" t="s">
        <v>38</v>
      </c>
      <c r="T6264" t="s">
        <v>89</v>
      </c>
      <c r="V6264" t="s">
        <v>512</v>
      </c>
      <c r="Y6264" t="s">
        <v>36</v>
      </c>
    </row>
    <row r="6265" spans="1:25" x14ac:dyDescent="0.45">
      <c r="A6265" t="s">
        <v>100</v>
      </c>
      <c r="B6265" t="s">
        <v>509</v>
      </c>
      <c r="C6265">
        <v>7153</v>
      </c>
      <c r="D6265">
        <v>7</v>
      </c>
      <c r="F6265">
        <v>2017</v>
      </c>
      <c r="G6265">
        <v>4703</v>
      </c>
      <c r="H6265">
        <v>4442.43</v>
      </c>
      <c r="I6265">
        <v>426009.66</v>
      </c>
      <c r="K6265">
        <v>1.5189999999999999</v>
      </c>
      <c r="L6265">
        <v>1E-3</v>
      </c>
      <c r="M6265">
        <v>299564.27799999999</v>
      </c>
      <c r="N6265">
        <v>5.9200000000000003E-2</v>
      </c>
      <c r="O6265">
        <v>35.904000000000003</v>
      </c>
      <c r="P6265">
        <v>2.23E-2</v>
      </c>
      <c r="Q6265">
        <v>5023696.2079999996</v>
      </c>
      <c r="R6265" t="s">
        <v>34</v>
      </c>
      <c r="S6265" t="s">
        <v>38</v>
      </c>
      <c r="T6265" t="s">
        <v>89</v>
      </c>
      <c r="V6265" t="s">
        <v>512</v>
      </c>
      <c r="Y6265" t="s">
        <v>36</v>
      </c>
    </row>
    <row r="6266" spans="1:25" x14ac:dyDescent="0.45">
      <c r="A6266" t="s">
        <v>100</v>
      </c>
      <c r="B6266" t="s">
        <v>509</v>
      </c>
      <c r="C6266">
        <v>7153</v>
      </c>
      <c r="D6266">
        <v>7</v>
      </c>
      <c r="F6266">
        <v>2018</v>
      </c>
      <c r="G6266">
        <v>3838</v>
      </c>
      <c r="H6266">
        <v>3549.35</v>
      </c>
      <c r="I6266">
        <v>342419.19</v>
      </c>
      <c r="K6266">
        <v>1.266</v>
      </c>
      <c r="L6266">
        <v>1E-3</v>
      </c>
      <c r="M6266">
        <v>247055.424</v>
      </c>
      <c r="N6266">
        <v>5.9900000000000002E-2</v>
      </c>
      <c r="O6266">
        <v>43.485999999999997</v>
      </c>
      <c r="P6266">
        <v>3.2300000000000002E-2</v>
      </c>
      <c r="Q6266">
        <v>4085783.6949999998</v>
      </c>
      <c r="R6266" t="s">
        <v>34</v>
      </c>
      <c r="S6266" t="s">
        <v>38</v>
      </c>
      <c r="T6266" t="s">
        <v>89</v>
      </c>
      <c r="V6266" t="s">
        <v>512</v>
      </c>
      <c r="Y6266" t="s">
        <v>36</v>
      </c>
    </row>
    <row r="6267" spans="1:25" x14ac:dyDescent="0.45">
      <c r="A6267" t="s">
        <v>100</v>
      </c>
      <c r="B6267" t="s">
        <v>509</v>
      </c>
      <c r="C6267">
        <v>7153</v>
      </c>
      <c r="D6267">
        <v>7</v>
      </c>
      <c r="F6267">
        <v>2019</v>
      </c>
      <c r="G6267">
        <v>2095</v>
      </c>
      <c r="H6267">
        <v>1907.25</v>
      </c>
      <c r="I6267">
        <v>175422.29</v>
      </c>
      <c r="K6267">
        <v>0.63900000000000001</v>
      </c>
      <c r="L6267">
        <v>1E-3</v>
      </c>
      <c r="M6267">
        <v>126604.22900000001</v>
      </c>
      <c r="N6267">
        <v>5.8999999999999997E-2</v>
      </c>
      <c r="O6267">
        <v>21.609000000000002</v>
      </c>
      <c r="P6267">
        <v>3.2000000000000001E-2</v>
      </c>
      <c r="Q6267">
        <v>2130256.3990000002</v>
      </c>
      <c r="R6267" t="s">
        <v>34</v>
      </c>
      <c r="S6267" t="s">
        <v>38</v>
      </c>
      <c r="T6267" t="s">
        <v>89</v>
      </c>
      <c r="V6267" t="s">
        <v>512</v>
      </c>
      <c r="Y6267" t="s">
        <v>36</v>
      </c>
    </row>
    <row r="6268" spans="1:25" x14ac:dyDescent="0.45">
      <c r="A6268" t="s">
        <v>100</v>
      </c>
      <c r="B6268" t="s">
        <v>509</v>
      </c>
      <c r="C6268">
        <v>7153</v>
      </c>
      <c r="D6268">
        <v>7</v>
      </c>
      <c r="F6268">
        <v>2020</v>
      </c>
      <c r="G6268">
        <v>2622</v>
      </c>
      <c r="H6268">
        <v>2394.3000000000002</v>
      </c>
      <c r="I6268">
        <v>223037.58</v>
      </c>
      <c r="K6268">
        <v>0.82499999999999996</v>
      </c>
      <c r="L6268">
        <v>1E-3</v>
      </c>
      <c r="M6268">
        <v>163442.46</v>
      </c>
      <c r="N6268">
        <v>5.8999999999999997E-2</v>
      </c>
      <c r="O6268">
        <v>24.05</v>
      </c>
      <c r="P6268">
        <v>2.9499999999999998E-2</v>
      </c>
      <c r="Q6268">
        <v>2750240.7990000001</v>
      </c>
      <c r="R6268" t="s">
        <v>34</v>
      </c>
      <c r="S6268" t="s">
        <v>38</v>
      </c>
      <c r="T6268" t="s">
        <v>89</v>
      </c>
      <c r="V6268" t="s">
        <v>512</v>
      </c>
      <c r="Y6268" t="s">
        <v>36</v>
      </c>
    </row>
    <row r="6269" spans="1:25" x14ac:dyDescent="0.45">
      <c r="A6269" t="s">
        <v>100</v>
      </c>
      <c r="B6269" t="s">
        <v>509</v>
      </c>
      <c r="C6269">
        <v>7153</v>
      </c>
      <c r="D6269">
        <v>7</v>
      </c>
      <c r="F6269">
        <v>2021</v>
      </c>
      <c r="G6269">
        <v>1398</v>
      </c>
      <c r="H6269">
        <v>1296.0899999999999</v>
      </c>
      <c r="I6269">
        <v>182945.34</v>
      </c>
      <c r="K6269">
        <v>0.44500000000000001</v>
      </c>
      <c r="L6269">
        <v>1E-3</v>
      </c>
      <c r="M6269">
        <v>87908.554999999993</v>
      </c>
      <c r="N6269">
        <v>5.91E-2</v>
      </c>
      <c r="O6269">
        <v>24.341999999999999</v>
      </c>
      <c r="P6269">
        <v>5.1900000000000002E-2</v>
      </c>
      <c r="Q6269">
        <v>1479058.1769999999</v>
      </c>
      <c r="R6269" t="s">
        <v>34</v>
      </c>
      <c r="S6269" t="s">
        <v>38</v>
      </c>
      <c r="T6269" t="s">
        <v>89</v>
      </c>
      <c r="V6269" t="s">
        <v>512</v>
      </c>
      <c r="Y6269" t="s">
        <v>36</v>
      </c>
    </row>
    <row r="6270" spans="1:25" x14ac:dyDescent="0.45">
      <c r="A6270" t="s">
        <v>100</v>
      </c>
      <c r="B6270" t="s">
        <v>509</v>
      </c>
      <c r="C6270">
        <v>7153</v>
      </c>
      <c r="D6270">
        <v>7</v>
      </c>
      <c r="F6270">
        <v>2022</v>
      </c>
      <c r="G6270">
        <v>2735</v>
      </c>
      <c r="H6270">
        <v>2510.31</v>
      </c>
      <c r="I6270">
        <v>347882.28</v>
      </c>
      <c r="K6270">
        <v>0.90500000000000003</v>
      </c>
      <c r="L6270">
        <v>1E-3</v>
      </c>
      <c r="M6270">
        <v>178816.99900000001</v>
      </c>
      <c r="N6270">
        <v>5.9200000000000003E-2</v>
      </c>
      <c r="O6270">
        <v>32.676000000000002</v>
      </c>
      <c r="P6270">
        <v>3.2899999999999999E-2</v>
      </c>
      <c r="Q6270">
        <v>3003359.3420000002</v>
      </c>
      <c r="R6270" t="s">
        <v>34</v>
      </c>
      <c r="S6270" t="s">
        <v>38</v>
      </c>
      <c r="T6270" t="s">
        <v>89</v>
      </c>
      <c r="V6270" t="s">
        <v>512</v>
      </c>
      <c r="Y6270" t="s">
        <v>36</v>
      </c>
    </row>
    <row r="6271" spans="1:25" x14ac:dyDescent="0.45">
      <c r="A6271" t="s">
        <v>100</v>
      </c>
      <c r="B6271" t="s">
        <v>509</v>
      </c>
      <c r="C6271">
        <v>7153</v>
      </c>
      <c r="D6271">
        <v>7</v>
      </c>
      <c r="F6271">
        <v>2023</v>
      </c>
      <c r="G6271">
        <v>2830</v>
      </c>
      <c r="H6271">
        <v>2569.3200000000002</v>
      </c>
      <c r="I6271">
        <v>361929.57</v>
      </c>
      <c r="K6271">
        <v>0.89900000000000002</v>
      </c>
      <c r="L6271">
        <v>1E-3</v>
      </c>
      <c r="M6271">
        <v>178000.95600000001</v>
      </c>
      <c r="N6271">
        <v>5.91E-2</v>
      </c>
      <c r="O6271">
        <v>30.573</v>
      </c>
      <c r="P6271">
        <v>3.1600000000000003E-2</v>
      </c>
      <c r="Q6271">
        <v>2994829.45</v>
      </c>
      <c r="R6271" t="s">
        <v>34</v>
      </c>
      <c r="S6271" t="s">
        <v>38</v>
      </c>
      <c r="T6271" t="s">
        <v>89</v>
      </c>
      <c r="V6271" t="s">
        <v>512</v>
      </c>
      <c r="Y6271" t="s">
        <v>36</v>
      </c>
    </row>
    <row r="6272" spans="1:25" x14ac:dyDescent="0.45">
      <c r="A6272" t="s">
        <v>100</v>
      </c>
      <c r="B6272" t="s">
        <v>509</v>
      </c>
      <c r="C6272">
        <v>7153</v>
      </c>
      <c r="D6272">
        <v>7</v>
      </c>
      <c r="F6272">
        <v>2024</v>
      </c>
      <c r="G6272">
        <v>1078</v>
      </c>
      <c r="H6272">
        <v>969.46</v>
      </c>
      <c r="I6272">
        <v>137800.06</v>
      </c>
      <c r="K6272">
        <v>0.33400000000000002</v>
      </c>
      <c r="L6272">
        <v>1E-3</v>
      </c>
      <c r="M6272">
        <v>66154.682000000001</v>
      </c>
      <c r="N6272">
        <v>5.9200000000000003E-2</v>
      </c>
      <c r="O6272">
        <v>13.394</v>
      </c>
      <c r="P6272">
        <v>4.0899999999999999E-2</v>
      </c>
      <c r="Q6272">
        <v>1111242.166</v>
      </c>
      <c r="R6272" t="s">
        <v>34</v>
      </c>
      <c r="S6272" t="s">
        <v>38</v>
      </c>
      <c r="T6272" t="s">
        <v>89</v>
      </c>
      <c r="V6272" t="s">
        <v>512</v>
      </c>
      <c r="Y6272" t="s">
        <v>36</v>
      </c>
    </row>
    <row r="6273" spans="1:25" x14ac:dyDescent="0.45">
      <c r="A6273" t="s">
        <v>274</v>
      </c>
      <c r="B6273" t="s">
        <v>513</v>
      </c>
      <c r="C6273">
        <v>7288</v>
      </c>
      <c r="D6273">
        <v>1</v>
      </c>
      <c r="F6273">
        <v>2009</v>
      </c>
      <c r="G6273">
        <v>120</v>
      </c>
      <c r="H6273">
        <v>104.89</v>
      </c>
      <c r="I6273">
        <v>6874.19</v>
      </c>
      <c r="K6273">
        <v>2.9000000000000001E-2</v>
      </c>
      <c r="L6273">
        <v>1.5E-3</v>
      </c>
      <c r="M6273">
        <v>5381.0230000000001</v>
      </c>
      <c r="N6273">
        <v>5.96E-2</v>
      </c>
      <c r="O6273">
        <v>4.3890000000000002</v>
      </c>
      <c r="P6273">
        <v>0.1067</v>
      </c>
      <c r="Q6273">
        <v>90484.832999999999</v>
      </c>
      <c r="R6273" t="s">
        <v>34</v>
      </c>
      <c r="S6273" t="s">
        <v>38</v>
      </c>
      <c r="T6273" t="s">
        <v>28</v>
      </c>
      <c r="V6273" t="s">
        <v>32</v>
      </c>
      <c r="Y6273" t="s">
        <v>107</v>
      </c>
    </row>
    <row r="6274" spans="1:25" x14ac:dyDescent="0.45">
      <c r="A6274" t="s">
        <v>274</v>
      </c>
      <c r="B6274" t="s">
        <v>513</v>
      </c>
      <c r="C6274">
        <v>7288</v>
      </c>
      <c r="D6274">
        <v>1</v>
      </c>
      <c r="F6274">
        <v>2010</v>
      </c>
      <c r="G6274">
        <v>54</v>
      </c>
      <c r="H6274">
        <v>34.97</v>
      </c>
      <c r="I6274">
        <v>2109.1799999999998</v>
      </c>
      <c r="K6274">
        <v>8.9999999999999993E-3</v>
      </c>
      <c r="L6274">
        <v>1.4E-3</v>
      </c>
      <c r="M6274">
        <v>1641.337</v>
      </c>
      <c r="N6274">
        <v>5.9499999999999997E-2</v>
      </c>
      <c r="O6274">
        <v>2.4350000000000001</v>
      </c>
      <c r="P6274">
        <v>0.23760000000000001</v>
      </c>
      <c r="Q6274">
        <v>27580.92</v>
      </c>
      <c r="R6274" t="s">
        <v>34</v>
      </c>
      <c r="S6274" t="s">
        <v>38</v>
      </c>
      <c r="T6274" t="s">
        <v>28</v>
      </c>
      <c r="V6274" t="s">
        <v>32</v>
      </c>
      <c r="Y6274" t="s">
        <v>107</v>
      </c>
    </row>
    <row r="6275" spans="1:25" x14ac:dyDescent="0.45">
      <c r="A6275" t="s">
        <v>274</v>
      </c>
      <c r="B6275" t="s">
        <v>513</v>
      </c>
      <c r="C6275">
        <v>7288</v>
      </c>
      <c r="D6275">
        <v>1</v>
      </c>
      <c r="F6275">
        <v>2011</v>
      </c>
      <c r="G6275">
        <v>578</v>
      </c>
      <c r="H6275">
        <v>498.66</v>
      </c>
      <c r="I6275">
        <v>33100.620000000003</v>
      </c>
      <c r="K6275">
        <v>0.504</v>
      </c>
      <c r="L6275">
        <v>2.5000000000000001E-3</v>
      </c>
      <c r="M6275">
        <v>26592.741999999998</v>
      </c>
      <c r="N6275">
        <v>6.0699999999999997E-2</v>
      </c>
      <c r="O6275">
        <v>34.737000000000002</v>
      </c>
      <c r="P6275">
        <v>0.16950000000000001</v>
      </c>
      <c r="Q6275">
        <v>433743.05599999998</v>
      </c>
      <c r="R6275" t="s">
        <v>34</v>
      </c>
      <c r="S6275" t="s">
        <v>38</v>
      </c>
      <c r="T6275" t="s">
        <v>28</v>
      </c>
      <c r="V6275" t="s">
        <v>32</v>
      </c>
      <c r="Y6275" t="s">
        <v>107</v>
      </c>
    </row>
    <row r="6276" spans="1:25" x14ac:dyDescent="0.45">
      <c r="A6276" t="s">
        <v>274</v>
      </c>
      <c r="B6276" t="s">
        <v>513</v>
      </c>
      <c r="C6276">
        <v>7288</v>
      </c>
      <c r="D6276">
        <v>1</v>
      </c>
      <c r="F6276">
        <v>2012</v>
      </c>
      <c r="G6276">
        <v>525</v>
      </c>
      <c r="H6276">
        <v>455.5</v>
      </c>
      <c r="I6276">
        <v>30019.5</v>
      </c>
      <c r="K6276">
        <v>0.11799999999999999</v>
      </c>
      <c r="L6276">
        <v>1E-3</v>
      </c>
      <c r="M6276">
        <v>23404.288</v>
      </c>
      <c r="N6276">
        <v>5.91E-2</v>
      </c>
      <c r="O6276">
        <v>16.318000000000001</v>
      </c>
      <c r="P6276">
        <v>8.6300000000000002E-2</v>
      </c>
      <c r="Q6276">
        <v>393813.57</v>
      </c>
      <c r="R6276" t="s">
        <v>34</v>
      </c>
      <c r="S6276" t="s">
        <v>38</v>
      </c>
      <c r="T6276" t="s">
        <v>28</v>
      </c>
      <c r="V6276" t="s">
        <v>32</v>
      </c>
      <c r="Y6276" t="s">
        <v>277</v>
      </c>
    </row>
    <row r="6277" spans="1:25" x14ac:dyDescent="0.45">
      <c r="A6277" t="s">
        <v>274</v>
      </c>
      <c r="B6277" t="s">
        <v>513</v>
      </c>
      <c r="C6277">
        <v>7288</v>
      </c>
      <c r="D6277">
        <v>1</v>
      </c>
      <c r="F6277">
        <v>2013</v>
      </c>
      <c r="G6277">
        <v>419</v>
      </c>
      <c r="H6277">
        <v>364.92</v>
      </c>
      <c r="I6277">
        <v>23652.46</v>
      </c>
      <c r="K6277">
        <v>0.22900000000000001</v>
      </c>
      <c r="L6277">
        <v>2.0999999999999999E-3</v>
      </c>
      <c r="M6277">
        <v>18763.106</v>
      </c>
      <c r="N6277">
        <v>6.0199999999999997E-2</v>
      </c>
      <c r="O6277">
        <v>13.087999999999999</v>
      </c>
      <c r="P6277">
        <v>8.6300000000000002E-2</v>
      </c>
      <c r="Q6277">
        <v>310665.625</v>
      </c>
      <c r="R6277" t="s">
        <v>34</v>
      </c>
      <c r="S6277" t="s">
        <v>38</v>
      </c>
      <c r="T6277" t="s">
        <v>28</v>
      </c>
      <c r="V6277" t="s">
        <v>32</v>
      </c>
      <c r="Y6277" t="s">
        <v>277</v>
      </c>
    </row>
    <row r="6278" spans="1:25" x14ac:dyDescent="0.45">
      <c r="A6278" t="s">
        <v>274</v>
      </c>
      <c r="B6278" t="s">
        <v>513</v>
      </c>
      <c r="C6278">
        <v>7288</v>
      </c>
      <c r="D6278">
        <v>1</v>
      </c>
      <c r="F6278">
        <v>2014</v>
      </c>
      <c r="G6278">
        <v>496</v>
      </c>
      <c r="H6278">
        <v>413.92</v>
      </c>
      <c r="I6278">
        <v>28542.6</v>
      </c>
      <c r="K6278">
        <v>0.86</v>
      </c>
      <c r="L6278">
        <v>4.4999999999999997E-3</v>
      </c>
      <c r="M6278">
        <v>23581.337</v>
      </c>
      <c r="N6278">
        <v>6.3100000000000003E-2</v>
      </c>
      <c r="O6278">
        <v>15.39</v>
      </c>
      <c r="P6278">
        <v>8.5500000000000007E-2</v>
      </c>
      <c r="Q6278">
        <v>368828.40500000003</v>
      </c>
      <c r="R6278" t="s">
        <v>34</v>
      </c>
      <c r="S6278" t="s">
        <v>38</v>
      </c>
      <c r="T6278" t="s">
        <v>28</v>
      </c>
      <c r="V6278" t="s">
        <v>32</v>
      </c>
      <c r="Y6278" t="s">
        <v>277</v>
      </c>
    </row>
    <row r="6279" spans="1:25" x14ac:dyDescent="0.45">
      <c r="A6279" t="s">
        <v>274</v>
      </c>
      <c r="B6279" t="s">
        <v>513</v>
      </c>
      <c r="C6279">
        <v>7288</v>
      </c>
      <c r="D6279">
        <v>1</v>
      </c>
      <c r="F6279">
        <v>2015</v>
      </c>
      <c r="G6279">
        <v>659</v>
      </c>
      <c r="H6279">
        <v>560.82000000000005</v>
      </c>
      <c r="I6279">
        <v>37297.83</v>
      </c>
      <c r="K6279">
        <v>0.46899999999999997</v>
      </c>
      <c r="L6279">
        <v>2.0999999999999999E-3</v>
      </c>
      <c r="M6279">
        <v>29852.858</v>
      </c>
      <c r="N6279">
        <v>6.08E-2</v>
      </c>
      <c r="O6279">
        <v>18.303000000000001</v>
      </c>
      <c r="P6279">
        <v>7.6300000000000007E-2</v>
      </c>
      <c r="Q6279">
        <v>487414.50099999999</v>
      </c>
      <c r="R6279" t="s">
        <v>34</v>
      </c>
      <c r="S6279" t="s">
        <v>38</v>
      </c>
      <c r="T6279" t="s">
        <v>28</v>
      </c>
      <c r="V6279" t="s">
        <v>32</v>
      </c>
      <c r="Y6279" t="s">
        <v>297</v>
      </c>
    </row>
    <row r="6280" spans="1:25" x14ac:dyDescent="0.45">
      <c r="A6280" t="s">
        <v>274</v>
      </c>
      <c r="B6280" t="s">
        <v>513</v>
      </c>
      <c r="C6280">
        <v>7288</v>
      </c>
      <c r="D6280">
        <v>1</v>
      </c>
      <c r="F6280">
        <v>2016</v>
      </c>
      <c r="G6280">
        <v>808</v>
      </c>
      <c r="H6280">
        <v>702.25</v>
      </c>
      <c r="I6280">
        <v>48411.23</v>
      </c>
      <c r="K6280">
        <v>0.2</v>
      </c>
      <c r="L6280">
        <v>1E-3</v>
      </c>
      <c r="M6280">
        <v>37475.737000000001</v>
      </c>
      <c r="N6280">
        <v>5.9200000000000003E-2</v>
      </c>
      <c r="O6280">
        <v>22.2</v>
      </c>
      <c r="P6280">
        <v>7.17E-2</v>
      </c>
      <c r="Q6280">
        <v>628945.43700000003</v>
      </c>
      <c r="R6280" t="s">
        <v>34</v>
      </c>
      <c r="S6280" t="s">
        <v>38</v>
      </c>
      <c r="T6280" t="s">
        <v>28</v>
      </c>
      <c r="V6280" t="s">
        <v>32</v>
      </c>
      <c r="Y6280" t="s">
        <v>297</v>
      </c>
    </row>
    <row r="6281" spans="1:25" x14ac:dyDescent="0.45">
      <c r="A6281" t="s">
        <v>274</v>
      </c>
      <c r="B6281" t="s">
        <v>513</v>
      </c>
      <c r="C6281">
        <v>7288</v>
      </c>
      <c r="D6281">
        <v>1</v>
      </c>
      <c r="F6281">
        <v>2017</v>
      </c>
      <c r="G6281">
        <v>527</v>
      </c>
      <c r="H6281">
        <v>450.59</v>
      </c>
      <c r="I6281">
        <v>30881.16</v>
      </c>
      <c r="K6281">
        <v>0.121</v>
      </c>
      <c r="L6281">
        <v>1E-3</v>
      </c>
      <c r="M6281">
        <v>23689.276000000002</v>
      </c>
      <c r="N6281">
        <v>5.8900000000000001E-2</v>
      </c>
      <c r="O6281">
        <v>14.007</v>
      </c>
      <c r="P6281">
        <v>7.1199999999999999E-2</v>
      </c>
      <c r="Q6281">
        <v>398212.88900000002</v>
      </c>
      <c r="R6281" t="s">
        <v>34</v>
      </c>
      <c r="S6281" t="s">
        <v>38</v>
      </c>
      <c r="T6281" t="s">
        <v>28</v>
      </c>
      <c r="V6281" t="s">
        <v>32</v>
      </c>
      <c r="Y6281" t="s">
        <v>299</v>
      </c>
    </row>
    <row r="6282" spans="1:25" x14ac:dyDescent="0.45">
      <c r="A6282" t="s">
        <v>274</v>
      </c>
      <c r="B6282" t="s">
        <v>513</v>
      </c>
      <c r="C6282">
        <v>7288</v>
      </c>
      <c r="D6282">
        <v>1</v>
      </c>
      <c r="F6282">
        <v>2018</v>
      </c>
      <c r="G6282">
        <v>965</v>
      </c>
      <c r="H6282">
        <v>811.65</v>
      </c>
      <c r="I6282">
        <v>59143.7</v>
      </c>
      <c r="K6282">
        <v>0.24199999999999999</v>
      </c>
      <c r="L6282">
        <v>1E-3</v>
      </c>
      <c r="M6282">
        <v>44766.83</v>
      </c>
      <c r="N6282">
        <v>5.9900000000000002E-2</v>
      </c>
      <c r="O6282">
        <v>27.398</v>
      </c>
      <c r="P6282">
        <v>7.4800000000000005E-2</v>
      </c>
      <c r="Q6282">
        <v>744523.18799999997</v>
      </c>
      <c r="R6282" t="s">
        <v>34</v>
      </c>
      <c r="S6282" t="s">
        <v>38</v>
      </c>
      <c r="T6282" t="s">
        <v>28</v>
      </c>
      <c r="V6282" t="s">
        <v>32</v>
      </c>
      <c r="Y6282" t="s">
        <v>299</v>
      </c>
    </row>
    <row r="6283" spans="1:25" x14ac:dyDescent="0.45">
      <c r="A6283" t="s">
        <v>274</v>
      </c>
      <c r="B6283" t="s">
        <v>513</v>
      </c>
      <c r="C6283">
        <v>7288</v>
      </c>
      <c r="D6283">
        <v>1</v>
      </c>
      <c r="F6283">
        <v>2019</v>
      </c>
      <c r="G6283">
        <v>448</v>
      </c>
      <c r="H6283">
        <v>356.36</v>
      </c>
      <c r="I6283">
        <v>23927.68</v>
      </c>
      <c r="K6283">
        <v>9.4E-2</v>
      </c>
      <c r="L6283">
        <v>1E-3</v>
      </c>
      <c r="M6283">
        <v>18143</v>
      </c>
      <c r="N6283">
        <v>5.9700000000000003E-2</v>
      </c>
      <c r="O6283">
        <v>11.12</v>
      </c>
      <c r="P6283">
        <v>7.6700000000000004E-2</v>
      </c>
      <c r="Q6283">
        <v>304108.625</v>
      </c>
      <c r="R6283" t="s">
        <v>34</v>
      </c>
      <c r="S6283" t="s">
        <v>38</v>
      </c>
      <c r="T6283" t="s">
        <v>28</v>
      </c>
      <c r="V6283" t="s">
        <v>32</v>
      </c>
      <c r="Y6283" t="s">
        <v>299</v>
      </c>
    </row>
    <row r="6284" spans="1:25" x14ac:dyDescent="0.45">
      <c r="A6284" t="s">
        <v>274</v>
      </c>
      <c r="B6284" t="s">
        <v>513</v>
      </c>
      <c r="C6284">
        <v>7288</v>
      </c>
      <c r="D6284">
        <v>1</v>
      </c>
      <c r="F6284">
        <v>2020</v>
      </c>
      <c r="G6284">
        <v>293</v>
      </c>
      <c r="H6284">
        <v>236.93</v>
      </c>
      <c r="I6284">
        <v>16770.48</v>
      </c>
      <c r="K6284">
        <v>6.5000000000000002E-2</v>
      </c>
      <c r="L6284">
        <v>1E-3</v>
      </c>
      <c r="M6284">
        <v>12892.044</v>
      </c>
      <c r="N6284">
        <v>5.91E-2</v>
      </c>
      <c r="O6284">
        <v>7.859</v>
      </c>
      <c r="P6284">
        <v>7.2099999999999997E-2</v>
      </c>
      <c r="Q6284">
        <v>216920.72099999999</v>
      </c>
      <c r="R6284" t="s">
        <v>34</v>
      </c>
      <c r="S6284" t="s">
        <v>38</v>
      </c>
      <c r="T6284" t="s">
        <v>28</v>
      </c>
      <c r="V6284" t="s">
        <v>32</v>
      </c>
      <c r="Y6284" t="s">
        <v>147</v>
      </c>
    </row>
    <row r="6285" spans="1:25" x14ac:dyDescent="0.45">
      <c r="A6285" t="s">
        <v>274</v>
      </c>
      <c r="B6285" t="s">
        <v>513</v>
      </c>
      <c r="C6285">
        <v>7288</v>
      </c>
      <c r="D6285">
        <v>1</v>
      </c>
      <c r="F6285">
        <v>2021</v>
      </c>
      <c r="G6285">
        <v>228</v>
      </c>
      <c r="H6285">
        <v>185.93</v>
      </c>
      <c r="I6285">
        <v>12583.46</v>
      </c>
      <c r="K6285">
        <v>5.0999999999999997E-2</v>
      </c>
      <c r="L6285">
        <v>1E-3</v>
      </c>
      <c r="M6285">
        <v>10106.561</v>
      </c>
      <c r="N6285">
        <v>5.8999999999999997E-2</v>
      </c>
      <c r="O6285">
        <v>6.0780000000000003</v>
      </c>
      <c r="P6285">
        <v>7.1199999999999999E-2</v>
      </c>
      <c r="Q6285">
        <v>170086.32399999999</v>
      </c>
      <c r="R6285" t="s">
        <v>34</v>
      </c>
      <c r="S6285" t="s">
        <v>38</v>
      </c>
      <c r="T6285" t="s">
        <v>28</v>
      </c>
      <c r="V6285" t="s">
        <v>32</v>
      </c>
      <c r="Y6285" t="s">
        <v>152</v>
      </c>
    </row>
    <row r="6286" spans="1:25" x14ac:dyDescent="0.45">
      <c r="A6286" t="s">
        <v>274</v>
      </c>
      <c r="B6286" t="s">
        <v>513</v>
      </c>
      <c r="C6286">
        <v>7288</v>
      </c>
      <c r="D6286">
        <v>1</v>
      </c>
      <c r="F6286">
        <v>2022</v>
      </c>
      <c r="G6286">
        <v>354</v>
      </c>
      <c r="H6286">
        <v>300.08999999999997</v>
      </c>
      <c r="I6286">
        <v>21378.81</v>
      </c>
      <c r="K6286">
        <v>8.4000000000000005E-2</v>
      </c>
      <c r="L6286">
        <v>1E-3</v>
      </c>
      <c r="M6286">
        <v>17702.018</v>
      </c>
      <c r="N6286">
        <v>6.1499999999999999E-2</v>
      </c>
      <c r="O6286">
        <v>10.791</v>
      </c>
      <c r="P6286">
        <v>7.5300000000000006E-2</v>
      </c>
      <c r="Q6286">
        <v>283920.55699999997</v>
      </c>
      <c r="R6286" t="s">
        <v>34</v>
      </c>
      <c r="S6286" t="s">
        <v>38</v>
      </c>
      <c r="T6286" t="s">
        <v>28</v>
      </c>
      <c r="V6286" t="s">
        <v>32</v>
      </c>
      <c r="Y6286" t="s">
        <v>152</v>
      </c>
    </row>
    <row r="6287" spans="1:25" x14ac:dyDescent="0.45">
      <c r="A6287" t="s">
        <v>274</v>
      </c>
      <c r="B6287" t="s">
        <v>513</v>
      </c>
      <c r="C6287">
        <v>7288</v>
      </c>
      <c r="D6287">
        <v>1</v>
      </c>
      <c r="F6287">
        <v>2023</v>
      </c>
      <c r="G6287">
        <v>549</v>
      </c>
      <c r="H6287">
        <v>459.39</v>
      </c>
      <c r="I6287">
        <v>32994.82</v>
      </c>
      <c r="K6287">
        <v>0.13100000000000001</v>
      </c>
      <c r="L6287">
        <v>1E-3</v>
      </c>
      <c r="M6287">
        <v>26476.203000000001</v>
      </c>
      <c r="N6287">
        <v>6.0100000000000001E-2</v>
      </c>
      <c r="O6287">
        <v>16.146000000000001</v>
      </c>
      <c r="P6287">
        <v>7.3700000000000002E-2</v>
      </c>
      <c r="Q6287">
        <v>438479.36599999998</v>
      </c>
      <c r="R6287" t="s">
        <v>34</v>
      </c>
      <c r="S6287" t="s">
        <v>38</v>
      </c>
      <c r="T6287" t="s">
        <v>28</v>
      </c>
      <c r="V6287" t="s">
        <v>32</v>
      </c>
      <c r="Y6287" t="s">
        <v>152</v>
      </c>
    </row>
    <row r="6288" spans="1:25" x14ac:dyDescent="0.45">
      <c r="A6288" t="s">
        <v>274</v>
      </c>
      <c r="B6288" t="s">
        <v>513</v>
      </c>
      <c r="C6288">
        <v>7288</v>
      </c>
      <c r="D6288">
        <v>1</v>
      </c>
      <c r="F6288">
        <v>2024</v>
      </c>
      <c r="G6288">
        <v>209</v>
      </c>
      <c r="H6288">
        <v>174.59</v>
      </c>
      <c r="I6288">
        <v>13377.19</v>
      </c>
      <c r="K6288">
        <v>5.0999999999999997E-2</v>
      </c>
      <c r="L6288">
        <v>1E-3</v>
      </c>
      <c r="M6288">
        <v>10965.799000000001</v>
      </c>
      <c r="N6288">
        <v>6.2700000000000006E-2</v>
      </c>
      <c r="O6288">
        <v>6.7859999999999996</v>
      </c>
      <c r="P6288">
        <v>7.7200000000000005E-2</v>
      </c>
      <c r="Q6288">
        <v>172545.508</v>
      </c>
      <c r="R6288" t="s">
        <v>34</v>
      </c>
      <c r="S6288" t="s">
        <v>38</v>
      </c>
      <c r="T6288" t="s">
        <v>28</v>
      </c>
      <c r="V6288" t="s">
        <v>32</v>
      </c>
      <c r="Y6288" t="s">
        <v>152</v>
      </c>
    </row>
    <row r="6289" spans="1:25" x14ac:dyDescent="0.45">
      <c r="A6289" t="s">
        <v>335</v>
      </c>
      <c r="B6289" t="s">
        <v>514</v>
      </c>
      <c r="C6289">
        <v>7314</v>
      </c>
      <c r="D6289">
        <v>1</v>
      </c>
      <c r="F6289">
        <v>2009</v>
      </c>
      <c r="G6289">
        <v>8443</v>
      </c>
      <c r="H6289">
        <v>8426.24</v>
      </c>
      <c r="I6289">
        <v>815079.77</v>
      </c>
      <c r="K6289">
        <v>39.6</v>
      </c>
      <c r="L6289">
        <v>8.6E-3</v>
      </c>
      <c r="M6289">
        <v>594395.48199999996</v>
      </c>
      <c r="N6289">
        <v>0.06</v>
      </c>
      <c r="O6289">
        <v>166.363</v>
      </c>
      <c r="P6289">
        <v>3.4000000000000002E-2</v>
      </c>
      <c r="Q6289">
        <v>9826415.8509999998</v>
      </c>
      <c r="R6289" t="s">
        <v>34</v>
      </c>
      <c r="S6289" t="s">
        <v>38</v>
      </c>
      <c r="T6289" t="s">
        <v>89</v>
      </c>
      <c r="V6289" t="s">
        <v>298</v>
      </c>
      <c r="Y6289" t="s">
        <v>107</v>
      </c>
    </row>
    <row r="6290" spans="1:25" x14ac:dyDescent="0.45">
      <c r="A6290" t="s">
        <v>335</v>
      </c>
      <c r="B6290" t="s">
        <v>514</v>
      </c>
      <c r="C6290">
        <v>7314</v>
      </c>
      <c r="D6290">
        <v>1</v>
      </c>
      <c r="F6290">
        <v>2010</v>
      </c>
      <c r="G6290">
        <v>6492</v>
      </c>
      <c r="H6290">
        <v>6485.28</v>
      </c>
      <c r="I6290">
        <v>636512.19999999995</v>
      </c>
      <c r="K6290">
        <v>6.0810000000000004</v>
      </c>
      <c r="L6290">
        <v>2E-3</v>
      </c>
      <c r="M6290">
        <v>455709.98599999998</v>
      </c>
      <c r="N6290">
        <v>5.9200000000000003E-2</v>
      </c>
      <c r="O6290">
        <v>108.456</v>
      </c>
      <c r="P6290">
        <v>2.8500000000000001E-2</v>
      </c>
      <c r="Q6290">
        <v>7645851.9019999998</v>
      </c>
      <c r="R6290" t="s">
        <v>34</v>
      </c>
      <c r="S6290" t="s">
        <v>38</v>
      </c>
      <c r="T6290" t="s">
        <v>89</v>
      </c>
      <c r="V6290" t="s">
        <v>298</v>
      </c>
      <c r="Y6290" t="s">
        <v>107</v>
      </c>
    </row>
    <row r="6291" spans="1:25" x14ac:dyDescent="0.45">
      <c r="A6291" t="s">
        <v>335</v>
      </c>
      <c r="B6291" t="s">
        <v>514</v>
      </c>
      <c r="C6291">
        <v>7314</v>
      </c>
      <c r="D6291">
        <v>1</v>
      </c>
      <c r="F6291">
        <v>2011</v>
      </c>
      <c r="G6291">
        <v>7333</v>
      </c>
      <c r="H6291">
        <v>7308.93</v>
      </c>
      <c r="I6291">
        <v>701057.09</v>
      </c>
      <c r="K6291">
        <v>3.1339999999999999</v>
      </c>
      <c r="L6291">
        <v>1.2999999999999999E-3</v>
      </c>
      <c r="M6291">
        <v>505787.54399999999</v>
      </c>
      <c r="N6291">
        <v>5.8999999999999997E-2</v>
      </c>
      <c r="O6291">
        <v>120.84</v>
      </c>
      <c r="P6291">
        <v>2.9000000000000001E-2</v>
      </c>
      <c r="Q6291">
        <v>8507936.6180000007</v>
      </c>
      <c r="R6291" t="s">
        <v>34</v>
      </c>
      <c r="S6291" t="s">
        <v>38</v>
      </c>
      <c r="T6291" t="s">
        <v>89</v>
      </c>
      <c r="V6291" t="s">
        <v>298</v>
      </c>
      <c r="Y6291" t="s">
        <v>107</v>
      </c>
    </row>
    <row r="6292" spans="1:25" x14ac:dyDescent="0.45">
      <c r="A6292" t="s">
        <v>335</v>
      </c>
      <c r="B6292" t="s">
        <v>514</v>
      </c>
      <c r="C6292">
        <v>7314</v>
      </c>
      <c r="D6292">
        <v>1</v>
      </c>
      <c r="F6292">
        <v>2012</v>
      </c>
      <c r="G6292">
        <v>8444</v>
      </c>
      <c r="H6292">
        <v>8430.56</v>
      </c>
      <c r="I6292">
        <v>817460.57</v>
      </c>
      <c r="K6292">
        <v>3.0659999999999998</v>
      </c>
      <c r="L6292">
        <v>1E-3</v>
      </c>
      <c r="M6292">
        <v>585673.103</v>
      </c>
      <c r="N6292">
        <v>5.8999999999999997E-2</v>
      </c>
      <c r="O6292">
        <v>151.815</v>
      </c>
      <c r="P6292">
        <v>3.1300000000000001E-2</v>
      </c>
      <c r="Q6292">
        <v>9854583.1439999994</v>
      </c>
      <c r="R6292" t="s">
        <v>34</v>
      </c>
      <c r="S6292" t="s">
        <v>38</v>
      </c>
      <c r="T6292" t="s">
        <v>89</v>
      </c>
      <c r="V6292" t="s">
        <v>298</v>
      </c>
      <c r="Y6292" t="s">
        <v>107</v>
      </c>
    </row>
    <row r="6293" spans="1:25" x14ac:dyDescent="0.45">
      <c r="A6293" t="s">
        <v>335</v>
      </c>
      <c r="B6293" t="s">
        <v>514</v>
      </c>
      <c r="C6293">
        <v>7314</v>
      </c>
      <c r="D6293">
        <v>1</v>
      </c>
      <c r="F6293">
        <v>2013</v>
      </c>
      <c r="G6293">
        <v>8309</v>
      </c>
      <c r="H6293">
        <v>8304.11</v>
      </c>
      <c r="I6293">
        <v>808589.54</v>
      </c>
      <c r="K6293">
        <v>8.5820000000000007</v>
      </c>
      <c r="L6293">
        <v>2.2000000000000001E-3</v>
      </c>
      <c r="M6293">
        <v>579984.40700000001</v>
      </c>
      <c r="N6293">
        <v>5.91E-2</v>
      </c>
      <c r="O6293">
        <v>143.84399999999999</v>
      </c>
      <c r="P6293">
        <v>2.9899999999999999E-2</v>
      </c>
      <c r="Q6293">
        <v>9735766.4859999996</v>
      </c>
      <c r="R6293" t="s">
        <v>34</v>
      </c>
      <c r="S6293" t="s">
        <v>38</v>
      </c>
      <c r="T6293" t="s">
        <v>89</v>
      </c>
      <c r="V6293" t="s">
        <v>298</v>
      </c>
      <c r="Y6293" t="s">
        <v>107</v>
      </c>
    </row>
    <row r="6294" spans="1:25" x14ac:dyDescent="0.45">
      <c r="A6294" t="s">
        <v>335</v>
      </c>
      <c r="B6294" t="s">
        <v>514</v>
      </c>
      <c r="C6294">
        <v>7314</v>
      </c>
      <c r="D6294">
        <v>1</v>
      </c>
      <c r="F6294">
        <v>2014</v>
      </c>
      <c r="G6294">
        <v>8381</v>
      </c>
      <c r="H6294">
        <v>8369.7999999999993</v>
      </c>
      <c r="I6294">
        <v>808626.01</v>
      </c>
      <c r="K6294">
        <v>15.004</v>
      </c>
      <c r="L6294">
        <v>3.3E-3</v>
      </c>
      <c r="M6294">
        <v>591793.96200000006</v>
      </c>
      <c r="N6294">
        <v>6.0299999999999999E-2</v>
      </c>
      <c r="O6294">
        <v>173.054</v>
      </c>
      <c r="P6294">
        <v>3.5400000000000001E-2</v>
      </c>
      <c r="Q6294">
        <v>9724781.1119999997</v>
      </c>
      <c r="R6294" t="s">
        <v>34</v>
      </c>
      <c r="S6294" t="s">
        <v>38</v>
      </c>
      <c r="T6294" t="s">
        <v>89</v>
      </c>
      <c r="V6294" t="s">
        <v>298</v>
      </c>
      <c r="Y6294" t="s">
        <v>107</v>
      </c>
    </row>
    <row r="6295" spans="1:25" x14ac:dyDescent="0.45">
      <c r="A6295" t="s">
        <v>335</v>
      </c>
      <c r="B6295" t="s">
        <v>514</v>
      </c>
      <c r="C6295">
        <v>7314</v>
      </c>
      <c r="D6295">
        <v>1</v>
      </c>
      <c r="F6295">
        <v>2015</v>
      </c>
      <c r="G6295">
        <v>7193</v>
      </c>
      <c r="H6295">
        <v>7180.26</v>
      </c>
      <c r="I6295">
        <v>673961.07</v>
      </c>
      <c r="K6295">
        <v>2.5150000000000001</v>
      </c>
      <c r="L6295">
        <v>1E-3</v>
      </c>
      <c r="M6295">
        <v>495415.56199999998</v>
      </c>
      <c r="N6295">
        <v>5.9700000000000003E-2</v>
      </c>
      <c r="O6295">
        <v>159.99199999999999</v>
      </c>
      <c r="P6295">
        <v>4.0399999999999998E-2</v>
      </c>
      <c r="Q6295">
        <v>8244813.9979999997</v>
      </c>
      <c r="R6295" t="s">
        <v>34</v>
      </c>
      <c r="S6295" t="s">
        <v>38</v>
      </c>
      <c r="T6295" t="s">
        <v>89</v>
      </c>
      <c r="V6295" t="s">
        <v>298</v>
      </c>
      <c r="Y6295" t="s">
        <v>146</v>
      </c>
    </row>
    <row r="6296" spans="1:25" x14ac:dyDescent="0.45">
      <c r="A6296" t="s">
        <v>335</v>
      </c>
      <c r="B6296" t="s">
        <v>514</v>
      </c>
      <c r="C6296">
        <v>7314</v>
      </c>
      <c r="D6296">
        <v>1</v>
      </c>
      <c r="F6296">
        <v>2016</v>
      </c>
      <c r="G6296">
        <v>8407</v>
      </c>
      <c r="H6296">
        <v>8396.2999999999993</v>
      </c>
      <c r="I6296">
        <v>780441.12</v>
      </c>
      <c r="K6296">
        <v>2.8690000000000002</v>
      </c>
      <c r="L6296">
        <v>1E-3</v>
      </c>
      <c r="M6296">
        <v>566238.64399999997</v>
      </c>
      <c r="N6296">
        <v>5.9299999999999999E-2</v>
      </c>
      <c r="O6296">
        <v>143.858</v>
      </c>
      <c r="P6296">
        <v>3.1E-2</v>
      </c>
      <c r="Q6296">
        <v>9484636.6789999995</v>
      </c>
      <c r="R6296" t="s">
        <v>34</v>
      </c>
      <c r="S6296" t="s">
        <v>38</v>
      </c>
      <c r="T6296" t="s">
        <v>89</v>
      </c>
      <c r="V6296" t="s">
        <v>298</v>
      </c>
      <c r="Y6296" t="s">
        <v>146</v>
      </c>
    </row>
    <row r="6297" spans="1:25" x14ac:dyDescent="0.45">
      <c r="A6297" t="s">
        <v>335</v>
      </c>
      <c r="B6297" t="s">
        <v>514</v>
      </c>
      <c r="C6297">
        <v>7314</v>
      </c>
      <c r="D6297">
        <v>1</v>
      </c>
      <c r="F6297">
        <v>2017</v>
      </c>
      <c r="G6297">
        <v>7504</v>
      </c>
      <c r="H6297">
        <v>7498.36</v>
      </c>
      <c r="I6297">
        <v>642654.67000000004</v>
      </c>
      <c r="K6297">
        <v>16.317</v>
      </c>
      <c r="L6297">
        <v>4.4999999999999997E-3</v>
      </c>
      <c r="M6297">
        <v>474397.26699999999</v>
      </c>
      <c r="N6297">
        <v>5.9299999999999999E-2</v>
      </c>
      <c r="O6297">
        <v>121.729</v>
      </c>
      <c r="P6297">
        <v>3.1E-2</v>
      </c>
      <c r="Q6297">
        <v>7939322.2240000004</v>
      </c>
      <c r="R6297" t="s">
        <v>34</v>
      </c>
      <c r="S6297" t="s">
        <v>38</v>
      </c>
      <c r="T6297" t="s">
        <v>89</v>
      </c>
      <c r="V6297" t="s">
        <v>298</v>
      </c>
      <c r="Y6297" t="s">
        <v>147</v>
      </c>
    </row>
    <row r="6298" spans="1:25" x14ac:dyDescent="0.45">
      <c r="A6298" t="s">
        <v>335</v>
      </c>
      <c r="B6298" t="s">
        <v>514</v>
      </c>
      <c r="C6298">
        <v>7314</v>
      </c>
      <c r="D6298">
        <v>1</v>
      </c>
      <c r="F6298">
        <v>2018</v>
      </c>
      <c r="G6298">
        <v>5502</v>
      </c>
      <c r="H6298">
        <v>5393.93</v>
      </c>
      <c r="I6298">
        <v>421429.98</v>
      </c>
      <c r="K6298">
        <v>1.7250000000000001</v>
      </c>
      <c r="L6298">
        <v>1E-3</v>
      </c>
      <c r="M6298">
        <v>324616.859</v>
      </c>
      <c r="N6298">
        <v>5.9900000000000002E-2</v>
      </c>
      <c r="O6298">
        <v>98.465999999999994</v>
      </c>
      <c r="P6298">
        <v>0.04</v>
      </c>
      <c r="Q6298">
        <v>5374166.0719999997</v>
      </c>
      <c r="R6298" t="s">
        <v>34</v>
      </c>
      <c r="S6298" t="s">
        <v>38</v>
      </c>
      <c r="T6298" t="s">
        <v>89</v>
      </c>
      <c r="V6298" t="s">
        <v>298</v>
      </c>
      <c r="Y6298" t="s">
        <v>147</v>
      </c>
    </row>
    <row r="6299" spans="1:25" x14ac:dyDescent="0.45">
      <c r="A6299" t="s">
        <v>335</v>
      </c>
      <c r="B6299" t="s">
        <v>514</v>
      </c>
      <c r="C6299">
        <v>7314</v>
      </c>
      <c r="D6299">
        <v>1</v>
      </c>
      <c r="F6299">
        <v>2019</v>
      </c>
      <c r="G6299">
        <v>3471</v>
      </c>
      <c r="H6299">
        <v>3358.92</v>
      </c>
      <c r="I6299">
        <v>258380.92</v>
      </c>
      <c r="K6299">
        <v>1.0409999999999999</v>
      </c>
      <c r="L6299">
        <v>1E-3</v>
      </c>
      <c r="M6299">
        <v>198820.283</v>
      </c>
      <c r="N6299">
        <v>5.9700000000000003E-2</v>
      </c>
      <c r="O6299">
        <v>62.942</v>
      </c>
      <c r="P6299">
        <v>4.4900000000000002E-2</v>
      </c>
      <c r="Q6299">
        <v>3307903.8369999998</v>
      </c>
      <c r="R6299" t="s">
        <v>34</v>
      </c>
      <c r="S6299" t="s">
        <v>38</v>
      </c>
      <c r="T6299" t="s">
        <v>89</v>
      </c>
      <c r="V6299" t="s">
        <v>298</v>
      </c>
      <c r="Y6299" t="s">
        <v>147</v>
      </c>
    </row>
    <row r="6300" spans="1:25" x14ac:dyDescent="0.45">
      <c r="A6300" t="s">
        <v>335</v>
      </c>
      <c r="B6300" t="s">
        <v>514</v>
      </c>
      <c r="C6300">
        <v>7314</v>
      </c>
      <c r="D6300">
        <v>1</v>
      </c>
      <c r="F6300">
        <v>2020</v>
      </c>
      <c r="G6300">
        <v>4793</v>
      </c>
      <c r="H6300">
        <v>4723.8</v>
      </c>
      <c r="I6300">
        <v>383398.55</v>
      </c>
      <c r="K6300">
        <v>2.6269999999999998</v>
      </c>
      <c r="L6300">
        <v>1.6999999999999999E-3</v>
      </c>
      <c r="M6300">
        <v>278476.36800000002</v>
      </c>
      <c r="N6300">
        <v>5.91E-2</v>
      </c>
      <c r="O6300">
        <v>76.412000000000006</v>
      </c>
      <c r="P6300">
        <v>3.6299999999999999E-2</v>
      </c>
      <c r="Q6300">
        <v>4680842.0659999996</v>
      </c>
      <c r="R6300" t="s">
        <v>34</v>
      </c>
      <c r="S6300" t="s">
        <v>38</v>
      </c>
      <c r="T6300" t="s">
        <v>89</v>
      </c>
      <c r="V6300" t="s">
        <v>298</v>
      </c>
      <c r="Y6300" t="s">
        <v>147</v>
      </c>
    </row>
    <row r="6301" spans="1:25" x14ac:dyDescent="0.45">
      <c r="A6301" t="s">
        <v>335</v>
      </c>
      <c r="B6301" t="s">
        <v>514</v>
      </c>
      <c r="C6301">
        <v>7314</v>
      </c>
      <c r="D6301">
        <v>1</v>
      </c>
      <c r="F6301">
        <v>2021</v>
      </c>
      <c r="G6301">
        <v>1117</v>
      </c>
      <c r="H6301">
        <v>1086.08</v>
      </c>
      <c r="I6301">
        <v>87129.22</v>
      </c>
      <c r="K6301">
        <v>2.0619999999999998</v>
      </c>
      <c r="L6301">
        <v>4.4000000000000003E-3</v>
      </c>
      <c r="M6301">
        <v>64990.927000000003</v>
      </c>
      <c r="N6301">
        <v>5.96E-2</v>
      </c>
      <c r="O6301">
        <v>20.989000000000001</v>
      </c>
      <c r="P6301">
        <v>4.6199999999999998E-2</v>
      </c>
      <c r="Q6301">
        <v>1084042.5689999999</v>
      </c>
      <c r="R6301" t="s">
        <v>34</v>
      </c>
      <c r="S6301" t="s">
        <v>38</v>
      </c>
      <c r="T6301" t="s">
        <v>89</v>
      </c>
      <c r="V6301" t="s">
        <v>298</v>
      </c>
      <c r="Y6301" t="s">
        <v>152</v>
      </c>
    </row>
    <row r="6302" spans="1:25" x14ac:dyDescent="0.45">
      <c r="A6302" t="s">
        <v>335</v>
      </c>
      <c r="B6302" t="s">
        <v>514</v>
      </c>
      <c r="C6302">
        <v>7314</v>
      </c>
      <c r="D6302">
        <v>1</v>
      </c>
      <c r="F6302">
        <v>2022</v>
      </c>
      <c r="G6302">
        <v>5604</v>
      </c>
      <c r="H6302">
        <v>5503.78</v>
      </c>
      <c r="I6302">
        <v>457468.22</v>
      </c>
      <c r="K6302">
        <v>2.0870000000000002</v>
      </c>
      <c r="L6302">
        <v>1.1000000000000001E-3</v>
      </c>
      <c r="M6302">
        <v>359947.26799999998</v>
      </c>
      <c r="N6302">
        <v>6.1600000000000002E-2</v>
      </c>
      <c r="O6302">
        <v>142.39500000000001</v>
      </c>
      <c r="P6302">
        <v>5.21E-2</v>
      </c>
      <c r="Q6302">
        <v>5778094.0099999998</v>
      </c>
      <c r="R6302" t="s">
        <v>34</v>
      </c>
      <c r="S6302" t="s">
        <v>38</v>
      </c>
      <c r="T6302" t="s">
        <v>89</v>
      </c>
      <c r="V6302" t="s">
        <v>298</v>
      </c>
      <c r="Y6302" t="s">
        <v>152</v>
      </c>
    </row>
    <row r="6303" spans="1:25" x14ac:dyDescent="0.45">
      <c r="A6303" t="s">
        <v>335</v>
      </c>
      <c r="B6303" t="s">
        <v>514</v>
      </c>
      <c r="C6303">
        <v>7314</v>
      </c>
      <c r="D6303">
        <v>1</v>
      </c>
      <c r="F6303">
        <v>2023</v>
      </c>
      <c r="G6303">
        <v>3765</v>
      </c>
      <c r="H6303">
        <v>3654.9</v>
      </c>
      <c r="I6303">
        <v>270792.31</v>
      </c>
      <c r="K6303">
        <v>1.0640000000000001</v>
      </c>
      <c r="L6303">
        <v>1E-3</v>
      </c>
      <c r="M6303">
        <v>207504.69399999999</v>
      </c>
      <c r="N6303">
        <v>5.9299999999999999E-2</v>
      </c>
      <c r="O6303">
        <v>67.492000000000004</v>
      </c>
      <c r="P6303">
        <v>4.65E-2</v>
      </c>
      <c r="Q6303">
        <v>3474834.8339999998</v>
      </c>
      <c r="R6303" t="s">
        <v>34</v>
      </c>
      <c r="S6303" t="s">
        <v>38</v>
      </c>
      <c r="T6303" t="s">
        <v>89</v>
      </c>
      <c r="V6303" t="s">
        <v>298</v>
      </c>
      <c r="Y6303" t="s">
        <v>152</v>
      </c>
    </row>
    <row r="6304" spans="1:25" x14ac:dyDescent="0.45">
      <c r="A6304" t="s">
        <v>335</v>
      </c>
      <c r="B6304" t="s">
        <v>514</v>
      </c>
      <c r="C6304">
        <v>7314</v>
      </c>
      <c r="D6304">
        <v>1</v>
      </c>
      <c r="F6304">
        <v>2024</v>
      </c>
      <c r="G6304">
        <v>1234</v>
      </c>
      <c r="H6304">
        <v>1204.67</v>
      </c>
      <c r="I6304">
        <v>93327.31</v>
      </c>
      <c r="K6304">
        <v>0.35</v>
      </c>
      <c r="L6304">
        <v>1E-3</v>
      </c>
      <c r="M6304">
        <v>69380.297999999995</v>
      </c>
      <c r="N6304">
        <v>5.8999999999999997E-2</v>
      </c>
      <c r="O6304">
        <v>19.632000000000001</v>
      </c>
      <c r="P6304">
        <v>0.04</v>
      </c>
      <c r="Q6304">
        <v>1167470.612</v>
      </c>
      <c r="R6304" t="s">
        <v>34</v>
      </c>
      <c r="S6304" t="s">
        <v>38</v>
      </c>
      <c r="T6304" t="s">
        <v>89</v>
      </c>
      <c r="V6304" t="s">
        <v>298</v>
      </c>
      <c r="Y6304" t="s">
        <v>152</v>
      </c>
    </row>
    <row r="6305" spans="1:25" x14ac:dyDescent="0.45">
      <c r="A6305" t="s">
        <v>100</v>
      </c>
      <c r="B6305" t="s">
        <v>515</v>
      </c>
      <c r="C6305">
        <v>7318</v>
      </c>
      <c r="D6305" t="s">
        <v>516</v>
      </c>
      <c r="F6305">
        <v>2009</v>
      </c>
      <c r="G6305">
        <v>30</v>
      </c>
      <c r="H6305">
        <v>24.15</v>
      </c>
      <c r="I6305">
        <v>591.52</v>
      </c>
      <c r="K6305">
        <v>0.16500000000000001</v>
      </c>
      <c r="L6305">
        <v>4.0599999999999997E-2</v>
      </c>
      <c r="M6305">
        <v>511.30700000000002</v>
      </c>
      <c r="N6305">
        <v>7.3099999999999998E-2</v>
      </c>
      <c r="O6305">
        <v>0.65700000000000003</v>
      </c>
      <c r="P6305">
        <v>0.15720000000000001</v>
      </c>
      <c r="Q6305">
        <v>8470.366</v>
      </c>
      <c r="R6305" t="s">
        <v>34</v>
      </c>
      <c r="S6305" t="s">
        <v>38</v>
      </c>
      <c r="T6305" t="s">
        <v>28</v>
      </c>
      <c r="V6305" t="s">
        <v>32</v>
      </c>
      <c r="Y6305" t="s">
        <v>107</v>
      </c>
    </row>
    <row r="6306" spans="1:25" x14ac:dyDescent="0.45">
      <c r="A6306" t="s">
        <v>100</v>
      </c>
      <c r="B6306" t="s">
        <v>515</v>
      </c>
      <c r="C6306">
        <v>7318</v>
      </c>
      <c r="D6306" t="s">
        <v>516</v>
      </c>
      <c r="F6306">
        <v>2010</v>
      </c>
      <c r="G6306">
        <v>244</v>
      </c>
      <c r="H6306">
        <v>206.27</v>
      </c>
      <c r="I6306">
        <v>4613.1899999999996</v>
      </c>
      <c r="K6306">
        <v>6.2E-2</v>
      </c>
      <c r="L6306">
        <v>2.5999999999999999E-3</v>
      </c>
      <c r="M6306">
        <v>3683.57</v>
      </c>
      <c r="N6306">
        <v>5.9499999999999997E-2</v>
      </c>
      <c r="O6306">
        <v>3.2719999999999998</v>
      </c>
      <c r="P6306">
        <v>0.10589999999999999</v>
      </c>
      <c r="Q6306">
        <v>61742.099000000002</v>
      </c>
      <c r="R6306" t="s">
        <v>34</v>
      </c>
      <c r="S6306" t="s">
        <v>38</v>
      </c>
      <c r="T6306" t="s">
        <v>28</v>
      </c>
      <c r="V6306" t="s">
        <v>32</v>
      </c>
      <c r="Y6306" t="s">
        <v>107</v>
      </c>
    </row>
    <row r="6307" spans="1:25" x14ac:dyDescent="0.45">
      <c r="A6307" t="s">
        <v>100</v>
      </c>
      <c r="B6307" t="s">
        <v>515</v>
      </c>
      <c r="C6307">
        <v>7318</v>
      </c>
      <c r="D6307" t="s">
        <v>516</v>
      </c>
      <c r="F6307">
        <v>2011</v>
      </c>
      <c r="G6307">
        <v>102</v>
      </c>
      <c r="H6307">
        <v>89.79</v>
      </c>
      <c r="I6307">
        <v>2202.6999999999998</v>
      </c>
      <c r="K6307">
        <v>0.48599999999999999</v>
      </c>
      <c r="L6307">
        <v>2.4899999999999999E-2</v>
      </c>
      <c r="M6307">
        <v>2200.3049999999998</v>
      </c>
      <c r="N6307">
        <v>6.3200000000000006E-2</v>
      </c>
      <c r="O6307">
        <v>2.9590000000000001</v>
      </c>
      <c r="P6307">
        <v>0.15840000000000001</v>
      </c>
      <c r="Q6307">
        <v>34341.447999999997</v>
      </c>
      <c r="R6307" t="s">
        <v>34</v>
      </c>
      <c r="S6307" t="s">
        <v>38</v>
      </c>
      <c r="T6307" t="s">
        <v>28</v>
      </c>
      <c r="V6307" t="s">
        <v>32</v>
      </c>
      <c r="Y6307" t="s">
        <v>107</v>
      </c>
    </row>
    <row r="6308" spans="1:25" x14ac:dyDescent="0.45">
      <c r="A6308" t="s">
        <v>100</v>
      </c>
      <c r="B6308" t="s">
        <v>515</v>
      </c>
      <c r="C6308">
        <v>7318</v>
      </c>
      <c r="D6308" t="s">
        <v>516</v>
      </c>
      <c r="F6308">
        <v>2012</v>
      </c>
      <c r="G6308">
        <v>39</v>
      </c>
      <c r="H6308">
        <v>31.9</v>
      </c>
      <c r="I6308">
        <v>719.3</v>
      </c>
      <c r="K6308">
        <v>0.14399999999999999</v>
      </c>
      <c r="L6308">
        <v>1.6199999999999999E-2</v>
      </c>
      <c r="M6308">
        <v>692.721</v>
      </c>
      <c r="N6308">
        <v>6.1899999999999997E-2</v>
      </c>
      <c r="O6308">
        <v>1.018</v>
      </c>
      <c r="P6308">
        <v>0.153</v>
      </c>
      <c r="Q6308">
        <v>10784.375</v>
      </c>
      <c r="R6308" t="s">
        <v>34</v>
      </c>
      <c r="S6308" t="s">
        <v>38</v>
      </c>
      <c r="T6308" t="s">
        <v>28</v>
      </c>
      <c r="V6308" t="s">
        <v>32</v>
      </c>
      <c r="Y6308" t="s">
        <v>107</v>
      </c>
    </row>
    <row r="6309" spans="1:25" x14ac:dyDescent="0.45">
      <c r="A6309" t="s">
        <v>100</v>
      </c>
      <c r="B6309" t="s">
        <v>515</v>
      </c>
      <c r="C6309">
        <v>7318</v>
      </c>
      <c r="D6309" t="s">
        <v>516</v>
      </c>
      <c r="F6309">
        <v>2013</v>
      </c>
      <c r="G6309">
        <v>134</v>
      </c>
      <c r="H6309">
        <v>104.15</v>
      </c>
      <c r="I6309">
        <v>1512.56</v>
      </c>
      <c r="K6309">
        <v>0.17</v>
      </c>
      <c r="L6309">
        <v>9.9000000000000008E-3</v>
      </c>
      <c r="M6309">
        <v>1503.5640000000001</v>
      </c>
      <c r="N6309">
        <v>6.1100000000000002E-2</v>
      </c>
      <c r="O6309">
        <v>1.4810000000000001</v>
      </c>
      <c r="P6309">
        <v>0.1158</v>
      </c>
      <c r="Q6309">
        <v>24244.857</v>
      </c>
      <c r="R6309" t="s">
        <v>34</v>
      </c>
      <c r="S6309" t="s">
        <v>38</v>
      </c>
      <c r="T6309" t="s">
        <v>28</v>
      </c>
      <c r="V6309" t="s">
        <v>32</v>
      </c>
      <c r="Y6309" t="s">
        <v>107</v>
      </c>
    </row>
    <row r="6310" spans="1:25" x14ac:dyDescent="0.45">
      <c r="A6310" t="s">
        <v>100</v>
      </c>
      <c r="B6310" t="s">
        <v>515</v>
      </c>
      <c r="C6310">
        <v>7318</v>
      </c>
      <c r="D6310" t="s">
        <v>516</v>
      </c>
      <c r="F6310">
        <v>2014</v>
      </c>
      <c r="G6310">
        <v>110</v>
      </c>
      <c r="H6310">
        <v>82.68</v>
      </c>
      <c r="I6310">
        <v>1834.92</v>
      </c>
      <c r="K6310">
        <v>0.625</v>
      </c>
      <c r="L6310">
        <v>3.1E-2</v>
      </c>
      <c r="M6310">
        <v>1778.84</v>
      </c>
      <c r="N6310">
        <v>6.5799999999999997E-2</v>
      </c>
      <c r="O6310">
        <v>3.7069999999999999</v>
      </c>
      <c r="P6310">
        <v>0.2097</v>
      </c>
      <c r="Q6310">
        <v>25518.504000000001</v>
      </c>
      <c r="R6310" t="s">
        <v>34</v>
      </c>
      <c r="S6310" t="s">
        <v>38</v>
      </c>
      <c r="T6310" t="s">
        <v>28</v>
      </c>
      <c r="V6310" t="s">
        <v>32</v>
      </c>
      <c r="Y6310" t="s">
        <v>107</v>
      </c>
    </row>
    <row r="6311" spans="1:25" x14ac:dyDescent="0.45">
      <c r="A6311" t="s">
        <v>100</v>
      </c>
      <c r="B6311" t="s">
        <v>515</v>
      </c>
      <c r="C6311">
        <v>7318</v>
      </c>
      <c r="D6311" t="s">
        <v>516</v>
      </c>
      <c r="F6311">
        <v>2015</v>
      </c>
      <c r="G6311">
        <v>168</v>
      </c>
      <c r="H6311">
        <v>121.7</v>
      </c>
      <c r="I6311">
        <v>2567.25</v>
      </c>
      <c r="K6311">
        <v>0.16700000000000001</v>
      </c>
      <c r="L6311">
        <v>6.0000000000000001E-3</v>
      </c>
      <c r="M6311">
        <v>2408.5520000000001</v>
      </c>
      <c r="N6311">
        <v>6.54E-2</v>
      </c>
      <c r="O6311">
        <v>4.4139999999999997</v>
      </c>
      <c r="P6311">
        <v>0.2036</v>
      </c>
      <c r="Q6311">
        <v>34728.061000000002</v>
      </c>
      <c r="R6311" t="s">
        <v>34</v>
      </c>
      <c r="S6311" t="s">
        <v>38</v>
      </c>
      <c r="T6311" t="s">
        <v>28</v>
      </c>
      <c r="V6311" t="s">
        <v>32</v>
      </c>
      <c r="Y6311" t="s">
        <v>36</v>
      </c>
    </row>
    <row r="6312" spans="1:25" x14ac:dyDescent="0.45">
      <c r="A6312" t="s">
        <v>100</v>
      </c>
      <c r="B6312" t="s">
        <v>515</v>
      </c>
      <c r="C6312">
        <v>7318</v>
      </c>
      <c r="D6312" t="s">
        <v>516</v>
      </c>
      <c r="F6312">
        <v>2016</v>
      </c>
      <c r="G6312">
        <v>47</v>
      </c>
      <c r="H6312">
        <v>33.68</v>
      </c>
      <c r="I6312">
        <v>1176.99</v>
      </c>
      <c r="K6312">
        <v>0.04</v>
      </c>
      <c r="L6312">
        <v>4.7999999999999996E-3</v>
      </c>
      <c r="M6312">
        <v>994.63099999999997</v>
      </c>
      <c r="N6312">
        <v>6.5299999999999997E-2</v>
      </c>
      <c r="O6312">
        <v>1.4039999999999999</v>
      </c>
      <c r="P6312">
        <v>0.1825</v>
      </c>
      <c r="Q6312">
        <v>14972.296</v>
      </c>
      <c r="R6312" t="s">
        <v>34</v>
      </c>
      <c r="S6312" t="s">
        <v>38</v>
      </c>
      <c r="T6312" t="s">
        <v>28</v>
      </c>
      <c r="V6312" t="s">
        <v>32</v>
      </c>
      <c r="Y6312" t="s">
        <v>36</v>
      </c>
    </row>
    <row r="6313" spans="1:25" x14ac:dyDescent="0.45">
      <c r="A6313" t="s">
        <v>100</v>
      </c>
      <c r="B6313" t="s">
        <v>515</v>
      </c>
      <c r="C6313">
        <v>7318</v>
      </c>
      <c r="D6313" t="s">
        <v>516</v>
      </c>
      <c r="F6313">
        <v>2017</v>
      </c>
      <c r="G6313">
        <v>119</v>
      </c>
      <c r="H6313">
        <v>97.95</v>
      </c>
      <c r="I6313">
        <v>3713.33</v>
      </c>
      <c r="K6313">
        <v>1.4E-2</v>
      </c>
      <c r="L6313">
        <v>1.1999999999999999E-3</v>
      </c>
      <c r="M6313">
        <v>2784.4409999999998</v>
      </c>
      <c r="N6313">
        <v>5.96E-2</v>
      </c>
      <c r="O6313">
        <v>3.3380000000000001</v>
      </c>
      <c r="P6313">
        <v>0.14399999999999999</v>
      </c>
      <c r="Q6313">
        <v>46841.807000000001</v>
      </c>
      <c r="R6313" t="s">
        <v>34</v>
      </c>
      <c r="S6313" t="s">
        <v>38</v>
      </c>
      <c r="T6313" t="s">
        <v>28</v>
      </c>
      <c r="V6313" t="s">
        <v>32</v>
      </c>
      <c r="Y6313" t="s">
        <v>36</v>
      </c>
    </row>
    <row r="6314" spans="1:25" x14ac:dyDescent="0.45">
      <c r="A6314" t="s">
        <v>100</v>
      </c>
      <c r="B6314" t="s">
        <v>515</v>
      </c>
      <c r="C6314">
        <v>7318</v>
      </c>
      <c r="D6314" t="s">
        <v>516</v>
      </c>
      <c r="F6314">
        <v>2018</v>
      </c>
      <c r="G6314">
        <v>313</v>
      </c>
      <c r="H6314">
        <v>233.03</v>
      </c>
      <c r="I6314">
        <v>6814.66</v>
      </c>
      <c r="K6314">
        <v>0.13200000000000001</v>
      </c>
      <c r="L6314">
        <v>2.5999999999999999E-3</v>
      </c>
      <c r="M6314">
        <v>5839.5879999999997</v>
      </c>
      <c r="N6314">
        <v>6.2600000000000003E-2</v>
      </c>
      <c r="O6314">
        <v>9.1349999999999998</v>
      </c>
      <c r="P6314">
        <v>0.18049999999999999</v>
      </c>
      <c r="Q6314">
        <v>91741.32</v>
      </c>
      <c r="R6314" t="s">
        <v>34</v>
      </c>
      <c r="S6314" t="s">
        <v>38</v>
      </c>
      <c r="T6314" t="s">
        <v>28</v>
      </c>
      <c r="V6314" t="s">
        <v>32</v>
      </c>
      <c r="Y6314" t="s">
        <v>36</v>
      </c>
    </row>
    <row r="6315" spans="1:25" x14ac:dyDescent="0.45">
      <c r="A6315" t="s">
        <v>100</v>
      </c>
      <c r="B6315" t="s">
        <v>515</v>
      </c>
      <c r="C6315">
        <v>7318</v>
      </c>
      <c r="D6315" t="s">
        <v>516</v>
      </c>
      <c r="F6315">
        <v>2019</v>
      </c>
      <c r="G6315">
        <v>178</v>
      </c>
      <c r="H6315">
        <v>132.31</v>
      </c>
      <c r="I6315">
        <v>4237.75</v>
      </c>
      <c r="K6315">
        <v>2.1000000000000001E-2</v>
      </c>
      <c r="L6315">
        <v>2.0999999999999999E-3</v>
      </c>
      <c r="M6315">
        <v>3397.6770000000001</v>
      </c>
      <c r="N6315">
        <v>6.0699999999999997E-2</v>
      </c>
      <c r="O6315">
        <v>4.3819999999999997</v>
      </c>
      <c r="P6315">
        <v>0.15870000000000001</v>
      </c>
      <c r="Q6315">
        <v>56661.819000000003</v>
      </c>
      <c r="R6315" t="s">
        <v>34</v>
      </c>
      <c r="S6315" t="s">
        <v>38</v>
      </c>
      <c r="T6315" t="s">
        <v>28</v>
      </c>
      <c r="V6315" t="s">
        <v>32</v>
      </c>
      <c r="Y6315" t="s">
        <v>36</v>
      </c>
    </row>
    <row r="6316" spans="1:25" x14ac:dyDescent="0.45">
      <c r="A6316" t="s">
        <v>100</v>
      </c>
      <c r="B6316" t="s">
        <v>515</v>
      </c>
      <c r="C6316">
        <v>7318</v>
      </c>
      <c r="D6316" t="s">
        <v>516</v>
      </c>
      <c r="F6316">
        <v>2020</v>
      </c>
      <c r="G6316">
        <v>322</v>
      </c>
      <c r="H6316">
        <v>243.83</v>
      </c>
      <c r="I6316">
        <v>6896.86</v>
      </c>
      <c r="K6316">
        <v>4.3999999999999997E-2</v>
      </c>
      <c r="L6316">
        <v>1.8E-3</v>
      </c>
      <c r="M6316">
        <v>6053.5730000000003</v>
      </c>
      <c r="N6316">
        <v>6.0699999999999997E-2</v>
      </c>
      <c r="O6316">
        <v>7.0389999999999997</v>
      </c>
      <c r="P6316">
        <v>0.1452</v>
      </c>
      <c r="Q6316">
        <v>99860.114000000001</v>
      </c>
      <c r="R6316" t="s">
        <v>34</v>
      </c>
      <c r="S6316" t="s">
        <v>38</v>
      </c>
      <c r="T6316" t="s">
        <v>28</v>
      </c>
      <c r="V6316" t="s">
        <v>32</v>
      </c>
      <c r="Y6316" t="s">
        <v>36</v>
      </c>
    </row>
    <row r="6317" spans="1:25" x14ac:dyDescent="0.45">
      <c r="A6317" t="s">
        <v>100</v>
      </c>
      <c r="B6317" t="s">
        <v>515</v>
      </c>
      <c r="C6317">
        <v>7318</v>
      </c>
      <c r="D6317" t="s">
        <v>516</v>
      </c>
      <c r="F6317">
        <v>2021</v>
      </c>
      <c r="G6317">
        <v>240</v>
      </c>
      <c r="H6317">
        <v>189.15</v>
      </c>
      <c r="I6317">
        <v>5591.83</v>
      </c>
      <c r="K6317">
        <v>2.5000000000000001E-2</v>
      </c>
      <c r="L6317">
        <v>1E-3</v>
      </c>
      <c r="M6317">
        <v>4884.8959999999997</v>
      </c>
      <c r="N6317">
        <v>5.9200000000000003E-2</v>
      </c>
      <c r="O6317">
        <v>5.4329999999999998</v>
      </c>
      <c r="P6317">
        <v>0.13420000000000001</v>
      </c>
      <c r="Q6317">
        <v>82200.057000000001</v>
      </c>
      <c r="R6317" t="s">
        <v>34</v>
      </c>
      <c r="S6317" t="s">
        <v>38</v>
      </c>
      <c r="T6317" t="s">
        <v>28</v>
      </c>
      <c r="V6317" t="s">
        <v>32</v>
      </c>
      <c r="Y6317" t="s">
        <v>36</v>
      </c>
    </row>
    <row r="6318" spans="1:25" x14ac:dyDescent="0.45">
      <c r="A6318" t="s">
        <v>100</v>
      </c>
      <c r="B6318" t="s">
        <v>515</v>
      </c>
      <c r="C6318">
        <v>7318</v>
      </c>
      <c r="D6318" t="s">
        <v>516</v>
      </c>
      <c r="F6318">
        <v>2022</v>
      </c>
      <c r="G6318">
        <v>90</v>
      </c>
      <c r="H6318">
        <v>58.24</v>
      </c>
      <c r="I6318">
        <v>1535.23</v>
      </c>
      <c r="K6318">
        <v>3.4000000000000002E-2</v>
      </c>
      <c r="L6318">
        <v>4.4999999999999997E-3</v>
      </c>
      <c r="M6318">
        <v>1357.1130000000001</v>
      </c>
      <c r="N6318">
        <v>5.9799999999999999E-2</v>
      </c>
      <c r="O6318">
        <v>1.454</v>
      </c>
      <c r="P6318">
        <v>0.1338</v>
      </c>
      <c r="Q6318">
        <v>22706.788</v>
      </c>
      <c r="R6318" t="s">
        <v>34</v>
      </c>
      <c r="S6318" t="s">
        <v>38</v>
      </c>
      <c r="T6318" t="s">
        <v>28</v>
      </c>
      <c r="V6318" t="s">
        <v>32</v>
      </c>
      <c r="Y6318" t="s">
        <v>36</v>
      </c>
    </row>
    <row r="6319" spans="1:25" x14ac:dyDescent="0.45">
      <c r="A6319" t="s">
        <v>100</v>
      </c>
      <c r="B6319" t="s">
        <v>515</v>
      </c>
      <c r="C6319">
        <v>7318</v>
      </c>
      <c r="D6319" t="s">
        <v>516</v>
      </c>
      <c r="F6319">
        <v>2023</v>
      </c>
      <c r="G6319">
        <v>48</v>
      </c>
      <c r="H6319">
        <v>30.95</v>
      </c>
      <c r="I6319">
        <v>657.43</v>
      </c>
      <c r="K6319">
        <v>4.0000000000000001E-3</v>
      </c>
      <c r="L6319">
        <v>1.5E-3</v>
      </c>
      <c r="M6319">
        <v>623.82100000000003</v>
      </c>
      <c r="N6319">
        <v>5.96E-2</v>
      </c>
      <c r="O6319">
        <v>0.67300000000000004</v>
      </c>
      <c r="P6319">
        <v>0.13450000000000001</v>
      </c>
      <c r="Q6319">
        <v>10483.853999999999</v>
      </c>
      <c r="R6319" t="s">
        <v>34</v>
      </c>
      <c r="S6319" t="s">
        <v>38</v>
      </c>
      <c r="T6319" t="s">
        <v>28</v>
      </c>
      <c r="V6319" t="s">
        <v>32</v>
      </c>
      <c r="Y6319" t="s">
        <v>36</v>
      </c>
    </row>
    <row r="6320" spans="1:25" x14ac:dyDescent="0.45">
      <c r="A6320" t="s">
        <v>100</v>
      </c>
      <c r="B6320" t="s">
        <v>515</v>
      </c>
      <c r="C6320">
        <v>7318</v>
      </c>
      <c r="D6320" t="s">
        <v>516</v>
      </c>
      <c r="F6320">
        <v>2024</v>
      </c>
      <c r="G6320">
        <v>13</v>
      </c>
      <c r="H6320">
        <v>8.0399999999999991</v>
      </c>
      <c r="I6320">
        <v>217.31</v>
      </c>
      <c r="K6320">
        <v>1E-3</v>
      </c>
      <c r="L6320">
        <v>1E-3</v>
      </c>
      <c r="M6320">
        <v>190.91200000000001</v>
      </c>
      <c r="N6320">
        <v>5.9299999999999999E-2</v>
      </c>
      <c r="O6320">
        <v>0.20899999999999999</v>
      </c>
      <c r="P6320">
        <v>0.1341</v>
      </c>
      <c r="Q6320">
        <v>3211.7559999999999</v>
      </c>
      <c r="R6320" t="s">
        <v>34</v>
      </c>
      <c r="S6320" t="s">
        <v>38</v>
      </c>
      <c r="T6320" t="s">
        <v>28</v>
      </c>
      <c r="V6320" t="s">
        <v>32</v>
      </c>
      <c r="Y6320" t="s">
        <v>36</v>
      </c>
    </row>
    <row r="6321" spans="1:25" x14ac:dyDescent="0.45">
      <c r="A6321" t="s">
        <v>122</v>
      </c>
      <c r="B6321" t="s">
        <v>517</v>
      </c>
      <c r="C6321">
        <v>7835</v>
      </c>
      <c r="D6321">
        <v>1</v>
      </c>
      <c r="F6321">
        <v>2009</v>
      </c>
      <c r="G6321">
        <v>110</v>
      </c>
      <c r="H6321">
        <v>97.08</v>
      </c>
      <c r="I6321">
        <v>14434.13</v>
      </c>
      <c r="K6321">
        <v>4.5999999999999999E-2</v>
      </c>
      <c r="L6321">
        <v>1E-3</v>
      </c>
      <c r="M6321">
        <v>9055.1890000000003</v>
      </c>
      <c r="N6321">
        <v>5.91E-2</v>
      </c>
      <c r="O6321">
        <v>2.609</v>
      </c>
      <c r="P6321">
        <v>4.7500000000000001E-2</v>
      </c>
      <c r="Q6321">
        <v>152362.215</v>
      </c>
      <c r="R6321" t="s">
        <v>34</v>
      </c>
      <c r="T6321" t="s">
        <v>28</v>
      </c>
      <c r="V6321" t="s">
        <v>298</v>
      </c>
      <c r="Y6321" t="s">
        <v>107</v>
      </c>
    </row>
    <row r="6322" spans="1:25" x14ac:dyDescent="0.45">
      <c r="A6322" t="s">
        <v>122</v>
      </c>
      <c r="B6322" t="s">
        <v>517</v>
      </c>
      <c r="C6322">
        <v>7835</v>
      </c>
      <c r="D6322">
        <v>1</v>
      </c>
      <c r="F6322">
        <v>2010</v>
      </c>
      <c r="G6322">
        <v>690</v>
      </c>
      <c r="H6322">
        <v>613.12</v>
      </c>
      <c r="I6322">
        <v>93913.64</v>
      </c>
      <c r="K6322">
        <v>0.29499999999999998</v>
      </c>
      <c r="L6322">
        <v>1E-3</v>
      </c>
      <c r="M6322">
        <v>58372.118000000002</v>
      </c>
      <c r="N6322">
        <v>5.8999999999999997E-2</v>
      </c>
      <c r="O6322">
        <v>13.298</v>
      </c>
      <c r="P6322">
        <v>3.6999999999999998E-2</v>
      </c>
      <c r="Q6322">
        <v>982238.29799999995</v>
      </c>
      <c r="R6322" t="s">
        <v>34</v>
      </c>
      <c r="T6322" t="s">
        <v>28</v>
      </c>
      <c r="V6322" t="s">
        <v>298</v>
      </c>
      <c r="Y6322" t="s">
        <v>107</v>
      </c>
    </row>
    <row r="6323" spans="1:25" x14ac:dyDescent="0.45">
      <c r="A6323" t="s">
        <v>122</v>
      </c>
      <c r="B6323" t="s">
        <v>517</v>
      </c>
      <c r="C6323">
        <v>7835</v>
      </c>
      <c r="D6323">
        <v>1</v>
      </c>
      <c r="F6323">
        <v>2011</v>
      </c>
      <c r="G6323">
        <v>438</v>
      </c>
      <c r="H6323">
        <v>387.02</v>
      </c>
      <c r="I6323">
        <v>59319.78</v>
      </c>
      <c r="K6323">
        <v>0.185</v>
      </c>
      <c r="L6323">
        <v>1E-3</v>
      </c>
      <c r="M6323">
        <v>36721.065999999999</v>
      </c>
      <c r="N6323">
        <v>5.8999999999999997E-2</v>
      </c>
      <c r="O6323">
        <v>8.5020000000000007</v>
      </c>
      <c r="P6323">
        <v>3.7100000000000001E-2</v>
      </c>
      <c r="Q6323">
        <v>617892.05299999996</v>
      </c>
      <c r="R6323" t="s">
        <v>34</v>
      </c>
      <c r="T6323" t="s">
        <v>28</v>
      </c>
      <c r="V6323" t="s">
        <v>298</v>
      </c>
      <c r="Y6323" t="s">
        <v>107</v>
      </c>
    </row>
    <row r="6324" spans="1:25" x14ac:dyDescent="0.45">
      <c r="A6324" t="s">
        <v>122</v>
      </c>
      <c r="B6324" t="s">
        <v>517</v>
      </c>
      <c r="C6324">
        <v>7835</v>
      </c>
      <c r="D6324">
        <v>1</v>
      </c>
      <c r="F6324">
        <v>2012</v>
      </c>
      <c r="G6324">
        <v>238</v>
      </c>
      <c r="H6324">
        <v>216.21</v>
      </c>
      <c r="I6324">
        <v>33174.620000000003</v>
      </c>
      <c r="K6324">
        <v>0.10199999999999999</v>
      </c>
      <c r="L6324">
        <v>1E-3</v>
      </c>
      <c r="M6324">
        <v>20186.59</v>
      </c>
      <c r="N6324">
        <v>5.8999999999999997E-2</v>
      </c>
      <c r="O6324">
        <v>5.1210000000000004</v>
      </c>
      <c r="P6324">
        <v>3.6700000000000003E-2</v>
      </c>
      <c r="Q6324">
        <v>339671.989</v>
      </c>
      <c r="R6324" t="s">
        <v>34</v>
      </c>
      <c r="T6324" t="s">
        <v>28</v>
      </c>
      <c r="V6324" t="s">
        <v>298</v>
      </c>
      <c r="Y6324" t="s">
        <v>107</v>
      </c>
    </row>
    <row r="6325" spans="1:25" x14ac:dyDescent="0.45">
      <c r="A6325" t="s">
        <v>122</v>
      </c>
      <c r="B6325" t="s">
        <v>517</v>
      </c>
      <c r="C6325">
        <v>7835</v>
      </c>
      <c r="D6325">
        <v>1</v>
      </c>
      <c r="F6325">
        <v>2013</v>
      </c>
      <c r="G6325">
        <v>461</v>
      </c>
      <c r="H6325">
        <v>411</v>
      </c>
      <c r="I6325">
        <v>63578.080000000002</v>
      </c>
      <c r="K6325">
        <v>0.20300000000000001</v>
      </c>
      <c r="L6325">
        <v>1E-3</v>
      </c>
      <c r="M6325">
        <v>40237.794000000002</v>
      </c>
      <c r="N6325">
        <v>5.8999999999999997E-2</v>
      </c>
      <c r="O6325">
        <v>11.068</v>
      </c>
      <c r="P6325">
        <v>4.2000000000000003E-2</v>
      </c>
      <c r="Q6325">
        <v>677088.62699999998</v>
      </c>
      <c r="R6325" t="s">
        <v>34</v>
      </c>
      <c r="T6325" t="s">
        <v>28</v>
      </c>
      <c r="V6325" t="s">
        <v>298</v>
      </c>
      <c r="Y6325" t="s">
        <v>107</v>
      </c>
    </row>
    <row r="6326" spans="1:25" x14ac:dyDescent="0.45">
      <c r="A6326" t="s">
        <v>122</v>
      </c>
      <c r="B6326" t="s">
        <v>517</v>
      </c>
      <c r="C6326">
        <v>7835</v>
      </c>
      <c r="D6326">
        <v>1</v>
      </c>
      <c r="F6326">
        <v>2014</v>
      </c>
      <c r="G6326">
        <v>359</v>
      </c>
      <c r="H6326">
        <v>312.51</v>
      </c>
      <c r="I6326">
        <v>50823.47</v>
      </c>
      <c r="K6326">
        <v>0.157</v>
      </c>
      <c r="L6326">
        <v>1E-3</v>
      </c>
      <c r="M6326">
        <v>31063.325000000001</v>
      </c>
      <c r="N6326">
        <v>5.91E-2</v>
      </c>
      <c r="O6326">
        <v>8.3239999999999998</v>
      </c>
      <c r="P6326">
        <v>4.58E-2</v>
      </c>
      <c r="Q6326">
        <v>522703.86700000003</v>
      </c>
      <c r="R6326" t="s">
        <v>34</v>
      </c>
      <c r="T6326" t="s">
        <v>28</v>
      </c>
      <c r="V6326" t="s">
        <v>298</v>
      </c>
      <c r="Y6326" t="s">
        <v>107</v>
      </c>
    </row>
    <row r="6327" spans="1:25" x14ac:dyDescent="0.45">
      <c r="A6327" t="s">
        <v>122</v>
      </c>
      <c r="B6327" t="s">
        <v>517</v>
      </c>
      <c r="C6327">
        <v>7835</v>
      </c>
      <c r="D6327">
        <v>1</v>
      </c>
      <c r="F6327">
        <v>2015</v>
      </c>
      <c r="G6327">
        <v>1002</v>
      </c>
      <c r="H6327">
        <v>930.39</v>
      </c>
      <c r="I6327">
        <v>149083.5</v>
      </c>
      <c r="K6327">
        <v>0.46500000000000002</v>
      </c>
      <c r="L6327">
        <v>1E-3</v>
      </c>
      <c r="M6327">
        <v>92055.546000000002</v>
      </c>
      <c r="N6327">
        <v>5.8999999999999997E-2</v>
      </c>
      <c r="O6327">
        <v>23</v>
      </c>
      <c r="P6327">
        <v>3.5999999999999997E-2</v>
      </c>
      <c r="Q6327">
        <v>1549026.6359999999</v>
      </c>
      <c r="R6327" t="s">
        <v>34</v>
      </c>
      <c r="T6327" t="s">
        <v>28</v>
      </c>
      <c r="V6327" t="s">
        <v>298</v>
      </c>
      <c r="Y6327" t="s">
        <v>146</v>
      </c>
    </row>
    <row r="6328" spans="1:25" x14ac:dyDescent="0.45">
      <c r="A6328" t="s">
        <v>122</v>
      </c>
      <c r="B6328" t="s">
        <v>517</v>
      </c>
      <c r="C6328">
        <v>7835</v>
      </c>
      <c r="D6328">
        <v>1</v>
      </c>
      <c r="F6328">
        <v>2016</v>
      </c>
      <c r="G6328">
        <v>1280</v>
      </c>
      <c r="H6328">
        <v>1197.07</v>
      </c>
      <c r="I6328">
        <v>195488.34</v>
      </c>
      <c r="K6328">
        <v>0.61299999999999999</v>
      </c>
      <c r="L6328">
        <v>1E-3</v>
      </c>
      <c r="M6328">
        <v>121422.46400000001</v>
      </c>
      <c r="N6328">
        <v>5.8999999999999997E-2</v>
      </c>
      <c r="O6328">
        <v>30.268999999999998</v>
      </c>
      <c r="P6328">
        <v>3.44E-2</v>
      </c>
      <c r="Q6328">
        <v>2043168.862</v>
      </c>
      <c r="R6328" t="s">
        <v>34</v>
      </c>
      <c r="T6328" t="s">
        <v>28</v>
      </c>
      <c r="V6328" t="s">
        <v>298</v>
      </c>
      <c r="Y6328" t="s">
        <v>146</v>
      </c>
    </row>
    <row r="6329" spans="1:25" x14ac:dyDescent="0.45">
      <c r="A6329" t="s">
        <v>122</v>
      </c>
      <c r="B6329" t="s">
        <v>517</v>
      </c>
      <c r="C6329">
        <v>7835</v>
      </c>
      <c r="D6329">
        <v>1</v>
      </c>
      <c r="F6329">
        <v>2017</v>
      </c>
      <c r="G6329">
        <v>526</v>
      </c>
      <c r="H6329">
        <v>477.33</v>
      </c>
      <c r="I6329">
        <v>78021.39</v>
      </c>
      <c r="K6329">
        <v>0.24199999999999999</v>
      </c>
      <c r="L6329">
        <v>1E-3</v>
      </c>
      <c r="M6329">
        <v>47869.334000000003</v>
      </c>
      <c r="N6329">
        <v>5.8999999999999997E-2</v>
      </c>
      <c r="O6329">
        <v>12.36</v>
      </c>
      <c r="P6329">
        <v>3.7499999999999999E-2</v>
      </c>
      <c r="Q6329">
        <v>805486.47600000002</v>
      </c>
      <c r="R6329" t="s">
        <v>34</v>
      </c>
      <c r="T6329" t="s">
        <v>28</v>
      </c>
      <c r="V6329" t="s">
        <v>298</v>
      </c>
      <c r="Y6329" t="s">
        <v>147</v>
      </c>
    </row>
    <row r="6330" spans="1:25" x14ac:dyDescent="0.45">
      <c r="A6330" t="s">
        <v>122</v>
      </c>
      <c r="B6330" t="s">
        <v>517</v>
      </c>
      <c r="C6330">
        <v>7835</v>
      </c>
      <c r="D6330">
        <v>1</v>
      </c>
      <c r="F6330">
        <v>2018</v>
      </c>
      <c r="G6330">
        <v>856</v>
      </c>
      <c r="H6330">
        <v>762.22</v>
      </c>
      <c r="I6330">
        <v>125412.93</v>
      </c>
      <c r="K6330">
        <v>0.38900000000000001</v>
      </c>
      <c r="L6330">
        <v>1E-3</v>
      </c>
      <c r="M6330">
        <v>77027.417000000001</v>
      </c>
      <c r="N6330">
        <v>5.8999999999999997E-2</v>
      </c>
      <c r="O6330">
        <v>20.023</v>
      </c>
      <c r="P6330">
        <v>3.8199999999999998E-2</v>
      </c>
      <c r="Q6330">
        <v>1296129.9269999999</v>
      </c>
      <c r="R6330" t="s">
        <v>34</v>
      </c>
      <c r="T6330" t="s">
        <v>28</v>
      </c>
      <c r="V6330" t="s">
        <v>298</v>
      </c>
      <c r="Y6330" t="s">
        <v>147</v>
      </c>
    </row>
    <row r="6331" spans="1:25" x14ac:dyDescent="0.45">
      <c r="A6331" t="s">
        <v>122</v>
      </c>
      <c r="B6331" t="s">
        <v>517</v>
      </c>
      <c r="C6331">
        <v>7835</v>
      </c>
      <c r="D6331">
        <v>1</v>
      </c>
      <c r="F6331">
        <v>2019</v>
      </c>
      <c r="G6331">
        <v>180</v>
      </c>
      <c r="H6331">
        <v>149.5</v>
      </c>
      <c r="I6331">
        <v>24063.07</v>
      </c>
      <c r="K6331">
        <v>7.5999999999999998E-2</v>
      </c>
      <c r="L6331">
        <v>1E-3</v>
      </c>
      <c r="M6331">
        <v>15075.266</v>
      </c>
      <c r="N6331">
        <v>5.8999999999999997E-2</v>
      </c>
      <c r="O6331">
        <v>4.1669999999999998</v>
      </c>
      <c r="P6331">
        <v>4.4400000000000002E-2</v>
      </c>
      <c r="Q6331">
        <v>253671.94399999999</v>
      </c>
      <c r="R6331" t="s">
        <v>34</v>
      </c>
      <c r="T6331" t="s">
        <v>28</v>
      </c>
      <c r="V6331" t="s">
        <v>298</v>
      </c>
      <c r="Y6331" t="s">
        <v>147</v>
      </c>
    </row>
    <row r="6332" spans="1:25" x14ac:dyDescent="0.45">
      <c r="A6332" t="s">
        <v>122</v>
      </c>
      <c r="B6332" t="s">
        <v>517</v>
      </c>
      <c r="C6332">
        <v>7835</v>
      </c>
      <c r="D6332">
        <v>1</v>
      </c>
      <c r="F6332">
        <v>2020</v>
      </c>
      <c r="G6332">
        <v>420</v>
      </c>
      <c r="H6332">
        <v>380.18</v>
      </c>
      <c r="I6332">
        <v>62212.2</v>
      </c>
      <c r="K6332">
        <v>0.19900000000000001</v>
      </c>
      <c r="L6332">
        <v>1E-3</v>
      </c>
      <c r="M6332">
        <v>39347.281999999999</v>
      </c>
      <c r="N6332">
        <v>5.8999999999999997E-2</v>
      </c>
      <c r="O6332">
        <v>10.417999999999999</v>
      </c>
      <c r="P6332">
        <v>3.73E-2</v>
      </c>
      <c r="Q6332">
        <v>662083.35699999996</v>
      </c>
      <c r="R6332" t="s">
        <v>34</v>
      </c>
      <c r="T6332" t="s">
        <v>28</v>
      </c>
      <c r="V6332" t="s">
        <v>298</v>
      </c>
      <c r="Y6332" t="s">
        <v>147</v>
      </c>
    </row>
    <row r="6333" spans="1:25" x14ac:dyDescent="0.45">
      <c r="A6333" t="s">
        <v>122</v>
      </c>
      <c r="B6333" t="s">
        <v>517</v>
      </c>
      <c r="C6333">
        <v>7835</v>
      </c>
      <c r="D6333">
        <v>1</v>
      </c>
      <c r="F6333">
        <v>2021</v>
      </c>
      <c r="G6333">
        <v>389</v>
      </c>
      <c r="H6333">
        <v>347.01</v>
      </c>
      <c r="I6333">
        <v>55824.02</v>
      </c>
      <c r="K6333">
        <v>0.17399999999999999</v>
      </c>
      <c r="L6333">
        <v>1E-3</v>
      </c>
      <c r="M6333">
        <v>34486.962</v>
      </c>
      <c r="N6333">
        <v>5.8999999999999997E-2</v>
      </c>
      <c r="O6333">
        <v>9.4079999999999995</v>
      </c>
      <c r="P6333">
        <v>3.9E-2</v>
      </c>
      <c r="Q6333">
        <v>580295.424</v>
      </c>
      <c r="R6333" t="s">
        <v>34</v>
      </c>
      <c r="T6333" t="s">
        <v>28</v>
      </c>
      <c r="V6333" t="s">
        <v>298</v>
      </c>
      <c r="Y6333" t="s">
        <v>152</v>
      </c>
    </row>
    <row r="6334" spans="1:25" x14ac:dyDescent="0.45">
      <c r="A6334" t="s">
        <v>122</v>
      </c>
      <c r="B6334" t="s">
        <v>517</v>
      </c>
      <c r="C6334">
        <v>7835</v>
      </c>
      <c r="D6334">
        <v>1</v>
      </c>
      <c r="F6334">
        <v>2022</v>
      </c>
      <c r="G6334">
        <v>343</v>
      </c>
      <c r="H6334">
        <v>303.19</v>
      </c>
      <c r="I6334">
        <v>48833.5</v>
      </c>
      <c r="K6334">
        <v>0.157</v>
      </c>
      <c r="L6334">
        <v>1E-3</v>
      </c>
      <c r="M6334">
        <v>31049.625</v>
      </c>
      <c r="N6334">
        <v>5.8999999999999997E-2</v>
      </c>
      <c r="O6334">
        <v>8.4640000000000004</v>
      </c>
      <c r="P6334">
        <v>3.9300000000000002E-2</v>
      </c>
      <c r="Q6334">
        <v>522462.516</v>
      </c>
      <c r="R6334" t="s">
        <v>34</v>
      </c>
      <c r="T6334" t="s">
        <v>28</v>
      </c>
      <c r="V6334" t="s">
        <v>298</v>
      </c>
      <c r="Y6334" t="s">
        <v>152</v>
      </c>
    </row>
    <row r="6335" spans="1:25" x14ac:dyDescent="0.45">
      <c r="A6335" t="s">
        <v>122</v>
      </c>
      <c r="B6335" t="s">
        <v>517</v>
      </c>
      <c r="C6335">
        <v>7835</v>
      </c>
      <c r="D6335">
        <v>1</v>
      </c>
      <c r="F6335">
        <v>2023</v>
      </c>
      <c r="G6335">
        <v>292</v>
      </c>
      <c r="H6335">
        <v>250.85</v>
      </c>
      <c r="I6335">
        <v>39565.67</v>
      </c>
      <c r="K6335">
        <v>0.123</v>
      </c>
      <c r="L6335">
        <v>1E-3</v>
      </c>
      <c r="M6335">
        <v>24357.352999999999</v>
      </c>
      <c r="N6335">
        <v>5.8999999999999997E-2</v>
      </c>
      <c r="O6335">
        <v>7.5739999999999998</v>
      </c>
      <c r="P6335">
        <v>4.9700000000000001E-2</v>
      </c>
      <c r="Q6335">
        <v>409857.42700000003</v>
      </c>
      <c r="R6335" t="s">
        <v>34</v>
      </c>
      <c r="T6335" t="s">
        <v>28</v>
      </c>
      <c r="V6335" t="s">
        <v>298</v>
      </c>
      <c r="Y6335" t="s">
        <v>152</v>
      </c>
    </row>
    <row r="6336" spans="1:25" x14ac:dyDescent="0.45">
      <c r="A6336" t="s">
        <v>122</v>
      </c>
      <c r="B6336" t="s">
        <v>517</v>
      </c>
      <c r="C6336">
        <v>7835</v>
      </c>
      <c r="D6336">
        <v>1</v>
      </c>
      <c r="F6336">
        <v>2024</v>
      </c>
      <c r="G6336">
        <v>39</v>
      </c>
      <c r="H6336">
        <v>32.25</v>
      </c>
      <c r="I6336">
        <v>5071.25</v>
      </c>
      <c r="K6336">
        <v>1.6E-2</v>
      </c>
      <c r="L6336">
        <v>1E-3</v>
      </c>
      <c r="M6336">
        <v>3108.6129999999998</v>
      </c>
      <c r="N6336">
        <v>5.8999999999999997E-2</v>
      </c>
      <c r="O6336">
        <v>1.046</v>
      </c>
      <c r="P6336">
        <v>5.0500000000000003E-2</v>
      </c>
      <c r="Q6336">
        <v>52311.033000000003</v>
      </c>
      <c r="R6336" t="s">
        <v>34</v>
      </c>
      <c r="T6336" t="s">
        <v>28</v>
      </c>
      <c r="V6336" t="s">
        <v>298</v>
      </c>
      <c r="Y6336" t="s">
        <v>152</v>
      </c>
    </row>
    <row r="6337" spans="1:25" x14ac:dyDescent="0.45">
      <c r="A6337" t="s">
        <v>122</v>
      </c>
      <c r="B6337" t="s">
        <v>517</v>
      </c>
      <c r="C6337">
        <v>7835</v>
      </c>
      <c r="D6337">
        <v>2</v>
      </c>
      <c r="F6337">
        <v>2009</v>
      </c>
      <c r="G6337">
        <v>119</v>
      </c>
      <c r="H6337">
        <v>100.5</v>
      </c>
      <c r="I6337">
        <v>14687.51</v>
      </c>
      <c r="K6337">
        <v>4.7E-2</v>
      </c>
      <c r="L6337">
        <v>1E-3</v>
      </c>
      <c r="M6337">
        <v>9340.8970000000008</v>
      </c>
      <c r="N6337">
        <v>5.8999999999999997E-2</v>
      </c>
      <c r="O6337">
        <v>3.0449999999999999</v>
      </c>
      <c r="P6337">
        <v>5.5899999999999998E-2</v>
      </c>
      <c r="Q6337">
        <v>157178.45000000001</v>
      </c>
      <c r="R6337" t="s">
        <v>34</v>
      </c>
      <c r="T6337" t="s">
        <v>28</v>
      </c>
      <c r="V6337" t="s">
        <v>298</v>
      </c>
      <c r="Y6337" t="s">
        <v>107</v>
      </c>
    </row>
    <row r="6338" spans="1:25" x14ac:dyDescent="0.45">
      <c r="A6338" t="s">
        <v>122</v>
      </c>
      <c r="B6338" t="s">
        <v>517</v>
      </c>
      <c r="C6338">
        <v>7835</v>
      </c>
      <c r="D6338">
        <v>2</v>
      </c>
      <c r="F6338">
        <v>2010</v>
      </c>
      <c r="G6338">
        <v>679</v>
      </c>
      <c r="H6338">
        <v>616.13</v>
      </c>
      <c r="I6338">
        <v>95103.51</v>
      </c>
      <c r="K6338">
        <v>0.29799999999999999</v>
      </c>
      <c r="L6338">
        <v>1E-3</v>
      </c>
      <c r="M6338">
        <v>59046.633999999998</v>
      </c>
      <c r="N6338">
        <v>5.8999999999999997E-2</v>
      </c>
      <c r="O6338">
        <v>15.516999999999999</v>
      </c>
      <c r="P6338">
        <v>4.0399999999999998E-2</v>
      </c>
      <c r="Q6338">
        <v>993566.32700000005</v>
      </c>
      <c r="R6338" t="s">
        <v>34</v>
      </c>
      <c r="T6338" t="s">
        <v>28</v>
      </c>
      <c r="V6338" t="s">
        <v>298</v>
      </c>
      <c r="Y6338" t="s">
        <v>107</v>
      </c>
    </row>
    <row r="6339" spans="1:25" x14ac:dyDescent="0.45">
      <c r="A6339" t="s">
        <v>122</v>
      </c>
      <c r="B6339" t="s">
        <v>517</v>
      </c>
      <c r="C6339">
        <v>7835</v>
      </c>
      <c r="D6339">
        <v>2</v>
      </c>
      <c r="F6339">
        <v>2011</v>
      </c>
      <c r="G6339">
        <v>456</v>
      </c>
      <c r="H6339">
        <v>401.34</v>
      </c>
      <c r="I6339">
        <v>61809.61</v>
      </c>
      <c r="K6339">
        <v>0.192</v>
      </c>
      <c r="L6339">
        <v>1E-3</v>
      </c>
      <c r="M6339">
        <v>38013.574999999997</v>
      </c>
      <c r="N6339">
        <v>5.8999999999999997E-2</v>
      </c>
      <c r="O6339">
        <v>10.362</v>
      </c>
      <c r="P6339">
        <v>4.36E-2</v>
      </c>
      <c r="Q6339">
        <v>639638.79299999995</v>
      </c>
      <c r="R6339" t="s">
        <v>34</v>
      </c>
      <c r="T6339" t="s">
        <v>28</v>
      </c>
      <c r="V6339" t="s">
        <v>298</v>
      </c>
      <c r="Y6339" t="s">
        <v>107</v>
      </c>
    </row>
    <row r="6340" spans="1:25" x14ac:dyDescent="0.45">
      <c r="A6340" t="s">
        <v>122</v>
      </c>
      <c r="B6340" t="s">
        <v>517</v>
      </c>
      <c r="C6340">
        <v>7835</v>
      </c>
      <c r="D6340">
        <v>2</v>
      </c>
      <c r="F6340">
        <v>2012</v>
      </c>
      <c r="G6340">
        <v>232</v>
      </c>
      <c r="H6340">
        <v>208.05</v>
      </c>
      <c r="I6340">
        <v>31810.89</v>
      </c>
      <c r="K6340">
        <v>9.8000000000000004E-2</v>
      </c>
      <c r="L6340">
        <v>1E-3</v>
      </c>
      <c r="M6340">
        <v>19463.756000000001</v>
      </c>
      <c r="N6340">
        <v>5.8999999999999997E-2</v>
      </c>
      <c r="O6340">
        <v>5.157</v>
      </c>
      <c r="P6340">
        <v>4.0599999999999997E-2</v>
      </c>
      <c r="Q6340">
        <v>327523.37599999999</v>
      </c>
      <c r="R6340" t="s">
        <v>34</v>
      </c>
      <c r="T6340" t="s">
        <v>28</v>
      </c>
      <c r="V6340" t="s">
        <v>298</v>
      </c>
      <c r="Y6340" t="s">
        <v>107</v>
      </c>
    </row>
    <row r="6341" spans="1:25" x14ac:dyDescent="0.45">
      <c r="A6341" t="s">
        <v>122</v>
      </c>
      <c r="B6341" t="s">
        <v>517</v>
      </c>
      <c r="C6341">
        <v>7835</v>
      </c>
      <c r="D6341">
        <v>2</v>
      </c>
      <c r="F6341">
        <v>2013</v>
      </c>
      <c r="G6341">
        <v>455</v>
      </c>
      <c r="H6341">
        <v>404.99</v>
      </c>
      <c r="I6341">
        <v>63035.47</v>
      </c>
      <c r="K6341">
        <v>0.19800000000000001</v>
      </c>
      <c r="L6341">
        <v>1E-3</v>
      </c>
      <c r="M6341">
        <v>39155.656000000003</v>
      </c>
      <c r="N6341">
        <v>5.8900000000000001E-2</v>
      </c>
      <c r="O6341">
        <v>9.92</v>
      </c>
      <c r="P6341">
        <v>4.0500000000000001E-2</v>
      </c>
      <c r="Q6341">
        <v>658870.49800000002</v>
      </c>
      <c r="R6341" t="s">
        <v>34</v>
      </c>
      <c r="T6341" t="s">
        <v>28</v>
      </c>
      <c r="V6341" t="s">
        <v>298</v>
      </c>
      <c r="Y6341" t="s">
        <v>107</v>
      </c>
    </row>
    <row r="6342" spans="1:25" x14ac:dyDescent="0.45">
      <c r="A6342" t="s">
        <v>122</v>
      </c>
      <c r="B6342" t="s">
        <v>517</v>
      </c>
      <c r="C6342">
        <v>7835</v>
      </c>
      <c r="D6342">
        <v>2</v>
      </c>
      <c r="F6342">
        <v>2014</v>
      </c>
      <c r="G6342">
        <v>346</v>
      </c>
      <c r="H6342">
        <v>309.32</v>
      </c>
      <c r="I6342">
        <v>50425.5</v>
      </c>
      <c r="K6342">
        <v>0.154</v>
      </c>
      <c r="L6342">
        <v>1E-3</v>
      </c>
      <c r="M6342">
        <v>30436.063999999998</v>
      </c>
      <c r="N6342">
        <v>5.8999999999999997E-2</v>
      </c>
      <c r="O6342">
        <v>8.8650000000000002</v>
      </c>
      <c r="P6342">
        <v>4.58E-2</v>
      </c>
      <c r="Q6342">
        <v>512141.837</v>
      </c>
      <c r="R6342" t="s">
        <v>34</v>
      </c>
      <c r="T6342" t="s">
        <v>28</v>
      </c>
      <c r="V6342" t="s">
        <v>298</v>
      </c>
      <c r="Y6342" t="s">
        <v>107</v>
      </c>
    </row>
    <row r="6343" spans="1:25" x14ac:dyDescent="0.45">
      <c r="A6343" t="s">
        <v>122</v>
      </c>
      <c r="B6343" t="s">
        <v>517</v>
      </c>
      <c r="C6343">
        <v>7835</v>
      </c>
      <c r="D6343">
        <v>2</v>
      </c>
      <c r="F6343">
        <v>2015</v>
      </c>
      <c r="G6343">
        <v>966</v>
      </c>
      <c r="H6343">
        <v>898.7</v>
      </c>
      <c r="I6343">
        <v>143471.1</v>
      </c>
      <c r="K6343">
        <v>0.44400000000000001</v>
      </c>
      <c r="L6343">
        <v>1E-3</v>
      </c>
      <c r="M6343">
        <v>87883.379000000001</v>
      </c>
      <c r="N6343">
        <v>5.8999999999999997E-2</v>
      </c>
      <c r="O6343">
        <v>21.783999999999999</v>
      </c>
      <c r="P6343">
        <v>3.56E-2</v>
      </c>
      <c r="Q6343">
        <v>1478812.003</v>
      </c>
      <c r="R6343" t="s">
        <v>34</v>
      </c>
      <c r="T6343" t="s">
        <v>28</v>
      </c>
      <c r="V6343" t="s">
        <v>298</v>
      </c>
      <c r="Y6343" t="s">
        <v>146</v>
      </c>
    </row>
    <row r="6344" spans="1:25" x14ac:dyDescent="0.45">
      <c r="A6344" t="s">
        <v>122</v>
      </c>
      <c r="B6344" t="s">
        <v>517</v>
      </c>
      <c r="C6344">
        <v>7835</v>
      </c>
      <c r="D6344">
        <v>2</v>
      </c>
      <c r="F6344">
        <v>2016</v>
      </c>
      <c r="G6344">
        <v>1123</v>
      </c>
      <c r="H6344">
        <v>1045.48</v>
      </c>
      <c r="I6344">
        <v>167679.95000000001</v>
      </c>
      <c r="K6344">
        <v>0.52200000000000002</v>
      </c>
      <c r="L6344">
        <v>1E-3</v>
      </c>
      <c r="M6344">
        <v>103386.519</v>
      </c>
      <c r="N6344">
        <v>5.8999999999999997E-2</v>
      </c>
      <c r="O6344">
        <v>26.154</v>
      </c>
      <c r="P6344">
        <v>3.6200000000000003E-2</v>
      </c>
      <c r="Q6344">
        <v>1739666.831</v>
      </c>
      <c r="R6344" t="s">
        <v>34</v>
      </c>
      <c r="T6344" t="s">
        <v>28</v>
      </c>
      <c r="V6344" t="s">
        <v>298</v>
      </c>
      <c r="Y6344" t="s">
        <v>146</v>
      </c>
    </row>
    <row r="6345" spans="1:25" x14ac:dyDescent="0.45">
      <c r="A6345" t="s">
        <v>122</v>
      </c>
      <c r="B6345" t="s">
        <v>517</v>
      </c>
      <c r="C6345">
        <v>7835</v>
      </c>
      <c r="D6345">
        <v>2</v>
      </c>
      <c r="F6345">
        <v>2017</v>
      </c>
      <c r="G6345">
        <v>450</v>
      </c>
      <c r="H6345">
        <v>408.52</v>
      </c>
      <c r="I6345">
        <v>65696.639999999999</v>
      </c>
      <c r="K6345">
        <v>0.20399999999999999</v>
      </c>
      <c r="L6345">
        <v>1E-3</v>
      </c>
      <c r="M6345">
        <v>40398.423000000003</v>
      </c>
      <c r="N6345">
        <v>5.8999999999999997E-2</v>
      </c>
      <c r="O6345">
        <v>10.786</v>
      </c>
      <c r="P6345">
        <v>3.7999999999999999E-2</v>
      </c>
      <c r="Q6345">
        <v>679777.97</v>
      </c>
      <c r="R6345" t="s">
        <v>34</v>
      </c>
      <c r="T6345" t="s">
        <v>28</v>
      </c>
      <c r="V6345" t="s">
        <v>298</v>
      </c>
      <c r="Y6345" t="s">
        <v>147</v>
      </c>
    </row>
    <row r="6346" spans="1:25" x14ac:dyDescent="0.45">
      <c r="A6346" t="s">
        <v>122</v>
      </c>
      <c r="B6346" t="s">
        <v>517</v>
      </c>
      <c r="C6346">
        <v>7835</v>
      </c>
      <c r="D6346">
        <v>2</v>
      </c>
      <c r="F6346">
        <v>2018</v>
      </c>
      <c r="G6346">
        <v>789</v>
      </c>
      <c r="H6346">
        <v>701.53</v>
      </c>
      <c r="I6346">
        <v>113355.7</v>
      </c>
      <c r="K6346">
        <v>0.35199999999999998</v>
      </c>
      <c r="L6346">
        <v>1E-3</v>
      </c>
      <c r="M6346">
        <v>69783.903000000006</v>
      </c>
      <c r="N6346">
        <v>5.8999999999999997E-2</v>
      </c>
      <c r="O6346">
        <v>19.925000000000001</v>
      </c>
      <c r="P6346">
        <v>4.2700000000000002E-2</v>
      </c>
      <c r="Q6346">
        <v>1174249.2439999999</v>
      </c>
      <c r="R6346" t="s">
        <v>34</v>
      </c>
      <c r="T6346" t="s">
        <v>28</v>
      </c>
      <c r="V6346" t="s">
        <v>298</v>
      </c>
      <c r="Y6346" t="s">
        <v>147</v>
      </c>
    </row>
    <row r="6347" spans="1:25" x14ac:dyDescent="0.45">
      <c r="A6347" t="s">
        <v>122</v>
      </c>
      <c r="B6347" t="s">
        <v>517</v>
      </c>
      <c r="C6347">
        <v>7835</v>
      </c>
      <c r="D6347">
        <v>2</v>
      </c>
      <c r="F6347">
        <v>2019</v>
      </c>
      <c r="G6347">
        <v>116</v>
      </c>
      <c r="H6347">
        <v>94.47</v>
      </c>
      <c r="I6347">
        <v>14924.89</v>
      </c>
      <c r="K6347">
        <v>4.7E-2</v>
      </c>
      <c r="L6347">
        <v>1E-3</v>
      </c>
      <c r="M6347">
        <v>9400.3279999999995</v>
      </c>
      <c r="N6347">
        <v>5.8999999999999997E-2</v>
      </c>
      <c r="O6347">
        <v>2.9510000000000001</v>
      </c>
      <c r="P6347">
        <v>4.8599999999999997E-2</v>
      </c>
      <c r="Q6347">
        <v>158177.742</v>
      </c>
      <c r="R6347" t="s">
        <v>34</v>
      </c>
      <c r="T6347" t="s">
        <v>28</v>
      </c>
      <c r="V6347" t="s">
        <v>298</v>
      </c>
      <c r="Y6347" t="s">
        <v>147</v>
      </c>
    </row>
    <row r="6348" spans="1:25" x14ac:dyDescent="0.45">
      <c r="A6348" t="s">
        <v>122</v>
      </c>
      <c r="B6348" t="s">
        <v>517</v>
      </c>
      <c r="C6348">
        <v>7835</v>
      </c>
      <c r="D6348">
        <v>2</v>
      </c>
      <c r="F6348">
        <v>2020</v>
      </c>
      <c r="G6348">
        <v>378</v>
      </c>
      <c r="H6348">
        <v>337.59</v>
      </c>
      <c r="I6348">
        <v>54281.69</v>
      </c>
      <c r="K6348">
        <v>0.17399999999999999</v>
      </c>
      <c r="L6348">
        <v>1E-3</v>
      </c>
      <c r="M6348">
        <v>34401.349000000002</v>
      </c>
      <c r="N6348">
        <v>5.8999999999999997E-2</v>
      </c>
      <c r="O6348">
        <v>9.7159999999999993</v>
      </c>
      <c r="P6348">
        <v>4.1000000000000002E-2</v>
      </c>
      <c r="Q6348">
        <v>578867.49600000004</v>
      </c>
      <c r="R6348" t="s">
        <v>34</v>
      </c>
      <c r="T6348" t="s">
        <v>28</v>
      </c>
      <c r="V6348" t="s">
        <v>298</v>
      </c>
      <c r="Y6348" t="s">
        <v>147</v>
      </c>
    </row>
    <row r="6349" spans="1:25" x14ac:dyDescent="0.45">
      <c r="A6349" t="s">
        <v>122</v>
      </c>
      <c r="B6349" t="s">
        <v>517</v>
      </c>
      <c r="C6349">
        <v>7835</v>
      </c>
      <c r="D6349">
        <v>2</v>
      </c>
      <c r="F6349">
        <v>2021</v>
      </c>
      <c r="G6349">
        <v>435</v>
      </c>
      <c r="H6349">
        <v>387.51</v>
      </c>
      <c r="I6349">
        <v>61267.07</v>
      </c>
      <c r="K6349">
        <v>0.191</v>
      </c>
      <c r="L6349">
        <v>1E-3</v>
      </c>
      <c r="M6349">
        <v>37883.442000000003</v>
      </c>
      <c r="N6349">
        <v>5.8999999999999997E-2</v>
      </c>
      <c r="O6349">
        <v>10.675000000000001</v>
      </c>
      <c r="P6349">
        <v>4.0099999999999997E-2</v>
      </c>
      <c r="Q6349">
        <v>637466.74100000004</v>
      </c>
      <c r="R6349" t="s">
        <v>34</v>
      </c>
      <c r="T6349" t="s">
        <v>28</v>
      </c>
      <c r="V6349" t="s">
        <v>298</v>
      </c>
      <c r="Y6349" t="s">
        <v>152</v>
      </c>
    </row>
    <row r="6350" spans="1:25" x14ac:dyDescent="0.45">
      <c r="A6350" t="s">
        <v>122</v>
      </c>
      <c r="B6350" t="s">
        <v>517</v>
      </c>
      <c r="C6350">
        <v>7835</v>
      </c>
      <c r="D6350">
        <v>2</v>
      </c>
      <c r="F6350">
        <v>2022</v>
      </c>
      <c r="G6350">
        <v>381</v>
      </c>
      <c r="H6350">
        <v>341.07</v>
      </c>
      <c r="I6350">
        <v>53949.57</v>
      </c>
      <c r="K6350">
        <v>0.17299999999999999</v>
      </c>
      <c r="L6350">
        <v>1E-3</v>
      </c>
      <c r="M6350">
        <v>34216.406000000003</v>
      </c>
      <c r="N6350">
        <v>5.8999999999999997E-2</v>
      </c>
      <c r="O6350">
        <v>10.022</v>
      </c>
      <c r="P6350">
        <v>4.07E-2</v>
      </c>
      <c r="Q6350">
        <v>575748.62300000002</v>
      </c>
      <c r="R6350" t="s">
        <v>34</v>
      </c>
      <c r="T6350" t="s">
        <v>28</v>
      </c>
      <c r="V6350" t="s">
        <v>298</v>
      </c>
      <c r="Y6350" t="s">
        <v>152</v>
      </c>
    </row>
    <row r="6351" spans="1:25" x14ac:dyDescent="0.45">
      <c r="A6351" t="s">
        <v>122</v>
      </c>
      <c r="B6351" t="s">
        <v>517</v>
      </c>
      <c r="C6351">
        <v>7835</v>
      </c>
      <c r="D6351">
        <v>2</v>
      </c>
      <c r="F6351">
        <v>2023</v>
      </c>
      <c r="G6351">
        <v>279</v>
      </c>
      <c r="H6351">
        <v>247.14</v>
      </c>
      <c r="I6351">
        <v>39182.1</v>
      </c>
      <c r="K6351">
        <v>0.122</v>
      </c>
      <c r="L6351">
        <v>1E-3</v>
      </c>
      <c r="M6351">
        <v>24182.651999999998</v>
      </c>
      <c r="N6351">
        <v>5.8999999999999997E-2</v>
      </c>
      <c r="O6351">
        <v>7.298</v>
      </c>
      <c r="P6351">
        <v>4.48E-2</v>
      </c>
      <c r="Q6351">
        <v>406913.31800000003</v>
      </c>
      <c r="R6351" t="s">
        <v>34</v>
      </c>
      <c r="T6351" t="s">
        <v>28</v>
      </c>
      <c r="V6351" t="s">
        <v>298</v>
      </c>
      <c r="Y6351" t="s">
        <v>152</v>
      </c>
    </row>
    <row r="6352" spans="1:25" x14ac:dyDescent="0.45">
      <c r="A6352" t="s">
        <v>122</v>
      </c>
      <c r="B6352" t="s">
        <v>517</v>
      </c>
      <c r="C6352">
        <v>7835</v>
      </c>
      <c r="D6352">
        <v>2</v>
      </c>
      <c r="F6352">
        <v>2024</v>
      </c>
      <c r="G6352">
        <v>61</v>
      </c>
      <c r="H6352">
        <v>51.58</v>
      </c>
      <c r="I6352">
        <v>7960.35</v>
      </c>
      <c r="K6352">
        <v>2.5000000000000001E-2</v>
      </c>
      <c r="L6352">
        <v>1E-3</v>
      </c>
      <c r="M6352">
        <v>4891.4390000000003</v>
      </c>
      <c r="N6352">
        <v>5.8999999999999997E-2</v>
      </c>
      <c r="O6352">
        <v>1.5349999999999999</v>
      </c>
      <c r="P6352">
        <v>4.6699999999999998E-2</v>
      </c>
      <c r="Q6352">
        <v>82304.062000000005</v>
      </c>
      <c r="R6352" t="s">
        <v>34</v>
      </c>
      <c r="T6352" t="s">
        <v>28</v>
      </c>
      <c r="V6352" t="s">
        <v>298</v>
      </c>
      <c r="Y6352" t="s">
        <v>152</v>
      </c>
    </row>
    <row r="6353" spans="1:25" x14ac:dyDescent="0.45">
      <c r="A6353" t="s">
        <v>122</v>
      </c>
      <c r="B6353" t="s">
        <v>517</v>
      </c>
      <c r="C6353">
        <v>7835</v>
      </c>
      <c r="D6353">
        <v>3</v>
      </c>
      <c r="F6353">
        <v>2009</v>
      </c>
      <c r="G6353">
        <v>431</v>
      </c>
      <c r="H6353">
        <v>370.31</v>
      </c>
      <c r="I6353">
        <v>56658.33</v>
      </c>
      <c r="K6353">
        <v>0.17799999999999999</v>
      </c>
      <c r="L6353">
        <v>1E-3</v>
      </c>
      <c r="M6353">
        <v>35340.025000000001</v>
      </c>
      <c r="N6353">
        <v>5.8999999999999997E-2</v>
      </c>
      <c r="O6353">
        <v>10.185</v>
      </c>
      <c r="P6353">
        <v>4.8399999999999999E-2</v>
      </c>
      <c r="Q6353">
        <v>594651.18299999996</v>
      </c>
      <c r="R6353" t="s">
        <v>34</v>
      </c>
      <c r="T6353" t="s">
        <v>28</v>
      </c>
      <c r="V6353" t="s">
        <v>298</v>
      </c>
      <c r="Y6353" t="s">
        <v>107</v>
      </c>
    </row>
    <row r="6354" spans="1:25" x14ac:dyDescent="0.45">
      <c r="A6354" t="s">
        <v>122</v>
      </c>
      <c r="B6354" t="s">
        <v>517</v>
      </c>
      <c r="C6354">
        <v>7835</v>
      </c>
      <c r="D6354">
        <v>3</v>
      </c>
      <c r="F6354">
        <v>2010</v>
      </c>
      <c r="G6354">
        <v>960</v>
      </c>
      <c r="H6354">
        <v>863.4</v>
      </c>
      <c r="I6354">
        <v>133477.67000000001</v>
      </c>
      <c r="K6354">
        <v>0.42099999999999999</v>
      </c>
      <c r="L6354">
        <v>1E-3</v>
      </c>
      <c r="M6354">
        <v>83459.058999999994</v>
      </c>
      <c r="N6354">
        <v>5.8999999999999997E-2</v>
      </c>
      <c r="O6354">
        <v>21.978000000000002</v>
      </c>
      <c r="P6354">
        <v>4.2500000000000003E-2</v>
      </c>
      <c r="Q6354">
        <v>1404372.1780000001</v>
      </c>
      <c r="R6354" t="s">
        <v>34</v>
      </c>
      <c r="T6354" t="s">
        <v>28</v>
      </c>
      <c r="V6354" t="s">
        <v>298</v>
      </c>
      <c r="Y6354" t="s">
        <v>107</v>
      </c>
    </row>
    <row r="6355" spans="1:25" x14ac:dyDescent="0.45">
      <c r="A6355" t="s">
        <v>122</v>
      </c>
      <c r="B6355" t="s">
        <v>517</v>
      </c>
      <c r="C6355">
        <v>7835</v>
      </c>
      <c r="D6355">
        <v>3</v>
      </c>
      <c r="F6355">
        <v>2011</v>
      </c>
      <c r="G6355">
        <v>661</v>
      </c>
      <c r="H6355">
        <v>591.62</v>
      </c>
      <c r="I6355">
        <v>89876.45</v>
      </c>
      <c r="K6355">
        <v>0.28299999999999997</v>
      </c>
      <c r="L6355">
        <v>1E-3</v>
      </c>
      <c r="M6355">
        <v>56002.207000000002</v>
      </c>
      <c r="N6355">
        <v>5.8999999999999997E-2</v>
      </c>
      <c r="O6355">
        <v>16.366</v>
      </c>
      <c r="P6355">
        <v>4.6199999999999998E-2</v>
      </c>
      <c r="Q6355">
        <v>942349.85800000001</v>
      </c>
      <c r="R6355" t="s">
        <v>34</v>
      </c>
      <c r="T6355" t="s">
        <v>28</v>
      </c>
      <c r="V6355" t="s">
        <v>298</v>
      </c>
      <c r="Y6355" t="s">
        <v>107</v>
      </c>
    </row>
    <row r="6356" spans="1:25" x14ac:dyDescent="0.45">
      <c r="A6356" t="s">
        <v>122</v>
      </c>
      <c r="B6356" t="s">
        <v>517</v>
      </c>
      <c r="C6356">
        <v>7835</v>
      </c>
      <c r="D6356">
        <v>3</v>
      </c>
      <c r="F6356">
        <v>2012</v>
      </c>
      <c r="G6356">
        <v>1251</v>
      </c>
      <c r="H6356">
        <v>1121.54</v>
      </c>
      <c r="I6356">
        <v>176449.72</v>
      </c>
      <c r="K6356">
        <v>0.54100000000000004</v>
      </c>
      <c r="L6356">
        <v>1E-3</v>
      </c>
      <c r="M6356">
        <v>107239.469</v>
      </c>
      <c r="N6356">
        <v>5.8999999999999997E-2</v>
      </c>
      <c r="O6356">
        <v>31.026</v>
      </c>
      <c r="P6356">
        <v>4.6100000000000002E-2</v>
      </c>
      <c r="Q6356">
        <v>1804563.3089999999</v>
      </c>
      <c r="R6356" t="s">
        <v>34</v>
      </c>
      <c r="T6356" t="s">
        <v>28</v>
      </c>
      <c r="V6356" t="s">
        <v>298</v>
      </c>
      <c r="Y6356" t="s">
        <v>107</v>
      </c>
    </row>
    <row r="6357" spans="1:25" x14ac:dyDescent="0.45">
      <c r="A6357" t="s">
        <v>122</v>
      </c>
      <c r="B6357" t="s">
        <v>517</v>
      </c>
      <c r="C6357">
        <v>7835</v>
      </c>
      <c r="D6357">
        <v>3</v>
      </c>
      <c r="F6357">
        <v>2013</v>
      </c>
      <c r="G6357">
        <v>654</v>
      </c>
      <c r="H6357">
        <v>583.03</v>
      </c>
      <c r="I6357">
        <v>88174.55</v>
      </c>
      <c r="K6357">
        <v>0.28399999999999997</v>
      </c>
      <c r="L6357">
        <v>1E-3</v>
      </c>
      <c r="M6357">
        <v>56206.28</v>
      </c>
      <c r="N6357">
        <v>5.8999999999999997E-2</v>
      </c>
      <c r="O6357">
        <v>16.068000000000001</v>
      </c>
      <c r="P6357">
        <v>4.3999999999999997E-2</v>
      </c>
      <c r="Q6357">
        <v>945771.72699999996</v>
      </c>
      <c r="R6357" t="s">
        <v>34</v>
      </c>
      <c r="T6357" t="s">
        <v>28</v>
      </c>
      <c r="V6357" t="s">
        <v>298</v>
      </c>
      <c r="Y6357" t="s">
        <v>107</v>
      </c>
    </row>
    <row r="6358" spans="1:25" x14ac:dyDescent="0.45">
      <c r="A6358" t="s">
        <v>122</v>
      </c>
      <c r="B6358" t="s">
        <v>517</v>
      </c>
      <c r="C6358">
        <v>7835</v>
      </c>
      <c r="D6358">
        <v>3</v>
      </c>
      <c r="F6358">
        <v>2014</v>
      </c>
      <c r="G6358">
        <v>722</v>
      </c>
      <c r="H6358">
        <v>650.41999999999996</v>
      </c>
      <c r="I6358">
        <v>101884.87</v>
      </c>
      <c r="K6358">
        <v>0.317</v>
      </c>
      <c r="L6358">
        <v>1E-3</v>
      </c>
      <c r="M6358">
        <v>62834.538999999997</v>
      </c>
      <c r="N6358">
        <v>5.8999999999999997E-2</v>
      </c>
      <c r="O6358">
        <v>16.367999999999999</v>
      </c>
      <c r="P6358">
        <v>4.02E-2</v>
      </c>
      <c r="Q6358">
        <v>1057317.8370000001</v>
      </c>
      <c r="R6358" t="s">
        <v>34</v>
      </c>
      <c r="T6358" t="s">
        <v>28</v>
      </c>
      <c r="V6358" t="s">
        <v>298</v>
      </c>
      <c r="Y6358" t="s">
        <v>107</v>
      </c>
    </row>
    <row r="6359" spans="1:25" x14ac:dyDescent="0.45">
      <c r="A6359" t="s">
        <v>122</v>
      </c>
      <c r="B6359" t="s">
        <v>517</v>
      </c>
      <c r="C6359">
        <v>7835</v>
      </c>
      <c r="D6359">
        <v>3</v>
      </c>
      <c r="F6359">
        <v>2015</v>
      </c>
      <c r="G6359">
        <v>1662</v>
      </c>
      <c r="H6359">
        <v>1555.75</v>
      </c>
      <c r="I6359">
        <v>255701.5</v>
      </c>
      <c r="K6359">
        <v>0.79500000000000004</v>
      </c>
      <c r="L6359">
        <v>1E-3</v>
      </c>
      <c r="M6359">
        <v>157459.50700000001</v>
      </c>
      <c r="N6359">
        <v>5.8999999999999997E-2</v>
      </c>
      <c r="O6359">
        <v>40.902000000000001</v>
      </c>
      <c r="P6359">
        <v>3.78E-2</v>
      </c>
      <c r="Q6359">
        <v>2649547.8930000002</v>
      </c>
      <c r="R6359" t="s">
        <v>34</v>
      </c>
      <c r="T6359" t="s">
        <v>28</v>
      </c>
      <c r="V6359" t="s">
        <v>298</v>
      </c>
      <c r="Y6359" t="s">
        <v>146</v>
      </c>
    </row>
    <row r="6360" spans="1:25" x14ac:dyDescent="0.45">
      <c r="A6360" t="s">
        <v>122</v>
      </c>
      <c r="B6360" t="s">
        <v>517</v>
      </c>
      <c r="C6360">
        <v>7835</v>
      </c>
      <c r="D6360">
        <v>3</v>
      </c>
      <c r="F6360">
        <v>2016</v>
      </c>
      <c r="G6360">
        <v>1723</v>
      </c>
      <c r="H6360">
        <v>1603.71</v>
      </c>
      <c r="I6360">
        <v>266067.90999999997</v>
      </c>
      <c r="K6360">
        <v>0.82899999999999996</v>
      </c>
      <c r="L6360">
        <v>1E-3</v>
      </c>
      <c r="M6360">
        <v>164198.573</v>
      </c>
      <c r="N6360">
        <v>5.8999999999999997E-2</v>
      </c>
      <c r="O6360">
        <v>42.238</v>
      </c>
      <c r="P6360">
        <v>3.7100000000000001E-2</v>
      </c>
      <c r="Q6360">
        <v>2762937.1349999998</v>
      </c>
      <c r="R6360" t="s">
        <v>34</v>
      </c>
      <c r="T6360" t="s">
        <v>28</v>
      </c>
      <c r="V6360" t="s">
        <v>298</v>
      </c>
      <c r="Y6360" t="s">
        <v>146</v>
      </c>
    </row>
    <row r="6361" spans="1:25" x14ac:dyDescent="0.45">
      <c r="A6361" t="s">
        <v>122</v>
      </c>
      <c r="B6361" t="s">
        <v>517</v>
      </c>
      <c r="C6361">
        <v>7835</v>
      </c>
      <c r="D6361">
        <v>3</v>
      </c>
      <c r="F6361">
        <v>2017</v>
      </c>
      <c r="G6361">
        <v>1208</v>
      </c>
      <c r="H6361">
        <v>1093.33</v>
      </c>
      <c r="I6361">
        <v>182110.02</v>
      </c>
      <c r="K6361">
        <v>0.56499999999999995</v>
      </c>
      <c r="L6361">
        <v>1E-3</v>
      </c>
      <c r="M6361">
        <v>111845.62699999999</v>
      </c>
      <c r="N6361">
        <v>5.8999999999999997E-2</v>
      </c>
      <c r="O6361">
        <v>28.884</v>
      </c>
      <c r="P6361">
        <v>3.9699999999999999E-2</v>
      </c>
      <c r="Q6361">
        <v>1882017.7120000001</v>
      </c>
      <c r="R6361" t="s">
        <v>34</v>
      </c>
      <c r="T6361" t="s">
        <v>28</v>
      </c>
      <c r="V6361" t="s">
        <v>298</v>
      </c>
      <c r="Y6361" t="s">
        <v>147</v>
      </c>
    </row>
    <row r="6362" spans="1:25" x14ac:dyDescent="0.45">
      <c r="A6362" t="s">
        <v>122</v>
      </c>
      <c r="B6362" t="s">
        <v>517</v>
      </c>
      <c r="C6362">
        <v>7835</v>
      </c>
      <c r="D6362">
        <v>3</v>
      </c>
      <c r="F6362">
        <v>2018</v>
      </c>
      <c r="G6362">
        <v>676</v>
      </c>
      <c r="H6362">
        <v>607.39</v>
      </c>
      <c r="I6362">
        <v>99165.49</v>
      </c>
      <c r="K6362">
        <v>0.31</v>
      </c>
      <c r="L6362">
        <v>1E-3</v>
      </c>
      <c r="M6362">
        <v>61369.33</v>
      </c>
      <c r="N6362">
        <v>5.8999999999999997E-2</v>
      </c>
      <c r="O6362">
        <v>16.151</v>
      </c>
      <c r="P6362">
        <v>3.9699999999999999E-2</v>
      </c>
      <c r="Q6362">
        <v>1032655.6139999999</v>
      </c>
      <c r="R6362" t="s">
        <v>34</v>
      </c>
      <c r="T6362" t="s">
        <v>28</v>
      </c>
      <c r="V6362" t="s">
        <v>298</v>
      </c>
      <c r="Y6362" t="s">
        <v>147</v>
      </c>
    </row>
    <row r="6363" spans="1:25" x14ac:dyDescent="0.45">
      <c r="A6363" t="s">
        <v>122</v>
      </c>
      <c r="B6363" t="s">
        <v>517</v>
      </c>
      <c r="C6363">
        <v>7835</v>
      </c>
      <c r="D6363">
        <v>3</v>
      </c>
      <c r="F6363">
        <v>2019</v>
      </c>
      <c r="G6363">
        <v>162</v>
      </c>
      <c r="H6363">
        <v>131.82</v>
      </c>
      <c r="I6363">
        <v>20985.75</v>
      </c>
      <c r="K6363">
        <v>6.7000000000000004E-2</v>
      </c>
      <c r="L6363">
        <v>1E-3</v>
      </c>
      <c r="M6363">
        <v>13297.297</v>
      </c>
      <c r="N6363">
        <v>5.8999999999999997E-2</v>
      </c>
      <c r="O6363">
        <v>3.7879999999999998</v>
      </c>
      <c r="P6363">
        <v>5.0299999999999997E-2</v>
      </c>
      <c r="Q6363">
        <v>223751.359</v>
      </c>
      <c r="R6363" t="s">
        <v>34</v>
      </c>
      <c r="T6363" t="s">
        <v>28</v>
      </c>
      <c r="V6363" t="s">
        <v>298</v>
      </c>
      <c r="Y6363" t="s">
        <v>147</v>
      </c>
    </row>
    <row r="6364" spans="1:25" x14ac:dyDescent="0.45">
      <c r="A6364" t="s">
        <v>122</v>
      </c>
      <c r="B6364" t="s">
        <v>517</v>
      </c>
      <c r="C6364">
        <v>7835</v>
      </c>
      <c r="D6364">
        <v>3</v>
      </c>
      <c r="F6364">
        <v>2020</v>
      </c>
      <c r="G6364">
        <v>512</v>
      </c>
      <c r="H6364">
        <v>458.27</v>
      </c>
      <c r="I6364">
        <v>74747.92</v>
      </c>
      <c r="K6364">
        <v>0.24099999999999999</v>
      </c>
      <c r="L6364">
        <v>1E-3</v>
      </c>
      <c r="M6364">
        <v>47759.006999999998</v>
      </c>
      <c r="N6364">
        <v>5.8999999999999997E-2</v>
      </c>
      <c r="O6364">
        <v>13.035</v>
      </c>
      <c r="P6364">
        <v>4.0099999999999997E-2</v>
      </c>
      <c r="Q6364">
        <v>803645.527</v>
      </c>
      <c r="R6364" t="s">
        <v>34</v>
      </c>
      <c r="T6364" t="s">
        <v>28</v>
      </c>
      <c r="V6364" t="s">
        <v>298</v>
      </c>
      <c r="Y6364" t="s">
        <v>147</v>
      </c>
    </row>
    <row r="6365" spans="1:25" x14ac:dyDescent="0.45">
      <c r="A6365" t="s">
        <v>122</v>
      </c>
      <c r="B6365" t="s">
        <v>517</v>
      </c>
      <c r="C6365">
        <v>7835</v>
      </c>
      <c r="D6365">
        <v>3</v>
      </c>
      <c r="F6365">
        <v>2021</v>
      </c>
      <c r="G6365">
        <v>341</v>
      </c>
      <c r="H6365">
        <v>298.31</v>
      </c>
      <c r="I6365">
        <v>46902.2</v>
      </c>
      <c r="K6365">
        <v>0.14699999999999999</v>
      </c>
      <c r="L6365">
        <v>1E-3</v>
      </c>
      <c r="M6365">
        <v>29164.791000000001</v>
      </c>
      <c r="N6365">
        <v>5.8999999999999997E-2</v>
      </c>
      <c r="O6365">
        <v>8.7829999999999995</v>
      </c>
      <c r="P6365">
        <v>4.5400000000000003E-2</v>
      </c>
      <c r="Q6365">
        <v>490744.88400000002</v>
      </c>
      <c r="R6365" t="s">
        <v>34</v>
      </c>
      <c r="T6365" t="s">
        <v>28</v>
      </c>
      <c r="V6365" t="s">
        <v>298</v>
      </c>
      <c r="Y6365" t="s">
        <v>152</v>
      </c>
    </row>
    <row r="6366" spans="1:25" x14ac:dyDescent="0.45">
      <c r="A6366" t="s">
        <v>122</v>
      </c>
      <c r="B6366" t="s">
        <v>517</v>
      </c>
      <c r="C6366">
        <v>7835</v>
      </c>
      <c r="D6366">
        <v>3</v>
      </c>
      <c r="F6366">
        <v>2022</v>
      </c>
      <c r="G6366">
        <v>437</v>
      </c>
      <c r="H6366">
        <v>389.27</v>
      </c>
      <c r="I6366">
        <v>64300.85</v>
      </c>
      <c r="K6366">
        <v>0.20499999999999999</v>
      </c>
      <c r="L6366">
        <v>1E-3</v>
      </c>
      <c r="M6366">
        <v>40612.663</v>
      </c>
      <c r="N6366">
        <v>5.8999999999999997E-2</v>
      </c>
      <c r="O6366">
        <v>11.04</v>
      </c>
      <c r="P6366">
        <v>3.9899999999999998E-2</v>
      </c>
      <c r="Q6366">
        <v>683376.23</v>
      </c>
      <c r="R6366" t="s">
        <v>34</v>
      </c>
      <c r="T6366" t="s">
        <v>28</v>
      </c>
      <c r="V6366" t="s">
        <v>298</v>
      </c>
      <c r="Y6366" t="s">
        <v>152</v>
      </c>
    </row>
    <row r="6367" spans="1:25" x14ac:dyDescent="0.45">
      <c r="A6367" t="s">
        <v>122</v>
      </c>
      <c r="B6367" t="s">
        <v>517</v>
      </c>
      <c r="C6367">
        <v>7835</v>
      </c>
      <c r="D6367">
        <v>3</v>
      </c>
      <c r="F6367">
        <v>2023</v>
      </c>
      <c r="G6367">
        <v>488</v>
      </c>
      <c r="H6367">
        <v>441.56</v>
      </c>
      <c r="I6367">
        <v>73646.52</v>
      </c>
      <c r="K6367">
        <v>0.22700000000000001</v>
      </c>
      <c r="L6367">
        <v>1E-3</v>
      </c>
      <c r="M6367">
        <v>44977.203000000001</v>
      </c>
      <c r="N6367">
        <v>5.8999999999999997E-2</v>
      </c>
      <c r="O6367">
        <v>12.446999999999999</v>
      </c>
      <c r="P6367">
        <v>0.04</v>
      </c>
      <c r="Q6367">
        <v>756836.99600000004</v>
      </c>
      <c r="R6367" t="s">
        <v>34</v>
      </c>
      <c r="T6367" t="s">
        <v>28</v>
      </c>
      <c r="V6367" t="s">
        <v>298</v>
      </c>
      <c r="Y6367" t="s">
        <v>152</v>
      </c>
    </row>
    <row r="6368" spans="1:25" x14ac:dyDescent="0.45">
      <c r="A6368" t="s">
        <v>122</v>
      </c>
      <c r="B6368" t="s">
        <v>517</v>
      </c>
      <c r="C6368">
        <v>7835</v>
      </c>
      <c r="D6368">
        <v>3</v>
      </c>
      <c r="F6368">
        <v>2024</v>
      </c>
      <c r="G6368">
        <v>99</v>
      </c>
      <c r="H6368">
        <v>85.17</v>
      </c>
      <c r="I6368">
        <v>13983.17</v>
      </c>
      <c r="K6368">
        <v>4.2999999999999997E-2</v>
      </c>
      <c r="L6368">
        <v>1E-3</v>
      </c>
      <c r="M6368">
        <v>8555.6859999999997</v>
      </c>
      <c r="N6368">
        <v>5.8999999999999997E-2</v>
      </c>
      <c r="O6368">
        <v>2.4510000000000001</v>
      </c>
      <c r="P6368">
        <v>3.8800000000000001E-2</v>
      </c>
      <c r="Q6368">
        <v>143968.11799999999</v>
      </c>
      <c r="R6368" t="s">
        <v>34</v>
      </c>
      <c r="T6368" t="s">
        <v>28</v>
      </c>
      <c r="V6368" t="s">
        <v>298</v>
      </c>
      <c r="Y6368" t="s">
        <v>152</v>
      </c>
    </row>
    <row r="6369" spans="1:25" x14ac:dyDescent="0.45">
      <c r="A6369" t="s">
        <v>122</v>
      </c>
      <c r="B6369" t="s">
        <v>517</v>
      </c>
      <c r="C6369">
        <v>7835</v>
      </c>
      <c r="D6369">
        <v>4</v>
      </c>
      <c r="F6369">
        <v>2009</v>
      </c>
      <c r="G6369">
        <v>342</v>
      </c>
      <c r="H6369">
        <v>297.98</v>
      </c>
      <c r="I6369">
        <v>46083.91</v>
      </c>
      <c r="K6369">
        <v>0.14599999999999999</v>
      </c>
      <c r="L6369">
        <v>1E-3</v>
      </c>
      <c r="M6369">
        <v>28917.985000000001</v>
      </c>
      <c r="N6369">
        <v>5.8999999999999997E-2</v>
      </c>
      <c r="O6369">
        <v>8.7970000000000006</v>
      </c>
      <c r="P6369">
        <v>0.05</v>
      </c>
      <c r="Q6369">
        <v>486587.55300000001</v>
      </c>
      <c r="R6369" t="s">
        <v>34</v>
      </c>
      <c r="T6369" t="s">
        <v>28</v>
      </c>
      <c r="V6369" t="s">
        <v>298</v>
      </c>
      <c r="Y6369" t="s">
        <v>107</v>
      </c>
    </row>
    <row r="6370" spans="1:25" x14ac:dyDescent="0.45">
      <c r="A6370" t="s">
        <v>122</v>
      </c>
      <c r="B6370" t="s">
        <v>517</v>
      </c>
      <c r="C6370">
        <v>7835</v>
      </c>
      <c r="D6370">
        <v>4</v>
      </c>
      <c r="F6370">
        <v>2010</v>
      </c>
      <c r="G6370">
        <v>1053</v>
      </c>
      <c r="H6370">
        <v>953.82</v>
      </c>
      <c r="I6370">
        <v>149146.22</v>
      </c>
      <c r="K6370">
        <v>0.47099999999999997</v>
      </c>
      <c r="L6370">
        <v>1E-3</v>
      </c>
      <c r="M6370">
        <v>93229.96</v>
      </c>
      <c r="N6370">
        <v>5.8999999999999997E-2</v>
      </c>
      <c r="O6370">
        <v>24.387</v>
      </c>
      <c r="P6370">
        <v>4.1000000000000002E-2</v>
      </c>
      <c r="Q6370">
        <v>1568779.6440000001</v>
      </c>
      <c r="R6370" t="s">
        <v>34</v>
      </c>
      <c r="T6370" t="s">
        <v>28</v>
      </c>
      <c r="V6370" t="s">
        <v>298</v>
      </c>
      <c r="Y6370" t="s">
        <v>107</v>
      </c>
    </row>
    <row r="6371" spans="1:25" x14ac:dyDescent="0.45">
      <c r="A6371" t="s">
        <v>122</v>
      </c>
      <c r="B6371" t="s">
        <v>517</v>
      </c>
      <c r="C6371">
        <v>7835</v>
      </c>
      <c r="D6371">
        <v>4</v>
      </c>
      <c r="F6371">
        <v>2011</v>
      </c>
      <c r="G6371">
        <v>620</v>
      </c>
      <c r="H6371">
        <v>556.08000000000004</v>
      </c>
      <c r="I6371">
        <v>84807.12</v>
      </c>
      <c r="K6371">
        <v>0.26800000000000002</v>
      </c>
      <c r="L6371">
        <v>1E-3</v>
      </c>
      <c r="M6371">
        <v>53178.728999999999</v>
      </c>
      <c r="N6371">
        <v>5.8999999999999997E-2</v>
      </c>
      <c r="O6371">
        <v>15.420999999999999</v>
      </c>
      <c r="P6371">
        <v>4.36E-2</v>
      </c>
      <c r="Q6371">
        <v>894826.07200000004</v>
      </c>
      <c r="R6371" t="s">
        <v>34</v>
      </c>
      <c r="T6371" t="s">
        <v>28</v>
      </c>
      <c r="V6371" t="s">
        <v>298</v>
      </c>
      <c r="Y6371" t="s">
        <v>107</v>
      </c>
    </row>
    <row r="6372" spans="1:25" x14ac:dyDescent="0.45">
      <c r="A6372" t="s">
        <v>122</v>
      </c>
      <c r="B6372" t="s">
        <v>517</v>
      </c>
      <c r="C6372">
        <v>7835</v>
      </c>
      <c r="D6372">
        <v>4</v>
      </c>
      <c r="F6372">
        <v>2012</v>
      </c>
      <c r="G6372">
        <v>1117</v>
      </c>
      <c r="H6372">
        <v>1007.5</v>
      </c>
      <c r="I6372">
        <v>159764.81</v>
      </c>
      <c r="K6372">
        <v>0.49299999999999999</v>
      </c>
      <c r="L6372">
        <v>1E-3</v>
      </c>
      <c r="M6372">
        <v>97673.919999999998</v>
      </c>
      <c r="N6372">
        <v>5.8999999999999997E-2</v>
      </c>
      <c r="O6372">
        <v>28.31</v>
      </c>
      <c r="P6372">
        <v>4.3299999999999998E-2</v>
      </c>
      <c r="Q6372">
        <v>1643575.7720000001</v>
      </c>
      <c r="R6372" t="s">
        <v>34</v>
      </c>
      <c r="T6372" t="s">
        <v>28</v>
      </c>
      <c r="V6372" t="s">
        <v>298</v>
      </c>
      <c r="Y6372" t="s">
        <v>107</v>
      </c>
    </row>
    <row r="6373" spans="1:25" x14ac:dyDescent="0.45">
      <c r="A6373" t="s">
        <v>122</v>
      </c>
      <c r="B6373" t="s">
        <v>517</v>
      </c>
      <c r="C6373">
        <v>7835</v>
      </c>
      <c r="D6373">
        <v>4</v>
      </c>
      <c r="F6373">
        <v>2013</v>
      </c>
      <c r="G6373">
        <v>669</v>
      </c>
      <c r="H6373">
        <v>591.79999999999995</v>
      </c>
      <c r="I6373">
        <v>91444.91</v>
      </c>
      <c r="K6373">
        <v>0.29399999999999998</v>
      </c>
      <c r="L6373">
        <v>1E-3</v>
      </c>
      <c r="M6373">
        <v>58314.305</v>
      </c>
      <c r="N6373">
        <v>5.8999999999999997E-2</v>
      </c>
      <c r="O6373">
        <v>16.178999999999998</v>
      </c>
      <c r="P6373">
        <v>4.0899999999999999E-2</v>
      </c>
      <c r="Q6373">
        <v>981257.08700000006</v>
      </c>
      <c r="R6373" t="s">
        <v>34</v>
      </c>
      <c r="T6373" t="s">
        <v>28</v>
      </c>
      <c r="V6373" t="s">
        <v>298</v>
      </c>
      <c r="Y6373" t="s">
        <v>107</v>
      </c>
    </row>
    <row r="6374" spans="1:25" x14ac:dyDescent="0.45">
      <c r="A6374" t="s">
        <v>122</v>
      </c>
      <c r="B6374" t="s">
        <v>517</v>
      </c>
      <c r="C6374">
        <v>7835</v>
      </c>
      <c r="D6374">
        <v>4</v>
      </c>
      <c r="F6374">
        <v>2014</v>
      </c>
      <c r="G6374">
        <v>731</v>
      </c>
      <c r="H6374">
        <v>657.43</v>
      </c>
      <c r="I6374">
        <v>105547.81</v>
      </c>
      <c r="K6374">
        <v>0.32500000000000001</v>
      </c>
      <c r="L6374">
        <v>1E-3</v>
      </c>
      <c r="M6374">
        <v>64347.864999999998</v>
      </c>
      <c r="N6374">
        <v>5.8999999999999997E-2</v>
      </c>
      <c r="O6374">
        <v>17.937999999999999</v>
      </c>
      <c r="P6374">
        <v>4.2000000000000003E-2</v>
      </c>
      <c r="Q6374">
        <v>1082770.352</v>
      </c>
      <c r="R6374" t="s">
        <v>34</v>
      </c>
      <c r="T6374" t="s">
        <v>28</v>
      </c>
      <c r="V6374" t="s">
        <v>298</v>
      </c>
      <c r="Y6374" t="s">
        <v>107</v>
      </c>
    </row>
    <row r="6375" spans="1:25" x14ac:dyDescent="0.45">
      <c r="A6375" t="s">
        <v>122</v>
      </c>
      <c r="B6375" t="s">
        <v>517</v>
      </c>
      <c r="C6375">
        <v>7835</v>
      </c>
      <c r="D6375">
        <v>4</v>
      </c>
      <c r="F6375">
        <v>2015</v>
      </c>
      <c r="G6375">
        <v>1686</v>
      </c>
      <c r="H6375">
        <v>1587.65</v>
      </c>
      <c r="I6375">
        <v>260071.57</v>
      </c>
      <c r="K6375">
        <v>0.80900000000000005</v>
      </c>
      <c r="L6375">
        <v>1E-3</v>
      </c>
      <c r="M6375">
        <v>160188.008</v>
      </c>
      <c r="N6375">
        <v>5.8999999999999997E-2</v>
      </c>
      <c r="O6375">
        <v>41.148000000000003</v>
      </c>
      <c r="P6375">
        <v>3.6400000000000002E-2</v>
      </c>
      <c r="Q6375">
        <v>2695488.6669999999</v>
      </c>
      <c r="R6375" t="s">
        <v>34</v>
      </c>
      <c r="T6375" t="s">
        <v>28</v>
      </c>
      <c r="V6375" t="s">
        <v>298</v>
      </c>
      <c r="Y6375" t="s">
        <v>146</v>
      </c>
    </row>
    <row r="6376" spans="1:25" x14ac:dyDescent="0.45">
      <c r="A6376" t="s">
        <v>122</v>
      </c>
      <c r="B6376" t="s">
        <v>517</v>
      </c>
      <c r="C6376">
        <v>7835</v>
      </c>
      <c r="D6376">
        <v>4</v>
      </c>
      <c r="F6376">
        <v>2016</v>
      </c>
      <c r="G6376">
        <v>1611</v>
      </c>
      <c r="H6376">
        <v>1504.73</v>
      </c>
      <c r="I6376">
        <v>245975.92</v>
      </c>
      <c r="K6376">
        <v>0.77</v>
      </c>
      <c r="L6376">
        <v>1E-3</v>
      </c>
      <c r="M6376">
        <v>152529.51300000001</v>
      </c>
      <c r="N6376">
        <v>5.8999999999999997E-2</v>
      </c>
      <c r="O6376">
        <v>42.07</v>
      </c>
      <c r="P6376">
        <v>3.9E-2</v>
      </c>
      <c r="Q6376">
        <v>2566578.8369999998</v>
      </c>
      <c r="R6376" t="s">
        <v>34</v>
      </c>
      <c r="T6376" t="s">
        <v>28</v>
      </c>
      <c r="V6376" t="s">
        <v>298</v>
      </c>
      <c r="Y6376" t="s">
        <v>146</v>
      </c>
    </row>
    <row r="6377" spans="1:25" x14ac:dyDescent="0.45">
      <c r="A6377" t="s">
        <v>122</v>
      </c>
      <c r="B6377" t="s">
        <v>517</v>
      </c>
      <c r="C6377">
        <v>7835</v>
      </c>
      <c r="D6377">
        <v>4</v>
      </c>
      <c r="F6377">
        <v>2017</v>
      </c>
      <c r="G6377">
        <v>1050</v>
      </c>
      <c r="H6377">
        <v>953.43</v>
      </c>
      <c r="I6377">
        <v>156362.60999999999</v>
      </c>
      <c r="K6377">
        <v>0.48699999999999999</v>
      </c>
      <c r="L6377">
        <v>1E-3</v>
      </c>
      <c r="M6377">
        <v>96395.947</v>
      </c>
      <c r="N6377">
        <v>5.8999999999999997E-2</v>
      </c>
      <c r="O6377">
        <v>26.611999999999998</v>
      </c>
      <c r="P6377">
        <v>4.1200000000000001E-2</v>
      </c>
      <c r="Q6377">
        <v>1622059.1359999999</v>
      </c>
      <c r="R6377" t="s">
        <v>34</v>
      </c>
      <c r="T6377" t="s">
        <v>28</v>
      </c>
      <c r="V6377" t="s">
        <v>298</v>
      </c>
      <c r="Y6377" t="s">
        <v>147</v>
      </c>
    </row>
    <row r="6378" spans="1:25" x14ac:dyDescent="0.45">
      <c r="A6378" t="s">
        <v>122</v>
      </c>
      <c r="B6378" t="s">
        <v>517</v>
      </c>
      <c r="C6378">
        <v>7835</v>
      </c>
      <c r="D6378">
        <v>4</v>
      </c>
      <c r="F6378">
        <v>2018</v>
      </c>
      <c r="G6378">
        <v>717</v>
      </c>
      <c r="H6378">
        <v>634.96</v>
      </c>
      <c r="I6378">
        <v>103055.37</v>
      </c>
      <c r="K6378">
        <v>0.32300000000000001</v>
      </c>
      <c r="L6378">
        <v>1E-3</v>
      </c>
      <c r="M6378">
        <v>63955.796000000002</v>
      </c>
      <c r="N6378">
        <v>5.8999999999999997E-2</v>
      </c>
      <c r="O6378">
        <v>17.974</v>
      </c>
      <c r="P6378">
        <v>4.4900000000000002E-2</v>
      </c>
      <c r="Q6378">
        <v>1076184.875</v>
      </c>
      <c r="R6378" t="s">
        <v>34</v>
      </c>
      <c r="T6378" t="s">
        <v>28</v>
      </c>
      <c r="V6378" t="s">
        <v>298</v>
      </c>
      <c r="Y6378" t="s">
        <v>147</v>
      </c>
    </row>
    <row r="6379" spans="1:25" x14ac:dyDescent="0.45">
      <c r="A6379" t="s">
        <v>122</v>
      </c>
      <c r="B6379" t="s">
        <v>517</v>
      </c>
      <c r="C6379">
        <v>7835</v>
      </c>
      <c r="D6379">
        <v>4</v>
      </c>
      <c r="F6379">
        <v>2019</v>
      </c>
      <c r="G6379">
        <v>130</v>
      </c>
      <c r="H6379">
        <v>107.28</v>
      </c>
      <c r="I6379">
        <v>16804.47</v>
      </c>
      <c r="K6379">
        <v>5.5E-2</v>
      </c>
      <c r="L6379">
        <v>1E-3</v>
      </c>
      <c r="M6379">
        <v>10803.999</v>
      </c>
      <c r="N6379">
        <v>5.8999999999999997E-2</v>
      </c>
      <c r="O6379">
        <v>3.4060000000000001</v>
      </c>
      <c r="P6379">
        <v>5.3800000000000001E-2</v>
      </c>
      <c r="Q6379">
        <v>181800.114</v>
      </c>
      <c r="R6379" t="s">
        <v>34</v>
      </c>
      <c r="T6379" t="s">
        <v>28</v>
      </c>
      <c r="V6379" t="s">
        <v>298</v>
      </c>
      <c r="Y6379" t="s">
        <v>147</v>
      </c>
    </row>
    <row r="6380" spans="1:25" x14ac:dyDescent="0.45">
      <c r="A6380" t="s">
        <v>122</v>
      </c>
      <c r="B6380" t="s">
        <v>517</v>
      </c>
      <c r="C6380">
        <v>7835</v>
      </c>
      <c r="D6380">
        <v>4</v>
      </c>
      <c r="F6380">
        <v>2020</v>
      </c>
      <c r="G6380">
        <v>487</v>
      </c>
      <c r="H6380">
        <v>434.65</v>
      </c>
      <c r="I6380">
        <v>69832.009999999995</v>
      </c>
      <c r="K6380">
        <v>0.22700000000000001</v>
      </c>
      <c r="L6380">
        <v>1E-3</v>
      </c>
      <c r="M6380">
        <v>45018.807000000001</v>
      </c>
      <c r="N6380">
        <v>5.8999999999999997E-2</v>
      </c>
      <c r="O6380">
        <v>12.609</v>
      </c>
      <c r="P6380">
        <v>4.0599999999999997E-2</v>
      </c>
      <c r="Q6380">
        <v>757520.15300000005</v>
      </c>
      <c r="R6380" t="s">
        <v>34</v>
      </c>
      <c r="T6380" t="s">
        <v>28</v>
      </c>
      <c r="V6380" t="s">
        <v>298</v>
      </c>
      <c r="Y6380" t="s">
        <v>147</v>
      </c>
    </row>
    <row r="6381" spans="1:25" x14ac:dyDescent="0.45">
      <c r="A6381" t="s">
        <v>122</v>
      </c>
      <c r="B6381" t="s">
        <v>517</v>
      </c>
      <c r="C6381">
        <v>7835</v>
      </c>
      <c r="D6381">
        <v>4</v>
      </c>
      <c r="F6381">
        <v>2021</v>
      </c>
      <c r="G6381">
        <v>498</v>
      </c>
      <c r="H6381">
        <v>446.93</v>
      </c>
      <c r="I6381">
        <v>72087.89</v>
      </c>
      <c r="K6381">
        <v>0.22600000000000001</v>
      </c>
      <c r="L6381">
        <v>1E-3</v>
      </c>
      <c r="M6381">
        <v>44712.091</v>
      </c>
      <c r="N6381">
        <v>5.8999999999999997E-2</v>
      </c>
      <c r="O6381">
        <v>12.377000000000001</v>
      </c>
      <c r="P6381">
        <v>0.04</v>
      </c>
      <c r="Q6381">
        <v>752365.79299999995</v>
      </c>
      <c r="R6381" t="s">
        <v>34</v>
      </c>
      <c r="T6381" t="s">
        <v>28</v>
      </c>
      <c r="V6381" t="s">
        <v>298</v>
      </c>
      <c r="Y6381" t="s">
        <v>152</v>
      </c>
    </row>
    <row r="6382" spans="1:25" x14ac:dyDescent="0.45">
      <c r="A6382" t="s">
        <v>122</v>
      </c>
      <c r="B6382" t="s">
        <v>517</v>
      </c>
      <c r="C6382">
        <v>7835</v>
      </c>
      <c r="D6382">
        <v>4</v>
      </c>
      <c r="F6382">
        <v>2022</v>
      </c>
      <c r="G6382">
        <v>408</v>
      </c>
      <c r="H6382">
        <v>364.68</v>
      </c>
      <c r="I6382">
        <v>58587.01</v>
      </c>
      <c r="K6382">
        <v>0.19</v>
      </c>
      <c r="L6382">
        <v>1E-3</v>
      </c>
      <c r="M6382">
        <v>37545.266000000003</v>
      </c>
      <c r="N6382">
        <v>5.8999999999999997E-2</v>
      </c>
      <c r="O6382">
        <v>10.852</v>
      </c>
      <c r="P6382">
        <v>4.1799999999999997E-2</v>
      </c>
      <c r="Q6382">
        <v>631780.12600000005</v>
      </c>
      <c r="R6382" t="s">
        <v>34</v>
      </c>
      <c r="T6382" t="s">
        <v>28</v>
      </c>
      <c r="V6382" t="s">
        <v>298</v>
      </c>
      <c r="Y6382" t="s">
        <v>152</v>
      </c>
    </row>
    <row r="6383" spans="1:25" x14ac:dyDescent="0.45">
      <c r="A6383" t="s">
        <v>122</v>
      </c>
      <c r="B6383" t="s">
        <v>517</v>
      </c>
      <c r="C6383">
        <v>7835</v>
      </c>
      <c r="D6383">
        <v>4</v>
      </c>
      <c r="F6383">
        <v>2023</v>
      </c>
      <c r="G6383">
        <v>424</v>
      </c>
      <c r="H6383">
        <v>380.36</v>
      </c>
      <c r="I6383">
        <v>61394.16</v>
      </c>
      <c r="K6383">
        <v>0.192</v>
      </c>
      <c r="L6383">
        <v>1E-3</v>
      </c>
      <c r="M6383">
        <v>38042.756999999998</v>
      </c>
      <c r="N6383">
        <v>5.8999999999999997E-2</v>
      </c>
      <c r="O6383">
        <v>11.324999999999999</v>
      </c>
      <c r="P6383">
        <v>4.0800000000000003E-2</v>
      </c>
      <c r="Q6383">
        <v>640126.88399999996</v>
      </c>
      <c r="R6383" t="s">
        <v>34</v>
      </c>
      <c r="T6383" t="s">
        <v>28</v>
      </c>
      <c r="V6383" t="s">
        <v>298</v>
      </c>
      <c r="Y6383" t="s">
        <v>152</v>
      </c>
    </row>
    <row r="6384" spans="1:25" x14ac:dyDescent="0.45">
      <c r="A6384" t="s">
        <v>122</v>
      </c>
      <c r="B6384" t="s">
        <v>517</v>
      </c>
      <c r="C6384">
        <v>7835</v>
      </c>
      <c r="D6384">
        <v>4</v>
      </c>
      <c r="F6384">
        <v>2024</v>
      </c>
      <c r="G6384">
        <v>227</v>
      </c>
      <c r="H6384">
        <v>205.23</v>
      </c>
      <c r="I6384">
        <v>27460.7</v>
      </c>
      <c r="K6384">
        <v>8.5999999999999993E-2</v>
      </c>
      <c r="L6384">
        <v>1E-3</v>
      </c>
      <c r="M6384">
        <v>17084.161</v>
      </c>
      <c r="N6384">
        <v>5.91E-2</v>
      </c>
      <c r="O6384">
        <v>5.6429999999999998</v>
      </c>
      <c r="P6384">
        <v>3.7999999999999999E-2</v>
      </c>
      <c r="Q6384">
        <v>287481.76799999998</v>
      </c>
      <c r="R6384" t="s">
        <v>34</v>
      </c>
      <c r="T6384" t="s">
        <v>28</v>
      </c>
      <c r="V6384" t="s">
        <v>298</v>
      </c>
      <c r="Y6384" t="s">
        <v>152</v>
      </c>
    </row>
    <row r="6385" spans="1:25" x14ac:dyDescent="0.45">
      <c r="A6385" t="s">
        <v>335</v>
      </c>
      <c r="B6385" t="s">
        <v>518</v>
      </c>
      <c r="C6385">
        <v>7869</v>
      </c>
      <c r="D6385" t="s">
        <v>519</v>
      </c>
      <c r="F6385">
        <v>2009</v>
      </c>
      <c r="G6385">
        <v>7</v>
      </c>
      <c r="H6385">
        <v>7</v>
      </c>
      <c r="I6385">
        <v>70</v>
      </c>
      <c r="O6385">
        <v>0.33700000000000002</v>
      </c>
      <c r="P6385">
        <v>0.56530000000000002</v>
      </c>
      <c r="Q6385">
        <v>1192</v>
      </c>
      <c r="R6385" t="s">
        <v>38</v>
      </c>
      <c r="T6385" t="s">
        <v>28</v>
      </c>
      <c r="Y6385" t="s">
        <v>29</v>
      </c>
    </row>
    <row r="6386" spans="1:25" x14ac:dyDescent="0.45">
      <c r="A6386" t="s">
        <v>335</v>
      </c>
      <c r="B6386" t="s">
        <v>518</v>
      </c>
      <c r="C6386">
        <v>7869</v>
      </c>
      <c r="D6386" t="s">
        <v>519</v>
      </c>
      <c r="F6386">
        <v>2010</v>
      </c>
      <c r="G6386">
        <v>786</v>
      </c>
      <c r="H6386">
        <v>786</v>
      </c>
      <c r="I6386">
        <v>939</v>
      </c>
      <c r="M6386">
        <v>519.4</v>
      </c>
      <c r="N6386">
        <v>8.0100000000000005E-2</v>
      </c>
      <c r="O6386">
        <v>1.8149999999999999</v>
      </c>
      <c r="P6386">
        <v>0.5605</v>
      </c>
      <c r="Q6386">
        <v>6432.5</v>
      </c>
      <c r="R6386" t="s">
        <v>38</v>
      </c>
      <c r="T6386" t="s">
        <v>28</v>
      </c>
      <c r="Y6386" t="s">
        <v>29</v>
      </c>
    </row>
    <row r="6387" spans="1:25" x14ac:dyDescent="0.45">
      <c r="A6387" t="s">
        <v>335</v>
      </c>
      <c r="B6387" t="s">
        <v>518</v>
      </c>
      <c r="C6387">
        <v>7869</v>
      </c>
      <c r="D6387" t="s">
        <v>519</v>
      </c>
      <c r="F6387">
        <v>2011</v>
      </c>
      <c r="G6387">
        <v>16</v>
      </c>
      <c r="H6387">
        <v>16</v>
      </c>
      <c r="I6387">
        <v>112</v>
      </c>
      <c r="M6387">
        <v>230.6</v>
      </c>
      <c r="N6387">
        <v>8.1000000000000003E-2</v>
      </c>
      <c r="O6387">
        <v>1.052</v>
      </c>
      <c r="P6387">
        <v>0.73729999999999996</v>
      </c>
      <c r="Q6387">
        <v>2848.1</v>
      </c>
      <c r="R6387" t="s">
        <v>38</v>
      </c>
      <c r="T6387" t="s">
        <v>28</v>
      </c>
      <c r="Y6387" t="s">
        <v>29</v>
      </c>
    </row>
    <row r="6388" spans="1:25" x14ac:dyDescent="0.45">
      <c r="A6388" t="s">
        <v>335</v>
      </c>
      <c r="B6388" t="s">
        <v>518</v>
      </c>
      <c r="C6388">
        <v>7869</v>
      </c>
      <c r="D6388" t="s">
        <v>519</v>
      </c>
      <c r="F6388">
        <v>2012</v>
      </c>
      <c r="G6388">
        <v>15</v>
      </c>
      <c r="H6388">
        <v>15</v>
      </c>
      <c r="I6388">
        <v>124</v>
      </c>
      <c r="M6388">
        <v>219.1</v>
      </c>
      <c r="N6388">
        <v>8.1100000000000005E-2</v>
      </c>
      <c r="O6388">
        <v>1.6240000000000001</v>
      </c>
      <c r="P6388">
        <v>1.2</v>
      </c>
      <c r="Q6388">
        <v>2706.1</v>
      </c>
      <c r="R6388" t="s">
        <v>38</v>
      </c>
      <c r="T6388" t="s">
        <v>28</v>
      </c>
      <c r="Y6388" t="s">
        <v>29</v>
      </c>
    </row>
    <row r="6389" spans="1:25" x14ac:dyDescent="0.45">
      <c r="A6389" t="s">
        <v>335</v>
      </c>
      <c r="B6389" t="s">
        <v>518</v>
      </c>
      <c r="C6389">
        <v>7869</v>
      </c>
      <c r="D6389" t="s">
        <v>519</v>
      </c>
      <c r="F6389">
        <v>2013</v>
      </c>
      <c r="G6389">
        <v>35</v>
      </c>
      <c r="H6389">
        <v>35</v>
      </c>
      <c r="I6389">
        <v>274</v>
      </c>
      <c r="M6389">
        <v>425.3</v>
      </c>
      <c r="N6389">
        <v>8.09E-2</v>
      </c>
      <c r="O6389">
        <v>3.1520000000000001</v>
      </c>
      <c r="P6389">
        <v>1.2000999999999999</v>
      </c>
      <c r="Q6389">
        <v>5254</v>
      </c>
      <c r="R6389" t="s">
        <v>38</v>
      </c>
      <c r="T6389" t="s">
        <v>28</v>
      </c>
      <c r="Y6389" t="s">
        <v>29</v>
      </c>
    </row>
    <row r="6390" spans="1:25" x14ac:dyDescent="0.45">
      <c r="A6390" t="s">
        <v>335</v>
      </c>
      <c r="B6390" t="s">
        <v>518</v>
      </c>
      <c r="C6390">
        <v>7869</v>
      </c>
      <c r="D6390" t="s">
        <v>519</v>
      </c>
      <c r="F6390">
        <v>2014</v>
      </c>
      <c r="G6390">
        <v>9</v>
      </c>
      <c r="H6390">
        <v>9</v>
      </c>
      <c r="I6390">
        <v>89</v>
      </c>
      <c r="M6390">
        <v>134.69999999999999</v>
      </c>
      <c r="N6390">
        <v>8.1299999999999997E-2</v>
      </c>
      <c r="O6390">
        <v>0.997</v>
      </c>
      <c r="P6390">
        <v>1.2001999999999999</v>
      </c>
      <c r="Q6390">
        <v>1660.9</v>
      </c>
      <c r="R6390" t="s">
        <v>38</v>
      </c>
      <c r="T6390" t="s">
        <v>28</v>
      </c>
      <c r="Y6390" t="s">
        <v>29</v>
      </c>
    </row>
    <row r="6391" spans="1:25" x14ac:dyDescent="0.45">
      <c r="A6391" t="s">
        <v>335</v>
      </c>
      <c r="B6391" t="s">
        <v>518</v>
      </c>
      <c r="C6391">
        <v>7869</v>
      </c>
      <c r="D6391" t="s">
        <v>519</v>
      </c>
      <c r="F6391">
        <v>2015</v>
      </c>
      <c r="G6391">
        <v>52</v>
      </c>
      <c r="H6391">
        <v>52</v>
      </c>
      <c r="I6391">
        <v>377</v>
      </c>
      <c r="M6391">
        <v>607.5</v>
      </c>
      <c r="N6391">
        <v>8.1000000000000003E-2</v>
      </c>
      <c r="O6391">
        <v>4.5010000000000003</v>
      </c>
      <c r="P6391">
        <v>1.2</v>
      </c>
      <c r="Q6391">
        <v>7502.7</v>
      </c>
      <c r="R6391" t="s">
        <v>38</v>
      </c>
      <c r="T6391" t="s">
        <v>28</v>
      </c>
      <c r="Y6391" t="s">
        <v>30</v>
      </c>
    </row>
    <row r="6392" spans="1:25" x14ac:dyDescent="0.45">
      <c r="A6392" t="s">
        <v>335</v>
      </c>
      <c r="B6392" t="s">
        <v>518</v>
      </c>
      <c r="C6392">
        <v>7869</v>
      </c>
      <c r="D6392" t="s">
        <v>519</v>
      </c>
      <c r="F6392">
        <v>2016</v>
      </c>
      <c r="G6392">
        <v>43</v>
      </c>
      <c r="H6392">
        <v>43</v>
      </c>
      <c r="I6392">
        <v>123</v>
      </c>
      <c r="M6392">
        <v>240.8</v>
      </c>
      <c r="N6392">
        <v>8.09E-2</v>
      </c>
      <c r="O6392">
        <v>1.7849999999999999</v>
      </c>
      <c r="P6392">
        <v>1.2000999999999999</v>
      </c>
      <c r="Q6392">
        <v>2975.3</v>
      </c>
      <c r="R6392" t="s">
        <v>38</v>
      </c>
      <c r="T6392" t="s">
        <v>28</v>
      </c>
      <c r="Y6392" t="s">
        <v>30</v>
      </c>
    </row>
    <row r="6393" spans="1:25" x14ac:dyDescent="0.45">
      <c r="A6393" t="s">
        <v>335</v>
      </c>
      <c r="B6393" t="s">
        <v>518</v>
      </c>
      <c r="C6393">
        <v>7869</v>
      </c>
      <c r="D6393" t="s">
        <v>519</v>
      </c>
      <c r="F6393">
        <v>2017</v>
      </c>
      <c r="G6393">
        <v>19</v>
      </c>
      <c r="H6393">
        <v>19</v>
      </c>
      <c r="I6393">
        <v>111</v>
      </c>
      <c r="M6393">
        <v>192</v>
      </c>
      <c r="N6393">
        <v>8.1199999999999994E-2</v>
      </c>
      <c r="O6393">
        <v>1.42</v>
      </c>
      <c r="P6393">
        <v>1.2001999999999999</v>
      </c>
      <c r="Q6393">
        <v>2366.1999999999998</v>
      </c>
      <c r="R6393" t="s">
        <v>38</v>
      </c>
      <c r="T6393" t="s">
        <v>28</v>
      </c>
      <c r="Y6393" t="s">
        <v>30</v>
      </c>
    </row>
    <row r="6394" spans="1:25" x14ac:dyDescent="0.45">
      <c r="A6394" t="s">
        <v>335</v>
      </c>
      <c r="B6394" t="s">
        <v>518</v>
      </c>
      <c r="C6394">
        <v>7869</v>
      </c>
      <c r="D6394" t="s">
        <v>519</v>
      </c>
      <c r="F6394">
        <v>2018</v>
      </c>
      <c r="G6394">
        <v>11</v>
      </c>
      <c r="H6394">
        <v>11</v>
      </c>
      <c r="I6394">
        <v>94</v>
      </c>
      <c r="M6394">
        <v>142.5</v>
      </c>
      <c r="N6394">
        <v>8.1100000000000005E-2</v>
      </c>
      <c r="O6394">
        <v>1.0549999999999999</v>
      </c>
      <c r="P6394">
        <v>1.2</v>
      </c>
      <c r="Q6394">
        <v>1758.9</v>
      </c>
      <c r="R6394" t="s">
        <v>38</v>
      </c>
      <c r="T6394" t="s">
        <v>28</v>
      </c>
      <c r="Y6394" t="s">
        <v>30</v>
      </c>
    </row>
    <row r="6395" spans="1:25" x14ac:dyDescent="0.45">
      <c r="A6395" t="s">
        <v>335</v>
      </c>
      <c r="B6395" t="s">
        <v>518</v>
      </c>
      <c r="C6395">
        <v>7869</v>
      </c>
      <c r="D6395" t="s">
        <v>519</v>
      </c>
      <c r="F6395">
        <v>2019</v>
      </c>
      <c r="G6395">
        <v>59</v>
      </c>
      <c r="H6395">
        <v>59</v>
      </c>
      <c r="I6395">
        <v>225</v>
      </c>
      <c r="M6395">
        <v>285.89999999999998</v>
      </c>
      <c r="N6395">
        <v>7.7700000000000005E-2</v>
      </c>
      <c r="O6395">
        <v>2.1259999999999999</v>
      </c>
      <c r="P6395">
        <v>1.2044999999999999</v>
      </c>
      <c r="Q6395">
        <v>3542</v>
      </c>
      <c r="R6395" t="s">
        <v>38</v>
      </c>
      <c r="T6395" t="s">
        <v>28</v>
      </c>
      <c r="Y6395" t="s">
        <v>30</v>
      </c>
    </row>
    <row r="6396" spans="1:25" x14ac:dyDescent="0.45">
      <c r="A6396" t="s">
        <v>335</v>
      </c>
      <c r="B6396" t="s">
        <v>518</v>
      </c>
      <c r="C6396">
        <v>7869</v>
      </c>
      <c r="D6396" t="s">
        <v>519</v>
      </c>
      <c r="F6396">
        <v>2020</v>
      </c>
      <c r="G6396">
        <v>28</v>
      </c>
      <c r="H6396">
        <v>28</v>
      </c>
      <c r="I6396">
        <v>214</v>
      </c>
      <c r="M6396">
        <v>288.10000000000002</v>
      </c>
      <c r="N6396">
        <v>8.1100000000000005E-2</v>
      </c>
      <c r="O6396">
        <v>2.133</v>
      </c>
      <c r="P6396">
        <v>1.2000999999999999</v>
      </c>
      <c r="Q6396">
        <v>3555.8</v>
      </c>
      <c r="R6396" t="s">
        <v>38</v>
      </c>
      <c r="T6396" t="s">
        <v>28</v>
      </c>
      <c r="Y6396" t="s">
        <v>30</v>
      </c>
    </row>
    <row r="6397" spans="1:25" x14ac:dyDescent="0.45">
      <c r="A6397" t="s">
        <v>335</v>
      </c>
      <c r="B6397" t="s">
        <v>518</v>
      </c>
      <c r="C6397">
        <v>7869</v>
      </c>
      <c r="D6397" t="s">
        <v>519</v>
      </c>
      <c r="F6397">
        <v>2021</v>
      </c>
      <c r="G6397">
        <v>1</v>
      </c>
      <c r="H6397">
        <v>1</v>
      </c>
      <c r="I6397">
        <v>3</v>
      </c>
      <c r="M6397">
        <v>2.9</v>
      </c>
      <c r="N6397">
        <v>8.1000000000000003E-2</v>
      </c>
      <c r="O6397">
        <v>2.1999999999999999E-2</v>
      </c>
      <c r="P6397">
        <v>1.2</v>
      </c>
      <c r="Q6397">
        <v>36</v>
      </c>
      <c r="R6397" t="s">
        <v>38</v>
      </c>
      <c r="T6397" t="s">
        <v>28</v>
      </c>
      <c r="Y6397" t="s">
        <v>70</v>
      </c>
    </row>
    <row r="6398" spans="1:25" x14ac:dyDescent="0.45">
      <c r="A6398" t="s">
        <v>335</v>
      </c>
      <c r="B6398" t="s">
        <v>518</v>
      </c>
      <c r="C6398">
        <v>7869</v>
      </c>
      <c r="D6398" t="s">
        <v>519</v>
      </c>
      <c r="F6398">
        <v>2022</v>
      </c>
      <c r="G6398">
        <v>6</v>
      </c>
      <c r="H6398">
        <v>6</v>
      </c>
      <c r="I6398">
        <v>10</v>
      </c>
      <c r="M6398">
        <v>7.7</v>
      </c>
      <c r="N6398">
        <v>8.3299999999999999E-2</v>
      </c>
      <c r="O6398">
        <v>5.6000000000000001E-2</v>
      </c>
      <c r="P6398">
        <v>1.2015</v>
      </c>
      <c r="Q6398">
        <v>94</v>
      </c>
      <c r="R6398" t="s">
        <v>38</v>
      </c>
      <c r="T6398" t="s">
        <v>28</v>
      </c>
      <c r="Y6398" t="s">
        <v>70</v>
      </c>
    </row>
    <row r="6399" spans="1:25" x14ac:dyDescent="0.45">
      <c r="A6399" t="s">
        <v>335</v>
      </c>
      <c r="B6399" t="s">
        <v>518</v>
      </c>
      <c r="C6399">
        <v>7869</v>
      </c>
      <c r="D6399" t="s">
        <v>519</v>
      </c>
      <c r="F6399">
        <v>2023</v>
      </c>
      <c r="G6399">
        <v>0</v>
      </c>
      <c r="H6399">
        <v>0</v>
      </c>
      <c r="R6399" t="s">
        <v>38</v>
      </c>
      <c r="T6399" t="s">
        <v>28</v>
      </c>
      <c r="Y6399" t="s">
        <v>70</v>
      </c>
    </row>
    <row r="6400" spans="1:25" x14ac:dyDescent="0.45">
      <c r="A6400" t="s">
        <v>335</v>
      </c>
      <c r="B6400" t="s">
        <v>518</v>
      </c>
      <c r="C6400">
        <v>7869</v>
      </c>
      <c r="D6400" t="s">
        <v>519</v>
      </c>
      <c r="F6400">
        <v>2024</v>
      </c>
      <c r="G6400">
        <v>1</v>
      </c>
      <c r="H6400">
        <v>1</v>
      </c>
      <c r="I6400">
        <v>1</v>
      </c>
      <c r="M6400">
        <v>3.5</v>
      </c>
      <c r="N6400">
        <v>8.1000000000000003E-2</v>
      </c>
      <c r="O6400">
        <v>2.5999999999999999E-2</v>
      </c>
      <c r="P6400">
        <v>1.2</v>
      </c>
      <c r="Q6400">
        <v>43</v>
      </c>
      <c r="R6400" t="s">
        <v>38</v>
      </c>
      <c r="T6400" t="s">
        <v>28</v>
      </c>
      <c r="Y6400" t="s">
        <v>70</v>
      </c>
    </row>
    <row r="6401" spans="1:25" x14ac:dyDescent="0.45">
      <c r="A6401" t="s">
        <v>335</v>
      </c>
      <c r="B6401" t="s">
        <v>518</v>
      </c>
      <c r="C6401">
        <v>7869</v>
      </c>
      <c r="D6401" t="s">
        <v>520</v>
      </c>
      <c r="F6401">
        <v>2009</v>
      </c>
      <c r="G6401">
        <v>892</v>
      </c>
      <c r="H6401">
        <v>700.5</v>
      </c>
      <c r="I6401">
        <v>25881</v>
      </c>
      <c r="K6401">
        <v>0.13800000000000001</v>
      </c>
      <c r="L6401">
        <v>1.5E-3</v>
      </c>
      <c r="M6401">
        <v>15250.25</v>
      </c>
      <c r="N6401">
        <v>5.9900000000000002E-2</v>
      </c>
      <c r="O6401">
        <v>2.0099999999999998</v>
      </c>
      <c r="P6401">
        <v>4.3499999999999997E-2</v>
      </c>
      <c r="Q6401">
        <v>253965.375</v>
      </c>
      <c r="R6401" t="s">
        <v>34</v>
      </c>
      <c r="S6401" t="s">
        <v>38</v>
      </c>
      <c r="T6401" t="s">
        <v>28</v>
      </c>
      <c r="V6401" t="s">
        <v>40</v>
      </c>
      <c r="Y6401" t="s">
        <v>107</v>
      </c>
    </row>
    <row r="6402" spans="1:25" x14ac:dyDescent="0.45">
      <c r="A6402" t="s">
        <v>335</v>
      </c>
      <c r="B6402" t="s">
        <v>518</v>
      </c>
      <c r="C6402">
        <v>7869</v>
      </c>
      <c r="D6402" t="s">
        <v>520</v>
      </c>
      <c r="F6402">
        <v>2010</v>
      </c>
      <c r="G6402">
        <v>1436</v>
      </c>
      <c r="H6402">
        <v>1222.25</v>
      </c>
      <c r="I6402">
        <v>47569</v>
      </c>
      <c r="K6402">
        <v>0.129</v>
      </c>
      <c r="L6402">
        <v>1E-3</v>
      </c>
      <c r="M6402">
        <v>26081.7</v>
      </c>
      <c r="N6402">
        <v>5.9299999999999999E-2</v>
      </c>
      <c r="O6402">
        <v>2.407</v>
      </c>
      <c r="P6402">
        <v>3.0800000000000001E-2</v>
      </c>
      <c r="Q6402">
        <v>438591.375</v>
      </c>
      <c r="R6402" t="s">
        <v>34</v>
      </c>
      <c r="S6402" t="s">
        <v>38</v>
      </c>
      <c r="T6402" t="s">
        <v>28</v>
      </c>
      <c r="V6402" t="s">
        <v>40</v>
      </c>
      <c r="Y6402" t="s">
        <v>107</v>
      </c>
    </row>
    <row r="6403" spans="1:25" x14ac:dyDescent="0.45">
      <c r="A6403" t="s">
        <v>335</v>
      </c>
      <c r="B6403" t="s">
        <v>518</v>
      </c>
      <c r="C6403">
        <v>7869</v>
      </c>
      <c r="D6403" t="s">
        <v>520</v>
      </c>
      <c r="F6403">
        <v>2011</v>
      </c>
      <c r="G6403">
        <v>1828</v>
      </c>
      <c r="H6403">
        <v>1520</v>
      </c>
      <c r="I6403">
        <v>59323.5</v>
      </c>
      <c r="K6403">
        <v>0.217</v>
      </c>
      <c r="L6403">
        <v>8.9999999999999998E-4</v>
      </c>
      <c r="M6403">
        <v>34636.175000000003</v>
      </c>
      <c r="N6403">
        <v>5.9400000000000001E-2</v>
      </c>
      <c r="O6403">
        <v>3.343</v>
      </c>
      <c r="P6403">
        <v>3.9899999999999998E-2</v>
      </c>
      <c r="Q6403">
        <v>581384.30000000005</v>
      </c>
      <c r="R6403" t="s">
        <v>34</v>
      </c>
      <c r="S6403" t="s">
        <v>38</v>
      </c>
      <c r="T6403" t="s">
        <v>28</v>
      </c>
      <c r="V6403" t="s">
        <v>40</v>
      </c>
      <c r="Y6403" t="s">
        <v>107</v>
      </c>
    </row>
    <row r="6404" spans="1:25" x14ac:dyDescent="0.45">
      <c r="A6404" t="s">
        <v>335</v>
      </c>
      <c r="B6404" t="s">
        <v>518</v>
      </c>
      <c r="C6404">
        <v>7869</v>
      </c>
      <c r="D6404" t="s">
        <v>520</v>
      </c>
      <c r="F6404">
        <v>2012</v>
      </c>
      <c r="G6404">
        <v>2036</v>
      </c>
      <c r="H6404">
        <v>1761.75</v>
      </c>
      <c r="I6404">
        <v>69198.5</v>
      </c>
      <c r="K6404">
        <v>0.17699999999999999</v>
      </c>
      <c r="L6404">
        <v>8.0000000000000004E-4</v>
      </c>
      <c r="M6404">
        <v>40118.824999999997</v>
      </c>
      <c r="N6404">
        <v>5.9299999999999999E-2</v>
      </c>
      <c r="O6404">
        <v>3.891</v>
      </c>
      <c r="P6404">
        <v>4.0599999999999997E-2</v>
      </c>
      <c r="Q6404">
        <v>675060.2</v>
      </c>
      <c r="R6404" t="s">
        <v>34</v>
      </c>
      <c r="S6404" t="s">
        <v>38</v>
      </c>
      <c r="T6404" t="s">
        <v>28</v>
      </c>
      <c r="V6404" t="s">
        <v>40</v>
      </c>
      <c r="Y6404" t="s">
        <v>107</v>
      </c>
    </row>
    <row r="6405" spans="1:25" x14ac:dyDescent="0.45">
      <c r="A6405" t="s">
        <v>335</v>
      </c>
      <c r="B6405" t="s">
        <v>518</v>
      </c>
      <c r="C6405">
        <v>7869</v>
      </c>
      <c r="D6405" t="s">
        <v>520</v>
      </c>
      <c r="F6405">
        <v>2013</v>
      </c>
      <c r="G6405">
        <v>1720</v>
      </c>
      <c r="H6405">
        <v>1493.75</v>
      </c>
      <c r="I6405">
        <v>58126.5</v>
      </c>
      <c r="K6405">
        <v>0.16600000000000001</v>
      </c>
      <c r="L6405">
        <v>1.1000000000000001E-3</v>
      </c>
      <c r="M6405">
        <v>33564.824999999997</v>
      </c>
      <c r="N6405">
        <v>5.9299999999999999E-2</v>
      </c>
      <c r="O6405">
        <v>3.3769999999999998</v>
      </c>
      <c r="P6405">
        <v>4.1500000000000002E-2</v>
      </c>
      <c r="Q6405">
        <v>564323</v>
      </c>
      <c r="R6405" t="s">
        <v>34</v>
      </c>
      <c r="S6405" t="s">
        <v>38</v>
      </c>
      <c r="T6405" t="s">
        <v>28</v>
      </c>
      <c r="V6405" t="s">
        <v>40</v>
      </c>
      <c r="Y6405" t="s">
        <v>107</v>
      </c>
    </row>
    <row r="6406" spans="1:25" x14ac:dyDescent="0.45">
      <c r="A6406" t="s">
        <v>335</v>
      </c>
      <c r="B6406" t="s">
        <v>518</v>
      </c>
      <c r="C6406">
        <v>7869</v>
      </c>
      <c r="D6406" t="s">
        <v>520</v>
      </c>
      <c r="F6406">
        <v>2014</v>
      </c>
      <c r="G6406">
        <v>3053</v>
      </c>
      <c r="H6406">
        <v>2651.25</v>
      </c>
      <c r="I6406">
        <v>104114.25</v>
      </c>
      <c r="K6406">
        <v>0.70799999999999996</v>
      </c>
      <c r="L6406">
        <v>1.9E-3</v>
      </c>
      <c r="M6406">
        <v>60781.425000000003</v>
      </c>
      <c r="N6406">
        <v>5.9900000000000002E-2</v>
      </c>
      <c r="O6406">
        <v>6.3559999999999999</v>
      </c>
      <c r="P6406">
        <v>3.9899999999999998E-2</v>
      </c>
      <c r="Q6406">
        <v>1011922.125</v>
      </c>
      <c r="R6406" t="s">
        <v>34</v>
      </c>
      <c r="S6406" t="s">
        <v>38</v>
      </c>
      <c r="T6406" t="s">
        <v>28</v>
      </c>
      <c r="V6406" t="s">
        <v>40</v>
      </c>
      <c r="Y6406" t="s">
        <v>107</v>
      </c>
    </row>
    <row r="6407" spans="1:25" x14ac:dyDescent="0.45">
      <c r="A6407" t="s">
        <v>335</v>
      </c>
      <c r="B6407" t="s">
        <v>518</v>
      </c>
      <c r="C6407">
        <v>7869</v>
      </c>
      <c r="D6407" t="s">
        <v>520</v>
      </c>
      <c r="F6407">
        <v>2015</v>
      </c>
      <c r="G6407">
        <v>3156</v>
      </c>
      <c r="H6407">
        <v>2694.75</v>
      </c>
      <c r="I6407">
        <v>107209.5</v>
      </c>
      <c r="K6407">
        <v>0.76700000000000002</v>
      </c>
      <c r="L6407">
        <v>1.5E-3</v>
      </c>
      <c r="M6407">
        <v>64311.125</v>
      </c>
      <c r="N6407">
        <v>0.06</v>
      </c>
      <c r="O6407">
        <v>6.3760000000000003</v>
      </c>
      <c r="P6407">
        <v>3.8100000000000002E-2</v>
      </c>
      <c r="Q6407">
        <v>1070516.1000000001</v>
      </c>
      <c r="R6407" t="s">
        <v>34</v>
      </c>
      <c r="S6407" t="s">
        <v>38</v>
      </c>
      <c r="T6407" t="s">
        <v>28</v>
      </c>
      <c r="V6407" t="s">
        <v>40</v>
      </c>
      <c r="Y6407" t="s">
        <v>146</v>
      </c>
    </row>
    <row r="6408" spans="1:25" x14ac:dyDescent="0.45">
      <c r="A6408" t="s">
        <v>335</v>
      </c>
      <c r="B6408" t="s">
        <v>518</v>
      </c>
      <c r="C6408">
        <v>7869</v>
      </c>
      <c r="D6408" t="s">
        <v>520</v>
      </c>
      <c r="F6408">
        <v>2016</v>
      </c>
      <c r="G6408">
        <v>3034</v>
      </c>
      <c r="H6408">
        <v>2598.5</v>
      </c>
      <c r="I6408">
        <v>102042.25</v>
      </c>
      <c r="K6408">
        <v>0.27200000000000002</v>
      </c>
      <c r="L6408">
        <v>5.0000000000000001E-4</v>
      </c>
      <c r="M6408">
        <v>60614.8</v>
      </c>
      <c r="N6408">
        <v>5.9299999999999999E-2</v>
      </c>
      <c r="O6408">
        <v>5.5739999999999998</v>
      </c>
      <c r="P6408">
        <v>3.3700000000000001E-2</v>
      </c>
      <c r="Q6408">
        <v>1019706.65</v>
      </c>
      <c r="R6408" t="s">
        <v>34</v>
      </c>
      <c r="S6408" t="s">
        <v>38</v>
      </c>
      <c r="T6408" t="s">
        <v>28</v>
      </c>
      <c r="V6408" t="s">
        <v>40</v>
      </c>
      <c r="Y6408" t="s">
        <v>146</v>
      </c>
    </row>
    <row r="6409" spans="1:25" x14ac:dyDescent="0.45">
      <c r="A6409" t="s">
        <v>335</v>
      </c>
      <c r="B6409" t="s">
        <v>518</v>
      </c>
      <c r="C6409">
        <v>7869</v>
      </c>
      <c r="D6409" t="s">
        <v>520</v>
      </c>
      <c r="F6409">
        <v>2017</v>
      </c>
      <c r="G6409">
        <v>1944</v>
      </c>
      <c r="H6409">
        <v>1594.75</v>
      </c>
      <c r="I6409">
        <v>61443.75</v>
      </c>
      <c r="K6409">
        <v>0.17199999999999999</v>
      </c>
      <c r="L6409">
        <v>5.9999999999999995E-4</v>
      </c>
      <c r="M6409">
        <v>36712.775000000001</v>
      </c>
      <c r="N6409">
        <v>5.9799999999999999E-2</v>
      </c>
      <c r="O6409">
        <v>4.0389999999999997</v>
      </c>
      <c r="P6409">
        <v>4.2500000000000003E-2</v>
      </c>
      <c r="Q6409">
        <v>613299.92500000005</v>
      </c>
      <c r="R6409" t="s">
        <v>34</v>
      </c>
      <c r="S6409" t="s">
        <v>38</v>
      </c>
      <c r="T6409" t="s">
        <v>28</v>
      </c>
      <c r="V6409" t="s">
        <v>40</v>
      </c>
      <c r="Y6409" t="s">
        <v>147</v>
      </c>
    </row>
    <row r="6410" spans="1:25" x14ac:dyDescent="0.45">
      <c r="A6410" t="s">
        <v>335</v>
      </c>
      <c r="B6410" t="s">
        <v>518</v>
      </c>
      <c r="C6410">
        <v>7869</v>
      </c>
      <c r="D6410" t="s">
        <v>520</v>
      </c>
      <c r="F6410">
        <v>2018</v>
      </c>
      <c r="G6410">
        <v>1195</v>
      </c>
      <c r="H6410">
        <v>989.75</v>
      </c>
      <c r="I6410">
        <v>38015.5</v>
      </c>
      <c r="K6410">
        <v>0.108</v>
      </c>
      <c r="L6410">
        <v>5.9999999999999995E-4</v>
      </c>
      <c r="M6410">
        <v>23278.85</v>
      </c>
      <c r="N6410">
        <v>6.0999999999999999E-2</v>
      </c>
      <c r="O6410">
        <v>2.7719999999999998</v>
      </c>
      <c r="P6410">
        <v>4.3700000000000003E-2</v>
      </c>
      <c r="Q6410">
        <v>381813.77500000002</v>
      </c>
      <c r="R6410" t="s">
        <v>34</v>
      </c>
      <c r="S6410" t="s">
        <v>38</v>
      </c>
      <c r="T6410" t="s">
        <v>28</v>
      </c>
      <c r="V6410" t="s">
        <v>40</v>
      </c>
      <c r="Y6410" t="s">
        <v>147</v>
      </c>
    </row>
    <row r="6411" spans="1:25" x14ac:dyDescent="0.45">
      <c r="A6411" t="s">
        <v>335</v>
      </c>
      <c r="B6411" t="s">
        <v>518</v>
      </c>
      <c r="C6411">
        <v>7869</v>
      </c>
      <c r="D6411" t="s">
        <v>520</v>
      </c>
      <c r="F6411">
        <v>2019</v>
      </c>
      <c r="G6411">
        <v>1336</v>
      </c>
      <c r="H6411">
        <v>1039.75</v>
      </c>
      <c r="I6411">
        <v>41861.25</v>
      </c>
      <c r="K6411">
        <v>0.13500000000000001</v>
      </c>
      <c r="L6411">
        <v>8.9999999999999998E-4</v>
      </c>
      <c r="M6411">
        <v>24364.1</v>
      </c>
      <c r="N6411">
        <v>5.9499999999999997E-2</v>
      </c>
      <c r="O6411">
        <v>3.0350000000000001</v>
      </c>
      <c r="P6411">
        <v>4.9000000000000002E-2</v>
      </c>
      <c r="Q6411">
        <v>409541.6</v>
      </c>
      <c r="R6411" t="s">
        <v>34</v>
      </c>
      <c r="S6411" t="s">
        <v>38</v>
      </c>
      <c r="T6411" t="s">
        <v>28</v>
      </c>
      <c r="V6411" t="s">
        <v>40</v>
      </c>
      <c r="Y6411" t="s">
        <v>147</v>
      </c>
    </row>
    <row r="6412" spans="1:25" x14ac:dyDescent="0.45">
      <c r="A6412" t="s">
        <v>335</v>
      </c>
      <c r="B6412" t="s">
        <v>518</v>
      </c>
      <c r="C6412">
        <v>7869</v>
      </c>
      <c r="D6412" t="s">
        <v>520</v>
      </c>
      <c r="F6412">
        <v>2020</v>
      </c>
      <c r="G6412">
        <v>1905</v>
      </c>
      <c r="H6412">
        <v>1600.25</v>
      </c>
      <c r="I6412">
        <v>67283.75</v>
      </c>
      <c r="K6412">
        <v>0.224</v>
      </c>
      <c r="L6412">
        <v>1E-3</v>
      </c>
      <c r="M6412">
        <v>39585.449999999997</v>
      </c>
      <c r="N6412">
        <v>5.9400000000000001E-2</v>
      </c>
      <c r="O6412">
        <v>4.1719999999999997</v>
      </c>
      <c r="P6412">
        <v>3.73E-2</v>
      </c>
      <c r="Q6412">
        <v>664717.35</v>
      </c>
      <c r="R6412" t="s">
        <v>34</v>
      </c>
      <c r="S6412" t="s">
        <v>38</v>
      </c>
      <c r="T6412" t="s">
        <v>28</v>
      </c>
      <c r="V6412" t="s">
        <v>40</v>
      </c>
      <c r="Y6412" t="s">
        <v>147</v>
      </c>
    </row>
    <row r="6413" spans="1:25" x14ac:dyDescent="0.45">
      <c r="A6413" t="s">
        <v>335</v>
      </c>
      <c r="B6413" t="s">
        <v>518</v>
      </c>
      <c r="C6413">
        <v>7869</v>
      </c>
      <c r="D6413" t="s">
        <v>520</v>
      </c>
      <c r="F6413">
        <v>2021</v>
      </c>
      <c r="G6413">
        <v>2487</v>
      </c>
      <c r="H6413">
        <v>2115.5500000000002</v>
      </c>
      <c r="I6413">
        <v>90485.68</v>
      </c>
      <c r="K6413">
        <v>0.29699999999999999</v>
      </c>
      <c r="L6413">
        <v>1E-3</v>
      </c>
      <c r="M6413">
        <v>52619.82</v>
      </c>
      <c r="N6413">
        <v>5.9400000000000001E-2</v>
      </c>
      <c r="O6413">
        <v>4.8079999999999998</v>
      </c>
      <c r="P6413">
        <v>3.4799999999999998E-2</v>
      </c>
      <c r="Q6413">
        <v>884208.98800000001</v>
      </c>
      <c r="R6413" t="s">
        <v>34</v>
      </c>
      <c r="S6413" t="s">
        <v>38</v>
      </c>
      <c r="T6413" t="s">
        <v>28</v>
      </c>
      <c r="V6413" t="s">
        <v>40</v>
      </c>
      <c r="Y6413" t="s">
        <v>152</v>
      </c>
    </row>
    <row r="6414" spans="1:25" x14ac:dyDescent="0.45">
      <c r="A6414" t="s">
        <v>335</v>
      </c>
      <c r="B6414" t="s">
        <v>518</v>
      </c>
      <c r="C6414">
        <v>7869</v>
      </c>
      <c r="D6414" t="s">
        <v>520</v>
      </c>
      <c r="F6414">
        <v>2022</v>
      </c>
      <c r="G6414">
        <v>2926</v>
      </c>
      <c r="H6414">
        <v>2473.2800000000002</v>
      </c>
      <c r="I6414">
        <v>110182.49</v>
      </c>
      <c r="K6414">
        <v>0.32600000000000001</v>
      </c>
      <c r="L6414">
        <v>1E-3</v>
      </c>
      <c r="M6414">
        <v>65252.002999999997</v>
      </c>
      <c r="N6414">
        <v>5.9700000000000003E-2</v>
      </c>
      <c r="O6414">
        <v>5.3869999999999996</v>
      </c>
      <c r="P6414">
        <v>3.4299999999999997E-2</v>
      </c>
      <c r="Q6414">
        <v>1090451.7490000001</v>
      </c>
      <c r="R6414" t="s">
        <v>34</v>
      </c>
      <c r="S6414" t="s">
        <v>38</v>
      </c>
      <c r="T6414" t="s">
        <v>28</v>
      </c>
      <c r="V6414" t="s">
        <v>40</v>
      </c>
      <c r="Y6414" t="s">
        <v>152</v>
      </c>
    </row>
    <row r="6415" spans="1:25" x14ac:dyDescent="0.45">
      <c r="A6415" t="s">
        <v>335</v>
      </c>
      <c r="B6415" t="s">
        <v>518</v>
      </c>
      <c r="C6415">
        <v>7869</v>
      </c>
      <c r="D6415" t="s">
        <v>520</v>
      </c>
      <c r="F6415">
        <v>2023</v>
      </c>
      <c r="G6415">
        <v>1972</v>
      </c>
      <c r="H6415">
        <v>1639.42</v>
      </c>
      <c r="I6415">
        <v>72492.03</v>
      </c>
      <c r="K6415">
        <v>0.215</v>
      </c>
      <c r="L6415">
        <v>1E-3</v>
      </c>
      <c r="M6415">
        <v>42581.913999999997</v>
      </c>
      <c r="N6415">
        <v>5.9400000000000001E-2</v>
      </c>
      <c r="O6415">
        <v>3.5449999999999999</v>
      </c>
      <c r="P6415">
        <v>3.2000000000000001E-2</v>
      </c>
      <c r="Q6415">
        <v>715433.76300000004</v>
      </c>
      <c r="R6415" t="s">
        <v>34</v>
      </c>
      <c r="S6415" t="s">
        <v>38</v>
      </c>
      <c r="T6415" t="s">
        <v>28</v>
      </c>
      <c r="V6415" t="s">
        <v>40</v>
      </c>
      <c r="Y6415" t="s">
        <v>152</v>
      </c>
    </row>
    <row r="6416" spans="1:25" x14ac:dyDescent="0.45">
      <c r="A6416" t="s">
        <v>335</v>
      </c>
      <c r="B6416" t="s">
        <v>518</v>
      </c>
      <c r="C6416">
        <v>7869</v>
      </c>
      <c r="D6416" t="s">
        <v>520</v>
      </c>
      <c r="F6416">
        <v>2024</v>
      </c>
      <c r="G6416">
        <v>813</v>
      </c>
      <c r="H6416">
        <v>633.53</v>
      </c>
      <c r="I6416">
        <v>28263.79</v>
      </c>
      <c r="K6416">
        <v>8.4000000000000005E-2</v>
      </c>
      <c r="L6416">
        <v>1E-3</v>
      </c>
      <c r="M6416">
        <v>16613.233</v>
      </c>
      <c r="N6416">
        <v>5.9400000000000001E-2</v>
      </c>
      <c r="O6416">
        <v>1.5669999999999999</v>
      </c>
      <c r="P6416">
        <v>4.4400000000000002E-2</v>
      </c>
      <c r="Q6416">
        <v>278990.78999999998</v>
      </c>
      <c r="R6416" t="s">
        <v>34</v>
      </c>
      <c r="S6416" t="s">
        <v>38</v>
      </c>
      <c r="T6416" t="s">
        <v>28</v>
      </c>
      <c r="V6416" t="s">
        <v>40</v>
      </c>
      <c r="Y6416" t="s">
        <v>152</v>
      </c>
    </row>
    <row r="6417" spans="1:25" x14ac:dyDescent="0.45">
      <c r="A6417" t="s">
        <v>335</v>
      </c>
      <c r="B6417" t="s">
        <v>518</v>
      </c>
      <c r="C6417">
        <v>7869</v>
      </c>
      <c r="D6417" t="s">
        <v>507</v>
      </c>
      <c r="F6417">
        <v>2009</v>
      </c>
      <c r="G6417">
        <v>880</v>
      </c>
      <c r="H6417">
        <v>695.25</v>
      </c>
      <c r="I6417">
        <v>25880.75</v>
      </c>
      <c r="K6417">
        <v>0.125</v>
      </c>
      <c r="L6417">
        <v>1.4E-3</v>
      </c>
      <c r="M6417">
        <v>15297.125</v>
      </c>
      <c r="N6417">
        <v>5.9900000000000002E-2</v>
      </c>
      <c r="O6417">
        <v>2.0059999999999998</v>
      </c>
      <c r="P6417">
        <v>4.7199999999999999E-2</v>
      </c>
      <c r="Q6417">
        <v>255222.39999999999</v>
      </c>
      <c r="R6417" t="s">
        <v>34</v>
      </c>
      <c r="S6417" t="s">
        <v>38</v>
      </c>
      <c r="T6417" t="s">
        <v>28</v>
      </c>
      <c r="V6417" t="s">
        <v>40</v>
      </c>
      <c r="Y6417" t="s">
        <v>107</v>
      </c>
    </row>
    <row r="6418" spans="1:25" x14ac:dyDescent="0.45">
      <c r="A6418" t="s">
        <v>335</v>
      </c>
      <c r="B6418" t="s">
        <v>518</v>
      </c>
      <c r="C6418">
        <v>7869</v>
      </c>
      <c r="D6418" t="s">
        <v>507</v>
      </c>
      <c r="F6418">
        <v>2010</v>
      </c>
      <c r="G6418">
        <v>1871</v>
      </c>
      <c r="H6418">
        <v>1539.75</v>
      </c>
      <c r="I6418">
        <v>58071.75</v>
      </c>
      <c r="K6418">
        <v>0.155</v>
      </c>
      <c r="L6418">
        <v>5.9999999999999995E-4</v>
      </c>
      <c r="M6418">
        <v>35037.175000000003</v>
      </c>
      <c r="N6418">
        <v>5.9200000000000003E-2</v>
      </c>
      <c r="O6418">
        <v>3.8490000000000002</v>
      </c>
      <c r="P6418">
        <v>4.3400000000000001E-2</v>
      </c>
      <c r="Q6418">
        <v>589581.6</v>
      </c>
      <c r="R6418" t="s">
        <v>34</v>
      </c>
      <c r="S6418" t="s">
        <v>38</v>
      </c>
      <c r="T6418" t="s">
        <v>28</v>
      </c>
      <c r="V6418" t="s">
        <v>40</v>
      </c>
      <c r="Y6418" t="s">
        <v>107</v>
      </c>
    </row>
    <row r="6419" spans="1:25" x14ac:dyDescent="0.45">
      <c r="A6419" t="s">
        <v>335</v>
      </c>
      <c r="B6419" t="s">
        <v>518</v>
      </c>
      <c r="C6419">
        <v>7869</v>
      </c>
      <c r="D6419" t="s">
        <v>507</v>
      </c>
      <c r="F6419">
        <v>2011</v>
      </c>
      <c r="G6419">
        <v>999</v>
      </c>
      <c r="H6419">
        <v>788.5</v>
      </c>
      <c r="I6419">
        <v>29444.5</v>
      </c>
      <c r="K6419">
        <v>0.154</v>
      </c>
      <c r="L6419">
        <v>1E-3</v>
      </c>
      <c r="M6419">
        <v>17837.05</v>
      </c>
      <c r="N6419">
        <v>5.96E-2</v>
      </c>
      <c r="O6419">
        <v>3.0209999999999999</v>
      </c>
      <c r="P6419">
        <v>6.4600000000000005E-2</v>
      </c>
      <c r="Q6419">
        <v>298276.17499999999</v>
      </c>
      <c r="R6419" t="s">
        <v>34</v>
      </c>
      <c r="S6419" t="s">
        <v>38</v>
      </c>
      <c r="T6419" t="s">
        <v>28</v>
      </c>
      <c r="V6419" t="s">
        <v>40</v>
      </c>
      <c r="Y6419" t="s">
        <v>107</v>
      </c>
    </row>
    <row r="6420" spans="1:25" x14ac:dyDescent="0.45">
      <c r="A6420" t="s">
        <v>335</v>
      </c>
      <c r="B6420" t="s">
        <v>518</v>
      </c>
      <c r="C6420">
        <v>7869</v>
      </c>
      <c r="D6420" t="s">
        <v>507</v>
      </c>
      <c r="F6420">
        <v>2012</v>
      </c>
      <c r="G6420">
        <v>2080</v>
      </c>
      <c r="H6420">
        <v>1810.5</v>
      </c>
      <c r="I6420">
        <v>71381.25</v>
      </c>
      <c r="K6420">
        <v>0.223</v>
      </c>
      <c r="L6420">
        <v>5.9999999999999995E-4</v>
      </c>
      <c r="M6420">
        <v>43513.45</v>
      </c>
      <c r="N6420">
        <v>5.9200000000000003E-2</v>
      </c>
      <c r="O6420">
        <v>3.8170000000000002</v>
      </c>
      <c r="P6420">
        <v>3.5099999999999999E-2</v>
      </c>
      <c r="Q6420">
        <v>732212.52500000002</v>
      </c>
      <c r="R6420" t="s">
        <v>34</v>
      </c>
      <c r="S6420" t="s">
        <v>38</v>
      </c>
      <c r="T6420" t="s">
        <v>28</v>
      </c>
      <c r="V6420" t="s">
        <v>40</v>
      </c>
      <c r="Y6420" t="s">
        <v>107</v>
      </c>
    </row>
    <row r="6421" spans="1:25" x14ac:dyDescent="0.45">
      <c r="A6421" t="s">
        <v>335</v>
      </c>
      <c r="B6421" t="s">
        <v>518</v>
      </c>
      <c r="C6421">
        <v>7869</v>
      </c>
      <c r="D6421" t="s">
        <v>507</v>
      </c>
      <c r="F6421">
        <v>2013</v>
      </c>
      <c r="G6421">
        <v>2553</v>
      </c>
      <c r="H6421">
        <v>2180.25</v>
      </c>
      <c r="I6421">
        <v>87486</v>
      </c>
      <c r="K6421">
        <v>0.24399999999999999</v>
      </c>
      <c r="L6421">
        <v>5.9999999999999995E-4</v>
      </c>
      <c r="M6421">
        <v>51945.074999999997</v>
      </c>
      <c r="N6421">
        <v>5.9299999999999999E-2</v>
      </c>
      <c r="O6421">
        <v>5.1740000000000004</v>
      </c>
      <c r="P6421">
        <v>3.9699999999999999E-2</v>
      </c>
      <c r="Q6421">
        <v>874070</v>
      </c>
      <c r="R6421" t="s">
        <v>34</v>
      </c>
      <c r="S6421" t="s">
        <v>38</v>
      </c>
      <c r="T6421" t="s">
        <v>28</v>
      </c>
      <c r="V6421" t="s">
        <v>40</v>
      </c>
      <c r="Y6421" t="s">
        <v>107</v>
      </c>
    </row>
    <row r="6422" spans="1:25" x14ac:dyDescent="0.45">
      <c r="A6422" t="s">
        <v>335</v>
      </c>
      <c r="B6422" t="s">
        <v>518</v>
      </c>
      <c r="C6422">
        <v>7869</v>
      </c>
      <c r="D6422" t="s">
        <v>507</v>
      </c>
      <c r="F6422">
        <v>2014</v>
      </c>
      <c r="G6422">
        <v>3079</v>
      </c>
      <c r="H6422">
        <v>2641.5</v>
      </c>
      <c r="I6422">
        <v>102421</v>
      </c>
      <c r="K6422">
        <v>0.73099999999999998</v>
      </c>
      <c r="L6422">
        <v>1.6000000000000001E-3</v>
      </c>
      <c r="M6422">
        <v>61245.1</v>
      </c>
      <c r="N6422">
        <v>0.06</v>
      </c>
      <c r="O6422">
        <v>6.3150000000000004</v>
      </c>
      <c r="P6422">
        <v>3.8300000000000001E-2</v>
      </c>
      <c r="Q6422">
        <v>1019078.5</v>
      </c>
      <c r="R6422" t="s">
        <v>34</v>
      </c>
      <c r="S6422" t="s">
        <v>38</v>
      </c>
      <c r="T6422" t="s">
        <v>28</v>
      </c>
      <c r="V6422" t="s">
        <v>40</v>
      </c>
      <c r="Y6422" t="s">
        <v>107</v>
      </c>
    </row>
    <row r="6423" spans="1:25" x14ac:dyDescent="0.45">
      <c r="A6423" t="s">
        <v>335</v>
      </c>
      <c r="B6423" t="s">
        <v>518</v>
      </c>
      <c r="C6423">
        <v>7869</v>
      </c>
      <c r="D6423" t="s">
        <v>507</v>
      </c>
      <c r="F6423">
        <v>2015</v>
      </c>
      <c r="G6423">
        <v>2361</v>
      </c>
      <c r="H6423">
        <v>2045.25</v>
      </c>
      <c r="I6423">
        <v>79317</v>
      </c>
      <c r="K6423">
        <v>0.25600000000000001</v>
      </c>
      <c r="L6423">
        <v>5.9999999999999995E-4</v>
      </c>
      <c r="M6423">
        <v>47733.95</v>
      </c>
      <c r="N6423">
        <v>5.9499999999999997E-2</v>
      </c>
      <c r="O6423">
        <v>5.8419999999999996</v>
      </c>
      <c r="P6423">
        <v>4.1200000000000001E-2</v>
      </c>
      <c r="Q6423">
        <v>801896.17500000005</v>
      </c>
      <c r="R6423" t="s">
        <v>34</v>
      </c>
      <c r="S6423" t="s">
        <v>38</v>
      </c>
      <c r="T6423" t="s">
        <v>28</v>
      </c>
      <c r="V6423" t="s">
        <v>40</v>
      </c>
      <c r="Y6423" t="s">
        <v>146</v>
      </c>
    </row>
    <row r="6424" spans="1:25" x14ac:dyDescent="0.45">
      <c r="A6424" t="s">
        <v>335</v>
      </c>
      <c r="B6424" t="s">
        <v>518</v>
      </c>
      <c r="C6424">
        <v>7869</v>
      </c>
      <c r="D6424" t="s">
        <v>507</v>
      </c>
      <c r="F6424">
        <v>2016</v>
      </c>
      <c r="G6424">
        <v>2992</v>
      </c>
      <c r="H6424">
        <v>2549.75</v>
      </c>
      <c r="I6424">
        <v>98563.25</v>
      </c>
      <c r="K6424">
        <v>0.25700000000000001</v>
      </c>
      <c r="L6424">
        <v>4.0000000000000002E-4</v>
      </c>
      <c r="M6424">
        <v>59283.675000000003</v>
      </c>
      <c r="N6424">
        <v>5.9400000000000001E-2</v>
      </c>
      <c r="O6424">
        <v>5.9130000000000003</v>
      </c>
      <c r="P6424">
        <v>3.8899999999999997E-2</v>
      </c>
      <c r="Q6424">
        <v>995565.625</v>
      </c>
      <c r="R6424" t="s">
        <v>34</v>
      </c>
      <c r="S6424" t="s">
        <v>38</v>
      </c>
      <c r="T6424" t="s">
        <v>28</v>
      </c>
      <c r="V6424" t="s">
        <v>40</v>
      </c>
      <c r="Y6424" t="s">
        <v>146</v>
      </c>
    </row>
    <row r="6425" spans="1:25" x14ac:dyDescent="0.45">
      <c r="A6425" t="s">
        <v>335</v>
      </c>
      <c r="B6425" t="s">
        <v>518</v>
      </c>
      <c r="C6425">
        <v>7869</v>
      </c>
      <c r="D6425" t="s">
        <v>507</v>
      </c>
      <c r="F6425">
        <v>2017</v>
      </c>
      <c r="G6425">
        <v>1458</v>
      </c>
      <c r="H6425">
        <v>1197.25</v>
      </c>
      <c r="I6425">
        <v>45174.5</v>
      </c>
      <c r="K6425">
        <v>0.12</v>
      </c>
      <c r="L6425">
        <v>4.0000000000000002E-4</v>
      </c>
      <c r="M6425">
        <v>27563.375</v>
      </c>
      <c r="N6425">
        <v>5.9299999999999999E-2</v>
      </c>
      <c r="O6425">
        <v>3.0030000000000001</v>
      </c>
      <c r="P6425">
        <v>4.4900000000000002E-2</v>
      </c>
      <c r="Q6425">
        <v>463799.17499999999</v>
      </c>
      <c r="R6425" t="s">
        <v>34</v>
      </c>
      <c r="S6425" t="s">
        <v>38</v>
      </c>
      <c r="T6425" t="s">
        <v>28</v>
      </c>
      <c r="V6425" t="s">
        <v>40</v>
      </c>
      <c r="Y6425" t="s">
        <v>147</v>
      </c>
    </row>
    <row r="6426" spans="1:25" x14ac:dyDescent="0.45">
      <c r="A6426" t="s">
        <v>335</v>
      </c>
      <c r="B6426" t="s">
        <v>518</v>
      </c>
      <c r="C6426">
        <v>7869</v>
      </c>
      <c r="D6426" t="s">
        <v>507</v>
      </c>
      <c r="F6426">
        <v>2018</v>
      </c>
      <c r="G6426">
        <v>1669</v>
      </c>
      <c r="H6426">
        <v>1368.75</v>
      </c>
      <c r="I6426">
        <v>53839</v>
      </c>
      <c r="K6426">
        <v>0.156</v>
      </c>
      <c r="L6426">
        <v>8.0000000000000004E-4</v>
      </c>
      <c r="M6426">
        <v>31362.15</v>
      </c>
      <c r="N6426">
        <v>5.9400000000000001E-2</v>
      </c>
      <c r="O6426">
        <v>3.371</v>
      </c>
      <c r="P6426">
        <v>4.5999999999999999E-2</v>
      </c>
      <c r="Q6426">
        <v>526894.85</v>
      </c>
      <c r="R6426" t="s">
        <v>34</v>
      </c>
      <c r="S6426" t="s">
        <v>38</v>
      </c>
      <c r="T6426" t="s">
        <v>28</v>
      </c>
      <c r="V6426" t="s">
        <v>40</v>
      </c>
      <c r="Y6426" t="s">
        <v>147</v>
      </c>
    </row>
    <row r="6427" spans="1:25" x14ac:dyDescent="0.45">
      <c r="A6427" t="s">
        <v>335</v>
      </c>
      <c r="B6427" t="s">
        <v>518</v>
      </c>
      <c r="C6427">
        <v>7869</v>
      </c>
      <c r="D6427" t="s">
        <v>507</v>
      </c>
      <c r="F6427">
        <v>2019</v>
      </c>
      <c r="G6427">
        <v>1405</v>
      </c>
      <c r="H6427">
        <v>1088.75</v>
      </c>
      <c r="I6427">
        <v>43546.75</v>
      </c>
      <c r="K6427">
        <v>0.14499999999999999</v>
      </c>
      <c r="L6427">
        <v>8.9999999999999998E-4</v>
      </c>
      <c r="M6427">
        <v>25542.224999999999</v>
      </c>
      <c r="N6427">
        <v>5.9499999999999997E-2</v>
      </c>
      <c r="O6427">
        <v>3.1110000000000002</v>
      </c>
      <c r="P6427">
        <v>5.4300000000000001E-2</v>
      </c>
      <c r="Q6427">
        <v>429373.05</v>
      </c>
      <c r="R6427" t="s">
        <v>34</v>
      </c>
      <c r="S6427" t="s">
        <v>38</v>
      </c>
      <c r="T6427" t="s">
        <v>28</v>
      </c>
      <c r="V6427" t="s">
        <v>40</v>
      </c>
      <c r="Y6427" t="s">
        <v>147</v>
      </c>
    </row>
    <row r="6428" spans="1:25" x14ac:dyDescent="0.45">
      <c r="A6428" t="s">
        <v>335</v>
      </c>
      <c r="B6428" t="s">
        <v>518</v>
      </c>
      <c r="C6428">
        <v>7869</v>
      </c>
      <c r="D6428" t="s">
        <v>507</v>
      </c>
      <c r="F6428">
        <v>2020</v>
      </c>
      <c r="G6428">
        <v>1371</v>
      </c>
      <c r="H6428">
        <v>1111.25</v>
      </c>
      <c r="I6428">
        <v>45369.25</v>
      </c>
      <c r="K6428">
        <v>0.153</v>
      </c>
      <c r="L6428">
        <v>1E-3</v>
      </c>
      <c r="M6428">
        <v>26752</v>
      </c>
      <c r="N6428">
        <v>5.96E-2</v>
      </c>
      <c r="O6428">
        <v>3.1619999999999999</v>
      </c>
      <c r="P6428">
        <v>4.82E-2</v>
      </c>
      <c r="Q6428">
        <v>448570.52500000002</v>
      </c>
      <c r="R6428" t="s">
        <v>34</v>
      </c>
      <c r="S6428" t="s">
        <v>38</v>
      </c>
      <c r="T6428" t="s">
        <v>28</v>
      </c>
      <c r="V6428" t="s">
        <v>40</v>
      </c>
      <c r="Y6428" t="s">
        <v>147</v>
      </c>
    </row>
    <row r="6429" spans="1:25" x14ac:dyDescent="0.45">
      <c r="A6429" t="s">
        <v>335</v>
      </c>
      <c r="B6429" t="s">
        <v>518</v>
      </c>
      <c r="C6429">
        <v>7869</v>
      </c>
      <c r="D6429" t="s">
        <v>507</v>
      </c>
      <c r="F6429">
        <v>2021</v>
      </c>
      <c r="G6429">
        <v>1662</v>
      </c>
      <c r="H6429">
        <v>1401.69</v>
      </c>
      <c r="I6429">
        <v>60329.21</v>
      </c>
      <c r="K6429">
        <v>0.19500000000000001</v>
      </c>
      <c r="L6429">
        <v>1E-3</v>
      </c>
      <c r="M6429">
        <v>35303.572999999997</v>
      </c>
      <c r="N6429">
        <v>5.9799999999999999E-2</v>
      </c>
      <c r="O6429">
        <v>3.3519999999999999</v>
      </c>
      <c r="P6429">
        <v>3.8800000000000001E-2</v>
      </c>
      <c r="Q6429">
        <v>589740.348</v>
      </c>
      <c r="R6429" t="s">
        <v>34</v>
      </c>
      <c r="S6429" t="s">
        <v>38</v>
      </c>
      <c r="T6429" t="s">
        <v>28</v>
      </c>
      <c r="V6429" t="s">
        <v>40</v>
      </c>
      <c r="Y6429" t="s">
        <v>152</v>
      </c>
    </row>
    <row r="6430" spans="1:25" x14ac:dyDescent="0.45">
      <c r="A6430" t="s">
        <v>335</v>
      </c>
      <c r="B6430" t="s">
        <v>518</v>
      </c>
      <c r="C6430">
        <v>7869</v>
      </c>
      <c r="D6430" t="s">
        <v>507</v>
      </c>
      <c r="F6430">
        <v>2022</v>
      </c>
      <c r="G6430">
        <v>2741</v>
      </c>
      <c r="H6430">
        <v>2281.87</v>
      </c>
      <c r="I6430">
        <v>102503.94</v>
      </c>
      <c r="K6430">
        <v>0.29799999999999999</v>
      </c>
      <c r="L6430">
        <v>1E-3</v>
      </c>
      <c r="M6430">
        <v>59629.014000000003</v>
      </c>
      <c r="N6430">
        <v>5.9799999999999999E-2</v>
      </c>
      <c r="O6430">
        <v>4.79</v>
      </c>
      <c r="P6430">
        <v>4.0800000000000003E-2</v>
      </c>
      <c r="Q6430">
        <v>996384.46200000006</v>
      </c>
      <c r="R6430" t="s">
        <v>34</v>
      </c>
      <c r="S6430" t="s">
        <v>38</v>
      </c>
      <c r="T6430" t="s">
        <v>28</v>
      </c>
      <c r="V6430" t="s">
        <v>40</v>
      </c>
      <c r="Y6430" t="s">
        <v>152</v>
      </c>
    </row>
    <row r="6431" spans="1:25" x14ac:dyDescent="0.45">
      <c r="A6431" t="s">
        <v>335</v>
      </c>
      <c r="B6431" t="s">
        <v>518</v>
      </c>
      <c r="C6431">
        <v>7869</v>
      </c>
      <c r="D6431" t="s">
        <v>507</v>
      </c>
      <c r="F6431">
        <v>2023</v>
      </c>
      <c r="G6431">
        <v>2538</v>
      </c>
      <c r="H6431">
        <v>1998.61</v>
      </c>
      <c r="I6431">
        <v>89667.4</v>
      </c>
      <c r="K6431">
        <v>0.26300000000000001</v>
      </c>
      <c r="L6431">
        <v>1E-3</v>
      </c>
      <c r="M6431">
        <v>52185.845000000001</v>
      </c>
      <c r="N6431">
        <v>5.9299999999999999E-2</v>
      </c>
      <c r="O6431">
        <v>4.4029999999999996</v>
      </c>
      <c r="P6431">
        <v>4.9200000000000001E-2</v>
      </c>
      <c r="Q6431">
        <v>877854.58700000006</v>
      </c>
      <c r="R6431" t="s">
        <v>34</v>
      </c>
      <c r="S6431" t="s">
        <v>38</v>
      </c>
      <c r="T6431" t="s">
        <v>28</v>
      </c>
      <c r="V6431" t="s">
        <v>40</v>
      </c>
      <c r="Y6431" t="s">
        <v>152</v>
      </c>
    </row>
    <row r="6432" spans="1:25" x14ac:dyDescent="0.45">
      <c r="A6432" t="s">
        <v>335</v>
      </c>
      <c r="B6432" t="s">
        <v>518</v>
      </c>
      <c r="C6432">
        <v>7869</v>
      </c>
      <c r="D6432" t="s">
        <v>507</v>
      </c>
      <c r="F6432">
        <v>2024</v>
      </c>
      <c r="G6432">
        <v>927</v>
      </c>
      <c r="H6432">
        <v>696.52</v>
      </c>
      <c r="I6432">
        <v>31210.5</v>
      </c>
      <c r="K6432">
        <v>9.0999999999999998E-2</v>
      </c>
      <c r="L6432">
        <v>1E-3</v>
      </c>
      <c r="M6432">
        <v>18065.097000000002</v>
      </c>
      <c r="N6432">
        <v>5.9400000000000001E-2</v>
      </c>
      <c r="O6432">
        <v>1.694</v>
      </c>
      <c r="P6432">
        <v>5.4100000000000002E-2</v>
      </c>
      <c r="Q6432">
        <v>303759.18800000002</v>
      </c>
      <c r="R6432" t="s">
        <v>34</v>
      </c>
      <c r="S6432" t="s">
        <v>38</v>
      </c>
      <c r="T6432" t="s">
        <v>28</v>
      </c>
      <c r="V6432" t="s">
        <v>40</v>
      </c>
      <c r="Y6432" t="s">
        <v>152</v>
      </c>
    </row>
    <row r="6433" spans="1:25" x14ac:dyDescent="0.45">
      <c r="A6433" t="s">
        <v>335</v>
      </c>
      <c r="B6433" t="s">
        <v>521</v>
      </c>
      <c r="C6433">
        <v>7909</v>
      </c>
      <c r="D6433" t="s">
        <v>522</v>
      </c>
      <c r="F6433">
        <v>2009</v>
      </c>
      <c r="G6433">
        <v>391</v>
      </c>
      <c r="H6433">
        <v>251.57</v>
      </c>
      <c r="I6433">
        <v>9629.68</v>
      </c>
      <c r="K6433">
        <v>2.7E-2</v>
      </c>
      <c r="L6433">
        <v>1E-3</v>
      </c>
      <c r="M6433">
        <v>5415.7939999999999</v>
      </c>
      <c r="N6433">
        <v>5.9299999999999999E-2</v>
      </c>
      <c r="O6433">
        <v>0.63100000000000001</v>
      </c>
      <c r="P6433">
        <v>4.0899999999999999E-2</v>
      </c>
      <c r="Q6433">
        <v>91140.540999999997</v>
      </c>
      <c r="R6433" t="s">
        <v>34</v>
      </c>
      <c r="T6433" t="s">
        <v>28</v>
      </c>
      <c r="V6433" t="s">
        <v>211</v>
      </c>
      <c r="Y6433" t="s">
        <v>107</v>
      </c>
    </row>
    <row r="6434" spans="1:25" x14ac:dyDescent="0.45">
      <c r="A6434" t="s">
        <v>335</v>
      </c>
      <c r="B6434" t="s">
        <v>521</v>
      </c>
      <c r="C6434">
        <v>7909</v>
      </c>
      <c r="D6434" t="s">
        <v>522</v>
      </c>
      <c r="F6434">
        <v>2010</v>
      </c>
      <c r="G6434">
        <v>1224</v>
      </c>
      <c r="H6434">
        <v>985.31</v>
      </c>
      <c r="I6434">
        <v>40143.120000000003</v>
      </c>
      <c r="K6434">
        <v>0.112</v>
      </c>
      <c r="L6434">
        <v>1E-3</v>
      </c>
      <c r="M6434">
        <v>22125.15</v>
      </c>
      <c r="N6434">
        <v>5.9299999999999999E-2</v>
      </c>
      <c r="O6434">
        <v>1.8440000000000001</v>
      </c>
      <c r="P6434">
        <v>2.1899999999999999E-2</v>
      </c>
      <c r="Q6434">
        <v>372301.57199999999</v>
      </c>
      <c r="R6434" t="s">
        <v>34</v>
      </c>
      <c r="T6434" t="s">
        <v>28</v>
      </c>
      <c r="V6434" t="s">
        <v>211</v>
      </c>
      <c r="Y6434" t="s">
        <v>107</v>
      </c>
    </row>
    <row r="6435" spans="1:25" x14ac:dyDescent="0.45">
      <c r="A6435" t="s">
        <v>335</v>
      </c>
      <c r="B6435" t="s">
        <v>521</v>
      </c>
      <c r="C6435">
        <v>7909</v>
      </c>
      <c r="D6435" t="s">
        <v>522</v>
      </c>
      <c r="F6435">
        <v>2011</v>
      </c>
      <c r="G6435">
        <v>1305</v>
      </c>
      <c r="H6435">
        <v>1023.28</v>
      </c>
      <c r="I6435">
        <v>41376.720000000001</v>
      </c>
      <c r="K6435">
        <v>0.11600000000000001</v>
      </c>
      <c r="L6435">
        <v>1E-3</v>
      </c>
      <c r="M6435">
        <v>22909.725999999999</v>
      </c>
      <c r="N6435">
        <v>5.9299999999999999E-2</v>
      </c>
      <c r="O6435">
        <v>1.887</v>
      </c>
      <c r="P6435">
        <v>2.2700000000000001E-2</v>
      </c>
      <c r="Q6435">
        <v>385498.71100000001</v>
      </c>
      <c r="R6435" t="s">
        <v>34</v>
      </c>
      <c r="T6435" t="s">
        <v>28</v>
      </c>
      <c r="V6435" t="s">
        <v>211</v>
      </c>
      <c r="Y6435" t="s">
        <v>107</v>
      </c>
    </row>
    <row r="6436" spans="1:25" x14ac:dyDescent="0.45">
      <c r="A6436" t="s">
        <v>335</v>
      </c>
      <c r="B6436" t="s">
        <v>521</v>
      </c>
      <c r="C6436">
        <v>7909</v>
      </c>
      <c r="D6436" t="s">
        <v>522</v>
      </c>
      <c r="F6436">
        <v>2012</v>
      </c>
      <c r="G6436">
        <v>1104</v>
      </c>
      <c r="H6436">
        <v>900.92</v>
      </c>
      <c r="I6436">
        <v>36158.160000000003</v>
      </c>
      <c r="K6436">
        <v>0.10199999999999999</v>
      </c>
      <c r="L6436">
        <v>1E-3</v>
      </c>
      <c r="M6436">
        <v>20141.308000000001</v>
      </c>
      <c r="N6436">
        <v>5.9200000000000003E-2</v>
      </c>
      <c r="O6436">
        <v>1.881</v>
      </c>
      <c r="P6436">
        <v>2.6100000000000002E-2</v>
      </c>
      <c r="Q6436">
        <v>338907.103</v>
      </c>
      <c r="R6436" t="s">
        <v>34</v>
      </c>
      <c r="T6436" t="s">
        <v>28</v>
      </c>
      <c r="V6436" t="s">
        <v>211</v>
      </c>
      <c r="Y6436" t="s">
        <v>107</v>
      </c>
    </row>
    <row r="6437" spans="1:25" x14ac:dyDescent="0.45">
      <c r="A6437" t="s">
        <v>335</v>
      </c>
      <c r="B6437" t="s">
        <v>521</v>
      </c>
      <c r="C6437">
        <v>7909</v>
      </c>
      <c r="D6437" t="s">
        <v>522</v>
      </c>
      <c r="F6437">
        <v>2013</v>
      </c>
      <c r="G6437">
        <v>1401</v>
      </c>
      <c r="H6437">
        <v>1092.06</v>
      </c>
      <c r="I6437">
        <v>43938.61</v>
      </c>
      <c r="K6437">
        <v>0.123</v>
      </c>
      <c r="L6437">
        <v>1E-3</v>
      </c>
      <c r="M6437">
        <v>24333.823</v>
      </c>
      <c r="N6437">
        <v>5.9299999999999999E-2</v>
      </c>
      <c r="O6437">
        <v>2.3250000000000002</v>
      </c>
      <c r="P6437">
        <v>3.44E-2</v>
      </c>
      <c r="Q6437">
        <v>409454.9</v>
      </c>
      <c r="R6437" t="s">
        <v>34</v>
      </c>
      <c r="T6437" t="s">
        <v>28</v>
      </c>
      <c r="V6437" t="s">
        <v>211</v>
      </c>
      <c r="Y6437" t="s">
        <v>107</v>
      </c>
    </row>
    <row r="6438" spans="1:25" x14ac:dyDescent="0.45">
      <c r="A6438" t="s">
        <v>335</v>
      </c>
      <c r="B6438" t="s">
        <v>521</v>
      </c>
      <c r="C6438">
        <v>7909</v>
      </c>
      <c r="D6438" t="s">
        <v>522</v>
      </c>
      <c r="F6438">
        <v>2014</v>
      </c>
      <c r="G6438">
        <v>945</v>
      </c>
      <c r="H6438">
        <v>732.33</v>
      </c>
      <c r="I6438">
        <v>29497.32</v>
      </c>
      <c r="K6438">
        <v>8.3000000000000004E-2</v>
      </c>
      <c r="L6438">
        <v>1E-3</v>
      </c>
      <c r="M6438">
        <v>16363.316000000001</v>
      </c>
      <c r="N6438">
        <v>5.9200000000000003E-2</v>
      </c>
      <c r="O6438">
        <v>1.7709999999999999</v>
      </c>
      <c r="P6438">
        <v>3.6799999999999999E-2</v>
      </c>
      <c r="Q6438">
        <v>275359.52399999998</v>
      </c>
      <c r="R6438" t="s">
        <v>34</v>
      </c>
      <c r="T6438" t="s">
        <v>28</v>
      </c>
      <c r="V6438" t="s">
        <v>211</v>
      </c>
      <c r="Y6438" t="s">
        <v>107</v>
      </c>
    </row>
    <row r="6439" spans="1:25" x14ac:dyDescent="0.45">
      <c r="A6439" t="s">
        <v>335</v>
      </c>
      <c r="B6439" t="s">
        <v>521</v>
      </c>
      <c r="C6439">
        <v>7909</v>
      </c>
      <c r="D6439" t="s">
        <v>522</v>
      </c>
      <c r="F6439">
        <v>2015</v>
      </c>
      <c r="G6439">
        <v>908</v>
      </c>
      <c r="H6439">
        <v>715.55</v>
      </c>
      <c r="I6439">
        <v>28731.01</v>
      </c>
      <c r="K6439">
        <v>8.2000000000000003E-2</v>
      </c>
      <c r="L6439">
        <v>1E-3</v>
      </c>
      <c r="M6439">
        <v>16156.201999999999</v>
      </c>
      <c r="N6439">
        <v>5.9299999999999999E-2</v>
      </c>
      <c r="O6439">
        <v>1.617</v>
      </c>
      <c r="P6439">
        <v>3.0800000000000001E-2</v>
      </c>
      <c r="Q6439">
        <v>271847.57400000002</v>
      </c>
      <c r="R6439" t="s">
        <v>34</v>
      </c>
      <c r="T6439" t="s">
        <v>28</v>
      </c>
      <c r="V6439" t="s">
        <v>211</v>
      </c>
      <c r="Y6439" t="s">
        <v>146</v>
      </c>
    </row>
    <row r="6440" spans="1:25" x14ac:dyDescent="0.45">
      <c r="A6440" t="s">
        <v>335</v>
      </c>
      <c r="B6440" t="s">
        <v>521</v>
      </c>
      <c r="C6440">
        <v>7909</v>
      </c>
      <c r="D6440" t="s">
        <v>522</v>
      </c>
      <c r="F6440">
        <v>2016</v>
      </c>
      <c r="G6440">
        <v>815</v>
      </c>
      <c r="H6440">
        <v>629</v>
      </c>
      <c r="I6440">
        <v>25031.37</v>
      </c>
      <c r="K6440">
        <v>7.1999999999999995E-2</v>
      </c>
      <c r="L6440">
        <v>1E-3</v>
      </c>
      <c r="M6440">
        <v>14196.103999999999</v>
      </c>
      <c r="N6440">
        <v>5.9299999999999999E-2</v>
      </c>
      <c r="O6440">
        <v>1.649</v>
      </c>
      <c r="P6440">
        <v>3.5400000000000001E-2</v>
      </c>
      <c r="Q6440">
        <v>238875.52100000001</v>
      </c>
      <c r="R6440" t="s">
        <v>34</v>
      </c>
      <c r="T6440" t="s">
        <v>28</v>
      </c>
      <c r="V6440" t="s">
        <v>211</v>
      </c>
      <c r="Y6440" t="s">
        <v>146</v>
      </c>
    </row>
    <row r="6441" spans="1:25" x14ac:dyDescent="0.45">
      <c r="A6441" t="s">
        <v>335</v>
      </c>
      <c r="B6441" t="s">
        <v>521</v>
      </c>
      <c r="C6441">
        <v>7909</v>
      </c>
      <c r="D6441" t="s">
        <v>522</v>
      </c>
      <c r="F6441">
        <v>2017</v>
      </c>
      <c r="G6441">
        <v>717</v>
      </c>
      <c r="H6441">
        <v>564.37</v>
      </c>
      <c r="I6441">
        <v>22669.42</v>
      </c>
      <c r="K6441">
        <v>6.5000000000000002E-2</v>
      </c>
      <c r="L6441">
        <v>1E-3</v>
      </c>
      <c r="M6441">
        <v>12933.459000000001</v>
      </c>
      <c r="N6441">
        <v>5.9200000000000003E-2</v>
      </c>
      <c r="O6441">
        <v>1.3779999999999999</v>
      </c>
      <c r="P6441">
        <v>3.1099999999999999E-2</v>
      </c>
      <c r="Q6441">
        <v>217642.734</v>
      </c>
      <c r="R6441" t="s">
        <v>34</v>
      </c>
      <c r="T6441" t="s">
        <v>28</v>
      </c>
      <c r="V6441" t="s">
        <v>211</v>
      </c>
      <c r="Y6441" t="s">
        <v>147</v>
      </c>
    </row>
    <row r="6442" spans="1:25" x14ac:dyDescent="0.45">
      <c r="A6442" t="s">
        <v>335</v>
      </c>
      <c r="B6442" t="s">
        <v>521</v>
      </c>
      <c r="C6442">
        <v>7909</v>
      </c>
      <c r="D6442" t="s">
        <v>522</v>
      </c>
      <c r="F6442">
        <v>2018</v>
      </c>
      <c r="G6442">
        <v>783</v>
      </c>
      <c r="H6442">
        <v>626.29999999999995</v>
      </c>
      <c r="I6442">
        <v>25301.43</v>
      </c>
      <c r="K6442">
        <v>7.2999999999999995E-2</v>
      </c>
      <c r="L6442">
        <v>1E-3</v>
      </c>
      <c r="M6442">
        <v>14455.912</v>
      </c>
      <c r="N6442">
        <v>5.9200000000000003E-2</v>
      </c>
      <c r="O6442">
        <v>1.3919999999999999</v>
      </c>
      <c r="P6442">
        <v>2.7799999999999998E-2</v>
      </c>
      <c r="Q6442">
        <v>243252.674</v>
      </c>
      <c r="R6442" t="s">
        <v>34</v>
      </c>
      <c r="T6442" t="s">
        <v>28</v>
      </c>
      <c r="V6442" t="s">
        <v>211</v>
      </c>
      <c r="Y6442" t="s">
        <v>147</v>
      </c>
    </row>
    <row r="6443" spans="1:25" x14ac:dyDescent="0.45">
      <c r="A6443" t="s">
        <v>335</v>
      </c>
      <c r="B6443" t="s">
        <v>521</v>
      </c>
      <c r="C6443">
        <v>7909</v>
      </c>
      <c r="D6443" t="s">
        <v>522</v>
      </c>
      <c r="F6443">
        <v>2019</v>
      </c>
      <c r="G6443">
        <v>508</v>
      </c>
      <c r="H6443">
        <v>380.9</v>
      </c>
      <c r="I6443">
        <v>14635.77</v>
      </c>
      <c r="K6443">
        <v>4.2999999999999997E-2</v>
      </c>
      <c r="L6443">
        <v>1E-3</v>
      </c>
      <c r="M6443">
        <v>8567.5040000000008</v>
      </c>
      <c r="N6443">
        <v>5.9299999999999999E-2</v>
      </c>
      <c r="O6443">
        <v>1.0109999999999999</v>
      </c>
      <c r="P6443">
        <v>3.3700000000000001E-2</v>
      </c>
      <c r="Q6443">
        <v>144159.06700000001</v>
      </c>
      <c r="R6443" t="s">
        <v>34</v>
      </c>
      <c r="T6443" t="s">
        <v>28</v>
      </c>
      <c r="V6443" t="s">
        <v>211</v>
      </c>
      <c r="Y6443" t="s">
        <v>147</v>
      </c>
    </row>
    <row r="6444" spans="1:25" x14ac:dyDescent="0.45">
      <c r="A6444" t="s">
        <v>335</v>
      </c>
      <c r="B6444" t="s">
        <v>521</v>
      </c>
      <c r="C6444">
        <v>7909</v>
      </c>
      <c r="D6444" t="s">
        <v>522</v>
      </c>
      <c r="F6444">
        <v>2020</v>
      </c>
      <c r="G6444">
        <v>985</v>
      </c>
      <c r="H6444">
        <v>766.31</v>
      </c>
      <c r="I6444">
        <v>30038.53</v>
      </c>
      <c r="K6444">
        <v>8.7999999999999995E-2</v>
      </c>
      <c r="L6444">
        <v>1E-3</v>
      </c>
      <c r="M6444">
        <v>17471.275000000001</v>
      </c>
      <c r="N6444">
        <v>5.9299999999999999E-2</v>
      </c>
      <c r="O6444">
        <v>1.897</v>
      </c>
      <c r="P6444">
        <v>3.0800000000000001E-2</v>
      </c>
      <c r="Q6444">
        <v>293978.36900000001</v>
      </c>
      <c r="R6444" t="s">
        <v>34</v>
      </c>
      <c r="T6444" t="s">
        <v>28</v>
      </c>
      <c r="V6444" t="s">
        <v>211</v>
      </c>
      <c r="Y6444" t="s">
        <v>147</v>
      </c>
    </row>
    <row r="6445" spans="1:25" x14ac:dyDescent="0.45">
      <c r="A6445" t="s">
        <v>335</v>
      </c>
      <c r="B6445" t="s">
        <v>521</v>
      </c>
      <c r="C6445">
        <v>7909</v>
      </c>
      <c r="D6445" t="s">
        <v>522</v>
      </c>
      <c r="F6445">
        <v>2021</v>
      </c>
      <c r="G6445">
        <v>1346</v>
      </c>
      <c r="H6445">
        <v>1083.3399999999999</v>
      </c>
      <c r="I6445">
        <v>43556.75</v>
      </c>
      <c r="K6445">
        <v>0.13200000000000001</v>
      </c>
      <c r="L6445">
        <v>1E-3</v>
      </c>
      <c r="M6445">
        <v>26086.848000000002</v>
      </c>
      <c r="N6445">
        <v>5.9200000000000003E-2</v>
      </c>
      <c r="O6445">
        <v>2.5830000000000002</v>
      </c>
      <c r="P6445">
        <v>2.47E-2</v>
      </c>
      <c r="Q6445">
        <v>438953.63099999999</v>
      </c>
      <c r="R6445" t="s">
        <v>34</v>
      </c>
      <c r="T6445" t="s">
        <v>28</v>
      </c>
      <c r="V6445" t="s">
        <v>211</v>
      </c>
      <c r="Y6445" t="s">
        <v>152</v>
      </c>
    </row>
    <row r="6446" spans="1:25" x14ac:dyDescent="0.45">
      <c r="A6446" t="s">
        <v>335</v>
      </c>
      <c r="B6446" t="s">
        <v>521</v>
      </c>
      <c r="C6446">
        <v>7909</v>
      </c>
      <c r="D6446" t="s">
        <v>522</v>
      </c>
      <c r="F6446">
        <v>2022</v>
      </c>
      <c r="G6446">
        <v>2016</v>
      </c>
      <c r="H6446">
        <v>1647.76</v>
      </c>
      <c r="I6446">
        <v>66530.61</v>
      </c>
      <c r="K6446">
        <v>0.20300000000000001</v>
      </c>
      <c r="L6446">
        <v>1E-3</v>
      </c>
      <c r="M6446">
        <v>40117.006000000001</v>
      </c>
      <c r="N6446">
        <v>5.9200000000000003E-2</v>
      </c>
      <c r="O6446">
        <v>3.8570000000000002</v>
      </c>
      <c r="P6446">
        <v>2.1999999999999999E-2</v>
      </c>
      <c r="Q6446">
        <v>675045.06099999999</v>
      </c>
      <c r="R6446" t="s">
        <v>34</v>
      </c>
      <c r="T6446" t="s">
        <v>28</v>
      </c>
      <c r="V6446" t="s">
        <v>211</v>
      </c>
      <c r="Y6446" t="s">
        <v>152</v>
      </c>
    </row>
    <row r="6447" spans="1:25" x14ac:dyDescent="0.45">
      <c r="A6447" t="s">
        <v>335</v>
      </c>
      <c r="B6447" t="s">
        <v>521</v>
      </c>
      <c r="C6447">
        <v>7909</v>
      </c>
      <c r="D6447" t="s">
        <v>522</v>
      </c>
      <c r="F6447">
        <v>2023</v>
      </c>
      <c r="G6447">
        <v>1938</v>
      </c>
      <c r="H6447">
        <v>1606.68</v>
      </c>
      <c r="I6447">
        <v>64926.89</v>
      </c>
      <c r="K6447">
        <v>0.19900000000000001</v>
      </c>
      <c r="L6447">
        <v>1E-3</v>
      </c>
      <c r="M6447">
        <v>39479.754999999997</v>
      </c>
      <c r="N6447">
        <v>5.9200000000000003E-2</v>
      </c>
      <c r="O6447">
        <v>3.4060000000000001</v>
      </c>
      <c r="P6447">
        <v>1.95E-2</v>
      </c>
      <c r="Q6447">
        <v>664327.44999999995</v>
      </c>
      <c r="R6447" t="s">
        <v>34</v>
      </c>
      <c r="T6447" t="s">
        <v>28</v>
      </c>
      <c r="V6447" t="s">
        <v>211</v>
      </c>
      <c r="Y6447" t="s">
        <v>152</v>
      </c>
    </row>
    <row r="6448" spans="1:25" x14ac:dyDescent="0.45">
      <c r="A6448" t="s">
        <v>335</v>
      </c>
      <c r="B6448" t="s">
        <v>521</v>
      </c>
      <c r="C6448">
        <v>7909</v>
      </c>
      <c r="D6448" t="s">
        <v>522</v>
      </c>
      <c r="F6448">
        <v>2024</v>
      </c>
      <c r="G6448">
        <v>736</v>
      </c>
      <c r="H6448">
        <v>556.91999999999996</v>
      </c>
      <c r="I6448">
        <v>21986.959999999999</v>
      </c>
      <c r="K6448">
        <v>6.6000000000000003E-2</v>
      </c>
      <c r="L6448">
        <v>1E-3</v>
      </c>
      <c r="M6448">
        <v>13039.666999999999</v>
      </c>
      <c r="N6448">
        <v>5.9299999999999999E-2</v>
      </c>
      <c r="O6448">
        <v>1.1910000000000001</v>
      </c>
      <c r="P6448">
        <v>2.3900000000000001E-2</v>
      </c>
      <c r="Q6448">
        <v>219404.266</v>
      </c>
      <c r="R6448" t="s">
        <v>34</v>
      </c>
      <c r="T6448" t="s">
        <v>28</v>
      </c>
      <c r="V6448" t="s">
        <v>211</v>
      </c>
      <c r="Y6448" t="s">
        <v>152</v>
      </c>
    </row>
    <row r="6449" spans="1:25" x14ac:dyDescent="0.45">
      <c r="A6449" t="s">
        <v>335</v>
      </c>
      <c r="B6449" t="s">
        <v>521</v>
      </c>
      <c r="C6449">
        <v>7909</v>
      </c>
      <c r="D6449" t="s">
        <v>523</v>
      </c>
      <c r="F6449">
        <v>2009</v>
      </c>
      <c r="G6449">
        <v>333</v>
      </c>
      <c r="H6449">
        <v>238.69</v>
      </c>
      <c r="I6449">
        <v>9342.93</v>
      </c>
      <c r="K6449">
        <v>2.9000000000000001E-2</v>
      </c>
      <c r="L6449">
        <v>1E-3</v>
      </c>
      <c r="M6449">
        <v>5836.2839999999997</v>
      </c>
      <c r="N6449">
        <v>5.9200000000000003E-2</v>
      </c>
      <c r="O6449">
        <v>0.55900000000000005</v>
      </c>
      <c r="P6449">
        <v>2.76E-2</v>
      </c>
      <c r="Q6449">
        <v>98217.834000000003</v>
      </c>
      <c r="R6449" t="s">
        <v>34</v>
      </c>
      <c r="T6449" t="s">
        <v>28</v>
      </c>
      <c r="V6449" t="s">
        <v>211</v>
      </c>
      <c r="Y6449" t="s">
        <v>107</v>
      </c>
    </row>
    <row r="6450" spans="1:25" x14ac:dyDescent="0.45">
      <c r="A6450" t="s">
        <v>335</v>
      </c>
      <c r="B6450" t="s">
        <v>521</v>
      </c>
      <c r="C6450">
        <v>7909</v>
      </c>
      <c r="D6450" t="s">
        <v>523</v>
      </c>
      <c r="F6450">
        <v>2010</v>
      </c>
      <c r="G6450">
        <v>1036</v>
      </c>
      <c r="H6450">
        <v>807.23</v>
      </c>
      <c r="I6450">
        <v>32122.38</v>
      </c>
      <c r="K6450">
        <v>9.5000000000000001E-2</v>
      </c>
      <c r="L6450">
        <v>1E-3</v>
      </c>
      <c r="M6450">
        <v>18818.661</v>
      </c>
      <c r="N6450">
        <v>5.9299999999999999E-2</v>
      </c>
      <c r="O6450">
        <v>1.675</v>
      </c>
      <c r="P6450">
        <v>1.95E-2</v>
      </c>
      <c r="Q6450">
        <v>316649.69300000003</v>
      </c>
      <c r="R6450" t="s">
        <v>34</v>
      </c>
      <c r="T6450" t="s">
        <v>28</v>
      </c>
      <c r="V6450" t="s">
        <v>211</v>
      </c>
      <c r="Y6450" t="s">
        <v>107</v>
      </c>
    </row>
    <row r="6451" spans="1:25" x14ac:dyDescent="0.45">
      <c r="A6451" t="s">
        <v>335</v>
      </c>
      <c r="B6451" t="s">
        <v>521</v>
      </c>
      <c r="C6451">
        <v>7909</v>
      </c>
      <c r="D6451" t="s">
        <v>523</v>
      </c>
      <c r="F6451">
        <v>2011</v>
      </c>
      <c r="G6451">
        <v>1437</v>
      </c>
      <c r="H6451">
        <v>1137.4100000000001</v>
      </c>
      <c r="I6451">
        <v>45703.360000000001</v>
      </c>
      <c r="K6451">
        <v>0.13300000000000001</v>
      </c>
      <c r="L6451">
        <v>1E-3</v>
      </c>
      <c r="M6451">
        <v>26376.317999999999</v>
      </c>
      <c r="N6451">
        <v>5.9299999999999999E-2</v>
      </c>
      <c r="O6451">
        <v>2.19</v>
      </c>
      <c r="P6451">
        <v>2.06E-2</v>
      </c>
      <c r="Q6451">
        <v>443809.04599999997</v>
      </c>
      <c r="R6451" t="s">
        <v>34</v>
      </c>
      <c r="T6451" t="s">
        <v>28</v>
      </c>
      <c r="V6451" t="s">
        <v>211</v>
      </c>
      <c r="Y6451" t="s">
        <v>107</v>
      </c>
    </row>
    <row r="6452" spans="1:25" x14ac:dyDescent="0.45">
      <c r="A6452" t="s">
        <v>335</v>
      </c>
      <c r="B6452" t="s">
        <v>521</v>
      </c>
      <c r="C6452">
        <v>7909</v>
      </c>
      <c r="D6452" t="s">
        <v>523</v>
      </c>
      <c r="F6452">
        <v>2012</v>
      </c>
      <c r="G6452">
        <v>1119</v>
      </c>
      <c r="H6452">
        <v>960.01</v>
      </c>
      <c r="I6452">
        <v>38598.559999999998</v>
      </c>
      <c r="K6452">
        <v>0.111</v>
      </c>
      <c r="L6452">
        <v>1E-3</v>
      </c>
      <c r="M6452">
        <v>21934.97</v>
      </c>
      <c r="N6452">
        <v>5.9200000000000003E-2</v>
      </c>
      <c r="O6452">
        <v>1.897</v>
      </c>
      <c r="P6452">
        <v>1.9199999999999998E-2</v>
      </c>
      <c r="Q6452">
        <v>369123.40399999998</v>
      </c>
      <c r="R6452" t="s">
        <v>34</v>
      </c>
      <c r="T6452" t="s">
        <v>28</v>
      </c>
      <c r="V6452" t="s">
        <v>211</v>
      </c>
      <c r="Y6452" t="s">
        <v>107</v>
      </c>
    </row>
    <row r="6453" spans="1:25" x14ac:dyDescent="0.45">
      <c r="A6453" t="s">
        <v>335</v>
      </c>
      <c r="B6453" t="s">
        <v>521</v>
      </c>
      <c r="C6453">
        <v>7909</v>
      </c>
      <c r="D6453" t="s">
        <v>523</v>
      </c>
      <c r="F6453">
        <v>2013</v>
      </c>
      <c r="G6453">
        <v>1324</v>
      </c>
      <c r="H6453">
        <v>1020.3</v>
      </c>
      <c r="I6453">
        <v>41040.57</v>
      </c>
      <c r="K6453">
        <v>0.11600000000000001</v>
      </c>
      <c r="L6453">
        <v>1E-3</v>
      </c>
      <c r="M6453">
        <v>22966.906999999999</v>
      </c>
      <c r="N6453">
        <v>5.9299999999999999E-2</v>
      </c>
      <c r="O6453">
        <v>2.1709999999999998</v>
      </c>
      <c r="P6453">
        <v>3.0300000000000001E-2</v>
      </c>
      <c r="Q6453">
        <v>386487.42599999998</v>
      </c>
      <c r="R6453" t="s">
        <v>34</v>
      </c>
      <c r="T6453" t="s">
        <v>28</v>
      </c>
      <c r="V6453" t="s">
        <v>211</v>
      </c>
      <c r="Y6453" t="s">
        <v>107</v>
      </c>
    </row>
    <row r="6454" spans="1:25" x14ac:dyDescent="0.45">
      <c r="A6454" t="s">
        <v>335</v>
      </c>
      <c r="B6454" t="s">
        <v>521</v>
      </c>
      <c r="C6454">
        <v>7909</v>
      </c>
      <c r="D6454" t="s">
        <v>523</v>
      </c>
      <c r="F6454">
        <v>2014</v>
      </c>
      <c r="G6454">
        <v>711</v>
      </c>
      <c r="H6454">
        <v>547.41999999999996</v>
      </c>
      <c r="I6454">
        <v>22009.85</v>
      </c>
      <c r="K6454">
        <v>6.3E-2</v>
      </c>
      <c r="L6454">
        <v>1E-3</v>
      </c>
      <c r="M6454">
        <v>12482.102000000001</v>
      </c>
      <c r="N6454">
        <v>5.9299999999999999E-2</v>
      </c>
      <c r="O6454">
        <v>1.258</v>
      </c>
      <c r="P6454">
        <v>3.2599999999999997E-2</v>
      </c>
      <c r="Q6454">
        <v>210007.261</v>
      </c>
      <c r="R6454" t="s">
        <v>34</v>
      </c>
      <c r="T6454" t="s">
        <v>28</v>
      </c>
      <c r="V6454" t="s">
        <v>211</v>
      </c>
      <c r="Y6454" t="s">
        <v>107</v>
      </c>
    </row>
    <row r="6455" spans="1:25" x14ac:dyDescent="0.45">
      <c r="A6455" t="s">
        <v>335</v>
      </c>
      <c r="B6455" t="s">
        <v>521</v>
      </c>
      <c r="C6455">
        <v>7909</v>
      </c>
      <c r="D6455" t="s">
        <v>523</v>
      </c>
      <c r="F6455">
        <v>2015</v>
      </c>
      <c r="G6455">
        <v>813</v>
      </c>
      <c r="H6455">
        <v>600.45000000000005</v>
      </c>
      <c r="I6455">
        <v>23847.93</v>
      </c>
      <c r="K6455">
        <v>6.8000000000000005E-2</v>
      </c>
      <c r="L6455">
        <v>1E-3</v>
      </c>
      <c r="M6455">
        <v>13459.12</v>
      </c>
      <c r="N6455">
        <v>5.9200000000000003E-2</v>
      </c>
      <c r="O6455">
        <v>1.399</v>
      </c>
      <c r="P6455">
        <v>3.3099999999999997E-2</v>
      </c>
      <c r="Q6455">
        <v>226515.636</v>
      </c>
      <c r="R6455" t="s">
        <v>34</v>
      </c>
      <c r="T6455" t="s">
        <v>28</v>
      </c>
      <c r="V6455" t="s">
        <v>211</v>
      </c>
      <c r="Y6455" t="s">
        <v>146</v>
      </c>
    </row>
    <row r="6456" spans="1:25" x14ac:dyDescent="0.45">
      <c r="A6456" t="s">
        <v>335</v>
      </c>
      <c r="B6456" t="s">
        <v>521</v>
      </c>
      <c r="C6456">
        <v>7909</v>
      </c>
      <c r="D6456" t="s">
        <v>523</v>
      </c>
      <c r="F6456">
        <v>2016</v>
      </c>
      <c r="G6456">
        <v>984</v>
      </c>
      <c r="H6456">
        <v>753.4</v>
      </c>
      <c r="I6456">
        <v>29780.89</v>
      </c>
      <c r="K6456">
        <v>8.5000000000000006E-2</v>
      </c>
      <c r="L6456">
        <v>1E-3</v>
      </c>
      <c r="M6456">
        <v>16869.685000000001</v>
      </c>
      <c r="N6456">
        <v>5.9299999999999999E-2</v>
      </c>
      <c r="O6456">
        <v>1.91</v>
      </c>
      <c r="P6456">
        <v>3.1600000000000003E-2</v>
      </c>
      <c r="Q6456">
        <v>283867.77100000001</v>
      </c>
      <c r="R6456" t="s">
        <v>34</v>
      </c>
      <c r="T6456" t="s">
        <v>28</v>
      </c>
      <c r="V6456" t="s">
        <v>211</v>
      </c>
      <c r="Y6456" t="s">
        <v>146</v>
      </c>
    </row>
    <row r="6457" spans="1:25" x14ac:dyDescent="0.45">
      <c r="A6457" t="s">
        <v>335</v>
      </c>
      <c r="B6457" t="s">
        <v>521</v>
      </c>
      <c r="C6457">
        <v>7909</v>
      </c>
      <c r="D6457" t="s">
        <v>523</v>
      </c>
      <c r="F6457">
        <v>2017</v>
      </c>
      <c r="G6457">
        <v>988</v>
      </c>
      <c r="H6457">
        <v>788.43</v>
      </c>
      <c r="I6457">
        <v>31261.83</v>
      </c>
      <c r="K6457">
        <v>0.09</v>
      </c>
      <c r="L6457">
        <v>1E-3</v>
      </c>
      <c r="M6457">
        <v>17920.883000000002</v>
      </c>
      <c r="N6457">
        <v>5.9299999999999999E-2</v>
      </c>
      <c r="O6457">
        <v>1.9079999999999999</v>
      </c>
      <c r="P6457">
        <v>2.9399999999999999E-2</v>
      </c>
      <c r="Q6457">
        <v>301548.21100000001</v>
      </c>
      <c r="R6457" t="s">
        <v>34</v>
      </c>
      <c r="T6457" t="s">
        <v>28</v>
      </c>
      <c r="V6457" t="s">
        <v>211</v>
      </c>
      <c r="Y6457" t="s">
        <v>147</v>
      </c>
    </row>
    <row r="6458" spans="1:25" x14ac:dyDescent="0.45">
      <c r="A6458" t="s">
        <v>335</v>
      </c>
      <c r="B6458" t="s">
        <v>521</v>
      </c>
      <c r="C6458">
        <v>7909</v>
      </c>
      <c r="D6458" t="s">
        <v>523</v>
      </c>
      <c r="F6458">
        <v>2018</v>
      </c>
      <c r="G6458">
        <v>1287</v>
      </c>
      <c r="H6458">
        <v>1056.3</v>
      </c>
      <c r="I6458">
        <v>41957.93</v>
      </c>
      <c r="K6458">
        <v>0.123</v>
      </c>
      <c r="L6458">
        <v>1E-3</v>
      </c>
      <c r="M6458">
        <v>24274.620999999999</v>
      </c>
      <c r="N6458">
        <v>5.9200000000000003E-2</v>
      </c>
      <c r="O6458">
        <v>2.399</v>
      </c>
      <c r="P6458">
        <v>2.6100000000000002E-2</v>
      </c>
      <c r="Q6458">
        <v>408459.897</v>
      </c>
      <c r="R6458" t="s">
        <v>34</v>
      </c>
      <c r="T6458" t="s">
        <v>28</v>
      </c>
      <c r="V6458" t="s">
        <v>211</v>
      </c>
      <c r="Y6458" t="s">
        <v>147</v>
      </c>
    </row>
    <row r="6459" spans="1:25" x14ac:dyDescent="0.45">
      <c r="A6459" t="s">
        <v>335</v>
      </c>
      <c r="B6459" t="s">
        <v>521</v>
      </c>
      <c r="C6459">
        <v>7909</v>
      </c>
      <c r="D6459" t="s">
        <v>523</v>
      </c>
      <c r="F6459">
        <v>2019</v>
      </c>
      <c r="G6459">
        <v>749</v>
      </c>
      <c r="H6459">
        <v>582.72</v>
      </c>
      <c r="I6459">
        <v>22668.47</v>
      </c>
      <c r="K6459">
        <v>6.6000000000000003E-2</v>
      </c>
      <c r="L6459">
        <v>1E-3</v>
      </c>
      <c r="M6459">
        <v>13057.428</v>
      </c>
      <c r="N6459">
        <v>5.9299999999999999E-2</v>
      </c>
      <c r="O6459">
        <v>1.619</v>
      </c>
      <c r="P6459">
        <v>3.5099999999999999E-2</v>
      </c>
      <c r="Q6459">
        <v>219708.79500000001</v>
      </c>
      <c r="R6459" t="s">
        <v>34</v>
      </c>
      <c r="T6459" t="s">
        <v>28</v>
      </c>
      <c r="V6459" t="s">
        <v>211</v>
      </c>
      <c r="Y6459" t="s">
        <v>147</v>
      </c>
    </row>
    <row r="6460" spans="1:25" x14ac:dyDescent="0.45">
      <c r="A6460" t="s">
        <v>335</v>
      </c>
      <c r="B6460" t="s">
        <v>521</v>
      </c>
      <c r="C6460">
        <v>7909</v>
      </c>
      <c r="D6460" t="s">
        <v>523</v>
      </c>
      <c r="F6460">
        <v>2020</v>
      </c>
      <c r="G6460">
        <v>1256</v>
      </c>
      <c r="H6460">
        <v>1014.54</v>
      </c>
      <c r="I6460">
        <v>39999.25</v>
      </c>
      <c r="K6460">
        <v>0.11600000000000001</v>
      </c>
      <c r="L6460">
        <v>1E-3</v>
      </c>
      <c r="M6460">
        <v>23044.985000000001</v>
      </c>
      <c r="N6460">
        <v>5.9299999999999999E-2</v>
      </c>
      <c r="O6460">
        <v>2.5270000000000001</v>
      </c>
      <c r="P6460">
        <v>3.04E-2</v>
      </c>
      <c r="Q6460">
        <v>387748.72</v>
      </c>
      <c r="R6460" t="s">
        <v>34</v>
      </c>
      <c r="T6460" t="s">
        <v>28</v>
      </c>
      <c r="V6460" t="s">
        <v>211</v>
      </c>
      <c r="Y6460" t="s">
        <v>147</v>
      </c>
    </row>
    <row r="6461" spans="1:25" x14ac:dyDescent="0.45">
      <c r="A6461" t="s">
        <v>335</v>
      </c>
      <c r="B6461" t="s">
        <v>521</v>
      </c>
      <c r="C6461">
        <v>7909</v>
      </c>
      <c r="D6461" t="s">
        <v>523</v>
      </c>
      <c r="F6461">
        <v>2021</v>
      </c>
      <c r="G6461">
        <v>1587</v>
      </c>
      <c r="H6461">
        <v>1263.82</v>
      </c>
      <c r="I6461">
        <v>49559.07</v>
      </c>
      <c r="K6461">
        <v>0.152</v>
      </c>
      <c r="L6461">
        <v>1E-3</v>
      </c>
      <c r="M6461">
        <v>30178.560000000001</v>
      </c>
      <c r="N6461">
        <v>5.9200000000000003E-2</v>
      </c>
      <c r="O6461">
        <v>3.2090000000000001</v>
      </c>
      <c r="P6461">
        <v>2.6100000000000002E-2</v>
      </c>
      <c r="Q6461">
        <v>507834.87699999998</v>
      </c>
      <c r="R6461" t="s">
        <v>34</v>
      </c>
      <c r="T6461" t="s">
        <v>28</v>
      </c>
      <c r="V6461" t="s">
        <v>211</v>
      </c>
      <c r="Y6461" t="s">
        <v>152</v>
      </c>
    </row>
    <row r="6462" spans="1:25" x14ac:dyDescent="0.45">
      <c r="A6462" t="s">
        <v>335</v>
      </c>
      <c r="B6462" t="s">
        <v>521</v>
      </c>
      <c r="C6462">
        <v>7909</v>
      </c>
      <c r="D6462" t="s">
        <v>523</v>
      </c>
      <c r="F6462">
        <v>2022</v>
      </c>
      <c r="G6462">
        <v>1992</v>
      </c>
      <c r="H6462">
        <v>1620.35</v>
      </c>
      <c r="I6462">
        <v>64125.19</v>
      </c>
      <c r="K6462">
        <v>0.19700000000000001</v>
      </c>
      <c r="L6462">
        <v>1E-3</v>
      </c>
      <c r="M6462">
        <v>39002.574999999997</v>
      </c>
      <c r="N6462">
        <v>5.9200000000000003E-2</v>
      </c>
      <c r="O6462">
        <v>3.9009999999999998</v>
      </c>
      <c r="P6462">
        <v>2.0799999999999999E-2</v>
      </c>
      <c r="Q6462">
        <v>656293.04500000004</v>
      </c>
      <c r="R6462" t="s">
        <v>34</v>
      </c>
      <c r="T6462" t="s">
        <v>28</v>
      </c>
      <c r="V6462" t="s">
        <v>211</v>
      </c>
      <c r="Y6462" t="s">
        <v>152</v>
      </c>
    </row>
    <row r="6463" spans="1:25" x14ac:dyDescent="0.45">
      <c r="A6463" t="s">
        <v>335</v>
      </c>
      <c r="B6463" t="s">
        <v>521</v>
      </c>
      <c r="C6463">
        <v>7909</v>
      </c>
      <c r="D6463" t="s">
        <v>523</v>
      </c>
      <c r="F6463">
        <v>2023</v>
      </c>
      <c r="G6463">
        <v>1958</v>
      </c>
      <c r="H6463">
        <v>1606.56</v>
      </c>
      <c r="I6463">
        <v>63567.360000000001</v>
      </c>
      <c r="K6463">
        <v>0.19500000000000001</v>
      </c>
      <c r="L6463">
        <v>1E-3</v>
      </c>
      <c r="M6463">
        <v>38618.027999999998</v>
      </c>
      <c r="N6463">
        <v>5.9200000000000003E-2</v>
      </c>
      <c r="O6463">
        <v>3.5129999999999999</v>
      </c>
      <c r="P6463">
        <v>2.1000000000000001E-2</v>
      </c>
      <c r="Q6463">
        <v>649838.06900000002</v>
      </c>
      <c r="R6463" t="s">
        <v>34</v>
      </c>
      <c r="T6463" t="s">
        <v>28</v>
      </c>
      <c r="V6463" t="s">
        <v>211</v>
      </c>
      <c r="Y6463" t="s">
        <v>152</v>
      </c>
    </row>
    <row r="6464" spans="1:25" x14ac:dyDescent="0.45">
      <c r="A6464" t="s">
        <v>335</v>
      </c>
      <c r="B6464" t="s">
        <v>521</v>
      </c>
      <c r="C6464">
        <v>7909</v>
      </c>
      <c r="D6464" t="s">
        <v>523</v>
      </c>
      <c r="F6464">
        <v>2024</v>
      </c>
      <c r="G6464">
        <v>766</v>
      </c>
      <c r="H6464">
        <v>594.51</v>
      </c>
      <c r="I6464">
        <v>23113.74</v>
      </c>
      <c r="K6464">
        <v>7.0000000000000007E-2</v>
      </c>
      <c r="L6464">
        <v>1E-3</v>
      </c>
      <c r="M6464">
        <v>13801.346</v>
      </c>
      <c r="N6464">
        <v>5.9200000000000003E-2</v>
      </c>
      <c r="O6464">
        <v>1.284</v>
      </c>
      <c r="P6464">
        <v>2.1000000000000001E-2</v>
      </c>
      <c r="Q6464">
        <v>232252.63099999999</v>
      </c>
      <c r="R6464" t="s">
        <v>34</v>
      </c>
      <c r="T6464" t="s">
        <v>28</v>
      </c>
      <c r="V6464" t="s">
        <v>211</v>
      </c>
      <c r="Y6464" t="s">
        <v>152</v>
      </c>
    </row>
    <row r="6465" spans="1:25" x14ac:dyDescent="0.45">
      <c r="A6465" t="s">
        <v>335</v>
      </c>
      <c r="B6465" t="s">
        <v>524</v>
      </c>
      <c r="C6465">
        <v>7910</v>
      </c>
      <c r="D6465">
        <v>2301</v>
      </c>
      <c r="F6465">
        <v>2009</v>
      </c>
      <c r="G6465">
        <v>1670</v>
      </c>
      <c r="H6465">
        <v>1349.51</v>
      </c>
      <c r="I6465">
        <v>54953.79</v>
      </c>
      <c r="K6465">
        <v>0.158</v>
      </c>
      <c r="L6465">
        <v>1E-3</v>
      </c>
      <c r="M6465">
        <v>31337.190999999999</v>
      </c>
      <c r="N6465">
        <v>5.9200000000000003E-2</v>
      </c>
      <c r="O6465">
        <v>2.8620000000000001</v>
      </c>
      <c r="P6465">
        <v>1.9900000000000001E-2</v>
      </c>
      <c r="Q6465">
        <v>527335.05799999996</v>
      </c>
      <c r="R6465" t="s">
        <v>34</v>
      </c>
      <c r="T6465" t="s">
        <v>28</v>
      </c>
      <c r="V6465" t="s">
        <v>211</v>
      </c>
      <c r="Y6465" t="s">
        <v>107</v>
      </c>
    </row>
    <row r="6466" spans="1:25" x14ac:dyDescent="0.45">
      <c r="A6466" t="s">
        <v>335</v>
      </c>
      <c r="B6466" t="s">
        <v>524</v>
      </c>
      <c r="C6466">
        <v>7910</v>
      </c>
      <c r="D6466">
        <v>2301</v>
      </c>
      <c r="F6466">
        <v>2010</v>
      </c>
      <c r="G6466">
        <v>2393</v>
      </c>
      <c r="H6466">
        <v>2010.2</v>
      </c>
      <c r="I6466">
        <v>81988.100000000006</v>
      </c>
      <c r="K6466">
        <v>0.23200000000000001</v>
      </c>
      <c r="L6466">
        <v>1E-3</v>
      </c>
      <c r="M6466">
        <v>45965.671999999999</v>
      </c>
      <c r="N6466">
        <v>5.9200000000000003E-2</v>
      </c>
      <c r="O6466">
        <v>3.8239999999999998</v>
      </c>
      <c r="P6466">
        <v>1.9900000000000001E-2</v>
      </c>
      <c r="Q6466">
        <v>773480.50399999996</v>
      </c>
      <c r="R6466" t="s">
        <v>34</v>
      </c>
      <c r="T6466" t="s">
        <v>28</v>
      </c>
      <c r="V6466" t="s">
        <v>211</v>
      </c>
      <c r="Y6466" t="s">
        <v>107</v>
      </c>
    </row>
    <row r="6467" spans="1:25" x14ac:dyDescent="0.45">
      <c r="A6467" t="s">
        <v>335</v>
      </c>
      <c r="B6467" t="s">
        <v>524</v>
      </c>
      <c r="C6467">
        <v>7910</v>
      </c>
      <c r="D6467">
        <v>2301</v>
      </c>
      <c r="F6467">
        <v>2011</v>
      </c>
      <c r="G6467">
        <v>2487</v>
      </c>
      <c r="H6467">
        <v>2093.19</v>
      </c>
      <c r="I6467">
        <v>85326.55</v>
      </c>
      <c r="K6467">
        <v>0.25</v>
      </c>
      <c r="L6467">
        <v>1E-3</v>
      </c>
      <c r="M6467">
        <v>49527.451000000001</v>
      </c>
      <c r="N6467">
        <v>5.9200000000000003E-2</v>
      </c>
      <c r="O6467">
        <v>4.3520000000000003</v>
      </c>
      <c r="P6467">
        <v>2.2599999999999999E-2</v>
      </c>
      <c r="Q6467">
        <v>833395.29099999997</v>
      </c>
      <c r="R6467" t="s">
        <v>34</v>
      </c>
      <c r="T6467" t="s">
        <v>28</v>
      </c>
      <c r="V6467" t="s">
        <v>211</v>
      </c>
      <c r="Y6467" t="s">
        <v>107</v>
      </c>
    </row>
    <row r="6468" spans="1:25" x14ac:dyDescent="0.45">
      <c r="A6468" t="s">
        <v>335</v>
      </c>
      <c r="B6468" t="s">
        <v>524</v>
      </c>
      <c r="C6468">
        <v>7910</v>
      </c>
      <c r="D6468">
        <v>2301</v>
      </c>
      <c r="F6468">
        <v>2012</v>
      </c>
      <c r="G6468">
        <v>1808</v>
      </c>
      <c r="H6468">
        <v>1485.72</v>
      </c>
      <c r="I6468">
        <v>60078.53</v>
      </c>
      <c r="K6468">
        <v>0.18</v>
      </c>
      <c r="L6468">
        <v>1E-3</v>
      </c>
      <c r="M6468">
        <v>35568.75</v>
      </c>
      <c r="N6468">
        <v>5.9200000000000003E-2</v>
      </c>
      <c r="O6468">
        <v>3.3149999999999999</v>
      </c>
      <c r="P6468">
        <v>2.76E-2</v>
      </c>
      <c r="Q6468">
        <v>598521.549</v>
      </c>
      <c r="R6468" t="s">
        <v>34</v>
      </c>
      <c r="T6468" t="s">
        <v>28</v>
      </c>
      <c r="V6468" t="s">
        <v>211</v>
      </c>
      <c r="Y6468" t="s">
        <v>107</v>
      </c>
    </row>
    <row r="6469" spans="1:25" x14ac:dyDescent="0.45">
      <c r="A6469" t="s">
        <v>335</v>
      </c>
      <c r="B6469" t="s">
        <v>524</v>
      </c>
      <c r="C6469">
        <v>7910</v>
      </c>
      <c r="D6469">
        <v>2301</v>
      </c>
      <c r="F6469">
        <v>2013</v>
      </c>
      <c r="G6469">
        <v>2938</v>
      </c>
      <c r="H6469">
        <v>2547.61</v>
      </c>
      <c r="I6469">
        <v>104448.65</v>
      </c>
      <c r="K6469">
        <v>0.309</v>
      </c>
      <c r="L6469">
        <v>1E-3</v>
      </c>
      <c r="M6469">
        <v>61197.006999999998</v>
      </c>
      <c r="N6469">
        <v>5.9200000000000003E-2</v>
      </c>
      <c r="O6469">
        <v>5.7720000000000002</v>
      </c>
      <c r="P6469">
        <v>2.6599999999999999E-2</v>
      </c>
      <c r="Q6469">
        <v>1029791.952</v>
      </c>
      <c r="R6469" t="s">
        <v>34</v>
      </c>
      <c r="T6469" t="s">
        <v>28</v>
      </c>
      <c r="V6469" t="s">
        <v>211</v>
      </c>
      <c r="Y6469" t="s">
        <v>107</v>
      </c>
    </row>
    <row r="6470" spans="1:25" x14ac:dyDescent="0.45">
      <c r="A6470" t="s">
        <v>335</v>
      </c>
      <c r="B6470" t="s">
        <v>524</v>
      </c>
      <c r="C6470">
        <v>7910</v>
      </c>
      <c r="D6470">
        <v>2301</v>
      </c>
      <c r="F6470">
        <v>2014</v>
      </c>
      <c r="G6470">
        <v>1087</v>
      </c>
      <c r="H6470">
        <v>894.53</v>
      </c>
      <c r="I6470">
        <v>36142.410000000003</v>
      </c>
      <c r="K6470">
        <v>0.105</v>
      </c>
      <c r="L6470">
        <v>1E-3</v>
      </c>
      <c r="M6470">
        <v>20708.952000000001</v>
      </c>
      <c r="N6470">
        <v>5.9200000000000003E-2</v>
      </c>
      <c r="O6470">
        <v>2.1349999999999998</v>
      </c>
      <c r="P6470">
        <v>3.3099999999999997E-2</v>
      </c>
      <c r="Q6470">
        <v>348475.83799999999</v>
      </c>
      <c r="R6470" t="s">
        <v>34</v>
      </c>
      <c r="T6470" t="s">
        <v>28</v>
      </c>
      <c r="V6470" t="s">
        <v>211</v>
      </c>
      <c r="Y6470" t="s">
        <v>107</v>
      </c>
    </row>
    <row r="6471" spans="1:25" x14ac:dyDescent="0.45">
      <c r="A6471" t="s">
        <v>335</v>
      </c>
      <c r="B6471" t="s">
        <v>524</v>
      </c>
      <c r="C6471">
        <v>7910</v>
      </c>
      <c r="D6471">
        <v>2301</v>
      </c>
      <c r="F6471">
        <v>2015</v>
      </c>
      <c r="G6471">
        <v>1863</v>
      </c>
      <c r="H6471">
        <v>1600.13</v>
      </c>
      <c r="I6471">
        <v>64889.4</v>
      </c>
      <c r="K6471">
        <v>0.19600000000000001</v>
      </c>
      <c r="L6471">
        <v>1E-3</v>
      </c>
      <c r="M6471">
        <v>38804.65</v>
      </c>
      <c r="N6471">
        <v>5.9200000000000003E-2</v>
      </c>
      <c r="O6471">
        <v>3.589</v>
      </c>
      <c r="P6471">
        <v>2.4799999999999999E-2</v>
      </c>
      <c r="Q6471">
        <v>652976.326</v>
      </c>
      <c r="R6471" t="s">
        <v>34</v>
      </c>
      <c r="T6471" t="s">
        <v>28</v>
      </c>
      <c r="V6471" t="s">
        <v>211</v>
      </c>
      <c r="Y6471" t="s">
        <v>146</v>
      </c>
    </row>
    <row r="6472" spans="1:25" x14ac:dyDescent="0.45">
      <c r="A6472" t="s">
        <v>335</v>
      </c>
      <c r="B6472" t="s">
        <v>524</v>
      </c>
      <c r="C6472">
        <v>7910</v>
      </c>
      <c r="D6472">
        <v>2301</v>
      </c>
      <c r="F6472">
        <v>2016</v>
      </c>
      <c r="G6472">
        <v>1885</v>
      </c>
      <c r="H6472">
        <v>1583.53</v>
      </c>
      <c r="I6472">
        <v>64071.03</v>
      </c>
      <c r="K6472">
        <v>0.19500000000000001</v>
      </c>
      <c r="L6472">
        <v>1E-3</v>
      </c>
      <c r="M6472">
        <v>38524.523000000001</v>
      </c>
      <c r="N6472">
        <v>5.9200000000000003E-2</v>
      </c>
      <c r="O6472">
        <v>3.1739999999999999</v>
      </c>
      <c r="P6472">
        <v>2.2100000000000002E-2</v>
      </c>
      <c r="Q6472">
        <v>648266.80000000005</v>
      </c>
      <c r="R6472" t="s">
        <v>34</v>
      </c>
      <c r="T6472" t="s">
        <v>28</v>
      </c>
      <c r="V6472" t="s">
        <v>211</v>
      </c>
      <c r="Y6472" t="s">
        <v>146</v>
      </c>
    </row>
    <row r="6473" spans="1:25" x14ac:dyDescent="0.45">
      <c r="A6473" t="s">
        <v>335</v>
      </c>
      <c r="B6473" t="s">
        <v>524</v>
      </c>
      <c r="C6473">
        <v>7910</v>
      </c>
      <c r="D6473">
        <v>2301</v>
      </c>
      <c r="F6473">
        <v>2017</v>
      </c>
      <c r="G6473">
        <v>1620</v>
      </c>
      <c r="H6473">
        <v>1352.96</v>
      </c>
      <c r="I6473">
        <v>55602.02</v>
      </c>
      <c r="K6473">
        <v>0.16900000000000001</v>
      </c>
      <c r="L6473">
        <v>1E-3</v>
      </c>
      <c r="M6473">
        <v>33547.404000000002</v>
      </c>
      <c r="N6473">
        <v>5.9200000000000003E-2</v>
      </c>
      <c r="O6473">
        <v>2.8610000000000002</v>
      </c>
      <c r="P6473">
        <v>0.02</v>
      </c>
      <c r="Q6473">
        <v>564500.13100000005</v>
      </c>
      <c r="R6473" t="s">
        <v>34</v>
      </c>
      <c r="T6473" t="s">
        <v>28</v>
      </c>
      <c r="V6473" t="s">
        <v>211</v>
      </c>
      <c r="Y6473" t="s">
        <v>147</v>
      </c>
    </row>
    <row r="6474" spans="1:25" x14ac:dyDescent="0.45">
      <c r="A6474" t="s">
        <v>335</v>
      </c>
      <c r="B6474" t="s">
        <v>524</v>
      </c>
      <c r="C6474">
        <v>7910</v>
      </c>
      <c r="D6474">
        <v>2301</v>
      </c>
      <c r="F6474">
        <v>2018</v>
      </c>
      <c r="G6474">
        <v>2154</v>
      </c>
      <c r="H6474">
        <v>1846.92</v>
      </c>
      <c r="I6474">
        <v>75924.63</v>
      </c>
      <c r="K6474">
        <v>0.23100000000000001</v>
      </c>
      <c r="L6474">
        <v>1E-3</v>
      </c>
      <c r="M6474">
        <v>45776.364999999998</v>
      </c>
      <c r="N6474">
        <v>5.9200000000000003E-2</v>
      </c>
      <c r="O6474">
        <v>3.919</v>
      </c>
      <c r="P6474">
        <v>1.89E-2</v>
      </c>
      <c r="Q6474">
        <v>770263.13100000005</v>
      </c>
      <c r="R6474" t="s">
        <v>34</v>
      </c>
      <c r="T6474" t="s">
        <v>28</v>
      </c>
      <c r="V6474" t="s">
        <v>211</v>
      </c>
      <c r="Y6474" t="s">
        <v>147</v>
      </c>
    </row>
    <row r="6475" spans="1:25" x14ac:dyDescent="0.45">
      <c r="A6475" t="s">
        <v>335</v>
      </c>
      <c r="B6475" t="s">
        <v>524</v>
      </c>
      <c r="C6475">
        <v>7910</v>
      </c>
      <c r="D6475">
        <v>2301</v>
      </c>
      <c r="F6475">
        <v>2019</v>
      </c>
      <c r="G6475">
        <v>1302</v>
      </c>
      <c r="H6475">
        <v>1107.4100000000001</v>
      </c>
      <c r="I6475">
        <v>45779.839999999997</v>
      </c>
      <c r="K6475">
        <v>0.13800000000000001</v>
      </c>
      <c r="L6475">
        <v>1E-3</v>
      </c>
      <c r="M6475">
        <v>27302.86</v>
      </c>
      <c r="N6475">
        <v>5.9200000000000003E-2</v>
      </c>
      <c r="O6475">
        <v>2.2280000000000002</v>
      </c>
      <c r="P6475">
        <v>1.4200000000000001E-2</v>
      </c>
      <c r="Q6475">
        <v>459403.16</v>
      </c>
      <c r="R6475" t="s">
        <v>34</v>
      </c>
      <c r="T6475" t="s">
        <v>28</v>
      </c>
      <c r="V6475" t="s">
        <v>211</v>
      </c>
      <c r="Y6475" t="s">
        <v>147</v>
      </c>
    </row>
    <row r="6476" spans="1:25" x14ac:dyDescent="0.45">
      <c r="A6476" t="s">
        <v>335</v>
      </c>
      <c r="B6476" t="s">
        <v>524</v>
      </c>
      <c r="C6476">
        <v>7910</v>
      </c>
      <c r="D6476">
        <v>2301</v>
      </c>
      <c r="F6476">
        <v>2020</v>
      </c>
      <c r="G6476">
        <v>1421</v>
      </c>
      <c r="H6476">
        <v>1149.1400000000001</v>
      </c>
      <c r="I6476">
        <v>46770.13</v>
      </c>
      <c r="K6476">
        <v>0.14000000000000001</v>
      </c>
      <c r="L6476">
        <v>1E-3</v>
      </c>
      <c r="M6476">
        <v>27815.297999999999</v>
      </c>
      <c r="N6476">
        <v>5.9200000000000003E-2</v>
      </c>
      <c r="O6476">
        <v>2.2890000000000001</v>
      </c>
      <c r="P6476">
        <v>1.5900000000000001E-2</v>
      </c>
      <c r="Q6476">
        <v>468086.685</v>
      </c>
      <c r="R6476" t="s">
        <v>34</v>
      </c>
      <c r="T6476" t="s">
        <v>28</v>
      </c>
      <c r="V6476" t="s">
        <v>211</v>
      </c>
      <c r="Y6476" t="s">
        <v>147</v>
      </c>
    </row>
    <row r="6477" spans="1:25" x14ac:dyDescent="0.45">
      <c r="A6477" t="s">
        <v>335</v>
      </c>
      <c r="B6477" t="s">
        <v>524</v>
      </c>
      <c r="C6477">
        <v>7910</v>
      </c>
      <c r="D6477">
        <v>2301</v>
      </c>
      <c r="F6477">
        <v>2021</v>
      </c>
      <c r="G6477">
        <v>1293</v>
      </c>
      <c r="H6477">
        <v>1058.18</v>
      </c>
      <c r="I6477">
        <v>42930.2</v>
      </c>
      <c r="K6477">
        <v>0.13</v>
      </c>
      <c r="L6477">
        <v>1E-3</v>
      </c>
      <c r="M6477">
        <v>25831.816999999999</v>
      </c>
      <c r="N6477">
        <v>5.9200000000000003E-2</v>
      </c>
      <c r="O6477">
        <v>2.41</v>
      </c>
      <c r="P6477">
        <v>1.7100000000000001E-2</v>
      </c>
      <c r="Q6477">
        <v>434668.95299999998</v>
      </c>
      <c r="R6477" t="s">
        <v>34</v>
      </c>
      <c r="T6477" t="s">
        <v>28</v>
      </c>
      <c r="V6477" t="s">
        <v>211</v>
      </c>
      <c r="Y6477" t="s">
        <v>152</v>
      </c>
    </row>
    <row r="6478" spans="1:25" x14ac:dyDescent="0.45">
      <c r="A6478" t="s">
        <v>335</v>
      </c>
      <c r="B6478" t="s">
        <v>524</v>
      </c>
      <c r="C6478">
        <v>7910</v>
      </c>
      <c r="D6478">
        <v>2301</v>
      </c>
      <c r="F6478">
        <v>2022</v>
      </c>
      <c r="G6478">
        <v>1963</v>
      </c>
      <c r="H6478">
        <v>1610.93</v>
      </c>
      <c r="I6478">
        <v>64951.82</v>
      </c>
      <c r="K6478">
        <v>0.19900000000000001</v>
      </c>
      <c r="L6478">
        <v>1E-3</v>
      </c>
      <c r="M6478">
        <v>39464.055</v>
      </c>
      <c r="N6478">
        <v>5.9200000000000003E-2</v>
      </c>
      <c r="O6478">
        <v>3.6110000000000002</v>
      </c>
      <c r="P6478">
        <v>1.72E-2</v>
      </c>
      <c r="Q6478">
        <v>664000.19799999997</v>
      </c>
      <c r="R6478" t="s">
        <v>34</v>
      </c>
      <c r="T6478" t="s">
        <v>28</v>
      </c>
      <c r="V6478" t="s">
        <v>211</v>
      </c>
      <c r="Y6478" t="s">
        <v>152</v>
      </c>
    </row>
    <row r="6479" spans="1:25" x14ac:dyDescent="0.45">
      <c r="A6479" t="s">
        <v>335</v>
      </c>
      <c r="B6479" t="s">
        <v>524</v>
      </c>
      <c r="C6479">
        <v>7910</v>
      </c>
      <c r="D6479">
        <v>2301</v>
      </c>
      <c r="F6479">
        <v>2023</v>
      </c>
      <c r="G6479">
        <v>938</v>
      </c>
      <c r="H6479">
        <v>735.34</v>
      </c>
      <c r="I6479">
        <v>29623.79</v>
      </c>
      <c r="K6479">
        <v>0.09</v>
      </c>
      <c r="L6479">
        <v>1E-3</v>
      </c>
      <c r="M6479">
        <v>17901.578000000001</v>
      </c>
      <c r="N6479">
        <v>5.9299999999999999E-2</v>
      </c>
      <c r="O6479">
        <v>1.554</v>
      </c>
      <c r="P6479">
        <v>2.12E-2</v>
      </c>
      <c r="Q6479">
        <v>301214.77399999998</v>
      </c>
      <c r="R6479" t="s">
        <v>34</v>
      </c>
      <c r="T6479" t="s">
        <v>28</v>
      </c>
      <c r="V6479" t="s">
        <v>211</v>
      </c>
      <c r="Y6479" t="s">
        <v>152</v>
      </c>
    </row>
    <row r="6480" spans="1:25" x14ac:dyDescent="0.45">
      <c r="A6480" t="s">
        <v>335</v>
      </c>
      <c r="B6480" t="s">
        <v>524</v>
      </c>
      <c r="C6480">
        <v>7910</v>
      </c>
      <c r="D6480">
        <v>2301</v>
      </c>
      <c r="F6480">
        <v>2024</v>
      </c>
      <c r="G6480">
        <v>563</v>
      </c>
      <c r="H6480">
        <v>438.26</v>
      </c>
      <c r="I6480">
        <v>17451.509999999998</v>
      </c>
      <c r="K6480">
        <v>5.2999999999999999E-2</v>
      </c>
      <c r="L6480">
        <v>1E-3</v>
      </c>
      <c r="M6480">
        <v>10561.598</v>
      </c>
      <c r="N6480">
        <v>5.9200000000000003E-2</v>
      </c>
      <c r="O6480">
        <v>0.83399999999999996</v>
      </c>
      <c r="P6480">
        <v>1.72E-2</v>
      </c>
      <c r="Q6480">
        <v>177711.39600000001</v>
      </c>
      <c r="R6480" t="s">
        <v>34</v>
      </c>
      <c r="T6480" t="s">
        <v>28</v>
      </c>
      <c r="V6480" t="s">
        <v>211</v>
      </c>
      <c r="Y6480" t="s">
        <v>152</v>
      </c>
    </row>
    <row r="6481" spans="1:25" x14ac:dyDescent="0.45">
      <c r="A6481" t="s">
        <v>335</v>
      </c>
      <c r="B6481" t="s">
        <v>524</v>
      </c>
      <c r="C6481">
        <v>7910</v>
      </c>
      <c r="D6481">
        <v>2302</v>
      </c>
      <c r="F6481">
        <v>2009</v>
      </c>
      <c r="G6481">
        <v>1004</v>
      </c>
      <c r="H6481">
        <v>806.89</v>
      </c>
      <c r="I6481">
        <v>32486.07</v>
      </c>
      <c r="K6481">
        <v>9.2999999999999999E-2</v>
      </c>
      <c r="L6481">
        <v>1E-3</v>
      </c>
      <c r="M6481">
        <v>18482.016</v>
      </c>
      <c r="N6481">
        <v>5.9299999999999999E-2</v>
      </c>
      <c r="O6481">
        <v>1.603</v>
      </c>
      <c r="P6481">
        <v>2.1999999999999999E-2</v>
      </c>
      <c r="Q6481">
        <v>310993.511</v>
      </c>
      <c r="R6481" t="s">
        <v>34</v>
      </c>
      <c r="T6481" t="s">
        <v>28</v>
      </c>
      <c r="V6481" t="s">
        <v>211</v>
      </c>
      <c r="Y6481" t="s">
        <v>107</v>
      </c>
    </row>
    <row r="6482" spans="1:25" x14ac:dyDescent="0.45">
      <c r="A6482" t="s">
        <v>335</v>
      </c>
      <c r="B6482" t="s">
        <v>524</v>
      </c>
      <c r="C6482">
        <v>7910</v>
      </c>
      <c r="D6482">
        <v>2302</v>
      </c>
      <c r="F6482">
        <v>2010</v>
      </c>
      <c r="G6482">
        <v>2179</v>
      </c>
      <c r="H6482">
        <v>1822.07</v>
      </c>
      <c r="I6482">
        <v>74953.81</v>
      </c>
      <c r="K6482">
        <v>0.22700000000000001</v>
      </c>
      <c r="L6482">
        <v>1E-3</v>
      </c>
      <c r="M6482">
        <v>44988.603999999999</v>
      </c>
      <c r="N6482">
        <v>5.9200000000000003E-2</v>
      </c>
      <c r="O6482">
        <v>3.9369999999999998</v>
      </c>
      <c r="P6482">
        <v>2.4199999999999999E-2</v>
      </c>
      <c r="Q6482">
        <v>757043.16599999997</v>
      </c>
      <c r="R6482" t="s">
        <v>34</v>
      </c>
      <c r="T6482" t="s">
        <v>28</v>
      </c>
      <c r="V6482" t="s">
        <v>211</v>
      </c>
      <c r="Y6482" t="s">
        <v>107</v>
      </c>
    </row>
    <row r="6483" spans="1:25" x14ac:dyDescent="0.45">
      <c r="A6483" t="s">
        <v>335</v>
      </c>
      <c r="B6483" t="s">
        <v>524</v>
      </c>
      <c r="C6483">
        <v>7910</v>
      </c>
      <c r="D6483">
        <v>2302</v>
      </c>
      <c r="F6483">
        <v>2011</v>
      </c>
      <c r="G6483">
        <v>3010</v>
      </c>
      <c r="H6483">
        <v>2591.7800000000002</v>
      </c>
      <c r="I6483">
        <v>105002.92</v>
      </c>
      <c r="K6483">
        <v>0.308</v>
      </c>
      <c r="L6483">
        <v>1E-3</v>
      </c>
      <c r="M6483">
        <v>60922.997000000003</v>
      </c>
      <c r="N6483">
        <v>5.9200000000000003E-2</v>
      </c>
      <c r="O6483">
        <v>5.5609999999999999</v>
      </c>
      <c r="P6483">
        <v>2.29E-2</v>
      </c>
      <c r="Q6483">
        <v>1025157.9129999999</v>
      </c>
      <c r="R6483" t="s">
        <v>34</v>
      </c>
      <c r="T6483" t="s">
        <v>28</v>
      </c>
      <c r="V6483" t="s">
        <v>211</v>
      </c>
      <c r="Y6483" t="s">
        <v>107</v>
      </c>
    </row>
    <row r="6484" spans="1:25" x14ac:dyDescent="0.45">
      <c r="A6484" t="s">
        <v>335</v>
      </c>
      <c r="B6484" t="s">
        <v>524</v>
      </c>
      <c r="C6484">
        <v>7910</v>
      </c>
      <c r="D6484">
        <v>2302</v>
      </c>
      <c r="F6484">
        <v>2012</v>
      </c>
      <c r="G6484">
        <v>2118</v>
      </c>
      <c r="H6484">
        <v>1781.01</v>
      </c>
      <c r="I6484">
        <v>70908.19</v>
      </c>
      <c r="K6484">
        <v>0.20300000000000001</v>
      </c>
      <c r="L6484">
        <v>1E-3</v>
      </c>
      <c r="M6484">
        <v>40196.605000000003</v>
      </c>
      <c r="N6484">
        <v>5.9299999999999999E-2</v>
      </c>
      <c r="O6484">
        <v>3.6269999999999998</v>
      </c>
      <c r="P6484">
        <v>2.1999999999999999E-2</v>
      </c>
      <c r="Q6484">
        <v>676374.07200000004</v>
      </c>
      <c r="R6484" t="s">
        <v>34</v>
      </c>
      <c r="T6484" t="s">
        <v>28</v>
      </c>
      <c r="V6484" t="s">
        <v>211</v>
      </c>
      <c r="Y6484" t="s">
        <v>107</v>
      </c>
    </row>
    <row r="6485" spans="1:25" x14ac:dyDescent="0.45">
      <c r="A6485" t="s">
        <v>335</v>
      </c>
      <c r="B6485" t="s">
        <v>524</v>
      </c>
      <c r="C6485">
        <v>7910</v>
      </c>
      <c r="D6485">
        <v>2302</v>
      </c>
      <c r="F6485">
        <v>2013</v>
      </c>
      <c r="G6485">
        <v>2569</v>
      </c>
      <c r="H6485">
        <v>2258.13</v>
      </c>
      <c r="I6485">
        <v>91407.18</v>
      </c>
      <c r="K6485">
        <v>0.26</v>
      </c>
      <c r="L6485">
        <v>1E-3</v>
      </c>
      <c r="M6485">
        <v>51552.688999999998</v>
      </c>
      <c r="N6485">
        <v>5.9200000000000003E-2</v>
      </c>
      <c r="O6485">
        <v>4.5880000000000001</v>
      </c>
      <c r="P6485">
        <v>1.78E-2</v>
      </c>
      <c r="Q6485">
        <v>867468.95200000005</v>
      </c>
      <c r="R6485" t="s">
        <v>34</v>
      </c>
      <c r="T6485" t="s">
        <v>28</v>
      </c>
      <c r="V6485" t="s">
        <v>211</v>
      </c>
      <c r="Y6485" t="s">
        <v>107</v>
      </c>
    </row>
    <row r="6486" spans="1:25" x14ac:dyDescent="0.45">
      <c r="A6486" t="s">
        <v>335</v>
      </c>
      <c r="B6486" t="s">
        <v>524</v>
      </c>
      <c r="C6486">
        <v>7910</v>
      </c>
      <c r="D6486">
        <v>2302</v>
      </c>
      <c r="F6486">
        <v>2014</v>
      </c>
      <c r="G6486">
        <v>1284</v>
      </c>
      <c r="H6486">
        <v>1047.98</v>
      </c>
      <c r="I6486">
        <v>42080.97</v>
      </c>
      <c r="K6486">
        <v>0.121</v>
      </c>
      <c r="L6486">
        <v>1E-3</v>
      </c>
      <c r="M6486">
        <v>23942.100999999999</v>
      </c>
      <c r="N6486">
        <v>5.9200000000000003E-2</v>
      </c>
      <c r="O6486">
        <v>2.2799999999999998</v>
      </c>
      <c r="P6486">
        <v>2.8199999999999999E-2</v>
      </c>
      <c r="Q6486">
        <v>402890.413</v>
      </c>
      <c r="R6486" t="s">
        <v>34</v>
      </c>
      <c r="T6486" t="s">
        <v>28</v>
      </c>
      <c r="V6486" t="s">
        <v>211</v>
      </c>
      <c r="Y6486" t="s">
        <v>107</v>
      </c>
    </row>
    <row r="6487" spans="1:25" x14ac:dyDescent="0.45">
      <c r="A6487" t="s">
        <v>335</v>
      </c>
      <c r="B6487" t="s">
        <v>524</v>
      </c>
      <c r="C6487">
        <v>7910</v>
      </c>
      <c r="D6487">
        <v>2302</v>
      </c>
      <c r="F6487">
        <v>2015</v>
      </c>
      <c r="G6487">
        <v>1761</v>
      </c>
      <c r="H6487">
        <v>1490.46</v>
      </c>
      <c r="I6487">
        <v>61485.33</v>
      </c>
      <c r="K6487">
        <v>0.17799999999999999</v>
      </c>
      <c r="L6487">
        <v>1E-3</v>
      </c>
      <c r="M6487">
        <v>35269.286999999997</v>
      </c>
      <c r="N6487">
        <v>5.9299999999999999E-2</v>
      </c>
      <c r="O6487">
        <v>2.93</v>
      </c>
      <c r="P6487">
        <v>2.3699999999999999E-2</v>
      </c>
      <c r="Q6487">
        <v>593112.41799999995</v>
      </c>
      <c r="R6487" t="s">
        <v>34</v>
      </c>
      <c r="T6487" t="s">
        <v>28</v>
      </c>
      <c r="V6487" t="s">
        <v>211</v>
      </c>
      <c r="Y6487" t="s">
        <v>146</v>
      </c>
    </row>
    <row r="6488" spans="1:25" x14ac:dyDescent="0.45">
      <c r="A6488" t="s">
        <v>335</v>
      </c>
      <c r="B6488" t="s">
        <v>524</v>
      </c>
      <c r="C6488">
        <v>7910</v>
      </c>
      <c r="D6488">
        <v>2302</v>
      </c>
      <c r="F6488">
        <v>2016</v>
      </c>
      <c r="G6488">
        <v>1734</v>
      </c>
      <c r="H6488">
        <v>1451.91</v>
      </c>
      <c r="I6488">
        <v>58536.9</v>
      </c>
      <c r="K6488">
        <v>0.17699999999999999</v>
      </c>
      <c r="L6488">
        <v>1E-3</v>
      </c>
      <c r="M6488">
        <v>34968.334000000003</v>
      </c>
      <c r="N6488">
        <v>5.9200000000000003E-2</v>
      </c>
      <c r="O6488">
        <v>3.1110000000000002</v>
      </c>
      <c r="P6488">
        <v>2.2800000000000001E-2</v>
      </c>
      <c r="Q6488">
        <v>588400.95499999996</v>
      </c>
      <c r="R6488" t="s">
        <v>34</v>
      </c>
      <c r="T6488" t="s">
        <v>28</v>
      </c>
      <c r="V6488" t="s">
        <v>211</v>
      </c>
      <c r="Y6488" t="s">
        <v>146</v>
      </c>
    </row>
    <row r="6489" spans="1:25" x14ac:dyDescent="0.45">
      <c r="A6489" t="s">
        <v>335</v>
      </c>
      <c r="B6489" t="s">
        <v>524</v>
      </c>
      <c r="C6489">
        <v>7910</v>
      </c>
      <c r="D6489">
        <v>2302</v>
      </c>
      <c r="F6489">
        <v>2017</v>
      </c>
      <c r="G6489">
        <v>1182</v>
      </c>
      <c r="H6489">
        <v>977.55</v>
      </c>
      <c r="I6489">
        <v>39967.589999999997</v>
      </c>
      <c r="K6489">
        <v>0.123</v>
      </c>
      <c r="L6489">
        <v>1E-3</v>
      </c>
      <c r="M6489">
        <v>24412.804</v>
      </c>
      <c r="N6489">
        <v>5.9200000000000003E-2</v>
      </c>
      <c r="O6489">
        <v>2.0139999999999998</v>
      </c>
      <c r="P6489">
        <v>2.0400000000000001E-2</v>
      </c>
      <c r="Q6489">
        <v>410823.505</v>
      </c>
      <c r="R6489" t="s">
        <v>34</v>
      </c>
      <c r="T6489" t="s">
        <v>28</v>
      </c>
      <c r="V6489" t="s">
        <v>211</v>
      </c>
      <c r="Y6489" t="s">
        <v>147</v>
      </c>
    </row>
    <row r="6490" spans="1:25" x14ac:dyDescent="0.45">
      <c r="A6490" t="s">
        <v>335</v>
      </c>
      <c r="B6490" t="s">
        <v>524</v>
      </c>
      <c r="C6490">
        <v>7910</v>
      </c>
      <c r="D6490">
        <v>2302</v>
      </c>
      <c r="F6490">
        <v>2018</v>
      </c>
      <c r="G6490">
        <v>1505</v>
      </c>
      <c r="H6490">
        <v>1274.19</v>
      </c>
      <c r="I6490">
        <v>52252</v>
      </c>
      <c r="K6490">
        <v>0.161</v>
      </c>
      <c r="L6490">
        <v>1E-3</v>
      </c>
      <c r="M6490">
        <v>31807.194</v>
      </c>
      <c r="N6490">
        <v>5.9200000000000003E-2</v>
      </c>
      <c r="O6490">
        <v>2.66</v>
      </c>
      <c r="P6490">
        <v>1.84E-2</v>
      </c>
      <c r="Q6490">
        <v>535219.07299999997</v>
      </c>
      <c r="R6490" t="s">
        <v>34</v>
      </c>
      <c r="T6490" t="s">
        <v>28</v>
      </c>
      <c r="V6490" t="s">
        <v>211</v>
      </c>
      <c r="Y6490" t="s">
        <v>147</v>
      </c>
    </row>
    <row r="6491" spans="1:25" x14ac:dyDescent="0.45">
      <c r="A6491" t="s">
        <v>335</v>
      </c>
      <c r="B6491" t="s">
        <v>524</v>
      </c>
      <c r="C6491">
        <v>7910</v>
      </c>
      <c r="D6491">
        <v>2302</v>
      </c>
      <c r="F6491">
        <v>2019</v>
      </c>
      <c r="G6491">
        <v>1016</v>
      </c>
      <c r="H6491">
        <v>871.46</v>
      </c>
      <c r="I6491">
        <v>35913.339999999997</v>
      </c>
      <c r="K6491">
        <v>0.11</v>
      </c>
      <c r="L6491">
        <v>1E-3</v>
      </c>
      <c r="M6491">
        <v>21804.344000000001</v>
      </c>
      <c r="N6491">
        <v>5.9200000000000003E-2</v>
      </c>
      <c r="O6491">
        <v>1.857</v>
      </c>
      <c r="P6491">
        <v>1.9400000000000001E-2</v>
      </c>
      <c r="Q6491">
        <v>366949.48</v>
      </c>
      <c r="R6491" t="s">
        <v>34</v>
      </c>
      <c r="T6491" t="s">
        <v>28</v>
      </c>
      <c r="V6491" t="s">
        <v>211</v>
      </c>
      <c r="Y6491" t="s">
        <v>147</v>
      </c>
    </row>
    <row r="6492" spans="1:25" x14ac:dyDescent="0.45">
      <c r="A6492" t="s">
        <v>335</v>
      </c>
      <c r="B6492" t="s">
        <v>524</v>
      </c>
      <c r="C6492">
        <v>7910</v>
      </c>
      <c r="D6492">
        <v>2302</v>
      </c>
      <c r="F6492">
        <v>2020</v>
      </c>
      <c r="G6492">
        <v>1898</v>
      </c>
      <c r="H6492">
        <v>1581.58</v>
      </c>
      <c r="I6492">
        <v>64321.78</v>
      </c>
      <c r="K6492">
        <v>0.19700000000000001</v>
      </c>
      <c r="L6492">
        <v>1E-3</v>
      </c>
      <c r="M6492">
        <v>38931.254999999997</v>
      </c>
      <c r="N6492">
        <v>5.9200000000000003E-2</v>
      </c>
      <c r="O6492">
        <v>3.6219999999999999</v>
      </c>
      <c r="P6492">
        <v>2.2700000000000001E-2</v>
      </c>
      <c r="Q6492">
        <v>655055.72900000005</v>
      </c>
      <c r="R6492" t="s">
        <v>34</v>
      </c>
      <c r="T6492" t="s">
        <v>28</v>
      </c>
      <c r="V6492" t="s">
        <v>211</v>
      </c>
      <c r="Y6492" t="s">
        <v>147</v>
      </c>
    </row>
    <row r="6493" spans="1:25" x14ac:dyDescent="0.45">
      <c r="A6493" t="s">
        <v>335</v>
      </c>
      <c r="B6493" t="s">
        <v>524</v>
      </c>
      <c r="C6493">
        <v>7910</v>
      </c>
      <c r="D6493">
        <v>2302</v>
      </c>
      <c r="F6493">
        <v>2021</v>
      </c>
      <c r="G6493">
        <v>1240</v>
      </c>
      <c r="H6493">
        <v>1002.1</v>
      </c>
      <c r="I6493">
        <v>40744.11</v>
      </c>
      <c r="K6493">
        <v>0.125</v>
      </c>
      <c r="L6493">
        <v>1E-3</v>
      </c>
      <c r="M6493">
        <v>24732.85</v>
      </c>
      <c r="N6493">
        <v>5.9200000000000003E-2</v>
      </c>
      <c r="O6493">
        <v>2.4540000000000002</v>
      </c>
      <c r="P6493">
        <v>2.7E-2</v>
      </c>
      <c r="Q6493">
        <v>416190.51400000002</v>
      </c>
      <c r="R6493" t="s">
        <v>34</v>
      </c>
      <c r="T6493" t="s">
        <v>28</v>
      </c>
      <c r="V6493" t="s">
        <v>211</v>
      </c>
      <c r="Y6493" t="s">
        <v>152</v>
      </c>
    </row>
    <row r="6494" spans="1:25" x14ac:dyDescent="0.45">
      <c r="A6494" t="s">
        <v>335</v>
      </c>
      <c r="B6494" t="s">
        <v>524</v>
      </c>
      <c r="C6494">
        <v>7910</v>
      </c>
      <c r="D6494">
        <v>2302</v>
      </c>
      <c r="F6494">
        <v>2022</v>
      </c>
      <c r="G6494">
        <v>1786</v>
      </c>
      <c r="H6494">
        <v>1435.58</v>
      </c>
      <c r="I6494">
        <v>57855.87</v>
      </c>
      <c r="K6494">
        <v>0.182</v>
      </c>
      <c r="L6494">
        <v>1E-3</v>
      </c>
      <c r="M6494">
        <v>35975.531000000003</v>
      </c>
      <c r="N6494">
        <v>5.9200000000000003E-2</v>
      </c>
      <c r="O6494">
        <v>3.4460000000000002</v>
      </c>
      <c r="P6494">
        <v>2.8199999999999999E-2</v>
      </c>
      <c r="Q6494">
        <v>605362.29299999995</v>
      </c>
      <c r="R6494" t="s">
        <v>34</v>
      </c>
      <c r="T6494" t="s">
        <v>28</v>
      </c>
      <c r="V6494" t="s">
        <v>211</v>
      </c>
      <c r="Y6494" t="s">
        <v>152</v>
      </c>
    </row>
    <row r="6495" spans="1:25" x14ac:dyDescent="0.45">
      <c r="A6495" t="s">
        <v>335</v>
      </c>
      <c r="B6495" t="s">
        <v>524</v>
      </c>
      <c r="C6495">
        <v>7910</v>
      </c>
      <c r="D6495">
        <v>2302</v>
      </c>
      <c r="F6495">
        <v>2023</v>
      </c>
      <c r="G6495">
        <v>915</v>
      </c>
      <c r="H6495">
        <v>716.89</v>
      </c>
      <c r="I6495">
        <v>28969.39</v>
      </c>
      <c r="K6495">
        <v>8.6999999999999994E-2</v>
      </c>
      <c r="L6495">
        <v>1E-3</v>
      </c>
      <c r="M6495">
        <v>17156.97</v>
      </c>
      <c r="N6495">
        <v>5.9200000000000003E-2</v>
      </c>
      <c r="O6495">
        <v>1.452</v>
      </c>
      <c r="P6495">
        <v>1.72E-2</v>
      </c>
      <c r="Q6495">
        <v>288714.29499999998</v>
      </c>
      <c r="R6495" t="s">
        <v>34</v>
      </c>
      <c r="T6495" t="s">
        <v>28</v>
      </c>
      <c r="V6495" t="s">
        <v>211</v>
      </c>
      <c r="Y6495" t="s">
        <v>152</v>
      </c>
    </row>
    <row r="6496" spans="1:25" x14ac:dyDescent="0.45">
      <c r="A6496" t="s">
        <v>335</v>
      </c>
      <c r="B6496" t="s">
        <v>524</v>
      </c>
      <c r="C6496">
        <v>7910</v>
      </c>
      <c r="D6496">
        <v>2302</v>
      </c>
      <c r="F6496">
        <v>2024</v>
      </c>
      <c r="G6496">
        <v>618</v>
      </c>
      <c r="H6496">
        <v>488.72</v>
      </c>
      <c r="I6496">
        <v>19554.3</v>
      </c>
      <c r="K6496">
        <v>5.8999999999999997E-2</v>
      </c>
      <c r="L6496">
        <v>1E-3</v>
      </c>
      <c r="M6496">
        <v>11671.686</v>
      </c>
      <c r="N6496">
        <v>5.9200000000000003E-2</v>
      </c>
      <c r="O6496">
        <v>0.95099999999999996</v>
      </c>
      <c r="P6496">
        <v>1.47E-2</v>
      </c>
      <c r="Q6496">
        <v>196409.747</v>
      </c>
      <c r="R6496" t="s">
        <v>34</v>
      </c>
      <c r="T6496" t="s">
        <v>28</v>
      </c>
      <c r="V6496" t="s">
        <v>211</v>
      </c>
      <c r="Y6496" t="s">
        <v>152</v>
      </c>
    </row>
    <row r="6497" spans="1:25" x14ac:dyDescent="0.45">
      <c r="A6497" t="s">
        <v>335</v>
      </c>
      <c r="B6497" t="s">
        <v>525</v>
      </c>
      <c r="C6497">
        <v>7912</v>
      </c>
      <c r="D6497" t="s">
        <v>526</v>
      </c>
      <c r="F6497">
        <v>2009</v>
      </c>
      <c r="G6497">
        <v>545</v>
      </c>
      <c r="H6497">
        <v>423.34</v>
      </c>
      <c r="I6497">
        <v>19233.849999999999</v>
      </c>
      <c r="K6497">
        <v>5.1999999999999998E-2</v>
      </c>
      <c r="L6497">
        <v>1E-3</v>
      </c>
      <c r="M6497">
        <v>10332.528</v>
      </c>
      <c r="N6497">
        <v>5.9299999999999999E-2</v>
      </c>
      <c r="O6497">
        <v>0.9</v>
      </c>
      <c r="P6497">
        <v>3.0599999999999999E-2</v>
      </c>
      <c r="Q6497">
        <v>173872.13500000001</v>
      </c>
      <c r="R6497" t="s">
        <v>34</v>
      </c>
      <c r="T6497" t="s">
        <v>28</v>
      </c>
      <c r="V6497" t="s">
        <v>211</v>
      </c>
      <c r="Y6497" t="s">
        <v>107</v>
      </c>
    </row>
    <row r="6498" spans="1:25" x14ac:dyDescent="0.45">
      <c r="A6498" t="s">
        <v>335</v>
      </c>
      <c r="B6498" t="s">
        <v>525</v>
      </c>
      <c r="C6498">
        <v>7912</v>
      </c>
      <c r="D6498" t="s">
        <v>526</v>
      </c>
      <c r="F6498">
        <v>2010</v>
      </c>
      <c r="G6498">
        <v>1837</v>
      </c>
      <c r="H6498">
        <v>1518.91</v>
      </c>
      <c r="I6498">
        <v>70249.350000000006</v>
      </c>
      <c r="K6498">
        <v>0.19500000000000001</v>
      </c>
      <c r="L6498">
        <v>1E-3</v>
      </c>
      <c r="M6498">
        <v>38525.567000000003</v>
      </c>
      <c r="N6498">
        <v>5.9200000000000003E-2</v>
      </c>
      <c r="O6498">
        <v>3.1960000000000002</v>
      </c>
      <c r="P6498">
        <v>3.04E-2</v>
      </c>
      <c r="Q6498">
        <v>648246.49600000004</v>
      </c>
      <c r="R6498" t="s">
        <v>34</v>
      </c>
      <c r="T6498" t="s">
        <v>28</v>
      </c>
      <c r="V6498" t="s">
        <v>211</v>
      </c>
      <c r="Y6498" t="s">
        <v>107</v>
      </c>
    </row>
    <row r="6499" spans="1:25" x14ac:dyDescent="0.45">
      <c r="A6499" t="s">
        <v>335</v>
      </c>
      <c r="B6499" t="s">
        <v>525</v>
      </c>
      <c r="C6499">
        <v>7912</v>
      </c>
      <c r="D6499" t="s">
        <v>526</v>
      </c>
      <c r="F6499">
        <v>2011</v>
      </c>
      <c r="G6499">
        <v>1962</v>
      </c>
      <c r="H6499">
        <v>1550.02</v>
      </c>
      <c r="I6499">
        <v>70836.160000000003</v>
      </c>
      <c r="K6499">
        <v>0.20300000000000001</v>
      </c>
      <c r="L6499">
        <v>1E-3</v>
      </c>
      <c r="M6499">
        <v>40229.849000000002</v>
      </c>
      <c r="N6499">
        <v>5.9200000000000003E-2</v>
      </c>
      <c r="O6499">
        <v>3.802</v>
      </c>
      <c r="P6499">
        <v>3.95E-2</v>
      </c>
      <c r="Q6499">
        <v>676951.89099999995</v>
      </c>
      <c r="R6499" t="s">
        <v>34</v>
      </c>
      <c r="T6499" t="s">
        <v>28</v>
      </c>
      <c r="V6499" t="s">
        <v>211</v>
      </c>
      <c r="Y6499" t="s">
        <v>107</v>
      </c>
    </row>
    <row r="6500" spans="1:25" x14ac:dyDescent="0.45">
      <c r="A6500" t="s">
        <v>335</v>
      </c>
      <c r="B6500" t="s">
        <v>525</v>
      </c>
      <c r="C6500">
        <v>7912</v>
      </c>
      <c r="D6500" t="s">
        <v>526</v>
      </c>
      <c r="F6500">
        <v>2012</v>
      </c>
      <c r="G6500">
        <v>1953</v>
      </c>
      <c r="H6500">
        <v>1648.8</v>
      </c>
      <c r="I6500">
        <v>75379.23</v>
      </c>
      <c r="K6500">
        <v>0.20899999999999999</v>
      </c>
      <c r="L6500">
        <v>1E-3</v>
      </c>
      <c r="M6500">
        <v>41371.273000000001</v>
      </c>
      <c r="N6500">
        <v>5.9200000000000003E-2</v>
      </c>
      <c r="O6500">
        <v>3.6179999999999999</v>
      </c>
      <c r="P6500">
        <v>3.0200000000000001E-2</v>
      </c>
      <c r="Q6500">
        <v>696150.20600000001</v>
      </c>
      <c r="R6500" t="s">
        <v>34</v>
      </c>
      <c r="T6500" t="s">
        <v>28</v>
      </c>
      <c r="V6500" t="s">
        <v>211</v>
      </c>
      <c r="Y6500" t="s">
        <v>107</v>
      </c>
    </row>
    <row r="6501" spans="1:25" x14ac:dyDescent="0.45">
      <c r="A6501" t="s">
        <v>335</v>
      </c>
      <c r="B6501" t="s">
        <v>525</v>
      </c>
      <c r="C6501">
        <v>7912</v>
      </c>
      <c r="D6501" t="s">
        <v>526</v>
      </c>
      <c r="F6501">
        <v>2013</v>
      </c>
      <c r="G6501">
        <v>2170</v>
      </c>
      <c r="H6501">
        <v>1856.73</v>
      </c>
      <c r="I6501">
        <v>81337.66</v>
      </c>
      <c r="K6501">
        <v>0.23699999999999999</v>
      </c>
      <c r="L6501">
        <v>1E-3</v>
      </c>
      <c r="M6501">
        <v>46876.743999999999</v>
      </c>
      <c r="N6501">
        <v>5.9200000000000003E-2</v>
      </c>
      <c r="O6501">
        <v>3.9870000000000001</v>
      </c>
      <c r="P6501">
        <v>2.87E-2</v>
      </c>
      <c r="Q6501">
        <v>788752.71100000001</v>
      </c>
      <c r="R6501" t="s">
        <v>34</v>
      </c>
      <c r="T6501" t="s">
        <v>28</v>
      </c>
      <c r="V6501" t="s">
        <v>211</v>
      </c>
      <c r="Y6501" t="s">
        <v>107</v>
      </c>
    </row>
    <row r="6502" spans="1:25" x14ac:dyDescent="0.45">
      <c r="A6502" t="s">
        <v>335</v>
      </c>
      <c r="B6502" t="s">
        <v>525</v>
      </c>
      <c r="C6502">
        <v>7912</v>
      </c>
      <c r="D6502" t="s">
        <v>526</v>
      </c>
      <c r="F6502">
        <v>2014</v>
      </c>
      <c r="G6502">
        <v>1250</v>
      </c>
      <c r="H6502">
        <v>999.19</v>
      </c>
      <c r="I6502">
        <v>44900.61</v>
      </c>
      <c r="K6502">
        <v>0.122</v>
      </c>
      <c r="L6502">
        <v>1E-3</v>
      </c>
      <c r="M6502">
        <v>24223.823</v>
      </c>
      <c r="N6502">
        <v>5.9200000000000003E-2</v>
      </c>
      <c r="O6502">
        <v>2.23</v>
      </c>
      <c r="P6502">
        <v>3.5900000000000001E-2</v>
      </c>
      <c r="Q6502">
        <v>407609.07199999999</v>
      </c>
      <c r="R6502" t="s">
        <v>34</v>
      </c>
      <c r="T6502" t="s">
        <v>28</v>
      </c>
      <c r="V6502" t="s">
        <v>211</v>
      </c>
      <c r="Y6502" t="s">
        <v>107</v>
      </c>
    </row>
    <row r="6503" spans="1:25" x14ac:dyDescent="0.45">
      <c r="A6503" t="s">
        <v>335</v>
      </c>
      <c r="B6503" t="s">
        <v>525</v>
      </c>
      <c r="C6503">
        <v>7912</v>
      </c>
      <c r="D6503" t="s">
        <v>526</v>
      </c>
      <c r="F6503">
        <v>2015</v>
      </c>
      <c r="G6503">
        <v>1678</v>
      </c>
      <c r="H6503">
        <v>1358.01</v>
      </c>
      <c r="I6503">
        <v>61212.98</v>
      </c>
      <c r="K6503">
        <v>0.17399999999999999</v>
      </c>
      <c r="L6503">
        <v>1E-3</v>
      </c>
      <c r="M6503">
        <v>34375.957999999999</v>
      </c>
      <c r="N6503">
        <v>5.9200000000000003E-2</v>
      </c>
      <c r="O6503">
        <v>2.9940000000000002</v>
      </c>
      <c r="P6503">
        <v>3.0599999999999999E-2</v>
      </c>
      <c r="Q6503">
        <v>578419.91399999999</v>
      </c>
      <c r="R6503" t="s">
        <v>34</v>
      </c>
      <c r="T6503" t="s">
        <v>28</v>
      </c>
      <c r="V6503" t="s">
        <v>211</v>
      </c>
      <c r="Y6503" t="s">
        <v>146</v>
      </c>
    </row>
    <row r="6504" spans="1:25" x14ac:dyDescent="0.45">
      <c r="A6504" t="s">
        <v>335</v>
      </c>
      <c r="B6504" t="s">
        <v>525</v>
      </c>
      <c r="C6504">
        <v>7912</v>
      </c>
      <c r="D6504" t="s">
        <v>526</v>
      </c>
      <c r="F6504">
        <v>2016</v>
      </c>
      <c r="G6504">
        <v>1604</v>
      </c>
      <c r="H6504">
        <v>1295.8399999999999</v>
      </c>
      <c r="I6504">
        <v>55207.82</v>
      </c>
      <c r="K6504">
        <v>0.157</v>
      </c>
      <c r="L6504">
        <v>1E-3</v>
      </c>
      <c r="M6504">
        <v>31097.723999999998</v>
      </c>
      <c r="N6504">
        <v>5.9299999999999999E-2</v>
      </c>
      <c r="O6504">
        <v>2.6150000000000002</v>
      </c>
      <c r="P6504">
        <v>2.29E-2</v>
      </c>
      <c r="Q6504">
        <v>523263.31900000002</v>
      </c>
      <c r="R6504" t="s">
        <v>34</v>
      </c>
      <c r="T6504" t="s">
        <v>28</v>
      </c>
      <c r="V6504" t="s">
        <v>211</v>
      </c>
      <c r="Y6504" t="s">
        <v>146</v>
      </c>
    </row>
    <row r="6505" spans="1:25" x14ac:dyDescent="0.45">
      <c r="A6505" t="s">
        <v>335</v>
      </c>
      <c r="B6505" t="s">
        <v>525</v>
      </c>
      <c r="C6505">
        <v>7912</v>
      </c>
      <c r="D6505" t="s">
        <v>526</v>
      </c>
      <c r="F6505">
        <v>2017</v>
      </c>
      <c r="G6505">
        <v>1467</v>
      </c>
      <c r="H6505">
        <v>1173.26</v>
      </c>
      <c r="I6505">
        <v>51874.51</v>
      </c>
      <c r="K6505">
        <v>0.14899999999999999</v>
      </c>
      <c r="L6505">
        <v>1E-3</v>
      </c>
      <c r="M6505">
        <v>29430.288</v>
      </c>
      <c r="N6505">
        <v>5.9200000000000003E-2</v>
      </c>
      <c r="O6505">
        <v>2.3570000000000002</v>
      </c>
      <c r="P6505">
        <v>1.78E-2</v>
      </c>
      <c r="Q6505">
        <v>495225.70199999999</v>
      </c>
      <c r="R6505" t="s">
        <v>34</v>
      </c>
      <c r="T6505" t="s">
        <v>28</v>
      </c>
      <c r="V6505" t="s">
        <v>211</v>
      </c>
      <c r="Y6505" t="s">
        <v>147</v>
      </c>
    </row>
    <row r="6506" spans="1:25" x14ac:dyDescent="0.45">
      <c r="A6506" t="s">
        <v>335</v>
      </c>
      <c r="B6506" t="s">
        <v>525</v>
      </c>
      <c r="C6506">
        <v>7912</v>
      </c>
      <c r="D6506" t="s">
        <v>526</v>
      </c>
      <c r="F6506">
        <v>2018</v>
      </c>
      <c r="G6506">
        <v>1820</v>
      </c>
      <c r="H6506">
        <v>1470.25</v>
      </c>
      <c r="I6506">
        <v>62062.76</v>
      </c>
      <c r="K6506">
        <v>0.18099999999999999</v>
      </c>
      <c r="L6506">
        <v>1E-3</v>
      </c>
      <c r="M6506">
        <v>35882.298999999999</v>
      </c>
      <c r="N6506">
        <v>5.9200000000000003E-2</v>
      </c>
      <c r="O6506">
        <v>3.1819999999999999</v>
      </c>
      <c r="P6506">
        <v>2.0500000000000001E-2</v>
      </c>
      <c r="Q6506">
        <v>603812.69200000004</v>
      </c>
      <c r="R6506" t="s">
        <v>34</v>
      </c>
      <c r="T6506" t="s">
        <v>28</v>
      </c>
      <c r="V6506" t="s">
        <v>211</v>
      </c>
      <c r="Y6506" t="s">
        <v>147</v>
      </c>
    </row>
    <row r="6507" spans="1:25" x14ac:dyDescent="0.45">
      <c r="A6507" t="s">
        <v>335</v>
      </c>
      <c r="B6507" t="s">
        <v>525</v>
      </c>
      <c r="C6507">
        <v>7912</v>
      </c>
      <c r="D6507" t="s">
        <v>526</v>
      </c>
      <c r="F6507">
        <v>2019</v>
      </c>
      <c r="G6507">
        <v>1635</v>
      </c>
      <c r="H6507">
        <v>1262.95</v>
      </c>
      <c r="I6507">
        <v>55602.77</v>
      </c>
      <c r="K6507">
        <v>0.16300000000000001</v>
      </c>
      <c r="L6507">
        <v>1E-3</v>
      </c>
      <c r="M6507">
        <v>32189.954000000002</v>
      </c>
      <c r="N6507">
        <v>5.9200000000000003E-2</v>
      </c>
      <c r="O6507">
        <v>3.3170000000000002</v>
      </c>
      <c r="P6507">
        <v>2.92E-2</v>
      </c>
      <c r="Q6507">
        <v>541649.26300000004</v>
      </c>
      <c r="R6507" t="s">
        <v>34</v>
      </c>
      <c r="T6507" t="s">
        <v>28</v>
      </c>
      <c r="V6507" t="s">
        <v>211</v>
      </c>
      <c r="Y6507" t="s">
        <v>147</v>
      </c>
    </row>
    <row r="6508" spans="1:25" x14ac:dyDescent="0.45">
      <c r="A6508" t="s">
        <v>335</v>
      </c>
      <c r="B6508" t="s">
        <v>525</v>
      </c>
      <c r="C6508">
        <v>7912</v>
      </c>
      <c r="D6508" t="s">
        <v>526</v>
      </c>
      <c r="F6508">
        <v>2020</v>
      </c>
      <c r="G6508">
        <v>2328</v>
      </c>
      <c r="H6508">
        <v>1895.95</v>
      </c>
      <c r="I6508">
        <v>86154.81</v>
      </c>
      <c r="K6508">
        <v>0.26100000000000001</v>
      </c>
      <c r="L6508">
        <v>1E-3</v>
      </c>
      <c r="M6508">
        <v>51758.055</v>
      </c>
      <c r="N6508">
        <v>5.9200000000000003E-2</v>
      </c>
      <c r="O6508">
        <v>4.6639999999999997</v>
      </c>
      <c r="P6508">
        <v>2.23E-2</v>
      </c>
      <c r="Q6508">
        <v>870958.56700000004</v>
      </c>
      <c r="R6508" t="s">
        <v>34</v>
      </c>
      <c r="T6508" t="s">
        <v>28</v>
      </c>
      <c r="V6508" t="s">
        <v>211</v>
      </c>
      <c r="Y6508" t="s">
        <v>147</v>
      </c>
    </row>
    <row r="6509" spans="1:25" x14ac:dyDescent="0.45">
      <c r="A6509" t="s">
        <v>335</v>
      </c>
      <c r="B6509" t="s">
        <v>525</v>
      </c>
      <c r="C6509">
        <v>7912</v>
      </c>
      <c r="D6509" t="s">
        <v>526</v>
      </c>
      <c r="F6509">
        <v>2021</v>
      </c>
      <c r="G6509">
        <v>1860</v>
      </c>
      <c r="H6509">
        <v>1496.62</v>
      </c>
      <c r="I6509">
        <v>67437.02</v>
      </c>
      <c r="K6509">
        <v>0.2</v>
      </c>
      <c r="L6509">
        <v>1E-3</v>
      </c>
      <c r="M6509">
        <v>39683.428999999996</v>
      </c>
      <c r="N6509">
        <v>5.9200000000000003E-2</v>
      </c>
      <c r="O6509">
        <v>3.5139999999999998</v>
      </c>
      <c r="P6509">
        <v>1.8700000000000001E-2</v>
      </c>
      <c r="Q6509">
        <v>667723.48499999999</v>
      </c>
      <c r="R6509" t="s">
        <v>34</v>
      </c>
      <c r="T6509" t="s">
        <v>28</v>
      </c>
      <c r="V6509" t="s">
        <v>211</v>
      </c>
      <c r="Y6509" t="s">
        <v>152</v>
      </c>
    </row>
    <row r="6510" spans="1:25" x14ac:dyDescent="0.45">
      <c r="A6510" t="s">
        <v>335</v>
      </c>
      <c r="B6510" t="s">
        <v>525</v>
      </c>
      <c r="C6510">
        <v>7912</v>
      </c>
      <c r="D6510" t="s">
        <v>526</v>
      </c>
      <c r="F6510">
        <v>2022</v>
      </c>
      <c r="G6510">
        <v>2055</v>
      </c>
      <c r="H6510">
        <v>1626.98</v>
      </c>
      <c r="I6510">
        <v>72985.11</v>
      </c>
      <c r="K6510">
        <v>0.218</v>
      </c>
      <c r="L6510">
        <v>1E-3</v>
      </c>
      <c r="M6510">
        <v>43153.837</v>
      </c>
      <c r="N6510">
        <v>5.9200000000000003E-2</v>
      </c>
      <c r="O6510">
        <v>4.0359999999999996</v>
      </c>
      <c r="P6510">
        <v>2.1000000000000001E-2</v>
      </c>
      <c r="Q6510">
        <v>726157.87100000004</v>
      </c>
      <c r="R6510" t="s">
        <v>34</v>
      </c>
      <c r="T6510" t="s">
        <v>28</v>
      </c>
      <c r="V6510" t="s">
        <v>211</v>
      </c>
      <c r="Y6510" t="s">
        <v>152</v>
      </c>
    </row>
    <row r="6511" spans="1:25" x14ac:dyDescent="0.45">
      <c r="A6511" t="s">
        <v>335</v>
      </c>
      <c r="B6511" t="s">
        <v>525</v>
      </c>
      <c r="C6511">
        <v>7912</v>
      </c>
      <c r="D6511" t="s">
        <v>526</v>
      </c>
      <c r="F6511">
        <v>2023</v>
      </c>
      <c r="G6511">
        <v>1195</v>
      </c>
      <c r="H6511">
        <v>890.8</v>
      </c>
      <c r="I6511">
        <v>38967.29</v>
      </c>
      <c r="K6511">
        <v>0.11600000000000001</v>
      </c>
      <c r="L6511">
        <v>1E-3</v>
      </c>
      <c r="M6511">
        <v>22904.018</v>
      </c>
      <c r="N6511">
        <v>5.9200000000000003E-2</v>
      </c>
      <c r="O6511">
        <v>1.9950000000000001</v>
      </c>
      <c r="P6511">
        <v>2.0199999999999999E-2</v>
      </c>
      <c r="Q6511">
        <v>385382.23599999998</v>
      </c>
      <c r="R6511" t="s">
        <v>34</v>
      </c>
      <c r="T6511" t="s">
        <v>28</v>
      </c>
      <c r="V6511" t="s">
        <v>211</v>
      </c>
      <c r="Y6511" t="s">
        <v>152</v>
      </c>
    </row>
    <row r="6512" spans="1:25" x14ac:dyDescent="0.45">
      <c r="A6512" t="s">
        <v>335</v>
      </c>
      <c r="B6512" t="s">
        <v>525</v>
      </c>
      <c r="C6512">
        <v>7912</v>
      </c>
      <c r="D6512" t="s">
        <v>526</v>
      </c>
      <c r="F6512">
        <v>2024</v>
      </c>
      <c r="G6512">
        <v>417</v>
      </c>
      <c r="H6512">
        <v>292.91000000000003</v>
      </c>
      <c r="I6512">
        <v>12735.51</v>
      </c>
      <c r="K6512">
        <v>0.04</v>
      </c>
      <c r="L6512">
        <v>1E-3</v>
      </c>
      <c r="M6512">
        <v>7832.3950000000004</v>
      </c>
      <c r="N6512">
        <v>5.9200000000000003E-2</v>
      </c>
      <c r="O6512">
        <v>0.749</v>
      </c>
      <c r="P6512">
        <v>2.1399999999999999E-2</v>
      </c>
      <c r="Q6512">
        <v>131798.70000000001</v>
      </c>
      <c r="R6512" t="s">
        <v>34</v>
      </c>
      <c r="T6512" t="s">
        <v>28</v>
      </c>
      <c r="V6512" t="s">
        <v>211</v>
      </c>
      <c r="Y6512" t="s">
        <v>152</v>
      </c>
    </row>
    <row r="6513" spans="1:25" x14ac:dyDescent="0.45">
      <c r="A6513" t="s">
        <v>335</v>
      </c>
      <c r="B6513" t="s">
        <v>527</v>
      </c>
      <c r="C6513">
        <v>7913</v>
      </c>
      <c r="D6513" t="s">
        <v>528</v>
      </c>
      <c r="F6513">
        <v>2009</v>
      </c>
      <c r="G6513">
        <v>275</v>
      </c>
      <c r="H6513">
        <v>191.68</v>
      </c>
      <c r="I6513">
        <v>7546.23</v>
      </c>
      <c r="K6513">
        <v>2.1999999999999999E-2</v>
      </c>
      <c r="L6513">
        <v>1E-3</v>
      </c>
      <c r="M6513">
        <v>4369.45</v>
      </c>
      <c r="N6513">
        <v>5.9299999999999999E-2</v>
      </c>
      <c r="O6513">
        <v>0.39900000000000002</v>
      </c>
      <c r="P6513">
        <v>2.6800000000000001E-2</v>
      </c>
      <c r="Q6513">
        <v>73521.327999999994</v>
      </c>
      <c r="R6513" t="s">
        <v>34</v>
      </c>
      <c r="T6513" t="s">
        <v>28</v>
      </c>
      <c r="V6513" t="s">
        <v>211</v>
      </c>
      <c r="Y6513" t="s">
        <v>107</v>
      </c>
    </row>
    <row r="6514" spans="1:25" x14ac:dyDescent="0.45">
      <c r="A6514" t="s">
        <v>335</v>
      </c>
      <c r="B6514" t="s">
        <v>527</v>
      </c>
      <c r="C6514">
        <v>7913</v>
      </c>
      <c r="D6514" t="s">
        <v>528</v>
      </c>
      <c r="F6514">
        <v>2010</v>
      </c>
      <c r="G6514">
        <v>675</v>
      </c>
      <c r="H6514">
        <v>508.74</v>
      </c>
      <c r="I6514">
        <v>20431.66</v>
      </c>
      <c r="K6514">
        <v>5.8999999999999997E-2</v>
      </c>
      <c r="L6514">
        <v>1E-3</v>
      </c>
      <c r="M6514">
        <v>11646.919</v>
      </c>
      <c r="N6514">
        <v>5.9299999999999999E-2</v>
      </c>
      <c r="O6514">
        <v>0.93500000000000005</v>
      </c>
      <c r="P6514">
        <v>1.6799999999999999E-2</v>
      </c>
      <c r="Q6514">
        <v>196014.40900000001</v>
      </c>
      <c r="R6514" t="s">
        <v>34</v>
      </c>
      <c r="T6514" t="s">
        <v>28</v>
      </c>
      <c r="V6514" t="s">
        <v>211</v>
      </c>
      <c r="Y6514" t="s">
        <v>107</v>
      </c>
    </row>
    <row r="6515" spans="1:25" x14ac:dyDescent="0.45">
      <c r="A6515" t="s">
        <v>335</v>
      </c>
      <c r="B6515" t="s">
        <v>527</v>
      </c>
      <c r="C6515">
        <v>7913</v>
      </c>
      <c r="D6515" t="s">
        <v>528</v>
      </c>
      <c r="F6515">
        <v>2011</v>
      </c>
      <c r="G6515">
        <v>425</v>
      </c>
      <c r="H6515">
        <v>309.3</v>
      </c>
      <c r="I6515">
        <v>12435.63</v>
      </c>
      <c r="K6515">
        <v>3.5999999999999997E-2</v>
      </c>
      <c r="L6515">
        <v>1E-3</v>
      </c>
      <c r="M6515">
        <v>7156.7780000000002</v>
      </c>
      <c r="N6515">
        <v>5.9200000000000003E-2</v>
      </c>
      <c r="O6515">
        <v>0.61</v>
      </c>
      <c r="P6515">
        <v>1.9599999999999999E-2</v>
      </c>
      <c r="Q6515">
        <v>120426.488</v>
      </c>
      <c r="R6515" t="s">
        <v>34</v>
      </c>
      <c r="T6515" t="s">
        <v>28</v>
      </c>
      <c r="V6515" t="s">
        <v>211</v>
      </c>
      <c r="Y6515" t="s">
        <v>107</v>
      </c>
    </row>
    <row r="6516" spans="1:25" x14ac:dyDescent="0.45">
      <c r="A6516" t="s">
        <v>335</v>
      </c>
      <c r="B6516" t="s">
        <v>527</v>
      </c>
      <c r="C6516">
        <v>7913</v>
      </c>
      <c r="D6516" t="s">
        <v>528</v>
      </c>
      <c r="F6516">
        <v>2012</v>
      </c>
      <c r="G6516">
        <v>1069</v>
      </c>
      <c r="H6516">
        <v>837.46</v>
      </c>
      <c r="I6516">
        <v>33985.07</v>
      </c>
      <c r="K6516">
        <v>0.1</v>
      </c>
      <c r="L6516">
        <v>1E-3</v>
      </c>
      <c r="M6516">
        <v>19899.423999999999</v>
      </c>
      <c r="N6516">
        <v>5.9200000000000003E-2</v>
      </c>
      <c r="O6516">
        <v>1.6970000000000001</v>
      </c>
      <c r="P6516">
        <v>1.77E-2</v>
      </c>
      <c r="Q6516">
        <v>334870.94300000003</v>
      </c>
      <c r="R6516" t="s">
        <v>34</v>
      </c>
      <c r="T6516" t="s">
        <v>28</v>
      </c>
      <c r="V6516" t="s">
        <v>211</v>
      </c>
      <c r="Y6516" t="s">
        <v>107</v>
      </c>
    </row>
    <row r="6517" spans="1:25" x14ac:dyDescent="0.45">
      <c r="A6517" t="s">
        <v>335</v>
      </c>
      <c r="B6517" t="s">
        <v>527</v>
      </c>
      <c r="C6517">
        <v>7913</v>
      </c>
      <c r="D6517" t="s">
        <v>528</v>
      </c>
      <c r="F6517">
        <v>2013</v>
      </c>
      <c r="G6517">
        <v>706</v>
      </c>
      <c r="H6517">
        <v>526.84</v>
      </c>
      <c r="I6517">
        <v>21237.65</v>
      </c>
      <c r="K6517">
        <v>6.2E-2</v>
      </c>
      <c r="L6517">
        <v>1E-3</v>
      </c>
      <c r="M6517">
        <v>12358.897999999999</v>
      </c>
      <c r="N6517">
        <v>5.9299999999999999E-2</v>
      </c>
      <c r="O6517">
        <v>1.1499999999999999</v>
      </c>
      <c r="P6517">
        <v>2.1700000000000001E-2</v>
      </c>
      <c r="Q6517">
        <v>207965.796</v>
      </c>
      <c r="R6517" t="s">
        <v>34</v>
      </c>
      <c r="T6517" t="s">
        <v>28</v>
      </c>
      <c r="V6517" t="s">
        <v>211</v>
      </c>
      <c r="Y6517" t="s">
        <v>107</v>
      </c>
    </row>
    <row r="6518" spans="1:25" x14ac:dyDescent="0.45">
      <c r="A6518" t="s">
        <v>335</v>
      </c>
      <c r="B6518" t="s">
        <v>527</v>
      </c>
      <c r="C6518">
        <v>7913</v>
      </c>
      <c r="D6518" t="s">
        <v>528</v>
      </c>
      <c r="F6518">
        <v>2014</v>
      </c>
      <c r="G6518">
        <v>891</v>
      </c>
      <c r="H6518">
        <v>666.58</v>
      </c>
      <c r="I6518">
        <v>26540.71</v>
      </c>
      <c r="K6518">
        <v>7.9000000000000001E-2</v>
      </c>
      <c r="L6518">
        <v>1E-3</v>
      </c>
      <c r="M6518">
        <v>15634.157999999999</v>
      </c>
      <c r="N6518">
        <v>5.9299999999999999E-2</v>
      </c>
      <c r="O6518">
        <v>1.486</v>
      </c>
      <c r="P6518">
        <v>2.5600000000000001E-2</v>
      </c>
      <c r="Q6518">
        <v>263065.70600000001</v>
      </c>
      <c r="R6518" t="s">
        <v>34</v>
      </c>
      <c r="T6518" t="s">
        <v>28</v>
      </c>
      <c r="V6518" t="s">
        <v>211</v>
      </c>
      <c r="Y6518" t="s">
        <v>107</v>
      </c>
    </row>
    <row r="6519" spans="1:25" x14ac:dyDescent="0.45">
      <c r="A6519" t="s">
        <v>335</v>
      </c>
      <c r="B6519" t="s">
        <v>527</v>
      </c>
      <c r="C6519">
        <v>7913</v>
      </c>
      <c r="D6519" t="s">
        <v>528</v>
      </c>
      <c r="F6519">
        <v>2015</v>
      </c>
      <c r="G6519">
        <v>791</v>
      </c>
      <c r="H6519">
        <v>605.78</v>
      </c>
      <c r="I6519">
        <v>24326.77</v>
      </c>
      <c r="K6519">
        <v>7.2999999999999995E-2</v>
      </c>
      <c r="L6519">
        <v>1E-3</v>
      </c>
      <c r="M6519">
        <v>14466.688</v>
      </c>
      <c r="N6519">
        <v>5.9299999999999999E-2</v>
      </c>
      <c r="O6519">
        <v>1.365</v>
      </c>
      <c r="P6519">
        <v>2.6700000000000002E-2</v>
      </c>
      <c r="Q6519">
        <v>243427.51199999999</v>
      </c>
      <c r="R6519" t="s">
        <v>34</v>
      </c>
      <c r="T6519" t="s">
        <v>28</v>
      </c>
      <c r="V6519" t="s">
        <v>211</v>
      </c>
      <c r="Y6519" t="s">
        <v>146</v>
      </c>
    </row>
    <row r="6520" spans="1:25" x14ac:dyDescent="0.45">
      <c r="A6520" t="s">
        <v>335</v>
      </c>
      <c r="B6520" t="s">
        <v>527</v>
      </c>
      <c r="C6520">
        <v>7913</v>
      </c>
      <c r="D6520" t="s">
        <v>528</v>
      </c>
      <c r="F6520">
        <v>2016</v>
      </c>
      <c r="G6520">
        <v>779</v>
      </c>
      <c r="H6520">
        <v>586.66</v>
      </c>
      <c r="I6520">
        <v>22958.06</v>
      </c>
      <c r="K6520">
        <v>6.9000000000000006E-2</v>
      </c>
      <c r="L6520">
        <v>1E-3</v>
      </c>
      <c r="M6520">
        <v>13742.772000000001</v>
      </c>
      <c r="N6520">
        <v>5.9299999999999999E-2</v>
      </c>
      <c r="O6520">
        <v>1.238</v>
      </c>
      <c r="P6520">
        <v>2.0199999999999999E-2</v>
      </c>
      <c r="Q6520">
        <v>231261.71100000001</v>
      </c>
      <c r="R6520" t="s">
        <v>34</v>
      </c>
      <c r="T6520" t="s">
        <v>28</v>
      </c>
      <c r="V6520" t="s">
        <v>211</v>
      </c>
      <c r="Y6520" t="s">
        <v>146</v>
      </c>
    </row>
    <row r="6521" spans="1:25" x14ac:dyDescent="0.45">
      <c r="A6521" t="s">
        <v>335</v>
      </c>
      <c r="B6521" t="s">
        <v>527</v>
      </c>
      <c r="C6521">
        <v>7913</v>
      </c>
      <c r="D6521" t="s">
        <v>528</v>
      </c>
      <c r="F6521">
        <v>2017</v>
      </c>
      <c r="G6521">
        <v>580</v>
      </c>
      <c r="H6521">
        <v>434.98</v>
      </c>
      <c r="I6521">
        <v>17196.439999999999</v>
      </c>
      <c r="K6521">
        <v>5.1999999999999998E-2</v>
      </c>
      <c r="L6521">
        <v>1E-3</v>
      </c>
      <c r="M6521">
        <v>10299.174000000001</v>
      </c>
      <c r="N6521">
        <v>5.9200000000000003E-2</v>
      </c>
      <c r="O6521">
        <v>1.04</v>
      </c>
      <c r="P6521">
        <v>2.24E-2</v>
      </c>
      <c r="Q6521">
        <v>173311.54300000001</v>
      </c>
      <c r="R6521" t="s">
        <v>34</v>
      </c>
      <c r="T6521" t="s">
        <v>28</v>
      </c>
      <c r="V6521" t="s">
        <v>211</v>
      </c>
      <c r="Y6521" t="s">
        <v>147</v>
      </c>
    </row>
    <row r="6522" spans="1:25" x14ac:dyDescent="0.45">
      <c r="A6522" t="s">
        <v>335</v>
      </c>
      <c r="B6522" t="s">
        <v>527</v>
      </c>
      <c r="C6522">
        <v>7913</v>
      </c>
      <c r="D6522" t="s">
        <v>528</v>
      </c>
      <c r="F6522">
        <v>2018</v>
      </c>
      <c r="G6522">
        <v>869</v>
      </c>
      <c r="H6522">
        <v>688.69</v>
      </c>
      <c r="I6522">
        <v>27765.43</v>
      </c>
      <c r="K6522">
        <v>8.4000000000000005E-2</v>
      </c>
      <c r="L6522">
        <v>1E-3</v>
      </c>
      <c r="M6522">
        <v>16564.261999999999</v>
      </c>
      <c r="N6522">
        <v>5.9200000000000003E-2</v>
      </c>
      <c r="O6522">
        <v>1.444</v>
      </c>
      <c r="P6522">
        <v>1.9800000000000002E-2</v>
      </c>
      <c r="Q6522">
        <v>278724.11300000001</v>
      </c>
      <c r="R6522" t="s">
        <v>34</v>
      </c>
      <c r="T6522" t="s">
        <v>28</v>
      </c>
      <c r="V6522" t="s">
        <v>211</v>
      </c>
      <c r="Y6522" t="s">
        <v>147</v>
      </c>
    </row>
    <row r="6523" spans="1:25" x14ac:dyDescent="0.45">
      <c r="A6523" t="s">
        <v>335</v>
      </c>
      <c r="B6523" t="s">
        <v>527</v>
      </c>
      <c r="C6523">
        <v>7913</v>
      </c>
      <c r="D6523" t="s">
        <v>528</v>
      </c>
      <c r="F6523">
        <v>2019</v>
      </c>
      <c r="G6523">
        <v>617</v>
      </c>
      <c r="H6523">
        <v>463.15</v>
      </c>
      <c r="I6523">
        <v>18355.98</v>
      </c>
      <c r="K6523">
        <v>5.5E-2</v>
      </c>
      <c r="L6523">
        <v>1E-3</v>
      </c>
      <c r="M6523">
        <v>10963.147999999999</v>
      </c>
      <c r="N6523">
        <v>5.9200000000000003E-2</v>
      </c>
      <c r="O6523">
        <v>1.0680000000000001</v>
      </c>
      <c r="P6523">
        <v>2.41E-2</v>
      </c>
      <c r="Q6523">
        <v>184488.76199999999</v>
      </c>
      <c r="R6523" t="s">
        <v>34</v>
      </c>
      <c r="T6523" t="s">
        <v>28</v>
      </c>
      <c r="V6523" t="s">
        <v>211</v>
      </c>
      <c r="Y6523" t="s">
        <v>147</v>
      </c>
    </row>
    <row r="6524" spans="1:25" x14ac:dyDescent="0.45">
      <c r="A6524" t="s">
        <v>335</v>
      </c>
      <c r="B6524" t="s">
        <v>527</v>
      </c>
      <c r="C6524">
        <v>7913</v>
      </c>
      <c r="D6524" t="s">
        <v>528</v>
      </c>
      <c r="F6524">
        <v>2020</v>
      </c>
      <c r="G6524">
        <v>1176</v>
      </c>
      <c r="H6524">
        <v>932.19</v>
      </c>
      <c r="I6524">
        <v>37631.769999999997</v>
      </c>
      <c r="K6524">
        <v>0.113</v>
      </c>
      <c r="L6524">
        <v>1E-3</v>
      </c>
      <c r="M6524">
        <v>22376.564999999999</v>
      </c>
      <c r="N6524">
        <v>5.9200000000000003E-2</v>
      </c>
      <c r="O6524">
        <v>1.998</v>
      </c>
      <c r="P6524">
        <v>1.9800000000000002E-2</v>
      </c>
      <c r="Q6524">
        <v>376533.66200000001</v>
      </c>
      <c r="R6524" t="s">
        <v>34</v>
      </c>
      <c r="T6524" t="s">
        <v>28</v>
      </c>
      <c r="V6524" t="s">
        <v>211</v>
      </c>
      <c r="Y6524" t="s">
        <v>147</v>
      </c>
    </row>
    <row r="6525" spans="1:25" x14ac:dyDescent="0.45">
      <c r="A6525" t="s">
        <v>335</v>
      </c>
      <c r="B6525" t="s">
        <v>527</v>
      </c>
      <c r="C6525">
        <v>7913</v>
      </c>
      <c r="D6525" t="s">
        <v>528</v>
      </c>
      <c r="F6525">
        <v>2021</v>
      </c>
      <c r="G6525">
        <v>1267</v>
      </c>
      <c r="H6525">
        <v>1027.27</v>
      </c>
      <c r="I6525">
        <v>40965.53</v>
      </c>
      <c r="K6525">
        <v>0.124</v>
      </c>
      <c r="L6525">
        <v>1E-3</v>
      </c>
      <c r="M6525">
        <v>24640.638999999999</v>
      </c>
      <c r="N6525">
        <v>5.9200000000000003E-2</v>
      </c>
      <c r="O6525">
        <v>2.214</v>
      </c>
      <c r="P6525">
        <v>1.4999999999999999E-2</v>
      </c>
      <c r="Q6525">
        <v>414699.87599999999</v>
      </c>
      <c r="R6525" t="s">
        <v>34</v>
      </c>
      <c r="T6525" t="s">
        <v>28</v>
      </c>
      <c r="V6525" t="s">
        <v>211</v>
      </c>
      <c r="Y6525" t="s">
        <v>152</v>
      </c>
    </row>
    <row r="6526" spans="1:25" x14ac:dyDescent="0.45">
      <c r="A6526" t="s">
        <v>335</v>
      </c>
      <c r="B6526" t="s">
        <v>527</v>
      </c>
      <c r="C6526">
        <v>7913</v>
      </c>
      <c r="D6526" t="s">
        <v>528</v>
      </c>
      <c r="F6526">
        <v>2022</v>
      </c>
      <c r="G6526">
        <v>1923</v>
      </c>
      <c r="H6526">
        <v>1611.98</v>
      </c>
      <c r="I6526">
        <v>65196.69</v>
      </c>
      <c r="K6526">
        <v>0.19800000000000001</v>
      </c>
      <c r="L6526">
        <v>1E-3</v>
      </c>
      <c r="M6526">
        <v>39187.425000000003</v>
      </c>
      <c r="N6526">
        <v>5.9200000000000003E-2</v>
      </c>
      <c r="O6526">
        <v>3.2709999999999999</v>
      </c>
      <c r="P6526">
        <v>1.2999999999999999E-2</v>
      </c>
      <c r="Q6526">
        <v>659404.04599999997</v>
      </c>
      <c r="R6526" t="s">
        <v>34</v>
      </c>
      <c r="T6526" t="s">
        <v>28</v>
      </c>
      <c r="V6526" t="s">
        <v>211</v>
      </c>
      <c r="Y6526" t="s">
        <v>152</v>
      </c>
    </row>
    <row r="6527" spans="1:25" x14ac:dyDescent="0.45">
      <c r="A6527" t="s">
        <v>335</v>
      </c>
      <c r="B6527" t="s">
        <v>527</v>
      </c>
      <c r="C6527">
        <v>7913</v>
      </c>
      <c r="D6527" t="s">
        <v>528</v>
      </c>
      <c r="F6527">
        <v>2023</v>
      </c>
      <c r="G6527">
        <v>1885</v>
      </c>
      <c r="H6527">
        <v>1536.3</v>
      </c>
      <c r="I6527">
        <v>61999.02</v>
      </c>
      <c r="K6527">
        <v>0.191</v>
      </c>
      <c r="L6527">
        <v>1E-3</v>
      </c>
      <c r="M6527">
        <v>37882.33</v>
      </c>
      <c r="N6527">
        <v>5.9200000000000003E-2</v>
      </c>
      <c r="O6527">
        <v>2.7320000000000002</v>
      </c>
      <c r="P6527">
        <v>1.24E-2</v>
      </c>
      <c r="Q6527">
        <v>637428.31299999997</v>
      </c>
      <c r="R6527" t="s">
        <v>34</v>
      </c>
      <c r="T6527" t="s">
        <v>28</v>
      </c>
      <c r="V6527" t="s">
        <v>211</v>
      </c>
      <c r="Y6527" t="s">
        <v>152</v>
      </c>
    </row>
    <row r="6528" spans="1:25" x14ac:dyDescent="0.45">
      <c r="A6528" t="s">
        <v>335</v>
      </c>
      <c r="B6528" t="s">
        <v>527</v>
      </c>
      <c r="C6528">
        <v>7913</v>
      </c>
      <c r="D6528" t="s">
        <v>528</v>
      </c>
      <c r="F6528">
        <v>2024</v>
      </c>
      <c r="G6528">
        <v>672</v>
      </c>
      <c r="H6528">
        <v>529.13</v>
      </c>
      <c r="I6528">
        <v>21091.86</v>
      </c>
      <c r="K6528">
        <v>6.3E-2</v>
      </c>
      <c r="L6528">
        <v>1E-3</v>
      </c>
      <c r="M6528">
        <v>12559.606</v>
      </c>
      <c r="N6528">
        <v>5.9200000000000003E-2</v>
      </c>
      <c r="O6528">
        <v>0.95699999999999996</v>
      </c>
      <c r="P6528">
        <v>1.2999999999999999E-2</v>
      </c>
      <c r="Q6528">
        <v>211353.77</v>
      </c>
      <c r="R6528" t="s">
        <v>34</v>
      </c>
      <c r="T6528" t="s">
        <v>28</v>
      </c>
      <c r="V6528" t="s">
        <v>211</v>
      </c>
      <c r="Y6528" t="s">
        <v>152</v>
      </c>
    </row>
    <row r="6529" spans="1:25" x14ac:dyDescent="0.45">
      <c r="A6529" t="s">
        <v>335</v>
      </c>
      <c r="B6529" t="s">
        <v>527</v>
      </c>
      <c r="C6529">
        <v>7913</v>
      </c>
      <c r="D6529" t="s">
        <v>529</v>
      </c>
      <c r="F6529">
        <v>2009</v>
      </c>
      <c r="G6529">
        <v>348</v>
      </c>
      <c r="H6529">
        <v>241.31</v>
      </c>
      <c r="I6529">
        <v>9458.73</v>
      </c>
      <c r="K6529">
        <v>2.8000000000000001E-2</v>
      </c>
      <c r="L6529">
        <v>1E-3</v>
      </c>
      <c r="M6529">
        <v>5595.7439999999997</v>
      </c>
      <c r="N6529">
        <v>5.9299999999999999E-2</v>
      </c>
      <c r="O6529">
        <v>0.61599999999999999</v>
      </c>
      <c r="P6529">
        <v>3.1300000000000001E-2</v>
      </c>
      <c r="Q6529">
        <v>94160.456000000006</v>
      </c>
      <c r="R6529" t="s">
        <v>34</v>
      </c>
      <c r="T6529" t="s">
        <v>28</v>
      </c>
      <c r="V6529" t="s">
        <v>211</v>
      </c>
      <c r="Y6529" t="s">
        <v>107</v>
      </c>
    </row>
    <row r="6530" spans="1:25" x14ac:dyDescent="0.45">
      <c r="A6530" t="s">
        <v>335</v>
      </c>
      <c r="B6530" t="s">
        <v>527</v>
      </c>
      <c r="C6530">
        <v>7913</v>
      </c>
      <c r="D6530" t="s">
        <v>529</v>
      </c>
      <c r="F6530">
        <v>2010</v>
      </c>
      <c r="G6530">
        <v>780</v>
      </c>
      <c r="H6530">
        <v>600.15</v>
      </c>
      <c r="I6530">
        <v>24651.53</v>
      </c>
      <c r="K6530">
        <v>7.3999999999999996E-2</v>
      </c>
      <c r="L6530">
        <v>1E-3</v>
      </c>
      <c r="M6530">
        <v>14743.841</v>
      </c>
      <c r="N6530">
        <v>5.9400000000000001E-2</v>
      </c>
      <c r="O6530">
        <v>1.381</v>
      </c>
      <c r="P6530">
        <v>2.23E-2</v>
      </c>
      <c r="Q6530">
        <v>248018.91399999999</v>
      </c>
      <c r="R6530" t="s">
        <v>34</v>
      </c>
      <c r="T6530" t="s">
        <v>28</v>
      </c>
      <c r="V6530" t="s">
        <v>211</v>
      </c>
      <c r="Y6530" t="s">
        <v>107</v>
      </c>
    </row>
    <row r="6531" spans="1:25" x14ac:dyDescent="0.45">
      <c r="A6531" t="s">
        <v>335</v>
      </c>
      <c r="B6531" t="s">
        <v>527</v>
      </c>
      <c r="C6531">
        <v>7913</v>
      </c>
      <c r="D6531" t="s">
        <v>529</v>
      </c>
      <c r="F6531">
        <v>2011</v>
      </c>
      <c r="G6531">
        <v>637</v>
      </c>
      <c r="H6531">
        <v>487.85</v>
      </c>
      <c r="I6531">
        <v>20334.8</v>
      </c>
      <c r="K6531">
        <v>6.3E-2</v>
      </c>
      <c r="L6531">
        <v>1E-3</v>
      </c>
      <c r="M6531">
        <v>12440.271000000001</v>
      </c>
      <c r="N6531">
        <v>5.9200000000000003E-2</v>
      </c>
      <c r="O6531">
        <v>1.077</v>
      </c>
      <c r="P6531">
        <v>2.1700000000000001E-2</v>
      </c>
      <c r="Q6531">
        <v>209347.32</v>
      </c>
      <c r="R6531" t="s">
        <v>34</v>
      </c>
      <c r="T6531" t="s">
        <v>28</v>
      </c>
      <c r="V6531" t="s">
        <v>211</v>
      </c>
      <c r="Y6531" t="s">
        <v>107</v>
      </c>
    </row>
    <row r="6532" spans="1:25" x14ac:dyDescent="0.45">
      <c r="A6532" t="s">
        <v>335</v>
      </c>
      <c r="B6532" t="s">
        <v>527</v>
      </c>
      <c r="C6532">
        <v>7913</v>
      </c>
      <c r="D6532" t="s">
        <v>529</v>
      </c>
      <c r="F6532">
        <v>2012</v>
      </c>
      <c r="G6532">
        <v>770</v>
      </c>
      <c r="H6532">
        <v>607.12</v>
      </c>
      <c r="I6532">
        <v>24851.73</v>
      </c>
      <c r="K6532">
        <v>7.5999999999999998E-2</v>
      </c>
      <c r="L6532">
        <v>1E-3</v>
      </c>
      <c r="M6532">
        <v>15146.977999999999</v>
      </c>
      <c r="N6532">
        <v>5.9299999999999999E-2</v>
      </c>
      <c r="O6532">
        <v>1.4219999999999999</v>
      </c>
      <c r="P6532">
        <v>2.2499999999999999E-2</v>
      </c>
      <c r="Q6532">
        <v>254888.842</v>
      </c>
      <c r="R6532" t="s">
        <v>34</v>
      </c>
      <c r="T6532" t="s">
        <v>28</v>
      </c>
      <c r="V6532" t="s">
        <v>211</v>
      </c>
      <c r="Y6532" t="s">
        <v>107</v>
      </c>
    </row>
    <row r="6533" spans="1:25" x14ac:dyDescent="0.45">
      <c r="A6533" t="s">
        <v>335</v>
      </c>
      <c r="B6533" t="s">
        <v>527</v>
      </c>
      <c r="C6533">
        <v>7913</v>
      </c>
      <c r="D6533" t="s">
        <v>529</v>
      </c>
      <c r="F6533">
        <v>2013</v>
      </c>
      <c r="G6533">
        <v>842</v>
      </c>
      <c r="H6533">
        <v>675.17</v>
      </c>
      <c r="I6533">
        <v>27810.15</v>
      </c>
      <c r="K6533">
        <v>8.4000000000000005E-2</v>
      </c>
      <c r="L6533">
        <v>1E-3</v>
      </c>
      <c r="M6533">
        <v>16670.401999999998</v>
      </c>
      <c r="N6533">
        <v>5.9299999999999999E-2</v>
      </c>
      <c r="O6533">
        <v>1.5780000000000001</v>
      </c>
      <c r="P6533">
        <v>2.2200000000000001E-2</v>
      </c>
      <c r="Q6533">
        <v>280505.69900000002</v>
      </c>
      <c r="R6533" t="s">
        <v>34</v>
      </c>
      <c r="T6533" t="s">
        <v>28</v>
      </c>
      <c r="V6533" t="s">
        <v>211</v>
      </c>
      <c r="Y6533" t="s">
        <v>107</v>
      </c>
    </row>
    <row r="6534" spans="1:25" x14ac:dyDescent="0.45">
      <c r="A6534" t="s">
        <v>335</v>
      </c>
      <c r="B6534" t="s">
        <v>527</v>
      </c>
      <c r="C6534">
        <v>7913</v>
      </c>
      <c r="D6534" t="s">
        <v>529</v>
      </c>
      <c r="F6534">
        <v>2014</v>
      </c>
      <c r="G6534">
        <v>688</v>
      </c>
      <c r="H6534">
        <v>542.42999999999995</v>
      </c>
      <c r="I6534">
        <v>21996.5</v>
      </c>
      <c r="K6534">
        <v>6.7000000000000004E-2</v>
      </c>
      <c r="L6534">
        <v>1E-3</v>
      </c>
      <c r="M6534">
        <v>13286.475</v>
      </c>
      <c r="N6534">
        <v>5.9299999999999999E-2</v>
      </c>
      <c r="O6534">
        <v>1.268</v>
      </c>
      <c r="P6534">
        <v>2.4500000000000001E-2</v>
      </c>
      <c r="Q6534">
        <v>223570.91099999999</v>
      </c>
      <c r="R6534" t="s">
        <v>34</v>
      </c>
      <c r="T6534" t="s">
        <v>28</v>
      </c>
      <c r="V6534" t="s">
        <v>211</v>
      </c>
      <c r="Y6534" t="s">
        <v>107</v>
      </c>
    </row>
    <row r="6535" spans="1:25" x14ac:dyDescent="0.45">
      <c r="A6535" t="s">
        <v>335</v>
      </c>
      <c r="B6535" t="s">
        <v>527</v>
      </c>
      <c r="C6535">
        <v>7913</v>
      </c>
      <c r="D6535" t="s">
        <v>529</v>
      </c>
      <c r="F6535">
        <v>2015</v>
      </c>
      <c r="G6535">
        <v>782</v>
      </c>
      <c r="H6535">
        <v>604.58000000000004</v>
      </c>
      <c r="I6535">
        <v>24380.07</v>
      </c>
      <c r="K6535">
        <v>7.4999999999999997E-2</v>
      </c>
      <c r="L6535">
        <v>1E-3</v>
      </c>
      <c r="M6535">
        <v>14921.124</v>
      </c>
      <c r="N6535">
        <v>5.9200000000000003E-2</v>
      </c>
      <c r="O6535">
        <v>1.4179999999999999</v>
      </c>
      <c r="P6535">
        <v>2.3599999999999999E-2</v>
      </c>
      <c r="Q6535">
        <v>251077.91399999999</v>
      </c>
      <c r="R6535" t="s">
        <v>34</v>
      </c>
      <c r="T6535" t="s">
        <v>28</v>
      </c>
      <c r="V6535" t="s">
        <v>211</v>
      </c>
      <c r="Y6535" t="s">
        <v>146</v>
      </c>
    </row>
    <row r="6536" spans="1:25" x14ac:dyDescent="0.45">
      <c r="A6536" t="s">
        <v>335</v>
      </c>
      <c r="B6536" t="s">
        <v>527</v>
      </c>
      <c r="C6536">
        <v>7913</v>
      </c>
      <c r="D6536" t="s">
        <v>529</v>
      </c>
      <c r="F6536">
        <v>2016</v>
      </c>
      <c r="G6536">
        <v>721</v>
      </c>
      <c r="H6536">
        <v>548.07000000000005</v>
      </c>
      <c r="I6536">
        <v>21199.23</v>
      </c>
      <c r="K6536">
        <v>6.6000000000000003E-2</v>
      </c>
      <c r="L6536">
        <v>1E-3</v>
      </c>
      <c r="M6536">
        <v>13106.986000000001</v>
      </c>
      <c r="N6536">
        <v>5.9299999999999999E-2</v>
      </c>
      <c r="O6536">
        <v>1.214</v>
      </c>
      <c r="P6536">
        <v>2.3E-2</v>
      </c>
      <c r="Q6536">
        <v>220546.46900000001</v>
      </c>
      <c r="R6536" t="s">
        <v>34</v>
      </c>
      <c r="T6536" t="s">
        <v>28</v>
      </c>
      <c r="V6536" t="s">
        <v>211</v>
      </c>
      <c r="Y6536" t="s">
        <v>146</v>
      </c>
    </row>
    <row r="6537" spans="1:25" x14ac:dyDescent="0.45">
      <c r="A6537" t="s">
        <v>335</v>
      </c>
      <c r="B6537" t="s">
        <v>527</v>
      </c>
      <c r="C6537">
        <v>7913</v>
      </c>
      <c r="D6537" t="s">
        <v>529</v>
      </c>
      <c r="F6537">
        <v>2017</v>
      </c>
      <c r="G6537">
        <v>450</v>
      </c>
      <c r="H6537">
        <v>337.29</v>
      </c>
      <c r="I6537">
        <v>13435.45</v>
      </c>
      <c r="K6537">
        <v>4.2000000000000003E-2</v>
      </c>
      <c r="L6537">
        <v>1E-3</v>
      </c>
      <c r="M6537">
        <v>8278.2360000000008</v>
      </c>
      <c r="N6537">
        <v>5.9200000000000003E-2</v>
      </c>
      <c r="O6537">
        <v>0.79100000000000004</v>
      </c>
      <c r="P6537">
        <v>2.3699999999999999E-2</v>
      </c>
      <c r="Q6537">
        <v>139314.94899999999</v>
      </c>
      <c r="R6537" t="s">
        <v>34</v>
      </c>
      <c r="T6537" t="s">
        <v>28</v>
      </c>
      <c r="V6537" t="s">
        <v>211</v>
      </c>
      <c r="Y6537" t="s">
        <v>147</v>
      </c>
    </row>
    <row r="6538" spans="1:25" x14ac:dyDescent="0.45">
      <c r="A6538" t="s">
        <v>335</v>
      </c>
      <c r="B6538" t="s">
        <v>527</v>
      </c>
      <c r="C6538">
        <v>7913</v>
      </c>
      <c r="D6538" t="s">
        <v>529</v>
      </c>
      <c r="F6538">
        <v>2018</v>
      </c>
      <c r="G6538">
        <v>507</v>
      </c>
      <c r="H6538">
        <v>376.59</v>
      </c>
      <c r="I6538">
        <v>15017.75</v>
      </c>
      <c r="K6538">
        <v>4.5999999999999999E-2</v>
      </c>
      <c r="L6538">
        <v>1E-3</v>
      </c>
      <c r="M6538">
        <v>9186.7729999999992</v>
      </c>
      <c r="N6538">
        <v>5.9200000000000003E-2</v>
      </c>
      <c r="O6538">
        <v>0.83299999999999996</v>
      </c>
      <c r="P6538">
        <v>2.5000000000000001E-2</v>
      </c>
      <c r="Q6538">
        <v>154577.19699999999</v>
      </c>
      <c r="R6538" t="s">
        <v>34</v>
      </c>
      <c r="T6538" t="s">
        <v>28</v>
      </c>
      <c r="V6538" t="s">
        <v>211</v>
      </c>
      <c r="Y6538" t="s">
        <v>147</v>
      </c>
    </row>
    <row r="6539" spans="1:25" x14ac:dyDescent="0.45">
      <c r="A6539" t="s">
        <v>335</v>
      </c>
      <c r="B6539" t="s">
        <v>527</v>
      </c>
      <c r="C6539">
        <v>7913</v>
      </c>
      <c r="D6539" t="s">
        <v>529</v>
      </c>
      <c r="F6539">
        <v>2019</v>
      </c>
      <c r="G6539">
        <v>416</v>
      </c>
      <c r="H6539">
        <v>307.37</v>
      </c>
      <c r="I6539">
        <v>12092.64</v>
      </c>
      <c r="K6539">
        <v>3.9E-2</v>
      </c>
      <c r="L6539">
        <v>1E-3</v>
      </c>
      <c r="M6539">
        <v>7711.3270000000002</v>
      </c>
      <c r="N6539">
        <v>5.9299999999999999E-2</v>
      </c>
      <c r="O6539">
        <v>0.749</v>
      </c>
      <c r="P6539">
        <v>2.4199999999999999E-2</v>
      </c>
      <c r="Q6539">
        <v>129754.01</v>
      </c>
      <c r="R6539" t="s">
        <v>34</v>
      </c>
      <c r="T6539" t="s">
        <v>28</v>
      </c>
      <c r="V6539" t="s">
        <v>211</v>
      </c>
      <c r="Y6539" t="s">
        <v>147</v>
      </c>
    </row>
    <row r="6540" spans="1:25" x14ac:dyDescent="0.45">
      <c r="A6540" t="s">
        <v>335</v>
      </c>
      <c r="B6540" t="s">
        <v>527</v>
      </c>
      <c r="C6540">
        <v>7913</v>
      </c>
      <c r="D6540" t="s">
        <v>529</v>
      </c>
      <c r="F6540">
        <v>2020</v>
      </c>
      <c r="G6540">
        <v>887</v>
      </c>
      <c r="H6540">
        <v>692.3</v>
      </c>
      <c r="I6540">
        <v>27689.86</v>
      </c>
      <c r="K6540">
        <v>8.8999999999999996E-2</v>
      </c>
      <c r="L6540">
        <v>1E-3</v>
      </c>
      <c r="M6540">
        <v>17682.062000000002</v>
      </c>
      <c r="N6540">
        <v>5.9200000000000003E-2</v>
      </c>
      <c r="O6540">
        <v>1.48</v>
      </c>
      <c r="P6540">
        <v>1.8800000000000001E-2</v>
      </c>
      <c r="Q6540">
        <v>297531.48200000002</v>
      </c>
      <c r="R6540" t="s">
        <v>34</v>
      </c>
      <c r="T6540" t="s">
        <v>28</v>
      </c>
      <c r="V6540" t="s">
        <v>211</v>
      </c>
      <c r="Y6540" t="s">
        <v>147</v>
      </c>
    </row>
    <row r="6541" spans="1:25" x14ac:dyDescent="0.45">
      <c r="A6541" t="s">
        <v>335</v>
      </c>
      <c r="B6541" t="s">
        <v>527</v>
      </c>
      <c r="C6541">
        <v>7913</v>
      </c>
      <c r="D6541" t="s">
        <v>529</v>
      </c>
      <c r="F6541">
        <v>2021</v>
      </c>
      <c r="G6541">
        <v>1136</v>
      </c>
      <c r="H6541">
        <v>907.19</v>
      </c>
      <c r="I6541">
        <v>36159.129999999997</v>
      </c>
      <c r="K6541">
        <v>0.11700000000000001</v>
      </c>
      <c r="L6541">
        <v>1E-3</v>
      </c>
      <c r="M6541">
        <v>23110.834999999999</v>
      </c>
      <c r="N6541">
        <v>5.9200000000000003E-2</v>
      </c>
      <c r="O6541">
        <v>2.0489999999999999</v>
      </c>
      <c r="P6541">
        <v>1.54E-2</v>
      </c>
      <c r="Q6541">
        <v>388887.22100000002</v>
      </c>
      <c r="R6541" t="s">
        <v>34</v>
      </c>
      <c r="T6541" t="s">
        <v>28</v>
      </c>
      <c r="V6541" t="s">
        <v>211</v>
      </c>
      <c r="Y6541" t="s">
        <v>152</v>
      </c>
    </row>
    <row r="6542" spans="1:25" x14ac:dyDescent="0.45">
      <c r="A6542" t="s">
        <v>335</v>
      </c>
      <c r="B6542" t="s">
        <v>527</v>
      </c>
      <c r="C6542">
        <v>7913</v>
      </c>
      <c r="D6542" t="s">
        <v>529</v>
      </c>
      <c r="F6542">
        <v>2022</v>
      </c>
      <c r="G6542">
        <v>1623</v>
      </c>
      <c r="H6542">
        <v>1338.33</v>
      </c>
      <c r="I6542">
        <v>53781.94</v>
      </c>
      <c r="K6542">
        <v>0.17399999999999999</v>
      </c>
      <c r="L6542">
        <v>1E-3</v>
      </c>
      <c r="M6542">
        <v>34445.661</v>
      </c>
      <c r="N6542">
        <v>5.9200000000000003E-2</v>
      </c>
      <c r="O6542">
        <v>3.0760000000000001</v>
      </c>
      <c r="P6542">
        <v>1.4E-2</v>
      </c>
      <c r="Q6542">
        <v>579630.36199999996</v>
      </c>
      <c r="R6542" t="s">
        <v>34</v>
      </c>
      <c r="T6542" t="s">
        <v>28</v>
      </c>
      <c r="V6542" t="s">
        <v>211</v>
      </c>
      <c r="Y6542" t="s">
        <v>152</v>
      </c>
    </row>
    <row r="6543" spans="1:25" x14ac:dyDescent="0.45">
      <c r="A6543" t="s">
        <v>335</v>
      </c>
      <c r="B6543" t="s">
        <v>527</v>
      </c>
      <c r="C6543">
        <v>7913</v>
      </c>
      <c r="D6543" t="s">
        <v>529</v>
      </c>
      <c r="F6543">
        <v>2023</v>
      </c>
      <c r="G6543">
        <v>1408</v>
      </c>
      <c r="H6543">
        <v>1148.81</v>
      </c>
      <c r="I6543">
        <v>46071.79</v>
      </c>
      <c r="K6543">
        <v>0.14599999999999999</v>
      </c>
      <c r="L6543">
        <v>1E-3</v>
      </c>
      <c r="M6543">
        <v>28858.48</v>
      </c>
      <c r="N6543">
        <v>5.9200000000000003E-2</v>
      </c>
      <c r="O6543">
        <v>2.1749999999999998</v>
      </c>
      <c r="P6543">
        <v>1.3100000000000001E-2</v>
      </c>
      <c r="Q6543">
        <v>485686.63500000001</v>
      </c>
      <c r="R6543" t="s">
        <v>34</v>
      </c>
      <c r="T6543" t="s">
        <v>28</v>
      </c>
      <c r="V6543" t="s">
        <v>211</v>
      </c>
      <c r="Y6543" t="s">
        <v>152</v>
      </c>
    </row>
    <row r="6544" spans="1:25" x14ac:dyDescent="0.45">
      <c r="A6544" t="s">
        <v>335</v>
      </c>
      <c r="B6544" t="s">
        <v>527</v>
      </c>
      <c r="C6544">
        <v>7913</v>
      </c>
      <c r="D6544" t="s">
        <v>529</v>
      </c>
      <c r="F6544">
        <v>2024</v>
      </c>
      <c r="G6544">
        <v>695</v>
      </c>
      <c r="H6544">
        <v>525.17999999999995</v>
      </c>
      <c r="I6544">
        <v>20718.78</v>
      </c>
      <c r="K6544">
        <v>6.2E-2</v>
      </c>
      <c r="L6544">
        <v>1E-3</v>
      </c>
      <c r="M6544">
        <v>12294.063</v>
      </c>
      <c r="N6544">
        <v>5.9200000000000003E-2</v>
      </c>
      <c r="O6544">
        <v>0.96699999999999997</v>
      </c>
      <c r="P6544">
        <v>1.5299999999999999E-2</v>
      </c>
      <c r="Q6544">
        <v>206874.97099999999</v>
      </c>
      <c r="R6544" t="s">
        <v>34</v>
      </c>
      <c r="T6544" t="s">
        <v>28</v>
      </c>
      <c r="V6544" t="s">
        <v>211</v>
      </c>
      <c r="Y6544" t="s">
        <v>152</v>
      </c>
    </row>
    <row r="6545" spans="1:25" x14ac:dyDescent="0.45">
      <c r="A6545" t="s">
        <v>335</v>
      </c>
      <c r="B6545" t="s">
        <v>530</v>
      </c>
      <c r="C6545">
        <v>7914</v>
      </c>
      <c r="D6545" t="s">
        <v>531</v>
      </c>
      <c r="F6545">
        <v>2009</v>
      </c>
      <c r="G6545">
        <v>275</v>
      </c>
      <c r="H6545">
        <v>187.23</v>
      </c>
      <c r="I6545">
        <v>7123.48</v>
      </c>
      <c r="K6545">
        <v>2.1999999999999999E-2</v>
      </c>
      <c r="L6545">
        <v>1E-3</v>
      </c>
      <c r="M6545">
        <v>4324.9049999999997</v>
      </c>
      <c r="N6545">
        <v>5.9299999999999999E-2</v>
      </c>
      <c r="O6545">
        <v>0.38200000000000001</v>
      </c>
      <c r="P6545">
        <v>2.1299999999999999E-2</v>
      </c>
      <c r="Q6545">
        <v>72785.686000000002</v>
      </c>
      <c r="R6545" t="s">
        <v>34</v>
      </c>
      <c r="T6545" t="s">
        <v>28</v>
      </c>
      <c r="V6545" t="s">
        <v>211</v>
      </c>
      <c r="Y6545" t="s">
        <v>107</v>
      </c>
    </row>
    <row r="6546" spans="1:25" x14ac:dyDescent="0.45">
      <c r="A6546" t="s">
        <v>335</v>
      </c>
      <c r="B6546" t="s">
        <v>530</v>
      </c>
      <c r="C6546">
        <v>7914</v>
      </c>
      <c r="D6546" t="s">
        <v>531</v>
      </c>
      <c r="F6546">
        <v>2010</v>
      </c>
      <c r="G6546">
        <v>678</v>
      </c>
      <c r="H6546">
        <v>535.6</v>
      </c>
      <c r="I6546">
        <v>21350.37</v>
      </c>
      <c r="K6546">
        <v>6.6000000000000003E-2</v>
      </c>
      <c r="L6546">
        <v>1E-3</v>
      </c>
      <c r="M6546">
        <v>13112.056</v>
      </c>
      <c r="N6546">
        <v>5.9200000000000003E-2</v>
      </c>
      <c r="O6546">
        <v>0.94299999999999995</v>
      </c>
      <c r="P6546">
        <v>1.23E-2</v>
      </c>
      <c r="Q6546">
        <v>220637.89300000001</v>
      </c>
      <c r="R6546" t="s">
        <v>34</v>
      </c>
      <c r="T6546" t="s">
        <v>28</v>
      </c>
      <c r="V6546" t="s">
        <v>211</v>
      </c>
      <c r="Y6546" t="s">
        <v>107</v>
      </c>
    </row>
    <row r="6547" spans="1:25" x14ac:dyDescent="0.45">
      <c r="A6547" t="s">
        <v>335</v>
      </c>
      <c r="B6547" t="s">
        <v>530</v>
      </c>
      <c r="C6547">
        <v>7914</v>
      </c>
      <c r="D6547" t="s">
        <v>531</v>
      </c>
      <c r="F6547">
        <v>2011</v>
      </c>
      <c r="G6547">
        <v>404</v>
      </c>
      <c r="H6547">
        <v>303.33999999999997</v>
      </c>
      <c r="I6547">
        <v>11789.29</v>
      </c>
      <c r="K6547">
        <v>3.6999999999999998E-2</v>
      </c>
      <c r="L6547">
        <v>1E-3</v>
      </c>
      <c r="M6547">
        <v>7348.14</v>
      </c>
      <c r="N6547">
        <v>5.9299999999999999E-2</v>
      </c>
      <c r="O6547">
        <v>0.61099999999999999</v>
      </c>
      <c r="P6547">
        <v>1.41E-2</v>
      </c>
      <c r="Q6547">
        <v>123656.356</v>
      </c>
      <c r="R6547" t="s">
        <v>34</v>
      </c>
      <c r="T6547" t="s">
        <v>28</v>
      </c>
      <c r="V6547" t="s">
        <v>211</v>
      </c>
      <c r="Y6547" t="s">
        <v>107</v>
      </c>
    </row>
    <row r="6548" spans="1:25" x14ac:dyDescent="0.45">
      <c r="A6548" t="s">
        <v>335</v>
      </c>
      <c r="B6548" t="s">
        <v>530</v>
      </c>
      <c r="C6548">
        <v>7914</v>
      </c>
      <c r="D6548" t="s">
        <v>531</v>
      </c>
      <c r="F6548">
        <v>2012</v>
      </c>
      <c r="G6548">
        <v>762</v>
      </c>
      <c r="H6548">
        <v>588.83000000000004</v>
      </c>
      <c r="I6548">
        <v>23294.99</v>
      </c>
      <c r="K6548">
        <v>7.2999999999999995E-2</v>
      </c>
      <c r="L6548">
        <v>1E-3</v>
      </c>
      <c r="M6548">
        <v>14442.914000000001</v>
      </c>
      <c r="N6548">
        <v>5.9200000000000003E-2</v>
      </c>
      <c r="O6548">
        <v>1.23</v>
      </c>
      <c r="P6548">
        <v>1.6299999999999999E-2</v>
      </c>
      <c r="Q6548">
        <v>243047.18100000001</v>
      </c>
      <c r="R6548" t="s">
        <v>34</v>
      </c>
      <c r="T6548" t="s">
        <v>28</v>
      </c>
      <c r="V6548" t="s">
        <v>211</v>
      </c>
      <c r="Y6548" t="s">
        <v>107</v>
      </c>
    </row>
    <row r="6549" spans="1:25" x14ac:dyDescent="0.45">
      <c r="A6549" t="s">
        <v>335</v>
      </c>
      <c r="B6549" t="s">
        <v>530</v>
      </c>
      <c r="C6549">
        <v>7914</v>
      </c>
      <c r="D6549" t="s">
        <v>531</v>
      </c>
      <c r="F6549">
        <v>2013</v>
      </c>
      <c r="G6549">
        <v>823</v>
      </c>
      <c r="H6549">
        <v>592.44000000000005</v>
      </c>
      <c r="I6549">
        <v>23180.74</v>
      </c>
      <c r="K6549">
        <v>7.1999999999999995E-2</v>
      </c>
      <c r="L6549">
        <v>1E-3</v>
      </c>
      <c r="M6549">
        <v>14195.888999999999</v>
      </c>
      <c r="N6549">
        <v>5.9299999999999999E-2</v>
      </c>
      <c r="O6549">
        <v>1.413</v>
      </c>
      <c r="P6549">
        <v>2.2599999999999999E-2</v>
      </c>
      <c r="Q6549">
        <v>238883.39</v>
      </c>
      <c r="R6549" t="s">
        <v>34</v>
      </c>
      <c r="T6549" t="s">
        <v>28</v>
      </c>
      <c r="V6549" t="s">
        <v>211</v>
      </c>
      <c r="Y6549" t="s">
        <v>107</v>
      </c>
    </row>
    <row r="6550" spans="1:25" x14ac:dyDescent="0.45">
      <c r="A6550" t="s">
        <v>335</v>
      </c>
      <c r="B6550" t="s">
        <v>530</v>
      </c>
      <c r="C6550">
        <v>7914</v>
      </c>
      <c r="D6550" t="s">
        <v>531</v>
      </c>
      <c r="F6550">
        <v>2014</v>
      </c>
      <c r="G6550">
        <v>1035</v>
      </c>
      <c r="H6550">
        <v>803.36</v>
      </c>
      <c r="I6550">
        <v>31772.48</v>
      </c>
      <c r="K6550">
        <v>9.7000000000000003E-2</v>
      </c>
      <c r="L6550">
        <v>1E-3</v>
      </c>
      <c r="M6550">
        <v>19290.692999999999</v>
      </c>
      <c r="N6550">
        <v>5.9299999999999999E-2</v>
      </c>
      <c r="O6550">
        <v>1.736</v>
      </c>
      <c r="P6550">
        <v>2.1700000000000001E-2</v>
      </c>
      <c r="Q6550">
        <v>324595.74200000003</v>
      </c>
      <c r="R6550" t="s">
        <v>34</v>
      </c>
      <c r="T6550" t="s">
        <v>28</v>
      </c>
      <c r="V6550" t="s">
        <v>211</v>
      </c>
      <c r="Y6550" t="s">
        <v>107</v>
      </c>
    </row>
    <row r="6551" spans="1:25" x14ac:dyDescent="0.45">
      <c r="A6551" t="s">
        <v>335</v>
      </c>
      <c r="B6551" t="s">
        <v>530</v>
      </c>
      <c r="C6551">
        <v>7914</v>
      </c>
      <c r="D6551" t="s">
        <v>531</v>
      </c>
      <c r="F6551">
        <v>2015</v>
      </c>
      <c r="G6551">
        <v>847</v>
      </c>
      <c r="H6551">
        <v>638.41999999999996</v>
      </c>
      <c r="I6551">
        <v>25334.19</v>
      </c>
      <c r="K6551">
        <v>7.8E-2</v>
      </c>
      <c r="L6551">
        <v>1E-3</v>
      </c>
      <c r="M6551">
        <v>15383.84</v>
      </c>
      <c r="N6551">
        <v>5.9299999999999999E-2</v>
      </c>
      <c r="O6551">
        <v>1.333</v>
      </c>
      <c r="P6551">
        <v>2.3099999999999999E-2</v>
      </c>
      <c r="Q6551">
        <v>258867.84099999999</v>
      </c>
      <c r="R6551" t="s">
        <v>34</v>
      </c>
      <c r="T6551" t="s">
        <v>28</v>
      </c>
      <c r="V6551" t="s">
        <v>211</v>
      </c>
      <c r="Y6551" t="s">
        <v>146</v>
      </c>
    </row>
    <row r="6552" spans="1:25" x14ac:dyDescent="0.45">
      <c r="A6552" t="s">
        <v>335</v>
      </c>
      <c r="B6552" t="s">
        <v>530</v>
      </c>
      <c r="C6552">
        <v>7914</v>
      </c>
      <c r="D6552" t="s">
        <v>531</v>
      </c>
      <c r="F6552">
        <v>2016</v>
      </c>
      <c r="G6552">
        <v>796</v>
      </c>
      <c r="H6552">
        <v>610</v>
      </c>
      <c r="I6552">
        <v>24111.66</v>
      </c>
      <c r="K6552">
        <v>7.3999999999999996E-2</v>
      </c>
      <c r="L6552">
        <v>1E-3</v>
      </c>
      <c r="M6552">
        <v>14731.349</v>
      </c>
      <c r="N6552">
        <v>5.9200000000000003E-2</v>
      </c>
      <c r="O6552">
        <v>1.1890000000000001</v>
      </c>
      <c r="P6552">
        <v>1.4999999999999999E-2</v>
      </c>
      <c r="Q6552">
        <v>247905.446</v>
      </c>
      <c r="R6552" t="s">
        <v>34</v>
      </c>
      <c r="T6552" t="s">
        <v>28</v>
      </c>
      <c r="V6552" t="s">
        <v>211</v>
      </c>
      <c r="Y6552" t="s">
        <v>146</v>
      </c>
    </row>
    <row r="6553" spans="1:25" x14ac:dyDescent="0.45">
      <c r="A6553" t="s">
        <v>335</v>
      </c>
      <c r="B6553" t="s">
        <v>530</v>
      </c>
      <c r="C6553">
        <v>7914</v>
      </c>
      <c r="D6553" t="s">
        <v>531</v>
      </c>
      <c r="F6553">
        <v>2017</v>
      </c>
      <c r="G6553">
        <v>480</v>
      </c>
      <c r="H6553">
        <v>345.27</v>
      </c>
      <c r="I6553">
        <v>13448.97</v>
      </c>
      <c r="K6553">
        <v>4.2000000000000003E-2</v>
      </c>
      <c r="L6553">
        <v>1E-3</v>
      </c>
      <c r="M6553">
        <v>8335.8829999999998</v>
      </c>
      <c r="N6553">
        <v>5.9200000000000003E-2</v>
      </c>
      <c r="O6553">
        <v>0.74399999999999999</v>
      </c>
      <c r="P6553">
        <v>2.1600000000000001E-2</v>
      </c>
      <c r="Q6553">
        <v>140277.986</v>
      </c>
      <c r="R6553" t="s">
        <v>34</v>
      </c>
      <c r="T6553" t="s">
        <v>28</v>
      </c>
      <c r="V6553" t="s">
        <v>211</v>
      </c>
      <c r="Y6553" t="s">
        <v>147</v>
      </c>
    </row>
    <row r="6554" spans="1:25" x14ac:dyDescent="0.45">
      <c r="A6554" t="s">
        <v>335</v>
      </c>
      <c r="B6554" t="s">
        <v>530</v>
      </c>
      <c r="C6554">
        <v>7914</v>
      </c>
      <c r="D6554" t="s">
        <v>531</v>
      </c>
      <c r="F6554">
        <v>2018</v>
      </c>
      <c r="G6554">
        <v>878</v>
      </c>
      <c r="H6554">
        <v>698.98</v>
      </c>
      <c r="I6554">
        <v>28243.85</v>
      </c>
      <c r="K6554">
        <v>8.5999999999999993E-2</v>
      </c>
      <c r="L6554">
        <v>1E-3</v>
      </c>
      <c r="M6554">
        <v>17110.57</v>
      </c>
      <c r="N6554">
        <v>5.9299999999999999E-2</v>
      </c>
      <c r="O6554">
        <v>1.3939999999999999</v>
      </c>
      <c r="P6554">
        <v>1.52E-2</v>
      </c>
      <c r="Q6554">
        <v>287892.31599999999</v>
      </c>
      <c r="R6554" t="s">
        <v>34</v>
      </c>
      <c r="T6554" t="s">
        <v>28</v>
      </c>
      <c r="V6554" t="s">
        <v>211</v>
      </c>
      <c r="Y6554" t="s">
        <v>147</v>
      </c>
    </row>
    <row r="6555" spans="1:25" x14ac:dyDescent="0.45">
      <c r="A6555" t="s">
        <v>335</v>
      </c>
      <c r="B6555" t="s">
        <v>530</v>
      </c>
      <c r="C6555">
        <v>7914</v>
      </c>
      <c r="D6555" t="s">
        <v>531</v>
      </c>
      <c r="F6555">
        <v>2019</v>
      </c>
      <c r="G6555">
        <v>624</v>
      </c>
      <c r="H6555">
        <v>469.87</v>
      </c>
      <c r="I6555">
        <v>18534.66</v>
      </c>
      <c r="K6555">
        <v>5.7000000000000002E-2</v>
      </c>
      <c r="L6555">
        <v>1E-3</v>
      </c>
      <c r="M6555">
        <v>11348.23</v>
      </c>
      <c r="N6555">
        <v>5.9200000000000003E-2</v>
      </c>
      <c r="O6555">
        <v>1.032</v>
      </c>
      <c r="P6555">
        <v>1.95E-2</v>
      </c>
      <c r="Q6555">
        <v>190972.95600000001</v>
      </c>
      <c r="R6555" t="s">
        <v>34</v>
      </c>
      <c r="T6555" t="s">
        <v>28</v>
      </c>
      <c r="V6555" t="s">
        <v>211</v>
      </c>
      <c r="Y6555" t="s">
        <v>147</v>
      </c>
    </row>
    <row r="6556" spans="1:25" x14ac:dyDescent="0.45">
      <c r="A6556" t="s">
        <v>335</v>
      </c>
      <c r="B6556" t="s">
        <v>530</v>
      </c>
      <c r="C6556">
        <v>7914</v>
      </c>
      <c r="D6556" t="s">
        <v>531</v>
      </c>
      <c r="F6556">
        <v>2020</v>
      </c>
      <c r="G6556">
        <v>1140</v>
      </c>
      <c r="H6556">
        <v>920.83</v>
      </c>
      <c r="I6556">
        <v>37125.83</v>
      </c>
      <c r="K6556">
        <v>0.112</v>
      </c>
      <c r="L6556">
        <v>1E-3</v>
      </c>
      <c r="M6556">
        <v>22171.293000000001</v>
      </c>
      <c r="N6556">
        <v>5.9200000000000003E-2</v>
      </c>
      <c r="O6556">
        <v>1.859</v>
      </c>
      <c r="P6556">
        <v>1.41E-2</v>
      </c>
      <c r="Q6556">
        <v>373063.45899999997</v>
      </c>
      <c r="R6556" t="s">
        <v>34</v>
      </c>
      <c r="T6556" t="s">
        <v>28</v>
      </c>
      <c r="V6556" t="s">
        <v>211</v>
      </c>
      <c r="Y6556" t="s">
        <v>147</v>
      </c>
    </row>
    <row r="6557" spans="1:25" x14ac:dyDescent="0.45">
      <c r="A6557" t="s">
        <v>335</v>
      </c>
      <c r="B6557" t="s">
        <v>530</v>
      </c>
      <c r="C6557">
        <v>7914</v>
      </c>
      <c r="D6557" t="s">
        <v>531</v>
      </c>
      <c r="F6557">
        <v>2021</v>
      </c>
      <c r="G6557">
        <v>1316</v>
      </c>
      <c r="H6557">
        <v>1033.69</v>
      </c>
      <c r="I6557">
        <v>41290.47</v>
      </c>
      <c r="K6557">
        <v>0.127</v>
      </c>
      <c r="L6557">
        <v>1E-3</v>
      </c>
      <c r="M6557">
        <v>25153.254000000001</v>
      </c>
      <c r="N6557">
        <v>5.9200000000000003E-2</v>
      </c>
      <c r="O6557">
        <v>2.1880000000000002</v>
      </c>
      <c r="P6557">
        <v>1.37E-2</v>
      </c>
      <c r="Q6557">
        <v>423236.52</v>
      </c>
      <c r="R6557" t="s">
        <v>34</v>
      </c>
      <c r="T6557" t="s">
        <v>28</v>
      </c>
      <c r="V6557" t="s">
        <v>211</v>
      </c>
      <c r="Y6557" t="s">
        <v>152</v>
      </c>
    </row>
    <row r="6558" spans="1:25" x14ac:dyDescent="0.45">
      <c r="A6558" t="s">
        <v>335</v>
      </c>
      <c r="B6558" t="s">
        <v>530</v>
      </c>
      <c r="C6558">
        <v>7914</v>
      </c>
      <c r="D6558" t="s">
        <v>531</v>
      </c>
      <c r="F6558">
        <v>2022</v>
      </c>
      <c r="G6558">
        <v>1969</v>
      </c>
      <c r="H6558">
        <v>1631.95</v>
      </c>
      <c r="I6558">
        <v>65861.38</v>
      </c>
      <c r="K6558">
        <v>0.20100000000000001</v>
      </c>
      <c r="L6558">
        <v>1E-3</v>
      </c>
      <c r="M6558">
        <v>39842.023999999998</v>
      </c>
      <c r="N6558">
        <v>5.9200000000000003E-2</v>
      </c>
      <c r="O6558">
        <v>3.3319999999999999</v>
      </c>
      <c r="P6558">
        <v>1.24E-2</v>
      </c>
      <c r="Q6558">
        <v>670406.44700000004</v>
      </c>
      <c r="R6558" t="s">
        <v>34</v>
      </c>
      <c r="T6558" t="s">
        <v>28</v>
      </c>
      <c r="V6558" t="s">
        <v>211</v>
      </c>
      <c r="Y6558" t="s">
        <v>152</v>
      </c>
    </row>
    <row r="6559" spans="1:25" x14ac:dyDescent="0.45">
      <c r="A6559" t="s">
        <v>335</v>
      </c>
      <c r="B6559" t="s">
        <v>530</v>
      </c>
      <c r="C6559">
        <v>7914</v>
      </c>
      <c r="D6559" t="s">
        <v>531</v>
      </c>
      <c r="F6559">
        <v>2023</v>
      </c>
      <c r="G6559">
        <v>1918</v>
      </c>
      <c r="H6559">
        <v>1569.66</v>
      </c>
      <c r="I6559">
        <v>62782.12</v>
      </c>
      <c r="K6559">
        <v>0.187</v>
      </c>
      <c r="L6559">
        <v>1E-3</v>
      </c>
      <c r="M6559">
        <v>37074.550000000003</v>
      </c>
      <c r="N6559">
        <v>5.9200000000000003E-2</v>
      </c>
      <c r="O6559">
        <v>3.0630000000000002</v>
      </c>
      <c r="P6559">
        <v>1.46E-2</v>
      </c>
      <c r="Q6559">
        <v>623843.29599999997</v>
      </c>
      <c r="R6559" t="s">
        <v>34</v>
      </c>
      <c r="T6559" t="s">
        <v>28</v>
      </c>
      <c r="V6559" t="s">
        <v>211</v>
      </c>
      <c r="Y6559" t="s">
        <v>152</v>
      </c>
    </row>
    <row r="6560" spans="1:25" x14ac:dyDescent="0.45">
      <c r="A6560" t="s">
        <v>335</v>
      </c>
      <c r="B6560" t="s">
        <v>530</v>
      </c>
      <c r="C6560">
        <v>7914</v>
      </c>
      <c r="D6560" t="s">
        <v>531</v>
      </c>
      <c r="F6560">
        <v>2024</v>
      </c>
      <c r="G6560">
        <v>665</v>
      </c>
      <c r="H6560">
        <v>521.52</v>
      </c>
      <c r="I6560">
        <v>20653.43</v>
      </c>
      <c r="K6560">
        <v>6.2E-2</v>
      </c>
      <c r="L6560">
        <v>1E-3</v>
      </c>
      <c r="M6560">
        <v>12277.855</v>
      </c>
      <c r="N6560">
        <v>5.9200000000000003E-2</v>
      </c>
      <c r="O6560">
        <v>1.1379999999999999</v>
      </c>
      <c r="P6560">
        <v>2.01E-2</v>
      </c>
      <c r="Q6560">
        <v>206611.88500000001</v>
      </c>
      <c r="R6560" t="s">
        <v>34</v>
      </c>
      <c r="T6560" t="s">
        <v>28</v>
      </c>
      <c r="V6560" t="s">
        <v>211</v>
      </c>
      <c r="Y6560" t="s">
        <v>152</v>
      </c>
    </row>
    <row r="6561" spans="1:25" x14ac:dyDescent="0.45">
      <c r="A6561" t="s">
        <v>335</v>
      </c>
      <c r="B6561" t="s">
        <v>530</v>
      </c>
      <c r="C6561">
        <v>7914</v>
      </c>
      <c r="D6561" t="s">
        <v>532</v>
      </c>
      <c r="F6561">
        <v>2009</v>
      </c>
      <c r="G6561">
        <v>326</v>
      </c>
      <c r="H6561">
        <v>212.37</v>
      </c>
      <c r="I6561">
        <v>8129.39</v>
      </c>
      <c r="K6561">
        <v>2.4E-2</v>
      </c>
      <c r="L6561">
        <v>1E-3</v>
      </c>
      <c r="M6561">
        <v>4807.3580000000002</v>
      </c>
      <c r="N6561">
        <v>5.9299999999999999E-2</v>
      </c>
      <c r="O6561">
        <v>0.56299999999999994</v>
      </c>
      <c r="P6561">
        <v>3.6900000000000002E-2</v>
      </c>
      <c r="Q6561">
        <v>80886.482999999993</v>
      </c>
      <c r="R6561" t="s">
        <v>34</v>
      </c>
      <c r="T6561" t="s">
        <v>28</v>
      </c>
      <c r="V6561" t="s">
        <v>211</v>
      </c>
      <c r="Y6561" t="s">
        <v>107</v>
      </c>
    </row>
    <row r="6562" spans="1:25" x14ac:dyDescent="0.45">
      <c r="A6562" t="s">
        <v>335</v>
      </c>
      <c r="B6562" t="s">
        <v>530</v>
      </c>
      <c r="C6562">
        <v>7914</v>
      </c>
      <c r="D6562" t="s">
        <v>532</v>
      </c>
      <c r="F6562">
        <v>2010</v>
      </c>
      <c r="G6562">
        <v>720</v>
      </c>
      <c r="H6562">
        <v>568.66</v>
      </c>
      <c r="I6562">
        <v>23007.56</v>
      </c>
      <c r="K6562">
        <v>6.9000000000000006E-2</v>
      </c>
      <c r="L6562">
        <v>1E-3</v>
      </c>
      <c r="M6562">
        <v>13667.537</v>
      </c>
      <c r="N6562">
        <v>5.9200000000000003E-2</v>
      </c>
      <c r="O6562">
        <v>1.208</v>
      </c>
      <c r="P6562">
        <v>2.06E-2</v>
      </c>
      <c r="Q6562">
        <v>229987.967</v>
      </c>
      <c r="R6562" t="s">
        <v>34</v>
      </c>
      <c r="T6562" t="s">
        <v>28</v>
      </c>
      <c r="V6562" t="s">
        <v>211</v>
      </c>
      <c r="Y6562" t="s">
        <v>107</v>
      </c>
    </row>
    <row r="6563" spans="1:25" x14ac:dyDescent="0.45">
      <c r="A6563" t="s">
        <v>335</v>
      </c>
      <c r="B6563" t="s">
        <v>530</v>
      </c>
      <c r="C6563">
        <v>7914</v>
      </c>
      <c r="D6563" t="s">
        <v>532</v>
      </c>
      <c r="F6563">
        <v>2011</v>
      </c>
      <c r="G6563">
        <v>676</v>
      </c>
      <c r="H6563">
        <v>518.63</v>
      </c>
      <c r="I6563">
        <v>21086.240000000002</v>
      </c>
      <c r="K6563">
        <v>6.4000000000000001E-2</v>
      </c>
      <c r="L6563">
        <v>1E-3</v>
      </c>
      <c r="M6563">
        <v>12587.606</v>
      </c>
      <c r="N6563">
        <v>5.9200000000000003E-2</v>
      </c>
      <c r="O6563">
        <v>1.0549999999999999</v>
      </c>
      <c r="P6563">
        <v>2.1000000000000001E-2</v>
      </c>
      <c r="Q6563">
        <v>211823.152</v>
      </c>
      <c r="R6563" t="s">
        <v>34</v>
      </c>
      <c r="T6563" t="s">
        <v>28</v>
      </c>
      <c r="V6563" t="s">
        <v>211</v>
      </c>
      <c r="Y6563" t="s">
        <v>107</v>
      </c>
    </row>
    <row r="6564" spans="1:25" x14ac:dyDescent="0.45">
      <c r="A6564" t="s">
        <v>335</v>
      </c>
      <c r="B6564" t="s">
        <v>530</v>
      </c>
      <c r="C6564">
        <v>7914</v>
      </c>
      <c r="D6564" t="s">
        <v>532</v>
      </c>
      <c r="F6564">
        <v>2012</v>
      </c>
      <c r="G6564">
        <v>897</v>
      </c>
      <c r="H6564">
        <v>699.43</v>
      </c>
      <c r="I6564">
        <v>27805.599999999999</v>
      </c>
      <c r="K6564">
        <v>8.3000000000000004E-2</v>
      </c>
      <c r="L6564">
        <v>1E-3</v>
      </c>
      <c r="M6564">
        <v>16522.971000000001</v>
      </c>
      <c r="N6564">
        <v>5.9299999999999999E-2</v>
      </c>
      <c r="O6564">
        <v>1.462</v>
      </c>
      <c r="P6564">
        <v>2.1100000000000001E-2</v>
      </c>
      <c r="Q6564">
        <v>278006.97200000001</v>
      </c>
      <c r="R6564" t="s">
        <v>34</v>
      </c>
      <c r="T6564" t="s">
        <v>28</v>
      </c>
      <c r="V6564" t="s">
        <v>211</v>
      </c>
      <c r="Y6564" t="s">
        <v>107</v>
      </c>
    </row>
    <row r="6565" spans="1:25" x14ac:dyDescent="0.45">
      <c r="A6565" t="s">
        <v>335</v>
      </c>
      <c r="B6565" t="s">
        <v>530</v>
      </c>
      <c r="C6565">
        <v>7914</v>
      </c>
      <c r="D6565" t="s">
        <v>532</v>
      </c>
      <c r="F6565">
        <v>2013</v>
      </c>
      <c r="G6565">
        <v>731</v>
      </c>
      <c r="H6565">
        <v>535.88</v>
      </c>
      <c r="I6565">
        <v>20908.46</v>
      </c>
      <c r="K6565">
        <v>6.3E-2</v>
      </c>
      <c r="L6565">
        <v>1E-3</v>
      </c>
      <c r="M6565">
        <v>12422.12</v>
      </c>
      <c r="N6565">
        <v>5.9299999999999999E-2</v>
      </c>
      <c r="O6565">
        <v>1.254</v>
      </c>
      <c r="P6565">
        <v>2.5600000000000001E-2</v>
      </c>
      <c r="Q6565">
        <v>209006.79500000001</v>
      </c>
      <c r="R6565" t="s">
        <v>34</v>
      </c>
      <c r="T6565" t="s">
        <v>28</v>
      </c>
      <c r="V6565" t="s">
        <v>211</v>
      </c>
      <c r="Y6565" t="s">
        <v>107</v>
      </c>
    </row>
    <row r="6566" spans="1:25" x14ac:dyDescent="0.45">
      <c r="A6566" t="s">
        <v>335</v>
      </c>
      <c r="B6566" t="s">
        <v>530</v>
      </c>
      <c r="C6566">
        <v>7914</v>
      </c>
      <c r="D6566" t="s">
        <v>532</v>
      </c>
      <c r="F6566">
        <v>2014</v>
      </c>
      <c r="G6566">
        <v>830</v>
      </c>
      <c r="H6566">
        <v>636.41</v>
      </c>
      <c r="I6566">
        <v>25170.68</v>
      </c>
      <c r="K6566">
        <v>7.5999999999999998E-2</v>
      </c>
      <c r="L6566">
        <v>1E-3</v>
      </c>
      <c r="M6566">
        <v>14985.486999999999</v>
      </c>
      <c r="N6566">
        <v>5.9299999999999999E-2</v>
      </c>
      <c r="O6566">
        <v>1.587</v>
      </c>
      <c r="P6566">
        <v>3.1399999999999997E-2</v>
      </c>
      <c r="Q6566">
        <v>252153.88800000001</v>
      </c>
      <c r="R6566" t="s">
        <v>34</v>
      </c>
      <c r="T6566" t="s">
        <v>28</v>
      </c>
      <c r="V6566" t="s">
        <v>211</v>
      </c>
      <c r="Y6566" t="s">
        <v>107</v>
      </c>
    </row>
    <row r="6567" spans="1:25" x14ac:dyDescent="0.45">
      <c r="A6567" t="s">
        <v>335</v>
      </c>
      <c r="B6567" t="s">
        <v>530</v>
      </c>
      <c r="C6567">
        <v>7914</v>
      </c>
      <c r="D6567" t="s">
        <v>532</v>
      </c>
      <c r="F6567">
        <v>2015</v>
      </c>
      <c r="G6567">
        <v>703</v>
      </c>
      <c r="H6567">
        <v>531.91999999999996</v>
      </c>
      <c r="I6567">
        <v>21444.87</v>
      </c>
      <c r="K6567">
        <v>6.5000000000000002E-2</v>
      </c>
      <c r="L6567">
        <v>1E-3</v>
      </c>
      <c r="M6567">
        <v>12932.117</v>
      </c>
      <c r="N6567">
        <v>5.9299999999999999E-2</v>
      </c>
      <c r="O6567">
        <v>1.27</v>
      </c>
      <c r="P6567">
        <v>2.8000000000000001E-2</v>
      </c>
      <c r="Q6567">
        <v>217579.61</v>
      </c>
      <c r="R6567" t="s">
        <v>34</v>
      </c>
      <c r="T6567" t="s">
        <v>28</v>
      </c>
      <c r="V6567" t="s">
        <v>211</v>
      </c>
      <c r="Y6567" t="s">
        <v>146</v>
      </c>
    </row>
    <row r="6568" spans="1:25" x14ac:dyDescent="0.45">
      <c r="A6568" t="s">
        <v>335</v>
      </c>
      <c r="B6568" t="s">
        <v>530</v>
      </c>
      <c r="C6568">
        <v>7914</v>
      </c>
      <c r="D6568" t="s">
        <v>532</v>
      </c>
      <c r="F6568">
        <v>2016</v>
      </c>
      <c r="G6568">
        <v>801</v>
      </c>
      <c r="H6568">
        <v>618.29999999999995</v>
      </c>
      <c r="I6568">
        <v>24696.67</v>
      </c>
      <c r="K6568">
        <v>7.5999999999999998E-2</v>
      </c>
      <c r="L6568">
        <v>1E-3</v>
      </c>
      <c r="M6568">
        <v>15031.343999999999</v>
      </c>
      <c r="N6568">
        <v>5.9200000000000003E-2</v>
      </c>
      <c r="O6568">
        <v>1.367</v>
      </c>
      <c r="P6568">
        <v>2.23E-2</v>
      </c>
      <c r="Q6568">
        <v>252920.554</v>
      </c>
      <c r="R6568" t="s">
        <v>34</v>
      </c>
      <c r="T6568" t="s">
        <v>28</v>
      </c>
      <c r="V6568" t="s">
        <v>211</v>
      </c>
      <c r="Y6568" t="s">
        <v>146</v>
      </c>
    </row>
    <row r="6569" spans="1:25" x14ac:dyDescent="0.45">
      <c r="A6569" t="s">
        <v>335</v>
      </c>
      <c r="B6569" t="s">
        <v>530</v>
      </c>
      <c r="C6569">
        <v>7914</v>
      </c>
      <c r="D6569" t="s">
        <v>532</v>
      </c>
      <c r="F6569">
        <v>2017</v>
      </c>
      <c r="G6569">
        <v>405</v>
      </c>
      <c r="H6569">
        <v>289.85000000000002</v>
      </c>
      <c r="I6569">
        <v>11512.35</v>
      </c>
      <c r="K6569">
        <v>3.5000000000000003E-2</v>
      </c>
      <c r="L6569">
        <v>1E-3</v>
      </c>
      <c r="M6569">
        <v>6865.4040000000005</v>
      </c>
      <c r="N6569">
        <v>5.9200000000000003E-2</v>
      </c>
      <c r="O6569">
        <v>0.67900000000000005</v>
      </c>
      <c r="P6569">
        <v>2.6499999999999999E-2</v>
      </c>
      <c r="Q6569">
        <v>115522.86</v>
      </c>
      <c r="R6569" t="s">
        <v>34</v>
      </c>
      <c r="T6569" t="s">
        <v>28</v>
      </c>
      <c r="V6569" t="s">
        <v>211</v>
      </c>
      <c r="Y6569" t="s">
        <v>147</v>
      </c>
    </row>
    <row r="6570" spans="1:25" x14ac:dyDescent="0.45">
      <c r="A6570" t="s">
        <v>335</v>
      </c>
      <c r="B6570" t="s">
        <v>530</v>
      </c>
      <c r="C6570">
        <v>7914</v>
      </c>
      <c r="D6570" t="s">
        <v>532</v>
      </c>
      <c r="F6570">
        <v>2018</v>
      </c>
      <c r="G6570">
        <v>532</v>
      </c>
      <c r="H6570">
        <v>401.8</v>
      </c>
      <c r="I6570">
        <v>16367.94</v>
      </c>
      <c r="K6570">
        <v>4.8000000000000001E-2</v>
      </c>
      <c r="L6570">
        <v>1E-3</v>
      </c>
      <c r="M6570">
        <v>9591.8310000000001</v>
      </c>
      <c r="N6570">
        <v>5.8999999999999997E-2</v>
      </c>
      <c r="O6570">
        <v>0.99199999999999999</v>
      </c>
      <c r="P6570">
        <v>2.47E-2</v>
      </c>
      <c r="Q6570">
        <v>161393.82800000001</v>
      </c>
      <c r="R6570" t="s">
        <v>34</v>
      </c>
      <c r="T6570" t="s">
        <v>28</v>
      </c>
      <c r="V6570" t="s">
        <v>211</v>
      </c>
      <c r="Y6570" t="s">
        <v>147</v>
      </c>
    </row>
    <row r="6571" spans="1:25" x14ac:dyDescent="0.45">
      <c r="A6571" t="s">
        <v>335</v>
      </c>
      <c r="B6571" t="s">
        <v>530</v>
      </c>
      <c r="C6571">
        <v>7914</v>
      </c>
      <c r="D6571" t="s">
        <v>532</v>
      </c>
      <c r="F6571">
        <v>2019</v>
      </c>
      <c r="G6571">
        <v>424</v>
      </c>
      <c r="H6571">
        <v>307.14</v>
      </c>
      <c r="I6571">
        <v>12348.17</v>
      </c>
      <c r="K6571">
        <v>3.6999999999999998E-2</v>
      </c>
      <c r="L6571">
        <v>1E-3</v>
      </c>
      <c r="M6571">
        <v>7309.8289999999997</v>
      </c>
      <c r="N6571">
        <v>5.9200000000000003E-2</v>
      </c>
      <c r="O6571">
        <v>0.70599999999999996</v>
      </c>
      <c r="P6571">
        <v>2.5499999999999998E-2</v>
      </c>
      <c r="Q6571">
        <v>123000.963</v>
      </c>
      <c r="R6571" t="s">
        <v>34</v>
      </c>
      <c r="T6571" t="s">
        <v>28</v>
      </c>
      <c r="V6571" t="s">
        <v>211</v>
      </c>
      <c r="Y6571" t="s">
        <v>147</v>
      </c>
    </row>
    <row r="6572" spans="1:25" x14ac:dyDescent="0.45">
      <c r="A6572" t="s">
        <v>335</v>
      </c>
      <c r="B6572" t="s">
        <v>530</v>
      </c>
      <c r="C6572">
        <v>7914</v>
      </c>
      <c r="D6572" t="s">
        <v>532</v>
      </c>
      <c r="F6572">
        <v>2020</v>
      </c>
      <c r="G6572">
        <v>784</v>
      </c>
      <c r="H6572">
        <v>602.67999999999995</v>
      </c>
      <c r="I6572">
        <v>24182.78</v>
      </c>
      <c r="K6572">
        <v>7.1999999999999995E-2</v>
      </c>
      <c r="L6572">
        <v>1E-3</v>
      </c>
      <c r="M6572">
        <v>14253.406000000001</v>
      </c>
      <c r="N6572">
        <v>5.9299999999999999E-2</v>
      </c>
      <c r="O6572">
        <v>1.34</v>
      </c>
      <c r="P6572">
        <v>2.07E-2</v>
      </c>
      <c r="Q6572">
        <v>239852.72899999999</v>
      </c>
      <c r="R6572" t="s">
        <v>34</v>
      </c>
      <c r="T6572" t="s">
        <v>28</v>
      </c>
      <c r="V6572" t="s">
        <v>211</v>
      </c>
      <c r="Y6572" t="s">
        <v>147</v>
      </c>
    </row>
    <row r="6573" spans="1:25" x14ac:dyDescent="0.45">
      <c r="A6573" t="s">
        <v>335</v>
      </c>
      <c r="B6573" t="s">
        <v>530</v>
      </c>
      <c r="C6573">
        <v>7914</v>
      </c>
      <c r="D6573" t="s">
        <v>532</v>
      </c>
      <c r="F6573">
        <v>2021</v>
      </c>
      <c r="G6573">
        <v>1090</v>
      </c>
      <c r="H6573">
        <v>865.41</v>
      </c>
      <c r="I6573">
        <v>35253.22</v>
      </c>
      <c r="K6573">
        <v>0.104</v>
      </c>
      <c r="L6573">
        <v>1E-3</v>
      </c>
      <c r="M6573">
        <v>20675.161</v>
      </c>
      <c r="N6573">
        <v>5.9200000000000003E-2</v>
      </c>
      <c r="O6573">
        <v>1.802</v>
      </c>
      <c r="P6573">
        <v>1.7100000000000001E-2</v>
      </c>
      <c r="Q6573">
        <v>347903.43</v>
      </c>
      <c r="R6573" t="s">
        <v>34</v>
      </c>
      <c r="T6573" t="s">
        <v>28</v>
      </c>
      <c r="V6573" t="s">
        <v>211</v>
      </c>
      <c r="Y6573" t="s">
        <v>152</v>
      </c>
    </row>
    <row r="6574" spans="1:25" x14ac:dyDescent="0.45">
      <c r="A6574" t="s">
        <v>335</v>
      </c>
      <c r="B6574" t="s">
        <v>530</v>
      </c>
      <c r="C6574">
        <v>7914</v>
      </c>
      <c r="D6574" t="s">
        <v>532</v>
      </c>
      <c r="F6574">
        <v>2022</v>
      </c>
      <c r="G6574">
        <v>1774</v>
      </c>
      <c r="H6574">
        <v>1458.23</v>
      </c>
      <c r="I6574">
        <v>59274.080000000002</v>
      </c>
      <c r="K6574">
        <v>0.17499999999999999</v>
      </c>
      <c r="L6574">
        <v>1E-3</v>
      </c>
      <c r="M6574">
        <v>34667.08</v>
      </c>
      <c r="N6574">
        <v>5.9200000000000003E-2</v>
      </c>
      <c r="O6574">
        <v>3.0649999999999999</v>
      </c>
      <c r="P6574">
        <v>1.7500000000000002E-2</v>
      </c>
      <c r="Q6574">
        <v>583347.70799999998</v>
      </c>
      <c r="R6574" t="s">
        <v>34</v>
      </c>
      <c r="T6574" t="s">
        <v>28</v>
      </c>
      <c r="V6574" t="s">
        <v>211</v>
      </c>
      <c r="Y6574" t="s">
        <v>152</v>
      </c>
    </row>
    <row r="6575" spans="1:25" x14ac:dyDescent="0.45">
      <c r="A6575" t="s">
        <v>335</v>
      </c>
      <c r="B6575" t="s">
        <v>530</v>
      </c>
      <c r="C6575">
        <v>7914</v>
      </c>
      <c r="D6575" t="s">
        <v>532</v>
      </c>
      <c r="F6575">
        <v>2023</v>
      </c>
      <c r="G6575">
        <v>1155</v>
      </c>
      <c r="H6575">
        <v>936.88</v>
      </c>
      <c r="I6575">
        <v>37785.85</v>
      </c>
      <c r="K6575">
        <v>0.111</v>
      </c>
      <c r="L6575">
        <v>1E-3</v>
      </c>
      <c r="M6575">
        <v>22061.463</v>
      </c>
      <c r="N6575">
        <v>5.9200000000000003E-2</v>
      </c>
      <c r="O6575">
        <v>1.883</v>
      </c>
      <c r="P6575">
        <v>1.95E-2</v>
      </c>
      <c r="Q6575">
        <v>371223.42499999999</v>
      </c>
      <c r="R6575" t="s">
        <v>34</v>
      </c>
      <c r="T6575" t="s">
        <v>28</v>
      </c>
      <c r="V6575" t="s">
        <v>211</v>
      </c>
      <c r="Y6575" t="s">
        <v>152</v>
      </c>
    </row>
    <row r="6576" spans="1:25" x14ac:dyDescent="0.45">
      <c r="A6576" t="s">
        <v>335</v>
      </c>
      <c r="B6576" t="s">
        <v>530</v>
      </c>
      <c r="C6576">
        <v>7914</v>
      </c>
      <c r="D6576" t="s">
        <v>532</v>
      </c>
      <c r="F6576">
        <v>2024</v>
      </c>
      <c r="G6576">
        <v>706</v>
      </c>
      <c r="H6576">
        <v>534</v>
      </c>
      <c r="I6576">
        <v>21131.95</v>
      </c>
      <c r="K6576">
        <v>6.2E-2</v>
      </c>
      <c r="L6576">
        <v>1E-3</v>
      </c>
      <c r="M6576">
        <v>12353.769</v>
      </c>
      <c r="N6576">
        <v>5.9200000000000003E-2</v>
      </c>
      <c r="O6576">
        <v>1.173</v>
      </c>
      <c r="P6576">
        <v>2.2200000000000001E-2</v>
      </c>
      <c r="Q6576">
        <v>207883.84</v>
      </c>
      <c r="R6576" t="s">
        <v>34</v>
      </c>
      <c r="T6576" t="s">
        <v>28</v>
      </c>
      <c r="V6576" t="s">
        <v>211</v>
      </c>
      <c r="Y6576" t="s">
        <v>152</v>
      </c>
    </row>
    <row r="6577" spans="1:25" x14ac:dyDescent="0.45">
      <c r="A6577" t="s">
        <v>335</v>
      </c>
      <c r="B6577" t="s">
        <v>533</v>
      </c>
      <c r="C6577">
        <v>7915</v>
      </c>
      <c r="D6577" t="s">
        <v>534</v>
      </c>
      <c r="F6577">
        <v>2009</v>
      </c>
      <c r="G6577">
        <v>433</v>
      </c>
      <c r="H6577">
        <v>308.38</v>
      </c>
      <c r="I6577">
        <v>13687.71</v>
      </c>
      <c r="K6577">
        <v>3.7999999999999999E-2</v>
      </c>
      <c r="L6577">
        <v>1E-3</v>
      </c>
      <c r="M6577">
        <v>7565.9740000000002</v>
      </c>
      <c r="N6577">
        <v>5.9299999999999999E-2</v>
      </c>
      <c r="O6577">
        <v>0.754</v>
      </c>
      <c r="P6577">
        <v>3.2399999999999998E-2</v>
      </c>
      <c r="Q6577">
        <v>127312.493</v>
      </c>
      <c r="R6577" t="s">
        <v>34</v>
      </c>
      <c r="T6577" t="s">
        <v>28</v>
      </c>
      <c r="V6577" t="s">
        <v>211</v>
      </c>
      <c r="Y6577" t="s">
        <v>107</v>
      </c>
    </row>
    <row r="6578" spans="1:25" x14ac:dyDescent="0.45">
      <c r="A6578" t="s">
        <v>335</v>
      </c>
      <c r="B6578" t="s">
        <v>533</v>
      </c>
      <c r="C6578">
        <v>7915</v>
      </c>
      <c r="D6578" t="s">
        <v>534</v>
      </c>
      <c r="F6578">
        <v>2010</v>
      </c>
      <c r="G6578">
        <v>1563</v>
      </c>
      <c r="H6578">
        <v>1260.1300000000001</v>
      </c>
      <c r="I6578">
        <v>57962.93</v>
      </c>
      <c r="K6578">
        <v>0.16</v>
      </c>
      <c r="L6578">
        <v>1E-3</v>
      </c>
      <c r="M6578">
        <v>31757.866000000002</v>
      </c>
      <c r="N6578">
        <v>5.9200000000000003E-2</v>
      </c>
      <c r="O6578">
        <v>2.887</v>
      </c>
      <c r="P6578">
        <v>2.4899999999999999E-2</v>
      </c>
      <c r="Q6578">
        <v>534363.47499999998</v>
      </c>
      <c r="R6578" t="s">
        <v>34</v>
      </c>
      <c r="T6578" t="s">
        <v>28</v>
      </c>
      <c r="V6578" t="s">
        <v>211</v>
      </c>
      <c r="Y6578" t="s">
        <v>107</v>
      </c>
    </row>
    <row r="6579" spans="1:25" x14ac:dyDescent="0.45">
      <c r="A6579" t="s">
        <v>335</v>
      </c>
      <c r="B6579" t="s">
        <v>533</v>
      </c>
      <c r="C6579">
        <v>7915</v>
      </c>
      <c r="D6579" t="s">
        <v>534</v>
      </c>
      <c r="F6579">
        <v>2011</v>
      </c>
      <c r="G6579">
        <v>2499</v>
      </c>
      <c r="H6579">
        <v>2029.31</v>
      </c>
      <c r="I6579">
        <v>88478.33</v>
      </c>
      <c r="K6579">
        <v>0.252</v>
      </c>
      <c r="L6579">
        <v>1E-3</v>
      </c>
      <c r="M6579">
        <v>49923.934999999998</v>
      </c>
      <c r="N6579">
        <v>5.9200000000000003E-2</v>
      </c>
      <c r="O6579">
        <v>4.4530000000000003</v>
      </c>
      <c r="P6579">
        <v>2.4E-2</v>
      </c>
      <c r="Q6579">
        <v>840080.24399999995</v>
      </c>
      <c r="R6579" t="s">
        <v>34</v>
      </c>
      <c r="T6579" t="s">
        <v>28</v>
      </c>
      <c r="V6579" t="s">
        <v>211</v>
      </c>
      <c r="Y6579" t="s">
        <v>107</v>
      </c>
    </row>
    <row r="6580" spans="1:25" x14ac:dyDescent="0.45">
      <c r="A6580" t="s">
        <v>335</v>
      </c>
      <c r="B6580" t="s">
        <v>533</v>
      </c>
      <c r="C6580">
        <v>7915</v>
      </c>
      <c r="D6580" t="s">
        <v>534</v>
      </c>
      <c r="F6580">
        <v>2012</v>
      </c>
      <c r="G6580">
        <v>1460</v>
      </c>
      <c r="H6580">
        <v>1202.83</v>
      </c>
      <c r="I6580">
        <v>51912.34</v>
      </c>
      <c r="K6580">
        <v>0.14899999999999999</v>
      </c>
      <c r="L6580">
        <v>1E-3</v>
      </c>
      <c r="M6580">
        <v>29434.865000000002</v>
      </c>
      <c r="N6580">
        <v>5.9200000000000003E-2</v>
      </c>
      <c r="O6580">
        <v>2.5830000000000002</v>
      </c>
      <c r="P6580">
        <v>2.1999999999999999E-2</v>
      </c>
      <c r="Q6580">
        <v>495296.82799999998</v>
      </c>
      <c r="R6580" t="s">
        <v>34</v>
      </c>
      <c r="T6580" t="s">
        <v>28</v>
      </c>
      <c r="V6580" t="s">
        <v>211</v>
      </c>
      <c r="Y6580" t="s">
        <v>107</v>
      </c>
    </row>
    <row r="6581" spans="1:25" x14ac:dyDescent="0.45">
      <c r="A6581" t="s">
        <v>335</v>
      </c>
      <c r="B6581" t="s">
        <v>533</v>
      </c>
      <c r="C6581">
        <v>7915</v>
      </c>
      <c r="D6581" t="s">
        <v>534</v>
      </c>
      <c r="F6581">
        <v>2013</v>
      </c>
      <c r="G6581">
        <v>1385</v>
      </c>
      <c r="H6581">
        <v>1162.05</v>
      </c>
      <c r="I6581">
        <v>53369.69</v>
      </c>
      <c r="K6581">
        <v>0.14699999999999999</v>
      </c>
      <c r="L6581">
        <v>1E-3</v>
      </c>
      <c r="M6581">
        <v>29133.695</v>
      </c>
      <c r="N6581">
        <v>5.9200000000000003E-2</v>
      </c>
      <c r="O6581">
        <v>2.6179999999999999</v>
      </c>
      <c r="P6581">
        <v>2.2700000000000001E-2</v>
      </c>
      <c r="Q6581">
        <v>490244.95299999998</v>
      </c>
      <c r="R6581" t="s">
        <v>34</v>
      </c>
      <c r="T6581" t="s">
        <v>28</v>
      </c>
      <c r="V6581" t="s">
        <v>211</v>
      </c>
      <c r="Y6581" t="s">
        <v>107</v>
      </c>
    </row>
    <row r="6582" spans="1:25" x14ac:dyDescent="0.45">
      <c r="A6582" t="s">
        <v>335</v>
      </c>
      <c r="B6582" t="s">
        <v>533</v>
      </c>
      <c r="C6582">
        <v>7915</v>
      </c>
      <c r="D6582" t="s">
        <v>534</v>
      </c>
      <c r="F6582">
        <v>2014</v>
      </c>
      <c r="G6582">
        <v>1178</v>
      </c>
      <c r="H6582">
        <v>928.91</v>
      </c>
      <c r="I6582">
        <v>42154.98</v>
      </c>
      <c r="K6582">
        <v>0.115</v>
      </c>
      <c r="L6582">
        <v>1E-3</v>
      </c>
      <c r="M6582">
        <v>22836.469000000001</v>
      </c>
      <c r="N6582">
        <v>5.9200000000000003E-2</v>
      </c>
      <c r="O6582">
        <v>2.3780000000000001</v>
      </c>
      <c r="P6582">
        <v>3.0700000000000002E-2</v>
      </c>
      <c r="Q6582">
        <v>384262.576</v>
      </c>
      <c r="R6582" t="s">
        <v>34</v>
      </c>
      <c r="T6582" t="s">
        <v>28</v>
      </c>
      <c r="V6582" t="s">
        <v>211</v>
      </c>
      <c r="Y6582" t="s">
        <v>107</v>
      </c>
    </row>
    <row r="6583" spans="1:25" x14ac:dyDescent="0.45">
      <c r="A6583" t="s">
        <v>335</v>
      </c>
      <c r="B6583" t="s">
        <v>533</v>
      </c>
      <c r="C6583">
        <v>7915</v>
      </c>
      <c r="D6583" t="s">
        <v>534</v>
      </c>
      <c r="F6583">
        <v>2015</v>
      </c>
      <c r="G6583">
        <v>1044</v>
      </c>
      <c r="H6583">
        <v>839.05</v>
      </c>
      <c r="I6583">
        <v>37579.019999999997</v>
      </c>
      <c r="K6583">
        <v>0.10299999999999999</v>
      </c>
      <c r="L6583">
        <v>1E-3</v>
      </c>
      <c r="M6583">
        <v>20358.663</v>
      </c>
      <c r="N6583">
        <v>5.9200000000000003E-2</v>
      </c>
      <c r="O6583">
        <v>2.048</v>
      </c>
      <c r="P6583">
        <v>3.1600000000000003E-2</v>
      </c>
      <c r="Q6583">
        <v>342582.908</v>
      </c>
      <c r="R6583" t="s">
        <v>34</v>
      </c>
      <c r="T6583" t="s">
        <v>28</v>
      </c>
      <c r="V6583" t="s">
        <v>211</v>
      </c>
      <c r="Y6583" t="s">
        <v>146</v>
      </c>
    </row>
    <row r="6584" spans="1:25" x14ac:dyDescent="0.45">
      <c r="A6584" t="s">
        <v>335</v>
      </c>
      <c r="B6584" t="s">
        <v>533</v>
      </c>
      <c r="C6584">
        <v>7915</v>
      </c>
      <c r="D6584" t="s">
        <v>534</v>
      </c>
      <c r="F6584">
        <v>2016</v>
      </c>
      <c r="G6584">
        <v>1341</v>
      </c>
      <c r="H6584">
        <v>1082.1600000000001</v>
      </c>
      <c r="I6584">
        <v>49612.43</v>
      </c>
      <c r="K6584">
        <v>0.14699999999999999</v>
      </c>
      <c r="L6584">
        <v>1E-3</v>
      </c>
      <c r="M6584">
        <v>29026.896000000001</v>
      </c>
      <c r="N6584">
        <v>5.9200000000000003E-2</v>
      </c>
      <c r="O6584">
        <v>3.1640000000000001</v>
      </c>
      <c r="P6584">
        <v>2.5700000000000001E-2</v>
      </c>
      <c r="Q6584">
        <v>488432.61099999998</v>
      </c>
      <c r="R6584" t="s">
        <v>34</v>
      </c>
      <c r="T6584" t="s">
        <v>28</v>
      </c>
      <c r="V6584" t="s">
        <v>211</v>
      </c>
      <c r="Y6584" t="s">
        <v>146</v>
      </c>
    </row>
    <row r="6585" spans="1:25" x14ac:dyDescent="0.45">
      <c r="A6585" t="s">
        <v>335</v>
      </c>
      <c r="B6585" t="s">
        <v>533</v>
      </c>
      <c r="C6585">
        <v>7915</v>
      </c>
      <c r="D6585" t="s">
        <v>534</v>
      </c>
      <c r="F6585">
        <v>2017</v>
      </c>
      <c r="G6585">
        <v>1115</v>
      </c>
      <c r="H6585">
        <v>914.61</v>
      </c>
      <c r="I6585">
        <v>41292.43</v>
      </c>
      <c r="K6585">
        <v>0.125</v>
      </c>
      <c r="L6585">
        <v>1E-3</v>
      </c>
      <c r="M6585">
        <v>24708.673999999999</v>
      </c>
      <c r="N6585">
        <v>5.9200000000000003E-2</v>
      </c>
      <c r="O6585">
        <v>2.21</v>
      </c>
      <c r="P6585">
        <v>1.8100000000000002E-2</v>
      </c>
      <c r="Q6585">
        <v>415751.28899999999</v>
      </c>
      <c r="R6585" t="s">
        <v>34</v>
      </c>
      <c r="T6585" t="s">
        <v>28</v>
      </c>
      <c r="V6585" t="s">
        <v>211</v>
      </c>
      <c r="Y6585" t="s">
        <v>147</v>
      </c>
    </row>
    <row r="6586" spans="1:25" x14ac:dyDescent="0.45">
      <c r="A6586" t="s">
        <v>335</v>
      </c>
      <c r="B6586" t="s">
        <v>533</v>
      </c>
      <c r="C6586">
        <v>7915</v>
      </c>
      <c r="D6586" t="s">
        <v>534</v>
      </c>
      <c r="F6586">
        <v>2018</v>
      </c>
      <c r="G6586">
        <v>1462</v>
      </c>
      <c r="H6586">
        <v>1233.83</v>
      </c>
      <c r="I6586">
        <v>56771.31</v>
      </c>
      <c r="K6586">
        <v>0.17199999999999999</v>
      </c>
      <c r="L6586">
        <v>1E-3</v>
      </c>
      <c r="M6586">
        <v>34161.247000000003</v>
      </c>
      <c r="N6586">
        <v>5.9200000000000003E-2</v>
      </c>
      <c r="O6586">
        <v>2.9180000000000001</v>
      </c>
      <c r="P6586">
        <v>1.55E-2</v>
      </c>
      <c r="Q6586">
        <v>574802.14099999995</v>
      </c>
      <c r="R6586" t="s">
        <v>34</v>
      </c>
      <c r="T6586" t="s">
        <v>28</v>
      </c>
      <c r="V6586" t="s">
        <v>211</v>
      </c>
      <c r="Y6586" t="s">
        <v>147</v>
      </c>
    </row>
    <row r="6587" spans="1:25" x14ac:dyDescent="0.45">
      <c r="A6587" t="s">
        <v>335</v>
      </c>
      <c r="B6587" t="s">
        <v>533</v>
      </c>
      <c r="C6587">
        <v>7915</v>
      </c>
      <c r="D6587" t="s">
        <v>534</v>
      </c>
      <c r="F6587">
        <v>2019</v>
      </c>
      <c r="G6587">
        <v>922</v>
      </c>
      <c r="H6587">
        <v>754.12</v>
      </c>
      <c r="I6587">
        <v>33613.53</v>
      </c>
      <c r="K6587">
        <v>0.10199999999999999</v>
      </c>
      <c r="L6587">
        <v>1E-3</v>
      </c>
      <c r="M6587">
        <v>20278.177</v>
      </c>
      <c r="N6587">
        <v>5.9200000000000003E-2</v>
      </c>
      <c r="O6587">
        <v>1.7210000000000001</v>
      </c>
      <c r="P6587">
        <v>1.84E-2</v>
      </c>
      <c r="Q6587">
        <v>341197.42599999998</v>
      </c>
      <c r="R6587" t="s">
        <v>34</v>
      </c>
      <c r="T6587" t="s">
        <v>28</v>
      </c>
      <c r="V6587" t="s">
        <v>211</v>
      </c>
      <c r="Y6587" t="s">
        <v>147</v>
      </c>
    </row>
    <row r="6588" spans="1:25" x14ac:dyDescent="0.45">
      <c r="A6588" t="s">
        <v>335</v>
      </c>
      <c r="B6588" t="s">
        <v>533</v>
      </c>
      <c r="C6588">
        <v>7915</v>
      </c>
      <c r="D6588" t="s">
        <v>534</v>
      </c>
      <c r="F6588">
        <v>2020</v>
      </c>
      <c r="G6588">
        <v>1378</v>
      </c>
      <c r="H6588">
        <v>1123.56</v>
      </c>
      <c r="I6588">
        <v>51542.85</v>
      </c>
      <c r="K6588">
        <v>0.156</v>
      </c>
      <c r="L6588">
        <v>1E-3</v>
      </c>
      <c r="M6588">
        <v>30911.431</v>
      </c>
      <c r="N6588">
        <v>5.9200000000000003E-2</v>
      </c>
      <c r="O6588">
        <v>2.7549999999999999</v>
      </c>
      <c r="P6588">
        <v>1.78E-2</v>
      </c>
      <c r="Q6588">
        <v>520139.49400000001</v>
      </c>
      <c r="R6588" t="s">
        <v>34</v>
      </c>
      <c r="T6588" t="s">
        <v>28</v>
      </c>
      <c r="V6588" t="s">
        <v>211</v>
      </c>
      <c r="Y6588" t="s">
        <v>147</v>
      </c>
    </row>
    <row r="6589" spans="1:25" x14ac:dyDescent="0.45">
      <c r="A6589" t="s">
        <v>335</v>
      </c>
      <c r="B6589" t="s">
        <v>533</v>
      </c>
      <c r="C6589">
        <v>7915</v>
      </c>
      <c r="D6589" t="s">
        <v>534</v>
      </c>
      <c r="F6589">
        <v>2021</v>
      </c>
      <c r="G6589">
        <v>1029</v>
      </c>
      <c r="H6589">
        <v>809.7</v>
      </c>
      <c r="I6589">
        <v>37467.769999999997</v>
      </c>
      <c r="K6589">
        <v>0.113</v>
      </c>
      <c r="L6589">
        <v>1E-3</v>
      </c>
      <c r="M6589">
        <v>22382.225999999999</v>
      </c>
      <c r="N6589">
        <v>5.9200000000000003E-2</v>
      </c>
      <c r="O6589">
        <v>2.101</v>
      </c>
      <c r="P6589">
        <v>1.9599999999999999E-2</v>
      </c>
      <c r="Q6589">
        <v>376628.12</v>
      </c>
      <c r="R6589" t="s">
        <v>34</v>
      </c>
      <c r="T6589" t="s">
        <v>28</v>
      </c>
      <c r="V6589" t="s">
        <v>211</v>
      </c>
      <c r="Y6589" t="s">
        <v>152</v>
      </c>
    </row>
    <row r="6590" spans="1:25" x14ac:dyDescent="0.45">
      <c r="A6590" t="s">
        <v>335</v>
      </c>
      <c r="B6590" t="s">
        <v>533</v>
      </c>
      <c r="C6590">
        <v>7915</v>
      </c>
      <c r="D6590" t="s">
        <v>534</v>
      </c>
      <c r="F6590">
        <v>2022</v>
      </c>
      <c r="G6590">
        <v>2072</v>
      </c>
      <c r="H6590">
        <v>1685.43</v>
      </c>
      <c r="I6590">
        <v>76113.77</v>
      </c>
      <c r="K6590">
        <v>0.23</v>
      </c>
      <c r="L6590">
        <v>1E-3</v>
      </c>
      <c r="M6590">
        <v>45636.231</v>
      </c>
      <c r="N6590">
        <v>5.9200000000000003E-2</v>
      </c>
      <c r="O6590">
        <v>4.0819999999999999</v>
      </c>
      <c r="P6590">
        <v>1.8700000000000001E-2</v>
      </c>
      <c r="Q6590">
        <v>767899.34900000005</v>
      </c>
      <c r="R6590" t="s">
        <v>34</v>
      </c>
      <c r="T6590" t="s">
        <v>28</v>
      </c>
      <c r="V6590" t="s">
        <v>211</v>
      </c>
      <c r="Y6590" t="s">
        <v>152</v>
      </c>
    </row>
    <row r="6591" spans="1:25" x14ac:dyDescent="0.45">
      <c r="A6591" t="s">
        <v>335</v>
      </c>
      <c r="B6591" t="s">
        <v>533</v>
      </c>
      <c r="C6591">
        <v>7915</v>
      </c>
      <c r="D6591" t="s">
        <v>534</v>
      </c>
      <c r="F6591">
        <v>2023</v>
      </c>
      <c r="G6591">
        <v>989</v>
      </c>
      <c r="H6591">
        <v>777.33</v>
      </c>
      <c r="I6591">
        <v>34991.519999999997</v>
      </c>
      <c r="K6591">
        <v>0.104</v>
      </c>
      <c r="L6591">
        <v>1E-3</v>
      </c>
      <c r="M6591">
        <v>20605.689999999999</v>
      </c>
      <c r="N6591">
        <v>5.9200000000000003E-2</v>
      </c>
      <c r="O6591">
        <v>1.8029999999999999</v>
      </c>
      <c r="P6591">
        <v>1.8800000000000001E-2</v>
      </c>
      <c r="Q6591">
        <v>346737.05099999998</v>
      </c>
      <c r="R6591" t="s">
        <v>34</v>
      </c>
      <c r="T6591" t="s">
        <v>28</v>
      </c>
      <c r="V6591" t="s">
        <v>211</v>
      </c>
      <c r="Y6591" t="s">
        <v>152</v>
      </c>
    </row>
    <row r="6592" spans="1:25" x14ac:dyDescent="0.45">
      <c r="A6592" t="s">
        <v>335</v>
      </c>
      <c r="B6592" t="s">
        <v>533</v>
      </c>
      <c r="C6592">
        <v>7915</v>
      </c>
      <c r="D6592" t="s">
        <v>534</v>
      </c>
      <c r="F6592">
        <v>2024</v>
      </c>
      <c r="G6592">
        <v>509</v>
      </c>
      <c r="H6592">
        <v>391.86</v>
      </c>
      <c r="I6592">
        <v>17215.25</v>
      </c>
      <c r="K6592">
        <v>5.1999999999999998E-2</v>
      </c>
      <c r="L6592">
        <v>1E-3</v>
      </c>
      <c r="M6592">
        <v>10218.43</v>
      </c>
      <c r="N6592">
        <v>5.9299999999999999E-2</v>
      </c>
      <c r="O6592">
        <v>0.86599999999999999</v>
      </c>
      <c r="P6592">
        <v>1.5299999999999999E-2</v>
      </c>
      <c r="Q6592">
        <v>171938.913</v>
      </c>
      <c r="R6592" t="s">
        <v>34</v>
      </c>
      <c r="T6592" t="s">
        <v>28</v>
      </c>
      <c r="V6592" t="s">
        <v>211</v>
      </c>
      <c r="Y6592" t="s">
        <v>152</v>
      </c>
    </row>
    <row r="6593" spans="1:25" x14ac:dyDescent="0.45">
      <c r="A6593" t="s">
        <v>100</v>
      </c>
      <c r="B6593" t="s">
        <v>535</v>
      </c>
      <c r="C6593">
        <v>7962</v>
      </c>
      <c r="D6593">
        <v>1</v>
      </c>
      <c r="F6593">
        <v>2009</v>
      </c>
      <c r="G6593">
        <v>398</v>
      </c>
      <c r="H6593">
        <v>301.13</v>
      </c>
      <c r="I6593">
        <v>13362.93</v>
      </c>
      <c r="K6593">
        <v>0.33800000000000002</v>
      </c>
      <c r="L6593">
        <v>6.1999999999999998E-3</v>
      </c>
      <c r="M6593">
        <v>7995.0309999999999</v>
      </c>
      <c r="N6593">
        <v>6.0299999999999999E-2</v>
      </c>
      <c r="O6593">
        <v>1.1719999999999999</v>
      </c>
      <c r="P6593">
        <v>3.1600000000000003E-2</v>
      </c>
      <c r="Q6593">
        <v>134304.33300000001</v>
      </c>
      <c r="R6593" t="s">
        <v>34</v>
      </c>
      <c r="T6593" t="s">
        <v>28</v>
      </c>
      <c r="V6593" t="s">
        <v>40</v>
      </c>
      <c r="Y6593" t="s">
        <v>107</v>
      </c>
    </row>
    <row r="6594" spans="1:25" x14ac:dyDescent="0.45">
      <c r="A6594" t="s">
        <v>100</v>
      </c>
      <c r="B6594" t="s">
        <v>535</v>
      </c>
      <c r="C6594">
        <v>7962</v>
      </c>
      <c r="D6594">
        <v>1</v>
      </c>
      <c r="F6594">
        <v>2010</v>
      </c>
      <c r="G6594">
        <v>820</v>
      </c>
      <c r="H6594">
        <v>683.68</v>
      </c>
      <c r="I6594">
        <v>31351.96</v>
      </c>
      <c r="K6594">
        <v>9.8000000000000004E-2</v>
      </c>
      <c r="L6594">
        <v>1E-3</v>
      </c>
      <c r="M6594">
        <v>18547.281999999999</v>
      </c>
      <c r="N6594">
        <v>5.9700000000000003E-2</v>
      </c>
      <c r="O6594">
        <v>2.78</v>
      </c>
      <c r="P6594">
        <v>2.69E-2</v>
      </c>
      <c r="Q6594">
        <v>309326.94099999999</v>
      </c>
      <c r="R6594" t="s">
        <v>34</v>
      </c>
      <c r="T6594" t="s">
        <v>28</v>
      </c>
      <c r="V6594" t="s">
        <v>40</v>
      </c>
      <c r="Y6594" t="s">
        <v>107</v>
      </c>
    </row>
    <row r="6595" spans="1:25" x14ac:dyDescent="0.45">
      <c r="A6595" t="s">
        <v>100</v>
      </c>
      <c r="B6595" t="s">
        <v>535</v>
      </c>
      <c r="C6595">
        <v>7962</v>
      </c>
      <c r="D6595">
        <v>1</v>
      </c>
      <c r="F6595">
        <v>2011</v>
      </c>
      <c r="G6595">
        <v>529</v>
      </c>
      <c r="H6595">
        <v>434.67</v>
      </c>
      <c r="I6595">
        <v>19851.810000000001</v>
      </c>
      <c r="K6595">
        <v>0.10299999999999999</v>
      </c>
      <c r="L6595">
        <v>1.4E-3</v>
      </c>
      <c r="M6595">
        <v>11846.876</v>
      </c>
      <c r="N6595">
        <v>6.0999999999999999E-2</v>
      </c>
      <c r="O6595">
        <v>1.859</v>
      </c>
      <c r="P6595">
        <v>3.04E-2</v>
      </c>
      <c r="Q6595">
        <v>194330.37100000001</v>
      </c>
      <c r="R6595" t="s">
        <v>34</v>
      </c>
      <c r="T6595" t="s">
        <v>28</v>
      </c>
      <c r="V6595" t="s">
        <v>40</v>
      </c>
      <c r="Y6595" t="s">
        <v>107</v>
      </c>
    </row>
    <row r="6596" spans="1:25" x14ac:dyDescent="0.45">
      <c r="A6596" t="s">
        <v>100</v>
      </c>
      <c r="B6596" t="s">
        <v>535</v>
      </c>
      <c r="C6596">
        <v>7962</v>
      </c>
      <c r="D6596">
        <v>1</v>
      </c>
      <c r="F6596">
        <v>2012</v>
      </c>
      <c r="G6596">
        <v>314</v>
      </c>
      <c r="H6596">
        <v>240.31</v>
      </c>
      <c r="I6596">
        <v>10906.53</v>
      </c>
      <c r="K6596">
        <v>3.3000000000000002E-2</v>
      </c>
      <c r="L6596">
        <v>1E-3</v>
      </c>
      <c r="M6596">
        <v>6339.3370000000004</v>
      </c>
      <c r="N6596">
        <v>6.1100000000000002E-2</v>
      </c>
      <c r="O6596">
        <v>1.1299999999999999</v>
      </c>
      <c r="P6596">
        <v>3.78E-2</v>
      </c>
      <c r="Q6596">
        <v>103288.159</v>
      </c>
      <c r="R6596" t="s">
        <v>34</v>
      </c>
      <c r="T6596" t="s">
        <v>28</v>
      </c>
      <c r="V6596" t="s">
        <v>40</v>
      </c>
      <c r="Y6596" t="s">
        <v>107</v>
      </c>
    </row>
    <row r="6597" spans="1:25" x14ac:dyDescent="0.45">
      <c r="A6597" t="s">
        <v>100</v>
      </c>
      <c r="B6597" t="s">
        <v>535</v>
      </c>
      <c r="C6597">
        <v>7962</v>
      </c>
      <c r="D6597">
        <v>1</v>
      </c>
      <c r="F6597">
        <v>2013</v>
      </c>
      <c r="G6597">
        <v>318</v>
      </c>
      <c r="H6597">
        <v>254.98</v>
      </c>
      <c r="I6597">
        <v>12003.79</v>
      </c>
      <c r="K6597">
        <v>3.4000000000000002E-2</v>
      </c>
      <c r="L6597">
        <v>1E-3</v>
      </c>
      <c r="M6597">
        <v>6779.44</v>
      </c>
      <c r="N6597">
        <v>5.96E-2</v>
      </c>
      <c r="O6597">
        <v>1.079</v>
      </c>
      <c r="P6597">
        <v>2.7699999999999999E-2</v>
      </c>
      <c r="Q6597">
        <v>113449.68399999999</v>
      </c>
      <c r="R6597" t="s">
        <v>34</v>
      </c>
      <c r="T6597" t="s">
        <v>28</v>
      </c>
      <c r="V6597" t="s">
        <v>40</v>
      </c>
      <c r="Y6597" t="s">
        <v>107</v>
      </c>
    </row>
    <row r="6598" spans="1:25" x14ac:dyDescent="0.45">
      <c r="A6598" t="s">
        <v>100</v>
      </c>
      <c r="B6598" t="s">
        <v>535</v>
      </c>
      <c r="C6598">
        <v>7962</v>
      </c>
      <c r="D6598">
        <v>1</v>
      </c>
      <c r="F6598">
        <v>2014</v>
      </c>
      <c r="G6598">
        <v>643</v>
      </c>
      <c r="H6598">
        <v>523.59</v>
      </c>
      <c r="I6598">
        <v>24351.52</v>
      </c>
      <c r="K6598">
        <v>7.5999999999999998E-2</v>
      </c>
      <c r="L6598">
        <v>1E-3</v>
      </c>
      <c r="M6598">
        <v>15083.807000000001</v>
      </c>
      <c r="N6598">
        <v>6.4699999999999994E-2</v>
      </c>
      <c r="O6598">
        <v>2.472</v>
      </c>
      <c r="P6598">
        <v>3.27E-2</v>
      </c>
      <c r="Q6598">
        <v>231670.60200000001</v>
      </c>
      <c r="R6598" t="s">
        <v>34</v>
      </c>
      <c r="T6598" t="s">
        <v>28</v>
      </c>
      <c r="V6598" t="s">
        <v>40</v>
      </c>
      <c r="Y6598" t="s">
        <v>107</v>
      </c>
    </row>
    <row r="6599" spans="1:25" x14ac:dyDescent="0.45">
      <c r="A6599" t="s">
        <v>100</v>
      </c>
      <c r="B6599" t="s">
        <v>535</v>
      </c>
      <c r="C6599">
        <v>7962</v>
      </c>
      <c r="D6599">
        <v>1</v>
      </c>
      <c r="F6599">
        <v>2015</v>
      </c>
      <c r="G6599">
        <v>654</v>
      </c>
      <c r="H6599">
        <v>513.4</v>
      </c>
      <c r="I6599">
        <v>23413.119999999999</v>
      </c>
      <c r="K6599">
        <v>6.9000000000000006E-2</v>
      </c>
      <c r="L6599">
        <v>1E-3</v>
      </c>
      <c r="M6599">
        <v>13435.359</v>
      </c>
      <c r="N6599">
        <v>6.1699999999999998E-2</v>
      </c>
      <c r="O6599">
        <v>2.1970000000000001</v>
      </c>
      <c r="P6599">
        <v>3.3500000000000002E-2</v>
      </c>
      <c r="Q6599">
        <v>216812.71400000001</v>
      </c>
      <c r="R6599" t="s">
        <v>34</v>
      </c>
      <c r="T6599" t="s">
        <v>28</v>
      </c>
      <c r="V6599" t="s">
        <v>40</v>
      </c>
      <c r="Y6599" t="s">
        <v>36</v>
      </c>
    </row>
    <row r="6600" spans="1:25" x14ac:dyDescent="0.45">
      <c r="A6600" t="s">
        <v>100</v>
      </c>
      <c r="B6600" t="s">
        <v>535</v>
      </c>
      <c r="C6600">
        <v>7962</v>
      </c>
      <c r="D6600">
        <v>1</v>
      </c>
      <c r="F6600">
        <v>2016</v>
      </c>
      <c r="G6600">
        <v>1088</v>
      </c>
      <c r="H6600">
        <v>946.99</v>
      </c>
      <c r="I6600">
        <v>43866</v>
      </c>
      <c r="K6600">
        <v>0.13200000000000001</v>
      </c>
      <c r="L6600">
        <v>1E-3</v>
      </c>
      <c r="M6600">
        <v>24468.398000000001</v>
      </c>
      <c r="N6600">
        <v>6.2199999999999998E-2</v>
      </c>
      <c r="O6600">
        <v>4.4119999999999999</v>
      </c>
      <c r="P6600">
        <v>3.1699999999999999E-2</v>
      </c>
      <c r="Q6600">
        <v>394589.67700000003</v>
      </c>
      <c r="R6600" t="s">
        <v>34</v>
      </c>
      <c r="T6600" t="s">
        <v>28</v>
      </c>
      <c r="V6600" t="s">
        <v>40</v>
      </c>
      <c r="Y6600" t="s">
        <v>36</v>
      </c>
    </row>
    <row r="6601" spans="1:25" x14ac:dyDescent="0.45">
      <c r="A6601" t="s">
        <v>100</v>
      </c>
      <c r="B6601" t="s">
        <v>535</v>
      </c>
      <c r="C6601">
        <v>7962</v>
      </c>
      <c r="D6601">
        <v>1</v>
      </c>
      <c r="F6601">
        <v>2017</v>
      </c>
      <c r="G6601">
        <v>351</v>
      </c>
      <c r="H6601">
        <v>275.47000000000003</v>
      </c>
      <c r="I6601">
        <v>11825</v>
      </c>
      <c r="K6601">
        <v>3.5000000000000003E-2</v>
      </c>
      <c r="L6601">
        <v>1E-3</v>
      </c>
      <c r="M6601">
        <v>6920.9769999999999</v>
      </c>
      <c r="N6601">
        <v>6.25E-2</v>
      </c>
      <c r="O6601">
        <v>1.125</v>
      </c>
      <c r="P6601">
        <v>3.4700000000000002E-2</v>
      </c>
      <c r="Q6601">
        <v>110828.85</v>
      </c>
      <c r="R6601" t="s">
        <v>34</v>
      </c>
      <c r="T6601" t="s">
        <v>28</v>
      </c>
      <c r="V6601" t="s">
        <v>40</v>
      </c>
      <c r="Y6601" t="s">
        <v>36</v>
      </c>
    </row>
    <row r="6602" spans="1:25" x14ac:dyDescent="0.45">
      <c r="A6602" t="s">
        <v>100</v>
      </c>
      <c r="B6602" t="s">
        <v>535</v>
      </c>
      <c r="C6602">
        <v>7962</v>
      </c>
      <c r="D6602">
        <v>1</v>
      </c>
      <c r="F6602">
        <v>2018</v>
      </c>
      <c r="G6602">
        <v>547</v>
      </c>
      <c r="H6602">
        <v>450.8</v>
      </c>
      <c r="I6602">
        <v>20024.599999999999</v>
      </c>
      <c r="K6602">
        <v>6.3E-2</v>
      </c>
      <c r="L6602">
        <v>1E-3</v>
      </c>
      <c r="M6602">
        <v>12189.894</v>
      </c>
      <c r="N6602">
        <v>6.2799999999999995E-2</v>
      </c>
      <c r="O6602">
        <v>1.9770000000000001</v>
      </c>
      <c r="P6602">
        <v>2.7199999999999998E-2</v>
      </c>
      <c r="Q6602">
        <v>193480.149</v>
      </c>
      <c r="R6602" t="s">
        <v>34</v>
      </c>
      <c r="T6602" t="s">
        <v>28</v>
      </c>
      <c r="V6602" t="s">
        <v>40</v>
      </c>
      <c r="Y6602" t="s">
        <v>36</v>
      </c>
    </row>
    <row r="6603" spans="1:25" x14ac:dyDescent="0.45">
      <c r="A6603" t="s">
        <v>100</v>
      </c>
      <c r="B6603" t="s">
        <v>535</v>
      </c>
      <c r="C6603">
        <v>7962</v>
      </c>
      <c r="D6603">
        <v>1</v>
      </c>
      <c r="F6603">
        <v>2019</v>
      </c>
      <c r="G6603">
        <v>528</v>
      </c>
      <c r="H6603">
        <v>434.04</v>
      </c>
      <c r="I6603">
        <v>19348.7</v>
      </c>
      <c r="K6603">
        <v>5.7000000000000002E-2</v>
      </c>
      <c r="L6603">
        <v>1E-3</v>
      </c>
      <c r="M6603">
        <v>11233.473</v>
      </c>
      <c r="N6603">
        <v>5.9499999999999997E-2</v>
      </c>
      <c r="O6603">
        <v>1.5209999999999999</v>
      </c>
      <c r="P6603">
        <v>1.8200000000000001E-2</v>
      </c>
      <c r="Q6603">
        <v>188469.90299999999</v>
      </c>
      <c r="R6603" t="s">
        <v>34</v>
      </c>
      <c r="T6603" t="s">
        <v>28</v>
      </c>
      <c r="V6603" t="s">
        <v>40</v>
      </c>
      <c r="Y6603" t="s">
        <v>36</v>
      </c>
    </row>
    <row r="6604" spans="1:25" x14ac:dyDescent="0.45">
      <c r="A6604" t="s">
        <v>100</v>
      </c>
      <c r="B6604" t="s">
        <v>535</v>
      </c>
      <c r="C6604">
        <v>7962</v>
      </c>
      <c r="D6604">
        <v>1</v>
      </c>
      <c r="F6604">
        <v>2020</v>
      </c>
      <c r="G6604">
        <v>390</v>
      </c>
      <c r="H6604">
        <v>314.58999999999997</v>
      </c>
      <c r="I6604">
        <v>14342.71</v>
      </c>
      <c r="K6604">
        <v>5.6000000000000001E-2</v>
      </c>
      <c r="L6604">
        <v>1.1999999999999999E-3</v>
      </c>
      <c r="M6604">
        <v>8584.7510000000002</v>
      </c>
      <c r="N6604">
        <v>5.9900000000000002E-2</v>
      </c>
      <c r="O6604">
        <v>1.175</v>
      </c>
      <c r="P6604">
        <v>1.7600000000000001E-2</v>
      </c>
      <c r="Q6604">
        <v>142723.62700000001</v>
      </c>
      <c r="R6604" t="s">
        <v>34</v>
      </c>
      <c r="T6604" t="s">
        <v>28</v>
      </c>
      <c r="V6604" t="s">
        <v>40</v>
      </c>
      <c r="Y6604" t="s">
        <v>36</v>
      </c>
    </row>
    <row r="6605" spans="1:25" x14ac:dyDescent="0.45">
      <c r="A6605" t="s">
        <v>100</v>
      </c>
      <c r="B6605" t="s">
        <v>535</v>
      </c>
      <c r="C6605">
        <v>7962</v>
      </c>
      <c r="D6605">
        <v>1</v>
      </c>
      <c r="F6605">
        <v>2021</v>
      </c>
      <c r="G6605">
        <v>285</v>
      </c>
      <c r="H6605">
        <v>233.37</v>
      </c>
      <c r="I6605">
        <v>10463.06</v>
      </c>
      <c r="K6605">
        <v>3.2000000000000001E-2</v>
      </c>
      <c r="L6605">
        <v>1E-3</v>
      </c>
      <c r="M6605">
        <v>6510.3519999999999</v>
      </c>
      <c r="N6605">
        <v>6.1699999999999998E-2</v>
      </c>
      <c r="O6605">
        <v>0.90200000000000002</v>
      </c>
      <c r="P6605">
        <v>1.84E-2</v>
      </c>
      <c r="Q6605">
        <v>105221.74099999999</v>
      </c>
      <c r="R6605" t="s">
        <v>34</v>
      </c>
      <c r="T6605" t="s">
        <v>28</v>
      </c>
      <c r="V6605" t="s">
        <v>40</v>
      </c>
      <c r="Y6605" t="s">
        <v>36</v>
      </c>
    </row>
    <row r="6606" spans="1:25" x14ac:dyDescent="0.45">
      <c r="A6606" t="s">
        <v>100</v>
      </c>
      <c r="B6606" t="s">
        <v>535</v>
      </c>
      <c r="C6606">
        <v>7962</v>
      </c>
      <c r="D6606">
        <v>1</v>
      </c>
      <c r="F6606">
        <v>2022</v>
      </c>
      <c r="G6606">
        <v>689</v>
      </c>
      <c r="H6606">
        <v>579.16</v>
      </c>
      <c r="I6606">
        <v>26198.55</v>
      </c>
      <c r="K6606">
        <v>8.2000000000000003E-2</v>
      </c>
      <c r="L6606">
        <v>1E-3</v>
      </c>
      <c r="M6606">
        <v>16738.368999999999</v>
      </c>
      <c r="N6606">
        <v>6.4399999999999999E-2</v>
      </c>
      <c r="O6606">
        <v>2.411</v>
      </c>
      <c r="P6606">
        <v>2.0299999999999999E-2</v>
      </c>
      <c r="Q6606">
        <v>258838.86600000001</v>
      </c>
      <c r="R6606" t="s">
        <v>34</v>
      </c>
      <c r="T6606" t="s">
        <v>28</v>
      </c>
      <c r="V6606" t="s">
        <v>40</v>
      </c>
      <c r="Y6606" t="s">
        <v>36</v>
      </c>
    </row>
    <row r="6607" spans="1:25" x14ac:dyDescent="0.45">
      <c r="A6607" t="s">
        <v>100</v>
      </c>
      <c r="B6607" t="s">
        <v>535</v>
      </c>
      <c r="C6607">
        <v>7962</v>
      </c>
      <c r="D6607">
        <v>1</v>
      </c>
      <c r="F6607">
        <v>2023</v>
      </c>
      <c r="G6607">
        <v>221</v>
      </c>
      <c r="H6607">
        <v>176.1</v>
      </c>
      <c r="I6607">
        <v>7494.83</v>
      </c>
      <c r="K6607">
        <v>2.4E-2</v>
      </c>
      <c r="L6607">
        <v>1E-3</v>
      </c>
      <c r="M6607">
        <v>4648.2529999999997</v>
      </c>
      <c r="N6607">
        <v>6.0900000000000003E-2</v>
      </c>
      <c r="O6607">
        <v>0.51700000000000002</v>
      </c>
      <c r="P6607">
        <v>1.44E-2</v>
      </c>
      <c r="Q6607">
        <v>76055.167000000001</v>
      </c>
      <c r="R6607" t="s">
        <v>34</v>
      </c>
      <c r="T6607" t="s">
        <v>28</v>
      </c>
      <c r="V6607" t="s">
        <v>40</v>
      </c>
      <c r="Y6607" t="s">
        <v>36</v>
      </c>
    </row>
    <row r="6608" spans="1:25" x14ac:dyDescent="0.45">
      <c r="A6608" t="s">
        <v>100</v>
      </c>
      <c r="B6608" t="s">
        <v>535</v>
      </c>
      <c r="C6608">
        <v>7962</v>
      </c>
      <c r="D6608">
        <v>1</v>
      </c>
      <c r="F6608">
        <v>2024</v>
      </c>
      <c r="G6608">
        <v>221</v>
      </c>
      <c r="H6608">
        <v>183.13</v>
      </c>
      <c r="I6608">
        <v>8438.58</v>
      </c>
      <c r="K6608">
        <v>2.5999999999999999E-2</v>
      </c>
      <c r="L6608">
        <v>1E-3</v>
      </c>
      <c r="M6608">
        <v>5052.9970000000003</v>
      </c>
      <c r="N6608">
        <v>5.96E-2</v>
      </c>
      <c r="O6608">
        <v>0.53500000000000003</v>
      </c>
      <c r="P6608">
        <v>1.34E-2</v>
      </c>
      <c r="Q6608">
        <v>84696.048999999999</v>
      </c>
      <c r="R6608" t="s">
        <v>34</v>
      </c>
      <c r="T6608" t="s">
        <v>28</v>
      </c>
      <c r="V6608" t="s">
        <v>40</v>
      </c>
      <c r="Y6608" t="s">
        <v>36</v>
      </c>
    </row>
    <row r="6609" spans="1:25" x14ac:dyDescent="0.45">
      <c r="A6609" t="s">
        <v>100</v>
      </c>
      <c r="B6609" t="s">
        <v>535</v>
      </c>
      <c r="C6609">
        <v>7962</v>
      </c>
      <c r="D6609">
        <v>2</v>
      </c>
      <c r="F6609">
        <v>2012</v>
      </c>
      <c r="G6609">
        <v>69</v>
      </c>
      <c r="H6609">
        <v>56.13</v>
      </c>
      <c r="I6609">
        <v>2338.6799999999998</v>
      </c>
      <c r="K6609">
        <v>8.9999999999999993E-3</v>
      </c>
      <c r="L6609">
        <v>1E-3</v>
      </c>
      <c r="M6609">
        <v>1579.3230000000001</v>
      </c>
      <c r="N6609">
        <v>6.7599999999999993E-2</v>
      </c>
      <c r="O6609">
        <v>0.71299999999999997</v>
      </c>
      <c r="P6609">
        <v>0.1091</v>
      </c>
      <c r="Q6609">
        <v>22962.03</v>
      </c>
      <c r="R6609" t="s">
        <v>34</v>
      </c>
      <c r="S6609" t="s">
        <v>38</v>
      </c>
      <c r="T6609" t="s">
        <v>536</v>
      </c>
      <c r="V6609" t="s">
        <v>537</v>
      </c>
      <c r="Y6609" t="s">
        <v>538</v>
      </c>
    </row>
    <row r="6610" spans="1:25" x14ac:dyDescent="0.45">
      <c r="A6610" t="s">
        <v>100</v>
      </c>
      <c r="B6610" t="s">
        <v>535</v>
      </c>
      <c r="C6610">
        <v>7962</v>
      </c>
      <c r="D6610">
        <v>2</v>
      </c>
      <c r="F6610">
        <v>2013</v>
      </c>
      <c r="G6610">
        <v>356</v>
      </c>
      <c r="H6610">
        <v>280.29000000000002</v>
      </c>
      <c r="I6610">
        <v>13101.73</v>
      </c>
      <c r="K6610">
        <v>3.6999999999999998E-2</v>
      </c>
      <c r="L6610">
        <v>1E-3</v>
      </c>
      <c r="M6610">
        <v>7242.8670000000002</v>
      </c>
      <c r="N6610">
        <v>5.9400000000000001E-2</v>
      </c>
      <c r="O6610">
        <v>0.84299999999999997</v>
      </c>
      <c r="P6610">
        <v>4.19E-2</v>
      </c>
      <c r="Q6610">
        <v>121586.399</v>
      </c>
      <c r="R6610" t="s">
        <v>34</v>
      </c>
      <c r="S6610" t="s">
        <v>38</v>
      </c>
      <c r="T6610" t="s">
        <v>28</v>
      </c>
      <c r="V6610" t="s">
        <v>40</v>
      </c>
      <c r="Y6610" t="s">
        <v>538</v>
      </c>
    </row>
    <row r="6611" spans="1:25" x14ac:dyDescent="0.45">
      <c r="A6611" t="s">
        <v>100</v>
      </c>
      <c r="B6611" t="s">
        <v>535</v>
      </c>
      <c r="C6611">
        <v>7962</v>
      </c>
      <c r="D6611">
        <v>2</v>
      </c>
      <c r="F6611">
        <v>2014</v>
      </c>
      <c r="G6611">
        <v>930</v>
      </c>
      <c r="H6611">
        <v>524.05999999999995</v>
      </c>
      <c r="I6611">
        <v>20081.88</v>
      </c>
      <c r="K6611">
        <v>6.9000000000000006E-2</v>
      </c>
      <c r="L6611">
        <v>1.6000000000000001E-3</v>
      </c>
      <c r="M6611">
        <v>12438.473</v>
      </c>
      <c r="N6611">
        <v>6.3799999999999996E-2</v>
      </c>
      <c r="O6611">
        <v>2.6429999999999998</v>
      </c>
      <c r="P6611">
        <v>0.12609999999999999</v>
      </c>
      <c r="Q6611">
        <v>197352.68400000001</v>
      </c>
      <c r="R6611" t="s">
        <v>34</v>
      </c>
      <c r="S6611" t="s">
        <v>38</v>
      </c>
      <c r="T6611" t="s">
        <v>28</v>
      </c>
      <c r="V6611" t="s">
        <v>40</v>
      </c>
      <c r="Y6611" t="s">
        <v>538</v>
      </c>
    </row>
    <row r="6612" spans="1:25" x14ac:dyDescent="0.45">
      <c r="A6612" t="s">
        <v>100</v>
      </c>
      <c r="B6612" t="s">
        <v>535</v>
      </c>
      <c r="C6612">
        <v>7962</v>
      </c>
      <c r="D6612">
        <v>2</v>
      </c>
      <c r="F6612">
        <v>2015</v>
      </c>
      <c r="G6612">
        <v>834</v>
      </c>
      <c r="H6612">
        <v>554.70000000000005</v>
      </c>
      <c r="I6612">
        <v>21783.81</v>
      </c>
      <c r="K6612">
        <v>6.7000000000000004E-2</v>
      </c>
      <c r="L6612">
        <v>1E-3</v>
      </c>
      <c r="M6612">
        <v>13135.118</v>
      </c>
      <c r="N6612">
        <v>6.1699999999999998E-2</v>
      </c>
      <c r="O6612">
        <v>2.4279999999999999</v>
      </c>
      <c r="P6612">
        <v>9.4100000000000003E-2</v>
      </c>
      <c r="Q6612">
        <v>211315.16500000001</v>
      </c>
      <c r="R6612" t="s">
        <v>34</v>
      </c>
      <c r="S6612" t="s">
        <v>38</v>
      </c>
      <c r="T6612" t="s">
        <v>28</v>
      </c>
      <c r="V6612" t="s">
        <v>40</v>
      </c>
      <c r="Y6612" t="s">
        <v>36</v>
      </c>
    </row>
    <row r="6613" spans="1:25" x14ac:dyDescent="0.45">
      <c r="A6613" t="s">
        <v>100</v>
      </c>
      <c r="B6613" t="s">
        <v>535</v>
      </c>
      <c r="C6613">
        <v>7962</v>
      </c>
      <c r="D6613">
        <v>2</v>
      </c>
      <c r="F6613">
        <v>2016</v>
      </c>
      <c r="G6613">
        <v>1199</v>
      </c>
      <c r="H6613">
        <v>924.54</v>
      </c>
      <c r="I6613">
        <v>39671.760000000002</v>
      </c>
      <c r="K6613">
        <v>0.14099999999999999</v>
      </c>
      <c r="L6613">
        <v>1.1000000000000001E-3</v>
      </c>
      <c r="M6613">
        <v>23978.581999999999</v>
      </c>
      <c r="N6613">
        <v>6.2399999999999997E-2</v>
      </c>
      <c r="O6613">
        <v>3.2879999999999998</v>
      </c>
      <c r="P6613">
        <v>6.3200000000000006E-2</v>
      </c>
      <c r="Q6613">
        <v>385587.80099999998</v>
      </c>
      <c r="R6613" t="s">
        <v>34</v>
      </c>
      <c r="S6613" t="s">
        <v>38</v>
      </c>
      <c r="T6613" t="s">
        <v>28</v>
      </c>
      <c r="V6613" t="s">
        <v>40</v>
      </c>
      <c r="Y6613" t="s">
        <v>36</v>
      </c>
    </row>
    <row r="6614" spans="1:25" x14ac:dyDescent="0.45">
      <c r="A6614" t="s">
        <v>100</v>
      </c>
      <c r="B6614" t="s">
        <v>535</v>
      </c>
      <c r="C6614">
        <v>7962</v>
      </c>
      <c r="D6614">
        <v>2</v>
      </c>
      <c r="F6614">
        <v>2017</v>
      </c>
      <c r="G6614">
        <v>421</v>
      </c>
      <c r="H6614">
        <v>260.54000000000002</v>
      </c>
      <c r="I6614">
        <v>9670.7099999999991</v>
      </c>
      <c r="K6614">
        <v>3.3000000000000002E-2</v>
      </c>
      <c r="L6614">
        <v>1E-3</v>
      </c>
      <c r="M6614">
        <v>6171.7030000000004</v>
      </c>
      <c r="N6614">
        <v>6.1100000000000002E-2</v>
      </c>
      <c r="O6614">
        <v>1.1419999999999999</v>
      </c>
      <c r="P6614">
        <v>8.3599999999999994E-2</v>
      </c>
      <c r="Q6614">
        <v>99267.505000000005</v>
      </c>
      <c r="R6614" t="s">
        <v>34</v>
      </c>
      <c r="S6614" t="s">
        <v>38</v>
      </c>
      <c r="T6614" t="s">
        <v>28</v>
      </c>
      <c r="V6614" t="s">
        <v>40</v>
      </c>
      <c r="Y6614" t="s">
        <v>36</v>
      </c>
    </row>
    <row r="6615" spans="1:25" x14ac:dyDescent="0.45">
      <c r="A6615" t="s">
        <v>100</v>
      </c>
      <c r="B6615" t="s">
        <v>535</v>
      </c>
      <c r="C6615">
        <v>7962</v>
      </c>
      <c r="D6615">
        <v>2</v>
      </c>
      <c r="F6615">
        <v>2018</v>
      </c>
      <c r="G6615">
        <v>509</v>
      </c>
      <c r="H6615">
        <v>358.78</v>
      </c>
      <c r="I6615">
        <v>14684.55</v>
      </c>
      <c r="K6615">
        <v>4.9000000000000002E-2</v>
      </c>
      <c r="L6615">
        <v>1E-3</v>
      </c>
      <c r="M6615">
        <v>9447.9210000000003</v>
      </c>
      <c r="N6615">
        <v>6.3E-2</v>
      </c>
      <c r="O6615">
        <v>1.556</v>
      </c>
      <c r="P6615">
        <v>7.2900000000000006E-2</v>
      </c>
      <c r="Q6615">
        <v>146454.80300000001</v>
      </c>
      <c r="R6615" t="s">
        <v>34</v>
      </c>
      <c r="S6615" t="s">
        <v>38</v>
      </c>
      <c r="T6615" t="s">
        <v>28</v>
      </c>
      <c r="V6615" t="s">
        <v>40</v>
      </c>
      <c r="Y6615" t="s">
        <v>36</v>
      </c>
    </row>
    <row r="6616" spans="1:25" x14ac:dyDescent="0.45">
      <c r="A6616" t="s">
        <v>100</v>
      </c>
      <c r="B6616" t="s">
        <v>535</v>
      </c>
      <c r="C6616">
        <v>7962</v>
      </c>
      <c r="D6616">
        <v>2</v>
      </c>
      <c r="F6616">
        <v>2019</v>
      </c>
      <c r="G6616">
        <v>478</v>
      </c>
      <c r="H6616">
        <v>328.83</v>
      </c>
      <c r="I6616">
        <v>13212.36</v>
      </c>
      <c r="K6616">
        <v>0.32200000000000001</v>
      </c>
      <c r="L6616">
        <v>4.7000000000000002E-3</v>
      </c>
      <c r="M6616">
        <v>7972.317</v>
      </c>
      <c r="N6616">
        <v>5.9499999999999997E-2</v>
      </c>
      <c r="O6616">
        <v>1.3109999999999999</v>
      </c>
      <c r="P6616">
        <v>8.3199999999999996E-2</v>
      </c>
      <c r="Q6616">
        <v>133516.39000000001</v>
      </c>
      <c r="R6616" t="s">
        <v>34</v>
      </c>
      <c r="S6616" t="s">
        <v>38</v>
      </c>
      <c r="T6616" t="s">
        <v>28</v>
      </c>
      <c r="V6616" t="s">
        <v>40</v>
      </c>
      <c r="Y6616" t="s">
        <v>36</v>
      </c>
    </row>
    <row r="6617" spans="1:25" x14ac:dyDescent="0.45">
      <c r="A6617" t="s">
        <v>100</v>
      </c>
      <c r="B6617" t="s">
        <v>535</v>
      </c>
      <c r="C6617">
        <v>7962</v>
      </c>
      <c r="D6617">
        <v>2</v>
      </c>
      <c r="F6617">
        <v>2020</v>
      </c>
      <c r="G6617">
        <v>555</v>
      </c>
      <c r="H6617">
        <v>412.39</v>
      </c>
      <c r="I6617">
        <v>17775.11</v>
      </c>
      <c r="K6617">
        <v>0.06</v>
      </c>
      <c r="L6617">
        <v>1E-3</v>
      </c>
      <c r="M6617">
        <v>10638.382</v>
      </c>
      <c r="N6617">
        <v>5.96E-2</v>
      </c>
      <c r="O6617">
        <v>1.2110000000000001</v>
      </c>
      <c r="P6617">
        <v>4.4900000000000002E-2</v>
      </c>
      <c r="Q6617">
        <v>177838.57800000001</v>
      </c>
      <c r="R6617" t="s">
        <v>34</v>
      </c>
      <c r="S6617" t="s">
        <v>38</v>
      </c>
      <c r="T6617" t="s">
        <v>28</v>
      </c>
      <c r="V6617" t="s">
        <v>40</v>
      </c>
      <c r="Y6617" t="s">
        <v>36</v>
      </c>
    </row>
    <row r="6618" spans="1:25" x14ac:dyDescent="0.45">
      <c r="A6618" t="s">
        <v>100</v>
      </c>
      <c r="B6618" t="s">
        <v>535</v>
      </c>
      <c r="C6618">
        <v>7962</v>
      </c>
      <c r="D6618">
        <v>2</v>
      </c>
      <c r="F6618">
        <v>2021</v>
      </c>
      <c r="G6618">
        <v>432</v>
      </c>
      <c r="H6618">
        <v>340.87</v>
      </c>
      <c r="I6618">
        <v>15419.59</v>
      </c>
      <c r="K6618">
        <v>4.5999999999999999E-2</v>
      </c>
      <c r="L6618">
        <v>1E-3</v>
      </c>
      <c r="M6618">
        <v>9219.3040000000001</v>
      </c>
      <c r="N6618">
        <v>6.0499999999999998E-2</v>
      </c>
      <c r="O6618">
        <v>0.98399999999999999</v>
      </c>
      <c r="P6618">
        <v>3.1399999999999997E-2</v>
      </c>
      <c r="Q6618">
        <v>152055.353</v>
      </c>
      <c r="R6618" t="s">
        <v>34</v>
      </c>
      <c r="S6618" t="s">
        <v>38</v>
      </c>
      <c r="T6618" t="s">
        <v>28</v>
      </c>
      <c r="V6618" t="s">
        <v>40</v>
      </c>
      <c r="Y6618" t="s">
        <v>36</v>
      </c>
    </row>
    <row r="6619" spans="1:25" x14ac:dyDescent="0.45">
      <c r="A6619" t="s">
        <v>100</v>
      </c>
      <c r="B6619" t="s">
        <v>535</v>
      </c>
      <c r="C6619">
        <v>7962</v>
      </c>
      <c r="D6619">
        <v>2</v>
      </c>
      <c r="F6619">
        <v>2022</v>
      </c>
      <c r="G6619">
        <v>1078</v>
      </c>
      <c r="H6619">
        <v>907.83</v>
      </c>
      <c r="I6619">
        <v>42907.35</v>
      </c>
      <c r="K6619">
        <v>0.128</v>
      </c>
      <c r="L6619">
        <v>1E-3</v>
      </c>
      <c r="M6619">
        <v>25988.075000000001</v>
      </c>
      <c r="N6619">
        <v>6.2199999999999998E-2</v>
      </c>
      <c r="O6619">
        <v>2.6549999999999998</v>
      </c>
      <c r="P6619">
        <v>2.1700000000000001E-2</v>
      </c>
      <c r="Q6619">
        <v>415252.00699999998</v>
      </c>
      <c r="R6619" t="s">
        <v>34</v>
      </c>
      <c r="S6619" t="s">
        <v>38</v>
      </c>
      <c r="T6619" t="s">
        <v>28</v>
      </c>
      <c r="V6619" t="s">
        <v>40</v>
      </c>
      <c r="Y6619" t="s">
        <v>36</v>
      </c>
    </row>
    <row r="6620" spans="1:25" x14ac:dyDescent="0.45">
      <c r="A6620" t="s">
        <v>100</v>
      </c>
      <c r="B6620" t="s">
        <v>535</v>
      </c>
      <c r="C6620">
        <v>7962</v>
      </c>
      <c r="D6620">
        <v>2</v>
      </c>
      <c r="F6620">
        <v>2023</v>
      </c>
      <c r="G6620">
        <v>331</v>
      </c>
      <c r="H6620">
        <v>277.60000000000002</v>
      </c>
      <c r="I6620">
        <v>12755.69</v>
      </c>
      <c r="K6620">
        <v>3.7999999999999999E-2</v>
      </c>
      <c r="L6620">
        <v>1E-3</v>
      </c>
      <c r="M6620">
        <v>7513.5330000000004</v>
      </c>
      <c r="N6620">
        <v>6.0199999999999997E-2</v>
      </c>
      <c r="O6620">
        <v>0.624</v>
      </c>
      <c r="P6620">
        <v>1.6199999999999999E-2</v>
      </c>
      <c r="Q6620">
        <v>124267.98299999999</v>
      </c>
      <c r="R6620" t="s">
        <v>34</v>
      </c>
      <c r="S6620" t="s">
        <v>38</v>
      </c>
      <c r="T6620" t="s">
        <v>28</v>
      </c>
      <c r="V6620" t="s">
        <v>40</v>
      </c>
      <c r="Y6620" t="s">
        <v>36</v>
      </c>
    </row>
    <row r="6621" spans="1:25" x14ac:dyDescent="0.45">
      <c r="A6621" t="s">
        <v>100</v>
      </c>
      <c r="B6621" t="s">
        <v>535</v>
      </c>
      <c r="C6621">
        <v>7962</v>
      </c>
      <c r="D6621">
        <v>2</v>
      </c>
      <c r="F6621">
        <v>2024</v>
      </c>
      <c r="G6621">
        <v>298</v>
      </c>
      <c r="H6621">
        <v>250.69</v>
      </c>
      <c r="I6621">
        <v>11561.72</v>
      </c>
      <c r="K6621">
        <v>3.4000000000000002E-2</v>
      </c>
      <c r="L6621">
        <v>1E-3</v>
      </c>
      <c r="M6621">
        <v>6728.6549999999997</v>
      </c>
      <c r="N6621">
        <v>5.9200000000000003E-2</v>
      </c>
      <c r="O6621">
        <v>0.496</v>
      </c>
      <c r="P6621">
        <v>1.9900000000000001E-2</v>
      </c>
      <c r="Q6621">
        <v>113140.033</v>
      </c>
      <c r="R6621" t="s">
        <v>34</v>
      </c>
      <c r="S6621" t="s">
        <v>38</v>
      </c>
      <c r="T6621" t="s">
        <v>28</v>
      </c>
      <c r="V6621" t="s">
        <v>40</v>
      </c>
      <c r="Y6621" t="s">
        <v>36</v>
      </c>
    </row>
    <row r="6622" spans="1:25" x14ac:dyDescent="0.45">
      <c r="A6622" t="s">
        <v>258</v>
      </c>
      <c r="B6622" t="s">
        <v>539</v>
      </c>
      <c r="C6622">
        <v>8002</v>
      </c>
      <c r="D6622">
        <v>1</v>
      </c>
      <c r="F6622">
        <v>2009</v>
      </c>
      <c r="G6622">
        <v>1144</v>
      </c>
      <c r="H6622">
        <v>1092.83</v>
      </c>
      <c r="I6622">
        <v>194671.22</v>
      </c>
      <c r="K6622">
        <v>966.97699999999998</v>
      </c>
      <c r="L6622">
        <v>0.65490000000000004</v>
      </c>
      <c r="M6622">
        <v>197436.22700000001</v>
      </c>
      <c r="N6622">
        <v>7.5800000000000006E-2</v>
      </c>
      <c r="O6622">
        <v>228.435</v>
      </c>
      <c r="P6622">
        <v>0.1454</v>
      </c>
      <c r="Q6622">
        <v>2587904.5180000002</v>
      </c>
      <c r="R6622" t="s">
        <v>45</v>
      </c>
      <c r="S6622" t="s">
        <v>34</v>
      </c>
      <c r="T6622" t="s">
        <v>46</v>
      </c>
      <c r="V6622" t="s">
        <v>540</v>
      </c>
      <c r="W6622" t="s">
        <v>51</v>
      </c>
      <c r="Y6622" t="s">
        <v>262</v>
      </c>
    </row>
    <row r="6623" spans="1:25" x14ac:dyDescent="0.45">
      <c r="A6623" t="s">
        <v>258</v>
      </c>
      <c r="B6623" t="s">
        <v>539</v>
      </c>
      <c r="C6623">
        <v>8002</v>
      </c>
      <c r="D6623">
        <v>1</v>
      </c>
      <c r="F6623">
        <v>2010</v>
      </c>
      <c r="G6623">
        <v>1995</v>
      </c>
      <c r="H6623">
        <v>1878.12</v>
      </c>
      <c r="I6623">
        <v>242492.94</v>
      </c>
      <c r="K6623">
        <v>318.76299999999998</v>
      </c>
      <c r="L6623">
        <v>0.1636</v>
      </c>
      <c r="M6623">
        <v>216602.57500000001</v>
      </c>
      <c r="N6623">
        <v>6.3E-2</v>
      </c>
      <c r="O6623">
        <v>181.273</v>
      </c>
      <c r="P6623">
        <v>8.5199999999999998E-2</v>
      </c>
      <c r="Q6623">
        <v>3413619.1880000001</v>
      </c>
      <c r="R6623" t="s">
        <v>45</v>
      </c>
      <c r="S6623" t="s">
        <v>34</v>
      </c>
      <c r="T6623" t="s">
        <v>46</v>
      </c>
      <c r="V6623" t="s">
        <v>540</v>
      </c>
      <c r="W6623" t="s">
        <v>51</v>
      </c>
      <c r="Y6623" t="s">
        <v>262</v>
      </c>
    </row>
    <row r="6624" spans="1:25" x14ac:dyDescent="0.45">
      <c r="A6624" t="s">
        <v>258</v>
      </c>
      <c r="B6624" t="s">
        <v>539</v>
      </c>
      <c r="C6624">
        <v>8002</v>
      </c>
      <c r="D6624">
        <v>1</v>
      </c>
      <c r="F6624">
        <v>2011</v>
      </c>
      <c r="G6624">
        <v>1096</v>
      </c>
      <c r="H6624">
        <v>1036.03</v>
      </c>
      <c r="I6624">
        <v>135005.99</v>
      </c>
      <c r="K6624">
        <v>304.26</v>
      </c>
      <c r="L6624">
        <v>0.23449999999999999</v>
      </c>
      <c r="M6624">
        <v>127608.15</v>
      </c>
      <c r="N6624">
        <v>6.6799999999999998E-2</v>
      </c>
      <c r="O6624">
        <v>117.974</v>
      </c>
      <c r="P6624">
        <v>9.35E-2</v>
      </c>
      <c r="Q6624">
        <v>1871482.3589999999</v>
      </c>
      <c r="R6624" t="s">
        <v>45</v>
      </c>
      <c r="S6624" t="s">
        <v>34</v>
      </c>
      <c r="T6624" t="s">
        <v>46</v>
      </c>
      <c r="V6624" t="s">
        <v>540</v>
      </c>
      <c r="W6624" t="s">
        <v>51</v>
      </c>
      <c r="Y6624" t="s">
        <v>262</v>
      </c>
    </row>
    <row r="6625" spans="1:25" x14ac:dyDescent="0.45">
      <c r="A6625" t="s">
        <v>258</v>
      </c>
      <c r="B6625" t="s">
        <v>539</v>
      </c>
      <c r="C6625">
        <v>8002</v>
      </c>
      <c r="D6625">
        <v>1</v>
      </c>
      <c r="F6625">
        <v>2012</v>
      </c>
      <c r="G6625">
        <v>652</v>
      </c>
      <c r="H6625">
        <v>603.5</v>
      </c>
      <c r="I6625">
        <v>78081.98</v>
      </c>
      <c r="K6625">
        <v>98.058999999999997</v>
      </c>
      <c r="L6625">
        <v>0.1123</v>
      </c>
      <c r="M6625">
        <v>68600.156000000003</v>
      </c>
      <c r="N6625">
        <v>6.1100000000000002E-2</v>
      </c>
      <c r="O6625">
        <v>63.183999999999997</v>
      </c>
      <c r="P6625">
        <v>8.1699999999999995E-2</v>
      </c>
      <c r="Q6625">
        <v>1078255.439</v>
      </c>
      <c r="R6625" t="s">
        <v>45</v>
      </c>
      <c r="S6625" t="s">
        <v>34</v>
      </c>
      <c r="T6625" t="s">
        <v>46</v>
      </c>
      <c r="V6625" t="s">
        <v>540</v>
      </c>
      <c r="W6625" t="s">
        <v>51</v>
      </c>
      <c r="Y6625" t="s">
        <v>262</v>
      </c>
    </row>
    <row r="6626" spans="1:25" x14ac:dyDescent="0.45">
      <c r="A6626" t="s">
        <v>258</v>
      </c>
      <c r="B6626" t="s">
        <v>539</v>
      </c>
      <c r="C6626">
        <v>8002</v>
      </c>
      <c r="D6626">
        <v>1</v>
      </c>
      <c r="F6626">
        <v>2013</v>
      </c>
      <c r="G6626">
        <v>814</v>
      </c>
      <c r="H6626">
        <v>772.32</v>
      </c>
      <c r="I6626">
        <v>87798.67</v>
      </c>
      <c r="K6626">
        <v>328.58100000000002</v>
      </c>
      <c r="L6626">
        <v>0.44600000000000001</v>
      </c>
      <c r="M6626">
        <v>89708.067999999999</v>
      </c>
      <c r="N6626">
        <v>7.0999999999999994E-2</v>
      </c>
      <c r="O6626">
        <v>86.114000000000004</v>
      </c>
      <c r="P6626">
        <v>0.1114</v>
      </c>
      <c r="Q6626">
        <v>1209521.3289999999</v>
      </c>
      <c r="R6626" t="s">
        <v>45</v>
      </c>
      <c r="S6626" t="s">
        <v>34</v>
      </c>
      <c r="T6626" t="s">
        <v>46</v>
      </c>
      <c r="V6626" t="s">
        <v>540</v>
      </c>
      <c r="W6626" t="s">
        <v>51</v>
      </c>
      <c r="Y6626" t="s">
        <v>262</v>
      </c>
    </row>
    <row r="6627" spans="1:25" x14ac:dyDescent="0.45">
      <c r="A6627" t="s">
        <v>258</v>
      </c>
      <c r="B6627" t="s">
        <v>539</v>
      </c>
      <c r="C6627">
        <v>8002</v>
      </c>
      <c r="D6627">
        <v>1</v>
      </c>
      <c r="F6627">
        <v>2014</v>
      </c>
      <c r="G6627">
        <v>923</v>
      </c>
      <c r="H6627">
        <v>886.66</v>
      </c>
      <c r="I6627">
        <v>137893.31</v>
      </c>
      <c r="K6627">
        <v>312.42599999999999</v>
      </c>
      <c r="L6627">
        <v>0.31590000000000001</v>
      </c>
      <c r="M6627">
        <v>137277.58900000001</v>
      </c>
      <c r="N6627">
        <v>7.0400000000000004E-2</v>
      </c>
      <c r="O6627">
        <v>178.43799999999999</v>
      </c>
      <c r="P6627">
        <v>0.1366</v>
      </c>
      <c r="Q6627">
        <v>1826093.193</v>
      </c>
      <c r="R6627" t="s">
        <v>45</v>
      </c>
      <c r="S6627" t="s">
        <v>34</v>
      </c>
      <c r="T6627" t="s">
        <v>46</v>
      </c>
      <c r="V6627" t="s">
        <v>540</v>
      </c>
      <c r="W6627" t="s">
        <v>51</v>
      </c>
      <c r="Y6627" t="s">
        <v>262</v>
      </c>
    </row>
    <row r="6628" spans="1:25" x14ac:dyDescent="0.45">
      <c r="A6628" t="s">
        <v>258</v>
      </c>
      <c r="B6628" t="s">
        <v>539</v>
      </c>
      <c r="C6628">
        <v>8002</v>
      </c>
      <c r="D6628">
        <v>1</v>
      </c>
      <c r="F6628">
        <v>2015</v>
      </c>
      <c r="G6628">
        <v>766</v>
      </c>
      <c r="H6628">
        <v>728.31</v>
      </c>
      <c r="I6628">
        <v>129728.16</v>
      </c>
      <c r="K6628">
        <v>290.95400000000001</v>
      </c>
      <c r="L6628">
        <v>0.75029999999999997</v>
      </c>
      <c r="M6628">
        <v>129085.806</v>
      </c>
      <c r="N6628">
        <v>7.0999999999999994E-2</v>
      </c>
      <c r="O6628">
        <v>164.92699999999999</v>
      </c>
      <c r="P6628">
        <v>0.14319999999999999</v>
      </c>
      <c r="Q6628">
        <v>1683536.851</v>
      </c>
      <c r="R6628" t="s">
        <v>45</v>
      </c>
      <c r="S6628" t="s">
        <v>34</v>
      </c>
      <c r="T6628" t="s">
        <v>46</v>
      </c>
      <c r="V6628" t="s">
        <v>540</v>
      </c>
      <c r="W6628" t="s">
        <v>51</v>
      </c>
      <c r="Y6628" t="s">
        <v>265</v>
      </c>
    </row>
    <row r="6629" spans="1:25" x14ac:dyDescent="0.45">
      <c r="A6629" t="s">
        <v>258</v>
      </c>
      <c r="B6629" t="s">
        <v>539</v>
      </c>
      <c r="C6629">
        <v>8002</v>
      </c>
      <c r="D6629">
        <v>1</v>
      </c>
      <c r="F6629">
        <v>2016</v>
      </c>
      <c r="G6629">
        <v>483</v>
      </c>
      <c r="H6629">
        <v>420.58</v>
      </c>
      <c r="I6629">
        <v>53506.53</v>
      </c>
      <c r="K6629">
        <v>40.595999999999997</v>
      </c>
      <c r="L6629">
        <v>7.0699999999999999E-2</v>
      </c>
      <c r="M6629">
        <v>45104.697999999997</v>
      </c>
      <c r="N6629">
        <v>5.9400000000000001E-2</v>
      </c>
      <c r="O6629">
        <v>44.7</v>
      </c>
      <c r="P6629">
        <v>7.3099999999999998E-2</v>
      </c>
      <c r="Q6629">
        <v>695698.95200000005</v>
      </c>
      <c r="R6629" t="s">
        <v>45</v>
      </c>
      <c r="S6629" t="s">
        <v>34</v>
      </c>
      <c r="T6629" t="s">
        <v>46</v>
      </c>
      <c r="V6629" t="s">
        <v>540</v>
      </c>
      <c r="W6629" t="s">
        <v>51</v>
      </c>
      <c r="Y6629" t="s">
        <v>265</v>
      </c>
    </row>
    <row r="6630" spans="1:25" x14ac:dyDescent="0.45">
      <c r="A6630" t="s">
        <v>258</v>
      </c>
      <c r="B6630" t="s">
        <v>539</v>
      </c>
      <c r="C6630">
        <v>8002</v>
      </c>
      <c r="D6630">
        <v>1</v>
      </c>
      <c r="F6630">
        <v>2017</v>
      </c>
      <c r="G6630">
        <v>390</v>
      </c>
      <c r="H6630">
        <v>364.6</v>
      </c>
      <c r="I6630">
        <v>47249.18</v>
      </c>
      <c r="K6630">
        <v>41.268000000000001</v>
      </c>
      <c r="L6630">
        <v>9.3299999999999994E-2</v>
      </c>
      <c r="M6630">
        <v>43648.027999999998</v>
      </c>
      <c r="N6630">
        <v>6.3799999999999996E-2</v>
      </c>
      <c r="O6630">
        <v>46.026000000000003</v>
      </c>
      <c r="P6630">
        <v>8.9300000000000004E-2</v>
      </c>
      <c r="Q6630">
        <v>663484.51599999995</v>
      </c>
      <c r="R6630" t="s">
        <v>45</v>
      </c>
      <c r="S6630" t="s">
        <v>34</v>
      </c>
      <c r="T6630" t="s">
        <v>46</v>
      </c>
      <c r="V6630" t="s">
        <v>540</v>
      </c>
      <c r="W6630" t="s">
        <v>51</v>
      </c>
      <c r="Y6630" t="s">
        <v>265</v>
      </c>
    </row>
    <row r="6631" spans="1:25" x14ac:dyDescent="0.45">
      <c r="A6631" t="s">
        <v>258</v>
      </c>
      <c r="B6631" t="s">
        <v>539</v>
      </c>
      <c r="C6631">
        <v>8002</v>
      </c>
      <c r="D6631">
        <v>1</v>
      </c>
      <c r="F6631">
        <v>2018</v>
      </c>
      <c r="G6631">
        <v>668</v>
      </c>
      <c r="H6631">
        <v>644.46</v>
      </c>
      <c r="I6631">
        <v>122410.7</v>
      </c>
      <c r="K6631">
        <v>244.48099999999999</v>
      </c>
      <c r="L6631">
        <v>0.217</v>
      </c>
      <c r="M6631">
        <v>121120.336</v>
      </c>
      <c r="N6631">
        <v>7.0300000000000001E-2</v>
      </c>
      <c r="O6631">
        <v>153.94900000000001</v>
      </c>
      <c r="P6631">
        <v>0.13650000000000001</v>
      </c>
      <c r="Q6631">
        <v>1618617.7109999999</v>
      </c>
      <c r="R6631" t="s">
        <v>45</v>
      </c>
      <c r="S6631" t="s">
        <v>34</v>
      </c>
      <c r="T6631" t="s">
        <v>46</v>
      </c>
      <c r="V6631" t="s">
        <v>540</v>
      </c>
      <c r="W6631" t="s">
        <v>51</v>
      </c>
      <c r="Y6631" t="s">
        <v>265</v>
      </c>
    </row>
    <row r="6632" spans="1:25" x14ac:dyDescent="0.45">
      <c r="A6632" t="s">
        <v>258</v>
      </c>
      <c r="B6632" t="s">
        <v>539</v>
      </c>
      <c r="C6632">
        <v>8002</v>
      </c>
      <c r="D6632">
        <v>1</v>
      </c>
      <c r="F6632">
        <v>2019</v>
      </c>
      <c r="G6632">
        <v>106</v>
      </c>
      <c r="H6632">
        <v>99.49</v>
      </c>
      <c r="I6632">
        <v>6246.83</v>
      </c>
      <c r="K6632">
        <v>7.1779999999999999</v>
      </c>
      <c r="L6632">
        <v>7.3099999999999998E-2</v>
      </c>
      <c r="M6632">
        <v>6654.4129999999996</v>
      </c>
      <c r="N6632">
        <v>6.0900000000000003E-2</v>
      </c>
      <c r="O6632">
        <v>6.7460000000000004</v>
      </c>
      <c r="P6632">
        <v>7.0699999999999999E-2</v>
      </c>
      <c r="Q6632">
        <v>100698.08</v>
      </c>
      <c r="R6632" t="s">
        <v>45</v>
      </c>
      <c r="S6632" t="s">
        <v>34</v>
      </c>
      <c r="T6632" t="s">
        <v>46</v>
      </c>
      <c r="V6632" t="s">
        <v>540</v>
      </c>
      <c r="W6632" t="s">
        <v>51</v>
      </c>
      <c r="Y6632" t="s">
        <v>265</v>
      </c>
    </row>
    <row r="6633" spans="1:25" x14ac:dyDescent="0.45">
      <c r="A6633" t="s">
        <v>258</v>
      </c>
      <c r="B6633" t="s">
        <v>539</v>
      </c>
      <c r="C6633">
        <v>8002</v>
      </c>
      <c r="D6633">
        <v>1</v>
      </c>
      <c r="F6633">
        <v>2020</v>
      </c>
      <c r="G6633">
        <v>207</v>
      </c>
      <c r="H6633">
        <v>195.49</v>
      </c>
      <c r="I6633">
        <v>17875.79</v>
      </c>
      <c r="K6633">
        <v>7.9859999999999998</v>
      </c>
      <c r="L6633">
        <v>3.3099999999999997E-2</v>
      </c>
      <c r="M6633">
        <v>15086.255999999999</v>
      </c>
      <c r="N6633">
        <v>0.06</v>
      </c>
      <c r="O6633">
        <v>11.496</v>
      </c>
      <c r="P6633">
        <v>6.2300000000000001E-2</v>
      </c>
      <c r="Q6633">
        <v>244344.516</v>
      </c>
      <c r="R6633" t="s">
        <v>45</v>
      </c>
      <c r="S6633" t="s">
        <v>34</v>
      </c>
      <c r="T6633" t="s">
        <v>46</v>
      </c>
      <c r="V6633" t="s">
        <v>540</v>
      </c>
      <c r="W6633" t="s">
        <v>51</v>
      </c>
      <c r="Y6633" t="s">
        <v>265</v>
      </c>
    </row>
    <row r="6634" spans="1:25" x14ac:dyDescent="0.45">
      <c r="A6634" t="s">
        <v>258</v>
      </c>
      <c r="B6634" t="s">
        <v>539</v>
      </c>
      <c r="C6634">
        <v>8002</v>
      </c>
      <c r="D6634">
        <v>1</v>
      </c>
      <c r="F6634">
        <v>2021</v>
      </c>
      <c r="G6634">
        <v>516</v>
      </c>
      <c r="H6634">
        <v>489.64</v>
      </c>
      <c r="I6634">
        <v>62703.92</v>
      </c>
      <c r="K6634">
        <v>51.738</v>
      </c>
      <c r="L6634">
        <v>0.1067</v>
      </c>
      <c r="M6634">
        <v>50607.084000000003</v>
      </c>
      <c r="N6634">
        <v>6.2300000000000001E-2</v>
      </c>
      <c r="O6634">
        <v>53.8</v>
      </c>
      <c r="P6634">
        <v>8.9800000000000005E-2</v>
      </c>
      <c r="Q6634">
        <v>784320.61199999996</v>
      </c>
      <c r="R6634" t="s">
        <v>45</v>
      </c>
      <c r="S6634" t="s">
        <v>34</v>
      </c>
      <c r="T6634" t="s">
        <v>46</v>
      </c>
      <c r="V6634" t="s">
        <v>540</v>
      </c>
      <c r="W6634" t="s">
        <v>51</v>
      </c>
      <c r="Y6634" t="s">
        <v>265</v>
      </c>
    </row>
    <row r="6635" spans="1:25" x14ac:dyDescent="0.45">
      <c r="A6635" t="s">
        <v>258</v>
      </c>
      <c r="B6635" t="s">
        <v>539</v>
      </c>
      <c r="C6635">
        <v>8002</v>
      </c>
      <c r="D6635">
        <v>1</v>
      </c>
      <c r="F6635">
        <v>2022</v>
      </c>
      <c r="G6635">
        <v>785</v>
      </c>
      <c r="H6635">
        <v>741.26</v>
      </c>
      <c r="I6635">
        <v>146220.42000000001</v>
      </c>
      <c r="K6635">
        <v>354.73399999999998</v>
      </c>
      <c r="L6635">
        <v>0.31009999999999999</v>
      </c>
      <c r="M6635">
        <v>134064.908</v>
      </c>
      <c r="N6635">
        <v>7.0900000000000005E-2</v>
      </c>
      <c r="O6635">
        <v>193.20599999999999</v>
      </c>
      <c r="P6635">
        <v>0.15390000000000001</v>
      </c>
      <c r="Q6635">
        <v>1769483.3130000001</v>
      </c>
      <c r="R6635" t="s">
        <v>45</v>
      </c>
      <c r="S6635" t="s">
        <v>34</v>
      </c>
      <c r="T6635" t="s">
        <v>46</v>
      </c>
      <c r="V6635" t="s">
        <v>540</v>
      </c>
      <c r="W6635" t="s">
        <v>51</v>
      </c>
      <c r="Y6635" t="s">
        <v>265</v>
      </c>
    </row>
    <row r="6636" spans="1:25" x14ac:dyDescent="0.45">
      <c r="A6636" t="s">
        <v>258</v>
      </c>
      <c r="B6636" t="s">
        <v>539</v>
      </c>
      <c r="C6636">
        <v>8002</v>
      </c>
      <c r="D6636">
        <v>1</v>
      </c>
      <c r="F6636">
        <v>2023</v>
      </c>
      <c r="G6636">
        <v>367</v>
      </c>
      <c r="H6636">
        <v>347.53</v>
      </c>
      <c r="I6636">
        <v>55088.25</v>
      </c>
      <c r="K6636">
        <v>98.313000000000002</v>
      </c>
      <c r="L6636">
        <v>0.1905</v>
      </c>
      <c r="M6636">
        <v>51438.771000000001</v>
      </c>
      <c r="N6636">
        <v>6.6299999999999998E-2</v>
      </c>
      <c r="O6636">
        <v>74.227999999999994</v>
      </c>
      <c r="P6636">
        <v>0.12180000000000001</v>
      </c>
      <c r="Q6636">
        <v>726233.97400000005</v>
      </c>
      <c r="R6636" t="s">
        <v>45</v>
      </c>
      <c r="S6636" t="s">
        <v>34</v>
      </c>
      <c r="T6636" t="s">
        <v>46</v>
      </c>
      <c r="V6636" t="s">
        <v>540</v>
      </c>
      <c r="W6636" t="s">
        <v>51</v>
      </c>
      <c r="Y6636" t="s">
        <v>265</v>
      </c>
    </row>
    <row r="6637" spans="1:25" x14ac:dyDescent="0.45">
      <c r="A6637" t="s">
        <v>258</v>
      </c>
      <c r="B6637" t="s">
        <v>539</v>
      </c>
      <c r="C6637">
        <v>8002</v>
      </c>
      <c r="D6637">
        <v>1</v>
      </c>
      <c r="F6637">
        <v>2024</v>
      </c>
      <c r="G6637">
        <v>99</v>
      </c>
      <c r="H6637">
        <v>90.39</v>
      </c>
      <c r="I6637">
        <v>9820.67</v>
      </c>
      <c r="K6637">
        <v>6.827</v>
      </c>
      <c r="L6637">
        <v>4.3299999999999998E-2</v>
      </c>
      <c r="M6637">
        <v>9143.2620000000006</v>
      </c>
      <c r="N6637">
        <v>6.1699999999999998E-2</v>
      </c>
      <c r="O6637">
        <v>7.1159999999999997</v>
      </c>
      <c r="P6637">
        <v>5.91E-2</v>
      </c>
      <c r="Q6637">
        <v>143800.03200000001</v>
      </c>
      <c r="R6637" t="s">
        <v>45</v>
      </c>
      <c r="S6637" t="s">
        <v>34</v>
      </c>
      <c r="T6637" t="s">
        <v>46</v>
      </c>
      <c r="V6637" t="s">
        <v>540</v>
      </c>
      <c r="W6637" t="s">
        <v>51</v>
      </c>
      <c r="Y6637" t="s">
        <v>265</v>
      </c>
    </row>
    <row r="6638" spans="1:25" x14ac:dyDescent="0.45">
      <c r="A6638" t="s">
        <v>335</v>
      </c>
      <c r="B6638" t="s">
        <v>541</v>
      </c>
      <c r="C6638">
        <v>8006</v>
      </c>
      <c r="D6638">
        <v>1</v>
      </c>
      <c r="F6638">
        <v>2009</v>
      </c>
      <c r="G6638">
        <v>734</v>
      </c>
      <c r="H6638">
        <v>721.65</v>
      </c>
      <c r="I6638">
        <v>220978.57</v>
      </c>
      <c r="K6638">
        <v>756.3</v>
      </c>
      <c r="L6638">
        <v>0.51429999999999998</v>
      </c>
      <c r="M6638">
        <v>169262.55</v>
      </c>
      <c r="N6638">
        <v>7.1599999999999997E-2</v>
      </c>
      <c r="O6638">
        <v>210.69900000000001</v>
      </c>
      <c r="P6638">
        <v>0.1424</v>
      </c>
      <c r="Q6638">
        <v>2233028.2239999999</v>
      </c>
      <c r="R6638" t="s">
        <v>45</v>
      </c>
      <c r="S6638" t="s">
        <v>34</v>
      </c>
      <c r="T6638" t="s">
        <v>46</v>
      </c>
      <c r="V6638" t="s">
        <v>97</v>
      </c>
      <c r="W6638" t="s">
        <v>110</v>
      </c>
      <c r="Y6638" t="s">
        <v>107</v>
      </c>
    </row>
    <row r="6639" spans="1:25" x14ac:dyDescent="0.45">
      <c r="A6639" t="s">
        <v>335</v>
      </c>
      <c r="B6639" t="s">
        <v>541</v>
      </c>
      <c r="C6639">
        <v>8006</v>
      </c>
      <c r="D6639">
        <v>1</v>
      </c>
      <c r="F6639">
        <v>2010</v>
      </c>
      <c r="G6639">
        <v>1141</v>
      </c>
      <c r="H6639">
        <v>1097.42</v>
      </c>
      <c r="I6639">
        <v>261253.46</v>
      </c>
      <c r="K6639">
        <v>102.181</v>
      </c>
      <c r="L6639">
        <v>4.9299999999999997E-2</v>
      </c>
      <c r="M6639">
        <v>174655.94899999999</v>
      </c>
      <c r="N6639">
        <v>6.0199999999999997E-2</v>
      </c>
      <c r="O6639">
        <v>132.535</v>
      </c>
      <c r="P6639">
        <v>7.4200000000000002E-2</v>
      </c>
      <c r="Q6639">
        <v>2865301.6370000001</v>
      </c>
      <c r="R6639" t="s">
        <v>45</v>
      </c>
      <c r="S6639" t="s">
        <v>34</v>
      </c>
      <c r="T6639" t="s">
        <v>46</v>
      </c>
      <c r="V6639" t="s">
        <v>97</v>
      </c>
      <c r="W6639" t="s">
        <v>110</v>
      </c>
      <c r="Y6639" t="s">
        <v>107</v>
      </c>
    </row>
    <row r="6640" spans="1:25" x14ac:dyDescent="0.45">
      <c r="A6640" t="s">
        <v>335</v>
      </c>
      <c r="B6640" t="s">
        <v>541</v>
      </c>
      <c r="C6640">
        <v>8006</v>
      </c>
      <c r="D6640">
        <v>1</v>
      </c>
      <c r="F6640">
        <v>2011</v>
      </c>
      <c r="G6640">
        <v>463</v>
      </c>
      <c r="H6640">
        <v>448.75</v>
      </c>
      <c r="I6640">
        <v>108240.19</v>
      </c>
      <c r="K6640">
        <v>142.221</v>
      </c>
      <c r="L6640">
        <v>0.14360000000000001</v>
      </c>
      <c r="M6640">
        <v>74779.199999999997</v>
      </c>
      <c r="N6640">
        <v>6.2300000000000001E-2</v>
      </c>
      <c r="O6640">
        <v>69.781000000000006</v>
      </c>
      <c r="P6640">
        <v>9.1899999999999996E-2</v>
      </c>
      <c r="Q6640">
        <v>1149592.1329999999</v>
      </c>
      <c r="R6640" t="s">
        <v>45</v>
      </c>
      <c r="S6640" t="s">
        <v>34</v>
      </c>
      <c r="T6640" t="s">
        <v>46</v>
      </c>
      <c r="V6640" t="s">
        <v>97</v>
      </c>
      <c r="W6640" t="s">
        <v>110</v>
      </c>
      <c r="Y6640" t="s">
        <v>107</v>
      </c>
    </row>
    <row r="6641" spans="1:25" x14ac:dyDescent="0.45">
      <c r="A6641" t="s">
        <v>335</v>
      </c>
      <c r="B6641" t="s">
        <v>541</v>
      </c>
      <c r="C6641">
        <v>8006</v>
      </c>
      <c r="D6641">
        <v>1</v>
      </c>
      <c r="F6641">
        <v>2012</v>
      </c>
      <c r="G6641">
        <v>1023</v>
      </c>
      <c r="H6641">
        <v>989.35</v>
      </c>
      <c r="I6641">
        <v>240653.59</v>
      </c>
      <c r="K6641">
        <v>34.978000000000002</v>
      </c>
      <c r="L6641">
        <v>2.7799999999999998E-2</v>
      </c>
      <c r="M6641">
        <v>162773.54699999999</v>
      </c>
      <c r="N6641">
        <v>5.9799999999999999E-2</v>
      </c>
      <c r="O6641">
        <v>108.279</v>
      </c>
      <c r="P6641">
        <v>6.8400000000000002E-2</v>
      </c>
      <c r="Q6641">
        <v>2709301.9369999999</v>
      </c>
      <c r="R6641" t="s">
        <v>45</v>
      </c>
      <c r="S6641" t="s">
        <v>34</v>
      </c>
      <c r="T6641" t="s">
        <v>46</v>
      </c>
      <c r="V6641" t="s">
        <v>97</v>
      </c>
      <c r="W6641" t="s">
        <v>110</v>
      </c>
      <c r="Y6641" t="s">
        <v>107</v>
      </c>
    </row>
    <row r="6642" spans="1:25" x14ac:dyDescent="0.45">
      <c r="A6642" t="s">
        <v>335</v>
      </c>
      <c r="B6642" t="s">
        <v>541</v>
      </c>
      <c r="C6642">
        <v>8006</v>
      </c>
      <c r="D6642">
        <v>1</v>
      </c>
      <c r="F6642">
        <v>2013</v>
      </c>
      <c r="G6642">
        <v>750</v>
      </c>
      <c r="H6642">
        <v>723.09</v>
      </c>
      <c r="I6642">
        <v>153336.94</v>
      </c>
      <c r="K6642">
        <v>17.681999999999999</v>
      </c>
      <c r="L6642">
        <v>1.0699999999999999E-2</v>
      </c>
      <c r="M6642">
        <v>106322.334</v>
      </c>
      <c r="N6642">
        <v>5.9299999999999999E-2</v>
      </c>
      <c r="O6642">
        <v>77.363</v>
      </c>
      <c r="P6642">
        <v>6.8699999999999997E-2</v>
      </c>
      <c r="Q6642">
        <v>1774187.389</v>
      </c>
      <c r="R6642" t="s">
        <v>45</v>
      </c>
      <c r="S6642" t="s">
        <v>34</v>
      </c>
      <c r="T6642" t="s">
        <v>46</v>
      </c>
      <c r="V6642" t="s">
        <v>97</v>
      </c>
      <c r="W6642" t="s">
        <v>110</v>
      </c>
      <c r="Y6642" t="s">
        <v>107</v>
      </c>
    </row>
    <row r="6643" spans="1:25" x14ac:dyDescent="0.45">
      <c r="A6643" t="s">
        <v>335</v>
      </c>
      <c r="B6643" t="s">
        <v>541</v>
      </c>
      <c r="C6643">
        <v>8006</v>
      </c>
      <c r="D6643">
        <v>1</v>
      </c>
      <c r="F6643">
        <v>2014</v>
      </c>
      <c r="G6643">
        <v>859</v>
      </c>
      <c r="H6643">
        <v>840.85</v>
      </c>
      <c r="I6643">
        <v>183150.88</v>
      </c>
      <c r="K6643">
        <v>286.09300000000002</v>
      </c>
      <c r="L6643">
        <v>0.2319</v>
      </c>
      <c r="M6643">
        <v>137275.24100000001</v>
      </c>
      <c r="N6643">
        <v>6.8599999999999994E-2</v>
      </c>
      <c r="O6643">
        <v>133.608</v>
      </c>
      <c r="P6643">
        <v>0.1052</v>
      </c>
      <c r="Q6643">
        <v>1916870.835</v>
      </c>
      <c r="R6643" t="s">
        <v>45</v>
      </c>
      <c r="S6643" t="s">
        <v>34</v>
      </c>
      <c r="T6643" t="s">
        <v>46</v>
      </c>
      <c r="V6643" t="s">
        <v>97</v>
      </c>
      <c r="W6643" t="s">
        <v>110</v>
      </c>
      <c r="Y6643" t="s">
        <v>107</v>
      </c>
    </row>
    <row r="6644" spans="1:25" x14ac:dyDescent="0.45">
      <c r="A6644" t="s">
        <v>335</v>
      </c>
      <c r="B6644" t="s">
        <v>541</v>
      </c>
      <c r="C6644">
        <v>8006</v>
      </c>
      <c r="D6644">
        <v>1</v>
      </c>
      <c r="F6644">
        <v>2015</v>
      </c>
      <c r="G6644">
        <v>1135</v>
      </c>
      <c r="H6644">
        <v>1107.1400000000001</v>
      </c>
      <c r="I6644">
        <v>249763.20000000001</v>
      </c>
      <c r="K6644">
        <v>367.42099999999999</v>
      </c>
      <c r="L6644">
        <v>0.20830000000000001</v>
      </c>
      <c r="M6644">
        <v>185258.432</v>
      </c>
      <c r="N6644">
        <v>6.8400000000000002E-2</v>
      </c>
      <c r="O6644">
        <v>187.214</v>
      </c>
      <c r="P6644">
        <v>0.11310000000000001</v>
      </c>
      <c r="Q6644">
        <v>2574258.7740000002</v>
      </c>
      <c r="R6644" t="s">
        <v>45</v>
      </c>
      <c r="S6644" t="s">
        <v>34</v>
      </c>
      <c r="T6644" t="s">
        <v>46</v>
      </c>
      <c r="V6644" t="s">
        <v>97</v>
      </c>
      <c r="W6644" t="s">
        <v>110</v>
      </c>
      <c r="Y6644" t="s">
        <v>129</v>
      </c>
    </row>
    <row r="6645" spans="1:25" x14ac:dyDescent="0.45">
      <c r="A6645" t="s">
        <v>335</v>
      </c>
      <c r="B6645" t="s">
        <v>541</v>
      </c>
      <c r="C6645">
        <v>8006</v>
      </c>
      <c r="D6645">
        <v>1</v>
      </c>
      <c r="F6645">
        <v>2016</v>
      </c>
      <c r="G6645">
        <v>727</v>
      </c>
      <c r="H6645">
        <v>703.64</v>
      </c>
      <c r="I6645">
        <v>137441.98000000001</v>
      </c>
      <c r="K6645">
        <v>77.147000000000006</v>
      </c>
      <c r="L6645">
        <v>6.8400000000000002E-2</v>
      </c>
      <c r="M6645">
        <v>93348.534</v>
      </c>
      <c r="N6645">
        <v>6.2100000000000002E-2</v>
      </c>
      <c r="O6645">
        <v>88.007999999999996</v>
      </c>
      <c r="P6645">
        <v>9.11E-2</v>
      </c>
      <c r="Q6645">
        <v>1456759.622</v>
      </c>
      <c r="R6645" t="s">
        <v>45</v>
      </c>
      <c r="S6645" t="s">
        <v>34</v>
      </c>
      <c r="T6645" t="s">
        <v>46</v>
      </c>
      <c r="V6645" t="s">
        <v>97</v>
      </c>
      <c r="W6645" t="s">
        <v>110</v>
      </c>
      <c r="Y6645" t="s">
        <v>129</v>
      </c>
    </row>
    <row r="6646" spans="1:25" x14ac:dyDescent="0.45">
      <c r="A6646" t="s">
        <v>335</v>
      </c>
      <c r="B6646" t="s">
        <v>541</v>
      </c>
      <c r="C6646">
        <v>8006</v>
      </c>
      <c r="D6646">
        <v>1</v>
      </c>
      <c r="F6646">
        <v>2017</v>
      </c>
      <c r="G6646">
        <v>499</v>
      </c>
      <c r="H6646">
        <v>490.46</v>
      </c>
      <c r="I6646">
        <v>120477.49</v>
      </c>
      <c r="K6646">
        <v>108.435</v>
      </c>
      <c r="L6646">
        <v>9.1300000000000006E-2</v>
      </c>
      <c r="M6646">
        <v>86378.634000000005</v>
      </c>
      <c r="N6646">
        <v>6.2799999999999995E-2</v>
      </c>
      <c r="O6646">
        <v>89.298000000000002</v>
      </c>
      <c r="P6646">
        <v>9.8699999999999996E-2</v>
      </c>
      <c r="Q6646">
        <v>1306046.9509999999</v>
      </c>
      <c r="R6646" t="s">
        <v>45</v>
      </c>
      <c r="S6646" t="s">
        <v>34</v>
      </c>
      <c r="T6646" t="s">
        <v>46</v>
      </c>
      <c r="V6646" t="s">
        <v>97</v>
      </c>
      <c r="W6646" t="s">
        <v>110</v>
      </c>
      <c r="Y6646" t="s">
        <v>130</v>
      </c>
    </row>
    <row r="6647" spans="1:25" x14ac:dyDescent="0.45">
      <c r="A6647" t="s">
        <v>335</v>
      </c>
      <c r="B6647" t="s">
        <v>541</v>
      </c>
      <c r="C6647">
        <v>8006</v>
      </c>
      <c r="D6647">
        <v>1</v>
      </c>
      <c r="F6647">
        <v>2018</v>
      </c>
      <c r="G6647">
        <v>997</v>
      </c>
      <c r="H6647">
        <v>969.22</v>
      </c>
      <c r="I6647">
        <v>279415.87</v>
      </c>
      <c r="K6647">
        <v>383.31299999999999</v>
      </c>
      <c r="L6647">
        <v>0.14799999999999999</v>
      </c>
      <c r="M6647">
        <v>193274.33600000001</v>
      </c>
      <c r="N6647">
        <v>6.5000000000000002E-2</v>
      </c>
      <c r="O6647">
        <v>247.31700000000001</v>
      </c>
      <c r="P6647">
        <v>0.13389999999999999</v>
      </c>
      <c r="Q6647">
        <v>2730405.5079999999</v>
      </c>
      <c r="R6647" t="s">
        <v>45</v>
      </c>
      <c r="S6647" t="s">
        <v>34</v>
      </c>
      <c r="T6647" t="s">
        <v>46</v>
      </c>
      <c r="V6647" t="s">
        <v>97</v>
      </c>
      <c r="W6647" t="s">
        <v>110</v>
      </c>
      <c r="Y6647" t="s">
        <v>130</v>
      </c>
    </row>
    <row r="6648" spans="1:25" x14ac:dyDescent="0.45">
      <c r="A6648" t="s">
        <v>335</v>
      </c>
      <c r="B6648" t="s">
        <v>541</v>
      </c>
      <c r="C6648">
        <v>8006</v>
      </c>
      <c r="D6648">
        <v>1</v>
      </c>
      <c r="F6648">
        <v>2019</v>
      </c>
      <c r="G6648">
        <v>328</v>
      </c>
      <c r="H6648">
        <v>315.3</v>
      </c>
      <c r="I6648">
        <v>63288.38</v>
      </c>
      <c r="K6648">
        <v>7.1159999999999997</v>
      </c>
      <c r="L6648">
        <v>1.29E-2</v>
      </c>
      <c r="M6648">
        <v>41051.794999999998</v>
      </c>
      <c r="N6648">
        <v>5.9400000000000001E-2</v>
      </c>
      <c r="O6648">
        <v>39.875</v>
      </c>
      <c r="P6648">
        <v>8.2699999999999996E-2</v>
      </c>
      <c r="Q6648">
        <v>681251.70299999998</v>
      </c>
      <c r="R6648" t="s">
        <v>45</v>
      </c>
      <c r="S6648" t="s">
        <v>34</v>
      </c>
      <c r="T6648" t="s">
        <v>46</v>
      </c>
      <c r="V6648" t="s">
        <v>97</v>
      </c>
      <c r="W6648" t="s">
        <v>110</v>
      </c>
      <c r="Y6648" t="s">
        <v>130</v>
      </c>
    </row>
    <row r="6649" spans="1:25" x14ac:dyDescent="0.45">
      <c r="A6649" t="s">
        <v>335</v>
      </c>
      <c r="B6649" t="s">
        <v>541</v>
      </c>
      <c r="C6649">
        <v>8006</v>
      </c>
      <c r="D6649">
        <v>1</v>
      </c>
      <c r="F6649">
        <v>2020</v>
      </c>
      <c r="G6649">
        <v>254</v>
      </c>
      <c r="H6649">
        <v>246.41</v>
      </c>
      <c r="I6649">
        <v>46129.66</v>
      </c>
      <c r="K6649">
        <v>3.4409999999999998</v>
      </c>
      <c r="L6649">
        <v>9.2999999999999992E-3</v>
      </c>
      <c r="M6649">
        <v>29932.879000000001</v>
      </c>
      <c r="N6649">
        <v>5.9400000000000001E-2</v>
      </c>
      <c r="O6649">
        <v>22.526</v>
      </c>
      <c r="P6649">
        <v>6.7199999999999996E-2</v>
      </c>
      <c r="Q6649">
        <v>499149.429</v>
      </c>
      <c r="R6649" t="s">
        <v>45</v>
      </c>
      <c r="S6649" t="s">
        <v>34</v>
      </c>
      <c r="T6649" t="s">
        <v>46</v>
      </c>
      <c r="V6649" t="s">
        <v>97</v>
      </c>
      <c r="W6649" t="s">
        <v>110</v>
      </c>
      <c r="Y6649" t="s">
        <v>130</v>
      </c>
    </row>
    <row r="6650" spans="1:25" x14ac:dyDescent="0.45">
      <c r="A6650" t="s">
        <v>335</v>
      </c>
      <c r="B6650" t="s">
        <v>541</v>
      </c>
      <c r="C6650">
        <v>8006</v>
      </c>
      <c r="D6650">
        <v>1</v>
      </c>
      <c r="F6650">
        <v>2021</v>
      </c>
      <c r="G6650">
        <v>368</v>
      </c>
      <c r="H6650">
        <v>341.11</v>
      </c>
      <c r="I6650">
        <v>56445.58</v>
      </c>
      <c r="K6650">
        <v>4.1989999999999998</v>
      </c>
      <c r="L6650">
        <v>7.1000000000000004E-3</v>
      </c>
      <c r="M6650">
        <v>36837.033000000003</v>
      </c>
      <c r="N6650">
        <v>5.91E-2</v>
      </c>
      <c r="O6650">
        <v>33.087000000000003</v>
      </c>
      <c r="P6650">
        <v>7.4399999999999994E-2</v>
      </c>
      <c r="Q6650">
        <v>614240.68500000006</v>
      </c>
      <c r="R6650" t="s">
        <v>45</v>
      </c>
      <c r="S6650" t="s">
        <v>34</v>
      </c>
      <c r="T6650" t="s">
        <v>46</v>
      </c>
      <c r="V6650" t="s">
        <v>97</v>
      </c>
      <c r="W6650" t="s">
        <v>110</v>
      </c>
      <c r="Y6650" t="s">
        <v>131</v>
      </c>
    </row>
    <row r="6651" spans="1:25" x14ac:dyDescent="0.45">
      <c r="A6651" t="s">
        <v>335</v>
      </c>
      <c r="B6651" t="s">
        <v>541</v>
      </c>
      <c r="C6651">
        <v>8006</v>
      </c>
      <c r="D6651">
        <v>1</v>
      </c>
      <c r="F6651">
        <v>2022</v>
      </c>
      <c r="G6651">
        <v>1009</v>
      </c>
      <c r="H6651">
        <v>976.76</v>
      </c>
      <c r="I6651">
        <v>280219.13</v>
      </c>
      <c r="K6651">
        <v>521.46400000000006</v>
      </c>
      <c r="L6651">
        <v>0.27829999999999999</v>
      </c>
      <c r="M6651">
        <v>208110.44</v>
      </c>
      <c r="N6651">
        <v>7.0599999999999996E-2</v>
      </c>
      <c r="O6651">
        <v>266.52800000000002</v>
      </c>
      <c r="P6651">
        <v>0.14990000000000001</v>
      </c>
      <c r="Q6651">
        <v>2786086.4870000002</v>
      </c>
      <c r="R6651" t="s">
        <v>45</v>
      </c>
      <c r="S6651" t="s">
        <v>34</v>
      </c>
      <c r="T6651" t="s">
        <v>46</v>
      </c>
      <c r="V6651" t="s">
        <v>97</v>
      </c>
      <c r="W6651" t="s">
        <v>110</v>
      </c>
      <c r="Y6651" t="s">
        <v>131</v>
      </c>
    </row>
    <row r="6652" spans="1:25" x14ac:dyDescent="0.45">
      <c r="A6652" t="s">
        <v>335</v>
      </c>
      <c r="B6652" t="s">
        <v>541</v>
      </c>
      <c r="C6652">
        <v>8006</v>
      </c>
      <c r="D6652">
        <v>1</v>
      </c>
      <c r="F6652">
        <v>2023</v>
      </c>
      <c r="G6652">
        <v>459</v>
      </c>
      <c r="H6652">
        <v>429.32</v>
      </c>
      <c r="I6652">
        <v>83196.02</v>
      </c>
      <c r="K6652">
        <v>57.780999999999999</v>
      </c>
      <c r="L6652">
        <v>7.4099999999999999E-2</v>
      </c>
      <c r="M6652">
        <v>54544.258000000002</v>
      </c>
      <c r="N6652">
        <v>6.2E-2</v>
      </c>
      <c r="O6652">
        <v>63.319000000000003</v>
      </c>
      <c r="P6652">
        <v>0.1066</v>
      </c>
      <c r="Q6652">
        <v>841225.18799999997</v>
      </c>
      <c r="R6652" t="s">
        <v>45</v>
      </c>
      <c r="S6652" t="s">
        <v>34</v>
      </c>
      <c r="T6652" t="s">
        <v>46</v>
      </c>
      <c r="V6652" t="s">
        <v>97</v>
      </c>
      <c r="W6652" t="s">
        <v>110</v>
      </c>
      <c r="Y6652" t="s">
        <v>131</v>
      </c>
    </row>
    <row r="6653" spans="1:25" x14ac:dyDescent="0.45">
      <c r="A6653" t="s">
        <v>335</v>
      </c>
      <c r="B6653" t="s">
        <v>541</v>
      </c>
      <c r="C6653">
        <v>8006</v>
      </c>
      <c r="D6653">
        <v>1</v>
      </c>
      <c r="F6653">
        <v>2024</v>
      </c>
      <c r="G6653">
        <v>211</v>
      </c>
      <c r="H6653">
        <v>199.96</v>
      </c>
      <c r="I6653">
        <v>43581</v>
      </c>
      <c r="K6653">
        <v>26.536000000000001</v>
      </c>
      <c r="L6653">
        <v>0.11840000000000001</v>
      </c>
      <c r="M6653">
        <v>28819.597000000002</v>
      </c>
      <c r="N6653">
        <v>6.3799999999999996E-2</v>
      </c>
      <c r="O6653">
        <v>30.568000000000001</v>
      </c>
      <c r="P6653">
        <v>0.11260000000000001</v>
      </c>
      <c r="Q6653">
        <v>449474.71600000001</v>
      </c>
      <c r="R6653" t="s">
        <v>45</v>
      </c>
      <c r="S6653" t="s">
        <v>34</v>
      </c>
      <c r="T6653" t="s">
        <v>46</v>
      </c>
      <c r="V6653" t="s">
        <v>97</v>
      </c>
      <c r="W6653" t="s">
        <v>110</v>
      </c>
      <c r="Y6653" t="s">
        <v>131</v>
      </c>
    </row>
    <row r="6654" spans="1:25" x14ac:dyDescent="0.45">
      <c r="A6654" t="s">
        <v>335</v>
      </c>
      <c r="B6654" t="s">
        <v>541</v>
      </c>
      <c r="C6654">
        <v>8006</v>
      </c>
      <c r="D6654">
        <v>2</v>
      </c>
      <c r="F6654">
        <v>2009</v>
      </c>
      <c r="G6654">
        <v>848</v>
      </c>
      <c r="H6654">
        <v>835.11</v>
      </c>
      <c r="I6654">
        <v>234908.23</v>
      </c>
      <c r="K6654">
        <v>811.59299999999996</v>
      </c>
      <c r="L6654">
        <v>0.5131</v>
      </c>
      <c r="M6654">
        <v>178304.24400000001</v>
      </c>
      <c r="N6654">
        <v>7.1599999999999997E-2</v>
      </c>
      <c r="O6654">
        <v>210.25800000000001</v>
      </c>
      <c r="P6654">
        <v>0.1341</v>
      </c>
      <c r="Q6654">
        <v>2343983.0019999999</v>
      </c>
      <c r="R6654" t="s">
        <v>45</v>
      </c>
      <c r="S6654" t="s">
        <v>34</v>
      </c>
      <c r="T6654" t="s">
        <v>46</v>
      </c>
      <c r="V6654" t="s">
        <v>97</v>
      </c>
      <c r="W6654" t="s">
        <v>110</v>
      </c>
      <c r="Y6654" t="s">
        <v>107</v>
      </c>
    </row>
    <row r="6655" spans="1:25" x14ac:dyDescent="0.45">
      <c r="A6655" t="s">
        <v>335</v>
      </c>
      <c r="B6655" t="s">
        <v>541</v>
      </c>
      <c r="C6655">
        <v>8006</v>
      </c>
      <c r="D6655">
        <v>2</v>
      </c>
      <c r="F6655">
        <v>2010</v>
      </c>
      <c r="G6655">
        <v>1070</v>
      </c>
      <c r="H6655">
        <v>1021.28</v>
      </c>
      <c r="I6655">
        <v>233528.82</v>
      </c>
      <c r="K6655">
        <v>105.89</v>
      </c>
      <c r="L6655">
        <v>4.8899999999999999E-2</v>
      </c>
      <c r="M6655">
        <v>157946.03599999999</v>
      </c>
      <c r="N6655">
        <v>6.0199999999999997E-2</v>
      </c>
      <c r="O6655">
        <v>82.495000000000005</v>
      </c>
      <c r="P6655">
        <v>4.7899999999999998E-2</v>
      </c>
      <c r="Q6655">
        <v>2582815.9539999999</v>
      </c>
      <c r="R6655" t="s">
        <v>45</v>
      </c>
      <c r="S6655" t="s">
        <v>34</v>
      </c>
      <c r="T6655" t="s">
        <v>46</v>
      </c>
      <c r="V6655" t="s">
        <v>97</v>
      </c>
      <c r="W6655" t="s">
        <v>110</v>
      </c>
      <c r="Y6655" t="s">
        <v>107</v>
      </c>
    </row>
    <row r="6656" spans="1:25" x14ac:dyDescent="0.45">
      <c r="A6656" t="s">
        <v>335</v>
      </c>
      <c r="B6656" t="s">
        <v>541</v>
      </c>
      <c r="C6656">
        <v>8006</v>
      </c>
      <c r="D6656">
        <v>2</v>
      </c>
      <c r="F6656">
        <v>2011</v>
      </c>
      <c r="G6656">
        <v>889</v>
      </c>
      <c r="H6656">
        <v>862.36</v>
      </c>
      <c r="I6656">
        <v>208583.77</v>
      </c>
      <c r="K6656">
        <v>138.86000000000001</v>
      </c>
      <c r="L6656">
        <v>7.8299999999999995E-2</v>
      </c>
      <c r="M6656">
        <v>140315.557</v>
      </c>
      <c r="N6656">
        <v>6.0900000000000003E-2</v>
      </c>
      <c r="O6656">
        <v>97.962999999999994</v>
      </c>
      <c r="P6656">
        <v>7.0400000000000004E-2</v>
      </c>
      <c r="Q6656">
        <v>2254993.0070000002</v>
      </c>
      <c r="R6656" t="s">
        <v>45</v>
      </c>
      <c r="S6656" t="s">
        <v>34</v>
      </c>
      <c r="T6656" t="s">
        <v>46</v>
      </c>
      <c r="V6656" t="s">
        <v>97</v>
      </c>
      <c r="W6656" t="s">
        <v>110</v>
      </c>
      <c r="Y6656" t="s">
        <v>107</v>
      </c>
    </row>
    <row r="6657" spans="1:25" x14ac:dyDescent="0.45">
      <c r="A6657" t="s">
        <v>335</v>
      </c>
      <c r="B6657" t="s">
        <v>541</v>
      </c>
      <c r="C6657">
        <v>8006</v>
      </c>
      <c r="D6657">
        <v>2</v>
      </c>
      <c r="F6657">
        <v>2012</v>
      </c>
      <c r="G6657">
        <v>887</v>
      </c>
      <c r="H6657">
        <v>856.76</v>
      </c>
      <c r="I6657">
        <v>208563.62</v>
      </c>
      <c r="K6657">
        <v>29.071999999999999</v>
      </c>
      <c r="L6657">
        <v>1.47E-2</v>
      </c>
      <c r="M6657">
        <v>135363.57199999999</v>
      </c>
      <c r="N6657">
        <v>5.9499999999999997E-2</v>
      </c>
      <c r="O6657">
        <v>67.183999999999997</v>
      </c>
      <c r="P6657">
        <v>4.8599999999999997E-2</v>
      </c>
      <c r="Q6657">
        <v>2253055.6129999999</v>
      </c>
      <c r="R6657" t="s">
        <v>45</v>
      </c>
      <c r="S6657" t="s">
        <v>34</v>
      </c>
      <c r="T6657" t="s">
        <v>46</v>
      </c>
      <c r="V6657" t="s">
        <v>97</v>
      </c>
      <c r="W6657" t="s">
        <v>110</v>
      </c>
      <c r="Y6657" t="s">
        <v>107</v>
      </c>
    </row>
    <row r="6658" spans="1:25" x14ac:dyDescent="0.45">
      <c r="A6658" t="s">
        <v>335</v>
      </c>
      <c r="B6658" t="s">
        <v>541</v>
      </c>
      <c r="C6658">
        <v>8006</v>
      </c>
      <c r="D6658">
        <v>2</v>
      </c>
      <c r="F6658">
        <v>2013</v>
      </c>
      <c r="G6658">
        <v>799</v>
      </c>
      <c r="H6658">
        <v>775.4</v>
      </c>
      <c r="I6658">
        <v>165855.82</v>
      </c>
      <c r="K6658">
        <v>98.438999999999993</v>
      </c>
      <c r="L6658">
        <v>8.1100000000000005E-2</v>
      </c>
      <c r="M6658">
        <v>111566.223</v>
      </c>
      <c r="N6658">
        <v>6.1199999999999997E-2</v>
      </c>
      <c r="O6658">
        <v>89.478999999999999</v>
      </c>
      <c r="P6658">
        <v>7.7700000000000005E-2</v>
      </c>
      <c r="Q6658">
        <v>1792286.91</v>
      </c>
      <c r="R6658" t="s">
        <v>45</v>
      </c>
      <c r="S6658" t="s">
        <v>34</v>
      </c>
      <c r="T6658" t="s">
        <v>46</v>
      </c>
      <c r="V6658" t="s">
        <v>97</v>
      </c>
      <c r="W6658" t="s">
        <v>110</v>
      </c>
      <c r="Y6658" t="s">
        <v>107</v>
      </c>
    </row>
    <row r="6659" spans="1:25" x14ac:dyDescent="0.45">
      <c r="A6659" t="s">
        <v>335</v>
      </c>
      <c r="B6659" t="s">
        <v>541</v>
      </c>
      <c r="C6659">
        <v>8006</v>
      </c>
      <c r="D6659">
        <v>2</v>
      </c>
      <c r="F6659">
        <v>2014</v>
      </c>
      <c r="G6659">
        <v>925</v>
      </c>
      <c r="H6659">
        <v>905.62</v>
      </c>
      <c r="I6659">
        <v>213374.45</v>
      </c>
      <c r="K6659">
        <v>321.613</v>
      </c>
      <c r="L6659">
        <v>0.22439999999999999</v>
      </c>
      <c r="M6659">
        <v>158225.50599999999</v>
      </c>
      <c r="N6659">
        <v>6.8400000000000002E-2</v>
      </c>
      <c r="O6659">
        <v>174.90199999999999</v>
      </c>
      <c r="P6659">
        <v>0.12280000000000001</v>
      </c>
      <c r="Q6659">
        <v>2217694.602</v>
      </c>
      <c r="R6659" t="s">
        <v>45</v>
      </c>
      <c r="S6659" t="s">
        <v>34</v>
      </c>
      <c r="T6659" t="s">
        <v>46</v>
      </c>
      <c r="V6659" t="s">
        <v>97</v>
      </c>
      <c r="W6659" t="s">
        <v>110</v>
      </c>
      <c r="Y6659" t="s">
        <v>107</v>
      </c>
    </row>
    <row r="6660" spans="1:25" x14ac:dyDescent="0.45">
      <c r="A6660" t="s">
        <v>335</v>
      </c>
      <c r="B6660" t="s">
        <v>541</v>
      </c>
      <c r="C6660">
        <v>8006</v>
      </c>
      <c r="D6660">
        <v>2</v>
      </c>
      <c r="F6660">
        <v>2015</v>
      </c>
      <c r="G6660">
        <v>1084</v>
      </c>
      <c r="H6660">
        <v>1059.68</v>
      </c>
      <c r="I6660">
        <v>255652.67</v>
      </c>
      <c r="K6660">
        <v>375.34699999999998</v>
      </c>
      <c r="L6660">
        <v>0.1983</v>
      </c>
      <c r="M6660">
        <v>191689.01500000001</v>
      </c>
      <c r="N6660">
        <v>6.7799999999999999E-2</v>
      </c>
      <c r="O6660">
        <v>207.95500000000001</v>
      </c>
      <c r="P6660">
        <v>0.12</v>
      </c>
      <c r="Q6660">
        <v>2671514.9559999998</v>
      </c>
      <c r="R6660" t="s">
        <v>45</v>
      </c>
      <c r="S6660" t="s">
        <v>34</v>
      </c>
      <c r="T6660" t="s">
        <v>46</v>
      </c>
      <c r="V6660" t="s">
        <v>97</v>
      </c>
      <c r="W6660" t="s">
        <v>110</v>
      </c>
      <c r="Y6660" t="s">
        <v>129</v>
      </c>
    </row>
    <row r="6661" spans="1:25" x14ac:dyDescent="0.45">
      <c r="A6661" t="s">
        <v>335</v>
      </c>
      <c r="B6661" t="s">
        <v>541</v>
      </c>
      <c r="C6661">
        <v>8006</v>
      </c>
      <c r="D6661">
        <v>2</v>
      </c>
      <c r="F6661">
        <v>2016</v>
      </c>
      <c r="G6661">
        <v>886</v>
      </c>
      <c r="H6661">
        <v>856.32</v>
      </c>
      <c r="I6661">
        <v>184026.16</v>
      </c>
      <c r="K6661">
        <v>80.406000000000006</v>
      </c>
      <c r="L6661">
        <v>5.9900000000000002E-2</v>
      </c>
      <c r="M6661">
        <v>120642.47100000001</v>
      </c>
      <c r="N6661">
        <v>6.1699999999999998E-2</v>
      </c>
      <c r="O6661">
        <v>111.511</v>
      </c>
      <c r="P6661">
        <v>9.0499999999999997E-2</v>
      </c>
      <c r="Q6661">
        <v>1911384.088</v>
      </c>
      <c r="R6661" t="s">
        <v>45</v>
      </c>
      <c r="S6661" t="s">
        <v>34</v>
      </c>
      <c r="T6661" t="s">
        <v>46</v>
      </c>
      <c r="V6661" t="s">
        <v>97</v>
      </c>
      <c r="W6661" t="s">
        <v>110</v>
      </c>
      <c r="Y6661" t="s">
        <v>129</v>
      </c>
    </row>
    <row r="6662" spans="1:25" x14ac:dyDescent="0.45">
      <c r="A6662" t="s">
        <v>335</v>
      </c>
      <c r="B6662" t="s">
        <v>541</v>
      </c>
      <c r="C6662">
        <v>8006</v>
      </c>
      <c r="D6662">
        <v>2</v>
      </c>
      <c r="F6662">
        <v>2017</v>
      </c>
      <c r="G6662">
        <v>908</v>
      </c>
      <c r="H6662">
        <v>881.02</v>
      </c>
      <c r="I6662">
        <v>215082.9</v>
      </c>
      <c r="K6662">
        <v>155.36000000000001</v>
      </c>
      <c r="L6662">
        <v>6.6000000000000003E-2</v>
      </c>
      <c r="M6662">
        <v>145536.45300000001</v>
      </c>
      <c r="N6662">
        <v>6.1800000000000001E-2</v>
      </c>
      <c r="O6662">
        <v>162.655</v>
      </c>
      <c r="P6662">
        <v>9.9000000000000005E-2</v>
      </c>
      <c r="Q6662">
        <v>2237943.9679999999</v>
      </c>
      <c r="R6662" t="s">
        <v>45</v>
      </c>
      <c r="S6662" t="s">
        <v>34</v>
      </c>
      <c r="T6662" t="s">
        <v>46</v>
      </c>
      <c r="V6662" t="s">
        <v>97</v>
      </c>
      <c r="W6662" t="s">
        <v>110</v>
      </c>
      <c r="Y6662" t="s">
        <v>130</v>
      </c>
    </row>
    <row r="6663" spans="1:25" x14ac:dyDescent="0.45">
      <c r="A6663" t="s">
        <v>335</v>
      </c>
      <c r="B6663" t="s">
        <v>541</v>
      </c>
      <c r="C6663">
        <v>8006</v>
      </c>
      <c r="D6663">
        <v>2</v>
      </c>
      <c r="F6663">
        <v>2018</v>
      </c>
      <c r="G6663">
        <v>975</v>
      </c>
      <c r="H6663">
        <v>953.04</v>
      </c>
      <c r="I6663">
        <v>267139.09000000003</v>
      </c>
      <c r="K6663">
        <v>380.51499999999999</v>
      </c>
      <c r="L6663">
        <v>0.151</v>
      </c>
      <c r="M6663">
        <v>191255.193</v>
      </c>
      <c r="N6663">
        <v>6.5100000000000005E-2</v>
      </c>
      <c r="O6663">
        <v>256.2</v>
      </c>
      <c r="P6663">
        <v>0.12230000000000001</v>
      </c>
      <c r="Q6663">
        <v>2700264.1979999999</v>
      </c>
      <c r="R6663" t="s">
        <v>45</v>
      </c>
      <c r="S6663" t="s">
        <v>34</v>
      </c>
      <c r="T6663" t="s">
        <v>46</v>
      </c>
      <c r="V6663" t="s">
        <v>97</v>
      </c>
      <c r="W6663" t="s">
        <v>110</v>
      </c>
      <c r="Y6663" t="s">
        <v>130</v>
      </c>
    </row>
    <row r="6664" spans="1:25" x14ac:dyDescent="0.45">
      <c r="A6664" t="s">
        <v>335</v>
      </c>
      <c r="B6664" t="s">
        <v>541</v>
      </c>
      <c r="C6664">
        <v>8006</v>
      </c>
      <c r="D6664">
        <v>2</v>
      </c>
      <c r="F6664">
        <v>2019</v>
      </c>
      <c r="G6664">
        <v>538</v>
      </c>
      <c r="H6664">
        <v>526.44000000000005</v>
      </c>
      <c r="I6664">
        <v>91551.48</v>
      </c>
      <c r="K6664">
        <v>7.5270000000000001</v>
      </c>
      <c r="L6664">
        <v>1.09E-2</v>
      </c>
      <c r="M6664">
        <v>60146.599000000002</v>
      </c>
      <c r="N6664">
        <v>5.8700000000000002E-2</v>
      </c>
      <c r="O6664">
        <v>36.436999999999998</v>
      </c>
      <c r="P6664">
        <v>6.0100000000000001E-2</v>
      </c>
      <c r="Q6664">
        <v>1002123.148</v>
      </c>
      <c r="R6664" t="s">
        <v>45</v>
      </c>
      <c r="S6664" t="s">
        <v>34</v>
      </c>
      <c r="T6664" t="s">
        <v>46</v>
      </c>
      <c r="V6664" t="s">
        <v>97</v>
      </c>
      <c r="W6664" t="s">
        <v>110</v>
      </c>
      <c r="Y6664" t="s">
        <v>130</v>
      </c>
    </row>
    <row r="6665" spans="1:25" x14ac:dyDescent="0.45">
      <c r="A6665" t="s">
        <v>335</v>
      </c>
      <c r="B6665" t="s">
        <v>541</v>
      </c>
      <c r="C6665">
        <v>8006</v>
      </c>
      <c r="D6665">
        <v>2</v>
      </c>
      <c r="F6665">
        <v>2020</v>
      </c>
      <c r="G6665">
        <v>362</v>
      </c>
      <c r="H6665">
        <v>354.32</v>
      </c>
      <c r="I6665">
        <v>70728.7</v>
      </c>
      <c r="K6665">
        <v>6.8959999999999999</v>
      </c>
      <c r="L6665">
        <v>1.2200000000000001E-2</v>
      </c>
      <c r="M6665">
        <v>44479.305</v>
      </c>
      <c r="N6665">
        <v>5.9499999999999997E-2</v>
      </c>
      <c r="O6665">
        <v>35.731999999999999</v>
      </c>
      <c r="P6665">
        <v>7.46E-2</v>
      </c>
      <c r="Q6665">
        <v>739243.31599999999</v>
      </c>
      <c r="R6665" t="s">
        <v>45</v>
      </c>
      <c r="S6665" t="s">
        <v>34</v>
      </c>
      <c r="T6665" t="s">
        <v>46</v>
      </c>
      <c r="V6665" t="s">
        <v>97</v>
      </c>
      <c r="W6665" t="s">
        <v>110</v>
      </c>
      <c r="Y6665" t="s">
        <v>130</v>
      </c>
    </row>
    <row r="6666" spans="1:25" x14ac:dyDescent="0.45">
      <c r="A6666" t="s">
        <v>335</v>
      </c>
      <c r="B6666" t="s">
        <v>541</v>
      </c>
      <c r="C6666">
        <v>8006</v>
      </c>
      <c r="D6666">
        <v>2</v>
      </c>
      <c r="F6666">
        <v>2021</v>
      </c>
      <c r="G6666">
        <v>501</v>
      </c>
      <c r="H6666">
        <v>486.7</v>
      </c>
      <c r="I6666">
        <v>91493.65</v>
      </c>
      <c r="K6666">
        <v>23.31</v>
      </c>
      <c r="L6666">
        <v>3.9199999999999999E-2</v>
      </c>
      <c r="M6666">
        <v>61542.964</v>
      </c>
      <c r="N6666">
        <v>6.0699999999999997E-2</v>
      </c>
      <c r="O6666">
        <v>67.954999999999998</v>
      </c>
      <c r="P6666">
        <v>0.1004</v>
      </c>
      <c r="Q6666">
        <v>1004159.0550000001</v>
      </c>
      <c r="R6666" t="s">
        <v>45</v>
      </c>
      <c r="S6666" t="s">
        <v>34</v>
      </c>
      <c r="T6666" t="s">
        <v>46</v>
      </c>
      <c r="V6666" t="s">
        <v>97</v>
      </c>
      <c r="W6666" t="s">
        <v>110</v>
      </c>
      <c r="Y6666" t="s">
        <v>131</v>
      </c>
    </row>
    <row r="6667" spans="1:25" x14ac:dyDescent="0.45">
      <c r="A6667" t="s">
        <v>335</v>
      </c>
      <c r="B6667" t="s">
        <v>541</v>
      </c>
      <c r="C6667">
        <v>8006</v>
      </c>
      <c r="D6667">
        <v>2</v>
      </c>
      <c r="F6667">
        <v>2022</v>
      </c>
      <c r="G6667">
        <v>885</v>
      </c>
      <c r="H6667">
        <v>864.82</v>
      </c>
      <c r="I6667">
        <v>228133.74</v>
      </c>
      <c r="K6667">
        <v>229.36099999999999</v>
      </c>
      <c r="L6667">
        <v>0.1474</v>
      </c>
      <c r="M6667">
        <v>151146.75899999999</v>
      </c>
      <c r="N6667">
        <v>6.5100000000000005E-2</v>
      </c>
      <c r="O6667">
        <v>189.78399999999999</v>
      </c>
      <c r="P6667">
        <v>0.126</v>
      </c>
      <c r="Q6667">
        <v>2228486.0759999999</v>
      </c>
      <c r="R6667" t="s">
        <v>45</v>
      </c>
      <c r="S6667" t="s">
        <v>34</v>
      </c>
      <c r="T6667" t="s">
        <v>46</v>
      </c>
      <c r="V6667" t="s">
        <v>97</v>
      </c>
      <c r="W6667" t="s">
        <v>110</v>
      </c>
      <c r="Y6667" t="s">
        <v>131</v>
      </c>
    </row>
    <row r="6668" spans="1:25" x14ac:dyDescent="0.45">
      <c r="A6668" t="s">
        <v>335</v>
      </c>
      <c r="B6668" t="s">
        <v>541</v>
      </c>
      <c r="C6668">
        <v>8006</v>
      </c>
      <c r="D6668">
        <v>2</v>
      </c>
      <c r="F6668">
        <v>2023</v>
      </c>
      <c r="G6668">
        <v>715</v>
      </c>
      <c r="H6668">
        <v>693.5</v>
      </c>
      <c r="I6668">
        <v>124615.67</v>
      </c>
      <c r="K6668">
        <v>48.715000000000003</v>
      </c>
      <c r="L6668">
        <v>3.4799999999999998E-2</v>
      </c>
      <c r="M6668">
        <v>79230.179999999993</v>
      </c>
      <c r="N6668">
        <v>6.0400000000000002E-2</v>
      </c>
      <c r="O6668">
        <v>76.923000000000002</v>
      </c>
      <c r="P6668">
        <v>9.2899999999999996E-2</v>
      </c>
      <c r="Q6668">
        <v>1269080.892</v>
      </c>
      <c r="R6668" t="s">
        <v>45</v>
      </c>
      <c r="S6668" t="s">
        <v>34</v>
      </c>
      <c r="T6668" t="s">
        <v>46</v>
      </c>
      <c r="V6668" t="s">
        <v>97</v>
      </c>
      <c r="W6668" t="s">
        <v>110</v>
      </c>
      <c r="Y6668" t="s">
        <v>131</v>
      </c>
    </row>
    <row r="6669" spans="1:25" x14ac:dyDescent="0.45">
      <c r="A6669" t="s">
        <v>335</v>
      </c>
      <c r="B6669" t="s">
        <v>541</v>
      </c>
      <c r="C6669">
        <v>8006</v>
      </c>
      <c r="D6669">
        <v>2</v>
      </c>
      <c r="F6669">
        <v>2024</v>
      </c>
      <c r="G6669">
        <v>228</v>
      </c>
      <c r="H6669">
        <v>221.16</v>
      </c>
      <c r="I6669">
        <v>41956.86</v>
      </c>
      <c r="K6669">
        <v>27.422000000000001</v>
      </c>
      <c r="L6669">
        <v>0.1177</v>
      </c>
      <c r="M6669">
        <v>27137.149000000001</v>
      </c>
      <c r="N6669">
        <v>6.3799999999999996E-2</v>
      </c>
      <c r="O6669">
        <v>24.893999999999998</v>
      </c>
      <c r="P6669">
        <v>9.1399999999999995E-2</v>
      </c>
      <c r="Q6669">
        <v>419979.79200000002</v>
      </c>
      <c r="R6669" t="s">
        <v>45</v>
      </c>
      <c r="S6669" t="s">
        <v>34</v>
      </c>
      <c r="T6669" t="s">
        <v>46</v>
      </c>
      <c r="V6669" t="s">
        <v>97</v>
      </c>
      <c r="W6669" t="s">
        <v>110</v>
      </c>
      <c r="Y6669" t="s">
        <v>131</v>
      </c>
    </row>
    <row r="6670" spans="1:25" x14ac:dyDescent="0.45">
      <c r="A6670" t="s">
        <v>335</v>
      </c>
      <c r="B6670" t="s">
        <v>542</v>
      </c>
      <c r="C6670">
        <v>8007</v>
      </c>
      <c r="D6670" t="s">
        <v>543</v>
      </c>
      <c r="E6670" t="s">
        <v>411</v>
      </c>
      <c r="F6670">
        <v>2009</v>
      </c>
      <c r="G6670">
        <v>121</v>
      </c>
      <c r="H6670">
        <v>121</v>
      </c>
      <c r="I6670">
        <v>2212</v>
      </c>
      <c r="K6670">
        <v>7.7430000000000003</v>
      </c>
      <c r="L6670">
        <v>0.50009999999999999</v>
      </c>
      <c r="M6670">
        <v>2507.1999999999998</v>
      </c>
      <c r="N6670">
        <v>8.09E-2</v>
      </c>
      <c r="O6670">
        <v>15.48</v>
      </c>
      <c r="P6670">
        <v>0.99150000000000005</v>
      </c>
      <c r="Q6670">
        <v>30965.8</v>
      </c>
      <c r="R6670" t="s">
        <v>38</v>
      </c>
      <c r="T6670" t="s">
        <v>28</v>
      </c>
      <c r="Y6670" t="s">
        <v>103</v>
      </c>
    </row>
    <row r="6671" spans="1:25" x14ac:dyDescent="0.45">
      <c r="A6671" t="s">
        <v>335</v>
      </c>
      <c r="B6671" t="s">
        <v>542</v>
      </c>
      <c r="C6671">
        <v>8007</v>
      </c>
      <c r="D6671" t="s">
        <v>543</v>
      </c>
      <c r="E6671" t="s">
        <v>411</v>
      </c>
      <c r="F6671">
        <v>2010</v>
      </c>
      <c r="G6671">
        <v>175</v>
      </c>
      <c r="H6671">
        <v>175</v>
      </c>
      <c r="I6671">
        <v>2583</v>
      </c>
      <c r="K6671">
        <v>8.7460000000000004</v>
      </c>
      <c r="L6671">
        <v>0.50009999999999999</v>
      </c>
      <c r="M6671">
        <v>2831.7</v>
      </c>
      <c r="N6671">
        <v>8.09E-2</v>
      </c>
      <c r="O6671">
        <v>16.878</v>
      </c>
      <c r="P6671">
        <v>0.9637</v>
      </c>
      <c r="Q6671">
        <v>34976.800000000003</v>
      </c>
      <c r="R6671" t="s">
        <v>38</v>
      </c>
      <c r="T6671" t="s">
        <v>28</v>
      </c>
      <c r="Y6671" t="s">
        <v>103</v>
      </c>
    </row>
    <row r="6672" spans="1:25" x14ac:dyDescent="0.45">
      <c r="A6672" t="s">
        <v>335</v>
      </c>
      <c r="B6672" t="s">
        <v>542</v>
      </c>
      <c r="C6672">
        <v>8007</v>
      </c>
      <c r="D6672" t="s">
        <v>543</v>
      </c>
      <c r="E6672" t="s">
        <v>411</v>
      </c>
      <c r="F6672">
        <v>2011</v>
      </c>
      <c r="G6672">
        <v>147</v>
      </c>
      <c r="H6672">
        <v>147</v>
      </c>
      <c r="I6672">
        <v>2318</v>
      </c>
      <c r="K6672">
        <v>8.1010000000000009</v>
      </c>
      <c r="L6672">
        <v>0.50009999999999999</v>
      </c>
      <c r="M6672">
        <v>2624.4</v>
      </c>
      <c r="N6672">
        <v>8.1000000000000003E-2</v>
      </c>
      <c r="O6672">
        <v>15.705</v>
      </c>
      <c r="P6672">
        <v>0.9667</v>
      </c>
      <c r="Q6672">
        <v>32394.3</v>
      </c>
      <c r="R6672" t="s">
        <v>38</v>
      </c>
      <c r="T6672" t="s">
        <v>28</v>
      </c>
      <c r="Y6672" t="s">
        <v>103</v>
      </c>
    </row>
    <row r="6673" spans="1:25" x14ac:dyDescent="0.45">
      <c r="A6673" t="s">
        <v>335</v>
      </c>
      <c r="B6673" t="s">
        <v>542</v>
      </c>
      <c r="C6673">
        <v>8007</v>
      </c>
      <c r="D6673" t="s">
        <v>543</v>
      </c>
      <c r="E6673" t="s">
        <v>411</v>
      </c>
      <c r="F6673">
        <v>2012</v>
      </c>
      <c r="G6673">
        <v>127</v>
      </c>
      <c r="H6673">
        <v>127</v>
      </c>
      <c r="I6673">
        <v>2074</v>
      </c>
      <c r="K6673">
        <v>7.1870000000000003</v>
      </c>
      <c r="L6673">
        <v>0.50019999999999998</v>
      </c>
      <c r="M6673">
        <v>2327.9</v>
      </c>
      <c r="N6673">
        <v>8.1000000000000003E-2</v>
      </c>
      <c r="O6673">
        <v>13.875</v>
      </c>
      <c r="P6673">
        <v>0.96250000000000002</v>
      </c>
      <c r="Q6673">
        <v>28740.5</v>
      </c>
      <c r="R6673" t="s">
        <v>38</v>
      </c>
      <c r="T6673" t="s">
        <v>28</v>
      </c>
      <c r="Y6673" t="s">
        <v>103</v>
      </c>
    </row>
    <row r="6674" spans="1:25" x14ac:dyDescent="0.45">
      <c r="A6674" t="s">
        <v>335</v>
      </c>
      <c r="B6674" t="s">
        <v>542</v>
      </c>
      <c r="C6674">
        <v>8007</v>
      </c>
      <c r="D6674" t="s">
        <v>543</v>
      </c>
      <c r="E6674" t="s">
        <v>411</v>
      </c>
      <c r="F6674">
        <v>2013</v>
      </c>
      <c r="G6674">
        <v>182</v>
      </c>
      <c r="H6674">
        <v>182</v>
      </c>
      <c r="I6674">
        <v>3146</v>
      </c>
      <c r="K6674">
        <v>10.295999999999999</v>
      </c>
      <c r="L6674">
        <v>0.50019999999999998</v>
      </c>
      <c r="M6674">
        <v>3335.6</v>
      </c>
      <c r="N6674">
        <v>8.09E-2</v>
      </c>
      <c r="O6674">
        <v>19.718</v>
      </c>
      <c r="P6674">
        <v>0.95509999999999995</v>
      </c>
      <c r="Q6674">
        <v>41172.9</v>
      </c>
      <c r="R6674" t="s">
        <v>38</v>
      </c>
      <c r="T6674" t="s">
        <v>28</v>
      </c>
      <c r="V6674" t="s">
        <v>544</v>
      </c>
      <c r="Y6674" t="s">
        <v>103</v>
      </c>
    </row>
    <row r="6675" spans="1:25" x14ac:dyDescent="0.45">
      <c r="A6675" t="s">
        <v>335</v>
      </c>
      <c r="B6675" t="s">
        <v>542</v>
      </c>
      <c r="C6675">
        <v>8007</v>
      </c>
      <c r="D6675" t="s">
        <v>543</v>
      </c>
      <c r="E6675" t="s">
        <v>411</v>
      </c>
      <c r="F6675">
        <v>2014</v>
      </c>
      <c r="G6675">
        <v>109</v>
      </c>
      <c r="H6675">
        <v>109</v>
      </c>
      <c r="I6675">
        <v>1303</v>
      </c>
      <c r="K6675">
        <v>4.5940000000000003</v>
      </c>
      <c r="L6675">
        <v>0.50029999999999997</v>
      </c>
      <c r="M6675">
        <v>1488.4</v>
      </c>
      <c r="N6675">
        <v>8.09E-2</v>
      </c>
      <c r="O6675">
        <v>8.8000000000000007</v>
      </c>
      <c r="P6675">
        <v>0.98740000000000006</v>
      </c>
      <c r="Q6675">
        <v>18368.400000000001</v>
      </c>
      <c r="R6675" t="s">
        <v>38</v>
      </c>
      <c r="T6675" t="s">
        <v>28</v>
      </c>
      <c r="V6675" t="s">
        <v>32</v>
      </c>
      <c r="Y6675" t="s">
        <v>103</v>
      </c>
    </row>
    <row r="6676" spans="1:25" x14ac:dyDescent="0.45">
      <c r="A6676" t="s">
        <v>335</v>
      </c>
      <c r="B6676" t="s">
        <v>542</v>
      </c>
      <c r="C6676">
        <v>8007</v>
      </c>
      <c r="D6676" t="s">
        <v>543</v>
      </c>
      <c r="E6676" t="s">
        <v>411</v>
      </c>
      <c r="F6676">
        <v>2015</v>
      </c>
      <c r="G6676">
        <v>62</v>
      </c>
      <c r="H6676">
        <v>62</v>
      </c>
      <c r="I6676">
        <v>540</v>
      </c>
      <c r="K6676">
        <v>2.1459999999999999</v>
      </c>
      <c r="L6676">
        <v>0.50049999999999994</v>
      </c>
      <c r="M6676">
        <v>695.2</v>
      </c>
      <c r="N6676">
        <v>8.1199999999999994E-2</v>
      </c>
      <c r="O6676">
        <v>3.5790000000000002</v>
      </c>
      <c r="P6676">
        <v>0.90839999999999999</v>
      </c>
      <c r="Q6676">
        <v>8579.2000000000007</v>
      </c>
      <c r="R6676" t="s">
        <v>38</v>
      </c>
      <c r="T6676" t="s">
        <v>28</v>
      </c>
      <c r="V6676" t="s">
        <v>32</v>
      </c>
      <c r="Y6676" t="s">
        <v>159</v>
      </c>
    </row>
    <row r="6677" spans="1:25" x14ac:dyDescent="0.45">
      <c r="A6677" t="s">
        <v>335</v>
      </c>
      <c r="B6677" t="s">
        <v>542</v>
      </c>
      <c r="C6677">
        <v>8007</v>
      </c>
      <c r="D6677" t="s">
        <v>543</v>
      </c>
      <c r="E6677" t="s">
        <v>411</v>
      </c>
      <c r="F6677">
        <v>2016</v>
      </c>
      <c r="G6677">
        <v>87</v>
      </c>
      <c r="H6677">
        <v>87</v>
      </c>
      <c r="I6677">
        <v>677</v>
      </c>
      <c r="K6677">
        <v>2.911</v>
      </c>
      <c r="L6677">
        <v>0.48330000000000001</v>
      </c>
      <c r="M6677">
        <v>963.3</v>
      </c>
      <c r="N6677">
        <v>8.0799999999999997E-2</v>
      </c>
      <c r="O6677">
        <v>2.7690000000000001</v>
      </c>
      <c r="P6677">
        <v>0.5171</v>
      </c>
      <c r="Q6677">
        <v>11893.6</v>
      </c>
      <c r="R6677" t="s">
        <v>38</v>
      </c>
      <c r="T6677" t="s">
        <v>28</v>
      </c>
      <c r="V6677" t="s">
        <v>32</v>
      </c>
      <c r="Y6677" t="s">
        <v>159</v>
      </c>
    </row>
    <row r="6678" spans="1:25" x14ac:dyDescent="0.45">
      <c r="A6678" t="s">
        <v>335</v>
      </c>
      <c r="B6678" t="s">
        <v>542</v>
      </c>
      <c r="C6678">
        <v>8007</v>
      </c>
      <c r="D6678" t="s">
        <v>543</v>
      </c>
      <c r="E6678" t="s">
        <v>411</v>
      </c>
      <c r="F6678">
        <v>2017</v>
      </c>
      <c r="G6678">
        <v>28</v>
      </c>
      <c r="H6678">
        <v>28</v>
      </c>
      <c r="I6678">
        <v>222</v>
      </c>
      <c r="K6678">
        <v>3.0000000000000001E-3</v>
      </c>
      <c r="L6678">
        <v>1.4E-3</v>
      </c>
      <c r="M6678">
        <v>318.2</v>
      </c>
      <c r="N6678">
        <v>8.09E-2</v>
      </c>
      <c r="O6678">
        <v>1.1930000000000001</v>
      </c>
      <c r="P6678">
        <v>0.61229999999999996</v>
      </c>
      <c r="Q6678">
        <v>3929.3</v>
      </c>
      <c r="R6678" t="s">
        <v>38</v>
      </c>
      <c r="T6678" t="s">
        <v>28</v>
      </c>
      <c r="V6678" t="s">
        <v>32</v>
      </c>
      <c r="Y6678" t="s">
        <v>160</v>
      </c>
    </row>
    <row r="6679" spans="1:25" x14ac:dyDescent="0.45">
      <c r="A6679" t="s">
        <v>335</v>
      </c>
      <c r="B6679" t="s">
        <v>542</v>
      </c>
      <c r="C6679">
        <v>8007</v>
      </c>
      <c r="D6679" t="s">
        <v>543</v>
      </c>
      <c r="E6679" t="s">
        <v>411</v>
      </c>
      <c r="F6679">
        <v>2018</v>
      </c>
      <c r="G6679">
        <v>63</v>
      </c>
      <c r="H6679">
        <v>63</v>
      </c>
      <c r="I6679">
        <v>559</v>
      </c>
      <c r="K6679">
        <v>7.0000000000000001E-3</v>
      </c>
      <c r="L6679">
        <v>1.6000000000000001E-3</v>
      </c>
      <c r="M6679">
        <v>712.2</v>
      </c>
      <c r="N6679">
        <v>8.1000000000000003E-2</v>
      </c>
      <c r="O6679">
        <v>3.7080000000000002</v>
      </c>
      <c r="P6679">
        <v>0.83340000000000003</v>
      </c>
      <c r="Q6679">
        <v>8790.2000000000007</v>
      </c>
      <c r="R6679" t="s">
        <v>38</v>
      </c>
      <c r="T6679" t="s">
        <v>28</v>
      </c>
      <c r="V6679" t="s">
        <v>545</v>
      </c>
      <c r="Y6679" t="s">
        <v>160</v>
      </c>
    </row>
    <row r="6680" spans="1:25" x14ac:dyDescent="0.45">
      <c r="A6680" t="s">
        <v>335</v>
      </c>
      <c r="B6680" t="s">
        <v>542</v>
      </c>
      <c r="C6680">
        <v>8007</v>
      </c>
      <c r="D6680" t="s">
        <v>543</v>
      </c>
      <c r="E6680" t="s">
        <v>411</v>
      </c>
      <c r="F6680">
        <v>2019</v>
      </c>
      <c r="G6680">
        <v>54</v>
      </c>
      <c r="H6680">
        <v>54</v>
      </c>
      <c r="I6680">
        <v>428</v>
      </c>
      <c r="K6680">
        <v>3.0000000000000001E-3</v>
      </c>
      <c r="L6680">
        <v>1.1000000000000001E-3</v>
      </c>
      <c r="M6680">
        <v>605.1</v>
      </c>
      <c r="N6680">
        <v>8.1000000000000003E-2</v>
      </c>
      <c r="O6680">
        <v>1.33</v>
      </c>
      <c r="P6680">
        <v>0.42259999999999998</v>
      </c>
      <c r="Q6680">
        <v>7474.1</v>
      </c>
      <c r="R6680" t="s">
        <v>38</v>
      </c>
      <c r="T6680" t="s">
        <v>28</v>
      </c>
      <c r="V6680" t="s">
        <v>32</v>
      </c>
      <c r="Y6680" t="s">
        <v>160</v>
      </c>
    </row>
    <row r="6681" spans="1:25" x14ac:dyDescent="0.45">
      <c r="A6681" t="s">
        <v>335</v>
      </c>
      <c r="B6681" t="s">
        <v>542</v>
      </c>
      <c r="C6681">
        <v>8007</v>
      </c>
      <c r="D6681" t="s">
        <v>543</v>
      </c>
      <c r="E6681" t="s">
        <v>411</v>
      </c>
      <c r="F6681">
        <v>2020</v>
      </c>
      <c r="G6681">
        <v>349</v>
      </c>
      <c r="H6681">
        <v>349</v>
      </c>
      <c r="I6681">
        <v>5499</v>
      </c>
      <c r="K6681">
        <v>2.5000000000000001E-2</v>
      </c>
      <c r="L6681">
        <v>8.0000000000000004E-4</v>
      </c>
      <c r="M6681">
        <v>6214.7</v>
      </c>
      <c r="N6681">
        <v>8.1000000000000003E-2</v>
      </c>
      <c r="O6681">
        <v>13.932</v>
      </c>
      <c r="P6681">
        <v>0.42249999999999999</v>
      </c>
      <c r="Q6681">
        <v>76733.399999999994</v>
      </c>
      <c r="R6681" t="s">
        <v>38</v>
      </c>
      <c r="T6681" t="s">
        <v>28</v>
      </c>
      <c r="V6681" t="s">
        <v>32</v>
      </c>
      <c r="Y6681" t="s">
        <v>160</v>
      </c>
    </row>
    <row r="6682" spans="1:25" x14ac:dyDescent="0.45">
      <c r="A6682" t="s">
        <v>335</v>
      </c>
      <c r="B6682" t="s">
        <v>542</v>
      </c>
      <c r="C6682">
        <v>8007</v>
      </c>
      <c r="D6682" t="s">
        <v>543</v>
      </c>
      <c r="E6682" t="s">
        <v>411</v>
      </c>
      <c r="F6682">
        <v>2021</v>
      </c>
      <c r="G6682">
        <v>246</v>
      </c>
      <c r="H6682">
        <v>246</v>
      </c>
      <c r="I6682">
        <v>3595</v>
      </c>
      <c r="K6682">
        <v>1.6E-2</v>
      </c>
      <c r="L6682">
        <v>6.9999999999999999E-4</v>
      </c>
      <c r="M6682">
        <v>3858.6</v>
      </c>
      <c r="N6682">
        <v>8.0799999999999997E-2</v>
      </c>
      <c r="O6682">
        <v>11.393000000000001</v>
      </c>
      <c r="P6682">
        <v>0.54410000000000003</v>
      </c>
      <c r="Q6682">
        <v>47633.5</v>
      </c>
      <c r="R6682" t="s">
        <v>38</v>
      </c>
      <c r="T6682" t="s">
        <v>28</v>
      </c>
      <c r="V6682" t="s">
        <v>32</v>
      </c>
      <c r="Y6682" t="s">
        <v>161</v>
      </c>
    </row>
    <row r="6683" spans="1:25" x14ac:dyDescent="0.45">
      <c r="A6683" t="s">
        <v>335</v>
      </c>
      <c r="B6683" t="s">
        <v>542</v>
      </c>
      <c r="C6683">
        <v>8007</v>
      </c>
      <c r="D6683" t="s">
        <v>543</v>
      </c>
      <c r="E6683" t="s">
        <v>411</v>
      </c>
      <c r="F6683">
        <v>2022</v>
      </c>
      <c r="G6683">
        <v>110</v>
      </c>
      <c r="H6683">
        <v>110</v>
      </c>
      <c r="I6683">
        <v>1467</v>
      </c>
      <c r="K6683">
        <v>7.0000000000000001E-3</v>
      </c>
      <c r="L6683">
        <v>5.9999999999999995E-4</v>
      </c>
      <c r="M6683">
        <v>1593.4</v>
      </c>
      <c r="N6683">
        <v>8.1500000000000003E-2</v>
      </c>
      <c r="O6683">
        <v>6.9130000000000003</v>
      </c>
      <c r="P6683">
        <v>0.74560000000000004</v>
      </c>
      <c r="Q6683">
        <v>19662.900000000001</v>
      </c>
      <c r="R6683" t="s">
        <v>38</v>
      </c>
      <c r="T6683" t="s">
        <v>28</v>
      </c>
      <c r="V6683" t="s">
        <v>32</v>
      </c>
      <c r="Y6683" t="s">
        <v>161</v>
      </c>
    </row>
    <row r="6684" spans="1:25" x14ac:dyDescent="0.45">
      <c r="A6684" t="s">
        <v>335</v>
      </c>
      <c r="B6684" t="s">
        <v>542</v>
      </c>
      <c r="C6684">
        <v>8007</v>
      </c>
      <c r="D6684" t="s">
        <v>543</v>
      </c>
      <c r="E6684" t="s">
        <v>411</v>
      </c>
      <c r="F6684">
        <v>2023</v>
      </c>
      <c r="G6684">
        <v>87</v>
      </c>
      <c r="H6684">
        <v>87</v>
      </c>
      <c r="I6684">
        <v>1641</v>
      </c>
      <c r="K6684">
        <v>7.0000000000000001E-3</v>
      </c>
      <c r="L6684">
        <v>6.9999999999999999E-4</v>
      </c>
      <c r="M6684">
        <v>1486.1</v>
      </c>
      <c r="N6684">
        <v>8.1100000000000005E-2</v>
      </c>
      <c r="O6684">
        <v>4.0380000000000003</v>
      </c>
      <c r="P6684">
        <v>0.45550000000000002</v>
      </c>
      <c r="Q6684">
        <v>18351</v>
      </c>
      <c r="R6684" t="s">
        <v>38</v>
      </c>
      <c r="T6684" t="s">
        <v>28</v>
      </c>
      <c r="V6684" t="s">
        <v>32</v>
      </c>
      <c r="Y6684" t="s">
        <v>161</v>
      </c>
    </row>
    <row r="6685" spans="1:25" x14ac:dyDescent="0.45">
      <c r="A6685" t="s">
        <v>335</v>
      </c>
      <c r="B6685" t="s">
        <v>542</v>
      </c>
      <c r="C6685">
        <v>8007</v>
      </c>
      <c r="D6685" t="s">
        <v>543</v>
      </c>
      <c r="E6685" t="s">
        <v>411</v>
      </c>
      <c r="F6685">
        <v>2024</v>
      </c>
      <c r="G6685">
        <v>86</v>
      </c>
      <c r="H6685">
        <v>86</v>
      </c>
      <c r="I6685">
        <v>1258</v>
      </c>
      <c r="K6685">
        <v>6.0000000000000001E-3</v>
      </c>
      <c r="L6685">
        <v>6.9999999999999999E-4</v>
      </c>
      <c r="M6685">
        <v>1528.7</v>
      </c>
      <c r="N6685">
        <v>8.1000000000000003E-2</v>
      </c>
      <c r="O6685">
        <v>4.3739999999999997</v>
      </c>
      <c r="P6685">
        <v>0.4501</v>
      </c>
      <c r="Q6685">
        <v>18883.5</v>
      </c>
      <c r="R6685" t="s">
        <v>38</v>
      </c>
      <c r="T6685" t="s">
        <v>28</v>
      </c>
      <c r="V6685" t="s">
        <v>32</v>
      </c>
      <c r="Y6685" t="s">
        <v>161</v>
      </c>
    </row>
    <row r="6686" spans="1:25" x14ac:dyDescent="0.45">
      <c r="A6686" t="s">
        <v>335</v>
      </c>
      <c r="B6686" t="s">
        <v>542</v>
      </c>
      <c r="C6686">
        <v>8007</v>
      </c>
      <c r="D6686" t="s">
        <v>546</v>
      </c>
      <c r="E6686" t="s">
        <v>411</v>
      </c>
      <c r="F6686">
        <v>2009</v>
      </c>
      <c r="G6686">
        <v>121</v>
      </c>
      <c r="H6686">
        <v>121</v>
      </c>
      <c r="I6686">
        <v>2212</v>
      </c>
      <c r="K6686">
        <v>7.7430000000000003</v>
      </c>
      <c r="L6686">
        <v>0.50009999999999999</v>
      </c>
      <c r="M6686">
        <v>2507.1999999999998</v>
      </c>
      <c r="N6686">
        <v>8.09E-2</v>
      </c>
      <c r="O6686">
        <v>15.48</v>
      </c>
      <c r="P6686">
        <v>0.99150000000000005</v>
      </c>
      <c r="Q6686">
        <v>30965.8</v>
      </c>
      <c r="R6686" t="s">
        <v>38</v>
      </c>
      <c r="T6686" t="s">
        <v>28</v>
      </c>
      <c r="Y6686" t="s">
        <v>103</v>
      </c>
    </row>
    <row r="6687" spans="1:25" x14ac:dyDescent="0.45">
      <c r="A6687" t="s">
        <v>335</v>
      </c>
      <c r="B6687" t="s">
        <v>542</v>
      </c>
      <c r="C6687">
        <v>8007</v>
      </c>
      <c r="D6687" t="s">
        <v>546</v>
      </c>
      <c r="E6687" t="s">
        <v>411</v>
      </c>
      <c r="F6687">
        <v>2010</v>
      </c>
      <c r="G6687">
        <v>175</v>
      </c>
      <c r="H6687">
        <v>175</v>
      </c>
      <c r="I6687">
        <v>2583</v>
      </c>
      <c r="K6687">
        <v>8.7460000000000004</v>
      </c>
      <c r="L6687">
        <v>0.50009999999999999</v>
      </c>
      <c r="M6687">
        <v>2831.7</v>
      </c>
      <c r="N6687">
        <v>8.09E-2</v>
      </c>
      <c r="O6687">
        <v>16.878</v>
      </c>
      <c r="P6687">
        <v>0.9637</v>
      </c>
      <c r="Q6687">
        <v>34976.800000000003</v>
      </c>
      <c r="R6687" t="s">
        <v>38</v>
      </c>
      <c r="T6687" t="s">
        <v>28</v>
      </c>
      <c r="Y6687" t="s">
        <v>103</v>
      </c>
    </row>
    <row r="6688" spans="1:25" x14ac:dyDescent="0.45">
      <c r="A6688" t="s">
        <v>335</v>
      </c>
      <c r="B6688" t="s">
        <v>542</v>
      </c>
      <c r="C6688">
        <v>8007</v>
      </c>
      <c r="D6688" t="s">
        <v>546</v>
      </c>
      <c r="E6688" t="s">
        <v>411</v>
      </c>
      <c r="F6688">
        <v>2011</v>
      </c>
      <c r="G6688">
        <v>147</v>
      </c>
      <c r="H6688">
        <v>147</v>
      </c>
      <c r="I6688">
        <v>2318</v>
      </c>
      <c r="K6688">
        <v>8.1010000000000009</v>
      </c>
      <c r="L6688">
        <v>0.50009999999999999</v>
      </c>
      <c r="M6688">
        <v>2624.4</v>
      </c>
      <c r="N6688">
        <v>8.1000000000000003E-2</v>
      </c>
      <c r="O6688">
        <v>15.705</v>
      </c>
      <c r="P6688">
        <v>0.9667</v>
      </c>
      <c r="Q6688">
        <v>32394.3</v>
      </c>
      <c r="R6688" t="s">
        <v>38</v>
      </c>
      <c r="T6688" t="s">
        <v>28</v>
      </c>
      <c r="Y6688" t="s">
        <v>103</v>
      </c>
    </row>
    <row r="6689" spans="1:25" x14ac:dyDescent="0.45">
      <c r="A6689" t="s">
        <v>335</v>
      </c>
      <c r="B6689" t="s">
        <v>542</v>
      </c>
      <c r="C6689">
        <v>8007</v>
      </c>
      <c r="D6689" t="s">
        <v>546</v>
      </c>
      <c r="E6689" t="s">
        <v>411</v>
      </c>
      <c r="F6689">
        <v>2012</v>
      </c>
      <c r="G6689">
        <v>127</v>
      </c>
      <c r="H6689">
        <v>127</v>
      </c>
      <c r="I6689">
        <v>2074</v>
      </c>
      <c r="K6689">
        <v>7.1870000000000003</v>
      </c>
      <c r="L6689">
        <v>0.50019999999999998</v>
      </c>
      <c r="M6689">
        <v>2327.9</v>
      </c>
      <c r="N6689">
        <v>8.1000000000000003E-2</v>
      </c>
      <c r="O6689">
        <v>13.875</v>
      </c>
      <c r="P6689">
        <v>0.96250000000000002</v>
      </c>
      <c r="Q6689">
        <v>28740.5</v>
      </c>
      <c r="R6689" t="s">
        <v>38</v>
      </c>
      <c r="T6689" t="s">
        <v>28</v>
      </c>
      <c r="Y6689" t="s">
        <v>103</v>
      </c>
    </row>
    <row r="6690" spans="1:25" x14ac:dyDescent="0.45">
      <c r="A6690" t="s">
        <v>335</v>
      </c>
      <c r="B6690" t="s">
        <v>542</v>
      </c>
      <c r="C6690">
        <v>8007</v>
      </c>
      <c r="D6690" t="s">
        <v>546</v>
      </c>
      <c r="E6690" t="s">
        <v>411</v>
      </c>
      <c r="F6690">
        <v>2013</v>
      </c>
      <c r="G6690">
        <v>182</v>
      </c>
      <c r="H6690">
        <v>182</v>
      </c>
      <c r="I6690">
        <v>3146</v>
      </c>
      <c r="K6690">
        <v>10.295999999999999</v>
      </c>
      <c r="L6690">
        <v>0.50019999999999998</v>
      </c>
      <c r="M6690">
        <v>3335.6</v>
      </c>
      <c r="N6690">
        <v>8.09E-2</v>
      </c>
      <c r="O6690">
        <v>19.718</v>
      </c>
      <c r="P6690">
        <v>0.95509999999999995</v>
      </c>
      <c r="Q6690">
        <v>41172.9</v>
      </c>
      <c r="R6690" t="s">
        <v>38</v>
      </c>
      <c r="T6690" t="s">
        <v>28</v>
      </c>
      <c r="V6690" t="s">
        <v>544</v>
      </c>
      <c r="Y6690" t="s">
        <v>103</v>
      </c>
    </row>
    <row r="6691" spans="1:25" x14ac:dyDescent="0.45">
      <c r="A6691" t="s">
        <v>335</v>
      </c>
      <c r="B6691" t="s">
        <v>542</v>
      </c>
      <c r="C6691">
        <v>8007</v>
      </c>
      <c r="D6691" t="s">
        <v>546</v>
      </c>
      <c r="E6691" t="s">
        <v>411</v>
      </c>
      <c r="F6691">
        <v>2014</v>
      </c>
      <c r="G6691">
        <v>109</v>
      </c>
      <c r="H6691">
        <v>109</v>
      </c>
      <c r="I6691">
        <v>1299</v>
      </c>
      <c r="K6691">
        <v>4.5750000000000002</v>
      </c>
      <c r="L6691">
        <v>0.50029999999999997</v>
      </c>
      <c r="M6691">
        <v>1482.2</v>
      </c>
      <c r="N6691">
        <v>8.09E-2</v>
      </c>
      <c r="O6691">
        <v>8.6340000000000003</v>
      </c>
      <c r="P6691">
        <v>0.95179999999999998</v>
      </c>
      <c r="Q6691">
        <v>18293</v>
      </c>
      <c r="R6691" t="s">
        <v>38</v>
      </c>
      <c r="T6691" t="s">
        <v>28</v>
      </c>
      <c r="V6691" t="s">
        <v>32</v>
      </c>
      <c r="Y6691" t="s">
        <v>103</v>
      </c>
    </row>
    <row r="6692" spans="1:25" x14ac:dyDescent="0.45">
      <c r="A6692" t="s">
        <v>335</v>
      </c>
      <c r="B6692" t="s">
        <v>542</v>
      </c>
      <c r="C6692">
        <v>8007</v>
      </c>
      <c r="D6692" t="s">
        <v>546</v>
      </c>
      <c r="E6692" t="s">
        <v>411</v>
      </c>
      <c r="F6692">
        <v>2015</v>
      </c>
      <c r="G6692">
        <v>62</v>
      </c>
      <c r="H6692">
        <v>62</v>
      </c>
      <c r="I6692">
        <v>541</v>
      </c>
      <c r="K6692">
        <v>2.149</v>
      </c>
      <c r="L6692">
        <v>0.50049999999999994</v>
      </c>
      <c r="M6692">
        <v>696.4</v>
      </c>
      <c r="N6692">
        <v>8.1199999999999994E-2</v>
      </c>
      <c r="O6692">
        <v>3.6019999999999999</v>
      </c>
      <c r="P6692">
        <v>0.87509999999999999</v>
      </c>
      <c r="Q6692">
        <v>8593.2999999999993</v>
      </c>
      <c r="R6692" t="s">
        <v>38</v>
      </c>
      <c r="T6692" t="s">
        <v>28</v>
      </c>
      <c r="V6692" t="s">
        <v>32</v>
      </c>
      <c r="Y6692" t="s">
        <v>159</v>
      </c>
    </row>
    <row r="6693" spans="1:25" x14ac:dyDescent="0.45">
      <c r="A6693" t="s">
        <v>335</v>
      </c>
      <c r="B6693" t="s">
        <v>542</v>
      </c>
      <c r="C6693">
        <v>8007</v>
      </c>
      <c r="D6693" t="s">
        <v>546</v>
      </c>
      <c r="E6693" t="s">
        <v>411</v>
      </c>
      <c r="F6693">
        <v>2016</v>
      </c>
      <c r="G6693">
        <v>87</v>
      </c>
      <c r="H6693">
        <v>87</v>
      </c>
      <c r="I6693">
        <v>682</v>
      </c>
      <c r="K6693">
        <v>2.9329999999999998</v>
      </c>
      <c r="L6693">
        <v>0.48330000000000001</v>
      </c>
      <c r="M6693">
        <v>970.5</v>
      </c>
      <c r="N6693">
        <v>8.0799999999999997E-2</v>
      </c>
      <c r="O6693">
        <v>2.8</v>
      </c>
      <c r="P6693">
        <v>0.5363</v>
      </c>
      <c r="Q6693">
        <v>11982.1</v>
      </c>
      <c r="R6693" t="s">
        <v>38</v>
      </c>
      <c r="T6693" t="s">
        <v>28</v>
      </c>
      <c r="V6693" t="s">
        <v>32</v>
      </c>
      <c r="Y6693" t="s">
        <v>159</v>
      </c>
    </row>
    <row r="6694" spans="1:25" x14ac:dyDescent="0.45">
      <c r="A6694" t="s">
        <v>335</v>
      </c>
      <c r="B6694" t="s">
        <v>542</v>
      </c>
      <c r="C6694">
        <v>8007</v>
      </c>
      <c r="D6694" t="s">
        <v>546</v>
      </c>
      <c r="E6694" t="s">
        <v>411</v>
      </c>
      <c r="F6694">
        <v>2017</v>
      </c>
      <c r="G6694">
        <v>28</v>
      </c>
      <c r="H6694">
        <v>28</v>
      </c>
      <c r="I6694">
        <v>222</v>
      </c>
      <c r="K6694">
        <v>3.0000000000000001E-3</v>
      </c>
      <c r="L6694">
        <v>1.4E-3</v>
      </c>
      <c r="M6694">
        <v>318.2</v>
      </c>
      <c r="N6694">
        <v>8.09E-2</v>
      </c>
      <c r="O6694">
        <v>1.1930000000000001</v>
      </c>
      <c r="P6694">
        <v>0.61229999999999996</v>
      </c>
      <c r="Q6694">
        <v>3929.3</v>
      </c>
      <c r="R6694" t="s">
        <v>38</v>
      </c>
      <c r="T6694" t="s">
        <v>28</v>
      </c>
      <c r="V6694" t="s">
        <v>32</v>
      </c>
      <c r="Y6694" t="s">
        <v>160</v>
      </c>
    </row>
    <row r="6695" spans="1:25" x14ac:dyDescent="0.45">
      <c r="A6695" t="s">
        <v>335</v>
      </c>
      <c r="B6695" t="s">
        <v>542</v>
      </c>
      <c r="C6695">
        <v>8007</v>
      </c>
      <c r="D6695" t="s">
        <v>546</v>
      </c>
      <c r="E6695" t="s">
        <v>411</v>
      </c>
      <c r="F6695">
        <v>2018</v>
      </c>
      <c r="G6695">
        <v>63</v>
      </c>
      <c r="H6695">
        <v>63</v>
      </c>
      <c r="I6695">
        <v>559</v>
      </c>
      <c r="K6695">
        <v>7.0000000000000001E-3</v>
      </c>
      <c r="L6695">
        <v>1.6000000000000001E-3</v>
      </c>
      <c r="M6695">
        <v>712.2</v>
      </c>
      <c r="N6695">
        <v>8.1000000000000003E-2</v>
      </c>
      <c r="O6695">
        <v>3.7080000000000002</v>
      </c>
      <c r="P6695">
        <v>0.83340000000000003</v>
      </c>
      <c r="Q6695">
        <v>8790.2000000000007</v>
      </c>
      <c r="R6695" t="s">
        <v>38</v>
      </c>
      <c r="T6695" t="s">
        <v>28</v>
      </c>
      <c r="V6695" t="s">
        <v>545</v>
      </c>
      <c r="Y6695" t="s">
        <v>160</v>
      </c>
    </row>
    <row r="6696" spans="1:25" x14ac:dyDescent="0.45">
      <c r="A6696" t="s">
        <v>335</v>
      </c>
      <c r="B6696" t="s">
        <v>542</v>
      </c>
      <c r="C6696">
        <v>8007</v>
      </c>
      <c r="D6696" t="s">
        <v>546</v>
      </c>
      <c r="E6696" t="s">
        <v>411</v>
      </c>
      <c r="F6696">
        <v>2019</v>
      </c>
      <c r="G6696">
        <v>53</v>
      </c>
      <c r="H6696">
        <v>53</v>
      </c>
      <c r="I6696">
        <v>424</v>
      </c>
      <c r="K6696">
        <v>3.0000000000000001E-3</v>
      </c>
      <c r="L6696">
        <v>1.1000000000000001E-3</v>
      </c>
      <c r="M6696">
        <v>599.5</v>
      </c>
      <c r="N6696">
        <v>8.1000000000000003E-2</v>
      </c>
      <c r="O6696">
        <v>1.452</v>
      </c>
      <c r="P6696">
        <v>0.45650000000000002</v>
      </c>
      <c r="Q6696">
        <v>7405</v>
      </c>
      <c r="R6696" t="s">
        <v>38</v>
      </c>
      <c r="T6696" t="s">
        <v>28</v>
      </c>
      <c r="V6696" t="s">
        <v>32</v>
      </c>
      <c r="Y6696" t="s">
        <v>160</v>
      </c>
    </row>
    <row r="6697" spans="1:25" x14ac:dyDescent="0.45">
      <c r="A6697" t="s">
        <v>335</v>
      </c>
      <c r="B6697" t="s">
        <v>542</v>
      </c>
      <c r="C6697">
        <v>8007</v>
      </c>
      <c r="D6697" t="s">
        <v>546</v>
      </c>
      <c r="E6697" t="s">
        <v>411</v>
      </c>
      <c r="F6697">
        <v>2020</v>
      </c>
      <c r="G6697">
        <v>350</v>
      </c>
      <c r="H6697">
        <v>350</v>
      </c>
      <c r="I6697">
        <v>5500</v>
      </c>
      <c r="K6697">
        <v>2.5000000000000001E-2</v>
      </c>
      <c r="L6697">
        <v>8.0000000000000004E-4</v>
      </c>
      <c r="M6697">
        <v>6215.8</v>
      </c>
      <c r="N6697">
        <v>8.1000000000000003E-2</v>
      </c>
      <c r="O6697">
        <v>13.593</v>
      </c>
      <c r="P6697">
        <v>0.40510000000000002</v>
      </c>
      <c r="Q6697">
        <v>76747.3</v>
      </c>
      <c r="R6697" t="s">
        <v>38</v>
      </c>
      <c r="T6697" t="s">
        <v>28</v>
      </c>
      <c r="V6697" t="s">
        <v>32</v>
      </c>
      <c r="Y6697" t="s">
        <v>160</v>
      </c>
    </row>
    <row r="6698" spans="1:25" x14ac:dyDescent="0.45">
      <c r="A6698" t="s">
        <v>335</v>
      </c>
      <c r="B6698" t="s">
        <v>542</v>
      </c>
      <c r="C6698">
        <v>8007</v>
      </c>
      <c r="D6698" t="s">
        <v>546</v>
      </c>
      <c r="E6698" t="s">
        <v>411</v>
      </c>
      <c r="F6698">
        <v>2021</v>
      </c>
      <c r="G6698">
        <v>246</v>
      </c>
      <c r="H6698">
        <v>246</v>
      </c>
      <c r="I6698">
        <v>3595</v>
      </c>
      <c r="K6698">
        <v>1.6E-2</v>
      </c>
      <c r="L6698">
        <v>6.9999999999999999E-4</v>
      </c>
      <c r="M6698">
        <v>3858.6</v>
      </c>
      <c r="N6698">
        <v>8.0799999999999997E-2</v>
      </c>
      <c r="O6698">
        <v>11.54</v>
      </c>
      <c r="P6698">
        <v>0.55420000000000003</v>
      </c>
      <c r="Q6698">
        <v>47633.5</v>
      </c>
      <c r="R6698" t="s">
        <v>38</v>
      </c>
      <c r="T6698" t="s">
        <v>28</v>
      </c>
      <c r="V6698" t="s">
        <v>32</v>
      </c>
      <c r="Y6698" t="s">
        <v>161</v>
      </c>
    </row>
    <row r="6699" spans="1:25" x14ac:dyDescent="0.45">
      <c r="A6699" t="s">
        <v>335</v>
      </c>
      <c r="B6699" t="s">
        <v>542</v>
      </c>
      <c r="C6699">
        <v>8007</v>
      </c>
      <c r="D6699" t="s">
        <v>546</v>
      </c>
      <c r="E6699" t="s">
        <v>411</v>
      </c>
      <c r="F6699">
        <v>2022</v>
      </c>
      <c r="G6699">
        <v>111</v>
      </c>
      <c r="H6699">
        <v>111</v>
      </c>
      <c r="I6699">
        <v>1468</v>
      </c>
      <c r="K6699">
        <v>7.0000000000000001E-3</v>
      </c>
      <c r="L6699">
        <v>5.9999999999999995E-4</v>
      </c>
      <c r="M6699">
        <v>1594.5</v>
      </c>
      <c r="N6699">
        <v>8.1500000000000003E-2</v>
      </c>
      <c r="O6699">
        <v>6.3490000000000002</v>
      </c>
      <c r="P6699">
        <v>0.67859999999999998</v>
      </c>
      <c r="Q6699">
        <v>19676</v>
      </c>
      <c r="R6699" t="s">
        <v>38</v>
      </c>
      <c r="T6699" t="s">
        <v>28</v>
      </c>
      <c r="V6699" t="s">
        <v>32</v>
      </c>
      <c r="Y6699" t="s">
        <v>161</v>
      </c>
    </row>
    <row r="6700" spans="1:25" x14ac:dyDescent="0.45">
      <c r="A6700" t="s">
        <v>335</v>
      </c>
      <c r="B6700" t="s">
        <v>542</v>
      </c>
      <c r="C6700">
        <v>8007</v>
      </c>
      <c r="D6700" t="s">
        <v>546</v>
      </c>
      <c r="E6700" t="s">
        <v>411</v>
      </c>
      <c r="F6700">
        <v>2023</v>
      </c>
      <c r="G6700">
        <v>86</v>
      </c>
      <c r="H6700">
        <v>86</v>
      </c>
      <c r="I6700">
        <v>1619</v>
      </c>
      <c r="K6700">
        <v>7.0000000000000001E-3</v>
      </c>
      <c r="L6700">
        <v>8.0000000000000004E-4</v>
      </c>
      <c r="M6700">
        <v>1468.9</v>
      </c>
      <c r="N6700">
        <v>8.1100000000000005E-2</v>
      </c>
      <c r="O6700">
        <v>3.9889999999999999</v>
      </c>
      <c r="P6700">
        <v>0.45569999999999999</v>
      </c>
      <c r="Q6700">
        <v>18138.2</v>
      </c>
      <c r="R6700" t="s">
        <v>38</v>
      </c>
      <c r="T6700" t="s">
        <v>28</v>
      </c>
      <c r="V6700" t="s">
        <v>32</v>
      </c>
      <c r="Y6700" t="s">
        <v>161</v>
      </c>
    </row>
    <row r="6701" spans="1:25" x14ac:dyDescent="0.45">
      <c r="A6701" t="s">
        <v>335</v>
      </c>
      <c r="B6701" t="s">
        <v>542</v>
      </c>
      <c r="C6701">
        <v>8007</v>
      </c>
      <c r="D6701" t="s">
        <v>546</v>
      </c>
      <c r="E6701" t="s">
        <v>411</v>
      </c>
      <c r="F6701">
        <v>2024</v>
      </c>
      <c r="G6701">
        <v>86</v>
      </c>
      <c r="H6701">
        <v>86</v>
      </c>
      <c r="I6701">
        <v>1258</v>
      </c>
      <c r="K6701">
        <v>6.0000000000000001E-3</v>
      </c>
      <c r="L6701">
        <v>6.9999999999999999E-4</v>
      </c>
      <c r="M6701">
        <v>1528.7</v>
      </c>
      <c r="N6701">
        <v>8.09E-2</v>
      </c>
      <c r="O6701">
        <v>4.3029999999999999</v>
      </c>
      <c r="P6701">
        <v>0.44669999999999999</v>
      </c>
      <c r="Q6701">
        <v>18884.3</v>
      </c>
      <c r="R6701" t="s">
        <v>38</v>
      </c>
      <c r="T6701" t="s">
        <v>28</v>
      </c>
      <c r="V6701" t="s">
        <v>32</v>
      </c>
      <c r="Y6701" t="s">
        <v>161</v>
      </c>
    </row>
    <row r="6702" spans="1:25" x14ac:dyDescent="0.45">
      <c r="A6702" t="s">
        <v>335</v>
      </c>
      <c r="B6702" t="s">
        <v>542</v>
      </c>
      <c r="C6702">
        <v>8007</v>
      </c>
      <c r="D6702" t="s">
        <v>547</v>
      </c>
      <c r="E6702" t="s">
        <v>411</v>
      </c>
      <c r="F6702">
        <v>2009</v>
      </c>
      <c r="G6702">
        <v>101</v>
      </c>
      <c r="H6702">
        <v>101</v>
      </c>
      <c r="I6702">
        <v>1441</v>
      </c>
      <c r="K6702">
        <v>5.0259999999999998</v>
      </c>
      <c r="L6702">
        <v>0.50019999999999998</v>
      </c>
      <c r="M6702">
        <v>1627</v>
      </c>
      <c r="N6702">
        <v>8.09E-2</v>
      </c>
      <c r="O6702">
        <v>9.7780000000000005</v>
      </c>
      <c r="P6702">
        <v>0.96640000000000004</v>
      </c>
      <c r="Q6702">
        <v>20096.5</v>
      </c>
      <c r="R6702" t="s">
        <v>38</v>
      </c>
      <c r="T6702" t="s">
        <v>28</v>
      </c>
      <c r="Y6702" t="s">
        <v>103</v>
      </c>
    </row>
    <row r="6703" spans="1:25" x14ac:dyDescent="0.45">
      <c r="A6703" t="s">
        <v>335</v>
      </c>
      <c r="B6703" t="s">
        <v>542</v>
      </c>
      <c r="C6703">
        <v>8007</v>
      </c>
      <c r="D6703" t="s">
        <v>547</v>
      </c>
      <c r="E6703" t="s">
        <v>411</v>
      </c>
      <c r="F6703">
        <v>2010</v>
      </c>
      <c r="G6703">
        <v>127</v>
      </c>
      <c r="H6703">
        <v>127</v>
      </c>
      <c r="I6703">
        <v>1981</v>
      </c>
      <c r="K6703">
        <v>6.8730000000000002</v>
      </c>
      <c r="L6703">
        <v>0.50009999999999999</v>
      </c>
      <c r="M6703">
        <v>2226.3000000000002</v>
      </c>
      <c r="N6703">
        <v>8.09E-2</v>
      </c>
      <c r="O6703">
        <v>13.305</v>
      </c>
      <c r="P6703">
        <v>0.96819999999999995</v>
      </c>
      <c r="Q6703">
        <v>27491</v>
      </c>
      <c r="R6703" t="s">
        <v>38</v>
      </c>
      <c r="T6703" t="s">
        <v>28</v>
      </c>
      <c r="Y6703" t="s">
        <v>103</v>
      </c>
    </row>
    <row r="6704" spans="1:25" x14ac:dyDescent="0.45">
      <c r="A6704" t="s">
        <v>335</v>
      </c>
      <c r="B6704" t="s">
        <v>542</v>
      </c>
      <c r="C6704">
        <v>8007</v>
      </c>
      <c r="D6704" t="s">
        <v>547</v>
      </c>
      <c r="E6704" t="s">
        <v>411</v>
      </c>
      <c r="F6704">
        <v>2011</v>
      </c>
      <c r="G6704">
        <v>105</v>
      </c>
      <c r="H6704">
        <v>105</v>
      </c>
      <c r="I6704">
        <v>1576</v>
      </c>
      <c r="K6704">
        <v>5.4640000000000004</v>
      </c>
      <c r="L6704">
        <v>0.50009999999999999</v>
      </c>
      <c r="M6704">
        <v>1769.1</v>
      </c>
      <c r="N6704">
        <v>8.1000000000000003E-2</v>
      </c>
      <c r="O6704">
        <v>9.4190000000000005</v>
      </c>
      <c r="P6704">
        <v>0.86519999999999997</v>
      </c>
      <c r="Q6704">
        <v>21849.1</v>
      </c>
      <c r="R6704" t="s">
        <v>38</v>
      </c>
      <c r="T6704" t="s">
        <v>28</v>
      </c>
      <c r="Y6704" t="s">
        <v>103</v>
      </c>
    </row>
    <row r="6705" spans="1:25" x14ac:dyDescent="0.45">
      <c r="A6705" t="s">
        <v>335</v>
      </c>
      <c r="B6705" t="s">
        <v>542</v>
      </c>
      <c r="C6705">
        <v>8007</v>
      </c>
      <c r="D6705" t="s">
        <v>547</v>
      </c>
      <c r="E6705" t="s">
        <v>411</v>
      </c>
      <c r="F6705">
        <v>2012</v>
      </c>
      <c r="G6705">
        <v>102</v>
      </c>
      <c r="H6705">
        <v>102</v>
      </c>
      <c r="I6705">
        <v>1365</v>
      </c>
      <c r="K6705">
        <v>4.7519999999999998</v>
      </c>
      <c r="L6705">
        <v>0.50029999999999997</v>
      </c>
      <c r="M6705">
        <v>1540</v>
      </c>
      <c r="N6705">
        <v>8.1000000000000003E-2</v>
      </c>
      <c r="O6705">
        <v>7.8559999999999999</v>
      </c>
      <c r="P6705">
        <v>0.82489999999999997</v>
      </c>
      <c r="Q6705">
        <v>19003.599999999999</v>
      </c>
      <c r="R6705" t="s">
        <v>38</v>
      </c>
      <c r="T6705" t="s">
        <v>28</v>
      </c>
      <c r="Y6705" t="s">
        <v>103</v>
      </c>
    </row>
    <row r="6706" spans="1:25" x14ac:dyDescent="0.45">
      <c r="A6706" t="s">
        <v>335</v>
      </c>
      <c r="B6706" t="s">
        <v>542</v>
      </c>
      <c r="C6706">
        <v>8007</v>
      </c>
      <c r="D6706" t="s">
        <v>547</v>
      </c>
      <c r="E6706" t="s">
        <v>411</v>
      </c>
      <c r="F6706">
        <v>2013</v>
      </c>
      <c r="G6706">
        <v>158</v>
      </c>
      <c r="H6706">
        <v>158</v>
      </c>
      <c r="I6706">
        <v>2401</v>
      </c>
      <c r="K6706">
        <v>7.8860000000000001</v>
      </c>
      <c r="L6706">
        <v>0.50019999999999998</v>
      </c>
      <c r="M6706">
        <v>2555</v>
      </c>
      <c r="N6706">
        <v>8.1000000000000003E-2</v>
      </c>
      <c r="O6706">
        <v>13.077</v>
      </c>
      <c r="P6706">
        <v>0.82630000000000003</v>
      </c>
      <c r="Q6706">
        <v>31534.3</v>
      </c>
      <c r="R6706" t="s">
        <v>38</v>
      </c>
      <c r="T6706" t="s">
        <v>28</v>
      </c>
      <c r="V6706" t="s">
        <v>544</v>
      </c>
      <c r="Y6706" t="s">
        <v>103</v>
      </c>
    </row>
    <row r="6707" spans="1:25" x14ac:dyDescent="0.45">
      <c r="A6707" t="s">
        <v>335</v>
      </c>
      <c r="B6707" t="s">
        <v>542</v>
      </c>
      <c r="C6707">
        <v>8007</v>
      </c>
      <c r="D6707" t="s">
        <v>547</v>
      </c>
      <c r="E6707" t="s">
        <v>411</v>
      </c>
      <c r="F6707">
        <v>2014</v>
      </c>
      <c r="G6707">
        <v>109</v>
      </c>
      <c r="H6707">
        <v>109</v>
      </c>
      <c r="I6707">
        <v>1264</v>
      </c>
      <c r="K6707">
        <v>4.508</v>
      </c>
      <c r="L6707">
        <v>0.50049999999999994</v>
      </c>
      <c r="M6707">
        <v>1460.6</v>
      </c>
      <c r="N6707">
        <v>8.1199999999999994E-2</v>
      </c>
      <c r="O6707">
        <v>8.8610000000000007</v>
      </c>
      <c r="P6707">
        <v>1.0230999999999999</v>
      </c>
      <c r="Q6707">
        <v>18025.7</v>
      </c>
      <c r="R6707" t="s">
        <v>38</v>
      </c>
      <c r="T6707" t="s">
        <v>28</v>
      </c>
      <c r="V6707" t="s">
        <v>32</v>
      </c>
      <c r="Y6707" t="s">
        <v>103</v>
      </c>
    </row>
    <row r="6708" spans="1:25" x14ac:dyDescent="0.45">
      <c r="A6708" t="s">
        <v>335</v>
      </c>
      <c r="B6708" t="s">
        <v>542</v>
      </c>
      <c r="C6708">
        <v>8007</v>
      </c>
      <c r="D6708" t="s">
        <v>547</v>
      </c>
      <c r="E6708" t="s">
        <v>411</v>
      </c>
      <c r="F6708">
        <v>2015</v>
      </c>
      <c r="G6708">
        <v>122</v>
      </c>
      <c r="H6708">
        <v>122</v>
      </c>
      <c r="I6708">
        <v>827</v>
      </c>
      <c r="K6708">
        <v>3.51</v>
      </c>
      <c r="L6708">
        <v>0.50060000000000004</v>
      </c>
      <c r="M6708">
        <v>1137.5</v>
      </c>
      <c r="N6708">
        <v>8.1199999999999994E-2</v>
      </c>
      <c r="O6708">
        <v>4.6550000000000002</v>
      </c>
      <c r="P6708">
        <v>0.73499999999999999</v>
      </c>
      <c r="Q6708">
        <v>14032</v>
      </c>
      <c r="R6708" t="s">
        <v>38</v>
      </c>
      <c r="T6708" t="s">
        <v>28</v>
      </c>
      <c r="V6708" t="s">
        <v>32</v>
      </c>
      <c r="Y6708" t="s">
        <v>159</v>
      </c>
    </row>
    <row r="6709" spans="1:25" x14ac:dyDescent="0.45">
      <c r="A6709" t="s">
        <v>335</v>
      </c>
      <c r="B6709" t="s">
        <v>542</v>
      </c>
      <c r="C6709">
        <v>8007</v>
      </c>
      <c r="D6709" t="s">
        <v>547</v>
      </c>
      <c r="E6709" t="s">
        <v>411</v>
      </c>
      <c r="F6709">
        <v>2016</v>
      </c>
      <c r="G6709">
        <v>79</v>
      </c>
      <c r="H6709">
        <v>79</v>
      </c>
      <c r="I6709">
        <v>531</v>
      </c>
      <c r="K6709">
        <v>2.3039999999999998</v>
      </c>
      <c r="L6709">
        <v>0.49399999999999999</v>
      </c>
      <c r="M6709">
        <v>747.7</v>
      </c>
      <c r="N6709">
        <v>8.09E-2</v>
      </c>
      <c r="O6709">
        <v>2.2250000000000001</v>
      </c>
      <c r="P6709">
        <v>0.53149999999999997</v>
      </c>
      <c r="Q6709">
        <v>9243.7000000000007</v>
      </c>
      <c r="R6709" t="s">
        <v>38</v>
      </c>
      <c r="T6709" t="s">
        <v>28</v>
      </c>
      <c r="V6709" t="s">
        <v>32</v>
      </c>
      <c r="Y6709" t="s">
        <v>159</v>
      </c>
    </row>
    <row r="6710" spans="1:25" x14ac:dyDescent="0.45">
      <c r="A6710" t="s">
        <v>335</v>
      </c>
      <c r="B6710" t="s">
        <v>542</v>
      </c>
      <c r="C6710">
        <v>8007</v>
      </c>
      <c r="D6710" t="s">
        <v>547</v>
      </c>
      <c r="E6710" t="s">
        <v>411</v>
      </c>
      <c r="F6710">
        <v>2017</v>
      </c>
      <c r="G6710">
        <v>26</v>
      </c>
      <c r="H6710">
        <v>26</v>
      </c>
      <c r="I6710">
        <v>170</v>
      </c>
      <c r="K6710">
        <v>3.0000000000000001E-3</v>
      </c>
      <c r="L6710">
        <v>1.6000000000000001E-3</v>
      </c>
      <c r="M6710">
        <v>242.8</v>
      </c>
      <c r="N6710">
        <v>8.1000000000000003E-2</v>
      </c>
      <c r="O6710">
        <v>0.97</v>
      </c>
      <c r="P6710">
        <v>0.75700000000000001</v>
      </c>
      <c r="Q6710">
        <v>2999.8</v>
      </c>
      <c r="R6710" t="s">
        <v>38</v>
      </c>
      <c r="T6710" t="s">
        <v>28</v>
      </c>
      <c r="V6710" t="s">
        <v>32</v>
      </c>
      <c r="Y6710" t="s">
        <v>160</v>
      </c>
    </row>
    <row r="6711" spans="1:25" x14ac:dyDescent="0.45">
      <c r="A6711" t="s">
        <v>335</v>
      </c>
      <c r="B6711" t="s">
        <v>542</v>
      </c>
      <c r="C6711">
        <v>8007</v>
      </c>
      <c r="D6711" t="s">
        <v>547</v>
      </c>
      <c r="E6711" t="s">
        <v>411</v>
      </c>
      <c r="F6711">
        <v>2018</v>
      </c>
      <c r="G6711">
        <v>52</v>
      </c>
      <c r="H6711">
        <v>52</v>
      </c>
      <c r="I6711">
        <v>401</v>
      </c>
      <c r="K6711">
        <v>5.0000000000000001E-3</v>
      </c>
      <c r="L6711">
        <v>1.5E-3</v>
      </c>
      <c r="M6711">
        <v>517.1</v>
      </c>
      <c r="N6711">
        <v>8.0799999999999997E-2</v>
      </c>
      <c r="O6711">
        <v>2.859</v>
      </c>
      <c r="P6711">
        <v>0.91769999999999996</v>
      </c>
      <c r="Q6711">
        <v>6380</v>
      </c>
      <c r="R6711" t="s">
        <v>38</v>
      </c>
      <c r="T6711" t="s">
        <v>28</v>
      </c>
      <c r="V6711" t="s">
        <v>545</v>
      </c>
      <c r="Y6711" t="s">
        <v>160</v>
      </c>
    </row>
    <row r="6712" spans="1:25" x14ac:dyDescent="0.45">
      <c r="A6712" t="s">
        <v>335</v>
      </c>
      <c r="B6712" t="s">
        <v>542</v>
      </c>
      <c r="C6712">
        <v>8007</v>
      </c>
      <c r="D6712" t="s">
        <v>547</v>
      </c>
      <c r="E6712" t="s">
        <v>411</v>
      </c>
      <c r="F6712">
        <v>2019</v>
      </c>
      <c r="G6712">
        <v>33</v>
      </c>
      <c r="H6712">
        <v>33</v>
      </c>
      <c r="I6712">
        <v>230</v>
      </c>
      <c r="K6712">
        <v>2E-3</v>
      </c>
      <c r="L6712">
        <v>1.1999999999999999E-3</v>
      </c>
      <c r="M6712">
        <v>321.5</v>
      </c>
      <c r="N6712">
        <v>8.1000000000000003E-2</v>
      </c>
      <c r="O6712">
        <v>1.044</v>
      </c>
      <c r="P6712">
        <v>0.57999999999999996</v>
      </c>
      <c r="Q6712">
        <v>3968.8</v>
      </c>
      <c r="R6712" t="s">
        <v>38</v>
      </c>
      <c r="T6712" t="s">
        <v>28</v>
      </c>
      <c r="V6712" t="s">
        <v>32</v>
      </c>
      <c r="Y6712" t="s">
        <v>160</v>
      </c>
    </row>
    <row r="6713" spans="1:25" x14ac:dyDescent="0.45">
      <c r="A6713" t="s">
        <v>335</v>
      </c>
      <c r="B6713" t="s">
        <v>542</v>
      </c>
      <c r="C6713">
        <v>8007</v>
      </c>
      <c r="D6713" t="s">
        <v>547</v>
      </c>
      <c r="E6713" t="s">
        <v>411</v>
      </c>
      <c r="F6713">
        <v>2020</v>
      </c>
      <c r="G6713">
        <v>73</v>
      </c>
      <c r="H6713">
        <v>73</v>
      </c>
      <c r="I6713">
        <v>939</v>
      </c>
      <c r="K6713">
        <v>4.0000000000000001E-3</v>
      </c>
      <c r="L6713">
        <v>6.9999999999999999E-4</v>
      </c>
      <c r="M6713">
        <v>1050.0999999999999</v>
      </c>
      <c r="N6713">
        <v>8.1100000000000005E-2</v>
      </c>
      <c r="O6713">
        <v>3.6909999999999998</v>
      </c>
      <c r="P6713">
        <v>0.67179999999999995</v>
      </c>
      <c r="Q6713">
        <v>12968.6</v>
      </c>
      <c r="R6713" t="s">
        <v>38</v>
      </c>
      <c r="T6713" t="s">
        <v>28</v>
      </c>
      <c r="V6713" t="s">
        <v>32</v>
      </c>
      <c r="Y6713" t="s">
        <v>160</v>
      </c>
    </row>
    <row r="6714" spans="1:25" x14ac:dyDescent="0.45">
      <c r="A6714" t="s">
        <v>335</v>
      </c>
      <c r="B6714" t="s">
        <v>542</v>
      </c>
      <c r="C6714">
        <v>8007</v>
      </c>
      <c r="D6714" t="s">
        <v>547</v>
      </c>
      <c r="E6714" t="s">
        <v>411</v>
      </c>
      <c r="F6714">
        <v>2021</v>
      </c>
      <c r="G6714">
        <v>98</v>
      </c>
      <c r="H6714">
        <v>98</v>
      </c>
      <c r="I6714">
        <v>1546</v>
      </c>
      <c r="K6714">
        <v>7.0000000000000001E-3</v>
      </c>
      <c r="L6714">
        <v>6.9999999999999999E-4</v>
      </c>
      <c r="M6714">
        <v>1669</v>
      </c>
      <c r="N6714">
        <v>8.0699999999999994E-2</v>
      </c>
      <c r="O6714">
        <v>5.5030000000000001</v>
      </c>
      <c r="P6714">
        <v>0.55269999999999997</v>
      </c>
      <c r="Q6714">
        <v>20592.099999999999</v>
      </c>
      <c r="R6714" t="s">
        <v>38</v>
      </c>
      <c r="T6714" t="s">
        <v>28</v>
      </c>
      <c r="V6714" t="s">
        <v>32</v>
      </c>
      <c r="Y6714" t="s">
        <v>161</v>
      </c>
    </row>
    <row r="6715" spans="1:25" x14ac:dyDescent="0.45">
      <c r="A6715" t="s">
        <v>335</v>
      </c>
      <c r="B6715" t="s">
        <v>542</v>
      </c>
      <c r="C6715">
        <v>8007</v>
      </c>
      <c r="D6715" t="s">
        <v>547</v>
      </c>
      <c r="E6715" t="s">
        <v>411</v>
      </c>
      <c r="F6715">
        <v>2022</v>
      </c>
      <c r="G6715">
        <v>86</v>
      </c>
      <c r="H6715">
        <v>86</v>
      </c>
      <c r="I6715">
        <v>1392</v>
      </c>
      <c r="K6715">
        <v>6.0000000000000001E-3</v>
      </c>
      <c r="L6715">
        <v>6.9999999999999999E-4</v>
      </c>
      <c r="M6715">
        <v>1553.1</v>
      </c>
      <c r="N6715">
        <v>8.1199999999999994E-2</v>
      </c>
      <c r="O6715">
        <v>5.4889999999999999</v>
      </c>
      <c r="P6715">
        <v>0.6048</v>
      </c>
      <c r="Q6715">
        <v>19169</v>
      </c>
      <c r="R6715" t="s">
        <v>38</v>
      </c>
      <c r="T6715" t="s">
        <v>28</v>
      </c>
      <c r="V6715" t="s">
        <v>32</v>
      </c>
      <c r="Y6715" t="s">
        <v>161</v>
      </c>
    </row>
    <row r="6716" spans="1:25" x14ac:dyDescent="0.45">
      <c r="A6716" t="s">
        <v>335</v>
      </c>
      <c r="B6716" t="s">
        <v>542</v>
      </c>
      <c r="C6716">
        <v>8007</v>
      </c>
      <c r="D6716" t="s">
        <v>547</v>
      </c>
      <c r="E6716" t="s">
        <v>411</v>
      </c>
      <c r="F6716">
        <v>2023</v>
      </c>
      <c r="G6716">
        <v>62</v>
      </c>
      <c r="H6716">
        <v>62</v>
      </c>
      <c r="I6716">
        <v>1143</v>
      </c>
      <c r="K6716">
        <v>4.0000000000000001E-3</v>
      </c>
      <c r="L6716">
        <v>5.9999999999999995E-4</v>
      </c>
      <c r="M6716">
        <v>1008</v>
      </c>
      <c r="N6716">
        <v>8.1000000000000003E-2</v>
      </c>
      <c r="O6716">
        <v>3.2109999999999999</v>
      </c>
      <c r="P6716">
        <v>0.51170000000000004</v>
      </c>
      <c r="Q6716">
        <v>12448.9</v>
      </c>
      <c r="R6716" t="s">
        <v>38</v>
      </c>
      <c r="T6716" t="s">
        <v>28</v>
      </c>
      <c r="V6716" t="s">
        <v>32</v>
      </c>
      <c r="Y6716" t="s">
        <v>161</v>
      </c>
    </row>
    <row r="6717" spans="1:25" x14ac:dyDescent="0.45">
      <c r="A6717" t="s">
        <v>335</v>
      </c>
      <c r="B6717" t="s">
        <v>542</v>
      </c>
      <c r="C6717">
        <v>8007</v>
      </c>
      <c r="D6717" t="s">
        <v>547</v>
      </c>
      <c r="E6717" t="s">
        <v>411</v>
      </c>
      <c r="F6717">
        <v>2024</v>
      </c>
      <c r="G6717">
        <v>32</v>
      </c>
      <c r="H6717">
        <v>32</v>
      </c>
      <c r="I6717">
        <v>471</v>
      </c>
      <c r="K6717">
        <v>2E-3</v>
      </c>
      <c r="L6717">
        <v>6.9999999999999999E-4</v>
      </c>
      <c r="M6717">
        <v>576.29999999999995</v>
      </c>
      <c r="N6717">
        <v>8.09E-2</v>
      </c>
      <c r="O6717">
        <v>1.7310000000000001</v>
      </c>
      <c r="P6717">
        <v>0.4854</v>
      </c>
      <c r="Q6717">
        <v>7117.6</v>
      </c>
      <c r="R6717" t="s">
        <v>38</v>
      </c>
      <c r="T6717" t="s">
        <v>28</v>
      </c>
      <c r="V6717" t="s">
        <v>32</v>
      </c>
      <c r="Y6717" t="s">
        <v>161</v>
      </c>
    </row>
    <row r="6718" spans="1:25" x14ac:dyDescent="0.45">
      <c r="A6718" t="s">
        <v>335</v>
      </c>
      <c r="B6718" t="s">
        <v>542</v>
      </c>
      <c r="C6718">
        <v>8007</v>
      </c>
      <c r="D6718" t="s">
        <v>410</v>
      </c>
      <c r="E6718" t="s">
        <v>411</v>
      </c>
      <c r="F6718">
        <v>2009</v>
      </c>
      <c r="G6718">
        <v>101</v>
      </c>
      <c r="H6718">
        <v>101</v>
      </c>
      <c r="I6718">
        <v>1441</v>
      </c>
      <c r="K6718">
        <v>5.0259999999999998</v>
      </c>
      <c r="L6718">
        <v>0.50019999999999998</v>
      </c>
      <c r="M6718">
        <v>1627</v>
      </c>
      <c r="N6718">
        <v>8.09E-2</v>
      </c>
      <c r="O6718">
        <v>9.7780000000000005</v>
      </c>
      <c r="P6718">
        <v>0.96640000000000004</v>
      </c>
      <c r="Q6718">
        <v>20096.5</v>
      </c>
      <c r="R6718" t="s">
        <v>38</v>
      </c>
      <c r="T6718" t="s">
        <v>28</v>
      </c>
      <c r="Y6718" t="s">
        <v>103</v>
      </c>
    </row>
    <row r="6719" spans="1:25" x14ac:dyDescent="0.45">
      <c r="A6719" t="s">
        <v>335</v>
      </c>
      <c r="B6719" t="s">
        <v>542</v>
      </c>
      <c r="C6719">
        <v>8007</v>
      </c>
      <c r="D6719" t="s">
        <v>410</v>
      </c>
      <c r="E6719" t="s">
        <v>411</v>
      </c>
      <c r="F6719">
        <v>2010</v>
      </c>
      <c r="G6719">
        <v>127</v>
      </c>
      <c r="H6719">
        <v>127</v>
      </c>
      <c r="I6719">
        <v>1981</v>
      </c>
      <c r="K6719">
        <v>6.8730000000000002</v>
      </c>
      <c r="L6719">
        <v>0.50009999999999999</v>
      </c>
      <c r="M6719">
        <v>2226.3000000000002</v>
      </c>
      <c r="N6719">
        <v>8.09E-2</v>
      </c>
      <c r="O6719">
        <v>13.305</v>
      </c>
      <c r="P6719">
        <v>0.96819999999999995</v>
      </c>
      <c r="Q6719">
        <v>27491</v>
      </c>
      <c r="R6719" t="s">
        <v>38</v>
      </c>
      <c r="T6719" t="s">
        <v>28</v>
      </c>
      <c r="Y6719" t="s">
        <v>103</v>
      </c>
    </row>
    <row r="6720" spans="1:25" x14ac:dyDescent="0.45">
      <c r="A6720" t="s">
        <v>335</v>
      </c>
      <c r="B6720" t="s">
        <v>542</v>
      </c>
      <c r="C6720">
        <v>8007</v>
      </c>
      <c r="D6720" t="s">
        <v>410</v>
      </c>
      <c r="E6720" t="s">
        <v>411</v>
      </c>
      <c r="F6720">
        <v>2011</v>
      </c>
      <c r="G6720">
        <v>105</v>
      </c>
      <c r="H6720">
        <v>105</v>
      </c>
      <c r="I6720">
        <v>1576</v>
      </c>
      <c r="K6720">
        <v>5.4640000000000004</v>
      </c>
      <c r="L6720">
        <v>0.50009999999999999</v>
      </c>
      <c r="M6720">
        <v>1769.1</v>
      </c>
      <c r="N6720">
        <v>8.1000000000000003E-2</v>
      </c>
      <c r="O6720">
        <v>9.4190000000000005</v>
      </c>
      <c r="P6720">
        <v>0.86519999999999997</v>
      </c>
      <c r="Q6720">
        <v>21849.1</v>
      </c>
      <c r="R6720" t="s">
        <v>38</v>
      </c>
      <c r="T6720" t="s">
        <v>28</v>
      </c>
      <c r="Y6720" t="s">
        <v>103</v>
      </c>
    </row>
    <row r="6721" spans="1:25" x14ac:dyDescent="0.45">
      <c r="A6721" t="s">
        <v>335</v>
      </c>
      <c r="B6721" t="s">
        <v>542</v>
      </c>
      <c r="C6721">
        <v>8007</v>
      </c>
      <c r="D6721" t="s">
        <v>410</v>
      </c>
      <c r="E6721" t="s">
        <v>411</v>
      </c>
      <c r="F6721">
        <v>2012</v>
      </c>
      <c r="G6721">
        <v>102</v>
      </c>
      <c r="H6721">
        <v>102</v>
      </c>
      <c r="I6721">
        <v>1365</v>
      </c>
      <c r="K6721">
        <v>4.7519999999999998</v>
      </c>
      <c r="L6721">
        <v>0.50029999999999997</v>
      </c>
      <c r="M6721">
        <v>1540</v>
      </c>
      <c r="N6721">
        <v>8.1000000000000003E-2</v>
      </c>
      <c r="O6721">
        <v>7.8559999999999999</v>
      </c>
      <c r="P6721">
        <v>0.82489999999999997</v>
      </c>
      <c r="Q6721">
        <v>19003.599999999999</v>
      </c>
      <c r="R6721" t="s">
        <v>38</v>
      </c>
      <c r="T6721" t="s">
        <v>28</v>
      </c>
      <c r="Y6721" t="s">
        <v>103</v>
      </c>
    </row>
    <row r="6722" spans="1:25" x14ac:dyDescent="0.45">
      <c r="A6722" t="s">
        <v>335</v>
      </c>
      <c r="B6722" t="s">
        <v>542</v>
      </c>
      <c r="C6722">
        <v>8007</v>
      </c>
      <c r="D6722" t="s">
        <v>410</v>
      </c>
      <c r="E6722" t="s">
        <v>411</v>
      </c>
      <c r="F6722">
        <v>2013</v>
      </c>
      <c r="G6722">
        <v>158</v>
      </c>
      <c r="H6722">
        <v>158</v>
      </c>
      <c r="I6722">
        <v>2401</v>
      </c>
      <c r="K6722">
        <v>7.8860000000000001</v>
      </c>
      <c r="L6722">
        <v>0.50019999999999998</v>
      </c>
      <c r="M6722">
        <v>2555</v>
      </c>
      <c r="N6722">
        <v>8.1000000000000003E-2</v>
      </c>
      <c r="O6722">
        <v>13.077</v>
      </c>
      <c r="P6722">
        <v>0.82630000000000003</v>
      </c>
      <c r="Q6722">
        <v>31534.3</v>
      </c>
      <c r="R6722" t="s">
        <v>38</v>
      </c>
      <c r="T6722" t="s">
        <v>28</v>
      </c>
      <c r="V6722" t="s">
        <v>544</v>
      </c>
      <c r="Y6722" t="s">
        <v>103</v>
      </c>
    </row>
    <row r="6723" spans="1:25" x14ac:dyDescent="0.45">
      <c r="A6723" t="s">
        <v>335</v>
      </c>
      <c r="B6723" t="s">
        <v>542</v>
      </c>
      <c r="C6723">
        <v>8007</v>
      </c>
      <c r="D6723" t="s">
        <v>410</v>
      </c>
      <c r="E6723" t="s">
        <v>411</v>
      </c>
      <c r="F6723">
        <v>2014</v>
      </c>
      <c r="G6723">
        <v>109</v>
      </c>
      <c r="H6723">
        <v>109</v>
      </c>
      <c r="I6723">
        <v>1264</v>
      </c>
      <c r="K6723">
        <v>4.508</v>
      </c>
      <c r="L6723">
        <v>0.50049999999999994</v>
      </c>
      <c r="M6723">
        <v>1460.6</v>
      </c>
      <c r="N6723">
        <v>8.1199999999999994E-2</v>
      </c>
      <c r="O6723">
        <v>8.8610000000000007</v>
      </c>
      <c r="P6723">
        <v>1.0230999999999999</v>
      </c>
      <c r="Q6723">
        <v>18025.7</v>
      </c>
      <c r="R6723" t="s">
        <v>38</v>
      </c>
      <c r="T6723" t="s">
        <v>28</v>
      </c>
      <c r="V6723" t="s">
        <v>32</v>
      </c>
      <c r="Y6723" t="s">
        <v>103</v>
      </c>
    </row>
    <row r="6724" spans="1:25" x14ac:dyDescent="0.45">
      <c r="A6724" t="s">
        <v>335</v>
      </c>
      <c r="B6724" t="s">
        <v>542</v>
      </c>
      <c r="C6724">
        <v>8007</v>
      </c>
      <c r="D6724" t="s">
        <v>410</v>
      </c>
      <c r="E6724" t="s">
        <v>411</v>
      </c>
      <c r="F6724">
        <v>2015</v>
      </c>
      <c r="G6724">
        <v>122</v>
      </c>
      <c r="H6724">
        <v>122</v>
      </c>
      <c r="I6724">
        <v>811</v>
      </c>
      <c r="K6724">
        <v>3.4529999999999998</v>
      </c>
      <c r="L6724">
        <v>0.50070000000000003</v>
      </c>
      <c r="M6724">
        <v>1119.2</v>
      </c>
      <c r="N6724">
        <v>8.1299999999999997E-2</v>
      </c>
      <c r="O6724">
        <v>4.6180000000000003</v>
      </c>
      <c r="P6724">
        <v>0.75939999999999996</v>
      </c>
      <c r="Q6724">
        <v>13805.1</v>
      </c>
      <c r="R6724" t="s">
        <v>38</v>
      </c>
      <c r="T6724" t="s">
        <v>28</v>
      </c>
      <c r="V6724" t="s">
        <v>32</v>
      </c>
      <c r="Y6724" t="s">
        <v>159</v>
      </c>
    </row>
    <row r="6725" spans="1:25" x14ac:dyDescent="0.45">
      <c r="A6725" t="s">
        <v>335</v>
      </c>
      <c r="B6725" t="s">
        <v>542</v>
      </c>
      <c r="C6725">
        <v>8007</v>
      </c>
      <c r="D6725" t="s">
        <v>410</v>
      </c>
      <c r="E6725" t="s">
        <v>411</v>
      </c>
      <c r="F6725">
        <v>2016</v>
      </c>
      <c r="G6725">
        <v>79</v>
      </c>
      <c r="H6725">
        <v>79</v>
      </c>
      <c r="I6725">
        <v>530</v>
      </c>
      <c r="K6725">
        <v>2.2989999999999999</v>
      </c>
      <c r="L6725">
        <v>0.49409999999999998</v>
      </c>
      <c r="M6725">
        <v>746.2</v>
      </c>
      <c r="N6725">
        <v>8.0799999999999997E-2</v>
      </c>
      <c r="O6725">
        <v>2.157</v>
      </c>
      <c r="P6725">
        <v>0.51549999999999996</v>
      </c>
      <c r="Q6725">
        <v>9226</v>
      </c>
      <c r="R6725" t="s">
        <v>38</v>
      </c>
      <c r="T6725" t="s">
        <v>28</v>
      </c>
      <c r="V6725" t="s">
        <v>32</v>
      </c>
      <c r="Y6725" t="s">
        <v>159</v>
      </c>
    </row>
    <row r="6726" spans="1:25" x14ac:dyDescent="0.45">
      <c r="A6726" t="s">
        <v>335</v>
      </c>
      <c r="B6726" t="s">
        <v>542</v>
      </c>
      <c r="C6726">
        <v>8007</v>
      </c>
      <c r="D6726" t="s">
        <v>410</v>
      </c>
      <c r="E6726" t="s">
        <v>411</v>
      </c>
      <c r="F6726">
        <v>2017</v>
      </c>
      <c r="G6726">
        <v>26</v>
      </c>
      <c r="H6726">
        <v>26</v>
      </c>
      <c r="I6726">
        <v>170</v>
      </c>
      <c r="K6726">
        <v>3.0000000000000001E-3</v>
      </c>
      <c r="L6726">
        <v>1.6000000000000001E-3</v>
      </c>
      <c r="M6726">
        <v>242.8</v>
      </c>
      <c r="N6726">
        <v>8.1000000000000003E-2</v>
      </c>
      <c r="O6726">
        <v>0.97099999999999997</v>
      </c>
      <c r="P6726">
        <v>0.81699999999999995</v>
      </c>
      <c r="Q6726">
        <v>2999.8</v>
      </c>
      <c r="R6726" t="s">
        <v>38</v>
      </c>
      <c r="T6726" t="s">
        <v>28</v>
      </c>
      <c r="V6726" t="s">
        <v>32</v>
      </c>
      <c r="Y6726" t="s">
        <v>160</v>
      </c>
    </row>
    <row r="6727" spans="1:25" x14ac:dyDescent="0.45">
      <c r="A6727" t="s">
        <v>335</v>
      </c>
      <c r="B6727" t="s">
        <v>542</v>
      </c>
      <c r="C6727">
        <v>8007</v>
      </c>
      <c r="D6727" t="s">
        <v>410</v>
      </c>
      <c r="E6727" t="s">
        <v>411</v>
      </c>
      <c r="F6727">
        <v>2018</v>
      </c>
      <c r="G6727">
        <v>52</v>
      </c>
      <c r="H6727">
        <v>52</v>
      </c>
      <c r="I6727">
        <v>472</v>
      </c>
      <c r="K6727">
        <v>6.0000000000000001E-3</v>
      </c>
      <c r="L6727">
        <v>1.5E-3</v>
      </c>
      <c r="M6727">
        <v>606.70000000000005</v>
      </c>
      <c r="N6727">
        <v>8.09E-2</v>
      </c>
      <c r="O6727">
        <v>3.0329999999999999</v>
      </c>
      <c r="P6727">
        <v>0.88009999999999999</v>
      </c>
      <c r="Q6727">
        <v>7484.2</v>
      </c>
      <c r="R6727" t="s">
        <v>38</v>
      </c>
      <c r="T6727" t="s">
        <v>28</v>
      </c>
      <c r="V6727" t="s">
        <v>545</v>
      </c>
      <c r="Y6727" t="s">
        <v>160</v>
      </c>
    </row>
    <row r="6728" spans="1:25" x14ac:dyDescent="0.45">
      <c r="A6728" t="s">
        <v>335</v>
      </c>
      <c r="B6728" t="s">
        <v>542</v>
      </c>
      <c r="C6728">
        <v>8007</v>
      </c>
      <c r="D6728" t="s">
        <v>410</v>
      </c>
      <c r="E6728" t="s">
        <v>411</v>
      </c>
      <c r="F6728">
        <v>2019</v>
      </c>
      <c r="G6728">
        <v>33</v>
      </c>
      <c r="H6728">
        <v>33</v>
      </c>
      <c r="I6728">
        <v>230</v>
      </c>
      <c r="K6728">
        <v>2E-3</v>
      </c>
      <c r="L6728">
        <v>1.1999999999999999E-3</v>
      </c>
      <c r="M6728">
        <v>321.5</v>
      </c>
      <c r="N6728">
        <v>8.1000000000000003E-2</v>
      </c>
      <c r="O6728">
        <v>1.306</v>
      </c>
      <c r="P6728">
        <v>0.75409999999999999</v>
      </c>
      <c r="Q6728">
        <v>3968.8</v>
      </c>
      <c r="R6728" t="s">
        <v>38</v>
      </c>
      <c r="T6728" t="s">
        <v>28</v>
      </c>
      <c r="V6728" t="s">
        <v>32</v>
      </c>
      <c r="Y6728" t="s">
        <v>160</v>
      </c>
    </row>
    <row r="6729" spans="1:25" x14ac:dyDescent="0.45">
      <c r="A6729" t="s">
        <v>335</v>
      </c>
      <c r="B6729" t="s">
        <v>542</v>
      </c>
      <c r="C6729">
        <v>8007</v>
      </c>
      <c r="D6729" t="s">
        <v>410</v>
      </c>
      <c r="E6729" t="s">
        <v>411</v>
      </c>
      <c r="F6729">
        <v>2020</v>
      </c>
      <c r="G6729">
        <v>75</v>
      </c>
      <c r="H6729">
        <v>75</v>
      </c>
      <c r="I6729">
        <v>901</v>
      </c>
      <c r="K6729">
        <v>4.0000000000000001E-3</v>
      </c>
      <c r="L6729">
        <v>5.9999999999999995E-4</v>
      </c>
      <c r="M6729">
        <v>1005.4</v>
      </c>
      <c r="N6729">
        <v>8.1100000000000005E-2</v>
      </c>
      <c r="O6729">
        <v>4.165</v>
      </c>
      <c r="P6729">
        <v>0.8579</v>
      </c>
      <c r="Q6729">
        <v>12416.1</v>
      </c>
      <c r="R6729" t="s">
        <v>38</v>
      </c>
      <c r="T6729" t="s">
        <v>28</v>
      </c>
      <c r="V6729" t="s">
        <v>32</v>
      </c>
      <c r="Y6729" t="s">
        <v>160</v>
      </c>
    </row>
    <row r="6730" spans="1:25" x14ac:dyDescent="0.45">
      <c r="A6730" t="s">
        <v>335</v>
      </c>
      <c r="B6730" t="s">
        <v>542</v>
      </c>
      <c r="C6730">
        <v>8007</v>
      </c>
      <c r="D6730" t="s">
        <v>410</v>
      </c>
      <c r="E6730" t="s">
        <v>411</v>
      </c>
      <c r="F6730">
        <v>2021</v>
      </c>
      <c r="G6730">
        <v>97</v>
      </c>
      <c r="H6730">
        <v>97</v>
      </c>
      <c r="I6730">
        <v>1545</v>
      </c>
      <c r="K6730">
        <v>7.0000000000000001E-3</v>
      </c>
      <c r="L6730">
        <v>6.9999999999999999E-4</v>
      </c>
      <c r="M6730">
        <v>1667.9</v>
      </c>
      <c r="N6730">
        <v>8.0699999999999994E-2</v>
      </c>
      <c r="O6730">
        <v>6.4189999999999996</v>
      </c>
      <c r="P6730">
        <v>0.65429999999999999</v>
      </c>
      <c r="Q6730">
        <v>20578.2</v>
      </c>
      <c r="R6730" t="s">
        <v>38</v>
      </c>
      <c r="T6730" t="s">
        <v>28</v>
      </c>
      <c r="V6730" t="s">
        <v>32</v>
      </c>
      <c r="Y6730" t="s">
        <v>161</v>
      </c>
    </row>
    <row r="6731" spans="1:25" x14ac:dyDescent="0.45">
      <c r="A6731" t="s">
        <v>335</v>
      </c>
      <c r="B6731" t="s">
        <v>542</v>
      </c>
      <c r="C6731">
        <v>8007</v>
      </c>
      <c r="D6731" t="s">
        <v>410</v>
      </c>
      <c r="E6731" t="s">
        <v>411</v>
      </c>
      <c r="F6731">
        <v>2022</v>
      </c>
      <c r="G6731">
        <v>87</v>
      </c>
      <c r="H6731">
        <v>87</v>
      </c>
      <c r="I6731">
        <v>1393</v>
      </c>
      <c r="K6731">
        <v>6.0000000000000001E-3</v>
      </c>
      <c r="L6731">
        <v>6.9999999999999999E-4</v>
      </c>
      <c r="M6731">
        <v>1554.2</v>
      </c>
      <c r="N6731">
        <v>8.1199999999999994E-2</v>
      </c>
      <c r="O6731">
        <v>5.5529999999999999</v>
      </c>
      <c r="P6731">
        <v>0.60609999999999997</v>
      </c>
      <c r="Q6731">
        <v>19182.5</v>
      </c>
      <c r="R6731" t="s">
        <v>38</v>
      </c>
      <c r="T6731" t="s">
        <v>28</v>
      </c>
      <c r="V6731" t="s">
        <v>32</v>
      </c>
      <c r="Y6731" t="s">
        <v>161</v>
      </c>
    </row>
    <row r="6732" spans="1:25" x14ac:dyDescent="0.45">
      <c r="A6732" t="s">
        <v>335</v>
      </c>
      <c r="B6732" t="s">
        <v>542</v>
      </c>
      <c r="C6732">
        <v>8007</v>
      </c>
      <c r="D6732" t="s">
        <v>410</v>
      </c>
      <c r="E6732" t="s">
        <v>411</v>
      </c>
      <c r="F6732">
        <v>2023</v>
      </c>
      <c r="G6732">
        <v>62</v>
      </c>
      <c r="H6732">
        <v>62</v>
      </c>
      <c r="I6732">
        <v>1143</v>
      </c>
      <c r="K6732">
        <v>4.0000000000000001E-3</v>
      </c>
      <c r="L6732">
        <v>5.9999999999999995E-4</v>
      </c>
      <c r="M6732">
        <v>1008</v>
      </c>
      <c r="N6732">
        <v>8.1000000000000003E-2</v>
      </c>
      <c r="O6732">
        <v>3.1949999999999998</v>
      </c>
      <c r="P6732">
        <v>0.49940000000000001</v>
      </c>
      <c r="Q6732">
        <v>12448.9</v>
      </c>
      <c r="R6732" t="s">
        <v>38</v>
      </c>
      <c r="T6732" t="s">
        <v>28</v>
      </c>
      <c r="V6732" t="s">
        <v>32</v>
      </c>
      <c r="Y6732" t="s">
        <v>161</v>
      </c>
    </row>
    <row r="6733" spans="1:25" x14ac:dyDescent="0.45">
      <c r="A6733" t="s">
        <v>335</v>
      </c>
      <c r="B6733" t="s">
        <v>542</v>
      </c>
      <c r="C6733">
        <v>8007</v>
      </c>
      <c r="D6733" t="s">
        <v>410</v>
      </c>
      <c r="E6733" t="s">
        <v>411</v>
      </c>
      <c r="F6733">
        <v>2024</v>
      </c>
      <c r="G6733">
        <v>33</v>
      </c>
      <c r="H6733">
        <v>33</v>
      </c>
      <c r="I6733">
        <v>472</v>
      </c>
      <c r="K6733">
        <v>2E-3</v>
      </c>
      <c r="L6733">
        <v>5.9999999999999995E-4</v>
      </c>
      <c r="M6733">
        <v>577.5</v>
      </c>
      <c r="N6733">
        <v>8.1000000000000003E-2</v>
      </c>
      <c r="O6733">
        <v>1.734</v>
      </c>
      <c r="P6733">
        <v>0.4839</v>
      </c>
      <c r="Q6733">
        <v>7132.2</v>
      </c>
      <c r="R6733" t="s">
        <v>38</v>
      </c>
      <c r="T6733" t="s">
        <v>28</v>
      </c>
      <c r="V6733" t="s">
        <v>32</v>
      </c>
      <c r="Y6733" t="s">
        <v>161</v>
      </c>
    </row>
    <row r="6734" spans="1:25" x14ac:dyDescent="0.45">
      <c r="A6734" t="s">
        <v>335</v>
      </c>
      <c r="B6734" t="s">
        <v>542</v>
      </c>
      <c r="C6734">
        <v>8007</v>
      </c>
      <c r="D6734" t="s">
        <v>412</v>
      </c>
      <c r="E6734" t="s">
        <v>411</v>
      </c>
      <c r="F6734">
        <v>2009</v>
      </c>
      <c r="G6734">
        <v>168</v>
      </c>
      <c r="H6734">
        <v>106.81</v>
      </c>
      <c r="I6734">
        <v>2036.6</v>
      </c>
      <c r="K6734">
        <v>0.42199999999999999</v>
      </c>
      <c r="L6734">
        <v>2.8899999999999999E-2</v>
      </c>
      <c r="M6734">
        <v>2265.6239999999998</v>
      </c>
      <c r="N6734">
        <v>8.1100000000000005E-2</v>
      </c>
      <c r="O6734">
        <v>9.4239999999999995</v>
      </c>
      <c r="P6734">
        <v>0.58899999999999997</v>
      </c>
      <c r="Q6734">
        <v>27921.855</v>
      </c>
      <c r="R6734" t="s">
        <v>38</v>
      </c>
      <c r="T6734" t="s">
        <v>28</v>
      </c>
      <c r="Y6734" t="s">
        <v>103</v>
      </c>
    </row>
    <row r="6735" spans="1:25" x14ac:dyDescent="0.45">
      <c r="A6735" t="s">
        <v>335</v>
      </c>
      <c r="B6735" t="s">
        <v>542</v>
      </c>
      <c r="C6735">
        <v>8007</v>
      </c>
      <c r="D6735" t="s">
        <v>412</v>
      </c>
      <c r="E6735" t="s">
        <v>411</v>
      </c>
      <c r="F6735">
        <v>2010</v>
      </c>
      <c r="G6735">
        <v>166</v>
      </c>
      <c r="H6735">
        <v>166</v>
      </c>
      <c r="I6735">
        <v>2746</v>
      </c>
      <c r="K6735">
        <v>9.5109999999999992</v>
      </c>
      <c r="L6735">
        <v>0.50009999999999999</v>
      </c>
      <c r="M6735">
        <v>3080.5</v>
      </c>
      <c r="N6735">
        <v>8.1000000000000003E-2</v>
      </c>
      <c r="O6735">
        <v>18.384</v>
      </c>
      <c r="P6735">
        <v>0.96489999999999998</v>
      </c>
      <c r="Q6735">
        <v>38037.800000000003</v>
      </c>
      <c r="R6735" t="s">
        <v>38</v>
      </c>
      <c r="T6735" t="s">
        <v>28</v>
      </c>
      <c r="Y6735" t="s">
        <v>103</v>
      </c>
    </row>
    <row r="6736" spans="1:25" x14ac:dyDescent="0.45">
      <c r="A6736" t="s">
        <v>335</v>
      </c>
      <c r="B6736" t="s">
        <v>542</v>
      </c>
      <c r="C6736">
        <v>8007</v>
      </c>
      <c r="D6736" t="s">
        <v>412</v>
      </c>
      <c r="E6736" t="s">
        <v>411</v>
      </c>
      <c r="F6736">
        <v>2011</v>
      </c>
      <c r="G6736">
        <v>113</v>
      </c>
      <c r="H6736">
        <v>113</v>
      </c>
      <c r="I6736">
        <v>1738</v>
      </c>
      <c r="K6736">
        <v>6.1340000000000003</v>
      </c>
      <c r="L6736">
        <v>0.50009999999999999</v>
      </c>
      <c r="M6736">
        <v>1986.4</v>
      </c>
      <c r="N6736">
        <v>8.1000000000000003E-2</v>
      </c>
      <c r="O6736">
        <v>11.917</v>
      </c>
      <c r="P6736">
        <v>0.96940000000000004</v>
      </c>
      <c r="Q6736">
        <v>24528</v>
      </c>
      <c r="R6736" t="s">
        <v>38</v>
      </c>
      <c r="T6736" t="s">
        <v>28</v>
      </c>
      <c r="Y6736" t="s">
        <v>103</v>
      </c>
    </row>
    <row r="6737" spans="1:25" x14ac:dyDescent="0.45">
      <c r="A6737" t="s">
        <v>335</v>
      </c>
      <c r="B6737" t="s">
        <v>542</v>
      </c>
      <c r="C6737">
        <v>8007</v>
      </c>
      <c r="D6737" t="s">
        <v>412</v>
      </c>
      <c r="E6737" t="s">
        <v>411</v>
      </c>
      <c r="F6737">
        <v>2012</v>
      </c>
      <c r="G6737">
        <v>113</v>
      </c>
      <c r="H6737">
        <v>113</v>
      </c>
      <c r="I6737">
        <v>1590</v>
      </c>
      <c r="K6737">
        <v>5.5540000000000003</v>
      </c>
      <c r="L6737">
        <v>0.50019999999999998</v>
      </c>
      <c r="M6737">
        <v>1798.9</v>
      </c>
      <c r="N6737">
        <v>8.1100000000000005E-2</v>
      </c>
      <c r="O6737">
        <v>10.763</v>
      </c>
      <c r="P6737">
        <v>0.96430000000000005</v>
      </c>
      <c r="Q6737">
        <v>22209.4</v>
      </c>
      <c r="R6737" t="s">
        <v>38</v>
      </c>
      <c r="T6737" t="s">
        <v>28</v>
      </c>
      <c r="Y6737" t="s">
        <v>103</v>
      </c>
    </row>
    <row r="6738" spans="1:25" x14ac:dyDescent="0.45">
      <c r="A6738" t="s">
        <v>335</v>
      </c>
      <c r="B6738" t="s">
        <v>542</v>
      </c>
      <c r="C6738">
        <v>8007</v>
      </c>
      <c r="D6738" t="s">
        <v>412</v>
      </c>
      <c r="E6738" t="s">
        <v>411</v>
      </c>
      <c r="F6738">
        <v>2013</v>
      </c>
      <c r="G6738">
        <v>121</v>
      </c>
      <c r="H6738">
        <v>121</v>
      </c>
      <c r="I6738">
        <v>1957</v>
      </c>
      <c r="K6738">
        <v>6.5380000000000003</v>
      </c>
      <c r="L6738">
        <v>0.50019999999999998</v>
      </c>
      <c r="M6738">
        <v>2117.9</v>
      </c>
      <c r="N6738">
        <v>8.1000000000000003E-2</v>
      </c>
      <c r="O6738">
        <v>12.528</v>
      </c>
      <c r="P6738">
        <v>0.95499999999999996</v>
      </c>
      <c r="Q6738">
        <v>26143.4</v>
      </c>
      <c r="R6738" t="s">
        <v>38</v>
      </c>
      <c r="T6738" t="s">
        <v>28</v>
      </c>
      <c r="V6738" t="s">
        <v>544</v>
      </c>
      <c r="Y6738" t="s">
        <v>103</v>
      </c>
    </row>
    <row r="6739" spans="1:25" x14ac:dyDescent="0.45">
      <c r="A6739" t="s">
        <v>335</v>
      </c>
      <c r="B6739" t="s">
        <v>542</v>
      </c>
      <c r="C6739">
        <v>8007</v>
      </c>
      <c r="D6739" t="s">
        <v>412</v>
      </c>
      <c r="E6739" t="s">
        <v>411</v>
      </c>
      <c r="F6739">
        <v>2014</v>
      </c>
      <c r="G6739">
        <v>75</v>
      </c>
      <c r="H6739">
        <v>75</v>
      </c>
      <c r="I6739">
        <v>801</v>
      </c>
      <c r="K6739">
        <v>3.0830000000000002</v>
      </c>
      <c r="L6739">
        <v>0.50049999999999994</v>
      </c>
      <c r="M6739">
        <v>998.3</v>
      </c>
      <c r="N6739">
        <v>8.09E-2</v>
      </c>
      <c r="O6739">
        <v>5.806</v>
      </c>
      <c r="P6739">
        <v>0.94799999999999995</v>
      </c>
      <c r="Q6739">
        <v>12328.2</v>
      </c>
      <c r="R6739" t="s">
        <v>38</v>
      </c>
      <c r="T6739" t="s">
        <v>28</v>
      </c>
      <c r="V6739" t="s">
        <v>32</v>
      </c>
      <c r="Y6739" t="s">
        <v>103</v>
      </c>
    </row>
    <row r="6740" spans="1:25" x14ac:dyDescent="0.45">
      <c r="A6740" t="s">
        <v>335</v>
      </c>
      <c r="B6740" t="s">
        <v>542</v>
      </c>
      <c r="C6740">
        <v>8007</v>
      </c>
      <c r="D6740" t="s">
        <v>412</v>
      </c>
      <c r="E6740" t="s">
        <v>411</v>
      </c>
      <c r="F6740">
        <v>2015</v>
      </c>
      <c r="G6740">
        <v>90</v>
      </c>
      <c r="H6740">
        <v>90</v>
      </c>
      <c r="I6740">
        <v>659</v>
      </c>
      <c r="K6740">
        <v>2.6560000000000001</v>
      </c>
      <c r="L6740">
        <v>0.50070000000000003</v>
      </c>
      <c r="M6740">
        <v>860.5</v>
      </c>
      <c r="N6740">
        <v>8.1299999999999997E-2</v>
      </c>
      <c r="O6740">
        <v>4.2350000000000003</v>
      </c>
      <c r="P6740">
        <v>0.89180000000000004</v>
      </c>
      <c r="Q6740">
        <v>10620.8</v>
      </c>
      <c r="R6740" t="s">
        <v>38</v>
      </c>
      <c r="T6740" t="s">
        <v>28</v>
      </c>
      <c r="V6740" t="s">
        <v>32</v>
      </c>
      <c r="Y6740" t="s">
        <v>159</v>
      </c>
    </row>
    <row r="6741" spans="1:25" x14ac:dyDescent="0.45">
      <c r="A6741" t="s">
        <v>335</v>
      </c>
      <c r="B6741" t="s">
        <v>542</v>
      </c>
      <c r="C6741">
        <v>8007</v>
      </c>
      <c r="D6741" t="s">
        <v>412</v>
      </c>
      <c r="E6741" t="s">
        <v>411</v>
      </c>
      <c r="F6741">
        <v>2016</v>
      </c>
      <c r="G6741">
        <v>134</v>
      </c>
      <c r="H6741">
        <v>134</v>
      </c>
      <c r="I6741">
        <v>962</v>
      </c>
      <c r="K6741">
        <v>4.1399999999999997</v>
      </c>
      <c r="L6741">
        <v>0.48170000000000002</v>
      </c>
      <c r="M6741">
        <v>1374</v>
      </c>
      <c r="N6741">
        <v>8.0799999999999997E-2</v>
      </c>
      <c r="O6741">
        <v>3.887</v>
      </c>
      <c r="P6741">
        <v>0.48909999999999998</v>
      </c>
      <c r="Q6741">
        <v>16993.099999999999</v>
      </c>
      <c r="R6741" t="s">
        <v>38</v>
      </c>
      <c r="T6741" t="s">
        <v>28</v>
      </c>
      <c r="V6741" t="s">
        <v>32</v>
      </c>
      <c r="Y6741" t="s">
        <v>159</v>
      </c>
    </row>
    <row r="6742" spans="1:25" x14ac:dyDescent="0.45">
      <c r="A6742" t="s">
        <v>335</v>
      </c>
      <c r="B6742" t="s">
        <v>542</v>
      </c>
      <c r="C6742">
        <v>8007</v>
      </c>
      <c r="D6742" t="s">
        <v>412</v>
      </c>
      <c r="E6742" t="s">
        <v>411</v>
      </c>
      <c r="F6742">
        <v>2017</v>
      </c>
      <c r="G6742">
        <v>48</v>
      </c>
      <c r="H6742">
        <v>48</v>
      </c>
      <c r="I6742">
        <v>329</v>
      </c>
      <c r="K6742">
        <v>5.0000000000000001E-3</v>
      </c>
      <c r="L6742">
        <v>1.5E-3</v>
      </c>
      <c r="M6742">
        <v>470.2</v>
      </c>
      <c r="N6742">
        <v>8.09E-2</v>
      </c>
      <c r="O6742">
        <v>1.9870000000000001</v>
      </c>
      <c r="P6742">
        <v>0.7036</v>
      </c>
      <c r="Q6742">
        <v>5809.6</v>
      </c>
      <c r="R6742" t="s">
        <v>38</v>
      </c>
      <c r="T6742" t="s">
        <v>28</v>
      </c>
      <c r="V6742" t="s">
        <v>32</v>
      </c>
      <c r="Y6742" t="s">
        <v>160</v>
      </c>
    </row>
    <row r="6743" spans="1:25" x14ac:dyDescent="0.45">
      <c r="A6743" t="s">
        <v>335</v>
      </c>
      <c r="B6743" t="s">
        <v>542</v>
      </c>
      <c r="C6743">
        <v>8007</v>
      </c>
      <c r="D6743" t="s">
        <v>412</v>
      </c>
      <c r="E6743" t="s">
        <v>411</v>
      </c>
      <c r="F6743">
        <v>2018</v>
      </c>
      <c r="G6743">
        <v>57</v>
      </c>
      <c r="H6743">
        <v>57</v>
      </c>
      <c r="I6743">
        <v>342</v>
      </c>
      <c r="K6743">
        <v>5.0000000000000001E-3</v>
      </c>
      <c r="L6743">
        <v>1.5E-3</v>
      </c>
      <c r="M6743">
        <v>436.9</v>
      </c>
      <c r="N6743">
        <v>8.09E-2</v>
      </c>
      <c r="O6743">
        <v>1.9450000000000001</v>
      </c>
      <c r="P6743">
        <v>0.8216</v>
      </c>
      <c r="Q6743">
        <v>5391.8</v>
      </c>
      <c r="R6743" t="s">
        <v>38</v>
      </c>
      <c r="T6743" t="s">
        <v>28</v>
      </c>
      <c r="V6743" t="s">
        <v>545</v>
      </c>
      <c r="Y6743" t="s">
        <v>160</v>
      </c>
    </row>
    <row r="6744" spans="1:25" x14ac:dyDescent="0.45">
      <c r="A6744" t="s">
        <v>335</v>
      </c>
      <c r="B6744" t="s">
        <v>542</v>
      </c>
      <c r="C6744">
        <v>8007</v>
      </c>
      <c r="D6744" t="s">
        <v>412</v>
      </c>
      <c r="E6744" t="s">
        <v>411</v>
      </c>
      <c r="F6744">
        <v>2019</v>
      </c>
      <c r="G6744">
        <v>80</v>
      </c>
      <c r="H6744">
        <v>80</v>
      </c>
      <c r="I6744">
        <v>534</v>
      </c>
      <c r="K6744">
        <v>4.0000000000000001E-3</v>
      </c>
      <c r="L6744">
        <v>8.9999999999999998E-4</v>
      </c>
      <c r="M6744">
        <v>756</v>
      </c>
      <c r="N6744">
        <v>8.1100000000000005E-2</v>
      </c>
      <c r="O6744">
        <v>2.29</v>
      </c>
      <c r="P6744">
        <v>0.51480000000000004</v>
      </c>
      <c r="Q6744">
        <v>9332.7000000000007</v>
      </c>
      <c r="R6744" t="s">
        <v>38</v>
      </c>
      <c r="T6744" t="s">
        <v>28</v>
      </c>
      <c r="V6744" t="s">
        <v>32</v>
      </c>
      <c r="Y6744" t="s">
        <v>160</v>
      </c>
    </row>
    <row r="6745" spans="1:25" x14ac:dyDescent="0.45">
      <c r="A6745" t="s">
        <v>335</v>
      </c>
      <c r="B6745" t="s">
        <v>542</v>
      </c>
      <c r="C6745">
        <v>8007</v>
      </c>
      <c r="D6745" t="s">
        <v>412</v>
      </c>
      <c r="E6745" t="s">
        <v>411</v>
      </c>
      <c r="F6745">
        <v>2020</v>
      </c>
      <c r="G6745">
        <v>171</v>
      </c>
      <c r="H6745">
        <v>171</v>
      </c>
      <c r="I6745">
        <v>2453</v>
      </c>
      <c r="K6745">
        <v>1.0999999999999999E-2</v>
      </c>
      <c r="L6745">
        <v>6.9999999999999999E-4</v>
      </c>
      <c r="M6745">
        <v>2762.8</v>
      </c>
      <c r="N6745">
        <v>8.1000000000000003E-2</v>
      </c>
      <c r="O6745">
        <v>7.758</v>
      </c>
      <c r="P6745">
        <v>0.51739999999999997</v>
      </c>
      <c r="Q6745">
        <v>34116.199999999997</v>
      </c>
      <c r="R6745" t="s">
        <v>38</v>
      </c>
      <c r="T6745" t="s">
        <v>28</v>
      </c>
      <c r="V6745" t="s">
        <v>32</v>
      </c>
      <c r="Y6745" t="s">
        <v>160</v>
      </c>
    </row>
    <row r="6746" spans="1:25" x14ac:dyDescent="0.45">
      <c r="A6746" t="s">
        <v>335</v>
      </c>
      <c r="B6746" t="s">
        <v>542</v>
      </c>
      <c r="C6746">
        <v>8007</v>
      </c>
      <c r="D6746" t="s">
        <v>412</v>
      </c>
      <c r="E6746" t="s">
        <v>411</v>
      </c>
      <c r="F6746">
        <v>2021</v>
      </c>
      <c r="G6746">
        <v>152</v>
      </c>
      <c r="H6746">
        <v>152</v>
      </c>
      <c r="I6746">
        <v>2078</v>
      </c>
      <c r="K6746">
        <v>0.01</v>
      </c>
      <c r="L6746">
        <v>6.9999999999999999E-4</v>
      </c>
      <c r="M6746">
        <v>2261.5</v>
      </c>
      <c r="N6746">
        <v>8.0799999999999997E-2</v>
      </c>
      <c r="O6746">
        <v>7.3330000000000002</v>
      </c>
      <c r="P6746">
        <v>0.59609999999999996</v>
      </c>
      <c r="Q6746">
        <v>27915.3</v>
      </c>
      <c r="R6746" t="s">
        <v>38</v>
      </c>
      <c r="T6746" t="s">
        <v>28</v>
      </c>
      <c r="V6746" t="s">
        <v>32</v>
      </c>
      <c r="Y6746" t="s">
        <v>161</v>
      </c>
    </row>
    <row r="6747" spans="1:25" x14ac:dyDescent="0.45">
      <c r="A6747" t="s">
        <v>335</v>
      </c>
      <c r="B6747" t="s">
        <v>542</v>
      </c>
      <c r="C6747">
        <v>8007</v>
      </c>
      <c r="D6747" t="s">
        <v>412</v>
      </c>
      <c r="E6747" t="s">
        <v>411</v>
      </c>
      <c r="F6747">
        <v>2022</v>
      </c>
      <c r="G6747">
        <v>105</v>
      </c>
      <c r="H6747">
        <v>105</v>
      </c>
      <c r="I6747">
        <v>1503</v>
      </c>
      <c r="K6747">
        <v>7.0000000000000001E-3</v>
      </c>
      <c r="L6747">
        <v>6.9999999999999999E-4</v>
      </c>
      <c r="M6747">
        <v>1675.3</v>
      </c>
      <c r="N6747">
        <v>8.1199999999999994E-2</v>
      </c>
      <c r="O6747">
        <v>4.9320000000000004</v>
      </c>
      <c r="P6747">
        <v>0.5635</v>
      </c>
      <c r="Q6747">
        <v>20684.3</v>
      </c>
      <c r="R6747" t="s">
        <v>38</v>
      </c>
      <c r="T6747" t="s">
        <v>28</v>
      </c>
      <c r="V6747" t="s">
        <v>32</v>
      </c>
      <c r="Y6747" t="s">
        <v>161</v>
      </c>
    </row>
    <row r="6748" spans="1:25" x14ac:dyDescent="0.45">
      <c r="A6748" t="s">
        <v>335</v>
      </c>
      <c r="B6748" t="s">
        <v>542</v>
      </c>
      <c r="C6748">
        <v>8007</v>
      </c>
      <c r="D6748" t="s">
        <v>412</v>
      </c>
      <c r="E6748" t="s">
        <v>411</v>
      </c>
      <c r="F6748">
        <v>2023</v>
      </c>
      <c r="G6748">
        <v>62</v>
      </c>
      <c r="H6748">
        <v>62</v>
      </c>
      <c r="I6748">
        <v>1176</v>
      </c>
      <c r="K6748">
        <v>4.0000000000000001E-3</v>
      </c>
      <c r="L6748">
        <v>5.9999999999999995E-4</v>
      </c>
      <c r="M6748">
        <v>1063.5</v>
      </c>
      <c r="N6748">
        <v>8.09E-2</v>
      </c>
      <c r="O6748">
        <v>3.0979999999999999</v>
      </c>
      <c r="P6748">
        <v>0.48820000000000002</v>
      </c>
      <c r="Q6748">
        <v>13131.8</v>
      </c>
      <c r="R6748" t="s">
        <v>38</v>
      </c>
      <c r="T6748" t="s">
        <v>28</v>
      </c>
      <c r="V6748" t="s">
        <v>32</v>
      </c>
      <c r="Y6748" t="s">
        <v>161</v>
      </c>
    </row>
    <row r="6749" spans="1:25" x14ac:dyDescent="0.45">
      <c r="A6749" t="s">
        <v>335</v>
      </c>
      <c r="B6749" t="s">
        <v>542</v>
      </c>
      <c r="C6749">
        <v>8007</v>
      </c>
      <c r="D6749" t="s">
        <v>412</v>
      </c>
      <c r="E6749" t="s">
        <v>411</v>
      </c>
      <c r="F6749">
        <v>2024</v>
      </c>
      <c r="G6749">
        <v>38</v>
      </c>
      <c r="H6749">
        <v>38</v>
      </c>
      <c r="I6749">
        <v>487</v>
      </c>
      <c r="K6749">
        <v>2E-3</v>
      </c>
      <c r="L6749">
        <v>6.9999999999999999E-4</v>
      </c>
      <c r="M6749">
        <v>597.6</v>
      </c>
      <c r="N6749">
        <v>8.0799999999999997E-2</v>
      </c>
      <c r="O6749">
        <v>1.794</v>
      </c>
      <c r="P6749">
        <v>0.47789999999999999</v>
      </c>
      <c r="Q6749">
        <v>7380.6</v>
      </c>
      <c r="R6749" t="s">
        <v>38</v>
      </c>
      <c r="T6749" t="s">
        <v>28</v>
      </c>
      <c r="V6749" t="s">
        <v>32</v>
      </c>
      <c r="Y6749" t="s">
        <v>161</v>
      </c>
    </row>
    <row r="6750" spans="1:25" x14ac:dyDescent="0.45">
      <c r="A6750" t="s">
        <v>335</v>
      </c>
      <c r="B6750" t="s">
        <v>542</v>
      </c>
      <c r="C6750">
        <v>8007</v>
      </c>
      <c r="D6750" t="s">
        <v>413</v>
      </c>
      <c r="E6750" t="s">
        <v>411</v>
      </c>
      <c r="F6750">
        <v>2009</v>
      </c>
      <c r="G6750">
        <v>175</v>
      </c>
      <c r="H6750">
        <v>106.87</v>
      </c>
      <c r="I6750">
        <v>2053.25</v>
      </c>
      <c r="K6750">
        <v>0.42299999999999999</v>
      </c>
      <c r="L6750">
        <v>2.9100000000000001E-2</v>
      </c>
      <c r="M6750">
        <v>2274.0219999999999</v>
      </c>
      <c r="N6750">
        <v>8.14E-2</v>
      </c>
      <c r="O6750">
        <v>9.1080000000000005</v>
      </c>
      <c r="P6750">
        <v>0.58389999999999997</v>
      </c>
      <c r="Q6750">
        <v>28032.862000000001</v>
      </c>
      <c r="R6750" t="s">
        <v>38</v>
      </c>
      <c r="T6750" t="s">
        <v>28</v>
      </c>
      <c r="Y6750" t="s">
        <v>103</v>
      </c>
    </row>
    <row r="6751" spans="1:25" x14ac:dyDescent="0.45">
      <c r="A6751" t="s">
        <v>335</v>
      </c>
      <c r="B6751" t="s">
        <v>542</v>
      </c>
      <c r="C6751">
        <v>8007</v>
      </c>
      <c r="D6751" t="s">
        <v>413</v>
      </c>
      <c r="E6751" t="s">
        <v>411</v>
      </c>
      <c r="F6751">
        <v>2010</v>
      </c>
      <c r="G6751">
        <v>166</v>
      </c>
      <c r="H6751">
        <v>166</v>
      </c>
      <c r="I6751">
        <v>2746</v>
      </c>
      <c r="K6751">
        <v>9.5109999999999992</v>
      </c>
      <c r="L6751">
        <v>0.50009999999999999</v>
      </c>
      <c r="M6751">
        <v>3080.5</v>
      </c>
      <c r="N6751">
        <v>8.1000000000000003E-2</v>
      </c>
      <c r="O6751">
        <v>18.384</v>
      </c>
      <c r="P6751">
        <v>0.96489999999999998</v>
      </c>
      <c r="Q6751">
        <v>38037.800000000003</v>
      </c>
      <c r="R6751" t="s">
        <v>38</v>
      </c>
      <c r="T6751" t="s">
        <v>28</v>
      </c>
      <c r="Y6751" t="s">
        <v>103</v>
      </c>
    </row>
    <row r="6752" spans="1:25" x14ac:dyDescent="0.45">
      <c r="A6752" t="s">
        <v>335</v>
      </c>
      <c r="B6752" t="s">
        <v>542</v>
      </c>
      <c r="C6752">
        <v>8007</v>
      </c>
      <c r="D6752" t="s">
        <v>413</v>
      </c>
      <c r="E6752" t="s">
        <v>411</v>
      </c>
      <c r="F6752">
        <v>2011</v>
      </c>
      <c r="G6752">
        <v>113</v>
      </c>
      <c r="H6752">
        <v>113</v>
      </c>
      <c r="I6752">
        <v>1738</v>
      </c>
      <c r="K6752">
        <v>6.1340000000000003</v>
      </c>
      <c r="L6752">
        <v>0.50009999999999999</v>
      </c>
      <c r="M6752">
        <v>1986.4</v>
      </c>
      <c r="N6752">
        <v>8.1000000000000003E-2</v>
      </c>
      <c r="O6752">
        <v>11.917</v>
      </c>
      <c r="P6752">
        <v>0.96940000000000004</v>
      </c>
      <c r="Q6752">
        <v>24528</v>
      </c>
      <c r="R6752" t="s">
        <v>38</v>
      </c>
      <c r="T6752" t="s">
        <v>28</v>
      </c>
      <c r="Y6752" t="s">
        <v>103</v>
      </c>
    </row>
    <row r="6753" spans="1:25" x14ac:dyDescent="0.45">
      <c r="A6753" t="s">
        <v>335</v>
      </c>
      <c r="B6753" t="s">
        <v>542</v>
      </c>
      <c r="C6753">
        <v>8007</v>
      </c>
      <c r="D6753" t="s">
        <v>413</v>
      </c>
      <c r="E6753" t="s">
        <v>411</v>
      </c>
      <c r="F6753">
        <v>2012</v>
      </c>
      <c r="G6753">
        <v>113</v>
      </c>
      <c r="H6753">
        <v>113</v>
      </c>
      <c r="I6753">
        <v>1590</v>
      </c>
      <c r="K6753">
        <v>5.5540000000000003</v>
      </c>
      <c r="L6753">
        <v>0.50019999999999998</v>
      </c>
      <c r="M6753">
        <v>1798.9</v>
      </c>
      <c r="N6753">
        <v>8.1100000000000005E-2</v>
      </c>
      <c r="O6753">
        <v>10.763</v>
      </c>
      <c r="P6753">
        <v>0.96430000000000005</v>
      </c>
      <c r="Q6753">
        <v>22209.4</v>
      </c>
      <c r="R6753" t="s">
        <v>38</v>
      </c>
      <c r="T6753" t="s">
        <v>28</v>
      </c>
      <c r="Y6753" t="s">
        <v>103</v>
      </c>
    </row>
    <row r="6754" spans="1:25" x14ac:dyDescent="0.45">
      <c r="A6754" t="s">
        <v>335</v>
      </c>
      <c r="B6754" t="s">
        <v>542</v>
      </c>
      <c r="C6754">
        <v>8007</v>
      </c>
      <c r="D6754" t="s">
        <v>413</v>
      </c>
      <c r="E6754" t="s">
        <v>411</v>
      </c>
      <c r="F6754">
        <v>2013</v>
      </c>
      <c r="G6754">
        <v>121</v>
      </c>
      <c r="H6754">
        <v>121</v>
      </c>
      <c r="I6754">
        <v>1957</v>
      </c>
      <c r="K6754">
        <v>6.5380000000000003</v>
      </c>
      <c r="L6754">
        <v>0.50019999999999998</v>
      </c>
      <c r="M6754">
        <v>2117.9</v>
      </c>
      <c r="N6754">
        <v>8.1000000000000003E-2</v>
      </c>
      <c r="O6754">
        <v>12.528</v>
      </c>
      <c r="P6754">
        <v>0.95499999999999996</v>
      </c>
      <c r="Q6754">
        <v>26143.4</v>
      </c>
      <c r="R6754" t="s">
        <v>38</v>
      </c>
      <c r="T6754" t="s">
        <v>28</v>
      </c>
      <c r="V6754" t="s">
        <v>544</v>
      </c>
      <c r="Y6754" t="s">
        <v>103</v>
      </c>
    </row>
    <row r="6755" spans="1:25" x14ac:dyDescent="0.45">
      <c r="A6755" t="s">
        <v>335</v>
      </c>
      <c r="B6755" t="s">
        <v>542</v>
      </c>
      <c r="C6755">
        <v>8007</v>
      </c>
      <c r="D6755" t="s">
        <v>413</v>
      </c>
      <c r="E6755" t="s">
        <v>411</v>
      </c>
      <c r="F6755">
        <v>2014</v>
      </c>
      <c r="G6755">
        <v>75</v>
      </c>
      <c r="H6755">
        <v>75</v>
      </c>
      <c r="I6755">
        <v>827</v>
      </c>
      <c r="K6755">
        <v>3.206</v>
      </c>
      <c r="L6755">
        <v>0.50049999999999994</v>
      </c>
      <c r="M6755">
        <v>1038.0999999999999</v>
      </c>
      <c r="N6755">
        <v>8.09E-2</v>
      </c>
      <c r="O6755">
        <v>6.2060000000000004</v>
      </c>
      <c r="P6755">
        <v>0.97260000000000002</v>
      </c>
      <c r="Q6755">
        <v>12818.3</v>
      </c>
      <c r="R6755" t="s">
        <v>38</v>
      </c>
      <c r="T6755" t="s">
        <v>28</v>
      </c>
      <c r="V6755" t="s">
        <v>32</v>
      </c>
      <c r="Y6755" t="s">
        <v>103</v>
      </c>
    </row>
    <row r="6756" spans="1:25" x14ac:dyDescent="0.45">
      <c r="A6756" t="s">
        <v>335</v>
      </c>
      <c r="B6756" t="s">
        <v>542</v>
      </c>
      <c r="C6756">
        <v>8007</v>
      </c>
      <c r="D6756" t="s">
        <v>413</v>
      </c>
      <c r="E6756" t="s">
        <v>411</v>
      </c>
      <c r="F6756">
        <v>2015</v>
      </c>
      <c r="G6756">
        <v>90</v>
      </c>
      <c r="H6756">
        <v>90</v>
      </c>
      <c r="I6756">
        <v>660</v>
      </c>
      <c r="K6756">
        <v>2.661</v>
      </c>
      <c r="L6756">
        <v>0.50070000000000003</v>
      </c>
      <c r="M6756">
        <v>862</v>
      </c>
      <c r="N6756">
        <v>8.1299999999999997E-2</v>
      </c>
      <c r="O6756">
        <v>4.2480000000000002</v>
      </c>
      <c r="P6756">
        <v>0.9093</v>
      </c>
      <c r="Q6756">
        <v>10639.1</v>
      </c>
      <c r="R6756" t="s">
        <v>38</v>
      </c>
      <c r="T6756" t="s">
        <v>28</v>
      </c>
      <c r="V6756" t="s">
        <v>32</v>
      </c>
      <c r="Y6756" t="s">
        <v>159</v>
      </c>
    </row>
    <row r="6757" spans="1:25" x14ac:dyDescent="0.45">
      <c r="A6757" t="s">
        <v>335</v>
      </c>
      <c r="B6757" t="s">
        <v>542</v>
      </c>
      <c r="C6757">
        <v>8007</v>
      </c>
      <c r="D6757" t="s">
        <v>413</v>
      </c>
      <c r="E6757" t="s">
        <v>411</v>
      </c>
      <c r="F6757">
        <v>2016</v>
      </c>
      <c r="G6757">
        <v>134</v>
      </c>
      <c r="H6757">
        <v>134</v>
      </c>
      <c r="I6757">
        <v>966</v>
      </c>
      <c r="K6757">
        <v>4.1580000000000004</v>
      </c>
      <c r="L6757">
        <v>0.48170000000000002</v>
      </c>
      <c r="M6757">
        <v>1379.8</v>
      </c>
      <c r="N6757">
        <v>8.0799999999999997E-2</v>
      </c>
      <c r="O6757">
        <v>3.778</v>
      </c>
      <c r="P6757">
        <v>0.48499999999999999</v>
      </c>
      <c r="Q6757">
        <v>17063.8</v>
      </c>
      <c r="R6757" t="s">
        <v>38</v>
      </c>
      <c r="T6757" t="s">
        <v>28</v>
      </c>
      <c r="V6757" t="s">
        <v>32</v>
      </c>
      <c r="Y6757" t="s">
        <v>159</v>
      </c>
    </row>
    <row r="6758" spans="1:25" x14ac:dyDescent="0.45">
      <c r="A6758" t="s">
        <v>335</v>
      </c>
      <c r="B6758" t="s">
        <v>542</v>
      </c>
      <c r="C6758">
        <v>8007</v>
      </c>
      <c r="D6758" t="s">
        <v>413</v>
      </c>
      <c r="E6758" t="s">
        <v>411</v>
      </c>
      <c r="F6758">
        <v>2017</v>
      </c>
      <c r="G6758">
        <v>48</v>
      </c>
      <c r="H6758">
        <v>48</v>
      </c>
      <c r="I6758">
        <v>329</v>
      </c>
      <c r="K6758">
        <v>5.0000000000000001E-3</v>
      </c>
      <c r="L6758">
        <v>1.5E-3</v>
      </c>
      <c r="M6758">
        <v>470.2</v>
      </c>
      <c r="N6758">
        <v>8.09E-2</v>
      </c>
      <c r="O6758">
        <v>2.0150000000000001</v>
      </c>
      <c r="P6758">
        <v>0.74439999999999995</v>
      </c>
      <c r="Q6758">
        <v>5809.6</v>
      </c>
      <c r="R6758" t="s">
        <v>38</v>
      </c>
      <c r="T6758" t="s">
        <v>28</v>
      </c>
      <c r="V6758" t="s">
        <v>32</v>
      </c>
      <c r="Y6758" t="s">
        <v>160</v>
      </c>
    </row>
    <row r="6759" spans="1:25" x14ac:dyDescent="0.45">
      <c r="A6759" t="s">
        <v>335</v>
      </c>
      <c r="B6759" t="s">
        <v>542</v>
      </c>
      <c r="C6759">
        <v>8007</v>
      </c>
      <c r="D6759" t="s">
        <v>413</v>
      </c>
      <c r="E6759" t="s">
        <v>411</v>
      </c>
      <c r="F6759">
        <v>2018</v>
      </c>
      <c r="G6759">
        <v>57</v>
      </c>
      <c r="H6759">
        <v>57</v>
      </c>
      <c r="I6759">
        <v>361</v>
      </c>
      <c r="K6759">
        <v>5.0000000000000001E-3</v>
      </c>
      <c r="L6759">
        <v>1.6000000000000001E-3</v>
      </c>
      <c r="M6759">
        <v>460.7</v>
      </c>
      <c r="N6759">
        <v>8.0799999999999997E-2</v>
      </c>
      <c r="O6759">
        <v>2.0409999999999999</v>
      </c>
      <c r="P6759">
        <v>0.81479999999999997</v>
      </c>
      <c r="Q6759">
        <v>5687.1</v>
      </c>
      <c r="R6759" t="s">
        <v>38</v>
      </c>
      <c r="T6759" t="s">
        <v>28</v>
      </c>
      <c r="V6759" t="s">
        <v>545</v>
      </c>
      <c r="Y6759" t="s">
        <v>160</v>
      </c>
    </row>
    <row r="6760" spans="1:25" x14ac:dyDescent="0.45">
      <c r="A6760" t="s">
        <v>335</v>
      </c>
      <c r="B6760" t="s">
        <v>542</v>
      </c>
      <c r="C6760">
        <v>8007</v>
      </c>
      <c r="D6760" t="s">
        <v>413</v>
      </c>
      <c r="E6760" t="s">
        <v>411</v>
      </c>
      <c r="F6760">
        <v>2019</v>
      </c>
      <c r="G6760">
        <v>80</v>
      </c>
      <c r="H6760">
        <v>80</v>
      </c>
      <c r="I6760">
        <v>534</v>
      </c>
      <c r="K6760">
        <v>4.0000000000000001E-3</v>
      </c>
      <c r="L6760">
        <v>8.9999999999999998E-4</v>
      </c>
      <c r="M6760">
        <v>756</v>
      </c>
      <c r="N6760">
        <v>8.1100000000000005E-2</v>
      </c>
      <c r="O6760">
        <v>2.508</v>
      </c>
      <c r="P6760">
        <v>0.54830000000000001</v>
      </c>
      <c r="Q6760">
        <v>9332.7000000000007</v>
      </c>
      <c r="R6760" t="s">
        <v>38</v>
      </c>
      <c r="T6760" t="s">
        <v>28</v>
      </c>
      <c r="V6760" t="s">
        <v>32</v>
      </c>
      <c r="Y6760" t="s">
        <v>160</v>
      </c>
    </row>
    <row r="6761" spans="1:25" x14ac:dyDescent="0.45">
      <c r="A6761" t="s">
        <v>335</v>
      </c>
      <c r="B6761" t="s">
        <v>542</v>
      </c>
      <c r="C6761">
        <v>8007</v>
      </c>
      <c r="D6761" t="s">
        <v>413</v>
      </c>
      <c r="E6761" t="s">
        <v>411</v>
      </c>
      <c r="F6761">
        <v>2020</v>
      </c>
      <c r="G6761">
        <v>171</v>
      </c>
      <c r="H6761">
        <v>171</v>
      </c>
      <c r="I6761">
        <v>2453</v>
      </c>
      <c r="K6761">
        <v>1.0999999999999999E-2</v>
      </c>
      <c r="L6761">
        <v>6.9999999999999999E-4</v>
      </c>
      <c r="M6761">
        <v>2762.8</v>
      </c>
      <c r="N6761">
        <v>8.1000000000000003E-2</v>
      </c>
      <c r="O6761">
        <v>8.9380000000000006</v>
      </c>
      <c r="P6761">
        <v>0.5796</v>
      </c>
      <c r="Q6761">
        <v>34116.199999999997</v>
      </c>
      <c r="R6761" t="s">
        <v>38</v>
      </c>
      <c r="T6761" t="s">
        <v>28</v>
      </c>
      <c r="V6761" t="s">
        <v>32</v>
      </c>
      <c r="Y6761" t="s">
        <v>160</v>
      </c>
    </row>
    <row r="6762" spans="1:25" x14ac:dyDescent="0.45">
      <c r="A6762" t="s">
        <v>335</v>
      </c>
      <c r="B6762" t="s">
        <v>542</v>
      </c>
      <c r="C6762">
        <v>8007</v>
      </c>
      <c r="D6762" t="s">
        <v>413</v>
      </c>
      <c r="E6762" t="s">
        <v>411</v>
      </c>
      <c r="F6762">
        <v>2021</v>
      </c>
      <c r="G6762">
        <v>150</v>
      </c>
      <c r="H6762">
        <v>150</v>
      </c>
      <c r="I6762">
        <v>2076</v>
      </c>
      <c r="K6762">
        <v>0.01</v>
      </c>
      <c r="L6762">
        <v>6.9999999999999999E-4</v>
      </c>
      <c r="M6762">
        <v>2259.3000000000002</v>
      </c>
      <c r="N6762">
        <v>8.0799999999999997E-2</v>
      </c>
      <c r="O6762">
        <v>8.1150000000000002</v>
      </c>
      <c r="P6762">
        <v>0.65429999999999999</v>
      </c>
      <c r="Q6762">
        <v>27887.9</v>
      </c>
      <c r="R6762" t="s">
        <v>38</v>
      </c>
      <c r="T6762" t="s">
        <v>28</v>
      </c>
      <c r="V6762" t="s">
        <v>32</v>
      </c>
      <c r="Y6762" t="s">
        <v>161</v>
      </c>
    </row>
    <row r="6763" spans="1:25" x14ac:dyDescent="0.45">
      <c r="A6763" t="s">
        <v>335</v>
      </c>
      <c r="B6763" t="s">
        <v>542</v>
      </c>
      <c r="C6763">
        <v>8007</v>
      </c>
      <c r="D6763" t="s">
        <v>413</v>
      </c>
      <c r="E6763" t="s">
        <v>411</v>
      </c>
      <c r="F6763">
        <v>2022</v>
      </c>
      <c r="G6763">
        <v>105</v>
      </c>
      <c r="H6763">
        <v>105</v>
      </c>
      <c r="I6763">
        <v>1503</v>
      </c>
      <c r="K6763">
        <v>7.0000000000000001E-3</v>
      </c>
      <c r="L6763">
        <v>6.9999999999999999E-4</v>
      </c>
      <c r="M6763">
        <v>1675.3</v>
      </c>
      <c r="N6763">
        <v>8.1199999999999994E-2</v>
      </c>
      <c r="O6763">
        <v>4.9669999999999996</v>
      </c>
      <c r="P6763">
        <v>0.55469999999999997</v>
      </c>
      <c r="Q6763">
        <v>20684.3</v>
      </c>
      <c r="R6763" t="s">
        <v>38</v>
      </c>
      <c r="T6763" t="s">
        <v>28</v>
      </c>
      <c r="V6763" t="s">
        <v>32</v>
      </c>
      <c r="Y6763" t="s">
        <v>161</v>
      </c>
    </row>
    <row r="6764" spans="1:25" x14ac:dyDescent="0.45">
      <c r="A6764" t="s">
        <v>335</v>
      </c>
      <c r="B6764" t="s">
        <v>542</v>
      </c>
      <c r="C6764">
        <v>8007</v>
      </c>
      <c r="D6764" t="s">
        <v>413</v>
      </c>
      <c r="E6764" t="s">
        <v>411</v>
      </c>
      <c r="F6764">
        <v>2023</v>
      </c>
      <c r="G6764">
        <v>62</v>
      </c>
      <c r="H6764">
        <v>62</v>
      </c>
      <c r="I6764">
        <v>1176</v>
      </c>
      <c r="K6764">
        <v>4.0000000000000001E-3</v>
      </c>
      <c r="L6764">
        <v>5.9999999999999995E-4</v>
      </c>
      <c r="M6764">
        <v>1063.5</v>
      </c>
      <c r="N6764">
        <v>8.09E-2</v>
      </c>
      <c r="O6764">
        <v>2.8380000000000001</v>
      </c>
      <c r="P6764">
        <v>0.46300000000000002</v>
      </c>
      <c r="Q6764">
        <v>13131.8</v>
      </c>
      <c r="R6764" t="s">
        <v>38</v>
      </c>
      <c r="T6764" t="s">
        <v>28</v>
      </c>
      <c r="V6764" t="s">
        <v>32</v>
      </c>
      <c r="Y6764" t="s">
        <v>161</v>
      </c>
    </row>
    <row r="6765" spans="1:25" x14ac:dyDescent="0.45">
      <c r="A6765" t="s">
        <v>335</v>
      </c>
      <c r="B6765" t="s">
        <v>542</v>
      </c>
      <c r="C6765">
        <v>8007</v>
      </c>
      <c r="D6765" t="s">
        <v>413</v>
      </c>
      <c r="E6765" t="s">
        <v>411</v>
      </c>
      <c r="F6765">
        <v>2024</v>
      </c>
      <c r="G6765">
        <v>38</v>
      </c>
      <c r="H6765">
        <v>38</v>
      </c>
      <c r="I6765">
        <v>487</v>
      </c>
      <c r="K6765">
        <v>2E-3</v>
      </c>
      <c r="L6765">
        <v>6.9999999999999999E-4</v>
      </c>
      <c r="M6765">
        <v>597.6</v>
      </c>
      <c r="N6765">
        <v>8.0799999999999997E-2</v>
      </c>
      <c r="O6765">
        <v>1.5840000000000001</v>
      </c>
      <c r="P6765">
        <v>0.40539999999999998</v>
      </c>
      <c r="Q6765">
        <v>7380.6</v>
      </c>
      <c r="R6765" t="s">
        <v>38</v>
      </c>
      <c r="T6765" t="s">
        <v>28</v>
      </c>
      <c r="V6765" t="s">
        <v>32</v>
      </c>
      <c r="Y6765" t="s">
        <v>161</v>
      </c>
    </row>
    <row r="6766" spans="1:25" x14ac:dyDescent="0.45">
      <c r="A6766" t="s">
        <v>335</v>
      </c>
      <c r="B6766" t="s">
        <v>542</v>
      </c>
      <c r="C6766">
        <v>8007</v>
      </c>
      <c r="D6766" t="s">
        <v>414</v>
      </c>
      <c r="E6766" t="s">
        <v>411</v>
      </c>
      <c r="F6766">
        <v>2009</v>
      </c>
      <c r="G6766">
        <v>110</v>
      </c>
      <c r="H6766">
        <v>110</v>
      </c>
      <c r="I6766">
        <v>1974</v>
      </c>
      <c r="K6766">
        <v>7.7610000000000001</v>
      </c>
      <c r="L6766">
        <v>0.50009999999999999</v>
      </c>
      <c r="M6766">
        <v>2513.5</v>
      </c>
      <c r="N6766">
        <v>8.1000000000000003E-2</v>
      </c>
      <c r="O6766">
        <v>15.055999999999999</v>
      </c>
      <c r="P6766">
        <v>0.97060000000000002</v>
      </c>
      <c r="Q6766">
        <v>31035.1</v>
      </c>
      <c r="R6766" t="s">
        <v>38</v>
      </c>
      <c r="T6766" t="s">
        <v>28</v>
      </c>
      <c r="Y6766" t="s">
        <v>103</v>
      </c>
    </row>
    <row r="6767" spans="1:25" x14ac:dyDescent="0.45">
      <c r="A6767" t="s">
        <v>335</v>
      </c>
      <c r="B6767" t="s">
        <v>542</v>
      </c>
      <c r="C6767">
        <v>8007</v>
      </c>
      <c r="D6767" t="s">
        <v>414</v>
      </c>
      <c r="E6767" t="s">
        <v>411</v>
      </c>
      <c r="F6767">
        <v>2010</v>
      </c>
      <c r="G6767">
        <v>170</v>
      </c>
      <c r="H6767">
        <v>170</v>
      </c>
      <c r="I6767">
        <v>2773</v>
      </c>
      <c r="K6767">
        <v>9.5350000000000001</v>
      </c>
      <c r="L6767">
        <v>0.50009999999999999</v>
      </c>
      <c r="M6767">
        <v>3088.3</v>
      </c>
      <c r="N6767">
        <v>8.1000000000000003E-2</v>
      </c>
      <c r="O6767">
        <v>18.445</v>
      </c>
      <c r="P6767">
        <v>0.96550000000000002</v>
      </c>
      <c r="Q6767">
        <v>38134</v>
      </c>
      <c r="R6767" t="s">
        <v>38</v>
      </c>
      <c r="T6767" t="s">
        <v>28</v>
      </c>
      <c r="Y6767" t="s">
        <v>103</v>
      </c>
    </row>
    <row r="6768" spans="1:25" x14ac:dyDescent="0.45">
      <c r="A6768" t="s">
        <v>335</v>
      </c>
      <c r="B6768" t="s">
        <v>542</v>
      </c>
      <c r="C6768">
        <v>8007</v>
      </c>
      <c r="D6768" t="s">
        <v>414</v>
      </c>
      <c r="E6768" t="s">
        <v>411</v>
      </c>
      <c r="F6768">
        <v>2011</v>
      </c>
      <c r="G6768">
        <v>93</v>
      </c>
      <c r="H6768">
        <v>93</v>
      </c>
      <c r="I6768">
        <v>1474</v>
      </c>
      <c r="K6768">
        <v>5.181</v>
      </c>
      <c r="L6768">
        <v>0.50009999999999999</v>
      </c>
      <c r="M6768">
        <v>1678.1</v>
      </c>
      <c r="N6768">
        <v>8.1000000000000003E-2</v>
      </c>
      <c r="O6768">
        <v>10.035</v>
      </c>
      <c r="P6768">
        <v>0.9657</v>
      </c>
      <c r="Q6768">
        <v>20722.3</v>
      </c>
      <c r="R6768" t="s">
        <v>38</v>
      </c>
      <c r="T6768" t="s">
        <v>28</v>
      </c>
      <c r="Y6768" t="s">
        <v>103</v>
      </c>
    </row>
    <row r="6769" spans="1:25" x14ac:dyDescent="0.45">
      <c r="A6769" t="s">
        <v>335</v>
      </c>
      <c r="B6769" t="s">
        <v>542</v>
      </c>
      <c r="C6769">
        <v>8007</v>
      </c>
      <c r="D6769" t="s">
        <v>414</v>
      </c>
      <c r="E6769" t="s">
        <v>411</v>
      </c>
      <c r="F6769">
        <v>2012</v>
      </c>
      <c r="G6769">
        <v>108</v>
      </c>
      <c r="H6769">
        <v>108</v>
      </c>
      <c r="I6769">
        <v>1476</v>
      </c>
      <c r="K6769">
        <v>5.15</v>
      </c>
      <c r="L6769">
        <v>0.50019999999999998</v>
      </c>
      <c r="M6769">
        <v>1668.8</v>
      </c>
      <c r="N6769">
        <v>8.1100000000000005E-2</v>
      </c>
      <c r="O6769">
        <v>9.99</v>
      </c>
      <c r="P6769">
        <v>0.96840000000000004</v>
      </c>
      <c r="Q6769">
        <v>20595.400000000001</v>
      </c>
      <c r="R6769" t="s">
        <v>38</v>
      </c>
      <c r="T6769" t="s">
        <v>28</v>
      </c>
      <c r="Y6769" t="s">
        <v>103</v>
      </c>
    </row>
    <row r="6770" spans="1:25" x14ac:dyDescent="0.45">
      <c r="A6770" t="s">
        <v>335</v>
      </c>
      <c r="B6770" t="s">
        <v>542</v>
      </c>
      <c r="C6770">
        <v>8007</v>
      </c>
      <c r="D6770" t="s">
        <v>414</v>
      </c>
      <c r="E6770" t="s">
        <v>411</v>
      </c>
      <c r="F6770">
        <v>2013</v>
      </c>
      <c r="G6770">
        <v>98</v>
      </c>
      <c r="H6770">
        <v>98</v>
      </c>
      <c r="I6770">
        <v>1552</v>
      </c>
      <c r="K6770">
        <v>5.2169999999999996</v>
      </c>
      <c r="L6770">
        <v>0.50019999999999998</v>
      </c>
      <c r="M6770">
        <v>1690.2</v>
      </c>
      <c r="N6770">
        <v>8.1000000000000003E-2</v>
      </c>
      <c r="O6770">
        <v>9.9670000000000005</v>
      </c>
      <c r="P6770">
        <v>0.95420000000000005</v>
      </c>
      <c r="Q6770">
        <v>20860.5</v>
      </c>
      <c r="R6770" t="s">
        <v>38</v>
      </c>
      <c r="T6770" t="s">
        <v>28</v>
      </c>
      <c r="V6770" t="s">
        <v>544</v>
      </c>
      <c r="Y6770" t="s">
        <v>103</v>
      </c>
    </row>
    <row r="6771" spans="1:25" x14ac:dyDescent="0.45">
      <c r="A6771" t="s">
        <v>335</v>
      </c>
      <c r="B6771" t="s">
        <v>542</v>
      </c>
      <c r="C6771">
        <v>8007</v>
      </c>
      <c r="D6771" t="s">
        <v>414</v>
      </c>
      <c r="E6771" t="s">
        <v>411</v>
      </c>
      <c r="F6771">
        <v>2014</v>
      </c>
      <c r="G6771">
        <v>92</v>
      </c>
      <c r="H6771">
        <v>92</v>
      </c>
      <c r="I6771">
        <v>1002</v>
      </c>
      <c r="K6771">
        <v>3.7890000000000001</v>
      </c>
      <c r="L6771">
        <v>0.50039999999999996</v>
      </c>
      <c r="M6771">
        <v>1227.5</v>
      </c>
      <c r="N6771">
        <v>8.1000000000000003E-2</v>
      </c>
      <c r="O6771">
        <v>7.4950000000000001</v>
      </c>
      <c r="P6771">
        <v>0.98819999999999997</v>
      </c>
      <c r="Q6771">
        <v>15152.7</v>
      </c>
      <c r="R6771" t="s">
        <v>38</v>
      </c>
      <c r="T6771" t="s">
        <v>28</v>
      </c>
      <c r="V6771" t="s">
        <v>32</v>
      </c>
      <c r="Y6771" t="s">
        <v>103</v>
      </c>
    </row>
    <row r="6772" spans="1:25" x14ac:dyDescent="0.45">
      <c r="A6772" t="s">
        <v>335</v>
      </c>
      <c r="B6772" t="s">
        <v>542</v>
      </c>
      <c r="C6772">
        <v>8007</v>
      </c>
      <c r="D6772" t="s">
        <v>414</v>
      </c>
      <c r="E6772" t="s">
        <v>411</v>
      </c>
      <c r="F6772">
        <v>2015</v>
      </c>
      <c r="G6772">
        <v>77</v>
      </c>
      <c r="H6772">
        <v>77</v>
      </c>
      <c r="I6772">
        <v>600</v>
      </c>
      <c r="K6772">
        <v>2.4350000000000001</v>
      </c>
      <c r="L6772">
        <v>0.50060000000000004</v>
      </c>
      <c r="M6772">
        <v>789.3</v>
      </c>
      <c r="N6772">
        <v>8.1299999999999997E-2</v>
      </c>
      <c r="O6772">
        <v>3.8159999999999998</v>
      </c>
      <c r="P6772">
        <v>0.9002</v>
      </c>
      <c r="Q6772">
        <v>9736.4</v>
      </c>
      <c r="R6772" t="s">
        <v>38</v>
      </c>
      <c r="T6772" t="s">
        <v>28</v>
      </c>
      <c r="V6772" t="s">
        <v>32</v>
      </c>
      <c r="Y6772" t="s">
        <v>159</v>
      </c>
    </row>
    <row r="6773" spans="1:25" x14ac:dyDescent="0.45">
      <c r="A6773" t="s">
        <v>335</v>
      </c>
      <c r="B6773" t="s">
        <v>542</v>
      </c>
      <c r="C6773">
        <v>8007</v>
      </c>
      <c r="D6773" t="s">
        <v>414</v>
      </c>
      <c r="E6773" t="s">
        <v>411</v>
      </c>
      <c r="F6773">
        <v>2016</v>
      </c>
      <c r="G6773">
        <v>175</v>
      </c>
      <c r="H6773">
        <v>175</v>
      </c>
      <c r="I6773">
        <v>1063</v>
      </c>
      <c r="K6773">
        <v>4.6020000000000003</v>
      </c>
      <c r="L6773">
        <v>0.48920000000000002</v>
      </c>
      <c r="M6773">
        <v>1506.2</v>
      </c>
      <c r="N6773">
        <v>8.0799999999999997E-2</v>
      </c>
      <c r="O6773">
        <v>4.5469999999999997</v>
      </c>
      <c r="P6773">
        <v>0.54190000000000005</v>
      </c>
      <c r="Q6773">
        <v>18619.400000000001</v>
      </c>
      <c r="R6773" t="s">
        <v>38</v>
      </c>
      <c r="T6773" t="s">
        <v>28</v>
      </c>
      <c r="V6773" t="s">
        <v>32</v>
      </c>
      <c r="Y6773" t="s">
        <v>159</v>
      </c>
    </row>
    <row r="6774" spans="1:25" x14ac:dyDescent="0.45">
      <c r="A6774" t="s">
        <v>335</v>
      </c>
      <c r="B6774" t="s">
        <v>542</v>
      </c>
      <c r="C6774">
        <v>8007</v>
      </c>
      <c r="D6774" t="s">
        <v>414</v>
      </c>
      <c r="E6774" t="s">
        <v>411</v>
      </c>
      <c r="F6774">
        <v>2017</v>
      </c>
      <c r="G6774">
        <v>107</v>
      </c>
      <c r="H6774">
        <v>107</v>
      </c>
      <c r="I6774">
        <v>627</v>
      </c>
      <c r="K6774">
        <v>8.9999999999999993E-3</v>
      </c>
      <c r="L6774">
        <v>1.4E-3</v>
      </c>
      <c r="M6774">
        <v>890.8</v>
      </c>
      <c r="N6774">
        <v>8.1100000000000005E-2</v>
      </c>
      <c r="O6774">
        <v>4.2919999999999998</v>
      </c>
      <c r="P6774">
        <v>0.79069999999999996</v>
      </c>
      <c r="Q6774">
        <v>11000.2</v>
      </c>
      <c r="R6774" t="s">
        <v>38</v>
      </c>
      <c r="T6774" t="s">
        <v>28</v>
      </c>
      <c r="V6774" t="s">
        <v>32</v>
      </c>
      <c r="Y6774" t="s">
        <v>160</v>
      </c>
    </row>
    <row r="6775" spans="1:25" x14ac:dyDescent="0.45">
      <c r="A6775" t="s">
        <v>335</v>
      </c>
      <c r="B6775" t="s">
        <v>542</v>
      </c>
      <c r="C6775">
        <v>8007</v>
      </c>
      <c r="D6775" t="s">
        <v>414</v>
      </c>
      <c r="E6775" t="s">
        <v>411</v>
      </c>
      <c r="F6775">
        <v>2018</v>
      </c>
      <c r="G6775">
        <v>93</v>
      </c>
      <c r="H6775">
        <v>93</v>
      </c>
      <c r="I6775">
        <v>759</v>
      </c>
      <c r="K6775">
        <v>0.01</v>
      </c>
      <c r="L6775">
        <v>1.6000000000000001E-3</v>
      </c>
      <c r="M6775">
        <v>978.8</v>
      </c>
      <c r="N6775">
        <v>8.1000000000000003E-2</v>
      </c>
      <c r="O6775">
        <v>5.3339999999999996</v>
      </c>
      <c r="P6775">
        <v>0.83289999999999997</v>
      </c>
      <c r="Q6775">
        <v>12074.9</v>
      </c>
      <c r="R6775" t="s">
        <v>38</v>
      </c>
      <c r="T6775" t="s">
        <v>28</v>
      </c>
      <c r="V6775" t="s">
        <v>545</v>
      </c>
      <c r="Y6775" t="s">
        <v>160</v>
      </c>
    </row>
    <row r="6776" spans="1:25" x14ac:dyDescent="0.45">
      <c r="A6776" t="s">
        <v>335</v>
      </c>
      <c r="B6776" t="s">
        <v>542</v>
      </c>
      <c r="C6776">
        <v>8007</v>
      </c>
      <c r="D6776" t="s">
        <v>414</v>
      </c>
      <c r="E6776" t="s">
        <v>411</v>
      </c>
      <c r="F6776">
        <v>2019</v>
      </c>
      <c r="G6776">
        <v>85</v>
      </c>
      <c r="H6776">
        <v>85</v>
      </c>
      <c r="I6776">
        <v>577</v>
      </c>
      <c r="K6776">
        <v>4.0000000000000001E-3</v>
      </c>
      <c r="L6776">
        <v>6.9999999999999999E-4</v>
      </c>
      <c r="M6776">
        <v>834.4</v>
      </c>
      <c r="N6776">
        <v>8.1000000000000003E-2</v>
      </c>
      <c r="O6776">
        <v>2.7749999999999999</v>
      </c>
      <c r="P6776">
        <v>0.62519999999999998</v>
      </c>
      <c r="Q6776">
        <v>10304</v>
      </c>
      <c r="R6776" t="s">
        <v>38</v>
      </c>
      <c r="T6776" t="s">
        <v>28</v>
      </c>
      <c r="V6776" t="s">
        <v>32</v>
      </c>
      <c r="Y6776" t="s">
        <v>160</v>
      </c>
    </row>
    <row r="6777" spans="1:25" x14ac:dyDescent="0.45">
      <c r="A6777" t="s">
        <v>335</v>
      </c>
      <c r="B6777" t="s">
        <v>542</v>
      </c>
      <c r="C6777">
        <v>8007</v>
      </c>
      <c r="D6777" t="s">
        <v>414</v>
      </c>
      <c r="E6777" t="s">
        <v>411</v>
      </c>
      <c r="F6777">
        <v>2020</v>
      </c>
      <c r="G6777">
        <v>138</v>
      </c>
      <c r="H6777">
        <v>138</v>
      </c>
      <c r="I6777">
        <v>2174</v>
      </c>
      <c r="K6777">
        <v>0.01</v>
      </c>
      <c r="L6777">
        <v>8.0000000000000004E-4</v>
      </c>
      <c r="M6777">
        <v>2448.4</v>
      </c>
      <c r="N6777">
        <v>8.09E-2</v>
      </c>
      <c r="O6777">
        <v>6.3479999999999999</v>
      </c>
      <c r="P6777">
        <v>0.49769999999999998</v>
      </c>
      <c r="Q6777">
        <v>30231</v>
      </c>
      <c r="R6777" t="s">
        <v>38</v>
      </c>
      <c r="T6777" t="s">
        <v>28</v>
      </c>
      <c r="V6777" t="s">
        <v>32</v>
      </c>
      <c r="Y6777" t="s">
        <v>160</v>
      </c>
    </row>
    <row r="6778" spans="1:25" x14ac:dyDescent="0.45">
      <c r="A6778" t="s">
        <v>335</v>
      </c>
      <c r="B6778" t="s">
        <v>542</v>
      </c>
      <c r="C6778">
        <v>8007</v>
      </c>
      <c r="D6778" t="s">
        <v>414</v>
      </c>
      <c r="E6778" t="s">
        <v>411</v>
      </c>
      <c r="F6778">
        <v>2021</v>
      </c>
      <c r="G6778">
        <v>86</v>
      </c>
      <c r="H6778">
        <v>86</v>
      </c>
      <c r="I6778">
        <v>1320</v>
      </c>
      <c r="K6778">
        <v>6.0000000000000001E-3</v>
      </c>
      <c r="L6778">
        <v>6.9999999999999999E-4</v>
      </c>
      <c r="M6778">
        <v>1414.4</v>
      </c>
      <c r="N6778">
        <v>8.0699999999999994E-2</v>
      </c>
      <c r="O6778">
        <v>4.7389999999999999</v>
      </c>
      <c r="P6778">
        <v>0.58240000000000003</v>
      </c>
      <c r="Q6778">
        <v>17465.2</v>
      </c>
      <c r="R6778" t="s">
        <v>38</v>
      </c>
      <c r="T6778" t="s">
        <v>28</v>
      </c>
      <c r="V6778" t="s">
        <v>32</v>
      </c>
      <c r="Y6778" t="s">
        <v>161</v>
      </c>
    </row>
    <row r="6779" spans="1:25" x14ac:dyDescent="0.45">
      <c r="A6779" t="s">
        <v>335</v>
      </c>
      <c r="B6779" t="s">
        <v>542</v>
      </c>
      <c r="C6779">
        <v>8007</v>
      </c>
      <c r="D6779" t="s">
        <v>414</v>
      </c>
      <c r="E6779" t="s">
        <v>411</v>
      </c>
      <c r="F6779">
        <v>2022</v>
      </c>
      <c r="G6779">
        <v>49</v>
      </c>
      <c r="H6779">
        <v>49</v>
      </c>
      <c r="I6779">
        <v>754</v>
      </c>
      <c r="K6779">
        <v>4.0000000000000001E-3</v>
      </c>
      <c r="L6779">
        <v>6.9999999999999999E-4</v>
      </c>
      <c r="M6779">
        <v>847.7</v>
      </c>
      <c r="N6779">
        <v>8.1199999999999994E-2</v>
      </c>
      <c r="O6779">
        <v>2.819</v>
      </c>
      <c r="P6779">
        <v>0.58699999999999997</v>
      </c>
      <c r="Q6779">
        <v>10463.200000000001</v>
      </c>
      <c r="R6779" t="s">
        <v>38</v>
      </c>
      <c r="T6779" t="s">
        <v>28</v>
      </c>
      <c r="V6779" t="s">
        <v>32</v>
      </c>
      <c r="Y6779" t="s">
        <v>161</v>
      </c>
    </row>
    <row r="6780" spans="1:25" x14ac:dyDescent="0.45">
      <c r="A6780" t="s">
        <v>335</v>
      </c>
      <c r="B6780" t="s">
        <v>542</v>
      </c>
      <c r="C6780">
        <v>8007</v>
      </c>
      <c r="D6780" t="s">
        <v>414</v>
      </c>
      <c r="E6780" t="s">
        <v>411</v>
      </c>
      <c r="F6780">
        <v>2023</v>
      </c>
      <c r="G6780">
        <v>51</v>
      </c>
      <c r="H6780">
        <v>51</v>
      </c>
      <c r="I6780">
        <v>1058</v>
      </c>
      <c r="K6780">
        <v>4.0000000000000001E-3</v>
      </c>
      <c r="L6780">
        <v>8.9999999999999998E-4</v>
      </c>
      <c r="M6780">
        <v>927.9</v>
      </c>
      <c r="N6780">
        <v>8.1000000000000003E-2</v>
      </c>
      <c r="O6780">
        <v>2.9830000000000001</v>
      </c>
      <c r="P6780">
        <v>0.52769999999999995</v>
      </c>
      <c r="Q6780">
        <v>11461.7</v>
      </c>
      <c r="R6780" t="s">
        <v>38</v>
      </c>
      <c r="T6780" t="s">
        <v>28</v>
      </c>
      <c r="V6780" t="s">
        <v>32</v>
      </c>
      <c r="Y6780" t="s">
        <v>161</v>
      </c>
    </row>
    <row r="6781" spans="1:25" x14ac:dyDescent="0.45">
      <c r="A6781" t="s">
        <v>335</v>
      </c>
      <c r="B6781" t="s">
        <v>542</v>
      </c>
      <c r="C6781">
        <v>8007</v>
      </c>
      <c r="D6781" t="s">
        <v>414</v>
      </c>
      <c r="E6781" t="s">
        <v>411</v>
      </c>
      <c r="F6781">
        <v>2024</v>
      </c>
      <c r="G6781">
        <v>22</v>
      </c>
      <c r="H6781">
        <v>22</v>
      </c>
      <c r="I6781">
        <v>239</v>
      </c>
      <c r="K6781">
        <v>1E-3</v>
      </c>
      <c r="L6781">
        <v>5.0000000000000001E-4</v>
      </c>
      <c r="M6781">
        <v>293.89999999999998</v>
      </c>
      <c r="N6781">
        <v>8.0500000000000002E-2</v>
      </c>
      <c r="O6781">
        <v>0.96399999999999997</v>
      </c>
      <c r="P6781">
        <v>0.50680000000000003</v>
      </c>
      <c r="Q6781">
        <v>3633.1</v>
      </c>
      <c r="R6781" t="s">
        <v>38</v>
      </c>
      <c r="T6781" t="s">
        <v>28</v>
      </c>
      <c r="V6781" t="s">
        <v>32</v>
      </c>
      <c r="Y6781" t="s">
        <v>161</v>
      </c>
    </row>
    <row r="6782" spans="1:25" x14ac:dyDescent="0.45">
      <c r="A6782" t="s">
        <v>335</v>
      </c>
      <c r="B6782" t="s">
        <v>542</v>
      </c>
      <c r="C6782">
        <v>8007</v>
      </c>
      <c r="D6782" t="s">
        <v>415</v>
      </c>
      <c r="E6782" t="s">
        <v>411</v>
      </c>
      <c r="F6782">
        <v>2009</v>
      </c>
      <c r="G6782">
        <v>110</v>
      </c>
      <c r="H6782">
        <v>110</v>
      </c>
      <c r="I6782">
        <v>1974</v>
      </c>
      <c r="K6782">
        <v>7.7610000000000001</v>
      </c>
      <c r="L6782">
        <v>0.50009999999999999</v>
      </c>
      <c r="M6782">
        <v>2513.5</v>
      </c>
      <c r="N6782">
        <v>8.1000000000000003E-2</v>
      </c>
      <c r="O6782">
        <v>15.055999999999999</v>
      </c>
      <c r="P6782">
        <v>0.97060000000000002</v>
      </c>
      <c r="Q6782">
        <v>31035.1</v>
      </c>
      <c r="R6782" t="s">
        <v>38</v>
      </c>
      <c r="T6782" t="s">
        <v>28</v>
      </c>
      <c r="Y6782" t="s">
        <v>103</v>
      </c>
    </row>
    <row r="6783" spans="1:25" x14ac:dyDescent="0.45">
      <c r="A6783" t="s">
        <v>335</v>
      </c>
      <c r="B6783" t="s">
        <v>542</v>
      </c>
      <c r="C6783">
        <v>8007</v>
      </c>
      <c r="D6783" t="s">
        <v>415</v>
      </c>
      <c r="E6783" t="s">
        <v>411</v>
      </c>
      <c r="F6783">
        <v>2010</v>
      </c>
      <c r="G6783">
        <v>170</v>
      </c>
      <c r="H6783">
        <v>170</v>
      </c>
      <c r="I6783">
        <v>2773</v>
      </c>
      <c r="K6783">
        <v>9.5350000000000001</v>
      </c>
      <c r="L6783">
        <v>0.50009999999999999</v>
      </c>
      <c r="M6783">
        <v>3088.3</v>
      </c>
      <c r="N6783">
        <v>8.1000000000000003E-2</v>
      </c>
      <c r="O6783">
        <v>18.445</v>
      </c>
      <c r="P6783">
        <v>0.96550000000000002</v>
      </c>
      <c r="Q6783">
        <v>38134</v>
      </c>
      <c r="R6783" t="s">
        <v>38</v>
      </c>
      <c r="T6783" t="s">
        <v>28</v>
      </c>
      <c r="Y6783" t="s">
        <v>103</v>
      </c>
    </row>
    <row r="6784" spans="1:25" x14ac:dyDescent="0.45">
      <c r="A6784" t="s">
        <v>335</v>
      </c>
      <c r="B6784" t="s">
        <v>542</v>
      </c>
      <c r="C6784">
        <v>8007</v>
      </c>
      <c r="D6784" t="s">
        <v>415</v>
      </c>
      <c r="E6784" t="s">
        <v>411</v>
      </c>
      <c r="F6784">
        <v>2011</v>
      </c>
      <c r="G6784">
        <v>93</v>
      </c>
      <c r="H6784">
        <v>93</v>
      </c>
      <c r="I6784">
        <v>1474</v>
      </c>
      <c r="K6784">
        <v>5.181</v>
      </c>
      <c r="L6784">
        <v>0.50009999999999999</v>
      </c>
      <c r="M6784">
        <v>1678.1</v>
      </c>
      <c r="N6784">
        <v>8.1000000000000003E-2</v>
      </c>
      <c r="O6784">
        <v>10.035</v>
      </c>
      <c r="P6784">
        <v>0.9657</v>
      </c>
      <c r="Q6784">
        <v>20722.3</v>
      </c>
      <c r="R6784" t="s">
        <v>38</v>
      </c>
      <c r="T6784" t="s">
        <v>28</v>
      </c>
      <c r="Y6784" t="s">
        <v>103</v>
      </c>
    </row>
    <row r="6785" spans="1:25" x14ac:dyDescent="0.45">
      <c r="A6785" t="s">
        <v>335</v>
      </c>
      <c r="B6785" t="s">
        <v>542</v>
      </c>
      <c r="C6785">
        <v>8007</v>
      </c>
      <c r="D6785" t="s">
        <v>415</v>
      </c>
      <c r="E6785" t="s">
        <v>411</v>
      </c>
      <c r="F6785">
        <v>2012</v>
      </c>
      <c r="G6785">
        <v>108</v>
      </c>
      <c r="H6785">
        <v>108</v>
      </c>
      <c r="I6785">
        <v>1476</v>
      </c>
      <c r="K6785">
        <v>5.15</v>
      </c>
      <c r="L6785">
        <v>0.50019999999999998</v>
      </c>
      <c r="M6785">
        <v>1668.8</v>
      </c>
      <c r="N6785">
        <v>8.1100000000000005E-2</v>
      </c>
      <c r="O6785">
        <v>9.99</v>
      </c>
      <c r="P6785">
        <v>0.96840000000000004</v>
      </c>
      <c r="Q6785">
        <v>20595.400000000001</v>
      </c>
      <c r="R6785" t="s">
        <v>38</v>
      </c>
      <c r="T6785" t="s">
        <v>28</v>
      </c>
      <c r="Y6785" t="s">
        <v>103</v>
      </c>
    </row>
    <row r="6786" spans="1:25" x14ac:dyDescent="0.45">
      <c r="A6786" t="s">
        <v>335</v>
      </c>
      <c r="B6786" t="s">
        <v>542</v>
      </c>
      <c r="C6786">
        <v>8007</v>
      </c>
      <c r="D6786" t="s">
        <v>415</v>
      </c>
      <c r="E6786" t="s">
        <v>411</v>
      </c>
      <c r="F6786">
        <v>2013</v>
      </c>
      <c r="G6786">
        <v>98</v>
      </c>
      <c r="H6786">
        <v>98</v>
      </c>
      <c r="I6786">
        <v>1552</v>
      </c>
      <c r="K6786">
        <v>5.2169999999999996</v>
      </c>
      <c r="L6786">
        <v>0.50019999999999998</v>
      </c>
      <c r="M6786">
        <v>1690.2</v>
      </c>
      <c r="N6786">
        <v>8.1000000000000003E-2</v>
      </c>
      <c r="O6786">
        <v>9.9670000000000005</v>
      </c>
      <c r="P6786">
        <v>0.95420000000000005</v>
      </c>
      <c r="Q6786">
        <v>20860.5</v>
      </c>
      <c r="R6786" t="s">
        <v>38</v>
      </c>
      <c r="T6786" t="s">
        <v>28</v>
      </c>
      <c r="V6786" t="s">
        <v>544</v>
      </c>
      <c r="Y6786" t="s">
        <v>103</v>
      </c>
    </row>
    <row r="6787" spans="1:25" x14ac:dyDescent="0.45">
      <c r="A6787" t="s">
        <v>335</v>
      </c>
      <c r="B6787" t="s">
        <v>542</v>
      </c>
      <c r="C6787">
        <v>8007</v>
      </c>
      <c r="D6787" t="s">
        <v>415</v>
      </c>
      <c r="E6787" t="s">
        <v>411</v>
      </c>
      <c r="F6787">
        <v>2014</v>
      </c>
      <c r="G6787">
        <v>92</v>
      </c>
      <c r="H6787">
        <v>92</v>
      </c>
      <c r="I6787">
        <v>1009</v>
      </c>
      <c r="K6787">
        <v>3.8220000000000001</v>
      </c>
      <c r="L6787">
        <v>0.50029999999999997</v>
      </c>
      <c r="M6787">
        <v>1238.3</v>
      </c>
      <c r="N6787">
        <v>8.1000000000000003E-2</v>
      </c>
      <c r="O6787">
        <v>7.7960000000000003</v>
      </c>
      <c r="P6787">
        <v>1.0319</v>
      </c>
      <c r="Q6787">
        <v>15284.6</v>
      </c>
      <c r="R6787" t="s">
        <v>38</v>
      </c>
      <c r="T6787" t="s">
        <v>28</v>
      </c>
      <c r="V6787" t="s">
        <v>32</v>
      </c>
      <c r="Y6787" t="s">
        <v>103</v>
      </c>
    </row>
    <row r="6788" spans="1:25" x14ac:dyDescent="0.45">
      <c r="A6788" t="s">
        <v>335</v>
      </c>
      <c r="B6788" t="s">
        <v>542</v>
      </c>
      <c r="C6788">
        <v>8007</v>
      </c>
      <c r="D6788" t="s">
        <v>415</v>
      </c>
      <c r="E6788" t="s">
        <v>411</v>
      </c>
      <c r="F6788">
        <v>2015</v>
      </c>
      <c r="G6788">
        <v>77</v>
      </c>
      <c r="H6788">
        <v>77</v>
      </c>
      <c r="I6788">
        <v>600</v>
      </c>
      <c r="K6788">
        <v>2.4350000000000001</v>
      </c>
      <c r="L6788">
        <v>0.50060000000000004</v>
      </c>
      <c r="M6788">
        <v>789.3</v>
      </c>
      <c r="N6788">
        <v>8.1299999999999997E-2</v>
      </c>
      <c r="O6788">
        <v>3.819</v>
      </c>
      <c r="P6788">
        <v>0.90129999999999999</v>
      </c>
      <c r="Q6788">
        <v>9736.4</v>
      </c>
      <c r="R6788" t="s">
        <v>38</v>
      </c>
      <c r="T6788" t="s">
        <v>28</v>
      </c>
      <c r="V6788" t="s">
        <v>32</v>
      </c>
      <c r="Y6788" t="s">
        <v>159</v>
      </c>
    </row>
    <row r="6789" spans="1:25" x14ac:dyDescent="0.45">
      <c r="A6789" t="s">
        <v>335</v>
      </c>
      <c r="B6789" t="s">
        <v>542</v>
      </c>
      <c r="C6789">
        <v>8007</v>
      </c>
      <c r="D6789" t="s">
        <v>415</v>
      </c>
      <c r="E6789" t="s">
        <v>411</v>
      </c>
      <c r="F6789">
        <v>2016</v>
      </c>
      <c r="G6789">
        <v>175</v>
      </c>
      <c r="H6789">
        <v>175</v>
      </c>
      <c r="I6789">
        <v>1041</v>
      </c>
      <c r="K6789">
        <v>4.5049999999999999</v>
      </c>
      <c r="L6789">
        <v>0.48920000000000002</v>
      </c>
      <c r="M6789">
        <v>1474.5</v>
      </c>
      <c r="N6789">
        <v>8.0799999999999997E-2</v>
      </c>
      <c r="O6789">
        <v>4.3780000000000001</v>
      </c>
      <c r="P6789">
        <v>0.52629999999999999</v>
      </c>
      <c r="Q6789">
        <v>18229.7</v>
      </c>
      <c r="R6789" t="s">
        <v>38</v>
      </c>
      <c r="T6789" t="s">
        <v>28</v>
      </c>
      <c r="V6789" t="s">
        <v>32</v>
      </c>
      <c r="Y6789" t="s">
        <v>159</v>
      </c>
    </row>
    <row r="6790" spans="1:25" x14ac:dyDescent="0.45">
      <c r="A6790" t="s">
        <v>335</v>
      </c>
      <c r="B6790" t="s">
        <v>542</v>
      </c>
      <c r="C6790">
        <v>8007</v>
      </c>
      <c r="D6790" t="s">
        <v>415</v>
      </c>
      <c r="E6790" t="s">
        <v>411</v>
      </c>
      <c r="F6790">
        <v>2017</v>
      </c>
      <c r="G6790">
        <v>107</v>
      </c>
      <c r="H6790">
        <v>107</v>
      </c>
      <c r="I6790">
        <v>626</v>
      </c>
      <c r="K6790">
        <v>8.9999999999999993E-3</v>
      </c>
      <c r="L6790">
        <v>1.4E-3</v>
      </c>
      <c r="M6790">
        <v>889.6</v>
      </c>
      <c r="N6790">
        <v>8.1000000000000003E-2</v>
      </c>
      <c r="O6790">
        <v>4.234</v>
      </c>
      <c r="P6790">
        <v>0.78490000000000004</v>
      </c>
      <c r="Q6790">
        <v>10986</v>
      </c>
      <c r="R6790" t="s">
        <v>38</v>
      </c>
      <c r="T6790" t="s">
        <v>28</v>
      </c>
      <c r="V6790" t="s">
        <v>32</v>
      </c>
      <c r="Y6790" t="s">
        <v>160</v>
      </c>
    </row>
    <row r="6791" spans="1:25" x14ac:dyDescent="0.45">
      <c r="A6791" t="s">
        <v>335</v>
      </c>
      <c r="B6791" t="s">
        <v>542</v>
      </c>
      <c r="C6791">
        <v>8007</v>
      </c>
      <c r="D6791" t="s">
        <v>415</v>
      </c>
      <c r="E6791" t="s">
        <v>411</v>
      </c>
      <c r="F6791">
        <v>2018</v>
      </c>
      <c r="G6791">
        <v>93</v>
      </c>
      <c r="H6791">
        <v>93</v>
      </c>
      <c r="I6791">
        <v>747</v>
      </c>
      <c r="K6791">
        <v>0.01</v>
      </c>
      <c r="L6791">
        <v>1.6000000000000001E-3</v>
      </c>
      <c r="M6791">
        <v>963.6</v>
      </c>
      <c r="N6791">
        <v>8.1000000000000003E-2</v>
      </c>
      <c r="O6791">
        <v>5.4580000000000002</v>
      </c>
      <c r="P6791">
        <v>0.8619</v>
      </c>
      <c r="Q6791">
        <v>11888.1</v>
      </c>
      <c r="R6791" t="s">
        <v>38</v>
      </c>
      <c r="T6791" t="s">
        <v>28</v>
      </c>
      <c r="V6791" t="s">
        <v>545</v>
      </c>
      <c r="Y6791" t="s">
        <v>160</v>
      </c>
    </row>
    <row r="6792" spans="1:25" x14ac:dyDescent="0.45">
      <c r="A6792" t="s">
        <v>335</v>
      </c>
      <c r="B6792" t="s">
        <v>542</v>
      </c>
      <c r="C6792">
        <v>8007</v>
      </c>
      <c r="D6792" t="s">
        <v>415</v>
      </c>
      <c r="E6792" t="s">
        <v>411</v>
      </c>
      <c r="F6792">
        <v>2019</v>
      </c>
      <c r="G6792">
        <v>85</v>
      </c>
      <c r="H6792">
        <v>85</v>
      </c>
      <c r="I6792">
        <v>576</v>
      </c>
      <c r="K6792">
        <v>4.0000000000000001E-3</v>
      </c>
      <c r="L6792">
        <v>6.9999999999999999E-4</v>
      </c>
      <c r="M6792">
        <v>833</v>
      </c>
      <c r="N6792">
        <v>8.1000000000000003E-2</v>
      </c>
      <c r="O6792">
        <v>2.706</v>
      </c>
      <c r="P6792">
        <v>0.60870000000000002</v>
      </c>
      <c r="Q6792">
        <v>10286.200000000001</v>
      </c>
      <c r="R6792" t="s">
        <v>38</v>
      </c>
      <c r="T6792" t="s">
        <v>28</v>
      </c>
      <c r="V6792" t="s">
        <v>32</v>
      </c>
      <c r="Y6792" t="s">
        <v>160</v>
      </c>
    </row>
    <row r="6793" spans="1:25" x14ac:dyDescent="0.45">
      <c r="A6793" t="s">
        <v>335</v>
      </c>
      <c r="B6793" t="s">
        <v>542</v>
      </c>
      <c r="C6793">
        <v>8007</v>
      </c>
      <c r="D6793" t="s">
        <v>415</v>
      </c>
      <c r="E6793" t="s">
        <v>411</v>
      </c>
      <c r="F6793">
        <v>2020</v>
      </c>
      <c r="G6793">
        <v>137</v>
      </c>
      <c r="H6793">
        <v>137</v>
      </c>
      <c r="I6793">
        <v>2173</v>
      </c>
      <c r="K6793">
        <v>0.01</v>
      </c>
      <c r="L6793">
        <v>8.0000000000000004E-4</v>
      </c>
      <c r="M6793">
        <v>2447.3000000000002</v>
      </c>
      <c r="N6793">
        <v>8.09E-2</v>
      </c>
      <c r="O6793">
        <v>6.3490000000000002</v>
      </c>
      <c r="P6793">
        <v>0.51100000000000001</v>
      </c>
      <c r="Q6793">
        <v>30217.1</v>
      </c>
      <c r="R6793" t="s">
        <v>38</v>
      </c>
      <c r="T6793" t="s">
        <v>28</v>
      </c>
      <c r="V6793" t="s">
        <v>32</v>
      </c>
      <c r="Y6793" t="s">
        <v>160</v>
      </c>
    </row>
    <row r="6794" spans="1:25" x14ac:dyDescent="0.45">
      <c r="A6794" t="s">
        <v>335</v>
      </c>
      <c r="B6794" t="s">
        <v>542</v>
      </c>
      <c r="C6794">
        <v>8007</v>
      </c>
      <c r="D6794" t="s">
        <v>415</v>
      </c>
      <c r="E6794" t="s">
        <v>411</v>
      </c>
      <c r="F6794">
        <v>2021</v>
      </c>
      <c r="G6794">
        <v>85</v>
      </c>
      <c r="H6794">
        <v>85</v>
      </c>
      <c r="I6794">
        <v>1319</v>
      </c>
      <c r="K6794">
        <v>6.0000000000000001E-3</v>
      </c>
      <c r="L6794">
        <v>6.9999999999999999E-4</v>
      </c>
      <c r="M6794">
        <v>1413.3</v>
      </c>
      <c r="N6794">
        <v>8.0699999999999994E-2</v>
      </c>
      <c r="O6794">
        <v>4.7830000000000004</v>
      </c>
      <c r="P6794">
        <v>0.55479999999999996</v>
      </c>
      <c r="Q6794">
        <v>17451.3</v>
      </c>
      <c r="R6794" t="s">
        <v>38</v>
      </c>
      <c r="T6794" t="s">
        <v>28</v>
      </c>
      <c r="V6794" t="s">
        <v>32</v>
      </c>
      <c r="Y6794" t="s">
        <v>161</v>
      </c>
    </row>
    <row r="6795" spans="1:25" x14ac:dyDescent="0.45">
      <c r="A6795" t="s">
        <v>335</v>
      </c>
      <c r="B6795" t="s">
        <v>542</v>
      </c>
      <c r="C6795">
        <v>8007</v>
      </c>
      <c r="D6795" t="s">
        <v>415</v>
      </c>
      <c r="E6795" t="s">
        <v>411</v>
      </c>
      <c r="F6795">
        <v>2022</v>
      </c>
      <c r="G6795">
        <v>47</v>
      </c>
      <c r="H6795">
        <v>47</v>
      </c>
      <c r="I6795">
        <v>752</v>
      </c>
      <c r="K6795">
        <v>4.0000000000000001E-3</v>
      </c>
      <c r="L6795">
        <v>8.0000000000000004E-4</v>
      </c>
      <c r="M6795">
        <v>845.4</v>
      </c>
      <c r="N6795">
        <v>8.1100000000000005E-2</v>
      </c>
      <c r="O6795">
        <v>2.8460000000000001</v>
      </c>
      <c r="P6795">
        <v>0.55759999999999998</v>
      </c>
      <c r="Q6795">
        <v>10435.6</v>
      </c>
      <c r="R6795" t="s">
        <v>38</v>
      </c>
      <c r="T6795" t="s">
        <v>28</v>
      </c>
      <c r="V6795" t="s">
        <v>32</v>
      </c>
      <c r="Y6795" t="s">
        <v>161</v>
      </c>
    </row>
    <row r="6796" spans="1:25" x14ac:dyDescent="0.45">
      <c r="A6796" t="s">
        <v>335</v>
      </c>
      <c r="B6796" t="s">
        <v>542</v>
      </c>
      <c r="C6796">
        <v>8007</v>
      </c>
      <c r="D6796" t="s">
        <v>415</v>
      </c>
      <c r="E6796" t="s">
        <v>411</v>
      </c>
      <c r="F6796">
        <v>2023</v>
      </c>
      <c r="G6796">
        <v>51</v>
      </c>
      <c r="H6796">
        <v>51</v>
      </c>
      <c r="I6796">
        <v>1058</v>
      </c>
      <c r="K6796">
        <v>4.0000000000000001E-3</v>
      </c>
      <c r="L6796">
        <v>8.9999999999999998E-4</v>
      </c>
      <c r="M6796">
        <v>927.9</v>
      </c>
      <c r="N6796">
        <v>8.1000000000000003E-2</v>
      </c>
      <c r="O6796">
        <v>2.968</v>
      </c>
      <c r="P6796">
        <v>0.51280000000000003</v>
      </c>
      <c r="Q6796">
        <v>11461.7</v>
      </c>
      <c r="R6796" t="s">
        <v>38</v>
      </c>
      <c r="T6796" t="s">
        <v>28</v>
      </c>
      <c r="V6796" t="s">
        <v>32</v>
      </c>
      <c r="Y6796" t="s">
        <v>161</v>
      </c>
    </row>
    <row r="6797" spans="1:25" x14ac:dyDescent="0.45">
      <c r="A6797" t="s">
        <v>335</v>
      </c>
      <c r="B6797" t="s">
        <v>542</v>
      </c>
      <c r="C6797">
        <v>8007</v>
      </c>
      <c r="D6797" t="s">
        <v>415</v>
      </c>
      <c r="E6797" t="s">
        <v>411</v>
      </c>
      <c r="F6797">
        <v>2024</v>
      </c>
      <c r="G6797">
        <v>21</v>
      </c>
      <c r="H6797">
        <v>21</v>
      </c>
      <c r="I6797">
        <v>237</v>
      </c>
      <c r="K6797">
        <v>1E-3</v>
      </c>
      <c r="L6797">
        <v>5.9999999999999995E-4</v>
      </c>
      <c r="M6797">
        <v>291.39999999999998</v>
      </c>
      <c r="N6797">
        <v>8.0399999999999999E-2</v>
      </c>
      <c r="O6797">
        <v>0.96399999999999997</v>
      </c>
      <c r="P6797">
        <v>0.54659999999999997</v>
      </c>
      <c r="Q6797">
        <v>3602.3</v>
      </c>
      <c r="R6797" t="s">
        <v>38</v>
      </c>
      <c r="T6797" t="s">
        <v>28</v>
      </c>
      <c r="V6797" t="s">
        <v>32</v>
      </c>
      <c r="Y6797" t="s">
        <v>161</v>
      </c>
    </row>
    <row r="6798" spans="1:25" x14ac:dyDescent="0.45">
      <c r="A6798" t="s">
        <v>335</v>
      </c>
      <c r="B6798" t="s">
        <v>542</v>
      </c>
      <c r="C6798">
        <v>8007</v>
      </c>
      <c r="D6798" t="s">
        <v>416</v>
      </c>
      <c r="E6798" t="s">
        <v>411</v>
      </c>
      <c r="F6798">
        <v>2009</v>
      </c>
      <c r="G6798">
        <v>138</v>
      </c>
      <c r="H6798">
        <v>138</v>
      </c>
      <c r="I6798">
        <v>2352</v>
      </c>
      <c r="K6798">
        <v>8.9429999999999996</v>
      </c>
      <c r="L6798">
        <v>0.50009999999999999</v>
      </c>
      <c r="M6798">
        <v>2896.8</v>
      </c>
      <c r="N6798">
        <v>8.1000000000000003E-2</v>
      </c>
      <c r="O6798">
        <v>17.364999999999998</v>
      </c>
      <c r="P6798">
        <v>0.96909999999999996</v>
      </c>
      <c r="Q6798">
        <v>35763.599999999999</v>
      </c>
      <c r="R6798" t="s">
        <v>38</v>
      </c>
      <c r="T6798" t="s">
        <v>28</v>
      </c>
      <c r="Y6798" t="s">
        <v>103</v>
      </c>
    </row>
    <row r="6799" spans="1:25" x14ac:dyDescent="0.45">
      <c r="A6799" t="s">
        <v>335</v>
      </c>
      <c r="B6799" t="s">
        <v>542</v>
      </c>
      <c r="C6799">
        <v>8007</v>
      </c>
      <c r="D6799" t="s">
        <v>416</v>
      </c>
      <c r="E6799" t="s">
        <v>411</v>
      </c>
      <c r="F6799">
        <v>2010</v>
      </c>
      <c r="G6799">
        <v>161</v>
      </c>
      <c r="H6799">
        <v>161</v>
      </c>
      <c r="I6799">
        <v>2583</v>
      </c>
      <c r="K6799">
        <v>8.8580000000000005</v>
      </c>
      <c r="L6799">
        <v>0.50009999999999999</v>
      </c>
      <c r="M6799">
        <v>2868.5</v>
      </c>
      <c r="N6799">
        <v>8.1000000000000003E-2</v>
      </c>
      <c r="O6799">
        <v>17.116</v>
      </c>
      <c r="P6799">
        <v>0.96509999999999996</v>
      </c>
      <c r="Q6799">
        <v>35424.699999999997</v>
      </c>
      <c r="R6799" t="s">
        <v>38</v>
      </c>
      <c r="T6799" t="s">
        <v>28</v>
      </c>
      <c r="Y6799" t="s">
        <v>103</v>
      </c>
    </row>
    <row r="6800" spans="1:25" x14ac:dyDescent="0.45">
      <c r="A6800" t="s">
        <v>335</v>
      </c>
      <c r="B6800" t="s">
        <v>542</v>
      </c>
      <c r="C6800">
        <v>8007</v>
      </c>
      <c r="D6800" t="s">
        <v>416</v>
      </c>
      <c r="E6800" t="s">
        <v>411</v>
      </c>
      <c r="F6800">
        <v>2011</v>
      </c>
      <c r="G6800">
        <v>116</v>
      </c>
      <c r="H6800">
        <v>116</v>
      </c>
      <c r="I6800">
        <v>1895</v>
      </c>
      <c r="K6800">
        <v>6.5819999999999999</v>
      </c>
      <c r="L6800">
        <v>0.50009999999999999</v>
      </c>
      <c r="M6800">
        <v>2131.1999999999998</v>
      </c>
      <c r="N6800">
        <v>8.1000000000000003E-2</v>
      </c>
      <c r="O6800">
        <v>12.74</v>
      </c>
      <c r="P6800">
        <v>0.96540000000000004</v>
      </c>
      <c r="Q6800">
        <v>26323.3</v>
      </c>
      <c r="R6800" t="s">
        <v>38</v>
      </c>
      <c r="T6800" t="s">
        <v>28</v>
      </c>
      <c r="Y6800" t="s">
        <v>103</v>
      </c>
    </row>
    <row r="6801" spans="1:25" x14ac:dyDescent="0.45">
      <c r="A6801" t="s">
        <v>335</v>
      </c>
      <c r="B6801" t="s">
        <v>542</v>
      </c>
      <c r="C6801">
        <v>8007</v>
      </c>
      <c r="D6801" t="s">
        <v>416</v>
      </c>
      <c r="E6801" t="s">
        <v>411</v>
      </c>
      <c r="F6801">
        <v>2012</v>
      </c>
      <c r="G6801">
        <v>94</v>
      </c>
      <c r="H6801">
        <v>94</v>
      </c>
      <c r="I6801">
        <v>1461</v>
      </c>
      <c r="K6801">
        <v>5.0759999999999996</v>
      </c>
      <c r="L6801">
        <v>0.50019999999999998</v>
      </c>
      <c r="M6801">
        <v>1643.9</v>
      </c>
      <c r="N6801">
        <v>8.1100000000000005E-2</v>
      </c>
      <c r="O6801">
        <v>9.827</v>
      </c>
      <c r="P6801">
        <v>0.96560000000000001</v>
      </c>
      <c r="Q6801">
        <v>20299.3</v>
      </c>
      <c r="R6801" t="s">
        <v>38</v>
      </c>
      <c r="T6801" t="s">
        <v>28</v>
      </c>
      <c r="Y6801" t="s">
        <v>103</v>
      </c>
    </row>
    <row r="6802" spans="1:25" x14ac:dyDescent="0.45">
      <c r="A6802" t="s">
        <v>335</v>
      </c>
      <c r="B6802" t="s">
        <v>542</v>
      </c>
      <c r="C6802">
        <v>8007</v>
      </c>
      <c r="D6802" t="s">
        <v>416</v>
      </c>
      <c r="E6802" t="s">
        <v>411</v>
      </c>
      <c r="F6802">
        <v>2013</v>
      </c>
      <c r="G6802">
        <v>98</v>
      </c>
      <c r="H6802">
        <v>98</v>
      </c>
      <c r="I6802">
        <v>1804</v>
      </c>
      <c r="K6802">
        <v>6.1050000000000004</v>
      </c>
      <c r="L6802">
        <v>0.50009999999999999</v>
      </c>
      <c r="M6802">
        <v>1978.8</v>
      </c>
      <c r="N6802">
        <v>8.1000000000000003E-2</v>
      </c>
      <c r="O6802">
        <v>11.683</v>
      </c>
      <c r="P6802">
        <v>0.95530000000000004</v>
      </c>
      <c r="Q6802">
        <v>24417.4</v>
      </c>
      <c r="R6802" t="s">
        <v>38</v>
      </c>
      <c r="T6802" t="s">
        <v>28</v>
      </c>
      <c r="V6802" t="s">
        <v>544</v>
      </c>
      <c r="Y6802" t="s">
        <v>103</v>
      </c>
    </row>
    <row r="6803" spans="1:25" x14ac:dyDescent="0.45">
      <c r="A6803" t="s">
        <v>335</v>
      </c>
      <c r="B6803" t="s">
        <v>542</v>
      </c>
      <c r="C6803">
        <v>8007</v>
      </c>
      <c r="D6803" t="s">
        <v>416</v>
      </c>
      <c r="E6803" t="s">
        <v>411</v>
      </c>
      <c r="F6803">
        <v>2014</v>
      </c>
      <c r="G6803">
        <v>109</v>
      </c>
      <c r="H6803">
        <v>109</v>
      </c>
      <c r="I6803">
        <v>1444</v>
      </c>
      <c r="K6803">
        <v>5.0910000000000002</v>
      </c>
      <c r="L6803">
        <v>0.50019999999999998</v>
      </c>
      <c r="M6803">
        <v>1648.9</v>
      </c>
      <c r="N6803">
        <v>8.09E-2</v>
      </c>
      <c r="O6803">
        <v>9.484</v>
      </c>
      <c r="P6803">
        <v>0.94569999999999999</v>
      </c>
      <c r="Q6803">
        <v>20358.3</v>
      </c>
      <c r="R6803" t="s">
        <v>38</v>
      </c>
      <c r="T6803" t="s">
        <v>28</v>
      </c>
      <c r="V6803" t="s">
        <v>32</v>
      </c>
      <c r="Y6803" t="s">
        <v>103</v>
      </c>
    </row>
    <row r="6804" spans="1:25" x14ac:dyDescent="0.45">
      <c r="A6804" t="s">
        <v>335</v>
      </c>
      <c r="B6804" t="s">
        <v>542</v>
      </c>
      <c r="C6804">
        <v>8007</v>
      </c>
      <c r="D6804" t="s">
        <v>416</v>
      </c>
      <c r="E6804" t="s">
        <v>411</v>
      </c>
      <c r="F6804">
        <v>2015</v>
      </c>
      <c r="G6804">
        <v>80</v>
      </c>
      <c r="H6804">
        <v>80</v>
      </c>
      <c r="I6804">
        <v>622</v>
      </c>
      <c r="K6804">
        <v>2.4900000000000002</v>
      </c>
      <c r="L6804">
        <v>0.50039999999999996</v>
      </c>
      <c r="M6804">
        <v>807.2</v>
      </c>
      <c r="N6804">
        <v>8.1100000000000005E-2</v>
      </c>
      <c r="O6804">
        <v>4.6130000000000004</v>
      </c>
      <c r="P6804">
        <v>0.99</v>
      </c>
      <c r="Q6804">
        <v>9958.2999999999993</v>
      </c>
      <c r="R6804" t="s">
        <v>38</v>
      </c>
      <c r="T6804" t="s">
        <v>28</v>
      </c>
      <c r="V6804" t="s">
        <v>32</v>
      </c>
      <c r="Y6804" t="s">
        <v>159</v>
      </c>
    </row>
    <row r="6805" spans="1:25" x14ac:dyDescent="0.45">
      <c r="A6805" t="s">
        <v>335</v>
      </c>
      <c r="B6805" t="s">
        <v>542</v>
      </c>
      <c r="C6805">
        <v>8007</v>
      </c>
      <c r="D6805" t="s">
        <v>416</v>
      </c>
      <c r="E6805" t="s">
        <v>411</v>
      </c>
      <c r="F6805">
        <v>2016</v>
      </c>
      <c r="G6805">
        <v>72</v>
      </c>
      <c r="H6805">
        <v>72</v>
      </c>
      <c r="I6805">
        <v>542</v>
      </c>
      <c r="K6805">
        <v>2.335</v>
      </c>
      <c r="L6805">
        <v>0.4864</v>
      </c>
      <c r="M6805">
        <v>767.7</v>
      </c>
      <c r="N6805">
        <v>8.09E-2</v>
      </c>
      <c r="O6805">
        <v>2.1949999999999998</v>
      </c>
      <c r="P6805">
        <v>0.53100000000000003</v>
      </c>
      <c r="Q6805">
        <v>9487.6</v>
      </c>
      <c r="R6805" t="s">
        <v>38</v>
      </c>
      <c r="T6805" t="s">
        <v>28</v>
      </c>
      <c r="V6805" t="s">
        <v>32</v>
      </c>
      <c r="Y6805" t="s">
        <v>159</v>
      </c>
    </row>
    <row r="6806" spans="1:25" x14ac:dyDescent="0.45">
      <c r="A6806" t="s">
        <v>335</v>
      </c>
      <c r="B6806" t="s">
        <v>542</v>
      </c>
      <c r="C6806">
        <v>8007</v>
      </c>
      <c r="D6806" t="s">
        <v>416</v>
      </c>
      <c r="E6806" t="s">
        <v>411</v>
      </c>
      <c r="F6806">
        <v>2017</v>
      </c>
      <c r="G6806">
        <v>27</v>
      </c>
      <c r="H6806">
        <v>27</v>
      </c>
      <c r="I6806">
        <v>162</v>
      </c>
      <c r="K6806">
        <v>2E-3</v>
      </c>
      <c r="L6806">
        <v>1E-3</v>
      </c>
      <c r="M6806">
        <v>233.6</v>
      </c>
      <c r="N6806">
        <v>8.0799999999999997E-2</v>
      </c>
      <c r="O6806">
        <v>0.75900000000000001</v>
      </c>
      <c r="P6806">
        <v>0.60680000000000001</v>
      </c>
      <c r="Q6806">
        <v>2884.2</v>
      </c>
      <c r="R6806" t="s">
        <v>38</v>
      </c>
      <c r="T6806" t="s">
        <v>28</v>
      </c>
      <c r="V6806" t="s">
        <v>32</v>
      </c>
      <c r="Y6806" t="s">
        <v>160</v>
      </c>
    </row>
    <row r="6807" spans="1:25" x14ac:dyDescent="0.45">
      <c r="A6807" t="s">
        <v>335</v>
      </c>
      <c r="B6807" t="s">
        <v>542</v>
      </c>
      <c r="C6807">
        <v>8007</v>
      </c>
      <c r="D6807" t="s">
        <v>416</v>
      </c>
      <c r="E6807" t="s">
        <v>411</v>
      </c>
      <c r="F6807">
        <v>2018</v>
      </c>
      <c r="G6807">
        <v>64</v>
      </c>
      <c r="H6807">
        <v>64</v>
      </c>
      <c r="I6807">
        <v>506</v>
      </c>
      <c r="K6807">
        <v>7.0000000000000001E-3</v>
      </c>
      <c r="L6807">
        <v>1.5E-3</v>
      </c>
      <c r="M6807">
        <v>640</v>
      </c>
      <c r="N6807">
        <v>8.1000000000000003E-2</v>
      </c>
      <c r="O6807">
        <v>3.254</v>
      </c>
      <c r="P6807">
        <v>0.83220000000000005</v>
      </c>
      <c r="Q6807">
        <v>7896.3</v>
      </c>
      <c r="R6807" t="s">
        <v>38</v>
      </c>
      <c r="T6807" t="s">
        <v>28</v>
      </c>
      <c r="V6807" t="s">
        <v>545</v>
      </c>
      <c r="Y6807" t="s">
        <v>160</v>
      </c>
    </row>
    <row r="6808" spans="1:25" x14ac:dyDescent="0.45">
      <c r="A6808" t="s">
        <v>335</v>
      </c>
      <c r="B6808" t="s">
        <v>542</v>
      </c>
      <c r="C6808">
        <v>8007</v>
      </c>
      <c r="D6808" t="s">
        <v>416</v>
      </c>
      <c r="E6808" t="s">
        <v>411</v>
      </c>
      <c r="F6808">
        <v>2019</v>
      </c>
      <c r="G6808">
        <v>60</v>
      </c>
      <c r="H6808">
        <v>60</v>
      </c>
      <c r="I6808">
        <v>393</v>
      </c>
      <c r="K6808">
        <v>3.0000000000000001E-3</v>
      </c>
      <c r="L6808">
        <v>8.0000000000000004E-4</v>
      </c>
      <c r="M6808">
        <v>555.20000000000005</v>
      </c>
      <c r="N6808">
        <v>8.1199999999999994E-2</v>
      </c>
      <c r="O6808">
        <v>2.0680000000000001</v>
      </c>
      <c r="P6808">
        <v>0.71540000000000004</v>
      </c>
      <c r="Q6808">
        <v>6851.6</v>
      </c>
      <c r="R6808" t="s">
        <v>38</v>
      </c>
      <c r="T6808" t="s">
        <v>28</v>
      </c>
      <c r="V6808" t="s">
        <v>32</v>
      </c>
      <c r="Y6808" t="s">
        <v>160</v>
      </c>
    </row>
    <row r="6809" spans="1:25" x14ac:dyDescent="0.45">
      <c r="A6809" t="s">
        <v>335</v>
      </c>
      <c r="B6809" t="s">
        <v>542</v>
      </c>
      <c r="C6809">
        <v>8007</v>
      </c>
      <c r="D6809" t="s">
        <v>416</v>
      </c>
      <c r="E6809" t="s">
        <v>411</v>
      </c>
      <c r="F6809">
        <v>2020</v>
      </c>
      <c r="G6809">
        <v>60</v>
      </c>
      <c r="H6809">
        <v>60</v>
      </c>
      <c r="I6809">
        <v>909</v>
      </c>
      <c r="K6809">
        <v>4.0000000000000001E-3</v>
      </c>
      <c r="L6809">
        <v>8.0000000000000004E-4</v>
      </c>
      <c r="M6809">
        <v>1023</v>
      </c>
      <c r="N6809">
        <v>8.1000000000000003E-2</v>
      </c>
      <c r="O6809">
        <v>3.8239999999999998</v>
      </c>
      <c r="P6809">
        <v>0.64349999999999996</v>
      </c>
      <c r="Q6809">
        <v>12630</v>
      </c>
      <c r="R6809" t="s">
        <v>38</v>
      </c>
      <c r="T6809" t="s">
        <v>28</v>
      </c>
      <c r="V6809" t="s">
        <v>32</v>
      </c>
      <c r="Y6809" t="s">
        <v>160</v>
      </c>
    </row>
    <row r="6810" spans="1:25" x14ac:dyDescent="0.45">
      <c r="A6810" t="s">
        <v>335</v>
      </c>
      <c r="B6810" t="s">
        <v>542</v>
      </c>
      <c r="C6810">
        <v>8007</v>
      </c>
      <c r="D6810" t="s">
        <v>416</v>
      </c>
      <c r="E6810" t="s">
        <v>411</v>
      </c>
      <c r="F6810">
        <v>2021</v>
      </c>
      <c r="G6810">
        <v>103</v>
      </c>
      <c r="H6810">
        <v>103</v>
      </c>
      <c r="I6810">
        <v>1239</v>
      </c>
      <c r="K6810">
        <v>6.0000000000000001E-3</v>
      </c>
      <c r="L6810">
        <v>5.9999999999999995E-4</v>
      </c>
      <c r="M6810">
        <v>1371</v>
      </c>
      <c r="N6810">
        <v>8.0600000000000005E-2</v>
      </c>
      <c r="O6810">
        <v>5.4169999999999998</v>
      </c>
      <c r="P6810">
        <v>0.73899999999999999</v>
      </c>
      <c r="Q6810">
        <v>16926.8</v>
      </c>
      <c r="R6810" t="s">
        <v>38</v>
      </c>
      <c r="T6810" t="s">
        <v>28</v>
      </c>
      <c r="V6810" t="s">
        <v>32</v>
      </c>
      <c r="Y6810" t="s">
        <v>161</v>
      </c>
    </row>
    <row r="6811" spans="1:25" x14ac:dyDescent="0.45">
      <c r="A6811" t="s">
        <v>335</v>
      </c>
      <c r="B6811" t="s">
        <v>542</v>
      </c>
      <c r="C6811">
        <v>8007</v>
      </c>
      <c r="D6811" t="s">
        <v>416</v>
      </c>
      <c r="E6811" t="s">
        <v>411</v>
      </c>
      <c r="F6811">
        <v>2022</v>
      </c>
      <c r="G6811">
        <v>63</v>
      </c>
      <c r="H6811">
        <v>63</v>
      </c>
      <c r="I6811">
        <v>968</v>
      </c>
      <c r="K6811">
        <v>4.0000000000000001E-3</v>
      </c>
      <c r="L6811">
        <v>6.9999999999999999E-4</v>
      </c>
      <c r="M6811">
        <v>1082.3</v>
      </c>
      <c r="N6811">
        <v>8.1199999999999994E-2</v>
      </c>
      <c r="O6811">
        <v>3.7280000000000002</v>
      </c>
      <c r="P6811">
        <v>0.63419999999999999</v>
      </c>
      <c r="Q6811">
        <v>13358</v>
      </c>
      <c r="R6811" t="s">
        <v>38</v>
      </c>
      <c r="T6811" t="s">
        <v>28</v>
      </c>
      <c r="V6811" t="s">
        <v>32</v>
      </c>
      <c r="Y6811" t="s">
        <v>161</v>
      </c>
    </row>
    <row r="6812" spans="1:25" x14ac:dyDescent="0.45">
      <c r="A6812" t="s">
        <v>335</v>
      </c>
      <c r="B6812" t="s">
        <v>542</v>
      </c>
      <c r="C6812">
        <v>8007</v>
      </c>
      <c r="D6812" t="s">
        <v>416</v>
      </c>
      <c r="E6812" t="s">
        <v>411</v>
      </c>
      <c r="F6812">
        <v>2023</v>
      </c>
      <c r="G6812">
        <v>80</v>
      </c>
      <c r="H6812">
        <v>80</v>
      </c>
      <c r="I6812">
        <v>1586</v>
      </c>
      <c r="K6812">
        <v>6.0000000000000001E-3</v>
      </c>
      <c r="L6812">
        <v>6.9999999999999999E-4</v>
      </c>
      <c r="M6812">
        <v>1312.9</v>
      </c>
      <c r="N6812">
        <v>8.1100000000000005E-2</v>
      </c>
      <c r="O6812">
        <v>3.613</v>
      </c>
      <c r="P6812">
        <v>0.44529999999999997</v>
      </c>
      <c r="Q6812">
        <v>16212.3</v>
      </c>
      <c r="R6812" t="s">
        <v>38</v>
      </c>
      <c r="T6812" t="s">
        <v>28</v>
      </c>
      <c r="V6812" t="s">
        <v>32</v>
      </c>
      <c r="Y6812" t="s">
        <v>161</v>
      </c>
    </row>
    <row r="6813" spans="1:25" x14ac:dyDescent="0.45">
      <c r="A6813" t="s">
        <v>335</v>
      </c>
      <c r="B6813" t="s">
        <v>542</v>
      </c>
      <c r="C6813">
        <v>8007</v>
      </c>
      <c r="D6813" t="s">
        <v>416</v>
      </c>
      <c r="E6813" t="s">
        <v>411</v>
      </c>
      <c r="F6813">
        <v>2024</v>
      </c>
      <c r="G6813">
        <v>25</v>
      </c>
      <c r="H6813">
        <v>25</v>
      </c>
      <c r="I6813">
        <v>331</v>
      </c>
      <c r="K6813">
        <v>2E-3</v>
      </c>
      <c r="L6813">
        <v>5.0000000000000001E-4</v>
      </c>
      <c r="M6813">
        <v>401.8</v>
      </c>
      <c r="N6813">
        <v>8.1100000000000005E-2</v>
      </c>
      <c r="O6813">
        <v>1.131</v>
      </c>
      <c r="P6813">
        <v>0.44919999999999999</v>
      </c>
      <c r="Q6813">
        <v>4960</v>
      </c>
      <c r="R6813" t="s">
        <v>38</v>
      </c>
      <c r="T6813" t="s">
        <v>28</v>
      </c>
      <c r="V6813" t="s">
        <v>32</v>
      </c>
      <c r="Y6813" t="s">
        <v>161</v>
      </c>
    </row>
    <row r="6814" spans="1:25" x14ac:dyDescent="0.45">
      <c r="A6814" t="s">
        <v>335</v>
      </c>
      <c r="B6814" t="s">
        <v>542</v>
      </c>
      <c r="C6814">
        <v>8007</v>
      </c>
      <c r="D6814" t="s">
        <v>417</v>
      </c>
      <c r="E6814" t="s">
        <v>411</v>
      </c>
      <c r="F6814">
        <v>2009</v>
      </c>
      <c r="G6814">
        <v>138</v>
      </c>
      <c r="H6814">
        <v>138</v>
      </c>
      <c r="I6814">
        <v>2352</v>
      </c>
      <c r="K6814">
        <v>8.9429999999999996</v>
      </c>
      <c r="L6814">
        <v>0.50009999999999999</v>
      </c>
      <c r="M6814">
        <v>2896.8</v>
      </c>
      <c r="N6814">
        <v>8.1000000000000003E-2</v>
      </c>
      <c r="O6814">
        <v>17.364999999999998</v>
      </c>
      <c r="P6814">
        <v>0.96909999999999996</v>
      </c>
      <c r="Q6814">
        <v>35763.599999999999</v>
      </c>
      <c r="R6814" t="s">
        <v>38</v>
      </c>
      <c r="T6814" t="s">
        <v>28</v>
      </c>
      <c r="Y6814" t="s">
        <v>103</v>
      </c>
    </row>
    <row r="6815" spans="1:25" x14ac:dyDescent="0.45">
      <c r="A6815" t="s">
        <v>335</v>
      </c>
      <c r="B6815" t="s">
        <v>542</v>
      </c>
      <c r="C6815">
        <v>8007</v>
      </c>
      <c r="D6815" t="s">
        <v>417</v>
      </c>
      <c r="E6815" t="s">
        <v>411</v>
      </c>
      <c r="F6815">
        <v>2010</v>
      </c>
      <c r="G6815">
        <v>161</v>
      </c>
      <c r="H6815">
        <v>161</v>
      </c>
      <c r="I6815">
        <v>2583</v>
      </c>
      <c r="K6815">
        <v>8.8580000000000005</v>
      </c>
      <c r="L6815">
        <v>0.50009999999999999</v>
      </c>
      <c r="M6815">
        <v>2868.5</v>
      </c>
      <c r="N6815">
        <v>8.1000000000000003E-2</v>
      </c>
      <c r="O6815">
        <v>17.116</v>
      </c>
      <c r="P6815">
        <v>0.96509999999999996</v>
      </c>
      <c r="Q6815">
        <v>35424.699999999997</v>
      </c>
      <c r="R6815" t="s">
        <v>38</v>
      </c>
      <c r="T6815" t="s">
        <v>28</v>
      </c>
      <c r="Y6815" t="s">
        <v>103</v>
      </c>
    </row>
    <row r="6816" spans="1:25" x14ac:dyDescent="0.45">
      <c r="A6816" t="s">
        <v>335</v>
      </c>
      <c r="B6816" t="s">
        <v>542</v>
      </c>
      <c r="C6816">
        <v>8007</v>
      </c>
      <c r="D6816" t="s">
        <v>417</v>
      </c>
      <c r="E6816" t="s">
        <v>411</v>
      </c>
      <c r="F6816">
        <v>2011</v>
      </c>
      <c r="G6816">
        <v>116</v>
      </c>
      <c r="H6816">
        <v>116</v>
      </c>
      <c r="I6816">
        <v>1895</v>
      </c>
      <c r="K6816">
        <v>6.5819999999999999</v>
      </c>
      <c r="L6816">
        <v>0.50009999999999999</v>
      </c>
      <c r="M6816">
        <v>2131.1999999999998</v>
      </c>
      <c r="N6816">
        <v>8.1000000000000003E-2</v>
      </c>
      <c r="O6816">
        <v>12.74</v>
      </c>
      <c r="P6816">
        <v>0.96540000000000004</v>
      </c>
      <c r="Q6816">
        <v>26323.3</v>
      </c>
      <c r="R6816" t="s">
        <v>38</v>
      </c>
      <c r="T6816" t="s">
        <v>28</v>
      </c>
      <c r="Y6816" t="s">
        <v>103</v>
      </c>
    </row>
    <row r="6817" spans="1:25" x14ac:dyDescent="0.45">
      <c r="A6817" t="s">
        <v>335</v>
      </c>
      <c r="B6817" t="s">
        <v>542</v>
      </c>
      <c r="C6817">
        <v>8007</v>
      </c>
      <c r="D6817" t="s">
        <v>417</v>
      </c>
      <c r="E6817" t="s">
        <v>411</v>
      </c>
      <c r="F6817">
        <v>2012</v>
      </c>
      <c r="G6817">
        <v>94</v>
      </c>
      <c r="H6817">
        <v>94</v>
      </c>
      <c r="I6817">
        <v>1461</v>
      </c>
      <c r="K6817">
        <v>5.0759999999999996</v>
      </c>
      <c r="L6817">
        <v>0.50019999999999998</v>
      </c>
      <c r="M6817">
        <v>1643.9</v>
      </c>
      <c r="N6817">
        <v>8.1100000000000005E-2</v>
      </c>
      <c r="O6817">
        <v>9.827</v>
      </c>
      <c r="P6817">
        <v>0.96560000000000001</v>
      </c>
      <c r="Q6817">
        <v>20299.3</v>
      </c>
      <c r="R6817" t="s">
        <v>38</v>
      </c>
      <c r="T6817" t="s">
        <v>28</v>
      </c>
      <c r="Y6817" t="s">
        <v>103</v>
      </c>
    </row>
    <row r="6818" spans="1:25" x14ac:dyDescent="0.45">
      <c r="A6818" t="s">
        <v>335</v>
      </c>
      <c r="B6818" t="s">
        <v>542</v>
      </c>
      <c r="C6818">
        <v>8007</v>
      </c>
      <c r="D6818" t="s">
        <v>417</v>
      </c>
      <c r="E6818" t="s">
        <v>411</v>
      </c>
      <c r="F6818">
        <v>2013</v>
      </c>
      <c r="G6818">
        <v>98</v>
      </c>
      <c r="H6818">
        <v>98</v>
      </c>
      <c r="I6818">
        <v>1804</v>
      </c>
      <c r="K6818">
        <v>6.1050000000000004</v>
      </c>
      <c r="L6818">
        <v>0.50009999999999999</v>
      </c>
      <c r="M6818">
        <v>1978.8</v>
      </c>
      <c r="N6818">
        <v>8.1000000000000003E-2</v>
      </c>
      <c r="O6818">
        <v>11.683</v>
      </c>
      <c r="P6818">
        <v>0.95530000000000004</v>
      </c>
      <c r="Q6818">
        <v>24417.4</v>
      </c>
      <c r="R6818" t="s">
        <v>38</v>
      </c>
      <c r="T6818" t="s">
        <v>28</v>
      </c>
      <c r="V6818" t="s">
        <v>544</v>
      </c>
      <c r="Y6818" t="s">
        <v>103</v>
      </c>
    </row>
    <row r="6819" spans="1:25" x14ac:dyDescent="0.45">
      <c r="A6819" t="s">
        <v>335</v>
      </c>
      <c r="B6819" t="s">
        <v>542</v>
      </c>
      <c r="C6819">
        <v>8007</v>
      </c>
      <c r="D6819" t="s">
        <v>417</v>
      </c>
      <c r="E6819" t="s">
        <v>411</v>
      </c>
      <c r="F6819">
        <v>2014</v>
      </c>
      <c r="G6819">
        <v>109</v>
      </c>
      <c r="H6819">
        <v>109</v>
      </c>
      <c r="I6819">
        <v>1434</v>
      </c>
      <c r="K6819">
        <v>5.0439999999999996</v>
      </c>
      <c r="L6819">
        <v>0.50019999999999998</v>
      </c>
      <c r="M6819">
        <v>1633.7</v>
      </c>
      <c r="N6819">
        <v>8.09E-2</v>
      </c>
      <c r="O6819">
        <v>9.0449999999999999</v>
      </c>
      <c r="P6819">
        <v>0.89739999999999998</v>
      </c>
      <c r="Q6819">
        <v>20169.8</v>
      </c>
      <c r="R6819" t="s">
        <v>38</v>
      </c>
      <c r="T6819" t="s">
        <v>28</v>
      </c>
      <c r="V6819" t="s">
        <v>32</v>
      </c>
      <c r="Y6819" t="s">
        <v>103</v>
      </c>
    </row>
    <row r="6820" spans="1:25" x14ac:dyDescent="0.45">
      <c r="A6820" t="s">
        <v>335</v>
      </c>
      <c r="B6820" t="s">
        <v>542</v>
      </c>
      <c r="C6820">
        <v>8007</v>
      </c>
      <c r="D6820" t="s">
        <v>417</v>
      </c>
      <c r="E6820" t="s">
        <v>411</v>
      </c>
      <c r="F6820">
        <v>2015</v>
      </c>
      <c r="G6820">
        <v>80</v>
      </c>
      <c r="H6820">
        <v>80</v>
      </c>
      <c r="I6820">
        <v>641</v>
      </c>
      <c r="K6820">
        <v>2.56</v>
      </c>
      <c r="L6820">
        <v>0.50039999999999996</v>
      </c>
      <c r="M6820">
        <v>829.8</v>
      </c>
      <c r="N6820">
        <v>8.1100000000000005E-2</v>
      </c>
      <c r="O6820">
        <v>4.8120000000000003</v>
      </c>
      <c r="P6820">
        <v>0.98470000000000002</v>
      </c>
      <c r="Q6820">
        <v>10237.200000000001</v>
      </c>
      <c r="R6820" t="s">
        <v>38</v>
      </c>
      <c r="T6820" t="s">
        <v>28</v>
      </c>
      <c r="V6820" t="s">
        <v>32</v>
      </c>
      <c r="Y6820" t="s">
        <v>159</v>
      </c>
    </row>
    <row r="6821" spans="1:25" x14ac:dyDescent="0.45">
      <c r="A6821" t="s">
        <v>335</v>
      </c>
      <c r="B6821" t="s">
        <v>542</v>
      </c>
      <c r="C6821">
        <v>8007</v>
      </c>
      <c r="D6821" t="s">
        <v>417</v>
      </c>
      <c r="E6821" t="s">
        <v>411</v>
      </c>
      <c r="F6821">
        <v>2016</v>
      </c>
      <c r="G6821">
        <v>72</v>
      </c>
      <c r="H6821">
        <v>72</v>
      </c>
      <c r="I6821">
        <v>542</v>
      </c>
      <c r="K6821">
        <v>2.335</v>
      </c>
      <c r="L6821">
        <v>0.4864</v>
      </c>
      <c r="M6821">
        <v>767.7</v>
      </c>
      <c r="N6821">
        <v>8.09E-2</v>
      </c>
      <c r="O6821">
        <v>2.3290000000000002</v>
      </c>
      <c r="P6821">
        <v>0.54679999999999995</v>
      </c>
      <c r="Q6821">
        <v>9487.6</v>
      </c>
      <c r="R6821" t="s">
        <v>38</v>
      </c>
      <c r="T6821" t="s">
        <v>28</v>
      </c>
      <c r="V6821" t="s">
        <v>32</v>
      </c>
      <c r="Y6821" t="s">
        <v>159</v>
      </c>
    </row>
    <row r="6822" spans="1:25" x14ac:dyDescent="0.45">
      <c r="A6822" t="s">
        <v>335</v>
      </c>
      <c r="B6822" t="s">
        <v>542</v>
      </c>
      <c r="C6822">
        <v>8007</v>
      </c>
      <c r="D6822" t="s">
        <v>417</v>
      </c>
      <c r="E6822" t="s">
        <v>411</v>
      </c>
      <c r="F6822">
        <v>2017</v>
      </c>
      <c r="G6822">
        <v>27</v>
      </c>
      <c r="H6822">
        <v>27</v>
      </c>
      <c r="I6822">
        <v>169</v>
      </c>
      <c r="K6822">
        <v>2E-3</v>
      </c>
      <c r="L6822">
        <v>1E-3</v>
      </c>
      <c r="M6822">
        <v>243.2</v>
      </c>
      <c r="N6822">
        <v>8.0799999999999997E-2</v>
      </c>
      <c r="O6822">
        <v>0.877</v>
      </c>
      <c r="P6822">
        <v>0.65210000000000001</v>
      </c>
      <c r="Q6822">
        <v>3003.3</v>
      </c>
      <c r="R6822" t="s">
        <v>38</v>
      </c>
      <c r="T6822" t="s">
        <v>28</v>
      </c>
      <c r="V6822" t="s">
        <v>32</v>
      </c>
      <c r="Y6822" t="s">
        <v>160</v>
      </c>
    </row>
    <row r="6823" spans="1:25" x14ac:dyDescent="0.45">
      <c r="A6823" t="s">
        <v>335</v>
      </c>
      <c r="B6823" t="s">
        <v>542</v>
      </c>
      <c r="C6823">
        <v>8007</v>
      </c>
      <c r="D6823" t="s">
        <v>417</v>
      </c>
      <c r="E6823" t="s">
        <v>411</v>
      </c>
      <c r="F6823">
        <v>2018</v>
      </c>
      <c r="G6823">
        <v>64</v>
      </c>
      <c r="H6823">
        <v>64</v>
      </c>
      <c r="I6823">
        <v>506</v>
      </c>
      <c r="K6823">
        <v>7.0000000000000001E-3</v>
      </c>
      <c r="L6823">
        <v>1.5E-3</v>
      </c>
      <c r="M6823">
        <v>640</v>
      </c>
      <c r="N6823">
        <v>8.1000000000000003E-2</v>
      </c>
      <c r="O6823">
        <v>3.2490000000000001</v>
      </c>
      <c r="P6823">
        <v>0.84199999999999997</v>
      </c>
      <c r="Q6823">
        <v>7896.3</v>
      </c>
      <c r="R6823" t="s">
        <v>38</v>
      </c>
      <c r="T6823" t="s">
        <v>28</v>
      </c>
      <c r="V6823" t="s">
        <v>545</v>
      </c>
      <c r="Y6823" t="s">
        <v>160</v>
      </c>
    </row>
    <row r="6824" spans="1:25" x14ac:dyDescent="0.45">
      <c r="A6824" t="s">
        <v>335</v>
      </c>
      <c r="B6824" t="s">
        <v>542</v>
      </c>
      <c r="C6824">
        <v>8007</v>
      </c>
      <c r="D6824" t="s">
        <v>417</v>
      </c>
      <c r="E6824" t="s">
        <v>411</v>
      </c>
      <c r="F6824">
        <v>2019</v>
      </c>
      <c r="G6824">
        <v>60</v>
      </c>
      <c r="H6824">
        <v>60</v>
      </c>
      <c r="I6824">
        <v>393</v>
      </c>
      <c r="K6824">
        <v>3.0000000000000001E-3</v>
      </c>
      <c r="L6824">
        <v>8.0000000000000004E-4</v>
      </c>
      <c r="M6824">
        <v>555.20000000000005</v>
      </c>
      <c r="N6824">
        <v>8.1199999999999994E-2</v>
      </c>
      <c r="O6824">
        <v>1.927</v>
      </c>
      <c r="P6824">
        <v>0.66610000000000003</v>
      </c>
      <c r="Q6824">
        <v>6851.6</v>
      </c>
      <c r="R6824" t="s">
        <v>38</v>
      </c>
      <c r="T6824" t="s">
        <v>28</v>
      </c>
      <c r="V6824" t="s">
        <v>32</v>
      </c>
      <c r="Y6824" t="s">
        <v>160</v>
      </c>
    </row>
    <row r="6825" spans="1:25" x14ac:dyDescent="0.45">
      <c r="A6825" t="s">
        <v>335</v>
      </c>
      <c r="B6825" t="s">
        <v>542</v>
      </c>
      <c r="C6825">
        <v>8007</v>
      </c>
      <c r="D6825" t="s">
        <v>417</v>
      </c>
      <c r="E6825" t="s">
        <v>411</v>
      </c>
      <c r="F6825">
        <v>2020</v>
      </c>
      <c r="G6825">
        <v>60</v>
      </c>
      <c r="H6825">
        <v>60</v>
      </c>
      <c r="I6825">
        <v>909</v>
      </c>
      <c r="K6825">
        <v>4.0000000000000001E-3</v>
      </c>
      <c r="L6825">
        <v>8.0000000000000004E-4</v>
      </c>
      <c r="M6825">
        <v>1023</v>
      </c>
      <c r="N6825">
        <v>8.1000000000000003E-2</v>
      </c>
      <c r="O6825">
        <v>3.464</v>
      </c>
      <c r="P6825">
        <v>0.60129999999999995</v>
      </c>
      <c r="Q6825">
        <v>12630</v>
      </c>
      <c r="R6825" t="s">
        <v>38</v>
      </c>
      <c r="T6825" t="s">
        <v>28</v>
      </c>
      <c r="V6825" t="s">
        <v>32</v>
      </c>
      <c r="Y6825" t="s">
        <v>160</v>
      </c>
    </row>
    <row r="6826" spans="1:25" x14ac:dyDescent="0.45">
      <c r="A6826" t="s">
        <v>335</v>
      </c>
      <c r="B6826" t="s">
        <v>542</v>
      </c>
      <c r="C6826">
        <v>8007</v>
      </c>
      <c r="D6826" t="s">
        <v>417</v>
      </c>
      <c r="E6826" t="s">
        <v>411</v>
      </c>
      <c r="F6826">
        <v>2021</v>
      </c>
      <c r="G6826">
        <v>93</v>
      </c>
      <c r="H6826">
        <v>93</v>
      </c>
      <c r="I6826">
        <v>1093</v>
      </c>
      <c r="K6826">
        <v>5.0000000000000001E-3</v>
      </c>
      <c r="L6826">
        <v>5.9999999999999995E-4</v>
      </c>
      <c r="M6826">
        <v>1206.9000000000001</v>
      </c>
      <c r="N6826">
        <v>8.0600000000000005E-2</v>
      </c>
      <c r="O6826">
        <v>4.4000000000000004</v>
      </c>
      <c r="P6826">
        <v>0.64729999999999999</v>
      </c>
      <c r="Q6826">
        <v>14900.7</v>
      </c>
      <c r="R6826" t="s">
        <v>38</v>
      </c>
      <c r="T6826" t="s">
        <v>28</v>
      </c>
      <c r="V6826" t="s">
        <v>32</v>
      </c>
      <c r="Y6826" t="s">
        <v>161</v>
      </c>
    </row>
    <row r="6827" spans="1:25" x14ac:dyDescent="0.45">
      <c r="A6827" t="s">
        <v>335</v>
      </c>
      <c r="B6827" t="s">
        <v>542</v>
      </c>
      <c r="C6827">
        <v>8007</v>
      </c>
      <c r="D6827" t="s">
        <v>417</v>
      </c>
      <c r="E6827" t="s">
        <v>411</v>
      </c>
      <c r="F6827">
        <v>2022</v>
      </c>
      <c r="G6827">
        <v>63</v>
      </c>
      <c r="H6827">
        <v>63</v>
      </c>
      <c r="I6827">
        <v>968</v>
      </c>
      <c r="K6827">
        <v>4.0000000000000001E-3</v>
      </c>
      <c r="L6827">
        <v>6.9999999999999999E-4</v>
      </c>
      <c r="M6827">
        <v>1082.3</v>
      </c>
      <c r="N6827">
        <v>8.1199999999999994E-2</v>
      </c>
      <c r="O6827">
        <v>3.5750000000000002</v>
      </c>
      <c r="P6827">
        <v>0.59540000000000004</v>
      </c>
      <c r="Q6827">
        <v>13358</v>
      </c>
      <c r="R6827" t="s">
        <v>38</v>
      </c>
      <c r="T6827" t="s">
        <v>28</v>
      </c>
      <c r="V6827" t="s">
        <v>32</v>
      </c>
      <c r="Y6827" t="s">
        <v>161</v>
      </c>
    </row>
    <row r="6828" spans="1:25" x14ac:dyDescent="0.45">
      <c r="A6828" t="s">
        <v>335</v>
      </c>
      <c r="B6828" t="s">
        <v>542</v>
      </c>
      <c r="C6828">
        <v>8007</v>
      </c>
      <c r="D6828" t="s">
        <v>417</v>
      </c>
      <c r="E6828" t="s">
        <v>411</v>
      </c>
      <c r="F6828">
        <v>2023</v>
      </c>
      <c r="G6828">
        <v>78</v>
      </c>
      <c r="H6828">
        <v>78</v>
      </c>
      <c r="I6828">
        <v>1559</v>
      </c>
      <c r="K6828">
        <v>6.0000000000000001E-3</v>
      </c>
      <c r="L6828">
        <v>6.9999999999999999E-4</v>
      </c>
      <c r="M6828">
        <v>1288.8</v>
      </c>
      <c r="N6828">
        <v>8.1100000000000005E-2</v>
      </c>
      <c r="O6828">
        <v>3.556</v>
      </c>
      <c r="P6828">
        <v>0.44679999999999997</v>
      </c>
      <c r="Q6828">
        <v>15915.6</v>
      </c>
      <c r="R6828" t="s">
        <v>38</v>
      </c>
      <c r="T6828" t="s">
        <v>28</v>
      </c>
      <c r="V6828" t="s">
        <v>32</v>
      </c>
      <c r="Y6828" t="s">
        <v>161</v>
      </c>
    </row>
    <row r="6829" spans="1:25" x14ac:dyDescent="0.45">
      <c r="A6829" t="s">
        <v>335</v>
      </c>
      <c r="B6829" t="s">
        <v>542</v>
      </c>
      <c r="C6829">
        <v>8007</v>
      </c>
      <c r="D6829" t="s">
        <v>417</v>
      </c>
      <c r="E6829" t="s">
        <v>411</v>
      </c>
      <c r="F6829">
        <v>2024</v>
      </c>
      <c r="G6829">
        <v>24</v>
      </c>
      <c r="H6829">
        <v>24</v>
      </c>
      <c r="I6829">
        <v>328</v>
      </c>
      <c r="K6829">
        <v>2E-3</v>
      </c>
      <c r="L6829">
        <v>5.0000000000000001E-4</v>
      </c>
      <c r="M6829">
        <v>398.1</v>
      </c>
      <c r="N6829">
        <v>8.1199999999999994E-2</v>
      </c>
      <c r="O6829">
        <v>1.135</v>
      </c>
      <c r="P6829">
        <v>0.48599999999999999</v>
      </c>
      <c r="Q6829">
        <v>4913.8</v>
      </c>
      <c r="R6829" t="s">
        <v>38</v>
      </c>
      <c r="T6829" t="s">
        <v>28</v>
      </c>
      <c r="V6829" t="s">
        <v>32</v>
      </c>
      <c r="Y6829" t="s">
        <v>161</v>
      </c>
    </row>
    <row r="6830" spans="1:25" x14ac:dyDescent="0.45">
      <c r="A6830" t="s">
        <v>335</v>
      </c>
      <c r="B6830" t="s">
        <v>542</v>
      </c>
      <c r="C6830">
        <v>8007</v>
      </c>
      <c r="D6830" t="s">
        <v>418</v>
      </c>
      <c r="E6830" t="s">
        <v>411</v>
      </c>
      <c r="F6830">
        <v>2009</v>
      </c>
      <c r="G6830">
        <v>202</v>
      </c>
      <c r="H6830">
        <v>202</v>
      </c>
      <c r="I6830">
        <v>2646</v>
      </c>
      <c r="K6830">
        <v>9.9559999999999995</v>
      </c>
      <c r="L6830">
        <v>0.50019999999999998</v>
      </c>
      <c r="M6830">
        <v>3224.8</v>
      </c>
      <c r="N6830">
        <v>8.1000000000000003E-2</v>
      </c>
      <c r="O6830">
        <v>19.317</v>
      </c>
      <c r="P6830">
        <v>0.97009999999999996</v>
      </c>
      <c r="Q6830">
        <v>39815.699999999997</v>
      </c>
      <c r="R6830" t="s">
        <v>38</v>
      </c>
      <c r="T6830" t="s">
        <v>28</v>
      </c>
      <c r="V6830" t="s">
        <v>548</v>
      </c>
      <c r="Y6830" t="s">
        <v>103</v>
      </c>
    </row>
    <row r="6831" spans="1:25" x14ac:dyDescent="0.45">
      <c r="A6831" t="s">
        <v>335</v>
      </c>
      <c r="B6831" t="s">
        <v>542</v>
      </c>
      <c r="C6831">
        <v>8007</v>
      </c>
      <c r="D6831" t="s">
        <v>418</v>
      </c>
      <c r="E6831" t="s">
        <v>411</v>
      </c>
      <c r="F6831">
        <v>2010</v>
      </c>
      <c r="G6831">
        <v>368</v>
      </c>
      <c r="H6831">
        <v>368</v>
      </c>
      <c r="I6831">
        <v>6272</v>
      </c>
      <c r="K6831">
        <v>21.734999999999999</v>
      </c>
      <c r="L6831">
        <v>0.5</v>
      </c>
      <c r="M6831">
        <v>7039.3</v>
      </c>
      <c r="N6831">
        <v>8.1000000000000003E-2</v>
      </c>
      <c r="O6831">
        <v>25.469000000000001</v>
      </c>
      <c r="P6831">
        <v>0.60540000000000005</v>
      </c>
      <c r="Q6831">
        <v>86926.5</v>
      </c>
      <c r="R6831" t="s">
        <v>38</v>
      </c>
      <c r="T6831" t="s">
        <v>28</v>
      </c>
      <c r="V6831" t="s">
        <v>32</v>
      </c>
      <c r="Y6831" t="s">
        <v>103</v>
      </c>
    </row>
    <row r="6832" spans="1:25" x14ac:dyDescent="0.45">
      <c r="A6832" t="s">
        <v>335</v>
      </c>
      <c r="B6832" t="s">
        <v>542</v>
      </c>
      <c r="C6832">
        <v>8007</v>
      </c>
      <c r="D6832" t="s">
        <v>418</v>
      </c>
      <c r="E6832" t="s">
        <v>411</v>
      </c>
      <c r="F6832">
        <v>2011</v>
      </c>
      <c r="G6832">
        <v>166</v>
      </c>
      <c r="H6832">
        <v>166</v>
      </c>
      <c r="I6832">
        <v>2676</v>
      </c>
      <c r="K6832">
        <v>9.407</v>
      </c>
      <c r="L6832">
        <v>0.50019999999999998</v>
      </c>
      <c r="M6832">
        <v>3046.4</v>
      </c>
      <c r="N6832">
        <v>8.09E-2</v>
      </c>
      <c r="O6832">
        <v>7.7880000000000003</v>
      </c>
      <c r="P6832">
        <v>0.46889999999999998</v>
      </c>
      <c r="Q6832">
        <v>37620.5</v>
      </c>
      <c r="R6832" t="s">
        <v>38</v>
      </c>
      <c r="T6832" t="s">
        <v>28</v>
      </c>
      <c r="V6832" t="s">
        <v>32</v>
      </c>
      <c r="Y6832" t="s">
        <v>103</v>
      </c>
    </row>
    <row r="6833" spans="1:25" x14ac:dyDescent="0.45">
      <c r="A6833" t="s">
        <v>335</v>
      </c>
      <c r="B6833" t="s">
        <v>542</v>
      </c>
      <c r="C6833">
        <v>8007</v>
      </c>
      <c r="D6833" t="s">
        <v>418</v>
      </c>
      <c r="E6833" t="s">
        <v>411</v>
      </c>
      <c r="F6833">
        <v>2012</v>
      </c>
      <c r="G6833">
        <v>129</v>
      </c>
      <c r="H6833">
        <v>129</v>
      </c>
      <c r="I6833">
        <v>2210</v>
      </c>
      <c r="K6833">
        <v>7.7080000000000002</v>
      </c>
      <c r="L6833">
        <v>0.50029999999999997</v>
      </c>
      <c r="M6833">
        <v>2498.1</v>
      </c>
      <c r="N6833">
        <v>8.1000000000000003E-2</v>
      </c>
      <c r="O6833">
        <v>7.1669999999999998</v>
      </c>
      <c r="P6833">
        <v>0.54620000000000002</v>
      </c>
      <c r="Q6833">
        <v>30824.3</v>
      </c>
      <c r="R6833" t="s">
        <v>38</v>
      </c>
      <c r="T6833" t="s">
        <v>28</v>
      </c>
      <c r="V6833" t="s">
        <v>32</v>
      </c>
      <c r="Y6833" t="s">
        <v>103</v>
      </c>
    </row>
    <row r="6834" spans="1:25" x14ac:dyDescent="0.45">
      <c r="A6834" t="s">
        <v>335</v>
      </c>
      <c r="B6834" t="s">
        <v>542</v>
      </c>
      <c r="C6834">
        <v>8007</v>
      </c>
      <c r="D6834" t="s">
        <v>418</v>
      </c>
      <c r="E6834" t="s">
        <v>411</v>
      </c>
      <c r="F6834">
        <v>2013</v>
      </c>
      <c r="G6834">
        <v>233</v>
      </c>
      <c r="H6834">
        <v>233</v>
      </c>
      <c r="I6834">
        <v>4183</v>
      </c>
      <c r="K6834">
        <v>14.077999999999999</v>
      </c>
      <c r="L6834">
        <v>0.50019999999999998</v>
      </c>
      <c r="M6834">
        <v>4561.2</v>
      </c>
      <c r="N6834">
        <v>8.1000000000000003E-2</v>
      </c>
      <c r="O6834">
        <v>34.418999999999997</v>
      </c>
      <c r="P6834">
        <v>1.2292000000000001</v>
      </c>
      <c r="Q6834">
        <v>56300.7</v>
      </c>
      <c r="R6834" t="s">
        <v>38</v>
      </c>
      <c r="T6834" t="s">
        <v>28</v>
      </c>
      <c r="V6834" t="s">
        <v>32</v>
      </c>
      <c r="Y6834" t="s">
        <v>103</v>
      </c>
    </row>
    <row r="6835" spans="1:25" x14ac:dyDescent="0.45">
      <c r="A6835" t="s">
        <v>335</v>
      </c>
      <c r="B6835" t="s">
        <v>542</v>
      </c>
      <c r="C6835">
        <v>8007</v>
      </c>
      <c r="D6835" t="s">
        <v>418</v>
      </c>
      <c r="E6835" t="s">
        <v>411</v>
      </c>
      <c r="F6835">
        <v>2014</v>
      </c>
      <c r="G6835">
        <v>303</v>
      </c>
      <c r="H6835">
        <v>303</v>
      </c>
      <c r="I6835">
        <v>5349</v>
      </c>
      <c r="K6835">
        <v>18.594000000000001</v>
      </c>
      <c r="L6835">
        <v>0.50019999999999998</v>
      </c>
      <c r="M6835">
        <v>6024</v>
      </c>
      <c r="N6835">
        <v>8.1000000000000003E-2</v>
      </c>
      <c r="O6835">
        <v>39.292000000000002</v>
      </c>
      <c r="P6835">
        <v>1.0962000000000001</v>
      </c>
      <c r="Q6835">
        <v>74361</v>
      </c>
      <c r="R6835" t="s">
        <v>38</v>
      </c>
      <c r="T6835" t="s">
        <v>28</v>
      </c>
      <c r="V6835" t="s">
        <v>32</v>
      </c>
      <c r="Y6835" t="s">
        <v>103</v>
      </c>
    </row>
    <row r="6836" spans="1:25" x14ac:dyDescent="0.45">
      <c r="A6836" t="s">
        <v>335</v>
      </c>
      <c r="B6836" t="s">
        <v>542</v>
      </c>
      <c r="C6836">
        <v>8007</v>
      </c>
      <c r="D6836" t="s">
        <v>418</v>
      </c>
      <c r="E6836" t="s">
        <v>411</v>
      </c>
      <c r="F6836">
        <v>2015</v>
      </c>
      <c r="G6836">
        <v>211</v>
      </c>
      <c r="H6836">
        <v>211</v>
      </c>
      <c r="I6836">
        <v>3324</v>
      </c>
      <c r="K6836">
        <v>13.772</v>
      </c>
      <c r="L6836">
        <v>0.50029999999999997</v>
      </c>
      <c r="M6836">
        <v>4460.3</v>
      </c>
      <c r="N6836">
        <v>8.1100000000000005E-2</v>
      </c>
      <c r="O6836">
        <v>24.774999999999999</v>
      </c>
      <c r="P6836">
        <v>0.93799999999999994</v>
      </c>
      <c r="Q6836">
        <v>55076.800000000003</v>
      </c>
      <c r="R6836" t="s">
        <v>38</v>
      </c>
      <c r="T6836" t="s">
        <v>28</v>
      </c>
      <c r="V6836" t="s">
        <v>32</v>
      </c>
      <c r="Y6836" t="s">
        <v>159</v>
      </c>
    </row>
    <row r="6837" spans="1:25" x14ac:dyDescent="0.45">
      <c r="A6837" t="s">
        <v>335</v>
      </c>
      <c r="B6837" t="s">
        <v>542</v>
      </c>
      <c r="C6837">
        <v>8007</v>
      </c>
      <c r="D6837" t="s">
        <v>418</v>
      </c>
      <c r="E6837" t="s">
        <v>411</v>
      </c>
      <c r="F6837">
        <v>2016</v>
      </c>
      <c r="G6837">
        <v>246</v>
      </c>
      <c r="H6837">
        <v>246</v>
      </c>
      <c r="I6837">
        <v>3523</v>
      </c>
      <c r="K6837">
        <v>14.462</v>
      </c>
      <c r="L6837">
        <v>0.46970000000000001</v>
      </c>
      <c r="M6837">
        <v>4939</v>
      </c>
      <c r="N6837">
        <v>8.1000000000000003E-2</v>
      </c>
      <c r="O6837">
        <v>15.91</v>
      </c>
      <c r="P6837">
        <v>0.55389999999999995</v>
      </c>
      <c r="Q6837">
        <v>60956.4</v>
      </c>
      <c r="R6837" t="s">
        <v>38</v>
      </c>
      <c r="T6837" t="s">
        <v>28</v>
      </c>
      <c r="V6837" t="s">
        <v>32</v>
      </c>
      <c r="Y6837" t="s">
        <v>159</v>
      </c>
    </row>
    <row r="6838" spans="1:25" x14ac:dyDescent="0.45">
      <c r="A6838" t="s">
        <v>335</v>
      </c>
      <c r="B6838" t="s">
        <v>542</v>
      </c>
      <c r="C6838">
        <v>8007</v>
      </c>
      <c r="D6838" t="s">
        <v>418</v>
      </c>
      <c r="E6838" t="s">
        <v>411</v>
      </c>
      <c r="F6838">
        <v>2017</v>
      </c>
      <c r="G6838">
        <v>126</v>
      </c>
      <c r="H6838">
        <v>126</v>
      </c>
      <c r="I6838">
        <v>1639</v>
      </c>
      <c r="K6838">
        <v>2.4E-2</v>
      </c>
      <c r="L6838">
        <v>1.9E-3</v>
      </c>
      <c r="M6838">
        <v>2312.5</v>
      </c>
      <c r="N6838">
        <v>8.1000000000000003E-2</v>
      </c>
      <c r="O6838">
        <v>10.708</v>
      </c>
      <c r="P6838">
        <v>0.80279999999999996</v>
      </c>
      <c r="Q6838">
        <v>28547.1</v>
      </c>
      <c r="R6838" t="s">
        <v>38</v>
      </c>
      <c r="T6838" t="s">
        <v>28</v>
      </c>
      <c r="V6838" t="s">
        <v>32</v>
      </c>
      <c r="Y6838" t="s">
        <v>160</v>
      </c>
    </row>
    <row r="6839" spans="1:25" x14ac:dyDescent="0.45">
      <c r="A6839" t="s">
        <v>335</v>
      </c>
      <c r="B6839" t="s">
        <v>542</v>
      </c>
      <c r="C6839">
        <v>8007</v>
      </c>
      <c r="D6839" t="s">
        <v>418</v>
      </c>
      <c r="E6839" t="s">
        <v>411</v>
      </c>
      <c r="F6839">
        <v>2018</v>
      </c>
      <c r="G6839">
        <v>363</v>
      </c>
      <c r="H6839">
        <v>363</v>
      </c>
      <c r="I6839">
        <v>6511</v>
      </c>
      <c r="K6839">
        <v>8.6999999999999994E-2</v>
      </c>
      <c r="L6839">
        <v>1.9E-3</v>
      </c>
      <c r="M6839">
        <v>8208.2000000000007</v>
      </c>
      <c r="N6839">
        <v>8.09E-2</v>
      </c>
      <c r="O6839">
        <v>40.042000000000002</v>
      </c>
      <c r="P6839">
        <v>0.79579999999999995</v>
      </c>
      <c r="Q6839">
        <v>101324.4</v>
      </c>
      <c r="R6839" t="s">
        <v>38</v>
      </c>
      <c r="T6839" t="s">
        <v>28</v>
      </c>
      <c r="V6839" t="s">
        <v>545</v>
      </c>
      <c r="Y6839" t="s">
        <v>160</v>
      </c>
    </row>
    <row r="6840" spans="1:25" x14ac:dyDescent="0.45">
      <c r="A6840" t="s">
        <v>335</v>
      </c>
      <c r="B6840" t="s">
        <v>542</v>
      </c>
      <c r="C6840">
        <v>8007</v>
      </c>
      <c r="D6840" t="s">
        <v>418</v>
      </c>
      <c r="E6840" t="s">
        <v>411</v>
      </c>
      <c r="F6840">
        <v>2019</v>
      </c>
      <c r="G6840">
        <v>69</v>
      </c>
      <c r="H6840">
        <v>69</v>
      </c>
      <c r="I6840">
        <v>1284</v>
      </c>
      <c r="K6840">
        <v>8.9999999999999993E-3</v>
      </c>
      <c r="L6840">
        <v>1E-3</v>
      </c>
      <c r="M6840">
        <v>1803</v>
      </c>
      <c r="N6840">
        <v>8.1000000000000003E-2</v>
      </c>
      <c r="O6840">
        <v>4.577</v>
      </c>
      <c r="P6840">
        <v>0.44209999999999999</v>
      </c>
      <c r="Q6840">
        <v>22255.1</v>
      </c>
      <c r="R6840" t="s">
        <v>38</v>
      </c>
      <c r="T6840" t="s">
        <v>28</v>
      </c>
      <c r="V6840" t="s">
        <v>32</v>
      </c>
      <c r="Y6840" t="s">
        <v>160</v>
      </c>
    </row>
    <row r="6841" spans="1:25" x14ac:dyDescent="0.45">
      <c r="A6841" t="s">
        <v>335</v>
      </c>
      <c r="B6841" t="s">
        <v>542</v>
      </c>
      <c r="C6841">
        <v>8007</v>
      </c>
      <c r="D6841" t="s">
        <v>418</v>
      </c>
      <c r="E6841" t="s">
        <v>411</v>
      </c>
      <c r="F6841">
        <v>2020</v>
      </c>
      <c r="G6841">
        <v>250</v>
      </c>
      <c r="H6841">
        <v>250</v>
      </c>
      <c r="I6841">
        <v>4406</v>
      </c>
      <c r="K6841">
        <v>0.02</v>
      </c>
      <c r="L6841">
        <v>8.9999999999999998E-4</v>
      </c>
      <c r="M6841">
        <v>4975.6000000000004</v>
      </c>
      <c r="N6841">
        <v>8.1000000000000003E-2</v>
      </c>
      <c r="O6841">
        <v>15.811</v>
      </c>
      <c r="P6841">
        <v>0.54810000000000003</v>
      </c>
      <c r="Q6841">
        <v>61426.400000000001</v>
      </c>
      <c r="R6841" t="s">
        <v>38</v>
      </c>
      <c r="T6841" t="s">
        <v>28</v>
      </c>
      <c r="V6841" t="s">
        <v>32</v>
      </c>
      <c r="Y6841" t="s">
        <v>160</v>
      </c>
    </row>
    <row r="6842" spans="1:25" x14ac:dyDescent="0.45">
      <c r="A6842" t="s">
        <v>335</v>
      </c>
      <c r="B6842" t="s">
        <v>542</v>
      </c>
      <c r="C6842">
        <v>8007</v>
      </c>
      <c r="D6842" t="s">
        <v>418</v>
      </c>
      <c r="E6842" t="s">
        <v>411</v>
      </c>
      <c r="F6842">
        <v>2021</v>
      </c>
      <c r="G6842">
        <v>316</v>
      </c>
      <c r="H6842">
        <v>316</v>
      </c>
      <c r="I6842">
        <v>4134</v>
      </c>
      <c r="K6842">
        <v>1.9E-2</v>
      </c>
      <c r="L6842">
        <v>6.9999999999999999E-4</v>
      </c>
      <c r="M6842">
        <v>4513.3999999999996</v>
      </c>
      <c r="N6842">
        <v>8.0699999999999994E-2</v>
      </c>
      <c r="O6842">
        <v>15.471</v>
      </c>
      <c r="P6842">
        <v>0.6492</v>
      </c>
      <c r="Q6842">
        <v>55724.800000000003</v>
      </c>
      <c r="R6842" t="s">
        <v>38</v>
      </c>
      <c r="T6842" t="s">
        <v>28</v>
      </c>
      <c r="V6842" t="s">
        <v>32</v>
      </c>
      <c r="Y6842" t="s">
        <v>161</v>
      </c>
    </row>
    <row r="6843" spans="1:25" x14ac:dyDescent="0.45">
      <c r="A6843" t="s">
        <v>335</v>
      </c>
      <c r="B6843" t="s">
        <v>542</v>
      </c>
      <c r="C6843">
        <v>8007</v>
      </c>
      <c r="D6843" t="s">
        <v>418</v>
      </c>
      <c r="E6843" t="s">
        <v>411</v>
      </c>
      <c r="F6843">
        <v>2022</v>
      </c>
      <c r="G6843">
        <v>302</v>
      </c>
      <c r="H6843">
        <v>302</v>
      </c>
      <c r="I6843">
        <v>3706</v>
      </c>
      <c r="K6843">
        <v>1.7000000000000001E-2</v>
      </c>
      <c r="L6843">
        <v>5.9999999999999995E-4</v>
      </c>
      <c r="M6843">
        <v>4082.2</v>
      </c>
      <c r="N6843">
        <v>8.1299999999999997E-2</v>
      </c>
      <c r="O6843">
        <v>15.585000000000001</v>
      </c>
      <c r="P6843">
        <v>0.66900000000000004</v>
      </c>
      <c r="Q6843">
        <v>50382.2</v>
      </c>
      <c r="R6843" t="s">
        <v>38</v>
      </c>
      <c r="T6843" t="s">
        <v>28</v>
      </c>
      <c r="V6843" t="s">
        <v>32</v>
      </c>
      <c r="Y6843" t="s">
        <v>161</v>
      </c>
    </row>
    <row r="6844" spans="1:25" x14ac:dyDescent="0.45">
      <c r="A6844" t="s">
        <v>335</v>
      </c>
      <c r="B6844" t="s">
        <v>542</v>
      </c>
      <c r="C6844">
        <v>8007</v>
      </c>
      <c r="D6844" t="s">
        <v>418</v>
      </c>
      <c r="E6844" t="s">
        <v>411</v>
      </c>
      <c r="F6844">
        <v>2023</v>
      </c>
      <c r="G6844">
        <v>101</v>
      </c>
      <c r="H6844">
        <v>101</v>
      </c>
      <c r="I6844">
        <v>2009</v>
      </c>
      <c r="K6844">
        <v>6.0000000000000001E-3</v>
      </c>
      <c r="L6844">
        <v>4.0000000000000002E-4</v>
      </c>
      <c r="M6844">
        <v>1657.2</v>
      </c>
      <c r="N6844">
        <v>8.1000000000000003E-2</v>
      </c>
      <c r="O6844">
        <v>4.5739999999999998</v>
      </c>
      <c r="P6844">
        <v>0.46060000000000001</v>
      </c>
      <c r="Q6844">
        <v>20451.400000000001</v>
      </c>
      <c r="R6844" t="s">
        <v>38</v>
      </c>
      <c r="T6844" t="s">
        <v>28</v>
      </c>
      <c r="V6844" t="s">
        <v>32</v>
      </c>
      <c r="Y6844" t="s">
        <v>161</v>
      </c>
    </row>
    <row r="6845" spans="1:25" x14ac:dyDescent="0.45">
      <c r="A6845" t="s">
        <v>335</v>
      </c>
      <c r="B6845" t="s">
        <v>542</v>
      </c>
      <c r="C6845">
        <v>8007</v>
      </c>
      <c r="D6845" t="s">
        <v>418</v>
      </c>
      <c r="E6845" t="s">
        <v>411</v>
      </c>
      <c r="F6845">
        <v>2024</v>
      </c>
      <c r="G6845">
        <v>35</v>
      </c>
      <c r="H6845">
        <v>35</v>
      </c>
      <c r="I6845">
        <v>425</v>
      </c>
      <c r="K6845">
        <v>2E-3</v>
      </c>
      <c r="L6845">
        <v>6.9999999999999999E-4</v>
      </c>
      <c r="M6845">
        <v>529.9</v>
      </c>
      <c r="N6845">
        <v>8.0699999999999994E-2</v>
      </c>
      <c r="O6845">
        <v>1.4330000000000001</v>
      </c>
      <c r="P6845">
        <v>0.43769999999999998</v>
      </c>
      <c r="Q6845">
        <v>6545</v>
      </c>
      <c r="R6845" t="s">
        <v>38</v>
      </c>
      <c r="T6845" t="s">
        <v>28</v>
      </c>
      <c r="V6845" t="s">
        <v>32</v>
      </c>
      <c r="Y6845" t="s">
        <v>161</v>
      </c>
    </row>
    <row r="6846" spans="1:25" x14ac:dyDescent="0.45">
      <c r="A6846" t="s">
        <v>335</v>
      </c>
      <c r="B6846" t="s">
        <v>542</v>
      </c>
      <c r="C6846">
        <v>8007</v>
      </c>
      <c r="D6846" t="s">
        <v>419</v>
      </c>
      <c r="E6846" t="s">
        <v>411</v>
      </c>
      <c r="F6846">
        <v>2009</v>
      </c>
      <c r="G6846">
        <v>202</v>
      </c>
      <c r="H6846">
        <v>202</v>
      </c>
      <c r="I6846">
        <v>2646</v>
      </c>
      <c r="K6846">
        <v>9.9559999999999995</v>
      </c>
      <c r="L6846">
        <v>0.50019999999999998</v>
      </c>
      <c r="M6846">
        <v>3224.8</v>
      </c>
      <c r="N6846">
        <v>8.1000000000000003E-2</v>
      </c>
      <c r="O6846">
        <v>19.317</v>
      </c>
      <c r="P6846">
        <v>0.97009999999999996</v>
      </c>
      <c r="Q6846">
        <v>39815.699999999997</v>
      </c>
      <c r="R6846" t="s">
        <v>38</v>
      </c>
      <c r="T6846" t="s">
        <v>28</v>
      </c>
      <c r="V6846" t="s">
        <v>548</v>
      </c>
      <c r="Y6846" t="s">
        <v>103</v>
      </c>
    </row>
    <row r="6847" spans="1:25" x14ac:dyDescent="0.45">
      <c r="A6847" t="s">
        <v>335</v>
      </c>
      <c r="B6847" t="s">
        <v>542</v>
      </c>
      <c r="C6847">
        <v>8007</v>
      </c>
      <c r="D6847" t="s">
        <v>419</v>
      </c>
      <c r="E6847" t="s">
        <v>411</v>
      </c>
      <c r="F6847">
        <v>2010</v>
      </c>
      <c r="G6847">
        <v>368</v>
      </c>
      <c r="H6847">
        <v>368</v>
      </c>
      <c r="I6847">
        <v>6288</v>
      </c>
      <c r="K6847">
        <v>21.791</v>
      </c>
      <c r="L6847">
        <v>0.5</v>
      </c>
      <c r="M6847">
        <v>7057.3</v>
      </c>
      <c r="N6847">
        <v>8.1000000000000003E-2</v>
      </c>
      <c r="O6847">
        <v>26.288</v>
      </c>
      <c r="P6847">
        <v>0.62119999999999997</v>
      </c>
      <c r="Q6847">
        <v>87150.2</v>
      </c>
      <c r="R6847" t="s">
        <v>38</v>
      </c>
      <c r="T6847" t="s">
        <v>28</v>
      </c>
      <c r="V6847" t="s">
        <v>32</v>
      </c>
      <c r="Y6847" t="s">
        <v>103</v>
      </c>
    </row>
    <row r="6848" spans="1:25" x14ac:dyDescent="0.45">
      <c r="A6848" t="s">
        <v>335</v>
      </c>
      <c r="B6848" t="s">
        <v>542</v>
      </c>
      <c r="C6848">
        <v>8007</v>
      </c>
      <c r="D6848" t="s">
        <v>419</v>
      </c>
      <c r="E6848" t="s">
        <v>411</v>
      </c>
      <c r="F6848">
        <v>2011</v>
      </c>
      <c r="G6848">
        <v>161</v>
      </c>
      <c r="H6848">
        <v>161</v>
      </c>
      <c r="I6848">
        <v>2616</v>
      </c>
      <c r="K6848">
        <v>9.18</v>
      </c>
      <c r="L6848">
        <v>0.50019999999999998</v>
      </c>
      <c r="M6848">
        <v>2973.3</v>
      </c>
      <c r="N6848">
        <v>8.1000000000000003E-2</v>
      </c>
      <c r="O6848">
        <v>12.289</v>
      </c>
      <c r="P6848">
        <v>0.72519999999999996</v>
      </c>
      <c r="Q6848">
        <v>36716.1</v>
      </c>
      <c r="R6848" t="s">
        <v>38</v>
      </c>
      <c r="T6848" t="s">
        <v>28</v>
      </c>
      <c r="V6848" t="s">
        <v>32</v>
      </c>
      <c r="Y6848" t="s">
        <v>103</v>
      </c>
    </row>
    <row r="6849" spans="1:25" x14ac:dyDescent="0.45">
      <c r="A6849" t="s">
        <v>335</v>
      </c>
      <c r="B6849" t="s">
        <v>542</v>
      </c>
      <c r="C6849">
        <v>8007</v>
      </c>
      <c r="D6849" t="s">
        <v>419</v>
      </c>
      <c r="E6849" t="s">
        <v>411</v>
      </c>
      <c r="F6849">
        <v>2012</v>
      </c>
      <c r="G6849">
        <v>129</v>
      </c>
      <c r="H6849">
        <v>129</v>
      </c>
      <c r="I6849">
        <v>2210</v>
      </c>
      <c r="K6849">
        <v>7.7080000000000002</v>
      </c>
      <c r="L6849">
        <v>0.50029999999999997</v>
      </c>
      <c r="M6849">
        <v>2498.1</v>
      </c>
      <c r="N6849">
        <v>8.1000000000000003E-2</v>
      </c>
      <c r="O6849">
        <v>7.55</v>
      </c>
      <c r="P6849">
        <v>0.55879999999999996</v>
      </c>
      <c r="Q6849">
        <v>30824.3</v>
      </c>
      <c r="R6849" t="s">
        <v>38</v>
      </c>
      <c r="T6849" t="s">
        <v>28</v>
      </c>
      <c r="V6849" t="s">
        <v>32</v>
      </c>
      <c r="Y6849" t="s">
        <v>103</v>
      </c>
    </row>
    <row r="6850" spans="1:25" x14ac:dyDescent="0.45">
      <c r="A6850" t="s">
        <v>335</v>
      </c>
      <c r="B6850" t="s">
        <v>542</v>
      </c>
      <c r="C6850">
        <v>8007</v>
      </c>
      <c r="D6850" t="s">
        <v>419</v>
      </c>
      <c r="E6850" t="s">
        <v>411</v>
      </c>
      <c r="F6850">
        <v>2013</v>
      </c>
      <c r="G6850">
        <v>233</v>
      </c>
      <c r="H6850">
        <v>233</v>
      </c>
      <c r="I6850">
        <v>4167</v>
      </c>
      <c r="K6850">
        <v>14.026</v>
      </c>
      <c r="L6850">
        <v>0.50019999999999998</v>
      </c>
      <c r="M6850">
        <v>4544.3999999999996</v>
      </c>
      <c r="N6850">
        <v>8.1000000000000003E-2</v>
      </c>
      <c r="O6850">
        <v>34.533000000000001</v>
      </c>
      <c r="P6850">
        <v>1.2292000000000001</v>
      </c>
      <c r="Q6850">
        <v>56094.3</v>
      </c>
      <c r="R6850" t="s">
        <v>38</v>
      </c>
      <c r="T6850" t="s">
        <v>28</v>
      </c>
      <c r="V6850" t="s">
        <v>32</v>
      </c>
      <c r="Y6850" t="s">
        <v>103</v>
      </c>
    </row>
    <row r="6851" spans="1:25" x14ac:dyDescent="0.45">
      <c r="A6851" t="s">
        <v>335</v>
      </c>
      <c r="B6851" t="s">
        <v>542</v>
      </c>
      <c r="C6851">
        <v>8007</v>
      </c>
      <c r="D6851" t="s">
        <v>419</v>
      </c>
      <c r="E6851" t="s">
        <v>411</v>
      </c>
      <c r="F6851">
        <v>2014</v>
      </c>
      <c r="G6851">
        <v>303</v>
      </c>
      <c r="H6851">
        <v>303</v>
      </c>
      <c r="I6851">
        <v>5349</v>
      </c>
      <c r="K6851">
        <v>18.594000000000001</v>
      </c>
      <c r="L6851">
        <v>0.50019999999999998</v>
      </c>
      <c r="M6851">
        <v>6024</v>
      </c>
      <c r="N6851">
        <v>8.1000000000000003E-2</v>
      </c>
      <c r="O6851">
        <v>39.210999999999999</v>
      </c>
      <c r="P6851">
        <v>1.0962000000000001</v>
      </c>
      <c r="Q6851">
        <v>74361</v>
      </c>
      <c r="R6851" t="s">
        <v>38</v>
      </c>
      <c r="T6851" t="s">
        <v>28</v>
      </c>
      <c r="V6851" t="s">
        <v>32</v>
      </c>
      <c r="Y6851" t="s">
        <v>103</v>
      </c>
    </row>
    <row r="6852" spans="1:25" x14ac:dyDescent="0.45">
      <c r="A6852" t="s">
        <v>335</v>
      </c>
      <c r="B6852" t="s">
        <v>542</v>
      </c>
      <c r="C6852">
        <v>8007</v>
      </c>
      <c r="D6852" t="s">
        <v>419</v>
      </c>
      <c r="E6852" t="s">
        <v>411</v>
      </c>
      <c r="F6852">
        <v>2015</v>
      </c>
      <c r="G6852">
        <v>211</v>
      </c>
      <c r="H6852">
        <v>211</v>
      </c>
      <c r="I6852">
        <v>3325</v>
      </c>
      <c r="K6852">
        <v>13.772</v>
      </c>
      <c r="L6852">
        <v>0.50019999999999998</v>
      </c>
      <c r="M6852">
        <v>4460.3</v>
      </c>
      <c r="N6852">
        <v>8.1000000000000003E-2</v>
      </c>
      <c r="O6852">
        <v>24.484000000000002</v>
      </c>
      <c r="P6852">
        <v>0.93149999999999999</v>
      </c>
      <c r="Q6852">
        <v>55077.9</v>
      </c>
      <c r="R6852" t="s">
        <v>38</v>
      </c>
      <c r="T6852" t="s">
        <v>28</v>
      </c>
      <c r="V6852" t="s">
        <v>32</v>
      </c>
      <c r="Y6852" t="s">
        <v>159</v>
      </c>
    </row>
    <row r="6853" spans="1:25" x14ac:dyDescent="0.45">
      <c r="A6853" t="s">
        <v>335</v>
      </c>
      <c r="B6853" t="s">
        <v>542</v>
      </c>
      <c r="C6853">
        <v>8007</v>
      </c>
      <c r="D6853" t="s">
        <v>419</v>
      </c>
      <c r="E6853" t="s">
        <v>411</v>
      </c>
      <c r="F6853">
        <v>2016</v>
      </c>
      <c r="G6853">
        <v>246</v>
      </c>
      <c r="H6853">
        <v>246</v>
      </c>
      <c r="I6853">
        <v>3523</v>
      </c>
      <c r="K6853">
        <v>14.462</v>
      </c>
      <c r="L6853">
        <v>0.46970000000000001</v>
      </c>
      <c r="M6853">
        <v>4939</v>
      </c>
      <c r="N6853">
        <v>8.1000000000000003E-2</v>
      </c>
      <c r="O6853">
        <v>15.884</v>
      </c>
      <c r="P6853">
        <v>0.55720000000000003</v>
      </c>
      <c r="Q6853">
        <v>60956.4</v>
      </c>
      <c r="R6853" t="s">
        <v>38</v>
      </c>
      <c r="T6853" t="s">
        <v>28</v>
      </c>
      <c r="V6853" t="s">
        <v>32</v>
      </c>
      <c r="Y6853" t="s">
        <v>159</v>
      </c>
    </row>
    <row r="6854" spans="1:25" x14ac:dyDescent="0.45">
      <c r="A6854" t="s">
        <v>335</v>
      </c>
      <c r="B6854" t="s">
        <v>542</v>
      </c>
      <c r="C6854">
        <v>8007</v>
      </c>
      <c r="D6854" t="s">
        <v>419</v>
      </c>
      <c r="E6854" t="s">
        <v>411</v>
      </c>
      <c r="F6854">
        <v>2017</v>
      </c>
      <c r="G6854">
        <v>126</v>
      </c>
      <c r="H6854">
        <v>126</v>
      </c>
      <c r="I6854">
        <v>1639</v>
      </c>
      <c r="K6854">
        <v>2.4E-2</v>
      </c>
      <c r="L6854">
        <v>1.9E-3</v>
      </c>
      <c r="M6854">
        <v>2312.5</v>
      </c>
      <c r="N6854">
        <v>8.1000000000000003E-2</v>
      </c>
      <c r="O6854">
        <v>10.739000000000001</v>
      </c>
      <c r="P6854">
        <v>0.8095</v>
      </c>
      <c r="Q6854">
        <v>28547.1</v>
      </c>
      <c r="R6854" t="s">
        <v>38</v>
      </c>
      <c r="T6854" t="s">
        <v>28</v>
      </c>
      <c r="V6854" t="s">
        <v>32</v>
      </c>
      <c r="Y6854" t="s">
        <v>160</v>
      </c>
    </row>
    <row r="6855" spans="1:25" x14ac:dyDescent="0.45">
      <c r="A6855" t="s">
        <v>335</v>
      </c>
      <c r="B6855" t="s">
        <v>542</v>
      </c>
      <c r="C6855">
        <v>8007</v>
      </c>
      <c r="D6855" t="s">
        <v>419</v>
      </c>
      <c r="E6855" t="s">
        <v>411</v>
      </c>
      <c r="F6855">
        <v>2018</v>
      </c>
      <c r="G6855">
        <v>363</v>
      </c>
      <c r="H6855">
        <v>363</v>
      </c>
      <c r="I6855">
        <v>6484</v>
      </c>
      <c r="K6855">
        <v>8.6999999999999994E-2</v>
      </c>
      <c r="L6855">
        <v>1.9E-3</v>
      </c>
      <c r="M6855">
        <v>8174.2</v>
      </c>
      <c r="N6855">
        <v>8.09E-2</v>
      </c>
      <c r="O6855">
        <v>40.813000000000002</v>
      </c>
      <c r="P6855">
        <v>0.82389999999999997</v>
      </c>
      <c r="Q6855">
        <v>100904.5</v>
      </c>
      <c r="R6855" t="s">
        <v>38</v>
      </c>
      <c r="T6855" t="s">
        <v>28</v>
      </c>
      <c r="V6855" t="s">
        <v>545</v>
      </c>
      <c r="Y6855" t="s">
        <v>160</v>
      </c>
    </row>
    <row r="6856" spans="1:25" x14ac:dyDescent="0.45">
      <c r="A6856" t="s">
        <v>335</v>
      </c>
      <c r="B6856" t="s">
        <v>542</v>
      </c>
      <c r="C6856">
        <v>8007</v>
      </c>
      <c r="D6856" t="s">
        <v>419</v>
      </c>
      <c r="E6856" t="s">
        <v>411</v>
      </c>
      <c r="F6856">
        <v>2019</v>
      </c>
      <c r="G6856">
        <v>69</v>
      </c>
      <c r="H6856">
        <v>69</v>
      </c>
      <c r="I6856">
        <v>1284</v>
      </c>
      <c r="K6856">
        <v>8.9999999999999993E-3</v>
      </c>
      <c r="L6856">
        <v>1E-3</v>
      </c>
      <c r="M6856">
        <v>1803</v>
      </c>
      <c r="N6856">
        <v>8.1000000000000003E-2</v>
      </c>
      <c r="O6856">
        <v>5.3079999999999998</v>
      </c>
      <c r="P6856">
        <v>0.49640000000000001</v>
      </c>
      <c r="Q6856">
        <v>22255.1</v>
      </c>
      <c r="R6856" t="s">
        <v>38</v>
      </c>
      <c r="T6856" t="s">
        <v>28</v>
      </c>
      <c r="V6856" t="s">
        <v>32</v>
      </c>
      <c r="Y6856" t="s">
        <v>160</v>
      </c>
    </row>
    <row r="6857" spans="1:25" x14ac:dyDescent="0.45">
      <c r="A6857" t="s">
        <v>335</v>
      </c>
      <c r="B6857" t="s">
        <v>542</v>
      </c>
      <c r="C6857">
        <v>8007</v>
      </c>
      <c r="D6857" t="s">
        <v>419</v>
      </c>
      <c r="E6857" t="s">
        <v>411</v>
      </c>
      <c r="F6857">
        <v>2020</v>
      </c>
      <c r="G6857">
        <v>250</v>
      </c>
      <c r="H6857">
        <v>250</v>
      </c>
      <c r="I6857">
        <v>4406</v>
      </c>
      <c r="K6857">
        <v>0.02</v>
      </c>
      <c r="L6857">
        <v>8.9999999999999998E-4</v>
      </c>
      <c r="M6857">
        <v>4975.6000000000004</v>
      </c>
      <c r="N6857">
        <v>8.1000000000000003E-2</v>
      </c>
      <c r="O6857">
        <v>12.944000000000001</v>
      </c>
      <c r="P6857">
        <v>0.45519999999999999</v>
      </c>
      <c r="Q6857">
        <v>61426.400000000001</v>
      </c>
      <c r="R6857" t="s">
        <v>38</v>
      </c>
      <c r="T6857" t="s">
        <v>28</v>
      </c>
      <c r="V6857" t="s">
        <v>32</v>
      </c>
      <c r="Y6857" t="s">
        <v>160</v>
      </c>
    </row>
    <row r="6858" spans="1:25" x14ac:dyDescent="0.45">
      <c r="A6858" t="s">
        <v>335</v>
      </c>
      <c r="B6858" t="s">
        <v>542</v>
      </c>
      <c r="C6858">
        <v>8007</v>
      </c>
      <c r="D6858" t="s">
        <v>419</v>
      </c>
      <c r="E6858" t="s">
        <v>411</v>
      </c>
      <c r="F6858">
        <v>2021</v>
      </c>
      <c r="G6858">
        <v>315</v>
      </c>
      <c r="H6858">
        <v>315</v>
      </c>
      <c r="I6858">
        <v>4133</v>
      </c>
      <c r="K6858">
        <v>1.9E-2</v>
      </c>
      <c r="L6858">
        <v>6.9999999999999999E-4</v>
      </c>
      <c r="M6858">
        <v>4512.3</v>
      </c>
      <c r="N6858">
        <v>8.0699999999999994E-2</v>
      </c>
      <c r="O6858">
        <v>13.487</v>
      </c>
      <c r="P6858">
        <v>0.57869999999999999</v>
      </c>
      <c r="Q6858">
        <v>55710.9</v>
      </c>
      <c r="R6858" t="s">
        <v>38</v>
      </c>
      <c r="T6858" t="s">
        <v>28</v>
      </c>
      <c r="V6858" t="s">
        <v>32</v>
      </c>
      <c r="Y6858" t="s">
        <v>161</v>
      </c>
    </row>
    <row r="6859" spans="1:25" x14ac:dyDescent="0.45">
      <c r="A6859" t="s">
        <v>335</v>
      </c>
      <c r="B6859" t="s">
        <v>542</v>
      </c>
      <c r="C6859">
        <v>8007</v>
      </c>
      <c r="D6859" t="s">
        <v>419</v>
      </c>
      <c r="E6859" t="s">
        <v>411</v>
      </c>
      <c r="F6859">
        <v>2022</v>
      </c>
      <c r="G6859">
        <v>318</v>
      </c>
      <c r="H6859">
        <v>318</v>
      </c>
      <c r="I6859">
        <v>3950</v>
      </c>
      <c r="K6859">
        <v>1.7999999999999999E-2</v>
      </c>
      <c r="L6859">
        <v>5.9999999999999995E-4</v>
      </c>
      <c r="M6859">
        <v>4349.8999999999996</v>
      </c>
      <c r="N6859">
        <v>8.1299999999999997E-2</v>
      </c>
      <c r="O6859">
        <v>16.253</v>
      </c>
      <c r="P6859">
        <v>0.64229999999999998</v>
      </c>
      <c r="Q6859">
        <v>53687.199999999997</v>
      </c>
      <c r="R6859" t="s">
        <v>38</v>
      </c>
      <c r="T6859" t="s">
        <v>28</v>
      </c>
      <c r="V6859" t="s">
        <v>32</v>
      </c>
      <c r="Y6859" t="s">
        <v>161</v>
      </c>
    </row>
    <row r="6860" spans="1:25" x14ac:dyDescent="0.45">
      <c r="A6860" t="s">
        <v>335</v>
      </c>
      <c r="B6860" t="s">
        <v>542</v>
      </c>
      <c r="C6860">
        <v>8007</v>
      </c>
      <c r="D6860" t="s">
        <v>419</v>
      </c>
      <c r="E6860" t="s">
        <v>411</v>
      </c>
      <c r="F6860">
        <v>2023</v>
      </c>
      <c r="G6860">
        <v>133</v>
      </c>
      <c r="H6860">
        <v>133</v>
      </c>
      <c r="I6860">
        <v>2297</v>
      </c>
      <c r="K6860">
        <v>7.0000000000000001E-3</v>
      </c>
      <c r="L6860">
        <v>4.0000000000000002E-4</v>
      </c>
      <c r="M6860">
        <v>1982.5</v>
      </c>
      <c r="N6860">
        <v>8.09E-2</v>
      </c>
      <c r="O6860">
        <v>5.3170000000000002</v>
      </c>
      <c r="P6860">
        <v>0.4945</v>
      </c>
      <c r="Q6860">
        <v>24467.5</v>
      </c>
      <c r="R6860" t="s">
        <v>38</v>
      </c>
      <c r="T6860" t="s">
        <v>28</v>
      </c>
      <c r="V6860" t="s">
        <v>32</v>
      </c>
      <c r="Y6860" t="s">
        <v>161</v>
      </c>
    </row>
    <row r="6861" spans="1:25" x14ac:dyDescent="0.45">
      <c r="A6861" t="s">
        <v>335</v>
      </c>
      <c r="B6861" t="s">
        <v>542</v>
      </c>
      <c r="C6861">
        <v>8007</v>
      </c>
      <c r="D6861" t="s">
        <v>419</v>
      </c>
      <c r="E6861" t="s">
        <v>411</v>
      </c>
      <c r="F6861">
        <v>2024</v>
      </c>
      <c r="G6861">
        <v>35</v>
      </c>
      <c r="H6861">
        <v>35</v>
      </c>
      <c r="I6861">
        <v>425</v>
      </c>
      <c r="K6861">
        <v>2E-3</v>
      </c>
      <c r="L6861">
        <v>6.9999999999999999E-4</v>
      </c>
      <c r="M6861">
        <v>529.9</v>
      </c>
      <c r="N6861">
        <v>8.0699999999999994E-2</v>
      </c>
      <c r="O6861">
        <v>1.2569999999999999</v>
      </c>
      <c r="P6861">
        <v>0.38379999999999997</v>
      </c>
      <c r="Q6861">
        <v>6545</v>
      </c>
      <c r="R6861" t="s">
        <v>38</v>
      </c>
      <c r="T6861" t="s">
        <v>28</v>
      </c>
      <c r="V6861" t="s">
        <v>32</v>
      </c>
      <c r="Y6861" t="s">
        <v>161</v>
      </c>
    </row>
    <row r="6862" spans="1:25" x14ac:dyDescent="0.45">
      <c r="A6862" t="s">
        <v>335</v>
      </c>
      <c r="B6862" t="s">
        <v>542</v>
      </c>
      <c r="C6862">
        <v>8007</v>
      </c>
      <c r="D6862" t="s">
        <v>420</v>
      </c>
      <c r="E6862" t="s">
        <v>411</v>
      </c>
      <c r="F6862">
        <v>2009</v>
      </c>
      <c r="G6862">
        <v>190</v>
      </c>
      <c r="H6862">
        <v>190</v>
      </c>
      <c r="I6862">
        <v>3153</v>
      </c>
      <c r="K6862">
        <v>11.379</v>
      </c>
      <c r="L6862">
        <v>0.50019999999999998</v>
      </c>
      <c r="M6862">
        <v>3686.2</v>
      </c>
      <c r="N6862">
        <v>8.1000000000000003E-2</v>
      </c>
      <c r="O6862">
        <v>21.849</v>
      </c>
      <c r="P6862">
        <v>0.95589999999999997</v>
      </c>
      <c r="Q6862">
        <v>45508.3</v>
      </c>
      <c r="R6862" t="s">
        <v>38</v>
      </c>
      <c r="T6862" t="s">
        <v>28</v>
      </c>
      <c r="V6862" t="s">
        <v>548</v>
      </c>
      <c r="Y6862" t="s">
        <v>103</v>
      </c>
    </row>
    <row r="6863" spans="1:25" x14ac:dyDescent="0.45">
      <c r="A6863" t="s">
        <v>335</v>
      </c>
      <c r="B6863" t="s">
        <v>542</v>
      </c>
      <c r="C6863">
        <v>8007</v>
      </c>
      <c r="D6863" t="s">
        <v>420</v>
      </c>
      <c r="E6863" t="s">
        <v>411</v>
      </c>
      <c r="F6863">
        <v>2010</v>
      </c>
      <c r="G6863">
        <v>263</v>
      </c>
      <c r="H6863">
        <v>263</v>
      </c>
      <c r="I6863">
        <v>4438</v>
      </c>
      <c r="K6863">
        <v>15.340999999999999</v>
      </c>
      <c r="L6863">
        <v>0.50009999999999999</v>
      </c>
      <c r="M6863">
        <v>4971</v>
      </c>
      <c r="N6863">
        <v>8.1100000000000005E-2</v>
      </c>
      <c r="O6863">
        <v>16.440999999999999</v>
      </c>
      <c r="P6863">
        <v>0.58350000000000002</v>
      </c>
      <c r="Q6863">
        <v>61353.2</v>
      </c>
      <c r="R6863" t="s">
        <v>38</v>
      </c>
      <c r="T6863" t="s">
        <v>28</v>
      </c>
      <c r="V6863" t="s">
        <v>32</v>
      </c>
      <c r="Y6863" t="s">
        <v>103</v>
      </c>
    </row>
    <row r="6864" spans="1:25" x14ac:dyDescent="0.45">
      <c r="A6864" t="s">
        <v>335</v>
      </c>
      <c r="B6864" t="s">
        <v>542</v>
      </c>
      <c r="C6864">
        <v>8007</v>
      </c>
      <c r="D6864" t="s">
        <v>420</v>
      </c>
      <c r="E6864" t="s">
        <v>411</v>
      </c>
      <c r="F6864">
        <v>2011</v>
      </c>
      <c r="G6864">
        <v>123</v>
      </c>
      <c r="H6864">
        <v>123</v>
      </c>
      <c r="I6864">
        <v>1979</v>
      </c>
      <c r="K6864">
        <v>6.9039999999999999</v>
      </c>
      <c r="L6864">
        <v>0.50009999999999999</v>
      </c>
      <c r="M6864">
        <v>2236.3000000000002</v>
      </c>
      <c r="N6864">
        <v>8.1000000000000003E-2</v>
      </c>
      <c r="O6864">
        <v>7.2850000000000001</v>
      </c>
      <c r="P6864">
        <v>0.58040000000000003</v>
      </c>
      <c r="Q6864">
        <v>27611.4</v>
      </c>
      <c r="R6864" t="s">
        <v>38</v>
      </c>
      <c r="T6864" t="s">
        <v>28</v>
      </c>
      <c r="V6864" t="s">
        <v>32</v>
      </c>
      <c r="Y6864" t="s">
        <v>103</v>
      </c>
    </row>
    <row r="6865" spans="1:25" x14ac:dyDescent="0.45">
      <c r="A6865" t="s">
        <v>335</v>
      </c>
      <c r="B6865" t="s">
        <v>542</v>
      </c>
      <c r="C6865">
        <v>8007</v>
      </c>
      <c r="D6865" t="s">
        <v>420</v>
      </c>
      <c r="E6865" t="s">
        <v>411</v>
      </c>
      <c r="F6865">
        <v>2012</v>
      </c>
      <c r="G6865">
        <v>174</v>
      </c>
      <c r="H6865">
        <v>174</v>
      </c>
      <c r="I6865">
        <v>2886</v>
      </c>
      <c r="K6865">
        <v>10.032999999999999</v>
      </c>
      <c r="L6865">
        <v>0.50019999999999998</v>
      </c>
      <c r="M6865">
        <v>3250.2</v>
      </c>
      <c r="N6865">
        <v>8.1000000000000003E-2</v>
      </c>
      <c r="O6865">
        <v>9.4890000000000008</v>
      </c>
      <c r="P6865">
        <v>0.51800000000000002</v>
      </c>
      <c r="Q6865">
        <v>40125.199999999997</v>
      </c>
      <c r="R6865" t="s">
        <v>38</v>
      </c>
      <c r="T6865" t="s">
        <v>28</v>
      </c>
      <c r="V6865" t="s">
        <v>32</v>
      </c>
      <c r="Y6865" t="s">
        <v>103</v>
      </c>
    </row>
    <row r="6866" spans="1:25" x14ac:dyDescent="0.45">
      <c r="A6866" t="s">
        <v>335</v>
      </c>
      <c r="B6866" t="s">
        <v>542</v>
      </c>
      <c r="C6866">
        <v>8007</v>
      </c>
      <c r="D6866" t="s">
        <v>420</v>
      </c>
      <c r="E6866" t="s">
        <v>411</v>
      </c>
      <c r="F6866">
        <v>2013</v>
      </c>
      <c r="G6866">
        <v>248</v>
      </c>
      <c r="H6866">
        <v>248</v>
      </c>
      <c r="I6866">
        <v>4639</v>
      </c>
      <c r="K6866">
        <v>15.318</v>
      </c>
      <c r="L6866">
        <v>0.50009999999999999</v>
      </c>
      <c r="M6866">
        <v>4963.3</v>
      </c>
      <c r="N6866">
        <v>8.1000000000000003E-2</v>
      </c>
      <c r="O6866">
        <v>22.366</v>
      </c>
      <c r="P6866">
        <v>0.75519999999999998</v>
      </c>
      <c r="Q6866">
        <v>61265.7</v>
      </c>
      <c r="R6866" t="s">
        <v>38</v>
      </c>
      <c r="T6866" t="s">
        <v>28</v>
      </c>
      <c r="V6866" t="s">
        <v>32</v>
      </c>
      <c r="Y6866" t="s">
        <v>103</v>
      </c>
    </row>
    <row r="6867" spans="1:25" x14ac:dyDescent="0.45">
      <c r="A6867" t="s">
        <v>335</v>
      </c>
      <c r="B6867" t="s">
        <v>542</v>
      </c>
      <c r="C6867">
        <v>8007</v>
      </c>
      <c r="D6867" t="s">
        <v>420</v>
      </c>
      <c r="E6867" t="s">
        <v>411</v>
      </c>
      <c r="F6867">
        <v>2014</v>
      </c>
      <c r="G6867">
        <v>37</v>
      </c>
      <c r="H6867">
        <v>37</v>
      </c>
      <c r="I6867">
        <v>517</v>
      </c>
      <c r="K6867">
        <v>1.9430000000000001</v>
      </c>
      <c r="L6867">
        <v>0.50039999999999996</v>
      </c>
      <c r="M6867">
        <v>629.6</v>
      </c>
      <c r="N6867">
        <v>8.1100000000000005E-2</v>
      </c>
      <c r="O6867">
        <v>3.0779999999999998</v>
      </c>
      <c r="P6867">
        <v>0.93189999999999995</v>
      </c>
      <c r="Q6867">
        <v>7770.5</v>
      </c>
      <c r="R6867" t="s">
        <v>38</v>
      </c>
      <c r="T6867" t="s">
        <v>28</v>
      </c>
      <c r="V6867" t="s">
        <v>32</v>
      </c>
      <c r="Y6867" t="s">
        <v>103</v>
      </c>
    </row>
    <row r="6868" spans="1:25" x14ac:dyDescent="0.45">
      <c r="A6868" t="s">
        <v>335</v>
      </c>
      <c r="B6868" t="s">
        <v>542</v>
      </c>
      <c r="C6868">
        <v>8007</v>
      </c>
      <c r="D6868" t="s">
        <v>420</v>
      </c>
      <c r="E6868" t="s">
        <v>411</v>
      </c>
      <c r="F6868">
        <v>2015</v>
      </c>
      <c r="G6868">
        <v>55</v>
      </c>
      <c r="H6868">
        <v>55</v>
      </c>
      <c r="I6868">
        <v>656</v>
      </c>
      <c r="K6868">
        <v>2.7240000000000002</v>
      </c>
      <c r="L6868">
        <v>0.50039999999999996</v>
      </c>
      <c r="M6868">
        <v>882.4</v>
      </c>
      <c r="N6868">
        <v>8.1199999999999994E-2</v>
      </c>
      <c r="O6868">
        <v>4.6539999999999999</v>
      </c>
      <c r="P6868">
        <v>0.93320000000000003</v>
      </c>
      <c r="Q6868">
        <v>10892</v>
      </c>
      <c r="R6868" t="s">
        <v>38</v>
      </c>
      <c r="T6868" t="s">
        <v>28</v>
      </c>
      <c r="V6868" t="s">
        <v>32</v>
      </c>
      <c r="Y6868" t="s">
        <v>159</v>
      </c>
    </row>
    <row r="6869" spans="1:25" x14ac:dyDescent="0.45">
      <c r="A6869" t="s">
        <v>335</v>
      </c>
      <c r="B6869" t="s">
        <v>542</v>
      </c>
      <c r="C6869">
        <v>8007</v>
      </c>
      <c r="D6869" t="s">
        <v>420</v>
      </c>
      <c r="E6869" t="s">
        <v>411</v>
      </c>
      <c r="F6869">
        <v>2016</v>
      </c>
      <c r="G6869">
        <v>119</v>
      </c>
      <c r="H6869">
        <v>119</v>
      </c>
      <c r="I6869">
        <v>1784</v>
      </c>
      <c r="K6869">
        <v>7.6539999999999999</v>
      </c>
      <c r="L6869">
        <v>0.4834</v>
      </c>
      <c r="M6869">
        <v>2543.6</v>
      </c>
      <c r="N6869">
        <v>8.1000000000000003E-2</v>
      </c>
      <c r="O6869">
        <v>7.0330000000000004</v>
      </c>
      <c r="P6869">
        <v>0.50960000000000005</v>
      </c>
      <c r="Q6869">
        <v>31404.9</v>
      </c>
      <c r="R6869" t="s">
        <v>38</v>
      </c>
      <c r="T6869" t="s">
        <v>28</v>
      </c>
      <c r="V6869" t="s">
        <v>32</v>
      </c>
      <c r="Y6869" t="s">
        <v>159</v>
      </c>
    </row>
    <row r="6870" spans="1:25" x14ac:dyDescent="0.45">
      <c r="A6870" t="s">
        <v>335</v>
      </c>
      <c r="B6870" t="s">
        <v>542</v>
      </c>
      <c r="C6870">
        <v>8007</v>
      </c>
      <c r="D6870" t="s">
        <v>420</v>
      </c>
      <c r="E6870" t="s">
        <v>411</v>
      </c>
      <c r="F6870">
        <v>2017</v>
      </c>
      <c r="G6870">
        <v>37</v>
      </c>
      <c r="H6870">
        <v>37</v>
      </c>
      <c r="I6870">
        <v>517</v>
      </c>
      <c r="K6870">
        <v>8.0000000000000002E-3</v>
      </c>
      <c r="L6870">
        <v>1.9E-3</v>
      </c>
      <c r="M6870">
        <v>736.8</v>
      </c>
      <c r="N6870">
        <v>8.0799999999999997E-2</v>
      </c>
      <c r="O6870">
        <v>3.246</v>
      </c>
      <c r="P6870">
        <v>0.80330000000000001</v>
      </c>
      <c r="Q6870">
        <v>9098.2999999999993</v>
      </c>
      <c r="R6870" t="s">
        <v>38</v>
      </c>
      <c r="T6870" t="s">
        <v>28</v>
      </c>
      <c r="V6870" t="s">
        <v>32</v>
      </c>
      <c r="Y6870" t="s">
        <v>160</v>
      </c>
    </row>
    <row r="6871" spans="1:25" x14ac:dyDescent="0.45">
      <c r="A6871" t="s">
        <v>335</v>
      </c>
      <c r="B6871" t="s">
        <v>542</v>
      </c>
      <c r="C6871">
        <v>8007</v>
      </c>
      <c r="D6871" t="s">
        <v>420</v>
      </c>
      <c r="E6871" t="s">
        <v>411</v>
      </c>
      <c r="F6871">
        <v>2018</v>
      </c>
      <c r="G6871">
        <v>137</v>
      </c>
      <c r="H6871">
        <v>137</v>
      </c>
      <c r="I6871">
        <v>2342</v>
      </c>
      <c r="K6871">
        <v>3.2000000000000001E-2</v>
      </c>
      <c r="L6871">
        <v>2E-3</v>
      </c>
      <c r="M6871">
        <v>2961.7</v>
      </c>
      <c r="N6871">
        <v>8.09E-2</v>
      </c>
      <c r="O6871">
        <v>15.608000000000001</v>
      </c>
      <c r="P6871">
        <v>0.87960000000000005</v>
      </c>
      <c r="Q6871">
        <v>36550.9</v>
      </c>
      <c r="R6871" t="s">
        <v>38</v>
      </c>
      <c r="T6871" t="s">
        <v>28</v>
      </c>
      <c r="V6871" t="s">
        <v>545</v>
      </c>
      <c r="Y6871" t="s">
        <v>160</v>
      </c>
    </row>
    <row r="6872" spans="1:25" x14ac:dyDescent="0.45">
      <c r="A6872" t="s">
        <v>335</v>
      </c>
      <c r="B6872" t="s">
        <v>542</v>
      </c>
      <c r="C6872">
        <v>8007</v>
      </c>
      <c r="D6872" t="s">
        <v>420</v>
      </c>
      <c r="E6872" t="s">
        <v>411</v>
      </c>
      <c r="F6872">
        <v>2019</v>
      </c>
      <c r="G6872">
        <v>97</v>
      </c>
      <c r="H6872">
        <v>97</v>
      </c>
      <c r="I6872">
        <v>1601</v>
      </c>
      <c r="K6872">
        <v>1.2999999999999999E-2</v>
      </c>
      <c r="L6872">
        <v>1.1000000000000001E-3</v>
      </c>
      <c r="M6872">
        <v>2236.6</v>
      </c>
      <c r="N6872">
        <v>8.1000000000000003E-2</v>
      </c>
      <c r="O6872">
        <v>6.5529999999999999</v>
      </c>
      <c r="P6872">
        <v>0.48380000000000001</v>
      </c>
      <c r="Q6872">
        <v>27609.599999999999</v>
      </c>
      <c r="R6872" t="s">
        <v>38</v>
      </c>
      <c r="T6872" t="s">
        <v>28</v>
      </c>
      <c r="V6872" t="s">
        <v>32</v>
      </c>
      <c r="Y6872" t="s">
        <v>160</v>
      </c>
    </row>
    <row r="6873" spans="1:25" x14ac:dyDescent="0.45">
      <c r="A6873" t="s">
        <v>335</v>
      </c>
      <c r="B6873" t="s">
        <v>542</v>
      </c>
      <c r="C6873">
        <v>8007</v>
      </c>
      <c r="D6873" t="s">
        <v>420</v>
      </c>
      <c r="E6873" t="s">
        <v>411</v>
      </c>
      <c r="F6873">
        <v>2020</v>
      </c>
      <c r="G6873">
        <v>133</v>
      </c>
      <c r="H6873">
        <v>133</v>
      </c>
      <c r="I6873">
        <v>2116</v>
      </c>
      <c r="K6873">
        <v>0.01</v>
      </c>
      <c r="L6873">
        <v>8.0000000000000004E-4</v>
      </c>
      <c r="M6873">
        <v>2390.5</v>
      </c>
      <c r="N6873">
        <v>8.1000000000000003E-2</v>
      </c>
      <c r="O6873">
        <v>7.766</v>
      </c>
      <c r="P6873">
        <v>0.5907</v>
      </c>
      <c r="Q6873">
        <v>29521.4</v>
      </c>
      <c r="R6873" t="s">
        <v>38</v>
      </c>
      <c r="T6873" t="s">
        <v>28</v>
      </c>
      <c r="V6873" t="s">
        <v>32</v>
      </c>
      <c r="Y6873" t="s">
        <v>160</v>
      </c>
    </row>
    <row r="6874" spans="1:25" x14ac:dyDescent="0.45">
      <c r="A6874" t="s">
        <v>335</v>
      </c>
      <c r="B6874" t="s">
        <v>542</v>
      </c>
      <c r="C6874">
        <v>8007</v>
      </c>
      <c r="D6874" t="s">
        <v>420</v>
      </c>
      <c r="E6874" t="s">
        <v>411</v>
      </c>
      <c r="F6874">
        <v>2021</v>
      </c>
      <c r="G6874">
        <v>97</v>
      </c>
      <c r="H6874">
        <v>97</v>
      </c>
      <c r="I6874">
        <v>1163</v>
      </c>
      <c r="K6874">
        <v>5.0000000000000001E-3</v>
      </c>
      <c r="L6874">
        <v>5.9999999999999995E-4</v>
      </c>
      <c r="M6874">
        <v>1273.8</v>
      </c>
      <c r="N6874">
        <v>8.0699999999999994E-2</v>
      </c>
      <c r="O6874">
        <v>4.7939999999999996</v>
      </c>
      <c r="P6874">
        <v>0.67830000000000001</v>
      </c>
      <c r="Q6874">
        <v>15726.7</v>
      </c>
      <c r="R6874" t="s">
        <v>38</v>
      </c>
      <c r="T6874" t="s">
        <v>28</v>
      </c>
      <c r="V6874" t="s">
        <v>32</v>
      </c>
      <c r="Y6874" t="s">
        <v>161</v>
      </c>
    </row>
    <row r="6875" spans="1:25" x14ac:dyDescent="0.45">
      <c r="A6875" t="s">
        <v>335</v>
      </c>
      <c r="B6875" t="s">
        <v>542</v>
      </c>
      <c r="C6875">
        <v>8007</v>
      </c>
      <c r="D6875" t="s">
        <v>420</v>
      </c>
      <c r="E6875" t="s">
        <v>411</v>
      </c>
      <c r="F6875">
        <v>2022</v>
      </c>
      <c r="G6875">
        <v>64</v>
      </c>
      <c r="H6875">
        <v>64</v>
      </c>
      <c r="I6875">
        <v>690</v>
      </c>
      <c r="K6875">
        <v>3.0000000000000001E-3</v>
      </c>
      <c r="L6875">
        <v>5.0000000000000001E-4</v>
      </c>
      <c r="M6875">
        <v>780.6</v>
      </c>
      <c r="N6875">
        <v>8.1000000000000003E-2</v>
      </c>
      <c r="O6875">
        <v>3.75</v>
      </c>
      <c r="P6875">
        <v>0.82869999999999999</v>
      </c>
      <c r="Q6875">
        <v>9638.5</v>
      </c>
      <c r="R6875" t="s">
        <v>38</v>
      </c>
      <c r="T6875" t="s">
        <v>28</v>
      </c>
      <c r="V6875" t="s">
        <v>32</v>
      </c>
      <c r="Y6875" t="s">
        <v>161</v>
      </c>
    </row>
    <row r="6876" spans="1:25" x14ac:dyDescent="0.45">
      <c r="A6876" t="s">
        <v>335</v>
      </c>
      <c r="B6876" t="s">
        <v>542</v>
      </c>
      <c r="C6876">
        <v>8007</v>
      </c>
      <c r="D6876" t="s">
        <v>420</v>
      </c>
      <c r="E6876" t="s">
        <v>411</v>
      </c>
      <c r="F6876">
        <v>2023</v>
      </c>
      <c r="G6876">
        <v>42</v>
      </c>
      <c r="H6876">
        <v>42</v>
      </c>
      <c r="I6876">
        <v>699</v>
      </c>
      <c r="K6876">
        <v>2E-3</v>
      </c>
      <c r="L6876">
        <v>2.9999999999999997E-4</v>
      </c>
      <c r="M6876">
        <v>609.6</v>
      </c>
      <c r="N6876">
        <v>8.0799999999999997E-2</v>
      </c>
      <c r="O6876">
        <v>1.994</v>
      </c>
      <c r="P6876">
        <v>0.55869999999999997</v>
      </c>
      <c r="Q6876">
        <v>7523.1</v>
      </c>
      <c r="R6876" t="s">
        <v>38</v>
      </c>
      <c r="T6876" t="s">
        <v>28</v>
      </c>
      <c r="V6876" t="s">
        <v>32</v>
      </c>
      <c r="Y6876" t="s">
        <v>161</v>
      </c>
    </row>
    <row r="6877" spans="1:25" x14ac:dyDescent="0.45">
      <c r="A6877" t="s">
        <v>335</v>
      </c>
      <c r="B6877" t="s">
        <v>542</v>
      </c>
      <c r="C6877">
        <v>8007</v>
      </c>
      <c r="D6877" t="s">
        <v>420</v>
      </c>
      <c r="E6877" t="s">
        <v>411</v>
      </c>
      <c r="F6877">
        <v>2024</v>
      </c>
      <c r="G6877">
        <v>21</v>
      </c>
      <c r="H6877">
        <v>21</v>
      </c>
      <c r="I6877">
        <v>273</v>
      </c>
      <c r="K6877">
        <v>2E-3</v>
      </c>
      <c r="L6877">
        <v>6.9999999999999999E-4</v>
      </c>
      <c r="M6877">
        <v>340.4</v>
      </c>
      <c r="N6877">
        <v>8.0699999999999994E-2</v>
      </c>
      <c r="O6877">
        <v>0.80700000000000005</v>
      </c>
      <c r="P6877">
        <v>0.38369999999999999</v>
      </c>
      <c r="Q6877">
        <v>4204.1000000000004</v>
      </c>
      <c r="R6877" t="s">
        <v>38</v>
      </c>
      <c r="T6877" t="s">
        <v>28</v>
      </c>
      <c r="V6877" t="s">
        <v>32</v>
      </c>
      <c r="Y6877" t="s">
        <v>161</v>
      </c>
    </row>
    <row r="6878" spans="1:25" x14ac:dyDescent="0.45">
      <c r="A6878" t="s">
        <v>335</v>
      </c>
      <c r="B6878" t="s">
        <v>542</v>
      </c>
      <c r="C6878">
        <v>8007</v>
      </c>
      <c r="D6878" t="s">
        <v>421</v>
      </c>
      <c r="E6878" t="s">
        <v>411</v>
      </c>
      <c r="F6878">
        <v>2009</v>
      </c>
      <c r="G6878">
        <v>190</v>
      </c>
      <c r="H6878">
        <v>190</v>
      </c>
      <c r="I6878">
        <v>3153</v>
      </c>
      <c r="K6878">
        <v>11.379</v>
      </c>
      <c r="L6878">
        <v>0.50019999999999998</v>
      </c>
      <c r="M6878">
        <v>3686.2</v>
      </c>
      <c r="N6878">
        <v>8.1000000000000003E-2</v>
      </c>
      <c r="O6878">
        <v>21.849</v>
      </c>
      <c r="P6878">
        <v>0.95589999999999997</v>
      </c>
      <c r="Q6878">
        <v>45508.3</v>
      </c>
      <c r="R6878" t="s">
        <v>38</v>
      </c>
      <c r="T6878" t="s">
        <v>28</v>
      </c>
      <c r="V6878" t="s">
        <v>548</v>
      </c>
      <c r="Y6878" t="s">
        <v>103</v>
      </c>
    </row>
    <row r="6879" spans="1:25" x14ac:dyDescent="0.45">
      <c r="A6879" t="s">
        <v>335</v>
      </c>
      <c r="B6879" t="s">
        <v>542</v>
      </c>
      <c r="C6879">
        <v>8007</v>
      </c>
      <c r="D6879" t="s">
        <v>421</v>
      </c>
      <c r="E6879" t="s">
        <v>411</v>
      </c>
      <c r="F6879">
        <v>2010</v>
      </c>
      <c r="G6879">
        <v>263</v>
      </c>
      <c r="H6879">
        <v>263</v>
      </c>
      <c r="I6879">
        <v>4382</v>
      </c>
      <c r="K6879">
        <v>15.145</v>
      </c>
      <c r="L6879">
        <v>0.50009999999999999</v>
      </c>
      <c r="M6879">
        <v>4907.2</v>
      </c>
      <c r="N6879">
        <v>8.1000000000000003E-2</v>
      </c>
      <c r="O6879">
        <v>15.49</v>
      </c>
      <c r="P6879">
        <v>0.55659999999999998</v>
      </c>
      <c r="Q6879">
        <v>60569.599999999999</v>
      </c>
      <c r="R6879" t="s">
        <v>38</v>
      </c>
      <c r="T6879" t="s">
        <v>28</v>
      </c>
      <c r="V6879" t="s">
        <v>32</v>
      </c>
      <c r="Y6879" t="s">
        <v>103</v>
      </c>
    </row>
    <row r="6880" spans="1:25" x14ac:dyDescent="0.45">
      <c r="A6880" t="s">
        <v>335</v>
      </c>
      <c r="B6880" t="s">
        <v>542</v>
      </c>
      <c r="C6880">
        <v>8007</v>
      </c>
      <c r="D6880" t="s">
        <v>421</v>
      </c>
      <c r="E6880" t="s">
        <v>411</v>
      </c>
      <c r="F6880">
        <v>2011</v>
      </c>
      <c r="G6880">
        <v>123</v>
      </c>
      <c r="H6880">
        <v>123</v>
      </c>
      <c r="I6880">
        <v>1979</v>
      </c>
      <c r="K6880">
        <v>6.9039999999999999</v>
      </c>
      <c r="L6880">
        <v>0.50009999999999999</v>
      </c>
      <c r="M6880">
        <v>2236.3000000000002</v>
      </c>
      <c r="N6880">
        <v>8.1000000000000003E-2</v>
      </c>
      <c r="O6880">
        <v>7.2960000000000003</v>
      </c>
      <c r="P6880">
        <v>0.58679999999999999</v>
      </c>
      <c r="Q6880">
        <v>27611.4</v>
      </c>
      <c r="R6880" t="s">
        <v>38</v>
      </c>
      <c r="T6880" t="s">
        <v>28</v>
      </c>
      <c r="V6880" t="s">
        <v>32</v>
      </c>
      <c r="Y6880" t="s">
        <v>103</v>
      </c>
    </row>
    <row r="6881" spans="1:25" x14ac:dyDescent="0.45">
      <c r="A6881" t="s">
        <v>335</v>
      </c>
      <c r="B6881" t="s">
        <v>542</v>
      </c>
      <c r="C6881">
        <v>8007</v>
      </c>
      <c r="D6881" t="s">
        <v>421</v>
      </c>
      <c r="E6881" t="s">
        <v>411</v>
      </c>
      <c r="F6881">
        <v>2012</v>
      </c>
      <c r="G6881">
        <v>174</v>
      </c>
      <c r="H6881">
        <v>174</v>
      </c>
      <c r="I6881">
        <v>2886</v>
      </c>
      <c r="K6881">
        <v>10.032999999999999</v>
      </c>
      <c r="L6881">
        <v>0.50019999999999998</v>
      </c>
      <c r="M6881">
        <v>3250.2</v>
      </c>
      <c r="N6881">
        <v>8.1000000000000003E-2</v>
      </c>
      <c r="O6881">
        <v>9.0120000000000005</v>
      </c>
      <c r="P6881">
        <v>0.48649999999999999</v>
      </c>
      <c r="Q6881">
        <v>40125.199999999997</v>
      </c>
      <c r="R6881" t="s">
        <v>38</v>
      </c>
      <c r="T6881" t="s">
        <v>28</v>
      </c>
      <c r="V6881" t="s">
        <v>32</v>
      </c>
      <c r="Y6881" t="s">
        <v>103</v>
      </c>
    </row>
    <row r="6882" spans="1:25" x14ac:dyDescent="0.45">
      <c r="A6882" t="s">
        <v>335</v>
      </c>
      <c r="B6882" t="s">
        <v>542</v>
      </c>
      <c r="C6882">
        <v>8007</v>
      </c>
      <c r="D6882" t="s">
        <v>421</v>
      </c>
      <c r="E6882" t="s">
        <v>411</v>
      </c>
      <c r="F6882">
        <v>2013</v>
      </c>
      <c r="G6882">
        <v>248</v>
      </c>
      <c r="H6882">
        <v>248</v>
      </c>
      <c r="I6882">
        <v>4632</v>
      </c>
      <c r="K6882">
        <v>15.295</v>
      </c>
      <c r="L6882">
        <v>0.50009999999999999</v>
      </c>
      <c r="M6882">
        <v>4955.8</v>
      </c>
      <c r="N6882">
        <v>8.1000000000000003E-2</v>
      </c>
      <c r="O6882">
        <v>17.672000000000001</v>
      </c>
      <c r="P6882">
        <v>0.62070000000000003</v>
      </c>
      <c r="Q6882">
        <v>61173.3</v>
      </c>
      <c r="R6882" t="s">
        <v>38</v>
      </c>
      <c r="T6882" t="s">
        <v>28</v>
      </c>
      <c r="V6882" t="s">
        <v>32</v>
      </c>
      <c r="Y6882" t="s">
        <v>103</v>
      </c>
    </row>
    <row r="6883" spans="1:25" x14ac:dyDescent="0.45">
      <c r="A6883" t="s">
        <v>335</v>
      </c>
      <c r="B6883" t="s">
        <v>542</v>
      </c>
      <c r="C6883">
        <v>8007</v>
      </c>
      <c r="D6883" t="s">
        <v>421</v>
      </c>
      <c r="E6883" t="s">
        <v>411</v>
      </c>
      <c r="F6883">
        <v>2014</v>
      </c>
      <c r="G6883">
        <v>37</v>
      </c>
      <c r="H6883">
        <v>37</v>
      </c>
      <c r="I6883">
        <v>517</v>
      </c>
      <c r="K6883">
        <v>1.9430000000000001</v>
      </c>
      <c r="L6883">
        <v>0.50039999999999996</v>
      </c>
      <c r="M6883">
        <v>629.6</v>
      </c>
      <c r="N6883">
        <v>8.1100000000000005E-2</v>
      </c>
      <c r="O6883">
        <v>2.835</v>
      </c>
      <c r="P6883">
        <v>0.82379999999999998</v>
      </c>
      <c r="Q6883">
        <v>7770.5</v>
      </c>
      <c r="R6883" t="s">
        <v>38</v>
      </c>
      <c r="T6883" t="s">
        <v>28</v>
      </c>
      <c r="V6883" t="s">
        <v>32</v>
      </c>
      <c r="Y6883" t="s">
        <v>103</v>
      </c>
    </row>
    <row r="6884" spans="1:25" x14ac:dyDescent="0.45">
      <c r="A6884" t="s">
        <v>335</v>
      </c>
      <c r="B6884" t="s">
        <v>542</v>
      </c>
      <c r="C6884">
        <v>8007</v>
      </c>
      <c r="D6884" t="s">
        <v>421</v>
      </c>
      <c r="E6884" t="s">
        <v>411</v>
      </c>
      <c r="F6884">
        <v>2015</v>
      </c>
      <c r="G6884">
        <v>28</v>
      </c>
      <c r="H6884">
        <v>28</v>
      </c>
      <c r="I6884">
        <v>380</v>
      </c>
      <c r="K6884">
        <v>1.49</v>
      </c>
      <c r="L6884">
        <v>0.50039999999999996</v>
      </c>
      <c r="M6884">
        <v>482.6</v>
      </c>
      <c r="N6884">
        <v>8.1100000000000005E-2</v>
      </c>
      <c r="O6884">
        <v>1.982</v>
      </c>
      <c r="P6884">
        <v>0.76470000000000005</v>
      </c>
      <c r="Q6884">
        <v>5958.2</v>
      </c>
      <c r="R6884" t="s">
        <v>38</v>
      </c>
      <c r="T6884" t="s">
        <v>28</v>
      </c>
      <c r="V6884" t="s">
        <v>32</v>
      </c>
      <c r="Y6884" t="s">
        <v>159</v>
      </c>
    </row>
    <row r="6885" spans="1:25" x14ac:dyDescent="0.45">
      <c r="A6885" t="s">
        <v>335</v>
      </c>
      <c r="B6885" t="s">
        <v>542</v>
      </c>
      <c r="C6885">
        <v>8007</v>
      </c>
      <c r="D6885" t="s">
        <v>421</v>
      </c>
      <c r="E6885" t="s">
        <v>411</v>
      </c>
      <c r="F6885">
        <v>2016</v>
      </c>
      <c r="G6885">
        <v>119</v>
      </c>
      <c r="H6885">
        <v>119</v>
      </c>
      <c r="I6885">
        <v>1774</v>
      </c>
      <c r="K6885">
        <v>7.61</v>
      </c>
      <c r="L6885">
        <v>0.4834</v>
      </c>
      <c r="M6885">
        <v>2529.1999999999998</v>
      </c>
      <c r="N6885">
        <v>8.1000000000000003E-2</v>
      </c>
      <c r="O6885">
        <v>6.9320000000000004</v>
      </c>
      <c r="P6885">
        <v>0.49559999999999998</v>
      </c>
      <c r="Q6885">
        <v>31227.8</v>
      </c>
      <c r="R6885" t="s">
        <v>38</v>
      </c>
      <c r="T6885" t="s">
        <v>28</v>
      </c>
      <c r="V6885" t="s">
        <v>32</v>
      </c>
      <c r="Y6885" t="s">
        <v>159</v>
      </c>
    </row>
    <row r="6886" spans="1:25" x14ac:dyDescent="0.45">
      <c r="A6886" t="s">
        <v>335</v>
      </c>
      <c r="B6886" t="s">
        <v>542</v>
      </c>
      <c r="C6886">
        <v>8007</v>
      </c>
      <c r="D6886" t="s">
        <v>421</v>
      </c>
      <c r="E6886" t="s">
        <v>411</v>
      </c>
      <c r="F6886">
        <v>2017</v>
      </c>
      <c r="G6886">
        <v>37</v>
      </c>
      <c r="H6886">
        <v>37</v>
      </c>
      <c r="I6886">
        <v>517</v>
      </c>
      <c r="K6886">
        <v>8.0000000000000002E-3</v>
      </c>
      <c r="L6886">
        <v>1.9E-3</v>
      </c>
      <c r="M6886">
        <v>736.8</v>
      </c>
      <c r="N6886">
        <v>8.0799999999999997E-2</v>
      </c>
      <c r="O6886">
        <v>3.2160000000000002</v>
      </c>
      <c r="P6886">
        <v>0.75829999999999997</v>
      </c>
      <c r="Q6886">
        <v>9098.2999999999993</v>
      </c>
      <c r="R6886" t="s">
        <v>38</v>
      </c>
      <c r="T6886" t="s">
        <v>28</v>
      </c>
      <c r="V6886" t="s">
        <v>32</v>
      </c>
      <c r="Y6886" t="s">
        <v>160</v>
      </c>
    </row>
    <row r="6887" spans="1:25" x14ac:dyDescent="0.45">
      <c r="A6887" t="s">
        <v>335</v>
      </c>
      <c r="B6887" t="s">
        <v>542</v>
      </c>
      <c r="C6887">
        <v>8007</v>
      </c>
      <c r="D6887" t="s">
        <v>421</v>
      </c>
      <c r="E6887" t="s">
        <v>411</v>
      </c>
      <c r="F6887">
        <v>2018</v>
      </c>
      <c r="G6887">
        <v>137</v>
      </c>
      <c r="H6887">
        <v>137</v>
      </c>
      <c r="I6887">
        <v>2330</v>
      </c>
      <c r="K6887">
        <v>3.2000000000000001E-2</v>
      </c>
      <c r="L6887">
        <v>2E-3</v>
      </c>
      <c r="M6887">
        <v>2946.7</v>
      </c>
      <c r="N6887">
        <v>8.09E-2</v>
      </c>
      <c r="O6887">
        <v>15.497</v>
      </c>
      <c r="P6887">
        <v>0.87960000000000005</v>
      </c>
      <c r="Q6887">
        <v>36365.800000000003</v>
      </c>
      <c r="R6887" t="s">
        <v>38</v>
      </c>
      <c r="T6887" t="s">
        <v>28</v>
      </c>
      <c r="V6887" t="s">
        <v>545</v>
      </c>
      <c r="Y6887" t="s">
        <v>160</v>
      </c>
    </row>
    <row r="6888" spans="1:25" x14ac:dyDescent="0.45">
      <c r="A6888" t="s">
        <v>335</v>
      </c>
      <c r="B6888" t="s">
        <v>542</v>
      </c>
      <c r="C6888">
        <v>8007</v>
      </c>
      <c r="D6888" t="s">
        <v>421</v>
      </c>
      <c r="E6888" t="s">
        <v>411</v>
      </c>
      <c r="F6888">
        <v>2019</v>
      </c>
      <c r="G6888">
        <v>97</v>
      </c>
      <c r="H6888">
        <v>97</v>
      </c>
      <c r="I6888">
        <v>1601</v>
      </c>
      <c r="K6888">
        <v>1.2999999999999999E-2</v>
      </c>
      <c r="L6888">
        <v>1.1000000000000001E-3</v>
      </c>
      <c r="M6888">
        <v>2236.6</v>
      </c>
      <c r="N6888">
        <v>8.1000000000000003E-2</v>
      </c>
      <c r="O6888">
        <v>8.3160000000000007</v>
      </c>
      <c r="P6888">
        <v>0.57230000000000003</v>
      </c>
      <c r="Q6888">
        <v>27609.599999999999</v>
      </c>
      <c r="R6888" t="s">
        <v>38</v>
      </c>
      <c r="T6888" t="s">
        <v>28</v>
      </c>
      <c r="V6888" t="s">
        <v>32</v>
      </c>
      <c r="Y6888" t="s">
        <v>160</v>
      </c>
    </row>
    <row r="6889" spans="1:25" x14ac:dyDescent="0.45">
      <c r="A6889" t="s">
        <v>335</v>
      </c>
      <c r="B6889" t="s">
        <v>542</v>
      </c>
      <c r="C6889">
        <v>8007</v>
      </c>
      <c r="D6889" t="s">
        <v>421</v>
      </c>
      <c r="E6889" t="s">
        <v>411</v>
      </c>
      <c r="F6889">
        <v>2020</v>
      </c>
      <c r="G6889">
        <v>132</v>
      </c>
      <c r="H6889">
        <v>132</v>
      </c>
      <c r="I6889">
        <v>2115</v>
      </c>
      <c r="K6889">
        <v>0.01</v>
      </c>
      <c r="L6889">
        <v>8.0000000000000004E-4</v>
      </c>
      <c r="M6889">
        <v>2389.3000000000002</v>
      </c>
      <c r="N6889">
        <v>8.1000000000000003E-2</v>
      </c>
      <c r="O6889">
        <v>6.0590000000000002</v>
      </c>
      <c r="P6889">
        <v>0.4723</v>
      </c>
      <c r="Q6889">
        <v>29506.7</v>
      </c>
      <c r="R6889" t="s">
        <v>38</v>
      </c>
      <c r="T6889" t="s">
        <v>28</v>
      </c>
      <c r="V6889" t="s">
        <v>32</v>
      </c>
      <c r="Y6889" t="s">
        <v>160</v>
      </c>
    </row>
    <row r="6890" spans="1:25" x14ac:dyDescent="0.45">
      <c r="A6890" t="s">
        <v>335</v>
      </c>
      <c r="B6890" t="s">
        <v>542</v>
      </c>
      <c r="C6890">
        <v>8007</v>
      </c>
      <c r="D6890" t="s">
        <v>421</v>
      </c>
      <c r="E6890" t="s">
        <v>411</v>
      </c>
      <c r="F6890">
        <v>2021</v>
      </c>
      <c r="G6890">
        <v>97</v>
      </c>
      <c r="H6890">
        <v>97</v>
      </c>
      <c r="I6890">
        <v>1163</v>
      </c>
      <c r="K6890">
        <v>5.0000000000000001E-3</v>
      </c>
      <c r="L6890">
        <v>5.9999999999999995E-4</v>
      </c>
      <c r="M6890">
        <v>1273.8</v>
      </c>
      <c r="N6890">
        <v>8.0699999999999994E-2</v>
      </c>
      <c r="O6890">
        <v>4.1680000000000001</v>
      </c>
      <c r="P6890">
        <v>0.58150000000000002</v>
      </c>
      <c r="Q6890">
        <v>15726.7</v>
      </c>
      <c r="R6890" t="s">
        <v>38</v>
      </c>
      <c r="T6890" t="s">
        <v>28</v>
      </c>
      <c r="V6890" t="s">
        <v>32</v>
      </c>
      <c r="Y6890" t="s">
        <v>161</v>
      </c>
    </row>
    <row r="6891" spans="1:25" x14ac:dyDescent="0.45">
      <c r="A6891" t="s">
        <v>335</v>
      </c>
      <c r="B6891" t="s">
        <v>542</v>
      </c>
      <c r="C6891">
        <v>8007</v>
      </c>
      <c r="D6891" t="s">
        <v>421</v>
      </c>
      <c r="E6891" t="s">
        <v>411</v>
      </c>
      <c r="F6891">
        <v>2022</v>
      </c>
      <c r="G6891">
        <v>65</v>
      </c>
      <c r="H6891">
        <v>65</v>
      </c>
      <c r="I6891">
        <v>691</v>
      </c>
      <c r="K6891">
        <v>3.0000000000000001E-3</v>
      </c>
      <c r="L6891">
        <v>5.0000000000000001E-4</v>
      </c>
      <c r="M6891">
        <v>781.7</v>
      </c>
      <c r="N6891">
        <v>8.1000000000000003E-2</v>
      </c>
      <c r="O6891">
        <v>3.3929999999999998</v>
      </c>
      <c r="P6891">
        <v>0.7268</v>
      </c>
      <c r="Q6891">
        <v>9651.6</v>
      </c>
      <c r="R6891" t="s">
        <v>38</v>
      </c>
      <c r="T6891" t="s">
        <v>28</v>
      </c>
      <c r="V6891" t="s">
        <v>32</v>
      </c>
      <c r="Y6891" t="s">
        <v>161</v>
      </c>
    </row>
    <row r="6892" spans="1:25" x14ac:dyDescent="0.45">
      <c r="A6892" t="s">
        <v>335</v>
      </c>
      <c r="B6892" t="s">
        <v>542</v>
      </c>
      <c r="C6892">
        <v>8007</v>
      </c>
      <c r="D6892" t="s">
        <v>421</v>
      </c>
      <c r="E6892" t="s">
        <v>411</v>
      </c>
      <c r="F6892">
        <v>2023</v>
      </c>
      <c r="G6892">
        <v>42</v>
      </c>
      <c r="H6892">
        <v>42</v>
      </c>
      <c r="I6892">
        <v>699</v>
      </c>
      <c r="K6892">
        <v>2E-3</v>
      </c>
      <c r="L6892">
        <v>2.9999999999999997E-4</v>
      </c>
      <c r="M6892">
        <v>609.6</v>
      </c>
      <c r="N6892">
        <v>8.0799999999999997E-2</v>
      </c>
      <c r="O6892">
        <v>2.161</v>
      </c>
      <c r="P6892">
        <v>0.60109999999999997</v>
      </c>
      <c r="Q6892">
        <v>7523.1</v>
      </c>
      <c r="R6892" t="s">
        <v>38</v>
      </c>
      <c r="T6892" t="s">
        <v>28</v>
      </c>
      <c r="V6892" t="s">
        <v>32</v>
      </c>
      <c r="Y6892" t="s">
        <v>161</v>
      </c>
    </row>
    <row r="6893" spans="1:25" x14ac:dyDescent="0.45">
      <c r="A6893" t="s">
        <v>335</v>
      </c>
      <c r="B6893" t="s">
        <v>542</v>
      </c>
      <c r="C6893">
        <v>8007</v>
      </c>
      <c r="D6893" t="s">
        <v>421</v>
      </c>
      <c r="E6893" t="s">
        <v>411</v>
      </c>
      <c r="F6893">
        <v>2024</v>
      </c>
      <c r="G6893">
        <v>21</v>
      </c>
      <c r="H6893">
        <v>21</v>
      </c>
      <c r="I6893">
        <v>273</v>
      </c>
      <c r="K6893">
        <v>2E-3</v>
      </c>
      <c r="L6893">
        <v>6.9999999999999999E-4</v>
      </c>
      <c r="M6893">
        <v>340.4</v>
      </c>
      <c r="N6893">
        <v>8.0699999999999994E-2</v>
      </c>
      <c r="O6893">
        <v>0.92100000000000004</v>
      </c>
      <c r="P6893">
        <v>0.43769999999999998</v>
      </c>
      <c r="Q6893">
        <v>4204.1000000000004</v>
      </c>
      <c r="R6893" t="s">
        <v>38</v>
      </c>
      <c r="T6893" t="s">
        <v>28</v>
      </c>
      <c r="V6893" t="s">
        <v>32</v>
      </c>
      <c r="Y6893" t="s">
        <v>161</v>
      </c>
    </row>
    <row r="6894" spans="1:25" x14ac:dyDescent="0.45">
      <c r="A6894" t="s">
        <v>335</v>
      </c>
      <c r="B6894" t="s">
        <v>542</v>
      </c>
      <c r="C6894">
        <v>8007</v>
      </c>
      <c r="D6894" t="s">
        <v>422</v>
      </c>
      <c r="E6894" t="s">
        <v>411</v>
      </c>
      <c r="F6894">
        <v>2009</v>
      </c>
      <c r="G6894">
        <v>125</v>
      </c>
      <c r="H6894">
        <v>125</v>
      </c>
      <c r="I6894">
        <v>2157</v>
      </c>
      <c r="K6894">
        <v>7.6879999999999997</v>
      </c>
      <c r="L6894">
        <v>0.50019999999999998</v>
      </c>
      <c r="M6894">
        <v>2490.5</v>
      </c>
      <c r="N6894">
        <v>8.09E-2</v>
      </c>
      <c r="O6894">
        <v>14.946999999999999</v>
      </c>
      <c r="P6894">
        <v>0.96870000000000001</v>
      </c>
      <c r="Q6894">
        <v>30746.3</v>
      </c>
      <c r="R6894" t="s">
        <v>38</v>
      </c>
      <c r="T6894" t="s">
        <v>28</v>
      </c>
      <c r="V6894" t="s">
        <v>548</v>
      </c>
      <c r="Y6894" t="s">
        <v>103</v>
      </c>
    </row>
    <row r="6895" spans="1:25" x14ac:dyDescent="0.45">
      <c r="A6895" t="s">
        <v>335</v>
      </c>
      <c r="B6895" t="s">
        <v>542</v>
      </c>
      <c r="C6895">
        <v>8007</v>
      </c>
      <c r="D6895" t="s">
        <v>422</v>
      </c>
      <c r="E6895" t="s">
        <v>411</v>
      </c>
      <c r="F6895">
        <v>2010</v>
      </c>
      <c r="G6895">
        <v>263</v>
      </c>
      <c r="H6895">
        <v>263</v>
      </c>
      <c r="I6895">
        <v>5062</v>
      </c>
      <c r="K6895">
        <v>17.600000000000001</v>
      </c>
      <c r="L6895">
        <v>0.5</v>
      </c>
      <c r="M6895">
        <v>5701.8</v>
      </c>
      <c r="N6895">
        <v>8.1000000000000003E-2</v>
      </c>
      <c r="O6895">
        <v>18.271000000000001</v>
      </c>
      <c r="P6895">
        <v>0.55079999999999996</v>
      </c>
      <c r="Q6895">
        <v>70379.199999999997</v>
      </c>
      <c r="R6895" t="s">
        <v>38</v>
      </c>
      <c r="T6895" t="s">
        <v>28</v>
      </c>
      <c r="V6895" t="s">
        <v>32</v>
      </c>
      <c r="Y6895" t="s">
        <v>103</v>
      </c>
    </row>
    <row r="6896" spans="1:25" x14ac:dyDescent="0.45">
      <c r="A6896" t="s">
        <v>335</v>
      </c>
      <c r="B6896" t="s">
        <v>542</v>
      </c>
      <c r="C6896">
        <v>8007</v>
      </c>
      <c r="D6896" t="s">
        <v>422</v>
      </c>
      <c r="E6896" t="s">
        <v>411</v>
      </c>
      <c r="F6896">
        <v>2011</v>
      </c>
      <c r="G6896">
        <v>114</v>
      </c>
      <c r="H6896">
        <v>114</v>
      </c>
      <c r="I6896">
        <v>2128</v>
      </c>
      <c r="K6896">
        <v>7.4669999999999996</v>
      </c>
      <c r="L6896">
        <v>0.50009999999999999</v>
      </c>
      <c r="M6896">
        <v>2417.6</v>
      </c>
      <c r="N6896">
        <v>8.1000000000000003E-2</v>
      </c>
      <c r="O6896">
        <v>6.2380000000000004</v>
      </c>
      <c r="P6896">
        <v>0.45939999999999998</v>
      </c>
      <c r="Q6896">
        <v>29864.9</v>
      </c>
      <c r="R6896" t="s">
        <v>38</v>
      </c>
      <c r="T6896" t="s">
        <v>28</v>
      </c>
      <c r="V6896" t="s">
        <v>32</v>
      </c>
      <c r="Y6896" t="s">
        <v>103</v>
      </c>
    </row>
    <row r="6897" spans="1:25" x14ac:dyDescent="0.45">
      <c r="A6897" t="s">
        <v>335</v>
      </c>
      <c r="B6897" t="s">
        <v>542</v>
      </c>
      <c r="C6897">
        <v>8007</v>
      </c>
      <c r="D6897" t="s">
        <v>422</v>
      </c>
      <c r="E6897" t="s">
        <v>411</v>
      </c>
      <c r="F6897">
        <v>2012</v>
      </c>
      <c r="G6897">
        <v>261</v>
      </c>
      <c r="H6897">
        <v>261</v>
      </c>
      <c r="I6897">
        <v>4840</v>
      </c>
      <c r="K6897">
        <v>16.670000000000002</v>
      </c>
      <c r="L6897">
        <v>0.50019999999999998</v>
      </c>
      <c r="M6897">
        <v>5401.4</v>
      </c>
      <c r="N6897">
        <v>8.1000000000000003E-2</v>
      </c>
      <c r="O6897">
        <v>17.841000000000001</v>
      </c>
      <c r="P6897">
        <v>0.58240000000000003</v>
      </c>
      <c r="Q6897">
        <v>66667.100000000006</v>
      </c>
      <c r="R6897" t="s">
        <v>38</v>
      </c>
      <c r="T6897" t="s">
        <v>28</v>
      </c>
      <c r="V6897" t="s">
        <v>32</v>
      </c>
      <c r="Y6897" t="s">
        <v>103</v>
      </c>
    </row>
    <row r="6898" spans="1:25" x14ac:dyDescent="0.45">
      <c r="A6898" t="s">
        <v>335</v>
      </c>
      <c r="B6898" t="s">
        <v>542</v>
      </c>
      <c r="C6898">
        <v>8007</v>
      </c>
      <c r="D6898" t="s">
        <v>422</v>
      </c>
      <c r="E6898" t="s">
        <v>411</v>
      </c>
      <c r="F6898">
        <v>2013</v>
      </c>
      <c r="G6898">
        <v>297</v>
      </c>
      <c r="H6898">
        <v>297</v>
      </c>
      <c r="I6898">
        <v>5555</v>
      </c>
      <c r="K6898">
        <v>18.210999999999999</v>
      </c>
      <c r="L6898">
        <v>0.50019999999999998</v>
      </c>
      <c r="M6898">
        <v>5901.1</v>
      </c>
      <c r="N6898">
        <v>8.1000000000000003E-2</v>
      </c>
      <c r="O6898">
        <v>31.077000000000002</v>
      </c>
      <c r="P6898">
        <v>0.86809999999999998</v>
      </c>
      <c r="Q6898">
        <v>72832.399999999994</v>
      </c>
      <c r="R6898" t="s">
        <v>38</v>
      </c>
      <c r="T6898" t="s">
        <v>28</v>
      </c>
      <c r="V6898" t="s">
        <v>32</v>
      </c>
      <c r="Y6898" t="s">
        <v>103</v>
      </c>
    </row>
    <row r="6899" spans="1:25" x14ac:dyDescent="0.45">
      <c r="A6899" t="s">
        <v>335</v>
      </c>
      <c r="B6899" t="s">
        <v>542</v>
      </c>
      <c r="C6899">
        <v>8007</v>
      </c>
      <c r="D6899" t="s">
        <v>422</v>
      </c>
      <c r="E6899" t="s">
        <v>411</v>
      </c>
      <c r="F6899">
        <v>2014</v>
      </c>
      <c r="G6899">
        <v>62</v>
      </c>
      <c r="H6899">
        <v>62</v>
      </c>
      <c r="I6899">
        <v>1081</v>
      </c>
      <c r="K6899">
        <v>4.4720000000000004</v>
      </c>
      <c r="L6899">
        <v>0.50019999999999998</v>
      </c>
      <c r="M6899">
        <v>1448.7</v>
      </c>
      <c r="N6899">
        <v>8.1000000000000003E-2</v>
      </c>
      <c r="O6899">
        <v>6.0270000000000001</v>
      </c>
      <c r="P6899">
        <v>0.70530000000000004</v>
      </c>
      <c r="Q6899">
        <v>17883.2</v>
      </c>
      <c r="R6899" t="s">
        <v>38</v>
      </c>
      <c r="T6899" t="s">
        <v>28</v>
      </c>
      <c r="V6899" t="s">
        <v>32</v>
      </c>
      <c r="Y6899" t="s">
        <v>103</v>
      </c>
    </row>
    <row r="6900" spans="1:25" x14ac:dyDescent="0.45">
      <c r="A6900" t="s">
        <v>335</v>
      </c>
      <c r="B6900" t="s">
        <v>542</v>
      </c>
      <c r="C6900">
        <v>8007</v>
      </c>
      <c r="D6900" t="s">
        <v>422</v>
      </c>
      <c r="E6900" t="s">
        <v>411</v>
      </c>
      <c r="F6900">
        <v>2015</v>
      </c>
      <c r="G6900">
        <v>109</v>
      </c>
      <c r="H6900">
        <v>109</v>
      </c>
      <c r="I6900">
        <v>1697</v>
      </c>
      <c r="K6900">
        <v>7.0030000000000001</v>
      </c>
      <c r="L6900">
        <v>0.50029999999999997</v>
      </c>
      <c r="M6900">
        <v>2267.6999999999998</v>
      </c>
      <c r="N6900">
        <v>8.1000000000000003E-2</v>
      </c>
      <c r="O6900">
        <v>11.605</v>
      </c>
      <c r="P6900">
        <v>0.88139999999999996</v>
      </c>
      <c r="Q6900">
        <v>28006.9</v>
      </c>
      <c r="R6900" t="s">
        <v>38</v>
      </c>
      <c r="T6900" t="s">
        <v>28</v>
      </c>
      <c r="V6900" t="s">
        <v>32</v>
      </c>
      <c r="Y6900" t="s">
        <v>159</v>
      </c>
    </row>
    <row r="6901" spans="1:25" x14ac:dyDescent="0.45">
      <c r="A6901" t="s">
        <v>335</v>
      </c>
      <c r="B6901" t="s">
        <v>542</v>
      </c>
      <c r="C6901">
        <v>8007</v>
      </c>
      <c r="D6901" t="s">
        <v>422</v>
      </c>
      <c r="E6901" t="s">
        <v>411</v>
      </c>
      <c r="F6901">
        <v>2016</v>
      </c>
      <c r="G6901">
        <v>150</v>
      </c>
      <c r="H6901">
        <v>150</v>
      </c>
      <c r="I6901">
        <v>2147</v>
      </c>
      <c r="K6901">
        <v>9.18</v>
      </c>
      <c r="L6901">
        <v>0.4637</v>
      </c>
      <c r="M6901">
        <v>3058</v>
      </c>
      <c r="N6901">
        <v>8.09E-2</v>
      </c>
      <c r="O6901">
        <v>7.8579999999999997</v>
      </c>
      <c r="P6901">
        <v>0.48020000000000002</v>
      </c>
      <c r="Q6901">
        <v>37756.699999999997</v>
      </c>
      <c r="R6901" t="s">
        <v>38</v>
      </c>
      <c r="T6901" t="s">
        <v>28</v>
      </c>
      <c r="V6901" t="s">
        <v>32</v>
      </c>
      <c r="Y6901" t="s">
        <v>159</v>
      </c>
    </row>
    <row r="6902" spans="1:25" x14ac:dyDescent="0.45">
      <c r="A6902" t="s">
        <v>335</v>
      </c>
      <c r="B6902" t="s">
        <v>542</v>
      </c>
      <c r="C6902">
        <v>8007</v>
      </c>
      <c r="D6902" t="s">
        <v>422</v>
      </c>
      <c r="E6902" t="s">
        <v>411</v>
      </c>
      <c r="F6902">
        <v>2017</v>
      </c>
      <c r="G6902">
        <v>50</v>
      </c>
      <c r="H6902">
        <v>50</v>
      </c>
      <c r="I6902">
        <v>727</v>
      </c>
      <c r="K6902">
        <v>1.0999999999999999E-2</v>
      </c>
      <c r="L6902">
        <v>1.8E-3</v>
      </c>
      <c r="M6902">
        <v>1043.8</v>
      </c>
      <c r="N6902">
        <v>8.1000000000000003E-2</v>
      </c>
      <c r="O6902">
        <v>4.0810000000000004</v>
      </c>
      <c r="P6902">
        <v>0.74450000000000005</v>
      </c>
      <c r="Q6902">
        <v>12887.1</v>
      </c>
      <c r="R6902" t="s">
        <v>38</v>
      </c>
      <c r="T6902" t="s">
        <v>28</v>
      </c>
      <c r="V6902" t="s">
        <v>32</v>
      </c>
      <c r="Y6902" t="s">
        <v>160</v>
      </c>
    </row>
    <row r="6903" spans="1:25" x14ac:dyDescent="0.45">
      <c r="A6903" t="s">
        <v>335</v>
      </c>
      <c r="B6903" t="s">
        <v>542</v>
      </c>
      <c r="C6903">
        <v>8007</v>
      </c>
      <c r="D6903" t="s">
        <v>422</v>
      </c>
      <c r="E6903" t="s">
        <v>411</v>
      </c>
      <c r="F6903">
        <v>2018</v>
      </c>
      <c r="G6903">
        <v>163</v>
      </c>
      <c r="H6903">
        <v>163</v>
      </c>
      <c r="I6903">
        <v>2948</v>
      </c>
      <c r="K6903">
        <v>3.9E-2</v>
      </c>
      <c r="L6903">
        <v>1.9E-3</v>
      </c>
      <c r="M6903">
        <v>3670.1</v>
      </c>
      <c r="N6903">
        <v>8.09E-2</v>
      </c>
      <c r="O6903">
        <v>20.265000000000001</v>
      </c>
      <c r="P6903">
        <v>0.89170000000000005</v>
      </c>
      <c r="Q6903">
        <v>45299.6</v>
      </c>
      <c r="R6903" t="s">
        <v>38</v>
      </c>
      <c r="T6903" t="s">
        <v>28</v>
      </c>
      <c r="V6903" t="s">
        <v>549</v>
      </c>
      <c r="Y6903" t="s">
        <v>160</v>
      </c>
    </row>
    <row r="6904" spans="1:25" x14ac:dyDescent="0.45">
      <c r="A6904" t="s">
        <v>335</v>
      </c>
      <c r="B6904" t="s">
        <v>542</v>
      </c>
      <c r="C6904">
        <v>8007</v>
      </c>
      <c r="D6904" t="s">
        <v>422</v>
      </c>
      <c r="E6904" t="s">
        <v>411</v>
      </c>
      <c r="F6904">
        <v>2019</v>
      </c>
      <c r="G6904">
        <v>117</v>
      </c>
      <c r="H6904">
        <v>117</v>
      </c>
      <c r="I6904">
        <v>1859</v>
      </c>
      <c r="K6904">
        <v>1.2E-2</v>
      </c>
      <c r="L6904">
        <v>8.9999999999999998E-4</v>
      </c>
      <c r="M6904">
        <v>2623.1</v>
      </c>
      <c r="N6904">
        <v>8.1000000000000003E-2</v>
      </c>
      <c r="O6904">
        <v>7.5419999999999998</v>
      </c>
      <c r="P6904">
        <v>0.52800000000000002</v>
      </c>
      <c r="Q6904">
        <v>32385.7</v>
      </c>
      <c r="R6904" t="s">
        <v>38</v>
      </c>
      <c r="T6904" t="s">
        <v>28</v>
      </c>
      <c r="V6904" t="s">
        <v>298</v>
      </c>
      <c r="Y6904" t="s">
        <v>160</v>
      </c>
    </row>
    <row r="6905" spans="1:25" x14ac:dyDescent="0.45">
      <c r="A6905" t="s">
        <v>335</v>
      </c>
      <c r="B6905" t="s">
        <v>542</v>
      </c>
      <c r="C6905">
        <v>8007</v>
      </c>
      <c r="D6905" t="s">
        <v>422</v>
      </c>
      <c r="E6905" t="s">
        <v>411</v>
      </c>
      <c r="F6905">
        <v>2020</v>
      </c>
      <c r="G6905">
        <v>158</v>
      </c>
      <c r="H6905">
        <v>158</v>
      </c>
      <c r="I6905">
        <v>2789</v>
      </c>
      <c r="K6905">
        <v>1.4E-2</v>
      </c>
      <c r="L6905">
        <v>8.0000000000000004E-4</v>
      </c>
      <c r="M6905">
        <v>3179.1</v>
      </c>
      <c r="N6905">
        <v>8.1000000000000003E-2</v>
      </c>
      <c r="O6905">
        <v>13.518000000000001</v>
      </c>
      <c r="P6905">
        <v>0.72170000000000001</v>
      </c>
      <c r="Q6905">
        <v>39266</v>
      </c>
      <c r="R6905" t="s">
        <v>38</v>
      </c>
      <c r="T6905" t="s">
        <v>28</v>
      </c>
      <c r="V6905" t="s">
        <v>298</v>
      </c>
      <c r="Y6905" t="s">
        <v>160</v>
      </c>
    </row>
    <row r="6906" spans="1:25" x14ac:dyDescent="0.45">
      <c r="A6906" t="s">
        <v>335</v>
      </c>
      <c r="B6906" t="s">
        <v>542</v>
      </c>
      <c r="C6906">
        <v>8007</v>
      </c>
      <c r="D6906" t="s">
        <v>422</v>
      </c>
      <c r="E6906" t="s">
        <v>411</v>
      </c>
      <c r="F6906">
        <v>2021</v>
      </c>
      <c r="G6906">
        <v>67</v>
      </c>
      <c r="H6906">
        <v>67</v>
      </c>
      <c r="I6906">
        <v>973</v>
      </c>
      <c r="K6906">
        <v>4.0000000000000001E-3</v>
      </c>
      <c r="L6906">
        <v>6.9999999999999999E-4</v>
      </c>
      <c r="M6906">
        <v>1036.2</v>
      </c>
      <c r="N6906">
        <v>8.0699999999999994E-2</v>
      </c>
      <c r="O6906">
        <v>3.9529999999999998</v>
      </c>
      <c r="P6906">
        <v>0.64300000000000002</v>
      </c>
      <c r="Q6906">
        <v>12789.4</v>
      </c>
      <c r="R6906" t="s">
        <v>38</v>
      </c>
      <c r="T6906" t="s">
        <v>28</v>
      </c>
      <c r="V6906" t="s">
        <v>298</v>
      </c>
      <c r="Y6906" t="s">
        <v>161</v>
      </c>
    </row>
    <row r="6907" spans="1:25" x14ac:dyDescent="0.45">
      <c r="A6907" t="s">
        <v>335</v>
      </c>
      <c r="B6907" t="s">
        <v>542</v>
      </c>
      <c r="C6907">
        <v>8007</v>
      </c>
      <c r="D6907" t="s">
        <v>422</v>
      </c>
      <c r="E6907" t="s">
        <v>411</v>
      </c>
      <c r="F6907">
        <v>2022</v>
      </c>
      <c r="G6907">
        <v>71</v>
      </c>
      <c r="H6907">
        <v>71</v>
      </c>
      <c r="I6907">
        <v>914</v>
      </c>
      <c r="K6907">
        <v>4.0000000000000001E-3</v>
      </c>
      <c r="L6907">
        <v>5.9999999999999995E-4</v>
      </c>
      <c r="M6907">
        <v>1013</v>
      </c>
      <c r="N6907">
        <v>8.1100000000000005E-2</v>
      </c>
      <c r="O6907">
        <v>4.4870000000000001</v>
      </c>
      <c r="P6907">
        <v>0.73050000000000004</v>
      </c>
      <c r="Q6907">
        <v>12499.6</v>
      </c>
      <c r="R6907" t="s">
        <v>38</v>
      </c>
      <c r="T6907" t="s">
        <v>28</v>
      </c>
      <c r="V6907" t="s">
        <v>298</v>
      </c>
      <c r="Y6907" t="s">
        <v>161</v>
      </c>
    </row>
    <row r="6908" spans="1:25" x14ac:dyDescent="0.45">
      <c r="A6908" t="s">
        <v>335</v>
      </c>
      <c r="B6908" t="s">
        <v>542</v>
      </c>
      <c r="C6908">
        <v>8007</v>
      </c>
      <c r="D6908" t="s">
        <v>422</v>
      </c>
      <c r="E6908" t="s">
        <v>411</v>
      </c>
      <c r="F6908">
        <v>2023</v>
      </c>
      <c r="G6908">
        <v>47</v>
      </c>
      <c r="H6908">
        <v>47</v>
      </c>
      <c r="I6908">
        <v>688</v>
      </c>
      <c r="K6908">
        <v>3.0000000000000001E-3</v>
      </c>
      <c r="L6908">
        <v>5.0000000000000001E-4</v>
      </c>
      <c r="M6908">
        <v>640.5</v>
      </c>
      <c r="N6908">
        <v>8.0799999999999997E-2</v>
      </c>
      <c r="O6908">
        <v>1.98</v>
      </c>
      <c r="P6908">
        <v>0.54020000000000001</v>
      </c>
      <c r="Q6908">
        <v>7912.1</v>
      </c>
      <c r="R6908" t="s">
        <v>38</v>
      </c>
      <c r="T6908" t="s">
        <v>28</v>
      </c>
      <c r="V6908" t="s">
        <v>298</v>
      </c>
      <c r="Y6908" t="s">
        <v>161</v>
      </c>
    </row>
    <row r="6909" spans="1:25" x14ac:dyDescent="0.45">
      <c r="A6909" t="s">
        <v>335</v>
      </c>
      <c r="B6909" t="s">
        <v>542</v>
      </c>
      <c r="C6909">
        <v>8007</v>
      </c>
      <c r="D6909" t="s">
        <v>422</v>
      </c>
      <c r="E6909" t="s">
        <v>411</v>
      </c>
      <c r="F6909">
        <v>2024</v>
      </c>
      <c r="G6909">
        <v>15</v>
      </c>
      <c r="H6909">
        <v>15</v>
      </c>
      <c r="I6909">
        <v>126</v>
      </c>
      <c r="K6909">
        <v>1E-3</v>
      </c>
      <c r="L6909">
        <v>2.9999999999999997E-4</v>
      </c>
      <c r="M6909">
        <v>151.30000000000001</v>
      </c>
      <c r="N6909">
        <v>8.1000000000000003E-2</v>
      </c>
      <c r="O6909">
        <v>0.35899999999999999</v>
      </c>
      <c r="P6909">
        <v>0.38390000000000002</v>
      </c>
      <c r="Q6909">
        <v>1867.8</v>
      </c>
      <c r="R6909" t="s">
        <v>38</v>
      </c>
      <c r="T6909" t="s">
        <v>28</v>
      </c>
      <c r="V6909" t="s">
        <v>298</v>
      </c>
      <c r="Y6909" t="s">
        <v>161</v>
      </c>
    </row>
    <row r="6910" spans="1:25" x14ac:dyDescent="0.45">
      <c r="A6910" t="s">
        <v>335</v>
      </c>
      <c r="B6910" t="s">
        <v>542</v>
      </c>
      <c r="C6910">
        <v>8007</v>
      </c>
      <c r="D6910" t="s">
        <v>423</v>
      </c>
      <c r="E6910" t="s">
        <v>411</v>
      </c>
      <c r="F6910">
        <v>2009</v>
      </c>
      <c r="G6910">
        <v>125</v>
      </c>
      <c r="H6910">
        <v>125</v>
      </c>
      <c r="I6910">
        <v>2157</v>
      </c>
      <c r="K6910">
        <v>7.6879999999999997</v>
      </c>
      <c r="L6910">
        <v>0.50019999999999998</v>
      </c>
      <c r="M6910">
        <v>2490.5</v>
      </c>
      <c r="N6910">
        <v>8.09E-2</v>
      </c>
      <c r="O6910">
        <v>14.946999999999999</v>
      </c>
      <c r="P6910">
        <v>0.96870000000000001</v>
      </c>
      <c r="Q6910">
        <v>30746.3</v>
      </c>
      <c r="R6910" t="s">
        <v>38</v>
      </c>
      <c r="T6910" t="s">
        <v>28</v>
      </c>
      <c r="V6910" t="s">
        <v>548</v>
      </c>
      <c r="Y6910" t="s">
        <v>103</v>
      </c>
    </row>
    <row r="6911" spans="1:25" x14ac:dyDescent="0.45">
      <c r="A6911" t="s">
        <v>335</v>
      </c>
      <c r="B6911" t="s">
        <v>542</v>
      </c>
      <c r="C6911">
        <v>8007</v>
      </c>
      <c r="D6911" t="s">
        <v>423</v>
      </c>
      <c r="E6911" t="s">
        <v>411</v>
      </c>
      <c r="F6911">
        <v>2010</v>
      </c>
      <c r="G6911">
        <v>263</v>
      </c>
      <c r="H6911">
        <v>263</v>
      </c>
      <c r="I6911">
        <v>5056</v>
      </c>
      <c r="K6911">
        <v>17.579000000000001</v>
      </c>
      <c r="L6911">
        <v>0.5</v>
      </c>
      <c r="M6911">
        <v>5694.9</v>
      </c>
      <c r="N6911">
        <v>8.1000000000000003E-2</v>
      </c>
      <c r="O6911">
        <v>18.64</v>
      </c>
      <c r="P6911">
        <v>0.57169999999999999</v>
      </c>
      <c r="Q6911">
        <v>70295.199999999997</v>
      </c>
      <c r="R6911" t="s">
        <v>38</v>
      </c>
      <c r="T6911" t="s">
        <v>28</v>
      </c>
      <c r="V6911" t="s">
        <v>32</v>
      </c>
      <c r="Y6911" t="s">
        <v>103</v>
      </c>
    </row>
    <row r="6912" spans="1:25" x14ac:dyDescent="0.45">
      <c r="A6912" t="s">
        <v>335</v>
      </c>
      <c r="B6912" t="s">
        <v>542</v>
      </c>
      <c r="C6912">
        <v>8007</v>
      </c>
      <c r="D6912" t="s">
        <v>423</v>
      </c>
      <c r="E6912" t="s">
        <v>411</v>
      </c>
      <c r="F6912">
        <v>2011</v>
      </c>
      <c r="G6912">
        <v>114</v>
      </c>
      <c r="H6912">
        <v>114</v>
      </c>
      <c r="I6912">
        <v>2128</v>
      </c>
      <c r="K6912">
        <v>7.4669999999999996</v>
      </c>
      <c r="L6912">
        <v>0.50009999999999999</v>
      </c>
      <c r="M6912">
        <v>2417.6</v>
      </c>
      <c r="N6912">
        <v>8.1000000000000003E-2</v>
      </c>
      <c r="O6912">
        <v>6.3419999999999996</v>
      </c>
      <c r="P6912">
        <v>0.48010000000000003</v>
      </c>
      <c r="Q6912">
        <v>29864.9</v>
      </c>
      <c r="R6912" t="s">
        <v>38</v>
      </c>
      <c r="T6912" t="s">
        <v>28</v>
      </c>
      <c r="V6912" t="s">
        <v>32</v>
      </c>
      <c r="Y6912" t="s">
        <v>103</v>
      </c>
    </row>
    <row r="6913" spans="1:25" x14ac:dyDescent="0.45">
      <c r="A6913" t="s">
        <v>335</v>
      </c>
      <c r="B6913" t="s">
        <v>542</v>
      </c>
      <c r="C6913">
        <v>8007</v>
      </c>
      <c r="D6913" t="s">
        <v>423</v>
      </c>
      <c r="E6913" t="s">
        <v>411</v>
      </c>
      <c r="F6913">
        <v>2012</v>
      </c>
      <c r="G6913">
        <v>261</v>
      </c>
      <c r="H6913">
        <v>261</v>
      </c>
      <c r="I6913">
        <v>4840</v>
      </c>
      <c r="K6913">
        <v>16.670000000000002</v>
      </c>
      <c r="L6913">
        <v>0.50019999999999998</v>
      </c>
      <c r="M6913">
        <v>5401.4</v>
      </c>
      <c r="N6913">
        <v>8.1000000000000003E-2</v>
      </c>
      <c r="O6913">
        <v>18.215</v>
      </c>
      <c r="P6913">
        <v>0.60040000000000004</v>
      </c>
      <c r="Q6913">
        <v>66667.100000000006</v>
      </c>
      <c r="R6913" t="s">
        <v>38</v>
      </c>
      <c r="T6913" t="s">
        <v>28</v>
      </c>
      <c r="V6913" t="s">
        <v>32</v>
      </c>
      <c r="Y6913" t="s">
        <v>103</v>
      </c>
    </row>
    <row r="6914" spans="1:25" x14ac:dyDescent="0.45">
      <c r="A6914" t="s">
        <v>335</v>
      </c>
      <c r="B6914" t="s">
        <v>542</v>
      </c>
      <c r="C6914">
        <v>8007</v>
      </c>
      <c r="D6914" t="s">
        <v>423</v>
      </c>
      <c r="E6914" t="s">
        <v>411</v>
      </c>
      <c r="F6914">
        <v>2013</v>
      </c>
      <c r="G6914">
        <v>297</v>
      </c>
      <c r="H6914">
        <v>297</v>
      </c>
      <c r="I6914">
        <v>5585</v>
      </c>
      <c r="K6914">
        <v>18.308</v>
      </c>
      <c r="L6914">
        <v>0.50009999999999999</v>
      </c>
      <c r="M6914">
        <v>5932.3</v>
      </c>
      <c r="N6914">
        <v>8.1000000000000003E-2</v>
      </c>
      <c r="O6914">
        <v>31.891999999999999</v>
      </c>
      <c r="P6914">
        <v>0.89200000000000002</v>
      </c>
      <c r="Q6914">
        <v>73219.399999999994</v>
      </c>
      <c r="R6914" t="s">
        <v>38</v>
      </c>
      <c r="T6914" t="s">
        <v>28</v>
      </c>
      <c r="V6914" t="s">
        <v>32</v>
      </c>
      <c r="Y6914" t="s">
        <v>103</v>
      </c>
    </row>
    <row r="6915" spans="1:25" x14ac:dyDescent="0.45">
      <c r="A6915" t="s">
        <v>335</v>
      </c>
      <c r="B6915" t="s">
        <v>542</v>
      </c>
      <c r="C6915">
        <v>8007</v>
      </c>
      <c r="D6915" t="s">
        <v>423</v>
      </c>
      <c r="E6915" t="s">
        <v>411</v>
      </c>
      <c r="F6915">
        <v>2014</v>
      </c>
      <c r="G6915">
        <v>62</v>
      </c>
      <c r="H6915">
        <v>62</v>
      </c>
      <c r="I6915">
        <v>1081</v>
      </c>
      <c r="K6915">
        <v>4.4720000000000004</v>
      </c>
      <c r="L6915">
        <v>0.50019999999999998</v>
      </c>
      <c r="M6915">
        <v>1448.7</v>
      </c>
      <c r="N6915">
        <v>8.1000000000000003E-2</v>
      </c>
      <c r="O6915">
        <v>6.8929999999999998</v>
      </c>
      <c r="P6915">
        <v>0.82679999999999998</v>
      </c>
      <c r="Q6915">
        <v>17883.2</v>
      </c>
      <c r="R6915" t="s">
        <v>38</v>
      </c>
      <c r="T6915" t="s">
        <v>28</v>
      </c>
      <c r="V6915" t="s">
        <v>32</v>
      </c>
      <c r="Y6915" t="s">
        <v>103</v>
      </c>
    </row>
    <row r="6916" spans="1:25" x14ac:dyDescent="0.45">
      <c r="A6916" t="s">
        <v>335</v>
      </c>
      <c r="B6916" t="s">
        <v>542</v>
      </c>
      <c r="C6916">
        <v>8007</v>
      </c>
      <c r="D6916" t="s">
        <v>423</v>
      </c>
      <c r="E6916" t="s">
        <v>411</v>
      </c>
      <c r="F6916">
        <v>2015</v>
      </c>
      <c r="G6916">
        <v>109</v>
      </c>
      <c r="H6916">
        <v>109</v>
      </c>
      <c r="I6916">
        <v>1644</v>
      </c>
      <c r="K6916">
        <v>6.8019999999999996</v>
      </c>
      <c r="L6916">
        <v>0.50029999999999997</v>
      </c>
      <c r="M6916">
        <v>2202.8000000000002</v>
      </c>
      <c r="N6916">
        <v>8.1100000000000005E-2</v>
      </c>
      <c r="O6916">
        <v>11.452999999999999</v>
      </c>
      <c r="P6916">
        <v>0.91180000000000005</v>
      </c>
      <c r="Q6916">
        <v>27203.1</v>
      </c>
      <c r="R6916" t="s">
        <v>38</v>
      </c>
      <c r="T6916" t="s">
        <v>28</v>
      </c>
      <c r="V6916" t="s">
        <v>32</v>
      </c>
      <c r="Y6916" t="s">
        <v>159</v>
      </c>
    </row>
    <row r="6917" spans="1:25" x14ac:dyDescent="0.45">
      <c r="A6917" t="s">
        <v>335</v>
      </c>
      <c r="B6917" t="s">
        <v>542</v>
      </c>
      <c r="C6917">
        <v>8007</v>
      </c>
      <c r="D6917" t="s">
        <v>423</v>
      </c>
      <c r="E6917" t="s">
        <v>411</v>
      </c>
      <c r="F6917">
        <v>2016</v>
      </c>
      <c r="G6917">
        <v>150</v>
      </c>
      <c r="H6917">
        <v>150</v>
      </c>
      <c r="I6917">
        <v>2147</v>
      </c>
      <c r="K6917">
        <v>9.18</v>
      </c>
      <c r="L6917">
        <v>0.4637</v>
      </c>
      <c r="M6917">
        <v>3058</v>
      </c>
      <c r="N6917">
        <v>8.09E-2</v>
      </c>
      <c r="O6917">
        <v>8.7140000000000004</v>
      </c>
      <c r="P6917">
        <v>0.53029999999999999</v>
      </c>
      <c r="Q6917">
        <v>37756.699999999997</v>
      </c>
      <c r="R6917" t="s">
        <v>38</v>
      </c>
      <c r="T6917" t="s">
        <v>28</v>
      </c>
      <c r="V6917" t="s">
        <v>32</v>
      </c>
      <c r="Y6917" t="s">
        <v>159</v>
      </c>
    </row>
    <row r="6918" spans="1:25" x14ac:dyDescent="0.45">
      <c r="A6918" t="s">
        <v>335</v>
      </c>
      <c r="B6918" t="s">
        <v>542</v>
      </c>
      <c r="C6918">
        <v>8007</v>
      </c>
      <c r="D6918" t="s">
        <v>423</v>
      </c>
      <c r="E6918" t="s">
        <v>411</v>
      </c>
      <c r="F6918">
        <v>2017</v>
      </c>
      <c r="G6918">
        <v>50</v>
      </c>
      <c r="H6918">
        <v>50</v>
      </c>
      <c r="I6918">
        <v>727</v>
      </c>
      <c r="K6918">
        <v>1.0999999999999999E-2</v>
      </c>
      <c r="L6918">
        <v>1.8E-3</v>
      </c>
      <c r="M6918">
        <v>1043.8</v>
      </c>
      <c r="N6918">
        <v>8.1000000000000003E-2</v>
      </c>
      <c r="O6918">
        <v>4.1639999999999997</v>
      </c>
      <c r="P6918">
        <v>0.73899999999999999</v>
      </c>
      <c r="Q6918">
        <v>12887.1</v>
      </c>
      <c r="R6918" t="s">
        <v>38</v>
      </c>
      <c r="T6918" t="s">
        <v>28</v>
      </c>
      <c r="V6918" t="s">
        <v>32</v>
      </c>
      <c r="Y6918" t="s">
        <v>160</v>
      </c>
    </row>
    <row r="6919" spans="1:25" x14ac:dyDescent="0.45">
      <c r="A6919" t="s">
        <v>335</v>
      </c>
      <c r="B6919" t="s">
        <v>542</v>
      </c>
      <c r="C6919">
        <v>8007</v>
      </c>
      <c r="D6919" t="s">
        <v>423</v>
      </c>
      <c r="E6919" t="s">
        <v>411</v>
      </c>
      <c r="F6919">
        <v>2018</v>
      </c>
      <c r="G6919">
        <v>163</v>
      </c>
      <c r="H6919">
        <v>163</v>
      </c>
      <c r="I6919">
        <v>2965</v>
      </c>
      <c r="K6919">
        <v>3.9E-2</v>
      </c>
      <c r="L6919">
        <v>1.9E-3</v>
      </c>
      <c r="M6919">
        <v>3691.5</v>
      </c>
      <c r="N6919">
        <v>8.09E-2</v>
      </c>
      <c r="O6919">
        <v>20.096</v>
      </c>
      <c r="P6919">
        <v>0.87560000000000004</v>
      </c>
      <c r="Q6919">
        <v>45563.9</v>
      </c>
      <c r="R6919" t="s">
        <v>38</v>
      </c>
      <c r="T6919" t="s">
        <v>28</v>
      </c>
      <c r="V6919" t="s">
        <v>545</v>
      </c>
      <c r="Y6919" t="s">
        <v>160</v>
      </c>
    </row>
    <row r="6920" spans="1:25" x14ac:dyDescent="0.45">
      <c r="A6920" t="s">
        <v>335</v>
      </c>
      <c r="B6920" t="s">
        <v>542</v>
      </c>
      <c r="C6920">
        <v>8007</v>
      </c>
      <c r="D6920" t="s">
        <v>423</v>
      </c>
      <c r="E6920" t="s">
        <v>411</v>
      </c>
      <c r="F6920">
        <v>2019</v>
      </c>
      <c r="G6920">
        <v>117</v>
      </c>
      <c r="H6920">
        <v>117</v>
      </c>
      <c r="I6920">
        <v>1859</v>
      </c>
      <c r="K6920">
        <v>1.2E-2</v>
      </c>
      <c r="L6920">
        <v>8.9999999999999998E-4</v>
      </c>
      <c r="M6920">
        <v>2623.1</v>
      </c>
      <c r="N6920">
        <v>8.1000000000000003E-2</v>
      </c>
      <c r="O6920">
        <v>6.2720000000000002</v>
      </c>
      <c r="P6920">
        <v>0.4405</v>
      </c>
      <c r="Q6920">
        <v>32385.7</v>
      </c>
      <c r="R6920" t="s">
        <v>38</v>
      </c>
      <c r="T6920" t="s">
        <v>28</v>
      </c>
      <c r="V6920" t="s">
        <v>32</v>
      </c>
      <c r="Y6920" t="s">
        <v>160</v>
      </c>
    </row>
    <row r="6921" spans="1:25" x14ac:dyDescent="0.45">
      <c r="A6921" t="s">
        <v>335</v>
      </c>
      <c r="B6921" t="s">
        <v>542</v>
      </c>
      <c r="C6921">
        <v>8007</v>
      </c>
      <c r="D6921" t="s">
        <v>423</v>
      </c>
      <c r="E6921" t="s">
        <v>411</v>
      </c>
      <c r="F6921">
        <v>2020</v>
      </c>
      <c r="G6921">
        <v>156</v>
      </c>
      <c r="H6921">
        <v>156</v>
      </c>
      <c r="I6921">
        <v>2787</v>
      </c>
      <c r="K6921">
        <v>1.4E-2</v>
      </c>
      <c r="L6921">
        <v>8.0000000000000004E-4</v>
      </c>
      <c r="M6921">
        <v>3176.9</v>
      </c>
      <c r="N6921">
        <v>8.1000000000000003E-2</v>
      </c>
      <c r="O6921">
        <v>12.492000000000001</v>
      </c>
      <c r="P6921">
        <v>0.67230000000000001</v>
      </c>
      <c r="Q6921">
        <v>39238.199999999997</v>
      </c>
      <c r="R6921" t="s">
        <v>38</v>
      </c>
      <c r="T6921" t="s">
        <v>28</v>
      </c>
      <c r="V6921" t="s">
        <v>32</v>
      </c>
      <c r="Y6921" t="s">
        <v>160</v>
      </c>
    </row>
    <row r="6922" spans="1:25" x14ac:dyDescent="0.45">
      <c r="A6922" t="s">
        <v>335</v>
      </c>
      <c r="B6922" t="s">
        <v>542</v>
      </c>
      <c r="C6922">
        <v>8007</v>
      </c>
      <c r="D6922" t="s">
        <v>423</v>
      </c>
      <c r="E6922" t="s">
        <v>411</v>
      </c>
      <c r="F6922">
        <v>2021</v>
      </c>
      <c r="G6922">
        <v>67</v>
      </c>
      <c r="H6922">
        <v>67</v>
      </c>
      <c r="I6922">
        <v>973</v>
      </c>
      <c r="K6922">
        <v>4.0000000000000001E-3</v>
      </c>
      <c r="L6922">
        <v>6.9999999999999999E-4</v>
      </c>
      <c r="M6922">
        <v>1036.2</v>
      </c>
      <c r="N6922">
        <v>8.0699999999999994E-2</v>
      </c>
      <c r="O6922">
        <v>3.617</v>
      </c>
      <c r="P6922">
        <v>0.58660000000000001</v>
      </c>
      <c r="Q6922">
        <v>12789.4</v>
      </c>
      <c r="R6922" t="s">
        <v>38</v>
      </c>
      <c r="T6922" t="s">
        <v>28</v>
      </c>
      <c r="V6922" t="s">
        <v>32</v>
      </c>
      <c r="Y6922" t="s">
        <v>161</v>
      </c>
    </row>
    <row r="6923" spans="1:25" x14ac:dyDescent="0.45">
      <c r="A6923" t="s">
        <v>335</v>
      </c>
      <c r="B6923" t="s">
        <v>542</v>
      </c>
      <c r="C6923">
        <v>8007</v>
      </c>
      <c r="D6923" t="s">
        <v>423</v>
      </c>
      <c r="E6923" t="s">
        <v>411</v>
      </c>
      <c r="F6923">
        <v>2022</v>
      </c>
      <c r="G6923">
        <v>67</v>
      </c>
      <c r="H6923">
        <v>67</v>
      </c>
      <c r="I6923">
        <v>910</v>
      </c>
      <c r="K6923">
        <v>4.0000000000000001E-3</v>
      </c>
      <c r="L6923">
        <v>5.9999999999999995E-4</v>
      </c>
      <c r="M6923">
        <v>1008.6</v>
      </c>
      <c r="N6923">
        <v>8.1100000000000005E-2</v>
      </c>
      <c r="O6923">
        <v>4.4580000000000002</v>
      </c>
      <c r="P6923">
        <v>0.751</v>
      </c>
      <c r="Q6923">
        <v>12445.6</v>
      </c>
      <c r="R6923" t="s">
        <v>38</v>
      </c>
      <c r="T6923" t="s">
        <v>28</v>
      </c>
      <c r="V6923" t="s">
        <v>32</v>
      </c>
      <c r="Y6923" t="s">
        <v>161</v>
      </c>
    </row>
    <row r="6924" spans="1:25" x14ac:dyDescent="0.45">
      <c r="A6924" t="s">
        <v>335</v>
      </c>
      <c r="B6924" t="s">
        <v>542</v>
      </c>
      <c r="C6924">
        <v>8007</v>
      </c>
      <c r="D6924" t="s">
        <v>423</v>
      </c>
      <c r="E6924" t="s">
        <v>411</v>
      </c>
      <c r="F6924">
        <v>2023</v>
      </c>
      <c r="G6924">
        <v>27</v>
      </c>
      <c r="H6924">
        <v>27</v>
      </c>
      <c r="I6924">
        <v>491</v>
      </c>
      <c r="K6924">
        <v>2E-3</v>
      </c>
      <c r="L6924">
        <v>5.0000000000000001E-4</v>
      </c>
      <c r="M6924">
        <v>419.6</v>
      </c>
      <c r="N6924">
        <v>8.1100000000000005E-2</v>
      </c>
      <c r="O6924">
        <v>1.137</v>
      </c>
      <c r="P6924">
        <v>0.505</v>
      </c>
      <c r="Q6924">
        <v>5183.1000000000004</v>
      </c>
      <c r="R6924" t="s">
        <v>38</v>
      </c>
      <c r="T6924" t="s">
        <v>28</v>
      </c>
      <c r="V6924" t="s">
        <v>32</v>
      </c>
      <c r="Y6924" t="s">
        <v>161</v>
      </c>
    </row>
    <row r="6925" spans="1:25" x14ac:dyDescent="0.45">
      <c r="A6925" t="s">
        <v>335</v>
      </c>
      <c r="B6925" t="s">
        <v>542</v>
      </c>
      <c r="C6925">
        <v>8007</v>
      </c>
      <c r="D6925" t="s">
        <v>423</v>
      </c>
      <c r="E6925" t="s">
        <v>411</v>
      </c>
      <c r="F6925">
        <v>2024</v>
      </c>
      <c r="G6925">
        <v>15</v>
      </c>
      <c r="H6925">
        <v>15</v>
      </c>
      <c r="I6925">
        <v>126</v>
      </c>
      <c r="K6925">
        <v>1E-3</v>
      </c>
      <c r="L6925">
        <v>2.9999999999999997E-4</v>
      </c>
      <c r="M6925">
        <v>151.30000000000001</v>
      </c>
      <c r="N6925">
        <v>8.1000000000000003E-2</v>
      </c>
      <c r="O6925">
        <v>0.35899999999999999</v>
      </c>
      <c r="P6925">
        <v>0.38390000000000002</v>
      </c>
      <c r="Q6925">
        <v>1867.8</v>
      </c>
      <c r="R6925" t="s">
        <v>38</v>
      </c>
      <c r="T6925" t="s">
        <v>28</v>
      </c>
      <c r="V6925" t="s">
        <v>32</v>
      </c>
      <c r="Y6925" t="s">
        <v>161</v>
      </c>
    </row>
    <row r="6926" spans="1:25" x14ac:dyDescent="0.45">
      <c r="A6926" t="s">
        <v>335</v>
      </c>
      <c r="B6926" t="s">
        <v>542</v>
      </c>
      <c r="C6926">
        <v>8007</v>
      </c>
      <c r="D6926" t="s">
        <v>424</v>
      </c>
      <c r="E6926" t="s">
        <v>411</v>
      </c>
      <c r="F6926">
        <v>2009</v>
      </c>
      <c r="G6926">
        <v>192</v>
      </c>
      <c r="H6926">
        <v>192</v>
      </c>
      <c r="I6926">
        <v>2944</v>
      </c>
      <c r="K6926">
        <v>10.711</v>
      </c>
      <c r="L6926">
        <v>0.50019999999999998</v>
      </c>
      <c r="M6926">
        <v>3470.2</v>
      </c>
      <c r="N6926">
        <v>8.09E-2</v>
      </c>
      <c r="O6926">
        <v>20.69</v>
      </c>
      <c r="P6926">
        <v>0.96419999999999995</v>
      </c>
      <c r="Q6926">
        <v>42836.4</v>
      </c>
      <c r="R6926" t="s">
        <v>38</v>
      </c>
      <c r="T6926" t="s">
        <v>28</v>
      </c>
      <c r="V6926" t="s">
        <v>548</v>
      </c>
      <c r="Y6926" t="s">
        <v>103</v>
      </c>
    </row>
    <row r="6927" spans="1:25" x14ac:dyDescent="0.45">
      <c r="A6927" t="s">
        <v>335</v>
      </c>
      <c r="B6927" t="s">
        <v>542</v>
      </c>
      <c r="C6927">
        <v>8007</v>
      </c>
      <c r="D6927" t="s">
        <v>424</v>
      </c>
      <c r="E6927" t="s">
        <v>411</v>
      </c>
      <c r="F6927">
        <v>2010</v>
      </c>
      <c r="G6927">
        <v>313</v>
      </c>
      <c r="H6927">
        <v>313</v>
      </c>
      <c r="I6927">
        <v>4931</v>
      </c>
      <c r="K6927">
        <v>16.937999999999999</v>
      </c>
      <c r="L6927">
        <v>0.50009999999999999</v>
      </c>
      <c r="M6927">
        <v>5487.4</v>
      </c>
      <c r="N6927">
        <v>8.1000000000000003E-2</v>
      </c>
      <c r="O6927">
        <v>19.295000000000002</v>
      </c>
      <c r="P6927">
        <v>0.60929999999999995</v>
      </c>
      <c r="Q6927">
        <v>67743.600000000006</v>
      </c>
      <c r="R6927" t="s">
        <v>38</v>
      </c>
      <c r="T6927" t="s">
        <v>28</v>
      </c>
      <c r="V6927" t="s">
        <v>32</v>
      </c>
      <c r="Y6927" t="s">
        <v>103</v>
      </c>
    </row>
    <row r="6928" spans="1:25" x14ac:dyDescent="0.45">
      <c r="A6928" t="s">
        <v>335</v>
      </c>
      <c r="B6928" t="s">
        <v>542</v>
      </c>
      <c r="C6928">
        <v>8007</v>
      </c>
      <c r="D6928" t="s">
        <v>424</v>
      </c>
      <c r="E6928" t="s">
        <v>411</v>
      </c>
      <c r="F6928">
        <v>2011</v>
      </c>
      <c r="G6928">
        <v>146</v>
      </c>
      <c r="H6928">
        <v>146</v>
      </c>
      <c r="I6928">
        <v>2454</v>
      </c>
      <c r="K6928">
        <v>8.6120000000000001</v>
      </c>
      <c r="L6928">
        <v>0.50019999999999998</v>
      </c>
      <c r="M6928">
        <v>2788.7</v>
      </c>
      <c r="N6928">
        <v>8.1000000000000003E-2</v>
      </c>
      <c r="O6928">
        <v>8.3819999999999997</v>
      </c>
      <c r="P6928">
        <v>0.55259999999999998</v>
      </c>
      <c r="Q6928">
        <v>34442.6</v>
      </c>
      <c r="R6928" t="s">
        <v>38</v>
      </c>
      <c r="T6928" t="s">
        <v>28</v>
      </c>
      <c r="V6928" t="s">
        <v>32</v>
      </c>
      <c r="Y6928" t="s">
        <v>103</v>
      </c>
    </row>
    <row r="6929" spans="1:25" x14ac:dyDescent="0.45">
      <c r="A6929" t="s">
        <v>335</v>
      </c>
      <c r="B6929" t="s">
        <v>542</v>
      </c>
      <c r="C6929">
        <v>8007</v>
      </c>
      <c r="D6929" t="s">
        <v>424</v>
      </c>
      <c r="E6929" t="s">
        <v>411</v>
      </c>
      <c r="F6929">
        <v>2012</v>
      </c>
      <c r="G6929">
        <v>270</v>
      </c>
      <c r="H6929">
        <v>270</v>
      </c>
      <c r="I6929">
        <v>4551</v>
      </c>
      <c r="K6929">
        <v>15.791</v>
      </c>
      <c r="L6929">
        <v>0.50019999999999998</v>
      </c>
      <c r="M6929">
        <v>5114.8999999999996</v>
      </c>
      <c r="N6929">
        <v>8.1000000000000003E-2</v>
      </c>
      <c r="O6929">
        <v>16.597000000000001</v>
      </c>
      <c r="P6929">
        <v>0.54520000000000002</v>
      </c>
      <c r="Q6929">
        <v>63151.1</v>
      </c>
      <c r="R6929" t="s">
        <v>38</v>
      </c>
      <c r="T6929" t="s">
        <v>28</v>
      </c>
      <c r="V6929" t="s">
        <v>32</v>
      </c>
      <c r="Y6929" t="s">
        <v>103</v>
      </c>
    </row>
    <row r="6930" spans="1:25" x14ac:dyDescent="0.45">
      <c r="A6930" t="s">
        <v>335</v>
      </c>
      <c r="B6930" t="s">
        <v>542</v>
      </c>
      <c r="C6930">
        <v>8007</v>
      </c>
      <c r="D6930" t="s">
        <v>424</v>
      </c>
      <c r="E6930" t="s">
        <v>411</v>
      </c>
      <c r="F6930">
        <v>2013</v>
      </c>
      <c r="G6930">
        <v>328</v>
      </c>
      <c r="H6930">
        <v>328</v>
      </c>
      <c r="I6930">
        <v>6338</v>
      </c>
      <c r="K6930">
        <v>21.047000000000001</v>
      </c>
      <c r="L6930">
        <v>0.50019999999999998</v>
      </c>
      <c r="M6930">
        <v>6820.2</v>
      </c>
      <c r="N6930">
        <v>8.09E-2</v>
      </c>
      <c r="O6930">
        <v>33.241</v>
      </c>
      <c r="P6930">
        <v>0.82210000000000005</v>
      </c>
      <c r="Q6930">
        <v>84172.6</v>
      </c>
      <c r="R6930" t="s">
        <v>38</v>
      </c>
      <c r="T6930" t="s">
        <v>28</v>
      </c>
      <c r="V6930" t="s">
        <v>32</v>
      </c>
      <c r="Y6930" t="s">
        <v>103</v>
      </c>
    </row>
    <row r="6931" spans="1:25" x14ac:dyDescent="0.45">
      <c r="A6931" t="s">
        <v>335</v>
      </c>
      <c r="B6931" t="s">
        <v>542</v>
      </c>
      <c r="C6931">
        <v>8007</v>
      </c>
      <c r="D6931" t="s">
        <v>424</v>
      </c>
      <c r="E6931" t="s">
        <v>411</v>
      </c>
      <c r="F6931">
        <v>2014</v>
      </c>
      <c r="G6931">
        <v>193</v>
      </c>
      <c r="H6931">
        <v>193</v>
      </c>
      <c r="I6931">
        <v>3408</v>
      </c>
      <c r="K6931">
        <v>12.436</v>
      </c>
      <c r="L6931">
        <v>0.50019999999999998</v>
      </c>
      <c r="M6931">
        <v>4027.8</v>
      </c>
      <c r="N6931">
        <v>8.09E-2</v>
      </c>
      <c r="O6931">
        <v>26.808</v>
      </c>
      <c r="P6931">
        <v>1.1309</v>
      </c>
      <c r="Q6931">
        <v>49734.7</v>
      </c>
      <c r="R6931" t="s">
        <v>38</v>
      </c>
      <c r="T6931" t="s">
        <v>28</v>
      </c>
      <c r="V6931" t="s">
        <v>32</v>
      </c>
      <c r="Y6931" t="s">
        <v>103</v>
      </c>
    </row>
    <row r="6932" spans="1:25" x14ac:dyDescent="0.45">
      <c r="A6932" t="s">
        <v>335</v>
      </c>
      <c r="B6932" t="s">
        <v>542</v>
      </c>
      <c r="C6932">
        <v>8007</v>
      </c>
      <c r="D6932" t="s">
        <v>424</v>
      </c>
      <c r="E6932" t="s">
        <v>411</v>
      </c>
      <c r="F6932">
        <v>2015</v>
      </c>
      <c r="G6932">
        <v>62</v>
      </c>
      <c r="H6932">
        <v>62</v>
      </c>
      <c r="I6932">
        <v>785</v>
      </c>
      <c r="K6932">
        <v>3.0880000000000001</v>
      </c>
      <c r="L6932">
        <v>0.50009999999999999</v>
      </c>
      <c r="M6932">
        <v>1000.2</v>
      </c>
      <c r="N6932">
        <v>8.1000000000000003E-2</v>
      </c>
      <c r="O6932">
        <v>3.6019999999999999</v>
      </c>
      <c r="P6932">
        <v>0.78710000000000002</v>
      </c>
      <c r="Q6932">
        <v>12348.1</v>
      </c>
      <c r="R6932" t="s">
        <v>38</v>
      </c>
      <c r="T6932" t="s">
        <v>28</v>
      </c>
      <c r="V6932" t="s">
        <v>32</v>
      </c>
      <c r="Y6932" t="s">
        <v>159</v>
      </c>
    </row>
    <row r="6933" spans="1:25" x14ac:dyDescent="0.45">
      <c r="A6933" t="s">
        <v>335</v>
      </c>
      <c r="B6933" t="s">
        <v>542</v>
      </c>
      <c r="C6933">
        <v>8007</v>
      </c>
      <c r="D6933" t="s">
        <v>424</v>
      </c>
      <c r="E6933" t="s">
        <v>411</v>
      </c>
      <c r="F6933">
        <v>2016</v>
      </c>
      <c r="G6933">
        <v>98</v>
      </c>
      <c r="H6933">
        <v>98</v>
      </c>
      <c r="I6933">
        <v>1586</v>
      </c>
      <c r="K6933">
        <v>6.7149999999999999</v>
      </c>
      <c r="L6933">
        <v>0.47989999999999999</v>
      </c>
      <c r="M6933">
        <v>2249.1999999999998</v>
      </c>
      <c r="N6933">
        <v>8.09E-2</v>
      </c>
      <c r="O6933">
        <v>6.42</v>
      </c>
      <c r="P6933">
        <v>0.5232</v>
      </c>
      <c r="Q6933">
        <v>27763.7</v>
      </c>
      <c r="R6933" t="s">
        <v>38</v>
      </c>
      <c r="T6933" t="s">
        <v>28</v>
      </c>
      <c r="V6933" t="s">
        <v>32</v>
      </c>
      <c r="Y6933" t="s">
        <v>159</v>
      </c>
    </row>
    <row r="6934" spans="1:25" x14ac:dyDescent="0.45">
      <c r="A6934" t="s">
        <v>335</v>
      </c>
      <c r="B6934" t="s">
        <v>542</v>
      </c>
      <c r="C6934">
        <v>8007</v>
      </c>
      <c r="D6934" t="s">
        <v>424</v>
      </c>
      <c r="E6934" t="s">
        <v>411</v>
      </c>
      <c r="F6934">
        <v>2017</v>
      </c>
      <c r="G6934">
        <v>36</v>
      </c>
      <c r="H6934">
        <v>36</v>
      </c>
      <c r="I6934">
        <v>603</v>
      </c>
      <c r="K6934">
        <v>8.9999999999999993E-3</v>
      </c>
      <c r="L6934">
        <v>2.0999999999999999E-3</v>
      </c>
      <c r="M6934">
        <v>867.7</v>
      </c>
      <c r="N6934">
        <v>8.09E-2</v>
      </c>
      <c r="O6934">
        <v>3.5259999999999998</v>
      </c>
      <c r="P6934">
        <v>0.67679999999999996</v>
      </c>
      <c r="Q6934">
        <v>10713.8</v>
      </c>
      <c r="R6934" t="s">
        <v>38</v>
      </c>
      <c r="T6934" t="s">
        <v>28</v>
      </c>
      <c r="V6934" t="s">
        <v>32</v>
      </c>
      <c r="Y6934" t="s">
        <v>160</v>
      </c>
    </row>
    <row r="6935" spans="1:25" x14ac:dyDescent="0.45">
      <c r="A6935" t="s">
        <v>335</v>
      </c>
      <c r="B6935" t="s">
        <v>542</v>
      </c>
      <c r="C6935">
        <v>8007</v>
      </c>
      <c r="D6935" t="s">
        <v>424</v>
      </c>
      <c r="E6935" t="s">
        <v>411</v>
      </c>
      <c r="F6935">
        <v>2018</v>
      </c>
      <c r="G6935">
        <v>120</v>
      </c>
      <c r="H6935">
        <v>120</v>
      </c>
      <c r="I6935">
        <v>2202</v>
      </c>
      <c r="K6935">
        <v>2.9000000000000001E-2</v>
      </c>
      <c r="L6935">
        <v>2E-3</v>
      </c>
      <c r="M6935">
        <v>2699.1</v>
      </c>
      <c r="N6935">
        <v>8.1000000000000003E-2</v>
      </c>
      <c r="O6935">
        <v>12.507</v>
      </c>
      <c r="P6935">
        <v>0.77759999999999996</v>
      </c>
      <c r="Q6935">
        <v>33316.1</v>
      </c>
      <c r="R6935" t="s">
        <v>38</v>
      </c>
      <c r="T6935" t="s">
        <v>28</v>
      </c>
      <c r="V6935" t="s">
        <v>549</v>
      </c>
      <c r="Y6935" t="s">
        <v>160</v>
      </c>
    </row>
    <row r="6936" spans="1:25" x14ac:dyDescent="0.45">
      <c r="A6936" t="s">
        <v>335</v>
      </c>
      <c r="B6936" t="s">
        <v>542</v>
      </c>
      <c r="C6936">
        <v>8007</v>
      </c>
      <c r="D6936" t="s">
        <v>424</v>
      </c>
      <c r="E6936" t="s">
        <v>411</v>
      </c>
      <c r="F6936">
        <v>2019</v>
      </c>
      <c r="G6936">
        <v>78</v>
      </c>
      <c r="H6936">
        <v>78</v>
      </c>
      <c r="I6936">
        <v>1249</v>
      </c>
      <c r="K6936">
        <v>8.9999999999999993E-3</v>
      </c>
      <c r="L6936">
        <v>8.9999999999999998E-4</v>
      </c>
      <c r="M6936">
        <v>1735.1</v>
      </c>
      <c r="N6936">
        <v>8.1000000000000003E-2</v>
      </c>
      <c r="O6936">
        <v>4.4509999999999996</v>
      </c>
      <c r="P6936">
        <v>0.44140000000000001</v>
      </c>
      <c r="Q6936">
        <v>21420.9</v>
      </c>
      <c r="R6936" t="s">
        <v>38</v>
      </c>
      <c r="T6936" t="s">
        <v>28</v>
      </c>
      <c r="V6936" t="s">
        <v>298</v>
      </c>
      <c r="Y6936" t="s">
        <v>160</v>
      </c>
    </row>
    <row r="6937" spans="1:25" x14ac:dyDescent="0.45">
      <c r="A6937" t="s">
        <v>335</v>
      </c>
      <c r="B6937" t="s">
        <v>542</v>
      </c>
      <c r="C6937">
        <v>8007</v>
      </c>
      <c r="D6937" t="s">
        <v>424</v>
      </c>
      <c r="E6937" t="s">
        <v>411</v>
      </c>
      <c r="F6937">
        <v>2020</v>
      </c>
      <c r="G6937">
        <v>167</v>
      </c>
      <c r="H6937">
        <v>167</v>
      </c>
      <c r="I6937">
        <v>2980</v>
      </c>
      <c r="K6937">
        <v>1.4E-2</v>
      </c>
      <c r="L6937">
        <v>8.0000000000000004E-4</v>
      </c>
      <c r="M6937">
        <v>3388.1</v>
      </c>
      <c r="N6937">
        <v>8.1000000000000003E-2</v>
      </c>
      <c r="O6937">
        <v>9.3119999999999994</v>
      </c>
      <c r="P6937">
        <v>0.51100000000000001</v>
      </c>
      <c r="Q6937">
        <v>41827.9</v>
      </c>
      <c r="R6937" t="s">
        <v>38</v>
      </c>
      <c r="T6937" t="s">
        <v>28</v>
      </c>
      <c r="V6937" t="s">
        <v>298</v>
      </c>
      <c r="Y6937" t="s">
        <v>160</v>
      </c>
    </row>
    <row r="6938" spans="1:25" x14ac:dyDescent="0.45">
      <c r="A6938" t="s">
        <v>335</v>
      </c>
      <c r="B6938" t="s">
        <v>542</v>
      </c>
      <c r="C6938">
        <v>8007</v>
      </c>
      <c r="D6938" t="s">
        <v>424</v>
      </c>
      <c r="E6938" t="s">
        <v>411</v>
      </c>
      <c r="F6938">
        <v>2021</v>
      </c>
      <c r="G6938">
        <v>138</v>
      </c>
      <c r="H6938">
        <v>138</v>
      </c>
      <c r="I6938">
        <v>2078</v>
      </c>
      <c r="K6938">
        <v>8.9999999999999993E-3</v>
      </c>
      <c r="L6938">
        <v>5.9999999999999995E-4</v>
      </c>
      <c r="M6938">
        <v>2278.6</v>
      </c>
      <c r="N6938">
        <v>8.0699999999999994E-2</v>
      </c>
      <c r="O6938">
        <v>7.19</v>
      </c>
      <c r="P6938">
        <v>0.58430000000000004</v>
      </c>
      <c r="Q6938">
        <v>28127.1</v>
      </c>
      <c r="R6938" t="s">
        <v>38</v>
      </c>
      <c r="T6938" t="s">
        <v>28</v>
      </c>
      <c r="V6938" t="s">
        <v>298</v>
      </c>
      <c r="Y6938" t="s">
        <v>161</v>
      </c>
    </row>
    <row r="6939" spans="1:25" x14ac:dyDescent="0.45">
      <c r="A6939" t="s">
        <v>335</v>
      </c>
      <c r="B6939" t="s">
        <v>542</v>
      </c>
      <c r="C6939">
        <v>8007</v>
      </c>
      <c r="D6939" t="s">
        <v>424</v>
      </c>
      <c r="E6939" t="s">
        <v>411</v>
      </c>
      <c r="F6939">
        <v>2022</v>
      </c>
      <c r="G6939">
        <v>159</v>
      </c>
      <c r="H6939">
        <v>159</v>
      </c>
      <c r="I6939">
        <v>2170</v>
      </c>
      <c r="K6939">
        <v>0.01</v>
      </c>
      <c r="L6939">
        <v>5.9999999999999995E-4</v>
      </c>
      <c r="M6939">
        <v>2426.6</v>
      </c>
      <c r="N6939">
        <v>8.09E-2</v>
      </c>
      <c r="O6939">
        <v>10.076000000000001</v>
      </c>
      <c r="P6939">
        <v>0.70350000000000001</v>
      </c>
      <c r="Q6939">
        <v>29970.5</v>
      </c>
      <c r="R6939" t="s">
        <v>38</v>
      </c>
      <c r="T6939" t="s">
        <v>28</v>
      </c>
      <c r="V6939" t="s">
        <v>298</v>
      </c>
      <c r="Y6939" t="s">
        <v>161</v>
      </c>
    </row>
    <row r="6940" spans="1:25" x14ac:dyDescent="0.45">
      <c r="A6940" t="s">
        <v>335</v>
      </c>
      <c r="B6940" t="s">
        <v>542</v>
      </c>
      <c r="C6940">
        <v>8007</v>
      </c>
      <c r="D6940" t="s">
        <v>424</v>
      </c>
      <c r="E6940" t="s">
        <v>411</v>
      </c>
      <c r="F6940">
        <v>2023</v>
      </c>
      <c r="G6940">
        <v>84</v>
      </c>
      <c r="H6940">
        <v>84</v>
      </c>
      <c r="I6940">
        <v>1671</v>
      </c>
      <c r="K6940">
        <v>7.0000000000000001E-3</v>
      </c>
      <c r="L6940">
        <v>8.0000000000000004E-4</v>
      </c>
      <c r="M6940">
        <v>1423.3</v>
      </c>
      <c r="N6940">
        <v>8.09E-2</v>
      </c>
      <c r="O6940">
        <v>4.8810000000000002</v>
      </c>
      <c r="P6940">
        <v>0.57420000000000004</v>
      </c>
      <c r="Q6940">
        <v>17569.2</v>
      </c>
      <c r="R6940" t="s">
        <v>38</v>
      </c>
      <c r="T6940" t="s">
        <v>28</v>
      </c>
      <c r="V6940" t="s">
        <v>298</v>
      </c>
      <c r="Y6940" t="s">
        <v>161</v>
      </c>
    </row>
    <row r="6941" spans="1:25" x14ac:dyDescent="0.45">
      <c r="A6941" t="s">
        <v>335</v>
      </c>
      <c r="B6941" t="s">
        <v>542</v>
      </c>
      <c r="C6941">
        <v>8007</v>
      </c>
      <c r="D6941" t="s">
        <v>424</v>
      </c>
      <c r="E6941" t="s">
        <v>411</v>
      </c>
      <c r="F6941">
        <v>2024</v>
      </c>
      <c r="G6941">
        <v>26</v>
      </c>
      <c r="H6941">
        <v>26</v>
      </c>
      <c r="I6941">
        <v>303</v>
      </c>
      <c r="K6941">
        <v>2E-3</v>
      </c>
      <c r="L6941">
        <v>5.0000000000000001E-4</v>
      </c>
      <c r="M6941">
        <v>368</v>
      </c>
      <c r="N6941">
        <v>8.09E-2</v>
      </c>
      <c r="O6941">
        <v>1.1850000000000001</v>
      </c>
      <c r="P6941">
        <v>0.49630000000000002</v>
      </c>
      <c r="Q6941">
        <v>4543.6000000000004</v>
      </c>
      <c r="R6941" t="s">
        <v>38</v>
      </c>
      <c r="T6941" t="s">
        <v>28</v>
      </c>
      <c r="V6941" t="s">
        <v>298</v>
      </c>
      <c r="Y6941" t="s">
        <v>161</v>
      </c>
    </row>
    <row r="6942" spans="1:25" x14ac:dyDescent="0.45">
      <c r="A6942" t="s">
        <v>335</v>
      </c>
      <c r="B6942" t="s">
        <v>542</v>
      </c>
      <c r="C6942">
        <v>8007</v>
      </c>
      <c r="D6942" t="s">
        <v>425</v>
      </c>
      <c r="E6942" t="s">
        <v>411</v>
      </c>
      <c r="F6942">
        <v>2009</v>
      </c>
      <c r="G6942">
        <v>192</v>
      </c>
      <c r="H6942">
        <v>192</v>
      </c>
      <c r="I6942">
        <v>2944</v>
      </c>
      <c r="K6942">
        <v>10.711</v>
      </c>
      <c r="L6942">
        <v>0.50019999999999998</v>
      </c>
      <c r="M6942">
        <v>3470.2</v>
      </c>
      <c r="N6942">
        <v>8.09E-2</v>
      </c>
      <c r="O6942">
        <v>20.69</v>
      </c>
      <c r="P6942">
        <v>0.96419999999999995</v>
      </c>
      <c r="Q6942">
        <v>42836.4</v>
      </c>
      <c r="R6942" t="s">
        <v>38</v>
      </c>
      <c r="T6942" t="s">
        <v>28</v>
      </c>
      <c r="V6942" t="s">
        <v>548</v>
      </c>
      <c r="Y6942" t="s">
        <v>103</v>
      </c>
    </row>
    <row r="6943" spans="1:25" x14ac:dyDescent="0.45">
      <c r="A6943" t="s">
        <v>335</v>
      </c>
      <c r="B6943" t="s">
        <v>542</v>
      </c>
      <c r="C6943">
        <v>8007</v>
      </c>
      <c r="D6943" t="s">
        <v>425</v>
      </c>
      <c r="E6943" t="s">
        <v>411</v>
      </c>
      <c r="F6943">
        <v>2010</v>
      </c>
      <c r="G6943">
        <v>308</v>
      </c>
      <c r="H6943">
        <v>308</v>
      </c>
      <c r="I6943">
        <v>4924</v>
      </c>
      <c r="K6943">
        <v>16.914000000000001</v>
      </c>
      <c r="L6943">
        <v>0.50009999999999999</v>
      </c>
      <c r="M6943">
        <v>5479.2</v>
      </c>
      <c r="N6943">
        <v>8.1000000000000003E-2</v>
      </c>
      <c r="O6943">
        <v>19.542999999999999</v>
      </c>
      <c r="P6943">
        <v>0.61460000000000004</v>
      </c>
      <c r="Q6943">
        <v>67645.899999999994</v>
      </c>
      <c r="R6943" t="s">
        <v>38</v>
      </c>
      <c r="T6943" t="s">
        <v>28</v>
      </c>
      <c r="V6943" t="s">
        <v>32</v>
      </c>
      <c r="Y6943" t="s">
        <v>103</v>
      </c>
    </row>
    <row r="6944" spans="1:25" x14ac:dyDescent="0.45">
      <c r="A6944" t="s">
        <v>335</v>
      </c>
      <c r="B6944" t="s">
        <v>542</v>
      </c>
      <c r="C6944">
        <v>8007</v>
      </c>
      <c r="D6944" t="s">
        <v>425</v>
      </c>
      <c r="E6944" t="s">
        <v>411</v>
      </c>
      <c r="F6944">
        <v>2011</v>
      </c>
      <c r="G6944">
        <v>125</v>
      </c>
      <c r="H6944">
        <v>125</v>
      </c>
      <c r="I6944">
        <v>2029</v>
      </c>
      <c r="K6944">
        <v>7.1239999999999997</v>
      </c>
      <c r="L6944">
        <v>0.50019999999999998</v>
      </c>
      <c r="M6944">
        <v>2306.6</v>
      </c>
      <c r="N6944">
        <v>8.1000000000000003E-2</v>
      </c>
      <c r="O6944">
        <v>7.3289999999999997</v>
      </c>
      <c r="P6944">
        <v>0.57969999999999999</v>
      </c>
      <c r="Q6944">
        <v>28489.200000000001</v>
      </c>
      <c r="R6944" t="s">
        <v>38</v>
      </c>
      <c r="T6944" t="s">
        <v>28</v>
      </c>
      <c r="V6944" t="s">
        <v>32</v>
      </c>
      <c r="Y6944" t="s">
        <v>103</v>
      </c>
    </row>
    <row r="6945" spans="1:25" x14ac:dyDescent="0.45">
      <c r="A6945" t="s">
        <v>335</v>
      </c>
      <c r="B6945" t="s">
        <v>542</v>
      </c>
      <c r="C6945">
        <v>8007</v>
      </c>
      <c r="D6945" t="s">
        <v>425</v>
      </c>
      <c r="E6945" t="s">
        <v>411</v>
      </c>
      <c r="F6945">
        <v>2012</v>
      </c>
      <c r="G6945">
        <v>270</v>
      </c>
      <c r="H6945">
        <v>270</v>
      </c>
      <c r="I6945">
        <v>4551</v>
      </c>
      <c r="K6945">
        <v>15.791</v>
      </c>
      <c r="L6945">
        <v>0.50019999999999998</v>
      </c>
      <c r="M6945">
        <v>5114.8999999999996</v>
      </c>
      <c r="N6945">
        <v>8.1000000000000003E-2</v>
      </c>
      <c r="O6945">
        <v>17.303000000000001</v>
      </c>
      <c r="P6945">
        <v>0.56210000000000004</v>
      </c>
      <c r="Q6945">
        <v>63151.1</v>
      </c>
      <c r="R6945" t="s">
        <v>38</v>
      </c>
      <c r="T6945" t="s">
        <v>28</v>
      </c>
      <c r="V6945" t="s">
        <v>32</v>
      </c>
      <c r="Y6945" t="s">
        <v>103</v>
      </c>
    </row>
    <row r="6946" spans="1:25" x14ac:dyDescent="0.45">
      <c r="A6946" t="s">
        <v>335</v>
      </c>
      <c r="B6946" t="s">
        <v>542</v>
      </c>
      <c r="C6946">
        <v>8007</v>
      </c>
      <c r="D6946" t="s">
        <v>425</v>
      </c>
      <c r="E6946" t="s">
        <v>411</v>
      </c>
      <c r="F6946">
        <v>2013</v>
      </c>
      <c r="G6946">
        <v>304</v>
      </c>
      <c r="H6946">
        <v>304</v>
      </c>
      <c r="I6946">
        <v>6019</v>
      </c>
      <c r="K6946">
        <v>20.082999999999998</v>
      </c>
      <c r="L6946">
        <v>0.50009999999999999</v>
      </c>
      <c r="M6946">
        <v>6507.8</v>
      </c>
      <c r="N6946">
        <v>8.09E-2</v>
      </c>
      <c r="O6946">
        <v>30.978000000000002</v>
      </c>
      <c r="P6946">
        <v>0.79930000000000001</v>
      </c>
      <c r="Q6946">
        <v>80320.100000000006</v>
      </c>
      <c r="R6946" t="s">
        <v>38</v>
      </c>
      <c r="T6946" t="s">
        <v>28</v>
      </c>
      <c r="V6946" t="s">
        <v>32</v>
      </c>
      <c r="Y6946" t="s">
        <v>103</v>
      </c>
    </row>
    <row r="6947" spans="1:25" x14ac:dyDescent="0.45">
      <c r="A6947" t="s">
        <v>335</v>
      </c>
      <c r="B6947" t="s">
        <v>542</v>
      </c>
      <c r="C6947">
        <v>8007</v>
      </c>
      <c r="D6947" t="s">
        <v>425</v>
      </c>
      <c r="E6947" t="s">
        <v>411</v>
      </c>
      <c r="F6947">
        <v>2014</v>
      </c>
      <c r="G6947">
        <v>193</v>
      </c>
      <c r="H6947">
        <v>193</v>
      </c>
      <c r="I6947">
        <v>3417</v>
      </c>
      <c r="K6947">
        <v>12.473000000000001</v>
      </c>
      <c r="L6947">
        <v>0.50019999999999998</v>
      </c>
      <c r="M6947">
        <v>4039.9</v>
      </c>
      <c r="N6947">
        <v>8.09E-2</v>
      </c>
      <c r="O6947">
        <v>26.713999999999999</v>
      </c>
      <c r="P6947">
        <v>1.1107</v>
      </c>
      <c r="Q6947">
        <v>49884.1</v>
      </c>
      <c r="R6947" t="s">
        <v>38</v>
      </c>
      <c r="T6947" t="s">
        <v>28</v>
      </c>
      <c r="V6947" t="s">
        <v>32</v>
      </c>
      <c r="Y6947" t="s">
        <v>103</v>
      </c>
    </row>
    <row r="6948" spans="1:25" x14ac:dyDescent="0.45">
      <c r="A6948" t="s">
        <v>335</v>
      </c>
      <c r="B6948" t="s">
        <v>542</v>
      </c>
      <c r="C6948">
        <v>8007</v>
      </c>
      <c r="D6948" t="s">
        <v>425</v>
      </c>
      <c r="E6948" t="s">
        <v>411</v>
      </c>
      <c r="F6948">
        <v>2015</v>
      </c>
      <c r="G6948">
        <v>62</v>
      </c>
      <c r="H6948">
        <v>62</v>
      </c>
      <c r="I6948">
        <v>788</v>
      </c>
      <c r="K6948">
        <v>3.0979999999999999</v>
      </c>
      <c r="L6948">
        <v>0.50009999999999999</v>
      </c>
      <c r="M6948">
        <v>1003.7</v>
      </c>
      <c r="N6948">
        <v>8.1000000000000003E-2</v>
      </c>
      <c r="O6948">
        <v>3.5859999999999999</v>
      </c>
      <c r="P6948">
        <v>0.77370000000000005</v>
      </c>
      <c r="Q6948">
        <v>12390.2</v>
      </c>
      <c r="R6948" t="s">
        <v>38</v>
      </c>
      <c r="T6948" t="s">
        <v>28</v>
      </c>
      <c r="V6948" t="s">
        <v>32</v>
      </c>
      <c r="Y6948" t="s">
        <v>159</v>
      </c>
    </row>
    <row r="6949" spans="1:25" x14ac:dyDescent="0.45">
      <c r="A6949" t="s">
        <v>335</v>
      </c>
      <c r="B6949" t="s">
        <v>542</v>
      </c>
      <c r="C6949">
        <v>8007</v>
      </c>
      <c r="D6949" t="s">
        <v>425</v>
      </c>
      <c r="E6949" t="s">
        <v>411</v>
      </c>
      <c r="F6949">
        <v>2016</v>
      </c>
      <c r="G6949">
        <v>98</v>
      </c>
      <c r="H6949">
        <v>98</v>
      </c>
      <c r="I6949">
        <v>1586</v>
      </c>
      <c r="K6949">
        <v>6.7149999999999999</v>
      </c>
      <c r="L6949">
        <v>0.47989999999999999</v>
      </c>
      <c r="M6949">
        <v>2249.1999999999998</v>
      </c>
      <c r="N6949">
        <v>8.09E-2</v>
      </c>
      <c r="O6949">
        <v>6.6059999999999999</v>
      </c>
      <c r="P6949">
        <v>0.54020000000000001</v>
      </c>
      <c r="Q6949">
        <v>27763.7</v>
      </c>
      <c r="R6949" t="s">
        <v>38</v>
      </c>
      <c r="T6949" t="s">
        <v>28</v>
      </c>
      <c r="V6949" t="s">
        <v>32</v>
      </c>
      <c r="Y6949" t="s">
        <v>159</v>
      </c>
    </row>
    <row r="6950" spans="1:25" x14ac:dyDescent="0.45">
      <c r="A6950" t="s">
        <v>335</v>
      </c>
      <c r="B6950" t="s">
        <v>542</v>
      </c>
      <c r="C6950">
        <v>8007</v>
      </c>
      <c r="D6950" t="s">
        <v>425</v>
      </c>
      <c r="E6950" t="s">
        <v>411</v>
      </c>
      <c r="F6950">
        <v>2017</v>
      </c>
      <c r="G6950">
        <v>36</v>
      </c>
      <c r="H6950">
        <v>36</v>
      </c>
      <c r="I6950">
        <v>603</v>
      </c>
      <c r="K6950">
        <v>8.9999999999999993E-3</v>
      </c>
      <c r="L6950">
        <v>2.0999999999999999E-3</v>
      </c>
      <c r="M6950">
        <v>867.7</v>
      </c>
      <c r="N6950">
        <v>8.09E-2</v>
      </c>
      <c r="O6950">
        <v>3.5550000000000002</v>
      </c>
      <c r="P6950">
        <v>0.72150000000000003</v>
      </c>
      <c r="Q6950">
        <v>10713.8</v>
      </c>
      <c r="R6950" t="s">
        <v>38</v>
      </c>
      <c r="T6950" t="s">
        <v>28</v>
      </c>
      <c r="V6950" t="s">
        <v>32</v>
      </c>
      <c r="Y6950" t="s">
        <v>160</v>
      </c>
    </row>
    <row r="6951" spans="1:25" x14ac:dyDescent="0.45">
      <c r="A6951" t="s">
        <v>335</v>
      </c>
      <c r="B6951" t="s">
        <v>542</v>
      </c>
      <c r="C6951">
        <v>8007</v>
      </c>
      <c r="D6951" t="s">
        <v>425</v>
      </c>
      <c r="E6951" t="s">
        <v>411</v>
      </c>
      <c r="F6951">
        <v>2018</v>
      </c>
      <c r="G6951">
        <v>120</v>
      </c>
      <c r="H6951">
        <v>120</v>
      </c>
      <c r="I6951">
        <v>2196</v>
      </c>
      <c r="K6951">
        <v>2.9000000000000001E-2</v>
      </c>
      <c r="L6951">
        <v>2E-3</v>
      </c>
      <c r="M6951">
        <v>2691.5</v>
      </c>
      <c r="N6951">
        <v>8.09E-2</v>
      </c>
      <c r="O6951">
        <v>12.856999999999999</v>
      </c>
      <c r="P6951">
        <v>0.80359999999999998</v>
      </c>
      <c r="Q6951">
        <v>33222.800000000003</v>
      </c>
      <c r="R6951" t="s">
        <v>38</v>
      </c>
      <c r="T6951" t="s">
        <v>28</v>
      </c>
      <c r="V6951" t="s">
        <v>545</v>
      </c>
      <c r="Y6951" t="s">
        <v>160</v>
      </c>
    </row>
    <row r="6952" spans="1:25" x14ac:dyDescent="0.45">
      <c r="A6952" t="s">
        <v>335</v>
      </c>
      <c r="B6952" t="s">
        <v>542</v>
      </c>
      <c r="C6952">
        <v>8007</v>
      </c>
      <c r="D6952" t="s">
        <v>425</v>
      </c>
      <c r="E6952" t="s">
        <v>411</v>
      </c>
      <c r="F6952">
        <v>2019</v>
      </c>
      <c r="G6952">
        <v>78</v>
      </c>
      <c r="H6952">
        <v>78</v>
      </c>
      <c r="I6952">
        <v>1249</v>
      </c>
      <c r="K6952">
        <v>8.9999999999999993E-3</v>
      </c>
      <c r="L6952">
        <v>8.9999999999999998E-4</v>
      </c>
      <c r="M6952">
        <v>1735.1</v>
      </c>
      <c r="N6952">
        <v>8.1000000000000003E-2</v>
      </c>
      <c r="O6952">
        <v>5.2389999999999999</v>
      </c>
      <c r="P6952">
        <v>0.53069999999999995</v>
      </c>
      <c r="Q6952">
        <v>21420.9</v>
      </c>
      <c r="R6952" t="s">
        <v>38</v>
      </c>
      <c r="T6952" t="s">
        <v>28</v>
      </c>
      <c r="V6952" t="s">
        <v>32</v>
      </c>
      <c r="Y6952" t="s">
        <v>160</v>
      </c>
    </row>
    <row r="6953" spans="1:25" x14ac:dyDescent="0.45">
      <c r="A6953" t="s">
        <v>335</v>
      </c>
      <c r="B6953" t="s">
        <v>542</v>
      </c>
      <c r="C6953">
        <v>8007</v>
      </c>
      <c r="D6953" t="s">
        <v>425</v>
      </c>
      <c r="E6953" t="s">
        <v>411</v>
      </c>
      <c r="F6953">
        <v>2020</v>
      </c>
      <c r="G6953">
        <v>162</v>
      </c>
      <c r="H6953">
        <v>162</v>
      </c>
      <c r="I6953">
        <v>2903</v>
      </c>
      <c r="K6953">
        <v>1.4E-2</v>
      </c>
      <c r="L6953">
        <v>8.0000000000000004E-4</v>
      </c>
      <c r="M6953">
        <v>3300.9</v>
      </c>
      <c r="N6953">
        <v>8.1000000000000003E-2</v>
      </c>
      <c r="O6953">
        <v>10.318</v>
      </c>
      <c r="P6953">
        <v>0.56699999999999995</v>
      </c>
      <c r="Q6953">
        <v>40751.800000000003</v>
      </c>
      <c r="R6953" t="s">
        <v>38</v>
      </c>
      <c r="T6953" t="s">
        <v>28</v>
      </c>
      <c r="V6953" t="s">
        <v>32</v>
      </c>
      <c r="Y6953" t="s">
        <v>160</v>
      </c>
    </row>
    <row r="6954" spans="1:25" x14ac:dyDescent="0.45">
      <c r="A6954" t="s">
        <v>335</v>
      </c>
      <c r="B6954" t="s">
        <v>542</v>
      </c>
      <c r="C6954">
        <v>8007</v>
      </c>
      <c r="D6954" t="s">
        <v>425</v>
      </c>
      <c r="E6954" t="s">
        <v>411</v>
      </c>
      <c r="F6954">
        <v>2021</v>
      </c>
      <c r="G6954">
        <v>138</v>
      </c>
      <c r="H6954">
        <v>138</v>
      </c>
      <c r="I6954">
        <v>2078</v>
      </c>
      <c r="K6954">
        <v>8.9999999999999993E-3</v>
      </c>
      <c r="L6954">
        <v>5.9999999999999995E-4</v>
      </c>
      <c r="M6954">
        <v>2278.6</v>
      </c>
      <c r="N6954">
        <v>8.0699999999999994E-2</v>
      </c>
      <c r="O6954">
        <v>7.3840000000000003</v>
      </c>
      <c r="P6954">
        <v>0.60919999999999996</v>
      </c>
      <c r="Q6954">
        <v>28127.1</v>
      </c>
      <c r="R6954" t="s">
        <v>38</v>
      </c>
      <c r="T6954" t="s">
        <v>28</v>
      </c>
      <c r="V6954" t="s">
        <v>32</v>
      </c>
      <c r="Y6954" t="s">
        <v>161</v>
      </c>
    </row>
    <row r="6955" spans="1:25" x14ac:dyDescent="0.45">
      <c r="A6955" t="s">
        <v>335</v>
      </c>
      <c r="B6955" t="s">
        <v>542</v>
      </c>
      <c r="C6955">
        <v>8007</v>
      </c>
      <c r="D6955" t="s">
        <v>425</v>
      </c>
      <c r="E6955" t="s">
        <v>411</v>
      </c>
      <c r="F6955">
        <v>2022</v>
      </c>
      <c r="G6955">
        <v>158</v>
      </c>
      <c r="H6955">
        <v>158</v>
      </c>
      <c r="I6955">
        <v>2169</v>
      </c>
      <c r="K6955">
        <v>0.01</v>
      </c>
      <c r="L6955">
        <v>5.9999999999999995E-4</v>
      </c>
      <c r="M6955">
        <v>2425.5</v>
      </c>
      <c r="N6955">
        <v>8.09E-2</v>
      </c>
      <c r="O6955">
        <v>9.8710000000000004</v>
      </c>
      <c r="P6955">
        <v>0.67500000000000004</v>
      </c>
      <c r="Q6955">
        <v>29956.6</v>
      </c>
      <c r="R6955" t="s">
        <v>38</v>
      </c>
      <c r="T6955" t="s">
        <v>28</v>
      </c>
      <c r="V6955" t="s">
        <v>32</v>
      </c>
      <c r="Y6955" t="s">
        <v>161</v>
      </c>
    </row>
    <row r="6956" spans="1:25" x14ac:dyDescent="0.45">
      <c r="A6956" t="s">
        <v>335</v>
      </c>
      <c r="B6956" t="s">
        <v>542</v>
      </c>
      <c r="C6956">
        <v>8007</v>
      </c>
      <c r="D6956" t="s">
        <v>425</v>
      </c>
      <c r="E6956" t="s">
        <v>411</v>
      </c>
      <c r="F6956">
        <v>2023</v>
      </c>
      <c r="G6956">
        <v>83</v>
      </c>
      <c r="H6956">
        <v>83</v>
      </c>
      <c r="I6956">
        <v>1670</v>
      </c>
      <c r="K6956">
        <v>7.0000000000000001E-3</v>
      </c>
      <c r="L6956">
        <v>8.0000000000000004E-4</v>
      </c>
      <c r="M6956">
        <v>1422.2</v>
      </c>
      <c r="N6956">
        <v>8.09E-2</v>
      </c>
      <c r="O6956">
        <v>4.8730000000000002</v>
      </c>
      <c r="P6956">
        <v>0.56659999999999999</v>
      </c>
      <c r="Q6956">
        <v>17555.3</v>
      </c>
      <c r="R6956" t="s">
        <v>38</v>
      </c>
      <c r="T6956" t="s">
        <v>28</v>
      </c>
      <c r="V6956" t="s">
        <v>32</v>
      </c>
      <c r="Y6956" t="s">
        <v>161</v>
      </c>
    </row>
    <row r="6957" spans="1:25" x14ac:dyDescent="0.45">
      <c r="A6957" t="s">
        <v>335</v>
      </c>
      <c r="B6957" t="s">
        <v>542</v>
      </c>
      <c r="C6957">
        <v>8007</v>
      </c>
      <c r="D6957" t="s">
        <v>425</v>
      </c>
      <c r="E6957" t="s">
        <v>411</v>
      </c>
      <c r="F6957">
        <v>2024</v>
      </c>
      <c r="G6957">
        <v>26</v>
      </c>
      <c r="H6957">
        <v>26</v>
      </c>
      <c r="I6957">
        <v>303</v>
      </c>
      <c r="K6957">
        <v>2E-3</v>
      </c>
      <c r="L6957">
        <v>5.0000000000000001E-4</v>
      </c>
      <c r="M6957">
        <v>368</v>
      </c>
      <c r="N6957">
        <v>8.09E-2</v>
      </c>
      <c r="O6957">
        <v>1.1850000000000001</v>
      </c>
      <c r="P6957">
        <v>0.49630000000000002</v>
      </c>
      <c r="Q6957">
        <v>4543.6000000000004</v>
      </c>
      <c r="R6957" t="s">
        <v>38</v>
      </c>
      <c r="T6957" t="s">
        <v>28</v>
      </c>
      <c r="V6957" t="s">
        <v>32</v>
      </c>
      <c r="Y6957" t="s">
        <v>161</v>
      </c>
    </row>
    <row r="6958" spans="1:25" x14ac:dyDescent="0.45">
      <c r="A6958" t="s">
        <v>335</v>
      </c>
      <c r="B6958" t="s">
        <v>542</v>
      </c>
      <c r="C6958">
        <v>8007</v>
      </c>
      <c r="D6958" t="s">
        <v>426</v>
      </c>
      <c r="E6958" t="s">
        <v>411</v>
      </c>
      <c r="F6958">
        <v>2009</v>
      </c>
      <c r="G6958">
        <v>144</v>
      </c>
      <c r="H6958">
        <v>144</v>
      </c>
      <c r="I6958">
        <v>2349</v>
      </c>
      <c r="K6958">
        <v>8.2899999999999991</v>
      </c>
      <c r="L6958">
        <v>0.50019999999999998</v>
      </c>
      <c r="M6958">
        <v>2684.7</v>
      </c>
      <c r="N6958">
        <v>8.0799999999999997E-2</v>
      </c>
      <c r="O6958">
        <v>16.073</v>
      </c>
      <c r="P6958">
        <v>0.96360000000000001</v>
      </c>
      <c r="Q6958">
        <v>33151.5</v>
      </c>
      <c r="R6958" t="s">
        <v>38</v>
      </c>
      <c r="T6958" t="s">
        <v>28</v>
      </c>
      <c r="V6958" t="s">
        <v>548</v>
      </c>
      <c r="Y6958" t="s">
        <v>103</v>
      </c>
    </row>
    <row r="6959" spans="1:25" x14ac:dyDescent="0.45">
      <c r="A6959" t="s">
        <v>335</v>
      </c>
      <c r="B6959" t="s">
        <v>542</v>
      </c>
      <c r="C6959">
        <v>8007</v>
      </c>
      <c r="D6959" t="s">
        <v>426</v>
      </c>
      <c r="E6959" t="s">
        <v>411</v>
      </c>
      <c r="F6959">
        <v>2010</v>
      </c>
      <c r="G6959">
        <v>351</v>
      </c>
      <c r="H6959">
        <v>351</v>
      </c>
      <c r="I6959">
        <v>5858</v>
      </c>
      <c r="K6959">
        <v>20.3</v>
      </c>
      <c r="L6959">
        <v>0.50009999999999999</v>
      </c>
      <c r="M6959">
        <v>6577</v>
      </c>
      <c r="N6959">
        <v>8.1000000000000003E-2</v>
      </c>
      <c r="O6959">
        <v>20.263999999999999</v>
      </c>
      <c r="P6959">
        <v>0.54400000000000004</v>
      </c>
      <c r="Q6959">
        <v>81186.100000000006</v>
      </c>
      <c r="R6959" t="s">
        <v>38</v>
      </c>
      <c r="T6959" t="s">
        <v>28</v>
      </c>
      <c r="V6959" t="s">
        <v>32</v>
      </c>
      <c r="Y6959" t="s">
        <v>103</v>
      </c>
    </row>
    <row r="6960" spans="1:25" x14ac:dyDescent="0.45">
      <c r="A6960" t="s">
        <v>335</v>
      </c>
      <c r="B6960" t="s">
        <v>542</v>
      </c>
      <c r="C6960">
        <v>8007</v>
      </c>
      <c r="D6960" t="s">
        <v>426</v>
      </c>
      <c r="E6960" t="s">
        <v>411</v>
      </c>
      <c r="F6960">
        <v>2011</v>
      </c>
      <c r="G6960">
        <v>246</v>
      </c>
      <c r="H6960">
        <v>246</v>
      </c>
      <c r="I6960">
        <v>3998</v>
      </c>
      <c r="K6960">
        <v>13.971</v>
      </c>
      <c r="L6960">
        <v>0.50019999999999998</v>
      </c>
      <c r="M6960">
        <v>4524.1000000000004</v>
      </c>
      <c r="N6960">
        <v>8.1000000000000003E-2</v>
      </c>
      <c r="O6960">
        <v>15.2</v>
      </c>
      <c r="P6960">
        <v>0.59279999999999999</v>
      </c>
      <c r="Q6960">
        <v>55875.1</v>
      </c>
      <c r="R6960" t="s">
        <v>38</v>
      </c>
      <c r="T6960" t="s">
        <v>28</v>
      </c>
      <c r="V6960" t="s">
        <v>32</v>
      </c>
      <c r="Y6960" t="s">
        <v>103</v>
      </c>
    </row>
    <row r="6961" spans="1:25" x14ac:dyDescent="0.45">
      <c r="A6961" t="s">
        <v>335</v>
      </c>
      <c r="B6961" t="s">
        <v>542</v>
      </c>
      <c r="C6961">
        <v>8007</v>
      </c>
      <c r="D6961" t="s">
        <v>426</v>
      </c>
      <c r="E6961" t="s">
        <v>411</v>
      </c>
      <c r="F6961">
        <v>2012</v>
      </c>
      <c r="G6961">
        <v>240</v>
      </c>
      <c r="H6961">
        <v>240</v>
      </c>
      <c r="I6961">
        <v>4255</v>
      </c>
      <c r="K6961">
        <v>14.539</v>
      </c>
      <c r="L6961">
        <v>0.50019999999999998</v>
      </c>
      <c r="M6961">
        <v>4708.3</v>
      </c>
      <c r="N6961">
        <v>8.1000000000000003E-2</v>
      </c>
      <c r="O6961">
        <v>20.472999999999999</v>
      </c>
      <c r="P6961">
        <v>0.72189999999999999</v>
      </c>
      <c r="Q6961">
        <v>58147.6</v>
      </c>
      <c r="R6961" t="s">
        <v>38</v>
      </c>
      <c r="T6961" t="s">
        <v>28</v>
      </c>
      <c r="V6961" t="s">
        <v>32</v>
      </c>
      <c r="Y6961" t="s">
        <v>103</v>
      </c>
    </row>
    <row r="6962" spans="1:25" x14ac:dyDescent="0.45">
      <c r="A6962" t="s">
        <v>335</v>
      </c>
      <c r="B6962" t="s">
        <v>542</v>
      </c>
      <c r="C6962">
        <v>8007</v>
      </c>
      <c r="D6962" t="s">
        <v>426</v>
      </c>
      <c r="E6962" t="s">
        <v>411</v>
      </c>
      <c r="F6962">
        <v>2013</v>
      </c>
      <c r="G6962">
        <v>217</v>
      </c>
      <c r="H6962">
        <v>217</v>
      </c>
      <c r="I6962">
        <v>4299</v>
      </c>
      <c r="K6962">
        <v>14.113</v>
      </c>
      <c r="L6962">
        <v>0.50009999999999999</v>
      </c>
      <c r="M6962">
        <v>4572.3</v>
      </c>
      <c r="N6962">
        <v>8.1000000000000003E-2</v>
      </c>
      <c r="O6962">
        <v>25.068000000000001</v>
      </c>
      <c r="P6962">
        <v>0.91600000000000004</v>
      </c>
      <c r="Q6962">
        <v>56442.6</v>
      </c>
      <c r="R6962" t="s">
        <v>38</v>
      </c>
      <c r="T6962" t="s">
        <v>28</v>
      </c>
      <c r="V6962" t="s">
        <v>32</v>
      </c>
      <c r="Y6962" t="s">
        <v>103</v>
      </c>
    </row>
    <row r="6963" spans="1:25" x14ac:dyDescent="0.45">
      <c r="A6963" t="s">
        <v>335</v>
      </c>
      <c r="B6963" t="s">
        <v>542</v>
      </c>
      <c r="C6963">
        <v>8007</v>
      </c>
      <c r="D6963" t="s">
        <v>426</v>
      </c>
      <c r="E6963" t="s">
        <v>411</v>
      </c>
      <c r="F6963">
        <v>2014</v>
      </c>
      <c r="G6963">
        <v>56</v>
      </c>
      <c r="H6963">
        <v>56</v>
      </c>
      <c r="I6963">
        <v>1036</v>
      </c>
      <c r="K6963">
        <v>4.6369999999999996</v>
      </c>
      <c r="L6963">
        <v>0.50019999999999998</v>
      </c>
      <c r="M6963">
        <v>1502.4</v>
      </c>
      <c r="N6963">
        <v>8.1000000000000003E-2</v>
      </c>
      <c r="O6963">
        <v>6.2960000000000003</v>
      </c>
      <c r="P6963">
        <v>0.74939999999999996</v>
      </c>
      <c r="Q6963">
        <v>18544.599999999999</v>
      </c>
      <c r="R6963" t="s">
        <v>38</v>
      </c>
      <c r="T6963" t="s">
        <v>28</v>
      </c>
      <c r="V6963" t="s">
        <v>32</v>
      </c>
      <c r="Y6963" t="s">
        <v>103</v>
      </c>
    </row>
    <row r="6964" spans="1:25" x14ac:dyDescent="0.45">
      <c r="A6964" t="s">
        <v>335</v>
      </c>
      <c r="B6964" t="s">
        <v>542</v>
      </c>
      <c r="C6964">
        <v>8007</v>
      </c>
      <c r="D6964" t="s">
        <v>426</v>
      </c>
      <c r="E6964" t="s">
        <v>411</v>
      </c>
      <c r="F6964">
        <v>2015</v>
      </c>
      <c r="G6964">
        <v>139</v>
      </c>
      <c r="H6964">
        <v>139</v>
      </c>
      <c r="I6964">
        <v>2149</v>
      </c>
      <c r="K6964">
        <v>9.2620000000000005</v>
      </c>
      <c r="L6964">
        <v>0.50019999999999998</v>
      </c>
      <c r="M6964">
        <v>3000.5</v>
      </c>
      <c r="N6964">
        <v>8.1100000000000005E-2</v>
      </c>
      <c r="O6964">
        <v>13.407999999999999</v>
      </c>
      <c r="P6964">
        <v>0.81</v>
      </c>
      <c r="Q6964">
        <v>37041.699999999997</v>
      </c>
      <c r="R6964" t="s">
        <v>38</v>
      </c>
      <c r="T6964" t="s">
        <v>28</v>
      </c>
      <c r="V6964" t="s">
        <v>32</v>
      </c>
      <c r="Y6964" t="s">
        <v>159</v>
      </c>
    </row>
    <row r="6965" spans="1:25" x14ac:dyDescent="0.45">
      <c r="A6965" t="s">
        <v>335</v>
      </c>
      <c r="B6965" t="s">
        <v>542</v>
      </c>
      <c r="C6965">
        <v>8007</v>
      </c>
      <c r="D6965" t="s">
        <v>426</v>
      </c>
      <c r="E6965" t="s">
        <v>411</v>
      </c>
      <c r="F6965">
        <v>2016</v>
      </c>
      <c r="G6965">
        <v>196</v>
      </c>
      <c r="H6965">
        <v>196</v>
      </c>
      <c r="I6965">
        <v>3192</v>
      </c>
      <c r="K6965">
        <v>13.577999999999999</v>
      </c>
      <c r="L6965">
        <v>0.4798</v>
      </c>
      <c r="M6965">
        <v>4546.3</v>
      </c>
      <c r="N6965">
        <v>8.1000000000000003E-2</v>
      </c>
      <c r="O6965">
        <v>12.384</v>
      </c>
      <c r="P6965">
        <v>0.49359999999999998</v>
      </c>
      <c r="Q6965">
        <v>56107.1</v>
      </c>
      <c r="R6965" t="s">
        <v>38</v>
      </c>
      <c r="T6965" t="s">
        <v>28</v>
      </c>
      <c r="V6965" t="s">
        <v>32</v>
      </c>
      <c r="Y6965" t="s">
        <v>159</v>
      </c>
    </row>
    <row r="6966" spans="1:25" x14ac:dyDescent="0.45">
      <c r="A6966" t="s">
        <v>335</v>
      </c>
      <c r="B6966" t="s">
        <v>542</v>
      </c>
      <c r="C6966">
        <v>8007</v>
      </c>
      <c r="D6966" t="s">
        <v>426</v>
      </c>
      <c r="E6966" t="s">
        <v>411</v>
      </c>
      <c r="F6966">
        <v>2017</v>
      </c>
      <c r="G6966">
        <v>99</v>
      </c>
      <c r="H6966">
        <v>99</v>
      </c>
      <c r="I6966">
        <v>1450</v>
      </c>
      <c r="K6966">
        <v>2.1999999999999999E-2</v>
      </c>
      <c r="L6966">
        <v>1.9E-3</v>
      </c>
      <c r="M6966">
        <v>2078.6999999999998</v>
      </c>
      <c r="N6966">
        <v>8.1100000000000005E-2</v>
      </c>
      <c r="O6966">
        <v>9.1289999999999996</v>
      </c>
      <c r="P6966">
        <v>0.77180000000000004</v>
      </c>
      <c r="Q6966">
        <v>25654.400000000001</v>
      </c>
      <c r="R6966" t="s">
        <v>38</v>
      </c>
      <c r="T6966" t="s">
        <v>28</v>
      </c>
      <c r="V6966" t="s">
        <v>32</v>
      </c>
      <c r="Y6966" t="s">
        <v>160</v>
      </c>
    </row>
    <row r="6967" spans="1:25" x14ac:dyDescent="0.45">
      <c r="A6967" t="s">
        <v>335</v>
      </c>
      <c r="B6967" t="s">
        <v>542</v>
      </c>
      <c r="C6967">
        <v>8007</v>
      </c>
      <c r="D6967" t="s">
        <v>426</v>
      </c>
      <c r="E6967" t="s">
        <v>411</v>
      </c>
      <c r="F6967">
        <v>2018</v>
      </c>
      <c r="G6967">
        <v>238</v>
      </c>
      <c r="H6967">
        <v>238</v>
      </c>
      <c r="I6967">
        <v>4031</v>
      </c>
      <c r="K6967">
        <v>5.3999999999999999E-2</v>
      </c>
      <c r="L6967">
        <v>1.9E-3</v>
      </c>
      <c r="M6967">
        <v>5091.5</v>
      </c>
      <c r="N6967">
        <v>8.09E-2</v>
      </c>
      <c r="O6967">
        <v>25.414999999999999</v>
      </c>
      <c r="P6967">
        <v>0.82379999999999998</v>
      </c>
      <c r="Q6967">
        <v>62856.3</v>
      </c>
      <c r="R6967" t="s">
        <v>38</v>
      </c>
      <c r="T6967" t="s">
        <v>28</v>
      </c>
      <c r="V6967" t="s">
        <v>545</v>
      </c>
      <c r="Y6967" t="s">
        <v>160</v>
      </c>
    </row>
    <row r="6968" spans="1:25" x14ac:dyDescent="0.45">
      <c r="A6968" t="s">
        <v>335</v>
      </c>
      <c r="B6968" t="s">
        <v>542</v>
      </c>
      <c r="C6968">
        <v>8007</v>
      </c>
      <c r="D6968" t="s">
        <v>426</v>
      </c>
      <c r="E6968" t="s">
        <v>411</v>
      </c>
      <c r="F6968">
        <v>2019</v>
      </c>
      <c r="G6968">
        <v>70</v>
      </c>
      <c r="H6968">
        <v>70</v>
      </c>
      <c r="I6968">
        <v>1174</v>
      </c>
      <c r="K6968">
        <v>8.9999999999999993E-3</v>
      </c>
      <c r="L6968">
        <v>1.1000000000000001E-3</v>
      </c>
      <c r="M6968">
        <v>1632.4</v>
      </c>
      <c r="N6968">
        <v>8.1000000000000003E-2</v>
      </c>
      <c r="O6968">
        <v>4.9619999999999997</v>
      </c>
      <c r="P6968">
        <v>0.56850000000000001</v>
      </c>
      <c r="Q6968">
        <v>20153.599999999999</v>
      </c>
      <c r="R6968" t="s">
        <v>38</v>
      </c>
      <c r="T6968" t="s">
        <v>28</v>
      </c>
      <c r="V6968" t="s">
        <v>32</v>
      </c>
      <c r="Y6968" t="s">
        <v>160</v>
      </c>
    </row>
    <row r="6969" spans="1:25" x14ac:dyDescent="0.45">
      <c r="A6969" t="s">
        <v>335</v>
      </c>
      <c r="B6969" t="s">
        <v>542</v>
      </c>
      <c r="C6969">
        <v>8007</v>
      </c>
      <c r="D6969" t="s">
        <v>426</v>
      </c>
      <c r="E6969" t="s">
        <v>411</v>
      </c>
      <c r="F6969">
        <v>2020</v>
      </c>
      <c r="G6969">
        <v>62</v>
      </c>
      <c r="H6969">
        <v>62</v>
      </c>
      <c r="I6969">
        <v>1012</v>
      </c>
      <c r="K6969">
        <v>5.0000000000000001E-3</v>
      </c>
      <c r="L6969">
        <v>8.0000000000000004E-4</v>
      </c>
      <c r="M6969">
        <v>1130.2</v>
      </c>
      <c r="N6969">
        <v>8.1100000000000005E-2</v>
      </c>
      <c r="O6969">
        <v>4.1139999999999999</v>
      </c>
      <c r="P6969">
        <v>0.63619999999999999</v>
      </c>
      <c r="Q6969">
        <v>13956.2</v>
      </c>
      <c r="R6969" t="s">
        <v>38</v>
      </c>
      <c r="T6969" t="s">
        <v>28</v>
      </c>
      <c r="V6969" t="s">
        <v>32</v>
      </c>
      <c r="Y6969" t="s">
        <v>160</v>
      </c>
    </row>
    <row r="6970" spans="1:25" x14ac:dyDescent="0.45">
      <c r="A6970" t="s">
        <v>335</v>
      </c>
      <c r="B6970" t="s">
        <v>542</v>
      </c>
      <c r="C6970">
        <v>8007</v>
      </c>
      <c r="D6970" t="s">
        <v>426</v>
      </c>
      <c r="E6970" t="s">
        <v>411</v>
      </c>
      <c r="F6970">
        <v>2021</v>
      </c>
      <c r="G6970">
        <v>170</v>
      </c>
      <c r="H6970">
        <v>170</v>
      </c>
      <c r="I6970">
        <v>2185</v>
      </c>
      <c r="K6970">
        <v>0.01</v>
      </c>
      <c r="L6970">
        <v>5.9999999999999995E-4</v>
      </c>
      <c r="M6970">
        <v>2423.5</v>
      </c>
      <c r="N6970">
        <v>8.0699999999999994E-2</v>
      </c>
      <c r="O6970">
        <v>8.1189999999999998</v>
      </c>
      <c r="P6970">
        <v>0.63109999999999999</v>
      </c>
      <c r="Q6970">
        <v>29910.5</v>
      </c>
      <c r="R6970" t="s">
        <v>38</v>
      </c>
      <c r="T6970" t="s">
        <v>28</v>
      </c>
      <c r="V6970" t="s">
        <v>32</v>
      </c>
      <c r="Y6970" t="s">
        <v>161</v>
      </c>
    </row>
    <row r="6971" spans="1:25" x14ac:dyDescent="0.45">
      <c r="A6971" t="s">
        <v>335</v>
      </c>
      <c r="B6971" t="s">
        <v>542</v>
      </c>
      <c r="C6971">
        <v>8007</v>
      </c>
      <c r="D6971" t="s">
        <v>426</v>
      </c>
      <c r="E6971" t="s">
        <v>411</v>
      </c>
      <c r="F6971">
        <v>2022</v>
      </c>
      <c r="G6971">
        <v>236</v>
      </c>
      <c r="H6971">
        <v>236</v>
      </c>
      <c r="I6971">
        <v>3018</v>
      </c>
      <c r="K6971">
        <v>1.4E-2</v>
      </c>
      <c r="L6971">
        <v>5.9999999999999995E-4</v>
      </c>
      <c r="M6971">
        <v>3353.5</v>
      </c>
      <c r="N6971">
        <v>8.1100000000000005E-2</v>
      </c>
      <c r="O6971">
        <v>12.776999999999999</v>
      </c>
      <c r="P6971">
        <v>0.64380000000000004</v>
      </c>
      <c r="Q6971">
        <v>41404.199999999997</v>
      </c>
      <c r="R6971" t="s">
        <v>38</v>
      </c>
      <c r="T6971" t="s">
        <v>28</v>
      </c>
      <c r="V6971" t="s">
        <v>32</v>
      </c>
      <c r="Y6971" t="s">
        <v>161</v>
      </c>
    </row>
    <row r="6972" spans="1:25" x14ac:dyDescent="0.45">
      <c r="A6972" t="s">
        <v>335</v>
      </c>
      <c r="B6972" t="s">
        <v>542</v>
      </c>
      <c r="C6972">
        <v>8007</v>
      </c>
      <c r="D6972" t="s">
        <v>426</v>
      </c>
      <c r="E6972" t="s">
        <v>411</v>
      </c>
      <c r="F6972">
        <v>2023</v>
      </c>
      <c r="G6972">
        <v>49</v>
      </c>
      <c r="H6972">
        <v>49</v>
      </c>
      <c r="I6972">
        <v>894</v>
      </c>
      <c r="K6972">
        <v>4.0000000000000001E-3</v>
      </c>
      <c r="L6972">
        <v>8.0000000000000004E-4</v>
      </c>
      <c r="M6972">
        <v>764.8</v>
      </c>
      <c r="N6972">
        <v>8.0799999999999997E-2</v>
      </c>
      <c r="O6972">
        <v>2.782</v>
      </c>
      <c r="P6972">
        <v>0.5837</v>
      </c>
      <c r="Q6972">
        <v>9449.6</v>
      </c>
      <c r="R6972" t="s">
        <v>38</v>
      </c>
      <c r="T6972" t="s">
        <v>28</v>
      </c>
      <c r="V6972" t="s">
        <v>32</v>
      </c>
      <c r="Y6972" t="s">
        <v>161</v>
      </c>
    </row>
    <row r="6973" spans="1:25" x14ac:dyDescent="0.45">
      <c r="A6973" t="s">
        <v>335</v>
      </c>
      <c r="B6973" t="s">
        <v>542</v>
      </c>
      <c r="C6973">
        <v>8007</v>
      </c>
      <c r="D6973" t="s">
        <v>426</v>
      </c>
      <c r="E6973" t="s">
        <v>411</v>
      </c>
      <c r="F6973">
        <v>2024</v>
      </c>
      <c r="G6973">
        <v>38</v>
      </c>
      <c r="H6973">
        <v>38</v>
      </c>
      <c r="I6973">
        <v>449</v>
      </c>
      <c r="K6973">
        <v>2E-3</v>
      </c>
      <c r="L6973">
        <v>5.0000000000000001E-4</v>
      </c>
      <c r="M6973">
        <v>544.4</v>
      </c>
      <c r="N6973">
        <v>8.0699999999999994E-2</v>
      </c>
      <c r="O6973">
        <v>1.482</v>
      </c>
      <c r="P6973">
        <v>0.40539999999999998</v>
      </c>
      <c r="Q6973">
        <v>6723.3</v>
      </c>
      <c r="R6973" t="s">
        <v>38</v>
      </c>
      <c r="T6973" t="s">
        <v>28</v>
      </c>
      <c r="V6973" t="s">
        <v>32</v>
      </c>
      <c r="Y6973" t="s">
        <v>161</v>
      </c>
    </row>
    <row r="6974" spans="1:25" x14ac:dyDescent="0.45">
      <c r="A6974" t="s">
        <v>335</v>
      </c>
      <c r="B6974" t="s">
        <v>542</v>
      </c>
      <c r="C6974">
        <v>8007</v>
      </c>
      <c r="D6974" t="s">
        <v>431</v>
      </c>
      <c r="E6974" t="s">
        <v>411</v>
      </c>
      <c r="F6974">
        <v>2009</v>
      </c>
      <c r="G6974">
        <v>144</v>
      </c>
      <c r="H6974">
        <v>144</v>
      </c>
      <c r="I6974">
        <v>2349</v>
      </c>
      <c r="K6974">
        <v>8.2899999999999991</v>
      </c>
      <c r="L6974">
        <v>0.50019999999999998</v>
      </c>
      <c r="M6974">
        <v>2684.7</v>
      </c>
      <c r="N6974">
        <v>8.0799999999999997E-2</v>
      </c>
      <c r="O6974">
        <v>16.073</v>
      </c>
      <c r="P6974">
        <v>0.96360000000000001</v>
      </c>
      <c r="Q6974">
        <v>33151.5</v>
      </c>
      <c r="R6974" t="s">
        <v>38</v>
      </c>
      <c r="T6974" t="s">
        <v>28</v>
      </c>
      <c r="V6974" t="s">
        <v>548</v>
      </c>
      <c r="Y6974" t="s">
        <v>103</v>
      </c>
    </row>
    <row r="6975" spans="1:25" x14ac:dyDescent="0.45">
      <c r="A6975" t="s">
        <v>335</v>
      </c>
      <c r="B6975" t="s">
        <v>542</v>
      </c>
      <c r="C6975">
        <v>8007</v>
      </c>
      <c r="D6975" t="s">
        <v>431</v>
      </c>
      <c r="E6975" t="s">
        <v>411</v>
      </c>
      <c r="F6975">
        <v>2010</v>
      </c>
      <c r="G6975">
        <v>346</v>
      </c>
      <c r="H6975">
        <v>346</v>
      </c>
      <c r="I6975">
        <v>5753</v>
      </c>
      <c r="K6975">
        <v>19.931999999999999</v>
      </c>
      <c r="L6975">
        <v>0.50009999999999999</v>
      </c>
      <c r="M6975">
        <v>6458</v>
      </c>
      <c r="N6975">
        <v>8.1000000000000003E-2</v>
      </c>
      <c r="O6975">
        <v>19.678999999999998</v>
      </c>
      <c r="P6975">
        <v>0.53939999999999999</v>
      </c>
      <c r="Q6975">
        <v>79717.100000000006</v>
      </c>
      <c r="R6975" t="s">
        <v>38</v>
      </c>
      <c r="T6975" t="s">
        <v>28</v>
      </c>
      <c r="V6975" t="s">
        <v>32</v>
      </c>
      <c r="Y6975" t="s">
        <v>103</v>
      </c>
    </row>
    <row r="6976" spans="1:25" x14ac:dyDescent="0.45">
      <c r="A6976" t="s">
        <v>335</v>
      </c>
      <c r="B6976" t="s">
        <v>542</v>
      </c>
      <c r="C6976">
        <v>8007</v>
      </c>
      <c r="D6976" t="s">
        <v>431</v>
      </c>
      <c r="E6976" t="s">
        <v>411</v>
      </c>
      <c r="F6976">
        <v>2011</v>
      </c>
      <c r="G6976">
        <v>247</v>
      </c>
      <c r="H6976">
        <v>247</v>
      </c>
      <c r="I6976">
        <v>3992</v>
      </c>
      <c r="K6976">
        <v>13.95</v>
      </c>
      <c r="L6976">
        <v>0.50019999999999998</v>
      </c>
      <c r="M6976">
        <v>4517.6000000000004</v>
      </c>
      <c r="N6976">
        <v>8.1000000000000003E-2</v>
      </c>
      <c r="O6976">
        <v>14.297000000000001</v>
      </c>
      <c r="P6976">
        <v>0.56269999999999998</v>
      </c>
      <c r="Q6976">
        <v>55792</v>
      </c>
      <c r="R6976" t="s">
        <v>38</v>
      </c>
      <c r="T6976" t="s">
        <v>28</v>
      </c>
      <c r="V6976" t="s">
        <v>32</v>
      </c>
      <c r="Y6976" t="s">
        <v>103</v>
      </c>
    </row>
    <row r="6977" spans="1:25" x14ac:dyDescent="0.45">
      <c r="A6977" t="s">
        <v>335</v>
      </c>
      <c r="B6977" t="s">
        <v>542</v>
      </c>
      <c r="C6977">
        <v>8007</v>
      </c>
      <c r="D6977" t="s">
        <v>431</v>
      </c>
      <c r="E6977" t="s">
        <v>411</v>
      </c>
      <c r="F6977">
        <v>2012</v>
      </c>
      <c r="G6977">
        <v>240</v>
      </c>
      <c r="H6977">
        <v>240</v>
      </c>
      <c r="I6977">
        <v>4255</v>
      </c>
      <c r="K6977">
        <v>14.539</v>
      </c>
      <c r="L6977">
        <v>0.50019999999999998</v>
      </c>
      <c r="M6977">
        <v>4708.3</v>
      </c>
      <c r="N6977">
        <v>8.1000000000000003E-2</v>
      </c>
      <c r="O6977">
        <v>19.698</v>
      </c>
      <c r="P6977">
        <v>0.69299999999999995</v>
      </c>
      <c r="Q6977">
        <v>58147.6</v>
      </c>
      <c r="R6977" t="s">
        <v>38</v>
      </c>
      <c r="T6977" t="s">
        <v>28</v>
      </c>
      <c r="V6977" t="s">
        <v>32</v>
      </c>
      <c r="Y6977" t="s">
        <v>103</v>
      </c>
    </row>
    <row r="6978" spans="1:25" x14ac:dyDescent="0.45">
      <c r="A6978" t="s">
        <v>335</v>
      </c>
      <c r="B6978" t="s">
        <v>542</v>
      </c>
      <c r="C6978">
        <v>8007</v>
      </c>
      <c r="D6978" t="s">
        <v>431</v>
      </c>
      <c r="E6978" t="s">
        <v>411</v>
      </c>
      <c r="F6978">
        <v>2013</v>
      </c>
      <c r="G6978">
        <v>217</v>
      </c>
      <c r="H6978">
        <v>217</v>
      </c>
      <c r="I6978">
        <v>4309</v>
      </c>
      <c r="K6978">
        <v>14.145</v>
      </c>
      <c r="L6978">
        <v>0.50009999999999999</v>
      </c>
      <c r="M6978">
        <v>4582.7</v>
      </c>
      <c r="N6978">
        <v>8.1000000000000003E-2</v>
      </c>
      <c r="O6978">
        <v>21.597000000000001</v>
      </c>
      <c r="P6978">
        <v>0.79510000000000003</v>
      </c>
      <c r="Q6978">
        <v>56571.6</v>
      </c>
      <c r="R6978" t="s">
        <v>38</v>
      </c>
      <c r="T6978" t="s">
        <v>28</v>
      </c>
      <c r="V6978" t="s">
        <v>32</v>
      </c>
      <c r="Y6978" t="s">
        <v>103</v>
      </c>
    </row>
    <row r="6979" spans="1:25" x14ac:dyDescent="0.45">
      <c r="A6979" t="s">
        <v>335</v>
      </c>
      <c r="B6979" t="s">
        <v>542</v>
      </c>
      <c r="C6979">
        <v>8007</v>
      </c>
      <c r="D6979" t="s">
        <v>431</v>
      </c>
      <c r="E6979" t="s">
        <v>411</v>
      </c>
      <c r="F6979">
        <v>2014</v>
      </c>
      <c r="G6979">
        <v>56</v>
      </c>
      <c r="H6979">
        <v>56</v>
      </c>
      <c r="I6979">
        <v>1036</v>
      </c>
      <c r="K6979">
        <v>4.6369999999999996</v>
      </c>
      <c r="L6979">
        <v>0.50019999999999998</v>
      </c>
      <c r="M6979">
        <v>1502.4</v>
      </c>
      <c r="N6979">
        <v>8.1000000000000003E-2</v>
      </c>
      <c r="O6979">
        <v>5.6710000000000003</v>
      </c>
      <c r="P6979">
        <v>0.67079999999999995</v>
      </c>
      <c r="Q6979">
        <v>18544.599999999999</v>
      </c>
      <c r="R6979" t="s">
        <v>38</v>
      </c>
      <c r="T6979" t="s">
        <v>28</v>
      </c>
      <c r="V6979" t="s">
        <v>32</v>
      </c>
      <c r="Y6979" t="s">
        <v>103</v>
      </c>
    </row>
    <row r="6980" spans="1:25" x14ac:dyDescent="0.45">
      <c r="A6980" t="s">
        <v>335</v>
      </c>
      <c r="B6980" t="s">
        <v>542</v>
      </c>
      <c r="C6980">
        <v>8007</v>
      </c>
      <c r="D6980" t="s">
        <v>431</v>
      </c>
      <c r="E6980" t="s">
        <v>411</v>
      </c>
      <c r="F6980">
        <v>2015</v>
      </c>
      <c r="G6980">
        <v>139</v>
      </c>
      <c r="H6980">
        <v>139</v>
      </c>
      <c r="I6980">
        <v>2166</v>
      </c>
      <c r="K6980">
        <v>9.3209999999999997</v>
      </c>
      <c r="L6980">
        <v>0.50019999999999998</v>
      </c>
      <c r="M6980">
        <v>3019.5</v>
      </c>
      <c r="N6980">
        <v>8.1000000000000003E-2</v>
      </c>
      <c r="O6980">
        <v>13.452999999999999</v>
      </c>
      <c r="P6980">
        <v>0.80110000000000003</v>
      </c>
      <c r="Q6980">
        <v>37276.800000000003</v>
      </c>
      <c r="R6980" t="s">
        <v>38</v>
      </c>
      <c r="T6980" t="s">
        <v>28</v>
      </c>
      <c r="V6980" t="s">
        <v>32</v>
      </c>
      <c r="Y6980" t="s">
        <v>159</v>
      </c>
    </row>
    <row r="6981" spans="1:25" x14ac:dyDescent="0.45">
      <c r="A6981" t="s">
        <v>335</v>
      </c>
      <c r="B6981" t="s">
        <v>542</v>
      </c>
      <c r="C6981">
        <v>8007</v>
      </c>
      <c r="D6981" t="s">
        <v>431</v>
      </c>
      <c r="E6981" t="s">
        <v>411</v>
      </c>
      <c r="F6981">
        <v>2016</v>
      </c>
      <c r="G6981">
        <v>196</v>
      </c>
      <c r="H6981">
        <v>196</v>
      </c>
      <c r="I6981">
        <v>3192</v>
      </c>
      <c r="K6981">
        <v>13.577999999999999</v>
      </c>
      <c r="L6981">
        <v>0.4798</v>
      </c>
      <c r="M6981">
        <v>4546.3999999999996</v>
      </c>
      <c r="N6981">
        <v>8.1000000000000003E-2</v>
      </c>
      <c r="O6981">
        <v>12.688000000000001</v>
      </c>
      <c r="P6981">
        <v>0.49340000000000001</v>
      </c>
      <c r="Q6981">
        <v>56107.1</v>
      </c>
      <c r="R6981" t="s">
        <v>38</v>
      </c>
      <c r="T6981" t="s">
        <v>28</v>
      </c>
      <c r="V6981" t="s">
        <v>32</v>
      </c>
      <c r="Y6981" t="s">
        <v>159</v>
      </c>
    </row>
    <row r="6982" spans="1:25" x14ac:dyDescent="0.45">
      <c r="A6982" t="s">
        <v>335</v>
      </c>
      <c r="B6982" t="s">
        <v>542</v>
      </c>
      <c r="C6982">
        <v>8007</v>
      </c>
      <c r="D6982" t="s">
        <v>431</v>
      </c>
      <c r="E6982" t="s">
        <v>411</v>
      </c>
      <c r="F6982">
        <v>2017</v>
      </c>
      <c r="G6982">
        <v>99</v>
      </c>
      <c r="H6982">
        <v>99</v>
      </c>
      <c r="I6982">
        <v>1450</v>
      </c>
      <c r="K6982">
        <v>2.1999999999999999E-2</v>
      </c>
      <c r="L6982">
        <v>1.9E-3</v>
      </c>
      <c r="M6982">
        <v>2078.6999999999998</v>
      </c>
      <c r="N6982">
        <v>8.1100000000000005E-2</v>
      </c>
      <c r="O6982">
        <v>9.2270000000000003</v>
      </c>
      <c r="P6982">
        <v>0.77359999999999995</v>
      </c>
      <c r="Q6982">
        <v>25654.400000000001</v>
      </c>
      <c r="R6982" t="s">
        <v>38</v>
      </c>
      <c r="T6982" t="s">
        <v>28</v>
      </c>
      <c r="V6982" t="s">
        <v>32</v>
      </c>
      <c r="Y6982" t="s">
        <v>160</v>
      </c>
    </row>
    <row r="6983" spans="1:25" x14ac:dyDescent="0.45">
      <c r="A6983" t="s">
        <v>335</v>
      </c>
      <c r="B6983" t="s">
        <v>542</v>
      </c>
      <c r="C6983">
        <v>8007</v>
      </c>
      <c r="D6983" t="s">
        <v>431</v>
      </c>
      <c r="E6983" t="s">
        <v>411</v>
      </c>
      <c r="F6983">
        <v>2018</v>
      </c>
      <c r="G6983">
        <v>238</v>
      </c>
      <c r="H6983">
        <v>238</v>
      </c>
      <c r="I6983">
        <v>4058</v>
      </c>
      <c r="K6983">
        <v>5.5E-2</v>
      </c>
      <c r="L6983">
        <v>1.9E-3</v>
      </c>
      <c r="M6983">
        <v>5125.5</v>
      </c>
      <c r="N6983">
        <v>8.09E-2</v>
      </c>
      <c r="O6983">
        <v>25.143999999999998</v>
      </c>
      <c r="P6983">
        <v>0.80420000000000003</v>
      </c>
      <c r="Q6983">
        <v>63276.1</v>
      </c>
      <c r="R6983" t="s">
        <v>38</v>
      </c>
      <c r="T6983" t="s">
        <v>28</v>
      </c>
      <c r="V6983" t="s">
        <v>545</v>
      </c>
      <c r="Y6983" t="s">
        <v>160</v>
      </c>
    </row>
    <row r="6984" spans="1:25" x14ac:dyDescent="0.45">
      <c r="A6984" t="s">
        <v>335</v>
      </c>
      <c r="B6984" t="s">
        <v>542</v>
      </c>
      <c r="C6984">
        <v>8007</v>
      </c>
      <c r="D6984" t="s">
        <v>431</v>
      </c>
      <c r="E6984" t="s">
        <v>411</v>
      </c>
      <c r="F6984">
        <v>2019</v>
      </c>
      <c r="G6984">
        <v>70</v>
      </c>
      <c r="H6984">
        <v>70</v>
      </c>
      <c r="I6984">
        <v>1174</v>
      </c>
      <c r="K6984">
        <v>8.9999999999999993E-3</v>
      </c>
      <c r="L6984">
        <v>1.1000000000000001E-3</v>
      </c>
      <c r="M6984">
        <v>1632.4</v>
      </c>
      <c r="N6984">
        <v>8.1000000000000003E-2</v>
      </c>
      <c r="O6984">
        <v>5.07</v>
      </c>
      <c r="P6984">
        <v>0.55649999999999999</v>
      </c>
      <c r="Q6984">
        <v>20153.599999999999</v>
      </c>
      <c r="R6984" t="s">
        <v>38</v>
      </c>
      <c r="T6984" t="s">
        <v>28</v>
      </c>
      <c r="V6984" t="s">
        <v>32</v>
      </c>
      <c r="Y6984" t="s">
        <v>160</v>
      </c>
    </row>
    <row r="6985" spans="1:25" x14ac:dyDescent="0.45">
      <c r="A6985" t="s">
        <v>335</v>
      </c>
      <c r="B6985" t="s">
        <v>542</v>
      </c>
      <c r="C6985">
        <v>8007</v>
      </c>
      <c r="D6985" t="s">
        <v>431</v>
      </c>
      <c r="E6985" t="s">
        <v>411</v>
      </c>
      <c r="F6985">
        <v>2020</v>
      </c>
      <c r="G6985">
        <v>61</v>
      </c>
      <c r="H6985">
        <v>61</v>
      </c>
      <c r="I6985">
        <v>1011</v>
      </c>
      <c r="K6985">
        <v>5.0000000000000001E-3</v>
      </c>
      <c r="L6985">
        <v>8.0000000000000004E-4</v>
      </c>
      <c r="M6985">
        <v>1129</v>
      </c>
      <c r="N6985">
        <v>8.1100000000000005E-2</v>
      </c>
      <c r="O6985">
        <v>4.024</v>
      </c>
      <c r="P6985">
        <v>0.60129999999999995</v>
      </c>
      <c r="Q6985">
        <v>13941.9</v>
      </c>
      <c r="R6985" t="s">
        <v>38</v>
      </c>
      <c r="T6985" t="s">
        <v>28</v>
      </c>
      <c r="V6985" t="s">
        <v>32</v>
      </c>
      <c r="Y6985" t="s">
        <v>160</v>
      </c>
    </row>
    <row r="6986" spans="1:25" x14ac:dyDescent="0.45">
      <c r="A6986" t="s">
        <v>335</v>
      </c>
      <c r="B6986" t="s">
        <v>542</v>
      </c>
      <c r="C6986">
        <v>8007</v>
      </c>
      <c r="D6986" t="s">
        <v>431</v>
      </c>
      <c r="E6986" t="s">
        <v>411</v>
      </c>
      <c r="F6986">
        <v>2021</v>
      </c>
      <c r="G6986">
        <v>177</v>
      </c>
      <c r="H6986">
        <v>177</v>
      </c>
      <c r="I6986">
        <v>2192</v>
      </c>
      <c r="K6986">
        <v>0.01</v>
      </c>
      <c r="L6986">
        <v>5.9999999999999995E-4</v>
      </c>
      <c r="M6986">
        <v>2429.9</v>
      </c>
      <c r="N6986">
        <v>8.0699999999999994E-2</v>
      </c>
      <c r="O6986">
        <v>8.1769999999999996</v>
      </c>
      <c r="P6986">
        <v>0.66249999999999998</v>
      </c>
      <c r="Q6986">
        <v>29991</v>
      </c>
      <c r="R6986" t="s">
        <v>38</v>
      </c>
      <c r="T6986" t="s">
        <v>28</v>
      </c>
      <c r="V6986" t="s">
        <v>32</v>
      </c>
      <c r="Y6986" t="s">
        <v>161</v>
      </c>
    </row>
    <row r="6987" spans="1:25" x14ac:dyDescent="0.45">
      <c r="A6987" t="s">
        <v>335</v>
      </c>
      <c r="B6987" t="s">
        <v>542</v>
      </c>
      <c r="C6987">
        <v>8007</v>
      </c>
      <c r="D6987" t="s">
        <v>431</v>
      </c>
      <c r="E6987" t="s">
        <v>411</v>
      </c>
      <c r="F6987">
        <v>2022</v>
      </c>
      <c r="G6987">
        <v>237</v>
      </c>
      <c r="H6987">
        <v>237</v>
      </c>
      <c r="I6987">
        <v>3019</v>
      </c>
      <c r="K6987">
        <v>1.4E-2</v>
      </c>
      <c r="L6987">
        <v>5.9999999999999995E-4</v>
      </c>
      <c r="M6987">
        <v>3354.6</v>
      </c>
      <c r="N6987">
        <v>8.1100000000000005E-2</v>
      </c>
      <c r="O6987">
        <v>12.784000000000001</v>
      </c>
      <c r="P6987">
        <v>0.64600000000000002</v>
      </c>
      <c r="Q6987">
        <v>41417.699999999997</v>
      </c>
      <c r="R6987" t="s">
        <v>38</v>
      </c>
      <c r="T6987" t="s">
        <v>28</v>
      </c>
      <c r="V6987" t="s">
        <v>32</v>
      </c>
      <c r="Y6987" t="s">
        <v>161</v>
      </c>
    </row>
    <row r="6988" spans="1:25" x14ac:dyDescent="0.45">
      <c r="A6988" t="s">
        <v>335</v>
      </c>
      <c r="B6988" t="s">
        <v>542</v>
      </c>
      <c r="C6988">
        <v>8007</v>
      </c>
      <c r="D6988" t="s">
        <v>431</v>
      </c>
      <c r="E6988" t="s">
        <v>411</v>
      </c>
      <c r="F6988">
        <v>2023</v>
      </c>
      <c r="G6988">
        <v>49</v>
      </c>
      <c r="H6988">
        <v>49</v>
      </c>
      <c r="I6988">
        <v>894</v>
      </c>
      <c r="K6988">
        <v>4.0000000000000001E-3</v>
      </c>
      <c r="L6988">
        <v>8.0000000000000004E-4</v>
      </c>
      <c r="M6988">
        <v>764.8</v>
      </c>
      <c r="N6988">
        <v>8.0799999999999997E-2</v>
      </c>
      <c r="O6988">
        <v>2.9289999999999998</v>
      </c>
      <c r="P6988">
        <v>0.59670000000000001</v>
      </c>
      <c r="Q6988">
        <v>9449.6</v>
      </c>
      <c r="R6988" t="s">
        <v>38</v>
      </c>
      <c r="T6988" t="s">
        <v>28</v>
      </c>
      <c r="V6988" t="s">
        <v>32</v>
      </c>
      <c r="Y6988" t="s">
        <v>161</v>
      </c>
    </row>
    <row r="6989" spans="1:25" x14ac:dyDescent="0.45">
      <c r="A6989" t="s">
        <v>335</v>
      </c>
      <c r="B6989" t="s">
        <v>542</v>
      </c>
      <c r="C6989">
        <v>8007</v>
      </c>
      <c r="D6989" t="s">
        <v>431</v>
      </c>
      <c r="E6989" t="s">
        <v>411</v>
      </c>
      <c r="F6989">
        <v>2024</v>
      </c>
      <c r="G6989">
        <v>38</v>
      </c>
      <c r="H6989">
        <v>38</v>
      </c>
      <c r="I6989">
        <v>449</v>
      </c>
      <c r="K6989">
        <v>2E-3</v>
      </c>
      <c r="L6989">
        <v>5.0000000000000001E-4</v>
      </c>
      <c r="M6989">
        <v>544.4</v>
      </c>
      <c r="N6989">
        <v>8.0699999999999994E-2</v>
      </c>
      <c r="O6989">
        <v>1.823</v>
      </c>
      <c r="P6989">
        <v>0.47770000000000001</v>
      </c>
      <c r="Q6989">
        <v>6723.3</v>
      </c>
      <c r="R6989" t="s">
        <v>38</v>
      </c>
      <c r="T6989" t="s">
        <v>28</v>
      </c>
      <c r="V6989" t="s">
        <v>32</v>
      </c>
      <c r="Y6989" t="s">
        <v>161</v>
      </c>
    </row>
    <row r="6990" spans="1:25" x14ac:dyDescent="0.45">
      <c r="A6990" t="s">
        <v>274</v>
      </c>
      <c r="B6990" t="s">
        <v>550</v>
      </c>
      <c r="C6990">
        <v>8008</v>
      </c>
      <c r="D6990">
        <v>1001</v>
      </c>
      <c r="F6990">
        <v>2009</v>
      </c>
      <c r="G6990">
        <v>11</v>
      </c>
      <c r="H6990">
        <v>11</v>
      </c>
      <c r="I6990">
        <v>386</v>
      </c>
      <c r="K6990">
        <v>4.0000000000000001E-3</v>
      </c>
      <c r="L6990">
        <v>1E-3</v>
      </c>
      <c r="M6990">
        <v>713.9</v>
      </c>
      <c r="N6990">
        <v>5.8999999999999997E-2</v>
      </c>
      <c r="O6990">
        <v>4.2039999999999997</v>
      </c>
      <c r="P6990">
        <v>0.7</v>
      </c>
      <c r="Q6990">
        <v>12012</v>
      </c>
      <c r="R6990" t="s">
        <v>34</v>
      </c>
      <c r="S6990" t="s">
        <v>38</v>
      </c>
      <c r="T6990" t="s">
        <v>28</v>
      </c>
      <c r="V6990" t="s">
        <v>32</v>
      </c>
      <c r="Y6990" t="s">
        <v>103</v>
      </c>
    </row>
    <row r="6991" spans="1:25" x14ac:dyDescent="0.45">
      <c r="A6991" t="s">
        <v>274</v>
      </c>
      <c r="B6991" t="s">
        <v>550</v>
      </c>
      <c r="C6991">
        <v>8008</v>
      </c>
      <c r="D6991">
        <v>1001</v>
      </c>
      <c r="F6991">
        <v>2010</v>
      </c>
      <c r="G6991">
        <v>41</v>
      </c>
      <c r="H6991">
        <v>41</v>
      </c>
      <c r="I6991">
        <v>1729</v>
      </c>
      <c r="K6991">
        <v>1.2999999999999999E-2</v>
      </c>
      <c r="L6991">
        <v>1E-3</v>
      </c>
      <c r="M6991">
        <v>2660.9</v>
      </c>
      <c r="N6991">
        <v>5.8999999999999997E-2</v>
      </c>
      <c r="O6991">
        <v>17.684999999999999</v>
      </c>
      <c r="P6991">
        <v>0.79</v>
      </c>
      <c r="Q6991">
        <v>44772</v>
      </c>
      <c r="R6991" t="s">
        <v>34</v>
      </c>
      <c r="S6991" t="s">
        <v>38</v>
      </c>
      <c r="T6991" t="s">
        <v>28</v>
      </c>
      <c r="V6991" t="s">
        <v>32</v>
      </c>
      <c r="Y6991" t="s">
        <v>103</v>
      </c>
    </row>
    <row r="6992" spans="1:25" x14ac:dyDescent="0.45">
      <c r="A6992" t="s">
        <v>274</v>
      </c>
      <c r="B6992" t="s">
        <v>550</v>
      </c>
      <c r="C6992">
        <v>8008</v>
      </c>
      <c r="D6992">
        <v>1001</v>
      </c>
      <c r="F6992">
        <v>2011</v>
      </c>
      <c r="G6992">
        <v>58</v>
      </c>
      <c r="H6992">
        <v>58</v>
      </c>
      <c r="I6992">
        <v>1924</v>
      </c>
      <c r="K6992">
        <v>1.9E-2</v>
      </c>
      <c r="L6992">
        <v>1E-3</v>
      </c>
      <c r="M6992">
        <v>3764.2</v>
      </c>
      <c r="N6992">
        <v>5.8999999999999997E-2</v>
      </c>
      <c r="O6992">
        <v>35.151000000000003</v>
      </c>
      <c r="P6992">
        <v>1.1100000000000001</v>
      </c>
      <c r="Q6992">
        <v>63336</v>
      </c>
      <c r="R6992" t="s">
        <v>34</v>
      </c>
      <c r="S6992" t="s">
        <v>38</v>
      </c>
      <c r="T6992" t="s">
        <v>28</v>
      </c>
      <c r="V6992" t="s">
        <v>32</v>
      </c>
      <c r="Y6992" t="s">
        <v>103</v>
      </c>
    </row>
    <row r="6993" spans="1:25" x14ac:dyDescent="0.45">
      <c r="A6993" t="s">
        <v>274</v>
      </c>
      <c r="B6993" t="s">
        <v>550</v>
      </c>
      <c r="C6993">
        <v>8008</v>
      </c>
      <c r="D6993">
        <v>1001</v>
      </c>
      <c r="F6993">
        <v>2012</v>
      </c>
      <c r="G6993">
        <v>112</v>
      </c>
      <c r="H6993">
        <v>112</v>
      </c>
      <c r="I6993">
        <v>4005</v>
      </c>
      <c r="K6993">
        <v>3.6999999999999998E-2</v>
      </c>
      <c r="L6993">
        <v>1E-3</v>
      </c>
      <c r="M6993">
        <v>7268.8</v>
      </c>
      <c r="N6993">
        <v>5.8999999999999997E-2</v>
      </c>
      <c r="O6993">
        <v>67.878</v>
      </c>
      <c r="P6993">
        <v>1.1100000000000001</v>
      </c>
      <c r="Q6993">
        <v>122304</v>
      </c>
      <c r="R6993" t="s">
        <v>34</v>
      </c>
      <c r="S6993" t="s">
        <v>38</v>
      </c>
      <c r="T6993" t="s">
        <v>28</v>
      </c>
      <c r="V6993" t="s">
        <v>32</v>
      </c>
      <c r="Y6993" t="s">
        <v>283</v>
      </c>
    </row>
    <row r="6994" spans="1:25" x14ac:dyDescent="0.45">
      <c r="A6994" t="s">
        <v>274</v>
      </c>
      <c r="B6994" t="s">
        <v>550</v>
      </c>
      <c r="C6994">
        <v>8008</v>
      </c>
      <c r="D6994">
        <v>1001</v>
      </c>
      <c r="F6994">
        <v>2013</v>
      </c>
      <c r="G6994">
        <v>169</v>
      </c>
      <c r="H6994">
        <v>167.38</v>
      </c>
      <c r="I6994">
        <v>7069.24</v>
      </c>
      <c r="K6994">
        <v>5.5E-2</v>
      </c>
      <c r="L6994">
        <v>1E-3</v>
      </c>
      <c r="M6994">
        <v>10862.962</v>
      </c>
      <c r="N6994">
        <v>5.8999999999999997E-2</v>
      </c>
      <c r="O6994">
        <v>101.441</v>
      </c>
      <c r="P6994">
        <v>1.1100000000000001</v>
      </c>
      <c r="Q6994">
        <v>182778.96</v>
      </c>
      <c r="R6994" t="s">
        <v>34</v>
      </c>
      <c r="S6994" t="s">
        <v>38</v>
      </c>
      <c r="T6994" t="s">
        <v>28</v>
      </c>
      <c r="V6994" t="s">
        <v>32</v>
      </c>
      <c r="Y6994" t="s">
        <v>283</v>
      </c>
    </row>
    <row r="6995" spans="1:25" x14ac:dyDescent="0.45">
      <c r="A6995" t="s">
        <v>274</v>
      </c>
      <c r="B6995" t="s">
        <v>550</v>
      </c>
      <c r="C6995">
        <v>8008</v>
      </c>
      <c r="D6995">
        <v>1001</v>
      </c>
      <c r="F6995">
        <v>2014</v>
      </c>
      <c r="G6995">
        <v>322</v>
      </c>
      <c r="H6995">
        <v>322</v>
      </c>
      <c r="I6995">
        <v>13846</v>
      </c>
      <c r="K6995">
        <v>0.105</v>
      </c>
      <c r="L6995">
        <v>1E-3</v>
      </c>
      <c r="M6995">
        <v>20897.8</v>
      </c>
      <c r="N6995">
        <v>5.8999999999999997E-2</v>
      </c>
      <c r="O6995">
        <v>195.148</v>
      </c>
      <c r="P6995">
        <v>1.1100000000000001</v>
      </c>
      <c r="Q6995">
        <v>351624</v>
      </c>
      <c r="R6995" t="s">
        <v>34</v>
      </c>
      <c r="S6995" t="s">
        <v>38</v>
      </c>
      <c r="T6995" t="s">
        <v>28</v>
      </c>
      <c r="V6995" t="s">
        <v>32</v>
      </c>
      <c r="Y6995" t="s">
        <v>283</v>
      </c>
    </row>
    <row r="6996" spans="1:25" x14ac:dyDescent="0.45">
      <c r="A6996" t="s">
        <v>274</v>
      </c>
      <c r="B6996" t="s">
        <v>550</v>
      </c>
      <c r="C6996">
        <v>8008</v>
      </c>
      <c r="D6996">
        <v>1001</v>
      </c>
      <c r="F6996">
        <v>2015</v>
      </c>
      <c r="G6996">
        <v>95</v>
      </c>
      <c r="H6996">
        <v>95</v>
      </c>
      <c r="I6996">
        <v>4334</v>
      </c>
      <c r="K6996">
        <v>3.1E-2</v>
      </c>
      <c r="L6996">
        <v>1E-3</v>
      </c>
      <c r="M6996">
        <v>6165.5</v>
      </c>
      <c r="N6996">
        <v>5.8999999999999997E-2</v>
      </c>
      <c r="O6996">
        <v>57.575000000000003</v>
      </c>
      <c r="P6996">
        <v>1.1100000000000001</v>
      </c>
      <c r="Q6996">
        <v>103740</v>
      </c>
      <c r="R6996" t="s">
        <v>34</v>
      </c>
      <c r="S6996" t="s">
        <v>38</v>
      </c>
      <c r="T6996" t="s">
        <v>28</v>
      </c>
      <c r="V6996" t="s">
        <v>294</v>
      </c>
      <c r="Y6996" t="s">
        <v>284</v>
      </c>
    </row>
    <row r="6997" spans="1:25" x14ac:dyDescent="0.45">
      <c r="A6997" t="s">
        <v>274</v>
      </c>
      <c r="B6997" t="s">
        <v>550</v>
      </c>
      <c r="C6997">
        <v>8008</v>
      </c>
      <c r="D6997">
        <v>1001</v>
      </c>
      <c r="F6997">
        <v>2016</v>
      </c>
      <c r="G6997">
        <v>152</v>
      </c>
      <c r="H6997">
        <v>152</v>
      </c>
      <c r="I6997">
        <v>6148</v>
      </c>
      <c r="K6997">
        <v>0.05</v>
      </c>
      <c r="L6997">
        <v>1E-3</v>
      </c>
      <c r="M6997">
        <v>9864.7999999999993</v>
      </c>
      <c r="N6997">
        <v>5.8999999999999997E-2</v>
      </c>
      <c r="O6997">
        <v>92.12</v>
      </c>
      <c r="P6997">
        <v>1.1100000000000001</v>
      </c>
      <c r="Q6997">
        <v>165984</v>
      </c>
      <c r="R6997" t="s">
        <v>34</v>
      </c>
      <c r="S6997" t="s">
        <v>38</v>
      </c>
      <c r="T6997" t="s">
        <v>28</v>
      </c>
      <c r="V6997" t="s">
        <v>40</v>
      </c>
      <c r="Y6997" t="s">
        <v>284</v>
      </c>
    </row>
    <row r="6998" spans="1:25" x14ac:dyDescent="0.45">
      <c r="A6998" t="s">
        <v>274</v>
      </c>
      <c r="B6998" t="s">
        <v>550</v>
      </c>
      <c r="C6998">
        <v>8008</v>
      </c>
      <c r="D6998">
        <v>1001</v>
      </c>
      <c r="F6998">
        <v>2017</v>
      </c>
      <c r="G6998">
        <v>168</v>
      </c>
      <c r="H6998">
        <v>168</v>
      </c>
      <c r="I6998">
        <v>7371</v>
      </c>
      <c r="K6998">
        <v>5.5E-2</v>
      </c>
      <c r="L6998">
        <v>1E-3</v>
      </c>
      <c r="M6998">
        <v>10903.2</v>
      </c>
      <c r="N6998">
        <v>5.8999999999999997E-2</v>
      </c>
      <c r="O6998">
        <v>101.816</v>
      </c>
      <c r="P6998">
        <v>1.1100000000000001</v>
      </c>
      <c r="Q6998">
        <v>183456</v>
      </c>
      <c r="R6998" t="s">
        <v>34</v>
      </c>
      <c r="S6998" t="s">
        <v>38</v>
      </c>
      <c r="T6998" t="s">
        <v>28</v>
      </c>
      <c r="V6998" t="s">
        <v>40</v>
      </c>
      <c r="Y6998" t="s">
        <v>285</v>
      </c>
    </row>
    <row r="6999" spans="1:25" x14ac:dyDescent="0.45">
      <c r="A6999" t="s">
        <v>274</v>
      </c>
      <c r="B6999" t="s">
        <v>550</v>
      </c>
      <c r="C6999">
        <v>8008</v>
      </c>
      <c r="D6999">
        <v>1001</v>
      </c>
      <c r="F6999">
        <v>2018</v>
      </c>
      <c r="G6999">
        <v>121</v>
      </c>
      <c r="H6999">
        <v>121</v>
      </c>
      <c r="I6999">
        <v>5031</v>
      </c>
      <c r="K6999">
        <v>0.04</v>
      </c>
      <c r="L6999">
        <v>1E-3</v>
      </c>
      <c r="M6999">
        <v>7852.9</v>
      </c>
      <c r="N6999">
        <v>5.8999999999999997E-2</v>
      </c>
      <c r="O6999">
        <v>73.331999999999994</v>
      </c>
      <c r="P6999">
        <v>1.1100000000000001</v>
      </c>
      <c r="Q6999">
        <v>132132</v>
      </c>
      <c r="R6999" t="s">
        <v>34</v>
      </c>
      <c r="S6999" t="s">
        <v>38</v>
      </c>
      <c r="T6999" t="s">
        <v>28</v>
      </c>
      <c r="V6999" t="s">
        <v>40</v>
      </c>
      <c r="Y6999" t="s">
        <v>285</v>
      </c>
    </row>
    <row r="7000" spans="1:25" x14ac:dyDescent="0.45">
      <c r="A7000" t="s">
        <v>274</v>
      </c>
      <c r="B7000" t="s">
        <v>550</v>
      </c>
      <c r="C7000">
        <v>8008</v>
      </c>
      <c r="D7000">
        <v>1001</v>
      </c>
      <c r="F7000">
        <v>2019</v>
      </c>
      <c r="G7000">
        <v>4</v>
      </c>
      <c r="H7000">
        <v>4</v>
      </c>
      <c r="I7000">
        <v>60</v>
      </c>
      <c r="K7000">
        <v>1E-3</v>
      </c>
      <c r="L7000">
        <v>1E-3</v>
      </c>
      <c r="M7000">
        <v>259.60000000000002</v>
      </c>
      <c r="N7000">
        <v>5.8999999999999997E-2</v>
      </c>
      <c r="O7000">
        <v>2.4239999999999999</v>
      </c>
      <c r="P7000">
        <v>1.1100000000000001</v>
      </c>
      <c r="Q7000">
        <v>4368</v>
      </c>
      <c r="R7000" t="s">
        <v>34</v>
      </c>
      <c r="S7000" t="s">
        <v>38</v>
      </c>
      <c r="T7000" t="s">
        <v>28</v>
      </c>
      <c r="V7000" t="s">
        <v>40</v>
      </c>
      <c r="Y7000" t="s">
        <v>285</v>
      </c>
    </row>
    <row r="7001" spans="1:25" x14ac:dyDescent="0.45">
      <c r="A7001" t="s">
        <v>274</v>
      </c>
      <c r="B7001" t="s">
        <v>550</v>
      </c>
      <c r="C7001">
        <v>8008</v>
      </c>
      <c r="D7001">
        <v>1001</v>
      </c>
      <c r="F7001">
        <v>2020</v>
      </c>
      <c r="G7001">
        <v>0</v>
      </c>
      <c r="H7001">
        <v>0</v>
      </c>
      <c r="R7001" t="s">
        <v>34</v>
      </c>
      <c r="S7001" t="s">
        <v>38</v>
      </c>
      <c r="T7001" t="s">
        <v>28</v>
      </c>
      <c r="V7001" t="s">
        <v>40</v>
      </c>
      <c r="Y7001" t="s">
        <v>160</v>
      </c>
    </row>
    <row r="7002" spans="1:25" x14ac:dyDescent="0.45">
      <c r="A7002" t="s">
        <v>274</v>
      </c>
      <c r="B7002" t="s">
        <v>550</v>
      </c>
      <c r="C7002">
        <v>8008</v>
      </c>
      <c r="D7002">
        <v>1001</v>
      </c>
      <c r="F7002">
        <v>2021</v>
      </c>
      <c r="G7002">
        <v>91</v>
      </c>
      <c r="H7002">
        <v>91</v>
      </c>
      <c r="I7002">
        <v>3166</v>
      </c>
      <c r="K7002">
        <v>0.03</v>
      </c>
      <c r="L7002">
        <v>1E-3</v>
      </c>
      <c r="M7002">
        <v>5905.9</v>
      </c>
      <c r="N7002">
        <v>5.8999999999999997E-2</v>
      </c>
      <c r="O7002">
        <v>55.151000000000003</v>
      </c>
      <c r="P7002">
        <v>1.1100000000000001</v>
      </c>
      <c r="Q7002">
        <v>99372</v>
      </c>
      <c r="R7002" t="s">
        <v>34</v>
      </c>
      <c r="S7002" t="s">
        <v>38</v>
      </c>
      <c r="T7002" t="s">
        <v>28</v>
      </c>
      <c r="V7002" t="s">
        <v>40</v>
      </c>
      <c r="Y7002" t="s">
        <v>161</v>
      </c>
    </row>
    <row r="7003" spans="1:25" x14ac:dyDescent="0.45">
      <c r="A7003" t="s">
        <v>274</v>
      </c>
      <c r="B7003" t="s">
        <v>550</v>
      </c>
      <c r="C7003">
        <v>8008</v>
      </c>
      <c r="D7003">
        <v>1001</v>
      </c>
      <c r="F7003">
        <v>2022</v>
      </c>
      <c r="G7003">
        <v>70</v>
      </c>
      <c r="H7003">
        <v>63.1</v>
      </c>
      <c r="I7003">
        <v>2464.96</v>
      </c>
      <c r="K7003">
        <v>1.6E-2</v>
      </c>
      <c r="L7003">
        <v>8.9999999999999998E-4</v>
      </c>
      <c r="M7003">
        <v>3223.9</v>
      </c>
      <c r="N7003">
        <v>5.8900000000000001E-2</v>
      </c>
      <c r="O7003">
        <v>14.569000000000001</v>
      </c>
      <c r="P7003">
        <v>0.42520000000000002</v>
      </c>
      <c r="Q7003">
        <v>54482.400000000001</v>
      </c>
      <c r="R7003" t="s">
        <v>34</v>
      </c>
      <c r="S7003" t="s">
        <v>38</v>
      </c>
      <c r="T7003" t="s">
        <v>28</v>
      </c>
      <c r="V7003" t="s">
        <v>40</v>
      </c>
      <c r="Y7003" t="s">
        <v>161</v>
      </c>
    </row>
    <row r="7004" spans="1:25" x14ac:dyDescent="0.45">
      <c r="A7004" t="s">
        <v>274</v>
      </c>
      <c r="B7004" t="s">
        <v>550</v>
      </c>
      <c r="C7004">
        <v>8008</v>
      </c>
      <c r="D7004">
        <v>1001</v>
      </c>
      <c r="F7004">
        <v>2023</v>
      </c>
      <c r="G7004">
        <v>60</v>
      </c>
      <c r="H7004">
        <v>47.96</v>
      </c>
      <c r="I7004">
        <v>1951.2</v>
      </c>
      <c r="K7004">
        <v>1.0999999999999999E-2</v>
      </c>
      <c r="L7004">
        <v>8.9999999999999998E-4</v>
      </c>
      <c r="M7004">
        <v>2122.8000000000002</v>
      </c>
      <c r="N7004">
        <v>5.8999999999999997E-2</v>
      </c>
      <c r="O7004">
        <v>2.6989999999999998</v>
      </c>
      <c r="P7004">
        <v>0.14949999999999999</v>
      </c>
      <c r="Q7004">
        <v>35982.5</v>
      </c>
      <c r="R7004" t="s">
        <v>34</v>
      </c>
      <c r="T7004" t="s">
        <v>28</v>
      </c>
      <c r="V7004" t="s">
        <v>40</v>
      </c>
      <c r="Y7004" t="s">
        <v>161</v>
      </c>
    </row>
    <row r="7005" spans="1:25" x14ac:dyDescent="0.45">
      <c r="A7005" t="s">
        <v>274</v>
      </c>
      <c r="B7005" t="s">
        <v>550</v>
      </c>
      <c r="C7005">
        <v>8008</v>
      </c>
      <c r="D7005">
        <v>1001</v>
      </c>
      <c r="F7005">
        <v>2024</v>
      </c>
      <c r="G7005">
        <v>0</v>
      </c>
      <c r="H7005">
        <v>0</v>
      </c>
      <c r="R7005" t="s">
        <v>34</v>
      </c>
      <c r="T7005" t="s">
        <v>28</v>
      </c>
      <c r="V7005" t="s">
        <v>551</v>
      </c>
      <c r="Y7005" t="s">
        <v>161</v>
      </c>
    </row>
    <row r="7006" spans="1:25" x14ac:dyDescent="0.45">
      <c r="A7006" t="s">
        <v>335</v>
      </c>
      <c r="B7006" t="s">
        <v>552</v>
      </c>
      <c r="C7006">
        <v>8053</v>
      </c>
      <c r="D7006" t="s">
        <v>553</v>
      </c>
      <c r="F7006">
        <v>2009</v>
      </c>
      <c r="G7006">
        <v>1746</v>
      </c>
      <c r="H7006">
        <v>1386.2</v>
      </c>
      <c r="I7006">
        <v>63811.21</v>
      </c>
      <c r="K7006">
        <v>0.17799999999999999</v>
      </c>
      <c r="L7006">
        <v>1E-3</v>
      </c>
      <c r="M7006">
        <v>35305.741000000002</v>
      </c>
      <c r="N7006">
        <v>5.9200000000000003E-2</v>
      </c>
      <c r="O7006">
        <v>2.7869999999999999</v>
      </c>
      <c r="P7006">
        <v>2.06E-2</v>
      </c>
      <c r="Q7006">
        <v>594089.10499999998</v>
      </c>
      <c r="R7006" t="s">
        <v>34</v>
      </c>
      <c r="T7006" t="s">
        <v>28</v>
      </c>
      <c r="V7006" t="s">
        <v>211</v>
      </c>
      <c r="Y7006" t="s">
        <v>107</v>
      </c>
    </row>
    <row r="7007" spans="1:25" x14ac:dyDescent="0.45">
      <c r="A7007" t="s">
        <v>335</v>
      </c>
      <c r="B7007" t="s">
        <v>552</v>
      </c>
      <c r="C7007">
        <v>8053</v>
      </c>
      <c r="D7007" t="s">
        <v>553</v>
      </c>
      <c r="F7007">
        <v>2010</v>
      </c>
      <c r="G7007">
        <v>2392</v>
      </c>
      <c r="H7007">
        <v>1996.72</v>
      </c>
      <c r="I7007">
        <v>91979.7</v>
      </c>
      <c r="K7007">
        <v>0.25600000000000001</v>
      </c>
      <c r="L7007">
        <v>1E-3</v>
      </c>
      <c r="M7007">
        <v>50786.580999999998</v>
      </c>
      <c r="N7007">
        <v>5.9200000000000003E-2</v>
      </c>
      <c r="O7007">
        <v>4.109</v>
      </c>
      <c r="P7007">
        <v>1.8599999999999998E-2</v>
      </c>
      <c r="Q7007">
        <v>854611.478</v>
      </c>
      <c r="R7007" t="s">
        <v>34</v>
      </c>
      <c r="T7007" t="s">
        <v>28</v>
      </c>
      <c r="V7007" t="s">
        <v>211</v>
      </c>
      <c r="Y7007" t="s">
        <v>107</v>
      </c>
    </row>
    <row r="7008" spans="1:25" x14ac:dyDescent="0.45">
      <c r="A7008" t="s">
        <v>335</v>
      </c>
      <c r="B7008" t="s">
        <v>552</v>
      </c>
      <c r="C7008">
        <v>8053</v>
      </c>
      <c r="D7008" t="s">
        <v>553</v>
      </c>
      <c r="F7008">
        <v>2011</v>
      </c>
      <c r="G7008">
        <v>3079</v>
      </c>
      <c r="H7008">
        <v>2575.1799999999998</v>
      </c>
      <c r="I7008">
        <v>116668.32</v>
      </c>
      <c r="K7008">
        <v>0.32900000000000001</v>
      </c>
      <c r="L7008">
        <v>1E-3</v>
      </c>
      <c r="M7008">
        <v>65222.701000000001</v>
      </c>
      <c r="N7008">
        <v>5.9200000000000003E-2</v>
      </c>
      <c r="O7008">
        <v>5.8730000000000002</v>
      </c>
      <c r="P7008">
        <v>2.1100000000000001E-2</v>
      </c>
      <c r="Q7008">
        <v>1097502.618</v>
      </c>
      <c r="R7008" t="s">
        <v>34</v>
      </c>
      <c r="T7008" t="s">
        <v>28</v>
      </c>
      <c r="V7008" t="s">
        <v>211</v>
      </c>
      <c r="Y7008" t="s">
        <v>107</v>
      </c>
    </row>
    <row r="7009" spans="1:25" x14ac:dyDescent="0.45">
      <c r="A7009" t="s">
        <v>335</v>
      </c>
      <c r="B7009" t="s">
        <v>552</v>
      </c>
      <c r="C7009">
        <v>8053</v>
      </c>
      <c r="D7009" t="s">
        <v>553</v>
      </c>
      <c r="F7009">
        <v>2012</v>
      </c>
      <c r="G7009">
        <v>2722</v>
      </c>
      <c r="H7009">
        <v>2273.52</v>
      </c>
      <c r="I7009">
        <v>102124.96</v>
      </c>
      <c r="K7009">
        <v>0.29099999999999998</v>
      </c>
      <c r="L7009">
        <v>1E-3</v>
      </c>
      <c r="M7009">
        <v>57549.692000000003</v>
      </c>
      <c r="N7009">
        <v>5.9200000000000003E-2</v>
      </c>
      <c r="O7009">
        <v>5.0389999999999997</v>
      </c>
      <c r="P7009">
        <v>2.2499999999999999E-2</v>
      </c>
      <c r="Q7009">
        <v>968415.13300000003</v>
      </c>
      <c r="R7009" t="s">
        <v>34</v>
      </c>
      <c r="T7009" t="s">
        <v>28</v>
      </c>
      <c r="V7009" t="s">
        <v>211</v>
      </c>
      <c r="Y7009" t="s">
        <v>107</v>
      </c>
    </row>
    <row r="7010" spans="1:25" x14ac:dyDescent="0.45">
      <c r="A7010" t="s">
        <v>335</v>
      </c>
      <c r="B7010" t="s">
        <v>552</v>
      </c>
      <c r="C7010">
        <v>8053</v>
      </c>
      <c r="D7010" t="s">
        <v>553</v>
      </c>
      <c r="F7010">
        <v>2013</v>
      </c>
      <c r="G7010">
        <v>2887</v>
      </c>
      <c r="H7010">
        <v>2481.9</v>
      </c>
      <c r="I7010">
        <v>114326.86</v>
      </c>
      <c r="K7010">
        <v>0.317</v>
      </c>
      <c r="L7010">
        <v>1E-3</v>
      </c>
      <c r="M7010">
        <v>62724.411999999997</v>
      </c>
      <c r="N7010">
        <v>5.9200000000000003E-2</v>
      </c>
      <c r="O7010">
        <v>5.5309999999999997</v>
      </c>
      <c r="P7010">
        <v>1.95E-2</v>
      </c>
      <c r="Q7010">
        <v>1055489.848</v>
      </c>
      <c r="R7010" t="s">
        <v>34</v>
      </c>
      <c r="T7010" t="s">
        <v>28</v>
      </c>
      <c r="V7010" t="s">
        <v>211</v>
      </c>
      <c r="Y7010" t="s">
        <v>107</v>
      </c>
    </row>
    <row r="7011" spans="1:25" x14ac:dyDescent="0.45">
      <c r="A7011" t="s">
        <v>335</v>
      </c>
      <c r="B7011" t="s">
        <v>552</v>
      </c>
      <c r="C7011">
        <v>8053</v>
      </c>
      <c r="D7011" t="s">
        <v>553</v>
      </c>
      <c r="F7011">
        <v>2014</v>
      </c>
      <c r="G7011">
        <v>1269</v>
      </c>
      <c r="H7011">
        <v>1017.13</v>
      </c>
      <c r="I7011">
        <v>45798.8</v>
      </c>
      <c r="K7011">
        <v>0.128</v>
      </c>
      <c r="L7011">
        <v>1E-3</v>
      </c>
      <c r="M7011">
        <v>25370.202000000001</v>
      </c>
      <c r="N7011">
        <v>5.9200000000000003E-2</v>
      </c>
      <c r="O7011">
        <v>2.39</v>
      </c>
      <c r="P7011">
        <v>2.8899999999999999E-2</v>
      </c>
      <c r="Q7011">
        <v>426895.864</v>
      </c>
      <c r="R7011" t="s">
        <v>34</v>
      </c>
      <c r="T7011" t="s">
        <v>28</v>
      </c>
      <c r="V7011" t="s">
        <v>211</v>
      </c>
      <c r="Y7011" t="s">
        <v>107</v>
      </c>
    </row>
    <row r="7012" spans="1:25" x14ac:dyDescent="0.45">
      <c r="A7012" t="s">
        <v>335</v>
      </c>
      <c r="B7012" t="s">
        <v>552</v>
      </c>
      <c r="C7012">
        <v>8053</v>
      </c>
      <c r="D7012" t="s">
        <v>553</v>
      </c>
      <c r="F7012">
        <v>2015</v>
      </c>
      <c r="G7012">
        <v>1712</v>
      </c>
      <c r="H7012">
        <v>1445.72</v>
      </c>
      <c r="I7012">
        <v>66882.23</v>
      </c>
      <c r="K7012">
        <v>0.19400000000000001</v>
      </c>
      <c r="L7012">
        <v>1E-3</v>
      </c>
      <c r="M7012">
        <v>38503.292000000001</v>
      </c>
      <c r="N7012">
        <v>5.9200000000000003E-2</v>
      </c>
      <c r="O7012">
        <v>3.47</v>
      </c>
      <c r="P7012">
        <v>2.23E-2</v>
      </c>
      <c r="Q7012">
        <v>647866.81099999999</v>
      </c>
      <c r="R7012" t="s">
        <v>34</v>
      </c>
      <c r="T7012" t="s">
        <v>28</v>
      </c>
      <c r="V7012" t="s">
        <v>211</v>
      </c>
      <c r="Y7012" t="s">
        <v>146</v>
      </c>
    </row>
    <row r="7013" spans="1:25" x14ac:dyDescent="0.45">
      <c r="A7013" t="s">
        <v>335</v>
      </c>
      <c r="B7013" t="s">
        <v>552</v>
      </c>
      <c r="C7013">
        <v>8053</v>
      </c>
      <c r="D7013" t="s">
        <v>553</v>
      </c>
      <c r="F7013">
        <v>2016</v>
      </c>
      <c r="G7013">
        <v>1808</v>
      </c>
      <c r="H7013">
        <v>1526.37</v>
      </c>
      <c r="I7013">
        <v>70234.570000000007</v>
      </c>
      <c r="K7013">
        <v>0.20799999999999999</v>
      </c>
      <c r="L7013">
        <v>1E-3</v>
      </c>
      <c r="M7013">
        <v>41291.267999999996</v>
      </c>
      <c r="N7013">
        <v>5.9200000000000003E-2</v>
      </c>
      <c r="O7013">
        <v>3.556</v>
      </c>
      <c r="P7013">
        <v>1.6899999999999998E-2</v>
      </c>
      <c r="Q7013">
        <v>694763.61699999997</v>
      </c>
      <c r="R7013" t="s">
        <v>34</v>
      </c>
      <c r="T7013" t="s">
        <v>28</v>
      </c>
      <c r="V7013" t="s">
        <v>211</v>
      </c>
      <c r="Y7013" t="s">
        <v>146</v>
      </c>
    </row>
    <row r="7014" spans="1:25" x14ac:dyDescent="0.45">
      <c r="A7014" t="s">
        <v>335</v>
      </c>
      <c r="B7014" t="s">
        <v>552</v>
      </c>
      <c r="C7014">
        <v>8053</v>
      </c>
      <c r="D7014" t="s">
        <v>553</v>
      </c>
      <c r="F7014">
        <v>2017</v>
      </c>
      <c r="G7014">
        <v>1325</v>
      </c>
      <c r="H7014">
        <v>1102.94</v>
      </c>
      <c r="I7014">
        <v>48237.53</v>
      </c>
      <c r="K7014">
        <v>0.14499999999999999</v>
      </c>
      <c r="L7014">
        <v>1E-3</v>
      </c>
      <c r="M7014">
        <v>28713.951000000001</v>
      </c>
      <c r="N7014">
        <v>5.9200000000000003E-2</v>
      </c>
      <c r="O7014">
        <v>2.4300000000000002</v>
      </c>
      <c r="P7014">
        <v>1.6299999999999999E-2</v>
      </c>
      <c r="Q7014">
        <v>483159.99</v>
      </c>
      <c r="R7014" t="s">
        <v>34</v>
      </c>
      <c r="T7014" t="s">
        <v>28</v>
      </c>
      <c r="V7014" t="s">
        <v>211</v>
      </c>
      <c r="Y7014" t="s">
        <v>147</v>
      </c>
    </row>
    <row r="7015" spans="1:25" x14ac:dyDescent="0.45">
      <c r="A7015" t="s">
        <v>335</v>
      </c>
      <c r="B7015" t="s">
        <v>552</v>
      </c>
      <c r="C7015">
        <v>8053</v>
      </c>
      <c r="D7015" t="s">
        <v>553</v>
      </c>
      <c r="F7015">
        <v>2018</v>
      </c>
      <c r="G7015">
        <v>1654</v>
      </c>
      <c r="H7015">
        <v>1404.48</v>
      </c>
      <c r="I7015">
        <v>63783.29</v>
      </c>
      <c r="K7015">
        <v>0.19400000000000001</v>
      </c>
      <c r="L7015">
        <v>1E-3</v>
      </c>
      <c r="M7015">
        <v>38413.173000000003</v>
      </c>
      <c r="N7015">
        <v>5.9200000000000003E-2</v>
      </c>
      <c r="O7015">
        <v>2.9990000000000001</v>
      </c>
      <c r="P7015">
        <v>1.26E-2</v>
      </c>
      <c r="Q7015">
        <v>646403.72699999996</v>
      </c>
      <c r="R7015" t="s">
        <v>34</v>
      </c>
      <c r="T7015" t="s">
        <v>28</v>
      </c>
      <c r="V7015" t="s">
        <v>211</v>
      </c>
      <c r="Y7015" t="s">
        <v>147</v>
      </c>
    </row>
    <row r="7016" spans="1:25" x14ac:dyDescent="0.45">
      <c r="A7016" t="s">
        <v>335</v>
      </c>
      <c r="B7016" t="s">
        <v>552</v>
      </c>
      <c r="C7016">
        <v>8053</v>
      </c>
      <c r="D7016" t="s">
        <v>553</v>
      </c>
      <c r="F7016">
        <v>2019</v>
      </c>
      <c r="G7016">
        <v>1383</v>
      </c>
      <c r="H7016">
        <v>1173.05</v>
      </c>
      <c r="I7016">
        <v>52945.52</v>
      </c>
      <c r="K7016">
        <v>0.161</v>
      </c>
      <c r="L7016">
        <v>1E-3</v>
      </c>
      <c r="M7016">
        <v>31967.695</v>
      </c>
      <c r="N7016">
        <v>5.9200000000000003E-2</v>
      </c>
      <c r="O7016">
        <v>2.6030000000000002</v>
      </c>
      <c r="P7016">
        <v>1.52E-2</v>
      </c>
      <c r="Q7016">
        <v>537918.90500000003</v>
      </c>
      <c r="R7016" t="s">
        <v>34</v>
      </c>
      <c r="T7016" t="s">
        <v>28</v>
      </c>
      <c r="V7016" t="s">
        <v>211</v>
      </c>
      <c r="Y7016" t="s">
        <v>147</v>
      </c>
    </row>
    <row r="7017" spans="1:25" x14ac:dyDescent="0.45">
      <c r="A7017" t="s">
        <v>335</v>
      </c>
      <c r="B7017" t="s">
        <v>552</v>
      </c>
      <c r="C7017">
        <v>8053</v>
      </c>
      <c r="D7017" t="s">
        <v>553</v>
      </c>
      <c r="F7017">
        <v>2020</v>
      </c>
      <c r="G7017">
        <v>1735</v>
      </c>
      <c r="H7017">
        <v>1435.04</v>
      </c>
      <c r="I7017">
        <v>65181.13</v>
      </c>
      <c r="K7017">
        <v>0.19700000000000001</v>
      </c>
      <c r="L7017">
        <v>1E-3</v>
      </c>
      <c r="M7017">
        <v>39045.315000000002</v>
      </c>
      <c r="N7017">
        <v>5.9299999999999999E-2</v>
      </c>
      <c r="O7017">
        <v>3.468</v>
      </c>
      <c r="P7017">
        <v>1.8599999999999998E-2</v>
      </c>
      <c r="Q7017">
        <v>656805.62399999995</v>
      </c>
      <c r="R7017" t="s">
        <v>34</v>
      </c>
      <c r="T7017" t="s">
        <v>28</v>
      </c>
      <c r="V7017" t="s">
        <v>211</v>
      </c>
      <c r="Y7017" t="s">
        <v>147</v>
      </c>
    </row>
    <row r="7018" spans="1:25" x14ac:dyDescent="0.45">
      <c r="A7018" t="s">
        <v>335</v>
      </c>
      <c r="B7018" t="s">
        <v>552</v>
      </c>
      <c r="C7018">
        <v>8053</v>
      </c>
      <c r="D7018" t="s">
        <v>553</v>
      </c>
      <c r="F7018">
        <v>2021</v>
      </c>
      <c r="G7018">
        <v>1604</v>
      </c>
      <c r="H7018">
        <v>1332.95</v>
      </c>
      <c r="I7018">
        <v>61228.9</v>
      </c>
      <c r="K7018">
        <v>0.185</v>
      </c>
      <c r="L7018">
        <v>1E-3</v>
      </c>
      <c r="M7018">
        <v>36703.633000000002</v>
      </c>
      <c r="N7018">
        <v>5.9200000000000003E-2</v>
      </c>
      <c r="O7018">
        <v>3.4729999999999999</v>
      </c>
      <c r="P7018">
        <v>1.89E-2</v>
      </c>
      <c r="Q7018">
        <v>617621.91299999994</v>
      </c>
      <c r="R7018" t="s">
        <v>34</v>
      </c>
      <c r="T7018" t="s">
        <v>28</v>
      </c>
      <c r="V7018" t="s">
        <v>211</v>
      </c>
      <c r="Y7018" t="s">
        <v>152</v>
      </c>
    </row>
    <row r="7019" spans="1:25" x14ac:dyDescent="0.45">
      <c r="A7019" t="s">
        <v>335</v>
      </c>
      <c r="B7019" t="s">
        <v>552</v>
      </c>
      <c r="C7019">
        <v>8053</v>
      </c>
      <c r="D7019" t="s">
        <v>553</v>
      </c>
      <c r="F7019">
        <v>2022</v>
      </c>
      <c r="G7019">
        <v>1748</v>
      </c>
      <c r="H7019">
        <v>1429.25</v>
      </c>
      <c r="I7019">
        <v>64984.39</v>
      </c>
      <c r="K7019">
        <v>0.19500000000000001</v>
      </c>
      <c r="L7019">
        <v>1E-3</v>
      </c>
      <c r="M7019">
        <v>38639.137999999999</v>
      </c>
      <c r="N7019">
        <v>5.9200000000000003E-2</v>
      </c>
      <c r="O7019">
        <v>3.5720000000000001</v>
      </c>
      <c r="P7019">
        <v>2.1600000000000001E-2</v>
      </c>
      <c r="Q7019">
        <v>650178.85199999996</v>
      </c>
      <c r="R7019" t="s">
        <v>34</v>
      </c>
      <c r="T7019" t="s">
        <v>28</v>
      </c>
      <c r="V7019" t="s">
        <v>211</v>
      </c>
      <c r="Y7019" t="s">
        <v>152</v>
      </c>
    </row>
    <row r="7020" spans="1:25" x14ac:dyDescent="0.45">
      <c r="A7020" t="s">
        <v>335</v>
      </c>
      <c r="B7020" t="s">
        <v>552</v>
      </c>
      <c r="C7020">
        <v>8053</v>
      </c>
      <c r="D7020" t="s">
        <v>553</v>
      </c>
      <c r="F7020">
        <v>2023</v>
      </c>
      <c r="G7020">
        <v>1263</v>
      </c>
      <c r="H7020">
        <v>1016.87</v>
      </c>
      <c r="I7020">
        <v>46281.09</v>
      </c>
      <c r="K7020">
        <v>0.13800000000000001</v>
      </c>
      <c r="L7020">
        <v>1E-3</v>
      </c>
      <c r="M7020">
        <v>27238.157999999999</v>
      </c>
      <c r="N7020">
        <v>5.9200000000000003E-2</v>
      </c>
      <c r="O7020">
        <v>2.5139999999999998</v>
      </c>
      <c r="P7020">
        <v>2.12E-2</v>
      </c>
      <c r="Q7020">
        <v>458332.10700000002</v>
      </c>
      <c r="R7020" t="s">
        <v>34</v>
      </c>
      <c r="T7020" t="s">
        <v>28</v>
      </c>
      <c r="V7020" t="s">
        <v>211</v>
      </c>
      <c r="Y7020" t="s">
        <v>152</v>
      </c>
    </row>
    <row r="7021" spans="1:25" x14ac:dyDescent="0.45">
      <c r="A7021" t="s">
        <v>335</v>
      </c>
      <c r="B7021" t="s">
        <v>552</v>
      </c>
      <c r="C7021">
        <v>8053</v>
      </c>
      <c r="D7021" t="s">
        <v>553</v>
      </c>
      <c r="F7021">
        <v>2024</v>
      </c>
      <c r="G7021">
        <v>757</v>
      </c>
      <c r="H7021">
        <v>612.57000000000005</v>
      </c>
      <c r="I7021">
        <v>27731.03</v>
      </c>
      <c r="K7021">
        <v>8.2000000000000003E-2</v>
      </c>
      <c r="L7021">
        <v>1E-3</v>
      </c>
      <c r="M7021">
        <v>16254.807000000001</v>
      </c>
      <c r="N7021">
        <v>5.9200000000000003E-2</v>
      </c>
      <c r="O7021">
        <v>1.37</v>
      </c>
      <c r="P7021">
        <v>2.0500000000000001E-2</v>
      </c>
      <c r="Q7021">
        <v>273514.745</v>
      </c>
      <c r="R7021" t="s">
        <v>34</v>
      </c>
      <c r="T7021" t="s">
        <v>28</v>
      </c>
      <c r="V7021" t="s">
        <v>211</v>
      </c>
      <c r="Y7021" t="s">
        <v>152</v>
      </c>
    </row>
    <row r="7022" spans="1:25" x14ac:dyDescent="0.45">
      <c r="A7022" t="s">
        <v>335</v>
      </c>
      <c r="B7022" t="s">
        <v>554</v>
      </c>
      <c r="C7022">
        <v>8906</v>
      </c>
      <c r="D7022">
        <v>20</v>
      </c>
      <c r="F7022">
        <v>2009</v>
      </c>
      <c r="G7022">
        <v>158</v>
      </c>
      <c r="H7022">
        <v>153.74</v>
      </c>
      <c r="I7022">
        <v>9702.67</v>
      </c>
      <c r="K7022">
        <v>4.3999999999999997E-2</v>
      </c>
      <c r="L7022">
        <v>1E-3</v>
      </c>
      <c r="M7022">
        <v>8618.9390000000003</v>
      </c>
      <c r="N7022">
        <v>5.91E-2</v>
      </c>
      <c r="O7022">
        <v>11.927</v>
      </c>
      <c r="P7022">
        <v>0.1331</v>
      </c>
      <c r="Q7022">
        <v>145039.68700000001</v>
      </c>
      <c r="R7022" t="s">
        <v>34</v>
      </c>
      <c r="T7022" t="s">
        <v>63</v>
      </c>
      <c r="Y7022" t="s">
        <v>107</v>
      </c>
    </row>
    <row r="7023" spans="1:25" x14ac:dyDescent="0.45">
      <c r="A7023" t="s">
        <v>335</v>
      </c>
      <c r="B7023" t="s">
        <v>554</v>
      </c>
      <c r="C7023">
        <v>8906</v>
      </c>
      <c r="D7023">
        <v>20</v>
      </c>
      <c r="F7023">
        <v>2010</v>
      </c>
      <c r="G7023">
        <v>647</v>
      </c>
      <c r="H7023">
        <v>625.45000000000005</v>
      </c>
      <c r="I7023">
        <v>45946.83</v>
      </c>
      <c r="K7023">
        <v>0.19</v>
      </c>
      <c r="L7023">
        <v>1E-3</v>
      </c>
      <c r="M7023">
        <v>37564.805</v>
      </c>
      <c r="N7023">
        <v>5.91E-2</v>
      </c>
      <c r="O7023">
        <v>50.704999999999998</v>
      </c>
      <c r="P7023">
        <v>0.13070000000000001</v>
      </c>
      <c r="Q7023">
        <v>632101.31900000002</v>
      </c>
      <c r="R7023" t="s">
        <v>34</v>
      </c>
      <c r="T7023" t="s">
        <v>63</v>
      </c>
      <c r="Y7023" t="s">
        <v>107</v>
      </c>
    </row>
    <row r="7024" spans="1:25" x14ac:dyDescent="0.45">
      <c r="A7024" t="s">
        <v>335</v>
      </c>
      <c r="B7024" t="s">
        <v>554</v>
      </c>
      <c r="C7024">
        <v>8906</v>
      </c>
      <c r="D7024">
        <v>20</v>
      </c>
      <c r="F7024">
        <v>2011</v>
      </c>
      <c r="G7024">
        <v>179</v>
      </c>
      <c r="H7024">
        <v>175.06</v>
      </c>
      <c r="I7024">
        <v>11148.98</v>
      </c>
      <c r="K7024">
        <v>4.7E-2</v>
      </c>
      <c r="L7024">
        <v>1E-3</v>
      </c>
      <c r="M7024">
        <v>9375.2440000000006</v>
      </c>
      <c r="N7024">
        <v>5.91E-2</v>
      </c>
      <c r="O7024">
        <v>12.231999999999999</v>
      </c>
      <c r="P7024">
        <v>0.1229</v>
      </c>
      <c r="Q7024">
        <v>157755.75200000001</v>
      </c>
      <c r="R7024" t="s">
        <v>34</v>
      </c>
      <c r="T7024" t="s">
        <v>63</v>
      </c>
      <c r="Y7024" t="s">
        <v>107</v>
      </c>
    </row>
    <row r="7025" spans="1:25" x14ac:dyDescent="0.45">
      <c r="A7025" t="s">
        <v>335</v>
      </c>
      <c r="B7025" t="s">
        <v>554</v>
      </c>
      <c r="C7025">
        <v>8906</v>
      </c>
      <c r="D7025">
        <v>20</v>
      </c>
      <c r="F7025">
        <v>2012</v>
      </c>
      <c r="G7025">
        <v>0</v>
      </c>
      <c r="H7025">
        <v>0</v>
      </c>
      <c r="R7025" t="s">
        <v>34</v>
      </c>
      <c r="T7025" t="s">
        <v>63</v>
      </c>
      <c r="Y7025" t="s">
        <v>107</v>
      </c>
    </row>
    <row r="7026" spans="1:25" x14ac:dyDescent="0.45">
      <c r="A7026" t="s">
        <v>335</v>
      </c>
      <c r="B7026" t="s">
        <v>554</v>
      </c>
      <c r="C7026">
        <v>8906</v>
      </c>
      <c r="D7026">
        <v>20</v>
      </c>
      <c r="F7026">
        <v>2013</v>
      </c>
      <c r="G7026">
        <v>0</v>
      </c>
      <c r="H7026">
        <v>0</v>
      </c>
      <c r="R7026" t="s">
        <v>34</v>
      </c>
      <c r="T7026" t="s">
        <v>63</v>
      </c>
      <c r="Y7026" t="s">
        <v>107</v>
      </c>
    </row>
    <row r="7027" spans="1:25" x14ac:dyDescent="0.45">
      <c r="A7027" t="s">
        <v>335</v>
      </c>
      <c r="B7027" t="s">
        <v>554</v>
      </c>
      <c r="C7027">
        <v>8906</v>
      </c>
      <c r="D7027">
        <v>20</v>
      </c>
      <c r="F7027">
        <v>2014</v>
      </c>
      <c r="G7027">
        <v>111</v>
      </c>
      <c r="H7027">
        <v>102.35</v>
      </c>
      <c r="I7027">
        <v>2176.1799999999998</v>
      </c>
      <c r="K7027">
        <v>1.2E-2</v>
      </c>
      <c r="L7027">
        <v>1E-3</v>
      </c>
      <c r="M7027">
        <v>2344.7040000000002</v>
      </c>
      <c r="N7027">
        <v>5.9400000000000001E-2</v>
      </c>
      <c r="O7027">
        <v>5.2969999999999997</v>
      </c>
      <c r="P7027">
        <v>0.19980000000000001</v>
      </c>
      <c r="Q7027">
        <v>39450.000999999997</v>
      </c>
      <c r="R7027" t="s">
        <v>34</v>
      </c>
      <c r="T7027" t="s">
        <v>63</v>
      </c>
      <c r="Y7027" t="s">
        <v>107</v>
      </c>
    </row>
    <row r="7028" spans="1:25" x14ac:dyDescent="0.45">
      <c r="A7028" t="s">
        <v>335</v>
      </c>
      <c r="B7028" t="s">
        <v>554</v>
      </c>
      <c r="C7028">
        <v>8906</v>
      </c>
      <c r="D7028">
        <v>20</v>
      </c>
      <c r="F7028">
        <v>2015</v>
      </c>
      <c r="G7028">
        <v>169</v>
      </c>
      <c r="H7028">
        <v>163.07</v>
      </c>
      <c r="I7028">
        <v>9892.19</v>
      </c>
      <c r="K7028">
        <v>3.9E-2</v>
      </c>
      <c r="L7028">
        <v>1E-3</v>
      </c>
      <c r="M7028">
        <v>7702.6229999999996</v>
      </c>
      <c r="N7028">
        <v>5.91E-2</v>
      </c>
      <c r="O7028">
        <v>11.491</v>
      </c>
      <c r="P7028">
        <v>0.1535</v>
      </c>
      <c r="Q7028">
        <v>129614.29399999999</v>
      </c>
      <c r="R7028" t="s">
        <v>34</v>
      </c>
      <c r="T7028" t="s">
        <v>63</v>
      </c>
      <c r="Y7028" t="s">
        <v>146</v>
      </c>
    </row>
    <row r="7029" spans="1:25" x14ac:dyDescent="0.45">
      <c r="A7029" t="s">
        <v>335</v>
      </c>
      <c r="B7029" t="s">
        <v>554</v>
      </c>
      <c r="C7029">
        <v>8906</v>
      </c>
      <c r="D7029">
        <v>20</v>
      </c>
      <c r="F7029">
        <v>2016</v>
      </c>
      <c r="G7029">
        <v>128</v>
      </c>
      <c r="H7029">
        <v>123.65</v>
      </c>
      <c r="I7029">
        <v>7176.51</v>
      </c>
      <c r="K7029">
        <v>2.8000000000000001E-2</v>
      </c>
      <c r="L7029">
        <v>1E-3</v>
      </c>
      <c r="M7029">
        <v>5641.3419999999996</v>
      </c>
      <c r="N7029">
        <v>5.91E-2</v>
      </c>
      <c r="O7029">
        <v>3.61</v>
      </c>
      <c r="P7029">
        <v>6.8599999999999994E-2</v>
      </c>
      <c r="Q7029">
        <v>94924.778999999995</v>
      </c>
      <c r="R7029" t="s">
        <v>34</v>
      </c>
      <c r="T7029" t="s">
        <v>63</v>
      </c>
      <c r="Y7029" t="s">
        <v>146</v>
      </c>
    </row>
    <row r="7030" spans="1:25" x14ac:dyDescent="0.45">
      <c r="A7030" t="s">
        <v>335</v>
      </c>
      <c r="B7030" t="s">
        <v>554</v>
      </c>
      <c r="C7030">
        <v>8906</v>
      </c>
      <c r="D7030">
        <v>20</v>
      </c>
      <c r="F7030">
        <v>2017</v>
      </c>
      <c r="G7030">
        <v>132</v>
      </c>
      <c r="H7030">
        <v>125.99</v>
      </c>
      <c r="I7030">
        <v>6687.8</v>
      </c>
      <c r="K7030">
        <v>2.7E-2</v>
      </c>
      <c r="L7030">
        <v>1E-3</v>
      </c>
      <c r="M7030">
        <v>5329.4629999999997</v>
      </c>
      <c r="N7030">
        <v>5.9200000000000003E-2</v>
      </c>
      <c r="O7030">
        <v>4.117</v>
      </c>
      <c r="P7030">
        <v>7.8399999999999997E-2</v>
      </c>
      <c r="Q7030">
        <v>89681.820999999996</v>
      </c>
      <c r="R7030" t="s">
        <v>34</v>
      </c>
      <c r="T7030" t="s">
        <v>63</v>
      </c>
      <c r="Y7030" t="s">
        <v>147</v>
      </c>
    </row>
    <row r="7031" spans="1:25" x14ac:dyDescent="0.45">
      <c r="A7031" t="s">
        <v>335</v>
      </c>
      <c r="B7031" t="s">
        <v>554</v>
      </c>
      <c r="C7031">
        <v>8906</v>
      </c>
      <c r="D7031">
        <v>20</v>
      </c>
      <c r="F7031">
        <v>2018</v>
      </c>
      <c r="G7031">
        <v>259</v>
      </c>
      <c r="H7031">
        <v>249.75</v>
      </c>
      <c r="I7031">
        <v>15047.14</v>
      </c>
      <c r="K7031">
        <v>0.06</v>
      </c>
      <c r="L7031">
        <v>1E-3</v>
      </c>
      <c r="M7031">
        <v>11831.715</v>
      </c>
      <c r="N7031">
        <v>5.91E-2</v>
      </c>
      <c r="O7031">
        <v>8.6910000000000007</v>
      </c>
      <c r="P7031">
        <v>8.3599999999999994E-2</v>
      </c>
      <c r="Q7031">
        <v>199081.02600000001</v>
      </c>
      <c r="R7031" t="s">
        <v>34</v>
      </c>
      <c r="T7031" t="s">
        <v>63</v>
      </c>
      <c r="Y7031" t="s">
        <v>147</v>
      </c>
    </row>
    <row r="7032" spans="1:25" x14ac:dyDescent="0.45">
      <c r="A7032" t="s">
        <v>335</v>
      </c>
      <c r="B7032" t="s">
        <v>554</v>
      </c>
      <c r="C7032">
        <v>8906</v>
      </c>
      <c r="D7032">
        <v>20</v>
      </c>
      <c r="F7032">
        <v>2019</v>
      </c>
      <c r="G7032">
        <v>129</v>
      </c>
      <c r="H7032">
        <v>128.16999999999999</v>
      </c>
      <c r="I7032">
        <v>7370.61</v>
      </c>
      <c r="K7032">
        <v>2.9000000000000001E-2</v>
      </c>
      <c r="L7032">
        <v>1E-3</v>
      </c>
      <c r="M7032">
        <v>5789.1689999999999</v>
      </c>
      <c r="N7032">
        <v>5.9499999999999997E-2</v>
      </c>
      <c r="O7032">
        <v>3.8519999999999999</v>
      </c>
      <c r="P7032">
        <v>7.1999999999999995E-2</v>
      </c>
      <c r="Q7032">
        <v>97407.986999999994</v>
      </c>
      <c r="R7032" t="s">
        <v>34</v>
      </c>
      <c r="T7032" t="s">
        <v>63</v>
      </c>
      <c r="Y7032" t="s">
        <v>147</v>
      </c>
    </row>
    <row r="7033" spans="1:25" x14ac:dyDescent="0.45">
      <c r="A7033" t="s">
        <v>335</v>
      </c>
      <c r="B7033" t="s">
        <v>554</v>
      </c>
      <c r="C7033">
        <v>8906</v>
      </c>
      <c r="D7033">
        <v>20</v>
      </c>
      <c r="F7033">
        <v>2020</v>
      </c>
      <c r="G7033">
        <v>90</v>
      </c>
      <c r="H7033">
        <v>86.36</v>
      </c>
      <c r="I7033">
        <v>5307.58</v>
      </c>
      <c r="K7033">
        <v>2.1000000000000001E-2</v>
      </c>
      <c r="L7033">
        <v>1E-3</v>
      </c>
      <c r="M7033">
        <v>4074.78</v>
      </c>
      <c r="N7033">
        <v>6.5299999999999997E-2</v>
      </c>
      <c r="O7033">
        <v>2.6139999999999999</v>
      </c>
      <c r="P7033">
        <v>7.1800000000000003E-2</v>
      </c>
      <c r="Q7033">
        <v>68562.123999999996</v>
      </c>
      <c r="R7033" t="s">
        <v>34</v>
      </c>
      <c r="T7033" t="s">
        <v>63</v>
      </c>
      <c r="Y7033" t="s">
        <v>147</v>
      </c>
    </row>
    <row r="7034" spans="1:25" x14ac:dyDescent="0.45">
      <c r="A7034" t="s">
        <v>335</v>
      </c>
      <c r="B7034" t="s">
        <v>554</v>
      </c>
      <c r="C7034">
        <v>8906</v>
      </c>
      <c r="D7034">
        <v>20</v>
      </c>
      <c r="F7034">
        <v>2021</v>
      </c>
      <c r="G7034">
        <v>171</v>
      </c>
      <c r="H7034">
        <v>167.89</v>
      </c>
      <c r="I7034">
        <v>9415.0300000000007</v>
      </c>
      <c r="K7034">
        <v>3.7999999999999999E-2</v>
      </c>
      <c r="L7034">
        <v>1E-3</v>
      </c>
      <c r="M7034">
        <v>7524.625</v>
      </c>
      <c r="N7034">
        <v>5.91E-2</v>
      </c>
      <c r="O7034">
        <v>4.2370000000000001</v>
      </c>
      <c r="P7034">
        <v>6.4000000000000001E-2</v>
      </c>
      <c r="Q7034">
        <v>126617.179</v>
      </c>
      <c r="R7034" t="s">
        <v>34</v>
      </c>
      <c r="T7034" t="s">
        <v>63</v>
      </c>
      <c r="Y7034" t="s">
        <v>152</v>
      </c>
    </row>
    <row r="7035" spans="1:25" x14ac:dyDescent="0.45">
      <c r="A7035" t="s">
        <v>335</v>
      </c>
      <c r="B7035" t="s">
        <v>554</v>
      </c>
      <c r="C7035">
        <v>8906</v>
      </c>
      <c r="D7035">
        <v>20</v>
      </c>
      <c r="F7035">
        <v>2022</v>
      </c>
      <c r="G7035">
        <v>192</v>
      </c>
      <c r="H7035">
        <v>186.64</v>
      </c>
      <c r="I7035">
        <v>12540.66</v>
      </c>
      <c r="K7035">
        <v>4.9000000000000002E-2</v>
      </c>
      <c r="L7035">
        <v>1E-3</v>
      </c>
      <c r="M7035">
        <v>9690.9179999999997</v>
      </c>
      <c r="N7035">
        <v>5.91E-2</v>
      </c>
      <c r="O7035">
        <v>5.4219999999999997</v>
      </c>
      <c r="P7035">
        <v>6.2300000000000001E-2</v>
      </c>
      <c r="Q7035">
        <v>163061.72</v>
      </c>
      <c r="R7035" t="s">
        <v>34</v>
      </c>
      <c r="T7035" t="s">
        <v>63</v>
      </c>
      <c r="Y7035" t="s">
        <v>152</v>
      </c>
    </row>
    <row r="7036" spans="1:25" x14ac:dyDescent="0.45">
      <c r="A7036" t="s">
        <v>335</v>
      </c>
      <c r="B7036" t="s">
        <v>554</v>
      </c>
      <c r="C7036">
        <v>8906</v>
      </c>
      <c r="D7036">
        <v>20</v>
      </c>
      <c r="F7036">
        <v>2023</v>
      </c>
      <c r="G7036">
        <v>294</v>
      </c>
      <c r="H7036">
        <v>274.95999999999998</v>
      </c>
      <c r="I7036">
        <v>13035.08</v>
      </c>
      <c r="K7036">
        <v>5.3999999999999999E-2</v>
      </c>
      <c r="L7036">
        <v>1E-3</v>
      </c>
      <c r="M7036">
        <v>10724.985000000001</v>
      </c>
      <c r="N7036">
        <v>5.9400000000000001E-2</v>
      </c>
      <c r="O7036">
        <v>6.2549999999999999</v>
      </c>
      <c r="P7036">
        <v>6.0400000000000002E-2</v>
      </c>
      <c r="Q7036">
        <v>180476.07500000001</v>
      </c>
      <c r="R7036" t="s">
        <v>34</v>
      </c>
      <c r="T7036" t="s">
        <v>63</v>
      </c>
      <c r="Y7036" t="s">
        <v>152</v>
      </c>
    </row>
    <row r="7037" spans="1:25" x14ac:dyDescent="0.45">
      <c r="A7037" t="s">
        <v>335</v>
      </c>
      <c r="B7037" t="s">
        <v>554</v>
      </c>
      <c r="C7037">
        <v>8906</v>
      </c>
      <c r="D7037">
        <v>20</v>
      </c>
      <c r="F7037">
        <v>2024</v>
      </c>
      <c r="G7037">
        <v>92</v>
      </c>
      <c r="H7037">
        <v>86.63</v>
      </c>
      <c r="I7037">
        <v>2246.0300000000002</v>
      </c>
      <c r="K7037">
        <v>1.2E-2</v>
      </c>
      <c r="L7037">
        <v>1E-3</v>
      </c>
      <c r="M7037">
        <v>2279.8719999999998</v>
      </c>
      <c r="N7037">
        <v>5.9400000000000001E-2</v>
      </c>
      <c r="O7037">
        <v>3.165</v>
      </c>
      <c r="P7037">
        <v>0.1128</v>
      </c>
      <c r="Q7037">
        <v>38361.633999999998</v>
      </c>
      <c r="R7037" t="s">
        <v>34</v>
      </c>
      <c r="T7037" t="s">
        <v>63</v>
      </c>
      <c r="Y7037" t="s">
        <v>152</v>
      </c>
    </row>
    <row r="7038" spans="1:25" x14ac:dyDescent="0.45">
      <c r="A7038" t="s">
        <v>335</v>
      </c>
      <c r="B7038" t="s">
        <v>554</v>
      </c>
      <c r="C7038">
        <v>8906</v>
      </c>
      <c r="D7038" t="s">
        <v>555</v>
      </c>
      <c r="E7038" t="s">
        <v>556</v>
      </c>
      <c r="F7038">
        <v>2009</v>
      </c>
      <c r="G7038">
        <v>5340</v>
      </c>
      <c r="H7038">
        <v>5329.26</v>
      </c>
      <c r="I7038">
        <v>573393.59</v>
      </c>
      <c r="K7038">
        <v>60.234000000000002</v>
      </c>
      <c r="L7038">
        <v>2.8899999999999999E-2</v>
      </c>
      <c r="M7038">
        <v>209295.15299999999</v>
      </c>
      <c r="N7038">
        <v>6.1100000000000002E-2</v>
      </c>
      <c r="O7038">
        <v>163.99600000000001</v>
      </c>
      <c r="P7038">
        <v>8.6999999999999994E-2</v>
      </c>
      <c r="Q7038">
        <v>3383074.6770000001</v>
      </c>
      <c r="R7038" t="s">
        <v>45</v>
      </c>
      <c r="S7038" t="s">
        <v>34</v>
      </c>
      <c r="T7038" t="s">
        <v>63</v>
      </c>
      <c r="Y7038" t="s">
        <v>107</v>
      </c>
    </row>
    <row r="7039" spans="1:25" x14ac:dyDescent="0.45">
      <c r="A7039" t="s">
        <v>335</v>
      </c>
      <c r="B7039" t="s">
        <v>554</v>
      </c>
      <c r="C7039">
        <v>8906</v>
      </c>
      <c r="D7039" t="s">
        <v>555</v>
      </c>
      <c r="E7039" t="s">
        <v>556</v>
      </c>
      <c r="F7039">
        <v>2010</v>
      </c>
      <c r="G7039">
        <v>6310</v>
      </c>
      <c r="H7039">
        <v>6300.66</v>
      </c>
      <c r="I7039">
        <v>777923.06</v>
      </c>
      <c r="K7039">
        <v>35.167999999999999</v>
      </c>
      <c r="L7039">
        <v>1.24E-2</v>
      </c>
      <c r="M7039">
        <v>272530.90399999998</v>
      </c>
      <c r="N7039">
        <v>5.9900000000000002E-2</v>
      </c>
      <c r="O7039">
        <v>202.21700000000001</v>
      </c>
      <c r="P7039">
        <v>7.6399999999999996E-2</v>
      </c>
      <c r="Q7039">
        <v>4506592.2439999999</v>
      </c>
      <c r="R7039" t="s">
        <v>45</v>
      </c>
      <c r="S7039" t="s">
        <v>34</v>
      </c>
      <c r="T7039" t="s">
        <v>63</v>
      </c>
      <c r="Y7039" t="s">
        <v>107</v>
      </c>
    </row>
    <row r="7040" spans="1:25" x14ac:dyDescent="0.45">
      <c r="A7040" t="s">
        <v>335</v>
      </c>
      <c r="B7040" t="s">
        <v>554</v>
      </c>
      <c r="C7040">
        <v>8906</v>
      </c>
      <c r="D7040" t="s">
        <v>555</v>
      </c>
      <c r="E7040" t="s">
        <v>556</v>
      </c>
      <c r="F7040">
        <v>2011</v>
      </c>
      <c r="G7040">
        <v>5898</v>
      </c>
      <c r="H7040">
        <v>5873.53</v>
      </c>
      <c r="I7040">
        <v>673467.03</v>
      </c>
      <c r="K7040">
        <v>11.715999999999999</v>
      </c>
      <c r="L7040">
        <v>5.3E-3</v>
      </c>
      <c r="M7040">
        <v>249784.40100000001</v>
      </c>
      <c r="N7040">
        <v>5.9400000000000001E-2</v>
      </c>
      <c r="O7040">
        <v>148.77500000000001</v>
      </c>
      <c r="P7040">
        <v>5.9799999999999999E-2</v>
      </c>
      <c r="Q7040">
        <v>4178581.7420000001</v>
      </c>
      <c r="R7040" t="s">
        <v>34</v>
      </c>
      <c r="S7040" t="s">
        <v>45</v>
      </c>
      <c r="T7040" t="s">
        <v>63</v>
      </c>
      <c r="Y7040" t="s">
        <v>107</v>
      </c>
    </row>
    <row r="7041" spans="1:25" x14ac:dyDescent="0.45">
      <c r="A7041" t="s">
        <v>335</v>
      </c>
      <c r="B7041" t="s">
        <v>554</v>
      </c>
      <c r="C7041">
        <v>8906</v>
      </c>
      <c r="D7041" t="s">
        <v>555</v>
      </c>
      <c r="E7041" t="s">
        <v>556</v>
      </c>
      <c r="F7041">
        <v>2012</v>
      </c>
      <c r="G7041">
        <v>4125</v>
      </c>
      <c r="H7041">
        <v>4107.75</v>
      </c>
      <c r="I7041">
        <v>552481.93999999994</v>
      </c>
      <c r="K7041">
        <v>5.8840000000000003</v>
      </c>
      <c r="L7041">
        <v>3.3999999999999998E-3</v>
      </c>
      <c r="M7041">
        <v>197765.736</v>
      </c>
      <c r="N7041">
        <v>5.9200000000000003E-2</v>
      </c>
      <c r="O7041">
        <v>125.324</v>
      </c>
      <c r="P7041">
        <v>6.5600000000000006E-2</v>
      </c>
      <c r="Q7041">
        <v>3316347.8909999998</v>
      </c>
      <c r="R7041" t="s">
        <v>34</v>
      </c>
      <c r="S7041" t="s">
        <v>45</v>
      </c>
      <c r="T7041" t="s">
        <v>63</v>
      </c>
      <c r="Y7041" t="s">
        <v>107</v>
      </c>
    </row>
    <row r="7042" spans="1:25" x14ac:dyDescent="0.45">
      <c r="A7042" t="s">
        <v>335</v>
      </c>
      <c r="B7042" t="s">
        <v>554</v>
      </c>
      <c r="C7042">
        <v>8906</v>
      </c>
      <c r="D7042" t="s">
        <v>555</v>
      </c>
      <c r="E7042" t="s">
        <v>556</v>
      </c>
      <c r="F7042">
        <v>2013</v>
      </c>
      <c r="G7042">
        <v>3692</v>
      </c>
      <c r="H7042">
        <v>3665.3</v>
      </c>
      <c r="I7042">
        <v>417471.61</v>
      </c>
      <c r="K7042">
        <v>17.638000000000002</v>
      </c>
      <c r="L7042">
        <v>8.5000000000000006E-3</v>
      </c>
      <c r="M7042">
        <v>153155.63</v>
      </c>
      <c r="N7042">
        <v>5.96E-2</v>
      </c>
      <c r="O7042">
        <v>91.822000000000003</v>
      </c>
      <c r="P7042">
        <v>5.8200000000000002E-2</v>
      </c>
      <c r="Q7042">
        <v>2537595.2719999999</v>
      </c>
      <c r="R7042" t="s">
        <v>34</v>
      </c>
      <c r="S7042" t="s">
        <v>45</v>
      </c>
      <c r="T7042" t="s">
        <v>63</v>
      </c>
      <c r="Y7042" t="s">
        <v>107</v>
      </c>
    </row>
    <row r="7043" spans="1:25" x14ac:dyDescent="0.45">
      <c r="A7043" t="s">
        <v>335</v>
      </c>
      <c r="B7043" t="s">
        <v>554</v>
      </c>
      <c r="C7043">
        <v>8906</v>
      </c>
      <c r="D7043" t="s">
        <v>555</v>
      </c>
      <c r="E7043" t="s">
        <v>556</v>
      </c>
      <c r="F7043">
        <v>2014</v>
      </c>
      <c r="G7043">
        <v>1670</v>
      </c>
      <c r="H7043">
        <v>1639.81</v>
      </c>
      <c r="I7043">
        <v>194037.62</v>
      </c>
      <c r="K7043">
        <v>1.206</v>
      </c>
      <c r="L7043">
        <v>1.8E-3</v>
      </c>
      <c r="M7043">
        <v>70273.744999999995</v>
      </c>
      <c r="N7043">
        <v>5.91E-2</v>
      </c>
      <c r="O7043">
        <v>35.54</v>
      </c>
      <c r="P7043">
        <v>0.05</v>
      </c>
      <c r="Q7043">
        <v>1180496.4709999999</v>
      </c>
      <c r="R7043" t="s">
        <v>34</v>
      </c>
      <c r="S7043" t="s">
        <v>45</v>
      </c>
      <c r="T7043" t="s">
        <v>63</v>
      </c>
      <c r="Y7043" t="s">
        <v>107</v>
      </c>
    </row>
    <row r="7044" spans="1:25" x14ac:dyDescent="0.45">
      <c r="A7044" t="s">
        <v>335</v>
      </c>
      <c r="B7044" t="s">
        <v>554</v>
      </c>
      <c r="C7044">
        <v>8906</v>
      </c>
      <c r="D7044" t="s">
        <v>555</v>
      </c>
      <c r="E7044" t="s">
        <v>556</v>
      </c>
      <c r="F7044">
        <v>2015</v>
      </c>
      <c r="G7044">
        <v>3959</v>
      </c>
      <c r="H7044">
        <v>3943.35</v>
      </c>
      <c r="I7044">
        <v>442356.05</v>
      </c>
      <c r="K7044">
        <v>32.893999999999998</v>
      </c>
      <c r="L7044">
        <v>2.1499999999999998E-2</v>
      </c>
      <c r="M7044">
        <v>163897.193</v>
      </c>
      <c r="N7044">
        <v>6.0499999999999998E-2</v>
      </c>
      <c r="O7044">
        <v>99.441000000000003</v>
      </c>
      <c r="P7044">
        <v>6.4500000000000002E-2</v>
      </c>
      <c r="Q7044">
        <v>2682841.6910000001</v>
      </c>
      <c r="R7044" t="s">
        <v>34</v>
      </c>
      <c r="S7044" t="s">
        <v>45</v>
      </c>
      <c r="T7044" t="s">
        <v>63</v>
      </c>
      <c r="Y7044" t="s">
        <v>146</v>
      </c>
    </row>
    <row r="7045" spans="1:25" x14ac:dyDescent="0.45">
      <c r="A7045" t="s">
        <v>335</v>
      </c>
      <c r="B7045" t="s">
        <v>554</v>
      </c>
      <c r="C7045">
        <v>8906</v>
      </c>
      <c r="D7045" t="s">
        <v>555</v>
      </c>
      <c r="E7045" t="s">
        <v>556</v>
      </c>
      <c r="F7045">
        <v>2016</v>
      </c>
      <c r="G7045">
        <v>2629</v>
      </c>
      <c r="H7045">
        <v>2617.7399999999998</v>
      </c>
      <c r="I7045">
        <v>363542.31</v>
      </c>
      <c r="K7045">
        <v>3.1539999999999999</v>
      </c>
      <c r="L7045">
        <v>2.8999999999999998E-3</v>
      </c>
      <c r="M7045">
        <v>125144.352</v>
      </c>
      <c r="N7045">
        <v>5.9200000000000003E-2</v>
      </c>
      <c r="O7045">
        <v>57.878</v>
      </c>
      <c r="P7045">
        <v>4.8500000000000001E-2</v>
      </c>
      <c r="Q7045">
        <v>2099913.676</v>
      </c>
      <c r="R7045" t="s">
        <v>34</v>
      </c>
      <c r="S7045" t="s">
        <v>45</v>
      </c>
      <c r="T7045" t="s">
        <v>63</v>
      </c>
      <c r="Y7045" t="s">
        <v>146</v>
      </c>
    </row>
    <row r="7046" spans="1:25" x14ac:dyDescent="0.45">
      <c r="A7046" t="s">
        <v>335</v>
      </c>
      <c r="B7046" t="s">
        <v>554</v>
      </c>
      <c r="C7046">
        <v>8906</v>
      </c>
      <c r="D7046" t="s">
        <v>555</v>
      </c>
      <c r="E7046" t="s">
        <v>556</v>
      </c>
      <c r="F7046">
        <v>2017</v>
      </c>
      <c r="G7046">
        <v>2862</v>
      </c>
      <c r="H7046">
        <v>2850.64</v>
      </c>
      <c r="I7046">
        <v>307068.26</v>
      </c>
      <c r="K7046">
        <v>1.474</v>
      </c>
      <c r="L7046">
        <v>2.2000000000000001E-3</v>
      </c>
      <c r="M7046">
        <v>106494.67</v>
      </c>
      <c r="N7046">
        <v>5.91E-2</v>
      </c>
      <c r="O7046">
        <v>45.591999999999999</v>
      </c>
      <c r="P7046">
        <v>4.5499999999999999E-2</v>
      </c>
      <c r="Q7046">
        <v>1789786.4720000001</v>
      </c>
      <c r="R7046" t="s">
        <v>34</v>
      </c>
      <c r="S7046" t="s">
        <v>45</v>
      </c>
      <c r="T7046" t="s">
        <v>63</v>
      </c>
      <c r="Y7046" t="s">
        <v>147</v>
      </c>
    </row>
    <row r="7047" spans="1:25" x14ac:dyDescent="0.45">
      <c r="A7047" t="s">
        <v>335</v>
      </c>
      <c r="B7047" t="s">
        <v>554</v>
      </c>
      <c r="C7047">
        <v>8906</v>
      </c>
      <c r="D7047" t="s">
        <v>555</v>
      </c>
      <c r="E7047" t="s">
        <v>556</v>
      </c>
      <c r="F7047">
        <v>2018</v>
      </c>
      <c r="G7047">
        <v>2980</v>
      </c>
      <c r="H7047">
        <v>2957.12</v>
      </c>
      <c r="I7047">
        <v>338548.21</v>
      </c>
      <c r="K7047">
        <v>4.4050000000000002</v>
      </c>
      <c r="L7047">
        <v>3.5999999999999999E-3</v>
      </c>
      <c r="M7047">
        <v>115328.594</v>
      </c>
      <c r="N7047">
        <v>5.9299999999999999E-2</v>
      </c>
      <c r="O7047">
        <v>52.264000000000003</v>
      </c>
      <c r="P7047">
        <v>4.5999999999999999E-2</v>
      </c>
      <c r="Q7047">
        <v>1931679.5060000001</v>
      </c>
      <c r="R7047" t="s">
        <v>34</v>
      </c>
      <c r="S7047" t="s">
        <v>45</v>
      </c>
      <c r="T7047" t="s">
        <v>63</v>
      </c>
      <c r="Y7047" t="s">
        <v>147</v>
      </c>
    </row>
    <row r="7048" spans="1:25" x14ac:dyDescent="0.45">
      <c r="A7048" t="s">
        <v>335</v>
      </c>
      <c r="B7048" t="s">
        <v>554</v>
      </c>
      <c r="C7048">
        <v>8906</v>
      </c>
      <c r="D7048" t="s">
        <v>555</v>
      </c>
      <c r="E7048" t="s">
        <v>556</v>
      </c>
      <c r="F7048">
        <v>2019</v>
      </c>
      <c r="G7048">
        <v>4267</v>
      </c>
      <c r="H7048">
        <v>4251.43</v>
      </c>
      <c r="I7048">
        <v>436522.97</v>
      </c>
      <c r="K7048">
        <v>5.694</v>
      </c>
      <c r="L7048">
        <v>5.1000000000000004E-3</v>
      </c>
      <c r="M7048">
        <v>152785.45300000001</v>
      </c>
      <c r="N7048">
        <v>5.9299999999999999E-2</v>
      </c>
      <c r="O7048">
        <v>57.95</v>
      </c>
      <c r="P7048">
        <v>4.2099999999999999E-2</v>
      </c>
      <c r="Q7048">
        <v>2559387.0210000002</v>
      </c>
      <c r="R7048" t="s">
        <v>34</v>
      </c>
      <c r="S7048" t="s">
        <v>45</v>
      </c>
      <c r="T7048" t="s">
        <v>63</v>
      </c>
      <c r="Y7048" t="s">
        <v>147</v>
      </c>
    </row>
    <row r="7049" spans="1:25" x14ac:dyDescent="0.45">
      <c r="A7049" t="s">
        <v>335</v>
      </c>
      <c r="B7049" t="s">
        <v>554</v>
      </c>
      <c r="C7049">
        <v>8906</v>
      </c>
      <c r="D7049" t="s">
        <v>555</v>
      </c>
      <c r="E7049" t="s">
        <v>556</v>
      </c>
      <c r="F7049">
        <v>2020</v>
      </c>
      <c r="G7049">
        <v>2463</v>
      </c>
      <c r="H7049">
        <v>2452.39</v>
      </c>
      <c r="I7049">
        <v>224143.75</v>
      </c>
      <c r="K7049">
        <v>1.1990000000000001</v>
      </c>
      <c r="L7049">
        <v>2.3E-3</v>
      </c>
      <c r="M7049">
        <v>79367.923999999999</v>
      </c>
      <c r="N7049">
        <v>5.91E-2</v>
      </c>
      <c r="O7049">
        <v>26.657</v>
      </c>
      <c r="P7049">
        <v>3.7900000000000003E-2</v>
      </c>
      <c r="Q7049">
        <v>1333653.912</v>
      </c>
      <c r="R7049" t="s">
        <v>34</v>
      </c>
      <c r="S7049" t="s">
        <v>45</v>
      </c>
      <c r="T7049" t="s">
        <v>63</v>
      </c>
      <c r="Y7049" t="s">
        <v>147</v>
      </c>
    </row>
    <row r="7050" spans="1:25" x14ac:dyDescent="0.45">
      <c r="A7050" t="s">
        <v>335</v>
      </c>
      <c r="B7050" t="s">
        <v>554</v>
      </c>
      <c r="C7050">
        <v>8906</v>
      </c>
      <c r="D7050" t="s">
        <v>555</v>
      </c>
      <c r="E7050" t="s">
        <v>556</v>
      </c>
      <c r="F7050">
        <v>2021</v>
      </c>
      <c r="G7050">
        <v>2596</v>
      </c>
      <c r="H7050">
        <v>2588.91</v>
      </c>
      <c r="I7050">
        <v>274069.26</v>
      </c>
      <c r="K7050">
        <v>0.93799999999999994</v>
      </c>
      <c r="L7050">
        <v>1.6999999999999999E-3</v>
      </c>
      <c r="M7050">
        <v>96127.557000000001</v>
      </c>
      <c r="N7050">
        <v>5.91E-2</v>
      </c>
      <c r="O7050">
        <v>35.154000000000003</v>
      </c>
      <c r="P7050">
        <v>4.02E-2</v>
      </c>
      <c r="Q7050">
        <v>1616464.7549999999</v>
      </c>
      <c r="R7050" t="s">
        <v>34</v>
      </c>
      <c r="S7050" t="s">
        <v>45</v>
      </c>
      <c r="T7050" t="s">
        <v>63</v>
      </c>
      <c r="Y7050" t="s">
        <v>152</v>
      </c>
    </row>
    <row r="7051" spans="1:25" x14ac:dyDescent="0.45">
      <c r="A7051" t="s">
        <v>335</v>
      </c>
      <c r="B7051" t="s">
        <v>554</v>
      </c>
      <c r="C7051">
        <v>8906</v>
      </c>
      <c r="D7051" t="s">
        <v>555</v>
      </c>
      <c r="E7051" t="s">
        <v>556</v>
      </c>
      <c r="F7051">
        <v>2022</v>
      </c>
      <c r="G7051">
        <v>4005</v>
      </c>
      <c r="H7051">
        <v>3993</v>
      </c>
      <c r="I7051">
        <v>431769.04</v>
      </c>
      <c r="K7051">
        <v>0.76800000000000002</v>
      </c>
      <c r="L7051">
        <v>1E-3</v>
      </c>
      <c r="M7051">
        <v>147539.628</v>
      </c>
      <c r="N7051">
        <v>5.9499999999999997E-2</v>
      </c>
      <c r="O7051">
        <v>54.155000000000001</v>
      </c>
      <c r="P7051">
        <v>4.1000000000000002E-2</v>
      </c>
      <c r="Q7051">
        <v>2458204.4670000002</v>
      </c>
      <c r="R7051" t="s">
        <v>34</v>
      </c>
      <c r="S7051" t="s">
        <v>38</v>
      </c>
      <c r="T7051" t="s">
        <v>63</v>
      </c>
      <c r="Y7051" t="s">
        <v>152</v>
      </c>
    </row>
    <row r="7052" spans="1:25" x14ac:dyDescent="0.45">
      <c r="A7052" t="s">
        <v>335</v>
      </c>
      <c r="B7052" t="s">
        <v>554</v>
      </c>
      <c r="C7052">
        <v>8906</v>
      </c>
      <c r="D7052" t="s">
        <v>555</v>
      </c>
      <c r="E7052" t="s">
        <v>556</v>
      </c>
      <c r="F7052">
        <v>2023</v>
      </c>
      <c r="G7052">
        <v>3283</v>
      </c>
      <c r="H7052">
        <v>3262.57</v>
      </c>
      <c r="I7052">
        <v>377629.85</v>
      </c>
      <c r="K7052">
        <v>0.68799999999999994</v>
      </c>
      <c r="L7052">
        <v>1E-3</v>
      </c>
      <c r="M7052">
        <v>128537.19899999999</v>
      </c>
      <c r="N7052">
        <v>5.9499999999999997E-2</v>
      </c>
      <c r="O7052">
        <v>52.381</v>
      </c>
      <c r="P7052">
        <v>4.3299999999999998E-2</v>
      </c>
      <c r="Q7052">
        <v>2122308.128</v>
      </c>
      <c r="R7052" t="s">
        <v>34</v>
      </c>
      <c r="S7052" t="s">
        <v>38</v>
      </c>
      <c r="T7052" t="s">
        <v>63</v>
      </c>
      <c r="Y7052" t="s">
        <v>152</v>
      </c>
    </row>
    <row r="7053" spans="1:25" x14ac:dyDescent="0.45">
      <c r="A7053" t="s">
        <v>335</v>
      </c>
      <c r="B7053" t="s">
        <v>554</v>
      </c>
      <c r="C7053">
        <v>8906</v>
      </c>
      <c r="D7053" t="s">
        <v>555</v>
      </c>
      <c r="E7053" t="s">
        <v>556</v>
      </c>
      <c r="F7053">
        <v>2024</v>
      </c>
      <c r="G7053">
        <v>2327</v>
      </c>
      <c r="H7053">
        <v>2312.14</v>
      </c>
      <c r="I7053">
        <v>233798.74</v>
      </c>
      <c r="K7053">
        <v>0.39800000000000002</v>
      </c>
      <c r="L7053">
        <v>1E-3</v>
      </c>
      <c r="M7053">
        <v>78912.593999999997</v>
      </c>
      <c r="N7053">
        <v>5.8999999999999997E-2</v>
      </c>
      <c r="O7053">
        <v>31.196000000000002</v>
      </c>
      <c r="P7053">
        <v>4.48E-2</v>
      </c>
      <c r="Q7053">
        <v>1327730.541</v>
      </c>
      <c r="R7053" t="s">
        <v>34</v>
      </c>
      <c r="S7053" t="s">
        <v>38</v>
      </c>
      <c r="T7053" t="s">
        <v>63</v>
      </c>
      <c r="Y7053" t="s">
        <v>152</v>
      </c>
    </row>
    <row r="7054" spans="1:25" x14ac:dyDescent="0.45">
      <c r="A7054" t="s">
        <v>335</v>
      </c>
      <c r="B7054" t="s">
        <v>554</v>
      </c>
      <c r="C7054">
        <v>8906</v>
      </c>
      <c r="D7054" t="s">
        <v>557</v>
      </c>
      <c r="E7054" t="s">
        <v>556</v>
      </c>
      <c r="F7054">
        <v>2009</v>
      </c>
      <c r="G7054">
        <v>5340</v>
      </c>
      <c r="H7054">
        <v>5329.06</v>
      </c>
      <c r="I7054">
        <v>573390.39</v>
      </c>
      <c r="K7054">
        <v>57.515999999999998</v>
      </c>
      <c r="L7054">
        <v>2.8899999999999999E-2</v>
      </c>
      <c r="M7054">
        <v>186926.81899999999</v>
      </c>
      <c r="N7054">
        <v>6.1100000000000002E-2</v>
      </c>
      <c r="O7054">
        <v>148.679</v>
      </c>
      <c r="P7054">
        <v>8.5300000000000001E-2</v>
      </c>
      <c r="Q7054">
        <v>3012789.63</v>
      </c>
      <c r="R7054" t="s">
        <v>45</v>
      </c>
      <c r="S7054" t="s">
        <v>34</v>
      </c>
      <c r="T7054" t="s">
        <v>63</v>
      </c>
      <c r="Y7054" t="s">
        <v>107</v>
      </c>
    </row>
    <row r="7055" spans="1:25" x14ac:dyDescent="0.45">
      <c r="A7055" t="s">
        <v>335</v>
      </c>
      <c r="B7055" t="s">
        <v>554</v>
      </c>
      <c r="C7055">
        <v>8906</v>
      </c>
      <c r="D7055" t="s">
        <v>557</v>
      </c>
      <c r="E7055" t="s">
        <v>556</v>
      </c>
      <c r="F7055">
        <v>2010</v>
      </c>
      <c r="G7055">
        <v>6310</v>
      </c>
      <c r="H7055">
        <v>6301.44</v>
      </c>
      <c r="I7055">
        <v>777969.75</v>
      </c>
      <c r="K7055">
        <v>32.389000000000003</v>
      </c>
      <c r="L7055">
        <v>1.24E-2</v>
      </c>
      <c r="M7055">
        <v>245008.36</v>
      </c>
      <c r="N7055">
        <v>5.9900000000000002E-2</v>
      </c>
      <c r="O7055">
        <v>192.46100000000001</v>
      </c>
      <c r="P7055">
        <v>7.6200000000000004E-2</v>
      </c>
      <c r="Q7055">
        <v>4049671.446</v>
      </c>
      <c r="R7055" t="s">
        <v>45</v>
      </c>
      <c r="S7055" t="s">
        <v>34</v>
      </c>
      <c r="T7055" t="s">
        <v>63</v>
      </c>
      <c r="Y7055" t="s">
        <v>107</v>
      </c>
    </row>
    <row r="7056" spans="1:25" x14ac:dyDescent="0.45">
      <c r="A7056" t="s">
        <v>335</v>
      </c>
      <c r="B7056" t="s">
        <v>554</v>
      </c>
      <c r="C7056">
        <v>8906</v>
      </c>
      <c r="D7056" t="s">
        <v>557</v>
      </c>
      <c r="E7056" t="s">
        <v>556</v>
      </c>
      <c r="F7056">
        <v>2011</v>
      </c>
      <c r="G7056">
        <v>5901</v>
      </c>
      <c r="H7056">
        <v>5868.49</v>
      </c>
      <c r="I7056">
        <v>673461.99</v>
      </c>
      <c r="K7056">
        <v>11.141</v>
      </c>
      <c r="L7056">
        <v>5.3E-3</v>
      </c>
      <c r="M7056">
        <v>223857.799</v>
      </c>
      <c r="N7056">
        <v>5.9400000000000001E-2</v>
      </c>
      <c r="O7056">
        <v>143.21799999999999</v>
      </c>
      <c r="P7056">
        <v>6.1600000000000002E-2</v>
      </c>
      <c r="Q7056">
        <v>3743348.8330000001</v>
      </c>
      <c r="R7056" t="s">
        <v>34</v>
      </c>
      <c r="S7056" t="s">
        <v>45</v>
      </c>
      <c r="T7056" t="s">
        <v>63</v>
      </c>
      <c r="Y7056" t="s">
        <v>107</v>
      </c>
    </row>
    <row r="7057" spans="1:25" x14ac:dyDescent="0.45">
      <c r="A7057" t="s">
        <v>335</v>
      </c>
      <c r="B7057" t="s">
        <v>554</v>
      </c>
      <c r="C7057">
        <v>8906</v>
      </c>
      <c r="D7057" t="s">
        <v>557</v>
      </c>
      <c r="E7057" t="s">
        <v>556</v>
      </c>
      <c r="F7057">
        <v>2012</v>
      </c>
      <c r="G7057">
        <v>4125</v>
      </c>
      <c r="H7057">
        <v>4107.5</v>
      </c>
      <c r="I7057">
        <v>552477.6</v>
      </c>
      <c r="K7057">
        <v>5.4050000000000002</v>
      </c>
      <c r="L7057">
        <v>3.3999999999999998E-3</v>
      </c>
      <c r="M7057">
        <v>177151.02900000001</v>
      </c>
      <c r="N7057">
        <v>5.9200000000000003E-2</v>
      </c>
      <c r="O7057">
        <v>117.027</v>
      </c>
      <c r="P7057">
        <v>6.4299999999999996E-2</v>
      </c>
      <c r="Q7057">
        <v>2970344.8229999999</v>
      </c>
      <c r="R7057" t="s">
        <v>34</v>
      </c>
      <c r="S7057" t="s">
        <v>45</v>
      </c>
      <c r="T7057" t="s">
        <v>63</v>
      </c>
      <c r="Y7057" t="s">
        <v>107</v>
      </c>
    </row>
    <row r="7058" spans="1:25" x14ac:dyDescent="0.45">
      <c r="A7058" t="s">
        <v>335</v>
      </c>
      <c r="B7058" t="s">
        <v>554</v>
      </c>
      <c r="C7058">
        <v>8906</v>
      </c>
      <c r="D7058" t="s">
        <v>557</v>
      </c>
      <c r="E7058" t="s">
        <v>556</v>
      </c>
      <c r="F7058">
        <v>2013</v>
      </c>
      <c r="G7058">
        <v>3692</v>
      </c>
      <c r="H7058">
        <v>3665.14</v>
      </c>
      <c r="I7058">
        <v>417469.77</v>
      </c>
      <c r="K7058">
        <v>17.234999999999999</v>
      </c>
      <c r="L7058">
        <v>8.5000000000000006E-3</v>
      </c>
      <c r="M7058">
        <v>143413.772</v>
      </c>
      <c r="N7058">
        <v>5.96E-2</v>
      </c>
      <c r="O7058">
        <v>80.332999999999998</v>
      </c>
      <c r="P7058">
        <v>5.3900000000000003E-2</v>
      </c>
      <c r="Q7058">
        <v>2374497.0049999999</v>
      </c>
      <c r="R7058" t="s">
        <v>34</v>
      </c>
      <c r="S7058" t="s">
        <v>45</v>
      </c>
      <c r="T7058" t="s">
        <v>63</v>
      </c>
      <c r="Y7058" t="s">
        <v>107</v>
      </c>
    </row>
    <row r="7059" spans="1:25" x14ac:dyDescent="0.45">
      <c r="A7059" t="s">
        <v>335</v>
      </c>
      <c r="B7059" t="s">
        <v>554</v>
      </c>
      <c r="C7059">
        <v>8906</v>
      </c>
      <c r="D7059" t="s">
        <v>557</v>
      </c>
      <c r="E7059" t="s">
        <v>556</v>
      </c>
      <c r="F7059">
        <v>2014</v>
      </c>
      <c r="G7059">
        <v>1670</v>
      </c>
      <c r="H7059">
        <v>1640.63</v>
      </c>
      <c r="I7059">
        <v>194056.1</v>
      </c>
      <c r="K7059">
        <v>1.155</v>
      </c>
      <c r="L7059">
        <v>1.8E-3</v>
      </c>
      <c r="M7059">
        <v>67223.577999999994</v>
      </c>
      <c r="N7059">
        <v>5.91E-2</v>
      </c>
      <c r="O7059">
        <v>31.814</v>
      </c>
      <c r="P7059">
        <v>4.6699999999999998E-2</v>
      </c>
      <c r="Q7059">
        <v>1129254.105</v>
      </c>
      <c r="R7059" t="s">
        <v>34</v>
      </c>
      <c r="S7059" t="s">
        <v>45</v>
      </c>
      <c r="T7059" t="s">
        <v>63</v>
      </c>
      <c r="Y7059" t="s">
        <v>107</v>
      </c>
    </row>
    <row r="7060" spans="1:25" x14ac:dyDescent="0.45">
      <c r="A7060" t="s">
        <v>335</v>
      </c>
      <c r="B7060" t="s">
        <v>554</v>
      </c>
      <c r="C7060">
        <v>8906</v>
      </c>
      <c r="D7060" t="s">
        <v>557</v>
      </c>
      <c r="E7060" t="s">
        <v>556</v>
      </c>
      <c r="F7060">
        <v>2015</v>
      </c>
      <c r="G7060">
        <v>3959</v>
      </c>
      <c r="H7060">
        <v>3942.05</v>
      </c>
      <c r="I7060">
        <v>442286.92</v>
      </c>
      <c r="K7060">
        <v>32.673000000000002</v>
      </c>
      <c r="L7060">
        <v>2.1499999999999998E-2</v>
      </c>
      <c r="M7060">
        <v>155321.886</v>
      </c>
      <c r="N7060">
        <v>6.0499999999999998E-2</v>
      </c>
      <c r="O7060">
        <v>84.525999999999996</v>
      </c>
      <c r="P7060">
        <v>5.7000000000000002E-2</v>
      </c>
      <c r="Q7060">
        <v>2538962.003</v>
      </c>
      <c r="R7060" t="s">
        <v>34</v>
      </c>
      <c r="S7060" t="s">
        <v>45</v>
      </c>
      <c r="T7060" t="s">
        <v>63</v>
      </c>
      <c r="Y7060" t="s">
        <v>146</v>
      </c>
    </row>
    <row r="7061" spans="1:25" x14ac:dyDescent="0.45">
      <c r="A7061" t="s">
        <v>335</v>
      </c>
      <c r="B7061" t="s">
        <v>554</v>
      </c>
      <c r="C7061">
        <v>8906</v>
      </c>
      <c r="D7061" t="s">
        <v>557</v>
      </c>
      <c r="E7061" t="s">
        <v>556</v>
      </c>
      <c r="F7061">
        <v>2016</v>
      </c>
      <c r="G7061">
        <v>2629</v>
      </c>
      <c r="H7061">
        <v>2617.67</v>
      </c>
      <c r="I7061">
        <v>363542.24</v>
      </c>
      <c r="K7061">
        <v>3.0470000000000002</v>
      </c>
      <c r="L7061">
        <v>2.8999999999999998E-3</v>
      </c>
      <c r="M7061">
        <v>118837.024</v>
      </c>
      <c r="N7061">
        <v>5.9200000000000003E-2</v>
      </c>
      <c r="O7061">
        <v>52.109000000000002</v>
      </c>
      <c r="P7061">
        <v>4.6899999999999997E-2</v>
      </c>
      <c r="Q7061">
        <v>1993954.075</v>
      </c>
      <c r="R7061" t="s">
        <v>34</v>
      </c>
      <c r="S7061" t="s">
        <v>45</v>
      </c>
      <c r="T7061" t="s">
        <v>63</v>
      </c>
      <c r="Y7061" t="s">
        <v>146</v>
      </c>
    </row>
    <row r="7062" spans="1:25" x14ac:dyDescent="0.45">
      <c r="A7062" t="s">
        <v>335</v>
      </c>
      <c r="B7062" t="s">
        <v>554</v>
      </c>
      <c r="C7062">
        <v>8906</v>
      </c>
      <c r="D7062" t="s">
        <v>557</v>
      </c>
      <c r="E7062" t="s">
        <v>556</v>
      </c>
      <c r="F7062">
        <v>2017</v>
      </c>
      <c r="G7062">
        <v>2862</v>
      </c>
      <c r="H7062">
        <v>2850.64</v>
      </c>
      <c r="I7062">
        <v>307068.26</v>
      </c>
      <c r="K7062">
        <v>1.472</v>
      </c>
      <c r="L7062">
        <v>2.2000000000000001E-3</v>
      </c>
      <c r="M7062">
        <v>101622.461</v>
      </c>
      <c r="N7062">
        <v>5.91E-2</v>
      </c>
      <c r="O7062">
        <v>45.04</v>
      </c>
      <c r="P7062">
        <v>4.8399999999999999E-2</v>
      </c>
      <c r="Q7062">
        <v>1707747.395</v>
      </c>
      <c r="R7062" t="s">
        <v>34</v>
      </c>
      <c r="S7062" t="s">
        <v>45</v>
      </c>
      <c r="T7062" t="s">
        <v>63</v>
      </c>
      <c r="Y7062" t="s">
        <v>147</v>
      </c>
    </row>
    <row r="7063" spans="1:25" x14ac:dyDescent="0.45">
      <c r="A7063" t="s">
        <v>335</v>
      </c>
      <c r="B7063" t="s">
        <v>554</v>
      </c>
      <c r="C7063">
        <v>8906</v>
      </c>
      <c r="D7063" t="s">
        <v>557</v>
      </c>
      <c r="E7063" t="s">
        <v>556</v>
      </c>
      <c r="F7063">
        <v>2018</v>
      </c>
      <c r="G7063">
        <v>2980</v>
      </c>
      <c r="H7063">
        <v>2957</v>
      </c>
      <c r="I7063">
        <v>338545.06</v>
      </c>
      <c r="K7063">
        <v>4.2969999999999997</v>
      </c>
      <c r="L7063">
        <v>3.5999999999999999E-3</v>
      </c>
      <c r="M7063">
        <v>110550.079</v>
      </c>
      <c r="N7063">
        <v>5.9299999999999999E-2</v>
      </c>
      <c r="O7063">
        <v>50.942</v>
      </c>
      <c r="P7063">
        <v>4.9000000000000002E-2</v>
      </c>
      <c r="Q7063">
        <v>1851467.946</v>
      </c>
      <c r="R7063" t="s">
        <v>34</v>
      </c>
      <c r="S7063" t="s">
        <v>45</v>
      </c>
      <c r="T7063" t="s">
        <v>63</v>
      </c>
      <c r="Y7063" t="s">
        <v>147</v>
      </c>
    </row>
    <row r="7064" spans="1:25" x14ac:dyDescent="0.45">
      <c r="A7064" t="s">
        <v>335</v>
      </c>
      <c r="B7064" t="s">
        <v>554</v>
      </c>
      <c r="C7064">
        <v>8906</v>
      </c>
      <c r="D7064" t="s">
        <v>557</v>
      </c>
      <c r="E7064" t="s">
        <v>556</v>
      </c>
      <c r="F7064">
        <v>2019</v>
      </c>
      <c r="G7064">
        <v>4267</v>
      </c>
      <c r="H7064">
        <v>4252.37</v>
      </c>
      <c r="I7064">
        <v>436527.55</v>
      </c>
      <c r="K7064">
        <v>5.3090000000000002</v>
      </c>
      <c r="L7064">
        <v>5.1000000000000004E-3</v>
      </c>
      <c r="M7064">
        <v>145494.25</v>
      </c>
      <c r="N7064">
        <v>5.9299999999999999E-2</v>
      </c>
      <c r="O7064">
        <v>59.984000000000002</v>
      </c>
      <c r="P7064">
        <v>4.7500000000000001E-2</v>
      </c>
      <c r="Q7064">
        <v>2437511.0099999998</v>
      </c>
      <c r="R7064" t="s">
        <v>34</v>
      </c>
      <c r="S7064" t="s">
        <v>45</v>
      </c>
      <c r="T7064" t="s">
        <v>63</v>
      </c>
      <c r="Y7064" t="s">
        <v>147</v>
      </c>
    </row>
    <row r="7065" spans="1:25" x14ac:dyDescent="0.45">
      <c r="A7065" t="s">
        <v>335</v>
      </c>
      <c r="B7065" t="s">
        <v>554</v>
      </c>
      <c r="C7065">
        <v>8906</v>
      </c>
      <c r="D7065" t="s">
        <v>557</v>
      </c>
      <c r="E7065" t="s">
        <v>556</v>
      </c>
      <c r="F7065">
        <v>2020</v>
      </c>
      <c r="G7065">
        <v>2463</v>
      </c>
      <c r="H7065">
        <v>2452.2399999999998</v>
      </c>
      <c r="I7065">
        <v>224132</v>
      </c>
      <c r="K7065">
        <v>1.1879999999999999</v>
      </c>
      <c r="L7065">
        <v>2.3E-3</v>
      </c>
      <c r="M7065">
        <v>75398.125</v>
      </c>
      <c r="N7065">
        <v>5.91E-2</v>
      </c>
      <c r="O7065">
        <v>26.567</v>
      </c>
      <c r="P7065">
        <v>4.0899999999999999E-2</v>
      </c>
      <c r="Q7065">
        <v>1266831.7350000001</v>
      </c>
      <c r="R7065" t="s">
        <v>34</v>
      </c>
      <c r="S7065" t="s">
        <v>45</v>
      </c>
      <c r="T7065" t="s">
        <v>63</v>
      </c>
      <c r="Y7065" t="s">
        <v>147</v>
      </c>
    </row>
    <row r="7066" spans="1:25" x14ac:dyDescent="0.45">
      <c r="A7066" t="s">
        <v>335</v>
      </c>
      <c r="B7066" t="s">
        <v>554</v>
      </c>
      <c r="C7066">
        <v>8906</v>
      </c>
      <c r="D7066" t="s">
        <v>557</v>
      </c>
      <c r="E7066" t="s">
        <v>556</v>
      </c>
      <c r="F7066">
        <v>2021</v>
      </c>
      <c r="G7066">
        <v>2596</v>
      </c>
      <c r="H7066">
        <v>2587.0700000000002</v>
      </c>
      <c r="I7066">
        <v>273857.37</v>
      </c>
      <c r="K7066">
        <v>0.99299999999999999</v>
      </c>
      <c r="L7066">
        <v>1.6999999999999999E-3</v>
      </c>
      <c r="M7066">
        <v>91103.126999999993</v>
      </c>
      <c r="N7066">
        <v>5.91E-2</v>
      </c>
      <c r="O7066">
        <v>35.177999999999997</v>
      </c>
      <c r="P7066">
        <v>4.3400000000000001E-2</v>
      </c>
      <c r="Q7066">
        <v>1531729.497</v>
      </c>
      <c r="R7066" t="s">
        <v>34</v>
      </c>
      <c r="S7066" t="s">
        <v>45</v>
      </c>
      <c r="T7066" t="s">
        <v>63</v>
      </c>
      <c r="Y7066" t="s">
        <v>152</v>
      </c>
    </row>
    <row r="7067" spans="1:25" x14ac:dyDescent="0.45">
      <c r="A7067" t="s">
        <v>335</v>
      </c>
      <c r="B7067" t="s">
        <v>554</v>
      </c>
      <c r="C7067">
        <v>8906</v>
      </c>
      <c r="D7067" t="s">
        <v>557</v>
      </c>
      <c r="E7067" t="s">
        <v>556</v>
      </c>
      <c r="F7067">
        <v>2022</v>
      </c>
      <c r="G7067">
        <v>4005</v>
      </c>
      <c r="H7067">
        <v>3992.91</v>
      </c>
      <c r="I7067">
        <v>431762.95</v>
      </c>
      <c r="K7067">
        <v>0.73699999999999999</v>
      </c>
      <c r="L7067">
        <v>1E-3</v>
      </c>
      <c r="M7067">
        <v>141208.38200000001</v>
      </c>
      <c r="N7067">
        <v>5.9499999999999997E-2</v>
      </c>
      <c r="O7067">
        <v>56.664000000000001</v>
      </c>
      <c r="P7067">
        <v>4.4999999999999998E-2</v>
      </c>
      <c r="Q7067">
        <v>2351534.2930000001</v>
      </c>
      <c r="R7067" t="s">
        <v>34</v>
      </c>
      <c r="S7067" t="s">
        <v>38</v>
      </c>
      <c r="T7067" t="s">
        <v>63</v>
      </c>
      <c r="Y7067" t="s">
        <v>152</v>
      </c>
    </row>
    <row r="7068" spans="1:25" x14ac:dyDescent="0.45">
      <c r="A7068" t="s">
        <v>335</v>
      </c>
      <c r="B7068" t="s">
        <v>554</v>
      </c>
      <c r="C7068">
        <v>8906</v>
      </c>
      <c r="D7068" t="s">
        <v>557</v>
      </c>
      <c r="E7068" t="s">
        <v>556</v>
      </c>
      <c r="F7068">
        <v>2023</v>
      </c>
      <c r="G7068">
        <v>3282</v>
      </c>
      <c r="H7068">
        <v>3262.27</v>
      </c>
      <c r="I7068">
        <v>377599.15</v>
      </c>
      <c r="K7068">
        <v>0.66</v>
      </c>
      <c r="L7068">
        <v>1E-3</v>
      </c>
      <c r="M7068">
        <v>123102.003</v>
      </c>
      <c r="N7068">
        <v>5.9499999999999997E-2</v>
      </c>
      <c r="O7068">
        <v>51.210999999999999</v>
      </c>
      <c r="P7068">
        <v>4.53E-2</v>
      </c>
      <c r="Q7068">
        <v>2032043.088</v>
      </c>
      <c r="R7068" t="s">
        <v>34</v>
      </c>
      <c r="S7068" t="s">
        <v>38</v>
      </c>
      <c r="T7068" t="s">
        <v>63</v>
      </c>
      <c r="Y7068" t="s">
        <v>152</v>
      </c>
    </row>
    <row r="7069" spans="1:25" x14ac:dyDescent="0.45">
      <c r="A7069" t="s">
        <v>335</v>
      </c>
      <c r="B7069" t="s">
        <v>554</v>
      </c>
      <c r="C7069">
        <v>8906</v>
      </c>
      <c r="D7069" t="s">
        <v>557</v>
      </c>
      <c r="E7069" t="s">
        <v>556</v>
      </c>
      <c r="F7069">
        <v>2024</v>
      </c>
      <c r="G7069">
        <v>2327</v>
      </c>
      <c r="H7069">
        <v>2311.9899999999998</v>
      </c>
      <c r="I7069">
        <v>233796.97</v>
      </c>
      <c r="K7069">
        <v>0.38100000000000001</v>
      </c>
      <c r="L7069">
        <v>1E-3</v>
      </c>
      <c r="M7069">
        <v>75417.317999999999</v>
      </c>
      <c r="N7069">
        <v>5.8999999999999997E-2</v>
      </c>
      <c r="O7069">
        <v>29.628</v>
      </c>
      <c r="P7069">
        <v>4.5199999999999997E-2</v>
      </c>
      <c r="Q7069">
        <v>1268923.8559999999</v>
      </c>
      <c r="R7069" t="s">
        <v>34</v>
      </c>
      <c r="S7069" t="s">
        <v>38</v>
      </c>
      <c r="T7069" t="s">
        <v>63</v>
      </c>
      <c r="Y7069" t="s">
        <v>152</v>
      </c>
    </row>
    <row r="7070" spans="1:25" x14ac:dyDescent="0.45">
      <c r="A7070" t="s">
        <v>335</v>
      </c>
      <c r="B7070" t="s">
        <v>554</v>
      </c>
      <c r="C7070">
        <v>8906</v>
      </c>
      <c r="D7070" t="s">
        <v>558</v>
      </c>
      <c r="E7070" t="s">
        <v>559</v>
      </c>
      <c r="F7070">
        <v>2009</v>
      </c>
      <c r="G7070">
        <v>5511</v>
      </c>
      <c r="H7070">
        <v>5493.23</v>
      </c>
      <c r="I7070">
        <v>599978.82999999996</v>
      </c>
      <c r="K7070">
        <v>52.338999999999999</v>
      </c>
      <c r="L7070">
        <v>2.29E-2</v>
      </c>
      <c r="M7070">
        <v>225641.821</v>
      </c>
      <c r="N7070">
        <v>6.0600000000000001E-2</v>
      </c>
      <c r="O7070">
        <v>104.35899999999999</v>
      </c>
      <c r="P7070">
        <v>5.16E-2</v>
      </c>
      <c r="Q7070">
        <v>3676576.2910000002</v>
      </c>
      <c r="R7070" t="s">
        <v>45</v>
      </c>
      <c r="S7070" t="s">
        <v>34</v>
      </c>
      <c r="T7070" t="s">
        <v>46</v>
      </c>
      <c r="Y7070" t="s">
        <v>107</v>
      </c>
    </row>
    <row r="7071" spans="1:25" x14ac:dyDescent="0.45">
      <c r="A7071" t="s">
        <v>335</v>
      </c>
      <c r="B7071" t="s">
        <v>554</v>
      </c>
      <c r="C7071">
        <v>8906</v>
      </c>
      <c r="D7071" t="s">
        <v>558</v>
      </c>
      <c r="E7071" t="s">
        <v>559</v>
      </c>
      <c r="F7071">
        <v>2010</v>
      </c>
      <c r="G7071">
        <v>5378</v>
      </c>
      <c r="H7071">
        <v>5356.58</v>
      </c>
      <c r="I7071">
        <v>696047.02</v>
      </c>
      <c r="K7071">
        <v>57.280999999999999</v>
      </c>
      <c r="L7071">
        <v>2.9399999999999999E-2</v>
      </c>
      <c r="M7071">
        <v>246125.89</v>
      </c>
      <c r="N7071">
        <v>6.1100000000000002E-2</v>
      </c>
      <c r="O7071">
        <v>137.79300000000001</v>
      </c>
      <c r="P7071">
        <v>6.4000000000000001E-2</v>
      </c>
      <c r="Q7071">
        <v>4009901.3829999999</v>
      </c>
      <c r="R7071" t="s">
        <v>45</v>
      </c>
      <c r="S7071" t="s">
        <v>34</v>
      </c>
      <c r="T7071" t="s">
        <v>46</v>
      </c>
      <c r="Y7071" t="s">
        <v>107</v>
      </c>
    </row>
    <row r="7072" spans="1:25" x14ac:dyDescent="0.45">
      <c r="A7072" t="s">
        <v>335</v>
      </c>
      <c r="B7072" t="s">
        <v>554</v>
      </c>
      <c r="C7072">
        <v>8906</v>
      </c>
      <c r="D7072" t="s">
        <v>558</v>
      </c>
      <c r="E7072" t="s">
        <v>559</v>
      </c>
      <c r="F7072">
        <v>2011</v>
      </c>
      <c r="G7072">
        <v>2910</v>
      </c>
      <c r="H7072">
        <v>2892.86</v>
      </c>
      <c r="I7072">
        <v>315818.42</v>
      </c>
      <c r="K7072">
        <v>19.5</v>
      </c>
      <c r="L7072">
        <v>1.95E-2</v>
      </c>
      <c r="M7072">
        <v>119700.26300000001</v>
      </c>
      <c r="N7072">
        <v>6.0400000000000002E-2</v>
      </c>
      <c r="O7072">
        <v>66.106999999999999</v>
      </c>
      <c r="P7072">
        <v>5.8799999999999998E-2</v>
      </c>
      <c r="Q7072">
        <v>1970015.1910000001</v>
      </c>
      <c r="R7072" t="s">
        <v>34</v>
      </c>
      <c r="S7072" t="s">
        <v>106</v>
      </c>
      <c r="T7072" t="s">
        <v>46</v>
      </c>
      <c r="Y7072" t="s">
        <v>107</v>
      </c>
    </row>
    <row r="7073" spans="1:25" x14ac:dyDescent="0.45">
      <c r="A7073" t="s">
        <v>335</v>
      </c>
      <c r="B7073" t="s">
        <v>554</v>
      </c>
      <c r="C7073">
        <v>8906</v>
      </c>
      <c r="D7073" t="s">
        <v>558</v>
      </c>
      <c r="E7073" t="s">
        <v>559</v>
      </c>
      <c r="F7073">
        <v>2012</v>
      </c>
      <c r="G7073">
        <v>0</v>
      </c>
      <c r="H7073">
        <v>0</v>
      </c>
      <c r="R7073" t="s">
        <v>34</v>
      </c>
      <c r="S7073" t="s">
        <v>45</v>
      </c>
      <c r="T7073" t="s">
        <v>46</v>
      </c>
      <c r="Y7073" t="s">
        <v>107</v>
      </c>
    </row>
    <row r="7074" spans="1:25" x14ac:dyDescent="0.45">
      <c r="A7074" t="s">
        <v>335</v>
      </c>
      <c r="B7074" t="s">
        <v>554</v>
      </c>
      <c r="C7074">
        <v>8906</v>
      </c>
      <c r="D7074" t="s">
        <v>558</v>
      </c>
      <c r="E7074" t="s">
        <v>559</v>
      </c>
      <c r="F7074">
        <v>2013</v>
      </c>
      <c r="G7074">
        <v>0</v>
      </c>
      <c r="H7074">
        <v>0</v>
      </c>
      <c r="R7074" t="s">
        <v>34</v>
      </c>
      <c r="S7074" t="s">
        <v>45</v>
      </c>
      <c r="T7074" t="s">
        <v>46</v>
      </c>
      <c r="Y7074" t="s">
        <v>107</v>
      </c>
    </row>
    <row r="7075" spans="1:25" x14ac:dyDescent="0.45">
      <c r="A7075" t="s">
        <v>335</v>
      </c>
      <c r="B7075" t="s">
        <v>554</v>
      </c>
      <c r="C7075">
        <v>8906</v>
      </c>
      <c r="D7075" t="s">
        <v>558</v>
      </c>
      <c r="E7075" t="s">
        <v>559</v>
      </c>
      <c r="F7075">
        <v>2014</v>
      </c>
      <c r="G7075">
        <v>0</v>
      </c>
      <c r="H7075">
        <v>0</v>
      </c>
      <c r="R7075" t="s">
        <v>34</v>
      </c>
      <c r="S7075" t="s">
        <v>45</v>
      </c>
      <c r="T7075" t="s">
        <v>46</v>
      </c>
      <c r="Y7075" t="s">
        <v>107</v>
      </c>
    </row>
    <row r="7076" spans="1:25" x14ac:dyDescent="0.45">
      <c r="A7076" t="s">
        <v>335</v>
      </c>
      <c r="B7076" t="s">
        <v>554</v>
      </c>
      <c r="C7076">
        <v>8906</v>
      </c>
      <c r="D7076" t="s">
        <v>558</v>
      </c>
      <c r="E7076" t="s">
        <v>559</v>
      </c>
      <c r="F7076">
        <v>2015</v>
      </c>
      <c r="G7076">
        <v>0</v>
      </c>
      <c r="H7076">
        <v>0</v>
      </c>
      <c r="R7076" t="s">
        <v>34</v>
      </c>
      <c r="S7076" t="s">
        <v>45</v>
      </c>
      <c r="T7076" t="s">
        <v>46</v>
      </c>
      <c r="Y7076" t="s">
        <v>146</v>
      </c>
    </row>
    <row r="7077" spans="1:25" x14ac:dyDescent="0.45">
      <c r="A7077" t="s">
        <v>335</v>
      </c>
      <c r="B7077" t="s">
        <v>554</v>
      </c>
      <c r="C7077">
        <v>8906</v>
      </c>
      <c r="D7077" t="s">
        <v>558</v>
      </c>
      <c r="E7077" t="s">
        <v>559</v>
      </c>
      <c r="F7077">
        <v>2016</v>
      </c>
      <c r="G7077">
        <v>0</v>
      </c>
      <c r="H7077">
        <v>0</v>
      </c>
      <c r="R7077" t="s">
        <v>34</v>
      </c>
      <c r="S7077" t="s">
        <v>45</v>
      </c>
      <c r="T7077" t="s">
        <v>46</v>
      </c>
      <c r="Y7077" t="s">
        <v>146</v>
      </c>
    </row>
    <row r="7078" spans="1:25" x14ac:dyDescent="0.45">
      <c r="A7078" t="s">
        <v>335</v>
      </c>
      <c r="B7078" t="s">
        <v>554</v>
      </c>
      <c r="C7078">
        <v>8906</v>
      </c>
      <c r="D7078" t="s">
        <v>558</v>
      </c>
      <c r="E7078" t="s">
        <v>559</v>
      </c>
      <c r="F7078">
        <v>2017</v>
      </c>
      <c r="G7078">
        <v>0</v>
      </c>
      <c r="H7078">
        <v>0</v>
      </c>
      <c r="R7078" t="s">
        <v>34</v>
      </c>
      <c r="S7078" t="s">
        <v>45</v>
      </c>
      <c r="T7078" t="s">
        <v>46</v>
      </c>
      <c r="Y7078" t="s">
        <v>147</v>
      </c>
    </row>
    <row r="7079" spans="1:25" x14ac:dyDescent="0.45">
      <c r="A7079" t="s">
        <v>335</v>
      </c>
      <c r="B7079" t="s">
        <v>554</v>
      </c>
      <c r="C7079">
        <v>8906</v>
      </c>
      <c r="D7079" t="s">
        <v>558</v>
      </c>
      <c r="E7079" t="s">
        <v>559</v>
      </c>
      <c r="F7079">
        <v>2018</v>
      </c>
      <c r="G7079">
        <v>0</v>
      </c>
      <c r="H7079">
        <v>0</v>
      </c>
      <c r="R7079" t="s">
        <v>34</v>
      </c>
      <c r="S7079" t="s">
        <v>45</v>
      </c>
      <c r="T7079" t="s">
        <v>46</v>
      </c>
      <c r="Y7079" t="s">
        <v>147</v>
      </c>
    </row>
    <row r="7080" spans="1:25" x14ac:dyDescent="0.45">
      <c r="A7080" t="s">
        <v>335</v>
      </c>
      <c r="B7080" t="s">
        <v>554</v>
      </c>
      <c r="C7080">
        <v>8906</v>
      </c>
      <c r="D7080" t="s">
        <v>558</v>
      </c>
      <c r="E7080" t="s">
        <v>559</v>
      </c>
      <c r="F7080">
        <v>2019</v>
      </c>
      <c r="G7080">
        <v>0</v>
      </c>
      <c r="H7080">
        <v>0</v>
      </c>
      <c r="R7080" t="s">
        <v>34</v>
      </c>
      <c r="S7080" t="s">
        <v>45</v>
      </c>
      <c r="T7080" t="s">
        <v>46</v>
      </c>
      <c r="Y7080" t="s">
        <v>147</v>
      </c>
    </row>
    <row r="7081" spans="1:25" x14ac:dyDescent="0.45">
      <c r="A7081" t="s">
        <v>335</v>
      </c>
      <c r="B7081" t="s">
        <v>554</v>
      </c>
      <c r="C7081">
        <v>8906</v>
      </c>
      <c r="D7081" t="s">
        <v>558</v>
      </c>
      <c r="E7081" t="s">
        <v>559</v>
      </c>
      <c r="F7081">
        <v>2020</v>
      </c>
      <c r="G7081">
        <v>0</v>
      </c>
      <c r="H7081">
        <v>0</v>
      </c>
      <c r="R7081" t="s">
        <v>34</v>
      </c>
      <c r="S7081" t="s">
        <v>45</v>
      </c>
      <c r="T7081" t="s">
        <v>46</v>
      </c>
      <c r="Y7081" t="s">
        <v>147</v>
      </c>
    </row>
    <row r="7082" spans="1:25" x14ac:dyDescent="0.45">
      <c r="A7082" t="s">
        <v>335</v>
      </c>
      <c r="B7082" t="s">
        <v>554</v>
      </c>
      <c r="C7082">
        <v>8906</v>
      </c>
      <c r="D7082" t="s">
        <v>560</v>
      </c>
      <c r="E7082" t="s">
        <v>559</v>
      </c>
      <c r="F7082">
        <v>2009</v>
      </c>
      <c r="G7082">
        <v>5511</v>
      </c>
      <c r="H7082">
        <v>5493.26</v>
      </c>
      <c r="I7082">
        <v>599978.86</v>
      </c>
      <c r="K7082">
        <v>52.021000000000001</v>
      </c>
      <c r="L7082">
        <v>2.29E-2</v>
      </c>
      <c r="M7082">
        <v>191189.318</v>
      </c>
      <c r="N7082">
        <v>6.0600000000000001E-2</v>
      </c>
      <c r="O7082">
        <v>96.786000000000001</v>
      </c>
      <c r="P7082">
        <v>5.7099999999999998E-2</v>
      </c>
      <c r="Q7082">
        <v>3097305.99</v>
      </c>
      <c r="R7082" t="s">
        <v>45</v>
      </c>
      <c r="S7082" t="s">
        <v>34</v>
      </c>
      <c r="T7082" t="s">
        <v>46</v>
      </c>
      <c r="Y7082" t="s">
        <v>107</v>
      </c>
    </row>
    <row r="7083" spans="1:25" x14ac:dyDescent="0.45">
      <c r="A7083" t="s">
        <v>335</v>
      </c>
      <c r="B7083" t="s">
        <v>554</v>
      </c>
      <c r="C7083">
        <v>8906</v>
      </c>
      <c r="D7083" t="s">
        <v>560</v>
      </c>
      <c r="E7083" t="s">
        <v>559</v>
      </c>
      <c r="F7083">
        <v>2010</v>
      </c>
      <c r="G7083">
        <v>5378</v>
      </c>
      <c r="H7083">
        <v>5356.58</v>
      </c>
      <c r="I7083">
        <v>696045.02</v>
      </c>
      <c r="K7083">
        <v>55.691000000000003</v>
      </c>
      <c r="L7083">
        <v>2.9399999999999999E-2</v>
      </c>
      <c r="M7083">
        <v>209739.78400000001</v>
      </c>
      <c r="N7083">
        <v>6.1100000000000002E-2</v>
      </c>
      <c r="O7083">
        <v>116.395</v>
      </c>
      <c r="P7083">
        <v>6.2300000000000001E-2</v>
      </c>
      <c r="Q7083">
        <v>3400900.5410000002</v>
      </c>
      <c r="R7083" t="s">
        <v>45</v>
      </c>
      <c r="S7083" t="s">
        <v>34</v>
      </c>
      <c r="T7083" t="s">
        <v>46</v>
      </c>
      <c r="Y7083" t="s">
        <v>107</v>
      </c>
    </row>
    <row r="7084" spans="1:25" x14ac:dyDescent="0.45">
      <c r="A7084" t="s">
        <v>335</v>
      </c>
      <c r="B7084" t="s">
        <v>554</v>
      </c>
      <c r="C7084">
        <v>8906</v>
      </c>
      <c r="D7084" t="s">
        <v>560</v>
      </c>
      <c r="E7084" t="s">
        <v>559</v>
      </c>
      <c r="F7084">
        <v>2011</v>
      </c>
      <c r="G7084">
        <v>2909</v>
      </c>
      <c r="H7084">
        <v>2891.86</v>
      </c>
      <c r="I7084">
        <v>315817.42</v>
      </c>
      <c r="K7084">
        <v>18.462</v>
      </c>
      <c r="L7084">
        <v>1.95E-2</v>
      </c>
      <c r="M7084">
        <v>98657.27</v>
      </c>
      <c r="N7084">
        <v>6.0400000000000002E-2</v>
      </c>
      <c r="O7084">
        <v>43.46</v>
      </c>
      <c r="P7084">
        <v>4.7100000000000003E-2</v>
      </c>
      <c r="Q7084">
        <v>1618106.577</v>
      </c>
      <c r="R7084" t="s">
        <v>34</v>
      </c>
      <c r="S7084" t="s">
        <v>45</v>
      </c>
      <c r="T7084" t="s">
        <v>46</v>
      </c>
      <c r="Y7084" t="s">
        <v>107</v>
      </c>
    </row>
    <row r="7085" spans="1:25" x14ac:dyDescent="0.45">
      <c r="A7085" t="s">
        <v>335</v>
      </c>
      <c r="B7085" t="s">
        <v>554</v>
      </c>
      <c r="C7085">
        <v>8906</v>
      </c>
      <c r="D7085" t="s">
        <v>560</v>
      </c>
      <c r="E7085" t="s">
        <v>559</v>
      </c>
      <c r="F7085">
        <v>2012</v>
      </c>
      <c r="G7085">
        <v>0</v>
      </c>
      <c r="H7085">
        <v>0</v>
      </c>
      <c r="R7085" t="s">
        <v>34</v>
      </c>
      <c r="S7085" t="s">
        <v>45</v>
      </c>
      <c r="T7085" t="s">
        <v>46</v>
      </c>
      <c r="Y7085" t="s">
        <v>107</v>
      </c>
    </row>
    <row r="7086" spans="1:25" x14ac:dyDescent="0.45">
      <c r="A7086" t="s">
        <v>335</v>
      </c>
      <c r="B7086" t="s">
        <v>554</v>
      </c>
      <c r="C7086">
        <v>8906</v>
      </c>
      <c r="D7086" t="s">
        <v>560</v>
      </c>
      <c r="E7086" t="s">
        <v>559</v>
      </c>
      <c r="F7086">
        <v>2013</v>
      </c>
      <c r="G7086">
        <v>0</v>
      </c>
      <c r="H7086">
        <v>0</v>
      </c>
      <c r="R7086" t="s">
        <v>34</v>
      </c>
      <c r="S7086" t="s">
        <v>45</v>
      </c>
      <c r="T7086" t="s">
        <v>46</v>
      </c>
      <c r="Y7086" t="s">
        <v>107</v>
      </c>
    </row>
    <row r="7087" spans="1:25" x14ac:dyDescent="0.45">
      <c r="A7087" t="s">
        <v>335</v>
      </c>
      <c r="B7087" t="s">
        <v>554</v>
      </c>
      <c r="C7087">
        <v>8906</v>
      </c>
      <c r="D7087" t="s">
        <v>560</v>
      </c>
      <c r="E7087" t="s">
        <v>559</v>
      </c>
      <c r="F7087">
        <v>2014</v>
      </c>
      <c r="G7087">
        <v>0</v>
      </c>
      <c r="H7087">
        <v>0</v>
      </c>
      <c r="R7087" t="s">
        <v>34</v>
      </c>
      <c r="S7087" t="s">
        <v>45</v>
      </c>
      <c r="T7087" t="s">
        <v>46</v>
      </c>
      <c r="Y7087" t="s">
        <v>107</v>
      </c>
    </row>
    <row r="7088" spans="1:25" x14ac:dyDescent="0.45">
      <c r="A7088" t="s">
        <v>335</v>
      </c>
      <c r="B7088" t="s">
        <v>554</v>
      </c>
      <c r="C7088">
        <v>8906</v>
      </c>
      <c r="D7088" t="s">
        <v>560</v>
      </c>
      <c r="E7088" t="s">
        <v>559</v>
      </c>
      <c r="F7088">
        <v>2015</v>
      </c>
      <c r="G7088">
        <v>0</v>
      </c>
      <c r="H7088">
        <v>0</v>
      </c>
      <c r="R7088" t="s">
        <v>34</v>
      </c>
      <c r="S7088" t="s">
        <v>45</v>
      </c>
      <c r="T7088" t="s">
        <v>46</v>
      </c>
      <c r="Y7088" t="s">
        <v>146</v>
      </c>
    </row>
    <row r="7089" spans="1:25" x14ac:dyDescent="0.45">
      <c r="A7089" t="s">
        <v>335</v>
      </c>
      <c r="B7089" t="s">
        <v>554</v>
      </c>
      <c r="C7089">
        <v>8906</v>
      </c>
      <c r="D7089" t="s">
        <v>560</v>
      </c>
      <c r="E7089" t="s">
        <v>559</v>
      </c>
      <c r="F7089">
        <v>2016</v>
      </c>
      <c r="G7089">
        <v>0</v>
      </c>
      <c r="H7089">
        <v>0</v>
      </c>
      <c r="R7089" t="s">
        <v>34</v>
      </c>
      <c r="S7089" t="s">
        <v>45</v>
      </c>
      <c r="T7089" t="s">
        <v>46</v>
      </c>
      <c r="Y7089" t="s">
        <v>146</v>
      </c>
    </row>
    <row r="7090" spans="1:25" x14ac:dyDescent="0.45">
      <c r="A7090" t="s">
        <v>335</v>
      </c>
      <c r="B7090" t="s">
        <v>554</v>
      </c>
      <c r="C7090">
        <v>8906</v>
      </c>
      <c r="D7090" t="s">
        <v>560</v>
      </c>
      <c r="E7090" t="s">
        <v>559</v>
      </c>
      <c r="F7090">
        <v>2017</v>
      </c>
      <c r="G7090">
        <v>0</v>
      </c>
      <c r="H7090">
        <v>0</v>
      </c>
      <c r="R7090" t="s">
        <v>34</v>
      </c>
      <c r="S7090" t="s">
        <v>45</v>
      </c>
      <c r="T7090" t="s">
        <v>46</v>
      </c>
      <c r="Y7090" t="s">
        <v>147</v>
      </c>
    </row>
    <row r="7091" spans="1:25" x14ac:dyDescent="0.45">
      <c r="A7091" t="s">
        <v>335</v>
      </c>
      <c r="B7091" t="s">
        <v>554</v>
      </c>
      <c r="C7091">
        <v>8906</v>
      </c>
      <c r="D7091" t="s">
        <v>560</v>
      </c>
      <c r="E7091" t="s">
        <v>559</v>
      </c>
      <c r="F7091">
        <v>2018</v>
      </c>
      <c r="G7091">
        <v>0</v>
      </c>
      <c r="H7091">
        <v>0</v>
      </c>
      <c r="R7091" t="s">
        <v>34</v>
      </c>
      <c r="S7091" t="s">
        <v>45</v>
      </c>
      <c r="T7091" t="s">
        <v>46</v>
      </c>
      <c r="Y7091" t="s">
        <v>147</v>
      </c>
    </row>
    <row r="7092" spans="1:25" x14ac:dyDescent="0.45">
      <c r="A7092" t="s">
        <v>335</v>
      </c>
      <c r="B7092" t="s">
        <v>554</v>
      </c>
      <c r="C7092">
        <v>8906</v>
      </c>
      <c r="D7092" t="s">
        <v>560</v>
      </c>
      <c r="E7092" t="s">
        <v>559</v>
      </c>
      <c r="F7092">
        <v>2019</v>
      </c>
      <c r="G7092">
        <v>0</v>
      </c>
      <c r="H7092">
        <v>0</v>
      </c>
      <c r="R7092" t="s">
        <v>34</v>
      </c>
      <c r="S7092" t="s">
        <v>45</v>
      </c>
      <c r="T7092" t="s">
        <v>46</v>
      </c>
      <c r="Y7092" t="s">
        <v>147</v>
      </c>
    </row>
    <row r="7093" spans="1:25" x14ac:dyDescent="0.45">
      <c r="A7093" t="s">
        <v>335</v>
      </c>
      <c r="B7093" t="s">
        <v>554</v>
      </c>
      <c r="C7093">
        <v>8906</v>
      </c>
      <c r="D7093" t="s">
        <v>560</v>
      </c>
      <c r="E7093" t="s">
        <v>559</v>
      </c>
      <c r="F7093">
        <v>2020</v>
      </c>
      <c r="G7093">
        <v>0</v>
      </c>
      <c r="H7093">
        <v>0</v>
      </c>
      <c r="R7093" t="s">
        <v>34</v>
      </c>
      <c r="S7093" t="s">
        <v>45</v>
      </c>
      <c r="T7093" t="s">
        <v>46</v>
      </c>
      <c r="Y7093" t="s">
        <v>147</v>
      </c>
    </row>
    <row r="7094" spans="1:25" x14ac:dyDescent="0.45">
      <c r="A7094" t="s">
        <v>335</v>
      </c>
      <c r="B7094" t="s">
        <v>554</v>
      </c>
      <c r="C7094">
        <v>8906</v>
      </c>
      <c r="D7094" t="s">
        <v>561</v>
      </c>
      <c r="E7094" t="s">
        <v>562</v>
      </c>
      <c r="F7094">
        <v>2009</v>
      </c>
      <c r="G7094">
        <v>3605</v>
      </c>
      <c r="H7094">
        <v>3590.35</v>
      </c>
      <c r="I7094">
        <v>372467.01</v>
      </c>
      <c r="K7094">
        <v>44.198</v>
      </c>
      <c r="L7094">
        <v>2.9899999999999999E-2</v>
      </c>
      <c r="M7094">
        <v>137282.93</v>
      </c>
      <c r="N7094">
        <v>6.1100000000000002E-2</v>
      </c>
      <c r="O7094">
        <v>110.976</v>
      </c>
      <c r="P7094">
        <v>9.2999999999999999E-2</v>
      </c>
      <c r="Q7094">
        <v>2208031.2549999999</v>
      </c>
      <c r="R7094" t="s">
        <v>45</v>
      </c>
      <c r="S7094" t="s">
        <v>34</v>
      </c>
      <c r="T7094" t="s">
        <v>46</v>
      </c>
      <c r="Y7094" t="s">
        <v>107</v>
      </c>
    </row>
    <row r="7095" spans="1:25" x14ac:dyDescent="0.45">
      <c r="A7095" t="s">
        <v>335</v>
      </c>
      <c r="B7095" t="s">
        <v>554</v>
      </c>
      <c r="C7095">
        <v>8906</v>
      </c>
      <c r="D7095" t="s">
        <v>561</v>
      </c>
      <c r="E7095" t="s">
        <v>562</v>
      </c>
      <c r="F7095">
        <v>2010</v>
      </c>
      <c r="G7095">
        <v>2855</v>
      </c>
      <c r="H7095">
        <v>2841.9</v>
      </c>
      <c r="I7095">
        <v>444004.11</v>
      </c>
      <c r="K7095">
        <v>20.138000000000002</v>
      </c>
      <c r="L7095">
        <v>1.1299999999999999E-2</v>
      </c>
      <c r="M7095">
        <v>148592.15100000001</v>
      </c>
      <c r="N7095">
        <v>5.9900000000000002E-2</v>
      </c>
      <c r="O7095">
        <v>91.763000000000005</v>
      </c>
      <c r="P7095">
        <v>6.9500000000000006E-2</v>
      </c>
      <c r="Q7095">
        <v>2453321.4040000001</v>
      </c>
      <c r="R7095" t="s">
        <v>45</v>
      </c>
      <c r="S7095" t="s">
        <v>34</v>
      </c>
      <c r="T7095" t="s">
        <v>46</v>
      </c>
      <c r="Y7095" t="s">
        <v>107</v>
      </c>
    </row>
    <row r="7096" spans="1:25" x14ac:dyDescent="0.45">
      <c r="A7096" t="s">
        <v>335</v>
      </c>
      <c r="B7096" t="s">
        <v>554</v>
      </c>
      <c r="C7096">
        <v>8906</v>
      </c>
      <c r="D7096" t="s">
        <v>561</v>
      </c>
      <c r="E7096" t="s">
        <v>562</v>
      </c>
      <c r="F7096">
        <v>2011</v>
      </c>
      <c r="G7096">
        <v>3006</v>
      </c>
      <c r="H7096">
        <v>2990.63</v>
      </c>
      <c r="I7096">
        <v>392383.14</v>
      </c>
      <c r="K7096">
        <v>7.64</v>
      </c>
      <c r="L7096">
        <v>5.7000000000000002E-3</v>
      </c>
      <c r="M7096">
        <v>129868.378</v>
      </c>
      <c r="N7096">
        <v>5.9400000000000001E-2</v>
      </c>
      <c r="O7096">
        <v>79.62</v>
      </c>
      <c r="P7096">
        <v>6.8199999999999997E-2</v>
      </c>
      <c r="Q7096">
        <v>2168348.8139999998</v>
      </c>
      <c r="R7096" t="s">
        <v>34</v>
      </c>
      <c r="S7096" t="s">
        <v>45</v>
      </c>
      <c r="T7096" t="s">
        <v>46</v>
      </c>
      <c r="Y7096" t="s">
        <v>107</v>
      </c>
    </row>
    <row r="7097" spans="1:25" x14ac:dyDescent="0.45">
      <c r="A7097" t="s">
        <v>335</v>
      </c>
      <c r="B7097" t="s">
        <v>554</v>
      </c>
      <c r="C7097">
        <v>8906</v>
      </c>
      <c r="D7097" t="s">
        <v>561</v>
      </c>
      <c r="E7097" t="s">
        <v>562</v>
      </c>
      <c r="F7097">
        <v>2012</v>
      </c>
      <c r="G7097">
        <v>6983</v>
      </c>
      <c r="H7097">
        <v>6965.52</v>
      </c>
      <c r="I7097">
        <v>879010.4</v>
      </c>
      <c r="K7097">
        <v>2.5659999999999998</v>
      </c>
      <c r="L7097">
        <v>1.2999999999999999E-3</v>
      </c>
      <c r="M7097">
        <v>292296.75900000002</v>
      </c>
      <c r="N7097">
        <v>5.91E-2</v>
      </c>
      <c r="O7097">
        <v>176.61799999999999</v>
      </c>
      <c r="P7097">
        <v>6.4799999999999996E-2</v>
      </c>
      <c r="Q7097">
        <v>4915808.2070000004</v>
      </c>
      <c r="R7097" t="s">
        <v>34</v>
      </c>
      <c r="S7097" t="s">
        <v>45</v>
      </c>
      <c r="T7097" t="s">
        <v>46</v>
      </c>
      <c r="Y7097" t="s">
        <v>107</v>
      </c>
    </row>
    <row r="7098" spans="1:25" x14ac:dyDescent="0.45">
      <c r="A7098" t="s">
        <v>335</v>
      </c>
      <c r="B7098" t="s">
        <v>554</v>
      </c>
      <c r="C7098">
        <v>8906</v>
      </c>
      <c r="D7098" t="s">
        <v>561</v>
      </c>
      <c r="E7098" t="s">
        <v>562</v>
      </c>
      <c r="F7098">
        <v>2013</v>
      </c>
      <c r="G7098">
        <v>6410</v>
      </c>
      <c r="H7098">
        <v>6396.62</v>
      </c>
      <c r="I7098">
        <v>732048.81</v>
      </c>
      <c r="K7098">
        <v>13.898999999999999</v>
      </c>
      <c r="L7098">
        <v>4.1000000000000003E-3</v>
      </c>
      <c r="M7098">
        <v>247723.454</v>
      </c>
      <c r="N7098">
        <v>5.9299999999999999E-2</v>
      </c>
      <c r="O7098">
        <v>157.43299999999999</v>
      </c>
      <c r="P7098">
        <v>7.1300000000000002E-2</v>
      </c>
      <c r="Q7098">
        <v>4138084.98</v>
      </c>
      <c r="R7098" t="s">
        <v>34</v>
      </c>
      <c r="S7098" t="s">
        <v>45</v>
      </c>
      <c r="T7098" t="s">
        <v>46</v>
      </c>
      <c r="Y7098" t="s">
        <v>107</v>
      </c>
    </row>
    <row r="7099" spans="1:25" x14ac:dyDescent="0.45">
      <c r="A7099" t="s">
        <v>335</v>
      </c>
      <c r="B7099" t="s">
        <v>554</v>
      </c>
      <c r="C7099">
        <v>8906</v>
      </c>
      <c r="D7099" t="s">
        <v>561</v>
      </c>
      <c r="E7099" t="s">
        <v>562</v>
      </c>
      <c r="F7099">
        <v>2014</v>
      </c>
      <c r="G7099">
        <v>6341</v>
      </c>
      <c r="H7099">
        <v>6325.64</v>
      </c>
      <c r="I7099">
        <v>1053469.28</v>
      </c>
      <c r="K7099">
        <v>107.88200000000001</v>
      </c>
      <c r="L7099">
        <v>2.52E-2</v>
      </c>
      <c r="M7099">
        <v>348014.71299999999</v>
      </c>
      <c r="N7099">
        <v>6.0699999999999997E-2</v>
      </c>
      <c r="O7099">
        <v>236.297</v>
      </c>
      <c r="P7099">
        <v>7.1999999999999995E-2</v>
      </c>
      <c r="Q7099">
        <v>5610762.4009999996</v>
      </c>
      <c r="R7099" t="s">
        <v>34</v>
      </c>
      <c r="S7099" t="s">
        <v>45</v>
      </c>
      <c r="T7099" t="s">
        <v>46</v>
      </c>
      <c r="Y7099" t="s">
        <v>107</v>
      </c>
    </row>
    <row r="7100" spans="1:25" x14ac:dyDescent="0.45">
      <c r="A7100" t="s">
        <v>335</v>
      </c>
      <c r="B7100" t="s">
        <v>554</v>
      </c>
      <c r="C7100">
        <v>8906</v>
      </c>
      <c r="D7100" t="s">
        <v>561</v>
      </c>
      <c r="E7100" t="s">
        <v>562</v>
      </c>
      <c r="F7100">
        <v>2015</v>
      </c>
      <c r="G7100">
        <v>4431</v>
      </c>
      <c r="H7100">
        <v>4419.3100000000004</v>
      </c>
      <c r="I7100">
        <v>520255.16</v>
      </c>
      <c r="K7100">
        <v>3.681</v>
      </c>
      <c r="L7100">
        <v>1.9E-3</v>
      </c>
      <c r="M7100">
        <v>176850.00399999999</v>
      </c>
      <c r="N7100">
        <v>5.91E-2</v>
      </c>
      <c r="O7100">
        <v>76.558000000000007</v>
      </c>
      <c r="P7100">
        <v>4.4900000000000002E-2</v>
      </c>
      <c r="Q7100">
        <v>2969339.8909999998</v>
      </c>
      <c r="R7100" t="s">
        <v>34</v>
      </c>
      <c r="S7100" t="s">
        <v>45</v>
      </c>
      <c r="T7100" t="s">
        <v>46</v>
      </c>
      <c r="Y7100" t="s">
        <v>146</v>
      </c>
    </row>
    <row r="7101" spans="1:25" x14ac:dyDescent="0.45">
      <c r="A7101" t="s">
        <v>335</v>
      </c>
      <c r="B7101" t="s">
        <v>554</v>
      </c>
      <c r="C7101">
        <v>8906</v>
      </c>
      <c r="D7101" t="s">
        <v>561</v>
      </c>
      <c r="E7101" t="s">
        <v>562</v>
      </c>
      <c r="F7101">
        <v>2016</v>
      </c>
      <c r="G7101">
        <v>4545</v>
      </c>
      <c r="H7101">
        <v>4526.59</v>
      </c>
      <c r="I7101">
        <v>518263.92</v>
      </c>
      <c r="K7101">
        <v>20.286999999999999</v>
      </c>
      <c r="L7101">
        <v>0.01</v>
      </c>
      <c r="M7101">
        <v>177424.823</v>
      </c>
      <c r="N7101">
        <v>5.9700000000000003E-2</v>
      </c>
      <c r="O7101">
        <v>86.977999999999994</v>
      </c>
      <c r="P7101">
        <v>5.2499999999999998E-2</v>
      </c>
      <c r="Q7101">
        <v>2940162.3730000001</v>
      </c>
      <c r="R7101" t="s">
        <v>34</v>
      </c>
      <c r="S7101" t="s">
        <v>45</v>
      </c>
      <c r="T7101" t="s">
        <v>46</v>
      </c>
      <c r="Y7101" t="s">
        <v>146</v>
      </c>
    </row>
    <row r="7102" spans="1:25" x14ac:dyDescent="0.45">
      <c r="A7102" t="s">
        <v>335</v>
      </c>
      <c r="B7102" t="s">
        <v>554</v>
      </c>
      <c r="C7102">
        <v>8906</v>
      </c>
      <c r="D7102" t="s">
        <v>561</v>
      </c>
      <c r="E7102" t="s">
        <v>562</v>
      </c>
      <c r="F7102">
        <v>2017</v>
      </c>
      <c r="G7102">
        <v>4555</v>
      </c>
      <c r="H7102">
        <v>4545.6400000000003</v>
      </c>
      <c r="I7102">
        <v>538166.78</v>
      </c>
      <c r="K7102">
        <v>14.484999999999999</v>
      </c>
      <c r="L7102">
        <v>6.3E-3</v>
      </c>
      <c r="M7102">
        <v>183565.041</v>
      </c>
      <c r="N7102">
        <v>5.9400000000000001E-2</v>
      </c>
      <c r="O7102">
        <v>81.757999999999996</v>
      </c>
      <c r="P7102">
        <v>4.7100000000000003E-2</v>
      </c>
      <c r="Q7102">
        <v>3057119.4619999998</v>
      </c>
      <c r="R7102" t="s">
        <v>34</v>
      </c>
      <c r="S7102" t="s">
        <v>45</v>
      </c>
      <c r="T7102" t="s">
        <v>46</v>
      </c>
      <c r="Y7102" t="s">
        <v>147</v>
      </c>
    </row>
    <row r="7103" spans="1:25" x14ac:dyDescent="0.45">
      <c r="A7103" t="s">
        <v>335</v>
      </c>
      <c r="B7103" t="s">
        <v>554</v>
      </c>
      <c r="C7103">
        <v>8906</v>
      </c>
      <c r="D7103" t="s">
        <v>561</v>
      </c>
      <c r="E7103" t="s">
        <v>562</v>
      </c>
      <c r="F7103">
        <v>2018</v>
      </c>
      <c r="G7103">
        <v>6483</v>
      </c>
      <c r="H7103">
        <v>6466.13</v>
      </c>
      <c r="I7103">
        <v>812241.51</v>
      </c>
      <c r="K7103">
        <v>45.518000000000001</v>
      </c>
      <c r="L7103">
        <v>1.04E-2</v>
      </c>
      <c r="M7103">
        <v>281957.67700000003</v>
      </c>
      <c r="N7103">
        <v>5.9700000000000003E-2</v>
      </c>
      <c r="O7103">
        <v>136.16</v>
      </c>
      <c r="P7103">
        <v>5.0999999999999997E-2</v>
      </c>
      <c r="Q7103">
        <v>4641337.3899999997</v>
      </c>
      <c r="R7103" t="s">
        <v>34</v>
      </c>
      <c r="S7103" t="s">
        <v>45</v>
      </c>
      <c r="T7103" t="s">
        <v>46</v>
      </c>
      <c r="Y7103" t="s">
        <v>147</v>
      </c>
    </row>
    <row r="7104" spans="1:25" x14ac:dyDescent="0.45">
      <c r="A7104" t="s">
        <v>335</v>
      </c>
      <c r="B7104" t="s">
        <v>554</v>
      </c>
      <c r="C7104">
        <v>8906</v>
      </c>
      <c r="D7104" t="s">
        <v>561</v>
      </c>
      <c r="E7104" t="s">
        <v>562</v>
      </c>
      <c r="F7104">
        <v>2019</v>
      </c>
      <c r="G7104">
        <v>2536</v>
      </c>
      <c r="H7104">
        <v>2524.41</v>
      </c>
      <c r="I7104">
        <v>280497.84000000003</v>
      </c>
      <c r="K7104">
        <v>6.0449999999999999</v>
      </c>
      <c r="L7104">
        <v>8.8000000000000005E-3</v>
      </c>
      <c r="M7104">
        <v>94987.71</v>
      </c>
      <c r="N7104">
        <v>5.96E-2</v>
      </c>
      <c r="O7104">
        <v>38.847999999999999</v>
      </c>
      <c r="P7104">
        <v>4.4999999999999998E-2</v>
      </c>
      <c r="Q7104">
        <v>1585521.723</v>
      </c>
      <c r="R7104" t="s">
        <v>34</v>
      </c>
      <c r="S7104" t="s">
        <v>45</v>
      </c>
      <c r="T7104" t="s">
        <v>46</v>
      </c>
      <c r="Y7104" t="s">
        <v>147</v>
      </c>
    </row>
    <row r="7105" spans="1:25" x14ac:dyDescent="0.45">
      <c r="A7105" t="s">
        <v>335</v>
      </c>
      <c r="B7105" t="s">
        <v>554</v>
      </c>
      <c r="C7105">
        <v>8906</v>
      </c>
      <c r="D7105" t="s">
        <v>561</v>
      </c>
      <c r="E7105" t="s">
        <v>562</v>
      </c>
      <c r="F7105">
        <v>2020</v>
      </c>
      <c r="G7105">
        <v>5315</v>
      </c>
      <c r="H7105">
        <v>5290.59</v>
      </c>
      <c r="I7105">
        <v>533283.81999999995</v>
      </c>
      <c r="K7105">
        <v>1.528</v>
      </c>
      <c r="L7105">
        <v>1.2999999999999999E-3</v>
      </c>
      <c r="M7105">
        <v>187851.462</v>
      </c>
      <c r="N7105">
        <v>5.8999999999999997E-2</v>
      </c>
      <c r="O7105">
        <v>74.355000000000004</v>
      </c>
      <c r="P7105">
        <v>4.3799999999999999E-2</v>
      </c>
      <c r="Q7105">
        <v>3160238.1710000001</v>
      </c>
      <c r="R7105" t="s">
        <v>34</v>
      </c>
      <c r="S7105" t="s">
        <v>45</v>
      </c>
      <c r="T7105" t="s">
        <v>46</v>
      </c>
      <c r="Y7105" t="s">
        <v>147</v>
      </c>
    </row>
    <row r="7106" spans="1:25" x14ac:dyDescent="0.45">
      <c r="A7106" t="s">
        <v>335</v>
      </c>
      <c r="B7106" t="s">
        <v>554</v>
      </c>
      <c r="C7106">
        <v>8906</v>
      </c>
      <c r="D7106" t="s">
        <v>561</v>
      </c>
      <c r="E7106" t="s">
        <v>563</v>
      </c>
      <c r="F7106">
        <v>2021</v>
      </c>
      <c r="G7106">
        <v>3987</v>
      </c>
      <c r="H7106">
        <v>3975.48</v>
      </c>
      <c r="I7106">
        <v>445199.38</v>
      </c>
      <c r="K7106">
        <v>7.3879999999999999</v>
      </c>
      <c r="L7106">
        <v>6.4000000000000003E-3</v>
      </c>
      <c r="M7106">
        <v>153844.19099999999</v>
      </c>
      <c r="N7106">
        <v>5.9400000000000001E-2</v>
      </c>
      <c r="O7106">
        <v>60.152999999999999</v>
      </c>
      <c r="P7106">
        <v>4.3900000000000002E-2</v>
      </c>
      <c r="Q7106">
        <v>2573247.2459999998</v>
      </c>
      <c r="R7106" t="s">
        <v>34</v>
      </c>
      <c r="S7106" t="s">
        <v>45</v>
      </c>
      <c r="T7106" t="s">
        <v>46</v>
      </c>
      <c r="Y7106" t="s">
        <v>152</v>
      </c>
    </row>
    <row r="7107" spans="1:25" x14ac:dyDescent="0.45">
      <c r="A7107" t="s">
        <v>335</v>
      </c>
      <c r="B7107" t="s">
        <v>554</v>
      </c>
      <c r="C7107">
        <v>8906</v>
      </c>
      <c r="D7107" t="s">
        <v>561</v>
      </c>
      <c r="E7107" t="s">
        <v>563</v>
      </c>
      <c r="F7107">
        <v>2022</v>
      </c>
      <c r="G7107">
        <v>3840</v>
      </c>
      <c r="H7107">
        <v>3828.35</v>
      </c>
      <c r="I7107">
        <v>455848.2</v>
      </c>
      <c r="K7107">
        <v>0.79500000000000004</v>
      </c>
      <c r="L7107">
        <v>1E-3</v>
      </c>
      <c r="M7107">
        <v>150069.77299999999</v>
      </c>
      <c r="N7107">
        <v>5.9700000000000003E-2</v>
      </c>
      <c r="O7107">
        <v>59.962000000000003</v>
      </c>
      <c r="P7107">
        <v>4.24E-2</v>
      </c>
      <c r="Q7107">
        <v>2486911.8659999999</v>
      </c>
      <c r="R7107" t="s">
        <v>34</v>
      </c>
      <c r="S7107" t="s">
        <v>38</v>
      </c>
      <c r="T7107" t="s">
        <v>46</v>
      </c>
      <c r="Y7107" t="s">
        <v>152</v>
      </c>
    </row>
    <row r="7108" spans="1:25" x14ac:dyDescent="0.45">
      <c r="A7108" t="s">
        <v>335</v>
      </c>
      <c r="B7108" t="s">
        <v>554</v>
      </c>
      <c r="C7108">
        <v>8906</v>
      </c>
      <c r="D7108" t="s">
        <v>561</v>
      </c>
      <c r="E7108" t="s">
        <v>563</v>
      </c>
      <c r="F7108">
        <v>2023</v>
      </c>
      <c r="G7108">
        <v>3067</v>
      </c>
      <c r="H7108">
        <v>3045.84</v>
      </c>
      <c r="I7108">
        <v>387555.82</v>
      </c>
      <c r="K7108">
        <v>0.80800000000000005</v>
      </c>
      <c r="L7108">
        <v>1.1000000000000001E-3</v>
      </c>
      <c r="M7108">
        <v>136650.883</v>
      </c>
      <c r="N7108">
        <v>6.08E-2</v>
      </c>
      <c r="O7108">
        <v>56.302999999999997</v>
      </c>
      <c r="P7108">
        <v>4.4200000000000003E-2</v>
      </c>
      <c r="Q7108">
        <v>2177062.1469999999</v>
      </c>
      <c r="R7108" t="s">
        <v>34</v>
      </c>
      <c r="S7108" t="s">
        <v>38</v>
      </c>
      <c r="T7108" t="s">
        <v>46</v>
      </c>
      <c r="Y7108" t="s">
        <v>152</v>
      </c>
    </row>
    <row r="7109" spans="1:25" x14ac:dyDescent="0.45">
      <c r="A7109" t="s">
        <v>335</v>
      </c>
      <c r="B7109" t="s">
        <v>554</v>
      </c>
      <c r="C7109">
        <v>8906</v>
      </c>
      <c r="D7109" t="s">
        <v>561</v>
      </c>
      <c r="E7109" t="s">
        <v>563</v>
      </c>
      <c r="F7109">
        <v>2024</v>
      </c>
      <c r="G7109">
        <v>647</v>
      </c>
      <c r="H7109">
        <v>638.79999999999995</v>
      </c>
      <c r="I7109">
        <v>82436.179999999993</v>
      </c>
      <c r="K7109">
        <v>0.128</v>
      </c>
      <c r="L7109">
        <v>1E-3</v>
      </c>
      <c r="M7109">
        <v>25360.411</v>
      </c>
      <c r="N7109">
        <v>5.8999999999999997E-2</v>
      </c>
      <c r="O7109">
        <v>9.85</v>
      </c>
      <c r="P7109">
        <v>3.9899999999999998E-2</v>
      </c>
      <c r="Q7109">
        <v>426741.158</v>
      </c>
      <c r="R7109" t="s">
        <v>34</v>
      </c>
      <c r="S7109" t="s">
        <v>38</v>
      </c>
      <c r="T7109" t="s">
        <v>46</v>
      </c>
      <c r="Y7109" t="s">
        <v>152</v>
      </c>
    </row>
    <row r="7110" spans="1:25" x14ac:dyDescent="0.45">
      <c r="A7110" t="s">
        <v>335</v>
      </c>
      <c r="B7110" t="s">
        <v>554</v>
      </c>
      <c r="C7110">
        <v>8906</v>
      </c>
      <c r="D7110" t="s">
        <v>564</v>
      </c>
      <c r="E7110" t="s">
        <v>562</v>
      </c>
      <c r="F7110">
        <v>2009</v>
      </c>
      <c r="G7110">
        <v>3605</v>
      </c>
      <c r="H7110">
        <v>3590.3</v>
      </c>
      <c r="I7110">
        <v>372466.96</v>
      </c>
      <c r="K7110">
        <v>43.125</v>
      </c>
      <c r="L7110">
        <v>2.9899999999999999E-2</v>
      </c>
      <c r="M7110">
        <v>128852.85799999999</v>
      </c>
      <c r="N7110">
        <v>6.1100000000000002E-2</v>
      </c>
      <c r="O7110">
        <v>98.197000000000003</v>
      </c>
      <c r="P7110">
        <v>8.5500000000000007E-2</v>
      </c>
      <c r="Q7110">
        <v>2068597.763</v>
      </c>
      <c r="R7110" t="s">
        <v>45</v>
      </c>
      <c r="S7110" t="s">
        <v>34</v>
      </c>
      <c r="T7110" t="s">
        <v>46</v>
      </c>
      <c r="Y7110" t="s">
        <v>107</v>
      </c>
    </row>
    <row r="7111" spans="1:25" x14ac:dyDescent="0.45">
      <c r="A7111" t="s">
        <v>335</v>
      </c>
      <c r="B7111" t="s">
        <v>554</v>
      </c>
      <c r="C7111">
        <v>8906</v>
      </c>
      <c r="D7111" t="s">
        <v>564</v>
      </c>
      <c r="E7111" t="s">
        <v>562</v>
      </c>
      <c r="F7111">
        <v>2010</v>
      </c>
      <c r="G7111">
        <v>2855</v>
      </c>
      <c r="H7111">
        <v>2841.9</v>
      </c>
      <c r="I7111">
        <v>444004.11</v>
      </c>
      <c r="K7111">
        <v>19.777000000000001</v>
      </c>
      <c r="L7111">
        <v>1.1299999999999999E-2</v>
      </c>
      <c r="M7111">
        <v>143418.674</v>
      </c>
      <c r="N7111">
        <v>5.9900000000000002E-2</v>
      </c>
      <c r="O7111">
        <v>82.54</v>
      </c>
      <c r="P7111">
        <v>6.6299999999999998E-2</v>
      </c>
      <c r="Q7111">
        <v>2367078.8670000001</v>
      </c>
      <c r="R7111" t="s">
        <v>45</v>
      </c>
      <c r="S7111" t="s">
        <v>34</v>
      </c>
      <c r="T7111" t="s">
        <v>46</v>
      </c>
      <c r="Y7111" t="s">
        <v>107</v>
      </c>
    </row>
    <row r="7112" spans="1:25" x14ac:dyDescent="0.45">
      <c r="A7112" t="s">
        <v>335</v>
      </c>
      <c r="B7112" t="s">
        <v>554</v>
      </c>
      <c r="C7112">
        <v>8906</v>
      </c>
      <c r="D7112" t="s">
        <v>564</v>
      </c>
      <c r="E7112" t="s">
        <v>562</v>
      </c>
      <c r="F7112">
        <v>2011</v>
      </c>
      <c r="G7112">
        <v>3006</v>
      </c>
      <c r="H7112">
        <v>2990.63</v>
      </c>
      <c r="I7112">
        <v>392383.14</v>
      </c>
      <c r="K7112">
        <v>7.6870000000000003</v>
      </c>
      <c r="L7112">
        <v>5.7000000000000002E-3</v>
      </c>
      <c r="M7112">
        <v>125452.44899999999</v>
      </c>
      <c r="N7112">
        <v>5.9400000000000001E-2</v>
      </c>
      <c r="O7112">
        <v>74.876000000000005</v>
      </c>
      <c r="P7112">
        <v>6.9699999999999998E-2</v>
      </c>
      <c r="Q7112">
        <v>2093878.5549999999</v>
      </c>
      <c r="R7112" t="s">
        <v>34</v>
      </c>
      <c r="S7112" t="s">
        <v>45</v>
      </c>
      <c r="T7112" t="s">
        <v>46</v>
      </c>
      <c r="Y7112" t="s">
        <v>107</v>
      </c>
    </row>
    <row r="7113" spans="1:25" x14ac:dyDescent="0.45">
      <c r="A7113" t="s">
        <v>335</v>
      </c>
      <c r="B7113" t="s">
        <v>554</v>
      </c>
      <c r="C7113">
        <v>8906</v>
      </c>
      <c r="D7113" t="s">
        <v>564</v>
      </c>
      <c r="E7113" t="s">
        <v>562</v>
      </c>
      <c r="F7113">
        <v>2012</v>
      </c>
      <c r="G7113">
        <v>6983</v>
      </c>
      <c r="H7113">
        <v>6965.52</v>
      </c>
      <c r="I7113">
        <v>879010.4</v>
      </c>
      <c r="K7113">
        <v>2.4980000000000002</v>
      </c>
      <c r="L7113">
        <v>1.2999999999999999E-3</v>
      </c>
      <c r="M7113">
        <v>282329.11599999998</v>
      </c>
      <c r="N7113">
        <v>5.91E-2</v>
      </c>
      <c r="O7113">
        <v>165.78200000000001</v>
      </c>
      <c r="P7113">
        <v>6.7299999999999999E-2</v>
      </c>
      <c r="Q7113">
        <v>4748120.9270000001</v>
      </c>
      <c r="R7113" t="s">
        <v>34</v>
      </c>
      <c r="S7113" t="s">
        <v>45</v>
      </c>
      <c r="T7113" t="s">
        <v>46</v>
      </c>
      <c r="Y7113" t="s">
        <v>107</v>
      </c>
    </row>
    <row r="7114" spans="1:25" x14ac:dyDescent="0.45">
      <c r="A7114" t="s">
        <v>335</v>
      </c>
      <c r="B7114" t="s">
        <v>554</v>
      </c>
      <c r="C7114">
        <v>8906</v>
      </c>
      <c r="D7114" t="s">
        <v>564</v>
      </c>
      <c r="E7114" t="s">
        <v>562</v>
      </c>
      <c r="F7114">
        <v>2013</v>
      </c>
      <c r="G7114">
        <v>6410</v>
      </c>
      <c r="H7114">
        <v>6396.62</v>
      </c>
      <c r="I7114">
        <v>732048.81</v>
      </c>
      <c r="K7114">
        <v>13.94</v>
      </c>
      <c r="L7114">
        <v>4.1000000000000003E-3</v>
      </c>
      <c r="M7114">
        <v>240786.44699999999</v>
      </c>
      <c r="N7114">
        <v>5.9299999999999999E-2</v>
      </c>
      <c r="O7114">
        <v>159.84399999999999</v>
      </c>
      <c r="P7114">
        <v>7.8200000000000006E-2</v>
      </c>
      <c r="Q7114">
        <v>4021160.5490000001</v>
      </c>
      <c r="R7114" t="s">
        <v>34</v>
      </c>
      <c r="S7114" t="s">
        <v>45</v>
      </c>
      <c r="T7114" t="s">
        <v>46</v>
      </c>
      <c r="Y7114" t="s">
        <v>107</v>
      </c>
    </row>
    <row r="7115" spans="1:25" x14ac:dyDescent="0.45">
      <c r="A7115" t="s">
        <v>335</v>
      </c>
      <c r="B7115" t="s">
        <v>554</v>
      </c>
      <c r="C7115">
        <v>8906</v>
      </c>
      <c r="D7115" t="s">
        <v>564</v>
      </c>
      <c r="E7115" t="s">
        <v>562</v>
      </c>
      <c r="F7115">
        <v>2014</v>
      </c>
      <c r="G7115">
        <v>6341</v>
      </c>
      <c r="H7115">
        <v>6325.64</v>
      </c>
      <c r="I7115">
        <v>1053499.28</v>
      </c>
      <c r="K7115">
        <v>108.078</v>
      </c>
      <c r="L7115">
        <v>2.52E-2</v>
      </c>
      <c r="M7115">
        <v>339319.05300000001</v>
      </c>
      <c r="N7115">
        <v>6.0699999999999997E-2</v>
      </c>
      <c r="O7115">
        <v>229.70500000000001</v>
      </c>
      <c r="P7115">
        <v>7.5600000000000001E-2</v>
      </c>
      <c r="Q7115">
        <v>5463895.0760000004</v>
      </c>
      <c r="R7115" t="s">
        <v>34</v>
      </c>
      <c r="S7115" t="s">
        <v>45</v>
      </c>
      <c r="T7115" t="s">
        <v>46</v>
      </c>
      <c r="Y7115" t="s">
        <v>107</v>
      </c>
    </row>
    <row r="7116" spans="1:25" x14ac:dyDescent="0.45">
      <c r="A7116" t="s">
        <v>335</v>
      </c>
      <c r="B7116" t="s">
        <v>554</v>
      </c>
      <c r="C7116">
        <v>8906</v>
      </c>
      <c r="D7116" t="s">
        <v>564</v>
      </c>
      <c r="E7116" t="s">
        <v>562</v>
      </c>
      <c r="F7116">
        <v>2015</v>
      </c>
      <c r="G7116">
        <v>4431</v>
      </c>
      <c r="H7116">
        <v>4419.3100000000004</v>
      </c>
      <c r="I7116">
        <v>520255.16</v>
      </c>
      <c r="K7116">
        <v>3.58</v>
      </c>
      <c r="L7116">
        <v>1.9E-3</v>
      </c>
      <c r="M7116">
        <v>173074.80600000001</v>
      </c>
      <c r="N7116">
        <v>5.91E-2</v>
      </c>
      <c r="O7116">
        <v>80.494</v>
      </c>
      <c r="P7116">
        <v>5.0299999999999997E-2</v>
      </c>
      <c r="Q7116">
        <v>2906006.6370000001</v>
      </c>
      <c r="R7116" t="s">
        <v>34</v>
      </c>
      <c r="S7116" t="s">
        <v>45</v>
      </c>
      <c r="T7116" t="s">
        <v>46</v>
      </c>
      <c r="Y7116" t="s">
        <v>146</v>
      </c>
    </row>
    <row r="7117" spans="1:25" x14ac:dyDescent="0.45">
      <c r="A7117" t="s">
        <v>335</v>
      </c>
      <c r="B7117" t="s">
        <v>554</v>
      </c>
      <c r="C7117">
        <v>8906</v>
      </c>
      <c r="D7117" t="s">
        <v>564</v>
      </c>
      <c r="E7117" t="s">
        <v>562</v>
      </c>
      <c r="F7117">
        <v>2016</v>
      </c>
      <c r="G7117">
        <v>4544</v>
      </c>
      <c r="H7117">
        <v>4525.66</v>
      </c>
      <c r="I7117">
        <v>518262.77</v>
      </c>
      <c r="K7117">
        <v>20.196000000000002</v>
      </c>
      <c r="L7117">
        <v>0.01</v>
      </c>
      <c r="M7117">
        <v>175963.45600000001</v>
      </c>
      <c r="N7117">
        <v>5.9700000000000003E-2</v>
      </c>
      <c r="O7117">
        <v>87.238</v>
      </c>
      <c r="P7117">
        <v>5.5399999999999998E-2</v>
      </c>
      <c r="Q7117">
        <v>2915765.9679999999</v>
      </c>
      <c r="R7117" t="s">
        <v>34</v>
      </c>
      <c r="S7117" t="s">
        <v>45</v>
      </c>
      <c r="T7117" t="s">
        <v>46</v>
      </c>
      <c r="Y7117" t="s">
        <v>146</v>
      </c>
    </row>
    <row r="7118" spans="1:25" x14ac:dyDescent="0.45">
      <c r="A7118" t="s">
        <v>335</v>
      </c>
      <c r="B7118" t="s">
        <v>554</v>
      </c>
      <c r="C7118">
        <v>8906</v>
      </c>
      <c r="D7118" t="s">
        <v>564</v>
      </c>
      <c r="E7118" t="s">
        <v>562</v>
      </c>
      <c r="F7118">
        <v>2017</v>
      </c>
      <c r="G7118">
        <v>4555</v>
      </c>
      <c r="H7118">
        <v>4545.55</v>
      </c>
      <c r="I7118">
        <v>538161.18000000005</v>
      </c>
      <c r="K7118">
        <v>11.598000000000001</v>
      </c>
      <c r="L7118">
        <v>6.4000000000000003E-3</v>
      </c>
      <c r="M7118">
        <v>178283.758</v>
      </c>
      <c r="N7118">
        <v>5.9400000000000001E-2</v>
      </c>
      <c r="O7118">
        <v>83.198999999999998</v>
      </c>
      <c r="P7118">
        <v>5.2600000000000001E-2</v>
      </c>
      <c r="Q7118">
        <v>2974942.6770000001</v>
      </c>
      <c r="R7118" t="s">
        <v>34</v>
      </c>
      <c r="S7118" t="s">
        <v>45</v>
      </c>
      <c r="T7118" t="s">
        <v>46</v>
      </c>
      <c r="Y7118" t="s">
        <v>147</v>
      </c>
    </row>
    <row r="7119" spans="1:25" x14ac:dyDescent="0.45">
      <c r="A7119" t="s">
        <v>335</v>
      </c>
      <c r="B7119" t="s">
        <v>554</v>
      </c>
      <c r="C7119">
        <v>8906</v>
      </c>
      <c r="D7119" t="s">
        <v>564</v>
      </c>
      <c r="E7119" t="s">
        <v>562</v>
      </c>
      <c r="F7119">
        <v>2018</v>
      </c>
      <c r="G7119">
        <v>6483</v>
      </c>
      <c r="H7119">
        <v>6465.76</v>
      </c>
      <c r="I7119">
        <v>812203.5</v>
      </c>
      <c r="K7119">
        <v>45.19</v>
      </c>
      <c r="L7119">
        <v>1.04E-2</v>
      </c>
      <c r="M7119">
        <v>277479.386</v>
      </c>
      <c r="N7119">
        <v>5.9700000000000003E-2</v>
      </c>
      <c r="O7119">
        <v>133.774</v>
      </c>
      <c r="P7119">
        <v>5.1299999999999998E-2</v>
      </c>
      <c r="Q7119">
        <v>4566695.9639999997</v>
      </c>
      <c r="R7119" t="s">
        <v>34</v>
      </c>
      <c r="S7119" t="s">
        <v>45</v>
      </c>
      <c r="T7119" t="s">
        <v>46</v>
      </c>
      <c r="Y7119" t="s">
        <v>147</v>
      </c>
    </row>
    <row r="7120" spans="1:25" x14ac:dyDescent="0.45">
      <c r="A7120" t="s">
        <v>335</v>
      </c>
      <c r="B7120" t="s">
        <v>554</v>
      </c>
      <c r="C7120">
        <v>8906</v>
      </c>
      <c r="D7120" t="s">
        <v>564</v>
      </c>
      <c r="E7120" t="s">
        <v>562</v>
      </c>
      <c r="F7120">
        <v>2019</v>
      </c>
      <c r="G7120">
        <v>2536</v>
      </c>
      <c r="H7120">
        <v>2524.36</v>
      </c>
      <c r="I7120">
        <v>280497.78999999998</v>
      </c>
      <c r="K7120">
        <v>5.9779999999999998</v>
      </c>
      <c r="L7120">
        <v>8.8000000000000005E-3</v>
      </c>
      <c r="M7120">
        <v>93101.432000000001</v>
      </c>
      <c r="N7120">
        <v>5.96E-2</v>
      </c>
      <c r="O7120">
        <v>39.027000000000001</v>
      </c>
      <c r="P7120">
        <v>4.6800000000000001E-2</v>
      </c>
      <c r="Q7120">
        <v>1553918.9080000001</v>
      </c>
      <c r="R7120" t="s">
        <v>34</v>
      </c>
      <c r="S7120" t="s">
        <v>45</v>
      </c>
      <c r="T7120" t="s">
        <v>46</v>
      </c>
      <c r="Y7120" t="s">
        <v>147</v>
      </c>
    </row>
    <row r="7121" spans="1:25" x14ac:dyDescent="0.45">
      <c r="A7121" t="s">
        <v>335</v>
      </c>
      <c r="B7121" t="s">
        <v>554</v>
      </c>
      <c r="C7121">
        <v>8906</v>
      </c>
      <c r="D7121" t="s">
        <v>564</v>
      </c>
      <c r="E7121" t="s">
        <v>562</v>
      </c>
      <c r="F7121">
        <v>2020</v>
      </c>
      <c r="G7121">
        <v>5313</v>
      </c>
      <c r="H7121">
        <v>5289.07</v>
      </c>
      <c r="I7121">
        <v>533282.30000000005</v>
      </c>
      <c r="K7121">
        <v>1.532</v>
      </c>
      <c r="L7121">
        <v>1.2999999999999999E-3</v>
      </c>
      <c r="M7121">
        <v>186715.88200000001</v>
      </c>
      <c r="N7121">
        <v>5.8999999999999997E-2</v>
      </c>
      <c r="O7121">
        <v>76.346999999999994</v>
      </c>
      <c r="P7121">
        <v>4.5900000000000003E-2</v>
      </c>
      <c r="Q7121">
        <v>3141105.5750000002</v>
      </c>
      <c r="R7121" t="s">
        <v>34</v>
      </c>
      <c r="S7121" t="s">
        <v>45</v>
      </c>
      <c r="T7121" t="s">
        <v>46</v>
      </c>
      <c r="Y7121" t="s">
        <v>147</v>
      </c>
    </row>
    <row r="7122" spans="1:25" x14ac:dyDescent="0.45">
      <c r="A7122" t="s">
        <v>335</v>
      </c>
      <c r="B7122" t="s">
        <v>554</v>
      </c>
      <c r="C7122">
        <v>8906</v>
      </c>
      <c r="D7122" t="s">
        <v>564</v>
      </c>
      <c r="E7122" t="s">
        <v>563</v>
      </c>
      <c r="F7122">
        <v>2021</v>
      </c>
      <c r="G7122">
        <v>3987</v>
      </c>
      <c r="H7122">
        <v>3975.48</v>
      </c>
      <c r="I7122">
        <v>445199.38</v>
      </c>
      <c r="K7122">
        <v>7.4870000000000001</v>
      </c>
      <c r="L7122">
        <v>6.4000000000000003E-3</v>
      </c>
      <c r="M7122">
        <v>154776.193</v>
      </c>
      <c r="N7122">
        <v>5.9400000000000001E-2</v>
      </c>
      <c r="O7122">
        <v>66.450999999999993</v>
      </c>
      <c r="P7122">
        <v>4.9200000000000001E-2</v>
      </c>
      <c r="Q7122">
        <v>2588713.9709999999</v>
      </c>
      <c r="R7122" t="s">
        <v>34</v>
      </c>
      <c r="S7122" t="s">
        <v>45</v>
      </c>
      <c r="T7122" t="s">
        <v>46</v>
      </c>
      <c r="Y7122" t="s">
        <v>152</v>
      </c>
    </row>
    <row r="7123" spans="1:25" x14ac:dyDescent="0.45">
      <c r="A7123" t="s">
        <v>335</v>
      </c>
      <c r="B7123" t="s">
        <v>554</v>
      </c>
      <c r="C7123">
        <v>8906</v>
      </c>
      <c r="D7123" t="s">
        <v>564</v>
      </c>
      <c r="E7123" t="s">
        <v>563</v>
      </c>
      <c r="F7123">
        <v>2022</v>
      </c>
      <c r="G7123">
        <v>3840</v>
      </c>
      <c r="H7123">
        <v>3828.21</v>
      </c>
      <c r="I7123">
        <v>455846.37</v>
      </c>
      <c r="K7123">
        <v>0.81299999999999994</v>
      </c>
      <c r="L7123">
        <v>1E-3</v>
      </c>
      <c r="M7123">
        <v>153147.285</v>
      </c>
      <c r="N7123">
        <v>5.9700000000000003E-2</v>
      </c>
      <c r="O7123">
        <v>68.56</v>
      </c>
      <c r="P7123">
        <v>4.9799999999999997E-2</v>
      </c>
      <c r="Q7123">
        <v>2535796.6579999998</v>
      </c>
      <c r="R7123" t="s">
        <v>34</v>
      </c>
      <c r="S7123" t="s">
        <v>38</v>
      </c>
      <c r="T7123" t="s">
        <v>46</v>
      </c>
      <c r="Y7123" t="s">
        <v>152</v>
      </c>
    </row>
    <row r="7124" spans="1:25" x14ac:dyDescent="0.45">
      <c r="A7124" t="s">
        <v>335</v>
      </c>
      <c r="B7124" t="s">
        <v>554</v>
      </c>
      <c r="C7124">
        <v>8906</v>
      </c>
      <c r="D7124" t="s">
        <v>564</v>
      </c>
      <c r="E7124" t="s">
        <v>563</v>
      </c>
      <c r="F7124">
        <v>2023</v>
      </c>
      <c r="G7124">
        <v>3067</v>
      </c>
      <c r="H7124">
        <v>3045.74</v>
      </c>
      <c r="I7124">
        <v>387555.72</v>
      </c>
      <c r="K7124">
        <v>0.81</v>
      </c>
      <c r="L7124">
        <v>1.1000000000000001E-3</v>
      </c>
      <c r="M7124">
        <v>137551.57199999999</v>
      </c>
      <c r="N7124">
        <v>6.0699999999999997E-2</v>
      </c>
      <c r="O7124">
        <v>58.024999999999999</v>
      </c>
      <c r="P7124">
        <v>4.5499999999999999E-2</v>
      </c>
      <c r="Q7124">
        <v>2195439.75</v>
      </c>
      <c r="R7124" t="s">
        <v>34</v>
      </c>
      <c r="S7124" t="s">
        <v>38</v>
      </c>
      <c r="T7124" t="s">
        <v>46</v>
      </c>
      <c r="Y7124" t="s">
        <v>152</v>
      </c>
    </row>
    <row r="7125" spans="1:25" x14ac:dyDescent="0.45">
      <c r="A7125" t="s">
        <v>335</v>
      </c>
      <c r="B7125" t="s">
        <v>554</v>
      </c>
      <c r="C7125">
        <v>8906</v>
      </c>
      <c r="D7125" t="s">
        <v>564</v>
      </c>
      <c r="E7125" t="s">
        <v>563</v>
      </c>
      <c r="F7125">
        <v>2024</v>
      </c>
      <c r="G7125">
        <v>647</v>
      </c>
      <c r="H7125">
        <v>638.79999999999995</v>
      </c>
      <c r="I7125">
        <v>82436.179999999993</v>
      </c>
      <c r="K7125">
        <v>0.13400000000000001</v>
      </c>
      <c r="L7125">
        <v>1E-3</v>
      </c>
      <c r="M7125">
        <v>26481.064999999999</v>
      </c>
      <c r="N7125">
        <v>5.91E-2</v>
      </c>
      <c r="O7125">
        <v>11.066000000000001</v>
      </c>
      <c r="P7125">
        <v>4.65E-2</v>
      </c>
      <c r="Q7125">
        <v>445602.46899999998</v>
      </c>
      <c r="R7125" t="s">
        <v>34</v>
      </c>
      <c r="S7125" t="s">
        <v>38</v>
      </c>
      <c r="T7125" t="s">
        <v>46</v>
      </c>
      <c r="Y7125" t="s">
        <v>152</v>
      </c>
    </row>
    <row r="7126" spans="1:25" x14ac:dyDescent="0.45">
      <c r="A7126" t="s">
        <v>335</v>
      </c>
      <c r="B7126" t="s">
        <v>554</v>
      </c>
      <c r="C7126">
        <v>8906</v>
      </c>
      <c r="D7126" t="s">
        <v>339</v>
      </c>
      <c r="F7126">
        <v>2009</v>
      </c>
      <c r="G7126">
        <v>30</v>
      </c>
      <c r="H7126">
        <v>23.75</v>
      </c>
      <c r="I7126">
        <v>352.75</v>
      </c>
      <c r="O7126">
        <v>0.66700000000000004</v>
      </c>
      <c r="P7126">
        <v>0.36420000000000002</v>
      </c>
      <c r="Q7126">
        <v>3664.4</v>
      </c>
      <c r="R7126" t="s">
        <v>34</v>
      </c>
      <c r="T7126" t="s">
        <v>28</v>
      </c>
      <c r="Y7126" t="s">
        <v>29</v>
      </c>
    </row>
    <row r="7127" spans="1:25" x14ac:dyDescent="0.45">
      <c r="A7127" t="s">
        <v>335</v>
      </c>
      <c r="B7127" t="s">
        <v>554</v>
      </c>
      <c r="C7127">
        <v>8906</v>
      </c>
      <c r="D7127" t="s">
        <v>339</v>
      </c>
      <c r="F7127">
        <v>2010</v>
      </c>
      <c r="G7127">
        <v>96</v>
      </c>
      <c r="H7127">
        <v>80.52</v>
      </c>
      <c r="I7127">
        <v>1610.4</v>
      </c>
      <c r="O7127">
        <v>3.5630000000000002</v>
      </c>
      <c r="P7127">
        <v>0.36409999999999998</v>
      </c>
      <c r="Q7127">
        <v>19566.8</v>
      </c>
      <c r="R7127" t="s">
        <v>34</v>
      </c>
      <c r="T7127" t="s">
        <v>28</v>
      </c>
      <c r="Y7127" t="s">
        <v>29</v>
      </c>
    </row>
    <row r="7128" spans="1:25" x14ac:dyDescent="0.45">
      <c r="A7128" t="s">
        <v>335</v>
      </c>
      <c r="B7128" t="s">
        <v>554</v>
      </c>
      <c r="C7128">
        <v>8906</v>
      </c>
      <c r="D7128" t="s">
        <v>339</v>
      </c>
      <c r="F7128">
        <v>2011</v>
      </c>
      <c r="G7128">
        <v>59</v>
      </c>
      <c r="H7128">
        <v>40.19</v>
      </c>
      <c r="I7128">
        <v>803.8</v>
      </c>
      <c r="O7128">
        <v>1.778</v>
      </c>
      <c r="P7128">
        <v>0.36399999999999999</v>
      </c>
      <c r="Q7128">
        <v>9766.2999999999993</v>
      </c>
      <c r="R7128" t="s">
        <v>34</v>
      </c>
      <c r="T7128" t="s">
        <v>28</v>
      </c>
      <c r="Y7128" t="s">
        <v>29</v>
      </c>
    </row>
    <row r="7129" spans="1:25" x14ac:dyDescent="0.45">
      <c r="A7129" t="s">
        <v>335</v>
      </c>
      <c r="B7129" t="s">
        <v>554</v>
      </c>
      <c r="C7129">
        <v>8906</v>
      </c>
      <c r="D7129" t="s">
        <v>339</v>
      </c>
      <c r="F7129">
        <v>2012</v>
      </c>
      <c r="G7129">
        <v>123</v>
      </c>
      <c r="H7129">
        <v>80.16</v>
      </c>
      <c r="I7129">
        <v>1603.2</v>
      </c>
      <c r="O7129">
        <v>3.5459999999999998</v>
      </c>
      <c r="P7129">
        <v>0.36399999999999999</v>
      </c>
      <c r="Q7129">
        <v>19479.5</v>
      </c>
      <c r="R7129" t="s">
        <v>34</v>
      </c>
      <c r="T7129" t="s">
        <v>28</v>
      </c>
      <c r="Y7129" t="s">
        <v>29</v>
      </c>
    </row>
    <row r="7130" spans="1:25" x14ac:dyDescent="0.45">
      <c r="A7130" t="s">
        <v>335</v>
      </c>
      <c r="B7130" t="s">
        <v>554</v>
      </c>
      <c r="C7130">
        <v>8906</v>
      </c>
      <c r="D7130" t="s">
        <v>339</v>
      </c>
      <c r="F7130">
        <v>2013</v>
      </c>
      <c r="G7130">
        <v>101</v>
      </c>
      <c r="H7130">
        <v>79.400000000000006</v>
      </c>
      <c r="I7130">
        <v>1588</v>
      </c>
      <c r="O7130">
        <v>6.7530000000000001</v>
      </c>
      <c r="P7130">
        <v>0.7</v>
      </c>
      <c r="Q7130">
        <v>19294.599999999999</v>
      </c>
      <c r="R7130" t="s">
        <v>34</v>
      </c>
      <c r="T7130" t="s">
        <v>28</v>
      </c>
      <c r="Y7130" t="s">
        <v>29</v>
      </c>
    </row>
    <row r="7131" spans="1:25" x14ac:dyDescent="0.45">
      <c r="A7131" t="s">
        <v>335</v>
      </c>
      <c r="B7131" t="s">
        <v>554</v>
      </c>
      <c r="C7131">
        <v>8906</v>
      </c>
      <c r="D7131" t="s">
        <v>339</v>
      </c>
      <c r="F7131">
        <v>2014</v>
      </c>
      <c r="G7131">
        <v>51</v>
      </c>
      <c r="H7131">
        <v>33.83</v>
      </c>
      <c r="I7131">
        <v>676.6</v>
      </c>
      <c r="O7131">
        <v>2.8769999999999998</v>
      </c>
      <c r="P7131">
        <v>0.69969999999999999</v>
      </c>
      <c r="Q7131">
        <v>8220.7999999999993</v>
      </c>
      <c r="R7131" t="s">
        <v>34</v>
      </c>
      <c r="T7131" t="s">
        <v>28</v>
      </c>
      <c r="Y7131" t="s">
        <v>29</v>
      </c>
    </row>
    <row r="7132" spans="1:25" x14ac:dyDescent="0.45">
      <c r="A7132" t="s">
        <v>335</v>
      </c>
      <c r="B7132" t="s">
        <v>554</v>
      </c>
      <c r="C7132">
        <v>8906</v>
      </c>
      <c r="D7132" t="s">
        <v>339</v>
      </c>
      <c r="F7132">
        <v>2015</v>
      </c>
      <c r="G7132">
        <v>112</v>
      </c>
      <c r="H7132">
        <v>88.36</v>
      </c>
      <c r="I7132">
        <v>1762.45</v>
      </c>
      <c r="O7132">
        <v>7.5149999999999997</v>
      </c>
      <c r="P7132">
        <v>0.7</v>
      </c>
      <c r="Q7132">
        <v>21471.599999999999</v>
      </c>
      <c r="R7132" t="s">
        <v>34</v>
      </c>
      <c r="T7132" t="s">
        <v>28</v>
      </c>
      <c r="Y7132" t="s">
        <v>30</v>
      </c>
    </row>
    <row r="7133" spans="1:25" x14ac:dyDescent="0.45">
      <c r="A7133" t="s">
        <v>335</v>
      </c>
      <c r="B7133" t="s">
        <v>554</v>
      </c>
      <c r="C7133">
        <v>8906</v>
      </c>
      <c r="D7133" t="s">
        <v>339</v>
      </c>
      <c r="F7133">
        <v>2016</v>
      </c>
      <c r="G7133">
        <v>70</v>
      </c>
      <c r="H7133">
        <v>48.63</v>
      </c>
      <c r="I7133">
        <v>972.6</v>
      </c>
      <c r="O7133">
        <v>4.1360000000000001</v>
      </c>
      <c r="P7133">
        <v>0.69989999999999997</v>
      </c>
      <c r="Q7133">
        <v>11817.7</v>
      </c>
      <c r="R7133" t="s">
        <v>34</v>
      </c>
      <c r="T7133" t="s">
        <v>28</v>
      </c>
      <c r="Y7133" t="s">
        <v>30</v>
      </c>
    </row>
    <row r="7134" spans="1:25" x14ac:dyDescent="0.45">
      <c r="A7134" t="s">
        <v>335</v>
      </c>
      <c r="B7134" t="s">
        <v>554</v>
      </c>
      <c r="C7134">
        <v>8906</v>
      </c>
      <c r="D7134" t="s">
        <v>339</v>
      </c>
      <c r="F7134">
        <v>2017</v>
      </c>
      <c r="G7134">
        <v>49</v>
      </c>
      <c r="H7134">
        <v>33.1</v>
      </c>
      <c r="I7134">
        <v>662</v>
      </c>
      <c r="O7134">
        <v>1.8340000000000001</v>
      </c>
      <c r="P7134">
        <v>0.45579999999999998</v>
      </c>
      <c r="Q7134">
        <v>8043.5</v>
      </c>
      <c r="R7134" t="s">
        <v>34</v>
      </c>
      <c r="T7134" t="s">
        <v>28</v>
      </c>
      <c r="Y7134" t="s">
        <v>30</v>
      </c>
    </row>
    <row r="7135" spans="1:25" x14ac:dyDescent="0.45">
      <c r="A7135" t="s">
        <v>335</v>
      </c>
      <c r="B7135" t="s">
        <v>554</v>
      </c>
      <c r="C7135">
        <v>8906</v>
      </c>
      <c r="D7135" t="s">
        <v>339</v>
      </c>
      <c r="F7135">
        <v>2018</v>
      </c>
      <c r="G7135">
        <v>79</v>
      </c>
      <c r="H7135">
        <v>55.42</v>
      </c>
      <c r="I7135">
        <v>1108.4000000000001</v>
      </c>
      <c r="O7135">
        <v>3.07</v>
      </c>
      <c r="P7135">
        <v>0.45550000000000002</v>
      </c>
      <c r="Q7135">
        <v>13467.5</v>
      </c>
      <c r="R7135" t="s">
        <v>34</v>
      </c>
      <c r="T7135" t="s">
        <v>28</v>
      </c>
      <c r="Y7135" t="s">
        <v>30</v>
      </c>
    </row>
    <row r="7136" spans="1:25" x14ac:dyDescent="0.45">
      <c r="A7136" t="s">
        <v>335</v>
      </c>
      <c r="B7136" t="s">
        <v>554</v>
      </c>
      <c r="C7136">
        <v>8906</v>
      </c>
      <c r="D7136" t="s">
        <v>339</v>
      </c>
      <c r="F7136">
        <v>2019</v>
      </c>
      <c r="G7136">
        <v>46</v>
      </c>
      <c r="H7136">
        <v>30.78</v>
      </c>
      <c r="I7136">
        <v>615.6</v>
      </c>
      <c r="O7136">
        <v>1.7050000000000001</v>
      </c>
      <c r="P7136">
        <v>0.45590000000000003</v>
      </c>
      <c r="Q7136">
        <v>7479.7</v>
      </c>
      <c r="R7136" t="s">
        <v>34</v>
      </c>
      <c r="T7136" t="s">
        <v>28</v>
      </c>
      <c r="Y7136" t="s">
        <v>30</v>
      </c>
    </row>
    <row r="7137" spans="1:25" x14ac:dyDescent="0.45">
      <c r="A7137" t="s">
        <v>335</v>
      </c>
      <c r="B7137" t="s">
        <v>554</v>
      </c>
      <c r="C7137">
        <v>8906</v>
      </c>
      <c r="D7137" t="s">
        <v>339</v>
      </c>
      <c r="F7137">
        <v>2020</v>
      </c>
      <c r="G7137">
        <v>43</v>
      </c>
      <c r="H7137">
        <v>27.35</v>
      </c>
      <c r="I7137">
        <v>547</v>
      </c>
      <c r="O7137">
        <v>1.5149999999999999</v>
      </c>
      <c r="P7137">
        <v>0.45600000000000002</v>
      </c>
      <c r="Q7137">
        <v>6646.3</v>
      </c>
      <c r="R7137" t="s">
        <v>34</v>
      </c>
      <c r="T7137" t="s">
        <v>28</v>
      </c>
      <c r="Y7137" t="s">
        <v>30</v>
      </c>
    </row>
    <row r="7138" spans="1:25" x14ac:dyDescent="0.45">
      <c r="A7138" t="s">
        <v>335</v>
      </c>
      <c r="B7138" t="s">
        <v>554</v>
      </c>
      <c r="C7138">
        <v>8906</v>
      </c>
      <c r="D7138" t="s">
        <v>339</v>
      </c>
      <c r="F7138">
        <v>2021</v>
      </c>
      <c r="G7138">
        <v>113</v>
      </c>
      <c r="H7138">
        <v>72.900000000000006</v>
      </c>
      <c r="I7138">
        <v>982</v>
      </c>
      <c r="M7138">
        <v>879.6</v>
      </c>
      <c r="N7138">
        <v>5.9400000000000001E-2</v>
      </c>
      <c r="O7138">
        <v>3.2330000000000001</v>
      </c>
      <c r="P7138">
        <v>0.43240000000000001</v>
      </c>
      <c r="Q7138">
        <v>14895.4</v>
      </c>
      <c r="R7138" t="s">
        <v>34</v>
      </c>
      <c r="T7138" t="s">
        <v>28</v>
      </c>
      <c r="Y7138" t="s">
        <v>70</v>
      </c>
    </row>
    <row r="7139" spans="1:25" x14ac:dyDescent="0.45">
      <c r="A7139" t="s">
        <v>335</v>
      </c>
      <c r="B7139" t="s">
        <v>554</v>
      </c>
      <c r="C7139">
        <v>8906</v>
      </c>
      <c r="D7139" t="s">
        <v>339</v>
      </c>
      <c r="F7139">
        <v>2022</v>
      </c>
      <c r="G7139">
        <v>149</v>
      </c>
      <c r="H7139">
        <v>108.46</v>
      </c>
      <c r="I7139">
        <v>1623.54</v>
      </c>
      <c r="M7139">
        <v>1399.8</v>
      </c>
      <c r="N7139">
        <v>5.8799999999999998E-2</v>
      </c>
      <c r="O7139">
        <v>4.819</v>
      </c>
      <c r="P7139">
        <v>0.40699999999999997</v>
      </c>
      <c r="Q7139">
        <v>23734.9</v>
      </c>
      <c r="R7139" t="s">
        <v>34</v>
      </c>
      <c r="T7139" t="s">
        <v>28</v>
      </c>
      <c r="Y7139" t="s">
        <v>70</v>
      </c>
    </row>
    <row r="7140" spans="1:25" x14ac:dyDescent="0.45">
      <c r="A7140" t="s">
        <v>335</v>
      </c>
      <c r="B7140" t="s">
        <v>554</v>
      </c>
      <c r="C7140">
        <v>8906</v>
      </c>
      <c r="D7140" t="s">
        <v>339</v>
      </c>
      <c r="F7140">
        <v>2023</v>
      </c>
      <c r="G7140">
        <v>102</v>
      </c>
      <c r="H7140">
        <v>74.760000000000005</v>
      </c>
      <c r="I7140">
        <v>866.93</v>
      </c>
      <c r="M7140">
        <v>794</v>
      </c>
      <c r="N7140">
        <v>5.8900000000000001E-2</v>
      </c>
      <c r="O7140">
        <v>2.4990000000000001</v>
      </c>
      <c r="P7140">
        <v>0.36919999999999997</v>
      </c>
      <c r="Q7140">
        <v>13467.2</v>
      </c>
      <c r="R7140" t="s">
        <v>34</v>
      </c>
      <c r="T7140" t="s">
        <v>28</v>
      </c>
      <c r="Y7140" t="s">
        <v>70</v>
      </c>
    </row>
    <row r="7141" spans="1:25" x14ac:dyDescent="0.45">
      <c r="A7141" t="s">
        <v>335</v>
      </c>
      <c r="B7141" t="s">
        <v>554</v>
      </c>
      <c r="C7141">
        <v>8906</v>
      </c>
      <c r="D7141" t="s">
        <v>339</v>
      </c>
      <c r="F7141">
        <v>2024</v>
      </c>
      <c r="G7141">
        <v>17</v>
      </c>
      <c r="H7141">
        <v>10.9</v>
      </c>
      <c r="I7141">
        <v>162.30000000000001</v>
      </c>
      <c r="M7141">
        <v>153.5</v>
      </c>
      <c r="N7141">
        <v>5.8700000000000002E-2</v>
      </c>
      <c r="O7141">
        <v>0.46600000000000003</v>
      </c>
      <c r="P7141">
        <v>0.3579</v>
      </c>
      <c r="Q7141">
        <v>2601</v>
      </c>
      <c r="R7141" t="s">
        <v>34</v>
      </c>
      <c r="T7141" t="s">
        <v>28</v>
      </c>
      <c r="Y7141" t="s">
        <v>70</v>
      </c>
    </row>
    <row r="7142" spans="1:25" x14ac:dyDescent="0.45">
      <c r="A7142" t="s">
        <v>335</v>
      </c>
      <c r="B7142" t="s">
        <v>565</v>
      </c>
      <c r="C7142">
        <v>10025</v>
      </c>
      <c r="D7142" t="s">
        <v>566</v>
      </c>
      <c r="F7142">
        <v>2009</v>
      </c>
      <c r="G7142">
        <v>2940</v>
      </c>
      <c r="H7142">
        <v>2930.41</v>
      </c>
      <c r="J7142">
        <v>983659.38</v>
      </c>
      <c r="O7142">
        <v>405.995</v>
      </c>
      <c r="P7142">
        <v>0.5786</v>
      </c>
      <c r="Q7142">
        <v>1399017.8970000001</v>
      </c>
      <c r="R7142" t="s">
        <v>82</v>
      </c>
      <c r="S7142" t="s">
        <v>237</v>
      </c>
      <c r="T7142" t="s">
        <v>65</v>
      </c>
      <c r="V7142" t="s">
        <v>137</v>
      </c>
      <c r="W7142" t="s">
        <v>51</v>
      </c>
      <c r="Y7142" t="s">
        <v>29</v>
      </c>
    </row>
    <row r="7143" spans="1:25" x14ac:dyDescent="0.45">
      <c r="A7143" t="s">
        <v>335</v>
      </c>
      <c r="B7143" t="s">
        <v>565</v>
      </c>
      <c r="C7143">
        <v>10025</v>
      </c>
      <c r="D7143" t="s">
        <v>566</v>
      </c>
      <c r="F7143">
        <v>2010</v>
      </c>
      <c r="G7143">
        <v>6155</v>
      </c>
      <c r="H7143">
        <v>6149.99</v>
      </c>
      <c r="J7143">
        <v>2130452.7200000002</v>
      </c>
      <c r="O7143">
        <v>853.09500000000003</v>
      </c>
      <c r="P7143">
        <v>0.57589999999999997</v>
      </c>
      <c r="Q7143">
        <v>2957600.497</v>
      </c>
      <c r="R7143" t="s">
        <v>82</v>
      </c>
      <c r="S7143" t="s">
        <v>237</v>
      </c>
      <c r="T7143" t="s">
        <v>65</v>
      </c>
      <c r="V7143" t="s">
        <v>137</v>
      </c>
      <c r="W7143" t="s">
        <v>51</v>
      </c>
      <c r="Y7143" t="s">
        <v>29</v>
      </c>
    </row>
    <row r="7144" spans="1:25" x14ac:dyDescent="0.45">
      <c r="A7144" t="s">
        <v>335</v>
      </c>
      <c r="B7144" t="s">
        <v>565</v>
      </c>
      <c r="C7144">
        <v>10025</v>
      </c>
      <c r="D7144" t="s">
        <v>566</v>
      </c>
      <c r="F7144">
        <v>2011</v>
      </c>
      <c r="G7144">
        <v>0</v>
      </c>
      <c r="H7144">
        <v>0</v>
      </c>
      <c r="R7144" t="s">
        <v>82</v>
      </c>
      <c r="S7144" t="s">
        <v>237</v>
      </c>
      <c r="T7144" t="s">
        <v>65</v>
      </c>
      <c r="V7144" t="s">
        <v>137</v>
      </c>
      <c r="W7144" t="s">
        <v>51</v>
      </c>
      <c r="Y7144" t="s">
        <v>29</v>
      </c>
    </row>
    <row r="7145" spans="1:25" x14ac:dyDescent="0.45">
      <c r="A7145" t="s">
        <v>335</v>
      </c>
      <c r="B7145" t="s">
        <v>565</v>
      </c>
      <c r="C7145">
        <v>10025</v>
      </c>
      <c r="D7145" t="s">
        <v>566</v>
      </c>
      <c r="F7145">
        <v>2012</v>
      </c>
      <c r="G7145">
        <v>0</v>
      </c>
      <c r="H7145">
        <v>0</v>
      </c>
      <c r="R7145" t="s">
        <v>82</v>
      </c>
      <c r="S7145" t="s">
        <v>237</v>
      </c>
      <c r="T7145" t="s">
        <v>65</v>
      </c>
      <c r="V7145" t="s">
        <v>137</v>
      </c>
      <c r="W7145" t="s">
        <v>51</v>
      </c>
      <c r="Y7145" t="s">
        <v>29</v>
      </c>
    </row>
    <row r="7146" spans="1:25" x14ac:dyDescent="0.45">
      <c r="A7146" t="s">
        <v>335</v>
      </c>
      <c r="B7146" t="s">
        <v>565</v>
      </c>
      <c r="C7146">
        <v>10025</v>
      </c>
      <c r="D7146" t="s">
        <v>566</v>
      </c>
      <c r="F7146">
        <v>2013</v>
      </c>
      <c r="G7146">
        <v>0</v>
      </c>
      <c r="H7146">
        <v>0</v>
      </c>
      <c r="R7146" t="s">
        <v>82</v>
      </c>
      <c r="S7146" t="s">
        <v>237</v>
      </c>
      <c r="T7146" t="s">
        <v>65</v>
      </c>
      <c r="V7146" t="s">
        <v>137</v>
      </c>
      <c r="W7146" t="s">
        <v>51</v>
      </c>
      <c r="Y7146" t="s">
        <v>29</v>
      </c>
    </row>
    <row r="7147" spans="1:25" x14ac:dyDescent="0.45">
      <c r="A7147" t="s">
        <v>335</v>
      </c>
      <c r="B7147" t="s">
        <v>565</v>
      </c>
      <c r="C7147">
        <v>10025</v>
      </c>
      <c r="D7147" t="s">
        <v>567</v>
      </c>
      <c r="F7147">
        <v>2009</v>
      </c>
      <c r="G7147">
        <v>6140</v>
      </c>
      <c r="H7147">
        <v>6129.03</v>
      </c>
      <c r="J7147">
        <v>2135203.85</v>
      </c>
      <c r="O7147">
        <v>806.32299999999998</v>
      </c>
      <c r="P7147">
        <v>0.57530000000000003</v>
      </c>
      <c r="Q7147">
        <v>2795676.108</v>
      </c>
      <c r="R7147" t="s">
        <v>82</v>
      </c>
      <c r="S7147" t="s">
        <v>237</v>
      </c>
      <c r="T7147" t="s">
        <v>65</v>
      </c>
      <c r="V7147" t="s">
        <v>137</v>
      </c>
      <c r="W7147" t="s">
        <v>51</v>
      </c>
      <c r="Y7147" t="s">
        <v>29</v>
      </c>
    </row>
    <row r="7148" spans="1:25" x14ac:dyDescent="0.45">
      <c r="A7148" t="s">
        <v>335</v>
      </c>
      <c r="B7148" t="s">
        <v>565</v>
      </c>
      <c r="C7148">
        <v>10025</v>
      </c>
      <c r="D7148" t="s">
        <v>567</v>
      </c>
      <c r="F7148">
        <v>2010</v>
      </c>
      <c r="G7148">
        <v>7607</v>
      </c>
      <c r="H7148">
        <v>7599.82</v>
      </c>
      <c r="J7148">
        <v>2640030.7799999998</v>
      </c>
      <c r="O7148">
        <v>996.95100000000002</v>
      </c>
      <c r="P7148">
        <v>0.57469999999999999</v>
      </c>
      <c r="Q7148">
        <v>3465133.247</v>
      </c>
      <c r="R7148" t="s">
        <v>82</v>
      </c>
      <c r="S7148" t="s">
        <v>237</v>
      </c>
      <c r="T7148" t="s">
        <v>65</v>
      </c>
      <c r="V7148" t="s">
        <v>137</v>
      </c>
      <c r="W7148" t="s">
        <v>51</v>
      </c>
      <c r="Y7148" t="s">
        <v>29</v>
      </c>
    </row>
    <row r="7149" spans="1:25" x14ac:dyDescent="0.45">
      <c r="A7149" t="s">
        <v>335</v>
      </c>
      <c r="B7149" t="s">
        <v>565</v>
      </c>
      <c r="C7149">
        <v>10025</v>
      </c>
      <c r="D7149" t="s">
        <v>567</v>
      </c>
      <c r="F7149">
        <v>2011</v>
      </c>
      <c r="G7149">
        <v>2604</v>
      </c>
      <c r="H7149">
        <v>2592.41</v>
      </c>
      <c r="J7149">
        <v>857396.55</v>
      </c>
      <c r="O7149">
        <v>292.447</v>
      </c>
      <c r="P7149">
        <v>0.53759999999999997</v>
      </c>
      <c r="Q7149">
        <v>1076962.98</v>
      </c>
      <c r="R7149" t="s">
        <v>82</v>
      </c>
      <c r="S7149" t="s">
        <v>237</v>
      </c>
      <c r="T7149" t="s">
        <v>65</v>
      </c>
      <c r="V7149" t="s">
        <v>137</v>
      </c>
      <c r="W7149" t="s">
        <v>51</v>
      </c>
      <c r="Y7149" t="s">
        <v>29</v>
      </c>
    </row>
    <row r="7150" spans="1:25" x14ac:dyDescent="0.45">
      <c r="A7150" t="s">
        <v>335</v>
      </c>
      <c r="B7150" t="s">
        <v>565</v>
      </c>
      <c r="C7150">
        <v>10025</v>
      </c>
      <c r="D7150" t="s">
        <v>567</v>
      </c>
      <c r="F7150">
        <v>2012</v>
      </c>
      <c r="G7150">
        <v>2036</v>
      </c>
      <c r="H7150">
        <v>2034.74</v>
      </c>
      <c r="J7150">
        <v>718837.92</v>
      </c>
      <c r="O7150">
        <v>244.381</v>
      </c>
      <c r="P7150">
        <v>0.51449999999999996</v>
      </c>
      <c r="Q7150">
        <v>942712.28200000001</v>
      </c>
      <c r="R7150" t="s">
        <v>82</v>
      </c>
      <c r="S7150" t="s">
        <v>237</v>
      </c>
      <c r="T7150" t="s">
        <v>65</v>
      </c>
      <c r="V7150" t="s">
        <v>137</v>
      </c>
      <c r="W7150" t="s">
        <v>51</v>
      </c>
      <c r="Y7150" t="s">
        <v>29</v>
      </c>
    </row>
    <row r="7151" spans="1:25" x14ac:dyDescent="0.45">
      <c r="A7151" t="s">
        <v>335</v>
      </c>
      <c r="B7151" t="s">
        <v>565</v>
      </c>
      <c r="C7151">
        <v>10025</v>
      </c>
      <c r="D7151" t="s">
        <v>567</v>
      </c>
      <c r="F7151">
        <v>2013</v>
      </c>
      <c r="G7151">
        <v>3231</v>
      </c>
      <c r="H7151">
        <v>3221.38</v>
      </c>
      <c r="J7151">
        <v>1128243.23</v>
      </c>
      <c r="O7151">
        <v>423.03500000000003</v>
      </c>
      <c r="P7151">
        <v>0.56430000000000002</v>
      </c>
      <c r="Q7151">
        <v>1492049.338</v>
      </c>
      <c r="R7151" t="s">
        <v>82</v>
      </c>
      <c r="S7151" t="s">
        <v>237</v>
      </c>
      <c r="T7151" t="s">
        <v>65</v>
      </c>
      <c r="V7151" t="s">
        <v>137</v>
      </c>
      <c r="W7151" t="s">
        <v>51</v>
      </c>
      <c r="Y7151" t="s">
        <v>29</v>
      </c>
    </row>
    <row r="7152" spans="1:25" x14ac:dyDescent="0.45">
      <c r="A7152" t="s">
        <v>335</v>
      </c>
      <c r="B7152" t="s">
        <v>565</v>
      </c>
      <c r="C7152">
        <v>10025</v>
      </c>
      <c r="D7152" t="s">
        <v>567</v>
      </c>
      <c r="F7152">
        <v>2014</v>
      </c>
      <c r="G7152">
        <v>6486</v>
      </c>
      <c r="H7152">
        <v>6482.08</v>
      </c>
      <c r="J7152">
        <v>2390013.34</v>
      </c>
      <c r="O7152">
        <v>872.6</v>
      </c>
      <c r="P7152">
        <v>0.56950000000000001</v>
      </c>
      <c r="Q7152">
        <v>3061849.7459999998</v>
      </c>
      <c r="R7152" t="s">
        <v>82</v>
      </c>
      <c r="S7152" t="s">
        <v>237</v>
      </c>
      <c r="T7152" t="s">
        <v>65</v>
      </c>
      <c r="V7152" t="s">
        <v>137</v>
      </c>
      <c r="W7152" t="s">
        <v>51</v>
      </c>
      <c r="Y7152" t="s">
        <v>29</v>
      </c>
    </row>
    <row r="7153" spans="1:25" x14ac:dyDescent="0.45">
      <c r="A7153" t="s">
        <v>335</v>
      </c>
      <c r="B7153" t="s">
        <v>565</v>
      </c>
      <c r="C7153">
        <v>10025</v>
      </c>
      <c r="D7153" t="s">
        <v>567</v>
      </c>
      <c r="F7153">
        <v>2015</v>
      </c>
      <c r="G7153">
        <v>6309</v>
      </c>
      <c r="H7153">
        <v>6296.55</v>
      </c>
      <c r="J7153">
        <v>2313167.0499999998</v>
      </c>
      <c r="O7153">
        <v>833.82899999999995</v>
      </c>
      <c r="P7153">
        <v>0.56069999999999998</v>
      </c>
      <c r="Q7153">
        <v>2969121.52</v>
      </c>
      <c r="R7153" t="s">
        <v>82</v>
      </c>
      <c r="S7153" t="s">
        <v>237</v>
      </c>
      <c r="T7153" t="s">
        <v>65</v>
      </c>
      <c r="V7153" t="s">
        <v>137</v>
      </c>
      <c r="W7153" t="s">
        <v>51</v>
      </c>
      <c r="Y7153" t="s">
        <v>30</v>
      </c>
    </row>
    <row r="7154" spans="1:25" x14ac:dyDescent="0.45">
      <c r="A7154" t="s">
        <v>335</v>
      </c>
      <c r="B7154" t="s">
        <v>565</v>
      </c>
      <c r="C7154">
        <v>10025</v>
      </c>
      <c r="D7154" t="s">
        <v>567</v>
      </c>
      <c r="F7154">
        <v>2016</v>
      </c>
      <c r="G7154">
        <v>8573</v>
      </c>
      <c r="H7154">
        <v>8570.08</v>
      </c>
      <c r="J7154">
        <v>3143748.89</v>
      </c>
      <c r="O7154">
        <v>1114.6569999999999</v>
      </c>
      <c r="P7154">
        <v>0.55259999999999998</v>
      </c>
      <c r="Q7154">
        <v>4032278.449</v>
      </c>
      <c r="R7154" t="s">
        <v>82</v>
      </c>
      <c r="S7154" t="s">
        <v>237</v>
      </c>
      <c r="T7154" t="s">
        <v>65</v>
      </c>
      <c r="V7154" t="s">
        <v>137</v>
      </c>
      <c r="W7154" t="s">
        <v>51</v>
      </c>
      <c r="Y7154" t="s">
        <v>30</v>
      </c>
    </row>
    <row r="7155" spans="1:25" x14ac:dyDescent="0.45">
      <c r="A7155" t="s">
        <v>335</v>
      </c>
      <c r="B7155" t="s">
        <v>565</v>
      </c>
      <c r="C7155">
        <v>10025</v>
      </c>
      <c r="D7155" t="s">
        <v>567</v>
      </c>
      <c r="F7155">
        <v>2017</v>
      </c>
      <c r="G7155">
        <v>6011</v>
      </c>
      <c r="H7155">
        <v>6004.14</v>
      </c>
      <c r="J7155">
        <v>2006446.98</v>
      </c>
      <c r="O7155">
        <v>679.99599999999998</v>
      </c>
      <c r="P7155">
        <v>0.53510000000000002</v>
      </c>
      <c r="Q7155">
        <v>2534118.4190000002</v>
      </c>
      <c r="R7155" t="s">
        <v>82</v>
      </c>
      <c r="S7155" t="s">
        <v>237</v>
      </c>
      <c r="T7155" t="s">
        <v>65</v>
      </c>
      <c r="V7155" t="s">
        <v>137</v>
      </c>
      <c r="W7155" t="s">
        <v>51</v>
      </c>
      <c r="Y7155" t="s">
        <v>30</v>
      </c>
    </row>
    <row r="7156" spans="1:25" x14ac:dyDescent="0.45">
      <c r="A7156" t="s">
        <v>335</v>
      </c>
      <c r="B7156" t="s">
        <v>565</v>
      </c>
      <c r="C7156">
        <v>10025</v>
      </c>
      <c r="D7156" t="s">
        <v>567</v>
      </c>
      <c r="F7156">
        <v>2018</v>
      </c>
      <c r="G7156">
        <v>767</v>
      </c>
      <c r="H7156">
        <v>763.9</v>
      </c>
      <c r="J7156">
        <v>243411.16</v>
      </c>
      <c r="O7156">
        <v>79.019000000000005</v>
      </c>
      <c r="P7156">
        <v>0.4672</v>
      </c>
      <c r="Q7156">
        <v>334384.16700000002</v>
      </c>
      <c r="R7156" t="s">
        <v>82</v>
      </c>
      <c r="S7156" t="s">
        <v>237</v>
      </c>
      <c r="T7156" t="s">
        <v>65</v>
      </c>
      <c r="V7156" t="s">
        <v>137</v>
      </c>
      <c r="W7156" t="s">
        <v>51</v>
      </c>
    </row>
    <row r="7157" spans="1:25" x14ac:dyDescent="0.45">
      <c r="A7157" t="s">
        <v>335</v>
      </c>
      <c r="B7157" t="s">
        <v>565</v>
      </c>
      <c r="C7157">
        <v>10025</v>
      </c>
      <c r="D7157" t="s">
        <v>568</v>
      </c>
      <c r="F7157">
        <v>2009</v>
      </c>
      <c r="G7157">
        <v>5284</v>
      </c>
      <c r="H7157">
        <v>5280.64</v>
      </c>
      <c r="J7157">
        <v>2122124.69</v>
      </c>
      <c r="O7157">
        <v>828.28599999999994</v>
      </c>
      <c r="P7157">
        <v>0.57879999999999998</v>
      </c>
      <c r="Q7157">
        <v>2855589.0610000002</v>
      </c>
      <c r="R7157" t="s">
        <v>82</v>
      </c>
      <c r="S7157" t="s">
        <v>237</v>
      </c>
      <c r="T7157" t="s">
        <v>65</v>
      </c>
      <c r="V7157" t="s">
        <v>137</v>
      </c>
      <c r="W7157" t="s">
        <v>51</v>
      </c>
      <c r="Y7157" t="s">
        <v>29</v>
      </c>
    </row>
    <row r="7158" spans="1:25" x14ac:dyDescent="0.45">
      <c r="A7158" t="s">
        <v>335</v>
      </c>
      <c r="B7158" t="s">
        <v>565</v>
      </c>
      <c r="C7158">
        <v>10025</v>
      </c>
      <c r="D7158" t="s">
        <v>568</v>
      </c>
      <c r="F7158">
        <v>2010</v>
      </c>
      <c r="G7158">
        <v>2042</v>
      </c>
      <c r="H7158">
        <v>2030.23</v>
      </c>
      <c r="J7158">
        <v>880431.76</v>
      </c>
      <c r="O7158">
        <v>321.29399999999998</v>
      </c>
      <c r="P7158">
        <v>0.56850000000000001</v>
      </c>
      <c r="Q7158">
        <v>1103256.2720000001</v>
      </c>
      <c r="R7158" t="s">
        <v>82</v>
      </c>
      <c r="S7158" t="s">
        <v>237</v>
      </c>
      <c r="T7158" t="s">
        <v>65</v>
      </c>
      <c r="V7158" t="s">
        <v>137</v>
      </c>
      <c r="W7158" t="s">
        <v>51</v>
      </c>
      <c r="Y7158" t="s">
        <v>29</v>
      </c>
    </row>
    <row r="7159" spans="1:25" x14ac:dyDescent="0.45">
      <c r="A7159" t="s">
        <v>335</v>
      </c>
      <c r="B7159" t="s">
        <v>565</v>
      </c>
      <c r="C7159">
        <v>10025</v>
      </c>
      <c r="D7159" t="s">
        <v>568</v>
      </c>
      <c r="F7159">
        <v>2011</v>
      </c>
      <c r="G7159">
        <v>8220</v>
      </c>
      <c r="H7159">
        <v>8215.73</v>
      </c>
      <c r="J7159">
        <v>3852744.94</v>
      </c>
      <c r="O7159">
        <v>1393.4829999999999</v>
      </c>
      <c r="P7159">
        <v>0.58030000000000004</v>
      </c>
      <c r="Q7159">
        <v>4795448.5630000001</v>
      </c>
      <c r="R7159" t="s">
        <v>82</v>
      </c>
      <c r="S7159" t="s">
        <v>237</v>
      </c>
      <c r="T7159" t="s">
        <v>65</v>
      </c>
      <c r="V7159" t="s">
        <v>137</v>
      </c>
      <c r="W7159" t="s">
        <v>51</v>
      </c>
      <c r="Y7159" t="s">
        <v>29</v>
      </c>
    </row>
    <row r="7160" spans="1:25" x14ac:dyDescent="0.45">
      <c r="A7160" t="s">
        <v>335</v>
      </c>
      <c r="B7160" t="s">
        <v>565</v>
      </c>
      <c r="C7160">
        <v>10025</v>
      </c>
      <c r="D7160" t="s">
        <v>568</v>
      </c>
      <c r="F7160">
        <v>2012</v>
      </c>
      <c r="G7160">
        <v>7821</v>
      </c>
      <c r="H7160">
        <v>7819</v>
      </c>
      <c r="J7160">
        <v>3810618.83</v>
      </c>
      <c r="O7160">
        <v>1389.607</v>
      </c>
      <c r="P7160">
        <v>0.57699999999999996</v>
      </c>
      <c r="Q7160">
        <v>4811178.7640000004</v>
      </c>
      <c r="R7160" t="s">
        <v>82</v>
      </c>
      <c r="S7160" t="s">
        <v>237</v>
      </c>
      <c r="T7160" t="s">
        <v>65</v>
      </c>
      <c r="V7160" t="s">
        <v>137</v>
      </c>
      <c r="W7160" t="s">
        <v>51</v>
      </c>
      <c r="Y7160" t="s">
        <v>29</v>
      </c>
    </row>
    <row r="7161" spans="1:25" x14ac:dyDescent="0.45">
      <c r="A7161" t="s">
        <v>335</v>
      </c>
      <c r="B7161" t="s">
        <v>565</v>
      </c>
      <c r="C7161">
        <v>10025</v>
      </c>
      <c r="D7161" t="s">
        <v>568</v>
      </c>
      <c r="F7161">
        <v>2013</v>
      </c>
      <c r="G7161">
        <v>5688</v>
      </c>
      <c r="H7161">
        <v>5678.82</v>
      </c>
      <c r="J7161">
        <v>2731791.4</v>
      </c>
      <c r="O7161">
        <v>977.54200000000003</v>
      </c>
      <c r="P7161">
        <v>0.56579999999999997</v>
      </c>
      <c r="Q7161">
        <v>3428608.6639999999</v>
      </c>
      <c r="R7161" t="s">
        <v>82</v>
      </c>
      <c r="S7161" t="s">
        <v>237</v>
      </c>
      <c r="T7161" t="s">
        <v>65</v>
      </c>
      <c r="V7161" t="s">
        <v>137</v>
      </c>
      <c r="W7161" t="s">
        <v>51</v>
      </c>
      <c r="Y7161" t="s">
        <v>29</v>
      </c>
    </row>
    <row r="7162" spans="1:25" x14ac:dyDescent="0.45">
      <c r="A7162" t="s">
        <v>335</v>
      </c>
      <c r="B7162" t="s">
        <v>565</v>
      </c>
      <c r="C7162">
        <v>10025</v>
      </c>
      <c r="D7162" t="s">
        <v>568</v>
      </c>
      <c r="F7162">
        <v>2014</v>
      </c>
      <c r="G7162">
        <v>4477</v>
      </c>
      <c r="H7162">
        <v>4468.75</v>
      </c>
      <c r="J7162">
        <v>2172022.8199999998</v>
      </c>
      <c r="O7162">
        <v>758.23</v>
      </c>
      <c r="P7162">
        <v>0.56710000000000005</v>
      </c>
      <c r="Q7162">
        <v>2660656.2519999999</v>
      </c>
      <c r="R7162" t="s">
        <v>82</v>
      </c>
      <c r="S7162" t="s">
        <v>237</v>
      </c>
      <c r="T7162" t="s">
        <v>65</v>
      </c>
      <c r="V7162" t="s">
        <v>137</v>
      </c>
      <c r="W7162" t="s">
        <v>51</v>
      </c>
      <c r="Y7162" t="s">
        <v>29</v>
      </c>
    </row>
    <row r="7163" spans="1:25" x14ac:dyDescent="0.45">
      <c r="A7163" t="s">
        <v>335</v>
      </c>
      <c r="B7163" t="s">
        <v>565</v>
      </c>
      <c r="C7163">
        <v>10025</v>
      </c>
      <c r="D7163" t="s">
        <v>568</v>
      </c>
      <c r="F7163">
        <v>2015</v>
      </c>
      <c r="G7163">
        <v>2951</v>
      </c>
      <c r="H7163">
        <v>2943.14</v>
      </c>
      <c r="J7163">
        <v>1382267.09</v>
      </c>
      <c r="O7163">
        <v>476.53800000000001</v>
      </c>
      <c r="P7163">
        <v>0.55549999999999999</v>
      </c>
      <c r="Q7163">
        <v>1704034.274</v>
      </c>
      <c r="R7163" t="s">
        <v>82</v>
      </c>
      <c r="S7163" t="s">
        <v>237</v>
      </c>
      <c r="T7163" t="s">
        <v>65</v>
      </c>
      <c r="V7163" t="s">
        <v>137</v>
      </c>
      <c r="W7163" t="s">
        <v>51</v>
      </c>
      <c r="Y7163" t="s">
        <v>30</v>
      </c>
    </row>
    <row r="7164" spans="1:25" x14ac:dyDescent="0.45">
      <c r="A7164" t="s">
        <v>335</v>
      </c>
      <c r="B7164" t="s">
        <v>565</v>
      </c>
      <c r="C7164">
        <v>10025</v>
      </c>
      <c r="D7164" t="s">
        <v>568</v>
      </c>
      <c r="F7164">
        <v>2016</v>
      </c>
      <c r="G7164">
        <v>1456</v>
      </c>
      <c r="H7164">
        <v>1450.31</v>
      </c>
      <c r="J7164">
        <v>654804.75</v>
      </c>
      <c r="O7164">
        <v>220.381</v>
      </c>
      <c r="P7164">
        <v>0.52659999999999996</v>
      </c>
      <c r="Q7164">
        <v>828356.10600000003</v>
      </c>
      <c r="R7164" t="s">
        <v>82</v>
      </c>
      <c r="S7164" t="s">
        <v>237</v>
      </c>
      <c r="T7164" t="s">
        <v>65</v>
      </c>
      <c r="V7164" t="s">
        <v>137</v>
      </c>
      <c r="W7164" t="s">
        <v>51</v>
      </c>
      <c r="Y7164" t="s">
        <v>30</v>
      </c>
    </row>
    <row r="7165" spans="1:25" x14ac:dyDescent="0.45">
      <c r="A7165" t="s">
        <v>335</v>
      </c>
      <c r="B7165" t="s">
        <v>565</v>
      </c>
      <c r="C7165">
        <v>10025</v>
      </c>
      <c r="D7165" t="s">
        <v>568</v>
      </c>
      <c r="F7165">
        <v>2017</v>
      </c>
      <c r="G7165">
        <v>3816</v>
      </c>
      <c r="H7165">
        <v>3808.57</v>
      </c>
      <c r="J7165">
        <v>1721170.92</v>
      </c>
      <c r="O7165">
        <v>586.14599999999996</v>
      </c>
      <c r="P7165">
        <v>0.54020000000000001</v>
      </c>
      <c r="Q7165">
        <v>2166531.84</v>
      </c>
      <c r="R7165" t="s">
        <v>82</v>
      </c>
      <c r="S7165" t="s">
        <v>237</v>
      </c>
      <c r="T7165" t="s">
        <v>65</v>
      </c>
      <c r="V7165" t="s">
        <v>137</v>
      </c>
      <c r="W7165" t="s">
        <v>51</v>
      </c>
      <c r="Y7165" t="s">
        <v>30</v>
      </c>
    </row>
    <row r="7166" spans="1:25" x14ac:dyDescent="0.45">
      <c r="A7166" t="s">
        <v>335</v>
      </c>
      <c r="B7166" t="s">
        <v>565</v>
      </c>
      <c r="C7166">
        <v>10025</v>
      </c>
      <c r="D7166" t="s">
        <v>568</v>
      </c>
      <c r="F7166">
        <v>2018</v>
      </c>
      <c r="G7166">
        <v>485</v>
      </c>
      <c r="H7166">
        <v>481.47</v>
      </c>
      <c r="J7166">
        <v>194458.51</v>
      </c>
      <c r="O7166">
        <v>62.869</v>
      </c>
      <c r="P7166">
        <v>0.52580000000000005</v>
      </c>
      <c r="Q7166">
        <v>237726.799</v>
      </c>
      <c r="R7166" t="s">
        <v>82</v>
      </c>
      <c r="S7166" t="s">
        <v>237</v>
      </c>
      <c r="T7166" t="s">
        <v>65</v>
      </c>
      <c r="V7166" t="s">
        <v>137</v>
      </c>
      <c r="W7166" t="s">
        <v>51</v>
      </c>
    </row>
    <row r="7167" spans="1:25" x14ac:dyDescent="0.45">
      <c r="A7167" t="s">
        <v>335</v>
      </c>
      <c r="B7167" t="s">
        <v>565</v>
      </c>
      <c r="C7167">
        <v>10025</v>
      </c>
      <c r="D7167" t="s">
        <v>569</v>
      </c>
      <c r="F7167">
        <v>2009</v>
      </c>
      <c r="G7167">
        <v>8715</v>
      </c>
      <c r="H7167">
        <v>8711.43</v>
      </c>
      <c r="J7167">
        <v>3520592.92</v>
      </c>
      <c r="O7167">
        <v>756.45399999999995</v>
      </c>
      <c r="P7167">
        <v>0.3402</v>
      </c>
      <c r="Q7167">
        <v>4460631.5539999995</v>
      </c>
      <c r="R7167" t="s">
        <v>82</v>
      </c>
      <c r="S7167" t="s">
        <v>38</v>
      </c>
      <c r="T7167" t="s">
        <v>46</v>
      </c>
      <c r="W7167" t="s">
        <v>51</v>
      </c>
      <c r="Y7167" t="s">
        <v>29</v>
      </c>
    </row>
    <row r="7168" spans="1:25" x14ac:dyDescent="0.45">
      <c r="A7168" t="s">
        <v>335</v>
      </c>
      <c r="B7168" t="s">
        <v>565</v>
      </c>
      <c r="C7168">
        <v>10025</v>
      </c>
      <c r="D7168" t="s">
        <v>569</v>
      </c>
      <c r="F7168">
        <v>2010</v>
      </c>
      <c r="G7168">
        <v>7435</v>
      </c>
      <c r="H7168">
        <v>7433.6</v>
      </c>
      <c r="J7168">
        <v>3204259.14</v>
      </c>
      <c r="O7168">
        <v>692.49300000000005</v>
      </c>
      <c r="P7168">
        <v>0.3473</v>
      </c>
      <c r="Q7168">
        <v>3929044.8220000002</v>
      </c>
      <c r="R7168" t="s">
        <v>82</v>
      </c>
      <c r="S7168" t="s">
        <v>38</v>
      </c>
      <c r="T7168" t="s">
        <v>46</v>
      </c>
      <c r="W7168" t="s">
        <v>51</v>
      </c>
      <c r="Y7168" t="s">
        <v>29</v>
      </c>
    </row>
    <row r="7169" spans="1:25" x14ac:dyDescent="0.45">
      <c r="A7169" t="s">
        <v>335</v>
      </c>
      <c r="B7169" t="s">
        <v>565</v>
      </c>
      <c r="C7169">
        <v>10025</v>
      </c>
      <c r="D7169" t="s">
        <v>569</v>
      </c>
      <c r="F7169">
        <v>2011</v>
      </c>
      <c r="G7169">
        <v>8717</v>
      </c>
      <c r="H7169">
        <v>8713.86</v>
      </c>
      <c r="J7169">
        <v>3787646.13</v>
      </c>
      <c r="O7169">
        <v>877.9</v>
      </c>
      <c r="P7169">
        <v>0.3634</v>
      </c>
      <c r="Q7169">
        <v>4833506.4570000004</v>
      </c>
      <c r="R7169" t="s">
        <v>82</v>
      </c>
      <c r="S7169" t="s">
        <v>38</v>
      </c>
      <c r="T7169" t="s">
        <v>46</v>
      </c>
      <c r="W7169" t="s">
        <v>51</v>
      </c>
      <c r="Y7169" t="s">
        <v>29</v>
      </c>
    </row>
    <row r="7170" spans="1:25" x14ac:dyDescent="0.45">
      <c r="A7170" t="s">
        <v>335</v>
      </c>
      <c r="B7170" t="s">
        <v>565</v>
      </c>
      <c r="C7170">
        <v>10025</v>
      </c>
      <c r="D7170" t="s">
        <v>569</v>
      </c>
      <c r="F7170">
        <v>2012</v>
      </c>
      <c r="G7170">
        <v>7744</v>
      </c>
      <c r="H7170">
        <v>7741.65</v>
      </c>
      <c r="J7170">
        <v>3181344.18</v>
      </c>
      <c r="O7170">
        <v>719.15800000000002</v>
      </c>
      <c r="P7170">
        <v>0.35659999999999997</v>
      </c>
      <c r="Q7170">
        <v>4034887.648</v>
      </c>
      <c r="R7170" t="s">
        <v>82</v>
      </c>
      <c r="S7170" t="s">
        <v>38</v>
      </c>
      <c r="T7170" t="s">
        <v>46</v>
      </c>
      <c r="W7170" t="s">
        <v>51</v>
      </c>
      <c r="Y7170" t="s">
        <v>29</v>
      </c>
    </row>
    <row r="7171" spans="1:25" x14ac:dyDescent="0.45">
      <c r="A7171" t="s">
        <v>335</v>
      </c>
      <c r="B7171" t="s">
        <v>565</v>
      </c>
      <c r="C7171">
        <v>10025</v>
      </c>
      <c r="D7171" t="s">
        <v>569</v>
      </c>
      <c r="F7171">
        <v>2013</v>
      </c>
      <c r="G7171">
        <v>8667</v>
      </c>
      <c r="H7171">
        <v>8665.74</v>
      </c>
      <c r="J7171">
        <v>3615656.05</v>
      </c>
      <c r="O7171">
        <v>751.577</v>
      </c>
      <c r="P7171">
        <v>0.3377</v>
      </c>
      <c r="Q7171">
        <v>4471043.1160000004</v>
      </c>
      <c r="R7171" t="s">
        <v>82</v>
      </c>
      <c r="S7171" t="s">
        <v>38</v>
      </c>
      <c r="T7171" t="s">
        <v>46</v>
      </c>
      <c r="W7171" t="s">
        <v>51</v>
      </c>
      <c r="Y7171" t="s">
        <v>29</v>
      </c>
    </row>
    <row r="7172" spans="1:25" x14ac:dyDescent="0.45">
      <c r="A7172" t="s">
        <v>335</v>
      </c>
      <c r="B7172" t="s">
        <v>565</v>
      </c>
      <c r="C7172">
        <v>10025</v>
      </c>
      <c r="D7172" t="s">
        <v>569</v>
      </c>
      <c r="F7172">
        <v>2014</v>
      </c>
      <c r="G7172">
        <v>6628</v>
      </c>
      <c r="H7172">
        <v>6621.62</v>
      </c>
      <c r="J7172">
        <v>2623344.79</v>
      </c>
      <c r="O7172">
        <v>567.495</v>
      </c>
      <c r="P7172">
        <v>0.33329999999999999</v>
      </c>
      <c r="Q7172">
        <v>3396777.2280000001</v>
      </c>
      <c r="R7172" t="s">
        <v>82</v>
      </c>
      <c r="S7172" t="s">
        <v>38</v>
      </c>
      <c r="T7172" t="s">
        <v>46</v>
      </c>
      <c r="W7172" t="s">
        <v>51</v>
      </c>
      <c r="Y7172" t="s">
        <v>29</v>
      </c>
    </row>
    <row r="7173" spans="1:25" x14ac:dyDescent="0.45">
      <c r="A7173" t="s">
        <v>335</v>
      </c>
      <c r="B7173" t="s">
        <v>565</v>
      </c>
      <c r="C7173">
        <v>10025</v>
      </c>
      <c r="D7173" t="s">
        <v>569</v>
      </c>
      <c r="F7173">
        <v>2015</v>
      </c>
      <c r="G7173">
        <v>8137</v>
      </c>
      <c r="H7173">
        <v>8128.65</v>
      </c>
      <c r="J7173">
        <v>3118097.98</v>
      </c>
      <c r="O7173">
        <v>691.80600000000004</v>
      </c>
      <c r="P7173">
        <v>0.33939999999999998</v>
      </c>
      <c r="Q7173">
        <v>4058423.682</v>
      </c>
      <c r="R7173" t="s">
        <v>82</v>
      </c>
      <c r="S7173" t="s">
        <v>38</v>
      </c>
      <c r="T7173" t="s">
        <v>46</v>
      </c>
      <c r="W7173" t="s">
        <v>51</v>
      </c>
      <c r="Y7173" t="s">
        <v>30</v>
      </c>
    </row>
    <row r="7174" spans="1:25" x14ac:dyDescent="0.45">
      <c r="A7174" t="s">
        <v>335</v>
      </c>
      <c r="B7174" t="s">
        <v>565</v>
      </c>
      <c r="C7174">
        <v>10025</v>
      </c>
      <c r="D7174" t="s">
        <v>569</v>
      </c>
      <c r="F7174">
        <v>2016</v>
      </c>
      <c r="G7174">
        <v>7343</v>
      </c>
      <c r="H7174">
        <v>7341.04</v>
      </c>
      <c r="J7174">
        <v>2917490.56</v>
      </c>
      <c r="O7174">
        <v>583.16800000000001</v>
      </c>
      <c r="P7174">
        <v>0.31669999999999998</v>
      </c>
      <c r="Q7174">
        <v>3658405.7230000002</v>
      </c>
      <c r="R7174" t="s">
        <v>82</v>
      </c>
      <c r="S7174" t="s">
        <v>38</v>
      </c>
      <c r="T7174" t="s">
        <v>46</v>
      </c>
      <c r="W7174" t="s">
        <v>51</v>
      </c>
      <c r="Y7174" t="s">
        <v>30</v>
      </c>
    </row>
    <row r="7175" spans="1:25" x14ac:dyDescent="0.45">
      <c r="A7175" t="s">
        <v>335</v>
      </c>
      <c r="B7175" t="s">
        <v>565</v>
      </c>
      <c r="C7175">
        <v>10025</v>
      </c>
      <c r="D7175" t="s">
        <v>569</v>
      </c>
      <c r="F7175">
        <v>2017</v>
      </c>
      <c r="G7175">
        <v>7356</v>
      </c>
      <c r="H7175">
        <v>7347.02</v>
      </c>
      <c r="J7175">
        <v>2471995.7200000002</v>
      </c>
      <c r="O7175">
        <v>328.69299999999998</v>
      </c>
      <c r="P7175">
        <v>0.21410000000000001</v>
      </c>
      <c r="Q7175">
        <v>3023614.8679999998</v>
      </c>
      <c r="R7175" t="s">
        <v>570</v>
      </c>
      <c r="S7175" t="s">
        <v>571</v>
      </c>
      <c r="T7175" t="s">
        <v>46</v>
      </c>
      <c r="W7175" t="s">
        <v>51</v>
      </c>
      <c r="Y7175" t="s">
        <v>30</v>
      </c>
    </row>
    <row r="7176" spans="1:25" x14ac:dyDescent="0.45">
      <c r="A7176" t="s">
        <v>335</v>
      </c>
      <c r="B7176" t="s">
        <v>565</v>
      </c>
      <c r="C7176">
        <v>10025</v>
      </c>
      <c r="D7176" t="s">
        <v>569</v>
      </c>
      <c r="F7176">
        <v>2018</v>
      </c>
      <c r="G7176">
        <v>7715</v>
      </c>
      <c r="H7176">
        <v>7712.85</v>
      </c>
      <c r="J7176">
        <v>2784070.6</v>
      </c>
      <c r="O7176">
        <v>167.24700000000001</v>
      </c>
      <c r="P7176">
        <v>9.1899999999999996E-2</v>
      </c>
      <c r="Q7176">
        <v>3665096.42</v>
      </c>
      <c r="R7176" t="s">
        <v>333</v>
      </c>
      <c r="S7176" t="s">
        <v>38</v>
      </c>
      <c r="T7176" t="s">
        <v>46</v>
      </c>
      <c r="W7176" t="s">
        <v>572</v>
      </c>
      <c r="Y7176" t="s">
        <v>30</v>
      </c>
    </row>
    <row r="7177" spans="1:25" x14ac:dyDescent="0.45">
      <c r="A7177" t="s">
        <v>335</v>
      </c>
      <c r="B7177" t="s">
        <v>565</v>
      </c>
      <c r="C7177">
        <v>10025</v>
      </c>
      <c r="D7177" t="s">
        <v>569</v>
      </c>
      <c r="F7177">
        <v>2019</v>
      </c>
      <c r="G7177">
        <v>8119</v>
      </c>
      <c r="H7177">
        <v>8118.25</v>
      </c>
      <c r="J7177">
        <v>2725478.5</v>
      </c>
      <c r="O7177">
        <v>181.28700000000001</v>
      </c>
      <c r="P7177">
        <v>0.10920000000000001</v>
      </c>
      <c r="Q7177">
        <v>3366655.9249999998</v>
      </c>
      <c r="R7177" t="s">
        <v>333</v>
      </c>
      <c r="S7177" t="s">
        <v>38</v>
      </c>
      <c r="T7177" t="s">
        <v>46</v>
      </c>
      <c r="Y7177" t="s">
        <v>30</v>
      </c>
    </row>
    <row r="7178" spans="1:25" x14ac:dyDescent="0.45">
      <c r="A7178" t="s">
        <v>335</v>
      </c>
      <c r="B7178" t="s">
        <v>565</v>
      </c>
      <c r="C7178">
        <v>10025</v>
      </c>
      <c r="D7178" t="s">
        <v>569</v>
      </c>
      <c r="F7178">
        <v>2020</v>
      </c>
      <c r="G7178">
        <v>8781</v>
      </c>
      <c r="H7178">
        <v>7125</v>
      </c>
      <c r="J7178">
        <v>2106163.5</v>
      </c>
      <c r="O7178">
        <v>141.19</v>
      </c>
      <c r="P7178">
        <v>0.1028</v>
      </c>
      <c r="Q7178">
        <v>2744396.4249999998</v>
      </c>
      <c r="R7178" t="s">
        <v>333</v>
      </c>
      <c r="S7178" t="s">
        <v>38</v>
      </c>
      <c r="T7178" t="s">
        <v>46</v>
      </c>
      <c r="Y7178" t="s">
        <v>30</v>
      </c>
    </row>
    <row r="7179" spans="1:25" x14ac:dyDescent="0.45">
      <c r="A7179" t="s">
        <v>335</v>
      </c>
      <c r="B7179" t="s">
        <v>565</v>
      </c>
      <c r="C7179">
        <v>10025</v>
      </c>
      <c r="D7179" t="s">
        <v>569</v>
      </c>
      <c r="F7179">
        <v>2021</v>
      </c>
      <c r="G7179">
        <v>8095</v>
      </c>
      <c r="H7179">
        <v>7825.25</v>
      </c>
      <c r="J7179">
        <v>2550748.25</v>
      </c>
      <c r="O7179">
        <v>160.33500000000001</v>
      </c>
      <c r="P7179">
        <v>9.6199999999999994E-2</v>
      </c>
      <c r="Q7179">
        <v>3364185.95</v>
      </c>
      <c r="R7179" t="s">
        <v>333</v>
      </c>
      <c r="S7179" t="s">
        <v>38</v>
      </c>
      <c r="T7179" t="s">
        <v>46</v>
      </c>
      <c r="Y7179" t="s">
        <v>30</v>
      </c>
    </row>
    <row r="7180" spans="1:25" x14ac:dyDescent="0.45">
      <c r="A7180" t="s">
        <v>335</v>
      </c>
      <c r="B7180" t="s">
        <v>565</v>
      </c>
      <c r="C7180">
        <v>10025</v>
      </c>
      <c r="D7180" t="s">
        <v>569</v>
      </c>
      <c r="F7180">
        <v>2022</v>
      </c>
      <c r="G7180">
        <v>8602</v>
      </c>
      <c r="H7180">
        <v>8601.5</v>
      </c>
      <c r="J7180">
        <v>2747934.5</v>
      </c>
      <c r="O7180">
        <v>170.44200000000001</v>
      </c>
      <c r="P7180">
        <v>9.7100000000000006E-2</v>
      </c>
      <c r="Q7180">
        <v>3531012.45</v>
      </c>
      <c r="R7180" t="s">
        <v>333</v>
      </c>
      <c r="S7180" t="s">
        <v>38</v>
      </c>
      <c r="T7180" t="s">
        <v>46</v>
      </c>
      <c r="Y7180" t="s">
        <v>30</v>
      </c>
    </row>
    <row r="7181" spans="1:25" x14ac:dyDescent="0.45">
      <c r="A7181" t="s">
        <v>335</v>
      </c>
      <c r="B7181" t="s">
        <v>565</v>
      </c>
      <c r="C7181">
        <v>10025</v>
      </c>
      <c r="D7181" t="s">
        <v>569</v>
      </c>
      <c r="F7181">
        <v>2023</v>
      </c>
      <c r="G7181">
        <v>7620</v>
      </c>
      <c r="H7181">
        <v>7616</v>
      </c>
      <c r="J7181">
        <v>2311530</v>
      </c>
      <c r="O7181">
        <v>135.71899999999999</v>
      </c>
      <c r="P7181">
        <v>9.5699999999999993E-2</v>
      </c>
      <c r="Q7181">
        <v>2897348.7</v>
      </c>
      <c r="R7181" t="s">
        <v>333</v>
      </c>
      <c r="S7181" t="s">
        <v>38</v>
      </c>
      <c r="T7181" t="s">
        <v>46</v>
      </c>
      <c r="Y7181" t="s">
        <v>30</v>
      </c>
    </row>
    <row r="7182" spans="1:25" x14ac:dyDescent="0.45">
      <c r="A7182" t="s">
        <v>335</v>
      </c>
      <c r="B7182" t="s">
        <v>565</v>
      </c>
      <c r="C7182">
        <v>10025</v>
      </c>
      <c r="D7182" t="s">
        <v>569</v>
      </c>
      <c r="F7182">
        <v>2024</v>
      </c>
      <c r="G7182">
        <v>4368</v>
      </c>
      <c r="H7182">
        <v>4365.25</v>
      </c>
      <c r="J7182">
        <v>1454880</v>
      </c>
      <c r="O7182">
        <v>61.430999999999997</v>
      </c>
      <c r="P7182">
        <v>7.1599999999999997E-2</v>
      </c>
      <c r="Q7182">
        <v>1706665.0249999999</v>
      </c>
      <c r="R7182" t="s">
        <v>333</v>
      </c>
      <c r="S7182" t="s">
        <v>38</v>
      </c>
      <c r="T7182" t="s">
        <v>46</v>
      </c>
      <c r="Y7182" t="s">
        <v>30</v>
      </c>
    </row>
    <row r="7183" spans="1:25" x14ac:dyDescent="0.45">
      <c r="A7183" t="s">
        <v>203</v>
      </c>
      <c r="B7183" t="s">
        <v>573</v>
      </c>
      <c r="C7183">
        <v>10029</v>
      </c>
      <c r="D7183">
        <v>3</v>
      </c>
      <c r="F7183">
        <v>2009</v>
      </c>
      <c r="G7183">
        <v>6924</v>
      </c>
      <c r="H7183">
        <v>6911.87</v>
      </c>
      <c r="J7183">
        <v>784038.79</v>
      </c>
      <c r="O7183">
        <v>44.716000000000001</v>
      </c>
      <c r="P7183">
        <v>8.14E-2</v>
      </c>
      <c r="Q7183">
        <v>1054163.3659999999</v>
      </c>
      <c r="R7183" t="s">
        <v>34</v>
      </c>
      <c r="S7183" t="s">
        <v>45</v>
      </c>
      <c r="T7183" t="s">
        <v>63</v>
      </c>
      <c r="V7183" t="s">
        <v>574</v>
      </c>
      <c r="Y7183" t="s">
        <v>29</v>
      </c>
    </row>
    <row r="7184" spans="1:25" x14ac:dyDescent="0.45">
      <c r="A7184" t="s">
        <v>203</v>
      </c>
      <c r="B7184" t="s">
        <v>573</v>
      </c>
      <c r="C7184">
        <v>10029</v>
      </c>
      <c r="D7184">
        <v>3</v>
      </c>
      <c r="F7184">
        <v>2010</v>
      </c>
      <c r="G7184">
        <v>3972</v>
      </c>
      <c r="H7184">
        <v>3964.53</v>
      </c>
      <c r="J7184">
        <v>432885.97</v>
      </c>
      <c r="O7184">
        <v>19.574000000000002</v>
      </c>
      <c r="P7184">
        <v>6.7199999999999996E-2</v>
      </c>
      <c r="Q7184">
        <v>576891.69999999995</v>
      </c>
      <c r="R7184" t="s">
        <v>34</v>
      </c>
      <c r="S7184" t="s">
        <v>45</v>
      </c>
      <c r="T7184" t="s">
        <v>63</v>
      </c>
      <c r="V7184" t="s">
        <v>574</v>
      </c>
      <c r="Y7184" t="s">
        <v>29</v>
      </c>
    </row>
    <row r="7185" spans="1:25" x14ac:dyDescent="0.45">
      <c r="A7185" t="s">
        <v>203</v>
      </c>
      <c r="B7185" t="s">
        <v>573</v>
      </c>
      <c r="C7185">
        <v>10029</v>
      </c>
      <c r="D7185">
        <v>3</v>
      </c>
      <c r="F7185">
        <v>2011</v>
      </c>
      <c r="G7185">
        <v>6394</v>
      </c>
      <c r="H7185">
        <v>6378.87</v>
      </c>
      <c r="J7185">
        <v>700794.92</v>
      </c>
      <c r="O7185">
        <v>27.309000000000001</v>
      </c>
      <c r="P7185">
        <v>5.9900000000000002E-2</v>
      </c>
      <c r="Q7185">
        <v>910602.52</v>
      </c>
      <c r="R7185" t="s">
        <v>34</v>
      </c>
      <c r="S7185" t="s">
        <v>45</v>
      </c>
      <c r="T7185" t="s">
        <v>63</v>
      </c>
      <c r="V7185" t="s">
        <v>574</v>
      </c>
      <c r="Y7185" t="s">
        <v>29</v>
      </c>
    </row>
    <row r="7186" spans="1:25" x14ac:dyDescent="0.45">
      <c r="A7186" t="s">
        <v>203</v>
      </c>
      <c r="B7186" t="s">
        <v>573</v>
      </c>
      <c r="C7186">
        <v>10029</v>
      </c>
      <c r="D7186">
        <v>3</v>
      </c>
      <c r="F7186">
        <v>2012</v>
      </c>
      <c r="G7186">
        <v>5655</v>
      </c>
      <c r="H7186">
        <v>5643.87</v>
      </c>
      <c r="J7186">
        <v>652383.81000000006</v>
      </c>
      <c r="O7186">
        <v>31.605</v>
      </c>
      <c r="P7186">
        <v>7.22E-2</v>
      </c>
      <c r="Q7186">
        <v>873168.39</v>
      </c>
      <c r="R7186" t="s">
        <v>34</v>
      </c>
      <c r="S7186" t="s">
        <v>45</v>
      </c>
      <c r="T7186" t="s">
        <v>63</v>
      </c>
      <c r="V7186" t="s">
        <v>574</v>
      </c>
      <c r="Y7186" t="s">
        <v>29</v>
      </c>
    </row>
    <row r="7187" spans="1:25" x14ac:dyDescent="0.45">
      <c r="A7187" t="s">
        <v>203</v>
      </c>
      <c r="B7187" t="s">
        <v>573</v>
      </c>
      <c r="C7187">
        <v>10029</v>
      </c>
      <c r="D7187">
        <v>3</v>
      </c>
      <c r="F7187">
        <v>2013</v>
      </c>
      <c r="G7187">
        <v>7096</v>
      </c>
      <c r="H7187">
        <v>7091.75</v>
      </c>
      <c r="J7187">
        <v>749925.21</v>
      </c>
      <c r="O7187">
        <v>28.631</v>
      </c>
      <c r="P7187">
        <v>5.6599999999999998E-2</v>
      </c>
      <c r="Q7187">
        <v>995161.54099999997</v>
      </c>
      <c r="R7187" t="s">
        <v>34</v>
      </c>
      <c r="S7187" t="s">
        <v>45</v>
      </c>
      <c r="T7187" t="s">
        <v>63</v>
      </c>
      <c r="V7187" t="s">
        <v>574</v>
      </c>
      <c r="Y7187" t="s">
        <v>29</v>
      </c>
    </row>
    <row r="7188" spans="1:25" x14ac:dyDescent="0.45">
      <c r="A7188" t="s">
        <v>203</v>
      </c>
      <c r="B7188" t="s">
        <v>573</v>
      </c>
      <c r="C7188">
        <v>10029</v>
      </c>
      <c r="D7188">
        <v>3</v>
      </c>
      <c r="F7188">
        <v>2014</v>
      </c>
      <c r="G7188">
        <v>5828</v>
      </c>
      <c r="H7188">
        <v>5817.67</v>
      </c>
      <c r="J7188">
        <v>600659.59</v>
      </c>
      <c r="O7188">
        <v>22.047999999999998</v>
      </c>
      <c r="P7188">
        <v>5.4600000000000003E-2</v>
      </c>
      <c r="Q7188">
        <v>797618.071</v>
      </c>
      <c r="R7188" t="s">
        <v>34</v>
      </c>
      <c r="S7188" t="s">
        <v>45</v>
      </c>
      <c r="T7188" t="s">
        <v>63</v>
      </c>
      <c r="V7188" t="s">
        <v>574</v>
      </c>
      <c r="Y7188" t="s">
        <v>29</v>
      </c>
    </row>
    <row r="7189" spans="1:25" x14ac:dyDescent="0.45">
      <c r="A7189" t="s">
        <v>203</v>
      </c>
      <c r="B7189" t="s">
        <v>573</v>
      </c>
      <c r="C7189">
        <v>10029</v>
      </c>
      <c r="D7189">
        <v>3</v>
      </c>
      <c r="F7189">
        <v>2015</v>
      </c>
      <c r="G7189">
        <v>5698</v>
      </c>
      <c r="H7189">
        <v>5691.01</v>
      </c>
      <c r="J7189">
        <v>599112.14</v>
      </c>
      <c r="O7189">
        <v>21.515000000000001</v>
      </c>
      <c r="P7189">
        <v>5.3600000000000002E-2</v>
      </c>
      <c r="Q7189">
        <v>795905.68900000001</v>
      </c>
      <c r="R7189" t="s">
        <v>34</v>
      </c>
      <c r="S7189" t="s">
        <v>45</v>
      </c>
      <c r="T7189" t="s">
        <v>63</v>
      </c>
      <c r="V7189" t="s">
        <v>574</v>
      </c>
      <c r="Y7189" t="s">
        <v>30</v>
      </c>
    </row>
    <row r="7190" spans="1:25" x14ac:dyDescent="0.45">
      <c r="A7190" t="s">
        <v>203</v>
      </c>
      <c r="B7190" t="s">
        <v>573</v>
      </c>
      <c r="C7190">
        <v>10029</v>
      </c>
      <c r="D7190">
        <v>3</v>
      </c>
      <c r="F7190">
        <v>2016</v>
      </c>
      <c r="G7190">
        <v>6130</v>
      </c>
      <c r="H7190">
        <v>6123.8</v>
      </c>
      <c r="J7190">
        <v>738129.36</v>
      </c>
      <c r="O7190">
        <v>37.090000000000003</v>
      </c>
      <c r="P7190">
        <v>7.4499999999999997E-2</v>
      </c>
      <c r="Q7190">
        <v>972472.58</v>
      </c>
      <c r="R7190" t="s">
        <v>34</v>
      </c>
      <c r="S7190" t="s">
        <v>45</v>
      </c>
      <c r="T7190" t="s">
        <v>63</v>
      </c>
      <c r="V7190" t="s">
        <v>574</v>
      </c>
      <c r="Y7190" t="s">
        <v>30</v>
      </c>
    </row>
    <row r="7191" spans="1:25" x14ac:dyDescent="0.45">
      <c r="A7191" t="s">
        <v>203</v>
      </c>
      <c r="B7191" t="s">
        <v>573</v>
      </c>
      <c r="C7191">
        <v>10029</v>
      </c>
      <c r="D7191">
        <v>3</v>
      </c>
      <c r="F7191">
        <v>2017</v>
      </c>
      <c r="G7191">
        <v>6089</v>
      </c>
      <c r="H7191">
        <v>6077.92</v>
      </c>
      <c r="J7191">
        <v>808623.32</v>
      </c>
      <c r="O7191">
        <v>62.329000000000001</v>
      </c>
      <c r="P7191">
        <v>0.11550000000000001</v>
      </c>
      <c r="Q7191">
        <v>1077775.206</v>
      </c>
      <c r="R7191" t="s">
        <v>34</v>
      </c>
      <c r="S7191" t="s">
        <v>45</v>
      </c>
      <c r="T7191" t="s">
        <v>63</v>
      </c>
      <c r="V7191" t="s">
        <v>574</v>
      </c>
      <c r="Y7191" t="s">
        <v>30</v>
      </c>
    </row>
    <row r="7192" spans="1:25" x14ac:dyDescent="0.45">
      <c r="A7192" t="s">
        <v>203</v>
      </c>
      <c r="B7192" t="s">
        <v>573</v>
      </c>
      <c r="C7192">
        <v>10029</v>
      </c>
      <c r="D7192">
        <v>3</v>
      </c>
      <c r="F7192">
        <v>2018</v>
      </c>
      <c r="G7192">
        <v>5679</v>
      </c>
      <c r="H7192">
        <v>5671.57</v>
      </c>
      <c r="J7192">
        <v>770362.61</v>
      </c>
      <c r="O7192">
        <v>53.95</v>
      </c>
      <c r="P7192">
        <v>0.1057</v>
      </c>
      <c r="Q7192">
        <v>1022057.647</v>
      </c>
      <c r="R7192" t="s">
        <v>34</v>
      </c>
      <c r="S7192" t="s">
        <v>45</v>
      </c>
      <c r="T7192" t="s">
        <v>63</v>
      </c>
      <c r="V7192" t="s">
        <v>574</v>
      </c>
      <c r="Y7192" t="s">
        <v>30</v>
      </c>
    </row>
    <row r="7193" spans="1:25" x14ac:dyDescent="0.45">
      <c r="A7193" t="s">
        <v>203</v>
      </c>
      <c r="B7193" t="s">
        <v>573</v>
      </c>
      <c r="C7193">
        <v>10029</v>
      </c>
      <c r="D7193">
        <v>3</v>
      </c>
      <c r="F7193">
        <v>2019</v>
      </c>
      <c r="G7193">
        <v>6425</v>
      </c>
      <c r="H7193">
        <v>6412.01</v>
      </c>
      <c r="J7193">
        <v>793149.12</v>
      </c>
      <c r="O7193">
        <v>58.142000000000003</v>
      </c>
      <c r="P7193">
        <v>0.10780000000000001</v>
      </c>
      <c r="Q7193">
        <v>1067667.5460000001</v>
      </c>
      <c r="R7193" t="s">
        <v>34</v>
      </c>
      <c r="S7193" t="s">
        <v>45</v>
      </c>
      <c r="T7193" t="s">
        <v>63</v>
      </c>
      <c r="V7193" t="s">
        <v>574</v>
      </c>
      <c r="Y7193" t="s">
        <v>30</v>
      </c>
    </row>
    <row r="7194" spans="1:25" x14ac:dyDescent="0.45">
      <c r="A7194" t="s">
        <v>203</v>
      </c>
      <c r="B7194" t="s">
        <v>573</v>
      </c>
      <c r="C7194">
        <v>10029</v>
      </c>
      <c r="D7194">
        <v>3</v>
      </c>
      <c r="F7194">
        <v>2020</v>
      </c>
      <c r="G7194">
        <v>1514</v>
      </c>
      <c r="H7194">
        <v>1512.34</v>
      </c>
      <c r="J7194">
        <v>223147</v>
      </c>
      <c r="O7194">
        <v>26.356000000000002</v>
      </c>
      <c r="P7194">
        <v>0.16439999999999999</v>
      </c>
      <c r="Q7194">
        <v>319089.50199999998</v>
      </c>
      <c r="R7194" t="s">
        <v>34</v>
      </c>
      <c r="S7194" t="s">
        <v>45</v>
      </c>
      <c r="T7194" t="s">
        <v>63</v>
      </c>
      <c r="V7194" t="s">
        <v>574</v>
      </c>
    </row>
    <row r="7195" spans="1:25" x14ac:dyDescent="0.45">
      <c r="A7195" t="s">
        <v>203</v>
      </c>
      <c r="B7195" t="s">
        <v>573</v>
      </c>
      <c r="C7195">
        <v>10029</v>
      </c>
      <c r="D7195">
        <v>5</v>
      </c>
      <c r="F7195">
        <v>2009</v>
      </c>
      <c r="G7195">
        <v>152</v>
      </c>
      <c r="H7195">
        <v>127.15</v>
      </c>
      <c r="I7195">
        <v>1088.5</v>
      </c>
      <c r="O7195">
        <v>2.3119999999999998</v>
      </c>
      <c r="P7195">
        <v>0.2321</v>
      </c>
      <c r="Q7195">
        <v>21991.169000000002</v>
      </c>
      <c r="R7195" t="s">
        <v>34</v>
      </c>
      <c r="S7195" t="s">
        <v>38</v>
      </c>
      <c r="T7195" t="s">
        <v>89</v>
      </c>
      <c r="V7195" t="s">
        <v>251</v>
      </c>
      <c r="Y7195" t="s">
        <v>29</v>
      </c>
    </row>
    <row r="7196" spans="1:25" x14ac:dyDescent="0.45">
      <c r="A7196" t="s">
        <v>203</v>
      </c>
      <c r="B7196" t="s">
        <v>573</v>
      </c>
      <c r="C7196">
        <v>10029</v>
      </c>
      <c r="D7196">
        <v>5</v>
      </c>
      <c r="F7196">
        <v>2010</v>
      </c>
      <c r="G7196">
        <v>114</v>
      </c>
      <c r="H7196">
        <v>91.19</v>
      </c>
      <c r="I7196">
        <v>718.68</v>
      </c>
      <c r="O7196">
        <v>1.4239999999999999</v>
      </c>
      <c r="P7196">
        <v>0.17610000000000001</v>
      </c>
      <c r="Q7196">
        <v>16515.849999999999</v>
      </c>
      <c r="R7196" t="s">
        <v>34</v>
      </c>
      <c r="S7196" t="s">
        <v>38</v>
      </c>
      <c r="T7196" t="s">
        <v>89</v>
      </c>
      <c r="V7196" t="s">
        <v>251</v>
      </c>
      <c r="Y7196" t="s">
        <v>29</v>
      </c>
    </row>
    <row r="7197" spans="1:25" x14ac:dyDescent="0.45">
      <c r="A7197" t="s">
        <v>203</v>
      </c>
      <c r="B7197" t="s">
        <v>573</v>
      </c>
      <c r="C7197">
        <v>10029</v>
      </c>
      <c r="D7197">
        <v>5</v>
      </c>
      <c r="F7197">
        <v>2011</v>
      </c>
      <c r="G7197">
        <v>34</v>
      </c>
      <c r="H7197">
        <v>18.100000000000001</v>
      </c>
      <c r="I7197">
        <v>105.79</v>
      </c>
      <c r="O7197">
        <v>0.20699999999999999</v>
      </c>
      <c r="P7197">
        <v>0.18440000000000001</v>
      </c>
      <c r="Q7197">
        <v>2162.337</v>
      </c>
      <c r="R7197" t="s">
        <v>34</v>
      </c>
      <c r="S7197" t="s">
        <v>38</v>
      </c>
      <c r="T7197" t="s">
        <v>89</v>
      </c>
      <c r="V7197" t="s">
        <v>251</v>
      </c>
      <c r="Y7197" t="s">
        <v>29</v>
      </c>
    </row>
    <row r="7198" spans="1:25" x14ac:dyDescent="0.45">
      <c r="A7198" t="s">
        <v>203</v>
      </c>
      <c r="B7198" t="s">
        <v>573</v>
      </c>
      <c r="C7198">
        <v>10029</v>
      </c>
      <c r="D7198">
        <v>5</v>
      </c>
      <c r="F7198">
        <v>2012</v>
      </c>
      <c r="G7198">
        <v>0</v>
      </c>
      <c r="H7198">
        <v>0</v>
      </c>
      <c r="R7198" t="s">
        <v>34</v>
      </c>
      <c r="S7198" t="s">
        <v>38</v>
      </c>
      <c r="T7198" t="s">
        <v>89</v>
      </c>
      <c r="V7198" t="s">
        <v>251</v>
      </c>
      <c r="Y7198" t="s">
        <v>29</v>
      </c>
    </row>
    <row r="7199" spans="1:25" x14ac:dyDescent="0.45">
      <c r="A7199" t="s">
        <v>203</v>
      </c>
      <c r="B7199" t="s">
        <v>573</v>
      </c>
      <c r="C7199">
        <v>10029</v>
      </c>
      <c r="D7199">
        <v>5</v>
      </c>
      <c r="F7199">
        <v>2013</v>
      </c>
      <c r="G7199">
        <v>0</v>
      </c>
      <c r="H7199">
        <v>0</v>
      </c>
      <c r="R7199" t="s">
        <v>34</v>
      </c>
      <c r="S7199" t="s">
        <v>38</v>
      </c>
      <c r="T7199" t="s">
        <v>89</v>
      </c>
      <c r="V7199" t="s">
        <v>251</v>
      </c>
      <c r="Y7199" t="s">
        <v>29</v>
      </c>
    </row>
    <row r="7200" spans="1:25" x14ac:dyDescent="0.45">
      <c r="A7200" t="s">
        <v>203</v>
      </c>
      <c r="B7200" t="s">
        <v>573</v>
      </c>
      <c r="C7200">
        <v>10029</v>
      </c>
      <c r="D7200">
        <v>5</v>
      </c>
      <c r="F7200">
        <v>2014</v>
      </c>
      <c r="G7200">
        <v>0</v>
      </c>
      <c r="H7200">
        <v>0</v>
      </c>
      <c r="R7200" t="s">
        <v>34</v>
      </c>
      <c r="S7200" t="s">
        <v>38</v>
      </c>
      <c r="T7200" t="s">
        <v>89</v>
      </c>
      <c r="V7200" t="s">
        <v>251</v>
      </c>
      <c r="Y7200" t="s">
        <v>29</v>
      </c>
    </row>
    <row r="7201" spans="1:25" x14ac:dyDescent="0.45">
      <c r="A7201" t="s">
        <v>203</v>
      </c>
      <c r="B7201" t="s">
        <v>573</v>
      </c>
      <c r="C7201">
        <v>10029</v>
      </c>
      <c r="D7201">
        <v>5</v>
      </c>
      <c r="F7201">
        <v>2015</v>
      </c>
      <c r="G7201">
        <v>0</v>
      </c>
      <c r="H7201">
        <v>0</v>
      </c>
      <c r="R7201" t="s">
        <v>34</v>
      </c>
      <c r="S7201" t="s">
        <v>38</v>
      </c>
      <c r="T7201" t="s">
        <v>89</v>
      </c>
      <c r="V7201" t="s">
        <v>251</v>
      </c>
      <c r="Y7201" t="s">
        <v>30</v>
      </c>
    </row>
    <row r="7202" spans="1:25" x14ac:dyDescent="0.45">
      <c r="A7202" t="s">
        <v>100</v>
      </c>
      <c r="B7202" t="s">
        <v>575</v>
      </c>
      <c r="C7202">
        <v>10030</v>
      </c>
      <c r="D7202">
        <v>1</v>
      </c>
      <c r="F7202">
        <v>2009</v>
      </c>
      <c r="G7202">
        <v>7934</v>
      </c>
      <c r="H7202">
        <v>7919.62</v>
      </c>
      <c r="J7202">
        <v>990748.69</v>
      </c>
      <c r="O7202">
        <v>306.29500000000002</v>
      </c>
      <c r="P7202">
        <v>0.46700000000000003</v>
      </c>
      <c r="Q7202">
        <v>1309211.858</v>
      </c>
      <c r="R7202" t="s">
        <v>82</v>
      </c>
      <c r="T7202" t="s">
        <v>63</v>
      </c>
      <c r="V7202" t="s">
        <v>109</v>
      </c>
      <c r="W7202" t="s">
        <v>51</v>
      </c>
      <c r="Y7202" t="s">
        <v>30</v>
      </c>
    </row>
    <row r="7203" spans="1:25" x14ac:dyDescent="0.45">
      <c r="A7203" t="s">
        <v>100</v>
      </c>
      <c r="B7203" t="s">
        <v>575</v>
      </c>
      <c r="C7203">
        <v>10030</v>
      </c>
      <c r="D7203">
        <v>1</v>
      </c>
      <c r="F7203">
        <v>2010</v>
      </c>
      <c r="G7203">
        <v>8270</v>
      </c>
      <c r="H7203">
        <v>8257.61</v>
      </c>
      <c r="J7203">
        <v>1006072.48</v>
      </c>
      <c r="O7203">
        <v>332.661</v>
      </c>
      <c r="P7203">
        <v>0.50319999999999998</v>
      </c>
      <c r="Q7203">
        <v>1310098.973</v>
      </c>
      <c r="R7203" t="s">
        <v>82</v>
      </c>
      <c r="T7203" t="s">
        <v>63</v>
      </c>
      <c r="V7203" t="s">
        <v>109</v>
      </c>
      <c r="W7203" t="s">
        <v>51</v>
      </c>
      <c r="Y7203" t="s">
        <v>30</v>
      </c>
    </row>
    <row r="7204" spans="1:25" x14ac:dyDescent="0.45">
      <c r="A7204" t="s">
        <v>100</v>
      </c>
      <c r="B7204" t="s">
        <v>575</v>
      </c>
      <c r="C7204">
        <v>10030</v>
      </c>
      <c r="D7204">
        <v>1</v>
      </c>
      <c r="F7204">
        <v>2011</v>
      </c>
      <c r="G7204">
        <v>8317</v>
      </c>
      <c r="H7204">
        <v>8306.56</v>
      </c>
      <c r="J7204">
        <v>908607.93</v>
      </c>
      <c r="O7204">
        <v>263.661</v>
      </c>
      <c r="P7204">
        <v>0.43819999999999998</v>
      </c>
      <c r="Q7204">
        <v>1194458.04</v>
      </c>
      <c r="R7204" t="s">
        <v>82</v>
      </c>
      <c r="T7204" t="s">
        <v>63</v>
      </c>
      <c r="V7204" t="s">
        <v>109</v>
      </c>
      <c r="W7204" t="s">
        <v>51</v>
      </c>
      <c r="Y7204" t="s">
        <v>30</v>
      </c>
    </row>
    <row r="7205" spans="1:25" x14ac:dyDescent="0.45">
      <c r="A7205" t="s">
        <v>100</v>
      </c>
      <c r="B7205" t="s">
        <v>575</v>
      </c>
      <c r="C7205">
        <v>10030</v>
      </c>
      <c r="D7205">
        <v>1</v>
      </c>
      <c r="F7205">
        <v>2012</v>
      </c>
      <c r="G7205">
        <v>6891</v>
      </c>
      <c r="H7205">
        <v>6802.01</v>
      </c>
      <c r="J7205">
        <v>524325.44999999995</v>
      </c>
      <c r="O7205">
        <v>181.49700000000001</v>
      </c>
      <c r="P7205">
        <v>0.49459999999999998</v>
      </c>
      <c r="Q7205">
        <v>737405.13</v>
      </c>
      <c r="R7205" t="s">
        <v>82</v>
      </c>
      <c r="T7205" t="s">
        <v>63</v>
      </c>
      <c r="V7205" t="s">
        <v>109</v>
      </c>
      <c r="W7205" t="s">
        <v>51</v>
      </c>
      <c r="Y7205" t="s">
        <v>30</v>
      </c>
    </row>
    <row r="7206" spans="1:25" x14ac:dyDescent="0.45">
      <c r="A7206" t="s">
        <v>100</v>
      </c>
      <c r="B7206" t="s">
        <v>575</v>
      </c>
      <c r="C7206">
        <v>10030</v>
      </c>
      <c r="D7206">
        <v>1</v>
      </c>
      <c r="F7206">
        <v>2013</v>
      </c>
      <c r="G7206">
        <v>674</v>
      </c>
      <c r="H7206">
        <v>371.21</v>
      </c>
      <c r="J7206">
        <v>33884.22</v>
      </c>
      <c r="O7206">
        <v>10.244</v>
      </c>
      <c r="P7206">
        <v>0.49569999999999997</v>
      </c>
      <c r="Q7206">
        <v>42360.468000000001</v>
      </c>
      <c r="R7206" t="s">
        <v>82</v>
      </c>
      <c r="T7206" t="s">
        <v>63</v>
      </c>
      <c r="V7206" t="s">
        <v>109</v>
      </c>
      <c r="W7206" t="s">
        <v>51</v>
      </c>
    </row>
    <row r="7207" spans="1:25" x14ac:dyDescent="0.45">
      <c r="A7207" t="s">
        <v>100</v>
      </c>
      <c r="B7207" t="s">
        <v>575</v>
      </c>
      <c r="C7207">
        <v>10030</v>
      </c>
      <c r="D7207">
        <v>2</v>
      </c>
      <c r="F7207">
        <v>2009</v>
      </c>
      <c r="G7207">
        <v>446</v>
      </c>
      <c r="H7207">
        <v>364.36</v>
      </c>
      <c r="I7207">
        <v>15473.36</v>
      </c>
      <c r="K7207">
        <v>0.44600000000000001</v>
      </c>
      <c r="L7207">
        <v>7.1999999999999998E-3</v>
      </c>
      <c r="M7207">
        <v>9624.3140000000003</v>
      </c>
      <c r="N7207">
        <v>6.2700000000000006E-2</v>
      </c>
      <c r="O7207">
        <v>6.7469999999999999</v>
      </c>
      <c r="P7207">
        <v>0.1041</v>
      </c>
      <c r="Q7207">
        <v>154604.93299999999</v>
      </c>
      <c r="R7207" t="s">
        <v>34</v>
      </c>
      <c r="S7207" t="s">
        <v>38</v>
      </c>
      <c r="T7207" t="s">
        <v>28</v>
      </c>
      <c r="V7207" t="s">
        <v>32</v>
      </c>
      <c r="Y7207" t="s">
        <v>107</v>
      </c>
    </row>
    <row r="7208" spans="1:25" x14ac:dyDescent="0.45">
      <c r="A7208" t="s">
        <v>100</v>
      </c>
      <c r="B7208" t="s">
        <v>575</v>
      </c>
      <c r="C7208">
        <v>10030</v>
      </c>
      <c r="D7208">
        <v>2</v>
      </c>
      <c r="F7208">
        <v>2010</v>
      </c>
      <c r="G7208">
        <v>466</v>
      </c>
      <c r="H7208">
        <v>388.88</v>
      </c>
      <c r="I7208">
        <v>16453.03</v>
      </c>
      <c r="K7208">
        <v>0.10299999999999999</v>
      </c>
      <c r="L7208">
        <v>2.3E-3</v>
      </c>
      <c r="M7208">
        <v>9434.1219999999994</v>
      </c>
      <c r="N7208">
        <v>6.0600000000000001E-2</v>
      </c>
      <c r="O7208">
        <v>5.9989999999999997</v>
      </c>
      <c r="P7208">
        <v>8.9300000000000004E-2</v>
      </c>
      <c r="Q7208">
        <v>156236.122</v>
      </c>
      <c r="R7208" t="s">
        <v>34</v>
      </c>
      <c r="S7208" t="s">
        <v>38</v>
      </c>
      <c r="T7208" t="s">
        <v>28</v>
      </c>
      <c r="V7208" t="s">
        <v>32</v>
      </c>
      <c r="Y7208" t="s">
        <v>107</v>
      </c>
    </row>
    <row r="7209" spans="1:25" x14ac:dyDescent="0.45">
      <c r="A7209" t="s">
        <v>100</v>
      </c>
      <c r="B7209" t="s">
        <v>575</v>
      </c>
      <c r="C7209">
        <v>10030</v>
      </c>
      <c r="D7209">
        <v>2</v>
      </c>
      <c r="F7209">
        <v>2011</v>
      </c>
      <c r="G7209">
        <v>425</v>
      </c>
      <c r="H7209">
        <v>360.24</v>
      </c>
      <c r="I7209">
        <v>15530.14</v>
      </c>
      <c r="K7209">
        <v>4.4999999999999998E-2</v>
      </c>
      <c r="L7209">
        <v>1E-3</v>
      </c>
      <c r="M7209">
        <v>8856.2690000000002</v>
      </c>
      <c r="N7209">
        <v>0.06</v>
      </c>
      <c r="O7209">
        <v>5.4020000000000001</v>
      </c>
      <c r="P7209">
        <v>8.2400000000000001E-2</v>
      </c>
      <c r="Q7209">
        <v>147524.57800000001</v>
      </c>
      <c r="R7209" t="s">
        <v>34</v>
      </c>
      <c r="S7209" t="s">
        <v>38</v>
      </c>
      <c r="T7209" t="s">
        <v>28</v>
      </c>
      <c r="V7209" t="s">
        <v>32</v>
      </c>
      <c r="Y7209" t="s">
        <v>107</v>
      </c>
    </row>
    <row r="7210" spans="1:25" x14ac:dyDescent="0.45">
      <c r="A7210" t="s">
        <v>100</v>
      </c>
      <c r="B7210" t="s">
        <v>575</v>
      </c>
      <c r="C7210">
        <v>10030</v>
      </c>
      <c r="D7210">
        <v>2</v>
      </c>
      <c r="F7210">
        <v>2012</v>
      </c>
      <c r="G7210">
        <v>539</v>
      </c>
      <c r="H7210">
        <v>449.34</v>
      </c>
      <c r="I7210">
        <v>18982.23</v>
      </c>
      <c r="K7210">
        <v>5.5E-2</v>
      </c>
      <c r="L7210">
        <v>1E-3</v>
      </c>
      <c r="M7210">
        <v>10902.873</v>
      </c>
      <c r="N7210">
        <v>5.9400000000000001E-2</v>
      </c>
      <c r="O7210">
        <v>6.5919999999999996</v>
      </c>
      <c r="P7210">
        <v>8.2500000000000004E-2</v>
      </c>
      <c r="Q7210">
        <v>183200.49799999999</v>
      </c>
      <c r="R7210" t="s">
        <v>34</v>
      </c>
      <c r="S7210" t="s">
        <v>38</v>
      </c>
      <c r="T7210" t="s">
        <v>28</v>
      </c>
      <c r="V7210" t="s">
        <v>32</v>
      </c>
      <c r="Y7210" t="s">
        <v>107</v>
      </c>
    </row>
    <row r="7211" spans="1:25" x14ac:dyDescent="0.45">
      <c r="A7211" t="s">
        <v>100</v>
      </c>
      <c r="B7211" t="s">
        <v>575</v>
      </c>
      <c r="C7211">
        <v>10030</v>
      </c>
      <c r="D7211">
        <v>2</v>
      </c>
      <c r="F7211">
        <v>2013</v>
      </c>
      <c r="G7211">
        <v>1796</v>
      </c>
      <c r="H7211">
        <v>1697.68</v>
      </c>
      <c r="I7211">
        <v>84418.05</v>
      </c>
      <c r="K7211">
        <v>0.217</v>
      </c>
      <c r="L7211">
        <v>1E-3</v>
      </c>
      <c r="M7211">
        <v>42992.889000000003</v>
      </c>
      <c r="N7211">
        <v>5.9200000000000003E-2</v>
      </c>
      <c r="O7211">
        <v>3.2309999999999999</v>
      </c>
      <c r="P7211">
        <v>1.24E-2</v>
      </c>
      <c r="Q7211">
        <v>723469.87399999995</v>
      </c>
      <c r="R7211" t="s">
        <v>34</v>
      </c>
      <c r="S7211" t="s">
        <v>38</v>
      </c>
      <c r="T7211" t="s">
        <v>576</v>
      </c>
      <c r="V7211" t="s">
        <v>577</v>
      </c>
      <c r="Y7211" t="s">
        <v>107</v>
      </c>
    </row>
    <row r="7212" spans="1:25" x14ac:dyDescent="0.45">
      <c r="A7212" t="s">
        <v>100</v>
      </c>
      <c r="B7212" t="s">
        <v>575</v>
      </c>
      <c r="C7212">
        <v>10030</v>
      </c>
      <c r="D7212">
        <v>2</v>
      </c>
      <c r="F7212">
        <v>2014</v>
      </c>
      <c r="G7212">
        <v>3548</v>
      </c>
      <c r="H7212">
        <v>3345.23</v>
      </c>
      <c r="I7212">
        <v>176499.4</v>
      </c>
      <c r="K7212">
        <v>0.434</v>
      </c>
      <c r="L7212">
        <v>1E-3</v>
      </c>
      <c r="M7212">
        <v>85965.362999999998</v>
      </c>
      <c r="N7212">
        <v>5.9200000000000003E-2</v>
      </c>
      <c r="O7212">
        <v>5.7210000000000001</v>
      </c>
      <c r="P7212">
        <v>9.9000000000000008E-3</v>
      </c>
      <c r="Q7212">
        <v>1446561.804</v>
      </c>
      <c r="R7212" t="s">
        <v>34</v>
      </c>
      <c r="T7212" t="s">
        <v>89</v>
      </c>
      <c r="V7212" t="s">
        <v>57</v>
      </c>
      <c r="Y7212" t="s">
        <v>107</v>
      </c>
    </row>
    <row r="7213" spans="1:25" x14ac:dyDescent="0.45">
      <c r="A7213" t="s">
        <v>100</v>
      </c>
      <c r="B7213" t="s">
        <v>575</v>
      </c>
      <c r="C7213">
        <v>10030</v>
      </c>
      <c r="D7213">
        <v>2</v>
      </c>
      <c r="F7213">
        <v>2015</v>
      </c>
      <c r="G7213">
        <v>4836</v>
      </c>
      <c r="H7213">
        <v>4657.8599999999997</v>
      </c>
      <c r="I7213">
        <v>246708.92</v>
      </c>
      <c r="K7213">
        <v>0.58799999999999997</v>
      </c>
      <c r="L7213">
        <v>1E-3</v>
      </c>
      <c r="M7213">
        <v>116389.777</v>
      </c>
      <c r="N7213">
        <v>5.9200000000000003E-2</v>
      </c>
      <c r="O7213">
        <v>6.1269999999999998</v>
      </c>
      <c r="P7213">
        <v>7.1999999999999998E-3</v>
      </c>
      <c r="Q7213">
        <v>1958506.3060000001</v>
      </c>
      <c r="R7213" t="s">
        <v>34</v>
      </c>
      <c r="T7213" t="s">
        <v>89</v>
      </c>
      <c r="V7213" t="s">
        <v>57</v>
      </c>
      <c r="Y7213" t="s">
        <v>36</v>
      </c>
    </row>
    <row r="7214" spans="1:25" x14ac:dyDescent="0.45">
      <c r="A7214" t="s">
        <v>100</v>
      </c>
      <c r="B7214" t="s">
        <v>575</v>
      </c>
      <c r="C7214">
        <v>10030</v>
      </c>
      <c r="D7214">
        <v>2</v>
      </c>
      <c r="F7214">
        <v>2016</v>
      </c>
      <c r="G7214">
        <v>3983</v>
      </c>
      <c r="H7214">
        <v>3844.64</v>
      </c>
      <c r="I7214">
        <v>210228.1</v>
      </c>
      <c r="K7214">
        <v>0.54</v>
      </c>
      <c r="L7214">
        <v>1E-3</v>
      </c>
      <c r="M7214">
        <v>107014.897</v>
      </c>
      <c r="N7214">
        <v>5.9200000000000003E-2</v>
      </c>
      <c r="O7214">
        <v>6.3819999999999997</v>
      </c>
      <c r="P7214">
        <v>8.0999999999999996E-3</v>
      </c>
      <c r="Q7214">
        <v>1800734.415</v>
      </c>
      <c r="R7214" t="s">
        <v>34</v>
      </c>
      <c r="T7214" t="s">
        <v>89</v>
      </c>
      <c r="V7214" t="s">
        <v>57</v>
      </c>
      <c r="Y7214" t="s">
        <v>36</v>
      </c>
    </row>
    <row r="7215" spans="1:25" x14ac:dyDescent="0.45">
      <c r="A7215" t="s">
        <v>100</v>
      </c>
      <c r="B7215" t="s">
        <v>575</v>
      </c>
      <c r="C7215">
        <v>10030</v>
      </c>
      <c r="D7215">
        <v>2</v>
      </c>
      <c r="F7215">
        <v>2017</v>
      </c>
      <c r="G7215">
        <v>1263</v>
      </c>
      <c r="H7215">
        <v>1150.54</v>
      </c>
      <c r="I7215">
        <v>62208.67</v>
      </c>
      <c r="K7215">
        <v>0.154</v>
      </c>
      <c r="L7215">
        <v>1E-3</v>
      </c>
      <c r="M7215">
        <v>30530.064999999999</v>
      </c>
      <c r="N7215">
        <v>5.9200000000000003E-2</v>
      </c>
      <c r="O7215">
        <v>2.21</v>
      </c>
      <c r="P7215">
        <v>1.2699999999999999E-2</v>
      </c>
      <c r="Q7215">
        <v>513728.41200000001</v>
      </c>
      <c r="R7215" t="s">
        <v>34</v>
      </c>
      <c r="T7215" t="s">
        <v>89</v>
      </c>
      <c r="V7215" t="s">
        <v>57</v>
      </c>
      <c r="Y7215" t="s">
        <v>36</v>
      </c>
    </row>
    <row r="7216" spans="1:25" x14ac:dyDescent="0.45">
      <c r="A7216" t="s">
        <v>100</v>
      </c>
      <c r="B7216" t="s">
        <v>575</v>
      </c>
      <c r="C7216">
        <v>10030</v>
      </c>
      <c r="D7216">
        <v>2</v>
      </c>
      <c r="F7216">
        <v>2018</v>
      </c>
      <c r="G7216">
        <v>1708</v>
      </c>
      <c r="H7216">
        <v>1542.8</v>
      </c>
      <c r="I7216">
        <v>79160.320000000007</v>
      </c>
      <c r="K7216">
        <v>0.19700000000000001</v>
      </c>
      <c r="L7216">
        <v>1E-3</v>
      </c>
      <c r="M7216">
        <v>39061.108</v>
      </c>
      <c r="N7216">
        <v>5.9200000000000003E-2</v>
      </c>
      <c r="O7216">
        <v>2.919</v>
      </c>
      <c r="P7216">
        <v>1.4500000000000001E-2</v>
      </c>
      <c r="Q7216">
        <v>657280.25899999996</v>
      </c>
      <c r="R7216" t="s">
        <v>34</v>
      </c>
      <c r="T7216" t="s">
        <v>89</v>
      </c>
      <c r="V7216" t="s">
        <v>57</v>
      </c>
      <c r="Y7216" t="s">
        <v>36</v>
      </c>
    </row>
    <row r="7217" spans="1:25" x14ac:dyDescent="0.45">
      <c r="A7217" t="s">
        <v>100</v>
      </c>
      <c r="B7217" t="s">
        <v>575</v>
      </c>
      <c r="C7217">
        <v>10030</v>
      </c>
      <c r="D7217">
        <v>2</v>
      </c>
      <c r="F7217">
        <v>2019</v>
      </c>
      <c r="G7217">
        <v>1788</v>
      </c>
      <c r="H7217">
        <v>1643.12</v>
      </c>
      <c r="I7217">
        <v>85756.49</v>
      </c>
      <c r="K7217">
        <v>0.22700000000000001</v>
      </c>
      <c r="L7217">
        <v>1E-3</v>
      </c>
      <c r="M7217">
        <v>44909.137999999999</v>
      </c>
      <c r="N7217">
        <v>5.9200000000000003E-2</v>
      </c>
      <c r="O7217">
        <v>3.085</v>
      </c>
      <c r="P7217">
        <v>1.14E-2</v>
      </c>
      <c r="Q7217">
        <v>755687.91899999999</v>
      </c>
      <c r="R7217" t="s">
        <v>34</v>
      </c>
      <c r="T7217" t="s">
        <v>89</v>
      </c>
      <c r="V7217" t="s">
        <v>57</v>
      </c>
      <c r="Y7217" t="s">
        <v>36</v>
      </c>
    </row>
    <row r="7218" spans="1:25" x14ac:dyDescent="0.45">
      <c r="A7218" t="s">
        <v>100</v>
      </c>
      <c r="B7218" t="s">
        <v>575</v>
      </c>
      <c r="C7218">
        <v>10030</v>
      </c>
      <c r="D7218">
        <v>2</v>
      </c>
      <c r="F7218">
        <v>2020</v>
      </c>
      <c r="G7218">
        <v>1428</v>
      </c>
      <c r="H7218">
        <v>1267.56</v>
      </c>
      <c r="I7218">
        <v>64517.16</v>
      </c>
      <c r="K7218">
        <v>0.17499999999999999</v>
      </c>
      <c r="L7218">
        <v>1E-3</v>
      </c>
      <c r="M7218">
        <v>34622.201000000001</v>
      </c>
      <c r="N7218">
        <v>5.9200000000000003E-2</v>
      </c>
      <c r="O7218">
        <v>2.649</v>
      </c>
      <c r="P7218">
        <v>1.5900000000000001E-2</v>
      </c>
      <c r="Q7218">
        <v>582611.03500000003</v>
      </c>
      <c r="R7218" t="s">
        <v>34</v>
      </c>
      <c r="T7218" t="s">
        <v>89</v>
      </c>
      <c r="V7218" t="s">
        <v>57</v>
      </c>
      <c r="Y7218" t="s">
        <v>36</v>
      </c>
    </row>
    <row r="7219" spans="1:25" x14ac:dyDescent="0.45">
      <c r="A7219" t="s">
        <v>100</v>
      </c>
      <c r="B7219" t="s">
        <v>575</v>
      </c>
      <c r="C7219">
        <v>10030</v>
      </c>
      <c r="D7219">
        <v>2</v>
      </c>
      <c r="F7219">
        <v>2021</v>
      </c>
      <c r="G7219">
        <v>2074</v>
      </c>
      <c r="H7219">
        <v>1870.46</v>
      </c>
      <c r="I7219">
        <v>91034.49</v>
      </c>
      <c r="K7219">
        <v>0.245</v>
      </c>
      <c r="L7219">
        <v>1E-3</v>
      </c>
      <c r="M7219">
        <v>48479.807000000001</v>
      </c>
      <c r="N7219">
        <v>5.9200000000000003E-2</v>
      </c>
      <c r="O7219">
        <v>3.2309999999999999</v>
      </c>
      <c r="P7219">
        <v>1.2500000000000001E-2</v>
      </c>
      <c r="Q7219">
        <v>815737.51</v>
      </c>
      <c r="R7219" t="s">
        <v>34</v>
      </c>
      <c r="T7219" t="s">
        <v>89</v>
      </c>
      <c r="V7219" t="s">
        <v>57</v>
      </c>
      <c r="Y7219" t="s">
        <v>36</v>
      </c>
    </row>
    <row r="7220" spans="1:25" x14ac:dyDescent="0.45">
      <c r="A7220" t="s">
        <v>100</v>
      </c>
      <c r="B7220" t="s">
        <v>575</v>
      </c>
      <c r="C7220">
        <v>10030</v>
      </c>
      <c r="D7220">
        <v>2</v>
      </c>
      <c r="F7220">
        <v>2022</v>
      </c>
      <c r="G7220">
        <v>1906</v>
      </c>
      <c r="H7220">
        <v>1713.29</v>
      </c>
      <c r="I7220">
        <v>76994.960000000006</v>
      </c>
      <c r="K7220">
        <v>0.20100000000000001</v>
      </c>
      <c r="L7220">
        <v>1E-3</v>
      </c>
      <c r="M7220">
        <v>39881.483</v>
      </c>
      <c r="N7220">
        <v>5.9200000000000003E-2</v>
      </c>
      <c r="O7220">
        <v>2.601</v>
      </c>
      <c r="P7220">
        <v>1.2500000000000001E-2</v>
      </c>
      <c r="Q7220">
        <v>671065.99699999997</v>
      </c>
      <c r="R7220" t="s">
        <v>34</v>
      </c>
      <c r="T7220" t="s">
        <v>89</v>
      </c>
      <c r="V7220" t="s">
        <v>57</v>
      </c>
      <c r="Y7220" t="s">
        <v>36</v>
      </c>
    </row>
    <row r="7221" spans="1:25" x14ac:dyDescent="0.45">
      <c r="A7221" t="s">
        <v>100</v>
      </c>
      <c r="B7221" t="s">
        <v>575</v>
      </c>
      <c r="C7221">
        <v>10030</v>
      </c>
      <c r="D7221">
        <v>2</v>
      </c>
      <c r="F7221">
        <v>2023</v>
      </c>
      <c r="G7221">
        <v>1614</v>
      </c>
      <c r="H7221">
        <v>1450.27</v>
      </c>
      <c r="I7221">
        <v>67263.520000000004</v>
      </c>
      <c r="K7221">
        <v>0.187</v>
      </c>
      <c r="L7221">
        <v>1E-3</v>
      </c>
      <c r="M7221">
        <v>36952.595000000001</v>
      </c>
      <c r="N7221">
        <v>5.9200000000000003E-2</v>
      </c>
      <c r="O7221">
        <v>2.0129999999999999</v>
      </c>
      <c r="P7221">
        <v>1.0200000000000001E-2</v>
      </c>
      <c r="Q7221">
        <v>621795.42799999996</v>
      </c>
      <c r="R7221" t="s">
        <v>34</v>
      </c>
      <c r="T7221" t="s">
        <v>89</v>
      </c>
      <c r="V7221" t="s">
        <v>57</v>
      </c>
      <c r="Y7221" t="s">
        <v>36</v>
      </c>
    </row>
    <row r="7222" spans="1:25" x14ac:dyDescent="0.45">
      <c r="A7222" t="s">
        <v>100</v>
      </c>
      <c r="B7222" t="s">
        <v>575</v>
      </c>
      <c r="C7222">
        <v>10030</v>
      </c>
      <c r="D7222">
        <v>2</v>
      </c>
      <c r="F7222">
        <v>2024</v>
      </c>
      <c r="G7222">
        <v>574</v>
      </c>
      <c r="H7222">
        <v>503.04</v>
      </c>
      <c r="I7222">
        <v>24265.17</v>
      </c>
      <c r="K7222">
        <v>6.5000000000000002E-2</v>
      </c>
      <c r="L7222">
        <v>1E-3</v>
      </c>
      <c r="M7222">
        <v>12884.272999999999</v>
      </c>
      <c r="N7222">
        <v>5.9200000000000003E-2</v>
      </c>
      <c r="O7222">
        <v>0.88800000000000001</v>
      </c>
      <c r="P7222">
        <v>1.2999999999999999E-2</v>
      </c>
      <c r="Q7222">
        <v>216784.68900000001</v>
      </c>
      <c r="R7222" t="s">
        <v>34</v>
      </c>
      <c r="T7222" t="s">
        <v>89</v>
      </c>
      <c r="V7222" t="s">
        <v>57</v>
      </c>
      <c r="Y7222" t="s">
        <v>36</v>
      </c>
    </row>
    <row r="7223" spans="1:25" x14ac:dyDescent="0.45">
      <c r="A7223" t="s">
        <v>100</v>
      </c>
      <c r="B7223" t="s">
        <v>575</v>
      </c>
      <c r="C7223">
        <v>10030</v>
      </c>
      <c r="D7223">
        <v>3</v>
      </c>
      <c r="F7223">
        <v>2009</v>
      </c>
      <c r="G7223">
        <v>118</v>
      </c>
      <c r="H7223">
        <v>91.1</v>
      </c>
      <c r="I7223">
        <v>3743.58</v>
      </c>
      <c r="K7223">
        <v>0.10199999999999999</v>
      </c>
      <c r="L7223">
        <v>7.0000000000000001E-3</v>
      </c>
      <c r="M7223">
        <v>2192.8490000000002</v>
      </c>
      <c r="N7223">
        <v>6.2600000000000003E-2</v>
      </c>
      <c r="O7223">
        <v>1.51</v>
      </c>
      <c r="P7223">
        <v>0.1031</v>
      </c>
      <c r="Q7223">
        <v>35211.872000000003</v>
      </c>
      <c r="R7223" t="s">
        <v>34</v>
      </c>
      <c r="S7223" t="s">
        <v>38</v>
      </c>
      <c r="T7223" t="s">
        <v>28</v>
      </c>
      <c r="V7223" t="s">
        <v>32</v>
      </c>
      <c r="Y7223" t="s">
        <v>107</v>
      </c>
    </row>
    <row r="7224" spans="1:25" x14ac:dyDescent="0.45">
      <c r="A7224" t="s">
        <v>100</v>
      </c>
      <c r="B7224" t="s">
        <v>575</v>
      </c>
      <c r="C7224">
        <v>10030</v>
      </c>
      <c r="D7224">
        <v>3</v>
      </c>
      <c r="F7224">
        <v>2010</v>
      </c>
      <c r="G7224">
        <v>525</v>
      </c>
      <c r="H7224">
        <v>445.23</v>
      </c>
      <c r="I7224">
        <v>19368.849999999999</v>
      </c>
      <c r="K7224">
        <v>9.6000000000000002E-2</v>
      </c>
      <c r="L7224">
        <v>1.6000000000000001E-3</v>
      </c>
      <c r="M7224">
        <v>11046.319</v>
      </c>
      <c r="N7224">
        <v>6.08E-2</v>
      </c>
      <c r="O7224">
        <v>7.1639999999999997</v>
      </c>
      <c r="P7224">
        <v>9.06E-2</v>
      </c>
      <c r="Q7224">
        <v>181360.46900000001</v>
      </c>
      <c r="R7224" t="s">
        <v>34</v>
      </c>
      <c r="S7224" t="s">
        <v>38</v>
      </c>
      <c r="T7224" t="s">
        <v>28</v>
      </c>
      <c r="V7224" t="s">
        <v>32</v>
      </c>
      <c r="Y7224" t="s">
        <v>107</v>
      </c>
    </row>
    <row r="7225" spans="1:25" x14ac:dyDescent="0.45">
      <c r="A7225" t="s">
        <v>100</v>
      </c>
      <c r="B7225" t="s">
        <v>575</v>
      </c>
      <c r="C7225">
        <v>10030</v>
      </c>
      <c r="D7225">
        <v>3</v>
      </c>
      <c r="F7225">
        <v>2011</v>
      </c>
      <c r="G7225">
        <v>404</v>
      </c>
      <c r="H7225">
        <v>344.28</v>
      </c>
      <c r="I7225">
        <v>15107.44</v>
      </c>
      <c r="K7225">
        <v>4.3999999999999997E-2</v>
      </c>
      <c r="L7225">
        <v>1E-3</v>
      </c>
      <c r="M7225">
        <v>8536.9920000000002</v>
      </c>
      <c r="N7225">
        <v>6.0299999999999999E-2</v>
      </c>
      <c r="O7225">
        <v>5.3360000000000003</v>
      </c>
      <c r="P7225">
        <v>8.3500000000000005E-2</v>
      </c>
      <c r="Q7225">
        <v>140744.92300000001</v>
      </c>
      <c r="R7225" t="s">
        <v>34</v>
      </c>
      <c r="S7225" t="s">
        <v>38</v>
      </c>
      <c r="T7225" t="s">
        <v>28</v>
      </c>
      <c r="V7225" t="s">
        <v>32</v>
      </c>
      <c r="Y7225" t="s">
        <v>107</v>
      </c>
    </row>
    <row r="7226" spans="1:25" x14ac:dyDescent="0.45">
      <c r="A7226" t="s">
        <v>100</v>
      </c>
      <c r="B7226" t="s">
        <v>575</v>
      </c>
      <c r="C7226">
        <v>10030</v>
      </c>
      <c r="D7226">
        <v>3</v>
      </c>
      <c r="F7226">
        <v>2012</v>
      </c>
      <c r="G7226">
        <v>506</v>
      </c>
      <c r="H7226">
        <v>428.14</v>
      </c>
      <c r="I7226">
        <v>18541.830000000002</v>
      </c>
      <c r="K7226">
        <v>5.0999999999999997E-2</v>
      </c>
      <c r="L7226">
        <v>1E-3</v>
      </c>
      <c r="M7226">
        <v>10151.648999999999</v>
      </c>
      <c r="N7226">
        <v>5.9400000000000001E-2</v>
      </c>
      <c r="O7226">
        <v>6.2149999999999999</v>
      </c>
      <c r="P7226">
        <v>8.1799999999999998E-2</v>
      </c>
      <c r="Q7226">
        <v>170142.10500000001</v>
      </c>
      <c r="R7226" t="s">
        <v>34</v>
      </c>
      <c r="S7226" t="s">
        <v>38</v>
      </c>
      <c r="T7226" t="s">
        <v>28</v>
      </c>
      <c r="V7226" t="s">
        <v>32</v>
      </c>
      <c r="Y7226" t="s">
        <v>107</v>
      </c>
    </row>
    <row r="7227" spans="1:25" x14ac:dyDescent="0.45">
      <c r="A7227" t="s">
        <v>100</v>
      </c>
      <c r="B7227" t="s">
        <v>575</v>
      </c>
      <c r="C7227">
        <v>10030</v>
      </c>
      <c r="D7227">
        <v>3</v>
      </c>
      <c r="F7227">
        <v>2013</v>
      </c>
      <c r="G7227">
        <v>537</v>
      </c>
      <c r="H7227">
        <v>449.05</v>
      </c>
      <c r="I7227">
        <v>19884.810000000001</v>
      </c>
      <c r="K7227">
        <v>5.2999999999999999E-2</v>
      </c>
      <c r="L7227">
        <v>1E-3</v>
      </c>
      <c r="M7227">
        <v>10527.808000000001</v>
      </c>
      <c r="N7227">
        <v>5.9700000000000003E-2</v>
      </c>
      <c r="O7227">
        <v>6.327</v>
      </c>
      <c r="P7227">
        <v>0.1013</v>
      </c>
      <c r="Q7227">
        <v>176106.215</v>
      </c>
      <c r="R7227" t="s">
        <v>34</v>
      </c>
      <c r="S7227" t="s">
        <v>38</v>
      </c>
      <c r="T7227" t="s">
        <v>28</v>
      </c>
      <c r="V7227" t="s">
        <v>32</v>
      </c>
      <c r="Y7227" t="s">
        <v>107</v>
      </c>
    </row>
    <row r="7228" spans="1:25" x14ac:dyDescent="0.45">
      <c r="A7228" t="s">
        <v>100</v>
      </c>
      <c r="B7228" t="s">
        <v>575</v>
      </c>
      <c r="C7228">
        <v>10030</v>
      </c>
      <c r="D7228">
        <v>3</v>
      </c>
      <c r="F7228">
        <v>2014</v>
      </c>
      <c r="G7228">
        <v>609</v>
      </c>
      <c r="H7228">
        <v>501.28</v>
      </c>
      <c r="I7228">
        <v>23113.53</v>
      </c>
      <c r="K7228">
        <v>4.1000000000000002E-2</v>
      </c>
      <c r="L7228">
        <v>6.9999999999999999E-4</v>
      </c>
      <c r="M7228">
        <v>13683.179</v>
      </c>
      <c r="N7228">
        <v>6.5699999999999995E-2</v>
      </c>
      <c r="O7228">
        <v>9.7379999999999995</v>
      </c>
      <c r="P7228">
        <v>0.1172</v>
      </c>
      <c r="Q7228">
        <v>204958.117</v>
      </c>
      <c r="R7228" t="s">
        <v>34</v>
      </c>
      <c r="S7228" t="s">
        <v>38</v>
      </c>
      <c r="T7228" t="s">
        <v>28</v>
      </c>
      <c r="V7228" t="s">
        <v>32</v>
      </c>
      <c r="Y7228" t="s">
        <v>107</v>
      </c>
    </row>
    <row r="7229" spans="1:25" x14ac:dyDescent="0.45">
      <c r="A7229" t="s">
        <v>100</v>
      </c>
      <c r="B7229" t="s">
        <v>575</v>
      </c>
      <c r="C7229">
        <v>10030</v>
      </c>
      <c r="D7229">
        <v>3</v>
      </c>
      <c r="F7229">
        <v>2015</v>
      </c>
      <c r="G7229">
        <v>650</v>
      </c>
      <c r="H7229">
        <v>526.05999999999995</v>
      </c>
      <c r="I7229">
        <v>22943.23</v>
      </c>
      <c r="K7229">
        <v>7.0999999999999994E-2</v>
      </c>
      <c r="L7229">
        <v>1E-3</v>
      </c>
      <c r="M7229">
        <v>13328.732</v>
      </c>
      <c r="N7229">
        <v>6.3E-2</v>
      </c>
      <c r="O7229">
        <v>9.093</v>
      </c>
      <c r="P7229">
        <v>0.1066</v>
      </c>
      <c r="Q7229">
        <v>210809.93299999999</v>
      </c>
      <c r="R7229" t="s">
        <v>34</v>
      </c>
      <c r="S7229" t="s">
        <v>38</v>
      </c>
      <c r="T7229" t="s">
        <v>28</v>
      </c>
      <c r="V7229" t="s">
        <v>32</v>
      </c>
      <c r="Y7229" t="s">
        <v>36</v>
      </c>
    </row>
    <row r="7230" spans="1:25" x14ac:dyDescent="0.45">
      <c r="A7230" t="s">
        <v>100</v>
      </c>
      <c r="B7230" t="s">
        <v>575</v>
      </c>
      <c r="C7230">
        <v>10030</v>
      </c>
      <c r="D7230">
        <v>3</v>
      </c>
      <c r="F7230">
        <v>2016</v>
      </c>
      <c r="G7230">
        <v>950</v>
      </c>
      <c r="H7230">
        <v>827.74</v>
      </c>
      <c r="I7230">
        <v>36442.370000000003</v>
      </c>
      <c r="K7230">
        <v>0.111</v>
      </c>
      <c r="L7230">
        <v>1E-3</v>
      </c>
      <c r="M7230">
        <v>20909.816999999999</v>
      </c>
      <c r="N7230">
        <v>6.2399999999999997E-2</v>
      </c>
      <c r="O7230">
        <v>13.805</v>
      </c>
      <c r="P7230">
        <v>8.8599999999999998E-2</v>
      </c>
      <c r="Q7230">
        <v>333930.31099999999</v>
      </c>
      <c r="R7230" t="s">
        <v>34</v>
      </c>
      <c r="S7230" t="s">
        <v>38</v>
      </c>
      <c r="T7230" t="s">
        <v>28</v>
      </c>
      <c r="V7230" t="s">
        <v>32</v>
      </c>
      <c r="Y7230" t="s">
        <v>36</v>
      </c>
    </row>
    <row r="7231" spans="1:25" x14ac:dyDescent="0.45">
      <c r="A7231" t="s">
        <v>100</v>
      </c>
      <c r="B7231" t="s">
        <v>575</v>
      </c>
      <c r="C7231">
        <v>10030</v>
      </c>
      <c r="D7231">
        <v>3</v>
      </c>
      <c r="F7231">
        <v>2017</v>
      </c>
      <c r="G7231">
        <v>352</v>
      </c>
      <c r="H7231">
        <v>303.37</v>
      </c>
      <c r="I7231">
        <v>13201.21</v>
      </c>
      <c r="K7231">
        <v>3.7999999999999999E-2</v>
      </c>
      <c r="L7231">
        <v>1E-3</v>
      </c>
      <c r="M7231">
        <v>7325.2280000000001</v>
      </c>
      <c r="N7231">
        <v>6.0600000000000001E-2</v>
      </c>
      <c r="O7231">
        <v>4.7329999999999997</v>
      </c>
      <c r="P7231">
        <v>8.3599999999999994E-2</v>
      </c>
      <c r="Q7231">
        <v>120412.462</v>
      </c>
      <c r="R7231" t="s">
        <v>34</v>
      </c>
      <c r="S7231" t="s">
        <v>38</v>
      </c>
      <c r="T7231" t="s">
        <v>28</v>
      </c>
      <c r="V7231" t="s">
        <v>32</v>
      </c>
      <c r="Y7231" t="s">
        <v>36</v>
      </c>
    </row>
    <row r="7232" spans="1:25" x14ac:dyDescent="0.45">
      <c r="A7232" t="s">
        <v>100</v>
      </c>
      <c r="B7232" t="s">
        <v>575</v>
      </c>
      <c r="C7232">
        <v>10030</v>
      </c>
      <c r="D7232">
        <v>3</v>
      </c>
      <c r="F7232">
        <v>2018</v>
      </c>
      <c r="G7232">
        <v>509</v>
      </c>
      <c r="H7232">
        <v>410.18</v>
      </c>
      <c r="I7232">
        <v>17149.7</v>
      </c>
      <c r="K7232">
        <v>5.3999999999999999E-2</v>
      </c>
      <c r="L7232">
        <v>1E-3</v>
      </c>
      <c r="M7232">
        <v>10092.878000000001</v>
      </c>
      <c r="N7232">
        <v>6.2600000000000003E-2</v>
      </c>
      <c r="O7232">
        <v>6.8579999999999997</v>
      </c>
      <c r="P7232">
        <v>9.64E-2</v>
      </c>
      <c r="Q7232">
        <v>160317.76000000001</v>
      </c>
      <c r="R7232" t="s">
        <v>34</v>
      </c>
      <c r="S7232" t="s">
        <v>38</v>
      </c>
      <c r="T7232" t="s">
        <v>28</v>
      </c>
      <c r="V7232" t="s">
        <v>32</v>
      </c>
      <c r="Y7232" t="s">
        <v>36</v>
      </c>
    </row>
    <row r="7233" spans="1:25" x14ac:dyDescent="0.45">
      <c r="A7233" t="s">
        <v>100</v>
      </c>
      <c r="B7233" t="s">
        <v>575</v>
      </c>
      <c r="C7233">
        <v>10030</v>
      </c>
      <c r="D7233">
        <v>3</v>
      </c>
      <c r="F7233">
        <v>2019</v>
      </c>
      <c r="G7233">
        <v>683</v>
      </c>
      <c r="H7233">
        <v>576.79</v>
      </c>
      <c r="I7233">
        <v>20935.88</v>
      </c>
      <c r="K7233">
        <v>6.4000000000000001E-2</v>
      </c>
      <c r="L7233">
        <v>1E-3</v>
      </c>
      <c r="M7233">
        <v>12518.04</v>
      </c>
      <c r="N7233">
        <v>5.96E-2</v>
      </c>
      <c r="O7233">
        <v>8.18</v>
      </c>
      <c r="P7233">
        <v>8.5400000000000004E-2</v>
      </c>
      <c r="Q7233">
        <v>209604.057</v>
      </c>
      <c r="R7233" t="s">
        <v>34</v>
      </c>
      <c r="S7233" t="s">
        <v>38</v>
      </c>
      <c r="T7233" t="s">
        <v>28</v>
      </c>
      <c r="V7233" t="s">
        <v>32</v>
      </c>
      <c r="Y7233" t="s">
        <v>36</v>
      </c>
    </row>
    <row r="7234" spans="1:25" x14ac:dyDescent="0.45">
      <c r="A7234" t="s">
        <v>100</v>
      </c>
      <c r="B7234" t="s">
        <v>575</v>
      </c>
      <c r="C7234">
        <v>10030</v>
      </c>
      <c r="D7234">
        <v>3</v>
      </c>
      <c r="F7234">
        <v>2020</v>
      </c>
      <c r="G7234">
        <v>783</v>
      </c>
      <c r="H7234">
        <v>664.61</v>
      </c>
      <c r="I7234">
        <v>25404.84</v>
      </c>
      <c r="K7234">
        <v>7.9000000000000001E-2</v>
      </c>
      <c r="L7234">
        <v>1E-3</v>
      </c>
      <c r="M7234">
        <v>15590.725</v>
      </c>
      <c r="N7234">
        <v>5.9299999999999999E-2</v>
      </c>
      <c r="O7234">
        <v>10.145</v>
      </c>
      <c r="P7234">
        <v>8.3799999999999999E-2</v>
      </c>
      <c r="Q7234">
        <v>262270.98700000002</v>
      </c>
      <c r="R7234" t="s">
        <v>34</v>
      </c>
      <c r="S7234" t="s">
        <v>38</v>
      </c>
      <c r="T7234" t="s">
        <v>28</v>
      </c>
      <c r="V7234" t="s">
        <v>32</v>
      </c>
      <c r="Y7234" t="s">
        <v>36</v>
      </c>
    </row>
    <row r="7235" spans="1:25" x14ac:dyDescent="0.45">
      <c r="A7235" t="s">
        <v>100</v>
      </c>
      <c r="B7235" t="s">
        <v>575</v>
      </c>
      <c r="C7235">
        <v>10030</v>
      </c>
      <c r="D7235">
        <v>3</v>
      </c>
      <c r="F7235">
        <v>2021</v>
      </c>
      <c r="G7235">
        <v>1059</v>
      </c>
      <c r="H7235">
        <v>913.94</v>
      </c>
      <c r="I7235">
        <v>33460.74</v>
      </c>
      <c r="K7235">
        <v>0.106</v>
      </c>
      <c r="L7235">
        <v>1E-3</v>
      </c>
      <c r="M7235">
        <v>20920.740000000002</v>
      </c>
      <c r="N7235">
        <v>5.9700000000000003E-2</v>
      </c>
      <c r="O7235">
        <v>13.829000000000001</v>
      </c>
      <c r="P7235">
        <v>8.5300000000000001E-2</v>
      </c>
      <c r="Q7235">
        <v>349527.86</v>
      </c>
      <c r="R7235" t="s">
        <v>34</v>
      </c>
      <c r="S7235" t="s">
        <v>38</v>
      </c>
      <c r="T7235" t="s">
        <v>28</v>
      </c>
      <c r="V7235" t="s">
        <v>32</v>
      </c>
      <c r="Y7235" t="s">
        <v>36</v>
      </c>
    </row>
    <row r="7236" spans="1:25" x14ac:dyDescent="0.45">
      <c r="A7236" t="s">
        <v>100</v>
      </c>
      <c r="B7236" t="s">
        <v>575</v>
      </c>
      <c r="C7236">
        <v>10030</v>
      </c>
      <c r="D7236">
        <v>3</v>
      </c>
      <c r="F7236">
        <v>2022</v>
      </c>
      <c r="G7236">
        <v>1080</v>
      </c>
      <c r="H7236">
        <v>934.12</v>
      </c>
      <c r="I7236">
        <v>35619.43</v>
      </c>
      <c r="K7236">
        <v>0.112</v>
      </c>
      <c r="L7236">
        <v>1E-3</v>
      </c>
      <c r="M7236">
        <v>21728.237000000001</v>
      </c>
      <c r="N7236">
        <v>6.0600000000000001E-2</v>
      </c>
      <c r="O7236">
        <v>14.532999999999999</v>
      </c>
      <c r="P7236">
        <v>8.7099999999999997E-2</v>
      </c>
      <c r="Q7236">
        <v>358382.68099999998</v>
      </c>
      <c r="R7236" t="s">
        <v>34</v>
      </c>
      <c r="S7236" t="s">
        <v>38</v>
      </c>
      <c r="T7236" t="s">
        <v>28</v>
      </c>
      <c r="V7236" t="s">
        <v>32</v>
      </c>
      <c r="Y7236" t="s">
        <v>36</v>
      </c>
    </row>
    <row r="7237" spans="1:25" x14ac:dyDescent="0.45">
      <c r="A7237" t="s">
        <v>100</v>
      </c>
      <c r="B7237" t="s">
        <v>575</v>
      </c>
      <c r="C7237">
        <v>10030</v>
      </c>
      <c r="D7237">
        <v>3</v>
      </c>
      <c r="F7237">
        <v>2023</v>
      </c>
      <c r="G7237">
        <v>854</v>
      </c>
      <c r="H7237">
        <v>725.71</v>
      </c>
      <c r="I7237">
        <v>25228.11</v>
      </c>
      <c r="K7237">
        <v>8.1000000000000003E-2</v>
      </c>
      <c r="L7237">
        <v>1E-3</v>
      </c>
      <c r="M7237">
        <v>16088.831</v>
      </c>
      <c r="N7237">
        <v>5.9499999999999997E-2</v>
      </c>
      <c r="O7237">
        <v>10.82</v>
      </c>
      <c r="P7237">
        <v>8.5999999999999993E-2</v>
      </c>
      <c r="Q7237">
        <v>270013.01899999997</v>
      </c>
      <c r="R7237" t="s">
        <v>34</v>
      </c>
      <c r="S7237" t="s">
        <v>38</v>
      </c>
      <c r="T7237" t="s">
        <v>28</v>
      </c>
      <c r="V7237" t="s">
        <v>32</v>
      </c>
      <c r="Y7237" t="s">
        <v>36</v>
      </c>
    </row>
    <row r="7238" spans="1:25" x14ac:dyDescent="0.45">
      <c r="A7238" t="s">
        <v>100</v>
      </c>
      <c r="B7238" t="s">
        <v>575</v>
      </c>
      <c r="C7238">
        <v>10030</v>
      </c>
      <c r="D7238">
        <v>3</v>
      </c>
      <c r="F7238">
        <v>2024</v>
      </c>
      <c r="G7238">
        <v>283</v>
      </c>
      <c r="H7238">
        <v>236.23</v>
      </c>
      <c r="I7238">
        <v>8272.82</v>
      </c>
      <c r="K7238">
        <v>2.7E-2</v>
      </c>
      <c r="L7238">
        <v>1E-3</v>
      </c>
      <c r="M7238">
        <v>5224.8959999999997</v>
      </c>
      <c r="N7238">
        <v>5.9700000000000003E-2</v>
      </c>
      <c r="O7238">
        <v>3.6030000000000002</v>
      </c>
      <c r="P7238">
        <v>8.9700000000000002E-2</v>
      </c>
      <c r="Q7238">
        <v>87351.75</v>
      </c>
      <c r="R7238" t="s">
        <v>34</v>
      </c>
      <c r="S7238" t="s">
        <v>38</v>
      </c>
      <c r="T7238" t="s">
        <v>28</v>
      </c>
      <c r="V7238" t="s">
        <v>32</v>
      </c>
      <c r="Y7238" t="s">
        <v>36</v>
      </c>
    </row>
    <row r="7239" spans="1:25" x14ac:dyDescent="0.45">
      <c r="A7239" t="s">
        <v>274</v>
      </c>
      <c r="B7239" t="s">
        <v>578</v>
      </c>
      <c r="C7239">
        <v>10043</v>
      </c>
      <c r="D7239">
        <v>1001</v>
      </c>
      <c r="F7239">
        <v>2009</v>
      </c>
      <c r="G7239">
        <v>8255</v>
      </c>
      <c r="H7239">
        <v>8250.25</v>
      </c>
      <c r="J7239">
        <v>7774967</v>
      </c>
      <c r="K7239">
        <v>768.83</v>
      </c>
      <c r="L7239">
        <v>0.14729999999999999</v>
      </c>
      <c r="M7239">
        <v>1095102.6499999999</v>
      </c>
      <c r="N7239">
        <v>0.1027</v>
      </c>
      <c r="O7239">
        <v>766.1</v>
      </c>
      <c r="P7239">
        <v>0.14230000000000001</v>
      </c>
      <c r="Q7239">
        <v>10673610.5</v>
      </c>
      <c r="R7239" t="s">
        <v>82</v>
      </c>
      <c r="T7239" t="s">
        <v>63</v>
      </c>
      <c r="U7239" t="s">
        <v>116</v>
      </c>
      <c r="V7239" t="s">
        <v>125</v>
      </c>
      <c r="W7239" t="s">
        <v>140</v>
      </c>
      <c r="Y7239" t="s">
        <v>103</v>
      </c>
    </row>
    <row r="7240" spans="1:25" x14ac:dyDescent="0.45">
      <c r="A7240" t="s">
        <v>274</v>
      </c>
      <c r="B7240" t="s">
        <v>578</v>
      </c>
      <c r="C7240">
        <v>10043</v>
      </c>
      <c r="D7240">
        <v>1001</v>
      </c>
      <c r="F7240">
        <v>2010</v>
      </c>
      <c r="G7240">
        <v>7601</v>
      </c>
      <c r="H7240">
        <v>7564.2</v>
      </c>
      <c r="J7240">
        <v>2854284.45</v>
      </c>
      <c r="K7240">
        <v>1098.509</v>
      </c>
      <c r="L7240">
        <v>0.1797</v>
      </c>
      <c r="M7240">
        <v>1299455.622</v>
      </c>
      <c r="N7240">
        <v>0.1696</v>
      </c>
      <c r="O7240">
        <v>862.06899999999996</v>
      </c>
      <c r="P7240">
        <v>0.14080000000000001</v>
      </c>
      <c r="Q7240">
        <v>12639496.306</v>
      </c>
      <c r="R7240" t="s">
        <v>82</v>
      </c>
      <c r="T7240" t="s">
        <v>63</v>
      </c>
      <c r="U7240" t="s">
        <v>116</v>
      </c>
      <c r="V7240" t="s">
        <v>125</v>
      </c>
      <c r="W7240" t="s">
        <v>140</v>
      </c>
      <c r="Y7240" t="s">
        <v>103</v>
      </c>
    </row>
    <row r="7241" spans="1:25" x14ac:dyDescent="0.45">
      <c r="A7241" t="s">
        <v>274</v>
      </c>
      <c r="B7241" t="s">
        <v>578</v>
      </c>
      <c r="C7241">
        <v>10043</v>
      </c>
      <c r="D7241">
        <v>1001</v>
      </c>
      <c r="F7241">
        <v>2011</v>
      </c>
      <c r="G7241">
        <v>8217</v>
      </c>
      <c r="H7241">
        <v>8199.76</v>
      </c>
      <c r="J7241">
        <v>4725079.91</v>
      </c>
      <c r="K7241">
        <v>1327.239</v>
      </c>
      <c r="L7241">
        <v>0.185</v>
      </c>
      <c r="M7241">
        <v>1457195.7890000001</v>
      </c>
      <c r="N7241">
        <v>0.1026</v>
      </c>
      <c r="O7241">
        <v>946.28700000000003</v>
      </c>
      <c r="P7241">
        <v>0.1328</v>
      </c>
      <c r="Q7241">
        <v>14205561.649</v>
      </c>
      <c r="R7241" t="s">
        <v>82</v>
      </c>
      <c r="T7241" t="s">
        <v>63</v>
      </c>
      <c r="U7241" t="s">
        <v>116</v>
      </c>
      <c r="V7241" t="s">
        <v>125</v>
      </c>
      <c r="W7241" t="s">
        <v>140</v>
      </c>
      <c r="Y7241" t="s">
        <v>103</v>
      </c>
    </row>
    <row r="7242" spans="1:25" x14ac:dyDescent="0.45">
      <c r="A7242" t="s">
        <v>274</v>
      </c>
      <c r="B7242" t="s">
        <v>578</v>
      </c>
      <c r="C7242">
        <v>10043</v>
      </c>
      <c r="D7242">
        <v>1001</v>
      </c>
      <c r="F7242">
        <v>2012</v>
      </c>
      <c r="G7242">
        <v>8554</v>
      </c>
      <c r="H7242">
        <v>8545.0400000000009</v>
      </c>
      <c r="J7242">
        <v>5120838.67</v>
      </c>
      <c r="K7242">
        <v>1179.961</v>
      </c>
      <c r="L7242">
        <v>0.18770000000000001</v>
      </c>
      <c r="M7242">
        <v>1306451.1410000001</v>
      </c>
      <c r="N7242">
        <v>0.10249999999999999</v>
      </c>
      <c r="O7242">
        <v>831.67</v>
      </c>
      <c r="P7242">
        <v>0.13020000000000001</v>
      </c>
      <c r="Q7242">
        <v>12737243.172</v>
      </c>
      <c r="R7242" t="s">
        <v>82</v>
      </c>
      <c r="T7242" t="s">
        <v>63</v>
      </c>
      <c r="U7242" t="s">
        <v>116</v>
      </c>
      <c r="V7242" t="s">
        <v>125</v>
      </c>
      <c r="W7242" t="s">
        <v>140</v>
      </c>
      <c r="Y7242" t="s">
        <v>283</v>
      </c>
    </row>
    <row r="7243" spans="1:25" x14ac:dyDescent="0.45">
      <c r="A7243" t="s">
        <v>274</v>
      </c>
      <c r="B7243" t="s">
        <v>578</v>
      </c>
      <c r="C7243">
        <v>10043</v>
      </c>
      <c r="D7243">
        <v>1001</v>
      </c>
      <c r="F7243">
        <v>2013</v>
      </c>
      <c r="G7243">
        <v>8245</v>
      </c>
      <c r="H7243">
        <v>8236.5</v>
      </c>
      <c r="J7243">
        <v>5541361.29</v>
      </c>
      <c r="K7243">
        <v>975.63599999999997</v>
      </c>
      <c r="L7243">
        <v>0.14419999999999999</v>
      </c>
      <c r="M7243">
        <v>1402248.8319999999</v>
      </c>
      <c r="N7243">
        <v>0.1026</v>
      </c>
      <c r="O7243">
        <v>825.01300000000003</v>
      </c>
      <c r="P7243">
        <v>0.1195</v>
      </c>
      <c r="Q7243">
        <v>13662232.189999999</v>
      </c>
      <c r="R7243" t="s">
        <v>82</v>
      </c>
      <c r="T7243" t="s">
        <v>63</v>
      </c>
      <c r="U7243" t="s">
        <v>116</v>
      </c>
      <c r="V7243" t="s">
        <v>125</v>
      </c>
      <c r="W7243" t="s">
        <v>140</v>
      </c>
      <c r="Y7243" t="s">
        <v>283</v>
      </c>
    </row>
    <row r="7244" spans="1:25" x14ac:dyDescent="0.45">
      <c r="A7244" t="s">
        <v>274</v>
      </c>
      <c r="B7244" t="s">
        <v>578</v>
      </c>
      <c r="C7244">
        <v>10043</v>
      </c>
      <c r="D7244">
        <v>1001</v>
      </c>
      <c r="F7244">
        <v>2014</v>
      </c>
      <c r="G7244">
        <v>8492</v>
      </c>
      <c r="H7244">
        <v>8482.7999999999993</v>
      </c>
      <c r="J7244">
        <v>6399708.6100000003</v>
      </c>
      <c r="K7244">
        <v>748.81100000000004</v>
      </c>
      <c r="L7244">
        <v>0.1457</v>
      </c>
      <c r="M7244">
        <v>1058525.7450000001</v>
      </c>
      <c r="N7244">
        <v>0.1026</v>
      </c>
      <c r="O7244">
        <v>625.35599999999999</v>
      </c>
      <c r="P7244">
        <v>0.11600000000000001</v>
      </c>
      <c r="Q7244">
        <v>10313398.067</v>
      </c>
      <c r="R7244" t="s">
        <v>82</v>
      </c>
      <c r="T7244" t="s">
        <v>63</v>
      </c>
      <c r="U7244" t="s">
        <v>116</v>
      </c>
      <c r="V7244" t="s">
        <v>125</v>
      </c>
      <c r="W7244" t="s">
        <v>140</v>
      </c>
      <c r="Y7244" t="s">
        <v>283</v>
      </c>
    </row>
    <row r="7245" spans="1:25" x14ac:dyDescent="0.45">
      <c r="A7245" t="s">
        <v>274</v>
      </c>
      <c r="B7245" t="s">
        <v>578</v>
      </c>
      <c r="C7245">
        <v>10043</v>
      </c>
      <c r="D7245">
        <v>1001</v>
      </c>
      <c r="F7245">
        <v>2015</v>
      </c>
      <c r="G7245">
        <v>8041</v>
      </c>
      <c r="H7245">
        <v>8029.82</v>
      </c>
      <c r="J7245">
        <v>4459706.55</v>
      </c>
      <c r="K7245">
        <v>510.34</v>
      </c>
      <c r="L7245">
        <v>0.1366</v>
      </c>
      <c r="M7245">
        <v>775496.41700000002</v>
      </c>
      <c r="N7245">
        <v>0.1026</v>
      </c>
      <c r="O7245">
        <v>421.25400000000002</v>
      </c>
      <c r="P7245">
        <v>0.1086</v>
      </c>
      <c r="Q7245">
        <v>7574869.5080000004</v>
      </c>
      <c r="R7245" t="s">
        <v>82</v>
      </c>
      <c r="T7245" t="s">
        <v>63</v>
      </c>
      <c r="U7245" t="s">
        <v>116</v>
      </c>
      <c r="V7245" t="s">
        <v>125</v>
      </c>
      <c r="W7245" t="s">
        <v>140</v>
      </c>
      <c r="Y7245" t="s">
        <v>579</v>
      </c>
    </row>
    <row r="7246" spans="1:25" x14ac:dyDescent="0.45">
      <c r="A7246" t="s">
        <v>274</v>
      </c>
      <c r="B7246" t="s">
        <v>578</v>
      </c>
      <c r="C7246">
        <v>10043</v>
      </c>
      <c r="D7246">
        <v>1001</v>
      </c>
      <c r="F7246">
        <v>2016</v>
      </c>
      <c r="G7246">
        <v>8511</v>
      </c>
      <c r="H7246">
        <v>8503.83</v>
      </c>
      <c r="J7246">
        <v>4251375.74</v>
      </c>
      <c r="K7246">
        <v>548.50099999999998</v>
      </c>
      <c r="L7246">
        <v>0.15049999999999999</v>
      </c>
      <c r="M7246">
        <v>765774.11899999995</v>
      </c>
      <c r="N7246">
        <v>0.1027</v>
      </c>
      <c r="O7246">
        <v>410.20299999999997</v>
      </c>
      <c r="P7246">
        <v>0.1082</v>
      </c>
      <c r="Q7246">
        <v>7482619.1909999996</v>
      </c>
      <c r="R7246" t="s">
        <v>82</v>
      </c>
      <c r="T7246" t="s">
        <v>63</v>
      </c>
      <c r="U7246" t="s">
        <v>116</v>
      </c>
      <c r="V7246" t="s">
        <v>125</v>
      </c>
      <c r="W7246" t="s">
        <v>140</v>
      </c>
      <c r="Y7246" t="s">
        <v>579</v>
      </c>
    </row>
    <row r="7247" spans="1:25" x14ac:dyDescent="0.45">
      <c r="A7247" t="s">
        <v>274</v>
      </c>
      <c r="B7247" t="s">
        <v>578</v>
      </c>
      <c r="C7247">
        <v>10043</v>
      </c>
      <c r="D7247">
        <v>1001</v>
      </c>
      <c r="F7247">
        <v>2017</v>
      </c>
      <c r="G7247">
        <v>8315</v>
      </c>
      <c r="H7247">
        <v>8305.8700000000008</v>
      </c>
      <c r="J7247">
        <v>4371499.93</v>
      </c>
      <c r="K7247">
        <v>550.92700000000002</v>
      </c>
      <c r="L7247">
        <v>0.1444</v>
      </c>
      <c r="M7247">
        <v>778955.09299999999</v>
      </c>
      <c r="N7247">
        <v>0.10249999999999999</v>
      </c>
      <c r="O7247">
        <v>427.42099999999999</v>
      </c>
      <c r="P7247">
        <v>0.1101</v>
      </c>
      <c r="Q7247">
        <v>7606091.6320000002</v>
      </c>
      <c r="R7247" t="s">
        <v>82</v>
      </c>
      <c r="T7247" t="s">
        <v>63</v>
      </c>
      <c r="U7247" t="s">
        <v>116</v>
      </c>
      <c r="V7247" t="s">
        <v>125</v>
      </c>
      <c r="W7247" t="s">
        <v>140</v>
      </c>
      <c r="Y7247" t="s">
        <v>580</v>
      </c>
    </row>
    <row r="7248" spans="1:25" x14ac:dyDescent="0.45">
      <c r="A7248" t="s">
        <v>274</v>
      </c>
      <c r="B7248" t="s">
        <v>578</v>
      </c>
      <c r="C7248">
        <v>10043</v>
      </c>
      <c r="D7248">
        <v>1001</v>
      </c>
      <c r="F7248">
        <v>2018</v>
      </c>
      <c r="G7248">
        <v>7808</v>
      </c>
      <c r="H7248">
        <v>7788.25</v>
      </c>
      <c r="J7248">
        <v>4170054.76</v>
      </c>
      <c r="K7248">
        <v>548.22699999999998</v>
      </c>
      <c r="L7248">
        <v>0.1515</v>
      </c>
      <c r="M7248">
        <v>757839.24199999997</v>
      </c>
      <c r="N7248">
        <v>0.1023</v>
      </c>
      <c r="O7248">
        <v>420.685</v>
      </c>
      <c r="P7248">
        <v>0.1111</v>
      </c>
      <c r="Q7248">
        <v>7400886.8640000001</v>
      </c>
      <c r="R7248" t="s">
        <v>82</v>
      </c>
      <c r="T7248" t="s">
        <v>63</v>
      </c>
      <c r="U7248" t="s">
        <v>116</v>
      </c>
      <c r="V7248" t="s">
        <v>125</v>
      </c>
      <c r="W7248" t="s">
        <v>140</v>
      </c>
      <c r="Y7248" t="s">
        <v>580</v>
      </c>
    </row>
    <row r="7249" spans="1:25" x14ac:dyDescent="0.45">
      <c r="A7249" t="s">
        <v>274</v>
      </c>
      <c r="B7249" t="s">
        <v>578</v>
      </c>
      <c r="C7249">
        <v>10043</v>
      </c>
      <c r="D7249">
        <v>1001</v>
      </c>
      <c r="F7249">
        <v>2019</v>
      </c>
      <c r="G7249">
        <v>8530</v>
      </c>
      <c r="H7249">
        <v>8518.99</v>
      </c>
      <c r="J7249">
        <v>3804404.21</v>
      </c>
      <c r="K7249">
        <v>479.84</v>
      </c>
      <c r="L7249">
        <v>0.14449999999999999</v>
      </c>
      <c r="M7249">
        <v>680063.63</v>
      </c>
      <c r="N7249">
        <v>0.1027</v>
      </c>
      <c r="O7249">
        <v>400.41</v>
      </c>
      <c r="P7249">
        <v>0.12039999999999999</v>
      </c>
      <c r="Q7249">
        <v>6637376.3689999999</v>
      </c>
      <c r="R7249" t="s">
        <v>82</v>
      </c>
      <c r="T7249" t="s">
        <v>63</v>
      </c>
      <c r="U7249" t="s">
        <v>116</v>
      </c>
      <c r="V7249" t="s">
        <v>125</v>
      </c>
      <c r="W7249" t="s">
        <v>140</v>
      </c>
      <c r="Y7249" t="s">
        <v>580</v>
      </c>
    </row>
    <row r="7250" spans="1:25" x14ac:dyDescent="0.45">
      <c r="A7250" t="s">
        <v>274</v>
      </c>
      <c r="B7250" t="s">
        <v>578</v>
      </c>
      <c r="C7250">
        <v>10043</v>
      </c>
      <c r="D7250">
        <v>1001</v>
      </c>
      <c r="F7250">
        <v>2020</v>
      </c>
      <c r="G7250">
        <v>8197</v>
      </c>
      <c r="H7250">
        <v>8181.79</v>
      </c>
      <c r="J7250">
        <v>3505614.57</v>
      </c>
      <c r="K7250">
        <v>415.5</v>
      </c>
      <c r="L7250">
        <v>0.14099999999999999</v>
      </c>
      <c r="M7250">
        <v>612697.08900000004</v>
      </c>
      <c r="N7250">
        <v>0.10249999999999999</v>
      </c>
      <c r="O7250">
        <v>357.89600000000002</v>
      </c>
      <c r="P7250">
        <v>0.12</v>
      </c>
      <c r="Q7250">
        <v>5979731.8360000001</v>
      </c>
      <c r="R7250" t="s">
        <v>82</v>
      </c>
      <c r="T7250" t="s">
        <v>63</v>
      </c>
      <c r="U7250" t="s">
        <v>116</v>
      </c>
      <c r="V7250" t="s">
        <v>125</v>
      </c>
      <c r="W7250" t="s">
        <v>140</v>
      </c>
      <c r="Y7250" t="s">
        <v>581</v>
      </c>
    </row>
    <row r="7251" spans="1:25" x14ac:dyDescent="0.45">
      <c r="A7251" t="s">
        <v>274</v>
      </c>
      <c r="B7251" t="s">
        <v>578</v>
      </c>
      <c r="C7251">
        <v>10043</v>
      </c>
      <c r="D7251">
        <v>1001</v>
      </c>
      <c r="F7251">
        <v>2021</v>
      </c>
      <c r="G7251">
        <v>7972</v>
      </c>
      <c r="H7251">
        <v>7949.56</v>
      </c>
      <c r="J7251">
        <v>4304469.76</v>
      </c>
      <c r="K7251">
        <v>486.05500000000001</v>
      </c>
      <c r="L7251">
        <v>0.13789999999999999</v>
      </c>
      <c r="M7251">
        <v>738365.85499999998</v>
      </c>
      <c r="N7251">
        <v>0.1023</v>
      </c>
      <c r="O7251">
        <v>443.827</v>
      </c>
      <c r="P7251">
        <v>0.1215</v>
      </c>
      <c r="Q7251">
        <v>7225655.9730000002</v>
      </c>
      <c r="R7251" t="s">
        <v>82</v>
      </c>
      <c r="T7251" t="s">
        <v>63</v>
      </c>
      <c r="U7251" t="s">
        <v>116</v>
      </c>
      <c r="V7251" t="s">
        <v>125</v>
      </c>
      <c r="W7251" t="s">
        <v>140</v>
      </c>
      <c r="Y7251" t="s">
        <v>582</v>
      </c>
    </row>
    <row r="7252" spans="1:25" x14ac:dyDescent="0.45">
      <c r="A7252" t="s">
        <v>274</v>
      </c>
      <c r="B7252" t="s">
        <v>578</v>
      </c>
      <c r="C7252">
        <v>10043</v>
      </c>
      <c r="D7252">
        <v>1001</v>
      </c>
      <c r="F7252">
        <v>2022</v>
      </c>
      <c r="G7252">
        <v>2305</v>
      </c>
      <c r="H7252">
        <v>2290.9899999999998</v>
      </c>
      <c r="J7252">
        <v>1470611.6</v>
      </c>
      <c r="K7252">
        <v>164.917</v>
      </c>
      <c r="L7252">
        <v>0.1326</v>
      </c>
      <c r="M7252">
        <v>263170.495</v>
      </c>
      <c r="N7252">
        <v>0.10199999999999999</v>
      </c>
      <c r="O7252">
        <v>158.38399999999999</v>
      </c>
      <c r="P7252">
        <v>0.12130000000000001</v>
      </c>
      <c r="Q7252">
        <v>2573896.284</v>
      </c>
      <c r="R7252" t="s">
        <v>82</v>
      </c>
      <c r="T7252" t="s">
        <v>63</v>
      </c>
      <c r="U7252" t="s">
        <v>116</v>
      </c>
      <c r="V7252" t="s">
        <v>125</v>
      </c>
      <c r="W7252" t="s">
        <v>140</v>
      </c>
      <c r="Y7252" t="s">
        <v>582</v>
      </c>
    </row>
    <row r="7253" spans="1:25" x14ac:dyDescent="0.45">
      <c r="A7253" t="s">
        <v>274</v>
      </c>
      <c r="B7253" t="s">
        <v>583</v>
      </c>
      <c r="C7253">
        <v>10099</v>
      </c>
      <c r="D7253">
        <v>1001</v>
      </c>
      <c r="F7253">
        <v>2009</v>
      </c>
      <c r="G7253">
        <v>1054</v>
      </c>
      <c r="H7253">
        <v>934</v>
      </c>
      <c r="I7253">
        <v>115350.74</v>
      </c>
      <c r="K7253">
        <v>0.68700000000000006</v>
      </c>
      <c r="L7253">
        <v>4.1000000000000003E-3</v>
      </c>
      <c r="M7253">
        <v>48035.038999999997</v>
      </c>
      <c r="N7253">
        <v>5.9200000000000003E-2</v>
      </c>
      <c r="O7253">
        <v>16.099</v>
      </c>
      <c r="P7253">
        <v>5.5399999999999998E-2</v>
      </c>
      <c r="Q7253">
        <v>807537.89899999998</v>
      </c>
      <c r="R7253" t="s">
        <v>34</v>
      </c>
      <c r="S7253" t="s">
        <v>38</v>
      </c>
      <c r="T7253" t="s">
        <v>89</v>
      </c>
      <c r="V7253" t="s">
        <v>584</v>
      </c>
      <c r="Y7253" t="s">
        <v>107</v>
      </c>
    </row>
    <row r="7254" spans="1:25" x14ac:dyDescent="0.45">
      <c r="A7254" t="s">
        <v>274</v>
      </c>
      <c r="B7254" t="s">
        <v>583</v>
      </c>
      <c r="C7254">
        <v>10099</v>
      </c>
      <c r="D7254">
        <v>1001</v>
      </c>
      <c r="F7254">
        <v>2010</v>
      </c>
      <c r="G7254">
        <v>1815</v>
      </c>
      <c r="H7254">
        <v>1674.09</v>
      </c>
      <c r="I7254">
        <v>179334.26</v>
      </c>
      <c r="K7254">
        <v>0.46500000000000002</v>
      </c>
      <c r="L7254">
        <v>1E-3</v>
      </c>
      <c r="M7254">
        <v>90022.932000000001</v>
      </c>
      <c r="N7254">
        <v>5.9400000000000001E-2</v>
      </c>
      <c r="O7254">
        <v>26.524999999999999</v>
      </c>
      <c r="P7254">
        <v>4.6300000000000001E-2</v>
      </c>
      <c r="Q7254">
        <v>1505378.993</v>
      </c>
      <c r="R7254" t="s">
        <v>34</v>
      </c>
      <c r="S7254" t="s">
        <v>38</v>
      </c>
      <c r="T7254" t="s">
        <v>89</v>
      </c>
      <c r="V7254" t="s">
        <v>584</v>
      </c>
      <c r="Y7254" t="s">
        <v>107</v>
      </c>
    </row>
    <row r="7255" spans="1:25" x14ac:dyDescent="0.45">
      <c r="A7255" t="s">
        <v>274</v>
      </c>
      <c r="B7255" t="s">
        <v>583</v>
      </c>
      <c r="C7255">
        <v>10099</v>
      </c>
      <c r="D7255">
        <v>1001</v>
      </c>
      <c r="F7255">
        <v>2011</v>
      </c>
      <c r="G7255">
        <v>2020</v>
      </c>
      <c r="H7255">
        <v>1918.32</v>
      </c>
      <c r="I7255">
        <v>195249.33</v>
      </c>
      <c r="K7255">
        <v>0.52100000000000002</v>
      </c>
      <c r="L7255">
        <v>1E-3</v>
      </c>
      <c r="M7255">
        <v>102514.20600000001</v>
      </c>
      <c r="N7255">
        <v>5.9200000000000003E-2</v>
      </c>
      <c r="O7255">
        <v>29.082000000000001</v>
      </c>
      <c r="P7255">
        <v>4.0599999999999997E-2</v>
      </c>
      <c r="Q7255">
        <v>1721369.3829999999</v>
      </c>
      <c r="R7255" t="s">
        <v>34</v>
      </c>
      <c r="S7255" t="s">
        <v>38</v>
      </c>
      <c r="T7255" t="s">
        <v>89</v>
      </c>
      <c r="V7255" t="s">
        <v>584</v>
      </c>
      <c r="Y7255" t="s">
        <v>107</v>
      </c>
    </row>
    <row r="7256" spans="1:25" x14ac:dyDescent="0.45">
      <c r="A7256" t="s">
        <v>274</v>
      </c>
      <c r="B7256" t="s">
        <v>583</v>
      </c>
      <c r="C7256">
        <v>10099</v>
      </c>
      <c r="D7256">
        <v>1001</v>
      </c>
      <c r="F7256">
        <v>2012</v>
      </c>
      <c r="G7256">
        <v>3807</v>
      </c>
      <c r="H7256">
        <v>3708.94</v>
      </c>
      <c r="I7256">
        <v>428861.22</v>
      </c>
      <c r="K7256">
        <v>1.052</v>
      </c>
      <c r="L7256">
        <v>1E-3</v>
      </c>
      <c r="M7256">
        <v>208377.527</v>
      </c>
      <c r="N7256">
        <v>5.8999999999999997E-2</v>
      </c>
      <c r="O7256">
        <v>55.634</v>
      </c>
      <c r="P7256">
        <v>3.5000000000000003E-2</v>
      </c>
      <c r="Q7256">
        <v>3506290.9879999999</v>
      </c>
      <c r="R7256" t="s">
        <v>34</v>
      </c>
      <c r="S7256" t="s">
        <v>38</v>
      </c>
      <c r="T7256" t="s">
        <v>89</v>
      </c>
      <c r="V7256" t="s">
        <v>584</v>
      </c>
      <c r="Y7256" t="s">
        <v>277</v>
      </c>
    </row>
    <row r="7257" spans="1:25" x14ac:dyDescent="0.45">
      <c r="A7257" t="s">
        <v>274</v>
      </c>
      <c r="B7257" t="s">
        <v>583</v>
      </c>
      <c r="C7257">
        <v>10099</v>
      </c>
      <c r="D7257">
        <v>1001</v>
      </c>
      <c r="F7257">
        <v>2013</v>
      </c>
      <c r="G7257">
        <v>2922</v>
      </c>
      <c r="H7257">
        <v>2787.54</v>
      </c>
      <c r="I7257">
        <v>325490.90999999997</v>
      </c>
      <c r="K7257">
        <v>0.80900000000000005</v>
      </c>
      <c r="L7257">
        <v>1E-3</v>
      </c>
      <c r="M7257">
        <v>160176.147</v>
      </c>
      <c r="N7257">
        <v>5.8999999999999997E-2</v>
      </c>
      <c r="O7257">
        <v>46.08</v>
      </c>
      <c r="P7257">
        <v>4.0099999999999997E-2</v>
      </c>
      <c r="Q7257">
        <v>2695295.5839999998</v>
      </c>
      <c r="R7257" t="s">
        <v>34</v>
      </c>
      <c r="S7257" t="s">
        <v>38</v>
      </c>
      <c r="T7257" t="s">
        <v>89</v>
      </c>
      <c r="V7257" t="s">
        <v>584</v>
      </c>
      <c r="Y7257" t="s">
        <v>277</v>
      </c>
    </row>
    <row r="7258" spans="1:25" x14ac:dyDescent="0.45">
      <c r="A7258" t="s">
        <v>274</v>
      </c>
      <c r="B7258" t="s">
        <v>583</v>
      </c>
      <c r="C7258">
        <v>10099</v>
      </c>
      <c r="D7258">
        <v>1001</v>
      </c>
      <c r="F7258">
        <v>2014</v>
      </c>
      <c r="G7258">
        <v>2141</v>
      </c>
      <c r="H7258">
        <v>2049.35</v>
      </c>
      <c r="I7258">
        <v>233038.92</v>
      </c>
      <c r="K7258">
        <v>0.60799999999999998</v>
      </c>
      <c r="L7258">
        <v>1E-3</v>
      </c>
      <c r="M7258">
        <v>115529.518</v>
      </c>
      <c r="N7258">
        <v>6.0100000000000001E-2</v>
      </c>
      <c r="O7258">
        <v>33.68</v>
      </c>
      <c r="P7258">
        <v>4.1000000000000002E-2</v>
      </c>
      <c r="Q7258">
        <v>1916507.2039999999</v>
      </c>
      <c r="R7258" t="s">
        <v>34</v>
      </c>
      <c r="S7258" t="s">
        <v>38</v>
      </c>
      <c r="T7258" t="s">
        <v>89</v>
      </c>
      <c r="V7258" t="s">
        <v>584</v>
      </c>
      <c r="Y7258" t="s">
        <v>277</v>
      </c>
    </row>
    <row r="7259" spans="1:25" x14ac:dyDescent="0.45">
      <c r="A7259" t="s">
        <v>274</v>
      </c>
      <c r="B7259" t="s">
        <v>583</v>
      </c>
      <c r="C7259">
        <v>10099</v>
      </c>
      <c r="D7259">
        <v>1001</v>
      </c>
      <c r="F7259">
        <v>2015</v>
      </c>
      <c r="G7259">
        <v>2433</v>
      </c>
      <c r="H7259">
        <v>2386.2399999999998</v>
      </c>
      <c r="I7259">
        <v>278170.34000000003</v>
      </c>
      <c r="K7259">
        <v>0.71199999999999997</v>
      </c>
      <c r="L7259">
        <v>1E-3</v>
      </c>
      <c r="M7259">
        <v>136626.228</v>
      </c>
      <c r="N7259">
        <v>5.9900000000000002E-2</v>
      </c>
      <c r="O7259">
        <v>37.710999999999999</v>
      </c>
      <c r="P7259">
        <v>3.6900000000000002E-2</v>
      </c>
      <c r="Q7259">
        <v>2272773.4180000001</v>
      </c>
      <c r="R7259" t="s">
        <v>34</v>
      </c>
      <c r="S7259" t="s">
        <v>38</v>
      </c>
      <c r="T7259" t="s">
        <v>89</v>
      </c>
      <c r="V7259" t="s">
        <v>584</v>
      </c>
      <c r="Y7259" t="s">
        <v>297</v>
      </c>
    </row>
    <row r="7260" spans="1:25" x14ac:dyDescent="0.45">
      <c r="A7260" t="s">
        <v>274</v>
      </c>
      <c r="B7260" t="s">
        <v>583</v>
      </c>
      <c r="C7260">
        <v>10099</v>
      </c>
      <c r="D7260">
        <v>1001</v>
      </c>
      <c r="F7260">
        <v>2016</v>
      </c>
      <c r="G7260">
        <v>1618</v>
      </c>
      <c r="H7260">
        <v>1532.7</v>
      </c>
      <c r="I7260">
        <v>177479.21</v>
      </c>
      <c r="K7260">
        <v>0.443</v>
      </c>
      <c r="L7260">
        <v>1E-3</v>
      </c>
      <c r="M7260">
        <v>87517.176999999996</v>
      </c>
      <c r="N7260">
        <v>5.91E-2</v>
      </c>
      <c r="O7260">
        <v>24.363</v>
      </c>
      <c r="P7260">
        <v>3.9300000000000002E-2</v>
      </c>
      <c r="Q7260">
        <v>1471428.9380000001</v>
      </c>
      <c r="R7260" t="s">
        <v>34</v>
      </c>
      <c r="S7260" t="s">
        <v>38</v>
      </c>
      <c r="T7260" t="s">
        <v>89</v>
      </c>
      <c r="V7260" t="s">
        <v>584</v>
      </c>
      <c r="Y7260" t="s">
        <v>297</v>
      </c>
    </row>
    <row r="7261" spans="1:25" x14ac:dyDescent="0.45">
      <c r="A7261" t="s">
        <v>274</v>
      </c>
      <c r="B7261" t="s">
        <v>583</v>
      </c>
      <c r="C7261">
        <v>10099</v>
      </c>
      <c r="D7261">
        <v>1001</v>
      </c>
      <c r="F7261">
        <v>2017</v>
      </c>
      <c r="G7261">
        <v>509</v>
      </c>
      <c r="H7261">
        <v>468.24</v>
      </c>
      <c r="I7261">
        <v>50738.99</v>
      </c>
      <c r="K7261">
        <v>0.13200000000000001</v>
      </c>
      <c r="L7261">
        <v>1E-3</v>
      </c>
      <c r="M7261">
        <v>25543.940999999999</v>
      </c>
      <c r="N7261">
        <v>5.9499999999999997E-2</v>
      </c>
      <c r="O7261">
        <v>7.8890000000000002</v>
      </c>
      <c r="P7261">
        <v>4.7399999999999998E-2</v>
      </c>
      <c r="Q7261">
        <v>426771.45699999999</v>
      </c>
      <c r="R7261" t="s">
        <v>34</v>
      </c>
      <c r="S7261" t="s">
        <v>38</v>
      </c>
      <c r="T7261" t="s">
        <v>89</v>
      </c>
      <c r="V7261" t="s">
        <v>584</v>
      </c>
      <c r="Y7261" t="s">
        <v>299</v>
      </c>
    </row>
    <row r="7262" spans="1:25" x14ac:dyDescent="0.45">
      <c r="A7262" t="s">
        <v>274</v>
      </c>
      <c r="B7262" t="s">
        <v>583</v>
      </c>
      <c r="C7262">
        <v>10099</v>
      </c>
      <c r="D7262">
        <v>1001</v>
      </c>
      <c r="F7262">
        <v>2018</v>
      </c>
      <c r="G7262">
        <v>526</v>
      </c>
      <c r="H7262">
        <v>474.89</v>
      </c>
      <c r="I7262">
        <v>48914.77</v>
      </c>
      <c r="K7262">
        <v>0.13</v>
      </c>
      <c r="L7262">
        <v>1E-3</v>
      </c>
      <c r="M7262">
        <v>24705.022000000001</v>
      </c>
      <c r="N7262">
        <v>5.9900000000000002E-2</v>
      </c>
      <c r="O7262">
        <v>8.0370000000000008</v>
      </c>
      <c r="P7262">
        <v>5.1200000000000002E-2</v>
      </c>
      <c r="Q7262">
        <v>409919.72600000002</v>
      </c>
      <c r="R7262" t="s">
        <v>34</v>
      </c>
      <c r="S7262" t="s">
        <v>38</v>
      </c>
      <c r="T7262" t="s">
        <v>89</v>
      </c>
      <c r="V7262" t="s">
        <v>584</v>
      </c>
      <c r="Y7262" t="s">
        <v>299</v>
      </c>
    </row>
    <row r="7263" spans="1:25" x14ac:dyDescent="0.45">
      <c r="A7263" t="s">
        <v>274</v>
      </c>
      <c r="B7263" t="s">
        <v>583</v>
      </c>
      <c r="C7263">
        <v>10099</v>
      </c>
      <c r="D7263">
        <v>1001</v>
      </c>
      <c r="F7263">
        <v>2019</v>
      </c>
      <c r="G7263">
        <v>65</v>
      </c>
      <c r="H7263">
        <v>55.24</v>
      </c>
      <c r="I7263">
        <v>5614.84</v>
      </c>
      <c r="K7263">
        <v>1.4999999999999999E-2</v>
      </c>
      <c r="L7263">
        <v>1E-3</v>
      </c>
      <c r="M7263">
        <v>2839.4949999999999</v>
      </c>
      <c r="N7263">
        <v>5.9700000000000003E-2</v>
      </c>
      <c r="O7263">
        <v>0.95299999999999996</v>
      </c>
      <c r="P7263">
        <v>5.4199999999999998E-2</v>
      </c>
      <c r="Q7263">
        <v>47465.724999999999</v>
      </c>
      <c r="R7263" t="s">
        <v>34</v>
      </c>
      <c r="S7263" t="s">
        <v>38</v>
      </c>
      <c r="T7263" t="s">
        <v>89</v>
      </c>
      <c r="V7263" t="s">
        <v>584</v>
      </c>
      <c r="Y7263" t="s">
        <v>299</v>
      </c>
    </row>
    <row r="7264" spans="1:25" x14ac:dyDescent="0.45">
      <c r="A7264" t="s">
        <v>274</v>
      </c>
      <c r="B7264" t="s">
        <v>583</v>
      </c>
      <c r="C7264">
        <v>10099</v>
      </c>
      <c r="D7264">
        <v>1001</v>
      </c>
      <c r="F7264">
        <v>2020</v>
      </c>
      <c r="G7264">
        <v>641</v>
      </c>
      <c r="H7264">
        <v>587.80999999999995</v>
      </c>
      <c r="I7264">
        <v>63583.76</v>
      </c>
      <c r="K7264">
        <v>0.16200000000000001</v>
      </c>
      <c r="L7264">
        <v>1E-3</v>
      </c>
      <c r="M7264">
        <v>32001.772000000001</v>
      </c>
      <c r="N7264">
        <v>5.8999999999999997E-2</v>
      </c>
      <c r="O7264">
        <v>20.161999999999999</v>
      </c>
      <c r="P7264">
        <v>8.77E-2</v>
      </c>
      <c r="Q7264">
        <v>538471.77500000002</v>
      </c>
      <c r="R7264" t="s">
        <v>34</v>
      </c>
      <c r="S7264" t="s">
        <v>38</v>
      </c>
      <c r="T7264" t="s">
        <v>89</v>
      </c>
      <c r="V7264" t="s">
        <v>584</v>
      </c>
      <c r="Y7264" t="s">
        <v>147</v>
      </c>
    </row>
    <row r="7265" spans="1:25" x14ac:dyDescent="0.45">
      <c r="A7265" t="s">
        <v>274</v>
      </c>
      <c r="B7265" t="s">
        <v>583</v>
      </c>
      <c r="C7265">
        <v>10099</v>
      </c>
      <c r="D7265">
        <v>1001</v>
      </c>
      <c r="F7265">
        <v>2021</v>
      </c>
      <c r="G7265">
        <v>526</v>
      </c>
      <c r="H7265">
        <v>478.13</v>
      </c>
      <c r="I7265">
        <v>49740.31</v>
      </c>
      <c r="K7265">
        <v>0.128</v>
      </c>
      <c r="L7265">
        <v>1E-3</v>
      </c>
      <c r="M7265">
        <v>25034.361000000001</v>
      </c>
      <c r="N7265">
        <v>5.9299999999999999E-2</v>
      </c>
      <c r="O7265">
        <v>12.313000000000001</v>
      </c>
      <c r="P7265">
        <v>7.1499999999999994E-2</v>
      </c>
      <c r="Q7265">
        <v>418891.37</v>
      </c>
      <c r="R7265" t="s">
        <v>34</v>
      </c>
      <c r="S7265" t="s">
        <v>38</v>
      </c>
      <c r="T7265" t="s">
        <v>89</v>
      </c>
      <c r="V7265" t="s">
        <v>584</v>
      </c>
      <c r="Y7265" t="s">
        <v>152</v>
      </c>
    </row>
    <row r="7266" spans="1:25" x14ac:dyDescent="0.45">
      <c r="A7266" t="s">
        <v>274</v>
      </c>
      <c r="B7266" t="s">
        <v>583</v>
      </c>
      <c r="C7266">
        <v>10099</v>
      </c>
      <c r="D7266">
        <v>1001</v>
      </c>
      <c r="F7266">
        <v>2022</v>
      </c>
      <c r="G7266">
        <v>152</v>
      </c>
      <c r="H7266">
        <v>137.30000000000001</v>
      </c>
      <c r="I7266">
        <v>15314.39</v>
      </c>
      <c r="K7266">
        <v>3.7999999999999999E-2</v>
      </c>
      <c r="L7266">
        <v>1E-3</v>
      </c>
      <c r="M7266">
        <v>7616.1270000000004</v>
      </c>
      <c r="N7266">
        <v>5.91E-2</v>
      </c>
      <c r="O7266">
        <v>3.1339999999999999</v>
      </c>
      <c r="P7266">
        <v>6.5000000000000002E-2</v>
      </c>
      <c r="Q7266">
        <v>128151.503</v>
      </c>
      <c r="R7266" t="s">
        <v>34</v>
      </c>
      <c r="S7266" t="s">
        <v>38</v>
      </c>
      <c r="T7266" t="s">
        <v>89</v>
      </c>
      <c r="V7266" t="s">
        <v>584</v>
      </c>
      <c r="Y7266" t="s">
        <v>152</v>
      </c>
    </row>
    <row r="7267" spans="1:25" x14ac:dyDescent="0.45">
      <c r="A7267" t="s">
        <v>203</v>
      </c>
      <c r="B7267" t="s">
        <v>585</v>
      </c>
      <c r="C7267">
        <v>10176</v>
      </c>
      <c r="D7267" t="s">
        <v>479</v>
      </c>
      <c r="F7267">
        <v>2009</v>
      </c>
      <c r="G7267">
        <v>115</v>
      </c>
      <c r="H7267">
        <v>62.76</v>
      </c>
      <c r="I7267">
        <v>1545.95</v>
      </c>
      <c r="M7267">
        <v>2014.1</v>
      </c>
      <c r="N7267">
        <v>8.09E-2</v>
      </c>
      <c r="O7267">
        <v>2.6349999999999998</v>
      </c>
      <c r="P7267">
        <v>0.34760000000000002</v>
      </c>
      <c r="Q7267">
        <v>24853.1</v>
      </c>
      <c r="R7267" t="s">
        <v>27</v>
      </c>
      <c r="T7267" t="s">
        <v>28</v>
      </c>
      <c r="V7267" t="s">
        <v>32</v>
      </c>
      <c r="Y7267" t="s">
        <v>69</v>
      </c>
    </row>
    <row r="7268" spans="1:25" x14ac:dyDescent="0.45">
      <c r="A7268" t="s">
        <v>203</v>
      </c>
      <c r="B7268" t="s">
        <v>585</v>
      </c>
      <c r="C7268">
        <v>10176</v>
      </c>
      <c r="D7268" t="s">
        <v>479</v>
      </c>
      <c r="F7268">
        <v>2010</v>
      </c>
      <c r="G7268">
        <v>144</v>
      </c>
      <c r="H7268">
        <v>97.87</v>
      </c>
      <c r="I7268">
        <v>2624.66</v>
      </c>
      <c r="M7268">
        <v>3141</v>
      </c>
      <c r="N7268">
        <v>8.1100000000000005E-2</v>
      </c>
      <c r="O7268">
        <v>10.929</v>
      </c>
      <c r="P7268">
        <v>0.61829999999999996</v>
      </c>
      <c r="Q7268">
        <v>38756.699999999997</v>
      </c>
      <c r="R7268" t="s">
        <v>27</v>
      </c>
      <c r="T7268" t="s">
        <v>28</v>
      </c>
      <c r="V7268" t="s">
        <v>32</v>
      </c>
      <c r="Y7268" t="s">
        <v>69</v>
      </c>
    </row>
    <row r="7269" spans="1:25" x14ac:dyDescent="0.45">
      <c r="A7269" t="s">
        <v>203</v>
      </c>
      <c r="B7269" t="s">
        <v>585</v>
      </c>
      <c r="C7269">
        <v>10176</v>
      </c>
      <c r="D7269" t="s">
        <v>479</v>
      </c>
      <c r="F7269">
        <v>2011</v>
      </c>
      <c r="G7269">
        <v>8</v>
      </c>
      <c r="H7269">
        <v>4.09</v>
      </c>
      <c r="I7269">
        <v>118.73</v>
      </c>
      <c r="M7269">
        <v>131.1</v>
      </c>
      <c r="N7269">
        <v>8.0799999999999997E-2</v>
      </c>
      <c r="O7269">
        <v>0.14899999999999999</v>
      </c>
      <c r="P7269">
        <v>0.4289</v>
      </c>
      <c r="Q7269">
        <v>1619.7</v>
      </c>
      <c r="R7269" t="s">
        <v>27</v>
      </c>
      <c r="T7269" t="s">
        <v>28</v>
      </c>
      <c r="V7269" t="s">
        <v>32</v>
      </c>
      <c r="Y7269" t="s">
        <v>69</v>
      </c>
    </row>
    <row r="7270" spans="1:25" x14ac:dyDescent="0.45">
      <c r="A7270" t="s">
        <v>203</v>
      </c>
      <c r="B7270" t="s">
        <v>585</v>
      </c>
      <c r="C7270">
        <v>10176</v>
      </c>
      <c r="D7270" t="s">
        <v>479</v>
      </c>
      <c r="F7270">
        <v>2012</v>
      </c>
      <c r="G7270">
        <v>26</v>
      </c>
      <c r="H7270">
        <v>12.3</v>
      </c>
      <c r="I7270">
        <v>349.37</v>
      </c>
      <c r="M7270">
        <v>394.8</v>
      </c>
      <c r="N7270">
        <v>8.09E-2</v>
      </c>
      <c r="O7270">
        <v>0.41599999999999998</v>
      </c>
      <c r="P7270">
        <v>0.17119999999999999</v>
      </c>
      <c r="Q7270">
        <v>4870.8</v>
      </c>
      <c r="R7270" t="s">
        <v>27</v>
      </c>
      <c r="T7270" t="s">
        <v>28</v>
      </c>
      <c r="V7270" t="s">
        <v>32</v>
      </c>
      <c r="Y7270" t="s">
        <v>69</v>
      </c>
    </row>
    <row r="7271" spans="1:25" x14ac:dyDescent="0.45">
      <c r="A7271" t="s">
        <v>203</v>
      </c>
      <c r="B7271" t="s">
        <v>585</v>
      </c>
      <c r="C7271">
        <v>10176</v>
      </c>
      <c r="D7271" t="s">
        <v>479</v>
      </c>
      <c r="F7271">
        <v>2013</v>
      </c>
      <c r="G7271">
        <v>9</v>
      </c>
      <c r="H7271">
        <v>5.6</v>
      </c>
      <c r="I7271">
        <v>144</v>
      </c>
      <c r="M7271">
        <v>179.8</v>
      </c>
      <c r="N7271">
        <v>8.1299999999999997E-2</v>
      </c>
      <c r="O7271">
        <v>0.19600000000000001</v>
      </c>
      <c r="P7271">
        <v>0.28560000000000002</v>
      </c>
      <c r="Q7271">
        <v>2217.6</v>
      </c>
      <c r="R7271" t="s">
        <v>27</v>
      </c>
      <c r="T7271" t="s">
        <v>28</v>
      </c>
      <c r="V7271" t="s">
        <v>32</v>
      </c>
      <c r="Y7271" t="s">
        <v>69</v>
      </c>
    </row>
    <row r="7272" spans="1:25" x14ac:dyDescent="0.45">
      <c r="A7272" t="s">
        <v>203</v>
      </c>
      <c r="B7272" t="s">
        <v>585</v>
      </c>
      <c r="C7272">
        <v>10176</v>
      </c>
      <c r="D7272" t="s">
        <v>479</v>
      </c>
      <c r="F7272">
        <v>2014</v>
      </c>
      <c r="G7272">
        <v>95</v>
      </c>
      <c r="H7272">
        <v>60.54</v>
      </c>
      <c r="I7272">
        <v>1637.01</v>
      </c>
      <c r="M7272">
        <v>1943</v>
      </c>
      <c r="N7272">
        <v>8.0799999999999997E-2</v>
      </c>
      <c r="O7272">
        <v>2.2799999999999998</v>
      </c>
      <c r="P7272">
        <v>0.30130000000000001</v>
      </c>
      <c r="Q7272">
        <v>23973.599999999999</v>
      </c>
      <c r="R7272" t="s">
        <v>27</v>
      </c>
      <c r="T7272" t="s">
        <v>28</v>
      </c>
      <c r="V7272" t="s">
        <v>32</v>
      </c>
      <c r="Y7272" t="s">
        <v>69</v>
      </c>
    </row>
    <row r="7273" spans="1:25" x14ac:dyDescent="0.45">
      <c r="A7273" t="s">
        <v>203</v>
      </c>
      <c r="B7273" t="s">
        <v>585</v>
      </c>
      <c r="C7273">
        <v>10176</v>
      </c>
      <c r="D7273" t="s">
        <v>479</v>
      </c>
      <c r="F7273">
        <v>2015</v>
      </c>
      <c r="G7273">
        <v>67</v>
      </c>
      <c r="H7273">
        <v>40.6</v>
      </c>
      <c r="I7273">
        <v>1172.25</v>
      </c>
      <c r="M7273">
        <v>1302.9000000000001</v>
      </c>
      <c r="N7273">
        <v>8.1000000000000003E-2</v>
      </c>
      <c r="O7273">
        <v>1.252</v>
      </c>
      <c r="P7273">
        <v>0.34060000000000001</v>
      </c>
      <c r="Q7273">
        <v>16077.8</v>
      </c>
      <c r="R7273" t="s">
        <v>27</v>
      </c>
      <c r="T7273" t="s">
        <v>28</v>
      </c>
      <c r="V7273" t="s">
        <v>32</v>
      </c>
      <c r="Y7273" t="s">
        <v>70</v>
      </c>
    </row>
    <row r="7274" spans="1:25" x14ac:dyDescent="0.45">
      <c r="A7274" t="s">
        <v>203</v>
      </c>
      <c r="B7274" t="s">
        <v>585</v>
      </c>
      <c r="C7274">
        <v>10176</v>
      </c>
      <c r="D7274" t="s">
        <v>479</v>
      </c>
      <c r="F7274">
        <v>2016</v>
      </c>
      <c r="G7274">
        <v>40</v>
      </c>
      <c r="H7274">
        <v>22.15</v>
      </c>
      <c r="I7274">
        <v>649.73</v>
      </c>
      <c r="M7274">
        <v>711</v>
      </c>
      <c r="N7274">
        <v>8.1000000000000003E-2</v>
      </c>
      <c r="O7274">
        <v>0.80200000000000005</v>
      </c>
      <c r="P7274">
        <v>0.25869999999999999</v>
      </c>
      <c r="Q7274">
        <v>8771.4</v>
      </c>
      <c r="R7274" t="s">
        <v>27</v>
      </c>
      <c r="T7274" t="s">
        <v>28</v>
      </c>
      <c r="V7274" t="s">
        <v>32</v>
      </c>
      <c r="Y7274" t="s">
        <v>70</v>
      </c>
    </row>
    <row r="7275" spans="1:25" x14ac:dyDescent="0.45">
      <c r="A7275" t="s">
        <v>203</v>
      </c>
      <c r="B7275" t="s">
        <v>585</v>
      </c>
      <c r="C7275">
        <v>10176</v>
      </c>
      <c r="D7275" t="s">
        <v>479</v>
      </c>
      <c r="F7275">
        <v>2017</v>
      </c>
      <c r="G7275">
        <v>88</v>
      </c>
      <c r="H7275">
        <v>60.56</v>
      </c>
      <c r="I7275">
        <v>1873.88</v>
      </c>
      <c r="M7275">
        <v>1943.7</v>
      </c>
      <c r="N7275">
        <v>8.1000000000000003E-2</v>
      </c>
      <c r="O7275">
        <v>1.585</v>
      </c>
      <c r="P7275">
        <v>0.18509999999999999</v>
      </c>
      <c r="Q7275">
        <v>23981.8</v>
      </c>
      <c r="R7275" t="s">
        <v>27</v>
      </c>
      <c r="T7275" t="s">
        <v>28</v>
      </c>
      <c r="V7275" t="s">
        <v>32</v>
      </c>
      <c r="Y7275" t="s">
        <v>70</v>
      </c>
    </row>
    <row r="7276" spans="1:25" x14ac:dyDescent="0.45">
      <c r="A7276" t="s">
        <v>203</v>
      </c>
      <c r="B7276" t="s">
        <v>585</v>
      </c>
      <c r="C7276">
        <v>10176</v>
      </c>
      <c r="D7276" t="s">
        <v>479</v>
      </c>
      <c r="F7276">
        <v>2018</v>
      </c>
      <c r="G7276">
        <v>28</v>
      </c>
      <c r="H7276">
        <v>19.04</v>
      </c>
      <c r="I7276">
        <v>513.54999999999995</v>
      </c>
      <c r="M7276">
        <v>611.1</v>
      </c>
      <c r="N7276">
        <v>8.1000000000000003E-2</v>
      </c>
      <c r="O7276">
        <v>0.47799999999999998</v>
      </c>
      <c r="P7276">
        <v>0.20100000000000001</v>
      </c>
      <c r="Q7276">
        <v>7539.8</v>
      </c>
      <c r="R7276" t="s">
        <v>27</v>
      </c>
      <c r="T7276" t="s">
        <v>28</v>
      </c>
      <c r="V7276" t="s">
        <v>32</v>
      </c>
      <c r="Y7276" t="s">
        <v>70</v>
      </c>
    </row>
    <row r="7277" spans="1:25" x14ac:dyDescent="0.45">
      <c r="A7277" t="s">
        <v>203</v>
      </c>
      <c r="B7277" t="s">
        <v>585</v>
      </c>
      <c r="C7277">
        <v>10176</v>
      </c>
      <c r="D7277" t="s">
        <v>479</v>
      </c>
      <c r="F7277">
        <v>2019</v>
      </c>
      <c r="G7277">
        <v>18</v>
      </c>
      <c r="H7277">
        <v>10.83</v>
      </c>
      <c r="I7277">
        <v>310.64999999999998</v>
      </c>
      <c r="M7277">
        <v>347.5</v>
      </c>
      <c r="N7277">
        <v>8.1000000000000003E-2</v>
      </c>
      <c r="O7277">
        <v>0.30099999999999999</v>
      </c>
      <c r="P7277">
        <v>0.18479999999999999</v>
      </c>
      <c r="Q7277">
        <v>4288.8</v>
      </c>
      <c r="R7277" t="s">
        <v>27</v>
      </c>
      <c r="T7277" t="s">
        <v>28</v>
      </c>
      <c r="V7277" t="s">
        <v>32</v>
      </c>
      <c r="Y7277" t="s">
        <v>70</v>
      </c>
    </row>
    <row r="7278" spans="1:25" x14ac:dyDescent="0.45">
      <c r="A7278" t="s">
        <v>203</v>
      </c>
      <c r="B7278" t="s">
        <v>585</v>
      </c>
      <c r="C7278">
        <v>10176</v>
      </c>
      <c r="D7278" t="s">
        <v>479</v>
      </c>
      <c r="F7278">
        <v>2020</v>
      </c>
      <c r="G7278">
        <v>19</v>
      </c>
      <c r="H7278">
        <v>10.77</v>
      </c>
      <c r="I7278">
        <v>330.08</v>
      </c>
      <c r="M7278">
        <v>345.7</v>
      </c>
      <c r="N7278">
        <v>8.1199999999999994E-2</v>
      </c>
      <c r="O7278">
        <v>0.30099999999999999</v>
      </c>
      <c r="P7278">
        <v>0.2409</v>
      </c>
      <c r="Q7278">
        <v>4264.8999999999996</v>
      </c>
      <c r="R7278" t="s">
        <v>27</v>
      </c>
      <c r="T7278" t="s">
        <v>28</v>
      </c>
      <c r="V7278" t="s">
        <v>32</v>
      </c>
      <c r="Y7278" t="s">
        <v>70</v>
      </c>
    </row>
    <row r="7279" spans="1:25" x14ac:dyDescent="0.45">
      <c r="A7279" t="s">
        <v>203</v>
      </c>
      <c r="B7279" t="s">
        <v>585</v>
      </c>
      <c r="C7279">
        <v>10176</v>
      </c>
      <c r="D7279" t="s">
        <v>479</v>
      </c>
      <c r="F7279">
        <v>2021</v>
      </c>
      <c r="G7279">
        <v>16</v>
      </c>
      <c r="H7279">
        <v>10.62</v>
      </c>
      <c r="I7279">
        <v>309.95</v>
      </c>
      <c r="M7279">
        <v>340.8</v>
      </c>
      <c r="N7279">
        <v>8.09E-2</v>
      </c>
      <c r="O7279">
        <v>0.30099999999999999</v>
      </c>
      <c r="P7279">
        <v>0.19489999999999999</v>
      </c>
      <c r="Q7279">
        <v>4205.5</v>
      </c>
      <c r="R7279" t="s">
        <v>27</v>
      </c>
      <c r="T7279" t="s">
        <v>28</v>
      </c>
      <c r="V7279" t="s">
        <v>32</v>
      </c>
      <c r="Y7279" t="s">
        <v>70</v>
      </c>
    </row>
    <row r="7280" spans="1:25" x14ac:dyDescent="0.45">
      <c r="A7280" t="s">
        <v>203</v>
      </c>
      <c r="B7280" t="s">
        <v>585</v>
      </c>
      <c r="C7280">
        <v>10176</v>
      </c>
      <c r="D7280" t="s">
        <v>479</v>
      </c>
      <c r="F7280">
        <v>2022</v>
      </c>
      <c r="G7280">
        <v>28</v>
      </c>
      <c r="H7280">
        <v>17.260000000000002</v>
      </c>
      <c r="I7280">
        <v>502.78</v>
      </c>
      <c r="M7280">
        <v>554</v>
      </c>
      <c r="N7280">
        <v>8.1000000000000003E-2</v>
      </c>
      <c r="O7280">
        <v>0.47599999999999998</v>
      </c>
      <c r="P7280">
        <v>0.24299999999999999</v>
      </c>
      <c r="Q7280">
        <v>6835</v>
      </c>
      <c r="R7280" t="s">
        <v>27</v>
      </c>
      <c r="T7280" t="s">
        <v>28</v>
      </c>
      <c r="V7280" t="s">
        <v>32</v>
      </c>
      <c r="Y7280" t="s">
        <v>70</v>
      </c>
    </row>
    <row r="7281" spans="1:25" x14ac:dyDescent="0.45">
      <c r="A7281" t="s">
        <v>203</v>
      </c>
      <c r="B7281" t="s">
        <v>585</v>
      </c>
      <c r="C7281">
        <v>10176</v>
      </c>
      <c r="D7281" t="s">
        <v>479</v>
      </c>
      <c r="F7281">
        <v>2023</v>
      </c>
      <c r="G7281">
        <v>25</v>
      </c>
      <c r="H7281">
        <v>14.17</v>
      </c>
      <c r="I7281">
        <v>390.07</v>
      </c>
      <c r="M7281">
        <v>454.8</v>
      </c>
      <c r="N7281">
        <v>8.0699999999999994E-2</v>
      </c>
      <c r="O7281">
        <v>0.39100000000000001</v>
      </c>
      <c r="P7281">
        <v>0.25669999999999998</v>
      </c>
      <c r="Q7281">
        <v>5611.3</v>
      </c>
      <c r="R7281" t="s">
        <v>27</v>
      </c>
      <c r="T7281" t="s">
        <v>28</v>
      </c>
      <c r="V7281" t="s">
        <v>32</v>
      </c>
      <c r="Y7281" t="s">
        <v>70</v>
      </c>
    </row>
    <row r="7282" spans="1:25" x14ac:dyDescent="0.45">
      <c r="A7282" t="s">
        <v>203</v>
      </c>
      <c r="B7282" t="s">
        <v>585</v>
      </c>
      <c r="C7282">
        <v>10176</v>
      </c>
      <c r="D7282" t="s">
        <v>479</v>
      </c>
      <c r="F7282">
        <v>2024</v>
      </c>
      <c r="G7282">
        <v>3</v>
      </c>
      <c r="H7282">
        <v>1.57</v>
      </c>
      <c r="I7282">
        <v>50.24</v>
      </c>
      <c r="M7282">
        <v>50.4</v>
      </c>
      <c r="N7282">
        <v>8.1000000000000003E-2</v>
      </c>
      <c r="O7282">
        <v>0.04</v>
      </c>
      <c r="P7282">
        <v>0.128</v>
      </c>
      <c r="Q7282">
        <v>621.70000000000005</v>
      </c>
      <c r="R7282" t="s">
        <v>27</v>
      </c>
      <c r="T7282" t="s">
        <v>28</v>
      </c>
      <c r="V7282" t="s">
        <v>32</v>
      </c>
      <c r="Y7282" t="s">
        <v>70</v>
      </c>
    </row>
    <row r="7283" spans="1:25" x14ac:dyDescent="0.45">
      <c r="A7283" t="s">
        <v>203</v>
      </c>
      <c r="B7283" t="s">
        <v>585</v>
      </c>
      <c r="C7283">
        <v>10176</v>
      </c>
      <c r="D7283" t="s">
        <v>480</v>
      </c>
      <c r="F7283">
        <v>2009</v>
      </c>
      <c r="G7283">
        <v>132</v>
      </c>
      <c r="H7283">
        <v>75.37</v>
      </c>
      <c r="I7283">
        <v>1743.11</v>
      </c>
      <c r="M7283">
        <v>2418.6</v>
      </c>
      <c r="N7283">
        <v>8.1000000000000003E-2</v>
      </c>
      <c r="O7283">
        <v>3.1389999999999998</v>
      </c>
      <c r="P7283">
        <v>0.3337</v>
      </c>
      <c r="Q7283">
        <v>29846.5</v>
      </c>
      <c r="R7283" t="s">
        <v>27</v>
      </c>
      <c r="T7283" t="s">
        <v>28</v>
      </c>
      <c r="V7283" t="s">
        <v>32</v>
      </c>
      <c r="Y7283" t="s">
        <v>69</v>
      </c>
    </row>
    <row r="7284" spans="1:25" x14ac:dyDescent="0.45">
      <c r="A7284" t="s">
        <v>203</v>
      </c>
      <c r="B7284" t="s">
        <v>585</v>
      </c>
      <c r="C7284">
        <v>10176</v>
      </c>
      <c r="D7284" t="s">
        <v>480</v>
      </c>
      <c r="F7284">
        <v>2010</v>
      </c>
      <c r="G7284">
        <v>135</v>
      </c>
      <c r="H7284">
        <v>93.75</v>
      </c>
      <c r="I7284">
        <v>2513.4499999999998</v>
      </c>
      <c r="M7284">
        <v>3008.8</v>
      </c>
      <c r="N7284">
        <v>8.1100000000000005E-2</v>
      </c>
      <c r="O7284">
        <v>10.663</v>
      </c>
      <c r="P7284">
        <v>0.61770000000000003</v>
      </c>
      <c r="Q7284">
        <v>37125.199999999997</v>
      </c>
      <c r="R7284" t="s">
        <v>27</v>
      </c>
      <c r="T7284" t="s">
        <v>28</v>
      </c>
      <c r="V7284" t="s">
        <v>32</v>
      </c>
      <c r="Y7284" t="s">
        <v>69</v>
      </c>
    </row>
    <row r="7285" spans="1:25" x14ac:dyDescent="0.45">
      <c r="A7285" t="s">
        <v>203</v>
      </c>
      <c r="B7285" t="s">
        <v>585</v>
      </c>
      <c r="C7285">
        <v>10176</v>
      </c>
      <c r="D7285" t="s">
        <v>480</v>
      </c>
      <c r="F7285">
        <v>2011</v>
      </c>
      <c r="G7285">
        <v>45</v>
      </c>
      <c r="H7285">
        <v>30.85</v>
      </c>
      <c r="I7285">
        <v>721.73</v>
      </c>
      <c r="M7285">
        <v>990</v>
      </c>
      <c r="N7285">
        <v>8.1100000000000005E-2</v>
      </c>
      <c r="O7285">
        <v>1.1479999999999999</v>
      </c>
      <c r="P7285">
        <v>0.28539999999999999</v>
      </c>
      <c r="Q7285">
        <v>12216.7</v>
      </c>
      <c r="R7285" t="s">
        <v>27</v>
      </c>
      <c r="T7285" t="s">
        <v>28</v>
      </c>
      <c r="V7285" t="s">
        <v>32</v>
      </c>
      <c r="Y7285" t="s">
        <v>69</v>
      </c>
    </row>
    <row r="7286" spans="1:25" x14ac:dyDescent="0.45">
      <c r="A7286" t="s">
        <v>203</v>
      </c>
      <c r="B7286" t="s">
        <v>585</v>
      </c>
      <c r="C7286">
        <v>10176</v>
      </c>
      <c r="D7286" t="s">
        <v>480</v>
      </c>
      <c r="F7286">
        <v>2012</v>
      </c>
      <c r="G7286">
        <v>28</v>
      </c>
      <c r="H7286">
        <v>15.65</v>
      </c>
      <c r="I7286">
        <v>434.77</v>
      </c>
      <c r="M7286">
        <v>502</v>
      </c>
      <c r="N7286">
        <v>8.1100000000000005E-2</v>
      </c>
      <c r="O7286">
        <v>0.55400000000000005</v>
      </c>
      <c r="P7286">
        <v>0.20780000000000001</v>
      </c>
      <c r="Q7286">
        <v>6197.5</v>
      </c>
      <c r="R7286" t="s">
        <v>27</v>
      </c>
      <c r="T7286" t="s">
        <v>28</v>
      </c>
      <c r="V7286" t="s">
        <v>32</v>
      </c>
      <c r="Y7286" t="s">
        <v>69</v>
      </c>
    </row>
    <row r="7287" spans="1:25" x14ac:dyDescent="0.45">
      <c r="A7287" t="s">
        <v>203</v>
      </c>
      <c r="B7287" t="s">
        <v>585</v>
      </c>
      <c r="C7287">
        <v>10176</v>
      </c>
      <c r="D7287" t="s">
        <v>480</v>
      </c>
      <c r="F7287">
        <v>2013</v>
      </c>
      <c r="G7287">
        <v>10</v>
      </c>
      <c r="H7287">
        <v>5.7</v>
      </c>
      <c r="I7287">
        <v>148.30000000000001</v>
      </c>
      <c r="M7287">
        <v>183</v>
      </c>
      <c r="N7287">
        <v>8.14E-2</v>
      </c>
      <c r="O7287">
        <v>0.22600000000000001</v>
      </c>
      <c r="P7287">
        <v>0.37690000000000001</v>
      </c>
      <c r="Q7287">
        <v>2257.1999999999998</v>
      </c>
      <c r="R7287" t="s">
        <v>27</v>
      </c>
      <c r="T7287" t="s">
        <v>28</v>
      </c>
      <c r="V7287" t="s">
        <v>32</v>
      </c>
      <c r="Y7287" t="s">
        <v>69</v>
      </c>
    </row>
    <row r="7288" spans="1:25" x14ac:dyDescent="0.45">
      <c r="A7288" t="s">
        <v>203</v>
      </c>
      <c r="B7288" t="s">
        <v>585</v>
      </c>
      <c r="C7288">
        <v>10176</v>
      </c>
      <c r="D7288" t="s">
        <v>480</v>
      </c>
      <c r="F7288">
        <v>2014</v>
      </c>
      <c r="G7288">
        <v>84</v>
      </c>
      <c r="H7288">
        <v>54.9</v>
      </c>
      <c r="I7288">
        <v>1468.91</v>
      </c>
      <c r="M7288">
        <v>1762.1</v>
      </c>
      <c r="N7288">
        <v>8.09E-2</v>
      </c>
      <c r="O7288">
        <v>2.073</v>
      </c>
      <c r="P7288">
        <v>0.28139999999999998</v>
      </c>
      <c r="Q7288">
        <v>21740.400000000001</v>
      </c>
      <c r="R7288" t="s">
        <v>27</v>
      </c>
      <c r="T7288" t="s">
        <v>28</v>
      </c>
      <c r="V7288" t="s">
        <v>32</v>
      </c>
      <c r="Y7288" t="s">
        <v>69</v>
      </c>
    </row>
    <row r="7289" spans="1:25" x14ac:dyDescent="0.45">
      <c r="A7289" t="s">
        <v>203</v>
      </c>
      <c r="B7289" t="s">
        <v>585</v>
      </c>
      <c r="C7289">
        <v>10176</v>
      </c>
      <c r="D7289" t="s">
        <v>480</v>
      </c>
      <c r="F7289">
        <v>2015</v>
      </c>
      <c r="G7289">
        <v>69</v>
      </c>
      <c r="H7289">
        <v>46.6</v>
      </c>
      <c r="I7289">
        <v>1373.79</v>
      </c>
      <c r="M7289">
        <v>1495.6</v>
      </c>
      <c r="N7289">
        <v>8.1000000000000003E-2</v>
      </c>
      <c r="O7289">
        <v>1.3069999999999999</v>
      </c>
      <c r="P7289">
        <v>0.2102</v>
      </c>
      <c r="Q7289">
        <v>18453.599999999999</v>
      </c>
      <c r="R7289" t="s">
        <v>27</v>
      </c>
      <c r="T7289" t="s">
        <v>28</v>
      </c>
      <c r="V7289" t="s">
        <v>32</v>
      </c>
      <c r="Y7289" t="s">
        <v>70</v>
      </c>
    </row>
    <row r="7290" spans="1:25" x14ac:dyDescent="0.45">
      <c r="A7290" t="s">
        <v>203</v>
      </c>
      <c r="B7290" t="s">
        <v>585</v>
      </c>
      <c r="C7290">
        <v>10176</v>
      </c>
      <c r="D7290" t="s">
        <v>480</v>
      </c>
      <c r="F7290">
        <v>2016</v>
      </c>
      <c r="G7290">
        <v>25</v>
      </c>
      <c r="H7290">
        <v>12.08</v>
      </c>
      <c r="I7290">
        <v>339.68</v>
      </c>
      <c r="M7290">
        <v>387.7</v>
      </c>
      <c r="N7290">
        <v>8.0799999999999997E-2</v>
      </c>
      <c r="O7290">
        <v>0.38200000000000001</v>
      </c>
      <c r="P7290">
        <v>0.29649999999999999</v>
      </c>
      <c r="Q7290">
        <v>4783.7</v>
      </c>
      <c r="R7290" t="s">
        <v>27</v>
      </c>
      <c r="T7290" t="s">
        <v>28</v>
      </c>
      <c r="V7290" t="s">
        <v>32</v>
      </c>
      <c r="Y7290" t="s">
        <v>70</v>
      </c>
    </row>
    <row r="7291" spans="1:25" x14ac:dyDescent="0.45">
      <c r="A7291" t="s">
        <v>203</v>
      </c>
      <c r="B7291" t="s">
        <v>585</v>
      </c>
      <c r="C7291">
        <v>10176</v>
      </c>
      <c r="D7291" t="s">
        <v>480</v>
      </c>
      <c r="F7291">
        <v>2017</v>
      </c>
      <c r="G7291">
        <v>25</v>
      </c>
      <c r="H7291">
        <v>16.52</v>
      </c>
      <c r="I7291">
        <v>515.59</v>
      </c>
      <c r="M7291">
        <v>530.1</v>
      </c>
      <c r="N7291">
        <v>8.1000000000000003E-2</v>
      </c>
      <c r="O7291">
        <v>0.47599999999999998</v>
      </c>
      <c r="P7291">
        <v>0.2964</v>
      </c>
      <c r="Q7291">
        <v>6542</v>
      </c>
      <c r="R7291" t="s">
        <v>27</v>
      </c>
      <c r="T7291" t="s">
        <v>28</v>
      </c>
      <c r="V7291" t="s">
        <v>32</v>
      </c>
      <c r="Y7291" t="s">
        <v>70</v>
      </c>
    </row>
    <row r="7292" spans="1:25" x14ac:dyDescent="0.45">
      <c r="A7292" t="s">
        <v>203</v>
      </c>
      <c r="B7292" t="s">
        <v>585</v>
      </c>
      <c r="C7292">
        <v>10176</v>
      </c>
      <c r="D7292" t="s">
        <v>480</v>
      </c>
      <c r="F7292">
        <v>2018</v>
      </c>
      <c r="G7292">
        <v>37</v>
      </c>
      <c r="H7292">
        <v>25.73</v>
      </c>
      <c r="I7292">
        <v>720.13</v>
      </c>
      <c r="M7292">
        <v>825.6</v>
      </c>
      <c r="N7292">
        <v>8.1100000000000005E-2</v>
      </c>
      <c r="O7292">
        <v>0.63800000000000001</v>
      </c>
      <c r="P7292">
        <v>0.15310000000000001</v>
      </c>
      <c r="Q7292">
        <v>10189.200000000001</v>
      </c>
      <c r="R7292" t="s">
        <v>27</v>
      </c>
      <c r="T7292" t="s">
        <v>28</v>
      </c>
      <c r="V7292" t="s">
        <v>32</v>
      </c>
      <c r="Y7292" t="s">
        <v>70</v>
      </c>
    </row>
    <row r="7293" spans="1:25" x14ac:dyDescent="0.45">
      <c r="A7293" t="s">
        <v>203</v>
      </c>
      <c r="B7293" t="s">
        <v>585</v>
      </c>
      <c r="C7293">
        <v>10176</v>
      </c>
      <c r="D7293" t="s">
        <v>480</v>
      </c>
      <c r="F7293">
        <v>2019</v>
      </c>
      <c r="G7293">
        <v>12</v>
      </c>
      <c r="H7293">
        <v>5.63</v>
      </c>
      <c r="I7293">
        <v>162.12</v>
      </c>
      <c r="M7293">
        <v>180.8</v>
      </c>
      <c r="N7293">
        <v>8.1299999999999997E-2</v>
      </c>
      <c r="O7293">
        <v>0.16200000000000001</v>
      </c>
      <c r="P7293">
        <v>0.30330000000000001</v>
      </c>
      <c r="Q7293">
        <v>2229.6</v>
      </c>
      <c r="R7293" t="s">
        <v>27</v>
      </c>
      <c r="T7293" t="s">
        <v>28</v>
      </c>
      <c r="V7293" t="s">
        <v>32</v>
      </c>
      <c r="Y7293" t="s">
        <v>70</v>
      </c>
    </row>
    <row r="7294" spans="1:25" x14ac:dyDescent="0.45">
      <c r="A7294" t="s">
        <v>203</v>
      </c>
      <c r="B7294" t="s">
        <v>585</v>
      </c>
      <c r="C7294">
        <v>10176</v>
      </c>
      <c r="D7294" t="s">
        <v>480</v>
      </c>
      <c r="F7294">
        <v>2020</v>
      </c>
      <c r="G7294">
        <v>9</v>
      </c>
      <c r="H7294">
        <v>4.17</v>
      </c>
      <c r="I7294">
        <v>130.79</v>
      </c>
      <c r="M7294">
        <v>134</v>
      </c>
      <c r="N7294">
        <v>8.1299999999999997E-2</v>
      </c>
      <c r="O7294">
        <v>0.123</v>
      </c>
      <c r="P7294">
        <v>0.24709999999999999</v>
      </c>
      <c r="Q7294">
        <v>1651.3</v>
      </c>
      <c r="R7294" t="s">
        <v>27</v>
      </c>
      <c r="T7294" t="s">
        <v>28</v>
      </c>
      <c r="V7294" t="s">
        <v>32</v>
      </c>
      <c r="Y7294" t="s">
        <v>70</v>
      </c>
    </row>
    <row r="7295" spans="1:25" x14ac:dyDescent="0.45">
      <c r="A7295" t="s">
        <v>203</v>
      </c>
      <c r="B7295" t="s">
        <v>585</v>
      </c>
      <c r="C7295">
        <v>10176</v>
      </c>
      <c r="D7295" t="s">
        <v>480</v>
      </c>
      <c r="F7295">
        <v>2021</v>
      </c>
      <c r="G7295">
        <v>8</v>
      </c>
      <c r="H7295">
        <v>4.0999999999999996</v>
      </c>
      <c r="I7295">
        <v>114.49</v>
      </c>
      <c r="M7295">
        <v>131.6</v>
      </c>
      <c r="N7295">
        <v>8.14E-2</v>
      </c>
      <c r="O7295">
        <v>0.14000000000000001</v>
      </c>
      <c r="P7295">
        <v>0.2621</v>
      </c>
      <c r="Q7295">
        <v>1623.6</v>
      </c>
      <c r="R7295" t="s">
        <v>27</v>
      </c>
      <c r="T7295" t="s">
        <v>28</v>
      </c>
      <c r="V7295" t="s">
        <v>32</v>
      </c>
      <c r="Y7295" t="s">
        <v>70</v>
      </c>
    </row>
    <row r="7296" spans="1:25" x14ac:dyDescent="0.45">
      <c r="A7296" t="s">
        <v>203</v>
      </c>
      <c r="B7296" t="s">
        <v>585</v>
      </c>
      <c r="C7296">
        <v>10176</v>
      </c>
      <c r="D7296" t="s">
        <v>480</v>
      </c>
      <c r="F7296">
        <v>2022</v>
      </c>
      <c r="G7296">
        <v>16</v>
      </c>
      <c r="H7296">
        <v>9.44</v>
      </c>
      <c r="I7296">
        <v>264.22000000000003</v>
      </c>
      <c r="M7296">
        <v>303</v>
      </c>
      <c r="N7296">
        <v>8.1000000000000003E-2</v>
      </c>
      <c r="O7296">
        <v>0.28799999999999998</v>
      </c>
      <c r="P7296">
        <v>0.19500000000000001</v>
      </c>
      <c r="Q7296">
        <v>3738.2</v>
      </c>
      <c r="R7296" t="s">
        <v>27</v>
      </c>
      <c r="T7296" t="s">
        <v>28</v>
      </c>
      <c r="V7296" t="s">
        <v>32</v>
      </c>
      <c r="Y7296" t="s">
        <v>70</v>
      </c>
    </row>
    <row r="7297" spans="1:25" x14ac:dyDescent="0.45">
      <c r="A7297" t="s">
        <v>203</v>
      </c>
      <c r="B7297" t="s">
        <v>585</v>
      </c>
      <c r="C7297">
        <v>10176</v>
      </c>
      <c r="D7297" t="s">
        <v>480</v>
      </c>
      <c r="F7297">
        <v>2023</v>
      </c>
      <c r="G7297">
        <v>7</v>
      </c>
      <c r="H7297">
        <v>4.88</v>
      </c>
      <c r="I7297">
        <v>93.12</v>
      </c>
      <c r="M7297">
        <v>156.5</v>
      </c>
      <c r="N7297">
        <v>8.1000000000000003E-2</v>
      </c>
      <c r="O7297">
        <v>0.124</v>
      </c>
      <c r="P7297">
        <v>0.128</v>
      </c>
      <c r="Q7297">
        <v>1932.5</v>
      </c>
      <c r="R7297" t="s">
        <v>27</v>
      </c>
      <c r="T7297" t="s">
        <v>28</v>
      </c>
      <c r="V7297" t="s">
        <v>32</v>
      </c>
      <c r="Y7297" t="s">
        <v>70</v>
      </c>
    </row>
    <row r="7298" spans="1:25" x14ac:dyDescent="0.45">
      <c r="A7298" t="s">
        <v>203</v>
      </c>
      <c r="B7298" t="s">
        <v>585</v>
      </c>
      <c r="C7298">
        <v>10176</v>
      </c>
      <c r="D7298" t="s">
        <v>480</v>
      </c>
      <c r="F7298">
        <v>2024</v>
      </c>
      <c r="G7298">
        <v>0</v>
      </c>
      <c r="H7298">
        <v>0</v>
      </c>
      <c r="R7298" t="s">
        <v>27</v>
      </c>
      <c r="T7298" t="s">
        <v>28</v>
      </c>
      <c r="V7298" t="s">
        <v>32</v>
      </c>
      <c r="Y7298" t="s">
        <v>70</v>
      </c>
    </row>
    <row r="7299" spans="1:25" x14ac:dyDescent="0.45">
      <c r="A7299" t="s">
        <v>335</v>
      </c>
      <c r="B7299" t="s">
        <v>586</v>
      </c>
      <c r="C7299">
        <v>10190</v>
      </c>
      <c r="D7299">
        <v>1</v>
      </c>
      <c r="F7299">
        <v>2009</v>
      </c>
      <c r="G7299">
        <v>1273</v>
      </c>
      <c r="H7299">
        <v>1137.3699999999999</v>
      </c>
      <c r="I7299">
        <v>61182.7</v>
      </c>
      <c r="K7299">
        <v>0.32</v>
      </c>
      <c r="L7299">
        <v>2E-3</v>
      </c>
      <c r="M7299">
        <v>31464.223999999998</v>
      </c>
      <c r="N7299">
        <v>5.9299999999999999E-2</v>
      </c>
      <c r="O7299">
        <v>20.297999999999998</v>
      </c>
      <c r="P7299">
        <v>9.11E-2</v>
      </c>
      <c r="Q7299">
        <v>528907.77599999995</v>
      </c>
      <c r="R7299" t="s">
        <v>34</v>
      </c>
      <c r="S7299" t="s">
        <v>38</v>
      </c>
      <c r="T7299" t="s">
        <v>89</v>
      </c>
      <c r="V7299" t="s">
        <v>251</v>
      </c>
      <c r="Y7299" t="s">
        <v>107</v>
      </c>
    </row>
    <row r="7300" spans="1:25" x14ac:dyDescent="0.45">
      <c r="A7300" t="s">
        <v>335</v>
      </c>
      <c r="B7300" t="s">
        <v>586</v>
      </c>
      <c r="C7300">
        <v>10190</v>
      </c>
      <c r="D7300">
        <v>1</v>
      </c>
      <c r="F7300">
        <v>2010</v>
      </c>
      <c r="G7300">
        <v>2833</v>
      </c>
      <c r="H7300">
        <v>2578.0500000000002</v>
      </c>
      <c r="I7300">
        <v>140547.70000000001</v>
      </c>
      <c r="K7300">
        <v>0.46800000000000003</v>
      </c>
      <c r="L7300">
        <v>1.1999999999999999E-3</v>
      </c>
      <c r="M7300">
        <v>72444.183000000005</v>
      </c>
      <c r="N7300">
        <v>5.91E-2</v>
      </c>
      <c r="O7300">
        <v>51.021000000000001</v>
      </c>
      <c r="P7300">
        <v>9.3799999999999994E-2</v>
      </c>
      <c r="Q7300">
        <v>1218627.743</v>
      </c>
      <c r="R7300" t="s">
        <v>34</v>
      </c>
      <c r="S7300" t="s">
        <v>38</v>
      </c>
      <c r="T7300" t="s">
        <v>89</v>
      </c>
      <c r="V7300" t="s">
        <v>251</v>
      </c>
      <c r="Y7300" t="s">
        <v>107</v>
      </c>
    </row>
    <row r="7301" spans="1:25" x14ac:dyDescent="0.45">
      <c r="A7301" t="s">
        <v>335</v>
      </c>
      <c r="B7301" t="s">
        <v>586</v>
      </c>
      <c r="C7301">
        <v>10190</v>
      </c>
      <c r="D7301">
        <v>1</v>
      </c>
      <c r="F7301">
        <v>2011</v>
      </c>
      <c r="G7301">
        <v>1901</v>
      </c>
      <c r="H7301">
        <v>1684.57</v>
      </c>
      <c r="I7301">
        <v>89042.18</v>
      </c>
      <c r="K7301">
        <v>0.54200000000000004</v>
      </c>
      <c r="L7301">
        <v>1.8E-3</v>
      </c>
      <c r="M7301">
        <v>45694.94</v>
      </c>
      <c r="N7301">
        <v>5.9299999999999999E-2</v>
      </c>
      <c r="O7301">
        <v>33.058999999999997</v>
      </c>
      <c r="P7301">
        <v>9.6199999999999994E-2</v>
      </c>
      <c r="Q7301">
        <v>767748.73800000001</v>
      </c>
      <c r="R7301" t="s">
        <v>34</v>
      </c>
      <c r="S7301" t="s">
        <v>38</v>
      </c>
      <c r="T7301" t="s">
        <v>89</v>
      </c>
      <c r="V7301" t="s">
        <v>251</v>
      </c>
      <c r="Y7301" t="s">
        <v>107</v>
      </c>
    </row>
    <row r="7302" spans="1:25" x14ac:dyDescent="0.45">
      <c r="A7302" t="s">
        <v>335</v>
      </c>
      <c r="B7302" t="s">
        <v>586</v>
      </c>
      <c r="C7302">
        <v>10190</v>
      </c>
      <c r="D7302">
        <v>1</v>
      </c>
      <c r="F7302">
        <v>2012</v>
      </c>
      <c r="G7302">
        <v>2949</v>
      </c>
      <c r="H7302">
        <v>2770.26</v>
      </c>
      <c r="I7302">
        <v>147470.06</v>
      </c>
      <c r="K7302">
        <v>0.47</v>
      </c>
      <c r="L7302">
        <v>1.1999999999999999E-3</v>
      </c>
      <c r="M7302">
        <v>74568.194000000003</v>
      </c>
      <c r="N7302">
        <v>5.91E-2</v>
      </c>
      <c r="O7302">
        <v>47.164999999999999</v>
      </c>
      <c r="P7302">
        <v>8.3500000000000005E-2</v>
      </c>
      <c r="Q7302">
        <v>1254384.04</v>
      </c>
      <c r="R7302" t="s">
        <v>34</v>
      </c>
      <c r="S7302" t="s">
        <v>38</v>
      </c>
      <c r="T7302" t="s">
        <v>89</v>
      </c>
      <c r="V7302" t="s">
        <v>251</v>
      </c>
      <c r="Y7302" t="s">
        <v>107</v>
      </c>
    </row>
    <row r="7303" spans="1:25" x14ac:dyDescent="0.45">
      <c r="A7303" t="s">
        <v>335</v>
      </c>
      <c r="B7303" t="s">
        <v>586</v>
      </c>
      <c r="C7303">
        <v>10190</v>
      </c>
      <c r="D7303">
        <v>1</v>
      </c>
      <c r="F7303">
        <v>2013</v>
      </c>
      <c r="G7303">
        <v>2198</v>
      </c>
      <c r="H7303">
        <v>2023.37</v>
      </c>
      <c r="I7303">
        <v>110349.88</v>
      </c>
      <c r="K7303">
        <v>1.0589999999999999</v>
      </c>
      <c r="L7303">
        <v>2.7000000000000001E-3</v>
      </c>
      <c r="M7303">
        <v>56461.669000000002</v>
      </c>
      <c r="N7303">
        <v>5.9499999999999997E-2</v>
      </c>
      <c r="O7303">
        <v>35.659999999999997</v>
      </c>
      <c r="P7303">
        <v>8.2799999999999999E-2</v>
      </c>
      <c r="Q7303">
        <v>947059.63899999997</v>
      </c>
      <c r="R7303" t="s">
        <v>34</v>
      </c>
      <c r="S7303" t="s">
        <v>38</v>
      </c>
      <c r="T7303" t="s">
        <v>89</v>
      </c>
      <c r="V7303" t="s">
        <v>251</v>
      </c>
      <c r="Y7303" t="s">
        <v>107</v>
      </c>
    </row>
    <row r="7304" spans="1:25" x14ac:dyDescent="0.45">
      <c r="A7304" t="s">
        <v>335</v>
      </c>
      <c r="B7304" t="s">
        <v>586</v>
      </c>
      <c r="C7304">
        <v>10190</v>
      </c>
      <c r="D7304">
        <v>1</v>
      </c>
      <c r="F7304">
        <v>2014</v>
      </c>
      <c r="G7304">
        <v>4379</v>
      </c>
      <c r="H7304">
        <v>4148.3900000000003</v>
      </c>
      <c r="I7304">
        <v>236709.24</v>
      </c>
      <c r="K7304">
        <v>0.66900000000000004</v>
      </c>
      <c r="L7304">
        <v>1E-3</v>
      </c>
      <c r="M7304">
        <v>123785.976</v>
      </c>
      <c r="N7304">
        <v>6.1100000000000002E-2</v>
      </c>
      <c r="O7304">
        <v>72.415999999999997</v>
      </c>
      <c r="P7304">
        <v>7.9100000000000004E-2</v>
      </c>
      <c r="Q7304">
        <v>2039078.3189999999</v>
      </c>
      <c r="R7304" t="s">
        <v>34</v>
      </c>
      <c r="S7304" t="s">
        <v>38</v>
      </c>
      <c r="T7304" t="s">
        <v>89</v>
      </c>
      <c r="V7304" t="s">
        <v>251</v>
      </c>
      <c r="Y7304" t="s">
        <v>107</v>
      </c>
    </row>
    <row r="7305" spans="1:25" x14ac:dyDescent="0.45">
      <c r="A7305" t="s">
        <v>335</v>
      </c>
      <c r="B7305" t="s">
        <v>586</v>
      </c>
      <c r="C7305">
        <v>10190</v>
      </c>
      <c r="D7305">
        <v>1</v>
      </c>
      <c r="F7305">
        <v>2015</v>
      </c>
      <c r="G7305">
        <v>4871</v>
      </c>
      <c r="H7305">
        <v>4806.5200000000004</v>
      </c>
      <c r="I7305">
        <v>293171.64</v>
      </c>
      <c r="K7305">
        <v>0.80500000000000005</v>
      </c>
      <c r="L7305">
        <v>1E-3</v>
      </c>
      <c r="M7305">
        <v>153265.815</v>
      </c>
      <c r="N7305">
        <v>5.9900000000000002E-2</v>
      </c>
      <c r="O7305">
        <v>80.698999999999998</v>
      </c>
      <c r="P7305">
        <v>6.7000000000000004E-2</v>
      </c>
      <c r="Q7305">
        <v>2549479.2960000001</v>
      </c>
      <c r="R7305" t="s">
        <v>34</v>
      </c>
      <c r="S7305" t="s">
        <v>38</v>
      </c>
      <c r="T7305" t="s">
        <v>89</v>
      </c>
      <c r="V7305" t="s">
        <v>251</v>
      </c>
      <c r="Y7305" t="s">
        <v>146</v>
      </c>
    </row>
    <row r="7306" spans="1:25" x14ac:dyDescent="0.45">
      <c r="A7306" t="s">
        <v>335</v>
      </c>
      <c r="B7306" t="s">
        <v>586</v>
      </c>
      <c r="C7306">
        <v>10190</v>
      </c>
      <c r="D7306">
        <v>1</v>
      </c>
      <c r="F7306">
        <v>2016</v>
      </c>
      <c r="G7306">
        <v>4674</v>
      </c>
      <c r="H7306">
        <v>4603.57</v>
      </c>
      <c r="I7306">
        <v>274856.71000000002</v>
      </c>
      <c r="K7306">
        <v>0.71</v>
      </c>
      <c r="L7306">
        <v>1E-3</v>
      </c>
      <c r="M7306">
        <v>140538.84400000001</v>
      </c>
      <c r="N7306">
        <v>5.9200000000000003E-2</v>
      </c>
      <c r="O7306">
        <v>83.272999999999996</v>
      </c>
      <c r="P7306">
        <v>7.3800000000000004E-2</v>
      </c>
      <c r="Q7306">
        <v>2364623.594</v>
      </c>
      <c r="R7306" t="s">
        <v>34</v>
      </c>
      <c r="S7306" t="s">
        <v>38</v>
      </c>
      <c r="T7306" t="s">
        <v>89</v>
      </c>
      <c r="V7306" t="s">
        <v>251</v>
      </c>
      <c r="Y7306" t="s">
        <v>146</v>
      </c>
    </row>
    <row r="7307" spans="1:25" x14ac:dyDescent="0.45">
      <c r="A7307" t="s">
        <v>335</v>
      </c>
      <c r="B7307" t="s">
        <v>586</v>
      </c>
      <c r="C7307">
        <v>10190</v>
      </c>
      <c r="D7307">
        <v>1</v>
      </c>
      <c r="F7307">
        <v>2017</v>
      </c>
      <c r="G7307">
        <v>2760</v>
      </c>
      <c r="H7307">
        <v>2735.56</v>
      </c>
      <c r="I7307">
        <v>163941.12</v>
      </c>
      <c r="K7307">
        <v>0.44800000000000001</v>
      </c>
      <c r="L7307">
        <v>1E-3</v>
      </c>
      <c r="M7307">
        <v>87340.804000000004</v>
      </c>
      <c r="N7307">
        <v>5.9499999999999997E-2</v>
      </c>
      <c r="O7307">
        <v>60.72</v>
      </c>
      <c r="P7307">
        <v>8.5699999999999998E-2</v>
      </c>
      <c r="Q7307">
        <v>1463237.713</v>
      </c>
      <c r="R7307" t="s">
        <v>34</v>
      </c>
      <c r="S7307" t="s">
        <v>38</v>
      </c>
      <c r="T7307" t="s">
        <v>89</v>
      </c>
      <c r="V7307" t="s">
        <v>251</v>
      </c>
      <c r="Y7307" t="s">
        <v>147</v>
      </c>
    </row>
    <row r="7308" spans="1:25" x14ac:dyDescent="0.45">
      <c r="A7308" t="s">
        <v>335</v>
      </c>
      <c r="B7308" t="s">
        <v>586</v>
      </c>
      <c r="C7308">
        <v>10190</v>
      </c>
      <c r="D7308">
        <v>1</v>
      </c>
      <c r="F7308">
        <v>2018</v>
      </c>
      <c r="G7308">
        <v>2301</v>
      </c>
      <c r="H7308">
        <v>2273.62</v>
      </c>
      <c r="I7308">
        <v>136116.6</v>
      </c>
      <c r="K7308">
        <v>0.38200000000000001</v>
      </c>
      <c r="L7308">
        <v>1E-3</v>
      </c>
      <c r="M7308">
        <v>73756.804999999993</v>
      </c>
      <c r="N7308">
        <v>5.9799999999999999E-2</v>
      </c>
      <c r="O7308">
        <v>41.319000000000003</v>
      </c>
      <c r="P7308">
        <v>7.0699999999999999E-2</v>
      </c>
      <c r="Q7308">
        <v>1231299.889</v>
      </c>
      <c r="R7308" t="s">
        <v>34</v>
      </c>
      <c r="S7308" t="s">
        <v>38</v>
      </c>
      <c r="T7308" t="s">
        <v>89</v>
      </c>
      <c r="V7308" t="s">
        <v>251</v>
      </c>
      <c r="Y7308" t="s">
        <v>147</v>
      </c>
    </row>
    <row r="7309" spans="1:25" x14ac:dyDescent="0.45">
      <c r="A7309" t="s">
        <v>335</v>
      </c>
      <c r="B7309" t="s">
        <v>586</v>
      </c>
      <c r="C7309">
        <v>10190</v>
      </c>
      <c r="D7309">
        <v>1</v>
      </c>
      <c r="F7309">
        <v>2019</v>
      </c>
      <c r="G7309">
        <v>2417</v>
      </c>
      <c r="H7309">
        <v>2372.31</v>
      </c>
      <c r="I7309">
        <v>135263.35999999999</v>
      </c>
      <c r="K7309">
        <v>0.36499999999999999</v>
      </c>
      <c r="L7309">
        <v>1E-3</v>
      </c>
      <c r="M7309">
        <v>72312.39</v>
      </c>
      <c r="N7309">
        <v>5.9200000000000003E-2</v>
      </c>
      <c r="O7309">
        <v>44.832000000000001</v>
      </c>
      <c r="P7309">
        <v>7.8700000000000006E-2</v>
      </c>
      <c r="Q7309">
        <v>1216663.4820000001</v>
      </c>
      <c r="R7309" t="s">
        <v>34</v>
      </c>
      <c r="S7309" t="s">
        <v>38</v>
      </c>
      <c r="T7309" t="s">
        <v>89</v>
      </c>
      <c r="V7309" t="s">
        <v>251</v>
      </c>
      <c r="Y7309" t="s">
        <v>147</v>
      </c>
    </row>
    <row r="7310" spans="1:25" x14ac:dyDescent="0.45">
      <c r="A7310" t="s">
        <v>335</v>
      </c>
      <c r="B7310" t="s">
        <v>586</v>
      </c>
      <c r="C7310">
        <v>10190</v>
      </c>
      <c r="D7310">
        <v>1</v>
      </c>
      <c r="F7310">
        <v>2020</v>
      </c>
      <c r="G7310">
        <v>1541</v>
      </c>
      <c r="H7310">
        <v>1481.9</v>
      </c>
      <c r="I7310">
        <v>81564.509999999995</v>
      </c>
      <c r="K7310">
        <v>0.222</v>
      </c>
      <c r="L7310">
        <v>1E-3</v>
      </c>
      <c r="M7310">
        <v>43928.712</v>
      </c>
      <c r="N7310">
        <v>5.9200000000000003E-2</v>
      </c>
      <c r="O7310">
        <v>32.511000000000003</v>
      </c>
      <c r="P7310">
        <v>9.64E-2</v>
      </c>
      <c r="Q7310">
        <v>739155.05799999996</v>
      </c>
      <c r="R7310" t="s">
        <v>34</v>
      </c>
      <c r="S7310" t="s">
        <v>38</v>
      </c>
      <c r="T7310" t="s">
        <v>89</v>
      </c>
      <c r="V7310" t="s">
        <v>251</v>
      </c>
      <c r="Y7310" t="s">
        <v>147</v>
      </c>
    </row>
    <row r="7311" spans="1:25" x14ac:dyDescent="0.45">
      <c r="A7311" t="s">
        <v>335</v>
      </c>
      <c r="B7311" t="s">
        <v>586</v>
      </c>
      <c r="C7311">
        <v>10190</v>
      </c>
      <c r="D7311">
        <v>1</v>
      </c>
      <c r="F7311">
        <v>2021</v>
      </c>
      <c r="G7311">
        <v>2742</v>
      </c>
      <c r="H7311">
        <v>2620.09</v>
      </c>
      <c r="I7311">
        <v>151554.84</v>
      </c>
      <c r="K7311">
        <v>0.41199999999999998</v>
      </c>
      <c r="L7311">
        <v>1E-3</v>
      </c>
      <c r="M7311">
        <v>81698.482000000004</v>
      </c>
      <c r="N7311">
        <v>5.9299999999999999E-2</v>
      </c>
      <c r="O7311">
        <v>54.664000000000001</v>
      </c>
      <c r="P7311">
        <v>8.9499999999999996E-2</v>
      </c>
      <c r="Q7311">
        <v>1374700.1710000001</v>
      </c>
      <c r="R7311" t="s">
        <v>34</v>
      </c>
      <c r="S7311" t="s">
        <v>38</v>
      </c>
      <c r="T7311" t="s">
        <v>89</v>
      </c>
      <c r="V7311" t="s">
        <v>251</v>
      </c>
      <c r="Y7311" t="s">
        <v>152</v>
      </c>
    </row>
    <row r="7312" spans="1:25" x14ac:dyDescent="0.45">
      <c r="A7312" t="s">
        <v>335</v>
      </c>
      <c r="B7312" t="s">
        <v>586</v>
      </c>
      <c r="C7312">
        <v>10190</v>
      </c>
      <c r="D7312">
        <v>1</v>
      </c>
      <c r="F7312">
        <v>2022</v>
      </c>
      <c r="G7312">
        <v>3296</v>
      </c>
      <c r="H7312">
        <v>3136.51</v>
      </c>
      <c r="I7312">
        <v>182896.12</v>
      </c>
      <c r="K7312">
        <v>0.497</v>
      </c>
      <c r="L7312">
        <v>1E-3</v>
      </c>
      <c r="M7312">
        <v>98307.944000000003</v>
      </c>
      <c r="N7312">
        <v>5.9400000000000001E-2</v>
      </c>
      <c r="O7312">
        <v>60.773000000000003</v>
      </c>
      <c r="P7312">
        <v>8.4199999999999997E-2</v>
      </c>
      <c r="Q7312">
        <v>1653893.4450000001</v>
      </c>
      <c r="R7312" t="s">
        <v>34</v>
      </c>
      <c r="S7312" t="s">
        <v>38</v>
      </c>
      <c r="T7312" t="s">
        <v>89</v>
      </c>
      <c r="V7312" t="s">
        <v>251</v>
      </c>
      <c r="Y7312" t="s">
        <v>152</v>
      </c>
    </row>
    <row r="7313" spans="1:25" x14ac:dyDescent="0.45">
      <c r="A7313" t="s">
        <v>335</v>
      </c>
      <c r="B7313" t="s">
        <v>586</v>
      </c>
      <c r="C7313">
        <v>10190</v>
      </c>
      <c r="D7313">
        <v>1</v>
      </c>
      <c r="F7313">
        <v>2023</v>
      </c>
      <c r="G7313">
        <v>1704</v>
      </c>
      <c r="H7313">
        <v>1634.46</v>
      </c>
      <c r="I7313">
        <v>93552.14</v>
      </c>
      <c r="K7313">
        <v>0.25600000000000001</v>
      </c>
      <c r="L7313">
        <v>1E-3</v>
      </c>
      <c r="M7313">
        <v>50310.811000000002</v>
      </c>
      <c r="N7313">
        <v>5.9400000000000001E-2</v>
      </c>
      <c r="O7313">
        <v>32.554000000000002</v>
      </c>
      <c r="P7313">
        <v>8.7300000000000003E-2</v>
      </c>
      <c r="Q7313">
        <v>844955.45900000003</v>
      </c>
      <c r="R7313" t="s">
        <v>34</v>
      </c>
      <c r="S7313" t="s">
        <v>38</v>
      </c>
      <c r="T7313" t="s">
        <v>89</v>
      </c>
      <c r="V7313" t="s">
        <v>251</v>
      </c>
      <c r="Y7313" t="s">
        <v>152</v>
      </c>
    </row>
    <row r="7314" spans="1:25" x14ac:dyDescent="0.45">
      <c r="A7314" t="s">
        <v>335</v>
      </c>
      <c r="B7314" t="s">
        <v>586</v>
      </c>
      <c r="C7314">
        <v>10190</v>
      </c>
      <c r="D7314">
        <v>1</v>
      </c>
      <c r="F7314">
        <v>2024</v>
      </c>
      <c r="G7314">
        <v>603</v>
      </c>
      <c r="H7314">
        <v>575.86</v>
      </c>
      <c r="I7314">
        <v>33586.800000000003</v>
      </c>
      <c r="K7314">
        <v>9.0999999999999998E-2</v>
      </c>
      <c r="L7314">
        <v>1E-3</v>
      </c>
      <c r="M7314">
        <v>18047.442999999999</v>
      </c>
      <c r="N7314">
        <v>5.9299999999999999E-2</v>
      </c>
      <c r="O7314">
        <v>10.914999999999999</v>
      </c>
      <c r="P7314">
        <v>8.2400000000000001E-2</v>
      </c>
      <c r="Q7314">
        <v>303681.36700000003</v>
      </c>
      <c r="R7314" t="s">
        <v>34</v>
      </c>
      <c r="S7314" t="s">
        <v>38</v>
      </c>
      <c r="T7314" t="s">
        <v>89</v>
      </c>
      <c r="V7314" t="s">
        <v>251</v>
      </c>
      <c r="Y7314" t="s">
        <v>152</v>
      </c>
    </row>
    <row r="7315" spans="1:25" x14ac:dyDescent="0.45">
      <c r="A7315" t="s">
        <v>203</v>
      </c>
      <c r="B7315" t="s">
        <v>587</v>
      </c>
      <c r="C7315">
        <v>10307</v>
      </c>
      <c r="D7315">
        <v>1</v>
      </c>
      <c r="E7315" t="s">
        <v>588</v>
      </c>
      <c r="F7315">
        <v>2009</v>
      </c>
      <c r="G7315">
        <v>1017</v>
      </c>
      <c r="H7315">
        <v>972.73</v>
      </c>
      <c r="I7315">
        <v>93611.47</v>
      </c>
      <c r="K7315">
        <v>0.56599999999999995</v>
      </c>
      <c r="L7315">
        <v>1.4E-3</v>
      </c>
      <c r="M7315">
        <v>63957.487000000001</v>
      </c>
      <c r="N7315">
        <v>5.9299999999999999E-2</v>
      </c>
      <c r="O7315">
        <v>42.463999999999999</v>
      </c>
      <c r="P7315">
        <v>8.72E-2</v>
      </c>
      <c r="Q7315">
        <v>1070668.8459999999</v>
      </c>
      <c r="R7315" t="s">
        <v>34</v>
      </c>
      <c r="S7315" t="s">
        <v>38</v>
      </c>
      <c r="T7315" t="s">
        <v>89</v>
      </c>
      <c r="V7315" t="s">
        <v>251</v>
      </c>
      <c r="Y7315" t="s">
        <v>35</v>
      </c>
    </row>
    <row r="7316" spans="1:25" x14ac:dyDescent="0.45">
      <c r="A7316" t="s">
        <v>203</v>
      </c>
      <c r="B7316" t="s">
        <v>587</v>
      </c>
      <c r="C7316">
        <v>10307</v>
      </c>
      <c r="D7316">
        <v>1</v>
      </c>
      <c r="E7316" t="s">
        <v>588</v>
      </c>
      <c r="F7316">
        <v>2010</v>
      </c>
      <c r="G7316">
        <v>3728</v>
      </c>
      <c r="H7316">
        <v>3624.78</v>
      </c>
      <c r="I7316">
        <v>341607.98</v>
      </c>
      <c r="K7316">
        <v>1.202</v>
      </c>
      <c r="L7316">
        <v>1E-3</v>
      </c>
      <c r="M7316">
        <v>233270.60699999999</v>
      </c>
      <c r="N7316">
        <v>5.8999999999999997E-2</v>
      </c>
      <c r="O7316">
        <v>151.87799999999999</v>
      </c>
      <c r="P7316">
        <v>8.3400000000000002E-2</v>
      </c>
      <c r="Q7316">
        <v>3924739.1230000001</v>
      </c>
      <c r="R7316" t="s">
        <v>34</v>
      </c>
      <c r="S7316" t="s">
        <v>38</v>
      </c>
      <c r="T7316" t="s">
        <v>89</v>
      </c>
      <c r="V7316" t="s">
        <v>251</v>
      </c>
      <c r="Y7316" t="s">
        <v>35</v>
      </c>
    </row>
    <row r="7317" spans="1:25" x14ac:dyDescent="0.45">
      <c r="A7317" t="s">
        <v>203</v>
      </c>
      <c r="B7317" t="s">
        <v>587</v>
      </c>
      <c r="C7317">
        <v>10307</v>
      </c>
      <c r="D7317">
        <v>1</v>
      </c>
      <c r="E7317" t="s">
        <v>588</v>
      </c>
      <c r="F7317">
        <v>2011</v>
      </c>
      <c r="G7317">
        <v>2574</v>
      </c>
      <c r="H7317">
        <v>2432.12</v>
      </c>
      <c r="I7317">
        <v>235007.72</v>
      </c>
      <c r="K7317">
        <v>0.81200000000000006</v>
      </c>
      <c r="L7317">
        <v>1E-3</v>
      </c>
      <c r="M7317">
        <v>158251.856</v>
      </c>
      <c r="N7317">
        <v>5.8999999999999997E-2</v>
      </c>
      <c r="O7317">
        <v>124.70399999999999</v>
      </c>
      <c r="P7317">
        <v>0.10929999999999999</v>
      </c>
      <c r="Q7317">
        <v>2662619.7140000002</v>
      </c>
      <c r="R7317" t="s">
        <v>34</v>
      </c>
      <c r="S7317" t="s">
        <v>38</v>
      </c>
      <c r="T7317" t="s">
        <v>89</v>
      </c>
      <c r="V7317" t="s">
        <v>251</v>
      </c>
      <c r="Y7317" t="s">
        <v>35</v>
      </c>
    </row>
    <row r="7318" spans="1:25" x14ac:dyDescent="0.45">
      <c r="A7318" t="s">
        <v>203</v>
      </c>
      <c r="B7318" t="s">
        <v>587</v>
      </c>
      <c r="C7318">
        <v>10307</v>
      </c>
      <c r="D7318">
        <v>1</v>
      </c>
      <c r="E7318" t="s">
        <v>588</v>
      </c>
      <c r="F7318">
        <v>2012</v>
      </c>
      <c r="G7318">
        <v>1585</v>
      </c>
      <c r="H7318">
        <v>1477.32</v>
      </c>
      <c r="I7318">
        <v>141147.19</v>
      </c>
      <c r="K7318">
        <v>0.49199999999999999</v>
      </c>
      <c r="L7318">
        <v>1E-3</v>
      </c>
      <c r="M7318">
        <v>95286.777000000002</v>
      </c>
      <c r="N7318">
        <v>5.8999999999999997E-2</v>
      </c>
      <c r="O7318">
        <v>66.802999999999997</v>
      </c>
      <c r="P7318">
        <v>9.9400000000000002E-2</v>
      </c>
      <c r="Q7318">
        <v>1603144.325</v>
      </c>
      <c r="R7318" t="s">
        <v>34</v>
      </c>
      <c r="S7318" t="s">
        <v>38</v>
      </c>
      <c r="T7318" t="s">
        <v>89</v>
      </c>
      <c r="V7318" t="s">
        <v>251</v>
      </c>
      <c r="Y7318" t="s">
        <v>35</v>
      </c>
    </row>
    <row r="7319" spans="1:25" x14ac:dyDescent="0.45">
      <c r="A7319" t="s">
        <v>203</v>
      </c>
      <c r="B7319" t="s">
        <v>587</v>
      </c>
      <c r="C7319">
        <v>10307</v>
      </c>
      <c r="D7319">
        <v>1</v>
      </c>
      <c r="E7319" t="s">
        <v>588</v>
      </c>
      <c r="F7319">
        <v>2013</v>
      </c>
      <c r="G7319">
        <v>876</v>
      </c>
      <c r="H7319">
        <v>803.18</v>
      </c>
      <c r="I7319">
        <v>76455.92</v>
      </c>
      <c r="K7319">
        <v>12.503</v>
      </c>
      <c r="L7319">
        <v>2.8299999999999999E-2</v>
      </c>
      <c r="M7319">
        <v>52697.61</v>
      </c>
      <c r="N7319">
        <v>0.06</v>
      </c>
      <c r="O7319">
        <v>40.953000000000003</v>
      </c>
      <c r="P7319">
        <v>0.1032</v>
      </c>
      <c r="Q7319">
        <v>871663.22699999996</v>
      </c>
      <c r="R7319" t="s">
        <v>34</v>
      </c>
      <c r="S7319" t="s">
        <v>38</v>
      </c>
      <c r="T7319" t="s">
        <v>89</v>
      </c>
      <c r="V7319" t="s">
        <v>251</v>
      </c>
      <c r="Y7319" t="s">
        <v>35</v>
      </c>
    </row>
    <row r="7320" spans="1:25" x14ac:dyDescent="0.45">
      <c r="A7320" t="s">
        <v>203</v>
      </c>
      <c r="B7320" t="s">
        <v>587</v>
      </c>
      <c r="C7320">
        <v>10307</v>
      </c>
      <c r="D7320">
        <v>1</v>
      </c>
      <c r="E7320" t="s">
        <v>588</v>
      </c>
      <c r="F7320">
        <v>2014</v>
      </c>
      <c r="G7320">
        <v>1514</v>
      </c>
      <c r="H7320">
        <v>1438.06</v>
      </c>
      <c r="I7320">
        <v>143655.34</v>
      </c>
      <c r="K7320">
        <v>0.58299999999999996</v>
      </c>
      <c r="L7320">
        <v>1.1000000000000001E-3</v>
      </c>
      <c r="M7320">
        <v>98597.392000000007</v>
      </c>
      <c r="N7320">
        <v>6.1499999999999999E-2</v>
      </c>
      <c r="O7320">
        <v>69.094999999999999</v>
      </c>
      <c r="P7320">
        <v>9.35E-2</v>
      </c>
      <c r="Q7320">
        <v>1587541.209</v>
      </c>
      <c r="R7320" t="s">
        <v>34</v>
      </c>
      <c r="S7320" t="s">
        <v>38</v>
      </c>
      <c r="T7320" t="s">
        <v>89</v>
      </c>
      <c r="V7320" t="s">
        <v>251</v>
      </c>
      <c r="Y7320" t="s">
        <v>35</v>
      </c>
    </row>
    <row r="7321" spans="1:25" x14ac:dyDescent="0.45">
      <c r="A7321" t="s">
        <v>203</v>
      </c>
      <c r="B7321" t="s">
        <v>587</v>
      </c>
      <c r="C7321">
        <v>10307</v>
      </c>
      <c r="D7321">
        <v>1</v>
      </c>
      <c r="E7321" t="s">
        <v>588</v>
      </c>
      <c r="F7321">
        <v>2015</v>
      </c>
      <c r="G7321">
        <v>4041</v>
      </c>
      <c r="H7321">
        <v>4015.6</v>
      </c>
      <c r="I7321">
        <v>414475.61</v>
      </c>
      <c r="K7321">
        <v>1.3839999999999999</v>
      </c>
      <c r="L7321">
        <v>1E-3</v>
      </c>
      <c r="M7321">
        <v>274179.07799999998</v>
      </c>
      <c r="N7321">
        <v>5.9299999999999999E-2</v>
      </c>
      <c r="O7321">
        <v>170.47</v>
      </c>
      <c r="P7321">
        <v>7.5200000000000003E-2</v>
      </c>
      <c r="Q7321">
        <v>4593943.8689999999</v>
      </c>
      <c r="R7321" t="s">
        <v>34</v>
      </c>
      <c r="S7321" t="s">
        <v>38</v>
      </c>
      <c r="T7321" t="s">
        <v>89</v>
      </c>
      <c r="V7321" t="s">
        <v>251</v>
      </c>
      <c r="Y7321" t="s">
        <v>36</v>
      </c>
    </row>
    <row r="7322" spans="1:25" x14ac:dyDescent="0.45">
      <c r="A7322" t="s">
        <v>203</v>
      </c>
      <c r="B7322" t="s">
        <v>587</v>
      </c>
      <c r="C7322">
        <v>10307</v>
      </c>
      <c r="D7322">
        <v>1</v>
      </c>
      <c r="E7322" t="s">
        <v>588</v>
      </c>
      <c r="F7322">
        <v>2016</v>
      </c>
      <c r="G7322">
        <v>2573</v>
      </c>
      <c r="H7322">
        <v>2495.73</v>
      </c>
      <c r="I7322">
        <v>239562.07</v>
      </c>
      <c r="K7322">
        <v>1.069</v>
      </c>
      <c r="L7322">
        <v>1.1999999999999999E-3</v>
      </c>
      <c r="M7322">
        <v>160267.177</v>
      </c>
      <c r="N7322">
        <v>5.8999999999999997E-2</v>
      </c>
      <c r="O7322">
        <v>102.515</v>
      </c>
      <c r="P7322">
        <v>8.2699999999999996E-2</v>
      </c>
      <c r="Q7322">
        <v>2695688.156</v>
      </c>
      <c r="R7322" t="s">
        <v>34</v>
      </c>
      <c r="S7322" t="s">
        <v>38</v>
      </c>
      <c r="T7322" t="s">
        <v>89</v>
      </c>
      <c r="V7322" t="s">
        <v>251</v>
      </c>
      <c r="Y7322" t="s">
        <v>36</v>
      </c>
    </row>
    <row r="7323" spans="1:25" x14ac:dyDescent="0.45">
      <c r="A7323" t="s">
        <v>203</v>
      </c>
      <c r="B7323" t="s">
        <v>587</v>
      </c>
      <c r="C7323">
        <v>10307</v>
      </c>
      <c r="D7323">
        <v>1</v>
      </c>
      <c r="E7323" t="s">
        <v>588</v>
      </c>
      <c r="F7323">
        <v>2017</v>
      </c>
      <c r="G7323">
        <v>3192</v>
      </c>
      <c r="H7323">
        <v>3153.5</v>
      </c>
      <c r="I7323">
        <v>286760.06</v>
      </c>
      <c r="K7323">
        <v>0.98499999999999999</v>
      </c>
      <c r="L7323">
        <v>1E-3</v>
      </c>
      <c r="M7323">
        <v>195026.226</v>
      </c>
      <c r="N7323">
        <v>5.8999999999999997E-2</v>
      </c>
      <c r="O7323">
        <v>127.889</v>
      </c>
      <c r="P7323">
        <v>8.0799999999999997E-2</v>
      </c>
      <c r="Q7323">
        <v>3280548.0010000002</v>
      </c>
      <c r="R7323" t="s">
        <v>34</v>
      </c>
      <c r="S7323" t="s">
        <v>38</v>
      </c>
      <c r="T7323" t="s">
        <v>89</v>
      </c>
      <c r="V7323" t="s">
        <v>251</v>
      </c>
      <c r="Y7323" t="s">
        <v>36</v>
      </c>
    </row>
    <row r="7324" spans="1:25" x14ac:dyDescent="0.45">
      <c r="A7324" t="s">
        <v>203</v>
      </c>
      <c r="B7324" t="s">
        <v>587</v>
      </c>
      <c r="C7324">
        <v>10307</v>
      </c>
      <c r="D7324">
        <v>1</v>
      </c>
      <c r="E7324" t="s">
        <v>588</v>
      </c>
      <c r="F7324">
        <v>2018</v>
      </c>
      <c r="G7324">
        <v>502</v>
      </c>
      <c r="H7324">
        <v>478.3</v>
      </c>
      <c r="I7324">
        <v>45072.47</v>
      </c>
      <c r="K7324">
        <v>0.16300000000000001</v>
      </c>
      <c r="L7324">
        <v>1E-3</v>
      </c>
      <c r="M7324">
        <v>32069.261999999999</v>
      </c>
      <c r="N7324">
        <v>6.2600000000000003E-2</v>
      </c>
      <c r="O7324">
        <v>22.606999999999999</v>
      </c>
      <c r="P7324">
        <v>9.7600000000000006E-2</v>
      </c>
      <c r="Q7324">
        <v>506365.05</v>
      </c>
      <c r="R7324" t="s">
        <v>34</v>
      </c>
      <c r="S7324" t="s">
        <v>38</v>
      </c>
      <c r="T7324" t="s">
        <v>89</v>
      </c>
      <c r="V7324" t="s">
        <v>251</v>
      </c>
      <c r="Y7324" t="s">
        <v>36</v>
      </c>
    </row>
    <row r="7325" spans="1:25" x14ac:dyDescent="0.45">
      <c r="A7325" t="s">
        <v>203</v>
      </c>
      <c r="B7325" t="s">
        <v>587</v>
      </c>
      <c r="C7325">
        <v>10307</v>
      </c>
      <c r="D7325">
        <v>1</v>
      </c>
      <c r="E7325" t="s">
        <v>588</v>
      </c>
      <c r="F7325">
        <v>2019</v>
      </c>
      <c r="G7325">
        <v>200</v>
      </c>
      <c r="H7325">
        <v>184.92</v>
      </c>
      <c r="I7325">
        <v>16335.36</v>
      </c>
      <c r="K7325">
        <v>1.8759999999999999</v>
      </c>
      <c r="L7325">
        <v>1.6799999999999999E-2</v>
      </c>
      <c r="M7325">
        <v>11294.032999999999</v>
      </c>
      <c r="N7325">
        <v>5.9400000000000001E-2</v>
      </c>
      <c r="O7325">
        <v>7.7060000000000004</v>
      </c>
      <c r="P7325">
        <v>9.7199999999999995E-2</v>
      </c>
      <c r="Q7325">
        <v>188717.18100000001</v>
      </c>
      <c r="R7325" t="s">
        <v>34</v>
      </c>
      <c r="S7325" t="s">
        <v>38</v>
      </c>
      <c r="T7325" t="s">
        <v>89</v>
      </c>
      <c r="V7325" t="s">
        <v>251</v>
      </c>
      <c r="Y7325" t="s">
        <v>36</v>
      </c>
    </row>
    <row r="7326" spans="1:25" x14ac:dyDescent="0.45">
      <c r="A7326" t="s">
        <v>203</v>
      </c>
      <c r="B7326" t="s">
        <v>587</v>
      </c>
      <c r="C7326">
        <v>10307</v>
      </c>
      <c r="D7326">
        <v>1</v>
      </c>
      <c r="E7326" t="s">
        <v>588</v>
      </c>
      <c r="F7326">
        <v>2020</v>
      </c>
      <c r="G7326">
        <v>205</v>
      </c>
      <c r="H7326">
        <v>193.46</v>
      </c>
      <c r="I7326">
        <v>16666.29</v>
      </c>
      <c r="K7326">
        <v>1.522</v>
      </c>
      <c r="L7326">
        <v>1.3100000000000001E-2</v>
      </c>
      <c r="M7326">
        <v>11582.495000000001</v>
      </c>
      <c r="N7326">
        <v>5.9299999999999999E-2</v>
      </c>
      <c r="O7326">
        <v>7.8460000000000001</v>
      </c>
      <c r="P7326">
        <v>9.0899999999999995E-2</v>
      </c>
      <c r="Q7326">
        <v>193828.747</v>
      </c>
      <c r="R7326" t="s">
        <v>34</v>
      </c>
      <c r="S7326" t="s">
        <v>38</v>
      </c>
      <c r="T7326" t="s">
        <v>89</v>
      </c>
      <c r="V7326" t="s">
        <v>251</v>
      </c>
      <c r="Y7326" t="s">
        <v>36</v>
      </c>
    </row>
    <row r="7327" spans="1:25" x14ac:dyDescent="0.45">
      <c r="A7327" t="s">
        <v>203</v>
      </c>
      <c r="B7327" t="s">
        <v>587</v>
      </c>
      <c r="C7327">
        <v>10307</v>
      </c>
      <c r="D7327">
        <v>1</v>
      </c>
      <c r="E7327" t="s">
        <v>588</v>
      </c>
      <c r="F7327">
        <v>2021</v>
      </c>
      <c r="G7327">
        <v>481</v>
      </c>
      <c r="H7327">
        <v>468.86</v>
      </c>
      <c r="I7327">
        <v>43697.4</v>
      </c>
      <c r="K7327">
        <v>1.375</v>
      </c>
      <c r="L7327">
        <v>5.4000000000000003E-3</v>
      </c>
      <c r="M7327">
        <v>29856.15</v>
      </c>
      <c r="N7327">
        <v>5.91E-2</v>
      </c>
      <c r="O7327">
        <v>19.315000000000001</v>
      </c>
      <c r="P7327">
        <v>8.2000000000000003E-2</v>
      </c>
      <c r="Q7327">
        <v>501496.576</v>
      </c>
      <c r="R7327" t="s">
        <v>34</v>
      </c>
      <c r="S7327" t="s">
        <v>38</v>
      </c>
      <c r="T7327" t="s">
        <v>89</v>
      </c>
      <c r="V7327" t="s">
        <v>251</v>
      </c>
      <c r="Y7327" t="s">
        <v>36</v>
      </c>
    </row>
    <row r="7328" spans="1:25" x14ac:dyDescent="0.45">
      <c r="A7328" t="s">
        <v>203</v>
      </c>
      <c r="B7328" t="s">
        <v>587</v>
      </c>
      <c r="C7328">
        <v>10307</v>
      </c>
      <c r="D7328">
        <v>1</v>
      </c>
      <c r="E7328" t="s">
        <v>588</v>
      </c>
      <c r="F7328">
        <v>2022</v>
      </c>
      <c r="G7328">
        <v>725</v>
      </c>
      <c r="H7328">
        <v>704.04</v>
      </c>
      <c r="I7328">
        <v>65944.539999999994</v>
      </c>
      <c r="K7328">
        <v>1.444</v>
      </c>
      <c r="L7328">
        <v>4.0000000000000001E-3</v>
      </c>
      <c r="M7328">
        <v>45074.976999999999</v>
      </c>
      <c r="N7328">
        <v>5.91E-2</v>
      </c>
      <c r="O7328">
        <v>29.864000000000001</v>
      </c>
      <c r="P7328">
        <v>8.3900000000000002E-2</v>
      </c>
      <c r="Q7328">
        <v>757585.95400000003</v>
      </c>
      <c r="R7328" t="s">
        <v>34</v>
      </c>
      <c r="S7328" t="s">
        <v>38</v>
      </c>
      <c r="T7328" t="s">
        <v>89</v>
      </c>
      <c r="V7328" t="s">
        <v>251</v>
      </c>
      <c r="Y7328" t="s">
        <v>36</v>
      </c>
    </row>
    <row r="7329" spans="1:25" x14ac:dyDescent="0.45">
      <c r="A7329" t="s">
        <v>203</v>
      </c>
      <c r="B7329" t="s">
        <v>587</v>
      </c>
      <c r="C7329">
        <v>10307</v>
      </c>
      <c r="D7329">
        <v>1</v>
      </c>
      <c r="E7329" t="s">
        <v>588</v>
      </c>
      <c r="F7329">
        <v>2023</v>
      </c>
      <c r="G7329">
        <v>250</v>
      </c>
      <c r="H7329">
        <v>235.61</v>
      </c>
      <c r="I7329">
        <v>21161.54</v>
      </c>
      <c r="K7329">
        <v>7.3999999999999996E-2</v>
      </c>
      <c r="L7329">
        <v>1E-3</v>
      </c>
      <c r="M7329">
        <v>15042.332</v>
      </c>
      <c r="N7329">
        <v>6.1600000000000002E-2</v>
      </c>
      <c r="O7329">
        <v>9.8330000000000002</v>
      </c>
      <c r="P7329">
        <v>9.1399999999999995E-2</v>
      </c>
      <c r="Q7329">
        <v>241054.15100000001</v>
      </c>
      <c r="R7329" t="s">
        <v>34</v>
      </c>
      <c r="S7329" t="s">
        <v>38</v>
      </c>
      <c r="T7329" t="s">
        <v>89</v>
      </c>
      <c r="V7329" t="s">
        <v>251</v>
      </c>
      <c r="Y7329" t="s">
        <v>36</v>
      </c>
    </row>
    <row r="7330" spans="1:25" x14ac:dyDescent="0.45">
      <c r="A7330" t="s">
        <v>203</v>
      </c>
      <c r="B7330" t="s">
        <v>587</v>
      </c>
      <c r="C7330">
        <v>10307</v>
      </c>
      <c r="D7330">
        <v>1</v>
      </c>
      <c r="E7330" t="s">
        <v>588</v>
      </c>
      <c r="F7330">
        <v>2024</v>
      </c>
      <c r="G7330">
        <v>94</v>
      </c>
      <c r="H7330">
        <v>92.42</v>
      </c>
      <c r="I7330">
        <v>8186.54</v>
      </c>
      <c r="K7330">
        <v>2.9000000000000001E-2</v>
      </c>
      <c r="L7330">
        <v>1E-3</v>
      </c>
      <c r="M7330">
        <v>5645.683</v>
      </c>
      <c r="N7330">
        <v>5.8999999999999997E-2</v>
      </c>
      <c r="O7330">
        <v>3.7850000000000001</v>
      </c>
      <c r="P7330">
        <v>8.3699999999999997E-2</v>
      </c>
      <c r="Q7330">
        <v>95000.228000000003</v>
      </c>
      <c r="R7330" t="s">
        <v>34</v>
      </c>
      <c r="S7330" t="s">
        <v>38</v>
      </c>
      <c r="T7330" t="s">
        <v>89</v>
      </c>
      <c r="V7330" t="s">
        <v>251</v>
      </c>
      <c r="Y7330" t="s">
        <v>36</v>
      </c>
    </row>
    <row r="7331" spans="1:25" x14ac:dyDescent="0.45">
      <c r="A7331" t="s">
        <v>203</v>
      </c>
      <c r="B7331" t="s">
        <v>587</v>
      </c>
      <c r="C7331">
        <v>10307</v>
      </c>
      <c r="D7331">
        <v>2</v>
      </c>
      <c r="E7331" t="s">
        <v>588</v>
      </c>
      <c r="F7331">
        <v>2009</v>
      </c>
      <c r="G7331">
        <v>1163</v>
      </c>
      <c r="H7331">
        <v>1107.03</v>
      </c>
      <c r="I7331">
        <v>104884.06</v>
      </c>
      <c r="K7331">
        <v>0.63700000000000001</v>
      </c>
      <c r="L7331">
        <v>1.4E-3</v>
      </c>
      <c r="M7331">
        <v>72917.952999999994</v>
      </c>
      <c r="N7331">
        <v>5.9299999999999999E-2</v>
      </c>
      <c r="O7331">
        <v>54.149000000000001</v>
      </c>
      <c r="P7331">
        <v>0.10100000000000001</v>
      </c>
      <c r="Q7331">
        <v>1220839.655</v>
      </c>
      <c r="R7331" t="s">
        <v>34</v>
      </c>
      <c r="S7331" t="s">
        <v>38</v>
      </c>
      <c r="T7331" t="s">
        <v>89</v>
      </c>
      <c r="V7331" t="s">
        <v>251</v>
      </c>
      <c r="Y7331" t="s">
        <v>35</v>
      </c>
    </row>
    <row r="7332" spans="1:25" x14ac:dyDescent="0.45">
      <c r="A7332" t="s">
        <v>203</v>
      </c>
      <c r="B7332" t="s">
        <v>587</v>
      </c>
      <c r="C7332">
        <v>10307</v>
      </c>
      <c r="D7332">
        <v>2</v>
      </c>
      <c r="E7332" t="s">
        <v>588</v>
      </c>
      <c r="F7332">
        <v>2010</v>
      </c>
      <c r="G7332">
        <v>3862</v>
      </c>
      <c r="H7332">
        <v>3759.79</v>
      </c>
      <c r="I7332">
        <v>356128.36</v>
      </c>
      <c r="K7332">
        <v>1.258</v>
      </c>
      <c r="L7332">
        <v>1E-3</v>
      </c>
      <c r="M7332">
        <v>244256.30100000001</v>
      </c>
      <c r="N7332">
        <v>5.8999999999999997E-2</v>
      </c>
      <c r="O7332">
        <v>166.393</v>
      </c>
      <c r="P7332">
        <v>8.7099999999999997E-2</v>
      </c>
      <c r="Q7332">
        <v>4109599.182</v>
      </c>
      <c r="R7332" t="s">
        <v>34</v>
      </c>
      <c r="S7332" t="s">
        <v>38</v>
      </c>
      <c r="T7332" t="s">
        <v>89</v>
      </c>
      <c r="V7332" t="s">
        <v>251</v>
      </c>
      <c r="Y7332" t="s">
        <v>35</v>
      </c>
    </row>
    <row r="7333" spans="1:25" x14ac:dyDescent="0.45">
      <c r="A7333" t="s">
        <v>203</v>
      </c>
      <c r="B7333" t="s">
        <v>587</v>
      </c>
      <c r="C7333">
        <v>10307</v>
      </c>
      <c r="D7333">
        <v>2</v>
      </c>
      <c r="E7333" t="s">
        <v>588</v>
      </c>
      <c r="F7333">
        <v>2011</v>
      </c>
      <c r="G7333">
        <v>2452</v>
      </c>
      <c r="H7333">
        <v>2320.85</v>
      </c>
      <c r="I7333">
        <v>222910.16</v>
      </c>
      <c r="K7333">
        <v>0.82799999999999996</v>
      </c>
      <c r="L7333">
        <v>1E-3</v>
      </c>
      <c r="M7333">
        <v>151246.86300000001</v>
      </c>
      <c r="N7333">
        <v>5.91E-2</v>
      </c>
      <c r="O7333">
        <v>129.60599999999999</v>
      </c>
      <c r="P7333">
        <v>0.1173</v>
      </c>
      <c r="Q7333">
        <v>2543596.96</v>
      </c>
      <c r="R7333" t="s">
        <v>34</v>
      </c>
      <c r="S7333" t="s">
        <v>38</v>
      </c>
      <c r="T7333" t="s">
        <v>89</v>
      </c>
      <c r="V7333" t="s">
        <v>251</v>
      </c>
      <c r="Y7333" t="s">
        <v>35</v>
      </c>
    </row>
    <row r="7334" spans="1:25" x14ac:dyDescent="0.45">
      <c r="A7334" t="s">
        <v>203</v>
      </c>
      <c r="B7334" t="s">
        <v>587</v>
      </c>
      <c r="C7334">
        <v>10307</v>
      </c>
      <c r="D7334">
        <v>2</v>
      </c>
      <c r="E7334" t="s">
        <v>588</v>
      </c>
      <c r="F7334">
        <v>2012</v>
      </c>
      <c r="G7334">
        <v>1671</v>
      </c>
      <c r="H7334">
        <v>1566.76</v>
      </c>
      <c r="I7334">
        <v>148109.82999999999</v>
      </c>
      <c r="K7334">
        <v>0.52500000000000002</v>
      </c>
      <c r="L7334">
        <v>1E-3</v>
      </c>
      <c r="M7334">
        <v>101582.791</v>
      </c>
      <c r="N7334">
        <v>5.8999999999999997E-2</v>
      </c>
      <c r="O7334">
        <v>78.183000000000007</v>
      </c>
      <c r="P7334">
        <v>0.10639999999999999</v>
      </c>
      <c r="Q7334">
        <v>1709059.4169999999</v>
      </c>
      <c r="R7334" t="s">
        <v>34</v>
      </c>
      <c r="S7334" t="s">
        <v>38</v>
      </c>
      <c r="T7334" t="s">
        <v>89</v>
      </c>
      <c r="V7334" t="s">
        <v>251</v>
      </c>
      <c r="Y7334" t="s">
        <v>35</v>
      </c>
    </row>
    <row r="7335" spans="1:25" x14ac:dyDescent="0.45">
      <c r="A7335" t="s">
        <v>203</v>
      </c>
      <c r="B7335" t="s">
        <v>587</v>
      </c>
      <c r="C7335">
        <v>10307</v>
      </c>
      <c r="D7335">
        <v>2</v>
      </c>
      <c r="E7335" t="s">
        <v>588</v>
      </c>
      <c r="F7335">
        <v>2013</v>
      </c>
      <c r="G7335">
        <v>1224</v>
      </c>
      <c r="H7335">
        <v>1204.5</v>
      </c>
      <c r="I7335">
        <v>119286.58</v>
      </c>
      <c r="K7335">
        <v>10.516999999999999</v>
      </c>
      <c r="L7335">
        <v>1.8200000000000001E-2</v>
      </c>
      <c r="M7335">
        <v>81372.202999999994</v>
      </c>
      <c r="N7335">
        <v>5.96E-2</v>
      </c>
      <c r="O7335">
        <v>58.76</v>
      </c>
      <c r="P7335">
        <v>9.1200000000000003E-2</v>
      </c>
      <c r="Q7335">
        <v>1357120.8319999999</v>
      </c>
      <c r="R7335" t="s">
        <v>34</v>
      </c>
      <c r="S7335" t="s">
        <v>38</v>
      </c>
      <c r="T7335" t="s">
        <v>89</v>
      </c>
      <c r="V7335" t="s">
        <v>251</v>
      </c>
      <c r="Y7335" t="s">
        <v>35</v>
      </c>
    </row>
    <row r="7336" spans="1:25" x14ac:dyDescent="0.45">
      <c r="A7336" t="s">
        <v>203</v>
      </c>
      <c r="B7336" t="s">
        <v>587</v>
      </c>
      <c r="C7336">
        <v>10307</v>
      </c>
      <c r="D7336">
        <v>2</v>
      </c>
      <c r="E7336" t="s">
        <v>588</v>
      </c>
      <c r="F7336">
        <v>2014</v>
      </c>
      <c r="G7336">
        <v>1725</v>
      </c>
      <c r="H7336">
        <v>1687.49</v>
      </c>
      <c r="I7336">
        <v>171341.45</v>
      </c>
      <c r="K7336">
        <v>0.66800000000000004</v>
      </c>
      <c r="L7336">
        <v>1.1000000000000001E-3</v>
      </c>
      <c r="M7336">
        <v>117102.092</v>
      </c>
      <c r="N7336">
        <v>6.1100000000000002E-2</v>
      </c>
      <c r="O7336">
        <v>82.349000000000004</v>
      </c>
      <c r="P7336">
        <v>9.1499999999999998E-2</v>
      </c>
      <c r="Q7336">
        <v>1903985.0560000001</v>
      </c>
      <c r="R7336" t="s">
        <v>34</v>
      </c>
      <c r="S7336" t="s">
        <v>38</v>
      </c>
      <c r="T7336" t="s">
        <v>89</v>
      </c>
      <c r="V7336" t="s">
        <v>251</v>
      </c>
      <c r="Y7336" t="s">
        <v>35</v>
      </c>
    </row>
    <row r="7337" spans="1:25" x14ac:dyDescent="0.45">
      <c r="A7337" t="s">
        <v>203</v>
      </c>
      <c r="B7337" t="s">
        <v>587</v>
      </c>
      <c r="C7337">
        <v>10307</v>
      </c>
      <c r="D7337">
        <v>2</v>
      </c>
      <c r="E7337" t="s">
        <v>588</v>
      </c>
      <c r="F7337">
        <v>2015</v>
      </c>
      <c r="G7337">
        <v>4152</v>
      </c>
      <c r="H7337">
        <v>4128.3500000000004</v>
      </c>
      <c r="I7337">
        <v>450320.57</v>
      </c>
      <c r="K7337">
        <v>1.506</v>
      </c>
      <c r="L7337">
        <v>1E-3</v>
      </c>
      <c r="M7337">
        <v>298369.77299999999</v>
      </c>
      <c r="N7337">
        <v>5.9299999999999999E-2</v>
      </c>
      <c r="O7337">
        <v>188.952</v>
      </c>
      <c r="P7337">
        <v>7.7100000000000002E-2</v>
      </c>
      <c r="Q7337">
        <v>4998232.0880000005</v>
      </c>
      <c r="R7337" t="s">
        <v>34</v>
      </c>
      <c r="S7337" t="s">
        <v>38</v>
      </c>
      <c r="T7337" t="s">
        <v>89</v>
      </c>
      <c r="V7337" t="s">
        <v>251</v>
      </c>
      <c r="Y7337" t="s">
        <v>36</v>
      </c>
    </row>
    <row r="7338" spans="1:25" x14ac:dyDescent="0.45">
      <c r="A7338" t="s">
        <v>203</v>
      </c>
      <c r="B7338" t="s">
        <v>587</v>
      </c>
      <c r="C7338">
        <v>10307</v>
      </c>
      <c r="D7338">
        <v>2</v>
      </c>
      <c r="E7338" t="s">
        <v>588</v>
      </c>
      <c r="F7338">
        <v>2016</v>
      </c>
      <c r="G7338">
        <v>2710</v>
      </c>
      <c r="H7338">
        <v>2632.41</v>
      </c>
      <c r="I7338">
        <v>250739.06</v>
      </c>
      <c r="K7338">
        <v>1.1200000000000001</v>
      </c>
      <c r="L7338">
        <v>1.1999999999999999E-3</v>
      </c>
      <c r="M7338">
        <v>169132.867</v>
      </c>
      <c r="N7338">
        <v>5.8999999999999997E-2</v>
      </c>
      <c r="O7338">
        <v>115.86</v>
      </c>
      <c r="P7338">
        <v>8.8700000000000001E-2</v>
      </c>
      <c r="Q7338">
        <v>2844871.0079999999</v>
      </c>
      <c r="R7338" t="s">
        <v>34</v>
      </c>
      <c r="S7338" t="s">
        <v>38</v>
      </c>
      <c r="T7338" t="s">
        <v>89</v>
      </c>
      <c r="V7338" t="s">
        <v>251</v>
      </c>
      <c r="Y7338" t="s">
        <v>36</v>
      </c>
    </row>
    <row r="7339" spans="1:25" x14ac:dyDescent="0.45">
      <c r="A7339" t="s">
        <v>203</v>
      </c>
      <c r="B7339" t="s">
        <v>587</v>
      </c>
      <c r="C7339">
        <v>10307</v>
      </c>
      <c r="D7339">
        <v>2</v>
      </c>
      <c r="E7339" t="s">
        <v>588</v>
      </c>
      <c r="F7339">
        <v>2017</v>
      </c>
      <c r="G7339">
        <v>3196</v>
      </c>
      <c r="H7339">
        <v>3153.75</v>
      </c>
      <c r="I7339">
        <v>284905.59000000003</v>
      </c>
      <c r="K7339">
        <v>0.98199999999999998</v>
      </c>
      <c r="L7339">
        <v>1E-3</v>
      </c>
      <c r="M7339">
        <v>194389.071</v>
      </c>
      <c r="N7339">
        <v>5.8999999999999997E-2</v>
      </c>
      <c r="O7339">
        <v>130.846</v>
      </c>
      <c r="P7339">
        <v>8.3599999999999994E-2</v>
      </c>
      <c r="Q7339">
        <v>3269842.105</v>
      </c>
      <c r="R7339" t="s">
        <v>34</v>
      </c>
      <c r="S7339" t="s">
        <v>38</v>
      </c>
      <c r="T7339" t="s">
        <v>89</v>
      </c>
      <c r="V7339" t="s">
        <v>251</v>
      </c>
      <c r="Y7339" t="s">
        <v>36</v>
      </c>
    </row>
    <row r="7340" spans="1:25" x14ac:dyDescent="0.45">
      <c r="A7340" t="s">
        <v>203</v>
      </c>
      <c r="B7340" t="s">
        <v>587</v>
      </c>
      <c r="C7340">
        <v>10307</v>
      </c>
      <c r="D7340">
        <v>2</v>
      </c>
      <c r="E7340" t="s">
        <v>588</v>
      </c>
      <c r="F7340">
        <v>2018</v>
      </c>
      <c r="G7340">
        <v>595</v>
      </c>
      <c r="H7340">
        <v>568.73</v>
      </c>
      <c r="I7340">
        <v>52752.94</v>
      </c>
      <c r="K7340">
        <v>0.192</v>
      </c>
      <c r="L7340">
        <v>1E-3</v>
      </c>
      <c r="M7340">
        <v>37752.612999999998</v>
      </c>
      <c r="N7340">
        <v>6.2100000000000002E-2</v>
      </c>
      <c r="O7340">
        <v>28.459</v>
      </c>
      <c r="P7340">
        <v>0.107</v>
      </c>
      <c r="Q7340">
        <v>601202.66899999999</v>
      </c>
      <c r="R7340" t="s">
        <v>34</v>
      </c>
      <c r="S7340" t="s">
        <v>38</v>
      </c>
      <c r="T7340" t="s">
        <v>89</v>
      </c>
      <c r="V7340" t="s">
        <v>251</v>
      </c>
      <c r="Y7340" t="s">
        <v>36</v>
      </c>
    </row>
    <row r="7341" spans="1:25" x14ac:dyDescent="0.45">
      <c r="A7341" t="s">
        <v>203</v>
      </c>
      <c r="B7341" t="s">
        <v>587</v>
      </c>
      <c r="C7341">
        <v>10307</v>
      </c>
      <c r="D7341">
        <v>2</v>
      </c>
      <c r="E7341" t="s">
        <v>588</v>
      </c>
      <c r="F7341">
        <v>2019</v>
      </c>
      <c r="G7341">
        <v>289</v>
      </c>
      <c r="H7341">
        <v>270.11</v>
      </c>
      <c r="I7341">
        <v>23669.83</v>
      </c>
      <c r="K7341">
        <v>1.9279999999999999</v>
      </c>
      <c r="L7341">
        <v>1.1900000000000001E-2</v>
      </c>
      <c r="M7341">
        <v>16605.73</v>
      </c>
      <c r="N7341">
        <v>5.9299999999999999E-2</v>
      </c>
      <c r="O7341">
        <v>12.846</v>
      </c>
      <c r="P7341">
        <v>0.10630000000000001</v>
      </c>
      <c r="Q7341">
        <v>278086.74400000001</v>
      </c>
      <c r="R7341" t="s">
        <v>34</v>
      </c>
      <c r="S7341" t="s">
        <v>38</v>
      </c>
      <c r="T7341" t="s">
        <v>89</v>
      </c>
      <c r="V7341" t="s">
        <v>251</v>
      </c>
      <c r="Y7341" t="s">
        <v>36</v>
      </c>
    </row>
    <row r="7342" spans="1:25" x14ac:dyDescent="0.45">
      <c r="A7342" t="s">
        <v>203</v>
      </c>
      <c r="B7342" t="s">
        <v>587</v>
      </c>
      <c r="C7342">
        <v>10307</v>
      </c>
      <c r="D7342">
        <v>2</v>
      </c>
      <c r="E7342" t="s">
        <v>588</v>
      </c>
      <c r="F7342">
        <v>2020</v>
      </c>
      <c r="G7342">
        <v>293</v>
      </c>
      <c r="H7342">
        <v>280.91000000000003</v>
      </c>
      <c r="I7342">
        <v>24297.47</v>
      </c>
      <c r="K7342">
        <v>1.554</v>
      </c>
      <c r="L7342">
        <v>9.4999999999999998E-3</v>
      </c>
      <c r="M7342">
        <v>17168.559000000001</v>
      </c>
      <c r="N7342">
        <v>5.9200000000000003E-2</v>
      </c>
      <c r="O7342">
        <v>12.965</v>
      </c>
      <c r="P7342">
        <v>0.1008</v>
      </c>
      <c r="Q7342">
        <v>287826.15399999998</v>
      </c>
      <c r="R7342" t="s">
        <v>34</v>
      </c>
      <c r="S7342" t="s">
        <v>38</v>
      </c>
      <c r="T7342" t="s">
        <v>89</v>
      </c>
      <c r="V7342" t="s">
        <v>251</v>
      </c>
      <c r="Y7342" t="s">
        <v>36</v>
      </c>
    </row>
    <row r="7343" spans="1:25" x14ac:dyDescent="0.45">
      <c r="A7343" t="s">
        <v>203</v>
      </c>
      <c r="B7343" t="s">
        <v>587</v>
      </c>
      <c r="C7343">
        <v>10307</v>
      </c>
      <c r="D7343">
        <v>2</v>
      </c>
      <c r="E7343" t="s">
        <v>588</v>
      </c>
      <c r="F7343">
        <v>2021</v>
      </c>
      <c r="G7343">
        <v>616</v>
      </c>
      <c r="H7343">
        <v>598.91999999999996</v>
      </c>
      <c r="I7343">
        <v>54868.39</v>
      </c>
      <c r="K7343">
        <v>1.425</v>
      </c>
      <c r="L7343">
        <v>4.4000000000000003E-3</v>
      </c>
      <c r="M7343">
        <v>38231.908000000003</v>
      </c>
      <c r="N7343">
        <v>5.91E-2</v>
      </c>
      <c r="O7343">
        <v>26.39</v>
      </c>
      <c r="P7343">
        <v>8.9499999999999996E-2</v>
      </c>
      <c r="Q7343">
        <v>642432.01899999997</v>
      </c>
      <c r="R7343" t="s">
        <v>34</v>
      </c>
      <c r="S7343" t="s">
        <v>38</v>
      </c>
      <c r="T7343" t="s">
        <v>89</v>
      </c>
      <c r="V7343" t="s">
        <v>251</v>
      </c>
      <c r="Y7343" t="s">
        <v>36</v>
      </c>
    </row>
    <row r="7344" spans="1:25" x14ac:dyDescent="0.45">
      <c r="A7344" t="s">
        <v>203</v>
      </c>
      <c r="B7344" t="s">
        <v>587</v>
      </c>
      <c r="C7344">
        <v>10307</v>
      </c>
      <c r="D7344">
        <v>2</v>
      </c>
      <c r="E7344" t="s">
        <v>588</v>
      </c>
      <c r="F7344">
        <v>2022</v>
      </c>
      <c r="G7344">
        <v>1037</v>
      </c>
      <c r="H7344">
        <v>1005.86</v>
      </c>
      <c r="I7344">
        <v>92575.12</v>
      </c>
      <c r="K7344">
        <v>1.6040000000000001</v>
      </c>
      <c r="L7344">
        <v>3.0999999999999999E-3</v>
      </c>
      <c r="M7344">
        <v>67601.517999999996</v>
      </c>
      <c r="N7344">
        <v>5.9900000000000002E-2</v>
      </c>
      <c r="O7344">
        <v>47.512</v>
      </c>
      <c r="P7344">
        <v>9.3200000000000005E-2</v>
      </c>
      <c r="Q7344">
        <v>1112094.3999999999</v>
      </c>
      <c r="R7344" t="s">
        <v>34</v>
      </c>
      <c r="S7344" t="s">
        <v>38</v>
      </c>
      <c r="T7344" t="s">
        <v>89</v>
      </c>
      <c r="V7344" t="s">
        <v>251</v>
      </c>
      <c r="Y7344" t="s">
        <v>36</v>
      </c>
    </row>
    <row r="7345" spans="1:25" x14ac:dyDescent="0.45">
      <c r="A7345" t="s">
        <v>203</v>
      </c>
      <c r="B7345" t="s">
        <v>587</v>
      </c>
      <c r="C7345">
        <v>10307</v>
      </c>
      <c r="D7345">
        <v>2</v>
      </c>
      <c r="E7345" t="s">
        <v>588</v>
      </c>
      <c r="F7345">
        <v>2023</v>
      </c>
      <c r="G7345">
        <v>588</v>
      </c>
      <c r="H7345">
        <v>571.55999999999995</v>
      </c>
      <c r="I7345">
        <v>53773.440000000002</v>
      </c>
      <c r="K7345">
        <v>0.188</v>
      </c>
      <c r="L7345">
        <v>1E-3</v>
      </c>
      <c r="M7345">
        <v>37493.43</v>
      </c>
      <c r="N7345">
        <v>6.0100000000000001E-2</v>
      </c>
      <c r="O7345">
        <v>26.17</v>
      </c>
      <c r="P7345">
        <v>9.35E-2</v>
      </c>
      <c r="Q7345">
        <v>618808.375</v>
      </c>
      <c r="R7345" t="s">
        <v>34</v>
      </c>
      <c r="S7345" t="s">
        <v>38</v>
      </c>
      <c r="T7345" t="s">
        <v>89</v>
      </c>
      <c r="V7345" t="s">
        <v>251</v>
      </c>
      <c r="Y7345" t="s">
        <v>36</v>
      </c>
    </row>
    <row r="7346" spans="1:25" x14ac:dyDescent="0.45">
      <c r="A7346" t="s">
        <v>203</v>
      </c>
      <c r="B7346" t="s">
        <v>587</v>
      </c>
      <c r="C7346">
        <v>10307</v>
      </c>
      <c r="D7346">
        <v>2</v>
      </c>
      <c r="E7346" t="s">
        <v>588</v>
      </c>
      <c r="F7346">
        <v>2024</v>
      </c>
      <c r="G7346">
        <v>116</v>
      </c>
      <c r="H7346">
        <v>112.33</v>
      </c>
      <c r="I7346">
        <v>9880.57</v>
      </c>
      <c r="K7346">
        <v>3.5000000000000003E-2</v>
      </c>
      <c r="L7346">
        <v>1E-3</v>
      </c>
      <c r="M7346">
        <v>6880.3339999999998</v>
      </c>
      <c r="N7346">
        <v>5.8999999999999997E-2</v>
      </c>
      <c r="O7346">
        <v>4.9939999999999998</v>
      </c>
      <c r="P7346">
        <v>9.5299999999999996E-2</v>
      </c>
      <c r="Q7346">
        <v>115776.228</v>
      </c>
      <c r="R7346" t="s">
        <v>34</v>
      </c>
      <c r="S7346" t="s">
        <v>38</v>
      </c>
      <c r="T7346" t="s">
        <v>89</v>
      </c>
      <c r="V7346" t="s">
        <v>251</v>
      </c>
      <c r="Y7346" t="s">
        <v>36</v>
      </c>
    </row>
    <row r="7347" spans="1:25" x14ac:dyDescent="0.45">
      <c r="A7347" t="s">
        <v>274</v>
      </c>
      <c r="B7347" t="s">
        <v>589</v>
      </c>
      <c r="C7347">
        <v>10308</v>
      </c>
      <c r="D7347">
        <v>1001</v>
      </c>
      <c r="F7347">
        <v>2009</v>
      </c>
      <c r="G7347">
        <v>3584</v>
      </c>
      <c r="H7347">
        <v>3353.72</v>
      </c>
      <c r="I7347">
        <v>328641.48</v>
      </c>
      <c r="K7347">
        <v>1.1100000000000001</v>
      </c>
      <c r="L7347">
        <v>1E-3</v>
      </c>
      <c r="M7347">
        <v>219880.69099999999</v>
      </c>
      <c r="N7347">
        <v>5.8999999999999997E-2</v>
      </c>
      <c r="O7347">
        <v>160.68899999999999</v>
      </c>
      <c r="P7347">
        <v>9.3299999999999994E-2</v>
      </c>
      <c r="Q7347">
        <v>3699934.3369999998</v>
      </c>
      <c r="R7347" t="s">
        <v>34</v>
      </c>
      <c r="T7347" t="s">
        <v>89</v>
      </c>
      <c r="V7347" t="s">
        <v>251</v>
      </c>
      <c r="Y7347" t="s">
        <v>107</v>
      </c>
    </row>
    <row r="7348" spans="1:25" x14ac:dyDescent="0.45">
      <c r="A7348" t="s">
        <v>274</v>
      </c>
      <c r="B7348" t="s">
        <v>589</v>
      </c>
      <c r="C7348">
        <v>10308</v>
      </c>
      <c r="D7348">
        <v>1001</v>
      </c>
      <c r="F7348">
        <v>2010</v>
      </c>
      <c r="G7348">
        <v>4016</v>
      </c>
      <c r="H7348">
        <v>3805.2</v>
      </c>
      <c r="I7348">
        <v>359882.96</v>
      </c>
      <c r="K7348">
        <v>1.2250000000000001</v>
      </c>
      <c r="L7348">
        <v>1E-3</v>
      </c>
      <c r="M7348">
        <v>242570.242</v>
      </c>
      <c r="N7348">
        <v>5.8999999999999997E-2</v>
      </c>
      <c r="O7348">
        <v>178.08799999999999</v>
      </c>
      <c r="P7348">
        <v>9.2899999999999996E-2</v>
      </c>
      <c r="Q7348">
        <v>4081699.4169999999</v>
      </c>
      <c r="R7348" t="s">
        <v>34</v>
      </c>
      <c r="T7348" t="s">
        <v>89</v>
      </c>
      <c r="V7348" t="s">
        <v>251</v>
      </c>
      <c r="Y7348" t="s">
        <v>107</v>
      </c>
    </row>
    <row r="7349" spans="1:25" x14ac:dyDescent="0.45">
      <c r="A7349" t="s">
        <v>274</v>
      </c>
      <c r="B7349" t="s">
        <v>589</v>
      </c>
      <c r="C7349">
        <v>10308</v>
      </c>
      <c r="D7349">
        <v>1001</v>
      </c>
      <c r="F7349">
        <v>2011</v>
      </c>
      <c r="G7349">
        <v>4159</v>
      </c>
      <c r="H7349">
        <v>3921.1</v>
      </c>
      <c r="I7349">
        <v>510600.7</v>
      </c>
      <c r="K7349">
        <v>1.26</v>
      </c>
      <c r="L7349">
        <v>1E-3</v>
      </c>
      <c r="M7349">
        <v>249517.84400000001</v>
      </c>
      <c r="N7349">
        <v>5.8999999999999997E-2</v>
      </c>
      <c r="O7349">
        <v>185.18600000000001</v>
      </c>
      <c r="P7349">
        <v>9.2999999999999999E-2</v>
      </c>
      <c r="Q7349">
        <v>4198659.3880000003</v>
      </c>
      <c r="R7349" t="s">
        <v>34</v>
      </c>
      <c r="T7349" t="s">
        <v>89</v>
      </c>
      <c r="V7349" t="s">
        <v>251</v>
      </c>
      <c r="Y7349" t="s">
        <v>107</v>
      </c>
    </row>
    <row r="7350" spans="1:25" x14ac:dyDescent="0.45">
      <c r="A7350" t="s">
        <v>274</v>
      </c>
      <c r="B7350" t="s">
        <v>589</v>
      </c>
      <c r="C7350">
        <v>10308</v>
      </c>
      <c r="D7350">
        <v>1001</v>
      </c>
      <c r="F7350">
        <v>2012</v>
      </c>
      <c r="G7350">
        <v>5815</v>
      </c>
      <c r="H7350">
        <v>5775.12</v>
      </c>
      <c r="I7350">
        <v>817154.43</v>
      </c>
      <c r="K7350">
        <v>2</v>
      </c>
      <c r="L7350">
        <v>1E-3</v>
      </c>
      <c r="M7350">
        <v>396204.06199999998</v>
      </c>
      <c r="N7350">
        <v>5.8999999999999997E-2</v>
      </c>
      <c r="O7350">
        <v>273.61500000000001</v>
      </c>
      <c r="P7350">
        <v>8.3199999999999996E-2</v>
      </c>
      <c r="Q7350">
        <v>6666875.9970000004</v>
      </c>
      <c r="R7350" t="s">
        <v>34</v>
      </c>
      <c r="T7350" t="s">
        <v>89</v>
      </c>
      <c r="V7350" t="s">
        <v>251</v>
      </c>
      <c r="Y7350" t="s">
        <v>277</v>
      </c>
    </row>
    <row r="7351" spans="1:25" x14ac:dyDescent="0.45">
      <c r="A7351" t="s">
        <v>274</v>
      </c>
      <c r="B7351" t="s">
        <v>589</v>
      </c>
      <c r="C7351">
        <v>10308</v>
      </c>
      <c r="D7351">
        <v>1001</v>
      </c>
      <c r="F7351">
        <v>2013</v>
      </c>
      <c r="G7351">
        <v>4683</v>
      </c>
      <c r="H7351">
        <v>4560.21</v>
      </c>
      <c r="I7351">
        <v>615587.97</v>
      </c>
      <c r="K7351">
        <v>1.528</v>
      </c>
      <c r="L7351">
        <v>1E-3</v>
      </c>
      <c r="M7351">
        <v>302637.30599999998</v>
      </c>
      <c r="N7351">
        <v>5.8999999999999997E-2</v>
      </c>
      <c r="O7351">
        <v>219.798</v>
      </c>
      <c r="P7351">
        <v>9.0700000000000003E-2</v>
      </c>
      <c r="Q7351">
        <v>5092439.9649999999</v>
      </c>
      <c r="R7351" t="s">
        <v>34</v>
      </c>
      <c r="T7351" t="s">
        <v>89</v>
      </c>
      <c r="V7351" t="s">
        <v>251</v>
      </c>
      <c r="Y7351" t="s">
        <v>277</v>
      </c>
    </row>
    <row r="7352" spans="1:25" x14ac:dyDescent="0.45">
      <c r="A7352" t="s">
        <v>274</v>
      </c>
      <c r="B7352" t="s">
        <v>589</v>
      </c>
      <c r="C7352">
        <v>10308</v>
      </c>
      <c r="D7352">
        <v>1001</v>
      </c>
      <c r="F7352">
        <v>2014</v>
      </c>
      <c r="G7352">
        <v>4835</v>
      </c>
      <c r="H7352">
        <v>4720.49</v>
      </c>
      <c r="I7352">
        <v>665629.36</v>
      </c>
      <c r="K7352">
        <v>1.6240000000000001</v>
      </c>
      <c r="L7352">
        <v>1E-3</v>
      </c>
      <c r="M7352">
        <v>321633.68800000002</v>
      </c>
      <c r="N7352">
        <v>5.8999999999999997E-2</v>
      </c>
      <c r="O7352">
        <v>183.33600000000001</v>
      </c>
      <c r="P7352">
        <v>7.2499999999999995E-2</v>
      </c>
      <c r="Q7352">
        <v>5412101.5480000004</v>
      </c>
      <c r="R7352" t="s">
        <v>34</v>
      </c>
      <c r="T7352" t="s">
        <v>89</v>
      </c>
      <c r="V7352" t="s">
        <v>251</v>
      </c>
      <c r="Y7352" t="s">
        <v>277</v>
      </c>
    </row>
    <row r="7353" spans="1:25" x14ac:dyDescent="0.45">
      <c r="A7353" t="s">
        <v>274</v>
      </c>
      <c r="B7353" t="s">
        <v>589</v>
      </c>
      <c r="C7353">
        <v>10308</v>
      </c>
      <c r="D7353">
        <v>1001</v>
      </c>
      <c r="F7353">
        <v>2015</v>
      </c>
      <c r="G7353">
        <v>4596</v>
      </c>
      <c r="H7353">
        <v>4512.4399999999996</v>
      </c>
      <c r="I7353">
        <v>655688.07999999996</v>
      </c>
      <c r="K7353">
        <v>1.62</v>
      </c>
      <c r="L7353">
        <v>1E-3</v>
      </c>
      <c r="M7353">
        <v>320890.57500000001</v>
      </c>
      <c r="N7353">
        <v>5.8999999999999997E-2</v>
      </c>
      <c r="O7353">
        <v>176.51</v>
      </c>
      <c r="P7353">
        <v>6.9000000000000006E-2</v>
      </c>
      <c r="Q7353">
        <v>5399589.8389999997</v>
      </c>
      <c r="R7353" t="s">
        <v>34</v>
      </c>
      <c r="T7353" t="s">
        <v>89</v>
      </c>
      <c r="V7353" t="s">
        <v>251</v>
      </c>
      <c r="Y7353" t="s">
        <v>297</v>
      </c>
    </row>
    <row r="7354" spans="1:25" x14ac:dyDescent="0.45">
      <c r="A7354" t="s">
        <v>274</v>
      </c>
      <c r="B7354" t="s">
        <v>589</v>
      </c>
      <c r="C7354">
        <v>10308</v>
      </c>
      <c r="D7354">
        <v>1001</v>
      </c>
      <c r="F7354">
        <v>2016</v>
      </c>
      <c r="G7354">
        <v>3467</v>
      </c>
      <c r="H7354">
        <v>3418.66</v>
      </c>
      <c r="I7354">
        <v>489915.04</v>
      </c>
      <c r="K7354">
        <v>1.2</v>
      </c>
      <c r="L7354">
        <v>1E-3</v>
      </c>
      <c r="M7354">
        <v>237643.321</v>
      </c>
      <c r="N7354">
        <v>5.8999999999999997E-2</v>
      </c>
      <c r="O7354">
        <v>142.922</v>
      </c>
      <c r="P7354">
        <v>7.46E-2</v>
      </c>
      <c r="Q7354">
        <v>3998809.3689999999</v>
      </c>
      <c r="R7354" t="s">
        <v>34</v>
      </c>
      <c r="T7354" t="s">
        <v>89</v>
      </c>
      <c r="V7354" t="s">
        <v>251</v>
      </c>
      <c r="Y7354" t="s">
        <v>297</v>
      </c>
    </row>
    <row r="7355" spans="1:25" x14ac:dyDescent="0.45">
      <c r="A7355" t="s">
        <v>274</v>
      </c>
      <c r="B7355" t="s">
        <v>589</v>
      </c>
      <c r="C7355">
        <v>10308</v>
      </c>
      <c r="D7355">
        <v>1001</v>
      </c>
      <c r="F7355">
        <v>2017</v>
      </c>
      <c r="G7355">
        <v>3435</v>
      </c>
      <c r="H7355">
        <v>3347.89</v>
      </c>
      <c r="I7355">
        <v>445229.26</v>
      </c>
      <c r="K7355">
        <v>1.099</v>
      </c>
      <c r="L7355">
        <v>1E-3</v>
      </c>
      <c r="M7355">
        <v>217618.579</v>
      </c>
      <c r="N7355">
        <v>5.8999999999999997E-2</v>
      </c>
      <c r="O7355">
        <v>142.51400000000001</v>
      </c>
      <c r="P7355">
        <v>8.3199999999999996E-2</v>
      </c>
      <c r="Q7355">
        <v>3661867.5320000001</v>
      </c>
      <c r="R7355" t="s">
        <v>34</v>
      </c>
      <c r="T7355" t="s">
        <v>89</v>
      </c>
      <c r="V7355" t="s">
        <v>251</v>
      </c>
      <c r="Y7355" t="s">
        <v>299</v>
      </c>
    </row>
    <row r="7356" spans="1:25" x14ac:dyDescent="0.45">
      <c r="A7356" t="s">
        <v>274</v>
      </c>
      <c r="B7356" t="s">
        <v>589</v>
      </c>
      <c r="C7356">
        <v>10308</v>
      </c>
      <c r="D7356">
        <v>1001</v>
      </c>
      <c r="F7356">
        <v>2018</v>
      </c>
      <c r="G7356">
        <v>2798</v>
      </c>
      <c r="H7356">
        <v>2718.25</v>
      </c>
      <c r="I7356">
        <v>364539.69</v>
      </c>
      <c r="K7356">
        <v>0.89900000000000002</v>
      </c>
      <c r="L7356">
        <v>1E-3</v>
      </c>
      <c r="M7356">
        <v>178148.027</v>
      </c>
      <c r="N7356">
        <v>5.8999999999999997E-2</v>
      </c>
      <c r="O7356">
        <v>116.47499999999999</v>
      </c>
      <c r="P7356">
        <v>8.3000000000000004E-2</v>
      </c>
      <c r="Q7356">
        <v>2997671.76</v>
      </c>
      <c r="R7356" t="s">
        <v>34</v>
      </c>
      <c r="T7356" t="s">
        <v>89</v>
      </c>
      <c r="V7356" t="s">
        <v>251</v>
      </c>
      <c r="Y7356" t="s">
        <v>299</v>
      </c>
    </row>
    <row r="7357" spans="1:25" x14ac:dyDescent="0.45">
      <c r="A7357" t="s">
        <v>274</v>
      </c>
      <c r="B7357" t="s">
        <v>589</v>
      </c>
      <c r="C7357">
        <v>10308</v>
      </c>
      <c r="D7357">
        <v>1001</v>
      </c>
      <c r="F7357">
        <v>2019</v>
      </c>
      <c r="G7357">
        <v>1760</v>
      </c>
      <c r="H7357">
        <v>1680.41</v>
      </c>
      <c r="I7357">
        <v>222273.24</v>
      </c>
      <c r="K7357">
        <v>0.55700000000000005</v>
      </c>
      <c r="L7357">
        <v>1E-3</v>
      </c>
      <c r="M7357">
        <v>110284.44</v>
      </c>
      <c r="N7357">
        <v>5.8999999999999997E-2</v>
      </c>
      <c r="O7357">
        <v>77.644000000000005</v>
      </c>
      <c r="P7357">
        <v>9.1300000000000006E-2</v>
      </c>
      <c r="Q7357">
        <v>1855755.844</v>
      </c>
      <c r="R7357" t="s">
        <v>34</v>
      </c>
      <c r="T7357" t="s">
        <v>89</v>
      </c>
      <c r="V7357" t="s">
        <v>251</v>
      </c>
      <c r="Y7357" t="s">
        <v>299</v>
      </c>
    </row>
    <row r="7358" spans="1:25" x14ac:dyDescent="0.45">
      <c r="A7358" t="s">
        <v>274</v>
      </c>
      <c r="B7358" t="s">
        <v>589</v>
      </c>
      <c r="C7358">
        <v>10308</v>
      </c>
      <c r="D7358">
        <v>1001</v>
      </c>
      <c r="F7358">
        <v>2020</v>
      </c>
      <c r="G7358">
        <v>1429</v>
      </c>
      <c r="H7358">
        <v>1341.77</v>
      </c>
      <c r="I7358">
        <v>180310.52</v>
      </c>
      <c r="K7358">
        <v>0.45500000000000002</v>
      </c>
      <c r="L7358">
        <v>1E-3</v>
      </c>
      <c r="M7358">
        <v>90186.705000000002</v>
      </c>
      <c r="N7358">
        <v>5.8999999999999997E-2</v>
      </c>
      <c r="O7358">
        <v>64.686999999999998</v>
      </c>
      <c r="P7358">
        <v>9.64E-2</v>
      </c>
      <c r="Q7358">
        <v>1517580.66</v>
      </c>
      <c r="R7358" t="s">
        <v>34</v>
      </c>
      <c r="T7358" t="s">
        <v>89</v>
      </c>
      <c r="V7358" t="s">
        <v>251</v>
      </c>
      <c r="Y7358" t="s">
        <v>147</v>
      </c>
    </row>
    <row r="7359" spans="1:25" x14ac:dyDescent="0.45">
      <c r="A7359" t="s">
        <v>274</v>
      </c>
      <c r="B7359" t="s">
        <v>589</v>
      </c>
      <c r="C7359">
        <v>10308</v>
      </c>
      <c r="D7359">
        <v>1001</v>
      </c>
      <c r="F7359">
        <v>2021</v>
      </c>
      <c r="G7359">
        <v>2852</v>
      </c>
      <c r="H7359">
        <v>2662.13</v>
      </c>
      <c r="I7359">
        <v>357416.81</v>
      </c>
      <c r="K7359">
        <v>0.878</v>
      </c>
      <c r="L7359">
        <v>1E-3</v>
      </c>
      <c r="M7359">
        <v>173979.62</v>
      </c>
      <c r="N7359">
        <v>5.8999999999999997E-2</v>
      </c>
      <c r="O7359">
        <v>121.023</v>
      </c>
      <c r="P7359">
        <v>9.3600000000000003E-2</v>
      </c>
      <c r="Q7359">
        <v>2927507.727</v>
      </c>
      <c r="R7359" t="s">
        <v>34</v>
      </c>
      <c r="T7359" t="s">
        <v>89</v>
      </c>
      <c r="V7359" t="s">
        <v>251</v>
      </c>
      <c r="Y7359" t="s">
        <v>152</v>
      </c>
    </row>
    <row r="7360" spans="1:25" x14ac:dyDescent="0.45">
      <c r="A7360" t="s">
        <v>274</v>
      </c>
      <c r="B7360" t="s">
        <v>589</v>
      </c>
      <c r="C7360">
        <v>10308</v>
      </c>
      <c r="D7360">
        <v>1001</v>
      </c>
      <c r="F7360">
        <v>2022</v>
      </c>
      <c r="G7360">
        <v>2831</v>
      </c>
      <c r="H7360">
        <v>2642.55</v>
      </c>
      <c r="I7360">
        <v>355702.17</v>
      </c>
      <c r="K7360">
        <v>0.878</v>
      </c>
      <c r="L7360">
        <v>1E-3</v>
      </c>
      <c r="M7360">
        <v>173844.82399999999</v>
      </c>
      <c r="N7360">
        <v>5.8999999999999997E-2</v>
      </c>
      <c r="O7360">
        <v>116.714</v>
      </c>
      <c r="P7360">
        <v>9.1700000000000004E-2</v>
      </c>
      <c r="Q7360">
        <v>2925242.3620000002</v>
      </c>
      <c r="R7360" t="s">
        <v>34</v>
      </c>
      <c r="T7360" t="s">
        <v>89</v>
      </c>
      <c r="V7360" t="s">
        <v>251</v>
      </c>
      <c r="Y7360" t="s">
        <v>152</v>
      </c>
    </row>
    <row r="7361" spans="1:25" x14ac:dyDescent="0.45">
      <c r="A7361" t="s">
        <v>274</v>
      </c>
      <c r="B7361" t="s">
        <v>589</v>
      </c>
      <c r="C7361">
        <v>10308</v>
      </c>
      <c r="D7361">
        <v>1001</v>
      </c>
      <c r="F7361">
        <v>2023</v>
      </c>
      <c r="G7361">
        <v>3806</v>
      </c>
      <c r="H7361">
        <v>3563.59</v>
      </c>
      <c r="I7361">
        <v>470275.62</v>
      </c>
      <c r="K7361">
        <v>1.151</v>
      </c>
      <c r="L7361">
        <v>1E-3</v>
      </c>
      <c r="M7361">
        <v>227898.95</v>
      </c>
      <c r="N7361">
        <v>5.8999999999999997E-2</v>
      </c>
      <c r="O7361">
        <v>154.816</v>
      </c>
      <c r="P7361">
        <v>8.8900000000000007E-2</v>
      </c>
      <c r="Q7361">
        <v>3834870.21</v>
      </c>
      <c r="R7361" t="s">
        <v>34</v>
      </c>
      <c r="T7361" t="s">
        <v>89</v>
      </c>
      <c r="V7361" t="s">
        <v>251</v>
      </c>
      <c r="Y7361" t="s">
        <v>152</v>
      </c>
    </row>
    <row r="7362" spans="1:25" x14ac:dyDescent="0.45">
      <c r="A7362" t="s">
        <v>274</v>
      </c>
      <c r="B7362" t="s">
        <v>589</v>
      </c>
      <c r="C7362">
        <v>10308</v>
      </c>
      <c r="D7362">
        <v>1001</v>
      </c>
      <c r="F7362">
        <v>2024</v>
      </c>
      <c r="G7362">
        <v>892</v>
      </c>
      <c r="H7362">
        <v>824.49</v>
      </c>
      <c r="I7362">
        <v>104640.92</v>
      </c>
      <c r="K7362">
        <v>0.25900000000000001</v>
      </c>
      <c r="L7362">
        <v>1E-3</v>
      </c>
      <c r="M7362">
        <v>51402.332999999999</v>
      </c>
      <c r="N7362">
        <v>5.8999999999999997E-2</v>
      </c>
      <c r="O7362">
        <v>36.963000000000001</v>
      </c>
      <c r="P7362">
        <v>9.74E-2</v>
      </c>
      <c r="Q7362">
        <v>864935.61399999994</v>
      </c>
      <c r="R7362" t="s">
        <v>34</v>
      </c>
      <c r="T7362" t="s">
        <v>89</v>
      </c>
      <c r="V7362" t="s">
        <v>251</v>
      </c>
      <c r="Y7362" t="s">
        <v>152</v>
      </c>
    </row>
    <row r="7363" spans="1:25" x14ac:dyDescent="0.45">
      <c r="A7363" t="s">
        <v>274</v>
      </c>
      <c r="B7363" t="s">
        <v>589</v>
      </c>
      <c r="C7363">
        <v>10308</v>
      </c>
      <c r="D7363">
        <v>1002</v>
      </c>
      <c r="F7363">
        <v>2009</v>
      </c>
      <c r="G7363">
        <v>3798</v>
      </c>
      <c r="H7363">
        <v>3582.47</v>
      </c>
      <c r="I7363">
        <v>350253.79</v>
      </c>
      <c r="K7363">
        <v>1.2070000000000001</v>
      </c>
      <c r="L7363">
        <v>1E-3</v>
      </c>
      <c r="M7363">
        <v>239016.12</v>
      </c>
      <c r="N7363">
        <v>5.8999999999999997E-2</v>
      </c>
      <c r="O7363">
        <v>182.364</v>
      </c>
      <c r="P7363">
        <v>9.9599999999999994E-2</v>
      </c>
      <c r="Q7363">
        <v>4021893.1910000001</v>
      </c>
      <c r="R7363" t="s">
        <v>34</v>
      </c>
      <c r="T7363" t="s">
        <v>89</v>
      </c>
      <c r="V7363" t="s">
        <v>251</v>
      </c>
      <c r="Y7363" t="s">
        <v>107</v>
      </c>
    </row>
    <row r="7364" spans="1:25" x14ac:dyDescent="0.45">
      <c r="A7364" t="s">
        <v>274</v>
      </c>
      <c r="B7364" t="s">
        <v>589</v>
      </c>
      <c r="C7364">
        <v>10308</v>
      </c>
      <c r="D7364">
        <v>1002</v>
      </c>
      <c r="F7364">
        <v>2010</v>
      </c>
      <c r="G7364">
        <v>4145</v>
      </c>
      <c r="H7364">
        <v>3948.48</v>
      </c>
      <c r="I7364">
        <v>373098.85</v>
      </c>
      <c r="K7364">
        <v>1.272</v>
      </c>
      <c r="L7364">
        <v>1E-3</v>
      </c>
      <c r="M7364">
        <v>251859.91500000001</v>
      </c>
      <c r="N7364">
        <v>5.8999999999999997E-2</v>
      </c>
      <c r="O7364">
        <v>180.10900000000001</v>
      </c>
      <c r="P7364">
        <v>9.2499999999999999E-2</v>
      </c>
      <c r="Q7364">
        <v>4238064.8470000001</v>
      </c>
      <c r="R7364" t="s">
        <v>34</v>
      </c>
      <c r="T7364" t="s">
        <v>89</v>
      </c>
      <c r="V7364" t="s">
        <v>251</v>
      </c>
      <c r="Y7364" t="s">
        <v>107</v>
      </c>
    </row>
    <row r="7365" spans="1:25" x14ac:dyDescent="0.45">
      <c r="A7365" t="s">
        <v>274</v>
      </c>
      <c r="B7365" t="s">
        <v>589</v>
      </c>
      <c r="C7365">
        <v>10308</v>
      </c>
      <c r="D7365">
        <v>1002</v>
      </c>
      <c r="F7365">
        <v>2011</v>
      </c>
      <c r="G7365">
        <v>4359</v>
      </c>
      <c r="H7365">
        <v>4147.9799999999996</v>
      </c>
      <c r="I7365">
        <v>529607.09</v>
      </c>
      <c r="K7365">
        <v>1.327</v>
      </c>
      <c r="L7365">
        <v>1E-3</v>
      </c>
      <c r="M7365">
        <v>262782.473</v>
      </c>
      <c r="N7365">
        <v>5.8999999999999997E-2</v>
      </c>
      <c r="O7365">
        <v>190.999</v>
      </c>
      <c r="P7365">
        <v>9.3100000000000002E-2</v>
      </c>
      <c r="Q7365">
        <v>4421836.6749999998</v>
      </c>
      <c r="R7365" t="s">
        <v>34</v>
      </c>
      <c r="T7365" t="s">
        <v>89</v>
      </c>
      <c r="V7365" t="s">
        <v>251</v>
      </c>
      <c r="Y7365" t="s">
        <v>107</v>
      </c>
    </row>
    <row r="7366" spans="1:25" x14ac:dyDescent="0.45">
      <c r="A7366" t="s">
        <v>274</v>
      </c>
      <c r="B7366" t="s">
        <v>589</v>
      </c>
      <c r="C7366">
        <v>10308</v>
      </c>
      <c r="D7366">
        <v>1002</v>
      </c>
      <c r="F7366">
        <v>2012</v>
      </c>
      <c r="G7366">
        <v>5916</v>
      </c>
      <c r="H7366">
        <v>5878.4</v>
      </c>
      <c r="I7366">
        <v>829127.9</v>
      </c>
      <c r="K7366">
        <v>2.0289999999999999</v>
      </c>
      <c r="L7366">
        <v>1E-3</v>
      </c>
      <c r="M7366">
        <v>401811.44400000002</v>
      </c>
      <c r="N7366">
        <v>5.8999999999999997E-2</v>
      </c>
      <c r="O7366">
        <v>279.137</v>
      </c>
      <c r="P7366">
        <v>8.4000000000000005E-2</v>
      </c>
      <c r="Q7366">
        <v>6761247.0860000001</v>
      </c>
      <c r="R7366" t="s">
        <v>34</v>
      </c>
      <c r="T7366" t="s">
        <v>89</v>
      </c>
      <c r="V7366" t="s">
        <v>251</v>
      </c>
      <c r="Y7366" t="s">
        <v>277</v>
      </c>
    </row>
    <row r="7367" spans="1:25" x14ac:dyDescent="0.45">
      <c r="A7367" t="s">
        <v>274</v>
      </c>
      <c r="B7367" t="s">
        <v>589</v>
      </c>
      <c r="C7367">
        <v>10308</v>
      </c>
      <c r="D7367">
        <v>1002</v>
      </c>
      <c r="F7367">
        <v>2013</v>
      </c>
      <c r="G7367">
        <v>4797</v>
      </c>
      <c r="H7367">
        <v>4648.3100000000004</v>
      </c>
      <c r="I7367">
        <v>615992.16</v>
      </c>
      <c r="K7367">
        <v>1.538</v>
      </c>
      <c r="L7367">
        <v>1E-3</v>
      </c>
      <c r="M7367">
        <v>304658.75099999999</v>
      </c>
      <c r="N7367">
        <v>5.8999999999999997E-2</v>
      </c>
      <c r="O7367">
        <v>223.44399999999999</v>
      </c>
      <c r="P7367">
        <v>9.3899999999999997E-2</v>
      </c>
      <c r="Q7367">
        <v>5126504.6380000003</v>
      </c>
      <c r="R7367" t="s">
        <v>34</v>
      </c>
      <c r="T7367" t="s">
        <v>89</v>
      </c>
      <c r="V7367" t="s">
        <v>251</v>
      </c>
      <c r="Y7367" t="s">
        <v>277</v>
      </c>
    </row>
    <row r="7368" spans="1:25" x14ac:dyDescent="0.45">
      <c r="A7368" t="s">
        <v>274</v>
      </c>
      <c r="B7368" t="s">
        <v>589</v>
      </c>
      <c r="C7368">
        <v>10308</v>
      </c>
      <c r="D7368">
        <v>1002</v>
      </c>
      <c r="F7368">
        <v>2014</v>
      </c>
      <c r="G7368">
        <v>5436</v>
      </c>
      <c r="H7368">
        <v>5317.13</v>
      </c>
      <c r="I7368">
        <v>744497.44</v>
      </c>
      <c r="K7368">
        <v>1.8580000000000001</v>
      </c>
      <c r="L7368">
        <v>1E-3</v>
      </c>
      <c r="M7368">
        <v>368083.48700000002</v>
      </c>
      <c r="N7368">
        <v>5.8999999999999997E-2</v>
      </c>
      <c r="O7368">
        <v>250.18600000000001</v>
      </c>
      <c r="P7368">
        <v>8.5800000000000001E-2</v>
      </c>
      <c r="Q7368">
        <v>6193688.5880000005</v>
      </c>
      <c r="R7368" t="s">
        <v>34</v>
      </c>
      <c r="T7368" t="s">
        <v>89</v>
      </c>
      <c r="V7368" t="s">
        <v>251</v>
      </c>
      <c r="Y7368" t="s">
        <v>277</v>
      </c>
    </row>
    <row r="7369" spans="1:25" x14ac:dyDescent="0.45">
      <c r="A7369" t="s">
        <v>274</v>
      </c>
      <c r="B7369" t="s">
        <v>589</v>
      </c>
      <c r="C7369">
        <v>10308</v>
      </c>
      <c r="D7369">
        <v>1002</v>
      </c>
      <c r="F7369">
        <v>2015</v>
      </c>
      <c r="G7369">
        <v>4482</v>
      </c>
      <c r="H7369">
        <v>4414.8599999999997</v>
      </c>
      <c r="I7369">
        <v>641691.47</v>
      </c>
      <c r="K7369">
        <v>1.5680000000000001</v>
      </c>
      <c r="L7369">
        <v>1E-3</v>
      </c>
      <c r="M7369">
        <v>310554.37199999997</v>
      </c>
      <c r="N7369">
        <v>5.8999999999999997E-2</v>
      </c>
      <c r="O7369">
        <v>172.446</v>
      </c>
      <c r="P7369">
        <v>6.9400000000000003E-2</v>
      </c>
      <c r="Q7369">
        <v>5225691.3629999999</v>
      </c>
      <c r="R7369" t="s">
        <v>34</v>
      </c>
      <c r="T7369" t="s">
        <v>89</v>
      </c>
      <c r="V7369" t="s">
        <v>251</v>
      </c>
      <c r="Y7369" t="s">
        <v>297</v>
      </c>
    </row>
    <row r="7370" spans="1:25" x14ac:dyDescent="0.45">
      <c r="A7370" t="s">
        <v>274</v>
      </c>
      <c r="B7370" t="s">
        <v>589</v>
      </c>
      <c r="C7370">
        <v>10308</v>
      </c>
      <c r="D7370">
        <v>1002</v>
      </c>
      <c r="F7370">
        <v>2016</v>
      </c>
      <c r="G7370">
        <v>3369</v>
      </c>
      <c r="H7370">
        <v>3320.62</v>
      </c>
      <c r="I7370">
        <v>474673.7</v>
      </c>
      <c r="K7370">
        <v>1.1539999999999999</v>
      </c>
      <c r="L7370">
        <v>1E-3</v>
      </c>
      <c r="M7370">
        <v>228504.24600000001</v>
      </c>
      <c r="N7370">
        <v>5.8999999999999997E-2</v>
      </c>
      <c r="O7370">
        <v>148.31100000000001</v>
      </c>
      <c r="P7370">
        <v>0.08</v>
      </c>
      <c r="Q7370">
        <v>3845082.7230000002</v>
      </c>
      <c r="R7370" t="s">
        <v>34</v>
      </c>
      <c r="T7370" t="s">
        <v>89</v>
      </c>
      <c r="V7370" t="s">
        <v>251</v>
      </c>
      <c r="Y7370" t="s">
        <v>297</v>
      </c>
    </row>
    <row r="7371" spans="1:25" x14ac:dyDescent="0.45">
      <c r="A7371" t="s">
        <v>274</v>
      </c>
      <c r="B7371" t="s">
        <v>589</v>
      </c>
      <c r="C7371">
        <v>10308</v>
      </c>
      <c r="D7371">
        <v>1002</v>
      </c>
      <c r="F7371">
        <v>2017</v>
      </c>
      <c r="G7371">
        <v>3337</v>
      </c>
      <c r="H7371">
        <v>3242.61</v>
      </c>
      <c r="I7371">
        <v>433322.66</v>
      </c>
      <c r="K7371">
        <v>1.0609999999999999</v>
      </c>
      <c r="L7371">
        <v>1E-3</v>
      </c>
      <c r="M7371">
        <v>210076.76199999999</v>
      </c>
      <c r="N7371">
        <v>5.8999999999999997E-2</v>
      </c>
      <c r="O7371">
        <v>141.613</v>
      </c>
      <c r="P7371">
        <v>8.5599999999999996E-2</v>
      </c>
      <c r="Q7371">
        <v>3534949.2680000002</v>
      </c>
      <c r="R7371" t="s">
        <v>34</v>
      </c>
      <c r="T7371" t="s">
        <v>89</v>
      </c>
      <c r="V7371" t="s">
        <v>251</v>
      </c>
      <c r="Y7371" t="s">
        <v>299</v>
      </c>
    </row>
    <row r="7372" spans="1:25" x14ac:dyDescent="0.45">
      <c r="A7372" t="s">
        <v>274</v>
      </c>
      <c r="B7372" t="s">
        <v>589</v>
      </c>
      <c r="C7372">
        <v>10308</v>
      </c>
      <c r="D7372">
        <v>1002</v>
      </c>
      <c r="F7372">
        <v>2018</v>
      </c>
      <c r="G7372">
        <v>2796</v>
      </c>
      <c r="H7372">
        <v>2727.26</v>
      </c>
      <c r="I7372">
        <v>365174.22</v>
      </c>
      <c r="K7372">
        <v>0.90100000000000002</v>
      </c>
      <c r="L7372">
        <v>1E-3</v>
      </c>
      <c r="M7372">
        <v>178464.715</v>
      </c>
      <c r="N7372">
        <v>5.8999999999999997E-2</v>
      </c>
      <c r="O7372">
        <v>116.864</v>
      </c>
      <c r="P7372">
        <v>8.4199999999999997E-2</v>
      </c>
      <c r="Q7372">
        <v>3002981.463</v>
      </c>
      <c r="R7372" t="s">
        <v>34</v>
      </c>
      <c r="T7372" t="s">
        <v>89</v>
      </c>
      <c r="V7372" t="s">
        <v>251</v>
      </c>
      <c r="Y7372" t="s">
        <v>299</v>
      </c>
    </row>
    <row r="7373" spans="1:25" x14ac:dyDescent="0.45">
      <c r="A7373" t="s">
        <v>274</v>
      </c>
      <c r="B7373" t="s">
        <v>589</v>
      </c>
      <c r="C7373">
        <v>10308</v>
      </c>
      <c r="D7373">
        <v>1002</v>
      </c>
      <c r="F7373">
        <v>2019</v>
      </c>
      <c r="G7373">
        <v>1544</v>
      </c>
      <c r="H7373">
        <v>1476.58</v>
      </c>
      <c r="I7373">
        <v>196694.35</v>
      </c>
      <c r="K7373">
        <v>0.49199999999999999</v>
      </c>
      <c r="L7373">
        <v>1E-3</v>
      </c>
      <c r="M7373">
        <v>97370.862999999998</v>
      </c>
      <c r="N7373">
        <v>5.8999999999999997E-2</v>
      </c>
      <c r="O7373">
        <v>73.804000000000002</v>
      </c>
      <c r="P7373">
        <v>9.7299999999999998E-2</v>
      </c>
      <c r="Q7373">
        <v>1638458.6089999999</v>
      </c>
      <c r="R7373" t="s">
        <v>34</v>
      </c>
      <c r="T7373" t="s">
        <v>89</v>
      </c>
      <c r="V7373" t="s">
        <v>251</v>
      </c>
      <c r="Y7373" t="s">
        <v>299</v>
      </c>
    </row>
    <row r="7374" spans="1:25" x14ac:dyDescent="0.45">
      <c r="A7374" t="s">
        <v>274</v>
      </c>
      <c r="B7374" t="s">
        <v>589</v>
      </c>
      <c r="C7374">
        <v>10308</v>
      </c>
      <c r="D7374">
        <v>1002</v>
      </c>
      <c r="F7374">
        <v>2020</v>
      </c>
      <c r="G7374">
        <v>1319</v>
      </c>
      <c r="H7374">
        <v>1225.45</v>
      </c>
      <c r="I7374">
        <v>166497.38</v>
      </c>
      <c r="K7374">
        <v>0.42099999999999999</v>
      </c>
      <c r="L7374">
        <v>1E-3</v>
      </c>
      <c r="M7374">
        <v>83390.497000000003</v>
      </c>
      <c r="N7374">
        <v>5.8999999999999997E-2</v>
      </c>
      <c r="O7374">
        <v>61.850999999999999</v>
      </c>
      <c r="P7374">
        <v>0.1017</v>
      </c>
      <c r="Q7374">
        <v>1403227.0360000001</v>
      </c>
      <c r="R7374" t="s">
        <v>34</v>
      </c>
      <c r="T7374" t="s">
        <v>89</v>
      </c>
      <c r="V7374" t="s">
        <v>251</v>
      </c>
      <c r="Y7374" t="s">
        <v>147</v>
      </c>
    </row>
    <row r="7375" spans="1:25" x14ac:dyDescent="0.45">
      <c r="A7375" t="s">
        <v>274</v>
      </c>
      <c r="B7375" t="s">
        <v>589</v>
      </c>
      <c r="C7375">
        <v>10308</v>
      </c>
      <c r="D7375">
        <v>1002</v>
      </c>
      <c r="F7375">
        <v>2021</v>
      </c>
      <c r="G7375">
        <v>2787</v>
      </c>
      <c r="H7375">
        <v>2622.23</v>
      </c>
      <c r="I7375">
        <v>347533.12</v>
      </c>
      <c r="K7375">
        <v>0.86399999999999999</v>
      </c>
      <c r="L7375">
        <v>1E-3</v>
      </c>
      <c r="M7375">
        <v>171192.79</v>
      </c>
      <c r="N7375">
        <v>5.8999999999999997E-2</v>
      </c>
      <c r="O7375">
        <v>121.172</v>
      </c>
      <c r="P7375">
        <v>9.5100000000000004E-2</v>
      </c>
      <c r="Q7375">
        <v>2880653.5729999999</v>
      </c>
      <c r="R7375" t="s">
        <v>34</v>
      </c>
      <c r="T7375" t="s">
        <v>89</v>
      </c>
      <c r="V7375" t="s">
        <v>251</v>
      </c>
      <c r="Y7375" t="s">
        <v>152</v>
      </c>
    </row>
    <row r="7376" spans="1:25" x14ac:dyDescent="0.45">
      <c r="A7376" t="s">
        <v>274</v>
      </c>
      <c r="B7376" t="s">
        <v>589</v>
      </c>
      <c r="C7376">
        <v>10308</v>
      </c>
      <c r="D7376">
        <v>1002</v>
      </c>
      <c r="F7376">
        <v>2022</v>
      </c>
      <c r="G7376">
        <v>2730</v>
      </c>
      <c r="H7376">
        <v>2550.0700000000002</v>
      </c>
      <c r="I7376">
        <v>339304.88</v>
      </c>
      <c r="K7376">
        <v>0.84499999999999997</v>
      </c>
      <c r="L7376">
        <v>1E-3</v>
      </c>
      <c r="M7376">
        <v>167456.40299999999</v>
      </c>
      <c r="N7376">
        <v>5.8999999999999997E-2</v>
      </c>
      <c r="O7376">
        <v>111.70699999999999</v>
      </c>
      <c r="P7376">
        <v>0.09</v>
      </c>
      <c r="Q7376">
        <v>2817773.949</v>
      </c>
      <c r="R7376" t="s">
        <v>34</v>
      </c>
      <c r="T7376" t="s">
        <v>89</v>
      </c>
      <c r="V7376" t="s">
        <v>251</v>
      </c>
      <c r="Y7376" t="s">
        <v>152</v>
      </c>
    </row>
    <row r="7377" spans="1:25" x14ac:dyDescent="0.45">
      <c r="A7377" t="s">
        <v>274</v>
      </c>
      <c r="B7377" t="s">
        <v>589</v>
      </c>
      <c r="C7377">
        <v>10308</v>
      </c>
      <c r="D7377">
        <v>1002</v>
      </c>
      <c r="F7377">
        <v>2023</v>
      </c>
      <c r="G7377">
        <v>4195</v>
      </c>
      <c r="H7377">
        <v>3945.01</v>
      </c>
      <c r="I7377">
        <v>522173.59</v>
      </c>
      <c r="K7377">
        <v>1.292</v>
      </c>
      <c r="L7377">
        <v>1E-3</v>
      </c>
      <c r="M7377">
        <v>255923.63500000001</v>
      </c>
      <c r="N7377">
        <v>5.8999999999999997E-2</v>
      </c>
      <c r="O7377">
        <v>183.233</v>
      </c>
      <c r="P7377">
        <v>9.2999999999999999E-2</v>
      </c>
      <c r="Q7377">
        <v>4306330.3269999996</v>
      </c>
      <c r="R7377" t="s">
        <v>34</v>
      </c>
      <c r="T7377" t="s">
        <v>89</v>
      </c>
      <c r="V7377" t="s">
        <v>251</v>
      </c>
      <c r="Y7377" t="s">
        <v>152</v>
      </c>
    </row>
    <row r="7378" spans="1:25" x14ac:dyDescent="0.45">
      <c r="A7378" t="s">
        <v>274</v>
      </c>
      <c r="B7378" t="s">
        <v>589</v>
      </c>
      <c r="C7378">
        <v>10308</v>
      </c>
      <c r="D7378">
        <v>1002</v>
      </c>
      <c r="F7378">
        <v>2024</v>
      </c>
      <c r="G7378">
        <v>852</v>
      </c>
      <c r="H7378">
        <v>785.78</v>
      </c>
      <c r="I7378">
        <v>100292.83</v>
      </c>
      <c r="K7378">
        <v>0.25</v>
      </c>
      <c r="L7378">
        <v>1E-3</v>
      </c>
      <c r="M7378">
        <v>49593.377</v>
      </c>
      <c r="N7378">
        <v>5.8999999999999997E-2</v>
      </c>
      <c r="O7378">
        <v>37.158000000000001</v>
      </c>
      <c r="P7378">
        <v>0.10299999999999999</v>
      </c>
      <c r="Q7378">
        <v>834482.26199999999</v>
      </c>
      <c r="R7378" t="s">
        <v>34</v>
      </c>
      <c r="T7378" t="s">
        <v>89</v>
      </c>
      <c r="V7378" t="s">
        <v>251</v>
      </c>
      <c r="Y7378" t="s">
        <v>152</v>
      </c>
    </row>
    <row r="7379" spans="1:25" x14ac:dyDescent="0.45">
      <c r="A7379" t="s">
        <v>335</v>
      </c>
      <c r="B7379" t="s">
        <v>590</v>
      </c>
      <c r="C7379">
        <v>10464</v>
      </c>
      <c r="D7379" t="s">
        <v>591</v>
      </c>
      <c r="E7379" t="s">
        <v>592</v>
      </c>
      <c r="F7379">
        <v>2009</v>
      </c>
      <c r="G7379">
        <v>1647</v>
      </c>
      <c r="H7379">
        <v>1633.04</v>
      </c>
      <c r="J7379">
        <v>277501.03999999998</v>
      </c>
      <c r="K7379">
        <v>90.53</v>
      </c>
      <c r="L7379">
        <v>0.51149999999999995</v>
      </c>
      <c r="M7379">
        <v>37538.334000000003</v>
      </c>
      <c r="N7379">
        <v>0.10440000000000001</v>
      </c>
      <c r="O7379">
        <v>29.126000000000001</v>
      </c>
      <c r="P7379">
        <v>0.1603</v>
      </c>
      <c r="Q7379">
        <v>358588.58199999999</v>
      </c>
      <c r="R7379" t="s">
        <v>82</v>
      </c>
      <c r="S7379" t="s">
        <v>593</v>
      </c>
      <c r="T7379" t="s">
        <v>271</v>
      </c>
      <c r="U7379" t="s">
        <v>116</v>
      </c>
      <c r="W7379" t="s">
        <v>140</v>
      </c>
      <c r="Y7379" t="s">
        <v>103</v>
      </c>
    </row>
    <row r="7380" spans="1:25" x14ac:dyDescent="0.45">
      <c r="A7380" t="s">
        <v>335</v>
      </c>
      <c r="B7380" t="s">
        <v>590</v>
      </c>
      <c r="C7380">
        <v>10464</v>
      </c>
      <c r="D7380" t="s">
        <v>591</v>
      </c>
      <c r="E7380" t="s">
        <v>592</v>
      </c>
      <c r="F7380">
        <v>2010</v>
      </c>
      <c r="G7380">
        <v>1585</v>
      </c>
      <c r="H7380">
        <v>1568.19</v>
      </c>
      <c r="J7380">
        <v>255093.92</v>
      </c>
      <c r="K7380">
        <v>82.29</v>
      </c>
      <c r="L7380">
        <v>0.45029999999999998</v>
      </c>
      <c r="M7380">
        <v>38945.078999999998</v>
      </c>
      <c r="N7380">
        <v>0.1046</v>
      </c>
      <c r="O7380">
        <v>34.44</v>
      </c>
      <c r="P7380">
        <v>0.1845</v>
      </c>
      <c r="Q7380">
        <v>371381.57500000001</v>
      </c>
      <c r="R7380" t="s">
        <v>82</v>
      </c>
      <c r="S7380" t="s">
        <v>593</v>
      </c>
      <c r="T7380" t="s">
        <v>271</v>
      </c>
      <c r="U7380" t="s">
        <v>116</v>
      </c>
      <c r="W7380" t="s">
        <v>140</v>
      </c>
      <c r="Y7380" t="s">
        <v>103</v>
      </c>
    </row>
    <row r="7381" spans="1:25" x14ac:dyDescent="0.45">
      <c r="A7381" t="s">
        <v>335</v>
      </c>
      <c r="B7381" t="s">
        <v>590</v>
      </c>
      <c r="C7381">
        <v>10464</v>
      </c>
      <c r="D7381" t="s">
        <v>591</v>
      </c>
      <c r="E7381" t="s">
        <v>592</v>
      </c>
      <c r="F7381">
        <v>2011</v>
      </c>
      <c r="G7381">
        <v>0</v>
      </c>
      <c r="H7381">
        <v>0</v>
      </c>
      <c r="R7381" t="s">
        <v>82</v>
      </c>
      <c r="S7381" t="s">
        <v>593</v>
      </c>
      <c r="T7381" t="s">
        <v>271</v>
      </c>
      <c r="U7381" t="s">
        <v>116</v>
      </c>
      <c r="W7381" t="s">
        <v>140</v>
      </c>
      <c r="Y7381" t="s">
        <v>103</v>
      </c>
    </row>
    <row r="7382" spans="1:25" x14ac:dyDescent="0.45">
      <c r="A7382" t="s">
        <v>335</v>
      </c>
      <c r="B7382" t="s">
        <v>590</v>
      </c>
      <c r="C7382">
        <v>10464</v>
      </c>
      <c r="D7382" t="s">
        <v>591</v>
      </c>
      <c r="E7382" t="s">
        <v>592</v>
      </c>
      <c r="F7382">
        <v>2012</v>
      </c>
      <c r="G7382">
        <v>0</v>
      </c>
      <c r="H7382">
        <v>0</v>
      </c>
      <c r="R7382" t="s">
        <v>82</v>
      </c>
      <c r="S7382" t="s">
        <v>593</v>
      </c>
      <c r="T7382" t="s">
        <v>271</v>
      </c>
      <c r="U7382" t="s">
        <v>116</v>
      </c>
      <c r="W7382" t="s">
        <v>140</v>
      </c>
      <c r="Y7382" t="s">
        <v>103</v>
      </c>
    </row>
    <row r="7383" spans="1:25" x14ac:dyDescent="0.45">
      <c r="A7383" t="s">
        <v>335</v>
      </c>
      <c r="B7383" t="s">
        <v>590</v>
      </c>
      <c r="C7383">
        <v>10464</v>
      </c>
      <c r="D7383" t="s">
        <v>591</v>
      </c>
      <c r="E7383" t="s">
        <v>592</v>
      </c>
      <c r="F7383">
        <v>2013</v>
      </c>
      <c r="G7383">
        <v>4190</v>
      </c>
      <c r="H7383">
        <v>4156.2299999999996</v>
      </c>
      <c r="J7383">
        <v>627838.96</v>
      </c>
      <c r="K7383">
        <v>10.395</v>
      </c>
      <c r="L7383">
        <v>2.0500000000000001E-2</v>
      </c>
      <c r="M7383">
        <v>97821.467999999993</v>
      </c>
      <c r="N7383">
        <v>0.10050000000000001</v>
      </c>
      <c r="O7383">
        <v>79.334000000000003</v>
      </c>
      <c r="P7383">
        <v>0.15279999999999999</v>
      </c>
      <c r="Q7383">
        <v>989310.17099999997</v>
      </c>
      <c r="R7383" t="s">
        <v>594</v>
      </c>
      <c r="S7383" t="s">
        <v>593</v>
      </c>
      <c r="T7383" t="s">
        <v>271</v>
      </c>
      <c r="W7383" t="s">
        <v>140</v>
      </c>
      <c r="Y7383" t="s">
        <v>103</v>
      </c>
    </row>
    <row r="7384" spans="1:25" x14ac:dyDescent="0.45">
      <c r="A7384" t="s">
        <v>335</v>
      </c>
      <c r="B7384" t="s">
        <v>590</v>
      </c>
      <c r="C7384">
        <v>10464</v>
      </c>
      <c r="D7384" t="s">
        <v>591</v>
      </c>
      <c r="E7384" t="s">
        <v>592</v>
      </c>
      <c r="F7384">
        <v>2014</v>
      </c>
      <c r="G7384">
        <v>7687</v>
      </c>
      <c r="H7384">
        <v>7661.24</v>
      </c>
      <c r="J7384">
        <v>1164618.72</v>
      </c>
      <c r="K7384">
        <v>87.936000000000007</v>
      </c>
      <c r="L7384">
        <v>0.1116</v>
      </c>
      <c r="M7384">
        <v>168268</v>
      </c>
      <c r="N7384">
        <v>0.10730000000000001</v>
      </c>
      <c r="O7384">
        <v>93.036000000000001</v>
      </c>
      <c r="P7384">
        <v>0.1178</v>
      </c>
      <c r="Q7384">
        <v>1573518.709</v>
      </c>
      <c r="R7384" t="s">
        <v>94</v>
      </c>
      <c r="S7384" t="s">
        <v>595</v>
      </c>
      <c r="T7384" t="s">
        <v>271</v>
      </c>
      <c r="W7384" t="s">
        <v>140</v>
      </c>
      <c r="Y7384" t="s">
        <v>103</v>
      </c>
    </row>
    <row r="7385" spans="1:25" x14ac:dyDescent="0.45">
      <c r="A7385" t="s">
        <v>335</v>
      </c>
      <c r="B7385" t="s">
        <v>590</v>
      </c>
      <c r="C7385">
        <v>10464</v>
      </c>
      <c r="D7385" t="s">
        <v>591</v>
      </c>
      <c r="E7385" t="s">
        <v>592</v>
      </c>
      <c r="F7385">
        <v>2015</v>
      </c>
      <c r="G7385">
        <v>7971</v>
      </c>
      <c r="H7385">
        <v>7948.32</v>
      </c>
      <c r="J7385">
        <v>1101828.1599999999</v>
      </c>
      <c r="K7385">
        <v>29.091999999999999</v>
      </c>
      <c r="L7385">
        <v>3.9600000000000003E-2</v>
      </c>
      <c r="M7385">
        <v>177092.88</v>
      </c>
      <c r="N7385">
        <v>0.1079</v>
      </c>
      <c r="O7385">
        <v>108.79</v>
      </c>
      <c r="P7385">
        <v>0.1321</v>
      </c>
      <c r="Q7385">
        <v>1642320.294</v>
      </c>
      <c r="R7385" t="s">
        <v>94</v>
      </c>
      <c r="S7385" t="s">
        <v>595</v>
      </c>
      <c r="T7385" t="s">
        <v>271</v>
      </c>
      <c r="W7385" t="s">
        <v>140</v>
      </c>
      <c r="Y7385" t="s">
        <v>159</v>
      </c>
    </row>
    <row r="7386" spans="1:25" x14ac:dyDescent="0.45">
      <c r="A7386" t="s">
        <v>335</v>
      </c>
      <c r="B7386" t="s">
        <v>590</v>
      </c>
      <c r="C7386">
        <v>10464</v>
      </c>
      <c r="D7386" t="s">
        <v>591</v>
      </c>
      <c r="E7386" t="s">
        <v>592</v>
      </c>
      <c r="F7386">
        <v>2016</v>
      </c>
      <c r="G7386">
        <v>8257</v>
      </c>
      <c r="H7386">
        <v>8242.11</v>
      </c>
      <c r="J7386">
        <v>1183378.6499999999</v>
      </c>
      <c r="K7386">
        <v>2.4169999999999998</v>
      </c>
      <c r="L7386">
        <v>2.5999999999999999E-3</v>
      </c>
      <c r="M7386">
        <v>207675.35800000001</v>
      </c>
      <c r="N7386">
        <v>0.1074</v>
      </c>
      <c r="O7386">
        <v>135.43</v>
      </c>
      <c r="P7386">
        <v>0.1384</v>
      </c>
      <c r="Q7386">
        <v>1935752.5889999999</v>
      </c>
      <c r="R7386" t="s">
        <v>94</v>
      </c>
      <c r="S7386" t="s">
        <v>595</v>
      </c>
      <c r="T7386" t="s">
        <v>271</v>
      </c>
      <c r="W7386" t="s">
        <v>140</v>
      </c>
      <c r="Y7386" t="s">
        <v>159</v>
      </c>
    </row>
    <row r="7387" spans="1:25" x14ac:dyDescent="0.45">
      <c r="A7387" t="s">
        <v>335</v>
      </c>
      <c r="B7387" t="s">
        <v>590</v>
      </c>
      <c r="C7387">
        <v>10464</v>
      </c>
      <c r="D7387" t="s">
        <v>591</v>
      </c>
      <c r="E7387" t="s">
        <v>592</v>
      </c>
      <c r="F7387">
        <v>2017</v>
      </c>
      <c r="G7387">
        <v>8219</v>
      </c>
      <c r="H7387">
        <v>8201.84</v>
      </c>
      <c r="J7387">
        <v>1224478.07</v>
      </c>
      <c r="K7387">
        <v>2.5379999999999998</v>
      </c>
      <c r="L7387">
        <v>2.5000000000000001E-3</v>
      </c>
      <c r="M7387">
        <v>210797.21</v>
      </c>
      <c r="N7387">
        <v>0.10730000000000001</v>
      </c>
      <c r="O7387">
        <v>136.31</v>
      </c>
      <c r="P7387">
        <v>0.13700000000000001</v>
      </c>
      <c r="Q7387">
        <v>1979051.0260000001</v>
      </c>
      <c r="R7387" t="s">
        <v>94</v>
      </c>
      <c r="S7387" t="s">
        <v>595</v>
      </c>
      <c r="T7387" t="s">
        <v>271</v>
      </c>
      <c r="W7387" t="s">
        <v>140</v>
      </c>
      <c r="Y7387" t="s">
        <v>160</v>
      </c>
    </row>
    <row r="7388" spans="1:25" x14ac:dyDescent="0.45">
      <c r="A7388" t="s">
        <v>335</v>
      </c>
      <c r="B7388" t="s">
        <v>590</v>
      </c>
      <c r="C7388">
        <v>10464</v>
      </c>
      <c r="D7388" t="s">
        <v>591</v>
      </c>
      <c r="E7388" t="s">
        <v>592</v>
      </c>
      <c r="F7388">
        <v>2018</v>
      </c>
      <c r="G7388">
        <v>8252</v>
      </c>
      <c r="H7388">
        <v>8238</v>
      </c>
      <c r="J7388">
        <v>1248891.02</v>
      </c>
      <c r="K7388">
        <v>1.1220000000000001</v>
      </c>
      <c r="L7388">
        <v>1.1000000000000001E-3</v>
      </c>
      <c r="M7388">
        <v>208310.95499999999</v>
      </c>
      <c r="N7388">
        <v>0.10639999999999999</v>
      </c>
      <c r="O7388">
        <v>141.215</v>
      </c>
      <c r="P7388">
        <v>0.14410000000000001</v>
      </c>
      <c r="Q7388">
        <v>1958955.328</v>
      </c>
      <c r="R7388" t="s">
        <v>94</v>
      </c>
      <c r="S7388" t="s">
        <v>595</v>
      </c>
      <c r="T7388" t="s">
        <v>271</v>
      </c>
      <c r="W7388" t="s">
        <v>140</v>
      </c>
      <c r="Y7388" t="s">
        <v>160</v>
      </c>
    </row>
    <row r="7389" spans="1:25" x14ac:dyDescent="0.45">
      <c r="A7389" t="s">
        <v>335</v>
      </c>
      <c r="B7389" t="s">
        <v>590</v>
      </c>
      <c r="C7389">
        <v>10464</v>
      </c>
      <c r="D7389" t="s">
        <v>591</v>
      </c>
      <c r="E7389" t="s">
        <v>592</v>
      </c>
      <c r="F7389">
        <v>2019</v>
      </c>
      <c r="G7389">
        <v>8083</v>
      </c>
      <c r="H7389">
        <v>8065.24</v>
      </c>
      <c r="J7389">
        <v>1082868.6200000001</v>
      </c>
      <c r="K7389">
        <v>5.7830000000000004</v>
      </c>
      <c r="L7389">
        <v>7.3000000000000001E-3</v>
      </c>
      <c r="M7389">
        <v>180431.774</v>
      </c>
      <c r="N7389">
        <v>0.107</v>
      </c>
      <c r="O7389">
        <v>110.502</v>
      </c>
      <c r="P7389">
        <v>0.13059999999999999</v>
      </c>
      <c r="Q7389">
        <v>1701032.868</v>
      </c>
      <c r="R7389" t="s">
        <v>94</v>
      </c>
      <c r="S7389" t="s">
        <v>595</v>
      </c>
      <c r="T7389" t="s">
        <v>271</v>
      </c>
      <c r="W7389" t="s">
        <v>140</v>
      </c>
      <c r="Y7389" t="s">
        <v>160</v>
      </c>
    </row>
    <row r="7390" spans="1:25" x14ac:dyDescent="0.45">
      <c r="A7390" t="s">
        <v>335</v>
      </c>
      <c r="B7390" t="s">
        <v>590</v>
      </c>
      <c r="C7390">
        <v>10464</v>
      </c>
      <c r="D7390" t="s">
        <v>591</v>
      </c>
      <c r="E7390" t="s">
        <v>592</v>
      </c>
      <c r="F7390">
        <v>2020</v>
      </c>
      <c r="G7390">
        <v>8318</v>
      </c>
      <c r="H7390">
        <v>8302.39</v>
      </c>
      <c r="J7390">
        <v>1172154.25</v>
      </c>
      <c r="K7390">
        <v>23.266999999999999</v>
      </c>
      <c r="L7390">
        <v>2.6499999999999999E-2</v>
      </c>
      <c r="M7390">
        <v>199807.622</v>
      </c>
      <c r="N7390">
        <v>0.1053</v>
      </c>
      <c r="O7390">
        <v>124.745</v>
      </c>
      <c r="P7390">
        <v>0.13009999999999999</v>
      </c>
      <c r="Q7390">
        <v>1896607.611</v>
      </c>
      <c r="R7390" t="s">
        <v>94</v>
      </c>
      <c r="S7390" t="s">
        <v>595</v>
      </c>
      <c r="T7390" t="s">
        <v>271</v>
      </c>
      <c r="W7390" t="s">
        <v>140</v>
      </c>
      <c r="Y7390" t="s">
        <v>160</v>
      </c>
    </row>
    <row r="7391" spans="1:25" x14ac:dyDescent="0.45">
      <c r="A7391" t="s">
        <v>335</v>
      </c>
      <c r="B7391" t="s">
        <v>590</v>
      </c>
      <c r="C7391">
        <v>10464</v>
      </c>
      <c r="D7391" t="s">
        <v>591</v>
      </c>
      <c r="E7391" t="s">
        <v>592</v>
      </c>
      <c r="F7391">
        <v>2021</v>
      </c>
      <c r="G7391">
        <v>7768</v>
      </c>
      <c r="H7391">
        <v>7749.87</v>
      </c>
      <c r="J7391">
        <v>1077712.3700000001</v>
      </c>
      <c r="K7391">
        <v>13.372999999999999</v>
      </c>
      <c r="L7391">
        <v>1.34E-2</v>
      </c>
      <c r="M7391">
        <v>200224.69</v>
      </c>
      <c r="N7391">
        <v>0.10539999999999999</v>
      </c>
      <c r="O7391">
        <v>123.39700000000001</v>
      </c>
      <c r="P7391">
        <v>0.12889999999999999</v>
      </c>
      <c r="Q7391">
        <v>1898455.8640000001</v>
      </c>
      <c r="R7391" t="s">
        <v>94</v>
      </c>
      <c r="S7391" t="s">
        <v>595</v>
      </c>
      <c r="T7391" t="s">
        <v>271</v>
      </c>
      <c r="W7391" t="s">
        <v>140</v>
      </c>
      <c r="Y7391" t="s">
        <v>161</v>
      </c>
    </row>
    <row r="7392" spans="1:25" x14ac:dyDescent="0.45">
      <c r="A7392" t="s">
        <v>335</v>
      </c>
      <c r="B7392" t="s">
        <v>590</v>
      </c>
      <c r="C7392">
        <v>10464</v>
      </c>
      <c r="D7392" t="s">
        <v>591</v>
      </c>
      <c r="E7392" t="s">
        <v>592</v>
      </c>
      <c r="F7392">
        <v>2022</v>
      </c>
      <c r="G7392">
        <v>7914</v>
      </c>
      <c r="H7392">
        <v>7900.82</v>
      </c>
      <c r="J7392">
        <v>982734.06</v>
      </c>
      <c r="K7392">
        <v>17.445</v>
      </c>
      <c r="L7392">
        <v>2.0199999999999999E-2</v>
      </c>
      <c r="M7392">
        <v>168405.67499999999</v>
      </c>
      <c r="N7392">
        <v>0.10589999999999999</v>
      </c>
      <c r="O7392">
        <v>99.611999999999995</v>
      </c>
      <c r="P7392">
        <v>0.12509999999999999</v>
      </c>
      <c r="Q7392">
        <v>1589685.6270000001</v>
      </c>
      <c r="R7392" t="s">
        <v>94</v>
      </c>
      <c r="S7392" t="s">
        <v>595</v>
      </c>
      <c r="T7392" t="s">
        <v>271</v>
      </c>
      <c r="W7392" t="s">
        <v>140</v>
      </c>
      <c r="Y7392" t="s">
        <v>161</v>
      </c>
    </row>
    <row r="7393" spans="1:25" x14ac:dyDescent="0.45">
      <c r="A7393" t="s">
        <v>335</v>
      </c>
      <c r="B7393" t="s">
        <v>590</v>
      </c>
      <c r="C7393">
        <v>10464</v>
      </c>
      <c r="D7393" t="s">
        <v>591</v>
      </c>
      <c r="E7393" t="s">
        <v>592</v>
      </c>
      <c r="F7393">
        <v>2023</v>
      </c>
      <c r="G7393">
        <v>2475</v>
      </c>
      <c r="H7393">
        <v>2470.1</v>
      </c>
      <c r="J7393">
        <v>279585.81</v>
      </c>
      <c r="K7393">
        <v>2.278</v>
      </c>
      <c r="L7393">
        <v>0.01</v>
      </c>
      <c r="M7393">
        <v>48801.042000000001</v>
      </c>
      <c r="N7393">
        <v>0.1047</v>
      </c>
      <c r="O7393">
        <v>31.215</v>
      </c>
      <c r="P7393">
        <v>0.1353</v>
      </c>
      <c r="Q7393">
        <v>463101.78600000002</v>
      </c>
      <c r="R7393" t="s">
        <v>94</v>
      </c>
      <c r="S7393" t="s">
        <v>595</v>
      </c>
      <c r="T7393" t="s">
        <v>271</v>
      </c>
      <c r="W7393" t="s">
        <v>140</v>
      </c>
      <c r="Y7393" t="s">
        <v>499</v>
      </c>
    </row>
    <row r="7394" spans="1:25" x14ac:dyDescent="0.45">
      <c r="A7394" t="s">
        <v>335</v>
      </c>
      <c r="B7394" t="s">
        <v>590</v>
      </c>
      <c r="C7394">
        <v>10464</v>
      </c>
      <c r="D7394" t="s">
        <v>591</v>
      </c>
      <c r="E7394" t="s">
        <v>592</v>
      </c>
      <c r="F7394">
        <v>2024</v>
      </c>
      <c r="G7394">
        <v>0</v>
      </c>
      <c r="H7394">
        <v>0</v>
      </c>
      <c r="R7394" t="s">
        <v>94</v>
      </c>
      <c r="S7394" t="s">
        <v>595</v>
      </c>
      <c r="T7394" t="s">
        <v>271</v>
      </c>
      <c r="W7394" t="s">
        <v>140</v>
      </c>
    </row>
    <row r="7395" spans="1:25" x14ac:dyDescent="0.45">
      <c r="A7395" t="s">
        <v>335</v>
      </c>
      <c r="B7395" t="s">
        <v>590</v>
      </c>
      <c r="C7395">
        <v>10464</v>
      </c>
      <c r="D7395" t="s">
        <v>596</v>
      </c>
      <c r="E7395" t="s">
        <v>592</v>
      </c>
      <c r="F7395">
        <v>2009</v>
      </c>
      <c r="G7395">
        <v>1615</v>
      </c>
      <c r="H7395">
        <v>1595.71</v>
      </c>
      <c r="J7395">
        <v>271102.15999999997</v>
      </c>
      <c r="K7395">
        <v>89.905000000000001</v>
      </c>
      <c r="L7395">
        <v>0.52159999999999995</v>
      </c>
      <c r="M7395">
        <v>37599.584999999999</v>
      </c>
      <c r="N7395">
        <v>0.1053</v>
      </c>
      <c r="O7395">
        <v>29.012</v>
      </c>
      <c r="P7395">
        <v>0.16589999999999999</v>
      </c>
      <c r="Q7395">
        <v>358626.32</v>
      </c>
      <c r="R7395" t="s">
        <v>82</v>
      </c>
      <c r="S7395" t="s">
        <v>593</v>
      </c>
      <c r="T7395" t="s">
        <v>271</v>
      </c>
      <c r="U7395" t="s">
        <v>116</v>
      </c>
      <c r="W7395" t="s">
        <v>140</v>
      </c>
      <c r="Y7395" t="s">
        <v>103</v>
      </c>
    </row>
    <row r="7396" spans="1:25" x14ac:dyDescent="0.45">
      <c r="A7396" t="s">
        <v>335</v>
      </c>
      <c r="B7396" t="s">
        <v>590</v>
      </c>
      <c r="C7396">
        <v>10464</v>
      </c>
      <c r="D7396" t="s">
        <v>596</v>
      </c>
      <c r="E7396" t="s">
        <v>592</v>
      </c>
      <c r="F7396">
        <v>2010</v>
      </c>
      <c r="G7396">
        <v>1684</v>
      </c>
      <c r="H7396">
        <v>1674.99</v>
      </c>
      <c r="J7396">
        <v>278915.01</v>
      </c>
      <c r="K7396">
        <v>89.924999999999997</v>
      </c>
      <c r="L7396">
        <v>0.44490000000000002</v>
      </c>
      <c r="M7396">
        <v>42501.544000000002</v>
      </c>
      <c r="N7396">
        <v>0.1048</v>
      </c>
      <c r="O7396">
        <v>37.619</v>
      </c>
      <c r="P7396">
        <v>0.1852</v>
      </c>
      <c r="Q7396">
        <v>404852.83799999999</v>
      </c>
      <c r="R7396" t="s">
        <v>82</v>
      </c>
      <c r="S7396" t="s">
        <v>593</v>
      </c>
      <c r="T7396" t="s">
        <v>271</v>
      </c>
      <c r="U7396" t="s">
        <v>116</v>
      </c>
      <c r="W7396" t="s">
        <v>140</v>
      </c>
      <c r="Y7396" t="s">
        <v>103</v>
      </c>
    </row>
    <row r="7397" spans="1:25" x14ac:dyDescent="0.45">
      <c r="A7397" t="s">
        <v>335</v>
      </c>
      <c r="B7397" t="s">
        <v>590</v>
      </c>
      <c r="C7397">
        <v>10464</v>
      </c>
      <c r="D7397" t="s">
        <v>596</v>
      </c>
      <c r="E7397" t="s">
        <v>592</v>
      </c>
      <c r="F7397">
        <v>2011</v>
      </c>
      <c r="G7397">
        <v>0</v>
      </c>
      <c r="H7397">
        <v>0</v>
      </c>
      <c r="R7397" t="s">
        <v>82</v>
      </c>
      <c r="S7397" t="s">
        <v>593</v>
      </c>
      <c r="T7397" t="s">
        <v>271</v>
      </c>
      <c r="U7397" t="s">
        <v>116</v>
      </c>
      <c r="W7397" t="s">
        <v>140</v>
      </c>
      <c r="Y7397" t="s">
        <v>103</v>
      </c>
    </row>
    <row r="7398" spans="1:25" x14ac:dyDescent="0.45">
      <c r="A7398" t="s">
        <v>335</v>
      </c>
      <c r="B7398" t="s">
        <v>590</v>
      </c>
      <c r="C7398">
        <v>10464</v>
      </c>
      <c r="D7398" t="s">
        <v>596</v>
      </c>
      <c r="E7398" t="s">
        <v>592</v>
      </c>
      <c r="F7398">
        <v>2012</v>
      </c>
      <c r="G7398">
        <v>0</v>
      </c>
      <c r="H7398">
        <v>0</v>
      </c>
      <c r="R7398" t="s">
        <v>82</v>
      </c>
      <c r="S7398" t="s">
        <v>593</v>
      </c>
      <c r="T7398" t="s">
        <v>271</v>
      </c>
      <c r="U7398" t="s">
        <v>116</v>
      </c>
      <c r="W7398" t="s">
        <v>140</v>
      </c>
      <c r="Y7398" t="s">
        <v>103</v>
      </c>
    </row>
    <row r="7399" spans="1:25" x14ac:dyDescent="0.45">
      <c r="A7399" t="s">
        <v>335</v>
      </c>
      <c r="B7399" t="s">
        <v>590</v>
      </c>
      <c r="C7399">
        <v>10464</v>
      </c>
      <c r="D7399" t="s">
        <v>596</v>
      </c>
      <c r="E7399" t="s">
        <v>592</v>
      </c>
      <c r="F7399">
        <v>2013</v>
      </c>
      <c r="G7399">
        <v>5066</v>
      </c>
      <c r="H7399">
        <v>5058.95</v>
      </c>
      <c r="J7399">
        <v>749678.02</v>
      </c>
      <c r="K7399">
        <v>11.597</v>
      </c>
      <c r="L7399">
        <v>2.1700000000000001E-2</v>
      </c>
      <c r="M7399">
        <v>129508.27</v>
      </c>
      <c r="N7399">
        <v>0.1002</v>
      </c>
      <c r="O7399">
        <v>113.48699999999999</v>
      </c>
      <c r="P7399">
        <v>0.15720000000000001</v>
      </c>
      <c r="Q7399">
        <v>1321860.443</v>
      </c>
      <c r="R7399" t="s">
        <v>594</v>
      </c>
      <c r="S7399" t="s">
        <v>593</v>
      </c>
      <c r="T7399" t="s">
        <v>271</v>
      </c>
      <c r="W7399" t="s">
        <v>140</v>
      </c>
      <c r="Y7399" t="s">
        <v>103</v>
      </c>
    </row>
    <row r="7400" spans="1:25" x14ac:dyDescent="0.45">
      <c r="A7400" t="s">
        <v>335</v>
      </c>
      <c r="B7400" t="s">
        <v>590</v>
      </c>
      <c r="C7400">
        <v>10464</v>
      </c>
      <c r="D7400" t="s">
        <v>596</v>
      </c>
      <c r="E7400" t="s">
        <v>592</v>
      </c>
      <c r="F7400">
        <v>2014</v>
      </c>
      <c r="G7400">
        <v>8137</v>
      </c>
      <c r="H7400">
        <v>8132.27</v>
      </c>
      <c r="J7400">
        <v>1235228.8600000001</v>
      </c>
      <c r="K7400">
        <v>92.519000000000005</v>
      </c>
      <c r="L7400">
        <v>0.1096</v>
      </c>
      <c r="M7400">
        <v>177654.24100000001</v>
      </c>
      <c r="N7400">
        <v>0.1074</v>
      </c>
      <c r="O7400">
        <v>98.14</v>
      </c>
      <c r="P7400">
        <v>0.11749999999999999</v>
      </c>
      <c r="Q7400">
        <v>1664807.486</v>
      </c>
      <c r="R7400" t="s">
        <v>94</v>
      </c>
      <c r="S7400" t="s">
        <v>595</v>
      </c>
      <c r="T7400" t="s">
        <v>271</v>
      </c>
      <c r="W7400" t="s">
        <v>140</v>
      </c>
      <c r="Y7400" t="s">
        <v>103</v>
      </c>
    </row>
    <row r="7401" spans="1:25" x14ac:dyDescent="0.45">
      <c r="A7401" t="s">
        <v>335</v>
      </c>
      <c r="B7401" t="s">
        <v>590</v>
      </c>
      <c r="C7401">
        <v>10464</v>
      </c>
      <c r="D7401" t="s">
        <v>596</v>
      </c>
      <c r="E7401" t="s">
        <v>592</v>
      </c>
      <c r="F7401">
        <v>2015</v>
      </c>
      <c r="G7401">
        <v>7921</v>
      </c>
      <c r="H7401">
        <v>7911.11</v>
      </c>
      <c r="J7401">
        <v>1143509.6499999999</v>
      </c>
      <c r="K7401">
        <v>33.646000000000001</v>
      </c>
      <c r="L7401">
        <v>4.19E-2</v>
      </c>
      <c r="M7401">
        <v>184245.71900000001</v>
      </c>
      <c r="N7401">
        <v>0.108</v>
      </c>
      <c r="O7401">
        <v>112.782</v>
      </c>
      <c r="P7401">
        <v>0.13150000000000001</v>
      </c>
      <c r="Q7401">
        <v>1705401.068</v>
      </c>
      <c r="R7401" t="s">
        <v>94</v>
      </c>
      <c r="S7401" t="s">
        <v>595</v>
      </c>
      <c r="T7401" t="s">
        <v>271</v>
      </c>
      <c r="W7401" t="s">
        <v>140</v>
      </c>
      <c r="Y7401" t="s">
        <v>159</v>
      </c>
    </row>
    <row r="7402" spans="1:25" x14ac:dyDescent="0.45">
      <c r="A7402" t="s">
        <v>335</v>
      </c>
      <c r="B7402" t="s">
        <v>590</v>
      </c>
      <c r="C7402">
        <v>10464</v>
      </c>
      <c r="D7402" t="s">
        <v>596</v>
      </c>
      <c r="E7402" t="s">
        <v>592</v>
      </c>
      <c r="F7402">
        <v>2016</v>
      </c>
      <c r="G7402">
        <v>8157</v>
      </c>
      <c r="H7402">
        <v>8144.91</v>
      </c>
      <c r="J7402">
        <v>1182097.57</v>
      </c>
      <c r="K7402">
        <v>2.0059999999999998</v>
      </c>
      <c r="L7402">
        <v>2.5000000000000001E-3</v>
      </c>
      <c r="M7402">
        <v>207304.31200000001</v>
      </c>
      <c r="N7402">
        <v>0.1074</v>
      </c>
      <c r="O7402">
        <v>135.80699999999999</v>
      </c>
      <c r="P7402">
        <v>0.1389</v>
      </c>
      <c r="Q7402">
        <v>1930447.233</v>
      </c>
      <c r="R7402" t="s">
        <v>94</v>
      </c>
      <c r="S7402" t="s">
        <v>595</v>
      </c>
      <c r="T7402" t="s">
        <v>271</v>
      </c>
      <c r="W7402" t="s">
        <v>140</v>
      </c>
      <c r="Y7402" t="s">
        <v>159</v>
      </c>
    </row>
    <row r="7403" spans="1:25" x14ac:dyDescent="0.45">
      <c r="A7403" t="s">
        <v>335</v>
      </c>
      <c r="B7403" t="s">
        <v>590</v>
      </c>
      <c r="C7403">
        <v>10464</v>
      </c>
      <c r="D7403" t="s">
        <v>596</v>
      </c>
      <c r="E7403" t="s">
        <v>592</v>
      </c>
      <c r="F7403">
        <v>2017</v>
      </c>
      <c r="G7403">
        <v>8228</v>
      </c>
      <c r="H7403">
        <v>8215.9</v>
      </c>
      <c r="J7403">
        <v>1185254.56</v>
      </c>
      <c r="K7403">
        <v>2.41</v>
      </c>
      <c r="L7403">
        <v>2.3999999999999998E-3</v>
      </c>
      <c r="M7403">
        <v>204219.06599999999</v>
      </c>
      <c r="N7403">
        <v>0.107</v>
      </c>
      <c r="O7403">
        <v>132.46100000000001</v>
      </c>
      <c r="P7403">
        <v>0.13739999999999999</v>
      </c>
      <c r="Q7403">
        <v>1916361.0719999999</v>
      </c>
      <c r="R7403" t="s">
        <v>94</v>
      </c>
      <c r="S7403" t="s">
        <v>595</v>
      </c>
      <c r="T7403" t="s">
        <v>271</v>
      </c>
      <c r="W7403" t="s">
        <v>140</v>
      </c>
      <c r="Y7403" t="s">
        <v>160</v>
      </c>
    </row>
    <row r="7404" spans="1:25" x14ac:dyDescent="0.45">
      <c r="A7404" t="s">
        <v>335</v>
      </c>
      <c r="B7404" t="s">
        <v>590</v>
      </c>
      <c r="C7404">
        <v>10464</v>
      </c>
      <c r="D7404" t="s">
        <v>596</v>
      </c>
      <c r="E7404" t="s">
        <v>592</v>
      </c>
      <c r="F7404">
        <v>2018</v>
      </c>
      <c r="G7404">
        <v>8381</v>
      </c>
      <c r="H7404">
        <v>8368.9</v>
      </c>
      <c r="J7404">
        <v>1284451.42</v>
      </c>
      <c r="K7404">
        <v>1.139</v>
      </c>
      <c r="L7404">
        <v>1.1000000000000001E-3</v>
      </c>
      <c r="M7404">
        <v>213734.82199999999</v>
      </c>
      <c r="N7404">
        <v>0.10630000000000001</v>
      </c>
      <c r="O7404">
        <v>145.62</v>
      </c>
      <c r="P7404">
        <v>0.14449999999999999</v>
      </c>
      <c r="Q7404">
        <v>2012253.3119999999</v>
      </c>
      <c r="R7404" t="s">
        <v>94</v>
      </c>
      <c r="S7404" t="s">
        <v>595</v>
      </c>
      <c r="T7404" t="s">
        <v>271</v>
      </c>
      <c r="W7404" t="s">
        <v>140</v>
      </c>
      <c r="Y7404" t="s">
        <v>160</v>
      </c>
    </row>
    <row r="7405" spans="1:25" x14ac:dyDescent="0.45">
      <c r="A7405" t="s">
        <v>335</v>
      </c>
      <c r="B7405" t="s">
        <v>590</v>
      </c>
      <c r="C7405">
        <v>10464</v>
      </c>
      <c r="D7405" t="s">
        <v>596</v>
      </c>
      <c r="E7405" t="s">
        <v>592</v>
      </c>
      <c r="F7405">
        <v>2019</v>
      </c>
      <c r="G7405">
        <v>7849</v>
      </c>
      <c r="H7405">
        <v>7830.96</v>
      </c>
      <c r="J7405">
        <v>1076925.74</v>
      </c>
      <c r="K7405">
        <v>5.8280000000000003</v>
      </c>
      <c r="L7405">
        <v>7.4000000000000003E-3</v>
      </c>
      <c r="M7405">
        <v>179923.348</v>
      </c>
      <c r="N7405">
        <v>0.10639999999999999</v>
      </c>
      <c r="O7405">
        <v>111.08799999999999</v>
      </c>
      <c r="P7405">
        <v>0.13070000000000001</v>
      </c>
      <c r="Q7405">
        <v>1693866.8870000001</v>
      </c>
      <c r="R7405" t="s">
        <v>94</v>
      </c>
      <c r="S7405" t="s">
        <v>595</v>
      </c>
      <c r="T7405" t="s">
        <v>271</v>
      </c>
      <c r="W7405" t="s">
        <v>140</v>
      </c>
      <c r="Y7405" t="s">
        <v>160</v>
      </c>
    </row>
    <row r="7406" spans="1:25" x14ac:dyDescent="0.45">
      <c r="A7406" t="s">
        <v>335</v>
      </c>
      <c r="B7406" t="s">
        <v>590</v>
      </c>
      <c r="C7406">
        <v>10464</v>
      </c>
      <c r="D7406" t="s">
        <v>596</v>
      </c>
      <c r="E7406" t="s">
        <v>592</v>
      </c>
      <c r="F7406">
        <v>2020</v>
      </c>
      <c r="G7406">
        <v>8136</v>
      </c>
      <c r="H7406">
        <v>8120.63</v>
      </c>
      <c r="J7406">
        <v>1159405.4099999999</v>
      </c>
      <c r="K7406">
        <v>26.236999999999998</v>
      </c>
      <c r="L7406">
        <v>2.92E-2</v>
      </c>
      <c r="M7406">
        <v>197210.43299999999</v>
      </c>
      <c r="N7406">
        <v>0.1052</v>
      </c>
      <c r="O7406">
        <v>123.32899999999999</v>
      </c>
      <c r="P7406">
        <v>0.13</v>
      </c>
      <c r="Q7406">
        <v>1872816.277</v>
      </c>
      <c r="R7406" t="s">
        <v>94</v>
      </c>
      <c r="S7406" t="s">
        <v>595</v>
      </c>
      <c r="T7406" t="s">
        <v>271</v>
      </c>
      <c r="W7406" t="s">
        <v>140</v>
      </c>
      <c r="Y7406" t="s">
        <v>160</v>
      </c>
    </row>
    <row r="7407" spans="1:25" x14ac:dyDescent="0.45">
      <c r="A7407" t="s">
        <v>335</v>
      </c>
      <c r="B7407" t="s">
        <v>590</v>
      </c>
      <c r="C7407">
        <v>10464</v>
      </c>
      <c r="D7407" t="s">
        <v>596</v>
      </c>
      <c r="E7407" t="s">
        <v>592</v>
      </c>
      <c r="F7407">
        <v>2021</v>
      </c>
      <c r="G7407">
        <v>7860</v>
      </c>
      <c r="H7407">
        <v>7848.06</v>
      </c>
      <c r="J7407">
        <v>1109438.1200000001</v>
      </c>
      <c r="K7407">
        <v>14.003</v>
      </c>
      <c r="L7407">
        <v>1.38E-2</v>
      </c>
      <c r="M7407">
        <v>206035.09700000001</v>
      </c>
      <c r="N7407">
        <v>0.10539999999999999</v>
      </c>
      <c r="O7407">
        <v>127.52800000000001</v>
      </c>
      <c r="P7407">
        <v>0.12939999999999999</v>
      </c>
      <c r="Q7407">
        <v>1953834.7</v>
      </c>
      <c r="R7407" t="s">
        <v>94</v>
      </c>
      <c r="S7407" t="s">
        <v>595</v>
      </c>
      <c r="T7407" t="s">
        <v>271</v>
      </c>
      <c r="W7407" t="s">
        <v>140</v>
      </c>
      <c r="Y7407" t="s">
        <v>161</v>
      </c>
    </row>
    <row r="7408" spans="1:25" x14ac:dyDescent="0.45">
      <c r="A7408" t="s">
        <v>335</v>
      </c>
      <c r="B7408" t="s">
        <v>590</v>
      </c>
      <c r="C7408">
        <v>10464</v>
      </c>
      <c r="D7408" t="s">
        <v>596</v>
      </c>
      <c r="E7408" t="s">
        <v>592</v>
      </c>
      <c r="F7408">
        <v>2022</v>
      </c>
      <c r="G7408">
        <v>7901</v>
      </c>
      <c r="H7408">
        <v>7885.06</v>
      </c>
      <c r="J7408">
        <v>1004190.21</v>
      </c>
      <c r="K7408">
        <v>16.46</v>
      </c>
      <c r="L7408">
        <v>1.9E-2</v>
      </c>
      <c r="M7408">
        <v>172268.91500000001</v>
      </c>
      <c r="N7408">
        <v>0.10589999999999999</v>
      </c>
      <c r="O7408">
        <v>101.812</v>
      </c>
      <c r="P7408">
        <v>0.12509999999999999</v>
      </c>
      <c r="Q7408">
        <v>1624370.7220000001</v>
      </c>
      <c r="R7408" t="s">
        <v>94</v>
      </c>
      <c r="S7408" t="s">
        <v>595</v>
      </c>
      <c r="T7408" t="s">
        <v>271</v>
      </c>
      <c r="W7408" t="s">
        <v>140</v>
      </c>
      <c r="Y7408" t="s">
        <v>161</v>
      </c>
    </row>
    <row r="7409" spans="1:25" x14ac:dyDescent="0.45">
      <c r="A7409" t="s">
        <v>335</v>
      </c>
      <c r="B7409" t="s">
        <v>590</v>
      </c>
      <c r="C7409">
        <v>10464</v>
      </c>
      <c r="D7409" t="s">
        <v>596</v>
      </c>
      <c r="E7409" t="s">
        <v>592</v>
      </c>
      <c r="F7409">
        <v>2023</v>
      </c>
      <c r="G7409">
        <v>2370</v>
      </c>
      <c r="H7409">
        <v>2366.65</v>
      </c>
      <c r="J7409">
        <v>268351</v>
      </c>
      <c r="K7409">
        <v>2.3140000000000001</v>
      </c>
      <c r="L7409">
        <v>9.1000000000000004E-3</v>
      </c>
      <c r="M7409">
        <v>46896.222999999998</v>
      </c>
      <c r="N7409">
        <v>0.1053</v>
      </c>
      <c r="O7409">
        <v>29.555</v>
      </c>
      <c r="P7409">
        <v>0.13439999999999999</v>
      </c>
      <c r="Q7409">
        <v>445133.8</v>
      </c>
      <c r="R7409" t="s">
        <v>94</v>
      </c>
      <c r="S7409" t="s">
        <v>595</v>
      </c>
      <c r="T7409" t="s">
        <v>271</v>
      </c>
      <c r="W7409" t="s">
        <v>140</v>
      </c>
      <c r="Y7409" t="s">
        <v>499</v>
      </c>
    </row>
    <row r="7410" spans="1:25" x14ac:dyDescent="0.45">
      <c r="A7410" t="s">
        <v>335</v>
      </c>
      <c r="B7410" t="s">
        <v>590</v>
      </c>
      <c r="C7410">
        <v>10464</v>
      </c>
      <c r="D7410" t="s">
        <v>596</v>
      </c>
      <c r="E7410" t="s">
        <v>592</v>
      </c>
      <c r="F7410">
        <v>2024</v>
      </c>
      <c r="G7410">
        <v>0</v>
      </c>
      <c r="H7410">
        <v>0</v>
      </c>
      <c r="R7410" t="s">
        <v>94</v>
      </c>
      <c r="S7410" t="s">
        <v>595</v>
      </c>
      <c r="T7410" t="s">
        <v>271</v>
      </c>
      <c r="W7410" t="s">
        <v>140</v>
      </c>
    </row>
    <row r="7411" spans="1:25" x14ac:dyDescent="0.45">
      <c r="A7411" t="s">
        <v>335</v>
      </c>
      <c r="B7411" t="s">
        <v>590</v>
      </c>
      <c r="C7411">
        <v>10464</v>
      </c>
      <c r="D7411" t="s">
        <v>597</v>
      </c>
      <c r="E7411" t="s">
        <v>592</v>
      </c>
      <c r="F7411">
        <v>2009</v>
      </c>
      <c r="G7411">
        <v>1337</v>
      </c>
      <c r="H7411">
        <v>1326.29</v>
      </c>
      <c r="J7411">
        <v>228332.74</v>
      </c>
      <c r="K7411">
        <v>76.099999999999994</v>
      </c>
      <c r="L7411">
        <v>0.51819999999999999</v>
      </c>
      <c r="M7411">
        <v>30570.401000000002</v>
      </c>
      <c r="N7411">
        <v>0.10340000000000001</v>
      </c>
      <c r="O7411">
        <v>23.138000000000002</v>
      </c>
      <c r="P7411">
        <v>0.15740000000000001</v>
      </c>
      <c r="Q7411">
        <v>294020.36099999998</v>
      </c>
      <c r="R7411" t="s">
        <v>82</v>
      </c>
      <c r="S7411" t="s">
        <v>593</v>
      </c>
      <c r="T7411" t="s">
        <v>271</v>
      </c>
      <c r="U7411" t="s">
        <v>116</v>
      </c>
      <c r="W7411" t="s">
        <v>140</v>
      </c>
      <c r="Y7411" t="s">
        <v>103</v>
      </c>
    </row>
    <row r="7412" spans="1:25" x14ac:dyDescent="0.45">
      <c r="A7412" t="s">
        <v>335</v>
      </c>
      <c r="B7412" t="s">
        <v>590</v>
      </c>
      <c r="C7412">
        <v>10464</v>
      </c>
      <c r="D7412" t="s">
        <v>597</v>
      </c>
      <c r="E7412" t="s">
        <v>592</v>
      </c>
      <c r="F7412">
        <v>2010</v>
      </c>
      <c r="G7412">
        <v>1687</v>
      </c>
      <c r="H7412">
        <v>1675.66</v>
      </c>
      <c r="J7412">
        <v>280178.71999999997</v>
      </c>
      <c r="K7412">
        <v>90.14</v>
      </c>
      <c r="L7412">
        <v>0.44330000000000003</v>
      </c>
      <c r="M7412">
        <v>42734.178</v>
      </c>
      <c r="N7412">
        <v>0.105</v>
      </c>
      <c r="O7412">
        <v>37.787999999999997</v>
      </c>
      <c r="P7412">
        <v>0.1855</v>
      </c>
      <c r="Q7412">
        <v>406359.27899999998</v>
      </c>
      <c r="R7412" t="s">
        <v>82</v>
      </c>
      <c r="S7412" t="s">
        <v>593</v>
      </c>
      <c r="T7412" t="s">
        <v>271</v>
      </c>
      <c r="U7412" t="s">
        <v>116</v>
      </c>
      <c r="W7412" t="s">
        <v>140</v>
      </c>
      <c r="Y7412" t="s">
        <v>103</v>
      </c>
    </row>
    <row r="7413" spans="1:25" x14ac:dyDescent="0.45">
      <c r="A7413" t="s">
        <v>335</v>
      </c>
      <c r="B7413" t="s">
        <v>590</v>
      </c>
      <c r="C7413">
        <v>10464</v>
      </c>
      <c r="D7413" t="s">
        <v>597</v>
      </c>
      <c r="E7413" t="s">
        <v>592</v>
      </c>
      <c r="F7413">
        <v>2011</v>
      </c>
      <c r="G7413">
        <v>0</v>
      </c>
      <c r="H7413">
        <v>0</v>
      </c>
      <c r="R7413" t="s">
        <v>82</v>
      </c>
      <c r="S7413" t="s">
        <v>593</v>
      </c>
      <c r="T7413" t="s">
        <v>271</v>
      </c>
      <c r="U7413" t="s">
        <v>116</v>
      </c>
      <c r="W7413" t="s">
        <v>140</v>
      </c>
      <c r="Y7413" t="s">
        <v>103</v>
      </c>
    </row>
    <row r="7414" spans="1:25" x14ac:dyDescent="0.45">
      <c r="A7414" t="s">
        <v>335</v>
      </c>
      <c r="B7414" t="s">
        <v>590</v>
      </c>
      <c r="C7414">
        <v>10464</v>
      </c>
      <c r="D7414" t="s">
        <v>597</v>
      </c>
      <c r="E7414" t="s">
        <v>592</v>
      </c>
      <c r="F7414">
        <v>2012</v>
      </c>
      <c r="G7414">
        <v>0</v>
      </c>
      <c r="H7414">
        <v>0</v>
      </c>
      <c r="R7414" t="s">
        <v>82</v>
      </c>
      <c r="S7414" t="s">
        <v>593</v>
      </c>
      <c r="T7414" t="s">
        <v>271</v>
      </c>
      <c r="U7414" t="s">
        <v>116</v>
      </c>
      <c r="W7414" t="s">
        <v>140</v>
      </c>
      <c r="Y7414" t="s">
        <v>103</v>
      </c>
    </row>
    <row r="7415" spans="1:25" x14ac:dyDescent="0.45">
      <c r="A7415" t="s">
        <v>335</v>
      </c>
      <c r="B7415" t="s">
        <v>590</v>
      </c>
      <c r="C7415">
        <v>10464</v>
      </c>
      <c r="D7415" t="s">
        <v>597</v>
      </c>
      <c r="E7415" t="s">
        <v>592</v>
      </c>
      <c r="F7415">
        <v>2013</v>
      </c>
      <c r="G7415">
        <v>4990</v>
      </c>
      <c r="H7415">
        <v>4945.1499999999996</v>
      </c>
      <c r="J7415">
        <v>611702.76</v>
      </c>
      <c r="K7415">
        <v>37.322000000000003</v>
      </c>
      <c r="L7415">
        <v>4.2599999999999999E-2</v>
      </c>
      <c r="M7415">
        <v>106356.70299999999</v>
      </c>
      <c r="N7415">
        <v>9.9099999999999994E-2</v>
      </c>
      <c r="O7415">
        <v>90.959000000000003</v>
      </c>
      <c r="P7415">
        <v>0.19289999999999999</v>
      </c>
      <c r="Q7415">
        <v>1080867.848</v>
      </c>
      <c r="R7415" t="s">
        <v>594</v>
      </c>
      <c r="S7415" t="s">
        <v>593</v>
      </c>
      <c r="T7415" t="s">
        <v>271</v>
      </c>
      <c r="W7415" t="s">
        <v>140</v>
      </c>
      <c r="Y7415" t="s">
        <v>103</v>
      </c>
    </row>
    <row r="7416" spans="1:25" x14ac:dyDescent="0.45">
      <c r="A7416" t="s">
        <v>335</v>
      </c>
      <c r="B7416" t="s">
        <v>590</v>
      </c>
      <c r="C7416">
        <v>10464</v>
      </c>
      <c r="D7416" t="s">
        <v>597</v>
      </c>
      <c r="E7416" t="s">
        <v>592</v>
      </c>
      <c r="F7416">
        <v>2014</v>
      </c>
      <c r="G7416">
        <v>7069</v>
      </c>
      <c r="H7416">
        <v>7047.39</v>
      </c>
      <c r="J7416">
        <v>1084826.99</v>
      </c>
      <c r="K7416">
        <v>77.614000000000004</v>
      </c>
      <c r="L7416">
        <v>0.10539999999999999</v>
      </c>
      <c r="M7416">
        <v>155593.20800000001</v>
      </c>
      <c r="N7416">
        <v>0.1067</v>
      </c>
      <c r="O7416">
        <v>85.623000000000005</v>
      </c>
      <c r="P7416">
        <v>0.1163</v>
      </c>
      <c r="Q7416">
        <v>1461467.077</v>
      </c>
      <c r="R7416" t="s">
        <v>94</v>
      </c>
      <c r="S7416" t="s">
        <v>595</v>
      </c>
      <c r="T7416" t="s">
        <v>271</v>
      </c>
      <c r="W7416" t="s">
        <v>140</v>
      </c>
      <c r="Y7416" t="s">
        <v>103</v>
      </c>
    </row>
    <row r="7417" spans="1:25" x14ac:dyDescent="0.45">
      <c r="A7417" t="s">
        <v>335</v>
      </c>
      <c r="B7417" t="s">
        <v>590</v>
      </c>
      <c r="C7417">
        <v>10464</v>
      </c>
      <c r="D7417" t="s">
        <v>597</v>
      </c>
      <c r="E7417" t="s">
        <v>592</v>
      </c>
      <c r="F7417">
        <v>2015</v>
      </c>
      <c r="G7417">
        <v>7541</v>
      </c>
      <c r="H7417">
        <v>7508.81</v>
      </c>
      <c r="J7417">
        <v>1042192.01</v>
      </c>
      <c r="K7417">
        <v>28.931000000000001</v>
      </c>
      <c r="L7417">
        <v>3.8899999999999997E-2</v>
      </c>
      <c r="M7417">
        <v>167767.44200000001</v>
      </c>
      <c r="N7417">
        <v>0.1079</v>
      </c>
      <c r="O7417">
        <v>101.854</v>
      </c>
      <c r="P7417">
        <v>0.13150000000000001</v>
      </c>
      <c r="Q7417">
        <v>1556528.0919999999</v>
      </c>
      <c r="R7417" t="s">
        <v>94</v>
      </c>
      <c r="S7417" t="s">
        <v>595</v>
      </c>
      <c r="T7417" t="s">
        <v>271</v>
      </c>
      <c r="W7417" t="s">
        <v>140</v>
      </c>
      <c r="Y7417" t="s">
        <v>159</v>
      </c>
    </row>
    <row r="7418" spans="1:25" x14ac:dyDescent="0.45">
      <c r="A7418" t="s">
        <v>335</v>
      </c>
      <c r="B7418" t="s">
        <v>590</v>
      </c>
      <c r="C7418">
        <v>10464</v>
      </c>
      <c r="D7418" t="s">
        <v>597</v>
      </c>
      <c r="E7418" t="s">
        <v>592</v>
      </c>
      <c r="F7418">
        <v>2016</v>
      </c>
      <c r="G7418">
        <v>8016</v>
      </c>
      <c r="H7418">
        <v>8006.53</v>
      </c>
      <c r="J7418">
        <v>1142731.0900000001</v>
      </c>
      <c r="K7418">
        <v>2.274</v>
      </c>
      <c r="L7418">
        <v>2.5999999999999999E-3</v>
      </c>
      <c r="M7418">
        <v>200737.14199999999</v>
      </c>
      <c r="N7418">
        <v>0.1075</v>
      </c>
      <c r="O7418">
        <v>130.01300000000001</v>
      </c>
      <c r="P7418">
        <v>0.13769999999999999</v>
      </c>
      <c r="Q7418">
        <v>1869309.2919999999</v>
      </c>
      <c r="R7418" t="s">
        <v>94</v>
      </c>
      <c r="S7418" t="s">
        <v>595</v>
      </c>
      <c r="T7418" t="s">
        <v>271</v>
      </c>
      <c r="W7418" t="s">
        <v>140</v>
      </c>
      <c r="Y7418" t="s">
        <v>159</v>
      </c>
    </row>
    <row r="7419" spans="1:25" x14ac:dyDescent="0.45">
      <c r="A7419" t="s">
        <v>335</v>
      </c>
      <c r="B7419" t="s">
        <v>590</v>
      </c>
      <c r="C7419">
        <v>10464</v>
      </c>
      <c r="D7419" t="s">
        <v>597</v>
      </c>
      <c r="E7419" t="s">
        <v>592</v>
      </c>
      <c r="F7419">
        <v>2017</v>
      </c>
      <c r="G7419">
        <v>8360</v>
      </c>
      <c r="H7419">
        <v>8349.76</v>
      </c>
      <c r="J7419">
        <v>1226754.32</v>
      </c>
      <c r="K7419">
        <v>2.4020000000000001</v>
      </c>
      <c r="L7419">
        <v>2.3E-3</v>
      </c>
      <c r="M7419">
        <v>211839.68900000001</v>
      </c>
      <c r="N7419">
        <v>0.1076</v>
      </c>
      <c r="O7419">
        <v>136.17500000000001</v>
      </c>
      <c r="P7419">
        <v>0.13650000000000001</v>
      </c>
      <c r="Q7419">
        <v>1986067.8659999999</v>
      </c>
      <c r="R7419" t="s">
        <v>94</v>
      </c>
      <c r="S7419" t="s">
        <v>595</v>
      </c>
      <c r="T7419" t="s">
        <v>271</v>
      </c>
      <c r="W7419" t="s">
        <v>140</v>
      </c>
      <c r="Y7419" t="s">
        <v>160</v>
      </c>
    </row>
    <row r="7420" spans="1:25" x14ac:dyDescent="0.45">
      <c r="A7420" t="s">
        <v>335</v>
      </c>
      <c r="B7420" t="s">
        <v>590</v>
      </c>
      <c r="C7420">
        <v>10464</v>
      </c>
      <c r="D7420" t="s">
        <v>597</v>
      </c>
      <c r="E7420" t="s">
        <v>592</v>
      </c>
      <c r="F7420">
        <v>2018</v>
      </c>
      <c r="G7420">
        <v>8326</v>
      </c>
      <c r="H7420">
        <v>8314.44</v>
      </c>
      <c r="J7420">
        <v>1284620.72</v>
      </c>
      <c r="K7420">
        <v>1.1639999999999999</v>
      </c>
      <c r="L7420">
        <v>1.1000000000000001E-3</v>
      </c>
      <c r="M7420">
        <v>214187.799</v>
      </c>
      <c r="N7420">
        <v>0.10639999999999999</v>
      </c>
      <c r="O7420">
        <v>145.233</v>
      </c>
      <c r="P7420">
        <v>0.14410000000000001</v>
      </c>
      <c r="Q7420">
        <v>2014567.4569999999</v>
      </c>
      <c r="R7420" t="s">
        <v>94</v>
      </c>
      <c r="S7420" t="s">
        <v>595</v>
      </c>
      <c r="T7420" t="s">
        <v>271</v>
      </c>
      <c r="W7420" t="s">
        <v>140</v>
      </c>
      <c r="Y7420" t="s">
        <v>160</v>
      </c>
    </row>
    <row r="7421" spans="1:25" x14ac:dyDescent="0.45">
      <c r="A7421" t="s">
        <v>335</v>
      </c>
      <c r="B7421" t="s">
        <v>590</v>
      </c>
      <c r="C7421">
        <v>10464</v>
      </c>
      <c r="D7421" t="s">
        <v>597</v>
      </c>
      <c r="E7421" t="s">
        <v>592</v>
      </c>
      <c r="F7421">
        <v>2019</v>
      </c>
      <c r="G7421">
        <v>8196</v>
      </c>
      <c r="H7421">
        <v>8177.84</v>
      </c>
      <c r="J7421">
        <v>1096144.1000000001</v>
      </c>
      <c r="K7421">
        <v>5.4939999999999998</v>
      </c>
      <c r="L7421">
        <v>6.8999999999999999E-3</v>
      </c>
      <c r="M7421">
        <v>183367.94</v>
      </c>
      <c r="N7421">
        <v>0.107</v>
      </c>
      <c r="O7421">
        <v>113.288</v>
      </c>
      <c r="P7421">
        <v>0.13150000000000001</v>
      </c>
      <c r="Q7421">
        <v>1727523.564</v>
      </c>
      <c r="R7421" t="s">
        <v>94</v>
      </c>
      <c r="S7421" t="s">
        <v>595</v>
      </c>
      <c r="T7421" t="s">
        <v>271</v>
      </c>
      <c r="W7421" t="s">
        <v>140</v>
      </c>
      <c r="Y7421" t="s">
        <v>160</v>
      </c>
    </row>
    <row r="7422" spans="1:25" x14ac:dyDescent="0.45">
      <c r="A7422" t="s">
        <v>335</v>
      </c>
      <c r="B7422" t="s">
        <v>590</v>
      </c>
      <c r="C7422">
        <v>10464</v>
      </c>
      <c r="D7422" t="s">
        <v>597</v>
      </c>
      <c r="E7422" t="s">
        <v>592</v>
      </c>
      <c r="F7422">
        <v>2020</v>
      </c>
      <c r="G7422">
        <v>8153</v>
      </c>
      <c r="H7422">
        <v>8137.11</v>
      </c>
      <c r="J7422">
        <v>1161556.27</v>
      </c>
      <c r="K7422">
        <v>25.356000000000002</v>
      </c>
      <c r="L7422">
        <v>2.8500000000000001E-2</v>
      </c>
      <c r="M7422">
        <v>197516.728</v>
      </c>
      <c r="N7422">
        <v>0.1053</v>
      </c>
      <c r="O7422">
        <v>122.66500000000001</v>
      </c>
      <c r="P7422">
        <v>0.1295</v>
      </c>
      <c r="Q7422">
        <v>1875210.89</v>
      </c>
      <c r="R7422" t="s">
        <v>94</v>
      </c>
      <c r="S7422" t="s">
        <v>595</v>
      </c>
      <c r="T7422" t="s">
        <v>271</v>
      </c>
      <c r="W7422" t="s">
        <v>140</v>
      </c>
      <c r="Y7422" t="s">
        <v>160</v>
      </c>
    </row>
    <row r="7423" spans="1:25" x14ac:dyDescent="0.45">
      <c r="A7423" t="s">
        <v>335</v>
      </c>
      <c r="B7423" t="s">
        <v>590</v>
      </c>
      <c r="C7423">
        <v>10464</v>
      </c>
      <c r="D7423" t="s">
        <v>597</v>
      </c>
      <c r="E7423" t="s">
        <v>592</v>
      </c>
      <c r="F7423">
        <v>2021</v>
      </c>
      <c r="G7423">
        <v>7955</v>
      </c>
      <c r="H7423">
        <v>7935.76</v>
      </c>
      <c r="J7423">
        <v>1114335.8899999999</v>
      </c>
      <c r="K7423">
        <v>13.131</v>
      </c>
      <c r="L7423">
        <v>1.3599999999999999E-2</v>
      </c>
      <c r="M7423">
        <v>207521.603</v>
      </c>
      <c r="N7423">
        <v>0.10580000000000001</v>
      </c>
      <c r="O7423">
        <v>128.006</v>
      </c>
      <c r="P7423">
        <v>0.1298</v>
      </c>
      <c r="Q7423">
        <v>1965063.889</v>
      </c>
      <c r="R7423" t="s">
        <v>94</v>
      </c>
      <c r="S7423" t="s">
        <v>595</v>
      </c>
      <c r="T7423" t="s">
        <v>271</v>
      </c>
      <c r="W7423" t="s">
        <v>140</v>
      </c>
      <c r="Y7423" t="s">
        <v>161</v>
      </c>
    </row>
    <row r="7424" spans="1:25" x14ac:dyDescent="0.45">
      <c r="A7424" t="s">
        <v>335</v>
      </c>
      <c r="B7424" t="s">
        <v>590</v>
      </c>
      <c r="C7424">
        <v>10464</v>
      </c>
      <c r="D7424" t="s">
        <v>597</v>
      </c>
      <c r="E7424" t="s">
        <v>592</v>
      </c>
      <c r="F7424">
        <v>2022</v>
      </c>
      <c r="G7424">
        <v>7897</v>
      </c>
      <c r="H7424">
        <v>7878.51</v>
      </c>
      <c r="J7424">
        <v>971004.44</v>
      </c>
      <c r="K7424">
        <v>16.628</v>
      </c>
      <c r="L7424">
        <v>1.9699999999999999E-2</v>
      </c>
      <c r="M7424">
        <v>166308.83199999999</v>
      </c>
      <c r="N7424">
        <v>0.10580000000000001</v>
      </c>
      <c r="O7424">
        <v>98.436999999999998</v>
      </c>
      <c r="P7424">
        <v>0.12540000000000001</v>
      </c>
      <c r="Q7424">
        <v>1568822.9939999999</v>
      </c>
      <c r="R7424" t="s">
        <v>94</v>
      </c>
      <c r="S7424" t="s">
        <v>595</v>
      </c>
      <c r="T7424" t="s">
        <v>271</v>
      </c>
      <c r="W7424" t="s">
        <v>140</v>
      </c>
      <c r="Y7424" t="s">
        <v>161</v>
      </c>
    </row>
    <row r="7425" spans="1:25" x14ac:dyDescent="0.45">
      <c r="A7425" t="s">
        <v>335</v>
      </c>
      <c r="B7425" t="s">
        <v>590</v>
      </c>
      <c r="C7425">
        <v>10464</v>
      </c>
      <c r="D7425" t="s">
        <v>597</v>
      </c>
      <c r="E7425" t="s">
        <v>592</v>
      </c>
      <c r="F7425">
        <v>2023</v>
      </c>
      <c r="G7425">
        <v>2449</v>
      </c>
      <c r="H7425">
        <v>2445.4</v>
      </c>
      <c r="J7425">
        <v>275877</v>
      </c>
      <c r="K7425">
        <v>1.774</v>
      </c>
      <c r="L7425">
        <v>8.3999999999999995E-3</v>
      </c>
      <c r="M7425">
        <v>48201.273999999998</v>
      </c>
      <c r="N7425">
        <v>0.1047</v>
      </c>
      <c r="O7425">
        <v>30.834</v>
      </c>
      <c r="P7425">
        <v>0.13519999999999999</v>
      </c>
      <c r="Q7425">
        <v>457382.29300000001</v>
      </c>
      <c r="R7425" t="s">
        <v>94</v>
      </c>
      <c r="S7425" t="s">
        <v>595</v>
      </c>
      <c r="T7425" t="s">
        <v>271</v>
      </c>
      <c r="W7425" t="s">
        <v>140</v>
      </c>
      <c r="Y7425" t="s">
        <v>499</v>
      </c>
    </row>
    <row r="7426" spans="1:25" x14ac:dyDescent="0.45">
      <c r="A7426" t="s">
        <v>335</v>
      </c>
      <c r="B7426" t="s">
        <v>590</v>
      </c>
      <c r="C7426">
        <v>10464</v>
      </c>
      <c r="D7426" t="s">
        <v>597</v>
      </c>
      <c r="E7426" t="s">
        <v>592</v>
      </c>
      <c r="F7426">
        <v>2024</v>
      </c>
      <c r="G7426">
        <v>0</v>
      </c>
      <c r="H7426">
        <v>0</v>
      </c>
      <c r="R7426" t="s">
        <v>94</v>
      </c>
      <c r="S7426" t="s">
        <v>595</v>
      </c>
      <c r="T7426" t="s">
        <v>271</v>
      </c>
      <c r="W7426" t="s">
        <v>140</v>
      </c>
    </row>
    <row r="7427" spans="1:25" x14ac:dyDescent="0.45">
      <c r="A7427" t="s">
        <v>122</v>
      </c>
      <c r="B7427" t="s">
        <v>598</v>
      </c>
      <c r="C7427">
        <v>10485</v>
      </c>
      <c r="D7427" t="s">
        <v>599</v>
      </c>
      <c r="F7427">
        <v>2011</v>
      </c>
      <c r="G7427">
        <v>2917</v>
      </c>
      <c r="H7427">
        <v>2908.15</v>
      </c>
      <c r="J7427">
        <v>503802.22</v>
      </c>
      <c r="M7427">
        <v>317247.40399999998</v>
      </c>
      <c r="N7427">
        <v>0.26879999999999998</v>
      </c>
      <c r="Q7427">
        <v>1139866.2779999999</v>
      </c>
      <c r="R7427" t="s">
        <v>600</v>
      </c>
      <c r="S7427" t="s">
        <v>106</v>
      </c>
      <c r="T7427" t="s">
        <v>63</v>
      </c>
      <c r="Y7427" t="s">
        <v>472</v>
      </c>
    </row>
    <row r="7428" spans="1:25" x14ac:dyDescent="0.45">
      <c r="A7428" t="s">
        <v>122</v>
      </c>
      <c r="B7428" t="s">
        <v>598</v>
      </c>
      <c r="C7428">
        <v>10485</v>
      </c>
      <c r="D7428" t="s">
        <v>599</v>
      </c>
      <c r="F7428">
        <v>2012</v>
      </c>
      <c r="G7428">
        <v>1629</v>
      </c>
      <c r="H7428">
        <v>1626.42</v>
      </c>
      <c r="J7428">
        <v>311759.65999999997</v>
      </c>
      <c r="M7428">
        <v>190811.86600000001</v>
      </c>
      <c r="N7428">
        <v>0.25679999999999997</v>
      </c>
      <c r="Q7428">
        <v>707219.29</v>
      </c>
      <c r="R7428" t="s">
        <v>600</v>
      </c>
      <c r="S7428" t="s">
        <v>106</v>
      </c>
      <c r="T7428" t="s">
        <v>63</v>
      </c>
      <c r="Y7428" t="s">
        <v>472</v>
      </c>
    </row>
    <row r="7429" spans="1:25" x14ac:dyDescent="0.45">
      <c r="A7429" t="s">
        <v>122</v>
      </c>
      <c r="B7429" t="s">
        <v>598</v>
      </c>
      <c r="C7429">
        <v>10485</v>
      </c>
      <c r="D7429" t="s">
        <v>601</v>
      </c>
      <c r="F7429">
        <v>2011</v>
      </c>
      <c r="G7429">
        <v>3712</v>
      </c>
      <c r="H7429">
        <v>3705.18</v>
      </c>
      <c r="J7429">
        <v>795417.28</v>
      </c>
      <c r="M7429">
        <v>355078.804</v>
      </c>
      <c r="N7429">
        <v>0.24179999999999999</v>
      </c>
      <c r="Q7429">
        <v>1419133.25</v>
      </c>
      <c r="R7429" t="s">
        <v>600</v>
      </c>
      <c r="S7429" t="s">
        <v>106</v>
      </c>
      <c r="T7429" t="s">
        <v>63</v>
      </c>
      <c r="Y7429" t="s">
        <v>472</v>
      </c>
    </row>
    <row r="7430" spans="1:25" x14ac:dyDescent="0.45">
      <c r="A7430" t="s">
        <v>122</v>
      </c>
      <c r="B7430" t="s">
        <v>598</v>
      </c>
      <c r="C7430">
        <v>10485</v>
      </c>
      <c r="D7430" t="s">
        <v>601</v>
      </c>
      <c r="F7430">
        <v>2012</v>
      </c>
      <c r="G7430">
        <v>2762</v>
      </c>
      <c r="H7430">
        <v>2761.28</v>
      </c>
      <c r="J7430">
        <v>595964.75</v>
      </c>
      <c r="M7430">
        <v>273772.53499999997</v>
      </c>
      <c r="N7430">
        <v>0.2505</v>
      </c>
      <c r="Q7430">
        <v>1053743.4269999999</v>
      </c>
      <c r="R7430" t="s">
        <v>600</v>
      </c>
      <c r="S7430" t="s">
        <v>106</v>
      </c>
      <c r="T7430" t="s">
        <v>63</v>
      </c>
      <c r="Y7430" t="s">
        <v>472</v>
      </c>
    </row>
    <row r="7431" spans="1:25" x14ac:dyDescent="0.45">
      <c r="A7431" t="s">
        <v>122</v>
      </c>
      <c r="B7431" t="s">
        <v>598</v>
      </c>
      <c r="C7431">
        <v>10485</v>
      </c>
      <c r="D7431" t="s">
        <v>602</v>
      </c>
      <c r="F7431">
        <v>2011</v>
      </c>
      <c r="G7431">
        <v>0</v>
      </c>
      <c r="H7431">
        <v>0</v>
      </c>
      <c r="R7431" t="s">
        <v>600</v>
      </c>
      <c r="S7431" t="s">
        <v>106</v>
      </c>
      <c r="T7431" t="s">
        <v>63</v>
      </c>
      <c r="Y7431" t="s">
        <v>472</v>
      </c>
    </row>
    <row r="7432" spans="1:25" x14ac:dyDescent="0.45">
      <c r="A7432" t="s">
        <v>122</v>
      </c>
      <c r="B7432" t="s">
        <v>598</v>
      </c>
      <c r="C7432">
        <v>10485</v>
      </c>
      <c r="D7432" t="s">
        <v>602</v>
      </c>
      <c r="F7432">
        <v>2012</v>
      </c>
      <c r="G7432">
        <v>0</v>
      </c>
      <c r="H7432">
        <v>0</v>
      </c>
      <c r="R7432" t="s">
        <v>600</v>
      </c>
      <c r="S7432" t="s">
        <v>106</v>
      </c>
      <c r="T7432" t="s">
        <v>63</v>
      </c>
      <c r="Y7432" t="s">
        <v>472</v>
      </c>
    </row>
    <row r="7433" spans="1:25" x14ac:dyDescent="0.45">
      <c r="A7433" t="s">
        <v>122</v>
      </c>
      <c r="B7433" t="s">
        <v>598</v>
      </c>
      <c r="C7433">
        <v>10485</v>
      </c>
      <c r="D7433" t="s">
        <v>603</v>
      </c>
      <c r="F7433">
        <v>2011</v>
      </c>
      <c r="G7433">
        <v>3134</v>
      </c>
      <c r="H7433">
        <v>3081.59</v>
      </c>
      <c r="J7433">
        <v>309045.51</v>
      </c>
      <c r="M7433">
        <v>224491.87299999999</v>
      </c>
      <c r="N7433">
        <v>0.28339999999999999</v>
      </c>
      <c r="Q7433">
        <v>829351.74399999995</v>
      </c>
      <c r="R7433" t="s">
        <v>600</v>
      </c>
      <c r="S7433" t="s">
        <v>106</v>
      </c>
      <c r="T7433" t="s">
        <v>63</v>
      </c>
      <c r="Y7433" t="s">
        <v>472</v>
      </c>
    </row>
    <row r="7434" spans="1:25" x14ac:dyDescent="0.45">
      <c r="A7434" t="s">
        <v>122</v>
      </c>
      <c r="B7434" t="s">
        <v>598</v>
      </c>
      <c r="C7434">
        <v>10485</v>
      </c>
      <c r="D7434" t="s">
        <v>603</v>
      </c>
      <c r="F7434">
        <v>2012</v>
      </c>
      <c r="G7434">
        <v>1794</v>
      </c>
      <c r="H7434">
        <v>1752.44</v>
      </c>
      <c r="J7434">
        <v>302913.99</v>
      </c>
      <c r="M7434">
        <v>191286.08300000001</v>
      </c>
      <c r="N7434">
        <v>0.28160000000000002</v>
      </c>
      <c r="Q7434">
        <v>668975.68799999997</v>
      </c>
      <c r="R7434" t="s">
        <v>600</v>
      </c>
      <c r="S7434" t="s">
        <v>106</v>
      </c>
      <c r="T7434" t="s">
        <v>63</v>
      </c>
      <c r="Y7434" t="s">
        <v>472</v>
      </c>
    </row>
    <row r="7435" spans="1:25" x14ac:dyDescent="0.45">
      <c r="A7435" t="s">
        <v>274</v>
      </c>
      <c r="B7435" t="s">
        <v>604</v>
      </c>
      <c r="C7435">
        <v>10566</v>
      </c>
      <c r="D7435">
        <v>1001</v>
      </c>
      <c r="F7435">
        <v>2009</v>
      </c>
      <c r="G7435">
        <v>7573</v>
      </c>
      <c r="H7435">
        <v>7552.25</v>
      </c>
      <c r="J7435">
        <v>5019205.75</v>
      </c>
      <c r="K7435">
        <v>523.38699999999994</v>
      </c>
      <c r="L7435">
        <v>0.17269999999999999</v>
      </c>
      <c r="M7435">
        <v>684624.47499999998</v>
      </c>
      <c r="N7435">
        <v>0.1263</v>
      </c>
      <c r="O7435">
        <v>427.05900000000003</v>
      </c>
      <c r="P7435">
        <v>0.1351</v>
      </c>
      <c r="Q7435">
        <v>6670275.9249999998</v>
      </c>
      <c r="R7435" t="s">
        <v>82</v>
      </c>
      <c r="S7435" t="s">
        <v>83</v>
      </c>
      <c r="T7435" t="s">
        <v>63</v>
      </c>
      <c r="U7435" t="s">
        <v>116</v>
      </c>
      <c r="V7435" t="s">
        <v>211</v>
      </c>
      <c r="W7435" t="s">
        <v>140</v>
      </c>
      <c r="Y7435" t="s">
        <v>103</v>
      </c>
    </row>
    <row r="7436" spans="1:25" x14ac:dyDescent="0.45">
      <c r="A7436" t="s">
        <v>274</v>
      </c>
      <c r="B7436" t="s">
        <v>604</v>
      </c>
      <c r="C7436">
        <v>10566</v>
      </c>
      <c r="D7436">
        <v>1001</v>
      </c>
      <c r="F7436">
        <v>2010</v>
      </c>
      <c r="G7436">
        <v>8624</v>
      </c>
      <c r="H7436">
        <v>8618.25</v>
      </c>
      <c r="J7436">
        <v>5680785.75</v>
      </c>
      <c r="K7436">
        <v>774.024</v>
      </c>
      <c r="L7436">
        <v>0.26379999999999998</v>
      </c>
      <c r="M7436">
        <v>827200.15</v>
      </c>
      <c r="N7436">
        <v>0.1971</v>
      </c>
      <c r="O7436">
        <v>522.03099999999995</v>
      </c>
      <c r="P7436">
        <v>0.1605</v>
      </c>
      <c r="Q7436">
        <v>8053114.0750000002</v>
      </c>
      <c r="R7436" t="s">
        <v>82</v>
      </c>
      <c r="S7436" t="s">
        <v>83</v>
      </c>
      <c r="T7436" t="s">
        <v>63</v>
      </c>
      <c r="U7436" t="s">
        <v>116</v>
      </c>
      <c r="V7436" t="s">
        <v>211</v>
      </c>
      <c r="W7436" t="s">
        <v>140</v>
      </c>
      <c r="Y7436" t="s">
        <v>103</v>
      </c>
    </row>
    <row r="7437" spans="1:25" x14ac:dyDescent="0.45">
      <c r="A7437" t="s">
        <v>274</v>
      </c>
      <c r="B7437" t="s">
        <v>604</v>
      </c>
      <c r="C7437">
        <v>10566</v>
      </c>
      <c r="D7437">
        <v>1001</v>
      </c>
      <c r="F7437">
        <v>2011</v>
      </c>
      <c r="G7437">
        <v>8208</v>
      </c>
      <c r="H7437">
        <v>8192.5</v>
      </c>
      <c r="J7437">
        <v>4279614.25</v>
      </c>
      <c r="K7437">
        <v>558.25</v>
      </c>
      <c r="L7437">
        <v>0.2505</v>
      </c>
      <c r="M7437">
        <v>565605.375</v>
      </c>
      <c r="N7437">
        <v>0.15479999999999999</v>
      </c>
      <c r="O7437">
        <v>368.33100000000002</v>
      </c>
      <c r="P7437">
        <v>0.15260000000000001</v>
      </c>
      <c r="Q7437">
        <v>5506777.5750000002</v>
      </c>
      <c r="R7437" t="s">
        <v>82</v>
      </c>
      <c r="S7437" t="s">
        <v>83</v>
      </c>
      <c r="T7437" t="s">
        <v>63</v>
      </c>
      <c r="U7437" t="s">
        <v>116</v>
      </c>
      <c r="V7437" t="s">
        <v>211</v>
      </c>
      <c r="W7437" t="s">
        <v>140</v>
      </c>
      <c r="Y7437" t="s">
        <v>103</v>
      </c>
    </row>
    <row r="7438" spans="1:25" x14ac:dyDescent="0.45">
      <c r="A7438" t="s">
        <v>274</v>
      </c>
      <c r="B7438" t="s">
        <v>604</v>
      </c>
      <c r="C7438">
        <v>10566</v>
      </c>
      <c r="D7438">
        <v>1001</v>
      </c>
      <c r="F7438">
        <v>2012</v>
      </c>
      <c r="G7438">
        <v>8543</v>
      </c>
      <c r="H7438">
        <v>8533</v>
      </c>
      <c r="J7438">
        <v>4099603.25</v>
      </c>
      <c r="K7438">
        <v>569.00599999999997</v>
      </c>
      <c r="L7438">
        <v>0.20130000000000001</v>
      </c>
      <c r="M7438">
        <v>589668.94999999995</v>
      </c>
      <c r="N7438">
        <v>0.1026</v>
      </c>
      <c r="O7438">
        <v>393.93900000000002</v>
      </c>
      <c r="P7438">
        <v>0.13750000000000001</v>
      </c>
      <c r="Q7438">
        <v>5746516.1500000004</v>
      </c>
      <c r="R7438" t="s">
        <v>82</v>
      </c>
      <c r="S7438" t="s">
        <v>83</v>
      </c>
      <c r="T7438" t="s">
        <v>63</v>
      </c>
      <c r="U7438" t="s">
        <v>116</v>
      </c>
      <c r="V7438" t="s">
        <v>211</v>
      </c>
      <c r="W7438" t="s">
        <v>140</v>
      </c>
      <c r="Y7438" t="s">
        <v>283</v>
      </c>
    </row>
    <row r="7439" spans="1:25" x14ac:dyDescent="0.45">
      <c r="A7439" t="s">
        <v>274</v>
      </c>
      <c r="B7439" t="s">
        <v>604</v>
      </c>
      <c r="C7439">
        <v>10566</v>
      </c>
      <c r="D7439">
        <v>1001</v>
      </c>
      <c r="F7439">
        <v>2013</v>
      </c>
      <c r="G7439">
        <v>8114</v>
      </c>
      <c r="H7439">
        <v>8107.25</v>
      </c>
      <c r="J7439">
        <v>4635079.5</v>
      </c>
      <c r="K7439">
        <v>523.44899999999996</v>
      </c>
      <c r="L7439">
        <v>0.1915</v>
      </c>
      <c r="M7439">
        <v>652137.55000000005</v>
      </c>
      <c r="N7439">
        <v>0.10249999999999999</v>
      </c>
      <c r="O7439">
        <v>448.541</v>
      </c>
      <c r="P7439">
        <v>0.14149999999999999</v>
      </c>
      <c r="Q7439">
        <v>6362448.3499999996</v>
      </c>
      <c r="R7439" t="s">
        <v>82</v>
      </c>
      <c r="S7439" t="s">
        <v>83</v>
      </c>
      <c r="T7439" t="s">
        <v>63</v>
      </c>
      <c r="U7439" t="s">
        <v>116</v>
      </c>
      <c r="V7439" t="s">
        <v>211</v>
      </c>
      <c r="W7439" t="s">
        <v>140</v>
      </c>
      <c r="Y7439" t="s">
        <v>283</v>
      </c>
    </row>
    <row r="7440" spans="1:25" x14ac:dyDescent="0.45">
      <c r="A7440" t="s">
        <v>274</v>
      </c>
      <c r="B7440" t="s">
        <v>604</v>
      </c>
      <c r="C7440">
        <v>10566</v>
      </c>
      <c r="D7440">
        <v>1001</v>
      </c>
      <c r="F7440">
        <v>2014</v>
      </c>
      <c r="G7440">
        <v>8554</v>
      </c>
      <c r="H7440">
        <v>8549.25</v>
      </c>
      <c r="J7440">
        <v>5346495</v>
      </c>
      <c r="K7440">
        <v>581.70399999999995</v>
      </c>
      <c r="L7440">
        <v>0.18820000000000001</v>
      </c>
      <c r="M7440">
        <v>694527.15</v>
      </c>
      <c r="N7440">
        <v>0.1026</v>
      </c>
      <c r="O7440">
        <v>475.16699999999997</v>
      </c>
      <c r="P7440">
        <v>0.14149999999999999</v>
      </c>
      <c r="Q7440">
        <v>6769778.1749999998</v>
      </c>
      <c r="R7440" t="s">
        <v>82</v>
      </c>
      <c r="S7440" t="s">
        <v>83</v>
      </c>
      <c r="T7440" t="s">
        <v>63</v>
      </c>
      <c r="U7440" t="s">
        <v>116</v>
      </c>
      <c r="V7440" t="s">
        <v>211</v>
      </c>
      <c r="W7440" t="s">
        <v>140</v>
      </c>
      <c r="Y7440" t="s">
        <v>283</v>
      </c>
    </row>
    <row r="7441" spans="1:25" x14ac:dyDescent="0.45">
      <c r="A7441" t="s">
        <v>274</v>
      </c>
      <c r="B7441" t="s">
        <v>604</v>
      </c>
      <c r="C7441">
        <v>10566</v>
      </c>
      <c r="D7441">
        <v>1001</v>
      </c>
      <c r="F7441">
        <v>2015</v>
      </c>
      <c r="G7441">
        <v>7678</v>
      </c>
      <c r="H7441">
        <v>7666</v>
      </c>
      <c r="J7441">
        <v>3987021.75</v>
      </c>
      <c r="K7441">
        <v>808.43</v>
      </c>
      <c r="L7441">
        <v>0.26679999999999998</v>
      </c>
      <c r="M7441">
        <v>555752.32499999995</v>
      </c>
      <c r="N7441">
        <v>0.1019</v>
      </c>
      <c r="O7441">
        <v>376.88099999999997</v>
      </c>
      <c r="P7441">
        <v>0.13589999999999999</v>
      </c>
      <c r="Q7441">
        <v>5462342.7000000002</v>
      </c>
      <c r="R7441" t="s">
        <v>82</v>
      </c>
      <c r="S7441" t="s">
        <v>83</v>
      </c>
      <c r="T7441" t="s">
        <v>63</v>
      </c>
      <c r="U7441" t="s">
        <v>116</v>
      </c>
      <c r="V7441" t="s">
        <v>211</v>
      </c>
      <c r="W7441" t="s">
        <v>140</v>
      </c>
      <c r="Y7441" t="s">
        <v>579</v>
      </c>
    </row>
    <row r="7442" spans="1:25" x14ac:dyDescent="0.45">
      <c r="A7442" t="s">
        <v>274</v>
      </c>
      <c r="B7442" t="s">
        <v>604</v>
      </c>
      <c r="C7442">
        <v>10566</v>
      </c>
      <c r="D7442">
        <v>1001</v>
      </c>
      <c r="F7442">
        <v>2016</v>
      </c>
      <c r="G7442">
        <v>8290</v>
      </c>
      <c r="H7442">
        <v>8288.75</v>
      </c>
      <c r="J7442">
        <v>4010333</v>
      </c>
      <c r="K7442">
        <v>508.62599999999998</v>
      </c>
      <c r="L7442">
        <v>0.1643</v>
      </c>
      <c r="M7442">
        <v>606962.9</v>
      </c>
      <c r="N7442">
        <v>0.1026</v>
      </c>
      <c r="O7442">
        <v>367.39699999999999</v>
      </c>
      <c r="P7442">
        <v>0.1244</v>
      </c>
      <c r="Q7442">
        <v>5925989.3250000002</v>
      </c>
      <c r="R7442" t="s">
        <v>82</v>
      </c>
      <c r="S7442" t="s">
        <v>83</v>
      </c>
      <c r="T7442" t="s">
        <v>63</v>
      </c>
      <c r="U7442" t="s">
        <v>116</v>
      </c>
      <c r="V7442" t="s">
        <v>211</v>
      </c>
      <c r="W7442" t="s">
        <v>140</v>
      </c>
      <c r="Y7442" t="s">
        <v>579</v>
      </c>
    </row>
    <row r="7443" spans="1:25" x14ac:dyDescent="0.45">
      <c r="A7443" t="s">
        <v>274</v>
      </c>
      <c r="B7443" t="s">
        <v>604</v>
      </c>
      <c r="C7443">
        <v>10566</v>
      </c>
      <c r="D7443">
        <v>1001</v>
      </c>
      <c r="F7443">
        <v>2017</v>
      </c>
      <c r="G7443">
        <v>8246</v>
      </c>
      <c r="H7443">
        <v>8244.75</v>
      </c>
      <c r="J7443">
        <v>3694221.25</v>
      </c>
      <c r="K7443">
        <v>466.33600000000001</v>
      </c>
      <c r="L7443">
        <v>0.1799</v>
      </c>
      <c r="M7443">
        <v>532757.05000000005</v>
      </c>
      <c r="N7443">
        <v>0.10299999999999999</v>
      </c>
      <c r="O7443">
        <v>320.79199999999997</v>
      </c>
      <c r="P7443">
        <v>0.124</v>
      </c>
      <c r="Q7443">
        <v>5192608.7249999996</v>
      </c>
      <c r="R7443" t="s">
        <v>82</v>
      </c>
      <c r="S7443" t="s">
        <v>83</v>
      </c>
      <c r="T7443" t="s">
        <v>63</v>
      </c>
      <c r="U7443" t="s">
        <v>116</v>
      </c>
      <c r="V7443" t="s">
        <v>211</v>
      </c>
      <c r="W7443" t="s">
        <v>140</v>
      </c>
      <c r="Y7443" t="s">
        <v>580</v>
      </c>
    </row>
    <row r="7444" spans="1:25" x14ac:dyDescent="0.45">
      <c r="A7444" t="s">
        <v>274</v>
      </c>
      <c r="B7444" t="s">
        <v>604</v>
      </c>
      <c r="C7444">
        <v>10566</v>
      </c>
      <c r="D7444">
        <v>1001</v>
      </c>
      <c r="F7444">
        <v>2018</v>
      </c>
      <c r="G7444">
        <v>7812</v>
      </c>
      <c r="H7444">
        <v>7808.25</v>
      </c>
      <c r="J7444">
        <v>3460237.5</v>
      </c>
      <c r="K7444">
        <v>349.37599999999998</v>
      </c>
      <c r="L7444">
        <v>0.14169999999999999</v>
      </c>
      <c r="M7444">
        <v>506831.92499999999</v>
      </c>
      <c r="N7444">
        <v>0.10299999999999999</v>
      </c>
      <c r="O7444">
        <v>306.22800000000001</v>
      </c>
      <c r="P7444">
        <v>0.1229</v>
      </c>
      <c r="Q7444">
        <v>4939843.9000000004</v>
      </c>
      <c r="R7444" t="s">
        <v>82</v>
      </c>
      <c r="S7444" t="s">
        <v>83</v>
      </c>
      <c r="T7444" t="s">
        <v>63</v>
      </c>
      <c r="U7444" t="s">
        <v>116</v>
      </c>
      <c r="V7444" t="s">
        <v>211</v>
      </c>
      <c r="W7444" t="s">
        <v>140</v>
      </c>
      <c r="Y7444" t="s">
        <v>580</v>
      </c>
    </row>
    <row r="7445" spans="1:25" x14ac:dyDescent="0.45">
      <c r="A7445" t="s">
        <v>274</v>
      </c>
      <c r="B7445" t="s">
        <v>604</v>
      </c>
      <c r="C7445">
        <v>10566</v>
      </c>
      <c r="D7445">
        <v>1001</v>
      </c>
      <c r="F7445">
        <v>2019</v>
      </c>
      <c r="G7445">
        <v>8555</v>
      </c>
      <c r="H7445">
        <v>8551.98</v>
      </c>
      <c r="J7445">
        <v>3193745.09</v>
      </c>
      <c r="K7445">
        <v>360.101</v>
      </c>
      <c r="L7445">
        <v>0.14549999999999999</v>
      </c>
      <c r="M7445">
        <v>511148.973</v>
      </c>
      <c r="N7445">
        <v>0.10290000000000001</v>
      </c>
      <c r="O7445">
        <v>277.02999999999997</v>
      </c>
      <c r="P7445">
        <v>0.1106</v>
      </c>
      <c r="Q7445">
        <v>4983009.8669999996</v>
      </c>
      <c r="R7445" t="s">
        <v>82</v>
      </c>
      <c r="S7445" t="s">
        <v>83</v>
      </c>
      <c r="T7445" t="s">
        <v>63</v>
      </c>
      <c r="U7445" t="s">
        <v>116</v>
      </c>
      <c r="V7445" t="s">
        <v>211</v>
      </c>
      <c r="W7445" t="s">
        <v>140</v>
      </c>
      <c r="Y7445" t="s">
        <v>580</v>
      </c>
    </row>
    <row r="7446" spans="1:25" x14ac:dyDescent="0.45">
      <c r="A7446" t="s">
        <v>274</v>
      </c>
      <c r="B7446" t="s">
        <v>604</v>
      </c>
      <c r="C7446">
        <v>10566</v>
      </c>
      <c r="D7446">
        <v>1001</v>
      </c>
      <c r="F7446">
        <v>2020</v>
      </c>
      <c r="G7446">
        <v>8580</v>
      </c>
      <c r="H7446">
        <v>8573.36</v>
      </c>
      <c r="J7446">
        <v>2718248.11</v>
      </c>
      <c r="K7446">
        <v>306.57400000000001</v>
      </c>
      <c r="L7446">
        <v>0.14499999999999999</v>
      </c>
      <c r="M7446">
        <v>436346.02500000002</v>
      </c>
      <c r="N7446">
        <v>0.10290000000000001</v>
      </c>
      <c r="O7446">
        <v>249.03100000000001</v>
      </c>
      <c r="P7446">
        <v>0.11700000000000001</v>
      </c>
      <c r="Q7446">
        <v>4253439.2350000003</v>
      </c>
      <c r="R7446" t="s">
        <v>82</v>
      </c>
      <c r="S7446" t="s">
        <v>83</v>
      </c>
      <c r="T7446" t="s">
        <v>63</v>
      </c>
      <c r="U7446" t="s">
        <v>116</v>
      </c>
      <c r="V7446" t="s">
        <v>211</v>
      </c>
      <c r="W7446" t="s">
        <v>140</v>
      </c>
      <c r="Y7446" t="s">
        <v>581</v>
      </c>
    </row>
    <row r="7447" spans="1:25" x14ac:dyDescent="0.45">
      <c r="A7447" t="s">
        <v>274</v>
      </c>
      <c r="B7447" t="s">
        <v>604</v>
      </c>
      <c r="C7447">
        <v>10566</v>
      </c>
      <c r="D7447">
        <v>1001</v>
      </c>
      <c r="F7447">
        <v>2021</v>
      </c>
      <c r="G7447">
        <v>6401</v>
      </c>
      <c r="H7447">
        <v>6388.68</v>
      </c>
      <c r="J7447">
        <v>2610873.33</v>
      </c>
      <c r="K7447">
        <v>235.69200000000001</v>
      </c>
      <c r="L7447">
        <v>0.1336</v>
      </c>
      <c r="M7447">
        <v>378530.52899999998</v>
      </c>
      <c r="N7447">
        <v>0.1028</v>
      </c>
      <c r="O7447">
        <v>230.85499999999999</v>
      </c>
      <c r="P7447">
        <v>0.1235</v>
      </c>
      <c r="Q7447">
        <v>3691276.818</v>
      </c>
      <c r="R7447" t="s">
        <v>82</v>
      </c>
      <c r="S7447" t="s">
        <v>83</v>
      </c>
      <c r="T7447" t="s">
        <v>63</v>
      </c>
      <c r="U7447" t="s">
        <v>116</v>
      </c>
      <c r="V7447" t="s">
        <v>211</v>
      </c>
      <c r="W7447" t="s">
        <v>140</v>
      </c>
      <c r="Y7447" t="s">
        <v>582</v>
      </c>
    </row>
    <row r="7448" spans="1:25" x14ac:dyDescent="0.45">
      <c r="A7448" t="s">
        <v>274</v>
      </c>
      <c r="B7448" t="s">
        <v>604</v>
      </c>
      <c r="C7448">
        <v>10566</v>
      </c>
      <c r="D7448">
        <v>1001</v>
      </c>
      <c r="F7448">
        <v>2022</v>
      </c>
      <c r="G7448">
        <v>3737</v>
      </c>
      <c r="H7448">
        <v>3731.89</v>
      </c>
      <c r="J7448">
        <v>1699832.84</v>
      </c>
      <c r="K7448">
        <v>161.67699999999999</v>
      </c>
      <c r="L7448">
        <v>0.1394</v>
      </c>
      <c r="M7448">
        <v>243651.22</v>
      </c>
      <c r="N7448">
        <v>0.10290000000000001</v>
      </c>
      <c r="O7448">
        <v>145.99700000000001</v>
      </c>
      <c r="P7448">
        <v>0.12039999999999999</v>
      </c>
      <c r="Q7448">
        <v>2375347.8480000002</v>
      </c>
      <c r="R7448" t="s">
        <v>82</v>
      </c>
      <c r="S7448" t="s">
        <v>83</v>
      </c>
      <c r="T7448" t="s">
        <v>63</v>
      </c>
      <c r="U7448" t="s">
        <v>116</v>
      </c>
      <c r="V7448" t="s">
        <v>211</v>
      </c>
      <c r="W7448" t="s">
        <v>140</v>
      </c>
      <c r="Y7448" t="s">
        <v>582</v>
      </c>
    </row>
    <row r="7449" spans="1:25" x14ac:dyDescent="0.45">
      <c r="A7449" t="s">
        <v>274</v>
      </c>
      <c r="B7449" t="s">
        <v>604</v>
      </c>
      <c r="C7449">
        <v>10566</v>
      </c>
      <c r="D7449">
        <v>1002</v>
      </c>
      <c r="F7449">
        <v>2009</v>
      </c>
      <c r="G7449">
        <v>8618</v>
      </c>
      <c r="H7449">
        <v>8606.5</v>
      </c>
      <c r="J7449">
        <v>3436673.75</v>
      </c>
      <c r="K7449">
        <v>615.28099999999995</v>
      </c>
      <c r="L7449">
        <v>0.17119999999999999</v>
      </c>
      <c r="M7449">
        <v>798935.05</v>
      </c>
      <c r="N7449">
        <v>0.1101</v>
      </c>
      <c r="O7449">
        <v>498.161</v>
      </c>
      <c r="P7449">
        <v>0.1434</v>
      </c>
      <c r="Q7449">
        <v>7786365.7750000004</v>
      </c>
      <c r="R7449" t="s">
        <v>82</v>
      </c>
      <c r="S7449" t="s">
        <v>83</v>
      </c>
      <c r="T7449" t="s">
        <v>63</v>
      </c>
      <c r="U7449" t="s">
        <v>116</v>
      </c>
      <c r="V7449" t="s">
        <v>211</v>
      </c>
      <c r="W7449" t="s">
        <v>140</v>
      </c>
      <c r="Y7449" t="s">
        <v>103</v>
      </c>
    </row>
    <row r="7450" spans="1:25" x14ac:dyDescent="0.45">
      <c r="A7450" t="s">
        <v>274</v>
      </c>
      <c r="B7450" t="s">
        <v>604</v>
      </c>
      <c r="C7450">
        <v>10566</v>
      </c>
      <c r="D7450">
        <v>1002</v>
      </c>
      <c r="F7450">
        <v>2010</v>
      </c>
      <c r="G7450">
        <v>8069</v>
      </c>
      <c r="H7450">
        <v>8060.25</v>
      </c>
      <c r="J7450">
        <v>519613.5</v>
      </c>
      <c r="K7450">
        <v>707.83500000000004</v>
      </c>
      <c r="L7450">
        <v>0.2286</v>
      </c>
      <c r="M7450">
        <v>743285.1</v>
      </c>
      <c r="N7450">
        <v>0.1167</v>
      </c>
      <c r="O7450">
        <v>472.50299999999999</v>
      </c>
      <c r="P7450">
        <v>0.18429999999999999</v>
      </c>
      <c r="Q7450">
        <v>7243330.0250000004</v>
      </c>
      <c r="R7450" t="s">
        <v>82</v>
      </c>
      <c r="S7450" t="s">
        <v>83</v>
      </c>
      <c r="T7450" t="s">
        <v>63</v>
      </c>
      <c r="U7450" t="s">
        <v>116</v>
      </c>
      <c r="V7450" t="s">
        <v>211</v>
      </c>
      <c r="W7450" t="s">
        <v>140</v>
      </c>
      <c r="Y7450" t="s">
        <v>103</v>
      </c>
    </row>
    <row r="7451" spans="1:25" x14ac:dyDescent="0.45">
      <c r="A7451" t="s">
        <v>274</v>
      </c>
      <c r="B7451" t="s">
        <v>604</v>
      </c>
      <c r="C7451">
        <v>10566</v>
      </c>
      <c r="D7451">
        <v>1002</v>
      </c>
      <c r="F7451">
        <v>2011</v>
      </c>
      <c r="G7451">
        <v>7889</v>
      </c>
      <c r="H7451">
        <v>7873.5</v>
      </c>
      <c r="J7451">
        <v>3545402</v>
      </c>
      <c r="K7451">
        <v>593.66800000000001</v>
      </c>
      <c r="L7451">
        <v>0.20039999999999999</v>
      </c>
      <c r="M7451">
        <v>636517.67500000005</v>
      </c>
      <c r="N7451">
        <v>0.1074</v>
      </c>
      <c r="O7451">
        <v>383.40199999999999</v>
      </c>
      <c r="P7451">
        <v>0.1234</v>
      </c>
      <c r="Q7451">
        <v>6204144.2750000004</v>
      </c>
      <c r="R7451" t="s">
        <v>82</v>
      </c>
      <c r="S7451" t="s">
        <v>83</v>
      </c>
      <c r="T7451" t="s">
        <v>63</v>
      </c>
      <c r="U7451" t="s">
        <v>116</v>
      </c>
      <c r="V7451" t="s">
        <v>211</v>
      </c>
      <c r="W7451" t="s">
        <v>140</v>
      </c>
      <c r="Y7451" t="s">
        <v>103</v>
      </c>
    </row>
    <row r="7452" spans="1:25" x14ac:dyDescent="0.45">
      <c r="A7452" t="s">
        <v>274</v>
      </c>
      <c r="B7452" t="s">
        <v>604</v>
      </c>
      <c r="C7452">
        <v>10566</v>
      </c>
      <c r="D7452">
        <v>1002</v>
      </c>
      <c r="F7452">
        <v>2012</v>
      </c>
      <c r="G7452">
        <v>7906</v>
      </c>
      <c r="H7452">
        <v>7893</v>
      </c>
      <c r="J7452">
        <v>3608223.25</v>
      </c>
      <c r="K7452">
        <v>488.93099999999998</v>
      </c>
      <c r="L7452">
        <v>0.2059</v>
      </c>
      <c r="M7452">
        <v>502085.1</v>
      </c>
      <c r="N7452">
        <v>0.1026</v>
      </c>
      <c r="O7452">
        <v>348.57499999999999</v>
      </c>
      <c r="P7452">
        <v>0.1462</v>
      </c>
      <c r="Q7452">
        <v>4893660.1500000004</v>
      </c>
      <c r="R7452" t="s">
        <v>82</v>
      </c>
      <c r="S7452" t="s">
        <v>83</v>
      </c>
      <c r="T7452" t="s">
        <v>63</v>
      </c>
      <c r="U7452" t="s">
        <v>116</v>
      </c>
      <c r="V7452" t="s">
        <v>211</v>
      </c>
      <c r="W7452" t="s">
        <v>140</v>
      </c>
      <c r="Y7452" t="s">
        <v>283</v>
      </c>
    </row>
    <row r="7453" spans="1:25" x14ac:dyDescent="0.45">
      <c r="A7453" t="s">
        <v>274</v>
      </c>
      <c r="B7453" t="s">
        <v>604</v>
      </c>
      <c r="C7453">
        <v>10566</v>
      </c>
      <c r="D7453">
        <v>1002</v>
      </c>
      <c r="F7453">
        <v>2013</v>
      </c>
      <c r="G7453">
        <v>8632</v>
      </c>
      <c r="H7453">
        <v>8627</v>
      </c>
      <c r="J7453">
        <v>5081907.5</v>
      </c>
      <c r="K7453">
        <v>522.59100000000001</v>
      </c>
      <c r="L7453">
        <v>0.15690000000000001</v>
      </c>
      <c r="M7453">
        <v>686995.32499999995</v>
      </c>
      <c r="N7453">
        <v>0.1026</v>
      </c>
      <c r="O7453">
        <v>458.35700000000003</v>
      </c>
      <c r="P7453">
        <v>0.1371</v>
      </c>
      <c r="Q7453">
        <v>6695701.8250000002</v>
      </c>
      <c r="R7453" t="s">
        <v>82</v>
      </c>
      <c r="S7453" t="s">
        <v>83</v>
      </c>
      <c r="T7453" t="s">
        <v>63</v>
      </c>
      <c r="U7453" t="s">
        <v>116</v>
      </c>
      <c r="V7453" t="s">
        <v>211</v>
      </c>
      <c r="W7453" t="s">
        <v>140</v>
      </c>
      <c r="Y7453" t="s">
        <v>283</v>
      </c>
    </row>
    <row r="7454" spans="1:25" x14ac:dyDescent="0.45">
      <c r="A7454" t="s">
        <v>274</v>
      </c>
      <c r="B7454" t="s">
        <v>604</v>
      </c>
      <c r="C7454">
        <v>10566</v>
      </c>
      <c r="D7454">
        <v>1002</v>
      </c>
      <c r="F7454">
        <v>2014</v>
      </c>
      <c r="G7454">
        <v>7689</v>
      </c>
      <c r="H7454">
        <v>7667.5</v>
      </c>
      <c r="J7454">
        <v>5066951</v>
      </c>
      <c r="K7454">
        <v>547.11300000000006</v>
      </c>
      <c r="L7454">
        <v>0.18740000000000001</v>
      </c>
      <c r="M7454">
        <v>617168.625</v>
      </c>
      <c r="N7454">
        <v>0.10249999999999999</v>
      </c>
      <c r="O7454">
        <v>428.43900000000002</v>
      </c>
      <c r="P7454">
        <v>0.1421</v>
      </c>
      <c r="Q7454">
        <v>6018716.9500000002</v>
      </c>
      <c r="R7454" t="s">
        <v>82</v>
      </c>
      <c r="S7454" t="s">
        <v>83</v>
      </c>
      <c r="T7454" t="s">
        <v>63</v>
      </c>
      <c r="U7454" t="s">
        <v>116</v>
      </c>
      <c r="V7454" t="s">
        <v>211</v>
      </c>
      <c r="W7454" t="s">
        <v>140</v>
      </c>
      <c r="Y7454" t="s">
        <v>283</v>
      </c>
    </row>
    <row r="7455" spans="1:25" x14ac:dyDescent="0.45">
      <c r="A7455" t="s">
        <v>274</v>
      </c>
      <c r="B7455" t="s">
        <v>604</v>
      </c>
      <c r="C7455">
        <v>10566</v>
      </c>
      <c r="D7455">
        <v>1002</v>
      </c>
      <c r="F7455">
        <v>2015</v>
      </c>
      <c r="G7455">
        <v>8368</v>
      </c>
      <c r="H7455">
        <v>8357.25</v>
      </c>
      <c r="J7455">
        <v>4529935</v>
      </c>
      <c r="K7455">
        <v>469.13099999999997</v>
      </c>
      <c r="L7455">
        <v>0.14030000000000001</v>
      </c>
      <c r="M7455">
        <v>677093.125</v>
      </c>
      <c r="N7455">
        <v>0.10249999999999999</v>
      </c>
      <c r="O7455">
        <v>379.464</v>
      </c>
      <c r="P7455">
        <v>0.11459999999999999</v>
      </c>
      <c r="Q7455">
        <v>6604683.9000000004</v>
      </c>
      <c r="R7455" t="s">
        <v>82</v>
      </c>
      <c r="S7455" t="s">
        <v>83</v>
      </c>
      <c r="T7455" t="s">
        <v>63</v>
      </c>
      <c r="U7455" t="s">
        <v>116</v>
      </c>
      <c r="V7455" t="s">
        <v>211</v>
      </c>
      <c r="W7455" t="s">
        <v>140</v>
      </c>
      <c r="Y7455" t="s">
        <v>579</v>
      </c>
    </row>
    <row r="7456" spans="1:25" x14ac:dyDescent="0.45">
      <c r="A7456" t="s">
        <v>274</v>
      </c>
      <c r="B7456" t="s">
        <v>604</v>
      </c>
      <c r="C7456">
        <v>10566</v>
      </c>
      <c r="D7456">
        <v>1002</v>
      </c>
      <c r="F7456">
        <v>2016</v>
      </c>
      <c r="G7456">
        <v>7986</v>
      </c>
      <c r="H7456">
        <v>7985.5</v>
      </c>
      <c r="J7456">
        <v>3821196.5</v>
      </c>
      <c r="K7456">
        <v>422.81599999999997</v>
      </c>
      <c r="L7456">
        <v>0.14680000000000001</v>
      </c>
      <c r="M7456">
        <v>597773.69999999995</v>
      </c>
      <c r="N7456">
        <v>0.1027</v>
      </c>
      <c r="O7456">
        <v>324.92700000000002</v>
      </c>
      <c r="P7456">
        <v>0.1119</v>
      </c>
      <c r="Q7456">
        <v>5827388.75</v>
      </c>
      <c r="R7456" t="s">
        <v>82</v>
      </c>
      <c r="S7456" t="s">
        <v>83</v>
      </c>
      <c r="T7456" t="s">
        <v>63</v>
      </c>
      <c r="U7456" t="s">
        <v>116</v>
      </c>
      <c r="V7456" t="s">
        <v>211</v>
      </c>
      <c r="W7456" t="s">
        <v>140</v>
      </c>
      <c r="Y7456" t="s">
        <v>579</v>
      </c>
    </row>
    <row r="7457" spans="1:25" x14ac:dyDescent="0.45">
      <c r="A7457" t="s">
        <v>274</v>
      </c>
      <c r="B7457" t="s">
        <v>604</v>
      </c>
      <c r="C7457">
        <v>10566</v>
      </c>
      <c r="D7457">
        <v>1002</v>
      </c>
      <c r="F7457">
        <v>2017</v>
      </c>
      <c r="G7457">
        <v>8135</v>
      </c>
      <c r="H7457">
        <v>8133.75</v>
      </c>
      <c r="J7457">
        <v>3710525.75</v>
      </c>
      <c r="K7457">
        <v>590.58699999999999</v>
      </c>
      <c r="L7457">
        <v>0.21229999999999999</v>
      </c>
      <c r="M7457">
        <v>543800.625</v>
      </c>
      <c r="N7457">
        <v>0.10299999999999999</v>
      </c>
      <c r="O7457">
        <v>333.93599999999998</v>
      </c>
      <c r="P7457">
        <v>0.1265</v>
      </c>
      <c r="Q7457">
        <v>5300208.5250000004</v>
      </c>
      <c r="R7457" t="s">
        <v>82</v>
      </c>
      <c r="S7457" t="s">
        <v>83</v>
      </c>
      <c r="T7457" t="s">
        <v>63</v>
      </c>
      <c r="U7457" t="s">
        <v>116</v>
      </c>
      <c r="V7457" t="s">
        <v>211</v>
      </c>
      <c r="W7457" t="s">
        <v>140</v>
      </c>
      <c r="Y7457" t="s">
        <v>580</v>
      </c>
    </row>
    <row r="7458" spans="1:25" x14ac:dyDescent="0.45">
      <c r="A7458" t="s">
        <v>274</v>
      </c>
      <c r="B7458" t="s">
        <v>604</v>
      </c>
      <c r="C7458">
        <v>10566</v>
      </c>
      <c r="D7458">
        <v>1002</v>
      </c>
      <c r="F7458">
        <v>2018</v>
      </c>
      <c r="G7458">
        <v>8625</v>
      </c>
      <c r="H7458">
        <v>8623</v>
      </c>
      <c r="J7458">
        <v>3898772.75</v>
      </c>
      <c r="K7458">
        <v>420.38299999999998</v>
      </c>
      <c r="L7458">
        <v>0.1608</v>
      </c>
      <c r="M7458">
        <v>547794.92500000005</v>
      </c>
      <c r="N7458">
        <v>0.10299999999999999</v>
      </c>
      <c r="O7458">
        <v>332.29399999999998</v>
      </c>
      <c r="P7458">
        <v>0.123</v>
      </c>
      <c r="Q7458">
        <v>5339132.875</v>
      </c>
      <c r="R7458" t="s">
        <v>82</v>
      </c>
      <c r="S7458" t="s">
        <v>83</v>
      </c>
      <c r="T7458" t="s">
        <v>63</v>
      </c>
      <c r="U7458" t="s">
        <v>116</v>
      </c>
      <c r="V7458" t="s">
        <v>211</v>
      </c>
      <c r="W7458" t="s">
        <v>140</v>
      </c>
      <c r="Y7458" t="s">
        <v>580</v>
      </c>
    </row>
    <row r="7459" spans="1:25" x14ac:dyDescent="0.45">
      <c r="A7459" t="s">
        <v>274</v>
      </c>
      <c r="B7459" t="s">
        <v>604</v>
      </c>
      <c r="C7459">
        <v>10566</v>
      </c>
      <c r="D7459">
        <v>1002</v>
      </c>
      <c r="F7459">
        <v>2019</v>
      </c>
      <c r="G7459">
        <v>8252</v>
      </c>
      <c r="H7459">
        <v>8238.98</v>
      </c>
      <c r="J7459">
        <v>2993894.99</v>
      </c>
      <c r="K7459">
        <v>319.512</v>
      </c>
      <c r="L7459">
        <v>0.14099999999999999</v>
      </c>
      <c r="M7459">
        <v>473969.76</v>
      </c>
      <c r="N7459">
        <v>0.10290000000000001</v>
      </c>
      <c r="O7459">
        <v>252.191</v>
      </c>
      <c r="P7459">
        <v>0.1087</v>
      </c>
      <c r="Q7459">
        <v>4620509.0650000004</v>
      </c>
      <c r="R7459" t="s">
        <v>82</v>
      </c>
      <c r="S7459" t="s">
        <v>83</v>
      </c>
      <c r="T7459" t="s">
        <v>63</v>
      </c>
      <c r="U7459" t="s">
        <v>116</v>
      </c>
      <c r="V7459" t="s">
        <v>211</v>
      </c>
      <c r="W7459" t="s">
        <v>140</v>
      </c>
      <c r="Y7459" t="s">
        <v>580</v>
      </c>
    </row>
    <row r="7460" spans="1:25" x14ac:dyDescent="0.45">
      <c r="A7460" t="s">
        <v>274</v>
      </c>
      <c r="B7460" t="s">
        <v>604</v>
      </c>
      <c r="C7460">
        <v>10566</v>
      </c>
      <c r="D7460">
        <v>1002</v>
      </c>
      <c r="F7460">
        <v>2020</v>
      </c>
      <c r="G7460">
        <v>8293</v>
      </c>
      <c r="H7460">
        <v>8279.77</v>
      </c>
      <c r="J7460">
        <v>2563099.06</v>
      </c>
      <c r="K7460">
        <v>287.90699999999998</v>
      </c>
      <c r="L7460">
        <v>0.1409</v>
      </c>
      <c r="M7460">
        <v>425395.14199999999</v>
      </c>
      <c r="N7460">
        <v>0.10290000000000001</v>
      </c>
      <c r="O7460">
        <v>239.21199999999999</v>
      </c>
      <c r="P7460">
        <v>0.1157</v>
      </c>
      <c r="Q7460">
        <v>4147225.8930000002</v>
      </c>
      <c r="R7460" t="s">
        <v>82</v>
      </c>
      <c r="S7460" t="s">
        <v>83</v>
      </c>
      <c r="T7460" t="s">
        <v>63</v>
      </c>
      <c r="U7460" t="s">
        <v>116</v>
      </c>
      <c r="V7460" t="s">
        <v>211</v>
      </c>
      <c r="W7460" t="s">
        <v>140</v>
      </c>
      <c r="Y7460" t="s">
        <v>581</v>
      </c>
    </row>
    <row r="7461" spans="1:25" x14ac:dyDescent="0.45">
      <c r="A7461" t="s">
        <v>274</v>
      </c>
      <c r="B7461" t="s">
        <v>604</v>
      </c>
      <c r="C7461">
        <v>10566</v>
      </c>
      <c r="D7461">
        <v>1002</v>
      </c>
      <c r="F7461">
        <v>2021</v>
      </c>
      <c r="G7461">
        <v>6375</v>
      </c>
      <c r="H7461">
        <v>6358.98</v>
      </c>
      <c r="J7461">
        <v>2512564.5099999998</v>
      </c>
      <c r="K7461">
        <v>241.416</v>
      </c>
      <c r="L7461">
        <v>0.13589999999999999</v>
      </c>
      <c r="M7461">
        <v>378931.04300000001</v>
      </c>
      <c r="N7461">
        <v>0.1028</v>
      </c>
      <c r="O7461">
        <v>224.51</v>
      </c>
      <c r="P7461">
        <v>0.1203</v>
      </c>
      <c r="Q7461">
        <v>3695248.838</v>
      </c>
      <c r="R7461" t="s">
        <v>82</v>
      </c>
      <c r="S7461" t="s">
        <v>83</v>
      </c>
      <c r="T7461" t="s">
        <v>63</v>
      </c>
      <c r="U7461" t="s">
        <v>116</v>
      </c>
      <c r="V7461" t="s">
        <v>211</v>
      </c>
      <c r="W7461" t="s">
        <v>140</v>
      </c>
      <c r="Y7461" t="s">
        <v>582</v>
      </c>
    </row>
    <row r="7462" spans="1:25" x14ac:dyDescent="0.45">
      <c r="A7462" t="s">
        <v>274</v>
      </c>
      <c r="B7462" t="s">
        <v>604</v>
      </c>
      <c r="C7462">
        <v>10566</v>
      </c>
      <c r="D7462">
        <v>1002</v>
      </c>
      <c r="F7462">
        <v>2022</v>
      </c>
      <c r="G7462">
        <v>3561</v>
      </c>
      <c r="H7462">
        <v>3555.01</v>
      </c>
      <c r="J7462">
        <v>1625593.18</v>
      </c>
      <c r="K7462">
        <v>155.702</v>
      </c>
      <c r="L7462">
        <v>0.14230000000000001</v>
      </c>
      <c r="M7462">
        <v>230015.95800000001</v>
      </c>
      <c r="N7462">
        <v>0.10290000000000001</v>
      </c>
      <c r="O7462">
        <v>139.16399999999999</v>
      </c>
      <c r="P7462">
        <v>0.12130000000000001</v>
      </c>
      <c r="Q7462">
        <v>2242546.182</v>
      </c>
      <c r="R7462" t="s">
        <v>82</v>
      </c>
      <c r="S7462" t="s">
        <v>83</v>
      </c>
      <c r="T7462" t="s">
        <v>63</v>
      </c>
      <c r="U7462" t="s">
        <v>116</v>
      </c>
      <c r="V7462" t="s">
        <v>211</v>
      </c>
      <c r="W7462" t="s">
        <v>140</v>
      </c>
      <c r="Y7462" t="s">
        <v>582</v>
      </c>
    </row>
    <row r="7463" spans="1:25" x14ac:dyDescent="0.45">
      <c r="A7463" t="s">
        <v>25</v>
      </c>
      <c r="B7463" t="s">
        <v>605</v>
      </c>
      <c r="C7463">
        <v>10567</v>
      </c>
      <c r="D7463" t="s">
        <v>606</v>
      </c>
      <c r="F7463">
        <v>2009</v>
      </c>
      <c r="G7463">
        <v>8542</v>
      </c>
      <c r="H7463">
        <v>8537.25</v>
      </c>
      <c r="I7463">
        <v>311060.25</v>
      </c>
      <c r="M7463">
        <v>221521.82500000001</v>
      </c>
      <c r="N7463">
        <v>5.9200000000000003E-2</v>
      </c>
      <c r="O7463">
        <v>259.05599999999998</v>
      </c>
      <c r="P7463">
        <v>0.13900000000000001</v>
      </c>
      <c r="Q7463">
        <v>3723099.4</v>
      </c>
      <c r="R7463" t="s">
        <v>34</v>
      </c>
      <c r="S7463" t="s">
        <v>45</v>
      </c>
      <c r="T7463" t="s">
        <v>89</v>
      </c>
      <c r="V7463" t="s">
        <v>251</v>
      </c>
      <c r="Y7463" t="s">
        <v>69</v>
      </c>
    </row>
    <row r="7464" spans="1:25" x14ac:dyDescent="0.45">
      <c r="A7464" t="s">
        <v>25</v>
      </c>
      <c r="B7464" t="s">
        <v>605</v>
      </c>
      <c r="C7464">
        <v>10567</v>
      </c>
      <c r="D7464" t="s">
        <v>606</v>
      </c>
      <c r="F7464">
        <v>2010</v>
      </c>
      <c r="G7464">
        <v>8335</v>
      </c>
      <c r="H7464">
        <v>8331.75</v>
      </c>
      <c r="I7464">
        <v>253419.25</v>
      </c>
      <c r="M7464">
        <v>189124.42499999999</v>
      </c>
      <c r="N7464">
        <v>5.9400000000000001E-2</v>
      </c>
      <c r="O7464">
        <v>219.29599999999999</v>
      </c>
      <c r="P7464">
        <v>0.13789999999999999</v>
      </c>
      <c r="Q7464">
        <v>3171618.4</v>
      </c>
      <c r="R7464" t="s">
        <v>34</v>
      </c>
      <c r="S7464" t="s">
        <v>45</v>
      </c>
      <c r="T7464" t="s">
        <v>89</v>
      </c>
      <c r="V7464" t="s">
        <v>251</v>
      </c>
      <c r="Y7464" t="s">
        <v>69</v>
      </c>
    </row>
    <row r="7465" spans="1:25" x14ac:dyDescent="0.45">
      <c r="A7465" t="s">
        <v>25</v>
      </c>
      <c r="B7465" t="s">
        <v>605</v>
      </c>
      <c r="C7465">
        <v>10567</v>
      </c>
      <c r="D7465" t="s">
        <v>606</v>
      </c>
      <c r="F7465">
        <v>2011</v>
      </c>
      <c r="G7465">
        <v>8581</v>
      </c>
      <c r="H7465">
        <v>8578</v>
      </c>
      <c r="I7465">
        <v>300246.75</v>
      </c>
      <c r="M7465">
        <v>214275.15</v>
      </c>
      <c r="N7465">
        <v>5.9200000000000003E-2</v>
      </c>
      <c r="O7465">
        <v>246.73699999999999</v>
      </c>
      <c r="P7465">
        <v>0.13669999999999999</v>
      </c>
      <c r="Q7465">
        <v>3597991.9</v>
      </c>
      <c r="R7465" t="s">
        <v>34</v>
      </c>
      <c r="S7465" t="s">
        <v>45</v>
      </c>
      <c r="T7465" t="s">
        <v>89</v>
      </c>
      <c r="V7465" t="s">
        <v>251</v>
      </c>
      <c r="Y7465" t="s">
        <v>69</v>
      </c>
    </row>
    <row r="7466" spans="1:25" x14ac:dyDescent="0.45">
      <c r="A7466" t="s">
        <v>25</v>
      </c>
      <c r="B7466" t="s">
        <v>605</v>
      </c>
      <c r="C7466">
        <v>10567</v>
      </c>
      <c r="D7466" t="s">
        <v>606</v>
      </c>
      <c r="F7466">
        <v>2012</v>
      </c>
      <c r="G7466">
        <v>2754</v>
      </c>
      <c r="H7466">
        <v>2745.5</v>
      </c>
      <c r="I7466">
        <v>90458.75</v>
      </c>
      <c r="M7466">
        <v>66007.875</v>
      </c>
      <c r="N7466">
        <v>5.9299999999999999E-2</v>
      </c>
      <c r="O7466">
        <v>76.625</v>
      </c>
      <c r="P7466">
        <v>0.13830000000000001</v>
      </c>
      <c r="Q7466">
        <v>1108988.25</v>
      </c>
      <c r="R7466" t="s">
        <v>34</v>
      </c>
      <c r="S7466" t="s">
        <v>45</v>
      </c>
      <c r="T7466" t="s">
        <v>89</v>
      </c>
      <c r="V7466" t="s">
        <v>251</v>
      </c>
      <c r="Y7466" t="s">
        <v>69</v>
      </c>
    </row>
    <row r="7467" spans="1:25" x14ac:dyDescent="0.45">
      <c r="A7467" t="s">
        <v>25</v>
      </c>
      <c r="B7467" t="s">
        <v>605</v>
      </c>
      <c r="C7467">
        <v>10567</v>
      </c>
      <c r="D7467" t="s">
        <v>606</v>
      </c>
      <c r="F7467">
        <v>2013</v>
      </c>
      <c r="G7467">
        <v>57</v>
      </c>
      <c r="H7467">
        <v>46.5</v>
      </c>
      <c r="I7467">
        <v>959.75</v>
      </c>
      <c r="M7467">
        <v>941.6</v>
      </c>
      <c r="N7467">
        <v>6.7299999999999999E-2</v>
      </c>
      <c r="O7467">
        <v>1.2949999999999999</v>
      </c>
      <c r="P7467">
        <v>0.1767</v>
      </c>
      <c r="Q7467">
        <v>13744.25</v>
      </c>
      <c r="R7467" t="s">
        <v>34</v>
      </c>
      <c r="S7467" t="s">
        <v>45</v>
      </c>
      <c r="T7467" t="s">
        <v>89</v>
      </c>
      <c r="V7467" t="s">
        <v>251</v>
      </c>
      <c r="Y7467" t="s">
        <v>69</v>
      </c>
    </row>
    <row r="7468" spans="1:25" x14ac:dyDescent="0.45">
      <c r="A7468" t="s">
        <v>25</v>
      </c>
      <c r="B7468" t="s">
        <v>605</v>
      </c>
      <c r="C7468">
        <v>10567</v>
      </c>
      <c r="D7468" t="s">
        <v>606</v>
      </c>
      <c r="F7468">
        <v>2014</v>
      </c>
      <c r="G7468">
        <v>287</v>
      </c>
      <c r="H7468">
        <v>256.75</v>
      </c>
      <c r="I7468">
        <v>6596</v>
      </c>
      <c r="M7468">
        <v>6608.45</v>
      </c>
      <c r="N7468">
        <v>6.8500000000000005E-2</v>
      </c>
      <c r="O7468">
        <v>8.984</v>
      </c>
      <c r="P7468">
        <v>0.19750000000000001</v>
      </c>
      <c r="Q7468">
        <v>93017.625</v>
      </c>
      <c r="R7468" t="s">
        <v>34</v>
      </c>
      <c r="S7468" t="s">
        <v>45</v>
      </c>
      <c r="T7468" t="s">
        <v>89</v>
      </c>
      <c r="V7468" t="s">
        <v>251</v>
      </c>
      <c r="Y7468" t="s">
        <v>69</v>
      </c>
    </row>
    <row r="7469" spans="1:25" x14ac:dyDescent="0.45">
      <c r="A7469" t="s">
        <v>25</v>
      </c>
      <c r="B7469" t="s">
        <v>605</v>
      </c>
      <c r="C7469">
        <v>10567</v>
      </c>
      <c r="D7469" t="s">
        <v>606</v>
      </c>
      <c r="F7469">
        <v>2015</v>
      </c>
      <c r="G7469">
        <v>245</v>
      </c>
      <c r="H7469">
        <v>219.5</v>
      </c>
      <c r="I7469">
        <v>5759.25</v>
      </c>
      <c r="M7469">
        <v>4773.5749999999998</v>
      </c>
      <c r="N7469">
        <v>6.2799999999999995E-2</v>
      </c>
      <c r="O7469">
        <v>6.6520000000000001</v>
      </c>
      <c r="P7469">
        <v>0.19500000000000001</v>
      </c>
      <c r="Q7469">
        <v>75974.824999999997</v>
      </c>
      <c r="R7469" t="s">
        <v>34</v>
      </c>
      <c r="S7469" t="s">
        <v>45</v>
      </c>
      <c r="T7469" t="s">
        <v>89</v>
      </c>
      <c r="V7469" t="s">
        <v>251</v>
      </c>
      <c r="Y7469" t="s">
        <v>70</v>
      </c>
    </row>
    <row r="7470" spans="1:25" x14ac:dyDescent="0.45">
      <c r="A7470" t="s">
        <v>25</v>
      </c>
      <c r="B7470" t="s">
        <v>605</v>
      </c>
      <c r="C7470">
        <v>10567</v>
      </c>
      <c r="D7470" t="s">
        <v>606</v>
      </c>
      <c r="F7470">
        <v>2016</v>
      </c>
      <c r="G7470">
        <v>667</v>
      </c>
      <c r="H7470">
        <v>602.75</v>
      </c>
      <c r="I7470">
        <v>17056</v>
      </c>
      <c r="M7470">
        <v>12919.3</v>
      </c>
      <c r="N7470">
        <v>5.96E-2</v>
      </c>
      <c r="O7470">
        <v>15.741</v>
      </c>
      <c r="P7470">
        <v>0.1636</v>
      </c>
      <c r="Q7470">
        <v>216848.05</v>
      </c>
      <c r="R7470" t="s">
        <v>34</v>
      </c>
      <c r="S7470" t="s">
        <v>45</v>
      </c>
      <c r="T7470" t="s">
        <v>89</v>
      </c>
      <c r="V7470" t="s">
        <v>251</v>
      </c>
      <c r="Y7470" t="s">
        <v>70</v>
      </c>
    </row>
    <row r="7471" spans="1:25" x14ac:dyDescent="0.45">
      <c r="A7471" t="s">
        <v>25</v>
      </c>
      <c r="B7471" t="s">
        <v>605</v>
      </c>
      <c r="C7471">
        <v>10567</v>
      </c>
      <c r="D7471" t="s">
        <v>606</v>
      </c>
      <c r="F7471">
        <v>2017</v>
      </c>
      <c r="G7471">
        <v>346</v>
      </c>
      <c r="H7471">
        <v>278.04000000000002</v>
      </c>
      <c r="I7471">
        <v>7525.58</v>
      </c>
      <c r="M7471">
        <v>6061.924</v>
      </c>
      <c r="N7471">
        <v>6.0199999999999997E-2</v>
      </c>
      <c r="O7471">
        <v>7.4109999999999996</v>
      </c>
      <c r="P7471">
        <v>0.15229999999999999</v>
      </c>
      <c r="Q7471">
        <v>100890.14200000001</v>
      </c>
      <c r="R7471" t="s">
        <v>34</v>
      </c>
      <c r="S7471" t="s">
        <v>45</v>
      </c>
      <c r="T7471" t="s">
        <v>89</v>
      </c>
      <c r="V7471" t="s">
        <v>251</v>
      </c>
      <c r="Y7471" t="s">
        <v>70</v>
      </c>
    </row>
    <row r="7472" spans="1:25" x14ac:dyDescent="0.45">
      <c r="A7472" t="s">
        <v>25</v>
      </c>
      <c r="B7472" t="s">
        <v>605</v>
      </c>
      <c r="C7472">
        <v>10567</v>
      </c>
      <c r="D7472" t="s">
        <v>606</v>
      </c>
      <c r="F7472">
        <v>2018</v>
      </c>
      <c r="G7472">
        <v>1338</v>
      </c>
      <c r="H7472">
        <v>1234.01</v>
      </c>
      <c r="I7472">
        <v>35387.07</v>
      </c>
      <c r="M7472">
        <v>27334.738000000001</v>
      </c>
      <c r="N7472">
        <v>6.0999999999999999E-2</v>
      </c>
      <c r="O7472">
        <v>33.680999999999997</v>
      </c>
      <c r="P7472">
        <v>0.14979999999999999</v>
      </c>
      <c r="Q7472">
        <v>445633.005</v>
      </c>
      <c r="R7472" t="s">
        <v>34</v>
      </c>
      <c r="S7472" t="s">
        <v>45</v>
      </c>
      <c r="T7472" t="s">
        <v>89</v>
      </c>
      <c r="V7472" t="s">
        <v>251</v>
      </c>
      <c r="Y7472" t="s">
        <v>70</v>
      </c>
    </row>
    <row r="7473" spans="1:25" x14ac:dyDescent="0.45">
      <c r="A7473" t="s">
        <v>25</v>
      </c>
      <c r="B7473" t="s">
        <v>605</v>
      </c>
      <c r="C7473">
        <v>10567</v>
      </c>
      <c r="D7473" t="s">
        <v>606</v>
      </c>
      <c r="F7473">
        <v>2019</v>
      </c>
      <c r="G7473">
        <v>223</v>
      </c>
      <c r="H7473">
        <v>192.31</v>
      </c>
      <c r="I7473">
        <v>4672.62</v>
      </c>
      <c r="M7473">
        <v>3767.0439999999999</v>
      </c>
      <c r="N7473">
        <v>6.13E-2</v>
      </c>
      <c r="O7473">
        <v>4.5149999999999997</v>
      </c>
      <c r="P7473">
        <v>0.1462</v>
      </c>
      <c r="Q7473">
        <v>61821.51</v>
      </c>
      <c r="R7473" t="s">
        <v>34</v>
      </c>
      <c r="S7473" t="s">
        <v>45</v>
      </c>
      <c r="T7473" t="s">
        <v>89</v>
      </c>
      <c r="V7473" t="s">
        <v>251</v>
      </c>
      <c r="Y7473" t="s">
        <v>70</v>
      </c>
    </row>
    <row r="7474" spans="1:25" x14ac:dyDescent="0.45">
      <c r="A7474" t="s">
        <v>25</v>
      </c>
      <c r="B7474" t="s">
        <v>605</v>
      </c>
      <c r="C7474">
        <v>10567</v>
      </c>
      <c r="D7474" t="s">
        <v>606</v>
      </c>
      <c r="F7474">
        <v>2020</v>
      </c>
      <c r="G7474">
        <v>323</v>
      </c>
      <c r="H7474">
        <v>294.39999999999998</v>
      </c>
      <c r="I7474">
        <v>6340.69</v>
      </c>
      <c r="M7474">
        <v>5184.0770000000002</v>
      </c>
      <c r="N7474">
        <v>5.96E-2</v>
      </c>
      <c r="O7474">
        <v>7.0330000000000004</v>
      </c>
      <c r="P7474">
        <v>0.17319999999999999</v>
      </c>
      <c r="Q7474">
        <v>86882.201000000001</v>
      </c>
      <c r="R7474" t="s">
        <v>34</v>
      </c>
      <c r="S7474" t="s">
        <v>45</v>
      </c>
      <c r="T7474" t="s">
        <v>89</v>
      </c>
      <c r="V7474" t="s">
        <v>251</v>
      </c>
      <c r="Y7474" t="s">
        <v>70</v>
      </c>
    </row>
    <row r="7475" spans="1:25" x14ac:dyDescent="0.45">
      <c r="A7475" t="s">
        <v>25</v>
      </c>
      <c r="B7475" t="s">
        <v>605</v>
      </c>
      <c r="C7475">
        <v>10567</v>
      </c>
      <c r="D7475" t="s">
        <v>606</v>
      </c>
      <c r="F7475">
        <v>2021</v>
      </c>
      <c r="G7475">
        <v>1139</v>
      </c>
      <c r="H7475">
        <v>1063.27</v>
      </c>
      <c r="I7475">
        <v>21239.47</v>
      </c>
      <c r="M7475">
        <v>18065.582999999999</v>
      </c>
      <c r="N7475">
        <v>5.9799999999999999E-2</v>
      </c>
      <c r="O7475">
        <v>21.943999999999999</v>
      </c>
      <c r="P7475">
        <v>0.14399999999999999</v>
      </c>
      <c r="Q7475">
        <v>302678.20500000002</v>
      </c>
      <c r="R7475" t="s">
        <v>34</v>
      </c>
      <c r="S7475" t="s">
        <v>45</v>
      </c>
      <c r="T7475" t="s">
        <v>89</v>
      </c>
      <c r="V7475" t="s">
        <v>251</v>
      </c>
      <c r="Y7475" t="s">
        <v>70</v>
      </c>
    </row>
    <row r="7476" spans="1:25" x14ac:dyDescent="0.45">
      <c r="A7476" t="s">
        <v>25</v>
      </c>
      <c r="B7476" t="s">
        <v>605</v>
      </c>
      <c r="C7476">
        <v>10567</v>
      </c>
      <c r="D7476" t="s">
        <v>606</v>
      </c>
      <c r="F7476">
        <v>2022</v>
      </c>
      <c r="G7476">
        <v>821</v>
      </c>
      <c r="H7476">
        <v>751.27</v>
      </c>
      <c r="I7476">
        <v>17447.09</v>
      </c>
      <c r="M7476">
        <v>15088.519</v>
      </c>
      <c r="N7476">
        <v>6.2600000000000003E-2</v>
      </c>
      <c r="O7476">
        <v>19.178000000000001</v>
      </c>
      <c r="P7476">
        <v>0.15859999999999999</v>
      </c>
      <c r="Q7476">
        <v>239871.05499999999</v>
      </c>
      <c r="R7476" t="s">
        <v>34</v>
      </c>
      <c r="S7476" t="s">
        <v>45</v>
      </c>
      <c r="T7476" t="s">
        <v>89</v>
      </c>
      <c r="V7476" t="s">
        <v>251</v>
      </c>
      <c r="Y7476" t="s">
        <v>70</v>
      </c>
    </row>
    <row r="7477" spans="1:25" x14ac:dyDescent="0.45">
      <c r="A7477" t="s">
        <v>25</v>
      </c>
      <c r="B7477" t="s">
        <v>605</v>
      </c>
      <c r="C7477">
        <v>10567</v>
      </c>
      <c r="D7477" t="s">
        <v>606</v>
      </c>
      <c r="F7477">
        <v>2023</v>
      </c>
      <c r="G7477">
        <v>278</v>
      </c>
      <c r="H7477">
        <v>233.4</v>
      </c>
      <c r="I7477">
        <v>5433.03</v>
      </c>
      <c r="M7477">
        <v>4397.8090000000002</v>
      </c>
      <c r="N7477">
        <v>6.0499999999999998E-2</v>
      </c>
      <c r="O7477">
        <v>4.6980000000000004</v>
      </c>
      <c r="P7477">
        <v>0.13700000000000001</v>
      </c>
      <c r="Q7477">
        <v>72779.880999999994</v>
      </c>
      <c r="R7477" t="s">
        <v>34</v>
      </c>
      <c r="S7477" t="s">
        <v>45</v>
      </c>
      <c r="T7477" t="s">
        <v>89</v>
      </c>
      <c r="V7477" t="s">
        <v>251</v>
      </c>
      <c r="Y7477" t="s">
        <v>70</v>
      </c>
    </row>
    <row r="7478" spans="1:25" x14ac:dyDescent="0.45">
      <c r="A7478" t="s">
        <v>25</v>
      </c>
      <c r="B7478" t="s">
        <v>605</v>
      </c>
      <c r="C7478">
        <v>10567</v>
      </c>
      <c r="D7478" t="s">
        <v>606</v>
      </c>
      <c r="F7478">
        <v>2024</v>
      </c>
      <c r="G7478">
        <v>172</v>
      </c>
      <c r="H7478">
        <v>162.02000000000001</v>
      </c>
      <c r="I7478">
        <v>3749.51</v>
      </c>
      <c r="M7478">
        <v>2977.105</v>
      </c>
      <c r="N7478">
        <v>5.9299999999999999E-2</v>
      </c>
      <c r="O7478">
        <v>2.1960000000000002</v>
      </c>
      <c r="P7478">
        <v>8.9899999999999994E-2</v>
      </c>
      <c r="Q7478">
        <v>50100.472000000002</v>
      </c>
      <c r="R7478" t="s">
        <v>34</v>
      </c>
      <c r="S7478" t="s">
        <v>45</v>
      </c>
      <c r="T7478" t="s">
        <v>89</v>
      </c>
      <c r="V7478" t="s">
        <v>251</v>
      </c>
      <c r="Y7478" t="s">
        <v>70</v>
      </c>
    </row>
    <row r="7479" spans="1:25" x14ac:dyDescent="0.45">
      <c r="A7479" t="s">
        <v>335</v>
      </c>
      <c r="B7479" t="s">
        <v>607</v>
      </c>
      <c r="C7479">
        <v>10617</v>
      </c>
      <c r="D7479">
        <v>1</v>
      </c>
      <c r="F7479">
        <v>2009</v>
      </c>
      <c r="G7479">
        <v>431</v>
      </c>
      <c r="H7479">
        <v>379.82</v>
      </c>
      <c r="I7479">
        <v>14970.38</v>
      </c>
      <c r="K7479">
        <v>0.35799999999999998</v>
      </c>
      <c r="L7479">
        <v>4.4999999999999997E-3</v>
      </c>
      <c r="M7479">
        <v>11432.224</v>
      </c>
      <c r="N7479">
        <v>6.1600000000000002E-2</v>
      </c>
      <c r="O7479">
        <v>5.1769999999999996</v>
      </c>
      <c r="P7479">
        <v>7.5999999999999998E-2</v>
      </c>
      <c r="Q7479">
        <v>185131.90100000001</v>
      </c>
      <c r="R7479" t="s">
        <v>34</v>
      </c>
      <c r="S7479" t="s">
        <v>38</v>
      </c>
      <c r="T7479" t="s">
        <v>89</v>
      </c>
      <c r="V7479" t="s">
        <v>608</v>
      </c>
      <c r="Y7479" t="s">
        <v>103</v>
      </c>
    </row>
    <row r="7480" spans="1:25" x14ac:dyDescent="0.45">
      <c r="A7480" t="s">
        <v>335</v>
      </c>
      <c r="B7480" t="s">
        <v>607</v>
      </c>
      <c r="C7480">
        <v>10617</v>
      </c>
      <c r="D7480">
        <v>1</v>
      </c>
      <c r="F7480">
        <v>2010</v>
      </c>
      <c r="G7480">
        <v>56</v>
      </c>
      <c r="H7480">
        <v>36.14</v>
      </c>
      <c r="I7480">
        <v>1399.6</v>
      </c>
      <c r="K7480">
        <v>6.3E-2</v>
      </c>
      <c r="L7480">
        <v>1.83E-2</v>
      </c>
      <c r="M7480">
        <v>1123.1369999999999</v>
      </c>
      <c r="N7480">
        <v>6.93E-2</v>
      </c>
      <c r="O7480">
        <v>1.722</v>
      </c>
      <c r="P7480">
        <v>0.20669999999999999</v>
      </c>
      <c r="Q7480">
        <v>17767.710999999999</v>
      </c>
      <c r="R7480" t="s">
        <v>34</v>
      </c>
      <c r="S7480" t="s">
        <v>38</v>
      </c>
      <c r="T7480" t="s">
        <v>89</v>
      </c>
      <c r="V7480" t="s">
        <v>608</v>
      </c>
      <c r="Y7480" t="s">
        <v>103</v>
      </c>
    </row>
    <row r="7481" spans="1:25" x14ac:dyDescent="0.45">
      <c r="A7481" t="s">
        <v>335</v>
      </c>
      <c r="B7481" t="s">
        <v>607</v>
      </c>
      <c r="C7481">
        <v>10617</v>
      </c>
      <c r="D7481">
        <v>1</v>
      </c>
      <c r="F7481">
        <v>2011</v>
      </c>
      <c r="G7481">
        <v>75</v>
      </c>
      <c r="H7481">
        <v>61.09</v>
      </c>
      <c r="I7481">
        <v>2327.7600000000002</v>
      </c>
      <c r="K7481">
        <v>8.9999999999999993E-3</v>
      </c>
      <c r="L7481">
        <v>1E-3</v>
      </c>
      <c r="M7481">
        <v>1781.2070000000001</v>
      </c>
      <c r="N7481">
        <v>5.9200000000000003E-2</v>
      </c>
      <c r="O7481">
        <v>1.6020000000000001</v>
      </c>
      <c r="P7481">
        <v>0.20369999999999999</v>
      </c>
      <c r="Q7481">
        <v>29971.973999999998</v>
      </c>
      <c r="R7481" t="s">
        <v>34</v>
      </c>
      <c r="S7481" t="s">
        <v>38</v>
      </c>
      <c r="T7481" t="s">
        <v>89</v>
      </c>
      <c r="V7481" t="s">
        <v>608</v>
      </c>
      <c r="Y7481" t="s">
        <v>103</v>
      </c>
    </row>
    <row r="7482" spans="1:25" x14ac:dyDescent="0.45">
      <c r="A7482" t="s">
        <v>335</v>
      </c>
      <c r="B7482" t="s">
        <v>607</v>
      </c>
      <c r="C7482">
        <v>10617</v>
      </c>
      <c r="D7482">
        <v>1</v>
      </c>
      <c r="F7482">
        <v>2012</v>
      </c>
      <c r="G7482">
        <v>134</v>
      </c>
      <c r="H7482">
        <v>119.11</v>
      </c>
      <c r="I7482">
        <v>4801.41</v>
      </c>
      <c r="K7482">
        <v>1.7999999999999999E-2</v>
      </c>
      <c r="L7482">
        <v>1E-3</v>
      </c>
      <c r="M7482">
        <v>3546.8809999999999</v>
      </c>
      <c r="N7482">
        <v>5.91E-2</v>
      </c>
      <c r="O7482">
        <v>2.004</v>
      </c>
      <c r="P7482">
        <v>7.5399999999999995E-2</v>
      </c>
      <c r="Q7482">
        <v>59680.307999999997</v>
      </c>
      <c r="R7482" t="s">
        <v>34</v>
      </c>
      <c r="S7482" t="s">
        <v>38</v>
      </c>
      <c r="T7482" t="s">
        <v>89</v>
      </c>
      <c r="V7482" t="s">
        <v>608</v>
      </c>
      <c r="Y7482" t="s">
        <v>103</v>
      </c>
    </row>
    <row r="7483" spans="1:25" x14ac:dyDescent="0.45">
      <c r="A7483" t="s">
        <v>335</v>
      </c>
      <c r="B7483" t="s">
        <v>607</v>
      </c>
      <c r="C7483">
        <v>10617</v>
      </c>
      <c r="D7483">
        <v>1</v>
      </c>
      <c r="F7483">
        <v>2013</v>
      </c>
      <c r="G7483">
        <v>120</v>
      </c>
      <c r="H7483">
        <v>112.31</v>
      </c>
      <c r="I7483">
        <v>6888.05</v>
      </c>
      <c r="K7483">
        <v>1.7000000000000001E-2</v>
      </c>
      <c r="L7483">
        <v>1E-3</v>
      </c>
      <c r="M7483">
        <v>3397.4290000000001</v>
      </c>
      <c r="N7483">
        <v>5.96E-2</v>
      </c>
      <c r="O7483">
        <v>0.72099999999999997</v>
      </c>
      <c r="P7483">
        <v>2.9000000000000001E-2</v>
      </c>
      <c r="Q7483">
        <v>57174.093999999997</v>
      </c>
      <c r="R7483" t="s">
        <v>34</v>
      </c>
      <c r="S7483" t="s">
        <v>38</v>
      </c>
      <c r="T7483" t="s">
        <v>89</v>
      </c>
      <c r="V7483" t="s">
        <v>608</v>
      </c>
      <c r="Y7483" t="s">
        <v>103</v>
      </c>
    </row>
    <row r="7484" spans="1:25" x14ac:dyDescent="0.45">
      <c r="A7484" t="s">
        <v>335</v>
      </c>
      <c r="B7484" t="s">
        <v>607</v>
      </c>
      <c r="C7484">
        <v>10617</v>
      </c>
      <c r="D7484">
        <v>1</v>
      </c>
      <c r="F7484">
        <v>2014</v>
      </c>
      <c r="G7484">
        <v>25</v>
      </c>
      <c r="H7484">
        <v>22.31</v>
      </c>
      <c r="I7484">
        <v>1479.26</v>
      </c>
      <c r="K7484">
        <v>4.0000000000000001E-3</v>
      </c>
      <c r="L7484">
        <v>1E-3</v>
      </c>
      <c r="M7484">
        <v>744.82299999999998</v>
      </c>
      <c r="N7484">
        <v>5.8999999999999997E-2</v>
      </c>
      <c r="O7484">
        <v>0.127</v>
      </c>
      <c r="P7484">
        <v>2.2200000000000001E-2</v>
      </c>
      <c r="Q7484">
        <v>12531.406000000001</v>
      </c>
      <c r="R7484" t="s">
        <v>34</v>
      </c>
      <c r="S7484" t="s">
        <v>38</v>
      </c>
      <c r="T7484" t="s">
        <v>89</v>
      </c>
      <c r="V7484" t="s">
        <v>608</v>
      </c>
      <c r="Y7484" t="s">
        <v>103</v>
      </c>
    </row>
    <row r="7485" spans="1:25" x14ac:dyDescent="0.45">
      <c r="A7485" t="s">
        <v>335</v>
      </c>
      <c r="B7485" t="s">
        <v>607</v>
      </c>
      <c r="C7485">
        <v>10617</v>
      </c>
      <c r="D7485">
        <v>1</v>
      </c>
      <c r="F7485">
        <v>2015</v>
      </c>
      <c r="G7485">
        <v>61</v>
      </c>
      <c r="H7485">
        <v>54.55</v>
      </c>
      <c r="I7485">
        <v>3362.02</v>
      </c>
      <c r="K7485">
        <v>8.9999999999999993E-3</v>
      </c>
      <c r="L7485">
        <v>1E-3</v>
      </c>
      <c r="M7485">
        <v>1696.8119999999999</v>
      </c>
      <c r="N7485">
        <v>5.91E-2</v>
      </c>
      <c r="O7485">
        <v>0.49399999999999999</v>
      </c>
      <c r="P7485">
        <v>4.3299999999999998E-2</v>
      </c>
      <c r="Q7485">
        <v>28551.641</v>
      </c>
      <c r="R7485" t="s">
        <v>34</v>
      </c>
      <c r="S7485" t="s">
        <v>38</v>
      </c>
      <c r="T7485" t="s">
        <v>89</v>
      </c>
      <c r="V7485" t="s">
        <v>608</v>
      </c>
      <c r="Y7485" t="s">
        <v>159</v>
      </c>
    </row>
    <row r="7486" spans="1:25" x14ac:dyDescent="0.45">
      <c r="A7486" t="s">
        <v>335</v>
      </c>
      <c r="B7486" t="s">
        <v>607</v>
      </c>
      <c r="C7486">
        <v>10617</v>
      </c>
      <c r="D7486">
        <v>1</v>
      </c>
      <c r="F7486">
        <v>2016</v>
      </c>
      <c r="G7486">
        <v>55</v>
      </c>
      <c r="H7486">
        <v>47.27</v>
      </c>
      <c r="I7486">
        <v>2943.54</v>
      </c>
      <c r="K7486">
        <v>8.0000000000000002E-3</v>
      </c>
      <c r="L7486">
        <v>1E-3</v>
      </c>
      <c r="M7486">
        <v>1563.431</v>
      </c>
      <c r="N7486">
        <v>5.9900000000000002E-2</v>
      </c>
      <c r="O7486">
        <v>0.443</v>
      </c>
      <c r="P7486">
        <v>6.5699999999999995E-2</v>
      </c>
      <c r="Q7486">
        <v>26310.548999999999</v>
      </c>
      <c r="R7486" t="s">
        <v>34</v>
      </c>
      <c r="S7486" t="s">
        <v>38</v>
      </c>
      <c r="T7486" t="s">
        <v>89</v>
      </c>
      <c r="V7486" t="s">
        <v>608</v>
      </c>
      <c r="Y7486" t="s">
        <v>159</v>
      </c>
    </row>
    <row r="7487" spans="1:25" x14ac:dyDescent="0.45">
      <c r="A7487" t="s">
        <v>335</v>
      </c>
      <c r="B7487" t="s">
        <v>607</v>
      </c>
      <c r="C7487">
        <v>10617</v>
      </c>
      <c r="D7487">
        <v>1</v>
      </c>
      <c r="F7487">
        <v>2017</v>
      </c>
      <c r="G7487">
        <v>112</v>
      </c>
      <c r="H7487">
        <v>102.66</v>
      </c>
      <c r="I7487">
        <v>6488.74</v>
      </c>
      <c r="K7487">
        <v>1.6E-2</v>
      </c>
      <c r="L7487">
        <v>1E-3</v>
      </c>
      <c r="M7487">
        <v>3198.3490000000002</v>
      </c>
      <c r="N7487">
        <v>5.91E-2</v>
      </c>
      <c r="O7487">
        <v>0.87</v>
      </c>
      <c r="P7487">
        <v>6.4699999999999994E-2</v>
      </c>
      <c r="Q7487">
        <v>53821.349000000002</v>
      </c>
      <c r="R7487" t="s">
        <v>34</v>
      </c>
      <c r="S7487" t="s">
        <v>38</v>
      </c>
      <c r="T7487" t="s">
        <v>89</v>
      </c>
      <c r="V7487" t="s">
        <v>608</v>
      </c>
      <c r="Y7487" t="s">
        <v>160</v>
      </c>
    </row>
    <row r="7488" spans="1:25" x14ac:dyDescent="0.45">
      <c r="A7488" t="s">
        <v>335</v>
      </c>
      <c r="B7488" t="s">
        <v>607</v>
      </c>
      <c r="C7488">
        <v>10617</v>
      </c>
      <c r="D7488">
        <v>1</v>
      </c>
      <c r="F7488">
        <v>2018</v>
      </c>
      <c r="G7488">
        <v>205</v>
      </c>
      <c r="H7488">
        <v>187.84</v>
      </c>
      <c r="I7488">
        <v>12098.64</v>
      </c>
      <c r="K7488">
        <v>0.03</v>
      </c>
      <c r="L7488">
        <v>1E-3</v>
      </c>
      <c r="M7488">
        <v>5963.2110000000002</v>
      </c>
      <c r="N7488">
        <v>5.91E-2</v>
      </c>
      <c r="O7488">
        <v>2.8519999999999999</v>
      </c>
      <c r="P7488">
        <v>9.7900000000000001E-2</v>
      </c>
      <c r="Q7488">
        <v>100334.103</v>
      </c>
      <c r="R7488" t="s">
        <v>34</v>
      </c>
      <c r="S7488" t="s">
        <v>38</v>
      </c>
      <c r="T7488" t="s">
        <v>89</v>
      </c>
      <c r="V7488" t="s">
        <v>608</v>
      </c>
      <c r="Y7488" t="s">
        <v>160</v>
      </c>
    </row>
    <row r="7489" spans="1:25" x14ac:dyDescent="0.45">
      <c r="A7489" t="s">
        <v>335</v>
      </c>
      <c r="B7489" t="s">
        <v>607</v>
      </c>
      <c r="C7489">
        <v>10617</v>
      </c>
      <c r="D7489">
        <v>1</v>
      </c>
      <c r="F7489">
        <v>2019</v>
      </c>
      <c r="G7489">
        <v>38</v>
      </c>
      <c r="H7489">
        <v>33</v>
      </c>
      <c r="I7489">
        <v>2166.1</v>
      </c>
      <c r="K7489">
        <v>6.0000000000000001E-3</v>
      </c>
      <c r="L7489">
        <v>1E-3</v>
      </c>
      <c r="M7489">
        <v>1091.1110000000001</v>
      </c>
      <c r="N7489">
        <v>5.9400000000000001E-2</v>
      </c>
      <c r="O7489">
        <v>0.51400000000000001</v>
      </c>
      <c r="P7489">
        <v>0.18379999999999999</v>
      </c>
      <c r="Q7489">
        <v>18357.198</v>
      </c>
      <c r="R7489" t="s">
        <v>34</v>
      </c>
      <c r="S7489" t="s">
        <v>38</v>
      </c>
      <c r="T7489" t="s">
        <v>89</v>
      </c>
      <c r="V7489" t="s">
        <v>608</v>
      </c>
      <c r="Y7489" t="s">
        <v>160</v>
      </c>
    </row>
    <row r="7490" spans="1:25" x14ac:dyDescent="0.45">
      <c r="A7490" t="s">
        <v>335</v>
      </c>
      <c r="B7490" t="s">
        <v>607</v>
      </c>
      <c r="C7490">
        <v>10617</v>
      </c>
      <c r="D7490">
        <v>1</v>
      </c>
      <c r="F7490">
        <v>2020</v>
      </c>
      <c r="G7490">
        <v>33</v>
      </c>
      <c r="H7490">
        <v>32.15</v>
      </c>
      <c r="I7490">
        <v>2380.64</v>
      </c>
      <c r="K7490">
        <v>6.0000000000000001E-3</v>
      </c>
      <c r="L7490">
        <v>1E-3</v>
      </c>
      <c r="M7490">
        <v>1180.788</v>
      </c>
      <c r="N7490">
        <v>5.91E-2</v>
      </c>
      <c r="O7490">
        <v>0.48799999999999999</v>
      </c>
      <c r="P7490">
        <v>6.3700000000000007E-2</v>
      </c>
      <c r="Q7490">
        <v>19862.319</v>
      </c>
      <c r="R7490" t="s">
        <v>34</v>
      </c>
      <c r="S7490" t="s">
        <v>38</v>
      </c>
      <c r="T7490" t="s">
        <v>89</v>
      </c>
      <c r="V7490" t="s">
        <v>608</v>
      </c>
      <c r="Y7490" t="s">
        <v>160</v>
      </c>
    </row>
    <row r="7491" spans="1:25" x14ac:dyDescent="0.45">
      <c r="A7491" t="s">
        <v>335</v>
      </c>
      <c r="B7491" t="s">
        <v>607</v>
      </c>
      <c r="C7491">
        <v>10617</v>
      </c>
      <c r="D7491">
        <v>1</v>
      </c>
      <c r="F7491">
        <v>2021</v>
      </c>
      <c r="G7491">
        <v>85</v>
      </c>
      <c r="H7491">
        <v>76.709999999999994</v>
      </c>
      <c r="I7491">
        <v>4771.18</v>
      </c>
      <c r="K7491">
        <v>1.2E-2</v>
      </c>
      <c r="L7491">
        <v>1E-3</v>
      </c>
      <c r="M7491">
        <v>2396.511</v>
      </c>
      <c r="N7491">
        <v>5.91E-2</v>
      </c>
      <c r="O7491">
        <v>0.70099999999999996</v>
      </c>
      <c r="P7491">
        <v>6.8099999999999994E-2</v>
      </c>
      <c r="Q7491">
        <v>40319.946000000004</v>
      </c>
      <c r="R7491" t="s">
        <v>34</v>
      </c>
      <c r="S7491" t="s">
        <v>38</v>
      </c>
      <c r="T7491" t="s">
        <v>89</v>
      </c>
      <c r="V7491" t="s">
        <v>608</v>
      </c>
      <c r="Y7491" t="s">
        <v>161</v>
      </c>
    </row>
    <row r="7492" spans="1:25" x14ac:dyDescent="0.45">
      <c r="A7492" t="s">
        <v>335</v>
      </c>
      <c r="B7492" t="s">
        <v>607</v>
      </c>
      <c r="C7492">
        <v>10617</v>
      </c>
      <c r="D7492">
        <v>1</v>
      </c>
      <c r="F7492">
        <v>2022</v>
      </c>
      <c r="G7492">
        <v>99</v>
      </c>
      <c r="H7492">
        <v>94.43</v>
      </c>
      <c r="I7492">
        <v>6047.21</v>
      </c>
      <c r="K7492">
        <v>1.4999999999999999E-2</v>
      </c>
      <c r="L7492">
        <v>1E-3</v>
      </c>
      <c r="M7492">
        <v>3028.9259999999999</v>
      </c>
      <c r="N7492">
        <v>5.91E-2</v>
      </c>
      <c r="O7492">
        <v>0.84199999999999997</v>
      </c>
      <c r="P7492">
        <v>6.4500000000000002E-2</v>
      </c>
      <c r="Q7492">
        <v>50966.076000000001</v>
      </c>
      <c r="R7492" t="s">
        <v>34</v>
      </c>
      <c r="S7492" t="s">
        <v>38</v>
      </c>
      <c r="T7492" t="s">
        <v>89</v>
      </c>
      <c r="V7492" t="s">
        <v>608</v>
      </c>
      <c r="Y7492" t="s">
        <v>161</v>
      </c>
    </row>
    <row r="7493" spans="1:25" x14ac:dyDescent="0.45">
      <c r="A7493" t="s">
        <v>335</v>
      </c>
      <c r="B7493" t="s">
        <v>607</v>
      </c>
      <c r="C7493">
        <v>10617</v>
      </c>
      <c r="D7493">
        <v>1</v>
      </c>
      <c r="F7493">
        <v>2023</v>
      </c>
      <c r="G7493">
        <v>83</v>
      </c>
      <c r="H7493">
        <v>79.13</v>
      </c>
      <c r="I7493">
        <v>4861.17</v>
      </c>
      <c r="K7493">
        <v>1.2999999999999999E-2</v>
      </c>
      <c r="L7493">
        <v>1E-3</v>
      </c>
      <c r="M7493">
        <v>2510.9740000000002</v>
      </c>
      <c r="N7493">
        <v>5.91E-2</v>
      </c>
      <c r="O7493">
        <v>0.60599999999999998</v>
      </c>
      <c r="P7493">
        <v>4.0300000000000002E-2</v>
      </c>
      <c r="Q7493">
        <v>42254.879000000001</v>
      </c>
      <c r="R7493" t="s">
        <v>34</v>
      </c>
      <c r="S7493" t="s">
        <v>38</v>
      </c>
      <c r="T7493" t="s">
        <v>89</v>
      </c>
      <c r="V7493" t="s">
        <v>608</v>
      </c>
      <c r="Y7493" t="s">
        <v>161</v>
      </c>
    </row>
    <row r="7494" spans="1:25" x14ac:dyDescent="0.45">
      <c r="A7494" t="s">
        <v>335</v>
      </c>
      <c r="B7494" t="s">
        <v>607</v>
      </c>
      <c r="C7494">
        <v>10617</v>
      </c>
      <c r="D7494">
        <v>1</v>
      </c>
      <c r="F7494">
        <v>2024</v>
      </c>
      <c r="G7494">
        <v>74</v>
      </c>
      <c r="H7494">
        <v>68.16</v>
      </c>
      <c r="I7494">
        <v>3936.21</v>
      </c>
      <c r="K7494">
        <v>0.01</v>
      </c>
      <c r="L7494">
        <v>1E-3</v>
      </c>
      <c r="M7494">
        <v>2046.106</v>
      </c>
      <c r="N7494">
        <v>5.9200000000000003E-2</v>
      </c>
      <c r="O7494">
        <v>0.71499999999999997</v>
      </c>
      <c r="P7494">
        <v>9.4399999999999998E-2</v>
      </c>
      <c r="Q7494">
        <v>34429.042000000001</v>
      </c>
      <c r="R7494" t="s">
        <v>34</v>
      </c>
      <c r="S7494" t="s">
        <v>38</v>
      </c>
      <c r="T7494" t="s">
        <v>89</v>
      </c>
      <c r="V7494" t="s">
        <v>608</v>
      </c>
      <c r="Y7494" t="s">
        <v>161</v>
      </c>
    </row>
    <row r="7495" spans="1:25" x14ac:dyDescent="0.45">
      <c r="A7495" t="s">
        <v>335</v>
      </c>
      <c r="B7495" t="s">
        <v>609</v>
      </c>
      <c r="C7495">
        <v>10619</v>
      </c>
      <c r="D7495">
        <v>1</v>
      </c>
      <c r="F7495">
        <v>2009</v>
      </c>
      <c r="G7495">
        <v>1107</v>
      </c>
      <c r="H7495">
        <v>1057.83</v>
      </c>
      <c r="I7495">
        <v>56550.05</v>
      </c>
      <c r="K7495">
        <v>0.14199999999999999</v>
      </c>
      <c r="L7495">
        <v>8.9999999999999998E-4</v>
      </c>
      <c r="M7495">
        <v>26492.052</v>
      </c>
      <c r="N7495">
        <v>5.9200000000000003E-2</v>
      </c>
      <c r="O7495">
        <v>6.6959999999999997</v>
      </c>
      <c r="P7495">
        <v>3.1600000000000003E-2</v>
      </c>
      <c r="Q7495">
        <v>445803.75</v>
      </c>
      <c r="R7495" t="s">
        <v>34</v>
      </c>
      <c r="T7495" t="s">
        <v>89</v>
      </c>
      <c r="V7495" t="s">
        <v>40</v>
      </c>
      <c r="Y7495" t="s">
        <v>107</v>
      </c>
    </row>
    <row r="7496" spans="1:25" x14ac:dyDescent="0.45">
      <c r="A7496" t="s">
        <v>335</v>
      </c>
      <c r="B7496" t="s">
        <v>609</v>
      </c>
      <c r="C7496">
        <v>10619</v>
      </c>
      <c r="D7496">
        <v>1</v>
      </c>
      <c r="F7496">
        <v>2010</v>
      </c>
      <c r="G7496">
        <v>969</v>
      </c>
      <c r="H7496">
        <v>918.29</v>
      </c>
      <c r="I7496">
        <v>50599.28</v>
      </c>
      <c r="K7496">
        <v>0.124</v>
      </c>
      <c r="L7496">
        <v>1E-3</v>
      </c>
      <c r="M7496">
        <v>24580.834999999999</v>
      </c>
      <c r="N7496">
        <v>5.9200000000000003E-2</v>
      </c>
      <c r="O7496">
        <v>6.1310000000000002</v>
      </c>
      <c r="P7496">
        <v>3.0800000000000001E-2</v>
      </c>
      <c r="Q7496">
        <v>413639.62800000003</v>
      </c>
      <c r="R7496" t="s">
        <v>34</v>
      </c>
      <c r="T7496" t="s">
        <v>89</v>
      </c>
      <c r="V7496" t="s">
        <v>40</v>
      </c>
      <c r="Y7496" t="s">
        <v>107</v>
      </c>
    </row>
    <row r="7497" spans="1:25" x14ac:dyDescent="0.45">
      <c r="A7497" t="s">
        <v>335</v>
      </c>
      <c r="B7497" t="s">
        <v>609</v>
      </c>
      <c r="C7497">
        <v>10619</v>
      </c>
      <c r="D7497">
        <v>1</v>
      </c>
      <c r="F7497">
        <v>2011</v>
      </c>
      <c r="G7497">
        <v>2036</v>
      </c>
      <c r="H7497">
        <v>1880</v>
      </c>
      <c r="I7497">
        <v>78936.33</v>
      </c>
      <c r="K7497">
        <v>0.19700000000000001</v>
      </c>
      <c r="L7497">
        <v>1E-3</v>
      </c>
      <c r="M7497">
        <v>38983.203999999998</v>
      </c>
      <c r="N7497">
        <v>5.9299999999999999E-2</v>
      </c>
      <c r="O7497">
        <v>9.5419999999999998</v>
      </c>
      <c r="P7497">
        <v>3.0700000000000002E-2</v>
      </c>
      <c r="Q7497">
        <v>655964.40700000001</v>
      </c>
      <c r="R7497" t="s">
        <v>34</v>
      </c>
      <c r="T7497" t="s">
        <v>89</v>
      </c>
      <c r="V7497" t="s">
        <v>40</v>
      </c>
      <c r="Y7497" t="s">
        <v>107</v>
      </c>
    </row>
    <row r="7498" spans="1:25" x14ac:dyDescent="0.45">
      <c r="A7498" t="s">
        <v>335</v>
      </c>
      <c r="B7498" t="s">
        <v>609</v>
      </c>
      <c r="C7498">
        <v>10619</v>
      </c>
      <c r="D7498">
        <v>1</v>
      </c>
      <c r="F7498">
        <v>2012</v>
      </c>
      <c r="G7498">
        <v>2047</v>
      </c>
      <c r="H7498">
        <v>1906.1</v>
      </c>
      <c r="I7498">
        <v>83646.06</v>
      </c>
      <c r="K7498">
        <v>0.20100000000000001</v>
      </c>
      <c r="L7498">
        <v>1E-3</v>
      </c>
      <c r="M7498">
        <v>39818.57</v>
      </c>
      <c r="N7498">
        <v>5.9299999999999999E-2</v>
      </c>
      <c r="O7498">
        <v>8.98</v>
      </c>
      <c r="P7498">
        <v>2.7400000000000001E-2</v>
      </c>
      <c r="Q7498">
        <v>670026.91899999999</v>
      </c>
      <c r="R7498" t="s">
        <v>34</v>
      </c>
      <c r="T7498" t="s">
        <v>89</v>
      </c>
      <c r="V7498" t="s">
        <v>40</v>
      </c>
      <c r="Y7498" t="s">
        <v>107</v>
      </c>
    </row>
    <row r="7499" spans="1:25" x14ac:dyDescent="0.45">
      <c r="A7499" t="s">
        <v>335</v>
      </c>
      <c r="B7499" t="s">
        <v>609</v>
      </c>
      <c r="C7499">
        <v>10619</v>
      </c>
      <c r="D7499">
        <v>1</v>
      </c>
      <c r="F7499">
        <v>2013</v>
      </c>
      <c r="G7499">
        <v>13</v>
      </c>
      <c r="H7499">
        <v>9.44</v>
      </c>
      <c r="I7499">
        <v>423.15</v>
      </c>
      <c r="K7499">
        <v>1E-3</v>
      </c>
      <c r="L7499">
        <v>8.9999999999999998E-4</v>
      </c>
      <c r="M7499">
        <v>213.11799999999999</v>
      </c>
      <c r="N7499">
        <v>5.9400000000000001E-2</v>
      </c>
      <c r="O7499">
        <v>5.5E-2</v>
      </c>
      <c r="P7499">
        <v>5.74E-2</v>
      </c>
      <c r="Q7499">
        <v>3584.5619999999999</v>
      </c>
      <c r="R7499" t="s">
        <v>34</v>
      </c>
      <c r="T7499" t="s">
        <v>89</v>
      </c>
      <c r="V7499" t="s">
        <v>40</v>
      </c>
      <c r="Y7499" t="s">
        <v>107</v>
      </c>
    </row>
    <row r="7500" spans="1:25" x14ac:dyDescent="0.45">
      <c r="A7500" t="s">
        <v>335</v>
      </c>
      <c r="B7500" t="s">
        <v>609</v>
      </c>
      <c r="C7500">
        <v>10619</v>
      </c>
      <c r="D7500">
        <v>1</v>
      </c>
      <c r="F7500">
        <v>2014</v>
      </c>
      <c r="G7500">
        <v>2139</v>
      </c>
      <c r="H7500">
        <v>2044.05</v>
      </c>
      <c r="I7500">
        <v>103059.9</v>
      </c>
      <c r="K7500">
        <v>0.245</v>
      </c>
      <c r="L7500">
        <v>1E-3</v>
      </c>
      <c r="M7500">
        <v>48451.623</v>
      </c>
      <c r="N7500">
        <v>5.9200000000000003E-2</v>
      </c>
      <c r="O7500">
        <v>12.032</v>
      </c>
      <c r="P7500">
        <v>3.1E-2</v>
      </c>
      <c r="Q7500">
        <v>815302.80299999996</v>
      </c>
      <c r="R7500" t="s">
        <v>34</v>
      </c>
      <c r="T7500" t="s">
        <v>89</v>
      </c>
      <c r="V7500" t="s">
        <v>40</v>
      </c>
      <c r="Y7500" t="s">
        <v>107</v>
      </c>
    </row>
    <row r="7501" spans="1:25" x14ac:dyDescent="0.45">
      <c r="A7501" t="s">
        <v>335</v>
      </c>
      <c r="B7501" t="s">
        <v>609</v>
      </c>
      <c r="C7501">
        <v>10619</v>
      </c>
      <c r="D7501">
        <v>1</v>
      </c>
      <c r="F7501">
        <v>2015</v>
      </c>
      <c r="G7501">
        <v>2359</v>
      </c>
      <c r="H7501">
        <v>2227.39</v>
      </c>
      <c r="I7501">
        <v>113767.53</v>
      </c>
      <c r="K7501">
        <v>0.27100000000000002</v>
      </c>
      <c r="L7501">
        <v>1E-3</v>
      </c>
      <c r="M7501">
        <v>53649.728000000003</v>
      </c>
      <c r="N7501">
        <v>5.9200000000000003E-2</v>
      </c>
      <c r="O7501">
        <v>13.135999999999999</v>
      </c>
      <c r="P7501">
        <v>2.9399999999999999E-2</v>
      </c>
      <c r="Q7501">
        <v>902771.66599999997</v>
      </c>
      <c r="R7501" t="s">
        <v>34</v>
      </c>
      <c r="T7501" t="s">
        <v>89</v>
      </c>
      <c r="V7501" t="s">
        <v>40</v>
      </c>
      <c r="Y7501" t="s">
        <v>146</v>
      </c>
    </row>
    <row r="7502" spans="1:25" x14ac:dyDescent="0.45">
      <c r="A7502" t="s">
        <v>335</v>
      </c>
      <c r="B7502" t="s">
        <v>609</v>
      </c>
      <c r="C7502">
        <v>10619</v>
      </c>
      <c r="D7502">
        <v>1</v>
      </c>
      <c r="F7502">
        <v>2016</v>
      </c>
      <c r="G7502">
        <v>1952</v>
      </c>
      <c r="H7502">
        <v>1826.04</v>
      </c>
      <c r="I7502">
        <v>92201.96</v>
      </c>
      <c r="K7502">
        <v>0.22</v>
      </c>
      <c r="L7502">
        <v>1E-3</v>
      </c>
      <c r="M7502">
        <v>43533.442999999999</v>
      </c>
      <c r="N7502">
        <v>5.9200000000000003E-2</v>
      </c>
      <c r="O7502">
        <v>10.691000000000001</v>
      </c>
      <c r="P7502">
        <v>2.9499999999999998E-2</v>
      </c>
      <c r="Q7502">
        <v>732532.54599999997</v>
      </c>
      <c r="R7502" t="s">
        <v>34</v>
      </c>
      <c r="T7502" t="s">
        <v>89</v>
      </c>
      <c r="V7502" t="s">
        <v>40</v>
      </c>
      <c r="Y7502" t="s">
        <v>146</v>
      </c>
    </row>
    <row r="7503" spans="1:25" x14ac:dyDescent="0.45">
      <c r="A7503" t="s">
        <v>335</v>
      </c>
      <c r="B7503" t="s">
        <v>609</v>
      </c>
      <c r="C7503">
        <v>10619</v>
      </c>
      <c r="D7503">
        <v>1</v>
      </c>
      <c r="F7503">
        <v>2017</v>
      </c>
      <c r="G7503">
        <v>774</v>
      </c>
      <c r="H7503">
        <v>692.35</v>
      </c>
      <c r="I7503">
        <v>35916.910000000003</v>
      </c>
      <c r="K7503">
        <v>8.5999999999999993E-2</v>
      </c>
      <c r="L7503">
        <v>1E-3</v>
      </c>
      <c r="M7503">
        <v>17072</v>
      </c>
      <c r="N7503">
        <v>5.9200000000000003E-2</v>
      </c>
      <c r="O7503">
        <v>4.351</v>
      </c>
      <c r="P7503">
        <v>3.3099999999999997E-2</v>
      </c>
      <c r="Q7503">
        <v>287270.57199999999</v>
      </c>
      <c r="R7503" t="s">
        <v>34</v>
      </c>
      <c r="T7503" t="s">
        <v>89</v>
      </c>
      <c r="V7503" t="s">
        <v>40</v>
      </c>
      <c r="Y7503" t="s">
        <v>147</v>
      </c>
    </row>
    <row r="7504" spans="1:25" x14ac:dyDescent="0.45">
      <c r="A7504" t="s">
        <v>335</v>
      </c>
      <c r="B7504" t="s">
        <v>609</v>
      </c>
      <c r="C7504">
        <v>10619</v>
      </c>
      <c r="D7504">
        <v>1</v>
      </c>
      <c r="F7504">
        <v>2018</v>
      </c>
      <c r="G7504">
        <v>899</v>
      </c>
      <c r="H7504">
        <v>822.1</v>
      </c>
      <c r="I7504">
        <v>39078.85</v>
      </c>
      <c r="K7504">
        <v>9.4E-2</v>
      </c>
      <c r="L7504">
        <v>1E-3</v>
      </c>
      <c r="M7504">
        <v>18691.600999999999</v>
      </c>
      <c r="N7504">
        <v>5.9200000000000003E-2</v>
      </c>
      <c r="O7504">
        <v>4.6269999999999998</v>
      </c>
      <c r="P7504">
        <v>3.0300000000000001E-2</v>
      </c>
      <c r="Q7504">
        <v>314518.90999999997</v>
      </c>
      <c r="R7504" t="s">
        <v>34</v>
      </c>
      <c r="T7504" t="s">
        <v>89</v>
      </c>
      <c r="V7504" t="s">
        <v>40</v>
      </c>
      <c r="Y7504" t="s">
        <v>147</v>
      </c>
    </row>
    <row r="7505" spans="1:25" x14ac:dyDescent="0.45">
      <c r="A7505" t="s">
        <v>335</v>
      </c>
      <c r="B7505" t="s">
        <v>609</v>
      </c>
      <c r="C7505">
        <v>10619</v>
      </c>
      <c r="D7505">
        <v>1</v>
      </c>
      <c r="F7505">
        <v>2019</v>
      </c>
      <c r="G7505">
        <v>447</v>
      </c>
      <c r="H7505">
        <v>386.8</v>
      </c>
      <c r="I7505">
        <v>17538.830000000002</v>
      </c>
      <c r="K7505">
        <v>4.2999999999999997E-2</v>
      </c>
      <c r="L7505">
        <v>1E-3</v>
      </c>
      <c r="M7505">
        <v>8459.9969999999994</v>
      </c>
      <c r="N7505">
        <v>5.9200000000000003E-2</v>
      </c>
      <c r="O7505">
        <v>2.2200000000000002</v>
      </c>
      <c r="P7505">
        <v>3.7699999999999997E-2</v>
      </c>
      <c r="Q7505">
        <v>142364.47099999999</v>
      </c>
      <c r="R7505" t="s">
        <v>34</v>
      </c>
      <c r="T7505" t="s">
        <v>89</v>
      </c>
      <c r="V7505" t="s">
        <v>40</v>
      </c>
      <c r="Y7505" t="s">
        <v>147</v>
      </c>
    </row>
    <row r="7506" spans="1:25" x14ac:dyDescent="0.45">
      <c r="A7506" t="s">
        <v>335</v>
      </c>
      <c r="B7506" t="s">
        <v>609</v>
      </c>
      <c r="C7506">
        <v>10619</v>
      </c>
      <c r="D7506">
        <v>1</v>
      </c>
      <c r="F7506">
        <v>2020</v>
      </c>
      <c r="G7506">
        <v>475</v>
      </c>
      <c r="H7506">
        <v>420.57</v>
      </c>
      <c r="I7506">
        <v>19624.41</v>
      </c>
      <c r="K7506">
        <v>4.7E-2</v>
      </c>
      <c r="L7506">
        <v>1E-3</v>
      </c>
      <c r="M7506">
        <v>9364.5010000000002</v>
      </c>
      <c r="N7506">
        <v>5.9200000000000003E-2</v>
      </c>
      <c r="O7506">
        <v>2.375</v>
      </c>
      <c r="P7506">
        <v>3.6600000000000001E-2</v>
      </c>
      <c r="Q7506">
        <v>157585.291</v>
      </c>
      <c r="R7506" t="s">
        <v>34</v>
      </c>
      <c r="T7506" t="s">
        <v>89</v>
      </c>
      <c r="V7506" t="s">
        <v>40</v>
      </c>
      <c r="Y7506" t="s">
        <v>147</v>
      </c>
    </row>
    <row r="7507" spans="1:25" x14ac:dyDescent="0.45">
      <c r="A7507" t="s">
        <v>335</v>
      </c>
      <c r="B7507" t="s">
        <v>609</v>
      </c>
      <c r="C7507">
        <v>10619</v>
      </c>
      <c r="D7507">
        <v>1</v>
      </c>
      <c r="F7507">
        <v>2021</v>
      </c>
      <c r="G7507">
        <v>401</v>
      </c>
      <c r="H7507">
        <v>348.74</v>
      </c>
      <c r="I7507">
        <v>15209.7</v>
      </c>
      <c r="K7507">
        <v>3.9E-2</v>
      </c>
      <c r="L7507">
        <v>1E-3</v>
      </c>
      <c r="M7507">
        <v>7734.0720000000001</v>
      </c>
      <c r="N7507">
        <v>5.9200000000000003E-2</v>
      </c>
      <c r="O7507">
        <v>2.0350000000000001</v>
      </c>
      <c r="P7507">
        <v>4.1099999999999998E-2</v>
      </c>
      <c r="Q7507">
        <v>130143.22500000001</v>
      </c>
      <c r="R7507" t="s">
        <v>34</v>
      </c>
      <c r="T7507" t="s">
        <v>89</v>
      </c>
      <c r="V7507" t="s">
        <v>40</v>
      </c>
      <c r="Y7507" t="s">
        <v>152</v>
      </c>
    </row>
    <row r="7508" spans="1:25" x14ac:dyDescent="0.45">
      <c r="A7508" t="s">
        <v>335</v>
      </c>
      <c r="B7508" t="s">
        <v>609</v>
      </c>
      <c r="C7508">
        <v>10619</v>
      </c>
      <c r="D7508">
        <v>1</v>
      </c>
      <c r="F7508">
        <v>2022</v>
      </c>
      <c r="G7508">
        <v>1047</v>
      </c>
      <c r="H7508">
        <v>919.06</v>
      </c>
      <c r="I7508">
        <v>36072.82</v>
      </c>
      <c r="K7508">
        <v>0.107</v>
      </c>
      <c r="L7508">
        <v>1E-3</v>
      </c>
      <c r="M7508">
        <v>21280.83</v>
      </c>
      <c r="N7508">
        <v>5.9200000000000003E-2</v>
      </c>
      <c r="O7508">
        <v>5.4139999999999997</v>
      </c>
      <c r="P7508">
        <v>3.6900000000000002E-2</v>
      </c>
      <c r="Q7508">
        <v>358112.69300000003</v>
      </c>
      <c r="R7508" t="s">
        <v>34</v>
      </c>
      <c r="T7508" t="s">
        <v>89</v>
      </c>
      <c r="V7508" t="s">
        <v>40</v>
      </c>
      <c r="Y7508" t="s">
        <v>152</v>
      </c>
    </row>
    <row r="7509" spans="1:25" x14ac:dyDescent="0.45">
      <c r="A7509" t="s">
        <v>335</v>
      </c>
      <c r="B7509" t="s">
        <v>609</v>
      </c>
      <c r="C7509">
        <v>10619</v>
      </c>
      <c r="D7509">
        <v>1</v>
      </c>
      <c r="F7509">
        <v>2023</v>
      </c>
      <c r="G7509">
        <v>311</v>
      </c>
      <c r="H7509">
        <v>265.66000000000003</v>
      </c>
      <c r="I7509">
        <v>12637.49</v>
      </c>
      <c r="K7509">
        <v>0.03</v>
      </c>
      <c r="L7509">
        <v>1E-3</v>
      </c>
      <c r="M7509">
        <v>5982.5330000000004</v>
      </c>
      <c r="N7509">
        <v>5.9299999999999999E-2</v>
      </c>
      <c r="O7509">
        <v>1.5469999999999999</v>
      </c>
      <c r="P7509">
        <v>4.2099999999999999E-2</v>
      </c>
      <c r="Q7509">
        <v>100660.599</v>
      </c>
      <c r="R7509" t="s">
        <v>34</v>
      </c>
      <c r="T7509" t="s">
        <v>89</v>
      </c>
      <c r="V7509" t="s">
        <v>40</v>
      </c>
      <c r="Y7509" t="s">
        <v>152</v>
      </c>
    </row>
    <row r="7510" spans="1:25" x14ac:dyDescent="0.45">
      <c r="A7510" t="s">
        <v>335</v>
      </c>
      <c r="B7510" t="s">
        <v>609</v>
      </c>
      <c r="C7510">
        <v>10619</v>
      </c>
      <c r="D7510">
        <v>1</v>
      </c>
      <c r="F7510">
        <v>2024</v>
      </c>
      <c r="G7510">
        <v>167</v>
      </c>
      <c r="H7510">
        <v>146.32</v>
      </c>
      <c r="I7510">
        <v>6953.2</v>
      </c>
      <c r="K7510">
        <v>1.6E-2</v>
      </c>
      <c r="L7510">
        <v>1E-3</v>
      </c>
      <c r="M7510">
        <v>3249.3</v>
      </c>
      <c r="N7510">
        <v>5.9200000000000003E-2</v>
      </c>
      <c r="O7510">
        <v>0.82799999999999996</v>
      </c>
      <c r="P7510">
        <v>3.5900000000000001E-2</v>
      </c>
      <c r="Q7510">
        <v>54674.002999999997</v>
      </c>
      <c r="R7510" t="s">
        <v>34</v>
      </c>
      <c r="T7510" t="s">
        <v>89</v>
      </c>
      <c r="V7510" t="s">
        <v>40</v>
      </c>
      <c r="Y7510" t="s">
        <v>152</v>
      </c>
    </row>
    <row r="7511" spans="1:25" x14ac:dyDescent="0.45">
      <c r="A7511" t="s">
        <v>335</v>
      </c>
      <c r="B7511" t="s">
        <v>610</v>
      </c>
      <c r="C7511">
        <v>10620</v>
      </c>
      <c r="D7511">
        <v>1</v>
      </c>
      <c r="F7511">
        <v>2009</v>
      </c>
      <c r="G7511">
        <v>116</v>
      </c>
      <c r="H7511">
        <v>98.72</v>
      </c>
      <c r="I7511">
        <v>4879.28</v>
      </c>
      <c r="K7511">
        <v>0.17299999999999999</v>
      </c>
      <c r="L7511">
        <v>8.0999999999999996E-3</v>
      </c>
      <c r="M7511">
        <v>2704.9259999999999</v>
      </c>
      <c r="N7511">
        <v>6.2899999999999998E-2</v>
      </c>
      <c r="O7511">
        <v>3.302</v>
      </c>
      <c r="P7511">
        <v>0.15379999999999999</v>
      </c>
      <c r="Q7511">
        <v>42789.072999999997</v>
      </c>
      <c r="R7511" t="s">
        <v>34</v>
      </c>
      <c r="S7511" t="s">
        <v>38</v>
      </c>
      <c r="T7511" t="s">
        <v>89</v>
      </c>
      <c r="V7511" t="s">
        <v>251</v>
      </c>
      <c r="Y7511" t="s">
        <v>107</v>
      </c>
    </row>
    <row r="7512" spans="1:25" x14ac:dyDescent="0.45">
      <c r="A7512" t="s">
        <v>335</v>
      </c>
      <c r="B7512" t="s">
        <v>610</v>
      </c>
      <c r="C7512">
        <v>10620</v>
      </c>
      <c r="D7512">
        <v>1</v>
      </c>
      <c r="F7512">
        <v>2010</v>
      </c>
      <c r="G7512">
        <v>352</v>
      </c>
      <c r="H7512">
        <v>293.2</v>
      </c>
      <c r="I7512">
        <v>12603.73</v>
      </c>
      <c r="K7512">
        <v>4.2000000000000003E-2</v>
      </c>
      <c r="L7512">
        <v>1.6000000000000001E-3</v>
      </c>
      <c r="M7512">
        <v>6605.5249999999996</v>
      </c>
      <c r="N7512">
        <v>5.9499999999999997E-2</v>
      </c>
      <c r="O7512">
        <v>7.6550000000000002</v>
      </c>
      <c r="P7512">
        <v>0.14610000000000001</v>
      </c>
      <c r="Q7512">
        <v>111010.82399999999</v>
      </c>
      <c r="R7512" t="s">
        <v>34</v>
      </c>
      <c r="S7512" t="s">
        <v>38</v>
      </c>
      <c r="T7512" t="s">
        <v>89</v>
      </c>
      <c r="V7512" t="s">
        <v>251</v>
      </c>
      <c r="Y7512" t="s">
        <v>107</v>
      </c>
    </row>
    <row r="7513" spans="1:25" x14ac:dyDescent="0.45">
      <c r="A7513" t="s">
        <v>335</v>
      </c>
      <c r="B7513" t="s">
        <v>610</v>
      </c>
      <c r="C7513">
        <v>10620</v>
      </c>
      <c r="D7513">
        <v>1</v>
      </c>
      <c r="F7513">
        <v>2011</v>
      </c>
      <c r="G7513">
        <v>171</v>
      </c>
      <c r="H7513">
        <v>150.29</v>
      </c>
      <c r="I7513">
        <v>6859.29</v>
      </c>
      <c r="K7513">
        <v>1.7999999999999999E-2</v>
      </c>
      <c r="L7513">
        <v>1E-3</v>
      </c>
      <c r="M7513">
        <v>3559.134</v>
      </c>
      <c r="N7513">
        <v>5.9200000000000003E-2</v>
      </c>
      <c r="O7513">
        <v>4.0380000000000003</v>
      </c>
      <c r="P7513">
        <v>0.14080000000000001</v>
      </c>
      <c r="Q7513">
        <v>59892.546000000002</v>
      </c>
      <c r="R7513" t="s">
        <v>34</v>
      </c>
      <c r="S7513" t="s">
        <v>38</v>
      </c>
      <c r="T7513" t="s">
        <v>89</v>
      </c>
      <c r="V7513" t="s">
        <v>251</v>
      </c>
      <c r="Y7513" t="s">
        <v>107</v>
      </c>
    </row>
    <row r="7514" spans="1:25" x14ac:dyDescent="0.45">
      <c r="A7514" t="s">
        <v>335</v>
      </c>
      <c r="B7514" t="s">
        <v>610</v>
      </c>
      <c r="C7514">
        <v>10620</v>
      </c>
      <c r="D7514">
        <v>1</v>
      </c>
      <c r="F7514">
        <v>2012</v>
      </c>
      <c r="G7514">
        <v>621</v>
      </c>
      <c r="H7514">
        <v>547.54</v>
      </c>
      <c r="I7514">
        <v>24773.54</v>
      </c>
      <c r="K7514">
        <v>6.6000000000000003E-2</v>
      </c>
      <c r="L7514">
        <v>1E-3</v>
      </c>
      <c r="M7514">
        <v>13030.465</v>
      </c>
      <c r="N7514">
        <v>5.9200000000000003E-2</v>
      </c>
      <c r="O7514">
        <v>14.768000000000001</v>
      </c>
      <c r="P7514">
        <v>0.13969999999999999</v>
      </c>
      <c r="Q7514">
        <v>219262.22</v>
      </c>
      <c r="R7514" t="s">
        <v>34</v>
      </c>
      <c r="S7514" t="s">
        <v>38</v>
      </c>
      <c r="T7514" t="s">
        <v>89</v>
      </c>
      <c r="V7514" t="s">
        <v>251</v>
      </c>
      <c r="Y7514" t="s">
        <v>107</v>
      </c>
    </row>
    <row r="7515" spans="1:25" x14ac:dyDescent="0.45">
      <c r="A7515" t="s">
        <v>335</v>
      </c>
      <c r="B7515" t="s">
        <v>610</v>
      </c>
      <c r="C7515">
        <v>10620</v>
      </c>
      <c r="D7515">
        <v>1</v>
      </c>
      <c r="F7515">
        <v>2013</v>
      </c>
      <c r="G7515">
        <v>81</v>
      </c>
      <c r="H7515">
        <v>67.88</v>
      </c>
      <c r="I7515">
        <v>3125.15</v>
      </c>
      <c r="K7515">
        <v>8.9999999999999993E-3</v>
      </c>
      <c r="L7515">
        <v>1E-3</v>
      </c>
      <c r="M7515">
        <v>1710.297</v>
      </c>
      <c r="N7515">
        <v>5.9299999999999999E-2</v>
      </c>
      <c r="O7515">
        <v>1.694</v>
      </c>
      <c r="P7515">
        <v>0.11119999999999999</v>
      </c>
      <c r="Q7515">
        <v>28775.151999999998</v>
      </c>
      <c r="R7515" t="s">
        <v>34</v>
      </c>
      <c r="S7515" t="s">
        <v>38</v>
      </c>
      <c r="T7515" t="s">
        <v>89</v>
      </c>
      <c r="V7515" t="s">
        <v>251</v>
      </c>
      <c r="Y7515" t="s">
        <v>107</v>
      </c>
    </row>
    <row r="7516" spans="1:25" x14ac:dyDescent="0.45">
      <c r="A7516" t="s">
        <v>335</v>
      </c>
      <c r="B7516" t="s">
        <v>610</v>
      </c>
      <c r="C7516">
        <v>10620</v>
      </c>
      <c r="D7516">
        <v>1</v>
      </c>
      <c r="F7516">
        <v>2014</v>
      </c>
      <c r="G7516">
        <v>296</v>
      </c>
      <c r="H7516">
        <v>241.92</v>
      </c>
      <c r="I7516">
        <v>11533.33</v>
      </c>
      <c r="K7516">
        <v>0.26400000000000001</v>
      </c>
      <c r="L7516">
        <v>3.8E-3</v>
      </c>
      <c r="M7516">
        <v>6613.1149999999998</v>
      </c>
      <c r="N7516">
        <v>6.0699999999999997E-2</v>
      </c>
      <c r="O7516">
        <v>7.8289999999999997</v>
      </c>
      <c r="P7516">
        <v>0.15079999999999999</v>
      </c>
      <c r="Q7516">
        <v>107346.094</v>
      </c>
      <c r="R7516" t="s">
        <v>34</v>
      </c>
      <c r="S7516" t="s">
        <v>38</v>
      </c>
      <c r="T7516" t="s">
        <v>89</v>
      </c>
      <c r="V7516" t="s">
        <v>251</v>
      </c>
      <c r="Y7516" t="s">
        <v>107</v>
      </c>
    </row>
    <row r="7517" spans="1:25" x14ac:dyDescent="0.45">
      <c r="A7517" t="s">
        <v>335</v>
      </c>
      <c r="B7517" t="s">
        <v>610</v>
      </c>
      <c r="C7517">
        <v>10620</v>
      </c>
      <c r="D7517">
        <v>1</v>
      </c>
      <c r="F7517">
        <v>2015</v>
      </c>
      <c r="G7517">
        <v>279</v>
      </c>
      <c r="H7517">
        <v>238.63</v>
      </c>
      <c r="I7517">
        <v>10224.42</v>
      </c>
      <c r="K7517">
        <v>0.10100000000000001</v>
      </c>
      <c r="L7517">
        <v>2E-3</v>
      </c>
      <c r="M7517">
        <v>5609.7340000000004</v>
      </c>
      <c r="N7517">
        <v>5.9700000000000003E-2</v>
      </c>
      <c r="O7517">
        <v>6.5170000000000003</v>
      </c>
      <c r="P7517">
        <v>0.14319999999999999</v>
      </c>
      <c r="Q7517">
        <v>93159.597999999998</v>
      </c>
      <c r="R7517" t="s">
        <v>34</v>
      </c>
      <c r="S7517" t="s">
        <v>38</v>
      </c>
      <c r="T7517" t="s">
        <v>89</v>
      </c>
      <c r="V7517" t="s">
        <v>251</v>
      </c>
      <c r="Y7517" t="s">
        <v>146</v>
      </c>
    </row>
    <row r="7518" spans="1:25" x14ac:dyDescent="0.45">
      <c r="A7518" t="s">
        <v>335</v>
      </c>
      <c r="B7518" t="s">
        <v>610</v>
      </c>
      <c r="C7518">
        <v>10620</v>
      </c>
      <c r="D7518">
        <v>1</v>
      </c>
      <c r="F7518">
        <v>2016</v>
      </c>
      <c r="G7518">
        <v>299</v>
      </c>
      <c r="H7518">
        <v>253.2</v>
      </c>
      <c r="I7518">
        <v>10568.14</v>
      </c>
      <c r="K7518">
        <v>5.7000000000000002E-2</v>
      </c>
      <c r="L7518">
        <v>1.5E-3</v>
      </c>
      <c r="M7518">
        <v>5629.9880000000003</v>
      </c>
      <c r="N7518">
        <v>5.96E-2</v>
      </c>
      <c r="O7518">
        <v>7.39</v>
      </c>
      <c r="P7518">
        <v>0.16070000000000001</v>
      </c>
      <c r="Q7518">
        <v>94231.027000000002</v>
      </c>
      <c r="R7518" t="s">
        <v>34</v>
      </c>
      <c r="S7518" t="s">
        <v>38</v>
      </c>
      <c r="T7518" t="s">
        <v>89</v>
      </c>
      <c r="V7518" t="s">
        <v>251</v>
      </c>
      <c r="Y7518" t="s">
        <v>146</v>
      </c>
    </row>
    <row r="7519" spans="1:25" x14ac:dyDescent="0.45">
      <c r="A7519" t="s">
        <v>335</v>
      </c>
      <c r="B7519" t="s">
        <v>610</v>
      </c>
      <c r="C7519">
        <v>10620</v>
      </c>
      <c r="D7519">
        <v>1</v>
      </c>
      <c r="F7519">
        <v>2017</v>
      </c>
      <c r="G7519">
        <v>150</v>
      </c>
      <c r="H7519">
        <v>121.76</v>
      </c>
      <c r="I7519">
        <v>5006.22</v>
      </c>
      <c r="K7519">
        <v>1.4E-2</v>
      </c>
      <c r="L7519">
        <v>1E-3</v>
      </c>
      <c r="M7519">
        <v>2709.884</v>
      </c>
      <c r="N7519">
        <v>5.9200000000000003E-2</v>
      </c>
      <c r="O7519">
        <v>2.8620000000000001</v>
      </c>
      <c r="P7519">
        <v>0.1308</v>
      </c>
      <c r="Q7519">
        <v>45596.042999999998</v>
      </c>
      <c r="R7519" t="s">
        <v>34</v>
      </c>
      <c r="S7519" t="s">
        <v>38</v>
      </c>
      <c r="T7519" t="s">
        <v>89</v>
      </c>
      <c r="V7519" t="s">
        <v>251</v>
      </c>
      <c r="Y7519" t="s">
        <v>147</v>
      </c>
    </row>
    <row r="7520" spans="1:25" x14ac:dyDescent="0.45">
      <c r="A7520" t="s">
        <v>335</v>
      </c>
      <c r="B7520" t="s">
        <v>610</v>
      </c>
      <c r="C7520">
        <v>10620</v>
      </c>
      <c r="D7520">
        <v>1</v>
      </c>
      <c r="F7520">
        <v>2018</v>
      </c>
      <c r="G7520">
        <v>541</v>
      </c>
      <c r="H7520">
        <v>468.05</v>
      </c>
      <c r="I7520">
        <v>20264.28</v>
      </c>
      <c r="K7520">
        <v>5.3999999999999999E-2</v>
      </c>
      <c r="L7520">
        <v>1E-3</v>
      </c>
      <c r="M7520">
        <v>10733.031999999999</v>
      </c>
      <c r="N7520">
        <v>5.9200000000000003E-2</v>
      </c>
      <c r="O7520">
        <v>12.285</v>
      </c>
      <c r="P7520">
        <v>0.13919999999999999</v>
      </c>
      <c r="Q7520">
        <v>180611.28700000001</v>
      </c>
      <c r="R7520" t="s">
        <v>34</v>
      </c>
      <c r="S7520" t="s">
        <v>38</v>
      </c>
      <c r="T7520" t="s">
        <v>89</v>
      </c>
      <c r="V7520" t="s">
        <v>251</v>
      </c>
      <c r="Y7520" t="s">
        <v>147</v>
      </c>
    </row>
    <row r="7521" spans="1:25" x14ac:dyDescent="0.45">
      <c r="A7521" t="s">
        <v>335</v>
      </c>
      <c r="B7521" t="s">
        <v>610</v>
      </c>
      <c r="C7521">
        <v>10620</v>
      </c>
      <c r="D7521">
        <v>1</v>
      </c>
      <c r="F7521">
        <v>2019</v>
      </c>
      <c r="G7521">
        <v>87</v>
      </c>
      <c r="H7521">
        <v>78.08</v>
      </c>
      <c r="I7521">
        <v>3207.75</v>
      </c>
      <c r="K7521">
        <v>8.9999999999999993E-3</v>
      </c>
      <c r="L7521">
        <v>1E-3</v>
      </c>
      <c r="M7521">
        <v>1747.2539999999999</v>
      </c>
      <c r="N7521">
        <v>5.9299999999999999E-2</v>
      </c>
      <c r="O7521">
        <v>1.9690000000000001</v>
      </c>
      <c r="P7521">
        <v>0.14069999999999999</v>
      </c>
      <c r="Q7521">
        <v>29396.528999999999</v>
      </c>
      <c r="R7521" t="s">
        <v>34</v>
      </c>
      <c r="S7521" t="s">
        <v>38</v>
      </c>
      <c r="T7521" t="s">
        <v>89</v>
      </c>
      <c r="V7521" t="s">
        <v>251</v>
      </c>
      <c r="Y7521" t="s">
        <v>147</v>
      </c>
    </row>
    <row r="7522" spans="1:25" x14ac:dyDescent="0.45">
      <c r="A7522" t="s">
        <v>335</v>
      </c>
      <c r="B7522" t="s">
        <v>610</v>
      </c>
      <c r="C7522">
        <v>10620</v>
      </c>
      <c r="D7522">
        <v>1</v>
      </c>
      <c r="F7522">
        <v>2020</v>
      </c>
      <c r="G7522">
        <v>138</v>
      </c>
      <c r="H7522">
        <v>114.82</v>
      </c>
      <c r="I7522">
        <v>4697.04</v>
      </c>
      <c r="K7522">
        <v>1.2999999999999999E-2</v>
      </c>
      <c r="L7522">
        <v>1E-3</v>
      </c>
      <c r="M7522">
        <v>2551.5189999999998</v>
      </c>
      <c r="N7522">
        <v>5.9200000000000003E-2</v>
      </c>
      <c r="O7522">
        <v>2.919</v>
      </c>
      <c r="P7522">
        <v>0.13400000000000001</v>
      </c>
      <c r="Q7522">
        <v>42939.675999999999</v>
      </c>
      <c r="R7522" t="s">
        <v>34</v>
      </c>
      <c r="S7522" t="s">
        <v>38</v>
      </c>
      <c r="T7522" t="s">
        <v>89</v>
      </c>
      <c r="V7522" t="s">
        <v>251</v>
      </c>
      <c r="Y7522" t="s">
        <v>147</v>
      </c>
    </row>
    <row r="7523" spans="1:25" x14ac:dyDescent="0.45">
      <c r="A7523" t="s">
        <v>335</v>
      </c>
      <c r="B7523" t="s">
        <v>610</v>
      </c>
      <c r="C7523">
        <v>10620</v>
      </c>
      <c r="D7523">
        <v>1</v>
      </c>
      <c r="F7523">
        <v>2021</v>
      </c>
      <c r="G7523">
        <v>138</v>
      </c>
      <c r="H7523">
        <v>116.34</v>
      </c>
      <c r="I7523">
        <v>4986.08</v>
      </c>
      <c r="K7523">
        <v>1.4E-2</v>
      </c>
      <c r="L7523">
        <v>1E-3</v>
      </c>
      <c r="M7523">
        <v>2684.06</v>
      </c>
      <c r="N7523">
        <v>5.9200000000000003E-2</v>
      </c>
      <c r="O7523">
        <v>8.9949999999999992</v>
      </c>
      <c r="P7523">
        <v>0.39489999999999997</v>
      </c>
      <c r="Q7523">
        <v>45166.892</v>
      </c>
      <c r="R7523" t="s">
        <v>34</v>
      </c>
      <c r="S7523" t="s">
        <v>38</v>
      </c>
      <c r="T7523" t="s">
        <v>89</v>
      </c>
      <c r="V7523" t="s">
        <v>251</v>
      </c>
      <c r="Y7523" t="s">
        <v>152</v>
      </c>
    </row>
    <row r="7524" spans="1:25" x14ac:dyDescent="0.45">
      <c r="A7524" t="s">
        <v>335</v>
      </c>
      <c r="B7524" t="s">
        <v>610</v>
      </c>
      <c r="C7524">
        <v>10620</v>
      </c>
      <c r="D7524">
        <v>1</v>
      </c>
      <c r="F7524">
        <v>2022</v>
      </c>
      <c r="G7524">
        <v>77</v>
      </c>
      <c r="H7524">
        <v>66.42</v>
      </c>
      <c r="I7524">
        <v>2814.71</v>
      </c>
      <c r="K7524">
        <v>8.0000000000000002E-3</v>
      </c>
      <c r="L7524">
        <v>1E-3</v>
      </c>
      <c r="M7524">
        <v>1541.585</v>
      </c>
      <c r="N7524">
        <v>5.9200000000000003E-2</v>
      </c>
      <c r="O7524">
        <v>5.4539999999999997</v>
      </c>
      <c r="P7524">
        <v>0.42059999999999997</v>
      </c>
      <c r="Q7524">
        <v>25931.063999999998</v>
      </c>
      <c r="R7524" t="s">
        <v>34</v>
      </c>
      <c r="S7524" t="s">
        <v>38</v>
      </c>
      <c r="T7524" t="s">
        <v>89</v>
      </c>
      <c r="V7524" t="s">
        <v>251</v>
      </c>
      <c r="Y7524" t="s">
        <v>152</v>
      </c>
    </row>
    <row r="7525" spans="1:25" x14ac:dyDescent="0.45">
      <c r="A7525" t="s">
        <v>335</v>
      </c>
      <c r="B7525" t="s">
        <v>610</v>
      </c>
      <c r="C7525">
        <v>10620</v>
      </c>
      <c r="D7525">
        <v>1</v>
      </c>
      <c r="F7525">
        <v>2023</v>
      </c>
      <c r="G7525">
        <v>75</v>
      </c>
      <c r="H7525">
        <v>60.24</v>
      </c>
      <c r="I7525">
        <v>2292.92</v>
      </c>
      <c r="K7525">
        <v>7.0000000000000001E-3</v>
      </c>
      <c r="L7525">
        <v>1E-3</v>
      </c>
      <c r="M7525">
        <v>1300.4000000000001</v>
      </c>
      <c r="N7525">
        <v>5.9299999999999999E-2</v>
      </c>
      <c r="O7525">
        <v>2.3050000000000002</v>
      </c>
      <c r="P7525">
        <v>0.2346</v>
      </c>
      <c r="Q7525">
        <v>21885.463</v>
      </c>
      <c r="R7525" t="s">
        <v>34</v>
      </c>
      <c r="S7525" t="s">
        <v>38</v>
      </c>
      <c r="T7525" t="s">
        <v>89</v>
      </c>
      <c r="V7525" t="s">
        <v>251</v>
      </c>
      <c r="Y7525" t="s">
        <v>152</v>
      </c>
    </row>
    <row r="7526" spans="1:25" x14ac:dyDescent="0.45">
      <c r="A7526" t="s">
        <v>335</v>
      </c>
      <c r="B7526" t="s">
        <v>610</v>
      </c>
      <c r="C7526">
        <v>10620</v>
      </c>
      <c r="D7526">
        <v>1</v>
      </c>
      <c r="F7526">
        <v>2024</v>
      </c>
      <c r="G7526">
        <v>38</v>
      </c>
      <c r="H7526">
        <v>32.97</v>
      </c>
      <c r="I7526">
        <v>1432.13</v>
      </c>
      <c r="K7526">
        <v>4.0000000000000001E-3</v>
      </c>
      <c r="L7526">
        <v>1E-3</v>
      </c>
      <c r="M7526">
        <v>779.279</v>
      </c>
      <c r="N7526">
        <v>5.9299999999999999E-2</v>
      </c>
      <c r="O7526">
        <v>0.95399999999999996</v>
      </c>
      <c r="P7526">
        <v>0.14680000000000001</v>
      </c>
      <c r="Q7526">
        <v>13108.927</v>
      </c>
      <c r="R7526" t="s">
        <v>34</v>
      </c>
      <c r="S7526" t="s">
        <v>38</v>
      </c>
      <c r="T7526" t="s">
        <v>89</v>
      </c>
      <c r="V7526" t="s">
        <v>251</v>
      </c>
      <c r="Y7526" t="s">
        <v>152</v>
      </c>
    </row>
    <row r="7527" spans="1:25" x14ac:dyDescent="0.45">
      <c r="A7527" t="s">
        <v>335</v>
      </c>
      <c r="B7527" t="s">
        <v>611</v>
      </c>
      <c r="C7527">
        <v>10621</v>
      </c>
      <c r="D7527">
        <v>1</v>
      </c>
      <c r="F7527">
        <v>2009</v>
      </c>
      <c r="G7527">
        <v>495</v>
      </c>
      <c r="H7527">
        <v>428.45</v>
      </c>
      <c r="I7527">
        <v>18649.73</v>
      </c>
      <c r="K7527">
        <v>9.8000000000000004E-2</v>
      </c>
      <c r="L7527">
        <v>2.8999999999999998E-3</v>
      </c>
      <c r="M7527">
        <v>12698.901</v>
      </c>
      <c r="N7527">
        <v>6.0299999999999999E-2</v>
      </c>
      <c r="O7527">
        <v>8.6349999999999998</v>
      </c>
      <c r="P7527">
        <v>0.1114</v>
      </c>
      <c r="Q7527">
        <v>213065.80499999999</v>
      </c>
      <c r="R7527" t="s">
        <v>34</v>
      </c>
      <c r="S7527" t="s">
        <v>38</v>
      </c>
      <c r="T7527" t="s">
        <v>89</v>
      </c>
      <c r="V7527" t="s">
        <v>608</v>
      </c>
      <c r="Y7527" t="s">
        <v>107</v>
      </c>
    </row>
    <row r="7528" spans="1:25" x14ac:dyDescent="0.45">
      <c r="A7528" t="s">
        <v>335</v>
      </c>
      <c r="B7528" t="s">
        <v>611</v>
      </c>
      <c r="C7528">
        <v>10621</v>
      </c>
      <c r="D7528">
        <v>1</v>
      </c>
      <c r="F7528">
        <v>2010</v>
      </c>
      <c r="G7528">
        <v>142</v>
      </c>
      <c r="H7528">
        <v>128.6</v>
      </c>
      <c r="I7528">
        <v>5401.26</v>
      </c>
      <c r="K7528">
        <v>1.9E-2</v>
      </c>
      <c r="L7528">
        <v>1E-3</v>
      </c>
      <c r="M7528">
        <v>3840.2559999999999</v>
      </c>
      <c r="N7528">
        <v>5.9200000000000003E-2</v>
      </c>
      <c r="O7528">
        <v>2.2650000000000001</v>
      </c>
      <c r="P7528">
        <v>8.8499999999999995E-2</v>
      </c>
      <c r="Q7528">
        <v>64618.587</v>
      </c>
      <c r="R7528" t="s">
        <v>34</v>
      </c>
      <c r="S7528" t="s">
        <v>38</v>
      </c>
      <c r="T7528" t="s">
        <v>89</v>
      </c>
      <c r="V7528" t="s">
        <v>608</v>
      </c>
      <c r="Y7528" t="s">
        <v>107</v>
      </c>
    </row>
    <row r="7529" spans="1:25" x14ac:dyDescent="0.45">
      <c r="A7529" t="s">
        <v>335</v>
      </c>
      <c r="B7529" t="s">
        <v>611</v>
      </c>
      <c r="C7529">
        <v>10621</v>
      </c>
      <c r="D7529">
        <v>1</v>
      </c>
      <c r="F7529">
        <v>2011</v>
      </c>
      <c r="G7529">
        <v>166</v>
      </c>
      <c r="H7529">
        <v>147.12</v>
      </c>
      <c r="I7529">
        <v>6773.55</v>
      </c>
      <c r="K7529">
        <v>2.4E-2</v>
      </c>
      <c r="L7529">
        <v>1E-3</v>
      </c>
      <c r="M7529">
        <v>4656.9390000000003</v>
      </c>
      <c r="N7529">
        <v>5.91E-2</v>
      </c>
      <c r="O7529">
        <v>9.5489999999999995</v>
      </c>
      <c r="P7529">
        <v>0.37409999999999999</v>
      </c>
      <c r="Q7529">
        <v>78359.03</v>
      </c>
      <c r="R7529" t="s">
        <v>34</v>
      </c>
      <c r="S7529" t="s">
        <v>38</v>
      </c>
      <c r="T7529" t="s">
        <v>89</v>
      </c>
      <c r="V7529" t="s">
        <v>608</v>
      </c>
      <c r="Y7529" t="s">
        <v>107</v>
      </c>
    </row>
    <row r="7530" spans="1:25" x14ac:dyDescent="0.45">
      <c r="A7530" t="s">
        <v>335</v>
      </c>
      <c r="B7530" t="s">
        <v>611</v>
      </c>
      <c r="C7530">
        <v>10621</v>
      </c>
      <c r="D7530">
        <v>1</v>
      </c>
      <c r="F7530">
        <v>2012</v>
      </c>
      <c r="G7530">
        <v>282</v>
      </c>
      <c r="H7530">
        <v>250.45</v>
      </c>
      <c r="I7530">
        <v>11925.01</v>
      </c>
      <c r="K7530">
        <v>4.1000000000000002E-2</v>
      </c>
      <c r="L7530">
        <v>1E-3</v>
      </c>
      <c r="M7530">
        <v>8205.2630000000008</v>
      </c>
      <c r="N7530">
        <v>5.8900000000000001E-2</v>
      </c>
      <c r="O7530">
        <v>9.0389999999999997</v>
      </c>
      <c r="P7530">
        <v>0.31030000000000002</v>
      </c>
      <c r="Q7530">
        <v>138061.837</v>
      </c>
      <c r="R7530" t="s">
        <v>34</v>
      </c>
      <c r="S7530" t="s">
        <v>38</v>
      </c>
      <c r="T7530" t="s">
        <v>89</v>
      </c>
      <c r="V7530" t="s">
        <v>608</v>
      </c>
      <c r="Y7530" t="s">
        <v>107</v>
      </c>
    </row>
    <row r="7531" spans="1:25" x14ac:dyDescent="0.45">
      <c r="A7531" t="s">
        <v>335</v>
      </c>
      <c r="B7531" t="s">
        <v>611</v>
      </c>
      <c r="C7531">
        <v>10621</v>
      </c>
      <c r="D7531">
        <v>1</v>
      </c>
      <c r="F7531">
        <v>2013</v>
      </c>
      <c r="G7531">
        <v>410</v>
      </c>
      <c r="H7531">
        <v>385.85</v>
      </c>
      <c r="I7531">
        <v>23902.42</v>
      </c>
      <c r="K7531">
        <v>6.6000000000000003E-2</v>
      </c>
      <c r="L7531">
        <v>1E-3</v>
      </c>
      <c r="M7531">
        <v>13063.62</v>
      </c>
      <c r="N7531">
        <v>5.8900000000000001E-2</v>
      </c>
      <c r="O7531">
        <v>9.7880000000000003</v>
      </c>
      <c r="P7531">
        <v>0.1845</v>
      </c>
      <c r="Q7531">
        <v>219825.64</v>
      </c>
      <c r="R7531" t="s">
        <v>34</v>
      </c>
      <c r="S7531" t="s">
        <v>38</v>
      </c>
      <c r="T7531" t="s">
        <v>89</v>
      </c>
      <c r="V7531" t="s">
        <v>608</v>
      </c>
      <c r="Y7531" t="s">
        <v>107</v>
      </c>
    </row>
    <row r="7532" spans="1:25" x14ac:dyDescent="0.45">
      <c r="A7532" t="s">
        <v>335</v>
      </c>
      <c r="B7532" t="s">
        <v>611</v>
      </c>
      <c r="C7532">
        <v>10621</v>
      </c>
      <c r="D7532">
        <v>1</v>
      </c>
      <c r="F7532">
        <v>2014</v>
      </c>
      <c r="G7532">
        <v>679</v>
      </c>
      <c r="H7532">
        <v>654.04999999999995</v>
      </c>
      <c r="I7532">
        <v>44129.25</v>
      </c>
      <c r="K7532">
        <v>0.105</v>
      </c>
      <c r="L7532">
        <v>1E-3</v>
      </c>
      <c r="M7532">
        <v>20874.344000000001</v>
      </c>
      <c r="N7532">
        <v>5.91E-2</v>
      </c>
      <c r="O7532">
        <v>12.17</v>
      </c>
      <c r="P7532">
        <v>0.1313</v>
      </c>
      <c r="Q7532">
        <v>351246.49900000001</v>
      </c>
      <c r="R7532" t="s">
        <v>34</v>
      </c>
      <c r="S7532" t="s">
        <v>38</v>
      </c>
      <c r="T7532" t="s">
        <v>89</v>
      </c>
      <c r="V7532" t="s">
        <v>608</v>
      </c>
      <c r="Y7532" t="s">
        <v>107</v>
      </c>
    </row>
    <row r="7533" spans="1:25" x14ac:dyDescent="0.45">
      <c r="A7533" t="s">
        <v>335</v>
      </c>
      <c r="B7533" t="s">
        <v>611</v>
      </c>
      <c r="C7533">
        <v>10621</v>
      </c>
      <c r="D7533">
        <v>1</v>
      </c>
      <c r="F7533">
        <v>2015</v>
      </c>
      <c r="G7533">
        <v>434</v>
      </c>
      <c r="H7533">
        <v>412.8</v>
      </c>
      <c r="I7533">
        <v>28688.53</v>
      </c>
      <c r="K7533">
        <v>6.9000000000000006E-2</v>
      </c>
      <c r="L7533">
        <v>1E-3</v>
      </c>
      <c r="M7533">
        <v>13716.36</v>
      </c>
      <c r="N7533">
        <v>5.8900000000000001E-2</v>
      </c>
      <c r="O7533">
        <v>8.3569999999999993</v>
      </c>
      <c r="P7533">
        <v>0.14149999999999999</v>
      </c>
      <c r="Q7533">
        <v>230789.10800000001</v>
      </c>
      <c r="R7533" t="s">
        <v>34</v>
      </c>
      <c r="S7533" t="s">
        <v>38</v>
      </c>
      <c r="T7533" t="s">
        <v>89</v>
      </c>
      <c r="V7533" t="s">
        <v>608</v>
      </c>
      <c r="Y7533" t="s">
        <v>146</v>
      </c>
    </row>
    <row r="7534" spans="1:25" x14ac:dyDescent="0.45">
      <c r="A7534" t="s">
        <v>335</v>
      </c>
      <c r="B7534" t="s">
        <v>611</v>
      </c>
      <c r="C7534">
        <v>10621</v>
      </c>
      <c r="D7534">
        <v>1</v>
      </c>
      <c r="F7534">
        <v>2016</v>
      </c>
      <c r="G7534">
        <v>440</v>
      </c>
      <c r="H7534">
        <v>427.41</v>
      </c>
      <c r="I7534">
        <v>30058.97</v>
      </c>
      <c r="K7534">
        <v>7.2999999999999995E-2</v>
      </c>
      <c r="L7534">
        <v>1E-3</v>
      </c>
      <c r="M7534">
        <v>14404.662</v>
      </c>
      <c r="N7534">
        <v>5.91E-2</v>
      </c>
      <c r="O7534">
        <v>6.7240000000000002</v>
      </c>
      <c r="P7534">
        <v>0.1048</v>
      </c>
      <c r="Q7534">
        <v>242396.74100000001</v>
      </c>
      <c r="R7534" t="s">
        <v>34</v>
      </c>
      <c r="S7534" t="s">
        <v>38</v>
      </c>
      <c r="T7534" t="s">
        <v>89</v>
      </c>
      <c r="V7534" t="s">
        <v>608</v>
      </c>
      <c r="Y7534" t="s">
        <v>146</v>
      </c>
    </row>
    <row r="7535" spans="1:25" x14ac:dyDescent="0.45">
      <c r="A7535" t="s">
        <v>335</v>
      </c>
      <c r="B7535" t="s">
        <v>611</v>
      </c>
      <c r="C7535">
        <v>10621</v>
      </c>
      <c r="D7535">
        <v>1</v>
      </c>
      <c r="F7535">
        <v>2017</v>
      </c>
      <c r="G7535">
        <v>344</v>
      </c>
      <c r="H7535">
        <v>328.28</v>
      </c>
      <c r="I7535">
        <v>22188.57</v>
      </c>
      <c r="K7535">
        <v>5.2999999999999999E-2</v>
      </c>
      <c r="L7535">
        <v>1E-3</v>
      </c>
      <c r="M7535">
        <v>10500.611999999999</v>
      </c>
      <c r="N7535">
        <v>5.91E-2</v>
      </c>
      <c r="O7535">
        <v>4.82</v>
      </c>
      <c r="P7535">
        <v>0.1031</v>
      </c>
      <c r="Q7535">
        <v>176702.28</v>
      </c>
      <c r="R7535" t="s">
        <v>34</v>
      </c>
      <c r="S7535" t="s">
        <v>38</v>
      </c>
      <c r="T7535" t="s">
        <v>89</v>
      </c>
      <c r="V7535" t="s">
        <v>608</v>
      </c>
      <c r="Y7535" t="s">
        <v>147</v>
      </c>
    </row>
    <row r="7536" spans="1:25" x14ac:dyDescent="0.45">
      <c r="A7536" t="s">
        <v>335</v>
      </c>
      <c r="B7536" t="s">
        <v>611</v>
      </c>
      <c r="C7536">
        <v>10621</v>
      </c>
      <c r="D7536">
        <v>1</v>
      </c>
      <c r="F7536">
        <v>2018</v>
      </c>
      <c r="G7536">
        <v>570</v>
      </c>
      <c r="H7536">
        <v>514.29999999999995</v>
      </c>
      <c r="I7536">
        <v>35299.089999999997</v>
      </c>
      <c r="K7536">
        <v>8.5000000000000006E-2</v>
      </c>
      <c r="L7536">
        <v>1E-3</v>
      </c>
      <c r="M7536">
        <v>16759.623</v>
      </c>
      <c r="N7536">
        <v>5.91E-2</v>
      </c>
      <c r="O7536">
        <v>8.8740000000000006</v>
      </c>
      <c r="P7536">
        <v>0.16739999999999999</v>
      </c>
      <c r="Q7536">
        <v>282012.15100000001</v>
      </c>
      <c r="R7536" t="s">
        <v>34</v>
      </c>
      <c r="S7536" t="s">
        <v>38</v>
      </c>
      <c r="T7536" t="s">
        <v>89</v>
      </c>
      <c r="V7536" t="s">
        <v>608</v>
      </c>
      <c r="Y7536" t="s">
        <v>147</v>
      </c>
    </row>
    <row r="7537" spans="1:25" x14ac:dyDescent="0.45">
      <c r="A7537" t="s">
        <v>335</v>
      </c>
      <c r="B7537" t="s">
        <v>611</v>
      </c>
      <c r="C7537">
        <v>10621</v>
      </c>
      <c r="D7537">
        <v>1</v>
      </c>
      <c r="F7537">
        <v>2019</v>
      </c>
      <c r="G7537">
        <v>290</v>
      </c>
      <c r="H7537">
        <v>273.32</v>
      </c>
      <c r="I7537">
        <v>15092.83</v>
      </c>
      <c r="K7537">
        <v>3.6999999999999998E-2</v>
      </c>
      <c r="L7537">
        <v>1E-3</v>
      </c>
      <c r="M7537">
        <v>7409.8389999999999</v>
      </c>
      <c r="N7537">
        <v>5.9200000000000003E-2</v>
      </c>
      <c r="O7537">
        <v>4.2460000000000004</v>
      </c>
      <c r="P7537">
        <v>0.14230000000000001</v>
      </c>
      <c r="Q7537">
        <v>124672.024</v>
      </c>
      <c r="R7537" t="s">
        <v>34</v>
      </c>
      <c r="S7537" t="s">
        <v>38</v>
      </c>
      <c r="T7537" t="s">
        <v>89</v>
      </c>
      <c r="V7537" t="s">
        <v>608</v>
      </c>
      <c r="Y7537" t="s">
        <v>147</v>
      </c>
    </row>
    <row r="7538" spans="1:25" x14ac:dyDescent="0.45">
      <c r="A7538" t="s">
        <v>335</v>
      </c>
      <c r="B7538" t="s">
        <v>611</v>
      </c>
      <c r="C7538">
        <v>10621</v>
      </c>
      <c r="D7538">
        <v>1</v>
      </c>
      <c r="F7538">
        <v>2020</v>
      </c>
      <c r="G7538">
        <v>116</v>
      </c>
      <c r="H7538">
        <v>108.89</v>
      </c>
      <c r="I7538">
        <v>6043.22</v>
      </c>
      <c r="K7538">
        <v>1.4999999999999999E-2</v>
      </c>
      <c r="L7538">
        <v>1E-3</v>
      </c>
      <c r="M7538">
        <v>3005.0030000000002</v>
      </c>
      <c r="N7538">
        <v>5.9200000000000003E-2</v>
      </c>
      <c r="O7538">
        <v>2.4359999999999999</v>
      </c>
      <c r="P7538">
        <v>0.2223</v>
      </c>
      <c r="Q7538">
        <v>50565.66</v>
      </c>
      <c r="R7538" t="s">
        <v>34</v>
      </c>
      <c r="S7538" t="s">
        <v>38</v>
      </c>
      <c r="T7538" t="s">
        <v>89</v>
      </c>
      <c r="V7538" t="s">
        <v>608</v>
      </c>
      <c r="Y7538" t="s">
        <v>147</v>
      </c>
    </row>
    <row r="7539" spans="1:25" x14ac:dyDescent="0.45">
      <c r="A7539" t="s">
        <v>335</v>
      </c>
      <c r="B7539" t="s">
        <v>611</v>
      </c>
      <c r="C7539">
        <v>10621</v>
      </c>
      <c r="D7539">
        <v>1</v>
      </c>
      <c r="F7539">
        <v>2021</v>
      </c>
      <c r="G7539">
        <v>223</v>
      </c>
      <c r="H7539">
        <v>205.83</v>
      </c>
      <c r="I7539">
        <v>13638.04</v>
      </c>
      <c r="K7539">
        <v>3.3000000000000002E-2</v>
      </c>
      <c r="L7539">
        <v>1E-3</v>
      </c>
      <c r="M7539">
        <v>6600.7039999999997</v>
      </c>
      <c r="N7539">
        <v>5.9200000000000003E-2</v>
      </c>
      <c r="O7539">
        <v>4.9000000000000004</v>
      </c>
      <c r="P7539">
        <v>0.22320000000000001</v>
      </c>
      <c r="Q7539">
        <v>111074.046</v>
      </c>
      <c r="R7539" t="s">
        <v>34</v>
      </c>
      <c r="S7539" t="s">
        <v>38</v>
      </c>
      <c r="T7539" t="s">
        <v>89</v>
      </c>
      <c r="V7539" t="s">
        <v>608</v>
      </c>
      <c r="Y7539" t="s">
        <v>152</v>
      </c>
    </row>
    <row r="7540" spans="1:25" x14ac:dyDescent="0.45">
      <c r="A7540" t="s">
        <v>335</v>
      </c>
      <c r="B7540" t="s">
        <v>611</v>
      </c>
      <c r="C7540">
        <v>10621</v>
      </c>
      <c r="D7540">
        <v>1</v>
      </c>
      <c r="F7540">
        <v>2022</v>
      </c>
      <c r="G7540">
        <v>76</v>
      </c>
      <c r="H7540">
        <v>65.790000000000006</v>
      </c>
      <c r="I7540">
        <v>3168.15</v>
      </c>
      <c r="K7540">
        <v>8.9999999999999993E-3</v>
      </c>
      <c r="L7540">
        <v>1E-3</v>
      </c>
      <c r="M7540">
        <v>1739.5050000000001</v>
      </c>
      <c r="N7540">
        <v>5.8400000000000001E-2</v>
      </c>
      <c r="O7540">
        <v>3.8610000000000002</v>
      </c>
      <c r="P7540">
        <v>0.53710000000000002</v>
      </c>
      <c r="Q7540">
        <v>29269.106</v>
      </c>
      <c r="R7540" t="s">
        <v>34</v>
      </c>
      <c r="S7540" t="s">
        <v>38</v>
      </c>
      <c r="T7540" t="s">
        <v>89</v>
      </c>
      <c r="V7540" t="s">
        <v>608</v>
      </c>
      <c r="Y7540" t="s">
        <v>152</v>
      </c>
    </row>
    <row r="7541" spans="1:25" x14ac:dyDescent="0.45">
      <c r="A7541" t="s">
        <v>335</v>
      </c>
      <c r="B7541" t="s">
        <v>611</v>
      </c>
      <c r="C7541">
        <v>10621</v>
      </c>
      <c r="D7541">
        <v>1</v>
      </c>
      <c r="F7541">
        <v>2023</v>
      </c>
      <c r="G7541">
        <v>208</v>
      </c>
      <c r="H7541">
        <v>189.79</v>
      </c>
      <c r="I7541">
        <v>12237.82</v>
      </c>
      <c r="K7541">
        <v>3.1E-2</v>
      </c>
      <c r="L7541">
        <v>1E-3</v>
      </c>
      <c r="M7541">
        <v>6152.9859999999999</v>
      </c>
      <c r="N7541">
        <v>5.9200000000000003E-2</v>
      </c>
      <c r="O7541">
        <v>6.3440000000000003</v>
      </c>
      <c r="P7541">
        <v>0.32240000000000002</v>
      </c>
      <c r="Q7541">
        <v>103536.573</v>
      </c>
      <c r="R7541" t="s">
        <v>34</v>
      </c>
      <c r="S7541" t="s">
        <v>38</v>
      </c>
      <c r="T7541" t="s">
        <v>89</v>
      </c>
      <c r="V7541" t="s">
        <v>608</v>
      </c>
      <c r="Y7541" t="s">
        <v>152</v>
      </c>
    </row>
    <row r="7542" spans="1:25" x14ac:dyDescent="0.45">
      <c r="A7542" t="s">
        <v>335</v>
      </c>
      <c r="B7542" t="s">
        <v>611</v>
      </c>
      <c r="C7542">
        <v>10621</v>
      </c>
      <c r="D7542">
        <v>1</v>
      </c>
      <c r="F7542">
        <v>2024</v>
      </c>
      <c r="G7542">
        <v>105</v>
      </c>
      <c r="H7542">
        <v>103.37</v>
      </c>
      <c r="I7542">
        <v>7582.48</v>
      </c>
      <c r="K7542">
        <v>1.7999999999999999E-2</v>
      </c>
      <c r="L7542">
        <v>1E-3</v>
      </c>
      <c r="M7542">
        <v>3662.4830000000002</v>
      </c>
      <c r="N7542">
        <v>5.91E-2</v>
      </c>
      <c r="O7542">
        <v>1.6639999999999999</v>
      </c>
      <c r="P7542">
        <v>9.4600000000000004E-2</v>
      </c>
      <c r="Q7542">
        <v>61625.955999999998</v>
      </c>
      <c r="R7542" t="s">
        <v>34</v>
      </c>
      <c r="S7542" t="s">
        <v>38</v>
      </c>
      <c r="T7542" t="s">
        <v>89</v>
      </c>
      <c r="V7542" t="s">
        <v>608</v>
      </c>
      <c r="Y7542" t="s">
        <v>152</v>
      </c>
    </row>
    <row r="7543" spans="1:25" x14ac:dyDescent="0.45">
      <c r="A7543" t="s">
        <v>25</v>
      </c>
      <c r="B7543" t="s">
        <v>612</v>
      </c>
      <c r="C7543">
        <v>10675</v>
      </c>
      <c r="D7543" t="s">
        <v>613</v>
      </c>
      <c r="E7543" t="s">
        <v>614</v>
      </c>
      <c r="F7543">
        <v>2009</v>
      </c>
      <c r="G7543">
        <v>8330</v>
      </c>
      <c r="H7543">
        <v>8322.18</v>
      </c>
      <c r="J7543">
        <v>5906893.6100000003</v>
      </c>
      <c r="M7543">
        <v>806730.41399999999</v>
      </c>
      <c r="N7543">
        <v>0.10299999999999999</v>
      </c>
      <c r="O7543">
        <v>226.285</v>
      </c>
      <c r="P7543">
        <v>5.8400000000000001E-2</v>
      </c>
      <c r="Q7543">
        <v>7862908.1919999998</v>
      </c>
      <c r="R7543" t="s">
        <v>82</v>
      </c>
      <c r="T7543" t="s">
        <v>271</v>
      </c>
      <c r="U7543" t="s">
        <v>272</v>
      </c>
      <c r="V7543" t="s">
        <v>97</v>
      </c>
      <c r="W7543" t="s">
        <v>140</v>
      </c>
      <c r="Y7543" t="s">
        <v>69</v>
      </c>
    </row>
    <row r="7544" spans="1:25" x14ac:dyDescent="0.45">
      <c r="A7544" t="s">
        <v>25</v>
      </c>
      <c r="B7544" t="s">
        <v>612</v>
      </c>
      <c r="C7544">
        <v>10675</v>
      </c>
      <c r="D7544" t="s">
        <v>613</v>
      </c>
      <c r="E7544" t="s">
        <v>614</v>
      </c>
      <c r="F7544">
        <v>2010</v>
      </c>
      <c r="G7544">
        <v>8457</v>
      </c>
      <c r="H7544">
        <v>8441.9</v>
      </c>
      <c r="J7544">
        <v>5762995.0700000003</v>
      </c>
      <c r="M7544">
        <v>826659.85499999998</v>
      </c>
      <c r="N7544">
        <v>0.10299999999999999</v>
      </c>
      <c r="O7544">
        <v>253.08799999999999</v>
      </c>
      <c r="P7544">
        <v>6.4100000000000004E-2</v>
      </c>
      <c r="Q7544">
        <v>8057126.4790000003</v>
      </c>
      <c r="R7544" t="s">
        <v>82</v>
      </c>
      <c r="T7544" t="s">
        <v>271</v>
      </c>
      <c r="U7544" t="s">
        <v>272</v>
      </c>
      <c r="V7544" t="s">
        <v>97</v>
      </c>
      <c r="W7544" t="s">
        <v>140</v>
      </c>
      <c r="Y7544" t="s">
        <v>69</v>
      </c>
    </row>
    <row r="7545" spans="1:25" x14ac:dyDescent="0.45">
      <c r="A7545" t="s">
        <v>25</v>
      </c>
      <c r="B7545" t="s">
        <v>612</v>
      </c>
      <c r="C7545">
        <v>10675</v>
      </c>
      <c r="D7545" t="s">
        <v>613</v>
      </c>
      <c r="E7545" t="s">
        <v>614</v>
      </c>
      <c r="F7545">
        <v>2011</v>
      </c>
      <c r="G7545">
        <v>578</v>
      </c>
      <c r="H7545">
        <v>576.89</v>
      </c>
      <c r="J7545">
        <v>307851.84000000003</v>
      </c>
      <c r="M7545">
        <v>47198.678</v>
      </c>
      <c r="N7545">
        <v>0.10299999999999999</v>
      </c>
      <c r="O7545">
        <v>20.986000000000001</v>
      </c>
      <c r="P7545">
        <v>9.4899999999999998E-2</v>
      </c>
      <c r="Q7545">
        <v>460022.50699999998</v>
      </c>
      <c r="R7545" t="s">
        <v>82</v>
      </c>
      <c r="T7545" t="s">
        <v>271</v>
      </c>
      <c r="U7545" t="s">
        <v>272</v>
      </c>
      <c r="V7545" t="s">
        <v>97</v>
      </c>
      <c r="W7545" t="s">
        <v>140</v>
      </c>
      <c r="Y7545" t="s">
        <v>69</v>
      </c>
    </row>
    <row r="7546" spans="1:25" x14ac:dyDescent="0.45">
      <c r="A7546" t="s">
        <v>25</v>
      </c>
      <c r="B7546" t="s">
        <v>612</v>
      </c>
      <c r="C7546">
        <v>10675</v>
      </c>
      <c r="D7546" t="s">
        <v>615</v>
      </c>
      <c r="E7546" t="s">
        <v>614</v>
      </c>
      <c r="F7546">
        <v>2009</v>
      </c>
      <c r="G7546">
        <v>8129</v>
      </c>
      <c r="H7546">
        <v>8118.1</v>
      </c>
      <c r="J7546">
        <v>5718690.9800000004</v>
      </c>
      <c r="M7546">
        <v>781863.38699999999</v>
      </c>
      <c r="N7546">
        <v>0.10299999999999999</v>
      </c>
      <c r="O7546">
        <v>214.88300000000001</v>
      </c>
      <c r="P7546">
        <v>5.7599999999999998E-2</v>
      </c>
      <c r="Q7546">
        <v>7620536.4800000004</v>
      </c>
      <c r="R7546" t="s">
        <v>82</v>
      </c>
      <c r="T7546" t="s">
        <v>271</v>
      </c>
      <c r="U7546" t="s">
        <v>272</v>
      </c>
      <c r="V7546" t="s">
        <v>97</v>
      </c>
      <c r="W7546" t="s">
        <v>140</v>
      </c>
      <c r="Y7546" t="s">
        <v>69</v>
      </c>
    </row>
    <row r="7547" spans="1:25" x14ac:dyDescent="0.45">
      <c r="A7547" t="s">
        <v>25</v>
      </c>
      <c r="B7547" t="s">
        <v>612</v>
      </c>
      <c r="C7547">
        <v>10675</v>
      </c>
      <c r="D7547" t="s">
        <v>615</v>
      </c>
      <c r="E7547" t="s">
        <v>614</v>
      </c>
      <c r="F7547">
        <v>2010</v>
      </c>
      <c r="G7547">
        <v>7853</v>
      </c>
      <c r="H7547">
        <v>7837.65</v>
      </c>
      <c r="J7547">
        <v>5360532.8</v>
      </c>
      <c r="M7547">
        <v>770070.60100000002</v>
      </c>
      <c r="N7547">
        <v>0.10299999999999999</v>
      </c>
      <c r="O7547">
        <v>227.227</v>
      </c>
      <c r="P7547">
        <v>6.1800000000000001E-2</v>
      </c>
      <c r="Q7547">
        <v>7505559.5590000004</v>
      </c>
      <c r="R7547" t="s">
        <v>82</v>
      </c>
      <c r="T7547" t="s">
        <v>271</v>
      </c>
      <c r="U7547" t="s">
        <v>272</v>
      </c>
      <c r="V7547" t="s">
        <v>97</v>
      </c>
      <c r="W7547" t="s">
        <v>140</v>
      </c>
      <c r="Y7547" t="s">
        <v>69</v>
      </c>
    </row>
    <row r="7548" spans="1:25" x14ac:dyDescent="0.45">
      <c r="A7548" t="s">
        <v>25</v>
      </c>
      <c r="B7548" t="s">
        <v>612</v>
      </c>
      <c r="C7548">
        <v>10675</v>
      </c>
      <c r="D7548" t="s">
        <v>615</v>
      </c>
      <c r="E7548" t="s">
        <v>614</v>
      </c>
      <c r="F7548">
        <v>2011</v>
      </c>
      <c r="G7548">
        <v>259</v>
      </c>
      <c r="H7548">
        <v>256.3</v>
      </c>
      <c r="J7548">
        <v>136068.32</v>
      </c>
      <c r="M7548">
        <v>20867.981</v>
      </c>
      <c r="N7548">
        <v>0.10299999999999999</v>
      </c>
      <c r="O7548">
        <v>8.7750000000000004</v>
      </c>
      <c r="P7548">
        <v>9.0899999999999995E-2</v>
      </c>
      <c r="Q7548">
        <v>203393.03099999999</v>
      </c>
      <c r="R7548" t="s">
        <v>82</v>
      </c>
      <c r="T7548" t="s">
        <v>271</v>
      </c>
      <c r="U7548" t="s">
        <v>272</v>
      </c>
      <c r="V7548" t="s">
        <v>97</v>
      </c>
      <c r="W7548" t="s">
        <v>140</v>
      </c>
      <c r="Y7548" t="s">
        <v>69</v>
      </c>
    </row>
    <row r="7549" spans="1:25" x14ac:dyDescent="0.45">
      <c r="A7549" t="s">
        <v>122</v>
      </c>
      <c r="B7549" t="s">
        <v>616</v>
      </c>
      <c r="C7549">
        <v>10678</v>
      </c>
      <c r="D7549">
        <v>1</v>
      </c>
      <c r="F7549">
        <v>2009</v>
      </c>
      <c r="G7549">
        <v>7197</v>
      </c>
      <c r="H7549">
        <v>7185.3</v>
      </c>
      <c r="I7549">
        <v>1144591.79</v>
      </c>
      <c r="K7549">
        <v>1044.527</v>
      </c>
      <c r="L7549">
        <v>0.1925</v>
      </c>
      <c r="M7549">
        <v>1291525.165</v>
      </c>
      <c r="N7549">
        <v>0.10150000000000001</v>
      </c>
      <c r="O7549">
        <v>406.92899999999997</v>
      </c>
      <c r="P7549">
        <v>7.0099999999999996E-2</v>
      </c>
      <c r="Q7549">
        <v>12605986.716</v>
      </c>
      <c r="R7549" t="s">
        <v>82</v>
      </c>
      <c r="S7549" t="s">
        <v>38</v>
      </c>
      <c r="T7549" t="s">
        <v>271</v>
      </c>
      <c r="U7549" t="s">
        <v>272</v>
      </c>
      <c r="V7549" t="s">
        <v>617</v>
      </c>
      <c r="W7549" t="s">
        <v>140</v>
      </c>
      <c r="Y7549" t="s">
        <v>103</v>
      </c>
    </row>
    <row r="7550" spans="1:25" x14ac:dyDescent="0.45">
      <c r="A7550" t="s">
        <v>122</v>
      </c>
      <c r="B7550" t="s">
        <v>616</v>
      </c>
      <c r="C7550">
        <v>10678</v>
      </c>
      <c r="D7550">
        <v>1</v>
      </c>
      <c r="F7550">
        <v>2010</v>
      </c>
      <c r="G7550">
        <v>8307</v>
      </c>
      <c r="H7550">
        <v>8296.06</v>
      </c>
      <c r="I7550">
        <v>1360692.19</v>
      </c>
      <c r="K7550">
        <v>1246.5429999999999</v>
      </c>
      <c r="L7550">
        <v>0.17399999999999999</v>
      </c>
      <c r="M7550">
        <v>1562314.757</v>
      </c>
      <c r="N7550">
        <v>0.1022</v>
      </c>
      <c r="O7550">
        <v>611.447</v>
      </c>
      <c r="P7550">
        <v>8.2799999999999999E-2</v>
      </c>
      <c r="Q7550">
        <v>15232885.231000001</v>
      </c>
      <c r="R7550" t="s">
        <v>82</v>
      </c>
      <c r="S7550" t="s">
        <v>38</v>
      </c>
      <c r="T7550" t="s">
        <v>271</v>
      </c>
      <c r="U7550" t="s">
        <v>272</v>
      </c>
      <c r="V7550" t="s">
        <v>617</v>
      </c>
      <c r="W7550" t="s">
        <v>140</v>
      </c>
      <c r="Y7550" t="s">
        <v>103</v>
      </c>
    </row>
    <row r="7551" spans="1:25" x14ac:dyDescent="0.45">
      <c r="A7551" t="s">
        <v>122</v>
      </c>
      <c r="B7551" t="s">
        <v>616</v>
      </c>
      <c r="C7551">
        <v>10678</v>
      </c>
      <c r="D7551">
        <v>1</v>
      </c>
      <c r="F7551">
        <v>2011</v>
      </c>
      <c r="G7551">
        <v>8431</v>
      </c>
      <c r="H7551">
        <v>8425.49</v>
      </c>
      <c r="I7551">
        <v>1386284.72</v>
      </c>
      <c r="K7551">
        <v>1708.8409999999999</v>
      </c>
      <c r="L7551">
        <v>0.21210000000000001</v>
      </c>
      <c r="M7551">
        <v>1626206.8330000001</v>
      </c>
      <c r="N7551">
        <v>0.1028</v>
      </c>
      <c r="O7551">
        <v>1219.9880000000001</v>
      </c>
      <c r="P7551">
        <v>0.14460000000000001</v>
      </c>
      <c r="Q7551">
        <v>15857479.969000001</v>
      </c>
      <c r="R7551" t="s">
        <v>82</v>
      </c>
      <c r="S7551" t="s">
        <v>38</v>
      </c>
      <c r="T7551" t="s">
        <v>271</v>
      </c>
      <c r="U7551" t="s">
        <v>272</v>
      </c>
      <c r="V7551" t="s">
        <v>617</v>
      </c>
      <c r="W7551" t="s">
        <v>140</v>
      </c>
      <c r="Y7551" t="s">
        <v>103</v>
      </c>
    </row>
    <row r="7552" spans="1:25" x14ac:dyDescent="0.45">
      <c r="A7552" t="s">
        <v>122</v>
      </c>
      <c r="B7552" t="s">
        <v>616</v>
      </c>
      <c r="C7552">
        <v>10678</v>
      </c>
      <c r="D7552">
        <v>1</v>
      </c>
      <c r="F7552">
        <v>2012</v>
      </c>
      <c r="G7552">
        <v>8362</v>
      </c>
      <c r="H7552">
        <v>8357.02</v>
      </c>
      <c r="I7552">
        <v>1322780.08</v>
      </c>
      <c r="K7552">
        <v>1234.73</v>
      </c>
      <c r="L7552">
        <v>0.16639999999999999</v>
      </c>
      <c r="M7552">
        <v>1539522.399</v>
      </c>
      <c r="N7552">
        <v>0.1027</v>
      </c>
      <c r="O7552">
        <v>580.01800000000003</v>
      </c>
      <c r="P7552">
        <v>7.9100000000000004E-2</v>
      </c>
      <c r="Q7552">
        <v>15009597.664000001</v>
      </c>
      <c r="R7552" t="s">
        <v>82</v>
      </c>
      <c r="S7552" t="s">
        <v>38</v>
      </c>
      <c r="T7552" t="s">
        <v>271</v>
      </c>
      <c r="U7552" t="s">
        <v>272</v>
      </c>
      <c r="V7552" t="s">
        <v>617</v>
      </c>
      <c r="W7552" t="s">
        <v>140</v>
      </c>
      <c r="Y7552" t="s">
        <v>103</v>
      </c>
    </row>
    <row r="7553" spans="1:25" x14ac:dyDescent="0.45">
      <c r="A7553" t="s">
        <v>122</v>
      </c>
      <c r="B7553" t="s">
        <v>616</v>
      </c>
      <c r="C7553">
        <v>10678</v>
      </c>
      <c r="D7553">
        <v>1</v>
      </c>
      <c r="F7553">
        <v>2013</v>
      </c>
      <c r="G7553">
        <v>8340</v>
      </c>
      <c r="H7553">
        <v>8329.02</v>
      </c>
      <c r="I7553">
        <v>1372255.72</v>
      </c>
      <c r="K7553">
        <v>1236.1110000000001</v>
      </c>
      <c r="L7553">
        <v>0.15570000000000001</v>
      </c>
      <c r="M7553">
        <v>1624845.2930000001</v>
      </c>
      <c r="N7553">
        <v>0.1027</v>
      </c>
      <c r="O7553">
        <v>559.66700000000003</v>
      </c>
      <c r="P7553">
        <v>7.0999999999999994E-2</v>
      </c>
      <c r="Q7553">
        <v>15840535.825999999</v>
      </c>
      <c r="R7553" t="s">
        <v>82</v>
      </c>
      <c r="S7553" t="s">
        <v>38</v>
      </c>
      <c r="T7553" t="s">
        <v>271</v>
      </c>
      <c r="U7553" t="s">
        <v>272</v>
      </c>
      <c r="V7553" t="s">
        <v>617</v>
      </c>
      <c r="W7553" t="s">
        <v>140</v>
      </c>
      <c r="Y7553" t="s">
        <v>103</v>
      </c>
    </row>
    <row r="7554" spans="1:25" x14ac:dyDescent="0.45">
      <c r="A7554" t="s">
        <v>122</v>
      </c>
      <c r="B7554" t="s">
        <v>616</v>
      </c>
      <c r="C7554">
        <v>10678</v>
      </c>
      <c r="D7554">
        <v>1</v>
      </c>
      <c r="F7554">
        <v>2014</v>
      </c>
      <c r="G7554">
        <v>7706</v>
      </c>
      <c r="H7554">
        <v>7692.4</v>
      </c>
      <c r="I7554">
        <v>1268749.4099999999</v>
      </c>
      <c r="K7554">
        <v>1167.3050000000001</v>
      </c>
      <c r="L7554">
        <v>0.15859999999999999</v>
      </c>
      <c r="M7554">
        <v>1499060.2439999999</v>
      </c>
      <c r="N7554">
        <v>0.1027</v>
      </c>
      <c r="O7554">
        <v>549.58799999999997</v>
      </c>
      <c r="P7554">
        <v>7.5800000000000006E-2</v>
      </c>
      <c r="Q7554">
        <v>14615568.582</v>
      </c>
      <c r="R7554" t="s">
        <v>82</v>
      </c>
      <c r="S7554" t="s">
        <v>38</v>
      </c>
      <c r="T7554" t="s">
        <v>271</v>
      </c>
      <c r="U7554" t="s">
        <v>272</v>
      </c>
      <c r="V7554" t="s">
        <v>617</v>
      </c>
      <c r="W7554" t="s">
        <v>140</v>
      </c>
      <c r="Y7554" t="s">
        <v>103</v>
      </c>
    </row>
    <row r="7555" spans="1:25" x14ac:dyDescent="0.45">
      <c r="A7555" t="s">
        <v>122</v>
      </c>
      <c r="B7555" t="s">
        <v>616</v>
      </c>
      <c r="C7555">
        <v>10678</v>
      </c>
      <c r="D7555">
        <v>1</v>
      </c>
      <c r="F7555">
        <v>2015</v>
      </c>
      <c r="G7555">
        <v>8414</v>
      </c>
      <c r="H7555">
        <v>8407.43</v>
      </c>
      <c r="I7555">
        <v>1162265.8999999999</v>
      </c>
      <c r="K7555">
        <v>1124.6969999999999</v>
      </c>
      <c r="L7555">
        <v>0.154</v>
      </c>
      <c r="M7555">
        <v>1494219.473</v>
      </c>
      <c r="N7555">
        <v>0.10290000000000001</v>
      </c>
      <c r="O7555">
        <v>458.11500000000001</v>
      </c>
      <c r="P7555">
        <v>6.1400000000000003E-2</v>
      </c>
      <c r="Q7555">
        <v>14565543.276000001</v>
      </c>
      <c r="R7555" t="s">
        <v>82</v>
      </c>
      <c r="S7555" t="s">
        <v>38</v>
      </c>
      <c r="T7555" t="s">
        <v>271</v>
      </c>
      <c r="U7555" t="s">
        <v>272</v>
      </c>
      <c r="V7555" t="s">
        <v>617</v>
      </c>
      <c r="W7555" t="s">
        <v>140</v>
      </c>
      <c r="Y7555" t="s">
        <v>618</v>
      </c>
    </row>
    <row r="7556" spans="1:25" x14ac:dyDescent="0.45">
      <c r="A7556" t="s">
        <v>122</v>
      </c>
      <c r="B7556" t="s">
        <v>616</v>
      </c>
      <c r="C7556">
        <v>10678</v>
      </c>
      <c r="D7556">
        <v>1</v>
      </c>
      <c r="F7556">
        <v>2016</v>
      </c>
      <c r="G7556">
        <v>7872</v>
      </c>
      <c r="H7556">
        <v>7858.8</v>
      </c>
      <c r="I7556">
        <v>982930.69</v>
      </c>
      <c r="K7556">
        <v>915.05499999999995</v>
      </c>
      <c r="L7556">
        <v>0.15240000000000001</v>
      </c>
      <c r="M7556">
        <v>1225327.932</v>
      </c>
      <c r="N7556">
        <v>0.1027</v>
      </c>
      <c r="O7556">
        <v>366.48</v>
      </c>
      <c r="P7556">
        <v>6.0400000000000002E-2</v>
      </c>
      <c r="Q7556">
        <v>11946599.653999999</v>
      </c>
      <c r="R7556" t="s">
        <v>82</v>
      </c>
      <c r="S7556" t="s">
        <v>38</v>
      </c>
      <c r="T7556" t="s">
        <v>271</v>
      </c>
      <c r="U7556" t="s">
        <v>272</v>
      </c>
      <c r="V7556" t="s">
        <v>617</v>
      </c>
      <c r="W7556" t="s">
        <v>140</v>
      </c>
      <c r="Y7556" t="s">
        <v>618</v>
      </c>
    </row>
    <row r="7557" spans="1:25" x14ac:dyDescent="0.45">
      <c r="A7557" t="s">
        <v>122</v>
      </c>
      <c r="B7557" t="s">
        <v>616</v>
      </c>
      <c r="C7557">
        <v>10678</v>
      </c>
      <c r="D7557">
        <v>1</v>
      </c>
      <c r="F7557">
        <v>2017</v>
      </c>
      <c r="G7557">
        <v>8215</v>
      </c>
      <c r="H7557">
        <v>8207.39</v>
      </c>
      <c r="I7557">
        <v>1108373.26</v>
      </c>
      <c r="K7557">
        <v>1056.355</v>
      </c>
      <c r="L7557">
        <v>0.15509999999999999</v>
      </c>
      <c r="M7557">
        <v>1393061.493</v>
      </c>
      <c r="N7557">
        <v>0.1028</v>
      </c>
      <c r="O7557">
        <v>466.44900000000001</v>
      </c>
      <c r="P7557">
        <v>6.7299999999999999E-2</v>
      </c>
      <c r="Q7557">
        <v>13582432.1</v>
      </c>
      <c r="R7557" t="s">
        <v>82</v>
      </c>
      <c r="S7557" t="s">
        <v>38</v>
      </c>
      <c r="T7557" t="s">
        <v>271</v>
      </c>
      <c r="U7557" t="s">
        <v>272</v>
      </c>
      <c r="V7557" t="s">
        <v>617</v>
      </c>
      <c r="W7557" t="s">
        <v>140</v>
      </c>
      <c r="Y7557" t="s">
        <v>581</v>
      </c>
    </row>
    <row r="7558" spans="1:25" x14ac:dyDescent="0.45">
      <c r="A7558" t="s">
        <v>122</v>
      </c>
      <c r="B7558" t="s">
        <v>616</v>
      </c>
      <c r="C7558">
        <v>10678</v>
      </c>
      <c r="D7558">
        <v>1</v>
      </c>
      <c r="F7558">
        <v>2018</v>
      </c>
      <c r="G7558">
        <v>7305</v>
      </c>
      <c r="H7558">
        <v>7301.86</v>
      </c>
      <c r="I7558">
        <v>1138675.19</v>
      </c>
      <c r="K7558">
        <v>1085.9949999999999</v>
      </c>
      <c r="L7558">
        <v>0.1656</v>
      </c>
      <c r="M7558">
        <v>1374466.382</v>
      </c>
      <c r="N7558">
        <v>0.10290000000000001</v>
      </c>
      <c r="O7558">
        <v>512.85199999999998</v>
      </c>
      <c r="P7558">
        <v>7.5899999999999995E-2</v>
      </c>
      <c r="Q7558">
        <v>13397732.699999999</v>
      </c>
      <c r="R7558" t="s">
        <v>82</v>
      </c>
      <c r="S7558" t="s">
        <v>38</v>
      </c>
      <c r="T7558" t="s">
        <v>271</v>
      </c>
      <c r="U7558" t="s">
        <v>272</v>
      </c>
      <c r="V7558" t="s">
        <v>617</v>
      </c>
      <c r="W7558" t="s">
        <v>140</v>
      </c>
      <c r="Y7558" t="s">
        <v>581</v>
      </c>
    </row>
    <row r="7559" spans="1:25" x14ac:dyDescent="0.45">
      <c r="A7559" t="s">
        <v>122</v>
      </c>
      <c r="B7559" t="s">
        <v>616</v>
      </c>
      <c r="C7559">
        <v>10678</v>
      </c>
      <c r="D7559">
        <v>1</v>
      </c>
      <c r="F7559">
        <v>2019</v>
      </c>
      <c r="G7559">
        <v>8314</v>
      </c>
      <c r="H7559">
        <v>8312.94</v>
      </c>
      <c r="I7559">
        <v>1100069.55</v>
      </c>
      <c r="K7559">
        <v>1026.981</v>
      </c>
      <c r="L7559">
        <v>0.1573</v>
      </c>
      <c r="M7559">
        <v>1340617.345</v>
      </c>
      <c r="N7559">
        <v>0.10290000000000001</v>
      </c>
      <c r="O7559">
        <v>463.08300000000003</v>
      </c>
      <c r="P7559">
        <v>6.9500000000000006E-2</v>
      </c>
      <c r="Q7559">
        <v>13068330.312999999</v>
      </c>
      <c r="R7559" t="s">
        <v>82</v>
      </c>
      <c r="S7559" t="s">
        <v>38</v>
      </c>
      <c r="T7559" t="s">
        <v>271</v>
      </c>
      <c r="U7559" t="s">
        <v>272</v>
      </c>
      <c r="V7559" t="s">
        <v>617</v>
      </c>
      <c r="W7559" t="s">
        <v>140</v>
      </c>
      <c r="Y7559" t="s">
        <v>581</v>
      </c>
    </row>
    <row r="7560" spans="1:25" x14ac:dyDescent="0.45">
      <c r="A7560" t="s">
        <v>122</v>
      </c>
      <c r="B7560" t="s">
        <v>616</v>
      </c>
      <c r="C7560">
        <v>10678</v>
      </c>
      <c r="D7560">
        <v>1</v>
      </c>
      <c r="F7560">
        <v>2020</v>
      </c>
      <c r="G7560">
        <v>8389</v>
      </c>
      <c r="H7560">
        <v>8386.81</v>
      </c>
      <c r="I7560">
        <v>949400.27</v>
      </c>
      <c r="K7560">
        <v>921.572</v>
      </c>
      <c r="L7560">
        <v>0.15490000000000001</v>
      </c>
      <c r="M7560">
        <v>1221680.8640000001</v>
      </c>
      <c r="N7560">
        <v>0.10290000000000001</v>
      </c>
      <c r="O7560">
        <v>359.78699999999998</v>
      </c>
      <c r="P7560">
        <v>5.8099999999999999E-2</v>
      </c>
      <c r="Q7560">
        <v>11908738.447000001</v>
      </c>
      <c r="R7560" t="s">
        <v>82</v>
      </c>
      <c r="S7560" t="s">
        <v>38</v>
      </c>
      <c r="T7560" t="s">
        <v>271</v>
      </c>
      <c r="U7560" t="s">
        <v>272</v>
      </c>
      <c r="V7560" t="s">
        <v>617</v>
      </c>
      <c r="W7560" t="s">
        <v>140</v>
      </c>
      <c r="Y7560" t="s">
        <v>581</v>
      </c>
    </row>
    <row r="7561" spans="1:25" x14ac:dyDescent="0.45">
      <c r="A7561" t="s">
        <v>122</v>
      </c>
      <c r="B7561" t="s">
        <v>616</v>
      </c>
      <c r="C7561">
        <v>10678</v>
      </c>
      <c r="D7561">
        <v>1</v>
      </c>
      <c r="F7561">
        <v>2021</v>
      </c>
      <c r="G7561">
        <v>8065</v>
      </c>
      <c r="H7561">
        <v>8059.76</v>
      </c>
      <c r="I7561">
        <v>1249160.18</v>
      </c>
      <c r="K7561">
        <v>1173.1990000000001</v>
      </c>
      <c r="L7561">
        <v>0.15579999999999999</v>
      </c>
      <c r="M7561">
        <v>1543642.92</v>
      </c>
      <c r="N7561">
        <v>0.10290000000000001</v>
      </c>
      <c r="O7561">
        <v>562.91200000000003</v>
      </c>
      <c r="P7561">
        <v>7.3499999999999996E-2</v>
      </c>
      <c r="Q7561">
        <v>15047253.321</v>
      </c>
      <c r="R7561" t="s">
        <v>82</v>
      </c>
      <c r="S7561" t="s">
        <v>38</v>
      </c>
      <c r="T7561" t="s">
        <v>271</v>
      </c>
      <c r="U7561" t="s">
        <v>272</v>
      </c>
      <c r="V7561" t="s">
        <v>617</v>
      </c>
      <c r="W7561" t="s">
        <v>140</v>
      </c>
      <c r="Y7561" t="s">
        <v>582</v>
      </c>
    </row>
    <row r="7562" spans="1:25" x14ac:dyDescent="0.45">
      <c r="A7562" t="s">
        <v>122</v>
      </c>
      <c r="B7562" t="s">
        <v>616</v>
      </c>
      <c r="C7562">
        <v>10678</v>
      </c>
      <c r="D7562">
        <v>1</v>
      </c>
      <c r="F7562">
        <v>2022</v>
      </c>
      <c r="G7562">
        <v>7487</v>
      </c>
      <c r="H7562">
        <v>7482.33</v>
      </c>
      <c r="I7562">
        <v>1259382.73</v>
      </c>
      <c r="K7562">
        <v>1194.3499999999999</v>
      </c>
      <c r="L7562">
        <v>0.15870000000000001</v>
      </c>
      <c r="M7562">
        <v>1537259.246</v>
      </c>
      <c r="N7562">
        <v>0.1028</v>
      </c>
      <c r="O7562">
        <v>554.65499999999997</v>
      </c>
      <c r="P7562">
        <v>7.4700000000000003E-2</v>
      </c>
      <c r="Q7562">
        <v>14986552.279999999</v>
      </c>
      <c r="R7562" t="s">
        <v>82</v>
      </c>
      <c r="S7562" t="s">
        <v>38</v>
      </c>
      <c r="T7562" t="s">
        <v>271</v>
      </c>
      <c r="U7562" t="s">
        <v>272</v>
      </c>
      <c r="V7562" t="s">
        <v>617</v>
      </c>
      <c r="W7562" t="s">
        <v>140</v>
      </c>
      <c r="Y7562" t="s">
        <v>582</v>
      </c>
    </row>
    <row r="7563" spans="1:25" x14ac:dyDescent="0.45">
      <c r="A7563" t="s">
        <v>122</v>
      </c>
      <c r="B7563" t="s">
        <v>616</v>
      </c>
      <c r="C7563">
        <v>10678</v>
      </c>
      <c r="D7563">
        <v>1</v>
      </c>
      <c r="F7563">
        <v>2023</v>
      </c>
      <c r="G7563">
        <v>6440</v>
      </c>
      <c r="H7563">
        <v>6429.91</v>
      </c>
      <c r="I7563">
        <v>658186.54</v>
      </c>
      <c r="K7563">
        <v>646.73400000000004</v>
      </c>
      <c r="L7563">
        <v>0.1542</v>
      </c>
      <c r="M7563">
        <v>857150.51599999995</v>
      </c>
      <c r="N7563">
        <v>0.1027</v>
      </c>
      <c r="O7563">
        <v>256.87200000000001</v>
      </c>
      <c r="P7563">
        <v>6.2300000000000001E-2</v>
      </c>
      <c r="Q7563">
        <v>8357782.6069999998</v>
      </c>
      <c r="R7563" t="s">
        <v>82</v>
      </c>
      <c r="S7563" t="s">
        <v>38</v>
      </c>
      <c r="T7563" t="s">
        <v>271</v>
      </c>
      <c r="U7563" t="s">
        <v>272</v>
      </c>
      <c r="V7563" t="s">
        <v>617</v>
      </c>
      <c r="W7563" t="s">
        <v>140</v>
      </c>
      <c r="Y7563" t="s">
        <v>131</v>
      </c>
    </row>
    <row r="7564" spans="1:25" x14ac:dyDescent="0.45">
      <c r="A7564" t="s">
        <v>122</v>
      </c>
      <c r="B7564" t="s">
        <v>616</v>
      </c>
      <c r="C7564">
        <v>10678</v>
      </c>
      <c r="D7564">
        <v>1</v>
      </c>
      <c r="F7564">
        <v>2024</v>
      </c>
      <c r="G7564">
        <v>3029</v>
      </c>
      <c r="H7564">
        <v>3026.9</v>
      </c>
      <c r="I7564">
        <v>329283.09000000003</v>
      </c>
      <c r="K7564">
        <v>314.197</v>
      </c>
      <c r="L7564">
        <v>0.1547</v>
      </c>
      <c r="M7564">
        <v>415155.97</v>
      </c>
      <c r="N7564">
        <v>0.1028</v>
      </c>
      <c r="O7564">
        <v>134.786</v>
      </c>
      <c r="P7564">
        <v>6.5799999999999997E-2</v>
      </c>
      <c r="Q7564">
        <v>4047525.2429999998</v>
      </c>
      <c r="R7564" t="s">
        <v>82</v>
      </c>
      <c r="S7564" t="s">
        <v>38</v>
      </c>
      <c r="T7564" t="s">
        <v>271</v>
      </c>
      <c r="U7564" t="s">
        <v>272</v>
      </c>
      <c r="V7564" t="s">
        <v>617</v>
      </c>
      <c r="W7564" t="s">
        <v>140</v>
      </c>
      <c r="Y7564" t="s">
        <v>131</v>
      </c>
    </row>
    <row r="7565" spans="1:25" x14ac:dyDescent="0.45">
      <c r="A7565" t="s">
        <v>335</v>
      </c>
      <c r="B7565" t="s">
        <v>619</v>
      </c>
      <c r="C7565">
        <v>10725</v>
      </c>
      <c r="D7565" t="s">
        <v>620</v>
      </c>
      <c r="F7565">
        <v>2009</v>
      </c>
      <c r="G7565">
        <v>4897</v>
      </c>
      <c r="H7565">
        <v>4873.8</v>
      </c>
      <c r="I7565">
        <v>539785.26</v>
      </c>
      <c r="K7565">
        <v>1.325</v>
      </c>
      <c r="L7565">
        <v>1E-3</v>
      </c>
      <c r="M7565">
        <v>258646.33600000001</v>
      </c>
      <c r="N7565">
        <v>5.8999999999999997E-2</v>
      </c>
      <c r="O7565">
        <v>169.38</v>
      </c>
      <c r="P7565">
        <v>7.8E-2</v>
      </c>
      <c r="Q7565">
        <v>4352245.9519999996</v>
      </c>
      <c r="R7565" t="s">
        <v>34</v>
      </c>
      <c r="S7565" t="s">
        <v>38</v>
      </c>
      <c r="T7565" t="s">
        <v>89</v>
      </c>
      <c r="V7565" t="s">
        <v>251</v>
      </c>
      <c r="Y7565" t="s">
        <v>107</v>
      </c>
    </row>
    <row r="7566" spans="1:25" x14ac:dyDescent="0.45">
      <c r="A7566" t="s">
        <v>335</v>
      </c>
      <c r="B7566" t="s">
        <v>619</v>
      </c>
      <c r="C7566">
        <v>10725</v>
      </c>
      <c r="D7566" t="s">
        <v>620</v>
      </c>
      <c r="F7566">
        <v>2010</v>
      </c>
      <c r="G7566">
        <v>5721</v>
      </c>
      <c r="H7566">
        <v>5707.06</v>
      </c>
      <c r="I7566">
        <v>630663.41</v>
      </c>
      <c r="K7566">
        <v>1.571</v>
      </c>
      <c r="L7566">
        <v>1E-3</v>
      </c>
      <c r="M7566">
        <v>311091.78700000001</v>
      </c>
      <c r="N7566">
        <v>5.8999999999999997E-2</v>
      </c>
      <c r="O7566">
        <v>198.001</v>
      </c>
      <c r="P7566">
        <v>7.5600000000000001E-2</v>
      </c>
      <c r="Q7566">
        <v>5234752.6050000004</v>
      </c>
      <c r="R7566" t="s">
        <v>34</v>
      </c>
      <c r="S7566" t="s">
        <v>38</v>
      </c>
      <c r="T7566" t="s">
        <v>89</v>
      </c>
      <c r="V7566" t="s">
        <v>251</v>
      </c>
      <c r="Y7566" t="s">
        <v>107</v>
      </c>
    </row>
    <row r="7567" spans="1:25" x14ac:dyDescent="0.45">
      <c r="A7567" t="s">
        <v>335</v>
      </c>
      <c r="B7567" t="s">
        <v>619</v>
      </c>
      <c r="C7567">
        <v>10725</v>
      </c>
      <c r="D7567" t="s">
        <v>620</v>
      </c>
      <c r="F7567">
        <v>2011</v>
      </c>
      <c r="G7567">
        <v>7165</v>
      </c>
      <c r="H7567">
        <v>7155.51</v>
      </c>
      <c r="I7567">
        <v>769246.74</v>
      </c>
      <c r="K7567">
        <v>1.897</v>
      </c>
      <c r="L7567">
        <v>1E-3</v>
      </c>
      <c r="M7567">
        <v>375652.24400000001</v>
      </c>
      <c r="N7567">
        <v>5.8999999999999997E-2</v>
      </c>
      <c r="O7567">
        <v>237.845</v>
      </c>
      <c r="P7567">
        <v>7.5300000000000006E-2</v>
      </c>
      <c r="Q7567">
        <v>6321225.3959999997</v>
      </c>
      <c r="R7567" t="s">
        <v>34</v>
      </c>
      <c r="S7567" t="s">
        <v>38</v>
      </c>
      <c r="T7567" t="s">
        <v>89</v>
      </c>
      <c r="V7567" t="s">
        <v>251</v>
      </c>
      <c r="Y7567" t="s">
        <v>107</v>
      </c>
    </row>
    <row r="7568" spans="1:25" x14ac:dyDescent="0.45">
      <c r="A7568" t="s">
        <v>335</v>
      </c>
      <c r="B7568" t="s">
        <v>619</v>
      </c>
      <c r="C7568">
        <v>10725</v>
      </c>
      <c r="D7568" t="s">
        <v>620</v>
      </c>
      <c r="F7568">
        <v>2012</v>
      </c>
      <c r="G7568">
        <v>5847</v>
      </c>
      <c r="H7568">
        <v>5822.19</v>
      </c>
      <c r="I7568">
        <v>623242.94999999995</v>
      </c>
      <c r="K7568">
        <v>1.55</v>
      </c>
      <c r="L7568">
        <v>1E-3</v>
      </c>
      <c r="M7568">
        <v>307039.01500000001</v>
      </c>
      <c r="N7568">
        <v>5.8999999999999997E-2</v>
      </c>
      <c r="O7568">
        <v>200.88900000000001</v>
      </c>
      <c r="P7568">
        <v>7.8200000000000006E-2</v>
      </c>
      <c r="Q7568">
        <v>5166728.523</v>
      </c>
      <c r="R7568" t="s">
        <v>34</v>
      </c>
      <c r="S7568" t="s">
        <v>38</v>
      </c>
      <c r="T7568" t="s">
        <v>89</v>
      </c>
      <c r="V7568" t="s">
        <v>251</v>
      </c>
      <c r="Y7568" t="s">
        <v>107</v>
      </c>
    </row>
    <row r="7569" spans="1:25" x14ac:dyDescent="0.45">
      <c r="A7569" t="s">
        <v>335</v>
      </c>
      <c r="B7569" t="s">
        <v>619</v>
      </c>
      <c r="C7569">
        <v>10725</v>
      </c>
      <c r="D7569" t="s">
        <v>620</v>
      </c>
      <c r="F7569">
        <v>2013</v>
      </c>
      <c r="G7569">
        <v>5635</v>
      </c>
      <c r="H7569">
        <v>5588.22</v>
      </c>
      <c r="I7569">
        <v>592539.06999999995</v>
      </c>
      <c r="K7569">
        <v>1.4530000000000001</v>
      </c>
      <c r="L7569">
        <v>1E-3</v>
      </c>
      <c r="M7569">
        <v>287788.98</v>
      </c>
      <c r="N7569">
        <v>5.8999999999999997E-2</v>
      </c>
      <c r="O7569">
        <v>193.02500000000001</v>
      </c>
      <c r="P7569">
        <v>8.0199999999999994E-2</v>
      </c>
      <c r="Q7569">
        <v>4842814.3169999998</v>
      </c>
      <c r="R7569" t="s">
        <v>34</v>
      </c>
      <c r="S7569" t="s">
        <v>38</v>
      </c>
      <c r="T7569" t="s">
        <v>89</v>
      </c>
      <c r="V7569" t="s">
        <v>251</v>
      </c>
      <c r="Y7569" t="s">
        <v>107</v>
      </c>
    </row>
    <row r="7570" spans="1:25" x14ac:dyDescent="0.45">
      <c r="A7570" t="s">
        <v>335</v>
      </c>
      <c r="B7570" t="s">
        <v>619</v>
      </c>
      <c r="C7570">
        <v>10725</v>
      </c>
      <c r="D7570" t="s">
        <v>620</v>
      </c>
      <c r="F7570">
        <v>2014</v>
      </c>
      <c r="G7570">
        <v>3633</v>
      </c>
      <c r="H7570">
        <v>3611.74</v>
      </c>
      <c r="I7570">
        <v>400131.93</v>
      </c>
      <c r="K7570">
        <v>0.97099999999999997</v>
      </c>
      <c r="L7570">
        <v>1E-3</v>
      </c>
      <c r="M7570">
        <v>192421.04399999999</v>
      </c>
      <c r="N7570">
        <v>5.8999999999999997E-2</v>
      </c>
      <c r="O7570">
        <v>129.36099999999999</v>
      </c>
      <c r="P7570">
        <v>8.0500000000000002E-2</v>
      </c>
      <c r="Q7570">
        <v>3237997.2560000001</v>
      </c>
      <c r="R7570" t="s">
        <v>34</v>
      </c>
      <c r="S7570" t="s">
        <v>38</v>
      </c>
      <c r="T7570" t="s">
        <v>89</v>
      </c>
      <c r="V7570" t="s">
        <v>251</v>
      </c>
      <c r="Y7570" t="s">
        <v>107</v>
      </c>
    </row>
    <row r="7571" spans="1:25" x14ac:dyDescent="0.45">
      <c r="A7571" t="s">
        <v>335</v>
      </c>
      <c r="B7571" t="s">
        <v>619</v>
      </c>
      <c r="C7571">
        <v>10725</v>
      </c>
      <c r="D7571" t="s">
        <v>620</v>
      </c>
      <c r="F7571">
        <v>2015</v>
      </c>
      <c r="G7571">
        <v>3434</v>
      </c>
      <c r="H7571">
        <v>3383.89</v>
      </c>
      <c r="I7571">
        <v>402805.04</v>
      </c>
      <c r="K7571">
        <v>0.95899999999999996</v>
      </c>
      <c r="L7571">
        <v>1E-3</v>
      </c>
      <c r="M7571">
        <v>190021.97</v>
      </c>
      <c r="N7571">
        <v>5.8999999999999997E-2</v>
      </c>
      <c r="O7571">
        <v>128.14099999999999</v>
      </c>
      <c r="P7571">
        <v>8.0699999999999994E-2</v>
      </c>
      <c r="Q7571">
        <v>3197432.716</v>
      </c>
      <c r="R7571" t="s">
        <v>34</v>
      </c>
      <c r="S7571" t="s">
        <v>38</v>
      </c>
      <c r="T7571" t="s">
        <v>89</v>
      </c>
      <c r="V7571" t="s">
        <v>251</v>
      </c>
      <c r="Y7571" t="s">
        <v>146</v>
      </c>
    </row>
    <row r="7572" spans="1:25" x14ac:dyDescent="0.45">
      <c r="A7572" t="s">
        <v>335</v>
      </c>
      <c r="B7572" t="s">
        <v>619</v>
      </c>
      <c r="C7572">
        <v>10725</v>
      </c>
      <c r="D7572" t="s">
        <v>620</v>
      </c>
      <c r="F7572">
        <v>2016</v>
      </c>
      <c r="G7572">
        <v>1701</v>
      </c>
      <c r="H7572">
        <v>1666.5</v>
      </c>
      <c r="I7572">
        <v>197604.96</v>
      </c>
      <c r="K7572">
        <v>0.46500000000000002</v>
      </c>
      <c r="L7572">
        <v>1E-3</v>
      </c>
      <c r="M7572">
        <v>92124.017000000007</v>
      </c>
      <c r="N7572">
        <v>5.8999999999999997E-2</v>
      </c>
      <c r="O7572">
        <v>60.558</v>
      </c>
      <c r="P7572">
        <v>7.85E-2</v>
      </c>
      <c r="Q7572">
        <v>1550184.5719999999</v>
      </c>
      <c r="R7572" t="s">
        <v>34</v>
      </c>
      <c r="S7572" t="s">
        <v>38</v>
      </c>
      <c r="T7572" t="s">
        <v>89</v>
      </c>
      <c r="V7572" t="s">
        <v>251</v>
      </c>
      <c r="Y7572" t="s">
        <v>146</v>
      </c>
    </row>
    <row r="7573" spans="1:25" x14ac:dyDescent="0.45">
      <c r="A7573" t="s">
        <v>335</v>
      </c>
      <c r="B7573" t="s">
        <v>619</v>
      </c>
      <c r="C7573">
        <v>10725</v>
      </c>
      <c r="D7573" t="s">
        <v>620</v>
      </c>
      <c r="F7573">
        <v>2017</v>
      </c>
      <c r="G7573">
        <v>374</v>
      </c>
      <c r="H7573">
        <v>364.6</v>
      </c>
      <c r="I7573">
        <v>41226.85</v>
      </c>
      <c r="K7573">
        <v>9.8000000000000004E-2</v>
      </c>
      <c r="L7573">
        <v>1E-3</v>
      </c>
      <c r="M7573">
        <v>19328.038</v>
      </c>
      <c r="N7573">
        <v>5.8999999999999997E-2</v>
      </c>
      <c r="O7573">
        <v>12.478999999999999</v>
      </c>
      <c r="P7573">
        <v>7.7100000000000002E-2</v>
      </c>
      <c r="Q7573">
        <v>325232.25900000002</v>
      </c>
      <c r="R7573" t="s">
        <v>34</v>
      </c>
      <c r="S7573" t="s">
        <v>38</v>
      </c>
      <c r="T7573" t="s">
        <v>89</v>
      </c>
      <c r="V7573" t="s">
        <v>251</v>
      </c>
      <c r="Y7573" t="s">
        <v>147</v>
      </c>
    </row>
    <row r="7574" spans="1:25" x14ac:dyDescent="0.45">
      <c r="A7574" t="s">
        <v>335</v>
      </c>
      <c r="B7574" t="s">
        <v>619</v>
      </c>
      <c r="C7574">
        <v>10725</v>
      </c>
      <c r="D7574" t="s">
        <v>620</v>
      </c>
      <c r="F7574">
        <v>2018</v>
      </c>
      <c r="G7574">
        <v>331</v>
      </c>
      <c r="H7574">
        <v>321.04000000000002</v>
      </c>
      <c r="I7574">
        <v>35927.949999999997</v>
      </c>
      <c r="K7574">
        <v>8.4000000000000005E-2</v>
      </c>
      <c r="L7574">
        <v>1E-3</v>
      </c>
      <c r="M7574">
        <v>16681.116999999998</v>
      </c>
      <c r="N7574">
        <v>5.8999999999999997E-2</v>
      </c>
      <c r="O7574">
        <v>11.163</v>
      </c>
      <c r="P7574">
        <v>8.0299999999999996E-2</v>
      </c>
      <c r="Q7574">
        <v>280688.46899999998</v>
      </c>
      <c r="R7574" t="s">
        <v>34</v>
      </c>
      <c r="S7574" t="s">
        <v>38</v>
      </c>
      <c r="T7574" t="s">
        <v>89</v>
      </c>
      <c r="V7574" t="s">
        <v>251</v>
      </c>
      <c r="Y7574" t="s">
        <v>147</v>
      </c>
    </row>
    <row r="7575" spans="1:25" x14ac:dyDescent="0.45">
      <c r="A7575" t="s">
        <v>335</v>
      </c>
      <c r="B7575" t="s">
        <v>619</v>
      </c>
      <c r="C7575">
        <v>10725</v>
      </c>
      <c r="D7575" t="s">
        <v>620</v>
      </c>
      <c r="F7575">
        <v>2019</v>
      </c>
      <c r="G7575">
        <v>215</v>
      </c>
      <c r="H7575">
        <v>206.67</v>
      </c>
      <c r="I7575">
        <v>22212.41</v>
      </c>
      <c r="K7575">
        <v>5.3999999999999999E-2</v>
      </c>
      <c r="L7575">
        <v>1E-3</v>
      </c>
      <c r="M7575">
        <v>10713.424999999999</v>
      </c>
      <c r="N7575">
        <v>5.8999999999999997E-2</v>
      </c>
      <c r="O7575">
        <v>7.351</v>
      </c>
      <c r="P7575">
        <v>8.48E-2</v>
      </c>
      <c r="Q7575">
        <v>180260.147</v>
      </c>
      <c r="R7575" t="s">
        <v>34</v>
      </c>
      <c r="S7575" t="s">
        <v>38</v>
      </c>
      <c r="T7575" t="s">
        <v>89</v>
      </c>
      <c r="V7575" t="s">
        <v>251</v>
      </c>
      <c r="Y7575" t="s">
        <v>147</v>
      </c>
    </row>
    <row r="7576" spans="1:25" x14ac:dyDescent="0.45">
      <c r="A7576" t="s">
        <v>335</v>
      </c>
      <c r="B7576" t="s">
        <v>619</v>
      </c>
      <c r="C7576">
        <v>10725</v>
      </c>
      <c r="D7576" t="s">
        <v>620</v>
      </c>
      <c r="F7576">
        <v>2020</v>
      </c>
      <c r="G7576">
        <v>329</v>
      </c>
      <c r="H7576">
        <v>317.94</v>
      </c>
      <c r="I7576">
        <v>34804.080000000002</v>
      </c>
      <c r="K7576">
        <v>8.2000000000000003E-2</v>
      </c>
      <c r="L7576">
        <v>1E-3</v>
      </c>
      <c r="M7576">
        <v>16267.296</v>
      </c>
      <c r="N7576">
        <v>5.8999999999999997E-2</v>
      </c>
      <c r="O7576">
        <v>11.137</v>
      </c>
      <c r="P7576">
        <v>8.2000000000000003E-2</v>
      </c>
      <c r="Q7576">
        <v>273743.266</v>
      </c>
      <c r="R7576" t="s">
        <v>34</v>
      </c>
      <c r="S7576" t="s">
        <v>38</v>
      </c>
      <c r="T7576" t="s">
        <v>89</v>
      </c>
      <c r="V7576" t="s">
        <v>251</v>
      </c>
      <c r="Y7576" t="s">
        <v>147</v>
      </c>
    </row>
    <row r="7577" spans="1:25" x14ac:dyDescent="0.45">
      <c r="A7577" t="s">
        <v>335</v>
      </c>
      <c r="B7577" t="s">
        <v>619</v>
      </c>
      <c r="C7577">
        <v>10725</v>
      </c>
      <c r="D7577" t="s">
        <v>620</v>
      </c>
      <c r="F7577">
        <v>2021</v>
      </c>
      <c r="G7577">
        <v>169</v>
      </c>
      <c r="H7577">
        <v>163.13</v>
      </c>
      <c r="I7577">
        <v>12184.73</v>
      </c>
      <c r="K7577">
        <v>4.2000000000000003E-2</v>
      </c>
      <c r="L7577">
        <v>1E-3</v>
      </c>
      <c r="M7577">
        <v>8256.1270000000004</v>
      </c>
      <c r="N7577">
        <v>5.8999999999999997E-2</v>
      </c>
      <c r="O7577">
        <v>5.6509999999999998</v>
      </c>
      <c r="P7577">
        <v>8.2500000000000004E-2</v>
      </c>
      <c r="Q7577">
        <v>138938.35</v>
      </c>
      <c r="R7577" t="s">
        <v>34</v>
      </c>
      <c r="S7577" t="s">
        <v>38</v>
      </c>
      <c r="T7577" t="s">
        <v>89</v>
      </c>
      <c r="V7577" t="s">
        <v>251</v>
      </c>
      <c r="Y7577" t="s">
        <v>152</v>
      </c>
    </row>
    <row r="7578" spans="1:25" x14ac:dyDescent="0.45">
      <c r="A7578" t="s">
        <v>335</v>
      </c>
      <c r="B7578" t="s">
        <v>619</v>
      </c>
      <c r="C7578">
        <v>10725</v>
      </c>
      <c r="D7578" t="s">
        <v>620</v>
      </c>
      <c r="F7578">
        <v>2022</v>
      </c>
      <c r="G7578">
        <v>573</v>
      </c>
      <c r="H7578">
        <v>562.59</v>
      </c>
      <c r="I7578">
        <v>60390.52</v>
      </c>
      <c r="K7578">
        <v>0.14899999999999999</v>
      </c>
      <c r="L7578">
        <v>1E-3</v>
      </c>
      <c r="M7578">
        <v>29524.178</v>
      </c>
      <c r="N7578">
        <v>5.8999999999999997E-2</v>
      </c>
      <c r="O7578">
        <v>19.558</v>
      </c>
      <c r="P7578">
        <v>0.08</v>
      </c>
      <c r="Q7578">
        <v>496784.39500000002</v>
      </c>
      <c r="R7578" t="s">
        <v>34</v>
      </c>
      <c r="S7578" t="s">
        <v>38</v>
      </c>
      <c r="T7578" t="s">
        <v>89</v>
      </c>
      <c r="V7578" t="s">
        <v>251</v>
      </c>
      <c r="Y7578" t="s">
        <v>152</v>
      </c>
    </row>
    <row r="7579" spans="1:25" x14ac:dyDescent="0.45">
      <c r="A7579" t="s">
        <v>335</v>
      </c>
      <c r="B7579" t="s">
        <v>619</v>
      </c>
      <c r="C7579">
        <v>10725</v>
      </c>
      <c r="D7579" t="s">
        <v>620</v>
      </c>
      <c r="F7579">
        <v>2023</v>
      </c>
      <c r="G7579">
        <v>544</v>
      </c>
      <c r="H7579">
        <v>538.89</v>
      </c>
      <c r="I7579">
        <v>57022.04</v>
      </c>
      <c r="K7579">
        <v>0.14499999999999999</v>
      </c>
      <c r="L7579">
        <v>1E-3</v>
      </c>
      <c r="M7579">
        <v>28648.444</v>
      </c>
      <c r="N7579">
        <v>5.8999999999999997E-2</v>
      </c>
      <c r="O7579">
        <v>19.768000000000001</v>
      </c>
      <c r="P7579">
        <v>8.2600000000000007E-2</v>
      </c>
      <c r="Q7579">
        <v>482115.40899999999</v>
      </c>
      <c r="R7579" t="s">
        <v>34</v>
      </c>
      <c r="S7579" t="s">
        <v>38</v>
      </c>
      <c r="T7579" t="s">
        <v>89</v>
      </c>
      <c r="V7579" t="s">
        <v>251</v>
      </c>
      <c r="Y7579" t="s">
        <v>152</v>
      </c>
    </row>
    <row r="7580" spans="1:25" x14ac:dyDescent="0.45">
      <c r="A7580" t="s">
        <v>335</v>
      </c>
      <c r="B7580" t="s">
        <v>619</v>
      </c>
      <c r="C7580">
        <v>10725</v>
      </c>
      <c r="D7580" t="s">
        <v>620</v>
      </c>
      <c r="F7580">
        <v>2024</v>
      </c>
      <c r="G7580">
        <v>24</v>
      </c>
      <c r="H7580">
        <v>22.95</v>
      </c>
      <c r="I7580">
        <v>2608.3200000000002</v>
      </c>
      <c r="K7580">
        <v>6.0000000000000001E-3</v>
      </c>
      <c r="L7580">
        <v>1E-3</v>
      </c>
      <c r="M7580">
        <v>1228.337</v>
      </c>
      <c r="N7580">
        <v>5.8999999999999997E-2</v>
      </c>
      <c r="O7580">
        <v>0.93</v>
      </c>
      <c r="P7580">
        <v>9.7299999999999998E-2</v>
      </c>
      <c r="Q7580">
        <v>20667.675999999999</v>
      </c>
      <c r="R7580" t="s">
        <v>34</v>
      </c>
      <c r="S7580" t="s">
        <v>38</v>
      </c>
      <c r="T7580" t="s">
        <v>89</v>
      </c>
      <c r="V7580" t="s">
        <v>251</v>
      </c>
      <c r="Y7580" t="s">
        <v>152</v>
      </c>
    </row>
    <row r="7581" spans="1:25" x14ac:dyDescent="0.45">
      <c r="A7581" t="s">
        <v>335</v>
      </c>
      <c r="B7581" t="s">
        <v>619</v>
      </c>
      <c r="C7581">
        <v>10725</v>
      </c>
      <c r="D7581" t="s">
        <v>621</v>
      </c>
      <c r="F7581">
        <v>2009</v>
      </c>
      <c r="G7581">
        <v>5709</v>
      </c>
      <c r="H7581">
        <v>5601.76</v>
      </c>
      <c r="I7581">
        <v>705100.43</v>
      </c>
      <c r="K7581">
        <v>1.718</v>
      </c>
      <c r="L7581">
        <v>1E-3</v>
      </c>
      <c r="M7581">
        <v>342286.67499999999</v>
      </c>
      <c r="N7581">
        <v>5.8999999999999997E-2</v>
      </c>
      <c r="O7581">
        <v>73.375</v>
      </c>
      <c r="P7581">
        <v>2.6599999999999999E-2</v>
      </c>
      <c r="Q7581">
        <v>5759617.7039999999</v>
      </c>
      <c r="R7581" t="s">
        <v>34</v>
      </c>
      <c r="S7581" t="s">
        <v>38</v>
      </c>
      <c r="T7581" t="s">
        <v>89</v>
      </c>
      <c r="V7581" t="s">
        <v>608</v>
      </c>
      <c r="Y7581" t="s">
        <v>103</v>
      </c>
    </row>
    <row r="7582" spans="1:25" x14ac:dyDescent="0.45">
      <c r="A7582" t="s">
        <v>335</v>
      </c>
      <c r="B7582" t="s">
        <v>619</v>
      </c>
      <c r="C7582">
        <v>10725</v>
      </c>
      <c r="D7582" t="s">
        <v>621</v>
      </c>
      <c r="F7582">
        <v>2010</v>
      </c>
      <c r="G7582">
        <v>5061</v>
      </c>
      <c r="H7582">
        <v>4954.62</v>
      </c>
      <c r="I7582">
        <v>596882.47</v>
      </c>
      <c r="K7582">
        <v>1.488</v>
      </c>
      <c r="L7582">
        <v>1E-3</v>
      </c>
      <c r="M7582">
        <v>294706.054</v>
      </c>
      <c r="N7582">
        <v>5.8999999999999997E-2</v>
      </c>
      <c r="O7582">
        <v>64.715000000000003</v>
      </c>
      <c r="P7582">
        <v>2.7199999999999998E-2</v>
      </c>
      <c r="Q7582">
        <v>4958990.9230000004</v>
      </c>
      <c r="R7582" t="s">
        <v>34</v>
      </c>
      <c r="S7582" t="s">
        <v>38</v>
      </c>
      <c r="T7582" t="s">
        <v>89</v>
      </c>
      <c r="V7582" t="s">
        <v>608</v>
      </c>
      <c r="Y7582" t="s">
        <v>103</v>
      </c>
    </row>
    <row r="7583" spans="1:25" x14ac:dyDescent="0.45">
      <c r="A7583" t="s">
        <v>335</v>
      </c>
      <c r="B7583" t="s">
        <v>619</v>
      </c>
      <c r="C7583">
        <v>10725</v>
      </c>
      <c r="D7583" t="s">
        <v>621</v>
      </c>
      <c r="F7583">
        <v>2011</v>
      </c>
      <c r="G7583">
        <v>6004</v>
      </c>
      <c r="H7583">
        <v>5904.18</v>
      </c>
      <c r="I7583">
        <v>717825.14</v>
      </c>
      <c r="K7583">
        <v>1.7589999999999999</v>
      </c>
      <c r="L7583">
        <v>1E-3</v>
      </c>
      <c r="M7583">
        <v>348486.26400000002</v>
      </c>
      <c r="N7583">
        <v>5.8999999999999997E-2</v>
      </c>
      <c r="O7583">
        <v>76.212999999999994</v>
      </c>
      <c r="P7583">
        <v>2.7E-2</v>
      </c>
      <c r="Q7583">
        <v>5863926.2570000002</v>
      </c>
      <c r="R7583" t="s">
        <v>34</v>
      </c>
      <c r="S7583" t="s">
        <v>38</v>
      </c>
      <c r="T7583" t="s">
        <v>89</v>
      </c>
      <c r="V7583" t="s">
        <v>608</v>
      </c>
      <c r="Y7583" t="s">
        <v>103</v>
      </c>
    </row>
    <row r="7584" spans="1:25" x14ac:dyDescent="0.45">
      <c r="A7584" t="s">
        <v>335</v>
      </c>
      <c r="B7584" t="s">
        <v>619</v>
      </c>
      <c r="C7584">
        <v>10725</v>
      </c>
      <c r="D7584" t="s">
        <v>621</v>
      </c>
      <c r="F7584">
        <v>2012</v>
      </c>
      <c r="G7584">
        <v>4766</v>
      </c>
      <c r="H7584">
        <v>4694.03</v>
      </c>
      <c r="I7584">
        <v>573267.53</v>
      </c>
      <c r="K7584">
        <v>1.4019999999999999</v>
      </c>
      <c r="L7584">
        <v>1E-3</v>
      </c>
      <c r="M7584">
        <v>277720.96799999999</v>
      </c>
      <c r="N7584">
        <v>5.8999999999999997E-2</v>
      </c>
      <c r="O7584">
        <v>71.5</v>
      </c>
      <c r="P7584">
        <v>3.1300000000000001E-2</v>
      </c>
      <c r="Q7584">
        <v>4673142.4890000001</v>
      </c>
      <c r="R7584" t="s">
        <v>34</v>
      </c>
      <c r="S7584" t="s">
        <v>38</v>
      </c>
      <c r="T7584" t="s">
        <v>89</v>
      </c>
      <c r="V7584" t="s">
        <v>608</v>
      </c>
      <c r="Y7584" t="s">
        <v>103</v>
      </c>
    </row>
    <row r="7585" spans="1:25" x14ac:dyDescent="0.45">
      <c r="A7585" t="s">
        <v>335</v>
      </c>
      <c r="B7585" t="s">
        <v>619</v>
      </c>
      <c r="C7585">
        <v>10725</v>
      </c>
      <c r="D7585" t="s">
        <v>621</v>
      </c>
      <c r="F7585">
        <v>2013</v>
      </c>
      <c r="G7585">
        <v>6316</v>
      </c>
      <c r="H7585">
        <v>6191.86</v>
      </c>
      <c r="I7585">
        <v>763377.09</v>
      </c>
      <c r="K7585">
        <v>1.8680000000000001</v>
      </c>
      <c r="L7585">
        <v>1E-3</v>
      </c>
      <c r="M7585">
        <v>370014.58500000002</v>
      </c>
      <c r="N7585">
        <v>5.8999999999999997E-2</v>
      </c>
      <c r="O7585">
        <v>80.864000000000004</v>
      </c>
      <c r="P7585">
        <v>2.7199999999999998E-2</v>
      </c>
      <c r="Q7585">
        <v>6226194.0269999998</v>
      </c>
      <c r="R7585" t="s">
        <v>34</v>
      </c>
      <c r="S7585" t="s">
        <v>38</v>
      </c>
      <c r="T7585" t="s">
        <v>89</v>
      </c>
      <c r="V7585" t="s">
        <v>608</v>
      </c>
      <c r="Y7585" t="s">
        <v>103</v>
      </c>
    </row>
    <row r="7586" spans="1:25" x14ac:dyDescent="0.45">
      <c r="A7586" t="s">
        <v>335</v>
      </c>
      <c r="B7586" t="s">
        <v>619</v>
      </c>
      <c r="C7586">
        <v>10725</v>
      </c>
      <c r="D7586" t="s">
        <v>621</v>
      </c>
      <c r="F7586">
        <v>2014</v>
      </c>
      <c r="G7586">
        <v>3788</v>
      </c>
      <c r="H7586">
        <v>3716.42</v>
      </c>
      <c r="I7586">
        <v>450963.1</v>
      </c>
      <c r="K7586">
        <v>1.101</v>
      </c>
      <c r="L7586">
        <v>1E-3</v>
      </c>
      <c r="M7586">
        <v>218052.905</v>
      </c>
      <c r="N7586">
        <v>5.8999999999999997E-2</v>
      </c>
      <c r="O7586">
        <v>47.161000000000001</v>
      </c>
      <c r="P7586">
        <v>2.69E-2</v>
      </c>
      <c r="Q7586">
        <v>3669158.2969999998</v>
      </c>
      <c r="R7586" t="s">
        <v>34</v>
      </c>
      <c r="S7586" t="s">
        <v>38</v>
      </c>
      <c r="T7586" t="s">
        <v>89</v>
      </c>
      <c r="V7586" t="s">
        <v>608</v>
      </c>
      <c r="Y7586" t="s">
        <v>107</v>
      </c>
    </row>
    <row r="7587" spans="1:25" x14ac:dyDescent="0.45">
      <c r="A7587" t="s">
        <v>335</v>
      </c>
      <c r="B7587" t="s">
        <v>619</v>
      </c>
      <c r="C7587">
        <v>10725</v>
      </c>
      <c r="D7587" t="s">
        <v>621</v>
      </c>
      <c r="F7587">
        <v>2015</v>
      </c>
      <c r="G7587">
        <v>3646</v>
      </c>
      <c r="H7587">
        <v>3582.08</v>
      </c>
      <c r="I7587">
        <v>419474.19</v>
      </c>
      <c r="K7587">
        <v>1.034</v>
      </c>
      <c r="L7587">
        <v>1E-3</v>
      </c>
      <c r="M7587">
        <v>204838.13699999999</v>
      </c>
      <c r="N7587">
        <v>5.8999999999999997E-2</v>
      </c>
      <c r="O7587">
        <v>46.21</v>
      </c>
      <c r="P7587">
        <v>2.81E-2</v>
      </c>
      <c r="Q7587">
        <v>3446762.61</v>
      </c>
      <c r="R7587" t="s">
        <v>34</v>
      </c>
      <c r="S7587" t="s">
        <v>38</v>
      </c>
      <c r="T7587" t="s">
        <v>89</v>
      </c>
      <c r="V7587" t="s">
        <v>608</v>
      </c>
      <c r="Y7587" t="s">
        <v>146</v>
      </c>
    </row>
    <row r="7588" spans="1:25" x14ac:dyDescent="0.45">
      <c r="A7588" t="s">
        <v>335</v>
      </c>
      <c r="B7588" t="s">
        <v>619</v>
      </c>
      <c r="C7588">
        <v>10725</v>
      </c>
      <c r="D7588" t="s">
        <v>621</v>
      </c>
      <c r="F7588">
        <v>2016</v>
      </c>
      <c r="G7588">
        <v>2305</v>
      </c>
      <c r="H7588">
        <v>2263.7199999999998</v>
      </c>
      <c r="I7588">
        <v>258151.14</v>
      </c>
      <c r="K7588">
        <v>0.64600000000000002</v>
      </c>
      <c r="L7588">
        <v>1E-3</v>
      </c>
      <c r="M7588">
        <v>127964.001</v>
      </c>
      <c r="N7588">
        <v>5.8999999999999997E-2</v>
      </c>
      <c r="O7588">
        <v>29.08</v>
      </c>
      <c r="P7588">
        <v>2.8400000000000002E-2</v>
      </c>
      <c r="Q7588">
        <v>2153257.4070000001</v>
      </c>
      <c r="R7588" t="s">
        <v>34</v>
      </c>
      <c r="S7588" t="s">
        <v>38</v>
      </c>
      <c r="T7588" t="s">
        <v>89</v>
      </c>
      <c r="V7588" t="s">
        <v>608</v>
      </c>
      <c r="Y7588" t="s">
        <v>146</v>
      </c>
    </row>
    <row r="7589" spans="1:25" x14ac:dyDescent="0.45">
      <c r="A7589" t="s">
        <v>335</v>
      </c>
      <c r="B7589" t="s">
        <v>619</v>
      </c>
      <c r="C7589">
        <v>10725</v>
      </c>
      <c r="D7589" t="s">
        <v>621</v>
      </c>
      <c r="F7589">
        <v>2017</v>
      </c>
      <c r="G7589">
        <v>1044</v>
      </c>
      <c r="H7589">
        <v>1016.43</v>
      </c>
      <c r="I7589">
        <v>110940.93</v>
      </c>
      <c r="K7589">
        <v>0.27800000000000002</v>
      </c>
      <c r="L7589">
        <v>1E-3</v>
      </c>
      <c r="M7589">
        <v>55147.188000000002</v>
      </c>
      <c r="N7589">
        <v>5.8999999999999997E-2</v>
      </c>
      <c r="O7589">
        <v>12.539</v>
      </c>
      <c r="P7589">
        <v>2.8500000000000001E-2</v>
      </c>
      <c r="Q7589">
        <v>927953.60199999996</v>
      </c>
      <c r="R7589" t="s">
        <v>34</v>
      </c>
      <c r="S7589" t="s">
        <v>38</v>
      </c>
      <c r="T7589" t="s">
        <v>89</v>
      </c>
      <c r="V7589" t="s">
        <v>608</v>
      </c>
      <c r="Y7589" t="s">
        <v>147</v>
      </c>
    </row>
    <row r="7590" spans="1:25" x14ac:dyDescent="0.45">
      <c r="A7590" t="s">
        <v>335</v>
      </c>
      <c r="B7590" t="s">
        <v>619</v>
      </c>
      <c r="C7590">
        <v>10725</v>
      </c>
      <c r="D7590" t="s">
        <v>621</v>
      </c>
      <c r="F7590">
        <v>2018</v>
      </c>
      <c r="G7590">
        <v>2033</v>
      </c>
      <c r="H7590">
        <v>1990.24</v>
      </c>
      <c r="I7590">
        <v>221658.58</v>
      </c>
      <c r="K7590">
        <v>0.55100000000000005</v>
      </c>
      <c r="L7590">
        <v>1E-3</v>
      </c>
      <c r="M7590">
        <v>109231.857</v>
      </c>
      <c r="N7590">
        <v>5.8999999999999997E-2</v>
      </c>
      <c r="O7590">
        <v>24.809000000000001</v>
      </c>
      <c r="P7590">
        <v>2.8199999999999999E-2</v>
      </c>
      <c r="Q7590">
        <v>1838018.9369999999</v>
      </c>
      <c r="R7590" t="s">
        <v>34</v>
      </c>
      <c r="S7590" t="s">
        <v>38</v>
      </c>
      <c r="T7590" t="s">
        <v>89</v>
      </c>
      <c r="V7590" t="s">
        <v>608</v>
      </c>
      <c r="Y7590" t="s">
        <v>147</v>
      </c>
    </row>
    <row r="7591" spans="1:25" x14ac:dyDescent="0.45">
      <c r="A7591" t="s">
        <v>335</v>
      </c>
      <c r="B7591" t="s">
        <v>619</v>
      </c>
      <c r="C7591">
        <v>10725</v>
      </c>
      <c r="D7591" t="s">
        <v>621</v>
      </c>
      <c r="F7591">
        <v>2019</v>
      </c>
      <c r="G7591">
        <v>628</v>
      </c>
      <c r="H7591">
        <v>613.66999999999996</v>
      </c>
      <c r="I7591">
        <v>67241.600000000006</v>
      </c>
      <c r="K7591">
        <v>0.17</v>
      </c>
      <c r="L7591">
        <v>1E-3</v>
      </c>
      <c r="M7591">
        <v>33594.03</v>
      </c>
      <c r="N7591">
        <v>5.8999999999999997E-2</v>
      </c>
      <c r="O7591">
        <v>7.73</v>
      </c>
      <c r="P7591">
        <v>2.9100000000000001E-2</v>
      </c>
      <c r="Q7591">
        <v>565267.55599999998</v>
      </c>
      <c r="R7591" t="s">
        <v>34</v>
      </c>
      <c r="S7591" t="s">
        <v>38</v>
      </c>
      <c r="T7591" t="s">
        <v>89</v>
      </c>
      <c r="V7591" t="s">
        <v>608</v>
      </c>
      <c r="Y7591" t="s">
        <v>147</v>
      </c>
    </row>
    <row r="7592" spans="1:25" x14ac:dyDescent="0.45">
      <c r="A7592" t="s">
        <v>335</v>
      </c>
      <c r="B7592" t="s">
        <v>619</v>
      </c>
      <c r="C7592">
        <v>10725</v>
      </c>
      <c r="D7592" t="s">
        <v>621</v>
      </c>
      <c r="F7592">
        <v>2020</v>
      </c>
      <c r="G7592">
        <v>608</v>
      </c>
      <c r="H7592">
        <v>590.69000000000005</v>
      </c>
      <c r="I7592">
        <v>62513.32</v>
      </c>
      <c r="K7592">
        <v>0.156</v>
      </c>
      <c r="L7592">
        <v>1E-3</v>
      </c>
      <c r="M7592">
        <v>30908.393</v>
      </c>
      <c r="N7592">
        <v>5.8999999999999997E-2</v>
      </c>
      <c r="O7592">
        <v>7.3120000000000003</v>
      </c>
      <c r="P7592">
        <v>3.0099999999999998E-2</v>
      </c>
      <c r="Q7592">
        <v>520154.826</v>
      </c>
      <c r="R7592" t="s">
        <v>34</v>
      </c>
      <c r="S7592" t="s">
        <v>38</v>
      </c>
      <c r="T7592" t="s">
        <v>89</v>
      </c>
      <c r="V7592" t="s">
        <v>608</v>
      </c>
      <c r="Y7592" t="s">
        <v>147</v>
      </c>
    </row>
    <row r="7593" spans="1:25" x14ac:dyDescent="0.45">
      <c r="A7593" t="s">
        <v>335</v>
      </c>
      <c r="B7593" t="s">
        <v>619</v>
      </c>
      <c r="C7593">
        <v>10725</v>
      </c>
      <c r="D7593" t="s">
        <v>621</v>
      </c>
      <c r="F7593">
        <v>2021</v>
      </c>
      <c r="G7593">
        <v>515</v>
      </c>
      <c r="H7593">
        <v>499.99</v>
      </c>
      <c r="I7593">
        <v>54530.07</v>
      </c>
      <c r="K7593">
        <v>0.13700000000000001</v>
      </c>
      <c r="L7593">
        <v>1E-3</v>
      </c>
      <c r="M7593">
        <v>27077.271000000001</v>
      </c>
      <c r="N7593">
        <v>5.8999999999999997E-2</v>
      </c>
      <c r="O7593">
        <v>6.2039999999999997</v>
      </c>
      <c r="P7593">
        <v>2.98E-2</v>
      </c>
      <c r="Q7593">
        <v>455642.77</v>
      </c>
      <c r="R7593" t="s">
        <v>34</v>
      </c>
      <c r="S7593" t="s">
        <v>38</v>
      </c>
      <c r="T7593" t="s">
        <v>89</v>
      </c>
      <c r="V7593" t="s">
        <v>608</v>
      </c>
      <c r="Y7593" t="s">
        <v>152</v>
      </c>
    </row>
    <row r="7594" spans="1:25" x14ac:dyDescent="0.45">
      <c r="A7594" t="s">
        <v>335</v>
      </c>
      <c r="B7594" t="s">
        <v>619</v>
      </c>
      <c r="C7594">
        <v>10725</v>
      </c>
      <c r="D7594" t="s">
        <v>621</v>
      </c>
      <c r="F7594">
        <v>2022</v>
      </c>
      <c r="G7594">
        <v>1441</v>
      </c>
      <c r="H7594">
        <v>1424.74</v>
      </c>
      <c r="I7594">
        <v>164113.45000000001</v>
      </c>
      <c r="K7594">
        <v>0.40300000000000002</v>
      </c>
      <c r="L7594">
        <v>1E-3</v>
      </c>
      <c r="M7594">
        <v>79735.493000000002</v>
      </c>
      <c r="N7594">
        <v>5.8999999999999997E-2</v>
      </c>
      <c r="O7594">
        <v>17.965</v>
      </c>
      <c r="P7594">
        <v>2.7799999999999998E-2</v>
      </c>
      <c r="Q7594">
        <v>1341650.17</v>
      </c>
      <c r="R7594" t="s">
        <v>34</v>
      </c>
      <c r="S7594" t="s">
        <v>38</v>
      </c>
      <c r="T7594" t="s">
        <v>89</v>
      </c>
      <c r="V7594" t="s">
        <v>608</v>
      </c>
      <c r="Y7594" t="s">
        <v>152</v>
      </c>
    </row>
    <row r="7595" spans="1:25" x14ac:dyDescent="0.45">
      <c r="A7595" t="s">
        <v>335</v>
      </c>
      <c r="B7595" t="s">
        <v>619</v>
      </c>
      <c r="C7595">
        <v>10725</v>
      </c>
      <c r="D7595" t="s">
        <v>621</v>
      </c>
      <c r="F7595">
        <v>2023</v>
      </c>
      <c r="G7595">
        <v>510</v>
      </c>
      <c r="H7595">
        <v>495.32</v>
      </c>
      <c r="I7595">
        <v>52972.04</v>
      </c>
      <c r="K7595">
        <v>0.13400000000000001</v>
      </c>
      <c r="L7595">
        <v>1E-3</v>
      </c>
      <c r="M7595">
        <v>26530.571</v>
      </c>
      <c r="N7595">
        <v>5.8999999999999997E-2</v>
      </c>
      <c r="O7595">
        <v>5.9249999999999998</v>
      </c>
      <c r="P7595">
        <v>2.87E-2</v>
      </c>
      <c r="Q7595">
        <v>446429.30200000003</v>
      </c>
      <c r="R7595" t="s">
        <v>34</v>
      </c>
      <c r="S7595" t="s">
        <v>38</v>
      </c>
      <c r="T7595" t="s">
        <v>89</v>
      </c>
      <c r="V7595" t="s">
        <v>608</v>
      </c>
      <c r="Y7595" t="s">
        <v>152</v>
      </c>
    </row>
    <row r="7596" spans="1:25" x14ac:dyDescent="0.45">
      <c r="A7596" t="s">
        <v>335</v>
      </c>
      <c r="B7596" t="s">
        <v>619</v>
      </c>
      <c r="C7596">
        <v>10725</v>
      </c>
      <c r="D7596" t="s">
        <v>621</v>
      </c>
      <c r="F7596">
        <v>2024</v>
      </c>
      <c r="G7596">
        <v>165</v>
      </c>
      <c r="H7596">
        <v>160.36000000000001</v>
      </c>
      <c r="I7596">
        <v>17279.13</v>
      </c>
      <c r="K7596">
        <v>4.4999999999999998E-2</v>
      </c>
      <c r="L7596">
        <v>1E-3</v>
      </c>
      <c r="M7596">
        <v>8851.9979999999996</v>
      </c>
      <c r="N7596">
        <v>5.8999999999999997E-2</v>
      </c>
      <c r="O7596">
        <v>2.0049999999999999</v>
      </c>
      <c r="P7596">
        <v>3.0099999999999998E-2</v>
      </c>
      <c r="Q7596">
        <v>148958.03400000001</v>
      </c>
      <c r="R7596" t="s">
        <v>34</v>
      </c>
      <c r="S7596" t="s">
        <v>38</v>
      </c>
      <c r="T7596" t="s">
        <v>89</v>
      </c>
      <c r="V7596" t="s">
        <v>608</v>
      </c>
      <c r="Y7596" t="s">
        <v>152</v>
      </c>
    </row>
    <row r="7597" spans="1:25" x14ac:dyDescent="0.45">
      <c r="A7597" t="s">
        <v>335</v>
      </c>
      <c r="B7597" t="s">
        <v>619</v>
      </c>
      <c r="C7597">
        <v>10725</v>
      </c>
      <c r="D7597" t="s">
        <v>622</v>
      </c>
      <c r="F7597">
        <v>2009</v>
      </c>
      <c r="G7597">
        <v>5639</v>
      </c>
      <c r="H7597">
        <v>5564.81</v>
      </c>
      <c r="I7597">
        <v>649325.30000000005</v>
      </c>
      <c r="K7597">
        <v>1.641</v>
      </c>
      <c r="L7597">
        <v>1E-3</v>
      </c>
      <c r="M7597">
        <v>323231.326</v>
      </c>
      <c r="N7597">
        <v>5.8999999999999997E-2</v>
      </c>
      <c r="O7597">
        <v>69.295000000000002</v>
      </c>
      <c r="P7597">
        <v>2.63E-2</v>
      </c>
      <c r="Q7597">
        <v>5438997.6859999998</v>
      </c>
      <c r="R7597" t="s">
        <v>34</v>
      </c>
      <c r="S7597" t="s">
        <v>38</v>
      </c>
      <c r="T7597" t="s">
        <v>89</v>
      </c>
      <c r="V7597" t="s">
        <v>608</v>
      </c>
      <c r="Y7597" t="s">
        <v>103</v>
      </c>
    </row>
    <row r="7598" spans="1:25" x14ac:dyDescent="0.45">
      <c r="A7598" t="s">
        <v>335</v>
      </c>
      <c r="B7598" t="s">
        <v>619</v>
      </c>
      <c r="C7598">
        <v>10725</v>
      </c>
      <c r="D7598" t="s">
        <v>622</v>
      </c>
      <c r="F7598">
        <v>2010</v>
      </c>
      <c r="G7598">
        <v>4895</v>
      </c>
      <c r="H7598">
        <v>4801.8500000000004</v>
      </c>
      <c r="I7598">
        <v>567625.76</v>
      </c>
      <c r="K7598">
        <v>1.415</v>
      </c>
      <c r="L7598">
        <v>1E-3</v>
      </c>
      <c r="M7598">
        <v>280190.49699999997</v>
      </c>
      <c r="N7598">
        <v>5.8999999999999997E-2</v>
      </c>
      <c r="O7598">
        <v>60.542999999999999</v>
      </c>
      <c r="P7598">
        <v>2.6499999999999999E-2</v>
      </c>
      <c r="Q7598">
        <v>4714865.9720000001</v>
      </c>
      <c r="R7598" t="s">
        <v>34</v>
      </c>
      <c r="S7598" t="s">
        <v>38</v>
      </c>
      <c r="T7598" t="s">
        <v>89</v>
      </c>
      <c r="V7598" t="s">
        <v>608</v>
      </c>
      <c r="Y7598" t="s">
        <v>103</v>
      </c>
    </row>
    <row r="7599" spans="1:25" x14ac:dyDescent="0.45">
      <c r="A7599" t="s">
        <v>335</v>
      </c>
      <c r="B7599" t="s">
        <v>619</v>
      </c>
      <c r="C7599">
        <v>10725</v>
      </c>
      <c r="D7599" t="s">
        <v>622</v>
      </c>
      <c r="F7599">
        <v>2011</v>
      </c>
      <c r="G7599">
        <v>5559</v>
      </c>
      <c r="H7599">
        <v>5480.51</v>
      </c>
      <c r="I7599">
        <v>643217.03</v>
      </c>
      <c r="K7599">
        <v>1.57</v>
      </c>
      <c r="L7599">
        <v>1E-3</v>
      </c>
      <c r="M7599">
        <v>310897.29499999998</v>
      </c>
      <c r="N7599">
        <v>5.8999999999999997E-2</v>
      </c>
      <c r="O7599">
        <v>67.805999999999997</v>
      </c>
      <c r="P7599">
        <v>2.6499999999999999E-2</v>
      </c>
      <c r="Q7599">
        <v>5231417.1730000004</v>
      </c>
      <c r="R7599" t="s">
        <v>34</v>
      </c>
      <c r="S7599" t="s">
        <v>38</v>
      </c>
      <c r="T7599" t="s">
        <v>89</v>
      </c>
      <c r="V7599" t="s">
        <v>608</v>
      </c>
      <c r="Y7599" t="s">
        <v>103</v>
      </c>
    </row>
    <row r="7600" spans="1:25" x14ac:dyDescent="0.45">
      <c r="A7600" t="s">
        <v>335</v>
      </c>
      <c r="B7600" t="s">
        <v>619</v>
      </c>
      <c r="C7600">
        <v>10725</v>
      </c>
      <c r="D7600" t="s">
        <v>622</v>
      </c>
      <c r="F7600">
        <v>2012</v>
      </c>
      <c r="G7600">
        <v>4938</v>
      </c>
      <c r="H7600">
        <v>4863.75</v>
      </c>
      <c r="I7600">
        <v>573278.18000000005</v>
      </c>
      <c r="K7600">
        <v>1.413</v>
      </c>
      <c r="L7600">
        <v>1E-3</v>
      </c>
      <c r="M7600">
        <v>279823.58199999999</v>
      </c>
      <c r="N7600">
        <v>5.8999999999999997E-2</v>
      </c>
      <c r="O7600">
        <v>69.186000000000007</v>
      </c>
      <c r="P7600">
        <v>3.0200000000000001E-2</v>
      </c>
      <c r="Q7600">
        <v>4708631.8459999999</v>
      </c>
      <c r="R7600" t="s">
        <v>34</v>
      </c>
      <c r="S7600" t="s">
        <v>38</v>
      </c>
      <c r="T7600" t="s">
        <v>89</v>
      </c>
      <c r="V7600" t="s">
        <v>608</v>
      </c>
      <c r="Y7600" t="s">
        <v>103</v>
      </c>
    </row>
    <row r="7601" spans="1:25" x14ac:dyDescent="0.45">
      <c r="A7601" t="s">
        <v>335</v>
      </c>
      <c r="B7601" t="s">
        <v>619</v>
      </c>
      <c r="C7601">
        <v>10725</v>
      </c>
      <c r="D7601" t="s">
        <v>622</v>
      </c>
      <c r="F7601">
        <v>2013</v>
      </c>
      <c r="G7601">
        <v>6155</v>
      </c>
      <c r="H7601">
        <v>6064.68</v>
      </c>
      <c r="I7601">
        <v>754800.4</v>
      </c>
      <c r="K7601">
        <v>1.8640000000000001</v>
      </c>
      <c r="L7601">
        <v>1E-3</v>
      </c>
      <c r="M7601">
        <v>369127.28700000001</v>
      </c>
      <c r="N7601">
        <v>5.8999999999999997E-2</v>
      </c>
      <c r="O7601">
        <v>80.724000000000004</v>
      </c>
      <c r="P7601">
        <v>2.6700000000000002E-2</v>
      </c>
      <c r="Q7601">
        <v>6211324.8140000002</v>
      </c>
      <c r="R7601" t="s">
        <v>34</v>
      </c>
      <c r="S7601" t="s">
        <v>38</v>
      </c>
      <c r="T7601" t="s">
        <v>89</v>
      </c>
      <c r="V7601" t="s">
        <v>608</v>
      </c>
      <c r="Y7601" t="s">
        <v>103</v>
      </c>
    </row>
    <row r="7602" spans="1:25" x14ac:dyDescent="0.45">
      <c r="A7602" t="s">
        <v>335</v>
      </c>
      <c r="B7602" t="s">
        <v>619</v>
      </c>
      <c r="C7602">
        <v>10725</v>
      </c>
      <c r="D7602" t="s">
        <v>622</v>
      </c>
      <c r="F7602">
        <v>2014</v>
      </c>
      <c r="G7602">
        <v>3621</v>
      </c>
      <c r="H7602">
        <v>3563.11</v>
      </c>
      <c r="I7602">
        <v>446593.09</v>
      </c>
      <c r="K7602">
        <v>1.089</v>
      </c>
      <c r="L7602">
        <v>1E-3</v>
      </c>
      <c r="M7602">
        <v>215627.36799999999</v>
      </c>
      <c r="N7602">
        <v>5.8999999999999997E-2</v>
      </c>
      <c r="O7602">
        <v>47.118000000000002</v>
      </c>
      <c r="P7602">
        <v>2.6700000000000002E-2</v>
      </c>
      <c r="Q7602">
        <v>3628347.861</v>
      </c>
      <c r="R7602" t="s">
        <v>34</v>
      </c>
      <c r="S7602" t="s">
        <v>38</v>
      </c>
      <c r="T7602" t="s">
        <v>89</v>
      </c>
      <c r="V7602" t="s">
        <v>608</v>
      </c>
      <c r="Y7602" t="s">
        <v>107</v>
      </c>
    </row>
    <row r="7603" spans="1:25" x14ac:dyDescent="0.45">
      <c r="A7603" t="s">
        <v>335</v>
      </c>
      <c r="B7603" t="s">
        <v>619</v>
      </c>
      <c r="C7603">
        <v>10725</v>
      </c>
      <c r="D7603" t="s">
        <v>622</v>
      </c>
      <c r="F7603">
        <v>2015</v>
      </c>
      <c r="G7603">
        <v>3492</v>
      </c>
      <c r="H7603">
        <v>3344.49</v>
      </c>
      <c r="I7603">
        <v>376472.02</v>
      </c>
      <c r="K7603">
        <v>0.92800000000000005</v>
      </c>
      <c r="L7603">
        <v>1E-3</v>
      </c>
      <c r="M7603">
        <v>183756.15599999999</v>
      </c>
      <c r="N7603">
        <v>5.8999999999999997E-2</v>
      </c>
      <c r="O7603">
        <v>40.137999999999998</v>
      </c>
      <c r="P7603">
        <v>2.8799999999999999E-2</v>
      </c>
      <c r="Q7603">
        <v>3092077.068</v>
      </c>
      <c r="R7603" t="s">
        <v>34</v>
      </c>
      <c r="S7603" t="s">
        <v>38</v>
      </c>
      <c r="T7603" t="s">
        <v>89</v>
      </c>
      <c r="V7603" t="s">
        <v>608</v>
      </c>
      <c r="Y7603" t="s">
        <v>146</v>
      </c>
    </row>
    <row r="7604" spans="1:25" x14ac:dyDescent="0.45">
      <c r="A7604" t="s">
        <v>335</v>
      </c>
      <c r="B7604" t="s">
        <v>619</v>
      </c>
      <c r="C7604">
        <v>10725</v>
      </c>
      <c r="D7604" t="s">
        <v>622</v>
      </c>
      <c r="F7604">
        <v>2016</v>
      </c>
      <c r="G7604">
        <v>2178</v>
      </c>
      <c r="H7604">
        <v>2074.67</v>
      </c>
      <c r="I7604">
        <v>230516.14</v>
      </c>
      <c r="K7604">
        <v>0.57699999999999996</v>
      </c>
      <c r="L7604">
        <v>1E-3</v>
      </c>
      <c r="M7604">
        <v>114362.481</v>
      </c>
      <c r="N7604">
        <v>5.8999999999999997E-2</v>
      </c>
      <c r="O7604">
        <v>25.050999999999998</v>
      </c>
      <c r="P7604">
        <v>2.9499999999999998E-2</v>
      </c>
      <c r="Q7604">
        <v>1924320.8740000001</v>
      </c>
      <c r="R7604" t="s">
        <v>34</v>
      </c>
      <c r="S7604" t="s">
        <v>38</v>
      </c>
      <c r="T7604" t="s">
        <v>89</v>
      </c>
      <c r="V7604" t="s">
        <v>608</v>
      </c>
      <c r="Y7604" t="s">
        <v>146</v>
      </c>
    </row>
    <row r="7605" spans="1:25" x14ac:dyDescent="0.45">
      <c r="A7605" t="s">
        <v>335</v>
      </c>
      <c r="B7605" t="s">
        <v>619</v>
      </c>
      <c r="C7605">
        <v>10725</v>
      </c>
      <c r="D7605" t="s">
        <v>622</v>
      </c>
      <c r="F7605">
        <v>2017</v>
      </c>
      <c r="G7605">
        <v>946</v>
      </c>
      <c r="H7605">
        <v>908.06</v>
      </c>
      <c r="I7605">
        <v>94375.31</v>
      </c>
      <c r="K7605">
        <v>0.23499999999999999</v>
      </c>
      <c r="L7605">
        <v>1E-3</v>
      </c>
      <c r="M7605">
        <v>46536.749000000003</v>
      </c>
      <c r="N7605">
        <v>5.8999999999999997E-2</v>
      </c>
      <c r="O7605">
        <v>10.324999999999999</v>
      </c>
      <c r="P7605">
        <v>2.8799999999999999E-2</v>
      </c>
      <c r="Q7605">
        <v>783040.03099999996</v>
      </c>
      <c r="R7605" t="s">
        <v>34</v>
      </c>
      <c r="S7605" t="s">
        <v>38</v>
      </c>
      <c r="T7605" t="s">
        <v>89</v>
      </c>
      <c r="V7605" t="s">
        <v>608</v>
      </c>
      <c r="Y7605" t="s">
        <v>147</v>
      </c>
    </row>
    <row r="7606" spans="1:25" x14ac:dyDescent="0.45">
      <c r="A7606" t="s">
        <v>335</v>
      </c>
      <c r="B7606" t="s">
        <v>619</v>
      </c>
      <c r="C7606">
        <v>10725</v>
      </c>
      <c r="D7606" t="s">
        <v>622</v>
      </c>
      <c r="F7606">
        <v>2018</v>
      </c>
      <c r="G7606">
        <v>1918</v>
      </c>
      <c r="H7606">
        <v>1849</v>
      </c>
      <c r="I7606">
        <v>192475.19</v>
      </c>
      <c r="K7606">
        <v>0.47599999999999998</v>
      </c>
      <c r="L7606">
        <v>1E-3</v>
      </c>
      <c r="M7606">
        <v>94296.217999999993</v>
      </c>
      <c r="N7606">
        <v>5.8999999999999997E-2</v>
      </c>
      <c r="O7606">
        <v>20.684000000000001</v>
      </c>
      <c r="P7606">
        <v>2.87E-2</v>
      </c>
      <c r="Q7606">
        <v>1586737.6270000001</v>
      </c>
      <c r="R7606" t="s">
        <v>34</v>
      </c>
      <c r="S7606" t="s">
        <v>38</v>
      </c>
      <c r="T7606" t="s">
        <v>89</v>
      </c>
      <c r="V7606" t="s">
        <v>608</v>
      </c>
      <c r="Y7606" t="s">
        <v>147</v>
      </c>
    </row>
    <row r="7607" spans="1:25" x14ac:dyDescent="0.45">
      <c r="A7607" t="s">
        <v>335</v>
      </c>
      <c r="B7607" t="s">
        <v>619</v>
      </c>
      <c r="C7607">
        <v>10725</v>
      </c>
      <c r="D7607" t="s">
        <v>622</v>
      </c>
      <c r="F7607">
        <v>2019</v>
      </c>
      <c r="G7607">
        <v>538</v>
      </c>
      <c r="H7607">
        <v>519.01</v>
      </c>
      <c r="I7607">
        <v>53030.43</v>
      </c>
      <c r="K7607">
        <v>0.13400000000000001</v>
      </c>
      <c r="L7607">
        <v>1E-3</v>
      </c>
      <c r="M7607">
        <v>26460.728999999999</v>
      </c>
      <c r="N7607">
        <v>5.8999999999999997E-2</v>
      </c>
      <c r="O7607">
        <v>5.9109999999999996</v>
      </c>
      <c r="P7607">
        <v>2.81E-2</v>
      </c>
      <c r="Q7607">
        <v>445271.76799999998</v>
      </c>
      <c r="R7607" t="s">
        <v>34</v>
      </c>
      <c r="S7607" t="s">
        <v>38</v>
      </c>
      <c r="T7607" t="s">
        <v>89</v>
      </c>
      <c r="V7607" t="s">
        <v>608</v>
      </c>
      <c r="Y7607" t="s">
        <v>147</v>
      </c>
    </row>
    <row r="7608" spans="1:25" x14ac:dyDescent="0.45">
      <c r="A7608" t="s">
        <v>335</v>
      </c>
      <c r="B7608" t="s">
        <v>619</v>
      </c>
      <c r="C7608">
        <v>10725</v>
      </c>
      <c r="D7608" t="s">
        <v>622</v>
      </c>
      <c r="F7608">
        <v>2020</v>
      </c>
      <c r="G7608">
        <v>543</v>
      </c>
      <c r="H7608">
        <v>526.15</v>
      </c>
      <c r="I7608">
        <v>56357.62</v>
      </c>
      <c r="K7608">
        <v>0.13700000000000001</v>
      </c>
      <c r="L7608">
        <v>1E-3</v>
      </c>
      <c r="M7608">
        <v>27115.688999999998</v>
      </c>
      <c r="N7608">
        <v>5.8999999999999997E-2</v>
      </c>
      <c r="O7608">
        <v>6.0519999999999996</v>
      </c>
      <c r="P7608">
        <v>2.76E-2</v>
      </c>
      <c r="Q7608">
        <v>456319.212</v>
      </c>
      <c r="R7608" t="s">
        <v>34</v>
      </c>
      <c r="S7608" t="s">
        <v>38</v>
      </c>
      <c r="T7608" t="s">
        <v>89</v>
      </c>
      <c r="V7608" t="s">
        <v>608</v>
      </c>
      <c r="Y7608" t="s">
        <v>147</v>
      </c>
    </row>
    <row r="7609" spans="1:25" x14ac:dyDescent="0.45">
      <c r="A7609" t="s">
        <v>335</v>
      </c>
      <c r="B7609" t="s">
        <v>619</v>
      </c>
      <c r="C7609">
        <v>10725</v>
      </c>
      <c r="D7609" t="s">
        <v>622</v>
      </c>
      <c r="F7609">
        <v>2021</v>
      </c>
      <c r="G7609">
        <v>457</v>
      </c>
      <c r="H7609">
        <v>441.49</v>
      </c>
      <c r="I7609">
        <v>48645.91</v>
      </c>
      <c r="K7609">
        <v>0.11899999999999999</v>
      </c>
      <c r="L7609">
        <v>1E-3</v>
      </c>
      <c r="M7609">
        <v>23491.72</v>
      </c>
      <c r="N7609">
        <v>5.8999999999999997E-2</v>
      </c>
      <c r="O7609">
        <v>5.3090000000000002</v>
      </c>
      <c r="P7609">
        <v>2.81E-2</v>
      </c>
      <c r="Q7609">
        <v>395309.02500000002</v>
      </c>
      <c r="R7609" t="s">
        <v>34</v>
      </c>
      <c r="S7609" t="s">
        <v>38</v>
      </c>
      <c r="T7609" t="s">
        <v>89</v>
      </c>
      <c r="V7609" t="s">
        <v>608</v>
      </c>
      <c r="Y7609" t="s">
        <v>152</v>
      </c>
    </row>
    <row r="7610" spans="1:25" x14ac:dyDescent="0.45">
      <c r="A7610" t="s">
        <v>335</v>
      </c>
      <c r="B7610" t="s">
        <v>619</v>
      </c>
      <c r="C7610">
        <v>10725</v>
      </c>
      <c r="D7610" t="s">
        <v>622</v>
      </c>
      <c r="F7610">
        <v>2022</v>
      </c>
      <c r="G7610">
        <v>1372</v>
      </c>
      <c r="H7610">
        <v>1350.49</v>
      </c>
      <c r="I7610">
        <v>151503.48000000001</v>
      </c>
      <c r="K7610">
        <v>0.36899999999999999</v>
      </c>
      <c r="L7610">
        <v>1E-3</v>
      </c>
      <c r="M7610">
        <v>73021.456000000006</v>
      </c>
      <c r="N7610">
        <v>5.8999999999999997E-2</v>
      </c>
      <c r="O7610">
        <v>16.219000000000001</v>
      </c>
      <c r="P7610">
        <v>2.7199999999999998E-2</v>
      </c>
      <c r="Q7610">
        <v>1228746.9240000001</v>
      </c>
      <c r="R7610" t="s">
        <v>34</v>
      </c>
      <c r="S7610" t="s">
        <v>38</v>
      </c>
      <c r="T7610" t="s">
        <v>89</v>
      </c>
      <c r="V7610" t="s">
        <v>608</v>
      </c>
      <c r="Y7610" t="s">
        <v>152</v>
      </c>
    </row>
    <row r="7611" spans="1:25" x14ac:dyDescent="0.45">
      <c r="A7611" t="s">
        <v>335</v>
      </c>
      <c r="B7611" t="s">
        <v>619</v>
      </c>
      <c r="C7611">
        <v>10725</v>
      </c>
      <c r="D7611" t="s">
        <v>622</v>
      </c>
      <c r="F7611">
        <v>2023</v>
      </c>
      <c r="G7611">
        <v>442</v>
      </c>
      <c r="H7611">
        <v>426.13</v>
      </c>
      <c r="I7611">
        <v>44928.87</v>
      </c>
      <c r="K7611">
        <v>0.113</v>
      </c>
      <c r="L7611">
        <v>1E-3</v>
      </c>
      <c r="M7611">
        <v>22307.702000000001</v>
      </c>
      <c r="N7611">
        <v>5.8999999999999997E-2</v>
      </c>
      <c r="O7611">
        <v>4.9669999999999996</v>
      </c>
      <c r="P7611">
        <v>2.81E-2</v>
      </c>
      <c r="Q7611">
        <v>375373.24699999997</v>
      </c>
      <c r="R7611" t="s">
        <v>34</v>
      </c>
      <c r="S7611" t="s">
        <v>38</v>
      </c>
      <c r="T7611" t="s">
        <v>89</v>
      </c>
      <c r="V7611" t="s">
        <v>608</v>
      </c>
      <c r="Y7611" t="s">
        <v>152</v>
      </c>
    </row>
    <row r="7612" spans="1:25" x14ac:dyDescent="0.45">
      <c r="A7612" t="s">
        <v>335</v>
      </c>
      <c r="B7612" t="s">
        <v>619</v>
      </c>
      <c r="C7612">
        <v>10725</v>
      </c>
      <c r="D7612" t="s">
        <v>622</v>
      </c>
      <c r="F7612">
        <v>2024</v>
      </c>
      <c r="G7612">
        <v>116</v>
      </c>
      <c r="H7612">
        <v>110.96</v>
      </c>
      <c r="I7612">
        <v>12018.06</v>
      </c>
      <c r="K7612">
        <v>3.1E-2</v>
      </c>
      <c r="L7612">
        <v>1E-3</v>
      </c>
      <c r="M7612">
        <v>6057.7460000000001</v>
      </c>
      <c r="N7612">
        <v>5.8999999999999997E-2</v>
      </c>
      <c r="O7612">
        <v>1.3660000000000001</v>
      </c>
      <c r="P7612">
        <v>2.86E-2</v>
      </c>
      <c r="Q7612">
        <v>101926.826</v>
      </c>
      <c r="R7612" t="s">
        <v>34</v>
      </c>
      <c r="S7612" t="s">
        <v>38</v>
      </c>
      <c r="T7612" t="s">
        <v>89</v>
      </c>
      <c r="V7612" t="s">
        <v>608</v>
      </c>
      <c r="Y7612" t="s">
        <v>152</v>
      </c>
    </row>
    <row r="7613" spans="1:25" x14ac:dyDescent="0.45">
      <c r="A7613" t="s">
        <v>203</v>
      </c>
      <c r="B7613" t="s">
        <v>623</v>
      </c>
      <c r="C7613">
        <v>10726</v>
      </c>
      <c r="D7613">
        <v>1</v>
      </c>
      <c r="F7613">
        <v>2009</v>
      </c>
      <c r="G7613">
        <v>854</v>
      </c>
      <c r="H7613">
        <v>822</v>
      </c>
      <c r="I7613">
        <v>62118</v>
      </c>
      <c r="K7613">
        <v>0.27400000000000002</v>
      </c>
      <c r="L7613">
        <v>1.1000000000000001E-3</v>
      </c>
      <c r="M7613">
        <v>43904.55</v>
      </c>
      <c r="N7613">
        <v>5.8999999999999997E-2</v>
      </c>
      <c r="O7613">
        <v>12.435</v>
      </c>
      <c r="P7613">
        <v>3.5999999999999997E-2</v>
      </c>
      <c r="Q7613">
        <v>738525.95</v>
      </c>
      <c r="R7613" t="s">
        <v>34</v>
      </c>
      <c r="S7613" t="s">
        <v>38</v>
      </c>
      <c r="T7613" t="s">
        <v>89</v>
      </c>
      <c r="V7613" t="s">
        <v>608</v>
      </c>
      <c r="Y7613" t="s">
        <v>35</v>
      </c>
    </row>
    <row r="7614" spans="1:25" x14ac:dyDescent="0.45">
      <c r="A7614" t="s">
        <v>203</v>
      </c>
      <c r="B7614" t="s">
        <v>623</v>
      </c>
      <c r="C7614">
        <v>10726</v>
      </c>
      <c r="D7614">
        <v>1</v>
      </c>
      <c r="F7614">
        <v>2010</v>
      </c>
      <c r="G7614">
        <v>2633</v>
      </c>
      <c r="H7614">
        <v>2530.75</v>
      </c>
      <c r="I7614">
        <v>187455.25</v>
      </c>
      <c r="K7614">
        <v>0.67300000000000004</v>
      </c>
      <c r="L7614">
        <v>1E-3</v>
      </c>
      <c r="M7614">
        <v>132747.85</v>
      </c>
      <c r="N7614">
        <v>5.8999999999999997E-2</v>
      </c>
      <c r="O7614">
        <v>35.348999999999997</v>
      </c>
      <c r="P7614">
        <v>3.2500000000000001E-2</v>
      </c>
      <c r="Q7614">
        <v>2233719.9500000002</v>
      </c>
      <c r="R7614" t="s">
        <v>34</v>
      </c>
      <c r="S7614" t="s">
        <v>38</v>
      </c>
      <c r="T7614" t="s">
        <v>89</v>
      </c>
      <c r="V7614" t="s">
        <v>608</v>
      </c>
      <c r="Y7614" t="s">
        <v>35</v>
      </c>
    </row>
    <row r="7615" spans="1:25" x14ac:dyDescent="0.45">
      <c r="A7615" t="s">
        <v>203</v>
      </c>
      <c r="B7615" t="s">
        <v>623</v>
      </c>
      <c r="C7615">
        <v>10726</v>
      </c>
      <c r="D7615">
        <v>1</v>
      </c>
      <c r="F7615">
        <v>2011</v>
      </c>
      <c r="G7615">
        <v>3806</v>
      </c>
      <c r="H7615">
        <v>3712.25</v>
      </c>
      <c r="I7615">
        <v>289386.75</v>
      </c>
      <c r="K7615">
        <v>1.0309999999999999</v>
      </c>
      <c r="L7615">
        <v>1E-3</v>
      </c>
      <c r="M7615">
        <v>201540.52499999999</v>
      </c>
      <c r="N7615">
        <v>5.8999999999999997E-2</v>
      </c>
      <c r="O7615">
        <v>53.493000000000002</v>
      </c>
      <c r="P7615">
        <v>3.2199999999999999E-2</v>
      </c>
      <c r="Q7615">
        <v>3391352.7749999999</v>
      </c>
      <c r="R7615" t="s">
        <v>34</v>
      </c>
      <c r="S7615" t="s">
        <v>38</v>
      </c>
      <c r="T7615" t="s">
        <v>89</v>
      </c>
      <c r="V7615" t="s">
        <v>608</v>
      </c>
      <c r="Y7615" t="s">
        <v>35</v>
      </c>
    </row>
    <row r="7616" spans="1:25" x14ac:dyDescent="0.45">
      <c r="A7616" t="s">
        <v>203</v>
      </c>
      <c r="B7616" t="s">
        <v>623</v>
      </c>
      <c r="C7616">
        <v>10726</v>
      </c>
      <c r="D7616">
        <v>1</v>
      </c>
      <c r="F7616">
        <v>2012</v>
      </c>
      <c r="G7616">
        <v>3908</v>
      </c>
      <c r="H7616">
        <v>3773.25</v>
      </c>
      <c r="I7616">
        <v>286692.75</v>
      </c>
      <c r="K7616">
        <v>1.018</v>
      </c>
      <c r="L7616">
        <v>1E-3</v>
      </c>
      <c r="M7616">
        <v>198393.3</v>
      </c>
      <c r="N7616">
        <v>5.8999999999999997E-2</v>
      </c>
      <c r="O7616">
        <v>53.981999999999999</v>
      </c>
      <c r="P7616">
        <v>3.3300000000000003E-2</v>
      </c>
      <c r="Q7616">
        <v>3338371.05</v>
      </c>
      <c r="R7616" t="s">
        <v>34</v>
      </c>
      <c r="S7616" t="s">
        <v>38</v>
      </c>
      <c r="T7616" t="s">
        <v>89</v>
      </c>
      <c r="V7616" t="s">
        <v>608</v>
      </c>
      <c r="Y7616" t="s">
        <v>35</v>
      </c>
    </row>
    <row r="7617" spans="1:25" x14ac:dyDescent="0.45">
      <c r="A7617" t="s">
        <v>203</v>
      </c>
      <c r="B7617" t="s">
        <v>623</v>
      </c>
      <c r="C7617">
        <v>10726</v>
      </c>
      <c r="D7617">
        <v>1</v>
      </c>
      <c r="F7617">
        <v>2013</v>
      </c>
      <c r="G7617">
        <v>3572</v>
      </c>
      <c r="H7617">
        <v>3425.5</v>
      </c>
      <c r="I7617">
        <v>260807</v>
      </c>
      <c r="K7617">
        <v>0.92700000000000005</v>
      </c>
      <c r="L7617">
        <v>1E-3</v>
      </c>
      <c r="M7617">
        <v>180025.22500000001</v>
      </c>
      <c r="N7617">
        <v>5.8999999999999997E-2</v>
      </c>
      <c r="O7617">
        <v>50.156999999999996</v>
      </c>
      <c r="P7617">
        <v>3.5900000000000001E-2</v>
      </c>
      <c r="Q7617">
        <v>3029240.45</v>
      </c>
      <c r="R7617" t="s">
        <v>34</v>
      </c>
      <c r="S7617" t="s">
        <v>38</v>
      </c>
      <c r="T7617" t="s">
        <v>89</v>
      </c>
      <c r="V7617" t="s">
        <v>608</v>
      </c>
      <c r="Y7617" t="s">
        <v>35</v>
      </c>
    </row>
    <row r="7618" spans="1:25" x14ac:dyDescent="0.45">
      <c r="A7618" t="s">
        <v>203</v>
      </c>
      <c r="B7618" t="s">
        <v>623</v>
      </c>
      <c r="C7618">
        <v>10726</v>
      </c>
      <c r="D7618">
        <v>1</v>
      </c>
      <c r="F7618">
        <v>2014</v>
      </c>
      <c r="G7618">
        <v>3925</v>
      </c>
      <c r="H7618">
        <v>3763</v>
      </c>
      <c r="I7618">
        <v>290948.5</v>
      </c>
      <c r="K7618">
        <v>1.0269999999999999</v>
      </c>
      <c r="L7618">
        <v>1E-3</v>
      </c>
      <c r="M7618">
        <v>201075.57500000001</v>
      </c>
      <c r="N7618">
        <v>5.8999999999999997E-2</v>
      </c>
      <c r="O7618">
        <v>55.19</v>
      </c>
      <c r="P7618">
        <v>3.5499999999999997E-2</v>
      </c>
      <c r="Q7618">
        <v>3383449.5</v>
      </c>
      <c r="R7618" t="s">
        <v>34</v>
      </c>
      <c r="S7618" t="s">
        <v>38</v>
      </c>
      <c r="T7618" t="s">
        <v>89</v>
      </c>
      <c r="V7618" t="s">
        <v>608</v>
      </c>
      <c r="Y7618" t="s">
        <v>35</v>
      </c>
    </row>
    <row r="7619" spans="1:25" x14ac:dyDescent="0.45">
      <c r="A7619" t="s">
        <v>203</v>
      </c>
      <c r="B7619" t="s">
        <v>623</v>
      </c>
      <c r="C7619">
        <v>10726</v>
      </c>
      <c r="D7619">
        <v>1</v>
      </c>
      <c r="F7619">
        <v>2015</v>
      </c>
      <c r="G7619">
        <v>4359</v>
      </c>
      <c r="H7619">
        <v>4193.5</v>
      </c>
      <c r="I7619">
        <v>327261.5</v>
      </c>
      <c r="K7619">
        <v>1.1399999999999999</v>
      </c>
      <c r="L7619">
        <v>1E-3</v>
      </c>
      <c r="M7619">
        <v>226265.45</v>
      </c>
      <c r="N7619">
        <v>5.8999999999999997E-2</v>
      </c>
      <c r="O7619">
        <v>61.430999999999997</v>
      </c>
      <c r="P7619">
        <v>3.5200000000000002E-2</v>
      </c>
      <c r="Q7619">
        <v>3807305.2749999999</v>
      </c>
      <c r="R7619" t="s">
        <v>34</v>
      </c>
      <c r="S7619" t="s">
        <v>38</v>
      </c>
      <c r="T7619" t="s">
        <v>89</v>
      </c>
      <c r="V7619" t="s">
        <v>608</v>
      </c>
      <c r="Y7619" t="s">
        <v>36</v>
      </c>
    </row>
    <row r="7620" spans="1:25" x14ac:dyDescent="0.45">
      <c r="A7620" t="s">
        <v>203</v>
      </c>
      <c r="B7620" t="s">
        <v>623</v>
      </c>
      <c r="C7620">
        <v>10726</v>
      </c>
      <c r="D7620">
        <v>1</v>
      </c>
      <c r="F7620">
        <v>2016</v>
      </c>
      <c r="G7620">
        <v>3438</v>
      </c>
      <c r="H7620">
        <v>3306.75</v>
      </c>
      <c r="I7620">
        <v>247519.5</v>
      </c>
      <c r="K7620">
        <v>0.874</v>
      </c>
      <c r="L7620">
        <v>1E-3</v>
      </c>
      <c r="M7620">
        <v>173139.67499999999</v>
      </c>
      <c r="N7620">
        <v>5.8999999999999997E-2</v>
      </c>
      <c r="O7620">
        <v>47.314999999999998</v>
      </c>
      <c r="P7620">
        <v>3.5200000000000002E-2</v>
      </c>
      <c r="Q7620">
        <v>2913392.9249999998</v>
      </c>
      <c r="R7620" t="s">
        <v>34</v>
      </c>
      <c r="S7620" t="s">
        <v>38</v>
      </c>
      <c r="T7620" t="s">
        <v>89</v>
      </c>
      <c r="V7620" t="s">
        <v>608</v>
      </c>
      <c r="Y7620" t="s">
        <v>36</v>
      </c>
    </row>
    <row r="7621" spans="1:25" x14ac:dyDescent="0.45">
      <c r="A7621" t="s">
        <v>203</v>
      </c>
      <c r="B7621" t="s">
        <v>623</v>
      </c>
      <c r="C7621">
        <v>10726</v>
      </c>
      <c r="D7621">
        <v>1</v>
      </c>
      <c r="F7621">
        <v>2017</v>
      </c>
      <c r="G7621">
        <v>3297</v>
      </c>
      <c r="H7621">
        <v>3143.5</v>
      </c>
      <c r="I7621">
        <v>232224.75</v>
      </c>
      <c r="K7621">
        <v>0.82899999999999996</v>
      </c>
      <c r="L7621">
        <v>1E-3</v>
      </c>
      <c r="M7621">
        <v>164136.35</v>
      </c>
      <c r="N7621">
        <v>5.8999999999999997E-2</v>
      </c>
      <c r="O7621">
        <v>44.155000000000001</v>
      </c>
      <c r="P7621">
        <v>3.5099999999999999E-2</v>
      </c>
      <c r="Q7621">
        <v>2761935.0249999999</v>
      </c>
      <c r="R7621" t="s">
        <v>34</v>
      </c>
      <c r="S7621" t="s">
        <v>38</v>
      </c>
      <c r="T7621" t="s">
        <v>89</v>
      </c>
      <c r="V7621" t="s">
        <v>608</v>
      </c>
      <c r="Y7621" t="s">
        <v>36</v>
      </c>
    </row>
    <row r="7622" spans="1:25" x14ac:dyDescent="0.45">
      <c r="A7622" t="s">
        <v>203</v>
      </c>
      <c r="B7622" t="s">
        <v>623</v>
      </c>
      <c r="C7622">
        <v>10726</v>
      </c>
      <c r="D7622">
        <v>1</v>
      </c>
      <c r="F7622">
        <v>2018</v>
      </c>
      <c r="G7622">
        <v>2693</v>
      </c>
      <c r="H7622">
        <v>2569.75</v>
      </c>
      <c r="I7622">
        <v>187172.25</v>
      </c>
      <c r="K7622">
        <v>0.67100000000000004</v>
      </c>
      <c r="L7622">
        <v>1E-3</v>
      </c>
      <c r="M7622">
        <v>133415.35</v>
      </c>
      <c r="N7622">
        <v>5.8999999999999997E-2</v>
      </c>
      <c r="O7622">
        <v>36.982999999999997</v>
      </c>
      <c r="P7622">
        <v>3.6600000000000001E-2</v>
      </c>
      <c r="Q7622">
        <v>2244960.7250000001</v>
      </c>
      <c r="R7622" t="s">
        <v>34</v>
      </c>
      <c r="S7622" t="s">
        <v>38</v>
      </c>
      <c r="T7622" t="s">
        <v>89</v>
      </c>
      <c r="V7622" t="s">
        <v>608</v>
      </c>
      <c r="Y7622" t="s">
        <v>36</v>
      </c>
    </row>
    <row r="7623" spans="1:25" x14ac:dyDescent="0.45">
      <c r="A7623" t="s">
        <v>203</v>
      </c>
      <c r="B7623" t="s">
        <v>623</v>
      </c>
      <c r="C7623">
        <v>10726</v>
      </c>
      <c r="D7623">
        <v>1</v>
      </c>
      <c r="F7623">
        <v>2019</v>
      </c>
      <c r="G7623">
        <v>1570</v>
      </c>
      <c r="H7623">
        <v>1491</v>
      </c>
      <c r="I7623">
        <v>107291.75</v>
      </c>
      <c r="K7623">
        <v>0.38100000000000001</v>
      </c>
      <c r="L7623">
        <v>1E-3</v>
      </c>
      <c r="M7623">
        <v>75680.175000000003</v>
      </c>
      <c r="N7623">
        <v>5.8999999999999997E-2</v>
      </c>
      <c r="O7623">
        <v>21.515999999999998</v>
      </c>
      <c r="P7623">
        <v>3.6999999999999998E-2</v>
      </c>
      <c r="Q7623">
        <v>1273502.3</v>
      </c>
      <c r="R7623" t="s">
        <v>34</v>
      </c>
      <c r="S7623" t="s">
        <v>38</v>
      </c>
      <c r="T7623" t="s">
        <v>89</v>
      </c>
      <c r="V7623" t="s">
        <v>608</v>
      </c>
      <c r="Y7623" t="s">
        <v>36</v>
      </c>
    </row>
    <row r="7624" spans="1:25" x14ac:dyDescent="0.45">
      <c r="A7624" t="s">
        <v>203</v>
      </c>
      <c r="B7624" t="s">
        <v>623</v>
      </c>
      <c r="C7624">
        <v>10726</v>
      </c>
      <c r="D7624">
        <v>1</v>
      </c>
      <c r="F7624">
        <v>2020</v>
      </c>
      <c r="G7624">
        <v>2008</v>
      </c>
      <c r="H7624">
        <v>1902.75</v>
      </c>
      <c r="I7624">
        <v>132377.25</v>
      </c>
      <c r="K7624">
        <v>0.48099999999999998</v>
      </c>
      <c r="L7624">
        <v>1E-3</v>
      </c>
      <c r="M7624">
        <v>94079.85</v>
      </c>
      <c r="N7624">
        <v>5.8999999999999997E-2</v>
      </c>
      <c r="O7624">
        <v>26.657</v>
      </c>
      <c r="P7624">
        <v>3.6900000000000002E-2</v>
      </c>
      <c r="Q7624">
        <v>1583096.175</v>
      </c>
      <c r="R7624" t="s">
        <v>34</v>
      </c>
      <c r="S7624" t="s">
        <v>38</v>
      </c>
      <c r="T7624" t="s">
        <v>89</v>
      </c>
      <c r="V7624" t="s">
        <v>608</v>
      </c>
      <c r="Y7624" t="s">
        <v>36</v>
      </c>
    </row>
    <row r="7625" spans="1:25" x14ac:dyDescent="0.45">
      <c r="A7625" t="s">
        <v>203</v>
      </c>
      <c r="B7625" t="s">
        <v>623</v>
      </c>
      <c r="C7625">
        <v>10726</v>
      </c>
      <c r="D7625">
        <v>1</v>
      </c>
      <c r="F7625">
        <v>2021</v>
      </c>
      <c r="G7625">
        <v>1466</v>
      </c>
      <c r="H7625">
        <v>1395.25</v>
      </c>
      <c r="I7625">
        <v>95867.5</v>
      </c>
      <c r="K7625">
        <v>0.34899999999999998</v>
      </c>
      <c r="L7625">
        <v>1E-3</v>
      </c>
      <c r="M7625">
        <v>68406.675000000003</v>
      </c>
      <c r="N7625">
        <v>5.8999999999999997E-2</v>
      </c>
      <c r="O7625">
        <v>19.748000000000001</v>
      </c>
      <c r="P7625">
        <v>3.7400000000000003E-2</v>
      </c>
      <c r="Q7625">
        <v>1151071.8</v>
      </c>
      <c r="R7625" t="s">
        <v>34</v>
      </c>
      <c r="S7625" t="s">
        <v>38</v>
      </c>
      <c r="T7625" t="s">
        <v>89</v>
      </c>
      <c r="V7625" t="s">
        <v>608</v>
      </c>
      <c r="Y7625" t="s">
        <v>36</v>
      </c>
    </row>
    <row r="7626" spans="1:25" x14ac:dyDescent="0.45">
      <c r="A7626" t="s">
        <v>203</v>
      </c>
      <c r="B7626" t="s">
        <v>623</v>
      </c>
      <c r="C7626">
        <v>10726</v>
      </c>
      <c r="D7626">
        <v>1</v>
      </c>
      <c r="F7626">
        <v>2022</v>
      </c>
      <c r="G7626">
        <v>1347</v>
      </c>
      <c r="H7626">
        <v>1281.5</v>
      </c>
      <c r="I7626">
        <v>88629</v>
      </c>
      <c r="K7626">
        <v>0.32300000000000001</v>
      </c>
      <c r="L7626">
        <v>1E-3</v>
      </c>
      <c r="M7626">
        <v>63195.5</v>
      </c>
      <c r="N7626">
        <v>5.8999999999999997E-2</v>
      </c>
      <c r="O7626">
        <v>19.683</v>
      </c>
      <c r="P7626">
        <v>4.1000000000000002E-2</v>
      </c>
      <c r="Q7626">
        <v>1063379.9750000001</v>
      </c>
      <c r="R7626" t="s">
        <v>34</v>
      </c>
      <c r="S7626" t="s">
        <v>38</v>
      </c>
      <c r="T7626" t="s">
        <v>89</v>
      </c>
      <c r="V7626" t="s">
        <v>608</v>
      </c>
      <c r="Y7626" t="s">
        <v>36</v>
      </c>
    </row>
    <row r="7627" spans="1:25" x14ac:dyDescent="0.45">
      <c r="A7627" t="s">
        <v>203</v>
      </c>
      <c r="B7627" t="s">
        <v>623</v>
      </c>
      <c r="C7627">
        <v>10726</v>
      </c>
      <c r="D7627">
        <v>1</v>
      </c>
      <c r="F7627">
        <v>2023</v>
      </c>
      <c r="G7627">
        <v>3516</v>
      </c>
      <c r="H7627">
        <v>3331</v>
      </c>
      <c r="I7627">
        <v>233226</v>
      </c>
      <c r="K7627">
        <v>0.83799999999999997</v>
      </c>
      <c r="L7627">
        <v>1E-3</v>
      </c>
      <c r="M7627">
        <v>164997.6</v>
      </c>
      <c r="N7627">
        <v>5.8999999999999997E-2</v>
      </c>
      <c r="O7627">
        <v>52.261000000000003</v>
      </c>
      <c r="P7627">
        <v>4.1700000000000001E-2</v>
      </c>
      <c r="Q7627">
        <v>2776356.0750000002</v>
      </c>
      <c r="R7627" t="s">
        <v>34</v>
      </c>
      <c r="S7627" t="s">
        <v>38</v>
      </c>
      <c r="T7627" t="s">
        <v>89</v>
      </c>
      <c r="V7627" t="s">
        <v>608</v>
      </c>
      <c r="Y7627" t="s">
        <v>36</v>
      </c>
    </row>
    <row r="7628" spans="1:25" x14ac:dyDescent="0.45">
      <c r="A7628" t="s">
        <v>203</v>
      </c>
      <c r="B7628" t="s">
        <v>623</v>
      </c>
      <c r="C7628">
        <v>10726</v>
      </c>
      <c r="D7628">
        <v>1</v>
      </c>
      <c r="F7628">
        <v>2024</v>
      </c>
      <c r="G7628">
        <v>475</v>
      </c>
      <c r="H7628">
        <v>446.25</v>
      </c>
      <c r="I7628">
        <v>30437.75</v>
      </c>
      <c r="K7628">
        <v>0.11</v>
      </c>
      <c r="L7628">
        <v>1E-3</v>
      </c>
      <c r="M7628">
        <v>21700.799999999999</v>
      </c>
      <c r="N7628">
        <v>5.8900000000000001E-2</v>
      </c>
      <c r="O7628">
        <v>6.9249999999999998</v>
      </c>
      <c r="P7628">
        <v>4.19E-2</v>
      </c>
      <c r="Q7628">
        <v>365178.32500000001</v>
      </c>
      <c r="R7628" t="s">
        <v>34</v>
      </c>
      <c r="S7628" t="s">
        <v>38</v>
      </c>
      <c r="T7628" t="s">
        <v>89</v>
      </c>
      <c r="V7628" t="s">
        <v>608</v>
      </c>
      <c r="Y7628" t="s">
        <v>36</v>
      </c>
    </row>
    <row r="7629" spans="1:25" x14ac:dyDescent="0.45">
      <c r="A7629" t="s">
        <v>203</v>
      </c>
      <c r="B7629" t="s">
        <v>623</v>
      </c>
      <c r="C7629">
        <v>10726</v>
      </c>
      <c r="D7629">
        <v>2</v>
      </c>
      <c r="F7629">
        <v>2009</v>
      </c>
      <c r="G7629">
        <v>926</v>
      </c>
      <c r="H7629">
        <v>896.75</v>
      </c>
      <c r="I7629">
        <v>67423.75</v>
      </c>
      <c r="K7629">
        <v>0.26300000000000001</v>
      </c>
      <c r="L7629">
        <v>1E-3</v>
      </c>
      <c r="M7629">
        <v>47344.625</v>
      </c>
      <c r="N7629">
        <v>5.8999999999999997E-2</v>
      </c>
      <c r="O7629">
        <v>13.321999999999999</v>
      </c>
      <c r="P7629">
        <v>3.6600000000000001E-2</v>
      </c>
      <c r="Q7629">
        <v>796566.625</v>
      </c>
      <c r="R7629" t="s">
        <v>34</v>
      </c>
      <c r="S7629" t="s">
        <v>38</v>
      </c>
      <c r="T7629" t="s">
        <v>89</v>
      </c>
      <c r="V7629" t="s">
        <v>608</v>
      </c>
      <c r="Y7629" t="s">
        <v>35</v>
      </c>
    </row>
    <row r="7630" spans="1:25" x14ac:dyDescent="0.45">
      <c r="A7630" t="s">
        <v>203</v>
      </c>
      <c r="B7630" t="s">
        <v>623</v>
      </c>
      <c r="C7630">
        <v>10726</v>
      </c>
      <c r="D7630">
        <v>2</v>
      </c>
      <c r="F7630">
        <v>2010</v>
      </c>
      <c r="G7630">
        <v>2902</v>
      </c>
      <c r="H7630">
        <v>2793.5</v>
      </c>
      <c r="I7630">
        <v>206436</v>
      </c>
      <c r="K7630">
        <v>0.73599999999999999</v>
      </c>
      <c r="L7630">
        <v>1E-3</v>
      </c>
      <c r="M7630">
        <v>145176.82500000001</v>
      </c>
      <c r="N7630">
        <v>5.8999999999999997E-2</v>
      </c>
      <c r="O7630">
        <v>39.598999999999997</v>
      </c>
      <c r="P7630">
        <v>3.5499999999999997E-2</v>
      </c>
      <c r="Q7630">
        <v>2442877.9500000002</v>
      </c>
      <c r="R7630" t="s">
        <v>34</v>
      </c>
      <c r="S7630" t="s">
        <v>38</v>
      </c>
      <c r="T7630" t="s">
        <v>89</v>
      </c>
      <c r="V7630" t="s">
        <v>608</v>
      </c>
      <c r="Y7630" t="s">
        <v>35</v>
      </c>
    </row>
    <row r="7631" spans="1:25" x14ac:dyDescent="0.45">
      <c r="A7631" t="s">
        <v>203</v>
      </c>
      <c r="B7631" t="s">
        <v>623</v>
      </c>
      <c r="C7631">
        <v>10726</v>
      </c>
      <c r="D7631">
        <v>2</v>
      </c>
      <c r="F7631">
        <v>2011</v>
      </c>
      <c r="G7631">
        <v>4098</v>
      </c>
      <c r="H7631">
        <v>3970.25</v>
      </c>
      <c r="I7631">
        <v>307659</v>
      </c>
      <c r="K7631">
        <v>1.085</v>
      </c>
      <c r="L7631">
        <v>1E-3</v>
      </c>
      <c r="M7631">
        <v>211589.85</v>
      </c>
      <c r="N7631">
        <v>5.8999999999999997E-2</v>
      </c>
      <c r="O7631">
        <v>56.621000000000002</v>
      </c>
      <c r="P7631">
        <v>3.39E-2</v>
      </c>
      <c r="Q7631">
        <v>3560428.1</v>
      </c>
      <c r="R7631" t="s">
        <v>34</v>
      </c>
      <c r="S7631" t="s">
        <v>38</v>
      </c>
      <c r="T7631" t="s">
        <v>89</v>
      </c>
      <c r="V7631" t="s">
        <v>608</v>
      </c>
      <c r="Y7631" t="s">
        <v>35</v>
      </c>
    </row>
    <row r="7632" spans="1:25" x14ac:dyDescent="0.45">
      <c r="A7632" t="s">
        <v>203</v>
      </c>
      <c r="B7632" t="s">
        <v>623</v>
      </c>
      <c r="C7632">
        <v>10726</v>
      </c>
      <c r="D7632">
        <v>2</v>
      </c>
      <c r="F7632">
        <v>2012</v>
      </c>
      <c r="G7632">
        <v>4686</v>
      </c>
      <c r="H7632">
        <v>4434.75</v>
      </c>
      <c r="I7632">
        <v>334220</v>
      </c>
      <c r="K7632">
        <v>1.18</v>
      </c>
      <c r="L7632">
        <v>1E-3</v>
      </c>
      <c r="M7632">
        <v>230042</v>
      </c>
      <c r="N7632">
        <v>5.8999999999999997E-2</v>
      </c>
      <c r="O7632">
        <v>64.046999999999997</v>
      </c>
      <c r="P7632">
        <v>3.6400000000000002E-2</v>
      </c>
      <c r="Q7632">
        <v>3870879.85</v>
      </c>
      <c r="R7632" t="s">
        <v>34</v>
      </c>
      <c r="S7632" t="s">
        <v>38</v>
      </c>
      <c r="T7632" t="s">
        <v>89</v>
      </c>
      <c r="V7632" t="s">
        <v>608</v>
      </c>
      <c r="Y7632" t="s">
        <v>35</v>
      </c>
    </row>
    <row r="7633" spans="1:25" x14ac:dyDescent="0.45">
      <c r="A7633" t="s">
        <v>203</v>
      </c>
      <c r="B7633" t="s">
        <v>623</v>
      </c>
      <c r="C7633">
        <v>10726</v>
      </c>
      <c r="D7633">
        <v>2</v>
      </c>
      <c r="F7633">
        <v>2013</v>
      </c>
      <c r="G7633">
        <v>3482</v>
      </c>
      <c r="H7633">
        <v>3293.75</v>
      </c>
      <c r="I7633">
        <v>252352.75</v>
      </c>
      <c r="K7633">
        <v>0.89400000000000002</v>
      </c>
      <c r="L7633">
        <v>1E-3</v>
      </c>
      <c r="M7633">
        <v>173398.375</v>
      </c>
      <c r="N7633">
        <v>5.8999999999999997E-2</v>
      </c>
      <c r="O7633">
        <v>47.503</v>
      </c>
      <c r="P7633">
        <v>3.5200000000000002E-2</v>
      </c>
      <c r="Q7633">
        <v>2917763.85</v>
      </c>
      <c r="R7633" t="s">
        <v>34</v>
      </c>
      <c r="S7633" t="s">
        <v>38</v>
      </c>
      <c r="T7633" t="s">
        <v>89</v>
      </c>
      <c r="V7633" t="s">
        <v>608</v>
      </c>
      <c r="Y7633" t="s">
        <v>35</v>
      </c>
    </row>
    <row r="7634" spans="1:25" x14ac:dyDescent="0.45">
      <c r="A7634" t="s">
        <v>203</v>
      </c>
      <c r="B7634" t="s">
        <v>623</v>
      </c>
      <c r="C7634">
        <v>10726</v>
      </c>
      <c r="D7634">
        <v>2</v>
      </c>
      <c r="F7634">
        <v>2014</v>
      </c>
      <c r="G7634">
        <v>3540</v>
      </c>
      <c r="H7634">
        <v>3389.25</v>
      </c>
      <c r="I7634">
        <v>266849</v>
      </c>
      <c r="K7634">
        <v>0.94099999999999995</v>
      </c>
      <c r="L7634">
        <v>1E-3</v>
      </c>
      <c r="M7634">
        <v>184432.875</v>
      </c>
      <c r="N7634">
        <v>5.8999999999999997E-2</v>
      </c>
      <c r="O7634">
        <v>49.6</v>
      </c>
      <c r="P7634">
        <v>3.3399999999999999E-2</v>
      </c>
      <c r="Q7634">
        <v>3103416.1749999998</v>
      </c>
      <c r="R7634" t="s">
        <v>34</v>
      </c>
      <c r="S7634" t="s">
        <v>38</v>
      </c>
      <c r="T7634" t="s">
        <v>89</v>
      </c>
      <c r="V7634" t="s">
        <v>608</v>
      </c>
      <c r="Y7634" t="s">
        <v>35</v>
      </c>
    </row>
    <row r="7635" spans="1:25" x14ac:dyDescent="0.45">
      <c r="A7635" t="s">
        <v>203</v>
      </c>
      <c r="B7635" t="s">
        <v>623</v>
      </c>
      <c r="C7635">
        <v>10726</v>
      </c>
      <c r="D7635">
        <v>2</v>
      </c>
      <c r="F7635">
        <v>2015</v>
      </c>
      <c r="G7635">
        <v>3895</v>
      </c>
      <c r="H7635">
        <v>3741.25</v>
      </c>
      <c r="I7635">
        <v>295968.5</v>
      </c>
      <c r="K7635">
        <v>1.03</v>
      </c>
      <c r="L7635">
        <v>1E-3</v>
      </c>
      <c r="M7635">
        <v>204491.35</v>
      </c>
      <c r="N7635">
        <v>5.8999999999999997E-2</v>
      </c>
      <c r="O7635">
        <v>54.518000000000001</v>
      </c>
      <c r="P7635">
        <v>3.3099999999999997E-2</v>
      </c>
      <c r="Q7635">
        <v>3440918.125</v>
      </c>
      <c r="R7635" t="s">
        <v>34</v>
      </c>
      <c r="S7635" t="s">
        <v>38</v>
      </c>
      <c r="T7635" t="s">
        <v>89</v>
      </c>
      <c r="V7635" t="s">
        <v>608</v>
      </c>
      <c r="Y7635" t="s">
        <v>36</v>
      </c>
    </row>
    <row r="7636" spans="1:25" x14ac:dyDescent="0.45">
      <c r="A7636" t="s">
        <v>203</v>
      </c>
      <c r="B7636" t="s">
        <v>623</v>
      </c>
      <c r="C7636">
        <v>10726</v>
      </c>
      <c r="D7636">
        <v>2</v>
      </c>
      <c r="F7636">
        <v>2016</v>
      </c>
      <c r="G7636">
        <v>3182</v>
      </c>
      <c r="H7636">
        <v>3054</v>
      </c>
      <c r="I7636">
        <v>232343.25</v>
      </c>
      <c r="K7636">
        <v>0.81599999999999995</v>
      </c>
      <c r="L7636">
        <v>1E-3</v>
      </c>
      <c r="M7636">
        <v>161901.45000000001</v>
      </c>
      <c r="N7636">
        <v>5.8999999999999997E-2</v>
      </c>
      <c r="O7636">
        <v>43.683999999999997</v>
      </c>
      <c r="P7636">
        <v>3.3599999999999998E-2</v>
      </c>
      <c r="Q7636">
        <v>2724262.15</v>
      </c>
      <c r="R7636" t="s">
        <v>34</v>
      </c>
      <c r="S7636" t="s">
        <v>38</v>
      </c>
      <c r="T7636" t="s">
        <v>89</v>
      </c>
      <c r="V7636" t="s">
        <v>608</v>
      </c>
      <c r="Y7636" t="s">
        <v>36</v>
      </c>
    </row>
    <row r="7637" spans="1:25" x14ac:dyDescent="0.45">
      <c r="A7637" t="s">
        <v>203</v>
      </c>
      <c r="B7637" t="s">
        <v>623</v>
      </c>
      <c r="C7637">
        <v>10726</v>
      </c>
      <c r="D7637">
        <v>2</v>
      </c>
      <c r="F7637">
        <v>2017</v>
      </c>
      <c r="G7637">
        <v>2962</v>
      </c>
      <c r="H7637">
        <v>2821.25</v>
      </c>
      <c r="I7637">
        <v>211894.25</v>
      </c>
      <c r="K7637">
        <v>0.75</v>
      </c>
      <c r="L7637">
        <v>1E-3</v>
      </c>
      <c r="M7637">
        <v>148498.42499999999</v>
      </c>
      <c r="N7637">
        <v>5.8999999999999997E-2</v>
      </c>
      <c r="O7637">
        <v>39.305999999999997</v>
      </c>
      <c r="P7637">
        <v>3.3300000000000003E-2</v>
      </c>
      <c r="Q7637">
        <v>2498728.9750000001</v>
      </c>
      <c r="R7637" t="s">
        <v>34</v>
      </c>
      <c r="S7637" t="s">
        <v>38</v>
      </c>
      <c r="T7637" t="s">
        <v>89</v>
      </c>
      <c r="V7637" t="s">
        <v>608</v>
      </c>
      <c r="Y7637" t="s">
        <v>36</v>
      </c>
    </row>
    <row r="7638" spans="1:25" x14ac:dyDescent="0.45">
      <c r="A7638" t="s">
        <v>203</v>
      </c>
      <c r="B7638" t="s">
        <v>623</v>
      </c>
      <c r="C7638">
        <v>10726</v>
      </c>
      <c r="D7638">
        <v>2</v>
      </c>
      <c r="F7638">
        <v>2018</v>
      </c>
      <c r="G7638">
        <v>2449</v>
      </c>
      <c r="H7638">
        <v>2332.75</v>
      </c>
      <c r="I7638">
        <v>173559.75</v>
      </c>
      <c r="K7638">
        <v>0.61199999999999999</v>
      </c>
      <c r="L7638">
        <v>1E-3</v>
      </c>
      <c r="M7638">
        <v>120966.22500000001</v>
      </c>
      <c r="N7638">
        <v>5.8999999999999997E-2</v>
      </c>
      <c r="O7638">
        <v>33.204000000000001</v>
      </c>
      <c r="P7638">
        <v>3.5499999999999997E-2</v>
      </c>
      <c r="Q7638">
        <v>2035445.65</v>
      </c>
      <c r="R7638" t="s">
        <v>34</v>
      </c>
      <c r="S7638" t="s">
        <v>38</v>
      </c>
      <c r="T7638" t="s">
        <v>89</v>
      </c>
      <c r="V7638" t="s">
        <v>608</v>
      </c>
      <c r="Y7638" t="s">
        <v>36</v>
      </c>
    </row>
    <row r="7639" spans="1:25" x14ac:dyDescent="0.45">
      <c r="A7639" t="s">
        <v>203</v>
      </c>
      <c r="B7639" t="s">
        <v>623</v>
      </c>
      <c r="C7639">
        <v>10726</v>
      </c>
      <c r="D7639">
        <v>2</v>
      </c>
      <c r="F7639">
        <v>2019</v>
      </c>
      <c r="G7639">
        <v>1354</v>
      </c>
      <c r="H7639">
        <v>1289.5</v>
      </c>
      <c r="I7639">
        <v>95823</v>
      </c>
      <c r="K7639">
        <v>0.33700000000000002</v>
      </c>
      <c r="L7639">
        <v>1E-3</v>
      </c>
      <c r="M7639">
        <v>66849.324999999997</v>
      </c>
      <c r="N7639">
        <v>5.8999999999999997E-2</v>
      </c>
      <c r="O7639">
        <v>19.475000000000001</v>
      </c>
      <c r="P7639">
        <v>3.78E-2</v>
      </c>
      <c r="Q7639">
        <v>1124875.675</v>
      </c>
      <c r="R7639" t="s">
        <v>34</v>
      </c>
      <c r="S7639" t="s">
        <v>38</v>
      </c>
      <c r="T7639" t="s">
        <v>89</v>
      </c>
      <c r="V7639" t="s">
        <v>608</v>
      </c>
      <c r="Y7639" t="s">
        <v>36</v>
      </c>
    </row>
    <row r="7640" spans="1:25" x14ac:dyDescent="0.45">
      <c r="A7640" t="s">
        <v>203</v>
      </c>
      <c r="B7640" t="s">
        <v>623</v>
      </c>
      <c r="C7640">
        <v>10726</v>
      </c>
      <c r="D7640">
        <v>2</v>
      </c>
      <c r="F7640">
        <v>2020</v>
      </c>
      <c r="G7640">
        <v>1769</v>
      </c>
      <c r="H7640">
        <v>1684.25</v>
      </c>
      <c r="I7640">
        <v>120242.25</v>
      </c>
      <c r="K7640">
        <v>0.43</v>
      </c>
      <c r="L7640">
        <v>1E-3</v>
      </c>
      <c r="M7640">
        <v>83938.95</v>
      </c>
      <c r="N7640">
        <v>5.8999999999999997E-2</v>
      </c>
      <c r="O7640">
        <v>23.888000000000002</v>
      </c>
      <c r="P7640">
        <v>3.6299999999999999E-2</v>
      </c>
      <c r="Q7640">
        <v>1412457.8</v>
      </c>
      <c r="R7640" t="s">
        <v>34</v>
      </c>
      <c r="S7640" t="s">
        <v>38</v>
      </c>
      <c r="T7640" t="s">
        <v>89</v>
      </c>
      <c r="V7640" t="s">
        <v>608</v>
      </c>
      <c r="Y7640" t="s">
        <v>36</v>
      </c>
    </row>
    <row r="7641" spans="1:25" x14ac:dyDescent="0.45">
      <c r="A7641" t="s">
        <v>203</v>
      </c>
      <c r="B7641" t="s">
        <v>623</v>
      </c>
      <c r="C7641">
        <v>10726</v>
      </c>
      <c r="D7641">
        <v>2</v>
      </c>
      <c r="F7641">
        <v>2021</v>
      </c>
      <c r="G7641">
        <v>1324</v>
      </c>
      <c r="H7641">
        <v>1260</v>
      </c>
      <c r="I7641">
        <v>89469.25</v>
      </c>
      <c r="K7641">
        <v>0.32100000000000001</v>
      </c>
      <c r="L7641">
        <v>1E-3</v>
      </c>
      <c r="M7641">
        <v>62734.724999999999</v>
      </c>
      <c r="N7641">
        <v>5.91E-2</v>
      </c>
      <c r="O7641">
        <v>17.762</v>
      </c>
      <c r="P7641">
        <v>3.6600000000000001E-2</v>
      </c>
      <c r="Q7641">
        <v>1055641.3999999999</v>
      </c>
      <c r="R7641" t="s">
        <v>34</v>
      </c>
      <c r="S7641" t="s">
        <v>38</v>
      </c>
      <c r="T7641" t="s">
        <v>89</v>
      </c>
      <c r="V7641" t="s">
        <v>608</v>
      </c>
      <c r="Y7641" t="s">
        <v>36</v>
      </c>
    </row>
    <row r="7642" spans="1:25" x14ac:dyDescent="0.45">
      <c r="A7642" t="s">
        <v>203</v>
      </c>
      <c r="B7642" t="s">
        <v>623</v>
      </c>
      <c r="C7642">
        <v>10726</v>
      </c>
      <c r="D7642">
        <v>2</v>
      </c>
      <c r="F7642">
        <v>2022</v>
      </c>
      <c r="G7642">
        <v>1191</v>
      </c>
      <c r="H7642">
        <v>1129.25</v>
      </c>
      <c r="I7642">
        <v>80682</v>
      </c>
      <c r="K7642">
        <v>0.28999999999999998</v>
      </c>
      <c r="L7642">
        <v>1E-3</v>
      </c>
      <c r="M7642">
        <v>56534.95</v>
      </c>
      <c r="N7642">
        <v>5.8999999999999997E-2</v>
      </c>
      <c r="O7642">
        <v>16.384</v>
      </c>
      <c r="P7642">
        <v>3.7999999999999999E-2</v>
      </c>
      <c r="Q7642">
        <v>951308</v>
      </c>
      <c r="R7642" t="s">
        <v>34</v>
      </c>
      <c r="S7642" t="s">
        <v>38</v>
      </c>
      <c r="T7642" t="s">
        <v>89</v>
      </c>
      <c r="V7642" t="s">
        <v>608</v>
      </c>
      <c r="Y7642" t="s">
        <v>36</v>
      </c>
    </row>
    <row r="7643" spans="1:25" x14ac:dyDescent="0.45">
      <c r="A7643" t="s">
        <v>203</v>
      </c>
      <c r="B7643" t="s">
        <v>623</v>
      </c>
      <c r="C7643">
        <v>10726</v>
      </c>
      <c r="D7643">
        <v>2</v>
      </c>
      <c r="F7643">
        <v>2023</v>
      </c>
      <c r="G7643">
        <v>3096</v>
      </c>
      <c r="H7643">
        <v>2929.75</v>
      </c>
      <c r="I7643">
        <v>209362.5</v>
      </c>
      <c r="K7643">
        <v>0.747</v>
      </c>
      <c r="L7643">
        <v>1E-3</v>
      </c>
      <c r="M7643">
        <v>146912.82500000001</v>
      </c>
      <c r="N7643">
        <v>5.8999999999999997E-2</v>
      </c>
      <c r="O7643">
        <v>42.261000000000003</v>
      </c>
      <c r="P7643">
        <v>3.7100000000000001E-2</v>
      </c>
      <c r="Q7643">
        <v>2472081.65</v>
      </c>
      <c r="R7643" t="s">
        <v>34</v>
      </c>
      <c r="S7643" t="s">
        <v>38</v>
      </c>
      <c r="T7643" t="s">
        <v>89</v>
      </c>
      <c r="V7643" t="s">
        <v>608</v>
      </c>
      <c r="Y7643" t="s">
        <v>36</v>
      </c>
    </row>
    <row r="7644" spans="1:25" x14ac:dyDescent="0.45">
      <c r="A7644" t="s">
        <v>203</v>
      </c>
      <c r="B7644" t="s">
        <v>623</v>
      </c>
      <c r="C7644">
        <v>10726</v>
      </c>
      <c r="D7644">
        <v>2</v>
      </c>
      <c r="F7644">
        <v>2024</v>
      </c>
      <c r="G7644">
        <v>512</v>
      </c>
      <c r="H7644">
        <v>477.5</v>
      </c>
      <c r="I7644">
        <v>31984.25</v>
      </c>
      <c r="K7644">
        <v>0.11600000000000001</v>
      </c>
      <c r="L7644">
        <v>1E-3</v>
      </c>
      <c r="M7644">
        <v>22860.875</v>
      </c>
      <c r="N7644">
        <v>5.8999999999999997E-2</v>
      </c>
      <c r="O7644">
        <v>7.1280000000000001</v>
      </c>
      <c r="P7644">
        <v>4.1799999999999997E-2</v>
      </c>
      <c r="Q7644">
        <v>384669.27500000002</v>
      </c>
      <c r="R7644" t="s">
        <v>34</v>
      </c>
      <c r="S7644" t="s">
        <v>38</v>
      </c>
      <c r="T7644" t="s">
        <v>89</v>
      </c>
      <c r="V7644" t="s">
        <v>608</v>
      </c>
      <c r="Y7644" t="s">
        <v>36</v>
      </c>
    </row>
    <row r="7645" spans="1:25" x14ac:dyDescent="0.45">
      <c r="A7645" t="s">
        <v>274</v>
      </c>
      <c r="B7645" t="s">
        <v>624</v>
      </c>
      <c r="C7645">
        <v>10751</v>
      </c>
      <c r="D7645">
        <v>2001</v>
      </c>
      <c r="F7645">
        <v>2009</v>
      </c>
      <c r="G7645">
        <v>1993</v>
      </c>
      <c r="H7645">
        <v>1871.94</v>
      </c>
      <c r="I7645">
        <v>185085.38</v>
      </c>
      <c r="K7645">
        <v>0.60799999999999998</v>
      </c>
      <c r="L7645">
        <v>1E-3</v>
      </c>
      <c r="M7645">
        <v>120721.488</v>
      </c>
      <c r="N7645">
        <v>5.8999999999999997E-2</v>
      </c>
      <c r="O7645">
        <v>41.500999999999998</v>
      </c>
      <c r="P7645">
        <v>4.7899999999999998E-2</v>
      </c>
      <c r="Q7645">
        <v>2031364.0349999999</v>
      </c>
      <c r="R7645" t="s">
        <v>34</v>
      </c>
      <c r="S7645" t="s">
        <v>27</v>
      </c>
      <c r="T7645" t="s">
        <v>89</v>
      </c>
      <c r="V7645" t="s">
        <v>608</v>
      </c>
      <c r="Y7645" t="s">
        <v>107</v>
      </c>
    </row>
    <row r="7646" spans="1:25" x14ac:dyDescent="0.45">
      <c r="A7646" t="s">
        <v>274</v>
      </c>
      <c r="B7646" t="s">
        <v>624</v>
      </c>
      <c r="C7646">
        <v>10751</v>
      </c>
      <c r="D7646">
        <v>2001</v>
      </c>
      <c r="F7646">
        <v>2010</v>
      </c>
      <c r="G7646">
        <v>3323</v>
      </c>
      <c r="H7646">
        <v>3194.46</v>
      </c>
      <c r="I7646">
        <v>342889.44</v>
      </c>
      <c r="K7646">
        <v>1.0620000000000001</v>
      </c>
      <c r="L7646">
        <v>1E-3</v>
      </c>
      <c r="M7646">
        <v>210446.087</v>
      </c>
      <c r="N7646">
        <v>5.8999999999999997E-2</v>
      </c>
      <c r="O7646">
        <v>62.305999999999997</v>
      </c>
      <c r="P7646">
        <v>4.1599999999999998E-2</v>
      </c>
      <c r="Q7646">
        <v>3541144.04</v>
      </c>
      <c r="R7646" t="s">
        <v>34</v>
      </c>
      <c r="S7646" t="s">
        <v>27</v>
      </c>
      <c r="T7646" t="s">
        <v>89</v>
      </c>
      <c r="V7646" t="s">
        <v>608</v>
      </c>
      <c r="Y7646" t="s">
        <v>107</v>
      </c>
    </row>
    <row r="7647" spans="1:25" x14ac:dyDescent="0.45">
      <c r="A7647" t="s">
        <v>274</v>
      </c>
      <c r="B7647" t="s">
        <v>624</v>
      </c>
      <c r="C7647">
        <v>10751</v>
      </c>
      <c r="D7647">
        <v>2001</v>
      </c>
      <c r="F7647">
        <v>2011</v>
      </c>
      <c r="G7647">
        <v>1707</v>
      </c>
      <c r="H7647">
        <v>1591.27</v>
      </c>
      <c r="I7647">
        <v>188832.26</v>
      </c>
      <c r="K7647">
        <v>0.51200000000000001</v>
      </c>
      <c r="L7647">
        <v>1E-3</v>
      </c>
      <c r="M7647">
        <v>101159.583</v>
      </c>
      <c r="N7647">
        <v>5.8999999999999997E-2</v>
      </c>
      <c r="O7647">
        <v>31.587</v>
      </c>
      <c r="P7647">
        <v>5.0500000000000003E-2</v>
      </c>
      <c r="Q7647">
        <v>1702177.548</v>
      </c>
      <c r="R7647" t="s">
        <v>34</v>
      </c>
      <c r="S7647" t="s">
        <v>27</v>
      </c>
      <c r="T7647" t="s">
        <v>89</v>
      </c>
      <c r="V7647" t="s">
        <v>608</v>
      </c>
      <c r="Y7647" t="s">
        <v>107</v>
      </c>
    </row>
    <row r="7648" spans="1:25" x14ac:dyDescent="0.45">
      <c r="A7648" t="s">
        <v>274</v>
      </c>
      <c r="B7648" t="s">
        <v>624</v>
      </c>
      <c r="C7648">
        <v>10751</v>
      </c>
      <c r="D7648">
        <v>2001</v>
      </c>
      <c r="F7648">
        <v>2012</v>
      </c>
      <c r="G7648">
        <v>4621</v>
      </c>
      <c r="H7648">
        <v>4359.18</v>
      </c>
      <c r="I7648">
        <v>537358.48</v>
      </c>
      <c r="K7648">
        <v>1.4079999999999999</v>
      </c>
      <c r="L7648">
        <v>1E-3</v>
      </c>
      <c r="M7648">
        <v>278803.02600000001</v>
      </c>
      <c r="N7648">
        <v>5.8999999999999997E-2</v>
      </c>
      <c r="O7648">
        <v>76.584000000000003</v>
      </c>
      <c r="P7648">
        <v>4.2999999999999997E-2</v>
      </c>
      <c r="Q7648">
        <v>4691359.7920000004</v>
      </c>
      <c r="R7648" t="s">
        <v>34</v>
      </c>
      <c r="S7648" t="s">
        <v>27</v>
      </c>
      <c r="T7648" t="s">
        <v>89</v>
      </c>
      <c r="V7648" t="s">
        <v>608</v>
      </c>
      <c r="Y7648" t="s">
        <v>277</v>
      </c>
    </row>
    <row r="7649" spans="1:25" x14ac:dyDescent="0.45">
      <c r="A7649" t="s">
        <v>274</v>
      </c>
      <c r="B7649" t="s">
        <v>624</v>
      </c>
      <c r="C7649">
        <v>10751</v>
      </c>
      <c r="D7649">
        <v>2001</v>
      </c>
      <c r="F7649">
        <v>2013</v>
      </c>
      <c r="G7649">
        <v>3109</v>
      </c>
      <c r="H7649">
        <v>2894.82</v>
      </c>
      <c r="I7649">
        <v>336756.71</v>
      </c>
      <c r="K7649">
        <v>0.91400000000000003</v>
      </c>
      <c r="L7649">
        <v>1E-3</v>
      </c>
      <c r="M7649">
        <v>180996.13800000001</v>
      </c>
      <c r="N7649">
        <v>5.8999999999999997E-2</v>
      </c>
      <c r="O7649">
        <v>54.543999999999997</v>
      </c>
      <c r="P7649">
        <v>4.8500000000000001E-2</v>
      </c>
      <c r="Q7649">
        <v>3045607.4709999999</v>
      </c>
      <c r="R7649" t="s">
        <v>34</v>
      </c>
      <c r="S7649" t="s">
        <v>27</v>
      </c>
      <c r="T7649" t="s">
        <v>89</v>
      </c>
      <c r="V7649" t="s">
        <v>608</v>
      </c>
      <c r="Y7649" t="s">
        <v>277</v>
      </c>
    </row>
    <row r="7650" spans="1:25" x14ac:dyDescent="0.45">
      <c r="A7650" t="s">
        <v>274</v>
      </c>
      <c r="B7650" t="s">
        <v>624</v>
      </c>
      <c r="C7650">
        <v>10751</v>
      </c>
      <c r="D7650">
        <v>2001</v>
      </c>
      <c r="F7650">
        <v>2014</v>
      </c>
      <c r="G7650">
        <v>3767</v>
      </c>
      <c r="H7650">
        <v>3598.47</v>
      </c>
      <c r="I7650">
        <v>439808.69</v>
      </c>
      <c r="K7650">
        <v>1.155</v>
      </c>
      <c r="L7650">
        <v>1E-3</v>
      </c>
      <c r="M7650">
        <v>228817.829</v>
      </c>
      <c r="N7650">
        <v>5.8999999999999997E-2</v>
      </c>
      <c r="O7650">
        <v>59.466999999999999</v>
      </c>
      <c r="P7650">
        <v>3.9800000000000002E-2</v>
      </c>
      <c r="Q7650">
        <v>3850334.1320000002</v>
      </c>
      <c r="R7650" t="s">
        <v>34</v>
      </c>
      <c r="S7650" t="s">
        <v>27</v>
      </c>
      <c r="T7650" t="s">
        <v>89</v>
      </c>
      <c r="V7650" t="s">
        <v>608</v>
      </c>
      <c r="Y7650" t="s">
        <v>277</v>
      </c>
    </row>
    <row r="7651" spans="1:25" x14ac:dyDescent="0.45">
      <c r="A7651" t="s">
        <v>274</v>
      </c>
      <c r="B7651" t="s">
        <v>624</v>
      </c>
      <c r="C7651">
        <v>10751</v>
      </c>
      <c r="D7651">
        <v>2001</v>
      </c>
      <c r="F7651">
        <v>2015</v>
      </c>
      <c r="G7651">
        <v>2130</v>
      </c>
      <c r="H7651">
        <v>2091.21</v>
      </c>
      <c r="I7651">
        <v>256536.83</v>
      </c>
      <c r="K7651">
        <v>0.67700000000000005</v>
      </c>
      <c r="L7651">
        <v>1E-3</v>
      </c>
      <c r="M7651">
        <v>134018.19099999999</v>
      </c>
      <c r="N7651">
        <v>5.8999999999999997E-2</v>
      </c>
      <c r="O7651">
        <v>30.279</v>
      </c>
      <c r="P7651">
        <v>3.0499999999999999E-2</v>
      </c>
      <c r="Q7651">
        <v>2255071.8160000001</v>
      </c>
      <c r="R7651" t="s">
        <v>34</v>
      </c>
      <c r="S7651" t="s">
        <v>27</v>
      </c>
      <c r="T7651" t="s">
        <v>89</v>
      </c>
      <c r="V7651" t="s">
        <v>608</v>
      </c>
      <c r="Y7651" t="s">
        <v>297</v>
      </c>
    </row>
    <row r="7652" spans="1:25" x14ac:dyDescent="0.45">
      <c r="A7652" t="s">
        <v>274</v>
      </c>
      <c r="B7652" t="s">
        <v>624</v>
      </c>
      <c r="C7652">
        <v>10751</v>
      </c>
      <c r="D7652">
        <v>2001</v>
      </c>
      <c r="F7652">
        <v>2016</v>
      </c>
      <c r="G7652">
        <v>2370</v>
      </c>
      <c r="H7652">
        <v>2297.67</v>
      </c>
      <c r="I7652">
        <v>290750.34999999998</v>
      </c>
      <c r="K7652">
        <v>0.79400000000000004</v>
      </c>
      <c r="L7652">
        <v>1E-3</v>
      </c>
      <c r="M7652">
        <v>157208.56099999999</v>
      </c>
      <c r="N7652">
        <v>5.8999999999999997E-2</v>
      </c>
      <c r="O7652">
        <v>43.494</v>
      </c>
      <c r="P7652">
        <v>3.9E-2</v>
      </c>
      <c r="Q7652">
        <v>2645388.7609999999</v>
      </c>
      <c r="R7652" t="s">
        <v>34</v>
      </c>
      <c r="S7652" t="s">
        <v>27</v>
      </c>
      <c r="T7652" t="s">
        <v>89</v>
      </c>
      <c r="V7652" t="s">
        <v>608</v>
      </c>
      <c r="Y7652" t="s">
        <v>297</v>
      </c>
    </row>
    <row r="7653" spans="1:25" x14ac:dyDescent="0.45">
      <c r="A7653" t="s">
        <v>274</v>
      </c>
      <c r="B7653" t="s">
        <v>624</v>
      </c>
      <c r="C7653">
        <v>10751</v>
      </c>
      <c r="D7653">
        <v>2001</v>
      </c>
      <c r="F7653">
        <v>2017</v>
      </c>
      <c r="G7653">
        <v>407</v>
      </c>
      <c r="H7653">
        <v>372.39</v>
      </c>
      <c r="I7653">
        <v>42531.39</v>
      </c>
      <c r="K7653">
        <v>0.12</v>
      </c>
      <c r="L7653">
        <v>1E-3</v>
      </c>
      <c r="M7653">
        <v>23853.014999999999</v>
      </c>
      <c r="N7653">
        <v>5.8999999999999997E-2</v>
      </c>
      <c r="O7653">
        <v>8.5749999999999993</v>
      </c>
      <c r="P7653">
        <v>5.8799999999999998E-2</v>
      </c>
      <c r="Q7653">
        <v>401376.07900000003</v>
      </c>
      <c r="R7653" t="s">
        <v>34</v>
      </c>
      <c r="S7653" t="s">
        <v>27</v>
      </c>
      <c r="T7653" t="s">
        <v>89</v>
      </c>
      <c r="V7653" t="s">
        <v>608</v>
      </c>
      <c r="Y7653" t="s">
        <v>299</v>
      </c>
    </row>
    <row r="7654" spans="1:25" x14ac:dyDescent="0.45">
      <c r="A7654" t="s">
        <v>274</v>
      </c>
      <c r="B7654" t="s">
        <v>624</v>
      </c>
      <c r="C7654">
        <v>10751</v>
      </c>
      <c r="D7654">
        <v>2001</v>
      </c>
      <c r="F7654">
        <v>2018</v>
      </c>
      <c r="G7654">
        <v>463</v>
      </c>
      <c r="H7654">
        <v>425.31</v>
      </c>
      <c r="I7654">
        <v>51626.34</v>
      </c>
      <c r="K7654">
        <v>0.14000000000000001</v>
      </c>
      <c r="L7654">
        <v>1E-3</v>
      </c>
      <c r="M7654">
        <v>27748.481</v>
      </c>
      <c r="N7654">
        <v>5.8999999999999997E-2</v>
      </c>
      <c r="O7654">
        <v>10.272</v>
      </c>
      <c r="P7654">
        <v>6.1400000000000003E-2</v>
      </c>
      <c r="Q7654">
        <v>466909.97399999999</v>
      </c>
      <c r="R7654" t="s">
        <v>34</v>
      </c>
      <c r="S7654" t="s">
        <v>27</v>
      </c>
      <c r="T7654" t="s">
        <v>89</v>
      </c>
      <c r="V7654" t="s">
        <v>608</v>
      </c>
      <c r="Y7654" t="s">
        <v>299</v>
      </c>
    </row>
    <row r="7655" spans="1:25" x14ac:dyDescent="0.45">
      <c r="A7655" t="s">
        <v>274</v>
      </c>
      <c r="B7655" t="s">
        <v>624</v>
      </c>
      <c r="C7655">
        <v>10751</v>
      </c>
      <c r="D7655">
        <v>2001</v>
      </c>
      <c r="F7655">
        <v>2019</v>
      </c>
      <c r="G7655">
        <v>564</v>
      </c>
      <c r="H7655">
        <v>516.85</v>
      </c>
      <c r="I7655">
        <v>62096.41</v>
      </c>
      <c r="K7655">
        <v>0.17199999999999999</v>
      </c>
      <c r="L7655">
        <v>1E-3</v>
      </c>
      <c r="M7655">
        <v>34101.970999999998</v>
      </c>
      <c r="N7655">
        <v>5.8999999999999997E-2</v>
      </c>
      <c r="O7655">
        <v>12.641999999999999</v>
      </c>
      <c r="P7655">
        <v>6.3E-2</v>
      </c>
      <c r="Q7655">
        <v>573839.35199999996</v>
      </c>
      <c r="R7655" t="s">
        <v>34</v>
      </c>
      <c r="S7655" t="s">
        <v>27</v>
      </c>
      <c r="T7655" t="s">
        <v>89</v>
      </c>
      <c r="V7655" t="s">
        <v>608</v>
      </c>
      <c r="Y7655" t="s">
        <v>299</v>
      </c>
    </row>
    <row r="7656" spans="1:25" x14ac:dyDescent="0.45">
      <c r="A7656" t="s">
        <v>274</v>
      </c>
      <c r="B7656" t="s">
        <v>624</v>
      </c>
      <c r="C7656">
        <v>10751</v>
      </c>
      <c r="D7656">
        <v>2001</v>
      </c>
      <c r="F7656">
        <v>2020</v>
      </c>
      <c r="G7656">
        <v>1056</v>
      </c>
      <c r="H7656">
        <v>962.8</v>
      </c>
      <c r="I7656">
        <v>114606.15</v>
      </c>
      <c r="K7656">
        <v>0.32200000000000001</v>
      </c>
      <c r="L7656">
        <v>1E-3</v>
      </c>
      <c r="M7656">
        <v>63797.796999999999</v>
      </c>
      <c r="N7656">
        <v>5.8999999999999997E-2</v>
      </c>
      <c r="O7656">
        <v>20.443000000000001</v>
      </c>
      <c r="P7656">
        <v>5.45E-2</v>
      </c>
      <c r="Q7656">
        <v>1073546.7509999999</v>
      </c>
      <c r="R7656" t="s">
        <v>34</v>
      </c>
      <c r="S7656" t="s">
        <v>27</v>
      </c>
      <c r="T7656" t="s">
        <v>89</v>
      </c>
      <c r="V7656" t="s">
        <v>608</v>
      </c>
      <c r="Y7656" t="s">
        <v>147</v>
      </c>
    </row>
    <row r="7657" spans="1:25" x14ac:dyDescent="0.45">
      <c r="A7657" t="s">
        <v>274</v>
      </c>
      <c r="B7657" t="s">
        <v>624</v>
      </c>
      <c r="C7657">
        <v>10751</v>
      </c>
      <c r="D7657">
        <v>2001</v>
      </c>
      <c r="F7657">
        <v>2021</v>
      </c>
      <c r="G7657">
        <v>728</v>
      </c>
      <c r="H7657">
        <v>666.12</v>
      </c>
      <c r="I7657">
        <v>80031.69</v>
      </c>
      <c r="K7657">
        <v>0.224</v>
      </c>
      <c r="L7657">
        <v>1E-3</v>
      </c>
      <c r="M7657">
        <v>44383.7</v>
      </c>
      <c r="N7657">
        <v>5.8999999999999997E-2</v>
      </c>
      <c r="O7657">
        <v>15.78</v>
      </c>
      <c r="P7657">
        <v>5.7700000000000001E-2</v>
      </c>
      <c r="Q7657">
        <v>746861.56400000001</v>
      </c>
      <c r="R7657" t="s">
        <v>34</v>
      </c>
      <c r="S7657" t="s">
        <v>27</v>
      </c>
      <c r="T7657" t="s">
        <v>89</v>
      </c>
      <c r="V7657" t="s">
        <v>608</v>
      </c>
      <c r="Y7657" t="s">
        <v>152</v>
      </c>
    </row>
    <row r="7658" spans="1:25" x14ac:dyDescent="0.45">
      <c r="A7658" t="s">
        <v>274</v>
      </c>
      <c r="B7658" t="s">
        <v>624</v>
      </c>
      <c r="C7658">
        <v>10751</v>
      </c>
      <c r="D7658">
        <v>2001</v>
      </c>
      <c r="F7658">
        <v>2022</v>
      </c>
      <c r="G7658">
        <v>1017</v>
      </c>
      <c r="H7658">
        <v>929.28</v>
      </c>
      <c r="I7658">
        <v>109215.46</v>
      </c>
      <c r="K7658">
        <v>0.29299999999999998</v>
      </c>
      <c r="L7658">
        <v>1E-3</v>
      </c>
      <c r="M7658">
        <v>58106.517</v>
      </c>
      <c r="N7658">
        <v>5.8999999999999997E-2</v>
      </c>
      <c r="O7658">
        <v>43.438000000000002</v>
      </c>
      <c r="P7658">
        <v>0.10920000000000001</v>
      </c>
      <c r="Q7658">
        <v>977723.71900000004</v>
      </c>
      <c r="R7658" t="s">
        <v>34</v>
      </c>
      <c r="S7658" t="s">
        <v>27</v>
      </c>
      <c r="T7658" t="s">
        <v>89</v>
      </c>
      <c r="V7658" t="s">
        <v>608</v>
      </c>
      <c r="Y7658" t="s">
        <v>152</v>
      </c>
    </row>
    <row r="7659" spans="1:25" x14ac:dyDescent="0.45">
      <c r="A7659" t="s">
        <v>274</v>
      </c>
      <c r="B7659" t="s">
        <v>624</v>
      </c>
      <c r="C7659">
        <v>10751</v>
      </c>
      <c r="D7659">
        <v>2001</v>
      </c>
      <c r="F7659">
        <v>2023</v>
      </c>
      <c r="G7659">
        <v>794</v>
      </c>
      <c r="H7659">
        <v>715.36</v>
      </c>
      <c r="I7659">
        <v>79052.899999999994</v>
      </c>
      <c r="K7659">
        <v>0.223</v>
      </c>
      <c r="L7659">
        <v>1E-3</v>
      </c>
      <c r="M7659">
        <v>44109.362999999998</v>
      </c>
      <c r="N7659">
        <v>5.8999999999999997E-2</v>
      </c>
      <c r="O7659">
        <v>20.568999999999999</v>
      </c>
      <c r="P7659">
        <v>7.5800000000000006E-2</v>
      </c>
      <c r="Q7659">
        <v>742218.57</v>
      </c>
      <c r="R7659" t="s">
        <v>34</v>
      </c>
      <c r="S7659" t="s">
        <v>27</v>
      </c>
      <c r="T7659" t="s">
        <v>89</v>
      </c>
      <c r="V7659" t="s">
        <v>608</v>
      </c>
      <c r="Y7659" t="s">
        <v>152</v>
      </c>
    </row>
    <row r="7660" spans="1:25" x14ac:dyDescent="0.45">
      <c r="A7660" t="s">
        <v>274</v>
      </c>
      <c r="B7660" t="s">
        <v>624</v>
      </c>
      <c r="C7660">
        <v>10751</v>
      </c>
      <c r="D7660">
        <v>2001</v>
      </c>
      <c r="F7660">
        <v>2024</v>
      </c>
      <c r="G7660">
        <v>351</v>
      </c>
      <c r="H7660">
        <v>315.75</v>
      </c>
      <c r="I7660">
        <v>33583.550000000003</v>
      </c>
      <c r="K7660">
        <v>9.1999999999999998E-2</v>
      </c>
      <c r="L7660">
        <v>1E-3</v>
      </c>
      <c r="M7660">
        <v>18224.378000000001</v>
      </c>
      <c r="N7660">
        <v>5.8999999999999997E-2</v>
      </c>
      <c r="O7660">
        <v>8.6129999999999995</v>
      </c>
      <c r="P7660">
        <v>7.6899999999999996E-2</v>
      </c>
      <c r="Q7660">
        <v>306646.20799999998</v>
      </c>
      <c r="R7660" t="s">
        <v>34</v>
      </c>
      <c r="S7660" t="s">
        <v>27</v>
      </c>
      <c r="T7660" t="s">
        <v>89</v>
      </c>
      <c r="V7660" t="s">
        <v>608</v>
      </c>
      <c r="Y7660" t="s">
        <v>152</v>
      </c>
    </row>
    <row r="7661" spans="1:25" x14ac:dyDescent="0.45">
      <c r="A7661" t="s">
        <v>203</v>
      </c>
      <c r="B7661" t="s">
        <v>625</v>
      </c>
      <c r="C7661">
        <v>10802</v>
      </c>
      <c r="D7661">
        <v>1</v>
      </c>
      <c r="F7661">
        <v>2009</v>
      </c>
      <c r="G7661">
        <v>153</v>
      </c>
      <c r="H7661">
        <v>115.67</v>
      </c>
      <c r="I7661">
        <v>2420.33</v>
      </c>
      <c r="K7661">
        <v>2.1999999999999999E-2</v>
      </c>
      <c r="L7661">
        <v>3.7000000000000002E-3</v>
      </c>
      <c r="M7661">
        <v>1600.4490000000001</v>
      </c>
      <c r="N7661">
        <v>6.5600000000000006E-2</v>
      </c>
      <c r="O7661">
        <v>3.1339999999999999</v>
      </c>
      <c r="P7661">
        <v>0.31919999999999998</v>
      </c>
      <c r="Q7661">
        <v>25898.753000000001</v>
      </c>
      <c r="R7661" t="s">
        <v>34</v>
      </c>
      <c r="S7661" t="s">
        <v>38</v>
      </c>
      <c r="T7661" t="s">
        <v>89</v>
      </c>
      <c r="V7661" t="s">
        <v>32</v>
      </c>
      <c r="Y7661" t="s">
        <v>35</v>
      </c>
    </row>
    <row r="7662" spans="1:25" x14ac:dyDescent="0.45">
      <c r="A7662" t="s">
        <v>203</v>
      </c>
      <c r="B7662" t="s">
        <v>625</v>
      </c>
      <c r="C7662">
        <v>10802</v>
      </c>
      <c r="D7662">
        <v>1</v>
      </c>
      <c r="F7662">
        <v>2010</v>
      </c>
      <c r="G7662">
        <v>81</v>
      </c>
      <c r="H7662">
        <v>60.52</v>
      </c>
      <c r="I7662">
        <v>1285.8599999999999</v>
      </c>
      <c r="K7662">
        <v>3.1E-2</v>
      </c>
      <c r="L7662">
        <v>5.7999999999999996E-3</v>
      </c>
      <c r="M7662">
        <v>955.31100000000004</v>
      </c>
      <c r="N7662">
        <v>7.1099999999999997E-2</v>
      </c>
      <c r="O7662">
        <v>3.012</v>
      </c>
      <c r="P7662">
        <v>0.5131</v>
      </c>
      <c r="Q7662">
        <v>14005.973</v>
      </c>
      <c r="R7662" t="s">
        <v>34</v>
      </c>
      <c r="S7662" t="s">
        <v>38</v>
      </c>
      <c r="T7662" t="s">
        <v>89</v>
      </c>
      <c r="V7662" t="s">
        <v>32</v>
      </c>
      <c r="Y7662" t="s">
        <v>35</v>
      </c>
    </row>
    <row r="7663" spans="1:25" x14ac:dyDescent="0.45">
      <c r="A7663" t="s">
        <v>203</v>
      </c>
      <c r="B7663" t="s">
        <v>625</v>
      </c>
      <c r="C7663">
        <v>10802</v>
      </c>
      <c r="D7663">
        <v>1</v>
      </c>
      <c r="F7663">
        <v>2011</v>
      </c>
      <c r="G7663">
        <v>256</v>
      </c>
      <c r="H7663">
        <v>230.73</v>
      </c>
      <c r="I7663">
        <v>5345.21</v>
      </c>
      <c r="K7663">
        <v>4.2999999999999997E-2</v>
      </c>
      <c r="L7663">
        <v>2.0999999999999999E-3</v>
      </c>
      <c r="M7663">
        <v>3517.7089999999998</v>
      </c>
      <c r="N7663">
        <v>6.1899999999999997E-2</v>
      </c>
      <c r="O7663">
        <v>14.324999999999999</v>
      </c>
      <c r="P7663">
        <v>0.5534</v>
      </c>
      <c r="Q7663">
        <v>57242.925999999999</v>
      </c>
      <c r="R7663" t="s">
        <v>34</v>
      </c>
      <c r="S7663" t="s">
        <v>38</v>
      </c>
      <c r="T7663" t="s">
        <v>89</v>
      </c>
      <c r="V7663" t="s">
        <v>32</v>
      </c>
      <c r="Y7663" t="s">
        <v>35</v>
      </c>
    </row>
    <row r="7664" spans="1:25" x14ac:dyDescent="0.45">
      <c r="A7664" t="s">
        <v>203</v>
      </c>
      <c r="B7664" t="s">
        <v>625</v>
      </c>
      <c r="C7664">
        <v>10802</v>
      </c>
      <c r="D7664">
        <v>1</v>
      </c>
      <c r="F7664">
        <v>2012</v>
      </c>
      <c r="G7664">
        <v>189</v>
      </c>
      <c r="H7664">
        <v>164.95</v>
      </c>
      <c r="I7664">
        <v>3916.66</v>
      </c>
      <c r="K7664">
        <v>1.2E-2</v>
      </c>
      <c r="L7664">
        <v>1E-3</v>
      </c>
      <c r="M7664">
        <v>2469.8180000000002</v>
      </c>
      <c r="N7664">
        <v>6.0100000000000001E-2</v>
      </c>
      <c r="O7664">
        <v>6.6689999999999996</v>
      </c>
      <c r="P7664">
        <v>0.4204</v>
      </c>
      <c r="Q7664">
        <v>41313.722000000002</v>
      </c>
      <c r="R7664" t="s">
        <v>34</v>
      </c>
      <c r="S7664" t="s">
        <v>38</v>
      </c>
      <c r="T7664" t="s">
        <v>89</v>
      </c>
      <c r="V7664" t="s">
        <v>32</v>
      </c>
      <c r="Y7664" t="s">
        <v>35</v>
      </c>
    </row>
    <row r="7665" spans="1:25" x14ac:dyDescent="0.45">
      <c r="A7665" t="s">
        <v>203</v>
      </c>
      <c r="B7665" t="s">
        <v>625</v>
      </c>
      <c r="C7665">
        <v>10802</v>
      </c>
      <c r="D7665">
        <v>1</v>
      </c>
      <c r="F7665">
        <v>2013</v>
      </c>
      <c r="G7665">
        <v>0</v>
      </c>
      <c r="H7665">
        <v>0</v>
      </c>
      <c r="R7665" t="s">
        <v>34</v>
      </c>
      <c r="S7665" t="s">
        <v>38</v>
      </c>
      <c r="T7665" t="s">
        <v>89</v>
      </c>
      <c r="V7665" t="s">
        <v>32</v>
      </c>
      <c r="Y7665" t="s">
        <v>35</v>
      </c>
    </row>
    <row r="7666" spans="1:25" x14ac:dyDescent="0.45">
      <c r="A7666" t="s">
        <v>335</v>
      </c>
      <c r="B7666" t="s">
        <v>626</v>
      </c>
      <c r="C7666">
        <v>10803</v>
      </c>
      <c r="D7666">
        <v>1</v>
      </c>
      <c r="F7666">
        <v>2009</v>
      </c>
      <c r="G7666">
        <v>0</v>
      </c>
      <c r="H7666">
        <v>0</v>
      </c>
      <c r="R7666" t="s">
        <v>34</v>
      </c>
      <c r="S7666" t="s">
        <v>38</v>
      </c>
      <c r="T7666" t="s">
        <v>89</v>
      </c>
      <c r="V7666" t="s">
        <v>40</v>
      </c>
      <c r="Y7666" t="s">
        <v>107</v>
      </c>
    </row>
    <row r="7667" spans="1:25" x14ac:dyDescent="0.45">
      <c r="A7667" t="s">
        <v>335</v>
      </c>
      <c r="B7667" t="s">
        <v>626</v>
      </c>
      <c r="C7667">
        <v>10803</v>
      </c>
      <c r="D7667">
        <v>1</v>
      </c>
      <c r="F7667">
        <v>2010</v>
      </c>
      <c r="G7667">
        <v>0</v>
      </c>
      <c r="H7667">
        <v>0</v>
      </c>
      <c r="R7667" t="s">
        <v>34</v>
      </c>
      <c r="S7667" t="s">
        <v>38</v>
      </c>
      <c r="T7667" t="s">
        <v>89</v>
      </c>
      <c r="V7667" t="s">
        <v>40</v>
      </c>
      <c r="Y7667" t="s">
        <v>107</v>
      </c>
    </row>
    <row r="7668" spans="1:25" x14ac:dyDescent="0.45">
      <c r="A7668" t="s">
        <v>335</v>
      </c>
      <c r="B7668" t="s">
        <v>626</v>
      </c>
      <c r="C7668">
        <v>10803</v>
      </c>
      <c r="D7668">
        <v>1</v>
      </c>
      <c r="F7668">
        <v>2011</v>
      </c>
      <c r="G7668">
        <v>0</v>
      </c>
      <c r="H7668">
        <v>0</v>
      </c>
      <c r="R7668" t="s">
        <v>34</v>
      </c>
      <c r="S7668" t="s">
        <v>38</v>
      </c>
      <c r="T7668" t="s">
        <v>89</v>
      </c>
      <c r="V7668" t="s">
        <v>40</v>
      </c>
      <c r="Y7668" t="s">
        <v>107</v>
      </c>
    </row>
    <row r="7669" spans="1:25" x14ac:dyDescent="0.45">
      <c r="A7669" t="s">
        <v>335</v>
      </c>
      <c r="B7669" t="s">
        <v>626</v>
      </c>
      <c r="C7669">
        <v>10803</v>
      </c>
      <c r="D7669">
        <v>1</v>
      </c>
      <c r="F7669">
        <v>2012</v>
      </c>
      <c r="G7669">
        <v>0</v>
      </c>
      <c r="H7669">
        <v>0</v>
      </c>
      <c r="R7669" t="s">
        <v>34</v>
      </c>
      <c r="S7669" t="s">
        <v>38</v>
      </c>
      <c r="T7669" t="s">
        <v>89</v>
      </c>
      <c r="V7669" t="s">
        <v>40</v>
      </c>
      <c r="Y7669" t="s">
        <v>107</v>
      </c>
    </row>
    <row r="7670" spans="1:25" x14ac:dyDescent="0.45">
      <c r="A7670" t="s">
        <v>335</v>
      </c>
      <c r="B7670" t="s">
        <v>626</v>
      </c>
      <c r="C7670">
        <v>10803</v>
      </c>
      <c r="D7670">
        <v>1</v>
      </c>
      <c r="F7670">
        <v>2013</v>
      </c>
      <c r="G7670">
        <v>0</v>
      </c>
      <c r="H7670">
        <v>0</v>
      </c>
      <c r="R7670" t="s">
        <v>34</v>
      </c>
      <c r="S7670" t="s">
        <v>38</v>
      </c>
      <c r="T7670" t="s">
        <v>89</v>
      </c>
      <c r="V7670" t="s">
        <v>40</v>
      </c>
      <c r="Y7670" t="s">
        <v>107</v>
      </c>
    </row>
    <row r="7671" spans="1:25" x14ac:dyDescent="0.45">
      <c r="A7671" t="s">
        <v>335</v>
      </c>
      <c r="B7671" t="s">
        <v>626</v>
      </c>
      <c r="C7671">
        <v>10803</v>
      </c>
      <c r="D7671">
        <v>1</v>
      </c>
      <c r="F7671">
        <v>2014</v>
      </c>
      <c r="G7671">
        <v>0</v>
      </c>
      <c r="H7671">
        <v>0</v>
      </c>
      <c r="R7671" t="s">
        <v>34</v>
      </c>
      <c r="S7671" t="s">
        <v>38</v>
      </c>
      <c r="T7671" t="s">
        <v>89</v>
      </c>
      <c r="V7671" t="s">
        <v>40</v>
      </c>
      <c r="Y7671" t="s">
        <v>107</v>
      </c>
    </row>
    <row r="7672" spans="1:25" x14ac:dyDescent="0.45">
      <c r="A7672" t="s">
        <v>335</v>
      </c>
      <c r="B7672" t="s">
        <v>626</v>
      </c>
      <c r="C7672">
        <v>10803</v>
      </c>
      <c r="D7672">
        <v>1</v>
      </c>
      <c r="F7672">
        <v>2015</v>
      </c>
      <c r="G7672">
        <v>0</v>
      </c>
      <c r="H7672">
        <v>0</v>
      </c>
      <c r="R7672" t="s">
        <v>34</v>
      </c>
      <c r="S7672" t="s">
        <v>38</v>
      </c>
      <c r="T7672" t="s">
        <v>89</v>
      </c>
      <c r="V7672" t="s">
        <v>40</v>
      </c>
      <c r="Y7672" t="s">
        <v>146</v>
      </c>
    </row>
    <row r="7673" spans="1:25" x14ac:dyDescent="0.45">
      <c r="A7673" t="s">
        <v>335</v>
      </c>
      <c r="B7673" t="s">
        <v>626</v>
      </c>
      <c r="C7673">
        <v>10803</v>
      </c>
      <c r="D7673">
        <v>1</v>
      </c>
      <c r="F7673">
        <v>2016</v>
      </c>
      <c r="G7673">
        <v>0</v>
      </c>
      <c r="H7673">
        <v>0</v>
      </c>
      <c r="R7673" t="s">
        <v>34</v>
      </c>
      <c r="S7673" t="s">
        <v>38</v>
      </c>
      <c r="T7673" t="s">
        <v>89</v>
      </c>
      <c r="V7673" t="s">
        <v>40</v>
      </c>
      <c r="Y7673" t="s">
        <v>146</v>
      </c>
    </row>
    <row r="7674" spans="1:25" x14ac:dyDescent="0.45">
      <c r="A7674" t="s">
        <v>335</v>
      </c>
      <c r="B7674" t="s">
        <v>626</v>
      </c>
      <c r="C7674">
        <v>10803</v>
      </c>
      <c r="D7674">
        <v>1</v>
      </c>
      <c r="F7674">
        <v>2017</v>
      </c>
      <c r="G7674">
        <v>0</v>
      </c>
      <c r="H7674">
        <v>0</v>
      </c>
      <c r="R7674" t="s">
        <v>34</v>
      </c>
      <c r="S7674" t="s">
        <v>38</v>
      </c>
      <c r="T7674" t="s">
        <v>89</v>
      </c>
      <c r="V7674" t="s">
        <v>40</v>
      </c>
      <c r="Y7674" t="s">
        <v>147</v>
      </c>
    </row>
    <row r="7675" spans="1:25" x14ac:dyDescent="0.45">
      <c r="A7675" t="s">
        <v>335</v>
      </c>
      <c r="B7675" t="s">
        <v>626</v>
      </c>
      <c r="C7675">
        <v>10803</v>
      </c>
      <c r="D7675">
        <v>1</v>
      </c>
      <c r="F7675">
        <v>2018</v>
      </c>
      <c r="G7675">
        <v>0</v>
      </c>
      <c r="H7675">
        <v>0</v>
      </c>
      <c r="R7675" t="s">
        <v>34</v>
      </c>
      <c r="S7675" t="s">
        <v>38</v>
      </c>
      <c r="T7675" t="s">
        <v>89</v>
      </c>
      <c r="V7675" t="s">
        <v>40</v>
      </c>
      <c r="Y7675" t="s">
        <v>147</v>
      </c>
    </row>
    <row r="7676" spans="1:25" x14ac:dyDescent="0.45">
      <c r="A7676" t="s">
        <v>335</v>
      </c>
      <c r="B7676" t="s">
        <v>626</v>
      </c>
      <c r="C7676">
        <v>10803</v>
      </c>
      <c r="D7676">
        <v>1</v>
      </c>
      <c r="F7676">
        <v>2019</v>
      </c>
      <c r="G7676">
        <v>0</v>
      </c>
      <c r="H7676">
        <v>0</v>
      </c>
      <c r="R7676" t="s">
        <v>34</v>
      </c>
      <c r="S7676" t="s">
        <v>38</v>
      </c>
      <c r="T7676" t="s">
        <v>89</v>
      </c>
      <c r="V7676" t="s">
        <v>40</v>
      </c>
      <c r="Y7676" t="s">
        <v>147</v>
      </c>
    </row>
    <row r="7677" spans="1:25" x14ac:dyDescent="0.45">
      <c r="A7677" t="s">
        <v>335</v>
      </c>
      <c r="B7677" t="s">
        <v>626</v>
      </c>
      <c r="C7677">
        <v>10803</v>
      </c>
      <c r="D7677">
        <v>1</v>
      </c>
      <c r="F7677">
        <v>2020</v>
      </c>
      <c r="G7677">
        <v>0</v>
      </c>
      <c r="H7677">
        <v>0</v>
      </c>
      <c r="R7677" t="s">
        <v>34</v>
      </c>
      <c r="S7677" t="s">
        <v>38</v>
      </c>
      <c r="T7677" t="s">
        <v>89</v>
      </c>
      <c r="V7677" t="s">
        <v>40</v>
      </c>
      <c r="Y7677" t="s">
        <v>147</v>
      </c>
    </row>
    <row r="7678" spans="1:25" x14ac:dyDescent="0.45">
      <c r="A7678" t="s">
        <v>335</v>
      </c>
      <c r="B7678" t="s">
        <v>626</v>
      </c>
      <c r="C7678">
        <v>10803</v>
      </c>
      <c r="D7678">
        <v>1</v>
      </c>
      <c r="F7678">
        <v>2021</v>
      </c>
      <c r="G7678">
        <v>0</v>
      </c>
      <c r="H7678">
        <v>0</v>
      </c>
      <c r="R7678" t="s">
        <v>34</v>
      </c>
      <c r="S7678" t="s">
        <v>38</v>
      </c>
      <c r="T7678" t="s">
        <v>89</v>
      </c>
      <c r="V7678" t="s">
        <v>40</v>
      </c>
      <c r="Y7678" t="s">
        <v>152</v>
      </c>
    </row>
    <row r="7679" spans="1:25" x14ac:dyDescent="0.45">
      <c r="A7679" t="s">
        <v>335</v>
      </c>
      <c r="B7679" t="s">
        <v>626</v>
      </c>
      <c r="C7679">
        <v>10803</v>
      </c>
      <c r="D7679">
        <v>1</v>
      </c>
      <c r="F7679">
        <v>2022</v>
      </c>
      <c r="G7679">
        <v>0</v>
      </c>
      <c r="H7679">
        <v>0</v>
      </c>
      <c r="R7679" t="s">
        <v>34</v>
      </c>
      <c r="S7679" t="s">
        <v>38</v>
      </c>
      <c r="T7679" t="s">
        <v>89</v>
      </c>
      <c r="V7679" t="s">
        <v>40</v>
      </c>
      <c r="Y7679" t="s">
        <v>152</v>
      </c>
    </row>
    <row r="7680" spans="1:25" x14ac:dyDescent="0.45">
      <c r="A7680" t="s">
        <v>335</v>
      </c>
      <c r="B7680" t="s">
        <v>626</v>
      </c>
      <c r="C7680">
        <v>10803</v>
      </c>
      <c r="D7680">
        <v>1</v>
      </c>
      <c r="F7680">
        <v>2023</v>
      </c>
      <c r="G7680">
        <v>0</v>
      </c>
      <c r="H7680">
        <v>0</v>
      </c>
      <c r="R7680" t="s">
        <v>34</v>
      </c>
      <c r="S7680" t="s">
        <v>38</v>
      </c>
      <c r="T7680" t="s">
        <v>89</v>
      </c>
      <c r="V7680" t="s">
        <v>40</v>
      </c>
      <c r="Y7680" t="s">
        <v>152</v>
      </c>
    </row>
    <row r="7681" spans="1:25" x14ac:dyDescent="0.45">
      <c r="A7681" t="s">
        <v>335</v>
      </c>
      <c r="B7681" t="s">
        <v>626</v>
      </c>
      <c r="C7681">
        <v>10803</v>
      </c>
      <c r="D7681">
        <v>1</v>
      </c>
      <c r="F7681">
        <v>2024</v>
      </c>
      <c r="G7681">
        <v>0</v>
      </c>
      <c r="H7681">
        <v>0</v>
      </c>
      <c r="R7681" t="s">
        <v>34</v>
      </c>
      <c r="S7681" t="s">
        <v>38</v>
      </c>
      <c r="T7681" t="s">
        <v>89</v>
      </c>
      <c r="V7681" t="s">
        <v>40</v>
      </c>
      <c r="Y7681" t="s">
        <v>152</v>
      </c>
    </row>
    <row r="7682" spans="1:25" x14ac:dyDescent="0.45">
      <c r="A7682" t="s">
        <v>335</v>
      </c>
      <c r="B7682" t="s">
        <v>626</v>
      </c>
      <c r="C7682">
        <v>10803</v>
      </c>
      <c r="D7682">
        <v>2</v>
      </c>
      <c r="F7682">
        <v>2009</v>
      </c>
      <c r="G7682">
        <v>0</v>
      </c>
      <c r="H7682">
        <v>0</v>
      </c>
      <c r="R7682" t="s">
        <v>34</v>
      </c>
      <c r="S7682" t="s">
        <v>38</v>
      </c>
      <c r="T7682" t="s">
        <v>89</v>
      </c>
      <c r="V7682" t="s">
        <v>40</v>
      </c>
      <c r="Y7682" t="s">
        <v>107</v>
      </c>
    </row>
    <row r="7683" spans="1:25" x14ac:dyDescent="0.45">
      <c r="A7683" t="s">
        <v>335</v>
      </c>
      <c r="B7683" t="s">
        <v>626</v>
      </c>
      <c r="C7683">
        <v>10803</v>
      </c>
      <c r="D7683">
        <v>2</v>
      </c>
      <c r="F7683">
        <v>2010</v>
      </c>
      <c r="G7683">
        <v>0</v>
      </c>
      <c r="H7683">
        <v>0</v>
      </c>
      <c r="R7683" t="s">
        <v>34</v>
      </c>
      <c r="S7683" t="s">
        <v>38</v>
      </c>
      <c r="T7683" t="s">
        <v>89</v>
      </c>
      <c r="V7683" t="s">
        <v>40</v>
      </c>
      <c r="Y7683" t="s">
        <v>107</v>
      </c>
    </row>
    <row r="7684" spans="1:25" x14ac:dyDescent="0.45">
      <c r="A7684" t="s">
        <v>335</v>
      </c>
      <c r="B7684" t="s">
        <v>626</v>
      </c>
      <c r="C7684">
        <v>10803</v>
      </c>
      <c r="D7684">
        <v>2</v>
      </c>
      <c r="F7684">
        <v>2011</v>
      </c>
      <c r="G7684">
        <v>0</v>
      </c>
      <c r="H7684">
        <v>0</v>
      </c>
      <c r="R7684" t="s">
        <v>34</v>
      </c>
      <c r="S7684" t="s">
        <v>38</v>
      </c>
      <c r="T7684" t="s">
        <v>89</v>
      </c>
      <c r="V7684" t="s">
        <v>40</v>
      </c>
      <c r="Y7684" t="s">
        <v>107</v>
      </c>
    </row>
    <row r="7685" spans="1:25" x14ac:dyDescent="0.45">
      <c r="A7685" t="s">
        <v>335</v>
      </c>
      <c r="B7685" t="s">
        <v>626</v>
      </c>
      <c r="C7685">
        <v>10803</v>
      </c>
      <c r="D7685">
        <v>2</v>
      </c>
      <c r="F7685">
        <v>2012</v>
      </c>
      <c r="G7685">
        <v>0</v>
      </c>
      <c r="H7685">
        <v>0</v>
      </c>
      <c r="R7685" t="s">
        <v>34</v>
      </c>
      <c r="S7685" t="s">
        <v>38</v>
      </c>
      <c r="T7685" t="s">
        <v>89</v>
      </c>
      <c r="V7685" t="s">
        <v>40</v>
      </c>
      <c r="Y7685" t="s">
        <v>107</v>
      </c>
    </row>
    <row r="7686" spans="1:25" x14ac:dyDescent="0.45">
      <c r="A7686" t="s">
        <v>335</v>
      </c>
      <c r="B7686" t="s">
        <v>626</v>
      </c>
      <c r="C7686">
        <v>10803</v>
      </c>
      <c r="D7686">
        <v>2</v>
      </c>
      <c r="F7686">
        <v>2013</v>
      </c>
      <c r="G7686">
        <v>0</v>
      </c>
      <c r="H7686">
        <v>0</v>
      </c>
      <c r="R7686" t="s">
        <v>34</v>
      </c>
      <c r="S7686" t="s">
        <v>38</v>
      </c>
      <c r="T7686" t="s">
        <v>89</v>
      </c>
      <c r="V7686" t="s">
        <v>40</v>
      </c>
      <c r="Y7686" t="s">
        <v>107</v>
      </c>
    </row>
    <row r="7687" spans="1:25" x14ac:dyDescent="0.45">
      <c r="A7687" t="s">
        <v>335</v>
      </c>
      <c r="B7687" t="s">
        <v>626</v>
      </c>
      <c r="C7687">
        <v>10803</v>
      </c>
      <c r="D7687">
        <v>2</v>
      </c>
      <c r="F7687">
        <v>2014</v>
      </c>
      <c r="G7687">
        <v>0</v>
      </c>
      <c r="H7687">
        <v>0</v>
      </c>
      <c r="R7687" t="s">
        <v>34</v>
      </c>
      <c r="S7687" t="s">
        <v>38</v>
      </c>
      <c r="T7687" t="s">
        <v>89</v>
      </c>
      <c r="V7687" t="s">
        <v>40</v>
      </c>
      <c r="Y7687" t="s">
        <v>107</v>
      </c>
    </row>
    <row r="7688" spans="1:25" x14ac:dyDescent="0.45">
      <c r="A7688" t="s">
        <v>335</v>
      </c>
      <c r="B7688" t="s">
        <v>626</v>
      </c>
      <c r="C7688">
        <v>10803</v>
      </c>
      <c r="D7688">
        <v>2</v>
      </c>
      <c r="F7688">
        <v>2015</v>
      </c>
      <c r="G7688">
        <v>0</v>
      </c>
      <c r="H7688">
        <v>0</v>
      </c>
      <c r="R7688" t="s">
        <v>34</v>
      </c>
      <c r="S7688" t="s">
        <v>38</v>
      </c>
      <c r="T7688" t="s">
        <v>89</v>
      </c>
      <c r="V7688" t="s">
        <v>40</v>
      </c>
      <c r="Y7688" t="s">
        <v>146</v>
      </c>
    </row>
    <row r="7689" spans="1:25" x14ac:dyDescent="0.45">
      <c r="A7689" t="s">
        <v>335</v>
      </c>
      <c r="B7689" t="s">
        <v>626</v>
      </c>
      <c r="C7689">
        <v>10803</v>
      </c>
      <c r="D7689">
        <v>2</v>
      </c>
      <c r="F7689">
        <v>2016</v>
      </c>
      <c r="G7689">
        <v>0</v>
      </c>
      <c r="H7689">
        <v>0</v>
      </c>
      <c r="R7689" t="s">
        <v>34</v>
      </c>
      <c r="S7689" t="s">
        <v>38</v>
      </c>
      <c r="T7689" t="s">
        <v>89</v>
      </c>
      <c r="V7689" t="s">
        <v>40</v>
      </c>
      <c r="Y7689" t="s">
        <v>146</v>
      </c>
    </row>
    <row r="7690" spans="1:25" x14ac:dyDescent="0.45">
      <c r="A7690" t="s">
        <v>335</v>
      </c>
      <c r="B7690" t="s">
        <v>626</v>
      </c>
      <c r="C7690">
        <v>10803</v>
      </c>
      <c r="D7690">
        <v>2</v>
      </c>
      <c r="F7690">
        <v>2017</v>
      </c>
      <c r="G7690">
        <v>0</v>
      </c>
      <c r="H7690">
        <v>0</v>
      </c>
      <c r="R7690" t="s">
        <v>34</v>
      </c>
      <c r="S7690" t="s">
        <v>38</v>
      </c>
      <c r="T7690" t="s">
        <v>89</v>
      </c>
      <c r="V7690" t="s">
        <v>40</v>
      </c>
      <c r="Y7690" t="s">
        <v>147</v>
      </c>
    </row>
    <row r="7691" spans="1:25" x14ac:dyDescent="0.45">
      <c r="A7691" t="s">
        <v>335</v>
      </c>
      <c r="B7691" t="s">
        <v>626</v>
      </c>
      <c r="C7691">
        <v>10803</v>
      </c>
      <c r="D7691">
        <v>2</v>
      </c>
      <c r="F7691">
        <v>2018</v>
      </c>
      <c r="G7691">
        <v>0</v>
      </c>
      <c r="H7691">
        <v>0</v>
      </c>
      <c r="R7691" t="s">
        <v>34</v>
      </c>
      <c r="S7691" t="s">
        <v>38</v>
      </c>
      <c r="T7691" t="s">
        <v>89</v>
      </c>
      <c r="V7691" t="s">
        <v>40</v>
      </c>
      <c r="Y7691" t="s">
        <v>147</v>
      </c>
    </row>
    <row r="7692" spans="1:25" x14ac:dyDescent="0.45">
      <c r="A7692" t="s">
        <v>335</v>
      </c>
      <c r="B7692" t="s">
        <v>626</v>
      </c>
      <c r="C7692">
        <v>10803</v>
      </c>
      <c r="D7692">
        <v>2</v>
      </c>
      <c r="F7692">
        <v>2019</v>
      </c>
      <c r="G7692">
        <v>0</v>
      </c>
      <c r="H7692">
        <v>0</v>
      </c>
      <c r="R7692" t="s">
        <v>34</v>
      </c>
      <c r="S7692" t="s">
        <v>38</v>
      </c>
      <c r="T7692" t="s">
        <v>89</v>
      </c>
      <c r="V7692" t="s">
        <v>40</v>
      </c>
      <c r="Y7692" t="s">
        <v>147</v>
      </c>
    </row>
    <row r="7693" spans="1:25" x14ac:dyDescent="0.45">
      <c r="A7693" t="s">
        <v>335</v>
      </c>
      <c r="B7693" t="s">
        <v>626</v>
      </c>
      <c r="C7693">
        <v>10803</v>
      </c>
      <c r="D7693">
        <v>2</v>
      </c>
      <c r="F7693">
        <v>2020</v>
      </c>
      <c r="G7693">
        <v>0</v>
      </c>
      <c r="H7693">
        <v>0</v>
      </c>
      <c r="R7693" t="s">
        <v>34</v>
      </c>
      <c r="S7693" t="s">
        <v>38</v>
      </c>
      <c r="T7693" t="s">
        <v>89</v>
      </c>
      <c r="V7693" t="s">
        <v>40</v>
      </c>
      <c r="Y7693" t="s">
        <v>147</v>
      </c>
    </row>
    <row r="7694" spans="1:25" x14ac:dyDescent="0.45">
      <c r="A7694" t="s">
        <v>335</v>
      </c>
      <c r="B7694" t="s">
        <v>626</v>
      </c>
      <c r="C7694">
        <v>10803</v>
      </c>
      <c r="D7694">
        <v>2</v>
      </c>
      <c r="F7694">
        <v>2021</v>
      </c>
      <c r="G7694">
        <v>0</v>
      </c>
      <c r="H7694">
        <v>0</v>
      </c>
      <c r="R7694" t="s">
        <v>34</v>
      </c>
      <c r="S7694" t="s">
        <v>38</v>
      </c>
      <c r="T7694" t="s">
        <v>89</v>
      </c>
      <c r="V7694" t="s">
        <v>40</v>
      </c>
      <c r="Y7694" t="s">
        <v>152</v>
      </c>
    </row>
    <row r="7695" spans="1:25" x14ac:dyDescent="0.45">
      <c r="A7695" t="s">
        <v>335</v>
      </c>
      <c r="B7695" t="s">
        <v>626</v>
      </c>
      <c r="C7695">
        <v>10803</v>
      </c>
      <c r="D7695">
        <v>2</v>
      </c>
      <c r="F7695">
        <v>2022</v>
      </c>
      <c r="G7695">
        <v>0</v>
      </c>
      <c r="H7695">
        <v>0</v>
      </c>
      <c r="R7695" t="s">
        <v>34</v>
      </c>
      <c r="S7695" t="s">
        <v>38</v>
      </c>
      <c r="T7695" t="s">
        <v>89</v>
      </c>
      <c r="V7695" t="s">
        <v>40</v>
      </c>
      <c r="Y7695" t="s">
        <v>152</v>
      </c>
    </row>
    <row r="7696" spans="1:25" x14ac:dyDescent="0.45">
      <c r="A7696" t="s">
        <v>335</v>
      </c>
      <c r="B7696" t="s">
        <v>626</v>
      </c>
      <c r="C7696">
        <v>10803</v>
      </c>
      <c r="D7696">
        <v>2</v>
      </c>
      <c r="F7696">
        <v>2023</v>
      </c>
      <c r="G7696">
        <v>0</v>
      </c>
      <c r="H7696">
        <v>0</v>
      </c>
      <c r="R7696" t="s">
        <v>34</v>
      </c>
      <c r="S7696" t="s">
        <v>38</v>
      </c>
      <c r="T7696" t="s">
        <v>89</v>
      </c>
      <c r="V7696" t="s">
        <v>40</v>
      </c>
      <c r="Y7696" t="s">
        <v>152</v>
      </c>
    </row>
    <row r="7697" spans="1:25" x14ac:dyDescent="0.45">
      <c r="A7697" t="s">
        <v>335</v>
      </c>
      <c r="B7697" t="s">
        <v>626</v>
      </c>
      <c r="C7697">
        <v>10803</v>
      </c>
      <c r="D7697">
        <v>2</v>
      </c>
      <c r="F7697">
        <v>2024</v>
      </c>
      <c r="G7697">
        <v>0</v>
      </c>
      <c r="H7697">
        <v>0</v>
      </c>
      <c r="R7697" t="s">
        <v>34</v>
      </c>
      <c r="S7697" t="s">
        <v>38</v>
      </c>
      <c r="T7697" t="s">
        <v>89</v>
      </c>
      <c r="V7697" t="s">
        <v>40</v>
      </c>
      <c r="Y7697" t="s">
        <v>152</v>
      </c>
    </row>
    <row r="7698" spans="1:25" x14ac:dyDescent="0.45">
      <c r="A7698" t="s">
        <v>274</v>
      </c>
      <c r="B7698" t="s">
        <v>627</v>
      </c>
      <c r="C7698">
        <v>10805</v>
      </c>
      <c r="D7698">
        <v>2001</v>
      </c>
      <c r="F7698">
        <v>2009</v>
      </c>
      <c r="G7698">
        <v>8443</v>
      </c>
      <c r="H7698">
        <v>8431.25</v>
      </c>
      <c r="I7698">
        <v>163067.5</v>
      </c>
      <c r="O7698">
        <v>112.64400000000001</v>
      </c>
      <c r="P7698">
        <v>0.1242</v>
      </c>
      <c r="Q7698">
        <v>1817284</v>
      </c>
      <c r="R7698" t="s">
        <v>34</v>
      </c>
      <c r="S7698" t="s">
        <v>38</v>
      </c>
      <c r="T7698" t="s">
        <v>89</v>
      </c>
      <c r="V7698" t="s">
        <v>32</v>
      </c>
      <c r="Y7698" t="s">
        <v>30</v>
      </c>
    </row>
    <row r="7699" spans="1:25" x14ac:dyDescent="0.45">
      <c r="A7699" t="s">
        <v>274</v>
      </c>
      <c r="B7699" t="s">
        <v>627</v>
      </c>
      <c r="C7699">
        <v>10805</v>
      </c>
      <c r="D7699">
        <v>2001</v>
      </c>
      <c r="F7699">
        <v>2010</v>
      </c>
      <c r="G7699">
        <v>6831</v>
      </c>
      <c r="H7699">
        <v>6817.75</v>
      </c>
      <c r="I7699">
        <v>131046</v>
      </c>
      <c r="O7699">
        <v>89.313999999999993</v>
      </c>
      <c r="P7699">
        <v>0.1217</v>
      </c>
      <c r="Q7699">
        <v>1470524.4750000001</v>
      </c>
      <c r="R7699" t="s">
        <v>34</v>
      </c>
      <c r="S7699" t="s">
        <v>38</v>
      </c>
      <c r="T7699" t="s">
        <v>89</v>
      </c>
      <c r="V7699" t="s">
        <v>32</v>
      </c>
      <c r="Y7699" t="s">
        <v>30</v>
      </c>
    </row>
    <row r="7700" spans="1:25" x14ac:dyDescent="0.45">
      <c r="A7700" t="s">
        <v>274</v>
      </c>
      <c r="B7700" t="s">
        <v>627</v>
      </c>
      <c r="C7700">
        <v>10805</v>
      </c>
      <c r="D7700">
        <v>2001</v>
      </c>
      <c r="F7700">
        <v>2011</v>
      </c>
      <c r="G7700">
        <v>8438</v>
      </c>
      <c r="H7700">
        <v>8426.75</v>
      </c>
      <c r="I7700">
        <v>159675</v>
      </c>
      <c r="O7700">
        <v>108.00700000000001</v>
      </c>
      <c r="P7700">
        <v>0.1232</v>
      </c>
      <c r="Q7700">
        <v>1755638.675</v>
      </c>
      <c r="R7700" t="s">
        <v>34</v>
      </c>
      <c r="S7700" t="s">
        <v>38</v>
      </c>
      <c r="T7700" t="s">
        <v>89</v>
      </c>
      <c r="V7700" t="s">
        <v>32</v>
      </c>
      <c r="Y7700" t="s">
        <v>30</v>
      </c>
    </row>
    <row r="7701" spans="1:25" x14ac:dyDescent="0.45">
      <c r="A7701" t="s">
        <v>274</v>
      </c>
      <c r="B7701" t="s">
        <v>627</v>
      </c>
      <c r="C7701">
        <v>10805</v>
      </c>
      <c r="D7701">
        <v>2001</v>
      </c>
      <c r="F7701">
        <v>2012</v>
      </c>
      <c r="G7701">
        <v>8487</v>
      </c>
      <c r="H7701">
        <v>8475</v>
      </c>
      <c r="I7701">
        <v>151859.25</v>
      </c>
      <c r="O7701">
        <v>95.965999999999994</v>
      </c>
      <c r="P7701">
        <v>0.1145</v>
      </c>
      <c r="Q7701">
        <v>1680167.45</v>
      </c>
      <c r="R7701" t="s">
        <v>34</v>
      </c>
      <c r="S7701" t="s">
        <v>38</v>
      </c>
      <c r="T7701" t="s">
        <v>89</v>
      </c>
      <c r="V7701" t="s">
        <v>32</v>
      </c>
      <c r="Y7701" t="s">
        <v>30</v>
      </c>
    </row>
    <row r="7702" spans="1:25" x14ac:dyDescent="0.45">
      <c r="A7702" t="s">
        <v>274</v>
      </c>
      <c r="B7702" t="s">
        <v>627</v>
      </c>
      <c r="C7702">
        <v>10805</v>
      </c>
      <c r="D7702">
        <v>2001</v>
      </c>
      <c r="F7702">
        <v>2013</v>
      </c>
      <c r="G7702">
        <v>8418</v>
      </c>
      <c r="H7702">
        <v>8408.75</v>
      </c>
      <c r="I7702">
        <v>134134.75</v>
      </c>
      <c r="O7702">
        <v>85.117999999999995</v>
      </c>
      <c r="P7702">
        <v>0.1149</v>
      </c>
      <c r="Q7702">
        <v>1486080.7</v>
      </c>
      <c r="R7702" t="s">
        <v>34</v>
      </c>
      <c r="S7702" t="s">
        <v>38</v>
      </c>
      <c r="T7702" t="s">
        <v>89</v>
      </c>
      <c r="V7702" t="s">
        <v>32</v>
      </c>
      <c r="Y7702" t="s">
        <v>30</v>
      </c>
    </row>
    <row r="7703" spans="1:25" x14ac:dyDescent="0.45">
      <c r="A7703" t="s">
        <v>274</v>
      </c>
      <c r="B7703" t="s">
        <v>627</v>
      </c>
      <c r="C7703">
        <v>10805</v>
      </c>
      <c r="D7703">
        <v>2001</v>
      </c>
      <c r="F7703">
        <v>2014</v>
      </c>
      <c r="G7703">
        <v>8409</v>
      </c>
      <c r="H7703">
        <v>8401</v>
      </c>
      <c r="I7703">
        <v>121881.25</v>
      </c>
      <c r="O7703">
        <v>90.757999999999996</v>
      </c>
      <c r="P7703">
        <v>0.12540000000000001</v>
      </c>
      <c r="Q7703">
        <v>1448650.25</v>
      </c>
      <c r="R7703" t="s">
        <v>34</v>
      </c>
      <c r="S7703" t="s">
        <v>38</v>
      </c>
      <c r="T7703" t="s">
        <v>89</v>
      </c>
      <c r="V7703" t="s">
        <v>32</v>
      </c>
      <c r="Y7703" t="s">
        <v>30</v>
      </c>
    </row>
    <row r="7704" spans="1:25" x14ac:dyDescent="0.45">
      <c r="A7704" t="s">
        <v>274</v>
      </c>
      <c r="B7704" t="s">
        <v>627</v>
      </c>
      <c r="C7704">
        <v>10805</v>
      </c>
      <c r="D7704">
        <v>2001</v>
      </c>
      <c r="F7704">
        <v>2015</v>
      </c>
      <c r="G7704">
        <v>7888</v>
      </c>
      <c r="H7704">
        <v>7877.63</v>
      </c>
      <c r="I7704">
        <v>127844.33</v>
      </c>
      <c r="O7704">
        <v>83.78</v>
      </c>
      <c r="P7704">
        <v>0.12690000000000001</v>
      </c>
      <c r="Q7704">
        <v>1320732.669</v>
      </c>
      <c r="R7704" t="s">
        <v>34</v>
      </c>
      <c r="S7704" t="s">
        <v>38</v>
      </c>
      <c r="T7704" t="s">
        <v>89</v>
      </c>
      <c r="V7704" t="s">
        <v>32</v>
      </c>
      <c r="Y7704" t="s">
        <v>30</v>
      </c>
    </row>
    <row r="7705" spans="1:25" x14ac:dyDescent="0.45">
      <c r="A7705" t="s">
        <v>274</v>
      </c>
      <c r="B7705" t="s">
        <v>627</v>
      </c>
      <c r="C7705">
        <v>10805</v>
      </c>
      <c r="D7705">
        <v>2001</v>
      </c>
      <c r="F7705">
        <v>2016</v>
      </c>
      <c r="G7705">
        <v>8295</v>
      </c>
      <c r="H7705">
        <v>8279.77</v>
      </c>
      <c r="I7705">
        <v>137402.98000000001</v>
      </c>
      <c r="O7705">
        <v>87.173000000000002</v>
      </c>
      <c r="P7705">
        <v>0.1216</v>
      </c>
      <c r="Q7705">
        <v>1432690.595</v>
      </c>
      <c r="R7705" t="s">
        <v>34</v>
      </c>
      <c r="S7705" t="s">
        <v>38</v>
      </c>
      <c r="T7705" t="s">
        <v>89</v>
      </c>
      <c r="V7705" t="s">
        <v>32</v>
      </c>
      <c r="Y7705" t="s">
        <v>30</v>
      </c>
    </row>
    <row r="7706" spans="1:25" x14ac:dyDescent="0.45">
      <c r="A7706" t="s">
        <v>274</v>
      </c>
      <c r="B7706" t="s">
        <v>627</v>
      </c>
      <c r="C7706">
        <v>10805</v>
      </c>
      <c r="D7706">
        <v>2001</v>
      </c>
      <c r="F7706">
        <v>2017</v>
      </c>
      <c r="G7706">
        <v>8318</v>
      </c>
      <c r="H7706">
        <v>8287</v>
      </c>
      <c r="I7706">
        <v>130341.25</v>
      </c>
      <c r="O7706">
        <v>93.516999999999996</v>
      </c>
      <c r="P7706">
        <v>0.1198</v>
      </c>
      <c r="Q7706">
        <v>1562487.4</v>
      </c>
      <c r="R7706" t="s">
        <v>34</v>
      </c>
      <c r="S7706" t="s">
        <v>38</v>
      </c>
      <c r="T7706" t="s">
        <v>89</v>
      </c>
      <c r="V7706" t="s">
        <v>32</v>
      </c>
      <c r="Y7706" t="s">
        <v>30</v>
      </c>
    </row>
    <row r="7707" spans="1:25" x14ac:dyDescent="0.45">
      <c r="A7707" t="s">
        <v>274</v>
      </c>
      <c r="B7707" t="s">
        <v>627</v>
      </c>
      <c r="C7707">
        <v>10805</v>
      </c>
      <c r="D7707">
        <v>2001</v>
      </c>
      <c r="F7707">
        <v>2018</v>
      </c>
      <c r="G7707">
        <v>8445</v>
      </c>
      <c r="H7707">
        <v>8423.75</v>
      </c>
      <c r="I7707">
        <v>133931.75</v>
      </c>
      <c r="O7707">
        <v>116.389</v>
      </c>
      <c r="P7707">
        <v>0.14560000000000001</v>
      </c>
      <c r="Q7707">
        <v>1599150.325</v>
      </c>
      <c r="R7707" t="s">
        <v>34</v>
      </c>
      <c r="S7707" t="s">
        <v>38</v>
      </c>
      <c r="T7707" t="s">
        <v>89</v>
      </c>
      <c r="V7707" t="s">
        <v>32</v>
      </c>
      <c r="Y7707" t="s">
        <v>30</v>
      </c>
    </row>
    <row r="7708" spans="1:25" x14ac:dyDescent="0.45">
      <c r="A7708" t="s">
        <v>274</v>
      </c>
      <c r="B7708" t="s">
        <v>627</v>
      </c>
      <c r="C7708">
        <v>10805</v>
      </c>
      <c r="D7708">
        <v>2001</v>
      </c>
      <c r="F7708">
        <v>2019</v>
      </c>
      <c r="G7708">
        <v>8570</v>
      </c>
      <c r="H7708">
        <v>8549</v>
      </c>
      <c r="I7708">
        <v>101501</v>
      </c>
      <c r="O7708">
        <v>113.199</v>
      </c>
      <c r="P7708">
        <v>0.14369999999999999</v>
      </c>
      <c r="Q7708">
        <v>1575071.95</v>
      </c>
      <c r="R7708" t="s">
        <v>34</v>
      </c>
      <c r="S7708" t="s">
        <v>38</v>
      </c>
      <c r="T7708" t="s">
        <v>89</v>
      </c>
      <c r="V7708" t="s">
        <v>32</v>
      </c>
      <c r="Y7708" t="s">
        <v>30</v>
      </c>
    </row>
    <row r="7709" spans="1:25" x14ac:dyDescent="0.45">
      <c r="A7709" t="s">
        <v>274</v>
      </c>
      <c r="B7709" t="s">
        <v>627</v>
      </c>
      <c r="C7709">
        <v>10805</v>
      </c>
      <c r="D7709">
        <v>2001</v>
      </c>
      <c r="F7709">
        <v>2020</v>
      </c>
      <c r="G7709">
        <v>8453</v>
      </c>
      <c r="H7709">
        <v>8435.25</v>
      </c>
      <c r="I7709">
        <v>134077.5</v>
      </c>
      <c r="O7709">
        <v>108.196</v>
      </c>
      <c r="P7709">
        <v>0.13800000000000001</v>
      </c>
      <c r="Q7709">
        <v>1568817.925</v>
      </c>
      <c r="R7709" t="s">
        <v>34</v>
      </c>
      <c r="S7709" t="s">
        <v>38</v>
      </c>
      <c r="T7709" t="s">
        <v>89</v>
      </c>
      <c r="V7709" t="s">
        <v>32</v>
      </c>
      <c r="Y7709" t="s">
        <v>30</v>
      </c>
    </row>
    <row r="7710" spans="1:25" x14ac:dyDescent="0.45">
      <c r="A7710" t="s">
        <v>274</v>
      </c>
      <c r="B7710" t="s">
        <v>627</v>
      </c>
      <c r="C7710">
        <v>10805</v>
      </c>
      <c r="D7710">
        <v>2001</v>
      </c>
      <c r="F7710">
        <v>2021</v>
      </c>
      <c r="G7710">
        <v>8475</v>
      </c>
      <c r="H7710">
        <v>8462.25</v>
      </c>
      <c r="I7710">
        <v>134299</v>
      </c>
      <c r="O7710">
        <v>106.16</v>
      </c>
      <c r="P7710">
        <v>0.13250000000000001</v>
      </c>
      <c r="Q7710">
        <v>1604524.85</v>
      </c>
      <c r="R7710" t="s">
        <v>34</v>
      </c>
      <c r="S7710" t="s">
        <v>38</v>
      </c>
      <c r="T7710" t="s">
        <v>89</v>
      </c>
      <c r="V7710" t="s">
        <v>32</v>
      </c>
      <c r="Y7710" t="s">
        <v>30</v>
      </c>
    </row>
    <row r="7711" spans="1:25" x14ac:dyDescent="0.45">
      <c r="A7711" t="s">
        <v>274</v>
      </c>
      <c r="B7711" t="s">
        <v>627</v>
      </c>
      <c r="C7711">
        <v>10805</v>
      </c>
      <c r="D7711">
        <v>2001</v>
      </c>
      <c r="F7711">
        <v>2022</v>
      </c>
      <c r="G7711">
        <v>8283</v>
      </c>
      <c r="H7711">
        <v>8258.33</v>
      </c>
      <c r="I7711">
        <v>142573.63</v>
      </c>
      <c r="O7711">
        <v>119.179</v>
      </c>
      <c r="P7711">
        <v>0.1406</v>
      </c>
      <c r="Q7711">
        <v>1696935.12</v>
      </c>
      <c r="R7711" t="s">
        <v>34</v>
      </c>
      <c r="S7711" t="s">
        <v>38</v>
      </c>
      <c r="T7711" t="s">
        <v>89</v>
      </c>
      <c r="V7711" t="s">
        <v>32</v>
      </c>
      <c r="Y7711" t="s">
        <v>30</v>
      </c>
    </row>
    <row r="7712" spans="1:25" x14ac:dyDescent="0.45">
      <c r="A7712" t="s">
        <v>274</v>
      </c>
      <c r="B7712" t="s">
        <v>627</v>
      </c>
      <c r="C7712">
        <v>10805</v>
      </c>
      <c r="D7712">
        <v>2001</v>
      </c>
      <c r="F7712">
        <v>2023</v>
      </c>
      <c r="G7712">
        <v>7592</v>
      </c>
      <c r="H7712">
        <v>7550.77</v>
      </c>
      <c r="I7712">
        <v>128819.39</v>
      </c>
      <c r="O7712">
        <v>101.989</v>
      </c>
      <c r="P7712">
        <v>0.13070000000000001</v>
      </c>
      <c r="Q7712">
        <v>1561329.2579999999</v>
      </c>
      <c r="R7712" t="s">
        <v>34</v>
      </c>
      <c r="S7712" t="s">
        <v>38</v>
      </c>
      <c r="T7712" t="s">
        <v>89</v>
      </c>
      <c r="V7712" t="s">
        <v>32</v>
      </c>
      <c r="Y7712" t="s">
        <v>30</v>
      </c>
    </row>
    <row r="7713" spans="1:25" x14ac:dyDescent="0.45">
      <c r="A7713" t="s">
        <v>274</v>
      </c>
      <c r="B7713" t="s">
        <v>627</v>
      </c>
      <c r="C7713">
        <v>10805</v>
      </c>
      <c r="D7713">
        <v>2001</v>
      </c>
      <c r="F7713">
        <v>2024</v>
      </c>
      <c r="G7713">
        <v>3910</v>
      </c>
      <c r="H7713">
        <v>3890.1</v>
      </c>
      <c r="I7713">
        <v>66674.13</v>
      </c>
      <c r="O7713">
        <v>51.61</v>
      </c>
      <c r="P7713">
        <v>0.12809999999999999</v>
      </c>
      <c r="Q7713">
        <v>806558.72600000002</v>
      </c>
      <c r="R7713" t="s">
        <v>34</v>
      </c>
      <c r="S7713" t="s">
        <v>38</v>
      </c>
      <c r="T7713" t="s">
        <v>89</v>
      </c>
      <c r="V7713" t="s">
        <v>32</v>
      </c>
      <c r="Y7713" t="s">
        <v>30</v>
      </c>
    </row>
    <row r="7714" spans="1:25" x14ac:dyDescent="0.45">
      <c r="A7714" t="s">
        <v>203</v>
      </c>
      <c r="B7714" t="s">
        <v>628</v>
      </c>
      <c r="C7714">
        <v>10823</v>
      </c>
      <c r="D7714" t="s">
        <v>629</v>
      </c>
      <c r="F7714">
        <v>2009</v>
      </c>
      <c r="G7714">
        <v>89</v>
      </c>
      <c r="H7714">
        <v>54.15</v>
      </c>
      <c r="I7714">
        <v>800.81</v>
      </c>
      <c r="M7714">
        <v>786.971</v>
      </c>
      <c r="N7714">
        <v>8.1000000000000003E-2</v>
      </c>
      <c r="O7714">
        <v>5.202</v>
      </c>
      <c r="P7714">
        <v>1.1866000000000001</v>
      </c>
      <c r="Q7714">
        <v>9699.8649999999998</v>
      </c>
      <c r="R7714" t="s">
        <v>38</v>
      </c>
      <c r="T7714" t="s">
        <v>28</v>
      </c>
      <c r="V7714" t="s">
        <v>32</v>
      </c>
      <c r="Y7714" t="s">
        <v>69</v>
      </c>
    </row>
    <row r="7715" spans="1:25" x14ac:dyDescent="0.45">
      <c r="A7715" t="s">
        <v>203</v>
      </c>
      <c r="B7715" t="s">
        <v>628</v>
      </c>
      <c r="C7715">
        <v>10823</v>
      </c>
      <c r="D7715" t="s">
        <v>629</v>
      </c>
      <c r="F7715">
        <v>2010</v>
      </c>
      <c r="G7715">
        <v>645</v>
      </c>
      <c r="H7715">
        <v>612.29999999999995</v>
      </c>
      <c r="I7715">
        <v>7810.42</v>
      </c>
      <c r="M7715">
        <v>7674.3090000000002</v>
      </c>
      <c r="N7715">
        <v>8.1000000000000003E-2</v>
      </c>
      <c r="O7715">
        <v>7.6619999999999999</v>
      </c>
      <c r="P7715">
        <v>0.20979999999999999</v>
      </c>
      <c r="Q7715">
        <v>94560.896999999997</v>
      </c>
      <c r="R7715" t="s">
        <v>38</v>
      </c>
      <c r="T7715" t="s">
        <v>28</v>
      </c>
      <c r="V7715" t="s">
        <v>32</v>
      </c>
      <c r="Y7715" t="s">
        <v>69</v>
      </c>
    </row>
    <row r="7716" spans="1:25" x14ac:dyDescent="0.45">
      <c r="A7716" t="s">
        <v>203</v>
      </c>
      <c r="B7716" t="s">
        <v>628</v>
      </c>
      <c r="C7716">
        <v>10823</v>
      </c>
      <c r="D7716" t="s">
        <v>629</v>
      </c>
      <c r="F7716">
        <v>2011</v>
      </c>
      <c r="G7716">
        <v>140</v>
      </c>
      <c r="H7716">
        <v>106.81</v>
      </c>
      <c r="I7716">
        <v>1134.74</v>
      </c>
      <c r="M7716">
        <v>1269.0319999999999</v>
      </c>
      <c r="N7716">
        <v>8.1100000000000005E-2</v>
      </c>
      <c r="O7716">
        <v>1.587</v>
      </c>
      <c r="P7716">
        <v>0.45390000000000003</v>
      </c>
      <c r="Q7716">
        <v>15638.58</v>
      </c>
      <c r="R7716" t="s">
        <v>38</v>
      </c>
      <c r="T7716" t="s">
        <v>28</v>
      </c>
      <c r="V7716" t="s">
        <v>32</v>
      </c>
      <c r="Y7716" t="s">
        <v>69</v>
      </c>
    </row>
    <row r="7717" spans="1:25" x14ac:dyDescent="0.45">
      <c r="A7717" t="s">
        <v>203</v>
      </c>
      <c r="B7717" t="s">
        <v>628</v>
      </c>
      <c r="C7717">
        <v>10823</v>
      </c>
      <c r="D7717" t="s">
        <v>629</v>
      </c>
      <c r="F7717">
        <v>2012</v>
      </c>
      <c r="G7717">
        <v>103</v>
      </c>
      <c r="H7717">
        <v>71.09</v>
      </c>
      <c r="I7717">
        <v>756.95</v>
      </c>
      <c r="M7717">
        <v>1023.354</v>
      </c>
      <c r="N7717">
        <v>8.1000000000000003E-2</v>
      </c>
      <c r="O7717">
        <v>1.472</v>
      </c>
      <c r="P7717">
        <v>0.50719999999999998</v>
      </c>
      <c r="Q7717">
        <v>12614.397999999999</v>
      </c>
      <c r="R7717" t="s">
        <v>38</v>
      </c>
      <c r="T7717" t="s">
        <v>28</v>
      </c>
      <c r="V7717" t="s">
        <v>32</v>
      </c>
      <c r="Y7717" t="s">
        <v>69</v>
      </c>
    </row>
    <row r="7718" spans="1:25" x14ac:dyDescent="0.45">
      <c r="A7718" t="s">
        <v>203</v>
      </c>
      <c r="B7718" t="s">
        <v>628</v>
      </c>
      <c r="C7718">
        <v>10823</v>
      </c>
      <c r="D7718" t="s">
        <v>629</v>
      </c>
      <c r="F7718">
        <v>2013</v>
      </c>
      <c r="G7718">
        <v>104</v>
      </c>
      <c r="H7718">
        <v>66.41</v>
      </c>
      <c r="I7718">
        <v>657.46</v>
      </c>
      <c r="M7718">
        <v>786.73299999999995</v>
      </c>
      <c r="N7718">
        <v>8.09E-2</v>
      </c>
      <c r="O7718">
        <v>1.0209999999999999</v>
      </c>
      <c r="P7718">
        <v>0.45279999999999998</v>
      </c>
      <c r="Q7718">
        <v>9694.1749999999993</v>
      </c>
      <c r="R7718" t="s">
        <v>38</v>
      </c>
      <c r="T7718" t="s">
        <v>28</v>
      </c>
      <c r="V7718" t="s">
        <v>32</v>
      </c>
      <c r="Y7718" t="s">
        <v>69</v>
      </c>
    </row>
    <row r="7719" spans="1:25" x14ac:dyDescent="0.45">
      <c r="A7719" t="s">
        <v>203</v>
      </c>
      <c r="B7719" t="s">
        <v>628</v>
      </c>
      <c r="C7719">
        <v>10823</v>
      </c>
      <c r="D7719" t="s">
        <v>629</v>
      </c>
      <c r="F7719">
        <v>2014</v>
      </c>
      <c r="G7719">
        <v>159</v>
      </c>
      <c r="H7719">
        <v>114.87</v>
      </c>
      <c r="I7719">
        <v>1596.6</v>
      </c>
      <c r="M7719">
        <v>1593.7929999999999</v>
      </c>
      <c r="N7719">
        <v>8.1000000000000003E-2</v>
      </c>
      <c r="O7719">
        <v>1.7669999999999999</v>
      </c>
      <c r="P7719">
        <v>0.44340000000000002</v>
      </c>
      <c r="Q7719">
        <v>19646.45</v>
      </c>
      <c r="R7719" t="s">
        <v>38</v>
      </c>
      <c r="T7719" t="s">
        <v>28</v>
      </c>
      <c r="V7719" t="s">
        <v>32</v>
      </c>
      <c r="Y7719" t="s">
        <v>69</v>
      </c>
    </row>
    <row r="7720" spans="1:25" x14ac:dyDescent="0.45">
      <c r="A7720" t="s">
        <v>203</v>
      </c>
      <c r="B7720" t="s">
        <v>628</v>
      </c>
      <c r="C7720">
        <v>10823</v>
      </c>
      <c r="D7720" t="s">
        <v>629</v>
      </c>
      <c r="F7720">
        <v>2015</v>
      </c>
      <c r="G7720">
        <v>127</v>
      </c>
      <c r="H7720">
        <v>100.02</v>
      </c>
      <c r="I7720">
        <v>1100.48</v>
      </c>
      <c r="M7720">
        <v>1217.1110000000001</v>
      </c>
      <c r="N7720">
        <v>8.09E-2</v>
      </c>
      <c r="O7720">
        <v>1.623</v>
      </c>
      <c r="P7720">
        <v>0.37419999999999998</v>
      </c>
      <c r="Q7720">
        <v>15004.743</v>
      </c>
      <c r="R7720" t="s">
        <v>38</v>
      </c>
      <c r="T7720" t="s">
        <v>28</v>
      </c>
      <c r="V7720" t="s">
        <v>32</v>
      </c>
      <c r="Y7720" t="s">
        <v>70</v>
      </c>
    </row>
    <row r="7721" spans="1:25" x14ac:dyDescent="0.45">
      <c r="A7721" t="s">
        <v>203</v>
      </c>
      <c r="B7721" t="s">
        <v>628</v>
      </c>
      <c r="C7721">
        <v>10823</v>
      </c>
      <c r="D7721" t="s">
        <v>629</v>
      </c>
      <c r="F7721">
        <v>2016</v>
      </c>
      <c r="G7721">
        <v>263</v>
      </c>
      <c r="H7721">
        <v>221.55</v>
      </c>
      <c r="I7721">
        <v>2377.9499999999998</v>
      </c>
      <c r="M7721">
        <v>2539.5509999999999</v>
      </c>
      <c r="N7721">
        <v>8.1000000000000003E-2</v>
      </c>
      <c r="O7721">
        <v>4.9429999999999996</v>
      </c>
      <c r="P7721">
        <v>0.5827</v>
      </c>
      <c r="Q7721">
        <v>31301.19</v>
      </c>
      <c r="R7721" t="s">
        <v>38</v>
      </c>
      <c r="T7721" t="s">
        <v>28</v>
      </c>
      <c r="V7721" t="s">
        <v>32</v>
      </c>
      <c r="Y7721" t="s">
        <v>70</v>
      </c>
    </row>
    <row r="7722" spans="1:25" x14ac:dyDescent="0.45">
      <c r="A7722" t="s">
        <v>203</v>
      </c>
      <c r="B7722" t="s">
        <v>628</v>
      </c>
      <c r="C7722">
        <v>10823</v>
      </c>
      <c r="D7722" t="s">
        <v>629</v>
      </c>
      <c r="F7722">
        <v>2017</v>
      </c>
      <c r="G7722">
        <v>343</v>
      </c>
      <c r="H7722">
        <v>299.24</v>
      </c>
      <c r="I7722">
        <v>3384.38</v>
      </c>
      <c r="M7722">
        <v>5917.8329999999996</v>
      </c>
      <c r="N7722">
        <v>8.1000000000000003E-2</v>
      </c>
      <c r="O7722">
        <v>18.382999999999999</v>
      </c>
      <c r="P7722">
        <v>0.63660000000000005</v>
      </c>
      <c r="Q7722">
        <v>72899.982999999993</v>
      </c>
      <c r="R7722" t="s">
        <v>38</v>
      </c>
      <c r="T7722" t="s">
        <v>28</v>
      </c>
      <c r="V7722" t="s">
        <v>32</v>
      </c>
      <c r="Y7722" t="s">
        <v>70</v>
      </c>
    </row>
    <row r="7723" spans="1:25" x14ac:dyDescent="0.45">
      <c r="A7723" t="s">
        <v>203</v>
      </c>
      <c r="B7723" t="s">
        <v>628</v>
      </c>
      <c r="C7723">
        <v>10823</v>
      </c>
      <c r="D7723" t="s">
        <v>629</v>
      </c>
      <c r="F7723">
        <v>2018</v>
      </c>
      <c r="G7723">
        <v>310</v>
      </c>
      <c r="H7723">
        <v>275.81</v>
      </c>
      <c r="I7723">
        <v>3455.98</v>
      </c>
      <c r="M7723">
        <v>3590.0349999999999</v>
      </c>
      <c r="N7723">
        <v>8.1000000000000003E-2</v>
      </c>
      <c r="O7723">
        <v>4.6230000000000002</v>
      </c>
      <c r="P7723">
        <v>0.32519999999999999</v>
      </c>
      <c r="Q7723">
        <v>44251.035000000003</v>
      </c>
      <c r="R7723" t="s">
        <v>38</v>
      </c>
      <c r="T7723" t="s">
        <v>28</v>
      </c>
      <c r="V7723" t="s">
        <v>32</v>
      </c>
      <c r="Y7723" t="s">
        <v>70</v>
      </c>
    </row>
    <row r="7724" spans="1:25" x14ac:dyDescent="0.45">
      <c r="A7724" t="s">
        <v>203</v>
      </c>
      <c r="B7724" t="s">
        <v>628</v>
      </c>
      <c r="C7724">
        <v>10823</v>
      </c>
      <c r="D7724" t="s">
        <v>629</v>
      </c>
      <c r="F7724">
        <v>2019</v>
      </c>
      <c r="G7724">
        <v>377</v>
      </c>
      <c r="H7724">
        <v>346.27</v>
      </c>
      <c r="I7724">
        <v>4070.25</v>
      </c>
      <c r="M7724">
        <v>4164.68</v>
      </c>
      <c r="N7724">
        <v>8.1000000000000003E-2</v>
      </c>
      <c r="O7724">
        <v>9.782</v>
      </c>
      <c r="P7724">
        <v>0.56899999999999995</v>
      </c>
      <c r="Q7724">
        <v>51337.953999999998</v>
      </c>
      <c r="R7724" t="s">
        <v>38</v>
      </c>
      <c r="T7724" t="s">
        <v>28</v>
      </c>
      <c r="V7724" t="s">
        <v>32</v>
      </c>
      <c r="Y7724" t="s">
        <v>70</v>
      </c>
    </row>
    <row r="7725" spans="1:25" x14ac:dyDescent="0.45">
      <c r="A7725" t="s">
        <v>203</v>
      </c>
      <c r="B7725" t="s">
        <v>628</v>
      </c>
      <c r="C7725">
        <v>10823</v>
      </c>
      <c r="D7725" t="s">
        <v>629</v>
      </c>
      <c r="F7725">
        <v>2020</v>
      </c>
      <c r="G7725">
        <v>149</v>
      </c>
      <c r="H7725">
        <v>111.92</v>
      </c>
      <c r="I7725">
        <v>1052.7</v>
      </c>
      <c r="M7725">
        <v>1227.604</v>
      </c>
      <c r="N7725">
        <v>8.1100000000000005E-2</v>
      </c>
      <c r="O7725">
        <v>3.331</v>
      </c>
      <c r="P7725">
        <v>0.73619999999999997</v>
      </c>
      <c r="Q7725">
        <v>15126.284</v>
      </c>
      <c r="R7725" t="s">
        <v>38</v>
      </c>
      <c r="T7725" t="s">
        <v>28</v>
      </c>
      <c r="V7725" t="s">
        <v>32</v>
      </c>
      <c r="Y7725" t="s">
        <v>70</v>
      </c>
    </row>
    <row r="7726" spans="1:25" x14ac:dyDescent="0.45">
      <c r="A7726" t="s">
        <v>203</v>
      </c>
      <c r="B7726" t="s">
        <v>628</v>
      </c>
      <c r="C7726">
        <v>10823</v>
      </c>
      <c r="D7726" t="s">
        <v>629</v>
      </c>
      <c r="F7726">
        <v>2021</v>
      </c>
      <c r="G7726">
        <v>91</v>
      </c>
      <c r="H7726">
        <v>74.06</v>
      </c>
      <c r="I7726">
        <v>868.09</v>
      </c>
      <c r="M7726">
        <v>895.21500000000003</v>
      </c>
      <c r="N7726">
        <v>8.1100000000000005E-2</v>
      </c>
      <c r="O7726">
        <v>0.96199999999999997</v>
      </c>
      <c r="P7726">
        <v>0.29649999999999999</v>
      </c>
      <c r="Q7726">
        <v>11034.591</v>
      </c>
      <c r="R7726" t="s">
        <v>38</v>
      </c>
      <c r="T7726" t="s">
        <v>28</v>
      </c>
      <c r="V7726" t="s">
        <v>32</v>
      </c>
      <c r="Y7726" t="s">
        <v>70</v>
      </c>
    </row>
    <row r="7727" spans="1:25" x14ac:dyDescent="0.45">
      <c r="A7727" t="s">
        <v>203</v>
      </c>
      <c r="B7727" t="s">
        <v>628</v>
      </c>
      <c r="C7727">
        <v>10823</v>
      </c>
      <c r="D7727" t="s">
        <v>629</v>
      </c>
      <c r="F7727">
        <v>2022</v>
      </c>
      <c r="G7727">
        <v>51</v>
      </c>
      <c r="H7727">
        <v>29.39</v>
      </c>
      <c r="I7727">
        <v>285.83999999999997</v>
      </c>
      <c r="M7727">
        <v>344.84100000000001</v>
      </c>
      <c r="N7727">
        <v>8.1500000000000003E-2</v>
      </c>
      <c r="O7727">
        <v>0.625</v>
      </c>
      <c r="P7727">
        <v>0.4602</v>
      </c>
      <c r="Q7727">
        <v>4249.8609999999999</v>
      </c>
      <c r="R7727" t="s">
        <v>38</v>
      </c>
      <c r="T7727" t="s">
        <v>28</v>
      </c>
      <c r="V7727" t="s">
        <v>32</v>
      </c>
      <c r="Y7727" t="s">
        <v>70</v>
      </c>
    </row>
    <row r="7728" spans="1:25" x14ac:dyDescent="0.45">
      <c r="A7728" t="s">
        <v>203</v>
      </c>
      <c r="B7728" t="s">
        <v>628</v>
      </c>
      <c r="C7728">
        <v>10823</v>
      </c>
      <c r="D7728" t="s">
        <v>629</v>
      </c>
      <c r="F7728">
        <v>2023</v>
      </c>
      <c r="G7728">
        <v>138</v>
      </c>
      <c r="H7728">
        <v>118.53</v>
      </c>
      <c r="I7728">
        <v>1562.94</v>
      </c>
      <c r="M7728">
        <v>1528.6790000000001</v>
      </c>
      <c r="N7728">
        <v>8.1000000000000003E-2</v>
      </c>
      <c r="O7728">
        <v>2.5539999999999998</v>
      </c>
      <c r="P7728">
        <v>0.34570000000000001</v>
      </c>
      <c r="Q7728">
        <v>18839.975999999999</v>
      </c>
      <c r="R7728" t="s">
        <v>38</v>
      </c>
      <c r="T7728" t="s">
        <v>28</v>
      </c>
      <c r="V7728" t="s">
        <v>32</v>
      </c>
      <c r="Y7728" t="s">
        <v>70</v>
      </c>
    </row>
    <row r="7729" spans="1:25" x14ac:dyDescent="0.45">
      <c r="A7729" t="s">
        <v>203</v>
      </c>
      <c r="B7729" t="s">
        <v>628</v>
      </c>
      <c r="C7729">
        <v>10823</v>
      </c>
      <c r="D7729" t="s">
        <v>629</v>
      </c>
      <c r="F7729">
        <v>2024</v>
      </c>
      <c r="G7729">
        <v>141</v>
      </c>
      <c r="H7729">
        <v>129.38</v>
      </c>
      <c r="I7729">
        <v>1643.34</v>
      </c>
      <c r="M7729">
        <v>1617.8309999999999</v>
      </c>
      <c r="N7729">
        <v>8.1000000000000003E-2</v>
      </c>
      <c r="O7729">
        <v>2.0859999999999999</v>
      </c>
      <c r="P7729">
        <v>0.31950000000000001</v>
      </c>
      <c r="Q7729">
        <v>19947.873</v>
      </c>
      <c r="R7729" t="s">
        <v>38</v>
      </c>
      <c r="T7729" t="s">
        <v>28</v>
      </c>
      <c r="V7729" t="s">
        <v>32</v>
      </c>
      <c r="Y7729" t="s">
        <v>70</v>
      </c>
    </row>
    <row r="7730" spans="1:25" x14ac:dyDescent="0.45">
      <c r="A7730" t="s">
        <v>203</v>
      </c>
      <c r="B7730" t="s">
        <v>628</v>
      </c>
      <c r="C7730">
        <v>10823</v>
      </c>
      <c r="D7730" t="s">
        <v>630</v>
      </c>
      <c r="F7730">
        <v>2009</v>
      </c>
      <c r="G7730">
        <v>66</v>
      </c>
      <c r="H7730">
        <v>41.49</v>
      </c>
      <c r="I7730">
        <v>622.17999999999995</v>
      </c>
      <c r="M7730">
        <v>608.70899999999995</v>
      </c>
      <c r="N7730">
        <v>8.1000000000000003E-2</v>
      </c>
      <c r="O7730">
        <v>4.82</v>
      </c>
      <c r="P7730">
        <v>1.2419</v>
      </c>
      <c r="Q7730">
        <v>7501.7629999999999</v>
      </c>
      <c r="R7730" t="s">
        <v>38</v>
      </c>
      <c r="T7730" t="s">
        <v>28</v>
      </c>
      <c r="V7730" t="s">
        <v>32</v>
      </c>
      <c r="Y7730" t="s">
        <v>69</v>
      </c>
    </row>
    <row r="7731" spans="1:25" x14ac:dyDescent="0.45">
      <c r="A7731" t="s">
        <v>203</v>
      </c>
      <c r="B7731" t="s">
        <v>628</v>
      </c>
      <c r="C7731">
        <v>10823</v>
      </c>
      <c r="D7731" t="s">
        <v>630</v>
      </c>
      <c r="F7731">
        <v>2010</v>
      </c>
      <c r="G7731">
        <v>642</v>
      </c>
      <c r="H7731">
        <v>617.16999999999996</v>
      </c>
      <c r="I7731">
        <v>8361.33</v>
      </c>
      <c r="M7731">
        <v>7770.1570000000002</v>
      </c>
      <c r="N7731">
        <v>8.1000000000000003E-2</v>
      </c>
      <c r="O7731">
        <v>8.4619999999999997</v>
      </c>
      <c r="P7731">
        <v>0.2213</v>
      </c>
      <c r="Q7731">
        <v>95753.680999999997</v>
      </c>
      <c r="R7731" t="s">
        <v>38</v>
      </c>
      <c r="T7731" t="s">
        <v>28</v>
      </c>
      <c r="V7731" t="s">
        <v>32</v>
      </c>
      <c r="Y7731" t="s">
        <v>69</v>
      </c>
    </row>
    <row r="7732" spans="1:25" x14ac:dyDescent="0.45">
      <c r="A7732" t="s">
        <v>203</v>
      </c>
      <c r="B7732" t="s">
        <v>628</v>
      </c>
      <c r="C7732">
        <v>10823</v>
      </c>
      <c r="D7732" t="s">
        <v>630</v>
      </c>
      <c r="F7732">
        <v>2011</v>
      </c>
      <c r="G7732">
        <v>138</v>
      </c>
      <c r="H7732">
        <v>110.25</v>
      </c>
      <c r="I7732">
        <v>1265.52</v>
      </c>
      <c r="M7732">
        <v>1308.2739999999999</v>
      </c>
      <c r="N7732">
        <v>8.1000000000000003E-2</v>
      </c>
      <c r="O7732">
        <v>1.405</v>
      </c>
      <c r="P7732">
        <v>0.31619999999999998</v>
      </c>
      <c r="Q7732">
        <v>16128.159</v>
      </c>
      <c r="R7732" t="s">
        <v>38</v>
      </c>
      <c r="T7732" t="s">
        <v>28</v>
      </c>
      <c r="V7732" t="s">
        <v>32</v>
      </c>
      <c r="Y7732" t="s">
        <v>69</v>
      </c>
    </row>
    <row r="7733" spans="1:25" x14ac:dyDescent="0.45">
      <c r="A7733" t="s">
        <v>203</v>
      </c>
      <c r="B7733" t="s">
        <v>628</v>
      </c>
      <c r="C7733">
        <v>10823</v>
      </c>
      <c r="D7733" t="s">
        <v>630</v>
      </c>
      <c r="F7733">
        <v>2012</v>
      </c>
      <c r="G7733">
        <v>137</v>
      </c>
      <c r="H7733">
        <v>106.52</v>
      </c>
      <c r="I7733">
        <v>1360.53</v>
      </c>
      <c r="M7733">
        <v>1523.9010000000001</v>
      </c>
      <c r="N7733">
        <v>8.1000000000000003E-2</v>
      </c>
      <c r="O7733">
        <v>1.766</v>
      </c>
      <c r="P7733">
        <v>0.34749999999999998</v>
      </c>
      <c r="Q7733">
        <v>18783.945</v>
      </c>
      <c r="R7733" t="s">
        <v>38</v>
      </c>
      <c r="T7733" t="s">
        <v>28</v>
      </c>
      <c r="V7733" t="s">
        <v>32</v>
      </c>
      <c r="Y7733" t="s">
        <v>69</v>
      </c>
    </row>
    <row r="7734" spans="1:25" x14ac:dyDescent="0.45">
      <c r="A7734" t="s">
        <v>203</v>
      </c>
      <c r="B7734" t="s">
        <v>628</v>
      </c>
      <c r="C7734">
        <v>10823</v>
      </c>
      <c r="D7734" t="s">
        <v>630</v>
      </c>
      <c r="F7734">
        <v>2013</v>
      </c>
      <c r="G7734">
        <v>180</v>
      </c>
      <c r="H7734">
        <v>134.97999999999999</v>
      </c>
      <c r="I7734">
        <v>1474.65</v>
      </c>
      <c r="M7734">
        <v>1537.864</v>
      </c>
      <c r="N7734">
        <v>8.1100000000000005E-2</v>
      </c>
      <c r="O7734">
        <v>3.944</v>
      </c>
      <c r="P7734">
        <v>0.56279999999999997</v>
      </c>
      <c r="Q7734">
        <v>18948.552</v>
      </c>
      <c r="R7734" t="s">
        <v>38</v>
      </c>
      <c r="T7734" t="s">
        <v>28</v>
      </c>
      <c r="V7734" t="s">
        <v>32</v>
      </c>
      <c r="Y7734" t="s">
        <v>69</v>
      </c>
    </row>
    <row r="7735" spans="1:25" x14ac:dyDescent="0.45">
      <c r="A7735" t="s">
        <v>203</v>
      </c>
      <c r="B7735" t="s">
        <v>628</v>
      </c>
      <c r="C7735">
        <v>10823</v>
      </c>
      <c r="D7735" t="s">
        <v>630</v>
      </c>
      <c r="F7735">
        <v>2014</v>
      </c>
      <c r="G7735">
        <v>213</v>
      </c>
      <c r="H7735">
        <v>178.28</v>
      </c>
      <c r="I7735">
        <v>2140.89</v>
      </c>
      <c r="M7735">
        <v>2118.67</v>
      </c>
      <c r="N7735">
        <v>8.1100000000000005E-2</v>
      </c>
      <c r="O7735">
        <v>6.75</v>
      </c>
      <c r="P7735">
        <v>0.67679999999999996</v>
      </c>
      <c r="Q7735">
        <v>26111.348000000002</v>
      </c>
      <c r="R7735" t="s">
        <v>38</v>
      </c>
      <c r="T7735" t="s">
        <v>28</v>
      </c>
      <c r="V7735" t="s">
        <v>32</v>
      </c>
      <c r="Y7735" t="s">
        <v>69</v>
      </c>
    </row>
    <row r="7736" spans="1:25" x14ac:dyDescent="0.45">
      <c r="A7736" t="s">
        <v>203</v>
      </c>
      <c r="B7736" t="s">
        <v>628</v>
      </c>
      <c r="C7736">
        <v>10823</v>
      </c>
      <c r="D7736" t="s">
        <v>630</v>
      </c>
      <c r="F7736">
        <v>2015</v>
      </c>
      <c r="G7736">
        <v>69</v>
      </c>
      <c r="H7736">
        <v>37.39</v>
      </c>
      <c r="I7736">
        <v>330.12</v>
      </c>
      <c r="M7736">
        <v>424.15499999999997</v>
      </c>
      <c r="N7736">
        <v>8.1000000000000003E-2</v>
      </c>
      <c r="O7736">
        <v>1.206</v>
      </c>
      <c r="P7736">
        <v>0.59009999999999996</v>
      </c>
      <c r="Q7736">
        <v>5226.299</v>
      </c>
      <c r="R7736" t="s">
        <v>38</v>
      </c>
      <c r="T7736" t="s">
        <v>28</v>
      </c>
      <c r="V7736" t="s">
        <v>32</v>
      </c>
      <c r="Y7736" t="s">
        <v>70</v>
      </c>
    </row>
    <row r="7737" spans="1:25" x14ac:dyDescent="0.45">
      <c r="A7737" t="s">
        <v>203</v>
      </c>
      <c r="B7737" t="s">
        <v>628</v>
      </c>
      <c r="C7737">
        <v>10823</v>
      </c>
      <c r="D7737" t="s">
        <v>630</v>
      </c>
      <c r="F7737">
        <v>2016</v>
      </c>
      <c r="G7737">
        <v>288</v>
      </c>
      <c r="H7737">
        <v>222.5</v>
      </c>
      <c r="I7737">
        <v>2191.41</v>
      </c>
      <c r="M7737">
        <v>2377.7139999999999</v>
      </c>
      <c r="N7737">
        <v>8.1199999999999994E-2</v>
      </c>
      <c r="O7737">
        <v>19.701000000000001</v>
      </c>
      <c r="P7737">
        <v>1.4137999999999999</v>
      </c>
      <c r="Q7737">
        <v>29301.219000000001</v>
      </c>
      <c r="R7737" t="s">
        <v>38</v>
      </c>
      <c r="T7737" t="s">
        <v>28</v>
      </c>
      <c r="V7737" t="s">
        <v>32</v>
      </c>
      <c r="Y7737" t="s">
        <v>70</v>
      </c>
    </row>
    <row r="7738" spans="1:25" x14ac:dyDescent="0.45">
      <c r="A7738" t="s">
        <v>203</v>
      </c>
      <c r="B7738" t="s">
        <v>628</v>
      </c>
      <c r="C7738">
        <v>10823</v>
      </c>
      <c r="D7738" t="s">
        <v>630</v>
      </c>
      <c r="F7738">
        <v>2017</v>
      </c>
      <c r="G7738">
        <v>351</v>
      </c>
      <c r="H7738">
        <v>304.37</v>
      </c>
      <c r="I7738">
        <v>3331.8</v>
      </c>
      <c r="M7738">
        <v>3424.5680000000002</v>
      </c>
      <c r="N7738">
        <v>8.1000000000000003E-2</v>
      </c>
      <c r="O7738">
        <v>21.37</v>
      </c>
      <c r="P7738">
        <v>1.1551</v>
      </c>
      <c r="Q7738">
        <v>42200.523000000001</v>
      </c>
      <c r="R7738" t="s">
        <v>38</v>
      </c>
      <c r="T7738" t="s">
        <v>28</v>
      </c>
      <c r="V7738" t="s">
        <v>32</v>
      </c>
      <c r="Y7738" t="s">
        <v>70</v>
      </c>
    </row>
    <row r="7739" spans="1:25" x14ac:dyDescent="0.45">
      <c r="A7739" t="s">
        <v>203</v>
      </c>
      <c r="B7739" t="s">
        <v>628</v>
      </c>
      <c r="C7739">
        <v>10823</v>
      </c>
      <c r="D7739" t="s">
        <v>630</v>
      </c>
      <c r="F7739">
        <v>2018</v>
      </c>
      <c r="G7739">
        <v>231</v>
      </c>
      <c r="H7739">
        <v>196.95</v>
      </c>
      <c r="I7739">
        <v>2058.2800000000002</v>
      </c>
      <c r="M7739">
        <v>2382.65</v>
      </c>
      <c r="N7739">
        <v>8.1100000000000005E-2</v>
      </c>
      <c r="O7739">
        <v>13.837</v>
      </c>
      <c r="P7739">
        <v>1.056</v>
      </c>
      <c r="Q7739">
        <v>29358.563999999998</v>
      </c>
      <c r="R7739" t="s">
        <v>38</v>
      </c>
      <c r="T7739" t="s">
        <v>28</v>
      </c>
      <c r="V7739" t="s">
        <v>32</v>
      </c>
      <c r="Y7739" t="s">
        <v>70</v>
      </c>
    </row>
    <row r="7740" spans="1:25" x14ac:dyDescent="0.45">
      <c r="A7740" t="s">
        <v>203</v>
      </c>
      <c r="B7740" t="s">
        <v>628</v>
      </c>
      <c r="C7740">
        <v>10823</v>
      </c>
      <c r="D7740" t="s">
        <v>630</v>
      </c>
      <c r="F7740">
        <v>2019</v>
      </c>
      <c r="G7740">
        <v>365</v>
      </c>
      <c r="H7740">
        <v>344.71</v>
      </c>
      <c r="I7740">
        <v>4347.71</v>
      </c>
      <c r="M7740">
        <v>4135.01</v>
      </c>
      <c r="N7740">
        <v>8.1000000000000003E-2</v>
      </c>
      <c r="O7740">
        <v>5.78</v>
      </c>
      <c r="P7740">
        <v>0.27429999999999999</v>
      </c>
      <c r="Q7740">
        <v>50975.673999999999</v>
      </c>
      <c r="R7740" t="s">
        <v>38</v>
      </c>
      <c r="T7740" t="s">
        <v>28</v>
      </c>
      <c r="V7740" t="s">
        <v>32</v>
      </c>
      <c r="Y7740" t="s">
        <v>70</v>
      </c>
    </row>
    <row r="7741" spans="1:25" x14ac:dyDescent="0.45">
      <c r="A7741" t="s">
        <v>203</v>
      </c>
      <c r="B7741" t="s">
        <v>628</v>
      </c>
      <c r="C7741">
        <v>10823</v>
      </c>
      <c r="D7741" t="s">
        <v>630</v>
      </c>
      <c r="F7741">
        <v>2020</v>
      </c>
      <c r="G7741">
        <v>144</v>
      </c>
      <c r="H7741">
        <v>121.52</v>
      </c>
      <c r="I7741">
        <v>1331.14</v>
      </c>
      <c r="M7741">
        <v>1340.249</v>
      </c>
      <c r="N7741">
        <v>8.1100000000000005E-2</v>
      </c>
      <c r="O7741">
        <v>2.19</v>
      </c>
      <c r="P7741">
        <v>0.45610000000000001</v>
      </c>
      <c r="Q7741">
        <v>16513.513999999999</v>
      </c>
      <c r="R7741" t="s">
        <v>38</v>
      </c>
      <c r="T7741" t="s">
        <v>28</v>
      </c>
      <c r="V7741" t="s">
        <v>32</v>
      </c>
      <c r="Y7741" t="s">
        <v>70</v>
      </c>
    </row>
    <row r="7742" spans="1:25" x14ac:dyDescent="0.45">
      <c r="A7742" t="s">
        <v>203</v>
      </c>
      <c r="B7742" t="s">
        <v>628</v>
      </c>
      <c r="C7742">
        <v>10823</v>
      </c>
      <c r="D7742" t="s">
        <v>630</v>
      </c>
      <c r="F7742">
        <v>2021</v>
      </c>
      <c r="G7742">
        <v>101</v>
      </c>
      <c r="H7742">
        <v>82.08</v>
      </c>
      <c r="I7742">
        <v>1036.74</v>
      </c>
      <c r="M7742">
        <v>1007.367</v>
      </c>
      <c r="N7742">
        <v>8.1000000000000003E-2</v>
      </c>
      <c r="O7742">
        <v>1.238</v>
      </c>
      <c r="P7742">
        <v>0.37769999999999998</v>
      </c>
      <c r="Q7742">
        <v>12418.563</v>
      </c>
      <c r="R7742" t="s">
        <v>38</v>
      </c>
      <c r="T7742" t="s">
        <v>28</v>
      </c>
      <c r="V7742" t="s">
        <v>32</v>
      </c>
      <c r="Y7742" t="s">
        <v>70</v>
      </c>
    </row>
    <row r="7743" spans="1:25" x14ac:dyDescent="0.45">
      <c r="A7743" t="s">
        <v>203</v>
      </c>
      <c r="B7743" t="s">
        <v>628</v>
      </c>
      <c r="C7743">
        <v>10823</v>
      </c>
      <c r="D7743" t="s">
        <v>630</v>
      </c>
      <c r="F7743">
        <v>2022</v>
      </c>
      <c r="G7743">
        <v>46</v>
      </c>
      <c r="H7743">
        <v>27.93</v>
      </c>
      <c r="I7743">
        <v>253.29</v>
      </c>
      <c r="M7743">
        <v>309.03899999999999</v>
      </c>
      <c r="N7743">
        <v>7.9299999999999995E-2</v>
      </c>
      <c r="O7743">
        <v>0.71099999999999997</v>
      </c>
      <c r="P7743">
        <v>0.53120000000000001</v>
      </c>
      <c r="Q7743">
        <v>3810.5419999999999</v>
      </c>
      <c r="R7743" t="s">
        <v>38</v>
      </c>
      <c r="T7743" t="s">
        <v>28</v>
      </c>
      <c r="V7743" t="s">
        <v>32</v>
      </c>
      <c r="Y7743" t="s">
        <v>70</v>
      </c>
    </row>
    <row r="7744" spans="1:25" x14ac:dyDescent="0.45">
      <c r="A7744" t="s">
        <v>203</v>
      </c>
      <c r="B7744" t="s">
        <v>628</v>
      </c>
      <c r="C7744">
        <v>10823</v>
      </c>
      <c r="D7744" t="s">
        <v>630</v>
      </c>
      <c r="F7744">
        <v>2023</v>
      </c>
      <c r="G7744">
        <v>53</v>
      </c>
      <c r="H7744">
        <v>36.39</v>
      </c>
      <c r="I7744">
        <v>443.12</v>
      </c>
      <c r="M7744">
        <v>470.94400000000002</v>
      </c>
      <c r="N7744">
        <v>8.1100000000000005E-2</v>
      </c>
      <c r="O7744">
        <v>2.056</v>
      </c>
      <c r="P7744">
        <v>0.75600000000000001</v>
      </c>
      <c r="Q7744">
        <v>5805.58</v>
      </c>
      <c r="R7744" t="s">
        <v>38</v>
      </c>
      <c r="T7744" t="s">
        <v>28</v>
      </c>
      <c r="V7744" t="s">
        <v>32</v>
      </c>
      <c r="Y7744" t="s">
        <v>70</v>
      </c>
    </row>
    <row r="7745" spans="1:25" x14ac:dyDescent="0.45">
      <c r="A7745" t="s">
        <v>203</v>
      </c>
      <c r="B7745" t="s">
        <v>628</v>
      </c>
      <c r="C7745">
        <v>10823</v>
      </c>
      <c r="D7745" t="s">
        <v>630</v>
      </c>
      <c r="F7745">
        <v>2024</v>
      </c>
      <c r="G7745">
        <v>91</v>
      </c>
      <c r="H7745">
        <v>79.63</v>
      </c>
      <c r="I7745">
        <v>1055.05</v>
      </c>
      <c r="M7745">
        <v>1019.9880000000001</v>
      </c>
      <c r="N7745">
        <v>8.1000000000000003E-2</v>
      </c>
      <c r="O7745">
        <v>2.113</v>
      </c>
      <c r="P7745">
        <v>0.48630000000000001</v>
      </c>
      <c r="Q7745">
        <v>12569.535</v>
      </c>
      <c r="R7745" t="s">
        <v>38</v>
      </c>
      <c r="T7745" t="s">
        <v>28</v>
      </c>
      <c r="V7745" t="s">
        <v>32</v>
      </c>
      <c r="Y7745" t="s">
        <v>70</v>
      </c>
    </row>
    <row r="7746" spans="1:25" x14ac:dyDescent="0.45">
      <c r="A7746" t="s">
        <v>203</v>
      </c>
      <c r="B7746" t="s">
        <v>631</v>
      </c>
      <c r="C7746">
        <v>50002</v>
      </c>
      <c r="D7746">
        <v>1</v>
      </c>
      <c r="F7746">
        <v>2009</v>
      </c>
      <c r="G7746">
        <v>248</v>
      </c>
      <c r="H7746">
        <v>229</v>
      </c>
      <c r="I7746">
        <v>6321.5</v>
      </c>
      <c r="M7746">
        <v>4985.1499999999996</v>
      </c>
      <c r="N7746">
        <v>6.0699999999999997E-2</v>
      </c>
      <c r="O7746">
        <v>0.95299999999999996</v>
      </c>
      <c r="P7746">
        <v>2.8500000000000001E-2</v>
      </c>
      <c r="Q7746">
        <v>81535.05</v>
      </c>
      <c r="R7746" t="s">
        <v>34</v>
      </c>
      <c r="S7746" t="s">
        <v>38</v>
      </c>
      <c r="T7746" t="s">
        <v>89</v>
      </c>
      <c r="V7746" t="s">
        <v>608</v>
      </c>
      <c r="Y7746" t="s">
        <v>69</v>
      </c>
    </row>
    <row r="7747" spans="1:25" x14ac:dyDescent="0.45">
      <c r="A7747" t="s">
        <v>203</v>
      </c>
      <c r="B7747" t="s">
        <v>631</v>
      </c>
      <c r="C7747">
        <v>50002</v>
      </c>
      <c r="D7747">
        <v>1</v>
      </c>
      <c r="F7747">
        <v>2010</v>
      </c>
      <c r="G7747">
        <v>1468</v>
      </c>
      <c r="H7747">
        <v>1365.25</v>
      </c>
      <c r="I7747">
        <v>43007.25</v>
      </c>
      <c r="M7747">
        <v>31674.15</v>
      </c>
      <c r="N7747">
        <v>5.9499999999999997E-2</v>
      </c>
      <c r="O7747">
        <v>5.6040000000000001</v>
      </c>
      <c r="P7747">
        <v>2.46E-2</v>
      </c>
      <c r="Q7747">
        <v>530439.52500000002</v>
      </c>
      <c r="R7747" t="s">
        <v>34</v>
      </c>
      <c r="S7747" t="s">
        <v>38</v>
      </c>
      <c r="T7747" t="s">
        <v>89</v>
      </c>
      <c r="V7747" t="s">
        <v>608</v>
      </c>
      <c r="Y7747" t="s">
        <v>69</v>
      </c>
    </row>
    <row r="7748" spans="1:25" x14ac:dyDescent="0.45">
      <c r="A7748" t="s">
        <v>203</v>
      </c>
      <c r="B7748" t="s">
        <v>631</v>
      </c>
      <c r="C7748">
        <v>50002</v>
      </c>
      <c r="D7748">
        <v>1</v>
      </c>
      <c r="F7748">
        <v>2011</v>
      </c>
      <c r="G7748">
        <v>1468</v>
      </c>
      <c r="H7748">
        <v>1334.76</v>
      </c>
      <c r="I7748">
        <v>42550.48</v>
      </c>
      <c r="M7748">
        <v>31621.603999999999</v>
      </c>
      <c r="N7748">
        <v>6.0699999999999997E-2</v>
      </c>
      <c r="O7748">
        <v>5.9640000000000004</v>
      </c>
      <c r="P7748">
        <v>2.7799999999999998E-2</v>
      </c>
      <c r="Q7748">
        <v>517949.22899999999</v>
      </c>
      <c r="R7748" t="s">
        <v>34</v>
      </c>
      <c r="S7748" t="s">
        <v>38</v>
      </c>
      <c r="T7748" t="s">
        <v>89</v>
      </c>
      <c r="V7748" t="s">
        <v>608</v>
      </c>
      <c r="Y7748" t="s">
        <v>69</v>
      </c>
    </row>
    <row r="7749" spans="1:25" x14ac:dyDescent="0.45">
      <c r="A7749" t="s">
        <v>203</v>
      </c>
      <c r="B7749" t="s">
        <v>631</v>
      </c>
      <c r="C7749">
        <v>50002</v>
      </c>
      <c r="D7749">
        <v>1</v>
      </c>
      <c r="F7749">
        <v>2012</v>
      </c>
      <c r="G7749">
        <v>2332</v>
      </c>
      <c r="H7749">
        <v>2160.12</v>
      </c>
      <c r="I7749">
        <v>66397.67</v>
      </c>
      <c r="M7749">
        <v>49741.417999999998</v>
      </c>
      <c r="N7749">
        <v>6.1199999999999997E-2</v>
      </c>
      <c r="O7749">
        <v>7.976</v>
      </c>
      <c r="P7749">
        <v>2.1499999999999998E-2</v>
      </c>
      <c r="Q7749">
        <v>809754.43099999998</v>
      </c>
      <c r="R7749" t="s">
        <v>34</v>
      </c>
      <c r="S7749" t="s">
        <v>38</v>
      </c>
      <c r="T7749" t="s">
        <v>89</v>
      </c>
      <c r="V7749" t="s">
        <v>608</v>
      </c>
      <c r="Y7749" t="s">
        <v>69</v>
      </c>
    </row>
    <row r="7750" spans="1:25" x14ac:dyDescent="0.45">
      <c r="A7750" t="s">
        <v>203</v>
      </c>
      <c r="B7750" t="s">
        <v>631</v>
      </c>
      <c r="C7750">
        <v>50002</v>
      </c>
      <c r="D7750">
        <v>1</v>
      </c>
      <c r="F7750">
        <v>2013</v>
      </c>
      <c r="G7750">
        <v>1709</v>
      </c>
      <c r="H7750">
        <v>1547.94</v>
      </c>
      <c r="I7750">
        <v>49690.42</v>
      </c>
      <c r="M7750">
        <v>38319.383000000002</v>
      </c>
      <c r="N7750">
        <v>6.3899999999999998E-2</v>
      </c>
      <c r="O7750">
        <v>7.5350000000000001</v>
      </c>
      <c r="P7750">
        <v>2.9899999999999999E-2</v>
      </c>
      <c r="Q7750">
        <v>596766.42099999997</v>
      </c>
      <c r="R7750" t="s">
        <v>34</v>
      </c>
      <c r="S7750" t="s">
        <v>38</v>
      </c>
      <c r="T7750" t="s">
        <v>89</v>
      </c>
      <c r="V7750" t="s">
        <v>608</v>
      </c>
      <c r="Y7750" t="s">
        <v>69</v>
      </c>
    </row>
    <row r="7751" spans="1:25" x14ac:dyDescent="0.45">
      <c r="A7751" t="s">
        <v>203</v>
      </c>
      <c r="B7751" t="s">
        <v>631</v>
      </c>
      <c r="C7751">
        <v>50002</v>
      </c>
      <c r="D7751">
        <v>1</v>
      </c>
      <c r="F7751">
        <v>2014</v>
      </c>
      <c r="G7751">
        <v>1009</v>
      </c>
      <c r="H7751">
        <v>901.59</v>
      </c>
      <c r="I7751">
        <v>32187.16</v>
      </c>
      <c r="M7751">
        <v>24009.901999999998</v>
      </c>
      <c r="N7751">
        <v>6.3399999999999998E-2</v>
      </c>
      <c r="O7751">
        <v>6.4809999999999999</v>
      </c>
      <c r="P7751">
        <v>4.3400000000000001E-2</v>
      </c>
      <c r="Q7751">
        <v>375165.42599999998</v>
      </c>
      <c r="R7751" t="s">
        <v>34</v>
      </c>
      <c r="S7751" t="s">
        <v>38</v>
      </c>
      <c r="T7751" t="s">
        <v>89</v>
      </c>
      <c r="V7751" t="s">
        <v>608</v>
      </c>
      <c r="Y7751" t="s">
        <v>69</v>
      </c>
    </row>
    <row r="7752" spans="1:25" x14ac:dyDescent="0.45">
      <c r="A7752" t="s">
        <v>203</v>
      </c>
      <c r="B7752" t="s">
        <v>631</v>
      </c>
      <c r="C7752">
        <v>50002</v>
      </c>
      <c r="D7752">
        <v>1</v>
      </c>
      <c r="F7752">
        <v>2015</v>
      </c>
      <c r="G7752">
        <v>1820</v>
      </c>
      <c r="H7752">
        <v>1715.19</v>
      </c>
      <c r="I7752">
        <v>60757.279999999999</v>
      </c>
      <c r="M7752">
        <v>43330.642</v>
      </c>
      <c r="N7752">
        <v>6.0299999999999999E-2</v>
      </c>
      <c r="O7752">
        <v>8.7579999999999991</v>
      </c>
      <c r="P7752">
        <v>2.8500000000000001E-2</v>
      </c>
      <c r="Q7752">
        <v>715734.73600000003</v>
      </c>
      <c r="R7752" t="s">
        <v>34</v>
      </c>
      <c r="S7752" t="s">
        <v>38</v>
      </c>
      <c r="T7752" t="s">
        <v>89</v>
      </c>
      <c r="V7752" t="s">
        <v>608</v>
      </c>
      <c r="Y7752" t="s">
        <v>70</v>
      </c>
    </row>
    <row r="7753" spans="1:25" x14ac:dyDescent="0.45">
      <c r="A7753" t="s">
        <v>203</v>
      </c>
      <c r="B7753" t="s">
        <v>631</v>
      </c>
      <c r="C7753">
        <v>50002</v>
      </c>
      <c r="D7753">
        <v>1</v>
      </c>
      <c r="F7753">
        <v>2016</v>
      </c>
      <c r="G7753">
        <v>1714</v>
      </c>
      <c r="H7753">
        <v>1633.63</v>
      </c>
      <c r="I7753">
        <v>57094.01</v>
      </c>
      <c r="M7753">
        <v>40385.538999999997</v>
      </c>
      <c r="N7753">
        <v>5.9400000000000001E-2</v>
      </c>
      <c r="O7753">
        <v>7.9950000000000001</v>
      </c>
      <c r="P7753">
        <v>2.7099999999999999E-2</v>
      </c>
      <c r="Q7753">
        <v>676978.22199999995</v>
      </c>
      <c r="R7753" t="s">
        <v>34</v>
      </c>
      <c r="S7753" t="s">
        <v>38</v>
      </c>
      <c r="T7753" t="s">
        <v>89</v>
      </c>
      <c r="V7753" t="s">
        <v>608</v>
      </c>
      <c r="Y7753" t="s">
        <v>70</v>
      </c>
    </row>
    <row r="7754" spans="1:25" x14ac:dyDescent="0.45">
      <c r="A7754" t="s">
        <v>203</v>
      </c>
      <c r="B7754" t="s">
        <v>631</v>
      </c>
      <c r="C7754">
        <v>50002</v>
      </c>
      <c r="D7754">
        <v>1</v>
      </c>
      <c r="F7754">
        <v>2017</v>
      </c>
      <c r="G7754">
        <v>1231</v>
      </c>
      <c r="H7754">
        <v>1119.79</v>
      </c>
      <c r="I7754">
        <v>37151.5</v>
      </c>
      <c r="M7754">
        <v>26848.555</v>
      </c>
      <c r="N7754">
        <v>0.06</v>
      </c>
      <c r="O7754">
        <v>6.1159999999999997</v>
      </c>
      <c r="P7754">
        <v>3.4000000000000002E-2</v>
      </c>
      <c r="Q7754">
        <v>445468.12699999998</v>
      </c>
      <c r="R7754" t="s">
        <v>34</v>
      </c>
      <c r="S7754" t="s">
        <v>38</v>
      </c>
      <c r="T7754" t="s">
        <v>89</v>
      </c>
      <c r="V7754" t="s">
        <v>608</v>
      </c>
      <c r="Y7754" t="s">
        <v>70</v>
      </c>
    </row>
    <row r="7755" spans="1:25" x14ac:dyDescent="0.45">
      <c r="A7755" t="s">
        <v>203</v>
      </c>
      <c r="B7755" t="s">
        <v>631</v>
      </c>
      <c r="C7755">
        <v>50002</v>
      </c>
      <c r="D7755">
        <v>1</v>
      </c>
      <c r="F7755">
        <v>2018</v>
      </c>
      <c r="G7755">
        <v>918</v>
      </c>
      <c r="H7755">
        <v>850.3</v>
      </c>
      <c r="I7755">
        <v>26967.02</v>
      </c>
      <c r="M7755">
        <v>19955.148000000001</v>
      </c>
      <c r="N7755">
        <v>6.0600000000000001E-2</v>
      </c>
      <c r="O7755">
        <v>3.33</v>
      </c>
      <c r="P7755">
        <v>2.4899999999999999E-2</v>
      </c>
      <c r="Q7755">
        <v>326899.97100000002</v>
      </c>
      <c r="R7755" t="s">
        <v>34</v>
      </c>
      <c r="S7755" t="s">
        <v>38</v>
      </c>
      <c r="T7755" t="s">
        <v>89</v>
      </c>
      <c r="V7755" t="s">
        <v>608</v>
      </c>
      <c r="Y7755" t="s">
        <v>70</v>
      </c>
    </row>
    <row r="7756" spans="1:25" x14ac:dyDescent="0.45">
      <c r="A7756" t="s">
        <v>203</v>
      </c>
      <c r="B7756" t="s">
        <v>631</v>
      </c>
      <c r="C7756">
        <v>50002</v>
      </c>
      <c r="D7756">
        <v>1</v>
      </c>
      <c r="F7756">
        <v>2019</v>
      </c>
      <c r="G7756">
        <v>646</v>
      </c>
      <c r="H7756">
        <v>626.64</v>
      </c>
      <c r="I7756">
        <v>18848.7</v>
      </c>
      <c r="M7756">
        <v>13746.538</v>
      </c>
      <c r="N7756">
        <v>5.9400000000000001E-2</v>
      </c>
      <c r="O7756">
        <v>2.2229999999999999</v>
      </c>
      <c r="P7756">
        <v>2.29E-2</v>
      </c>
      <c r="Q7756">
        <v>230694.68700000001</v>
      </c>
      <c r="R7756" t="s">
        <v>34</v>
      </c>
      <c r="S7756" t="s">
        <v>38</v>
      </c>
      <c r="T7756" t="s">
        <v>89</v>
      </c>
      <c r="V7756" t="s">
        <v>608</v>
      </c>
      <c r="Y7756" t="s">
        <v>70</v>
      </c>
    </row>
    <row r="7757" spans="1:25" x14ac:dyDescent="0.45">
      <c r="A7757" t="s">
        <v>203</v>
      </c>
      <c r="B7757" t="s">
        <v>631</v>
      </c>
      <c r="C7757">
        <v>50002</v>
      </c>
      <c r="D7757">
        <v>1</v>
      </c>
      <c r="F7757">
        <v>2020</v>
      </c>
      <c r="G7757">
        <v>265</v>
      </c>
      <c r="H7757">
        <v>235.69</v>
      </c>
      <c r="I7757">
        <v>7154.91</v>
      </c>
      <c r="M7757">
        <v>5243.7839999999997</v>
      </c>
      <c r="N7757">
        <v>5.9400000000000001E-2</v>
      </c>
      <c r="O7757">
        <v>0.98</v>
      </c>
      <c r="P7757">
        <v>2.76E-2</v>
      </c>
      <c r="Q7757">
        <v>88018.866999999998</v>
      </c>
      <c r="R7757" t="s">
        <v>34</v>
      </c>
      <c r="S7757" t="s">
        <v>38</v>
      </c>
      <c r="T7757" t="s">
        <v>89</v>
      </c>
      <c r="V7757" t="s">
        <v>608</v>
      </c>
      <c r="Y7757" t="s">
        <v>70</v>
      </c>
    </row>
    <row r="7758" spans="1:25" x14ac:dyDescent="0.45">
      <c r="A7758" t="s">
        <v>203</v>
      </c>
      <c r="B7758" t="s">
        <v>631</v>
      </c>
      <c r="C7758">
        <v>50002</v>
      </c>
      <c r="D7758">
        <v>1</v>
      </c>
      <c r="F7758">
        <v>2021</v>
      </c>
      <c r="G7758">
        <v>545</v>
      </c>
      <c r="H7758">
        <v>511.25</v>
      </c>
      <c r="I7758">
        <v>14876.63</v>
      </c>
      <c r="M7758">
        <v>11064.221</v>
      </c>
      <c r="N7758">
        <v>5.9299999999999999E-2</v>
      </c>
      <c r="O7758">
        <v>1.758</v>
      </c>
      <c r="P7758">
        <v>2.4E-2</v>
      </c>
      <c r="Q7758">
        <v>185898.079</v>
      </c>
      <c r="R7758" t="s">
        <v>34</v>
      </c>
      <c r="S7758" t="s">
        <v>38</v>
      </c>
      <c r="T7758" t="s">
        <v>89</v>
      </c>
      <c r="V7758" t="s">
        <v>608</v>
      </c>
      <c r="Y7758" t="s">
        <v>70</v>
      </c>
    </row>
    <row r="7759" spans="1:25" x14ac:dyDescent="0.45">
      <c r="A7759" t="s">
        <v>203</v>
      </c>
      <c r="B7759" t="s">
        <v>631</v>
      </c>
      <c r="C7759">
        <v>50002</v>
      </c>
      <c r="D7759">
        <v>1</v>
      </c>
      <c r="F7759">
        <v>2022</v>
      </c>
      <c r="G7759">
        <v>483</v>
      </c>
      <c r="H7759">
        <v>449.15</v>
      </c>
      <c r="I7759">
        <v>13286.58</v>
      </c>
      <c r="M7759">
        <v>10035.698</v>
      </c>
      <c r="N7759">
        <v>5.9299999999999999E-2</v>
      </c>
      <c r="O7759">
        <v>1.536</v>
      </c>
      <c r="P7759">
        <v>2.4400000000000002E-2</v>
      </c>
      <c r="Q7759">
        <v>168725.394</v>
      </c>
      <c r="R7759" t="s">
        <v>34</v>
      </c>
      <c r="S7759" t="s">
        <v>38</v>
      </c>
      <c r="T7759" t="s">
        <v>89</v>
      </c>
      <c r="V7759" t="s">
        <v>608</v>
      </c>
      <c r="Y7759" t="s">
        <v>70</v>
      </c>
    </row>
    <row r="7760" spans="1:25" x14ac:dyDescent="0.45">
      <c r="A7760" t="s">
        <v>203</v>
      </c>
      <c r="B7760" t="s">
        <v>631</v>
      </c>
      <c r="C7760">
        <v>50002</v>
      </c>
      <c r="D7760">
        <v>1</v>
      </c>
      <c r="F7760">
        <v>2023</v>
      </c>
      <c r="G7760">
        <v>178</v>
      </c>
      <c r="H7760">
        <v>155.22</v>
      </c>
      <c r="I7760">
        <v>4390.43</v>
      </c>
      <c r="M7760">
        <v>3428.5320000000002</v>
      </c>
      <c r="N7760">
        <v>6.0299999999999999E-2</v>
      </c>
      <c r="O7760">
        <v>0.55000000000000004</v>
      </c>
      <c r="P7760">
        <v>2.8000000000000001E-2</v>
      </c>
      <c r="Q7760">
        <v>56442.196000000004</v>
      </c>
      <c r="R7760" t="s">
        <v>34</v>
      </c>
      <c r="S7760" t="s">
        <v>38</v>
      </c>
      <c r="T7760" t="s">
        <v>89</v>
      </c>
      <c r="V7760" t="s">
        <v>608</v>
      </c>
      <c r="Y7760" t="s">
        <v>70</v>
      </c>
    </row>
    <row r="7761" spans="1:25" x14ac:dyDescent="0.45">
      <c r="A7761" t="s">
        <v>203</v>
      </c>
      <c r="B7761" t="s">
        <v>631</v>
      </c>
      <c r="C7761">
        <v>50002</v>
      </c>
      <c r="D7761">
        <v>1</v>
      </c>
      <c r="F7761">
        <v>2024</v>
      </c>
      <c r="G7761">
        <v>50</v>
      </c>
      <c r="H7761">
        <v>42.91</v>
      </c>
      <c r="I7761">
        <v>1183.03</v>
      </c>
      <c r="M7761">
        <v>918.52</v>
      </c>
      <c r="N7761">
        <v>5.9200000000000003E-2</v>
      </c>
      <c r="O7761">
        <v>0.155</v>
      </c>
      <c r="P7761">
        <v>2.58E-2</v>
      </c>
      <c r="Q7761">
        <v>15460.834999999999</v>
      </c>
      <c r="R7761" t="s">
        <v>34</v>
      </c>
      <c r="S7761" t="s">
        <v>38</v>
      </c>
      <c r="T7761" t="s">
        <v>89</v>
      </c>
      <c r="V7761" t="s">
        <v>608</v>
      </c>
      <c r="Y7761" t="s">
        <v>70</v>
      </c>
    </row>
    <row r="7762" spans="1:25" x14ac:dyDescent="0.45">
      <c r="A7762" t="s">
        <v>203</v>
      </c>
      <c r="B7762" t="s">
        <v>631</v>
      </c>
      <c r="C7762">
        <v>50002</v>
      </c>
      <c r="D7762">
        <v>2</v>
      </c>
      <c r="F7762">
        <v>2009</v>
      </c>
      <c r="G7762">
        <v>275</v>
      </c>
      <c r="H7762">
        <v>255.25</v>
      </c>
      <c r="I7762">
        <v>7383</v>
      </c>
      <c r="M7762">
        <v>5826.375</v>
      </c>
      <c r="N7762">
        <v>6.0600000000000001E-2</v>
      </c>
      <c r="O7762">
        <v>0.96599999999999997</v>
      </c>
      <c r="P7762">
        <v>2.5999999999999999E-2</v>
      </c>
      <c r="Q7762">
        <v>95357.925000000003</v>
      </c>
      <c r="R7762" t="s">
        <v>34</v>
      </c>
      <c r="S7762" t="s">
        <v>38</v>
      </c>
      <c r="T7762" t="s">
        <v>89</v>
      </c>
      <c r="V7762" t="s">
        <v>608</v>
      </c>
      <c r="Y7762" t="s">
        <v>69</v>
      </c>
    </row>
    <row r="7763" spans="1:25" x14ac:dyDescent="0.45">
      <c r="A7763" t="s">
        <v>203</v>
      </c>
      <c r="B7763" t="s">
        <v>631</v>
      </c>
      <c r="C7763">
        <v>50002</v>
      </c>
      <c r="D7763">
        <v>2</v>
      </c>
      <c r="F7763">
        <v>2010</v>
      </c>
      <c r="G7763">
        <v>1512</v>
      </c>
      <c r="H7763">
        <v>1416.75</v>
      </c>
      <c r="I7763">
        <v>45489.25</v>
      </c>
      <c r="M7763">
        <v>34149.824999999997</v>
      </c>
      <c r="N7763">
        <v>5.9400000000000001E-2</v>
      </c>
      <c r="O7763">
        <v>5.306</v>
      </c>
      <c r="P7763">
        <v>2.18E-2</v>
      </c>
      <c r="Q7763">
        <v>572632.35</v>
      </c>
      <c r="R7763" t="s">
        <v>34</v>
      </c>
      <c r="S7763" t="s">
        <v>38</v>
      </c>
      <c r="T7763" t="s">
        <v>89</v>
      </c>
      <c r="V7763" t="s">
        <v>608</v>
      </c>
      <c r="Y7763" t="s">
        <v>69</v>
      </c>
    </row>
    <row r="7764" spans="1:25" x14ac:dyDescent="0.45">
      <c r="A7764" t="s">
        <v>203</v>
      </c>
      <c r="B7764" t="s">
        <v>631</v>
      </c>
      <c r="C7764">
        <v>50002</v>
      </c>
      <c r="D7764">
        <v>2</v>
      </c>
      <c r="F7764">
        <v>2011</v>
      </c>
      <c r="G7764">
        <v>1716</v>
      </c>
      <c r="H7764">
        <v>1598.09</v>
      </c>
      <c r="I7764">
        <v>51996.36</v>
      </c>
      <c r="M7764">
        <v>34430.915000000001</v>
      </c>
      <c r="N7764">
        <v>6.0499999999999998E-2</v>
      </c>
      <c r="O7764">
        <v>6.6710000000000003</v>
      </c>
      <c r="P7764">
        <v>2.63E-2</v>
      </c>
      <c r="Q7764">
        <v>565596.049</v>
      </c>
      <c r="R7764" t="s">
        <v>34</v>
      </c>
      <c r="S7764" t="s">
        <v>38</v>
      </c>
      <c r="T7764" t="s">
        <v>89</v>
      </c>
      <c r="V7764" t="s">
        <v>608</v>
      </c>
      <c r="Y7764" t="s">
        <v>69</v>
      </c>
    </row>
    <row r="7765" spans="1:25" x14ac:dyDescent="0.45">
      <c r="A7765" t="s">
        <v>203</v>
      </c>
      <c r="B7765" t="s">
        <v>631</v>
      </c>
      <c r="C7765">
        <v>50002</v>
      </c>
      <c r="D7765">
        <v>2</v>
      </c>
      <c r="F7765">
        <v>2012</v>
      </c>
      <c r="G7765">
        <v>2560</v>
      </c>
      <c r="H7765">
        <v>2390.09</v>
      </c>
      <c r="I7765">
        <v>76138.649999999994</v>
      </c>
      <c r="M7765">
        <v>57440.006000000001</v>
      </c>
      <c r="N7765">
        <v>6.0900000000000003E-2</v>
      </c>
      <c r="O7765">
        <v>9.18</v>
      </c>
      <c r="P7765">
        <v>2.1999999999999999E-2</v>
      </c>
      <c r="Q7765">
        <v>940339.03799999994</v>
      </c>
      <c r="R7765" t="s">
        <v>34</v>
      </c>
      <c r="S7765" t="s">
        <v>38</v>
      </c>
      <c r="T7765" t="s">
        <v>89</v>
      </c>
      <c r="V7765" t="s">
        <v>608</v>
      </c>
      <c r="Y7765" t="s">
        <v>69</v>
      </c>
    </row>
    <row r="7766" spans="1:25" x14ac:dyDescent="0.45">
      <c r="A7766" t="s">
        <v>203</v>
      </c>
      <c r="B7766" t="s">
        <v>631</v>
      </c>
      <c r="C7766">
        <v>50002</v>
      </c>
      <c r="D7766">
        <v>2</v>
      </c>
      <c r="F7766">
        <v>2013</v>
      </c>
      <c r="G7766">
        <v>1972</v>
      </c>
      <c r="H7766">
        <v>1817.99</v>
      </c>
      <c r="I7766">
        <v>60455.67</v>
      </c>
      <c r="M7766">
        <v>46720.705999999998</v>
      </c>
      <c r="N7766">
        <v>6.3799999999999996E-2</v>
      </c>
      <c r="O7766">
        <v>8.718</v>
      </c>
      <c r="P7766">
        <v>2.9399999999999999E-2</v>
      </c>
      <c r="Q7766">
        <v>728441.24300000002</v>
      </c>
      <c r="R7766" t="s">
        <v>34</v>
      </c>
      <c r="S7766" t="s">
        <v>38</v>
      </c>
      <c r="T7766" t="s">
        <v>89</v>
      </c>
      <c r="V7766" t="s">
        <v>608</v>
      </c>
      <c r="Y7766" t="s">
        <v>69</v>
      </c>
    </row>
    <row r="7767" spans="1:25" x14ac:dyDescent="0.45">
      <c r="A7767" t="s">
        <v>203</v>
      </c>
      <c r="B7767" t="s">
        <v>631</v>
      </c>
      <c r="C7767">
        <v>50002</v>
      </c>
      <c r="D7767">
        <v>2</v>
      </c>
      <c r="F7767">
        <v>2014</v>
      </c>
      <c r="G7767">
        <v>1112</v>
      </c>
      <c r="H7767">
        <v>1026.02</v>
      </c>
      <c r="I7767">
        <v>37053.9</v>
      </c>
      <c r="M7767">
        <v>28205.425999999999</v>
      </c>
      <c r="N7767">
        <v>6.3600000000000004E-2</v>
      </c>
      <c r="O7767">
        <v>6.7210000000000001</v>
      </c>
      <c r="P7767">
        <v>4.0300000000000002E-2</v>
      </c>
      <c r="Q7767">
        <v>440033.16800000001</v>
      </c>
      <c r="R7767" t="s">
        <v>34</v>
      </c>
      <c r="S7767" t="s">
        <v>38</v>
      </c>
      <c r="T7767" t="s">
        <v>89</v>
      </c>
      <c r="V7767" t="s">
        <v>608</v>
      </c>
      <c r="Y7767" t="s">
        <v>69</v>
      </c>
    </row>
    <row r="7768" spans="1:25" x14ac:dyDescent="0.45">
      <c r="A7768" t="s">
        <v>203</v>
      </c>
      <c r="B7768" t="s">
        <v>631</v>
      </c>
      <c r="C7768">
        <v>50002</v>
      </c>
      <c r="D7768">
        <v>2</v>
      </c>
      <c r="F7768">
        <v>2015</v>
      </c>
      <c r="G7768">
        <v>1912</v>
      </c>
      <c r="H7768">
        <v>1818.88</v>
      </c>
      <c r="I7768">
        <v>65505.69</v>
      </c>
      <c r="M7768">
        <v>47600.667999999998</v>
      </c>
      <c r="N7768">
        <v>6.0299999999999999E-2</v>
      </c>
      <c r="O7768">
        <v>8.6630000000000003</v>
      </c>
      <c r="P7768">
        <v>2.7900000000000001E-2</v>
      </c>
      <c r="Q7768">
        <v>785540.21900000004</v>
      </c>
      <c r="R7768" t="s">
        <v>34</v>
      </c>
      <c r="S7768" t="s">
        <v>38</v>
      </c>
      <c r="T7768" t="s">
        <v>89</v>
      </c>
      <c r="V7768" t="s">
        <v>608</v>
      </c>
      <c r="Y7768" t="s">
        <v>70</v>
      </c>
    </row>
    <row r="7769" spans="1:25" x14ac:dyDescent="0.45">
      <c r="A7769" t="s">
        <v>203</v>
      </c>
      <c r="B7769" t="s">
        <v>631</v>
      </c>
      <c r="C7769">
        <v>50002</v>
      </c>
      <c r="D7769">
        <v>2</v>
      </c>
      <c r="F7769">
        <v>2016</v>
      </c>
      <c r="G7769">
        <v>1841</v>
      </c>
      <c r="H7769">
        <v>1744.02</v>
      </c>
      <c r="I7769">
        <v>60987.69</v>
      </c>
      <c r="M7769">
        <v>44117.470999999998</v>
      </c>
      <c r="N7769">
        <v>5.9499999999999997E-2</v>
      </c>
      <c r="O7769">
        <v>8.0679999999999996</v>
      </c>
      <c r="P7769">
        <v>2.7199999999999998E-2</v>
      </c>
      <c r="Q7769">
        <v>739325.81299999997</v>
      </c>
      <c r="R7769" t="s">
        <v>34</v>
      </c>
      <c r="S7769" t="s">
        <v>38</v>
      </c>
      <c r="T7769" t="s">
        <v>89</v>
      </c>
      <c r="V7769" t="s">
        <v>608</v>
      </c>
      <c r="Y7769" t="s">
        <v>70</v>
      </c>
    </row>
    <row r="7770" spans="1:25" x14ac:dyDescent="0.45">
      <c r="A7770" t="s">
        <v>203</v>
      </c>
      <c r="B7770" t="s">
        <v>631</v>
      </c>
      <c r="C7770">
        <v>50002</v>
      </c>
      <c r="D7770">
        <v>2</v>
      </c>
      <c r="F7770">
        <v>2017</v>
      </c>
      <c r="G7770">
        <v>1372</v>
      </c>
      <c r="H7770">
        <v>1251.25</v>
      </c>
      <c r="I7770">
        <v>42228.53</v>
      </c>
      <c r="M7770">
        <v>30989.378000000001</v>
      </c>
      <c r="N7770">
        <v>5.9900000000000002E-2</v>
      </c>
      <c r="O7770">
        <v>6.7350000000000003</v>
      </c>
      <c r="P7770">
        <v>3.5099999999999999E-2</v>
      </c>
      <c r="Q7770">
        <v>513937.55900000001</v>
      </c>
      <c r="R7770" t="s">
        <v>34</v>
      </c>
      <c r="S7770" t="s">
        <v>38</v>
      </c>
      <c r="T7770" t="s">
        <v>89</v>
      </c>
      <c r="V7770" t="s">
        <v>608</v>
      </c>
      <c r="Y7770" t="s">
        <v>70</v>
      </c>
    </row>
    <row r="7771" spans="1:25" x14ac:dyDescent="0.45">
      <c r="A7771" t="s">
        <v>203</v>
      </c>
      <c r="B7771" t="s">
        <v>631</v>
      </c>
      <c r="C7771">
        <v>50002</v>
      </c>
      <c r="D7771">
        <v>2</v>
      </c>
      <c r="F7771">
        <v>2018</v>
      </c>
      <c r="G7771">
        <v>987</v>
      </c>
      <c r="H7771">
        <v>923.34</v>
      </c>
      <c r="I7771">
        <v>29308.26</v>
      </c>
      <c r="M7771">
        <v>22141.025000000001</v>
      </c>
      <c r="N7771">
        <v>6.0499999999999998E-2</v>
      </c>
      <c r="O7771">
        <v>3.3660000000000001</v>
      </c>
      <c r="P7771">
        <v>2.4500000000000001E-2</v>
      </c>
      <c r="Q7771">
        <v>362913.95500000002</v>
      </c>
      <c r="R7771" t="s">
        <v>34</v>
      </c>
      <c r="S7771" t="s">
        <v>38</v>
      </c>
      <c r="T7771" t="s">
        <v>89</v>
      </c>
      <c r="V7771" t="s">
        <v>608</v>
      </c>
      <c r="Y7771" t="s">
        <v>70</v>
      </c>
    </row>
    <row r="7772" spans="1:25" x14ac:dyDescent="0.45">
      <c r="A7772" t="s">
        <v>203</v>
      </c>
      <c r="B7772" t="s">
        <v>631</v>
      </c>
      <c r="C7772">
        <v>50002</v>
      </c>
      <c r="D7772">
        <v>2</v>
      </c>
      <c r="F7772">
        <v>2019</v>
      </c>
      <c r="G7772">
        <v>654</v>
      </c>
      <c r="H7772">
        <v>629.41</v>
      </c>
      <c r="I7772">
        <v>19072.86</v>
      </c>
      <c r="M7772">
        <v>14278.284</v>
      </c>
      <c r="N7772">
        <v>5.9499999999999997E-2</v>
      </c>
      <c r="O7772">
        <v>2.5819999999999999</v>
      </c>
      <c r="P7772">
        <v>2.58E-2</v>
      </c>
      <c r="Q7772">
        <v>239436.152</v>
      </c>
      <c r="R7772" t="s">
        <v>34</v>
      </c>
      <c r="S7772" t="s">
        <v>38</v>
      </c>
      <c r="T7772" t="s">
        <v>89</v>
      </c>
      <c r="V7772" t="s">
        <v>608</v>
      </c>
      <c r="Y7772" t="s">
        <v>70</v>
      </c>
    </row>
    <row r="7773" spans="1:25" x14ac:dyDescent="0.45">
      <c r="A7773" t="s">
        <v>203</v>
      </c>
      <c r="B7773" t="s">
        <v>631</v>
      </c>
      <c r="C7773">
        <v>50002</v>
      </c>
      <c r="D7773">
        <v>2</v>
      </c>
      <c r="F7773">
        <v>2020</v>
      </c>
      <c r="G7773">
        <v>314</v>
      </c>
      <c r="H7773">
        <v>284.27</v>
      </c>
      <c r="I7773">
        <v>8492.9</v>
      </c>
      <c r="M7773">
        <v>6392.4840000000004</v>
      </c>
      <c r="N7773">
        <v>5.9499999999999997E-2</v>
      </c>
      <c r="O7773">
        <v>1.0609999999999999</v>
      </c>
      <c r="P7773">
        <v>2.87E-2</v>
      </c>
      <c r="Q7773">
        <v>107186.973</v>
      </c>
      <c r="R7773" t="s">
        <v>34</v>
      </c>
      <c r="S7773" t="s">
        <v>38</v>
      </c>
      <c r="T7773" t="s">
        <v>89</v>
      </c>
      <c r="V7773" t="s">
        <v>608</v>
      </c>
      <c r="Y7773" t="s">
        <v>70</v>
      </c>
    </row>
    <row r="7774" spans="1:25" x14ac:dyDescent="0.45">
      <c r="A7774" t="s">
        <v>203</v>
      </c>
      <c r="B7774" t="s">
        <v>631</v>
      </c>
      <c r="C7774">
        <v>50002</v>
      </c>
      <c r="D7774">
        <v>2</v>
      </c>
      <c r="F7774">
        <v>2021</v>
      </c>
      <c r="G7774">
        <v>590</v>
      </c>
      <c r="H7774">
        <v>549.46</v>
      </c>
      <c r="I7774">
        <v>15898.58</v>
      </c>
      <c r="M7774">
        <v>12160.213</v>
      </c>
      <c r="N7774">
        <v>5.9299999999999999E-2</v>
      </c>
      <c r="O7774">
        <v>2.02</v>
      </c>
      <c r="P7774">
        <v>2.5600000000000001E-2</v>
      </c>
      <c r="Q7774">
        <v>204357.247</v>
      </c>
      <c r="R7774" t="s">
        <v>34</v>
      </c>
      <c r="S7774" t="s">
        <v>38</v>
      </c>
      <c r="T7774" t="s">
        <v>89</v>
      </c>
      <c r="V7774" t="s">
        <v>608</v>
      </c>
      <c r="Y7774" t="s">
        <v>70</v>
      </c>
    </row>
    <row r="7775" spans="1:25" x14ac:dyDescent="0.45">
      <c r="A7775" t="s">
        <v>203</v>
      </c>
      <c r="B7775" t="s">
        <v>631</v>
      </c>
      <c r="C7775">
        <v>50002</v>
      </c>
      <c r="D7775">
        <v>2</v>
      </c>
      <c r="F7775">
        <v>2022</v>
      </c>
      <c r="G7775">
        <v>523</v>
      </c>
      <c r="H7775">
        <v>481.62</v>
      </c>
      <c r="I7775">
        <v>14019.28</v>
      </c>
      <c r="M7775">
        <v>10862.308999999999</v>
      </c>
      <c r="N7775">
        <v>5.9299999999999999E-2</v>
      </c>
      <c r="O7775">
        <v>1.899</v>
      </c>
      <c r="P7775">
        <v>2.9000000000000001E-2</v>
      </c>
      <c r="Q7775">
        <v>182572.978</v>
      </c>
      <c r="R7775" t="s">
        <v>34</v>
      </c>
      <c r="S7775" t="s">
        <v>38</v>
      </c>
      <c r="T7775" t="s">
        <v>89</v>
      </c>
      <c r="V7775" t="s">
        <v>608</v>
      </c>
      <c r="Y7775" t="s">
        <v>70</v>
      </c>
    </row>
    <row r="7776" spans="1:25" x14ac:dyDescent="0.45">
      <c r="A7776" t="s">
        <v>203</v>
      </c>
      <c r="B7776" t="s">
        <v>631</v>
      </c>
      <c r="C7776">
        <v>50002</v>
      </c>
      <c r="D7776">
        <v>2</v>
      </c>
      <c r="F7776">
        <v>2023</v>
      </c>
      <c r="G7776">
        <v>199</v>
      </c>
      <c r="H7776">
        <v>178.47</v>
      </c>
      <c r="I7776">
        <v>4983.9799999999996</v>
      </c>
      <c r="M7776">
        <v>3927.395</v>
      </c>
      <c r="N7776">
        <v>5.9499999999999997E-2</v>
      </c>
      <c r="O7776">
        <v>0.64600000000000002</v>
      </c>
      <c r="P7776">
        <v>2.92E-2</v>
      </c>
      <c r="Q7776">
        <v>65832.667000000001</v>
      </c>
      <c r="R7776" t="s">
        <v>34</v>
      </c>
      <c r="S7776" t="s">
        <v>38</v>
      </c>
      <c r="T7776" t="s">
        <v>89</v>
      </c>
      <c r="V7776" t="s">
        <v>608</v>
      </c>
      <c r="Y7776" t="s">
        <v>70</v>
      </c>
    </row>
    <row r="7777" spans="1:25" x14ac:dyDescent="0.45">
      <c r="A7777" t="s">
        <v>203</v>
      </c>
      <c r="B7777" t="s">
        <v>631</v>
      </c>
      <c r="C7777">
        <v>50002</v>
      </c>
      <c r="D7777">
        <v>2</v>
      </c>
      <c r="F7777">
        <v>2024</v>
      </c>
      <c r="G7777">
        <v>59</v>
      </c>
      <c r="H7777">
        <v>53.09</v>
      </c>
      <c r="I7777">
        <v>1453.95</v>
      </c>
      <c r="M7777">
        <v>1152.1569999999999</v>
      </c>
      <c r="N7777">
        <v>5.9200000000000003E-2</v>
      </c>
      <c r="O7777">
        <v>0.193</v>
      </c>
      <c r="P7777">
        <v>2.6200000000000001E-2</v>
      </c>
      <c r="Q7777">
        <v>19391.129000000001</v>
      </c>
      <c r="R7777" t="s">
        <v>34</v>
      </c>
      <c r="S7777" t="s">
        <v>38</v>
      </c>
      <c r="T7777" t="s">
        <v>89</v>
      </c>
      <c r="V7777" t="s">
        <v>608</v>
      </c>
      <c r="Y7777" t="s">
        <v>70</v>
      </c>
    </row>
    <row r="7778" spans="1:25" x14ac:dyDescent="0.45">
      <c r="A7778" t="s">
        <v>203</v>
      </c>
      <c r="B7778" t="s">
        <v>631</v>
      </c>
      <c r="C7778">
        <v>50002</v>
      </c>
      <c r="D7778">
        <v>3</v>
      </c>
      <c r="F7778">
        <v>2009</v>
      </c>
      <c r="G7778">
        <v>287</v>
      </c>
      <c r="H7778">
        <v>234</v>
      </c>
      <c r="I7778">
        <v>6052.25</v>
      </c>
      <c r="M7778">
        <v>5022.8</v>
      </c>
      <c r="N7778">
        <v>6.1100000000000002E-2</v>
      </c>
      <c r="O7778">
        <v>0.85899999999999999</v>
      </c>
      <c r="P7778">
        <v>3.2500000000000001E-2</v>
      </c>
      <c r="Q7778">
        <v>80738.675000000003</v>
      </c>
      <c r="R7778" t="s">
        <v>34</v>
      </c>
      <c r="S7778" t="s">
        <v>38</v>
      </c>
      <c r="T7778" t="s">
        <v>89</v>
      </c>
      <c r="V7778" t="s">
        <v>608</v>
      </c>
      <c r="Y7778" t="s">
        <v>69</v>
      </c>
    </row>
    <row r="7779" spans="1:25" x14ac:dyDescent="0.45">
      <c r="A7779" t="s">
        <v>203</v>
      </c>
      <c r="B7779" t="s">
        <v>631</v>
      </c>
      <c r="C7779">
        <v>50002</v>
      </c>
      <c r="D7779">
        <v>3</v>
      </c>
      <c r="F7779">
        <v>2010</v>
      </c>
      <c r="G7779">
        <v>1493</v>
      </c>
      <c r="H7779">
        <v>1404.5</v>
      </c>
      <c r="I7779">
        <v>45152.75</v>
      </c>
      <c r="M7779">
        <v>33483.824999999997</v>
      </c>
      <c r="N7779">
        <v>5.9400000000000001E-2</v>
      </c>
      <c r="O7779">
        <v>4.9450000000000003</v>
      </c>
      <c r="P7779">
        <v>2.1100000000000001E-2</v>
      </c>
      <c r="Q7779">
        <v>561233.47499999998</v>
      </c>
      <c r="R7779" t="s">
        <v>34</v>
      </c>
      <c r="S7779" t="s">
        <v>38</v>
      </c>
      <c r="T7779" t="s">
        <v>89</v>
      </c>
      <c r="V7779" t="s">
        <v>608</v>
      </c>
      <c r="Y7779" t="s">
        <v>69</v>
      </c>
    </row>
    <row r="7780" spans="1:25" x14ac:dyDescent="0.45">
      <c r="A7780" t="s">
        <v>203</v>
      </c>
      <c r="B7780" t="s">
        <v>631</v>
      </c>
      <c r="C7780">
        <v>50002</v>
      </c>
      <c r="D7780">
        <v>3</v>
      </c>
      <c r="F7780">
        <v>2011</v>
      </c>
      <c r="G7780">
        <v>1596</v>
      </c>
      <c r="H7780">
        <v>1493.45</v>
      </c>
      <c r="I7780">
        <v>47928.12</v>
      </c>
      <c r="M7780">
        <v>35409.057000000001</v>
      </c>
      <c r="N7780">
        <v>5.9799999999999999E-2</v>
      </c>
      <c r="O7780">
        <v>5.2640000000000002</v>
      </c>
      <c r="P7780">
        <v>0.02</v>
      </c>
      <c r="Q7780">
        <v>589797.99100000004</v>
      </c>
      <c r="R7780" t="s">
        <v>34</v>
      </c>
      <c r="S7780" t="s">
        <v>38</v>
      </c>
      <c r="T7780" t="s">
        <v>89</v>
      </c>
      <c r="V7780" t="s">
        <v>608</v>
      </c>
      <c r="Y7780" t="s">
        <v>69</v>
      </c>
    </row>
    <row r="7781" spans="1:25" x14ac:dyDescent="0.45">
      <c r="A7781" t="s">
        <v>203</v>
      </c>
      <c r="B7781" t="s">
        <v>631</v>
      </c>
      <c r="C7781">
        <v>50002</v>
      </c>
      <c r="D7781">
        <v>3</v>
      </c>
      <c r="F7781">
        <v>2012</v>
      </c>
      <c r="G7781">
        <v>2215</v>
      </c>
      <c r="H7781">
        <v>2090.02</v>
      </c>
      <c r="I7781">
        <v>66309.570000000007</v>
      </c>
      <c r="M7781">
        <v>49102.502</v>
      </c>
      <c r="N7781">
        <v>6.0299999999999999E-2</v>
      </c>
      <c r="O7781">
        <v>6.6959999999999997</v>
      </c>
      <c r="P7781">
        <v>1.7999999999999999E-2</v>
      </c>
      <c r="Q7781">
        <v>811940.79299999995</v>
      </c>
      <c r="R7781" t="s">
        <v>34</v>
      </c>
      <c r="S7781" t="s">
        <v>38</v>
      </c>
      <c r="T7781" t="s">
        <v>89</v>
      </c>
      <c r="V7781" t="s">
        <v>608</v>
      </c>
      <c r="Y7781" t="s">
        <v>69</v>
      </c>
    </row>
    <row r="7782" spans="1:25" x14ac:dyDescent="0.45">
      <c r="A7782" t="s">
        <v>203</v>
      </c>
      <c r="B7782" t="s">
        <v>631</v>
      </c>
      <c r="C7782">
        <v>50002</v>
      </c>
      <c r="D7782">
        <v>3</v>
      </c>
      <c r="F7782">
        <v>2013</v>
      </c>
      <c r="G7782">
        <v>1870</v>
      </c>
      <c r="H7782">
        <v>1735.81</v>
      </c>
      <c r="I7782">
        <v>57087.06</v>
      </c>
      <c r="M7782">
        <v>43677.976999999999</v>
      </c>
      <c r="N7782">
        <v>6.3399999999999998E-2</v>
      </c>
      <c r="O7782">
        <v>7.2619999999999996</v>
      </c>
      <c r="P7782">
        <v>2.5499999999999998E-2</v>
      </c>
      <c r="Q7782">
        <v>687499.07799999998</v>
      </c>
      <c r="R7782" t="s">
        <v>34</v>
      </c>
      <c r="S7782" t="s">
        <v>38</v>
      </c>
      <c r="T7782" t="s">
        <v>89</v>
      </c>
      <c r="V7782" t="s">
        <v>608</v>
      </c>
      <c r="Y7782" t="s">
        <v>69</v>
      </c>
    </row>
    <row r="7783" spans="1:25" x14ac:dyDescent="0.45">
      <c r="A7783" t="s">
        <v>203</v>
      </c>
      <c r="B7783" t="s">
        <v>631</v>
      </c>
      <c r="C7783">
        <v>50002</v>
      </c>
      <c r="D7783">
        <v>3</v>
      </c>
      <c r="F7783">
        <v>2014</v>
      </c>
      <c r="G7783">
        <v>1074</v>
      </c>
      <c r="H7783">
        <v>1011.12</v>
      </c>
      <c r="I7783">
        <v>36895.71</v>
      </c>
      <c r="M7783">
        <v>27678.294000000002</v>
      </c>
      <c r="N7783">
        <v>6.4299999999999996E-2</v>
      </c>
      <c r="O7783">
        <v>6.1959999999999997</v>
      </c>
      <c r="P7783">
        <v>3.5499999999999997E-2</v>
      </c>
      <c r="Q7783">
        <v>427779.77</v>
      </c>
      <c r="R7783" t="s">
        <v>34</v>
      </c>
      <c r="S7783" t="s">
        <v>38</v>
      </c>
      <c r="T7783" t="s">
        <v>89</v>
      </c>
      <c r="V7783" t="s">
        <v>608</v>
      </c>
      <c r="Y7783" t="s">
        <v>69</v>
      </c>
    </row>
    <row r="7784" spans="1:25" x14ac:dyDescent="0.45">
      <c r="A7784" t="s">
        <v>203</v>
      </c>
      <c r="B7784" t="s">
        <v>631</v>
      </c>
      <c r="C7784">
        <v>50002</v>
      </c>
      <c r="D7784">
        <v>3</v>
      </c>
      <c r="F7784">
        <v>2015</v>
      </c>
      <c r="G7784">
        <v>1782</v>
      </c>
      <c r="H7784">
        <v>1719.99</v>
      </c>
      <c r="I7784">
        <v>62834.87</v>
      </c>
      <c r="M7784">
        <v>44475.309000000001</v>
      </c>
      <c r="N7784">
        <v>6.0400000000000002E-2</v>
      </c>
      <c r="O7784">
        <v>8.06</v>
      </c>
      <c r="P7784">
        <v>2.5999999999999999E-2</v>
      </c>
      <c r="Q7784">
        <v>732538.62199999997</v>
      </c>
      <c r="R7784" t="s">
        <v>34</v>
      </c>
      <c r="S7784" t="s">
        <v>38</v>
      </c>
      <c r="T7784" t="s">
        <v>89</v>
      </c>
      <c r="V7784" t="s">
        <v>608</v>
      </c>
      <c r="Y7784" t="s">
        <v>70</v>
      </c>
    </row>
    <row r="7785" spans="1:25" x14ac:dyDescent="0.45">
      <c r="A7785" t="s">
        <v>203</v>
      </c>
      <c r="B7785" t="s">
        <v>631</v>
      </c>
      <c r="C7785">
        <v>50002</v>
      </c>
      <c r="D7785">
        <v>3</v>
      </c>
      <c r="F7785">
        <v>2016</v>
      </c>
      <c r="G7785">
        <v>1800</v>
      </c>
      <c r="H7785">
        <v>1734.09</v>
      </c>
      <c r="I7785">
        <v>61717.4</v>
      </c>
      <c r="M7785">
        <v>43224.148999999998</v>
      </c>
      <c r="N7785">
        <v>5.9400000000000001E-2</v>
      </c>
      <c r="O7785">
        <v>6.9180000000000001</v>
      </c>
      <c r="P7785">
        <v>2.3199999999999998E-2</v>
      </c>
      <c r="Q7785">
        <v>725250.19700000004</v>
      </c>
      <c r="R7785" t="s">
        <v>34</v>
      </c>
      <c r="S7785" t="s">
        <v>38</v>
      </c>
      <c r="T7785" t="s">
        <v>89</v>
      </c>
      <c r="V7785" t="s">
        <v>608</v>
      </c>
      <c r="Y7785" t="s">
        <v>70</v>
      </c>
    </row>
    <row r="7786" spans="1:25" x14ac:dyDescent="0.45">
      <c r="A7786" t="s">
        <v>203</v>
      </c>
      <c r="B7786" t="s">
        <v>631</v>
      </c>
      <c r="C7786">
        <v>50002</v>
      </c>
      <c r="D7786">
        <v>3</v>
      </c>
      <c r="F7786">
        <v>2017</v>
      </c>
      <c r="G7786">
        <v>1286</v>
      </c>
      <c r="H7786">
        <v>1192.05</v>
      </c>
      <c r="I7786">
        <v>40674.14</v>
      </c>
      <c r="M7786">
        <v>29008.222000000002</v>
      </c>
      <c r="N7786">
        <v>5.9900000000000002E-2</v>
      </c>
      <c r="O7786">
        <v>5.8070000000000004</v>
      </c>
      <c r="P7786">
        <v>3.0200000000000001E-2</v>
      </c>
      <c r="Q7786">
        <v>482267.03399999999</v>
      </c>
      <c r="R7786" t="s">
        <v>34</v>
      </c>
      <c r="S7786" t="s">
        <v>38</v>
      </c>
      <c r="T7786" t="s">
        <v>89</v>
      </c>
      <c r="V7786" t="s">
        <v>608</v>
      </c>
      <c r="Y7786" t="s">
        <v>70</v>
      </c>
    </row>
    <row r="7787" spans="1:25" x14ac:dyDescent="0.45">
      <c r="A7787" t="s">
        <v>203</v>
      </c>
      <c r="B7787" t="s">
        <v>631</v>
      </c>
      <c r="C7787">
        <v>50002</v>
      </c>
      <c r="D7787">
        <v>3</v>
      </c>
      <c r="F7787">
        <v>2018</v>
      </c>
      <c r="G7787">
        <v>955</v>
      </c>
      <c r="H7787">
        <v>899.85</v>
      </c>
      <c r="I7787">
        <v>29271.47</v>
      </c>
      <c r="M7787">
        <v>21324.317999999999</v>
      </c>
      <c r="N7787">
        <v>6.0299999999999999E-2</v>
      </c>
      <c r="O7787">
        <v>3.7869999999999999</v>
      </c>
      <c r="P7787">
        <v>2.7400000000000001E-2</v>
      </c>
      <c r="Q7787">
        <v>351763.41700000002</v>
      </c>
      <c r="R7787" t="s">
        <v>34</v>
      </c>
      <c r="S7787" t="s">
        <v>38</v>
      </c>
      <c r="T7787" t="s">
        <v>89</v>
      </c>
      <c r="V7787" t="s">
        <v>608</v>
      </c>
      <c r="Y7787" t="s">
        <v>70</v>
      </c>
    </row>
    <row r="7788" spans="1:25" x14ac:dyDescent="0.45">
      <c r="A7788" t="s">
        <v>203</v>
      </c>
      <c r="B7788" t="s">
        <v>631</v>
      </c>
      <c r="C7788">
        <v>50002</v>
      </c>
      <c r="D7788">
        <v>3</v>
      </c>
      <c r="F7788">
        <v>2019</v>
      </c>
      <c r="G7788">
        <v>663</v>
      </c>
      <c r="H7788">
        <v>638.19000000000005</v>
      </c>
      <c r="I7788">
        <v>19596.12</v>
      </c>
      <c r="M7788">
        <v>14296.299000000001</v>
      </c>
      <c r="N7788">
        <v>5.9400000000000001E-2</v>
      </c>
      <c r="O7788">
        <v>2.5219999999999998</v>
      </c>
      <c r="P7788">
        <v>2.4799999999999999E-2</v>
      </c>
      <c r="Q7788">
        <v>240107.46</v>
      </c>
      <c r="R7788" t="s">
        <v>34</v>
      </c>
      <c r="S7788" t="s">
        <v>38</v>
      </c>
      <c r="T7788" t="s">
        <v>89</v>
      </c>
      <c r="V7788" t="s">
        <v>608</v>
      </c>
      <c r="Y7788" t="s">
        <v>70</v>
      </c>
    </row>
    <row r="7789" spans="1:25" x14ac:dyDescent="0.45">
      <c r="A7789" t="s">
        <v>203</v>
      </c>
      <c r="B7789" t="s">
        <v>631</v>
      </c>
      <c r="C7789">
        <v>50002</v>
      </c>
      <c r="D7789">
        <v>3</v>
      </c>
      <c r="F7789">
        <v>2020</v>
      </c>
      <c r="G7789">
        <v>373</v>
      </c>
      <c r="H7789">
        <v>338.59</v>
      </c>
      <c r="I7789">
        <v>10197.14</v>
      </c>
      <c r="M7789">
        <v>7515.6850000000004</v>
      </c>
      <c r="N7789">
        <v>5.9299999999999999E-2</v>
      </c>
      <c r="O7789">
        <v>1.1970000000000001</v>
      </c>
      <c r="P7789">
        <v>2.7400000000000001E-2</v>
      </c>
      <c r="Q7789">
        <v>126247.49400000001</v>
      </c>
      <c r="R7789" t="s">
        <v>34</v>
      </c>
      <c r="S7789" t="s">
        <v>38</v>
      </c>
      <c r="T7789" t="s">
        <v>89</v>
      </c>
      <c r="V7789" t="s">
        <v>608</v>
      </c>
      <c r="Y7789" t="s">
        <v>70</v>
      </c>
    </row>
    <row r="7790" spans="1:25" x14ac:dyDescent="0.45">
      <c r="A7790" t="s">
        <v>203</v>
      </c>
      <c r="B7790" t="s">
        <v>631</v>
      </c>
      <c r="C7790">
        <v>50002</v>
      </c>
      <c r="D7790">
        <v>3</v>
      </c>
      <c r="F7790">
        <v>2021</v>
      </c>
      <c r="G7790">
        <v>574</v>
      </c>
      <c r="H7790">
        <v>543.54</v>
      </c>
      <c r="I7790">
        <v>15854.57</v>
      </c>
      <c r="M7790">
        <v>11696.999</v>
      </c>
      <c r="N7790">
        <v>5.9299999999999999E-2</v>
      </c>
      <c r="O7790">
        <v>1.9119999999999999</v>
      </c>
      <c r="P7790">
        <v>2.5499999999999998E-2</v>
      </c>
      <c r="Q7790">
        <v>196568.242</v>
      </c>
      <c r="R7790" t="s">
        <v>34</v>
      </c>
      <c r="S7790" t="s">
        <v>38</v>
      </c>
      <c r="T7790" t="s">
        <v>89</v>
      </c>
      <c r="V7790" t="s">
        <v>608</v>
      </c>
      <c r="Y7790" t="s">
        <v>70</v>
      </c>
    </row>
    <row r="7791" spans="1:25" x14ac:dyDescent="0.45">
      <c r="A7791" t="s">
        <v>203</v>
      </c>
      <c r="B7791" t="s">
        <v>631</v>
      </c>
      <c r="C7791">
        <v>50002</v>
      </c>
      <c r="D7791">
        <v>3</v>
      </c>
      <c r="F7791">
        <v>2022</v>
      </c>
      <c r="G7791">
        <v>495</v>
      </c>
      <c r="H7791">
        <v>462.12</v>
      </c>
      <c r="I7791">
        <v>13760.87</v>
      </c>
      <c r="M7791">
        <v>10399.423000000001</v>
      </c>
      <c r="N7791">
        <v>5.9299999999999999E-2</v>
      </c>
      <c r="O7791">
        <v>1.726</v>
      </c>
      <c r="P7791">
        <v>2.47E-2</v>
      </c>
      <c r="Q7791">
        <v>174769.73499999999</v>
      </c>
      <c r="R7791" t="s">
        <v>34</v>
      </c>
      <c r="S7791" t="s">
        <v>38</v>
      </c>
      <c r="T7791" t="s">
        <v>89</v>
      </c>
      <c r="V7791" t="s">
        <v>608</v>
      </c>
      <c r="Y7791" t="s">
        <v>70</v>
      </c>
    </row>
    <row r="7792" spans="1:25" x14ac:dyDescent="0.45">
      <c r="A7792" t="s">
        <v>203</v>
      </c>
      <c r="B7792" t="s">
        <v>631</v>
      </c>
      <c r="C7792">
        <v>50002</v>
      </c>
      <c r="D7792">
        <v>3</v>
      </c>
      <c r="F7792">
        <v>2023</v>
      </c>
      <c r="G7792">
        <v>196</v>
      </c>
      <c r="H7792">
        <v>176.25</v>
      </c>
      <c r="I7792">
        <v>5027.8</v>
      </c>
      <c r="M7792">
        <v>3902.1179999999999</v>
      </c>
      <c r="N7792">
        <v>6.0199999999999997E-2</v>
      </c>
      <c r="O7792">
        <v>0.59799999999999998</v>
      </c>
      <c r="P7792">
        <v>2.5899999999999999E-2</v>
      </c>
      <c r="Q7792">
        <v>64706.42</v>
      </c>
      <c r="R7792" t="s">
        <v>34</v>
      </c>
      <c r="S7792" t="s">
        <v>38</v>
      </c>
      <c r="T7792" t="s">
        <v>89</v>
      </c>
      <c r="V7792" t="s">
        <v>608</v>
      </c>
      <c r="Y7792" t="s">
        <v>70</v>
      </c>
    </row>
    <row r="7793" spans="1:25" x14ac:dyDescent="0.45">
      <c r="A7793" t="s">
        <v>203</v>
      </c>
      <c r="B7793" t="s">
        <v>631</v>
      </c>
      <c r="C7793">
        <v>50002</v>
      </c>
      <c r="D7793">
        <v>3</v>
      </c>
      <c r="F7793">
        <v>2024</v>
      </c>
      <c r="G7793">
        <v>57</v>
      </c>
      <c r="H7793">
        <v>49.14</v>
      </c>
      <c r="I7793">
        <v>1349.08</v>
      </c>
      <c r="M7793">
        <v>1049.521</v>
      </c>
      <c r="N7793">
        <v>5.9299999999999999E-2</v>
      </c>
      <c r="O7793">
        <v>0.14000000000000001</v>
      </c>
      <c r="P7793">
        <v>2.4899999999999999E-2</v>
      </c>
      <c r="Q7793">
        <v>17654.655999999999</v>
      </c>
      <c r="R7793" t="s">
        <v>34</v>
      </c>
      <c r="S7793" t="s">
        <v>38</v>
      </c>
      <c r="T7793" t="s">
        <v>89</v>
      </c>
      <c r="V7793" t="s">
        <v>608</v>
      </c>
      <c r="Y7793" t="s">
        <v>70</v>
      </c>
    </row>
    <row r="7794" spans="1:25" x14ac:dyDescent="0.45">
      <c r="A7794" t="s">
        <v>274</v>
      </c>
      <c r="B7794" t="s">
        <v>632</v>
      </c>
      <c r="C7794">
        <v>50006</v>
      </c>
      <c r="D7794">
        <v>4001</v>
      </c>
      <c r="F7794">
        <v>2009</v>
      </c>
      <c r="G7794">
        <v>8472</v>
      </c>
      <c r="H7794">
        <v>8465.4699999999993</v>
      </c>
      <c r="I7794">
        <v>2038109.99</v>
      </c>
      <c r="K7794">
        <v>4.1970000000000001</v>
      </c>
      <c r="L7794">
        <v>1E-3</v>
      </c>
      <c r="M7794">
        <v>807562.91799999995</v>
      </c>
      <c r="N7794">
        <v>5.91E-2</v>
      </c>
      <c r="O7794">
        <v>28.266999999999999</v>
      </c>
      <c r="P7794">
        <v>4.4999999999999997E-3</v>
      </c>
      <c r="Q7794">
        <v>13579096</v>
      </c>
      <c r="R7794" t="s">
        <v>34</v>
      </c>
      <c r="S7794" t="s">
        <v>38</v>
      </c>
      <c r="T7794" t="s">
        <v>89</v>
      </c>
      <c r="V7794" t="s">
        <v>88</v>
      </c>
      <c r="Y7794" t="s">
        <v>107</v>
      </c>
    </row>
    <row r="7795" spans="1:25" x14ac:dyDescent="0.45">
      <c r="A7795" t="s">
        <v>274</v>
      </c>
      <c r="B7795" t="s">
        <v>632</v>
      </c>
      <c r="C7795">
        <v>50006</v>
      </c>
      <c r="D7795">
        <v>4001</v>
      </c>
      <c r="F7795">
        <v>2010</v>
      </c>
      <c r="G7795">
        <v>7970</v>
      </c>
      <c r="H7795">
        <v>7947.41</v>
      </c>
      <c r="I7795">
        <v>1876006.78</v>
      </c>
      <c r="K7795">
        <v>7.2350000000000003</v>
      </c>
      <c r="L7795">
        <v>1.8E-3</v>
      </c>
      <c r="M7795">
        <v>758450.89800000004</v>
      </c>
      <c r="N7795">
        <v>6.08E-2</v>
      </c>
      <c r="O7795">
        <v>33.085999999999999</v>
      </c>
      <c r="P7795">
        <v>6.4999999999999997E-3</v>
      </c>
      <c r="Q7795">
        <v>12507725.994000001</v>
      </c>
      <c r="R7795" t="s">
        <v>34</v>
      </c>
      <c r="S7795" t="s">
        <v>38</v>
      </c>
      <c r="T7795" t="s">
        <v>89</v>
      </c>
      <c r="V7795" t="s">
        <v>88</v>
      </c>
      <c r="Y7795" t="s">
        <v>107</v>
      </c>
    </row>
    <row r="7796" spans="1:25" x14ac:dyDescent="0.45">
      <c r="A7796" t="s">
        <v>274</v>
      </c>
      <c r="B7796" t="s">
        <v>632</v>
      </c>
      <c r="C7796">
        <v>50006</v>
      </c>
      <c r="D7796">
        <v>4001</v>
      </c>
      <c r="F7796">
        <v>2011</v>
      </c>
      <c r="G7796">
        <v>8559</v>
      </c>
      <c r="H7796">
        <v>8540.77</v>
      </c>
      <c r="I7796">
        <v>2146618.58</v>
      </c>
      <c r="K7796">
        <v>4.5259999999999998</v>
      </c>
      <c r="L7796">
        <v>1.1000000000000001E-3</v>
      </c>
      <c r="M7796">
        <v>841620.89300000004</v>
      </c>
      <c r="N7796">
        <v>5.9200000000000003E-2</v>
      </c>
      <c r="O7796">
        <v>28.315000000000001</v>
      </c>
      <c r="P7796">
        <v>4.5999999999999999E-3</v>
      </c>
      <c r="Q7796">
        <v>14141072.913000001</v>
      </c>
      <c r="R7796" t="s">
        <v>34</v>
      </c>
      <c r="S7796" t="s">
        <v>38</v>
      </c>
      <c r="T7796" t="s">
        <v>89</v>
      </c>
      <c r="V7796" t="s">
        <v>88</v>
      </c>
      <c r="Y7796" t="s">
        <v>107</v>
      </c>
    </row>
    <row r="7797" spans="1:25" x14ac:dyDescent="0.45">
      <c r="A7797" t="s">
        <v>274</v>
      </c>
      <c r="B7797" t="s">
        <v>632</v>
      </c>
      <c r="C7797">
        <v>50006</v>
      </c>
      <c r="D7797">
        <v>4001</v>
      </c>
      <c r="F7797">
        <v>2012</v>
      </c>
      <c r="G7797">
        <v>7934</v>
      </c>
      <c r="H7797">
        <v>7921.61</v>
      </c>
      <c r="I7797">
        <v>2013707.46</v>
      </c>
      <c r="K7797">
        <v>4.077</v>
      </c>
      <c r="L7797">
        <v>1E-3</v>
      </c>
      <c r="M7797">
        <v>786274.951</v>
      </c>
      <c r="N7797">
        <v>5.91E-2</v>
      </c>
      <c r="O7797">
        <v>25.007999999999999</v>
      </c>
      <c r="P7797">
        <v>4.1999999999999997E-3</v>
      </c>
      <c r="Q7797">
        <v>13222563.568</v>
      </c>
      <c r="R7797" t="s">
        <v>34</v>
      </c>
      <c r="S7797" t="s">
        <v>38</v>
      </c>
      <c r="T7797" t="s">
        <v>89</v>
      </c>
      <c r="V7797" t="s">
        <v>88</v>
      </c>
      <c r="Y7797" t="s">
        <v>277</v>
      </c>
    </row>
    <row r="7798" spans="1:25" x14ac:dyDescent="0.45">
      <c r="A7798" t="s">
        <v>274</v>
      </c>
      <c r="B7798" t="s">
        <v>632</v>
      </c>
      <c r="C7798">
        <v>50006</v>
      </c>
      <c r="D7798">
        <v>4001</v>
      </c>
      <c r="F7798">
        <v>2013</v>
      </c>
      <c r="G7798">
        <v>7655</v>
      </c>
      <c r="H7798">
        <v>7630.17</v>
      </c>
      <c r="I7798">
        <v>1792557.82</v>
      </c>
      <c r="K7798">
        <v>4.1079999999999997</v>
      </c>
      <c r="L7798">
        <v>1.1000000000000001E-3</v>
      </c>
      <c r="M7798">
        <v>715622.47699999996</v>
      </c>
      <c r="N7798">
        <v>5.9200000000000003E-2</v>
      </c>
      <c r="O7798">
        <v>27.154</v>
      </c>
      <c r="P7798">
        <v>5.1999999999999998E-3</v>
      </c>
      <c r="Q7798">
        <v>12004682.355</v>
      </c>
      <c r="R7798" t="s">
        <v>34</v>
      </c>
      <c r="S7798" t="s">
        <v>38</v>
      </c>
      <c r="T7798" t="s">
        <v>89</v>
      </c>
      <c r="V7798" t="s">
        <v>88</v>
      </c>
      <c r="Y7798" t="s">
        <v>277</v>
      </c>
    </row>
    <row r="7799" spans="1:25" x14ac:dyDescent="0.45">
      <c r="A7799" t="s">
        <v>274</v>
      </c>
      <c r="B7799" t="s">
        <v>632</v>
      </c>
      <c r="C7799">
        <v>50006</v>
      </c>
      <c r="D7799">
        <v>4001</v>
      </c>
      <c r="F7799">
        <v>2014</v>
      </c>
      <c r="G7799">
        <v>8555</v>
      </c>
      <c r="H7799">
        <v>8546.73</v>
      </c>
      <c r="I7799">
        <v>2138766.52</v>
      </c>
      <c r="K7799">
        <v>5.7389999999999999</v>
      </c>
      <c r="L7799">
        <v>1.1999999999999999E-3</v>
      </c>
      <c r="M7799">
        <v>842060.35900000005</v>
      </c>
      <c r="N7799">
        <v>5.9400000000000001E-2</v>
      </c>
      <c r="O7799">
        <v>31.481999999999999</v>
      </c>
      <c r="P7799">
        <v>4.7999999999999996E-3</v>
      </c>
      <c r="Q7799">
        <v>14058079.186000001</v>
      </c>
      <c r="R7799" t="s">
        <v>34</v>
      </c>
      <c r="S7799" t="s">
        <v>38</v>
      </c>
      <c r="T7799" t="s">
        <v>89</v>
      </c>
      <c r="V7799" t="s">
        <v>88</v>
      </c>
      <c r="Y7799" t="s">
        <v>277</v>
      </c>
    </row>
    <row r="7800" spans="1:25" x14ac:dyDescent="0.45">
      <c r="A7800" t="s">
        <v>274</v>
      </c>
      <c r="B7800" t="s">
        <v>632</v>
      </c>
      <c r="C7800">
        <v>50006</v>
      </c>
      <c r="D7800">
        <v>4001</v>
      </c>
      <c r="F7800">
        <v>2015</v>
      </c>
      <c r="G7800">
        <v>8130</v>
      </c>
      <c r="H7800">
        <v>8115.56</v>
      </c>
      <c r="I7800">
        <v>1787173.75</v>
      </c>
      <c r="K7800">
        <v>3.6179999999999999</v>
      </c>
      <c r="L7800">
        <v>1E-3</v>
      </c>
      <c r="M7800">
        <v>710815.13699999999</v>
      </c>
      <c r="N7800">
        <v>5.8999999999999997E-2</v>
      </c>
      <c r="O7800">
        <v>32.427</v>
      </c>
      <c r="P7800">
        <v>5.8999999999999999E-3</v>
      </c>
      <c r="Q7800">
        <v>11954989.177999999</v>
      </c>
      <c r="R7800" t="s">
        <v>34</v>
      </c>
      <c r="S7800" t="s">
        <v>38</v>
      </c>
      <c r="T7800" t="s">
        <v>89</v>
      </c>
      <c r="V7800" t="s">
        <v>88</v>
      </c>
      <c r="Y7800" t="s">
        <v>297</v>
      </c>
    </row>
    <row r="7801" spans="1:25" x14ac:dyDescent="0.45">
      <c r="A7801" t="s">
        <v>274</v>
      </c>
      <c r="B7801" t="s">
        <v>632</v>
      </c>
      <c r="C7801">
        <v>50006</v>
      </c>
      <c r="D7801">
        <v>4001</v>
      </c>
      <c r="F7801">
        <v>2016</v>
      </c>
      <c r="G7801">
        <v>8581</v>
      </c>
      <c r="H7801">
        <v>8572.17</v>
      </c>
      <c r="I7801">
        <v>2139883.21</v>
      </c>
      <c r="K7801">
        <v>4.2290000000000001</v>
      </c>
      <c r="L7801">
        <v>1E-3</v>
      </c>
      <c r="M7801">
        <v>836747.63699999999</v>
      </c>
      <c r="N7801">
        <v>5.8999999999999997E-2</v>
      </c>
      <c r="O7801">
        <v>38.905999999999999</v>
      </c>
      <c r="P7801">
        <v>5.7999999999999996E-3</v>
      </c>
      <c r="Q7801">
        <v>14077101.834000001</v>
      </c>
      <c r="R7801" t="s">
        <v>34</v>
      </c>
      <c r="S7801" t="s">
        <v>38</v>
      </c>
      <c r="T7801" t="s">
        <v>89</v>
      </c>
      <c r="V7801" t="s">
        <v>88</v>
      </c>
      <c r="Y7801" t="s">
        <v>297</v>
      </c>
    </row>
    <row r="7802" spans="1:25" x14ac:dyDescent="0.45">
      <c r="A7802" t="s">
        <v>274</v>
      </c>
      <c r="B7802" t="s">
        <v>632</v>
      </c>
      <c r="C7802">
        <v>50006</v>
      </c>
      <c r="D7802">
        <v>4001</v>
      </c>
      <c r="F7802">
        <v>2017</v>
      </c>
      <c r="G7802">
        <v>7162</v>
      </c>
      <c r="H7802">
        <v>7140.73</v>
      </c>
      <c r="I7802">
        <v>1811198.49</v>
      </c>
      <c r="K7802">
        <v>3.5259999999999998</v>
      </c>
      <c r="L7802">
        <v>1E-3</v>
      </c>
      <c r="M7802">
        <v>697854.39800000004</v>
      </c>
      <c r="N7802">
        <v>5.8999999999999997E-2</v>
      </c>
      <c r="O7802">
        <v>31.308</v>
      </c>
      <c r="P7802">
        <v>5.8999999999999999E-3</v>
      </c>
      <c r="Q7802">
        <v>11741054.436000001</v>
      </c>
      <c r="R7802" t="s">
        <v>34</v>
      </c>
      <c r="S7802" t="s">
        <v>38</v>
      </c>
      <c r="T7802" t="s">
        <v>89</v>
      </c>
      <c r="V7802" t="s">
        <v>88</v>
      </c>
      <c r="Y7802" t="s">
        <v>299</v>
      </c>
    </row>
    <row r="7803" spans="1:25" x14ac:dyDescent="0.45">
      <c r="A7803" t="s">
        <v>274</v>
      </c>
      <c r="B7803" t="s">
        <v>632</v>
      </c>
      <c r="C7803">
        <v>50006</v>
      </c>
      <c r="D7803">
        <v>4001</v>
      </c>
      <c r="F7803">
        <v>2018</v>
      </c>
      <c r="G7803">
        <v>7983</v>
      </c>
      <c r="H7803">
        <v>7961.6</v>
      </c>
      <c r="I7803">
        <v>2043851.32</v>
      </c>
      <c r="K7803">
        <v>4.157</v>
      </c>
      <c r="L7803">
        <v>1E-3</v>
      </c>
      <c r="M7803">
        <v>796975.65099999995</v>
      </c>
      <c r="N7803">
        <v>5.9400000000000001E-2</v>
      </c>
      <c r="O7803">
        <v>37.508000000000003</v>
      </c>
      <c r="P7803">
        <v>6.1999999999999998E-3</v>
      </c>
      <c r="Q7803">
        <v>13335238.748</v>
      </c>
      <c r="R7803" t="s">
        <v>34</v>
      </c>
      <c r="S7803" t="s">
        <v>38</v>
      </c>
      <c r="T7803" t="s">
        <v>89</v>
      </c>
      <c r="V7803" t="s">
        <v>88</v>
      </c>
      <c r="Y7803" t="s">
        <v>299</v>
      </c>
    </row>
    <row r="7804" spans="1:25" x14ac:dyDescent="0.45">
      <c r="A7804" t="s">
        <v>274</v>
      </c>
      <c r="B7804" t="s">
        <v>632</v>
      </c>
      <c r="C7804">
        <v>50006</v>
      </c>
      <c r="D7804">
        <v>4001</v>
      </c>
      <c r="F7804">
        <v>2019</v>
      </c>
      <c r="G7804">
        <v>8585</v>
      </c>
      <c r="H7804">
        <v>8576.2999999999993</v>
      </c>
      <c r="I7804">
        <v>1987122.03</v>
      </c>
      <c r="K7804">
        <v>3.9620000000000002</v>
      </c>
      <c r="L7804">
        <v>1E-3</v>
      </c>
      <c r="M7804">
        <v>784094.04500000004</v>
      </c>
      <c r="N7804">
        <v>5.8999999999999997E-2</v>
      </c>
      <c r="O7804">
        <v>39.061999999999998</v>
      </c>
      <c r="P7804">
        <v>6.3E-3</v>
      </c>
      <c r="Q7804">
        <v>13190762.573999999</v>
      </c>
      <c r="R7804" t="s">
        <v>34</v>
      </c>
      <c r="S7804" t="s">
        <v>38</v>
      </c>
      <c r="T7804" t="s">
        <v>89</v>
      </c>
      <c r="V7804" t="s">
        <v>88</v>
      </c>
      <c r="Y7804" t="s">
        <v>299</v>
      </c>
    </row>
    <row r="7805" spans="1:25" x14ac:dyDescent="0.45">
      <c r="A7805" t="s">
        <v>274</v>
      </c>
      <c r="B7805" t="s">
        <v>632</v>
      </c>
      <c r="C7805">
        <v>50006</v>
      </c>
      <c r="D7805">
        <v>4001</v>
      </c>
      <c r="F7805">
        <v>2020</v>
      </c>
      <c r="G7805">
        <v>7668</v>
      </c>
      <c r="H7805">
        <v>7652.57</v>
      </c>
      <c r="I7805">
        <v>1673945.78</v>
      </c>
      <c r="K7805">
        <v>5.1219999999999999</v>
      </c>
      <c r="L7805">
        <v>2E-3</v>
      </c>
      <c r="M7805">
        <v>669909.89</v>
      </c>
      <c r="N7805">
        <v>5.91E-2</v>
      </c>
      <c r="O7805">
        <v>33.822000000000003</v>
      </c>
      <c r="P7805">
        <v>6.7000000000000002E-3</v>
      </c>
      <c r="Q7805">
        <v>11259935.629000001</v>
      </c>
      <c r="R7805" t="s">
        <v>34</v>
      </c>
      <c r="S7805" t="s">
        <v>38</v>
      </c>
      <c r="T7805" t="s">
        <v>89</v>
      </c>
      <c r="V7805" t="s">
        <v>88</v>
      </c>
      <c r="Y7805" t="s">
        <v>147</v>
      </c>
    </row>
    <row r="7806" spans="1:25" x14ac:dyDescent="0.45">
      <c r="A7806" t="s">
        <v>274</v>
      </c>
      <c r="B7806" t="s">
        <v>632</v>
      </c>
      <c r="C7806">
        <v>50006</v>
      </c>
      <c r="D7806">
        <v>4001</v>
      </c>
      <c r="F7806">
        <v>2021</v>
      </c>
      <c r="G7806">
        <v>8415</v>
      </c>
      <c r="H7806">
        <v>8391.39</v>
      </c>
      <c r="I7806">
        <v>2051373.55</v>
      </c>
      <c r="K7806">
        <v>4.03</v>
      </c>
      <c r="L7806">
        <v>1E-3</v>
      </c>
      <c r="M7806">
        <v>797124.39199999999</v>
      </c>
      <c r="N7806">
        <v>5.8999999999999997E-2</v>
      </c>
      <c r="O7806">
        <v>40.036999999999999</v>
      </c>
      <c r="P7806">
        <v>6.4999999999999997E-3</v>
      </c>
      <c r="Q7806">
        <v>13407956.938999999</v>
      </c>
      <c r="R7806" t="s">
        <v>34</v>
      </c>
      <c r="S7806" t="s">
        <v>38</v>
      </c>
      <c r="T7806" t="s">
        <v>89</v>
      </c>
      <c r="V7806" t="s">
        <v>88</v>
      </c>
      <c r="Y7806" t="s">
        <v>152</v>
      </c>
    </row>
    <row r="7807" spans="1:25" x14ac:dyDescent="0.45">
      <c r="A7807" t="s">
        <v>274</v>
      </c>
      <c r="B7807" t="s">
        <v>632</v>
      </c>
      <c r="C7807">
        <v>50006</v>
      </c>
      <c r="D7807">
        <v>4001</v>
      </c>
      <c r="F7807">
        <v>2022</v>
      </c>
      <c r="G7807">
        <v>6939</v>
      </c>
      <c r="H7807">
        <v>6913.93</v>
      </c>
      <c r="I7807">
        <v>1750424.56</v>
      </c>
      <c r="K7807">
        <v>3.411</v>
      </c>
      <c r="L7807">
        <v>1E-3</v>
      </c>
      <c r="M7807">
        <v>675599.19099999999</v>
      </c>
      <c r="N7807">
        <v>5.8999999999999997E-2</v>
      </c>
      <c r="O7807">
        <v>33.956000000000003</v>
      </c>
      <c r="P7807">
        <v>6.7000000000000002E-3</v>
      </c>
      <c r="Q7807">
        <v>11367737.544</v>
      </c>
      <c r="R7807" t="s">
        <v>34</v>
      </c>
      <c r="S7807" t="s">
        <v>38</v>
      </c>
      <c r="T7807" t="s">
        <v>89</v>
      </c>
      <c r="V7807" t="s">
        <v>88</v>
      </c>
      <c r="Y7807" t="s">
        <v>152</v>
      </c>
    </row>
    <row r="7808" spans="1:25" x14ac:dyDescent="0.45">
      <c r="A7808" t="s">
        <v>274</v>
      </c>
      <c r="B7808" t="s">
        <v>632</v>
      </c>
      <c r="C7808">
        <v>50006</v>
      </c>
      <c r="D7808">
        <v>4001</v>
      </c>
      <c r="F7808">
        <v>2023</v>
      </c>
      <c r="G7808">
        <v>7852</v>
      </c>
      <c r="H7808">
        <v>7806.9</v>
      </c>
      <c r="I7808">
        <v>2032679.65</v>
      </c>
      <c r="K7808">
        <v>3.9929999999999999</v>
      </c>
      <c r="L7808">
        <v>1E-3</v>
      </c>
      <c r="M7808">
        <v>794720.86199999996</v>
      </c>
      <c r="N7808">
        <v>5.9299999999999999E-2</v>
      </c>
      <c r="O7808">
        <v>40.268000000000001</v>
      </c>
      <c r="P7808">
        <v>7.6E-3</v>
      </c>
      <c r="Q7808">
        <v>13340008.874</v>
      </c>
      <c r="R7808" t="s">
        <v>34</v>
      </c>
      <c r="S7808" t="s">
        <v>633</v>
      </c>
      <c r="T7808" t="s">
        <v>89</v>
      </c>
      <c r="V7808" t="s">
        <v>88</v>
      </c>
      <c r="Y7808" t="s">
        <v>152</v>
      </c>
    </row>
    <row r="7809" spans="1:25" x14ac:dyDescent="0.45">
      <c r="A7809" t="s">
        <v>274</v>
      </c>
      <c r="B7809" t="s">
        <v>632</v>
      </c>
      <c r="C7809">
        <v>50006</v>
      </c>
      <c r="D7809">
        <v>4001</v>
      </c>
      <c r="F7809">
        <v>2024</v>
      </c>
      <c r="G7809">
        <v>3999</v>
      </c>
      <c r="H7809">
        <v>3997.48</v>
      </c>
      <c r="I7809">
        <v>1107469.96</v>
      </c>
      <c r="K7809">
        <v>2.145</v>
      </c>
      <c r="L7809">
        <v>1E-3</v>
      </c>
      <c r="M7809">
        <v>429516.19199999998</v>
      </c>
      <c r="N7809">
        <v>5.91E-2</v>
      </c>
      <c r="O7809">
        <v>19.713999999999999</v>
      </c>
      <c r="P7809">
        <v>5.4999999999999997E-3</v>
      </c>
      <c r="Q7809">
        <v>7222600.9400000004</v>
      </c>
      <c r="R7809" t="s">
        <v>34</v>
      </c>
      <c r="S7809" t="s">
        <v>633</v>
      </c>
      <c r="T7809" t="s">
        <v>89</v>
      </c>
      <c r="V7809" t="s">
        <v>88</v>
      </c>
      <c r="Y7809" t="s">
        <v>152</v>
      </c>
    </row>
    <row r="7810" spans="1:25" x14ac:dyDescent="0.45">
      <c r="A7810" t="s">
        <v>274</v>
      </c>
      <c r="B7810" t="s">
        <v>632</v>
      </c>
      <c r="C7810">
        <v>50006</v>
      </c>
      <c r="D7810">
        <v>5001</v>
      </c>
      <c r="F7810">
        <v>2009</v>
      </c>
      <c r="G7810">
        <v>6772</v>
      </c>
      <c r="H7810">
        <v>6726.37</v>
      </c>
      <c r="I7810">
        <v>894017.57</v>
      </c>
      <c r="K7810">
        <v>1.883</v>
      </c>
      <c r="L7810">
        <v>1E-3</v>
      </c>
      <c r="M7810">
        <v>372857.484</v>
      </c>
      <c r="N7810">
        <v>5.91E-2</v>
      </c>
      <c r="O7810">
        <v>74.441000000000003</v>
      </c>
      <c r="P7810">
        <v>2.4899999999999999E-2</v>
      </c>
      <c r="Q7810">
        <v>6258861.1129999999</v>
      </c>
      <c r="R7810" t="s">
        <v>34</v>
      </c>
      <c r="S7810" t="s">
        <v>600</v>
      </c>
      <c r="T7810" t="s">
        <v>89</v>
      </c>
      <c r="V7810" t="s">
        <v>608</v>
      </c>
      <c r="Y7810" t="s">
        <v>103</v>
      </c>
    </row>
    <row r="7811" spans="1:25" x14ac:dyDescent="0.45">
      <c r="A7811" t="s">
        <v>274</v>
      </c>
      <c r="B7811" t="s">
        <v>632</v>
      </c>
      <c r="C7811">
        <v>50006</v>
      </c>
      <c r="D7811">
        <v>5001</v>
      </c>
      <c r="F7811">
        <v>2010</v>
      </c>
      <c r="G7811">
        <v>6077</v>
      </c>
      <c r="H7811">
        <v>6039.9</v>
      </c>
      <c r="I7811">
        <v>799567.2</v>
      </c>
      <c r="K7811">
        <v>1.6659999999999999</v>
      </c>
      <c r="L7811">
        <v>1E-3</v>
      </c>
      <c r="M7811">
        <v>330062.57199999999</v>
      </c>
      <c r="N7811">
        <v>5.8999999999999997E-2</v>
      </c>
      <c r="O7811">
        <v>65.655000000000001</v>
      </c>
      <c r="P7811">
        <v>2.47E-2</v>
      </c>
      <c r="Q7811">
        <v>5553868.1210000003</v>
      </c>
      <c r="R7811" t="s">
        <v>34</v>
      </c>
      <c r="S7811" t="s">
        <v>600</v>
      </c>
      <c r="T7811" t="s">
        <v>89</v>
      </c>
      <c r="V7811" t="s">
        <v>608</v>
      </c>
      <c r="Y7811" t="s">
        <v>103</v>
      </c>
    </row>
    <row r="7812" spans="1:25" x14ac:dyDescent="0.45">
      <c r="A7812" t="s">
        <v>274</v>
      </c>
      <c r="B7812" t="s">
        <v>632</v>
      </c>
      <c r="C7812">
        <v>50006</v>
      </c>
      <c r="D7812">
        <v>5001</v>
      </c>
      <c r="F7812">
        <v>2011</v>
      </c>
      <c r="G7812">
        <v>6350</v>
      </c>
      <c r="H7812">
        <v>6325.14</v>
      </c>
      <c r="I7812">
        <v>824548.03</v>
      </c>
      <c r="K7812">
        <v>1.722</v>
      </c>
      <c r="L7812">
        <v>1E-3</v>
      </c>
      <c r="M7812">
        <v>339199.31099999999</v>
      </c>
      <c r="N7812">
        <v>5.91E-2</v>
      </c>
      <c r="O7812">
        <v>67.266999999999996</v>
      </c>
      <c r="P7812">
        <v>2.4299999999999999E-2</v>
      </c>
      <c r="Q7812">
        <v>5702143.5020000003</v>
      </c>
      <c r="R7812" t="s">
        <v>34</v>
      </c>
      <c r="S7812" t="s">
        <v>600</v>
      </c>
      <c r="T7812" t="s">
        <v>89</v>
      </c>
      <c r="V7812" t="s">
        <v>608</v>
      </c>
      <c r="Y7812" t="s">
        <v>103</v>
      </c>
    </row>
    <row r="7813" spans="1:25" x14ac:dyDescent="0.45">
      <c r="A7813" t="s">
        <v>274</v>
      </c>
      <c r="B7813" t="s">
        <v>632</v>
      </c>
      <c r="C7813">
        <v>50006</v>
      </c>
      <c r="D7813">
        <v>5001</v>
      </c>
      <c r="F7813">
        <v>2012</v>
      </c>
      <c r="G7813">
        <v>5756</v>
      </c>
      <c r="H7813">
        <v>5728.24</v>
      </c>
      <c r="I7813">
        <v>739289.9</v>
      </c>
      <c r="K7813">
        <v>1.5309999999999999</v>
      </c>
      <c r="L7813">
        <v>1E-3</v>
      </c>
      <c r="M7813">
        <v>303265.02799999999</v>
      </c>
      <c r="N7813">
        <v>5.8999999999999997E-2</v>
      </c>
      <c r="O7813">
        <v>60.902000000000001</v>
      </c>
      <c r="P7813">
        <v>2.47E-2</v>
      </c>
      <c r="Q7813">
        <v>5103013.4359999998</v>
      </c>
      <c r="R7813" t="s">
        <v>34</v>
      </c>
      <c r="S7813" t="s">
        <v>600</v>
      </c>
      <c r="T7813" t="s">
        <v>89</v>
      </c>
      <c r="V7813" t="s">
        <v>608</v>
      </c>
      <c r="Y7813" t="s">
        <v>283</v>
      </c>
    </row>
    <row r="7814" spans="1:25" x14ac:dyDescent="0.45">
      <c r="A7814" t="s">
        <v>274</v>
      </c>
      <c r="B7814" t="s">
        <v>632</v>
      </c>
      <c r="C7814">
        <v>50006</v>
      </c>
      <c r="D7814">
        <v>5001</v>
      </c>
      <c r="F7814">
        <v>2013</v>
      </c>
      <c r="G7814">
        <v>5774</v>
      </c>
      <c r="H7814">
        <v>5731.19</v>
      </c>
      <c r="I7814">
        <v>769172.36</v>
      </c>
      <c r="K7814">
        <v>1.583</v>
      </c>
      <c r="L7814">
        <v>1E-3</v>
      </c>
      <c r="M7814">
        <v>313398.33399999997</v>
      </c>
      <c r="N7814">
        <v>5.8999999999999997E-2</v>
      </c>
      <c r="O7814">
        <v>65.152000000000001</v>
      </c>
      <c r="P7814">
        <v>2.5899999999999999E-2</v>
      </c>
      <c r="Q7814">
        <v>5272901.6710000001</v>
      </c>
      <c r="R7814" t="s">
        <v>34</v>
      </c>
      <c r="S7814" t="s">
        <v>600</v>
      </c>
      <c r="T7814" t="s">
        <v>89</v>
      </c>
      <c r="V7814" t="s">
        <v>608</v>
      </c>
      <c r="Y7814" t="s">
        <v>283</v>
      </c>
    </row>
    <row r="7815" spans="1:25" x14ac:dyDescent="0.45">
      <c r="A7815" t="s">
        <v>274</v>
      </c>
      <c r="B7815" t="s">
        <v>632</v>
      </c>
      <c r="C7815">
        <v>50006</v>
      </c>
      <c r="D7815">
        <v>5001</v>
      </c>
      <c r="F7815">
        <v>2014</v>
      </c>
      <c r="G7815">
        <v>5497</v>
      </c>
      <c r="H7815">
        <v>5453.57</v>
      </c>
      <c r="I7815">
        <v>755522.44</v>
      </c>
      <c r="K7815">
        <v>1.643</v>
      </c>
      <c r="L7815">
        <v>1E-3</v>
      </c>
      <c r="M7815">
        <v>312315.16800000001</v>
      </c>
      <c r="N7815">
        <v>5.9400000000000001E-2</v>
      </c>
      <c r="O7815">
        <v>65.132000000000005</v>
      </c>
      <c r="P7815">
        <v>2.6700000000000002E-2</v>
      </c>
      <c r="Q7815">
        <v>5217488.3710000003</v>
      </c>
      <c r="R7815" t="s">
        <v>34</v>
      </c>
      <c r="S7815" t="s">
        <v>600</v>
      </c>
      <c r="T7815" t="s">
        <v>89</v>
      </c>
      <c r="V7815" t="s">
        <v>608</v>
      </c>
      <c r="Y7815" t="s">
        <v>283</v>
      </c>
    </row>
    <row r="7816" spans="1:25" x14ac:dyDescent="0.45">
      <c r="A7816" t="s">
        <v>274</v>
      </c>
      <c r="B7816" t="s">
        <v>632</v>
      </c>
      <c r="C7816">
        <v>50006</v>
      </c>
      <c r="D7816">
        <v>5001</v>
      </c>
      <c r="F7816">
        <v>2015</v>
      </c>
      <c r="G7816">
        <v>5266</v>
      </c>
      <c r="H7816">
        <v>5209.16</v>
      </c>
      <c r="I7816">
        <v>727438.82</v>
      </c>
      <c r="K7816">
        <v>1.5660000000000001</v>
      </c>
      <c r="L7816">
        <v>1E-3</v>
      </c>
      <c r="M7816">
        <v>303908.96399999998</v>
      </c>
      <c r="N7816">
        <v>5.9200000000000003E-2</v>
      </c>
      <c r="O7816">
        <v>64.52</v>
      </c>
      <c r="P7816">
        <v>2.7199999999999998E-2</v>
      </c>
      <c r="Q7816">
        <v>5095721.5410000002</v>
      </c>
      <c r="R7816" t="s">
        <v>34</v>
      </c>
      <c r="S7816" t="s">
        <v>600</v>
      </c>
      <c r="T7816" t="s">
        <v>89</v>
      </c>
      <c r="V7816" t="s">
        <v>608</v>
      </c>
      <c r="Y7816" t="s">
        <v>284</v>
      </c>
    </row>
    <row r="7817" spans="1:25" x14ac:dyDescent="0.45">
      <c r="A7817" t="s">
        <v>274</v>
      </c>
      <c r="B7817" t="s">
        <v>632</v>
      </c>
      <c r="C7817">
        <v>50006</v>
      </c>
      <c r="D7817">
        <v>5001</v>
      </c>
      <c r="F7817">
        <v>2016</v>
      </c>
      <c r="G7817">
        <v>6712</v>
      </c>
      <c r="H7817">
        <v>6641.99</v>
      </c>
      <c r="I7817">
        <v>924077.94</v>
      </c>
      <c r="K7817">
        <v>1.9590000000000001</v>
      </c>
      <c r="L7817">
        <v>1E-3</v>
      </c>
      <c r="M7817">
        <v>384466.77799999999</v>
      </c>
      <c r="N7817">
        <v>5.91E-2</v>
      </c>
      <c r="O7817">
        <v>78.501999999999995</v>
      </c>
      <c r="P7817">
        <v>2.5600000000000001E-2</v>
      </c>
      <c r="Q7817">
        <v>6458839.3849999998</v>
      </c>
      <c r="R7817" t="s">
        <v>34</v>
      </c>
      <c r="S7817" t="s">
        <v>600</v>
      </c>
      <c r="T7817" t="s">
        <v>89</v>
      </c>
      <c r="V7817" t="s">
        <v>608</v>
      </c>
      <c r="Y7817" t="s">
        <v>284</v>
      </c>
    </row>
    <row r="7818" spans="1:25" x14ac:dyDescent="0.45">
      <c r="A7818" t="s">
        <v>274</v>
      </c>
      <c r="B7818" t="s">
        <v>632</v>
      </c>
      <c r="C7818">
        <v>50006</v>
      </c>
      <c r="D7818">
        <v>5001</v>
      </c>
      <c r="F7818">
        <v>2017</v>
      </c>
      <c r="G7818">
        <v>6728</v>
      </c>
      <c r="H7818">
        <v>6604.73</v>
      </c>
      <c r="I7818">
        <v>986699.07</v>
      </c>
      <c r="K7818">
        <v>2.1019999999999999</v>
      </c>
      <c r="L7818">
        <v>1E-3</v>
      </c>
      <c r="M7818">
        <v>412420.20600000001</v>
      </c>
      <c r="N7818">
        <v>5.91E-2</v>
      </c>
      <c r="O7818">
        <v>86.492999999999995</v>
      </c>
      <c r="P7818">
        <v>2.7400000000000001E-2</v>
      </c>
      <c r="Q7818">
        <v>6928234.9579999996</v>
      </c>
      <c r="R7818" t="s">
        <v>34</v>
      </c>
      <c r="S7818" t="s">
        <v>600</v>
      </c>
      <c r="T7818" t="s">
        <v>89</v>
      </c>
      <c r="V7818" t="s">
        <v>608</v>
      </c>
      <c r="Y7818" t="s">
        <v>285</v>
      </c>
    </row>
    <row r="7819" spans="1:25" x14ac:dyDescent="0.45">
      <c r="A7819" t="s">
        <v>274</v>
      </c>
      <c r="B7819" t="s">
        <v>632</v>
      </c>
      <c r="C7819">
        <v>50006</v>
      </c>
      <c r="D7819">
        <v>5001</v>
      </c>
      <c r="F7819">
        <v>2018</v>
      </c>
      <c r="G7819">
        <v>7533</v>
      </c>
      <c r="H7819">
        <v>7490.23</v>
      </c>
      <c r="I7819">
        <v>1093389.46</v>
      </c>
      <c r="K7819">
        <v>2.3610000000000002</v>
      </c>
      <c r="L7819">
        <v>1E-3</v>
      </c>
      <c r="M7819">
        <v>464708.16399999999</v>
      </c>
      <c r="N7819">
        <v>5.91E-2</v>
      </c>
      <c r="O7819">
        <v>91.605000000000004</v>
      </c>
      <c r="P7819">
        <v>2.4400000000000002E-2</v>
      </c>
      <c r="Q7819">
        <v>7810837.193</v>
      </c>
      <c r="R7819" t="s">
        <v>34</v>
      </c>
      <c r="S7819" t="s">
        <v>600</v>
      </c>
      <c r="T7819" t="s">
        <v>89</v>
      </c>
      <c r="V7819" t="s">
        <v>608</v>
      </c>
      <c r="Y7819" t="s">
        <v>285</v>
      </c>
    </row>
    <row r="7820" spans="1:25" x14ac:dyDescent="0.45">
      <c r="A7820" t="s">
        <v>274</v>
      </c>
      <c r="B7820" t="s">
        <v>632</v>
      </c>
      <c r="C7820">
        <v>50006</v>
      </c>
      <c r="D7820">
        <v>5001</v>
      </c>
      <c r="F7820">
        <v>2019</v>
      </c>
      <c r="G7820">
        <v>7462</v>
      </c>
      <c r="H7820">
        <v>7393.14</v>
      </c>
      <c r="I7820">
        <v>1067769.27</v>
      </c>
      <c r="K7820">
        <v>2.286</v>
      </c>
      <c r="L7820">
        <v>1E-3</v>
      </c>
      <c r="M7820">
        <v>450597.701</v>
      </c>
      <c r="N7820">
        <v>5.91E-2</v>
      </c>
      <c r="O7820">
        <v>92.653999999999996</v>
      </c>
      <c r="P7820">
        <v>2.5999999999999999E-2</v>
      </c>
      <c r="Q7820">
        <v>7575700.3669999996</v>
      </c>
      <c r="R7820" t="s">
        <v>34</v>
      </c>
      <c r="S7820" t="s">
        <v>600</v>
      </c>
      <c r="T7820" t="s">
        <v>89</v>
      </c>
      <c r="V7820" t="s">
        <v>608</v>
      </c>
      <c r="Y7820" t="s">
        <v>285</v>
      </c>
    </row>
    <row r="7821" spans="1:25" x14ac:dyDescent="0.45">
      <c r="A7821" t="s">
        <v>274</v>
      </c>
      <c r="B7821" t="s">
        <v>632</v>
      </c>
      <c r="C7821">
        <v>50006</v>
      </c>
      <c r="D7821">
        <v>5001</v>
      </c>
      <c r="F7821">
        <v>2020</v>
      </c>
      <c r="G7821">
        <v>8348</v>
      </c>
      <c r="H7821">
        <v>8311.42</v>
      </c>
      <c r="I7821">
        <v>1111339.6599999999</v>
      </c>
      <c r="K7821">
        <v>2.3370000000000002</v>
      </c>
      <c r="L7821">
        <v>1E-3</v>
      </c>
      <c r="M7821">
        <v>462909.28200000001</v>
      </c>
      <c r="N7821">
        <v>5.8999999999999997E-2</v>
      </c>
      <c r="O7821">
        <v>94.105000000000004</v>
      </c>
      <c r="P7821">
        <v>2.47E-2</v>
      </c>
      <c r="Q7821">
        <v>7789363.4079999998</v>
      </c>
      <c r="R7821" t="s">
        <v>34</v>
      </c>
      <c r="S7821" t="s">
        <v>600</v>
      </c>
      <c r="T7821" t="s">
        <v>89</v>
      </c>
      <c r="V7821" t="s">
        <v>608</v>
      </c>
      <c r="Y7821" t="s">
        <v>160</v>
      </c>
    </row>
    <row r="7822" spans="1:25" x14ac:dyDescent="0.45">
      <c r="A7822" t="s">
        <v>274</v>
      </c>
      <c r="B7822" t="s">
        <v>632</v>
      </c>
      <c r="C7822">
        <v>50006</v>
      </c>
      <c r="D7822">
        <v>5001</v>
      </c>
      <c r="F7822">
        <v>2021</v>
      </c>
      <c r="G7822">
        <v>7824</v>
      </c>
      <c r="H7822">
        <v>7809.19</v>
      </c>
      <c r="I7822">
        <v>1072967.7</v>
      </c>
      <c r="K7822">
        <v>2.2759999999999998</v>
      </c>
      <c r="L7822">
        <v>1E-3</v>
      </c>
      <c r="M7822">
        <v>450704.3</v>
      </c>
      <c r="N7822">
        <v>5.8999999999999997E-2</v>
      </c>
      <c r="O7822">
        <v>87.888999999999996</v>
      </c>
      <c r="P7822">
        <v>2.35E-2</v>
      </c>
      <c r="Q7822">
        <v>7583582.6689999998</v>
      </c>
      <c r="R7822" t="s">
        <v>34</v>
      </c>
      <c r="S7822" t="s">
        <v>600</v>
      </c>
      <c r="T7822" t="s">
        <v>89</v>
      </c>
      <c r="V7822" t="s">
        <v>608</v>
      </c>
      <c r="Y7822" t="s">
        <v>161</v>
      </c>
    </row>
    <row r="7823" spans="1:25" x14ac:dyDescent="0.45">
      <c r="A7823" t="s">
        <v>274</v>
      </c>
      <c r="B7823" t="s">
        <v>632</v>
      </c>
      <c r="C7823">
        <v>50006</v>
      </c>
      <c r="D7823">
        <v>5001</v>
      </c>
      <c r="F7823">
        <v>2022</v>
      </c>
      <c r="G7823">
        <v>7854</v>
      </c>
      <c r="H7823">
        <v>7838.22</v>
      </c>
      <c r="I7823">
        <v>1083568.3500000001</v>
      </c>
      <c r="K7823">
        <v>2.3559999999999999</v>
      </c>
      <c r="L7823">
        <v>1E-3</v>
      </c>
      <c r="M7823">
        <v>465413.29800000001</v>
      </c>
      <c r="N7823">
        <v>5.8999999999999997E-2</v>
      </c>
      <c r="O7823">
        <v>88.515000000000001</v>
      </c>
      <c r="P7823">
        <v>2.29E-2</v>
      </c>
      <c r="Q7823">
        <v>7828039.5630000001</v>
      </c>
      <c r="R7823" t="s">
        <v>34</v>
      </c>
      <c r="S7823" t="s">
        <v>600</v>
      </c>
      <c r="T7823" t="s">
        <v>89</v>
      </c>
      <c r="V7823" t="s">
        <v>608</v>
      </c>
      <c r="Y7823" t="s">
        <v>161</v>
      </c>
    </row>
    <row r="7824" spans="1:25" x14ac:dyDescent="0.45">
      <c r="A7824" t="s">
        <v>274</v>
      </c>
      <c r="B7824" t="s">
        <v>632</v>
      </c>
      <c r="C7824">
        <v>50006</v>
      </c>
      <c r="D7824">
        <v>5001</v>
      </c>
      <c r="F7824">
        <v>2023</v>
      </c>
      <c r="G7824">
        <v>7086</v>
      </c>
      <c r="H7824">
        <v>7077.16</v>
      </c>
      <c r="I7824">
        <v>1000305.99</v>
      </c>
      <c r="K7824">
        <v>2.1459999999999999</v>
      </c>
      <c r="L7824">
        <v>1E-3</v>
      </c>
      <c r="M7824">
        <v>425080.592</v>
      </c>
      <c r="N7824">
        <v>5.8999999999999997E-2</v>
      </c>
      <c r="O7824">
        <v>77.239999999999995</v>
      </c>
      <c r="P7824">
        <v>2.18E-2</v>
      </c>
      <c r="Q7824">
        <v>7152748.6529999999</v>
      </c>
      <c r="R7824" t="s">
        <v>34</v>
      </c>
      <c r="S7824" t="s">
        <v>600</v>
      </c>
      <c r="T7824" t="s">
        <v>89</v>
      </c>
      <c r="V7824" t="s">
        <v>608</v>
      </c>
      <c r="Y7824" t="s">
        <v>161</v>
      </c>
    </row>
    <row r="7825" spans="1:25" x14ac:dyDescent="0.45">
      <c r="A7825" t="s">
        <v>274</v>
      </c>
      <c r="B7825" t="s">
        <v>632</v>
      </c>
      <c r="C7825">
        <v>50006</v>
      </c>
      <c r="D7825">
        <v>5001</v>
      </c>
      <c r="F7825">
        <v>2024</v>
      </c>
      <c r="G7825">
        <v>4155</v>
      </c>
      <c r="H7825">
        <v>4151.62</v>
      </c>
      <c r="I7825">
        <v>592154.04</v>
      </c>
      <c r="K7825">
        <v>1.27</v>
      </c>
      <c r="L7825">
        <v>1E-3</v>
      </c>
      <c r="M7825">
        <v>251644.61799999999</v>
      </c>
      <c r="N7825">
        <v>5.8999999999999997E-2</v>
      </c>
      <c r="O7825">
        <v>46.11</v>
      </c>
      <c r="P7825">
        <v>2.18E-2</v>
      </c>
      <c r="Q7825">
        <v>4234395.0959999999</v>
      </c>
      <c r="R7825" t="s">
        <v>34</v>
      </c>
      <c r="S7825" t="s">
        <v>600</v>
      </c>
      <c r="T7825" t="s">
        <v>89</v>
      </c>
      <c r="V7825" t="s">
        <v>608</v>
      </c>
      <c r="Y7825" t="s">
        <v>161</v>
      </c>
    </row>
    <row r="7826" spans="1:25" x14ac:dyDescent="0.45">
      <c r="A7826" t="s">
        <v>274</v>
      </c>
      <c r="B7826" t="s">
        <v>632</v>
      </c>
      <c r="C7826">
        <v>50006</v>
      </c>
      <c r="D7826">
        <v>6001</v>
      </c>
      <c r="F7826">
        <v>2009</v>
      </c>
      <c r="G7826">
        <v>6351</v>
      </c>
      <c r="H7826">
        <v>6311.82</v>
      </c>
      <c r="I7826">
        <v>852305.33</v>
      </c>
      <c r="K7826">
        <v>1.736</v>
      </c>
      <c r="L7826">
        <v>8.9999999999999998E-4</v>
      </c>
      <c r="M7826">
        <v>356510.74099999998</v>
      </c>
      <c r="N7826">
        <v>5.9799999999999999E-2</v>
      </c>
      <c r="O7826">
        <v>71.581999999999994</v>
      </c>
      <c r="P7826">
        <v>2.53E-2</v>
      </c>
      <c r="Q7826">
        <v>5918298.4850000003</v>
      </c>
      <c r="R7826" t="s">
        <v>34</v>
      </c>
      <c r="S7826" t="s">
        <v>600</v>
      </c>
      <c r="T7826" t="s">
        <v>89</v>
      </c>
      <c r="V7826" t="s">
        <v>608</v>
      </c>
      <c r="Y7826" t="s">
        <v>103</v>
      </c>
    </row>
    <row r="7827" spans="1:25" x14ac:dyDescent="0.45">
      <c r="A7827" t="s">
        <v>274</v>
      </c>
      <c r="B7827" t="s">
        <v>632</v>
      </c>
      <c r="C7827">
        <v>50006</v>
      </c>
      <c r="D7827">
        <v>6001</v>
      </c>
      <c r="F7827">
        <v>2010</v>
      </c>
      <c r="G7827">
        <v>6528</v>
      </c>
      <c r="H7827">
        <v>6498.03</v>
      </c>
      <c r="I7827">
        <v>881367.88</v>
      </c>
      <c r="K7827">
        <v>1.9610000000000001</v>
      </c>
      <c r="L7827">
        <v>1E-3</v>
      </c>
      <c r="M7827">
        <v>366447.14899999998</v>
      </c>
      <c r="N7827">
        <v>5.96E-2</v>
      </c>
      <c r="O7827">
        <v>70.866</v>
      </c>
      <c r="P7827">
        <v>2.3900000000000001E-2</v>
      </c>
      <c r="Q7827">
        <v>6102684.5779999997</v>
      </c>
      <c r="R7827" t="s">
        <v>34</v>
      </c>
      <c r="S7827" t="s">
        <v>600</v>
      </c>
      <c r="T7827" t="s">
        <v>89</v>
      </c>
      <c r="V7827" t="s">
        <v>608</v>
      </c>
      <c r="Y7827" t="s">
        <v>103</v>
      </c>
    </row>
    <row r="7828" spans="1:25" x14ac:dyDescent="0.45">
      <c r="A7828" t="s">
        <v>274</v>
      </c>
      <c r="B7828" t="s">
        <v>632</v>
      </c>
      <c r="C7828">
        <v>50006</v>
      </c>
      <c r="D7828">
        <v>6001</v>
      </c>
      <c r="F7828">
        <v>2011</v>
      </c>
      <c r="G7828">
        <v>5577</v>
      </c>
      <c r="H7828">
        <v>5546.04</v>
      </c>
      <c r="I7828">
        <v>713005.93</v>
      </c>
      <c r="K7828">
        <v>1.48</v>
      </c>
      <c r="L7828">
        <v>1E-3</v>
      </c>
      <c r="M7828">
        <v>292973.29700000002</v>
      </c>
      <c r="N7828">
        <v>5.8999999999999997E-2</v>
      </c>
      <c r="O7828">
        <v>57.945999999999998</v>
      </c>
      <c r="P7828">
        <v>2.4199999999999999E-2</v>
      </c>
      <c r="Q7828">
        <v>4929324.3949999996</v>
      </c>
      <c r="R7828" t="s">
        <v>34</v>
      </c>
      <c r="S7828" t="s">
        <v>600</v>
      </c>
      <c r="T7828" t="s">
        <v>89</v>
      </c>
      <c r="V7828" t="s">
        <v>608</v>
      </c>
      <c r="Y7828" t="s">
        <v>103</v>
      </c>
    </row>
    <row r="7829" spans="1:25" x14ac:dyDescent="0.45">
      <c r="A7829" t="s">
        <v>274</v>
      </c>
      <c r="B7829" t="s">
        <v>632</v>
      </c>
      <c r="C7829">
        <v>50006</v>
      </c>
      <c r="D7829">
        <v>6001</v>
      </c>
      <c r="F7829">
        <v>2012</v>
      </c>
      <c r="G7829">
        <v>6217</v>
      </c>
      <c r="H7829">
        <v>6191.38</v>
      </c>
      <c r="I7829">
        <v>793499.3</v>
      </c>
      <c r="K7829">
        <v>1.635</v>
      </c>
      <c r="L7829">
        <v>1E-3</v>
      </c>
      <c r="M7829">
        <v>323839.41800000001</v>
      </c>
      <c r="N7829">
        <v>5.8999999999999997E-2</v>
      </c>
      <c r="O7829">
        <v>64.650000000000006</v>
      </c>
      <c r="P7829">
        <v>2.4400000000000002E-2</v>
      </c>
      <c r="Q7829">
        <v>5449207.2429999998</v>
      </c>
      <c r="R7829" t="s">
        <v>34</v>
      </c>
      <c r="S7829" t="s">
        <v>600</v>
      </c>
      <c r="T7829" t="s">
        <v>89</v>
      </c>
      <c r="V7829" t="s">
        <v>608</v>
      </c>
      <c r="Y7829" t="s">
        <v>283</v>
      </c>
    </row>
    <row r="7830" spans="1:25" x14ac:dyDescent="0.45">
      <c r="A7830" t="s">
        <v>274</v>
      </c>
      <c r="B7830" t="s">
        <v>632</v>
      </c>
      <c r="C7830">
        <v>50006</v>
      </c>
      <c r="D7830">
        <v>6001</v>
      </c>
      <c r="F7830">
        <v>2013</v>
      </c>
      <c r="G7830">
        <v>5949</v>
      </c>
      <c r="H7830">
        <v>5905.07</v>
      </c>
      <c r="I7830">
        <v>819525.93</v>
      </c>
      <c r="K7830">
        <v>1.681</v>
      </c>
      <c r="L7830">
        <v>1E-3</v>
      </c>
      <c r="M7830">
        <v>332704.63400000002</v>
      </c>
      <c r="N7830">
        <v>5.8999999999999997E-2</v>
      </c>
      <c r="O7830">
        <v>68.837999999999994</v>
      </c>
      <c r="P7830">
        <v>2.5700000000000001E-2</v>
      </c>
      <c r="Q7830">
        <v>5597556.2609999999</v>
      </c>
      <c r="R7830" t="s">
        <v>34</v>
      </c>
      <c r="S7830" t="s">
        <v>600</v>
      </c>
      <c r="T7830" t="s">
        <v>89</v>
      </c>
      <c r="V7830" t="s">
        <v>608</v>
      </c>
      <c r="Y7830" t="s">
        <v>283</v>
      </c>
    </row>
    <row r="7831" spans="1:25" x14ac:dyDescent="0.45">
      <c r="A7831" t="s">
        <v>274</v>
      </c>
      <c r="B7831" t="s">
        <v>632</v>
      </c>
      <c r="C7831">
        <v>50006</v>
      </c>
      <c r="D7831">
        <v>6001</v>
      </c>
      <c r="F7831">
        <v>2014</v>
      </c>
      <c r="G7831">
        <v>5274</v>
      </c>
      <c r="H7831">
        <v>5213.71</v>
      </c>
      <c r="I7831">
        <v>718494.83</v>
      </c>
      <c r="K7831">
        <v>1.552</v>
      </c>
      <c r="L7831">
        <v>1E-3</v>
      </c>
      <c r="M7831">
        <v>295732.34100000001</v>
      </c>
      <c r="N7831">
        <v>5.9400000000000001E-2</v>
      </c>
      <c r="O7831">
        <v>63.152999999999999</v>
      </c>
      <c r="P7831">
        <v>2.76E-2</v>
      </c>
      <c r="Q7831">
        <v>4942737.7759999996</v>
      </c>
      <c r="R7831" t="s">
        <v>34</v>
      </c>
      <c r="S7831" t="s">
        <v>600</v>
      </c>
      <c r="T7831" t="s">
        <v>89</v>
      </c>
      <c r="V7831" t="s">
        <v>608</v>
      </c>
      <c r="Y7831" t="s">
        <v>283</v>
      </c>
    </row>
    <row r="7832" spans="1:25" x14ac:dyDescent="0.45">
      <c r="A7832" t="s">
        <v>274</v>
      </c>
      <c r="B7832" t="s">
        <v>632</v>
      </c>
      <c r="C7832">
        <v>50006</v>
      </c>
      <c r="D7832">
        <v>6001</v>
      </c>
      <c r="F7832">
        <v>2015</v>
      </c>
      <c r="G7832">
        <v>5470</v>
      </c>
      <c r="H7832">
        <v>5423.69</v>
      </c>
      <c r="I7832">
        <v>772772.95</v>
      </c>
      <c r="K7832">
        <v>1.655</v>
      </c>
      <c r="L7832">
        <v>1E-3</v>
      </c>
      <c r="M7832">
        <v>321616.2</v>
      </c>
      <c r="N7832">
        <v>5.9200000000000003E-2</v>
      </c>
      <c r="O7832">
        <v>67.837000000000003</v>
      </c>
      <c r="P7832">
        <v>2.69E-2</v>
      </c>
      <c r="Q7832">
        <v>5393972.3650000002</v>
      </c>
      <c r="R7832" t="s">
        <v>34</v>
      </c>
      <c r="S7832" t="s">
        <v>600</v>
      </c>
      <c r="T7832" t="s">
        <v>89</v>
      </c>
      <c r="V7832" t="s">
        <v>608</v>
      </c>
      <c r="Y7832" t="s">
        <v>284</v>
      </c>
    </row>
    <row r="7833" spans="1:25" x14ac:dyDescent="0.45">
      <c r="A7833" t="s">
        <v>274</v>
      </c>
      <c r="B7833" t="s">
        <v>632</v>
      </c>
      <c r="C7833">
        <v>50006</v>
      </c>
      <c r="D7833">
        <v>6001</v>
      </c>
      <c r="F7833">
        <v>2016</v>
      </c>
      <c r="G7833">
        <v>6537</v>
      </c>
      <c r="H7833">
        <v>6468.35</v>
      </c>
      <c r="I7833">
        <v>894542.6</v>
      </c>
      <c r="K7833">
        <v>1.887</v>
      </c>
      <c r="L7833">
        <v>1E-3</v>
      </c>
      <c r="M7833">
        <v>368290.38699999999</v>
      </c>
      <c r="N7833">
        <v>5.9200000000000003E-2</v>
      </c>
      <c r="O7833">
        <v>75.501999999999995</v>
      </c>
      <c r="P7833">
        <v>2.5700000000000001E-2</v>
      </c>
      <c r="Q7833">
        <v>6181217.7249999996</v>
      </c>
      <c r="R7833" t="s">
        <v>34</v>
      </c>
      <c r="S7833" t="s">
        <v>600</v>
      </c>
      <c r="T7833" t="s">
        <v>89</v>
      </c>
      <c r="V7833" t="s">
        <v>608</v>
      </c>
      <c r="Y7833" t="s">
        <v>284</v>
      </c>
    </row>
    <row r="7834" spans="1:25" x14ac:dyDescent="0.45">
      <c r="A7834" t="s">
        <v>274</v>
      </c>
      <c r="B7834" t="s">
        <v>632</v>
      </c>
      <c r="C7834">
        <v>50006</v>
      </c>
      <c r="D7834">
        <v>6001</v>
      </c>
      <c r="F7834">
        <v>2017</v>
      </c>
      <c r="G7834">
        <v>6022</v>
      </c>
      <c r="H7834">
        <v>5846.7</v>
      </c>
      <c r="I7834">
        <v>869455.68</v>
      </c>
      <c r="K7834">
        <v>1.829</v>
      </c>
      <c r="L7834">
        <v>1E-3</v>
      </c>
      <c r="M7834">
        <v>361799.07299999997</v>
      </c>
      <c r="N7834">
        <v>5.8999999999999997E-2</v>
      </c>
      <c r="O7834">
        <v>78.506</v>
      </c>
      <c r="P7834">
        <v>2.9600000000000001E-2</v>
      </c>
      <c r="Q7834">
        <v>6086679.5760000004</v>
      </c>
      <c r="R7834" t="s">
        <v>34</v>
      </c>
      <c r="S7834" t="s">
        <v>600</v>
      </c>
      <c r="T7834" t="s">
        <v>89</v>
      </c>
      <c r="V7834" t="s">
        <v>608</v>
      </c>
      <c r="Y7834" t="s">
        <v>285</v>
      </c>
    </row>
    <row r="7835" spans="1:25" x14ac:dyDescent="0.45">
      <c r="A7835" t="s">
        <v>274</v>
      </c>
      <c r="B7835" t="s">
        <v>632</v>
      </c>
      <c r="C7835">
        <v>50006</v>
      </c>
      <c r="D7835">
        <v>6001</v>
      </c>
      <c r="F7835">
        <v>2018</v>
      </c>
      <c r="G7835">
        <v>7726</v>
      </c>
      <c r="H7835">
        <v>7676.53</v>
      </c>
      <c r="I7835">
        <v>1140440.3500000001</v>
      </c>
      <c r="K7835">
        <v>2.4550000000000001</v>
      </c>
      <c r="L7835">
        <v>1E-3</v>
      </c>
      <c r="M7835">
        <v>483610.84899999999</v>
      </c>
      <c r="N7835">
        <v>5.91E-2</v>
      </c>
      <c r="O7835">
        <v>96.757000000000005</v>
      </c>
      <c r="P7835">
        <v>2.4899999999999999E-2</v>
      </c>
      <c r="Q7835">
        <v>8129811.9979999997</v>
      </c>
      <c r="R7835" t="s">
        <v>34</v>
      </c>
      <c r="S7835" t="s">
        <v>600</v>
      </c>
      <c r="T7835" t="s">
        <v>89</v>
      </c>
      <c r="V7835" t="s">
        <v>608</v>
      </c>
      <c r="Y7835" t="s">
        <v>285</v>
      </c>
    </row>
    <row r="7836" spans="1:25" x14ac:dyDescent="0.45">
      <c r="A7836" t="s">
        <v>274</v>
      </c>
      <c r="B7836" t="s">
        <v>632</v>
      </c>
      <c r="C7836">
        <v>50006</v>
      </c>
      <c r="D7836">
        <v>6001</v>
      </c>
      <c r="F7836">
        <v>2019</v>
      </c>
      <c r="G7836">
        <v>7396</v>
      </c>
      <c r="H7836">
        <v>7361.28</v>
      </c>
      <c r="I7836">
        <v>1074700.76</v>
      </c>
      <c r="K7836">
        <v>2.2799999999999998</v>
      </c>
      <c r="L7836">
        <v>1E-3</v>
      </c>
      <c r="M7836">
        <v>451615.39600000001</v>
      </c>
      <c r="N7836">
        <v>5.8999999999999997E-2</v>
      </c>
      <c r="O7836">
        <v>91.488</v>
      </c>
      <c r="P7836">
        <v>2.5000000000000001E-2</v>
      </c>
      <c r="Q7836">
        <v>7599341.1560000004</v>
      </c>
      <c r="R7836" t="s">
        <v>34</v>
      </c>
      <c r="S7836" t="s">
        <v>600</v>
      </c>
      <c r="T7836" t="s">
        <v>89</v>
      </c>
      <c r="V7836" t="s">
        <v>608</v>
      </c>
      <c r="Y7836" t="s">
        <v>285</v>
      </c>
    </row>
    <row r="7837" spans="1:25" x14ac:dyDescent="0.45">
      <c r="A7837" t="s">
        <v>274</v>
      </c>
      <c r="B7837" t="s">
        <v>632</v>
      </c>
      <c r="C7837">
        <v>50006</v>
      </c>
      <c r="D7837">
        <v>6001</v>
      </c>
      <c r="F7837">
        <v>2020</v>
      </c>
      <c r="G7837">
        <v>8432</v>
      </c>
      <c r="H7837">
        <v>8418.48</v>
      </c>
      <c r="I7837">
        <v>1126398.05</v>
      </c>
      <c r="K7837">
        <v>2.3559999999999999</v>
      </c>
      <c r="L7837">
        <v>1E-3</v>
      </c>
      <c r="M7837">
        <v>466709.90100000001</v>
      </c>
      <c r="N7837">
        <v>5.8999999999999997E-2</v>
      </c>
      <c r="O7837">
        <v>93.578000000000003</v>
      </c>
      <c r="P7837">
        <v>2.41E-2</v>
      </c>
      <c r="Q7837">
        <v>7853358.5029999996</v>
      </c>
      <c r="R7837" t="s">
        <v>34</v>
      </c>
      <c r="S7837" t="s">
        <v>600</v>
      </c>
      <c r="T7837" t="s">
        <v>89</v>
      </c>
      <c r="V7837" t="s">
        <v>608</v>
      </c>
      <c r="Y7837" t="s">
        <v>160</v>
      </c>
    </row>
    <row r="7838" spans="1:25" x14ac:dyDescent="0.45">
      <c r="A7838" t="s">
        <v>274</v>
      </c>
      <c r="B7838" t="s">
        <v>632</v>
      </c>
      <c r="C7838">
        <v>50006</v>
      </c>
      <c r="D7838">
        <v>6001</v>
      </c>
      <c r="F7838">
        <v>2021</v>
      </c>
      <c r="G7838">
        <v>8577</v>
      </c>
      <c r="H7838">
        <v>8569.99</v>
      </c>
      <c r="I7838">
        <v>1172481.1299999999</v>
      </c>
      <c r="K7838">
        <v>2.5049999999999999</v>
      </c>
      <c r="L7838">
        <v>1E-3</v>
      </c>
      <c r="M7838">
        <v>492967.79499999998</v>
      </c>
      <c r="N7838">
        <v>5.91E-2</v>
      </c>
      <c r="O7838">
        <v>95.548000000000002</v>
      </c>
      <c r="P7838">
        <v>2.3099999999999999E-2</v>
      </c>
      <c r="Q7838">
        <v>8285498.4009999996</v>
      </c>
      <c r="R7838" t="s">
        <v>34</v>
      </c>
      <c r="S7838" t="s">
        <v>600</v>
      </c>
      <c r="T7838" t="s">
        <v>89</v>
      </c>
      <c r="V7838" t="s">
        <v>608</v>
      </c>
      <c r="Y7838" t="s">
        <v>161</v>
      </c>
    </row>
    <row r="7839" spans="1:25" x14ac:dyDescent="0.45">
      <c r="A7839" t="s">
        <v>274</v>
      </c>
      <c r="B7839" t="s">
        <v>632</v>
      </c>
      <c r="C7839">
        <v>50006</v>
      </c>
      <c r="D7839">
        <v>6001</v>
      </c>
      <c r="F7839">
        <v>2022</v>
      </c>
      <c r="G7839">
        <v>7776</v>
      </c>
      <c r="H7839">
        <v>7761.72</v>
      </c>
      <c r="I7839">
        <v>1082557.8600000001</v>
      </c>
      <c r="K7839">
        <v>2.36</v>
      </c>
      <c r="L7839">
        <v>1E-3</v>
      </c>
      <c r="M7839">
        <v>466505.39199999999</v>
      </c>
      <c r="N7839">
        <v>5.8999999999999997E-2</v>
      </c>
      <c r="O7839">
        <v>87.025999999999996</v>
      </c>
      <c r="P7839">
        <v>2.24E-2</v>
      </c>
      <c r="Q7839">
        <v>7847133.6279999996</v>
      </c>
      <c r="R7839" t="s">
        <v>34</v>
      </c>
      <c r="S7839" t="s">
        <v>600</v>
      </c>
      <c r="T7839" t="s">
        <v>89</v>
      </c>
      <c r="V7839" t="s">
        <v>608</v>
      </c>
      <c r="Y7839" t="s">
        <v>161</v>
      </c>
    </row>
    <row r="7840" spans="1:25" x14ac:dyDescent="0.45">
      <c r="A7840" t="s">
        <v>274</v>
      </c>
      <c r="B7840" t="s">
        <v>632</v>
      </c>
      <c r="C7840">
        <v>50006</v>
      </c>
      <c r="D7840">
        <v>6001</v>
      </c>
      <c r="F7840">
        <v>2023</v>
      </c>
      <c r="G7840">
        <v>7223</v>
      </c>
      <c r="H7840">
        <v>7212.38</v>
      </c>
      <c r="I7840">
        <v>1012470.31</v>
      </c>
      <c r="K7840">
        <v>2.1549999999999998</v>
      </c>
      <c r="L7840">
        <v>1E-3</v>
      </c>
      <c r="M7840">
        <v>426784.53</v>
      </c>
      <c r="N7840">
        <v>5.8999999999999997E-2</v>
      </c>
      <c r="O7840">
        <v>75.578999999999994</v>
      </c>
      <c r="P7840">
        <v>2.12E-2</v>
      </c>
      <c r="Q7840">
        <v>7181497.2510000002</v>
      </c>
      <c r="R7840" t="s">
        <v>34</v>
      </c>
      <c r="S7840" t="s">
        <v>600</v>
      </c>
      <c r="T7840" t="s">
        <v>89</v>
      </c>
      <c r="V7840" t="s">
        <v>608</v>
      </c>
      <c r="Y7840" t="s">
        <v>161</v>
      </c>
    </row>
    <row r="7841" spans="1:25" x14ac:dyDescent="0.45">
      <c r="A7841" t="s">
        <v>274</v>
      </c>
      <c r="B7841" t="s">
        <v>632</v>
      </c>
      <c r="C7841">
        <v>50006</v>
      </c>
      <c r="D7841">
        <v>6001</v>
      </c>
      <c r="F7841">
        <v>2024</v>
      </c>
      <c r="G7841">
        <v>4290</v>
      </c>
      <c r="H7841">
        <v>4288.91</v>
      </c>
      <c r="I7841">
        <v>628823.22</v>
      </c>
      <c r="K7841">
        <v>1.34</v>
      </c>
      <c r="L7841">
        <v>1E-3</v>
      </c>
      <c r="M7841">
        <v>265387.36599999998</v>
      </c>
      <c r="N7841">
        <v>5.8999999999999997E-2</v>
      </c>
      <c r="O7841">
        <v>49.607999999999997</v>
      </c>
      <c r="P7841">
        <v>2.2200000000000001E-2</v>
      </c>
      <c r="Q7841">
        <v>4465645.0279999999</v>
      </c>
      <c r="R7841" t="s">
        <v>34</v>
      </c>
      <c r="S7841" t="s">
        <v>600</v>
      </c>
      <c r="T7841" t="s">
        <v>89</v>
      </c>
      <c r="V7841" t="s">
        <v>608</v>
      </c>
      <c r="Y7841" t="s">
        <v>161</v>
      </c>
    </row>
    <row r="7842" spans="1:25" x14ac:dyDescent="0.45">
      <c r="A7842" t="s">
        <v>274</v>
      </c>
      <c r="B7842" t="s">
        <v>632</v>
      </c>
      <c r="C7842">
        <v>50006</v>
      </c>
      <c r="D7842">
        <v>7001</v>
      </c>
      <c r="F7842">
        <v>2009</v>
      </c>
      <c r="G7842">
        <v>6429</v>
      </c>
      <c r="H7842">
        <v>6368.97</v>
      </c>
      <c r="I7842">
        <v>882128.71</v>
      </c>
      <c r="K7842">
        <v>1.7949999999999999</v>
      </c>
      <c r="L7842">
        <v>1E-3</v>
      </c>
      <c r="M7842">
        <v>367122.55599999998</v>
      </c>
      <c r="N7842">
        <v>5.9400000000000001E-2</v>
      </c>
      <c r="O7842">
        <v>75.924000000000007</v>
      </c>
      <c r="P7842">
        <v>2.6100000000000002E-2</v>
      </c>
      <c r="Q7842">
        <v>6132706.2439999999</v>
      </c>
      <c r="R7842" t="s">
        <v>34</v>
      </c>
      <c r="S7842" t="s">
        <v>600</v>
      </c>
      <c r="T7842" t="s">
        <v>89</v>
      </c>
      <c r="V7842" t="s">
        <v>608</v>
      </c>
      <c r="Y7842" t="s">
        <v>103</v>
      </c>
    </row>
    <row r="7843" spans="1:25" x14ac:dyDescent="0.45">
      <c r="A7843" t="s">
        <v>274</v>
      </c>
      <c r="B7843" t="s">
        <v>632</v>
      </c>
      <c r="C7843">
        <v>50006</v>
      </c>
      <c r="D7843">
        <v>7001</v>
      </c>
      <c r="F7843">
        <v>2010</v>
      </c>
      <c r="G7843">
        <v>7014</v>
      </c>
      <c r="H7843">
        <v>6967.26</v>
      </c>
      <c r="I7843">
        <v>957895.52</v>
      </c>
      <c r="K7843">
        <v>1.992</v>
      </c>
      <c r="L7843">
        <v>1E-3</v>
      </c>
      <c r="M7843">
        <v>393258.57</v>
      </c>
      <c r="N7843">
        <v>5.8999999999999997E-2</v>
      </c>
      <c r="O7843">
        <v>77.533000000000001</v>
      </c>
      <c r="P7843">
        <v>2.4500000000000001E-2</v>
      </c>
      <c r="Q7843">
        <v>6613516.5010000002</v>
      </c>
      <c r="R7843" t="s">
        <v>34</v>
      </c>
      <c r="S7843" t="s">
        <v>600</v>
      </c>
      <c r="T7843" t="s">
        <v>89</v>
      </c>
      <c r="V7843" t="s">
        <v>608</v>
      </c>
      <c r="Y7843" t="s">
        <v>103</v>
      </c>
    </row>
    <row r="7844" spans="1:25" x14ac:dyDescent="0.45">
      <c r="A7844" t="s">
        <v>274</v>
      </c>
      <c r="B7844" t="s">
        <v>632</v>
      </c>
      <c r="C7844">
        <v>50006</v>
      </c>
      <c r="D7844">
        <v>7001</v>
      </c>
      <c r="F7844">
        <v>2011</v>
      </c>
      <c r="G7844">
        <v>6285</v>
      </c>
      <c r="H7844">
        <v>6243.59</v>
      </c>
      <c r="I7844">
        <v>807149.44</v>
      </c>
      <c r="K7844">
        <v>1.669</v>
      </c>
      <c r="L7844">
        <v>1E-3</v>
      </c>
      <c r="M7844">
        <v>330428.96799999999</v>
      </c>
      <c r="N7844">
        <v>5.8999999999999997E-2</v>
      </c>
      <c r="O7844">
        <v>65.283000000000001</v>
      </c>
      <c r="P7844">
        <v>2.4400000000000002E-2</v>
      </c>
      <c r="Q7844">
        <v>5559762.6509999996</v>
      </c>
      <c r="R7844" t="s">
        <v>34</v>
      </c>
      <c r="S7844" t="s">
        <v>600</v>
      </c>
      <c r="T7844" t="s">
        <v>89</v>
      </c>
      <c r="V7844" t="s">
        <v>608</v>
      </c>
      <c r="Y7844" t="s">
        <v>103</v>
      </c>
    </row>
    <row r="7845" spans="1:25" x14ac:dyDescent="0.45">
      <c r="A7845" t="s">
        <v>274</v>
      </c>
      <c r="B7845" t="s">
        <v>632</v>
      </c>
      <c r="C7845">
        <v>50006</v>
      </c>
      <c r="D7845">
        <v>7001</v>
      </c>
      <c r="F7845">
        <v>2012</v>
      </c>
      <c r="G7845">
        <v>5862</v>
      </c>
      <c r="H7845">
        <v>5831.17</v>
      </c>
      <c r="I7845">
        <v>747232.91</v>
      </c>
      <c r="K7845">
        <v>1.5469999999999999</v>
      </c>
      <c r="L7845">
        <v>1E-3</v>
      </c>
      <c r="M7845">
        <v>306504.03600000002</v>
      </c>
      <c r="N7845">
        <v>5.8999999999999997E-2</v>
      </c>
      <c r="O7845">
        <v>62.835000000000001</v>
      </c>
      <c r="P7845">
        <v>2.52E-2</v>
      </c>
      <c r="Q7845">
        <v>5157559.3360000001</v>
      </c>
      <c r="R7845" t="s">
        <v>34</v>
      </c>
      <c r="S7845" t="s">
        <v>600</v>
      </c>
      <c r="T7845" t="s">
        <v>89</v>
      </c>
      <c r="V7845" t="s">
        <v>608</v>
      </c>
      <c r="Y7845" t="s">
        <v>283</v>
      </c>
    </row>
    <row r="7846" spans="1:25" x14ac:dyDescent="0.45">
      <c r="A7846" t="s">
        <v>274</v>
      </c>
      <c r="B7846" t="s">
        <v>632</v>
      </c>
      <c r="C7846">
        <v>50006</v>
      </c>
      <c r="D7846">
        <v>7001</v>
      </c>
      <c r="F7846">
        <v>2013</v>
      </c>
      <c r="G7846">
        <v>5838</v>
      </c>
      <c r="H7846">
        <v>5791.52</v>
      </c>
      <c r="I7846">
        <v>778772.45</v>
      </c>
      <c r="K7846">
        <v>1.6060000000000001</v>
      </c>
      <c r="L7846">
        <v>1E-3</v>
      </c>
      <c r="M7846">
        <v>318030.587</v>
      </c>
      <c r="N7846">
        <v>5.8999999999999997E-2</v>
      </c>
      <c r="O7846">
        <v>67.784000000000006</v>
      </c>
      <c r="P7846">
        <v>2.6599999999999999E-2</v>
      </c>
      <c r="Q7846">
        <v>5350951.6169999996</v>
      </c>
      <c r="R7846" t="s">
        <v>34</v>
      </c>
      <c r="S7846" t="s">
        <v>600</v>
      </c>
      <c r="T7846" t="s">
        <v>89</v>
      </c>
      <c r="V7846" t="s">
        <v>608</v>
      </c>
      <c r="Y7846" t="s">
        <v>283</v>
      </c>
    </row>
    <row r="7847" spans="1:25" x14ac:dyDescent="0.45">
      <c r="A7847" t="s">
        <v>274</v>
      </c>
      <c r="B7847" t="s">
        <v>632</v>
      </c>
      <c r="C7847">
        <v>50006</v>
      </c>
      <c r="D7847">
        <v>7001</v>
      </c>
      <c r="F7847">
        <v>2014</v>
      </c>
      <c r="G7847">
        <v>5281</v>
      </c>
      <c r="H7847">
        <v>5242.32</v>
      </c>
      <c r="I7847">
        <v>744829.09</v>
      </c>
      <c r="K7847">
        <v>1.5629999999999999</v>
      </c>
      <c r="L7847">
        <v>1E-3</v>
      </c>
      <c r="M7847">
        <v>307283.549</v>
      </c>
      <c r="N7847">
        <v>5.91E-2</v>
      </c>
      <c r="O7847">
        <v>64.492999999999995</v>
      </c>
      <c r="P7847">
        <v>2.63E-2</v>
      </c>
      <c r="Q7847">
        <v>5163774.1670000004</v>
      </c>
      <c r="R7847" t="s">
        <v>34</v>
      </c>
      <c r="S7847" t="s">
        <v>600</v>
      </c>
      <c r="T7847" t="s">
        <v>89</v>
      </c>
      <c r="V7847" t="s">
        <v>608</v>
      </c>
      <c r="Y7847" t="s">
        <v>283</v>
      </c>
    </row>
    <row r="7848" spans="1:25" x14ac:dyDescent="0.45">
      <c r="A7848" t="s">
        <v>274</v>
      </c>
      <c r="B7848" t="s">
        <v>632</v>
      </c>
      <c r="C7848">
        <v>50006</v>
      </c>
      <c r="D7848">
        <v>7001</v>
      </c>
      <c r="F7848">
        <v>2015</v>
      </c>
      <c r="G7848">
        <v>6612</v>
      </c>
      <c r="H7848">
        <v>6561.75</v>
      </c>
      <c r="I7848">
        <v>931278.78</v>
      </c>
      <c r="K7848">
        <v>1.982</v>
      </c>
      <c r="L7848">
        <v>1E-3</v>
      </c>
      <c r="M7848">
        <v>386271.29200000002</v>
      </c>
      <c r="N7848">
        <v>5.9200000000000003E-2</v>
      </c>
      <c r="O7848">
        <v>82.572999999999993</v>
      </c>
      <c r="P7848">
        <v>2.69E-2</v>
      </c>
      <c r="Q7848">
        <v>6481216.443</v>
      </c>
      <c r="R7848" t="s">
        <v>34</v>
      </c>
      <c r="S7848" t="s">
        <v>600</v>
      </c>
      <c r="T7848" t="s">
        <v>89</v>
      </c>
      <c r="V7848" t="s">
        <v>608</v>
      </c>
      <c r="Y7848" t="s">
        <v>284</v>
      </c>
    </row>
    <row r="7849" spans="1:25" x14ac:dyDescent="0.45">
      <c r="A7849" t="s">
        <v>274</v>
      </c>
      <c r="B7849" t="s">
        <v>632</v>
      </c>
      <c r="C7849">
        <v>50006</v>
      </c>
      <c r="D7849">
        <v>7001</v>
      </c>
      <c r="F7849">
        <v>2016</v>
      </c>
      <c r="G7849">
        <v>6482</v>
      </c>
      <c r="H7849">
        <v>6415.35</v>
      </c>
      <c r="I7849">
        <v>885671.97</v>
      </c>
      <c r="K7849">
        <v>1.86</v>
      </c>
      <c r="L7849">
        <v>1E-3</v>
      </c>
      <c r="M7849">
        <v>366512.97100000002</v>
      </c>
      <c r="N7849">
        <v>5.91E-2</v>
      </c>
      <c r="O7849">
        <v>76.260999999999996</v>
      </c>
      <c r="P7849">
        <v>2.6100000000000002E-2</v>
      </c>
      <c r="Q7849">
        <v>6161737.7359999996</v>
      </c>
      <c r="R7849" t="s">
        <v>34</v>
      </c>
      <c r="S7849" t="s">
        <v>600</v>
      </c>
      <c r="T7849" t="s">
        <v>89</v>
      </c>
      <c r="V7849" t="s">
        <v>608</v>
      </c>
      <c r="Y7849" t="s">
        <v>284</v>
      </c>
    </row>
    <row r="7850" spans="1:25" x14ac:dyDescent="0.45">
      <c r="A7850" t="s">
        <v>274</v>
      </c>
      <c r="B7850" t="s">
        <v>632</v>
      </c>
      <c r="C7850">
        <v>50006</v>
      </c>
      <c r="D7850">
        <v>7001</v>
      </c>
      <c r="F7850">
        <v>2017</v>
      </c>
      <c r="G7850">
        <v>6842</v>
      </c>
      <c r="H7850">
        <v>6739.13</v>
      </c>
      <c r="I7850">
        <v>997788.19</v>
      </c>
      <c r="K7850">
        <v>2.1120000000000001</v>
      </c>
      <c r="L7850">
        <v>1E-3</v>
      </c>
      <c r="M7850">
        <v>412444.68</v>
      </c>
      <c r="N7850">
        <v>5.9200000000000003E-2</v>
      </c>
      <c r="O7850">
        <v>85.826999999999998</v>
      </c>
      <c r="P7850">
        <v>2.7E-2</v>
      </c>
      <c r="Q7850">
        <v>6923086.0630000001</v>
      </c>
      <c r="R7850" t="s">
        <v>34</v>
      </c>
      <c r="S7850" t="s">
        <v>600</v>
      </c>
      <c r="T7850" t="s">
        <v>89</v>
      </c>
      <c r="V7850" t="s">
        <v>608</v>
      </c>
      <c r="Y7850" t="s">
        <v>285</v>
      </c>
    </row>
    <row r="7851" spans="1:25" x14ac:dyDescent="0.45">
      <c r="A7851" t="s">
        <v>274</v>
      </c>
      <c r="B7851" t="s">
        <v>632</v>
      </c>
      <c r="C7851">
        <v>50006</v>
      </c>
      <c r="D7851">
        <v>7001</v>
      </c>
      <c r="F7851">
        <v>2018</v>
      </c>
      <c r="G7851">
        <v>7233</v>
      </c>
      <c r="H7851">
        <v>7184.63</v>
      </c>
      <c r="I7851">
        <v>1050623.31</v>
      </c>
      <c r="K7851">
        <v>2.2389999999999999</v>
      </c>
      <c r="L7851">
        <v>1E-3</v>
      </c>
      <c r="M7851">
        <v>440465.49400000001</v>
      </c>
      <c r="N7851">
        <v>5.91E-2</v>
      </c>
      <c r="O7851">
        <v>86.536000000000001</v>
      </c>
      <c r="P7851">
        <v>2.4400000000000002E-2</v>
      </c>
      <c r="Q7851">
        <v>7402843.0029999996</v>
      </c>
      <c r="R7851" t="s">
        <v>34</v>
      </c>
      <c r="S7851" t="s">
        <v>600</v>
      </c>
      <c r="T7851" t="s">
        <v>89</v>
      </c>
      <c r="V7851" t="s">
        <v>608</v>
      </c>
      <c r="Y7851" t="s">
        <v>285</v>
      </c>
    </row>
    <row r="7852" spans="1:25" x14ac:dyDescent="0.45">
      <c r="A7852" t="s">
        <v>274</v>
      </c>
      <c r="B7852" t="s">
        <v>632</v>
      </c>
      <c r="C7852">
        <v>50006</v>
      </c>
      <c r="D7852">
        <v>7001</v>
      </c>
      <c r="F7852">
        <v>2019</v>
      </c>
      <c r="G7852">
        <v>7684</v>
      </c>
      <c r="H7852">
        <v>7609.02</v>
      </c>
      <c r="I7852">
        <v>1081586.71</v>
      </c>
      <c r="K7852">
        <v>2.2919999999999998</v>
      </c>
      <c r="L7852">
        <v>1E-3</v>
      </c>
      <c r="M7852">
        <v>453472.962</v>
      </c>
      <c r="N7852">
        <v>5.8999999999999997E-2</v>
      </c>
      <c r="O7852">
        <v>90.96</v>
      </c>
      <c r="P7852">
        <v>2.52E-2</v>
      </c>
      <c r="Q7852">
        <v>7629139.1890000002</v>
      </c>
      <c r="R7852" t="s">
        <v>34</v>
      </c>
      <c r="S7852" t="s">
        <v>600</v>
      </c>
      <c r="T7852" t="s">
        <v>89</v>
      </c>
      <c r="V7852" t="s">
        <v>608</v>
      </c>
      <c r="Y7852" t="s">
        <v>285</v>
      </c>
    </row>
    <row r="7853" spans="1:25" x14ac:dyDescent="0.45">
      <c r="A7853" t="s">
        <v>274</v>
      </c>
      <c r="B7853" t="s">
        <v>632</v>
      </c>
      <c r="C7853">
        <v>50006</v>
      </c>
      <c r="D7853">
        <v>7001</v>
      </c>
      <c r="F7853">
        <v>2020</v>
      </c>
      <c r="G7853">
        <v>7608</v>
      </c>
      <c r="H7853">
        <v>7582.14</v>
      </c>
      <c r="I7853">
        <v>995602.16</v>
      </c>
      <c r="K7853">
        <v>2.08</v>
      </c>
      <c r="L7853">
        <v>1E-3</v>
      </c>
      <c r="M7853">
        <v>412084.09600000002</v>
      </c>
      <c r="N7853">
        <v>5.8999999999999997E-2</v>
      </c>
      <c r="O7853">
        <v>78.646000000000001</v>
      </c>
      <c r="P7853">
        <v>2.3099999999999999E-2</v>
      </c>
      <c r="Q7853">
        <v>6934050.9400000004</v>
      </c>
      <c r="R7853" t="s">
        <v>34</v>
      </c>
      <c r="S7853" t="s">
        <v>600</v>
      </c>
      <c r="T7853" t="s">
        <v>89</v>
      </c>
      <c r="V7853" t="s">
        <v>608</v>
      </c>
      <c r="Y7853" t="s">
        <v>160</v>
      </c>
    </row>
    <row r="7854" spans="1:25" x14ac:dyDescent="0.45">
      <c r="A7854" t="s">
        <v>274</v>
      </c>
      <c r="B7854" t="s">
        <v>632</v>
      </c>
      <c r="C7854">
        <v>50006</v>
      </c>
      <c r="D7854">
        <v>7001</v>
      </c>
      <c r="F7854">
        <v>2021</v>
      </c>
      <c r="G7854">
        <v>8596</v>
      </c>
      <c r="H7854">
        <v>8584.26</v>
      </c>
      <c r="I7854">
        <v>1177549.03</v>
      </c>
      <c r="K7854">
        <v>2.4990000000000001</v>
      </c>
      <c r="L7854">
        <v>1E-3</v>
      </c>
      <c r="M7854">
        <v>493042.891</v>
      </c>
      <c r="N7854">
        <v>5.8999999999999997E-2</v>
      </c>
      <c r="O7854">
        <v>93.855999999999995</v>
      </c>
      <c r="P7854">
        <v>2.2800000000000001E-2</v>
      </c>
      <c r="Q7854">
        <v>8290706.4100000001</v>
      </c>
      <c r="R7854" t="s">
        <v>34</v>
      </c>
      <c r="S7854" t="s">
        <v>600</v>
      </c>
      <c r="T7854" t="s">
        <v>89</v>
      </c>
      <c r="V7854" t="s">
        <v>608</v>
      </c>
      <c r="Y7854" t="s">
        <v>161</v>
      </c>
    </row>
    <row r="7855" spans="1:25" x14ac:dyDescent="0.45">
      <c r="A7855" t="s">
        <v>274</v>
      </c>
      <c r="B7855" t="s">
        <v>632</v>
      </c>
      <c r="C7855">
        <v>50006</v>
      </c>
      <c r="D7855">
        <v>7001</v>
      </c>
      <c r="F7855">
        <v>2022</v>
      </c>
      <c r="G7855">
        <v>6962</v>
      </c>
      <c r="H7855">
        <v>6949.42</v>
      </c>
      <c r="I7855">
        <v>971128.63</v>
      </c>
      <c r="K7855">
        <v>2.089</v>
      </c>
      <c r="L7855">
        <v>1E-3</v>
      </c>
      <c r="M7855">
        <v>412025.26400000002</v>
      </c>
      <c r="N7855">
        <v>5.91E-2</v>
      </c>
      <c r="O7855">
        <v>79.298000000000002</v>
      </c>
      <c r="P7855">
        <v>2.2800000000000001E-2</v>
      </c>
      <c r="Q7855">
        <v>6927984.5389999999</v>
      </c>
      <c r="R7855" t="s">
        <v>34</v>
      </c>
      <c r="S7855" t="s">
        <v>600</v>
      </c>
      <c r="T7855" t="s">
        <v>89</v>
      </c>
      <c r="V7855" t="s">
        <v>608</v>
      </c>
      <c r="Y7855" t="s">
        <v>161</v>
      </c>
    </row>
    <row r="7856" spans="1:25" x14ac:dyDescent="0.45">
      <c r="A7856" t="s">
        <v>274</v>
      </c>
      <c r="B7856" t="s">
        <v>632</v>
      </c>
      <c r="C7856">
        <v>50006</v>
      </c>
      <c r="D7856">
        <v>7001</v>
      </c>
      <c r="F7856">
        <v>2023</v>
      </c>
      <c r="G7856">
        <v>8197</v>
      </c>
      <c r="H7856">
        <v>8178.62</v>
      </c>
      <c r="I7856">
        <v>1154945.01</v>
      </c>
      <c r="K7856">
        <v>2.4820000000000002</v>
      </c>
      <c r="L7856">
        <v>1E-3</v>
      </c>
      <c r="M7856">
        <v>491575.25</v>
      </c>
      <c r="N7856">
        <v>5.8999999999999997E-2</v>
      </c>
      <c r="O7856">
        <v>91.242000000000004</v>
      </c>
      <c r="P7856">
        <v>2.23E-2</v>
      </c>
      <c r="Q7856">
        <v>8271463.7539999997</v>
      </c>
      <c r="R7856" t="s">
        <v>34</v>
      </c>
      <c r="S7856" t="s">
        <v>600</v>
      </c>
      <c r="T7856" t="s">
        <v>89</v>
      </c>
      <c r="V7856" t="s">
        <v>608</v>
      </c>
      <c r="Y7856" t="s">
        <v>161</v>
      </c>
    </row>
    <row r="7857" spans="1:25" x14ac:dyDescent="0.45">
      <c r="A7857" t="s">
        <v>274</v>
      </c>
      <c r="B7857" t="s">
        <v>632</v>
      </c>
      <c r="C7857">
        <v>50006</v>
      </c>
      <c r="D7857">
        <v>7001</v>
      </c>
      <c r="F7857">
        <v>2024</v>
      </c>
      <c r="G7857">
        <v>3903</v>
      </c>
      <c r="H7857">
        <v>3899.51</v>
      </c>
      <c r="I7857">
        <v>563534.49</v>
      </c>
      <c r="K7857">
        <v>1.2130000000000001</v>
      </c>
      <c r="L7857">
        <v>1E-3</v>
      </c>
      <c r="M7857">
        <v>240313.09099999999</v>
      </c>
      <c r="N7857">
        <v>5.8999999999999997E-2</v>
      </c>
      <c r="O7857">
        <v>44.743000000000002</v>
      </c>
      <c r="P7857">
        <v>2.23E-2</v>
      </c>
      <c r="Q7857">
        <v>4043678.642</v>
      </c>
      <c r="R7857" t="s">
        <v>34</v>
      </c>
      <c r="S7857" t="s">
        <v>600</v>
      </c>
      <c r="T7857" t="s">
        <v>89</v>
      </c>
      <c r="V7857" t="s">
        <v>608</v>
      </c>
      <c r="Y7857" t="s">
        <v>161</v>
      </c>
    </row>
    <row r="7858" spans="1:25" x14ac:dyDescent="0.45">
      <c r="A7858" t="s">
        <v>274</v>
      </c>
      <c r="B7858" t="s">
        <v>632</v>
      </c>
      <c r="C7858">
        <v>50006</v>
      </c>
      <c r="D7858">
        <v>8001</v>
      </c>
      <c r="F7858">
        <v>2009</v>
      </c>
      <c r="G7858">
        <v>6225</v>
      </c>
      <c r="H7858">
        <v>6184.84</v>
      </c>
      <c r="I7858">
        <v>846123.48</v>
      </c>
      <c r="K7858">
        <v>1.752</v>
      </c>
      <c r="L7858">
        <v>1E-3</v>
      </c>
      <c r="M7858">
        <v>348443.163</v>
      </c>
      <c r="N7858">
        <v>5.91E-2</v>
      </c>
      <c r="O7858">
        <v>71.548000000000002</v>
      </c>
      <c r="P7858">
        <v>2.5700000000000001E-2</v>
      </c>
      <c r="Q7858">
        <v>5849950.5640000002</v>
      </c>
      <c r="R7858" t="s">
        <v>34</v>
      </c>
      <c r="S7858" t="s">
        <v>600</v>
      </c>
      <c r="T7858" t="s">
        <v>89</v>
      </c>
      <c r="V7858" t="s">
        <v>608</v>
      </c>
      <c r="Y7858" t="s">
        <v>103</v>
      </c>
    </row>
    <row r="7859" spans="1:25" x14ac:dyDescent="0.45">
      <c r="A7859" t="s">
        <v>274</v>
      </c>
      <c r="B7859" t="s">
        <v>632</v>
      </c>
      <c r="C7859">
        <v>50006</v>
      </c>
      <c r="D7859">
        <v>8001</v>
      </c>
      <c r="F7859">
        <v>2010</v>
      </c>
      <c r="G7859">
        <v>7159</v>
      </c>
      <c r="H7859">
        <v>7111.94</v>
      </c>
      <c r="I7859">
        <v>973840.37</v>
      </c>
      <c r="K7859">
        <v>2.0409999999999999</v>
      </c>
      <c r="L7859">
        <v>1E-3</v>
      </c>
      <c r="M7859">
        <v>402582.34899999999</v>
      </c>
      <c r="N7859">
        <v>5.8999999999999997E-2</v>
      </c>
      <c r="O7859">
        <v>82.611999999999995</v>
      </c>
      <c r="P7859">
        <v>2.5499999999999998E-2</v>
      </c>
      <c r="Q7859">
        <v>6769193.426</v>
      </c>
      <c r="R7859" t="s">
        <v>34</v>
      </c>
      <c r="S7859" t="s">
        <v>600</v>
      </c>
      <c r="T7859" t="s">
        <v>89</v>
      </c>
      <c r="V7859" t="s">
        <v>608</v>
      </c>
      <c r="Y7859" t="s">
        <v>103</v>
      </c>
    </row>
    <row r="7860" spans="1:25" x14ac:dyDescent="0.45">
      <c r="A7860" t="s">
        <v>274</v>
      </c>
      <c r="B7860" t="s">
        <v>632</v>
      </c>
      <c r="C7860">
        <v>50006</v>
      </c>
      <c r="D7860">
        <v>8001</v>
      </c>
      <c r="F7860">
        <v>2011</v>
      </c>
      <c r="G7860">
        <v>5535</v>
      </c>
      <c r="H7860">
        <v>5498.62</v>
      </c>
      <c r="I7860">
        <v>692456.91</v>
      </c>
      <c r="K7860">
        <v>1.4390000000000001</v>
      </c>
      <c r="L7860">
        <v>1E-3</v>
      </c>
      <c r="M7860">
        <v>284707.15600000002</v>
      </c>
      <c r="N7860">
        <v>5.8999999999999997E-2</v>
      </c>
      <c r="O7860">
        <v>57.491999999999997</v>
      </c>
      <c r="P7860">
        <v>2.5100000000000001E-2</v>
      </c>
      <c r="Q7860">
        <v>4789694.7089999998</v>
      </c>
      <c r="R7860" t="s">
        <v>34</v>
      </c>
      <c r="S7860" t="s">
        <v>600</v>
      </c>
      <c r="T7860" t="s">
        <v>89</v>
      </c>
      <c r="V7860" t="s">
        <v>608</v>
      </c>
      <c r="Y7860" t="s">
        <v>103</v>
      </c>
    </row>
    <row r="7861" spans="1:25" x14ac:dyDescent="0.45">
      <c r="A7861" t="s">
        <v>274</v>
      </c>
      <c r="B7861" t="s">
        <v>632</v>
      </c>
      <c r="C7861">
        <v>50006</v>
      </c>
      <c r="D7861">
        <v>8001</v>
      </c>
      <c r="F7861">
        <v>2012</v>
      </c>
      <c r="G7861">
        <v>3018</v>
      </c>
      <c r="H7861">
        <v>2984.91</v>
      </c>
      <c r="I7861">
        <v>379685.71</v>
      </c>
      <c r="K7861">
        <v>0.78500000000000003</v>
      </c>
      <c r="L7861">
        <v>1E-3</v>
      </c>
      <c r="M7861">
        <v>155415.04699999999</v>
      </c>
      <c r="N7861">
        <v>5.8999999999999997E-2</v>
      </c>
      <c r="O7861">
        <v>32.738</v>
      </c>
      <c r="P7861">
        <v>2.7E-2</v>
      </c>
      <c r="Q7861">
        <v>2615148.9019999998</v>
      </c>
      <c r="R7861" t="s">
        <v>34</v>
      </c>
      <c r="S7861" t="s">
        <v>600</v>
      </c>
      <c r="T7861" t="s">
        <v>89</v>
      </c>
      <c r="V7861" t="s">
        <v>608</v>
      </c>
      <c r="Y7861" t="s">
        <v>283</v>
      </c>
    </row>
    <row r="7862" spans="1:25" x14ac:dyDescent="0.45">
      <c r="A7862" t="s">
        <v>274</v>
      </c>
      <c r="B7862" t="s">
        <v>632</v>
      </c>
      <c r="C7862">
        <v>50006</v>
      </c>
      <c r="D7862">
        <v>8001</v>
      </c>
      <c r="F7862">
        <v>2013</v>
      </c>
      <c r="G7862">
        <v>4122</v>
      </c>
      <c r="H7862">
        <v>4092.19</v>
      </c>
      <c r="I7862">
        <v>540060.17000000004</v>
      </c>
      <c r="K7862">
        <v>1.0980000000000001</v>
      </c>
      <c r="L7862">
        <v>1E-3</v>
      </c>
      <c r="M7862">
        <v>217443.25099999999</v>
      </c>
      <c r="N7862">
        <v>5.8999999999999997E-2</v>
      </c>
      <c r="O7862">
        <v>44.037999999999997</v>
      </c>
      <c r="P7862">
        <v>2.52E-2</v>
      </c>
      <c r="Q7862">
        <v>3658863.889</v>
      </c>
      <c r="R7862" t="s">
        <v>34</v>
      </c>
      <c r="S7862" t="s">
        <v>600</v>
      </c>
      <c r="T7862" t="s">
        <v>89</v>
      </c>
      <c r="V7862" t="s">
        <v>608</v>
      </c>
      <c r="Y7862" t="s">
        <v>283</v>
      </c>
    </row>
    <row r="7863" spans="1:25" x14ac:dyDescent="0.45">
      <c r="A7863" t="s">
        <v>274</v>
      </c>
      <c r="B7863" t="s">
        <v>632</v>
      </c>
      <c r="C7863">
        <v>50006</v>
      </c>
      <c r="D7863">
        <v>8001</v>
      </c>
      <c r="F7863">
        <v>2014</v>
      </c>
      <c r="G7863">
        <v>6567</v>
      </c>
      <c r="H7863">
        <v>6530.83</v>
      </c>
      <c r="I7863">
        <v>911862.08</v>
      </c>
      <c r="K7863">
        <v>1.923</v>
      </c>
      <c r="L7863">
        <v>1E-3</v>
      </c>
      <c r="M7863">
        <v>374886.28899999999</v>
      </c>
      <c r="N7863">
        <v>5.9200000000000003E-2</v>
      </c>
      <c r="O7863">
        <v>79.756</v>
      </c>
      <c r="P7863">
        <v>2.6499999999999999E-2</v>
      </c>
      <c r="Q7863">
        <v>6290693.8679999998</v>
      </c>
      <c r="R7863" t="s">
        <v>34</v>
      </c>
      <c r="S7863" t="s">
        <v>600</v>
      </c>
      <c r="T7863" t="s">
        <v>89</v>
      </c>
      <c r="V7863" t="s">
        <v>608</v>
      </c>
      <c r="Y7863" t="s">
        <v>283</v>
      </c>
    </row>
    <row r="7864" spans="1:25" x14ac:dyDescent="0.45">
      <c r="A7864" t="s">
        <v>274</v>
      </c>
      <c r="B7864" t="s">
        <v>632</v>
      </c>
      <c r="C7864">
        <v>50006</v>
      </c>
      <c r="D7864">
        <v>8001</v>
      </c>
      <c r="F7864">
        <v>2015</v>
      </c>
      <c r="G7864">
        <v>6795</v>
      </c>
      <c r="H7864">
        <v>6746.95</v>
      </c>
      <c r="I7864">
        <v>957964.57</v>
      </c>
      <c r="K7864">
        <v>2.0630000000000002</v>
      </c>
      <c r="L7864">
        <v>1E-3</v>
      </c>
      <c r="M7864">
        <v>402566.00300000003</v>
      </c>
      <c r="N7864">
        <v>5.9200000000000003E-2</v>
      </c>
      <c r="O7864">
        <v>83.531999999999996</v>
      </c>
      <c r="P7864">
        <v>2.6200000000000001E-2</v>
      </c>
      <c r="Q7864">
        <v>6756509.5240000002</v>
      </c>
      <c r="R7864" t="s">
        <v>34</v>
      </c>
      <c r="S7864" t="s">
        <v>600</v>
      </c>
      <c r="T7864" t="s">
        <v>89</v>
      </c>
      <c r="V7864" t="s">
        <v>608</v>
      </c>
      <c r="Y7864" t="s">
        <v>284</v>
      </c>
    </row>
    <row r="7865" spans="1:25" x14ac:dyDescent="0.45">
      <c r="A7865" t="s">
        <v>274</v>
      </c>
      <c r="B7865" t="s">
        <v>632</v>
      </c>
      <c r="C7865">
        <v>50006</v>
      </c>
      <c r="D7865">
        <v>8001</v>
      </c>
      <c r="F7865">
        <v>2016</v>
      </c>
      <c r="G7865">
        <v>6147</v>
      </c>
      <c r="H7865">
        <v>6073.61</v>
      </c>
      <c r="I7865">
        <v>829298.4</v>
      </c>
      <c r="K7865">
        <v>1.774</v>
      </c>
      <c r="L7865">
        <v>1E-3</v>
      </c>
      <c r="M7865">
        <v>347837.45</v>
      </c>
      <c r="N7865">
        <v>5.91E-2</v>
      </c>
      <c r="O7865">
        <v>70.215999999999994</v>
      </c>
      <c r="P7865">
        <v>2.53E-2</v>
      </c>
      <c r="Q7865">
        <v>5842509.7769999998</v>
      </c>
      <c r="R7865" t="s">
        <v>34</v>
      </c>
      <c r="S7865" t="s">
        <v>600</v>
      </c>
      <c r="T7865" t="s">
        <v>89</v>
      </c>
      <c r="V7865" t="s">
        <v>608</v>
      </c>
      <c r="Y7865" t="s">
        <v>284</v>
      </c>
    </row>
    <row r="7866" spans="1:25" x14ac:dyDescent="0.45">
      <c r="A7866" t="s">
        <v>274</v>
      </c>
      <c r="B7866" t="s">
        <v>632</v>
      </c>
      <c r="C7866">
        <v>50006</v>
      </c>
      <c r="D7866">
        <v>8001</v>
      </c>
      <c r="F7866">
        <v>2017</v>
      </c>
      <c r="G7866">
        <v>7102</v>
      </c>
      <c r="H7866">
        <v>6953.91</v>
      </c>
      <c r="I7866">
        <v>1023295.47</v>
      </c>
      <c r="K7866">
        <v>2.19</v>
      </c>
      <c r="L7866">
        <v>1E-3</v>
      </c>
      <c r="M7866">
        <v>429763.90600000002</v>
      </c>
      <c r="N7866">
        <v>5.91E-2</v>
      </c>
      <c r="O7866">
        <v>89.891999999999996</v>
      </c>
      <c r="P7866">
        <v>2.7900000000000001E-2</v>
      </c>
      <c r="Q7866">
        <v>7220170.557</v>
      </c>
      <c r="R7866" t="s">
        <v>34</v>
      </c>
      <c r="S7866" t="s">
        <v>600</v>
      </c>
      <c r="T7866" t="s">
        <v>89</v>
      </c>
      <c r="V7866" t="s">
        <v>608</v>
      </c>
      <c r="Y7866" t="s">
        <v>285</v>
      </c>
    </row>
    <row r="7867" spans="1:25" x14ac:dyDescent="0.45">
      <c r="A7867" t="s">
        <v>274</v>
      </c>
      <c r="B7867" t="s">
        <v>632</v>
      </c>
      <c r="C7867">
        <v>50006</v>
      </c>
      <c r="D7867">
        <v>8001</v>
      </c>
      <c r="F7867">
        <v>2018</v>
      </c>
      <c r="G7867">
        <v>7280</v>
      </c>
      <c r="H7867">
        <v>7200.51</v>
      </c>
      <c r="I7867">
        <v>1052635.68</v>
      </c>
      <c r="K7867">
        <v>2.2709999999999999</v>
      </c>
      <c r="L7867">
        <v>1E-3</v>
      </c>
      <c r="M7867">
        <v>447907.69</v>
      </c>
      <c r="N7867">
        <v>5.91E-2</v>
      </c>
      <c r="O7867">
        <v>89.822999999999993</v>
      </c>
      <c r="P7867">
        <v>2.5700000000000001E-2</v>
      </c>
      <c r="Q7867">
        <v>7531538.7819999997</v>
      </c>
      <c r="R7867" t="s">
        <v>34</v>
      </c>
      <c r="S7867" t="s">
        <v>600</v>
      </c>
      <c r="T7867" t="s">
        <v>89</v>
      </c>
      <c r="V7867" t="s">
        <v>608</v>
      </c>
      <c r="Y7867" t="s">
        <v>285</v>
      </c>
    </row>
    <row r="7868" spans="1:25" x14ac:dyDescent="0.45">
      <c r="A7868" t="s">
        <v>274</v>
      </c>
      <c r="B7868" t="s">
        <v>632</v>
      </c>
      <c r="C7868">
        <v>50006</v>
      </c>
      <c r="D7868">
        <v>8001</v>
      </c>
      <c r="F7868">
        <v>2019</v>
      </c>
      <c r="G7868">
        <v>8116</v>
      </c>
      <c r="H7868">
        <v>8045.19</v>
      </c>
      <c r="I7868">
        <v>1172651.58</v>
      </c>
      <c r="K7868">
        <v>2.5169999999999999</v>
      </c>
      <c r="L7868">
        <v>1E-3</v>
      </c>
      <c r="M7868">
        <v>496142.652</v>
      </c>
      <c r="N7868">
        <v>5.91E-2</v>
      </c>
      <c r="O7868">
        <v>98.944000000000003</v>
      </c>
      <c r="P7868">
        <v>2.5000000000000001E-2</v>
      </c>
      <c r="Q7868">
        <v>8341665.6529999999</v>
      </c>
      <c r="R7868" t="s">
        <v>34</v>
      </c>
      <c r="S7868" t="s">
        <v>600</v>
      </c>
      <c r="T7868" t="s">
        <v>89</v>
      </c>
      <c r="V7868" t="s">
        <v>608</v>
      </c>
      <c r="Y7868" t="s">
        <v>285</v>
      </c>
    </row>
    <row r="7869" spans="1:25" x14ac:dyDescent="0.45">
      <c r="A7869" t="s">
        <v>274</v>
      </c>
      <c r="B7869" t="s">
        <v>632</v>
      </c>
      <c r="C7869">
        <v>50006</v>
      </c>
      <c r="D7869">
        <v>8001</v>
      </c>
      <c r="F7869">
        <v>2020</v>
      </c>
      <c r="G7869">
        <v>8443</v>
      </c>
      <c r="H7869">
        <v>8420.1200000000008</v>
      </c>
      <c r="I7869">
        <v>1115287.6299999999</v>
      </c>
      <c r="K7869">
        <v>2.3639999999999999</v>
      </c>
      <c r="L7869">
        <v>1E-3</v>
      </c>
      <c r="M7869">
        <v>468291.39899999998</v>
      </c>
      <c r="N7869">
        <v>5.8999999999999997E-2</v>
      </c>
      <c r="O7869">
        <v>89.558000000000007</v>
      </c>
      <c r="P7869">
        <v>2.3099999999999999E-2</v>
      </c>
      <c r="Q7869">
        <v>7879821.7819999997</v>
      </c>
      <c r="R7869" t="s">
        <v>34</v>
      </c>
      <c r="S7869" t="s">
        <v>600</v>
      </c>
      <c r="T7869" t="s">
        <v>89</v>
      </c>
      <c r="V7869" t="s">
        <v>608</v>
      </c>
      <c r="Y7869" t="s">
        <v>160</v>
      </c>
    </row>
    <row r="7870" spans="1:25" x14ac:dyDescent="0.45">
      <c r="A7870" t="s">
        <v>274</v>
      </c>
      <c r="B7870" t="s">
        <v>632</v>
      </c>
      <c r="C7870">
        <v>50006</v>
      </c>
      <c r="D7870">
        <v>8001</v>
      </c>
      <c r="F7870">
        <v>2021</v>
      </c>
      <c r="G7870">
        <v>6676</v>
      </c>
      <c r="H7870">
        <v>6660.44</v>
      </c>
      <c r="I7870">
        <v>893562.97</v>
      </c>
      <c r="K7870">
        <v>1.907</v>
      </c>
      <c r="L7870">
        <v>1E-3</v>
      </c>
      <c r="M7870">
        <v>376057.01500000001</v>
      </c>
      <c r="N7870">
        <v>5.8999999999999997E-2</v>
      </c>
      <c r="O7870">
        <v>71.441000000000003</v>
      </c>
      <c r="P7870">
        <v>2.29E-2</v>
      </c>
      <c r="Q7870">
        <v>6323049.602</v>
      </c>
      <c r="R7870" t="s">
        <v>34</v>
      </c>
      <c r="S7870" t="s">
        <v>600</v>
      </c>
      <c r="T7870" t="s">
        <v>89</v>
      </c>
      <c r="V7870" t="s">
        <v>608</v>
      </c>
      <c r="Y7870" t="s">
        <v>161</v>
      </c>
    </row>
    <row r="7871" spans="1:25" x14ac:dyDescent="0.45">
      <c r="A7871" t="s">
        <v>274</v>
      </c>
      <c r="B7871" t="s">
        <v>632</v>
      </c>
      <c r="C7871">
        <v>50006</v>
      </c>
      <c r="D7871">
        <v>8001</v>
      </c>
      <c r="F7871">
        <v>2022</v>
      </c>
      <c r="G7871">
        <v>8206</v>
      </c>
      <c r="H7871">
        <v>8191.12</v>
      </c>
      <c r="I7871">
        <v>1145265.54</v>
      </c>
      <c r="K7871">
        <v>2.4729999999999999</v>
      </c>
      <c r="L7871">
        <v>1E-3</v>
      </c>
      <c r="M7871">
        <v>489790.125</v>
      </c>
      <c r="N7871">
        <v>5.8999999999999997E-2</v>
      </c>
      <c r="O7871">
        <v>89.908000000000001</v>
      </c>
      <c r="P7871">
        <v>2.1999999999999999E-2</v>
      </c>
      <c r="Q7871">
        <v>8241660.4680000003</v>
      </c>
      <c r="R7871" t="s">
        <v>34</v>
      </c>
      <c r="S7871" t="s">
        <v>600</v>
      </c>
      <c r="T7871" t="s">
        <v>89</v>
      </c>
      <c r="V7871" t="s">
        <v>608</v>
      </c>
      <c r="Y7871" t="s">
        <v>161</v>
      </c>
    </row>
    <row r="7872" spans="1:25" x14ac:dyDescent="0.45">
      <c r="A7872" t="s">
        <v>274</v>
      </c>
      <c r="B7872" t="s">
        <v>632</v>
      </c>
      <c r="C7872">
        <v>50006</v>
      </c>
      <c r="D7872">
        <v>8001</v>
      </c>
      <c r="F7872">
        <v>2023</v>
      </c>
      <c r="G7872">
        <v>7807</v>
      </c>
      <c r="H7872">
        <v>7789.4</v>
      </c>
      <c r="I7872">
        <v>1089512.43</v>
      </c>
      <c r="K7872">
        <v>2.3359999999999999</v>
      </c>
      <c r="L7872">
        <v>1E-3</v>
      </c>
      <c r="M7872">
        <v>462572.63199999998</v>
      </c>
      <c r="N7872">
        <v>5.8999999999999997E-2</v>
      </c>
      <c r="O7872">
        <v>87.51</v>
      </c>
      <c r="P7872">
        <v>2.2700000000000001E-2</v>
      </c>
      <c r="Q7872">
        <v>7783516.9819999998</v>
      </c>
      <c r="R7872" t="s">
        <v>34</v>
      </c>
      <c r="S7872" t="s">
        <v>600</v>
      </c>
      <c r="T7872" t="s">
        <v>89</v>
      </c>
      <c r="V7872" t="s">
        <v>608</v>
      </c>
      <c r="Y7872" t="s">
        <v>161</v>
      </c>
    </row>
    <row r="7873" spans="1:25" x14ac:dyDescent="0.45">
      <c r="A7873" t="s">
        <v>274</v>
      </c>
      <c r="B7873" t="s">
        <v>632</v>
      </c>
      <c r="C7873">
        <v>50006</v>
      </c>
      <c r="D7873">
        <v>8001</v>
      </c>
      <c r="F7873">
        <v>2024</v>
      </c>
      <c r="G7873">
        <v>3694</v>
      </c>
      <c r="H7873">
        <v>3689.49</v>
      </c>
      <c r="I7873">
        <v>506359.07</v>
      </c>
      <c r="K7873">
        <v>1.073</v>
      </c>
      <c r="L7873">
        <v>1E-3</v>
      </c>
      <c r="M7873">
        <v>212442.06099999999</v>
      </c>
      <c r="N7873">
        <v>5.8999999999999997E-2</v>
      </c>
      <c r="O7873">
        <v>40.677999999999997</v>
      </c>
      <c r="P7873">
        <v>2.29E-2</v>
      </c>
      <c r="Q7873">
        <v>3574734.52</v>
      </c>
      <c r="R7873" t="s">
        <v>34</v>
      </c>
      <c r="S7873" t="s">
        <v>600</v>
      </c>
      <c r="T7873" t="s">
        <v>89</v>
      </c>
      <c r="V7873" t="s">
        <v>608</v>
      </c>
      <c r="Y7873" t="s">
        <v>161</v>
      </c>
    </row>
    <row r="7874" spans="1:25" x14ac:dyDescent="0.45">
      <c r="A7874" t="s">
        <v>274</v>
      </c>
      <c r="B7874" t="s">
        <v>632</v>
      </c>
      <c r="C7874">
        <v>50006</v>
      </c>
      <c r="D7874">
        <v>9001</v>
      </c>
      <c r="F7874">
        <v>2009</v>
      </c>
      <c r="G7874">
        <v>7145</v>
      </c>
      <c r="H7874">
        <v>7106.1</v>
      </c>
      <c r="I7874">
        <v>938969.75</v>
      </c>
      <c r="K7874">
        <v>1.956</v>
      </c>
      <c r="L7874">
        <v>1E-3</v>
      </c>
      <c r="M7874">
        <v>391172.39199999999</v>
      </c>
      <c r="N7874">
        <v>5.9299999999999999E-2</v>
      </c>
      <c r="O7874">
        <v>80.591999999999999</v>
      </c>
      <c r="P7874">
        <v>2.5899999999999999E-2</v>
      </c>
      <c r="Q7874">
        <v>6546016.5290000001</v>
      </c>
      <c r="R7874" t="s">
        <v>34</v>
      </c>
      <c r="S7874" t="s">
        <v>600</v>
      </c>
      <c r="T7874" t="s">
        <v>89</v>
      </c>
      <c r="V7874" t="s">
        <v>608</v>
      </c>
      <c r="Y7874" t="s">
        <v>103</v>
      </c>
    </row>
    <row r="7875" spans="1:25" x14ac:dyDescent="0.45">
      <c r="A7875" t="s">
        <v>274</v>
      </c>
      <c r="B7875" t="s">
        <v>632</v>
      </c>
      <c r="C7875">
        <v>50006</v>
      </c>
      <c r="D7875">
        <v>9001</v>
      </c>
      <c r="F7875">
        <v>2010</v>
      </c>
      <c r="G7875">
        <v>5763</v>
      </c>
      <c r="H7875">
        <v>5726.67</v>
      </c>
      <c r="I7875">
        <v>773445.89</v>
      </c>
      <c r="K7875">
        <v>1.6259999999999999</v>
      </c>
      <c r="L7875">
        <v>1E-3</v>
      </c>
      <c r="M7875">
        <v>321192.11700000003</v>
      </c>
      <c r="N7875">
        <v>5.8999999999999997E-2</v>
      </c>
      <c r="O7875">
        <v>63.253999999999998</v>
      </c>
      <c r="P7875">
        <v>2.4400000000000002E-2</v>
      </c>
      <c r="Q7875">
        <v>5402308.8930000002</v>
      </c>
      <c r="R7875" t="s">
        <v>34</v>
      </c>
      <c r="S7875" t="s">
        <v>600</v>
      </c>
      <c r="T7875" t="s">
        <v>89</v>
      </c>
      <c r="V7875" t="s">
        <v>608</v>
      </c>
      <c r="Y7875" t="s">
        <v>103</v>
      </c>
    </row>
    <row r="7876" spans="1:25" x14ac:dyDescent="0.45">
      <c r="A7876" t="s">
        <v>274</v>
      </c>
      <c r="B7876" t="s">
        <v>632</v>
      </c>
      <c r="C7876">
        <v>50006</v>
      </c>
      <c r="D7876">
        <v>9001</v>
      </c>
      <c r="F7876">
        <v>2011</v>
      </c>
      <c r="G7876">
        <v>5653</v>
      </c>
      <c r="H7876">
        <v>5626.98</v>
      </c>
      <c r="I7876">
        <v>734790.28</v>
      </c>
      <c r="K7876">
        <v>1.532</v>
      </c>
      <c r="L7876">
        <v>1E-3</v>
      </c>
      <c r="M7876">
        <v>302228.39</v>
      </c>
      <c r="N7876">
        <v>5.8999999999999997E-2</v>
      </c>
      <c r="O7876">
        <v>60.22</v>
      </c>
      <c r="P7876">
        <v>2.46E-2</v>
      </c>
      <c r="Q7876">
        <v>5082268.4419999998</v>
      </c>
      <c r="R7876" t="s">
        <v>34</v>
      </c>
      <c r="S7876" t="s">
        <v>600</v>
      </c>
      <c r="T7876" t="s">
        <v>89</v>
      </c>
      <c r="V7876" t="s">
        <v>608</v>
      </c>
      <c r="Y7876" t="s">
        <v>103</v>
      </c>
    </row>
    <row r="7877" spans="1:25" x14ac:dyDescent="0.45">
      <c r="A7877" t="s">
        <v>274</v>
      </c>
      <c r="B7877" t="s">
        <v>632</v>
      </c>
      <c r="C7877">
        <v>50006</v>
      </c>
      <c r="D7877">
        <v>9001</v>
      </c>
      <c r="F7877">
        <v>2012</v>
      </c>
      <c r="G7877">
        <v>5333</v>
      </c>
      <c r="H7877">
        <v>5308.85</v>
      </c>
      <c r="I7877">
        <v>686618.94</v>
      </c>
      <c r="K7877">
        <v>1.43</v>
      </c>
      <c r="L7877">
        <v>1E-3</v>
      </c>
      <c r="M7877">
        <v>283290.408</v>
      </c>
      <c r="N7877">
        <v>5.8999999999999997E-2</v>
      </c>
      <c r="O7877">
        <v>56.19</v>
      </c>
      <c r="P7877">
        <v>2.4299999999999999E-2</v>
      </c>
      <c r="Q7877">
        <v>4766870.6950000003</v>
      </c>
      <c r="R7877" t="s">
        <v>34</v>
      </c>
      <c r="S7877" t="s">
        <v>600</v>
      </c>
      <c r="T7877" t="s">
        <v>89</v>
      </c>
      <c r="V7877" t="s">
        <v>608</v>
      </c>
      <c r="Y7877" t="s">
        <v>283</v>
      </c>
    </row>
    <row r="7878" spans="1:25" x14ac:dyDescent="0.45">
      <c r="A7878" t="s">
        <v>274</v>
      </c>
      <c r="B7878" t="s">
        <v>632</v>
      </c>
      <c r="C7878">
        <v>50006</v>
      </c>
      <c r="D7878">
        <v>9001</v>
      </c>
      <c r="F7878">
        <v>2013</v>
      </c>
      <c r="G7878">
        <v>7003</v>
      </c>
      <c r="H7878">
        <v>6969.58</v>
      </c>
      <c r="I7878">
        <v>960206.46</v>
      </c>
      <c r="K7878">
        <v>1.986</v>
      </c>
      <c r="L7878">
        <v>1E-3</v>
      </c>
      <c r="M7878">
        <v>393351.69500000001</v>
      </c>
      <c r="N7878">
        <v>5.8999999999999997E-2</v>
      </c>
      <c r="O7878">
        <v>81.05</v>
      </c>
      <c r="P7878">
        <v>2.5399999999999999E-2</v>
      </c>
      <c r="Q7878">
        <v>6618546.7019999996</v>
      </c>
      <c r="R7878" t="s">
        <v>34</v>
      </c>
      <c r="S7878" t="s">
        <v>600</v>
      </c>
      <c r="T7878" t="s">
        <v>89</v>
      </c>
      <c r="V7878" t="s">
        <v>608</v>
      </c>
      <c r="Y7878" t="s">
        <v>283</v>
      </c>
    </row>
    <row r="7879" spans="1:25" x14ac:dyDescent="0.45">
      <c r="A7879" t="s">
        <v>274</v>
      </c>
      <c r="B7879" t="s">
        <v>632</v>
      </c>
      <c r="C7879">
        <v>50006</v>
      </c>
      <c r="D7879">
        <v>9001</v>
      </c>
      <c r="F7879">
        <v>2014</v>
      </c>
      <c r="G7879">
        <v>6572</v>
      </c>
      <c r="H7879">
        <v>6525.8</v>
      </c>
      <c r="I7879">
        <v>931950.11</v>
      </c>
      <c r="K7879">
        <v>2.0099999999999998</v>
      </c>
      <c r="L7879">
        <v>1E-3</v>
      </c>
      <c r="M7879">
        <v>391614.38099999999</v>
      </c>
      <c r="N7879">
        <v>5.9200000000000003E-2</v>
      </c>
      <c r="O7879">
        <v>79.338999999999999</v>
      </c>
      <c r="P7879">
        <v>2.53E-2</v>
      </c>
      <c r="Q7879">
        <v>6571049.4060000004</v>
      </c>
      <c r="R7879" t="s">
        <v>34</v>
      </c>
      <c r="S7879" t="s">
        <v>600</v>
      </c>
      <c r="T7879" t="s">
        <v>89</v>
      </c>
      <c r="V7879" t="s">
        <v>608</v>
      </c>
      <c r="Y7879" t="s">
        <v>283</v>
      </c>
    </row>
    <row r="7880" spans="1:25" x14ac:dyDescent="0.45">
      <c r="A7880" t="s">
        <v>274</v>
      </c>
      <c r="B7880" t="s">
        <v>632</v>
      </c>
      <c r="C7880">
        <v>50006</v>
      </c>
      <c r="D7880">
        <v>9001</v>
      </c>
      <c r="F7880">
        <v>2015</v>
      </c>
      <c r="G7880">
        <v>6475</v>
      </c>
      <c r="H7880">
        <v>6419.75</v>
      </c>
      <c r="I7880">
        <v>916142.71</v>
      </c>
      <c r="K7880">
        <v>1.9650000000000001</v>
      </c>
      <c r="L7880">
        <v>1E-3</v>
      </c>
      <c r="M7880">
        <v>384315.96</v>
      </c>
      <c r="N7880">
        <v>5.9200000000000003E-2</v>
      </c>
      <c r="O7880">
        <v>82.531999999999996</v>
      </c>
      <c r="P7880">
        <v>2.7400000000000001E-2</v>
      </c>
      <c r="Q7880">
        <v>6452991.4939999999</v>
      </c>
      <c r="R7880" t="s">
        <v>34</v>
      </c>
      <c r="S7880" t="s">
        <v>600</v>
      </c>
      <c r="T7880" t="s">
        <v>89</v>
      </c>
      <c r="V7880" t="s">
        <v>608</v>
      </c>
      <c r="Y7880" t="s">
        <v>284</v>
      </c>
    </row>
    <row r="7881" spans="1:25" x14ac:dyDescent="0.45">
      <c r="A7881" t="s">
        <v>274</v>
      </c>
      <c r="B7881" t="s">
        <v>632</v>
      </c>
      <c r="C7881">
        <v>50006</v>
      </c>
      <c r="D7881">
        <v>9001</v>
      </c>
      <c r="F7881">
        <v>2016</v>
      </c>
      <c r="G7881">
        <v>5493</v>
      </c>
      <c r="H7881">
        <v>5419.41</v>
      </c>
      <c r="I7881">
        <v>746274.43</v>
      </c>
      <c r="K7881">
        <v>1.579</v>
      </c>
      <c r="L7881">
        <v>1E-3</v>
      </c>
      <c r="M7881">
        <v>311120.89500000002</v>
      </c>
      <c r="N7881">
        <v>5.91E-2</v>
      </c>
      <c r="O7881">
        <v>64.147000000000006</v>
      </c>
      <c r="P7881">
        <v>2.5899999999999999E-2</v>
      </c>
      <c r="Q7881">
        <v>5230166.1229999997</v>
      </c>
      <c r="R7881" t="s">
        <v>34</v>
      </c>
      <c r="S7881" t="s">
        <v>600</v>
      </c>
      <c r="T7881" t="s">
        <v>89</v>
      </c>
      <c r="V7881" t="s">
        <v>608</v>
      </c>
      <c r="Y7881" t="s">
        <v>284</v>
      </c>
    </row>
    <row r="7882" spans="1:25" x14ac:dyDescent="0.45">
      <c r="A7882" t="s">
        <v>274</v>
      </c>
      <c r="B7882" t="s">
        <v>632</v>
      </c>
      <c r="C7882">
        <v>50006</v>
      </c>
      <c r="D7882">
        <v>9001</v>
      </c>
      <c r="F7882">
        <v>2017</v>
      </c>
      <c r="G7882">
        <v>7256</v>
      </c>
      <c r="H7882">
        <v>7172.13</v>
      </c>
      <c r="I7882">
        <v>1050770.3999999999</v>
      </c>
      <c r="K7882">
        <v>2.2370000000000001</v>
      </c>
      <c r="L7882">
        <v>1E-3</v>
      </c>
      <c r="M7882">
        <v>439374.47600000002</v>
      </c>
      <c r="N7882">
        <v>5.91E-2</v>
      </c>
      <c r="O7882">
        <v>87.331000000000003</v>
      </c>
      <c r="P7882">
        <v>2.52E-2</v>
      </c>
      <c r="Q7882">
        <v>7382460.1540000001</v>
      </c>
      <c r="R7882" t="s">
        <v>34</v>
      </c>
      <c r="S7882" t="s">
        <v>600</v>
      </c>
      <c r="T7882" t="s">
        <v>89</v>
      </c>
      <c r="V7882" t="s">
        <v>608</v>
      </c>
      <c r="Y7882" t="s">
        <v>285</v>
      </c>
    </row>
    <row r="7883" spans="1:25" x14ac:dyDescent="0.45">
      <c r="A7883" t="s">
        <v>274</v>
      </c>
      <c r="B7883" t="s">
        <v>632</v>
      </c>
      <c r="C7883">
        <v>50006</v>
      </c>
      <c r="D7883">
        <v>9001</v>
      </c>
      <c r="F7883">
        <v>2018</v>
      </c>
      <c r="G7883">
        <v>6953</v>
      </c>
      <c r="H7883">
        <v>6902.56</v>
      </c>
      <c r="I7883">
        <v>992144.9</v>
      </c>
      <c r="K7883">
        <v>2.145</v>
      </c>
      <c r="L7883">
        <v>1E-3</v>
      </c>
      <c r="M7883">
        <v>421636.92099999997</v>
      </c>
      <c r="N7883">
        <v>5.91E-2</v>
      </c>
      <c r="O7883">
        <v>83.66</v>
      </c>
      <c r="P7883">
        <v>2.4899999999999999E-2</v>
      </c>
      <c r="Q7883">
        <v>7085581.4369999999</v>
      </c>
      <c r="R7883" t="s">
        <v>34</v>
      </c>
      <c r="S7883" t="s">
        <v>600</v>
      </c>
      <c r="T7883" t="s">
        <v>89</v>
      </c>
      <c r="V7883" t="s">
        <v>608</v>
      </c>
      <c r="Y7883" t="s">
        <v>285</v>
      </c>
    </row>
    <row r="7884" spans="1:25" x14ac:dyDescent="0.45">
      <c r="A7884" t="s">
        <v>274</v>
      </c>
      <c r="B7884" t="s">
        <v>632</v>
      </c>
      <c r="C7884">
        <v>50006</v>
      </c>
      <c r="D7884">
        <v>9001</v>
      </c>
      <c r="F7884">
        <v>2019</v>
      </c>
      <c r="G7884">
        <v>6798</v>
      </c>
      <c r="H7884">
        <v>6758.69</v>
      </c>
      <c r="I7884">
        <v>969791.21</v>
      </c>
      <c r="K7884">
        <v>2.0739999999999998</v>
      </c>
      <c r="L7884">
        <v>1E-3</v>
      </c>
      <c r="M7884">
        <v>409413.875</v>
      </c>
      <c r="N7884">
        <v>5.8999999999999997E-2</v>
      </c>
      <c r="O7884">
        <v>81.353999999999999</v>
      </c>
      <c r="P7884">
        <v>2.46E-2</v>
      </c>
      <c r="Q7884">
        <v>6884973.6789999995</v>
      </c>
      <c r="R7884" t="s">
        <v>34</v>
      </c>
      <c r="S7884" t="s">
        <v>600</v>
      </c>
      <c r="T7884" t="s">
        <v>89</v>
      </c>
      <c r="V7884" t="s">
        <v>608</v>
      </c>
      <c r="Y7884" t="s">
        <v>285</v>
      </c>
    </row>
    <row r="7885" spans="1:25" x14ac:dyDescent="0.45">
      <c r="A7885" t="s">
        <v>274</v>
      </c>
      <c r="B7885" t="s">
        <v>632</v>
      </c>
      <c r="C7885">
        <v>50006</v>
      </c>
      <c r="D7885">
        <v>9001</v>
      </c>
      <c r="F7885">
        <v>2020</v>
      </c>
      <c r="G7885">
        <v>7863</v>
      </c>
      <c r="H7885">
        <v>7823.68</v>
      </c>
      <c r="I7885">
        <v>1034174.98</v>
      </c>
      <c r="K7885">
        <v>2.1619999999999999</v>
      </c>
      <c r="L7885">
        <v>1E-3</v>
      </c>
      <c r="M7885">
        <v>428327.17099999997</v>
      </c>
      <c r="N7885">
        <v>5.8999999999999997E-2</v>
      </c>
      <c r="O7885">
        <v>83.120999999999995</v>
      </c>
      <c r="P7885">
        <v>2.3699999999999999E-2</v>
      </c>
      <c r="Q7885">
        <v>7207480.3629999999</v>
      </c>
      <c r="R7885" t="s">
        <v>34</v>
      </c>
      <c r="S7885" t="s">
        <v>600</v>
      </c>
      <c r="T7885" t="s">
        <v>89</v>
      </c>
      <c r="V7885" t="s">
        <v>608</v>
      </c>
      <c r="Y7885" t="s">
        <v>160</v>
      </c>
    </row>
    <row r="7886" spans="1:25" x14ac:dyDescent="0.45">
      <c r="A7886" t="s">
        <v>274</v>
      </c>
      <c r="B7886" t="s">
        <v>632</v>
      </c>
      <c r="C7886">
        <v>50006</v>
      </c>
      <c r="D7886">
        <v>9001</v>
      </c>
      <c r="F7886">
        <v>2021</v>
      </c>
      <c r="G7886">
        <v>8252</v>
      </c>
      <c r="H7886">
        <v>8230.23</v>
      </c>
      <c r="I7886">
        <v>1131866.1399999999</v>
      </c>
      <c r="K7886">
        <v>2.419</v>
      </c>
      <c r="L7886">
        <v>1E-3</v>
      </c>
      <c r="M7886">
        <v>475228.87300000002</v>
      </c>
      <c r="N7886">
        <v>5.91E-2</v>
      </c>
      <c r="O7886">
        <v>91.835999999999999</v>
      </c>
      <c r="P7886">
        <v>2.3300000000000001E-2</v>
      </c>
      <c r="Q7886">
        <v>7985127.9749999996</v>
      </c>
      <c r="R7886" t="s">
        <v>34</v>
      </c>
      <c r="S7886" t="s">
        <v>600</v>
      </c>
      <c r="T7886" t="s">
        <v>89</v>
      </c>
      <c r="V7886" t="s">
        <v>608</v>
      </c>
      <c r="Y7886" t="s">
        <v>161</v>
      </c>
    </row>
    <row r="7887" spans="1:25" x14ac:dyDescent="0.45">
      <c r="A7887" t="s">
        <v>274</v>
      </c>
      <c r="B7887" t="s">
        <v>632</v>
      </c>
      <c r="C7887">
        <v>50006</v>
      </c>
      <c r="D7887">
        <v>9001</v>
      </c>
      <c r="F7887">
        <v>2022</v>
      </c>
      <c r="G7887">
        <v>8009</v>
      </c>
      <c r="H7887">
        <v>7999.8</v>
      </c>
      <c r="I7887">
        <v>1107381.72</v>
      </c>
      <c r="K7887">
        <v>2.403</v>
      </c>
      <c r="L7887">
        <v>1E-3</v>
      </c>
      <c r="M7887">
        <v>474606.96600000001</v>
      </c>
      <c r="N7887">
        <v>5.8999999999999997E-2</v>
      </c>
      <c r="O7887">
        <v>89.322000000000003</v>
      </c>
      <c r="P7887">
        <v>2.2499999999999999E-2</v>
      </c>
      <c r="Q7887">
        <v>7982009.0250000004</v>
      </c>
      <c r="R7887" t="s">
        <v>34</v>
      </c>
      <c r="S7887" t="s">
        <v>600</v>
      </c>
      <c r="T7887" t="s">
        <v>89</v>
      </c>
      <c r="V7887" t="s">
        <v>608</v>
      </c>
      <c r="Y7887" t="s">
        <v>161</v>
      </c>
    </row>
    <row r="7888" spans="1:25" x14ac:dyDescent="0.45">
      <c r="A7888" t="s">
        <v>274</v>
      </c>
      <c r="B7888" t="s">
        <v>632</v>
      </c>
      <c r="C7888">
        <v>50006</v>
      </c>
      <c r="D7888">
        <v>9001</v>
      </c>
      <c r="F7888">
        <v>2023</v>
      </c>
      <c r="G7888">
        <v>8169</v>
      </c>
      <c r="H7888">
        <v>8160.43</v>
      </c>
      <c r="I7888">
        <v>1158846.74</v>
      </c>
      <c r="K7888">
        <v>2.5030000000000001</v>
      </c>
      <c r="L7888">
        <v>1E-3</v>
      </c>
      <c r="M7888">
        <v>495822.18800000002</v>
      </c>
      <c r="N7888">
        <v>5.8999999999999997E-2</v>
      </c>
      <c r="O7888">
        <v>92.298000000000002</v>
      </c>
      <c r="P7888">
        <v>2.23E-2</v>
      </c>
      <c r="Q7888">
        <v>8343239.7230000002</v>
      </c>
      <c r="R7888" t="s">
        <v>34</v>
      </c>
      <c r="S7888" t="s">
        <v>600</v>
      </c>
      <c r="T7888" t="s">
        <v>89</v>
      </c>
      <c r="V7888" t="s">
        <v>608</v>
      </c>
      <c r="Y7888" t="s">
        <v>161</v>
      </c>
    </row>
    <row r="7889" spans="1:25" x14ac:dyDescent="0.45">
      <c r="A7889" t="s">
        <v>274</v>
      </c>
      <c r="B7889" t="s">
        <v>632</v>
      </c>
      <c r="C7889">
        <v>50006</v>
      </c>
      <c r="D7889">
        <v>9001</v>
      </c>
      <c r="F7889">
        <v>2024</v>
      </c>
      <c r="G7889">
        <v>3547</v>
      </c>
      <c r="H7889">
        <v>3534.79</v>
      </c>
      <c r="I7889">
        <v>515594.67</v>
      </c>
      <c r="K7889">
        <v>1.1240000000000001</v>
      </c>
      <c r="L7889">
        <v>1E-3</v>
      </c>
      <c r="M7889">
        <v>222593.734</v>
      </c>
      <c r="N7889">
        <v>5.8999999999999997E-2</v>
      </c>
      <c r="O7889">
        <v>42.83</v>
      </c>
      <c r="P7889">
        <v>2.35E-2</v>
      </c>
      <c r="Q7889">
        <v>3745532.415</v>
      </c>
      <c r="R7889" t="s">
        <v>34</v>
      </c>
      <c r="S7889" t="s">
        <v>600</v>
      </c>
      <c r="T7889" t="s">
        <v>89</v>
      </c>
      <c r="V7889" t="s">
        <v>608</v>
      </c>
      <c r="Y7889" t="s">
        <v>161</v>
      </c>
    </row>
    <row r="7890" spans="1:25" x14ac:dyDescent="0.45">
      <c r="A7890" t="s">
        <v>335</v>
      </c>
      <c r="B7890" t="s">
        <v>634</v>
      </c>
      <c r="C7890">
        <v>50202</v>
      </c>
      <c r="D7890">
        <v>1</v>
      </c>
      <c r="F7890">
        <v>2009</v>
      </c>
      <c r="G7890">
        <v>4224</v>
      </c>
      <c r="H7890">
        <v>4191.8100000000004</v>
      </c>
      <c r="I7890">
        <v>157184.71</v>
      </c>
      <c r="K7890">
        <v>451.86</v>
      </c>
      <c r="L7890">
        <v>0.45529999999999998</v>
      </c>
      <c r="M7890">
        <v>208400.40100000001</v>
      </c>
      <c r="N7890">
        <v>0.10680000000000001</v>
      </c>
      <c r="O7890">
        <v>136.315</v>
      </c>
      <c r="P7890">
        <v>0.13869999999999999</v>
      </c>
      <c r="Q7890">
        <v>1896538.5660000001</v>
      </c>
      <c r="R7890" t="s">
        <v>94</v>
      </c>
      <c r="S7890" t="s">
        <v>635</v>
      </c>
      <c r="T7890" t="s">
        <v>271</v>
      </c>
      <c r="U7890" t="s">
        <v>272</v>
      </c>
      <c r="V7890" t="s">
        <v>50</v>
      </c>
      <c r="W7890" t="s">
        <v>140</v>
      </c>
      <c r="Y7890" t="s">
        <v>107</v>
      </c>
    </row>
    <row r="7891" spans="1:25" x14ac:dyDescent="0.45">
      <c r="A7891" t="s">
        <v>335</v>
      </c>
      <c r="B7891" t="s">
        <v>634</v>
      </c>
      <c r="C7891">
        <v>50202</v>
      </c>
      <c r="D7891">
        <v>1</v>
      </c>
      <c r="F7891">
        <v>2010</v>
      </c>
      <c r="G7891">
        <v>1841</v>
      </c>
      <c r="H7891">
        <v>1829.47</v>
      </c>
      <c r="I7891">
        <v>66092.460000000006</v>
      </c>
      <c r="K7891">
        <v>159.74600000000001</v>
      </c>
      <c r="L7891">
        <v>0.37519999999999998</v>
      </c>
      <c r="M7891">
        <v>88665.562999999995</v>
      </c>
      <c r="N7891">
        <v>0.1026</v>
      </c>
      <c r="O7891">
        <v>43.646999999999998</v>
      </c>
      <c r="P7891">
        <v>0.10580000000000001</v>
      </c>
      <c r="Q7891">
        <v>851705.71100000001</v>
      </c>
      <c r="R7891" t="s">
        <v>94</v>
      </c>
      <c r="S7891" t="s">
        <v>635</v>
      </c>
      <c r="T7891" t="s">
        <v>271</v>
      </c>
      <c r="U7891" t="s">
        <v>272</v>
      </c>
      <c r="V7891" t="s">
        <v>50</v>
      </c>
      <c r="W7891" t="s">
        <v>140</v>
      </c>
      <c r="Y7891" t="s">
        <v>107</v>
      </c>
    </row>
    <row r="7892" spans="1:25" x14ac:dyDescent="0.45">
      <c r="A7892" t="s">
        <v>335</v>
      </c>
      <c r="B7892" t="s">
        <v>634</v>
      </c>
      <c r="C7892">
        <v>50202</v>
      </c>
      <c r="D7892">
        <v>1</v>
      </c>
      <c r="F7892">
        <v>2011</v>
      </c>
      <c r="G7892">
        <v>0</v>
      </c>
      <c r="H7892">
        <v>0</v>
      </c>
      <c r="R7892" t="s">
        <v>94</v>
      </c>
      <c r="S7892" t="s">
        <v>635</v>
      </c>
      <c r="T7892" t="s">
        <v>271</v>
      </c>
      <c r="U7892" t="s">
        <v>272</v>
      </c>
      <c r="V7892" t="s">
        <v>50</v>
      </c>
      <c r="W7892" t="s">
        <v>140</v>
      </c>
      <c r="Y7892" t="s">
        <v>107</v>
      </c>
    </row>
    <row r="7893" spans="1:25" x14ac:dyDescent="0.45">
      <c r="A7893" t="s">
        <v>335</v>
      </c>
      <c r="B7893" t="s">
        <v>634</v>
      </c>
      <c r="C7893">
        <v>50202</v>
      </c>
      <c r="D7893">
        <v>1</v>
      </c>
      <c r="F7893">
        <v>2012</v>
      </c>
      <c r="G7893">
        <v>3540</v>
      </c>
      <c r="H7893">
        <v>3502.3</v>
      </c>
      <c r="I7893">
        <v>138482.9</v>
      </c>
      <c r="K7893">
        <v>354.73700000000002</v>
      </c>
      <c r="L7893">
        <v>0.38950000000000001</v>
      </c>
      <c r="M7893">
        <v>186614.81099999999</v>
      </c>
      <c r="N7893">
        <v>0.1053</v>
      </c>
      <c r="O7893">
        <v>141.43700000000001</v>
      </c>
      <c r="P7893">
        <v>0.15989999999999999</v>
      </c>
      <c r="Q7893">
        <v>1720514.9169999999</v>
      </c>
      <c r="R7893" t="s">
        <v>636</v>
      </c>
      <c r="S7893" t="s">
        <v>637</v>
      </c>
      <c r="T7893" t="s">
        <v>271</v>
      </c>
      <c r="U7893" t="s">
        <v>272</v>
      </c>
      <c r="V7893" t="s">
        <v>50</v>
      </c>
      <c r="W7893" t="s">
        <v>140</v>
      </c>
      <c r="Y7893" t="s">
        <v>107</v>
      </c>
    </row>
    <row r="7894" spans="1:25" x14ac:dyDescent="0.45">
      <c r="A7894" t="s">
        <v>335</v>
      </c>
      <c r="B7894" t="s">
        <v>634</v>
      </c>
      <c r="C7894">
        <v>50202</v>
      </c>
      <c r="D7894">
        <v>1</v>
      </c>
      <c r="F7894">
        <v>2013</v>
      </c>
      <c r="G7894">
        <v>1655</v>
      </c>
      <c r="H7894">
        <v>1650.82</v>
      </c>
      <c r="I7894">
        <v>50324.17</v>
      </c>
      <c r="K7894">
        <v>48.921999999999997</v>
      </c>
      <c r="L7894">
        <v>0.1389</v>
      </c>
      <c r="M7894">
        <v>74661.413</v>
      </c>
      <c r="N7894">
        <v>0.1016</v>
      </c>
      <c r="O7894">
        <v>62.344999999999999</v>
      </c>
      <c r="P7894">
        <v>0.1666</v>
      </c>
      <c r="Q7894">
        <v>705682.39199999999</v>
      </c>
      <c r="R7894" t="s">
        <v>638</v>
      </c>
      <c r="S7894" t="s">
        <v>637</v>
      </c>
      <c r="T7894" t="s">
        <v>271</v>
      </c>
      <c r="U7894" t="s">
        <v>272</v>
      </c>
      <c r="V7894" t="s">
        <v>50</v>
      </c>
      <c r="W7894" t="s">
        <v>140</v>
      </c>
      <c r="Y7894" t="s">
        <v>107</v>
      </c>
    </row>
    <row r="7895" spans="1:25" x14ac:dyDescent="0.45">
      <c r="A7895" t="s">
        <v>335</v>
      </c>
      <c r="B7895" t="s">
        <v>634</v>
      </c>
      <c r="C7895">
        <v>50202</v>
      </c>
      <c r="D7895">
        <v>1</v>
      </c>
      <c r="F7895">
        <v>2014</v>
      </c>
      <c r="G7895">
        <v>4527</v>
      </c>
      <c r="H7895">
        <v>4477.92</v>
      </c>
      <c r="I7895">
        <v>109505.43</v>
      </c>
      <c r="K7895">
        <v>244.02799999999999</v>
      </c>
      <c r="L7895">
        <v>0.3206</v>
      </c>
      <c r="M7895">
        <v>156367.95199999999</v>
      </c>
      <c r="N7895">
        <v>9.9900000000000003E-2</v>
      </c>
      <c r="O7895">
        <v>106.795</v>
      </c>
      <c r="P7895">
        <v>0.13089999999999999</v>
      </c>
      <c r="Q7895">
        <v>1499670.5889999999</v>
      </c>
      <c r="R7895" t="s">
        <v>638</v>
      </c>
      <c r="S7895" t="s">
        <v>637</v>
      </c>
      <c r="T7895" t="s">
        <v>271</v>
      </c>
      <c r="U7895" t="s">
        <v>272</v>
      </c>
      <c r="V7895" t="s">
        <v>50</v>
      </c>
      <c r="W7895" t="s">
        <v>140</v>
      </c>
      <c r="Y7895" t="s">
        <v>107</v>
      </c>
    </row>
    <row r="7896" spans="1:25" x14ac:dyDescent="0.45">
      <c r="A7896" t="s">
        <v>335</v>
      </c>
      <c r="B7896" t="s">
        <v>634</v>
      </c>
      <c r="C7896">
        <v>50202</v>
      </c>
      <c r="D7896">
        <v>1</v>
      </c>
      <c r="F7896">
        <v>2015</v>
      </c>
      <c r="G7896">
        <v>2104</v>
      </c>
      <c r="H7896">
        <v>2074.98</v>
      </c>
      <c r="I7896">
        <v>44620.92</v>
      </c>
      <c r="K7896">
        <v>74.828000000000003</v>
      </c>
      <c r="L7896">
        <v>0.2576</v>
      </c>
      <c r="M7896">
        <v>70935.285999999993</v>
      </c>
      <c r="N7896">
        <v>0.10009999999999999</v>
      </c>
      <c r="O7896">
        <v>40.893999999999998</v>
      </c>
      <c r="P7896">
        <v>0.1125</v>
      </c>
      <c r="Q7896">
        <v>691862.304</v>
      </c>
      <c r="R7896" t="s">
        <v>638</v>
      </c>
      <c r="S7896" t="s">
        <v>637</v>
      </c>
      <c r="T7896" t="s">
        <v>271</v>
      </c>
      <c r="U7896" t="s">
        <v>272</v>
      </c>
      <c r="V7896" t="s">
        <v>50</v>
      </c>
      <c r="W7896" t="s">
        <v>140</v>
      </c>
      <c r="Y7896" t="s">
        <v>129</v>
      </c>
    </row>
    <row r="7897" spans="1:25" x14ac:dyDescent="0.45">
      <c r="A7897" t="s">
        <v>335</v>
      </c>
      <c r="B7897" t="s">
        <v>634</v>
      </c>
      <c r="C7897">
        <v>50202</v>
      </c>
      <c r="D7897">
        <v>1</v>
      </c>
      <c r="F7897">
        <v>2016</v>
      </c>
      <c r="G7897">
        <v>0</v>
      </c>
      <c r="H7897">
        <v>0</v>
      </c>
      <c r="R7897" t="s">
        <v>638</v>
      </c>
      <c r="S7897" t="s">
        <v>637</v>
      </c>
      <c r="T7897" t="s">
        <v>271</v>
      </c>
      <c r="U7897" t="s">
        <v>272</v>
      </c>
      <c r="V7897" t="s">
        <v>50</v>
      </c>
      <c r="W7897" t="s">
        <v>140</v>
      </c>
      <c r="Y7897" t="s">
        <v>129</v>
      </c>
    </row>
    <row r="7898" spans="1:25" x14ac:dyDescent="0.45">
      <c r="A7898" t="s">
        <v>335</v>
      </c>
      <c r="B7898" t="s">
        <v>634</v>
      </c>
      <c r="C7898">
        <v>50202</v>
      </c>
      <c r="D7898">
        <v>1</v>
      </c>
      <c r="F7898">
        <v>2017</v>
      </c>
      <c r="G7898">
        <v>0</v>
      </c>
      <c r="H7898">
        <v>0</v>
      </c>
      <c r="R7898" t="s">
        <v>638</v>
      </c>
      <c r="S7898" t="s">
        <v>637</v>
      </c>
      <c r="T7898" t="s">
        <v>271</v>
      </c>
      <c r="U7898" t="s">
        <v>272</v>
      </c>
      <c r="V7898" t="s">
        <v>50</v>
      </c>
      <c r="W7898" t="s">
        <v>140</v>
      </c>
      <c r="Y7898" t="s">
        <v>130</v>
      </c>
    </row>
    <row r="7899" spans="1:25" x14ac:dyDescent="0.45">
      <c r="A7899" t="s">
        <v>335</v>
      </c>
      <c r="B7899" t="s">
        <v>634</v>
      </c>
      <c r="C7899">
        <v>50202</v>
      </c>
      <c r="D7899">
        <v>1</v>
      </c>
      <c r="F7899">
        <v>2018</v>
      </c>
      <c r="G7899">
        <v>0</v>
      </c>
      <c r="H7899">
        <v>0</v>
      </c>
      <c r="R7899" t="s">
        <v>638</v>
      </c>
      <c r="S7899" t="s">
        <v>637</v>
      </c>
      <c r="T7899" t="s">
        <v>271</v>
      </c>
      <c r="U7899" t="s">
        <v>272</v>
      </c>
      <c r="V7899" t="s">
        <v>50</v>
      </c>
      <c r="W7899" t="s">
        <v>140</v>
      </c>
      <c r="Y7899" t="s">
        <v>130</v>
      </c>
    </row>
    <row r="7900" spans="1:25" x14ac:dyDescent="0.45">
      <c r="A7900" t="s">
        <v>133</v>
      </c>
      <c r="B7900" t="s">
        <v>639</v>
      </c>
      <c r="C7900">
        <v>50243</v>
      </c>
      <c r="D7900" t="s">
        <v>640</v>
      </c>
      <c r="F7900">
        <v>2009</v>
      </c>
      <c r="G7900">
        <v>8336</v>
      </c>
      <c r="H7900">
        <v>8326.75</v>
      </c>
      <c r="I7900">
        <v>1428309.5</v>
      </c>
      <c r="K7900">
        <v>4.4820000000000002</v>
      </c>
      <c r="L7900">
        <v>1E-3</v>
      </c>
      <c r="M7900">
        <v>809077.20400000003</v>
      </c>
      <c r="N7900">
        <v>5.74E-2</v>
      </c>
      <c r="O7900">
        <v>201.95599999999999</v>
      </c>
      <c r="P7900">
        <v>2.8899999999999999E-2</v>
      </c>
      <c r="Q7900">
        <v>14149291.525</v>
      </c>
      <c r="R7900" t="s">
        <v>34</v>
      </c>
      <c r="S7900" t="s">
        <v>38</v>
      </c>
      <c r="T7900" t="s">
        <v>89</v>
      </c>
      <c r="V7900" t="s">
        <v>302</v>
      </c>
      <c r="Y7900" t="s">
        <v>135</v>
      </c>
    </row>
    <row r="7901" spans="1:25" x14ac:dyDescent="0.45">
      <c r="A7901" t="s">
        <v>133</v>
      </c>
      <c r="B7901" t="s">
        <v>639</v>
      </c>
      <c r="C7901">
        <v>50243</v>
      </c>
      <c r="D7901" t="s">
        <v>640</v>
      </c>
      <c r="F7901">
        <v>2010</v>
      </c>
      <c r="G7901">
        <v>8502</v>
      </c>
      <c r="H7901">
        <v>8493.5</v>
      </c>
      <c r="I7901">
        <v>1445680.25</v>
      </c>
      <c r="K7901">
        <v>4.2290000000000001</v>
      </c>
      <c r="L7901">
        <v>1E-3</v>
      </c>
      <c r="M7901">
        <v>813063.98600000003</v>
      </c>
      <c r="N7901">
        <v>5.8700000000000002E-2</v>
      </c>
      <c r="O7901">
        <v>203.477</v>
      </c>
      <c r="P7901">
        <v>2.98E-2</v>
      </c>
      <c r="Q7901">
        <v>13895215.050000001</v>
      </c>
      <c r="R7901" t="s">
        <v>34</v>
      </c>
      <c r="S7901" t="s">
        <v>38</v>
      </c>
      <c r="T7901" t="s">
        <v>89</v>
      </c>
      <c r="V7901" t="s">
        <v>302</v>
      </c>
      <c r="Y7901" t="s">
        <v>135</v>
      </c>
    </row>
    <row r="7902" spans="1:25" x14ac:dyDescent="0.45">
      <c r="A7902" t="s">
        <v>133</v>
      </c>
      <c r="B7902" t="s">
        <v>639</v>
      </c>
      <c r="C7902">
        <v>50243</v>
      </c>
      <c r="D7902" t="s">
        <v>640</v>
      </c>
      <c r="F7902">
        <v>2011</v>
      </c>
      <c r="G7902">
        <v>8072</v>
      </c>
      <c r="H7902">
        <v>8065.75</v>
      </c>
      <c r="I7902">
        <v>1372803</v>
      </c>
      <c r="K7902">
        <v>3.9220000000000002</v>
      </c>
      <c r="L7902">
        <v>1E-3</v>
      </c>
      <c r="M7902">
        <v>766547.60699999996</v>
      </c>
      <c r="N7902">
        <v>5.8799999999999998E-2</v>
      </c>
      <c r="O7902">
        <v>198.28700000000001</v>
      </c>
      <c r="P7902">
        <v>3.0599999999999999E-2</v>
      </c>
      <c r="Q7902">
        <v>13076083.175000001</v>
      </c>
      <c r="R7902" t="s">
        <v>34</v>
      </c>
      <c r="S7902" t="s">
        <v>38</v>
      </c>
      <c r="T7902" t="s">
        <v>89</v>
      </c>
      <c r="V7902" t="s">
        <v>302</v>
      </c>
      <c r="Y7902" t="s">
        <v>135</v>
      </c>
    </row>
    <row r="7903" spans="1:25" x14ac:dyDescent="0.45">
      <c r="A7903" t="s">
        <v>133</v>
      </c>
      <c r="B7903" t="s">
        <v>639</v>
      </c>
      <c r="C7903">
        <v>50243</v>
      </c>
      <c r="D7903" t="s">
        <v>640</v>
      </c>
      <c r="F7903">
        <v>2012</v>
      </c>
      <c r="G7903">
        <v>8474</v>
      </c>
      <c r="H7903">
        <v>8464.25</v>
      </c>
      <c r="I7903">
        <v>1399564.25</v>
      </c>
      <c r="K7903">
        <v>4.0170000000000003</v>
      </c>
      <c r="L7903">
        <v>1E-3</v>
      </c>
      <c r="M7903">
        <v>787071.33100000001</v>
      </c>
      <c r="N7903">
        <v>5.8799999999999998E-2</v>
      </c>
      <c r="O7903">
        <v>202.66</v>
      </c>
      <c r="P7903">
        <v>3.0599999999999999E-2</v>
      </c>
      <c r="Q7903">
        <v>13427062.025</v>
      </c>
      <c r="R7903" t="s">
        <v>34</v>
      </c>
      <c r="S7903" t="s">
        <v>38</v>
      </c>
      <c r="T7903" t="s">
        <v>89</v>
      </c>
      <c r="V7903" t="s">
        <v>302</v>
      </c>
      <c r="Y7903" t="s">
        <v>135</v>
      </c>
    </row>
    <row r="7904" spans="1:25" x14ac:dyDescent="0.45">
      <c r="A7904" t="s">
        <v>133</v>
      </c>
      <c r="B7904" t="s">
        <v>639</v>
      </c>
      <c r="C7904">
        <v>50243</v>
      </c>
      <c r="D7904" t="s">
        <v>640</v>
      </c>
      <c r="F7904">
        <v>2013</v>
      </c>
      <c r="G7904">
        <v>8264</v>
      </c>
      <c r="H7904">
        <v>8254.5</v>
      </c>
      <c r="I7904">
        <v>1404148.25</v>
      </c>
      <c r="K7904">
        <v>4.0759999999999996</v>
      </c>
      <c r="L7904">
        <v>1E-3</v>
      </c>
      <c r="M7904">
        <v>793406.43400000001</v>
      </c>
      <c r="N7904">
        <v>5.8700000000000002E-2</v>
      </c>
      <c r="O7904">
        <v>218.66900000000001</v>
      </c>
      <c r="P7904">
        <v>3.2599999999999997E-2</v>
      </c>
      <c r="Q7904">
        <v>13586536.050000001</v>
      </c>
      <c r="R7904" t="s">
        <v>34</v>
      </c>
      <c r="S7904" t="s">
        <v>38</v>
      </c>
      <c r="T7904" t="s">
        <v>89</v>
      </c>
      <c r="V7904" t="s">
        <v>302</v>
      </c>
      <c r="Y7904" t="s">
        <v>135</v>
      </c>
    </row>
    <row r="7905" spans="1:25" x14ac:dyDescent="0.45">
      <c r="A7905" t="s">
        <v>133</v>
      </c>
      <c r="B7905" t="s">
        <v>639</v>
      </c>
      <c r="C7905">
        <v>50243</v>
      </c>
      <c r="D7905" t="s">
        <v>640</v>
      </c>
      <c r="F7905">
        <v>2014</v>
      </c>
      <c r="G7905">
        <v>3469</v>
      </c>
      <c r="H7905">
        <v>3417</v>
      </c>
      <c r="I7905">
        <v>418142.25</v>
      </c>
      <c r="K7905">
        <v>1.325</v>
      </c>
      <c r="L7905">
        <v>1E-3</v>
      </c>
      <c r="M7905">
        <v>259499.33900000001</v>
      </c>
      <c r="N7905">
        <v>6.0199999999999997E-2</v>
      </c>
      <c r="O7905">
        <v>76.828000000000003</v>
      </c>
      <c r="P7905">
        <v>3.8699999999999998E-2</v>
      </c>
      <c r="Q7905">
        <v>4456967.4000000004</v>
      </c>
      <c r="R7905" t="s">
        <v>34</v>
      </c>
      <c r="S7905" t="s">
        <v>38</v>
      </c>
      <c r="T7905" t="s">
        <v>89</v>
      </c>
      <c r="V7905" t="s">
        <v>302</v>
      </c>
      <c r="Y7905" t="s">
        <v>135</v>
      </c>
    </row>
    <row r="7906" spans="1:25" x14ac:dyDescent="0.45">
      <c r="A7906" t="s">
        <v>133</v>
      </c>
      <c r="B7906" t="s">
        <v>639</v>
      </c>
      <c r="C7906">
        <v>50243</v>
      </c>
      <c r="D7906" t="s">
        <v>640</v>
      </c>
      <c r="F7906">
        <v>2015</v>
      </c>
      <c r="G7906">
        <v>554</v>
      </c>
      <c r="H7906">
        <v>522.5</v>
      </c>
      <c r="I7906">
        <v>60819</v>
      </c>
      <c r="K7906">
        <v>0.192</v>
      </c>
      <c r="L7906">
        <v>1.2999999999999999E-3</v>
      </c>
      <c r="M7906">
        <v>40779.930999999997</v>
      </c>
      <c r="N7906">
        <v>7.7899999999999997E-2</v>
      </c>
      <c r="O7906">
        <v>23.949000000000002</v>
      </c>
      <c r="P7906">
        <v>9.0499999999999997E-2</v>
      </c>
      <c r="Q7906">
        <v>628932.57499999995</v>
      </c>
      <c r="R7906" t="s">
        <v>34</v>
      </c>
      <c r="S7906" t="s">
        <v>38</v>
      </c>
      <c r="T7906" t="s">
        <v>89</v>
      </c>
      <c r="V7906" t="s">
        <v>302</v>
      </c>
      <c r="Y7906" t="s">
        <v>135</v>
      </c>
    </row>
    <row r="7907" spans="1:25" x14ac:dyDescent="0.45">
      <c r="A7907" t="s">
        <v>133</v>
      </c>
      <c r="B7907" t="s">
        <v>639</v>
      </c>
      <c r="C7907">
        <v>50243</v>
      </c>
      <c r="D7907" t="s">
        <v>640</v>
      </c>
      <c r="F7907">
        <v>2016</v>
      </c>
      <c r="G7907">
        <v>118</v>
      </c>
      <c r="H7907">
        <v>88.75</v>
      </c>
      <c r="I7907">
        <v>9430.75</v>
      </c>
      <c r="K7907">
        <v>0.29899999999999999</v>
      </c>
      <c r="L7907">
        <v>7.9000000000000008E-3</v>
      </c>
      <c r="M7907">
        <v>6206.2110000000002</v>
      </c>
      <c r="N7907">
        <v>0.1177</v>
      </c>
      <c r="O7907">
        <v>3.76</v>
      </c>
      <c r="P7907">
        <v>9.69E-2</v>
      </c>
      <c r="Q7907">
        <v>108106.95</v>
      </c>
      <c r="R7907" t="s">
        <v>333</v>
      </c>
      <c r="S7907" t="s">
        <v>38</v>
      </c>
      <c r="T7907" t="s">
        <v>89</v>
      </c>
      <c r="V7907" t="s">
        <v>302</v>
      </c>
      <c r="Y7907" t="s">
        <v>135</v>
      </c>
    </row>
    <row r="7908" spans="1:25" x14ac:dyDescent="0.45">
      <c r="A7908" t="s">
        <v>133</v>
      </c>
      <c r="B7908" t="s">
        <v>639</v>
      </c>
      <c r="C7908">
        <v>50243</v>
      </c>
      <c r="D7908" t="s">
        <v>640</v>
      </c>
      <c r="F7908">
        <v>2017</v>
      </c>
      <c r="G7908">
        <v>71</v>
      </c>
      <c r="H7908">
        <v>60.77</v>
      </c>
      <c r="I7908">
        <v>6681.61</v>
      </c>
      <c r="K7908">
        <v>0.217</v>
      </c>
      <c r="L7908">
        <v>5.5999999999999999E-3</v>
      </c>
      <c r="M7908">
        <v>4797.2979999999998</v>
      </c>
      <c r="N7908">
        <v>6.4600000000000005E-2</v>
      </c>
      <c r="O7908">
        <v>2.8149999999999999</v>
      </c>
      <c r="P7908">
        <v>8.8099999999999998E-2</v>
      </c>
      <c r="Q7908">
        <v>80451.289000000004</v>
      </c>
      <c r="R7908" t="s">
        <v>333</v>
      </c>
      <c r="S7908" t="s">
        <v>38</v>
      </c>
      <c r="T7908" t="s">
        <v>89</v>
      </c>
      <c r="V7908" t="s">
        <v>302</v>
      </c>
      <c r="Y7908" t="s">
        <v>135</v>
      </c>
    </row>
    <row r="7909" spans="1:25" x14ac:dyDescent="0.45">
      <c r="A7909" t="s">
        <v>133</v>
      </c>
      <c r="B7909" t="s">
        <v>639</v>
      </c>
      <c r="C7909">
        <v>50243</v>
      </c>
      <c r="D7909" t="s">
        <v>640</v>
      </c>
      <c r="F7909">
        <v>2018</v>
      </c>
      <c r="G7909">
        <v>118</v>
      </c>
      <c r="H7909">
        <v>97.5</v>
      </c>
      <c r="I7909">
        <v>11087.75</v>
      </c>
      <c r="K7909">
        <v>0.21099999999999999</v>
      </c>
      <c r="L7909">
        <v>3.8999999999999998E-3</v>
      </c>
      <c r="M7909">
        <v>8939.6869999999999</v>
      </c>
      <c r="N7909">
        <v>0.1103</v>
      </c>
      <c r="O7909">
        <v>7.6420000000000003</v>
      </c>
      <c r="P7909">
        <v>0.13139999999999999</v>
      </c>
      <c r="Q7909">
        <v>127346.22500000001</v>
      </c>
      <c r="R7909" t="s">
        <v>333</v>
      </c>
      <c r="S7909" t="s">
        <v>38</v>
      </c>
      <c r="T7909" t="s">
        <v>89</v>
      </c>
      <c r="V7909" t="s">
        <v>302</v>
      </c>
      <c r="Y7909" t="s">
        <v>135</v>
      </c>
    </row>
    <row r="7910" spans="1:25" x14ac:dyDescent="0.45">
      <c r="A7910" t="s">
        <v>133</v>
      </c>
      <c r="B7910" t="s">
        <v>639</v>
      </c>
      <c r="C7910">
        <v>50243</v>
      </c>
      <c r="D7910" t="s">
        <v>640</v>
      </c>
      <c r="F7910">
        <v>2019</v>
      </c>
      <c r="G7910">
        <v>24</v>
      </c>
      <c r="H7910">
        <v>16.5</v>
      </c>
      <c r="I7910">
        <v>1631.25</v>
      </c>
      <c r="K7910">
        <v>4.9000000000000002E-2</v>
      </c>
      <c r="L7910">
        <v>5.3E-3</v>
      </c>
      <c r="M7910">
        <v>1312.8989999999999</v>
      </c>
      <c r="N7910">
        <v>7.0199999999999999E-2</v>
      </c>
      <c r="O7910">
        <v>1.3149999999999999</v>
      </c>
      <c r="P7910">
        <v>0.1308</v>
      </c>
      <c r="Q7910">
        <v>20689.55</v>
      </c>
      <c r="R7910" t="s">
        <v>333</v>
      </c>
      <c r="S7910" t="s">
        <v>38</v>
      </c>
      <c r="T7910" t="s">
        <v>89</v>
      </c>
      <c r="V7910" t="s">
        <v>302</v>
      </c>
      <c r="Y7910" t="s">
        <v>135</v>
      </c>
    </row>
    <row r="7911" spans="1:25" x14ac:dyDescent="0.45">
      <c r="A7911" t="s">
        <v>133</v>
      </c>
      <c r="B7911" t="s">
        <v>639</v>
      </c>
      <c r="C7911">
        <v>50243</v>
      </c>
      <c r="D7911" t="s">
        <v>640</v>
      </c>
      <c r="F7911">
        <v>2020</v>
      </c>
      <c r="G7911">
        <v>50</v>
      </c>
      <c r="H7911">
        <v>39.18</v>
      </c>
      <c r="I7911">
        <v>3932.29</v>
      </c>
      <c r="K7911">
        <v>0.127</v>
      </c>
      <c r="L7911">
        <v>5.4000000000000003E-3</v>
      </c>
      <c r="M7911">
        <v>2987.2020000000002</v>
      </c>
      <c r="N7911">
        <v>6.5600000000000006E-2</v>
      </c>
      <c r="O7911">
        <v>3.0089999999999999</v>
      </c>
      <c r="P7911">
        <v>0.12709999999999999</v>
      </c>
      <c r="Q7911">
        <v>49396.883999999998</v>
      </c>
      <c r="R7911" t="s">
        <v>333</v>
      </c>
      <c r="S7911" t="s">
        <v>38</v>
      </c>
      <c r="T7911" t="s">
        <v>89</v>
      </c>
      <c r="V7911" t="s">
        <v>302</v>
      </c>
      <c r="Y7911" t="s">
        <v>135</v>
      </c>
    </row>
    <row r="7912" spans="1:25" x14ac:dyDescent="0.45">
      <c r="A7912" t="s">
        <v>133</v>
      </c>
      <c r="B7912" t="s">
        <v>639</v>
      </c>
      <c r="C7912">
        <v>50243</v>
      </c>
      <c r="D7912" t="s">
        <v>640</v>
      </c>
      <c r="F7912">
        <v>2021</v>
      </c>
      <c r="G7912">
        <v>71</v>
      </c>
      <c r="H7912">
        <v>57.5</v>
      </c>
      <c r="I7912">
        <v>5816</v>
      </c>
      <c r="K7912">
        <v>0.189</v>
      </c>
      <c r="L7912">
        <v>5.3E-3</v>
      </c>
      <c r="M7912">
        <v>4364.1030000000001</v>
      </c>
      <c r="N7912">
        <v>8.0399999999999999E-2</v>
      </c>
      <c r="O7912">
        <v>4.5129999999999999</v>
      </c>
      <c r="P7912">
        <v>0.1241</v>
      </c>
      <c r="Q7912">
        <v>72829.75</v>
      </c>
      <c r="R7912" t="s">
        <v>333</v>
      </c>
      <c r="S7912" t="s">
        <v>38</v>
      </c>
      <c r="T7912" t="s">
        <v>89</v>
      </c>
      <c r="V7912" t="s">
        <v>302</v>
      </c>
      <c r="Y7912" t="s">
        <v>135</v>
      </c>
    </row>
    <row r="7913" spans="1:25" x14ac:dyDescent="0.45">
      <c r="A7913" t="s">
        <v>133</v>
      </c>
      <c r="B7913" t="s">
        <v>639</v>
      </c>
      <c r="C7913">
        <v>50243</v>
      </c>
      <c r="D7913" t="s">
        <v>640</v>
      </c>
      <c r="F7913">
        <v>2022</v>
      </c>
      <c r="G7913">
        <v>116</v>
      </c>
      <c r="H7913">
        <v>92.5</v>
      </c>
      <c r="I7913">
        <v>9673.25</v>
      </c>
      <c r="K7913">
        <v>0.248</v>
      </c>
      <c r="L7913">
        <v>4.4000000000000003E-3</v>
      </c>
      <c r="M7913">
        <v>7243.0929999999998</v>
      </c>
      <c r="N7913">
        <v>0.14269999999999999</v>
      </c>
      <c r="O7913">
        <v>6.5590000000000002</v>
      </c>
      <c r="P7913">
        <v>0.11890000000000001</v>
      </c>
      <c r="Q7913">
        <v>114025.55</v>
      </c>
      <c r="R7913" t="s">
        <v>333</v>
      </c>
      <c r="S7913" t="s">
        <v>38</v>
      </c>
      <c r="T7913" t="s">
        <v>89</v>
      </c>
      <c r="V7913" t="s">
        <v>302</v>
      </c>
      <c r="Y7913" t="s">
        <v>135</v>
      </c>
    </row>
    <row r="7914" spans="1:25" x14ac:dyDescent="0.45">
      <c r="A7914" t="s">
        <v>133</v>
      </c>
      <c r="B7914" t="s">
        <v>639</v>
      </c>
      <c r="C7914">
        <v>50243</v>
      </c>
      <c r="D7914" t="s">
        <v>640</v>
      </c>
      <c r="F7914">
        <v>2023</v>
      </c>
      <c r="G7914">
        <v>174</v>
      </c>
      <c r="H7914">
        <v>137.25</v>
      </c>
      <c r="I7914">
        <v>13756.25</v>
      </c>
      <c r="K7914">
        <v>0.44600000000000001</v>
      </c>
      <c r="L7914">
        <v>5.3E-3</v>
      </c>
      <c r="M7914">
        <v>10048.495000000001</v>
      </c>
      <c r="N7914">
        <v>0.10970000000000001</v>
      </c>
      <c r="O7914">
        <v>6.03</v>
      </c>
      <c r="P7914">
        <v>9.5299999999999996E-2</v>
      </c>
      <c r="Q7914">
        <v>169445.25</v>
      </c>
      <c r="R7914" t="s">
        <v>333</v>
      </c>
      <c r="S7914" t="s">
        <v>38</v>
      </c>
      <c r="T7914" t="s">
        <v>89</v>
      </c>
      <c r="V7914" t="s">
        <v>302</v>
      </c>
      <c r="Y7914" t="s">
        <v>135</v>
      </c>
    </row>
    <row r="7915" spans="1:25" x14ac:dyDescent="0.45">
      <c r="A7915" t="s">
        <v>133</v>
      </c>
      <c r="B7915" t="s">
        <v>639</v>
      </c>
      <c r="C7915">
        <v>50243</v>
      </c>
      <c r="D7915" t="s">
        <v>640</v>
      </c>
      <c r="F7915">
        <v>2024</v>
      </c>
      <c r="G7915">
        <v>31</v>
      </c>
      <c r="H7915">
        <v>23.75</v>
      </c>
      <c r="I7915">
        <v>2157.75</v>
      </c>
      <c r="K7915">
        <v>7.3999999999999996E-2</v>
      </c>
      <c r="L7915">
        <v>5.0000000000000001E-3</v>
      </c>
      <c r="M7915">
        <v>1580.4970000000001</v>
      </c>
      <c r="N7915">
        <v>0.33029999999999998</v>
      </c>
      <c r="O7915">
        <v>1.05</v>
      </c>
      <c r="P7915">
        <v>9.4799999999999995E-2</v>
      </c>
      <c r="Q7915">
        <v>27280.125</v>
      </c>
      <c r="R7915" t="s">
        <v>333</v>
      </c>
      <c r="S7915" t="s">
        <v>38</v>
      </c>
      <c r="T7915" t="s">
        <v>89</v>
      </c>
      <c r="V7915" t="s">
        <v>302</v>
      </c>
      <c r="Y7915" t="s">
        <v>135</v>
      </c>
    </row>
    <row r="7916" spans="1:25" x14ac:dyDescent="0.45">
      <c r="A7916" t="s">
        <v>122</v>
      </c>
      <c r="B7916" t="s">
        <v>641</v>
      </c>
      <c r="C7916">
        <v>50282</v>
      </c>
      <c r="D7916" t="s">
        <v>642</v>
      </c>
      <c r="E7916" t="s">
        <v>643</v>
      </c>
      <c r="F7916">
        <v>2009</v>
      </c>
      <c r="G7916">
        <v>7841</v>
      </c>
      <c r="H7916">
        <v>7821.65</v>
      </c>
      <c r="J7916">
        <v>2702784.75</v>
      </c>
      <c r="M7916">
        <v>371666.13500000001</v>
      </c>
      <c r="O7916">
        <v>1294.0540000000001</v>
      </c>
      <c r="R7916" t="s">
        <v>82</v>
      </c>
      <c r="S7916" t="s">
        <v>38</v>
      </c>
      <c r="T7916" t="s">
        <v>65</v>
      </c>
      <c r="V7916" t="s">
        <v>50</v>
      </c>
      <c r="W7916" t="s">
        <v>51</v>
      </c>
      <c r="Y7916" t="s">
        <v>70</v>
      </c>
    </row>
    <row r="7917" spans="1:25" x14ac:dyDescent="0.45">
      <c r="A7917" t="s">
        <v>122</v>
      </c>
      <c r="B7917" t="s">
        <v>641</v>
      </c>
      <c r="C7917">
        <v>50282</v>
      </c>
      <c r="D7917" t="s">
        <v>642</v>
      </c>
      <c r="E7917" t="s">
        <v>643</v>
      </c>
      <c r="F7917">
        <v>2010</v>
      </c>
      <c r="G7917">
        <v>8463</v>
      </c>
      <c r="H7917">
        <v>8456.1200000000008</v>
      </c>
      <c r="J7917">
        <v>2962511.86</v>
      </c>
      <c r="M7917">
        <v>374819.87300000002</v>
      </c>
      <c r="O7917">
        <v>1256.962</v>
      </c>
      <c r="R7917" t="s">
        <v>82</v>
      </c>
      <c r="S7917" t="s">
        <v>38</v>
      </c>
      <c r="T7917" t="s">
        <v>65</v>
      </c>
      <c r="V7917" t="s">
        <v>50</v>
      </c>
      <c r="W7917" t="s">
        <v>51</v>
      </c>
      <c r="Y7917" t="s">
        <v>70</v>
      </c>
    </row>
    <row r="7918" spans="1:25" x14ac:dyDescent="0.45">
      <c r="A7918" t="s">
        <v>122</v>
      </c>
      <c r="B7918" t="s">
        <v>641</v>
      </c>
      <c r="C7918">
        <v>50282</v>
      </c>
      <c r="D7918" t="s">
        <v>642</v>
      </c>
      <c r="E7918" t="s">
        <v>643</v>
      </c>
      <c r="F7918">
        <v>2011</v>
      </c>
      <c r="G7918">
        <v>8170</v>
      </c>
      <c r="H7918">
        <v>8157.12</v>
      </c>
      <c r="J7918">
        <v>2608111.2799999998</v>
      </c>
      <c r="M7918">
        <v>388862.43300000002</v>
      </c>
      <c r="O7918">
        <v>1532.354</v>
      </c>
      <c r="R7918" t="s">
        <v>82</v>
      </c>
      <c r="S7918" t="s">
        <v>38</v>
      </c>
      <c r="T7918" t="s">
        <v>65</v>
      </c>
      <c r="V7918" t="s">
        <v>50</v>
      </c>
      <c r="W7918" t="s">
        <v>51</v>
      </c>
      <c r="Y7918" t="s">
        <v>70</v>
      </c>
    </row>
    <row r="7919" spans="1:25" x14ac:dyDescent="0.45">
      <c r="A7919" t="s">
        <v>122</v>
      </c>
      <c r="B7919" t="s">
        <v>641</v>
      </c>
      <c r="C7919">
        <v>50282</v>
      </c>
      <c r="D7919" t="s">
        <v>642</v>
      </c>
      <c r="E7919" t="s">
        <v>643</v>
      </c>
      <c r="F7919">
        <v>2012</v>
      </c>
      <c r="G7919">
        <v>8784</v>
      </c>
      <c r="H7919">
        <v>8783.9699999999993</v>
      </c>
      <c r="J7919">
        <v>2506568.5499999998</v>
      </c>
      <c r="M7919">
        <v>354991.571</v>
      </c>
      <c r="O7919">
        <v>1094.616</v>
      </c>
      <c r="R7919" t="s">
        <v>82</v>
      </c>
      <c r="S7919" t="s">
        <v>38</v>
      </c>
      <c r="T7919" t="s">
        <v>65</v>
      </c>
      <c r="V7919" t="s">
        <v>50</v>
      </c>
      <c r="W7919" t="s">
        <v>51</v>
      </c>
      <c r="Y7919" t="s">
        <v>70</v>
      </c>
    </row>
    <row r="7920" spans="1:25" x14ac:dyDescent="0.45">
      <c r="A7920" t="s">
        <v>122</v>
      </c>
      <c r="B7920" t="s">
        <v>641</v>
      </c>
      <c r="C7920">
        <v>50282</v>
      </c>
      <c r="D7920" t="s">
        <v>642</v>
      </c>
      <c r="E7920" t="s">
        <v>643</v>
      </c>
      <c r="F7920">
        <v>2013</v>
      </c>
      <c r="G7920">
        <v>7973</v>
      </c>
      <c r="H7920">
        <v>7972.1</v>
      </c>
      <c r="J7920">
        <v>1803308.07</v>
      </c>
      <c r="M7920">
        <v>239308.39300000001</v>
      </c>
      <c r="O7920">
        <v>813.05100000000004</v>
      </c>
      <c r="R7920" t="s">
        <v>82</v>
      </c>
      <c r="S7920" t="s">
        <v>38</v>
      </c>
      <c r="T7920" t="s">
        <v>65</v>
      </c>
      <c r="V7920" t="s">
        <v>50</v>
      </c>
      <c r="W7920" t="s">
        <v>51</v>
      </c>
      <c r="Y7920" t="s">
        <v>70</v>
      </c>
    </row>
    <row r="7921" spans="1:25" x14ac:dyDescent="0.45">
      <c r="A7921" t="s">
        <v>122</v>
      </c>
      <c r="B7921" t="s">
        <v>641</v>
      </c>
      <c r="C7921">
        <v>50282</v>
      </c>
      <c r="D7921" t="s">
        <v>642</v>
      </c>
      <c r="E7921" t="s">
        <v>643</v>
      </c>
      <c r="F7921">
        <v>2014</v>
      </c>
      <c r="G7921">
        <v>6119</v>
      </c>
      <c r="H7921">
        <v>6111.57</v>
      </c>
      <c r="J7921">
        <v>1425619.92</v>
      </c>
      <c r="M7921">
        <v>192412.22</v>
      </c>
      <c r="O7921">
        <v>682.66399999999999</v>
      </c>
      <c r="R7921" t="s">
        <v>82</v>
      </c>
      <c r="S7921" t="s">
        <v>38</v>
      </c>
      <c r="T7921" t="s">
        <v>65</v>
      </c>
      <c r="V7921" t="s">
        <v>50</v>
      </c>
      <c r="W7921" t="s">
        <v>51</v>
      </c>
      <c r="Y7921" t="s">
        <v>70</v>
      </c>
    </row>
    <row r="7922" spans="1:25" x14ac:dyDescent="0.45">
      <c r="A7922" t="s">
        <v>122</v>
      </c>
      <c r="B7922" t="s">
        <v>641</v>
      </c>
      <c r="C7922">
        <v>50282</v>
      </c>
      <c r="D7922" t="s">
        <v>642</v>
      </c>
      <c r="E7922" t="s">
        <v>643</v>
      </c>
      <c r="F7922">
        <v>2015</v>
      </c>
      <c r="G7922">
        <v>3322</v>
      </c>
      <c r="H7922">
        <v>3295.75</v>
      </c>
      <c r="J7922">
        <v>830793.03</v>
      </c>
      <c r="M7922">
        <v>108900.74400000001</v>
      </c>
      <c r="O7922">
        <v>361.27600000000001</v>
      </c>
      <c r="R7922" t="s">
        <v>82</v>
      </c>
      <c r="S7922" t="s">
        <v>38</v>
      </c>
      <c r="T7922" t="s">
        <v>65</v>
      </c>
      <c r="V7922" t="s">
        <v>50</v>
      </c>
      <c r="W7922" t="s">
        <v>51</v>
      </c>
      <c r="Y7922" t="s">
        <v>70</v>
      </c>
    </row>
    <row r="7923" spans="1:25" x14ac:dyDescent="0.45">
      <c r="A7923" t="s">
        <v>122</v>
      </c>
      <c r="B7923" t="s">
        <v>641</v>
      </c>
      <c r="C7923">
        <v>50282</v>
      </c>
      <c r="D7923" t="s">
        <v>642</v>
      </c>
      <c r="E7923" t="s">
        <v>643</v>
      </c>
      <c r="F7923">
        <v>2016</v>
      </c>
      <c r="G7923">
        <v>6681</v>
      </c>
      <c r="H7923">
        <v>6662.47</v>
      </c>
      <c r="J7923">
        <v>780121.69</v>
      </c>
      <c r="M7923">
        <v>82131.168000000005</v>
      </c>
      <c r="O7923">
        <v>146.97200000000001</v>
      </c>
      <c r="R7923" t="s">
        <v>82</v>
      </c>
      <c r="S7923" t="s">
        <v>38</v>
      </c>
      <c r="T7923" t="s">
        <v>65</v>
      </c>
      <c r="V7923" t="s">
        <v>50</v>
      </c>
      <c r="W7923" t="s">
        <v>51</v>
      </c>
      <c r="Y7923" t="s">
        <v>70</v>
      </c>
    </row>
    <row r="7924" spans="1:25" x14ac:dyDescent="0.45">
      <c r="A7924" t="s">
        <v>122</v>
      </c>
      <c r="B7924" t="s">
        <v>641</v>
      </c>
      <c r="C7924">
        <v>50282</v>
      </c>
      <c r="D7924" t="s">
        <v>642</v>
      </c>
      <c r="E7924" t="s">
        <v>643</v>
      </c>
      <c r="F7924">
        <v>2017</v>
      </c>
      <c r="G7924">
        <v>8257</v>
      </c>
      <c r="H7924">
        <v>8248.3799999999992</v>
      </c>
      <c r="J7924">
        <v>1335081.76</v>
      </c>
      <c r="M7924">
        <v>150190.09299999999</v>
      </c>
      <c r="O7924">
        <v>343.38</v>
      </c>
      <c r="R7924" t="s">
        <v>82</v>
      </c>
      <c r="S7924" t="s">
        <v>38</v>
      </c>
      <c r="T7924" t="s">
        <v>65</v>
      </c>
      <c r="V7924" t="s">
        <v>50</v>
      </c>
      <c r="W7924" t="s">
        <v>51</v>
      </c>
      <c r="Y7924" t="s">
        <v>70</v>
      </c>
    </row>
    <row r="7925" spans="1:25" x14ac:dyDescent="0.45">
      <c r="A7925" t="s">
        <v>122</v>
      </c>
      <c r="B7925" t="s">
        <v>641</v>
      </c>
      <c r="C7925">
        <v>50282</v>
      </c>
      <c r="D7925" t="s">
        <v>642</v>
      </c>
      <c r="E7925" t="s">
        <v>643</v>
      </c>
      <c r="F7925">
        <v>2018</v>
      </c>
      <c r="G7925">
        <v>8442</v>
      </c>
      <c r="H7925">
        <v>8426.69</v>
      </c>
      <c r="J7925">
        <v>1431652.58</v>
      </c>
      <c r="M7925">
        <v>165962.70300000001</v>
      </c>
      <c r="O7925">
        <v>382.81599999999997</v>
      </c>
      <c r="R7925" t="s">
        <v>82</v>
      </c>
      <c r="S7925" t="s">
        <v>38</v>
      </c>
      <c r="T7925" t="s">
        <v>65</v>
      </c>
      <c r="V7925" t="s">
        <v>50</v>
      </c>
      <c r="W7925" t="s">
        <v>51</v>
      </c>
      <c r="Y7925" t="s">
        <v>70</v>
      </c>
    </row>
    <row r="7926" spans="1:25" x14ac:dyDescent="0.45">
      <c r="A7926" t="s">
        <v>122</v>
      </c>
      <c r="B7926" t="s">
        <v>641</v>
      </c>
      <c r="C7926">
        <v>50282</v>
      </c>
      <c r="D7926" t="s">
        <v>642</v>
      </c>
      <c r="E7926" t="s">
        <v>643</v>
      </c>
      <c r="F7926">
        <v>2019</v>
      </c>
      <c r="G7926">
        <v>3543</v>
      </c>
      <c r="H7926">
        <v>3540.49</v>
      </c>
      <c r="J7926">
        <v>650934.29</v>
      </c>
      <c r="M7926">
        <v>64544.463000000003</v>
      </c>
      <c r="O7926">
        <v>146.16800000000001</v>
      </c>
      <c r="R7926" t="s">
        <v>82</v>
      </c>
      <c r="S7926" t="s">
        <v>38</v>
      </c>
      <c r="T7926" t="s">
        <v>65</v>
      </c>
      <c r="V7926" t="s">
        <v>50</v>
      </c>
      <c r="W7926" t="s">
        <v>51</v>
      </c>
      <c r="Y7926" t="s">
        <v>70</v>
      </c>
    </row>
    <row r="7927" spans="1:25" x14ac:dyDescent="0.45">
      <c r="A7927" t="s">
        <v>122</v>
      </c>
      <c r="B7927" t="s">
        <v>641</v>
      </c>
      <c r="C7927">
        <v>50282</v>
      </c>
      <c r="D7927" t="s">
        <v>642</v>
      </c>
      <c r="E7927" t="s">
        <v>643</v>
      </c>
      <c r="F7927">
        <v>2020</v>
      </c>
      <c r="G7927">
        <v>0</v>
      </c>
      <c r="H7927">
        <v>0</v>
      </c>
      <c r="R7927" t="s">
        <v>82</v>
      </c>
      <c r="S7927" t="s">
        <v>38</v>
      </c>
      <c r="T7927" t="s">
        <v>65</v>
      </c>
      <c r="V7927" t="s">
        <v>50</v>
      </c>
      <c r="W7927" t="s">
        <v>51</v>
      </c>
      <c r="Y7927" t="s">
        <v>70</v>
      </c>
    </row>
    <row r="7928" spans="1:25" x14ac:dyDescent="0.45">
      <c r="A7928" t="s">
        <v>122</v>
      </c>
      <c r="B7928" t="s">
        <v>641</v>
      </c>
      <c r="C7928">
        <v>50282</v>
      </c>
      <c r="D7928" t="s">
        <v>642</v>
      </c>
      <c r="E7928" t="s">
        <v>643</v>
      </c>
      <c r="F7928">
        <v>2021</v>
      </c>
      <c r="G7928">
        <v>0</v>
      </c>
      <c r="H7928">
        <v>0</v>
      </c>
      <c r="R7928" t="s">
        <v>82</v>
      </c>
      <c r="S7928" t="s">
        <v>38</v>
      </c>
      <c r="T7928" t="s">
        <v>65</v>
      </c>
      <c r="V7928" t="s">
        <v>50</v>
      </c>
      <c r="W7928" t="s">
        <v>51</v>
      </c>
      <c r="Y7928" t="s">
        <v>70</v>
      </c>
    </row>
    <row r="7929" spans="1:25" x14ac:dyDescent="0.45">
      <c r="A7929" t="s">
        <v>122</v>
      </c>
      <c r="B7929" t="s">
        <v>641</v>
      </c>
      <c r="C7929">
        <v>50282</v>
      </c>
      <c r="D7929" t="s">
        <v>642</v>
      </c>
      <c r="E7929" t="s">
        <v>643</v>
      </c>
      <c r="F7929">
        <v>2022</v>
      </c>
      <c r="G7929">
        <v>0</v>
      </c>
      <c r="H7929">
        <v>0</v>
      </c>
      <c r="R7929" t="s">
        <v>82</v>
      </c>
      <c r="S7929" t="s">
        <v>38</v>
      </c>
      <c r="T7929" t="s">
        <v>65</v>
      </c>
      <c r="V7929" t="s">
        <v>50</v>
      </c>
      <c r="W7929" t="s">
        <v>51</v>
      </c>
      <c r="Y7929" t="s">
        <v>70</v>
      </c>
    </row>
    <row r="7930" spans="1:25" x14ac:dyDescent="0.45">
      <c r="A7930" t="s">
        <v>122</v>
      </c>
      <c r="B7930" t="s">
        <v>641</v>
      </c>
      <c r="C7930">
        <v>50282</v>
      </c>
      <c r="D7930" t="s">
        <v>642</v>
      </c>
      <c r="E7930" t="s">
        <v>643</v>
      </c>
      <c r="F7930">
        <v>2023</v>
      </c>
      <c r="G7930">
        <v>0</v>
      </c>
      <c r="H7930">
        <v>0</v>
      </c>
      <c r="R7930" t="s">
        <v>82</v>
      </c>
      <c r="S7930" t="s">
        <v>38</v>
      </c>
      <c r="T7930" t="s">
        <v>65</v>
      </c>
      <c r="V7930" t="s">
        <v>50</v>
      </c>
      <c r="W7930" t="s">
        <v>51</v>
      </c>
      <c r="Y7930" t="s">
        <v>70</v>
      </c>
    </row>
    <row r="7931" spans="1:25" x14ac:dyDescent="0.45">
      <c r="A7931" t="s">
        <v>122</v>
      </c>
      <c r="B7931" t="s">
        <v>641</v>
      </c>
      <c r="C7931">
        <v>50282</v>
      </c>
      <c r="D7931" t="s">
        <v>644</v>
      </c>
      <c r="E7931" t="s">
        <v>643</v>
      </c>
      <c r="F7931">
        <v>2009</v>
      </c>
      <c r="G7931">
        <v>8376</v>
      </c>
      <c r="H7931">
        <v>8369.27</v>
      </c>
      <c r="J7931">
        <v>4464033.57</v>
      </c>
      <c r="M7931">
        <v>614667.70900000003</v>
      </c>
      <c r="O7931">
        <v>2063.683</v>
      </c>
      <c r="R7931" t="s">
        <v>82</v>
      </c>
      <c r="S7931" t="s">
        <v>34</v>
      </c>
      <c r="T7931" t="s">
        <v>46</v>
      </c>
      <c r="V7931" t="s">
        <v>464</v>
      </c>
      <c r="W7931" t="s">
        <v>98</v>
      </c>
      <c r="Y7931" t="s">
        <v>70</v>
      </c>
    </row>
    <row r="7932" spans="1:25" x14ac:dyDescent="0.45">
      <c r="A7932" t="s">
        <v>122</v>
      </c>
      <c r="B7932" t="s">
        <v>641</v>
      </c>
      <c r="C7932">
        <v>50282</v>
      </c>
      <c r="D7932" t="s">
        <v>644</v>
      </c>
      <c r="E7932" t="s">
        <v>643</v>
      </c>
      <c r="F7932">
        <v>2010</v>
      </c>
      <c r="G7932">
        <v>8471</v>
      </c>
      <c r="H7932">
        <v>8464.4599999999991</v>
      </c>
      <c r="J7932">
        <v>4463187.92</v>
      </c>
      <c r="M7932">
        <v>561100.67500000005</v>
      </c>
      <c r="O7932">
        <v>1862.54</v>
      </c>
      <c r="R7932" t="s">
        <v>82</v>
      </c>
      <c r="S7932" t="s">
        <v>34</v>
      </c>
      <c r="T7932" t="s">
        <v>46</v>
      </c>
      <c r="V7932" t="s">
        <v>464</v>
      </c>
      <c r="W7932" t="s">
        <v>98</v>
      </c>
      <c r="Y7932" t="s">
        <v>70</v>
      </c>
    </row>
    <row r="7933" spans="1:25" x14ac:dyDescent="0.45">
      <c r="A7933" t="s">
        <v>122</v>
      </c>
      <c r="B7933" t="s">
        <v>641</v>
      </c>
      <c r="C7933">
        <v>50282</v>
      </c>
      <c r="D7933" t="s">
        <v>644</v>
      </c>
      <c r="E7933" t="s">
        <v>643</v>
      </c>
      <c r="F7933">
        <v>2011</v>
      </c>
      <c r="G7933">
        <v>8640</v>
      </c>
      <c r="H7933">
        <v>8629.92</v>
      </c>
      <c r="J7933">
        <v>4233926.72</v>
      </c>
      <c r="M7933">
        <v>633328.85800000001</v>
      </c>
      <c r="O7933">
        <v>2337.163</v>
      </c>
      <c r="R7933" t="s">
        <v>82</v>
      </c>
      <c r="S7933" t="s">
        <v>34</v>
      </c>
      <c r="T7933" t="s">
        <v>46</v>
      </c>
      <c r="V7933" t="s">
        <v>464</v>
      </c>
      <c r="W7933" t="s">
        <v>98</v>
      </c>
      <c r="Y7933" t="s">
        <v>70</v>
      </c>
    </row>
    <row r="7934" spans="1:25" x14ac:dyDescent="0.45">
      <c r="A7934" t="s">
        <v>122</v>
      </c>
      <c r="B7934" t="s">
        <v>641</v>
      </c>
      <c r="C7934">
        <v>50282</v>
      </c>
      <c r="D7934" t="s">
        <v>644</v>
      </c>
      <c r="E7934" t="s">
        <v>643</v>
      </c>
      <c r="F7934">
        <v>2012</v>
      </c>
      <c r="G7934">
        <v>8485</v>
      </c>
      <c r="H7934">
        <v>8479.76</v>
      </c>
      <c r="J7934">
        <v>3952342.32</v>
      </c>
      <c r="M7934">
        <v>556464.33200000005</v>
      </c>
      <c r="O7934">
        <v>1612.556</v>
      </c>
      <c r="R7934" t="s">
        <v>82</v>
      </c>
      <c r="S7934" t="s">
        <v>34</v>
      </c>
      <c r="T7934" t="s">
        <v>46</v>
      </c>
      <c r="V7934" t="s">
        <v>464</v>
      </c>
      <c r="W7934" t="s">
        <v>98</v>
      </c>
      <c r="Y7934" t="s">
        <v>70</v>
      </c>
    </row>
    <row r="7935" spans="1:25" x14ac:dyDescent="0.45">
      <c r="A7935" t="s">
        <v>122</v>
      </c>
      <c r="B7935" t="s">
        <v>641</v>
      </c>
      <c r="C7935">
        <v>50282</v>
      </c>
      <c r="D7935" t="s">
        <v>644</v>
      </c>
      <c r="E7935" t="s">
        <v>643</v>
      </c>
      <c r="F7935">
        <v>2013</v>
      </c>
      <c r="G7935">
        <v>8220</v>
      </c>
      <c r="H7935">
        <v>8213.74</v>
      </c>
      <c r="J7935">
        <v>4092542.77</v>
      </c>
      <c r="M7935">
        <v>557929.45900000003</v>
      </c>
      <c r="O7935">
        <v>1629.393</v>
      </c>
      <c r="R7935" t="s">
        <v>82</v>
      </c>
      <c r="S7935" t="s">
        <v>34</v>
      </c>
      <c r="T7935" t="s">
        <v>46</v>
      </c>
      <c r="V7935" t="s">
        <v>464</v>
      </c>
      <c r="W7935" t="s">
        <v>98</v>
      </c>
      <c r="Y7935" t="s">
        <v>70</v>
      </c>
    </row>
    <row r="7936" spans="1:25" x14ac:dyDescent="0.45">
      <c r="A7936" t="s">
        <v>122</v>
      </c>
      <c r="B7936" t="s">
        <v>641</v>
      </c>
      <c r="C7936">
        <v>50282</v>
      </c>
      <c r="D7936" t="s">
        <v>644</v>
      </c>
      <c r="E7936" t="s">
        <v>643</v>
      </c>
      <c r="F7936">
        <v>2014</v>
      </c>
      <c r="G7936">
        <v>8508</v>
      </c>
      <c r="H7936">
        <v>8502.2099999999991</v>
      </c>
      <c r="J7936">
        <v>4536850.43</v>
      </c>
      <c r="M7936">
        <v>607340.723</v>
      </c>
      <c r="O7936">
        <v>1648.5129999999999</v>
      </c>
      <c r="R7936" t="s">
        <v>82</v>
      </c>
      <c r="S7936" t="s">
        <v>34</v>
      </c>
      <c r="T7936" t="s">
        <v>46</v>
      </c>
      <c r="V7936" t="s">
        <v>464</v>
      </c>
      <c r="W7936" t="s">
        <v>98</v>
      </c>
      <c r="Y7936" t="s">
        <v>70</v>
      </c>
    </row>
    <row r="7937" spans="1:25" x14ac:dyDescent="0.45">
      <c r="A7937" t="s">
        <v>122</v>
      </c>
      <c r="B7937" t="s">
        <v>641</v>
      </c>
      <c r="C7937">
        <v>50282</v>
      </c>
      <c r="D7937" t="s">
        <v>644</v>
      </c>
      <c r="E7937" t="s">
        <v>643</v>
      </c>
      <c r="F7937">
        <v>2015</v>
      </c>
      <c r="G7937">
        <v>8459</v>
      </c>
      <c r="H7937">
        <v>8452.2199999999993</v>
      </c>
      <c r="J7937">
        <v>4284278.25</v>
      </c>
      <c r="M7937">
        <v>555121.53500000003</v>
      </c>
      <c r="O7937">
        <v>1133.2809999999999</v>
      </c>
      <c r="R7937" t="s">
        <v>82</v>
      </c>
      <c r="S7937" t="s">
        <v>34</v>
      </c>
      <c r="T7937" t="s">
        <v>46</v>
      </c>
      <c r="V7937" t="s">
        <v>464</v>
      </c>
      <c r="W7937" t="s">
        <v>98</v>
      </c>
      <c r="Y7937" t="s">
        <v>70</v>
      </c>
    </row>
    <row r="7938" spans="1:25" x14ac:dyDescent="0.45">
      <c r="A7938" t="s">
        <v>122</v>
      </c>
      <c r="B7938" t="s">
        <v>641</v>
      </c>
      <c r="C7938">
        <v>50282</v>
      </c>
      <c r="D7938" t="s">
        <v>644</v>
      </c>
      <c r="E7938" t="s">
        <v>643</v>
      </c>
      <c r="F7938">
        <v>2016</v>
      </c>
      <c r="G7938">
        <v>8664</v>
      </c>
      <c r="H7938">
        <v>8659.6200000000008</v>
      </c>
      <c r="J7938">
        <v>4008787.42</v>
      </c>
      <c r="M7938">
        <v>443401.69300000003</v>
      </c>
      <c r="O7938">
        <v>746.51300000000003</v>
      </c>
      <c r="R7938" t="s">
        <v>82</v>
      </c>
      <c r="S7938" t="s">
        <v>34</v>
      </c>
      <c r="T7938" t="s">
        <v>46</v>
      </c>
      <c r="V7938" t="s">
        <v>464</v>
      </c>
      <c r="W7938" t="s">
        <v>98</v>
      </c>
      <c r="Y7938" t="s">
        <v>70</v>
      </c>
    </row>
    <row r="7939" spans="1:25" x14ac:dyDescent="0.45">
      <c r="A7939" t="s">
        <v>122</v>
      </c>
      <c r="B7939" t="s">
        <v>641</v>
      </c>
      <c r="C7939">
        <v>50282</v>
      </c>
      <c r="D7939" t="s">
        <v>644</v>
      </c>
      <c r="E7939" t="s">
        <v>643</v>
      </c>
      <c r="F7939">
        <v>2017</v>
      </c>
      <c r="G7939">
        <v>8340</v>
      </c>
      <c r="H7939">
        <v>8334.7099999999991</v>
      </c>
      <c r="J7939">
        <v>3722382.91</v>
      </c>
      <c r="M7939">
        <v>427596.31900000002</v>
      </c>
      <c r="O7939">
        <v>946.86800000000005</v>
      </c>
      <c r="R7939" t="s">
        <v>82</v>
      </c>
      <c r="S7939" t="s">
        <v>34</v>
      </c>
      <c r="T7939" t="s">
        <v>46</v>
      </c>
      <c r="V7939" t="s">
        <v>464</v>
      </c>
      <c r="W7939" t="s">
        <v>98</v>
      </c>
      <c r="Y7939" t="s">
        <v>70</v>
      </c>
    </row>
    <row r="7940" spans="1:25" x14ac:dyDescent="0.45">
      <c r="A7940" t="s">
        <v>122</v>
      </c>
      <c r="B7940" t="s">
        <v>641</v>
      </c>
      <c r="C7940">
        <v>50282</v>
      </c>
      <c r="D7940" t="s">
        <v>644</v>
      </c>
      <c r="E7940" t="s">
        <v>643</v>
      </c>
      <c r="F7940">
        <v>2018</v>
      </c>
      <c r="G7940">
        <v>8344</v>
      </c>
      <c r="H7940">
        <v>8329.17</v>
      </c>
      <c r="J7940">
        <v>3321812.17</v>
      </c>
      <c r="M7940">
        <v>399625.21299999999</v>
      </c>
      <c r="O7940">
        <v>904.43499999999995</v>
      </c>
      <c r="R7940" t="s">
        <v>82</v>
      </c>
      <c r="S7940" t="s">
        <v>34</v>
      </c>
      <c r="T7940" t="s">
        <v>46</v>
      </c>
      <c r="V7940" t="s">
        <v>464</v>
      </c>
      <c r="W7940" t="s">
        <v>98</v>
      </c>
      <c r="Y7940" t="s">
        <v>70</v>
      </c>
    </row>
    <row r="7941" spans="1:25" x14ac:dyDescent="0.45">
      <c r="A7941" t="s">
        <v>122</v>
      </c>
      <c r="B7941" t="s">
        <v>641</v>
      </c>
      <c r="C7941">
        <v>50282</v>
      </c>
      <c r="D7941" t="s">
        <v>644</v>
      </c>
      <c r="E7941" t="s">
        <v>643</v>
      </c>
      <c r="F7941">
        <v>2019</v>
      </c>
      <c r="G7941">
        <v>4343</v>
      </c>
      <c r="H7941">
        <v>4342.07</v>
      </c>
      <c r="J7941">
        <v>1682476.88</v>
      </c>
      <c r="M7941">
        <v>169435.95</v>
      </c>
      <c r="O7941">
        <v>381.596</v>
      </c>
      <c r="R7941" t="s">
        <v>82</v>
      </c>
      <c r="S7941" t="s">
        <v>34</v>
      </c>
      <c r="T7941" t="s">
        <v>46</v>
      </c>
      <c r="V7941" t="s">
        <v>464</v>
      </c>
      <c r="W7941" t="s">
        <v>98</v>
      </c>
      <c r="Y7941" t="s">
        <v>70</v>
      </c>
    </row>
    <row r="7942" spans="1:25" x14ac:dyDescent="0.45">
      <c r="A7942" t="s">
        <v>122</v>
      </c>
      <c r="B7942" t="s">
        <v>641</v>
      </c>
      <c r="C7942">
        <v>50282</v>
      </c>
      <c r="D7942" t="s">
        <v>644</v>
      </c>
      <c r="E7942" t="s">
        <v>643</v>
      </c>
      <c r="F7942">
        <v>2020</v>
      </c>
      <c r="G7942">
        <v>0</v>
      </c>
      <c r="H7942">
        <v>0</v>
      </c>
      <c r="R7942" t="s">
        <v>82</v>
      </c>
      <c r="S7942" t="s">
        <v>34</v>
      </c>
      <c r="T7942" t="s">
        <v>46</v>
      </c>
      <c r="V7942" t="s">
        <v>464</v>
      </c>
      <c r="W7942" t="s">
        <v>98</v>
      </c>
      <c r="Y7942" t="s">
        <v>70</v>
      </c>
    </row>
    <row r="7943" spans="1:25" x14ac:dyDescent="0.45">
      <c r="A7943" t="s">
        <v>122</v>
      </c>
      <c r="B7943" t="s">
        <v>641</v>
      </c>
      <c r="C7943">
        <v>50282</v>
      </c>
      <c r="D7943" t="s">
        <v>644</v>
      </c>
      <c r="E7943" t="s">
        <v>643</v>
      </c>
      <c r="F7943">
        <v>2021</v>
      </c>
      <c r="G7943">
        <v>0</v>
      </c>
      <c r="H7943">
        <v>0</v>
      </c>
      <c r="R7943" t="s">
        <v>82</v>
      </c>
      <c r="S7943" t="s">
        <v>34</v>
      </c>
      <c r="T7943" t="s">
        <v>46</v>
      </c>
      <c r="V7943" t="s">
        <v>464</v>
      </c>
      <c r="W7943" t="s">
        <v>98</v>
      </c>
      <c r="Y7943" t="s">
        <v>70</v>
      </c>
    </row>
    <row r="7944" spans="1:25" x14ac:dyDescent="0.45">
      <c r="A7944" t="s">
        <v>122</v>
      </c>
      <c r="B7944" t="s">
        <v>641</v>
      </c>
      <c r="C7944">
        <v>50282</v>
      </c>
      <c r="D7944" t="s">
        <v>644</v>
      </c>
      <c r="E7944" t="s">
        <v>643</v>
      </c>
      <c r="F7944">
        <v>2022</v>
      </c>
      <c r="G7944">
        <v>0</v>
      </c>
      <c r="H7944">
        <v>0</v>
      </c>
      <c r="R7944" t="s">
        <v>82</v>
      </c>
      <c r="S7944" t="s">
        <v>34</v>
      </c>
      <c r="T7944" t="s">
        <v>46</v>
      </c>
      <c r="V7944" t="s">
        <v>464</v>
      </c>
      <c r="W7944" t="s">
        <v>98</v>
      </c>
      <c r="Y7944" t="s">
        <v>70</v>
      </c>
    </row>
    <row r="7945" spans="1:25" x14ac:dyDescent="0.45">
      <c r="A7945" t="s">
        <v>122</v>
      </c>
      <c r="B7945" t="s">
        <v>641</v>
      </c>
      <c r="C7945">
        <v>50282</v>
      </c>
      <c r="D7945" t="s">
        <v>644</v>
      </c>
      <c r="E7945" t="s">
        <v>643</v>
      </c>
      <c r="F7945">
        <v>2023</v>
      </c>
      <c r="G7945">
        <v>0</v>
      </c>
      <c r="H7945">
        <v>0</v>
      </c>
      <c r="R7945" t="s">
        <v>82</v>
      </c>
      <c r="S7945" t="s">
        <v>34</v>
      </c>
      <c r="T7945" t="s">
        <v>46</v>
      </c>
      <c r="V7945" t="s">
        <v>464</v>
      </c>
      <c r="W7945" t="s">
        <v>98</v>
      </c>
      <c r="Y7945" t="s">
        <v>70</v>
      </c>
    </row>
    <row r="7946" spans="1:25" x14ac:dyDescent="0.45">
      <c r="A7946" t="s">
        <v>122</v>
      </c>
      <c r="B7946" t="s">
        <v>641</v>
      </c>
      <c r="C7946">
        <v>50282</v>
      </c>
      <c r="D7946" t="s">
        <v>645</v>
      </c>
      <c r="E7946" t="s">
        <v>643</v>
      </c>
      <c r="F7946">
        <v>2009</v>
      </c>
      <c r="G7946">
        <v>669</v>
      </c>
      <c r="H7946">
        <v>616.91</v>
      </c>
      <c r="J7946">
        <v>56803.68</v>
      </c>
      <c r="M7946">
        <v>9406.0759999999991</v>
      </c>
      <c r="O7946">
        <v>20.873000000000001</v>
      </c>
      <c r="R7946" t="s">
        <v>34</v>
      </c>
      <c r="T7946" t="s">
        <v>96</v>
      </c>
      <c r="Y7946" t="s">
        <v>70</v>
      </c>
    </row>
    <row r="7947" spans="1:25" x14ac:dyDescent="0.45">
      <c r="A7947" t="s">
        <v>122</v>
      </c>
      <c r="B7947" t="s">
        <v>641</v>
      </c>
      <c r="C7947">
        <v>50282</v>
      </c>
      <c r="D7947" t="s">
        <v>645</v>
      </c>
      <c r="E7947" t="s">
        <v>643</v>
      </c>
      <c r="F7947">
        <v>2010</v>
      </c>
      <c r="G7947">
        <v>834</v>
      </c>
      <c r="H7947">
        <v>801.25</v>
      </c>
      <c r="J7947">
        <v>115689.47</v>
      </c>
      <c r="M7947">
        <v>14778.665000000001</v>
      </c>
      <c r="O7947">
        <v>46.807000000000002</v>
      </c>
      <c r="R7947" t="s">
        <v>34</v>
      </c>
      <c r="T7947" t="s">
        <v>96</v>
      </c>
      <c r="Y7947" t="s">
        <v>70</v>
      </c>
    </row>
    <row r="7948" spans="1:25" x14ac:dyDescent="0.45">
      <c r="A7948" t="s">
        <v>122</v>
      </c>
      <c r="B7948" t="s">
        <v>641</v>
      </c>
      <c r="C7948">
        <v>50282</v>
      </c>
      <c r="D7948" t="s">
        <v>645</v>
      </c>
      <c r="E7948" t="s">
        <v>643</v>
      </c>
      <c r="F7948">
        <v>2011</v>
      </c>
      <c r="G7948">
        <v>716</v>
      </c>
      <c r="H7948">
        <v>677.53</v>
      </c>
      <c r="J7948">
        <v>76218.36</v>
      </c>
      <c r="M7948">
        <v>12458.531999999999</v>
      </c>
      <c r="O7948">
        <v>51.618000000000002</v>
      </c>
      <c r="R7948" t="s">
        <v>34</v>
      </c>
      <c r="T7948" t="s">
        <v>96</v>
      </c>
      <c r="Y7948" t="s">
        <v>70</v>
      </c>
    </row>
    <row r="7949" spans="1:25" x14ac:dyDescent="0.45">
      <c r="A7949" t="s">
        <v>122</v>
      </c>
      <c r="B7949" t="s">
        <v>641</v>
      </c>
      <c r="C7949">
        <v>50282</v>
      </c>
      <c r="D7949" t="s">
        <v>645</v>
      </c>
      <c r="E7949" t="s">
        <v>643</v>
      </c>
      <c r="F7949">
        <v>2012</v>
      </c>
      <c r="G7949">
        <v>1995</v>
      </c>
      <c r="H7949">
        <v>1969.33</v>
      </c>
      <c r="J7949">
        <v>193388.37</v>
      </c>
      <c r="M7949">
        <v>26504.588</v>
      </c>
      <c r="O7949">
        <v>67.835999999999999</v>
      </c>
      <c r="R7949" t="s">
        <v>34</v>
      </c>
      <c r="T7949" t="s">
        <v>96</v>
      </c>
      <c r="Y7949" t="s">
        <v>70</v>
      </c>
    </row>
    <row r="7950" spans="1:25" x14ac:dyDescent="0.45">
      <c r="A7950" t="s">
        <v>122</v>
      </c>
      <c r="B7950" t="s">
        <v>641</v>
      </c>
      <c r="C7950">
        <v>50282</v>
      </c>
      <c r="D7950" t="s">
        <v>645</v>
      </c>
      <c r="E7950" t="s">
        <v>643</v>
      </c>
      <c r="F7950">
        <v>2013</v>
      </c>
      <c r="G7950">
        <v>1450</v>
      </c>
      <c r="H7950">
        <v>1389.9</v>
      </c>
      <c r="J7950">
        <v>119413.37</v>
      </c>
      <c r="M7950">
        <v>14496.862999999999</v>
      </c>
      <c r="O7950">
        <v>40.773000000000003</v>
      </c>
      <c r="R7950" t="s">
        <v>34</v>
      </c>
      <c r="T7950" t="s">
        <v>96</v>
      </c>
      <c r="Y7950" t="s">
        <v>70</v>
      </c>
    </row>
    <row r="7951" spans="1:25" x14ac:dyDescent="0.45">
      <c r="A7951" t="s">
        <v>122</v>
      </c>
      <c r="B7951" t="s">
        <v>641</v>
      </c>
      <c r="C7951">
        <v>50282</v>
      </c>
      <c r="D7951" t="s">
        <v>645</v>
      </c>
      <c r="E7951" t="s">
        <v>643</v>
      </c>
      <c r="F7951">
        <v>2014</v>
      </c>
      <c r="G7951">
        <v>547</v>
      </c>
      <c r="H7951">
        <v>469.36</v>
      </c>
      <c r="J7951">
        <v>46107.63</v>
      </c>
      <c r="M7951">
        <v>5930.7920000000004</v>
      </c>
      <c r="O7951">
        <v>19.812999999999999</v>
      </c>
      <c r="R7951" t="s">
        <v>34</v>
      </c>
      <c r="T7951" t="s">
        <v>96</v>
      </c>
      <c r="Y7951" t="s">
        <v>70</v>
      </c>
    </row>
    <row r="7952" spans="1:25" x14ac:dyDescent="0.45">
      <c r="A7952" t="s">
        <v>122</v>
      </c>
      <c r="B7952" t="s">
        <v>641</v>
      </c>
      <c r="C7952">
        <v>50282</v>
      </c>
      <c r="D7952" t="s">
        <v>645</v>
      </c>
      <c r="E7952" t="s">
        <v>643</v>
      </c>
      <c r="F7952">
        <v>2015</v>
      </c>
      <c r="G7952">
        <v>2657</v>
      </c>
      <c r="H7952">
        <v>2621.13</v>
      </c>
      <c r="J7952">
        <v>177870.56</v>
      </c>
      <c r="M7952">
        <v>21924.366000000002</v>
      </c>
      <c r="O7952">
        <v>42.786000000000001</v>
      </c>
      <c r="R7952" t="s">
        <v>34</v>
      </c>
      <c r="T7952" t="s">
        <v>96</v>
      </c>
      <c r="Y7952" t="s">
        <v>70</v>
      </c>
    </row>
    <row r="7953" spans="1:25" x14ac:dyDescent="0.45">
      <c r="A7953" t="s">
        <v>122</v>
      </c>
      <c r="B7953" t="s">
        <v>641</v>
      </c>
      <c r="C7953">
        <v>50282</v>
      </c>
      <c r="D7953" t="s">
        <v>645</v>
      </c>
      <c r="E7953" t="s">
        <v>643</v>
      </c>
      <c r="F7953">
        <v>2016</v>
      </c>
      <c r="G7953">
        <v>2771</v>
      </c>
      <c r="H7953">
        <v>2756.51</v>
      </c>
      <c r="J7953">
        <v>331848.13</v>
      </c>
      <c r="M7953">
        <v>40731.218999999997</v>
      </c>
      <c r="O7953">
        <v>65.150999999999996</v>
      </c>
      <c r="R7953" t="s">
        <v>34</v>
      </c>
      <c r="T7953" t="s">
        <v>96</v>
      </c>
      <c r="Y7953" t="s">
        <v>70</v>
      </c>
    </row>
    <row r="7954" spans="1:25" x14ac:dyDescent="0.45">
      <c r="A7954" t="s">
        <v>122</v>
      </c>
      <c r="B7954" t="s">
        <v>641</v>
      </c>
      <c r="C7954">
        <v>50282</v>
      </c>
      <c r="D7954" t="s">
        <v>645</v>
      </c>
      <c r="E7954" t="s">
        <v>643</v>
      </c>
      <c r="F7954">
        <v>2017</v>
      </c>
      <c r="G7954">
        <v>838</v>
      </c>
      <c r="H7954">
        <v>812.79</v>
      </c>
      <c r="J7954">
        <v>92557.86</v>
      </c>
      <c r="M7954">
        <v>9150.9719999999998</v>
      </c>
      <c r="O7954">
        <v>19.567</v>
      </c>
      <c r="R7954" t="s">
        <v>34</v>
      </c>
      <c r="T7954" t="s">
        <v>96</v>
      </c>
      <c r="Y7954" t="s">
        <v>70</v>
      </c>
    </row>
    <row r="7955" spans="1:25" x14ac:dyDescent="0.45">
      <c r="A7955" t="s">
        <v>122</v>
      </c>
      <c r="B7955" t="s">
        <v>641</v>
      </c>
      <c r="C7955">
        <v>50282</v>
      </c>
      <c r="D7955" t="s">
        <v>645</v>
      </c>
      <c r="E7955" t="s">
        <v>643</v>
      </c>
      <c r="F7955">
        <v>2018</v>
      </c>
      <c r="G7955">
        <v>2354</v>
      </c>
      <c r="H7955">
        <v>2335.7600000000002</v>
      </c>
      <c r="J7955">
        <v>185192.79</v>
      </c>
      <c r="M7955">
        <v>20993.919000000002</v>
      </c>
      <c r="O7955">
        <v>42.02</v>
      </c>
      <c r="R7955" t="s">
        <v>34</v>
      </c>
      <c r="T7955" t="s">
        <v>96</v>
      </c>
      <c r="Y7955" t="s">
        <v>70</v>
      </c>
    </row>
    <row r="7956" spans="1:25" x14ac:dyDescent="0.45">
      <c r="A7956" t="s">
        <v>122</v>
      </c>
      <c r="B7956" t="s">
        <v>641</v>
      </c>
      <c r="C7956">
        <v>50282</v>
      </c>
      <c r="D7956" t="s">
        <v>645</v>
      </c>
      <c r="E7956" t="s">
        <v>643</v>
      </c>
      <c r="F7956">
        <v>2019</v>
      </c>
      <c r="G7956">
        <v>445</v>
      </c>
      <c r="H7956">
        <v>439.73</v>
      </c>
      <c r="J7956">
        <v>37593.870000000003</v>
      </c>
      <c r="M7956">
        <v>3493.4859999999999</v>
      </c>
      <c r="O7956">
        <v>7.2789999999999999</v>
      </c>
      <c r="R7956" t="s">
        <v>34</v>
      </c>
      <c r="T7956" t="s">
        <v>96</v>
      </c>
      <c r="Y7956" t="s">
        <v>70</v>
      </c>
    </row>
    <row r="7957" spans="1:25" x14ac:dyDescent="0.45">
      <c r="A7957" t="s">
        <v>122</v>
      </c>
      <c r="B7957" t="s">
        <v>641</v>
      </c>
      <c r="C7957">
        <v>50282</v>
      </c>
      <c r="D7957" t="s">
        <v>645</v>
      </c>
      <c r="E7957" t="s">
        <v>643</v>
      </c>
      <c r="F7957">
        <v>2020</v>
      </c>
      <c r="G7957">
        <v>0</v>
      </c>
      <c r="H7957">
        <v>0</v>
      </c>
      <c r="R7957" t="s">
        <v>34</v>
      </c>
      <c r="T7957" t="s">
        <v>96</v>
      </c>
      <c r="Y7957" t="s">
        <v>70</v>
      </c>
    </row>
    <row r="7958" spans="1:25" x14ac:dyDescent="0.45">
      <c r="A7958" t="s">
        <v>122</v>
      </c>
      <c r="B7958" t="s">
        <v>641</v>
      </c>
      <c r="C7958">
        <v>50282</v>
      </c>
      <c r="D7958" t="s">
        <v>645</v>
      </c>
      <c r="E7958" t="s">
        <v>643</v>
      </c>
      <c r="F7958">
        <v>2021</v>
      </c>
      <c r="G7958">
        <v>0</v>
      </c>
      <c r="H7958">
        <v>0</v>
      </c>
      <c r="R7958" t="s">
        <v>34</v>
      </c>
      <c r="T7958" t="s">
        <v>96</v>
      </c>
      <c r="Y7958" t="s">
        <v>70</v>
      </c>
    </row>
    <row r="7959" spans="1:25" x14ac:dyDescent="0.45">
      <c r="A7959" t="s">
        <v>122</v>
      </c>
      <c r="B7959" t="s">
        <v>641</v>
      </c>
      <c r="C7959">
        <v>50282</v>
      </c>
      <c r="D7959" t="s">
        <v>645</v>
      </c>
      <c r="E7959" t="s">
        <v>643</v>
      </c>
      <c r="F7959">
        <v>2022</v>
      </c>
      <c r="G7959">
        <v>0</v>
      </c>
      <c r="H7959">
        <v>0</v>
      </c>
      <c r="R7959" t="s">
        <v>34</v>
      </c>
      <c r="T7959" t="s">
        <v>96</v>
      </c>
      <c r="Y7959" t="s">
        <v>70</v>
      </c>
    </row>
    <row r="7960" spans="1:25" x14ac:dyDescent="0.45">
      <c r="A7960" t="s">
        <v>122</v>
      </c>
      <c r="B7960" t="s">
        <v>641</v>
      </c>
      <c r="C7960">
        <v>50282</v>
      </c>
      <c r="D7960" t="s">
        <v>645</v>
      </c>
      <c r="E7960" t="s">
        <v>643</v>
      </c>
      <c r="F7960">
        <v>2023</v>
      </c>
      <c r="G7960">
        <v>0</v>
      </c>
      <c r="H7960">
        <v>0</v>
      </c>
      <c r="R7960" t="s">
        <v>34</v>
      </c>
      <c r="T7960" t="s">
        <v>96</v>
      </c>
      <c r="Y7960" t="s">
        <v>70</v>
      </c>
    </row>
    <row r="7961" spans="1:25" x14ac:dyDescent="0.45">
      <c r="A7961" t="s">
        <v>335</v>
      </c>
      <c r="B7961" t="s">
        <v>646</v>
      </c>
      <c r="C7961">
        <v>50292</v>
      </c>
      <c r="D7961" t="s">
        <v>606</v>
      </c>
      <c r="F7961">
        <v>2009</v>
      </c>
      <c r="G7961">
        <v>2361</v>
      </c>
      <c r="H7961">
        <v>2234.88</v>
      </c>
      <c r="I7961">
        <v>75708.149999999994</v>
      </c>
      <c r="K7961">
        <v>0.13500000000000001</v>
      </c>
      <c r="L7961">
        <v>1E-3</v>
      </c>
      <c r="M7961">
        <v>26648.437999999998</v>
      </c>
      <c r="N7961">
        <v>5.9299999999999999E-2</v>
      </c>
      <c r="O7961">
        <v>37.783000000000001</v>
      </c>
      <c r="P7961">
        <v>0.1512</v>
      </c>
      <c r="Q7961">
        <v>448398.00300000003</v>
      </c>
      <c r="R7961" t="s">
        <v>34</v>
      </c>
      <c r="T7961" t="s">
        <v>89</v>
      </c>
      <c r="V7961" t="s">
        <v>251</v>
      </c>
      <c r="Y7961" t="s">
        <v>107</v>
      </c>
    </row>
    <row r="7962" spans="1:25" x14ac:dyDescent="0.45">
      <c r="A7962" t="s">
        <v>335</v>
      </c>
      <c r="B7962" t="s">
        <v>646</v>
      </c>
      <c r="C7962">
        <v>50292</v>
      </c>
      <c r="D7962" t="s">
        <v>606</v>
      </c>
      <c r="F7962">
        <v>2010</v>
      </c>
      <c r="G7962">
        <v>3904</v>
      </c>
      <c r="H7962">
        <v>3733.58</v>
      </c>
      <c r="I7962">
        <v>118823.57</v>
      </c>
      <c r="K7962">
        <v>0.20499999999999999</v>
      </c>
      <c r="L7962">
        <v>1E-3</v>
      </c>
      <c r="M7962">
        <v>40576.025000000001</v>
      </c>
      <c r="N7962">
        <v>5.9400000000000001E-2</v>
      </c>
      <c r="O7962">
        <v>40.953000000000003</v>
      </c>
      <c r="P7962">
        <v>0.1207</v>
      </c>
      <c r="Q7962">
        <v>682821.94</v>
      </c>
      <c r="R7962" t="s">
        <v>34</v>
      </c>
      <c r="T7962" t="s">
        <v>89</v>
      </c>
      <c r="V7962" t="s">
        <v>251</v>
      </c>
      <c r="Y7962" t="s">
        <v>107</v>
      </c>
    </row>
    <row r="7963" spans="1:25" x14ac:dyDescent="0.45">
      <c r="A7963" t="s">
        <v>335</v>
      </c>
      <c r="B7963" t="s">
        <v>646</v>
      </c>
      <c r="C7963">
        <v>50292</v>
      </c>
      <c r="D7963" t="s">
        <v>606</v>
      </c>
      <c r="F7963">
        <v>2011</v>
      </c>
      <c r="G7963">
        <v>2012</v>
      </c>
      <c r="H7963">
        <v>1823.51</v>
      </c>
      <c r="I7963">
        <v>60739.48</v>
      </c>
      <c r="K7963">
        <v>0.111</v>
      </c>
      <c r="L7963">
        <v>1E-3</v>
      </c>
      <c r="M7963">
        <v>21890.379000000001</v>
      </c>
      <c r="N7963">
        <v>5.9299999999999999E-2</v>
      </c>
      <c r="O7963">
        <v>25.414000000000001</v>
      </c>
      <c r="P7963">
        <v>0.13869999999999999</v>
      </c>
      <c r="Q7963">
        <v>368426.88500000001</v>
      </c>
      <c r="R7963" t="s">
        <v>34</v>
      </c>
      <c r="T7963" t="s">
        <v>89</v>
      </c>
      <c r="V7963" t="s">
        <v>251</v>
      </c>
      <c r="Y7963" t="s">
        <v>107</v>
      </c>
    </row>
    <row r="7964" spans="1:25" x14ac:dyDescent="0.45">
      <c r="A7964" t="s">
        <v>335</v>
      </c>
      <c r="B7964" t="s">
        <v>646</v>
      </c>
      <c r="C7964">
        <v>50292</v>
      </c>
      <c r="D7964" t="s">
        <v>606</v>
      </c>
      <c r="F7964">
        <v>2012</v>
      </c>
      <c r="G7964">
        <v>4212</v>
      </c>
      <c r="H7964">
        <v>4081.5</v>
      </c>
      <c r="I7964">
        <v>123875.24</v>
      </c>
      <c r="K7964">
        <v>0.215</v>
      </c>
      <c r="L7964">
        <v>1E-3</v>
      </c>
      <c r="M7964">
        <v>42497.131000000001</v>
      </c>
      <c r="N7964">
        <v>5.9400000000000001E-2</v>
      </c>
      <c r="O7964">
        <v>53.253999999999998</v>
      </c>
      <c r="P7964">
        <v>0.1482</v>
      </c>
      <c r="Q7964">
        <v>715167.25899999996</v>
      </c>
      <c r="R7964" t="s">
        <v>34</v>
      </c>
      <c r="T7964" t="s">
        <v>89</v>
      </c>
      <c r="V7964" t="s">
        <v>251</v>
      </c>
      <c r="Y7964" t="s">
        <v>107</v>
      </c>
    </row>
    <row r="7965" spans="1:25" x14ac:dyDescent="0.45">
      <c r="A7965" t="s">
        <v>335</v>
      </c>
      <c r="B7965" t="s">
        <v>646</v>
      </c>
      <c r="C7965">
        <v>50292</v>
      </c>
      <c r="D7965" t="s">
        <v>606</v>
      </c>
      <c r="F7965">
        <v>2013</v>
      </c>
      <c r="G7965">
        <v>5234</v>
      </c>
      <c r="H7965">
        <v>5072.78</v>
      </c>
      <c r="I7965">
        <v>156815.5</v>
      </c>
      <c r="K7965">
        <v>0.26700000000000002</v>
      </c>
      <c r="L7965">
        <v>1E-3</v>
      </c>
      <c r="M7965">
        <v>52876.432000000001</v>
      </c>
      <c r="N7965">
        <v>5.9400000000000001E-2</v>
      </c>
      <c r="O7965">
        <v>54.433</v>
      </c>
      <c r="P7965">
        <v>0.1231</v>
      </c>
      <c r="Q7965">
        <v>889708.18299999996</v>
      </c>
      <c r="R7965" t="s">
        <v>34</v>
      </c>
      <c r="T7965" t="s">
        <v>89</v>
      </c>
      <c r="V7965" t="s">
        <v>251</v>
      </c>
      <c r="Y7965" t="s">
        <v>107</v>
      </c>
    </row>
    <row r="7966" spans="1:25" x14ac:dyDescent="0.45">
      <c r="A7966" t="s">
        <v>335</v>
      </c>
      <c r="B7966" t="s">
        <v>646</v>
      </c>
      <c r="C7966">
        <v>50292</v>
      </c>
      <c r="D7966" t="s">
        <v>606</v>
      </c>
      <c r="F7966">
        <v>2014</v>
      </c>
      <c r="G7966">
        <v>5880</v>
      </c>
      <c r="H7966">
        <v>5722.52</v>
      </c>
      <c r="I7966">
        <v>174440.87</v>
      </c>
      <c r="K7966">
        <v>0.29899999999999999</v>
      </c>
      <c r="L7966">
        <v>1E-3</v>
      </c>
      <c r="M7966">
        <v>59125.601999999999</v>
      </c>
      <c r="N7966">
        <v>5.9400000000000001E-2</v>
      </c>
      <c r="O7966">
        <v>58.774000000000001</v>
      </c>
      <c r="P7966">
        <v>0.1179</v>
      </c>
      <c r="Q7966">
        <v>994827.47</v>
      </c>
      <c r="R7966" t="s">
        <v>34</v>
      </c>
      <c r="T7966" t="s">
        <v>89</v>
      </c>
      <c r="V7966" t="s">
        <v>251</v>
      </c>
      <c r="Y7966" t="s">
        <v>107</v>
      </c>
    </row>
    <row r="7967" spans="1:25" x14ac:dyDescent="0.45">
      <c r="A7967" t="s">
        <v>335</v>
      </c>
      <c r="B7967" t="s">
        <v>646</v>
      </c>
      <c r="C7967">
        <v>50292</v>
      </c>
      <c r="D7967" t="s">
        <v>606</v>
      </c>
      <c r="F7967">
        <v>2015</v>
      </c>
      <c r="G7967">
        <v>6811</v>
      </c>
      <c r="H7967">
        <v>6613.64</v>
      </c>
      <c r="I7967">
        <v>213734.01</v>
      </c>
      <c r="K7967">
        <v>0.371</v>
      </c>
      <c r="L7967">
        <v>1E-3</v>
      </c>
      <c r="M7967">
        <v>73401.426000000007</v>
      </c>
      <c r="N7967">
        <v>5.9400000000000001E-2</v>
      </c>
      <c r="O7967">
        <v>89.673000000000002</v>
      </c>
      <c r="P7967">
        <v>0.14330000000000001</v>
      </c>
      <c r="Q7967">
        <v>1235056.3529999999</v>
      </c>
      <c r="R7967" t="s">
        <v>34</v>
      </c>
      <c r="T7967" t="s">
        <v>89</v>
      </c>
      <c r="V7967" t="s">
        <v>251</v>
      </c>
      <c r="Y7967" t="s">
        <v>146</v>
      </c>
    </row>
    <row r="7968" spans="1:25" x14ac:dyDescent="0.45">
      <c r="A7968" t="s">
        <v>335</v>
      </c>
      <c r="B7968" t="s">
        <v>646</v>
      </c>
      <c r="C7968">
        <v>50292</v>
      </c>
      <c r="D7968" t="s">
        <v>606</v>
      </c>
      <c r="F7968">
        <v>2016</v>
      </c>
      <c r="G7968">
        <v>6707</v>
      </c>
      <c r="H7968">
        <v>6606.08</v>
      </c>
      <c r="I7968">
        <v>222569.97</v>
      </c>
      <c r="K7968">
        <v>0.40699999999999997</v>
      </c>
      <c r="L7968">
        <v>1E-3</v>
      </c>
      <c r="M7968">
        <v>80607.034</v>
      </c>
      <c r="N7968">
        <v>5.9400000000000001E-2</v>
      </c>
      <c r="O7968">
        <v>110.294</v>
      </c>
      <c r="P7968">
        <v>0.1613</v>
      </c>
      <c r="Q7968">
        <v>1356363.659</v>
      </c>
      <c r="R7968" t="s">
        <v>34</v>
      </c>
      <c r="T7968" t="s">
        <v>89</v>
      </c>
      <c r="V7968" t="s">
        <v>251</v>
      </c>
      <c r="Y7968" t="s">
        <v>146</v>
      </c>
    </row>
    <row r="7969" spans="1:25" x14ac:dyDescent="0.45">
      <c r="A7969" t="s">
        <v>335</v>
      </c>
      <c r="B7969" t="s">
        <v>646</v>
      </c>
      <c r="C7969">
        <v>50292</v>
      </c>
      <c r="D7969" t="s">
        <v>606</v>
      </c>
      <c r="F7969">
        <v>2017</v>
      </c>
      <c r="G7969">
        <v>5887</v>
      </c>
      <c r="H7969">
        <v>5640.35</v>
      </c>
      <c r="I7969">
        <v>182087.3</v>
      </c>
      <c r="K7969">
        <v>0.33800000000000002</v>
      </c>
      <c r="L7969">
        <v>1E-3</v>
      </c>
      <c r="M7969">
        <v>66942.925000000003</v>
      </c>
      <c r="N7969">
        <v>5.9400000000000001E-2</v>
      </c>
      <c r="O7969">
        <v>85.444000000000003</v>
      </c>
      <c r="P7969">
        <v>0.1482</v>
      </c>
      <c r="Q7969">
        <v>1126323.284</v>
      </c>
      <c r="R7969" t="s">
        <v>34</v>
      </c>
      <c r="T7969" t="s">
        <v>89</v>
      </c>
      <c r="V7969" t="s">
        <v>251</v>
      </c>
      <c r="Y7969" t="s">
        <v>147</v>
      </c>
    </row>
    <row r="7970" spans="1:25" x14ac:dyDescent="0.45">
      <c r="A7970" t="s">
        <v>335</v>
      </c>
      <c r="B7970" t="s">
        <v>646</v>
      </c>
      <c r="C7970">
        <v>50292</v>
      </c>
      <c r="D7970" t="s">
        <v>606</v>
      </c>
      <c r="F7970">
        <v>2018</v>
      </c>
      <c r="G7970">
        <v>5815</v>
      </c>
      <c r="H7970">
        <v>5551.12</v>
      </c>
      <c r="I7970">
        <v>154629.97</v>
      </c>
      <c r="K7970">
        <v>0.33100000000000002</v>
      </c>
      <c r="L7970">
        <v>1E-3</v>
      </c>
      <c r="M7970">
        <v>65555.827000000005</v>
      </c>
      <c r="N7970">
        <v>5.9299999999999999E-2</v>
      </c>
      <c r="O7970">
        <v>77.308999999999997</v>
      </c>
      <c r="P7970">
        <v>0.1399</v>
      </c>
      <c r="Q7970">
        <v>1103122.0190000001</v>
      </c>
      <c r="R7970" t="s">
        <v>34</v>
      </c>
      <c r="T7970" t="s">
        <v>89</v>
      </c>
      <c r="V7970" t="s">
        <v>251</v>
      </c>
      <c r="Y7970" t="s">
        <v>147</v>
      </c>
    </row>
    <row r="7971" spans="1:25" x14ac:dyDescent="0.45">
      <c r="A7971" t="s">
        <v>335</v>
      </c>
      <c r="B7971" t="s">
        <v>646</v>
      </c>
      <c r="C7971">
        <v>50292</v>
      </c>
      <c r="D7971" t="s">
        <v>606</v>
      </c>
      <c r="F7971">
        <v>2019</v>
      </c>
      <c r="G7971">
        <v>4082</v>
      </c>
      <c r="H7971">
        <v>3781.53</v>
      </c>
      <c r="I7971">
        <v>97011.41</v>
      </c>
      <c r="K7971">
        <v>0.222</v>
      </c>
      <c r="L7971">
        <v>1E-3</v>
      </c>
      <c r="M7971">
        <v>43998.226999999999</v>
      </c>
      <c r="N7971">
        <v>5.9400000000000001E-2</v>
      </c>
      <c r="O7971">
        <v>45.136000000000003</v>
      </c>
      <c r="P7971">
        <v>0.12470000000000001</v>
      </c>
      <c r="Q7971">
        <v>740376.48699999996</v>
      </c>
      <c r="R7971" t="s">
        <v>34</v>
      </c>
      <c r="T7971" t="s">
        <v>89</v>
      </c>
      <c r="V7971" t="s">
        <v>251</v>
      </c>
      <c r="Y7971" t="s">
        <v>147</v>
      </c>
    </row>
    <row r="7972" spans="1:25" x14ac:dyDescent="0.45">
      <c r="A7972" t="s">
        <v>335</v>
      </c>
      <c r="B7972" t="s">
        <v>646</v>
      </c>
      <c r="C7972">
        <v>50292</v>
      </c>
      <c r="D7972" t="s">
        <v>606</v>
      </c>
      <c r="F7972">
        <v>2020</v>
      </c>
      <c r="G7972">
        <v>3559</v>
      </c>
      <c r="H7972">
        <v>3413.85</v>
      </c>
      <c r="I7972">
        <v>88245.72</v>
      </c>
      <c r="K7972">
        <v>0.193</v>
      </c>
      <c r="L7972">
        <v>1E-3</v>
      </c>
      <c r="M7972">
        <v>38160.266000000003</v>
      </c>
      <c r="N7972">
        <v>5.9400000000000001E-2</v>
      </c>
      <c r="O7972">
        <v>39.273000000000003</v>
      </c>
      <c r="P7972">
        <v>0.1242</v>
      </c>
      <c r="Q7972">
        <v>642075.06299999997</v>
      </c>
      <c r="R7972" t="s">
        <v>34</v>
      </c>
      <c r="T7972" t="s">
        <v>89</v>
      </c>
      <c r="V7972" t="s">
        <v>251</v>
      </c>
      <c r="Y7972" t="s">
        <v>147</v>
      </c>
    </row>
    <row r="7973" spans="1:25" x14ac:dyDescent="0.45">
      <c r="A7973" t="s">
        <v>335</v>
      </c>
      <c r="B7973" t="s">
        <v>646</v>
      </c>
      <c r="C7973">
        <v>50292</v>
      </c>
      <c r="D7973" t="s">
        <v>606</v>
      </c>
      <c r="F7973">
        <v>2021</v>
      </c>
      <c r="G7973">
        <v>2021</v>
      </c>
      <c r="H7973">
        <v>2002.23</v>
      </c>
      <c r="I7973">
        <v>53328.54</v>
      </c>
      <c r="K7973">
        <v>0.128</v>
      </c>
      <c r="L7973">
        <v>1E-3</v>
      </c>
      <c r="M7973">
        <v>25421.68</v>
      </c>
      <c r="N7973">
        <v>5.9299999999999999E-2</v>
      </c>
      <c r="O7973">
        <v>27.303999999999998</v>
      </c>
      <c r="P7973">
        <v>0.12709999999999999</v>
      </c>
      <c r="Q7973">
        <v>427900.016</v>
      </c>
      <c r="R7973" t="s">
        <v>34</v>
      </c>
      <c r="T7973" t="s">
        <v>89</v>
      </c>
      <c r="V7973" t="s">
        <v>251</v>
      </c>
      <c r="Y7973" t="s">
        <v>152</v>
      </c>
    </row>
    <row r="7974" spans="1:25" x14ac:dyDescent="0.45">
      <c r="A7974" t="s">
        <v>335</v>
      </c>
      <c r="B7974" t="s">
        <v>646</v>
      </c>
      <c r="C7974">
        <v>50292</v>
      </c>
      <c r="D7974" t="s">
        <v>606</v>
      </c>
      <c r="F7974">
        <v>2022</v>
      </c>
      <c r="G7974">
        <v>0</v>
      </c>
      <c r="H7974">
        <v>0</v>
      </c>
      <c r="R7974" t="s">
        <v>34</v>
      </c>
      <c r="T7974" t="s">
        <v>89</v>
      </c>
      <c r="V7974" t="s">
        <v>251</v>
      </c>
      <c r="Y7974" t="s">
        <v>152</v>
      </c>
    </row>
    <row r="7975" spans="1:25" x14ac:dyDescent="0.45">
      <c r="A7975" t="s">
        <v>335</v>
      </c>
      <c r="B7975" t="s">
        <v>646</v>
      </c>
      <c r="C7975">
        <v>50292</v>
      </c>
      <c r="D7975" t="s">
        <v>606</v>
      </c>
      <c r="F7975">
        <v>2023</v>
      </c>
      <c r="G7975">
        <v>2945</v>
      </c>
      <c r="H7975">
        <v>2858.51</v>
      </c>
      <c r="I7975">
        <v>77885.119999999995</v>
      </c>
      <c r="K7975">
        <v>0.217</v>
      </c>
      <c r="L7975">
        <v>1E-3</v>
      </c>
      <c r="M7975">
        <v>42924.851000000002</v>
      </c>
      <c r="N7975">
        <v>5.9400000000000001E-2</v>
      </c>
      <c r="O7975">
        <v>47.448</v>
      </c>
      <c r="P7975">
        <v>0.1326</v>
      </c>
      <c r="Q7975">
        <v>722268.48300000001</v>
      </c>
      <c r="R7975" t="s">
        <v>34</v>
      </c>
      <c r="T7975" t="s">
        <v>89</v>
      </c>
      <c r="V7975" t="s">
        <v>251</v>
      </c>
      <c r="Y7975" t="s">
        <v>152</v>
      </c>
    </row>
    <row r="7976" spans="1:25" x14ac:dyDescent="0.45">
      <c r="A7976" t="s">
        <v>335</v>
      </c>
      <c r="B7976" t="s">
        <v>646</v>
      </c>
      <c r="C7976">
        <v>50292</v>
      </c>
      <c r="D7976" t="s">
        <v>606</v>
      </c>
      <c r="F7976">
        <v>2024</v>
      </c>
      <c r="G7976">
        <v>2877</v>
      </c>
      <c r="H7976">
        <v>2781.8</v>
      </c>
      <c r="I7976">
        <v>76921.95</v>
      </c>
      <c r="K7976">
        <v>0.216</v>
      </c>
      <c r="L7976">
        <v>1E-3</v>
      </c>
      <c r="M7976">
        <v>42796.58</v>
      </c>
      <c r="N7976">
        <v>5.9299999999999999E-2</v>
      </c>
      <c r="O7976">
        <v>47.368000000000002</v>
      </c>
      <c r="P7976">
        <v>0.13389999999999999</v>
      </c>
      <c r="Q7976">
        <v>720138.049</v>
      </c>
      <c r="R7976" t="s">
        <v>34</v>
      </c>
      <c r="T7976" t="s">
        <v>89</v>
      </c>
      <c r="V7976" t="s">
        <v>251</v>
      </c>
      <c r="Y7976" t="s">
        <v>152</v>
      </c>
    </row>
    <row r="7977" spans="1:25" x14ac:dyDescent="0.45">
      <c r="A7977" t="s">
        <v>335</v>
      </c>
      <c r="B7977" t="s">
        <v>646</v>
      </c>
      <c r="C7977">
        <v>50292</v>
      </c>
      <c r="D7977" t="s">
        <v>181</v>
      </c>
      <c r="F7977">
        <v>2009</v>
      </c>
      <c r="G7977">
        <v>2225</v>
      </c>
      <c r="H7977">
        <v>2087.89</v>
      </c>
      <c r="I7977">
        <v>65255.34</v>
      </c>
      <c r="K7977">
        <v>0.112</v>
      </c>
      <c r="L7977">
        <v>1E-3</v>
      </c>
      <c r="M7977">
        <v>22234.363000000001</v>
      </c>
      <c r="N7977">
        <v>5.9400000000000001E-2</v>
      </c>
      <c r="O7977">
        <v>23.79</v>
      </c>
      <c r="P7977">
        <v>0.12870000000000001</v>
      </c>
      <c r="Q7977">
        <v>374107.12599999999</v>
      </c>
      <c r="R7977" t="s">
        <v>34</v>
      </c>
      <c r="T7977" t="s">
        <v>89</v>
      </c>
      <c r="V7977" t="s">
        <v>251</v>
      </c>
      <c r="Y7977" t="s">
        <v>107</v>
      </c>
    </row>
    <row r="7978" spans="1:25" x14ac:dyDescent="0.45">
      <c r="A7978" t="s">
        <v>335</v>
      </c>
      <c r="B7978" t="s">
        <v>646</v>
      </c>
      <c r="C7978">
        <v>50292</v>
      </c>
      <c r="D7978" t="s">
        <v>181</v>
      </c>
      <c r="F7978">
        <v>2010</v>
      </c>
      <c r="G7978">
        <v>2903</v>
      </c>
      <c r="H7978">
        <v>2700.62</v>
      </c>
      <c r="I7978">
        <v>84525.47</v>
      </c>
      <c r="K7978">
        <v>0.14599999999999999</v>
      </c>
      <c r="L7978">
        <v>1E-3</v>
      </c>
      <c r="M7978">
        <v>28829.451000000001</v>
      </c>
      <c r="N7978">
        <v>5.9400000000000001E-2</v>
      </c>
      <c r="O7978">
        <v>33.134999999999998</v>
      </c>
      <c r="P7978">
        <v>0.13220000000000001</v>
      </c>
      <c r="Q7978">
        <v>485191.24699999997</v>
      </c>
      <c r="R7978" t="s">
        <v>34</v>
      </c>
      <c r="T7978" t="s">
        <v>89</v>
      </c>
      <c r="V7978" t="s">
        <v>251</v>
      </c>
      <c r="Y7978" t="s">
        <v>107</v>
      </c>
    </row>
    <row r="7979" spans="1:25" x14ac:dyDescent="0.45">
      <c r="A7979" t="s">
        <v>335</v>
      </c>
      <c r="B7979" t="s">
        <v>646</v>
      </c>
      <c r="C7979">
        <v>50292</v>
      </c>
      <c r="D7979" t="s">
        <v>181</v>
      </c>
      <c r="F7979">
        <v>2011</v>
      </c>
      <c r="G7979">
        <v>3103</v>
      </c>
      <c r="H7979">
        <v>2833.04</v>
      </c>
      <c r="I7979">
        <v>84158.13</v>
      </c>
      <c r="K7979">
        <v>0.14899999999999999</v>
      </c>
      <c r="L7979">
        <v>1E-3</v>
      </c>
      <c r="M7979">
        <v>29565.598000000002</v>
      </c>
      <c r="N7979">
        <v>5.9400000000000001E-2</v>
      </c>
      <c r="O7979">
        <v>31.38</v>
      </c>
      <c r="P7979">
        <v>0.12770000000000001</v>
      </c>
      <c r="Q7979">
        <v>497492.66800000001</v>
      </c>
      <c r="R7979" t="s">
        <v>34</v>
      </c>
      <c r="T7979" t="s">
        <v>89</v>
      </c>
      <c r="V7979" t="s">
        <v>251</v>
      </c>
      <c r="Y7979" t="s">
        <v>107</v>
      </c>
    </row>
    <row r="7980" spans="1:25" x14ac:dyDescent="0.45">
      <c r="A7980" t="s">
        <v>335</v>
      </c>
      <c r="B7980" t="s">
        <v>646</v>
      </c>
      <c r="C7980">
        <v>50292</v>
      </c>
      <c r="D7980" t="s">
        <v>181</v>
      </c>
      <c r="F7980">
        <v>2012</v>
      </c>
      <c r="G7980">
        <v>4477</v>
      </c>
      <c r="H7980">
        <v>4291.63</v>
      </c>
      <c r="I7980">
        <v>135980.14000000001</v>
      </c>
      <c r="K7980">
        <v>0.248</v>
      </c>
      <c r="L7980">
        <v>1E-3</v>
      </c>
      <c r="M7980">
        <v>49154.404999999999</v>
      </c>
      <c r="N7980">
        <v>5.9400000000000001E-2</v>
      </c>
      <c r="O7980">
        <v>60.177</v>
      </c>
      <c r="P7980">
        <v>0.14649999999999999</v>
      </c>
      <c r="Q7980">
        <v>827137.11100000003</v>
      </c>
      <c r="R7980" t="s">
        <v>34</v>
      </c>
      <c r="T7980" t="s">
        <v>89</v>
      </c>
      <c r="V7980" t="s">
        <v>251</v>
      </c>
      <c r="Y7980" t="s">
        <v>107</v>
      </c>
    </row>
    <row r="7981" spans="1:25" x14ac:dyDescent="0.45">
      <c r="A7981" t="s">
        <v>335</v>
      </c>
      <c r="B7981" t="s">
        <v>646</v>
      </c>
      <c r="C7981">
        <v>50292</v>
      </c>
      <c r="D7981" t="s">
        <v>181</v>
      </c>
      <c r="F7981">
        <v>2013</v>
      </c>
      <c r="G7981">
        <v>5800</v>
      </c>
      <c r="H7981">
        <v>5579.18</v>
      </c>
      <c r="I7981">
        <v>174235.36</v>
      </c>
      <c r="K7981">
        <v>0.31900000000000001</v>
      </c>
      <c r="L7981">
        <v>1E-3</v>
      </c>
      <c r="M7981">
        <v>63224.951000000001</v>
      </c>
      <c r="N7981">
        <v>5.9400000000000001E-2</v>
      </c>
      <c r="O7981">
        <v>69.183000000000007</v>
      </c>
      <c r="P7981">
        <v>0.1305</v>
      </c>
      <c r="Q7981">
        <v>1063841.0419999999</v>
      </c>
      <c r="R7981" t="s">
        <v>34</v>
      </c>
      <c r="T7981" t="s">
        <v>89</v>
      </c>
      <c r="V7981" t="s">
        <v>251</v>
      </c>
      <c r="Y7981" t="s">
        <v>107</v>
      </c>
    </row>
    <row r="7982" spans="1:25" x14ac:dyDescent="0.45">
      <c r="A7982" t="s">
        <v>335</v>
      </c>
      <c r="B7982" t="s">
        <v>646</v>
      </c>
      <c r="C7982">
        <v>50292</v>
      </c>
      <c r="D7982" t="s">
        <v>181</v>
      </c>
      <c r="F7982">
        <v>2014</v>
      </c>
      <c r="G7982">
        <v>6472</v>
      </c>
      <c r="H7982">
        <v>6220.88</v>
      </c>
      <c r="I7982">
        <v>203359.49</v>
      </c>
      <c r="K7982">
        <v>0.36299999999999999</v>
      </c>
      <c r="L7982">
        <v>1E-3</v>
      </c>
      <c r="M7982">
        <v>71838.047999999995</v>
      </c>
      <c r="N7982">
        <v>5.9400000000000001E-2</v>
      </c>
      <c r="O7982">
        <v>77.876000000000005</v>
      </c>
      <c r="P7982">
        <v>0.12889999999999999</v>
      </c>
      <c r="Q7982">
        <v>1208835.4180000001</v>
      </c>
      <c r="R7982" t="s">
        <v>34</v>
      </c>
      <c r="T7982" t="s">
        <v>89</v>
      </c>
      <c r="V7982" t="s">
        <v>251</v>
      </c>
      <c r="Y7982" t="s">
        <v>107</v>
      </c>
    </row>
    <row r="7983" spans="1:25" x14ac:dyDescent="0.45">
      <c r="A7983" t="s">
        <v>335</v>
      </c>
      <c r="B7983" t="s">
        <v>646</v>
      </c>
      <c r="C7983">
        <v>50292</v>
      </c>
      <c r="D7983" t="s">
        <v>181</v>
      </c>
      <c r="F7983">
        <v>2015</v>
      </c>
      <c r="G7983">
        <v>6403</v>
      </c>
      <c r="H7983">
        <v>6124.83</v>
      </c>
      <c r="I7983">
        <v>196026.32</v>
      </c>
      <c r="K7983">
        <v>0.35</v>
      </c>
      <c r="L7983">
        <v>1E-3</v>
      </c>
      <c r="M7983">
        <v>69388.362999999998</v>
      </c>
      <c r="N7983">
        <v>5.9400000000000001E-2</v>
      </c>
      <c r="O7983">
        <v>84.819000000000003</v>
      </c>
      <c r="P7983">
        <v>0.14449999999999999</v>
      </c>
      <c r="Q7983">
        <v>1167628.841</v>
      </c>
      <c r="R7983" t="s">
        <v>34</v>
      </c>
      <c r="T7983" t="s">
        <v>89</v>
      </c>
      <c r="V7983" t="s">
        <v>251</v>
      </c>
      <c r="Y7983" t="s">
        <v>146</v>
      </c>
    </row>
    <row r="7984" spans="1:25" x14ac:dyDescent="0.45">
      <c r="A7984" t="s">
        <v>335</v>
      </c>
      <c r="B7984" t="s">
        <v>646</v>
      </c>
      <c r="C7984">
        <v>50292</v>
      </c>
      <c r="D7984" t="s">
        <v>181</v>
      </c>
      <c r="F7984">
        <v>2016</v>
      </c>
      <c r="G7984">
        <v>4985</v>
      </c>
      <c r="H7984">
        <v>4874.8900000000003</v>
      </c>
      <c r="I7984">
        <v>169604.2</v>
      </c>
      <c r="K7984">
        <v>0.33400000000000002</v>
      </c>
      <c r="L7984">
        <v>1E-3</v>
      </c>
      <c r="M7984">
        <v>66078.614000000001</v>
      </c>
      <c r="N7984">
        <v>5.9299999999999999E-2</v>
      </c>
      <c r="O7984">
        <v>106.384</v>
      </c>
      <c r="P7984">
        <v>0.1928</v>
      </c>
      <c r="Q7984">
        <v>1111874.32</v>
      </c>
      <c r="R7984" t="s">
        <v>34</v>
      </c>
      <c r="T7984" t="s">
        <v>89</v>
      </c>
      <c r="V7984" t="s">
        <v>251</v>
      </c>
      <c r="Y7984" t="s">
        <v>146</v>
      </c>
    </row>
    <row r="7985" spans="1:25" x14ac:dyDescent="0.45">
      <c r="A7985" t="s">
        <v>335</v>
      </c>
      <c r="B7985" t="s">
        <v>646</v>
      </c>
      <c r="C7985">
        <v>50292</v>
      </c>
      <c r="D7985" t="s">
        <v>181</v>
      </c>
      <c r="F7985">
        <v>2017</v>
      </c>
      <c r="G7985">
        <v>6274</v>
      </c>
      <c r="H7985">
        <v>5992.99</v>
      </c>
      <c r="I7985">
        <v>209944.35</v>
      </c>
      <c r="K7985">
        <v>0.41799999999999998</v>
      </c>
      <c r="L7985">
        <v>1E-3</v>
      </c>
      <c r="M7985">
        <v>82703.760999999999</v>
      </c>
      <c r="N7985">
        <v>5.9299999999999999E-2</v>
      </c>
      <c r="O7985">
        <v>119.8</v>
      </c>
      <c r="P7985">
        <v>0.17499999999999999</v>
      </c>
      <c r="Q7985">
        <v>1391624.548</v>
      </c>
      <c r="R7985" t="s">
        <v>34</v>
      </c>
      <c r="T7985" t="s">
        <v>89</v>
      </c>
      <c r="V7985" t="s">
        <v>251</v>
      </c>
      <c r="Y7985" t="s">
        <v>147</v>
      </c>
    </row>
    <row r="7986" spans="1:25" x14ac:dyDescent="0.45">
      <c r="A7986" t="s">
        <v>335</v>
      </c>
      <c r="B7986" t="s">
        <v>646</v>
      </c>
      <c r="C7986">
        <v>50292</v>
      </c>
      <c r="D7986" t="s">
        <v>181</v>
      </c>
      <c r="F7986">
        <v>2018</v>
      </c>
      <c r="G7986">
        <v>5323</v>
      </c>
      <c r="H7986">
        <v>5085.38</v>
      </c>
      <c r="I7986">
        <v>157377.04</v>
      </c>
      <c r="K7986">
        <v>0.35499999999999998</v>
      </c>
      <c r="L7986">
        <v>1E-3</v>
      </c>
      <c r="M7986">
        <v>70204.365999999995</v>
      </c>
      <c r="N7986">
        <v>5.9299999999999999E-2</v>
      </c>
      <c r="O7986">
        <v>89.44</v>
      </c>
      <c r="P7986">
        <v>0.1522</v>
      </c>
      <c r="Q7986">
        <v>1181614.085</v>
      </c>
      <c r="R7986" t="s">
        <v>34</v>
      </c>
      <c r="T7986" t="s">
        <v>89</v>
      </c>
      <c r="V7986" t="s">
        <v>251</v>
      </c>
      <c r="Y7986" t="s">
        <v>147</v>
      </c>
    </row>
    <row r="7987" spans="1:25" x14ac:dyDescent="0.45">
      <c r="A7987" t="s">
        <v>335</v>
      </c>
      <c r="B7987" t="s">
        <v>646</v>
      </c>
      <c r="C7987">
        <v>50292</v>
      </c>
      <c r="D7987" t="s">
        <v>181</v>
      </c>
      <c r="F7987">
        <v>2019</v>
      </c>
      <c r="G7987">
        <v>4381</v>
      </c>
      <c r="H7987">
        <v>4029.46</v>
      </c>
      <c r="I7987">
        <v>105120.43</v>
      </c>
      <c r="K7987">
        <v>0.25</v>
      </c>
      <c r="L7987">
        <v>1E-3</v>
      </c>
      <c r="M7987">
        <v>49582.569000000003</v>
      </c>
      <c r="N7987">
        <v>5.9400000000000001E-2</v>
      </c>
      <c r="O7987">
        <v>50.000999999999998</v>
      </c>
      <c r="P7987">
        <v>0.1268</v>
      </c>
      <c r="Q7987">
        <v>834316.57900000003</v>
      </c>
      <c r="R7987" t="s">
        <v>34</v>
      </c>
      <c r="T7987" t="s">
        <v>89</v>
      </c>
      <c r="V7987" t="s">
        <v>251</v>
      </c>
      <c r="Y7987" t="s">
        <v>147</v>
      </c>
    </row>
    <row r="7988" spans="1:25" x14ac:dyDescent="0.45">
      <c r="A7988" t="s">
        <v>335</v>
      </c>
      <c r="B7988" t="s">
        <v>646</v>
      </c>
      <c r="C7988">
        <v>50292</v>
      </c>
      <c r="D7988" t="s">
        <v>181</v>
      </c>
      <c r="F7988">
        <v>2020</v>
      </c>
      <c r="G7988">
        <v>4307</v>
      </c>
      <c r="H7988">
        <v>4038.08</v>
      </c>
      <c r="I7988">
        <v>103567.91</v>
      </c>
      <c r="K7988">
        <v>0.24299999999999999</v>
      </c>
      <c r="L7988">
        <v>1E-3</v>
      </c>
      <c r="M7988">
        <v>48029.444000000003</v>
      </c>
      <c r="N7988">
        <v>5.9400000000000001E-2</v>
      </c>
      <c r="O7988">
        <v>48.75</v>
      </c>
      <c r="P7988">
        <v>0.126</v>
      </c>
      <c r="Q7988">
        <v>808177.18900000001</v>
      </c>
      <c r="R7988" t="s">
        <v>34</v>
      </c>
      <c r="T7988" t="s">
        <v>89</v>
      </c>
      <c r="V7988" t="s">
        <v>251</v>
      </c>
      <c r="Y7988" t="s">
        <v>147</v>
      </c>
    </row>
    <row r="7989" spans="1:25" x14ac:dyDescent="0.45">
      <c r="A7989" t="s">
        <v>335</v>
      </c>
      <c r="B7989" t="s">
        <v>646</v>
      </c>
      <c r="C7989">
        <v>50292</v>
      </c>
      <c r="D7989" t="s">
        <v>181</v>
      </c>
      <c r="F7989">
        <v>2021</v>
      </c>
      <c r="G7989">
        <v>6684</v>
      </c>
      <c r="H7989">
        <v>6508.75</v>
      </c>
      <c r="I7989">
        <v>174495.07</v>
      </c>
      <c r="K7989">
        <v>0.47</v>
      </c>
      <c r="L7989">
        <v>1E-3</v>
      </c>
      <c r="M7989">
        <v>93041.880999999994</v>
      </c>
      <c r="N7989">
        <v>5.9299999999999999E-2</v>
      </c>
      <c r="O7989">
        <v>94.61</v>
      </c>
      <c r="P7989">
        <v>0.12429999999999999</v>
      </c>
      <c r="Q7989">
        <v>1565650.36</v>
      </c>
      <c r="R7989" t="s">
        <v>34</v>
      </c>
      <c r="T7989" t="s">
        <v>89</v>
      </c>
      <c r="V7989" t="s">
        <v>251</v>
      </c>
      <c r="Y7989" t="s">
        <v>152</v>
      </c>
    </row>
    <row r="7990" spans="1:25" x14ac:dyDescent="0.45">
      <c r="A7990" t="s">
        <v>335</v>
      </c>
      <c r="B7990" t="s">
        <v>646</v>
      </c>
      <c r="C7990">
        <v>50292</v>
      </c>
      <c r="D7990" t="s">
        <v>181</v>
      </c>
      <c r="F7990">
        <v>2022</v>
      </c>
      <c r="G7990">
        <v>7105</v>
      </c>
      <c r="H7990">
        <v>7027.33</v>
      </c>
      <c r="I7990">
        <v>185775.67</v>
      </c>
      <c r="K7990">
        <v>0.54100000000000004</v>
      </c>
      <c r="L7990">
        <v>1E-3</v>
      </c>
      <c r="M7990">
        <v>107241.82799999999</v>
      </c>
      <c r="N7990">
        <v>5.9299999999999999E-2</v>
      </c>
      <c r="O7990">
        <v>109.378</v>
      </c>
      <c r="P7990">
        <v>0.1222</v>
      </c>
      <c r="Q7990">
        <v>1804760.879</v>
      </c>
      <c r="R7990" t="s">
        <v>34</v>
      </c>
      <c r="T7990" t="s">
        <v>89</v>
      </c>
      <c r="V7990" t="s">
        <v>251</v>
      </c>
      <c r="Y7990" t="s">
        <v>152</v>
      </c>
    </row>
    <row r="7991" spans="1:25" x14ac:dyDescent="0.45">
      <c r="A7991" t="s">
        <v>335</v>
      </c>
      <c r="B7991" t="s">
        <v>646</v>
      </c>
      <c r="C7991">
        <v>50292</v>
      </c>
      <c r="D7991" t="s">
        <v>181</v>
      </c>
      <c r="F7991">
        <v>2023</v>
      </c>
      <c r="G7991">
        <v>7393</v>
      </c>
      <c r="H7991">
        <v>7315.19</v>
      </c>
      <c r="I7991">
        <v>193623.92</v>
      </c>
      <c r="K7991">
        <v>0.56000000000000005</v>
      </c>
      <c r="L7991">
        <v>1E-3</v>
      </c>
      <c r="M7991">
        <v>110843.89599999999</v>
      </c>
      <c r="N7991">
        <v>5.9299999999999999E-2</v>
      </c>
      <c r="O7991">
        <v>115.526</v>
      </c>
      <c r="P7991">
        <v>0.12520000000000001</v>
      </c>
      <c r="Q7991">
        <v>1865471.69</v>
      </c>
      <c r="R7991" t="s">
        <v>34</v>
      </c>
      <c r="T7991" t="s">
        <v>89</v>
      </c>
      <c r="V7991" t="s">
        <v>251</v>
      </c>
      <c r="Y7991" t="s">
        <v>152</v>
      </c>
    </row>
    <row r="7992" spans="1:25" x14ac:dyDescent="0.45">
      <c r="A7992" t="s">
        <v>335</v>
      </c>
      <c r="B7992" t="s">
        <v>646</v>
      </c>
      <c r="C7992">
        <v>50292</v>
      </c>
      <c r="D7992" t="s">
        <v>181</v>
      </c>
      <c r="F7992">
        <v>2024</v>
      </c>
      <c r="G7992">
        <v>2132</v>
      </c>
      <c r="H7992">
        <v>2094.87</v>
      </c>
      <c r="I7992">
        <v>56907.02</v>
      </c>
      <c r="K7992">
        <v>0.16300000000000001</v>
      </c>
      <c r="L7992">
        <v>1E-3</v>
      </c>
      <c r="M7992">
        <v>32357.288</v>
      </c>
      <c r="N7992">
        <v>5.9299999999999999E-2</v>
      </c>
      <c r="O7992">
        <v>34.646999999999998</v>
      </c>
      <c r="P7992">
        <v>0.12889999999999999</v>
      </c>
      <c r="Q7992">
        <v>544599.93299999996</v>
      </c>
      <c r="R7992" t="s">
        <v>34</v>
      </c>
      <c r="T7992" t="s">
        <v>89</v>
      </c>
      <c r="V7992" t="s">
        <v>251</v>
      </c>
      <c r="Y7992" t="s">
        <v>152</v>
      </c>
    </row>
    <row r="7993" spans="1:25" x14ac:dyDescent="0.45">
      <c r="A7993" t="s">
        <v>335</v>
      </c>
      <c r="B7993" t="s">
        <v>646</v>
      </c>
      <c r="C7993">
        <v>50292</v>
      </c>
      <c r="D7993" t="s">
        <v>195</v>
      </c>
      <c r="F7993">
        <v>2009</v>
      </c>
      <c r="G7993">
        <v>1033</v>
      </c>
      <c r="H7993">
        <v>865.22</v>
      </c>
      <c r="I7993">
        <v>38945.96</v>
      </c>
      <c r="K7993">
        <v>0.11700000000000001</v>
      </c>
      <c r="L7993">
        <v>1E-3</v>
      </c>
      <c r="M7993">
        <v>23162.958999999999</v>
      </c>
      <c r="N7993">
        <v>5.9200000000000003E-2</v>
      </c>
      <c r="O7993">
        <v>6.6429999999999998</v>
      </c>
      <c r="P7993">
        <v>4.0099999999999997E-2</v>
      </c>
      <c r="Q7993">
        <v>389744.65500000003</v>
      </c>
      <c r="R7993" t="s">
        <v>34</v>
      </c>
      <c r="T7993" t="s">
        <v>28</v>
      </c>
      <c r="V7993" t="s">
        <v>40</v>
      </c>
      <c r="Y7993" t="s">
        <v>107</v>
      </c>
    </row>
    <row r="7994" spans="1:25" x14ac:dyDescent="0.45">
      <c r="A7994" t="s">
        <v>335</v>
      </c>
      <c r="B7994" t="s">
        <v>646</v>
      </c>
      <c r="C7994">
        <v>50292</v>
      </c>
      <c r="D7994" t="s">
        <v>195</v>
      </c>
      <c r="F7994">
        <v>2010</v>
      </c>
      <c r="G7994">
        <v>1302</v>
      </c>
      <c r="H7994">
        <v>1114.51</v>
      </c>
      <c r="I7994">
        <v>48101.56</v>
      </c>
      <c r="K7994">
        <v>0.151</v>
      </c>
      <c r="L7994">
        <v>1E-3</v>
      </c>
      <c r="M7994">
        <v>29874.472000000002</v>
      </c>
      <c r="N7994">
        <v>5.9200000000000003E-2</v>
      </c>
      <c r="O7994">
        <v>3.8039999999999998</v>
      </c>
      <c r="P7994">
        <v>2.1600000000000001E-2</v>
      </c>
      <c r="Q7994">
        <v>502733.20299999998</v>
      </c>
      <c r="R7994" t="s">
        <v>34</v>
      </c>
      <c r="T7994" t="s">
        <v>28</v>
      </c>
      <c r="V7994" t="s">
        <v>40</v>
      </c>
      <c r="Y7994" t="s">
        <v>107</v>
      </c>
    </row>
    <row r="7995" spans="1:25" x14ac:dyDescent="0.45">
      <c r="A7995" t="s">
        <v>335</v>
      </c>
      <c r="B7995" t="s">
        <v>646</v>
      </c>
      <c r="C7995">
        <v>50292</v>
      </c>
      <c r="D7995" t="s">
        <v>195</v>
      </c>
      <c r="F7995">
        <v>2011</v>
      </c>
      <c r="G7995">
        <v>2118</v>
      </c>
      <c r="H7995">
        <v>1763.25</v>
      </c>
      <c r="I7995">
        <v>76933.710000000006</v>
      </c>
      <c r="K7995">
        <v>0.23799999999999999</v>
      </c>
      <c r="L7995">
        <v>1E-3</v>
      </c>
      <c r="M7995">
        <v>47109.794000000002</v>
      </c>
      <c r="N7995">
        <v>5.9200000000000003E-2</v>
      </c>
      <c r="O7995">
        <v>3.4449999999999998</v>
      </c>
      <c r="P7995">
        <v>1.3599999999999999E-2</v>
      </c>
      <c r="Q7995">
        <v>792683.36300000001</v>
      </c>
      <c r="R7995" t="s">
        <v>34</v>
      </c>
      <c r="T7995" t="s">
        <v>28</v>
      </c>
      <c r="V7995" t="s">
        <v>40</v>
      </c>
      <c r="Y7995" t="s">
        <v>107</v>
      </c>
    </row>
    <row r="7996" spans="1:25" x14ac:dyDescent="0.45">
      <c r="A7996" t="s">
        <v>335</v>
      </c>
      <c r="B7996" t="s">
        <v>646</v>
      </c>
      <c r="C7996">
        <v>50292</v>
      </c>
      <c r="D7996" t="s">
        <v>195</v>
      </c>
      <c r="F7996">
        <v>2012</v>
      </c>
      <c r="G7996">
        <v>2997</v>
      </c>
      <c r="H7996">
        <v>2530.88</v>
      </c>
      <c r="I7996">
        <v>111129.53</v>
      </c>
      <c r="K7996">
        <v>0.34</v>
      </c>
      <c r="L7996">
        <v>1E-3</v>
      </c>
      <c r="M7996">
        <v>67410.021999999997</v>
      </c>
      <c r="N7996">
        <v>5.9200000000000003E-2</v>
      </c>
      <c r="O7996">
        <v>4.9859999999999998</v>
      </c>
      <c r="P7996">
        <v>1.3599999999999999E-2</v>
      </c>
      <c r="Q7996">
        <v>1134235.5630000001</v>
      </c>
      <c r="R7996" t="s">
        <v>34</v>
      </c>
      <c r="T7996" t="s">
        <v>28</v>
      </c>
      <c r="V7996" t="s">
        <v>40</v>
      </c>
      <c r="Y7996" t="s">
        <v>107</v>
      </c>
    </row>
    <row r="7997" spans="1:25" x14ac:dyDescent="0.45">
      <c r="A7997" t="s">
        <v>335</v>
      </c>
      <c r="B7997" t="s">
        <v>646</v>
      </c>
      <c r="C7997">
        <v>50292</v>
      </c>
      <c r="D7997" t="s">
        <v>195</v>
      </c>
      <c r="F7997">
        <v>2013</v>
      </c>
      <c r="G7997">
        <v>4224</v>
      </c>
      <c r="H7997">
        <v>3690.2</v>
      </c>
      <c r="I7997">
        <v>160617.85</v>
      </c>
      <c r="K7997">
        <v>0.505</v>
      </c>
      <c r="L7997">
        <v>1E-3</v>
      </c>
      <c r="M7997">
        <v>100054.73699999999</v>
      </c>
      <c r="N7997">
        <v>5.9200000000000003E-2</v>
      </c>
      <c r="O7997">
        <v>7.5640000000000001</v>
      </c>
      <c r="P7997">
        <v>1.4E-2</v>
      </c>
      <c r="Q7997">
        <v>1683602.058</v>
      </c>
      <c r="R7997" t="s">
        <v>34</v>
      </c>
      <c r="T7997" t="s">
        <v>28</v>
      </c>
      <c r="V7997" t="s">
        <v>40</v>
      </c>
      <c r="Y7997" t="s">
        <v>107</v>
      </c>
    </row>
    <row r="7998" spans="1:25" x14ac:dyDescent="0.45">
      <c r="A7998" t="s">
        <v>335</v>
      </c>
      <c r="B7998" t="s">
        <v>646</v>
      </c>
      <c r="C7998">
        <v>50292</v>
      </c>
      <c r="D7998" t="s">
        <v>195</v>
      </c>
      <c r="F7998">
        <v>2014</v>
      </c>
      <c r="G7998">
        <v>3435</v>
      </c>
      <c r="H7998">
        <v>3014.45</v>
      </c>
      <c r="I7998">
        <v>129274.25</v>
      </c>
      <c r="K7998">
        <v>0.434</v>
      </c>
      <c r="L7998">
        <v>1E-3</v>
      </c>
      <c r="M7998">
        <v>85931.188999999998</v>
      </c>
      <c r="N7998">
        <v>5.9200000000000003E-2</v>
      </c>
      <c r="O7998">
        <v>6.6269999999999998</v>
      </c>
      <c r="P7998">
        <v>1.2800000000000001E-2</v>
      </c>
      <c r="Q7998">
        <v>1445954.0959999999</v>
      </c>
      <c r="R7998" t="s">
        <v>34</v>
      </c>
      <c r="T7998" t="s">
        <v>28</v>
      </c>
      <c r="V7998" t="s">
        <v>40</v>
      </c>
      <c r="Y7998" t="s">
        <v>107</v>
      </c>
    </row>
    <row r="7999" spans="1:25" x14ac:dyDescent="0.45">
      <c r="A7999" t="s">
        <v>335</v>
      </c>
      <c r="B7999" t="s">
        <v>646</v>
      </c>
      <c r="C7999">
        <v>50292</v>
      </c>
      <c r="D7999" t="s">
        <v>195</v>
      </c>
      <c r="F7999">
        <v>2015</v>
      </c>
      <c r="G7999">
        <v>4471</v>
      </c>
      <c r="H7999">
        <v>3947.53</v>
      </c>
      <c r="I7999">
        <v>175646.92</v>
      </c>
      <c r="K7999">
        <v>0.59199999999999997</v>
      </c>
      <c r="L7999">
        <v>1E-3</v>
      </c>
      <c r="M7999">
        <v>117215.046</v>
      </c>
      <c r="N7999">
        <v>5.9200000000000003E-2</v>
      </c>
      <c r="O7999">
        <v>8.0020000000000007</v>
      </c>
      <c r="P7999">
        <v>1.03E-2</v>
      </c>
      <c r="Q7999">
        <v>1972402.71</v>
      </c>
      <c r="R7999" t="s">
        <v>34</v>
      </c>
      <c r="T7999" t="s">
        <v>28</v>
      </c>
      <c r="V7999" t="s">
        <v>40</v>
      </c>
      <c r="Y7999" t="s">
        <v>146</v>
      </c>
    </row>
    <row r="8000" spans="1:25" x14ac:dyDescent="0.45">
      <c r="A8000" t="s">
        <v>335</v>
      </c>
      <c r="B8000" t="s">
        <v>646</v>
      </c>
      <c r="C8000">
        <v>50292</v>
      </c>
      <c r="D8000" t="s">
        <v>195</v>
      </c>
      <c r="F8000">
        <v>2016</v>
      </c>
      <c r="G8000">
        <v>5176</v>
      </c>
      <c r="H8000">
        <v>4611.6899999999996</v>
      </c>
      <c r="I8000">
        <v>210998.13</v>
      </c>
      <c r="K8000">
        <v>0.68899999999999995</v>
      </c>
      <c r="L8000">
        <v>1E-3</v>
      </c>
      <c r="M8000">
        <v>136410.802</v>
      </c>
      <c r="N8000">
        <v>5.9200000000000003E-2</v>
      </c>
      <c r="O8000">
        <v>8.6300000000000008</v>
      </c>
      <c r="P8000">
        <v>9.5999999999999992E-3</v>
      </c>
      <c r="Q8000">
        <v>2295354.35</v>
      </c>
      <c r="R8000" t="s">
        <v>34</v>
      </c>
      <c r="T8000" t="s">
        <v>28</v>
      </c>
      <c r="V8000" t="s">
        <v>40</v>
      </c>
      <c r="Y8000" t="s">
        <v>146</v>
      </c>
    </row>
    <row r="8001" spans="1:25" x14ac:dyDescent="0.45">
      <c r="A8001" t="s">
        <v>335</v>
      </c>
      <c r="B8001" t="s">
        <v>646</v>
      </c>
      <c r="C8001">
        <v>50292</v>
      </c>
      <c r="D8001" t="s">
        <v>195</v>
      </c>
      <c r="F8001">
        <v>2017</v>
      </c>
      <c r="G8001">
        <v>3913</v>
      </c>
      <c r="H8001">
        <v>3334.82</v>
      </c>
      <c r="I8001">
        <v>150818.67000000001</v>
      </c>
      <c r="K8001">
        <v>0.45600000000000002</v>
      </c>
      <c r="L8001">
        <v>1E-3</v>
      </c>
      <c r="M8001">
        <v>90248.286999999997</v>
      </c>
      <c r="N8001">
        <v>5.9200000000000003E-2</v>
      </c>
      <c r="O8001">
        <v>5.7880000000000003</v>
      </c>
      <c r="P8001">
        <v>9.5999999999999992E-3</v>
      </c>
      <c r="Q8001">
        <v>1518591.236</v>
      </c>
      <c r="R8001" t="s">
        <v>34</v>
      </c>
      <c r="T8001" t="s">
        <v>28</v>
      </c>
      <c r="V8001" t="s">
        <v>40</v>
      </c>
      <c r="Y8001" t="s">
        <v>147</v>
      </c>
    </row>
    <row r="8002" spans="1:25" x14ac:dyDescent="0.45">
      <c r="A8002" t="s">
        <v>335</v>
      </c>
      <c r="B8002" t="s">
        <v>646</v>
      </c>
      <c r="C8002">
        <v>50292</v>
      </c>
      <c r="D8002" t="s">
        <v>195</v>
      </c>
      <c r="F8002">
        <v>2018</v>
      </c>
      <c r="G8002">
        <v>2019</v>
      </c>
      <c r="H8002">
        <v>1658.05</v>
      </c>
      <c r="I8002">
        <v>73456.070000000007</v>
      </c>
      <c r="K8002">
        <v>0.218</v>
      </c>
      <c r="L8002">
        <v>1E-3</v>
      </c>
      <c r="M8002">
        <v>43140.851999999999</v>
      </c>
      <c r="N8002">
        <v>5.8500000000000003E-2</v>
      </c>
      <c r="O8002">
        <v>2.7970000000000002</v>
      </c>
      <c r="P8002">
        <v>1.0200000000000001E-2</v>
      </c>
      <c r="Q8002">
        <v>725962.53899999999</v>
      </c>
      <c r="R8002" t="s">
        <v>34</v>
      </c>
      <c r="T8002" t="s">
        <v>28</v>
      </c>
      <c r="V8002" t="s">
        <v>40</v>
      </c>
      <c r="Y8002" t="s">
        <v>147</v>
      </c>
    </row>
    <row r="8003" spans="1:25" x14ac:dyDescent="0.45">
      <c r="A8003" t="s">
        <v>335</v>
      </c>
      <c r="B8003" t="s">
        <v>646</v>
      </c>
      <c r="C8003">
        <v>50292</v>
      </c>
      <c r="D8003" t="s">
        <v>195</v>
      </c>
      <c r="F8003">
        <v>2019</v>
      </c>
      <c r="G8003">
        <v>1305</v>
      </c>
      <c r="H8003">
        <v>1053.6500000000001</v>
      </c>
      <c r="I8003">
        <v>47016.800000000003</v>
      </c>
      <c r="K8003">
        <v>0.14099999999999999</v>
      </c>
      <c r="L8003">
        <v>1E-3</v>
      </c>
      <c r="M8003">
        <v>27831.208999999999</v>
      </c>
      <c r="N8003">
        <v>5.9200000000000003E-2</v>
      </c>
      <c r="O8003">
        <v>1.7729999999999999</v>
      </c>
      <c r="P8003">
        <v>1.0699999999999999E-2</v>
      </c>
      <c r="Q8003">
        <v>468317.79599999997</v>
      </c>
      <c r="R8003" t="s">
        <v>34</v>
      </c>
      <c r="T8003" t="s">
        <v>28</v>
      </c>
      <c r="V8003" t="s">
        <v>40</v>
      </c>
      <c r="Y8003" t="s">
        <v>147</v>
      </c>
    </row>
    <row r="8004" spans="1:25" x14ac:dyDescent="0.45">
      <c r="A8004" t="s">
        <v>335</v>
      </c>
      <c r="B8004" t="s">
        <v>646</v>
      </c>
      <c r="C8004">
        <v>50292</v>
      </c>
      <c r="D8004" t="s">
        <v>195</v>
      </c>
      <c r="F8004">
        <v>2020</v>
      </c>
      <c r="G8004">
        <v>2830</v>
      </c>
      <c r="H8004">
        <v>2412.65</v>
      </c>
      <c r="I8004">
        <v>107228.97</v>
      </c>
      <c r="K8004">
        <v>0.32400000000000001</v>
      </c>
      <c r="L8004">
        <v>1E-3</v>
      </c>
      <c r="M8004">
        <v>64077.987000000001</v>
      </c>
      <c r="N8004">
        <v>5.9200000000000003E-2</v>
      </c>
      <c r="O8004">
        <v>3.7890000000000001</v>
      </c>
      <c r="P8004">
        <v>9.4000000000000004E-3</v>
      </c>
      <c r="Q8004">
        <v>1078237.5519999999</v>
      </c>
      <c r="R8004" t="s">
        <v>34</v>
      </c>
      <c r="T8004" t="s">
        <v>28</v>
      </c>
      <c r="V8004" t="s">
        <v>40</v>
      </c>
      <c r="Y8004" t="s">
        <v>147</v>
      </c>
    </row>
    <row r="8005" spans="1:25" x14ac:dyDescent="0.45">
      <c r="A8005" t="s">
        <v>335</v>
      </c>
      <c r="B8005" t="s">
        <v>646</v>
      </c>
      <c r="C8005">
        <v>50292</v>
      </c>
      <c r="D8005" t="s">
        <v>195</v>
      </c>
      <c r="F8005">
        <v>2021</v>
      </c>
      <c r="G8005">
        <v>4405</v>
      </c>
      <c r="H8005">
        <v>3888.84</v>
      </c>
      <c r="I8005">
        <v>178145.81</v>
      </c>
      <c r="K8005">
        <v>0.54</v>
      </c>
      <c r="L8005">
        <v>1E-3</v>
      </c>
      <c r="M8005">
        <v>106929.526</v>
      </c>
      <c r="N8005">
        <v>5.9200000000000003E-2</v>
      </c>
      <c r="O8005">
        <v>6.5549999999999997</v>
      </c>
      <c r="P8005">
        <v>8.8000000000000005E-3</v>
      </c>
      <c r="Q8005">
        <v>1799261.4310000001</v>
      </c>
      <c r="R8005" t="s">
        <v>34</v>
      </c>
      <c r="T8005" t="s">
        <v>28</v>
      </c>
      <c r="V8005" t="s">
        <v>40</v>
      </c>
      <c r="Y8005" t="s">
        <v>152</v>
      </c>
    </row>
    <row r="8006" spans="1:25" x14ac:dyDescent="0.45">
      <c r="A8006" t="s">
        <v>335</v>
      </c>
      <c r="B8006" t="s">
        <v>646</v>
      </c>
      <c r="C8006">
        <v>50292</v>
      </c>
      <c r="D8006" t="s">
        <v>195</v>
      </c>
      <c r="F8006">
        <v>2022</v>
      </c>
      <c r="G8006">
        <v>4736</v>
      </c>
      <c r="H8006">
        <v>4272.3</v>
      </c>
      <c r="I8006">
        <v>193865.08</v>
      </c>
      <c r="K8006">
        <v>0.58699999999999997</v>
      </c>
      <c r="L8006">
        <v>1E-3</v>
      </c>
      <c r="M8006">
        <v>116237.948</v>
      </c>
      <c r="N8006">
        <v>5.9200000000000003E-2</v>
      </c>
      <c r="O8006">
        <v>7.2450000000000001</v>
      </c>
      <c r="P8006">
        <v>8.6999999999999994E-3</v>
      </c>
      <c r="Q8006">
        <v>1955933.537</v>
      </c>
      <c r="R8006" t="s">
        <v>34</v>
      </c>
      <c r="T8006" t="s">
        <v>28</v>
      </c>
      <c r="V8006" t="s">
        <v>40</v>
      </c>
      <c r="Y8006" t="s">
        <v>152</v>
      </c>
    </row>
    <row r="8007" spans="1:25" x14ac:dyDescent="0.45">
      <c r="A8007" t="s">
        <v>335</v>
      </c>
      <c r="B8007" t="s">
        <v>646</v>
      </c>
      <c r="C8007">
        <v>50292</v>
      </c>
      <c r="D8007" t="s">
        <v>195</v>
      </c>
      <c r="F8007">
        <v>2023</v>
      </c>
      <c r="G8007">
        <v>4042</v>
      </c>
      <c r="H8007">
        <v>3611.38</v>
      </c>
      <c r="I8007">
        <v>163044.73000000001</v>
      </c>
      <c r="K8007">
        <v>0.49399999999999999</v>
      </c>
      <c r="L8007">
        <v>1E-3</v>
      </c>
      <c r="M8007">
        <v>97863.626999999993</v>
      </c>
      <c r="N8007">
        <v>5.9200000000000003E-2</v>
      </c>
      <c r="O8007">
        <v>6.0529999999999999</v>
      </c>
      <c r="P8007">
        <v>8.6999999999999994E-3</v>
      </c>
      <c r="Q8007">
        <v>1646754.8230000001</v>
      </c>
      <c r="R8007" t="s">
        <v>34</v>
      </c>
      <c r="T8007" t="s">
        <v>28</v>
      </c>
      <c r="V8007" t="s">
        <v>40</v>
      </c>
      <c r="Y8007" t="s">
        <v>152</v>
      </c>
    </row>
    <row r="8008" spans="1:25" x14ac:dyDescent="0.45">
      <c r="A8008" t="s">
        <v>335</v>
      </c>
      <c r="B8008" t="s">
        <v>646</v>
      </c>
      <c r="C8008">
        <v>50292</v>
      </c>
      <c r="D8008" t="s">
        <v>195</v>
      </c>
      <c r="F8008">
        <v>2024</v>
      </c>
      <c r="G8008">
        <v>900</v>
      </c>
      <c r="H8008">
        <v>748.23</v>
      </c>
      <c r="I8008">
        <v>34100.32</v>
      </c>
      <c r="K8008">
        <v>0.10100000000000001</v>
      </c>
      <c r="L8008">
        <v>1E-3</v>
      </c>
      <c r="M8008">
        <v>19994.34</v>
      </c>
      <c r="N8008">
        <v>5.9200000000000003E-2</v>
      </c>
      <c r="O8008">
        <v>1.1839999999999999</v>
      </c>
      <c r="P8008">
        <v>8.5000000000000006E-3</v>
      </c>
      <c r="Q8008">
        <v>336433.02500000002</v>
      </c>
      <c r="R8008" t="s">
        <v>34</v>
      </c>
      <c r="T8008" t="s">
        <v>28</v>
      </c>
      <c r="V8008" t="s">
        <v>40</v>
      </c>
      <c r="Y8008" t="s">
        <v>152</v>
      </c>
    </row>
    <row r="8009" spans="1:25" x14ac:dyDescent="0.45">
      <c r="A8009" t="s">
        <v>335</v>
      </c>
      <c r="B8009" t="s">
        <v>646</v>
      </c>
      <c r="C8009">
        <v>50292</v>
      </c>
      <c r="D8009" t="s">
        <v>200</v>
      </c>
      <c r="F8009">
        <v>2009</v>
      </c>
      <c r="G8009">
        <v>5022</v>
      </c>
      <c r="H8009">
        <v>4874.76</v>
      </c>
      <c r="I8009">
        <v>294413.21000000002</v>
      </c>
      <c r="K8009">
        <v>0.80100000000000005</v>
      </c>
      <c r="L8009">
        <v>1E-3</v>
      </c>
      <c r="M8009">
        <v>158641.32500000001</v>
      </c>
      <c r="N8009">
        <v>5.91E-2</v>
      </c>
      <c r="O8009">
        <v>8.968</v>
      </c>
      <c r="P8009">
        <v>6.8999999999999999E-3</v>
      </c>
      <c r="Q8009">
        <v>2669486.2880000002</v>
      </c>
      <c r="R8009" t="s">
        <v>34</v>
      </c>
      <c r="T8009" t="s">
        <v>89</v>
      </c>
      <c r="V8009" t="s">
        <v>40</v>
      </c>
      <c r="Y8009" t="s">
        <v>107</v>
      </c>
    </row>
    <row r="8010" spans="1:25" x14ac:dyDescent="0.45">
      <c r="A8010" t="s">
        <v>335</v>
      </c>
      <c r="B8010" t="s">
        <v>646</v>
      </c>
      <c r="C8010">
        <v>50292</v>
      </c>
      <c r="D8010" t="s">
        <v>200</v>
      </c>
      <c r="F8010">
        <v>2010</v>
      </c>
      <c r="G8010">
        <v>4115</v>
      </c>
      <c r="H8010">
        <v>3927.06</v>
      </c>
      <c r="I8010">
        <v>241094.05</v>
      </c>
      <c r="K8010">
        <v>0.628</v>
      </c>
      <c r="L8010">
        <v>1E-3</v>
      </c>
      <c r="M8010">
        <v>124376.436</v>
      </c>
      <c r="N8010">
        <v>5.91E-2</v>
      </c>
      <c r="O8010">
        <v>7.423</v>
      </c>
      <c r="P8010">
        <v>7.1999999999999998E-3</v>
      </c>
      <c r="Q8010">
        <v>2092808.679</v>
      </c>
      <c r="R8010" t="s">
        <v>34</v>
      </c>
      <c r="T8010" t="s">
        <v>89</v>
      </c>
      <c r="V8010" t="s">
        <v>40</v>
      </c>
      <c r="Y8010" t="s">
        <v>107</v>
      </c>
    </row>
    <row r="8011" spans="1:25" x14ac:dyDescent="0.45">
      <c r="A8011" t="s">
        <v>335</v>
      </c>
      <c r="B8011" t="s">
        <v>646</v>
      </c>
      <c r="C8011">
        <v>50292</v>
      </c>
      <c r="D8011" t="s">
        <v>200</v>
      </c>
      <c r="F8011">
        <v>2011</v>
      </c>
      <c r="G8011">
        <v>4140</v>
      </c>
      <c r="H8011">
        <v>3941.05</v>
      </c>
      <c r="I8011">
        <v>232037.61</v>
      </c>
      <c r="K8011">
        <v>0.60299999999999998</v>
      </c>
      <c r="L8011">
        <v>1E-3</v>
      </c>
      <c r="M8011">
        <v>119514.79</v>
      </c>
      <c r="N8011">
        <v>5.91E-2</v>
      </c>
      <c r="O8011">
        <v>6.7489999999999997</v>
      </c>
      <c r="P8011">
        <v>6.7000000000000002E-3</v>
      </c>
      <c r="Q8011">
        <v>2011116.774</v>
      </c>
      <c r="R8011" t="s">
        <v>34</v>
      </c>
      <c r="T8011" t="s">
        <v>89</v>
      </c>
      <c r="V8011" t="s">
        <v>40</v>
      </c>
      <c r="Y8011" t="s">
        <v>107</v>
      </c>
    </row>
    <row r="8012" spans="1:25" x14ac:dyDescent="0.45">
      <c r="A8012" t="s">
        <v>335</v>
      </c>
      <c r="B8012" t="s">
        <v>646</v>
      </c>
      <c r="C8012">
        <v>50292</v>
      </c>
      <c r="D8012" t="s">
        <v>200</v>
      </c>
      <c r="F8012">
        <v>2012</v>
      </c>
      <c r="G8012">
        <v>3515</v>
      </c>
      <c r="H8012">
        <v>3430.17</v>
      </c>
      <c r="I8012">
        <v>217749.37</v>
      </c>
      <c r="K8012">
        <v>0.51800000000000002</v>
      </c>
      <c r="L8012">
        <v>1E-3</v>
      </c>
      <c r="M8012">
        <v>102507.961</v>
      </c>
      <c r="N8012">
        <v>5.91E-2</v>
      </c>
      <c r="O8012">
        <v>5.9210000000000003</v>
      </c>
      <c r="P8012">
        <v>7.0000000000000001E-3</v>
      </c>
      <c r="Q8012">
        <v>1724806.0430000001</v>
      </c>
      <c r="R8012" t="s">
        <v>34</v>
      </c>
      <c r="T8012" t="s">
        <v>89</v>
      </c>
      <c r="V8012" t="s">
        <v>40</v>
      </c>
      <c r="Y8012" t="s">
        <v>107</v>
      </c>
    </row>
    <row r="8013" spans="1:25" x14ac:dyDescent="0.45">
      <c r="A8013" t="s">
        <v>335</v>
      </c>
      <c r="B8013" t="s">
        <v>646</v>
      </c>
      <c r="C8013">
        <v>50292</v>
      </c>
      <c r="D8013" t="s">
        <v>200</v>
      </c>
      <c r="F8013">
        <v>2013</v>
      </c>
      <c r="G8013">
        <v>4151</v>
      </c>
      <c r="H8013">
        <v>3947.16</v>
      </c>
      <c r="I8013">
        <v>234914.55</v>
      </c>
      <c r="K8013">
        <v>0.59699999999999998</v>
      </c>
      <c r="L8013">
        <v>1E-3</v>
      </c>
      <c r="M8013">
        <v>118217.33100000001</v>
      </c>
      <c r="N8013">
        <v>5.91E-2</v>
      </c>
      <c r="O8013">
        <v>5.8520000000000003</v>
      </c>
      <c r="P8013">
        <v>6.4000000000000003E-3</v>
      </c>
      <c r="Q8013">
        <v>1989262.902</v>
      </c>
      <c r="R8013" t="s">
        <v>34</v>
      </c>
      <c r="T8013" t="s">
        <v>89</v>
      </c>
      <c r="V8013" t="s">
        <v>40</v>
      </c>
      <c r="Y8013" t="s">
        <v>107</v>
      </c>
    </row>
    <row r="8014" spans="1:25" x14ac:dyDescent="0.45">
      <c r="A8014" t="s">
        <v>335</v>
      </c>
      <c r="B8014" t="s">
        <v>646</v>
      </c>
      <c r="C8014">
        <v>50292</v>
      </c>
      <c r="D8014" t="s">
        <v>200</v>
      </c>
      <c r="F8014">
        <v>2014</v>
      </c>
      <c r="G8014">
        <v>2636</v>
      </c>
      <c r="H8014">
        <v>2458.6999999999998</v>
      </c>
      <c r="I8014">
        <v>149093.14000000001</v>
      </c>
      <c r="K8014">
        <v>0.38500000000000001</v>
      </c>
      <c r="L8014">
        <v>1E-3</v>
      </c>
      <c r="M8014">
        <v>76217.228000000003</v>
      </c>
      <c r="N8014">
        <v>5.91E-2</v>
      </c>
      <c r="O8014">
        <v>5.149</v>
      </c>
      <c r="P8014">
        <v>9.1999999999999998E-3</v>
      </c>
      <c r="Q8014">
        <v>1282540.4609999999</v>
      </c>
      <c r="R8014" t="s">
        <v>34</v>
      </c>
      <c r="T8014" t="s">
        <v>89</v>
      </c>
      <c r="V8014" t="s">
        <v>40</v>
      </c>
      <c r="Y8014" t="s">
        <v>107</v>
      </c>
    </row>
    <row r="8015" spans="1:25" x14ac:dyDescent="0.45">
      <c r="A8015" t="s">
        <v>335</v>
      </c>
      <c r="B8015" t="s">
        <v>646</v>
      </c>
      <c r="C8015">
        <v>50292</v>
      </c>
      <c r="D8015" t="s">
        <v>200</v>
      </c>
      <c r="F8015">
        <v>2015</v>
      </c>
      <c r="G8015">
        <v>5618</v>
      </c>
      <c r="H8015">
        <v>5406.59</v>
      </c>
      <c r="I8015">
        <v>351763.37</v>
      </c>
      <c r="K8015">
        <v>0.91300000000000003</v>
      </c>
      <c r="L8015">
        <v>1E-3</v>
      </c>
      <c r="M8015">
        <v>180774.747</v>
      </c>
      <c r="N8015">
        <v>5.91E-2</v>
      </c>
      <c r="O8015">
        <v>10.215</v>
      </c>
      <c r="P8015">
        <v>7.4999999999999997E-3</v>
      </c>
      <c r="Q8015">
        <v>3041889.054</v>
      </c>
      <c r="R8015" t="s">
        <v>34</v>
      </c>
      <c r="T8015" t="s">
        <v>89</v>
      </c>
      <c r="V8015" t="s">
        <v>40</v>
      </c>
      <c r="Y8015" t="s">
        <v>146</v>
      </c>
    </row>
    <row r="8016" spans="1:25" x14ac:dyDescent="0.45">
      <c r="A8016" t="s">
        <v>335</v>
      </c>
      <c r="B8016" t="s">
        <v>646</v>
      </c>
      <c r="C8016">
        <v>50292</v>
      </c>
      <c r="D8016" t="s">
        <v>200</v>
      </c>
      <c r="F8016">
        <v>2016</v>
      </c>
      <c r="G8016">
        <v>4761</v>
      </c>
      <c r="H8016">
        <v>4592.8</v>
      </c>
      <c r="I8016">
        <v>302163.39</v>
      </c>
      <c r="K8016">
        <v>0.76300000000000001</v>
      </c>
      <c r="L8016">
        <v>1E-3</v>
      </c>
      <c r="M8016">
        <v>151105.67499999999</v>
      </c>
      <c r="N8016">
        <v>5.91E-2</v>
      </c>
      <c r="O8016">
        <v>9.4629999999999992</v>
      </c>
      <c r="P8016">
        <v>7.7000000000000002E-3</v>
      </c>
      <c r="Q8016">
        <v>2542620.7540000002</v>
      </c>
      <c r="R8016" t="s">
        <v>34</v>
      </c>
      <c r="T8016" t="s">
        <v>89</v>
      </c>
      <c r="V8016" t="s">
        <v>40</v>
      </c>
      <c r="Y8016" t="s">
        <v>146</v>
      </c>
    </row>
    <row r="8017" spans="1:25" x14ac:dyDescent="0.45">
      <c r="A8017" t="s">
        <v>335</v>
      </c>
      <c r="B8017" t="s">
        <v>646</v>
      </c>
      <c r="C8017">
        <v>50292</v>
      </c>
      <c r="D8017" t="s">
        <v>200</v>
      </c>
      <c r="F8017">
        <v>2017</v>
      </c>
      <c r="G8017">
        <v>3056</v>
      </c>
      <c r="H8017">
        <v>2854.14</v>
      </c>
      <c r="I8017">
        <v>179694.54</v>
      </c>
      <c r="K8017">
        <v>0.45300000000000001</v>
      </c>
      <c r="L8017">
        <v>1E-3</v>
      </c>
      <c r="M8017">
        <v>89782.065000000002</v>
      </c>
      <c r="N8017">
        <v>5.91E-2</v>
      </c>
      <c r="O8017">
        <v>5.2919999999999998</v>
      </c>
      <c r="P8017">
        <v>7.7000000000000002E-3</v>
      </c>
      <c r="Q8017">
        <v>1510774.5630000001</v>
      </c>
      <c r="R8017" t="s">
        <v>34</v>
      </c>
      <c r="T8017" t="s">
        <v>89</v>
      </c>
      <c r="V8017" t="s">
        <v>40</v>
      </c>
      <c r="Y8017" t="s">
        <v>147</v>
      </c>
    </row>
    <row r="8018" spans="1:25" x14ac:dyDescent="0.45">
      <c r="A8018" t="s">
        <v>335</v>
      </c>
      <c r="B8018" t="s">
        <v>646</v>
      </c>
      <c r="C8018">
        <v>50292</v>
      </c>
      <c r="D8018" t="s">
        <v>200</v>
      </c>
      <c r="F8018">
        <v>2018</v>
      </c>
      <c r="G8018">
        <v>2285</v>
      </c>
      <c r="H8018">
        <v>2129.67</v>
      </c>
      <c r="I8018">
        <v>129267.66</v>
      </c>
      <c r="K8018">
        <v>0.32600000000000001</v>
      </c>
      <c r="L8018">
        <v>1E-3</v>
      </c>
      <c r="M8018">
        <v>64562.783000000003</v>
      </c>
      <c r="N8018">
        <v>5.91E-2</v>
      </c>
      <c r="O8018">
        <v>3.5390000000000001</v>
      </c>
      <c r="P8018">
        <v>7.0000000000000001E-3</v>
      </c>
      <c r="Q8018">
        <v>1086387.233</v>
      </c>
      <c r="R8018" t="s">
        <v>34</v>
      </c>
      <c r="T8018" t="s">
        <v>89</v>
      </c>
      <c r="V8018" t="s">
        <v>40</v>
      </c>
      <c r="Y8018" t="s">
        <v>147</v>
      </c>
    </row>
    <row r="8019" spans="1:25" x14ac:dyDescent="0.45">
      <c r="A8019" t="s">
        <v>335</v>
      </c>
      <c r="B8019" t="s">
        <v>646</v>
      </c>
      <c r="C8019">
        <v>50292</v>
      </c>
      <c r="D8019" t="s">
        <v>200</v>
      </c>
      <c r="F8019">
        <v>2019</v>
      </c>
      <c r="G8019">
        <v>2016</v>
      </c>
      <c r="H8019">
        <v>1900.23</v>
      </c>
      <c r="I8019">
        <v>117701.37</v>
      </c>
      <c r="K8019">
        <v>0.29599999999999999</v>
      </c>
      <c r="L8019">
        <v>1E-3</v>
      </c>
      <c r="M8019">
        <v>58543.758999999998</v>
      </c>
      <c r="N8019">
        <v>5.91E-2</v>
      </c>
      <c r="O8019">
        <v>3.2040000000000002</v>
      </c>
      <c r="P8019">
        <v>6.8999999999999999E-3</v>
      </c>
      <c r="Q8019">
        <v>985092.67</v>
      </c>
      <c r="R8019" t="s">
        <v>34</v>
      </c>
      <c r="T8019" t="s">
        <v>89</v>
      </c>
      <c r="V8019" t="s">
        <v>40</v>
      </c>
      <c r="Y8019" t="s">
        <v>147</v>
      </c>
    </row>
    <row r="8020" spans="1:25" x14ac:dyDescent="0.45">
      <c r="A8020" t="s">
        <v>335</v>
      </c>
      <c r="B8020" t="s">
        <v>646</v>
      </c>
      <c r="C8020">
        <v>50292</v>
      </c>
      <c r="D8020" t="s">
        <v>200</v>
      </c>
      <c r="F8020">
        <v>2020</v>
      </c>
      <c r="G8020">
        <v>3638</v>
      </c>
      <c r="H8020">
        <v>3537.26</v>
      </c>
      <c r="I8020">
        <v>228139.11</v>
      </c>
      <c r="K8020">
        <v>0.57399999999999995</v>
      </c>
      <c r="L8020">
        <v>1E-3</v>
      </c>
      <c r="M8020">
        <v>113764.22</v>
      </c>
      <c r="N8020">
        <v>5.91E-2</v>
      </c>
      <c r="O8020">
        <v>11.867000000000001</v>
      </c>
      <c r="P8020">
        <v>1.32E-2</v>
      </c>
      <c r="Q8020">
        <v>1914259.1569999999</v>
      </c>
      <c r="R8020" t="s">
        <v>34</v>
      </c>
      <c r="T8020" t="s">
        <v>89</v>
      </c>
      <c r="V8020" t="s">
        <v>40</v>
      </c>
      <c r="Y8020" t="s">
        <v>147</v>
      </c>
    </row>
    <row r="8021" spans="1:25" x14ac:dyDescent="0.45">
      <c r="A8021" t="s">
        <v>335</v>
      </c>
      <c r="B8021" t="s">
        <v>646</v>
      </c>
      <c r="C8021">
        <v>50292</v>
      </c>
      <c r="D8021" t="s">
        <v>200</v>
      </c>
      <c r="F8021">
        <v>2021</v>
      </c>
      <c r="G8021">
        <v>5022</v>
      </c>
      <c r="H8021">
        <v>4894.93</v>
      </c>
      <c r="I8021">
        <v>304211.26</v>
      </c>
      <c r="K8021">
        <v>0.78800000000000003</v>
      </c>
      <c r="L8021">
        <v>1E-3</v>
      </c>
      <c r="M8021">
        <v>156158.62299999999</v>
      </c>
      <c r="N8021">
        <v>5.91E-2</v>
      </c>
      <c r="O8021">
        <v>8.9309999999999992</v>
      </c>
      <c r="P8021">
        <v>6.8999999999999999E-3</v>
      </c>
      <c r="Q8021">
        <v>2627694.7439999999</v>
      </c>
      <c r="R8021" t="s">
        <v>34</v>
      </c>
      <c r="T8021" t="s">
        <v>89</v>
      </c>
      <c r="V8021" t="s">
        <v>40</v>
      </c>
      <c r="Y8021" t="s">
        <v>152</v>
      </c>
    </row>
    <row r="8022" spans="1:25" x14ac:dyDescent="0.45">
      <c r="A8022" t="s">
        <v>335</v>
      </c>
      <c r="B8022" t="s">
        <v>646</v>
      </c>
      <c r="C8022">
        <v>50292</v>
      </c>
      <c r="D8022" t="s">
        <v>200</v>
      </c>
      <c r="F8022">
        <v>2022</v>
      </c>
      <c r="G8022">
        <v>2142</v>
      </c>
      <c r="H8022">
        <v>1987.66</v>
      </c>
      <c r="I8022">
        <v>78097.37</v>
      </c>
      <c r="K8022">
        <v>0.23200000000000001</v>
      </c>
      <c r="L8022">
        <v>1E-3</v>
      </c>
      <c r="M8022">
        <v>45904.186000000002</v>
      </c>
      <c r="N8022">
        <v>5.9200000000000003E-2</v>
      </c>
      <c r="O8022">
        <v>2.3940000000000001</v>
      </c>
      <c r="P8022">
        <v>8.0000000000000002E-3</v>
      </c>
      <c r="Q8022">
        <v>772427.00300000003</v>
      </c>
      <c r="R8022" t="s">
        <v>34</v>
      </c>
      <c r="T8022" t="s">
        <v>89</v>
      </c>
      <c r="V8022" t="s">
        <v>40</v>
      </c>
      <c r="Y8022" t="s">
        <v>152</v>
      </c>
    </row>
    <row r="8023" spans="1:25" x14ac:dyDescent="0.45">
      <c r="A8023" t="s">
        <v>335</v>
      </c>
      <c r="B8023" t="s">
        <v>646</v>
      </c>
      <c r="C8023">
        <v>50292</v>
      </c>
      <c r="D8023" t="s">
        <v>200</v>
      </c>
      <c r="F8023">
        <v>2023</v>
      </c>
      <c r="G8023">
        <v>3243</v>
      </c>
      <c r="H8023">
        <v>3128.52</v>
      </c>
      <c r="I8023">
        <v>185868.57</v>
      </c>
      <c r="K8023">
        <v>0.48199999999999998</v>
      </c>
      <c r="L8023">
        <v>1E-3</v>
      </c>
      <c r="M8023">
        <v>95394.538</v>
      </c>
      <c r="N8023">
        <v>5.9200000000000003E-2</v>
      </c>
      <c r="O8023">
        <v>5.2590000000000003</v>
      </c>
      <c r="P8023">
        <v>7.0000000000000001E-3</v>
      </c>
      <c r="Q8023">
        <v>1605174.9739999999</v>
      </c>
      <c r="R8023" t="s">
        <v>34</v>
      </c>
      <c r="T8023" t="s">
        <v>89</v>
      </c>
      <c r="V8023" t="s">
        <v>40</v>
      </c>
      <c r="Y8023" t="s">
        <v>152</v>
      </c>
    </row>
    <row r="8024" spans="1:25" x14ac:dyDescent="0.45">
      <c r="A8024" t="s">
        <v>335</v>
      </c>
      <c r="B8024" t="s">
        <v>646</v>
      </c>
      <c r="C8024">
        <v>50292</v>
      </c>
      <c r="D8024" t="s">
        <v>200</v>
      </c>
      <c r="F8024">
        <v>2024</v>
      </c>
      <c r="G8024">
        <v>1315</v>
      </c>
      <c r="H8024">
        <v>1276.24</v>
      </c>
      <c r="I8024">
        <v>79420.47</v>
      </c>
      <c r="K8024">
        <v>0.2</v>
      </c>
      <c r="L8024">
        <v>1E-3</v>
      </c>
      <c r="M8024">
        <v>39565.942999999999</v>
      </c>
      <c r="N8024">
        <v>5.91E-2</v>
      </c>
      <c r="O8024">
        <v>2.4550000000000001</v>
      </c>
      <c r="P8024">
        <v>8.0999999999999996E-3</v>
      </c>
      <c r="Q8024">
        <v>665798.93999999994</v>
      </c>
      <c r="R8024" t="s">
        <v>34</v>
      </c>
      <c r="T8024" t="s">
        <v>89</v>
      </c>
      <c r="V8024" t="s">
        <v>40</v>
      </c>
      <c r="Y8024" t="s">
        <v>152</v>
      </c>
    </row>
    <row r="8025" spans="1:25" x14ac:dyDescent="0.45">
      <c r="A8025" t="s">
        <v>335</v>
      </c>
      <c r="B8025" t="s">
        <v>647</v>
      </c>
      <c r="C8025">
        <v>50368</v>
      </c>
      <c r="D8025" t="s">
        <v>158</v>
      </c>
      <c r="F8025">
        <v>2010</v>
      </c>
      <c r="G8025">
        <v>2320</v>
      </c>
      <c r="H8025">
        <v>2301.77</v>
      </c>
      <c r="J8025">
        <v>133094.35999999999</v>
      </c>
      <c r="O8025">
        <v>1.581</v>
      </c>
      <c r="P8025">
        <v>8.3000000000000001E-3</v>
      </c>
      <c r="Q8025">
        <v>391444.22200000001</v>
      </c>
      <c r="R8025" t="s">
        <v>34</v>
      </c>
      <c r="S8025" t="s">
        <v>38</v>
      </c>
      <c r="T8025" t="s">
        <v>89</v>
      </c>
      <c r="V8025" t="s">
        <v>211</v>
      </c>
      <c r="Y8025" t="s">
        <v>29</v>
      </c>
    </row>
    <row r="8026" spans="1:25" x14ac:dyDescent="0.45">
      <c r="A8026" t="s">
        <v>335</v>
      </c>
      <c r="B8026" t="s">
        <v>647</v>
      </c>
      <c r="C8026">
        <v>50368</v>
      </c>
      <c r="D8026" t="s">
        <v>158</v>
      </c>
      <c r="F8026">
        <v>2011</v>
      </c>
      <c r="G8026">
        <v>1815</v>
      </c>
      <c r="H8026">
        <v>1784.83</v>
      </c>
      <c r="J8026">
        <v>95622.98</v>
      </c>
      <c r="O8026">
        <v>1.18</v>
      </c>
      <c r="P8026">
        <v>8.6E-3</v>
      </c>
      <c r="Q8026">
        <v>290527.19300000003</v>
      </c>
      <c r="R8026" t="s">
        <v>34</v>
      </c>
      <c r="S8026" t="s">
        <v>38</v>
      </c>
      <c r="T8026" t="s">
        <v>89</v>
      </c>
      <c r="V8026" t="s">
        <v>211</v>
      </c>
      <c r="Y8026" t="s">
        <v>29</v>
      </c>
    </row>
    <row r="8027" spans="1:25" x14ac:dyDescent="0.45">
      <c r="A8027" t="s">
        <v>335</v>
      </c>
      <c r="B8027" t="s">
        <v>647</v>
      </c>
      <c r="C8027">
        <v>50368</v>
      </c>
      <c r="D8027" t="s">
        <v>158</v>
      </c>
      <c r="F8027">
        <v>2012</v>
      </c>
      <c r="G8027">
        <v>2411</v>
      </c>
      <c r="H8027">
        <v>2391</v>
      </c>
      <c r="J8027">
        <v>129277.86</v>
      </c>
      <c r="O8027">
        <v>1.546</v>
      </c>
      <c r="P8027">
        <v>8.3000000000000001E-3</v>
      </c>
      <c r="Q8027">
        <v>383972.23100000003</v>
      </c>
      <c r="R8027" t="s">
        <v>34</v>
      </c>
      <c r="S8027" t="s">
        <v>38</v>
      </c>
      <c r="T8027" t="s">
        <v>89</v>
      </c>
      <c r="V8027" t="s">
        <v>211</v>
      </c>
      <c r="Y8027" t="s">
        <v>29</v>
      </c>
    </row>
    <row r="8028" spans="1:25" x14ac:dyDescent="0.45">
      <c r="A8028" t="s">
        <v>335</v>
      </c>
      <c r="B8028" t="s">
        <v>647</v>
      </c>
      <c r="C8028">
        <v>50368</v>
      </c>
      <c r="D8028" t="s">
        <v>158</v>
      </c>
      <c r="F8028">
        <v>2013</v>
      </c>
      <c r="G8028">
        <v>1034</v>
      </c>
      <c r="H8028">
        <v>1014.44</v>
      </c>
      <c r="J8028">
        <v>55267.53</v>
      </c>
      <c r="O8028">
        <v>0.79100000000000004</v>
      </c>
      <c r="P8028">
        <v>1.01E-2</v>
      </c>
      <c r="Q8028">
        <v>169118.617</v>
      </c>
      <c r="R8028" t="s">
        <v>34</v>
      </c>
      <c r="S8028" t="s">
        <v>38</v>
      </c>
      <c r="T8028" t="s">
        <v>89</v>
      </c>
      <c r="V8028" t="s">
        <v>211</v>
      </c>
      <c r="Y8028" t="s">
        <v>29</v>
      </c>
    </row>
    <row r="8029" spans="1:25" x14ac:dyDescent="0.45">
      <c r="A8029" t="s">
        <v>335</v>
      </c>
      <c r="B8029" t="s">
        <v>647</v>
      </c>
      <c r="C8029">
        <v>50368</v>
      </c>
      <c r="D8029" t="s">
        <v>158</v>
      </c>
      <c r="F8029">
        <v>2014</v>
      </c>
      <c r="G8029">
        <v>891</v>
      </c>
      <c r="H8029">
        <v>850.26</v>
      </c>
      <c r="J8029">
        <v>43693.81</v>
      </c>
      <c r="O8029">
        <v>0.89</v>
      </c>
      <c r="P8029">
        <v>1.55E-2</v>
      </c>
      <c r="Q8029">
        <v>136097.56099999999</v>
      </c>
      <c r="R8029" t="s">
        <v>34</v>
      </c>
      <c r="S8029" t="s">
        <v>38</v>
      </c>
      <c r="T8029" t="s">
        <v>89</v>
      </c>
      <c r="V8029" t="s">
        <v>211</v>
      </c>
      <c r="Y8029" t="s">
        <v>29</v>
      </c>
    </row>
    <row r="8030" spans="1:25" x14ac:dyDescent="0.45">
      <c r="A8030" t="s">
        <v>335</v>
      </c>
      <c r="B8030" t="s">
        <v>647</v>
      </c>
      <c r="C8030">
        <v>50368</v>
      </c>
      <c r="D8030" t="s">
        <v>158</v>
      </c>
      <c r="F8030">
        <v>2015</v>
      </c>
      <c r="G8030">
        <v>3364</v>
      </c>
      <c r="H8030">
        <v>3354.17</v>
      </c>
      <c r="J8030">
        <v>153518.9</v>
      </c>
      <c r="O8030">
        <v>1.9059999999999999</v>
      </c>
      <c r="P8030">
        <v>7.6E-3</v>
      </c>
      <c r="Q8030">
        <v>506871.60700000002</v>
      </c>
      <c r="R8030" t="s">
        <v>34</v>
      </c>
      <c r="S8030" t="s">
        <v>38</v>
      </c>
      <c r="T8030" t="s">
        <v>89</v>
      </c>
      <c r="V8030" t="s">
        <v>211</v>
      </c>
      <c r="Y8030" t="s">
        <v>30</v>
      </c>
    </row>
    <row r="8031" spans="1:25" x14ac:dyDescent="0.45">
      <c r="A8031" t="s">
        <v>335</v>
      </c>
      <c r="B8031" t="s">
        <v>647</v>
      </c>
      <c r="C8031">
        <v>50368</v>
      </c>
      <c r="D8031" t="s">
        <v>158</v>
      </c>
      <c r="F8031">
        <v>2016</v>
      </c>
      <c r="G8031">
        <v>3465</v>
      </c>
      <c r="H8031">
        <v>3460.79</v>
      </c>
      <c r="J8031">
        <v>160416.26999999999</v>
      </c>
      <c r="O8031">
        <v>1.8720000000000001</v>
      </c>
      <c r="P8031">
        <v>7.1999999999999998E-3</v>
      </c>
      <c r="Q8031">
        <v>526252.76500000001</v>
      </c>
      <c r="R8031" t="s">
        <v>34</v>
      </c>
      <c r="S8031" t="s">
        <v>38</v>
      </c>
      <c r="T8031" t="s">
        <v>89</v>
      </c>
      <c r="V8031" t="s">
        <v>211</v>
      </c>
      <c r="Y8031" t="s">
        <v>30</v>
      </c>
    </row>
    <row r="8032" spans="1:25" x14ac:dyDescent="0.45">
      <c r="A8032" t="s">
        <v>335</v>
      </c>
      <c r="B8032" t="s">
        <v>647</v>
      </c>
      <c r="C8032">
        <v>50368</v>
      </c>
      <c r="D8032" t="s">
        <v>158</v>
      </c>
      <c r="F8032">
        <v>2017</v>
      </c>
      <c r="G8032">
        <v>3464</v>
      </c>
      <c r="H8032">
        <v>3457.32</v>
      </c>
      <c r="J8032">
        <v>162726.82999999999</v>
      </c>
      <c r="O8032">
        <v>1.893</v>
      </c>
      <c r="P8032">
        <v>7.1999999999999998E-3</v>
      </c>
      <c r="Q8032">
        <v>528400.66399999999</v>
      </c>
      <c r="R8032" t="s">
        <v>34</v>
      </c>
      <c r="S8032" t="s">
        <v>38</v>
      </c>
      <c r="T8032" t="s">
        <v>89</v>
      </c>
      <c r="V8032" t="s">
        <v>211</v>
      </c>
      <c r="Y8032" t="s">
        <v>30</v>
      </c>
    </row>
    <row r="8033" spans="1:25" x14ac:dyDescent="0.45">
      <c r="A8033" t="s">
        <v>335</v>
      </c>
      <c r="B8033" t="s">
        <v>647</v>
      </c>
      <c r="C8033">
        <v>50368</v>
      </c>
      <c r="D8033" t="s">
        <v>158</v>
      </c>
      <c r="F8033">
        <v>2018</v>
      </c>
      <c r="G8033">
        <v>3487</v>
      </c>
      <c r="H8033">
        <v>3480.89</v>
      </c>
      <c r="J8033">
        <v>161684.93</v>
      </c>
      <c r="O8033">
        <v>1.895</v>
      </c>
      <c r="P8033">
        <v>7.1000000000000004E-3</v>
      </c>
      <c r="Q8033">
        <v>530271.272</v>
      </c>
      <c r="R8033" t="s">
        <v>34</v>
      </c>
      <c r="S8033" t="s">
        <v>38</v>
      </c>
      <c r="T8033" t="s">
        <v>89</v>
      </c>
      <c r="V8033" t="s">
        <v>211</v>
      </c>
      <c r="Y8033" t="s">
        <v>30</v>
      </c>
    </row>
    <row r="8034" spans="1:25" x14ac:dyDescent="0.45">
      <c r="A8034" t="s">
        <v>335</v>
      </c>
      <c r="B8034" t="s">
        <v>647</v>
      </c>
      <c r="C8034">
        <v>50368</v>
      </c>
      <c r="D8034" t="s">
        <v>158</v>
      </c>
      <c r="F8034">
        <v>2019</v>
      </c>
      <c r="G8034">
        <v>3523</v>
      </c>
      <c r="H8034">
        <v>3514.49</v>
      </c>
      <c r="J8034">
        <v>166606.04999999999</v>
      </c>
      <c r="O8034">
        <v>1.9390000000000001</v>
      </c>
      <c r="P8034">
        <v>7.1999999999999998E-3</v>
      </c>
      <c r="Q8034">
        <v>545089.65300000005</v>
      </c>
      <c r="R8034" t="s">
        <v>34</v>
      </c>
      <c r="S8034" t="s">
        <v>38</v>
      </c>
      <c r="T8034" t="s">
        <v>89</v>
      </c>
      <c r="V8034" t="s">
        <v>211</v>
      </c>
      <c r="Y8034" t="s">
        <v>30</v>
      </c>
    </row>
    <row r="8035" spans="1:25" x14ac:dyDescent="0.45">
      <c r="A8035" t="s">
        <v>335</v>
      </c>
      <c r="B8035" t="s">
        <v>647</v>
      </c>
      <c r="C8035">
        <v>50368</v>
      </c>
      <c r="D8035" t="s">
        <v>158</v>
      </c>
      <c r="F8035">
        <v>2020</v>
      </c>
      <c r="G8035">
        <v>3025</v>
      </c>
      <c r="H8035">
        <v>3018.46</v>
      </c>
      <c r="J8035">
        <v>147299.42000000001</v>
      </c>
      <c r="O8035">
        <v>1.7050000000000001</v>
      </c>
      <c r="P8035">
        <v>7.4000000000000003E-3</v>
      </c>
      <c r="Q8035">
        <v>468807.36200000002</v>
      </c>
      <c r="R8035" t="s">
        <v>34</v>
      </c>
      <c r="S8035" t="s">
        <v>38</v>
      </c>
      <c r="T8035" t="s">
        <v>89</v>
      </c>
      <c r="V8035" t="s">
        <v>211</v>
      </c>
      <c r="Y8035" t="s">
        <v>30</v>
      </c>
    </row>
    <row r="8036" spans="1:25" x14ac:dyDescent="0.45">
      <c r="A8036" t="s">
        <v>335</v>
      </c>
      <c r="B8036" t="s">
        <v>647</v>
      </c>
      <c r="C8036">
        <v>50368</v>
      </c>
      <c r="D8036" t="s">
        <v>158</v>
      </c>
      <c r="F8036">
        <v>2021</v>
      </c>
      <c r="G8036">
        <v>2844</v>
      </c>
      <c r="H8036">
        <v>2830.45</v>
      </c>
      <c r="J8036">
        <v>129896.49</v>
      </c>
      <c r="O8036">
        <v>1.4259999999999999</v>
      </c>
      <c r="P8036">
        <v>7.1000000000000004E-3</v>
      </c>
      <c r="Q8036">
        <v>412106.10600000003</v>
      </c>
      <c r="R8036" t="s">
        <v>34</v>
      </c>
      <c r="S8036" t="s">
        <v>38</v>
      </c>
      <c r="T8036" t="s">
        <v>89</v>
      </c>
      <c r="V8036" t="s">
        <v>211</v>
      </c>
      <c r="Y8036" t="s">
        <v>30</v>
      </c>
    </row>
    <row r="8037" spans="1:25" x14ac:dyDescent="0.45">
      <c r="A8037" t="s">
        <v>335</v>
      </c>
      <c r="B8037" t="s">
        <v>647</v>
      </c>
      <c r="C8037">
        <v>50368</v>
      </c>
      <c r="D8037" t="s">
        <v>158</v>
      </c>
      <c r="F8037">
        <v>2022</v>
      </c>
      <c r="G8037">
        <v>2201</v>
      </c>
      <c r="H8037">
        <v>2176.02</v>
      </c>
      <c r="J8037">
        <v>103188.42</v>
      </c>
      <c r="O8037">
        <v>1.1379999999999999</v>
      </c>
      <c r="P8037">
        <v>7.6E-3</v>
      </c>
      <c r="Q8037">
        <v>325701.95</v>
      </c>
      <c r="R8037" t="s">
        <v>34</v>
      </c>
      <c r="S8037" t="s">
        <v>38</v>
      </c>
      <c r="T8037" t="s">
        <v>89</v>
      </c>
      <c r="V8037" t="s">
        <v>211</v>
      </c>
      <c r="Y8037" t="s">
        <v>30</v>
      </c>
    </row>
    <row r="8038" spans="1:25" x14ac:dyDescent="0.45">
      <c r="A8038" t="s">
        <v>335</v>
      </c>
      <c r="B8038" t="s">
        <v>647</v>
      </c>
      <c r="C8038">
        <v>50368</v>
      </c>
      <c r="D8038" t="s">
        <v>158</v>
      </c>
      <c r="F8038">
        <v>2023</v>
      </c>
      <c r="G8038">
        <v>3312</v>
      </c>
      <c r="H8038">
        <v>3308.49</v>
      </c>
      <c r="J8038">
        <v>148815.48000000001</v>
      </c>
      <c r="O8038">
        <v>1.59</v>
      </c>
      <c r="P8038">
        <v>6.8999999999999999E-3</v>
      </c>
      <c r="Q8038">
        <v>468617.94400000002</v>
      </c>
      <c r="R8038" t="s">
        <v>34</v>
      </c>
      <c r="S8038" t="s">
        <v>38</v>
      </c>
      <c r="T8038" t="s">
        <v>89</v>
      </c>
      <c r="V8038" t="s">
        <v>211</v>
      </c>
      <c r="Y8038" t="s">
        <v>30</v>
      </c>
    </row>
    <row r="8039" spans="1:25" x14ac:dyDescent="0.45">
      <c r="A8039" t="s">
        <v>335</v>
      </c>
      <c r="B8039" t="s">
        <v>647</v>
      </c>
      <c r="C8039">
        <v>50368</v>
      </c>
      <c r="D8039" t="s">
        <v>158</v>
      </c>
      <c r="F8039">
        <v>2024</v>
      </c>
      <c r="G8039">
        <v>1112</v>
      </c>
      <c r="H8039">
        <v>1105.5899999999999</v>
      </c>
      <c r="J8039">
        <v>50972.82</v>
      </c>
      <c r="O8039">
        <v>0.65300000000000002</v>
      </c>
      <c r="P8039">
        <v>8.3000000000000001E-3</v>
      </c>
      <c r="Q8039">
        <v>164778.68400000001</v>
      </c>
      <c r="R8039" t="s">
        <v>34</v>
      </c>
      <c r="S8039" t="s">
        <v>38</v>
      </c>
      <c r="T8039" t="s">
        <v>89</v>
      </c>
      <c r="V8039" t="s">
        <v>211</v>
      </c>
      <c r="Y8039" t="s">
        <v>30</v>
      </c>
    </row>
    <row r="8040" spans="1:25" x14ac:dyDescent="0.45">
      <c r="A8040" t="s">
        <v>335</v>
      </c>
      <c r="B8040" t="s">
        <v>647</v>
      </c>
      <c r="C8040">
        <v>50368</v>
      </c>
      <c r="D8040" t="s">
        <v>162</v>
      </c>
      <c r="F8040">
        <v>2010</v>
      </c>
      <c r="G8040">
        <v>1690</v>
      </c>
      <c r="H8040">
        <v>1664.66</v>
      </c>
      <c r="J8040">
        <v>90488.29</v>
      </c>
      <c r="O8040">
        <v>1.123</v>
      </c>
      <c r="P8040">
        <v>8.5000000000000006E-3</v>
      </c>
      <c r="Q8040">
        <v>275136.304</v>
      </c>
      <c r="R8040" t="s">
        <v>34</v>
      </c>
      <c r="S8040" t="s">
        <v>38</v>
      </c>
      <c r="T8040" t="s">
        <v>89</v>
      </c>
      <c r="V8040" t="s">
        <v>211</v>
      </c>
      <c r="Y8040" t="s">
        <v>29</v>
      </c>
    </row>
    <row r="8041" spans="1:25" x14ac:dyDescent="0.45">
      <c r="A8041" t="s">
        <v>335</v>
      </c>
      <c r="B8041" t="s">
        <v>647</v>
      </c>
      <c r="C8041">
        <v>50368</v>
      </c>
      <c r="D8041" t="s">
        <v>162</v>
      </c>
      <c r="F8041">
        <v>2011</v>
      </c>
      <c r="G8041">
        <v>2336</v>
      </c>
      <c r="H8041">
        <v>2324.98</v>
      </c>
      <c r="J8041">
        <v>124485.47</v>
      </c>
      <c r="O8041">
        <v>1.518</v>
      </c>
      <c r="P8041">
        <v>8.2000000000000007E-3</v>
      </c>
      <c r="Q8041">
        <v>376113.87</v>
      </c>
      <c r="R8041" t="s">
        <v>34</v>
      </c>
      <c r="S8041" t="s">
        <v>38</v>
      </c>
      <c r="T8041" t="s">
        <v>89</v>
      </c>
      <c r="V8041" t="s">
        <v>211</v>
      </c>
      <c r="Y8041" t="s">
        <v>29</v>
      </c>
    </row>
    <row r="8042" spans="1:25" x14ac:dyDescent="0.45">
      <c r="A8042" t="s">
        <v>335</v>
      </c>
      <c r="B8042" t="s">
        <v>647</v>
      </c>
      <c r="C8042">
        <v>50368</v>
      </c>
      <c r="D8042" t="s">
        <v>162</v>
      </c>
      <c r="F8042">
        <v>2012</v>
      </c>
      <c r="G8042">
        <v>1643</v>
      </c>
      <c r="H8042">
        <v>1622.51</v>
      </c>
      <c r="J8042">
        <v>83835.360000000001</v>
      </c>
      <c r="O8042">
        <v>1.0369999999999999</v>
      </c>
      <c r="P8042">
        <v>8.3999999999999995E-3</v>
      </c>
      <c r="Q8042">
        <v>255549.67300000001</v>
      </c>
      <c r="R8042" t="s">
        <v>34</v>
      </c>
      <c r="S8042" t="s">
        <v>38</v>
      </c>
      <c r="T8042" t="s">
        <v>89</v>
      </c>
      <c r="V8042" t="s">
        <v>211</v>
      </c>
      <c r="Y8042" t="s">
        <v>29</v>
      </c>
    </row>
    <row r="8043" spans="1:25" x14ac:dyDescent="0.45">
      <c r="A8043" t="s">
        <v>335</v>
      </c>
      <c r="B8043" t="s">
        <v>647</v>
      </c>
      <c r="C8043">
        <v>50368</v>
      </c>
      <c r="D8043" t="s">
        <v>162</v>
      </c>
      <c r="F8043">
        <v>2013</v>
      </c>
      <c r="G8043">
        <v>2928</v>
      </c>
      <c r="H8043">
        <v>2916.48</v>
      </c>
      <c r="J8043">
        <v>151463.82</v>
      </c>
      <c r="O8043">
        <v>2.1920000000000002</v>
      </c>
      <c r="P8043">
        <v>9.5999999999999992E-3</v>
      </c>
      <c r="Q8043">
        <v>464598.18599999999</v>
      </c>
      <c r="R8043" t="s">
        <v>34</v>
      </c>
      <c r="S8043" t="s">
        <v>38</v>
      </c>
      <c r="T8043" t="s">
        <v>89</v>
      </c>
      <c r="V8043" t="s">
        <v>211</v>
      </c>
      <c r="Y8043" t="s">
        <v>29</v>
      </c>
    </row>
    <row r="8044" spans="1:25" x14ac:dyDescent="0.45">
      <c r="A8044" t="s">
        <v>335</v>
      </c>
      <c r="B8044" t="s">
        <v>647</v>
      </c>
      <c r="C8044">
        <v>50368</v>
      </c>
      <c r="D8044" t="s">
        <v>162</v>
      </c>
      <c r="F8044">
        <v>2014</v>
      </c>
      <c r="G8044">
        <v>3111</v>
      </c>
      <c r="H8044">
        <v>3095.11</v>
      </c>
      <c r="J8044">
        <v>158693.98000000001</v>
      </c>
      <c r="O8044">
        <v>2.2029999999999998</v>
      </c>
      <c r="P8044">
        <v>9.2999999999999992E-3</v>
      </c>
      <c r="Q8044">
        <v>485730.43800000002</v>
      </c>
      <c r="R8044" t="s">
        <v>34</v>
      </c>
      <c r="S8044" t="s">
        <v>38</v>
      </c>
      <c r="T8044" t="s">
        <v>89</v>
      </c>
      <c r="V8044" t="s">
        <v>211</v>
      </c>
      <c r="Y8044" t="s">
        <v>29</v>
      </c>
    </row>
    <row r="8045" spans="1:25" x14ac:dyDescent="0.45">
      <c r="A8045" t="s">
        <v>335</v>
      </c>
      <c r="B8045" t="s">
        <v>647</v>
      </c>
      <c r="C8045">
        <v>50368</v>
      </c>
      <c r="D8045" t="s">
        <v>162</v>
      </c>
      <c r="F8045">
        <v>2015</v>
      </c>
      <c r="G8045">
        <v>3543</v>
      </c>
      <c r="H8045">
        <v>3536.66</v>
      </c>
      <c r="J8045">
        <v>165961.21</v>
      </c>
      <c r="O8045">
        <v>1.925</v>
      </c>
      <c r="P8045">
        <v>7.1999999999999998E-3</v>
      </c>
      <c r="Q8045">
        <v>538960.26100000006</v>
      </c>
      <c r="R8045" t="s">
        <v>34</v>
      </c>
      <c r="S8045" t="s">
        <v>38</v>
      </c>
      <c r="T8045" t="s">
        <v>89</v>
      </c>
      <c r="V8045" t="s">
        <v>211</v>
      </c>
      <c r="Y8045" t="s">
        <v>30</v>
      </c>
    </row>
    <row r="8046" spans="1:25" x14ac:dyDescent="0.45">
      <c r="A8046" t="s">
        <v>335</v>
      </c>
      <c r="B8046" t="s">
        <v>647</v>
      </c>
      <c r="C8046">
        <v>50368</v>
      </c>
      <c r="D8046" t="s">
        <v>162</v>
      </c>
      <c r="F8046">
        <v>2016</v>
      </c>
      <c r="G8046">
        <v>3411</v>
      </c>
      <c r="H8046">
        <v>3402.77</v>
      </c>
      <c r="J8046">
        <v>160943.62</v>
      </c>
      <c r="O8046">
        <v>1.8620000000000001</v>
      </c>
      <c r="P8046">
        <v>7.4000000000000003E-3</v>
      </c>
      <c r="Q8046">
        <v>513798.40500000003</v>
      </c>
      <c r="R8046" t="s">
        <v>34</v>
      </c>
      <c r="S8046" t="s">
        <v>38</v>
      </c>
      <c r="T8046" t="s">
        <v>89</v>
      </c>
      <c r="V8046" t="s">
        <v>211</v>
      </c>
      <c r="Y8046" t="s">
        <v>30</v>
      </c>
    </row>
    <row r="8047" spans="1:25" x14ac:dyDescent="0.45">
      <c r="A8047" t="s">
        <v>335</v>
      </c>
      <c r="B8047" t="s">
        <v>647</v>
      </c>
      <c r="C8047">
        <v>50368</v>
      </c>
      <c r="D8047" t="s">
        <v>162</v>
      </c>
      <c r="F8047">
        <v>2017</v>
      </c>
      <c r="G8047">
        <v>3173</v>
      </c>
      <c r="H8047">
        <v>3164.12</v>
      </c>
      <c r="J8047">
        <v>147755.67000000001</v>
      </c>
      <c r="O8047">
        <v>1.7330000000000001</v>
      </c>
      <c r="P8047">
        <v>7.1999999999999998E-3</v>
      </c>
      <c r="Q8047">
        <v>483632.63400000002</v>
      </c>
      <c r="R8047" t="s">
        <v>34</v>
      </c>
      <c r="S8047" t="s">
        <v>38</v>
      </c>
      <c r="T8047" t="s">
        <v>89</v>
      </c>
      <c r="V8047" t="s">
        <v>211</v>
      </c>
      <c r="Y8047" t="s">
        <v>30</v>
      </c>
    </row>
    <row r="8048" spans="1:25" x14ac:dyDescent="0.45">
      <c r="A8048" t="s">
        <v>335</v>
      </c>
      <c r="B8048" t="s">
        <v>647</v>
      </c>
      <c r="C8048">
        <v>50368</v>
      </c>
      <c r="D8048" t="s">
        <v>162</v>
      </c>
      <c r="F8048">
        <v>2018</v>
      </c>
      <c r="G8048">
        <v>3366</v>
      </c>
      <c r="H8048">
        <v>3342.44</v>
      </c>
      <c r="J8048">
        <v>154353.15</v>
      </c>
      <c r="O8048">
        <v>1.8140000000000001</v>
      </c>
      <c r="P8048">
        <v>7.3000000000000001E-3</v>
      </c>
      <c r="Q8048">
        <v>508494.56199999998</v>
      </c>
      <c r="R8048" t="s">
        <v>34</v>
      </c>
      <c r="S8048" t="s">
        <v>38</v>
      </c>
      <c r="T8048" t="s">
        <v>89</v>
      </c>
      <c r="V8048" t="s">
        <v>211</v>
      </c>
      <c r="Y8048" t="s">
        <v>30</v>
      </c>
    </row>
    <row r="8049" spans="1:25" x14ac:dyDescent="0.45">
      <c r="A8049" t="s">
        <v>335</v>
      </c>
      <c r="B8049" t="s">
        <v>647</v>
      </c>
      <c r="C8049">
        <v>50368</v>
      </c>
      <c r="D8049" t="s">
        <v>162</v>
      </c>
      <c r="F8049">
        <v>2019</v>
      </c>
      <c r="G8049">
        <v>3024</v>
      </c>
      <c r="H8049">
        <v>3016.43</v>
      </c>
      <c r="J8049">
        <v>137623.01</v>
      </c>
      <c r="O8049">
        <v>1.837</v>
      </c>
      <c r="P8049">
        <v>8.2000000000000007E-3</v>
      </c>
      <c r="Q8049">
        <v>458831.64600000001</v>
      </c>
      <c r="R8049" t="s">
        <v>34</v>
      </c>
      <c r="S8049" t="s">
        <v>38</v>
      </c>
      <c r="T8049" t="s">
        <v>89</v>
      </c>
      <c r="V8049" t="s">
        <v>211</v>
      </c>
      <c r="Y8049" t="s">
        <v>30</v>
      </c>
    </row>
    <row r="8050" spans="1:25" x14ac:dyDescent="0.45">
      <c r="A8050" t="s">
        <v>335</v>
      </c>
      <c r="B8050" t="s">
        <v>647</v>
      </c>
      <c r="C8050">
        <v>50368</v>
      </c>
      <c r="D8050" t="s">
        <v>162</v>
      </c>
      <c r="F8050">
        <v>2020</v>
      </c>
      <c r="G8050">
        <v>2313</v>
      </c>
      <c r="H8050">
        <v>2300.21</v>
      </c>
      <c r="J8050">
        <v>109093.05</v>
      </c>
      <c r="O8050">
        <v>1.26</v>
      </c>
      <c r="P8050">
        <v>7.4999999999999997E-3</v>
      </c>
      <c r="Q8050">
        <v>350448.55699999997</v>
      </c>
      <c r="R8050" t="s">
        <v>34</v>
      </c>
      <c r="S8050" t="s">
        <v>38</v>
      </c>
      <c r="T8050" t="s">
        <v>89</v>
      </c>
      <c r="V8050" t="s">
        <v>211</v>
      </c>
      <c r="Y8050" t="s">
        <v>30</v>
      </c>
    </row>
    <row r="8051" spans="1:25" x14ac:dyDescent="0.45">
      <c r="A8051" t="s">
        <v>335</v>
      </c>
      <c r="B8051" t="s">
        <v>647</v>
      </c>
      <c r="C8051">
        <v>50368</v>
      </c>
      <c r="D8051" t="s">
        <v>162</v>
      </c>
      <c r="F8051">
        <v>2021</v>
      </c>
      <c r="G8051">
        <v>2389</v>
      </c>
      <c r="H8051">
        <v>2374.9</v>
      </c>
      <c r="J8051">
        <v>109855.72</v>
      </c>
      <c r="O8051">
        <v>1.276</v>
      </c>
      <c r="P8051">
        <v>7.7000000000000002E-3</v>
      </c>
      <c r="Q8051">
        <v>345337.23</v>
      </c>
      <c r="R8051" t="s">
        <v>34</v>
      </c>
      <c r="S8051" t="s">
        <v>38</v>
      </c>
      <c r="T8051" t="s">
        <v>89</v>
      </c>
      <c r="V8051" t="s">
        <v>211</v>
      </c>
      <c r="Y8051" t="s">
        <v>30</v>
      </c>
    </row>
    <row r="8052" spans="1:25" x14ac:dyDescent="0.45">
      <c r="A8052" t="s">
        <v>335</v>
      </c>
      <c r="B8052" t="s">
        <v>647</v>
      </c>
      <c r="C8052">
        <v>50368</v>
      </c>
      <c r="D8052" t="s">
        <v>162</v>
      </c>
      <c r="F8052">
        <v>2022</v>
      </c>
      <c r="G8052">
        <v>2537</v>
      </c>
      <c r="H8052">
        <v>2519.71</v>
      </c>
      <c r="J8052">
        <v>121284.57</v>
      </c>
      <c r="O8052">
        <v>1.3120000000000001</v>
      </c>
      <c r="P8052">
        <v>7.4000000000000003E-3</v>
      </c>
      <c r="Q8052">
        <v>380390.12699999998</v>
      </c>
      <c r="R8052" t="s">
        <v>34</v>
      </c>
      <c r="S8052" t="s">
        <v>38</v>
      </c>
      <c r="T8052" t="s">
        <v>89</v>
      </c>
      <c r="V8052" t="s">
        <v>211</v>
      </c>
      <c r="Y8052" t="s">
        <v>30</v>
      </c>
    </row>
    <row r="8053" spans="1:25" x14ac:dyDescent="0.45">
      <c r="A8053" t="s">
        <v>335</v>
      </c>
      <c r="B8053" t="s">
        <v>647</v>
      </c>
      <c r="C8053">
        <v>50368</v>
      </c>
      <c r="D8053" t="s">
        <v>162</v>
      </c>
      <c r="F8053">
        <v>2023</v>
      </c>
      <c r="G8053">
        <v>3432</v>
      </c>
      <c r="H8053">
        <v>3424.55</v>
      </c>
      <c r="J8053">
        <v>155655.57999999999</v>
      </c>
      <c r="O8053">
        <v>1.6739999999999999</v>
      </c>
      <c r="P8053">
        <v>7.0000000000000001E-3</v>
      </c>
      <c r="Q8053">
        <v>491954.12400000001</v>
      </c>
      <c r="R8053" t="s">
        <v>34</v>
      </c>
      <c r="S8053" t="s">
        <v>38</v>
      </c>
      <c r="T8053" t="s">
        <v>89</v>
      </c>
      <c r="V8053" t="s">
        <v>211</v>
      </c>
      <c r="Y8053" t="s">
        <v>30</v>
      </c>
    </row>
    <row r="8054" spans="1:25" x14ac:dyDescent="0.45">
      <c r="A8054" t="s">
        <v>335</v>
      </c>
      <c r="B8054" t="s">
        <v>647</v>
      </c>
      <c r="C8054">
        <v>50368</v>
      </c>
      <c r="D8054" t="s">
        <v>162</v>
      </c>
      <c r="F8054">
        <v>2024</v>
      </c>
      <c r="G8054">
        <v>1228</v>
      </c>
      <c r="H8054">
        <v>1223.3800000000001</v>
      </c>
      <c r="J8054">
        <v>57866.720000000001</v>
      </c>
      <c r="O8054">
        <v>0.63500000000000001</v>
      </c>
      <c r="P8054">
        <v>7.1999999999999998E-3</v>
      </c>
      <c r="Q8054">
        <v>185620.52100000001</v>
      </c>
      <c r="R8054" t="s">
        <v>34</v>
      </c>
      <c r="S8054" t="s">
        <v>38</v>
      </c>
      <c r="T8054" t="s">
        <v>89</v>
      </c>
      <c r="V8054" t="s">
        <v>211</v>
      </c>
      <c r="Y8054" t="s">
        <v>30</v>
      </c>
    </row>
    <row r="8055" spans="1:25" x14ac:dyDescent="0.45">
      <c r="A8055" t="s">
        <v>274</v>
      </c>
      <c r="B8055" t="s">
        <v>648</v>
      </c>
      <c r="C8055">
        <v>50385</v>
      </c>
      <c r="D8055">
        <v>1001</v>
      </c>
      <c r="F8055">
        <v>2009</v>
      </c>
      <c r="G8055">
        <v>1649</v>
      </c>
      <c r="H8055">
        <v>1552.14</v>
      </c>
      <c r="I8055">
        <v>90798.47</v>
      </c>
      <c r="K8055">
        <v>0.224</v>
      </c>
      <c r="L8055">
        <v>8.9999999999999998E-4</v>
      </c>
      <c r="M8055">
        <v>43881.79</v>
      </c>
      <c r="N8055">
        <v>5.9200000000000003E-2</v>
      </c>
      <c r="O8055">
        <v>11.102</v>
      </c>
      <c r="P8055">
        <v>4.8399999999999999E-2</v>
      </c>
      <c r="Q8055">
        <v>738370.97900000005</v>
      </c>
      <c r="R8055" t="s">
        <v>34</v>
      </c>
      <c r="S8055" t="s">
        <v>38</v>
      </c>
      <c r="T8055" t="s">
        <v>89</v>
      </c>
      <c r="V8055" t="s">
        <v>608</v>
      </c>
      <c r="Y8055" t="s">
        <v>107</v>
      </c>
    </row>
    <row r="8056" spans="1:25" x14ac:dyDescent="0.45">
      <c r="A8056" t="s">
        <v>274</v>
      </c>
      <c r="B8056" t="s">
        <v>648</v>
      </c>
      <c r="C8056">
        <v>50385</v>
      </c>
      <c r="D8056">
        <v>1001</v>
      </c>
      <c r="F8056">
        <v>2010</v>
      </c>
      <c r="G8056">
        <v>3465</v>
      </c>
      <c r="H8056">
        <v>3360.97</v>
      </c>
      <c r="I8056">
        <v>199704.17</v>
      </c>
      <c r="K8056">
        <v>0.52600000000000002</v>
      </c>
      <c r="L8056">
        <v>1E-3</v>
      </c>
      <c r="M8056">
        <v>104085.454</v>
      </c>
      <c r="N8056">
        <v>5.91E-2</v>
      </c>
      <c r="O8056">
        <v>20.027999999999999</v>
      </c>
      <c r="P8056">
        <v>3.3099999999999997E-2</v>
      </c>
      <c r="Q8056">
        <v>1751437.031</v>
      </c>
      <c r="R8056" t="s">
        <v>34</v>
      </c>
      <c r="S8056" t="s">
        <v>38</v>
      </c>
      <c r="T8056" t="s">
        <v>89</v>
      </c>
      <c r="V8056" t="s">
        <v>608</v>
      </c>
      <c r="Y8056" t="s">
        <v>107</v>
      </c>
    </row>
    <row r="8057" spans="1:25" x14ac:dyDescent="0.45">
      <c r="A8057" t="s">
        <v>274</v>
      </c>
      <c r="B8057" t="s">
        <v>648</v>
      </c>
      <c r="C8057">
        <v>50385</v>
      </c>
      <c r="D8057">
        <v>1001</v>
      </c>
      <c r="F8057">
        <v>2011</v>
      </c>
      <c r="G8057">
        <v>4823</v>
      </c>
      <c r="H8057">
        <v>4670.08</v>
      </c>
      <c r="I8057">
        <v>282567.87</v>
      </c>
      <c r="K8057">
        <v>0.73399999999999999</v>
      </c>
      <c r="L8057">
        <v>1E-3</v>
      </c>
      <c r="M8057">
        <v>145332.10500000001</v>
      </c>
      <c r="N8057">
        <v>5.91E-2</v>
      </c>
      <c r="O8057">
        <v>31.704000000000001</v>
      </c>
      <c r="P8057">
        <v>3.6200000000000003E-2</v>
      </c>
      <c r="Q8057">
        <v>2445495.0610000002</v>
      </c>
      <c r="R8057" t="s">
        <v>34</v>
      </c>
      <c r="S8057" t="s">
        <v>38</v>
      </c>
      <c r="T8057" t="s">
        <v>89</v>
      </c>
      <c r="V8057" t="s">
        <v>608</v>
      </c>
      <c r="Y8057" t="s">
        <v>107</v>
      </c>
    </row>
    <row r="8058" spans="1:25" x14ac:dyDescent="0.45">
      <c r="A8058" t="s">
        <v>274</v>
      </c>
      <c r="B8058" t="s">
        <v>648</v>
      </c>
      <c r="C8058">
        <v>50385</v>
      </c>
      <c r="D8058">
        <v>1001</v>
      </c>
      <c r="F8058">
        <v>2012</v>
      </c>
      <c r="G8058">
        <v>7377</v>
      </c>
      <c r="H8058">
        <v>7295.53</v>
      </c>
      <c r="I8058">
        <v>449374.92</v>
      </c>
      <c r="K8058">
        <v>1.155</v>
      </c>
      <c r="L8058">
        <v>1E-3</v>
      </c>
      <c r="M8058">
        <v>228678.80600000001</v>
      </c>
      <c r="N8058">
        <v>5.91E-2</v>
      </c>
      <c r="O8058">
        <v>38.89</v>
      </c>
      <c r="P8058">
        <v>2.3699999999999999E-2</v>
      </c>
      <c r="Q8058">
        <v>3848036.5040000002</v>
      </c>
      <c r="R8058" t="s">
        <v>34</v>
      </c>
      <c r="S8058" t="s">
        <v>38</v>
      </c>
      <c r="T8058" t="s">
        <v>89</v>
      </c>
      <c r="V8058" t="s">
        <v>608</v>
      </c>
      <c r="Y8058" t="s">
        <v>277</v>
      </c>
    </row>
    <row r="8059" spans="1:25" x14ac:dyDescent="0.45">
      <c r="A8059" t="s">
        <v>274</v>
      </c>
      <c r="B8059" t="s">
        <v>648</v>
      </c>
      <c r="C8059">
        <v>50385</v>
      </c>
      <c r="D8059">
        <v>1001</v>
      </c>
      <c r="F8059">
        <v>2013</v>
      </c>
      <c r="G8059">
        <v>3353</v>
      </c>
      <c r="H8059">
        <v>3246.01</v>
      </c>
      <c r="I8059">
        <v>189402.33</v>
      </c>
      <c r="K8059">
        <v>0.501</v>
      </c>
      <c r="L8059">
        <v>1E-3</v>
      </c>
      <c r="M8059">
        <v>99162.784</v>
      </c>
      <c r="N8059">
        <v>5.91E-2</v>
      </c>
      <c r="O8059">
        <v>24.594999999999999</v>
      </c>
      <c r="P8059">
        <v>3.7499999999999999E-2</v>
      </c>
      <c r="Q8059">
        <v>1668583.183</v>
      </c>
      <c r="R8059" t="s">
        <v>34</v>
      </c>
      <c r="S8059" t="s">
        <v>38</v>
      </c>
      <c r="T8059" t="s">
        <v>89</v>
      </c>
      <c r="V8059" t="s">
        <v>608</v>
      </c>
      <c r="Y8059" t="s">
        <v>277</v>
      </c>
    </row>
    <row r="8060" spans="1:25" x14ac:dyDescent="0.45">
      <c r="A8060" t="s">
        <v>274</v>
      </c>
      <c r="B8060" t="s">
        <v>648</v>
      </c>
      <c r="C8060">
        <v>50385</v>
      </c>
      <c r="D8060">
        <v>1001</v>
      </c>
      <c r="F8060">
        <v>2014</v>
      </c>
      <c r="G8060">
        <v>3674</v>
      </c>
      <c r="H8060">
        <v>3551.72</v>
      </c>
      <c r="I8060">
        <v>210325.24</v>
      </c>
      <c r="K8060">
        <v>0.54600000000000004</v>
      </c>
      <c r="L8060">
        <v>1E-3</v>
      </c>
      <c r="M8060">
        <v>108158.694</v>
      </c>
      <c r="N8060">
        <v>5.91E-2</v>
      </c>
      <c r="O8060">
        <v>22.056999999999999</v>
      </c>
      <c r="P8060">
        <v>3.27E-2</v>
      </c>
      <c r="Q8060">
        <v>1820002.8130000001</v>
      </c>
      <c r="R8060" t="s">
        <v>34</v>
      </c>
      <c r="S8060" t="s">
        <v>38</v>
      </c>
      <c r="T8060" t="s">
        <v>89</v>
      </c>
      <c r="V8060" t="s">
        <v>608</v>
      </c>
      <c r="Y8060" t="s">
        <v>277</v>
      </c>
    </row>
    <row r="8061" spans="1:25" x14ac:dyDescent="0.45">
      <c r="A8061" t="s">
        <v>274</v>
      </c>
      <c r="B8061" t="s">
        <v>648</v>
      </c>
      <c r="C8061">
        <v>50385</v>
      </c>
      <c r="D8061">
        <v>1001</v>
      </c>
      <c r="F8061">
        <v>2015</v>
      </c>
      <c r="G8061">
        <v>4294</v>
      </c>
      <c r="H8061">
        <v>4212.79</v>
      </c>
      <c r="I8061">
        <v>256044.36</v>
      </c>
      <c r="K8061">
        <v>0.66100000000000003</v>
      </c>
      <c r="L8061">
        <v>1E-3</v>
      </c>
      <c r="M8061">
        <v>130882.67</v>
      </c>
      <c r="N8061">
        <v>5.91E-2</v>
      </c>
      <c r="O8061">
        <v>22.71</v>
      </c>
      <c r="P8061">
        <v>2.63E-2</v>
      </c>
      <c r="Q8061">
        <v>2202336.6949999998</v>
      </c>
      <c r="R8061" t="s">
        <v>34</v>
      </c>
      <c r="S8061" t="s">
        <v>38</v>
      </c>
      <c r="T8061" t="s">
        <v>89</v>
      </c>
      <c r="V8061" t="s">
        <v>608</v>
      </c>
      <c r="Y8061" t="s">
        <v>297</v>
      </c>
    </row>
    <row r="8062" spans="1:25" x14ac:dyDescent="0.45">
      <c r="A8062" t="s">
        <v>274</v>
      </c>
      <c r="B8062" t="s">
        <v>648</v>
      </c>
      <c r="C8062">
        <v>50385</v>
      </c>
      <c r="D8062">
        <v>1001</v>
      </c>
      <c r="F8062">
        <v>2016</v>
      </c>
      <c r="G8062">
        <v>3147</v>
      </c>
      <c r="H8062">
        <v>3068.08</v>
      </c>
      <c r="I8062">
        <v>183025.4</v>
      </c>
      <c r="K8062">
        <v>0.47199999999999998</v>
      </c>
      <c r="L8062">
        <v>1E-3</v>
      </c>
      <c r="M8062">
        <v>93570.23</v>
      </c>
      <c r="N8062">
        <v>5.91E-2</v>
      </c>
      <c r="O8062">
        <v>16.274000000000001</v>
      </c>
      <c r="P8062">
        <v>2.6700000000000002E-2</v>
      </c>
      <c r="Q8062">
        <v>1574516.9939999999</v>
      </c>
      <c r="R8062" t="s">
        <v>34</v>
      </c>
      <c r="S8062" t="s">
        <v>38</v>
      </c>
      <c r="T8062" t="s">
        <v>89</v>
      </c>
      <c r="V8062" t="s">
        <v>608</v>
      </c>
      <c r="Y8062" t="s">
        <v>297</v>
      </c>
    </row>
    <row r="8063" spans="1:25" x14ac:dyDescent="0.45">
      <c r="A8063" t="s">
        <v>274</v>
      </c>
      <c r="B8063" t="s">
        <v>648</v>
      </c>
      <c r="C8063">
        <v>50385</v>
      </c>
      <c r="D8063">
        <v>1001</v>
      </c>
      <c r="F8063">
        <v>2017</v>
      </c>
      <c r="G8063">
        <v>519</v>
      </c>
      <c r="H8063">
        <v>473.88</v>
      </c>
      <c r="I8063">
        <v>25631.16</v>
      </c>
      <c r="K8063">
        <v>6.8000000000000005E-2</v>
      </c>
      <c r="L8063">
        <v>1E-3</v>
      </c>
      <c r="M8063">
        <v>13485.092000000001</v>
      </c>
      <c r="N8063">
        <v>5.9200000000000003E-2</v>
      </c>
      <c r="O8063">
        <v>3.6070000000000002</v>
      </c>
      <c r="P8063">
        <v>5.0200000000000002E-2</v>
      </c>
      <c r="Q8063">
        <v>226906.70499999999</v>
      </c>
      <c r="R8063" t="s">
        <v>34</v>
      </c>
      <c r="S8063" t="s">
        <v>38</v>
      </c>
      <c r="T8063" t="s">
        <v>89</v>
      </c>
      <c r="V8063" t="s">
        <v>608</v>
      </c>
      <c r="Y8063" t="s">
        <v>299</v>
      </c>
    </row>
    <row r="8064" spans="1:25" x14ac:dyDescent="0.45">
      <c r="A8064" t="s">
        <v>274</v>
      </c>
      <c r="B8064" t="s">
        <v>648</v>
      </c>
      <c r="C8064">
        <v>50385</v>
      </c>
      <c r="D8064">
        <v>1001</v>
      </c>
      <c r="F8064">
        <v>2018</v>
      </c>
      <c r="G8064">
        <v>334</v>
      </c>
      <c r="H8064">
        <v>298.94</v>
      </c>
      <c r="I8064">
        <v>15623.57</v>
      </c>
      <c r="K8064">
        <v>4.2999999999999997E-2</v>
      </c>
      <c r="L8064">
        <v>1E-3</v>
      </c>
      <c r="M8064">
        <v>8439.9290000000001</v>
      </c>
      <c r="N8064">
        <v>5.9200000000000003E-2</v>
      </c>
      <c r="O8064">
        <v>2.5819999999999999</v>
      </c>
      <c r="P8064">
        <v>5.62E-2</v>
      </c>
      <c r="Q8064">
        <v>142025.264</v>
      </c>
      <c r="R8064" t="s">
        <v>34</v>
      </c>
      <c r="S8064" t="s">
        <v>38</v>
      </c>
      <c r="T8064" t="s">
        <v>89</v>
      </c>
      <c r="V8064" t="s">
        <v>608</v>
      </c>
      <c r="Y8064" t="s">
        <v>299</v>
      </c>
    </row>
    <row r="8065" spans="1:25" x14ac:dyDescent="0.45">
      <c r="A8065" t="s">
        <v>274</v>
      </c>
      <c r="B8065" t="s">
        <v>648</v>
      </c>
      <c r="C8065">
        <v>50385</v>
      </c>
      <c r="D8065">
        <v>1001</v>
      </c>
      <c r="F8065">
        <v>2019</v>
      </c>
      <c r="G8065">
        <v>253</v>
      </c>
      <c r="H8065">
        <v>226.89</v>
      </c>
      <c r="I8065">
        <v>11257.55</v>
      </c>
      <c r="K8065">
        <v>3.2000000000000001E-2</v>
      </c>
      <c r="L8065">
        <v>1E-3</v>
      </c>
      <c r="M8065">
        <v>6387.7039999999997</v>
      </c>
      <c r="N8065">
        <v>5.9200000000000003E-2</v>
      </c>
      <c r="O8065">
        <v>2.5219999999999998</v>
      </c>
      <c r="P8065">
        <v>7.4099999999999999E-2</v>
      </c>
      <c r="Q8065">
        <v>107486.231</v>
      </c>
      <c r="R8065" t="s">
        <v>34</v>
      </c>
      <c r="S8065" t="s">
        <v>38</v>
      </c>
      <c r="T8065" t="s">
        <v>89</v>
      </c>
      <c r="V8065" t="s">
        <v>608</v>
      </c>
      <c r="Y8065" t="s">
        <v>299</v>
      </c>
    </row>
    <row r="8066" spans="1:25" x14ac:dyDescent="0.45">
      <c r="A8066" t="s">
        <v>274</v>
      </c>
      <c r="B8066" t="s">
        <v>648</v>
      </c>
      <c r="C8066">
        <v>50385</v>
      </c>
      <c r="D8066">
        <v>1001</v>
      </c>
      <c r="F8066">
        <v>2020</v>
      </c>
      <c r="G8066">
        <v>616</v>
      </c>
      <c r="H8066">
        <v>566.14</v>
      </c>
      <c r="I8066">
        <v>29210.09</v>
      </c>
      <c r="K8066">
        <v>8.2000000000000003E-2</v>
      </c>
      <c r="L8066">
        <v>1E-3</v>
      </c>
      <c r="M8066">
        <v>16148.072</v>
      </c>
      <c r="N8066">
        <v>5.9200000000000003E-2</v>
      </c>
      <c r="O8066">
        <v>7.1580000000000004</v>
      </c>
      <c r="P8066">
        <v>7.7600000000000002E-2</v>
      </c>
      <c r="Q8066">
        <v>271728.652</v>
      </c>
      <c r="R8066" t="s">
        <v>34</v>
      </c>
      <c r="S8066" t="s">
        <v>38</v>
      </c>
      <c r="T8066" t="s">
        <v>89</v>
      </c>
      <c r="V8066" t="s">
        <v>608</v>
      </c>
      <c r="Y8066" t="s">
        <v>147</v>
      </c>
    </row>
    <row r="8067" spans="1:25" x14ac:dyDescent="0.45">
      <c r="A8067" t="s">
        <v>274</v>
      </c>
      <c r="B8067" t="s">
        <v>648</v>
      </c>
      <c r="C8067">
        <v>50385</v>
      </c>
      <c r="D8067">
        <v>1001</v>
      </c>
      <c r="F8067">
        <v>2021</v>
      </c>
      <c r="G8067">
        <v>631</v>
      </c>
      <c r="H8067">
        <v>586.44000000000005</v>
      </c>
      <c r="I8067">
        <v>30687.45</v>
      </c>
      <c r="K8067">
        <v>8.5000000000000006E-2</v>
      </c>
      <c r="L8067">
        <v>1E-3</v>
      </c>
      <c r="M8067">
        <v>16891.740000000002</v>
      </c>
      <c r="N8067">
        <v>5.9200000000000003E-2</v>
      </c>
      <c r="O8067">
        <v>4.6619999999999999</v>
      </c>
      <c r="P8067">
        <v>5.3100000000000001E-2</v>
      </c>
      <c r="Q8067">
        <v>284241.89199999999</v>
      </c>
      <c r="R8067" t="s">
        <v>34</v>
      </c>
      <c r="S8067" t="s">
        <v>38</v>
      </c>
      <c r="T8067" t="s">
        <v>89</v>
      </c>
      <c r="V8067" t="s">
        <v>608</v>
      </c>
      <c r="Y8067" t="s">
        <v>152</v>
      </c>
    </row>
    <row r="8068" spans="1:25" x14ac:dyDescent="0.45">
      <c r="A8068" t="s">
        <v>274</v>
      </c>
      <c r="B8068" t="s">
        <v>648</v>
      </c>
      <c r="C8068">
        <v>50385</v>
      </c>
      <c r="D8068">
        <v>1001</v>
      </c>
      <c r="F8068">
        <v>2022</v>
      </c>
      <c r="G8068">
        <v>92</v>
      </c>
      <c r="H8068">
        <v>83.35</v>
      </c>
      <c r="I8068">
        <v>4567.01</v>
      </c>
      <c r="K8068">
        <v>1.2999999999999999E-2</v>
      </c>
      <c r="L8068">
        <v>1E-3</v>
      </c>
      <c r="M8068">
        <v>2563.12</v>
      </c>
      <c r="N8068">
        <v>5.91E-2</v>
      </c>
      <c r="O8068">
        <v>1.095</v>
      </c>
      <c r="P8068">
        <v>8.6300000000000002E-2</v>
      </c>
      <c r="Q8068">
        <v>43134.432000000001</v>
      </c>
      <c r="R8068" t="s">
        <v>34</v>
      </c>
      <c r="S8068" t="s">
        <v>38</v>
      </c>
      <c r="T8068" t="s">
        <v>89</v>
      </c>
      <c r="V8068" t="s">
        <v>608</v>
      </c>
      <c r="Y8068" t="s">
        <v>152</v>
      </c>
    </row>
    <row r="8069" spans="1:25" x14ac:dyDescent="0.45">
      <c r="A8069" t="s">
        <v>274</v>
      </c>
      <c r="B8069" t="s">
        <v>648</v>
      </c>
      <c r="C8069">
        <v>50385</v>
      </c>
      <c r="D8069">
        <v>2001</v>
      </c>
      <c r="F8069">
        <v>2009</v>
      </c>
      <c r="G8069">
        <v>1755</v>
      </c>
      <c r="H8069">
        <v>1659.46</v>
      </c>
      <c r="I8069">
        <v>94184.13</v>
      </c>
      <c r="K8069">
        <v>0.23499999999999999</v>
      </c>
      <c r="L8069">
        <v>1E-3</v>
      </c>
      <c r="M8069">
        <v>45582.697999999997</v>
      </c>
      <c r="N8069">
        <v>5.9200000000000003E-2</v>
      </c>
      <c r="O8069">
        <v>13.262</v>
      </c>
      <c r="P8069">
        <v>5.6500000000000002E-2</v>
      </c>
      <c r="Q8069">
        <v>766998.50199999998</v>
      </c>
      <c r="R8069" t="s">
        <v>34</v>
      </c>
      <c r="S8069" t="s">
        <v>38</v>
      </c>
      <c r="T8069" t="s">
        <v>89</v>
      </c>
      <c r="V8069" t="s">
        <v>608</v>
      </c>
      <c r="Y8069" t="s">
        <v>107</v>
      </c>
    </row>
    <row r="8070" spans="1:25" x14ac:dyDescent="0.45">
      <c r="A8070" t="s">
        <v>274</v>
      </c>
      <c r="B8070" t="s">
        <v>648</v>
      </c>
      <c r="C8070">
        <v>50385</v>
      </c>
      <c r="D8070">
        <v>2001</v>
      </c>
      <c r="F8070">
        <v>2010</v>
      </c>
      <c r="G8070">
        <v>2858</v>
      </c>
      <c r="H8070">
        <v>2753.42</v>
      </c>
      <c r="I8070">
        <v>162026.67000000001</v>
      </c>
      <c r="K8070">
        <v>0.42399999999999999</v>
      </c>
      <c r="L8070">
        <v>1E-3</v>
      </c>
      <c r="M8070">
        <v>83906.672000000006</v>
      </c>
      <c r="N8070">
        <v>5.91E-2</v>
      </c>
      <c r="O8070">
        <v>16.788</v>
      </c>
      <c r="P8070">
        <v>3.7699999999999997E-2</v>
      </c>
      <c r="Q8070">
        <v>1411901.2109999999</v>
      </c>
      <c r="R8070" t="s">
        <v>34</v>
      </c>
      <c r="S8070" t="s">
        <v>38</v>
      </c>
      <c r="T8070" t="s">
        <v>89</v>
      </c>
      <c r="V8070" t="s">
        <v>608</v>
      </c>
      <c r="Y8070" t="s">
        <v>107</v>
      </c>
    </row>
    <row r="8071" spans="1:25" x14ac:dyDescent="0.45">
      <c r="A8071" t="s">
        <v>274</v>
      </c>
      <c r="B8071" t="s">
        <v>648</v>
      </c>
      <c r="C8071">
        <v>50385</v>
      </c>
      <c r="D8071">
        <v>2001</v>
      </c>
      <c r="F8071">
        <v>2011</v>
      </c>
      <c r="G8071">
        <v>4676</v>
      </c>
      <c r="H8071">
        <v>4527.1099999999997</v>
      </c>
      <c r="I8071">
        <v>262671</v>
      </c>
      <c r="K8071">
        <v>0.68400000000000005</v>
      </c>
      <c r="L8071">
        <v>1E-3</v>
      </c>
      <c r="M8071">
        <v>135528.53</v>
      </c>
      <c r="N8071">
        <v>5.91E-2</v>
      </c>
      <c r="O8071">
        <v>29.28</v>
      </c>
      <c r="P8071">
        <v>3.6999999999999998E-2</v>
      </c>
      <c r="Q8071">
        <v>2280557.5660000001</v>
      </c>
      <c r="R8071" t="s">
        <v>34</v>
      </c>
      <c r="S8071" t="s">
        <v>38</v>
      </c>
      <c r="T8071" t="s">
        <v>89</v>
      </c>
      <c r="V8071" t="s">
        <v>608</v>
      </c>
      <c r="Y8071" t="s">
        <v>107</v>
      </c>
    </row>
    <row r="8072" spans="1:25" x14ac:dyDescent="0.45">
      <c r="A8072" t="s">
        <v>274</v>
      </c>
      <c r="B8072" t="s">
        <v>648</v>
      </c>
      <c r="C8072">
        <v>50385</v>
      </c>
      <c r="D8072">
        <v>2001</v>
      </c>
      <c r="F8072">
        <v>2012</v>
      </c>
      <c r="G8072">
        <v>6964</v>
      </c>
      <c r="H8072">
        <v>6891.4</v>
      </c>
      <c r="I8072">
        <v>411560.21</v>
      </c>
      <c r="K8072">
        <v>1.075</v>
      </c>
      <c r="L8072">
        <v>1E-3</v>
      </c>
      <c r="M8072">
        <v>212835.64</v>
      </c>
      <c r="N8072">
        <v>5.91E-2</v>
      </c>
      <c r="O8072">
        <v>34.024000000000001</v>
      </c>
      <c r="P8072">
        <v>2.3E-2</v>
      </c>
      <c r="Q8072">
        <v>3581429.03</v>
      </c>
      <c r="R8072" t="s">
        <v>34</v>
      </c>
      <c r="S8072" t="s">
        <v>38</v>
      </c>
      <c r="T8072" t="s">
        <v>89</v>
      </c>
      <c r="V8072" t="s">
        <v>608</v>
      </c>
      <c r="Y8072" t="s">
        <v>277</v>
      </c>
    </row>
    <row r="8073" spans="1:25" x14ac:dyDescent="0.45">
      <c r="A8073" t="s">
        <v>274</v>
      </c>
      <c r="B8073" t="s">
        <v>648</v>
      </c>
      <c r="C8073">
        <v>50385</v>
      </c>
      <c r="D8073">
        <v>2001</v>
      </c>
      <c r="F8073">
        <v>2013</v>
      </c>
      <c r="G8073">
        <v>3222</v>
      </c>
      <c r="H8073">
        <v>3124.63</v>
      </c>
      <c r="I8073">
        <v>179565.61</v>
      </c>
      <c r="K8073">
        <v>0.46600000000000003</v>
      </c>
      <c r="L8073">
        <v>1E-3</v>
      </c>
      <c r="M8073">
        <v>92284.106</v>
      </c>
      <c r="N8073">
        <v>5.91E-2</v>
      </c>
      <c r="O8073">
        <v>19.286000000000001</v>
      </c>
      <c r="P8073">
        <v>3.2300000000000002E-2</v>
      </c>
      <c r="Q8073">
        <v>1552822.013</v>
      </c>
      <c r="R8073" t="s">
        <v>34</v>
      </c>
      <c r="S8073" t="s">
        <v>38</v>
      </c>
      <c r="T8073" t="s">
        <v>89</v>
      </c>
      <c r="V8073" t="s">
        <v>608</v>
      </c>
      <c r="Y8073" t="s">
        <v>277</v>
      </c>
    </row>
    <row r="8074" spans="1:25" x14ac:dyDescent="0.45">
      <c r="A8074" t="s">
        <v>274</v>
      </c>
      <c r="B8074" t="s">
        <v>648</v>
      </c>
      <c r="C8074">
        <v>50385</v>
      </c>
      <c r="D8074">
        <v>2001</v>
      </c>
      <c r="F8074">
        <v>2014</v>
      </c>
      <c r="G8074">
        <v>3558</v>
      </c>
      <c r="H8074">
        <v>3424.87</v>
      </c>
      <c r="I8074">
        <v>205754.34</v>
      </c>
      <c r="K8074">
        <v>0.52100000000000002</v>
      </c>
      <c r="L8074">
        <v>1E-3</v>
      </c>
      <c r="M8074">
        <v>103237.643</v>
      </c>
      <c r="N8074">
        <v>5.91E-2</v>
      </c>
      <c r="O8074">
        <v>23.373999999999999</v>
      </c>
      <c r="P8074">
        <v>3.6600000000000001E-2</v>
      </c>
      <c r="Q8074">
        <v>1737194.459</v>
      </c>
      <c r="R8074" t="s">
        <v>34</v>
      </c>
      <c r="S8074" t="s">
        <v>38</v>
      </c>
      <c r="T8074" t="s">
        <v>89</v>
      </c>
      <c r="V8074" t="s">
        <v>608</v>
      </c>
      <c r="Y8074" t="s">
        <v>277</v>
      </c>
    </row>
    <row r="8075" spans="1:25" x14ac:dyDescent="0.45">
      <c r="A8075" t="s">
        <v>274</v>
      </c>
      <c r="B8075" t="s">
        <v>648</v>
      </c>
      <c r="C8075">
        <v>50385</v>
      </c>
      <c r="D8075">
        <v>2001</v>
      </c>
      <c r="F8075">
        <v>2015</v>
      </c>
      <c r="G8075">
        <v>4084</v>
      </c>
      <c r="H8075">
        <v>3991.61</v>
      </c>
      <c r="I8075">
        <v>252849.5</v>
      </c>
      <c r="K8075">
        <v>0.63300000000000001</v>
      </c>
      <c r="L8075">
        <v>1E-3</v>
      </c>
      <c r="M8075">
        <v>125320.22900000001</v>
      </c>
      <c r="N8075">
        <v>5.91E-2</v>
      </c>
      <c r="O8075">
        <v>24.474</v>
      </c>
      <c r="P8075">
        <v>3.2300000000000002E-2</v>
      </c>
      <c r="Q8075">
        <v>2108801.3539999998</v>
      </c>
      <c r="R8075" t="s">
        <v>34</v>
      </c>
      <c r="S8075" t="s">
        <v>38</v>
      </c>
      <c r="T8075" t="s">
        <v>89</v>
      </c>
      <c r="V8075" t="s">
        <v>608</v>
      </c>
      <c r="Y8075" t="s">
        <v>297</v>
      </c>
    </row>
    <row r="8076" spans="1:25" x14ac:dyDescent="0.45">
      <c r="A8076" t="s">
        <v>274</v>
      </c>
      <c r="B8076" t="s">
        <v>648</v>
      </c>
      <c r="C8076">
        <v>50385</v>
      </c>
      <c r="D8076">
        <v>2001</v>
      </c>
      <c r="F8076">
        <v>2016</v>
      </c>
      <c r="G8076">
        <v>3259</v>
      </c>
      <c r="H8076">
        <v>3171.26</v>
      </c>
      <c r="I8076">
        <v>195919.47</v>
      </c>
      <c r="K8076">
        <v>0.49199999999999999</v>
      </c>
      <c r="L8076">
        <v>1E-3</v>
      </c>
      <c r="M8076">
        <v>97513.858999999997</v>
      </c>
      <c r="N8076">
        <v>5.91E-2</v>
      </c>
      <c r="O8076">
        <v>15.872999999999999</v>
      </c>
      <c r="P8076">
        <v>2.76E-2</v>
      </c>
      <c r="Q8076">
        <v>1640859.8119999999</v>
      </c>
      <c r="R8076" t="s">
        <v>34</v>
      </c>
      <c r="S8076" t="s">
        <v>38</v>
      </c>
      <c r="T8076" t="s">
        <v>89</v>
      </c>
      <c r="V8076" t="s">
        <v>608</v>
      </c>
      <c r="Y8076" t="s">
        <v>297</v>
      </c>
    </row>
    <row r="8077" spans="1:25" x14ac:dyDescent="0.45">
      <c r="A8077" t="s">
        <v>274</v>
      </c>
      <c r="B8077" t="s">
        <v>648</v>
      </c>
      <c r="C8077">
        <v>50385</v>
      </c>
      <c r="D8077">
        <v>2001</v>
      </c>
      <c r="F8077">
        <v>2017</v>
      </c>
      <c r="G8077">
        <v>522</v>
      </c>
      <c r="H8077">
        <v>478.38</v>
      </c>
      <c r="I8077">
        <v>26846.35</v>
      </c>
      <c r="K8077">
        <v>7.0000000000000007E-2</v>
      </c>
      <c r="L8077">
        <v>1E-3</v>
      </c>
      <c r="M8077">
        <v>13847.32</v>
      </c>
      <c r="N8077">
        <v>5.9200000000000003E-2</v>
      </c>
      <c r="O8077">
        <v>3.9319999999999999</v>
      </c>
      <c r="P8077">
        <v>5.2900000000000003E-2</v>
      </c>
      <c r="Q8077">
        <v>233009.41699999999</v>
      </c>
      <c r="R8077" t="s">
        <v>34</v>
      </c>
      <c r="S8077" t="s">
        <v>38</v>
      </c>
      <c r="T8077" t="s">
        <v>89</v>
      </c>
      <c r="V8077" t="s">
        <v>608</v>
      </c>
      <c r="Y8077" t="s">
        <v>299</v>
      </c>
    </row>
    <row r="8078" spans="1:25" x14ac:dyDescent="0.45">
      <c r="A8078" t="s">
        <v>274</v>
      </c>
      <c r="B8078" t="s">
        <v>648</v>
      </c>
      <c r="C8078">
        <v>50385</v>
      </c>
      <c r="D8078">
        <v>2001</v>
      </c>
      <c r="F8078">
        <v>2018</v>
      </c>
      <c r="G8078">
        <v>362</v>
      </c>
      <c r="H8078">
        <v>326.64999999999998</v>
      </c>
      <c r="I8078">
        <v>17265.2</v>
      </c>
      <c r="K8078">
        <v>4.7E-2</v>
      </c>
      <c r="L8078">
        <v>1E-3</v>
      </c>
      <c r="M8078">
        <v>9255.8690000000006</v>
      </c>
      <c r="N8078">
        <v>5.9200000000000003E-2</v>
      </c>
      <c r="O8078">
        <v>3.016</v>
      </c>
      <c r="P8078">
        <v>6.0900000000000003E-2</v>
      </c>
      <c r="Q8078">
        <v>155763.728</v>
      </c>
      <c r="R8078" t="s">
        <v>34</v>
      </c>
      <c r="S8078" t="s">
        <v>38</v>
      </c>
      <c r="T8078" t="s">
        <v>89</v>
      </c>
      <c r="V8078" t="s">
        <v>608</v>
      </c>
      <c r="Y8078" t="s">
        <v>299</v>
      </c>
    </row>
    <row r="8079" spans="1:25" x14ac:dyDescent="0.45">
      <c r="A8079" t="s">
        <v>274</v>
      </c>
      <c r="B8079" t="s">
        <v>648</v>
      </c>
      <c r="C8079">
        <v>50385</v>
      </c>
      <c r="D8079">
        <v>2001</v>
      </c>
      <c r="F8079">
        <v>2019</v>
      </c>
      <c r="G8079">
        <v>209</v>
      </c>
      <c r="H8079">
        <v>178.63</v>
      </c>
      <c r="I8079">
        <v>9358.56</v>
      </c>
      <c r="K8079">
        <v>2.5000000000000001E-2</v>
      </c>
      <c r="L8079">
        <v>1E-3</v>
      </c>
      <c r="M8079">
        <v>4987.5680000000002</v>
      </c>
      <c r="N8079">
        <v>5.9200000000000003E-2</v>
      </c>
      <c r="O8079">
        <v>1.694</v>
      </c>
      <c r="P8079">
        <v>6.93E-2</v>
      </c>
      <c r="Q8079">
        <v>83930.471999999994</v>
      </c>
      <c r="R8079" t="s">
        <v>34</v>
      </c>
      <c r="S8079" t="s">
        <v>38</v>
      </c>
      <c r="T8079" t="s">
        <v>89</v>
      </c>
      <c r="V8079" t="s">
        <v>608</v>
      </c>
      <c r="Y8079" t="s">
        <v>299</v>
      </c>
    </row>
    <row r="8080" spans="1:25" x14ac:dyDescent="0.45">
      <c r="A8080" t="s">
        <v>274</v>
      </c>
      <c r="B8080" t="s">
        <v>648</v>
      </c>
      <c r="C8080">
        <v>50385</v>
      </c>
      <c r="D8080">
        <v>2001</v>
      </c>
      <c r="F8080">
        <v>2020</v>
      </c>
      <c r="G8080">
        <v>566</v>
      </c>
      <c r="H8080">
        <v>519.55999999999995</v>
      </c>
      <c r="I8080">
        <v>28933.78</v>
      </c>
      <c r="K8080">
        <v>7.5999999999999998E-2</v>
      </c>
      <c r="L8080">
        <v>1E-3</v>
      </c>
      <c r="M8080">
        <v>15133.88</v>
      </c>
      <c r="N8080">
        <v>5.9200000000000003E-2</v>
      </c>
      <c r="O8080">
        <v>4.9470000000000001</v>
      </c>
      <c r="P8080">
        <v>5.91E-2</v>
      </c>
      <c r="Q8080">
        <v>254649.83499999999</v>
      </c>
      <c r="R8080" t="s">
        <v>34</v>
      </c>
      <c r="S8080" t="s">
        <v>38</v>
      </c>
      <c r="T8080" t="s">
        <v>89</v>
      </c>
      <c r="V8080" t="s">
        <v>608</v>
      </c>
      <c r="Y8080" t="s">
        <v>147</v>
      </c>
    </row>
    <row r="8081" spans="1:25" x14ac:dyDescent="0.45">
      <c r="A8081" t="s">
        <v>274</v>
      </c>
      <c r="B8081" t="s">
        <v>648</v>
      </c>
      <c r="C8081">
        <v>50385</v>
      </c>
      <c r="D8081">
        <v>2001</v>
      </c>
      <c r="F8081">
        <v>2021</v>
      </c>
      <c r="G8081">
        <v>629</v>
      </c>
      <c r="H8081">
        <v>584.61</v>
      </c>
      <c r="I8081">
        <v>32776.559999999998</v>
      </c>
      <c r="K8081">
        <v>8.6999999999999994E-2</v>
      </c>
      <c r="L8081">
        <v>1E-3</v>
      </c>
      <c r="M8081">
        <v>17180.906999999999</v>
      </c>
      <c r="N8081">
        <v>5.9200000000000003E-2</v>
      </c>
      <c r="O8081">
        <v>4.3680000000000003</v>
      </c>
      <c r="P8081">
        <v>4.9700000000000001E-2</v>
      </c>
      <c r="Q8081">
        <v>289115.20600000001</v>
      </c>
      <c r="R8081" t="s">
        <v>34</v>
      </c>
      <c r="S8081" t="s">
        <v>38</v>
      </c>
      <c r="T8081" t="s">
        <v>89</v>
      </c>
      <c r="V8081" t="s">
        <v>608</v>
      </c>
      <c r="Y8081" t="s">
        <v>152</v>
      </c>
    </row>
    <row r="8082" spans="1:25" x14ac:dyDescent="0.45">
      <c r="A8082" t="s">
        <v>274</v>
      </c>
      <c r="B8082" t="s">
        <v>648</v>
      </c>
      <c r="C8082">
        <v>50385</v>
      </c>
      <c r="D8082">
        <v>2001</v>
      </c>
      <c r="F8082">
        <v>2022</v>
      </c>
      <c r="G8082">
        <v>110</v>
      </c>
      <c r="H8082">
        <v>102.7</v>
      </c>
      <c r="I8082">
        <v>6114.99</v>
      </c>
      <c r="K8082">
        <v>1.7000000000000001E-2</v>
      </c>
      <c r="L8082">
        <v>1E-3</v>
      </c>
      <c r="M8082">
        <v>3285.991</v>
      </c>
      <c r="N8082">
        <v>5.91E-2</v>
      </c>
      <c r="O8082">
        <v>1.18</v>
      </c>
      <c r="P8082">
        <v>6.5699999999999995E-2</v>
      </c>
      <c r="Q8082">
        <v>55304.103999999999</v>
      </c>
      <c r="R8082" t="s">
        <v>34</v>
      </c>
      <c r="S8082" t="s">
        <v>38</v>
      </c>
      <c r="T8082" t="s">
        <v>89</v>
      </c>
      <c r="V8082" t="s">
        <v>608</v>
      </c>
      <c r="Y8082" t="s">
        <v>152</v>
      </c>
    </row>
    <row r="8083" spans="1:25" x14ac:dyDescent="0.45">
      <c r="A8083" t="s">
        <v>335</v>
      </c>
      <c r="B8083" t="s">
        <v>649</v>
      </c>
      <c r="C8083">
        <v>50449</v>
      </c>
      <c r="D8083">
        <v>1</v>
      </c>
      <c r="F8083">
        <v>2009</v>
      </c>
      <c r="G8083">
        <v>123</v>
      </c>
      <c r="H8083">
        <v>119.75</v>
      </c>
      <c r="I8083">
        <v>4350.5</v>
      </c>
      <c r="K8083">
        <v>1.2E-2</v>
      </c>
      <c r="L8083">
        <v>6.9999999999999999E-4</v>
      </c>
      <c r="M8083">
        <v>2507.625</v>
      </c>
      <c r="N8083">
        <v>5.9299999999999999E-2</v>
      </c>
      <c r="O8083">
        <v>2.12</v>
      </c>
      <c r="P8083">
        <v>0.113</v>
      </c>
      <c r="Q8083">
        <v>42197.5</v>
      </c>
      <c r="R8083" t="s">
        <v>34</v>
      </c>
      <c r="S8083" t="s">
        <v>38</v>
      </c>
      <c r="T8083" t="s">
        <v>89</v>
      </c>
      <c r="V8083" t="s">
        <v>251</v>
      </c>
      <c r="Y8083" t="s">
        <v>107</v>
      </c>
    </row>
    <row r="8084" spans="1:25" x14ac:dyDescent="0.45">
      <c r="A8084" t="s">
        <v>335</v>
      </c>
      <c r="B8084" t="s">
        <v>649</v>
      </c>
      <c r="C8084">
        <v>50449</v>
      </c>
      <c r="D8084">
        <v>1</v>
      </c>
      <c r="F8084">
        <v>2010</v>
      </c>
      <c r="G8084">
        <v>325</v>
      </c>
      <c r="H8084">
        <v>316.75</v>
      </c>
      <c r="I8084">
        <v>11943.25</v>
      </c>
      <c r="K8084">
        <v>7.9000000000000001E-2</v>
      </c>
      <c r="L8084">
        <v>1.8E-3</v>
      </c>
      <c r="M8084">
        <v>6722.3249999999998</v>
      </c>
      <c r="N8084">
        <v>5.9900000000000002E-2</v>
      </c>
      <c r="O8084">
        <v>5.9240000000000004</v>
      </c>
      <c r="P8084">
        <v>0.11600000000000001</v>
      </c>
      <c r="Q8084">
        <v>112268.75</v>
      </c>
      <c r="R8084" t="s">
        <v>34</v>
      </c>
      <c r="S8084" t="s">
        <v>38</v>
      </c>
      <c r="T8084" t="s">
        <v>89</v>
      </c>
      <c r="V8084" t="s">
        <v>251</v>
      </c>
      <c r="Y8084" t="s">
        <v>107</v>
      </c>
    </row>
    <row r="8085" spans="1:25" x14ac:dyDescent="0.45">
      <c r="A8085" t="s">
        <v>335</v>
      </c>
      <c r="B8085" t="s">
        <v>649</v>
      </c>
      <c r="C8085">
        <v>50449</v>
      </c>
      <c r="D8085">
        <v>1</v>
      </c>
      <c r="F8085">
        <v>2011</v>
      </c>
      <c r="G8085">
        <v>357</v>
      </c>
      <c r="H8085">
        <v>349.5</v>
      </c>
      <c r="I8085">
        <v>14117.75</v>
      </c>
      <c r="K8085">
        <v>3.5000000000000003E-2</v>
      </c>
      <c r="L8085">
        <v>4.0000000000000002E-4</v>
      </c>
      <c r="M8085">
        <v>7745.85</v>
      </c>
      <c r="N8085">
        <v>5.9200000000000003E-2</v>
      </c>
      <c r="O8085">
        <v>5.6639999999999997</v>
      </c>
      <c r="P8085">
        <v>9.3399999999999997E-2</v>
      </c>
      <c r="Q8085">
        <v>130369.77499999999</v>
      </c>
      <c r="R8085" t="s">
        <v>34</v>
      </c>
      <c r="S8085" t="s">
        <v>38</v>
      </c>
      <c r="T8085" t="s">
        <v>89</v>
      </c>
      <c r="V8085" t="s">
        <v>251</v>
      </c>
      <c r="Y8085" t="s">
        <v>107</v>
      </c>
    </row>
    <row r="8086" spans="1:25" x14ac:dyDescent="0.45">
      <c r="A8086" t="s">
        <v>335</v>
      </c>
      <c r="B8086" t="s">
        <v>649</v>
      </c>
      <c r="C8086">
        <v>50449</v>
      </c>
      <c r="D8086">
        <v>1</v>
      </c>
      <c r="F8086">
        <v>2012</v>
      </c>
      <c r="G8086">
        <v>1583</v>
      </c>
      <c r="H8086">
        <v>1550</v>
      </c>
      <c r="I8086">
        <v>67747</v>
      </c>
      <c r="K8086">
        <v>0.182</v>
      </c>
      <c r="L8086">
        <v>1E-3</v>
      </c>
      <c r="M8086">
        <v>36036.074999999997</v>
      </c>
      <c r="N8086">
        <v>5.9200000000000003E-2</v>
      </c>
      <c r="O8086">
        <v>29.812000000000001</v>
      </c>
      <c r="P8086">
        <v>0.1047</v>
      </c>
      <c r="Q8086">
        <v>606392.15</v>
      </c>
      <c r="R8086" t="s">
        <v>34</v>
      </c>
      <c r="S8086" t="s">
        <v>38</v>
      </c>
      <c r="T8086" t="s">
        <v>89</v>
      </c>
      <c r="V8086" t="s">
        <v>251</v>
      </c>
      <c r="Y8086" t="s">
        <v>107</v>
      </c>
    </row>
    <row r="8087" spans="1:25" x14ac:dyDescent="0.45">
      <c r="A8087" t="s">
        <v>335</v>
      </c>
      <c r="B8087" t="s">
        <v>649</v>
      </c>
      <c r="C8087">
        <v>50449</v>
      </c>
      <c r="D8087">
        <v>1</v>
      </c>
      <c r="F8087">
        <v>2013</v>
      </c>
      <c r="G8087">
        <v>1262</v>
      </c>
      <c r="H8087">
        <v>1221.25</v>
      </c>
      <c r="I8087">
        <v>50546.75</v>
      </c>
      <c r="K8087">
        <v>0.13900000000000001</v>
      </c>
      <c r="L8087">
        <v>1E-3</v>
      </c>
      <c r="M8087">
        <v>27525.525000000001</v>
      </c>
      <c r="N8087">
        <v>5.9200000000000003E-2</v>
      </c>
      <c r="O8087">
        <v>24.943999999999999</v>
      </c>
      <c r="P8087">
        <v>0.1166</v>
      </c>
      <c r="Q8087">
        <v>463194.375</v>
      </c>
      <c r="R8087" t="s">
        <v>34</v>
      </c>
      <c r="S8087" t="s">
        <v>38</v>
      </c>
      <c r="T8087" t="s">
        <v>89</v>
      </c>
      <c r="V8087" t="s">
        <v>251</v>
      </c>
      <c r="Y8087" t="s">
        <v>107</v>
      </c>
    </row>
    <row r="8088" spans="1:25" x14ac:dyDescent="0.45">
      <c r="A8088" t="s">
        <v>335</v>
      </c>
      <c r="B8088" t="s">
        <v>649</v>
      </c>
      <c r="C8088">
        <v>50449</v>
      </c>
      <c r="D8088">
        <v>1</v>
      </c>
      <c r="F8088">
        <v>2014</v>
      </c>
      <c r="G8088">
        <v>1028</v>
      </c>
      <c r="H8088">
        <v>965.25</v>
      </c>
      <c r="I8088">
        <v>38394</v>
      </c>
      <c r="K8088">
        <v>0.318</v>
      </c>
      <c r="L8088">
        <v>2.5000000000000001E-3</v>
      </c>
      <c r="M8088">
        <v>21491.7</v>
      </c>
      <c r="N8088">
        <v>6.0299999999999999E-2</v>
      </c>
      <c r="O8088">
        <v>18.41</v>
      </c>
      <c r="P8088">
        <v>0.1201</v>
      </c>
      <c r="Q8088">
        <v>357688.3</v>
      </c>
      <c r="R8088" t="s">
        <v>34</v>
      </c>
      <c r="S8088" t="s">
        <v>38</v>
      </c>
      <c r="T8088" t="s">
        <v>89</v>
      </c>
      <c r="V8088" t="s">
        <v>251</v>
      </c>
      <c r="Y8088" t="s">
        <v>107</v>
      </c>
    </row>
    <row r="8089" spans="1:25" x14ac:dyDescent="0.45">
      <c r="A8089" t="s">
        <v>335</v>
      </c>
      <c r="B8089" t="s">
        <v>649</v>
      </c>
      <c r="C8089">
        <v>50449</v>
      </c>
      <c r="D8089">
        <v>1</v>
      </c>
      <c r="F8089">
        <v>2015</v>
      </c>
      <c r="G8089">
        <v>2763</v>
      </c>
      <c r="H8089">
        <v>2667.5</v>
      </c>
      <c r="I8089">
        <v>115927.25</v>
      </c>
      <c r="K8089">
        <v>0.32500000000000001</v>
      </c>
      <c r="L8089">
        <v>5.9999999999999995E-4</v>
      </c>
      <c r="M8089">
        <v>63112.5</v>
      </c>
      <c r="N8089">
        <v>5.9400000000000001E-2</v>
      </c>
      <c r="O8089">
        <v>55.384</v>
      </c>
      <c r="P8089">
        <v>0.1142</v>
      </c>
      <c r="Q8089">
        <v>1059505.575</v>
      </c>
      <c r="R8089" t="s">
        <v>34</v>
      </c>
      <c r="S8089" t="s">
        <v>38</v>
      </c>
      <c r="T8089" t="s">
        <v>89</v>
      </c>
      <c r="V8089" t="s">
        <v>251</v>
      </c>
      <c r="Y8089" t="s">
        <v>146</v>
      </c>
    </row>
    <row r="8090" spans="1:25" x14ac:dyDescent="0.45">
      <c r="A8090" t="s">
        <v>335</v>
      </c>
      <c r="B8090" t="s">
        <v>649</v>
      </c>
      <c r="C8090">
        <v>50449</v>
      </c>
      <c r="D8090">
        <v>1</v>
      </c>
      <c r="F8090">
        <v>2016</v>
      </c>
      <c r="G8090">
        <v>2075</v>
      </c>
      <c r="H8090">
        <v>1997.25</v>
      </c>
      <c r="I8090">
        <v>84407.25</v>
      </c>
      <c r="K8090">
        <v>0.23400000000000001</v>
      </c>
      <c r="L8090">
        <v>6.9999999999999999E-4</v>
      </c>
      <c r="M8090">
        <v>46567.85</v>
      </c>
      <c r="N8090">
        <v>5.9200000000000003E-2</v>
      </c>
      <c r="O8090">
        <v>36.655999999999999</v>
      </c>
      <c r="P8090">
        <v>9.9900000000000003E-2</v>
      </c>
      <c r="Q8090">
        <v>783558.25</v>
      </c>
      <c r="R8090" t="s">
        <v>34</v>
      </c>
      <c r="S8090" t="s">
        <v>38</v>
      </c>
      <c r="T8090" t="s">
        <v>89</v>
      </c>
      <c r="V8090" t="s">
        <v>251</v>
      </c>
      <c r="Y8090" t="s">
        <v>146</v>
      </c>
    </row>
    <row r="8091" spans="1:25" x14ac:dyDescent="0.45">
      <c r="A8091" t="s">
        <v>335</v>
      </c>
      <c r="B8091" t="s">
        <v>649</v>
      </c>
      <c r="C8091">
        <v>50449</v>
      </c>
      <c r="D8091">
        <v>1</v>
      </c>
      <c r="F8091">
        <v>2017</v>
      </c>
      <c r="G8091">
        <v>1445</v>
      </c>
      <c r="H8091">
        <v>1383.75</v>
      </c>
      <c r="I8091">
        <v>58555</v>
      </c>
      <c r="K8091">
        <v>0.16700000000000001</v>
      </c>
      <c r="L8091">
        <v>1E-3</v>
      </c>
      <c r="M8091">
        <v>33046.775000000001</v>
      </c>
      <c r="N8091">
        <v>5.9200000000000003E-2</v>
      </c>
      <c r="O8091">
        <v>30.97</v>
      </c>
      <c r="P8091">
        <v>0.1188</v>
      </c>
      <c r="Q8091">
        <v>556089.875</v>
      </c>
      <c r="R8091" t="s">
        <v>34</v>
      </c>
      <c r="S8091" t="s">
        <v>38</v>
      </c>
      <c r="T8091" t="s">
        <v>89</v>
      </c>
      <c r="V8091" t="s">
        <v>251</v>
      </c>
      <c r="Y8091" t="s">
        <v>147</v>
      </c>
    </row>
    <row r="8092" spans="1:25" x14ac:dyDescent="0.45">
      <c r="A8092" t="s">
        <v>335</v>
      </c>
      <c r="B8092" t="s">
        <v>649</v>
      </c>
      <c r="C8092">
        <v>50449</v>
      </c>
      <c r="D8092">
        <v>1</v>
      </c>
      <c r="F8092">
        <v>2018</v>
      </c>
      <c r="G8092">
        <v>1953</v>
      </c>
      <c r="H8092">
        <v>1885.5</v>
      </c>
      <c r="I8092">
        <v>80976.75</v>
      </c>
      <c r="K8092">
        <v>0.22700000000000001</v>
      </c>
      <c r="L8092">
        <v>1E-3</v>
      </c>
      <c r="M8092">
        <v>44889</v>
      </c>
      <c r="N8092">
        <v>5.9299999999999999E-2</v>
      </c>
      <c r="O8092">
        <v>33.905999999999999</v>
      </c>
      <c r="P8092">
        <v>9.4500000000000001E-2</v>
      </c>
      <c r="Q8092">
        <v>755275.95</v>
      </c>
      <c r="R8092" t="s">
        <v>34</v>
      </c>
      <c r="S8092" t="s">
        <v>38</v>
      </c>
      <c r="T8092" t="s">
        <v>89</v>
      </c>
      <c r="V8092" t="s">
        <v>251</v>
      </c>
      <c r="Y8092" t="s">
        <v>147</v>
      </c>
    </row>
    <row r="8093" spans="1:25" x14ac:dyDescent="0.45">
      <c r="A8093" t="s">
        <v>335</v>
      </c>
      <c r="B8093" t="s">
        <v>649</v>
      </c>
      <c r="C8093">
        <v>50449</v>
      </c>
      <c r="D8093">
        <v>1</v>
      </c>
      <c r="F8093">
        <v>2019</v>
      </c>
      <c r="G8093">
        <v>1137</v>
      </c>
      <c r="H8093">
        <v>1084.5</v>
      </c>
      <c r="I8093">
        <v>44569.5</v>
      </c>
      <c r="K8093">
        <v>0.126</v>
      </c>
      <c r="L8093">
        <v>1E-3</v>
      </c>
      <c r="M8093">
        <v>24993.599999999999</v>
      </c>
      <c r="N8093">
        <v>5.9299999999999999E-2</v>
      </c>
      <c r="O8093">
        <v>20.956</v>
      </c>
      <c r="P8093">
        <v>0.1075</v>
      </c>
      <c r="Q8093">
        <v>420542.72499999998</v>
      </c>
      <c r="R8093" t="s">
        <v>34</v>
      </c>
      <c r="S8093" t="s">
        <v>38</v>
      </c>
      <c r="T8093" t="s">
        <v>89</v>
      </c>
      <c r="V8093" t="s">
        <v>251</v>
      </c>
      <c r="Y8093" t="s">
        <v>147</v>
      </c>
    </row>
    <row r="8094" spans="1:25" x14ac:dyDescent="0.45">
      <c r="A8094" t="s">
        <v>335</v>
      </c>
      <c r="B8094" t="s">
        <v>649</v>
      </c>
      <c r="C8094">
        <v>50449</v>
      </c>
      <c r="D8094">
        <v>1</v>
      </c>
      <c r="F8094">
        <v>2020</v>
      </c>
      <c r="G8094">
        <v>1333</v>
      </c>
      <c r="H8094">
        <v>1226.25</v>
      </c>
      <c r="I8094">
        <v>48069.75</v>
      </c>
      <c r="K8094">
        <v>0.13700000000000001</v>
      </c>
      <c r="L8094">
        <v>1E-3</v>
      </c>
      <c r="M8094">
        <v>27219.1</v>
      </c>
      <c r="N8094">
        <v>5.9200000000000003E-2</v>
      </c>
      <c r="O8094">
        <v>24.486999999999998</v>
      </c>
      <c r="P8094">
        <v>0.1125</v>
      </c>
      <c r="Q8094">
        <v>458029.77500000002</v>
      </c>
      <c r="R8094" t="s">
        <v>34</v>
      </c>
      <c r="S8094" t="s">
        <v>38</v>
      </c>
      <c r="T8094" t="s">
        <v>89</v>
      </c>
      <c r="V8094" t="s">
        <v>251</v>
      </c>
      <c r="Y8094" t="s">
        <v>147</v>
      </c>
    </row>
    <row r="8095" spans="1:25" x14ac:dyDescent="0.45">
      <c r="A8095" t="s">
        <v>335</v>
      </c>
      <c r="B8095" t="s">
        <v>649</v>
      </c>
      <c r="C8095">
        <v>50449</v>
      </c>
      <c r="D8095">
        <v>1</v>
      </c>
      <c r="F8095">
        <v>2021</v>
      </c>
      <c r="G8095">
        <v>1023</v>
      </c>
      <c r="H8095">
        <v>973.5</v>
      </c>
      <c r="I8095">
        <v>38952.5</v>
      </c>
      <c r="K8095">
        <v>0.112</v>
      </c>
      <c r="L8095">
        <v>1E-3</v>
      </c>
      <c r="M8095">
        <v>22224.15</v>
      </c>
      <c r="N8095">
        <v>5.9299999999999999E-2</v>
      </c>
      <c r="O8095">
        <v>20.244</v>
      </c>
      <c r="P8095">
        <v>0.1154</v>
      </c>
      <c r="Q8095">
        <v>373953.47499999998</v>
      </c>
      <c r="R8095" t="s">
        <v>34</v>
      </c>
      <c r="S8095" t="s">
        <v>38</v>
      </c>
      <c r="T8095" t="s">
        <v>89</v>
      </c>
      <c r="V8095" t="s">
        <v>251</v>
      </c>
      <c r="Y8095" t="s">
        <v>152</v>
      </c>
    </row>
    <row r="8096" spans="1:25" x14ac:dyDescent="0.45">
      <c r="A8096" t="s">
        <v>335</v>
      </c>
      <c r="B8096" t="s">
        <v>649</v>
      </c>
      <c r="C8096">
        <v>50449</v>
      </c>
      <c r="D8096">
        <v>1</v>
      </c>
      <c r="F8096">
        <v>2022</v>
      </c>
      <c r="G8096">
        <v>433</v>
      </c>
      <c r="H8096">
        <v>408</v>
      </c>
      <c r="I8096">
        <v>15808</v>
      </c>
      <c r="K8096">
        <v>4.4999999999999998E-2</v>
      </c>
      <c r="L8096">
        <v>1E-3</v>
      </c>
      <c r="M8096">
        <v>8941.7749999999996</v>
      </c>
      <c r="N8096">
        <v>5.9200000000000003E-2</v>
      </c>
      <c r="O8096">
        <v>8.0779999999999994</v>
      </c>
      <c r="P8096">
        <v>0.1166</v>
      </c>
      <c r="Q8096">
        <v>150460.29999999999</v>
      </c>
      <c r="R8096" t="s">
        <v>34</v>
      </c>
      <c r="S8096" t="s">
        <v>38</v>
      </c>
      <c r="T8096" t="s">
        <v>89</v>
      </c>
      <c r="V8096" t="s">
        <v>251</v>
      </c>
      <c r="Y8096" t="s">
        <v>152</v>
      </c>
    </row>
    <row r="8097" spans="1:25" x14ac:dyDescent="0.45">
      <c r="A8097" t="s">
        <v>335</v>
      </c>
      <c r="B8097" t="s">
        <v>649</v>
      </c>
      <c r="C8097">
        <v>50449</v>
      </c>
      <c r="D8097">
        <v>1</v>
      </c>
      <c r="F8097">
        <v>2023</v>
      </c>
      <c r="G8097">
        <v>1074</v>
      </c>
      <c r="H8097">
        <v>1028.75</v>
      </c>
      <c r="I8097">
        <v>41692.5</v>
      </c>
      <c r="K8097">
        <v>0.11700000000000001</v>
      </c>
      <c r="L8097">
        <v>1E-3</v>
      </c>
      <c r="M8097">
        <v>23372.75</v>
      </c>
      <c r="N8097">
        <v>5.9499999999999997E-2</v>
      </c>
      <c r="O8097">
        <v>20.597000000000001</v>
      </c>
      <c r="P8097">
        <v>0.11119999999999999</v>
      </c>
      <c r="Q8097">
        <v>392016.95</v>
      </c>
      <c r="R8097" t="s">
        <v>34</v>
      </c>
      <c r="S8097" t="s">
        <v>38</v>
      </c>
      <c r="T8097" t="s">
        <v>89</v>
      </c>
      <c r="V8097" t="s">
        <v>251</v>
      </c>
      <c r="Y8097" t="s">
        <v>152</v>
      </c>
    </row>
    <row r="8098" spans="1:25" x14ac:dyDescent="0.45">
      <c r="A8098" t="s">
        <v>335</v>
      </c>
      <c r="B8098" t="s">
        <v>649</v>
      </c>
      <c r="C8098">
        <v>50449</v>
      </c>
      <c r="D8098">
        <v>1</v>
      </c>
      <c r="F8098">
        <v>2024</v>
      </c>
      <c r="G8098">
        <v>471</v>
      </c>
      <c r="H8098">
        <v>458.75</v>
      </c>
      <c r="I8098">
        <v>19227.75</v>
      </c>
      <c r="K8098">
        <v>5.6000000000000001E-2</v>
      </c>
      <c r="L8098">
        <v>8.0000000000000004E-4</v>
      </c>
      <c r="M8098">
        <v>10780.95</v>
      </c>
      <c r="N8098">
        <v>5.9200000000000003E-2</v>
      </c>
      <c r="O8098">
        <v>9.6229999999999993</v>
      </c>
      <c r="P8098">
        <v>0.1108</v>
      </c>
      <c r="Q8098">
        <v>181405.9</v>
      </c>
      <c r="R8098" t="s">
        <v>34</v>
      </c>
      <c r="S8098" t="s">
        <v>38</v>
      </c>
      <c r="T8098" t="s">
        <v>89</v>
      </c>
      <c r="V8098" t="s">
        <v>251</v>
      </c>
      <c r="Y8098" t="s">
        <v>152</v>
      </c>
    </row>
    <row r="8099" spans="1:25" x14ac:dyDescent="0.45">
      <c r="A8099" t="s">
        <v>335</v>
      </c>
      <c r="B8099" t="s">
        <v>650</v>
      </c>
      <c r="C8099">
        <v>50450</v>
      </c>
      <c r="D8099">
        <v>1</v>
      </c>
      <c r="F8099">
        <v>2009</v>
      </c>
      <c r="G8099">
        <v>99</v>
      </c>
      <c r="H8099">
        <v>92.5</v>
      </c>
      <c r="I8099">
        <v>3909.25</v>
      </c>
      <c r="K8099">
        <v>1.0999999999999999E-2</v>
      </c>
      <c r="L8099">
        <v>8.0000000000000004E-4</v>
      </c>
      <c r="M8099">
        <v>2153.3000000000002</v>
      </c>
      <c r="N8099">
        <v>5.9200000000000003E-2</v>
      </c>
      <c r="O8099">
        <v>2.782</v>
      </c>
      <c r="P8099">
        <v>0.16320000000000001</v>
      </c>
      <c r="Q8099">
        <v>36232.1</v>
      </c>
      <c r="R8099" t="s">
        <v>34</v>
      </c>
      <c r="S8099" t="s">
        <v>38</v>
      </c>
      <c r="T8099" t="s">
        <v>89</v>
      </c>
      <c r="V8099" t="s">
        <v>251</v>
      </c>
      <c r="Y8099" t="s">
        <v>107</v>
      </c>
    </row>
    <row r="8100" spans="1:25" x14ac:dyDescent="0.45">
      <c r="A8100" t="s">
        <v>335</v>
      </c>
      <c r="B8100" t="s">
        <v>650</v>
      </c>
      <c r="C8100">
        <v>50450</v>
      </c>
      <c r="D8100">
        <v>1</v>
      </c>
      <c r="F8100">
        <v>2010</v>
      </c>
      <c r="G8100">
        <v>221</v>
      </c>
      <c r="H8100">
        <v>214.25</v>
      </c>
      <c r="I8100">
        <v>9423.5</v>
      </c>
      <c r="K8100">
        <v>2.7E-2</v>
      </c>
      <c r="L8100">
        <v>8.0000000000000004E-4</v>
      </c>
      <c r="M8100">
        <v>5096.95</v>
      </c>
      <c r="N8100">
        <v>5.9200000000000003E-2</v>
      </c>
      <c r="O8100">
        <v>6.359</v>
      </c>
      <c r="P8100">
        <v>0.15620000000000001</v>
      </c>
      <c r="Q8100">
        <v>85767.15</v>
      </c>
      <c r="R8100" t="s">
        <v>34</v>
      </c>
      <c r="S8100" t="s">
        <v>38</v>
      </c>
      <c r="T8100" t="s">
        <v>89</v>
      </c>
      <c r="V8100" t="s">
        <v>251</v>
      </c>
      <c r="Y8100" t="s">
        <v>107</v>
      </c>
    </row>
    <row r="8101" spans="1:25" x14ac:dyDescent="0.45">
      <c r="A8101" t="s">
        <v>335</v>
      </c>
      <c r="B8101" t="s">
        <v>650</v>
      </c>
      <c r="C8101">
        <v>50450</v>
      </c>
      <c r="D8101">
        <v>1</v>
      </c>
      <c r="F8101">
        <v>2011</v>
      </c>
      <c r="G8101">
        <v>269</v>
      </c>
      <c r="H8101">
        <v>258</v>
      </c>
      <c r="I8101">
        <v>11835.75</v>
      </c>
      <c r="K8101">
        <v>3.3000000000000002E-2</v>
      </c>
      <c r="L8101">
        <v>8.9999999999999998E-4</v>
      </c>
      <c r="M8101">
        <v>6340.3</v>
      </c>
      <c r="N8101">
        <v>5.9299999999999999E-2</v>
      </c>
      <c r="O8101">
        <v>7.7080000000000002</v>
      </c>
      <c r="P8101">
        <v>0.15459999999999999</v>
      </c>
      <c r="Q8101">
        <v>106669.425</v>
      </c>
      <c r="R8101" t="s">
        <v>34</v>
      </c>
      <c r="S8101" t="s">
        <v>38</v>
      </c>
      <c r="T8101" t="s">
        <v>89</v>
      </c>
      <c r="V8101" t="s">
        <v>251</v>
      </c>
      <c r="Y8101" t="s">
        <v>107</v>
      </c>
    </row>
    <row r="8102" spans="1:25" x14ac:dyDescent="0.45">
      <c r="A8102" t="s">
        <v>335</v>
      </c>
      <c r="B8102" t="s">
        <v>650</v>
      </c>
      <c r="C8102">
        <v>50450</v>
      </c>
      <c r="D8102">
        <v>1</v>
      </c>
      <c r="F8102">
        <v>2012</v>
      </c>
      <c r="G8102">
        <v>559</v>
      </c>
      <c r="H8102">
        <v>537</v>
      </c>
      <c r="I8102">
        <v>26160.75</v>
      </c>
      <c r="K8102">
        <v>7.0999999999999994E-2</v>
      </c>
      <c r="L8102">
        <v>1E-3</v>
      </c>
      <c r="M8102">
        <v>13834.575000000001</v>
      </c>
      <c r="N8102">
        <v>5.9200000000000003E-2</v>
      </c>
      <c r="O8102">
        <v>16.93</v>
      </c>
      <c r="P8102">
        <v>0.15260000000000001</v>
      </c>
      <c r="Q8102">
        <v>232775.05</v>
      </c>
      <c r="R8102" t="s">
        <v>34</v>
      </c>
      <c r="S8102" t="s">
        <v>38</v>
      </c>
      <c r="T8102" t="s">
        <v>89</v>
      </c>
      <c r="V8102" t="s">
        <v>251</v>
      </c>
      <c r="Y8102" t="s">
        <v>107</v>
      </c>
    </row>
    <row r="8103" spans="1:25" x14ac:dyDescent="0.45">
      <c r="A8103" t="s">
        <v>335</v>
      </c>
      <c r="B8103" t="s">
        <v>650</v>
      </c>
      <c r="C8103">
        <v>50450</v>
      </c>
      <c r="D8103">
        <v>1</v>
      </c>
      <c r="F8103">
        <v>2013</v>
      </c>
      <c r="G8103">
        <v>1037</v>
      </c>
      <c r="H8103">
        <v>993</v>
      </c>
      <c r="I8103">
        <v>48666</v>
      </c>
      <c r="K8103">
        <v>0.13</v>
      </c>
      <c r="L8103">
        <v>1E-3</v>
      </c>
      <c r="M8103">
        <v>25795.45</v>
      </c>
      <c r="N8103">
        <v>5.9200000000000003E-2</v>
      </c>
      <c r="O8103">
        <v>30.459</v>
      </c>
      <c r="P8103">
        <v>0.14829999999999999</v>
      </c>
      <c r="Q8103">
        <v>434058.2</v>
      </c>
      <c r="R8103" t="s">
        <v>34</v>
      </c>
      <c r="S8103" t="s">
        <v>38</v>
      </c>
      <c r="T8103" t="s">
        <v>89</v>
      </c>
      <c r="V8103" t="s">
        <v>251</v>
      </c>
      <c r="Y8103" t="s">
        <v>107</v>
      </c>
    </row>
    <row r="8104" spans="1:25" x14ac:dyDescent="0.45">
      <c r="A8104" t="s">
        <v>335</v>
      </c>
      <c r="B8104" t="s">
        <v>650</v>
      </c>
      <c r="C8104">
        <v>50450</v>
      </c>
      <c r="D8104">
        <v>1</v>
      </c>
      <c r="F8104">
        <v>2014</v>
      </c>
      <c r="G8104">
        <v>1348</v>
      </c>
      <c r="H8104">
        <v>1311.5</v>
      </c>
      <c r="I8104">
        <v>67970.75</v>
      </c>
      <c r="K8104">
        <v>0.19800000000000001</v>
      </c>
      <c r="L8104">
        <v>1E-3</v>
      </c>
      <c r="M8104">
        <v>36255.324999999997</v>
      </c>
      <c r="N8104">
        <v>5.9900000000000002E-2</v>
      </c>
      <c r="O8104">
        <v>40.886000000000003</v>
      </c>
      <c r="P8104">
        <v>0.14330000000000001</v>
      </c>
      <c r="Q8104">
        <v>602229.52500000002</v>
      </c>
      <c r="R8104" t="s">
        <v>34</v>
      </c>
      <c r="S8104" t="s">
        <v>38</v>
      </c>
      <c r="T8104" t="s">
        <v>89</v>
      </c>
      <c r="V8104" t="s">
        <v>251</v>
      </c>
      <c r="Y8104" t="s">
        <v>107</v>
      </c>
    </row>
    <row r="8105" spans="1:25" x14ac:dyDescent="0.45">
      <c r="A8105" t="s">
        <v>335</v>
      </c>
      <c r="B8105" t="s">
        <v>650</v>
      </c>
      <c r="C8105">
        <v>50450</v>
      </c>
      <c r="D8105">
        <v>1</v>
      </c>
      <c r="F8105">
        <v>2015</v>
      </c>
      <c r="G8105">
        <v>2035</v>
      </c>
      <c r="H8105">
        <v>1953.25</v>
      </c>
      <c r="I8105">
        <v>92496.25</v>
      </c>
      <c r="K8105">
        <v>0.26200000000000001</v>
      </c>
      <c r="L8105">
        <v>8.9999999999999998E-4</v>
      </c>
      <c r="M8105">
        <v>49753.55</v>
      </c>
      <c r="N8105">
        <v>5.9400000000000001E-2</v>
      </c>
      <c r="O8105">
        <v>51.470999999999997</v>
      </c>
      <c r="P8105">
        <v>0.1346</v>
      </c>
      <c r="Q8105">
        <v>834173.17500000005</v>
      </c>
      <c r="R8105" t="s">
        <v>34</v>
      </c>
      <c r="S8105" t="s">
        <v>38</v>
      </c>
      <c r="T8105" t="s">
        <v>89</v>
      </c>
      <c r="V8105" t="s">
        <v>251</v>
      </c>
      <c r="Y8105" t="s">
        <v>146</v>
      </c>
    </row>
    <row r="8106" spans="1:25" x14ac:dyDescent="0.45">
      <c r="A8106" t="s">
        <v>335</v>
      </c>
      <c r="B8106" t="s">
        <v>650</v>
      </c>
      <c r="C8106">
        <v>50450</v>
      </c>
      <c r="D8106">
        <v>1</v>
      </c>
      <c r="F8106">
        <v>2016</v>
      </c>
      <c r="G8106">
        <v>1265</v>
      </c>
      <c r="H8106">
        <v>1221.25</v>
      </c>
      <c r="I8106">
        <v>54986.25</v>
      </c>
      <c r="K8106">
        <v>0.158</v>
      </c>
      <c r="L8106">
        <v>8.0000000000000004E-4</v>
      </c>
      <c r="M8106">
        <v>29242.575000000001</v>
      </c>
      <c r="N8106">
        <v>5.9200000000000003E-2</v>
      </c>
      <c r="O8106">
        <v>27.754999999999999</v>
      </c>
      <c r="P8106">
        <v>0.12189999999999999</v>
      </c>
      <c r="Q8106">
        <v>492021.35</v>
      </c>
      <c r="R8106" t="s">
        <v>34</v>
      </c>
      <c r="S8106" t="s">
        <v>38</v>
      </c>
      <c r="T8106" t="s">
        <v>89</v>
      </c>
      <c r="V8106" t="s">
        <v>251</v>
      </c>
      <c r="Y8106" t="s">
        <v>146</v>
      </c>
    </row>
    <row r="8107" spans="1:25" x14ac:dyDescent="0.45">
      <c r="A8107" t="s">
        <v>335</v>
      </c>
      <c r="B8107" t="s">
        <v>650</v>
      </c>
      <c r="C8107">
        <v>50450</v>
      </c>
      <c r="D8107">
        <v>1</v>
      </c>
      <c r="F8107">
        <v>2017</v>
      </c>
      <c r="G8107">
        <v>1283</v>
      </c>
      <c r="H8107">
        <v>1233.75</v>
      </c>
      <c r="I8107">
        <v>57770.25</v>
      </c>
      <c r="K8107">
        <v>0.155</v>
      </c>
      <c r="L8107">
        <v>1E-3</v>
      </c>
      <c r="M8107">
        <v>30783.200000000001</v>
      </c>
      <c r="N8107">
        <v>5.9200000000000003E-2</v>
      </c>
      <c r="O8107">
        <v>33.75</v>
      </c>
      <c r="P8107">
        <v>0.14230000000000001</v>
      </c>
      <c r="Q8107">
        <v>517962.7</v>
      </c>
      <c r="R8107" t="s">
        <v>34</v>
      </c>
      <c r="S8107" t="s">
        <v>38</v>
      </c>
      <c r="T8107" t="s">
        <v>89</v>
      </c>
      <c r="V8107" t="s">
        <v>251</v>
      </c>
      <c r="Y8107" t="s">
        <v>147</v>
      </c>
    </row>
    <row r="8108" spans="1:25" x14ac:dyDescent="0.45">
      <c r="A8108" t="s">
        <v>335</v>
      </c>
      <c r="B8108" t="s">
        <v>650</v>
      </c>
      <c r="C8108">
        <v>50450</v>
      </c>
      <c r="D8108">
        <v>1</v>
      </c>
      <c r="F8108">
        <v>2018</v>
      </c>
      <c r="G8108">
        <v>1611</v>
      </c>
      <c r="H8108">
        <v>1554.75</v>
      </c>
      <c r="I8108">
        <v>71161</v>
      </c>
      <c r="K8108">
        <v>0.187</v>
      </c>
      <c r="L8108">
        <v>1E-3</v>
      </c>
      <c r="M8108">
        <v>37134.425000000003</v>
      </c>
      <c r="N8108">
        <v>5.9200000000000003E-2</v>
      </c>
      <c r="O8108">
        <v>37.671999999999997</v>
      </c>
      <c r="P8108">
        <v>0.13039999999999999</v>
      </c>
      <c r="Q8108">
        <v>624800.47499999998</v>
      </c>
      <c r="R8108" t="s">
        <v>34</v>
      </c>
      <c r="S8108" t="s">
        <v>38</v>
      </c>
      <c r="T8108" t="s">
        <v>89</v>
      </c>
      <c r="V8108" t="s">
        <v>251</v>
      </c>
      <c r="Y8108" t="s">
        <v>147</v>
      </c>
    </row>
    <row r="8109" spans="1:25" x14ac:dyDescent="0.45">
      <c r="A8109" t="s">
        <v>335</v>
      </c>
      <c r="B8109" t="s">
        <v>650</v>
      </c>
      <c r="C8109">
        <v>50450</v>
      </c>
      <c r="D8109">
        <v>1</v>
      </c>
      <c r="F8109">
        <v>2019</v>
      </c>
      <c r="G8109">
        <v>616</v>
      </c>
      <c r="H8109">
        <v>586.75</v>
      </c>
      <c r="I8109">
        <v>25770</v>
      </c>
      <c r="K8109">
        <v>7.0000000000000007E-2</v>
      </c>
      <c r="L8109">
        <v>1E-3</v>
      </c>
      <c r="M8109">
        <v>13840.15</v>
      </c>
      <c r="N8109">
        <v>5.9200000000000003E-2</v>
      </c>
      <c r="O8109">
        <v>13.936</v>
      </c>
      <c r="P8109">
        <v>0.13009999999999999</v>
      </c>
      <c r="Q8109">
        <v>232865.92499999999</v>
      </c>
      <c r="R8109" t="s">
        <v>34</v>
      </c>
      <c r="S8109" t="s">
        <v>38</v>
      </c>
      <c r="T8109" t="s">
        <v>89</v>
      </c>
      <c r="V8109" t="s">
        <v>251</v>
      </c>
      <c r="Y8109" t="s">
        <v>147</v>
      </c>
    </row>
    <row r="8110" spans="1:25" x14ac:dyDescent="0.45">
      <c r="A8110" t="s">
        <v>335</v>
      </c>
      <c r="B8110" t="s">
        <v>650</v>
      </c>
      <c r="C8110">
        <v>50450</v>
      </c>
      <c r="D8110">
        <v>1</v>
      </c>
      <c r="F8110">
        <v>2020</v>
      </c>
      <c r="G8110">
        <v>497</v>
      </c>
      <c r="H8110">
        <v>475.75</v>
      </c>
      <c r="I8110">
        <v>19981</v>
      </c>
      <c r="K8110">
        <v>5.5E-2</v>
      </c>
      <c r="L8110">
        <v>1E-3</v>
      </c>
      <c r="M8110">
        <v>10974.924999999999</v>
      </c>
      <c r="N8110">
        <v>5.9299999999999999E-2</v>
      </c>
      <c r="O8110">
        <v>10.871</v>
      </c>
      <c r="P8110">
        <v>0.12859999999999999</v>
      </c>
      <c r="Q8110">
        <v>184664.22500000001</v>
      </c>
      <c r="R8110" t="s">
        <v>34</v>
      </c>
      <c r="S8110" t="s">
        <v>38</v>
      </c>
      <c r="T8110" t="s">
        <v>89</v>
      </c>
      <c r="V8110" t="s">
        <v>251</v>
      </c>
      <c r="Y8110" t="s">
        <v>147</v>
      </c>
    </row>
    <row r="8111" spans="1:25" x14ac:dyDescent="0.45">
      <c r="A8111" t="s">
        <v>335</v>
      </c>
      <c r="B8111" t="s">
        <v>650</v>
      </c>
      <c r="C8111">
        <v>50450</v>
      </c>
      <c r="D8111">
        <v>1</v>
      </c>
      <c r="F8111">
        <v>2021</v>
      </c>
      <c r="G8111">
        <v>608</v>
      </c>
      <c r="H8111">
        <v>567.5</v>
      </c>
      <c r="I8111">
        <v>24832</v>
      </c>
      <c r="K8111">
        <v>6.7000000000000004E-2</v>
      </c>
      <c r="L8111">
        <v>1E-3</v>
      </c>
      <c r="M8111">
        <v>13190.9</v>
      </c>
      <c r="N8111">
        <v>5.9299999999999999E-2</v>
      </c>
      <c r="O8111">
        <v>13.494</v>
      </c>
      <c r="P8111">
        <v>0.1318</v>
      </c>
      <c r="Q8111">
        <v>221912.82500000001</v>
      </c>
      <c r="R8111" t="s">
        <v>34</v>
      </c>
      <c r="S8111" t="s">
        <v>38</v>
      </c>
      <c r="T8111" t="s">
        <v>89</v>
      </c>
      <c r="V8111" t="s">
        <v>251</v>
      </c>
      <c r="Y8111" t="s">
        <v>152</v>
      </c>
    </row>
    <row r="8112" spans="1:25" x14ac:dyDescent="0.45">
      <c r="A8112" t="s">
        <v>335</v>
      </c>
      <c r="B8112" t="s">
        <v>650</v>
      </c>
      <c r="C8112">
        <v>50450</v>
      </c>
      <c r="D8112">
        <v>1</v>
      </c>
      <c r="F8112">
        <v>2022</v>
      </c>
      <c r="G8112">
        <v>328</v>
      </c>
      <c r="H8112">
        <v>310.75</v>
      </c>
      <c r="I8112">
        <v>13622.75</v>
      </c>
      <c r="K8112">
        <v>3.5999999999999997E-2</v>
      </c>
      <c r="L8112">
        <v>1E-3</v>
      </c>
      <c r="M8112">
        <v>7214.2</v>
      </c>
      <c r="N8112">
        <v>5.9200000000000003E-2</v>
      </c>
      <c r="O8112">
        <v>7.3330000000000002</v>
      </c>
      <c r="P8112">
        <v>0.13089999999999999</v>
      </c>
      <c r="Q8112">
        <v>121385.625</v>
      </c>
      <c r="R8112" t="s">
        <v>34</v>
      </c>
      <c r="S8112" t="s">
        <v>38</v>
      </c>
      <c r="T8112" t="s">
        <v>89</v>
      </c>
      <c r="V8112" t="s">
        <v>251</v>
      </c>
      <c r="Y8112" t="s">
        <v>152</v>
      </c>
    </row>
    <row r="8113" spans="1:25" x14ac:dyDescent="0.45">
      <c r="A8113" t="s">
        <v>335</v>
      </c>
      <c r="B8113" t="s">
        <v>650</v>
      </c>
      <c r="C8113">
        <v>50450</v>
      </c>
      <c r="D8113">
        <v>1</v>
      </c>
      <c r="F8113">
        <v>2023</v>
      </c>
      <c r="G8113">
        <v>843</v>
      </c>
      <c r="H8113">
        <v>791.25</v>
      </c>
      <c r="I8113">
        <v>36060</v>
      </c>
      <c r="K8113">
        <v>9.5000000000000001E-2</v>
      </c>
      <c r="L8113">
        <v>1E-3</v>
      </c>
      <c r="M8113">
        <v>18733</v>
      </c>
      <c r="N8113">
        <v>5.9200000000000003E-2</v>
      </c>
      <c r="O8113">
        <v>17.690000000000001</v>
      </c>
      <c r="P8113">
        <v>0.1196</v>
      </c>
      <c r="Q8113">
        <v>315214.625</v>
      </c>
      <c r="R8113" t="s">
        <v>34</v>
      </c>
      <c r="S8113" t="s">
        <v>38</v>
      </c>
      <c r="T8113" t="s">
        <v>89</v>
      </c>
      <c r="V8113" t="s">
        <v>251</v>
      </c>
      <c r="Y8113" t="s">
        <v>152</v>
      </c>
    </row>
    <row r="8114" spans="1:25" x14ac:dyDescent="0.45">
      <c r="A8114" t="s">
        <v>335</v>
      </c>
      <c r="B8114" t="s">
        <v>650</v>
      </c>
      <c r="C8114">
        <v>50450</v>
      </c>
      <c r="D8114">
        <v>1</v>
      </c>
      <c r="F8114">
        <v>2024</v>
      </c>
      <c r="G8114">
        <v>364</v>
      </c>
      <c r="H8114">
        <v>339.75</v>
      </c>
      <c r="I8114">
        <v>15955.5</v>
      </c>
      <c r="K8114">
        <v>3.6999999999999998E-2</v>
      </c>
      <c r="L8114">
        <v>8.9999999999999998E-4</v>
      </c>
      <c r="M8114">
        <v>6701.8</v>
      </c>
      <c r="N8114">
        <v>5.9299999999999999E-2</v>
      </c>
      <c r="O8114">
        <v>6.5720000000000001</v>
      </c>
      <c r="P8114">
        <v>0.1244</v>
      </c>
      <c r="Q8114">
        <v>112739.5</v>
      </c>
      <c r="R8114" t="s">
        <v>34</v>
      </c>
      <c r="S8114" t="s">
        <v>38</v>
      </c>
      <c r="T8114" t="s">
        <v>89</v>
      </c>
      <c r="V8114" t="s">
        <v>251</v>
      </c>
      <c r="Y8114" t="s">
        <v>152</v>
      </c>
    </row>
    <row r="8115" spans="1:25" x14ac:dyDescent="0.45">
      <c r="A8115" t="s">
        <v>335</v>
      </c>
      <c r="B8115" t="s">
        <v>651</v>
      </c>
      <c r="C8115">
        <v>50451</v>
      </c>
      <c r="D8115">
        <v>1</v>
      </c>
      <c r="F8115">
        <v>2009</v>
      </c>
      <c r="G8115">
        <v>176</v>
      </c>
      <c r="H8115">
        <v>171.25</v>
      </c>
      <c r="I8115">
        <v>7019</v>
      </c>
      <c r="K8115">
        <v>2.1000000000000001E-2</v>
      </c>
      <c r="L8115">
        <v>1.1000000000000001E-3</v>
      </c>
      <c r="M8115">
        <v>3852.4</v>
      </c>
      <c r="N8115">
        <v>5.9400000000000001E-2</v>
      </c>
      <c r="O8115">
        <v>4.97</v>
      </c>
      <c r="P8115">
        <v>0.16689999999999999</v>
      </c>
      <c r="Q8115">
        <v>64783.125</v>
      </c>
      <c r="R8115" t="s">
        <v>34</v>
      </c>
      <c r="S8115" t="s">
        <v>38</v>
      </c>
      <c r="T8115" t="s">
        <v>89</v>
      </c>
      <c r="V8115" t="s">
        <v>251</v>
      </c>
      <c r="Y8115" t="s">
        <v>107</v>
      </c>
    </row>
    <row r="8116" spans="1:25" x14ac:dyDescent="0.45">
      <c r="A8116" t="s">
        <v>335</v>
      </c>
      <c r="B8116" t="s">
        <v>651</v>
      </c>
      <c r="C8116">
        <v>50451</v>
      </c>
      <c r="D8116">
        <v>1</v>
      </c>
      <c r="F8116">
        <v>2010</v>
      </c>
      <c r="G8116">
        <v>513</v>
      </c>
      <c r="H8116">
        <v>504.25</v>
      </c>
      <c r="I8116">
        <v>21156.25</v>
      </c>
      <c r="K8116">
        <v>6.2E-2</v>
      </c>
      <c r="L8116">
        <v>1E-3</v>
      </c>
      <c r="M8116">
        <v>11600.2</v>
      </c>
      <c r="N8116">
        <v>5.9299999999999999E-2</v>
      </c>
      <c r="O8116">
        <v>14.737</v>
      </c>
      <c r="P8116">
        <v>0.158</v>
      </c>
      <c r="Q8116">
        <v>195151.1</v>
      </c>
      <c r="R8116" t="s">
        <v>34</v>
      </c>
      <c r="S8116" t="s">
        <v>38</v>
      </c>
      <c r="T8116" t="s">
        <v>89</v>
      </c>
      <c r="V8116" t="s">
        <v>251</v>
      </c>
      <c r="Y8116" t="s">
        <v>107</v>
      </c>
    </row>
    <row r="8117" spans="1:25" x14ac:dyDescent="0.45">
      <c r="A8117" t="s">
        <v>335</v>
      </c>
      <c r="B8117" t="s">
        <v>651</v>
      </c>
      <c r="C8117">
        <v>50451</v>
      </c>
      <c r="D8117">
        <v>1</v>
      </c>
      <c r="F8117">
        <v>2011</v>
      </c>
      <c r="G8117">
        <v>296</v>
      </c>
      <c r="H8117">
        <v>291.5</v>
      </c>
      <c r="I8117">
        <v>11787</v>
      </c>
      <c r="K8117">
        <v>3.2000000000000001E-2</v>
      </c>
      <c r="L8117">
        <v>8.9999999999999998E-4</v>
      </c>
      <c r="M8117">
        <v>6532.5249999999996</v>
      </c>
      <c r="N8117">
        <v>5.9200000000000003E-2</v>
      </c>
      <c r="O8117">
        <v>8.4870000000000001</v>
      </c>
      <c r="P8117">
        <v>0.1613</v>
      </c>
      <c r="Q8117">
        <v>109927.4</v>
      </c>
      <c r="R8117" t="s">
        <v>34</v>
      </c>
      <c r="S8117" t="s">
        <v>38</v>
      </c>
      <c r="T8117" t="s">
        <v>89</v>
      </c>
      <c r="V8117" t="s">
        <v>251</v>
      </c>
      <c r="Y8117" t="s">
        <v>107</v>
      </c>
    </row>
    <row r="8118" spans="1:25" x14ac:dyDescent="0.45">
      <c r="A8118" t="s">
        <v>335</v>
      </c>
      <c r="B8118" t="s">
        <v>651</v>
      </c>
      <c r="C8118">
        <v>50451</v>
      </c>
      <c r="D8118">
        <v>1</v>
      </c>
      <c r="F8118">
        <v>2012</v>
      </c>
      <c r="G8118">
        <v>1372</v>
      </c>
      <c r="H8118">
        <v>1348.5</v>
      </c>
      <c r="I8118">
        <v>56470</v>
      </c>
      <c r="K8118">
        <v>0.16</v>
      </c>
      <c r="L8118">
        <v>1E-3</v>
      </c>
      <c r="M8118">
        <v>31003.25</v>
      </c>
      <c r="N8118">
        <v>5.9299999999999999E-2</v>
      </c>
      <c r="O8118">
        <v>38.593000000000004</v>
      </c>
      <c r="P8118">
        <v>0.15620000000000001</v>
      </c>
      <c r="Q8118">
        <v>521602.05</v>
      </c>
      <c r="R8118" t="s">
        <v>34</v>
      </c>
      <c r="S8118" t="s">
        <v>38</v>
      </c>
      <c r="T8118" t="s">
        <v>89</v>
      </c>
      <c r="V8118" t="s">
        <v>251</v>
      </c>
      <c r="Y8118" t="s">
        <v>107</v>
      </c>
    </row>
    <row r="8119" spans="1:25" x14ac:dyDescent="0.45">
      <c r="A8119" t="s">
        <v>335</v>
      </c>
      <c r="B8119" t="s">
        <v>651</v>
      </c>
      <c r="C8119">
        <v>50451</v>
      </c>
      <c r="D8119">
        <v>1</v>
      </c>
      <c r="F8119">
        <v>2013</v>
      </c>
      <c r="G8119">
        <v>1366</v>
      </c>
      <c r="H8119">
        <v>1335.75</v>
      </c>
      <c r="I8119">
        <v>59259.5</v>
      </c>
      <c r="K8119">
        <v>0.17399999999999999</v>
      </c>
      <c r="L8119">
        <v>1.1000000000000001E-3</v>
      </c>
      <c r="M8119">
        <v>32946.5</v>
      </c>
      <c r="N8119">
        <v>5.9299999999999999E-2</v>
      </c>
      <c r="O8119">
        <v>41.08</v>
      </c>
      <c r="P8119">
        <v>0.159</v>
      </c>
      <c r="Q8119">
        <v>554229.22499999998</v>
      </c>
      <c r="R8119" t="s">
        <v>34</v>
      </c>
      <c r="S8119" t="s">
        <v>38</v>
      </c>
      <c r="T8119" t="s">
        <v>89</v>
      </c>
      <c r="V8119" t="s">
        <v>251</v>
      </c>
      <c r="Y8119" t="s">
        <v>107</v>
      </c>
    </row>
    <row r="8120" spans="1:25" x14ac:dyDescent="0.45">
      <c r="A8120" t="s">
        <v>335</v>
      </c>
      <c r="B8120" t="s">
        <v>651</v>
      </c>
      <c r="C8120">
        <v>50451</v>
      </c>
      <c r="D8120">
        <v>1</v>
      </c>
      <c r="F8120">
        <v>2014</v>
      </c>
      <c r="G8120">
        <v>1607</v>
      </c>
      <c r="H8120">
        <v>1576.75</v>
      </c>
      <c r="I8120">
        <v>71390.25</v>
      </c>
      <c r="K8120">
        <v>0.22500000000000001</v>
      </c>
      <c r="L8120">
        <v>1.1000000000000001E-3</v>
      </c>
      <c r="M8120">
        <v>40096.699999999997</v>
      </c>
      <c r="N8120">
        <v>5.9299999999999999E-2</v>
      </c>
      <c r="O8120">
        <v>49.805</v>
      </c>
      <c r="P8120">
        <v>0.1578</v>
      </c>
      <c r="Q8120">
        <v>674366.15</v>
      </c>
      <c r="R8120" t="s">
        <v>34</v>
      </c>
      <c r="S8120" t="s">
        <v>38</v>
      </c>
      <c r="T8120" t="s">
        <v>89</v>
      </c>
      <c r="V8120" t="s">
        <v>251</v>
      </c>
      <c r="Y8120" t="s">
        <v>107</v>
      </c>
    </row>
    <row r="8121" spans="1:25" x14ac:dyDescent="0.45">
      <c r="A8121" t="s">
        <v>335</v>
      </c>
      <c r="B8121" t="s">
        <v>651</v>
      </c>
      <c r="C8121">
        <v>50451</v>
      </c>
      <c r="D8121">
        <v>1</v>
      </c>
      <c r="F8121">
        <v>2015</v>
      </c>
      <c r="G8121">
        <v>2990</v>
      </c>
      <c r="H8121">
        <v>2921.25</v>
      </c>
      <c r="I8121">
        <v>127329.75</v>
      </c>
      <c r="K8121">
        <v>0.41399999999999998</v>
      </c>
      <c r="L8121">
        <v>1.1000000000000001E-3</v>
      </c>
      <c r="M8121">
        <v>72646.95</v>
      </c>
      <c r="N8121">
        <v>5.9299999999999999E-2</v>
      </c>
      <c r="O8121">
        <v>90.971999999999994</v>
      </c>
      <c r="P8121">
        <v>0.15920000000000001</v>
      </c>
      <c r="Q8121">
        <v>1221820.5</v>
      </c>
      <c r="R8121" t="s">
        <v>34</v>
      </c>
      <c r="S8121" t="s">
        <v>38</v>
      </c>
      <c r="T8121" t="s">
        <v>89</v>
      </c>
      <c r="V8121" t="s">
        <v>251</v>
      </c>
      <c r="Y8121" t="s">
        <v>146</v>
      </c>
    </row>
    <row r="8122" spans="1:25" x14ac:dyDescent="0.45">
      <c r="A8122" t="s">
        <v>335</v>
      </c>
      <c r="B8122" t="s">
        <v>651</v>
      </c>
      <c r="C8122">
        <v>50451</v>
      </c>
      <c r="D8122">
        <v>1</v>
      </c>
      <c r="F8122">
        <v>2016</v>
      </c>
      <c r="G8122">
        <v>2604</v>
      </c>
      <c r="H8122">
        <v>2537.25</v>
      </c>
      <c r="I8122">
        <v>109540.25</v>
      </c>
      <c r="K8122">
        <v>0.52600000000000002</v>
      </c>
      <c r="L8122">
        <v>1.2999999999999999E-3</v>
      </c>
      <c r="M8122">
        <v>62094.15</v>
      </c>
      <c r="N8122">
        <v>5.9400000000000001E-2</v>
      </c>
      <c r="O8122">
        <v>77.722999999999999</v>
      </c>
      <c r="P8122">
        <v>0.16070000000000001</v>
      </c>
      <c r="Q8122">
        <v>1041233.55</v>
      </c>
      <c r="R8122" t="s">
        <v>34</v>
      </c>
      <c r="S8122" t="s">
        <v>38</v>
      </c>
      <c r="T8122" t="s">
        <v>89</v>
      </c>
      <c r="V8122" t="s">
        <v>251</v>
      </c>
      <c r="Y8122" t="s">
        <v>146</v>
      </c>
    </row>
    <row r="8123" spans="1:25" x14ac:dyDescent="0.45">
      <c r="A8123" t="s">
        <v>335</v>
      </c>
      <c r="B8123" t="s">
        <v>651</v>
      </c>
      <c r="C8123">
        <v>50451</v>
      </c>
      <c r="D8123">
        <v>1</v>
      </c>
      <c r="F8123">
        <v>2017</v>
      </c>
      <c r="G8123">
        <v>1317</v>
      </c>
      <c r="H8123">
        <v>1270.5</v>
      </c>
      <c r="I8123">
        <v>51714</v>
      </c>
      <c r="K8123">
        <v>0.151</v>
      </c>
      <c r="L8123">
        <v>1E-3</v>
      </c>
      <c r="M8123">
        <v>29853.724999999999</v>
      </c>
      <c r="N8123">
        <v>5.9200000000000003E-2</v>
      </c>
      <c r="O8123">
        <v>37.78</v>
      </c>
      <c r="P8123">
        <v>0.16109999999999999</v>
      </c>
      <c r="Q8123">
        <v>502372.35</v>
      </c>
      <c r="R8123" t="s">
        <v>34</v>
      </c>
      <c r="S8123" t="s">
        <v>38</v>
      </c>
      <c r="T8123" t="s">
        <v>89</v>
      </c>
      <c r="V8123" t="s">
        <v>251</v>
      </c>
      <c r="Y8123" t="s">
        <v>147</v>
      </c>
    </row>
    <row r="8124" spans="1:25" x14ac:dyDescent="0.45">
      <c r="A8124" t="s">
        <v>335</v>
      </c>
      <c r="B8124" t="s">
        <v>651</v>
      </c>
      <c r="C8124">
        <v>50451</v>
      </c>
      <c r="D8124">
        <v>1</v>
      </c>
      <c r="F8124">
        <v>2018</v>
      </c>
      <c r="G8124">
        <v>1629</v>
      </c>
      <c r="H8124">
        <v>1584</v>
      </c>
      <c r="I8124">
        <v>64098</v>
      </c>
      <c r="K8124">
        <v>0.186</v>
      </c>
      <c r="L8124">
        <v>1E-3</v>
      </c>
      <c r="M8124">
        <v>36794.5</v>
      </c>
      <c r="N8124">
        <v>5.9299999999999999E-2</v>
      </c>
      <c r="O8124">
        <v>45.47</v>
      </c>
      <c r="P8124">
        <v>0.15529999999999999</v>
      </c>
      <c r="Q8124">
        <v>619079.47499999998</v>
      </c>
      <c r="R8124" t="s">
        <v>34</v>
      </c>
      <c r="S8124" t="s">
        <v>38</v>
      </c>
      <c r="T8124" t="s">
        <v>89</v>
      </c>
      <c r="V8124" t="s">
        <v>251</v>
      </c>
      <c r="Y8124" t="s">
        <v>147</v>
      </c>
    </row>
    <row r="8125" spans="1:25" x14ac:dyDescent="0.45">
      <c r="A8125" t="s">
        <v>335</v>
      </c>
      <c r="B8125" t="s">
        <v>651</v>
      </c>
      <c r="C8125">
        <v>50451</v>
      </c>
      <c r="D8125">
        <v>1</v>
      </c>
      <c r="F8125">
        <v>2019</v>
      </c>
      <c r="G8125">
        <v>724</v>
      </c>
      <c r="H8125">
        <v>698.25</v>
      </c>
      <c r="I8125">
        <v>26932.5</v>
      </c>
      <c r="K8125">
        <v>7.8E-2</v>
      </c>
      <c r="L8125">
        <v>1E-3</v>
      </c>
      <c r="M8125">
        <v>15498.025</v>
      </c>
      <c r="N8125">
        <v>5.9200000000000003E-2</v>
      </c>
      <c r="O8125">
        <v>20.161000000000001</v>
      </c>
      <c r="P8125">
        <v>0.17330000000000001</v>
      </c>
      <c r="Q8125">
        <v>260800.5</v>
      </c>
      <c r="R8125" t="s">
        <v>34</v>
      </c>
      <c r="S8125" t="s">
        <v>38</v>
      </c>
      <c r="T8125" t="s">
        <v>89</v>
      </c>
      <c r="V8125" t="s">
        <v>251</v>
      </c>
      <c r="Y8125" t="s">
        <v>147</v>
      </c>
    </row>
    <row r="8126" spans="1:25" x14ac:dyDescent="0.45">
      <c r="A8126" t="s">
        <v>335</v>
      </c>
      <c r="B8126" t="s">
        <v>651</v>
      </c>
      <c r="C8126">
        <v>50451</v>
      </c>
      <c r="D8126">
        <v>1</v>
      </c>
      <c r="F8126">
        <v>2020</v>
      </c>
      <c r="G8126">
        <v>631</v>
      </c>
      <c r="H8126">
        <v>605.25</v>
      </c>
      <c r="I8126">
        <v>23550.5</v>
      </c>
      <c r="K8126">
        <v>6.8000000000000005E-2</v>
      </c>
      <c r="L8126">
        <v>1E-3</v>
      </c>
      <c r="M8126">
        <v>13520.075000000001</v>
      </c>
      <c r="N8126">
        <v>5.9299999999999999E-2</v>
      </c>
      <c r="O8126">
        <v>16.765000000000001</v>
      </c>
      <c r="P8126">
        <v>0.1605</v>
      </c>
      <c r="Q8126">
        <v>227488.85</v>
      </c>
      <c r="R8126" t="s">
        <v>34</v>
      </c>
      <c r="S8126" t="s">
        <v>38</v>
      </c>
      <c r="T8126" t="s">
        <v>89</v>
      </c>
      <c r="V8126" t="s">
        <v>251</v>
      </c>
      <c r="Y8126" t="s">
        <v>147</v>
      </c>
    </row>
    <row r="8127" spans="1:25" x14ac:dyDescent="0.45">
      <c r="A8127" t="s">
        <v>335</v>
      </c>
      <c r="B8127" t="s">
        <v>651</v>
      </c>
      <c r="C8127">
        <v>50451</v>
      </c>
      <c r="D8127">
        <v>1</v>
      </c>
      <c r="F8127">
        <v>2021</v>
      </c>
      <c r="G8127">
        <v>612</v>
      </c>
      <c r="H8127">
        <v>584.5</v>
      </c>
      <c r="I8127">
        <v>23744.75</v>
      </c>
      <c r="K8127">
        <v>6.8000000000000005E-2</v>
      </c>
      <c r="L8127">
        <v>1E-3</v>
      </c>
      <c r="M8127">
        <v>13483.55</v>
      </c>
      <c r="N8127">
        <v>5.9299999999999999E-2</v>
      </c>
      <c r="O8127">
        <v>16.959</v>
      </c>
      <c r="P8127">
        <v>0.16520000000000001</v>
      </c>
      <c r="Q8127">
        <v>226822.77499999999</v>
      </c>
      <c r="R8127" t="s">
        <v>34</v>
      </c>
      <c r="S8127" t="s">
        <v>38</v>
      </c>
      <c r="T8127" t="s">
        <v>89</v>
      </c>
      <c r="V8127" t="s">
        <v>251</v>
      </c>
      <c r="Y8127" t="s">
        <v>152</v>
      </c>
    </row>
    <row r="8128" spans="1:25" x14ac:dyDescent="0.45">
      <c r="A8128" t="s">
        <v>335</v>
      </c>
      <c r="B8128" t="s">
        <v>651</v>
      </c>
      <c r="C8128">
        <v>50451</v>
      </c>
      <c r="D8128">
        <v>1</v>
      </c>
      <c r="F8128">
        <v>2022</v>
      </c>
      <c r="G8128">
        <v>377</v>
      </c>
      <c r="H8128">
        <v>365</v>
      </c>
      <c r="I8128">
        <v>15396</v>
      </c>
      <c r="K8128">
        <v>4.4999999999999998E-2</v>
      </c>
      <c r="L8128">
        <v>1E-3</v>
      </c>
      <c r="M8128">
        <v>8890.2000000000007</v>
      </c>
      <c r="N8128">
        <v>5.9400000000000001E-2</v>
      </c>
      <c r="O8128">
        <v>11.242000000000001</v>
      </c>
      <c r="P8128">
        <v>0.16209999999999999</v>
      </c>
      <c r="Q8128">
        <v>149376.02499999999</v>
      </c>
      <c r="R8128" t="s">
        <v>34</v>
      </c>
      <c r="S8128" t="s">
        <v>38</v>
      </c>
      <c r="T8128" t="s">
        <v>89</v>
      </c>
      <c r="V8128" t="s">
        <v>251</v>
      </c>
      <c r="Y8128" t="s">
        <v>152</v>
      </c>
    </row>
    <row r="8129" spans="1:25" x14ac:dyDescent="0.45">
      <c r="A8129" t="s">
        <v>335</v>
      </c>
      <c r="B8129" t="s">
        <v>651</v>
      </c>
      <c r="C8129">
        <v>50451</v>
      </c>
      <c r="D8129">
        <v>1</v>
      </c>
      <c r="F8129">
        <v>2023</v>
      </c>
      <c r="G8129">
        <v>807</v>
      </c>
      <c r="H8129">
        <v>786</v>
      </c>
      <c r="I8129">
        <v>32674.75</v>
      </c>
      <c r="K8129">
        <v>0.1</v>
      </c>
      <c r="L8129">
        <v>8.9999999999999998E-4</v>
      </c>
      <c r="M8129">
        <v>18630.55</v>
      </c>
      <c r="N8129">
        <v>5.9299999999999999E-2</v>
      </c>
      <c r="O8129">
        <v>22.634</v>
      </c>
      <c r="P8129">
        <v>0.14860000000000001</v>
      </c>
      <c r="Q8129">
        <v>313455.5</v>
      </c>
      <c r="R8129" t="s">
        <v>34</v>
      </c>
      <c r="S8129" t="s">
        <v>38</v>
      </c>
      <c r="T8129" t="s">
        <v>89</v>
      </c>
      <c r="V8129" t="s">
        <v>251</v>
      </c>
      <c r="Y8129" t="s">
        <v>152</v>
      </c>
    </row>
    <row r="8130" spans="1:25" x14ac:dyDescent="0.45">
      <c r="A8130" t="s">
        <v>335</v>
      </c>
      <c r="B8130" t="s">
        <v>651</v>
      </c>
      <c r="C8130">
        <v>50451</v>
      </c>
      <c r="D8130">
        <v>1</v>
      </c>
      <c r="F8130">
        <v>2024</v>
      </c>
      <c r="G8130">
        <v>168</v>
      </c>
      <c r="H8130">
        <v>163.75</v>
      </c>
      <c r="I8130">
        <v>6544.25</v>
      </c>
      <c r="K8130">
        <v>1.9E-2</v>
      </c>
      <c r="L8130">
        <v>5.9999999999999995E-4</v>
      </c>
      <c r="M8130">
        <v>3812.0749999999998</v>
      </c>
      <c r="N8130">
        <v>5.9400000000000001E-2</v>
      </c>
      <c r="O8130">
        <v>4.7119999999999997</v>
      </c>
      <c r="P8130">
        <v>0.1522</v>
      </c>
      <c r="Q8130">
        <v>64114.474999999999</v>
      </c>
      <c r="R8130" t="s">
        <v>34</v>
      </c>
      <c r="S8130" t="s">
        <v>38</v>
      </c>
      <c r="T8130" t="s">
        <v>89</v>
      </c>
      <c r="V8130" t="s">
        <v>251</v>
      </c>
      <c r="Y8130" t="s">
        <v>152</v>
      </c>
    </row>
    <row r="8131" spans="1:25" x14ac:dyDescent="0.45">
      <c r="A8131" t="s">
        <v>335</v>
      </c>
      <c r="B8131" t="s">
        <v>652</v>
      </c>
      <c r="C8131">
        <v>50458</v>
      </c>
      <c r="D8131">
        <v>1</v>
      </c>
      <c r="F8131">
        <v>2009</v>
      </c>
      <c r="G8131">
        <v>3462</v>
      </c>
      <c r="H8131">
        <v>3443.25</v>
      </c>
      <c r="I8131">
        <v>446389</v>
      </c>
      <c r="K8131">
        <v>1.0229999999999999</v>
      </c>
      <c r="L8131">
        <v>1E-3</v>
      </c>
      <c r="M8131">
        <v>212395.1</v>
      </c>
      <c r="N8131">
        <v>5.8999999999999997E-2</v>
      </c>
      <c r="O8131">
        <v>47.136000000000003</v>
      </c>
      <c r="P8131">
        <v>2.75E-2</v>
      </c>
      <c r="Q8131">
        <v>3573900.2</v>
      </c>
      <c r="R8131" t="s">
        <v>34</v>
      </c>
      <c r="S8131" t="s">
        <v>38</v>
      </c>
      <c r="T8131" t="s">
        <v>89</v>
      </c>
      <c r="V8131" t="s">
        <v>88</v>
      </c>
      <c r="Y8131" t="s">
        <v>107</v>
      </c>
    </row>
    <row r="8132" spans="1:25" x14ac:dyDescent="0.45">
      <c r="A8132" t="s">
        <v>335</v>
      </c>
      <c r="B8132" t="s">
        <v>652</v>
      </c>
      <c r="C8132">
        <v>50458</v>
      </c>
      <c r="D8132">
        <v>1</v>
      </c>
      <c r="F8132">
        <v>2010</v>
      </c>
      <c r="G8132">
        <v>4759</v>
      </c>
      <c r="H8132">
        <v>4738.25</v>
      </c>
      <c r="I8132">
        <v>608610.5</v>
      </c>
      <c r="K8132">
        <v>1.405</v>
      </c>
      <c r="L8132">
        <v>1E-3</v>
      </c>
      <c r="M8132">
        <v>292301.72499999998</v>
      </c>
      <c r="N8132">
        <v>5.8999999999999997E-2</v>
      </c>
      <c r="O8132">
        <v>64.727000000000004</v>
      </c>
      <c r="P8132">
        <v>2.7699999999999999E-2</v>
      </c>
      <c r="Q8132">
        <v>4918496.2249999996</v>
      </c>
      <c r="R8132" t="s">
        <v>34</v>
      </c>
      <c r="S8132" t="s">
        <v>38</v>
      </c>
      <c r="T8132" t="s">
        <v>89</v>
      </c>
      <c r="V8132" t="s">
        <v>88</v>
      </c>
      <c r="Y8132" t="s">
        <v>107</v>
      </c>
    </row>
    <row r="8133" spans="1:25" x14ac:dyDescent="0.45">
      <c r="A8133" t="s">
        <v>335</v>
      </c>
      <c r="B8133" t="s">
        <v>652</v>
      </c>
      <c r="C8133">
        <v>50458</v>
      </c>
      <c r="D8133">
        <v>1</v>
      </c>
      <c r="F8133">
        <v>2011</v>
      </c>
      <c r="G8133">
        <v>6950</v>
      </c>
      <c r="H8133">
        <v>6938.5</v>
      </c>
      <c r="I8133">
        <v>905841.25</v>
      </c>
      <c r="K8133">
        <v>2.1379999999999999</v>
      </c>
      <c r="L8133">
        <v>1E-3</v>
      </c>
      <c r="M8133">
        <v>432211.25</v>
      </c>
      <c r="N8133">
        <v>5.8999999999999997E-2</v>
      </c>
      <c r="O8133">
        <v>95.852000000000004</v>
      </c>
      <c r="P8133">
        <v>2.69E-2</v>
      </c>
      <c r="Q8133">
        <v>7272665.375</v>
      </c>
      <c r="R8133" t="s">
        <v>34</v>
      </c>
      <c r="S8133" t="s">
        <v>38</v>
      </c>
      <c r="T8133" t="s">
        <v>89</v>
      </c>
      <c r="V8133" t="s">
        <v>88</v>
      </c>
      <c r="Y8133" t="s">
        <v>107</v>
      </c>
    </row>
    <row r="8134" spans="1:25" x14ac:dyDescent="0.45">
      <c r="A8134" t="s">
        <v>335</v>
      </c>
      <c r="B8134" t="s">
        <v>652</v>
      </c>
      <c r="C8134">
        <v>50458</v>
      </c>
      <c r="D8134">
        <v>1</v>
      </c>
      <c r="F8134">
        <v>2012</v>
      </c>
      <c r="G8134">
        <v>5104</v>
      </c>
      <c r="H8134">
        <v>5098.25</v>
      </c>
      <c r="I8134">
        <v>662862.75</v>
      </c>
      <c r="K8134">
        <v>1.6</v>
      </c>
      <c r="L8134">
        <v>1E-3</v>
      </c>
      <c r="M8134">
        <v>316819.07500000001</v>
      </c>
      <c r="N8134">
        <v>5.8999999999999997E-2</v>
      </c>
      <c r="O8134">
        <v>71.400000000000006</v>
      </c>
      <c r="P8134">
        <v>2.7300000000000001E-2</v>
      </c>
      <c r="Q8134">
        <v>5331098.5750000002</v>
      </c>
      <c r="R8134" t="s">
        <v>34</v>
      </c>
      <c r="S8134" t="s">
        <v>38</v>
      </c>
      <c r="T8134" t="s">
        <v>89</v>
      </c>
      <c r="V8134" t="s">
        <v>88</v>
      </c>
      <c r="Y8134" t="s">
        <v>107</v>
      </c>
    </row>
    <row r="8135" spans="1:25" x14ac:dyDescent="0.45">
      <c r="A8135" t="s">
        <v>335</v>
      </c>
      <c r="B8135" t="s">
        <v>652</v>
      </c>
      <c r="C8135">
        <v>50458</v>
      </c>
      <c r="D8135">
        <v>1</v>
      </c>
      <c r="F8135">
        <v>2013</v>
      </c>
      <c r="G8135">
        <v>7008</v>
      </c>
      <c r="H8135">
        <v>6990.25</v>
      </c>
      <c r="I8135">
        <v>914515.5</v>
      </c>
      <c r="K8135">
        <v>2.177</v>
      </c>
      <c r="L8135">
        <v>1E-3</v>
      </c>
      <c r="M8135">
        <v>431260.92499999999</v>
      </c>
      <c r="N8135">
        <v>5.8999999999999997E-2</v>
      </c>
      <c r="O8135">
        <v>93.641999999999996</v>
      </c>
      <c r="P8135">
        <v>2.6499999999999999E-2</v>
      </c>
      <c r="Q8135">
        <v>7256770.8499999996</v>
      </c>
      <c r="R8135" t="s">
        <v>34</v>
      </c>
      <c r="S8135" t="s">
        <v>38</v>
      </c>
      <c r="T8135" t="s">
        <v>89</v>
      </c>
      <c r="V8135" t="s">
        <v>88</v>
      </c>
      <c r="Y8135" t="s">
        <v>107</v>
      </c>
    </row>
    <row r="8136" spans="1:25" x14ac:dyDescent="0.45">
      <c r="A8136" t="s">
        <v>335</v>
      </c>
      <c r="B8136" t="s">
        <v>652</v>
      </c>
      <c r="C8136">
        <v>50458</v>
      </c>
      <c r="D8136">
        <v>1</v>
      </c>
      <c r="F8136">
        <v>2014</v>
      </c>
      <c r="G8136">
        <v>6825</v>
      </c>
      <c r="H8136">
        <v>6795.5</v>
      </c>
      <c r="I8136">
        <v>887566.25</v>
      </c>
      <c r="K8136">
        <v>2.0609999999999999</v>
      </c>
      <c r="L8136">
        <v>1E-3</v>
      </c>
      <c r="M8136">
        <v>421705.25</v>
      </c>
      <c r="N8136">
        <v>5.91E-2</v>
      </c>
      <c r="O8136">
        <v>93.897999999999996</v>
      </c>
      <c r="P8136">
        <v>2.7400000000000001E-2</v>
      </c>
      <c r="Q8136">
        <v>7094105.9749999996</v>
      </c>
      <c r="R8136" t="s">
        <v>34</v>
      </c>
      <c r="S8136" t="s">
        <v>38</v>
      </c>
      <c r="T8136" t="s">
        <v>89</v>
      </c>
      <c r="V8136" t="s">
        <v>88</v>
      </c>
      <c r="Y8136" t="s">
        <v>107</v>
      </c>
    </row>
    <row r="8137" spans="1:25" x14ac:dyDescent="0.45">
      <c r="A8137" t="s">
        <v>335</v>
      </c>
      <c r="B8137" t="s">
        <v>652</v>
      </c>
      <c r="C8137">
        <v>50458</v>
      </c>
      <c r="D8137">
        <v>1</v>
      </c>
      <c r="F8137">
        <v>2015</v>
      </c>
      <c r="G8137">
        <v>6242</v>
      </c>
      <c r="H8137">
        <v>6100.25</v>
      </c>
      <c r="I8137">
        <v>774558</v>
      </c>
      <c r="K8137">
        <v>1.9810000000000001</v>
      </c>
      <c r="L8137">
        <v>1E-3</v>
      </c>
      <c r="M8137">
        <v>377679.375</v>
      </c>
      <c r="N8137">
        <v>5.9499999999999997E-2</v>
      </c>
      <c r="O8137">
        <v>86.597999999999999</v>
      </c>
      <c r="P8137">
        <v>3.2000000000000001E-2</v>
      </c>
      <c r="Q8137">
        <v>6307630.4249999998</v>
      </c>
      <c r="R8137" t="s">
        <v>34</v>
      </c>
      <c r="S8137" t="s">
        <v>38</v>
      </c>
      <c r="T8137" t="s">
        <v>89</v>
      </c>
      <c r="V8137" t="s">
        <v>88</v>
      </c>
      <c r="Y8137" t="s">
        <v>146</v>
      </c>
    </row>
    <row r="8138" spans="1:25" x14ac:dyDescent="0.45">
      <c r="A8138" t="s">
        <v>335</v>
      </c>
      <c r="B8138" t="s">
        <v>652</v>
      </c>
      <c r="C8138">
        <v>50458</v>
      </c>
      <c r="D8138">
        <v>1</v>
      </c>
      <c r="F8138">
        <v>2016</v>
      </c>
      <c r="G8138">
        <v>5530</v>
      </c>
      <c r="H8138">
        <v>5417.25</v>
      </c>
      <c r="I8138">
        <v>692750.25</v>
      </c>
      <c r="K8138">
        <v>1.621</v>
      </c>
      <c r="L8138">
        <v>1E-3</v>
      </c>
      <c r="M8138">
        <v>332731.15000000002</v>
      </c>
      <c r="N8138">
        <v>5.9200000000000003E-2</v>
      </c>
      <c r="O8138">
        <v>75.808000000000007</v>
      </c>
      <c r="P8138">
        <v>2.8799999999999999E-2</v>
      </c>
      <c r="Q8138">
        <v>5577832.4749999996</v>
      </c>
      <c r="R8138" t="s">
        <v>34</v>
      </c>
      <c r="S8138" t="s">
        <v>38</v>
      </c>
      <c r="T8138" t="s">
        <v>89</v>
      </c>
      <c r="V8138" t="s">
        <v>88</v>
      </c>
      <c r="Y8138" t="s">
        <v>146</v>
      </c>
    </row>
    <row r="8139" spans="1:25" x14ac:dyDescent="0.45">
      <c r="A8139" t="s">
        <v>335</v>
      </c>
      <c r="B8139" t="s">
        <v>652</v>
      </c>
      <c r="C8139">
        <v>50458</v>
      </c>
      <c r="D8139">
        <v>1</v>
      </c>
      <c r="F8139">
        <v>2017</v>
      </c>
      <c r="G8139">
        <v>5326</v>
      </c>
      <c r="H8139">
        <v>5255</v>
      </c>
      <c r="I8139">
        <v>684681.25</v>
      </c>
      <c r="K8139">
        <v>1.6439999999999999</v>
      </c>
      <c r="L8139">
        <v>1E-3</v>
      </c>
      <c r="M8139">
        <v>326133.84999999998</v>
      </c>
      <c r="N8139">
        <v>5.91E-2</v>
      </c>
      <c r="O8139">
        <v>70.977000000000004</v>
      </c>
      <c r="P8139">
        <v>2.7199999999999998E-2</v>
      </c>
      <c r="Q8139">
        <v>5479222.5250000004</v>
      </c>
      <c r="R8139" t="s">
        <v>34</v>
      </c>
      <c r="S8139" t="s">
        <v>38</v>
      </c>
      <c r="T8139" t="s">
        <v>89</v>
      </c>
      <c r="V8139" t="s">
        <v>88</v>
      </c>
      <c r="Y8139" t="s">
        <v>147</v>
      </c>
    </row>
    <row r="8140" spans="1:25" x14ac:dyDescent="0.45">
      <c r="A8140" t="s">
        <v>335</v>
      </c>
      <c r="B8140" t="s">
        <v>652</v>
      </c>
      <c r="C8140">
        <v>50458</v>
      </c>
      <c r="D8140">
        <v>1</v>
      </c>
      <c r="F8140">
        <v>2018</v>
      </c>
      <c r="G8140">
        <v>5556</v>
      </c>
      <c r="H8140">
        <v>5462.25</v>
      </c>
      <c r="I8140">
        <v>703146</v>
      </c>
      <c r="K8140">
        <v>1.6919999999999999</v>
      </c>
      <c r="L8140">
        <v>1E-3</v>
      </c>
      <c r="M8140">
        <v>338487.9</v>
      </c>
      <c r="N8140">
        <v>5.9400000000000001E-2</v>
      </c>
      <c r="O8140">
        <v>74.531000000000006</v>
      </c>
      <c r="P8140">
        <v>2.76E-2</v>
      </c>
      <c r="Q8140">
        <v>5661022.9500000002</v>
      </c>
      <c r="R8140" t="s">
        <v>34</v>
      </c>
      <c r="S8140" t="s">
        <v>38</v>
      </c>
      <c r="T8140" t="s">
        <v>89</v>
      </c>
      <c r="V8140" t="s">
        <v>88</v>
      </c>
      <c r="Y8140" t="s">
        <v>147</v>
      </c>
    </row>
    <row r="8141" spans="1:25" x14ac:dyDescent="0.45">
      <c r="A8141" t="s">
        <v>335</v>
      </c>
      <c r="B8141" t="s">
        <v>652</v>
      </c>
      <c r="C8141">
        <v>50458</v>
      </c>
      <c r="D8141">
        <v>1</v>
      </c>
      <c r="F8141">
        <v>2019</v>
      </c>
      <c r="G8141">
        <v>4562</v>
      </c>
      <c r="H8141">
        <v>4519.25</v>
      </c>
      <c r="I8141">
        <v>583751.25</v>
      </c>
      <c r="K8141">
        <v>1.4239999999999999</v>
      </c>
      <c r="L8141">
        <v>1E-3</v>
      </c>
      <c r="M8141">
        <v>284004.22499999998</v>
      </c>
      <c r="N8141">
        <v>5.9400000000000001E-2</v>
      </c>
      <c r="O8141">
        <v>61.893000000000001</v>
      </c>
      <c r="P8141">
        <v>2.7099999999999999E-2</v>
      </c>
      <c r="Q8141">
        <v>4748012.8250000002</v>
      </c>
      <c r="R8141" t="s">
        <v>34</v>
      </c>
      <c r="S8141" t="s">
        <v>38</v>
      </c>
      <c r="T8141" t="s">
        <v>89</v>
      </c>
      <c r="V8141" t="s">
        <v>88</v>
      </c>
      <c r="Y8141" t="s">
        <v>147</v>
      </c>
    </row>
    <row r="8142" spans="1:25" x14ac:dyDescent="0.45">
      <c r="A8142" t="s">
        <v>335</v>
      </c>
      <c r="B8142" t="s">
        <v>652</v>
      </c>
      <c r="C8142">
        <v>50458</v>
      </c>
      <c r="D8142">
        <v>1</v>
      </c>
      <c r="F8142">
        <v>2020</v>
      </c>
      <c r="G8142">
        <v>3077</v>
      </c>
      <c r="H8142">
        <v>3041.5</v>
      </c>
      <c r="I8142">
        <v>391157.25</v>
      </c>
      <c r="K8142">
        <v>0.94199999999999995</v>
      </c>
      <c r="L8142">
        <v>1E-3</v>
      </c>
      <c r="M8142">
        <v>186815.92499999999</v>
      </c>
      <c r="N8142">
        <v>5.8999999999999997E-2</v>
      </c>
      <c r="O8142">
        <v>42.213000000000001</v>
      </c>
      <c r="P8142">
        <v>2.7900000000000001E-2</v>
      </c>
      <c r="Q8142">
        <v>3143564.2</v>
      </c>
      <c r="R8142" t="s">
        <v>34</v>
      </c>
      <c r="S8142" t="s">
        <v>38</v>
      </c>
      <c r="T8142" t="s">
        <v>89</v>
      </c>
      <c r="V8142" t="s">
        <v>88</v>
      </c>
      <c r="Y8142" t="s">
        <v>147</v>
      </c>
    </row>
    <row r="8143" spans="1:25" x14ac:dyDescent="0.45">
      <c r="A8143" t="s">
        <v>335</v>
      </c>
      <c r="B8143" t="s">
        <v>652</v>
      </c>
      <c r="C8143">
        <v>50458</v>
      </c>
      <c r="D8143">
        <v>1</v>
      </c>
      <c r="F8143">
        <v>2021</v>
      </c>
      <c r="G8143">
        <v>4571</v>
      </c>
      <c r="H8143">
        <v>4459</v>
      </c>
      <c r="I8143">
        <v>564082.75</v>
      </c>
      <c r="K8143">
        <v>1.36</v>
      </c>
      <c r="L8143">
        <v>1E-3</v>
      </c>
      <c r="M8143">
        <v>269456.27500000002</v>
      </c>
      <c r="N8143">
        <v>5.8999999999999997E-2</v>
      </c>
      <c r="O8143">
        <v>62.177999999999997</v>
      </c>
      <c r="P8143">
        <v>2.9399999999999999E-2</v>
      </c>
      <c r="Q8143">
        <v>4534123.6500000004</v>
      </c>
      <c r="R8143" t="s">
        <v>34</v>
      </c>
      <c r="S8143" t="s">
        <v>38</v>
      </c>
      <c r="T8143" t="s">
        <v>89</v>
      </c>
      <c r="V8143" t="s">
        <v>88</v>
      </c>
      <c r="Y8143" t="s">
        <v>152</v>
      </c>
    </row>
    <row r="8144" spans="1:25" x14ac:dyDescent="0.45">
      <c r="A8144" t="s">
        <v>335</v>
      </c>
      <c r="B8144" t="s">
        <v>652</v>
      </c>
      <c r="C8144">
        <v>50458</v>
      </c>
      <c r="D8144">
        <v>1</v>
      </c>
      <c r="F8144">
        <v>2022</v>
      </c>
      <c r="G8144">
        <v>4945</v>
      </c>
      <c r="H8144">
        <v>4900.25</v>
      </c>
      <c r="I8144">
        <v>621749.5</v>
      </c>
      <c r="K8144">
        <v>1.4890000000000001</v>
      </c>
      <c r="L8144">
        <v>1E-3</v>
      </c>
      <c r="M8144">
        <v>295010.125</v>
      </c>
      <c r="N8144">
        <v>5.8999999999999997E-2</v>
      </c>
      <c r="O8144">
        <v>65.673000000000002</v>
      </c>
      <c r="P8144">
        <v>2.7400000000000001E-2</v>
      </c>
      <c r="Q8144">
        <v>4964125.55</v>
      </c>
      <c r="R8144" t="s">
        <v>34</v>
      </c>
      <c r="S8144" t="s">
        <v>38</v>
      </c>
      <c r="T8144" t="s">
        <v>89</v>
      </c>
      <c r="V8144" t="s">
        <v>88</v>
      </c>
      <c r="Y8144" t="s">
        <v>152</v>
      </c>
    </row>
    <row r="8145" spans="1:25" x14ac:dyDescent="0.45">
      <c r="A8145" t="s">
        <v>335</v>
      </c>
      <c r="B8145" t="s">
        <v>652</v>
      </c>
      <c r="C8145">
        <v>50458</v>
      </c>
      <c r="D8145">
        <v>1</v>
      </c>
      <c r="F8145">
        <v>2023</v>
      </c>
      <c r="G8145">
        <v>4219</v>
      </c>
      <c r="H8145">
        <v>4152</v>
      </c>
      <c r="I8145">
        <v>523187.5</v>
      </c>
      <c r="K8145">
        <v>1.2609999999999999</v>
      </c>
      <c r="L8145">
        <v>1E-3</v>
      </c>
      <c r="M8145">
        <v>249743.65</v>
      </c>
      <c r="N8145">
        <v>5.8999999999999997E-2</v>
      </c>
      <c r="O8145">
        <v>50.076000000000001</v>
      </c>
      <c r="P8145">
        <v>2.5700000000000001E-2</v>
      </c>
      <c r="Q8145">
        <v>4202433.45</v>
      </c>
      <c r="R8145" t="s">
        <v>34</v>
      </c>
      <c r="S8145" t="s">
        <v>38</v>
      </c>
      <c r="T8145" t="s">
        <v>89</v>
      </c>
      <c r="V8145" t="s">
        <v>88</v>
      </c>
      <c r="Y8145" t="s">
        <v>152</v>
      </c>
    </row>
    <row r="8146" spans="1:25" x14ac:dyDescent="0.45">
      <c r="A8146" t="s">
        <v>335</v>
      </c>
      <c r="B8146" t="s">
        <v>652</v>
      </c>
      <c r="C8146">
        <v>50458</v>
      </c>
      <c r="D8146">
        <v>1</v>
      </c>
      <c r="F8146">
        <v>2024</v>
      </c>
      <c r="G8146">
        <v>1318</v>
      </c>
      <c r="H8146">
        <v>1288.25</v>
      </c>
      <c r="I8146">
        <v>160346</v>
      </c>
      <c r="K8146">
        <v>0.39</v>
      </c>
      <c r="L8146">
        <v>1E-3</v>
      </c>
      <c r="M8146">
        <v>77941.875</v>
      </c>
      <c r="N8146">
        <v>5.8999999999999997E-2</v>
      </c>
      <c r="O8146">
        <v>18.100999999999999</v>
      </c>
      <c r="P8146">
        <v>3.04E-2</v>
      </c>
      <c r="Q8146">
        <v>1311519.575</v>
      </c>
      <c r="R8146" t="s">
        <v>34</v>
      </c>
      <c r="S8146" t="s">
        <v>38</v>
      </c>
      <c r="T8146" t="s">
        <v>89</v>
      </c>
      <c r="V8146" t="s">
        <v>88</v>
      </c>
      <c r="Y8146" t="s">
        <v>152</v>
      </c>
    </row>
    <row r="8147" spans="1:25" x14ac:dyDescent="0.45">
      <c r="A8147" t="s">
        <v>335</v>
      </c>
      <c r="B8147" t="s">
        <v>653</v>
      </c>
      <c r="C8147">
        <v>50472</v>
      </c>
      <c r="D8147" t="s">
        <v>654</v>
      </c>
      <c r="F8147">
        <v>2015</v>
      </c>
      <c r="G8147">
        <v>2669</v>
      </c>
      <c r="H8147">
        <v>2637.75</v>
      </c>
      <c r="J8147">
        <v>282596</v>
      </c>
      <c r="O8147">
        <v>48.58</v>
      </c>
      <c r="P8147">
        <v>0.25</v>
      </c>
      <c r="Q8147">
        <v>388504.625</v>
      </c>
      <c r="R8147" t="s">
        <v>34</v>
      </c>
      <c r="T8147" t="s">
        <v>63</v>
      </c>
      <c r="Y8147" t="s">
        <v>30</v>
      </c>
    </row>
    <row r="8148" spans="1:25" x14ac:dyDescent="0.45">
      <c r="A8148" t="s">
        <v>335</v>
      </c>
      <c r="B8148" t="s">
        <v>653</v>
      </c>
      <c r="C8148">
        <v>50472</v>
      </c>
      <c r="D8148" t="s">
        <v>654</v>
      </c>
      <c r="F8148">
        <v>2016</v>
      </c>
      <c r="G8148">
        <v>2393</v>
      </c>
      <c r="H8148">
        <v>2361.5</v>
      </c>
      <c r="J8148">
        <v>205371</v>
      </c>
      <c r="O8148">
        <v>119.273</v>
      </c>
      <c r="P8148">
        <v>0.95679999999999998</v>
      </c>
      <c r="Q8148">
        <v>250427.17499999999</v>
      </c>
      <c r="R8148" t="s">
        <v>34</v>
      </c>
      <c r="T8148" t="s">
        <v>63</v>
      </c>
      <c r="Y8148" t="s">
        <v>30</v>
      </c>
    </row>
    <row r="8149" spans="1:25" x14ac:dyDescent="0.45">
      <c r="A8149" t="s">
        <v>335</v>
      </c>
      <c r="B8149" t="s">
        <v>653</v>
      </c>
      <c r="C8149">
        <v>50472</v>
      </c>
      <c r="D8149" t="s">
        <v>654</v>
      </c>
      <c r="F8149">
        <v>2017</v>
      </c>
      <c r="G8149">
        <v>2566</v>
      </c>
      <c r="H8149">
        <v>2521.75</v>
      </c>
      <c r="J8149">
        <v>197600</v>
      </c>
      <c r="O8149">
        <v>60.494999999999997</v>
      </c>
      <c r="P8149">
        <v>0.50519999999999998</v>
      </c>
      <c r="Q8149">
        <v>246731.02499999999</v>
      </c>
      <c r="R8149" t="s">
        <v>34</v>
      </c>
      <c r="T8149" t="s">
        <v>63</v>
      </c>
      <c r="Y8149" t="s">
        <v>30</v>
      </c>
    </row>
    <row r="8150" spans="1:25" x14ac:dyDescent="0.45">
      <c r="A8150" t="s">
        <v>335</v>
      </c>
      <c r="B8150" t="s">
        <v>653</v>
      </c>
      <c r="C8150">
        <v>50472</v>
      </c>
      <c r="D8150" t="s">
        <v>654</v>
      </c>
      <c r="F8150">
        <v>2018</v>
      </c>
      <c r="G8150">
        <v>2243</v>
      </c>
      <c r="H8150">
        <v>2223.25</v>
      </c>
      <c r="J8150">
        <v>187985.75</v>
      </c>
      <c r="O8150">
        <v>4.0289999999999999</v>
      </c>
      <c r="P8150">
        <v>2.6200000000000001E-2</v>
      </c>
      <c r="Q8150">
        <v>308920.22499999998</v>
      </c>
      <c r="R8150" t="s">
        <v>34</v>
      </c>
      <c r="T8150" t="s">
        <v>63</v>
      </c>
      <c r="Y8150" t="s">
        <v>30</v>
      </c>
    </row>
    <row r="8151" spans="1:25" x14ac:dyDescent="0.45">
      <c r="A8151" t="s">
        <v>335</v>
      </c>
      <c r="B8151" t="s">
        <v>653</v>
      </c>
      <c r="C8151">
        <v>50472</v>
      </c>
      <c r="D8151" t="s">
        <v>654</v>
      </c>
      <c r="F8151">
        <v>2019</v>
      </c>
      <c r="G8151">
        <v>2160</v>
      </c>
      <c r="H8151">
        <v>2127.5</v>
      </c>
      <c r="J8151">
        <v>129773.25</v>
      </c>
      <c r="O8151">
        <v>4.1189999999999998</v>
      </c>
      <c r="P8151">
        <v>3.27E-2</v>
      </c>
      <c r="Q8151">
        <v>261535</v>
      </c>
      <c r="R8151" t="s">
        <v>34</v>
      </c>
      <c r="T8151" t="s">
        <v>63</v>
      </c>
      <c r="Y8151" t="s">
        <v>30</v>
      </c>
    </row>
    <row r="8152" spans="1:25" x14ac:dyDescent="0.45">
      <c r="A8152" t="s">
        <v>335</v>
      </c>
      <c r="B8152" t="s">
        <v>653</v>
      </c>
      <c r="C8152">
        <v>50472</v>
      </c>
      <c r="D8152" t="s">
        <v>654</v>
      </c>
      <c r="F8152">
        <v>2020</v>
      </c>
      <c r="G8152">
        <v>2309</v>
      </c>
      <c r="H8152">
        <v>2269.5</v>
      </c>
      <c r="J8152">
        <v>175181.5</v>
      </c>
      <c r="O8152">
        <v>3.4569999999999999</v>
      </c>
      <c r="P8152">
        <v>2.3599999999999999E-2</v>
      </c>
      <c r="Q8152">
        <v>295652.07500000001</v>
      </c>
      <c r="R8152" t="s">
        <v>34</v>
      </c>
      <c r="T8152" t="s">
        <v>63</v>
      </c>
      <c r="Y8152" t="s">
        <v>30</v>
      </c>
    </row>
    <row r="8153" spans="1:25" x14ac:dyDescent="0.45">
      <c r="A8153" t="s">
        <v>335</v>
      </c>
      <c r="B8153" t="s">
        <v>653</v>
      </c>
      <c r="C8153">
        <v>50472</v>
      </c>
      <c r="D8153" t="s">
        <v>654</v>
      </c>
      <c r="F8153">
        <v>2021</v>
      </c>
      <c r="G8153">
        <v>1949</v>
      </c>
      <c r="H8153">
        <v>1914.75</v>
      </c>
      <c r="J8153">
        <v>127732.75</v>
      </c>
      <c r="O8153">
        <v>5.9039999999999999</v>
      </c>
      <c r="P8153">
        <v>7.1900000000000006E-2</v>
      </c>
      <c r="Q8153">
        <v>180513.15</v>
      </c>
      <c r="R8153" t="s">
        <v>34</v>
      </c>
      <c r="T8153" t="s">
        <v>63</v>
      </c>
      <c r="Y8153" t="s">
        <v>30</v>
      </c>
    </row>
    <row r="8154" spans="1:25" x14ac:dyDescent="0.45">
      <c r="A8154" t="s">
        <v>335</v>
      </c>
      <c r="B8154" t="s">
        <v>653</v>
      </c>
      <c r="C8154">
        <v>50472</v>
      </c>
      <c r="D8154" t="s">
        <v>654</v>
      </c>
      <c r="F8154">
        <v>2022</v>
      </c>
      <c r="G8154">
        <v>211</v>
      </c>
      <c r="H8154">
        <v>204</v>
      </c>
      <c r="J8154">
        <v>14595</v>
      </c>
      <c r="O8154">
        <v>0.51300000000000001</v>
      </c>
      <c r="P8154">
        <v>4.8800000000000003E-2</v>
      </c>
      <c r="Q8154">
        <v>19439.3</v>
      </c>
      <c r="R8154" t="s">
        <v>34</v>
      </c>
      <c r="T8154" t="s">
        <v>63</v>
      </c>
      <c r="Y8154" t="s">
        <v>30</v>
      </c>
    </row>
    <row r="8155" spans="1:25" x14ac:dyDescent="0.45">
      <c r="A8155" t="s">
        <v>335</v>
      </c>
      <c r="B8155" t="s">
        <v>653</v>
      </c>
      <c r="C8155">
        <v>50472</v>
      </c>
      <c r="D8155" t="s">
        <v>654</v>
      </c>
      <c r="F8155">
        <v>2023</v>
      </c>
      <c r="G8155">
        <v>190</v>
      </c>
      <c r="H8155">
        <v>185.25</v>
      </c>
      <c r="J8155">
        <v>17402.25</v>
      </c>
      <c r="O8155">
        <v>0.221</v>
      </c>
      <c r="P8155">
        <v>2.0299999999999999E-2</v>
      </c>
      <c r="Q8155">
        <v>22475.65</v>
      </c>
      <c r="R8155" t="s">
        <v>34</v>
      </c>
      <c r="T8155" t="s">
        <v>63</v>
      </c>
      <c r="Y8155" t="s">
        <v>30</v>
      </c>
    </row>
    <row r="8156" spans="1:25" x14ac:dyDescent="0.45">
      <c r="A8156" t="s">
        <v>335</v>
      </c>
      <c r="B8156" t="s">
        <v>653</v>
      </c>
      <c r="C8156">
        <v>50472</v>
      </c>
      <c r="D8156" t="s">
        <v>654</v>
      </c>
      <c r="F8156">
        <v>2024</v>
      </c>
      <c r="G8156">
        <v>355</v>
      </c>
      <c r="H8156">
        <v>352</v>
      </c>
      <c r="J8156">
        <v>29409.25</v>
      </c>
      <c r="O8156">
        <v>0.373</v>
      </c>
      <c r="P8156">
        <v>2.07E-2</v>
      </c>
      <c r="Q8156">
        <v>36633.925000000003</v>
      </c>
      <c r="R8156" t="s">
        <v>34</v>
      </c>
      <c r="T8156" t="s">
        <v>63</v>
      </c>
      <c r="Y8156" t="s">
        <v>30</v>
      </c>
    </row>
    <row r="8157" spans="1:25" x14ac:dyDescent="0.45">
      <c r="A8157" t="s">
        <v>335</v>
      </c>
      <c r="B8157" t="s">
        <v>653</v>
      </c>
      <c r="C8157">
        <v>50472</v>
      </c>
      <c r="D8157" t="s">
        <v>655</v>
      </c>
      <c r="F8157">
        <v>2009</v>
      </c>
      <c r="G8157">
        <v>0</v>
      </c>
      <c r="H8157">
        <v>0</v>
      </c>
      <c r="R8157" t="s">
        <v>333</v>
      </c>
      <c r="T8157" t="s">
        <v>63</v>
      </c>
      <c r="V8157" t="s">
        <v>50</v>
      </c>
      <c r="Y8157" t="s">
        <v>69</v>
      </c>
    </row>
    <row r="8158" spans="1:25" x14ac:dyDescent="0.45">
      <c r="A8158" t="s">
        <v>335</v>
      </c>
      <c r="B8158" t="s">
        <v>653</v>
      </c>
      <c r="C8158">
        <v>50472</v>
      </c>
      <c r="D8158" t="s">
        <v>655</v>
      </c>
      <c r="F8158">
        <v>2010</v>
      </c>
      <c r="G8158">
        <v>97</v>
      </c>
      <c r="H8158">
        <v>97</v>
      </c>
      <c r="M8158">
        <v>2522</v>
      </c>
      <c r="N8158">
        <v>5.8999999999999997E-2</v>
      </c>
      <c r="O8158">
        <v>32.01</v>
      </c>
      <c r="P8158">
        <v>1.5</v>
      </c>
      <c r="Q8158">
        <v>42680</v>
      </c>
      <c r="R8158" t="s">
        <v>333</v>
      </c>
      <c r="T8158" t="s">
        <v>63</v>
      </c>
      <c r="V8158" t="s">
        <v>50</v>
      </c>
      <c r="Y8158" t="s">
        <v>69</v>
      </c>
    </row>
    <row r="8159" spans="1:25" x14ac:dyDescent="0.45">
      <c r="A8159" t="s">
        <v>335</v>
      </c>
      <c r="B8159" t="s">
        <v>653</v>
      </c>
      <c r="C8159">
        <v>50472</v>
      </c>
      <c r="D8159" t="s">
        <v>655</v>
      </c>
      <c r="F8159">
        <v>2011</v>
      </c>
      <c r="G8159">
        <v>0</v>
      </c>
      <c r="H8159">
        <v>0</v>
      </c>
      <c r="R8159" t="s">
        <v>333</v>
      </c>
      <c r="T8159" t="s">
        <v>63</v>
      </c>
      <c r="V8159" t="s">
        <v>50</v>
      </c>
      <c r="Y8159" t="s">
        <v>69</v>
      </c>
    </row>
    <row r="8160" spans="1:25" x14ac:dyDescent="0.45">
      <c r="A8160" t="s">
        <v>335</v>
      </c>
      <c r="B8160" t="s">
        <v>653</v>
      </c>
      <c r="C8160">
        <v>50472</v>
      </c>
      <c r="D8160" t="s">
        <v>655</v>
      </c>
      <c r="F8160">
        <v>2012</v>
      </c>
      <c r="G8160">
        <v>491</v>
      </c>
      <c r="H8160">
        <v>491</v>
      </c>
      <c r="M8160">
        <v>12766</v>
      </c>
      <c r="N8160">
        <v>5.8999999999999997E-2</v>
      </c>
      <c r="O8160">
        <v>17.283000000000001</v>
      </c>
      <c r="P8160">
        <v>0.16</v>
      </c>
      <c r="Q8160">
        <v>216040</v>
      </c>
      <c r="R8160" t="s">
        <v>333</v>
      </c>
      <c r="T8160" t="s">
        <v>63</v>
      </c>
      <c r="V8160" t="s">
        <v>50</v>
      </c>
      <c r="Y8160" t="s">
        <v>69</v>
      </c>
    </row>
    <row r="8161" spans="1:25" x14ac:dyDescent="0.45">
      <c r="A8161" t="s">
        <v>335</v>
      </c>
      <c r="B8161" t="s">
        <v>653</v>
      </c>
      <c r="C8161">
        <v>50472</v>
      </c>
      <c r="D8161" t="s">
        <v>655</v>
      </c>
      <c r="F8161">
        <v>2013</v>
      </c>
      <c r="G8161">
        <v>2114</v>
      </c>
      <c r="H8161">
        <v>2114</v>
      </c>
      <c r="M8161">
        <v>54964</v>
      </c>
      <c r="N8161">
        <v>5.8999999999999997E-2</v>
      </c>
      <c r="O8161">
        <v>82.614000000000004</v>
      </c>
      <c r="P8161">
        <v>0.17760000000000001</v>
      </c>
      <c r="Q8161">
        <v>930160</v>
      </c>
      <c r="R8161" t="s">
        <v>333</v>
      </c>
      <c r="T8161" t="s">
        <v>63</v>
      </c>
      <c r="V8161" t="s">
        <v>50</v>
      </c>
      <c r="Y8161" t="s">
        <v>69</v>
      </c>
    </row>
    <row r="8162" spans="1:25" x14ac:dyDescent="0.45">
      <c r="A8162" t="s">
        <v>335</v>
      </c>
      <c r="B8162" t="s">
        <v>653</v>
      </c>
      <c r="C8162">
        <v>50472</v>
      </c>
      <c r="D8162" t="s">
        <v>655</v>
      </c>
      <c r="F8162">
        <v>2014</v>
      </c>
      <c r="G8162">
        <v>5780</v>
      </c>
      <c r="H8162">
        <v>5780</v>
      </c>
      <c r="M8162">
        <v>150280</v>
      </c>
      <c r="N8162">
        <v>5.8999999999999997E-2</v>
      </c>
      <c r="O8162">
        <v>228.88800000000001</v>
      </c>
      <c r="P8162">
        <v>0.18</v>
      </c>
      <c r="Q8162">
        <v>2543200</v>
      </c>
      <c r="R8162" t="s">
        <v>333</v>
      </c>
      <c r="T8162" t="s">
        <v>63</v>
      </c>
      <c r="V8162" t="s">
        <v>50</v>
      </c>
      <c r="Y8162" t="s">
        <v>69</v>
      </c>
    </row>
    <row r="8163" spans="1:25" x14ac:dyDescent="0.45">
      <c r="A8163" t="s">
        <v>335</v>
      </c>
      <c r="B8163" t="s">
        <v>653</v>
      </c>
      <c r="C8163">
        <v>50472</v>
      </c>
      <c r="D8163" t="s">
        <v>655</v>
      </c>
      <c r="F8163">
        <v>2015</v>
      </c>
      <c r="G8163">
        <v>1967</v>
      </c>
      <c r="H8163">
        <v>1967</v>
      </c>
      <c r="M8163">
        <v>32772.400000000001</v>
      </c>
      <c r="N8163">
        <v>5.8999999999999997E-2</v>
      </c>
      <c r="O8163">
        <v>49.936999999999998</v>
      </c>
      <c r="P8163">
        <v>0.18</v>
      </c>
      <c r="Q8163">
        <v>554841.5</v>
      </c>
      <c r="R8163" t="s">
        <v>333</v>
      </c>
      <c r="T8163" t="s">
        <v>63</v>
      </c>
      <c r="V8163" t="s">
        <v>50</v>
      </c>
      <c r="Y8163" t="s">
        <v>70</v>
      </c>
    </row>
    <row r="8164" spans="1:25" x14ac:dyDescent="0.45">
      <c r="A8164" t="s">
        <v>335</v>
      </c>
      <c r="B8164" t="s">
        <v>653</v>
      </c>
      <c r="C8164">
        <v>50472</v>
      </c>
      <c r="D8164" t="s">
        <v>655</v>
      </c>
      <c r="F8164">
        <v>2016</v>
      </c>
      <c r="G8164">
        <v>2678</v>
      </c>
      <c r="H8164">
        <v>2648.25</v>
      </c>
      <c r="J8164">
        <v>259116.25</v>
      </c>
      <c r="M8164">
        <v>25824.174999999999</v>
      </c>
      <c r="N8164">
        <v>5.9400000000000001E-2</v>
      </c>
      <c r="O8164">
        <v>21.972999999999999</v>
      </c>
      <c r="P8164">
        <v>0.1013</v>
      </c>
      <c r="Q8164">
        <v>434481.27500000002</v>
      </c>
      <c r="R8164" t="s">
        <v>333</v>
      </c>
      <c r="T8164" t="s">
        <v>63</v>
      </c>
      <c r="V8164" t="s">
        <v>50</v>
      </c>
      <c r="Y8164" t="s">
        <v>70</v>
      </c>
    </row>
    <row r="8165" spans="1:25" x14ac:dyDescent="0.45">
      <c r="A8165" t="s">
        <v>335</v>
      </c>
      <c r="B8165" t="s">
        <v>653</v>
      </c>
      <c r="C8165">
        <v>50472</v>
      </c>
      <c r="D8165" t="s">
        <v>655</v>
      </c>
      <c r="F8165">
        <v>2017</v>
      </c>
      <c r="G8165">
        <v>1864</v>
      </c>
      <c r="H8165">
        <v>1828.75</v>
      </c>
      <c r="J8165">
        <v>200295.75</v>
      </c>
      <c r="M8165">
        <v>18623.2</v>
      </c>
      <c r="N8165">
        <v>5.9400000000000001E-2</v>
      </c>
      <c r="O8165">
        <v>12.74</v>
      </c>
      <c r="P8165">
        <v>8.5900000000000004E-2</v>
      </c>
      <c r="Q8165">
        <v>313330.45</v>
      </c>
      <c r="R8165" t="s">
        <v>333</v>
      </c>
      <c r="T8165" t="s">
        <v>63</v>
      </c>
      <c r="V8165" t="s">
        <v>50</v>
      </c>
      <c r="Y8165" t="s">
        <v>70</v>
      </c>
    </row>
    <row r="8166" spans="1:25" x14ac:dyDescent="0.45">
      <c r="A8166" t="s">
        <v>335</v>
      </c>
      <c r="B8166" t="s">
        <v>653</v>
      </c>
      <c r="C8166">
        <v>50472</v>
      </c>
      <c r="D8166" t="s">
        <v>655</v>
      </c>
      <c r="F8166">
        <v>2018</v>
      </c>
      <c r="G8166">
        <v>3907</v>
      </c>
      <c r="H8166">
        <v>3877.75</v>
      </c>
      <c r="J8166">
        <v>455417.75</v>
      </c>
      <c r="M8166">
        <v>39361.224999999999</v>
      </c>
      <c r="N8166">
        <v>5.9400000000000001E-2</v>
      </c>
      <c r="O8166">
        <v>17.693999999999999</v>
      </c>
      <c r="P8166">
        <v>5.3900000000000003E-2</v>
      </c>
      <c r="Q8166">
        <v>662349.75</v>
      </c>
      <c r="R8166" t="s">
        <v>333</v>
      </c>
      <c r="T8166" t="s">
        <v>63</v>
      </c>
      <c r="V8166" t="s">
        <v>50</v>
      </c>
      <c r="Y8166" t="s">
        <v>70</v>
      </c>
    </row>
    <row r="8167" spans="1:25" x14ac:dyDescent="0.45">
      <c r="A8167" t="s">
        <v>335</v>
      </c>
      <c r="B8167" t="s">
        <v>653</v>
      </c>
      <c r="C8167">
        <v>50472</v>
      </c>
      <c r="D8167" t="s">
        <v>655</v>
      </c>
      <c r="F8167">
        <v>2019</v>
      </c>
      <c r="G8167">
        <v>2248</v>
      </c>
      <c r="H8167">
        <v>2224</v>
      </c>
      <c r="J8167">
        <v>247560.5</v>
      </c>
      <c r="M8167">
        <v>21669.9</v>
      </c>
      <c r="N8167">
        <v>5.9400000000000001E-2</v>
      </c>
      <c r="O8167">
        <v>8.8230000000000004</v>
      </c>
      <c r="P8167">
        <v>4.9599999999999998E-2</v>
      </c>
      <c r="Q8167">
        <v>364659.17499999999</v>
      </c>
      <c r="R8167" t="s">
        <v>333</v>
      </c>
      <c r="T8167" t="s">
        <v>63</v>
      </c>
      <c r="V8167" t="s">
        <v>50</v>
      </c>
      <c r="Y8167" t="s">
        <v>70</v>
      </c>
    </row>
    <row r="8168" spans="1:25" x14ac:dyDescent="0.45">
      <c r="A8168" t="s">
        <v>335</v>
      </c>
      <c r="B8168" t="s">
        <v>653</v>
      </c>
      <c r="C8168">
        <v>50472</v>
      </c>
      <c r="D8168" t="s">
        <v>655</v>
      </c>
      <c r="F8168">
        <v>2020</v>
      </c>
      <c r="G8168">
        <v>3040</v>
      </c>
      <c r="H8168">
        <v>3012.25</v>
      </c>
      <c r="J8168">
        <v>322616.25</v>
      </c>
      <c r="M8168">
        <v>27032.6</v>
      </c>
      <c r="N8168">
        <v>5.9400000000000001E-2</v>
      </c>
      <c r="O8168">
        <v>9.3569999999999993</v>
      </c>
      <c r="P8168">
        <v>3.85E-2</v>
      </c>
      <c r="Q8168">
        <v>454926.82500000001</v>
      </c>
      <c r="R8168" t="s">
        <v>333</v>
      </c>
      <c r="T8168" t="s">
        <v>63</v>
      </c>
      <c r="V8168" t="s">
        <v>50</v>
      </c>
      <c r="Y8168" t="s">
        <v>70</v>
      </c>
    </row>
    <row r="8169" spans="1:25" x14ac:dyDescent="0.45">
      <c r="A8169" t="s">
        <v>335</v>
      </c>
      <c r="B8169" t="s">
        <v>653</v>
      </c>
      <c r="C8169">
        <v>50472</v>
      </c>
      <c r="D8169" t="s">
        <v>655</v>
      </c>
      <c r="F8169">
        <v>2021</v>
      </c>
      <c r="G8169">
        <v>1528</v>
      </c>
      <c r="H8169">
        <v>1505</v>
      </c>
      <c r="J8169">
        <v>193269.25</v>
      </c>
      <c r="M8169">
        <v>16969.424999999999</v>
      </c>
      <c r="N8169">
        <v>5.9400000000000001E-2</v>
      </c>
      <c r="O8169">
        <v>5.6890000000000001</v>
      </c>
      <c r="P8169">
        <v>3.78E-2</v>
      </c>
      <c r="Q8169">
        <v>285521.42499999999</v>
      </c>
      <c r="R8169" t="s">
        <v>333</v>
      </c>
      <c r="T8169" t="s">
        <v>63</v>
      </c>
      <c r="V8169" t="s">
        <v>50</v>
      </c>
      <c r="Y8169" t="s">
        <v>70</v>
      </c>
    </row>
    <row r="8170" spans="1:25" x14ac:dyDescent="0.45">
      <c r="A8170" t="s">
        <v>335</v>
      </c>
      <c r="B8170" t="s">
        <v>653</v>
      </c>
      <c r="C8170">
        <v>50472</v>
      </c>
      <c r="D8170" t="s">
        <v>655</v>
      </c>
      <c r="F8170">
        <v>2022</v>
      </c>
      <c r="G8170">
        <v>1320</v>
      </c>
      <c r="H8170">
        <v>1306</v>
      </c>
      <c r="J8170">
        <v>191789.5</v>
      </c>
      <c r="M8170">
        <v>12648.3</v>
      </c>
      <c r="N8170">
        <v>5.9400000000000001E-2</v>
      </c>
      <c r="O8170">
        <v>4.0780000000000003</v>
      </c>
      <c r="P8170">
        <v>3.7199999999999997E-2</v>
      </c>
      <c r="Q8170">
        <v>212836.22500000001</v>
      </c>
      <c r="R8170" t="s">
        <v>333</v>
      </c>
      <c r="T8170" t="s">
        <v>63</v>
      </c>
      <c r="V8170" t="s">
        <v>50</v>
      </c>
      <c r="Y8170" t="s">
        <v>70</v>
      </c>
    </row>
    <row r="8171" spans="1:25" x14ac:dyDescent="0.45">
      <c r="A8171" t="s">
        <v>335</v>
      </c>
      <c r="B8171" t="s">
        <v>653</v>
      </c>
      <c r="C8171">
        <v>50472</v>
      </c>
      <c r="D8171" t="s">
        <v>655</v>
      </c>
      <c r="F8171">
        <v>2023</v>
      </c>
      <c r="G8171">
        <v>1120</v>
      </c>
      <c r="H8171">
        <v>1104</v>
      </c>
      <c r="J8171">
        <v>130621.75</v>
      </c>
      <c r="M8171">
        <v>12157.2</v>
      </c>
      <c r="N8171">
        <v>5.9400000000000001E-2</v>
      </c>
      <c r="O8171">
        <v>4.55</v>
      </c>
      <c r="P8171">
        <v>4.2700000000000002E-2</v>
      </c>
      <c r="Q8171">
        <v>204573.72500000001</v>
      </c>
      <c r="R8171" t="s">
        <v>333</v>
      </c>
      <c r="T8171" t="s">
        <v>63</v>
      </c>
      <c r="V8171" t="s">
        <v>50</v>
      </c>
      <c r="Y8171" t="s">
        <v>70</v>
      </c>
    </row>
    <row r="8172" spans="1:25" x14ac:dyDescent="0.45">
      <c r="A8172" t="s">
        <v>335</v>
      </c>
      <c r="B8172" t="s">
        <v>653</v>
      </c>
      <c r="C8172">
        <v>50472</v>
      </c>
      <c r="D8172" t="s">
        <v>655</v>
      </c>
      <c r="F8172">
        <v>2024</v>
      </c>
      <c r="G8172">
        <v>634</v>
      </c>
      <c r="H8172">
        <v>623.25</v>
      </c>
      <c r="J8172">
        <v>69501.5</v>
      </c>
      <c r="M8172">
        <v>6563.55</v>
      </c>
      <c r="N8172">
        <v>5.9400000000000001E-2</v>
      </c>
      <c r="O8172">
        <v>1.579</v>
      </c>
      <c r="P8172">
        <v>2.7300000000000001E-2</v>
      </c>
      <c r="Q8172">
        <v>110454</v>
      </c>
      <c r="R8172" t="s">
        <v>333</v>
      </c>
      <c r="T8172" t="s">
        <v>63</v>
      </c>
      <c r="V8172" t="s">
        <v>50</v>
      </c>
      <c r="Y8172" t="s">
        <v>70</v>
      </c>
    </row>
    <row r="8173" spans="1:25" x14ac:dyDescent="0.45">
      <c r="A8173" t="s">
        <v>335</v>
      </c>
      <c r="B8173" t="s">
        <v>653</v>
      </c>
      <c r="C8173">
        <v>50472</v>
      </c>
      <c r="D8173" t="s">
        <v>656</v>
      </c>
      <c r="F8173">
        <v>2015</v>
      </c>
      <c r="G8173">
        <v>736</v>
      </c>
      <c r="H8173">
        <v>736</v>
      </c>
      <c r="M8173">
        <v>18573.5</v>
      </c>
      <c r="N8173">
        <v>5.8999999999999997E-2</v>
      </c>
      <c r="O8173">
        <v>31.754000000000001</v>
      </c>
      <c r="P8173">
        <v>0.20200000000000001</v>
      </c>
      <c r="Q8173">
        <v>314329</v>
      </c>
      <c r="R8173" t="s">
        <v>34</v>
      </c>
      <c r="T8173" t="s">
        <v>63</v>
      </c>
      <c r="V8173" t="s">
        <v>50</v>
      </c>
      <c r="Y8173" t="s">
        <v>70</v>
      </c>
    </row>
    <row r="8174" spans="1:25" x14ac:dyDescent="0.45">
      <c r="A8174" t="s">
        <v>335</v>
      </c>
      <c r="B8174" t="s">
        <v>653</v>
      </c>
      <c r="C8174">
        <v>50472</v>
      </c>
      <c r="D8174" t="s">
        <v>656</v>
      </c>
      <c r="F8174">
        <v>2016</v>
      </c>
      <c r="G8174">
        <v>41</v>
      </c>
      <c r="H8174">
        <v>41</v>
      </c>
      <c r="M8174">
        <v>318.39999999999998</v>
      </c>
      <c r="N8174">
        <v>0.06</v>
      </c>
      <c r="O8174">
        <v>0.54500000000000004</v>
      </c>
      <c r="P8174">
        <v>0.20200000000000001</v>
      </c>
      <c r="Q8174">
        <v>5395.9</v>
      </c>
      <c r="R8174" t="s">
        <v>34</v>
      </c>
      <c r="T8174" t="s">
        <v>63</v>
      </c>
      <c r="V8174" t="s">
        <v>50</v>
      </c>
      <c r="Y8174" t="s">
        <v>70</v>
      </c>
    </row>
    <row r="8175" spans="1:25" x14ac:dyDescent="0.45">
      <c r="A8175" t="s">
        <v>335</v>
      </c>
      <c r="B8175" t="s">
        <v>653</v>
      </c>
      <c r="C8175">
        <v>50472</v>
      </c>
      <c r="D8175" t="s">
        <v>656</v>
      </c>
      <c r="F8175">
        <v>2017</v>
      </c>
      <c r="G8175">
        <v>0</v>
      </c>
      <c r="H8175">
        <v>0</v>
      </c>
      <c r="R8175" t="s">
        <v>34</v>
      </c>
      <c r="T8175" t="s">
        <v>63</v>
      </c>
      <c r="V8175" t="s">
        <v>50</v>
      </c>
      <c r="Y8175" t="s">
        <v>70</v>
      </c>
    </row>
    <row r="8176" spans="1:25" x14ac:dyDescent="0.45">
      <c r="A8176" t="s">
        <v>335</v>
      </c>
      <c r="B8176" t="s">
        <v>653</v>
      </c>
      <c r="C8176">
        <v>50472</v>
      </c>
      <c r="D8176" t="s">
        <v>656</v>
      </c>
      <c r="F8176">
        <v>2018</v>
      </c>
      <c r="G8176">
        <v>0</v>
      </c>
      <c r="H8176">
        <v>0</v>
      </c>
      <c r="R8176" t="s">
        <v>34</v>
      </c>
      <c r="T8176" t="s">
        <v>63</v>
      </c>
      <c r="V8176" t="s">
        <v>50</v>
      </c>
      <c r="Y8176" t="s">
        <v>70</v>
      </c>
    </row>
    <row r="8177" spans="1:25" x14ac:dyDescent="0.45">
      <c r="A8177" t="s">
        <v>335</v>
      </c>
      <c r="B8177" t="s">
        <v>653</v>
      </c>
      <c r="C8177">
        <v>50472</v>
      </c>
      <c r="D8177" t="s">
        <v>656</v>
      </c>
      <c r="F8177">
        <v>2019</v>
      </c>
      <c r="G8177">
        <v>0</v>
      </c>
      <c r="H8177">
        <v>0</v>
      </c>
      <c r="R8177" t="s">
        <v>34</v>
      </c>
      <c r="T8177" t="s">
        <v>63</v>
      </c>
      <c r="V8177" t="s">
        <v>50</v>
      </c>
      <c r="Y8177" t="s">
        <v>70</v>
      </c>
    </row>
    <row r="8178" spans="1:25" x14ac:dyDescent="0.45">
      <c r="A8178" t="s">
        <v>335</v>
      </c>
      <c r="B8178" t="s">
        <v>653</v>
      </c>
      <c r="C8178">
        <v>50472</v>
      </c>
      <c r="D8178" t="s">
        <v>656</v>
      </c>
      <c r="F8178">
        <v>2020</v>
      </c>
      <c r="G8178">
        <v>0</v>
      </c>
      <c r="H8178">
        <v>0</v>
      </c>
      <c r="R8178" t="s">
        <v>34</v>
      </c>
      <c r="T8178" t="s">
        <v>63</v>
      </c>
      <c r="V8178" t="s">
        <v>50</v>
      </c>
      <c r="Y8178" t="s">
        <v>70</v>
      </c>
    </row>
    <row r="8179" spans="1:25" x14ac:dyDescent="0.45">
      <c r="A8179" t="s">
        <v>335</v>
      </c>
      <c r="B8179" t="s">
        <v>653</v>
      </c>
      <c r="C8179">
        <v>50472</v>
      </c>
      <c r="D8179" t="s">
        <v>656</v>
      </c>
      <c r="F8179">
        <v>2021</v>
      </c>
      <c r="G8179">
        <v>0</v>
      </c>
      <c r="H8179">
        <v>0</v>
      </c>
      <c r="R8179" t="s">
        <v>34</v>
      </c>
      <c r="T8179" t="s">
        <v>63</v>
      </c>
      <c r="V8179" t="s">
        <v>50</v>
      </c>
      <c r="Y8179" t="s">
        <v>70</v>
      </c>
    </row>
    <row r="8180" spans="1:25" x14ac:dyDescent="0.45">
      <c r="A8180" t="s">
        <v>335</v>
      </c>
      <c r="B8180" t="s">
        <v>653</v>
      </c>
      <c r="C8180">
        <v>50472</v>
      </c>
      <c r="D8180" t="s">
        <v>656</v>
      </c>
      <c r="F8180">
        <v>2022</v>
      </c>
      <c r="G8180">
        <v>0</v>
      </c>
      <c r="H8180">
        <v>0</v>
      </c>
      <c r="R8180" t="s">
        <v>34</v>
      </c>
      <c r="T8180" t="s">
        <v>63</v>
      </c>
      <c r="V8180" t="s">
        <v>50</v>
      </c>
      <c r="Y8180" t="s">
        <v>70</v>
      </c>
    </row>
    <row r="8181" spans="1:25" x14ac:dyDescent="0.45">
      <c r="A8181" t="s">
        <v>335</v>
      </c>
      <c r="B8181" t="s">
        <v>653</v>
      </c>
      <c r="C8181">
        <v>50472</v>
      </c>
      <c r="D8181" t="s">
        <v>656</v>
      </c>
      <c r="F8181">
        <v>2023</v>
      </c>
      <c r="G8181">
        <v>0</v>
      </c>
      <c r="H8181">
        <v>0</v>
      </c>
      <c r="R8181" t="s">
        <v>34</v>
      </c>
      <c r="T8181" t="s">
        <v>63</v>
      </c>
      <c r="V8181" t="s">
        <v>50</v>
      </c>
      <c r="Y8181" t="s">
        <v>70</v>
      </c>
    </row>
    <row r="8182" spans="1:25" x14ac:dyDescent="0.45">
      <c r="A8182" t="s">
        <v>335</v>
      </c>
      <c r="B8182" t="s">
        <v>653</v>
      </c>
      <c r="C8182">
        <v>50472</v>
      </c>
      <c r="D8182" t="s">
        <v>656</v>
      </c>
      <c r="F8182">
        <v>2024</v>
      </c>
      <c r="G8182">
        <v>0</v>
      </c>
      <c r="H8182">
        <v>0</v>
      </c>
      <c r="R8182" t="s">
        <v>34</v>
      </c>
      <c r="T8182" t="s">
        <v>63</v>
      </c>
      <c r="V8182" t="s">
        <v>50</v>
      </c>
      <c r="Y8182" t="s">
        <v>70</v>
      </c>
    </row>
    <row r="8183" spans="1:25" x14ac:dyDescent="0.45">
      <c r="A8183" t="s">
        <v>274</v>
      </c>
      <c r="B8183" t="s">
        <v>657</v>
      </c>
      <c r="C8183">
        <v>50497</v>
      </c>
      <c r="D8183">
        <v>1001</v>
      </c>
      <c r="F8183">
        <v>2009</v>
      </c>
      <c r="G8183">
        <v>516</v>
      </c>
      <c r="H8183">
        <v>460.47</v>
      </c>
      <c r="I8183">
        <v>16249.7</v>
      </c>
      <c r="K8183">
        <v>6.7000000000000004E-2</v>
      </c>
      <c r="L8183">
        <v>1E-3</v>
      </c>
      <c r="M8183">
        <v>12504.448</v>
      </c>
      <c r="N8183">
        <v>5.91E-2</v>
      </c>
      <c r="O8183">
        <v>3.8439999999999999</v>
      </c>
      <c r="P8183">
        <v>5.0099999999999999E-2</v>
      </c>
      <c r="Q8183">
        <v>210412.69</v>
      </c>
      <c r="R8183" t="s">
        <v>34</v>
      </c>
      <c r="S8183" t="s">
        <v>27</v>
      </c>
      <c r="T8183" t="s">
        <v>89</v>
      </c>
      <c r="V8183" t="s">
        <v>40</v>
      </c>
      <c r="Y8183" t="s">
        <v>107</v>
      </c>
    </row>
    <row r="8184" spans="1:25" x14ac:dyDescent="0.45">
      <c r="A8184" t="s">
        <v>274</v>
      </c>
      <c r="B8184" t="s">
        <v>657</v>
      </c>
      <c r="C8184">
        <v>50497</v>
      </c>
      <c r="D8184">
        <v>1001</v>
      </c>
      <c r="F8184">
        <v>2010</v>
      </c>
      <c r="G8184">
        <v>1297</v>
      </c>
      <c r="H8184">
        <v>1207.8399999999999</v>
      </c>
      <c r="I8184">
        <v>41116.42</v>
      </c>
      <c r="K8184">
        <v>0.16200000000000001</v>
      </c>
      <c r="L8184">
        <v>1E-3</v>
      </c>
      <c r="M8184">
        <v>32003.738000000001</v>
      </c>
      <c r="N8184">
        <v>5.9200000000000003E-2</v>
      </c>
      <c r="O8184">
        <v>9.1419999999999995</v>
      </c>
      <c r="P8184">
        <v>4.2900000000000001E-2</v>
      </c>
      <c r="Q8184">
        <v>538521.74</v>
      </c>
      <c r="R8184" t="s">
        <v>34</v>
      </c>
      <c r="S8184" t="s">
        <v>27</v>
      </c>
      <c r="T8184" t="s">
        <v>89</v>
      </c>
      <c r="V8184" t="s">
        <v>40</v>
      </c>
      <c r="Y8184" t="s">
        <v>107</v>
      </c>
    </row>
    <row r="8185" spans="1:25" x14ac:dyDescent="0.45">
      <c r="A8185" t="s">
        <v>274</v>
      </c>
      <c r="B8185" t="s">
        <v>657</v>
      </c>
      <c r="C8185">
        <v>50497</v>
      </c>
      <c r="D8185">
        <v>1001</v>
      </c>
      <c r="F8185">
        <v>2011</v>
      </c>
      <c r="G8185">
        <v>2168</v>
      </c>
      <c r="H8185">
        <v>2020.35</v>
      </c>
      <c r="I8185">
        <v>66625.31</v>
      </c>
      <c r="K8185">
        <v>0.25600000000000001</v>
      </c>
      <c r="L8185">
        <v>1E-3</v>
      </c>
      <c r="M8185">
        <v>50693.82</v>
      </c>
      <c r="N8185">
        <v>5.9200000000000003E-2</v>
      </c>
      <c r="O8185">
        <v>15.851000000000001</v>
      </c>
      <c r="P8185">
        <v>4.8899999999999999E-2</v>
      </c>
      <c r="Q8185">
        <v>853059.26500000001</v>
      </c>
      <c r="R8185" t="s">
        <v>34</v>
      </c>
      <c r="S8185" t="s">
        <v>27</v>
      </c>
      <c r="T8185" t="s">
        <v>89</v>
      </c>
      <c r="V8185" t="s">
        <v>40</v>
      </c>
      <c r="Y8185" t="s">
        <v>107</v>
      </c>
    </row>
    <row r="8186" spans="1:25" x14ac:dyDescent="0.45">
      <c r="A8186" t="s">
        <v>274</v>
      </c>
      <c r="B8186" t="s">
        <v>657</v>
      </c>
      <c r="C8186">
        <v>50497</v>
      </c>
      <c r="D8186">
        <v>1001</v>
      </c>
      <c r="F8186">
        <v>2012</v>
      </c>
      <c r="G8186">
        <v>4287</v>
      </c>
      <c r="H8186">
        <v>4059.18</v>
      </c>
      <c r="I8186">
        <v>133318.71</v>
      </c>
      <c r="K8186">
        <v>0.50900000000000001</v>
      </c>
      <c r="L8186">
        <v>1E-3</v>
      </c>
      <c r="M8186">
        <v>100899.81299999999</v>
      </c>
      <c r="N8186">
        <v>5.9200000000000003E-2</v>
      </c>
      <c r="O8186">
        <v>32.488</v>
      </c>
      <c r="P8186">
        <v>4.7100000000000003E-2</v>
      </c>
      <c r="Q8186">
        <v>1697875.1880000001</v>
      </c>
      <c r="R8186" t="s">
        <v>34</v>
      </c>
      <c r="S8186" t="s">
        <v>27</v>
      </c>
      <c r="T8186" t="s">
        <v>89</v>
      </c>
      <c r="V8186" t="s">
        <v>40</v>
      </c>
      <c r="Y8186" t="s">
        <v>277</v>
      </c>
    </row>
    <row r="8187" spans="1:25" x14ac:dyDescent="0.45">
      <c r="A8187" t="s">
        <v>274</v>
      </c>
      <c r="B8187" t="s">
        <v>657</v>
      </c>
      <c r="C8187">
        <v>50497</v>
      </c>
      <c r="D8187">
        <v>1001</v>
      </c>
      <c r="F8187">
        <v>2013</v>
      </c>
      <c r="G8187">
        <v>3777</v>
      </c>
      <c r="H8187">
        <v>3558.51</v>
      </c>
      <c r="I8187">
        <v>118218.38</v>
      </c>
      <c r="K8187">
        <v>0.44400000000000001</v>
      </c>
      <c r="L8187">
        <v>1E-3</v>
      </c>
      <c r="M8187">
        <v>88016.959000000003</v>
      </c>
      <c r="N8187">
        <v>5.9200000000000003E-2</v>
      </c>
      <c r="O8187">
        <v>29.055</v>
      </c>
      <c r="P8187">
        <v>4.8899999999999999E-2</v>
      </c>
      <c r="Q8187">
        <v>1481040.388</v>
      </c>
      <c r="R8187" t="s">
        <v>34</v>
      </c>
      <c r="S8187" t="s">
        <v>27</v>
      </c>
      <c r="T8187" t="s">
        <v>89</v>
      </c>
      <c r="V8187" t="s">
        <v>40</v>
      </c>
      <c r="Y8187" t="s">
        <v>277</v>
      </c>
    </row>
    <row r="8188" spans="1:25" x14ac:dyDescent="0.45">
      <c r="A8188" t="s">
        <v>274</v>
      </c>
      <c r="B8188" t="s">
        <v>657</v>
      </c>
      <c r="C8188">
        <v>50497</v>
      </c>
      <c r="D8188">
        <v>1001</v>
      </c>
      <c r="F8188">
        <v>2014</v>
      </c>
      <c r="G8188">
        <v>4956</v>
      </c>
      <c r="H8188">
        <v>4821.78</v>
      </c>
      <c r="I8188">
        <v>163587.44</v>
      </c>
      <c r="K8188">
        <v>0.61499999999999999</v>
      </c>
      <c r="L8188">
        <v>1E-3</v>
      </c>
      <c r="M8188">
        <v>121785.624</v>
      </c>
      <c r="N8188">
        <v>5.9200000000000003E-2</v>
      </c>
      <c r="O8188">
        <v>36.054000000000002</v>
      </c>
      <c r="P8188">
        <v>3.9300000000000002E-2</v>
      </c>
      <c r="Q8188">
        <v>2049305.7549999999</v>
      </c>
      <c r="R8188" t="s">
        <v>34</v>
      </c>
      <c r="S8188" t="s">
        <v>27</v>
      </c>
      <c r="T8188" t="s">
        <v>89</v>
      </c>
      <c r="V8188" t="s">
        <v>40</v>
      </c>
      <c r="Y8188" t="s">
        <v>277</v>
      </c>
    </row>
    <row r="8189" spans="1:25" x14ac:dyDescent="0.45">
      <c r="A8189" t="s">
        <v>274</v>
      </c>
      <c r="B8189" t="s">
        <v>657</v>
      </c>
      <c r="C8189">
        <v>50497</v>
      </c>
      <c r="D8189">
        <v>1001</v>
      </c>
      <c r="F8189">
        <v>2015</v>
      </c>
      <c r="G8189">
        <v>2835</v>
      </c>
      <c r="H8189">
        <v>2727.87</v>
      </c>
      <c r="I8189">
        <v>94225.4</v>
      </c>
      <c r="K8189">
        <v>0.318</v>
      </c>
      <c r="L8189">
        <v>1E-3</v>
      </c>
      <c r="M8189">
        <v>62934.805</v>
      </c>
      <c r="N8189">
        <v>5.91E-2</v>
      </c>
      <c r="O8189">
        <v>18.821000000000002</v>
      </c>
      <c r="P8189">
        <v>3.8399999999999997E-2</v>
      </c>
      <c r="Q8189">
        <v>1059281.5319999999</v>
      </c>
      <c r="R8189" t="s">
        <v>34</v>
      </c>
      <c r="S8189" t="s">
        <v>27</v>
      </c>
      <c r="T8189" t="s">
        <v>89</v>
      </c>
      <c r="V8189" t="s">
        <v>40</v>
      </c>
      <c r="Y8189" t="s">
        <v>297</v>
      </c>
    </row>
    <row r="8190" spans="1:25" x14ac:dyDescent="0.45">
      <c r="A8190" t="s">
        <v>274</v>
      </c>
      <c r="B8190" t="s">
        <v>657</v>
      </c>
      <c r="C8190">
        <v>50497</v>
      </c>
      <c r="D8190">
        <v>1001</v>
      </c>
      <c r="F8190">
        <v>2016</v>
      </c>
      <c r="G8190">
        <v>2561</v>
      </c>
      <c r="H8190">
        <v>2466.4499999999998</v>
      </c>
      <c r="I8190">
        <v>87294.27</v>
      </c>
      <c r="K8190">
        <v>0.32600000000000001</v>
      </c>
      <c r="L8190">
        <v>1E-3</v>
      </c>
      <c r="M8190">
        <v>64614.837</v>
      </c>
      <c r="N8190">
        <v>5.9200000000000003E-2</v>
      </c>
      <c r="O8190">
        <v>18.417999999999999</v>
      </c>
      <c r="P8190">
        <v>3.7600000000000001E-2</v>
      </c>
      <c r="Q8190">
        <v>1087315.6529999999</v>
      </c>
      <c r="R8190" t="s">
        <v>34</v>
      </c>
      <c r="S8190" t="s">
        <v>27</v>
      </c>
      <c r="T8190" t="s">
        <v>89</v>
      </c>
      <c r="V8190" t="s">
        <v>40</v>
      </c>
      <c r="Y8190" t="s">
        <v>297</v>
      </c>
    </row>
    <row r="8191" spans="1:25" x14ac:dyDescent="0.45">
      <c r="A8191" t="s">
        <v>274</v>
      </c>
      <c r="B8191" t="s">
        <v>657</v>
      </c>
      <c r="C8191">
        <v>50497</v>
      </c>
      <c r="D8191">
        <v>1001</v>
      </c>
      <c r="F8191">
        <v>2017</v>
      </c>
      <c r="G8191">
        <v>407</v>
      </c>
      <c r="H8191">
        <v>365.5</v>
      </c>
      <c r="I8191">
        <v>12511.79</v>
      </c>
      <c r="K8191">
        <v>4.7E-2</v>
      </c>
      <c r="L8191">
        <v>1E-3</v>
      </c>
      <c r="M8191">
        <v>9368.6450000000004</v>
      </c>
      <c r="N8191">
        <v>5.9200000000000003E-2</v>
      </c>
      <c r="O8191">
        <v>3.0089999999999999</v>
      </c>
      <c r="P8191">
        <v>5.4899999999999997E-2</v>
      </c>
      <c r="Q8191">
        <v>157622.65100000001</v>
      </c>
      <c r="R8191" t="s">
        <v>34</v>
      </c>
      <c r="S8191" t="s">
        <v>27</v>
      </c>
      <c r="T8191" t="s">
        <v>89</v>
      </c>
      <c r="V8191" t="s">
        <v>40</v>
      </c>
      <c r="Y8191" t="s">
        <v>299</v>
      </c>
    </row>
    <row r="8192" spans="1:25" x14ac:dyDescent="0.45">
      <c r="A8192" t="s">
        <v>274</v>
      </c>
      <c r="B8192" t="s">
        <v>657</v>
      </c>
      <c r="C8192">
        <v>50497</v>
      </c>
      <c r="D8192">
        <v>1001</v>
      </c>
      <c r="F8192">
        <v>2018</v>
      </c>
      <c r="G8192">
        <v>35</v>
      </c>
      <c r="H8192">
        <v>32.14</v>
      </c>
      <c r="I8192">
        <v>1252.78</v>
      </c>
      <c r="K8192">
        <v>5.0000000000000001E-3</v>
      </c>
      <c r="L8192">
        <v>1E-3</v>
      </c>
      <c r="M8192">
        <v>910.95</v>
      </c>
      <c r="N8192">
        <v>5.91E-2</v>
      </c>
      <c r="O8192">
        <v>0.312</v>
      </c>
      <c r="P8192">
        <v>6.2700000000000006E-2</v>
      </c>
      <c r="Q8192">
        <v>15328.74</v>
      </c>
      <c r="R8192" t="s">
        <v>34</v>
      </c>
      <c r="S8192" t="s">
        <v>27</v>
      </c>
      <c r="T8192" t="s">
        <v>89</v>
      </c>
      <c r="V8192" t="s">
        <v>40</v>
      </c>
      <c r="Y8192" t="s">
        <v>299</v>
      </c>
    </row>
    <row r="8193" spans="1:25" x14ac:dyDescent="0.45">
      <c r="A8193" t="s">
        <v>274</v>
      </c>
      <c r="B8193" t="s">
        <v>657</v>
      </c>
      <c r="C8193">
        <v>50497</v>
      </c>
      <c r="D8193">
        <v>1001</v>
      </c>
      <c r="F8193">
        <v>2019</v>
      </c>
      <c r="G8193">
        <v>0</v>
      </c>
      <c r="H8193">
        <v>0</v>
      </c>
      <c r="R8193" t="s">
        <v>34</v>
      </c>
      <c r="S8193" t="s">
        <v>27</v>
      </c>
      <c r="T8193" t="s">
        <v>89</v>
      </c>
      <c r="V8193" t="s">
        <v>40</v>
      </c>
      <c r="Y8193" t="s">
        <v>299</v>
      </c>
    </row>
    <row r="8194" spans="1:25" x14ac:dyDescent="0.45">
      <c r="A8194" t="s">
        <v>274</v>
      </c>
      <c r="B8194" t="s">
        <v>657</v>
      </c>
      <c r="C8194">
        <v>50497</v>
      </c>
      <c r="D8194">
        <v>2001</v>
      </c>
      <c r="F8194">
        <v>2009</v>
      </c>
      <c r="G8194">
        <v>405</v>
      </c>
      <c r="H8194">
        <v>355.15</v>
      </c>
      <c r="I8194">
        <v>12294.18</v>
      </c>
      <c r="K8194">
        <v>6.3E-2</v>
      </c>
      <c r="L8194">
        <v>2E-3</v>
      </c>
      <c r="M8194">
        <v>9405.42</v>
      </c>
      <c r="N8194">
        <v>5.9900000000000002E-2</v>
      </c>
      <c r="O8194">
        <v>2.83</v>
      </c>
      <c r="P8194">
        <v>5.0299999999999997E-2</v>
      </c>
      <c r="Q8194">
        <v>157960.391</v>
      </c>
      <c r="R8194" t="s">
        <v>34</v>
      </c>
      <c r="S8194" t="s">
        <v>27</v>
      </c>
      <c r="T8194" t="s">
        <v>89</v>
      </c>
      <c r="V8194" t="s">
        <v>40</v>
      </c>
      <c r="Y8194" t="s">
        <v>107</v>
      </c>
    </row>
    <row r="8195" spans="1:25" x14ac:dyDescent="0.45">
      <c r="A8195" t="s">
        <v>274</v>
      </c>
      <c r="B8195" t="s">
        <v>657</v>
      </c>
      <c r="C8195">
        <v>50497</v>
      </c>
      <c r="D8195">
        <v>2001</v>
      </c>
      <c r="F8195">
        <v>2010</v>
      </c>
      <c r="G8195">
        <v>1154</v>
      </c>
      <c r="H8195">
        <v>1055.47</v>
      </c>
      <c r="I8195">
        <v>37454.730000000003</v>
      </c>
      <c r="K8195">
        <v>0.14299999999999999</v>
      </c>
      <c r="L8195">
        <v>1E-3</v>
      </c>
      <c r="M8195">
        <v>28384.986000000001</v>
      </c>
      <c r="N8195">
        <v>5.9200000000000003E-2</v>
      </c>
      <c r="O8195">
        <v>8.0470000000000006</v>
      </c>
      <c r="P8195">
        <v>4.4200000000000003E-2</v>
      </c>
      <c r="Q8195">
        <v>477626.79100000003</v>
      </c>
      <c r="R8195" t="s">
        <v>34</v>
      </c>
      <c r="S8195" t="s">
        <v>27</v>
      </c>
      <c r="T8195" t="s">
        <v>89</v>
      </c>
      <c r="V8195" t="s">
        <v>40</v>
      </c>
      <c r="Y8195" t="s">
        <v>107</v>
      </c>
    </row>
    <row r="8196" spans="1:25" x14ac:dyDescent="0.45">
      <c r="A8196" t="s">
        <v>274</v>
      </c>
      <c r="B8196" t="s">
        <v>657</v>
      </c>
      <c r="C8196">
        <v>50497</v>
      </c>
      <c r="D8196">
        <v>2001</v>
      </c>
      <c r="F8196">
        <v>2011</v>
      </c>
      <c r="G8196">
        <v>2374</v>
      </c>
      <c r="H8196">
        <v>2281.11</v>
      </c>
      <c r="I8196">
        <v>80834.509999999995</v>
      </c>
      <c r="K8196">
        <v>0.308</v>
      </c>
      <c r="L8196">
        <v>1E-3</v>
      </c>
      <c r="M8196">
        <v>60980.552000000003</v>
      </c>
      <c r="N8196">
        <v>5.9200000000000003E-2</v>
      </c>
      <c r="O8196">
        <v>19.225999999999999</v>
      </c>
      <c r="P8196">
        <v>4.87E-2</v>
      </c>
      <c r="Q8196">
        <v>1026063.9790000001</v>
      </c>
      <c r="R8196" t="s">
        <v>34</v>
      </c>
      <c r="S8196" t="s">
        <v>27</v>
      </c>
      <c r="T8196" t="s">
        <v>89</v>
      </c>
      <c r="V8196" t="s">
        <v>40</v>
      </c>
      <c r="Y8196" t="s">
        <v>107</v>
      </c>
    </row>
    <row r="8197" spans="1:25" x14ac:dyDescent="0.45">
      <c r="A8197" t="s">
        <v>274</v>
      </c>
      <c r="B8197" t="s">
        <v>657</v>
      </c>
      <c r="C8197">
        <v>50497</v>
      </c>
      <c r="D8197">
        <v>2001</v>
      </c>
      <c r="F8197">
        <v>2012</v>
      </c>
      <c r="G8197">
        <v>4079</v>
      </c>
      <c r="H8197">
        <v>3880.87</v>
      </c>
      <c r="I8197">
        <v>131412.09</v>
      </c>
      <c r="K8197">
        <v>0.49299999999999999</v>
      </c>
      <c r="L8197">
        <v>1E-3</v>
      </c>
      <c r="M8197">
        <v>97680.19</v>
      </c>
      <c r="N8197">
        <v>5.9200000000000003E-2</v>
      </c>
      <c r="O8197">
        <v>31.192</v>
      </c>
      <c r="P8197">
        <v>4.7199999999999999E-2</v>
      </c>
      <c r="Q8197">
        <v>1643665.321</v>
      </c>
      <c r="R8197" t="s">
        <v>34</v>
      </c>
      <c r="S8197" t="s">
        <v>27</v>
      </c>
      <c r="T8197" t="s">
        <v>89</v>
      </c>
      <c r="V8197" t="s">
        <v>40</v>
      </c>
      <c r="Y8197" t="s">
        <v>277</v>
      </c>
    </row>
    <row r="8198" spans="1:25" x14ac:dyDescent="0.45">
      <c r="A8198" t="s">
        <v>274</v>
      </c>
      <c r="B8198" t="s">
        <v>657</v>
      </c>
      <c r="C8198">
        <v>50497</v>
      </c>
      <c r="D8198">
        <v>2001</v>
      </c>
      <c r="F8198">
        <v>2013</v>
      </c>
      <c r="G8198">
        <v>3958</v>
      </c>
      <c r="H8198">
        <v>3754.83</v>
      </c>
      <c r="I8198">
        <v>128879.19</v>
      </c>
      <c r="K8198">
        <v>0.48199999999999998</v>
      </c>
      <c r="L8198">
        <v>1E-3</v>
      </c>
      <c r="M8198">
        <v>95508.936000000002</v>
      </c>
      <c r="N8198">
        <v>5.9200000000000003E-2</v>
      </c>
      <c r="O8198">
        <v>30.716000000000001</v>
      </c>
      <c r="P8198">
        <v>4.8099999999999997E-2</v>
      </c>
      <c r="Q8198">
        <v>1607081.5449999999</v>
      </c>
      <c r="R8198" t="s">
        <v>34</v>
      </c>
      <c r="S8198" t="s">
        <v>27</v>
      </c>
      <c r="T8198" t="s">
        <v>89</v>
      </c>
      <c r="V8198" t="s">
        <v>40</v>
      </c>
      <c r="Y8198" t="s">
        <v>277</v>
      </c>
    </row>
    <row r="8199" spans="1:25" x14ac:dyDescent="0.45">
      <c r="A8199" t="s">
        <v>274</v>
      </c>
      <c r="B8199" t="s">
        <v>657</v>
      </c>
      <c r="C8199">
        <v>50497</v>
      </c>
      <c r="D8199">
        <v>2001</v>
      </c>
      <c r="F8199">
        <v>2014</v>
      </c>
      <c r="G8199">
        <v>5005</v>
      </c>
      <c r="H8199">
        <v>4840.57</v>
      </c>
      <c r="I8199">
        <v>163584.12</v>
      </c>
      <c r="K8199">
        <v>0.61699999999999999</v>
      </c>
      <c r="L8199">
        <v>1E-3</v>
      </c>
      <c r="M8199">
        <v>122151.121</v>
      </c>
      <c r="N8199">
        <v>5.9200000000000003E-2</v>
      </c>
      <c r="O8199">
        <v>38.604999999999997</v>
      </c>
      <c r="P8199">
        <v>4.2200000000000001E-2</v>
      </c>
      <c r="Q8199">
        <v>2055396.672</v>
      </c>
      <c r="R8199" t="s">
        <v>34</v>
      </c>
      <c r="S8199" t="s">
        <v>27</v>
      </c>
      <c r="T8199" t="s">
        <v>89</v>
      </c>
      <c r="V8199" t="s">
        <v>40</v>
      </c>
      <c r="Y8199" t="s">
        <v>277</v>
      </c>
    </row>
    <row r="8200" spans="1:25" x14ac:dyDescent="0.45">
      <c r="A8200" t="s">
        <v>274</v>
      </c>
      <c r="B8200" t="s">
        <v>657</v>
      </c>
      <c r="C8200">
        <v>50497</v>
      </c>
      <c r="D8200">
        <v>2001</v>
      </c>
      <c r="F8200">
        <v>2015</v>
      </c>
      <c r="G8200">
        <v>2506</v>
      </c>
      <c r="H8200">
        <v>2379.5700000000002</v>
      </c>
      <c r="I8200">
        <v>79807.710000000006</v>
      </c>
      <c r="K8200">
        <v>0.29699999999999999</v>
      </c>
      <c r="L8200">
        <v>1E-3</v>
      </c>
      <c r="M8200">
        <v>58912.343000000001</v>
      </c>
      <c r="N8200">
        <v>5.9200000000000003E-2</v>
      </c>
      <c r="O8200">
        <v>18.241</v>
      </c>
      <c r="P8200">
        <v>4.0500000000000001E-2</v>
      </c>
      <c r="Q8200">
        <v>991246.86</v>
      </c>
      <c r="R8200" t="s">
        <v>34</v>
      </c>
      <c r="S8200" t="s">
        <v>27</v>
      </c>
      <c r="T8200" t="s">
        <v>89</v>
      </c>
      <c r="V8200" t="s">
        <v>40</v>
      </c>
      <c r="Y8200" t="s">
        <v>297</v>
      </c>
    </row>
    <row r="8201" spans="1:25" x14ac:dyDescent="0.45">
      <c r="A8201" t="s">
        <v>274</v>
      </c>
      <c r="B8201" t="s">
        <v>657</v>
      </c>
      <c r="C8201">
        <v>50497</v>
      </c>
      <c r="D8201">
        <v>2001</v>
      </c>
      <c r="F8201">
        <v>2016</v>
      </c>
      <c r="G8201">
        <v>2543</v>
      </c>
      <c r="H8201">
        <v>2445.0700000000002</v>
      </c>
      <c r="I8201">
        <v>84625.01</v>
      </c>
      <c r="K8201">
        <v>0.316</v>
      </c>
      <c r="L8201">
        <v>1E-3</v>
      </c>
      <c r="M8201">
        <v>62587.938000000002</v>
      </c>
      <c r="N8201">
        <v>5.9200000000000003E-2</v>
      </c>
      <c r="O8201">
        <v>19.489999999999998</v>
      </c>
      <c r="P8201">
        <v>3.9399999999999998E-2</v>
      </c>
      <c r="Q8201">
        <v>1053130.672</v>
      </c>
      <c r="R8201" t="s">
        <v>34</v>
      </c>
      <c r="S8201" t="s">
        <v>27</v>
      </c>
      <c r="T8201" t="s">
        <v>89</v>
      </c>
      <c r="V8201" t="s">
        <v>40</v>
      </c>
      <c r="Y8201" t="s">
        <v>297</v>
      </c>
    </row>
    <row r="8202" spans="1:25" x14ac:dyDescent="0.45">
      <c r="A8202" t="s">
        <v>274</v>
      </c>
      <c r="B8202" t="s">
        <v>657</v>
      </c>
      <c r="C8202">
        <v>50497</v>
      </c>
      <c r="D8202">
        <v>2001</v>
      </c>
      <c r="F8202">
        <v>2017</v>
      </c>
      <c r="G8202">
        <v>382</v>
      </c>
      <c r="H8202">
        <v>340.54</v>
      </c>
      <c r="I8202">
        <v>11209.01</v>
      </c>
      <c r="K8202">
        <v>4.3999999999999997E-2</v>
      </c>
      <c r="L8202">
        <v>1E-3</v>
      </c>
      <c r="M8202">
        <v>8630.3690000000006</v>
      </c>
      <c r="N8202">
        <v>5.9200000000000003E-2</v>
      </c>
      <c r="O8202">
        <v>3.0059999999999998</v>
      </c>
      <c r="P8202">
        <v>5.3199999999999997E-2</v>
      </c>
      <c r="Q8202">
        <v>145222.28400000001</v>
      </c>
      <c r="R8202" t="s">
        <v>34</v>
      </c>
      <c r="S8202" t="s">
        <v>27</v>
      </c>
      <c r="T8202" t="s">
        <v>89</v>
      </c>
      <c r="V8202" t="s">
        <v>40</v>
      </c>
      <c r="Y8202" t="s">
        <v>299</v>
      </c>
    </row>
    <row r="8203" spans="1:25" x14ac:dyDescent="0.45">
      <c r="A8203" t="s">
        <v>274</v>
      </c>
      <c r="B8203" t="s">
        <v>657</v>
      </c>
      <c r="C8203">
        <v>50497</v>
      </c>
      <c r="D8203">
        <v>2001</v>
      </c>
      <c r="F8203">
        <v>2018</v>
      </c>
      <c r="G8203">
        <v>83</v>
      </c>
      <c r="H8203">
        <v>69.45</v>
      </c>
      <c r="I8203">
        <v>1058.28</v>
      </c>
      <c r="K8203">
        <v>5.0000000000000001E-3</v>
      </c>
      <c r="L8203">
        <v>1E-3</v>
      </c>
      <c r="M8203">
        <v>955.83699999999999</v>
      </c>
      <c r="N8203">
        <v>5.9400000000000001E-2</v>
      </c>
      <c r="O8203">
        <v>0.70799999999999996</v>
      </c>
      <c r="P8203">
        <v>0.1636</v>
      </c>
      <c r="Q8203">
        <v>16090.026</v>
      </c>
      <c r="R8203" t="s">
        <v>34</v>
      </c>
      <c r="S8203" t="s">
        <v>27</v>
      </c>
      <c r="T8203" t="s">
        <v>89</v>
      </c>
      <c r="V8203" t="s">
        <v>40</v>
      </c>
      <c r="Y8203" t="s">
        <v>299</v>
      </c>
    </row>
    <row r="8204" spans="1:25" x14ac:dyDescent="0.45">
      <c r="A8204" t="s">
        <v>274</v>
      </c>
      <c r="B8204" t="s">
        <v>657</v>
      </c>
      <c r="C8204">
        <v>50497</v>
      </c>
      <c r="D8204">
        <v>2001</v>
      </c>
      <c r="F8204">
        <v>2019</v>
      </c>
      <c r="G8204">
        <v>0</v>
      </c>
      <c r="H8204">
        <v>0</v>
      </c>
      <c r="R8204" t="s">
        <v>34</v>
      </c>
      <c r="S8204" t="s">
        <v>27</v>
      </c>
      <c r="T8204" t="s">
        <v>89</v>
      </c>
      <c r="V8204" t="s">
        <v>40</v>
      </c>
      <c r="Y8204" t="s">
        <v>299</v>
      </c>
    </row>
    <row r="8205" spans="1:25" x14ac:dyDescent="0.45">
      <c r="A8205" t="s">
        <v>274</v>
      </c>
      <c r="B8205" t="s">
        <v>657</v>
      </c>
      <c r="C8205">
        <v>50497</v>
      </c>
      <c r="D8205">
        <v>4001</v>
      </c>
      <c r="F8205">
        <v>2009</v>
      </c>
      <c r="G8205">
        <v>315</v>
      </c>
      <c r="H8205">
        <v>274.73</v>
      </c>
      <c r="I8205">
        <v>8701.31</v>
      </c>
      <c r="K8205">
        <v>7.1999999999999995E-2</v>
      </c>
      <c r="L8205">
        <v>2.5000000000000001E-3</v>
      </c>
      <c r="M8205">
        <v>7075.8779999999997</v>
      </c>
      <c r="N8205">
        <v>6.0199999999999997E-2</v>
      </c>
      <c r="O8205">
        <v>2.097</v>
      </c>
      <c r="P8205">
        <v>5.4699999999999999E-2</v>
      </c>
      <c r="Q8205">
        <v>118326.764</v>
      </c>
      <c r="R8205" t="s">
        <v>34</v>
      </c>
      <c r="S8205" t="s">
        <v>27</v>
      </c>
      <c r="T8205" t="s">
        <v>89</v>
      </c>
      <c r="V8205" t="s">
        <v>40</v>
      </c>
      <c r="Y8205" t="s">
        <v>107</v>
      </c>
    </row>
    <row r="8206" spans="1:25" x14ac:dyDescent="0.45">
      <c r="A8206" t="s">
        <v>274</v>
      </c>
      <c r="B8206" t="s">
        <v>657</v>
      </c>
      <c r="C8206">
        <v>50497</v>
      </c>
      <c r="D8206">
        <v>4001</v>
      </c>
      <c r="F8206">
        <v>2010</v>
      </c>
      <c r="G8206">
        <v>1240</v>
      </c>
      <c r="H8206">
        <v>1133.94</v>
      </c>
      <c r="I8206">
        <v>38557.03</v>
      </c>
      <c r="K8206">
        <v>0.152</v>
      </c>
      <c r="L8206">
        <v>1E-3</v>
      </c>
      <c r="M8206">
        <v>30200.428</v>
      </c>
      <c r="N8206">
        <v>5.9200000000000003E-2</v>
      </c>
      <c r="O8206">
        <v>7.9370000000000003</v>
      </c>
      <c r="P8206">
        <v>4.4499999999999998E-2</v>
      </c>
      <c r="Q8206">
        <v>508185.53399999999</v>
      </c>
      <c r="R8206" t="s">
        <v>34</v>
      </c>
      <c r="S8206" t="s">
        <v>27</v>
      </c>
      <c r="T8206" t="s">
        <v>89</v>
      </c>
      <c r="V8206" t="s">
        <v>40</v>
      </c>
      <c r="Y8206" t="s">
        <v>107</v>
      </c>
    </row>
    <row r="8207" spans="1:25" x14ac:dyDescent="0.45">
      <c r="A8207" t="s">
        <v>274</v>
      </c>
      <c r="B8207" t="s">
        <v>657</v>
      </c>
      <c r="C8207">
        <v>50497</v>
      </c>
      <c r="D8207">
        <v>4001</v>
      </c>
      <c r="F8207">
        <v>2011</v>
      </c>
      <c r="G8207">
        <v>1891</v>
      </c>
      <c r="H8207">
        <v>1762.4</v>
      </c>
      <c r="I8207">
        <v>55700.94</v>
      </c>
      <c r="K8207">
        <v>0.221</v>
      </c>
      <c r="L8207">
        <v>1E-3</v>
      </c>
      <c r="M8207">
        <v>43768.822999999997</v>
      </c>
      <c r="N8207">
        <v>5.9200000000000003E-2</v>
      </c>
      <c r="O8207">
        <v>14.058999999999999</v>
      </c>
      <c r="P8207">
        <v>4.9700000000000001E-2</v>
      </c>
      <c r="Q8207">
        <v>736498.321</v>
      </c>
      <c r="R8207" t="s">
        <v>34</v>
      </c>
      <c r="S8207" t="s">
        <v>27</v>
      </c>
      <c r="T8207" t="s">
        <v>89</v>
      </c>
      <c r="V8207" t="s">
        <v>40</v>
      </c>
      <c r="Y8207" t="s">
        <v>107</v>
      </c>
    </row>
    <row r="8208" spans="1:25" x14ac:dyDescent="0.45">
      <c r="A8208" t="s">
        <v>274</v>
      </c>
      <c r="B8208" t="s">
        <v>657</v>
      </c>
      <c r="C8208">
        <v>50497</v>
      </c>
      <c r="D8208">
        <v>4001</v>
      </c>
      <c r="F8208">
        <v>2012</v>
      </c>
      <c r="G8208">
        <v>4499</v>
      </c>
      <c r="H8208">
        <v>4335.75</v>
      </c>
      <c r="I8208">
        <v>145932.13</v>
      </c>
      <c r="K8208">
        <v>0.57399999999999995</v>
      </c>
      <c r="L8208">
        <v>1E-3</v>
      </c>
      <c r="M8208">
        <v>113604.61</v>
      </c>
      <c r="N8208">
        <v>5.9200000000000003E-2</v>
      </c>
      <c r="O8208">
        <v>33.738999999999997</v>
      </c>
      <c r="P8208">
        <v>4.2200000000000001E-2</v>
      </c>
      <c r="Q8208">
        <v>1911630.172</v>
      </c>
      <c r="R8208" t="s">
        <v>34</v>
      </c>
      <c r="S8208" t="s">
        <v>27</v>
      </c>
      <c r="T8208" t="s">
        <v>89</v>
      </c>
      <c r="V8208" t="s">
        <v>40</v>
      </c>
      <c r="Y8208" t="s">
        <v>277</v>
      </c>
    </row>
    <row r="8209" spans="1:25" x14ac:dyDescent="0.45">
      <c r="A8209" t="s">
        <v>274</v>
      </c>
      <c r="B8209" t="s">
        <v>657</v>
      </c>
      <c r="C8209">
        <v>50497</v>
      </c>
      <c r="D8209">
        <v>4001</v>
      </c>
      <c r="F8209">
        <v>2013</v>
      </c>
      <c r="G8209">
        <v>3342</v>
      </c>
      <c r="H8209">
        <v>3153.96</v>
      </c>
      <c r="I8209">
        <v>103748.85</v>
      </c>
      <c r="K8209">
        <v>0.40500000000000003</v>
      </c>
      <c r="L8209">
        <v>1E-3</v>
      </c>
      <c r="M8209">
        <v>80137.145999999993</v>
      </c>
      <c r="N8209">
        <v>5.9200000000000003E-2</v>
      </c>
      <c r="O8209">
        <v>24.988</v>
      </c>
      <c r="P8209">
        <v>4.53E-2</v>
      </c>
      <c r="Q8209">
        <v>1348426.392</v>
      </c>
      <c r="R8209" t="s">
        <v>34</v>
      </c>
      <c r="S8209" t="s">
        <v>27</v>
      </c>
      <c r="T8209" t="s">
        <v>89</v>
      </c>
      <c r="V8209" t="s">
        <v>40</v>
      </c>
      <c r="Y8209" t="s">
        <v>277</v>
      </c>
    </row>
    <row r="8210" spans="1:25" x14ac:dyDescent="0.45">
      <c r="A8210" t="s">
        <v>274</v>
      </c>
      <c r="B8210" t="s">
        <v>657</v>
      </c>
      <c r="C8210">
        <v>50497</v>
      </c>
      <c r="D8210">
        <v>4001</v>
      </c>
      <c r="F8210">
        <v>2014</v>
      </c>
      <c r="G8210">
        <v>5046</v>
      </c>
      <c r="H8210">
        <v>4864.91</v>
      </c>
      <c r="I8210">
        <v>160703.25</v>
      </c>
      <c r="K8210">
        <v>0.63200000000000001</v>
      </c>
      <c r="L8210">
        <v>1E-3</v>
      </c>
      <c r="M8210">
        <v>125058.54300000001</v>
      </c>
      <c r="N8210">
        <v>5.9200000000000003E-2</v>
      </c>
      <c r="O8210">
        <v>38.06</v>
      </c>
      <c r="P8210">
        <v>4.2599999999999999E-2</v>
      </c>
      <c r="Q8210">
        <v>2104312.4169999999</v>
      </c>
      <c r="R8210" t="s">
        <v>34</v>
      </c>
      <c r="S8210" t="s">
        <v>27</v>
      </c>
      <c r="T8210" t="s">
        <v>89</v>
      </c>
      <c r="V8210" t="s">
        <v>40</v>
      </c>
      <c r="Y8210" t="s">
        <v>277</v>
      </c>
    </row>
    <row r="8211" spans="1:25" x14ac:dyDescent="0.45">
      <c r="A8211" t="s">
        <v>274</v>
      </c>
      <c r="B8211" t="s">
        <v>657</v>
      </c>
      <c r="C8211">
        <v>50497</v>
      </c>
      <c r="D8211">
        <v>4001</v>
      </c>
      <c r="F8211">
        <v>2015</v>
      </c>
      <c r="G8211">
        <v>3349</v>
      </c>
      <c r="H8211">
        <v>3289.6</v>
      </c>
      <c r="I8211">
        <v>109199.24</v>
      </c>
      <c r="K8211">
        <v>0.42699999999999999</v>
      </c>
      <c r="L8211">
        <v>1E-3</v>
      </c>
      <c r="M8211">
        <v>84606.233999999997</v>
      </c>
      <c r="N8211">
        <v>5.9200000000000003E-2</v>
      </c>
      <c r="O8211">
        <v>24.905000000000001</v>
      </c>
      <c r="P8211">
        <v>3.8300000000000001E-2</v>
      </c>
      <c r="Q8211">
        <v>1423635.977</v>
      </c>
      <c r="R8211" t="s">
        <v>34</v>
      </c>
      <c r="S8211" t="s">
        <v>27</v>
      </c>
      <c r="T8211" t="s">
        <v>89</v>
      </c>
      <c r="V8211" t="s">
        <v>40</v>
      </c>
      <c r="Y8211" t="s">
        <v>297</v>
      </c>
    </row>
    <row r="8212" spans="1:25" x14ac:dyDescent="0.45">
      <c r="A8212" t="s">
        <v>274</v>
      </c>
      <c r="B8212" t="s">
        <v>657</v>
      </c>
      <c r="C8212">
        <v>50497</v>
      </c>
      <c r="D8212">
        <v>4001</v>
      </c>
      <c r="F8212">
        <v>2016</v>
      </c>
      <c r="G8212">
        <v>2737</v>
      </c>
      <c r="H8212">
        <v>2655.92</v>
      </c>
      <c r="I8212">
        <v>90719.82</v>
      </c>
      <c r="K8212">
        <v>0.35</v>
      </c>
      <c r="L8212">
        <v>1E-3</v>
      </c>
      <c r="M8212">
        <v>69231.48</v>
      </c>
      <c r="N8212">
        <v>5.9200000000000003E-2</v>
      </c>
      <c r="O8212">
        <v>20.716999999999999</v>
      </c>
      <c r="P8212">
        <v>3.9199999999999999E-2</v>
      </c>
      <c r="Q8212">
        <v>1164942.4680000001</v>
      </c>
      <c r="R8212" t="s">
        <v>34</v>
      </c>
      <c r="S8212" t="s">
        <v>27</v>
      </c>
      <c r="T8212" t="s">
        <v>89</v>
      </c>
      <c r="V8212" t="s">
        <v>40</v>
      </c>
      <c r="Y8212" t="s">
        <v>297</v>
      </c>
    </row>
    <row r="8213" spans="1:25" x14ac:dyDescent="0.45">
      <c r="A8213" t="s">
        <v>274</v>
      </c>
      <c r="B8213" t="s">
        <v>657</v>
      </c>
      <c r="C8213">
        <v>50497</v>
      </c>
      <c r="D8213">
        <v>4001</v>
      </c>
      <c r="F8213">
        <v>2017</v>
      </c>
      <c r="G8213">
        <v>170</v>
      </c>
      <c r="H8213">
        <v>144.5</v>
      </c>
      <c r="I8213">
        <v>4142.1899999999996</v>
      </c>
      <c r="K8213">
        <v>1.7000000000000001E-2</v>
      </c>
      <c r="L8213">
        <v>1E-3</v>
      </c>
      <c r="M8213">
        <v>3373.2040000000002</v>
      </c>
      <c r="N8213">
        <v>5.9299999999999999E-2</v>
      </c>
      <c r="O8213">
        <v>1.3620000000000001</v>
      </c>
      <c r="P8213">
        <v>6.8900000000000003E-2</v>
      </c>
      <c r="Q8213">
        <v>56751.841</v>
      </c>
      <c r="R8213" t="s">
        <v>34</v>
      </c>
      <c r="S8213" t="s">
        <v>27</v>
      </c>
      <c r="T8213" t="s">
        <v>89</v>
      </c>
      <c r="V8213" t="s">
        <v>40</v>
      </c>
      <c r="Y8213" t="s">
        <v>299</v>
      </c>
    </row>
    <row r="8214" spans="1:25" x14ac:dyDescent="0.45">
      <c r="A8214" t="s">
        <v>274</v>
      </c>
      <c r="B8214" t="s">
        <v>657</v>
      </c>
      <c r="C8214">
        <v>50497</v>
      </c>
      <c r="D8214">
        <v>4001</v>
      </c>
      <c r="F8214">
        <v>2018</v>
      </c>
      <c r="G8214">
        <v>14</v>
      </c>
      <c r="H8214">
        <v>10.11</v>
      </c>
      <c r="I8214">
        <v>151.78</v>
      </c>
      <c r="K8214">
        <v>1E-3</v>
      </c>
      <c r="L8214">
        <v>1E-3</v>
      </c>
      <c r="M8214">
        <v>139.69999999999999</v>
      </c>
      <c r="N8214">
        <v>5.9299999999999999E-2</v>
      </c>
      <c r="O8214">
        <v>6.7000000000000004E-2</v>
      </c>
      <c r="P8214">
        <v>0.10150000000000001</v>
      </c>
      <c r="Q8214">
        <v>2352.1849999999999</v>
      </c>
      <c r="R8214" t="s">
        <v>34</v>
      </c>
      <c r="S8214" t="s">
        <v>27</v>
      </c>
      <c r="T8214" t="s">
        <v>89</v>
      </c>
      <c r="V8214" t="s">
        <v>40</v>
      </c>
      <c r="Y8214" t="s">
        <v>299</v>
      </c>
    </row>
    <row r="8215" spans="1:25" x14ac:dyDescent="0.45">
      <c r="A8215" t="s">
        <v>274</v>
      </c>
      <c r="B8215" t="s">
        <v>657</v>
      </c>
      <c r="C8215">
        <v>50497</v>
      </c>
      <c r="D8215">
        <v>4001</v>
      </c>
      <c r="F8215">
        <v>2019</v>
      </c>
      <c r="G8215">
        <v>0</v>
      </c>
      <c r="H8215">
        <v>0</v>
      </c>
      <c r="R8215" t="s">
        <v>34</v>
      </c>
      <c r="S8215" t="s">
        <v>27</v>
      </c>
      <c r="T8215" t="s">
        <v>89</v>
      </c>
      <c r="V8215" t="s">
        <v>40</v>
      </c>
      <c r="Y8215" t="s">
        <v>299</v>
      </c>
    </row>
    <row r="8216" spans="1:25" x14ac:dyDescent="0.45">
      <c r="A8216" t="s">
        <v>25</v>
      </c>
      <c r="B8216" t="s">
        <v>658</v>
      </c>
      <c r="C8216">
        <v>50498</v>
      </c>
      <c r="D8216" t="s">
        <v>659</v>
      </c>
      <c r="F8216">
        <v>2009</v>
      </c>
      <c r="G8216">
        <v>240</v>
      </c>
      <c r="H8216">
        <v>207.25</v>
      </c>
      <c r="I8216">
        <v>7968</v>
      </c>
      <c r="K8216">
        <v>0.55500000000000005</v>
      </c>
      <c r="L8216">
        <v>0.02</v>
      </c>
      <c r="M8216">
        <v>4254.625</v>
      </c>
      <c r="N8216">
        <v>6.3299999999999995E-2</v>
      </c>
      <c r="O8216">
        <v>4.1230000000000002</v>
      </c>
      <c r="P8216">
        <v>0.1386</v>
      </c>
      <c r="Q8216">
        <v>69013.975000000006</v>
      </c>
      <c r="R8216" t="s">
        <v>34</v>
      </c>
      <c r="S8216" t="s">
        <v>38</v>
      </c>
      <c r="T8216" t="s">
        <v>89</v>
      </c>
      <c r="V8216" t="s">
        <v>251</v>
      </c>
      <c r="Y8216" t="s">
        <v>35</v>
      </c>
    </row>
    <row r="8217" spans="1:25" x14ac:dyDescent="0.45">
      <c r="A8217" t="s">
        <v>25</v>
      </c>
      <c r="B8217" t="s">
        <v>658</v>
      </c>
      <c r="C8217">
        <v>50498</v>
      </c>
      <c r="D8217" t="s">
        <v>659</v>
      </c>
      <c r="F8217">
        <v>2010</v>
      </c>
      <c r="G8217">
        <v>341</v>
      </c>
      <c r="H8217">
        <v>307.5</v>
      </c>
      <c r="I8217">
        <v>11457.5</v>
      </c>
      <c r="K8217">
        <v>0.159</v>
      </c>
      <c r="L8217">
        <v>4.4999999999999997E-3</v>
      </c>
      <c r="M8217">
        <v>6245.3249999999998</v>
      </c>
      <c r="N8217">
        <v>6.0900000000000003E-2</v>
      </c>
      <c r="O8217">
        <v>5.9359999999999999</v>
      </c>
      <c r="P8217">
        <v>0.13739999999999999</v>
      </c>
      <c r="Q8217">
        <v>103235.6</v>
      </c>
      <c r="R8217" t="s">
        <v>34</v>
      </c>
      <c r="S8217" t="s">
        <v>38</v>
      </c>
      <c r="T8217" t="s">
        <v>89</v>
      </c>
      <c r="V8217" t="s">
        <v>251</v>
      </c>
      <c r="Y8217" t="s">
        <v>35</v>
      </c>
    </row>
    <row r="8218" spans="1:25" x14ac:dyDescent="0.45">
      <c r="A8218" t="s">
        <v>25</v>
      </c>
      <c r="B8218" t="s">
        <v>658</v>
      </c>
      <c r="C8218">
        <v>50498</v>
      </c>
      <c r="D8218" t="s">
        <v>659</v>
      </c>
      <c r="F8218">
        <v>2011</v>
      </c>
      <c r="G8218">
        <v>170</v>
      </c>
      <c r="H8218">
        <v>152.5</v>
      </c>
      <c r="I8218">
        <v>6135</v>
      </c>
      <c r="K8218">
        <v>5.2999999999999999E-2</v>
      </c>
      <c r="L8218">
        <v>4.4000000000000003E-3</v>
      </c>
      <c r="M8218">
        <v>3356.4250000000002</v>
      </c>
      <c r="N8218">
        <v>6.0699999999999997E-2</v>
      </c>
      <c r="O8218">
        <v>2.9929999999999999</v>
      </c>
      <c r="P8218">
        <v>0.13059999999999999</v>
      </c>
      <c r="Q8218">
        <v>55956.125</v>
      </c>
      <c r="R8218" t="s">
        <v>34</v>
      </c>
      <c r="S8218" t="s">
        <v>38</v>
      </c>
      <c r="T8218" t="s">
        <v>89</v>
      </c>
      <c r="V8218" t="s">
        <v>251</v>
      </c>
      <c r="Y8218" t="s">
        <v>35</v>
      </c>
    </row>
    <row r="8219" spans="1:25" x14ac:dyDescent="0.45">
      <c r="A8219" t="s">
        <v>25</v>
      </c>
      <c r="B8219" t="s">
        <v>658</v>
      </c>
      <c r="C8219">
        <v>50498</v>
      </c>
      <c r="D8219" t="s">
        <v>659</v>
      </c>
      <c r="F8219">
        <v>2012</v>
      </c>
      <c r="G8219">
        <v>662</v>
      </c>
      <c r="H8219">
        <v>601.59</v>
      </c>
      <c r="I8219">
        <v>25409.27</v>
      </c>
      <c r="K8219">
        <v>0.13100000000000001</v>
      </c>
      <c r="L8219">
        <v>1.6999999999999999E-3</v>
      </c>
      <c r="M8219">
        <v>14771.225</v>
      </c>
      <c r="N8219">
        <v>5.9499999999999997E-2</v>
      </c>
      <c r="O8219">
        <v>11.542999999999999</v>
      </c>
      <c r="P8219">
        <v>0.1003</v>
      </c>
      <c r="Q8219">
        <v>247740.53200000001</v>
      </c>
      <c r="R8219" t="s">
        <v>34</v>
      </c>
      <c r="S8219" t="s">
        <v>38</v>
      </c>
      <c r="T8219" t="s">
        <v>89</v>
      </c>
      <c r="V8219" t="s">
        <v>251</v>
      </c>
      <c r="Y8219" t="s">
        <v>35</v>
      </c>
    </row>
    <row r="8220" spans="1:25" x14ac:dyDescent="0.45">
      <c r="A8220" t="s">
        <v>25</v>
      </c>
      <c r="B8220" t="s">
        <v>658</v>
      </c>
      <c r="C8220">
        <v>50498</v>
      </c>
      <c r="D8220" t="s">
        <v>659</v>
      </c>
      <c r="F8220">
        <v>2013</v>
      </c>
      <c r="G8220">
        <v>623</v>
      </c>
      <c r="H8220">
        <v>574.29999999999995</v>
      </c>
      <c r="I8220">
        <v>25568.68</v>
      </c>
      <c r="K8220">
        <v>0.17599999999999999</v>
      </c>
      <c r="L8220">
        <v>1.9E-3</v>
      </c>
      <c r="M8220">
        <v>16098.079</v>
      </c>
      <c r="N8220">
        <v>6.0100000000000001E-2</v>
      </c>
      <c r="O8220">
        <v>12.917</v>
      </c>
      <c r="P8220">
        <v>0.1042</v>
      </c>
      <c r="Q8220">
        <v>267872.136</v>
      </c>
      <c r="R8220" t="s">
        <v>34</v>
      </c>
      <c r="S8220" t="s">
        <v>38</v>
      </c>
      <c r="T8220" t="s">
        <v>89</v>
      </c>
      <c r="V8220" t="s">
        <v>251</v>
      </c>
      <c r="Y8220" t="s">
        <v>35</v>
      </c>
    </row>
    <row r="8221" spans="1:25" x14ac:dyDescent="0.45">
      <c r="A8221" t="s">
        <v>25</v>
      </c>
      <c r="B8221" t="s">
        <v>658</v>
      </c>
      <c r="C8221">
        <v>50498</v>
      </c>
      <c r="D8221" t="s">
        <v>659</v>
      </c>
      <c r="F8221">
        <v>2014</v>
      </c>
      <c r="G8221">
        <v>697</v>
      </c>
      <c r="H8221">
        <v>631.78</v>
      </c>
      <c r="I8221">
        <v>28487.61</v>
      </c>
      <c r="K8221">
        <v>1.02</v>
      </c>
      <c r="L8221">
        <v>8.8999999999999999E-3</v>
      </c>
      <c r="M8221">
        <v>17848.861000000001</v>
      </c>
      <c r="N8221">
        <v>6.3899999999999998E-2</v>
      </c>
      <c r="O8221">
        <v>18.100000000000001</v>
      </c>
      <c r="P8221">
        <v>0.14369999999999999</v>
      </c>
      <c r="Q8221">
        <v>281915.47100000002</v>
      </c>
      <c r="R8221" t="s">
        <v>34</v>
      </c>
      <c r="S8221" t="s">
        <v>38</v>
      </c>
      <c r="T8221" t="s">
        <v>89</v>
      </c>
      <c r="V8221" t="s">
        <v>251</v>
      </c>
      <c r="Y8221" t="s">
        <v>35</v>
      </c>
    </row>
    <row r="8222" spans="1:25" x14ac:dyDescent="0.45">
      <c r="A8222" t="s">
        <v>25</v>
      </c>
      <c r="B8222" t="s">
        <v>658</v>
      </c>
      <c r="C8222">
        <v>50498</v>
      </c>
      <c r="D8222" t="s">
        <v>659</v>
      </c>
      <c r="F8222">
        <v>2015</v>
      </c>
      <c r="G8222">
        <v>1798</v>
      </c>
      <c r="H8222">
        <v>1751.63</v>
      </c>
      <c r="I8222">
        <v>86883.48</v>
      </c>
      <c r="K8222">
        <v>0.248</v>
      </c>
      <c r="L8222">
        <v>1E-3</v>
      </c>
      <c r="M8222">
        <v>45880.79</v>
      </c>
      <c r="N8222">
        <v>6.0100000000000001E-2</v>
      </c>
      <c r="O8222">
        <v>35.43</v>
      </c>
      <c r="P8222">
        <v>9.7299999999999998E-2</v>
      </c>
      <c r="Q8222">
        <v>762474.80599999998</v>
      </c>
      <c r="R8222" t="s">
        <v>34</v>
      </c>
      <c r="S8222" t="s">
        <v>38</v>
      </c>
      <c r="T8222" t="s">
        <v>89</v>
      </c>
      <c r="V8222" t="s">
        <v>251</v>
      </c>
      <c r="Y8222" t="s">
        <v>36</v>
      </c>
    </row>
    <row r="8223" spans="1:25" x14ac:dyDescent="0.45">
      <c r="A8223" t="s">
        <v>25</v>
      </c>
      <c r="B8223" t="s">
        <v>658</v>
      </c>
      <c r="C8223">
        <v>50498</v>
      </c>
      <c r="D8223" t="s">
        <v>659</v>
      </c>
      <c r="F8223">
        <v>2016</v>
      </c>
      <c r="G8223">
        <v>2191</v>
      </c>
      <c r="H8223">
        <v>2158.85</v>
      </c>
      <c r="I8223">
        <v>109072.84</v>
      </c>
      <c r="K8223">
        <v>0.29499999999999998</v>
      </c>
      <c r="L8223">
        <v>1E-3</v>
      </c>
      <c r="M8223">
        <v>57134.857000000004</v>
      </c>
      <c r="N8223">
        <v>5.9499999999999997E-2</v>
      </c>
      <c r="O8223">
        <v>38.765000000000001</v>
      </c>
      <c r="P8223">
        <v>8.3500000000000005E-2</v>
      </c>
      <c r="Q8223">
        <v>957518.65300000005</v>
      </c>
      <c r="R8223" t="s">
        <v>34</v>
      </c>
      <c r="S8223" t="s">
        <v>38</v>
      </c>
      <c r="T8223" t="s">
        <v>89</v>
      </c>
      <c r="V8223" t="s">
        <v>251</v>
      </c>
      <c r="Y8223" t="s">
        <v>36</v>
      </c>
    </row>
    <row r="8224" spans="1:25" x14ac:dyDescent="0.45">
      <c r="A8224" t="s">
        <v>25</v>
      </c>
      <c r="B8224" t="s">
        <v>658</v>
      </c>
      <c r="C8224">
        <v>50498</v>
      </c>
      <c r="D8224" t="s">
        <v>659</v>
      </c>
      <c r="F8224">
        <v>2017</v>
      </c>
      <c r="G8224">
        <v>1018</v>
      </c>
      <c r="H8224">
        <v>985.41</v>
      </c>
      <c r="I8224">
        <v>52740.49</v>
      </c>
      <c r="K8224">
        <v>0.14099999999999999</v>
      </c>
      <c r="L8224">
        <v>1E-3</v>
      </c>
      <c r="M8224">
        <v>27455.552</v>
      </c>
      <c r="N8224">
        <v>5.9799999999999999E-2</v>
      </c>
      <c r="O8224">
        <v>22.626999999999999</v>
      </c>
      <c r="P8224">
        <v>0.1028</v>
      </c>
      <c r="Q8224">
        <v>458949.951</v>
      </c>
      <c r="R8224" t="s">
        <v>34</v>
      </c>
      <c r="S8224" t="s">
        <v>38</v>
      </c>
      <c r="T8224" t="s">
        <v>89</v>
      </c>
      <c r="V8224" t="s">
        <v>251</v>
      </c>
      <c r="Y8224" t="s">
        <v>36</v>
      </c>
    </row>
    <row r="8225" spans="1:25" x14ac:dyDescent="0.45">
      <c r="A8225" t="s">
        <v>25</v>
      </c>
      <c r="B8225" t="s">
        <v>658</v>
      </c>
      <c r="C8225">
        <v>50498</v>
      </c>
      <c r="D8225" t="s">
        <v>659</v>
      </c>
      <c r="F8225">
        <v>2018</v>
      </c>
      <c r="G8225">
        <v>1163</v>
      </c>
      <c r="H8225">
        <v>1126.21</v>
      </c>
      <c r="I8225">
        <v>56831.59</v>
      </c>
      <c r="K8225">
        <v>0.157</v>
      </c>
      <c r="L8225">
        <v>1E-3</v>
      </c>
      <c r="M8225">
        <v>30203.050999999999</v>
      </c>
      <c r="N8225">
        <v>0.06</v>
      </c>
      <c r="O8225">
        <v>24.981000000000002</v>
      </c>
      <c r="P8225">
        <v>0.1027</v>
      </c>
      <c r="Q8225">
        <v>501991.18599999999</v>
      </c>
      <c r="R8225" t="s">
        <v>34</v>
      </c>
      <c r="S8225" t="s">
        <v>38</v>
      </c>
      <c r="T8225" t="s">
        <v>89</v>
      </c>
      <c r="V8225" t="s">
        <v>251</v>
      </c>
      <c r="Y8225" t="s">
        <v>36</v>
      </c>
    </row>
    <row r="8226" spans="1:25" x14ac:dyDescent="0.45">
      <c r="A8226" t="s">
        <v>25</v>
      </c>
      <c r="B8226" t="s">
        <v>658</v>
      </c>
      <c r="C8226">
        <v>50498</v>
      </c>
      <c r="D8226" t="s">
        <v>659</v>
      </c>
      <c r="F8226">
        <v>2019</v>
      </c>
      <c r="G8226">
        <v>171</v>
      </c>
      <c r="H8226">
        <v>154.28</v>
      </c>
      <c r="I8226">
        <v>6728.54</v>
      </c>
      <c r="K8226">
        <v>1.7000000000000001E-2</v>
      </c>
      <c r="L8226">
        <v>1E-3</v>
      </c>
      <c r="M8226">
        <v>3418.7</v>
      </c>
      <c r="N8226">
        <v>5.9299999999999999E-2</v>
      </c>
      <c r="O8226">
        <v>3.0169999999999999</v>
      </c>
      <c r="P8226">
        <v>0.1139</v>
      </c>
      <c r="Q8226">
        <v>57526.697999999997</v>
      </c>
      <c r="R8226" t="s">
        <v>34</v>
      </c>
      <c r="S8226" t="s">
        <v>38</v>
      </c>
      <c r="T8226" t="s">
        <v>89</v>
      </c>
      <c r="V8226" t="s">
        <v>251</v>
      </c>
      <c r="Y8226" t="s">
        <v>36</v>
      </c>
    </row>
    <row r="8227" spans="1:25" x14ac:dyDescent="0.45">
      <c r="A8227" t="s">
        <v>25</v>
      </c>
      <c r="B8227" t="s">
        <v>658</v>
      </c>
      <c r="C8227">
        <v>50498</v>
      </c>
      <c r="D8227" t="s">
        <v>659</v>
      </c>
      <c r="F8227">
        <v>2020</v>
      </c>
      <c r="G8227">
        <v>267</v>
      </c>
      <c r="H8227">
        <v>243.23</v>
      </c>
      <c r="I8227">
        <v>11320.03</v>
      </c>
      <c r="K8227">
        <v>0.03</v>
      </c>
      <c r="L8227">
        <v>1E-3</v>
      </c>
      <c r="M8227">
        <v>5900.8670000000002</v>
      </c>
      <c r="N8227">
        <v>5.9200000000000003E-2</v>
      </c>
      <c r="O8227">
        <v>5.1239999999999997</v>
      </c>
      <c r="P8227">
        <v>0.1116</v>
      </c>
      <c r="Q8227">
        <v>99298.289000000004</v>
      </c>
      <c r="R8227" t="s">
        <v>34</v>
      </c>
      <c r="S8227" t="s">
        <v>38</v>
      </c>
      <c r="T8227" t="s">
        <v>89</v>
      </c>
      <c r="V8227" t="s">
        <v>251</v>
      </c>
      <c r="Y8227" t="s">
        <v>36</v>
      </c>
    </row>
    <row r="8228" spans="1:25" x14ac:dyDescent="0.45">
      <c r="A8228" t="s">
        <v>25</v>
      </c>
      <c r="B8228" t="s">
        <v>658</v>
      </c>
      <c r="C8228">
        <v>50498</v>
      </c>
      <c r="D8228" t="s">
        <v>659</v>
      </c>
      <c r="F8228">
        <v>2021</v>
      </c>
      <c r="G8228">
        <v>0</v>
      </c>
      <c r="H8228">
        <v>0</v>
      </c>
      <c r="R8228" t="s">
        <v>34</v>
      </c>
      <c r="S8228" t="s">
        <v>38</v>
      </c>
      <c r="T8228" t="s">
        <v>89</v>
      </c>
      <c r="V8228" t="s">
        <v>251</v>
      </c>
      <c r="Y8228" t="s">
        <v>135</v>
      </c>
    </row>
    <row r="8229" spans="1:25" x14ac:dyDescent="0.45">
      <c r="A8229" t="s">
        <v>274</v>
      </c>
      <c r="B8229" t="s">
        <v>660</v>
      </c>
      <c r="C8229">
        <v>50561</v>
      </c>
      <c r="D8229">
        <v>1</v>
      </c>
      <c r="F8229">
        <v>2009</v>
      </c>
      <c r="G8229">
        <v>630</v>
      </c>
      <c r="H8229">
        <v>622.63</v>
      </c>
      <c r="I8229">
        <v>49820.19</v>
      </c>
      <c r="K8229">
        <v>0.13700000000000001</v>
      </c>
      <c r="L8229">
        <v>1E-3</v>
      </c>
      <c r="M8229">
        <v>26980.691999999999</v>
      </c>
      <c r="N8229">
        <v>5.8999999999999997E-2</v>
      </c>
      <c r="O8229">
        <v>5.5670000000000002</v>
      </c>
      <c r="P8229">
        <v>2.5999999999999999E-2</v>
      </c>
      <c r="Q8229">
        <v>453999.16899999999</v>
      </c>
      <c r="R8229" t="s">
        <v>34</v>
      </c>
      <c r="S8229" t="s">
        <v>38</v>
      </c>
      <c r="T8229" t="s">
        <v>89</v>
      </c>
      <c r="V8229" t="s">
        <v>302</v>
      </c>
      <c r="Y8229" t="s">
        <v>107</v>
      </c>
    </row>
    <row r="8230" spans="1:25" x14ac:dyDescent="0.45">
      <c r="A8230" t="s">
        <v>274</v>
      </c>
      <c r="B8230" t="s">
        <v>660</v>
      </c>
      <c r="C8230">
        <v>50561</v>
      </c>
      <c r="D8230">
        <v>1</v>
      </c>
      <c r="F8230">
        <v>2010</v>
      </c>
      <c r="G8230">
        <v>165</v>
      </c>
      <c r="H8230">
        <v>156.97</v>
      </c>
      <c r="I8230">
        <v>13750.17</v>
      </c>
      <c r="K8230">
        <v>3.6999999999999998E-2</v>
      </c>
      <c r="L8230">
        <v>1E-3</v>
      </c>
      <c r="M8230">
        <v>7485.085</v>
      </c>
      <c r="N8230">
        <v>5.8999999999999997E-2</v>
      </c>
      <c r="O8230">
        <v>2.1930000000000001</v>
      </c>
      <c r="P8230">
        <v>4.3299999999999998E-2</v>
      </c>
      <c r="Q8230">
        <v>125946.226</v>
      </c>
      <c r="R8230" t="s">
        <v>34</v>
      </c>
      <c r="S8230" t="s">
        <v>38</v>
      </c>
      <c r="T8230" t="s">
        <v>89</v>
      </c>
      <c r="V8230" t="s">
        <v>302</v>
      </c>
      <c r="Y8230" t="s">
        <v>107</v>
      </c>
    </row>
    <row r="8231" spans="1:25" x14ac:dyDescent="0.45">
      <c r="A8231" t="s">
        <v>274</v>
      </c>
      <c r="B8231" t="s">
        <v>660</v>
      </c>
      <c r="C8231">
        <v>50561</v>
      </c>
      <c r="D8231">
        <v>1</v>
      </c>
      <c r="F8231">
        <v>2011</v>
      </c>
      <c r="G8231">
        <v>1034</v>
      </c>
      <c r="H8231">
        <v>984.74</v>
      </c>
      <c r="I8231">
        <v>82095.59</v>
      </c>
      <c r="K8231">
        <v>0.22800000000000001</v>
      </c>
      <c r="L8231">
        <v>1E-3</v>
      </c>
      <c r="M8231">
        <v>45188.232000000004</v>
      </c>
      <c r="N8231">
        <v>5.8999999999999997E-2</v>
      </c>
      <c r="O8231">
        <v>12.45</v>
      </c>
      <c r="P8231">
        <v>4.1500000000000002E-2</v>
      </c>
      <c r="Q8231">
        <v>760352.14500000002</v>
      </c>
      <c r="R8231" t="s">
        <v>34</v>
      </c>
      <c r="S8231" t="s">
        <v>38</v>
      </c>
      <c r="T8231" t="s">
        <v>89</v>
      </c>
      <c r="V8231" t="s">
        <v>302</v>
      </c>
      <c r="Y8231" t="s">
        <v>107</v>
      </c>
    </row>
    <row r="8232" spans="1:25" x14ac:dyDescent="0.45">
      <c r="A8232" t="s">
        <v>274</v>
      </c>
      <c r="B8232" t="s">
        <v>660</v>
      </c>
      <c r="C8232">
        <v>50561</v>
      </c>
      <c r="D8232">
        <v>1</v>
      </c>
      <c r="F8232">
        <v>2012</v>
      </c>
      <c r="G8232">
        <v>871</v>
      </c>
      <c r="H8232">
        <v>821.14</v>
      </c>
      <c r="I8232">
        <v>72063.61</v>
      </c>
      <c r="K8232">
        <v>0.19900000000000001</v>
      </c>
      <c r="L8232">
        <v>1E-3</v>
      </c>
      <c r="M8232">
        <v>39376.330999999998</v>
      </c>
      <c r="N8232">
        <v>5.8999999999999997E-2</v>
      </c>
      <c r="O8232">
        <v>12.372</v>
      </c>
      <c r="P8232">
        <v>4.6800000000000001E-2</v>
      </c>
      <c r="Q8232">
        <v>662549.14800000004</v>
      </c>
      <c r="R8232" t="s">
        <v>34</v>
      </c>
      <c r="S8232" t="s">
        <v>38</v>
      </c>
      <c r="T8232" t="s">
        <v>89</v>
      </c>
      <c r="V8232" t="s">
        <v>302</v>
      </c>
      <c r="Y8232" t="s">
        <v>277</v>
      </c>
    </row>
    <row r="8233" spans="1:25" x14ac:dyDescent="0.45">
      <c r="A8233" t="s">
        <v>274</v>
      </c>
      <c r="B8233" t="s">
        <v>660</v>
      </c>
      <c r="C8233">
        <v>50561</v>
      </c>
      <c r="D8233">
        <v>1</v>
      </c>
      <c r="F8233">
        <v>2013</v>
      </c>
      <c r="G8233">
        <v>706</v>
      </c>
      <c r="H8233">
        <v>665.54</v>
      </c>
      <c r="I8233">
        <v>58344.97</v>
      </c>
      <c r="K8233">
        <v>0.161</v>
      </c>
      <c r="L8233">
        <v>1E-3</v>
      </c>
      <c r="M8233">
        <v>31931.589</v>
      </c>
      <c r="N8233">
        <v>5.8999999999999997E-2</v>
      </c>
      <c r="O8233">
        <v>10.226000000000001</v>
      </c>
      <c r="P8233">
        <v>4.6300000000000001E-2</v>
      </c>
      <c r="Q8233">
        <v>537320.79099999997</v>
      </c>
      <c r="R8233" t="s">
        <v>34</v>
      </c>
      <c r="S8233" t="s">
        <v>38</v>
      </c>
      <c r="T8233" t="s">
        <v>89</v>
      </c>
      <c r="V8233" t="s">
        <v>302</v>
      </c>
      <c r="Y8233" t="s">
        <v>277</v>
      </c>
    </row>
    <row r="8234" spans="1:25" x14ac:dyDescent="0.45">
      <c r="A8234" t="s">
        <v>274</v>
      </c>
      <c r="B8234" t="s">
        <v>660</v>
      </c>
      <c r="C8234">
        <v>50561</v>
      </c>
      <c r="D8234">
        <v>1</v>
      </c>
      <c r="F8234">
        <v>2014</v>
      </c>
      <c r="G8234">
        <v>1961</v>
      </c>
      <c r="H8234">
        <v>1887.38</v>
      </c>
      <c r="I8234">
        <v>203216.73</v>
      </c>
      <c r="K8234">
        <v>0.52600000000000002</v>
      </c>
      <c r="L8234">
        <v>1E-3</v>
      </c>
      <c r="M8234">
        <v>104242.317</v>
      </c>
      <c r="N8234">
        <v>5.8999999999999997E-2</v>
      </c>
      <c r="O8234">
        <v>25.061</v>
      </c>
      <c r="P8234">
        <v>3.5099999999999999E-2</v>
      </c>
      <c r="Q8234">
        <v>1754073.8319999999</v>
      </c>
      <c r="R8234" t="s">
        <v>34</v>
      </c>
      <c r="S8234" t="s">
        <v>38</v>
      </c>
      <c r="T8234" t="s">
        <v>89</v>
      </c>
      <c r="V8234" t="s">
        <v>302</v>
      </c>
      <c r="Y8234" t="s">
        <v>277</v>
      </c>
    </row>
    <row r="8235" spans="1:25" x14ac:dyDescent="0.45">
      <c r="A8235" t="s">
        <v>274</v>
      </c>
      <c r="B8235" t="s">
        <v>660</v>
      </c>
      <c r="C8235">
        <v>50561</v>
      </c>
      <c r="D8235">
        <v>1</v>
      </c>
      <c r="F8235">
        <v>2015</v>
      </c>
      <c r="G8235">
        <v>3764</v>
      </c>
      <c r="H8235">
        <v>3685.55</v>
      </c>
      <c r="I8235">
        <v>410476.32</v>
      </c>
      <c r="K8235">
        <v>1.0509999999999999</v>
      </c>
      <c r="L8235">
        <v>1E-3</v>
      </c>
      <c r="M8235">
        <v>208247.78099999999</v>
      </c>
      <c r="N8235">
        <v>5.8999999999999997E-2</v>
      </c>
      <c r="O8235">
        <v>43.625</v>
      </c>
      <c r="P8235">
        <v>2.8299999999999999E-2</v>
      </c>
      <c r="Q8235">
        <v>3504228.145</v>
      </c>
      <c r="R8235" t="s">
        <v>34</v>
      </c>
      <c r="S8235" t="s">
        <v>38</v>
      </c>
      <c r="T8235" t="s">
        <v>89</v>
      </c>
      <c r="V8235" t="s">
        <v>302</v>
      </c>
      <c r="Y8235" t="s">
        <v>297</v>
      </c>
    </row>
    <row r="8236" spans="1:25" x14ac:dyDescent="0.45">
      <c r="A8236" t="s">
        <v>274</v>
      </c>
      <c r="B8236" t="s">
        <v>660</v>
      </c>
      <c r="C8236">
        <v>50561</v>
      </c>
      <c r="D8236">
        <v>1</v>
      </c>
      <c r="F8236">
        <v>2016</v>
      </c>
      <c r="G8236">
        <v>3482</v>
      </c>
      <c r="H8236">
        <v>3445.04</v>
      </c>
      <c r="I8236">
        <v>377077.72</v>
      </c>
      <c r="K8236">
        <v>0.99</v>
      </c>
      <c r="L8236">
        <v>1E-3</v>
      </c>
      <c r="M8236">
        <v>196121.8</v>
      </c>
      <c r="N8236">
        <v>5.8999999999999997E-2</v>
      </c>
      <c r="O8236">
        <v>41.546999999999997</v>
      </c>
      <c r="P8236">
        <v>2.6800000000000001E-2</v>
      </c>
      <c r="Q8236">
        <v>3300136.466</v>
      </c>
      <c r="R8236" t="s">
        <v>34</v>
      </c>
      <c r="S8236" t="s">
        <v>38</v>
      </c>
      <c r="T8236" t="s">
        <v>89</v>
      </c>
      <c r="V8236" t="s">
        <v>302</v>
      </c>
      <c r="Y8236" t="s">
        <v>297</v>
      </c>
    </row>
    <row r="8237" spans="1:25" x14ac:dyDescent="0.45">
      <c r="A8237" t="s">
        <v>274</v>
      </c>
      <c r="B8237" t="s">
        <v>660</v>
      </c>
      <c r="C8237">
        <v>50561</v>
      </c>
      <c r="D8237">
        <v>1</v>
      </c>
      <c r="F8237">
        <v>2017</v>
      </c>
      <c r="G8237">
        <v>2992</v>
      </c>
      <c r="H8237">
        <v>2942.33</v>
      </c>
      <c r="I8237">
        <v>324364.40999999997</v>
      </c>
      <c r="K8237">
        <v>0.84799999999999998</v>
      </c>
      <c r="L8237">
        <v>1E-3</v>
      </c>
      <c r="M8237">
        <v>167891.81</v>
      </c>
      <c r="N8237">
        <v>5.8999999999999997E-2</v>
      </c>
      <c r="O8237">
        <v>36.158000000000001</v>
      </c>
      <c r="P8237">
        <v>2.8000000000000001E-2</v>
      </c>
      <c r="Q8237">
        <v>2825060.7009999999</v>
      </c>
      <c r="R8237" t="s">
        <v>34</v>
      </c>
      <c r="S8237" t="s">
        <v>38</v>
      </c>
      <c r="T8237" t="s">
        <v>89</v>
      </c>
      <c r="V8237" t="s">
        <v>302</v>
      </c>
      <c r="Y8237" t="s">
        <v>299</v>
      </c>
    </row>
    <row r="8238" spans="1:25" x14ac:dyDescent="0.45">
      <c r="A8238" t="s">
        <v>274</v>
      </c>
      <c r="B8238" t="s">
        <v>660</v>
      </c>
      <c r="C8238">
        <v>50561</v>
      </c>
      <c r="D8238">
        <v>1</v>
      </c>
      <c r="F8238">
        <v>2018</v>
      </c>
      <c r="G8238">
        <v>2325</v>
      </c>
      <c r="H8238">
        <v>2229.58</v>
      </c>
      <c r="I8238">
        <v>230959.42</v>
      </c>
      <c r="K8238">
        <v>0.629</v>
      </c>
      <c r="L8238">
        <v>1E-3</v>
      </c>
      <c r="M8238">
        <v>123944.06200000001</v>
      </c>
      <c r="N8238">
        <v>5.9400000000000001E-2</v>
      </c>
      <c r="O8238">
        <v>27.760999999999999</v>
      </c>
      <c r="P8238">
        <v>3.2199999999999999E-2</v>
      </c>
      <c r="Q8238">
        <v>2081759.7009999999</v>
      </c>
      <c r="R8238" t="s">
        <v>34</v>
      </c>
      <c r="S8238" t="s">
        <v>38</v>
      </c>
      <c r="T8238" t="s">
        <v>89</v>
      </c>
      <c r="V8238" t="s">
        <v>302</v>
      </c>
      <c r="Y8238" t="s">
        <v>299</v>
      </c>
    </row>
    <row r="8239" spans="1:25" x14ac:dyDescent="0.45">
      <c r="A8239" t="s">
        <v>274</v>
      </c>
      <c r="B8239" t="s">
        <v>660</v>
      </c>
      <c r="C8239">
        <v>50561</v>
      </c>
      <c r="D8239">
        <v>1</v>
      </c>
      <c r="F8239">
        <v>2019</v>
      </c>
      <c r="G8239">
        <v>2998</v>
      </c>
      <c r="H8239">
        <v>2947.72</v>
      </c>
      <c r="I8239">
        <v>346146.45</v>
      </c>
      <c r="K8239">
        <v>0.84799999999999998</v>
      </c>
      <c r="L8239">
        <v>1E-3</v>
      </c>
      <c r="M8239">
        <v>167034.76</v>
      </c>
      <c r="N8239">
        <v>5.9200000000000003E-2</v>
      </c>
      <c r="O8239">
        <v>36.488</v>
      </c>
      <c r="P8239">
        <v>2.8299999999999999E-2</v>
      </c>
      <c r="Q8239">
        <v>2805341.9989999998</v>
      </c>
      <c r="R8239" t="s">
        <v>34</v>
      </c>
      <c r="S8239" t="s">
        <v>38</v>
      </c>
      <c r="T8239" t="s">
        <v>89</v>
      </c>
      <c r="V8239" t="s">
        <v>302</v>
      </c>
      <c r="Y8239" t="s">
        <v>299</v>
      </c>
    </row>
    <row r="8240" spans="1:25" x14ac:dyDescent="0.45">
      <c r="A8240" t="s">
        <v>274</v>
      </c>
      <c r="B8240" t="s">
        <v>660</v>
      </c>
      <c r="C8240">
        <v>50561</v>
      </c>
      <c r="D8240">
        <v>1</v>
      </c>
      <c r="F8240">
        <v>2020</v>
      </c>
      <c r="G8240">
        <v>2400</v>
      </c>
      <c r="H8240">
        <v>2294.16</v>
      </c>
      <c r="I8240">
        <v>257666.38</v>
      </c>
      <c r="K8240">
        <v>0.63800000000000001</v>
      </c>
      <c r="L8240">
        <v>1E-3</v>
      </c>
      <c r="M8240">
        <v>126328.1</v>
      </c>
      <c r="N8240">
        <v>5.8999999999999997E-2</v>
      </c>
      <c r="O8240">
        <v>29.41</v>
      </c>
      <c r="P8240">
        <v>3.3099999999999997E-2</v>
      </c>
      <c r="Q8240">
        <v>2125609.5920000002</v>
      </c>
      <c r="R8240" t="s">
        <v>34</v>
      </c>
      <c r="S8240" t="s">
        <v>38</v>
      </c>
      <c r="T8240" t="s">
        <v>89</v>
      </c>
      <c r="V8240" t="s">
        <v>302</v>
      </c>
      <c r="Y8240" t="s">
        <v>147</v>
      </c>
    </row>
    <row r="8241" spans="1:25" x14ac:dyDescent="0.45">
      <c r="A8241" t="s">
        <v>274</v>
      </c>
      <c r="B8241" t="s">
        <v>660</v>
      </c>
      <c r="C8241">
        <v>50561</v>
      </c>
      <c r="D8241">
        <v>1</v>
      </c>
      <c r="F8241">
        <v>2021</v>
      </c>
      <c r="G8241">
        <v>966</v>
      </c>
      <c r="H8241">
        <v>910.08</v>
      </c>
      <c r="I8241">
        <v>100133.34</v>
      </c>
      <c r="K8241">
        <v>0.246</v>
      </c>
      <c r="L8241">
        <v>1E-3</v>
      </c>
      <c r="M8241">
        <v>48739.285000000003</v>
      </c>
      <c r="N8241">
        <v>5.91E-2</v>
      </c>
      <c r="O8241">
        <v>11.824999999999999</v>
      </c>
      <c r="P8241">
        <v>3.6200000000000003E-2</v>
      </c>
      <c r="Q8241">
        <v>819911.81400000001</v>
      </c>
      <c r="R8241" t="s">
        <v>34</v>
      </c>
      <c r="S8241" t="s">
        <v>38</v>
      </c>
      <c r="T8241" t="s">
        <v>89</v>
      </c>
      <c r="V8241" t="s">
        <v>302</v>
      </c>
      <c r="Y8241" t="s">
        <v>152</v>
      </c>
    </row>
    <row r="8242" spans="1:25" x14ac:dyDescent="0.45">
      <c r="A8242" t="s">
        <v>274</v>
      </c>
      <c r="B8242" t="s">
        <v>660</v>
      </c>
      <c r="C8242">
        <v>50561</v>
      </c>
      <c r="D8242">
        <v>1</v>
      </c>
      <c r="F8242">
        <v>2022</v>
      </c>
      <c r="G8242">
        <v>1349</v>
      </c>
      <c r="H8242">
        <v>1249.82</v>
      </c>
      <c r="I8242">
        <v>133978.96</v>
      </c>
      <c r="K8242">
        <v>0.35699999999999998</v>
      </c>
      <c r="L8242">
        <v>1E-3</v>
      </c>
      <c r="M8242">
        <v>67260.47</v>
      </c>
      <c r="N8242">
        <v>0.06</v>
      </c>
      <c r="O8242">
        <v>19.437999999999999</v>
      </c>
      <c r="P8242">
        <v>4.2999999999999997E-2</v>
      </c>
      <c r="Q8242">
        <v>1113900.2830000001</v>
      </c>
      <c r="R8242" t="s">
        <v>34</v>
      </c>
      <c r="S8242" t="s">
        <v>38</v>
      </c>
      <c r="T8242" t="s">
        <v>89</v>
      </c>
      <c r="V8242" t="s">
        <v>302</v>
      </c>
      <c r="Y8242" t="s">
        <v>152</v>
      </c>
    </row>
    <row r="8243" spans="1:25" x14ac:dyDescent="0.45">
      <c r="A8243" t="s">
        <v>274</v>
      </c>
      <c r="B8243" t="s">
        <v>660</v>
      </c>
      <c r="C8243">
        <v>50561</v>
      </c>
      <c r="D8243">
        <v>1</v>
      </c>
      <c r="F8243">
        <v>2023</v>
      </c>
      <c r="G8243">
        <v>1372</v>
      </c>
      <c r="H8243">
        <v>1270.07</v>
      </c>
      <c r="I8243">
        <v>136838.82999999999</v>
      </c>
      <c r="K8243">
        <v>0.34499999999999997</v>
      </c>
      <c r="L8243">
        <v>1E-3</v>
      </c>
      <c r="M8243">
        <v>68218.811000000002</v>
      </c>
      <c r="N8243">
        <v>5.91E-2</v>
      </c>
      <c r="O8243">
        <v>16.481000000000002</v>
      </c>
      <c r="P8243">
        <v>3.7499999999999999E-2</v>
      </c>
      <c r="Q8243">
        <v>1147524.308</v>
      </c>
      <c r="R8243" t="s">
        <v>34</v>
      </c>
      <c r="S8243" t="s">
        <v>38</v>
      </c>
      <c r="T8243" t="s">
        <v>89</v>
      </c>
      <c r="V8243" t="s">
        <v>302</v>
      </c>
      <c r="Y8243" t="s">
        <v>152</v>
      </c>
    </row>
    <row r="8244" spans="1:25" x14ac:dyDescent="0.45">
      <c r="A8244" t="s">
        <v>274</v>
      </c>
      <c r="B8244" t="s">
        <v>660</v>
      </c>
      <c r="C8244">
        <v>50561</v>
      </c>
      <c r="D8244">
        <v>1</v>
      </c>
      <c r="F8244">
        <v>2024</v>
      </c>
      <c r="G8244">
        <v>273</v>
      </c>
      <c r="H8244">
        <v>247.28</v>
      </c>
      <c r="I8244">
        <v>25413.71</v>
      </c>
      <c r="K8244">
        <v>6.6000000000000003E-2</v>
      </c>
      <c r="L8244">
        <v>1E-3</v>
      </c>
      <c r="M8244">
        <v>12952.087</v>
      </c>
      <c r="N8244">
        <v>5.9700000000000003E-2</v>
      </c>
      <c r="O8244">
        <v>3.504</v>
      </c>
      <c r="P8244">
        <v>4.6199999999999998E-2</v>
      </c>
      <c r="Q8244">
        <v>217096.94399999999</v>
      </c>
      <c r="R8244" t="s">
        <v>34</v>
      </c>
      <c r="S8244" t="s">
        <v>38</v>
      </c>
      <c r="T8244" t="s">
        <v>89</v>
      </c>
      <c r="V8244" t="s">
        <v>302</v>
      </c>
      <c r="Y8244" t="s">
        <v>152</v>
      </c>
    </row>
    <row r="8245" spans="1:25" x14ac:dyDescent="0.45">
      <c r="A8245" t="s">
        <v>274</v>
      </c>
      <c r="B8245" t="s">
        <v>660</v>
      </c>
      <c r="C8245">
        <v>50561</v>
      </c>
      <c r="D8245">
        <v>2</v>
      </c>
      <c r="F8245">
        <v>2009</v>
      </c>
      <c r="G8245">
        <v>2951</v>
      </c>
      <c r="H8245">
        <v>2942.66</v>
      </c>
      <c r="I8245">
        <v>207315.28</v>
      </c>
      <c r="K8245">
        <v>0.71499999999999997</v>
      </c>
      <c r="L8245">
        <v>1E-3</v>
      </c>
      <c r="M8245">
        <v>139319.649</v>
      </c>
      <c r="N8245">
        <v>5.8999999999999997E-2</v>
      </c>
      <c r="O8245">
        <v>30.780999999999999</v>
      </c>
      <c r="P8245">
        <v>2.6700000000000002E-2</v>
      </c>
      <c r="Q8245">
        <v>2344340.946</v>
      </c>
      <c r="R8245" t="s">
        <v>34</v>
      </c>
      <c r="S8245" t="s">
        <v>38</v>
      </c>
      <c r="T8245" t="s">
        <v>89</v>
      </c>
      <c r="V8245" t="s">
        <v>302</v>
      </c>
      <c r="Y8245" t="s">
        <v>107</v>
      </c>
    </row>
    <row r="8246" spans="1:25" x14ac:dyDescent="0.45">
      <c r="A8246" t="s">
        <v>274</v>
      </c>
      <c r="B8246" t="s">
        <v>660</v>
      </c>
      <c r="C8246">
        <v>50561</v>
      </c>
      <c r="D8246">
        <v>2</v>
      </c>
      <c r="F8246">
        <v>2010</v>
      </c>
      <c r="G8246">
        <v>1477</v>
      </c>
      <c r="H8246">
        <v>1440.59</v>
      </c>
      <c r="I8246">
        <v>127855.22</v>
      </c>
      <c r="K8246">
        <v>0.34599999999999997</v>
      </c>
      <c r="L8246">
        <v>1E-3</v>
      </c>
      <c r="M8246">
        <v>69423.5</v>
      </c>
      <c r="N8246">
        <v>5.8999999999999997E-2</v>
      </c>
      <c r="O8246">
        <v>16.146000000000001</v>
      </c>
      <c r="P8246">
        <v>3.1800000000000002E-2</v>
      </c>
      <c r="Q8246">
        <v>1168144.781</v>
      </c>
      <c r="R8246" t="s">
        <v>34</v>
      </c>
      <c r="S8246" t="s">
        <v>38</v>
      </c>
      <c r="T8246" t="s">
        <v>89</v>
      </c>
      <c r="V8246" t="s">
        <v>302</v>
      </c>
      <c r="Y8246" t="s">
        <v>107</v>
      </c>
    </row>
    <row r="8247" spans="1:25" x14ac:dyDescent="0.45">
      <c r="A8247" t="s">
        <v>274</v>
      </c>
      <c r="B8247" t="s">
        <v>660</v>
      </c>
      <c r="C8247">
        <v>50561</v>
      </c>
      <c r="D8247">
        <v>2</v>
      </c>
      <c r="F8247">
        <v>2011</v>
      </c>
      <c r="G8247">
        <v>476</v>
      </c>
      <c r="H8247">
        <v>445.82</v>
      </c>
      <c r="I8247">
        <v>36906.22</v>
      </c>
      <c r="K8247">
        <v>0.104</v>
      </c>
      <c r="L8247">
        <v>1E-3</v>
      </c>
      <c r="M8247">
        <v>20527.883999999998</v>
      </c>
      <c r="N8247">
        <v>5.8999999999999997E-2</v>
      </c>
      <c r="O8247">
        <v>5.41</v>
      </c>
      <c r="P8247">
        <v>4.1099999999999998E-2</v>
      </c>
      <c r="Q8247">
        <v>345430.81099999999</v>
      </c>
      <c r="R8247" t="s">
        <v>34</v>
      </c>
      <c r="S8247" t="s">
        <v>38</v>
      </c>
      <c r="T8247" t="s">
        <v>89</v>
      </c>
      <c r="V8247" t="s">
        <v>302</v>
      </c>
      <c r="Y8247" t="s">
        <v>107</v>
      </c>
    </row>
    <row r="8248" spans="1:25" x14ac:dyDescent="0.45">
      <c r="A8248" t="s">
        <v>274</v>
      </c>
      <c r="B8248" t="s">
        <v>660</v>
      </c>
      <c r="C8248">
        <v>50561</v>
      </c>
      <c r="D8248">
        <v>2</v>
      </c>
      <c r="F8248">
        <v>2012</v>
      </c>
      <c r="G8248">
        <v>355</v>
      </c>
      <c r="H8248">
        <v>325.12</v>
      </c>
      <c r="I8248">
        <v>27860.05</v>
      </c>
      <c r="K8248">
        <v>7.6999999999999999E-2</v>
      </c>
      <c r="L8248">
        <v>1E-3</v>
      </c>
      <c r="M8248">
        <v>15332.999</v>
      </c>
      <c r="N8248">
        <v>5.91E-2</v>
      </c>
      <c r="O8248">
        <v>3.6960000000000002</v>
      </c>
      <c r="P8248">
        <v>4.0899999999999999E-2</v>
      </c>
      <c r="Q8248">
        <v>258002.234</v>
      </c>
      <c r="R8248" t="s">
        <v>34</v>
      </c>
      <c r="S8248" t="s">
        <v>38</v>
      </c>
      <c r="T8248" t="s">
        <v>89</v>
      </c>
      <c r="V8248" t="s">
        <v>302</v>
      </c>
      <c r="Y8248" t="s">
        <v>277</v>
      </c>
    </row>
    <row r="8249" spans="1:25" x14ac:dyDescent="0.45">
      <c r="A8249" t="s">
        <v>274</v>
      </c>
      <c r="B8249" t="s">
        <v>660</v>
      </c>
      <c r="C8249">
        <v>50561</v>
      </c>
      <c r="D8249">
        <v>2</v>
      </c>
      <c r="F8249">
        <v>2013</v>
      </c>
      <c r="G8249">
        <v>566</v>
      </c>
      <c r="H8249">
        <v>529.47</v>
      </c>
      <c r="I8249">
        <v>45264.38</v>
      </c>
      <c r="K8249">
        <v>0.126</v>
      </c>
      <c r="L8249">
        <v>1E-3</v>
      </c>
      <c r="M8249">
        <v>24869.819</v>
      </c>
      <c r="N8249">
        <v>5.8999999999999997E-2</v>
      </c>
      <c r="O8249">
        <v>7.1779999999999999</v>
      </c>
      <c r="P8249">
        <v>4.3799999999999999E-2</v>
      </c>
      <c r="Q8249">
        <v>418474.05</v>
      </c>
      <c r="R8249" t="s">
        <v>34</v>
      </c>
      <c r="S8249" t="s">
        <v>38</v>
      </c>
      <c r="T8249" t="s">
        <v>89</v>
      </c>
      <c r="V8249" t="s">
        <v>302</v>
      </c>
      <c r="Y8249" t="s">
        <v>277</v>
      </c>
    </row>
    <row r="8250" spans="1:25" x14ac:dyDescent="0.45">
      <c r="A8250" t="s">
        <v>274</v>
      </c>
      <c r="B8250" t="s">
        <v>660</v>
      </c>
      <c r="C8250">
        <v>50561</v>
      </c>
      <c r="D8250">
        <v>2</v>
      </c>
      <c r="F8250">
        <v>2014</v>
      </c>
      <c r="G8250">
        <v>1620</v>
      </c>
      <c r="H8250">
        <v>1554.73</v>
      </c>
      <c r="I8250">
        <v>164086.29</v>
      </c>
      <c r="K8250">
        <v>0.43099999999999999</v>
      </c>
      <c r="L8250">
        <v>1E-3</v>
      </c>
      <c r="M8250">
        <v>85293.565000000002</v>
      </c>
      <c r="N8250">
        <v>5.8999999999999997E-2</v>
      </c>
      <c r="O8250">
        <v>20.763999999999999</v>
      </c>
      <c r="P8250">
        <v>3.5400000000000001E-2</v>
      </c>
      <c r="Q8250">
        <v>1435254.9210000001</v>
      </c>
      <c r="R8250" t="s">
        <v>34</v>
      </c>
      <c r="S8250" t="s">
        <v>38</v>
      </c>
      <c r="T8250" t="s">
        <v>89</v>
      </c>
      <c r="V8250" t="s">
        <v>302</v>
      </c>
      <c r="Y8250" t="s">
        <v>277</v>
      </c>
    </row>
    <row r="8251" spans="1:25" x14ac:dyDescent="0.45">
      <c r="A8251" t="s">
        <v>274</v>
      </c>
      <c r="B8251" t="s">
        <v>660</v>
      </c>
      <c r="C8251">
        <v>50561</v>
      </c>
      <c r="D8251">
        <v>2</v>
      </c>
      <c r="F8251">
        <v>2015</v>
      </c>
      <c r="G8251">
        <v>1652</v>
      </c>
      <c r="H8251">
        <v>1573.43</v>
      </c>
      <c r="I8251">
        <v>163296.37</v>
      </c>
      <c r="K8251">
        <v>0.434</v>
      </c>
      <c r="L8251">
        <v>1E-3</v>
      </c>
      <c r="M8251">
        <v>85929.228000000003</v>
      </c>
      <c r="N8251">
        <v>5.8999999999999997E-2</v>
      </c>
      <c r="O8251">
        <v>19.812999999999999</v>
      </c>
      <c r="P8251">
        <v>3.4700000000000002E-2</v>
      </c>
      <c r="Q8251">
        <v>1445920.683</v>
      </c>
      <c r="R8251" t="s">
        <v>34</v>
      </c>
      <c r="S8251" t="s">
        <v>38</v>
      </c>
      <c r="T8251" t="s">
        <v>89</v>
      </c>
      <c r="V8251" t="s">
        <v>302</v>
      </c>
      <c r="Y8251" t="s">
        <v>297</v>
      </c>
    </row>
    <row r="8252" spans="1:25" x14ac:dyDescent="0.45">
      <c r="A8252" t="s">
        <v>274</v>
      </c>
      <c r="B8252" t="s">
        <v>660</v>
      </c>
      <c r="C8252">
        <v>50561</v>
      </c>
      <c r="D8252">
        <v>2</v>
      </c>
      <c r="F8252">
        <v>2016</v>
      </c>
      <c r="G8252">
        <v>3343</v>
      </c>
      <c r="H8252">
        <v>3298.42</v>
      </c>
      <c r="I8252">
        <v>354947.4</v>
      </c>
      <c r="K8252">
        <v>0.95399999999999996</v>
      </c>
      <c r="L8252">
        <v>1E-3</v>
      </c>
      <c r="M8252">
        <v>189038.565</v>
      </c>
      <c r="N8252">
        <v>5.8999999999999997E-2</v>
      </c>
      <c r="O8252">
        <v>39.723999999999997</v>
      </c>
      <c r="P8252">
        <v>2.7E-2</v>
      </c>
      <c r="Q8252">
        <v>3180925.159</v>
      </c>
      <c r="R8252" t="s">
        <v>34</v>
      </c>
      <c r="S8252" t="s">
        <v>38</v>
      </c>
      <c r="T8252" t="s">
        <v>89</v>
      </c>
      <c r="V8252" t="s">
        <v>302</v>
      </c>
      <c r="Y8252" t="s">
        <v>297</v>
      </c>
    </row>
    <row r="8253" spans="1:25" x14ac:dyDescent="0.45">
      <c r="A8253" t="s">
        <v>274</v>
      </c>
      <c r="B8253" t="s">
        <v>660</v>
      </c>
      <c r="C8253">
        <v>50561</v>
      </c>
      <c r="D8253">
        <v>2</v>
      </c>
      <c r="F8253">
        <v>2017</v>
      </c>
      <c r="G8253">
        <v>2560</v>
      </c>
      <c r="H8253">
        <v>2498.15</v>
      </c>
      <c r="I8253">
        <v>272722.51</v>
      </c>
      <c r="K8253">
        <v>0.73599999999999999</v>
      </c>
      <c r="L8253">
        <v>1E-3</v>
      </c>
      <c r="M8253">
        <v>144892.85800000001</v>
      </c>
      <c r="N8253">
        <v>5.9200000000000003E-2</v>
      </c>
      <c r="O8253">
        <v>30.361999999999998</v>
      </c>
      <c r="P8253">
        <v>2.9100000000000001E-2</v>
      </c>
      <c r="Q8253">
        <v>2433334.8590000002</v>
      </c>
      <c r="R8253" t="s">
        <v>34</v>
      </c>
      <c r="S8253" t="s">
        <v>38</v>
      </c>
      <c r="T8253" t="s">
        <v>89</v>
      </c>
      <c r="V8253" t="s">
        <v>302</v>
      </c>
      <c r="Y8253" t="s">
        <v>299</v>
      </c>
    </row>
    <row r="8254" spans="1:25" x14ac:dyDescent="0.45">
      <c r="A8254" t="s">
        <v>274</v>
      </c>
      <c r="B8254" t="s">
        <v>660</v>
      </c>
      <c r="C8254">
        <v>50561</v>
      </c>
      <c r="D8254">
        <v>2</v>
      </c>
      <c r="F8254">
        <v>2018</v>
      </c>
      <c r="G8254">
        <v>2730</v>
      </c>
      <c r="H8254">
        <v>2671.04</v>
      </c>
      <c r="I8254">
        <v>288462.48</v>
      </c>
      <c r="K8254">
        <v>0.76300000000000001</v>
      </c>
      <c r="L8254">
        <v>1E-3</v>
      </c>
      <c r="M8254">
        <v>151149.72200000001</v>
      </c>
      <c r="N8254">
        <v>5.8999999999999997E-2</v>
      </c>
      <c r="O8254">
        <v>32.603999999999999</v>
      </c>
      <c r="P8254">
        <v>2.86E-2</v>
      </c>
      <c r="Q8254">
        <v>2543122.6290000002</v>
      </c>
      <c r="R8254" t="s">
        <v>34</v>
      </c>
      <c r="S8254" t="s">
        <v>38</v>
      </c>
      <c r="T8254" t="s">
        <v>89</v>
      </c>
      <c r="V8254" t="s">
        <v>302</v>
      </c>
      <c r="Y8254" t="s">
        <v>299</v>
      </c>
    </row>
    <row r="8255" spans="1:25" x14ac:dyDescent="0.45">
      <c r="A8255" t="s">
        <v>274</v>
      </c>
      <c r="B8255" t="s">
        <v>660</v>
      </c>
      <c r="C8255">
        <v>50561</v>
      </c>
      <c r="D8255">
        <v>2</v>
      </c>
      <c r="F8255">
        <v>2019</v>
      </c>
      <c r="G8255">
        <v>2825</v>
      </c>
      <c r="H8255">
        <v>2767.97</v>
      </c>
      <c r="I8255">
        <v>333189.48</v>
      </c>
      <c r="K8255">
        <v>0.80700000000000005</v>
      </c>
      <c r="L8255">
        <v>1E-3</v>
      </c>
      <c r="M8255">
        <v>159440.22899999999</v>
      </c>
      <c r="N8255">
        <v>5.9200000000000003E-2</v>
      </c>
      <c r="O8255">
        <v>34.695999999999998</v>
      </c>
      <c r="P8255">
        <v>2.9600000000000001E-2</v>
      </c>
      <c r="Q8255">
        <v>2680113.8130000001</v>
      </c>
      <c r="R8255" t="s">
        <v>34</v>
      </c>
      <c r="S8255" t="s">
        <v>38</v>
      </c>
      <c r="T8255" t="s">
        <v>89</v>
      </c>
      <c r="V8255" t="s">
        <v>302</v>
      </c>
      <c r="Y8255" t="s">
        <v>299</v>
      </c>
    </row>
    <row r="8256" spans="1:25" x14ac:dyDescent="0.45">
      <c r="A8256" t="s">
        <v>274</v>
      </c>
      <c r="B8256" t="s">
        <v>660</v>
      </c>
      <c r="C8256">
        <v>50561</v>
      </c>
      <c r="D8256">
        <v>2</v>
      </c>
      <c r="F8256">
        <v>2020</v>
      </c>
      <c r="G8256">
        <v>2550</v>
      </c>
      <c r="H8256">
        <v>2460.23</v>
      </c>
      <c r="I8256">
        <v>284963.77</v>
      </c>
      <c r="K8256">
        <v>0.69399999999999995</v>
      </c>
      <c r="L8256">
        <v>1E-3</v>
      </c>
      <c r="M8256">
        <v>137396.45300000001</v>
      </c>
      <c r="N8256">
        <v>5.8999999999999997E-2</v>
      </c>
      <c r="O8256">
        <v>31.262</v>
      </c>
      <c r="P8256">
        <v>3.1899999999999998E-2</v>
      </c>
      <c r="Q8256">
        <v>2311754.6680000001</v>
      </c>
      <c r="R8256" t="s">
        <v>34</v>
      </c>
      <c r="S8256" t="s">
        <v>38</v>
      </c>
      <c r="T8256" t="s">
        <v>89</v>
      </c>
      <c r="V8256" t="s">
        <v>302</v>
      </c>
      <c r="Y8256" t="s">
        <v>147</v>
      </c>
    </row>
    <row r="8257" spans="1:25" x14ac:dyDescent="0.45">
      <c r="A8257" t="s">
        <v>274</v>
      </c>
      <c r="B8257" t="s">
        <v>660</v>
      </c>
      <c r="C8257">
        <v>50561</v>
      </c>
      <c r="D8257">
        <v>2</v>
      </c>
      <c r="F8257">
        <v>2021</v>
      </c>
      <c r="G8257">
        <v>1001</v>
      </c>
      <c r="H8257">
        <v>917.15</v>
      </c>
      <c r="I8257">
        <v>99464.39</v>
      </c>
      <c r="K8257">
        <v>0.24399999999999999</v>
      </c>
      <c r="L8257">
        <v>1E-3</v>
      </c>
      <c r="M8257">
        <v>48229.531999999999</v>
      </c>
      <c r="N8257">
        <v>5.9200000000000003E-2</v>
      </c>
      <c r="O8257">
        <v>9.0470000000000006</v>
      </c>
      <c r="P8257">
        <v>3.3799999999999997E-2</v>
      </c>
      <c r="Q8257">
        <v>811299.29200000002</v>
      </c>
      <c r="R8257" t="s">
        <v>34</v>
      </c>
      <c r="S8257" t="s">
        <v>38</v>
      </c>
      <c r="T8257" t="s">
        <v>89</v>
      </c>
      <c r="V8257" t="s">
        <v>302</v>
      </c>
      <c r="Y8257" t="s">
        <v>152</v>
      </c>
    </row>
    <row r="8258" spans="1:25" x14ac:dyDescent="0.45">
      <c r="A8258" t="s">
        <v>274</v>
      </c>
      <c r="B8258" t="s">
        <v>660</v>
      </c>
      <c r="C8258">
        <v>50561</v>
      </c>
      <c r="D8258">
        <v>2</v>
      </c>
      <c r="F8258">
        <v>2022</v>
      </c>
      <c r="G8258">
        <v>1186</v>
      </c>
      <c r="H8258">
        <v>1093.5899999999999</v>
      </c>
      <c r="I8258">
        <v>122787.15</v>
      </c>
      <c r="K8258">
        <v>0.30299999999999999</v>
      </c>
      <c r="L8258">
        <v>1E-3</v>
      </c>
      <c r="M8258">
        <v>59978.874000000003</v>
      </c>
      <c r="N8258">
        <v>5.91E-2</v>
      </c>
      <c r="O8258">
        <v>11.211</v>
      </c>
      <c r="P8258">
        <v>3.2199999999999999E-2</v>
      </c>
      <c r="Q8258">
        <v>1008952.3639999999</v>
      </c>
      <c r="R8258" t="s">
        <v>34</v>
      </c>
      <c r="S8258" t="s">
        <v>38</v>
      </c>
      <c r="T8258" t="s">
        <v>89</v>
      </c>
      <c r="V8258" t="s">
        <v>302</v>
      </c>
      <c r="Y8258" t="s">
        <v>152</v>
      </c>
    </row>
    <row r="8259" spans="1:25" x14ac:dyDescent="0.45">
      <c r="A8259" t="s">
        <v>274</v>
      </c>
      <c r="B8259" t="s">
        <v>660</v>
      </c>
      <c r="C8259">
        <v>50561</v>
      </c>
      <c r="D8259">
        <v>2</v>
      </c>
      <c r="F8259">
        <v>2023</v>
      </c>
      <c r="G8259">
        <v>1125</v>
      </c>
      <c r="H8259">
        <v>1012.96</v>
      </c>
      <c r="I8259">
        <v>111128.64</v>
      </c>
      <c r="K8259">
        <v>0.26900000000000002</v>
      </c>
      <c r="L8259">
        <v>1E-3</v>
      </c>
      <c r="M8259">
        <v>53288.271999999997</v>
      </c>
      <c r="N8259">
        <v>5.91E-2</v>
      </c>
      <c r="O8259">
        <v>12.587</v>
      </c>
      <c r="P8259">
        <v>4.0399999999999998E-2</v>
      </c>
      <c r="Q8259">
        <v>896434.62100000004</v>
      </c>
      <c r="R8259" t="s">
        <v>34</v>
      </c>
      <c r="S8259" t="s">
        <v>38</v>
      </c>
      <c r="T8259" t="s">
        <v>89</v>
      </c>
      <c r="V8259" t="s">
        <v>302</v>
      </c>
      <c r="Y8259" t="s">
        <v>152</v>
      </c>
    </row>
    <row r="8260" spans="1:25" x14ac:dyDescent="0.45">
      <c r="A8260" t="s">
        <v>274</v>
      </c>
      <c r="B8260" t="s">
        <v>660</v>
      </c>
      <c r="C8260">
        <v>50561</v>
      </c>
      <c r="D8260">
        <v>2</v>
      </c>
      <c r="F8260">
        <v>2024</v>
      </c>
      <c r="G8260">
        <v>234</v>
      </c>
      <c r="H8260">
        <v>204.46</v>
      </c>
      <c r="I8260">
        <v>21620.32</v>
      </c>
      <c r="K8260">
        <v>5.5E-2</v>
      </c>
      <c r="L8260">
        <v>1E-3</v>
      </c>
      <c r="M8260">
        <v>10832.089</v>
      </c>
      <c r="N8260">
        <v>5.9299999999999999E-2</v>
      </c>
      <c r="O8260">
        <v>2.746</v>
      </c>
      <c r="P8260">
        <v>4.5900000000000003E-2</v>
      </c>
      <c r="Q8260">
        <v>182103.45699999999</v>
      </c>
      <c r="R8260" t="s">
        <v>34</v>
      </c>
      <c r="S8260" t="s">
        <v>38</v>
      </c>
      <c r="T8260" t="s">
        <v>89</v>
      </c>
      <c r="V8260" t="s">
        <v>302</v>
      </c>
      <c r="Y8260" t="s">
        <v>152</v>
      </c>
    </row>
    <row r="8261" spans="1:25" x14ac:dyDescent="0.45">
      <c r="A8261" t="s">
        <v>274</v>
      </c>
      <c r="B8261" t="s">
        <v>661</v>
      </c>
      <c r="C8261">
        <v>50628</v>
      </c>
      <c r="D8261">
        <v>748001</v>
      </c>
      <c r="F8261">
        <v>2009</v>
      </c>
      <c r="G8261">
        <v>8445</v>
      </c>
      <c r="H8261">
        <v>8438.75</v>
      </c>
      <c r="J8261">
        <v>1922772.75</v>
      </c>
      <c r="O8261">
        <v>46.097999999999999</v>
      </c>
      <c r="P8261">
        <v>3.5400000000000001E-2</v>
      </c>
      <c r="Q8261">
        <v>2586242.6</v>
      </c>
      <c r="R8261" t="s">
        <v>662</v>
      </c>
      <c r="S8261" t="s">
        <v>38</v>
      </c>
      <c r="T8261" t="s">
        <v>63</v>
      </c>
      <c r="V8261" t="s">
        <v>121</v>
      </c>
      <c r="Y8261" t="s">
        <v>30</v>
      </c>
    </row>
    <row r="8262" spans="1:25" x14ac:dyDescent="0.45">
      <c r="A8262" t="s">
        <v>274</v>
      </c>
      <c r="B8262" t="s">
        <v>661</v>
      </c>
      <c r="C8262">
        <v>50628</v>
      </c>
      <c r="D8262">
        <v>748001</v>
      </c>
      <c r="F8262">
        <v>2010</v>
      </c>
      <c r="G8262">
        <v>8443</v>
      </c>
      <c r="H8262">
        <v>8437.25</v>
      </c>
      <c r="J8262">
        <v>1823244</v>
      </c>
      <c r="O8262">
        <v>42.837000000000003</v>
      </c>
      <c r="P8262">
        <v>3.2300000000000002E-2</v>
      </c>
      <c r="Q8262">
        <v>2668279.0499999998</v>
      </c>
      <c r="R8262" t="s">
        <v>662</v>
      </c>
      <c r="S8262" t="s">
        <v>38</v>
      </c>
      <c r="T8262" t="s">
        <v>63</v>
      </c>
      <c r="V8262" t="s">
        <v>121</v>
      </c>
      <c r="Y8262" t="s">
        <v>30</v>
      </c>
    </row>
    <row r="8263" spans="1:25" x14ac:dyDescent="0.45">
      <c r="A8263" t="s">
        <v>274</v>
      </c>
      <c r="B8263" t="s">
        <v>661</v>
      </c>
      <c r="C8263">
        <v>50628</v>
      </c>
      <c r="D8263">
        <v>748001</v>
      </c>
      <c r="F8263">
        <v>2011</v>
      </c>
      <c r="G8263">
        <v>8604</v>
      </c>
      <c r="H8263">
        <v>8604</v>
      </c>
      <c r="J8263">
        <v>1947959</v>
      </c>
      <c r="O8263">
        <v>45.116999999999997</v>
      </c>
      <c r="P8263">
        <v>3.2000000000000001E-2</v>
      </c>
      <c r="Q8263">
        <v>2821826</v>
      </c>
      <c r="R8263" t="s">
        <v>662</v>
      </c>
      <c r="S8263" t="s">
        <v>38</v>
      </c>
      <c r="T8263" t="s">
        <v>63</v>
      </c>
      <c r="V8263" t="s">
        <v>121</v>
      </c>
      <c r="Y8263" t="s">
        <v>30</v>
      </c>
    </row>
    <row r="8264" spans="1:25" x14ac:dyDescent="0.45">
      <c r="A8264" t="s">
        <v>274</v>
      </c>
      <c r="B8264" t="s">
        <v>661</v>
      </c>
      <c r="C8264">
        <v>50628</v>
      </c>
      <c r="D8264">
        <v>748001</v>
      </c>
      <c r="F8264">
        <v>2012</v>
      </c>
      <c r="G8264">
        <v>8517</v>
      </c>
      <c r="H8264">
        <v>8517</v>
      </c>
      <c r="J8264">
        <v>2002243</v>
      </c>
      <c r="O8264">
        <v>43.713999999999999</v>
      </c>
      <c r="P8264">
        <v>3.09E-2</v>
      </c>
      <c r="Q8264">
        <v>2814883.2</v>
      </c>
      <c r="R8264" t="s">
        <v>662</v>
      </c>
      <c r="S8264" t="s">
        <v>38</v>
      </c>
      <c r="T8264" t="s">
        <v>63</v>
      </c>
      <c r="V8264" t="s">
        <v>121</v>
      </c>
      <c r="Y8264" t="s">
        <v>30</v>
      </c>
    </row>
    <row r="8265" spans="1:25" x14ac:dyDescent="0.45">
      <c r="A8265" t="s">
        <v>274</v>
      </c>
      <c r="B8265" t="s">
        <v>661</v>
      </c>
      <c r="C8265">
        <v>50628</v>
      </c>
      <c r="D8265">
        <v>748001</v>
      </c>
      <c r="F8265">
        <v>2013</v>
      </c>
      <c r="G8265">
        <v>8604</v>
      </c>
      <c r="H8265">
        <v>8603.25</v>
      </c>
      <c r="J8265">
        <v>2024874</v>
      </c>
      <c r="O8265">
        <v>42.473999999999997</v>
      </c>
      <c r="P8265">
        <v>3.1399999999999997E-2</v>
      </c>
      <c r="Q8265">
        <v>2706307.5</v>
      </c>
      <c r="R8265" t="s">
        <v>662</v>
      </c>
      <c r="S8265" t="s">
        <v>38</v>
      </c>
      <c r="T8265" t="s">
        <v>63</v>
      </c>
      <c r="V8265" t="s">
        <v>121</v>
      </c>
      <c r="Y8265" t="s">
        <v>30</v>
      </c>
    </row>
    <row r="8266" spans="1:25" x14ac:dyDescent="0.45">
      <c r="A8266" t="s">
        <v>274</v>
      </c>
      <c r="B8266" t="s">
        <v>661</v>
      </c>
      <c r="C8266">
        <v>50628</v>
      </c>
      <c r="D8266">
        <v>748001</v>
      </c>
      <c r="F8266">
        <v>2014</v>
      </c>
      <c r="G8266">
        <v>8316</v>
      </c>
      <c r="H8266">
        <v>8311.75</v>
      </c>
      <c r="J8266">
        <v>2043783.25</v>
      </c>
      <c r="O8266">
        <v>53.191000000000003</v>
      </c>
      <c r="P8266">
        <v>3.61E-2</v>
      </c>
      <c r="Q8266">
        <v>2951124.4</v>
      </c>
      <c r="R8266" t="s">
        <v>662</v>
      </c>
      <c r="S8266" t="s">
        <v>38</v>
      </c>
      <c r="T8266" t="s">
        <v>63</v>
      </c>
      <c r="V8266" t="s">
        <v>121</v>
      </c>
      <c r="Y8266" t="s">
        <v>30</v>
      </c>
    </row>
    <row r="8267" spans="1:25" x14ac:dyDescent="0.45">
      <c r="A8267" t="s">
        <v>274</v>
      </c>
      <c r="B8267" t="s">
        <v>661</v>
      </c>
      <c r="C8267">
        <v>50628</v>
      </c>
      <c r="D8267">
        <v>748001</v>
      </c>
      <c r="F8267">
        <v>2015</v>
      </c>
      <c r="G8267">
        <v>8585</v>
      </c>
      <c r="H8267">
        <v>8585</v>
      </c>
      <c r="J8267">
        <v>2177895</v>
      </c>
      <c r="O8267">
        <v>49.075000000000003</v>
      </c>
      <c r="P8267">
        <v>3.2800000000000003E-2</v>
      </c>
      <c r="Q8267">
        <v>3028783.2</v>
      </c>
      <c r="R8267" t="s">
        <v>662</v>
      </c>
      <c r="S8267" t="s">
        <v>38</v>
      </c>
      <c r="T8267" t="s">
        <v>63</v>
      </c>
      <c r="V8267" t="s">
        <v>121</v>
      </c>
      <c r="Y8267" t="s">
        <v>30</v>
      </c>
    </row>
    <row r="8268" spans="1:25" x14ac:dyDescent="0.45">
      <c r="A8268" t="s">
        <v>274</v>
      </c>
      <c r="B8268" t="s">
        <v>661</v>
      </c>
      <c r="C8268">
        <v>50628</v>
      </c>
      <c r="D8268">
        <v>749001</v>
      </c>
      <c r="F8268">
        <v>2009</v>
      </c>
      <c r="G8268">
        <v>8475</v>
      </c>
      <c r="H8268">
        <v>7991.5</v>
      </c>
      <c r="I8268">
        <v>280036.5</v>
      </c>
      <c r="O8268">
        <v>220.38</v>
      </c>
      <c r="P8268">
        <v>0.1135</v>
      </c>
      <c r="Q8268">
        <v>3890176.8250000002</v>
      </c>
      <c r="R8268" t="s">
        <v>662</v>
      </c>
      <c r="S8268" t="s">
        <v>38</v>
      </c>
      <c r="T8268" t="s">
        <v>89</v>
      </c>
      <c r="Y8268" t="s">
        <v>30</v>
      </c>
    </row>
    <row r="8269" spans="1:25" x14ac:dyDescent="0.45">
      <c r="A8269" t="s">
        <v>274</v>
      </c>
      <c r="B8269" t="s">
        <v>661</v>
      </c>
      <c r="C8269">
        <v>50628</v>
      </c>
      <c r="D8269">
        <v>749001</v>
      </c>
      <c r="F8269">
        <v>2010</v>
      </c>
      <c r="G8269">
        <v>8575</v>
      </c>
      <c r="H8269">
        <v>8569.75</v>
      </c>
      <c r="I8269">
        <v>349784</v>
      </c>
      <c r="O8269">
        <v>249.04499999999999</v>
      </c>
      <c r="P8269">
        <v>0.10489999999999999</v>
      </c>
      <c r="Q8269">
        <v>4709836.4000000004</v>
      </c>
      <c r="R8269" t="s">
        <v>662</v>
      </c>
      <c r="S8269" t="s">
        <v>38</v>
      </c>
      <c r="T8269" t="s">
        <v>89</v>
      </c>
      <c r="Y8269" t="s">
        <v>30</v>
      </c>
    </row>
    <row r="8270" spans="1:25" x14ac:dyDescent="0.45">
      <c r="A8270" t="s">
        <v>274</v>
      </c>
      <c r="B8270" t="s">
        <v>661</v>
      </c>
      <c r="C8270">
        <v>50628</v>
      </c>
      <c r="D8270">
        <v>749001</v>
      </c>
      <c r="F8270">
        <v>2011</v>
      </c>
      <c r="G8270">
        <v>8587</v>
      </c>
      <c r="H8270">
        <v>8581.75</v>
      </c>
      <c r="I8270">
        <v>340140</v>
      </c>
      <c r="O8270">
        <v>252.33099999999999</v>
      </c>
      <c r="P8270">
        <v>0.1089</v>
      </c>
      <c r="Q8270">
        <v>4605992.3499999996</v>
      </c>
      <c r="R8270" t="s">
        <v>662</v>
      </c>
      <c r="S8270" t="s">
        <v>38</v>
      </c>
      <c r="T8270" t="s">
        <v>89</v>
      </c>
      <c r="Y8270" t="s">
        <v>30</v>
      </c>
    </row>
    <row r="8271" spans="1:25" x14ac:dyDescent="0.45">
      <c r="A8271" t="s">
        <v>274</v>
      </c>
      <c r="B8271" t="s">
        <v>661</v>
      </c>
      <c r="C8271">
        <v>50628</v>
      </c>
      <c r="D8271">
        <v>749001</v>
      </c>
      <c r="F8271">
        <v>2012</v>
      </c>
      <c r="G8271">
        <v>8519</v>
      </c>
      <c r="H8271">
        <v>8508.5</v>
      </c>
      <c r="I8271">
        <v>343091.5</v>
      </c>
      <c r="O8271">
        <v>257.90100000000001</v>
      </c>
      <c r="P8271">
        <v>0.11409999999999999</v>
      </c>
      <c r="Q8271">
        <v>4516714.9249999998</v>
      </c>
      <c r="R8271" t="s">
        <v>662</v>
      </c>
      <c r="S8271" t="s">
        <v>38</v>
      </c>
      <c r="T8271" t="s">
        <v>89</v>
      </c>
      <c r="Y8271" t="s">
        <v>30</v>
      </c>
    </row>
    <row r="8272" spans="1:25" x14ac:dyDescent="0.45">
      <c r="A8272" t="s">
        <v>274</v>
      </c>
      <c r="B8272" t="s">
        <v>661</v>
      </c>
      <c r="C8272">
        <v>50628</v>
      </c>
      <c r="D8272">
        <v>749001</v>
      </c>
      <c r="F8272">
        <v>2013</v>
      </c>
      <c r="G8272">
        <v>8620</v>
      </c>
      <c r="H8272">
        <v>8613</v>
      </c>
      <c r="I8272">
        <v>368196.75</v>
      </c>
      <c r="O8272">
        <v>258.79899999999998</v>
      </c>
      <c r="P8272">
        <v>0.1113</v>
      </c>
      <c r="Q8272">
        <v>4586605.05</v>
      </c>
      <c r="R8272" t="s">
        <v>662</v>
      </c>
      <c r="S8272" t="s">
        <v>38</v>
      </c>
      <c r="T8272" t="s">
        <v>89</v>
      </c>
      <c r="Y8272" t="s">
        <v>30</v>
      </c>
    </row>
    <row r="8273" spans="1:25" x14ac:dyDescent="0.45">
      <c r="A8273" t="s">
        <v>274</v>
      </c>
      <c r="B8273" t="s">
        <v>661</v>
      </c>
      <c r="C8273">
        <v>50628</v>
      </c>
      <c r="D8273">
        <v>749001</v>
      </c>
      <c r="F8273">
        <v>2014</v>
      </c>
      <c r="G8273">
        <v>7382</v>
      </c>
      <c r="H8273">
        <v>7372.75</v>
      </c>
      <c r="I8273">
        <v>297928</v>
      </c>
      <c r="O8273">
        <v>229.44499999999999</v>
      </c>
      <c r="P8273">
        <v>0.1087</v>
      </c>
      <c r="Q8273">
        <v>4193313.375</v>
      </c>
      <c r="R8273" t="s">
        <v>662</v>
      </c>
      <c r="S8273" t="s">
        <v>38</v>
      </c>
      <c r="T8273" t="s">
        <v>89</v>
      </c>
      <c r="Y8273" t="s">
        <v>30</v>
      </c>
    </row>
    <row r="8274" spans="1:25" x14ac:dyDescent="0.45">
      <c r="A8274" t="s">
        <v>274</v>
      </c>
      <c r="B8274" t="s">
        <v>661</v>
      </c>
      <c r="C8274">
        <v>50628</v>
      </c>
      <c r="D8274">
        <v>749001</v>
      </c>
      <c r="F8274">
        <v>2015</v>
      </c>
      <c r="G8274">
        <v>8551</v>
      </c>
      <c r="H8274">
        <v>8541.5</v>
      </c>
      <c r="I8274">
        <v>298389.75</v>
      </c>
      <c r="O8274">
        <v>267.24900000000002</v>
      </c>
      <c r="P8274">
        <v>0.1182</v>
      </c>
      <c r="Q8274">
        <v>4478836.8499999996</v>
      </c>
      <c r="R8274" t="s">
        <v>662</v>
      </c>
      <c r="S8274" t="s">
        <v>38</v>
      </c>
      <c r="T8274" t="s">
        <v>89</v>
      </c>
      <c r="Y8274" t="s">
        <v>30</v>
      </c>
    </row>
    <row r="8275" spans="1:25" x14ac:dyDescent="0.45">
      <c r="A8275" t="s">
        <v>274</v>
      </c>
      <c r="B8275" t="s">
        <v>661</v>
      </c>
      <c r="C8275">
        <v>50628</v>
      </c>
      <c r="D8275">
        <v>751001</v>
      </c>
      <c r="F8275">
        <v>2009</v>
      </c>
      <c r="G8275">
        <v>8586</v>
      </c>
      <c r="H8275">
        <v>8581.25</v>
      </c>
      <c r="J8275">
        <v>1943434</v>
      </c>
      <c r="O8275">
        <v>57.216000000000001</v>
      </c>
      <c r="P8275">
        <v>4.24E-2</v>
      </c>
      <c r="Q8275">
        <v>2690068.4249999998</v>
      </c>
      <c r="R8275" t="s">
        <v>662</v>
      </c>
      <c r="S8275" t="s">
        <v>38</v>
      </c>
      <c r="T8275" t="s">
        <v>63</v>
      </c>
      <c r="V8275" t="s">
        <v>121</v>
      </c>
      <c r="Y8275" t="s">
        <v>30</v>
      </c>
    </row>
    <row r="8276" spans="1:25" x14ac:dyDescent="0.45">
      <c r="A8276" t="s">
        <v>274</v>
      </c>
      <c r="B8276" t="s">
        <v>661</v>
      </c>
      <c r="C8276">
        <v>50628</v>
      </c>
      <c r="D8276">
        <v>751001</v>
      </c>
      <c r="F8276">
        <v>2010</v>
      </c>
      <c r="G8276">
        <v>8586</v>
      </c>
      <c r="H8276">
        <v>8581.5</v>
      </c>
      <c r="J8276">
        <v>1927330</v>
      </c>
      <c r="O8276">
        <v>43.558999999999997</v>
      </c>
      <c r="P8276">
        <v>3.2199999999999999E-2</v>
      </c>
      <c r="Q8276">
        <v>2725419.6749999998</v>
      </c>
      <c r="R8276" t="s">
        <v>662</v>
      </c>
      <c r="S8276" t="s">
        <v>38</v>
      </c>
      <c r="T8276" t="s">
        <v>63</v>
      </c>
      <c r="V8276" t="s">
        <v>121</v>
      </c>
      <c r="Y8276" t="s">
        <v>30</v>
      </c>
    </row>
    <row r="8277" spans="1:25" x14ac:dyDescent="0.45">
      <c r="A8277" t="s">
        <v>274</v>
      </c>
      <c r="B8277" t="s">
        <v>661</v>
      </c>
      <c r="C8277">
        <v>50628</v>
      </c>
      <c r="D8277">
        <v>751001</v>
      </c>
      <c r="F8277">
        <v>2011</v>
      </c>
      <c r="G8277">
        <v>8608</v>
      </c>
      <c r="H8277">
        <v>8608</v>
      </c>
      <c r="J8277">
        <v>1944127</v>
      </c>
      <c r="O8277">
        <v>45.707999999999998</v>
      </c>
      <c r="P8277">
        <v>3.2099999999999997E-2</v>
      </c>
      <c r="Q8277">
        <v>2840023.1</v>
      </c>
      <c r="R8277" t="s">
        <v>662</v>
      </c>
      <c r="S8277" t="s">
        <v>38</v>
      </c>
      <c r="T8277" t="s">
        <v>63</v>
      </c>
      <c r="V8277" t="s">
        <v>121</v>
      </c>
      <c r="Y8277" t="s">
        <v>30</v>
      </c>
    </row>
    <row r="8278" spans="1:25" x14ac:dyDescent="0.45">
      <c r="A8278" t="s">
        <v>274</v>
      </c>
      <c r="B8278" t="s">
        <v>661</v>
      </c>
      <c r="C8278">
        <v>50628</v>
      </c>
      <c r="D8278">
        <v>751001</v>
      </c>
      <c r="F8278">
        <v>2012</v>
      </c>
      <c r="G8278">
        <v>8630</v>
      </c>
      <c r="H8278">
        <v>8630</v>
      </c>
      <c r="J8278">
        <v>2024612</v>
      </c>
      <c r="O8278">
        <v>45.968000000000004</v>
      </c>
      <c r="P8278">
        <v>3.2000000000000001E-2</v>
      </c>
      <c r="Q8278">
        <v>2866418.5</v>
      </c>
      <c r="R8278" t="s">
        <v>662</v>
      </c>
      <c r="S8278" t="s">
        <v>38</v>
      </c>
      <c r="T8278" t="s">
        <v>63</v>
      </c>
      <c r="V8278" t="s">
        <v>121</v>
      </c>
      <c r="Y8278" t="s">
        <v>30</v>
      </c>
    </row>
    <row r="8279" spans="1:25" x14ac:dyDescent="0.45">
      <c r="A8279" t="s">
        <v>274</v>
      </c>
      <c r="B8279" t="s">
        <v>661</v>
      </c>
      <c r="C8279">
        <v>50628</v>
      </c>
      <c r="D8279">
        <v>751001</v>
      </c>
      <c r="F8279">
        <v>2013</v>
      </c>
      <c r="G8279">
        <v>8604</v>
      </c>
      <c r="H8279">
        <v>8600.5</v>
      </c>
      <c r="J8279">
        <v>2013869.25</v>
      </c>
      <c r="O8279">
        <v>41.921999999999997</v>
      </c>
      <c r="P8279">
        <v>3.09E-2</v>
      </c>
      <c r="Q8279">
        <v>2704863.7250000001</v>
      </c>
      <c r="R8279" t="s">
        <v>662</v>
      </c>
      <c r="S8279" t="s">
        <v>38</v>
      </c>
      <c r="T8279" t="s">
        <v>63</v>
      </c>
      <c r="V8279" t="s">
        <v>121</v>
      </c>
      <c r="Y8279" t="s">
        <v>30</v>
      </c>
    </row>
    <row r="8280" spans="1:25" x14ac:dyDescent="0.45">
      <c r="A8280" t="s">
        <v>274</v>
      </c>
      <c r="B8280" t="s">
        <v>661</v>
      </c>
      <c r="C8280">
        <v>50628</v>
      </c>
      <c r="D8280">
        <v>751001</v>
      </c>
      <c r="F8280">
        <v>2014</v>
      </c>
      <c r="G8280">
        <v>8145</v>
      </c>
      <c r="H8280">
        <v>8141.75</v>
      </c>
      <c r="J8280">
        <v>1958835.25</v>
      </c>
      <c r="O8280">
        <v>46.591999999999999</v>
      </c>
      <c r="P8280">
        <v>3.2399999999999998E-2</v>
      </c>
      <c r="Q8280">
        <v>2871093.125</v>
      </c>
      <c r="R8280" t="s">
        <v>662</v>
      </c>
      <c r="S8280" t="s">
        <v>38</v>
      </c>
      <c r="T8280" t="s">
        <v>63</v>
      </c>
      <c r="V8280" t="s">
        <v>121</v>
      </c>
      <c r="Y8280" t="s">
        <v>30</v>
      </c>
    </row>
    <row r="8281" spans="1:25" x14ac:dyDescent="0.45">
      <c r="A8281" t="s">
        <v>274</v>
      </c>
      <c r="B8281" t="s">
        <v>661</v>
      </c>
      <c r="C8281">
        <v>50628</v>
      </c>
      <c r="D8281">
        <v>751001</v>
      </c>
      <c r="F8281">
        <v>2015</v>
      </c>
      <c r="G8281">
        <v>8760</v>
      </c>
      <c r="H8281">
        <v>8759.5</v>
      </c>
      <c r="J8281">
        <v>2146295.5</v>
      </c>
      <c r="O8281">
        <v>46.636000000000003</v>
      </c>
      <c r="P8281">
        <v>3.04E-2</v>
      </c>
      <c r="Q8281">
        <v>3015726.65</v>
      </c>
      <c r="R8281" t="s">
        <v>662</v>
      </c>
      <c r="S8281" t="s">
        <v>38</v>
      </c>
      <c r="T8281" t="s">
        <v>63</v>
      </c>
      <c r="V8281" t="s">
        <v>121</v>
      </c>
      <c r="Y8281" t="s">
        <v>30</v>
      </c>
    </row>
    <row r="8282" spans="1:25" x14ac:dyDescent="0.45">
      <c r="A8282" t="s">
        <v>274</v>
      </c>
      <c r="B8282" t="s">
        <v>661</v>
      </c>
      <c r="C8282">
        <v>50628</v>
      </c>
      <c r="D8282">
        <v>752001</v>
      </c>
      <c r="F8282">
        <v>2009</v>
      </c>
      <c r="G8282">
        <v>8545</v>
      </c>
      <c r="H8282">
        <v>8540</v>
      </c>
      <c r="J8282">
        <v>1938546.75</v>
      </c>
      <c r="O8282">
        <v>49.91</v>
      </c>
      <c r="P8282">
        <v>3.73E-2</v>
      </c>
      <c r="Q8282">
        <v>2665688.6749999998</v>
      </c>
      <c r="R8282" t="s">
        <v>662</v>
      </c>
      <c r="S8282" t="s">
        <v>38</v>
      </c>
      <c r="T8282" t="s">
        <v>63</v>
      </c>
      <c r="V8282" t="s">
        <v>121</v>
      </c>
      <c r="Y8282" t="s">
        <v>30</v>
      </c>
    </row>
    <row r="8283" spans="1:25" x14ac:dyDescent="0.45">
      <c r="A8283" t="s">
        <v>274</v>
      </c>
      <c r="B8283" t="s">
        <v>661</v>
      </c>
      <c r="C8283">
        <v>50628</v>
      </c>
      <c r="D8283">
        <v>752001</v>
      </c>
      <c r="F8283">
        <v>2010</v>
      </c>
      <c r="G8283">
        <v>8533</v>
      </c>
      <c r="H8283">
        <v>8526.5</v>
      </c>
      <c r="J8283">
        <v>1520492.25</v>
      </c>
      <c r="O8283">
        <v>79.760000000000005</v>
      </c>
      <c r="P8283">
        <v>6.0499999999999998E-2</v>
      </c>
      <c r="Q8283">
        <v>2709048.0750000002</v>
      </c>
      <c r="R8283" t="s">
        <v>662</v>
      </c>
      <c r="S8283" t="s">
        <v>38</v>
      </c>
      <c r="T8283" t="s">
        <v>63</v>
      </c>
      <c r="V8283" t="s">
        <v>121</v>
      </c>
      <c r="Y8283" t="s">
        <v>30</v>
      </c>
    </row>
    <row r="8284" spans="1:25" x14ac:dyDescent="0.45">
      <c r="A8284" t="s">
        <v>274</v>
      </c>
      <c r="B8284" t="s">
        <v>661</v>
      </c>
      <c r="C8284">
        <v>50628</v>
      </c>
      <c r="D8284">
        <v>752001</v>
      </c>
      <c r="F8284">
        <v>2011</v>
      </c>
      <c r="G8284">
        <v>8605</v>
      </c>
      <c r="H8284">
        <v>8605</v>
      </c>
      <c r="J8284">
        <v>1945437</v>
      </c>
      <c r="O8284">
        <v>46.377000000000002</v>
      </c>
      <c r="P8284">
        <v>3.27E-2</v>
      </c>
      <c r="Q8284">
        <v>2850259.2</v>
      </c>
      <c r="R8284" t="s">
        <v>662</v>
      </c>
      <c r="S8284" t="s">
        <v>38</v>
      </c>
      <c r="T8284" t="s">
        <v>63</v>
      </c>
      <c r="V8284" t="s">
        <v>121</v>
      </c>
      <c r="Y8284" t="s">
        <v>30</v>
      </c>
    </row>
    <row r="8285" spans="1:25" x14ac:dyDescent="0.45">
      <c r="A8285" t="s">
        <v>274</v>
      </c>
      <c r="B8285" t="s">
        <v>661</v>
      </c>
      <c r="C8285">
        <v>50628</v>
      </c>
      <c r="D8285">
        <v>752001</v>
      </c>
      <c r="F8285">
        <v>2012</v>
      </c>
      <c r="G8285">
        <v>8385</v>
      </c>
      <c r="H8285">
        <v>8384</v>
      </c>
      <c r="J8285">
        <v>1917296</v>
      </c>
      <c r="O8285">
        <v>41.481999999999999</v>
      </c>
      <c r="P8285">
        <v>3.0700000000000002E-2</v>
      </c>
      <c r="Q8285">
        <v>2699962.7</v>
      </c>
      <c r="R8285" t="s">
        <v>662</v>
      </c>
      <c r="S8285" t="s">
        <v>38</v>
      </c>
      <c r="T8285" t="s">
        <v>63</v>
      </c>
      <c r="V8285" t="s">
        <v>121</v>
      </c>
      <c r="Y8285" t="s">
        <v>30</v>
      </c>
    </row>
    <row r="8286" spans="1:25" x14ac:dyDescent="0.45">
      <c r="A8286" t="s">
        <v>274</v>
      </c>
      <c r="B8286" t="s">
        <v>661</v>
      </c>
      <c r="C8286">
        <v>50628</v>
      </c>
      <c r="D8286">
        <v>752001</v>
      </c>
      <c r="F8286">
        <v>2013</v>
      </c>
      <c r="G8286">
        <v>8605</v>
      </c>
      <c r="H8286">
        <v>8604</v>
      </c>
      <c r="J8286">
        <v>2042976</v>
      </c>
      <c r="O8286">
        <v>42.481000000000002</v>
      </c>
      <c r="P8286">
        <v>3.1399999999999997E-2</v>
      </c>
      <c r="Q8286">
        <v>2705326.4750000001</v>
      </c>
      <c r="R8286" t="s">
        <v>662</v>
      </c>
      <c r="S8286" t="s">
        <v>38</v>
      </c>
      <c r="T8286" t="s">
        <v>63</v>
      </c>
      <c r="V8286" t="s">
        <v>121</v>
      </c>
      <c r="Y8286" t="s">
        <v>30</v>
      </c>
    </row>
    <row r="8287" spans="1:25" x14ac:dyDescent="0.45">
      <c r="A8287" t="s">
        <v>274</v>
      </c>
      <c r="B8287" t="s">
        <v>661</v>
      </c>
      <c r="C8287">
        <v>50628</v>
      </c>
      <c r="D8287">
        <v>752001</v>
      </c>
      <c r="F8287">
        <v>2014</v>
      </c>
      <c r="G8287">
        <v>8459</v>
      </c>
      <c r="H8287">
        <v>8453.5</v>
      </c>
      <c r="J8287">
        <v>2061820.25</v>
      </c>
      <c r="O8287">
        <v>54.472999999999999</v>
      </c>
      <c r="P8287">
        <v>3.6200000000000003E-2</v>
      </c>
      <c r="Q8287">
        <v>3000282.05</v>
      </c>
      <c r="R8287" t="s">
        <v>662</v>
      </c>
      <c r="S8287" t="s">
        <v>38</v>
      </c>
      <c r="T8287" t="s">
        <v>63</v>
      </c>
      <c r="V8287" t="s">
        <v>121</v>
      </c>
      <c r="Y8287" t="s">
        <v>30</v>
      </c>
    </row>
    <row r="8288" spans="1:25" x14ac:dyDescent="0.45">
      <c r="A8288" t="s">
        <v>274</v>
      </c>
      <c r="B8288" t="s">
        <v>661</v>
      </c>
      <c r="C8288">
        <v>50628</v>
      </c>
      <c r="D8288">
        <v>752001</v>
      </c>
      <c r="F8288">
        <v>2015</v>
      </c>
      <c r="G8288">
        <v>8759</v>
      </c>
      <c r="H8288">
        <v>8758.5</v>
      </c>
      <c r="J8288">
        <v>2139821</v>
      </c>
      <c r="O8288">
        <v>51.079000000000001</v>
      </c>
      <c r="P8288">
        <v>3.5799999999999998E-2</v>
      </c>
      <c r="Q8288">
        <v>2995749.35</v>
      </c>
      <c r="R8288" t="s">
        <v>662</v>
      </c>
      <c r="S8288" t="s">
        <v>38</v>
      </c>
      <c r="T8288" t="s">
        <v>63</v>
      </c>
      <c r="V8288" t="s">
        <v>121</v>
      </c>
      <c r="Y8288" t="s">
        <v>30</v>
      </c>
    </row>
    <row r="8289" spans="1:25" x14ac:dyDescent="0.45">
      <c r="A8289" t="s">
        <v>274</v>
      </c>
      <c r="B8289" t="s">
        <v>661</v>
      </c>
      <c r="C8289">
        <v>50628</v>
      </c>
      <c r="D8289">
        <v>780001</v>
      </c>
      <c r="F8289">
        <v>2009</v>
      </c>
      <c r="G8289">
        <v>8732</v>
      </c>
      <c r="H8289">
        <v>8732</v>
      </c>
      <c r="O8289">
        <v>82.156999999999996</v>
      </c>
      <c r="P8289">
        <v>8.2199999999999995E-2</v>
      </c>
      <c r="Q8289">
        <v>1788761.7</v>
      </c>
      <c r="R8289" t="s">
        <v>662</v>
      </c>
      <c r="T8289" t="s">
        <v>663</v>
      </c>
      <c r="V8289" t="s">
        <v>121</v>
      </c>
      <c r="Y8289" t="s">
        <v>30</v>
      </c>
    </row>
    <row r="8290" spans="1:25" x14ac:dyDescent="0.45">
      <c r="A8290" t="s">
        <v>274</v>
      </c>
      <c r="B8290" t="s">
        <v>661</v>
      </c>
      <c r="C8290">
        <v>50628</v>
      </c>
      <c r="D8290">
        <v>780001</v>
      </c>
      <c r="F8290">
        <v>2010</v>
      </c>
      <c r="G8290">
        <v>8061</v>
      </c>
      <c r="H8290">
        <v>8061</v>
      </c>
      <c r="O8290">
        <v>90.989000000000004</v>
      </c>
      <c r="P8290">
        <v>0.1162</v>
      </c>
      <c r="Q8290">
        <v>1545718.2</v>
      </c>
      <c r="R8290" t="s">
        <v>662</v>
      </c>
      <c r="T8290" t="s">
        <v>663</v>
      </c>
      <c r="V8290" t="s">
        <v>121</v>
      </c>
      <c r="Y8290" t="s">
        <v>30</v>
      </c>
    </row>
    <row r="8291" spans="1:25" x14ac:dyDescent="0.45">
      <c r="A8291" t="s">
        <v>274</v>
      </c>
      <c r="B8291" t="s">
        <v>661</v>
      </c>
      <c r="C8291">
        <v>50628</v>
      </c>
      <c r="D8291">
        <v>780001</v>
      </c>
      <c r="F8291">
        <v>2011</v>
      </c>
      <c r="G8291">
        <v>8759</v>
      </c>
      <c r="H8291">
        <v>8759</v>
      </c>
      <c r="O8291">
        <v>61.814</v>
      </c>
      <c r="P8291">
        <v>7.0300000000000001E-2</v>
      </c>
      <c r="Q8291">
        <v>1678472.1</v>
      </c>
      <c r="R8291" t="s">
        <v>662</v>
      </c>
      <c r="T8291" t="s">
        <v>663</v>
      </c>
      <c r="V8291" t="s">
        <v>121</v>
      </c>
      <c r="Y8291" t="s">
        <v>30</v>
      </c>
    </row>
    <row r="8292" spans="1:25" x14ac:dyDescent="0.45">
      <c r="A8292" t="s">
        <v>274</v>
      </c>
      <c r="B8292" t="s">
        <v>661</v>
      </c>
      <c r="C8292">
        <v>50628</v>
      </c>
      <c r="D8292">
        <v>780001</v>
      </c>
      <c r="F8292">
        <v>2012</v>
      </c>
      <c r="G8292">
        <v>8784</v>
      </c>
      <c r="H8292">
        <v>8784</v>
      </c>
      <c r="O8292">
        <v>13.916</v>
      </c>
      <c r="P8292">
        <v>1.77E-2</v>
      </c>
      <c r="Q8292">
        <v>1591076.6</v>
      </c>
      <c r="R8292" t="s">
        <v>662</v>
      </c>
      <c r="T8292" t="s">
        <v>663</v>
      </c>
      <c r="V8292" t="s">
        <v>121</v>
      </c>
      <c r="Y8292" t="s">
        <v>30</v>
      </c>
    </row>
    <row r="8293" spans="1:25" x14ac:dyDescent="0.45">
      <c r="A8293" t="s">
        <v>274</v>
      </c>
      <c r="B8293" t="s">
        <v>661</v>
      </c>
      <c r="C8293">
        <v>50628</v>
      </c>
      <c r="D8293">
        <v>780001</v>
      </c>
      <c r="F8293">
        <v>2013</v>
      </c>
      <c r="G8293">
        <v>8760</v>
      </c>
      <c r="H8293">
        <v>8760</v>
      </c>
      <c r="O8293">
        <v>14.22</v>
      </c>
      <c r="P8293">
        <v>1.89E-2</v>
      </c>
      <c r="Q8293">
        <v>1503012</v>
      </c>
      <c r="R8293" t="s">
        <v>662</v>
      </c>
      <c r="T8293" t="s">
        <v>663</v>
      </c>
      <c r="V8293" t="s">
        <v>121</v>
      </c>
      <c r="Y8293" t="s">
        <v>30</v>
      </c>
    </row>
    <row r="8294" spans="1:25" x14ac:dyDescent="0.45">
      <c r="A8294" t="s">
        <v>274</v>
      </c>
      <c r="B8294" t="s">
        <v>661</v>
      </c>
      <c r="C8294">
        <v>50628</v>
      </c>
      <c r="D8294">
        <v>780001</v>
      </c>
      <c r="F8294">
        <v>2014</v>
      </c>
      <c r="G8294">
        <v>8208</v>
      </c>
      <c r="H8294">
        <v>8208</v>
      </c>
      <c r="O8294">
        <v>95.085999999999999</v>
      </c>
      <c r="P8294">
        <v>0.1142</v>
      </c>
      <c r="Q8294">
        <v>1515946.6</v>
      </c>
      <c r="R8294" t="s">
        <v>662</v>
      </c>
      <c r="T8294" t="s">
        <v>663</v>
      </c>
      <c r="V8294" t="s">
        <v>121</v>
      </c>
      <c r="Y8294" t="s">
        <v>30</v>
      </c>
    </row>
    <row r="8295" spans="1:25" x14ac:dyDescent="0.45">
      <c r="A8295" t="s">
        <v>274</v>
      </c>
      <c r="B8295" t="s">
        <v>661</v>
      </c>
      <c r="C8295">
        <v>50628</v>
      </c>
      <c r="D8295">
        <v>780001</v>
      </c>
      <c r="F8295">
        <v>2015</v>
      </c>
      <c r="G8295">
        <v>8012</v>
      </c>
      <c r="H8295">
        <v>8012</v>
      </c>
      <c r="O8295">
        <v>39.478000000000002</v>
      </c>
      <c r="P8295">
        <v>5.6500000000000002E-2</v>
      </c>
      <c r="Q8295">
        <v>1575950</v>
      </c>
      <c r="R8295" t="s">
        <v>662</v>
      </c>
      <c r="T8295" t="s">
        <v>663</v>
      </c>
      <c r="V8295" t="s">
        <v>121</v>
      </c>
      <c r="Y8295" t="s">
        <v>30</v>
      </c>
    </row>
    <row r="8296" spans="1:25" x14ac:dyDescent="0.45">
      <c r="A8296" t="s">
        <v>335</v>
      </c>
      <c r="B8296" t="s">
        <v>664</v>
      </c>
      <c r="C8296">
        <v>50651</v>
      </c>
      <c r="D8296" t="s">
        <v>599</v>
      </c>
      <c r="E8296" t="s">
        <v>49</v>
      </c>
      <c r="F8296">
        <v>2009</v>
      </c>
      <c r="G8296">
        <v>7353</v>
      </c>
      <c r="H8296">
        <v>7341.17</v>
      </c>
      <c r="J8296">
        <v>622414.93999999994</v>
      </c>
      <c r="K8296">
        <v>512.62</v>
      </c>
      <c r="L8296">
        <v>1.0799000000000001</v>
      </c>
      <c r="M8296">
        <v>96672.09</v>
      </c>
      <c r="N8296">
        <v>0.10290000000000001</v>
      </c>
      <c r="O8296">
        <v>169.018</v>
      </c>
      <c r="P8296">
        <v>0.35920000000000002</v>
      </c>
      <c r="Q8296">
        <v>942243.91700000002</v>
      </c>
      <c r="R8296" t="s">
        <v>82</v>
      </c>
      <c r="T8296" t="s">
        <v>63</v>
      </c>
      <c r="V8296" t="s">
        <v>109</v>
      </c>
      <c r="W8296" t="s">
        <v>140</v>
      </c>
      <c r="Y8296" t="s">
        <v>103</v>
      </c>
    </row>
    <row r="8297" spans="1:25" x14ac:dyDescent="0.45">
      <c r="A8297" t="s">
        <v>335</v>
      </c>
      <c r="B8297" t="s">
        <v>664</v>
      </c>
      <c r="C8297">
        <v>50651</v>
      </c>
      <c r="D8297" t="s">
        <v>599</v>
      </c>
      <c r="E8297" t="s">
        <v>49</v>
      </c>
      <c r="F8297">
        <v>2010</v>
      </c>
      <c r="G8297">
        <v>5853</v>
      </c>
      <c r="H8297">
        <v>5838.75</v>
      </c>
      <c r="J8297">
        <v>444131.17</v>
      </c>
      <c r="K8297">
        <v>319.11399999999998</v>
      </c>
      <c r="L8297">
        <v>0.98480000000000001</v>
      </c>
      <c r="M8297">
        <v>66527.255000000005</v>
      </c>
      <c r="N8297">
        <v>0.10299999999999999</v>
      </c>
      <c r="O8297">
        <v>114.288</v>
      </c>
      <c r="P8297">
        <v>0.35339999999999999</v>
      </c>
      <c r="Q8297">
        <v>648420.79799999995</v>
      </c>
      <c r="R8297" t="s">
        <v>82</v>
      </c>
      <c r="T8297" t="s">
        <v>63</v>
      </c>
      <c r="V8297" t="s">
        <v>109</v>
      </c>
      <c r="W8297" t="s">
        <v>140</v>
      </c>
      <c r="Y8297" t="s">
        <v>103</v>
      </c>
    </row>
    <row r="8298" spans="1:25" x14ac:dyDescent="0.45">
      <c r="A8298" t="s">
        <v>335</v>
      </c>
      <c r="B8298" t="s">
        <v>664</v>
      </c>
      <c r="C8298">
        <v>50651</v>
      </c>
      <c r="D8298" t="s">
        <v>599</v>
      </c>
      <c r="E8298" t="s">
        <v>49</v>
      </c>
      <c r="F8298">
        <v>2011</v>
      </c>
      <c r="G8298">
        <v>6973</v>
      </c>
      <c r="H8298">
        <v>6962.94</v>
      </c>
      <c r="J8298">
        <v>552542.52</v>
      </c>
      <c r="K8298">
        <v>391.452</v>
      </c>
      <c r="L8298">
        <v>0.98619999999999997</v>
      </c>
      <c r="M8298">
        <v>81450.198999999993</v>
      </c>
      <c r="N8298">
        <v>0.10290000000000001</v>
      </c>
      <c r="O8298">
        <v>132.11199999999999</v>
      </c>
      <c r="P8298">
        <v>0.33160000000000001</v>
      </c>
      <c r="Q8298">
        <v>793868.12699999998</v>
      </c>
      <c r="R8298" t="s">
        <v>82</v>
      </c>
      <c r="T8298" t="s">
        <v>63</v>
      </c>
      <c r="V8298" t="s">
        <v>109</v>
      </c>
      <c r="W8298" t="s">
        <v>140</v>
      </c>
      <c r="Y8298" t="s">
        <v>103</v>
      </c>
    </row>
    <row r="8299" spans="1:25" x14ac:dyDescent="0.45">
      <c r="A8299" t="s">
        <v>335</v>
      </c>
      <c r="B8299" t="s">
        <v>664</v>
      </c>
      <c r="C8299">
        <v>50651</v>
      </c>
      <c r="D8299" t="s">
        <v>599</v>
      </c>
      <c r="E8299" t="s">
        <v>49</v>
      </c>
      <c r="F8299">
        <v>2012</v>
      </c>
      <c r="G8299">
        <v>6984</v>
      </c>
      <c r="H8299">
        <v>6973.89</v>
      </c>
      <c r="J8299">
        <v>512393.59</v>
      </c>
      <c r="K8299">
        <v>375.815</v>
      </c>
      <c r="L8299">
        <v>0.99</v>
      </c>
      <c r="M8299">
        <v>77915.722999999998</v>
      </c>
      <c r="N8299">
        <v>0.10290000000000001</v>
      </c>
      <c r="O8299">
        <v>119.88</v>
      </c>
      <c r="P8299">
        <v>0.31509999999999999</v>
      </c>
      <c r="Q8299">
        <v>759414.1</v>
      </c>
      <c r="R8299" t="s">
        <v>82</v>
      </c>
      <c r="T8299" t="s">
        <v>63</v>
      </c>
      <c r="V8299" t="s">
        <v>109</v>
      </c>
      <c r="W8299" t="s">
        <v>140</v>
      </c>
      <c r="Y8299" t="s">
        <v>103</v>
      </c>
    </row>
    <row r="8300" spans="1:25" x14ac:dyDescent="0.45">
      <c r="A8300" t="s">
        <v>335</v>
      </c>
      <c r="B8300" t="s">
        <v>664</v>
      </c>
      <c r="C8300">
        <v>50651</v>
      </c>
      <c r="D8300" t="s">
        <v>599</v>
      </c>
      <c r="E8300" t="s">
        <v>49</v>
      </c>
      <c r="F8300">
        <v>2013</v>
      </c>
      <c r="G8300">
        <v>5622</v>
      </c>
      <c r="H8300">
        <v>5616.87</v>
      </c>
      <c r="J8300">
        <v>451342.44</v>
      </c>
      <c r="K8300">
        <v>328.791</v>
      </c>
      <c r="L8300">
        <v>0.98950000000000005</v>
      </c>
      <c r="M8300">
        <v>68187.256999999998</v>
      </c>
      <c r="N8300">
        <v>0.10290000000000001</v>
      </c>
      <c r="O8300">
        <v>97.789000000000001</v>
      </c>
      <c r="P8300">
        <v>0.29139999999999999</v>
      </c>
      <c r="Q8300">
        <v>664598.24</v>
      </c>
      <c r="R8300" t="s">
        <v>82</v>
      </c>
      <c r="T8300" t="s">
        <v>63</v>
      </c>
      <c r="V8300" t="s">
        <v>109</v>
      </c>
      <c r="W8300" t="s">
        <v>140</v>
      </c>
      <c r="Y8300" t="s">
        <v>103</v>
      </c>
    </row>
    <row r="8301" spans="1:25" x14ac:dyDescent="0.45">
      <c r="A8301" t="s">
        <v>335</v>
      </c>
      <c r="B8301" t="s">
        <v>664</v>
      </c>
      <c r="C8301">
        <v>50651</v>
      </c>
      <c r="D8301" t="s">
        <v>601</v>
      </c>
      <c r="E8301" t="s">
        <v>49</v>
      </c>
      <c r="F8301">
        <v>2009</v>
      </c>
      <c r="G8301">
        <v>8122</v>
      </c>
      <c r="H8301">
        <v>8109.27</v>
      </c>
      <c r="J8301">
        <v>787169.35</v>
      </c>
      <c r="K8301">
        <v>637.66300000000001</v>
      </c>
      <c r="L8301">
        <v>1.0689</v>
      </c>
      <c r="M8301">
        <v>122069.55</v>
      </c>
      <c r="N8301">
        <v>0.10290000000000001</v>
      </c>
      <c r="O8301">
        <v>216.726</v>
      </c>
      <c r="P8301">
        <v>0.3604</v>
      </c>
      <c r="Q8301">
        <v>1189775.1029999999</v>
      </c>
      <c r="R8301" t="s">
        <v>82</v>
      </c>
      <c r="T8301" t="s">
        <v>63</v>
      </c>
      <c r="V8301" t="s">
        <v>109</v>
      </c>
      <c r="W8301" t="s">
        <v>140</v>
      </c>
      <c r="Y8301" t="s">
        <v>103</v>
      </c>
    </row>
    <row r="8302" spans="1:25" x14ac:dyDescent="0.45">
      <c r="A8302" t="s">
        <v>335</v>
      </c>
      <c r="B8302" t="s">
        <v>664</v>
      </c>
      <c r="C8302">
        <v>50651</v>
      </c>
      <c r="D8302" t="s">
        <v>601</v>
      </c>
      <c r="E8302" t="s">
        <v>49</v>
      </c>
      <c r="F8302">
        <v>2010</v>
      </c>
      <c r="G8302">
        <v>7961</v>
      </c>
      <c r="H8302">
        <v>7949.89</v>
      </c>
      <c r="J8302">
        <v>699518.78</v>
      </c>
      <c r="K8302">
        <v>502.20800000000003</v>
      </c>
      <c r="L8302">
        <v>0.9839</v>
      </c>
      <c r="M8302">
        <v>104773.51</v>
      </c>
      <c r="N8302">
        <v>0.10290000000000001</v>
      </c>
      <c r="O8302">
        <v>182.63800000000001</v>
      </c>
      <c r="P8302">
        <v>0.35620000000000002</v>
      </c>
      <c r="Q8302">
        <v>1021187.001</v>
      </c>
      <c r="R8302" t="s">
        <v>82</v>
      </c>
      <c r="T8302" t="s">
        <v>63</v>
      </c>
      <c r="V8302" t="s">
        <v>109</v>
      </c>
      <c r="W8302" t="s">
        <v>140</v>
      </c>
      <c r="Y8302" t="s">
        <v>103</v>
      </c>
    </row>
    <row r="8303" spans="1:25" x14ac:dyDescent="0.45">
      <c r="A8303" t="s">
        <v>335</v>
      </c>
      <c r="B8303" t="s">
        <v>664</v>
      </c>
      <c r="C8303">
        <v>50651</v>
      </c>
      <c r="D8303" t="s">
        <v>601</v>
      </c>
      <c r="E8303" t="s">
        <v>49</v>
      </c>
      <c r="F8303">
        <v>2011</v>
      </c>
      <c r="G8303">
        <v>7800</v>
      </c>
      <c r="H8303">
        <v>7786.9</v>
      </c>
      <c r="J8303">
        <v>615812.88</v>
      </c>
      <c r="K8303">
        <v>433.13400000000001</v>
      </c>
      <c r="L8303">
        <v>0.98550000000000004</v>
      </c>
      <c r="M8303">
        <v>90159.849000000002</v>
      </c>
      <c r="N8303">
        <v>0.10290000000000001</v>
      </c>
      <c r="O8303">
        <v>145.63399999999999</v>
      </c>
      <c r="P8303">
        <v>0.32869999999999999</v>
      </c>
      <c r="Q8303">
        <v>878757.71</v>
      </c>
      <c r="R8303" t="s">
        <v>82</v>
      </c>
      <c r="T8303" t="s">
        <v>63</v>
      </c>
      <c r="V8303" t="s">
        <v>109</v>
      </c>
      <c r="W8303" t="s">
        <v>140</v>
      </c>
      <c r="Y8303" t="s">
        <v>103</v>
      </c>
    </row>
    <row r="8304" spans="1:25" x14ac:dyDescent="0.45">
      <c r="A8304" t="s">
        <v>335</v>
      </c>
      <c r="B8304" t="s">
        <v>664</v>
      </c>
      <c r="C8304">
        <v>50651</v>
      </c>
      <c r="D8304" t="s">
        <v>601</v>
      </c>
      <c r="E8304" t="s">
        <v>49</v>
      </c>
      <c r="F8304">
        <v>2012</v>
      </c>
      <c r="G8304">
        <v>7785</v>
      </c>
      <c r="H8304">
        <v>7773.56</v>
      </c>
      <c r="J8304">
        <v>590811.63</v>
      </c>
      <c r="K8304">
        <v>432.72199999999998</v>
      </c>
      <c r="L8304">
        <v>0.99029999999999996</v>
      </c>
      <c r="M8304">
        <v>89674.305999999997</v>
      </c>
      <c r="N8304">
        <v>0.10290000000000001</v>
      </c>
      <c r="O8304">
        <v>139.79400000000001</v>
      </c>
      <c r="P8304">
        <v>0.32100000000000001</v>
      </c>
      <c r="Q8304">
        <v>874018.25199999998</v>
      </c>
      <c r="R8304" t="s">
        <v>82</v>
      </c>
      <c r="T8304" t="s">
        <v>63</v>
      </c>
      <c r="V8304" t="s">
        <v>109</v>
      </c>
      <c r="W8304" t="s">
        <v>140</v>
      </c>
      <c r="Y8304" t="s">
        <v>103</v>
      </c>
    </row>
    <row r="8305" spans="1:25" x14ac:dyDescent="0.45">
      <c r="A8305" t="s">
        <v>335</v>
      </c>
      <c r="B8305" t="s">
        <v>664</v>
      </c>
      <c r="C8305">
        <v>50651</v>
      </c>
      <c r="D8305" t="s">
        <v>601</v>
      </c>
      <c r="E8305" t="s">
        <v>49</v>
      </c>
      <c r="F8305">
        <v>2013</v>
      </c>
      <c r="G8305">
        <v>5639</v>
      </c>
      <c r="H8305">
        <v>5630.42</v>
      </c>
      <c r="J8305">
        <v>444972.35</v>
      </c>
      <c r="K8305">
        <v>322.89299999999997</v>
      </c>
      <c r="L8305">
        <v>0.98829999999999996</v>
      </c>
      <c r="M8305">
        <v>67046.505000000005</v>
      </c>
      <c r="N8305">
        <v>0.10290000000000001</v>
      </c>
      <c r="O8305">
        <v>95.451999999999998</v>
      </c>
      <c r="P8305">
        <v>0.28999999999999998</v>
      </c>
      <c r="Q8305">
        <v>653476.85900000005</v>
      </c>
      <c r="R8305" t="s">
        <v>82</v>
      </c>
      <c r="T8305" t="s">
        <v>63</v>
      </c>
      <c r="V8305" t="s">
        <v>109</v>
      </c>
      <c r="W8305" t="s">
        <v>140</v>
      </c>
      <c r="Y8305" t="s">
        <v>103</v>
      </c>
    </row>
    <row r="8306" spans="1:25" x14ac:dyDescent="0.45">
      <c r="A8306" t="s">
        <v>335</v>
      </c>
      <c r="B8306" t="s">
        <v>664</v>
      </c>
      <c r="C8306">
        <v>50651</v>
      </c>
      <c r="D8306" t="s">
        <v>602</v>
      </c>
      <c r="E8306" t="s">
        <v>49</v>
      </c>
      <c r="F8306">
        <v>2009</v>
      </c>
      <c r="G8306">
        <v>3418</v>
      </c>
      <c r="H8306">
        <v>3407.79</v>
      </c>
      <c r="J8306">
        <v>321918.14</v>
      </c>
      <c r="K8306">
        <v>280.62</v>
      </c>
      <c r="L8306">
        <v>1.1686000000000001</v>
      </c>
      <c r="M8306">
        <v>48635.601000000002</v>
      </c>
      <c r="N8306">
        <v>0.10290000000000001</v>
      </c>
      <c r="O8306">
        <v>84.039000000000001</v>
      </c>
      <c r="P8306">
        <v>0.3533</v>
      </c>
      <c r="Q8306">
        <v>474039.18800000002</v>
      </c>
      <c r="R8306" t="s">
        <v>82</v>
      </c>
      <c r="T8306" t="s">
        <v>63</v>
      </c>
      <c r="V8306" t="s">
        <v>109</v>
      </c>
      <c r="W8306" t="s">
        <v>140</v>
      </c>
      <c r="Y8306" t="s">
        <v>103</v>
      </c>
    </row>
    <row r="8307" spans="1:25" x14ac:dyDescent="0.45">
      <c r="A8307" t="s">
        <v>335</v>
      </c>
      <c r="B8307" t="s">
        <v>664</v>
      </c>
      <c r="C8307">
        <v>50651</v>
      </c>
      <c r="D8307" t="s">
        <v>602</v>
      </c>
      <c r="E8307" t="s">
        <v>49</v>
      </c>
      <c r="F8307">
        <v>2010</v>
      </c>
      <c r="G8307">
        <v>8171</v>
      </c>
      <c r="H8307">
        <v>8164.57</v>
      </c>
      <c r="J8307">
        <v>811313.76</v>
      </c>
      <c r="K8307">
        <v>584.65800000000002</v>
      </c>
      <c r="L8307">
        <v>0.98419999999999996</v>
      </c>
      <c r="M8307">
        <v>121904.287</v>
      </c>
      <c r="N8307">
        <v>0.10290000000000001</v>
      </c>
      <c r="O8307">
        <v>213.47</v>
      </c>
      <c r="P8307">
        <v>0.35809999999999997</v>
      </c>
      <c r="Q8307">
        <v>1188151.82</v>
      </c>
      <c r="R8307" t="s">
        <v>82</v>
      </c>
      <c r="T8307" t="s">
        <v>63</v>
      </c>
      <c r="V8307" t="s">
        <v>109</v>
      </c>
      <c r="W8307" t="s">
        <v>140</v>
      </c>
      <c r="Y8307" t="s">
        <v>103</v>
      </c>
    </row>
    <row r="8308" spans="1:25" x14ac:dyDescent="0.45">
      <c r="A8308" t="s">
        <v>335</v>
      </c>
      <c r="B8308" t="s">
        <v>664</v>
      </c>
      <c r="C8308">
        <v>50651</v>
      </c>
      <c r="D8308" t="s">
        <v>602</v>
      </c>
      <c r="E8308" t="s">
        <v>49</v>
      </c>
      <c r="F8308">
        <v>2011</v>
      </c>
      <c r="G8308">
        <v>7223</v>
      </c>
      <c r="H8308">
        <v>7209.11</v>
      </c>
      <c r="J8308">
        <v>574668.67000000004</v>
      </c>
      <c r="K8308">
        <v>403.73899999999998</v>
      </c>
      <c r="L8308">
        <v>0.98509999999999998</v>
      </c>
      <c r="M8308">
        <v>84090.705000000002</v>
      </c>
      <c r="N8308">
        <v>0.10290000000000001</v>
      </c>
      <c r="O8308">
        <v>136.471</v>
      </c>
      <c r="P8308">
        <v>0.3301</v>
      </c>
      <c r="Q8308">
        <v>819611.245</v>
      </c>
      <c r="R8308" t="s">
        <v>82</v>
      </c>
      <c r="T8308" t="s">
        <v>63</v>
      </c>
      <c r="V8308" t="s">
        <v>109</v>
      </c>
      <c r="W8308" t="s">
        <v>140</v>
      </c>
      <c r="Y8308" t="s">
        <v>103</v>
      </c>
    </row>
    <row r="8309" spans="1:25" x14ac:dyDescent="0.45">
      <c r="A8309" t="s">
        <v>335</v>
      </c>
      <c r="B8309" t="s">
        <v>664</v>
      </c>
      <c r="C8309">
        <v>50651</v>
      </c>
      <c r="D8309" t="s">
        <v>602</v>
      </c>
      <c r="E8309" t="s">
        <v>49</v>
      </c>
      <c r="F8309">
        <v>2012</v>
      </c>
      <c r="G8309">
        <v>7336</v>
      </c>
      <c r="H8309">
        <v>7327.02</v>
      </c>
      <c r="J8309">
        <v>649066.46</v>
      </c>
      <c r="K8309">
        <v>469.17899999999997</v>
      </c>
      <c r="L8309">
        <v>0.98970000000000002</v>
      </c>
      <c r="M8309">
        <v>97329.501000000004</v>
      </c>
      <c r="N8309">
        <v>0.10290000000000001</v>
      </c>
      <c r="O8309">
        <v>160.096</v>
      </c>
      <c r="P8309">
        <v>0.33300000000000002</v>
      </c>
      <c r="Q8309">
        <v>948640.15700000001</v>
      </c>
      <c r="R8309" t="s">
        <v>82</v>
      </c>
      <c r="T8309" t="s">
        <v>63</v>
      </c>
      <c r="V8309" t="s">
        <v>109</v>
      </c>
      <c r="W8309" t="s">
        <v>140</v>
      </c>
      <c r="Y8309" t="s">
        <v>103</v>
      </c>
    </row>
    <row r="8310" spans="1:25" x14ac:dyDescent="0.45">
      <c r="A8310" t="s">
        <v>335</v>
      </c>
      <c r="B8310" t="s">
        <v>664</v>
      </c>
      <c r="C8310">
        <v>50651</v>
      </c>
      <c r="D8310" t="s">
        <v>602</v>
      </c>
      <c r="E8310" t="s">
        <v>49</v>
      </c>
      <c r="F8310">
        <v>2013</v>
      </c>
      <c r="G8310">
        <v>5899</v>
      </c>
      <c r="H8310">
        <v>5885.31</v>
      </c>
      <c r="J8310">
        <v>475835.2</v>
      </c>
      <c r="K8310">
        <v>344.88900000000001</v>
      </c>
      <c r="L8310">
        <v>0.98880000000000001</v>
      </c>
      <c r="M8310">
        <v>71572.229000000007</v>
      </c>
      <c r="N8310">
        <v>0.10290000000000001</v>
      </c>
      <c r="O8310">
        <v>101.94</v>
      </c>
      <c r="P8310">
        <v>0.2908</v>
      </c>
      <c r="Q8310">
        <v>697591.37</v>
      </c>
      <c r="R8310" t="s">
        <v>82</v>
      </c>
      <c r="T8310" t="s">
        <v>63</v>
      </c>
      <c r="V8310" t="s">
        <v>109</v>
      </c>
      <c r="W8310" t="s">
        <v>140</v>
      </c>
      <c r="Y8310" t="s">
        <v>103</v>
      </c>
    </row>
    <row r="8311" spans="1:25" x14ac:dyDescent="0.45">
      <c r="A8311" t="s">
        <v>335</v>
      </c>
      <c r="B8311" t="s">
        <v>664</v>
      </c>
      <c r="C8311">
        <v>50651</v>
      </c>
      <c r="D8311" t="s">
        <v>603</v>
      </c>
      <c r="E8311" t="s">
        <v>49</v>
      </c>
      <c r="F8311">
        <v>2009</v>
      </c>
      <c r="G8311">
        <v>5761</v>
      </c>
      <c r="H8311">
        <v>5746.62</v>
      </c>
      <c r="J8311">
        <v>449039.1</v>
      </c>
      <c r="K8311">
        <v>371.51299999999998</v>
      </c>
      <c r="L8311">
        <v>1.1075999999999999</v>
      </c>
      <c r="M8311">
        <v>69218.645999999993</v>
      </c>
      <c r="N8311">
        <v>0.10290000000000001</v>
      </c>
      <c r="O8311">
        <v>119.19</v>
      </c>
      <c r="P8311">
        <v>0.35420000000000001</v>
      </c>
      <c r="Q8311">
        <v>674655.89899999998</v>
      </c>
      <c r="R8311" t="s">
        <v>82</v>
      </c>
      <c r="T8311" t="s">
        <v>63</v>
      </c>
      <c r="V8311" t="s">
        <v>109</v>
      </c>
      <c r="W8311" t="s">
        <v>140</v>
      </c>
      <c r="Y8311" t="s">
        <v>103</v>
      </c>
    </row>
    <row r="8312" spans="1:25" x14ac:dyDescent="0.45">
      <c r="A8312" t="s">
        <v>335</v>
      </c>
      <c r="B8312" t="s">
        <v>664</v>
      </c>
      <c r="C8312">
        <v>50651</v>
      </c>
      <c r="D8312" t="s">
        <v>603</v>
      </c>
      <c r="E8312" t="s">
        <v>49</v>
      </c>
      <c r="F8312">
        <v>2010</v>
      </c>
      <c r="G8312">
        <v>6683</v>
      </c>
      <c r="H8312">
        <v>6668.5</v>
      </c>
      <c r="J8312">
        <v>488148.29</v>
      </c>
      <c r="K8312">
        <v>352.084</v>
      </c>
      <c r="L8312">
        <v>0.98340000000000005</v>
      </c>
      <c r="M8312">
        <v>73488.13</v>
      </c>
      <c r="N8312">
        <v>0.10299999999999999</v>
      </c>
      <c r="O8312">
        <v>126.89100000000001</v>
      </c>
      <c r="P8312">
        <v>0.35449999999999998</v>
      </c>
      <c r="Q8312">
        <v>716256.625</v>
      </c>
      <c r="R8312" t="s">
        <v>82</v>
      </c>
      <c r="T8312" t="s">
        <v>63</v>
      </c>
      <c r="V8312" t="s">
        <v>109</v>
      </c>
      <c r="W8312" t="s">
        <v>140</v>
      </c>
      <c r="Y8312" t="s">
        <v>103</v>
      </c>
    </row>
    <row r="8313" spans="1:25" x14ac:dyDescent="0.45">
      <c r="A8313" t="s">
        <v>335</v>
      </c>
      <c r="B8313" t="s">
        <v>664</v>
      </c>
      <c r="C8313">
        <v>50651</v>
      </c>
      <c r="D8313" t="s">
        <v>603</v>
      </c>
      <c r="E8313" t="s">
        <v>49</v>
      </c>
      <c r="F8313">
        <v>2011</v>
      </c>
      <c r="G8313">
        <v>7354</v>
      </c>
      <c r="H8313">
        <v>7335.26</v>
      </c>
      <c r="J8313">
        <v>564981.4</v>
      </c>
      <c r="K8313">
        <v>398.404</v>
      </c>
      <c r="L8313">
        <v>0.98570000000000002</v>
      </c>
      <c r="M8313">
        <v>82939.315000000002</v>
      </c>
      <c r="N8313">
        <v>0.10290000000000001</v>
      </c>
      <c r="O8313">
        <v>131.72999999999999</v>
      </c>
      <c r="P8313">
        <v>0.32629999999999998</v>
      </c>
      <c r="Q8313">
        <v>808387.59699999995</v>
      </c>
      <c r="R8313" t="s">
        <v>82</v>
      </c>
      <c r="T8313" t="s">
        <v>63</v>
      </c>
      <c r="V8313" t="s">
        <v>109</v>
      </c>
      <c r="W8313" t="s">
        <v>140</v>
      </c>
      <c r="Y8313" t="s">
        <v>103</v>
      </c>
    </row>
    <row r="8314" spans="1:25" x14ac:dyDescent="0.45">
      <c r="A8314" t="s">
        <v>335</v>
      </c>
      <c r="B8314" t="s">
        <v>664</v>
      </c>
      <c r="C8314">
        <v>50651</v>
      </c>
      <c r="D8314" t="s">
        <v>603</v>
      </c>
      <c r="E8314" t="s">
        <v>49</v>
      </c>
      <c r="F8314">
        <v>2012</v>
      </c>
      <c r="G8314">
        <v>5383</v>
      </c>
      <c r="H8314">
        <v>5363.35</v>
      </c>
      <c r="J8314">
        <v>393746.79</v>
      </c>
      <c r="K8314">
        <v>287.53199999999998</v>
      </c>
      <c r="L8314">
        <v>0.99</v>
      </c>
      <c r="M8314">
        <v>59590.216</v>
      </c>
      <c r="N8314">
        <v>0.10290000000000001</v>
      </c>
      <c r="O8314">
        <v>94.727999999999994</v>
      </c>
      <c r="P8314">
        <v>0.3291</v>
      </c>
      <c r="Q8314">
        <v>580809.06900000002</v>
      </c>
      <c r="R8314" t="s">
        <v>82</v>
      </c>
      <c r="T8314" t="s">
        <v>63</v>
      </c>
      <c r="V8314" t="s">
        <v>109</v>
      </c>
      <c r="W8314" t="s">
        <v>140</v>
      </c>
      <c r="Y8314" t="s">
        <v>103</v>
      </c>
    </row>
    <row r="8315" spans="1:25" x14ac:dyDescent="0.45">
      <c r="A8315" t="s">
        <v>335</v>
      </c>
      <c r="B8315" t="s">
        <v>664</v>
      </c>
      <c r="C8315">
        <v>50651</v>
      </c>
      <c r="D8315" t="s">
        <v>603</v>
      </c>
      <c r="E8315" t="s">
        <v>49</v>
      </c>
      <c r="F8315">
        <v>2013</v>
      </c>
      <c r="G8315">
        <v>2927</v>
      </c>
      <c r="H8315">
        <v>2909.95</v>
      </c>
      <c r="J8315">
        <v>226786.98</v>
      </c>
      <c r="K8315">
        <v>166.261</v>
      </c>
      <c r="L8315">
        <v>0.98980000000000001</v>
      </c>
      <c r="M8315">
        <v>34472.313000000002</v>
      </c>
      <c r="N8315">
        <v>0.10290000000000001</v>
      </c>
      <c r="O8315">
        <v>47.972000000000001</v>
      </c>
      <c r="P8315">
        <v>0.28520000000000001</v>
      </c>
      <c r="Q8315">
        <v>335988.47600000002</v>
      </c>
      <c r="R8315" t="s">
        <v>82</v>
      </c>
      <c r="T8315" t="s">
        <v>63</v>
      </c>
      <c r="V8315" t="s">
        <v>109</v>
      </c>
      <c r="W8315" t="s">
        <v>140</v>
      </c>
      <c r="Y8315" t="s">
        <v>103</v>
      </c>
    </row>
    <row r="8316" spans="1:25" x14ac:dyDescent="0.45">
      <c r="A8316" t="s">
        <v>335</v>
      </c>
      <c r="B8316" t="s">
        <v>664</v>
      </c>
      <c r="C8316">
        <v>50651</v>
      </c>
      <c r="D8316" t="s">
        <v>665</v>
      </c>
      <c r="E8316" t="s">
        <v>49</v>
      </c>
      <c r="F8316">
        <v>2009</v>
      </c>
      <c r="G8316">
        <v>6011</v>
      </c>
      <c r="H8316">
        <v>5995.75</v>
      </c>
      <c r="J8316">
        <v>441104.5</v>
      </c>
      <c r="K8316">
        <v>354.24799999999999</v>
      </c>
      <c r="L8316">
        <v>1.0507</v>
      </c>
      <c r="M8316">
        <v>69396.426000000007</v>
      </c>
      <c r="N8316">
        <v>0.10290000000000001</v>
      </c>
      <c r="O8316">
        <v>122.495</v>
      </c>
      <c r="P8316">
        <v>0.36330000000000001</v>
      </c>
      <c r="Q8316">
        <v>676390.93400000001</v>
      </c>
      <c r="R8316" t="s">
        <v>82</v>
      </c>
      <c r="T8316" t="s">
        <v>63</v>
      </c>
      <c r="V8316" t="s">
        <v>109</v>
      </c>
      <c r="W8316" t="s">
        <v>140</v>
      </c>
      <c r="Y8316" t="s">
        <v>103</v>
      </c>
    </row>
    <row r="8317" spans="1:25" x14ac:dyDescent="0.45">
      <c r="A8317" t="s">
        <v>335</v>
      </c>
      <c r="B8317" t="s">
        <v>664</v>
      </c>
      <c r="C8317">
        <v>50651</v>
      </c>
      <c r="D8317" t="s">
        <v>665</v>
      </c>
      <c r="E8317" t="s">
        <v>49</v>
      </c>
      <c r="F8317">
        <v>2010</v>
      </c>
      <c r="G8317">
        <v>6675</v>
      </c>
      <c r="H8317">
        <v>6659.38</v>
      </c>
      <c r="J8317">
        <v>461566.4</v>
      </c>
      <c r="K8317">
        <v>330.197</v>
      </c>
      <c r="L8317">
        <v>0.98419999999999996</v>
      </c>
      <c r="M8317">
        <v>68863.676999999996</v>
      </c>
      <c r="N8317">
        <v>0.10290000000000001</v>
      </c>
      <c r="O8317">
        <v>122.291</v>
      </c>
      <c r="P8317">
        <v>0.3644</v>
      </c>
      <c r="Q8317">
        <v>671184.07499999995</v>
      </c>
      <c r="R8317" t="s">
        <v>82</v>
      </c>
      <c r="T8317" t="s">
        <v>63</v>
      </c>
      <c r="V8317" t="s">
        <v>109</v>
      </c>
      <c r="W8317" t="s">
        <v>140</v>
      </c>
      <c r="Y8317" t="s">
        <v>103</v>
      </c>
    </row>
    <row r="8318" spans="1:25" x14ac:dyDescent="0.45">
      <c r="A8318" t="s">
        <v>335</v>
      </c>
      <c r="B8318" t="s">
        <v>664</v>
      </c>
      <c r="C8318">
        <v>50651</v>
      </c>
      <c r="D8318" t="s">
        <v>665</v>
      </c>
      <c r="E8318" t="s">
        <v>49</v>
      </c>
      <c r="F8318">
        <v>2011</v>
      </c>
      <c r="G8318">
        <v>5787</v>
      </c>
      <c r="H8318">
        <v>5762.97</v>
      </c>
      <c r="J8318">
        <v>415630.9</v>
      </c>
      <c r="K8318">
        <v>292.726</v>
      </c>
      <c r="L8318">
        <v>0.98540000000000005</v>
      </c>
      <c r="M8318">
        <v>60934.373</v>
      </c>
      <c r="N8318">
        <v>0.10290000000000001</v>
      </c>
      <c r="O8318">
        <v>100.929</v>
      </c>
      <c r="P8318">
        <v>0.34079999999999999</v>
      </c>
      <c r="Q8318">
        <v>593907.86199999996</v>
      </c>
      <c r="R8318" t="s">
        <v>82</v>
      </c>
      <c r="T8318" t="s">
        <v>63</v>
      </c>
      <c r="V8318" t="s">
        <v>109</v>
      </c>
      <c r="W8318" t="s">
        <v>140</v>
      </c>
      <c r="Y8318" t="s">
        <v>103</v>
      </c>
    </row>
    <row r="8319" spans="1:25" x14ac:dyDescent="0.45">
      <c r="A8319" t="s">
        <v>335</v>
      </c>
      <c r="B8319" t="s">
        <v>664</v>
      </c>
      <c r="C8319">
        <v>50651</v>
      </c>
      <c r="D8319" t="s">
        <v>665</v>
      </c>
      <c r="E8319" t="s">
        <v>49</v>
      </c>
      <c r="F8319">
        <v>2012</v>
      </c>
      <c r="G8319">
        <v>6682</v>
      </c>
      <c r="H8319">
        <v>6667.21</v>
      </c>
      <c r="J8319">
        <v>474729.68</v>
      </c>
      <c r="K8319">
        <v>347.28399999999999</v>
      </c>
      <c r="L8319">
        <v>0.98970000000000002</v>
      </c>
      <c r="M8319">
        <v>71997.990000000005</v>
      </c>
      <c r="N8319">
        <v>0.10290000000000001</v>
      </c>
      <c r="O8319">
        <v>116.254</v>
      </c>
      <c r="P8319">
        <v>0.33350000000000002</v>
      </c>
      <c r="Q8319">
        <v>701735.16899999999</v>
      </c>
      <c r="R8319" t="s">
        <v>82</v>
      </c>
      <c r="T8319" t="s">
        <v>63</v>
      </c>
      <c r="V8319" t="s">
        <v>109</v>
      </c>
      <c r="W8319" t="s">
        <v>140</v>
      </c>
      <c r="Y8319" t="s">
        <v>103</v>
      </c>
    </row>
    <row r="8320" spans="1:25" x14ac:dyDescent="0.45">
      <c r="A8320" t="s">
        <v>335</v>
      </c>
      <c r="B8320" t="s">
        <v>664</v>
      </c>
      <c r="C8320">
        <v>50651</v>
      </c>
      <c r="D8320" t="s">
        <v>665</v>
      </c>
      <c r="E8320" t="s">
        <v>49</v>
      </c>
      <c r="F8320">
        <v>2013</v>
      </c>
      <c r="G8320">
        <v>3447</v>
      </c>
      <c r="H8320">
        <v>3430.59</v>
      </c>
      <c r="J8320">
        <v>263260.79999999999</v>
      </c>
      <c r="K8320">
        <v>192.84200000000001</v>
      </c>
      <c r="L8320">
        <v>0.98870000000000002</v>
      </c>
      <c r="M8320">
        <v>40025.379999999997</v>
      </c>
      <c r="N8320">
        <v>0.10290000000000001</v>
      </c>
      <c r="O8320">
        <v>58.133000000000003</v>
      </c>
      <c r="P8320">
        <v>0.29799999999999999</v>
      </c>
      <c r="Q8320">
        <v>390111.35399999999</v>
      </c>
      <c r="R8320" t="s">
        <v>82</v>
      </c>
      <c r="T8320" t="s">
        <v>63</v>
      </c>
      <c r="V8320" t="s">
        <v>109</v>
      </c>
      <c r="W8320" t="s">
        <v>140</v>
      </c>
      <c r="Y8320" t="s">
        <v>103</v>
      </c>
    </row>
    <row r="8321" spans="1:25" x14ac:dyDescent="0.45">
      <c r="A8321" t="s">
        <v>25</v>
      </c>
      <c r="B8321" t="s">
        <v>666</v>
      </c>
      <c r="C8321">
        <v>50736</v>
      </c>
      <c r="D8321" t="s">
        <v>667</v>
      </c>
      <c r="E8321" t="s">
        <v>668</v>
      </c>
      <c r="F8321">
        <v>2009</v>
      </c>
      <c r="G8321">
        <v>2906</v>
      </c>
      <c r="H8321">
        <v>2884.5</v>
      </c>
      <c r="J8321">
        <v>324372.98</v>
      </c>
      <c r="O8321">
        <v>21.221</v>
      </c>
      <c r="P8321">
        <v>0.1014</v>
      </c>
      <c r="Q8321">
        <v>440238.72700000001</v>
      </c>
      <c r="R8321" t="s">
        <v>669</v>
      </c>
      <c r="S8321" t="s">
        <v>670</v>
      </c>
      <c r="T8321" t="s">
        <v>671</v>
      </c>
      <c r="Y8321" t="s">
        <v>29</v>
      </c>
    </row>
    <row r="8322" spans="1:25" x14ac:dyDescent="0.45">
      <c r="A8322" t="s">
        <v>25</v>
      </c>
      <c r="B8322" t="s">
        <v>666</v>
      </c>
      <c r="C8322">
        <v>50736</v>
      </c>
      <c r="D8322" t="s">
        <v>667</v>
      </c>
      <c r="E8322" t="s">
        <v>668</v>
      </c>
      <c r="F8322">
        <v>2010</v>
      </c>
      <c r="G8322">
        <v>3204</v>
      </c>
      <c r="H8322">
        <v>3189.63</v>
      </c>
      <c r="J8322">
        <v>401260.48</v>
      </c>
      <c r="O8322">
        <v>39.811999999999998</v>
      </c>
      <c r="P8322">
        <v>0.1172</v>
      </c>
      <c r="Q8322">
        <v>679481.16799999995</v>
      </c>
      <c r="R8322" t="s">
        <v>669</v>
      </c>
      <c r="S8322" t="s">
        <v>670</v>
      </c>
      <c r="T8322" t="s">
        <v>671</v>
      </c>
      <c r="Y8322" t="s">
        <v>29</v>
      </c>
    </row>
    <row r="8323" spans="1:25" x14ac:dyDescent="0.45">
      <c r="A8323" t="s">
        <v>25</v>
      </c>
      <c r="B8323" t="s">
        <v>666</v>
      </c>
      <c r="C8323">
        <v>50736</v>
      </c>
      <c r="D8323" t="s">
        <v>667</v>
      </c>
      <c r="E8323" t="s">
        <v>668</v>
      </c>
      <c r="F8323">
        <v>2011</v>
      </c>
      <c r="G8323">
        <v>2602</v>
      </c>
      <c r="H8323">
        <v>2552.64</v>
      </c>
      <c r="J8323">
        <v>293757.8</v>
      </c>
      <c r="O8323">
        <v>24.335999999999999</v>
      </c>
      <c r="P8323">
        <v>0.1757</v>
      </c>
      <c r="Q8323">
        <v>503530.08899999998</v>
      </c>
      <c r="R8323" t="s">
        <v>669</v>
      </c>
      <c r="S8323" t="s">
        <v>670</v>
      </c>
      <c r="T8323" t="s">
        <v>671</v>
      </c>
      <c r="Y8323" t="s">
        <v>29</v>
      </c>
    </row>
    <row r="8324" spans="1:25" x14ac:dyDescent="0.45">
      <c r="A8324" t="s">
        <v>25</v>
      </c>
      <c r="B8324" t="s">
        <v>666</v>
      </c>
      <c r="C8324">
        <v>50736</v>
      </c>
      <c r="D8324" t="s">
        <v>667</v>
      </c>
      <c r="E8324" t="s">
        <v>668</v>
      </c>
      <c r="F8324">
        <v>2012</v>
      </c>
      <c r="G8324">
        <v>3240</v>
      </c>
      <c r="H8324">
        <v>3228.24</v>
      </c>
      <c r="J8324">
        <v>352621.86</v>
      </c>
      <c r="O8324">
        <v>30.864999999999998</v>
      </c>
      <c r="P8324">
        <v>0.1124</v>
      </c>
      <c r="Q8324">
        <v>551564.83400000003</v>
      </c>
      <c r="R8324" t="s">
        <v>669</v>
      </c>
      <c r="S8324" t="s">
        <v>670</v>
      </c>
      <c r="T8324" t="s">
        <v>671</v>
      </c>
      <c r="Y8324" t="s">
        <v>29</v>
      </c>
    </row>
    <row r="8325" spans="1:25" x14ac:dyDescent="0.45">
      <c r="A8325" t="s">
        <v>25</v>
      </c>
      <c r="B8325" t="s">
        <v>666</v>
      </c>
      <c r="C8325">
        <v>50736</v>
      </c>
      <c r="D8325" t="s">
        <v>667</v>
      </c>
      <c r="E8325" t="s">
        <v>668</v>
      </c>
      <c r="F8325">
        <v>2013</v>
      </c>
      <c r="G8325">
        <v>3115</v>
      </c>
      <c r="H8325">
        <v>3086.65</v>
      </c>
      <c r="J8325">
        <v>351047.07</v>
      </c>
      <c r="O8325">
        <v>19.669</v>
      </c>
      <c r="P8325">
        <v>7.9200000000000007E-2</v>
      </c>
      <c r="Q8325">
        <v>504746.495</v>
      </c>
      <c r="R8325" t="s">
        <v>669</v>
      </c>
      <c r="S8325" t="s">
        <v>670</v>
      </c>
      <c r="T8325" t="s">
        <v>671</v>
      </c>
      <c r="Y8325" t="s">
        <v>29</v>
      </c>
    </row>
    <row r="8326" spans="1:25" x14ac:dyDescent="0.45">
      <c r="A8326" t="s">
        <v>25</v>
      </c>
      <c r="B8326" t="s">
        <v>666</v>
      </c>
      <c r="C8326">
        <v>50736</v>
      </c>
      <c r="D8326" t="s">
        <v>667</v>
      </c>
      <c r="E8326" t="s">
        <v>668</v>
      </c>
      <c r="F8326">
        <v>2014</v>
      </c>
      <c r="G8326">
        <v>0</v>
      </c>
      <c r="H8326">
        <v>0</v>
      </c>
      <c r="R8326" t="s">
        <v>669</v>
      </c>
      <c r="S8326" t="s">
        <v>670</v>
      </c>
      <c r="T8326" t="s">
        <v>671</v>
      </c>
      <c r="Y8326" t="s">
        <v>29</v>
      </c>
    </row>
    <row r="8327" spans="1:25" x14ac:dyDescent="0.45">
      <c r="A8327" t="s">
        <v>25</v>
      </c>
      <c r="B8327" t="s">
        <v>666</v>
      </c>
      <c r="C8327">
        <v>50736</v>
      </c>
      <c r="D8327" t="s">
        <v>667</v>
      </c>
      <c r="E8327" t="s">
        <v>668</v>
      </c>
      <c r="F8327">
        <v>2015</v>
      </c>
      <c r="G8327">
        <v>0</v>
      </c>
      <c r="H8327">
        <v>0</v>
      </c>
      <c r="R8327" t="s">
        <v>669</v>
      </c>
      <c r="S8327" t="s">
        <v>670</v>
      </c>
      <c r="T8327" t="s">
        <v>671</v>
      </c>
      <c r="Y8327" t="s">
        <v>30</v>
      </c>
    </row>
    <row r="8328" spans="1:25" x14ac:dyDescent="0.45">
      <c r="A8328" t="s">
        <v>25</v>
      </c>
      <c r="B8328" t="s">
        <v>666</v>
      </c>
      <c r="C8328">
        <v>50736</v>
      </c>
      <c r="D8328" t="s">
        <v>667</v>
      </c>
      <c r="E8328" t="s">
        <v>668</v>
      </c>
      <c r="F8328">
        <v>2016</v>
      </c>
      <c r="G8328">
        <v>0</v>
      </c>
      <c r="H8328">
        <v>0</v>
      </c>
      <c r="R8328" t="s">
        <v>669</v>
      </c>
      <c r="S8328" t="s">
        <v>670</v>
      </c>
      <c r="T8328" t="s">
        <v>671</v>
      </c>
      <c r="Y8328" t="s">
        <v>30</v>
      </c>
    </row>
    <row r="8329" spans="1:25" x14ac:dyDescent="0.45">
      <c r="A8329" t="s">
        <v>25</v>
      </c>
      <c r="B8329" t="s">
        <v>666</v>
      </c>
      <c r="C8329">
        <v>50736</v>
      </c>
      <c r="D8329" t="s">
        <v>667</v>
      </c>
      <c r="E8329" t="s">
        <v>668</v>
      </c>
      <c r="F8329">
        <v>2017</v>
      </c>
      <c r="G8329">
        <v>0</v>
      </c>
      <c r="H8329">
        <v>0</v>
      </c>
      <c r="R8329" t="s">
        <v>669</v>
      </c>
      <c r="S8329" t="s">
        <v>670</v>
      </c>
      <c r="T8329" t="s">
        <v>671</v>
      </c>
      <c r="Y8329" t="s">
        <v>30</v>
      </c>
    </row>
    <row r="8330" spans="1:25" x14ac:dyDescent="0.45">
      <c r="A8330" t="s">
        <v>25</v>
      </c>
      <c r="B8330" t="s">
        <v>666</v>
      </c>
      <c r="C8330">
        <v>50736</v>
      </c>
      <c r="D8330" t="s">
        <v>667</v>
      </c>
      <c r="E8330" t="s">
        <v>668</v>
      </c>
      <c r="F8330">
        <v>2018</v>
      </c>
      <c r="G8330">
        <v>0</v>
      </c>
      <c r="H8330">
        <v>0</v>
      </c>
      <c r="R8330" t="s">
        <v>669</v>
      </c>
      <c r="S8330" t="s">
        <v>670</v>
      </c>
      <c r="T8330" t="s">
        <v>671</v>
      </c>
      <c r="Y8330" t="s">
        <v>30</v>
      </c>
    </row>
    <row r="8331" spans="1:25" x14ac:dyDescent="0.45">
      <c r="A8331" t="s">
        <v>25</v>
      </c>
      <c r="B8331" t="s">
        <v>666</v>
      </c>
      <c r="C8331">
        <v>50736</v>
      </c>
      <c r="D8331" t="s">
        <v>667</v>
      </c>
      <c r="E8331" t="s">
        <v>668</v>
      </c>
      <c r="F8331">
        <v>2019</v>
      </c>
      <c r="G8331">
        <v>0</v>
      </c>
      <c r="H8331">
        <v>0</v>
      </c>
      <c r="R8331" t="s">
        <v>669</v>
      </c>
      <c r="S8331" t="s">
        <v>670</v>
      </c>
      <c r="T8331" t="s">
        <v>671</v>
      </c>
      <c r="Y8331" t="s">
        <v>30</v>
      </c>
    </row>
    <row r="8332" spans="1:25" x14ac:dyDescent="0.45">
      <c r="A8332" t="s">
        <v>25</v>
      </c>
      <c r="B8332" t="s">
        <v>666</v>
      </c>
      <c r="C8332">
        <v>50736</v>
      </c>
      <c r="D8332" t="s">
        <v>672</v>
      </c>
      <c r="E8332" t="s">
        <v>668</v>
      </c>
      <c r="F8332">
        <v>2009</v>
      </c>
      <c r="G8332">
        <v>2952</v>
      </c>
      <c r="H8332">
        <v>2935.86</v>
      </c>
      <c r="J8332">
        <v>326729.57</v>
      </c>
      <c r="O8332">
        <v>21.445</v>
      </c>
      <c r="P8332">
        <v>0.1065</v>
      </c>
      <c r="Q8332">
        <v>446392.696</v>
      </c>
      <c r="R8332" t="s">
        <v>669</v>
      </c>
      <c r="S8332" t="s">
        <v>670</v>
      </c>
      <c r="T8332" t="s">
        <v>671</v>
      </c>
      <c r="Y8332" t="s">
        <v>29</v>
      </c>
    </row>
    <row r="8333" spans="1:25" x14ac:dyDescent="0.45">
      <c r="A8333" t="s">
        <v>25</v>
      </c>
      <c r="B8333" t="s">
        <v>666</v>
      </c>
      <c r="C8333">
        <v>50736</v>
      </c>
      <c r="D8333" t="s">
        <v>672</v>
      </c>
      <c r="E8333" t="s">
        <v>668</v>
      </c>
      <c r="F8333">
        <v>2010</v>
      </c>
      <c r="G8333">
        <v>3506</v>
      </c>
      <c r="H8333">
        <v>3493.63</v>
      </c>
      <c r="J8333">
        <v>436751.59</v>
      </c>
      <c r="O8333">
        <v>43.491999999999997</v>
      </c>
      <c r="P8333">
        <v>0.1169</v>
      </c>
      <c r="Q8333">
        <v>744971.72100000002</v>
      </c>
      <c r="R8333" t="s">
        <v>669</v>
      </c>
      <c r="S8333" t="s">
        <v>670</v>
      </c>
      <c r="T8333" t="s">
        <v>671</v>
      </c>
      <c r="Y8333" t="s">
        <v>29</v>
      </c>
    </row>
    <row r="8334" spans="1:25" x14ac:dyDescent="0.45">
      <c r="A8334" t="s">
        <v>25</v>
      </c>
      <c r="B8334" t="s">
        <v>666</v>
      </c>
      <c r="C8334">
        <v>50736</v>
      </c>
      <c r="D8334" t="s">
        <v>672</v>
      </c>
      <c r="E8334" t="s">
        <v>668</v>
      </c>
      <c r="F8334">
        <v>2011</v>
      </c>
      <c r="G8334">
        <v>2472</v>
      </c>
      <c r="H8334">
        <v>2446.15</v>
      </c>
      <c r="J8334">
        <v>293508.53000000003</v>
      </c>
      <c r="O8334">
        <v>24.077999999999999</v>
      </c>
      <c r="P8334">
        <v>9.8599999999999993E-2</v>
      </c>
      <c r="Q8334">
        <v>495924.47499999998</v>
      </c>
      <c r="R8334" t="s">
        <v>669</v>
      </c>
      <c r="S8334" t="s">
        <v>670</v>
      </c>
      <c r="T8334" t="s">
        <v>671</v>
      </c>
      <c r="Y8334" t="s">
        <v>29</v>
      </c>
    </row>
    <row r="8335" spans="1:25" x14ac:dyDescent="0.45">
      <c r="A8335" t="s">
        <v>25</v>
      </c>
      <c r="B8335" t="s">
        <v>666</v>
      </c>
      <c r="C8335">
        <v>50736</v>
      </c>
      <c r="D8335" t="s">
        <v>672</v>
      </c>
      <c r="E8335" t="s">
        <v>668</v>
      </c>
      <c r="F8335">
        <v>2012</v>
      </c>
      <c r="G8335">
        <v>2135</v>
      </c>
      <c r="H8335">
        <v>2119.92</v>
      </c>
      <c r="J8335">
        <v>231972.86</v>
      </c>
      <c r="O8335">
        <v>18.52</v>
      </c>
      <c r="P8335">
        <v>0.1099</v>
      </c>
      <c r="Q8335">
        <v>339995.06900000002</v>
      </c>
      <c r="R8335" t="s">
        <v>669</v>
      </c>
      <c r="S8335" t="s">
        <v>670</v>
      </c>
      <c r="T8335" t="s">
        <v>671</v>
      </c>
      <c r="Y8335" t="s">
        <v>29</v>
      </c>
    </row>
    <row r="8336" spans="1:25" x14ac:dyDescent="0.45">
      <c r="A8336" t="s">
        <v>25</v>
      </c>
      <c r="B8336" t="s">
        <v>666</v>
      </c>
      <c r="C8336">
        <v>50736</v>
      </c>
      <c r="D8336" t="s">
        <v>672</v>
      </c>
      <c r="E8336" t="s">
        <v>668</v>
      </c>
      <c r="F8336">
        <v>2013</v>
      </c>
      <c r="G8336">
        <v>3185</v>
      </c>
      <c r="H8336">
        <v>3159.76</v>
      </c>
      <c r="J8336">
        <v>365354.78</v>
      </c>
      <c r="O8336">
        <v>21.071999999999999</v>
      </c>
      <c r="P8336">
        <v>8.0100000000000005E-2</v>
      </c>
      <c r="Q8336">
        <v>529886.12100000004</v>
      </c>
      <c r="R8336" t="s">
        <v>669</v>
      </c>
      <c r="S8336" t="s">
        <v>670</v>
      </c>
      <c r="T8336" t="s">
        <v>671</v>
      </c>
      <c r="Y8336" t="s">
        <v>29</v>
      </c>
    </row>
    <row r="8337" spans="1:25" x14ac:dyDescent="0.45">
      <c r="A8337" t="s">
        <v>25</v>
      </c>
      <c r="B8337" t="s">
        <v>666</v>
      </c>
      <c r="C8337">
        <v>50736</v>
      </c>
      <c r="D8337" t="s">
        <v>672</v>
      </c>
      <c r="E8337" t="s">
        <v>668</v>
      </c>
      <c r="F8337">
        <v>2014</v>
      </c>
      <c r="G8337">
        <v>0</v>
      </c>
      <c r="H8337">
        <v>0</v>
      </c>
      <c r="R8337" t="s">
        <v>669</v>
      </c>
      <c r="S8337" t="s">
        <v>670</v>
      </c>
      <c r="T8337" t="s">
        <v>671</v>
      </c>
      <c r="Y8337" t="s">
        <v>29</v>
      </c>
    </row>
    <row r="8338" spans="1:25" x14ac:dyDescent="0.45">
      <c r="A8338" t="s">
        <v>25</v>
      </c>
      <c r="B8338" t="s">
        <v>666</v>
      </c>
      <c r="C8338">
        <v>50736</v>
      </c>
      <c r="D8338" t="s">
        <v>672</v>
      </c>
      <c r="E8338" t="s">
        <v>668</v>
      </c>
      <c r="F8338">
        <v>2015</v>
      </c>
      <c r="G8338">
        <v>0</v>
      </c>
      <c r="H8338">
        <v>0</v>
      </c>
      <c r="R8338" t="s">
        <v>669</v>
      </c>
      <c r="S8338" t="s">
        <v>670</v>
      </c>
      <c r="T8338" t="s">
        <v>671</v>
      </c>
      <c r="Y8338" t="s">
        <v>30</v>
      </c>
    </row>
    <row r="8339" spans="1:25" x14ac:dyDescent="0.45">
      <c r="A8339" t="s">
        <v>25</v>
      </c>
      <c r="B8339" t="s">
        <v>666</v>
      </c>
      <c r="C8339">
        <v>50736</v>
      </c>
      <c r="D8339" t="s">
        <v>672</v>
      </c>
      <c r="E8339" t="s">
        <v>668</v>
      </c>
      <c r="F8339">
        <v>2016</v>
      </c>
      <c r="G8339">
        <v>0</v>
      </c>
      <c r="H8339">
        <v>0</v>
      </c>
      <c r="R8339" t="s">
        <v>669</v>
      </c>
      <c r="S8339" t="s">
        <v>670</v>
      </c>
      <c r="T8339" t="s">
        <v>671</v>
      </c>
      <c r="Y8339" t="s">
        <v>30</v>
      </c>
    </row>
    <row r="8340" spans="1:25" x14ac:dyDescent="0.45">
      <c r="A8340" t="s">
        <v>25</v>
      </c>
      <c r="B8340" t="s">
        <v>666</v>
      </c>
      <c r="C8340">
        <v>50736</v>
      </c>
      <c r="D8340" t="s">
        <v>672</v>
      </c>
      <c r="E8340" t="s">
        <v>668</v>
      </c>
      <c r="F8340">
        <v>2017</v>
      </c>
      <c r="G8340">
        <v>0</v>
      </c>
      <c r="H8340">
        <v>0</v>
      </c>
      <c r="R8340" t="s">
        <v>669</v>
      </c>
      <c r="S8340" t="s">
        <v>670</v>
      </c>
      <c r="T8340" t="s">
        <v>671</v>
      </c>
      <c r="Y8340" t="s">
        <v>30</v>
      </c>
    </row>
    <row r="8341" spans="1:25" x14ac:dyDescent="0.45">
      <c r="A8341" t="s">
        <v>25</v>
      </c>
      <c r="B8341" t="s">
        <v>666</v>
      </c>
      <c r="C8341">
        <v>50736</v>
      </c>
      <c r="D8341" t="s">
        <v>672</v>
      </c>
      <c r="E8341" t="s">
        <v>668</v>
      </c>
      <c r="F8341">
        <v>2018</v>
      </c>
      <c r="G8341">
        <v>0</v>
      </c>
      <c r="H8341">
        <v>0</v>
      </c>
      <c r="R8341" t="s">
        <v>669</v>
      </c>
      <c r="S8341" t="s">
        <v>670</v>
      </c>
      <c r="T8341" t="s">
        <v>671</v>
      </c>
      <c r="Y8341" t="s">
        <v>30</v>
      </c>
    </row>
    <row r="8342" spans="1:25" x14ac:dyDescent="0.45">
      <c r="A8342" t="s">
        <v>25</v>
      </c>
      <c r="B8342" t="s">
        <v>666</v>
      </c>
      <c r="C8342">
        <v>50736</v>
      </c>
      <c r="D8342" t="s">
        <v>672</v>
      </c>
      <c r="E8342" t="s">
        <v>668</v>
      </c>
      <c r="F8342">
        <v>2019</v>
      </c>
      <c r="G8342">
        <v>0</v>
      </c>
      <c r="H8342">
        <v>0</v>
      </c>
      <c r="R8342" t="s">
        <v>669</v>
      </c>
      <c r="S8342" t="s">
        <v>670</v>
      </c>
      <c r="T8342" t="s">
        <v>671</v>
      </c>
      <c r="Y8342" t="s">
        <v>30</v>
      </c>
    </row>
    <row r="8343" spans="1:25" x14ac:dyDescent="0.45">
      <c r="A8343" t="s">
        <v>335</v>
      </c>
      <c r="B8343" t="s">
        <v>673</v>
      </c>
      <c r="C8343">
        <v>50744</v>
      </c>
      <c r="D8343">
        <v>1</v>
      </c>
      <c r="F8343">
        <v>2009</v>
      </c>
      <c r="G8343">
        <v>181</v>
      </c>
      <c r="H8343">
        <v>171.25</v>
      </c>
      <c r="I8343">
        <v>5979.25</v>
      </c>
      <c r="K8343">
        <v>0.02</v>
      </c>
      <c r="L8343">
        <v>5.9999999999999995E-4</v>
      </c>
      <c r="M8343">
        <v>4178.6499999999996</v>
      </c>
      <c r="N8343">
        <v>5.9299999999999999E-2</v>
      </c>
      <c r="O8343">
        <v>4.0990000000000002</v>
      </c>
      <c r="P8343">
        <v>0.1263</v>
      </c>
      <c r="Q8343">
        <v>70300.850000000006</v>
      </c>
      <c r="R8343" t="s">
        <v>34</v>
      </c>
      <c r="T8343" t="s">
        <v>89</v>
      </c>
      <c r="V8343" t="s">
        <v>251</v>
      </c>
      <c r="Y8343" t="s">
        <v>107</v>
      </c>
    </row>
    <row r="8344" spans="1:25" x14ac:dyDescent="0.45">
      <c r="A8344" t="s">
        <v>335</v>
      </c>
      <c r="B8344" t="s">
        <v>673</v>
      </c>
      <c r="C8344">
        <v>50744</v>
      </c>
      <c r="D8344">
        <v>1</v>
      </c>
      <c r="F8344">
        <v>2010</v>
      </c>
      <c r="G8344">
        <v>252</v>
      </c>
      <c r="H8344">
        <v>246.75</v>
      </c>
      <c r="I8344">
        <v>8508.5</v>
      </c>
      <c r="K8344">
        <v>2.8000000000000001E-2</v>
      </c>
      <c r="L8344">
        <v>5.0000000000000001E-4</v>
      </c>
      <c r="M8344">
        <v>5917.25</v>
      </c>
      <c r="N8344">
        <v>5.9299999999999999E-2</v>
      </c>
      <c r="O8344">
        <v>5.6360000000000001</v>
      </c>
      <c r="P8344">
        <v>0.1173</v>
      </c>
      <c r="Q8344">
        <v>99549.1</v>
      </c>
      <c r="R8344" t="s">
        <v>34</v>
      </c>
      <c r="T8344" t="s">
        <v>89</v>
      </c>
      <c r="V8344" t="s">
        <v>251</v>
      </c>
      <c r="Y8344" t="s">
        <v>107</v>
      </c>
    </row>
    <row r="8345" spans="1:25" x14ac:dyDescent="0.45">
      <c r="A8345" t="s">
        <v>335</v>
      </c>
      <c r="B8345" t="s">
        <v>673</v>
      </c>
      <c r="C8345">
        <v>50744</v>
      </c>
      <c r="D8345">
        <v>1</v>
      </c>
      <c r="F8345">
        <v>2011</v>
      </c>
      <c r="G8345">
        <v>100</v>
      </c>
      <c r="H8345">
        <v>94.75</v>
      </c>
      <c r="I8345">
        <v>3105.75</v>
      </c>
      <c r="K8345">
        <v>8.9999999999999993E-3</v>
      </c>
      <c r="L8345">
        <v>5.9999999999999995E-4</v>
      </c>
      <c r="M8345">
        <v>2166.3249999999998</v>
      </c>
      <c r="N8345">
        <v>5.9299999999999999E-2</v>
      </c>
      <c r="O8345">
        <v>2.1120000000000001</v>
      </c>
      <c r="P8345">
        <v>0.1237</v>
      </c>
      <c r="Q8345">
        <v>36447.675000000003</v>
      </c>
      <c r="R8345" t="s">
        <v>34</v>
      </c>
      <c r="T8345" t="s">
        <v>89</v>
      </c>
      <c r="V8345" t="s">
        <v>251</v>
      </c>
      <c r="Y8345" t="s">
        <v>107</v>
      </c>
    </row>
    <row r="8346" spans="1:25" x14ac:dyDescent="0.45">
      <c r="A8346" t="s">
        <v>335</v>
      </c>
      <c r="B8346" t="s">
        <v>673</v>
      </c>
      <c r="C8346">
        <v>50744</v>
      </c>
      <c r="D8346">
        <v>1</v>
      </c>
      <c r="F8346">
        <v>2012</v>
      </c>
      <c r="G8346">
        <v>776</v>
      </c>
      <c r="H8346">
        <v>762.5</v>
      </c>
      <c r="I8346">
        <v>26517</v>
      </c>
      <c r="K8346">
        <v>8.3000000000000004E-2</v>
      </c>
      <c r="L8346">
        <v>5.0000000000000001E-4</v>
      </c>
      <c r="M8346">
        <v>18239.025000000001</v>
      </c>
      <c r="N8346">
        <v>5.9200000000000003E-2</v>
      </c>
      <c r="O8346">
        <v>23.411999999999999</v>
      </c>
      <c r="P8346">
        <v>0.15540000000000001</v>
      </c>
      <c r="Q8346">
        <v>306887.34999999998</v>
      </c>
      <c r="R8346" t="s">
        <v>34</v>
      </c>
      <c r="T8346" t="s">
        <v>89</v>
      </c>
      <c r="V8346" t="s">
        <v>251</v>
      </c>
      <c r="Y8346" t="s">
        <v>107</v>
      </c>
    </row>
    <row r="8347" spans="1:25" x14ac:dyDescent="0.45">
      <c r="A8347" t="s">
        <v>335</v>
      </c>
      <c r="B8347" t="s">
        <v>673</v>
      </c>
      <c r="C8347">
        <v>50744</v>
      </c>
      <c r="D8347">
        <v>1</v>
      </c>
      <c r="F8347">
        <v>2013</v>
      </c>
      <c r="G8347">
        <v>528</v>
      </c>
      <c r="H8347">
        <v>509.5</v>
      </c>
      <c r="I8347">
        <v>19284.25</v>
      </c>
      <c r="K8347">
        <v>6.3E-2</v>
      </c>
      <c r="L8347">
        <v>6.9999999999999999E-4</v>
      </c>
      <c r="M8347">
        <v>12914.025</v>
      </c>
      <c r="N8347">
        <v>5.9200000000000003E-2</v>
      </c>
      <c r="O8347">
        <v>13.76</v>
      </c>
      <c r="P8347">
        <v>0.1326</v>
      </c>
      <c r="Q8347">
        <v>217339.07500000001</v>
      </c>
      <c r="R8347" t="s">
        <v>34</v>
      </c>
      <c r="T8347" t="s">
        <v>89</v>
      </c>
      <c r="V8347" t="s">
        <v>251</v>
      </c>
      <c r="Y8347" t="s">
        <v>107</v>
      </c>
    </row>
    <row r="8348" spans="1:25" x14ac:dyDescent="0.45">
      <c r="A8348" t="s">
        <v>335</v>
      </c>
      <c r="B8348" t="s">
        <v>673</v>
      </c>
      <c r="C8348">
        <v>50744</v>
      </c>
      <c r="D8348">
        <v>1</v>
      </c>
      <c r="F8348">
        <v>2014</v>
      </c>
      <c r="G8348">
        <v>477</v>
      </c>
      <c r="H8348">
        <v>435.71</v>
      </c>
      <c r="I8348">
        <v>16708.34</v>
      </c>
      <c r="K8348">
        <v>5.8000000000000003E-2</v>
      </c>
      <c r="L8348">
        <v>8.9999999999999998E-4</v>
      </c>
      <c r="M8348">
        <v>11095.957</v>
      </c>
      <c r="N8348">
        <v>5.9200000000000003E-2</v>
      </c>
      <c r="O8348">
        <v>22.710999999999999</v>
      </c>
      <c r="P8348">
        <v>0.25219999999999998</v>
      </c>
      <c r="Q8348">
        <v>186724.44500000001</v>
      </c>
      <c r="R8348" t="s">
        <v>34</v>
      </c>
      <c r="T8348" t="s">
        <v>89</v>
      </c>
      <c r="V8348" t="s">
        <v>251</v>
      </c>
      <c r="Y8348" t="s">
        <v>107</v>
      </c>
    </row>
    <row r="8349" spans="1:25" x14ac:dyDescent="0.45">
      <c r="A8349" t="s">
        <v>335</v>
      </c>
      <c r="B8349" t="s">
        <v>673</v>
      </c>
      <c r="C8349">
        <v>50744</v>
      </c>
      <c r="D8349">
        <v>1</v>
      </c>
      <c r="F8349">
        <v>2015</v>
      </c>
      <c r="G8349">
        <v>482</v>
      </c>
      <c r="H8349">
        <v>435.51</v>
      </c>
      <c r="I8349">
        <v>15791.75</v>
      </c>
      <c r="K8349">
        <v>5.2999999999999999E-2</v>
      </c>
      <c r="L8349">
        <v>1E-3</v>
      </c>
      <c r="M8349">
        <v>10572.609</v>
      </c>
      <c r="N8349">
        <v>5.9299999999999999E-2</v>
      </c>
      <c r="O8349">
        <v>12.146000000000001</v>
      </c>
      <c r="P8349">
        <v>0.14990000000000001</v>
      </c>
      <c r="Q8349">
        <v>177905.88699999999</v>
      </c>
      <c r="R8349" t="s">
        <v>34</v>
      </c>
      <c r="T8349" t="s">
        <v>89</v>
      </c>
      <c r="V8349" t="s">
        <v>251</v>
      </c>
      <c r="Y8349" t="s">
        <v>146</v>
      </c>
    </row>
    <row r="8350" spans="1:25" x14ac:dyDescent="0.45">
      <c r="A8350" t="s">
        <v>335</v>
      </c>
      <c r="B8350" t="s">
        <v>673</v>
      </c>
      <c r="C8350">
        <v>50744</v>
      </c>
      <c r="D8350">
        <v>1</v>
      </c>
      <c r="F8350">
        <v>2016</v>
      </c>
      <c r="G8350">
        <v>306</v>
      </c>
      <c r="H8350">
        <v>266.57</v>
      </c>
      <c r="I8350">
        <v>8336.2099999999991</v>
      </c>
      <c r="K8350">
        <v>2.9000000000000001E-2</v>
      </c>
      <c r="L8350">
        <v>1E-3</v>
      </c>
      <c r="M8350">
        <v>5815.0020000000004</v>
      </c>
      <c r="N8350">
        <v>5.9299999999999999E-2</v>
      </c>
      <c r="O8350">
        <v>7.1319999999999997</v>
      </c>
      <c r="P8350">
        <v>0.15590000000000001</v>
      </c>
      <c r="Q8350">
        <v>97830.202999999994</v>
      </c>
      <c r="R8350" t="s">
        <v>34</v>
      </c>
      <c r="T8350" t="s">
        <v>89</v>
      </c>
      <c r="V8350" t="s">
        <v>251</v>
      </c>
      <c r="Y8350" t="s">
        <v>146</v>
      </c>
    </row>
    <row r="8351" spans="1:25" x14ac:dyDescent="0.45">
      <c r="A8351" t="s">
        <v>335</v>
      </c>
      <c r="B8351" t="s">
        <v>673</v>
      </c>
      <c r="C8351">
        <v>50744</v>
      </c>
      <c r="D8351">
        <v>1</v>
      </c>
      <c r="F8351">
        <v>2017</v>
      </c>
      <c r="G8351">
        <v>322</v>
      </c>
      <c r="H8351">
        <v>284.64999999999998</v>
      </c>
      <c r="I8351">
        <v>9370.77</v>
      </c>
      <c r="K8351">
        <v>3.3000000000000002E-2</v>
      </c>
      <c r="L8351">
        <v>1E-3</v>
      </c>
      <c r="M8351">
        <v>6451.0510000000004</v>
      </c>
      <c r="N8351">
        <v>5.9200000000000003E-2</v>
      </c>
      <c r="O8351">
        <v>7.0789999999999997</v>
      </c>
      <c r="P8351">
        <v>0.1421</v>
      </c>
      <c r="Q8351">
        <v>108551.173</v>
      </c>
      <c r="R8351" t="s">
        <v>34</v>
      </c>
      <c r="T8351" t="s">
        <v>89</v>
      </c>
      <c r="V8351" t="s">
        <v>251</v>
      </c>
      <c r="Y8351" t="s">
        <v>147</v>
      </c>
    </row>
    <row r="8352" spans="1:25" x14ac:dyDescent="0.45">
      <c r="A8352" t="s">
        <v>335</v>
      </c>
      <c r="B8352" t="s">
        <v>673</v>
      </c>
      <c r="C8352">
        <v>50744</v>
      </c>
      <c r="D8352">
        <v>1</v>
      </c>
      <c r="F8352">
        <v>2018</v>
      </c>
      <c r="G8352">
        <v>609</v>
      </c>
      <c r="H8352">
        <v>554.22</v>
      </c>
      <c r="I8352">
        <v>18586.009999999998</v>
      </c>
      <c r="K8352">
        <v>6.5000000000000002E-2</v>
      </c>
      <c r="L8352">
        <v>1E-3</v>
      </c>
      <c r="M8352">
        <v>12781.759</v>
      </c>
      <c r="N8352">
        <v>5.9200000000000003E-2</v>
      </c>
      <c r="O8352">
        <v>12.076000000000001</v>
      </c>
      <c r="P8352">
        <v>0.1265</v>
      </c>
      <c r="Q8352">
        <v>215078.64600000001</v>
      </c>
      <c r="R8352" t="s">
        <v>34</v>
      </c>
      <c r="T8352" t="s">
        <v>89</v>
      </c>
      <c r="V8352" t="s">
        <v>251</v>
      </c>
      <c r="Y8352" t="s">
        <v>147</v>
      </c>
    </row>
    <row r="8353" spans="1:25" x14ac:dyDescent="0.45">
      <c r="A8353" t="s">
        <v>335</v>
      </c>
      <c r="B8353" t="s">
        <v>673</v>
      </c>
      <c r="C8353">
        <v>50744</v>
      </c>
      <c r="D8353">
        <v>1</v>
      </c>
      <c r="F8353">
        <v>2019</v>
      </c>
      <c r="G8353">
        <v>177</v>
      </c>
      <c r="H8353">
        <v>162.46</v>
      </c>
      <c r="I8353">
        <v>5512.7</v>
      </c>
      <c r="K8353">
        <v>1.9E-2</v>
      </c>
      <c r="L8353">
        <v>1E-3</v>
      </c>
      <c r="M8353">
        <v>3771.2269999999999</v>
      </c>
      <c r="N8353">
        <v>5.9200000000000003E-2</v>
      </c>
      <c r="O8353">
        <v>3.6840000000000002</v>
      </c>
      <c r="P8353">
        <v>0.12790000000000001</v>
      </c>
      <c r="Q8353">
        <v>63452.529000000002</v>
      </c>
      <c r="R8353" t="s">
        <v>34</v>
      </c>
      <c r="T8353" t="s">
        <v>89</v>
      </c>
      <c r="V8353" t="s">
        <v>251</v>
      </c>
      <c r="Y8353" t="s">
        <v>147</v>
      </c>
    </row>
    <row r="8354" spans="1:25" x14ac:dyDescent="0.45">
      <c r="A8354" t="s">
        <v>335</v>
      </c>
      <c r="B8354" t="s">
        <v>673</v>
      </c>
      <c r="C8354">
        <v>50744</v>
      </c>
      <c r="D8354">
        <v>1</v>
      </c>
      <c r="F8354">
        <v>2020</v>
      </c>
      <c r="G8354">
        <v>108</v>
      </c>
      <c r="H8354">
        <v>98.34</v>
      </c>
      <c r="I8354">
        <v>3089.01</v>
      </c>
      <c r="K8354">
        <v>1.0999999999999999E-2</v>
      </c>
      <c r="L8354">
        <v>1E-3</v>
      </c>
      <c r="M8354">
        <v>2156.13</v>
      </c>
      <c r="N8354">
        <v>5.9299999999999999E-2</v>
      </c>
      <c r="O8354">
        <v>2.3159999999999998</v>
      </c>
      <c r="P8354">
        <v>0.14080000000000001</v>
      </c>
      <c r="Q8354">
        <v>36272.158000000003</v>
      </c>
      <c r="R8354" t="s">
        <v>34</v>
      </c>
      <c r="T8354" t="s">
        <v>89</v>
      </c>
      <c r="V8354" t="s">
        <v>251</v>
      </c>
      <c r="Y8354" t="s">
        <v>147</v>
      </c>
    </row>
    <row r="8355" spans="1:25" x14ac:dyDescent="0.45">
      <c r="A8355" t="s">
        <v>335</v>
      </c>
      <c r="B8355" t="s">
        <v>673</v>
      </c>
      <c r="C8355">
        <v>50744</v>
      </c>
      <c r="D8355">
        <v>1</v>
      </c>
      <c r="F8355">
        <v>2021</v>
      </c>
      <c r="G8355">
        <v>376</v>
      </c>
      <c r="H8355">
        <v>341.75</v>
      </c>
      <c r="I8355">
        <v>11197.91</v>
      </c>
      <c r="K8355">
        <v>3.9E-2</v>
      </c>
      <c r="L8355">
        <v>1E-3</v>
      </c>
      <c r="M8355">
        <v>7743.3029999999999</v>
      </c>
      <c r="N8355">
        <v>5.9200000000000003E-2</v>
      </c>
      <c r="O8355">
        <v>14.972</v>
      </c>
      <c r="P8355">
        <v>0.2394</v>
      </c>
      <c r="Q8355">
        <v>130298.27800000001</v>
      </c>
      <c r="R8355" t="s">
        <v>34</v>
      </c>
      <c r="T8355" t="s">
        <v>89</v>
      </c>
      <c r="V8355" t="s">
        <v>251</v>
      </c>
      <c r="Y8355" t="s">
        <v>152</v>
      </c>
    </row>
    <row r="8356" spans="1:25" x14ac:dyDescent="0.45">
      <c r="A8356" t="s">
        <v>335</v>
      </c>
      <c r="B8356" t="s">
        <v>673</v>
      </c>
      <c r="C8356">
        <v>50744</v>
      </c>
      <c r="D8356">
        <v>1</v>
      </c>
      <c r="F8356">
        <v>2022</v>
      </c>
      <c r="G8356">
        <v>103</v>
      </c>
      <c r="H8356">
        <v>86.42</v>
      </c>
      <c r="I8356">
        <v>2803.09</v>
      </c>
      <c r="K8356">
        <v>0.01</v>
      </c>
      <c r="L8356">
        <v>1E-3</v>
      </c>
      <c r="M8356">
        <v>1951.8489999999999</v>
      </c>
      <c r="N8356">
        <v>5.9200000000000003E-2</v>
      </c>
      <c r="O8356">
        <v>2.6339999999999999</v>
      </c>
      <c r="P8356">
        <v>0.18479999999999999</v>
      </c>
      <c r="Q8356">
        <v>32852.370000000003</v>
      </c>
      <c r="R8356" t="s">
        <v>34</v>
      </c>
      <c r="T8356" t="s">
        <v>89</v>
      </c>
      <c r="V8356" t="s">
        <v>251</v>
      </c>
      <c r="Y8356" t="s">
        <v>152</v>
      </c>
    </row>
    <row r="8357" spans="1:25" x14ac:dyDescent="0.45">
      <c r="A8357" t="s">
        <v>335</v>
      </c>
      <c r="B8357" t="s">
        <v>673</v>
      </c>
      <c r="C8357">
        <v>50744</v>
      </c>
      <c r="D8357">
        <v>1</v>
      </c>
      <c r="F8357">
        <v>2023</v>
      </c>
      <c r="G8357">
        <v>56</v>
      </c>
      <c r="H8357">
        <v>50.81</v>
      </c>
      <c r="I8357">
        <v>1529.94</v>
      </c>
      <c r="K8357">
        <v>5.0000000000000001E-3</v>
      </c>
      <c r="L8357">
        <v>1E-3</v>
      </c>
      <c r="M8357">
        <v>1083.9069999999999</v>
      </c>
      <c r="N8357">
        <v>5.9299999999999999E-2</v>
      </c>
      <c r="O8357">
        <v>1.887</v>
      </c>
      <c r="P8357">
        <v>0.21260000000000001</v>
      </c>
      <c r="Q8357">
        <v>18237.405999999999</v>
      </c>
      <c r="R8357" t="s">
        <v>34</v>
      </c>
      <c r="T8357" t="s">
        <v>89</v>
      </c>
      <c r="V8357" t="s">
        <v>251</v>
      </c>
      <c r="Y8357" t="s">
        <v>152</v>
      </c>
    </row>
    <row r="8358" spans="1:25" x14ac:dyDescent="0.45">
      <c r="A8358" t="s">
        <v>335</v>
      </c>
      <c r="B8358" t="s">
        <v>673</v>
      </c>
      <c r="C8358">
        <v>50744</v>
      </c>
      <c r="D8358">
        <v>1</v>
      </c>
      <c r="F8358">
        <v>2024</v>
      </c>
      <c r="G8358">
        <v>67</v>
      </c>
      <c r="H8358">
        <v>58.75</v>
      </c>
      <c r="I8358">
        <v>1800.07</v>
      </c>
      <c r="K8358">
        <v>6.0000000000000001E-3</v>
      </c>
      <c r="L8358">
        <v>1E-3</v>
      </c>
      <c r="M8358">
        <v>1279.0319999999999</v>
      </c>
      <c r="N8358">
        <v>5.9200000000000003E-2</v>
      </c>
      <c r="O8358">
        <v>1.3620000000000001</v>
      </c>
      <c r="P8358">
        <v>0.1384</v>
      </c>
      <c r="Q8358">
        <v>21530.624</v>
      </c>
      <c r="R8358" t="s">
        <v>34</v>
      </c>
      <c r="T8358" t="s">
        <v>89</v>
      </c>
      <c r="V8358" t="s">
        <v>251</v>
      </c>
      <c r="Y8358" t="s">
        <v>152</v>
      </c>
    </row>
    <row r="8359" spans="1:25" x14ac:dyDescent="0.45">
      <c r="A8359" t="s">
        <v>274</v>
      </c>
      <c r="B8359" t="s">
        <v>674</v>
      </c>
      <c r="C8359">
        <v>50799</v>
      </c>
      <c r="D8359">
        <v>1001</v>
      </c>
      <c r="F8359">
        <v>2009</v>
      </c>
      <c r="G8359">
        <v>191</v>
      </c>
      <c r="H8359">
        <v>172.68</v>
      </c>
      <c r="I8359">
        <v>8902.85</v>
      </c>
      <c r="K8359">
        <v>2.5000000000000001E-2</v>
      </c>
      <c r="L8359">
        <v>1E-3</v>
      </c>
      <c r="M8359">
        <v>4610.3879999999999</v>
      </c>
      <c r="N8359">
        <v>5.91E-2</v>
      </c>
      <c r="O8359">
        <v>2.23</v>
      </c>
      <c r="P8359">
        <v>7.0300000000000001E-2</v>
      </c>
      <c r="Q8359">
        <v>77587.101999999999</v>
      </c>
      <c r="R8359" t="s">
        <v>34</v>
      </c>
      <c r="S8359" t="s">
        <v>38</v>
      </c>
      <c r="T8359" t="s">
        <v>89</v>
      </c>
      <c r="V8359" t="s">
        <v>608</v>
      </c>
      <c r="Y8359" t="s">
        <v>107</v>
      </c>
    </row>
    <row r="8360" spans="1:25" x14ac:dyDescent="0.45">
      <c r="A8360" t="s">
        <v>274</v>
      </c>
      <c r="B8360" t="s">
        <v>674</v>
      </c>
      <c r="C8360">
        <v>50799</v>
      </c>
      <c r="D8360">
        <v>1001</v>
      </c>
      <c r="F8360">
        <v>2010</v>
      </c>
      <c r="G8360">
        <v>853</v>
      </c>
      <c r="H8360">
        <v>779.59</v>
      </c>
      <c r="I8360">
        <v>38834.71</v>
      </c>
      <c r="K8360">
        <v>0.10199999999999999</v>
      </c>
      <c r="L8360">
        <v>1E-3</v>
      </c>
      <c r="M8360">
        <v>20207.287</v>
      </c>
      <c r="N8360">
        <v>5.9200000000000003E-2</v>
      </c>
      <c r="O8360">
        <v>9.0570000000000004</v>
      </c>
      <c r="P8360">
        <v>6.3E-2</v>
      </c>
      <c r="Q8360">
        <v>340026.217</v>
      </c>
      <c r="R8360" t="s">
        <v>34</v>
      </c>
      <c r="S8360" t="s">
        <v>38</v>
      </c>
      <c r="T8360" t="s">
        <v>89</v>
      </c>
      <c r="V8360" t="s">
        <v>608</v>
      </c>
      <c r="Y8360" t="s">
        <v>107</v>
      </c>
    </row>
    <row r="8361" spans="1:25" x14ac:dyDescent="0.45">
      <c r="A8361" t="s">
        <v>274</v>
      </c>
      <c r="B8361" t="s">
        <v>674</v>
      </c>
      <c r="C8361">
        <v>50799</v>
      </c>
      <c r="D8361">
        <v>1001</v>
      </c>
      <c r="F8361">
        <v>2011</v>
      </c>
      <c r="G8361">
        <v>958</v>
      </c>
      <c r="H8361">
        <v>871.86</v>
      </c>
      <c r="I8361">
        <v>43243.64</v>
      </c>
      <c r="K8361">
        <v>0.113</v>
      </c>
      <c r="L8361">
        <v>1E-3</v>
      </c>
      <c r="M8361">
        <v>22353.991000000002</v>
      </c>
      <c r="N8361">
        <v>5.9200000000000003E-2</v>
      </c>
      <c r="O8361">
        <v>9.8629999999999995</v>
      </c>
      <c r="P8361">
        <v>6.3600000000000004E-2</v>
      </c>
      <c r="Q8361">
        <v>376194.26699999999</v>
      </c>
      <c r="R8361" t="s">
        <v>34</v>
      </c>
      <c r="S8361" t="s">
        <v>38</v>
      </c>
      <c r="T8361" t="s">
        <v>89</v>
      </c>
      <c r="V8361" t="s">
        <v>608</v>
      </c>
      <c r="Y8361" t="s">
        <v>107</v>
      </c>
    </row>
    <row r="8362" spans="1:25" x14ac:dyDescent="0.45">
      <c r="A8362" t="s">
        <v>274</v>
      </c>
      <c r="B8362" t="s">
        <v>674</v>
      </c>
      <c r="C8362">
        <v>50799</v>
      </c>
      <c r="D8362">
        <v>1001</v>
      </c>
      <c r="F8362">
        <v>2012</v>
      </c>
      <c r="G8362">
        <v>1772</v>
      </c>
      <c r="H8362">
        <v>1647.15</v>
      </c>
      <c r="I8362">
        <v>78568.37</v>
      </c>
      <c r="K8362">
        <v>0.222</v>
      </c>
      <c r="L8362">
        <v>1E-3</v>
      </c>
      <c r="M8362">
        <v>43933.404999999999</v>
      </c>
      <c r="N8362">
        <v>5.9200000000000003E-2</v>
      </c>
      <c r="O8362">
        <v>20.58</v>
      </c>
      <c r="P8362">
        <v>6.6299999999999998E-2</v>
      </c>
      <c r="Q8362">
        <v>739244.97199999995</v>
      </c>
      <c r="R8362" t="s">
        <v>34</v>
      </c>
      <c r="S8362" t="s">
        <v>38</v>
      </c>
      <c r="T8362" t="s">
        <v>89</v>
      </c>
      <c r="V8362" t="s">
        <v>608</v>
      </c>
      <c r="Y8362" t="s">
        <v>277</v>
      </c>
    </row>
    <row r="8363" spans="1:25" x14ac:dyDescent="0.45">
      <c r="A8363" t="s">
        <v>274</v>
      </c>
      <c r="B8363" t="s">
        <v>674</v>
      </c>
      <c r="C8363">
        <v>50799</v>
      </c>
      <c r="D8363">
        <v>1001</v>
      </c>
      <c r="F8363">
        <v>2013</v>
      </c>
      <c r="G8363">
        <v>1110</v>
      </c>
      <c r="H8363">
        <v>1043.92</v>
      </c>
      <c r="I8363">
        <v>39332.31</v>
      </c>
      <c r="K8363">
        <v>0.14599999999999999</v>
      </c>
      <c r="L8363">
        <v>1E-3</v>
      </c>
      <c r="M8363">
        <v>28907.696</v>
      </c>
      <c r="N8363">
        <v>5.9200000000000003E-2</v>
      </c>
      <c r="O8363">
        <v>14.073</v>
      </c>
      <c r="P8363">
        <v>6.7900000000000002E-2</v>
      </c>
      <c r="Q8363">
        <v>486405.63099999999</v>
      </c>
      <c r="R8363" t="s">
        <v>34</v>
      </c>
      <c r="S8363" t="s">
        <v>38</v>
      </c>
      <c r="T8363" t="s">
        <v>89</v>
      </c>
      <c r="V8363" t="s">
        <v>608</v>
      </c>
      <c r="Y8363" t="s">
        <v>277</v>
      </c>
    </row>
    <row r="8364" spans="1:25" x14ac:dyDescent="0.45">
      <c r="A8364" t="s">
        <v>274</v>
      </c>
      <c r="B8364" t="s">
        <v>674</v>
      </c>
      <c r="C8364">
        <v>50799</v>
      </c>
      <c r="D8364">
        <v>1001</v>
      </c>
      <c r="F8364">
        <v>2014</v>
      </c>
      <c r="G8364">
        <v>798</v>
      </c>
      <c r="H8364">
        <v>732.96</v>
      </c>
      <c r="I8364">
        <v>34026.449999999997</v>
      </c>
      <c r="K8364">
        <v>9.9000000000000005E-2</v>
      </c>
      <c r="L8364">
        <v>1E-3</v>
      </c>
      <c r="M8364">
        <v>19595.953000000001</v>
      </c>
      <c r="N8364">
        <v>5.9299999999999999E-2</v>
      </c>
      <c r="O8364">
        <v>10.045</v>
      </c>
      <c r="P8364">
        <v>7.2300000000000003E-2</v>
      </c>
      <c r="Q8364">
        <v>329214.03000000003</v>
      </c>
      <c r="R8364" t="s">
        <v>34</v>
      </c>
      <c r="S8364" t="s">
        <v>38</v>
      </c>
      <c r="T8364" t="s">
        <v>89</v>
      </c>
      <c r="V8364" t="s">
        <v>608</v>
      </c>
      <c r="Y8364" t="s">
        <v>277</v>
      </c>
    </row>
    <row r="8365" spans="1:25" x14ac:dyDescent="0.45">
      <c r="A8365" t="s">
        <v>274</v>
      </c>
      <c r="B8365" t="s">
        <v>674</v>
      </c>
      <c r="C8365">
        <v>50799</v>
      </c>
      <c r="D8365">
        <v>1001</v>
      </c>
      <c r="F8365">
        <v>2015</v>
      </c>
      <c r="G8365">
        <v>565</v>
      </c>
      <c r="H8365">
        <v>529.49</v>
      </c>
      <c r="I8365">
        <v>23563.06</v>
      </c>
      <c r="K8365">
        <v>7.5999999999999998E-2</v>
      </c>
      <c r="L8365">
        <v>1.1000000000000001E-3</v>
      </c>
      <c r="M8365">
        <v>13907.45</v>
      </c>
      <c r="N8365">
        <v>6.0999999999999999E-2</v>
      </c>
      <c r="O8365">
        <v>7.5049999999999999</v>
      </c>
      <c r="P8365">
        <v>7.4700000000000003E-2</v>
      </c>
      <c r="Q8365">
        <v>227838.606</v>
      </c>
      <c r="R8365" t="s">
        <v>34</v>
      </c>
      <c r="S8365" t="s">
        <v>38</v>
      </c>
      <c r="T8365" t="s">
        <v>89</v>
      </c>
      <c r="V8365" t="s">
        <v>608</v>
      </c>
      <c r="Y8365" t="s">
        <v>297</v>
      </c>
    </row>
    <row r="8366" spans="1:25" x14ac:dyDescent="0.45">
      <c r="A8366" t="s">
        <v>274</v>
      </c>
      <c r="B8366" t="s">
        <v>674</v>
      </c>
      <c r="C8366">
        <v>50799</v>
      </c>
      <c r="D8366">
        <v>1001</v>
      </c>
      <c r="F8366">
        <v>2016</v>
      </c>
      <c r="G8366">
        <v>551</v>
      </c>
      <c r="H8366">
        <v>507.8</v>
      </c>
      <c r="I8366">
        <v>23106.63</v>
      </c>
      <c r="K8366">
        <v>7.0999999999999994E-2</v>
      </c>
      <c r="L8366">
        <v>1E-3</v>
      </c>
      <c r="M8366">
        <v>13925.511</v>
      </c>
      <c r="N8366">
        <v>5.96E-2</v>
      </c>
      <c r="O8366">
        <v>6.8520000000000003</v>
      </c>
      <c r="P8366">
        <v>6.6400000000000001E-2</v>
      </c>
      <c r="Q8366">
        <v>233157.46400000001</v>
      </c>
      <c r="R8366" t="s">
        <v>34</v>
      </c>
      <c r="S8366" t="s">
        <v>38</v>
      </c>
      <c r="T8366" t="s">
        <v>89</v>
      </c>
      <c r="V8366" t="s">
        <v>608</v>
      </c>
      <c r="Y8366" t="s">
        <v>297</v>
      </c>
    </row>
    <row r="8367" spans="1:25" x14ac:dyDescent="0.45">
      <c r="A8367" t="s">
        <v>274</v>
      </c>
      <c r="B8367" t="s">
        <v>674</v>
      </c>
      <c r="C8367">
        <v>50799</v>
      </c>
      <c r="D8367">
        <v>1001</v>
      </c>
      <c r="F8367">
        <v>2017</v>
      </c>
      <c r="G8367">
        <v>386</v>
      </c>
      <c r="H8367">
        <v>357.66</v>
      </c>
      <c r="I8367">
        <v>16212.58</v>
      </c>
      <c r="K8367">
        <v>4.7E-2</v>
      </c>
      <c r="L8367">
        <v>1E-3</v>
      </c>
      <c r="M8367">
        <v>9406.0290000000005</v>
      </c>
      <c r="N8367">
        <v>5.9200000000000003E-2</v>
      </c>
      <c r="O8367">
        <v>5.0759999999999996</v>
      </c>
      <c r="P8367">
        <v>6.9500000000000006E-2</v>
      </c>
      <c r="Q8367">
        <v>158270.736</v>
      </c>
      <c r="R8367" t="s">
        <v>34</v>
      </c>
      <c r="S8367" t="s">
        <v>38</v>
      </c>
      <c r="T8367" t="s">
        <v>89</v>
      </c>
      <c r="V8367" t="s">
        <v>608</v>
      </c>
      <c r="Y8367" t="s">
        <v>299</v>
      </c>
    </row>
    <row r="8368" spans="1:25" x14ac:dyDescent="0.45">
      <c r="A8368" t="s">
        <v>274</v>
      </c>
      <c r="B8368" t="s">
        <v>674</v>
      </c>
      <c r="C8368">
        <v>50799</v>
      </c>
      <c r="D8368">
        <v>1001</v>
      </c>
      <c r="F8368">
        <v>2018</v>
      </c>
      <c r="G8368">
        <v>223</v>
      </c>
      <c r="H8368">
        <v>205.92</v>
      </c>
      <c r="I8368">
        <v>9087.57</v>
      </c>
      <c r="K8368">
        <v>2.7E-2</v>
      </c>
      <c r="L8368">
        <v>1E-3</v>
      </c>
      <c r="M8368">
        <v>5261.2039999999997</v>
      </c>
      <c r="N8368">
        <v>5.9200000000000003E-2</v>
      </c>
      <c r="O8368">
        <v>2.694</v>
      </c>
      <c r="P8368">
        <v>6.7900000000000002E-2</v>
      </c>
      <c r="Q8368">
        <v>88535.354000000007</v>
      </c>
      <c r="R8368" t="s">
        <v>34</v>
      </c>
      <c r="S8368" t="s">
        <v>38</v>
      </c>
      <c r="T8368" t="s">
        <v>89</v>
      </c>
      <c r="V8368" t="s">
        <v>608</v>
      </c>
      <c r="Y8368" t="s">
        <v>299</v>
      </c>
    </row>
    <row r="8369" spans="1:25" x14ac:dyDescent="0.45">
      <c r="A8369" t="s">
        <v>274</v>
      </c>
      <c r="B8369" t="s">
        <v>674</v>
      </c>
      <c r="C8369">
        <v>50799</v>
      </c>
      <c r="D8369">
        <v>1001</v>
      </c>
      <c r="F8369">
        <v>2019</v>
      </c>
      <c r="G8369">
        <v>110</v>
      </c>
      <c r="H8369">
        <v>96.77</v>
      </c>
      <c r="I8369">
        <v>4092.96</v>
      </c>
      <c r="K8369">
        <v>1.2E-2</v>
      </c>
      <c r="L8369">
        <v>1E-3</v>
      </c>
      <c r="M8369">
        <v>2403.4409999999998</v>
      </c>
      <c r="N8369">
        <v>5.91E-2</v>
      </c>
      <c r="O8369">
        <v>1.355</v>
      </c>
      <c r="P8369">
        <v>7.3599999999999999E-2</v>
      </c>
      <c r="Q8369">
        <v>40446.821000000004</v>
      </c>
      <c r="R8369" t="s">
        <v>34</v>
      </c>
      <c r="S8369" t="s">
        <v>38</v>
      </c>
      <c r="T8369" t="s">
        <v>89</v>
      </c>
      <c r="V8369" t="s">
        <v>608</v>
      </c>
      <c r="Y8369" t="s">
        <v>299</v>
      </c>
    </row>
    <row r="8370" spans="1:25" x14ac:dyDescent="0.45">
      <c r="A8370" t="s">
        <v>274</v>
      </c>
      <c r="B8370" t="s">
        <v>674</v>
      </c>
      <c r="C8370">
        <v>50799</v>
      </c>
      <c r="D8370">
        <v>1001</v>
      </c>
      <c r="F8370">
        <v>2020</v>
      </c>
      <c r="G8370">
        <v>95</v>
      </c>
      <c r="H8370">
        <v>83.38</v>
      </c>
      <c r="I8370">
        <v>3280.14</v>
      </c>
      <c r="K8370">
        <v>0.01</v>
      </c>
      <c r="L8370">
        <v>1E-3</v>
      </c>
      <c r="M8370">
        <v>1984.346</v>
      </c>
      <c r="N8370">
        <v>5.9299999999999999E-2</v>
      </c>
      <c r="O8370">
        <v>1.1419999999999999</v>
      </c>
      <c r="P8370">
        <v>7.8200000000000006E-2</v>
      </c>
      <c r="Q8370">
        <v>33385.534</v>
      </c>
      <c r="R8370" t="s">
        <v>34</v>
      </c>
      <c r="S8370" t="s">
        <v>38</v>
      </c>
      <c r="T8370" t="s">
        <v>89</v>
      </c>
      <c r="V8370" t="s">
        <v>608</v>
      </c>
      <c r="Y8370" t="s">
        <v>147</v>
      </c>
    </row>
    <row r="8371" spans="1:25" x14ac:dyDescent="0.45">
      <c r="A8371" t="s">
        <v>274</v>
      </c>
      <c r="B8371" t="s">
        <v>674</v>
      </c>
      <c r="C8371">
        <v>50799</v>
      </c>
      <c r="D8371">
        <v>1001</v>
      </c>
      <c r="F8371">
        <v>2021</v>
      </c>
      <c r="G8371">
        <v>119</v>
      </c>
      <c r="H8371">
        <v>100.76</v>
      </c>
      <c r="I8371">
        <v>4304.6000000000004</v>
      </c>
      <c r="K8371">
        <v>1.2999999999999999E-2</v>
      </c>
      <c r="L8371">
        <v>1E-3</v>
      </c>
      <c r="M8371">
        <v>2525.7620000000002</v>
      </c>
      <c r="N8371">
        <v>5.9200000000000003E-2</v>
      </c>
      <c r="O8371">
        <v>1.3680000000000001</v>
      </c>
      <c r="P8371">
        <v>6.9800000000000001E-2</v>
      </c>
      <c r="Q8371">
        <v>42498.684000000001</v>
      </c>
      <c r="R8371" t="s">
        <v>34</v>
      </c>
      <c r="S8371" t="s">
        <v>38</v>
      </c>
      <c r="T8371" t="s">
        <v>89</v>
      </c>
      <c r="V8371" t="s">
        <v>608</v>
      </c>
      <c r="Y8371" t="s">
        <v>152</v>
      </c>
    </row>
    <row r="8372" spans="1:25" x14ac:dyDescent="0.45">
      <c r="A8372" t="s">
        <v>274</v>
      </c>
      <c r="B8372" t="s">
        <v>674</v>
      </c>
      <c r="C8372">
        <v>50799</v>
      </c>
      <c r="D8372">
        <v>1001</v>
      </c>
      <c r="F8372">
        <v>2022</v>
      </c>
      <c r="G8372">
        <v>301</v>
      </c>
      <c r="H8372">
        <v>279.73</v>
      </c>
      <c r="I8372">
        <v>12623.27</v>
      </c>
      <c r="K8372">
        <v>3.7999999999999999E-2</v>
      </c>
      <c r="L8372">
        <v>1E-3</v>
      </c>
      <c r="M8372">
        <v>7440.3950000000004</v>
      </c>
      <c r="N8372">
        <v>5.9200000000000003E-2</v>
      </c>
      <c r="O8372">
        <v>3.5590000000000002</v>
      </c>
      <c r="P8372">
        <v>6.4899999999999999E-2</v>
      </c>
      <c r="Q8372">
        <v>125194.874</v>
      </c>
      <c r="R8372" t="s">
        <v>34</v>
      </c>
      <c r="S8372" t="s">
        <v>38</v>
      </c>
      <c r="T8372" t="s">
        <v>89</v>
      </c>
      <c r="V8372" t="s">
        <v>608</v>
      </c>
      <c r="Y8372" t="s">
        <v>152</v>
      </c>
    </row>
    <row r="8373" spans="1:25" x14ac:dyDescent="0.45">
      <c r="A8373" t="s">
        <v>274</v>
      </c>
      <c r="B8373" t="s">
        <v>674</v>
      </c>
      <c r="C8373">
        <v>50799</v>
      </c>
      <c r="D8373">
        <v>1001</v>
      </c>
      <c r="F8373">
        <v>2023</v>
      </c>
      <c r="G8373">
        <v>101</v>
      </c>
      <c r="H8373">
        <v>89.04</v>
      </c>
      <c r="I8373">
        <v>3879.68</v>
      </c>
      <c r="K8373">
        <v>1.0999999999999999E-2</v>
      </c>
      <c r="L8373">
        <v>1E-3</v>
      </c>
      <c r="M8373">
        <v>2271.8240000000001</v>
      </c>
      <c r="N8373">
        <v>5.91E-2</v>
      </c>
      <c r="O8373">
        <v>1.0900000000000001</v>
      </c>
      <c r="P8373">
        <v>6.7000000000000004E-2</v>
      </c>
      <c r="Q8373">
        <v>38235.35</v>
      </c>
      <c r="R8373" t="s">
        <v>34</v>
      </c>
      <c r="S8373" t="s">
        <v>38</v>
      </c>
      <c r="T8373" t="s">
        <v>89</v>
      </c>
      <c r="V8373" t="s">
        <v>608</v>
      </c>
      <c r="Y8373" t="s">
        <v>152</v>
      </c>
    </row>
    <row r="8374" spans="1:25" x14ac:dyDescent="0.45">
      <c r="A8374" t="s">
        <v>274</v>
      </c>
      <c r="B8374" t="s">
        <v>674</v>
      </c>
      <c r="C8374">
        <v>50799</v>
      </c>
      <c r="D8374">
        <v>3001</v>
      </c>
      <c r="F8374">
        <v>2009</v>
      </c>
      <c r="G8374">
        <v>193</v>
      </c>
      <c r="H8374">
        <v>171.63</v>
      </c>
      <c r="I8374">
        <v>9108.58</v>
      </c>
      <c r="K8374">
        <v>2.5000000000000001E-2</v>
      </c>
      <c r="L8374">
        <v>1E-3</v>
      </c>
      <c r="M8374">
        <v>4667.1989999999996</v>
      </c>
      <c r="N8374">
        <v>5.9200000000000003E-2</v>
      </c>
      <c r="O8374">
        <v>2.0920000000000001</v>
      </c>
      <c r="P8374">
        <v>6.3899999999999998E-2</v>
      </c>
      <c r="Q8374">
        <v>78529.941999999995</v>
      </c>
      <c r="R8374" t="s">
        <v>34</v>
      </c>
      <c r="S8374" t="s">
        <v>38</v>
      </c>
      <c r="T8374" t="s">
        <v>89</v>
      </c>
      <c r="V8374" t="s">
        <v>608</v>
      </c>
      <c r="Y8374" t="s">
        <v>107</v>
      </c>
    </row>
    <row r="8375" spans="1:25" x14ac:dyDescent="0.45">
      <c r="A8375" t="s">
        <v>274</v>
      </c>
      <c r="B8375" t="s">
        <v>674</v>
      </c>
      <c r="C8375">
        <v>50799</v>
      </c>
      <c r="D8375">
        <v>3001</v>
      </c>
      <c r="F8375">
        <v>2010</v>
      </c>
      <c r="G8375">
        <v>872</v>
      </c>
      <c r="H8375">
        <v>798.26</v>
      </c>
      <c r="I8375">
        <v>40736.239999999998</v>
      </c>
      <c r="K8375">
        <v>0.104</v>
      </c>
      <c r="L8375">
        <v>1E-3</v>
      </c>
      <c r="M8375">
        <v>20615.704000000002</v>
      </c>
      <c r="N8375">
        <v>5.9200000000000003E-2</v>
      </c>
      <c r="O8375">
        <v>8.968</v>
      </c>
      <c r="P8375">
        <v>6.1400000000000003E-2</v>
      </c>
      <c r="Q8375">
        <v>346898.56199999998</v>
      </c>
      <c r="R8375" t="s">
        <v>34</v>
      </c>
      <c r="S8375" t="s">
        <v>38</v>
      </c>
      <c r="T8375" t="s">
        <v>89</v>
      </c>
      <c r="V8375" t="s">
        <v>608</v>
      </c>
      <c r="Y8375" t="s">
        <v>107</v>
      </c>
    </row>
    <row r="8376" spans="1:25" x14ac:dyDescent="0.45">
      <c r="A8376" t="s">
        <v>274</v>
      </c>
      <c r="B8376" t="s">
        <v>674</v>
      </c>
      <c r="C8376">
        <v>50799</v>
      </c>
      <c r="D8376">
        <v>3001</v>
      </c>
      <c r="F8376">
        <v>2011</v>
      </c>
      <c r="G8376">
        <v>937</v>
      </c>
      <c r="H8376">
        <v>840.43</v>
      </c>
      <c r="I8376">
        <v>42861.09</v>
      </c>
      <c r="K8376">
        <v>0.11</v>
      </c>
      <c r="L8376">
        <v>1E-3</v>
      </c>
      <c r="M8376">
        <v>21806.944</v>
      </c>
      <c r="N8376">
        <v>5.9200000000000003E-2</v>
      </c>
      <c r="O8376">
        <v>9.4779999999999998</v>
      </c>
      <c r="P8376">
        <v>6.4600000000000005E-2</v>
      </c>
      <c r="Q8376">
        <v>366982.32699999999</v>
      </c>
      <c r="R8376" t="s">
        <v>34</v>
      </c>
      <c r="S8376" t="s">
        <v>38</v>
      </c>
      <c r="T8376" t="s">
        <v>89</v>
      </c>
      <c r="V8376" t="s">
        <v>608</v>
      </c>
      <c r="Y8376" t="s">
        <v>107</v>
      </c>
    </row>
    <row r="8377" spans="1:25" x14ac:dyDescent="0.45">
      <c r="A8377" t="s">
        <v>274</v>
      </c>
      <c r="B8377" t="s">
        <v>674</v>
      </c>
      <c r="C8377">
        <v>50799</v>
      </c>
      <c r="D8377">
        <v>3001</v>
      </c>
      <c r="F8377">
        <v>2012</v>
      </c>
      <c r="G8377">
        <v>1758</v>
      </c>
      <c r="H8377">
        <v>1649.11</v>
      </c>
      <c r="I8377">
        <v>86077.16</v>
      </c>
      <c r="K8377">
        <v>0.223</v>
      </c>
      <c r="L8377">
        <v>1E-3</v>
      </c>
      <c r="M8377">
        <v>44186.786</v>
      </c>
      <c r="N8377">
        <v>5.9200000000000003E-2</v>
      </c>
      <c r="O8377">
        <v>20.382999999999999</v>
      </c>
      <c r="P8377">
        <v>6.4600000000000005E-2</v>
      </c>
      <c r="Q8377">
        <v>743526.80700000003</v>
      </c>
      <c r="R8377" t="s">
        <v>34</v>
      </c>
      <c r="S8377" t="s">
        <v>38</v>
      </c>
      <c r="T8377" t="s">
        <v>89</v>
      </c>
      <c r="V8377" t="s">
        <v>608</v>
      </c>
      <c r="Y8377" t="s">
        <v>277</v>
      </c>
    </row>
    <row r="8378" spans="1:25" x14ac:dyDescent="0.45">
      <c r="A8378" t="s">
        <v>274</v>
      </c>
      <c r="B8378" t="s">
        <v>674</v>
      </c>
      <c r="C8378">
        <v>50799</v>
      </c>
      <c r="D8378">
        <v>3001</v>
      </c>
      <c r="F8378">
        <v>2013</v>
      </c>
      <c r="G8378">
        <v>1245</v>
      </c>
      <c r="H8378">
        <v>1177.8699999999999</v>
      </c>
      <c r="I8378">
        <v>59290.14</v>
      </c>
      <c r="K8378">
        <v>0.16200000000000001</v>
      </c>
      <c r="L8378">
        <v>1E-3</v>
      </c>
      <c r="M8378">
        <v>31989.42</v>
      </c>
      <c r="N8378">
        <v>5.91E-2</v>
      </c>
      <c r="O8378">
        <v>15.177</v>
      </c>
      <c r="P8378">
        <v>6.4799999999999996E-2</v>
      </c>
      <c r="Q8378">
        <v>538296.98600000003</v>
      </c>
      <c r="R8378" t="s">
        <v>34</v>
      </c>
      <c r="S8378" t="s">
        <v>38</v>
      </c>
      <c r="T8378" t="s">
        <v>89</v>
      </c>
      <c r="V8378" t="s">
        <v>608</v>
      </c>
      <c r="Y8378" t="s">
        <v>277</v>
      </c>
    </row>
    <row r="8379" spans="1:25" x14ac:dyDescent="0.45">
      <c r="A8379" t="s">
        <v>274</v>
      </c>
      <c r="B8379" t="s">
        <v>674</v>
      </c>
      <c r="C8379">
        <v>50799</v>
      </c>
      <c r="D8379">
        <v>3001</v>
      </c>
      <c r="F8379">
        <v>2014</v>
      </c>
      <c r="G8379">
        <v>791</v>
      </c>
      <c r="H8379">
        <v>720.67</v>
      </c>
      <c r="I8379">
        <v>34530.410000000003</v>
      </c>
      <c r="K8379">
        <v>9.9000000000000005E-2</v>
      </c>
      <c r="L8379">
        <v>1E-3</v>
      </c>
      <c r="M8379">
        <v>19515.156999999999</v>
      </c>
      <c r="N8379">
        <v>5.9299999999999999E-2</v>
      </c>
      <c r="O8379">
        <v>9.9920000000000009</v>
      </c>
      <c r="P8379">
        <v>7.2900000000000006E-2</v>
      </c>
      <c r="Q8379">
        <v>327935.038</v>
      </c>
      <c r="R8379" t="s">
        <v>34</v>
      </c>
      <c r="S8379" t="s">
        <v>38</v>
      </c>
      <c r="T8379" t="s">
        <v>89</v>
      </c>
      <c r="V8379" t="s">
        <v>608</v>
      </c>
      <c r="Y8379" t="s">
        <v>277</v>
      </c>
    </row>
    <row r="8380" spans="1:25" x14ac:dyDescent="0.45">
      <c r="A8380" t="s">
        <v>274</v>
      </c>
      <c r="B8380" t="s">
        <v>674</v>
      </c>
      <c r="C8380">
        <v>50799</v>
      </c>
      <c r="D8380">
        <v>3001</v>
      </c>
      <c r="F8380">
        <v>2015</v>
      </c>
      <c r="G8380">
        <v>564</v>
      </c>
      <c r="H8380">
        <v>525.66</v>
      </c>
      <c r="I8380">
        <v>23669.83</v>
      </c>
      <c r="K8380">
        <v>0.08</v>
      </c>
      <c r="L8380">
        <v>1.1000000000000001E-3</v>
      </c>
      <c r="M8380">
        <v>14012.703</v>
      </c>
      <c r="N8380">
        <v>6.1899999999999997E-2</v>
      </c>
      <c r="O8380">
        <v>8.2040000000000006</v>
      </c>
      <c r="P8380">
        <v>8.2600000000000007E-2</v>
      </c>
      <c r="Q8380">
        <v>226456.20199999999</v>
      </c>
      <c r="R8380" t="s">
        <v>34</v>
      </c>
      <c r="S8380" t="s">
        <v>38</v>
      </c>
      <c r="T8380" t="s">
        <v>89</v>
      </c>
      <c r="V8380" t="s">
        <v>608</v>
      </c>
      <c r="Y8380" t="s">
        <v>297</v>
      </c>
    </row>
    <row r="8381" spans="1:25" x14ac:dyDescent="0.45">
      <c r="A8381" t="s">
        <v>274</v>
      </c>
      <c r="B8381" t="s">
        <v>674</v>
      </c>
      <c r="C8381">
        <v>50799</v>
      </c>
      <c r="D8381">
        <v>3001</v>
      </c>
      <c r="F8381">
        <v>2016</v>
      </c>
      <c r="G8381">
        <v>511</v>
      </c>
      <c r="H8381">
        <v>478.72</v>
      </c>
      <c r="I8381">
        <v>21819.06</v>
      </c>
      <c r="K8381">
        <v>6.4000000000000001E-2</v>
      </c>
      <c r="L8381">
        <v>1E-3</v>
      </c>
      <c r="M8381">
        <v>12758.706</v>
      </c>
      <c r="N8381">
        <v>5.9200000000000003E-2</v>
      </c>
      <c r="O8381">
        <v>6.2169999999999996</v>
      </c>
      <c r="P8381">
        <v>6.5100000000000005E-2</v>
      </c>
      <c r="Q8381">
        <v>214683.772</v>
      </c>
      <c r="R8381" t="s">
        <v>34</v>
      </c>
      <c r="S8381" t="s">
        <v>38</v>
      </c>
      <c r="T8381" t="s">
        <v>89</v>
      </c>
      <c r="V8381" t="s">
        <v>608</v>
      </c>
      <c r="Y8381" t="s">
        <v>297</v>
      </c>
    </row>
    <row r="8382" spans="1:25" x14ac:dyDescent="0.45">
      <c r="A8382" t="s">
        <v>274</v>
      </c>
      <c r="B8382" t="s">
        <v>674</v>
      </c>
      <c r="C8382">
        <v>50799</v>
      </c>
      <c r="D8382">
        <v>3001</v>
      </c>
      <c r="F8382">
        <v>2017</v>
      </c>
      <c r="G8382">
        <v>355</v>
      </c>
      <c r="H8382">
        <v>318.91000000000003</v>
      </c>
      <c r="I8382">
        <v>14884.53</v>
      </c>
      <c r="K8382">
        <v>4.2000000000000003E-2</v>
      </c>
      <c r="L8382">
        <v>1E-3</v>
      </c>
      <c r="M8382">
        <v>8380.1980000000003</v>
      </c>
      <c r="N8382">
        <v>5.9200000000000003E-2</v>
      </c>
      <c r="O8382">
        <v>4.1369999999999996</v>
      </c>
      <c r="P8382">
        <v>6.4500000000000002E-2</v>
      </c>
      <c r="Q8382">
        <v>141022.31899999999</v>
      </c>
      <c r="R8382" t="s">
        <v>34</v>
      </c>
      <c r="S8382" t="s">
        <v>38</v>
      </c>
      <c r="T8382" t="s">
        <v>89</v>
      </c>
      <c r="V8382" t="s">
        <v>608</v>
      </c>
      <c r="Y8382" t="s">
        <v>299</v>
      </c>
    </row>
    <row r="8383" spans="1:25" x14ac:dyDescent="0.45">
      <c r="A8383" t="s">
        <v>274</v>
      </c>
      <c r="B8383" t="s">
        <v>674</v>
      </c>
      <c r="C8383">
        <v>50799</v>
      </c>
      <c r="D8383">
        <v>3001</v>
      </c>
      <c r="F8383">
        <v>2018</v>
      </c>
      <c r="G8383">
        <v>240</v>
      </c>
      <c r="H8383">
        <v>224.27</v>
      </c>
      <c r="I8383">
        <v>9793.19</v>
      </c>
      <c r="K8383">
        <v>2.9000000000000001E-2</v>
      </c>
      <c r="L8383">
        <v>1E-3</v>
      </c>
      <c r="M8383">
        <v>5698.866</v>
      </c>
      <c r="N8383">
        <v>5.9200000000000003E-2</v>
      </c>
      <c r="O8383">
        <v>2.9649999999999999</v>
      </c>
      <c r="P8383">
        <v>6.9099999999999995E-2</v>
      </c>
      <c r="Q8383">
        <v>95900.578999999998</v>
      </c>
      <c r="R8383" t="s">
        <v>34</v>
      </c>
      <c r="S8383" t="s">
        <v>38</v>
      </c>
      <c r="T8383" t="s">
        <v>89</v>
      </c>
      <c r="V8383" t="s">
        <v>608</v>
      </c>
      <c r="Y8383" t="s">
        <v>299</v>
      </c>
    </row>
    <row r="8384" spans="1:25" x14ac:dyDescent="0.45">
      <c r="A8384" t="s">
        <v>274</v>
      </c>
      <c r="B8384" t="s">
        <v>674</v>
      </c>
      <c r="C8384">
        <v>50799</v>
      </c>
      <c r="D8384">
        <v>3001</v>
      </c>
      <c r="F8384">
        <v>2019</v>
      </c>
      <c r="G8384">
        <v>111</v>
      </c>
      <c r="H8384">
        <v>98.22</v>
      </c>
      <c r="I8384">
        <v>4202.5200000000004</v>
      </c>
      <c r="K8384">
        <v>1.2E-2</v>
      </c>
      <c r="L8384">
        <v>1E-3</v>
      </c>
      <c r="M8384">
        <v>2441.8609999999999</v>
      </c>
      <c r="N8384">
        <v>5.9200000000000003E-2</v>
      </c>
      <c r="O8384">
        <v>1.387</v>
      </c>
      <c r="P8384">
        <v>7.6999999999999999E-2</v>
      </c>
      <c r="Q8384">
        <v>41098.360999999997</v>
      </c>
      <c r="R8384" t="s">
        <v>34</v>
      </c>
      <c r="S8384" t="s">
        <v>38</v>
      </c>
      <c r="T8384" t="s">
        <v>89</v>
      </c>
      <c r="V8384" t="s">
        <v>608</v>
      </c>
      <c r="Y8384" t="s">
        <v>299</v>
      </c>
    </row>
    <row r="8385" spans="1:25" x14ac:dyDescent="0.45">
      <c r="A8385" t="s">
        <v>274</v>
      </c>
      <c r="B8385" t="s">
        <v>674</v>
      </c>
      <c r="C8385">
        <v>50799</v>
      </c>
      <c r="D8385">
        <v>3001</v>
      </c>
      <c r="F8385">
        <v>2020</v>
      </c>
      <c r="G8385">
        <v>86</v>
      </c>
      <c r="H8385">
        <v>77.38</v>
      </c>
      <c r="I8385">
        <v>3249.34</v>
      </c>
      <c r="K8385">
        <v>0.01</v>
      </c>
      <c r="L8385">
        <v>1E-3</v>
      </c>
      <c r="M8385">
        <v>1902.164</v>
      </c>
      <c r="N8385">
        <v>5.9200000000000003E-2</v>
      </c>
      <c r="O8385">
        <v>1.0369999999999999</v>
      </c>
      <c r="P8385">
        <v>7.3999999999999996E-2</v>
      </c>
      <c r="Q8385">
        <v>32013.481</v>
      </c>
      <c r="R8385" t="s">
        <v>34</v>
      </c>
      <c r="S8385" t="s">
        <v>38</v>
      </c>
      <c r="T8385" t="s">
        <v>89</v>
      </c>
      <c r="V8385" t="s">
        <v>608</v>
      </c>
      <c r="Y8385" t="s">
        <v>147</v>
      </c>
    </row>
    <row r="8386" spans="1:25" x14ac:dyDescent="0.45">
      <c r="A8386" t="s">
        <v>274</v>
      </c>
      <c r="B8386" t="s">
        <v>674</v>
      </c>
      <c r="C8386">
        <v>50799</v>
      </c>
      <c r="D8386">
        <v>3001</v>
      </c>
      <c r="F8386">
        <v>2021</v>
      </c>
      <c r="G8386">
        <v>134</v>
      </c>
      <c r="H8386">
        <v>117.43</v>
      </c>
      <c r="I8386">
        <v>5039.49</v>
      </c>
      <c r="K8386">
        <v>1.4999999999999999E-2</v>
      </c>
      <c r="L8386">
        <v>1E-3</v>
      </c>
      <c r="M8386">
        <v>2965.5450000000001</v>
      </c>
      <c r="N8386">
        <v>5.9200000000000003E-2</v>
      </c>
      <c r="O8386">
        <v>1.5409999999999999</v>
      </c>
      <c r="P8386">
        <v>6.9199999999999998E-2</v>
      </c>
      <c r="Q8386">
        <v>49904.409</v>
      </c>
      <c r="R8386" t="s">
        <v>34</v>
      </c>
      <c r="S8386" t="s">
        <v>38</v>
      </c>
      <c r="T8386" t="s">
        <v>89</v>
      </c>
      <c r="V8386" t="s">
        <v>608</v>
      </c>
      <c r="Y8386" t="s">
        <v>152</v>
      </c>
    </row>
    <row r="8387" spans="1:25" x14ac:dyDescent="0.45">
      <c r="A8387" t="s">
        <v>274</v>
      </c>
      <c r="B8387" t="s">
        <v>674</v>
      </c>
      <c r="C8387">
        <v>50799</v>
      </c>
      <c r="D8387">
        <v>3001</v>
      </c>
      <c r="F8387">
        <v>2022</v>
      </c>
      <c r="G8387">
        <v>280</v>
      </c>
      <c r="H8387">
        <v>254.84</v>
      </c>
      <c r="I8387">
        <v>11856.83</v>
      </c>
      <c r="K8387">
        <v>3.4000000000000002E-2</v>
      </c>
      <c r="L8387">
        <v>1E-3</v>
      </c>
      <c r="M8387">
        <v>6834.6090000000004</v>
      </c>
      <c r="N8387">
        <v>5.9299999999999999E-2</v>
      </c>
      <c r="O8387">
        <v>3.327</v>
      </c>
      <c r="P8387">
        <v>6.6600000000000006E-2</v>
      </c>
      <c r="Q8387">
        <v>114978.247</v>
      </c>
      <c r="R8387" t="s">
        <v>34</v>
      </c>
      <c r="S8387" t="s">
        <v>38</v>
      </c>
      <c r="T8387" t="s">
        <v>89</v>
      </c>
      <c r="V8387" t="s">
        <v>608</v>
      </c>
      <c r="Y8387" t="s">
        <v>152</v>
      </c>
    </row>
    <row r="8388" spans="1:25" x14ac:dyDescent="0.45">
      <c r="A8388" t="s">
        <v>274</v>
      </c>
      <c r="B8388" t="s">
        <v>674</v>
      </c>
      <c r="C8388">
        <v>50799</v>
      </c>
      <c r="D8388">
        <v>3001</v>
      </c>
      <c r="F8388">
        <v>2023</v>
      </c>
      <c r="G8388">
        <v>123</v>
      </c>
      <c r="H8388">
        <v>109.35</v>
      </c>
      <c r="I8388">
        <v>4783.24</v>
      </c>
      <c r="K8388">
        <v>1.4E-2</v>
      </c>
      <c r="L8388">
        <v>1E-3</v>
      </c>
      <c r="M8388">
        <v>2832.172</v>
      </c>
      <c r="N8388">
        <v>5.9200000000000003E-2</v>
      </c>
      <c r="O8388">
        <v>1.444</v>
      </c>
      <c r="P8388">
        <v>7.0300000000000001E-2</v>
      </c>
      <c r="Q8388">
        <v>47658.862999999998</v>
      </c>
      <c r="R8388" t="s">
        <v>34</v>
      </c>
      <c r="S8388" t="s">
        <v>38</v>
      </c>
      <c r="T8388" t="s">
        <v>89</v>
      </c>
      <c r="V8388" t="s">
        <v>608</v>
      </c>
      <c r="Y8388" t="s">
        <v>152</v>
      </c>
    </row>
    <row r="8389" spans="1:25" x14ac:dyDescent="0.45">
      <c r="A8389" t="s">
        <v>274</v>
      </c>
      <c r="B8389" t="s">
        <v>675</v>
      </c>
      <c r="C8389">
        <v>50852</v>
      </c>
      <c r="D8389">
        <v>2001</v>
      </c>
      <c r="F8389">
        <v>2009</v>
      </c>
      <c r="G8389">
        <v>103</v>
      </c>
      <c r="H8389">
        <v>89.16</v>
      </c>
      <c r="I8389">
        <v>5298.91</v>
      </c>
      <c r="K8389">
        <v>1.6E-2</v>
      </c>
      <c r="L8389">
        <v>1E-3</v>
      </c>
      <c r="M8389">
        <v>3073.4769999999999</v>
      </c>
      <c r="N8389">
        <v>5.91E-2</v>
      </c>
      <c r="O8389">
        <v>1.4610000000000001</v>
      </c>
      <c r="P8389">
        <v>6.3299999999999995E-2</v>
      </c>
      <c r="Q8389">
        <v>51715.178999999996</v>
      </c>
      <c r="R8389" t="s">
        <v>34</v>
      </c>
      <c r="S8389" t="s">
        <v>38</v>
      </c>
      <c r="T8389" t="s">
        <v>89</v>
      </c>
      <c r="V8389" t="s">
        <v>32</v>
      </c>
      <c r="Y8389" t="s">
        <v>103</v>
      </c>
    </row>
    <row r="8390" spans="1:25" x14ac:dyDescent="0.45">
      <c r="A8390" t="s">
        <v>274</v>
      </c>
      <c r="B8390" t="s">
        <v>675</v>
      </c>
      <c r="C8390">
        <v>50852</v>
      </c>
      <c r="D8390">
        <v>2001</v>
      </c>
      <c r="F8390">
        <v>2010</v>
      </c>
      <c r="G8390">
        <v>493</v>
      </c>
      <c r="H8390">
        <v>437.17</v>
      </c>
      <c r="I8390">
        <v>26098.66</v>
      </c>
      <c r="K8390">
        <v>7.6999999999999999E-2</v>
      </c>
      <c r="L8390">
        <v>1E-3</v>
      </c>
      <c r="M8390">
        <v>15230.644</v>
      </c>
      <c r="N8390">
        <v>5.8700000000000002E-2</v>
      </c>
      <c r="O8390">
        <v>7.1749999999999998</v>
      </c>
      <c r="P8390">
        <v>7.9200000000000007E-2</v>
      </c>
      <c r="Q8390">
        <v>256270.74299999999</v>
      </c>
      <c r="R8390" t="s">
        <v>34</v>
      </c>
      <c r="S8390" t="s">
        <v>38</v>
      </c>
      <c r="T8390" t="s">
        <v>89</v>
      </c>
      <c r="V8390" t="s">
        <v>32</v>
      </c>
      <c r="Y8390" t="s">
        <v>103</v>
      </c>
    </row>
    <row r="8391" spans="1:25" x14ac:dyDescent="0.45">
      <c r="A8391" t="s">
        <v>274</v>
      </c>
      <c r="B8391" t="s">
        <v>675</v>
      </c>
      <c r="C8391">
        <v>50852</v>
      </c>
      <c r="D8391">
        <v>2001</v>
      </c>
      <c r="F8391">
        <v>2011</v>
      </c>
      <c r="G8391">
        <v>466</v>
      </c>
      <c r="H8391">
        <v>418.89</v>
      </c>
      <c r="I8391">
        <v>25334.85</v>
      </c>
      <c r="K8391">
        <v>7.4999999999999997E-2</v>
      </c>
      <c r="L8391">
        <v>1E-3</v>
      </c>
      <c r="M8391">
        <v>14818.951999999999</v>
      </c>
      <c r="N8391">
        <v>5.8799999999999998E-2</v>
      </c>
      <c r="O8391">
        <v>6.5949999999999998</v>
      </c>
      <c r="P8391">
        <v>6.3899999999999998E-2</v>
      </c>
      <c r="Q8391">
        <v>249360.15299999999</v>
      </c>
      <c r="R8391" t="s">
        <v>34</v>
      </c>
      <c r="S8391" t="s">
        <v>38</v>
      </c>
      <c r="T8391" t="s">
        <v>89</v>
      </c>
      <c r="V8391" t="s">
        <v>32</v>
      </c>
      <c r="Y8391" t="s">
        <v>103</v>
      </c>
    </row>
    <row r="8392" spans="1:25" x14ac:dyDescent="0.45">
      <c r="A8392" t="s">
        <v>274</v>
      </c>
      <c r="B8392" t="s">
        <v>675</v>
      </c>
      <c r="C8392">
        <v>50852</v>
      </c>
      <c r="D8392">
        <v>2001</v>
      </c>
      <c r="F8392">
        <v>2012</v>
      </c>
      <c r="G8392">
        <v>870</v>
      </c>
      <c r="H8392">
        <v>798.93</v>
      </c>
      <c r="I8392">
        <v>50585.85</v>
      </c>
      <c r="K8392">
        <v>0.14399999999999999</v>
      </c>
      <c r="L8392">
        <v>1E-3</v>
      </c>
      <c r="M8392">
        <v>28444.953000000001</v>
      </c>
      <c r="N8392">
        <v>5.8999999999999997E-2</v>
      </c>
      <c r="O8392">
        <v>14.157</v>
      </c>
      <c r="P8392">
        <v>6.6500000000000004E-2</v>
      </c>
      <c r="Q8392">
        <v>478646.64399999997</v>
      </c>
      <c r="R8392" t="s">
        <v>34</v>
      </c>
      <c r="S8392" t="s">
        <v>38</v>
      </c>
      <c r="T8392" t="s">
        <v>89</v>
      </c>
      <c r="V8392" t="s">
        <v>32</v>
      </c>
      <c r="Y8392" t="s">
        <v>283</v>
      </c>
    </row>
    <row r="8393" spans="1:25" x14ac:dyDescent="0.45">
      <c r="A8393" t="s">
        <v>274</v>
      </c>
      <c r="B8393" t="s">
        <v>675</v>
      </c>
      <c r="C8393">
        <v>50852</v>
      </c>
      <c r="D8393">
        <v>2001</v>
      </c>
      <c r="F8393">
        <v>2013</v>
      </c>
      <c r="G8393">
        <v>1606</v>
      </c>
      <c r="H8393">
        <v>1491.94</v>
      </c>
      <c r="I8393">
        <v>93694.34</v>
      </c>
      <c r="K8393">
        <v>0.26900000000000002</v>
      </c>
      <c r="L8393">
        <v>1E-3</v>
      </c>
      <c r="M8393">
        <v>53338.135999999999</v>
      </c>
      <c r="N8393">
        <v>5.91E-2</v>
      </c>
      <c r="O8393">
        <v>27.591999999999999</v>
      </c>
      <c r="P8393">
        <v>6.5799999999999997E-2</v>
      </c>
      <c r="Q8393">
        <v>897524.66399999999</v>
      </c>
      <c r="R8393" t="s">
        <v>34</v>
      </c>
      <c r="S8393" t="s">
        <v>38</v>
      </c>
      <c r="T8393" t="s">
        <v>89</v>
      </c>
      <c r="V8393" t="s">
        <v>32</v>
      </c>
      <c r="Y8393" t="s">
        <v>283</v>
      </c>
    </row>
    <row r="8394" spans="1:25" x14ac:dyDescent="0.45">
      <c r="A8394" t="s">
        <v>274</v>
      </c>
      <c r="B8394" t="s">
        <v>675</v>
      </c>
      <c r="C8394">
        <v>50852</v>
      </c>
      <c r="D8394">
        <v>2001</v>
      </c>
      <c r="F8394">
        <v>2014</v>
      </c>
      <c r="G8394">
        <v>2459</v>
      </c>
      <c r="H8394">
        <v>2299.7399999999998</v>
      </c>
      <c r="I8394">
        <v>152616.59</v>
      </c>
      <c r="K8394">
        <v>0.432</v>
      </c>
      <c r="L8394">
        <v>1E-3</v>
      </c>
      <c r="M8394">
        <v>85628.671000000002</v>
      </c>
      <c r="N8394">
        <v>5.91E-2</v>
      </c>
      <c r="O8394">
        <v>41.095999999999997</v>
      </c>
      <c r="P8394">
        <v>6.2300000000000001E-2</v>
      </c>
      <c r="Q8394">
        <v>1440843.145</v>
      </c>
      <c r="R8394" t="s">
        <v>34</v>
      </c>
      <c r="S8394" t="s">
        <v>38</v>
      </c>
      <c r="T8394" t="s">
        <v>89</v>
      </c>
      <c r="V8394" t="s">
        <v>32</v>
      </c>
      <c r="Y8394" t="s">
        <v>283</v>
      </c>
    </row>
    <row r="8395" spans="1:25" x14ac:dyDescent="0.45">
      <c r="A8395" t="s">
        <v>274</v>
      </c>
      <c r="B8395" t="s">
        <v>675</v>
      </c>
      <c r="C8395">
        <v>50852</v>
      </c>
      <c r="D8395">
        <v>2001</v>
      </c>
      <c r="F8395">
        <v>2015</v>
      </c>
      <c r="G8395">
        <v>551</v>
      </c>
      <c r="H8395">
        <v>505.75</v>
      </c>
      <c r="I8395">
        <v>31429.54</v>
      </c>
      <c r="K8395">
        <v>9.0999999999999998E-2</v>
      </c>
      <c r="L8395">
        <v>1E-3</v>
      </c>
      <c r="M8395">
        <v>18007.605</v>
      </c>
      <c r="N8395">
        <v>5.91E-2</v>
      </c>
      <c r="O8395">
        <v>9.423</v>
      </c>
      <c r="P8395">
        <v>6.83E-2</v>
      </c>
      <c r="Q8395">
        <v>303022.33199999999</v>
      </c>
      <c r="R8395" t="s">
        <v>34</v>
      </c>
      <c r="S8395" t="s">
        <v>38</v>
      </c>
      <c r="T8395" t="s">
        <v>89</v>
      </c>
      <c r="V8395" t="s">
        <v>32</v>
      </c>
      <c r="Y8395" t="s">
        <v>284</v>
      </c>
    </row>
    <row r="8396" spans="1:25" x14ac:dyDescent="0.45">
      <c r="A8396" t="s">
        <v>274</v>
      </c>
      <c r="B8396" t="s">
        <v>675</v>
      </c>
      <c r="C8396">
        <v>50852</v>
      </c>
      <c r="D8396">
        <v>2001</v>
      </c>
      <c r="F8396">
        <v>2016</v>
      </c>
      <c r="G8396">
        <v>566</v>
      </c>
      <c r="H8396">
        <v>524.48</v>
      </c>
      <c r="I8396">
        <v>33308.239999999998</v>
      </c>
      <c r="K8396">
        <v>9.6000000000000002E-2</v>
      </c>
      <c r="L8396">
        <v>1E-3</v>
      </c>
      <c r="M8396">
        <v>19010.453000000001</v>
      </c>
      <c r="N8396">
        <v>5.91E-2</v>
      </c>
      <c r="O8396">
        <v>9.3979999999999997</v>
      </c>
      <c r="P8396">
        <v>7.4099999999999999E-2</v>
      </c>
      <c r="Q8396">
        <v>319897.72600000002</v>
      </c>
      <c r="R8396" t="s">
        <v>34</v>
      </c>
      <c r="S8396" t="s">
        <v>38</v>
      </c>
      <c r="T8396" t="s">
        <v>89</v>
      </c>
      <c r="V8396" t="s">
        <v>32</v>
      </c>
      <c r="Y8396" t="s">
        <v>284</v>
      </c>
    </row>
    <row r="8397" spans="1:25" x14ac:dyDescent="0.45">
      <c r="A8397" t="s">
        <v>274</v>
      </c>
      <c r="B8397" t="s">
        <v>675</v>
      </c>
      <c r="C8397">
        <v>50852</v>
      </c>
      <c r="D8397">
        <v>2001</v>
      </c>
      <c r="F8397">
        <v>2017</v>
      </c>
      <c r="G8397">
        <v>92</v>
      </c>
      <c r="H8397">
        <v>71.16</v>
      </c>
      <c r="I8397">
        <v>3762.47</v>
      </c>
      <c r="K8397">
        <v>1.2E-2</v>
      </c>
      <c r="L8397">
        <v>1E-3</v>
      </c>
      <c r="M8397">
        <v>2303.306</v>
      </c>
      <c r="N8397">
        <v>5.8500000000000003E-2</v>
      </c>
      <c r="O8397">
        <v>1.262</v>
      </c>
      <c r="P8397">
        <v>0.1009</v>
      </c>
      <c r="Q8397">
        <v>38760.839</v>
      </c>
      <c r="R8397" t="s">
        <v>34</v>
      </c>
      <c r="S8397" t="s">
        <v>38</v>
      </c>
      <c r="T8397" t="s">
        <v>89</v>
      </c>
      <c r="V8397" t="s">
        <v>32</v>
      </c>
      <c r="Y8397" t="s">
        <v>285</v>
      </c>
    </row>
    <row r="8398" spans="1:25" x14ac:dyDescent="0.45">
      <c r="A8398" t="s">
        <v>274</v>
      </c>
      <c r="B8398" t="s">
        <v>675</v>
      </c>
      <c r="C8398">
        <v>50852</v>
      </c>
      <c r="D8398">
        <v>2001</v>
      </c>
      <c r="F8398">
        <v>2018</v>
      </c>
      <c r="G8398">
        <v>72</v>
      </c>
      <c r="H8398">
        <v>61.39</v>
      </c>
      <c r="I8398">
        <v>3356.83</v>
      </c>
      <c r="K8398">
        <v>0.01</v>
      </c>
      <c r="L8398">
        <v>1E-3</v>
      </c>
      <c r="M8398">
        <v>2043.414</v>
      </c>
      <c r="N8398">
        <v>5.9299999999999999E-2</v>
      </c>
      <c r="O8398">
        <v>0.98</v>
      </c>
      <c r="P8398">
        <v>7.8200000000000006E-2</v>
      </c>
      <c r="Q8398">
        <v>34379.788999999997</v>
      </c>
      <c r="R8398" t="s">
        <v>34</v>
      </c>
      <c r="S8398" t="s">
        <v>38</v>
      </c>
      <c r="T8398" t="s">
        <v>89</v>
      </c>
      <c r="V8398" t="s">
        <v>32</v>
      </c>
      <c r="Y8398" t="s">
        <v>285</v>
      </c>
    </row>
    <row r="8399" spans="1:25" x14ac:dyDescent="0.45">
      <c r="A8399" t="s">
        <v>274</v>
      </c>
      <c r="B8399" t="s">
        <v>675</v>
      </c>
      <c r="C8399">
        <v>50852</v>
      </c>
      <c r="D8399">
        <v>2001</v>
      </c>
      <c r="F8399">
        <v>2019</v>
      </c>
      <c r="G8399">
        <v>25</v>
      </c>
      <c r="H8399">
        <v>21.82</v>
      </c>
      <c r="I8399">
        <v>1373.52</v>
      </c>
      <c r="K8399">
        <v>4.0000000000000001E-3</v>
      </c>
      <c r="L8399">
        <v>1E-3</v>
      </c>
      <c r="M8399">
        <v>783.57500000000005</v>
      </c>
      <c r="N8399">
        <v>5.9200000000000003E-2</v>
      </c>
      <c r="O8399">
        <v>0.40600000000000003</v>
      </c>
      <c r="P8399">
        <v>7.8399999999999997E-2</v>
      </c>
      <c r="Q8399">
        <v>13183.255999999999</v>
      </c>
      <c r="R8399" t="s">
        <v>34</v>
      </c>
      <c r="S8399" t="s">
        <v>38</v>
      </c>
      <c r="T8399" t="s">
        <v>89</v>
      </c>
      <c r="V8399" t="s">
        <v>32</v>
      </c>
      <c r="Y8399" t="s">
        <v>285</v>
      </c>
    </row>
    <row r="8400" spans="1:25" x14ac:dyDescent="0.45">
      <c r="A8400" t="s">
        <v>274</v>
      </c>
      <c r="B8400" t="s">
        <v>675</v>
      </c>
      <c r="C8400">
        <v>50852</v>
      </c>
      <c r="D8400">
        <v>2001</v>
      </c>
      <c r="F8400">
        <v>2020</v>
      </c>
      <c r="G8400">
        <v>29</v>
      </c>
      <c r="H8400">
        <v>22.45</v>
      </c>
      <c r="I8400">
        <v>1131.79</v>
      </c>
      <c r="K8400">
        <v>4.0000000000000001E-3</v>
      </c>
      <c r="L8400">
        <v>1E-3</v>
      </c>
      <c r="M8400">
        <v>719.89</v>
      </c>
      <c r="N8400">
        <v>5.91E-2</v>
      </c>
      <c r="O8400">
        <v>0.41299999999999998</v>
      </c>
      <c r="P8400">
        <v>0.1053</v>
      </c>
      <c r="Q8400">
        <v>12117.073</v>
      </c>
      <c r="R8400" t="s">
        <v>34</v>
      </c>
      <c r="S8400" t="s">
        <v>38</v>
      </c>
      <c r="T8400" t="s">
        <v>89</v>
      </c>
      <c r="V8400" t="s">
        <v>32</v>
      </c>
      <c r="Y8400" t="s">
        <v>160</v>
      </c>
    </row>
    <row r="8401" spans="1:25" x14ac:dyDescent="0.45">
      <c r="A8401" t="s">
        <v>274</v>
      </c>
      <c r="B8401" t="s">
        <v>675</v>
      </c>
      <c r="C8401">
        <v>50852</v>
      </c>
      <c r="D8401">
        <v>2001</v>
      </c>
      <c r="F8401">
        <v>2021</v>
      </c>
      <c r="G8401">
        <v>0</v>
      </c>
      <c r="H8401">
        <v>0</v>
      </c>
      <c r="R8401" t="s">
        <v>34</v>
      </c>
      <c r="S8401" t="s">
        <v>38</v>
      </c>
      <c r="T8401" t="s">
        <v>89</v>
      </c>
      <c r="V8401" t="s">
        <v>32</v>
      </c>
      <c r="Y8401" t="s">
        <v>161</v>
      </c>
    </row>
    <row r="8402" spans="1:25" x14ac:dyDescent="0.45">
      <c r="A8402" t="s">
        <v>274</v>
      </c>
      <c r="B8402" t="s">
        <v>675</v>
      </c>
      <c r="C8402">
        <v>50852</v>
      </c>
      <c r="D8402">
        <v>2001</v>
      </c>
      <c r="F8402">
        <v>2022</v>
      </c>
      <c r="G8402">
        <v>0</v>
      </c>
      <c r="H8402">
        <v>0</v>
      </c>
      <c r="R8402" t="s">
        <v>34</v>
      </c>
      <c r="S8402" t="s">
        <v>38</v>
      </c>
      <c r="T8402" t="s">
        <v>89</v>
      </c>
      <c r="V8402" t="s">
        <v>32</v>
      </c>
      <c r="Y8402" t="s">
        <v>161</v>
      </c>
    </row>
    <row r="8403" spans="1:25" x14ac:dyDescent="0.45">
      <c r="A8403" t="s">
        <v>274</v>
      </c>
      <c r="B8403" t="s">
        <v>675</v>
      </c>
      <c r="C8403">
        <v>50852</v>
      </c>
      <c r="D8403">
        <v>2001</v>
      </c>
      <c r="F8403">
        <v>2023</v>
      </c>
      <c r="G8403">
        <v>0</v>
      </c>
      <c r="H8403">
        <v>0</v>
      </c>
      <c r="R8403" t="s">
        <v>34</v>
      </c>
      <c r="S8403" t="s">
        <v>38</v>
      </c>
      <c r="T8403" t="s">
        <v>89</v>
      </c>
      <c r="V8403" t="s">
        <v>32</v>
      </c>
      <c r="Y8403" t="s">
        <v>161</v>
      </c>
    </row>
    <row r="8404" spans="1:25" x14ac:dyDescent="0.45">
      <c r="A8404" t="s">
        <v>335</v>
      </c>
      <c r="B8404" t="s">
        <v>676</v>
      </c>
      <c r="C8404">
        <v>50978</v>
      </c>
      <c r="D8404" t="s">
        <v>479</v>
      </c>
      <c r="F8404">
        <v>2009</v>
      </c>
      <c r="G8404">
        <v>375</v>
      </c>
      <c r="H8404">
        <v>311.91000000000003</v>
      </c>
      <c r="I8404">
        <v>7088</v>
      </c>
      <c r="K8404">
        <v>2.5000000000000001E-2</v>
      </c>
      <c r="L8404">
        <v>1E-3</v>
      </c>
      <c r="M8404">
        <v>4871.3559999999998</v>
      </c>
      <c r="N8404">
        <v>5.9400000000000001E-2</v>
      </c>
      <c r="O8404">
        <v>1.1970000000000001</v>
      </c>
      <c r="P8404">
        <v>4.1700000000000001E-2</v>
      </c>
      <c r="Q8404">
        <v>81971.157000000007</v>
      </c>
      <c r="R8404" t="s">
        <v>34</v>
      </c>
      <c r="S8404" t="s">
        <v>38</v>
      </c>
      <c r="T8404" t="s">
        <v>89</v>
      </c>
      <c r="V8404" t="s">
        <v>677</v>
      </c>
      <c r="Y8404" t="s">
        <v>107</v>
      </c>
    </row>
    <row r="8405" spans="1:25" x14ac:dyDescent="0.45">
      <c r="A8405" t="s">
        <v>335</v>
      </c>
      <c r="B8405" t="s">
        <v>676</v>
      </c>
      <c r="C8405">
        <v>50978</v>
      </c>
      <c r="D8405" t="s">
        <v>479</v>
      </c>
      <c r="F8405">
        <v>2010</v>
      </c>
      <c r="G8405">
        <v>523</v>
      </c>
      <c r="H8405">
        <v>460.94</v>
      </c>
      <c r="I8405">
        <v>11062.32</v>
      </c>
      <c r="K8405">
        <v>3.6999999999999998E-2</v>
      </c>
      <c r="L8405">
        <v>1E-3</v>
      </c>
      <c r="M8405">
        <v>7478.0119999999997</v>
      </c>
      <c r="N8405">
        <v>5.9700000000000003E-2</v>
      </c>
      <c r="O8405">
        <v>1.8080000000000001</v>
      </c>
      <c r="P8405">
        <v>3.44E-2</v>
      </c>
      <c r="Q8405">
        <v>124716.268</v>
      </c>
      <c r="R8405" t="s">
        <v>34</v>
      </c>
      <c r="S8405" t="s">
        <v>38</v>
      </c>
      <c r="T8405" t="s">
        <v>89</v>
      </c>
      <c r="V8405" t="s">
        <v>677</v>
      </c>
      <c r="Y8405" t="s">
        <v>107</v>
      </c>
    </row>
    <row r="8406" spans="1:25" x14ac:dyDescent="0.45">
      <c r="A8406" t="s">
        <v>335</v>
      </c>
      <c r="B8406" t="s">
        <v>676</v>
      </c>
      <c r="C8406">
        <v>50978</v>
      </c>
      <c r="D8406" t="s">
        <v>479</v>
      </c>
      <c r="F8406">
        <v>2011</v>
      </c>
      <c r="G8406">
        <v>336</v>
      </c>
      <c r="H8406">
        <v>295.81</v>
      </c>
      <c r="I8406">
        <v>7539.69</v>
      </c>
      <c r="K8406">
        <v>2.5000000000000001E-2</v>
      </c>
      <c r="L8406">
        <v>1E-3</v>
      </c>
      <c r="M8406">
        <v>4964.5370000000003</v>
      </c>
      <c r="N8406">
        <v>5.9299999999999999E-2</v>
      </c>
      <c r="O8406">
        <v>1.0549999999999999</v>
      </c>
      <c r="P8406">
        <v>3.4299999999999997E-2</v>
      </c>
      <c r="Q8406">
        <v>83547.778000000006</v>
      </c>
      <c r="R8406" t="s">
        <v>34</v>
      </c>
      <c r="S8406" t="s">
        <v>38</v>
      </c>
      <c r="T8406" t="s">
        <v>89</v>
      </c>
      <c r="V8406" t="s">
        <v>677</v>
      </c>
      <c r="Y8406" t="s">
        <v>107</v>
      </c>
    </row>
    <row r="8407" spans="1:25" x14ac:dyDescent="0.45">
      <c r="A8407" t="s">
        <v>335</v>
      </c>
      <c r="B8407" t="s">
        <v>676</v>
      </c>
      <c r="C8407">
        <v>50978</v>
      </c>
      <c r="D8407" t="s">
        <v>479</v>
      </c>
      <c r="F8407">
        <v>2012</v>
      </c>
      <c r="G8407">
        <v>1032</v>
      </c>
      <c r="H8407">
        <v>896.77</v>
      </c>
      <c r="I8407">
        <v>26358.34</v>
      </c>
      <c r="K8407">
        <v>8.4000000000000005E-2</v>
      </c>
      <c r="L8407">
        <v>1E-3</v>
      </c>
      <c r="M8407">
        <v>16666.825000000001</v>
      </c>
      <c r="N8407">
        <v>5.9299999999999999E-2</v>
      </c>
      <c r="O8407">
        <v>3.794</v>
      </c>
      <c r="P8407">
        <v>3.6700000000000003E-2</v>
      </c>
      <c r="Q8407">
        <v>280451.42</v>
      </c>
      <c r="R8407" t="s">
        <v>34</v>
      </c>
      <c r="S8407" t="s">
        <v>38</v>
      </c>
      <c r="T8407" t="s">
        <v>89</v>
      </c>
      <c r="V8407" t="s">
        <v>677</v>
      </c>
      <c r="Y8407" t="s">
        <v>107</v>
      </c>
    </row>
    <row r="8408" spans="1:25" x14ac:dyDescent="0.45">
      <c r="A8408" t="s">
        <v>335</v>
      </c>
      <c r="B8408" t="s">
        <v>676</v>
      </c>
      <c r="C8408">
        <v>50978</v>
      </c>
      <c r="D8408" t="s">
        <v>479</v>
      </c>
      <c r="F8408">
        <v>2013</v>
      </c>
      <c r="G8408">
        <v>631</v>
      </c>
      <c r="H8408">
        <v>549.78</v>
      </c>
      <c r="I8408">
        <v>16309.95</v>
      </c>
      <c r="K8408">
        <v>5.1999999999999998E-2</v>
      </c>
      <c r="L8408">
        <v>1E-3</v>
      </c>
      <c r="M8408">
        <v>10416.361000000001</v>
      </c>
      <c r="N8408">
        <v>5.9900000000000002E-2</v>
      </c>
      <c r="O8408">
        <v>2.4609999999999999</v>
      </c>
      <c r="P8408">
        <v>3.8800000000000001E-2</v>
      </c>
      <c r="Q8408">
        <v>173559.726</v>
      </c>
      <c r="R8408" t="s">
        <v>34</v>
      </c>
      <c r="S8408" t="s">
        <v>38</v>
      </c>
      <c r="T8408" t="s">
        <v>89</v>
      </c>
      <c r="V8408" t="s">
        <v>677</v>
      </c>
      <c r="Y8408" t="s">
        <v>107</v>
      </c>
    </row>
    <row r="8409" spans="1:25" x14ac:dyDescent="0.45">
      <c r="A8409" t="s">
        <v>335</v>
      </c>
      <c r="B8409" t="s">
        <v>676</v>
      </c>
      <c r="C8409">
        <v>50978</v>
      </c>
      <c r="D8409" t="s">
        <v>479</v>
      </c>
      <c r="F8409">
        <v>2014</v>
      </c>
      <c r="G8409">
        <v>1441</v>
      </c>
      <c r="H8409">
        <v>1285.23</v>
      </c>
      <c r="I8409">
        <v>38032.89</v>
      </c>
      <c r="K8409">
        <v>0.122</v>
      </c>
      <c r="L8409">
        <v>1E-3</v>
      </c>
      <c r="M8409">
        <v>24229.294000000002</v>
      </c>
      <c r="N8409">
        <v>5.9299999999999999E-2</v>
      </c>
      <c r="O8409">
        <v>5.4630000000000001</v>
      </c>
      <c r="P8409">
        <v>2.76E-2</v>
      </c>
      <c r="Q8409">
        <v>407734.33</v>
      </c>
      <c r="R8409" t="s">
        <v>34</v>
      </c>
      <c r="S8409" t="s">
        <v>38</v>
      </c>
      <c r="T8409" t="s">
        <v>89</v>
      </c>
      <c r="V8409" t="s">
        <v>677</v>
      </c>
      <c r="Y8409" t="s">
        <v>107</v>
      </c>
    </row>
    <row r="8410" spans="1:25" x14ac:dyDescent="0.45">
      <c r="A8410" t="s">
        <v>335</v>
      </c>
      <c r="B8410" t="s">
        <v>676</v>
      </c>
      <c r="C8410">
        <v>50978</v>
      </c>
      <c r="D8410" t="s">
        <v>479</v>
      </c>
      <c r="F8410">
        <v>2015</v>
      </c>
      <c r="G8410">
        <v>4208</v>
      </c>
      <c r="H8410">
        <v>3816.62</v>
      </c>
      <c r="I8410">
        <v>119479.43</v>
      </c>
      <c r="K8410">
        <v>0.38700000000000001</v>
      </c>
      <c r="L8410">
        <v>1E-3</v>
      </c>
      <c r="M8410">
        <v>76507.145999999993</v>
      </c>
      <c r="N8410">
        <v>5.9499999999999997E-2</v>
      </c>
      <c r="O8410">
        <v>17.608000000000001</v>
      </c>
      <c r="P8410">
        <v>3.0200000000000001E-2</v>
      </c>
      <c r="Q8410">
        <v>1282401.753</v>
      </c>
      <c r="R8410" t="s">
        <v>34</v>
      </c>
      <c r="S8410" t="s">
        <v>38</v>
      </c>
      <c r="T8410" t="s">
        <v>89</v>
      </c>
      <c r="V8410" t="s">
        <v>677</v>
      </c>
      <c r="Y8410" t="s">
        <v>146</v>
      </c>
    </row>
    <row r="8411" spans="1:25" x14ac:dyDescent="0.45">
      <c r="A8411" t="s">
        <v>335</v>
      </c>
      <c r="B8411" t="s">
        <v>676</v>
      </c>
      <c r="C8411">
        <v>50978</v>
      </c>
      <c r="D8411" t="s">
        <v>479</v>
      </c>
      <c r="F8411">
        <v>2016</v>
      </c>
      <c r="G8411">
        <v>2694</v>
      </c>
      <c r="H8411">
        <v>2421.13</v>
      </c>
      <c r="I8411">
        <v>77795.53</v>
      </c>
      <c r="K8411">
        <v>0.24299999999999999</v>
      </c>
      <c r="L8411">
        <v>1E-3</v>
      </c>
      <c r="M8411">
        <v>48101.686999999998</v>
      </c>
      <c r="N8411">
        <v>5.9299999999999999E-2</v>
      </c>
      <c r="O8411">
        <v>11.196</v>
      </c>
      <c r="P8411">
        <v>2.9000000000000001E-2</v>
      </c>
      <c r="Q8411">
        <v>809396.85400000005</v>
      </c>
      <c r="R8411" t="s">
        <v>34</v>
      </c>
      <c r="S8411" t="s">
        <v>38</v>
      </c>
      <c r="T8411" t="s">
        <v>89</v>
      </c>
      <c r="V8411" t="s">
        <v>677</v>
      </c>
      <c r="Y8411" t="s">
        <v>146</v>
      </c>
    </row>
    <row r="8412" spans="1:25" x14ac:dyDescent="0.45">
      <c r="A8412" t="s">
        <v>335</v>
      </c>
      <c r="B8412" t="s">
        <v>676</v>
      </c>
      <c r="C8412">
        <v>50978</v>
      </c>
      <c r="D8412" t="s">
        <v>479</v>
      </c>
      <c r="F8412">
        <v>2017</v>
      </c>
      <c r="G8412">
        <v>1173</v>
      </c>
      <c r="H8412">
        <v>1058.98</v>
      </c>
      <c r="I8412">
        <v>33001.54</v>
      </c>
      <c r="K8412">
        <v>0.104</v>
      </c>
      <c r="L8412">
        <v>1E-3</v>
      </c>
      <c r="M8412">
        <v>20586.41</v>
      </c>
      <c r="N8412">
        <v>5.9299999999999999E-2</v>
      </c>
      <c r="O8412">
        <v>4.774</v>
      </c>
      <c r="P8412">
        <v>3.0599999999999999E-2</v>
      </c>
      <c r="Q8412">
        <v>346356.31800000003</v>
      </c>
      <c r="R8412" t="s">
        <v>34</v>
      </c>
      <c r="S8412" t="s">
        <v>38</v>
      </c>
      <c r="T8412" t="s">
        <v>89</v>
      </c>
      <c r="V8412" t="s">
        <v>677</v>
      </c>
      <c r="Y8412" t="s">
        <v>147</v>
      </c>
    </row>
    <row r="8413" spans="1:25" x14ac:dyDescent="0.45">
      <c r="A8413" t="s">
        <v>335</v>
      </c>
      <c r="B8413" t="s">
        <v>676</v>
      </c>
      <c r="C8413">
        <v>50978</v>
      </c>
      <c r="D8413" t="s">
        <v>479</v>
      </c>
      <c r="F8413">
        <v>2018</v>
      </c>
      <c r="G8413">
        <v>2130</v>
      </c>
      <c r="H8413">
        <v>1908.57</v>
      </c>
      <c r="I8413">
        <v>66972.53</v>
      </c>
      <c r="K8413">
        <v>0.216</v>
      </c>
      <c r="L8413">
        <v>1E-3</v>
      </c>
      <c r="M8413">
        <v>42880.951999999997</v>
      </c>
      <c r="N8413">
        <v>5.9400000000000001E-2</v>
      </c>
      <c r="O8413">
        <v>9.7289999999999992</v>
      </c>
      <c r="P8413">
        <v>2.9600000000000001E-2</v>
      </c>
      <c r="Q8413">
        <v>720593.98199999996</v>
      </c>
      <c r="R8413" t="s">
        <v>34</v>
      </c>
      <c r="S8413" t="s">
        <v>38</v>
      </c>
      <c r="T8413" t="s">
        <v>89</v>
      </c>
      <c r="V8413" t="s">
        <v>677</v>
      </c>
      <c r="Y8413" t="s">
        <v>147</v>
      </c>
    </row>
    <row r="8414" spans="1:25" x14ac:dyDescent="0.45">
      <c r="A8414" t="s">
        <v>335</v>
      </c>
      <c r="B8414" t="s">
        <v>676</v>
      </c>
      <c r="C8414">
        <v>50978</v>
      </c>
      <c r="D8414" t="s">
        <v>479</v>
      </c>
      <c r="F8414">
        <v>2019</v>
      </c>
      <c r="G8414">
        <v>818</v>
      </c>
      <c r="H8414">
        <v>710.69</v>
      </c>
      <c r="I8414">
        <v>19721.46</v>
      </c>
      <c r="K8414">
        <v>7.2999999999999995E-2</v>
      </c>
      <c r="L8414">
        <v>1E-3</v>
      </c>
      <c r="M8414">
        <v>14483.704</v>
      </c>
      <c r="N8414">
        <v>5.9299999999999999E-2</v>
      </c>
      <c r="O8414">
        <v>3.2669999999999999</v>
      </c>
      <c r="P8414">
        <v>3.15E-2</v>
      </c>
      <c r="Q8414">
        <v>243712.58499999999</v>
      </c>
      <c r="R8414" t="s">
        <v>34</v>
      </c>
      <c r="S8414" t="s">
        <v>38</v>
      </c>
      <c r="T8414" t="s">
        <v>89</v>
      </c>
      <c r="V8414" t="s">
        <v>677</v>
      </c>
      <c r="Y8414" t="s">
        <v>147</v>
      </c>
    </row>
    <row r="8415" spans="1:25" x14ac:dyDescent="0.45">
      <c r="A8415" t="s">
        <v>335</v>
      </c>
      <c r="B8415" t="s">
        <v>676</v>
      </c>
      <c r="C8415">
        <v>50978</v>
      </c>
      <c r="D8415" t="s">
        <v>479</v>
      </c>
      <c r="F8415">
        <v>2020</v>
      </c>
      <c r="G8415">
        <v>1601</v>
      </c>
      <c r="H8415">
        <v>1413.17</v>
      </c>
      <c r="I8415">
        <v>36823.919999999998</v>
      </c>
      <c r="K8415">
        <v>0.14099999999999999</v>
      </c>
      <c r="L8415">
        <v>1E-3</v>
      </c>
      <c r="M8415">
        <v>27914.14</v>
      </c>
      <c r="N8415">
        <v>5.9299999999999999E-2</v>
      </c>
      <c r="O8415">
        <v>6.05</v>
      </c>
      <c r="P8415">
        <v>2.7099999999999999E-2</v>
      </c>
      <c r="Q8415">
        <v>469674.77500000002</v>
      </c>
      <c r="R8415" t="s">
        <v>34</v>
      </c>
      <c r="S8415" t="s">
        <v>38</v>
      </c>
      <c r="T8415" t="s">
        <v>89</v>
      </c>
      <c r="V8415" t="s">
        <v>677</v>
      </c>
      <c r="Y8415" t="s">
        <v>147</v>
      </c>
    </row>
    <row r="8416" spans="1:25" x14ac:dyDescent="0.45">
      <c r="A8416" t="s">
        <v>335</v>
      </c>
      <c r="B8416" t="s">
        <v>676</v>
      </c>
      <c r="C8416">
        <v>50978</v>
      </c>
      <c r="D8416" t="s">
        <v>479</v>
      </c>
      <c r="F8416">
        <v>2021</v>
      </c>
      <c r="G8416">
        <v>2044</v>
      </c>
      <c r="H8416">
        <v>1886.49</v>
      </c>
      <c r="I8416">
        <v>56471.64</v>
      </c>
      <c r="K8416">
        <v>0.20300000000000001</v>
      </c>
      <c r="L8416">
        <v>1E-3</v>
      </c>
      <c r="M8416">
        <v>40275.087</v>
      </c>
      <c r="N8416">
        <v>5.9299999999999999E-2</v>
      </c>
      <c r="O8416">
        <v>9.1479999999999997</v>
      </c>
      <c r="P8416">
        <v>2.81E-2</v>
      </c>
      <c r="Q8416">
        <v>677691.92500000005</v>
      </c>
      <c r="R8416" t="s">
        <v>34</v>
      </c>
      <c r="S8416" t="s">
        <v>38</v>
      </c>
      <c r="T8416" t="s">
        <v>89</v>
      </c>
      <c r="V8416" t="s">
        <v>677</v>
      </c>
      <c r="Y8416" t="s">
        <v>152</v>
      </c>
    </row>
    <row r="8417" spans="1:25" x14ac:dyDescent="0.45">
      <c r="A8417" t="s">
        <v>335</v>
      </c>
      <c r="B8417" t="s">
        <v>676</v>
      </c>
      <c r="C8417">
        <v>50978</v>
      </c>
      <c r="D8417" t="s">
        <v>479</v>
      </c>
      <c r="F8417">
        <v>2022</v>
      </c>
      <c r="G8417">
        <v>2276</v>
      </c>
      <c r="H8417">
        <v>2103.88</v>
      </c>
      <c r="I8417">
        <v>65636.98</v>
      </c>
      <c r="K8417">
        <v>0.23300000000000001</v>
      </c>
      <c r="L8417">
        <v>1E-3</v>
      </c>
      <c r="M8417">
        <v>46135.212</v>
      </c>
      <c r="N8417">
        <v>5.9299999999999999E-2</v>
      </c>
      <c r="O8417">
        <v>10.385</v>
      </c>
      <c r="P8417">
        <v>2.7E-2</v>
      </c>
      <c r="Q8417">
        <v>776254.13600000006</v>
      </c>
      <c r="R8417" t="s">
        <v>34</v>
      </c>
      <c r="S8417" t="s">
        <v>38</v>
      </c>
      <c r="T8417" t="s">
        <v>89</v>
      </c>
      <c r="V8417" t="s">
        <v>677</v>
      </c>
      <c r="Y8417" t="s">
        <v>152</v>
      </c>
    </row>
    <row r="8418" spans="1:25" x14ac:dyDescent="0.45">
      <c r="A8418" t="s">
        <v>335</v>
      </c>
      <c r="B8418" t="s">
        <v>676</v>
      </c>
      <c r="C8418">
        <v>50978</v>
      </c>
      <c r="D8418" t="s">
        <v>479</v>
      </c>
      <c r="F8418">
        <v>2023</v>
      </c>
      <c r="G8418">
        <v>2422</v>
      </c>
      <c r="H8418">
        <v>2228.91</v>
      </c>
      <c r="I8418">
        <v>69174.02</v>
      </c>
      <c r="K8418">
        <v>0.246</v>
      </c>
      <c r="L8418">
        <v>1E-3</v>
      </c>
      <c r="M8418">
        <v>48629.853999999999</v>
      </c>
      <c r="N8418">
        <v>5.9299999999999999E-2</v>
      </c>
      <c r="O8418">
        <v>10.939</v>
      </c>
      <c r="P8418">
        <v>2.7300000000000001E-2</v>
      </c>
      <c r="Q8418">
        <v>818288.99800000002</v>
      </c>
      <c r="R8418" t="s">
        <v>34</v>
      </c>
      <c r="S8418" t="s">
        <v>38</v>
      </c>
      <c r="T8418" t="s">
        <v>89</v>
      </c>
      <c r="V8418" t="s">
        <v>677</v>
      </c>
      <c r="Y8418" t="s">
        <v>152</v>
      </c>
    </row>
    <row r="8419" spans="1:25" x14ac:dyDescent="0.45">
      <c r="A8419" t="s">
        <v>335</v>
      </c>
      <c r="B8419" t="s">
        <v>676</v>
      </c>
      <c r="C8419">
        <v>50978</v>
      </c>
      <c r="D8419" t="s">
        <v>479</v>
      </c>
      <c r="F8419">
        <v>2024</v>
      </c>
      <c r="G8419">
        <v>1351</v>
      </c>
      <c r="H8419">
        <v>1275.06</v>
      </c>
      <c r="I8419">
        <v>44206.97</v>
      </c>
      <c r="K8419">
        <v>0.154</v>
      </c>
      <c r="L8419">
        <v>1E-3</v>
      </c>
      <c r="M8419">
        <v>30588.181</v>
      </c>
      <c r="N8419">
        <v>5.9200000000000003E-2</v>
      </c>
      <c r="O8419">
        <v>6.9080000000000004</v>
      </c>
      <c r="P8419">
        <v>2.76E-2</v>
      </c>
      <c r="Q8419">
        <v>514717.48800000001</v>
      </c>
      <c r="R8419" t="s">
        <v>34</v>
      </c>
      <c r="S8419" t="s">
        <v>38</v>
      </c>
      <c r="T8419" t="s">
        <v>89</v>
      </c>
      <c r="V8419" t="s">
        <v>677</v>
      </c>
      <c r="Y8419" t="s">
        <v>152</v>
      </c>
    </row>
    <row r="8420" spans="1:25" x14ac:dyDescent="0.45">
      <c r="A8420" t="s">
        <v>335</v>
      </c>
      <c r="B8420" t="s">
        <v>676</v>
      </c>
      <c r="C8420">
        <v>50978</v>
      </c>
      <c r="D8420" t="s">
        <v>480</v>
      </c>
      <c r="F8420">
        <v>2009</v>
      </c>
      <c r="G8420">
        <v>361</v>
      </c>
      <c r="H8420">
        <v>299.76</v>
      </c>
      <c r="I8420">
        <v>6986.66</v>
      </c>
      <c r="K8420">
        <v>2.5000000000000001E-2</v>
      </c>
      <c r="L8420">
        <v>1E-3</v>
      </c>
      <c r="M8420">
        <v>4927.3429999999998</v>
      </c>
      <c r="N8420">
        <v>5.9299999999999999E-2</v>
      </c>
      <c r="O8420">
        <v>1.2669999999999999</v>
      </c>
      <c r="P8420">
        <v>4.07E-2</v>
      </c>
      <c r="Q8420">
        <v>82907.228000000003</v>
      </c>
      <c r="R8420" t="s">
        <v>34</v>
      </c>
      <c r="S8420" t="s">
        <v>38</v>
      </c>
      <c r="T8420" t="s">
        <v>89</v>
      </c>
      <c r="V8420" t="s">
        <v>677</v>
      </c>
      <c r="Y8420" t="s">
        <v>107</v>
      </c>
    </row>
    <row r="8421" spans="1:25" x14ac:dyDescent="0.45">
      <c r="A8421" t="s">
        <v>335</v>
      </c>
      <c r="B8421" t="s">
        <v>676</v>
      </c>
      <c r="C8421">
        <v>50978</v>
      </c>
      <c r="D8421" t="s">
        <v>480</v>
      </c>
      <c r="F8421">
        <v>2010</v>
      </c>
      <c r="G8421">
        <v>513</v>
      </c>
      <c r="H8421">
        <v>456.93</v>
      </c>
      <c r="I8421">
        <v>11152.82</v>
      </c>
      <c r="K8421">
        <v>3.7999999999999999E-2</v>
      </c>
      <c r="L8421">
        <v>1E-3</v>
      </c>
      <c r="M8421">
        <v>7735.5469999999996</v>
      </c>
      <c r="N8421">
        <v>5.9799999999999999E-2</v>
      </c>
      <c r="O8421">
        <v>1.879</v>
      </c>
      <c r="P8421">
        <v>3.4299999999999997E-2</v>
      </c>
      <c r="Q8421">
        <v>129143.776</v>
      </c>
      <c r="R8421" t="s">
        <v>34</v>
      </c>
      <c r="S8421" t="s">
        <v>38</v>
      </c>
      <c r="T8421" t="s">
        <v>89</v>
      </c>
      <c r="V8421" t="s">
        <v>677</v>
      </c>
      <c r="Y8421" t="s">
        <v>107</v>
      </c>
    </row>
    <row r="8422" spans="1:25" x14ac:dyDescent="0.45">
      <c r="A8422" t="s">
        <v>335</v>
      </c>
      <c r="B8422" t="s">
        <v>676</v>
      </c>
      <c r="C8422">
        <v>50978</v>
      </c>
      <c r="D8422" t="s">
        <v>480</v>
      </c>
      <c r="F8422">
        <v>2011</v>
      </c>
      <c r="G8422">
        <v>334</v>
      </c>
      <c r="H8422">
        <v>298.08</v>
      </c>
      <c r="I8422">
        <v>7669.72</v>
      </c>
      <c r="K8422">
        <v>2.5999999999999999E-2</v>
      </c>
      <c r="L8422">
        <v>1.9E-3</v>
      </c>
      <c r="M8422">
        <v>5115.317</v>
      </c>
      <c r="N8422">
        <v>5.9299999999999999E-2</v>
      </c>
      <c r="O8422">
        <v>1.1779999999999999</v>
      </c>
      <c r="P8422">
        <v>3.4799999999999998E-2</v>
      </c>
      <c r="Q8422">
        <v>86080.324999999997</v>
      </c>
      <c r="R8422" t="s">
        <v>34</v>
      </c>
      <c r="S8422" t="s">
        <v>38</v>
      </c>
      <c r="T8422" t="s">
        <v>89</v>
      </c>
      <c r="V8422" t="s">
        <v>677</v>
      </c>
      <c r="Y8422" t="s">
        <v>107</v>
      </c>
    </row>
    <row r="8423" spans="1:25" x14ac:dyDescent="0.45">
      <c r="A8423" t="s">
        <v>335</v>
      </c>
      <c r="B8423" t="s">
        <v>676</v>
      </c>
      <c r="C8423">
        <v>50978</v>
      </c>
      <c r="D8423" t="s">
        <v>480</v>
      </c>
      <c r="F8423">
        <v>2012</v>
      </c>
      <c r="G8423">
        <v>1018</v>
      </c>
      <c r="H8423">
        <v>899.08</v>
      </c>
      <c r="I8423">
        <v>26153.81</v>
      </c>
      <c r="K8423">
        <v>8.4000000000000005E-2</v>
      </c>
      <c r="L8423">
        <v>1E-3</v>
      </c>
      <c r="M8423">
        <v>16626.966</v>
      </c>
      <c r="N8423">
        <v>5.9299999999999999E-2</v>
      </c>
      <c r="O8423">
        <v>4.2130000000000001</v>
      </c>
      <c r="P8423">
        <v>3.8600000000000002E-2</v>
      </c>
      <c r="Q8423">
        <v>279779.31699999998</v>
      </c>
      <c r="R8423" t="s">
        <v>34</v>
      </c>
      <c r="S8423" t="s">
        <v>38</v>
      </c>
      <c r="T8423" t="s">
        <v>89</v>
      </c>
      <c r="V8423" t="s">
        <v>677</v>
      </c>
      <c r="Y8423" t="s">
        <v>107</v>
      </c>
    </row>
    <row r="8424" spans="1:25" x14ac:dyDescent="0.45">
      <c r="A8424" t="s">
        <v>335</v>
      </c>
      <c r="B8424" t="s">
        <v>676</v>
      </c>
      <c r="C8424">
        <v>50978</v>
      </c>
      <c r="D8424" t="s">
        <v>480</v>
      </c>
      <c r="F8424">
        <v>2013</v>
      </c>
      <c r="G8424">
        <v>629</v>
      </c>
      <c r="H8424">
        <v>549.98</v>
      </c>
      <c r="I8424">
        <v>16297.56</v>
      </c>
      <c r="K8424">
        <v>5.2999999999999999E-2</v>
      </c>
      <c r="L8424">
        <v>1E-3</v>
      </c>
      <c r="M8424">
        <v>10422.723</v>
      </c>
      <c r="N8424">
        <v>5.9799999999999999E-2</v>
      </c>
      <c r="O8424">
        <v>2.6019999999999999</v>
      </c>
      <c r="P8424">
        <v>3.6999999999999998E-2</v>
      </c>
      <c r="Q8424">
        <v>173992.34299999999</v>
      </c>
      <c r="R8424" t="s">
        <v>34</v>
      </c>
      <c r="S8424" t="s">
        <v>38</v>
      </c>
      <c r="T8424" t="s">
        <v>89</v>
      </c>
      <c r="V8424" t="s">
        <v>677</v>
      </c>
      <c r="Y8424" t="s">
        <v>107</v>
      </c>
    </row>
    <row r="8425" spans="1:25" x14ac:dyDescent="0.45">
      <c r="A8425" t="s">
        <v>335</v>
      </c>
      <c r="B8425" t="s">
        <v>676</v>
      </c>
      <c r="C8425">
        <v>50978</v>
      </c>
      <c r="D8425" t="s">
        <v>480</v>
      </c>
      <c r="F8425">
        <v>2014</v>
      </c>
      <c r="G8425">
        <v>1421</v>
      </c>
      <c r="H8425">
        <v>1289.79</v>
      </c>
      <c r="I8425">
        <v>39087.919999999998</v>
      </c>
      <c r="K8425">
        <v>0.125</v>
      </c>
      <c r="L8425">
        <v>1E-3</v>
      </c>
      <c r="M8425">
        <v>24743.864000000001</v>
      </c>
      <c r="N8425">
        <v>5.9299999999999999E-2</v>
      </c>
      <c r="O8425">
        <v>6.2009999999999996</v>
      </c>
      <c r="P8425">
        <v>3.3099999999999997E-2</v>
      </c>
      <c r="Q8425">
        <v>416397.44799999997</v>
      </c>
      <c r="R8425" t="s">
        <v>34</v>
      </c>
      <c r="S8425" t="s">
        <v>38</v>
      </c>
      <c r="T8425" t="s">
        <v>89</v>
      </c>
      <c r="V8425" t="s">
        <v>677</v>
      </c>
      <c r="Y8425" t="s">
        <v>107</v>
      </c>
    </row>
    <row r="8426" spans="1:25" x14ac:dyDescent="0.45">
      <c r="A8426" t="s">
        <v>335</v>
      </c>
      <c r="B8426" t="s">
        <v>676</v>
      </c>
      <c r="C8426">
        <v>50978</v>
      </c>
      <c r="D8426" t="s">
        <v>480</v>
      </c>
      <c r="F8426">
        <v>2015</v>
      </c>
      <c r="G8426">
        <v>4306</v>
      </c>
      <c r="H8426">
        <v>3911.14</v>
      </c>
      <c r="I8426">
        <v>122518.48</v>
      </c>
      <c r="K8426">
        <v>0.39800000000000002</v>
      </c>
      <c r="L8426">
        <v>1E-3</v>
      </c>
      <c r="M8426">
        <v>78567.37</v>
      </c>
      <c r="N8426">
        <v>5.9499999999999997E-2</v>
      </c>
      <c r="O8426">
        <v>19.280999999999999</v>
      </c>
      <c r="P8426">
        <v>3.2199999999999999E-2</v>
      </c>
      <c r="Q8426">
        <v>1317581.6540000001</v>
      </c>
      <c r="R8426" t="s">
        <v>34</v>
      </c>
      <c r="S8426" t="s">
        <v>38</v>
      </c>
      <c r="T8426" t="s">
        <v>89</v>
      </c>
      <c r="V8426" t="s">
        <v>677</v>
      </c>
      <c r="Y8426" t="s">
        <v>146</v>
      </c>
    </row>
    <row r="8427" spans="1:25" x14ac:dyDescent="0.45">
      <c r="A8427" t="s">
        <v>335</v>
      </c>
      <c r="B8427" t="s">
        <v>676</v>
      </c>
      <c r="C8427">
        <v>50978</v>
      </c>
      <c r="D8427" t="s">
        <v>480</v>
      </c>
      <c r="F8427">
        <v>2016</v>
      </c>
      <c r="G8427">
        <v>2270</v>
      </c>
      <c r="H8427">
        <v>2065.41</v>
      </c>
      <c r="I8427">
        <v>67279.13</v>
      </c>
      <c r="K8427">
        <v>0.216</v>
      </c>
      <c r="L8427">
        <v>1E-3</v>
      </c>
      <c r="M8427">
        <v>42757.014000000003</v>
      </c>
      <c r="N8427">
        <v>5.9299999999999999E-2</v>
      </c>
      <c r="O8427">
        <v>10.349</v>
      </c>
      <c r="P8427">
        <v>3.1899999999999998E-2</v>
      </c>
      <c r="Q8427">
        <v>719467.55900000001</v>
      </c>
      <c r="R8427" t="s">
        <v>34</v>
      </c>
      <c r="S8427" t="s">
        <v>38</v>
      </c>
      <c r="T8427" t="s">
        <v>89</v>
      </c>
      <c r="V8427" t="s">
        <v>677</v>
      </c>
      <c r="Y8427" t="s">
        <v>146</v>
      </c>
    </row>
    <row r="8428" spans="1:25" x14ac:dyDescent="0.45">
      <c r="A8428" t="s">
        <v>335</v>
      </c>
      <c r="B8428" t="s">
        <v>676</v>
      </c>
      <c r="C8428">
        <v>50978</v>
      </c>
      <c r="D8428" t="s">
        <v>480</v>
      </c>
      <c r="F8428">
        <v>2017</v>
      </c>
      <c r="G8428">
        <v>1231</v>
      </c>
      <c r="H8428">
        <v>1116.23</v>
      </c>
      <c r="I8428">
        <v>34752.35</v>
      </c>
      <c r="K8428">
        <v>0.112</v>
      </c>
      <c r="L8428">
        <v>1E-3</v>
      </c>
      <c r="M8428">
        <v>22195.685000000001</v>
      </c>
      <c r="N8428">
        <v>5.9299999999999999E-2</v>
      </c>
      <c r="O8428">
        <v>5.4240000000000004</v>
      </c>
      <c r="P8428">
        <v>3.3500000000000002E-2</v>
      </c>
      <c r="Q8428">
        <v>373525.76500000001</v>
      </c>
      <c r="R8428" t="s">
        <v>34</v>
      </c>
      <c r="S8428" t="s">
        <v>38</v>
      </c>
      <c r="T8428" t="s">
        <v>89</v>
      </c>
      <c r="V8428" t="s">
        <v>677</v>
      </c>
      <c r="Y8428" t="s">
        <v>147</v>
      </c>
    </row>
    <row r="8429" spans="1:25" x14ac:dyDescent="0.45">
      <c r="A8429" t="s">
        <v>335</v>
      </c>
      <c r="B8429" t="s">
        <v>676</v>
      </c>
      <c r="C8429">
        <v>50978</v>
      </c>
      <c r="D8429" t="s">
        <v>480</v>
      </c>
      <c r="F8429">
        <v>2018</v>
      </c>
      <c r="G8429">
        <v>2126</v>
      </c>
      <c r="H8429">
        <v>1902.97</v>
      </c>
      <c r="I8429">
        <v>58885.34</v>
      </c>
      <c r="K8429">
        <v>0.218</v>
      </c>
      <c r="L8429">
        <v>1E-3</v>
      </c>
      <c r="M8429">
        <v>43201.156999999999</v>
      </c>
      <c r="N8429">
        <v>5.9400000000000001E-2</v>
      </c>
      <c r="O8429">
        <v>10.355</v>
      </c>
      <c r="P8429">
        <v>3.1899999999999998E-2</v>
      </c>
      <c r="Q8429">
        <v>726032.31099999999</v>
      </c>
      <c r="R8429" t="s">
        <v>34</v>
      </c>
      <c r="S8429" t="s">
        <v>38</v>
      </c>
      <c r="T8429" t="s">
        <v>89</v>
      </c>
      <c r="V8429" t="s">
        <v>677</v>
      </c>
      <c r="Y8429" t="s">
        <v>147</v>
      </c>
    </row>
    <row r="8430" spans="1:25" x14ac:dyDescent="0.45">
      <c r="A8430" t="s">
        <v>335</v>
      </c>
      <c r="B8430" t="s">
        <v>676</v>
      </c>
      <c r="C8430">
        <v>50978</v>
      </c>
      <c r="D8430" t="s">
        <v>480</v>
      </c>
      <c r="F8430">
        <v>2019</v>
      </c>
      <c r="G8430">
        <v>802</v>
      </c>
      <c r="H8430">
        <v>706.09</v>
      </c>
      <c r="I8430">
        <v>19578.080000000002</v>
      </c>
      <c r="K8430">
        <v>7.3999999999999996E-2</v>
      </c>
      <c r="L8430">
        <v>1E-3</v>
      </c>
      <c r="M8430">
        <v>14720.84</v>
      </c>
      <c r="N8430">
        <v>5.9200000000000003E-2</v>
      </c>
      <c r="O8430">
        <v>3.383</v>
      </c>
      <c r="P8430">
        <v>3.09E-2</v>
      </c>
      <c r="Q8430">
        <v>247726.848</v>
      </c>
      <c r="R8430" t="s">
        <v>34</v>
      </c>
      <c r="S8430" t="s">
        <v>38</v>
      </c>
      <c r="T8430" t="s">
        <v>89</v>
      </c>
      <c r="V8430" t="s">
        <v>677</v>
      </c>
      <c r="Y8430" t="s">
        <v>147</v>
      </c>
    </row>
    <row r="8431" spans="1:25" x14ac:dyDescent="0.45">
      <c r="A8431" t="s">
        <v>335</v>
      </c>
      <c r="B8431" t="s">
        <v>676</v>
      </c>
      <c r="C8431">
        <v>50978</v>
      </c>
      <c r="D8431" t="s">
        <v>480</v>
      </c>
      <c r="F8431">
        <v>2020</v>
      </c>
      <c r="G8431">
        <v>1569</v>
      </c>
      <c r="H8431">
        <v>1418.37</v>
      </c>
      <c r="I8431">
        <v>36597.51</v>
      </c>
      <c r="K8431">
        <v>0.14099999999999999</v>
      </c>
      <c r="L8431">
        <v>1E-3</v>
      </c>
      <c r="M8431">
        <v>27830.923999999999</v>
      </c>
      <c r="N8431">
        <v>5.9299999999999999E-2</v>
      </c>
      <c r="O8431">
        <v>6.109</v>
      </c>
      <c r="P8431">
        <v>2.7300000000000001E-2</v>
      </c>
      <c r="Q8431">
        <v>468319.342</v>
      </c>
      <c r="R8431" t="s">
        <v>34</v>
      </c>
      <c r="S8431" t="s">
        <v>38</v>
      </c>
      <c r="T8431" t="s">
        <v>89</v>
      </c>
      <c r="V8431" t="s">
        <v>677</v>
      </c>
      <c r="Y8431" t="s">
        <v>147</v>
      </c>
    </row>
    <row r="8432" spans="1:25" x14ac:dyDescent="0.45">
      <c r="A8432" t="s">
        <v>335</v>
      </c>
      <c r="B8432" t="s">
        <v>676</v>
      </c>
      <c r="C8432">
        <v>50978</v>
      </c>
      <c r="D8432" t="s">
        <v>480</v>
      </c>
      <c r="F8432">
        <v>2021</v>
      </c>
      <c r="G8432">
        <v>1940</v>
      </c>
      <c r="H8432">
        <v>1801.16</v>
      </c>
      <c r="I8432">
        <v>52869.5</v>
      </c>
      <c r="K8432">
        <v>0.19700000000000001</v>
      </c>
      <c r="L8432">
        <v>1E-3</v>
      </c>
      <c r="M8432">
        <v>39059.690999999999</v>
      </c>
      <c r="N8432">
        <v>5.9299999999999999E-2</v>
      </c>
      <c r="O8432">
        <v>9.2119999999999997</v>
      </c>
      <c r="P8432">
        <v>2.92E-2</v>
      </c>
      <c r="Q8432">
        <v>657208.65399999998</v>
      </c>
      <c r="R8432" t="s">
        <v>34</v>
      </c>
      <c r="S8432" t="s">
        <v>38</v>
      </c>
      <c r="T8432" t="s">
        <v>89</v>
      </c>
      <c r="V8432" t="s">
        <v>677</v>
      </c>
      <c r="Y8432" t="s">
        <v>152</v>
      </c>
    </row>
    <row r="8433" spans="1:25" x14ac:dyDescent="0.45">
      <c r="A8433" t="s">
        <v>335</v>
      </c>
      <c r="B8433" t="s">
        <v>676</v>
      </c>
      <c r="C8433">
        <v>50978</v>
      </c>
      <c r="D8433" t="s">
        <v>480</v>
      </c>
      <c r="F8433">
        <v>2022</v>
      </c>
      <c r="G8433">
        <v>1983</v>
      </c>
      <c r="H8433">
        <v>1838.48</v>
      </c>
      <c r="I8433">
        <v>54650.07</v>
      </c>
      <c r="K8433">
        <v>0.223</v>
      </c>
      <c r="L8433">
        <v>1E-3</v>
      </c>
      <c r="M8433">
        <v>40258.76</v>
      </c>
      <c r="N8433">
        <v>5.9200000000000003E-2</v>
      </c>
      <c r="O8433">
        <v>9.5109999999999992</v>
      </c>
      <c r="P8433">
        <v>2.93E-2</v>
      </c>
      <c r="Q8433">
        <v>677509.68799999997</v>
      </c>
      <c r="R8433" t="s">
        <v>34</v>
      </c>
      <c r="S8433" t="s">
        <v>38</v>
      </c>
      <c r="T8433" t="s">
        <v>89</v>
      </c>
      <c r="V8433" t="s">
        <v>677</v>
      </c>
      <c r="Y8433" t="s">
        <v>152</v>
      </c>
    </row>
    <row r="8434" spans="1:25" x14ac:dyDescent="0.45">
      <c r="A8434" t="s">
        <v>335</v>
      </c>
      <c r="B8434" t="s">
        <v>676</v>
      </c>
      <c r="C8434">
        <v>50978</v>
      </c>
      <c r="D8434" t="s">
        <v>480</v>
      </c>
      <c r="F8434">
        <v>2023</v>
      </c>
      <c r="G8434">
        <v>2399</v>
      </c>
      <c r="H8434">
        <v>2214.91</v>
      </c>
      <c r="I8434">
        <v>67404.56</v>
      </c>
      <c r="K8434">
        <v>0.28599999999999998</v>
      </c>
      <c r="L8434">
        <v>4.0000000000000001E-3</v>
      </c>
      <c r="M8434">
        <v>49332.923000000003</v>
      </c>
      <c r="N8434">
        <v>5.9299999999999999E-2</v>
      </c>
      <c r="O8434">
        <v>11.353999999999999</v>
      </c>
      <c r="P8434">
        <v>2.8799999999999999E-2</v>
      </c>
      <c r="Q8434">
        <v>830068.44499999995</v>
      </c>
      <c r="R8434" t="s">
        <v>34</v>
      </c>
      <c r="S8434" t="s">
        <v>38</v>
      </c>
      <c r="T8434" t="s">
        <v>89</v>
      </c>
      <c r="V8434" t="s">
        <v>677</v>
      </c>
      <c r="Y8434" t="s">
        <v>152</v>
      </c>
    </row>
    <row r="8435" spans="1:25" x14ac:dyDescent="0.45">
      <c r="A8435" t="s">
        <v>335</v>
      </c>
      <c r="B8435" t="s">
        <v>676</v>
      </c>
      <c r="C8435">
        <v>50978</v>
      </c>
      <c r="D8435" t="s">
        <v>480</v>
      </c>
      <c r="F8435">
        <v>2024</v>
      </c>
      <c r="G8435">
        <v>1239</v>
      </c>
      <c r="H8435">
        <v>1175.22</v>
      </c>
      <c r="I8435">
        <v>40115.14</v>
      </c>
      <c r="K8435">
        <v>0.14599999999999999</v>
      </c>
      <c r="L8435">
        <v>1E-3</v>
      </c>
      <c r="M8435">
        <v>28934.474999999999</v>
      </c>
      <c r="N8435">
        <v>5.9200000000000003E-2</v>
      </c>
      <c r="O8435">
        <v>6.5890000000000004</v>
      </c>
      <c r="P8435">
        <v>2.8400000000000002E-2</v>
      </c>
      <c r="Q8435">
        <v>486901.799</v>
      </c>
      <c r="R8435" t="s">
        <v>34</v>
      </c>
      <c r="S8435" t="s">
        <v>38</v>
      </c>
      <c r="T8435" t="s">
        <v>89</v>
      </c>
      <c r="V8435" t="s">
        <v>677</v>
      </c>
      <c r="Y8435" t="s">
        <v>152</v>
      </c>
    </row>
    <row r="8436" spans="1:25" x14ac:dyDescent="0.45">
      <c r="A8436" t="s">
        <v>475</v>
      </c>
      <c r="B8436" t="s">
        <v>678</v>
      </c>
      <c r="C8436">
        <v>51030</v>
      </c>
      <c r="D8436">
        <v>1</v>
      </c>
      <c r="F8436">
        <v>2009</v>
      </c>
      <c r="G8436">
        <v>2590</v>
      </c>
      <c r="H8436">
        <v>2389.63</v>
      </c>
      <c r="I8436">
        <v>177930.83</v>
      </c>
      <c r="K8436">
        <v>0.66800000000000004</v>
      </c>
      <c r="L8436">
        <v>1E-3</v>
      </c>
      <c r="M8436">
        <v>132326.685</v>
      </c>
      <c r="N8436">
        <v>5.8999999999999997E-2</v>
      </c>
      <c r="O8436">
        <v>36.597000000000001</v>
      </c>
      <c r="P8436">
        <v>4.7500000000000001E-2</v>
      </c>
      <c r="Q8436">
        <v>2226740.807</v>
      </c>
      <c r="R8436" t="s">
        <v>34</v>
      </c>
      <c r="S8436" t="s">
        <v>38</v>
      </c>
      <c r="T8436" t="s">
        <v>89</v>
      </c>
      <c r="V8436" t="s">
        <v>40</v>
      </c>
      <c r="Y8436" t="s">
        <v>36</v>
      </c>
    </row>
    <row r="8437" spans="1:25" x14ac:dyDescent="0.45">
      <c r="A8437" t="s">
        <v>475</v>
      </c>
      <c r="B8437" t="s">
        <v>678</v>
      </c>
      <c r="C8437">
        <v>51030</v>
      </c>
      <c r="D8437">
        <v>1</v>
      </c>
      <c r="F8437">
        <v>2010</v>
      </c>
      <c r="G8437">
        <v>3548</v>
      </c>
      <c r="H8437">
        <v>3298.93</v>
      </c>
      <c r="I8437">
        <v>245353.11</v>
      </c>
      <c r="K8437">
        <v>0.92300000000000004</v>
      </c>
      <c r="L8437">
        <v>1E-3</v>
      </c>
      <c r="M8437">
        <v>182822.77299999999</v>
      </c>
      <c r="N8437">
        <v>5.8999999999999997E-2</v>
      </c>
      <c r="O8437">
        <v>38.375</v>
      </c>
      <c r="P8437">
        <v>3.44E-2</v>
      </c>
      <c r="Q8437">
        <v>3076348.0350000001</v>
      </c>
      <c r="R8437" t="s">
        <v>34</v>
      </c>
      <c r="S8437" t="s">
        <v>38</v>
      </c>
      <c r="T8437" t="s">
        <v>89</v>
      </c>
      <c r="V8437" t="s">
        <v>40</v>
      </c>
      <c r="Y8437" t="s">
        <v>36</v>
      </c>
    </row>
    <row r="8438" spans="1:25" x14ac:dyDescent="0.45">
      <c r="A8438" t="s">
        <v>475</v>
      </c>
      <c r="B8438" t="s">
        <v>678</v>
      </c>
      <c r="C8438">
        <v>51030</v>
      </c>
      <c r="D8438">
        <v>1</v>
      </c>
      <c r="F8438">
        <v>2011</v>
      </c>
      <c r="G8438">
        <v>3408</v>
      </c>
      <c r="H8438">
        <v>3168.56</v>
      </c>
      <c r="I8438">
        <v>246223.27</v>
      </c>
      <c r="K8438">
        <v>0.89100000000000001</v>
      </c>
      <c r="L8438">
        <v>1E-3</v>
      </c>
      <c r="M8438">
        <v>176549.728</v>
      </c>
      <c r="N8438">
        <v>5.9299999999999999E-2</v>
      </c>
      <c r="O8438">
        <v>50.551000000000002</v>
      </c>
      <c r="P8438">
        <v>4.6399999999999997E-2</v>
      </c>
      <c r="Q8438">
        <v>2970727.0210000002</v>
      </c>
      <c r="R8438" t="s">
        <v>34</v>
      </c>
      <c r="S8438" t="s">
        <v>38</v>
      </c>
      <c r="T8438" t="s">
        <v>89</v>
      </c>
      <c r="V8438" t="s">
        <v>40</v>
      </c>
      <c r="Y8438" t="s">
        <v>36</v>
      </c>
    </row>
    <row r="8439" spans="1:25" x14ac:dyDescent="0.45">
      <c r="A8439" t="s">
        <v>475</v>
      </c>
      <c r="B8439" t="s">
        <v>678</v>
      </c>
      <c r="C8439">
        <v>51030</v>
      </c>
      <c r="D8439">
        <v>1</v>
      </c>
      <c r="F8439">
        <v>2012</v>
      </c>
      <c r="G8439">
        <v>4039</v>
      </c>
      <c r="H8439">
        <v>3770.42</v>
      </c>
      <c r="I8439">
        <v>296723.46999999997</v>
      </c>
      <c r="K8439">
        <v>1.0640000000000001</v>
      </c>
      <c r="L8439">
        <v>1E-3</v>
      </c>
      <c r="M8439">
        <v>210779.57699999999</v>
      </c>
      <c r="N8439">
        <v>5.8999999999999997E-2</v>
      </c>
      <c r="O8439">
        <v>56.375</v>
      </c>
      <c r="P8439">
        <v>4.2799999999999998E-2</v>
      </c>
      <c r="Q8439">
        <v>3546735.5269999998</v>
      </c>
      <c r="R8439" t="s">
        <v>34</v>
      </c>
      <c r="S8439" t="s">
        <v>38</v>
      </c>
      <c r="T8439" t="s">
        <v>89</v>
      </c>
      <c r="V8439" t="s">
        <v>40</v>
      </c>
      <c r="Y8439" t="s">
        <v>36</v>
      </c>
    </row>
    <row r="8440" spans="1:25" x14ac:dyDescent="0.45">
      <c r="A8440" t="s">
        <v>475</v>
      </c>
      <c r="B8440" t="s">
        <v>678</v>
      </c>
      <c r="C8440">
        <v>51030</v>
      </c>
      <c r="D8440">
        <v>1</v>
      </c>
      <c r="F8440">
        <v>2013</v>
      </c>
      <c r="G8440">
        <v>3311</v>
      </c>
      <c r="H8440">
        <v>3089</v>
      </c>
      <c r="I8440">
        <v>238588.39</v>
      </c>
      <c r="K8440">
        <v>0.86299999999999999</v>
      </c>
      <c r="L8440">
        <v>1E-3</v>
      </c>
      <c r="M8440">
        <v>171025.639</v>
      </c>
      <c r="N8440">
        <v>5.8999999999999997E-2</v>
      </c>
      <c r="O8440">
        <v>49.692</v>
      </c>
      <c r="P8440">
        <v>4.36E-2</v>
      </c>
      <c r="Q8440">
        <v>2878043.7280000001</v>
      </c>
      <c r="R8440" t="s">
        <v>34</v>
      </c>
      <c r="S8440" t="s">
        <v>38</v>
      </c>
      <c r="T8440" t="s">
        <v>89</v>
      </c>
      <c r="V8440" t="s">
        <v>40</v>
      </c>
      <c r="Y8440" t="s">
        <v>36</v>
      </c>
    </row>
    <row r="8441" spans="1:25" x14ac:dyDescent="0.45">
      <c r="A8441" t="s">
        <v>475</v>
      </c>
      <c r="B8441" t="s">
        <v>678</v>
      </c>
      <c r="C8441">
        <v>51030</v>
      </c>
      <c r="D8441">
        <v>1</v>
      </c>
      <c r="F8441">
        <v>2014</v>
      </c>
      <c r="G8441">
        <v>2773</v>
      </c>
      <c r="H8441">
        <v>2580.5100000000002</v>
      </c>
      <c r="I8441">
        <v>200724.17</v>
      </c>
      <c r="K8441">
        <v>0.72399999999999998</v>
      </c>
      <c r="L8441">
        <v>1E-3</v>
      </c>
      <c r="M8441">
        <v>143482.74400000001</v>
      </c>
      <c r="N8441">
        <v>5.8999999999999997E-2</v>
      </c>
      <c r="O8441">
        <v>35.039000000000001</v>
      </c>
      <c r="P8441">
        <v>3.8800000000000001E-2</v>
      </c>
      <c r="Q8441">
        <v>2414405.4</v>
      </c>
      <c r="R8441" t="s">
        <v>34</v>
      </c>
      <c r="S8441" t="s">
        <v>38</v>
      </c>
      <c r="T8441" t="s">
        <v>89</v>
      </c>
      <c r="V8441" t="s">
        <v>40</v>
      </c>
      <c r="Y8441" t="s">
        <v>36</v>
      </c>
    </row>
    <row r="8442" spans="1:25" x14ac:dyDescent="0.45">
      <c r="A8442" t="s">
        <v>475</v>
      </c>
      <c r="B8442" t="s">
        <v>678</v>
      </c>
      <c r="C8442">
        <v>51030</v>
      </c>
      <c r="D8442">
        <v>1</v>
      </c>
      <c r="F8442">
        <v>2015</v>
      </c>
      <c r="G8442">
        <v>3240</v>
      </c>
      <c r="H8442">
        <v>3068.08</v>
      </c>
      <c r="I8442">
        <v>240854.55</v>
      </c>
      <c r="K8442">
        <v>0.871</v>
      </c>
      <c r="L8442">
        <v>1E-3</v>
      </c>
      <c r="M8442">
        <v>173260.30799999999</v>
      </c>
      <c r="N8442">
        <v>5.9499999999999997E-2</v>
      </c>
      <c r="O8442">
        <v>36.585000000000001</v>
      </c>
      <c r="P8442">
        <v>3.2300000000000002E-2</v>
      </c>
      <c r="Q8442">
        <v>2900708.94</v>
      </c>
      <c r="R8442" t="s">
        <v>34</v>
      </c>
      <c r="S8442" t="s">
        <v>38</v>
      </c>
      <c r="T8442" t="s">
        <v>89</v>
      </c>
      <c r="V8442" t="s">
        <v>40</v>
      </c>
      <c r="Y8442" t="s">
        <v>36</v>
      </c>
    </row>
    <row r="8443" spans="1:25" x14ac:dyDescent="0.45">
      <c r="A8443" t="s">
        <v>475</v>
      </c>
      <c r="B8443" t="s">
        <v>678</v>
      </c>
      <c r="C8443">
        <v>51030</v>
      </c>
      <c r="D8443">
        <v>1</v>
      </c>
      <c r="F8443">
        <v>2016</v>
      </c>
      <c r="G8443">
        <v>2145</v>
      </c>
      <c r="H8443">
        <v>2089.81</v>
      </c>
      <c r="I8443">
        <v>168782.76</v>
      </c>
      <c r="K8443">
        <v>0.60899999999999999</v>
      </c>
      <c r="L8443">
        <v>1E-3</v>
      </c>
      <c r="M8443">
        <v>120620.069</v>
      </c>
      <c r="N8443">
        <v>5.91E-2</v>
      </c>
      <c r="O8443">
        <v>22.911000000000001</v>
      </c>
      <c r="P8443">
        <v>2.52E-2</v>
      </c>
      <c r="Q8443">
        <v>2028183.1329999999</v>
      </c>
      <c r="R8443" t="s">
        <v>34</v>
      </c>
      <c r="S8443" t="s">
        <v>38</v>
      </c>
      <c r="T8443" t="s">
        <v>89</v>
      </c>
      <c r="V8443" t="s">
        <v>40</v>
      </c>
      <c r="Y8443" t="s">
        <v>36</v>
      </c>
    </row>
    <row r="8444" spans="1:25" x14ac:dyDescent="0.45">
      <c r="A8444" t="s">
        <v>475</v>
      </c>
      <c r="B8444" t="s">
        <v>678</v>
      </c>
      <c r="C8444">
        <v>51030</v>
      </c>
      <c r="D8444">
        <v>1</v>
      </c>
      <c r="F8444">
        <v>2017</v>
      </c>
      <c r="G8444">
        <v>2373</v>
      </c>
      <c r="H8444">
        <v>2252.29</v>
      </c>
      <c r="I8444">
        <v>170342.82</v>
      </c>
      <c r="K8444">
        <v>0.62</v>
      </c>
      <c r="L8444">
        <v>1E-3</v>
      </c>
      <c r="M8444">
        <v>122762.048</v>
      </c>
      <c r="N8444">
        <v>5.91E-2</v>
      </c>
      <c r="O8444">
        <v>22.582999999999998</v>
      </c>
      <c r="P8444">
        <v>2.3699999999999999E-2</v>
      </c>
      <c r="Q8444">
        <v>2064454.0060000001</v>
      </c>
      <c r="R8444" t="s">
        <v>34</v>
      </c>
      <c r="S8444" t="s">
        <v>38</v>
      </c>
      <c r="T8444" t="s">
        <v>89</v>
      </c>
      <c r="V8444" t="s">
        <v>40</v>
      </c>
      <c r="Y8444" t="s">
        <v>36</v>
      </c>
    </row>
    <row r="8445" spans="1:25" x14ac:dyDescent="0.45">
      <c r="A8445" t="s">
        <v>475</v>
      </c>
      <c r="B8445" t="s">
        <v>678</v>
      </c>
      <c r="C8445">
        <v>51030</v>
      </c>
      <c r="D8445">
        <v>1</v>
      </c>
      <c r="F8445">
        <v>2018</v>
      </c>
      <c r="G8445">
        <v>3046</v>
      </c>
      <c r="H8445">
        <v>2896.84</v>
      </c>
      <c r="I8445">
        <v>224020.62</v>
      </c>
      <c r="K8445">
        <v>0.78100000000000003</v>
      </c>
      <c r="L8445">
        <v>1E-3</v>
      </c>
      <c r="M8445">
        <v>154597.40299999999</v>
      </c>
      <c r="N8445">
        <v>5.9200000000000003E-2</v>
      </c>
      <c r="O8445">
        <v>22.917000000000002</v>
      </c>
      <c r="P8445">
        <v>1.9699999999999999E-2</v>
      </c>
      <c r="Q8445">
        <v>2592092.8169999998</v>
      </c>
      <c r="R8445" t="s">
        <v>34</v>
      </c>
      <c r="S8445" t="s">
        <v>38</v>
      </c>
      <c r="T8445" t="s">
        <v>89</v>
      </c>
      <c r="V8445" t="s">
        <v>40</v>
      </c>
      <c r="Y8445" t="s">
        <v>36</v>
      </c>
    </row>
    <row r="8446" spans="1:25" x14ac:dyDescent="0.45">
      <c r="A8446" t="s">
        <v>475</v>
      </c>
      <c r="B8446" t="s">
        <v>678</v>
      </c>
      <c r="C8446">
        <v>51030</v>
      </c>
      <c r="D8446">
        <v>1</v>
      </c>
      <c r="F8446">
        <v>2019</v>
      </c>
      <c r="G8446">
        <v>3109</v>
      </c>
      <c r="H8446">
        <v>2871.88</v>
      </c>
      <c r="I8446">
        <v>222268.64</v>
      </c>
      <c r="K8446">
        <v>0.79500000000000004</v>
      </c>
      <c r="L8446">
        <v>1E-3</v>
      </c>
      <c r="M8446">
        <v>157473.49799999999</v>
      </c>
      <c r="N8446">
        <v>5.9200000000000003E-2</v>
      </c>
      <c r="O8446">
        <v>34.158000000000001</v>
      </c>
      <c r="P8446">
        <v>2.8199999999999999E-2</v>
      </c>
      <c r="Q8446">
        <v>2645813.236</v>
      </c>
      <c r="R8446" t="s">
        <v>34</v>
      </c>
      <c r="S8446" t="s">
        <v>38</v>
      </c>
      <c r="T8446" t="s">
        <v>89</v>
      </c>
      <c r="V8446" t="s">
        <v>40</v>
      </c>
      <c r="Y8446" t="s">
        <v>36</v>
      </c>
    </row>
    <row r="8447" spans="1:25" x14ac:dyDescent="0.45">
      <c r="A8447" t="s">
        <v>475</v>
      </c>
      <c r="B8447" t="s">
        <v>678</v>
      </c>
      <c r="C8447">
        <v>51030</v>
      </c>
      <c r="D8447">
        <v>1</v>
      </c>
      <c r="F8447">
        <v>2020</v>
      </c>
      <c r="G8447">
        <v>3344</v>
      </c>
      <c r="H8447">
        <v>2959.01</v>
      </c>
      <c r="I8447">
        <v>217939.21</v>
      </c>
      <c r="K8447">
        <v>0.78500000000000003</v>
      </c>
      <c r="L8447">
        <v>1E-3</v>
      </c>
      <c r="M8447">
        <v>155564.226</v>
      </c>
      <c r="N8447">
        <v>5.9400000000000001E-2</v>
      </c>
      <c r="O8447">
        <v>36.406999999999996</v>
      </c>
      <c r="P8447">
        <v>2.9700000000000001E-2</v>
      </c>
      <c r="Q8447">
        <v>2615146.8640000001</v>
      </c>
      <c r="R8447" t="s">
        <v>34</v>
      </c>
      <c r="S8447" t="s">
        <v>38</v>
      </c>
      <c r="T8447" t="s">
        <v>89</v>
      </c>
      <c r="V8447" t="s">
        <v>40</v>
      </c>
      <c r="Y8447" t="s">
        <v>36</v>
      </c>
    </row>
    <row r="8448" spans="1:25" x14ac:dyDescent="0.45">
      <c r="A8448" t="s">
        <v>475</v>
      </c>
      <c r="B8448" t="s">
        <v>678</v>
      </c>
      <c r="C8448">
        <v>51030</v>
      </c>
      <c r="D8448">
        <v>1</v>
      </c>
      <c r="F8448">
        <v>2021</v>
      </c>
      <c r="G8448">
        <v>5075</v>
      </c>
      <c r="H8448">
        <v>4778.6499999999996</v>
      </c>
      <c r="I8448">
        <v>359563.46</v>
      </c>
      <c r="K8448">
        <v>1.3109999999999999</v>
      </c>
      <c r="L8448">
        <v>1E-3</v>
      </c>
      <c r="M8448">
        <v>259621.734</v>
      </c>
      <c r="N8448">
        <v>5.9200000000000003E-2</v>
      </c>
      <c r="O8448">
        <v>57.164999999999999</v>
      </c>
      <c r="P8448">
        <v>2.7E-2</v>
      </c>
      <c r="Q8448">
        <v>4360633.5789999999</v>
      </c>
      <c r="R8448" t="s">
        <v>34</v>
      </c>
      <c r="S8448" t="s">
        <v>38</v>
      </c>
      <c r="T8448" t="s">
        <v>89</v>
      </c>
      <c r="V8448" t="s">
        <v>40</v>
      </c>
      <c r="Y8448" t="s">
        <v>36</v>
      </c>
    </row>
    <row r="8449" spans="1:25" x14ac:dyDescent="0.45">
      <c r="A8449" t="s">
        <v>475</v>
      </c>
      <c r="B8449" t="s">
        <v>678</v>
      </c>
      <c r="C8449">
        <v>51030</v>
      </c>
      <c r="D8449">
        <v>1</v>
      </c>
      <c r="F8449">
        <v>2022</v>
      </c>
      <c r="G8449">
        <v>4129</v>
      </c>
      <c r="H8449">
        <v>3746.73</v>
      </c>
      <c r="I8449">
        <v>267311.89</v>
      </c>
      <c r="K8449">
        <v>1.01</v>
      </c>
      <c r="L8449">
        <v>1E-3</v>
      </c>
      <c r="M8449">
        <v>198593.82199999999</v>
      </c>
      <c r="N8449">
        <v>0.06</v>
      </c>
      <c r="O8449">
        <v>46.55</v>
      </c>
      <c r="P8449">
        <v>2.92E-2</v>
      </c>
      <c r="Q8449">
        <v>3282649.554</v>
      </c>
      <c r="R8449" t="s">
        <v>34</v>
      </c>
      <c r="S8449" t="s">
        <v>38</v>
      </c>
      <c r="T8449" t="s">
        <v>89</v>
      </c>
      <c r="V8449" t="s">
        <v>40</v>
      </c>
      <c r="Y8449" t="s">
        <v>36</v>
      </c>
    </row>
    <row r="8450" spans="1:25" x14ac:dyDescent="0.45">
      <c r="A8450" t="s">
        <v>475</v>
      </c>
      <c r="B8450" t="s">
        <v>678</v>
      </c>
      <c r="C8450">
        <v>51030</v>
      </c>
      <c r="D8450">
        <v>1</v>
      </c>
      <c r="F8450">
        <v>2023</v>
      </c>
      <c r="G8450">
        <v>6526</v>
      </c>
      <c r="H8450">
        <v>6326.5</v>
      </c>
      <c r="I8450">
        <v>489827.94</v>
      </c>
      <c r="K8450">
        <v>1.8260000000000001</v>
      </c>
      <c r="L8450">
        <v>1E-3</v>
      </c>
      <c r="M8450">
        <v>361488.57500000001</v>
      </c>
      <c r="N8450">
        <v>5.91E-2</v>
      </c>
      <c r="O8450">
        <v>78.736999999999995</v>
      </c>
      <c r="P8450">
        <v>2.6200000000000001E-2</v>
      </c>
      <c r="Q8450">
        <v>6072195.1619999995</v>
      </c>
      <c r="R8450" t="s">
        <v>34</v>
      </c>
      <c r="S8450" t="s">
        <v>38</v>
      </c>
      <c r="T8450" t="s">
        <v>89</v>
      </c>
      <c r="V8450" t="s">
        <v>40</v>
      </c>
      <c r="Y8450" t="s">
        <v>36</v>
      </c>
    </row>
    <row r="8451" spans="1:25" x14ac:dyDescent="0.45">
      <c r="A8451" t="s">
        <v>475</v>
      </c>
      <c r="B8451" t="s">
        <v>678</v>
      </c>
      <c r="C8451">
        <v>51030</v>
      </c>
      <c r="D8451">
        <v>1</v>
      </c>
      <c r="F8451">
        <v>2024</v>
      </c>
      <c r="G8451">
        <v>2300</v>
      </c>
      <c r="H8451">
        <v>2184.65</v>
      </c>
      <c r="I8451">
        <v>164737.15</v>
      </c>
      <c r="K8451">
        <v>0.60099999999999998</v>
      </c>
      <c r="L8451">
        <v>1E-3</v>
      </c>
      <c r="M8451">
        <v>119067.363</v>
      </c>
      <c r="N8451">
        <v>5.8999999999999997E-2</v>
      </c>
      <c r="O8451">
        <v>26.847999999999999</v>
      </c>
      <c r="P8451">
        <v>2.7799999999999998E-2</v>
      </c>
      <c r="Q8451">
        <v>2003238.5589999999</v>
      </c>
      <c r="R8451" t="s">
        <v>34</v>
      </c>
      <c r="S8451" t="s">
        <v>38</v>
      </c>
      <c r="T8451" t="s">
        <v>89</v>
      </c>
      <c r="V8451" t="s">
        <v>40</v>
      </c>
      <c r="Y8451" t="s">
        <v>36</v>
      </c>
    </row>
    <row r="8452" spans="1:25" x14ac:dyDescent="0.45">
      <c r="A8452" t="s">
        <v>475</v>
      </c>
      <c r="B8452" t="s">
        <v>678</v>
      </c>
      <c r="C8452">
        <v>51030</v>
      </c>
      <c r="D8452">
        <v>2</v>
      </c>
      <c r="F8452">
        <v>2009</v>
      </c>
      <c r="G8452">
        <v>2392</v>
      </c>
      <c r="H8452">
        <v>2205.56</v>
      </c>
      <c r="I8452">
        <v>167707.66</v>
      </c>
      <c r="K8452">
        <v>0.629</v>
      </c>
      <c r="L8452">
        <v>1E-3</v>
      </c>
      <c r="M8452">
        <v>124554.02499999999</v>
      </c>
      <c r="N8452">
        <v>5.8999999999999997E-2</v>
      </c>
      <c r="O8452">
        <v>34.878</v>
      </c>
      <c r="P8452">
        <v>4.58E-2</v>
      </c>
      <c r="Q8452">
        <v>2095801.371</v>
      </c>
      <c r="R8452" t="s">
        <v>34</v>
      </c>
      <c r="S8452" t="s">
        <v>38</v>
      </c>
      <c r="T8452" t="s">
        <v>89</v>
      </c>
      <c r="V8452" t="s">
        <v>40</v>
      </c>
      <c r="Y8452" t="s">
        <v>36</v>
      </c>
    </row>
    <row r="8453" spans="1:25" x14ac:dyDescent="0.45">
      <c r="A8453" t="s">
        <v>475</v>
      </c>
      <c r="B8453" t="s">
        <v>678</v>
      </c>
      <c r="C8453">
        <v>51030</v>
      </c>
      <c r="D8453">
        <v>2</v>
      </c>
      <c r="F8453">
        <v>2010</v>
      </c>
      <c r="G8453">
        <v>3727</v>
      </c>
      <c r="H8453">
        <v>3490.44</v>
      </c>
      <c r="I8453">
        <v>258439.06</v>
      </c>
      <c r="K8453">
        <v>0.97199999999999998</v>
      </c>
      <c r="L8453">
        <v>1E-3</v>
      </c>
      <c r="M8453">
        <v>192600.52299999999</v>
      </c>
      <c r="N8453">
        <v>5.8999999999999997E-2</v>
      </c>
      <c r="O8453">
        <v>50.72</v>
      </c>
      <c r="P8453">
        <v>4.07E-2</v>
      </c>
      <c r="Q8453">
        <v>3240864.5260000001</v>
      </c>
      <c r="R8453" t="s">
        <v>34</v>
      </c>
      <c r="S8453" t="s">
        <v>38</v>
      </c>
      <c r="T8453" t="s">
        <v>89</v>
      </c>
      <c r="V8453" t="s">
        <v>40</v>
      </c>
      <c r="Y8453" t="s">
        <v>36</v>
      </c>
    </row>
    <row r="8454" spans="1:25" x14ac:dyDescent="0.45">
      <c r="A8454" t="s">
        <v>475</v>
      </c>
      <c r="B8454" t="s">
        <v>678</v>
      </c>
      <c r="C8454">
        <v>51030</v>
      </c>
      <c r="D8454">
        <v>2</v>
      </c>
      <c r="F8454">
        <v>2011</v>
      </c>
      <c r="G8454">
        <v>3307</v>
      </c>
      <c r="H8454">
        <v>3073.92</v>
      </c>
      <c r="I8454">
        <v>237617.17</v>
      </c>
      <c r="K8454">
        <v>0.89900000000000002</v>
      </c>
      <c r="L8454">
        <v>1E-3</v>
      </c>
      <c r="M8454">
        <v>178033.008</v>
      </c>
      <c r="N8454">
        <v>5.8999999999999997E-2</v>
      </c>
      <c r="O8454">
        <v>51.088000000000001</v>
      </c>
      <c r="P8454">
        <v>4.53E-2</v>
      </c>
      <c r="Q8454">
        <v>2995707.4180000001</v>
      </c>
      <c r="R8454" t="s">
        <v>34</v>
      </c>
      <c r="S8454" t="s">
        <v>38</v>
      </c>
      <c r="T8454" t="s">
        <v>89</v>
      </c>
      <c r="V8454" t="s">
        <v>40</v>
      </c>
      <c r="Y8454" t="s">
        <v>36</v>
      </c>
    </row>
    <row r="8455" spans="1:25" x14ac:dyDescent="0.45">
      <c r="A8455" t="s">
        <v>475</v>
      </c>
      <c r="B8455" t="s">
        <v>678</v>
      </c>
      <c r="C8455">
        <v>51030</v>
      </c>
      <c r="D8455">
        <v>2</v>
      </c>
      <c r="F8455">
        <v>2012</v>
      </c>
      <c r="G8455">
        <v>3999</v>
      </c>
      <c r="H8455">
        <v>3742.51</v>
      </c>
      <c r="I8455">
        <v>290479.43</v>
      </c>
      <c r="K8455">
        <v>1.079</v>
      </c>
      <c r="L8455">
        <v>1E-3</v>
      </c>
      <c r="M8455">
        <v>213626.478</v>
      </c>
      <c r="N8455">
        <v>5.8999999999999997E-2</v>
      </c>
      <c r="O8455">
        <v>61.131</v>
      </c>
      <c r="P8455">
        <v>4.5499999999999999E-2</v>
      </c>
      <c r="Q8455">
        <v>3594712.6919999998</v>
      </c>
      <c r="R8455" t="s">
        <v>34</v>
      </c>
      <c r="S8455" t="s">
        <v>38</v>
      </c>
      <c r="T8455" t="s">
        <v>89</v>
      </c>
      <c r="V8455" t="s">
        <v>40</v>
      </c>
      <c r="Y8455" t="s">
        <v>36</v>
      </c>
    </row>
    <row r="8456" spans="1:25" x14ac:dyDescent="0.45">
      <c r="A8456" t="s">
        <v>475</v>
      </c>
      <c r="B8456" t="s">
        <v>678</v>
      </c>
      <c r="C8456">
        <v>51030</v>
      </c>
      <c r="D8456">
        <v>2</v>
      </c>
      <c r="F8456">
        <v>2013</v>
      </c>
      <c r="G8456">
        <v>3266</v>
      </c>
      <c r="H8456">
        <v>3062.71</v>
      </c>
      <c r="I8456">
        <v>231372.72</v>
      </c>
      <c r="K8456">
        <v>0.86599999999999999</v>
      </c>
      <c r="L8456">
        <v>1E-3</v>
      </c>
      <c r="M8456">
        <v>171475.48199999999</v>
      </c>
      <c r="N8456">
        <v>5.8999999999999997E-2</v>
      </c>
      <c r="O8456">
        <v>52.298999999999999</v>
      </c>
      <c r="P8456">
        <v>4.5499999999999999E-2</v>
      </c>
      <c r="Q8456">
        <v>2885437.1140000001</v>
      </c>
      <c r="R8456" t="s">
        <v>34</v>
      </c>
      <c r="S8456" t="s">
        <v>38</v>
      </c>
      <c r="T8456" t="s">
        <v>89</v>
      </c>
      <c r="V8456" t="s">
        <v>40</v>
      </c>
      <c r="Y8456" t="s">
        <v>36</v>
      </c>
    </row>
    <row r="8457" spans="1:25" x14ac:dyDescent="0.45">
      <c r="A8457" t="s">
        <v>475</v>
      </c>
      <c r="B8457" t="s">
        <v>678</v>
      </c>
      <c r="C8457">
        <v>51030</v>
      </c>
      <c r="D8457">
        <v>2</v>
      </c>
      <c r="F8457">
        <v>2014</v>
      </c>
      <c r="G8457">
        <v>2946</v>
      </c>
      <c r="H8457">
        <v>2739.81</v>
      </c>
      <c r="I8457">
        <v>205970.43</v>
      </c>
      <c r="K8457">
        <v>0.77700000000000002</v>
      </c>
      <c r="L8457">
        <v>1E-3</v>
      </c>
      <c r="M8457">
        <v>153983.878</v>
      </c>
      <c r="N8457">
        <v>5.8999999999999997E-2</v>
      </c>
      <c r="O8457">
        <v>44.076999999999998</v>
      </c>
      <c r="P8457">
        <v>4.65E-2</v>
      </c>
      <c r="Q8457">
        <v>2591055.2960000001</v>
      </c>
      <c r="R8457" t="s">
        <v>34</v>
      </c>
      <c r="S8457" t="s">
        <v>38</v>
      </c>
      <c r="T8457" t="s">
        <v>89</v>
      </c>
      <c r="V8457" t="s">
        <v>40</v>
      </c>
      <c r="Y8457" t="s">
        <v>36</v>
      </c>
    </row>
    <row r="8458" spans="1:25" x14ac:dyDescent="0.45">
      <c r="A8458" t="s">
        <v>475</v>
      </c>
      <c r="B8458" t="s">
        <v>678</v>
      </c>
      <c r="C8458">
        <v>51030</v>
      </c>
      <c r="D8458">
        <v>2</v>
      </c>
      <c r="F8458">
        <v>2015</v>
      </c>
      <c r="G8458">
        <v>3282</v>
      </c>
      <c r="H8458">
        <v>3095.44</v>
      </c>
      <c r="I8458">
        <v>234637.63</v>
      </c>
      <c r="K8458">
        <v>0.95699999999999996</v>
      </c>
      <c r="L8458">
        <v>1E-3</v>
      </c>
      <c r="M8458">
        <v>190821.96100000001</v>
      </c>
      <c r="N8458">
        <v>5.96E-2</v>
      </c>
      <c r="O8458">
        <v>46.418999999999997</v>
      </c>
      <c r="P8458">
        <v>3.6299999999999999E-2</v>
      </c>
      <c r="Q8458">
        <v>3190925.7140000002</v>
      </c>
      <c r="R8458" t="s">
        <v>34</v>
      </c>
      <c r="S8458" t="s">
        <v>38</v>
      </c>
      <c r="T8458" t="s">
        <v>89</v>
      </c>
      <c r="V8458" t="s">
        <v>40</v>
      </c>
      <c r="Y8458" t="s">
        <v>36</v>
      </c>
    </row>
    <row r="8459" spans="1:25" x14ac:dyDescent="0.45">
      <c r="A8459" t="s">
        <v>475</v>
      </c>
      <c r="B8459" t="s">
        <v>678</v>
      </c>
      <c r="C8459">
        <v>51030</v>
      </c>
      <c r="D8459">
        <v>2</v>
      </c>
      <c r="F8459">
        <v>2016</v>
      </c>
      <c r="G8459">
        <v>2140</v>
      </c>
      <c r="H8459">
        <v>2087.41</v>
      </c>
      <c r="I8459">
        <v>159607.21</v>
      </c>
      <c r="K8459">
        <v>0.628</v>
      </c>
      <c r="L8459">
        <v>1E-3</v>
      </c>
      <c r="M8459">
        <v>124383.65399999999</v>
      </c>
      <c r="N8459">
        <v>5.91E-2</v>
      </c>
      <c r="O8459">
        <v>24.425000000000001</v>
      </c>
      <c r="P8459">
        <v>2.52E-2</v>
      </c>
      <c r="Q8459">
        <v>2091095.567</v>
      </c>
      <c r="R8459" t="s">
        <v>34</v>
      </c>
      <c r="S8459" t="s">
        <v>38</v>
      </c>
      <c r="T8459" t="s">
        <v>89</v>
      </c>
      <c r="V8459" t="s">
        <v>40</v>
      </c>
      <c r="Y8459" t="s">
        <v>36</v>
      </c>
    </row>
    <row r="8460" spans="1:25" x14ac:dyDescent="0.45">
      <c r="A8460" t="s">
        <v>475</v>
      </c>
      <c r="B8460" t="s">
        <v>678</v>
      </c>
      <c r="C8460">
        <v>51030</v>
      </c>
      <c r="D8460">
        <v>2</v>
      </c>
      <c r="F8460">
        <v>2017</v>
      </c>
      <c r="G8460">
        <v>2357</v>
      </c>
      <c r="H8460">
        <v>2219.0300000000002</v>
      </c>
      <c r="I8460">
        <v>167861.45</v>
      </c>
      <c r="K8460">
        <v>0.69399999999999995</v>
      </c>
      <c r="L8460">
        <v>1E-3</v>
      </c>
      <c r="M8460">
        <v>137410.58199999999</v>
      </c>
      <c r="N8460">
        <v>5.9499999999999997E-2</v>
      </c>
      <c r="O8460">
        <v>27.082000000000001</v>
      </c>
      <c r="P8460">
        <v>2.58E-2</v>
      </c>
      <c r="Q8460">
        <v>2293022.4040000001</v>
      </c>
      <c r="R8460" t="s">
        <v>34</v>
      </c>
      <c r="S8460" t="s">
        <v>38</v>
      </c>
      <c r="T8460" t="s">
        <v>89</v>
      </c>
      <c r="V8460" t="s">
        <v>40</v>
      </c>
      <c r="Y8460" t="s">
        <v>36</v>
      </c>
    </row>
    <row r="8461" spans="1:25" x14ac:dyDescent="0.45">
      <c r="A8461" t="s">
        <v>475</v>
      </c>
      <c r="B8461" t="s">
        <v>678</v>
      </c>
      <c r="C8461">
        <v>51030</v>
      </c>
      <c r="D8461">
        <v>2</v>
      </c>
      <c r="F8461">
        <v>2018</v>
      </c>
      <c r="G8461">
        <v>3178</v>
      </c>
      <c r="H8461">
        <v>3041.46</v>
      </c>
      <c r="I8461">
        <v>226034.25</v>
      </c>
      <c r="K8461">
        <v>0.80900000000000005</v>
      </c>
      <c r="L8461">
        <v>1E-3</v>
      </c>
      <c r="M8461">
        <v>160263.495</v>
      </c>
      <c r="N8461">
        <v>5.9200000000000003E-2</v>
      </c>
      <c r="O8461">
        <v>24.096</v>
      </c>
      <c r="P8461">
        <v>1.9E-2</v>
      </c>
      <c r="Q8461">
        <v>2686245.9879999999</v>
      </c>
      <c r="R8461" t="s">
        <v>34</v>
      </c>
      <c r="S8461" t="s">
        <v>38</v>
      </c>
      <c r="T8461" t="s">
        <v>89</v>
      </c>
      <c r="V8461" t="s">
        <v>40</v>
      </c>
      <c r="Y8461" t="s">
        <v>36</v>
      </c>
    </row>
    <row r="8462" spans="1:25" x14ac:dyDescent="0.45">
      <c r="A8462" t="s">
        <v>475</v>
      </c>
      <c r="B8462" t="s">
        <v>678</v>
      </c>
      <c r="C8462">
        <v>51030</v>
      </c>
      <c r="D8462">
        <v>2</v>
      </c>
      <c r="F8462">
        <v>2019</v>
      </c>
      <c r="G8462">
        <v>3256</v>
      </c>
      <c r="H8462">
        <v>3021.59</v>
      </c>
      <c r="I8462">
        <v>224151.76</v>
      </c>
      <c r="K8462">
        <v>0.82099999999999995</v>
      </c>
      <c r="L8462">
        <v>1E-3</v>
      </c>
      <c r="M8462">
        <v>162564.492</v>
      </c>
      <c r="N8462">
        <v>5.9200000000000003E-2</v>
      </c>
      <c r="O8462">
        <v>38.265000000000001</v>
      </c>
      <c r="P8462">
        <v>3.2399999999999998E-2</v>
      </c>
      <c r="Q8462">
        <v>2729477.6290000002</v>
      </c>
      <c r="R8462" t="s">
        <v>34</v>
      </c>
      <c r="S8462" t="s">
        <v>38</v>
      </c>
      <c r="T8462" t="s">
        <v>89</v>
      </c>
      <c r="V8462" t="s">
        <v>40</v>
      </c>
      <c r="Y8462" t="s">
        <v>36</v>
      </c>
    </row>
    <row r="8463" spans="1:25" x14ac:dyDescent="0.45">
      <c r="A8463" t="s">
        <v>475</v>
      </c>
      <c r="B8463" t="s">
        <v>678</v>
      </c>
      <c r="C8463">
        <v>51030</v>
      </c>
      <c r="D8463">
        <v>2</v>
      </c>
      <c r="F8463">
        <v>2020</v>
      </c>
      <c r="G8463">
        <v>3301</v>
      </c>
      <c r="H8463">
        <v>2937.37</v>
      </c>
      <c r="I8463">
        <v>211066.08</v>
      </c>
      <c r="K8463">
        <v>0.76800000000000002</v>
      </c>
      <c r="L8463">
        <v>1E-3</v>
      </c>
      <c r="M8463">
        <v>152198.14300000001</v>
      </c>
      <c r="N8463">
        <v>5.91E-2</v>
      </c>
      <c r="O8463">
        <v>36.177</v>
      </c>
      <c r="P8463">
        <v>0.03</v>
      </c>
      <c r="Q8463">
        <v>2559944.2080000001</v>
      </c>
      <c r="R8463" t="s">
        <v>34</v>
      </c>
      <c r="S8463" t="s">
        <v>38</v>
      </c>
      <c r="T8463" t="s">
        <v>89</v>
      </c>
      <c r="V8463" t="s">
        <v>40</v>
      </c>
      <c r="Y8463" t="s">
        <v>36</v>
      </c>
    </row>
    <row r="8464" spans="1:25" x14ac:dyDescent="0.45">
      <c r="A8464" t="s">
        <v>475</v>
      </c>
      <c r="B8464" t="s">
        <v>678</v>
      </c>
      <c r="C8464">
        <v>51030</v>
      </c>
      <c r="D8464">
        <v>2</v>
      </c>
      <c r="F8464">
        <v>2021</v>
      </c>
      <c r="G8464">
        <v>4982</v>
      </c>
      <c r="H8464">
        <v>4675.07</v>
      </c>
      <c r="I8464">
        <v>343091.91</v>
      </c>
      <c r="K8464">
        <v>1.24</v>
      </c>
      <c r="L8464">
        <v>1E-3</v>
      </c>
      <c r="M8464">
        <v>245539.299</v>
      </c>
      <c r="N8464">
        <v>5.9200000000000003E-2</v>
      </c>
      <c r="O8464">
        <v>55.305999999999997</v>
      </c>
      <c r="P8464">
        <v>2.7699999999999999E-2</v>
      </c>
      <c r="Q8464">
        <v>4122966.878</v>
      </c>
      <c r="R8464" t="s">
        <v>34</v>
      </c>
      <c r="S8464" t="s">
        <v>38</v>
      </c>
      <c r="T8464" t="s">
        <v>89</v>
      </c>
      <c r="V8464" t="s">
        <v>40</v>
      </c>
      <c r="Y8464" t="s">
        <v>36</v>
      </c>
    </row>
    <row r="8465" spans="1:25" x14ac:dyDescent="0.45">
      <c r="A8465" t="s">
        <v>475</v>
      </c>
      <c r="B8465" t="s">
        <v>678</v>
      </c>
      <c r="C8465">
        <v>51030</v>
      </c>
      <c r="D8465">
        <v>2</v>
      </c>
      <c r="F8465">
        <v>2022</v>
      </c>
      <c r="G8465">
        <v>3963</v>
      </c>
      <c r="H8465">
        <v>3613.89</v>
      </c>
      <c r="I8465">
        <v>252668.56</v>
      </c>
      <c r="K8465">
        <v>0.94699999999999995</v>
      </c>
      <c r="L8465">
        <v>1E-3</v>
      </c>
      <c r="M8465">
        <v>186279.443</v>
      </c>
      <c r="N8465">
        <v>0.06</v>
      </c>
      <c r="O8465">
        <v>44.606999999999999</v>
      </c>
      <c r="P8465">
        <v>3.1300000000000001E-2</v>
      </c>
      <c r="Q8465">
        <v>3083048.5440000002</v>
      </c>
      <c r="R8465" t="s">
        <v>34</v>
      </c>
      <c r="S8465" t="s">
        <v>38</v>
      </c>
      <c r="T8465" t="s">
        <v>89</v>
      </c>
      <c r="V8465" t="s">
        <v>40</v>
      </c>
      <c r="Y8465" t="s">
        <v>36</v>
      </c>
    </row>
    <row r="8466" spans="1:25" x14ac:dyDescent="0.45">
      <c r="A8466" t="s">
        <v>475</v>
      </c>
      <c r="B8466" t="s">
        <v>678</v>
      </c>
      <c r="C8466">
        <v>51030</v>
      </c>
      <c r="D8466">
        <v>2</v>
      </c>
      <c r="F8466">
        <v>2023</v>
      </c>
      <c r="G8466">
        <v>5402</v>
      </c>
      <c r="H8466">
        <v>5246.74</v>
      </c>
      <c r="I8466">
        <v>389191.27</v>
      </c>
      <c r="K8466">
        <v>1.4179999999999999</v>
      </c>
      <c r="L8466">
        <v>1E-3</v>
      </c>
      <c r="M8466">
        <v>280675.07299999997</v>
      </c>
      <c r="N8466">
        <v>5.91E-2</v>
      </c>
      <c r="O8466">
        <v>62.137</v>
      </c>
      <c r="P8466">
        <v>2.7400000000000001E-2</v>
      </c>
      <c r="Q8466">
        <v>4713191.1119999997</v>
      </c>
      <c r="R8466" t="s">
        <v>34</v>
      </c>
      <c r="S8466" t="s">
        <v>38</v>
      </c>
      <c r="T8466" t="s">
        <v>89</v>
      </c>
      <c r="V8466" t="s">
        <v>40</v>
      </c>
      <c r="Y8466" t="s">
        <v>36</v>
      </c>
    </row>
    <row r="8467" spans="1:25" x14ac:dyDescent="0.45">
      <c r="A8467" t="s">
        <v>475</v>
      </c>
      <c r="B8467" t="s">
        <v>678</v>
      </c>
      <c r="C8467">
        <v>51030</v>
      </c>
      <c r="D8467">
        <v>2</v>
      </c>
      <c r="F8467">
        <v>2024</v>
      </c>
      <c r="G8467">
        <v>2368</v>
      </c>
      <c r="H8467">
        <v>2264.9299999999998</v>
      </c>
      <c r="I8467">
        <v>169305.94</v>
      </c>
      <c r="K8467">
        <v>0.61199999999999999</v>
      </c>
      <c r="L8467">
        <v>1E-3</v>
      </c>
      <c r="M8467">
        <v>121239.20299999999</v>
      </c>
      <c r="N8467">
        <v>5.91E-2</v>
      </c>
      <c r="O8467">
        <v>28.783999999999999</v>
      </c>
      <c r="P8467">
        <v>2.9700000000000001E-2</v>
      </c>
      <c r="Q8467">
        <v>2039828.0330000001</v>
      </c>
      <c r="R8467" t="s">
        <v>34</v>
      </c>
      <c r="S8467" t="s">
        <v>38</v>
      </c>
      <c r="T8467" t="s">
        <v>89</v>
      </c>
      <c r="V8467" t="s">
        <v>40</v>
      </c>
      <c r="Y8467" t="s">
        <v>36</v>
      </c>
    </row>
    <row r="8468" spans="1:25" x14ac:dyDescent="0.45">
      <c r="A8468" t="s">
        <v>203</v>
      </c>
      <c r="B8468" t="s">
        <v>679</v>
      </c>
      <c r="C8468">
        <v>52026</v>
      </c>
      <c r="D8468">
        <v>1</v>
      </c>
      <c r="F8468">
        <v>2009</v>
      </c>
      <c r="G8468">
        <v>771</v>
      </c>
      <c r="H8468">
        <v>698.66</v>
      </c>
      <c r="I8468">
        <v>35029.15</v>
      </c>
      <c r="K8468">
        <v>0.16900000000000001</v>
      </c>
      <c r="L8468">
        <v>1.4E-3</v>
      </c>
      <c r="M8468">
        <v>18072.239000000001</v>
      </c>
      <c r="N8468">
        <v>5.96E-2</v>
      </c>
      <c r="O8468">
        <v>5.0890000000000004</v>
      </c>
      <c r="P8468">
        <v>4.2200000000000001E-2</v>
      </c>
      <c r="Q8468">
        <v>302184.21899999998</v>
      </c>
      <c r="R8468" t="s">
        <v>34</v>
      </c>
      <c r="S8468" t="s">
        <v>38</v>
      </c>
      <c r="T8468" t="s">
        <v>89</v>
      </c>
      <c r="V8468" t="s">
        <v>40</v>
      </c>
      <c r="Y8468" t="s">
        <v>35</v>
      </c>
    </row>
    <row r="8469" spans="1:25" x14ac:dyDescent="0.45">
      <c r="A8469" t="s">
        <v>203</v>
      </c>
      <c r="B8469" t="s">
        <v>679</v>
      </c>
      <c r="C8469">
        <v>52026</v>
      </c>
      <c r="D8469">
        <v>1</v>
      </c>
      <c r="F8469">
        <v>2010</v>
      </c>
      <c r="G8469">
        <v>2537</v>
      </c>
      <c r="H8469">
        <v>2355.06</v>
      </c>
      <c r="I8469">
        <v>124690.19</v>
      </c>
      <c r="K8469">
        <v>0.311</v>
      </c>
      <c r="L8469">
        <v>1E-3</v>
      </c>
      <c r="M8469">
        <v>61583.745999999999</v>
      </c>
      <c r="N8469">
        <v>5.9200000000000003E-2</v>
      </c>
      <c r="O8469">
        <v>16.475999999999999</v>
      </c>
      <c r="P8469">
        <v>3.5799999999999998E-2</v>
      </c>
      <c r="Q8469">
        <v>1036295.145</v>
      </c>
      <c r="R8469" t="s">
        <v>34</v>
      </c>
      <c r="S8469" t="s">
        <v>38</v>
      </c>
      <c r="T8469" t="s">
        <v>89</v>
      </c>
      <c r="V8469" t="s">
        <v>40</v>
      </c>
      <c r="Y8469" t="s">
        <v>35</v>
      </c>
    </row>
    <row r="8470" spans="1:25" x14ac:dyDescent="0.45">
      <c r="A8470" t="s">
        <v>203</v>
      </c>
      <c r="B8470" t="s">
        <v>679</v>
      </c>
      <c r="C8470">
        <v>52026</v>
      </c>
      <c r="D8470">
        <v>1</v>
      </c>
      <c r="F8470">
        <v>2011</v>
      </c>
      <c r="G8470">
        <v>2128</v>
      </c>
      <c r="H8470">
        <v>1954.77</v>
      </c>
      <c r="I8470">
        <v>106877.33</v>
      </c>
      <c r="K8470">
        <v>0.28199999999999997</v>
      </c>
      <c r="L8470">
        <v>1.1000000000000001E-3</v>
      </c>
      <c r="M8470">
        <v>52249.040999999997</v>
      </c>
      <c r="N8470">
        <v>5.9200000000000003E-2</v>
      </c>
      <c r="O8470">
        <v>13.772</v>
      </c>
      <c r="P8470">
        <v>3.61E-2</v>
      </c>
      <c r="Q8470">
        <v>878729.89899999998</v>
      </c>
      <c r="R8470" t="s">
        <v>34</v>
      </c>
      <c r="S8470" t="s">
        <v>38</v>
      </c>
      <c r="T8470" t="s">
        <v>89</v>
      </c>
      <c r="V8470" t="s">
        <v>40</v>
      </c>
      <c r="Y8470" t="s">
        <v>35</v>
      </c>
    </row>
    <row r="8471" spans="1:25" x14ac:dyDescent="0.45">
      <c r="A8471" t="s">
        <v>203</v>
      </c>
      <c r="B8471" t="s">
        <v>679</v>
      </c>
      <c r="C8471">
        <v>52026</v>
      </c>
      <c r="D8471">
        <v>1</v>
      </c>
      <c r="F8471">
        <v>2012</v>
      </c>
      <c r="G8471">
        <v>2807</v>
      </c>
      <c r="H8471">
        <v>2628.3</v>
      </c>
      <c r="I8471">
        <v>144146.48000000001</v>
      </c>
      <c r="K8471">
        <v>0.35299999999999998</v>
      </c>
      <c r="L8471">
        <v>1E-3</v>
      </c>
      <c r="M8471">
        <v>69799.108999999997</v>
      </c>
      <c r="N8471">
        <v>5.9200000000000003E-2</v>
      </c>
      <c r="O8471">
        <v>17.553999999999998</v>
      </c>
      <c r="P8471">
        <v>3.4000000000000002E-2</v>
      </c>
      <c r="Q8471">
        <v>1174464.9750000001</v>
      </c>
      <c r="R8471" t="s">
        <v>34</v>
      </c>
      <c r="S8471" t="s">
        <v>38</v>
      </c>
      <c r="T8471" t="s">
        <v>89</v>
      </c>
      <c r="V8471" t="s">
        <v>40</v>
      </c>
      <c r="Y8471" t="s">
        <v>35</v>
      </c>
    </row>
    <row r="8472" spans="1:25" x14ac:dyDescent="0.45">
      <c r="A8472" t="s">
        <v>203</v>
      </c>
      <c r="B8472" t="s">
        <v>679</v>
      </c>
      <c r="C8472">
        <v>52026</v>
      </c>
      <c r="D8472">
        <v>1</v>
      </c>
      <c r="F8472">
        <v>2013</v>
      </c>
      <c r="G8472">
        <v>2694</v>
      </c>
      <c r="H8472">
        <v>2564.46</v>
      </c>
      <c r="I8472">
        <v>136929.01</v>
      </c>
      <c r="K8472">
        <v>0.38400000000000001</v>
      </c>
      <c r="L8472">
        <v>1.1000000000000001E-3</v>
      </c>
      <c r="M8472">
        <v>66444.966</v>
      </c>
      <c r="N8472">
        <v>5.9299999999999999E-2</v>
      </c>
      <c r="O8472">
        <v>17.268999999999998</v>
      </c>
      <c r="P8472">
        <v>3.3700000000000001E-2</v>
      </c>
      <c r="Q8472">
        <v>1117006.0319999999</v>
      </c>
      <c r="R8472" t="s">
        <v>34</v>
      </c>
      <c r="S8472" t="s">
        <v>38</v>
      </c>
      <c r="T8472" t="s">
        <v>89</v>
      </c>
      <c r="V8472" t="s">
        <v>40</v>
      </c>
      <c r="Y8472" t="s">
        <v>35</v>
      </c>
    </row>
    <row r="8473" spans="1:25" x14ac:dyDescent="0.45">
      <c r="A8473" t="s">
        <v>203</v>
      </c>
      <c r="B8473" t="s">
        <v>679</v>
      </c>
      <c r="C8473">
        <v>52026</v>
      </c>
      <c r="D8473">
        <v>1</v>
      </c>
      <c r="F8473">
        <v>2014</v>
      </c>
      <c r="G8473">
        <v>2849</v>
      </c>
      <c r="H8473">
        <v>2743.24</v>
      </c>
      <c r="I8473">
        <v>144271.25</v>
      </c>
      <c r="K8473">
        <v>1.9950000000000001</v>
      </c>
      <c r="L8473">
        <v>4.3E-3</v>
      </c>
      <c r="M8473">
        <v>70892.361999999994</v>
      </c>
      <c r="N8473">
        <v>6.1499999999999999E-2</v>
      </c>
      <c r="O8473">
        <v>22.300999999999998</v>
      </c>
      <c r="P8473">
        <v>4.2900000000000001E-2</v>
      </c>
      <c r="Q8473">
        <v>1156404.2279999999</v>
      </c>
      <c r="R8473" t="s">
        <v>34</v>
      </c>
      <c r="S8473" t="s">
        <v>38</v>
      </c>
      <c r="T8473" t="s">
        <v>89</v>
      </c>
      <c r="V8473" t="s">
        <v>40</v>
      </c>
      <c r="Y8473" t="s">
        <v>35</v>
      </c>
    </row>
    <row r="8474" spans="1:25" x14ac:dyDescent="0.45">
      <c r="A8474" t="s">
        <v>203</v>
      </c>
      <c r="B8474" t="s">
        <v>679</v>
      </c>
      <c r="C8474">
        <v>52026</v>
      </c>
      <c r="D8474">
        <v>1</v>
      </c>
      <c r="F8474">
        <v>2015</v>
      </c>
      <c r="G8474">
        <v>2297</v>
      </c>
      <c r="H8474">
        <v>2125.44</v>
      </c>
      <c r="I8474">
        <v>110133.48</v>
      </c>
      <c r="K8474">
        <v>0.81699999999999995</v>
      </c>
      <c r="L8474">
        <v>2.0999999999999999E-3</v>
      </c>
      <c r="M8474">
        <v>54476.1</v>
      </c>
      <c r="N8474">
        <v>6.0100000000000001E-2</v>
      </c>
      <c r="O8474">
        <v>15.07</v>
      </c>
      <c r="P8474">
        <v>3.8300000000000001E-2</v>
      </c>
      <c r="Q8474">
        <v>903593.13500000001</v>
      </c>
      <c r="R8474" t="s">
        <v>34</v>
      </c>
      <c r="S8474" t="s">
        <v>38</v>
      </c>
      <c r="T8474" t="s">
        <v>89</v>
      </c>
      <c r="V8474" t="s">
        <v>40</v>
      </c>
      <c r="Y8474" t="s">
        <v>36</v>
      </c>
    </row>
    <row r="8475" spans="1:25" x14ac:dyDescent="0.45">
      <c r="A8475" t="s">
        <v>203</v>
      </c>
      <c r="B8475" t="s">
        <v>679</v>
      </c>
      <c r="C8475">
        <v>52026</v>
      </c>
      <c r="D8475">
        <v>1</v>
      </c>
      <c r="F8475">
        <v>2016</v>
      </c>
      <c r="G8475">
        <v>1885</v>
      </c>
      <c r="H8475">
        <v>1741.83</v>
      </c>
      <c r="I8475">
        <v>91453.38</v>
      </c>
      <c r="K8475">
        <v>0.224</v>
      </c>
      <c r="L8475">
        <v>1E-3</v>
      </c>
      <c r="M8475">
        <v>44275.091</v>
      </c>
      <c r="N8475">
        <v>5.9200000000000003E-2</v>
      </c>
      <c r="O8475">
        <v>12.176</v>
      </c>
      <c r="P8475">
        <v>3.9100000000000003E-2</v>
      </c>
      <c r="Q8475">
        <v>744838.82499999995</v>
      </c>
      <c r="R8475" t="s">
        <v>34</v>
      </c>
      <c r="S8475" t="s">
        <v>38</v>
      </c>
      <c r="T8475" t="s">
        <v>89</v>
      </c>
      <c r="V8475" t="s">
        <v>40</v>
      </c>
      <c r="Y8475" t="s">
        <v>36</v>
      </c>
    </row>
    <row r="8476" spans="1:25" x14ac:dyDescent="0.45">
      <c r="A8476" t="s">
        <v>203</v>
      </c>
      <c r="B8476" t="s">
        <v>679</v>
      </c>
      <c r="C8476">
        <v>52026</v>
      </c>
      <c r="D8476">
        <v>1</v>
      </c>
      <c r="F8476">
        <v>2017</v>
      </c>
      <c r="G8476">
        <v>1865</v>
      </c>
      <c r="H8476">
        <v>1703.94</v>
      </c>
      <c r="I8476">
        <v>84906.16</v>
      </c>
      <c r="K8476">
        <v>0.21099999999999999</v>
      </c>
      <c r="L8476">
        <v>1E-3</v>
      </c>
      <c r="M8476">
        <v>41989.953000000001</v>
      </c>
      <c r="N8476">
        <v>5.9700000000000003E-2</v>
      </c>
      <c r="O8476">
        <v>10.863</v>
      </c>
      <c r="P8476">
        <v>3.6299999999999999E-2</v>
      </c>
      <c r="Q8476">
        <v>700334.58200000005</v>
      </c>
      <c r="R8476" t="s">
        <v>34</v>
      </c>
      <c r="S8476" t="s">
        <v>38</v>
      </c>
      <c r="T8476" t="s">
        <v>89</v>
      </c>
      <c r="V8476" t="s">
        <v>40</v>
      </c>
      <c r="Y8476" t="s">
        <v>36</v>
      </c>
    </row>
    <row r="8477" spans="1:25" x14ac:dyDescent="0.45">
      <c r="A8477" t="s">
        <v>203</v>
      </c>
      <c r="B8477" t="s">
        <v>679</v>
      </c>
      <c r="C8477">
        <v>52026</v>
      </c>
      <c r="D8477">
        <v>1</v>
      </c>
      <c r="F8477">
        <v>2018</v>
      </c>
      <c r="G8477">
        <v>1223</v>
      </c>
      <c r="H8477">
        <v>1110.78</v>
      </c>
      <c r="I8477">
        <v>55496.92</v>
      </c>
      <c r="K8477">
        <v>0.14099999999999999</v>
      </c>
      <c r="L8477">
        <v>1E-3</v>
      </c>
      <c r="M8477">
        <v>28432.02</v>
      </c>
      <c r="N8477">
        <v>6.0699999999999997E-2</v>
      </c>
      <c r="O8477">
        <v>7.8070000000000004</v>
      </c>
      <c r="P8477">
        <v>3.85E-2</v>
      </c>
      <c r="Q8477">
        <v>465592.19</v>
      </c>
      <c r="R8477" t="s">
        <v>34</v>
      </c>
      <c r="S8477" t="s">
        <v>38</v>
      </c>
      <c r="T8477" t="s">
        <v>89</v>
      </c>
      <c r="V8477" t="s">
        <v>40</v>
      </c>
      <c r="Y8477" t="s">
        <v>36</v>
      </c>
    </row>
    <row r="8478" spans="1:25" x14ac:dyDescent="0.45">
      <c r="A8478" t="s">
        <v>203</v>
      </c>
      <c r="B8478" t="s">
        <v>679</v>
      </c>
      <c r="C8478">
        <v>52026</v>
      </c>
      <c r="D8478">
        <v>1</v>
      </c>
      <c r="F8478">
        <v>2019</v>
      </c>
      <c r="G8478">
        <v>1137</v>
      </c>
      <c r="H8478">
        <v>1015.26</v>
      </c>
      <c r="I8478">
        <v>49548.9</v>
      </c>
      <c r="K8478">
        <v>0.122</v>
      </c>
      <c r="L8478">
        <v>1E-3</v>
      </c>
      <c r="M8478">
        <v>24255.557000000001</v>
      </c>
      <c r="N8478">
        <v>5.9299999999999999E-2</v>
      </c>
      <c r="O8478">
        <v>6.0529999999999999</v>
      </c>
      <c r="P8478">
        <v>3.4200000000000001E-2</v>
      </c>
      <c r="Q8478">
        <v>407810.94099999999</v>
      </c>
      <c r="R8478" t="s">
        <v>34</v>
      </c>
      <c r="S8478" t="s">
        <v>38</v>
      </c>
      <c r="T8478" t="s">
        <v>89</v>
      </c>
      <c r="V8478" t="s">
        <v>40</v>
      </c>
      <c r="Y8478" t="s">
        <v>36</v>
      </c>
    </row>
    <row r="8479" spans="1:25" x14ac:dyDescent="0.45">
      <c r="A8479" t="s">
        <v>203</v>
      </c>
      <c r="B8479" t="s">
        <v>679</v>
      </c>
      <c r="C8479">
        <v>52026</v>
      </c>
      <c r="D8479">
        <v>1</v>
      </c>
      <c r="F8479">
        <v>2020</v>
      </c>
      <c r="G8479">
        <v>886</v>
      </c>
      <c r="H8479">
        <v>791.86</v>
      </c>
      <c r="I8479">
        <v>39405.94</v>
      </c>
      <c r="K8479">
        <v>9.6000000000000002E-2</v>
      </c>
      <c r="L8479">
        <v>1E-3</v>
      </c>
      <c r="M8479">
        <v>19074.079000000002</v>
      </c>
      <c r="N8479">
        <v>5.9299999999999999E-2</v>
      </c>
      <c r="O8479">
        <v>4.83</v>
      </c>
      <c r="P8479">
        <v>3.56E-2</v>
      </c>
      <c r="Q8479">
        <v>320573.587</v>
      </c>
      <c r="R8479" t="s">
        <v>34</v>
      </c>
      <c r="S8479" t="s">
        <v>38</v>
      </c>
      <c r="T8479" t="s">
        <v>89</v>
      </c>
      <c r="V8479" t="s">
        <v>40</v>
      </c>
      <c r="Y8479" t="s">
        <v>36</v>
      </c>
    </row>
    <row r="8480" spans="1:25" x14ac:dyDescent="0.45">
      <c r="A8480" t="s">
        <v>203</v>
      </c>
      <c r="B8480" t="s">
        <v>679</v>
      </c>
      <c r="C8480">
        <v>52026</v>
      </c>
      <c r="D8480">
        <v>1</v>
      </c>
      <c r="F8480">
        <v>2021</v>
      </c>
      <c r="G8480">
        <v>730</v>
      </c>
      <c r="H8480">
        <v>656.87</v>
      </c>
      <c r="I8480">
        <v>32179.22</v>
      </c>
      <c r="K8480">
        <v>7.9000000000000001E-2</v>
      </c>
      <c r="L8480">
        <v>1E-3</v>
      </c>
      <c r="M8480">
        <v>15598.867</v>
      </c>
      <c r="N8480">
        <v>5.9299999999999999E-2</v>
      </c>
      <c r="O8480">
        <v>4.0209999999999999</v>
      </c>
      <c r="P8480">
        <v>3.5000000000000003E-2</v>
      </c>
      <c r="Q8480">
        <v>262226.141</v>
      </c>
      <c r="R8480" t="s">
        <v>34</v>
      </c>
      <c r="S8480" t="s">
        <v>38</v>
      </c>
      <c r="T8480" t="s">
        <v>89</v>
      </c>
      <c r="V8480" t="s">
        <v>40</v>
      </c>
      <c r="Y8480" t="s">
        <v>36</v>
      </c>
    </row>
    <row r="8481" spans="1:25" x14ac:dyDescent="0.45">
      <c r="A8481" t="s">
        <v>203</v>
      </c>
      <c r="B8481" t="s">
        <v>679</v>
      </c>
      <c r="C8481">
        <v>52026</v>
      </c>
      <c r="D8481">
        <v>1</v>
      </c>
      <c r="F8481">
        <v>2022</v>
      </c>
      <c r="G8481">
        <v>1009</v>
      </c>
      <c r="H8481">
        <v>910.3</v>
      </c>
      <c r="I8481">
        <v>47243.76</v>
      </c>
      <c r="K8481">
        <v>0.11700000000000001</v>
      </c>
      <c r="L8481">
        <v>1E-3</v>
      </c>
      <c r="M8481">
        <v>23454.753000000001</v>
      </c>
      <c r="N8481">
        <v>6.0299999999999999E-2</v>
      </c>
      <c r="O8481">
        <v>5.7229999999999999</v>
      </c>
      <c r="P8481">
        <v>3.39E-2</v>
      </c>
      <c r="Q8481">
        <v>387947.15</v>
      </c>
      <c r="R8481" t="s">
        <v>34</v>
      </c>
      <c r="S8481" t="s">
        <v>38</v>
      </c>
      <c r="T8481" t="s">
        <v>89</v>
      </c>
      <c r="V8481" t="s">
        <v>40</v>
      </c>
      <c r="Y8481" t="s">
        <v>36</v>
      </c>
    </row>
    <row r="8482" spans="1:25" x14ac:dyDescent="0.45">
      <c r="A8482" t="s">
        <v>203</v>
      </c>
      <c r="B8482" t="s">
        <v>679</v>
      </c>
      <c r="C8482">
        <v>52026</v>
      </c>
      <c r="D8482">
        <v>1</v>
      </c>
      <c r="F8482">
        <v>2023</v>
      </c>
      <c r="G8482">
        <v>560</v>
      </c>
      <c r="H8482">
        <v>506.87</v>
      </c>
      <c r="I8482">
        <v>25575.52</v>
      </c>
      <c r="K8482">
        <v>6.3E-2</v>
      </c>
      <c r="L8482">
        <v>1E-3</v>
      </c>
      <c r="M8482">
        <v>12561.099</v>
      </c>
      <c r="N8482">
        <v>5.9400000000000001E-2</v>
      </c>
      <c r="O8482">
        <v>3.2789999999999999</v>
      </c>
      <c r="P8482">
        <v>3.5000000000000003E-2</v>
      </c>
      <c r="Q8482">
        <v>210554.67300000001</v>
      </c>
      <c r="R8482" t="s">
        <v>34</v>
      </c>
      <c r="S8482" t="s">
        <v>38</v>
      </c>
      <c r="T8482" t="s">
        <v>89</v>
      </c>
      <c r="V8482" t="s">
        <v>40</v>
      </c>
      <c r="Y8482" t="s">
        <v>36</v>
      </c>
    </row>
    <row r="8483" spans="1:25" x14ac:dyDescent="0.45">
      <c r="A8483" t="s">
        <v>203</v>
      </c>
      <c r="B8483" t="s">
        <v>679</v>
      </c>
      <c r="C8483">
        <v>52026</v>
      </c>
      <c r="D8483">
        <v>1</v>
      </c>
      <c r="F8483">
        <v>2024</v>
      </c>
      <c r="G8483">
        <v>121</v>
      </c>
      <c r="H8483">
        <v>105.81</v>
      </c>
      <c r="I8483">
        <v>4937.7</v>
      </c>
      <c r="K8483">
        <v>1.2E-2</v>
      </c>
      <c r="L8483">
        <v>1E-3</v>
      </c>
      <c r="M8483">
        <v>2303.3910000000001</v>
      </c>
      <c r="N8483">
        <v>5.9299999999999999E-2</v>
      </c>
      <c r="O8483">
        <v>0.57399999999999995</v>
      </c>
      <c r="P8483">
        <v>3.2899999999999999E-2</v>
      </c>
      <c r="Q8483">
        <v>38750.646000000001</v>
      </c>
      <c r="R8483" t="s">
        <v>34</v>
      </c>
      <c r="S8483" t="s">
        <v>38</v>
      </c>
      <c r="T8483" t="s">
        <v>89</v>
      </c>
      <c r="V8483" t="s">
        <v>40</v>
      </c>
      <c r="Y8483" t="s">
        <v>36</v>
      </c>
    </row>
    <row r="8484" spans="1:25" x14ac:dyDescent="0.45">
      <c r="A8484" t="s">
        <v>203</v>
      </c>
      <c r="B8484" t="s">
        <v>679</v>
      </c>
      <c r="C8484">
        <v>52026</v>
      </c>
      <c r="D8484">
        <v>2</v>
      </c>
      <c r="F8484">
        <v>2010</v>
      </c>
      <c r="G8484">
        <v>118</v>
      </c>
      <c r="H8484">
        <v>87.37</v>
      </c>
      <c r="I8484">
        <v>1837.62</v>
      </c>
      <c r="M8484">
        <v>1335.6179999999999</v>
      </c>
      <c r="N8484">
        <v>6.6299999999999998E-2</v>
      </c>
      <c r="O8484">
        <v>0.92</v>
      </c>
      <c r="P8484">
        <v>9.4E-2</v>
      </c>
      <c r="Q8484">
        <v>20016.923999999999</v>
      </c>
      <c r="R8484" t="s">
        <v>34</v>
      </c>
      <c r="S8484" t="s">
        <v>38</v>
      </c>
      <c r="T8484" t="s">
        <v>28</v>
      </c>
      <c r="V8484" t="s">
        <v>40</v>
      </c>
      <c r="Y8484" t="s">
        <v>29</v>
      </c>
    </row>
    <row r="8485" spans="1:25" x14ac:dyDescent="0.45">
      <c r="A8485" t="s">
        <v>203</v>
      </c>
      <c r="B8485" t="s">
        <v>679</v>
      </c>
      <c r="C8485">
        <v>52026</v>
      </c>
      <c r="D8485">
        <v>2</v>
      </c>
      <c r="F8485">
        <v>2011</v>
      </c>
      <c r="G8485">
        <v>247</v>
      </c>
      <c r="H8485">
        <v>195.59</v>
      </c>
      <c r="I8485">
        <v>4008.33</v>
      </c>
      <c r="M8485">
        <v>2954.6469999999999</v>
      </c>
      <c r="N8485">
        <v>6.3200000000000006E-2</v>
      </c>
      <c r="O8485">
        <v>0.58199999999999996</v>
      </c>
      <c r="P8485">
        <v>3.4599999999999999E-2</v>
      </c>
      <c r="Q8485">
        <v>46340.228000000003</v>
      </c>
      <c r="R8485" t="s">
        <v>34</v>
      </c>
      <c r="S8485" t="s">
        <v>38</v>
      </c>
      <c r="T8485" t="s">
        <v>28</v>
      </c>
      <c r="V8485" t="s">
        <v>40</v>
      </c>
      <c r="Y8485" t="s">
        <v>29</v>
      </c>
    </row>
    <row r="8486" spans="1:25" x14ac:dyDescent="0.45">
      <c r="A8486" t="s">
        <v>203</v>
      </c>
      <c r="B8486" t="s">
        <v>679</v>
      </c>
      <c r="C8486">
        <v>52026</v>
      </c>
      <c r="D8486">
        <v>2</v>
      </c>
      <c r="F8486">
        <v>2012</v>
      </c>
      <c r="G8486">
        <v>198</v>
      </c>
      <c r="H8486">
        <v>129.75</v>
      </c>
      <c r="I8486">
        <v>2296.6999999999998</v>
      </c>
      <c r="M8486">
        <v>1604.0930000000001</v>
      </c>
      <c r="N8486">
        <v>5.9400000000000001E-2</v>
      </c>
      <c r="O8486">
        <v>0.499</v>
      </c>
      <c r="P8486">
        <v>5.0700000000000002E-2</v>
      </c>
      <c r="Q8486">
        <v>26977.925999999999</v>
      </c>
      <c r="R8486" t="s">
        <v>34</v>
      </c>
      <c r="S8486" t="s">
        <v>38</v>
      </c>
      <c r="T8486" t="s">
        <v>28</v>
      </c>
      <c r="V8486" t="s">
        <v>40</v>
      </c>
      <c r="Y8486" t="s">
        <v>29</v>
      </c>
    </row>
    <row r="8487" spans="1:25" x14ac:dyDescent="0.45">
      <c r="A8487" t="s">
        <v>203</v>
      </c>
      <c r="B8487" t="s">
        <v>679</v>
      </c>
      <c r="C8487">
        <v>52026</v>
      </c>
      <c r="D8487">
        <v>2</v>
      </c>
      <c r="F8487">
        <v>2013</v>
      </c>
      <c r="G8487">
        <v>169</v>
      </c>
      <c r="H8487">
        <v>130.61000000000001</v>
      </c>
      <c r="I8487">
        <v>2435.0500000000002</v>
      </c>
      <c r="M8487">
        <v>1689.2739999999999</v>
      </c>
      <c r="N8487">
        <v>5.9400000000000001E-2</v>
      </c>
      <c r="O8487">
        <v>0.26800000000000002</v>
      </c>
      <c r="P8487">
        <v>2.87E-2</v>
      </c>
      <c r="Q8487">
        <v>28423.272000000001</v>
      </c>
      <c r="R8487" t="s">
        <v>34</v>
      </c>
      <c r="S8487" t="s">
        <v>38</v>
      </c>
      <c r="T8487" t="s">
        <v>28</v>
      </c>
      <c r="V8487" t="s">
        <v>40</v>
      </c>
      <c r="Y8487" t="s">
        <v>29</v>
      </c>
    </row>
    <row r="8488" spans="1:25" x14ac:dyDescent="0.45">
      <c r="A8488" t="s">
        <v>203</v>
      </c>
      <c r="B8488" t="s">
        <v>679</v>
      </c>
      <c r="C8488">
        <v>52026</v>
      </c>
      <c r="D8488">
        <v>2</v>
      </c>
      <c r="F8488">
        <v>2014</v>
      </c>
      <c r="G8488">
        <v>411</v>
      </c>
      <c r="H8488">
        <v>328.2</v>
      </c>
      <c r="I8488">
        <v>6200.91</v>
      </c>
      <c r="M8488">
        <v>4322.49</v>
      </c>
      <c r="N8488">
        <v>6.0400000000000002E-2</v>
      </c>
      <c r="O8488">
        <v>0.74199999999999999</v>
      </c>
      <c r="P8488">
        <v>2.9100000000000001E-2</v>
      </c>
      <c r="Q8488">
        <v>71455.236000000004</v>
      </c>
      <c r="R8488" t="s">
        <v>34</v>
      </c>
      <c r="S8488" t="s">
        <v>38</v>
      </c>
      <c r="T8488" t="s">
        <v>28</v>
      </c>
      <c r="V8488" t="s">
        <v>40</v>
      </c>
      <c r="Y8488" t="s">
        <v>29</v>
      </c>
    </row>
    <row r="8489" spans="1:25" x14ac:dyDescent="0.45">
      <c r="A8489" t="s">
        <v>203</v>
      </c>
      <c r="B8489" t="s">
        <v>679</v>
      </c>
      <c r="C8489">
        <v>52026</v>
      </c>
      <c r="D8489">
        <v>2</v>
      </c>
      <c r="F8489">
        <v>2015</v>
      </c>
      <c r="G8489">
        <v>362</v>
      </c>
      <c r="H8489">
        <v>276.93</v>
      </c>
      <c r="I8489">
        <v>5441.63</v>
      </c>
      <c r="M8489">
        <v>3800.7719999999999</v>
      </c>
      <c r="N8489">
        <v>6.0400000000000002E-2</v>
      </c>
      <c r="O8489">
        <v>0.46</v>
      </c>
      <c r="P8489">
        <v>2.3099999999999999E-2</v>
      </c>
      <c r="Q8489">
        <v>62766.845999999998</v>
      </c>
      <c r="R8489" t="s">
        <v>34</v>
      </c>
      <c r="S8489" t="s">
        <v>38</v>
      </c>
      <c r="T8489" t="s">
        <v>28</v>
      </c>
      <c r="V8489" t="s">
        <v>40</v>
      </c>
      <c r="Y8489" t="s">
        <v>30</v>
      </c>
    </row>
    <row r="8490" spans="1:25" x14ac:dyDescent="0.45">
      <c r="A8490" t="s">
        <v>203</v>
      </c>
      <c r="B8490" t="s">
        <v>679</v>
      </c>
      <c r="C8490">
        <v>52026</v>
      </c>
      <c r="D8490">
        <v>2</v>
      </c>
      <c r="F8490">
        <v>2016</v>
      </c>
      <c r="G8490">
        <v>871</v>
      </c>
      <c r="H8490">
        <v>692.64</v>
      </c>
      <c r="I8490">
        <v>14145.3</v>
      </c>
      <c r="M8490">
        <v>9522.0540000000001</v>
      </c>
      <c r="N8490">
        <v>5.9299999999999999E-2</v>
      </c>
      <c r="O8490">
        <v>0.80300000000000005</v>
      </c>
      <c r="P8490">
        <v>1.72E-2</v>
      </c>
      <c r="Q8490">
        <v>160194.46400000001</v>
      </c>
      <c r="R8490" t="s">
        <v>34</v>
      </c>
      <c r="S8490" t="s">
        <v>38</v>
      </c>
      <c r="T8490" t="s">
        <v>28</v>
      </c>
      <c r="V8490" t="s">
        <v>40</v>
      </c>
      <c r="Y8490" t="s">
        <v>30</v>
      </c>
    </row>
    <row r="8491" spans="1:25" x14ac:dyDescent="0.45">
      <c r="A8491" t="s">
        <v>203</v>
      </c>
      <c r="B8491" t="s">
        <v>679</v>
      </c>
      <c r="C8491">
        <v>52026</v>
      </c>
      <c r="D8491">
        <v>2</v>
      </c>
      <c r="F8491">
        <v>2017</v>
      </c>
      <c r="G8491">
        <v>712</v>
      </c>
      <c r="H8491">
        <v>612.47</v>
      </c>
      <c r="I8491">
        <v>11890.66</v>
      </c>
      <c r="M8491">
        <v>7725.6270000000004</v>
      </c>
      <c r="N8491">
        <v>0.06</v>
      </c>
      <c r="O8491">
        <v>0.73199999999999998</v>
      </c>
      <c r="P8491">
        <v>1.35E-2</v>
      </c>
      <c r="Q8491">
        <v>128430.891</v>
      </c>
      <c r="R8491" t="s">
        <v>34</v>
      </c>
      <c r="S8491" t="s">
        <v>38</v>
      </c>
      <c r="T8491" t="s">
        <v>28</v>
      </c>
      <c r="V8491" t="s">
        <v>40</v>
      </c>
      <c r="Y8491" t="s">
        <v>30</v>
      </c>
    </row>
    <row r="8492" spans="1:25" x14ac:dyDescent="0.45">
      <c r="A8492" t="s">
        <v>203</v>
      </c>
      <c r="B8492" t="s">
        <v>679</v>
      </c>
      <c r="C8492">
        <v>52026</v>
      </c>
      <c r="D8492">
        <v>2</v>
      </c>
      <c r="F8492">
        <v>2018</v>
      </c>
      <c r="G8492">
        <v>717</v>
      </c>
      <c r="H8492">
        <v>643.80999999999995</v>
      </c>
      <c r="I8492">
        <v>12717.95</v>
      </c>
      <c r="M8492">
        <v>8189.7809999999999</v>
      </c>
      <c r="N8492">
        <v>5.9499999999999997E-2</v>
      </c>
      <c r="O8492">
        <v>0.69499999999999995</v>
      </c>
      <c r="P8492">
        <v>1.1299999999999999E-2</v>
      </c>
      <c r="Q8492">
        <v>137469.28099999999</v>
      </c>
      <c r="R8492" t="s">
        <v>34</v>
      </c>
      <c r="S8492" t="s">
        <v>38</v>
      </c>
      <c r="T8492" t="s">
        <v>28</v>
      </c>
      <c r="V8492" t="s">
        <v>40</v>
      </c>
      <c r="Y8492" t="s">
        <v>30</v>
      </c>
    </row>
    <row r="8493" spans="1:25" x14ac:dyDescent="0.45">
      <c r="A8493" t="s">
        <v>203</v>
      </c>
      <c r="B8493" t="s">
        <v>679</v>
      </c>
      <c r="C8493">
        <v>52026</v>
      </c>
      <c r="D8493">
        <v>2</v>
      </c>
      <c r="F8493">
        <v>2019</v>
      </c>
      <c r="G8493">
        <v>366</v>
      </c>
      <c r="H8493">
        <v>318.76</v>
      </c>
      <c r="I8493">
        <v>6203.48</v>
      </c>
      <c r="M8493">
        <v>3988.3220000000001</v>
      </c>
      <c r="N8493">
        <v>5.9499999999999997E-2</v>
      </c>
      <c r="O8493">
        <v>0.38600000000000001</v>
      </c>
      <c r="P8493">
        <v>1.24E-2</v>
      </c>
      <c r="Q8493">
        <v>66988.557000000001</v>
      </c>
      <c r="R8493" t="s">
        <v>34</v>
      </c>
      <c r="S8493" t="s">
        <v>38</v>
      </c>
      <c r="T8493" t="s">
        <v>28</v>
      </c>
      <c r="V8493" t="s">
        <v>40</v>
      </c>
      <c r="Y8493" t="s">
        <v>30</v>
      </c>
    </row>
    <row r="8494" spans="1:25" x14ac:dyDescent="0.45">
      <c r="A8494" t="s">
        <v>203</v>
      </c>
      <c r="B8494" t="s">
        <v>679</v>
      </c>
      <c r="C8494">
        <v>52026</v>
      </c>
      <c r="D8494">
        <v>2</v>
      </c>
      <c r="F8494">
        <v>2020</v>
      </c>
      <c r="G8494">
        <v>542</v>
      </c>
      <c r="H8494">
        <v>460.77</v>
      </c>
      <c r="I8494">
        <v>8822.7800000000007</v>
      </c>
      <c r="M8494">
        <v>5851.0569999999998</v>
      </c>
      <c r="N8494">
        <v>5.9499999999999997E-2</v>
      </c>
      <c r="O8494">
        <v>0.55700000000000005</v>
      </c>
      <c r="P8494">
        <v>1.18E-2</v>
      </c>
      <c r="Q8494">
        <v>98265.099000000002</v>
      </c>
      <c r="R8494" t="s">
        <v>34</v>
      </c>
      <c r="S8494" t="s">
        <v>38</v>
      </c>
      <c r="T8494" t="s">
        <v>28</v>
      </c>
      <c r="V8494" t="s">
        <v>40</v>
      </c>
      <c r="Y8494" t="s">
        <v>30</v>
      </c>
    </row>
    <row r="8495" spans="1:25" x14ac:dyDescent="0.45">
      <c r="A8495" t="s">
        <v>203</v>
      </c>
      <c r="B8495" t="s">
        <v>679</v>
      </c>
      <c r="C8495">
        <v>52026</v>
      </c>
      <c r="D8495">
        <v>2</v>
      </c>
      <c r="F8495">
        <v>2021</v>
      </c>
      <c r="G8495">
        <v>411</v>
      </c>
      <c r="H8495">
        <v>361.93</v>
      </c>
      <c r="I8495">
        <v>6977.06</v>
      </c>
      <c r="M8495">
        <v>4641.4870000000001</v>
      </c>
      <c r="N8495">
        <v>5.96E-2</v>
      </c>
      <c r="O8495">
        <v>0.439</v>
      </c>
      <c r="P8495">
        <v>1.21E-2</v>
      </c>
      <c r="Q8495">
        <v>77813.710999999996</v>
      </c>
      <c r="R8495" t="s">
        <v>34</v>
      </c>
      <c r="S8495" t="s">
        <v>38</v>
      </c>
      <c r="T8495" t="s">
        <v>28</v>
      </c>
      <c r="V8495" t="s">
        <v>40</v>
      </c>
      <c r="Y8495" t="s">
        <v>30</v>
      </c>
    </row>
    <row r="8496" spans="1:25" x14ac:dyDescent="0.45">
      <c r="A8496" t="s">
        <v>203</v>
      </c>
      <c r="B8496" t="s">
        <v>679</v>
      </c>
      <c r="C8496">
        <v>52026</v>
      </c>
      <c r="D8496">
        <v>2</v>
      </c>
      <c r="F8496">
        <v>2022</v>
      </c>
      <c r="G8496">
        <v>838</v>
      </c>
      <c r="H8496">
        <v>737.09</v>
      </c>
      <c r="I8496">
        <v>14295.87</v>
      </c>
      <c r="M8496">
        <v>9561.0370000000003</v>
      </c>
      <c r="N8496">
        <v>5.9799999999999999E-2</v>
      </c>
      <c r="O8496">
        <v>0.95599999999999996</v>
      </c>
      <c r="P8496">
        <v>1.3299999999999999E-2</v>
      </c>
      <c r="Q8496">
        <v>159687.223</v>
      </c>
      <c r="R8496" t="s">
        <v>34</v>
      </c>
      <c r="S8496" t="s">
        <v>38</v>
      </c>
      <c r="T8496" t="s">
        <v>28</v>
      </c>
      <c r="V8496" t="s">
        <v>40</v>
      </c>
      <c r="Y8496" t="s">
        <v>30</v>
      </c>
    </row>
    <row r="8497" spans="1:25" x14ac:dyDescent="0.45">
      <c r="A8497" t="s">
        <v>203</v>
      </c>
      <c r="B8497" t="s">
        <v>679</v>
      </c>
      <c r="C8497">
        <v>52026</v>
      </c>
      <c r="D8497">
        <v>2</v>
      </c>
      <c r="F8497">
        <v>2023</v>
      </c>
      <c r="G8497">
        <v>646</v>
      </c>
      <c r="H8497">
        <v>529.26</v>
      </c>
      <c r="I8497">
        <v>10086.15</v>
      </c>
      <c r="M8497">
        <v>6783.7309999999998</v>
      </c>
      <c r="N8497">
        <v>5.96E-2</v>
      </c>
      <c r="O8497">
        <v>0.73599999999999999</v>
      </c>
      <c r="P8497">
        <v>1.5900000000000001E-2</v>
      </c>
      <c r="Q8497">
        <v>113773.90700000001</v>
      </c>
      <c r="R8497" t="s">
        <v>34</v>
      </c>
      <c r="S8497" t="s">
        <v>38</v>
      </c>
      <c r="T8497" t="s">
        <v>28</v>
      </c>
      <c r="V8497" t="s">
        <v>40</v>
      </c>
      <c r="Y8497" t="s">
        <v>30</v>
      </c>
    </row>
    <row r="8498" spans="1:25" x14ac:dyDescent="0.45">
      <c r="A8498" t="s">
        <v>203</v>
      </c>
      <c r="B8498" t="s">
        <v>679</v>
      </c>
      <c r="C8498">
        <v>52026</v>
      </c>
      <c r="D8498">
        <v>2</v>
      </c>
      <c r="F8498">
        <v>2024</v>
      </c>
      <c r="G8498">
        <v>220</v>
      </c>
      <c r="H8498">
        <v>172.99</v>
      </c>
      <c r="I8498">
        <v>3323.59</v>
      </c>
      <c r="M8498">
        <v>2226.268</v>
      </c>
      <c r="N8498">
        <v>5.9299999999999999E-2</v>
      </c>
      <c r="O8498">
        <v>0.23699999999999999</v>
      </c>
      <c r="P8498">
        <v>2.1000000000000001E-2</v>
      </c>
      <c r="Q8498">
        <v>37467.086000000003</v>
      </c>
      <c r="R8498" t="s">
        <v>34</v>
      </c>
      <c r="S8498" t="s">
        <v>38</v>
      </c>
      <c r="T8498" t="s">
        <v>28</v>
      </c>
      <c r="V8498" t="s">
        <v>40</v>
      </c>
      <c r="Y8498" t="s">
        <v>30</v>
      </c>
    </row>
    <row r="8499" spans="1:25" x14ac:dyDescent="0.45">
      <c r="A8499" t="s">
        <v>335</v>
      </c>
      <c r="B8499" t="s">
        <v>680</v>
      </c>
      <c r="C8499">
        <v>52056</v>
      </c>
      <c r="D8499">
        <v>4</v>
      </c>
      <c r="F8499">
        <v>2009</v>
      </c>
      <c r="G8499">
        <v>7348</v>
      </c>
      <c r="H8499">
        <v>7324.36</v>
      </c>
      <c r="I8499">
        <v>309920.25</v>
      </c>
      <c r="K8499">
        <v>8.19</v>
      </c>
      <c r="L8499">
        <v>5.1999999999999998E-3</v>
      </c>
      <c r="M8499">
        <v>223843.05100000001</v>
      </c>
      <c r="N8499">
        <v>5.9499999999999997E-2</v>
      </c>
      <c r="O8499">
        <v>248.82900000000001</v>
      </c>
      <c r="P8499">
        <v>0.13270000000000001</v>
      </c>
      <c r="Q8499">
        <v>3748505.4789999998</v>
      </c>
      <c r="R8499" t="s">
        <v>34</v>
      </c>
      <c r="S8499" t="s">
        <v>38</v>
      </c>
      <c r="T8499" t="s">
        <v>89</v>
      </c>
      <c r="V8499" t="s">
        <v>251</v>
      </c>
      <c r="Y8499" t="s">
        <v>103</v>
      </c>
    </row>
    <row r="8500" spans="1:25" x14ac:dyDescent="0.45">
      <c r="A8500" t="s">
        <v>335</v>
      </c>
      <c r="B8500" t="s">
        <v>680</v>
      </c>
      <c r="C8500">
        <v>52056</v>
      </c>
      <c r="D8500">
        <v>4</v>
      </c>
      <c r="F8500">
        <v>2010</v>
      </c>
      <c r="G8500">
        <v>8556</v>
      </c>
      <c r="H8500">
        <v>8545.2099999999991</v>
      </c>
      <c r="I8500">
        <v>378317.36</v>
      </c>
      <c r="K8500">
        <v>2.3180000000000001</v>
      </c>
      <c r="L8500">
        <v>1.6999999999999999E-3</v>
      </c>
      <c r="M8500">
        <v>269674.79399999999</v>
      </c>
      <c r="N8500">
        <v>5.9200000000000003E-2</v>
      </c>
      <c r="O8500">
        <v>306.70100000000002</v>
      </c>
      <c r="P8500">
        <v>0.1356</v>
      </c>
      <c r="Q8500">
        <v>4534971.7350000003</v>
      </c>
      <c r="R8500" t="s">
        <v>34</v>
      </c>
      <c r="S8500" t="s">
        <v>38</v>
      </c>
      <c r="T8500" t="s">
        <v>89</v>
      </c>
      <c r="V8500" t="s">
        <v>251</v>
      </c>
      <c r="Y8500" t="s">
        <v>103</v>
      </c>
    </row>
    <row r="8501" spans="1:25" x14ac:dyDescent="0.45">
      <c r="A8501" t="s">
        <v>335</v>
      </c>
      <c r="B8501" t="s">
        <v>680</v>
      </c>
      <c r="C8501">
        <v>52056</v>
      </c>
      <c r="D8501">
        <v>4</v>
      </c>
      <c r="F8501">
        <v>2011</v>
      </c>
      <c r="G8501">
        <v>6851</v>
      </c>
      <c r="H8501">
        <v>6828.02</v>
      </c>
      <c r="I8501">
        <v>304618.5</v>
      </c>
      <c r="K8501">
        <v>1.4359999999999999</v>
      </c>
      <c r="L8501">
        <v>1.2999999999999999E-3</v>
      </c>
      <c r="M8501">
        <v>214840.31099999999</v>
      </c>
      <c r="N8501">
        <v>5.9200000000000003E-2</v>
      </c>
      <c r="O8501">
        <v>241.24700000000001</v>
      </c>
      <c r="P8501">
        <v>0.13350000000000001</v>
      </c>
      <c r="Q8501">
        <v>3614106.398</v>
      </c>
      <c r="R8501" t="s">
        <v>34</v>
      </c>
      <c r="S8501" t="s">
        <v>38</v>
      </c>
      <c r="T8501" t="s">
        <v>89</v>
      </c>
      <c r="V8501" t="s">
        <v>251</v>
      </c>
      <c r="Y8501" t="s">
        <v>103</v>
      </c>
    </row>
    <row r="8502" spans="1:25" x14ac:dyDescent="0.45">
      <c r="A8502" t="s">
        <v>335</v>
      </c>
      <c r="B8502" t="s">
        <v>680</v>
      </c>
      <c r="C8502">
        <v>52056</v>
      </c>
      <c r="D8502">
        <v>4</v>
      </c>
      <c r="F8502">
        <v>2012</v>
      </c>
      <c r="G8502">
        <v>7447</v>
      </c>
      <c r="H8502">
        <v>7435.02</v>
      </c>
      <c r="I8502">
        <v>342795.18</v>
      </c>
      <c r="K8502">
        <v>1.347</v>
      </c>
      <c r="L8502">
        <v>1.1000000000000001E-3</v>
      </c>
      <c r="M8502">
        <v>237872.182</v>
      </c>
      <c r="N8502">
        <v>5.91E-2</v>
      </c>
      <c r="O8502">
        <v>259.14499999999998</v>
      </c>
      <c r="P8502">
        <v>0.12970000000000001</v>
      </c>
      <c r="Q8502">
        <v>4002248.6970000002</v>
      </c>
      <c r="R8502" t="s">
        <v>34</v>
      </c>
      <c r="S8502" t="s">
        <v>38</v>
      </c>
      <c r="T8502" t="s">
        <v>89</v>
      </c>
      <c r="V8502" t="s">
        <v>251</v>
      </c>
      <c r="Y8502" t="s">
        <v>103</v>
      </c>
    </row>
    <row r="8503" spans="1:25" x14ac:dyDescent="0.45">
      <c r="A8503" t="s">
        <v>335</v>
      </c>
      <c r="B8503" t="s">
        <v>680</v>
      </c>
      <c r="C8503">
        <v>52056</v>
      </c>
      <c r="D8503">
        <v>4</v>
      </c>
      <c r="F8503">
        <v>2013</v>
      </c>
      <c r="G8503">
        <v>7162</v>
      </c>
      <c r="H8503">
        <v>7134.58</v>
      </c>
      <c r="I8503">
        <v>331618.19</v>
      </c>
      <c r="K8503">
        <v>5.5880000000000001</v>
      </c>
      <c r="L8503">
        <v>3.5000000000000001E-3</v>
      </c>
      <c r="M8503">
        <v>228878.481</v>
      </c>
      <c r="N8503">
        <v>5.9299999999999999E-2</v>
      </c>
      <c r="O8503">
        <v>258.42</v>
      </c>
      <c r="P8503">
        <v>0.13519999999999999</v>
      </c>
      <c r="Q8503">
        <v>3839964.0490000001</v>
      </c>
      <c r="R8503" t="s">
        <v>34</v>
      </c>
      <c r="S8503" t="s">
        <v>38</v>
      </c>
      <c r="T8503" t="s">
        <v>89</v>
      </c>
      <c r="V8503" t="s">
        <v>251</v>
      </c>
      <c r="Y8503" t="s">
        <v>103</v>
      </c>
    </row>
    <row r="8504" spans="1:25" x14ac:dyDescent="0.45">
      <c r="A8504" t="s">
        <v>335</v>
      </c>
      <c r="B8504" t="s">
        <v>680</v>
      </c>
      <c r="C8504">
        <v>52056</v>
      </c>
      <c r="D8504">
        <v>4</v>
      </c>
      <c r="F8504">
        <v>2014</v>
      </c>
      <c r="G8504">
        <v>6822</v>
      </c>
      <c r="H8504">
        <v>6807.31</v>
      </c>
      <c r="I8504">
        <v>315075.69</v>
      </c>
      <c r="K8504">
        <v>9.6669999999999998</v>
      </c>
      <c r="L8504">
        <v>6.0000000000000001E-3</v>
      </c>
      <c r="M8504">
        <v>211377.508</v>
      </c>
      <c r="N8504">
        <v>5.9499999999999997E-2</v>
      </c>
      <c r="O8504">
        <v>237.00800000000001</v>
      </c>
      <c r="P8504">
        <v>0.1343</v>
      </c>
      <c r="Q8504">
        <v>3534858.88</v>
      </c>
      <c r="R8504" t="s">
        <v>34</v>
      </c>
      <c r="S8504" t="s">
        <v>38</v>
      </c>
      <c r="T8504" t="s">
        <v>89</v>
      </c>
      <c r="V8504" t="s">
        <v>251</v>
      </c>
      <c r="Y8504" t="s">
        <v>103</v>
      </c>
    </row>
    <row r="8505" spans="1:25" x14ac:dyDescent="0.45">
      <c r="A8505" t="s">
        <v>335</v>
      </c>
      <c r="B8505" t="s">
        <v>680</v>
      </c>
      <c r="C8505">
        <v>52056</v>
      </c>
      <c r="D8505">
        <v>4</v>
      </c>
      <c r="F8505">
        <v>2015</v>
      </c>
      <c r="G8505">
        <v>6478</v>
      </c>
      <c r="H8505">
        <v>6444.58</v>
      </c>
      <c r="I8505">
        <v>292430.65999999997</v>
      </c>
      <c r="K8505">
        <v>3.7210000000000001</v>
      </c>
      <c r="L8505">
        <v>3.3999999999999998E-3</v>
      </c>
      <c r="M8505">
        <v>196024.587</v>
      </c>
      <c r="N8505">
        <v>5.9299999999999999E-2</v>
      </c>
      <c r="O8505">
        <v>217.292</v>
      </c>
      <c r="P8505">
        <v>0.1326</v>
      </c>
      <c r="Q8505">
        <v>3291448.7119999998</v>
      </c>
      <c r="R8505" t="s">
        <v>34</v>
      </c>
      <c r="S8505" t="s">
        <v>38</v>
      </c>
      <c r="T8505" t="s">
        <v>89</v>
      </c>
      <c r="V8505" t="s">
        <v>251</v>
      </c>
      <c r="Y8505" t="s">
        <v>159</v>
      </c>
    </row>
    <row r="8506" spans="1:25" x14ac:dyDescent="0.45">
      <c r="A8506" t="s">
        <v>335</v>
      </c>
      <c r="B8506" t="s">
        <v>680</v>
      </c>
      <c r="C8506">
        <v>52056</v>
      </c>
      <c r="D8506">
        <v>4</v>
      </c>
      <c r="F8506">
        <v>2016</v>
      </c>
      <c r="G8506">
        <v>8177</v>
      </c>
      <c r="H8506">
        <v>8146.21</v>
      </c>
      <c r="I8506">
        <v>341299.9</v>
      </c>
      <c r="K8506">
        <v>16.922999999999998</v>
      </c>
      <c r="L8506">
        <v>8.5000000000000006E-3</v>
      </c>
      <c r="M8506">
        <v>232380.87400000001</v>
      </c>
      <c r="N8506">
        <v>5.9799999999999999E-2</v>
      </c>
      <c r="O8506">
        <v>278.108</v>
      </c>
      <c r="P8506">
        <v>0.14410000000000001</v>
      </c>
      <c r="Q8506">
        <v>3869862.4589999998</v>
      </c>
      <c r="R8506" t="s">
        <v>34</v>
      </c>
      <c r="S8506" t="s">
        <v>38</v>
      </c>
      <c r="T8506" t="s">
        <v>89</v>
      </c>
      <c r="V8506" t="s">
        <v>251</v>
      </c>
      <c r="Y8506" t="s">
        <v>159</v>
      </c>
    </row>
    <row r="8507" spans="1:25" x14ac:dyDescent="0.45">
      <c r="A8507" t="s">
        <v>335</v>
      </c>
      <c r="B8507" t="s">
        <v>680</v>
      </c>
      <c r="C8507">
        <v>52056</v>
      </c>
      <c r="D8507">
        <v>4</v>
      </c>
      <c r="F8507">
        <v>2017</v>
      </c>
      <c r="G8507">
        <v>7914</v>
      </c>
      <c r="H8507">
        <v>7895.33</v>
      </c>
      <c r="I8507">
        <v>306670.67</v>
      </c>
      <c r="K8507">
        <v>1.0509999999999999</v>
      </c>
      <c r="L8507">
        <v>1E-3</v>
      </c>
      <c r="M8507">
        <v>202920.32399999999</v>
      </c>
      <c r="N8507">
        <v>5.9200000000000003E-2</v>
      </c>
      <c r="O8507">
        <v>229.25200000000001</v>
      </c>
      <c r="P8507">
        <v>0.1343</v>
      </c>
      <c r="Q8507">
        <v>3414422.7489999998</v>
      </c>
      <c r="R8507" t="s">
        <v>34</v>
      </c>
      <c r="S8507" t="s">
        <v>38</v>
      </c>
      <c r="T8507" t="s">
        <v>89</v>
      </c>
      <c r="V8507" t="s">
        <v>251</v>
      </c>
      <c r="Y8507" t="s">
        <v>160</v>
      </c>
    </row>
    <row r="8508" spans="1:25" x14ac:dyDescent="0.45">
      <c r="A8508" t="s">
        <v>335</v>
      </c>
      <c r="B8508" t="s">
        <v>680</v>
      </c>
      <c r="C8508">
        <v>52056</v>
      </c>
      <c r="D8508">
        <v>4</v>
      </c>
      <c r="F8508">
        <v>2018</v>
      </c>
      <c r="G8508">
        <v>7468</v>
      </c>
      <c r="H8508">
        <v>7447.39</v>
      </c>
      <c r="I8508">
        <v>310609.3</v>
      </c>
      <c r="K8508">
        <v>9.7240000000000002</v>
      </c>
      <c r="L8508">
        <v>6.0000000000000001E-3</v>
      </c>
      <c r="M8508">
        <v>203111.834</v>
      </c>
      <c r="N8508">
        <v>5.96E-2</v>
      </c>
      <c r="O8508">
        <v>243.67099999999999</v>
      </c>
      <c r="P8508">
        <v>0.14369999999999999</v>
      </c>
      <c r="Q8508">
        <v>3395441.1779999998</v>
      </c>
      <c r="R8508" t="s">
        <v>34</v>
      </c>
      <c r="S8508" t="s">
        <v>38</v>
      </c>
      <c r="T8508" t="s">
        <v>89</v>
      </c>
      <c r="V8508" t="s">
        <v>251</v>
      </c>
      <c r="Y8508" t="s">
        <v>160</v>
      </c>
    </row>
    <row r="8509" spans="1:25" x14ac:dyDescent="0.45">
      <c r="A8509" t="s">
        <v>335</v>
      </c>
      <c r="B8509" t="s">
        <v>680</v>
      </c>
      <c r="C8509">
        <v>52056</v>
      </c>
      <c r="D8509">
        <v>4</v>
      </c>
      <c r="F8509">
        <v>2019</v>
      </c>
      <c r="G8509">
        <v>8222</v>
      </c>
      <c r="H8509">
        <v>8206.18</v>
      </c>
      <c r="I8509">
        <v>324520.01</v>
      </c>
      <c r="K8509">
        <v>3.7170000000000001</v>
      </c>
      <c r="L8509">
        <v>2.5000000000000001E-3</v>
      </c>
      <c r="M8509">
        <v>212647.212</v>
      </c>
      <c r="N8509">
        <v>5.9299999999999999E-2</v>
      </c>
      <c r="O8509">
        <v>242.392</v>
      </c>
      <c r="P8509">
        <v>0.1358</v>
      </c>
      <c r="Q8509">
        <v>3571380.24</v>
      </c>
      <c r="R8509" t="s">
        <v>34</v>
      </c>
      <c r="S8509" t="s">
        <v>38</v>
      </c>
      <c r="T8509" t="s">
        <v>89</v>
      </c>
      <c r="V8509" t="s">
        <v>251</v>
      </c>
      <c r="Y8509" t="s">
        <v>160</v>
      </c>
    </row>
    <row r="8510" spans="1:25" x14ac:dyDescent="0.45">
      <c r="A8510" t="s">
        <v>335</v>
      </c>
      <c r="B8510" t="s">
        <v>680</v>
      </c>
      <c r="C8510">
        <v>52056</v>
      </c>
      <c r="D8510">
        <v>4</v>
      </c>
      <c r="F8510">
        <v>2020</v>
      </c>
      <c r="G8510">
        <v>4668</v>
      </c>
      <c r="H8510">
        <v>4644.63</v>
      </c>
      <c r="I8510">
        <v>141516.45000000001</v>
      </c>
      <c r="K8510">
        <v>0.60499999999999998</v>
      </c>
      <c r="L8510">
        <v>1.1000000000000001E-3</v>
      </c>
      <c r="M8510">
        <v>105527.713</v>
      </c>
      <c r="N8510">
        <v>5.9200000000000003E-2</v>
      </c>
      <c r="O8510">
        <v>120.277</v>
      </c>
      <c r="P8510">
        <v>0.1356</v>
      </c>
      <c r="Q8510">
        <v>1775502.2439999999</v>
      </c>
      <c r="R8510" t="s">
        <v>34</v>
      </c>
      <c r="S8510" t="s">
        <v>38</v>
      </c>
      <c r="T8510" t="s">
        <v>89</v>
      </c>
      <c r="V8510" t="s">
        <v>251</v>
      </c>
      <c r="Y8510" t="s">
        <v>160</v>
      </c>
    </row>
    <row r="8511" spans="1:25" x14ac:dyDescent="0.45">
      <c r="A8511" t="s">
        <v>335</v>
      </c>
      <c r="B8511" t="s">
        <v>680</v>
      </c>
      <c r="C8511">
        <v>52056</v>
      </c>
      <c r="D8511">
        <v>4</v>
      </c>
      <c r="F8511">
        <v>2021</v>
      </c>
      <c r="G8511">
        <v>7387</v>
      </c>
      <c r="H8511">
        <v>7363.11</v>
      </c>
      <c r="I8511">
        <v>247395.52</v>
      </c>
      <c r="K8511">
        <v>1.718</v>
      </c>
      <c r="L8511">
        <v>1.5E-3</v>
      </c>
      <c r="M8511">
        <v>188349.45800000001</v>
      </c>
      <c r="N8511">
        <v>5.9200000000000003E-2</v>
      </c>
      <c r="O8511">
        <v>224.41200000000001</v>
      </c>
      <c r="P8511">
        <v>0.1419</v>
      </c>
      <c r="Q8511">
        <v>3167354.219</v>
      </c>
      <c r="R8511" t="s">
        <v>34</v>
      </c>
      <c r="S8511" t="s">
        <v>38</v>
      </c>
      <c r="T8511" t="s">
        <v>89</v>
      </c>
      <c r="V8511" t="s">
        <v>251</v>
      </c>
      <c r="Y8511" t="s">
        <v>161</v>
      </c>
    </row>
    <row r="8512" spans="1:25" x14ac:dyDescent="0.45">
      <c r="A8512" t="s">
        <v>335</v>
      </c>
      <c r="B8512" t="s">
        <v>680</v>
      </c>
      <c r="C8512">
        <v>52056</v>
      </c>
      <c r="D8512">
        <v>4</v>
      </c>
      <c r="F8512">
        <v>2022</v>
      </c>
      <c r="G8512">
        <v>3167</v>
      </c>
      <c r="H8512">
        <v>3166.82</v>
      </c>
      <c r="I8512">
        <v>106740.96</v>
      </c>
      <c r="K8512">
        <v>0.41099999999999998</v>
      </c>
      <c r="L8512">
        <v>1E-3</v>
      </c>
      <c r="M8512">
        <v>81459.813999999998</v>
      </c>
      <c r="N8512">
        <v>5.9200000000000003E-2</v>
      </c>
      <c r="O8512">
        <v>145.441</v>
      </c>
      <c r="P8512">
        <v>0.21229999999999999</v>
      </c>
      <c r="Q8512">
        <v>1370703.084</v>
      </c>
      <c r="R8512" t="s">
        <v>34</v>
      </c>
      <c r="S8512" t="s">
        <v>38</v>
      </c>
      <c r="T8512" t="s">
        <v>89</v>
      </c>
      <c r="V8512" t="s">
        <v>251</v>
      </c>
      <c r="Y8512" t="s">
        <v>161</v>
      </c>
    </row>
    <row r="8513" spans="1:25" x14ac:dyDescent="0.45">
      <c r="A8513" t="s">
        <v>335</v>
      </c>
      <c r="B8513" t="s">
        <v>681</v>
      </c>
      <c r="C8513">
        <v>52168</v>
      </c>
      <c r="D8513">
        <v>1</v>
      </c>
      <c r="F8513">
        <v>2009</v>
      </c>
      <c r="G8513">
        <v>1921</v>
      </c>
      <c r="H8513">
        <v>1896.5</v>
      </c>
      <c r="J8513">
        <v>153251.75</v>
      </c>
      <c r="O8513">
        <v>102.88500000000001</v>
      </c>
      <c r="P8513">
        <v>0.28899999999999998</v>
      </c>
      <c r="Q8513">
        <v>711756.45</v>
      </c>
      <c r="R8513" t="s">
        <v>34</v>
      </c>
      <c r="S8513" t="s">
        <v>45</v>
      </c>
      <c r="T8513" t="s">
        <v>63</v>
      </c>
      <c r="V8513" t="s">
        <v>121</v>
      </c>
      <c r="Y8513" t="s">
        <v>29</v>
      </c>
    </row>
    <row r="8514" spans="1:25" x14ac:dyDescent="0.45">
      <c r="A8514" t="s">
        <v>335</v>
      </c>
      <c r="B8514" t="s">
        <v>681</v>
      </c>
      <c r="C8514">
        <v>52168</v>
      </c>
      <c r="D8514">
        <v>1</v>
      </c>
      <c r="F8514">
        <v>2010</v>
      </c>
      <c r="G8514">
        <v>1908</v>
      </c>
      <c r="H8514">
        <v>1896.25</v>
      </c>
      <c r="J8514">
        <v>119494.25</v>
      </c>
      <c r="O8514">
        <v>12.362</v>
      </c>
      <c r="P8514">
        <v>0.16239999999999999</v>
      </c>
      <c r="Q8514">
        <v>156170.875</v>
      </c>
      <c r="R8514" t="s">
        <v>34</v>
      </c>
      <c r="S8514" t="s">
        <v>45</v>
      </c>
      <c r="T8514" t="s">
        <v>63</v>
      </c>
      <c r="V8514" t="s">
        <v>121</v>
      </c>
      <c r="Y8514" t="s">
        <v>29</v>
      </c>
    </row>
    <row r="8515" spans="1:25" x14ac:dyDescent="0.45">
      <c r="A8515" t="s">
        <v>335</v>
      </c>
      <c r="B8515" t="s">
        <v>681</v>
      </c>
      <c r="C8515">
        <v>52168</v>
      </c>
      <c r="D8515">
        <v>1</v>
      </c>
      <c r="F8515">
        <v>2011</v>
      </c>
      <c r="G8515">
        <v>1870</v>
      </c>
      <c r="H8515">
        <v>1857.5</v>
      </c>
      <c r="J8515">
        <v>123132.25</v>
      </c>
      <c r="O8515">
        <v>22.109000000000002</v>
      </c>
      <c r="P8515">
        <v>0.23280000000000001</v>
      </c>
      <c r="Q8515">
        <v>188654.375</v>
      </c>
      <c r="R8515" t="s">
        <v>34</v>
      </c>
      <c r="S8515" t="s">
        <v>45</v>
      </c>
      <c r="T8515" t="s">
        <v>63</v>
      </c>
      <c r="V8515" t="s">
        <v>121</v>
      </c>
      <c r="Y8515" t="s">
        <v>29</v>
      </c>
    </row>
    <row r="8516" spans="1:25" x14ac:dyDescent="0.45">
      <c r="A8516" t="s">
        <v>335</v>
      </c>
      <c r="B8516" t="s">
        <v>681</v>
      </c>
      <c r="C8516">
        <v>52168</v>
      </c>
      <c r="D8516">
        <v>1</v>
      </c>
      <c r="F8516">
        <v>2012</v>
      </c>
      <c r="G8516">
        <v>2246</v>
      </c>
      <c r="H8516">
        <v>2236</v>
      </c>
      <c r="J8516">
        <v>146274</v>
      </c>
      <c r="O8516">
        <v>27.896000000000001</v>
      </c>
      <c r="P8516">
        <v>0.22459999999999999</v>
      </c>
      <c r="Q8516">
        <v>241105</v>
      </c>
      <c r="R8516" t="s">
        <v>34</v>
      </c>
      <c r="S8516" t="s">
        <v>45</v>
      </c>
      <c r="T8516" t="s">
        <v>63</v>
      </c>
      <c r="V8516" t="s">
        <v>121</v>
      </c>
      <c r="Y8516" t="s">
        <v>29</v>
      </c>
    </row>
    <row r="8517" spans="1:25" x14ac:dyDescent="0.45">
      <c r="A8517" t="s">
        <v>335</v>
      </c>
      <c r="B8517" t="s">
        <v>681</v>
      </c>
      <c r="C8517">
        <v>52168</v>
      </c>
      <c r="D8517">
        <v>1</v>
      </c>
      <c r="F8517">
        <v>2013</v>
      </c>
      <c r="G8517">
        <v>462</v>
      </c>
      <c r="H8517">
        <v>458.25</v>
      </c>
      <c r="J8517">
        <v>39344.25</v>
      </c>
      <c r="O8517">
        <v>8.2970000000000006</v>
      </c>
      <c r="P8517">
        <v>0.27579999999999999</v>
      </c>
      <c r="Q8517">
        <v>59851.1</v>
      </c>
      <c r="R8517" t="s">
        <v>34</v>
      </c>
      <c r="S8517" t="s">
        <v>45</v>
      </c>
      <c r="T8517" t="s">
        <v>63</v>
      </c>
      <c r="V8517" t="s">
        <v>121</v>
      </c>
      <c r="Y8517" t="s">
        <v>29</v>
      </c>
    </row>
    <row r="8518" spans="1:25" x14ac:dyDescent="0.45">
      <c r="A8518" t="s">
        <v>335</v>
      </c>
      <c r="B8518" t="s">
        <v>681</v>
      </c>
      <c r="C8518">
        <v>52168</v>
      </c>
      <c r="D8518">
        <v>1</v>
      </c>
      <c r="F8518">
        <v>2014</v>
      </c>
      <c r="G8518">
        <v>2410</v>
      </c>
      <c r="H8518">
        <v>2403.25</v>
      </c>
      <c r="J8518">
        <v>172020.75</v>
      </c>
      <c r="O8518">
        <v>11.669</v>
      </c>
      <c r="P8518">
        <v>0.1103</v>
      </c>
      <c r="Q8518">
        <v>219426.45</v>
      </c>
      <c r="R8518" t="s">
        <v>34</v>
      </c>
      <c r="S8518" t="s">
        <v>45</v>
      </c>
      <c r="T8518" t="s">
        <v>63</v>
      </c>
      <c r="V8518" t="s">
        <v>121</v>
      </c>
      <c r="Y8518" t="s">
        <v>29</v>
      </c>
    </row>
    <row r="8519" spans="1:25" x14ac:dyDescent="0.45">
      <c r="A8519" t="s">
        <v>335</v>
      </c>
      <c r="B8519" t="s">
        <v>681</v>
      </c>
      <c r="C8519">
        <v>52168</v>
      </c>
      <c r="D8519">
        <v>1</v>
      </c>
      <c r="F8519">
        <v>2015</v>
      </c>
      <c r="G8519">
        <v>3543</v>
      </c>
      <c r="H8519">
        <v>3540</v>
      </c>
      <c r="J8519">
        <v>327456.25</v>
      </c>
      <c r="O8519">
        <v>13.265000000000001</v>
      </c>
      <c r="P8519">
        <v>8.4500000000000006E-2</v>
      </c>
      <c r="Q8519">
        <v>312848.55</v>
      </c>
      <c r="R8519" t="s">
        <v>34</v>
      </c>
      <c r="S8519" t="s">
        <v>45</v>
      </c>
      <c r="T8519" t="s">
        <v>63</v>
      </c>
      <c r="V8519" t="s">
        <v>121</v>
      </c>
      <c r="Y8519" t="s">
        <v>30</v>
      </c>
    </row>
    <row r="8520" spans="1:25" x14ac:dyDescent="0.45">
      <c r="A8520" t="s">
        <v>335</v>
      </c>
      <c r="B8520" t="s">
        <v>681</v>
      </c>
      <c r="C8520">
        <v>52168</v>
      </c>
      <c r="D8520">
        <v>1</v>
      </c>
      <c r="F8520">
        <v>2016</v>
      </c>
      <c r="G8520">
        <v>3295</v>
      </c>
      <c r="H8520">
        <v>3285.5</v>
      </c>
      <c r="J8520">
        <v>286325</v>
      </c>
      <c r="O8520">
        <v>43.997</v>
      </c>
      <c r="P8520">
        <v>0.20219999999999999</v>
      </c>
      <c r="Q8520">
        <v>406366.3</v>
      </c>
      <c r="R8520" t="s">
        <v>34</v>
      </c>
      <c r="S8520" t="s">
        <v>45</v>
      </c>
      <c r="T8520" t="s">
        <v>63</v>
      </c>
      <c r="V8520" t="s">
        <v>121</v>
      </c>
      <c r="Y8520" t="s">
        <v>30</v>
      </c>
    </row>
    <row r="8521" spans="1:25" x14ac:dyDescent="0.45">
      <c r="A8521" t="s">
        <v>335</v>
      </c>
      <c r="B8521" t="s">
        <v>681</v>
      </c>
      <c r="C8521">
        <v>52168</v>
      </c>
      <c r="D8521">
        <v>1</v>
      </c>
      <c r="F8521">
        <v>2017</v>
      </c>
      <c r="G8521">
        <v>3643</v>
      </c>
      <c r="H8521">
        <v>3639</v>
      </c>
      <c r="J8521">
        <v>288698.25</v>
      </c>
      <c r="O8521">
        <v>25.236999999999998</v>
      </c>
      <c r="P8521">
        <v>0.1245</v>
      </c>
      <c r="Q8521">
        <v>414736.22499999998</v>
      </c>
      <c r="R8521" t="s">
        <v>34</v>
      </c>
      <c r="S8521" t="s">
        <v>45</v>
      </c>
      <c r="T8521" t="s">
        <v>63</v>
      </c>
      <c r="V8521" t="s">
        <v>121</v>
      </c>
      <c r="Y8521" t="s">
        <v>30</v>
      </c>
    </row>
    <row r="8522" spans="1:25" x14ac:dyDescent="0.45">
      <c r="A8522" t="s">
        <v>335</v>
      </c>
      <c r="B8522" t="s">
        <v>681</v>
      </c>
      <c r="C8522">
        <v>52168</v>
      </c>
      <c r="D8522">
        <v>1</v>
      </c>
      <c r="F8522">
        <v>2018</v>
      </c>
      <c r="G8522">
        <v>3095</v>
      </c>
      <c r="H8522">
        <v>3084</v>
      </c>
      <c r="J8522">
        <v>307809</v>
      </c>
      <c r="O8522">
        <v>20.431000000000001</v>
      </c>
      <c r="P8522">
        <v>0.1016</v>
      </c>
      <c r="Q8522">
        <v>403049.07500000001</v>
      </c>
      <c r="R8522" t="s">
        <v>34</v>
      </c>
      <c r="S8522" t="s">
        <v>45</v>
      </c>
      <c r="T8522" t="s">
        <v>63</v>
      </c>
      <c r="V8522" t="s">
        <v>121</v>
      </c>
      <c r="Y8522" t="s">
        <v>30</v>
      </c>
    </row>
    <row r="8523" spans="1:25" x14ac:dyDescent="0.45">
      <c r="A8523" t="s">
        <v>335</v>
      </c>
      <c r="B8523" t="s">
        <v>681</v>
      </c>
      <c r="C8523">
        <v>52168</v>
      </c>
      <c r="D8523">
        <v>1</v>
      </c>
      <c r="F8523">
        <v>2019</v>
      </c>
      <c r="G8523">
        <v>2788</v>
      </c>
      <c r="H8523">
        <v>2775.5</v>
      </c>
      <c r="J8523">
        <v>237234.75</v>
      </c>
      <c r="O8523">
        <v>11.784000000000001</v>
      </c>
      <c r="P8523">
        <v>7.5999999999999998E-2</v>
      </c>
      <c r="Q8523">
        <v>311959.125</v>
      </c>
      <c r="R8523" t="s">
        <v>34</v>
      </c>
      <c r="S8523" t="s">
        <v>45</v>
      </c>
      <c r="T8523" t="s">
        <v>63</v>
      </c>
      <c r="V8523" t="s">
        <v>121</v>
      </c>
      <c r="Y8523" t="s">
        <v>30</v>
      </c>
    </row>
    <row r="8524" spans="1:25" x14ac:dyDescent="0.45">
      <c r="A8524" t="s">
        <v>335</v>
      </c>
      <c r="B8524" t="s">
        <v>681</v>
      </c>
      <c r="C8524">
        <v>52168</v>
      </c>
      <c r="D8524">
        <v>1</v>
      </c>
      <c r="F8524">
        <v>2020</v>
      </c>
      <c r="G8524">
        <v>3430</v>
      </c>
      <c r="H8524">
        <v>3425.75</v>
      </c>
      <c r="J8524">
        <v>335579</v>
      </c>
      <c r="O8524">
        <v>17.032</v>
      </c>
      <c r="P8524">
        <v>7.7899999999999997E-2</v>
      </c>
      <c r="Q8524">
        <v>436872.07500000001</v>
      </c>
      <c r="R8524" t="s">
        <v>34</v>
      </c>
      <c r="S8524" t="s">
        <v>45</v>
      </c>
      <c r="T8524" t="s">
        <v>63</v>
      </c>
      <c r="V8524" t="s">
        <v>121</v>
      </c>
      <c r="Y8524" t="s">
        <v>30</v>
      </c>
    </row>
    <row r="8525" spans="1:25" x14ac:dyDescent="0.45">
      <c r="A8525" t="s">
        <v>335</v>
      </c>
      <c r="B8525" t="s">
        <v>681</v>
      </c>
      <c r="C8525">
        <v>52168</v>
      </c>
      <c r="D8525">
        <v>1</v>
      </c>
      <c r="F8525">
        <v>2021</v>
      </c>
      <c r="G8525">
        <v>1591</v>
      </c>
      <c r="H8525">
        <v>1575.25</v>
      </c>
      <c r="J8525">
        <v>86372</v>
      </c>
      <c r="O8525">
        <v>5.4729999999999999</v>
      </c>
      <c r="P8525">
        <v>9.3100000000000002E-2</v>
      </c>
      <c r="Q8525">
        <v>117920.575</v>
      </c>
      <c r="R8525" t="s">
        <v>34</v>
      </c>
      <c r="S8525" t="s">
        <v>45</v>
      </c>
      <c r="T8525" t="s">
        <v>63</v>
      </c>
      <c r="V8525" t="s">
        <v>121</v>
      </c>
      <c r="Y8525" t="s">
        <v>30</v>
      </c>
    </row>
    <row r="8526" spans="1:25" x14ac:dyDescent="0.45">
      <c r="A8526" t="s">
        <v>335</v>
      </c>
      <c r="B8526" t="s">
        <v>681</v>
      </c>
      <c r="C8526">
        <v>52168</v>
      </c>
      <c r="D8526">
        <v>1</v>
      </c>
      <c r="F8526">
        <v>2022</v>
      </c>
      <c r="G8526">
        <v>1945</v>
      </c>
      <c r="H8526">
        <v>1935.25</v>
      </c>
      <c r="J8526">
        <v>137068.75</v>
      </c>
      <c r="O8526">
        <v>8.234</v>
      </c>
      <c r="P8526">
        <v>8.7999999999999995E-2</v>
      </c>
      <c r="Q8526">
        <v>184897.05</v>
      </c>
      <c r="R8526" t="s">
        <v>34</v>
      </c>
      <c r="S8526" t="s">
        <v>45</v>
      </c>
      <c r="T8526" t="s">
        <v>63</v>
      </c>
      <c r="V8526" t="s">
        <v>121</v>
      </c>
      <c r="Y8526" t="s">
        <v>30</v>
      </c>
    </row>
    <row r="8527" spans="1:25" x14ac:dyDescent="0.45">
      <c r="A8527" t="s">
        <v>335</v>
      </c>
      <c r="B8527" t="s">
        <v>681</v>
      </c>
      <c r="C8527">
        <v>52168</v>
      </c>
      <c r="D8527">
        <v>1</v>
      </c>
      <c r="F8527">
        <v>2023</v>
      </c>
      <c r="G8527">
        <v>2277</v>
      </c>
      <c r="H8527">
        <v>2267.25</v>
      </c>
      <c r="J8527">
        <v>186962.25</v>
      </c>
      <c r="O8527">
        <v>13.369</v>
      </c>
      <c r="P8527">
        <v>0.10630000000000001</v>
      </c>
      <c r="Q8527">
        <v>249732.05</v>
      </c>
      <c r="R8527" t="s">
        <v>34</v>
      </c>
      <c r="S8527" t="s">
        <v>45</v>
      </c>
      <c r="T8527" t="s">
        <v>63</v>
      </c>
      <c r="V8527" t="s">
        <v>121</v>
      </c>
      <c r="Y8527" t="s">
        <v>30</v>
      </c>
    </row>
    <row r="8528" spans="1:25" x14ac:dyDescent="0.45">
      <c r="A8528" t="s">
        <v>335</v>
      </c>
      <c r="B8528" t="s">
        <v>681</v>
      </c>
      <c r="C8528">
        <v>52168</v>
      </c>
      <c r="D8528">
        <v>1</v>
      </c>
      <c r="F8528">
        <v>2024</v>
      </c>
      <c r="G8528">
        <v>498</v>
      </c>
      <c r="H8528">
        <v>496.5</v>
      </c>
      <c r="J8528">
        <v>28126.75</v>
      </c>
      <c r="O8528">
        <v>1.7629999999999999</v>
      </c>
      <c r="P8528">
        <v>8.7999999999999995E-2</v>
      </c>
      <c r="Q8528">
        <v>40448.224999999999</v>
      </c>
      <c r="R8528" t="s">
        <v>34</v>
      </c>
      <c r="S8528" t="s">
        <v>45</v>
      </c>
      <c r="T8528" t="s">
        <v>63</v>
      </c>
      <c r="V8528" t="s">
        <v>121</v>
      </c>
      <c r="Y8528" t="s">
        <v>30</v>
      </c>
    </row>
    <row r="8529" spans="1:25" x14ac:dyDescent="0.45">
      <c r="A8529" t="s">
        <v>335</v>
      </c>
      <c r="B8529" t="s">
        <v>681</v>
      </c>
      <c r="C8529">
        <v>52168</v>
      </c>
      <c r="D8529">
        <v>2</v>
      </c>
      <c r="F8529">
        <v>2009</v>
      </c>
      <c r="G8529">
        <v>2166</v>
      </c>
      <c r="H8529">
        <v>2151.25</v>
      </c>
      <c r="J8529">
        <v>188595</v>
      </c>
      <c r="O8529">
        <v>116.705</v>
      </c>
      <c r="P8529">
        <v>0.28899999999999998</v>
      </c>
      <c r="Q8529">
        <v>807364.125</v>
      </c>
      <c r="R8529" t="s">
        <v>34</v>
      </c>
      <c r="S8529" t="s">
        <v>45</v>
      </c>
      <c r="T8529" t="s">
        <v>63</v>
      </c>
      <c r="V8529" t="s">
        <v>121</v>
      </c>
      <c r="Y8529" t="s">
        <v>29</v>
      </c>
    </row>
    <row r="8530" spans="1:25" x14ac:dyDescent="0.45">
      <c r="A8530" t="s">
        <v>335</v>
      </c>
      <c r="B8530" t="s">
        <v>681</v>
      </c>
      <c r="C8530">
        <v>52168</v>
      </c>
      <c r="D8530">
        <v>2</v>
      </c>
      <c r="F8530">
        <v>2010</v>
      </c>
      <c r="G8530">
        <v>1281</v>
      </c>
      <c r="H8530">
        <v>1263</v>
      </c>
      <c r="J8530">
        <v>62589.5</v>
      </c>
      <c r="O8530">
        <v>68.518000000000001</v>
      </c>
      <c r="P8530">
        <v>0.28899999999999998</v>
      </c>
      <c r="Q8530">
        <v>474003.9</v>
      </c>
      <c r="R8530" t="s">
        <v>34</v>
      </c>
      <c r="S8530" t="s">
        <v>45</v>
      </c>
      <c r="T8530" t="s">
        <v>63</v>
      </c>
      <c r="V8530" t="s">
        <v>121</v>
      </c>
      <c r="Y8530" t="s">
        <v>29</v>
      </c>
    </row>
    <row r="8531" spans="1:25" x14ac:dyDescent="0.45">
      <c r="A8531" t="s">
        <v>335</v>
      </c>
      <c r="B8531" t="s">
        <v>681</v>
      </c>
      <c r="C8531">
        <v>52168</v>
      </c>
      <c r="D8531">
        <v>2</v>
      </c>
      <c r="F8531">
        <v>2011</v>
      </c>
      <c r="G8531">
        <v>1171</v>
      </c>
      <c r="H8531">
        <v>1149</v>
      </c>
      <c r="J8531">
        <v>69755</v>
      </c>
      <c r="O8531">
        <v>6.9619999999999997</v>
      </c>
      <c r="P8531">
        <v>0.12989999999999999</v>
      </c>
      <c r="Q8531">
        <v>103730.075</v>
      </c>
      <c r="R8531" t="s">
        <v>34</v>
      </c>
      <c r="S8531" t="s">
        <v>45</v>
      </c>
      <c r="T8531" t="s">
        <v>63</v>
      </c>
      <c r="V8531" t="s">
        <v>121</v>
      </c>
      <c r="Y8531" t="s">
        <v>29</v>
      </c>
    </row>
    <row r="8532" spans="1:25" x14ac:dyDescent="0.45">
      <c r="A8532" t="s">
        <v>335</v>
      </c>
      <c r="B8532" t="s">
        <v>681</v>
      </c>
      <c r="C8532">
        <v>52168</v>
      </c>
      <c r="D8532">
        <v>2</v>
      </c>
      <c r="F8532">
        <v>2012</v>
      </c>
      <c r="G8532">
        <v>1267</v>
      </c>
      <c r="H8532">
        <v>1259.25</v>
      </c>
      <c r="J8532">
        <v>69417</v>
      </c>
      <c r="O8532">
        <v>7.5460000000000003</v>
      </c>
      <c r="P8532">
        <v>0.14660000000000001</v>
      </c>
      <c r="Q8532">
        <v>102695.6</v>
      </c>
      <c r="R8532" t="s">
        <v>34</v>
      </c>
      <c r="S8532" t="s">
        <v>45</v>
      </c>
      <c r="T8532" t="s">
        <v>63</v>
      </c>
      <c r="V8532" t="s">
        <v>121</v>
      </c>
      <c r="Y8532" t="s">
        <v>29</v>
      </c>
    </row>
    <row r="8533" spans="1:25" x14ac:dyDescent="0.45">
      <c r="A8533" t="s">
        <v>335</v>
      </c>
      <c r="B8533" t="s">
        <v>681</v>
      </c>
      <c r="C8533">
        <v>52168</v>
      </c>
      <c r="D8533">
        <v>2</v>
      </c>
      <c r="F8533">
        <v>2013</v>
      </c>
      <c r="G8533">
        <v>3198</v>
      </c>
      <c r="H8533">
        <v>3190.75</v>
      </c>
      <c r="J8533">
        <v>177743</v>
      </c>
      <c r="O8533">
        <v>28.616</v>
      </c>
      <c r="P8533">
        <v>0.2198</v>
      </c>
      <c r="Q8533">
        <v>265279.72499999998</v>
      </c>
      <c r="R8533" t="s">
        <v>34</v>
      </c>
      <c r="S8533" t="s">
        <v>45</v>
      </c>
      <c r="T8533" t="s">
        <v>63</v>
      </c>
      <c r="V8533" t="s">
        <v>121</v>
      </c>
      <c r="Y8533" t="s">
        <v>29</v>
      </c>
    </row>
    <row r="8534" spans="1:25" x14ac:dyDescent="0.45">
      <c r="A8534" t="s">
        <v>335</v>
      </c>
      <c r="B8534" t="s">
        <v>681</v>
      </c>
      <c r="C8534">
        <v>52168</v>
      </c>
      <c r="D8534">
        <v>2</v>
      </c>
      <c r="F8534">
        <v>2014</v>
      </c>
      <c r="G8534">
        <v>963</v>
      </c>
      <c r="H8534">
        <v>957</v>
      </c>
      <c r="J8534">
        <v>42775.25</v>
      </c>
      <c r="O8534">
        <v>3.9609999999999999</v>
      </c>
      <c r="P8534">
        <v>0.1201</v>
      </c>
      <c r="Q8534">
        <v>67324.600000000006</v>
      </c>
      <c r="R8534" t="s">
        <v>34</v>
      </c>
      <c r="S8534" t="s">
        <v>45</v>
      </c>
      <c r="T8534" t="s">
        <v>63</v>
      </c>
      <c r="V8534" t="s">
        <v>121</v>
      </c>
      <c r="Y8534" t="s">
        <v>29</v>
      </c>
    </row>
    <row r="8535" spans="1:25" x14ac:dyDescent="0.45">
      <c r="A8535" t="s">
        <v>335</v>
      </c>
      <c r="B8535" t="s">
        <v>681</v>
      </c>
      <c r="C8535">
        <v>52168</v>
      </c>
      <c r="D8535">
        <v>2</v>
      </c>
      <c r="F8535">
        <v>2015</v>
      </c>
      <c r="G8535">
        <v>0</v>
      </c>
      <c r="H8535">
        <v>0</v>
      </c>
      <c r="R8535" t="s">
        <v>34</v>
      </c>
      <c r="S8535" t="s">
        <v>45</v>
      </c>
      <c r="T8535" t="s">
        <v>63</v>
      </c>
      <c r="V8535" t="s">
        <v>121</v>
      </c>
    </row>
    <row r="8536" spans="1:25" x14ac:dyDescent="0.45">
      <c r="A8536" t="s">
        <v>335</v>
      </c>
      <c r="B8536" t="s">
        <v>681</v>
      </c>
      <c r="C8536">
        <v>52168</v>
      </c>
      <c r="D8536">
        <v>2</v>
      </c>
      <c r="F8536">
        <v>2016</v>
      </c>
      <c r="G8536">
        <v>0</v>
      </c>
      <c r="H8536">
        <v>0</v>
      </c>
      <c r="R8536" t="s">
        <v>34</v>
      </c>
      <c r="S8536" t="s">
        <v>45</v>
      </c>
      <c r="T8536" t="s">
        <v>63</v>
      </c>
      <c r="V8536" t="s">
        <v>121</v>
      </c>
    </row>
    <row r="8537" spans="1:25" x14ac:dyDescent="0.45">
      <c r="A8537" t="s">
        <v>335</v>
      </c>
      <c r="B8537" t="s">
        <v>681</v>
      </c>
      <c r="C8537">
        <v>52168</v>
      </c>
      <c r="D8537">
        <v>4</v>
      </c>
      <c r="F8537">
        <v>2010</v>
      </c>
      <c r="G8537">
        <v>2519</v>
      </c>
      <c r="H8537">
        <v>2505.5</v>
      </c>
      <c r="I8537">
        <v>25604</v>
      </c>
      <c r="O8537">
        <v>1.0629999999999999</v>
      </c>
      <c r="P8537">
        <v>8.5000000000000006E-3</v>
      </c>
      <c r="Q8537">
        <v>261356.35</v>
      </c>
      <c r="R8537" t="s">
        <v>34</v>
      </c>
      <c r="S8537" t="s">
        <v>38</v>
      </c>
      <c r="T8537" t="s">
        <v>89</v>
      </c>
      <c r="V8537" t="s">
        <v>228</v>
      </c>
      <c r="Y8537" t="s">
        <v>29</v>
      </c>
    </row>
    <row r="8538" spans="1:25" x14ac:dyDescent="0.45">
      <c r="A8538" t="s">
        <v>335</v>
      </c>
      <c r="B8538" t="s">
        <v>681</v>
      </c>
      <c r="C8538">
        <v>52168</v>
      </c>
      <c r="D8538">
        <v>4</v>
      </c>
      <c r="F8538">
        <v>2011</v>
      </c>
      <c r="G8538">
        <v>1979</v>
      </c>
      <c r="H8538">
        <v>1976.5</v>
      </c>
      <c r="I8538">
        <v>18788.25</v>
      </c>
      <c r="O8538">
        <v>0.67200000000000004</v>
      </c>
      <c r="P8538">
        <v>6.0000000000000001E-3</v>
      </c>
      <c r="Q8538">
        <v>230137.07500000001</v>
      </c>
      <c r="R8538" t="s">
        <v>34</v>
      </c>
      <c r="S8538" t="s">
        <v>38</v>
      </c>
      <c r="T8538" t="s">
        <v>89</v>
      </c>
      <c r="V8538" t="s">
        <v>228</v>
      </c>
      <c r="Y8538" t="s">
        <v>29</v>
      </c>
    </row>
    <row r="8539" spans="1:25" x14ac:dyDescent="0.45">
      <c r="A8539" t="s">
        <v>335</v>
      </c>
      <c r="B8539" t="s">
        <v>681</v>
      </c>
      <c r="C8539">
        <v>52168</v>
      </c>
      <c r="D8539">
        <v>4</v>
      </c>
      <c r="F8539">
        <v>2012</v>
      </c>
      <c r="G8539">
        <v>2296</v>
      </c>
      <c r="H8539">
        <v>2278.25</v>
      </c>
      <c r="I8539">
        <v>24264.25</v>
      </c>
      <c r="O8539">
        <v>56.713999999999999</v>
      </c>
      <c r="P8539">
        <v>0.40529999999999999</v>
      </c>
      <c r="Q8539">
        <v>277738.125</v>
      </c>
      <c r="R8539" t="s">
        <v>34</v>
      </c>
      <c r="S8539" t="s">
        <v>38</v>
      </c>
      <c r="T8539" t="s">
        <v>89</v>
      </c>
      <c r="V8539" t="s">
        <v>228</v>
      </c>
      <c r="Y8539" t="s">
        <v>29</v>
      </c>
    </row>
    <row r="8540" spans="1:25" x14ac:dyDescent="0.45">
      <c r="A8540" t="s">
        <v>335</v>
      </c>
      <c r="B8540" t="s">
        <v>681</v>
      </c>
      <c r="C8540">
        <v>52168</v>
      </c>
      <c r="D8540">
        <v>4</v>
      </c>
      <c r="F8540">
        <v>2013</v>
      </c>
      <c r="G8540">
        <v>2378</v>
      </c>
      <c r="H8540">
        <v>2369.75</v>
      </c>
      <c r="I8540">
        <v>26747.75</v>
      </c>
      <c r="O8540">
        <v>86.38</v>
      </c>
      <c r="P8540">
        <v>0.56689999999999996</v>
      </c>
      <c r="Q8540">
        <v>311716.34999999998</v>
      </c>
      <c r="R8540" t="s">
        <v>34</v>
      </c>
      <c r="S8540" t="s">
        <v>38</v>
      </c>
      <c r="T8540" t="s">
        <v>89</v>
      </c>
      <c r="V8540" t="s">
        <v>228</v>
      </c>
      <c r="Y8540" t="s">
        <v>29</v>
      </c>
    </row>
    <row r="8541" spans="1:25" x14ac:dyDescent="0.45">
      <c r="A8541" t="s">
        <v>335</v>
      </c>
      <c r="B8541" t="s">
        <v>681</v>
      </c>
      <c r="C8541">
        <v>52168</v>
      </c>
      <c r="D8541">
        <v>4</v>
      </c>
      <c r="F8541">
        <v>2014</v>
      </c>
      <c r="G8541">
        <v>1426</v>
      </c>
      <c r="H8541">
        <v>1412.75</v>
      </c>
      <c r="I8541">
        <v>14644.5</v>
      </c>
      <c r="O8541">
        <v>3.0680000000000001</v>
      </c>
      <c r="P8541">
        <v>3.9399999999999998E-2</v>
      </c>
      <c r="Q8541">
        <v>170642.35</v>
      </c>
      <c r="R8541" t="s">
        <v>34</v>
      </c>
      <c r="S8541" t="s">
        <v>38</v>
      </c>
      <c r="T8541" t="s">
        <v>89</v>
      </c>
      <c r="V8541" t="s">
        <v>228</v>
      </c>
      <c r="Y8541" t="s">
        <v>29</v>
      </c>
    </row>
    <row r="8542" spans="1:25" x14ac:dyDescent="0.45">
      <c r="A8542" t="s">
        <v>335</v>
      </c>
      <c r="B8542" t="s">
        <v>681</v>
      </c>
      <c r="C8542">
        <v>52168</v>
      </c>
      <c r="D8542">
        <v>4</v>
      </c>
      <c r="F8542">
        <v>2015</v>
      </c>
      <c r="G8542">
        <v>1878</v>
      </c>
      <c r="H8542">
        <v>1864</v>
      </c>
      <c r="I8542">
        <v>19813</v>
      </c>
      <c r="O8542">
        <v>0.93500000000000005</v>
      </c>
      <c r="P8542">
        <v>8.6E-3</v>
      </c>
      <c r="Q8542">
        <v>224107.47500000001</v>
      </c>
      <c r="R8542" t="s">
        <v>34</v>
      </c>
      <c r="S8542" t="s">
        <v>38</v>
      </c>
      <c r="T8542" t="s">
        <v>89</v>
      </c>
      <c r="V8542" t="s">
        <v>228</v>
      </c>
      <c r="Y8542" t="s">
        <v>30</v>
      </c>
    </row>
    <row r="8543" spans="1:25" x14ac:dyDescent="0.45">
      <c r="A8543" t="s">
        <v>335</v>
      </c>
      <c r="B8543" t="s">
        <v>681</v>
      </c>
      <c r="C8543">
        <v>52168</v>
      </c>
      <c r="D8543">
        <v>4</v>
      </c>
      <c r="F8543">
        <v>2016</v>
      </c>
      <c r="G8543">
        <v>1679</v>
      </c>
      <c r="H8543">
        <v>1666</v>
      </c>
      <c r="I8543">
        <v>19377.75</v>
      </c>
      <c r="O8543">
        <v>54.521000000000001</v>
      </c>
      <c r="P8543">
        <v>0.4945</v>
      </c>
      <c r="Q8543">
        <v>205182.2</v>
      </c>
      <c r="R8543" t="s">
        <v>34</v>
      </c>
      <c r="S8543" t="s">
        <v>38</v>
      </c>
      <c r="T8543" t="s">
        <v>89</v>
      </c>
      <c r="V8543" t="s">
        <v>228</v>
      </c>
      <c r="Y8543" t="s">
        <v>30</v>
      </c>
    </row>
    <row r="8544" spans="1:25" x14ac:dyDescent="0.45">
      <c r="A8544" t="s">
        <v>335</v>
      </c>
      <c r="B8544" t="s">
        <v>681</v>
      </c>
      <c r="C8544">
        <v>52168</v>
      </c>
      <c r="D8544">
        <v>4</v>
      </c>
      <c r="F8544">
        <v>2017</v>
      </c>
      <c r="G8544">
        <v>1279</v>
      </c>
      <c r="H8544">
        <v>1267.5</v>
      </c>
      <c r="I8544">
        <v>14783.75</v>
      </c>
      <c r="O8544">
        <v>0.60199999999999998</v>
      </c>
      <c r="P8544">
        <v>7.7999999999999996E-3</v>
      </c>
      <c r="Q8544">
        <v>163878.125</v>
      </c>
      <c r="R8544" t="s">
        <v>34</v>
      </c>
      <c r="S8544" t="s">
        <v>38</v>
      </c>
      <c r="T8544" t="s">
        <v>89</v>
      </c>
      <c r="V8544" t="s">
        <v>228</v>
      </c>
      <c r="Y8544" t="s">
        <v>30</v>
      </c>
    </row>
    <row r="8545" spans="1:25" x14ac:dyDescent="0.45">
      <c r="A8545" t="s">
        <v>335</v>
      </c>
      <c r="B8545" t="s">
        <v>681</v>
      </c>
      <c r="C8545">
        <v>52168</v>
      </c>
      <c r="D8545">
        <v>4</v>
      </c>
      <c r="F8545">
        <v>2018</v>
      </c>
      <c r="G8545">
        <v>1618</v>
      </c>
      <c r="H8545">
        <v>1601.25</v>
      </c>
      <c r="I8545">
        <v>18588.75</v>
      </c>
      <c r="O8545">
        <v>0.8</v>
      </c>
      <c r="P8545">
        <v>7.9000000000000008E-3</v>
      </c>
      <c r="Q8545">
        <v>211507.8</v>
      </c>
      <c r="R8545" t="s">
        <v>34</v>
      </c>
      <c r="S8545" t="s">
        <v>38</v>
      </c>
      <c r="T8545" t="s">
        <v>89</v>
      </c>
      <c r="V8545" t="s">
        <v>228</v>
      </c>
      <c r="Y8545" t="s">
        <v>30</v>
      </c>
    </row>
    <row r="8546" spans="1:25" x14ac:dyDescent="0.45">
      <c r="A8546" t="s">
        <v>335</v>
      </c>
      <c r="B8546" t="s">
        <v>681</v>
      </c>
      <c r="C8546">
        <v>52168</v>
      </c>
      <c r="D8546">
        <v>4</v>
      </c>
      <c r="F8546">
        <v>2019</v>
      </c>
      <c r="G8546">
        <v>1820</v>
      </c>
      <c r="H8546">
        <v>1807.75</v>
      </c>
      <c r="I8546">
        <v>20755</v>
      </c>
      <c r="O8546">
        <v>1.1659999999999999</v>
      </c>
      <c r="P8546">
        <v>1.03E-2</v>
      </c>
      <c r="Q8546">
        <v>233919.5</v>
      </c>
      <c r="R8546" t="s">
        <v>34</v>
      </c>
      <c r="S8546" t="s">
        <v>38</v>
      </c>
      <c r="T8546" t="s">
        <v>89</v>
      </c>
      <c r="V8546" t="s">
        <v>228</v>
      </c>
      <c r="Y8546" t="s">
        <v>30</v>
      </c>
    </row>
    <row r="8547" spans="1:25" x14ac:dyDescent="0.45">
      <c r="A8547" t="s">
        <v>335</v>
      </c>
      <c r="B8547" t="s">
        <v>681</v>
      </c>
      <c r="C8547">
        <v>52168</v>
      </c>
      <c r="D8547">
        <v>4</v>
      </c>
      <c r="F8547">
        <v>2020</v>
      </c>
      <c r="G8547">
        <v>2135</v>
      </c>
      <c r="H8547">
        <v>2116.75</v>
      </c>
      <c r="I8547">
        <v>24192.25</v>
      </c>
      <c r="O8547">
        <v>0.53900000000000003</v>
      </c>
      <c r="P8547">
        <v>4.1000000000000003E-3</v>
      </c>
      <c r="Q8547">
        <v>273961.45</v>
      </c>
      <c r="R8547" t="s">
        <v>34</v>
      </c>
      <c r="S8547" t="s">
        <v>38</v>
      </c>
      <c r="T8547" t="s">
        <v>89</v>
      </c>
      <c r="V8547" t="s">
        <v>228</v>
      </c>
      <c r="Y8547" t="s">
        <v>30</v>
      </c>
    </row>
    <row r="8548" spans="1:25" x14ac:dyDescent="0.45">
      <c r="A8548" t="s">
        <v>335</v>
      </c>
      <c r="B8548" t="s">
        <v>681</v>
      </c>
      <c r="C8548">
        <v>52168</v>
      </c>
      <c r="D8548">
        <v>4</v>
      </c>
      <c r="F8548">
        <v>2021</v>
      </c>
      <c r="G8548">
        <v>3548</v>
      </c>
      <c r="H8548">
        <v>3528.5</v>
      </c>
      <c r="I8548">
        <v>35857.75</v>
      </c>
      <c r="O8548">
        <v>1.4359999999999999</v>
      </c>
      <c r="P8548">
        <v>8.2000000000000007E-3</v>
      </c>
      <c r="Q8548">
        <v>430926.07500000001</v>
      </c>
      <c r="R8548" t="s">
        <v>34</v>
      </c>
      <c r="S8548" t="s">
        <v>38</v>
      </c>
      <c r="T8548" t="s">
        <v>89</v>
      </c>
      <c r="V8548" t="s">
        <v>228</v>
      </c>
      <c r="Y8548" t="s">
        <v>30</v>
      </c>
    </row>
    <row r="8549" spans="1:25" x14ac:dyDescent="0.45">
      <c r="A8549" t="s">
        <v>335</v>
      </c>
      <c r="B8549" t="s">
        <v>681</v>
      </c>
      <c r="C8549">
        <v>52168</v>
      </c>
      <c r="D8549">
        <v>4</v>
      </c>
      <c r="F8549">
        <v>2022</v>
      </c>
      <c r="G8549">
        <v>2319</v>
      </c>
      <c r="H8549">
        <v>2303</v>
      </c>
      <c r="I8549">
        <v>26060</v>
      </c>
      <c r="O8549">
        <v>4.0830000000000002</v>
      </c>
      <c r="P8549">
        <v>2.8000000000000001E-2</v>
      </c>
      <c r="Q8549">
        <v>303574.09999999998</v>
      </c>
      <c r="R8549" t="s">
        <v>34</v>
      </c>
      <c r="S8549" t="s">
        <v>38</v>
      </c>
      <c r="T8549" t="s">
        <v>89</v>
      </c>
      <c r="V8549" t="s">
        <v>228</v>
      </c>
      <c r="Y8549" t="s">
        <v>30</v>
      </c>
    </row>
    <row r="8550" spans="1:25" x14ac:dyDescent="0.45">
      <c r="A8550" t="s">
        <v>335</v>
      </c>
      <c r="B8550" t="s">
        <v>681</v>
      </c>
      <c r="C8550">
        <v>52168</v>
      </c>
      <c r="D8550">
        <v>4</v>
      </c>
      <c r="F8550">
        <v>2023</v>
      </c>
      <c r="G8550">
        <v>2511</v>
      </c>
      <c r="H8550">
        <v>2501.5</v>
      </c>
      <c r="I8550">
        <v>28177.5</v>
      </c>
      <c r="O8550">
        <v>2.5830000000000002</v>
      </c>
      <c r="P8550">
        <v>1.54E-2</v>
      </c>
      <c r="Q8550">
        <v>323851.8</v>
      </c>
      <c r="R8550" t="s">
        <v>34</v>
      </c>
      <c r="S8550" t="s">
        <v>38</v>
      </c>
      <c r="T8550" t="s">
        <v>89</v>
      </c>
      <c r="V8550" t="s">
        <v>228</v>
      </c>
      <c r="Y8550" t="s">
        <v>30</v>
      </c>
    </row>
    <row r="8551" spans="1:25" x14ac:dyDescent="0.45">
      <c r="A8551" t="s">
        <v>335</v>
      </c>
      <c r="B8551" t="s">
        <v>681</v>
      </c>
      <c r="C8551">
        <v>52168</v>
      </c>
      <c r="D8551">
        <v>4</v>
      </c>
      <c r="F8551">
        <v>2024</v>
      </c>
      <c r="G8551">
        <v>1264</v>
      </c>
      <c r="H8551">
        <v>1256</v>
      </c>
      <c r="I8551">
        <v>15312.5</v>
      </c>
      <c r="O8551">
        <v>6.032</v>
      </c>
      <c r="P8551">
        <v>6.9000000000000006E-2</v>
      </c>
      <c r="Q8551">
        <v>176233.67499999999</v>
      </c>
      <c r="R8551" t="s">
        <v>34</v>
      </c>
      <c r="S8551" t="s">
        <v>38</v>
      </c>
      <c r="T8551" t="s">
        <v>89</v>
      </c>
      <c r="V8551" t="s">
        <v>228</v>
      </c>
      <c r="Y8551" t="s">
        <v>30</v>
      </c>
    </row>
    <row r="8552" spans="1:25" x14ac:dyDescent="0.45">
      <c r="A8552" t="s">
        <v>335</v>
      </c>
      <c r="B8552" t="s">
        <v>681</v>
      </c>
      <c r="C8552">
        <v>52168</v>
      </c>
      <c r="D8552">
        <v>6</v>
      </c>
      <c r="F8552">
        <v>2010</v>
      </c>
      <c r="G8552">
        <v>682</v>
      </c>
      <c r="H8552">
        <v>660</v>
      </c>
      <c r="I8552">
        <v>6169.25</v>
      </c>
      <c r="O8552">
        <v>0.19600000000000001</v>
      </c>
      <c r="P8552">
        <v>7.7999999999999996E-3</v>
      </c>
      <c r="Q8552">
        <v>63121.9</v>
      </c>
      <c r="R8552" t="s">
        <v>34</v>
      </c>
      <c r="S8552" t="s">
        <v>38</v>
      </c>
      <c r="T8552" t="s">
        <v>89</v>
      </c>
      <c r="V8552" t="s">
        <v>228</v>
      </c>
      <c r="Y8552" t="s">
        <v>29</v>
      </c>
    </row>
    <row r="8553" spans="1:25" x14ac:dyDescent="0.45">
      <c r="A8553" t="s">
        <v>335</v>
      </c>
      <c r="B8553" t="s">
        <v>681</v>
      </c>
      <c r="C8553">
        <v>52168</v>
      </c>
      <c r="D8553">
        <v>6</v>
      </c>
      <c r="F8553">
        <v>2011</v>
      </c>
      <c r="G8553">
        <v>3219</v>
      </c>
      <c r="H8553">
        <v>3204.75</v>
      </c>
      <c r="I8553">
        <v>33252</v>
      </c>
      <c r="O8553">
        <v>1.1399999999999999</v>
      </c>
      <c r="P8553">
        <v>6.4999999999999997E-3</v>
      </c>
      <c r="Q8553">
        <v>374778.125</v>
      </c>
      <c r="R8553" t="s">
        <v>34</v>
      </c>
      <c r="S8553" t="s">
        <v>38</v>
      </c>
      <c r="T8553" t="s">
        <v>89</v>
      </c>
      <c r="V8553" t="s">
        <v>228</v>
      </c>
      <c r="Y8553" t="s">
        <v>29</v>
      </c>
    </row>
    <row r="8554" spans="1:25" x14ac:dyDescent="0.45">
      <c r="A8554" t="s">
        <v>335</v>
      </c>
      <c r="B8554" t="s">
        <v>681</v>
      </c>
      <c r="C8554">
        <v>52168</v>
      </c>
      <c r="D8554">
        <v>6</v>
      </c>
      <c r="F8554">
        <v>2012</v>
      </c>
      <c r="G8554">
        <v>1337</v>
      </c>
      <c r="H8554">
        <v>1325.25</v>
      </c>
      <c r="I8554">
        <v>13298</v>
      </c>
      <c r="O8554">
        <v>28.030999999999999</v>
      </c>
      <c r="P8554">
        <v>0.36520000000000002</v>
      </c>
      <c r="Q8554">
        <v>156887.52499999999</v>
      </c>
      <c r="R8554" t="s">
        <v>34</v>
      </c>
      <c r="S8554" t="s">
        <v>38</v>
      </c>
      <c r="T8554" t="s">
        <v>89</v>
      </c>
      <c r="V8554" t="s">
        <v>228</v>
      </c>
      <c r="Y8554" t="s">
        <v>29</v>
      </c>
    </row>
    <row r="8555" spans="1:25" x14ac:dyDescent="0.45">
      <c r="A8555" t="s">
        <v>335</v>
      </c>
      <c r="B8555" t="s">
        <v>681</v>
      </c>
      <c r="C8555">
        <v>52168</v>
      </c>
      <c r="D8555">
        <v>6</v>
      </c>
      <c r="F8555">
        <v>2013</v>
      </c>
      <c r="G8555">
        <v>1449</v>
      </c>
      <c r="H8555">
        <v>1439.25</v>
      </c>
      <c r="I8555">
        <v>16326</v>
      </c>
      <c r="O8555">
        <v>30.896000000000001</v>
      </c>
      <c r="P8555">
        <v>0.35170000000000001</v>
      </c>
      <c r="Q8555">
        <v>198649.5</v>
      </c>
      <c r="R8555" t="s">
        <v>34</v>
      </c>
      <c r="S8555" t="s">
        <v>38</v>
      </c>
      <c r="T8555" t="s">
        <v>89</v>
      </c>
      <c r="V8555" t="s">
        <v>228</v>
      </c>
      <c r="Y8555" t="s">
        <v>29</v>
      </c>
    </row>
    <row r="8556" spans="1:25" x14ac:dyDescent="0.45">
      <c r="A8556" t="s">
        <v>335</v>
      </c>
      <c r="B8556" t="s">
        <v>681</v>
      </c>
      <c r="C8556">
        <v>52168</v>
      </c>
      <c r="D8556">
        <v>6</v>
      </c>
      <c r="F8556">
        <v>2014</v>
      </c>
      <c r="G8556">
        <v>2213</v>
      </c>
      <c r="H8556">
        <v>2197.25</v>
      </c>
      <c r="I8556">
        <v>24223.25</v>
      </c>
      <c r="O8556">
        <v>1.0009999999999999</v>
      </c>
      <c r="P8556">
        <v>7.7999999999999996E-3</v>
      </c>
      <c r="Q8556">
        <v>274175.15000000002</v>
      </c>
      <c r="R8556" t="s">
        <v>34</v>
      </c>
      <c r="S8556" t="s">
        <v>38</v>
      </c>
      <c r="T8556" t="s">
        <v>89</v>
      </c>
      <c r="V8556" t="s">
        <v>228</v>
      </c>
      <c r="Y8556" t="s">
        <v>29</v>
      </c>
    </row>
    <row r="8557" spans="1:25" x14ac:dyDescent="0.45">
      <c r="A8557" t="s">
        <v>335</v>
      </c>
      <c r="B8557" t="s">
        <v>681</v>
      </c>
      <c r="C8557">
        <v>52168</v>
      </c>
      <c r="D8557">
        <v>6</v>
      </c>
      <c r="F8557">
        <v>2015</v>
      </c>
      <c r="G8557">
        <v>1646</v>
      </c>
      <c r="H8557">
        <v>1633.75</v>
      </c>
      <c r="I8557">
        <v>17746.75</v>
      </c>
      <c r="O8557">
        <v>4.6100000000000003</v>
      </c>
      <c r="P8557">
        <v>4.58E-2</v>
      </c>
      <c r="Q8557">
        <v>202922.8</v>
      </c>
      <c r="R8557" t="s">
        <v>34</v>
      </c>
      <c r="S8557" t="s">
        <v>38</v>
      </c>
      <c r="T8557" t="s">
        <v>89</v>
      </c>
      <c r="V8557" t="s">
        <v>228</v>
      </c>
      <c r="Y8557" t="s">
        <v>30</v>
      </c>
    </row>
    <row r="8558" spans="1:25" x14ac:dyDescent="0.45">
      <c r="A8558" t="s">
        <v>335</v>
      </c>
      <c r="B8558" t="s">
        <v>681</v>
      </c>
      <c r="C8558">
        <v>52168</v>
      </c>
      <c r="D8558">
        <v>6</v>
      </c>
      <c r="F8558">
        <v>2016</v>
      </c>
      <c r="G8558">
        <v>1805</v>
      </c>
      <c r="H8558">
        <v>1790.25</v>
      </c>
      <c r="I8558">
        <v>19345</v>
      </c>
      <c r="O8558">
        <v>71.031999999999996</v>
      </c>
      <c r="P8558">
        <v>0.61170000000000002</v>
      </c>
      <c r="Q8558">
        <v>236098.05</v>
      </c>
      <c r="R8558" t="s">
        <v>34</v>
      </c>
      <c r="S8558" t="s">
        <v>38</v>
      </c>
      <c r="T8558" t="s">
        <v>89</v>
      </c>
      <c r="V8558" t="s">
        <v>228</v>
      </c>
      <c r="Y8558" t="s">
        <v>30</v>
      </c>
    </row>
    <row r="8559" spans="1:25" x14ac:dyDescent="0.45">
      <c r="A8559" t="s">
        <v>335</v>
      </c>
      <c r="B8559" t="s">
        <v>681</v>
      </c>
      <c r="C8559">
        <v>52168</v>
      </c>
      <c r="D8559">
        <v>6</v>
      </c>
      <c r="F8559">
        <v>2017</v>
      </c>
      <c r="G8559">
        <v>1976</v>
      </c>
      <c r="H8559">
        <v>1963.5</v>
      </c>
      <c r="I8559">
        <v>23184.25</v>
      </c>
      <c r="O8559">
        <v>71.716999999999999</v>
      </c>
      <c r="P8559">
        <v>0.56610000000000005</v>
      </c>
      <c r="Q8559">
        <v>259067.52499999999</v>
      </c>
      <c r="R8559" t="s">
        <v>34</v>
      </c>
      <c r="S8559" t="s">
        <v>38</v>
      </c>
      <c r="T8559" t="s">
        <v>89</v>
      </c>
      <c r="V8559" t="s">
        <v>228</v>
      </c>
      <c r="Y8559" t="s">
        <v>30</v>
      </c>
    </row>
    <row r="8560" spans="1:25" x14ac:dyDescent="0.45">
      <c r="A8560" t="s">
        <v>335</v>
      </c>
      <c r="B8560" t="s">
        <v>681</v>
      </c>
      <c r="C8560">
        <v>52168</v>
      </c>
      <c r="D8560">
        <v>6</v>
      </c>
      <c r="F8560">
        <v>2018</v>
      </c>
      <c r="G8560">
        <v>2004</v>
      </c>
      <c r="H8560">
        <v>1993.75</v>
      </c>
      <c r="I8560">
        <v>23481</v>
      </c>
      <c r="O8560">
        <v>57.564</v>
      </c>
      <c r="P8560">
        <v>0.434</v>
      </c>
      <c r="Q8560">
        <v>264828.875</v>
      </c>
      <c r="R8560" t="s">
        <v>34</v>
      </c>
      <c r="S8560" t="s">
        <v>38</v>
      </c>
      <c r="T8560" t="s">
        <v>89</v>
      </c>
      <c r="V8560" t="s">
        <v>228</v>
      </c>
      <c r="Y8560" t="s">
        <v>30</v>
      </c>
    </row>
    <row r="8561" spans="1:25" x14ac:dyDescent="0.45">
      <c r="A8561" t="s">
        <v>335</v>
      </c>
      <c r="B8561" t="s">
        <v>681</v>
      </c>
      <c r="C8561">
        <v>52168</v>
      </c>
      <c r="D8561">
        <v>6</v>
      </c>
      <c r="F8561">
        <v>2019</v>
      </c>
      <c r="G8561">
        <v>2465</v>
      </c>
      <c r="H8561">
        <v>2455.25</v>
      </c>
      <c r="I8561">
        <v>29062.25</v>
      </c>
      <c r="O8561">
        <v>6.6870000000000003</v>
      </c>
      <c r="P8561">
        <v>4.3499999999999997E-2</v>
      </c>
      <c r="Q8561">
        <v>328231.95</v>
      </c>
      <c r="R8561" t="s">
        <v>34</v>
      </c>
      <c r="S8561" t="s">
        <v>38</v>
      </c>
      <c r="T8561" t="s">
        <v>89</v>
      </c>
      <c r="V8561" t="s">
        <v>228</v>
      </c>
      <c r="Y8561" t="s">
        <v>30</v>
      </c>
    </row>
    <row r="8562" spans="1:25" x14ac:dyDescent="0.45">
      <c r="A8562" t="s">
        <v>335</v>
      </c>
      <c r="B8562" t="s">
        <v>681</v>
      </c>
      <c r="C8562">
        <v>52168</v>
      </c>
      <c r="D8562">
        <v>6</v>
      </c>
      <c r="F8562">
        <v>2020</v>
      </c>
      <c r="G8562">
        <v>2598</v>
      </c>
      <c r="H8562">
        <v>2585.5</v>
      </c>
      <c r="I8562">
        <v>30375.5</v>
      </c>
      <c r="O8562">
        <v>1.804</v>
      </c>
      <c r="P8562">
        <v>1.14E-2</v>
      </c>
      <c r="Q8562">
        <v>357555.07500000001</v>
      </c>
      <c r="R8562" t="s">
        <v>34</v>
      </c>
      <c r="S8562" t="s">
        <v>38</v>
      </c>
      <c r="T8562" t="s">
        <v>89</v>
      </c>
      <c r="V8562" t="s">
        <v>228</v>
      </c>
      <c r="Y8562" t="s">
        <v>30</v>
      </c>
    </row>
    <row r="8563" spans="1:25" x14ac:dyDescent="0.45">
      <c r="A8563" t="s">
        <v>335</v>
      </c>
      <c r="B8563" t="s">
        <v>681</v>
      </c>
      <c r="C8563">
        <v>52168</v>
      </c>
      <c r="D8563">
        <v>6</v>
      </c>
      <c r="F8563">
        <v>2021</v>
      </c>
      <c r="G8563">
        <v>3169</v>
      </c>
      <c r="H8563">
        <v>3151</v>
      </c>
      <c r="I8563">
        <v>33966</v>
      </c>
      <c r="O8563">
        <v>5.3070000000000004</v>
      </c>
      <c r="P8563">
        <v>2.8500000000000001E-2</v>
      </c>
      <c r="Q8563">
        <v>420995.25</v>
      </c>
      <c r="R8563" t="s">
        <v>34</v>
      </c>
      <c r="S8563" t="s">
        <v>38</v>
      </c>
      <c r="T8563" t="s">
        <v>89</v>
      </c>
      <c r="V8563" t="s">
        <v>228</v>
      </c>
      <c r="Y8563" t="s">
        <v>30</v>
      </c>
    </row>
    <row r="8564" spans="1:25" x14ac:dyDescent="0.45">
      <c r="A8564" t="s">
        <v>335</v>
      </c>
      <c r="B8564" t="s">
        <v>681</v>
      </c>
      <c r="C8564">
        <v>52168</v>
      </c>
      <c r="D8564">
        <v>6</v>
      </c>
      <c r="F8564">
        <v>2022</v>
      </c>
      <c r="G8564">
        <v>2633</v>
      </c>
      <c r="H8564">
        <v>2622.25</v>
      </c>
      <c r="I8564">
        <v>31356.75</v>
      </c>
      <c r="O8564">
        <v>0.61099999999999999</v>
      </c>
      <c r="P8564">
        <v>3.5000000000000001E-3</v>
      </c>
      <c r="Q8564">
        <v>371643.92499999999</v>
      </c>
      <c r="R8564" t="s">
        <v>34</v>
      </c>
      <c r="S8564" t="s">
        <v>38</v>
      </c>
      <c r="T8564" t="s">
        <v>89</v>
      </c>
      <c r="V8564" t="s">
        <v>228</v>
      </c>
      <c r="Y8564" t="s">
        <v>30</v>
      </c>
    </row>
    <row r="8565" spans="1:25" x14ac:dyDescent="0.45">
      <c r="A8565" t="s">
        <v>335</v>
      </c>
      <c r="B8565" t="s">
        <v>681</v>
      </c>
      <c r="C8565">
        <v>52168</v>
      </c>
      <c r="D8565">
        <v>6</v>
      </c>
      <c r="F8565">
        <v>2023</v>
      </c>
      <c r="G8565">
        <v>2277</v>
      </c>
      <c r="H8565">
        <v>2270.75</v>
      </c>
      <c r="I8565">
        <v>26900.5</v>
      </c>
      <c r="O8565">
        <v>0.56200000000000006</v>
      </c>
      <c r="P8565">
        <v>3.7000000000000002E-3</v>
      </c>
      <c r="Q8565">
        <v>307709.02500000002</v>
      </c>
      <c r="R8565" t="s">
        <v>34</v>
      </c>
      <c r="S8565" t="s">
        <v>38</v>
      </c>
      <c r="T8565" t="s">
        <v>89</v>
      </c>
      <c r="V8565" t="s">
        <v>228</v>
      </c>
      <c r="Y8565" t="s">
        <v>30</v>
      </c>
    </row>
    <row r="8566" spans="1:25" x14ac:dyDescent="0.45">
      <c r="A8566" t="s">
        <v>335</v>
      </c>
      <c r="B8566" t="s">
        <v>681</v>
      </c>
      <c r="C8566">
        <v>52168</v>
      </c>
      <c r="D8566">
        <v>6</v>
      </c>
      <c r="F8566">
        <v>2024</v>
      </c>
      <c r="G8566">
        <v>0</v>
      </c>
      <c r="H8566">
        <v>0</v>
      </c>
      <c r="R8566" t="s">
        <v>34</v>
      </c>
      <c r="S8566" t="s">
        <v>38</v>
      </c>
      <c r="T8566" t="s">
        <v>89</v>
      </c>
      <c r="V8566" t="s">
        <v>228</v>
      </c>
      <c r="Y8566" t="s">
        <v>30</v>
      </c>
    </row>
    <row r="8567" spans="1:25" x14ac:dyDescent="0.45">
      <c r="A8567" t="s">
        <v>335</v>
      </c>
      <c r="B8567" t="s">
        <v>681</v>
      </c>
      <c r="C8567">
        <v>52168</v>
      </c>
      <c r="D8567" t="s">
        <v>682</v>
      </c>
      <c r="F8567">
        <v>2010</v>
      </c>
      <c r="G8567">
        <v>3490</v>
      </c>
      <c r="H8567">
        <v>3487.5</v>
      </c>
      <c r="J8567">
        <v>323701</v>
      </c>
      <c r="O8567">
        <v>14.010999999999999</v>
      </c>
      <c r="P8567">
        <v>4.1000000000000002E-2</v>
      </c>
      <c r="Q8567">
        <v>680642.5</v>
      </c>
      <c r="R8567" t="s">
        <v>34</v>
      </c>
      <c r="S8567" t="s">
        <v>38</v>
      </c>
      <c r="T8567" t="s">
        <v>96</v>
      </c>
      <c r="V8567" t="s">
        <v>121</v>
      </c>
      <c r="Y8567" t="s">
        <v>29</v>
      </c>
    </row>
    <row r="8568" spans="1:25" x14ac:dyDescent="0.45">
      <c r="A8568" t="s">
        <v>335</v>
      </c>
      <c r="B8568" t="s">
        <v>681</v>
      </c>
      <c r="C8568">
        <v>52168</v>
      </c>
      <c r="D8568" t="s">
        <v>682</v>
      </c>
      <c r="F8568">
        <v>2011</v>
      </c>
      <c r="G8568">
        <v>2231</v>
      </c>
      <c r="H8568">
        <v>2228.25</v>
      </c>
      <c r="J8568">
        <v>188942</v>
      </c>
      <c r="O8568">
        <v>5.8090000000000002</v>
      </c>
      <c r="P8568">
        <v>4.07E-2</v>
      </c>
      <c r="Q8568">
        <v>306870.59999999998</v>
      </c>
      <c r="R8568" t="s">
        <v>34</v>
      </c>
      <c r="S8568" t="s">
        <v>38</v>
      </c>
      <c r="T8568" t="s">
        <v>96</v>
      </c>
      <c r="V8568" t="s">
        <v>121</v>
      </c>
      <c r="Y8568" t="s">
        <v>29</v>
      </c>
    </row>
    <row r="8569" spans="1:25" x14ac:dyDescent="0.45">
      <c r="A8569" t="s">
        <v>335</v>
      </c>
      <c r="B8569" t="s">
        <v>681</v>
      </c>
      <c r="C8569">
        <v>52168</v>
      </c>
      <c r="D8569" t="s">
        <v>682</v>
      </c>
      <c r="F8569">
        <v>2012</v>
      </c>
      <c r="G8569">
        <v>2389</v>
      </c>
      <c r="H8569">
        <v>2375</v>
      </c>
      <c r="J8569">
        <v>195852.5</v>
      </c>
      <c r="O8569">
        <v>21.95</v>
      </c>
      <c r="P8569">
        <v>0.14680000000000001</v>
      </c>
      <c r="Q8569">
        <v>283637.34999999998</v>
      </c>
      <c r="R8569" t="s">
        <v>34</v>
      </c>
      <c r="S8569" t="s">
        <v>38</v>
      </c>
      <c r="T8569" t="s">
        <v>96</v>
      </c>
      <c r="V8569" t="s">
        <v>121</v>
      </c>
      <c r="Y8569" t="s">
        <v>29</v>
      </c>
    </row>
    <row r="8570" spans="1:25" x14ac:dyDescent="0.45">
      <c r="A8570" t="s">
        <v>335</v>
      </c>
      <c r="B8570" t="s">
        <v>681</v>
      </c>
      <c r="C8570">
        <v>52168</v>
      </c>
      <c r="D8570" t="s">
        <v>682</v>
      </c>
      <c r="F8570">
        <v>2013</v>
      </c>
      <c r="G8570">
        <v>2449</v>
      </c>
      <c r="H8570">
        <v>2420.5</v>
      </c>
      <c r="J8570">
        <v>204750.5</v>
      </c>
      <c r="O8570">
        <v>19.100000000000001</v>
      </c>
      <c r="P8570">
        <v>0.14460000000000001</v>
      </c>
      <c r="Q8570">
        <v>275813.82500000001</v>
      </c>
      <c r="R8570" t="s">
        <v>34</v>
      </c>
      <c r="S8570" t="s">
        <v>38</v>
      </c>
      <c r="T8570" t="s">
        <v>96</v>
      </c>
      <c r="V8570" t="s">
        <v>121</v>
      </c>
      <c r="Y8570" t="s">
        <v>29</v>
      </c>
    </row>
    <row r="8571" spans="1:25" x14ac:dyDescent="0.45">
      <c r="A8571" t="s">
        <v>335</v>
      </c>
      <c r="B8571" t="s">
        <v>681</v>
      </c>
      <c r="C8571">
        <v>52168</v>
      </c>
      <c r="D8571" t="s">
        <v>682</v>
      </c>
      <c r="F8571">
        <v>2014</v>
      </c>
      <c r="G8571">
        <v>3050</v>
      </c>
      <c r="H8571">
        <v>3035.75</v>
      </c>
      <c r="J8571">
        <v>256767.75</v>
      </c>
      <c r="O8571">
        <v>6.3440000000000003</v>
      </c>
      <c r="P8571">
        <v>3.2599999999999997E-2</v>
      </c>
      <c r="Q8571">
        <v>394454.95</v>
      </c>
      <c r="R8571" t="s">
        <v>34</v>
      </c>
      <c r="S8571" t="s">
        <v>38</v>
      </c>
      <c r="T8571" t="s">
        <v>96</v>
      </c>
      <c r="V8571" t="s">
        <v>121</v>
      </c>
      <c r="Y8571" t="s">
        <v>29</v>
      </c>
    </row>
    <row r="8572" spans="1:25" x14ac:dyDescent="0.45">
      <c r="A8572" t="s">
        <v>335</v>
      </c>
      <c r="B8572" t="s">
        <v>681</v>
      </c>
      <c r="C8572">
        <v>52168</v>
      </c>
      <c r="D8572" t="s">
        <v>682</v>
      </c>
      <c r="F8572">
        <v>2015</v>
      </c>
      <c r="G8572">
        <v>2497</v>
      </c>
      <c r="H8572">
        <v>2473</v>
      </c>
      <c r="J8572">
        <v>212508.25</v>
      </c>
      <c r="O8572">
        <v>5.117</v>
      </c>
      <c r="P8572">
        <v>3.1699999999999999E-2</v>
      </c>
      <c r="Q8572">
        <v>333376.90000000002</v>
      </c>
      <c r="R8572" t="s">
        <v>34</v>
      </c>
      <c r="S8572" t="s">
        <v>38</v>
      </c>
      <c r="T8572" t="s">
        <v>96</v>
      </c>
      <c r="V8572" t="s">
        <v>121</v>
      </c>
      <c r="Y8572" t="s">
        <v>30</v>
      </c>
    </row>
    <row r="8573" spans="1:25" x14ac:dyDescent="0.45">
      <c r="A8573" t="s">
        <v>335</v>
      </c>
      <c r="B8573" t="s">
        <v>681</v>
      </c>
      <c r="C8573">
        <v>52168</v>
      </c>
      <c r="D8573" t="s">
        <v>682</v>
      </c>
      <c r="F8573">
        <v>2016</v>
      </c>
      <c r="G8573">
        <v>3242</v>
      </c>
      <c r="H8573">
        <v>3231.5</v>
      </c>
      <c r="J8573">
        <v>234142.25</v>
      </c>
      <c r="O8573">
        <v>15.406000000000001</v>
      </c>
      <c r="P8573">
        <v>7.5300000000000006E-2</v>
      </c>
      <c r="Q8573">
        <v>372515.32500000001</v>
      </c>
      <c r="R8573" t="s">
        <v>34</v>
      </c>
      <c r="S8573" t="s">
        <v>38</v>
      </c>
      <c r="T8573" t="s">
        <v>96</v>
      </c>
      <c r="V8573" t="s">
        <v>121</v>
      </c>
      <c r="Y8573" t="s">
        <v>30</v>
      </c>
    </row>
    <row r="8574" spans="1:25" x14ac:dyDescent="0.45">
      <c r="A8574" t="s">
        <v>335</v>
      </c>
      <c r="B8574" t="s">
        <v>681</v>
      </c>
      <c r="C8574">
        <v>52168</v>
      </c>
      <c r="D8574" t="s">
        <v>682</v>
      </c>
      <c r="F8574">
        <v>2017</v>
      </c>
      <c r="G8574">
        <v>2259</v>
      </c>
      <c r="H8574">
        <v>2241</v>
      </c>
      <c r="J8574">
        <v>140809</v>
      </c>
      <c r="O8574">
        <v>4.6239999999999997</v>
      </c>
      <c r="P8574">
        <v>4.2200000000000001E-2</v>
      </c>
      <c r="Q8574">
        <v>234892.42499999999</v>
      </c>
      <c r="R8574" t="s">
        <v>34</v>
      </c>
      <c r="S8574" t="s">
        <v>38</v>
      </c>
      <c r="T8574" t="s">
        <v>96</v>
      </c>
      <c r="V8574" t="s">
        <v>121</v>
      </c>
      <c r="Y8574" t="s">
        <v>30</v>
      </c>
    </row>
    <row r="8575" spans="1:25" x14ac:dyDescent="0.45">
      <c r="A8575" t="s">
        <v>335</v>
      </c>
      <c r="B8575" t="s">
        <v>681</v>
      </c>
      <c r="C8575">
        <v>52168</v>
      </c>
      <c r="D8575" t="s">
        <v>682</v>
      </c>
      <c r="F8575">
        <v>2018</v>
      </c>
      <c r="G8575">
        <v>3598</v>
      </c>
      <c r="H8575">
        <v>3593.25</v>
      </c>
      <c r="J8575">
        <v>212826</v>
      </c>
      <c r="O8575">
        <v>5.7709999999999999</v>
      </c>
      <c r="P8575">
        <v>3.5999999999999997E-2</v>
      </c>
      <c r="Q8575">
        <v>321724.42499999999</v>
      </c>
      <c r="R8575" t="s">
        <v>34</v>
      </c>
      <c r="S8575" t="s">
        <v>38</v>
      </c>
      <c r="T8575" t="s">
        <v>96</v>
      </c>
      <c r="V8575" t="s">
        <v>121</v>
      </c>
      <c r="Y8575" t="s">
        <v>30</v>
      </c>
    </row>
    <row r="8576" spans="1:25" x14ac:dyDescent="0.45">
      <c r="A8576" t="s">
        <v>335</v>
      </c>
      <c r="B8576" t="s">
        <v>681</v>
      </c>
      <c r="C8576">
        <v>52168</v>
      </c>
      <c r="D8576" t="s">
        <v>682</v>
      </c>
      <c r="F8576">
        <v>2019</v>
      </c>
      <c r="G8576">
        <v>3172</v>
      </c>
      <c r="H8576">
        <v>3115.5</v>
      </c>
      <c r="J8576">
        <v>176908.25</v>
      </c>
      <c r="O8576">
        <v>6.5620000000000003</v>
      </c>
      <c r="P8576">
        <v>4.8300000000000003E-2</v>
      </c>
      <c r="Q8576">
        <v>272162.3</v>
      </c>
      <c r="R8576" t="s">
        <v>34</v>
      </c>
      <c r="S8576" t="s">
        <v>38</v>
      </c>
      <c r="T8576" t="s">
        <v>96</v>
      </c>
      <c r="V8576" t="s">
        <v>121</v>
      </c>
      <c r="Y8576" t="s">
        <v>30</v>
      </c>
    </row>
    <row r="8577" spans="1:25" x14ac:dyDescent="0.45">
      <c r="A8577" t="s">
        <v>335</v>
      </c>
      <c r="B8577" t="s">
        <v>681</v>
      </c>
      <c r="C8577">
        <v>52168</v>
      </c>
      <c r="D8577" t="s">
        <v>682</v>
      </c>
      <c r="F8577">
        <v>2020</v>
      </c>
      <c r="G8577">
        <v>3369</v>
      </c>
      <c r="H8577">
        <v>3358.5</v>
      </c>
      <c r="J8577">
        <v>229701</v>
      </c>
      <c r="O8577">
        <v>6.3259999999999996</v>
      </c>
      <c r="P8577">
        <v>4.3900000000000002E-2</v>
      </c>
      <c r="Q8577">
        <v>307856.82500000001</v>
      </c>
      <c r="R8577" t="s">
        <v>34</v>
      </c>
      <c r="S8577" t="s">
        <v>38</v>
      </c>
      <c r="T8577" t="s">
        <v>96</v>
      </c>
      <c r="V8577" t="s">
        <v>121</v>
      </c>
      <c r="Y8577" t="s">
        <v>30</v>
      </c>
    </row>
    <row r="8578" spans="1:25" x14ac:dyDescent="0.45">
      <c r="A8578" t="s">
        <v>335</v>
      </c>
      <c r="B8578" t="s">
        <v>681</v>
      </c>
      <c r="C8578">
        <v>52168</v>
      </c>
      <c r="D8578" t="s">
        <v>682</v>
      </c>
      <c r="F8578">
        <v>2021</v>
      </c>
      <c r="G8578">
        <v>1009</v>
      </c>
      <c r="H8578">
        <v>992.25</v>
      </c>
      <c r="J8578">
        <v>51632.25</v>
      </c>
      <c r="O8578">
        <v>1.2230000000000001</v>
      </c>
      <c r="P8578">
        <v>3.6700000000000003E-2</v>
      </c>
      <c r="Q8578">
        <v>71074.7</v>
      </c>
      <c r="R8578" t="s">
        <v>34</v>
      </c>
      <c r="S8578" t="s">
        <v>38</v>
      </c>
      <c r="T8578" t="s">
        <v>96</v>
      </c>
      <c r="V8578" t="s">
        <v>121</v>
      </c>
      <c r="Y8578" t="s">
        <v>30</v>
      </c>
    </row>
    <row r="8579" spans="1:25" x14ac:dyDescent="0.45">
      <c r="A8579" t="s">
        <v>335</v>
      </c>
      <c r="B8579" t="s">
        <v>681</v>
      </c>
      <c r="C8579">
        <v>52168</v>
      </c>
      <c r="D8579" t="s">
        <v>682</v>
      </c>
      <c r="F8579">
        <v>2022</v>
      </c>
      <c r="G8579">
        <v>1756</v>
      </c>
      <c r="H8579">
        <v>1748.75</v>
      </c>
      <c r="J8579">
        <v>138095.75</v>
      </c>
      <c r="O8579">
        <v>3.3029999999999999</v>
      </c>
      <c r="P8579">
        <v>3.3000000000000002E-2</v>
      </c>
      <c r="Q8579">
        <v>200467.95</v>
      </c>
      <c r="R8579" t="s">
        <v>34</v>
      </c>
      <c r="S8579" t="s">
        <v>38</v>
      </c>
      <c r="T8579" t="s">
        <v>96</v>
      </c>
      <c r="V8579" t="s">
        <v>121</v>
      </c>
      <c r="Y8579" t="s">
        <v>30</v>
      </c>
    </row>
    <row r="8580" spans="1:25" x14ac:dyDescent="0.45">
      <c r="A8580" t="s">
        <v>335</v>
      </c>
      <c r="B8580" t="s">
        <v>681</v>
      </c>
      <c r="C8580">
        <v>52168</v>
      </c>
      <c r="D8580" t="s">
        <v>682</v>
      </c>
      <c r="F8580">
        <v>2023</v>
      </c>
      <c r="G8580">
        <v>2528</v>
      </c>
      <c r="H8580">
        <v>2510.75</v>
      </c>
      <c r="J8580">
        <v>202649.25</v>
      </c>
      <c r="O8580">
        <v>5.0869999999999997</v>
      </c>
      <c r="P8580">
        <v>3.5099999999999999E-2</v>
      </c>
      <c r="Q8580">
        <v>287881.97499999998</v>
      </c>
      <c r="R8580" t="s">
        <v>34</v>
      </c>
      <c r="S8580" t="s">
        <v>38</v>
      </c>
      <c r="T8580" t="s">
        <v>96</v>
      </c>
      <c r="V8580" t="s">
        <v>121</v>
      </c>
      <c r="Y8580" t="s">
        <v>30</v>
      </c>
    </row>
    <row r="8581" spans="1:25" x14ac:dyDescent="0.45">
      <c r="A8581" t="s">
        <v>335</v>
      </c>
      <c r="B8581" t="s">
        <v>681</v>
      </c>
      <c r="C8581">
        <v>52168</v>
      </c>
      <c r="D8581" t="s">
        <v>682</v>
      </c>
      <c r="F8581">
        <v>2024</v>
      </c>
      <c r="G8581">
        <v>426</v>
      </c>
      <c r="H8581">
        <v>422</v>
      </c>
      <c r="J8581">
        <v>29797.5</v>
      </c>
      <c r="O8581">
        <v>0.57599999999999996</v>
      </c>
      <c r="P8581">
        <v>2.8899999999999999E-2</v>
      </c>
      <c r="Q8581">
        <v>42265.125</v>
      </c>
      <c r="R8581" t="s">
        <v>34</v>
      </c>
      <c r="S8581" t="s">
        <v>38</v>
      </c>
      <c r="T8581" t="s">
        <v>96</v>
      </c>
      <c r="V8581" t="s">
        <v>121</v>
      </c>
      <c r="Y8581" t="s">
        <v>30</v>
      </c>
    </row>
    <row r="8582" spans="1:25" x14ac:dyDescent="0.45">
      <c r="A8582" t="s">
        <v>335</v>
      </c>
      <c r="B8582" t="s">
        <v>681</v>
      </c>
      <c r="C8582">
        <v>52168</v>
      </c>
      <c r="D8582" t="s">
        <v>683</v>
      </c>
      <c r="F8582">
        <v>2021</v>
      </c>
      <c r="G8582">
        <v>667</v>
      </c>
      <c r="H8582">
        <v>654.25</v>
      </c>
      <c r="J8582">
        <v>30786.5</v>
      </c>
      <c r="O8582">
        <v>1.593</v>
      </c>
      <c r="P8582">
        <v>7.1400000000000005E-2</v>
      </c>
      <c r="Q8582">
        <v>46701.8</v>
      </c>
      <c r="R8582" t="s">
        <v>34</v>
      </c>
      <c r="S8582" t="s">
        <v>38</v>
      </c>
      <c r="T8582" t="s">
        <v>96</v>
      </c>
      <c r="Y8582" t="s">
        <v>30</v>
      </c>
    </row>
    <row r="8583" spans="1:25" x14ac:dyDescent="0.45">
      <c r="A8583" t="s">
        <v>335</v>
      </c>
      <c r="B8583" t="s">
        <v>681</v>
      </c>
      <c r="C8583">
        <v>52168</v>
      </c>
      <c r="D8583" t="s">
        <v>683</v>
      </c>
      <c r="F8583">
        <v>2022</v>
      </c>
      <c r="G8583">
        <v>1209</v>
      </c>
      <c r="H8583">
        <v>1195.25</v>
      </c>
      <c r="J8583">
        <v>155318.5</v>
      </c>
      <c r="O8583">
        <v>6.1369999999999996</v>
      </c>
      <c r="P8583">
        <v>5.5500000000000001E-2</v>
      </c>
      <c r="Q8583">
        <v>218937.625</v>
      </c>
      <c r="R8583" t="s">
        <v>34</v>
      </c>
      <c r="S8583" t="s">
        <v>38</v>
      </c>
      <c r="T8583" t="s">
        <v>96</v>
      </c>
      <c r="Y8583" t="s">
        <v>30</v>
      </c>
    </row>
    <row r="8584" spans="1:25" x14ac:dyDescent="0.45">
      <c r="A8584" t="s">
        <v>335</v>
      </c>
      <c r="B8584" t="s">
        <v>681</v>
      </c>
      <c r="C8584">
        <v>52168</v>
      </c>
      <c r="D8584" t="s">
        <v>683</v>
      </c>
      <c r="F8584">
        <v>2023</v>
      </c>
      <c r="G8584">
        <v>692</v>
      </c>
      <c r="H8584">
        <v>688.25</v>
      </c>
      <c r="J8584">
        <v>73378</v>
      </c>
      <c r="O8584">
        <v>2.7719999999999998</v>
      </c>
      <c r="P8584">
        <v>5.33E-2</v>
      </c>
      <c r="Q8584">
        <v>102960.15</v>
      </c>
      <c r="R8584" t="s">
        <v>34</v>
      </c>
      <c r="S8584" t="s">
        <v>38</v>
      </c>
      <c r="T8584" t="s">
        <v>96</v>
      </c>
      <c r="Y8584" t="s">
        <v>30</v>
      </c>
    </row>
    <row r="8585" spans="1:25" x14ac:dyDescent="0.45">
      <c r="A8585" t="s">
        <v>335</v>
      </c>
      <c r="B8585" t="s">
        <v>681</v>
      </c>
      <c r="C8585">
        <v>52168</v>
      </c>
      <c r="D8585" t="s">
        <v>683</v>
      </c>
      <c r="F8585">
        <v>2024</v>
      </c>
      <c r="G8585">
        <v>992</v>
      </c>
      <c r="H8585">
        <v>979.5</v>
      </c>
      <c r="J8585">
        <v>114545.5</v>
      </c>
      <c r="O8585">
        <v>5.8470000000000004</v>
      </c>
      <c r="P8585">
        <v>8.5099999999999995E-2</v>
      </c>
      <c r="Q8585">
        <v>131373.82500000001</v>
      </c>
      <c r="R8585" t="s">
        <v>34</v>
      </c>
      <c r="S8585" t="s">
        <v>38</v>
      </c>
      <c r="T8585" t="s">
        <v>96</v>
      </c>
      <c r="Y8585" t="s">
        <v>30</v>
      </c>
    </row>
    <row r="8586" spans="1:25" x14ac:dyDescent="0.45">
      <c r="A8586" t="s">
        <v>100</v>
      </c>
      <c r="B8586" t="s">
        <v>684</v>
      </c>
      <c r="C8586">
        <v>52193</v>
      </c>
      <c r="D8586" t="s">
        <v>685</v>
      </c>
      <c r="F8586">
        <v>2009</v>
      </c>
      <c r="G8586">
        <v>2944</v>
      </c>
      <c r="H8586">
        <v>2939.6</v>
      </c>
      <c r="O8586">
        <v>27.741</v>
      </c>
      <c r="P8586">
        <v>6.7400000000000002E-2</v>
      </c>
      <c r="Q8586">
        <v>746434.09600000002</v>
      </c>
      <c r="R8586" t="s">
        <v>662</v>
      </c>
      <c r="T8586" t="s">
        <v>96</v>
      </c>
      <c r="Y8586" t="s">
        <v>30</v>
      </c>
    </row>
    <row r="8587" spans="1:25" x14ac:dyDescent="0.45">
      <c r="A8587" t="s">
        <v>100</v>
      </c>
      <c r="B8587" t="s">
        <v>684</v>
      </c>
      <c r="C8587">
        <v>52193</v>
      </c>
      <c r="D8587" t="s">
        <v>686</v>
      </c>
      <c r="F8587">
        <v>2009</v>
      </c>
      <c r="G8587">
        <v>3341</v>
      </c>
      <c r="H8587">
        <v>3338.38</v>
      </c>
      <c r="O8587">
        <v>32.762</v>
      </c>
      <c r="P8587">
        <v>8.3500000000000005E-2</v>
      </c>
      <c r="Q8587">
        <v>785233.54099999997</v>
      </c>
      <c r="R8587" t="s">
        <v>662</v>
      </c>
      <c r="T8587" t="s">
        <v>96</v>
      </c>
      <c r="Y8587" t="s">
        <v>30</v>
      </c>
    </row>
    <row r="8588" spans="1:25" x14ac:dyDescent="0.45">
      <c r="A8588" t="s">
        <v>100</v>
      </c>
      <c r="B8588" t="s">
        <v>684</v>
      </c>
      <c r="C8588">
        <v>52193</v>
      </c>
      <c r="D8588" t="s">
        <v>687</v>
      </c>
      <c r="F8588">
        <v>2009</v>
      </c>
      <c r="G8588">
        <v>5432</v>
      </c>
      <c r="H8588">
        <v>5428.97</v>
      </c>
      <c r="O8588">
        <v>95.251000000000005</v>
      </c>
      <c r="P8588">
        <v>0.126</v>
      </c>
      <c r="Q8588">
        <v>1529558.7890000001</v>
      </c>
      <c r="R8588" t="s">
        <v>662</v>
      </c>
      <c r="S8588" t="s">
        <v>34</v>
      </c>
      <c r="T8588" t="s">
        <v>96</v>
      </c>
      <c r="Y8588" t="s">
        <v>30</v>
      </c>
    </row>
    <row r="8589" spans="1:25" x14ac:dyDescent="0.45">
      <c r="A8589" t="s">
        <v>100</v>
      </c>
      <c r="B8589" t="s">
        <v>684</v>
      </c>
      <c r="C8589">
        <v>52193</v>
      </c>
      <c r="D8589" t="s">
        <v>688</v>
      </c>
      <c r="F8589">
        <v>2009</v>
      </c>
      <c r="G8589">
        <v>4327</v>
      </c>
      <c r="H8589">
        <v>4318.58</v>
      </c>
      <c r="J8589">
        <v>1495250.25</v>
      </c>
      <c r="O8589">
        <v>313.93099999999998</v>
      </c>
      <c r="P8589">
        <v>0.29049999999999998</v>
      </c>
      <c r="Q8589">
        <v>1943121.3</v>
      </c>
      <c r="R8589" t="s">
        <v>662</v>
      </c>
      <c r="S8589" t="s">
        <v>600</v>
      </c>
      <c r="T8589" t="s">
        <v>96</v>
      </c>
      <c r="Y8589" t="s">
        <v>30</v>
      </c>
    </row>
    <row r="8590" spans="1:25" x14ac:dyDescent="0.45">
      <c r="A8590" t="s">
        <v>100</v>
      </c>
      <c r="B8590" t="s">
        <v>684</v>
      </c>
      <c r="C8590">
        <v>52193</v>
      </c>
      <c r="D8590" t="s">
        <v>689</v>
      </c>
      <c r="F8590">
        <v>2009</v>
      </c>
      <c r="G8590">
        <v>4341</v>
      </c>
      <c r="H8590">
        <v>4341</v>
      </c>
      <c r="J8590">
        <v>1094160</v>
      </c>
      <c r="O8590">
        <v>213.655</v>
      </c>
      <c r="P8590">
        <v>0.28179999999999999</v>
      </c>
      <c r="Q8590">
        <v>1519809.8</v>
      </c>
      <c r="R8590" t="s">
        <v>662</v>
      </c>
      <c r="S8590" t="s">
        <v>600</v>
      </c>
      <c r="T8590" t="s">
        <v>96</v>
      </c>
      <c r="Y8590" t="s">
        <v>30</v>
      </c>
    </row>
    <row r="8591" spans="1:25" x14ac:dyDescent="0.45">
      <c r="A8591" t="s">
        <v>100</v>
      </c>
      <c r="B8591" t="s">
        <v>684</v>
      </c>
      <c r="C8591">
        <v>52193</v>
      </c>
      <c r="D8591" t="s">
        <v>690</v>
      </c>
      <c r="F8591">
        <v>2009</v>
      </c>
      <c r="G8591">
        <v>0</v>
      </c>
      <c r="H8591">
        <v>0</v>
      </c>
      <c r="R8591" t="s">
        <v>662</v>
      </c>
      <c r="T8591" t="s">
        <v>63</v>
      </c>
      <c r="W8591" t="s">
        <v>110</v>
      </c>
      <c r="Y8591" t="s">
        <v>30</v>
      </c>
    </row>
    <row r="8592" spans="1:25" x14ac:dyDescent="0.45">
      <c r="A8592" t="s">
        <v>100</v>
      </c>
      <c r="B8592" t="s">
        <v>684</v>
      </c>
      <c r="C8592">
        <v>52193</v>
      </c>
      <c r="D8592" t="s">
        <v>691</v>
      </c>
      <c r="F8592">
        <v>2009</v>
      </c>
      <c r="G8592">
        <v>6013</v>
      </c>
      <c r="H8592">
        <v>6008.93</v>
      </c>
      <c r="J8592">
        <v>1724432.31</v>
      </c>
      <c r="O8592">
        <v>31.067</v>
      </c>
      <c r="P8592">
        <v>2.69E-2</v>
      </c>
      <c r="Q8592">
        <v>2272624.1030000001</v>
      </c>
      <c r="R8592" t="s">
        <v>662</v>
      </c>
      <c r="T8592" t="s">
        <v>63</v>
      </c>
      <c r="V8592" t="s">
        <v>692</v>
      </c>
      <c r="Y8592" t="s">
        <v>30</v>
      </c>
    </row>
    <row r="8593" spans="1:25" x14ac:dyDescent="0.45">
      <c r="A8593" t="s">
        <v>100</v>
      </c>
      <c r="B8593" t="s">
        <v>684</v>
      </c>
      <c r="C8593">
        <v>52193</v>
      </c>
      <c r="D8593" t="s">
        <v>693</v>
      </c>
      <c r="F8593">
        <v>2009</v>
      </c>
      <c r="G8593">
        <v>6194</v>
      </c>
      <c r="H8593">
        <v>6191.57</v>
      </c>
      <c r="J8593">
        <v>1824062.47</v>
      </c>
      <c r="O8593">
        <v>157.018</v>
      </c>
      <c r="P8593">
        <v>0.13850000000000001</v>
      </c>
      <c r="Q8593">
        <v>2178324.04</v>
      </c>
      <c r="R8593" t="s">
        <v>662</v>
      </c>
      <c r="S8593" t="s">
        <v>600</v>
      </c>
      <c r="T8593" t="s">
        <v>63</v>
      </c>
      <c r="W8593" t="s">
        <v>110</v>
      </c>
      <c r="Y8593" t="s">
        <v>30</v>
      </c>
    </row>
    <row r="8594" spans="1:25" x14ac:dyDescent="0.45">
      <c r="A8594" t="s">
        <v>100</v>
      </c>
      <c r="B8594" t="s">
        <v>684</v>
      </c>
      <c r="C8594">
        <v>52193</v>
      </c>
      <c r="D8594" t="s">
        <v>694</v>
      </c>
      <c r="F8594">
        <v>2009</v>
      </c>
      <c r="G8594">
        <v>7939</v>
      </c>
      <c r="H8594">
        <v>7925.57</v>
      </c>
      <c r="J8594">
        <v>1857762.59</v>
      </c>
      <c r="K8594">
        <v>8.2629999999999999</v>
      </c>
      <c r="L8594">
        <v>6.8999999999999999E-3</v>
      </c>
      <c r="M8594">
        <v>144047.427</v>
      </c>
      <c r="N8594">
        <v>5.9400000000000001E-2</v>
      </c>
      <c r="O8594">
        <v>189.84800000000001</v>
      </c>
      <c r="P8594">
        <v>0.15379999999999999</v>
      </c>
      <c r="Q8594">
        <v>2419555.659</v>
      </c>
      <c r="R8594" t="s">
        <v>662</v>
      </c>
      <c r="T8594" t="s">
        <v>63</v>
      </c>
      <c r="Y8594" t="s">
        <v>277</v>
      </c>
    </row>
    <row r="8595" spans="1:25" x14ac:dyDescent="0.45">
      <c r="A8595" t="s">
        <v>100</v>
      </c>
      <c r="B8595" t="s">
        <v>684</v>
      </c>
      <c r="C8595">
        <v>52193</v>
      </c>
      <c r="D8595" t="s">
        <v>694</v>
      </c>
      <c r="F8595">
        <v>2010</v>
      </c>
      <c r="G8595">
        <v>1157</v>
      </c>
      <c r="H8595">
        <v>1154.3599999999999</v>
      </c>
      <c r="J8595">
        <v>227219.36</v>
      </c>
      <c r="K8595">
        <v>0.73799999999999999</v>
      </c>
      <c r="L8595">
        <v>4.0000000000000001E-3</v>
      </c>
      <c r="M8595">
        <v>19961.464</v>
      </c>
      <c r="N8595">
        <v>5.9799999999999999E-2</v>
      </c>
      <c r="O8595">
        <v>20.34</v>
      </c>
      <c r="P8595">
        <v>0.1167</v>
      </c>
      <c r="Q8595">
        <v>333552.065</v>
      </c>
      <c r="R8595" t="s">
        <v>662</v>
      </c>
      <c r="T8595" t="s">
        <v>63</v>
      </c>
      <c r="Y8595" t="s">
        <v>277</v>
      </c>
    </row>
    <row r="8596" spans="1:25" x14ac:dyDescent="0.45">
      <c r="A8596" t="s">
        <v>100</v>
      </c>
      <c r="B8596" t="s">
        <v>684</v>
      </c>
      <c r="C8596">
        <v>52193</v>
      </c>
      <c r="D8596" t="s">
        <v>694</v>
      </c>
      <c r="F8596">
        <v>2011</v>
      </c>
      <c r="G8596">
        <v>5046</v>
      </c>
      <c r="H8596">
        <v>5045.49</v>
      </c>
      <c r="J8596">
        <v>1433735.81</v>
      </c>
      <c r="K8596">
        <v>15.355</v>
      </c>
      <c r="L8596">
        <v>1.2200000000000001E-2</v>
      </c>
      <c r="M8596">
        <v>160487.503</v>
      </c>
      <c r="N8596">
        <v>5.8799999999999998E-2</v>
      </c>
      <c r="O8596">
        <v>130.19800000000001</v>
      </c>
      <c r="P8596">
        <v>8.3599999999999994E-2</v>
      </c>
      <c r="Q8596">
        <v>2727111.7889999999</v>
      </c>
      <c r="R8596" t="s">
        <v>662</v>
      </c>
      <c r="T8596" t="s">
        <v>63</v>
      </c>
      <c r="Y8596" t="s">
        <v>277</v>
      </c>
    </row>
    <row r="8597" spans="1:25" x14ac:dyDescent="0.45">
      <c r="A8597" t="s">
        <v>100</v>
      </c>
      <c r="B8597" t="s">
        <v>684</v>
      </c>
      <c r="C8597">
        <v>52193</v>
      </c>
      <c r="D8597" t="s">
        <v>694</v>
      </c>
      <c r="F8597">
        <v>2012</v>
      </c>
      <c r="G8597">
        <v>8694</v>
      </c>
      <c r="H8597">
        <v>8694</v>
      </c>
      <c r="J8597">
        <v>2453829</v>
      </c>
      <c r="K8597">
        <v>20.888999999999999</v>
      </c>
      <c r="L8597">
        <v>1.3100000000000001E-2</v>
      </c>
      <c r="M8597">
        <v>187614.4</v>
      </c>
      <c r="N8597">
        <v>5.8700000000000002E-2</v>
      </c>
      <c r="O8597">
        <v>120.64400000000001</v>
      </c>
      <c r="P8597">
        <v>7.3200000000000001E-2</v>
      </c>
      <c r="Q8597">
        <v>3192244</v>
      </c>
      <c r="R8597" t="s">
        <v>662</v>
      </c>
      <c r="T8597" t="s">
        <v>63</v>
      </c>
      <c r="Y8597" t="s">
        <v>277</v>
      </c>
    </row>
    <row r="8598" spans="1:25" x14ac:dyDescent="0.45">
      <c r="A8598" t="s">
        <v>100</v>
      </c>
      <c r="B8598" t="s">
        <v>684</v>
      </c>
      <c r="C8598">
        <v>52193</v>
      </c>
      <c r="D8598" t="s">
        <v>694</v>
      </c>
      <c r="F8598">
        <v>2013</v>
      </c>
      <c r="G8598">
        <v>8379</v>
      </c>
      <c r="H8598">
        <v>8378.34</v>
      </c>
      <c r="J8598">
        <v>2244689.9500000002</v>
      </c>
      <c r="K8598">
        <v>23.954999999999998</v>
      </c>
      <c r="L8598">
        <v>1.6799999999999999E-2</v>
      </c>
      <c r="M8598">
        <v>171491.155</v>
      </c>
      <c r="N8598">
        <v>5.8799999999999998E-2</v>
      </c>
      <c r="O8598">
        <v>137.904</v>
      </c>
      <c r="P8598">
        <v>9.0800000000000006E-2</v>
      </c>
      <c r="Q8598">
        <v>2914238.83</v>
      </c>
      <c r="R8598" t="s">
        <v>662</v>
      </c>
      <c r="T8598" t="s">
        <v>63</v>
      </c>
      <c r="Y8598" t="s">
        <v>277</v>
      </c>
    </row>
    <row r="8599" spans="1:25" x14ac:dyDescent="0.45">
      <c r="A8599" t="s">
        <v>100</v>
      </c>
      <c r="B8599" t="s">
        <v>684</v>
      </c>
      <c r="C8599">
        <v>52193</v>
      </c>
      <c r="D8599" t="s">
        <v>694</v>
      </c>
      <c r="F8599">
        <v>2014</v>
      </c>
      <c r="G8599">
        <v>8760</v>
      </c>
      <c r="H8599">
        <v>8759.6299999999992</v>
      </c>
      <c r="J8599">
        <v>2812770.01</v>
      </c>
      <c r="K8599">
        <v>22.507999999999999</v>
      </c>
      <c r="L8599">
        <v>1.2E-2</v>
      </c>
      <c r="M8599">
        <v>220983.685</v>
      </c>
      <c r="N8599">
        <v>5.9299999999999999E-2</v>
      </c>
      <c r="O8599">
        <v>154.85499999999999</v>
      </c>
      <c r="P8599">
        <v>8.14E-2</v>
      </c>
      <c r="Q8599">
        <v>3719611.8059999999</v>
      </c>
      <c r="R8599" t="s">
        <v>662</v>
      </c>
      <c r="T8599" t="s">
        <v>63</v>
      </c>
      <c r="Y8599" t="s">
        <v>277</v>
      </c>
    </row>
    <row r="8600" spans="1:25" x14ac:dyDescent="0.45">
      <c r="A8600" t="s">
        <v>100</v>
      </c>
      <c r="B8600" t="s">
        <v>684</v>
      </c>
      <c r="C8600">
        <v>52193</v>
      </c>
      <c r="D8600" t="s">
        <v>694</v>
      </c>
      <c r="F8600">
        <v>2015</v>
      </c>
      <c r="G8600">
        <v>7750</v>
      </c>
      <c r="H8600">
        <v>7746.38</v>
      </c>
      <c r="J8600">
        <v>2414534.38</v>
      </c>
      <c r="K8600">
        <v>16.734000000000002</v>
      </c>
      <c r="L8600">
        <v>1.09E-2</v>
      </c>
      <c r="M8600">
        <v>186100.86300000001</v>
      </c>
      <c r="N8600">
        <v>5.9400000000000001E-2</v>
      </c>
      <c r="O8600">
        <v>128.24</v>
      </c>
      <c r="P8600">
        <v>0.08</v>
      </c>
      <c r="Q8600">
        <v>3126559.9939999999</v>
      </c>
      <c r="R8600" t="s">
        <v>662</v>
      </c>
      <c r="T8600" t="s">
        <v>63</v>
      </c>
      <c r="Y8600" t="s">
        <v>407</v>
      </c>
    </row>
    <row r="8601" spans="1:25" x14ac:dyDescent="0.45">
      <c r="A8601" t="s">
        <v>100</v>
      </c>
      <c r="B8601" t="s">
        <v>684</v>
      </c>
      <c r="C8601">
        <v>52193</v>
      </c>
      <c r="D8601" t="s">
        <v>694</v>
      </c>
      <c r="F8601">
        <v>2016</v>
      </c>
      <c r="G8601">
        <v>7649</v>
      </c>
      <c r="H8601">
        <v>7637.92</v>
      </c>
      <c r="J8601">
        <v>2225603.34</v>
      </c>
      <c r="K8601">
        <v>9.8460000000000001</v>
      </c>
      <c r="L8601">
        <v>6.6E-3</v>
      </c>
      <c r="M8601">
        <v>181718.32</v>
      </c>
      <c r="N8601">
        <v>6.0600000000000001E-2</v>
      </c>
      <c r="O8601">
        <v>83.983999999999995</v>
      </c>
      <c r="P8601">
        <v>5.4100000000000002E-2</v>
      </c>
      <c r="Q8601">
        <v>2996620.719</v>
      </c>
      <c r="R8601" t="s">
        <v>662</v>
      </c>
      <c r="T8601" t="s">
        <v>63</v>
      </c>
      <c r="Y8601" t="s">
        <v>407</v>
      </c>
    </row>
    <row r="8602" spans="1:25" x14ac:dyDescent="0.45">
      <c r="A8602" t="s">
        <v>100</v>
      </c>
      <c r="B8602" t="s">
        <v>684</v>
      </c>
      <c r="C8602">
        <v>52193</v>
      </c>
      <c r="D8602" t="s">
        <v>694</v>
      </c>
      <c r="F8602">
        <v>2017</v>
      </c>
      <c r="G8602">
        <v>7969</v>
      </c>
      <c r="H8602">
        <v>7966.01</v>
      </c>
      <c r="J8602">
        <v>2457863.59</v>
      </c>
      <c r="K8602">
        <v>11.307</v>
      </c>
      <c r="L8602">
        <v>7.1000000000000004E-3</v>
      </c>
      <c r="M8602">
        <v>187632.18599999999</v>
      </c>
      <c r="N8602">
        <v>5.9400000000000001E-2</v>
      </c>
      <c r="O8602">
        <v>67.260000000000005</v>
      </c>
      <c r="P8602">
        <v>4.1200000000000001E-2</v>
      </c>
      <c r="Q8602">
        <v>3155711.5869999998</v>
      </c>
      <c r="R8602" t="s">
        <v>662</v>
      </c>
      <c r="T8602" t="s">
        <v>63</v>
      </c>
      <c r="Y8602" t="s">
        <v>407</v>
      </c>
    </row>
    <row r="8603" spans="1:25" x14ac:dyDescent="0.45">
      <c r="A8603" t="s">
        <v>100</v>
      </c>
      <c r="B8603" t="s">
        <v>684</v>
      </c>
      <c r="C8603">
        <v>52193</v>
      </c>
      <c r="D8603" t="s">
        <v>694</v>
      </c>
      <c r="F8603">
        <v>2018</v>
      </c>
      <c r="G8603">
        <v>8693</v>
      </c>
      <c r="H8603">
        <v>8690.39</v>
      </c>
      <c r="J8603">
        <v>2741511.75</v>
      </c>
      <c r="K8603">
        <v>10.353999999999999</v>
      </c>
      <c r="L8603">
        <v>5.7000000000000002E-3</v>
      </c>
      <c r="M8603">
        <v>216547.236</v>
      </c>
      <c r="N8603">
        <v>5.8799999999999998E-2</v>
      </c>
      <c r="O8603">
        <v>83.457999999999998</v>
      </c>
      <c r="P8603">
        <v>4.3299999999999998E-2</v>
      </c>
      <c r="Q8603">
        <v>3676177.1260000002</v>
      </c>
      <c r="R8603" t="s">
        <v>662</v>
      </c>
      <c r="T8603" t="s">
        <v>63</v>
      </c>
      <c r="Y8603" t="s">
        <v>407</v>
      </c>
    </row>
    <row r="8604" spans="1:25" x14ac:dyDescent="0.45">
      <c r="A8604" t="s">
        <v>100</v>
      </c>
      <c r="B8604" t="s">
        <v>684</v>
      </c>
      <c r="C8604">
        <v>52193</v>
      </c>
      <c r="D8604" t="s">
        <v>694</v>
      </c>
      <c r="F8604">
        <v>2019</v>
      </c>
      <c r="G8604">
        <v>8760</v>
      </c>
      <c r="H8604">
        <v>8759.98</v>
      </c>
      <c r="J8604">
        <v>2611138.6</v>
      </c>
      <c r="K8604">
        <v>6.5119999999999996</v>
      </c>
      <c r="L8604">
        <v>3.8999999999999998E-3</v>
      </c>
      <c r="M8604">
        <v>189523.38800000001</v>
      </c>
      <c r="N8604">
        <v>5.8000000000000003E-2</v>
      </c>
      <c r="O8604">
        <v>68.569999999999993</v>
      </c>
      <c r="P8604">
        <v>4.1399999999999999E-2</v>
      </c>
      <c r="Q8604">
        <v>3263974.284</v>
      </c>
      <c r="R8604" t="s">
        <v>662</v>
      </c>
      <c r="T8604" t="s">
        <v>63</v>
      </c>
      <c r="Y8604" t="s">
        <v>407</v>
      </c>
    </row>
    <row r="8605" spans="1:25" x14ac:dyDescent="0.45">
      <c r="A8605" t="s">
        <v>100</v>
      </c>
      <c r="B8605" t="s">
        <v>684</v>
      </c>
      <c r="C8605">
        <v>52193</v>
      </c>
      <c r="D8605" t="s">
        <v>694</v>
      </c>
      <c r="F8605">
        <v>2020</v>
      </c>
      <c r="G8605">
        <v>8281</v>
      </c>
      <c r="H8605">
        <v>8276.16</v>
      </c>
      <c r="J8605">
        <v>2371189.92</v>
      </c>
      <c r="K8605">
        <v>5.5919999999999996</v>
      </c>
      <c r="L8605">
        <v>3.7000000000000002E-3</v>
      </c>
      <c r="M8605">
        <v>177475.899</v>
      </c>
      <c r="N8605">
        <v>5.79E-2</v>
      </c>
      <c r="O8605">
        <v>67.138000000000005</v>
      </c>
      <c r="P8605">
        <v>4.2999999999999997E-2</v>
      </c>
      <c r="Q8605">
        <v>3063615.3590000002</v>
      </c>
      <c r="R8605" t="s">
        <v>662</v>
      </c>
      <c r="T8605" t="s">
        <v>63</v>
      </c>
      <c r="Y8605" t="s">
        <v>407</v>
      </c>
    </row>
    <row r="8606" spans="1:25" x14ac:dyDescent="0.45">
      <c r="A8606" t="s">
        <v>100</v>
      </c>
      <c r="B8606" t="s">
        <v>684</v>
      </c>
      <c r="C8606">
        <v>52193</v>
      </c>
      <c r="D8606" t="s">
        <v>694</v>
      </c>
      <c r="F8606">
        <v>2021</v>
      </c>
      <c r="G8606">
        <v>8759</v>
      </c>
      <c r="H8606">
        <v>8758.18</v>
      </c>
      <c r="J8606">
        <v>2699508.9</v>
      </c>
      <c r="K8606">
        <v>7.2119999999999997</v>
      </c>
      <c r="L8606">
        <v>4.1000000000000003E-3</v>
      </c>
      <c r="M8606">
        <v>201871.83600000001</v>
      </c>
      <c r="N8606">
        <v>5.7500000000000002E-2</v>
      </c>
      <c r="O8606">
        <v>92.921000000000006</v>
      </c>
      <c r="P8606">
        <v>5.16E-2</v>
      </c>
      <c r="Q8606">
        <v>3503541.29</v>
      </c>
      <c r="R8606" t="s">
        <v>662</v>
      </c>
      <c r="T8606" t="s">
        <v>63</v>
      </c>
      <c r="Y8606" t="s">
        <v>407</v>
      </c>
    </row>
    <row r="8607" spans="1:25" x14ac:dyDescent="0.45">
      <c r="A8607" t="s">
        <v>100</v>
      </c>
      <c r="B8607" t="s">
        <v>684</v>
      </c>
      <c r="C8607">
        <v>52193</v>
      </c>
      <c r="D8607" t="s">
        <v>694</v>
      </c>
      <c r="F8607">
        <v>2022</v>
      </c>
      <c r="G8607">
        <v>8341</v>
      </c>
      <c r="H8607">
        <v>8337.65</v>
      </c>
      <c r="J8607">
        <v>2431577.6</v>
      </c>
      <c r="K8607">
        <v>9.9619999999999997</v>
      </c>
      <c r="L8607">
        <v>6.4000000000000003E-3</v>
      </c>
      <c r="M8607">
        <v>178484.58799999999</v>
      </c>
      <c r="N8607">
        <v>5.7099999999999998E-2</v>
      </c>
      <c r="O8607">
        <v>82.325999999999993</v>
      </c>
      <c r="P8607">
        <v>5.0900000000000001E-2</v>
      </c>
      <c r="Q8607">
        <v>3121508.2179999999</v>
      </c>
      <c r="R8607" t="s">
        <v>662</v>
      </c>
      <c r="T8607" t="s">
        <v>63</v>
      </c>
      <c r="Y8607" t="s">
        <v>407</v>
      </c>
    </row>
    <row r="8608" spans="1:25" x14ac:dyDescent="0.45">
      <c r="A8608" t="s">
        <v>100</v>
      </c>
      <c r="B8608" t="s">
        <v>684</v>
      </c>
      <c r="C8608">
        <v>52193</v>
      </c>
      <c r="D8608" t="s">
        <v>694</v>
      </c>
      <c r="F8608">
        <v>2023</v>
      </c>
      <c r="G8608">
        <v>8760</v>
      </c>
      <c r="H8608">
        <v>8759.5499999999993</v>
      </c>
      <c r="J8608">
        <v>2331690.34</v>
      </c>
      <c r="K8608">
        <v>8.4390000000000001</v>
      </c>
      <c r="L8608">
        <v>5.5999999999999999E-3</v>
      </c>
      <c r="M8608">
        <v>171604.89799999999</v>
      </c>
      <c r="N8608">
        <v>5.7299999999999997E-2</v>
      </c>
      <c r="O8608">
        <v>60.027999999999999</v>
      </c>
      <c r="P8608">
        <v>3.9800000000000002E-2</v>
      </c>
      <c r="Q8608">
        <v>2990961.4470000002</v>
      </c>
      <c r="R8608" t="s">
        <v>662</v>
      </c>
      <c r="T8608" t="s">
        <v>63</v>
      </c>
      <c r="Y8608" t="s">
        <v>407</v>
      </c>
    </row>
    <row r="8609" spans="1:25" x14ac:dyDescent="0.45">
      <c r="A8609" t="s">
        <v>100</v>
      </c>
      <c r="B8609" t="s">
        <v>684</v>
      </c>
      <c r="C8609">
        <v>52193</v>
      </c>
      <c r="D8609" t="s">
        <v>694</v>
      </c>
      <c r="F8609">
        <v>2024</v>
      </c>
      <c r="G8609">
        <v>4368</v>
      </c>
      <c r="H8609">
        <v>4368</v>
      </c>
      <c r="J8609">
        <v>1217887</v>
      </c>
      <c r="K8609">
        <v>8.5850000000000009</v>
      </c>
      <c r="L8609">
        <v>1.03E-2</v>
      </c>
      <c r="M8609">
        <v>96943.2</v>
      </c>
      <c r="N8609">
        <v>5.8500000000000003E-2</v>
      </c>
      <c r="O8609">
        <v>39.429000000000002</v>
      </c>
      <c r="P8609">
        <v>4.5699999999999998E-2</v>
      </c>
      <c r="Q8609">
        <v>1647522.1</v>
      </c>
      <c r="R8609" t="s">
        <v>662</v>
      </c>
      <c r="T8609" t="s">
        <v>63</v>
      </c>
      <c r="Y8609" t="s">
        <v>407</v>
      </c>
    </row>
    <row r="8610" spans="1:25" x14ac:dyDescent="0.45">
      <c r="A8610" t="s">
        <v>100</v>
      </c>
      <c r="B8610" t="s">
        <v>684</v>
      </c>
      <c r="C8610">
        <v>52193</v>
      </c>
      <c r="D8610" t="s">
        <v>695</v>
      </c>
      <c r="F8610">
        <v>2009</v>
      </c>
      <c r="G8610">
        <v>2671</v>
      </c>
      <c r="H8610">
        <v>2635.69</v>
      </c>
      <c r="I8610">
        <v>119213.61</v>
      </c>
      <c r="O8610">
        <v>111.999</v>
      </c>
      <c r="P8610">
        <v>0.1047</v>
      </c>
      <c r="Q8610">
        <v>3368973.4360000002</v>
      </c>
      <c r="R8610" t="s">
        <v>600</v>
      </c>
      <c r="S8610" t="s">
        <v>95</v>
      </c>
      <c r="T8610" t="s">
        <v>89</v>
      </c>
      <c r="V8610" t="s">
        <v>696</v>
      </c>
      <c r="Y8610" t="s">
        <v>30</v>
      </c>
    </row>
    <row r="8611" spans="1:25" x14ac:dyDescent="0.45">
      <c r="A8611" t="s">
        <v>100</v>
      </c>
      <c r="B8611" t="s">
        <v>684</v>
      </c>
      <c r="C8611">
        <v>52193</v>
      </c>
      <c r="D8611" t="s">
        <v>697</v>
      </c>
      <c r="F8611">
        <v>2009</v>
      </c>
      <c r="G8611">
        <v>3299</v>
      </c>
      <c r="H8611">
        <v>3269.22</v>
      </c>
      <c r="I8611">
        <v>156076.26</v>
      </c>
      <c r="O8611">
        <v>120.46899999999999</v>
      </c>
      <c r="P8611">
        <v>8.9099999999999999E-2</v>
      </c>
      <c r="Q8611">
        <v>3026580.8309999998</v>
      </c>
      <c r="R8611" t="s">
        <v>600</v>
      </c>
      <c r="S8611" t="s">
        <v>95</v>
      </c>
      <c r="T8611" t="s">
        <v>89</v>
      </c>
      <c r="V8611" t="s">
        <v>696</v>
      </c>
      <c r="Y8611" t="s">
        <v>30</v>
      </c>
    </row>
    <row r="8612" spans="1:25" x14ac:dyDescent="0.45">
      <c r="A8612" t="s">
        <v>335</v>
      </c>
      <c r="B8612" t="s">
        <v>698</v>
      </c>
      <c r="C8612">
        <v>54034</v>
      </c>
      <c r="D8612" t="s">
        <v>699</v>
      </c>
      <c r="F8612">
        <v>2009</v>
      </c>
      <c r="G8612">
        <v>40</v>
      </c>
      <c r="H8612">
        <v>35.03</v>
      </c>
      <c r="I8612">
        <v>1972.83</v>
      </c>
      <c r="K8612">
        <v>6.0000000000000001E-3</v>
      </c>
      <c r="L8612">
        <v>1E-3</v>
      </c>
      <c r="M8612">
        <v>1110.8409999999999</v>
      </c>
      <c r="N8612">
        <v>5.9200000000000003E-2</v>
      </c>
      <c r="O8612">
        <v>0.51900000000000002</v>
      </c>
      <c r="P8612">
        <v>9.3299999999999994E-2</v>
      </c>
      <c r="Q8612">
        <v>18690.915000000001</v>
      </c>
      <c r="R8612" t="s">
        <v>34</v>
      </c>
      <c r="S8612" t="s">
        <v>38</v>
      </c>
      <c r="T8612" t="s">
        <v>89</v>
      </c>
      <c r="V8612" t="s">
        <v>608</v>
      </c>
      <c r="Y8612" t="s">
        <v>107</v>
      </c>
    </row>
    <row r="8613" spans="1:25" x14ac:dyDescent="0.45">
      <c r="A8613" t="s">
        <v>335</v>
      </c>
      <c r="B8613" t="s">
        <v>698</v>
      </c>
      <c r="C8613">
        <v>54034</v>
      </c>
      <c r="D8613" t="s">
        <v>699</v>
      </c>
      <c r="F8613">
        <v>2010</v>
      </c>
      <c r="G8613">
        <v>434</v>
      </c>
      <c r="H8613">
        <v>402.18</v>
      </c>
      <c r="I8613">
        <v>27366.78</v>
      </c>
      <c r="K8613">
        <v>7.3999999999999996E-2</v>
      </c>
      <c r="L8613">
        <v>1E-3</v>
      </c>
      <c r="M8613">
        <v>14667.449000000001</v>
      </c>
      <c r="N8613">
        <v>5.91E-2</v>
      </c>
      <c r="O8613">
        <v>4.3019999999999996</v>
      </c>
      <c r="P8613">
        <v>5.0299999999999997E-2</v>
      </c>
      <c r="Q8613">
        <v>246820.50700000001</v>
      </c>
      <c r="R8613" t="s">
        <v>34</v>
      </c>
      <c r="S8613" t="s">
        <v>38</v>
      </c>
      <c r="T8613" t="s">
        <v>89</v>
      </c>
      <c r="V8613" t="s">
        <v>608</v>
      </c>
      <c r="Y8613" t="s">
        <v>107</v>
      </c>
    </row>
    <row r="8614" spans="1:25" x14ac:dyDescent="0.45">
      <c r="A8614" t="s">
        <v>335</v>
      </c>
      <c r="B8614" t="s">
        <v>698</v>
      </c>
      <c r="C8614">
        <v>54034</v>
      </c>
      <c r="D8614" t="s">
        <v>699</v>
      </c>
      <c r="F8614">
        <v>2011</v>
      </c>
      <c r="G8614">
        <v>145</v>
      </c>
      <c r="H8614">
        <v>136.03</v>
      </c>
      <c r="I8614">
        <v>8746.9500000000007</v>
      </c>
      <c r="K8614">
        <v>2.4E-2</v>
      </c>
      <c r="L8614">
        <v>1E-3</v>
      </c>
      <c r="M8614">
        <v>4733.3469999999998</v>
      </c>
      <c r="N8614">
        <v>5.91E-2</v>
      </c>
      <c r="O8614">
        <v>1.357</v>
      </c>
      <c r="P8614">
        <v>5.0700000000000002E-2</v>
      </c>
      <c r="Q8614">
        <v>79653.252999999997</v>
      </c>
      <c r="R8614" t="s">
        <v>34</v>
      </c>
      <c r="S8614" t="s">
        <v>38</v>
      </c>
      <c r="T8614" t="s">
        <v>89</v>
      </c>
      <c r="V8614" t="s">
        <v>608</v>
      </c>
      <c r="Y8614" t="s">
        <v>107</v>
      </c>
    </row>
    <row r="8615" spans="1:25" x14ac:dyDescent="0.45">
      <c r="A8615" t="s">
        <v>335</v>
      </c>
      <c r="B8615" t="s">
        <v>698</v>
      </c>
      <c r="C8615">
        <v>54034</v>
      </c>
      <c r="D8615" t="s">
        <v>699</v>
      </c>
      <c r="F8615">
        <v>2012</v>
      </c>
      <c r="G8615">
        <v>1027</v>
      </c>
      <c r="H8615">
        <v>978.4</v>
      </c>
      <c r="I8615">
        <v>70125.91</v>
      </c>
      <c r="K8615">
        <v>0.186</v>
      </c>
      <c r="L8615">
        <v>1E-3</v>
      </c>
      <c r="M8615">
        <v>36913.728000000003</v>
      </c>
      <c r="N8615">
        <v>5.91E-2</v>
      </c>
      <c r="O8615">
        <v>9.5020000000000007</v>
      </c>
      <c r="P8615">
        <v>4.2000000000000003E-2</v>
      </c>
      <c r="Q8615">
        <v>621147.94299999997</v>
      </c>
      <c r="R8615" t="s">
        <v>34</v>
      </c>
      <c r="S8615" t="s">
        <v>38</v>
      </c>
      <c r="T8615" t="s">
        <v>89</v>
      </c>
      <c r="V8615" t="s">
        <v>608</v>
      </c>
      <c r="Y8615" t="s">
        <v>107</v>
      </c>
    </row>
    <row r="8616" spans="1:25" x14ac:dyDescent="0.45">
      <c r="A8616" t="s">
        <v>335</v>
      </c>
      <c r="B8616" t="s">
        <v>698</v>
      </c>
      <c r="C8616">
        <v>54034</v>
      </c>
      <c r="D8616" t="s">
        <v>699</v>
      </c>
      <c r="F8616">
        <v>2013</v>
      </c>
      <c r="G8616">
        <v>1138</v>
      </c>
      <c r="H8616">
        <v>1100.3699999999999</v>
      </c>
      <c r="I8616">
        <v>82593.460000000006</v>
      </c>
      <c r="K8616">
        <v>0.219</v>
      </c>
      <c r="L8616">
        <v>1E-3</v>
      </c>
      <c r="M8616">
        <v>43322.355000000003</v>
      </c>
      <c r="N8616">
        <v>5.8999999999999997E-2</v>
      </c>
      <c r="O8616">
        <v>10.574999999999999</v>
      </c>
      <c r="P8616">
        <v>3.8699999999999998E-2</v>
      </c>
      <c r="Q8616">
        <v>728962.60400000005</v>
      </c>
      <c r="R8616" t="s">
        <v>34</v>
      </c>
      <c r="S8616" t="s">
        <v>38</v>
      </c>
      <c r="T8616" t="s">
        <v>89</v>
      </c>
      <c r="V8616" t="s">
        <v>608</v>
      </c>
      <c r="Y8616" t="s">
        <v>107</v>
      </c>
    </row>
    <row r="8617" spans="1:25" x14ac:dyDescent="0.45">
      <c r="A8617" t="s">
        <v>335</v>
      </c>
      <c r="B8617" t="s">
        <v>698</v>
      </c>
      <c r="C8617">
        <v>54034</v>
      </c>
      <c r="D8617" t="s">
        <v>699</v>
      </c>
      <c r="F8617">
        <v>2014</v>
      </c>
      <c r="G8617">
        <v>685</v>
      </c>
      <c r="H8617">
        <v>658.41</v>
      </c>
      <c r="I8617">
        <v>48125.59</v>
      </c>
      <c r="K8617">
        <v>0.126</v>
      </c>
      <c r="L8617">
        <v>1E-3</v>
      </c>
      <c r="M8617">
        <v>25013.528999999999</v>
      </c>
      <c r="N8617">
        <v>5.91E-2</v>
      </c>
      <c r="O8617">
        <v>6.4390000000000001</v>
      </c>
      <c r="P8617">
        <v>4.3299999999999998E-2</v>
      </c>
      <c r="Q8617">
        <v>420901.91700000002</v>
      </c>
      <c r="R8617" t="s">
        <v>34</v>
      </c>
      <c r="S8617" t="s">
        <v>38</v>
      </c>
      <c r="T8617" t="s">
        <v>89</v>
      </c>
      <c r="V8617" t="s">
        <v>608</v>
      </c>
      <c r="Y8617" t="s">
        <v>107</v>
      </c>
    </row>
    <row r="8618" spans="1:25" x14ac:dyDescent="0.45">
      <c r="A8618" t="s">
        <v>335</v>
      </c>
      <c r="B8618" t="s">
        <v>698</v>
      </c>
      <c r="C8618">
        <v>54034</v>
      </c>
      <c r="D8618" t="s">
        <v>699</v>
      </c>
      <c r="F8618">
        <v>2015</v>
      </c>
      <c r="G8618">
        <v>657</v>
      </c>
      <c r="H8618">
        <v>627.45000000000005</v>
      </c>
      <c r="I8618">
        <v>44287.11</v>
      </c>
      <c r="K8618">
        <v>0.11700000000000001</v>
      </c>
      <c r="L8618">
        <v>1E-3</v>
      </c>
      <c r="M8618">
        <v>23239.813999999998</v>
      </c>
      <c r="N8618">
        <v>5.91E-2</v>
      </c>
      <c r="O8618">
        <v>5.9569999999999999</v>
      </c>
      <c r="P8618">
        <v>4.3999999999999997E-2</v>
      </c>
      <c r="Q8618">
        <v>391050.27399999998</v>
      </c>
      <c r="R8618" t="s">
        <v>34</v>
      </c>
      <c r="S8618" t="s">
        <v>38</v>
      </c>
      <c r="T8618" t="s">
        <v>89</v>
      </c>
      <c r="V8618" t="s">
        <v>608</v>
      </c>
      <c r="Y8618" t="s">
        <v>146</v>
      </c>
    </row>
    <row r="8619" spans="1:25" x14ac:dyDescent="0.45">
      <c r="A8619" t="s">
        <v>335</v>
      </c>
      <c r="B8619" t="s">
        <v>698</v>
      </c>
      <c r="C8619">
        <v>54034</v>
      </c>
      <c r="D8619" t="s">
        <v>699</v>
      </c>
      <c r="F8619">
        <v>2016</v>
      </c>
      <c r="G8619">
        <v>492</v>
      </c>
      <c r="H8619">
        <v>462.64</v>
      </c>
      <c r="I8619">
        <v>31052.400000000001</v>
      </c>
      <c r="K8619">
        <v>8.4000000000000005E-2</v>
      </c>
      <c r="L8619">
        <v>1E-3</v>
      </c>
      <c r="M8619">
        <v>16625.721000000001</v>
      </c>
      <c r="N8619">
        <v>5.91E-2</v>
      </c>
      <c r="O8619">
        <v>4.5279999999999996</v>
      </c>
      <c r="P8619">
        <v>4.7699999999999999E-2</v>
      </c>
      <c r="Q8619">
        <v>279764.70799999998</v>
      </c>
      <c r="R8619" t="s">
        <v>34</v>
      </c>
      <c r="S8619" t="s">
        <v>38</v>
      </c>
      <c r="T8619" t="s">
        <v>89</v>
      </c>
      <c r="V8619" t="s">
        <v>608</v>
      </c>
      <c r="Y8619" t="s">
        <v>146</v>
      </c>
    </row>
    <row r="8620" spans="1:25" x14ac:dyDescent="0.45">
      <c r="A8620" t="s">
        <v>335</v>
      </c>
      <c r="B8620" t="s">
        <v>698</v>
      </c>
      <c r="C8620">
        <v>54034</v>
      </c>
      <c r="D8620" t="s">
        <v>699</v>
      </c>
      <c r="F8620">
        <v>2017</v>
      </c>
      <c r="G8620">
        <v>104</v>
      </c>
      <c r="H8620">
        <v>99.07</v>
      </c>
      <c r="I8620">
        <v>6099.79</v>
      </c>
      <c r="K8620">
        <v>1.7000000000000001E-2</v>
      </c>
      <c r="L8620">
        <v>1E-3</v>
      </c>
      <c r="M8620">
        <v>3290.8690000000001</v>
      </c>
      <c r="N8620">
        <v>5.91E-2</v>
      </c>
      <c r="O8620">
        <v>0.96599999999999997</v>
      </c>
      <c r="P8620">
        <v>5.2999999999999999E-2</v>
      </c>
      <c r="Q8620">
        <v>55382.970999999998</v>
      </c>
      <c r="R8620" t="s">
        <v>34</v>
      </c>
      <c r="S8620" t="s">
        <v>38</v>
      </c>
      <c r="T8620" t="s">
        <v>89</v>
      </c>
      <c r="V8620" t="s">
        <v>608</v>
      </c>
      <c r="Y8620" t="s">
        <v>147</v>
      </c>
    </row>
    <row r="8621" spans="1:25" x14ac:dyDescent="0.45">
      <c r="A8621" t="s">
        <v>335</v>
      </c>
      <c r="B8621" t="s">
        <v>698</v>
      </c>
      <c r="C8621">
        <v>54034</v>
      </c>
      <c r="D8621" t="s">
        <v>699</v>
      </c>
      <c r="F8621">
        <v>2018</v>
      </c>
      <c r="G8621">
        <v>73</v>
      </c>
      <c r="H8621">
        <v>67.38</v>
      </c>
      <c r="I8621">
        <v>4216.3599999999997</v>
      </c>
      <c r="K8621">
        <v>1.2E-2</v>
      </c>
      <c r="L8621">
        <v>1E-3</v>
      </c>
      <c r="M8621">
        <v>2310.8670000000002</v>
      </c>
      <c r="N8621">
        <v>5.91E-2</v>
      </c>
      <c r="O8621">
        <v>0.75</v>
      </c>
      <c r="P8621">
        <v>6.5500000000000003E-2</v>
      </c>
      <c r="Q8621">
        <v>38892.857000000004</v>
      </c>
      <c r="R8621" t="s">
        <v>34</v>
      </c>
      <c r="S8621" t="s">
        <v>38</v>
      </c>
      <c r="T8621" t="s">
        <v>89</v>
      </c>
      <c r="V8621" t="s">
        <v>608</v>
      </c>
      <c r="Y8621" t="s">
        <v>147</v>
      </c>
    </row>
    <row r="8622" spans="1:25" x14ac:dyDescent="0.45">
      <c r="A8622" t="s">
        <v>335</v>
      </c>
      <c r="B8622" t="s">
        <v>698</v>
      </c>
      <c r="C8622">
        <v>54034</v>
      </c>
      <c r="D8622" t="s">
        <v>699</v>
      </c>
      <c r="F8622">
        <v>2019</v>
      </c>
      <c r="G8622">
        <v>52</v>
      </c>
      <c r="H8622">
        <v>48.02</v>
      </c>
      <c r="I8622">
        <v>3466.1</v>
      </c>
      <c r="K8622">
        <v>8.9999999999999993E-3</v>
      </c>
      <c r="L8622">
        <v>1E-3</v>
      </c>
      <c r="M8622">
        <v>1824.405</v>
      </c>
      <c r="N8622">
        <v>6.0100000000000001E-2</v>
      </c>
      <c r="O8622">
        <v>0.52700000000000002</v>
      </c>
      <c r="P8622">
        <v>4.9599999999999998E-2</v>
      </c>
      <c r="Q8622">
        <v>30699.642</v>
      </c>
      <c r="R8622" t="s">
        <v>34</v>
      </c>
      <c r="S8622" t="s">
        <v>38</v>
      </c>
      <c r="T8622" t="s">
        <v>89</v>
      </c>
      <c r="V8622" t="s">
        <v>608</v>
      </c>
      <c r="Y8622" t="s">
        <v>147</v>
      </c>
    </row>
    <row r="8623" spans="1:25" x14ac:dyDescent="0.45">
      <c r="A8623" t="s">
        <v>335</v>
      </c>
      <c r="B8623" t="s">
        <v>698</v>
      </c>
      <c r="C8623">
        <v>54034</v>
      </c>
      <c r="D8623" t="s">
        <v>699</v>
      </c>
      <c r="F8623">
        <v>2020</v>
      </c>
      <c r="G8623">
        <v>70</v>
      </c>
      <c r="H8623">
        <v>67.11</v>
      </c>
      <c r="I8623">
        <v>4819.96</v>
      </c>
      <c r="K8623">
        <v>1.2999999999999999E-2</v>
      </c>
      <c r="L8623">
        <v>1E-3</v>
      </c>
      <c r="M8623">
        <v>2559.018</v>
      </c>
      <c r="N8623">
        <v>5.8999999999999997E-2</v>
      </c>
      <c r="O8623">
        <v>0.78200000000000003</v>
      </c>
      <c r="P8623">
        <v>5.45E-2</v>
      </c>
      <c r="Q8623">
        <v>43062.601999999999</v>
      </c>
      <c r="R8623" t="s">
        <v>34</v>
      </c>
      <c r="S8623" t="s">
        <v>38</v>
      </c>
      <c r="T8623" t="s">
        <v>89</v>
      </c>
      <c r="V8623" t="s">
        <v>608</v>
      </c>
      <c r="Y8623" t="s">
        <v>147</v>
      </c>
    </row>
    <row r="8624" spans="1:25" x14ac:dyDescent="0.45">
      <c r="A8624" t="s">
        <v>335</v>
      </c>
      <c r="B8624" t="s">
        <v>698</v>
      </c>
      <c r="C8624">
        <v>54034</v>
      </c>
      <c r="D8624" t="s">
        <v>699</v>
      </c>
      <c r="F8624">
        <v>2021</v>
      </c>
      <c r="G8624">
        <v>508</v>
      </c>
      <c r="H8624">
        <v>488.9</v>
      </c>
      <c r="I8624">
        <v>34788.43</v>
      </c>
      <c r="K8624">
        <v>9.2999999999999999E-2</v>
      </c>
      <c r="L8624">
        <v>1E-3</v>
      </c>
      <c r="M8624">
        <v>18455.017</v>
      </c>
      <c r="N8624">
        <v>5.91E-2</v>
      </c>
      <c r="O8624">
        <v>4.82</v>
      </c>
      <c r="P8624">
        <v>4.53E-2</v>
      </c>
      <c r="Q8624">
        <v>310544.90700000001</v>
      </c>
      <c r="R8624" t="s">
        <v>34</v>
      </c>
      <c r="S8624" t="s">
        <v>38</v>
      </c>
      <c r="T8624" t="s">
        <v>89</v>
      </c>
      <c r="V8624" t="s">
        <v>608</v>
      </c>
      <c r="Y8624" t="s">
        <v>152</v>
      </c>
    </row>
    <row r="8625" spans="1:25" x14ac:dyDescent="0.45">
      <c r="A8625" t="s">
        <v>335</v>
      </c>
      <c r="B8625" t="s">
        <v>698</v>
      </c>
      <c r="C8625">
        <v>54034</v>
      </c>
      <c r="D8625" t="s">
        <v>699</v>
      </c>
      <c r="F8625">
        <v>2022</v>
      </c>
      <c r="G8625">
        <v>1033</v>
      </c>
      <c r="H8625">
        <v>1006.94</v>
      </c>
      <c r="I8625">
        <v>71157.17</v>
      </c>
      <c r="K8625">
        <v>0.189</v>
      </c>
      <c r="L8625">
        <v>1E-3</v>
      </c>
      <c r="M8625">
        <v>37402.042000000001</v>
      </c>
      <c r="N8625">
        <v>5.91E-2</v>
      </c>
      <c r="O8625">
        <v>9.5220000000000002</v>
      </c>
      <c r="P8625">
        <v>4.0899999999999999E-2</v>
      </c>
      <c r="Q8625">
        <v>629363.32799999998</v>
      </c>
      <c r="R8625" t="s">
        <v>34</v>
      </c>
      <c r="S8625" t="s">
        <v>38</v>
      </c>
      <c r="T8625" t="s">
        <v>89</v>
      </c>
      <c r="V8625" t="s">
        <v>608</v>
      </c>
      <c r="Y8625" t="s">
        <v>152</v>
      </c>
    </row>
    <row r="8626" spans="1:25" x14ac:dyDescent="0.45">
      <c r="A8626" t="s">
        <v>335</v>
      </c>
      <c r="B8626" t="s">
        <v>698</v>
      </c>
      <c r="C8626">
        <v>54034</v>
      </c>
      <c r="D8626" t="s">
        <v>699</v>
      </c>
      <c r="F8626">
        <v>2023</v>
      </c>
      <c r="G8626">
        <v>380</v>
      </c>
      <c r="H8626">
        <v>365.09</v>
      </c>
      <c r="I8626">
        <v>24664.01</v>
      </c>
      <c r="K8626">
        <v>6.6000000000000003E-2</v>
      </c>
      <c r="L8626">
        <v>1E-3</v>
      </c>
      <c r="M8626">
        <v>13079</v>
      </c>
      <c r="N8626">
        <v>5.9299999999999999E-2</v>
      </c>
      <c r="O8626">
        <v>3.4260000000000002</v>
      </c>
      <c r="P8626">
        <v>4.4400000000000002E-2</v>
      </c>
      <c r="Q8626">
        <v>220036.20300000001</v>
      </c>
      <c r="R8626" t="s">
        <v>34</v>
      </c>
      <c r="S8626" t="s">
        <v>38</v>
      </c>
      <c r="T8626" t="s">
        <v>89</v>
      </c>
      <c r="V8626" t="s">
        <v>608</v>
      </c>
      <c r="Y8626" t="s">
        <v>152</v>
      </c>
    </row>
    <row r="8627" spans="1:25" x14ac:dyDescent="0.45">
      <c r="A8627" t="s">
        <v>335</v>
      </c>
      <c r="B8627" t="s">
        <v>698</v>
      </c>
      <c r="C8627">
        <v>54034</v>
      </c>
      <c r="D8627" t="s">
        <v>699</v>
      </c>
      <c r="F8627">
        <v>2024</v>
      </c>
      <c r="G8627">
        <v>27</v>
      </c>
      <c r="H8627">
        <v>24.43</v>
      </c>
      <c r="I8627">
        <v>1482.48</v>
      </c>
      <c r="K8627">
        <v>4.0000000000000001E-3</v>
      </c>
      <c r="L8627">
        <v>1E-3</v>
      </c>
      <c r="M8627">
        <v>809.87099999999998</v>
      </c>
      <c r="N8627">
        <v>5.91E-2</v>
      </c>
      <c r="O8627">
        <v>0.25700000000000001</v>
      </c>
      <c r="P8627">
        <v>5.8900000000000001E-2</v>
      </c>
      <c r="Q8627">
        <v>13624.352999999999</v>
      </c>
      <c r="R8627" t="s">
        <v>34</v>
      </c>
      <c r="S8627" t="s">
        <v>38</v>
      </c>
      <c r="T8627" t="s">
        <v>89</v>
      </c>
      <c r="V8627" t="s">
        <v>608</v>
      </c>
      <c r="Y8627" t="s">
        <v>152</v>
      </c>
    </row>
    <row r="8628" spans="1:25" x14ac:dyDescent="0.45">
      <c r="A8628" t="s">
        <v>335</v>
      </c>
      <c r="B8628" t="s">
        <v>700</v>
      </c>
      <c r="C8628">
        <v>54041</v>
      </c>
      <c r="D8628">
        <v>11854</v>
      </c>
      <c r="F8628">
        <v>2009</v>
      </c>
      <c r="G8628">
        <v>95</v>
      </c>
      <c r="H8628">
        <v>86.75</v>
      </c>
      <c r="I8628">
        <v>3117</v>
      </c>
      <c r="K8628">
        <v>1.2999999999999999E-2</v>
      </c>
      <c r="L8628">
        <v>8.9999999999999998E-4</v>
      </c>
      <c r="M8628">
        <v>2433.0749999999998</v>
      </c>
      <c r="N8628">
        <v>5.9200000000000003E-2</v>
      </c>
      <c r="O8628">
        <v>4.3689999999999998</v>
      </c>
      <c r="P8628">
        <v>0.2666</v>
      </c>
      <c r="Q8628">
        <v>40939.275000000001</v>
      </c>
      <c r="R8628" t="s">
        <v>34</v>
      </c>
      <c r="S8628" t="s">
        <v>38</v>
      </c>
      <c r="T8628" t="s">
        <v>89</v>
      </c>
      <c r="V8628" t="s">
        <v>251</v>
      </c>
      <c r="Y8628" t="s">
        <v>107</v>
      </c>
    </row>
    <row r="8629" spans="1:25" x14ac:dyDescent="0.45">
      <c r="A8629" t="s">
        <v>335</v>
      </c>
      <c r="B8629" t="s">
        <v>700</v>
      </c>
      <c r="C8629">
        <v>54041</v>
      </c>
      <c r="D8629">
        <v>11854</v>
      </c>
      <c r="F8629">
        <v>2010</v>
      </c>
      <c r="G8629">
        <v>350</v>
      </c>
      <c r="H8629">
        <v>343.75</v>
      </c>
      <c r="I8629">
        <v>11542</v>
      </c>
      <c r="K8629">
        <v>4.5999999999999999E-2</v>
      </c>
      <c r="L8629">
        <v>8.9999999999999998E-4</v>
      </c>
      <c r="M8629">
        <v>9110.6749999999993</v>
      </c>
      <c r="N8629">
        <v>5.9200000000000003E-2</v>
      </c>
      <c r="O8629">
        <v>12.44</v>
      </c>
      <c r="P8629">
        <v>0.17730000000000001</v>
      </c>
      <c r="Q8629">
        <v>153303.22500000001</v>
      </c>
      <c r="R8629" t="s">
        <v>34</v>
      </c>
      <c r="S8629" t="s">
        <v>38</v>
      </c>
      <c r="T8629" t="s">
        <v>89</v>
      </c>
      <c r="V8629" t="s">
        <v>251</v>
      </c>
      <c r="Y8629" t="s">
        <v>107</v>
      </c>
    </row>
    <row r="8630" spans="1:25" x14ac:dyDescent="0.45">
      <c r="A8630" t="s">
        <v>335</v>
      </c>
      <c r="B8630" t="s">
        <v>700</v>
      </c>
      <c r="C8630">
        <v>54041</v>
      </c>
      <c r="D8630">
        <v>11854</v>
      </c>
      <c r="F8630">
        <v>2011</v>
      </c>
      <c r="G8630">
        <v>413</v>
      </c>
      <c r="H8630">
        <v>407</v>
      </c>
      <c r="I8630">
        <v>14954.25</v>
      </c>
      <c r="K8630">
        <v>6.2E-2</v>
      </c>
      <c r="L8630">
        <v>1E-3</v>
      </c>
      <c r="M8630">
        <v>11428.075000000001</v>
      </c>
      <c r="N8630">
        <v>5.9200000000000003E-2</v>
      </c>
      <c r="O8630">
        <v>13.847</v>
      </c>
      <c r="P8630">
        <v>0.14680000000000001</v>
      </c>
      <c r="Q8630">
        <v>192296.42499999999</v>
      </c>
      <c r="R8630" t="s">
        <v>34</v>
      </c>
      <c r="S8630" t="s">
        <v>38</v>
      </c>
      <c r="T8630" t="s">
        <v>89</v>
      </c>
      <c r="V8630" t="s">
        <v>251</v>
      </c>
      <c r="Y8630" t="s">
        <v>107</v>
      </c>
    </row>
    <row r="8631" spans="1:25" x14ac:dyDescent="0.45">
      <c r="A8631" t="s">
        <v>335</v>
      </c>
      <c r="B8631" t="s">
        <v>700</v>
      </c>
      <c r="C8631">
        <v>54041</v>
      </c>
      <c r="D8631">
        <v>11854</v>
      </c>
      <c r="F8631">
        <v>2012</v>
      </c>
      <c r="G8631">
        <v>2037</v>
      </c>
      <c r="H8631">
        <v>2026.5</v>
      </c>
      <c r="I8631">
        <v>75129</v>
      </c>
      <c r="K8631">
        <v>0.28299999999999997</v>
      </c>
      <c r="L8631">
        <v>8.9999999999999998E-4</v>
      </c>
      <c r="M8631">
        <v>56434.25</v>
      </c>
      <c r="N8631">
        <v>5.91E-2</v>
      </c>
      <c r="O8631">
        <v>51.628</v>
      </c>
      <c r="P8631">
        <v>0.1114</v>
      </c>
      <c r="Q8631">
        <v>949655.375</v>
      </c>
      <c r="R8631" t="s">
        <v>34</v>
      </c>
      <c r="S8631" t="s">
        <v>38</v>
      </c>
      <c r="T8631" t="s">
        <v>89</v>
      </c>
      <c r="V8631" t="s">
        <v>251</v>
      </c>
      <c r="Y8631" t="s">
        <v>107</v>
      </c>
    </row>
    <row r="8632" spans="1:25" x14ac:dyDescent="0.45">
      <c r="A8632" t="s">
        <v>335</v>
      </c>
      <c r="B8632" t="s">
        <v>700</v>
      </c>
      <c r="C8632">
        <v>54041</v>
      </c>
      <c r="D8632">
        <v>11854</v>
      </c>
      <c r="F8632">
        <v>2013</v>
      </c>
      <c r="G8632">
        <v>2963</v>
      </c>
      <c r="H8632">
        <v>2925</v>
      </c>
      <c r="I8632">
        <v>115281.25</v>
      </c>
      <c r="K8632">
        <v>0.41599999999999998</v>
      </c>
      <c r="L8632">
        <v>1E-3</v>
      </c>
      <c r="M8632">
        <v>82882.274999999994</v>
      </c>
      <c r="N8632">
        <v>5.9200000000000003E-2</v>
      </c>
      <c r="O8632">
        <v>98.233999999999995</v>
      </c>
      <c r="P8632">
        <v>0.14460000000000001</v>
      </c>
      <c r="Q8632">
        <v>1394672.2</v>
      </c>
      <c r="R8632" t="s">
        <v>34</v>
      </c>
      <c r="S8632" t="s">
        <v>38</v>
      </c>
      <c r="T8632" t="s">
        <v>89</v>
      </c>
      <c r="V8632" t="s">
        <v>251</v>
      </c>
      <c r="Y8632" t="s">
        <v>107</v>
      </c>
    </row>
    <row r="8633" spans="1:25" x14ac:dyDescent="0.45">
      <c r="A8633" t="s">
        <v>335</v>
      </c>
      <c r="B8633" t="s">
        <v>700</v>
      </c>
      <c r="C8633">
        <v>54041</v>
      </c>
      <c r="D8633">
        <v>11854</v>
      </c>
      <c r="F8633">
        <v>2014</v>
      </c>
      <c r="G8633">
        <v>2380</v>
      </c>
      <c r="H8633">
        <v>2327.5</v>
      </c>
      <c r="I8633">
        <v>92895.75</v>
      </c>
      <c r="K8633">
        <v>0.35299999999999998</v>
      </c>
      <c r="L8633">
        <v>1E-3</v>
      </c>
      <c r="M8633">
        <v>68603.725000000006</v>
      </c>
      <c r="N8633">
        <v>5.91E-2</v>
      </c>
      <c r="O8633">
        <v>80.456999999999994</v>
      </c>
      <c r="P8633">
        <v>0.1444</v>
      </c>
      <c r="Q8633">
        <v>1154400.8999999999</v>
      </c>
      <c r="R8633" t="s">
        <v>34</v>
      </c>
      <c r="S8633" t="s">
        <v>38</v>
      </c>
      <c r="T8633" t="s">
        <v>89</v>
      </c>
      <c r="V8633" t="s">
        <v>251</v>
      </c>
      <c r="Y8633" t="s">
        <v>107</v>
      </c>
    </row>
    <row r="8634" spans="1:25" x14ac:dyDescent="0.45">
      <c r="A8634" t="s">
        <v>335</v>
      </c>
      <c r="B8634" t="s">
        <v>700</v>
      </c>
      <c r="C8634">
        <v>54041</v>
      </c>
      <c r="D8634">
        <v>11854</v>
      </c>
      <c r="F8634">
        <v>2015</v>
      </c>
      <c r="G8634">
        <v>1804</v>
      </c>
      <c r="H8634">
        <v>1715.75</v>
      </c>
      <c r="I8634">
        <v>66319.25</v>
      </c>
      <c r="K8634">
        <v>0.253</v>
      </c>
      <c r="L8634">
        <v>1E-3</v>
      </c>
      <c r="M8634">
        <v>49575.074999999997</v>
      </c>
      <c r="N8634">
        <v>5.9200000000000003E-2</v>
      </c>
      <c r="O8634">
        <v>59.734000000000002</v>
      </c>
      <c r="P8634">
        <v>0.14810000000000001</v>
      </c>
      <c r="Q8634">
        <v>834182.125</v>
      </c>
      <c r="R8634" t="s">
        <v>34</v>
      </c>
      <c r="S8634" t="s">
        <v>38</v>
      </c>
      <c r="T8634" t="s">
        <v>89</v>
      </c>
      <c r="V8634" t="s">
        <v>251</v>
      </c>
      <c r="Y8634" t="s">
        <v>146</v>
      </c>
    </row>
    <row r="8635" spans="1:25" x14ac:dyDescent="0.45">
      <c r="A8635" t="s">
        <v>335</v>
      </c>
      <c r="B8635" t="s">
        <v>700</v>
      </c>
      <c r="C8635">
        <v>54041</v>
      </c>
      <c r="D8635">
        <v>11854</v>
      </c>
      <c r="F8635">
        <v>2016</v>
      </c>
      <c r="G8635">
        <v>3911</v>
      </c>
      <c r="H8635">
        <v>3764.25</v>
      </c>
      <c r="I8635">
        <v>140601.5</v>
      </c>
      <c r="K8635">
        <v>0.61499999999999999</v>
      </c>
      <c r="L8635">
        <v>1.6000000000000001E-3</v>
      </c>
      <c r="M8635">
        <v>102099.52499999999</v>
      </c>
      <c r="N8635">
        <v>5.9200000000000003E-2</v>
      </c>
      <c r="O8635">
        <v>111.99</v>
      </c>
      <c r="P8635">
        <v>0.13739999999999999</v>
      </c>
      <c r="Q8635">
        <v>1717993.2</v>
      </c>
      <c r="R8635" t="s">
        <v>34</v>
      </c>
      <c r="S8635" t="s">
        <v>38</v>
      </c>
      <c r="T8635" t="s">
        <v>89</v>
      </c>
      <c r="V8635" t="s">
        <v>251</v>
      </c>
      <c r="Y8635" t="s">
        <v>146</v>
      </c>
    </row>
    <row r="8636" spans="1:25" x14ac:dyDescent="0.45">
      <c r="A8636" t="s">
        <v>335</v>
      </c>
      <c r="B8636" t="s">
        <v>700</v>
      </c>
      <c r="C8636">
        <v>54041</v>
      </c>
      <c r="D8636">
        <v>11854</v>
      </c>
      <c r="F8636">
        <v>2017</v>
      </c>
      <c r="G8636">
        <v>943</v>
      </c>
      <c r="H8636">
        <v>898.96</v>
      </c>
      <c r="I8636">
        <v>33692.639999999999</v>
      </c>
      <c r="K8636">
        <v>0.114</v>
      </c>
      <c r="L8636">
        <v>8.0000000000000004E-4</v>
      </c>
      <c r="M8636">
        <v>21333.812000000002</v>
      </c>
      <c r="N8636">
        <v>5.8900000000000001E-2</v>
      </c>
      <c r="O8636">
        <v>35.180999999999997</v>
      </c>
      <c r="P8636">
        <v>0.1794</v>
      </c>
      <c r="Q8636">
        <v>359032.342</v>
      </c>
      <c r="R8636" t="s">
        <v>34</v>
      </c>
      <c r="S8636" t="s">
        <v>38</v>
      </c>
      <c r="T8636" t="s">
        <v>89</v>
      </c>
      <c r="V8636" t="s">
        <v>251</v>
      </c>
      <c r="Y8636" t="s">
        <v>147</v>
      </c>
    </row>
    <row r="8637" spans="1:25" x14ac:dyDescent="0.45">
      <c r="A8637" t="s">
        <v>335</v>
      </c>
      <c r="B8637" t="s">
        <v>700</v>
      </c>
      <c r="C8637">
        <v>54041</v>
      </c>
      <c r="D8637">
        <v>11854</v>
      </c>
      <c r="F8637">
        <v>2018</v>
      </c>
      <c r="G8637">
        <v>2907</v>
      </c>
      <c r="H8637">
        <v>2763.15</v>
      </c>
      <c r="I8637">
        <v>103884.06</v>
      </c>
      <c r="K8637">
        <v>0.41099999999999998</v>
      </c>
      <c r="L8637">
        <v>1E-3</v>
      </c>
      <c r="M8637">
        <v>79439.573000000004</v>
      </c>
      <c r="N8637">
        <v>5.91E-2</v>
      </c>
      <c r="O8637">
        <v>82.338999999999999</v>
      </c>
      <c r="P8637">
        <v>0.12659999999999999</v>
      </c>
      <c r="Q8637">
        <v>1336497.4809999999</v>
      </c>
      <c r="R8637" t="s">
        <v>34</v>
      </c>
      <c r="S8637" t="s">
        <v>38</v>
      </c>
      <c r="T8637" t="s">
        <v>89</v>
      </c>
      <c r="V8637" t="s">
        <v>251</v>
      </c>
      <c r="Y8637" t="s">
        <v>147</v>
      </c>
    </row>
    <row r="8638" spans="1:25" x14ac:dyDescent="0.45">
      <c r="A8638" t="s">
        <v>335</v>
      </c>
      <c r="B8638" t="s">
        <v>700</v>
      </c>
      <c r="C8638">
        <v>54041</v>
      </c>
      <c r="D8638">
        <v>11854</v>
      </c>
      <c r="F8638">
        <v>2019</v>
      </c>
      <c r="G8638">
        <v>1393</v>
      </c>
      <c r="H8638">
        <v>1311.51</v>
      </c>
      <c r="I8638">
        <v>49182.66</v>
      </c>
      <c r="K8638">
        <v>0.19500000000000001</v>
      </c>
      <c r="L8638">
        <v>1E-3</v>
      </c>
      <c r="M8638">
        <v>38221.794999999998</v>
      </c>
      <c r="N8638">
        <v>5.91E-2</v>
      </c>
      <c r="O8638">
        <v>38.506</v>
      </c>
      <c r="P8638">
        <v>0.1226</v>
      </c>
      <c r="Q8638">
        <v>643046.90399999998</v>
      </c>
      <c r="R8638" t="s">
        <v>34</v>
      </c>
      <c r="S8638" t="s">
        <v>38</v>
      </c>
      <c r="T8638" t="s">
        <v>89</v>
      </c>
      <c r="V8638" t="s">
        <v>251</v>
      </c>
      <c r="Y8638" t="s">
        <v>147</v>
      </c>
    </row>
    <row r="8639" spans="1:25" x14ac:dyDescent="0.45">
      <c r="A8639" t="s">
        <v>335</v>
      </c>
      <c r="B8639" t="s">
        <v>700</v>
      </c>
      <c r="C8639">
        <v>54041</v>
      </c>
      <c r="D8639">
        <v>11854</v>
      </c>
      <c r="F8639">
        <v>2020</v>
      </c>
      <c r="G8639">
        <v>1210</v>
      </c>
      <c r="H8639">
        <v>1165.0999999999999</v>
      </c>
      <c r="I8639">
        <v>42406.559999999998</v>
      </c>
      <c r="K8639">
        <v>0.16500000000000001</v>
      </c>
      <c r="L8639">
        <v>8.9999999999999998E-4</v>
      </c>
      <c r="M8639">
        <v>33361.919000000002</v>
      </c>
      <c r="N8639">
        <v>5.91E-2</v>
      </c>
      <c r="O8639">
        <v>26.588999999999999</v>
      </c>
      <c r="P8639">
        <v>9.8100000000000007E-2</v>
      </c>
      <c r="Q8639">
        <v>561458.40099999995</v>
      </c>
      <c r="R8639" t="s">
        <v>34</v>
      </c>
      <c r="S8639" t="s">
        <v>38</v>
      </c>
      <c r="T8639" t="s">
        <v>89</v>
      </c>
      <c r="V8639" t="s">
        <v>251</v>
      </c>
      <c r="Y8639" t="s">
        <v>147</v>
      </c>
    </row>
    <row r="8640" spans="1:25" x14ac:dyDescent="0.45">
      <c r="A8640" t="s">
        <v>335</v>
      </c>
      <c r="B8640" t="s">
        <v>700</v>
      </c>
      <c r="C8640">
        <v>54041</v>
      </c>
      <c r="D8640">
        <v>11854</v>
      </c>
      <c r="F8640">
        <v>2021</v>
      </c>
      <c r="G8640">
        <v>349</v>
      </c>
      <c r="H8640">
        <v>330.93</v>
      </c>
      <c r="I8640">
        <v>13184.62</v>
      </c>
      <c r="K8640">
        <v>5.1999999999999998E-2</v>
      </c>
      <c r="L8640">
        <v>1E-3</v>
      </c>
      <c r="M8640">
        <v>10435.498</v>
      </c>
      <c r="N8640">
        <v>5.91E-2</v>
      </c>
      <c r="O8640">
        <v>9.6059999999999999</v>
      </c>
      <c r="P8640">
        <v>0.1138</v>
      </c>
      <c r="Q8640">
        <v>175651.432</v>
      </c>
      <c r="R8640" t="s">
        <v>34</v>
      </c>
      <c r="S8640" t="s">
        <v>38</v>
      </c>
      <c r="T8640" t="s">
        <v>89</v>
      </c>
      <c r="V8640" t="s">
        <v>251</v>
      </c>
      <c r="Y8640" t="s">
        <v>152</v>
      </c>
    </row>
    <row r="8641" spans="1:25" x14ac:dyDescent="0.45">
      <c r="A8641" t="s">
        <v>335</v>
      </c>
      <c r="B8641" t="s">
        <v>700</v>
      </c>
      <c r="C8641">
        <v>54041</v>
      </c>
      <c r="D8641">
        <v>11854</v>
      </c>
      <c r="F8641">
        <v>2022</v>
      </c>
      <c r="G8641">
        <v>1274</v>
      </c>
      <c r="H8641">
        <v>1251.74</v>
      </c>
      <c r="I8641">
        <v>53016.639999999999</v>
      </c>
      <c r="K8641">
        <v>0.215</v>
      </c>
      <c r="L8641">
        <v>1E-3</v>
      </c>
      <c r="M8641">
        <v>42513.483999999997</v>
      </c>
      <c r="N8641">
        <v>5.91E-2</v>
      </c>
      <c r="O8641">
        <v>41.231999999999999</v>
      </c>
      <c r="P8641">
        <v>0.11700000000000001</v>
      </c>
      <c r="Q8641">
        <v>715364.55599999998</v>
      </c>
      <c r="R8641" t="s">
        <v>34</v>
      </c>
      <c r="S8641" t="s">
        <v>38</v>
      </c>
      <c r="T8641" t="s">
        <v>89</v>
      </c>
      <c r="V8641" t="s">
        <v>251</v>
      </c>
      <c r="Y8641" t="s">
        <v>152</v>
      </c>
    </row>
    <row r="8642" spans="1:25" x14ac:dyDescent="0.45">
      <c r="A8642" t="s">
        <v>335</v>
      </c>
      <c r="B8642" t="s">
        <v>700</v>
      </c>
      <c r="C8642">
        <v>54041</v>
      </c>
      <c r="D8642">
        <v>11854</v>
      </c>
      <c r="F8642">
        <v>2023</v>
      </c>
      <c r="G8642">
        <v>608</v>
      </c>
      <c r="H8642">
        <v>595.41999999999996</v>
      </c>
      <c r="I8642">
        <v>23706.18</v>
      </c>
      <c r="K8642">
        <v>9.2999999999999999E-2</v>
      </c>
      <c r="L8642">
        <v>1E-3</v>
      </c>
      <c r="M8642">
        <v>18833.61</v>
      </c>
      <c r="N8642">
        <v>5.9200000000000003E-2</v>
      </c>
      <c r="O8642">
        <v>16.753</v>
      </c>
      <c r="P8642">
        <v>0.1081</v>
      </c>
      <c r="Q8642">
        <v>316903.45899999997</v>
      </c>
      <c r="R8642" t="s">
        <v>34</v>
      </c>
      <c r="S8642" t="s">
        <v>38</v>
      </c>
      <c r="T8642" t="s">
        <v>89</v>
      </c>
      <c r="V8642" t="s">
        <v>251</v>
      </c>
      <c r="Y8642" t="s">
        <v>152</v>
      </c>
    </row>
    <row r="8643" spans="1:25" x14ac:dyDescent="0.45">
      <c r="A8643" t="s">
        <v>335</v>
      </c>
      <c r="B8643" t="s">
        <v>700</v>
      </c>
      <c r="C8643">
        <v>54041</v>
      </c>
      <c r="D8643">
        <v>11854</v>
      </c>
      <c r="F8643">
        <v>2024</v>
      </c>
      <c r="G8643">
        <v>326</v>
      </c>
      <c r="H8643">
        <v>315.43</v>
      </c>
      <c r="I8643">
        <v>13266.02</v>
      </c>
      <c r="K8643">
        <v>4.7E-2</v>
      </c>
      <c r="L8643">
        <v>1E-3</v>
      </c>
      <c r="M8643">
        <v>9904.1149999999998</v>
      </c>
      <c r="N8643">
        <v>5.91E-2</v>
      </c>
      <c r="O8643">
        <v>10.547000000000001</v>
      </c>
      <c r="P8643">
        <v>0.12959999999999999</v>
      </c>
      <c r="Q8643">
        <v>166668.65299999999</v>
      </c>
      <c r="R8643" t="s">
        <v>34</v>
      </c>
      <c r="S8643" t="s">
        <v>38</v>
      </c>
      <c r="T8643" t="s">
        <v>89</v>
      </c>
      <c r="V8643" t="s">
        <v>251</v>
      </c>
      <c r="Y8643" t="s">
        <v>152</v>
      </c>
    </row>
    <row r="8644" spans="1:25" x14ac:dyDescent="0.45">
      <c r="A8644" t="s">
        <v>335</v>
      </c>
      <c r="B8644" t="s">
        <v>700</v>
      </c>
      <c r="C8644">
        <v>54041</v>
      </c>
      <c r="D8644">
        <v>11855</v>
      </c>
      <c r="F8644">
        <v>2009</v>
      </c>
      <c r="G8644">
        <v>86</v>
      </c>
      <c r="H8644">
        <v>80.75</v>
      </c>
      <c r="I8644">
        <v>2784.75</v>
      </c>
      <c r="K8644">
        <v>1.0999999999999999E-2</v>
      </c>
      <c r="L8644">
        <v>8.9999999999999998E-4</v>
      </c>
      <c r="M8644">
        <v>2059.7249999999999</v>
      </c>
      <c r="N8644">
        <v>5.9200000000000003E-2</v>
      </c>
      <c r="O8644">
        <v>3.6360000000000001</v>
      </c>
      <c r="P8644">
        <v>0.28660000000000002</v>
      </c>
      <c r="Q8644">
        <v>34658.75</v>
      </c>
      <c r="R8644" t="s">
        <v>34</v>
      </c>
      <c r="S8644" t="s">
        <v>38</v>
      </c>
      <c r="T8644" t="s">
        <v>89</v>
      </c>
      <c r="V8644" t="s">
        <v>251</v>
      </c>
      <c r="Y8644" t="s">
        <v>107</v>
      </c>
    </row>
    <row r="8645" spans="1:25" x14ac:dyDescent="0.45">
      <c r="A8645" t="s">
        <v>335</v>
      </c>
      <c r="B8645" t="s">
        <v>700</v>
      </c>
      <c r="C8645">
        <v>54041</v>
      </c>
      <c r="D8645">
        <v>11855</v>
      </c>
      <c r="F8645">
        <v>2010</v>
      </c>
      <c r="G8645">
        <v>369</v>
      </c>
      <c r="H8645">
        <v>361.5</v>
      </c>
      <c r="I8645">
        <v>11995.75</v>
      </c>
      <c r="K8645">
        <v>4.4999999999999998E-2</v>
      </c>
      <c r="L8645">
        <v>8.9999999999999998E-4</v>
      </c>
      <c r="M8645">
        <v>8878.6</v>
      </c>
      <c r="N8645">
        <v>5.9200000000000003E-2</v>
      </c>
      <c r="O8645">
        <v>11.39</v>
      </c>
      <c r="P8645">
        <v>0.16289999999999999</v>
      </c>
      <c r="Q8645">
        <v>149404.82500000001</v>
      </c>
      <c r="R8645" t="s">
        <v>34</v>
      </c>
      <c r="S8645" t="s">
        <v>38</v>
      </c>
      <c r="T8645" t="s">
        <v>89</v>
      </c>
      <c r="V8645" t="s">
        <v>251</v>
      </c>
      <c r="Y8645" t="s">
        <v>107</v>
      </c>
    </row>
    <row r="8646" spans="1:25" x14ac:dyDescent="0.45">
      <c r="A8646" t="s">
        <v>335</v>
      </c>
      <c r="B8646" t="s">
        <v>700</v>
      </c>
      <c r="C8646">
        <v>54041</v>
      </c>
      <c r="D8646">
        <v>11855</v>
      </c>
      <c r="F8646">
        <v>2011</v>
      </c>
      <c r="G8646">
        <v>365</v>
      </c>
      <c r="H8646">
        <v>352.25</v>
      </c>
      <c r="I8646">
        <v>12546.25</v>
      </c>
      <c r="K8646">
        <v>4.8000000000000001E-2</v>
      </c>
      <c r="L8646">
        <v>1E-3</v>
      </c>
      <c r="M8646">
        <v>9130.5499999999993</v>
      </c>
      <c r="N8646">
        <v>5.9200000000000003E-2</v>
      </c>
      <c r="O8646">
        <v>14.744</v>
      </c>
      <c r="P8646">
        <v>0.19259999999999999</v>
      </c>
      <c r="Q8646">
        <v>153641.65</v>
      </c>
      <c r="R8646" t="s">
        <v>34</v>
      </c>
      <c r="S8646" t="s">
        <v>38</v>
      </c>
      <c r="T8646" t="s">
        <v>89</v>
      </c>
      <c r="V8646" t="s">
        <v>251</v>
      </c>
      <c r="Y8646" t="s">
        <v>107</v>
      </c>
    </row>
    <row r="8647" spans="1:25" x14ac:dyDescent="0.45">
      <c r="A8647" t="s">
        <v>335</v>
      </c>
      <c r="B8647" t="s">
        <v>700</v>
      </c>
      <c r="C8647">
        <v>54041</v>
      </c>
      <c r="D8647">
        <v>11855</v>
      </c>
      <c r="F8647">
        <v>2012</v>
      </c>
      <c r="G8647">
        <v>1598</v>
      </c>
      <c r="H8647">
        <v>1534.5</v>
      </c>
      <c r="I8647">
        <v>55800</v>
      </c>
      <c r="K8647">
        <v>0.218</v>
      </c>
      <c r="L8647">
        <v>1E-3</v>
      </c>
      <c r="M8647">
        <v>39756.625</v>
      </c>
      <c r="N8647">
        <v>5.9200000000000003E-2</v>
      </c>
      <c r="O8647">
        <v>58.738999999999997</v>
      </c>
      <c r="P8647">
        <v>0.17910000000000001</v>
      </c>
      <c r="Q8647">
        <v>668978.35</v>
      </c>
      <c r="R8647" t="s">
        <v>34</v>
      </c>
      <c r="S8647" t="s">
        <v>38</v>
      </c>
      <c r="T8647" t="s">
        <v>89</v>
      </c>
      <c r="V8647" t="s">
        <v>251</v>
      </c>
      <c r="Y8647" t="s">
        <v>107</v>
      </c>
    </row>
    <row r="8648" spans="1:25" x14ac:dyDescent="0.45">
      <c r="A8648" t="s">
        <v>335</v>
      </c>
      <c r="B8648" t="s">
        <v>700</v>
      </c>
      <c r="C8648">
        <v>54041</v>
      </c>
      <c r="D8648">
        <v>11855</v>
      </c>
      <c r="F8648">
        <v>2013</v>
      </c>
      <c r="G8648">
        <v>1958</v>
      </c>
      <c r="H8648">
        <v>1915</v>
      </c>
      <c r="I8648">
        <v>73809.75</v>
      </c>
      <c r="K8648">
        <v>0.27300000000000002</v>
      </c>
      <c r="L8648">
        <v>1E-3</v>
      </c>
      <c r="M8648">
        <v>52092.25</v>
      </c>
      <c r="N8648">
        <v>5.9200000000000003E-2</v>
      </c>
      <c r="O8648">
        <v>67.647999999999996</v>
      </c>
      <c r="P8648">
        <v>0.16070000000000001</v>
      </c>
      <c r="Q8648">
        <v>876566.67500000005</v>
      </c>
      <c r="R8648" t="s">
        <v>34</v>
      </c>
      <c r="S8648" t="s">
        <v>38</v>
      </c>
      <c r="T8648" t="s">
        <v>89</v>
      </c>
      <c r="V8648" t="s">
        <v>251</v>
      </c>
      <c r="Y8648" t="s">
        <v>107</v>
      </c>
    </row>
    <row r="8649" spans="1:25" x14ac:dyDescent="0.45">
      <c r="A8649" t="s">
        <v>335</v>
      </c>
      <c r="B8649" t="s">
        <v>700</v>
      </c>
      <c r="C8649">
        <v>54041</v>
      </c>
      <c r="D8649">
        <v>11855</v>
      </c>
      <c r="F8649">
        <v>2014</v>
      </c>
      <c r="G8649">
        <v>2395</v>
      </c>
      <c r="H8649">
        <v>2338.5</v>
      </c>
      <c r="I8649">
        <v>93584</v>
      </c>
      <c r="K8649">
        <v>0.34200000000000003</v>
      </c>
      <c r="L8649">
        <v>8.9999999999999998E-4</v>
      </c>
      <c r="M8649">
        <v>66914.25</v>
      </c>
      <c r="N8649">
        <v>5.9200000000000003E-2</v>
      </c>
      <c r="O8649">
        <v>117.78100000000001</v>
      </c>
      <c r="P8649">
        <v>0.21240000000000001</v>
      </c>
      <c r="Q8649">
        <v>1125990.45</v>
      </c>
      <c r="R8649" t="s">
        <v>34</v>
      </c>
      <c r="S8649" t="s">
        <v>38</v>
      </c>
      <c r="T8649" t="s">
        <v>89</v>
      </c>
      <c r="V8649" t="s">
        <v>251</v>
      </c>
      <c r="Y8649" t="s">
        <v>107</v>
      </c>
    </row>
    <row r="8650" spans="1:25" x14ac:dyDescent="0.45">
      <c r="A8650" t="s">
        <v>335</v>
      </c>
      <c r="B8650" t="s">
        <v>700</v>
      </c>
      <c r="C8650">
        <v>54041</v>
      </c>
      <c r="D8650">
        <v>11855</v>
      </c>
      <c r="F8650">
        <v>2015</v>
      </c>
      <c r="G8650">
        <v>2116</v>
      </c>
      <c r="H8650">
        <v>2076.5</v>
      </c>
      <c r="I8650">
        <v>81690</v>
      </c>
      <c r="K8650">
        <v>0.30499999999999999</v>
      </c>
      <c r="L8650">
        <v>1E-3</v>
      </c>
      <c r="M8650">
        <v>57338.875</v>
      </c>
      <c r="N8650">
        <v>5.9200000000000003E-2</v>
      </c>
      <c r="O8650">
        <v>154.25</v>
      </c>
      <c r="P8650">
        <v>0.33639999999999998</v>
      </c>
      <c r="Q8650">
        <v>964775.42500000005</v>
      </c>
      <c r="R8650" t="s">
        <v>34</v>
      </c>
      <c r="S8650" t="s">
        <v>38</v>
      </c>
      <c r="T8650" t="s">
        <v>89</v>
      </c>
      <c r="V8650" t="s">
        <v>251</v>
      </c>
      <c r="Y8650" t="s">
        <v>146</v>
      </c>
    </row>
    <row r="8651" spans="1:25" x14ac:dyDescent="0.45">
      <c r="A8651" t="s">
        <v>335</v>
      </c>
      <c r="B8651" t="s">
        <v>700</v>
      </c>
      <c r="C8651">
        <v>54041</v>
      </c>
      <c r="D8651">
        <v>11855</v>
      </c>
      <c r="F8651">
        <v>2016</v>
      </c>
      <c r="G8651">
        <v>4283</v>
      </c>
      <c r="H8651">
        <v>4235.25</v>
      </c>
      <c r="I8651">
        <v>155462.25</v>
      </c>
      <c r="K8651">
        <v>0.60799999999999998</v>
      </c>
      <c r="L8651">
        <v>8.9999999999999998E-4</v>
      </c>
      <c r="M8651">
        <v>110505.4</v>
      </c>
      <c r="N8651">
        <v>5.9200000000000003E-2</v>
      </c>
      <c r="O8651">
        <v>380.279</v>
      </c>
      <c r="P8651">
        <v>0.41610000000000003</v>
      </c>
      <c r="Q8651">
        <v>1859416.3</v>
      </c>
      <c r="R8651" t="s">
        <v>34</v>
      </c>
      <c r="S8651" t="s">
        <v>38</v>
      </c>
      <c r="T8651" t="s">
        <v>89</v>
      </c>
      <c r="V8651" t="s">
        <v>251</v>
      </c>
      <c r="Y8651" t="s">
        <v>146</v>
      </c>
    </row>
    <row r="8652" spans="1:25" x14ac:dyDescent="0.45">
      <c r="A8652" t="s">
        <v>335</v>
      </c>
      <c r="B8652" t="s">
        <v>700</v>
      </c>
      <c r="C8652">
        <v>54041</v>
      </c>
      <c r="D8652">
        <v>11855</v>
      </c>
      <c r="F8652">
        <v>2017</v>
      </c>
      <c r="G8652">
        <v>1070</v>
      </c>
      <c r="H8652">
        <v>1041.82</v>
      </c>
      <c r="I8652">
        <v>37810.730000000003</v>
      </c>
      <c r="K8652">
        <v>0.13</v>
      </c>
      <c r="L8652">
        <v>8.0000000000000004E-4</v>
      </c>
      <c r="M8652">
        <v>24234.733</v>
      </c>
      <c r="N8652">
        <v>5.8999999999999997E-2</v>
      </c>
      <c r="O8652">
        <v>39.536000000000001</v>
      </c>
      <c r="P8652">
        <v>0.1928</v>
      </c>
      <c r="Q8652">
        <v>407790.391</v>
      </c>
      <c r="R8652" t="s">
        <v>34</v>
      </c>
      <c r="S8652" t="s">
        <v>38</v>
      </c>
      <c r="T8652" t="s">
        <v>89</v>
      </c>
      <c r="V8652" t="s">
        <v>251</v>
      </c>
      <c r="Y8652" t="s">
        <v>147</v>
      </c>
    </row>
    <row r="8653" spans="1:25" x14ac:dyDescent="0.45">
      <c r="A8653" t="s">
        <v>335</v>
      </c>
      <c r="B8653" t="s">
        <v>700</v>
      </c>
      <c r="C8653">
        <v>54041</v>
      </c>
      <c r="D8653">
        <v>11855</v>
      </c>
      <c r="F8653">
        <v>2018</v>
      </c>
      <c r="G8653">
        <v>3118</v>
      </c>
      <c r="H8653">
        <v>3046.57</v>
      </c>
      <c r="I8653">
        <v>113098.68</v>
      </c>
      <c r="K8653">
        <v>0.434</v>
      </c>
      <c r="L8653">
        <v>8.9999999999999998E-4</v>
      </c>
      <c r="M8653">
        <v>83723.561000000002</v>
      </c>
      <c r="N8653">
        <v>5.91E-2</v>
      </c>
      <c r="O8653">
        <v>238.233</v>
      </c>
      <c r="P8653">
        <v>0.33810000000000001</v>
      </c>
      <c r="Q8653">
        <v>1408595.9010000001</v>
      </c>
      <c r="R8653" t="s">
        <v>34</v>
      </c>
      <c r="S8653" t="s">
        <v>38</v>
      </c>
      <c r="T8653" t="s">
        <v>89</v>
      </c>
      <c r="V8653" t="s">
        <v>251</v>
      </c>
      <c r="Y8653" t="s">
        <v>147</v>
      </c>
    </row>
    <row r="8654" spans="1:25" x14ac:dyDescent="0.45">
      <c r="A8654" t="s">
        <v>335</v>
      </c>
      <c r="B8654" t="s">
        <v>700</v>
      </c>
      <c r="C8654">
        <v>54041</v>
      </c>
      <c r="D8654">
        <v>11855</v>
      </c>
      <c r="F8654">
        <v>2019</v>
      </c>
      <c r="G8654">
        <v>1429</v>
      </c>
      <c r="H8654">
        <v>1383.67</v>
      </c>
      <c r="I8654">
        <v>51092.53</v>
      </c>
      <c r="K8654">
        <v>0.19800000000000001</v>
      </c>
      <c r="L8654">
        <v>1E-3</v>
      </c>
      <c r="M8654">
        <v>38229.495000000003</v>
      </c>
      <c r="N8654">
        <v>5.9200000000000003E-2</v>
      </c>
      <c r="O8654">
        <v>46.807000000000002</v>
      </c>
      <c r="P8654">
        <v>0.14710000000000001</v>
      </c>
      <c r="Q8654">
        <v>643178.94799999997</v>
      </c>
      <c r="R8654" t="s">
        <v>34</v>
      </c>
      <c r="S8654" t="s">
        <v>38</v>
      </c>
      <c r="T8654" t="s">
        <v>89</v>
      </c>
      <c r="V8654" t="s">
        <v>251</v>
      </c>
      <c r="Y8654" t="s">
        <v>147</v>
      </c>
    </row>
    <row r="8655" spans="1:25" x14ac:dyDescent="0.45">
      <c r="A8655" t="s">
        <v>335</v>
      </c>
      <c r="B8655" t="s">
        <v>700</v>
      </c>
      <c r="C8655">
        <v>54041</v>
      </c>
      <c r="D8655">
        <v>11855</v>
      </c>
      <c r="F8655">
        <v>2020</v>
      </c>
      <c r="G8655">
        <v>1038</v>
      </c>
      <c r="H8655">
        <v>967.04</v>
      </c>
      <c r="I8655">
        <v>35610.089999999997</v>
      </c>
      <c r="K8655">
        <v>0.14000000000000001</v>
      </c>
      <c r="L8655">
        <v>1E-3</v>
      </c>
      <c r="M8655">
        <v>27684.707999999999</v>
      </c>
      <c r="N8655">
        <v>5.91E-2</v>
      </c>
      <c r="O8655">
        <v>25.661000000000001</v>
      </c>
      <c r="P8655">
        <v>0.1168</v>
      </c>
      <c r="Q8655">
        <v>465806.53899999999</v>
      </c>
      <c r="R8655" t="s">
        <v>34</v>
      </c>
      <c r="S8655" t="s">
        <v>38</v>
      </c>
      <c r="T8655" t="s">
        <v>89</v>
      </c>
      <c r="V8655" t="s">
        <v>251</v>
      </c>
      <c r="Y8655" t="s">
        <v>147</v>
      </c>
    </row>
    <row r="8656" spans="1:25" x14ac:dyDescent="0.45">
      <c r="A8656" t="s">
        <v>335</v>
      </c>
      <c r="B8656" t="s">
        <v>700</v>
      </c>
      <c r="C8656">
        <v>54041</v>
      </c>
      <c r="D8656">
        <v>11855</v>
      </c>
      <c r="F8656">
        <v>2021</v>
      </c>
      <c r="G8656">
        <v>403</v>
      </c>
      <c r="H8656">
        <v>385.67</v>
      </c>
      <c r="I8656">
        <v>14917.42</v>
      </c>
      <c r="K8656">
        <v>5.7000000000000002E-2</v>
      </c>
      <c r="L8656">
        <v>1E-3</v>
      </c>
      <c r="M8656">
        <v>11600.831</v>
      </c>
      <c r="N8656">
        <v>5.91E-2</v>
      </c>
      <c r="O8656">
        <v>10.782999999999999</v>
      </c>
      <c r="P8656">
        <v>0.11509999999999999</v>
      </c>
      <c r="Q8656">
        <v>195255.78700000001</v>
      </c>
      <c r="R8656" t="s">
        <v>34</v>
      </c>
      <c r="S8656" t="s">
        <v>38</v>
      </c>
      <c r="T8656" t="s">
        <v>89</v>
      </c>
      <c r="V8656" t="s">
        <v>251</v>
      </c>
      <c r="Y8656" t="s">
        <v>152</v>
      </c>
    </row>
    <row r="8657" spans="1:25" x14ac:dyDescent="0.45">
      <c r="A8657" t="s">
        <v>335</v>
      </c>
      <c r="B8657" t="s">
        <v>700</v>
      </c>
      <c r="C8657">
        <v>54041</v>
      </c>
      <c r="D8657">
        <v>11855</v>
      </c>
      <c r="F8657">
        <v>2022</v>
      </c>
      <c r="G8657">
        <v>1055</v>
      </c>
      <c r="H8657">
        <v>1016.05</v>
      </c>
      <c r="I8657">
        <v>44017.24</v>
      </c>
      <c r="K8657">
        <v>0.17599999999999999</v>
      </c>
      <c r="L8657">
        <v>1E-3</v>
      </c>
      <c r="M8657">
        <v>34663.050000000003</v>
      </c>
      <c r="N8657">
        <v>5.91E-2</v>
      </c>
      <c r="O8657">
        <v>38.832999999999998</v>
      </c>
      <c r="P8657">
        <v>0.1363</v>
      </c>
      <c r="Q8657">
        <v>583299.46100000001</v>
      </c>
      <c r="R8657" t="s">
        <v>34</v>
      </c>
      <c r="S8657" t="s">
        <v>38</v>
      </c>
      <c r="T8657" t="s">
        <v>89</v>
      </c>
      <c r="V8657" t="s">
        <v>251</v>
      </c>
      <c r="Y8657" t="s">
        <v>152</v>
      </c>
    </row>
    <row r="8658" spans="1:25" x14ac:dyDescent="0.45">
      <c r="A8658" t="s">
        <v>335</v>
      </c>
      <c r="B8658" t="s">
        <v>700</v>
      </c>
      <c r="C8658">
        <v>54041</v>
      </c>
      <c r="D8658">
        <v>11855</v>
      </c>
      <c r="F8658">
        <v>2023</v>
      </c>
      <c r="G8658">
        <v>588</v>
      </c>
      <c r="H8658">
        <v>575.66</v>
      </c>
      <c r="I8658">
        <v>22656.44</v>
      </c>
      <c r="K8658">
        <v>8.7999999999999995E-2</v>
      </c>
      <c r="L8658">
        <v>1E-3</v>
      </c>
      <c r="M8658">
        <v>17615.633999999998</v>
      </c>
      <c r="N8658">
        <v>5.91E-2</v>
      </c>
      <c r="O8658">
        <v>17.25</v>
      </c>
      <c r="P8658">
        <v>0.11940000000000001</v>
      </c>
      <c r="Q8658">
        <v>296479.85700000002</v>
      </c>
      <c r="R8658" t="s">
        <v>34</v>
      </c>
      <c r="S8658" t="s">
        <v>38</v>
      </c>
      <c r="T8658" t="s">
        <v>89</v>
      </c>
      <c r="V8658" t="s">
        <v>251</v>
      </c>
      <c r="Y8658" t="s">
        <v>152</v>
      </c>
    </row>
    <row r="8659" spans="1:25" x14ac:dyDescent="0.45">
      <c r="A8659" t="s">
        <v>335</v>
      </c>
      <c r="B8659" t="s">
        <v>700</v>
      </c>
      <c r="C8659">
        <v>54041</v>
      </c>
      <c r="D8659">
        <v>11855</v>
      </c>
      <c r="F8659">
        <v>2024</v>
      </c>
      <c r="G8659">
        <v>341</v>
      </c>
      <c r="H8659">
        <v>334.69</v>
      </c>
      <c r="I8659">
        <v>14188.11</v>
      </c>
      <c r="K8659">
        <v>5.5E-2</v>
      </c>
      <c r="L8659">
        <v>1E-3</v>
      </c>
      <c r="M8659">
        <v>11180.36</v>
      </c>
      <c r="N8659">
        <v>5.91E-2</v>
      </c>
      <c r="O8659">
        <v>12.824</v>
      </c>
      <c r="P8659">
        <v>0.13819999999999999</v>
      </c>
      <c r="Q8659">
        <v>188145.28700000001</v>
      </c>
      <c r="R8659" t="s">
        <v>34</v>
      </c>
      <c r="S8659" t="s">
        <v>38</v>
      </c>
      <c r="T8659" t="s">
        <v>89</v>
      </c>
      <c r="V8659" t="s">
        <v>251</v>
      </c>
      <c r="Y8659" t="s">
        <v>152</v>
      </c>
    </row>
    <row r="8660" spans="1:25" x14ac:dyDescent="0.45">
      <c r="A8660" t="s">
        <v>335</v>
      </c>
      <c r="B8660" t="s">
        <v>700</v>
      </c>
      <c r="C8660">
        <v>54041</v>
      </c>
      <c r="D8660">
        <v>11856</v>
      </c>
      <c r="F8660">
        <v>2009</v>
      </c>
      <c r="G8660">
        <v>186</v>
      </c>
      <c r="H8660">
        <v>147.75</v>
      </c>
      <c r="I8660">
        <v>2710.25</v>
      </c>
      <c r="K8660">
        <v>4.3999999999999997E-2</v>
      </c>
      <c r="L8660">
        <v>4.4999999999999997E-3</v>
      </c>
      <c r="M8660">
        <v>2709.1750000000002</v>
      </c>
      <c r="N8660">
        <v>5.9200000000000003E-2</v>
      </c>
      <c r="O8660">
        <v>5.34</v>
      </c>
      <c r="P8660">
        <v>0.24979999999999999</v>
      </c>
      <c r="Q8660">
        <v>45595.625</v>
      </c>
      <c r="R8660" t="s">
        <v>34</v>
      </c>
      <c r="S8660" t="s">
        <v>38</v>
      </c>
      <c r="T8660" t="s">
        <v>89</v>
      </c>
      <c r="V8660" t="s">
        <v>251</v>
      </c>
      <c r="Y8660" t="s">
        <v>107</v>
      </c>
    </row>
    <row r="8661" spans="1:25" x14ac:dyDescent="0.45">
      <c r="A8661" t="s">
        <v>335</v>
      </c>
      <c r="B8661" t="s">
        <v>700</v>
      </c>
      <c r="C8661">
        <v>54041</v>
      </c>
      <c r="D8661">
        <v>11856</v>
      </c>
      <c r="F8661">
        <v>2010</v>
      </c>
      <c r="G8661">
        <v>355</v>
      </c>
      <c r="H8661">
        <v>353.5</v>
      </c>
      <c r="I8661">
        <v>11803.5</v>
      </c>
      <c r="K8661">
        <v>4.5999999999999999E-2</v>
      </c>
      <c r="L8661">
        <v>1E-3</v>
      </c>
      <c r="M8661">
        <v>8930.6749999999993</v>
      </c>
      <c r="N8661">
        <v>5.9200000000000003E-2</v>
      </c>
      <c r="O8661">
        <v>9.4740000000000002</v>
      </c>
      <c r="P8661">
        <v>0.1336</v>
      </c>
      <c r="Q8661">
        <v>150267.95000000001</v>
      </c>
      <c r="R8661" t="s">
        <v>34</v>
      </c>
      <c r="S8661" t="s">
        <v>38</v>
      </c>
      <c r="T8661" t="s">
        <v>89</v>
      </c>
      <c r="V8661" t="s">
        <v>251</v>
      </c>
      <c r="Y8661" t="s">
        <v>107</v>
      </c>
    </row>
    <row r="8662" spans="1:25" x14ac:dyDescent="0.45">
      <c r="A8662" t="s">
        <v>335</v>
      </c>
      <c r="B8662" t="s">
        <v>700</v>
      </c>
      <c r="C8662">
        <v>54041</v>
      </c>
      <c r="D8662">
        <v>11856</v>
      </c>
      <c r="F8662">
        <v>2011</v>
      </c>
      <c r="G8662">
        <v>410</v>
      </c>
      <c r="H8662">
        <v>410</v>
      </c>
      <c r="I8662">
        <v>15215</v>
      </c>
      <c r="K8662">
        <v>5.7000000000000002E-2</v>
      </c>
      <c r="L8662">
        <v>1E-3</v>
      </c>
      <c r="M8662">
        <v>11110.8</v>
      </c>
      <c r="N8662">
        <v>5.9200000000000003E-2</v>
      </c>
      <c r="O8662">
        <v>15.173999999999999</v>
      </c>
      <c r="P8662">
        <v>0.1663</v>
      </c>
      <c r="Q8662">
        <v>186950.3</v>
      </c>
      <c r="R8662" t="s">
        <v>34</v>
      </c>
      <c r="S8662" t="s">
        <v>38</v>
      </c>
      <c r="T8662" t="s">
        <v>89</v>
      </c>
      <c r="V8662" t="s">
        <v>251</v>
      </c>
      <c r="Y8662" t="s">
        <v>107</v>
      </c>
    </row>
    <row r="8663" spans="1:25" x14ac:dyDescent="0.45">
      <c r="A8663" t="s">
        <v>335</v>
      </c>
      <c r="B8663" t="s">
        <v>700</v>
      </c>
      <c r="C8663">
        <v>54041</v>
      </c>
      <c r="D8663">
        <v>11856</v>
      </c>
      <c r="F8663">
        <v>2012</v>
      </c>
      <c r="G8663">
        <v>1628</v>
      </c>
      <c r="H8663">
        <v>1627.75</v>
      </c>
      <c r="I8663">
        <v>59798</v>
      </c>
      <c r="K8663">
        <v>0.23</v>
      </c>
      <c r="L8663">
        <v>1E-3</v>
      </c>
      <c r="M8663">
        <v>43194.65</v>
      </c>
      <c r="N8663">
        <v>5.9200000000000003E-2</v>
      </c>
      <c r="O8663">
        <v>41.738999999999997</v>
      </c>
      <c r="P8663">
        <v>0.1183</v>
      </c>
      <c r="Q8663">
        <v>726838.07499999995</v>
      </c>
      <c r="R8663" t="s">
        <v>34</v>
      </c>
      <c r="S8663" t="s">
        <v>38</v>
      </c>
      <c r="T8663" t="s">
        <v>89</v>
      </c>
      <c r="V8663" t="s">
        <v>251</v>
      </c>
      <c r="Y8663" t="s">
        <v>107</v>
      </c>
    </row>
    <row r="8664" spans="1:25" x14ac:dyDescent="0.45">
      <c r="A8664" t="s">
        <v>335</v>
      </c>
      <c r="B8664" t="s">
        <v>700</v>
      </c>
      <c r="C8664">
        <v>54041</v>
      </c>
      <c r="D8664">
        <v>11856</v>
      </c>
      <c r="F8664">
        <v>2013</v>
      </c>
      <c r="G8664">
        <v>2242</v>
      </c>
      <c r="H8664">
        <v>2206</v>
      </c>
      <c r="I8664">
        <v>88753.5</v>
      </c>
      <c r="K8664">
        <v>0.36099999999999999</v>
      </c>
      <c r="L8664">
        <v>1.9E-3</v>
      </c>
      <c r="M8664">
        <v>63620.25</v>
      </c>
      <c r="N8664">
        <v>5.9200000000000003E-2</v>
      </c>
      <c r="O8664">
        <v>73.049000000000007</v>
      </c>
      <c r="P8664">
        <v>0.13919999999999999</v>
      </c>
      <c r="Q8664">
        <v>1070529.8500000001</v>
      </c>
      <c r="R8664" t="s">
        <v>34</v>
      </c>
      <c r="S8664" t="s">
        <v>38</v>
      </c>
      <c r="T8664" t="s">
        <v>89</v>
      </c>
      <c r="V8664" t="s">
        <v>251</v>
      </c>
      <c r="Y8664" t="s">
        <v>107</v>
      </c>
    </row>
    <row r="8665" spans="1:25" x14ac:dyDescent="0.45">
      <c r="A8665" t="s">
        <v>335</v>
      </c>
      <c r="B8665" t="s">
        <v>700</v>
      </c>
      <c r="C8665">
        <v>54041</v>
      </c>
      <c r="D8665">
        <v>11856</v>
      </c>
      <c r="F8665">
        <v>2014</v>
      </c>
      <c r="G8665">
        <v>2282</v>
      </c>
      <c r="H8665">
        <v>2225.25</v>
      </c>
      <c r="I8665">
        <v>89348.75</v>
      </c>
      <c r="K8665">
        <v>0.33800000000000002</v>
      </c>
      <c r="L8665">
        <v>1E-3</v>
      </c>
      <c r="M8665">
        <v>65450.025000000001</v>
      </c>
      <c r="N8665">
        <v>5.91E-2</v>
      </c>
      <c r="O8665">
        <v>72.856999999999999</v>
      </c>
      <c r="P8665">
        <v>0.13739999999999999</v>
      </c>
      <c r="Q8665">
        <v>1101336.375</v>
      </c>
      <c r="R8665" t="s">
        <v>34</v>
      </c>
      <c r="S8665" t="s">
        <v>38</v>
      </c>
      <c r="T8665" t="s">
        <v>89</v>
      </c>
      <c r="V8665" t="s">
        <v>251</v>
      </c>
      <c r="Y8665" t="s">
        <v>107</v>
      </c>
    </row>
    <row r="8666" spans="1:25" x14ac:dyDescent="0.45">
      <c r="A8666" t="s">
        <v>335</v>
      </c>
      <c r="B8666" t="s">
        <v>700</v>
      </c>
      <c r="C8666">
        <v>54041</v>
      </c>
      <c r="D8666">
        <v>11856</v>
      </c>
      <c r="F8666">
        <v>2015</v>
      </c>
      <c r="G8666">
        <v>1382</v>
      </c>
      <c r="H8666">
        <v>1360.25</v>
      </c>
      <c r="I8666">
        <v>56853.25</v>
      </c>
      <c r="K8666">
        <v>0.20699999999999999</v>
      </c>
      <c r="L8666">
        <v>1E-3</v>
      </c>
      <c r="M8666">
        <v>41495.15</v>
      </c>
      <c r="N8666">
        <v>5.91E-2</v>
      </c>
      <c r="O8666">
        <v>45.076999999999998</v>
      </c>
      <c r="P8666">
        <v>0.13200000000000001</v>
      </c>
      <c r="Q8666">
        <v>698218.72499999998</v>
      </c>
      <c r="R8666" t="s">
        <v>34</v>
      </c>
      <c r="S8666" t="s">
        <v>38</v>
      </c>
      <c r="T8666" t="s">
        <v>89</v>
      </c>
      <c r="V8666" t="s">
        <v>251</v>
      </c>
      <c r="Y8666" t="s">
        <v>146</v>
      </c>
    </row>
    <row r="8667" spans="1:25" x14ac:dyDescent="0.45">
      <c r="A8667" t="s">
        <v>335</v>
      </c>
      <c r="B8667" t="s">
        <v>700</v>
      </c>
      <c r="C8667">
        <v>54041</v>
      </c>
      <c r="D8667">
        <v>11856</v>
      </c>
      <c r="F8667">
        <v>2016</v>
      </c>
      <c r="G8667">
        <v>3949</v>
      </c>
      <c r="H8667">
        <v>3858.25</v>
      </c>
      <c r="I8667">
        <v>143550.25</v>
      </c>
      <c r="K8667">
        <v>0.57899999999999996</v>
      </c>
      <c r="L8667">
        <v>1E-3</v>
      </c>
      <c r="M8667">
        <v>105550.39999999999</v>
      </c>
      <c r="N8667">
        <v>5.9200000000000003E-2</v>
      </c>
      <c r="O8667">
        <v>95.009</v>
      </c>
      <c r="P8667">
        <v>0.1096</v>
      </c>
      <c r="Q8667">
        <v>1776102.0249999999</v>
      </c>
      <c r="R8667" t="s">
        <v>34</v>
      </c>
      <c r="S8667" t="s">
        <v>38</v>
      </c>
      <c r="T8667" t="s">
        <v>89</v>
      </c>
      <c r="V8667" t="s">
        <v>251</v>
      </c>
      <c r="Y8667" t="s">
        <v>146</v>
      </c>
    </row>
    <row r="8668" spans="1:25" x14ac:dyDescent="0.45">
      <c r="A8668" t="s">
        <v>335</v>
      </c>
      <c r="B8668" t="s">
        <v>700</v>
      </c>
      <c r="C8668">
        <v>54041</v>
      </c>
      <c r="D8668">
        <v>11856</v>
      </c>
      <c r="F8668">
        <v>2017</v>
      </c>
      <c r="G8668">
        <v>1010</v>
      </c>
      <c r="H8668">
        <v>967.31</v>
      </c>
      <c r="I8668">
        <v>35302.720000000001</v>
      </c>
      <c r="K8668">
        <v>0.123</v>
      </c>
      <c r="L8668">
        <v>8.0000000000000004E-4</v>
      </c>
      <c r="M8668">
        <v>23154.671999999999</v>
      </c>
      <c r="N8668">
        <v>5.8999999999999997E-2</v>
      </c>
      <c r="O8668">
        <v>24.286000000000001</v>
      </c>
      <c r="P8668">
        <v>0.1288</v>
      </c>
      <c r="Q8668">
        <v>389656.08399999997</v>
      </c>
      <c r="R8668" t="s">
        <v>34</v>
      </c>
      <c r="S8668" t="s">
        <v>38</v>
      </c>
      <c r="T8668" t="s">
        <v>89</v>
      </c>
      <c r="V8668" t="s">
        <v>251</v>
      </c>
      <c r="Y8668" t="s">
        <v>147</v>
      </c>
    </row>
    <row r="8669" spans="1:25" x14ac:dyDescent="0.45">
      <c r="A8669" t="s">
        <v>335</v>
      </c>
      <c r="B8669" t="s">
        <v>700</v>
      </c>
      <c r="C8669">
        <v>54041</v>
      </c>
      <c r="D8669">
        <v>11856</v>
      </c>
      <c r="F8669">
        <v>2018</v>
      </c>
      <c r="G8669">
        <v>2859</v>
      </c>
      <c r="H8669">
        <v>2683.77</v>
      </c>
      <c r="I8669">
        <v>100532.15</v>
      </c>
      <c r="K8669">
        <v>0.40100000000000002</v>
      </c>
      <c r="L8669">
        <v>1E-3</v>
      </c>
      <c r="M8669">
        <v>76983.039999999994</v>
      </c>
      <c r="N8669">
        <v>5.91E-2</v>
      </c>
      <c r="O8669">
        <v>70.671000000000006</v>
      </c>
      <c r="P8669">
        <v>0.1139</v>
      </c>
      <c r="Q8669">
        <v>1295085.662</v>
      </c>
      <c r="R8669" t="s">
        <v>34</v>
      </c>
      <c r="S8669" t="s">
        <v>38</v>
      </c>
      <c r="T8669" t="s">
        <v>89</v>
      </c>
      <c r="V8669" t="s">
        <v>251</v>
      </c>
      <c r="Y8669" t="s">
        <v>147</v>
      </c>
    </row>
    <row r="8670" spans="1:25" x14ac:dyDescent="0.45">
      <c r="A8670" t="s">
        <v>335</v>
      </c>
      <c r="B8670" t="s">
        <v>700</v>
      </c>
      <c r="C8670">
        <v>54041</v>
      </c>
      <c r="D8670">
        <v>11856</v>
      </c>
      <c r="F8670">
        <v>2019</v>
      </c>
      <c r="G8670">
        <v>1384</v>
      </c>
      <c r="H8670">
        <v>1309.92</v>
      </c>
      <c r="I8670">
        <v>48433.48</v>
      </c>
      <c r="K8670">
        <v>0.193</v>
      </c>
      <c r="L8670">
        <v>1E-3</v>
      </c>
      <c r="M8670">
        <v>37565.616999999998</v>
      </c>
      <c r="N8670">
        <v>5.9200000000000003E-2</v>
      </c>
      <c r="O8670">
        <v>31.577999999999999</v>
      </c>
      <c r="P8670">
        <v>0.10299999999999999</v>
      </c>
      <c r="Q8670">
        <v>631977.76399999997</v>
      </c>
      <c r="R8670" t="s">
        <v>34</v>
      </c>
      <c r="S8670" t="s">
        <v>38</v>
      </c>
      <c r="T8670" t="s">
        <v>89</v>
      </c>
      <c r="V8670" t="s">
        <v>251</v>
      </c>
      <c r="Y8670" t="s">
        <v>147</v>
      </c>
    </row>
    <row r="8671" spans="1:25" x14ac:dyDescent="0.45">
      <c r="A8671" t="s">
        <v>335</v>
      </c>
      <c r="B8671" t="s">
        <v>700</v>
      </c>
      <c r="C8671">
        <v>54041</v>
      </c>
      <c r="D8671">
        <v>11856</v>
      </c>
      <c r="F8671">
        <v>2020</v>
      </c>
      <c r="G8671">
        <v>1126</v>
      </c>
      <c r="H8671">
        <v>1063.79</v>
      </c>
      <c r="I8671">
        <v>38323.760000000002</v>
      </c>
      <c r="K8671">
        <v>0.151</v>
      </c>
      <c r="L8671">
        <v>8.9999999999999998E-4</v>
      </c>
      <c r="M8671">
        <v>30452.190999999999</v>
      </c>
      <c r="N8671">
        <v>5.91E-2</v>
      </c>
      <c r="O8671">
        <v>22.864999999999998</v>
      </c>
      <c r="P8671">
        <v>9.3799999999999994E-2</v>
      </c>
      <c r="Q8671">
        <v>512469.728</v>
      </c>
      <c r="R8671" t="s">
        <v>34</v>
      </c>
      <c r="S8671" t="s">
        <v>38</v>
      </c>
      <c r="T8671" t="s">
        <v>89</v>
      </c>
      <c r="V8671" t="s">
        <v>251</v>
      </c>
      <c r="Y8671" t="s">
        <v>147</v>
      </c>
    </row>
    <row r="8672" spans="1:25" x14ac:dyDescent="0.45">
      <c r="A8672" t="s">
        <v>335</v>
      </c>
      <c r="B8672" t="s">
        <v>700</v>
      </c>
      <c r="C8672">
        <v>54041</v>
      </c>
      <c r="D8672">
        <v>11856</v>
      </c>
      <c r="F8672">
        <v>2021</v>
      </c>
      <c r="G8672">
        <v>324</v>
      </c>
      <c r="H8672">
        <v>301.41000000000003</v>
      </c>
      <c r="I8672">
        <v>11477.33</v>
      </c>
      <c r="K8672">
        <v>4.4999999999999998E-2</v>
      </c>
      <c r="L8672">
        <v>1E-3</v>
      </c>
      <c r="M8672">
        <v>9216.0349999999999</v>
      </c>
      <c r="N8672">
        <v>5.91E-2</v>
      </c>
      <c r="O8672">
        <v>7.5490000000000004</v>
      </c>
      <c r="P8672">
        <v>0.1019</v>
      </c>
      <c r="Q8672">
        <v>155085.23800000001</v>
      </c>
      <c r="R8672" t="s">
        <v>34</v>
      </c>
      <c r="S8672" t="s">
        <v>38</v>
      </c>
      <c r="T8672" t="s">
        <v>89</v>
      </c>
      <c r="V8672" t="s">
        <v>251</v>
      </c>
      <c r="Y8672" t="s">
        <v>152</v>
      </c>
    </row>
    <row r="8673" spans="1:25" x14ac:dyDescent="0.45">
      <c r="A8673" t="s">
        <v>335</v>
      </c>
      <c r="B8673" t="s">
        <v>700</v>
      </c>
      <c r="C8673">
        <v>54041</v>
      </c>
      <c r="D8673">
        <v>11856</v>
      </c>
      <c r="F8673">
        <v>2022</v>
      </c>
      <c r="G8673">
        <v>926</v>
      </c>
      <c r="H8673">
        <v>897.72</v>
      </c>
      <c r="I8673">
        <v>37558.32</v>
      </c>
      <c r="K8673">
        <v>0.154</v>
      </c>
      <c r="L8673">
        <v>1E-3</v>
      </c>
      <c r="M8673">
        <v>30226.707999999999</v>
      </c>
      <c r="N8673">
        <v>5.91E-2</v>
      </c>
      <c r="O8673">
        <v>29.59</v>
      </c>
      <c r="P8673">
        <v>0.11849999999999999</v>
      </c>
      <c r="Q8673">
        <v>508612.59600000002</v>
      </c>
      <c r="R8673" t="s">
        <v>34</v>
      </c>
      <c r="S8673" t="s">
        <v>38</v>
      </c>
      <c r="T8673" t="s">
        <v>89</v>
      </c>
      <c r="V8673" t="s">
        <v>251</v>
      </c>
      <c r="Y8673" t="s">
        <v>152</v>
      </c>
    </row>
    <row r="8674" spans="1:25" x14ac:dyDescent="0.45">
      <c r="A8674" t="s">
        <v>335</v>
      </c>
      <c r="B8674" t="s">
        <v>700</v>
      </c>
      <c r="C8674">
        <v>54041</v>
      </c>
      <c r="D8674">
        <v>11856</v>
      </c>
      <c r="F8674">
        <v>2023</v>
      </c>
      <c r="G8674">
        <v>534</v>
      </c>
      <c r="H8674">
        <v>519.38</v>
      </c>
      <c r="I8674">
        <v>20434.5</v>
      </c>
      <c r="K8674">
        <v>8.2000000000000003E-2</v>
      </c>
      <c r="L8674">
        <v>1E-3</v>
      </c>
      <c r="M8674">
        <v>16401.284</v>
      </c>
      <c r="N8674">
        <v>5.9200000000000003E-2</v>
      </c>
      <c r="O8674">
        <v>16.094000000000001</v>
      </c>
      <c r="P8674">
        <v>0.1197</v>
      </c>
      <c r="Q8674">
        <v>275963.07199999999</v>
      </c>
      <c r="R8674" t="s">
        <v>34</v>
      </c>
      <c r="S8674" t="s">
        <v>38</v>
      </c>
      <c r="T8674" t="s">
        <v>89</v>
      </c>
      <c r="V8674" t="s">
        <v>251</v>
      </c>
      <c r="Y8674" t="s">
        <v>152</v>
      </c>
    </row>
    <row r="8675" spans="1:25" x14ac:dyDescent="0.45">
      <c r="A8675" t="s">
        <v>335</v>
      </c>
      <c r="B8675" t="s">
        <v>700</v>
      </c>
      <c r="C8675">
        <v>54041</v>
      </c>
      <c r="D8675">
        <v>11856</v>
      </c>
      <c r="F8675">
        <v>2024</v>
      </c>
      <c r="G8675">
        <v>272</v>
      </c>
      <c r="H8675">
        <v>265.66000000000003</v>
      </c>
      <c r="I8675">
        <v>11074.22</v>
      </c>
      <c r="K8675">
        <v>4.7E-2</v>
      </c>
      <c r="L8675">
        <v>1E-3</v>
      </c>
      <c r="M8675">
        <v>9131.7129999999997</v>
      </c>
      <c r="N8675">
        <v>5.91E-2</v>
      </c>
      <c r="O8675">
        <v>9.2200000000000006</v>
      </c>
      <c r="P8675">
        <v>0.12239999999999999</v>
      </c>
      <c r="Q8675">
        <v>153679.62299999999</v>
      </c>
      <c r="R8675" t="s">
        <v>34</v>
      </c>
      <c r="S8675" t="s">
        <v>38</v>
      </c>
      <c r="T8675" t="s">
        <v>89</v>
      </c>
      <c r="V8675" t="s">
        <v>251</v>
      </c>
      <c r="Y8675" t="s">
        <v>152</v>
      </c>
    </row>
    <row r="8676" spans="1:25" x14ac:dyDescent="0.45">
      <c r="A8676" t="s">
        <v>475</v>
      </c>
      <c r="B8676" t="s">
        <v>701</v>
      </c>
      <c r="C8676">
        <v>54056</v>
      </c>
      <c r="D8676">
        <v>1</v>
      </c>
      <c r="F8676">
        <v>2009</v>
      </c>
      <c r="G8676">
        <v>356</v>
      </c>
      <c r="H8676">
        <v>312.5</v>
      </c>
      <c r="I8676">
        <v>16222.75</v>
      </c>
      <c r="K8676">
        <v>0.16900000000000001</v>
      </c>
      <c r="L8676">
        <v>3.0000000000000001E-3</v>
      </c>
      <c r="M8676">
        <v>8763.5249999999996</v>
      </c>
      <c r="N8676">
        <v>6.0699999999999997E-2</v>
      </c>
      <c r="O8676">
        <v>3.9</v>
      </c>
      <c r="P8676">
        <v>6.5699999999999995E-2</v>
      </c>
      <c r="Q8676">
        <v>144410.77499999999</v>
      </c>
      <c r="R8676" t="s">
        <v>34</v>
      </c>
      <c r="S8676" t="s">
        <v>38</v>
      </c>
      <c r="T8676" t="s">
        <v>89</v>
      </c>
      <c r="V8676" t="s">
        <v>40</v>
      </c>
      <c r="Y8676" t="s">
        <v>36</v>
      </c>
    </row>
    <row r="8677" spans="1:25" x14ac:dyDescent="0.45">
      <c r="A8677" t="s">
        <v>475</v>
      </c>
      <c r="B8677" t="s">
        <v>701</v>
      </c>
      <c r="C8677">
        <v>54056</v>
      </c>
      <c r="D8677">
        <v>1</v>
      </c>
      <c r="F8677">
        <v>2010</v>
      </c>
      <c r="G8677">
        <v>1149</v>
      </c>
      <c r="H8677">
        <v>1018.75</v>
      </c>
      <c r="I8677">
        <v>53383.25</v>
      </c>
      <c r="K8677">
        <v>0.25</v>
      </c>
      <c r="L8677">
        <v>1.6000000000000001E-3</v>
      </c>
      <c r="M8677">
        <v>28029.775000000001</v>
      </c>
      <c r="N8677">
        <v>5.9499999999999997E-2</v>
      </c>
      <c r="O8677">
        <v>9.0399999999999991</v>
      </c>
      <c r="P8677">
        <v>4.7800000000000002E-2</v>
      </c>
      <c r="Q8677">
        <v>469030.65</v>
      </c>
      <c r="R8677" t="s">
        <v>34</v>
      </c>
      <c r="S8677" t="s">
        <v>38</v>
      </c>
      <c r="T8677" t="s">
        <v>89</v>
      </c>
      <c r="V8677" t="s">
        <v>40</v>
      </c>
      <c r="Y8677" t="s">
        <v>36</v>
      </c>
    </row>
    <row r="8678" spans="1:25" x14ac:dyDescent="0.45">
      <c r="A8678" t="s">
        <v>475</v>
      </c>
      <c r="B8678" t="s">
        <v>701</v>
      </c>
      <c r="C8678">
        <v>54056</v>
      </c>
      <c r="D8678">
        <v>1</v>
      </c>
      <c r="F8678">
        <v>2011</v>
      </c>
      <c r="G8678">
        <v>577</v>
      </c>
      <c r="H8678">
        <v>467.34</v>
      </c>
      <c r="I8678">
        <v>23551.18</v>
      </c>
      <c r="K8678">
        <v>0.33</v>
      </c>
      <c r="L8678">
        <v>4.1000000000000003E-3</v>
      </c>
      <c r="M8678">
        <v>12581.428</v>
      </c>
      <c r="N8678">
        <v>6.0499999999999998E-2</v>
      </c>
      <c r="O8678">
        <v>3.637</v>
      </c>
      <c r="P8678">
        <v>4.6699999999999998E-2</v>
      </c>
      <c r="Q8678">
        <v>207827.95699999999</v>
      </c>
      <c r="R8678" t="s">
        <v>34</v>
      </c>
      <c r="S8678" t="s">
        <v>38</v>
      </c>
      <c r="T8678" t="s">
        <v>89</v>
      </c>
      <c r="V8678" t="s">
        <v>40</v>
      </c>
      <c r="Y8678" t="s">
        <v>36</v>
      </c>
    </row>
    <row r="8679" spans="1:25" x14ac:dyDescent="0.45">
      <c r="A8679" t="s">
        <v>475</v>
      </c>
      <c r="B8679" t="s">
        <v>701</v>
      </c>
      <c r="C8679">
        <v>54056</v>
      </c>
      <c r="D8679">
        <v>1</v>
      </c>
      <c r="F8679">
        <v>2012</v>
      </c>
      <c r="G8679">
        <v>168</v>
      </c>
      <c r="H8679">
        <v>143.9</v>
      </c>
      <c r="I8679">
        <v>6772.76</v>
      </c>
      <c r="K8679">
        <v>1.7999999999999999E-2</v>
      </c>
      <c r="L8679">
        <v>1E-3</v>
      </c>
      <c r="M8679">
        <v>3555.0140000000001</v>
      </c>
      <c r="N8679">
        <v>5.8900000000000001E-2</v>
      </c>
      <c r="O8679">
        <v>0.91300000000000003</v>
      </c>
      <c r="P8679">
        <v>3.5700000000000003E-2</v>
      </c>
      <c r="Q8679">
        <v>59827.491000000002</v>
      </c>
      <c r="R8679" t="s">
        <v>34</v>
      </c>
      <c r="S8679" t="s">
        <v>38</v>
      </c>
      <c r="T8679" t="s">
        <v>89</v>
      </c>
      <c r="V8679" t="s">
        <v>40</v>
      </c>
      <c r="Y8679" t="s">
        <v>36</v>
      </c>
    </row>
    <row r="8680" spans="1:25" x14ac:dyDescent="0.45">
      <c r="A8680" t="s">
        <v>475</v>
      </c>
      <c r="B8680" t="s">
        <v>701</v>
      </c>
      <c r="C8680">
        <v>54056</v>
      </c>
      <c r="D8680">
        <v>1</v>
      </c>
      <c r="F8680">
        <v>2013</v>
      </c>
      <c r="G8680">
        <v>37</v>
      </c>
      <c r="H8680">
        <v>25.32</v>
      </c>
      <c r="I8680">
        <v>1032.52</v>
      </c>
      <c r="K8680">
        <v>3.0000000000000001E-3</v>
      </c>
      <c r="L8680">
        <v>8.9999999999999998E-4</v>
      </c>
      <c r="M8680">
        <v>593.12599999999998</v>
      </c>
      <c r="N8680">
        <v>5.9200000000000003E-2</v>
      </c>
      <c r="O8680">
        <v>0.30299999999999999</v>
      </c>
      <c r="P8680">
        <v>6.2899999999999998E-2</v>
      </c>
      <c r="Q8680">
        <v>9978.43</v>
      </c>
      <c r="R8680" t="s">
        <v>34</v>
      </c>
      <c r="S8680" t="s">
        <v>38</v>
      </c>
      <c r="T8680" t="s">
        <v>89</v>
      </c>
      <c r="V8680" t="s">
        <v>40</v>
      </c>
      <c r="Y8680" t="s">
        <v>36</v>
      </c>
    </row>
    <row r="8681" spans="1:25" x14ac:dyDescent="0.45">
      <c r="A8681" t="s">
        <v>475</v>
      </c>
      <c r="B8681" t="s">
        <v>701</v>
      </c>
      <c r="C8681">
        <v>54056</v>
      </c>
      <c r="D8681">
        <v>1</v>
      </c>
      <c r="F8681">
        <v>2014</v>
      </c>
      <c r="G8681">
        <v>147</v>
      </c>
      <c r="H8681">
        <v>115.95</v>
      </c>
      <c r="I8681">
        <v>5014.97</v>
      </c>
      <c r="K8681">
        <v>1.4999999999999999E-2</v>
      </c>
      <c r="L8681">
        <v>1E-3</v>
      </c>
      <c r="M8681">
        <v>2964.3049999999998</v>
      </c>
      <c r="N8681">
        <v>5.91E-2</v>
      </c>
      <c r="O8681">
        <v>4.1159999999999997</v>
      </c>
      <c r="P8681">
        <v>0.22789999999999999</v>
      </c>
      <c r="Q8681">
        <v>49875.123</v>
      </c>
      <c r="R8681" t="s">
        <v>34</v>
      </c>
      <c r="S8681" t="s">
        <v>38</v>
      </c>
      <c r="T8681" t="s">
        <v>89</v>
      </c>
      <c r="V8681" t="s">
        <v>40</v>
      </c>
      <c r="Y8681" t="s">
        <v>36</v>
      </c>
    </row>
    <row r="8682" spans="1:25" x14ac:dyDescent="0.45">
      <c r="A8682" t="s">
        <v>475</v>
      </c>
      <c r="B8682" t="s">
        <v>701</v>
      </c>
      <c r="C8682">
        <v>54056</v>
      </c>
      <c r="D8682">
        <v>1</v>
      </c>
      <c r="F8682">
        <v>2015</v>
      </c>
      <c r="G8682">
        <v>415</v>
      </c>
      <c r="H8682">
        <v>354.83</v>
      </c>
      <c r="I8682">
        <v>16561.02</v>
      </c>
      <c r="K8682">
        <v>0.22500000000000001</v>
      </c>
      <c r="L8682">
        <v>3.2000000000000002E-3</v>
      </c>
      <c r="M8682">
        <v>9207.3690000000006</v>
      </c>
      <c r="N8682">
        <v>6.2199999999999998E-2</v>
      </c>
      <c r="O8682">
        <v>3.3519999999999999</v>
      </c>
      <c r="P8682">
        <v>5.8400000000000001E-2</v>
      </c>
      <c r="Q8682">
        <v>147983.65599999999</v>
      </c>
      <c r="R8682" t="s">
        <v>34</v>
      </c>
      <c r="S8682" t="s">
        <v>38</v>
      </c>
      <c r="T8682" t="s">
        <v>89</v>
      </c>
      <c r="V8682" t="s">
        <v>40</v>
      </c>
      <c r="Y8682" t="s">
        <v>36</v>
      </c>
    </row>
    <row r="8683" spans="1:25" x14ac:dyDescent="0.45">
      <c r="A8683" t="s">
        <v>475</v>
      </c>
      <c r="B8683" t="s">
        <v>701</v>
      </c>
      <c r="C8683">
        <v>54056</v>
      </c>
      <c r="D8683">
        <v>1</v>
      </c>
      <c r="F8683">
        <v>2016</v>
      </c>
      <c r="G8683">
        <v>419</v>
      </c>
      <c r="H8683">
        <v>379.92</v>
      </c>
      <c r="I8683">
        <v>18625.669999999998</v>
      </c>
      <c r="K8683">
        <v>5.8999999999999997E-2</v>
      </c>
      <c r="L8683">
        <v>1.1000000000000001E-3</v>
      </c>
      <c r="M8683">
        <v>10159.507</v>
      </c>
      <c r="N8683">
        <v>5.9700000000000003E-2</v>
      </c>
      <c r="O8683">
        <v>2.5529999999999999</v>
      </c>
      <c r="P8683">
        <v>3.4299999999999997E-2</v>
      </c>
      <c r="Q8683">
        <v>169528.73699999999</v>
      </c>
      <c r="R8683" t="s">
        <v>34</v>
      </c>
      <c r="S8683" t="s">
        <v>38</v>
      </c>
      <c r="T8683" t="s">
        <v>89</v>
      </c>
      <c r="V8683" t="s">
        <v>40</v>
      </c>
      <c r="Y8683" t="s">
        <v>36</v>
      </c>
    </row>
    <row r="8684" spans="1:25" x14ac:dyDescent="0.45">
      <c r="A8684" t="s">
        <v>475</v>
      </c>
      <c r="B8684" t="s">
        <v>701</v>
      </c>
      <c r="C8684">
        <v>54056</v>
      </c>
      <c r="D8684">
        <v>1</v>
      </c>
      <c r="F8684">
        <v>2017</v>
      </c>
      <c r="G8684">
        <v>322</v>
      </c>
      <c r="H8684">
        <v>280.67</v>
      </c>
      <c r="I8684">
        <v>13260.93</v>
      </c>
      <c r="K8684">
        <v>0.127</v>
      </c>
      <c r="L8684">
        <v>2E-3</v>
      </c>
      <c r="M8684">
        <v>7580.8339999999998</v>
      </c>
      <c r="N8684">
        <v>6.1199999999999997E-2</v>
      </c>
      <c r="O8684">
        <v>2.202</v>
      </c>
      <c r="P8684">
        <v>6.6199999999999995E-2</v>
      </c>
      <c r="Q8684">
        <v>123120.501</v>
      </c>
      <c r="R8684" t="s">
        <v>702</v>
      </c>
      <c r="S8684" t="s">
        <v>38</v>
      </c>
      <c r="T8684" t="s">
        <v>89</v>
      </c>
      <c r="V8684" t="s">
        <v>40</v>
      </c>
      <c r="Y8684" t="s">
        <v>36</v>
      </c>
    </row>
    <row r="8685" spans="1:25" x14ac:dyDescent="0.45">
      <c r="A8685" t="s">
        <v>475</v>
      </c>
      <c r="B8685" t="s">
        <v>701</v>
      </c>
      <c r="C8685">
        <v>54056</v>
      </c>
      <c r="D8685">
        <v>1</v>
      </c>
      <c r="F8685">
        <v>2018</v>
      </c>
      <c r="G8685">
        <v>262</v>
      </c>
      <c r="H8685">
        <v>227.09</v>
      </c>
      <c r="I8685">
        <v>10625.39</v>
      </c>
      <c r="K8685">
        <v>0.40400000000000003</v>
      </c>
      <c r="L8685">
        <v>8.2000000000000007E-3</v>
      </c>
      <c r="M8685">
        <v>6185.3059999999996</v>
      </c>
      <c r="N8685">
        <v>6.25E-2</v>
      </c>
      <c r="O8685">
        <v>1.8740000000000001</v>
      </c>
      <c r="P8685">
        <v>5.0099999999999999E-2</v>
      </c>
      <c r="Q8685">
        <v>98541.255999999994</v>
      </c>
      <c r="R8685" t="s">
        <v>333</v>
      </c>
      <c r="S8685" t="s">
        <v>38</v>
      </c>
      <c r="T8685" t="s">
        <v>89</v>
      </c>
      <c r="V8685" t="s">
        <v>40</v>
      </c>
      <c r="Y8685" t="s">
        <v>36</v>
      </c>
    </row>
    <row r="8686" spans="1:25" x14ac:dyDescent="0.45">
      <c r="A8686" t="s">
        <v>475</v>
      </c>
      <c r="B8686" t="s">
        <v>701</v>
      </c>
      <c r="C8686">
        <v>54056</v>
      </c>
      <c r="D8686">
        <v>1</v>
      </c>
      <c r="F8686">
        <v>2019</v>
      </c>
      <c r="G8686">
        <v>112</v>
      </c>
      <c r="H8686">
        <v>100.77</v>
      </c>
      <c r="I8686">
        <v>4720.97</v>
      </c>
      <c r="K8686">
        <v>2.4E-2</v>
      </c>
      <c r="L8686">
        <v>8.0000000000000004E-4</v>
      </c>
      <c r="M8686">
        <v>2628.6010000000001</v>
      </c>
      <c r="N8686">
        <v>5.96E-2</v>
      </c>
      <c r="O8686">
        <v>0.872</v>
      </c>
      <c r="P8686">
        <v>5.62E-2</v>
      </c>
      <c r="Q8686">
        <v>43962.175999999999</v>
      </c>
      <c r="R8686" t="s">
        <v>333</v>
      </c>
      <c r="S8686" t="s">
        <v>38</v>
      </c>
      <c r="T8686" t="s">
        <v>89</v>
      </c>
      <c r="V8686" t="s">
        <v>40</v>
      </c>
      <c r="Y8686" t="s">
        <v>36</v>
      </c>
    </row>
    <row r="8687" spans="1:25" x14ac:dyDescent="0.45">
      <c r="A8687" t="s">
        <v>475</v>
      </c>
      <c r="B8687" t="s">
        <v>701</v>
      </c>
      <c r="C8687">
        <v>54056</v>
      </c>
      <c r="D8687">
        <v>1</v>
      </c>
      <c r="F8687">
        <v>2020</v>
      </c>
      <c r="G8687">
        <v>140</v>
      </c>
      <c r="H8687">
        <v>120.09</v>
      </c>
      <c r="I8687">
        <v>5439.37</v>
      </c>
      <c r="K8687">
        <v>8.0000000000000002E-3</v>
      </c>
      <c r="L8687">
        <v>0</v>
      </c>
      <c r="M8687">
        <v>3047.98</v>
      </c>
      <c r="N8687">
        <v>5.9499999999999997E-2</v>
      </c>
      <c r="O8687">
        <v>0.77500000000000002</v>
      </c>
      <c r="P8687">
        <v>4.3799999999999999E-2</v>
      </c>
      <c r="Q8687">
        <v>51068.158000000003</v>
      </c>
      <c r="R8687" t="s">
        <v>333</v>
      </c>
      <c r="S8687" t="s">
        <v>38</v>
      </c>
      <c r="T8687" t="s">
        <v>89</v>
      </c>
      <c r="V8687" t="s">
        <v>40</v>
      </c>
      <c r="Y8687" t="s">
        <v>36</v>
      </c>
    </row>
    <row r="8688" spans="1:25" x14ac:dyDescent="0.45">
      <c r="A8688" t="s">
        <v>475</v>
      </c>
      <c r="B8688" t="s">
        <v>701</v>
      </c>
      <c r="C8688">
        <v>54056</v>
      </c>
      <c r="D8688">
        <v>1</v>
      </c>
      <c r="F8688">
        <v>2021</v>
      </c>
      <c r="G8688">
        <v>74</v>
      </c>
      <c r="H8688">
        <v>66.400000000000006</v>
      </c>
      <c r="I8688">
        <v>3348.77</v>
      </c>
      <c r="K8688">
        <v>1.4999999999999999E-2</v>
      </c>
      <c r="L8688">
        <v>1E-3</v>
      </c>
      <c r="M8688">
        <v>2424.7130000000002</v>
      </c>
      <c r="N8688">
        <v>8.0399999999999999E-2</v>
      </c>
      <c r="O8688">
        <v>1.093</v>
      </c>
      <c r="P8688">
        <v>8.2900000000000001E-2</v>
      </c>
      <c r="Q8688">
        <v>30019.115000000002</v>
      </c>
      <c r="R8688" t="s">
        <v>333</v>
      </c>
      <c r="S8688" t="s">
        <v>38</v>
      </c>
      <c r="T8688" t="s">
        <v>89</v>
      </c>
      <c r="V8688" t="s">
        <v>40</v>
      </c>
      <c r="Y8688" t="s">
        <v>135</v>
      </c>
    </row>
    <row r="8689" spans="1:25" x14ac:dyDescent="0.45">
      <c r="A8689" t="s">
        <v>335</v>
      </c>
      <c r="B8689" t="s">
        <v>703</v>
      </c>
      <c r="C8689">
        <v>54076</v>
      </c>
      <c r="D8689">
        <v>1</v>
      </c>
      <c r="F8689">
        <v>2009</v>
      </c>
      <c r="G8689">
        <v>3075</v>
      </c>
      <c r="H8689">
        <v>3060.25</v>
      </c>
      <c r="I8689">
        <v>193794.25</v>
      </c>
      <c r="K8689">
        <v>0.45</v>
      </c>
      <c r="L8689">
        <v>1E-3</v>
      </c>
      <c r="M8689">
        <v>94377.05</v>
      </c>
      <c r="N8689">
        <v>5.91E-2</v>
      </c>
      <c r="O8689">
        <v>28.643000000000001</v>
      </c>
      <c r="P8689">
        <v>4.2000000000000003E-2</v>
      </c>
      <c r="Q8689">
        <v>1587435.075</v>
      </c>
      <c r="R8689" t="s">
        <v>34</v>
      </c>
      <c r="S8689" t="s">
        <v>38</v>
      </c>
      <c r="T8689" t="s">
        <v>89</v>
      </c>
      <c r="V8689" t="s">
        <v>608</v>
      </c>
      <c r="Y8689" t="s">
        <v>107</v>
      </c>
    </row>
    <row r="8690" spans="1:25" x14ac:dyDescent="0.45">
      <c r="A8690" t="s">
        <v>335</v>
      </c>
      <c r="B8690" t="s">
        <v>703</v>
      </c>
      <c r="C8690">
        <v>54076</v>
      </c>
      <c r="D8690">
        <v>1</v>
      </c>
      <c r="F8690">
        <v>2010</v>
      </c>
      <c r="G8690">
        <v>4560</v>
      </c>
      <c r="H8690">
        <v>4546.75</v>
      </c>
      <c r="I8690">
        <v>286187.5</v>
      </c>
      <c r="K8690">
        <v>0.71099999999999997</v>
      </c>
      <c r="L8690">
        <v>1E-3</v>
      </c>
      <c r="M8690">
        <v>140985.72500000001</v>
      </c>
      <c r="N8690">
        <v>5.9299999999999999E-2</v>
      </c>
      <c r="O8690">
        <v>44.329000000000001</v>
      </c>
      <c r="P8690">
        <v>4.3900000000000002E-2</v>
      </c>
      <c r="Q8690">
        <v>2363931.875</v>
      </c>
      <c r="R8690" t="s">
        <v>34</v>
      </c>
      <c r="S8690" t="s">
        <v>38</v>
      </c>
      <c r="T8690" t="s">
        <v>89</v>
      </c>
      <c r="V8690" t="s">
        <v>608</v>
      </c>
      <c r="Y8690" t="s">
        <v>107</v>
      </c>
    </row>
    <row r="8691" spans="1:25" x14ac:dyDescent="0.45">
      <c r="A8691" t="s">
        <v>335</v>
      </c>
      <c r="B8691" t="s">
        <v>703</v>
      </c>
      <c r="C8691">
        <v>54076</v>
      </c>
      <c r="D8691">
        <v>1</v>
      </c>
      <c r="F8691">
        <v>2011</v>
      </c>
      <c r="G8691">
        <v>2368</v>
      </c>
      <c r="H8691">
        <v>2358.75</v>
      </c>
      <c r="I8691">
        <v>147978.25</v>
      </c>
      <c r="K8691">
        <v>0.44500000000000001</v>
      </c>
      <c r="L8691">
        <v>1E-3</v>
      </c>
      <c r="M8691">
        <v>77155.425000000003</v>
      </c>
      <c r="N8691">
        <v>5.9299999999999999E-2</v>
      </c>
      <c r="O8691">
        <v>24.436</v>
      </c>
      <c r="P8691">
        <v>4.5100000000000001E-2</v>
      </c>
      <c r="Q8691">
        <v>1294113.45</v>
      </c>
      <c r="R8691" t="s">
        <v>34</v>
      </c>
      <c r="S8691" t="s">
        <v>38</v>
      </c>
      <c r="T8691" t="s">
        <v>89</v>
      </c>
      <c r="V8691" t="s">
        <v>608</v>
      </c>
      <c r="Y8691" t="s">
        <v>107</v>
      </c>
    </row>
    <row r="8692" spans="1:25" x14ac:dyDescent="0.45">
      <c r="A8692" t="s">
        <v>335</v>
      </c>
      <c r="B8692" t="s">
        <v>703</v>
      </c>
      <c r="C8692">
        <v>54076</v>
      </c>
      <c r="D8692">
        <v>1</v>
      </c>
      <c r="F8692">
        <v>2012</v>
      </c>
      <c r="G8692">
        <v>2168</v>
      </c>
      <c r="H8692">
        <v>2160.25</v>
      </c>
      <c r="I8692">
        <v>134621.75</v>
      </c>
      <c r="K8692">
        <v>0.35799999999999998</v>
      </c>
      <c r="L8692">
        <v>1E-3</v>
      </c>
      <c r="M8692">
        <v>69525.05</v>
      </c>
      <c r="N8692">
        <v>5.91E-2</v>
      </c>
      <c r="O8692">
        <v>21.859000000000002</v>
      </c>
      <c r="P8692">
        <v>4.5199999999999997E-2</v>
      </c>
      <c r="Q8692">
        <v>1169919.1499999999</v>
      </c>
      <c r="R8692" t="s">
        <v>34</v>
      </c>
      <c r="S8692" t="s">
        <v>38</v>
      </c>
      <c r="T8692" t="s">
        <v>89</v>
      </c>
      <c r="V8692" t="s">
        <v>608</v>
      </c>
      <c r="Y8692" t="s">
        <v>107</v>
      </c>
    </row>
    <row r="8693" spans="1:25" x14ac:dyDescent="0.45">
      <c r="A8693" t="s">
        <v>335</v>
      </c>
      <c r="B8693" t="s">
        <v>703</v>
      </c>
      <c r="C8693">
        <v>54076</v>
      </c>
      <c r="D8693">
        <v>1</v>
      </c>
      <c r="F8693">
        <v>2013</v>
      </c>
      <c r="G8693">
        <v>2327</v>
      </c>
      <c r="H8693">
        <v>2306.5</v>
      </c>
      <c r="I8693">
        <v>145444.5</v>
      </c>
      <c r="K8693">
        <v>0.38600000000000001</v>
      </c>
      <c r="L8693">
        <v>1E-3</v>
      </c>
      <c r="M8693">
        <v>75589.324999999997</v>
      </c>
      <c r="N8693">
        <v>5.9200000000000003E-2</v>
      </c>
      <c r="O8693">
        <v>23.387</v>
      </c>
      <c r="P8693">
        <v>4.5100000000000001E-2</v>
      </c>
      <c r="Q8693">
        <v>1268995.675</v>
      </c>
      <c r="R8693" t="s">
        <v>34</v>
      </c>
      <c r="S8693" t="s">
        <v>38</v>
      </c>
      <c r="T8693" t="s">
        <v>89</v>
      </c>
      <c r="V8693" t="s">
        <v>608</v>
      </c>
      <c r="Y8693" t="s">
        <v>107</v>
      </c>
    </row>
    <row r="8694" spans="1:25" x14ac:dyDescent="0.45">
      <c r="A8694" t="s">
        <v>335</v>
      </c>
      <c r="B8694" t="s">
        <v>703</v>
      </c>
      <c r="C8694">
        <v>54076</v>
      </c>
      <c r="D8694">
        <v>1</v>
      </c>
      <c r="F8694">
        <v>2014</v>
      </c>
      <c r="G8694">
        <v>5144</v>
      </c>
      <c r="H8694">
        <v>5128</v>
      </c>
      <c r="I8694">
        <v>340573</v>
      </c>
      <c r="K8694">
        <v>0.83199999999999996</v>
      </c>
      <c r="L8694">
        <v>1E-3</v>
      </c>
      <c r="M8694">
        <v>170259.97500000001</v>
      </c>
      <c r="N8694">
        <v>5.9200000000000003E-2</v>
      </c>
      <c r="O8694">
        <v>47.249000000000002</v>
      </c>
      <c r="P8694">
        <v>3.56E-2</v>
      </c>
      <c r="Q8694">
        <v>2862441.35</v>
      </c>
      <c r="R8694" t="s">
        <v>34</v>
      </c>
      <c r="S8694" t="s">
        <v>38</v>
      </c>
      <c r="T8694" t="s">
        <v>89</v>
      </c>
      <c r="V8694" t="s">
        <v>608</v>
      </c>
      <c r="Y8694" t="s">
        <v>107</v>
      </c>
    </row>
    <row r="8695" spans="1:25" x14ac:dyDescent="0.45">
      <c r="A8695" t="s">
        <v>335</v>
      </c>
      <c r="B8695" t="s">
        <v>703</v>
      </c>
      <c r="C8695">
        <v>54076</v>
      </c>
      <c r="D8695">
        <v>1</v>
      </c>
      <c r="F8695">
        <v>2015</v>
      </c>
      <c r="G8695">
        <v>6008</v>
      </c>
      <c r="H8695">
        <v>5997.25</v>
      </c>
      <c r="I8695">
        <v>402615.75</v>
      </c>
      <c r="K8695">
        <v>1.0249999999999999</v>
      </c>
      <c r="L8695">
        <v>1E-3</v>
      </c>
      <c r="M8695">
        <v>207134.97500000001</v>
      </c>
      <c r="N8695">
        <v>5.91E-2</v>
      </c>
      <c r="O8695">
        <v>57.954999999999998</v>
      </c>
      <c r="P8695">
        <v>3.4599999999999999E-2</v>
      </c>
      <c r="Q8695">
        <v>3481924.45</v>
      </c>
      <c r="R8695" t="s">
        <v>34</v>
      </c>
      <c r="S8695" t="s">
        <v>38</v>
      </c>
      <c r="T8695" t="s">
        <v>89</v>
      </c>
      <c r="V8695" t="s">
        <v>608</v>
      </c>
      <c r="Y8695" t="s">
        <v>146</v>
      </c>
    </row>
    <row r="8696" spans="1:25" x14ac:dyDescent="0.45">
      <c r="A8696" t="s">
        <v>335</v>
      </c>
      <c r="B8696" t="s">
        <v>703</v>
      </c>
      <c r="C8696">
        <v>54076</v>
      </c>
      <c r="D8696">
        <v>1</v>
      </c>
      <c r="F8696">
        <v>2016</v>
      </c>
      <c r="G8696">
        <v>2040</v>
      </c>
      <c r="H8696">
        <v>2008.5</v>
      </c>
      <c r="I8696">
        <v>124240.25</v>
      </c>
      <c r="K8696">
        <v>0.32700000000000001</v>
      </c>
      <c r="L8696">
        <v>8.9999999999999998E-4</v>
      </c>
      <c r="M8696">
        <v>65271.1</v>
      </c>
      <c r="N8696">
        <v>5.91E-2</v>
      </c>
      <c r="O8696">
        <v>20.731999999999999</v>
      </c>
      <c r="P8696">
        <v>4.4600000000000001E-2</v>
      </c>
      <c r="Q8696">
        <v>1098285.625</v>
      </c>
      <c r="R8696" t="s">
        <v>34</v>
      </c>
      <c r="S8696" t="s">
        <v>38</v>
      </c>
      <c r="T8696" t="s">
        <v>89</v>
      </c>
      <c r="V8696" t="s">
        <v>608</v>
      </c>
      <c r="Y8696" t="s">
        <v>146</v>
      </c>
    </row>
    <row r="8697" spans="1:25" x14ac:dyDescent="0.45">
      <c r="A8697" t="s">
        <v>335</v>
      </c>
      <c r="B8697" t="s">
        <v>703</v>
      </c>
      <c r="C8697">
        <v>54076</v>
      </c>
      <c r="D8697">
        <v>1</v>
      </c>
      <c r="F8697">
        <v>2017</v>
      </c>
      <c r="G8697">
        <v>1452</v>
      </c>
      <c r="H8697">
        <v>1403.25</v>
      </c>
      <c r="I8697">
        <v>85337</v>
      </c>
      <c r="K8697">
        <v>0.23</v>
      </c>
      <c r="L8697">
        <v>1E-3</v>
      </c>
      <c r="M8697">
        <v>45535.025000000001</v>
      </c>
      <c r="N8697">
        <v>5.91E-2</v>
      </c>
      <c r="O8697">
        <v>14.997</v>
      </c>
      <c r="P8697">
        <v>4.6600000000000003E-2</v>
      </c>
      <c r="Q8697">
        <v>766197.6</v>
      </c>
      <c r="R8697" t="s">
        <v>34</v>
      </c>
      <c r="S8697" t="s">
        <v>38</v>
      </c>
      <c r="T8697" t="s">
        <v>89</v>
      </c>
      <c r="V8697" t="s">
        <v>608</v>
      </c>
      <c r="Y8697" t="s">
        <v>147</v>
      </c>
    </row>
    <row r="8698" spans="1:25" x14ac:dyDescent="0.45">
      <c r="A8698" t="s">
        <v>335</v>
      </c>
      <c r="B8698" t="s">
        <v>703</v>
      </c>
      <c r="C8698">
        <v>54076</v>
      </c>
      <c r="D8698">
        <v>1</v>
      </c>
      <c r="F8698">
        <v>2018</v>
      </c>
      <c r="G8698">
        <v>2226</v>
      </c>
      <c r="H8698">
        <v>2161.5</v>
      </c>
      <c r="I8698">
        <v>134660.5</v>
      </c>
      <c r="K8698">
        <v>0.35199999999999998</v>
      </c>
      <c r="L8698">
        <v>1E-3</v>
      </c>
      <c r="M8698">
        <v>69788.574999999997</v>
      </c>
      <c r="N8698">
        <v>5.91E-2</v>
      </c>
      <c r="O8698">
        <v>21.923999999999999</v>
      </c>
      <c r="P8698">
        <v>4.3200000000000002E-2</v>
      </c>
      <c r="Q8698">
        <v>1174054.7</v>
      </c>
      <c r="R8698" t="s">
        <v>34</v>
      </c>
      <c r="S8698" t="s">
        <v>38</v>
      </c>
      <c r="T8698" t="s">
        <v>89</v>
      </c>
      <c r="V8698" t="s">
        <v>608</v>
      </c>
      <c r="Y8698" t="s">
        <v>147</v>
      </c>
    </row>
    <row r="8699" spans="1:25" x14ac:dyDescent="0.45">
      <c r="A8699" t="s">
        <v>335</v>
      </c>
      <c r="B8699" t="s">
        <v>703</v>
      </c>
      <c r="C8699">
        <v>54076</v>
      </c>
      <c r="D8699">
        <v>1</v>
      </c>
      <c r="F8699">
        <v>2019</v>
      </c>
      <c r="G8699">
        <v>1985</v>
      </c>
      <c r="H8699">
        <v>1927.25</v>
      </c>
      <c r="I8699">
        <v>120542</v>
      </c>
      <c r="K8699">
        <v>0.314</v>
      </c>
      <c r="L8699">
        <v>1E-3</v>
      </c>
      <c r="M8699">
        <v>62272.6</v>
      </c>
      <c r="N8699">
        <v>5.91E-2</v>
      </c>
      <c r="O8699">
        <v>19.395</v>
      </c>
      <c r="P8699">
        <v>4.2200000000000001E-2</v>
      </c>
      <c r="Q8699">
        <v>1047455.95</v>
      </c>
      <c r="R8699" t="s">
        <v>34</v>
      </c>
      <c r="S8699" t="s">
        <v>38</v>
      </c>
      <c r="T8699" t="s">
        <v>89</v>
      </c>
      <c r="V8699" t="s">
        <v>608</v>
      </c>
      <c r="Y8699" t="s">
        <v>147</v>
      </c>
    </row>
    <row r="8700" spans="1:25" x14ac:dyDescent="0.45">
      <c r="A8700" t="s">
        <v>335</v>
      </c>
      <c r="B8700" t="s">
        <v>703</v>
      </c>
      <c r="C8700">
        <v>54076</v>
      </c>
      <c r="D8700">
        <v>1</v>
      </c>
      <c r="F8700">
        <v>2020</v>
      </c>
      <c r="G8700">
        <v>1474</v>
      </c>
      <c r="H8700">
        <v>1412.25</v>
      </c>
      <c r="I8700">
        <v>85750</v>
      </c>
      <c r="K8700">
        <v>0.224</v>
      </c>
      <c r="L8700">
        <v>1E-3</v>
      </c>
      <c r="M8700">
        <v>44458.974999999999</v>
      </c>
      <c r="N8700">
        <v>5.91E-2</v>
      </c>
      <c r="O8700">
        <v>14.478</v>
      </c>
      <c r="P8700">
        <v>4.6199999999999998E-2</v>
      </c>
      <c r="Q8700">
        <v>748123.95</v>
      </c>
      <c r="R8700" t="s">
        <v>34</v>
      </c>
      <c r="S8700" t="s">
        <v>38</v>
      </c>
      <c r="T8700" t="s">
        <v>89</v>
      </c>
      <c r="V8700" t="s">
        <v>608</v>
      </c>
      <c r="Y8700" t="s">
        <v>147</v>
      </c>
    </row>
    <row r="8701" spans="1:25" x14ac:dyDescent="0.45">
      <c r="A8701" t="s">
        <v>335</v>
      </c>
      <c r="B8701" t="s">
        <v>703</v>
      </c>
      <c r="C8701">
        <v>54076</v>
      </c>
      <c r="D8701">
        <v>1</v>
      </c>
      <c r="F8701">
        <v>2021</v>
      </c>
      <c r="G8701">
        <v>916</v>
      </c>
      <c r="H8701">
        <v>882</v>
      </c>
      <c r="I8701">
        <v>53887.75</v>
      </c>
      <c r="K8701">
        <v>0.14299999999999999</v>
      </c>
      <c r="L8701">
        <v>1E-3</v>
      </c>
      <c r="M8701">
        <v>28388.325000000001</v>
      </c>
      <c r="N8701">
        <v>5.91E-2</v>
      </c>
      <c r="O8701">
        <v>8.99</v>
      </c>
      <c r="P8701">
        <v>4.3999999999999997E-2</v>
      </c>
      <c r="Q8701">
        <v>477669.92499999999</v>
      </c>
      <c r="R8701" t="s">
        <v>34</v>
      </c>
      <c r="S8701" t="s">
        <v>38</v>
      </c>
      <c r="T8701" t="s">
        <v>89</v>
      </c>
      <c r="V8701" t="s">
        <v>608</v>
      </c>
      <c r="Y8701" t="s">
        <v>152</v>
      </c>
    </row>
    <row r="8702" spans="1:25" x14ac:dyDescent="0.45">
      <c r="A8702" t="s">
        <v>335</v>
      </c>
      <c r="B8702" t="s">
        <v>703</v>
      </c>
      <c r="C8702">
        <v>54076</v>
      </c>
      <c r="D8702">
        <v>1</v>
      </c>
      <c r="F8702">
        <v>2022</v>
      </c>
      <c r="G8702">
        <v>1667</v>
      </c>
      <c r="H8702">
        <v>1616.75</v>
      </c>
      <c r="I8702">
        <v>103194</v>
      </c>
      <c r="K8702">
        <v>0.27300000000000002</v>
      </c>
      <c r="L8702">
        <v>1E-3</v>
      </c>
      <c r="M8702">
        <v>54040.7</v>
      </c>
      <c r="N8702">
        <v>5.9200000000000003E-2</v>
      </c>
      <c r="O8702">
        <v>17.001999999999999</v>
      </c>
      <c r="P8702">
        <v>4.3099999999999999E-2</v>
      </c>
      <c r="Q8702">
        <v>908254.35</v>
      </c>
      <c r="R8702" t="s">
        <v>34</v>
      </c>
      <c r="S8702" t="s">
        <v>38</v>
      </c>
      <c r="T8702" t="s">
        <v>89</v>
      </c>
      <c r="V8702" t="s">
        <v>608</v>
      </c>
      <c r="Y8702" t="s">
        <v>152</v>
      </c>
    </row>
    <row r="8703" spans="1:25" x14ac:dyDescent="0.45">
      <c r="A8703" t="s">
        <v>335</v>
      </c>
      <c r="B8703" t="s">
        <v>703</v>
      </c>
      <c r="C8703">
        <v>54076</v>
      </c>
      <c r="D8703">
        <v>1</v>
      </c>
      <c r="F8703">
        <v>2023</v>
      </c>
      <c r="G8703">
        <v>617</v>
      </c>
      <c r="H8703">
        <v>595.5</v>
      </c>
      <c r="I8703">
        <v>36915.75</v>
      </c>
      <c r="K8703">
        <v>9.7000000000000003E-2</v>
      </c>
      <c r="L8703">
        <v>1E-3</v>
      </c>
      <c r="M8703">
        <v>19361.025000000001</v>
      </c>
      <c r="N8703">
        <v>5.9200000000000003E-2</v>
      </c>
      <c r="O8703">
        <v>6.1219999999999999</v>
      </c>
      <c r="P8703">
        <v>4.3999999999999997E-2</v>
      </c>
      <c r="Q8703">
        <v>325074.45</v>
      </c>
      <c r="R8703" t="s">
        <v>34</v>
      </c>
      <c r="S8703" t="s">
        <v>38</v>
      </c>
      <c r="T8703" t="s">
        <v>89</v>
      </c>
      <c r="V8703" t="s">
        <v>608</v>
      </c>
      <c r="Y8703" t="s">
        <v>152</v>
      </c>
    </row>
    <row r="8704" spans="1:25" x14ac:dyDescent="0.45">
      <c r="A8704" t="s">
        <v>335</v>
      </c>
      <c r="B8704" t="s">
        <v>703</v>
      </c>
      <c r="C8704">
        <v>54076</v>
      </c>
      <c r="D8704">
        <v>1</v>
      </c>
      <c r="F8704">
        <v>2024</v>
      </c>
      <c r="G8704">
        <v>247</v>
      </c>
      <c r="H8704">
        <v>239.75</v>
      </c>
      <c r="I8704">
        <v>15194</v>
      </c>
      <c r="K8704">
        <v>3.7999999999999999E-2</v>
      </c>
      <c r="L8704">
        <v>1E-3</v>
      </c>
      <c r="M8704">
        <v>7644.2749999999996</v>
      </c>
      <c r="N8704">
        <v>5.91E-2</v>
      </c>
      <c r="O8704">
        <v>2.492</v>
      </c>
      <c r="P8704">
        <v>4.6800000000000001E-2</v>
      </c>
      <c r="Q8704">
        <v>128639.425</v>
      </c>
      <c r="R8704" t="s">
        <v>34</v>
      </c>
      <c r="S8704" t="s">
        <v>38</v>
      </c>
      <c r="T8704" t="s">
        <v>89</v>
      </c>
      <c r="V8704" t="s">
        <v>608</v>
      </c>
      <c r="Y8704" t="s">
        <v>152</v>
      </c>
    </row>
    <row r="8705" spans="1:25" x14ac:dyDescent="0.45">
      <c r="A8705" t="s">
        <v>335</v>
      </c>
      <c r="B8705" t="s">
        <v>704</v>
      </c>
      <c r="C8705">
        <v>54099</v>
      </c>
      <c r="D8705">
        <v>44</v>
      </c>
      <c r="F8705">
        <v>2009</v>
      </c>
      <c r="G8705">
        <v>8094</v>
      </c>
      <c r="H8705">
        <v>8085.16</v>
      </c>
      <c r="J8705">
        <v>2458484.4300000002</v>
      </c>
      <c r="O8705">
        <v>366.82</v>
      </c>
      <c r="P8705">
        <v>0.22339999999999999</v>
      </c>
      <c r="Q8705">
        <v>3299326.9569999999</v>
      </c>
      <c r="R8705" t="s">
        <v>45</v>
      </c>
      <c r="S8705" t="s">
        <v>94</v>
      </c>
      <c r="T8705" t="s">
        <v>63</v>
      </c>
      <c r="V8705" t="s">
        <v>705</v>
      </c>
      <c r="W8705" t="s">
        <v>706</v>
      </c>
      <c r="Y8705" t="s">
        <v>29</v>
      </c>
    </row>
    <row r="8706" spans="1:25" x14ac:dyDescent="0.45">
      <c r="A8706" t="s">
        <v>335</v>
      </c>
      <c r="B8706" t="s">
        <v>704</v>
      </c>
      <c r="C8706">
        <v>54099</v>
      </c>
      <c r="D8706">
        <v>44</v>
      </c>
      <c r="F8706">
        <v>2010</v>
      </c>
      <c r="G8706">
        <v>8489</v>
      </c>
      <c r="H8706">
        <v>8475</v>
      </c>
      <c r="J8706">
        <v>2687920.02</v>
      </c>
      <c r="O8706">
        <v>415.351</v>
      </c>
      <c r="P8706">
        <v>0.2366</v>
      </c>
      <c r="Q8706">
        <v>3521234.3259999999</v>
      </c>
      <c r="R8706" t="s">
        <v>45</v>
      </c>
      <c r="S8706" t="s">
        <v>94</v>
      </c>
      <c r="T8706" t="s">
        <v>63</v>
      </c>
      <c r="V8706" t="s">
        <v>705</v>
      </c>
      <c r="W8706" t="s">
        <v>706</v>
      </c>
      <c r="Y8706" t="s">
        <v>29</v>
      </c>
    </row>
    <row r="8707" spans="1:25" x14ac:dyDescent="0.45">
      <c r="A8707" t="s">
        <v>335</v>
      </c>
      <c r="B8707" t="s">
        <v>704</v>
      </c>
      <c r="C8707">
        <v>54099</v>
      </c>
      <c r="D8707">
        <v>44</v>
      </c>
      <c r="F8707">
        <v>2011</v>
      </c>
      <c r="G8707">
        <v>8476</v>
      </c>
      <c r="H8707">
        <v>8468.51</v>
      </c>
      <c r="J8707">
        <v>2556741.2400000002</v>
      </c>
      <c r="O8707">
        <v>405.85300000000001</v>
      </c>
      <c r="P8707">
        <v>0.22409999999999999</v>
      </c>
      <c r="Q8707">
        <v>3618142.3879999998</v>
      </c>
      <c r="R8707" t="s">
        <v>45</v>
      </c>
      <c r="S8707" t="s">
        <v>94</v>
      </c>
      <c r="T8707" t="s">
        <v>63</v>
      </c>
      <c r="V8707" t="s">
        <v>705</v>
      </c>
      <c r="W8707" t="s">
        <v>706</v>
      </c>
      <c r="Y8707" t="s">
        <v>29</v>
      </c>
    </row>
    <row r="8708" spans="1:25" x14ac:dyDescent="0.45">
      <c r="A8708" t="s">
        <v>335</v>
      </c>
      <c r="B8708" t="s">
        <v>704</v>
      </c>
      <c r="C8708">
        <v>54099</v>
      </c>
      <c r="D8708">
        <v>44</v>
      </c>
      <c r="F8708">
        <v>2012</v>
      </c>
      <c r="G8708">
        <v>8517</v>
      </c>
      <c r="H8708">
        <v>8505.48</v>
      </c>
      <c r="J8708">
        <v>2371891.7599999998</v>
      </c>
      <c r="O8708">
        <v>396.625</v>
      </c>
      <c r="P8708">
        <v>0.23430000000000001</v>
      </c>
      <c r="Q8708">
        <v>3393924.2689999999</v>
      </c>
      <c r="R8708" t="s">
        <v>45</v>
      </c>
      <c r="S8708" t="s">
        <v>94</v>
      </c>
      <c r="T8708" t="s">
        <v>63</v>
      </c>
      <c r="V8708" t="s">
        <v>707</v>
      </c>
      <c r="W8708" t="s">
        <v>706</v>
      </c>
      <c r="Y8708" t="s">
        <v>29</v>
      </c>
    </row>
    <row r="8709" spans="1:25" x14ac:dyDescent="0.45">
      <c r="A8709" t="s">
        <v>335</v>
      </c>
      <c r="B8709" t="s">
        <v>704</v>
      </c>
      <c r="C8709">
        <v>54099</v>
      </c>
      <c r="D8709">
        <v>44</v>
      </c>
      <c r="F8709">
        <v>2013</v>
      </c>
      <c r="G8709">
        <v>8479</v>
      </c>
      <c r="H8709">
        <v>8471.5499999999993</v>
      </c>
      <c r="J8709">
        <v>2427374.2000000002</v>
      </c>
      <c r="O8709">
        <v>390.34399999999999</v>
      </c>
      <c r="P8709">
        <v>0.23300000000000001</v>
      </c>
      <c r="Q8709">
        <v>3357994.0249999999</v>
      </c>
      <c r="R8709" t="s">
        <v>45</v>
      </c>
      <c r="S8709" t="s">
        <v>94</v>
      </c>
      <c r="T8709" t="s">
        <v>63</v>
      </c>
      <c r="V8709" t="s">
        <v>109</v>
      </c>
      <c r="W8709" t="s">
        <v>706</v>
      </c>
      <c r="Y8709" t="s">
        <v>29</v>
      </c>
    </row>
    <row r="8710" spans="1:25" x14ac:dyDescent="0.45">
      <c r="A8710" t="s">
        <v>335</v>
      </c>
      <c r="B8710" t="s">
        <v>704</v>
      </c>
      <c r="C8710">
        <v>54099</v>
      </c>
      <c r="D8710">
        <v>44</v>
      </c>
      <c r="F8710">
        <v>2014</v>
      </c>
      <c r="G8710">
        <v>8531</v>
      </c>
      <c r="H8710">
        <v>8521.19</v>
      </c>
      <c r="J8710">
        <v>2605820.7000000002</v>
      </c>
      <c r="O8710">
        <v>406.399</v>
      </c>
      <c r="P8710">
        <v>0.22819999999999999</v>
      </c>
      <c r="Q8710">
        <v>3564950.7429999998</v>
      </c>
      <c r="R8710" t="s">
        <v>45</v>
      </c>
      <c r="S8710" t="s">
        <v>94</v>
      </c>
      <c r="T8710" t="s">
        <v>63</v>
      </c>
      <c r="V8710" t="s">
        <v>109</v>
      </c>
      <c r="W8710" t="s">
        <v>706</v>
      </c>
      <c r="Y8710" t="s">
        <v>29</v>
      </c>
    </row>
    <row r="8711" spans="1:25" x14ac:dyDescent="0.45">
      <c r="A8711" t="s">
        <v>335</v>
      </c>
      <c r="B8711" t="s">
        <v>704</v>
      </c>
      <c r="C8711">
        <v>54099</v>
      </c>
      <c r="D8711">
        <v>44</v>
      </c>
      <c r="F8711">
        <v>2015</v>
      </c>
      <c r="G8711">
        <v>7984</v>
      </c>
      <c r="H8711">
        <v>7964.92</v>
      </c>
      <c r="J8711">
        <v>2412627.17</v>
      </c>
      <c r="O8711">
        <v>358.51</v>
      </c>
      <c r="P8711">
        <v>0.20599999999999999</v>
      </c>
      <c r="Q8711">
        <v>3419887.8930000002</v>
      </c>
      <c r="R8711" t="s">
        <v>45</v>
      </c>
      <c r="S8711" t="s">
        <v>708</v>
      </c>
      <c r="T8711" t="s">
        <v>63</v>
      </c>
      <c r="V8711" t="s">
        <v>109</v>
      </c>
      <c r="W8711" t="s">
        <v>706</v>
      </c>
      <c r="Y8711" t="s">
        <v>30</v>
      </c>
    </row>
    <row r="8712" spans="1:25" x14ac:dyDescent="0.45">
      <c r="A8712" t="s">
        <v>335</v>
      </c>
      <c r="B8712" t="s">
        <v>704</v>
      </c>
      <c r="C8712">
        <v>54099</v>
      </c>
      <c r="D8712">
        <v>44</v>
      </c>
      <c r="F8712">
        <v>2016</v>
      </c>
      <c r="G8712">
        <v>8480</v>
      </c>
      <c r="H8712">
        <v>8468.9</v>
      </c>
      <c r="J8712">
        <v>2546729.31</v>
      </c>
      <c r="O8712">
        <v>343.34699999999998</v>
      </c>
      <c r="P8712">
        <v>0.1915</v>
      </c>
      <c r="Q8712">
        <v>3607511.659</v>
      </c>
      <c r="R8712" t="s">
        <v>45</v>
      </c>
      <c r="S8712" t="s">
        <v>708</v>
      </c>
      <c r="T8712" t="s">
        <v>63</v>
      </c>
      <c r="V8712" t="s">
        <v>109</v>
      </c>
      <c r="W8712" t="s">
        <v>709</v>
      </c>
      <c r="Y8712" t="s">
        <v>30</v>
      </c>
    </row>
    <row r="8713" spans="1:25" x14ac:dyDescent="0.45">
      <c r="A8713" t="s">
        <v>335</v>
      </c>
      <c r="B8713" t="s">
        <v>704</v>
      </c>
      <c r="C8713">
        <v>54099</v>
      </c>
      <c r="D8713">
        <v>44</v>
      </c>
      <c r="F8713">
        <v>2017</v>
      </c>
      <c r="G8713">
        <v>8532</v>
      </c>
      <c r="H8713">
        <v>8518.35</v>
      </c>
      <c r="J8713">
        <v>2557619.16</v>
      </c>
      <c r="O8713">
        <v>308.48399999999998</v>
      </c>
      <c r="P8713">
        <v>0.17949999999999999</v>
      </c>
      <c r="Q8713">
        <v>3373384.4509999999</v>
      </c>
      <c r="R8713" t="s">
        <v>45</v>
      </c>
      <c r="S8713" t="s">
        <v>708</v>
      </c>
      <c r="T8713" t="s">
        <v>63</v>
      </c>
      <c r="V8713" t="s">
        <v>109</v>
      </c>
      <c r="W8713" t="s">
        <v>710</v>
      </c>
      <c r="Y8713" t="s">
        <v>30</v>
      </c>
    </row>
    <row r="8714" spans="1:25" x14ac:dyDescent="0.45">
      <c r="A8714" t="s">
        <v>335</v>
      </c>
      <c r="B8714" t="s">
        <v>704</v>
      </c>
      <c r="C8714">
        <v>54099</v>
      </c>
      <c r="D8714">
        <v>44</v>
      </c>
      <c r="F8714">
        <v>2018</v>
      </c>
      <c r="G8714">
        <v>8410</v>
      </c>
      <c r="H8714">
        <v>8395.93</v>
      </c>
      <c r="J8714">
        <v>2528089.5299999998</v>
      </c>
      <c r="O8714">
        <v>332.10599999999999</v>
      </c>
      <c r="P8714">
        <v>0.18340000000000001</v>
      </c>
      <c r="Q8714">
        <v>3594732.2420000001</v>
      </c>
      <c r="R8714" t="s">
        <v>45</v>
      </c>
      <c r="S8714" t="s">
        <v>708</v>
      </c>
      <c r="T8714" t="s">
        <v>63</v>
      </c>
      <c r="V8714" t="s">
        <v>109</v>
      </c>
      <c r="W8714" t="s">
        <v>710</v>
      </c>
      <c r="Y8714" t="s">
        <v>30</v>
      </c>
    </row>
    <row r="8715" spans="1:25" x14ac:dyDescent="0.45">
      <c r="A8715" t="s">
        <v>335</v>
      </c>
      <c r="B8715" t="s">
        <v>704</v>
      </c>
      <c r="C8715">
        <v>54099</v>
      </c>
      <c r="D8715">
        <v>44</v>
      </c>
      <c r="F8715">
        <v>2019</v>
      </c>
      <c r="G8715">
        <v>8288</v>
      </c>
      <c r="H8715">
        <v>8279.0300000000007</v>
      </c>
      <c r="J8715">
        <v>2251377.23</v>
      </c>
      <c r="O8715">
        <v>302.35399999999998</v>
      </c>
      <c r="P8715">
        <v>0.1797</v>
      </c>
      <c r="Q8715">
        <v>3398089.645</v>
      </c>
      <c r="R8715" t="s">
        <v>45</v>
      </c>
      <c r="S8715" t="s">
        <v>708</v>
      </c>
      <c r="T8715" t="s">
        <v>63</v>
      </c>
      <c r="V8715" t="s">
        <v>109</v>
      </c>
      <c r="W8715" t="s">
        <v>710</v>
      </c>
      <c r="Y8715" t="s">
        <v>30</v>
      </c>
    </row>
    <row r="8716" spans="1:25" x14ac:dyDescent="0.45">
      <c r="A8716" t="s">
        <v>335</v>
      </c>
      <c r="B8716" t="s">
        <v>704</v>
      </c>
      <c r="C8716">
        <v>54099</v>
      </c>
      <c r="D8716">
        <v>44</v>
      </c>
      <c r="F8716">
        <v>2020</v>
      </c>
      <c r="G8716">
        <v>8181</v>
      </c>
      <c r="H8716">
        <v>8162.86</v>
      </c>
      <c r="J8716">
        <v>2055081.62</v>
      </c>
      <c r="O8716">
        <v>270.262</v>
      </c>
      <c r="P8716">
        <v>0.17299999999999999</v>
      </c>
      <c r="Q8716">
        <v>3099057.6239999998</v>
      </c>
      <c r="R8716" t="s">
        <v>45</v>
      </c>
      <c r="S8716" t="s">
        <v>708</v>
      </c>
      <c r="T8716" t="s">
        <v>63</v>
      </c>
      <c r="V8716" t="s">
        <v>109</v>
      </c>
      <c r="W8716" t="s">
        <v>710</v>
      </c>
      <c r="Y8716" t="s">
        <v>30</v>
      </c>
    </row>
    <row r="8717" spans="1:25" x14ac:dyDescent="0.45">
      <c r="A8717" t="s">
        <v>335</v>
      </c>
      <c r="B8717" t="s">
        <v>704</v>
      </c>
      <c r="C8717">
        <v>54099</v>
      </c>
      <c r="D8717">
        <v>44</v>
      </c>
      <c r="F8717">
        <v>2021</v>
      </c>
      <c r="G8717">
        <v>8498</v>
      </c>
      <c r="H8717">
        <v>8491.73</v>
      </c>
      <c r="J8717">
        <v>2316664.46</v>
      </c>
      <c r="O8717">
        <v>288.61200000000002</v>
      </c>
      <c r="P8717">
        <v>0.16850000000000001</v>
      </c>
      <c r="Q8717">
        <v>3361395.9479999999</v>
      </c>
      <c r="R8717" t="s">
        <v>45</v>
      </c>
      <c r="S8717" t="s">
        <v>708</v>
      </c>
      <c r="T8717" t="s">
        <v>63</v>
      </c>
      <c r="V8717" t="s">
        <v>109</v>
      </c>
      <c r="W8717" t="s">
        <v>710</v>
      </c>
      <c r="Y8717" t="s">
        <v>30</v>
      </c>
    </row>
    <row r="8718" spans="1:25" x14ac:dyDescent="0.45">
      <c r="A8718" t="s">
        <v>335</v>
      </c>
      <c r="B8718" t="s">
        <v>704</v>
      </c>
      <c r="C8718">
        <v>54099</v>
      </c>
      <c r="D8718">
        <v>44</v>
      </c>
      <c r="F8718">
        <v>2022</v>
      </c>
      <c r="G8718">
        <v>8405</v>
      </c>
      <c r="H8718">
        <v>8398.4599999999991</v>
      </c>
      <c r="J8718">
        <v>2405843.9300000002</v>
      </c>
      <c r="O8718">
        <v>284.36799999999999</v>
      </c>
      <c r="P8718">
        <v>0.1673</v>
      </c>
      <c r="Q8718">
        <v>3338652.9879999999</v>
      </c>
      <c r="R8718" t="s">
        <v>45</v>
      </c>
      <c r="S8718" t="s">
        <v>708</v>
      </c>
      <c r="T8718" t="s">
        <v>63</v>
      </c>
      <c r="V8718" t="s">
        <v>109</v>
      </c>
      <c r="W8718" t="s">
        <v>710</v>
      </c>
      <c r="Y8718" t="s">
        <v>30</v>
      </c>
    </row>
    <row r="8719" spans="1:25" x14ac:dyDescent="0.45">
      <c r="A8719" t="s">
        <v>335</v>
      </c>
      <c r="B8719" t="s">
        <v>704</v>
      </c>
      <c r="C8719">
        <v>54099</v>
      </c>
      <c r="D8719">
        <v>44</v>
      </c>
      <c r="F8719">
        <v>2023</v>
      </c>
      <c r="G8719">
        <v>8161</v>
      </c>
      <c r="H8719">
        <v>8149.17</v>
      </c>
      <c r="J8719">
        <v>2321725.3199999998</v>
      </c>
      <c r="O8719">
        <v>292.86</v>
      </c>
      <c r="P8719">
        <v>0.17269999999999999</v>
      </c>
      <c r="Q8719">
        <v>3312793.9559999998</v>
      </c>
      <c r="R8719" t="s">
        <v>45</v>
      </c>
      <c r="S8719" t="s">
        <v>708</v>
      </c>
      <c r="T8719" t="s">
        <v>63</v>
      </c>
      <c r="V8719" t="s">
        <v>109</v>
      </c>
      <c r="W8719" t="s">
        <v>710</v>
      </c>
      <c r="Y8719" t="s">
        <v>30</v>
      </c>
    </row>
    <row r="8720" spans="1:25" x14ac:dyDescent="0.45">
      <c r="A8720" t="s">
        <v>335</v>
      </c>
      <c r="B8720" t="s">
        <v>704</v>
      </c>
      <c r="C8720">
        <v>54099</v>
      </c>
      <c r="D8720">
        <v>44</v>
      </c>
      <c r="F8720">
        <v>2024</v>
      </c>
      <c r="G8720">
        <v>3885</v>
      </c>
      <c r="H8720">
        <v>3879.83</v>
      </c>
      <c r="J8720">
        <v>1174982.56</v>
      </c>
      <c r="O8720">
        <v>138.821</v>
      </c>
      <c r="P8720">
        <v>0.17169999999999999</v>
      </c>
      <c r="Q8720">
        <v>1610952.547</v>
      </c>
      <c r="R8720" t="s">
        <v>45</v>
      </c>
      <c r="S8720" t="s">
        <v>708</v>
      </c>
      <c r="T8720" t="s">
        <v>63</v>
      </c>
      <c r="V8720" t="s">
        <v>109</v>
      </c>
      <c r="W8720" t="s">
        <v>710</v>
      </c>
      <c r="Y8720" t="s">
        <v>30</v>
      </c>
    </row>
    <row r="8721" spans="1:25" x14ac:dyDescent="0.45">
      <c r="A8721" t="s">
        <v>335</v>
      </c>
      <c r="B8721" t="s">
        <v>711</v>
      </c>
      <c r="C8721">
        <v>54114</v>
      </c>
      <c r="D8721" t="s">
        <v>606</v>
      </c>
      <c r="F8721">
        <v>2009</v>
      </c>
      <c r="G8721">
        <v>6331</v>
      </c>
      <c r="H8721">
        <v>6258.62</v>
      </c>
      <c r="I8721">
        <v>283737.63</v>
      </c>
      <c r="K8721">
        <v>0.85499999999999998</v>
      </c>
      <c r="L8721">
        <v>1E-3</v>
      </c>
      <c r="M8721">
        <v>169278.55600000001</v>
      </c>
      <c r="N8721">
        <v>5.9200000000000003E-2</v>
      </c>
      <c r="O8721">
        <v>30.196000000000002</v>
      </c>
      <c r="P8721">
        <v>2.24E-2</v>
      </c>
      <c r="Q8721">
        <v>2848386.128</v>
      </c>
      <c r="R8721" t="s">
        <v>34</v>
      </c>
      <c r="S8721" t="s">
        <v>38</v>
      </c>
      <c r="T8721" t="s">
        <v>89</v>
      </c>
      <c r="V8721" t="s">
        <v>40</v>
      </c>
      <c r="Y8721" t="s">
        <v>103</v>
      </c>
    </row>
    <row r="8722" spans="1:25" x14ac:dyDescent="0.45">
      <c r="A8722" t="s">
        <v>335</v>
      </c>
      <c r="B8722" t="s">
        <v>711</v>
      </c>
      <c r="C8722">
        <v>54114</v>
      </c>
      <c r="D8722" t="s">
        <v>606</v>
      </c>
      <c r="F8722">
        <v>2010</v>
      </c>
      <c r="G8722">
        <v>6688</v>
      </c>
      <c r="H8722">
        <v>6555.76</v>
      </c>
      <c r="I8722">
        <v>286336.08</v>
      </c>
      <c r="K8722">
        <v>0.85699999999999998</v>
      </c>
      <c r="L8722">
        <v>1E-3</v>
      </c>
      <c r="M8722">
        <v>169721.28700000001</v>
      </c>
      <c r="N8722">
        <v>5.9200000000000003E-2</v>
      </c>
      <c r="O8722">
        <v>29.518000000000001</v>
      </c>
      <c r="P8722">
        <v>2.2200000000000001E-2</v>
      </c>
      <c r="Q8722">
        <v>2855909.5469999998</v>
      </c>
      <c r="R8722" t="s">
        <v>34</v>
      </c>
      <c r="S8722" t="s">
        <v>38</v>
      </c>
      <c r="T8722" t="s">
        <v>89</v>
      </c>
      <c r="V8722" t="s">
        <v>40</v>
      </c>
      <c r="Y8722" t="s">
        <v>103</v>
      </c>
    </row>
    <row r="8723" spans="1:25" x14ac:dyDescent="0.45">
      <c r="A8723" t="s">
        <v>335</v>
      </c>
      <c r="B8723" t="s">
        <v>711</v>
      </c>
      <c r="C8723">
        <v>54114</v>
      </c>
      <c r="D8723" t="s">
        <v>606</v>
      </c>
      <c r="F8723">
        <v>2011</v>
      </c>
      <c r="G8723">
        <v>4569</v>
      </c>
      <c r="H8723">
        <v>4372.05</v>
      </c>
      <c r="I8723">
        <v>186739.49</v>
      </c>
      <c r="K8723">
        <v>0.68</v>
      </c>
      <c r="L8723">
        <v>1.1000000000000001E-3</v>
      </c>
      <c r="M8723">
        <v>110233.45</v>
      </c>
      <c r="N8723">
        <v>5.9200000000000003E-2</v>
      </c>
      <c r="O8723">
        <v>20.923999999999999</v>
      </c>
      <c r="P8723">
        <v>2.53E-2</v>
      </c>
      <c r="Q8723">
        <v>1854813.8589999999</v>
      </c>
      <c r="R8723" t="s">
        <v>34</v>
      </c>
      <c r="S8723" t="s">
        <v>38</v>
      </c>
      <c r="T8723" t="s">
        <v>89</v>
      </c>
      <c r="V8723" t="s">
        <v>40</v>
      </c>
      <c r="Y8723" t="s">
        <v>103</v>
      </c>
    </row>
    <row r="8724" spans="1:25" x14ac:dyDescent="0.45">
      <c r="A8724" t="s">
        <v>335</v>
      </c>
      <c r="B8724" t="s">
        <v>711</v>
      </c>
      <c r="C8724">
        <v>54114</v>
      </c>
      <c r="D8724" t="s">
        <v>606</v>
      </c>
      <c r="F8724">
        <v>2012</v>
      </c>
      <c r="G8724">
        <v>7653</v>
      </c>
      <c r="H8724">
        <v>7574.66</v>
      </c>
      <c r="I8724">
        <v>344106.44</v>
      </c>
      <c r="K8724">
        <v>1.099</v>
      </c>
      <c r="L8724">
        <v>1E-3</v>
      </c>
      <c r="M8724">
        <v>198575.64199999999</v>
      </c>
      <c r="N8724">
        <v>5.9200000000000003E-2</v>
      </c>
      <c r="O8724">
        <v>37.170999999999999</v>
      </c>
      <c r="P8724">
        <v>2.3199999999999998E-2</v>
      </c>
      <c r="Q8724">
        <v>3341325.656</v>
      </c>
      <c r="R8724" t="s">
        <v>34</v>
      </c>
      <c r="S8724" t="s">
        <v>38</v>
      </c>
      <c r="T8724" t="s">
        <v>89</v>
      </c>
      <c r="V8724" t="s">
        <v>40</v>
      </c>
      <c r="Y8724" t="s">
        <v>103</v>
      </c>
    </row>
    <row r="8725" spans="1:25" x14ac:dyDescent="0.45">
      <c r="A8725" t="s">
        <v>335</v>
      </c>
      <c r="B8725" t="s">
        <v>711</v>
      </c>
      <c r="C8725">
        <v>54114</v>
      </c>
      <c r="D8725" t="s">
        <v>606</v>
      </c>
      <c r="F8725">
        <v>2013</v>
      </c>
      <c r="G8725">
        <v>7175</v>
      </c>
      <c r="H8725">
        <v>7076.27</v>
      </c>
      <c r="I8725">
        <v>316728.83</v>
      </c>
      <c r="K8725">
        <v>1.3460000000000001</v>
      </c>
      <c r="L8725">
        <v>1.1000000000000001E-3</v>
      </c>
      <c r="M8725">
        <v>178757.405</v>
      </c>
      <c r="N8725">
        <v>5.9200000000000003E-2</v>
      </c>
      <c r="O8725">
        <v>37.441000000000003</v>
      </c>
      <c r="P8725">
        <v>2.58E-2</v>
      </c>
      <c r="Q8725">
        <v>3007624.5950000002</v>
      </c>
      <c r="R8725" t="s">
        <v>34</v>
      </c>
      <c r="S8725" t="s">
        <v>38</v>
      </c>
      <c r="T8725" t="s">
        <v>89</v>
      </c>
      <c r="V8725" t="s">
        <v>40</v>
      </c>
      <c r="Y8725" t="s">
        <v>103</v>
      </c>
    </row>
    <row r="8726" spans="1:25" x14ac:dyDescent="0.45">
      <c r="A8726" t="s">
        <v>335</v>
      </c>
      <c r="B8726" t="s">
        <v>711</v>
      </c>
      <c r="C8726">
        <v>54114</v>
      </c>
      <c r="D8726" t="s">
        <v>606</v>
      </c>
      <c r="F8726">
        <v>2014</v>
      </c>
      <c r="G8726">
        <v>7493</v>
      </c>
      <c r="H8726">
        <v>7359.49</v>
      </c>
      <c r="I8726">
        <v>332311.53999999998</v>
      </c>
      <c r="K8726">
        <v>4.5999999999999996</v>
      </c>
      <c r="L8726">
        <v>7.0000000000000001E-3</v>
      </c>
      <c r="M8726">
        <v>187141.75599999999</v>
      </c>
      <c r="N8726">
        <v>5.9299999999999999E-2</v>
      </c>
      <c r="O8726">
        <v>39.402999999999999</v>
      </c>
      <c r="P8726">
        <v>2.6499999999999999E-2</v>
      </c>
      <c r="Q8726">
        <v>3147257.298</v>
      </c>
      <c r="R8726" t="s">
        <v>34</v>
      </c>
      <c r="S8726" t="s">
        <v>38</v>
      </c>
      <c r="T8726" t="s">
        <v>89</v>
      </c>
      <c r="V8726" t="s">
        <v>40</v>
      </c>
      <c r="Y8726" t="s">
        <v>103</v>
      </c>
    </row>
    <row r="8727" spans="1:25" x14ac:dyDescent="0.45">
      <c r="A8727" t="s">
        <v>335</v>
      </c>
      <c r="B8727" t="s">
        <v>711</v>
      </c>
      <c r="C8727">
        <v>54114</v>
      </c>
      <c r="D8727" t="s">
        <v>606</v>
      </c>
      <c r="F8727">
        <v>2015</v>
      </c>
      <c r="G8727">
        <v>6528</v>
      </c>
      <c r="H8727">
        <v>6330.67</v>
      </c>
      <c r="I8727">
        <v>285945.96999999997</v>
      </c>
      <c r="K8727">
        <v>2.698</v>
      </c>
      <c r="L8727">
        <v>3.5999999999999999E-3</v>
      </c>
      <c r="M8727">
        <v>160597.49600000001</v>
      </c>
      <c r="N8727">
        <v>5.9200000000000003E-2</v>
      </c>
      <c r="O8727">
        <v>35.094000000000001</v>
      </c>
      <c r="P8727">
        <v>2.7400000000000001E-2</v>
      </c>
      <c r="Q8727">
        <v>2701454.7960000001</v>
      </c>
      <c r="R8727" t="s">
        <v>34</v>
      </c>
      <c r="S8727" t="s">
        <v>38</v>
      </c>
      <c r="T8727" t="s">
        <v>89</v>
      </c>
      <c r="V8727" t="s">
        <v>40</v>
      </c>
      <c r="Y8727" t="s">
        <v>159</v>
      </c>
    </row>
    <row r="8728" spans="1:25" x14ac:dyDescent="0.45">
      <c r="A8728" t="s">
        <v>335</v>
      </c>
      <c r="B8728" t="s">
        <v>711</v>
      </c>
      <c r="C8728">
        <v>54114</v>
      </c>
      <c r="D8728" t="s">
        <v>606</v>
      </c>
      <c r="F8728">
        <v>2016</v>
      </c>
      <c r="G8728">
        <v>6425</v>
      </c>
      <c r="H8728">
        <v>6305.97</v>
      </c>
      <c r="I8728">
        <v>281839.64</v>
      </c>
      <c r="K8728">
        <v>0.80700000000000005</v>
      </c>
      <c r="L8728">
        <v>1E-3</v>
      </c>
      <c r="M8728">
        <v>159853.296</v>
      </c>
      <c r="N8728">
        <v>5.9200000000000003E-2</v>
      </c>
      <c r="O8728">
        <v>35.965000000000003</v>
      </c>
      <c r="P8728">
        <v>2.7900000000000001E-2</v>
      </c>
      <c r="Q8728">
        <v>2689802.0830000001</v>
      </c>
      <c r="R8728" t="s">
        <v>34</v>
      </c>
      <c r="S8728" t="s">
        <v>38</v>
      </c>
      <c r="T8728" t="s">
        <v>89</v>
      </c>
      <c r="V8728" t="s">
        <v>40</v>
      </c>
      <c r="Y8728" t="s">
        <v>159</v>
      </c>
    </row>
    <row r="8729" spans="1:25" x14ac:dyDescent="0.45">
      <c r="A8729" t="s">
        <v>335</v>
      </c>
      <c r="B8729" t="s">
        <v>711</v>
      </c>
      <c r="C8729">
        <v>54114</v>
      </c>
      <c r="D8729" t="s">
        <v>606</v>
      </c>
      <c r="F8729">
        <v>2017</v>
      </c>
      <c r="G8729">
        <v>6956</v>
      </c>
      <c r="H8729">
        <v>6856.28</v>
      </c>
      <c r="I8729">
        <v>316448.56</v>
      </c>
      <c r="K8729">
        <v>0.91600000000000004</v>
      </c>
      <c r="L8729">
        <v>1E-3</v>
      </c>
      <c r="M8729">
        <v>180307.49900000001</v>
      </c>
      <c r="N8729">
        <v>5.9200000000000003E-2</v>
      </c>
      <c r="O8729">
        <v>39.448</v>
      </c>
      <c r="P8729">
        <v>2.69E-2</v>
      </c>
      <c r="Q8729">
        <v>3034085.14</v>
      </c>
      <c r="R8729" t="s">
        <v>34</v>
      </c>
      <c r="S8729" t="s">
        <v>38</v>
      </c>
      <c r="T8729" t="s">
        <v>89</v>
      </c>
      <c r="V8729" t="s">
        <v>40</v>
      </c>
      <c r="Y8729" t="s">
        <v>160</v>
      </c>
    </row>
    <row r="8730" spans="1:25" x14ac:dyDescent="0.45">
      <c r="A8730" t="s">
        <v>335</v>
      </c>
      <c r="B8730" t="s">
        <v>711</v>
      </c>
      <c r="C8730">
        <v>54114</v>
      </c>
      <c r="D8730" t="s">
        <v>606</v>
      </c>
      <c r="F8730">
        <v>2018</v>
      </c>
      <c r="G8730">
        <v>7334</v>
      </c>
      <c r="H8730">
        <v>7259.53</v>
      </c>
      <c r="I8730">
        <v>344396.79999999999</v>
      </c>
      <c r="K8730">
        <v>1.0189999999999999</v>
      </c>
      <c r="L8730">
        <v>1.4E-3</v>
      </c>
      <c r="M8730">
        <v>199356.54800000001</v>
      </c>
      <c r="N8730">
        <v>5.9200000000000003E-2</v>
      </c>
      <c r="O8730">
        <v>43.356999999999999</v>
      </c>
      <c r="P8730">
        <v>2.69E-2</v>
      </c>
      <c r="Q8730">
        <v>3354422.4780000001</v>
      </c>
      <c r="R8730" t="s">
        <v>34</v>
      </c>
      <c r="S8730" t="s">
        <v>38</v>
      </c>
      <c r="T8730" t="s">
        <v>89</v>
      </c>
      <c r="V8730" t="s">
        <v>40</v>
      </c>
      <c r="Y8730" t="s">
        <v>160</v>
      </c>
    </row>
    <row r="8731" spans="1:25" x14ac:dyDescent="0.45">
      <c r="A8731" t="s">
        <v>335</v>
      </c>
      <c r="B8731" t="s">
        <v>711</v>
      </c>
      <c r="C8731">
        <v>54114</v>
      </c>
      <c r="D8731" t="s">
        <v>606</v>
      </c>
      <c r="F8731">
        <v>2019</v>
      </c>
      <c r="G8731">
        <v>4326</v>
      </c>
      <c r="H8731">
        <v>4186.16</v>
      </c>
      <c r="I8731">
        <v>184571.88</v>
      </c>
      <c r="K8731">
        <v>0.54800000000000004</v>
      </c>
      <c r="L8731">
        <v>1E-3</v>
      </c>
      <c r="M8731">
        <v>108561.272</v>
      </c>
      <c r="N8731">
        <v>5.9200000000000003E-2</v>
      </c>
      <c r="O8731">
        <v>23.77</v>
      </c>
      <c r="P8731">
        <v>2.8400000000000002E-2</v>
      </c>
      <c r="Q8731">
        <v>1826754.9620000001</v>
      </c>
      <c r="R8731" t="s">
        <v>34</v>
      </c>
      <c r="S8731" t="s">
        <v>38</v>
      </c>
      <c r="T8731" t="s">
        <v>89</v>
      </c>
      <c r="V8731" t="s">
        <v>40</v>
      </c>
      <c r="Y8731" t="s">
        <v>160</v>
      </c>
    </row>
    <row r="8732" spans="1:25" x14ac:dyDescent="0.45">
      <c r="A8732" t="s">
        <v>335</v>
      </c>
      <c r="B8732" t="s">
        <v>711</v>
      </c>
      <c r="C8732">
        <v>54114</v>
      </c>
      <c r="D8732" t="s">
        <v>606</v>
      </c>
      <c r="F8732">
        <v>2020</v>
      </c>
      <c r="G8732">
        <v>6968</v>
      </c>
      <c r="H8732">
        <v>6935.54</v>
      </c>
      <c r="I8732">
        <v>309573.67</v>
      </c>
      <c r="K8732">
        <v>0.92800000000000005</v>
      </c>
      <c r="L8732">
        <v>1E-3</v>
      </c>
      <c r="M8732">
        <v>183892.74</v>
      </c>
      <c r="N8732">
        <v>5.9200000000000003E-2</v>
      </c>
      <c r="O8732">
        <v>40.56</v>
      </c>
      <c r="P8732">
        <v>2.6800000000000001E-2</v>
      </c>
      <c r="Q8732">
        <v>3094359.9470000002</v>
      </c>
      <c r="R8732" t="s">
        <v>34</v>
      </c>
      <c r="S8732" t="s">
        <v>38</v>
      </c>
      <c r="T8732" t="s">
        <v>89</v>
      </c>
      <c r="V8732" t="s">
        <v>40</v>
      </c>
      <c r="Y8732" t="s">
        <v>160</v>
      </c>
    </row>
    <row r="8733" spans="1:25" x14ac:dyDescent="0.45">
      <c r="A8733" t="s">
        <v>335</v>
      </c>
      <c r="B8733" t="s">
        <v>711</v>
      </c>
      <c r="C8733">
        <v>54114</v>
      </c>
      <c r="D8733" t="s">
        <v>606</v>
      </c>
      <c r="F8733">
        <v>2021</v>
      </c>
      <c r="G8733">
        <v>6018</v>
      </c>
      <c r="H8733">
        <v>5960.66</v>
      </c>
      <c r="I8733">
        <v>281262.15000000002</v>
      </c>
      <c r="K8733">
        <v>0.82399999999999995</v>
      </c>
      <c r="L8733">
        <v>1E-3</v>
      </c>
      <c r="M8733">
        <v>163104.08199999999</v>
      </c>
      <c r="N8733">
        <v>5.9200000000000003E-2</v>
      </c>
      <c r="O8733">
        <v>35.488999999999997</v>
      </c>
      <c r="P8733">
        <v>2.6800000000000001E-2</v>
      </c>
      <c r="Q8733">
        <v>2744580.8480000002</v>
      </c>
      <c r="R8733" t="s">
        <v>34</v>
      </c>
      <c r="S8733" t="s">
        <v>38</v>
      </c>
      <c r="T8733" t="s">
        <v>89</v>
      </c>
      <c r="V8733" t="s">
        <v>40</v>
      </c>
      <c r="Y8733" t="s">
        <v>161</v>
      </c>
    </row>
    <row r="8734" spans="1:25" x14ac:dyDescent="0.45">
      <c r="A8734" t="s">
        <v>335</v>
      </c>
      <c r="B8734" t="s">
        <v>711</v>
      </c>
      <c r="C8734">
        <v>54114</v>
      </c>
      <c r="D8734" t="s">
        <v>606</v>
      </c>
      <c r="F8734">
        <v>2022</v>
      </c>
      <c r="G8734">
        <v>7385</v>
      </c>
      <c r="H8734">
        <v>7287.63</v>
      </c>
      <c r="I8734">
        <v>346672.34</v>
      </c>
      <c r="K8734">
        <v>0.93600000000000005</v>
      </c>
      <c r="L8734">
        <v>1E-3</v>
      </c>
      <c r="M8734">
        <v>185293.90100000001</v>
      </c>
      <c r="N8734">
        <v>5.9200000000000003E-2</v>
      </c>
      <c r="O8734">
        <v>41.761000000000003</v>
      </c>
      <c r="P8734">
        <v>2.76E-2</v>
      </c>
      <c r="Q8734">
        <v>3117893.7570000002</v>
      </c>
      <c r="R8734" t="s">
        <v>34</v>
      </c>
      <c r="S8734" t="s">
        <v>38</v>
      </c>
      <c r="T8734" t="s">
        <v>89</v>
      </c>
      <c r="V8734" t="s">
        <v>40</v>
      </c>
      <c r="Y8734" t="s">
        <v>161</v>
      </c>
    </row>
    <row r="8735" spans="1:25" x14ac:dyDescent="0.45">
      <c r="A8735" t="s">
        <v>335</v>
      </c>
      <c r="B8735" t="s">
        <v>711</v>
      </c>
      <c r="C8735">
        <v>54114</v>
      </c>
      <c r="D8735" t="s">
        <v>606</v>
      </c>
      <c r="F8735">
        <v>2023</v>
      </c>
      <c r="G8735">
        <v>4040</v>
      </c>
      <c r="H8735">
        <v>3852.24</v>
      </c>
      <c r="I8735">
        <v>199636.84</v>
      </c>
      <c r="K8735">
        <v>0.52700000000000002</v>
      </c>
      <c r="L8735">
        <v>1.1999999999999999E-3</v>
      </c>
      <c r="M8735">
        <v>103767.54399999999</v>
      </c>
      <c r="N8735">
        <v>5.9200000000000003E-2</v>
      </c>
      <c r="O8735">
        <v>24.856999999999999</v>
      </c>
      <c r="P8735">
        <v>3.2399999999999998E-2</v>
      </c>
      <c r="Q8735">
        <v>1746084.8689999999</v>
      </c>
      <c r="R8735" t="s">
        <v>34</v>
      </c>
      <c r="S8735" t="s">
        <v>38</v>
      </c>
      <c r="T8735" t="s">
        <v>89</v>
      </c>
      <c r="V8735" t="s">
        <v>40</v>
      </c>
      <c r="Y8735" t="s">
        <v>161</v>
      </c>
    </row>
    <row r="8736" spans="1:25" x14ac:dyDescent="0.45">
      <c r="A8736" t="s">
        <v>335</v>
      </c>
      <c r="B8736" t="s">
        <v>711</v>
      </c>
      <c r="C8736">
        <v>54114</v>
      </c>
      <c r="D8736" t="s">
        <v>606</v>
      </c>
      <c r="F8736">
        <v>2024</v>
      </c>
      <c r="G8736">
        <v>1491</v>
      </c>
      <c r="H8736">
        <v>1437.82</v>
      </c>
      <c r="I8736">
        <v>71445.710000000006</v>
      </c>
      <c r="K8736">
        <v>0.183</v>
      </c>
      <c r="L8736">
        <v>1E-3</v>
      </c>
      <c r="M8736">
        <v>36207.250999999997</v>
      </c>
      <c r="N8736">
        <v>5.9299999999999999E-2</v>
      </c>
      <c r="O8736">
        <v>7.7910000000000004</v>
      </c>
      <c r="P8736">
        <v>2.8400000000000002E-2</v>
      </c>
      <c r="Q8736">
        <v>609089.85199999996</v>
      </c>
      <c r="R8736" t="s">
        <v>34</v>
      </c>
      <c r="S8736" t="s">
        <v>38</v>
      </c>
      <c r="T8736" t="s">
        <v>89</v>
      </c>
      <c r="V8736" t="s">
        <v>40</v>
      </c>
      <c r="Y8736" t="s">
        <v>161</v>
      </c>
    </row>
    <row r="8737" spans="1:25" x14ac:dyDescent="0.45">
      <c r="A8737" t="s">
        <v>335</v>
      </c>
      <c r="B8737" t="s">
        <v>711</v>
      </c>
      <c r="C8737">
        <v>54114</v>
      </c>
      <c r="D8737" t="s">
        <v>181</v>
      </c>
      <c r="F8737">
        <v>2009</v>
      </c>
      <c r="G8737">
        <v>5001</v>
      </c>
      <c r="H8737">
        <v>4768.6000000000004</v>
      </c>
      <c r="I8737">
        <v>188948.15</v>
      </c>
      <c r="K8737">
        <v>0.57599999999999996</v>
      </c>
      <c r="L8737">
        <v>1E-3</v>
      </c>
      <c r="M8737">
        <v>114020.842</v>
      </c>
      <c r="N8737">
        <v>5.9200000000000003E-2</v>
      </c>
      <c r="O8737">
        <v>20.556000000000001</v>
      </c>
      <c r="P8737">
        <v>2.5399999999999999E-2</v>
      </c>
      <c r="Q8737">
        <v>1918657.615</v>
      </c>
      <c r="R8737" t="s">
        <v>34</v>
      </c>
      <c r="S8737" t="s">
        <v>38</v>
      </c>
      <c r="T8737" t="s">
        <v>89</v>
      </c>
      <c r="V8737" t="s">
        <v>40</v>
      </c>
      <c r="Y8737" t="s">
        <v>103</v>
      </c>
    </row>
    <row r="8738" spans="1:25" x14ac:dyDescent="0.45">
      <c r="A8738" t="s">
        <v>335</v>
      </c>
      <c r="B8738" t="s">
        <v>711</v>
      </c>
      <c r="C8738">
        <v>54114</v>
      </c>
      <c r="D8738" t="s">
        <v>181</v>
      </c>
      <c r="F8738">
        <v>2010</v>
      </c>
      <c r="G8738">
        <v>6027</v>
      </c>
      <c r="H8738">
        <v>5920.98</v>
      </c>
      <c r="I8738">
        <v>262713.31</v>
      </c>
      <c r="K8738">
        <v>0.77100000000000002</v>
      </c>
      <c r="L8738">
        <v>1E-3</v>
      </c>
      <c r="M8738">
        <v>152638.772</v>
      </c>
      <c r="N8738">
        <v>5.9200000000000003E-2</v>
      </c>
      <c r="O8738">
        <v>26.981999999999999</v>
      </c>
      <c r="P8738">
        <v>2.29E-2</v>
      </c>
      <c r="Q8738">
        <v>2568451.0920000002</v>
      </c>
      <c r="R8738" t="s">
        <v>34</v>
      </c>
      <c r="S8738" t="s">
        <v>38</v>
      </c>
      <c r="T8738" t="s">
        <v>89</v>
      </c>
      <c r="V8738" t="s">
        <v>40</v>
      </c>
      <c r="Y8738" t="s">
        <v>103</v>
      </c>
    </row>
    <row r="8739" spans="1:25" x14ac:dyDescent="0.45">
      <c r="A8739" t="s">
        <v>335</v>
      </c>
      <c r="B8739" t="s">
        <v>711</v>
      </c>
      <c r="C8739">
        <v>54114</v>
      </c>
      <c r="D8739" t="s">
        <v>181</v>
      </c>
      <c r="F8739">
        <v>2011</v>
      </c>
      <c r="G8739">
        <v>7499</v>
      </c>
      <c r="H8739">
        <v>7402.69</v>
      </c>
      <c r="I8739">
        <v>329165.19</v>
      </c>
      <c r="K8739">
        <v>0.97199999999999998</v>
      </c>
      <c r="L8739">
        <v>1E-3</v>
      </c>
      <c r="M8739">
        <v>192548.37899999999</v>
      </c>
      <c r="N8739">
        <v>5.9200000000000003E-2</v>
      </c>
      <c r="O8739">
        <v>37.677999999999997</v>
      </c>
      <c r="P8739">
        <v>2.46E-2</v>
      </c>
      <c r="Q8739">
        <v>3239907.7820000001</v>
      </c>
      <c r="R8739" t="s">
        <v>34</v>
      </c>
      <c r="S8739" t="s">
        <v>38</v>
      </c>
      <c r="T8739" t="s">
        <v>89</v>
      </c>
      <c r="V8739" t="s">
        <v>40</v>
      </c>
      <c r="Y8739" t="s">
        <v>103</v>
      </c>
    </row>
    <row r="8740" spans="1:25" x14ac:dyDescent="0.45">
      <c r="A8740" t="s">
        <v>335</v>
      </c>
      <c r="B8740" t="s">
        <v>711</v>
      </c>
      <c r="C8740">
        <v>54114</v>
      </c>
      <c r="D8740" t="s">
        <v>181</v>
      </c>
      <c r="F8740">
        <v>2012</v>
      </c>
      <c r="G8740">
        <v>6613</v>
      </c>
      <c r="H8740">
        <v>6356.43</v>
      </c>
      <c r="I8740">
        <v>268999.92</v>
      </c>
      <c r="K8740">
        <v>1.0720000000000001</v>
      </c>
      <c r="L8740">
        <v>1.9E-3</v>
      </c>
      <c r="M8740">
        <v>153715.77799999999</v>
      </c>
      <c r="N8740">
        <v>5.9200000000000003E-2</v>
      </c>
      <c r="O8740">
        <v>29.23</v>
      </c>
      <c r="P8740">
        <v>2.47E-2</v>
      </c>
      <c r="Q8740">
        <v>2586380.5329999998</v>
      </c>
      <c r="R8740" t="s">
        <v>34</v>
      </c>
      <c r="S8740" t="s">
        <v>38</v>
      </c>
      <c r="T8740" t="s">
        <v>89</v>
      </c>
      <c r="V8740" t="s">
        <v>40</v>
      </c>
      <c r="Y8740" t="s">
        <v>103</v>
      </c>
    </row>
    <row r="8741" spans="1:25" x14ac:dyDescent="0.45">
      <c r="A8741" t="s">
        <v>335</v>
      </c>
      <c r="B8741" t="s">
        <v>711</v>
      </c>
      <c r="C8741">
        <v>54114</v>
      </c>
      <c r="D8741" t="s">
        <v>181</v>
      </c>
      <c r="F8741">
        <v>2013</v>
      </c>
      <c r="G8741">
        <v>6164</v>
      </c>
      <c r="H8741">
        <v>5939.43</v>
      </c>
      <c r="I8741">
        <v>264491.37</v>
      </c>
      <c r="K8741">
        <v>0.73799999999999999</v>
      </c>
      <c r="L8741">
        <v>1E-3</v>
      </c>
      <c r="M8741">
        <v>146254.682</v>
      </c>
      <c r="N8741">
        <v>5.9200000000000003E-2</v>
      </c>
      <c r="O8741">
        <v>28.855</v>
      </c>
      <c r="P8741">
        <v>2.6100000000000002E-2</v>
      </c>
      <c r="Q8741">
        <v>2461001.1140000001</v>
      </c>
      <c r="R8741" t="s">
        <v>34</v>
      </c>
      <c r="S8741" t="s">
        <v>38</v>
      </c>
      <c r="T8741" t="s">
        <v>89</v>
      </c>
      <c r="V8741" t="s">
        <v>40</v>
      </c>
      <c r="Y8741" t="s">
        <v>103</v>
      </c>
    </row>
    <row r="8742" spans="1:25" x14ac:dyDescent="0.45">
      <c r="A8742" t="s">
        <v>335</v>
      </c>
      <c r="B8742" t="s">
        <v>711</v>
      </c>
      <c r="C8742">
        <v>54114</v>
      </c>
      <c r="D8742" t="s">
        <v>181</v>
      </c>
      <c r="F8742">
        <v>2014</v>
      </c>
      <c r="G8742">
        <v>7666</v>
      </c>
      <c r="H8742">
        <v>7585.05</v>
      </c>
      <c r="I8742">
        <v>334468.44</v>
      </c>
      <c r="K8742">
        <v>5.319</v>
      </c>
      <c r="L8742">
        <v>6.4999999999999997E-3</v>
      </c>
      <c r="M8742">
        <v>186778.05799999999</v>
      </c>
      <c r="N8742">
        <v>5.9299999999999999E-2</v>
      </c>
      <c r="O8742">
        <v>34.348999999999997</v>
      </c>
      <c r="P8742">
        <v>2.23E-2</v>
      </c>
      <c r="Q8742">
        <v>3140716.3509999998</v>
      </c>
      <c r="R8742" t="s">
        <v>34</v>
      </c>
      <c r="S8742" t="s">
        <v>38</v>
      </c>
      <c r="T8742" t="s">
        <v>89</v>
      </c>
      <c r="V8742" t="s">
        <v>40</v>
      </c>
      <c r="Y8742" t="s">
        <v>103</v>
      </c>
    </row>
    <row r="8743" spans="1:25" x14ac:dyDescent="0.45">
      <c r="A8743" t="s">
        <v>335</v>
      </c>
      <c r="B8743" t="s">
        <v>711</v>
      </c>
      <c r="C8743">
        <v>54114</v>
      </c>
      <c r="D8743" t="s">
        <v>181</v>
      </c>
      <c r="F8743">
        <v>2015</v>
      </c>
      <c r="G8743">
        <v>7875</v>
      </c>
      <c r="H8743">
        <v>7820.8</v>
      </c>
      <c r="I8743">
        <v>375125.6</v>
      </c>
      <c r="K8743">
        <v>2.6379999999999999</v>
      </c>
      <c r="L8743">
        <v>2.5000000000000001E-3</v>
      </c>
      <c r="M8743">
        <v>207797.76000000001</v>
      </c>
      <c r="N8743">
        <v>5.9200000000000003E-2</v>
      </c>
      <c r="O8743">
        <v>39.097000000000001</v>
      </c>
      <c r="P8743">
        <v>2.29E-2</v>
      </c>
      <c r="Q8743">
        <v>3495819.6660000002</v>
      </c>
      <c r="R8743" t="s">
        <v>34</v>
      </c>
      <c r="S8743" t="s">
        <v>38</v>
      </c>
      <c r="T8743" t="s">
        <v>89</v>
      </c>
      <c r="V8743" t="s">
        <v>40</v>
      </c>
      <c r="Y8743" t="s">
        <v>159</v>
      </c>
    </row>
    <row r="8744" spans="1:25" x14ac:dyDescent="0.45">
      <c r="A8744" t="s">
        <v>335</v>
      </c>
      <c r="B8744" t="s">
        <v>711</v>
      </c>
      <c r="C8744">
        <v>54114</v>
      </c>
      <c r="D8744" t="s">
        <v>181</v>
      </c>
      <c r="F8744">
        <v>2016</v>
      </c>
      <c r="G8744">
        <v>7627</v>
      </c>
      <c r="H8744">
        <v>7557.79</v>
      </c>
      <c r="I8744">
        <v>355677.85</v>
      </c>
      <c r="K8744">
        <v>1.014</v>
      </c>
      <c r="L8744">
        <v>1E-3</v>
      </c>
      <c r="M8744">
        <v>200769.28700000001</v>
      </c>
      <c r="N8744">
        <v>5.9200000000000003E-2</v>
      </c>
      <c r="O8744">
        <v>41.716000000000001</v>
      </c>
      <c r="P8744">
        <v>2.5600000000000001E-2</v>
      </c>
      <c r="Q8744">
        <v>3378286.1910000001</v>
      </c>
      <c r="R8744" t="s">
        <v>34</v>
      </c>
      <c r="S8744" t="s">
        <v>38</v>
      </c>
      <c r="T8744" t="s">
        <v>89</v>
      </c>
      <c r="V8744" t="s">
        <v>40</v>
      </c>
      <c r="Y8744" t="s">
        <v>159</v>
      </c>
    </row>
    <row r="8745" spans="1:25" x14ac:dyDescent="0.45">
      <c r="A8745" t="s">
        <v>335</v>
      </c>
      <c r="B8745" t="s">
        <v>711</v>
      </c>
      <c r="C8745">
        <v>54114</v>
      </c>
      <c r="D8745" t="s">
        <v>181</v>
      </c>
      <c r="F8745">
        <v>2017</v>
      </c>
      <c r="G8745">
        <v>5498</v>
      </c>
      <c r="H8745">
        <v>5276.73</v>
      </c>
      <c r="I8745">
        <v>233051.7</v>
      </c>
      <c r="K8745">
        <v>0.67200000000000004</v>
      </c>
      <c r="L8745">
        <v>1E-3</v>
      </c>
      <c r="M8745">
        <v>133152.329</v>
      </c>
      <c r="N8745">
        <v>5.9200000000000003E-2</v>
      </c>
      <c r="O8745">
        <v>29.58</v>
      </c>
      <c r="P8745">
        <v>2.92E-2</v>
      </c>
      <c r="Q8745">
        <v>2240582.179</v>
      </c>
      <c r="R8745" t="s">
        <v>34</v>
      </c>
      <c r="S8745" t="s">
        <v>38</v>
      </c>
      <c r="T8745" t="s">
        <v>89</v>
      </c>
      <c r="V8745" t="s">
        <v>40</v>
      </c>
      <c r="Y8745" t="s">
        <v>160</v>
      </c>
    </row>
    <row r="8746" spans="1:25" x14ac:dyDescent="0.45">
      <c r="A8746" t="s">
        <v>335</v>
      </c>
      <c r="B8746" t="s">
        <v>711</v>
      </c>
      <c r="C8746">
        <v>54114</v>
      </c>
      <c r="D8746" t="s">
        <v>181</v>
      </c>
      <c r="F8746">
        <v>2018</v>
      </c>
      <c r="G8746">
        <v>5469</v>
      </c>
      <c r="H8746">
        <v>5229.8599999999997</v>
      </c>
      <c r="I8746">
        <v>223786.41</v>
      </c>
      <c r="K8746">
        <v>17.053999999999998</v>
      </c>
      <c r="L8746">
        <v>2.24E-2</v>
      </c>
      <c r="M8746">
        <v>128487.765</v>
      </c>
      <c r="N8746">
        <v>5.9499999999999997E-2</v>
      </c>
      <c r="O8746">
        <v>28.648</v>
      </c>
      <c r="P8746">
        <v>3.0300000000000001E-2</v>
      </c>
      <c r="Q8746">
        <v>2153973.4550000001</v>
      </c>
      <c r="R8746" t="s">
        <v>34</v>
      </c>
      <c r="S8746" t="s">
        <v>38</v>
      </c>
      <c r="T8746" t="s">
        <v>89</v>
      </c>
      <c r="V8746" t="s">
        <v>40</v>
      </c>
      <c r="Y8746" t="s">
        <v>160</v>
      </c>
    </row>
    <row r="8747" spans="1:25" x14ac:dyDescent="0.45">
      <c r="A8747" t="s">
        <v>335</v>
      </c>
      <c r="B8747" t="s">
        <v>711</v>
      </c>
      <c r="C8747">
        <v>54114</v>
      </c>
      <c r="D8747" t="s">
        <v>181</v>
      </c>
      <c r="F8747">
        <v>2019</v>
      </c>
      <c r="G8747">
        <v>6738</v>
      </c>
      <c r="H8747">
        <v>6665.37</v>
      </c>
      <c r="I8747">
        <v>278665.19</v>
      </c>
      <c r="K8747">
        <v>0.81399999999999995</v>
      </c>
      <c r="L8747">
        <v>1E-3</v>
      </c>
      <c r="M8747">
        <v>161033.78599999999</v>
      </c>
      <c r="N8747">
        <v>5.9200000000000003E-2</v>
      </c>
      <c r="O8747">
        <v>34.756</v>
      </c>
      <c r="P8747">
        <v>2.5499999999999998E-2</v>
      </c>
      <c r="Q8747">
        <v>2709653.1839999999</v>
      </c>
      <c r="R8747" t="s">
        <v>34</v>
      </c>
      <c r="S8747" t="s">
        <v>38</v>
      </c>
      <c r="T8747" t="s">
        <v>89</v>
      </c>
      <c r="V8747" t="s">
        <v>40</v>
      </c>
      <c r="Y8747" t="s">
        <v>160</v>
      </c>
    </row>
    <row r="8748" spans="1:25" x14ac:dyDescent="0.45">
      <c r="A8748" t="s">
        <v>335</v>
      </c>
      <c r="B8748" t="s">
        <v>711</v>
      </c>
      <c r="C8748">
        <v>54114</v>
      </c>
      <c r="D8748" t="s">
        <v>181</v>
      </c>
      <c r="F8748">
        <v>2020</v>
      </c>
      <c r="G8748">
        <v>3644</v>
      </c>
      <c r="H8748">
        <v>3517.38</v>
      </c>
      <c r="I8748">
        <v>119757.83</v>
      </c>
      <c r="K8748">
        <v>0.497</v>
      </c>
      <c r="L8748">
        <v>1.1999999999999999E-3</v>
      </c>
      <c r="M8748">
        <v>72729.433999999994</v>
      </c>
      <c r="N8748">
        <v>5.9299999999999999E-2</v>
      </c>
      <c r="O8748">
        <v>15.737</v>
      </c>
      <c r="P8748">
        <v>2.7300000000000001E-2</v>
      </c>
      <c r="Q8748">
        <v>1222503.9110000001</v>
      </c>
      <c r="R8748" t="s">
        <v>34</v>
      </c>
      <c r="S8748" t="s">
        <v>38</v>
      </c>
      <c r="T8748" t="s">
        <v>89</v>
      </c>
      <c r="V8748" t="s">
        <v>40</v>
      </c>
      <c r="Y8748" t="s">
        <v>160</v>
      </c>
    </row>
    <row r="8749" spans="1:25" x14ac:dyDescent="0.45">
      <c r="A8749" t="s">
        <v>335</v>
      </c>
      <c r="B8749" t="s">
        <v>711</v>
      </c>
      <c r="C8749">
        <v>54114</v>
      </c>
      <c r="D8749" t="s">
        <v>181</v>
      </c>
      <c r="F8749">
        <v>2021</v>
      </c>
      <c r="G8749">
        <v>5131</v>
      </c>
      <c r="H8749">
        <v>5021.6000000000004</v>
      </c>
      <c r="I8749">
        <v>194192.55</v>
      </c>
      <c r="K8749">
        <v>0.57999999999999996</v>
      </c>
      <c r="L8749">
        <v>1E-3</v>
      </c>
      <c r="M8749">
        <v>111882.621</v>
      </c>
      <c r="N8749">
        <v>5.9200000000000003E-2</v>
      </c>
      <c r="O8749">
        <v>24.495999999999999</v>
      </c>
      <c r="P8749">
        <v>2.6499999999999999E-2</v>
      </c>
      <c r="Q8749">
        <v>1882540.496</v>
      </c>
      <c r="R8749" t="s">
        <v>34</v>
      </c>
      <c r="S8749" t="s">
        <v>38</v>
      </c>
      <c r="T8749" t="s">
        <v>89</v>
      </c>
      <c r="V8749" t="s">
        <v>40</v>
      </c>
      <c r="Y8749" t="s">
        <v>161</v>
      </c>
    </row>
    <row r="8750" spans="1:25" x14ac:dyDescent="0.45">
      <c r="A8750" t="s">
        <v>335</v>
      </c>
      <c r="B8750" t="s">
        <v>711</v>
      </c>
      <c r="C8750">
        <v>54114</v>
      </c>
      <c r="D8750" t="s">
        <v>181</v>
      </c>
      <c r="F8750">
        <v>2022</v>
      </c>
      <c r="G8750">
        <v>5382</v>
      </c>
      <c r="H8750">
        <v>5239.8100000000004</v>
      </c>
      <c r="I8750">
        <v>276576.06</v>
      </c>
      <c r="K8750">
        <v>1.091</v>
      </c>
      <c r="L8750">
        <v>1.4E-3</v>
      </c>
      <c r="M8750">
        <v>135058.93700000001</v>
      </c>
      <c r="N8750">
        <v>5.9400000000000001E-2</v>
      </c>
      <c r="O8750">
        <v>30.788</v>
      </c>
      <c r="P8750">
        <v>2.9000000000000001E-2</v>
      </c>
      <c r="Q8750">
        <v>2265305.696</v>
      </c>
      <c r="R8750" t="s">
        <v>34</v>
      </c>
      <c r="S8750" t="s">
        <v>38</v>
      </c>
      <c r="T8750" t="s">
        <v>89</v>
      </c>
      <c r="V8750" t="s">
        <v>40</v>
      </c>
      <c r="Y8750" t="s">
        <v>161</v>
      </c>
    </row>
    <row r="8751" spans="1:25" x14ac:dyDescent="0.45">
      <c r="A8751" t="s">
        <v>335</v>
      </c>
      <c r="B8751" t="s">
        <v>711</v>
      </c>
      <c r="C8751">
        <v>54114</v>
      </c>
      <c r="D8751" t="s">
        <v>181</v>
      </c>
      <c r="F8751">
        <v>2023</v>
      </c>
      <c r="G8751">
        <v>5932</v>
      </c>
      <c r="H8751">
        <v>5850.7</v>
      </c>
      <c r="I8751">
        <v>276547.20000000001</v>
      </c>
      <c r="K8751">
        <v>0.71699999999999997</v>
      </c>
      <c r="L8751">
        <v>1E-3</v>
      </c>
      <c r="M8751">
        <v>141927.435</v>
      </c>
      <c r="N8751">
        <v>5.9200000000000003E-2</v>
      </c>
      <c r="O8751">
        <v>32.414000000000001</v>
      </c>
      <c r="P8751">
        <v>2.8299999999999999E-2</v>
      </c>
      <c r="Q8751">
        <v>2388088.2820000001</v>
      </c>
      <c r="R8751" t="s">
        <v>34</v>
      </c>
      <c r="S8751" t="s">
        <v>38</v>
      </c>
      <c r="T8751" t="s">
        <v>89</v>
      </c>
      <c r="V8751" t="s">
        <v>40</v>
      </c>
      <c r="Y8751" t="s">
        <v>161</v>
      </c>
    </row>
    <row r="8752" spans="1:25" x14ac:dyDescent="0.45">
      <c r="A8752" t="s">
        <v>335</v>
      </c>
      <c r="B8752" t="s">
        <v>711</v>
      </c>
      <c r="C8752">
        <v>54114</v>
      </c>
      <c r="D8752" t="s">
        <v>181</v>
      </c>
      <c r="F8752">
        <v>2024</v>
      </c>
      <c r="G8752">
        <v>1374</v>
      </c>
      <c r="H8752">
        <v>1308.4100000000001</v>
      </c>
      <c r="I8752">
        <v>66180.25</v>
      </c>
      <c r="K8752">
        <v>0.16600000000000001</v>
      </c>
      <c r="L8752">
        <v>1E-3</v>
      </c>
      <c r="M8752">
        <v>32872.694000000003</v>
      </c>
      <c r="N8752">
        <v>5.9200000000000003E-2</v>
      </c>
      <c r="O8752">
        <v>7.2119999999999997</v>
      </c>
      <c r="P8752">
        <v>2.9000000000000001E-2</v>
      </c>
      <c r="Q8752">
        <v>553103.65700000001</v>
      </c>
      <c r="R8752" t="s">
        <v>34</v>
      </c>
      <c r="S8752" t="s">
        <v>38</v>
      </c>
      <c r="T8752" t="s">
        <v>89</v>
      </c>
      <c r="V8752" t="s">
        <v>40</v>
      </c>
      <c r="Y8752" t="s">
        <v>161</v>
      </c>
    </row>
    <row r="8753" spans="1:25" x14ac:dyDescent="0.45">
      <c r="A8753" t="s">
        <v>335</v>
      </c>
      <c r="B8753" t="s">
        <v>712</v>
      </c>
      <c r="C8753">
        <v>54131</v>
      </c>
      <c r="D8753" t="s">
        <v>713</v>
      </c>
      <c r="F8753">
        <v>2009</v>
      </c>
      <c r="G8753">
        <v>101</v>
      </c>
      <c r="H8753">
        <v>97.75</v>
      </c>
      <c r="I8753">
        <v>3743.5</v>
      </c>
      <c r="K8753">
        <v>1.2999999999999999E-2</v>
      </c>
      <c r="L8753">
        <v>1E-3</v>
      </c>
      <c r="M8753">
        <v>2605</v>
      </c>
      <c r="N8753">
        <v>5.9200000000000003E-2</v>
      </c>
      <c r="O8753">
        <v>1.9790000000000001</v>
      </c>
      <c r="P8753">
        <v>0.1084</v>
      </c>
      <c r="Q8753">
        <v>43829.9</v>
      </c>
      <c r="R8753" t="s">
        <v>34</v>
      </c>
      <c r="S8753" t="s">
        <v>38</v>
      </c>
      <c r="T8753" t="s">
        <v>89</v>
      </c>
      <c r="V8753" t="s">
        <v>251</v>
      </c>
      <c r="Y8753" t="s">
        <v>103</v>
      </c>
    </row>
    <row r="8754" spans="1:25" x14ac:dyDescent="0.45">
      <c r="A8754" t="s">
        <v>335</v>
      </c>
      <c r="B8754" t="s">
        <v>712</v>
      </c>
      <c r="C8754">
        <v>54131</v>
      </c>
      <c r="D8754" t="s">
        <v>713</v>
      </c>
      <c r="F8754">
        <v>2010</v>
      </c>
      <c r="G8754">
        <v>653</v>
      </c>
      <c r="H8754">
        <v>634.5</v>
      </c>
      <c r="I8754">
        <v>24392</v>
      </c>
      <c r="K8754">
        <v>8.5999999999999993E-2</v>
      </c>
      <c r="L8754">
        <v>1E-3</v>
      </c>
      <c r="M8754">
        <v>17015.325000000001</v>
      </c>
      <c r="N8754">
        <v>5.9200000000000003E-2</v>
      </c>
      <c r="O8754">
        <v>12.519</v>
      </c>
      <c r="P8754">
        <v>9.4799999999999995E-2</v>
      </c>
      <c r="Q8754">
        <v>286329.97499999998</v>
      </c>
      <c r="R8754" t="s">
        <v>34</v>
      </c>
      <c r="S8754" t="s">
        <v>38</v>
      </c>
      <c r="T8754" t="s">
        <v>89</v>
      </c>
      <c r="V8754" t="s">
        <v>251</v>
      </c>
      <c r="Y8754" t="s">
        <v>103</v>
      </c>
    </row>
    <row r="8755" spans="1:25" x14ac:dyDescent="0.45">
      <c r="A8755" t="s">
        <v>335</v>
      </c>
      <c r="B8755" t="s">
        <v>712</v>
      </c>
      <c r="C8755">
        <v>54131</v>
      </c>
      <c r="D8755" t="s">
        <v>713</v>
      </c>
      <c r="F8755">
        <v>2011</v>
      </c>
      <c r="G8755">
        <v>319</v>
      </c>
      <c r="H8755">
        <v>311.75</v>
      </c>
      <c r="I8755">
        <v>11915.75</v>
      </c>
      <c r="K8755">
        <v>4.2999999999999997E-2</v>
      </c>
      <c r="L8755">
        <v>1E-3</v>
      </c>
      <c r="M8755">
        <v>8440.0750000000007</v>
      </c>
      <c r="N8755">
        <v>5.9200000000000003E-2</v>
      </c>
      <c r="O8755">
        <v>6.2169999999999996</v>
      </c>
      <c r="P8755">
        <v>9.5000000000000001E-2</v>
      </c>
      <c r="Q8755">
        <v>142010.5</v>
      </c>
      <c r="R8755" t="s">
        <v>34</v>
      </c>
      <c r="S8755" t="s">
        <v>38</v>
      </c>
      <c r="T8755" t="s">
        <v>89</v>
      </c>
      <c r="V8755" t="s">
        <v>251</v>
      </c>
      <c r="Y8755" t="s">
        <v>103</v>
      </c>
    </row>
    <row r="8756" spans="1:25" x14ac:dyDescent="0.45">
      <c r="A8756" t="s">
        <v>335</v>
      </c>
      <c r="B8756" t="s">
        <v>712</v>
      </c>
      <c r="C8756">
        <v>54131</v>
      </c>
      <c r="D8756" t="s">
        <v>713</v>
      </c>
      <c r="F8756">
        <v>2012</v>
      </c>
      <c r="G8756">
        <v>1557</v>
      </c>
      <c r="H8756">
        <v>1518.75</v>
      </c>
      <c r="I8756">
        <v>55698.5</v>
      </c>
      <c r="K8756">
        <v>0.19900000000000001</v>
      </c>
      <c r="L8756">
        <v>1E-3</v>
      </c>
      <c r="M8756">
        <v>39368.125</v>
      </c>
      <c r="N8756">
        <v>5.9200000000000003E-2</v>
      </c>
      <c r="O8756">
        <v>28.038</v>
      </c>
      <c r="P8756">
        <v>9.1700000000000004E-2</v>
      </c>
      <c r="Q8756">
        <v>662453.77500000002</v>
      </c>
      <c r="R8756" t="s">
        <v>34</v>
      </c>
      <c r="S8756" t="s">
        <v>38</v>
      </c>
      <c r="T8756" t="s">
        <v>89</v>
      </c>
      <c r="V8756" t="s">
        <v>251</v>
      </c>
      <c r="Y8756" t="s">
        <v>103</v>
      </c>
    </row>
    <row r="8757" spans="1:25" x14ac:dyDescent="0.45">
      <c r="A8757" t="s">
        <v>335</v>
      </c>
      <c r="B8757" t="s">
        <v>712</v>
      </c>
      <c r="C8757">
        <v>54131</v>
      </c>
      <c r="D8757" t="s">
        <v>713</v>
      </c>
      <c r="F8757">
        <v>2013</v>
      </c>
      <c r="G8757">
        <v>1047</v>
      </c>
      <c r="H8757">
        <v>1011.5</v>
      </c>
      <c r="I8757">
        <v>39174.75</v>
      </c>
      <c r="K8757">
        <v>0.13700000000000001</v>
      </c>
      <c r="L8757">
        <v>1E-3</v>
      </c>
      <c r="M8757">
        <v>27135.5</v>
      </c>
      <c r="N8757">
        <v>5.9200000000000003E-2</v>
      </c>
      <c r="O8757">
        <v>21.274000000000001</v>
      </c>
      <c r="P8757">
        <v>0.10299999999999999</v>
      </c>
      <c r="Q8757">
        <v>456600.02500000002</v>
      </c>
      <c r="R8757" t="s">
        <v>34</v>
      </c>
      <c r="S8757" t="s">
        <v>38</v>
      </c>
      <c r="T8757" t="s">
        <v>89</v>
      </c>
      <c r="V8757" t="s">
        <v>251</v>
      </c>
      <c r="Y8757" t="s">
        <v>103</v>
      </c>
    </row>
    <row r="8758" spans="1:25" x14ac:dyDescent="0.45">
      <c r="A8758" t="s">
        <v>335</v>
      </c>
      <c r="B8758" t="s">
        <v>712</v>
      </c>
      <c r="C8758">
        <v>54131</v>
      </c>
      <c r="D8758" t="s">
        <v>713</v>
      </c>
      <c r="F8758">
        <v>2014</v>
      </c>
      <c r="G8758">
        <v>766</v>
      </c>
      <c r="H8758">
        <v>744.75</v>
      </c>
      <c r="I8758">
        <v>30430.25</v>
      </c>
      <c r="K8758">
        <v>0.104</v>
      </c>
      <c r="L8758">
        <v>1E-3</v>
      </c>
      <c r="M8758">
        <v>20703.05</v>
      </c>
      <c r="N8758">
        <v>5.9200000000000003E-2</v>
      </c>
      <c r="O8758">
        <v>17.411999999999999</v>
      </c>
      <c r="P8758">
        <v>0.1108</v>
      </c>
      <c r="Q8758">
        <v>348380.9</v>
      </c>
      <c r="R8758" t="s">
        <v>34</v>
      </c>
      <c r="S8758" t="s">
        <v>38</v>
      </c>
      <c r="T8758" t="s">
        <v>89</v>
      </c>
      <c r="V8758" t="s">
        <v>251</v>
      </c>
      <c r="Y8758" t="s">
        <v>103</v>
      </c>
    </row>
    <row r="8759" spans="1:25" x14ac:dyDescent="0.45">
      <c r="A8759" t="s">
        <v>335</v>
      </c>
      <c r="B8759" t="s">
        <v>712</v>
      </c>
      <c r="C8759">
        <v>54131</v>
      </c>
      <c r="D8759" t="s">
        <v>713</v>
      </c>
      <c r="F8759">
        <v>2015</v>
      </c>
      <c r="G8759">
        <v>817</v>
      </c>
      <c r="H8759">
        <v>807.25</v>
      </c>
      <c r="I8759">
        <v>31392.25</v>
      </c>
      <c r="K8759">
        <v>0.11</v>
      </c>
      <c r="L8759">
        <v>1E-3</v>
      </c>
      <c r="M8759">
        <v>21892.674999999999</v>
      </c>
      <c r="N8759">
        <v>5.9200000000000003E-2</v>
      </c>
      <c r="O8759">
        <v>16.489000000000001</v>
      </c>
      <c r="P8759">
        <v>9.4600000000000004E-2</v>
      </c>
      <c r="Q8759">
        <v>368364.1</v>
      </c>
      <c r="R8759" t="s">
        <v>34</v>
      </c>
      <c r="S8759" t="s">
        <v>38</v>
      </c>
      <c r="T8759" t="s">
        <v>89</v>
      </c>
      <c r="V8759" t="s">
        <v>251</v>
      </c>
      <c r="Y8759" t="s">
        <v>159</v>
      </c>
    </row>
    <row r="8760" spans="1:25" x14ac:dyDescent="0.45">
      <c r="A8760" t="s">
        <v>335</v>
      </c>
      <c r="B8760" t="s">
        <v>712</v>
      </c>
      <c r="C8760">
        <v>54131</v>
      </c>
      <c r="D8760" t="s">
        <v>713</v>
      </c>
      <c r="F8760">
        <v>2016</v>
      </c>
      <c r="G8760">
        <v>1648</v>
      </c>
      <c r="H8760">
        <v>1636.25</v>
      </c>
      <c r="I8760">
        <v>61365.5</v>
      </c>
      <c r="K8760">
        <v>0.218</v>
      </c>
      <c r="L8760">
        <v>1E-3</v>
      </c>
      <c r="M8760">
        <v>43306.65</v>
      </c>
      <c r="N8760">
        <v>5.9200000000000003E-2</v>
      </c>
      <c r="O8760">
        <v>28.699000000000002</v>
      </c>
      <c r="P8760">
        <v>8.14E-2</v>
      </c>
      <c r="Q8760">
        <v>728754.25</v>
      </c>
      <c r="R8760" t="s">
        <v>34</v>
      </c>
      <c r="S8760" t="s">
        <v>38</v>
      </c>
      <c r="T8760" t="s">
        <v>89</v>
      </c>
      <c r="V8760" t="s">
        <v>251</v>
      </c>
      <c r="Y8760" t="s">
        <v>159</v>
      </c>
    </row>
    <row r="8761" spans="1:25" x14ac:dyDescent="0.45">
      <c r="A8761" t="s">
        <v>335</v>
      </c>
      <c r="B8761" t="s">
        <v>712</v>
      </c>
      <c r="C8761">
        <v>54131</v>
      </c>
      <c r="D8761" t="s">
        <v>713</v>
      </c>
      <c r="F8761">
        <v>2017</v>
      </c>
      <c r="G8761">
        <v>216</v>
      </c>
      <c r="H8761">
        <v>210</v>
      </c>
      <c r="I8761">
        <v>8255</v>
      </c>
      <c r="K8761">
        <v>2.9000000000000001E-2</v>
      </c>
      <c r="L8761">
        <v>1E-3</v>
      </c>
      <c r="M8761">
        <v>5755.6</v>
      </c>
      <c r="N8761">
        <v>5.9200000000000003E-2</v>
      </c>
      <c r="O8761">
        <v>3.972</v>
      </c>
      <c r="P8761">
        <v>9.0800000000000006E-2</v>
      </c>
      <c r="Q8761">
        <v>96840.45</v>
      </c>
      <c r="R8761" t="s">
        <v>34</v>
      </c>
      <c r="S8761" t="s">
        <v>38</v>
      </c>
      <c r="T8761" t="s">
        <v>89</v>
      </c>
      <c r="V8761" t="s">
        <v>251</v>
      </c>
      <c r="Y8761" t="s">
        <v>160</v>
      </c>
    </row>
    <row r="8762" spans="1:25" x14ac:dyDescent="0.45">
      <c r="A8762" t="s">
        <v>335</v>
      </c>
      <c r="B8762" t="s">
        <v>712</v>
      </c>
      <c r="C8762">
        <v>54131</v>
      </c>
      <c r="D8762" t="s">
        <v>713</v>
      </c>
      <c r="F8762">
        <v>2018</v>
      </c>
      <c r="G8762">
        <v>480</v>
      </c>
      <c r="H8762">
        <v>473</v>
      </c>
      <c r="I8762">
        <v>17638.25</v>
      </c>
      <c r="K8762">
        <v>6.3E-2</v>
      </c>
      <c r="L8762">
        <v>1E-3</v>
      </c>
      <c r="M8762">
        <v>12447.85</v>
      </c>
      <c r="N8762">
        <v>5.9200000000000003E-2</v>
      </c>
      <c r="O8762">
        <v>7.7329999999999997</v>
      </c>
      <c r="P8762">
        <v>7.9200000000000007E-2</v>
      </c>
      <c r="Q8762">
        <v>209455.2</v>
      </c>
      <c r="R8762" t="s">
        <v>34</v>
      </c>
      <c r="S8762" t="s">
        <v>38</v>
      </c>
      <c r="T8762" t="s">
        <v>89</v>
      </c>
      <c r="V8762" t="s">
        <v>251</v>
      </c>
      <c r="Y8762" t="s">
        <v>160</v>
      </c>
    </row>
    <row r="8763" spans="1:25" x14ac:dyDescent="0.45">
      <c r="A8763" t="s">
        <v>335</v>
      </c>
      <c r="B8763" t="s">
        <v>712</v>
      </c>
      <c r="C8763">
        <v>54131</v>
      </c>
      <c r="D8763" t="s">
        <v>713</v>
      </c>
      <c r="F8763">
        <v>2019</v>
      </c>
      <c r="G8763">
        <v>337</v>
      </c>
      <c r="H8763">
        <v>333.68</v>
      </c>
      <c r="I8763">
        <v>13305.53</v>
      </c>
      <c r="K8763">
        <v>4.7E-2</v>
      </c>
      <c r="L8763">
        <v>1E-3</v>
      </c>
      <c r="M8763">
        <v>9245.1669999999995</v>
      </c>
      <c r="N8763">
        <v>5.9200000000000003E-2</v>
      </c>
      <c r="O8763">
        <v>6.78</v>
      </c>
      <c r="P8763">
        <v>9.5899999999999999E-2</v>
      </c>
      <c r="Q8763">
        <v>155575.42499999999</v>
      </c>
      <c r="R8763" t="s">
        <v>34</v>
      </c>
      <c r="S8763" t="s">
        <v>38</v>
      </c>
      <c r="T8763" t="s">
        <v>89</v>
      </c>
      <c r="V8763" t="s">
        <v>251</v>
      </c>
      <c r="Y8763" t="s">
        <v>160</v>
      </c>
    </row>
    <row r="8764" spans="1:25" x14ac:dyDescent="0.45">
      <c r="A8764" t="s">
        <v>335</v>
      </c>
      <c r="B8764" t="s">
        <v>712</v>
      </c>
      <c r="C8764">
        <v>54131</v>
      </c>
      <c r="D8764" t="s">
        <v>713</v>
      </c>
      <c r="F8764">
        <v>2020</v>
      </c>
      <c r="G8764">
        <v>440</v>
      </c>
      <c r="H8764">
        <v>420.74</v>
      </c>
      <c r="I8764">
        <v>11735.57</v>
      </c>
      <c r="K8764">
        <v>0.06</v>
      </c>
      <c r="L8764">
        <v>1E-3</v>
      </c>
      <c r="M8764">
        <v>10981.236000000001</v>
      </c>
      <c r="N8764">
        <v>5.9200000000000003E-2</v>
      </c>
      <c r="O8764">
        <v>6.4820000000000002</v>
      </c>
      <c r="P8764">
        <v>7.7600000000000002E-2</v>
      </c>
      <c r="Q8764">
        <v>184773.13699999999</v>
      </c>
      <c r="R8764" t="s">
        <v>34</v>
      </c>
      <c r="S8764" t="s">
        <v>38</v>
      </c>
      <c r="T8764" t="s">
        <v>89</v>
      </c>
      <c r="V8764" t="s">
        <v>251</v>
      </c>
      <c r="Y8764" t="s">
        <v>160</v>
      </c>
    </row>
    <row r="8765" spans="1:25" x14ac:dyDescent="0.45">
      <c r="A8765" t="s">
        <v>335</v>
      </c>
      <c r="B8765" t="s">
        <v>712</v>
      </c>
      <c r="C8765">
        <v>54131</v>
      </c>
      <c r="D8765" t="s">
        <v>713</v>
      </c>
      <c r="F8765">
        <v>2021</v>
      </c>
      <c r="G8765">
        <v>125</v>
      </c>
      <c r="H8765">
        <v>116.64</v>
      </c>
      <c r="I8765">
        <v>3820.72</v>
      </c>
      <c r="K8765">
        <v>1.4999999999999999E-2</v>
      </c>
      <c r="L8765">
        <v>8.9999999999999998E-4</v>
      </c>
      <c r="M8765">
        <v>2845.4059999999999</v>
      </c>
      <c r="N8765">
        <v>5.9200000000000003E-2</v>
      </c>
      <c r="O8765">
        <v>2.4060000000000001</v>
      </c>
      <c r="P8765">
        <v>0.12379999999999999</v>
      </c>
      <c r="Q8765">
        <v>47874.803</v>
      </c>
      <c r="R8765" t="s">
        <v>34</v>
      </c>
      <c r="S8765" t="s">
        <v>38</v>
      </c>
      <c r="T8765" t="s">
        <v>89</v>
      </c>
      <c r="V8765" t="s">
        <v>251</v>
      </c>
      <c r="Y8765" t="s">
        <v>161</v>
      </c>
    </row>
    <row r="8766" spans="1:25" x14ac:dyDescent="0.45">
      <c r="A8766" t="s">
        <v>335</v>
      </c>
      <c r="B8766" t="s">
        <v>712</v>
      </c>
      <c r="C8766">
        <v>54131</v>
      </c>
      <c r="D8766" t="s">
        <v>713</v>
      </c>
      <c r="F8766">
        <v>2022</v>
      </c>
      <c r="G8766">
        <v>977</v>
      </c>
      <c r="H8766">
        <v>958.58</v>
      </c>
      <c r="I8766">
        <v>40804.39</v>
      </c>
      <c r="K8766">
        <v>0.14099999999999999</v>
      </c>
      <c r="L8766">
        <v>1E-3</v>
      </c>
      <c r="M8766">
        <v>28886.865000000002</v>
      </c>
      <c r="N8766">
        <v>5.91E-2</v>
      </c>
      <c r="O8766">
        <v>18.169</v>
      </c>
      <c r="P8766">
        <v>7.9899999999999999E-2</v>
      </c>
      <c r="Q8766">
        <v>486080.53200000001</v>
      </c>
      <c r="R8766" t="s">
        <v>34</v>
      </c>
      <c r="S8766" t="s">
        <v>38</v>
      </c>
      <c r="T8766" t="s">
        <v>89</v>
      </c>
      <c r="V8766" t="s">
        <v>251</v>
      </c>
      <c r="Y8766" t="s">
        <v>161</v>
      </c>
    </row>
    <row r="8767" spans="1:25" x14ac:dyDescent="0.45">
      <c r="A8767" t="s">
        <v>335</v>
      </c>
      <c r="B8767" t="s">
        <v>712</v>
      </c>
      <c r="C8767">
        <v>54131</v>
      </c>
      <c r="D8767" t="s">
        <v>713</v>
      </c>
      <c r="F8767">
        <v>2023</v>
      </c>
      <c r="G8767">
        <v>1404</v>
      </c>
      <c r="H8767">
        <v>1390.36</v>
      </c>
      <c r="I8767">
        <v>50984.23</v>
      </c>
      <c r="K8767">
        <v>0.20200000000000001</v>
      </c>
      <c r="L8767">
        <v>8.9999999999999998E-4</v>
      </c>
      <c r="M8767">
        <v>37772.271000000001</v>
      </c>
      <c r="N8767">
        <v>5.9200000000000003E-2</v>
      </c>
      <c r="O8767">
        <v>23.553000000000001</v>
      </c>
      <c r="P8767">
        <v>7.5999999999999998E-2</v>
      </c>
      <c r="Q8767">
        <v>635611.84100000001</v>
      </c>
      <c r="R8767" t="s">
        <v>34</v>
      </c>
      <c r="S8767" t="s">
        <v>38</v>
      </c>
      <c r="T8767" t="s">
        <v>89</v>
      </c>
      <c r="V8767" t="s">
        <v>251</v>
      </c>
      <c r="Y8767" t="s">
        <v>161</v>
      </c>
    </row>
    <row r="8768" spans="1:25" x14ac:dyDescent="0.45">
      <c r="A8768" t="s">
        <v>335</v>
      </c>
      <c r="B8768" t="s">
        <v>712</v>
      </c>
      <c r="C8768">
        <v>54131</v>
      </c>
      <c r="D8768" t="s">
        <v>713</v>
      </c>
      <c r="F8768">
        <v>2024</v>
      </c>
      <c r="G8768">
        <v>4058</v>
      </c>
      <c r="H8768">
        <v>4050.69</v>
      </c>
      <c r="I8768">
        <v>154052.79</v>
      </c>
      <c r="K8768">
        <v>0.55700000000000005</v>
      </c>
      <c r="L8768">
        <v>8.9999999999999998E-4</v>
      </c>
      <c r="M8768">
        <v>105817.08199999999</v>
      </c>
      <c r="N8768">
        <v>5.9200000000000003E-2</v>
      </c>
      <c r="O8768">
        <v>68.856999999999999</v>
      </c>
      <c r="P8768">
        <v>7.7399999999999997E-2</v>
      </c>
      <c r="Q8768">
        <v>1780590.1939999999</v>
      </c>
      <c r="R8768" t="s">
        <v>34</v>
      </c>
      <c r="S8768" t="s">
        <v>38</v>
      </c>
      <c r="T8768" t="s">
        <v>89</v>
      </c>
      <c r="V8768" t="s">
        <v>251</v>
      </c>
      <c r="Y8768" t="s">
        <v>161</v>
      </c>
    </row>
    <row r="8769" spans="1:25" x14ac:dyDescent="0.45">
      <c r="A8769" t="s">
        <v>335</v>
      </c>
      <c r="B8769" t="s">
        <v>714</v>
      </c>
      <c r="C8769">
        <v>54149</v>
      </c>
      <c r="D8769">
        <v>1</v>
      </c>
      <c r="F8769">
        <v>2009</v>
      </c>
      <c r="G8769">
        <v>7515</v>
      </c>
      <c r="H8769">
        <v>7481.09</v>
      </c>
      <c r="I8769">
        <v>261541.63</v>
      </c>
      <c r="K8769">
        <v>11.208</v>
      </c>
      <c r="L8769">
        <v>4.8999999999999998E-3</v>
      </c>
      <c r="M8769">
        <v>181346.12899999999</v>
      </c>
      <c r="N8769">
        <v>5.9499999999999997E-2</v>
      </c>
      <c r="O8769">
        <v>123.617</v>
      </c>
      <c r="P8769">
        <v>8.1900000000000001E-2</v>
      </c>
      <c r="Q8769">
        <v>3028472.1949999998</v>
      </c>
      <c r="R8769" t="s">
        <v>34</v>
      </c>
      <c r="S8769" t="s">
        <v>38</v>
      </c>
      <c r="T8769" t="s">
        <v>28</v>
      </c>
      <c r="V8769" t="s">
        <v>32</v>
      </c>
      <c r="Y8769" t="s">
        <v>103</v>
      </c>
    </row>
    <row r="8770" spans="1:25" x14ac:dyDescent="0.45">
      <c r="A8770" t="s">
        <v>335</v>
      </c>
      <c r="B8770" t="s">
        <v>714</v>
      </c>
      <c r="C8770">
        <v>54149</v>
      </c>
      <c r="D8770">
        <v>1</v>
      </c>
      <c r="F8770">
        <v>2010</v>
      </c>
      <c r="G8770">
        <v>8033</v>
      </c>
      <c r="H8770">
        <v>8012.87</v>
      </c>
      <c r="I8770">
        <v>316252.03999999998</v>
      </c>
      <c r="K8770">
        <v>1.0489999999999999</v>
      </c>
      <c r="L8770">
        <v>1E-3</v>
      </c>
      <c r="M8770">
        <v>207690.217</v>
      </c>
      <c r="N8770">
        <v>5.9200000000000003E-2</v>
      </c>
      <c r="O8770">
        <v>142.35900000000001</v>
      </c>
      <c r="P8770">
        <v>8.1900000000000001E-2</v>
      </c>
      <c r="Q8770">
        <v>3494803.1209999998</v>
      </c>
      <c r="R8770" t="s">
        <v>34</v>
      </c>
      <c r="S8770" t="s">
        <v>38</v>
      </c>
      <c r="T8770" t="s">
        <v>28</v>
      </c>
      <c r="V8770" t="s">
        <v>32</v>
      </c>
      <c r="Y8770" t="s">
        <v>103</v>
      </c>
    </row>
    <row r="8771" spans="1:25" x14ac:dyDescent="0.45">
      <c r="A8771" t="s">
        <v>335</v>
      </c>
      <c r="B8771" t="s">
        <v>714</v>
      </c>
      <c r="C8771">
        <v>54149</v>
      </c>
      <c r="D8771">
        <v>1</v>
      </c>
      <c r="F8771">
        <v>2011</v>
      </c>
      <c r="G8771">
        <v>7542</v>
      </c>
      <c r="H8771">
        <v>7518.22</v>
      </c>
      <c r="I8771">
        <v>285716.5</v>
      </c>
      <c r="K8771">
        <v>0.96699999999999997</v>
      </c>
      <c r="L8771">
        <v>1E-3</v>
      </c>
      <c r="M8771">
        <v>191486.28599999999</v>
      </c>
      <c r="N8771">
        <v>5.9200000000000003E-2</v>
      </c>
      <c r="O8771">
        <v>128.767</v>
      </c>
      <c r="P8771">
        <v>8.0500000000000002E-2</v>
      </c>
      <c r="Q8771">
        <v>3222119.4309999999</v>
      </c>
      <c r="R8771" t="s">
        <v>34</v>
      </c>
      <c r="S8771" t="s">
        <v>38</v>
      </c>
      <c r="T8771" t="s">
        <v>28</v>
      </c>
      <c r="V8771" t="s">
        <v>32</v>
      </c>
      <c r="Y8771" t="s">
        <v>103</v>
      </c>
    </row>
    <row r="8772" spans="1:25" x14ac:dyDescent="0.45">
      <c r="A8772" t="s">
        <v>335</v>
      </c>
      <c r="B8772" t="s">
        <v>714</v>
      </c>
      <c r="C8772">
        <v>54149</v>
      </c>
      <c r="D8772">
        <v>1</v>
      </c>
      <c r="F8772">
        <v>2012</v>
      </c>
      <c r="G8772">
        <v>8249</v>
      </c>
      <c r="H8772">
        <v>8226.26</v>
      </c>
      <c r="I8772">
        <v>322880.78999999998</v>
      </c>
      <c r="K8772">
        <v>1.0569999999999999</v>
      </c>
      <c r="L8772">
        <v>1E-3</v>
      </c>
      <c r="M8772">
        <v>209263.77499999999</v>
      </c>
      <c r="N8772">
        <v>5.9200000000000003E-2</v>
      </c>
      <c r="O8772">
        <v>146.565</v>
      </c>
      <c r="P8772">
        <v>8.3599999999999994E-2</v>
      </c>
      <c r="Q8772">
        <v>3521270.429</v>
      </c>
      <c r="R8772" t="s">
        <v>34</v>
      </c>
      <c r="S8772" t="s">
        <v>38</v>
      </c>
      <c r="T8772" t="s">
        <v>28</v>
      </c>
      <c r="V8772" t="s">
        <v>32</v>
      </c>
      <c r="Y8772" t="s">
        <v>103</v>
      </c>
    </row>
    <row r="8773" spans="1:25" x14ac:dyDescent="0.45">
      <c r="A8773" t="s">
        <v>335</v>
      </c>
      <c r="B8773" t="s">
        <v>714</v>
      </c>
      <c r="C8773">
        <v>54149</v>
      </c>
      <c r="D8773">
        <v>1</v>
      </c>
      <c r="F8773">
        <v>2013</v>
      </c>
      <c r="G8773">
        <v>8316</v>
      </c>
      <c r="H8773">
        <v>8302.34</v>
      </c>
      <c r="I8773">
        <v>326118.49</v>
      </c>
      <c r="K8773">
        <v>1.2230000000000001</v>
      </c>
      <c r="L8773">
        <v>1E-3</v>
      </c>
      <c r="M8773">
        <v>216622.55</v>
      </c>
      <c r="N8773">
        <v>5.9200000000000003E-2</v>
      </c>
      <c r="O8773">
        <v>140.928</v>
      </c>
      <c r="P8773">
        <v>7.7499999999999999E-2</v>
      </c>
      <c r="Q8773">
        <v>3644424.47</v>
      </c>
      <c r="R8773" t="s">
        <v>34</v>
      </c>
      <c r="S8773" t="s">
        <v>38</v>
      </c>
      <c r="T8773" t="s">
        <v>28</v>
      </c>
      <c r="V8773" t="s">
        <v>32</v>
      </c>
      <c r="Y8773" t="s">
        <v>103</v>
      </c>
    </row>
    <row r="8774" spans="1:25" x14ac:dyDescent="0.45">
      <c r="A8774" t="s">
        <v>335</v>
      </c>
      <c r="B8774" t="s">
        <v>714</v>
      </c>
      <c r="C8774">
        <v>54149</v>
      </c>
      <c r="D8774">
        <v>1</v>
      </c>
      <c r="F8774">
        <v>2014</v>
      </c>
      <c r="G8774">
        <v>8119</v>
      </c>
      <c r="H8774">
        <v>8103.49</v>
      </c>
      <c r="I8774">
        <v>295190.67</v>
      </c>
      <c r="K8774">
        <v>29.44</v>
      </c>
      <c r="L8774">
        <v>1.83E-2</v>
      </c>
      <c r="M8774">
        <v>204078.13800000001</v>
      </c>
      <c r="N8774">
        <v>5.96E-2</v>
      </c>
      <c r="O8774">
        <v>134.63300000000001</v>
      </c>
      <c r="P8774">
        <v>7.9100000000000004E-2</v>
      </c>
      <c r="Q8774">
        <v>3412881.6460000002</v>
      </c>
      <c r="R8774" t="s">
        <v>34</v>
      </c>
      <c r="S8774" t="s">
        <v>38</v>
      </c>
      <c r="T8774" t="s">
        <v>28</v>
      </c>
      <c r="V8774" t="s">
        <v>32</v>
      </c>
      <c r="Y8774" t="s">
        <v>103</v>
      </c>
    </row>
    <row r="8775" spans="1:25" x14ac:dyDescent="0.45">
      <c r="A8775" t="s">
        <v>335</v>
      </c>
      <c r="B8775" t="s">
        <v>714</v>
      </c>
      <c r="C8775">
        <v>54149</v>
      </c>
      <c r="D8775">
        <v>1</v>
      </c>
      <c r="F8775">
        <v>2015</v>
      </c>
      <c r="G8775">
        <v>8046</v>
      </c>
      <c r="H8775">
        <v>8012.98</v>
      </c>
      <c r="I8775">
        <v>289325.78999999998</v>
      </c>
      <c r="K8775">
        <v>0.99</v>
      </c>
      <c r="L8775">
        <v>1E-3</v>
      </c>
      <c r="M8775">
        <v>188917.723</v>
      </c>
      <c r="N8775">
        <v>5.9200000000000003E-2</v>
      </c>
      <c r="O8775">
        <v>121.685</v>
      </c>
      <c r="P8775">
        <v>7.6899999999999996E-2</v>
      </c>
      <c r="Q8775">
        <v>3178859.915</v>
      </c>
      <c r="R8775" t="s">
        <v>34</v>
      </c>
      <c r="S8775" t="s">
        <v>38</v>
      </c>
      <c r="T8775" t="s">
        <v>28</v>
      </c>
      <c r="V8775" t="s">
        <v>32</v>
      </c>
      <c r="Y8775" t="s">
        <v>159</v>
      </c>
    </row>
    <row r="8776" spans="1:25" x14ac:dyDescent="0.45">
      <c r="A8776" t="s">
        <v>335</v>
      </c>
      <c r="B8776" t="s">
        <v>714</v>
      </c>
      <c r="C8776">
        <v>54149</v>
      </c>
      <c r="D8776">
        <v>1</v>
      </c>
      <c r="F8776">
        <v>2016</v>
      </c>
      <c r="G8776">
        <v>8099</v>
      </c>
      <c r="H8776">
        <v>8074.97</v>
      </c>
      <c r="I8776">
        <v>297014.78999999998</v>
      </c>
      <c r="K8776">
        <v>0.97799999999999998</v>
      </c>
      <c r="L8776">
        <v>1E-3</v>
      </c>
      <c r="M8776">
        <v>193764.84</v>
      </c>
      <c r="N8776">
        <v>5.9200000000000003E-2</v>
      </c>
      <c r="O8776">
        <v>120.92</v>
      </c>
      <c r="P8776">
        <v>7.4499999999999997E-2</v>
      </c>
      <c r="Q8776">
        <v>3260450.2969999998</v>
      </c>
      <c r="R8776" t="s">
        <v>34</v>
      </c>
      <c r="S8776" t="s">
        <v>38</v>
      </c>
      <c r="T8776" t="s">
        <v>28</v>
      </c>
      <c r="V8776" t="s">
        <v>32</v>
      </c>
      <c r="Y8776" t="s">
        <v>159</v>
      </c>
    </row>
    <row r="8777" spans="1:25" x14ac:dyDescent="0.45">
      <c r="A8777" t="s">
        <v>335</v>
      </c>
      <c r="B8777" t="s">
        <v>714</v>
      </c>
      <c r="C8777">
        <v>54149</v>
      </c>
      <c r="D8777">
        <v>1</v>
      </c>
      <c r="F8777">
        <v>2017</v>
      </c>
      <c r="G8777">
        <v>8117</v>
      </c>
      <c r="H8777">
        <v>8102.51</v>
      </c>
      <c r="I8777">
        <v>311190.27</v>
      </c>
      <c r="K8777">
        <v>1.0389999999999999</v>
      </c>
      <c r="L8777">
        <v>1E-3</v>
      </c>
      <c r="M8777">
        <v>205822.98199999999</v>
      </c>
      <c r="N8777">
        <v>5.9200000000000003E-2</v>
      </c>
      <c r="O8777">
        <v>134.601</v>
      </c>
      <c r="P8777">
        <v>7.8E-2</v>
      </c>
      <c r="Q8777">
        <v>3463388.2259999998</v>
      </c>
      <c r="R8777" t="s">
        <v>34</v>
      </c>
      <c r="S8777" t="s">
        <v>38</v>
      </c>
      <c r="T8777" t="s">
        <v>28</v>
      </c>
      <c r="V8777" t="s">
        <v>32</v>
      </c>
      <c r="Y8777" t="s">
        <v>160</v>
      </c>
    </row>
    <row r="8778" spans="1:25" x14ac:dyDescent="0.45">
      <c r="A8778" t="s">
        <v>335</v>
      </c>
      <c r="B8778" t="s">
        <v>714</v>
      </c>
      <c r="C8778">
        <v>54149</v>
      </c>
      <c r="D8778">
        <v>1</v>
      </c>
      <c r="F8778">
        <v>2018</v>
      </c>
      <c r="G8778">
        <v>8180</v>
      </c>
      <c r="H8778">
        <v>8162.99</v>
      </c>
      <c r="I8778">
        <v>307473.43</v>
      </c>
      <c r="K8778">
        <v>1.071</v>
      </c>
      <c r="L8778">
        <v>1.1000000000000001E-3</v>
      </c>
      <c r="M8778">
        <v>209258.78099999999</v>
      </c>
      <c r="N8778">
        <v>5.9200000000000003E-2</v>
      </c>
      <c r="O8778">
        <v>135.09399999999999</v>
      </c>
      <c r="P8778">
        <v>7.7100000000000002E-2</v>
      </c>
      <c r="Q8778">
        <v>3519669.1129999999</v>
      </c>
      <c r="R8778" t="s">
        <v>34</v>
      </c>
      <c r="S8778" t="s">
        <v>38</v>
      </c>
      <c r="T8778" t="s">
        <v>28</v>
      </c>
      <c r="V8778" t="s">
        <v>32</v>
      </c>
      <c r="Y8778" t="s">
        <v>160</v>
      </c>
    </row>
    <row r="8779" spans="1:25" x14ac:dyDescent="0.45">
      <c r="A8779" t="s">
        <v>335</v>
      </c>
      <c r="B8779" t="s">
        <v>714</v>
      </c>
      <c r="C8779">
        <v>54149</v>
      </c>
      <c r="D8779">
        <v>1</v>
      </c>
      <c r="F8779">
        <v>2019</v>
      </c>
      <c r="G8779">
        <v>7996</v>
      </c>
      <c r="H8779">
        <v>7972.95</v>
      </c>
      <c r="I8779">
        <v>300526.82</v>
      </c>
      <c r="K8779">
        <v>0.996</v>
      </c>
      <c r="L8779">
        <v>1E-3</v>
      </c>
      <c r="M8779">
        <v>197236.769</v>
      </c>
      <c r="N8779">
        <v>5.9200000000000003E-2</v>
      </c>
      <c r="O8779">
        <v>130.25299999999999</v>
      </c>
      <c r="P8779">
        <v>7.8799999999999995E-2</v>
      </c>
      <c r="Q8779">
        <v>3318798.5559999999</v>
      </c>
      <c r="R8779" t="s">
        <v>34</v>
      </c>
      <c r="S8779" t="s">
        <v>38</v>
      </c>
      <c r="T8779" t="s">
        <v>28</v>
      </c>
      <c r="V8779" t="s">
        <v>32</v>
      </c>
      <c r="Y8779" t="s">
        <v>160</v>
      </c>
    </row>
    <row r="8780" spans="1:25" x14ac:dyDescent="0.45">
      <c r="A8780" t="s">
        <v>335</v>
      </c>
      <c r="B8780" t="s">
        <v>714</v>
      </c>
      <c r="C8780">
        <v>54149</v>
      </c>
      <c r="D8780">
        <v>1</v>
      </c>
      <c r="F8780">
        <v>2020</v>
      </c>
      <c r="G8780">
        <v>8345</v>
      </c>
      <c r="H8780">
        <v>8332.01</v>
      </c>
      <c r="I8780">
        <v>350125.99</v>
      </c>
      <c r="K8780">
        <v>1.0009999999999999</v>
      </c>
      <c r="L8780">
        <v>1E-3</v>
      </c>
      <c r="M8780">
        <v>198180.25200000001</v>
      </c>
      <c r="N8780">
        <v>5.9200000000000003E-2</v>
      </c>
      <c r="O8780">
        <v>130.31100000000001</v>
      </c>
      <c r="P8780">
        <v>7.8399999999999997E-2</v>
      </c>
      <c r="Q8780">
        <v>3334709.923</v>
      </c>
      <c r="R8780" t="s">
        <v>34</v>
      </c>
      <c r="S8780" t="s">
        <v>38</v>
      </c>
      <c r="T8780" t="s">
        <v>28</v>
      </c>
      <c r="V8780" t="s">
        <v>32</v>
      </c>
      <c r="Y8780" t="s">
        <v>160</v>
      </c>
    </row>
    <row r="8781" spans="1:25" x14ac:dyDescent="0.45">
      <c r="A8781" t="s">
        <v>335</v>
      </c>
      <c r="B8781" t="s">
        <v>714</v>
      </c>
      <c r="C8781">
        <v>54149</v>
      </c>
      <c r="D8781">
        <v>1</v>
      </c>
      <c r="F8781">
        <v>2021</v>
      </c>
      <c r="G8781">
        <v>7741</v>
      </c>
      <c r="H8781">
        <v>7729.59</v>
      </c>
      <c r="I8781">
        <v>491963.89</v>
      </c>
      <c r="K8781">
        <v>0.96</v>
      </c>
      <c r="L8781">
        <v>1E-3</v>
      </c>
      <c r="M8781">
        <v>190426.18599999999</v>
      </c>
      <c r="N8781">
        <v>5.9299999999999999E-2</v>
      </c>
      <c r="O8781">
        <v>119.17700000000001</v>
      </c>
      <c r="P8781">
        <v>7.4899999999999994E-2</v>
      </c>
      <c r="Q8781">
        <v>3200977.7889999999</v>
      </c>
      <c r="R8781" t="s">
        <v>34</v>
      </c>
      <c r="S8781" t="s">
        <v>38</v>
      </c>
      <c r="T8781" t="s">
        <v>28</v>
      </c>
      <c r="V8781" t="s">
        <v>32</v>
      </c>
      <c r="Y8781" t="s">
        <v>161</v>
      </c>
    </row>
    <row r="8782" spans="1:25" x14ac:dyDescent="0.45">
      <c r="A8782" t="s">
        <v>335</v>
      </c>
      <c r="B8782" t="s">
        <v>714</v>
      </c>
      <c r="C8782">
        <v>54149</v>
      </c>
      <c r="D8782">
        <v>1</v>
      </c>
      <c r="F8782">
        <v>2022</v>
      </c>
      <c r="G8782">
        <v>7915</v>
      </c>
      <c r="H8782">
        <v>7894.48</v>
      </c>
      <c r="I8782">
        <v>490074.36</v>
      </c>
      <c r="K8782">
        <v>0.95799999999999996</v>
      </c>
      <c r="L8782">
        <v>1E-3</v>
      </c>
      <c r="M8782">
        <v>189738.62</v>
      </c>
      <c r="N8782">
        <v>5.9400000000000001E-2</v>
      </c>
      <c r="O8782">
        <v>122.30500000000001</v>
      </c>
      <c r="P8782">
        <v>7.7499999999999999E-2</v>
      </c>
      <c r="Q8782">
        <v>3187948.36</v>
      </c>
      <c r="R8782" t="s">
        <v>34</v>
      </c>
      <c r="S8782" t="s">
        <v>38</v>
      </c>
      <c r="T8782" t="s">
        <v>28</v>
      </c>
      <c r="V8782" t="s">
        <v>32</v>
      </c>
      <c r="Y8782" t="s">
        <v>161</v>
      </c>
    </row>
    <row r="8783" spans="1:25" x14ac:dyDescent="0.45">
      <c r="A8783" t="s">
        <v>335</v>
      </c>
      <c r="B8783" t="s">
        <v>714</v>
      </c>
      <c r="C8783">
        <v>54149</v>
      </c>
      <c r="D8783">
        <v>1</v>
      </c>
      <c r="F8783">
        <v>2023</v>
      </c>
      <c r="G8783">
        <v>7958</v>
      </c>
      <c r="H8783">
        <v>7948.81</v>
      </c>
      <c r="I8783">
        <v>494998.45</v>
      </c>
      <c r="K8783">
        <v>0.94399999999999995</v>
      </c>
      <c r="L8783">
        <v>1E-3</v>
      </c>
      <c r="M8783">
        <v>186917.54399999999</v>
      </c>
      <c r="N8783">
        <v>5.9299999999999999E-2</v>
      </c>
      <c r="O8783">
        <v>133.958</v>
      </c>
      <c r="P8783">
        <v>8.5699999999999998E-2</v>
      </c>
      <c r="Q8783">
        <v>3144275.5920000002</v>
      </c>
      <c r="R8783" t="s">
        <v>34</v>
      </c>
      <c r="S8783" t="s">
        <v>38</v>
      </c>
      <c r="T8783" t="s">
        <v>28</v>
      </c>
      <c r="V8783" t="s">
        <v>32</v>
      </c>
      <c r="Y8783" t="s">
        <v>161</v>
      </c>
    </row>
    <row r="8784" spans="1:25" x14ac:dyDescent="0.45">
      <c r="A8784" t="s">
        <v>335</v>
      </c>
      <c r="B8784" t="s">
        <v>714</v>
      </c>
      <c r="C8784">
        <v>54149</v>
      </c>
      <c r="D8784">
        <v>1</v>
      </c>
      <c r="F8784">
        <v>2024</v>
      </c>
      <c r="G8784">
        <v>4024</v>
      </c>
      <c r="H8784">
        <v>4017.21</v>
      </c>
      <c r="I8784">
        <v>258659.33</v>
      </c>
      <c r="K8784">
        <v>0.49199999999999999</v>
      </c>
      <c r="L8784">
        <v>1E-3</v>
      </c>
      <c r="M8784">
        <v>97374.58</v>
      </c>
      <c r="N8784">
        <v>5.9200000000000003E-2</v>
      </c>
      <c r="O8784">
        <v>71.358000000000004</v>
      </c>
      <c r="P8784">
        <v>8.7499999999999994E-2</v>
      </c>
      <c r="Q8784">
        <v>1638510.379</v>
      </c>
      <c r="R8784" t="s">
        <v>34</v>
      </c>
      <c r="S8784" t="s">
        <v>38</v>
      </c>
      <c r="T8784" t="s">
        <v>28</v>
      </c>
      <c r="V8784" t="s">
        <v>32</v>
      </c>
      <c r="Y8784" t="s">
        <v>161</v>
      </c>
    </row>
    <row r="8785" spans="1:25" x14ac:dyDescent="0.45">
      <c r="A8785" t="s">
        <v>25</v>
      </c>
      <c r="B8785" t="s">
        <v>715</v>
      </c>
      <c r="C8785">
        <v>54236</v>
      </c>
      <c r="D8785">
        <v>5</v>
      </c>
      <c r="F8785">
        <v>2009</v>
      </c>
      <c r="G8785">
        <v>4461</v>
      </c>
      <c r="H8785">
        <v>4457.75</v>
      </c>
      <c r="J8785">
        <v>539829.75</v>
      </c>
      <c r="O8785">
        <v>59.619</v>
      </c>
      <c r="P8785">
        <v>0.18609999999999999</v>
      </c>
      <c r="Q8785">
        <v>616500.22499999998</v>
      </c>
      <c r="R8785" t="s">
        <v>45</v>
      </c>
      <c r="S8785" t="s">
        <v>34</v>
      </c>
      <c r="T8785" t="s">
        <v>63</v>
      </c>
      <c r="Y8785" t="s">
        <v>29</v>
      </c>
    </row>
    <row r="8786" spans="1:25" x14ac:dyDescent="0.45">
      <c r="A8786" t="s">
        <v>25</v>
      </c>
      <c r="B8786" t="s">
        <v>715</v>
      </c>
      <c r="C8786">
        <v>54236</v>
      </c>
      <c r="D8786">
        <v>5</v>
      </c>
      <c r="F8786">
        <v>2010</v>
      </c>
      <c r="G8786">
        <v>2570</v>
      </c>
      <c r="H8786">
        <v>2565.25</v>
      </c>
      <c r="J8786">
        <v>289584.25</v>
      </c>
      <c r="O8786">
        <v>22.032</v>
      </c>
      <c r="P8786">
        <v>0.121</v>
      </c>
      <c r="Q8786">
        <v>350917.95</v>
      </c>
      <c r="R8786" t="s">
        <v>45</v>
      </c>
      <c r="S8786" t="s">
        <v>34</v>
      </c>
      <c r="T8786" t="s">
        <v>63</v>
      </c>
      <c r="Y8786" t="s">
        <v>29</v>
      </c>
    </row>
    <row r="8787" spans="1:25" x14ac:dyDescent="0.45">
      <c r="A8787" t="s">
        <v>25</v>
      </c>
      <c r="B8787" t="s">
        <v>715</v>
      </c>
      <c r="C8787">
        <v>54236</v>
      </c>
      <c r="D8787">
        <v>5</v>
      </c>
      <c r="F8787">
        <v>2011</v>
      </c>
      <c r="G8787">
        <v>2332</v>
      </c>
      <c r="H8787">
        <v>2328.5</v>
      </c>
      <c r="J8787">
        <v>246253.75</v>
      </c>
      <c r="O8787">
        <v>17.946999999999999</v>
      </c>
      <c r="P8787">
        <v>0.1246</v>
      </c>
      <c r="Q8787">
        <v>290196.72499999998</v>
      </c>
      <c r="R8787" t="s">
        <v>45</v>
      </c>
      <c r="S8787" t="s">
        <v>34</v>
      </c>
      <c r="T8787" t="s">
        <v>63</v>
      </c>
      <c r="Y8787" t="s">
        <v>29</v>
      </c>
    </row>
    <row r="8788" spans="1:25" x14ac:dyDescent="0.45">
      <c r="A8788" t="s">
        <v>25</v>
      </c>
      <c r="B8788" t="s">
        <v>715</v>
      </c>
      <c r="C8788">
        <v>54236</v>
      </c>
      <c r="D8788">
        <v>5</v>
      </c>
      <c r="F8788">
        <v>2012</v>
      </c>
      <c r="G8788">
        <v>0</v>
      </c>
      <c r="H8788">
        <v>0</v>
      </c>
      <c r="R8788" t="s">
        <v>45</v>
      </c>
      <c r="S8788" t="s">
        <v>34</v>
      </c>
      <c r="T8788" t="s">
        <v>63</v>
      </c>
      <c r="Y8788" t="s">
        <v>29</v>
      </c>
    </row>
    <row r="8789" spans="1:25" x14ac:dyDescent="0.45">
      <c r="A8789" t="s">
        <v>25</v>
      </c>
      <c r="B8789" t="s">
        <v>715</v>
      </c>
      <c r="C8789">
        <v>54236</v>
      </c>
      <c r="D8789">
        <v>5</v>
      </c>
      <c r="F8789">
        <v>2013</v>
      </c>
      <c r="G8789">
        <v>0</v>
      </c>
      <c r="H8789">
        <v>0</v>
      </c>
      <c r="R8789" t="s">
        <v>45</v>
      </c>
      <c r="S8789" t="s">
        <v>34</v>
      </c>
      <c r="T8789" t="s">
        <v>63</v>
      </c>
      <c r="Y8789" t="s">
        <v>29</v>
      </c>
    </row>
    <row r="8790" spans="1:25" x14ac:dyDescent="0.45">
      <c r="A8790" t="s">
        <v>475</v>
      </c>
      <c r="B8790" t="s">
        <v>716</v>
      </c>
      <c r="C8790">
        <v>54324</v>
      </c>
      <c r="D8790">
        <v>3</v>
      </c>
      <c r="F8790">
        <v>2009</v>
      </c>
      <c r="G8790">
        <v>2610</v>
      </c>
      <c r="H8790">
        <v>2408.5300000000002</v>
      </c>
      <c r="I8790">
        <v>181800.39</v>
      </c>
      <c r="K8790">
        <v>0.70599999999999996</v>
      </c>
      <c r="L8790">
        <v>1E-3</v>
      </c>
      <c r="M8790">
        <v>139841.693</v>
      </c>
      <c r="N8790">
        <v>5.8999999999999997E-2</v>
      </c>
      <c r="O8790">
        <v>35.569000000000003</v>
      </c>
      <c r="P8790">
        <v>3.9800000000000002E-2</v>
      </c>
      <c r="Q8790">
        <v>2353029.6179999998</v>
      </c>
      <c r="R8790" t="s">
        <v>34</v>
      </c>
      <c r="S8790" t="s">
        <v>38</v>
      </c>
      <c r="T8790" t="s">
        <v>89</v>
      </c>
      <c r="V8790" t="s">
        <v>40</v>
      </c>
      <c r="Y8790" t="s">
        <v>36</v>
      </c>
    </row>
    <row r="8791" spans="1:25" x14ac:dyDescent="0.45">
      <c r="A8791" t="s">
        <v>475</v>
      </c>
      <c r="B8791" t="s">
        <v>716</v>
      </c>
      <c r="C8791">
        <v>54324</v>
      </c>
      <c r="D8791">
        <v>3</v>
      </c>
      <c r="F8791">
        <v>2010</v>
      </c>
      <c r="G8791">
        <v>3495</v>
      </c>
      <c r="H8791">
        <v>3269</v>
      </c>
      <c r="I8791">
        <v>242880.67</v>
      </c>
      <c r="K8791">
        <v>0.96899999999999997</v>
      </c>
      <c r="L8791">
        <v>1E-3</v>
      </c>
      <c r="M8791">
        <v>191949.03400000001</v>
      </c>
      <c r="N8791">
        <v>5.91E-2</v>
      </c>
      <c r="O8791">
        <v>49.32</v>
      </c>
      <c r="P8791">
        <v>3.8100000000000002E-2</v>
      </c>
      <c r="Q8791">
        <v>3229895.3590000002</v>
      </c>
      <c r="R8791" t="s">
        <v>34</v>
      </c>
      <c r="S8791" t="s">
        <v>38</v>
      </c>
      <c r="T8791" t="s">
        <v>89</v>
      </c>
      <c r="V8791" t="s">
        <v>40</v>
      </c>
      <c r="Y8791" t="s">
        <v>36</v>
      </c>
    </row>
    <row r="8792" spans="1:25" x14ac:dyDescent="0.45">
      <c r="A8792" t="s">
        <v>475</v>
      </c>
      <c r="B8792" t="s">
        <v>716</v>
      </c>
      <c r="C8792">
        <v>54324</v>
      </c>
      <c r="D8792">
        <v>3</v>
      </c>
      <c r="F8792">
        <v>2011</v>
      </c>
      <c r="G8792">
        <v>3527</v>
      </c>
      <c r="H8792">
        <v>3273.08</v>
      </c>
      <c r="I8792">
        <v>248796.01</v>
      </c>
      <c r="K8792">
        <v>0.995</v>
      </c>
      <c r="L8792">
        <v>1E-3</v>
      </c>
      <c r="M8792">
        <v>197000.734</v>
      </c>
      <c r="N8792">
        <v>5.91E-2</v>
      </c>
      <c r="O8792">
        <v>54.704999999999998</v>
      </c>
      <c r="P8792">
        <v>4.2500000000000003E-2</v>
      </c>
      <c r="Q8792">
        <v>3314897.52</v>
      </c>
      <c r="R8792" t="s">
        <v>34</v>
      </c>
      <c r="S8792" t="s">
        <v>38</v>
      </c>
      <c r="T8792" t="s">
        <v>89</v>
      </c>
      <c r="V8792" t="s">
        <v>40</v>
      </c>
      <c r="Y8792" t="s">
        <v>36</v>
      </c>
    </row>
    <row r="8793" spans="1:25" x14ac:dyDescent="0.45">
      <c r="A8793" t="s">
        <v>475</v>
      </c>
      <c r="B8793" t="s">
        <v>716</v>
      </c>
      <c r="C8793">
        <v>54324</v>
      </c>
      <c r="D8793">
        <v>3</v>
      </c>
      <c r="F8793">
        <v>2012</v>
      </c>
      <c r="G8793">
        <v>3161</v>
      </c>
      <c r="H8793">
        <v>2960.01</v>
      </c>
      <c r="I8793">
        <v>229352.28</v>
      </c>
      <c r="K8793">
        <v>0.88</v>
      </c>
      <c r="L8793">
        <v>1E-3</v>
      </c>
      <c r="M8793">
        <v>174274.459</v>
      </c>
      <c r="N8793">
        <v>5.8999999999999997E-2</v>
      </c>
      <c r="O8793">
        <v>46.738</v>
      </c>
      <c r="P8793">
        <v>3.9300000000000002E-2</v>
      </c>
      <c r="Q8793">
        <v>2932511.327</v>
      </c>
      <c r="R8793" t="s">
        <v>34</v>
      </c>
      <c r="S8793" t="s">
        <v>38</v>
      </c>
      <c r="T8793" t="s">
        <v>89</v>
      </c>
      <c r="V8793" t="s">
        <v>40</v>
      </c>
      <c r="Y8793" t="s">
        <v>36</v>
      </c>
    </row>
    <row r="8794" spans="1:25" x14ac:dyDescent="0.45">
      <c r="A8794" t="s">
        <v>475</v>
      </c>
      <c r="B8794" t="s">
        <v>716</v>
      </c>
      <c r="C8794">
        <v>54324</v>
      </c>
      <c r="D8794">
        <v>3</v>
      </c>
      <c r="F8794">
        <v>2013</v>
      </c>
      <c r="G8794">
        <v>2701</v>
      </c>
      <c r="H8794">
        <v>2520.5100000000002</v>
      </c>
      <c r="I8794">
        <v>189316.73</v>
      </c>
      <c r="K8794">
        <v>0.74199999999999999</v>
      </c>
      <c r="L8794">
        <v>1E-3</v>
      </c>
      <c r="M8794">
        <v>146887.427</v>
      </c>
      <c r="N8794">
        <v>5.91E-2</v>
      </c>
      <c r="O8794">
        <v>37.783000000000001</v>
      </c>
      <c r="P8794">
        <v>3.6900000000000002E-2</v>
      </c>
      <c r="Q8794">
        <v>2471682.3539999998</v>
      </c>
      <c r="R8794" t="s">
        <v>34</v>
      </c>
      <c r="S8794" t="s">
        <v>38</v>
      </c>
      <c r="T8794" t="s">
        <v>89</v>
      </c>
      <c r="V8794" t="s">
        <v>40</v>
      </c>
      <c r="Y8794" t="s">
        <v>36</v>
      </c>
    </row>
    <row r="8795" spans="1:25" x14ac:dyDescent="0.45">
      <c r="A8795" t="s">
        <v>475</v>
      </c>
      <c r="B8795" t="s">
        <v>716</v>
      </c>
      <c r="C8795">
        <v>54324</v>
      </c>
      <c r="D8795">
        <v>3</v>
      </c>
      <c r="F8795">
        <v>2014</v>
      </c>
      <c r="G8795">
        <v>2626</v>
      </c>
      <c r="H8795">
        <v>2445.9</v>
      </c>
      <c r="I8795">
        <v>186216.73</v>
      </c>
      <c r="K8795">
        <v>0.73199999999999998</v>
      </c>
      <c r="L8795">
        <v>1E-3</v>
      </c>
      <c r="M8795">
        <v>144896.86300000001</v>
      </c>
      <c r="N8795">
        <v>5.8999999999999997E-2</v>
      </c>
      <c r="O8795">
        <v>37.174999999999997</v>
      </c>
      <c r="P8795">
        <v>3.8899999999999997E-2</v>
      </c>
      <c r="Q8795">
        <v>2438153.7110000001</v>
      </c>
      <c r="R8795" t="s">
        <v>34</v>
      </c>
      <c r="S8795" t="s">
        <v>38</v>
      </c>
      <c r="T8795" t="s">
        <v>89</v>
      </c>
      <c r="V8795" t="s">
        <v>40</v>
      </c>
      <c r="Y8795" t="s">
        <v>36</v>
      </c>
    </row>
    <row r="8796" spans="1:25" x14ac:dyDescent="0.45">
      <c r="A8796" t="s">
        <v>475</v>
      </c>
      <c r="B8796" t="s">
        <v>716</v>
      </c>
      <c r="C8796">
        <v>54324</v>
      </c>
      <c r="D8796">
        <v>3</v>
      </c>
      <c r="F8796">
        <v>2015</v>
      </c>
      <c r="G8796">
        <v>2726</v>
      </c>
      <c r="H8796">
        <v>2563</v>
      </c>
      <c r="I8796">
        <v>195371.04</v>
      </c>
      <c r="K8796">
        <v>0.83299999999999996</v>
      </c>
      <c r="L8796">
        <v>1E-3</v>
      </c>
      <c r="M8796">
        <v>165003.77900000001</v>
      </c>
      <c r="N8796">
        <v>5.91E-2</v>
      </c>
      <c r="O8796">
        <v>40.451999999999998</v>
      </c>
      <c r="P8796">
        <v>3.5400000000000001E-2</v>
      </c>
      <c r="Q8796">
        <v>2774298.2</v>
      </c>
      <c r="R8796" t="s">
        <v>34</v>
      </c>
      <c r="S8796" t="s">
        <v>38</v>
      </c>
      <c r="T8796" t="s">
        <v>89</v>
      </c>
      <c r="V8796" t="s">
        <v>40</v>
      </c>
      <c r="Y8796" t="s">
        <v>36</v>
      </c>
    </row>
    <row r="8797" spans="1:25" x14ac:dyDescent="0.45">
      <c r="A8797" t="s">
        <v>475</v>
      </c>
      <c r="B8797" t="s">
        <v>716</v>
      </c>
      <c r="C8797">
        <v>54324</v>
      </c>
      <c r="D8797">
        <v>3</v>
      </c>
      <c r="F8797">
        <v>2016</v>
      </c>
      <c r="G8797">
        <v>1441</v>
      </c>
      <c r="H8797">
        <v>1340.23</v>
      </c>
      <c r="I8797">
        <v>98650.36</v>
      </c>
      <c r="K8797">
        <v>0.42399999999999999</v>
      </c>
      <c r="L8797">
        <v>1E-3</v>
      </c>
      <c r="M8797">
        <v>84043.563999999998</v>
      </c>
      <c r="N8797">
        <v>6.0100000000000001E-2</v>
      </c>
      <c r="O8797">
        <v>13.66</v>
      </c>
      <c r="P8797">
        <v>2.3900000000000001E-2</v>
      </c>
      <c r="Q8797">
        <v>1398461.4890000001</v>
      </c>
      <c r="R8797" t="s">
        <v>34</v>
      </c>
      <c r="S8797" t="s">
        <v>38</v>
      </c>
      <c r="T8797" t="s">
        <v>89</v>
      </c>
      <c r="V8797" t="s">
        <v>40</v>
      </c>
      <c r="Y8797" t="s">
        <v>36</v>
      </c>
    </row>
    <row r="8798" spans="1:25" x14ac:dyDescent="0.45">
      <c r="A8798" t="s">
        <v>475</v>
      </c>
      <c r="B8798" t="s">
        <v>716</v>
      </c>
      <c r="C8798">
        <v>54324</v>
      </c>
      <c r="D8798">
        <v>3</v>
      </c>
      <c r="F8798">
        <v>2017</v>
      </c>
      <c r="G8798">
        <v>2483</v>
      </c>
      <c r="H8798">
        <v>2367.19</v>
      </c>
      <c r="I8798">
        <v>178595.14</v>
      </c>
      <c r="K8798">
        <v>0.79500000000000004</v>
      </c>
      <c r="L8798">
        <v>1E-3</v>
      </c>
      <c r="M8798">
        <v>157494.91399999999</v>
      </c>
      <c r="N8798">
        <v>5.96E-2</v>
      </c>
      <c r="O8798">
        <v>26.068999999999999</v>
      </c>
      <c r="P8798">
        <v>2.1000000000000001E-2</v>
      </c>
      <c r="Q8798">
        <v>2631455.1170000001</v>
      </c>
      <c r="R8798" t="s">
        <v>34</v>
      </c>
      <c r="S8798" t="s">
        <v>38</v>
      </c>
      <c r="T8798" t="s">
        <v>89</v>
      </c>
      <c r="V8798" t="s">
        <v>40</v>
      </c>
      <c r="Y8798" t="s">
        <v>36</v>
      </c>
    </row>
    <row r="8799" spans="1:25" x14ac:dyDescent="0.45">
      <c r="A8799" t="s">
        <v>475</v>
      </c>
      <c r="B8799" t="s">
        <v>716</v>
      </c>
      <c r="C8799">
        <v>54324</v>
      </c>
      <c r="D8799">
        <v>3</v>
      </c>
      <c r="F8799">
        <v>2018</v>
      </c>
      <c r="G8799">
        <v>3668</v>
      </c>
      <c r="H8799">
        <v>3508.12</v>
      </c>
      <c r="I8799">
        <v>244610.46</v>
      </c>
      <c r="K8799">
        <v>0.97099999999999997</v>
      </c>
      <c r="L8799">
        <v>1E-3</v>
      </c>
      <c r="M8799">
        <v>192444.739</v>
      </c>
      <c r="N8799">
        <v>5.9499999999999997E-2</v>
      </c>
      <c r="O8799">
        <v>34.085999999999999</v>
      </c>
      <c r="P8799">
        <v>2.3199999999999998E-2</v>
      </c>
      <c r="Q8799">
        <v>3213153.2149999999</v>
      </c>
      <c r="R8799" t="s">
        <v>34</v>
      </c>
      <c r="S8799" t="s">
        <v>38</v>
      </c>
      <c r="T8799" t="s">
        <v>89</v>
      </c>
      <c r="V8799" t="s">
        <v>40</v>
      </c>
      <c r="Y8799" t="s">
        <v>36</v>
      </c>
    </row>
    <row r="8800" spans="1:25" x14ac:dyDescent="0.45">
      <c r="A8800" t="s">
        <v>475</v>
      </c>
      <c r="B8800" t="s">
        <v>716</v>
      </c>
      <c r="C8800">
        <v>54324</v>
      </c>
      <c r="D8800">
        <v>3</v>
      </c>
      <c r="F8800">
        <v>2019</v>
      </c>
      <c r="G8800">
        <v>2973</v>
      </c>
      <c r="H8800">
        <v>2772.48</v>
      </c>
      <c r="I8800">
        <v>200817.54</v>
      </c>
      <c r="K8800">
        <v>0.755</v>
      </c>
      <c r="L8800">
        <v>1E-3</v>
      </c>
      <c r="M8800">
        <v>149624.921</v>
      </c>
      <c r="N8800">
        <v>5.9700000000000003E-2</v>
      </c>
      <c r="O8800">
        <v>35.430999999999997</v>
      </c>
      <c r="P8800">
        <v>3.15E-2</v>
      </c>
      <c r="Q8800">
        <v>2515446.62</v>
      </c>
      <c r="R8800" t="s">
        <v>34</v>
      </c>
      <c r="S8800" t="s">
        <v>38</v>
      </c>
      <c r="T8800" t="s">
        <v>89</v>
      </c>
      <c r="V8800" t="s">
        <v>40</v>
      </c>
      <c r="Y8800" t="s">
        <v>36</v>
      </c>
    </row>
    <row r="8801" spans="1:25" x14ac:dyDescent="0.45">
      <c r="A8801" t="s">
        <v>475</v>
      </c>
      <c r="B8801" t="s">
        <v>716</v>
      </c>
      <c r="C8801">
        <v>54324</v>
      </c>
      <c r="D8801">
        <v>3</v>
      </c>
      <c r="F8801">
        <v>2020</v>
      </c>
      <c r="G8801">
        <v>3297</v>
      </c>
      <c r="H8801">
        <v>2917.78</v>
      </c>
      <c r="I8801">
        <v>204520.03</v>
      </c>
      <c r="K8801">
        <v>0.77400000000000002</v>
      </c>
      <c r="L8801">
        <v>1E-3</v>
      </c>
      <c r="M8801">
        <v>153239.77299999999</v>
      </c>
      <c r="N8801">
        <v>5.9200000000000003E-2</v>
      </c>
      <c r="O8801">
        <v>38.936999999999998</v>
      </c>
      <c r="P8801">
        <v>3.15E-2</v>
      </c>
      <c r="Q8801">
        <v>2577850.3640000001</v>
      </c>
      <c r="R8801" t="s">
        <v>34</v>
      </c>
      <c r="S8801" t="s">
        <v>38</v>
      </c>
      <c r="T8801" t="s">
        <v>89</v>
      </c>
      <c r="V8801" t="s">
        <v>40</v>
      </c>
      <c r="Y8801" t="s">
        <v>36</v>
      </c>
    </row>
    <row r="8802" spans="1:25" x14ac:dyDescent="0.45">
      <c r="A8802" t="s">
        <v>475</v>
      </c>
      <c r="B8802" t="s">
        <v>716</v>
      </c>
      <c r="C8802">
        <v>54324</v>
      </c>
      <c r="D8802">
        <v>3</v>
      </c>
      <c r="F8802">
        <v>2021</v>
      </c>
      <c r="G8802">
        <v>4423</v>
      </c>
      <c r="H8802">
        <v>4077.11</v>
      </c>
      <c r="I8802">
        <v>298105.15000000002</v>
      </c>
      <c r="K8802">
        <v>1.075</v>
      </c>
      <c r="L8802">
        <v>1E-3</v>
      </c>
      <c r="M8802">
        <v>212910.367</v>
      </c>
      <c r="N8802">
        <v>5.9200000000000003E-2</v>
      </c>
      <c r="O8802">
        <v>53.438000000000002</v>
      </c>
      <c r="P8802">
        <v>3.0499999999999999E-2</v>
      </c>
      <c r="Q8802">
        <v>3578689.2319999998</v>
      </c>
      <c r="R8802" t="s">
        <v>34</v>
      </c>
      <c r="S8802" t="s">
        <v>38</v>
      </c>
      <c r="T8802" t="s">
        <v>89</v>
      </c>
      <c r="V8802" t="s">
        <v>40</v>
      </c>
      <c r="Y8802" t="s">
        <v>36</v>
      </c>
    </row>
    <row r="8803" spans="1:25" x14ac:dyDescent="0.45">
      <c r="A8803" t="s">
        <v>475</v>
      </c>
      <c r="B8803" t="s">
        <v>716</v>
      </c>
      <c r="C8803">
        <v>54324</v>
      </c>
      <c r="D8803">
        <v>3</v>
      </c>
      <c r="F8803">
        <v>2022</v>
      </c>
      <c r="G8803">
        <v>3740</v>
      </c>
      <c r="H8803">
        <v>3421.08</v>
      </c>
      <c r="I8803">
        <v>236529.9</v>
      </c>
      <c r="K8803">
        <v>0.88300000000000001</v>
      </c>
      <c r="L8803">
        <v>1E-3</v>
      </c>
      <c r="M8803">
        <v>174872.28899999999</v>
      </c>
      <c r="N8803">
        <v>5.9200000000000003E-2</v>
      </c>
      <c r="O8803">
        <v>44.024999999999999</v>
      </c>
      <c r="P8803">
        <v>3.1600000000000003E-2</v>
      </c>
      <c r="Q8803">
        <v>2941379.2719999999</v>
      </c>
      <c r="R8803" t="s">
        <v>34</v>
      </c>
      <c r="S8803" t="s">
        <v>38</v>
      </c>
      <c r="T8803" t="s">
        <v>89</v>
      </c>
      <c r="V8803" t="s">
        <v>40</v>
      </c>
      <c r="Y8803" t="s">
        <v>36</v>
      </c>
    </row>
    <row r="8804" spans="1:25" x14ac:dyDescent="0.45">
      <c r="A8804" t="s">
        <v>475</v>
      </c>
      <c r="B8804" t="s">
        <v>716</v>
      </c>
      <c r="C8804">
        <v>54324</v>
      </c>
      <c r="D8804">
        <v>3</v>
      </c>
      <c r="F8804">
        <v>2023</v>
      </c>
      <c r="G8804">
        <v>4457</v>
      </c>
      <c r="H8804">
        <v>4303.72</v>
      </c>
      <c r="I8804">
        <v>308370.90999999997</v>
      </c>
      <c r="K8804">
        <v>1.175</v>
      </c>
      <c r="L8804">
        <v>1E-3</v>
      </c>
      <c r="M8804">
        <v>232618.23699999999</v>
      </c>
      <c r="N8804">
        <v>5.9200000000000003E-2</v>
      </c>
      <c r="O8804">
        <v>56.423999999999999</v>
      </c>
      <c r="P8804">
        <v>2.9899999999999999E-2</v>
      </c>
      <c r="Q8804">
        <v>3909611.855</v>
      </c>
      <c r="R8804" t="s">
        <v>34</v>
      </c>
      <c r="S8804" t="s">
        <v>38</v>
      </c>
      <c r="T8804" t="s">
        <v>89</v>
      </c>
      <c r="V8804" t="s">
        <v>40</v>
      </c>
      <c r="Y8804" t="s">
        <v>36</v>
      </c>
    </row>
    <row r="8805" spans="1:25" x14ac:dyDescent="0.45">
      <c r="A8805" t="s">
        <v>475</v>
      </c>
      <c r="B8805" t="s">
        <v>716</v>
      </c>
      <c r="C8805">
        <v>54324</v>
      </c>
      <c r="D8805">
        <v>3</v>
      </c>
      <c r="F8805">
        <v>2024</v>
      </c>
      <c r="G8805">
        <v>1732</v>
      </c>
      <c r="H8805">
        <v>1658.04</v>
      </c>
      <c r="I8805">
        <v>122963.22</v>
      </c>
      <c r="K8805">
        <v>0.45400000000000001</v>
      </c>
      <c r="L8805">
        <v>1E-3</v>
      </c>
      <c r="M8805">
        <v>89824.460999999996</v>
      </c>
      <c r="N8805">
        <v>5.91E-2</v>
      </c>
      <c r="O8805">
        <v>21.545999999999999</v>
      </c>
      <c r="P8805">
        <v>2.9700000000000001E-2</v>
      </c>
      <c r="Q8805">
        <v>1511252.443</v>
      </c>
      <c r="R8805" t="s">
        <v>34</v>
      </c>
      <c r="S8805" t="s">
        <v>38</v>
      </c>
      <c r="T8805" t="s">
        <v>89</v>
      </c>
      <c r="V8805" t="s">
        <v>40</v>
      </c>
      <c r="Y8805" t="s">
        <v>36</v>
      </c>
    </row>
    <row r="8806" spans="1:25" x14ac:dyDescent="0.45">
      <c r="A8806" t="s">
        <v>475</v>
      </c>
      <c r="B8806" t="s">
        <v>716</v>
      </c>
      <c r="C8806">
        <v>54324</v>
      </c>
      <c r="D8806">
        <v>4</v>
      </c>
      <c r="F8806">
        <v>2009</v>
      </c>
      <c r="G8806">
        <v>2698</v>
      </c>
      <c r="H8806">
        <v>2502.29</v>
      </c>
      <c r="I8806">
        <v>184907.19</v>
      </c>
      <c r="K8806">
        <v>0.73099999999999998</v>
      </c>
      <c r="L8806">
        <v>1E-3</v>
      </c>
      <c r="M8806">
        <v>144796.842</v>
      </c>
      <c r="N8806">
        <v>5.8999999999999997E-2</v>
      </c>
      <c r="O8806">
        <v>41.65</v>
      </c>
      <c r="P8806">
        <v>4.3099999999999999E-2</v>
      </c>
      <c r="Q8806">
        <v>2436543.2349999999</v>
      </c>
      <c r="R8806" t="s">
        <v>34</v>
      </c>
      <c r="S8806" t="s">
        <v>38</v>
      </c>
      <c r="T8806" t="s">
        <v>89</v>
      </c>
      <c r="V8806" t="s">
        <v>40</v>
      </c>
      <c r="Y8806" t="s">
        <v>36</v>
      </c>
    </row>
    <row r="8807" spans="1:25" x14ac:dyDescent="0.45">
      <c r="A8807" t="s">
        <v>475</v>
      </c>
      <c r="B8807" t="s">
        <v>716</v>
      </c>
      <c r="C8807">
        <v>54324</v>
      </c>
      <c r="D8807">
        <v>4</v>
      </c>
      <c r="F8807">
        <v>2010</v>
      </c>
      <c r="G8807">
        <v>3061</v>
      </c>
      <c r="H8807">
        <v>2871.51</v>
      </c>
      <c r="I8807">
        <v>212099.03</v>
      </c>
      <c r="K8807">
        <v>0.85399999999999998</v>
      </c>
      <c r="L8807">
        <v>1E-3</v>
      </c>
      <c r="M8807">
        <v>169090.83499999999</v>
      </c>
      <c r="N8807">
        <v>5.8999999999999997E-2</v>
      </c>
      <c r="O8807">
        <v>48.414000000000001</v>
      </c>
      <c r="P8807">
        <v>4.2000000000000003E-2</v>
      </c>
      <c r="Q8807">
        <v>2845237.71</v>
      </c>
      <c r="R8807" t="s">
        <v>34</v>
      </c>
      <c r="S8807" t="s">
        <v>38</v>
      </c>
      <c r="T8807" t="s">
        <v>89</v>
      </c>
      <c r="V8807" t="s">
        <v>40</v>
      </c>
      <c r="Y8807" t="s">
        <v>36</v>
      </c>
    </row>
    <row r="8808" spans="1:25" x14ac:dyDescent="0.45">
      <c r="A8808" t="s">
        <v>475</v>
      </c>
      <c r="B8808" t="s">
        <v>716</v>
      </c>
      <c r="C8808">
        <v>54324</v>
      </c>
      <c r="D8808">
        <v>4</v>
      </c>
      <c r="F8808">
        <v>2011</v>
      </c>
      <c r="G8808">
        <v>3653</v>
      </c>
      <c r="H8808">
        <v>3393.28</v>
      </c>
      <c r="I8808">
        <v>254976.99</v>
      </c>
      <c r="K8808">
        <v>1.03</v>
      </c>
      <c r="L8808">
        <v>1E-3</v>
      </c>
      <c r="M8808">
        <v>204003.095</v>
      </c>
      <c r="N8808">
        <v>5.8999999999999997E-2</v>
      </c>
      <c r="O8808">
        <v>62.994</v>
      </c>
      <c r="P8808">
        <v>4.5499999999999999E-2</v>
      </c>
      <c r="Q8808">
        <v>3432789.9270000001</v>
      </c>
      <c r="R8808" t="s">
        <v>34</v>
      </c>
      <c r="S8808" t="s">
        <v>38</v>
      </c>
      <c r="T8808" t="s">
        <v>89</v>
      </c>
      <c r="V8808" t="s">
        <v>40</v>
      </c>
      <c r="Y8808" t="s">
        <v>36</v>
      </c>
    </row>
    <row r="8809" spans="1:25" x14ac:dyDescent="0.45">
      <c r="A8809" t="s">
        <v>475</v>
      </c>
      <c r="B8809" t="s">
        <v>716</v>
      </c>
      <c r="C8809">
        <v>54324</v>
      </c>
      <c r="D8809">
        <v>4</v>
      </c>
      <c r="F8809">
        <v>2012</v>
      </c>
      <c r="G8809">
        <v>3305</v>
      </c>
      <c r="H8809">
        <v>3109.97</v>
      </c>
      <c r="I8809">
        <v>236258.47</v>
      </c>
      <c r="K8809">
        <v>0.90300000000000002</v>
      </c>
      <c r="L8809">
        <v>1E-3</v>
      </c>
      <c r="M8809">
        <v>178936.16</v>
      </c>
      <c r="N8809">
        <v>5.8999999999999997E-2</v>
      </c>
      <c r="O8809">
        <v>55.12</v>
      </c>
      <c r="P8809">
        <v>4.7E-2</v>
      </c>
      <c r="Q8809">
        <v>3010953.159</v>
      </c>
      <c r="R8809" t="s">
        <v>34</v>
      </c>
      <c r="S8809" t="s">
        <v>38</v>
      </c>
      <c r="T8809" t="s">
        <v>89</v>
      </c>
      <c r="V8809" t="s">
        <v>40</v>
      </c>
      <c r="Y8809" t="s">
        <v>36</v>
      </c>
    </row>
    <row r="8810" spans="1:25" x14ac:dyDescent="0.45">
      <c r="A8810" t="s">
        <v>475</v>
      </c>
      <c r="B8810" t="s">
        <v>716</v>
      </c>
      <c r="C8810">
        <v>54324</v>
      </c>
      <c r="D8810">
        <v>4</v>
      </c>
      <c r="F8810">
        <v>2013</v>
      </c>
      <c r="G8810">
        <v>2793</v>
      </c>
      <c r="H8810">
        <v>2624.01</v>
      </c>
      <c r="I8810">
        <v>200247.8</v>
      </c>
      <c r="K8810">
        <v>0.79500000000000004</v>
      </c>
      <c r="L8810">
        <v>1E-3</v>
      </c>
      <c r="M8810">
        <v>157553.916</v>
      </c>
      <c r="N8810">
        <v>5.91E-2</v>
      </c>
      <c r="O8810">
        <v>45.274000000000001</v>
      </c>
      <c r="P8810">
        <v>4.2599999999999999E-2</v>
      </c>
      <c r="Q8810">
        <v>2651164.61</v>
      </c>
      <c r="R8810" t="s">
        <v>34</v>
      </c>
      <c r="S8810" t="s">
        <v>38</v>
      </c>
      <c r="T8810" t="s">
        <v>89</v>
      </c>
      <c r="V8810" t="s">
        <v>40</v>
      </c>
      <c r="Y8810" t="s">
        <v>36</v>
      </c>
    </row>
    <row r="8811" spans="1:25" x14ac:dyDescent="0.45">
      <c r="A8811" t="s">
        <v>475</v>
      </c>
      <c r="B8811" t="s">
        <v>716</v>
      </c>
      <c r="C8811">
        <v>54324</v>
      </c>
      <c r="D8811">
        <v>4</v>
      </c>
      <c r="F8811">
        <v>2014</v>
      </c>
      <c r="G8811">
        <v>2749</v>
      </c>
      <c r="H8811">
        <v>2561.08</v>
      </c>
      <c r="I8811">
        <v>192089.32</v>
      </c>
      <c r="K8811">
        <v>0.755</v>
      </c>
      <c r="L8811">
        <v>1E-3</v>
      </c>
      <c r="M8811">
        <v>149596.63</v>
      </c>
      <c r="N8811">
        <v>5.91E-2</v>
      </c>
      <c r="O8811">
        <v>47.137</v>
      </c>
      <c r="P8811">
        <v>4.8300000000000003E-2</v>
      </c>
      <c r="Q8811">
        <v>2517234.5550000002</v>
      </c>
      <c r="R8811" t="s">
        <v>34</v>
      </c>
      <c r="S8811" t="s">
        <v>38</v>
      </c>
      <c r="T8811" t="s">
        <v>89</v>
      </c>
      <c r="V8811" t="s">
        <v>40</v>
      </c>
      <c r="Y8811" t="s">
        <v>36</v>
      </c>
    </row>
    <row r="8812" spans="1:25" x14ac:dyDescent="0.45">
      <c r="A8812" t="s">
        <v>475</v>
      </c>
      <c r="B8812" t="s">
        <v>716</v>
      </c>
      <c r="C8812">
        <v>54324</v>
      </c>
      <c r="D8812">
        <v>4</v>
      </c>
      <c r="F8812">
        <v>2015</v>
      </c>
      <c r="G8812">
        <v>2741</v>
      </c>
      <c r="H8812">
        <v>2569.73</v>
      </c>
      <c r="I8812">
        <v>198565.63</v>
      </c>
      <c r="K8812">
        <v>0.84799999999999998</v>
      </c>
      <c r="L8812">
        <v>1E-3</v>
      </c>
      <c r="M8812">
        <v>167853.67800000001</v>
      </c>
      <c r="N8812">
        <v>5.9200000000000003E-2</v>
      </c>
      <c r="O8812">
        <v>44.947000000000003</v>
      </c>
      <c r="P8812">
        <v>3.9399999999999998E-2</v>
      </c>
      <c r="Q8812">
        <v>2820079.0290000001</v>
      </c>
      <c r="R8812" t="s">
        <v>34</v>
      </c>
      <c r="S8812" t="s">
        <v>38</v>
      </c>
      <c r="T8812" t="s">
        <v>89</v>
      </c>
      <c r="V8812" t="s">
        <v>40</v>
      </c>
      <c r="Y8812" t="s">
        <v>36</v>
      </c>
    </row>
    <row r="8813" spans="1:25" x14ac:dyDescent="0.45">
      <c r="A8813" t="s">
        <v>475</v>
      </c>
      <c r="B8813" t="s">
        <v>716</v>
      </c>
      <c r="C8813">
        <v>54324</v>
      </c>
      <c r="D8813">
        <v>4</v>
      </c>
      <c r="F8813">
        <v>2016</v>
      </c>
      <c r="G8813">
        <v>1433</v>
      </c>
      <c r="H8813">
        <v>1331.11</v>
      </c>
      <c r="I8813">
        <v>100599.34</v>
      </c>
      <c r="K8813">
        <v>0.41899999999999998</v>
      </c>
      <c r="L8813">
        <v>1E-3</v>
      </c>
      <c r="M8813">
        <v>82990.573999999993</v>
      </c>
      <c r="N8813">
        <v>6.0199999999999997E-2</v>
      </c>
      <c r="O8813">
        <v>16.693999999999999</v>
      </c>
      <c r="P8813">
        <v>2.9499999999999998E-2</v>
      </c>
      <c r="Q8813">
        <v>1378179.2749999999</v>
      </c>
      <c r="R8813" t="s">
        <v>34</v>
      </c>
      <c r="S8813" t="s">
        <v>38</v>
      </c>
      <c r="T8813" t="s">
        <v>89</v>
      </c>
      <c r="V8813" t="s">
        <v>40</v>
      </c>
      <c r="Y8813" t="s">
        <v>36</v>
      </c>
    </row>
    <row r="8814" spans="1:25" x14ac:dyDescent="0.45">
      <c r="A8814" t="s">
        <v>475</v>
      </c>
      <c r="B8814" t="s">
        <v>716</v>
      </c>
      <c r="C8814">
        <v>54324</v>
      </c>
      <c r="D8814">
        <v>4</v>
      </c>
      <c r="F8814">
        <v>2017</v>
      </c>
      <c r="G8814">
        <v>2420</v>
      </c>
      <c r="H8814">
        <v>2320.85</v>
      </c>
      <c r="I8814">
        <v>179420.47</v>
      </c>
      <c r="K8814">
        <v>0.77700000000000002</v>
      </c>
      <c r="L8814">
        <v>1E-3</v>
      </c>
      <c r="M8814">
        <v>154031.06</v>
      </c>
      <c r="N8814">
        <v>5.9499999999999997E-2</v>
      </c>
      <c r="O8814">
        <v>28.344999999999999</v>
      </c>
      <c r="P8814">
        <v>2.35E-2</v>
      </c>
      <c r="Q8814">
        <v>2572273.2880000002</v>
      </c>
      <c r="R8814" t="s">
        <v>34</v>
      </c>
      <c r="S8814" t="s">
        <v>38</v>
      </c>
      <c r="T8814" t="s">
        <v>89</v>
      </c>
      <c r="V8814" t="s">
        <v>40</v>
      </c>
      <c r="Y8814" t="s">
        <v>36</v>
      </c>
    </row>
    <row r="8815" spans="1:25" x14ac:dyDescent="0.45">
      <c r="A8815" t="s">
        <v>475</v>
      </c>
      <c r="B8815" t="s">
        <v>716</v>
      </c>
      <c r="C8815">
        <v>54324</v>
      </c>
      <c r="D8815">
        <v>4</v>
      </c>
      <c r="F8815">
        <v>2018</v>
      </c>
      <c r="G8815">
        <v>4360</v>
      </c>
      <c r="H8815">
        <v>4127.5</v>
      </c>
      <c r="I8815">
        <v>298447.28000000003</v>
      </c>
      <c r="K8815">
        <v>1.1499999999999999</v>
      </c>
      <c r="L8815">
        <v>1E-3</v>
      </c>
      <c r="M8815">
        <v>227760.04199999999</v>
      </c>
      <c r="N8815">
        <v>5.9499999999999997E-2</v>
      </c>
      <c r="O8815">
        <v>52.078000000000003</v>
      </c>
      <c r="P8815">
        <v>3.0300000000000001E-2</v>
      </c>
      <c r="Q8815">
        <v>3804963.159</v>
      </c>
      <c r="R8815" t="s">
        <v>34</v>
      </c>
      <c r="S8815" t="s">
        <v>38</v>
      </c>
      <c r="T8815" t="s">
        <v>89</v>
      </c>
      <c r="V8815" t="s">
        <v>40</v>
      </c>
      <c r="Y8815" t="s">
        <v>36</v>
      </c>
    </row>
    <row r="8816" spans="1:25" x14ac:dyDescent="0.45">
      <c r="A8816" t="s">
        <v>475</v>
      </c>
      <c r="B8816" t="s">
        <v>716</v>
      </c>
      <c r="C8816">
        <v>54324</v>
      </c>
      <c r="D8816">
        <v>4</v>
      </c>
      <c r="F8816">
        <v>2019</v>
      </c>
      <c r="G8816">
        <v>3025</v>
      </c>
      <c r="H8816">
        <v>2814.98</v>
      </c>
      <c r="I8816">
        <v>212094.44</v>
      </c>
      <c r="K8816">
        <v>0.77500000000000002</v>
      </c>
      <c r="L8816">
        <v>1E-3</v>
      </c>
      <c r="M8816">
        <v>153561.715</v>
      </c>
      <c r="N8816">
        <v>5.9900000000000002E-2</v>
      </c>
      <c r="O8816">
        <v>36.130000000000003</v>
      </c>
      <c r="P8816">
        <v>3.0599999999999999E-2</v>
      </c>
      <c r="Q8816">
        <v>2580947.2889999999</v>
      </c>
      <c r="R8816" t="s">
        <v>34</v>
      </c>
      <c r="S8816" t="s">
        <v>38</v>
      </c>
      <c r="T8816" t="s">
        <v>89</v>
      </c>
      <c r="V8816" t="s">
        <v>40</v>
      </c>
      <c r="Y8816" t="s">
        <v>36</v>
      </c>
    </row>
    <row r="8817" spans="1:25" x14ac:dyDescent="0.45">
      <c r="A8817" t="s">
        <v>475</v>
      </c>
      <c r="B8817" t="s">
        <v>716</v>
      </c>
      <c r="C8817">
        <v>54324</v>
      </c>
      <c r="D8817">
        <v>4</v>
      </c>
      <c r="F8817">
        <v>2020</v>
      </c>
      <c r="G8817">
        <v>3146</v>
      </c>
      <c r="H8817">
        <v>2782.68</v>
      </c>
      <c r="I8817">
        <v>202945.97</v>
      </c>
      <c r="K8817">
        <v>0.749</v>
      </c>
      <c r="L8817">
        <v>1E-3</v>
      </c>
      <c r="M8817">
        <v>148351.61199999999</v>
      </c>
      <c r="N8817">
        <v>5.91E-2</v>
      </c>
      <c r="O8817">
        <v>39.723999999999997</v>
      </c>
      <c r="P8817">
        <v>3.3799999999999997E-2</v>
      </c>
      <c r="Q8817">
        <v>2495647.8119999999</v>
      </c>
      <c r="R8817" t="s">
        <v>34</v>
      </c>
      <c r="S8817" t="s">
        <v>38</v>
      </c>
      <c r="T8817" t="s">
        <v>89</v>
      </c>
      <c r="V8817" t="s">
        <v>40</v>
      </c>
      <c r="Y8817" t="s">
        <v>36</v>
      </c>
    </row>
    <row r="8818" spans="1:25" x14ac:dyDescent="0.45">
      <c r="A8818" t="s">
        <v>475</v>
      </c>
      <c r="B8818" t="s">
        <v>716</v>
      </c>
      <c r="C8818">
        <v>54324</v>
      </c>
      <c r="D8818">
        <v>4</v>
      </c>
      <c r="F8818">
        <v>2021</v>
      </c>
      <c r="G8818">
        <v>4424</v>
      </c>
      <c r="H8818">
        <v>4071.71</v>
      </c>
      <c r="I8818">
        <v>307424.25</v>
      </c>
      <c r="K8818">
        <v>1.1100000000000001</v>
      </c>
      <c r="L8818">
        <v>1E-3</v>
      </c>
      <c r="M8818">
        <v>219934.473</v>
      </c>
      <c r="N8818">
        <v>5.9200000000000003E-2</v>
      </c>
      <c r="O8818">
        <v>58.49</v>
      </c>
      <c r="P8818">
        <v>3.3399999999999999E-2</v>
      </c>
      <c r="Q8818">
        <v>3697875.5839999998</v>
      </c>
      <c r="R8818" t="s">
        <v>34</v>
      </c>
      <c r="S8818" t="s">
        <v>38</v>
      </c>
      <c r="T8818" t="s">
        <v>89</v>
      </c>
      <c r="V8818" t="s">
        <v>40</v>
      </c>
      <c r="Y8818" t="s">
        <v>36</v>
      </c>
    </row>
    <row r="8819" spans="1:25" x14ac:dyDescent="0.45">
      <c r="A8819" t="s">
        <v>475</v>
      </c>
      <c r="B8819" t="s">
        <v>716</v>
      </c>
      <c r="C8819">
        <v>54324</v>
      </c>
      <c r="D8819">
        <v>4</v>
      </c>
      <c r="F8819">
        <v>2022</v>
      </c>
      <c r="G8819">
        <v>3754</v>
      </c>
      <c r="H8819">
        <v>3435.4</v>
      </c>
      <c r="I8819">
        <v>248901.1</v>
      </c>
      <c r="K8819">
        <v>0.90800000000000003</v>
      </c>
      <c r="L8819">
        <v>1E-3</v>
      </c>
      <c r="M8819">
        <v>179756.80300000001</v>
      </c>
      <c r="N8819">
        <v>5.9200000000000003E-2</v>
      </c>
      <c r="O8819">
        <v>45.302</v>
      </c>
      <c r="P8819">
        <v>3.1800000000000002E-2</v>
      </c>
      <c r="Q8819">
        <v>3023677.8330000001</v>
      </c>
      <c r="R8819" t="s">
        <v>34</v>
      </c>
      <c r="S8819" t="s">
        <v>38</v>
      </c>
      <c r="T8819" t="s">
        <v>89</v>
      </c>
      <c r="V8819" t="s">
        <v>40</v>
      </c>
      <c r="Y8819" t="s">
        <v>36</v>
      </c>
    </row>
    <row r="8820" spans="1:25" x14ac:dyDescent="0.45">
      <c r="A8820" t="s">
        <v>475</v>
      </c>
      <c r="B8820" t="s">
        <v>716</v>
      </c>
      <c r="C8820">
        <v>54324</v>
      </c>
      <c r="D8820">
        <v>4</v>
      </c>
      <c r="F8820">
        <v>2023</v>
      </c>
      <c r="G8820">
        <v>5592</v>
      </c>
      <c r="H8820">
        <v>5410.78</v>
      </c>
      <c r="I8820">
        <v>422662.47</v>
      </c>
      <c r="K8820">
        <v>1.548</v>
      </c>
      <c r="L8820">
        <v>1E-3</v>
      </c>
      <c r="M8820">
        <v>306439.08299999998</v>
      </c>
      <c r="N8820">
        <v>5.9200000000000003E-2</v>
      </c>
      <c r="O8820">
        <v>70.843999999999994</v>
      </c>
      <c r="P8820">
        <v>2.81E-2</v>
      </c>
      <c r="Q8820">
        <v>5147281.4289999995</v>
      </c>
      <c r="R8820" t="s">
        <v>34</v>
      </c>
      <c r="S8820" t="s">
        <v>38</v>
      </c>
      <c r="T8820" t="s">
        <v>89</v>
      </c>
      <c r="V8820" t="s">
        <v>40</v>
      </c>
      <c r="Y8820" t="s">
        <v>36</v>
      </c>
    </row>
    <row r="8821" spans="1:25" x14ac:dyDescent="0.45">
      <c r="A8821" t="s">
        <v>475</v>
      </c>
      <c r="B8821" t="s">
        <v>716</v>
      </c>
      <c r="C8821">
        <v>54324</v>
      </c>
      <c r="D8821">
        <v>4</v>
      </c>
      <c r="F8821">
        <v>2024</v>
      </c>
      <c r="G8821">
        <v>1878</v>
      </c>
      <c r="H8821">
        <v>1807.54</v>
      </c>
      <c r="I8821">
        <v>135062.95000000001</v>
      </c>
      <c r="K8821">
        <v>0.48899999999999999</v>
      </c>
      <c r="L8821">
        <v>1E-3</v>
      </c>
      <c r="M8821">
        <v>96890.894</v>
      </c>
      <c r="N8821">
        <v>5.91E-2</v>
      </c>
      <c r="O8821">
        <v>22.489000000000001</v>
      </c>
      <c r="P8821">
        <v>2.8400000000000002E-2</v>
      </c>
      <c r="Q8821">
        <v>1630074.709</v>
      </c>
      <c r="R8821" t="s">
        <v>34</v>
      </c>
      <c r="S8821" t="s">
        <v>38</v>
      </c>
      <c r="T8821" t="s">
        <v>89</v>
      </c>
      <c r="V8821" t="s">
        <v>40</v>
      </c>
      <c r="Y8821" t="s">
        <v>36</v>
      </c>
    </row>
    <row r="8822" spans="1:25" x14ac:dyDescent="0.45">
      <c r="A8822" t="s">
        <v>335</v>
      </c>
      <c r="B8822" t="s">
        <v>717</v>
      </c>
      <c r="C8822">
        <v>54425</v>
      </c>
      <c r="D8822">
        <v>1</v>
      </c>
      <c r="F8822">
        <v>2009</v>
      </c>
      <c r="G8822">
        <v>4771</v>
      </c>
      <c r="H8822">
        <v>4745.66</v>
      </c>
      <c r="I8822">
        <v>149867.89000000001</v>
      </c>
      <c r="K8822">
        <v>0.46600000000000003</v>
      </c>
      <c r="L8822">
        <v>1E-3</v>
      </c>
      <c r="M8822">
        <v>92323.320999999996</v>
      </c>
      <c r="N8822">
        <v>5.9299999999999999E-2</v>
      </c>
      <c r="O8822">
        <v>52.097000000000001</v>
      </c>
      <c r="P8822">
        <v>6.7599999999999993E-2</v>
      </c>
      <c r="Q8822">
        <v>1553512.139</v>
      </c>
      <c r="R8822" t="s">
        <v>34</v>
      </c>
      <c r="T8822" t="s">
        <v>28</v>
      </c>
      <c r="V8822" t="s">
        <v>251</v>
      </c>
      <c r="Y8822" t="s">
        <v>107</v>
      </c>
    </row>
    <row r="8823" spans="1:25" x14ac:dyDescent="0.45">
      <c r="A8823" t="s">
        <v>335</v>
      </c>
      <c r="B8823" t="s">
        <v>717</v>
      </c>
      <c r="C8823">
        <v>54425</v>
      </c>
      <c r="D8823">
        <v>1</v>
      </c>
      <c r="F8823">
        <v>2010</v>
      </c>
      <c r="G8823">
        <v>1915</v>
      </c>
      <c r="H8823">
        <v>1852.85</v>
      </c>
      <c r="I8823">
        <v>57550.06</v>
      </c>
      <c r="K8823">
        <v>0.16700000000000001</v>
      </c>
      <c r="L8823">
        <v>1E-3</v>
      </c>
      <c r="M8823">
        <v>32996.445</v>
      </c>
      <c r="N8823">
        <v>5.9200000000000003E-2</v>
      </c>
      <c r="O8823">
        <v>20.109000000000002</v>
      </c>
      <c r="P8823">
        <v>7.6200000000000004E-2</v>
      </c>
      <c r="Q8823">
        <v>555198.49699999997</v>
      </c>
      <c r="R8823" t="s">
        <v>34</v>
      </c>
      <c r="T8823" t="s">
        <v>28</v>
      </c>
      <c r="V8823" t="s">
        <v>251</v>
      </c>
      <c r="Y8823" t="s">
        <v>107</v>
      </c>
    </row>
    <row r="8824" spans="1:25" x14ac:dyDescent="0.45">
      <c r="A8824" t="s">
        <v>335</v>
      </c>
      <c r="B8824" t="s">
        <v>717</v>
      </c>
      <c r="C8824">
        <v>54425</v>
      </c>
      <c r="D8824">
        <v>2</v>
      </c>
      <c r="F8824">
        <v>2009</v>
      </c>
      <c r="G8824">
        <v>132</v>
      </c>
      <c r="H8824">
        <v>107.46</v>
      </c>
      <c r="I8824">
        <v>2929.64</v>
      </c>
      <c r="K8824">
        <v>8.9999999999999993E-3</v>
      </c>
      <c r="L8824">
        <v>1E-3</v>
      </c>
      <c r="M8824">
        <v>1744.546</v>
      </c>
      <c r="N8824">
        <v>5.9400000000000001E-2</v>
      </c>
      <c r="O8824">
        <v>1.0760000000000001</v>
      </c>
      <c r="P8824">
        <v>8.4000000000000005E-2</v>
      </c>
      <c r="Q8824">
        <v>29353.388999999999</v>
      </c>
      <c r="R8824" t="s">
        <v>34</v>
      </c>
      <c r="T8824" t="s">
        <v>28</v>
      </c>
      <c r="V8824" t="s">
        <v>251</v>
      </c>
      <c r="Y8824" t="s">
        <v>107</v>
      </c>
    </row>
    <row r="8825" spans="1:25" x14ac:dyDescent="0.45">
      <c r="A8825" t="s">
        <v>335</v>
      </c>
      <c r="B8825" t="s">
        <v>717</v>
      </c>
      <c r="C8825">
        <v>54425</v>
      </c>
      <c r="D8825">
        <v>2</v>
      </c>
      <c r="F8825">
        <v>2010</v>
      </c>
      <c r="G8825">
        <v>2794</v>
      </c>
      <c r="H8825">
        <v>2682.62</v>
      </c>
      <c r="I8825">
        <v>81766.78</v>
      </c>
      <c r="K8825">
        <v>0.24199999999999999</v>
      </c>
      <c r="L8825">
        <v>1E-3</v>
      </c>
      <c r="M8825">
        <v>48022.004000000001</v>
      </c>
      <c r="N8825">
        <v>5.9299999999999999E-2</v>
      </c>
      <c r="O8825">
        <v>29.417999999999999</v>
      </c>
      <c r="P8825">
        <v>7.7499999999999999E-2</v>
      </c>
      <c r="Q8825">
        <v>808064.33400000003</v>
      </c>
      <c r="R8825" t="s">
        <v>34</v>
      </c>
      <c r="T8825" t="s">
        <v>28</v>
      </c>
      <c r="V8825" t="s">
        <v>251</v>
      </c>
      <c r="Y8825" t="s">
        <v>107</v>
      </c>
    </row>
    <row r="8826" spans="1:25" x14ac:dyDescent="0.45">
      <c r="A8826" t="s">
        <v>335</v>
      </c>
      <c r="B8826" t="s">
        <v>718</v>
      </c>
      <c r="C8826">
        <v>54547</v>
      </c>
      <c r="D8826">
        <v>1</v>
      </c>
      <c r="F8826">
        <v>2009</v>
      </c>
      <c r="G8826">
        <v>3445</v>
      </c>
      <c r="H8826">
        <v>3254.37</v>
      </c>
      <c r="I8826">
        <v>699856.68</v>
      </c>
      <c r="K8826">
        <v>1.542</v>
      </c>
      <c r="L8826">
        <v>1E-3</v>
      </c>
      <c r="M8826">
        <v>305799.864</v>
      </c>
      <c r="N8826">
        <v>5.8999999999999997E-2</v>
      </c>
      <c r="O8826">
        <v>45.347000000000001</v>
      </c>
      <c r="P8826">
        <v>2.6700000000000002E-2</v>
      </c>
      <c r="Q8826">
        <v>5145676.9029999999</v>
      </c>
      <c r="R8826" t="s">
        <v>34</v>
      </c>
      <c r="T8826" t="s">
        <v>89</v>
      </c>
      <c r="V8826" t="s">
        <v>228</v>
      </c>
      <c r="Y8826" t="s">
        <v>107</v>
      </c>
    </row>
    <row r="8827" spans="1:25" x14ac:dyDescent="0.45">
      <c r="A8827" t="s">
        <v>335</v>
      </c>
      <c r="B8827" t="s">
        <v>718</v>
      </c>
      <c r="C8827">
        <v>54547</v>
      </c>
      <c r="D8827">
        <v>1</v>
      </c>
      <c r="F8827">
        <v>2010</v>
      </c>
      <c r="G8827">
        <v>4354</v>
      </c>
      <c r="H8827">
        <v>4127.05</v>
      </c>
      <c r="I8827">
        <v>864161.88</v>
      </c>
      <c r="K8827">
        <v>1.88</v>
      </c>
      <c r="L8827">
        <v>1E-3</v>
      </c>
      <c r="M8827">
        <v>372328.34700000001</v>
      </c>
      <c r="N8827">
        <v>5.8999999999999997E-2</v>
      </c>
      <c r="O8827">
        <v>51.628</v>
      </c>
      <c r="P8827">
        <v>2.41E-2</v>
      </c>
      <c r="Q8827">
        <v>6265091.2070000004</v>
      </c>
      <c r="R8827" t="s">
        <v>34</v>
      </c>
      <c r="T8827" t="s">
        <v>89</v>
      </c>
      <c r="V8827" t="s">
        <v>228</v>
      </c>
      <c r="Y8827" t="s">
        <v>107</v>
      </c>
    </row>
    <row r="8828" spans="1:25" x14ac:dyDescent="0.45">
      <c r="A8828" t="s">
        <v>335</v>
      </c>
      <c r="B8828" t="s">
        <v>718</v>
      </c>
      <c r="C8828">
        <v>54547</v>
      </c>
      <c r="D8828">
        <v>1</v>
      </c>
      <c r="F8828">
        <v>2011</v>
      </c>
      <c r="G8828">
        <v>3944</v>
      </c>
      <c r="H8828">
        <v>3767.32</v>
      </c>
      <c r="I8828">
        <v>779301.33</v>
      </c>
      <c r="K8828">
        <v>1.7050000000000001</v>
      </c>
      <c r="L8828">
        <v>1E-3</v>
      </c>
      <c r="M8828">
        <v>337791.71399999998</v>
      </c>
      <c r="N8828">
        <v>5.8999999999999997E-2</v>
      </c>
      <c r="O8828">
        <v>45.241</v>
      </c>
      <c r="P8828">
        <v>2.2800000000000001E-2</v>
      </c>
      <c r="Q8828">
        <v>5683971.3229999999</v>
      </c>
      <c r="R8828" t="s">
        <v>34</v>
      </c>
      <c r="T8828" t="s">
        <v>89</v>
      </c>
      <c r="V8828" t="s">
        <v>228</v>
      </c>
      <c r="Y8828" t="s">
        <v>107</v>
      </c>
    </row>
    <row r="8829" spans="1:25" x14ac:dyDescent="0.45">
      <c r="A8829" t="s">
        <v>335</v>
      </c>
      <c r="B8829" t="s">
        <v>718</v>
      </c>
      <c r="C8829">
        <v>54547</v>
      </c>
      <c r="D8829">
        <v>1</v>
      </c>
      <c r="F8829">
        <v>2012</v>
      </c>
      <c r="G8829">
        <v>7404</v>
      </c>
      <c r="H8829">
        <v>7339.84</v>
      </c>
      <c r="I8829">
        <v>1484316.89</v>
      </c>
      <c r="K8829">
        <v>3.2770000000000001</v>
      </c>
      <c r="L8829">
        <v>1E-3</v>
      </c>
      <c r="M8829">
        <v>649201.91299999994</v>
      </c>
      <c r="N8829">
        <v>5.8999999999999997E-2</v>
      </c>
      <c r="O8829">
        <v>67.471000000000004</v>
      </c>
      <c r="P8829">
        <v>1.4E-2</v>
      </c>
      <c r="Q8829">
        <v>10924056.67</v>
      </c>
      <c r="R8829" t="s">
        <v>34</v>
      </c>
      <c r="T8829" t="s">
        <v>89</v>
      </c>
      <c r="V8829" t="s">
        <v>228</v>
      </c>
      <c r="Y8829" t="s">
        <v>107</v>
      </c>
    </row>
    <row r="8830" spans="1:25" x14ac:dyDescent="0.45">
      <c r="A8830" t="s">
        <v>335</v>
      </c>
      <c r="B8830" t="s">
        <v>718</v>
      </c>
      <c r="C8830">
        <v>54547</v>
      </c>
      <c r="D8830">
        <v>1</v>
      </c>
      <c r="F8830">
        <v>2013</v>
      </c>
      <c r="G8830">
        <v>6113</v>
      </c>
      <c r="H8830">
        <v>6060.44</v>
      </c>
      <c r="I8830">
        <v>1237937.24</v>
      </c>
      <c r="K8830">
        <v>2.7050000000000001</v>
      </c>
      <c r="L8830">
        <v>1E-3</v>
      </c>
      <c r="M8830">
        <v>535861.68999999994</v>
      </c>
      <c r="N8830">
        <v>5.8999999999999997E-2</v>
      </c>
      <c r="O8830">
        <v>54.140999999999998</v>
      </c>
      <c r="P8830">
        <v>1.37E-2</v>
      </c>
      <c r="Q8830">
        <v>9016888.5999999996</v>
      </c>
      <c r="R8830" t="s">
        <v>34</v>
      </c>
      <c r="T8830" t="s">
        <v>89</v>
      </c>
      <c r="V8830" t="s">
        <v>228</v>
      </c>
      <c r="Y8830" t="s">
        <v>107</v>
      </c>
    </row>
    <row r="8831" spans="1:25" x14ac:dyDescent="0.45">
      <c r="A8831" t="s">
        <v>335</v>
      </c>
      <c r="B8831" t="s">
        <v>718</v>
      </c>
      <c r="C8831">
        <v>54547</v>
      </c>
      <c r="D8831">
        <v>1</v>
      </c>
      <c r="F8831">
        <v>2014</v>
      </c>
      <c r="G8831">
        <v>7233</v>
      </c>
      <c r="H8831">
        <v>7203.69</v>
      </c>
      <c r="I8831">
        <v>1452557.14</v>
      </c>
      <c r="K8831">
        <v>3.1659999999999999</v>
      </c>
      <c r="L8831">
        <v>1E-3</v>
      </c>
      <c r="M8831">
        <v>627128.34699999995</v>
      </c>
      <c r="N8831">
        <v>5.8999999999999997E-2</v>
      </c>
      <c r="O8831">
        <v>63.954999999999998</v>
      </c>
      <c r="P8831">
        <v>1.29E-2</v>
      </c>
      <c r="Q8831">
        <v>10552650.006999999</v>
      </c>
      <c r="R8831" t="s">
        <v>34</v>
      </c>
      <c r="T8831" t="s">
        <v>89</v>
      </c>
      <c r="V8831" t="s">
        <v>228</v>
      </c>
      <c r="Y8831" t="s">
        <v>107</v>
      </c>
    </row>
    <row r="8832" spans="1:25" x14ac:dyDescent="0.45">
      <c r="A8832" t="s">
        <v>335</v>
      </c>
      <c r="B8832" t="s">
        <v>718</v>
      </c>
      <c r="C8832">
        <v>54547</v>
      </c>
      <c r="D8832">
        <v>1</v>
      </c>
      <c r="F8832">
        <v>2015</v>
      </c>
      <c r="G8832">
        <v>7589</v>
      </c>
      <c r="H8832">
        <v>7551.75</v>
      </c>
      <c r="I8832">
        <v>1551892.78</v>
      </c>
      <c r="K8832">
        <v>3.383</v>
      </c>
      <c r="L8832">
        <v>1E-3</v>
      </c>
      <c r="M8832">
        <v>670199.70700000005</v>
      </c>
      <c r="N8832">
        <v>5.8999999999999997E-2</v>
      </c>
      <c r="O8832">
        <v>72.057000000000002</v>
      </c>
      <c r="P8832">
        <v>1.3599999999999999E-2</v>
      </c>
      <c r="Q8832">
        <v>11277426.937000001</v>
      </c>
      <c r="R8832" t="s">
        <v>34</v>
      </c>
      <c r="T8832" t="s">
        <v>89</v>
      </c>
      <c r="V8832" t="s">
        <v>228</v>
      </c>
      <c r="Y8832" t="s">
        <v>146</v>
      </c>
    </row>
    <row r="8833" spans="1:25" x14ac:dyDescent="0.45">
      <c r="A8833" t="s">
        <v>335</v>
      </c>
      <c r="B8833" t="s">
        <v>718</v>
      </c>
      <c r="C8833">
        <v>54547</v>
      </c>
      <c r="D8833">
        <v>1</v>
      </c>
      <c r="F8833">
        <v>2016</v>
      </c>
      <c r="G8833">
        <v>6190</v>
      </c>
      <c r="H8833">
        <v>6112.57</v>
      </c>
      <c r="I8833">
        <v>1229016.21</v>
      </c>
      <c r="K8833">
        <v>2.6749999999999998</v>
      </c>
      <c r="L8833">
        <v>1E-3</v>
      </c>
      <c r="M8833">
        <v>529820.71699999995</v>
      </c>
      <c r="N8833">
        <v>5.8999999999999997E-2</v>
      </c>
      <c r="O8833">
        <v>62.191000000000003</v>
      </c>
      <c r="P8833">
        <v>1.66E-2</v>
      </c>
      <c r="Q8833">
        <v>8915272.6850000005</v>
      </c>
      <c r="R8833" t="s">
        <v>34</v>
      </c>
      <c r="T8833" t="s">
        <v>89</v>
      </c>
      <c r="V8833" t="s">
        <v>228</v>
      </c>
      <c r="Y8833" t="s">
        <v>146</v>
      </c>
    </row>
    <row r="8834" spans="1:25" x14ac:dyDescent="0.45">
      <c r="A8834" t="s">
        <v>335</v>
      </c>
      <c r="B8834" t="s">
        <v>718</v>
      </c>
      <c r="C8834">
        <v>54547</v>
      </c>
      <c r="D8834">
        <v>1</v>
      </c>
      <c r="F8834">
        <v>2017</v>
      </c>
      <c r="G8834">
        <v>4885</v>
      </c>
      <c r="H8834">
        <v>4654.21</v>
      </c>
      <c r="I8834">
        <v>995224.55</v>
      </c>
      <c r="K8834">
        <v>2.1190000000000002</v>
      </c>
      <c r="L8834">
        <v>1E-3</v>
      </c>
      <c r="M8834">
        <v>419703.09</v>
      </c>
      <c r="N8834">
        <v>5.8999999999999997E-2</v>
      </c>
      <c r="O8834">
        <v>60.776000000000003</v>
      </c>
      <c r="P8834">
        <v>2.8500000000000001E-2</v>
      </c>
      <c r="Q8834">
        <v>7062325.7460000003</v>
      </c>
      <c r="R8834" t="s">
        <v>34</v>
      </c>
      <c r="T8834" t="s">
        <v>89</v>
      </c>
      <c r="V8834" t="s">
        <v>228</v>
      </c>
      <c r="Y8834" t="s">
        <v>147</v>
      </c>
    </row>
    <row r="8835" spans="1:25" x14ac:dyDescent="0.45">
      <c r="A8835" t="s">
        <v>335</v>
      </c>
      <c r="B8835" t="s">
        <v>718</v>
      </c>
      <c r="C8835">
        <v>54547</v>
      </c>
      <c r="D8835">
        <v>1</v>
      </c>
      <c r="F8835">
        <v>2018</v>
      </c>
      <c r="G8835">
        <v>6165</v>
      </c>
      <c r="H8835">
        <v>5990.74</v>
      </c>
      <c r="I8835">
        <v>1347232.21</v>
      </c>
      <c r="K8835">
        <v>2.8540000000000001</v>
      </c>
      <c r="L8835">
        <v>1E-3</v>
      </c>
      <c r="M8835">
        <v>565256.93000000005</v>
      </c>
      <c r="N8835">
        <v>5.8999999999999997E-2</v>
      </c>
      <c r="O8835">
        <v>77.265000000000001</v>
      </c>
      <c r="P8835">
        <v>2.3099999999999999E-2</v>
      </c>
      <c r="Q8835">
        <v>9511521.2080000006</v>
      </c>
      <c r="R8835" t="s">
        <v>34</v>
      </c>
      <c r="T8835" t="s">
        <v>89</v>
      </c>
      <c r="V8835" t="s">
        <v>228</v>
      </c>
      <c r="Y8835" t="s">
        <v>147</v>
      </c>
    </row>
    <row r="8836" spans="1:25" x14ac:dyDescent="0.45">
      <c r="A8836" t="s">
        <v>335</v>
      </c>
      <c r="B8836" t="s">
        <v>718</v>
      </c>
      <c r="C8836">
        <v>54547</v>
      </c>
      <c r="D8836">
        <v>1</v>
      </c>
      <c r="F8836">
        <v>2019</v>
      </c>
      <c r="G8836">
        <v>6139</v>
      </c>
      <c r="H8836">
        <v>5957.8</v>
      </c>
      <c r="I8836">
        <v>1377612.86</v>
      </c>
      <c r="K8836">
        <v>2.9089999999999998</v>
      </c>
      <c r="L8836">
        <v>1E-3</v>
      </c>
      <c r="M8836">
        <v>576321.37699999998</v>
      </c>
      <c r="N8836">
        <v>5.8999999999999997E-2</v>
      </c>
      <c r="O8836">
        <v>83.707999999999998</v>
      </c>
      <c r="P8836">
        <v>2.4799999999999999E-2</v>
      </c>
      <c r="Q8836">
        <v>9697750.4100000001</v>
      </c>
      <c r="R8836" t="s">
        <v>34</v>
      </c>
      <c r="T8836" t="s">
        <v>89</v>
      </c>
      <c r="V8836" t="s">
        <v>228</v>
      </c>
      <c r="Y8836" t="s">
        <v>147</v>
      </c>
    </row>
    <row r="8837" spans="1:25" x14ac:dyDescent="0.45">
      <c r="A8837" t="s">
        <v>335</v>
      </c>
      <c r="B8837" t="s">
        <v>718</v>
      </c>
      <c r="C8837">
        <v>54547</v>
      </c>
      <c r="D8837">
        <v>1</v>
      </c>
      <c r="F8837">
        <v>2020</v>
      </c>
      <c r="G8837">
        <v>4606</v>
      </c>
      <c r="H8837">
        <v>4425.1000000000004</v>
      </c>
      <c r="I8837">
        <v>1000777.82</v>
      </c>
      <c r="K8837">
        <v>2.1219999999999999</v>
      </c>
      <c r="L8837">
        <v>1E-3</v>
      </c>
      <c r="M8837">
        <v>420283.59499999997</v>
      </c>
      <c r="N8837">
        <v>5.8999999999999997E-2</v>
      </c>
      <c r="O8837">
        <v>63.536999999999999</v>
      </c>
      <c r="P8837">
        <v>2.63E-2</v>
      </c>
      <c r="Q8837">
        <v>7072111.3700000001</v>
      </c>
      <c r="R8837" t="s">
        <v>34</v>
      </c>
      <c r="T8837" t="s">
        <v>89</v>
      </c>
      <c r="V8837" t="s">
        <v>228</v>
      </c>
      <c r="Y8837" t="s">
        <v>147</v>
      </c>
    </row>
    <row r="8838" spans="1:25" x14ac:dyDescent="0.45">
      <c r="A8838" t="s">
        <v>335</v>
      </c>
      <c r="B8838" t="s">
        <v>718</v>
      </c>
      <c r="C8838">
        <v>54547</v>
      </c>
      <c r="D8838">
        <v>1</v>
      </c>
      <c r="F8838">
        <v>2021</v>
      </c>
      <c r="G8838">
        <v>4711</v>
      </c>
      <c r="H8838">
        <v>4571.01</v>
      </c>
      <c r="I8838">
        <v>1025985.98</v>
      </c>
      <c r="K8838">
        <v>2.1819999999999999</v>
      </c>
      <c r="L8838">
        <v>1E-3</v>
      </c>
      <c r="M8838">
        <v>432247.11200000002</v>
      </c>
      <c r="N8838">
        <v>5.8999999999999997E-2</v>
      </c>
      <c r="O8838">
        <v>51.953000000000003</v>
      </c>
      <c r="P8838">
        <v>2.1000000000000001E-2</v>
      </c>
      <c r="Q8838">
        <v>7273390.7429999998</v>
      </c>
      <c r="R8838" t="s">
        <v>34</v>
      </c>
      <c r="T8838" t="s">
        <v>89</v>
      </c>
      <c r="V8838" t="s">
        <v>228</v>
      </c>
      <c r="Y8838" t="s">
        <v>152</v>
      </c>
    </row>
    <row r="8839" spans="1:25" x14ac:dyDescent="0.45">
      <c r="A8839" t="s">
        <v>335</v>
      </c>
      <c r="B8839" t="s">
        <v>718</v>
      </c>
      <c r="C8839">
        <v>54547</v>
      </c>
      <c r="D8839">
        <v>1</v>
      </c>
      <c r="F8839">
        <v>2022</v>
      </c>
      <c r="G8839">
        <v>4457</v>
      </c>
      <c r="H8839">
        <v>4316.3999999999996</v>
      </c>
      <c r="I8839">
        <v>1017053.78</v>
      </c>
      <c r="K8839">
        <v>2.1619999999999999</v>
      </c>
      <c r="L8839">
        <v>1E-3</v>
      </c>
      <c r="M8839">
        <v>428269.13</v>
      </c>
      <c r="N8839">
        <v>5.8999999999999997E-2</v>
      </c>
      <c r="O8839">
        <v>53.933</v>
      </c>
      <c r="P8839">
        <v>2.18E-2</v>
      </c>
      <c r="Q8839">
        <v>7206442.2050000001</v>
      </c>
      <c r="R8839" t="s">
        <v>34</v>
      </c>
      <c r="T8839" t="s">
        <v>89</v>
      </c>
      <c r="V8839" t="s">
        <v>228</v>
      </c>
      <c r="Y8839" t="s">
        <v>152</v>
      </c>
    </row>
    <row r="8840" spans="1:25" x14ac:dyDescent="0.45">
      <c r="A8840" t="s">
        <v>335</v>
      </c>
      <c r="B8840" t="s">
        <v>718</v>
      </c>
      <c r="C8840">
        <v>54547</v>
      </c>
      <c r="D8840">
        <v>1</v>
      </c>
      <c r="F8840">
        <v>2023</v>
      </c>
      <c r="G8840">
        <v>4423</v>
      </c>
      <c r="H8840">
        <v>4275.5200000000004</v>
      </c>
      <c r="I8840">
        <v>949443.28</v>
      </c>
      <c r="K8840">
        <v>2.0419999999999998</v>
      </c>
      <c r="L8840">
        <v>1E-3</v>
      </c>
      <c r="M8840">
        <v>404513.71399999998</v>
      </c>
      <c r="N8840">
        <v>5.8999999999999997E-2</v>
      </c>
      <c r="O8840">
        <v>50.94</v>
      </c>
      <c r="P8840">
        <v>2.2700000000000001E-2</v>
      </c>
      <c r="Q8840">
        <v>6806718.0609999998</v>
      </c>
      <c r="R8840" t="s">
        <v>34</v>
      </c>
      <c r="T8840" t="s">
        <v>89</v>
      </c>
      <c r="V8840" t="s">
        <v>228</v>
      </c>
      <c r="Y8840" t="s">
        <v>152</v>
      </c>
    </row>
    <row r="8841" spans="1:25" x14ac:dyDescent="0.45">
      <c r="A8841" t="s">
        <v>335</v>
      </c>
      <c r="B8841" t="s">
        <v>718</v>
      </c>
      <c r="C8841">
        <v>54547</v>
      </c>
      <c r="D8841">
        <v>1</v>
      </c>
      <c r="F8841">
        <v>2024</v>
      </c>
      <c r="G8841">
        <v>2942</v>
      </c>
      <c r="H8841">
        <v>2898.01</v>
      </c>
      <c r="I8841">
        <v>692100.67</v>
      </c>
      <c r="K8841">
        <v>1.47</v>
      </c>
      <c r="L8841">
        <v>1E-3</v>
      </c>
      <c r="M8841">
        <v>291168.08899999998</v>
      </c>
      <c r="N8841">
        <v>5.8999999999999997E-2</v>
      </c>
      <c r="O8841">
        <v>35.113</v>
      </c>
      <c r="P8841">
        <v>1.7399999999999999E-2</v>
      </c>
      <c r="Q8841">
        <v>4899473.7319999998</v>
      </c>
      <c r="R8841" t="s">
        <v>34</v>
      </c>
      <c r="T8841" t="s">
        <v>89</v>
      </c>
      <c r="V8841" t="s">
        <v>228</v>
      </c>
      <c r="Y8841" t="s">
        <v>152</v>
      </c>
    </row>
    <row r="8842" spans="1:25" x14ac:dyDescent="0.45">
      <c r="A8842" t="s">
        <v>335</v>
      </c>
      <c r="B8842" t="s">
        <v>718</v>
      </c>
      <c r="C8842">
        <v>54547</v>
      </c>
      <c r="D8842">
        <v>2</v>
      </c>
      <c r="F8842">
        <v>2009</v>
      </c>
      <c r="G8842">
        <v>4240</v>
      </c>
      <c r="H8842">
        <v>4066.78</v>
      </c>
      <c r="I8842">
        <v>825716.29</v>
      </c>
      <c r="K8842">
        <v>1.8879999999999999</v>
      </c>
      <c r="L8842">
        <v>1E-3</v>
      </c>
      <c r="M8842">
        <v>372954.73800000001</v>
      </c>
      <c r="N8842">
        <v>5.8999999999999997E-2</v>
      </c>
      <c r="O8842">
        <v>51.762</v>
      </c>
      <c r="P8842">
        <v>2.3300000000000001E-2</v>
      </c>
      <c r="Q8842">
        <v>6275679.4950000001</v>
      </c>
      <c r="R8842" t="s">
        <v>34</v>
      </c>
      <c r="T8842" t="s">
        <v>89</v>
      </c>
      <c r="V8842" t="s">
        <v>228</v>
      </c>
      <c r="Y8842" t="s">
        <v>107</v>
      </c>
    </row>
    <row r="8843" spans="1:25" x14ac:dyDescent="0.45">
      <c r="A8843" t="s">
        <v>335</v>
      </c>
      <c r="B8843" t="s">
        <v>718</v>
      </c>
      <c r="C8843">
        <v>54547</v>
      </c>
      <c r="D8843">
        <v>2</v>
      </c>
      <c r="F8843">
        <v>2010</v>
      </c>
      <c r="G8843">
        <v>4260</v>
      </c>
      <c r="H8843">
        <v>4036.18</v>
      </c>
      <c r="I8843">
        <v>823948.56</v>
      </c>
      <c r="K8843">
        <v>1.8169999999999999</v>
      </c>
      <c r="L8843">
        <v>1E-3</v>
      </c>
      <c r="M8843">
        <v>358971.56099999999</v>
      </c>
      <c r="N8843">
        <v>5.8999999999999997E-2</v>
      </c>
      <c r="O8843">
        <v>48.835000000000001</v>
      </c>
      <c r="P8843">
        <v>2.3400000000000001E-2</v>
      </c>
      <c r="Q8843">
        <v>6040417.3190000001</v>
      </c>
      <c r="R8843" t="s">
        <v>34</v>
      </c>
      <c r="T8843" t="s">
        <v>89</v>
      </c>
      <c r="V8843" t="s">
        <v>228</v>
      </c>
      <c r="Y8843" t="s">
        <v>107</v>
      </c>
    </row>
    <row r="8844" spans="1:25" x14ac:dyDescent="0.45">
      <c r="A8844" t="s">
        <v>335</v>
      </c>
      <c r="B8844" t="s">
        <v>718</v>
      </c>
      <c r="C8844">
        <v>54547</v>
      </c>
      <c r="D8844">
        <v>2</v>
      </c>
      <c r="F8844">
        <v>2011</v>
      </c>
      <c r="G8844">
        <v>3426</v>
      </c>
      <c r="H8844">
        <v>3209.38</v>
      </c>
      <c r="I8844">
        <v>645452.27</v>
      </c>
      <c r="K8844">
        <v>1.4239999999999999</v>
      </c>
      <c r="L8844">
        <v>1E-3</v>
      </c>
      <c r="M8844">
        <v>281954.88699999999</v>
      </c>
      <c r="N8844">
        <v>5.8999999999999997E-2</v>
      </c>
      <c r="O8844">
        <v>41.482999999999997</v>
      </c>
      <c r="P8844">
        <v>2.7E-2</v>
      </c>
      <c r="Q8844">
        <v>4744457.9929999998</v>
      </c>
      <c r="R8844" t="s">
        <v>34</v>
      </c>
      <c r="T8844" t="s">
        <v>89</v>
      </c>
      <c r="V8844" t="s">
        <v>228</v>
      </c>
      <c r="Y8844" t="s">
        <v>107</v>
      </c>
    </row>
    <row r="8845" spans="1:25" x14ac:dyDescent="0.45">
      <c r="A8845" t="s">
        <v>335</v>
      </c>
      <c r="B8845" t="s">
        <v>718</v>
      </c>
      <c r="C8845">
        <v>54547</v>
      </c>
      <c r="D8845">
        <v>2</v>
      </c>
      <c r="F8845">
        <v>2012</v>
      </c>
      <c r="G8845">
        <v>7445</v>
      </c>
      <c r="H8845">
        <v>7359.66</v>
      </c>
      <c r="I8845">
        <v>1474886.57</v>
      </c>
      <c r="K8845">
        <v>3.2610000000000001</v>
      </c>
      <c r="L8845">
        <v>1E-3</v>
      </c>
      <c r="M8845">
        <v>646015.94299999997</v>
      </c>
      <c r="N8845">
        <v>5.8999999999999997E-2</v>
      </c>
      <c r="O8845">
        <v>67.769000000000005</v>
      </c>
      <c r="P8845">
        <v>1.4500000000000001E-2</v>
      </c>
      <c r="Q8845">
        <v>10870458.639</v>
      </c>
      <c r="R8845" t="s">
        <v>34</v>
      </c>
      <c r="T8845" t="s">
        <v>89</v>
      </c>
      <c r="V8845" t="s">
        <v>228</v>
      </c>
      <c r="Y8845" t="s">
        <v>107</v>
      </c>
    </row>
    <row r="8846" spans="1:25" x14ac:dyDescent="0.45">
      <c r="A8846" t="s">
        <v>335</v>
      </c>
      <c r="B8846" t="s">
        <v>718</v>
      </c>
      <c r="C8846">
        <v>54547</v>
      </c>
      <c r="D8846">
        <v>2</v>
      </c>
      <c r="F8846">
        <v>2013</v>
      </c>
      <c r="G8846">
        <v>6295</v>
      </c>
      <c r="H8846">
        <v>6244.69</v>
      </c>
      <c r="I8846">
        <v>1235547.45</v>
      </c>
      <c r="K8846">
        <v>2.7240000000000002</v>
      </c>
      <c r="L8846">
        <v>1E-3</v>
      </c>
      <c r="M8846">
        <v>539665.98300000001</v>
      </c>
      <c r="N8846">
        <v>5.8999999999999997E-2</v>
      </c>
      <c r="O8846">
        <v>54.79</v>
      </c>
      <c r="P8846">
        <v>1.35E-2</v>
      </c>
      <c r="Q8846">
        <v>9080875.6150000002</v>
      </c>
      <c r="R8846" t="s">
        <v>34</v>
      </c>
      <c r="T8846" t="s">
        <v>89</v>
      </c>
      <c r="V8846" t="s">
        <v>228</v>
      </c>
      <c r="Y8846" t="s">
        <v>107</v>
      </c>
    </row>
    <row r="8847" spans="1:25" x14ac:dyDescent="0.45">
      <c r="A8847" t="s">
        <v>335</v>
      </c>
      <c r="B8847" t="s">
        <v>718</v>
      </c>
      <c r="C8847">
        <v>54547</v>
      </c>
      <c r="D8847">
        <v>2</v>
      </c>
      <c r="F8847">
        <v>2014</v>
      </c>
      <c r="G8847">
        <v>7458</v>
      </c>
      <c r="H8847">
        <v>7438.81</v>
      </c>
      <c r="I8847">
        <v>1455001.69</v>
      </c>
      <c r="K8847">
        <v>3.2290000000000001</v>
      </c>
      <c r="L8847">
        <v>1E-3</v>
      </c>
      <c r="M8847">
        <v>639596.30000000005</v>
      </c>
      <c r="N8847">
        <v>5.8999999999999997E-2</v>
      </c>
      <c r="O8847">
        <v>67.715000000000003</v>
      </c>
      <c r="P8847">
        <v>1.3100000000000001E-2</v>
      </c>
      <c r="Q8847">
        <v>10762408.200999999</v>
      </c>
      <c r="R8847" t="s">
        <v>34</v>
      </c>
      <c r="T8847" t="s">
        <v>89</v>
      </c>
      <c r="V8847" t="s">
        <v>228</v>
      </c>
      <c r="Y8847" t="s">
        <v>107</v>
      </c>
    </row>
    <row r="8848" spans="1:25" x14ac:dyDescent="0.45">
      <c r="A8848" t="s">
        <v>335</v>
      </c>
      <c r="B8848" t="s">
        <v>718</v>
      </c>
      <c r="C8848">
        <v>54547</v>
      </c>
      <c r="D8848">
        <v>2</v>
      </c>
      <c r="F8848">
        <v>2015</v>
      </c>
      <c r="G8848">
        <v>8085</v>
      </c>
      <c r="H8848">
        <v>8058.66</v>
      </c>
      <c r="I8848">
        <v>1627347.33</v>
      </c>
      <c r="K8848">
        <v>3.6070000000000002</v>
      </c>
      <c r="L8848">
        <v>1E-3</v>
      </c>
      <c r="M8848">
        <v>714496.576</v>
      </c>
      <c r="N8848">
        <v>5.8999999999999997E-2</v>
      </c>
      <c r="O8848">
        <v>78.378</v>
      </c>
      <c r="P8848">
        <v>1.37E-2</v>
      </c>
      <c r="Q8848">
        <v>12022744.051000001</v>
      </c>
      <c r="R8848" t="s">
        <v>34</v>
      </c>
      <c r="T8848" t="s">
        <v>89</v>
      </c>
      <c r="V8848" t="s">
        <v>228</v>
      </c>
      <c r="Y8848" t="s">
        <v>146</v>
      </c>
    </row>
    <row r="8849" spans="1:25" x14ac:dyDescent="0.45">
      <c r="A8849" t="s">
        <v>335</v>
      </c>
      <c r="B8849" t="s">
        <v>718</v>
      </c>
      <c r="C8849">
        <v>54547</v>
      </c>
      <c r="D8849">
        <v>2</v>
      </c>
      <c r="F8849">
        <v>2016</v>
      </c>
      <c r="G8849">
        <v>6137</v>
      </c>
      <c r="H8849">
        <v>6045.48</v>
      </c>
      <c r="I8849">
        <v>1189345.19</v>
      </c>
      <c r="K8849">
        <v>2.641</v>
      </c>
      <c r="L8849">
        <v>1E-3</v>
      </c>
      <c r="M8849">
        <v>523206.79499999998</v>
      </c>
      <c r="N8849">
        <v>5.8999999999999997E-2</v>
      </c>
      <c r="O8849">
        <v>61.649000000000001</v>
      </c>
      <c r="P8849">
        <v>1.6299999999999999E-2</v>
      </c>
      <c r="Q8849">
        <v>8804029.5710000005</v>
      </c>
      <c r="R8849" t="s">
        <v>34</v>
      </c>
      <c r="T8849" t="s">
        <v>89</v>
      </c>
      <c r="V8849" t="s">
        <v>228</v>
      </c>
      <c r="Y8849" t="s">
        <v>146</v>
      </c>
    </row>
    <row r="8850" spans="1:25" x14ac:dyDescent="0.45">
      <c r="A8850" t="s">
        <v>335</v>
      </c>
      <c r="B8850" t="s">
        <v>718</v>
      </c>
      <c r="C8850">
        <v>54547</v>
      </c>
      <c r="D8850">
        <v>2</v>
      </c>
      <c r="F8850">
        <v>2017</v>
      </c>
      <c r="G8850">
        <v>4977</v>
      </c>
      <c r="H8850">
        <v>4744.2</v>
      </c>
      <c r="I8850">
        <v>977211.91</v>
      </c>
      <c r="K8850">
        <v>2.1379999999999999</v>
      </c>
      <c r="L8850">
        <v>1E-3</v>
      </c>
      <c r="M8850">
        <v>423590.60399999999</v>
      </c>
      <c r="N8850">
        <v>5.8999999999999997E-2</v>
      </c>
      <c r="O8850">
        <v>61.533999999999999</v>
      </c>
      <c r="P8850">
        <v>2.8899999999999999E-2</v>
      </c>
      <c r="Q8850">
        <v>7127751.2259999998</v>
      </c>
      <c r="R8850" t="s">
        <v>34</v>
      </c>
      <c r="T8850" t="s">
        <v>89</v>
      </c>
      <c r="V8850" t="s">
        <v>228</v>
      </c>
      <c r="Y8850" t="s">
        <v>147</v>
      </c>
    </row>
    <row r="8851" spans="1:25" x14ac:dyDescent="0.45">
      <c r="A8851" t="s">
        <v>335</v>
      </c>
      <c r="B8851" t="s">
        <v>718</v>
      </c>
      <c r="C8851">
        <v>54547</v>
      </c>
      <c r="D8851">
        <v>2</v>
      </c>
      <c r="F8851">
        <v>2018</v>
      </c>
      <c r="G8851">
        <v>5904</v>
      </c>
      <c r="H8851">
        <v>5585.57</v>
      </c>
      <c r="I8851">
        <v>1213472.6599999999</v>
      </c>
      <c r="K8851">
        <v>2.5990000000000002</v>
      </c>
      <c r="L8851">
        <v>1E-3</v>
      </c>
      <c r="M8851">
        <v>514767.40700000001</v>
      </c>
      <c r="N8851">
        <v>5.8999999999999997E-2</v>
      </c>
      <c r="O8851">
        <v>76.938999999999993</v>
      </c>
      <c r="P8851">
        <v>2.9100000000000001E-2</v>
      </c>
      <c r="Q8851">
        <v>8661922.0639999993</v>
      </c>
      <c r="R8851" t="s">
        <v>34</v>
      </c>
      <c r="T8851" t="s">
        <v>89</v>
      </c>
      <c r="V8851" t="s">
        <v>228</v>
      </c>
      <c r="Y8851" t="s">
        <v>147</v>
      </c>
    </row>
    <row r="8852" spans="1:25" x14ac:dyDescent="0.45">
      <c r="A8852" t="s">
        <v>335</v>
      </c>
      <c r="B8852" t="s">
        <v>718</v>
      </c>
      <c r="C8852">
        <v>54547</v>
      </c>
      <c r="D8852">
        <v>2</v>
      </c>
      <c r="F8852">
        <v>2019</v>
      </c>
      <c r="G8852">
        <v>5899</v>
      </c>
      <c r="H8852">
        <v>5669.01</v>
      </c>
      <c r="I8852">
        <v>1272722.7</v>
      </c>
      <c r="K8852">
        <v>2.698</v>
      </c>
      <c r="L8852">
        <v>1E-3</v>
      </c>
      <c r="M8852">
        <v>534463.78200000001</v>
      </c>
      <c r="N8852">
        <v>5.8999999999999997E-2</v>
      </c>
      <c r="O8852">
        <v>81.066000000000003</v>
      </c>
      <c r="P8852">
        <v>2.6200000000000001E-2</v>
      </c>
      <c r="Q8852">
        <v>8993427.7170000002</v>
      </c>
      <c r="R8852" t="s">
        <v>34</v>
      </c>
      <c r="T8852" t="s">
        <v>89</v>
      </c>
      <c r="V8852" t="s">
        <v>228</v>
      </c>
      <c r="Y8852" t="s">
        <v>147</v>
      </c>
    </row>
    <row r="8853" spans="1:25" x14ac:dyDescent="0.45">
      <c r="A8853" t="s">
        <v>335</v>
      </c>
      <c r="B8853" t="s">
        <v>718</v>
      </c>
      <c r="C8853">
        <v>54547</v>
      </c>
      <c r="D8853">
        <v>2</v>
      </c>
      <c r="F8853">
        <v>2020</v>
      </c>
      <c r="G8853">
        <v>5226</v>
      </c>
      <c r="H8853">
        <v>5134.58</v>
      </c>
      <c r="I8853">
        <v>1159893.48</v>
      </c>
      <c r="K8853">
        <v>2.4809999999999999</v>
      </c>
      <c r="L8853">
        <v>1E-3</v>
      </c>
      <c r="M8853">
        <v>491435.01699999999</v>
      </c>
      <c r="N8853">
        <v>5.8999999999999997E-2</v>
      </c>
      <c r="O8853">
        <v>65.8</v>
      </c>
      <c r="P8853">
        <v>1.9900000000000001E-2</v>
      </c>
      <c r="Q8853">
        <v>8269395.0630000001</v>
      </c>
      <c r="R8853" t="s">
        <v>34</v>
      </c>
      <c r="T8853" t="s">
        <v>89</v>
      </c>
      <c r="V8853" t="s">
        <v>228</v>
      </c>
      <c r="Y8853" t="s">
        <v>147</v>
      </c>
    </row>
    <row r="8854" spans="1:25" x14ac:dyDescent="0.45">
      <c r="A8854" t="s">
        <v>335</v>
      </c>
      <c r="B8854" t="s">
        <v>718</v>
      </c>
      <c r="C8854">
        <v>54547</v>
      </c>
      <c r="D8854">
        <v>2</v>
      </c>
      <c r="F8854">
        <v>2021</v>
      </c>
      <c r="G8854">
        <v>4508</v>
      </c>
      <c r="H8854">
        <v>4397.7700000000004</v>
      </c>
      <c r="I8854">
        <v>954619.45</v>
      </c>
      <c r="K8854">
        <v>2.04</v>
      </c>
      <c r="L8854">
        <v>1E-3</v>
      </c>
      <c r="M8854">
        <v>404066.60800000001</v>
      </c>
      <c r="N8854">
        <v>5.8999999999999997E-2</v>
      </c>
      <c r="O8854">
        <v>49.965000000000003</v>
      </c>
      <c r="P8854">
        <v>2.0899999999999998E-2</v>
      </c>
      <c r="Q8854">
        <v>6799236.7910000002</v>
      </c>
      <c r="R8854" t="s">
        <v>34</v>
      </c>
      <c r="T8854" t="s">
        <v>89</v>
      </c>
      <c r="V8854" t="s">
        <v>228</v>
      </c>
      <c r="Y8854" t="s">
        <v>152</v>
      </c>
    </row>
    <row r="8855" spans="1:25" x14ac:dyDescent="0.45">
      <c r="A8855" t="s">
        <v>335</v>
      </c>
      <c r="B8855" t="s">
        <v>718</v>
      </c>
      <c r="C8855">
        <v>54547</v>
      </c>
      <c r="D8855">
        <v>2</v>
      </c>
      <c r="F8855">
        <v>2022</v>
      </c>
      <c r="G8855">
        <v>4791</v>
      </c>
      <c r="H8855">
        <v>4672.7</v>
      </c>
      <c r="I8855">
        <v>1068833.48</v>
      </c>
      <c r="K8855">
        <v>2.2869999999999999</v>
      </c>
      <c r="L8855">
        <v>1E-3</v>
      </c>
      <c r="M8855">
        <v>453063.087</v>
      </c>
      <c r="N8855">
        <v>5.8999999999999997E-2</v>
      </c>
      <c r="O8855">
        <v>53.287999999999997</v>
      </c>
      <c r="P8855">
        <v>1.9099999999999999E-2</v>
      </c>
      <c r="Q8855">
        <v>7623688.5109999999</v>
      </c>
      <c r="R8855" t="s">
        <v>34</v>
      </c>
      <c r="T8855" t="s">
        <v>89</v>
      </c>
      <c r="V8855" t="s">
        <v>228</v>
      </c>
      <c r="Y8855" t="s">
        <v>152</v>
      </c>
    </row>
    <row r="8856" spans="1:25" x14ac:dyDescent="0.45">
      <c r="A8856" t="s">
        <v>335</v>
      </c>
      <c r="B8856" t="s">
        <v>718</v>
      </c>
      <c r="C8856">
        <v>54547</v>
      </c>
      <c r="D8856">
        <v>2</v>
      </c>
      <c r="F8856">
        <v>2023</v>
      </c>
      <c r="G8856">
        <v>5185</v>
      </c>
      <c r="H8856">
        <v>5043.47</v>
      </c>
      <c r="I8856">
        <v>1081815.6200000001</v>
      </c>
      <c r="K8856">
        <v>2.3889999999999998</v>
      </c>
      <c r="L8856">
        <v>1E-3</v>
      </c>
      <c r="M8856">
        <v>473253.44500000001</v>
      </c>
      <c r="N8856">
        <v>5.8999999999999997E-2</v>
      </c>
      <c r="O8856">
        <v>54.765000000000001</v>
      </c>
      <c r="P8856">
        <v>1.9E-2</v>
      </c>
      <c r="Q8856">
        <v>7963385.1799999997</v>
      </c>
      <c r="R8856" t="s">
        <v>34</v>
      </c>
      <c r="T8856" t="s">
        <v>89</v>
      </c>
      <c r="V8856" t="s">
        <v>228</v>
      </c>
      <c r="Y8856" t="s">
        <v>152</v>
      </c>
    </row>
    <row r="8857" spans="1:25" x14ac:dyDescent="0.45">
      <c r="A8857" t="s">
        <v>335</v>
      </c>
      <c r="B8857" t="s">
        <v>718</v>
      </c>
      <c r="C8857">
        <v>54547</v>
      </c>
      <c r="D8857">
        <v>2</v>
      </c>
      <c r="F8857">
        <v>2024</v>
      </c>
      <c r="G8857">
        <v>2871</v>
      </c>
      <c r="H8857">
        <v>2805.82</v>
      </c>
      <c r="I8857">
        <v>657618.05000000005</v>
      </c>
      <c r="K8857">
        <v>1.4</v>
      </c>
      <c r="L8857">
        <v>1E-3</v>
      </c>
      <c r="M8857">
        <v>277248.46899999998</v>
      </c>
      <c r="N8857">
        <v>5.8999999999999997E-2</v>
      </c>
      <c r="O8857">
        <v>35.448</v>
      </c>
      <c r="P8857">
        <v>2.01E-2</v>
      </c>
      <c r="Q8857">
        <v>4665215.6069999998</v>
      </c>
      <c r="R8857" t="s">
        <v>34</v>
      </c>
      <c r="T8857" t="s">
        <v>89</v>
      </c>
      <c r="V8857" t="s">
        <v>228</v>
      </c>
      <c r="Y8857" t="s">
        <v>152</v>
      </c>
    </row>
    <row r="8858" spans="1:25" x14ac:dyDescent="0.45">
      <c r="A8858" t="s">
        <v>335</v>
      </c>
      <c r="B8858" t="s">
        <v>718</v>
      </c>
      <c r="C8858">
        <v>54547</v>
      </c>
      <c r="D8858">
        <v>3</v>
      </c>
      <c r="F8858">
        <v>2009</v>
      </c>
      <c r="G8858">
        <v>3420</v>
      </c>
      <c r="H8858">
        <v>3214.14</v>
      </c>
      <c r="I8858">
        <v>627561.52</v>
      </c>
      <c r="K8858">
        <v>1.524</v>
      </c>
      <c r="L8858">
        <v>1E-3</v>
      </c>
      <c r="M8858">
        <v>302248.01899999997</v>
      </c>
      <c r="N8858">
        <v>5.8999999999999997E-2</v>
      </c>
      <c r="O8858">
        <v>46.040999999999997</v>
      </c>
      <c r="P8858">
        <v>2.7099999999999999E-2</v>
      </c>
      <c r="Q8858">
        <v>5085875.4819999998</v>
      </c>
      <c r="R8858" t="s">
        <v>34</v>
      </c>
      <c r="T8858" t="s">
        <v>89</v>
      </c>
      <c r="V8858" t="s">
        <v>228</v>
      </c>
      <c r="Y8858" t="s">
        <v>107</v>
      </c>
    </row>
    <row r="8859" spans="1:25" x14ac:dyDescent="0.45">
      <c r="A8859" t="s">
        <v>335</v>
      </c>
      <c r="B8859" t="s">
        <v>718</v>
      </c>
      <c r="C8859">
        <v>54547</v>
      </c>
      <c r="D8859">
        <v>3</v>
      </c>
      <c r="F8859">
        <v>2010</v>
      </c>
      <c r="G8859">
        <v>4530</v>
      </c>
      <c r="H8859">
        <v>4253.49</v>
      </c>
      <c r="I8859">
        <v>886325.24</v>
      </c>
      <c r="K8859">
        <v>1.994</v>
      </c>
      <c r="L8859">
        <v>1E-3</v>
      </c>
      <c r="M8859">
        <v>395523.73800000001</v>
      </c>
      <c r="N8859">
        <v>5.8999999999999997E-2</v>
      </c>
      <c r="O8859">
        <v>57.279000000000003</v>
      </c>
      <c r="P8859">
        <v>2.6200000000000001E-2</v>
      </c>
      <c r="Q8859">
        <v>6655472.2580000004</v>
      </c>
      <c r="R8859" t="s">
        <v>34</v>
      </c>
      <c r="T8859" t="s">
        <v>89</v>
      </c>
      <c r="V8859" t="s">
        <v>228</v>
      </c>
      <c r="Y8859" t="s">
        <v>107</v>
      </c>
    </row>
    <row r="8860" spans="1:25" x14ac:dyDescent="0.45">
      <c r="A8860" t="s">
        <v>335</v>
      </c>
      <c r="B8860" t="s">
        <v>718</v>
      </c>
      <c r="C8860">
        <v>54547</v>
      </c>
      <c r="D8860">
        <v>3</v>
      </c>
      <c r="F8860">
        <v>2011</v>
      </c>
      <c r="G8860">
        <v>3464</v>
      </c>
      <c r="H8860">
        <v>3262</v>
      </c>
      <c r="I8860">
        <v>666737.27</v>
      </c>
      <c r="K8860">
        <v>1.506</v>
      </c>
      <c r="L8860">
        <v>1E-3</v>
      </c>
      <c r="M8860">
        <v>298365.86</v>
      </c>
      <c r="N8860">
        <v>5.8999999999999997E-2</v>
      </c>
      <c r="O8860">
        <v>43.566000000000003</v>
      </c>
      <c r="P8860">
        <v>2.6499999999999999E-2</v>
      </c>
      <c r="Q8860">
        <v>5020610.4349999996</v>
      </c>
      <c r="R8860" t="s">
        <v>34</v>
      </c>
      <c r="T8860" t="s">
        <v>89</v>
      </c>
      <c r="V8860" t="s">
        <v>228</v>
      </c>
      <c r="Y8860" t="s">
        <v>107</v>
      </c>
    </row>
    <row r="8861" spans="1:25" x14ac:dyDescent="0.45">
      <c r="A8861" t="s">
        <v>335</v>
      </c>
      <c r="B8861" t="s">
        <v>718</v>
      </c>
      <c r="C8861">
        <v>54547</v>
      </c>
      <c r="D8861">
        <v>3</v>
      </c>
      <c r="F8861">
        <v>2012</v>
      </c>
      <c r="G8861">
        <v>6369</v>
      </c>
      <c r="H8861">
        <v>6340.06</v>
      </c>
      <c r="I8861">
        <v>1269039.3700000001</v>
      </c>
      <c r="K8861">
        <v>2.84</v>
      </c>
      <c r="L8861">
        <v>1E-3</v>
      </c>
      <c r="M8861">
        <v>562513.40500000003</v>
      </c>
      <c r="N8861">
        <v>5.8999999999999997E-2</v>
      </c>
      <c r="O8861">
        <v>56.494999999999997</v>
      </c>
      <c r="P8861">
        <v>1.29E-2</v>
      </c>
      <c r="Q8861">
        <v>9465341.7430000007</v>
      </c>
      <c r="R8861" t="s">
        <v>34</v>
      </c>
      <c r="T8861" t="s">
        <v>89</v>
      </c>
      <c r="V8861" t="s">
        <v>228</v>
      </c>
      <c r="Y8861" t="s">
        <v>107</v>
      </c>
    </row>
    <row r="8862" spans="1:25" x14ac:dyDescent="0.45">
      <c r="A8862" t="s">
        <v>335</v>
      </c>
      <c r="B8862" t="s">
        <v>718</v>
      </c>
      <c r="C8862">
        <v>54547</v>
      </c>
      <c r="D8862">
        <v>3</v>
      </c>
      <c r="F8862">
        <v>2013</v>
      </c>
      <c r="G8862">
        <v>6893</v>
      </c>
      <c r="H8862">
        <v>6835.06</v>
      </c>
      <c r="I8862">
        <v>1378354.97</v>
      </c>
      <c r="K8862">
        <v>3.0619999999999998</v>
      </c>
      <c r="L8862">
        <v>1E-3</v>
      </c>
      <c r="M8862">
        <v>606599.02300000004</v>
      </c>
      <c r="N8862">
        <v>5.8999999999999997E-2</v>
      </c>
      <c r="O8862">
        <v>61.061</v>
      </c>
      <c r="P8862">
        <v>1.3599999999999999E-2</v>
      </c>
      <c r="Q8862">
        <v>10207265.970000001</v>
      </c>
      <c r="R8862" t="s">
        <v>34</v>
      </c>
      <c r="T8862" t="s">
        <v>89</v>
      </c>
      <c r="V8862" t="s">
        <v>228</v>
      </c>
      <c r="Y8862" t="s">
        <v>107</v>
      </c>
    </row>
    <row r="8863" spans="1:25" x14ac:dyDescent="0.45">
      <c r="A8863" t="s">
        <v>335</v>
      </c>
      <c r="B8863" t="s">
        <v>718</v>
      </c>
      <c r="C8863">
        <v>54547</v>
      </c>
      <c r="D8863">
        <v>3</v>
      </c>
      <c r="F8863">
        <v>2014</v>
      </c>
      <c r="G8863">
        <v>7863</v>
      </c>
      <c r="H8863">
        <v>7844.59</v>
      </c>
      <c r="I8863">
        <v>1565733.87</v>
      </c>
      <c r="K8863">
        <v>3.508</v>
      </c>
      <c r="L8863">
        <v>1E-3</v>
      </c>
      <c r="M8863">
        <v>694817.41099999996</v>
      </c>
      <c r="N8863">
        <v>5.8999999999999997E-2</v>
      </c>
      <c r="O8863">
        <v>69.009</v>
      </c>
      <c r="P8863">
        <v>1.23E-2</v>
      </c>
      <c r="Q8863">
        <v>11691669.911</v>
      </c>
      <c r="R8863" t="s">
        <v>34</v>
      </c>
      <c r="T8863" t="s">
        <v>89</v>
      </c>
      <c r="V8863" t="s">
        <v>228</v>
      </c>
      <c r="Y8863" t="s">
        <v>107</v>
      </c>
    </row>
    <row r="8864" spans="1:25" x14ac:dyDescent="0.45">
      <c r="A8864" t="s">
        <v>335</v>
      </c>
      <c r="B8864" t="s">
        <v>718</v>
      </c>
      <c r="C8864">
        <v>54547</v>
      </c>
      <c r="D8864">
        <v>3</v>
      </c>
      <c r="F8864">
        <v>2015</v>
      </c>
      <c r="G8864">
        <v>7891</v>
      </c>
      <c r="H8864">
        <v>7858.53</v>
      </c>
      <c r="I8864">
        <v>1629713.96</v>
      </c>
      <c r="K8864">
        <v>3.6019999999999999</v>
      </c>
      <c r="L8864">
        <v>1E-3</v>
      </c>
      <c r="M8864">
        <v>713438.92599999998</v>
      </c>
      <c r="N8864">
        <v>5.8999999999999997E-2</v>
      </c>
      <c r="O8864">
        <v>75.665000000000006</v>
      </c>
      <c r="P8864">
        <v>1.34E-2</v>
      </c>
      <c r="Q8864">
        <v>12004969.035</v>
      </c>
      <c r="R8864" t="s">
        <v>34</v>
      </c>
      <c r="T8864" t="s">
        <v>89</v>
      </c>
      <c r="V8864" t="s">
        <v>228</v>
      </c>
      <c r="Y8864" t="s">
        <v>146</v>
      </c>
    </row>
    <row r="8865" spans="1:25" x14ac:dyDescent="0.45">
      <c r="A8865" t="s">
        <v>335</v>
      </c>
      <c r="B8865" t="s">
        <v>718</v>
      </c>
      <c r="C8865">
        <v>54547</v>
      </c>
      <c r="D8865">
        <v>3</v>
      </c>
      <c r="F8865">
        <v>2016</v>
      </c>
      <c r="G8865">
        <v>5896</v>
      </c>
      <c r="H8865">
        <v>5796.96</v>
      </c>
      <c r="I8865">
        <v>1179014.21</v>
      </c>
      <c r="K8865">
        <v>2.5720000000000001</v>
      </c>
      <c r="L8865">
        <v>1E-3</v>
      </c>
      <c r="M8865">
        <v>509564.29</v>
      </c>
      <c r="N8865">
        <v>5.8999999999999997E-2</v>
      </c>
      <c r="O8865">
        <v>61.2</v>
      </c>
      <c r="P8865">
        <v>1.7600000000000001E-2</v>
      </c>
      <c r="Q8865">
        <v>8574375.0539999995</v>
      </c>
      <c r="R8865" t="s">
        <v>34</v>
      </c>
      <c r="T8865" t="s">
        <v>89</v>
      </c>
      <c r="V8865" t="s">
        <v>228</v>
      </c>
      <c r="Y8865" t="s">
        <v>146</v>
      </c>
    </row>
    <row r="8866" spans="1:25" x14ac:dyDescent="0.45">
      <c r="A8866" t="s">
        <v>335</v>
      </c>
      <c r="B8866" t="s">
        <v>718</v>
      </c>
      <c r="C8866">
        <v>54547</v>
      </c>
      <c r="D8866">
        <v>3</v>
      </c>
      <c r="F8866">
        <v>2017</v>
      </c>
      <c r="G8866">
        <v>6061</v>
      </c>
      <c r="H8866">
        <v>5868.7</v>
      </c>
      <c r="I8866">
        <v>1219808.05</v>
      </c>
      <c r="K8866">
        <v>2.6669999999999998</v>
      </c>
      <c r="L8866">
        <v>1E-3</v>
      </c>
      <c r="M8866">
        <v>528264.05299999996</v>
      </c>
      <c r="N8866">
        <v>5.8999999999999997E-2</v>
      </c>
      <c r="O8866">
        <v>70.620999999999995</v>
      </c>
      <c r="P8866">
        <v>2.41E-2</v>
      </c>
      <c r="Q8866">
        <v>8889065.2060000002</v>
      </c>
      <c r="R8866" t="s">
        <v>34</v>
      </c>
      <c r="T8866" t="s">
        <v>89</v>
      </c>
      <c r="V8866" t="s">
        <v>228</v>
      </c>
      <c r="Y8866" t="s">
        <v>147</v>
      </c>
    </row>
    <row r="8867" spans="1:25" x14ac:dyDescent="0.45">
      <c r="A8867" t="s">
        <v>335</v>
      </c>
      <c r="B8867" t="s">
        <v>718</v>
      </c>
      <c r="C8867">
        <v>54547</v>
      </c>
      <c r="D8867">
        <v>3</v>
      </c>
      <c r="F8867">
        <v>2018</v>
      </c>
      <c r="G8867">
        <v>6053</v>
      </c>
      <c r="H8867">
        <v>5714.34</v>
      </c>
      <c r="I8867">
        <v>1265115.43</v>
      </c>
      <c r="K8867">
        <v>2.6669999999999998</v>
      </c>
      <c r="L8867">
        <v>1E-3</v>
      </c>
      <c r="M8867">
        <v>528325.07999999996</v>
      </c>
      <c r="N8867">
        <v>5.8999999999999997E-2</v>
      </c>
      <c r="O8867">
        <v>77.597999999999999</v>
      </c>
      <c r="P8867">
        <v>2.81E-2</v>
      </c>
      <c r="Q8867">
        <v>8890042.8959999997</v>
      </c>
      <c r="R8867" t="s">
        <v>34</v>
      </c>
      <c r="T8867" t="s">
        <v>89</v>
      </c>
      <c r="V8867" t="s">
        <v>228</v>
      </c>
      <c r="Y8867" t="s">
        <v>147</v>
      </c>
    </row>
    <row r="8868" spans="1:25" x14ac:dyDescent="0.45">
      <c r="A8868" t="s">
        <v>335</v>
      </c>
      <c r="B8868" t="s">
        <v>718</v>
      </c>
      <c r="C8868">
        <v>54547</v>
      </c>
      <c r="D8868">
        <v>3</v>
      </c>
      <c r="F8868">
        <v>2019</v>
      </c>
      <c r="G8868">
        <v>5982</v>
      </c>
      <c r="H8868">
        <v>5696.89</v>
      </c>
      <c r="I8868">
        <v>1259071.31</v>
      </c>
      <c r="K8868">
        <v>2.617</v>
      </c>
      <c r="L8868">
        <v>1E-3</v>
      </c>
      <c r="M8868">
        <v>518361.25</v>
      </c>
      <c r="N8868">
        <v>5.8999999999999997E-2</v>
      </c>
      <c r="O8868">
        <v>82.203000000000003</v>
      </c>
      <c r="P8868">
        <v>2.8000000000000001E-2</v>
      </c>
      <c r="Q8868">
        <v>8722408.1170000006</v>
      </c>
      <c r="R8868" t="s">
        <v>34</v>
      </c>
      <c r="T8868" t="s">
        <v>89</v>
      </c>
      <c r="V8868" t="s">
        <v>228</v>
      </c>
      <c r="Y8868" t="s">
        <v>147</v>
      </c>
    </row>
    <row r="8869" spans="1:25" x14ac:dyDescent="0.45">
      <c r="A8869" t="s">
        <v>335</v>
      </c>
      <c r="B8869" t="s">
        <v>718</v>
      </c>
      <c r="C8869">
        <v>54547</v>
      </c>
      <c r="D8869">
        <v>3</v>
      </c>
      <c r="F8869">
        <v>2020</v>
      </c>
      <c r="G8869">
        <v>4846</v>
      </c>
      <c r="H8869">
        <v>4670.05</v>
      </c>
      <c r="I8869">
        <v>1021607.96</v>
      </c>
      <c r="K8869">
        <v>2.1589999999999998</v>
      </c>
      <c r="L8869">
        <v>1E-3</v>
      </c>
      <c r="M8869">
        <v>427599.06900000002</v>
      </c>
      <c r="N8869">
        <v>5.8999999999999997E-2</v>
      </c>
      <c r="O8869">
        <v>66.668999999999997</v>
      </c>
      <c r="P8869">
        <v>2.7199999999999998E-2</v>
      </c>
      <c r="Q8869">
        <v>7195203.443</v>
      </c>
      <c r="R8869" t="s">
        <v>34</v>
      </c>
      <c r="T8869" t="s">
        <v>89</v>
      </c>
      <c r="V8869" t="s">
        <v>228</v>
      </c>
      <c r="Y8869" t="s">
        <v>147</v>
      </c>
    </row>
    <row r="8870" spans="1:25" x14ac:dyDescent="0.45">
      <c r="A8870" t="s">
        <v>335</v>
      </c>
      <c r="B8870" t="s">
        <v>718</v>
      </c>
      <c r="C8870">
        <v>54547</v>
      </c>
      <c r="D8870">
        <v>3</v>
      </c>
      <c r="F8870">
        <v>2021</v>
      </c>
      <c r="G8870">
        <v>3887</v>
      </c>
      <c r="H8870">
        <v>3765.28</v>
      </c>
      <c r="I8870">
        <v>805809.46</v>
      </c>
      <c r="K8870">
        <v>1.704</v>
      </c>
      <c r="L8870">
        <v>1E-3</v>
      </c>
      <c r="M8870">
        <v>337466.7</v>
      </c>
      <c r="N8870">
        <v>5.8999999999999997E-2</v>
      </c>
      <c r="O8870">
        <v>40.030999999999999</v>
      </c>
      <c r="P8870">
        <v>2.0500000000000001E-2</v>
      </c>
      <c r="Q8870">
        <v>5678499.2520000003</v>
      </c>
      <c r="R8870" t="s">
        <v>34</v>
      </c>
      <c r="T8870" t="s">
        <v>89</v>
      </c>
      <c r="V8870" t="s">
        <v>228</v>
      </c>
      <c r="Y8870" t="s">
        <v>152</v>
      </c>
    </row>
    <row r="8871" spans="1:25" x14ac:dyDescent="0.45">
      <c r="A8871" t="s">
        <v>335</v>
      </c>
      <c r="B8871" t="s">
        <v>718</v>
      </c>
      <c r="C8871">
        <v>54547</v>
      </c>
      <c r="D8871">
        <v>3</v>
      </c>
      <c r="F8871">
        <v>2022</v>
      </c>
      <c r="G8871">
        <v>3645</v>
      </c>
      <c r="H8871">
        <v>3525.79</v>
      </c>
      <c r="I8871">
        <v>814626.52</v>
      </c>
      <c r="K8871">
        <v>1.696</v>
      </c>
      <c r="L8871">
        <v>1E-3</v>
      </c>
      <c r="M8871">
        <v>336047.174</v>
      </c>
      <c r="N8871">
        <v>5.8999999999999997E-2</v>
      </c>
      <c r="O8871">
        <v>40.296999999999997</v>
      </c>
      <c r="P8871">
        <v>1.9199999999999998E-2</v>
      </c>
      <c r="Q8871">
        <v>5654637.0109999999</v>
      </c>
      <c r="R8871" t="s">
        <v>34</v>
      </c>
      <c r="T8871" t="s">
        <v>89</v>
      </c>
      <c r="V8871" t="s">
        <v>228</v>
      </c>
      <c r="Y8871" t="s">
        <v>152</v>
      </c>
    </row>
    <row r="8872" spans="1:25" x14ac:dyDescent="0.45">
      <c r="A8872" t="s">
        <v>335</v>
      </c>
      <c r="B8872" t="s">
        <v>718</v>
      </c>
      <c r="C8872">
        <v>54547</v>
      </c>
      <c r="D8872">
        <v>3</v>
      </c>
      <c r="F8872">
        <v>2023</v>
      </c>
      <c r="G8872">
        <v>4392</v>
      </c>
      <c r="H8872">
        <v>4265.24</v>
      </c>
      <c r="I8872">
        <v>955284.43</v>
      </c>
      <c r="K8872">
        <v>2.0430000000000001</v>
      </c>
      <c r="L8872">
        <v>1E-3</v>
      </c>
      <c r="M8872">
        <v>404776.10200000001</v>
      </c>
      <c r="N8872">
        <v>5.8999999999999997E-2</v>
      </c>
      <c r="O8872">
        <v>48.408999999999999</v>
      </c>
      <c r="P8872">
        <v>2.07E-2</v>
      </c>
      <c r="Q8872">
        <v>6811130.9850000003</v>
      </c>
      <c r="R8872" t="s">
        <v>34</v>
      </c>
      <c r="T8872" t="s">
        <v>89</v>
      </c>
      <c r="V8872" t="s">
        <v>228</v>
      </c>
      <c r="Y8872" t="s">
        <v>152</v>
      </c>
    </row>
    <row r="8873" spans="1:25" x14ac:dyDescent="0.45">
      <c r="A8873" t="s">
        <v>335</v>
      </c>
      <c r="B8873" t="s">
        <v>718</v>
      </c>
      <c r="C8873">
        <v>54547</v>
      </c>
      <c r="D8873">
        <v>3</v>
      </c>
      <c r="F8873">
        <v>2024</v>
      </c>
      <c r="G8873">
        <v>3034</v>
      </c>
      <c r="H8873">
        <v>2944.72</v>
      </c>
      <c r="I8873">
        <v>688076.34</v>
      </c>
      <c r="K8873">
        <v>1.4470000000000001</v>
      </c>
      <c r="L8873">
        <v>1E-3</v>
      </c>
      <c r="M8873">
        <v>286534.83600000001</v>
      </c>
      <c r="N8873">
        <v>5.8999999999999997E-2</v>
      </c>
      <c r="O8873">
        <v>37.762999999999998</v>
      </c>
      <c r="P8873">
        <v>2.1299999999999999E-2</v>
      </c>
      <c r="Q8873">
        <v>4821488.1679999996</v>
      </c>
      <c r="R8873" t="s">
        <v>34</v>
      </c>
      <c r="T8873" t="s">
        <v>89</v>
      </c>
      <c r="V8873" t="s">
        <v>228</v>
      </c>
      <c r="Y8873" t="s">
        <v>152</v>
      </c>
    </row>
    <row r="8874" spans="1:25" x14ac:dyDescent="0.45">
      <c r="A8874" t="s">
        <v>335</v>
      </c>
      <c r="B8874" t="s">
        <v>718</v>
      </c>
      <c r="C8874">
        <v>54547</v>
      </c>
      <c r="D8874">
        <v>4</v>
      </c>
      <c r="F8874">
        <v>2009</v>
      </c>
      <c r="G8874">
        <v>3596</v>
      </c>
      <c r="H8874">
        <v>3428.88</v>
      </c>
      <c r="I8874">
        <v>669916.38</v>
      </c>
      <c r="K8874">
        <v>1.6020000000000001</v>
      </c>
      <c r="L8874">
        <v>1E-3</v>
      </c>
      <c r="M8874">
        <v>316628.65399999998</v>
      </c>
      <c r="N8874">
        <v>5.8999999999999997E-2</v>
      </c>
      <c r="O8874">
        <v>44.249000000000002</v>
      </c>
      <c r="P8874">
        <v>2.4E-2</v>
      </c>
      <c r="Q8874">
        <v>5327863.0259999996</v>
      </c>
      <c r="R8874" t="s">
        <v>34</v>
      </c>
      <c r="T8874" t="s">
        <v>89</v>
      </c>
      <c r="V8874" t="s">
        <v>228</v>
      </c>
      <c r="Y8874" t="s">
        <v>107</v>
      </c>
    </row>
    <row r="8875" spans="1:25" x14ac:dyDescent="0.45">
      <c r="A8875" t="s">
        <v>335</v>
      </c>
      <c r="B8875" t="s">
        <v>718</v>
      </c>
      <c r="C8875">
        <v>54547</v>
      </c>
      <c r="D8875">
        <v>4</v>
      </c>
      <c r="F8875">
        <v>2010</v>
      </c>
      <c r="G8875">
        <v>4571</v>
      </c>
      <c r="H8875">
        <v>4379.7299999999996</v>
      </c>
      <c r="I8875">
        <v>916305.46</v>
      </c>
      <c r="K8875">
        <v>2.044</v>
      </c>
      <c r="L8875">
        <v>1E-3</v>
      </c>
      <c r="M8875">
        <v>404910.908</v>
      </c>
      <c r="N8875">
        <v>5.8999999999999997E-2</v>
      </c>
      <c r="O8875">
        <v>51.216000000000001</v>
      </c>
      <c r="P8875">
        <v>2.0500000000000001E-2</v>
      </c>
      <c r="Q8875">
        <v>6813438.0599999996</v>
      </c>
      <c r="R8875" t="s">
        <v>34</v>
      </c>
      <c r="T8875" t="s">
        <v>89</v>
      </c>
      <c r="V8875" t="s">
        <v>228</v>
      </c>
      <c r="Y8875" t="s">
        <v>107</v>
      </c>
    </row>
    <row r="8876" spans="1:25" x14ac:dyDescent="0.45">
      <c r="A8876" t="s">
        <v>335</v>
      </c>
      <c r="B8876" t="s">
        <v>718</v>
      </c>
      <c r="C8876">
        <v>54547</v>
      </c>
      <c r="D8876">
        <v>4</v>
      </c>
      <c r="F8876">
        <v>2011</v>
      </c>
      <c r="G8876">
        <v>5244</v>
      </c>
      <c r="H8876">
        <v>5143.91</v>
      </c>
      <c r="I8876">
        <v>1067609.8899999999</v>
      </c>
      <c r="K8876">
        <v>2.4009999999999998</v>
      </c>
      <c r="L8876">
        <v>1E-3</v>
      </c>
      <c r="M8876">
        <v>475693.261</v>
      </c>
      <c r="N8876">
        <v>5.8999999999999997E-2</v>
      </c>
      <c r="O8876">
        <v>54.911999999999999</v>
      </c>
      <c r="P8876">
        <v>1.6799999999999999E-2</v>
      </c>
      <c r="Q8876">
        <v>8004387.8310000002</v>
      </c>
      <c r="R8876" t="s">
        <v>34</v>
      </c>
      <c r="T8876" t="s">
        <v>89</v>
      </c>
      <c r="V8876" t="s">
        <v>228</v>
      </c>
      <c r="Y8876" t="s">
        <v>107</v>
      </c>
    </row>
    <row r="8877" spans="1:25" x14ac:dyDescent="0.45">
      <c r="A8877" t="s">
        <v>335</v>
      </c>
      <c r="B8877" t="s">
        <v>718</v>
      </c>
      <c r="C8877">
        <v>54547</v>
      </c>
      <c r="D8877">
        <v>4</v>
      </c>
      <c r="F8877">
        <v>2012</v>
      </c>
      <c r="G8877">
        <v>6278</v>
      </c>
      <c r="H8877">
        <v>6230.77</v>
      </c>
      <c r="I8877">
        <v>1245433.74</v>
      </c>
      <c r="K8877">
        <v>2.7949999999999999</v>
      </c>
      <c r="L8877">
        <v>1E-3</v>
      </c>
      <c r="M8877">
        <v>553733.24800000002</v>
      </c>
      <c r="N8877">
        <v>5.8999999999999997E-2</v>
      </c>
      <c r="O8877">
        <v>57.716000000000001</v>
      </c>
      <c r="P8877">
        <v>1.37E-2</v>
      </c>
      <c r="Q8877">
        <v>9317622.0690000001</v>
      </c>
      <c r="R8877" t="s">
        <v>34</v>
      </c>
      <c r="T8877" t="s">
        <v>89</v>
      </c>
      <c r="V8877" t="s">
        <v>228</v>
      </c>
      <c r="Y8877" t="s">
        <v>107</v>
      </c>
    </row>
    <row r="8878" spans="1:25" x14ac:dyDescent="0.45">
      <c r="A8878" t="s">
        <v>335</v>
      </c>
      <c r="B8878" t="s">
        <v>718</v>
      </c>
      <c r="C8878">
        <v>54547</v>
      </c>
      <c r="D8878">
        <v>4</v>
      </c>
      <c r="F8878">
        <v>2013</v>
      </c>
      <c r="G8878">
        <v>6857</v>
      </c>
      <c r="H8878">
        <v>6809.74</v>
      </c>
      <c r="I8878">
        <v>1328792.33</v>
      </c>
      <c r="K8878">
        <v>3.0379999999999998</v>
      </c>
      <c r="L8878">
        <v>1E-3</v>
      </c>
      <c r="M8878">
        <v>601695.73100000003</v>
      </c>
      <c r="N8878">
        <v>5.8999999999999997E-2</v>
      </c>
      <c r="O8878">
        <v>62.643999999999998</v>
      </c>
      <c r="P8878">
        <v>1.3599999999999999E-2</v>
      </c>
      <c r="Q8878">
        <v>10124732.563999999</v>
      </c>
      <c r="R8878" t="s">
        <v>34</v>
      </c>
      <c r="T8878" t="s">
        <v>89</v>
      </c>
      <c r="V8878" t="s">
        <v>228</v>
      </c>
      <c r="Y8878" t="s">
        <v>107</v>
      </c>
    </row>
    <row r="8879" spans="1:25" x14ac:dyDescent="0.45">
      <c r="A8879" t="s">
        <v>335</v>
      </c>
      <c r="B8879" t="s">
        <v>718</v>
      </c>
      <c r="C8879">
        <v>54547</v>
      </c>
      <c r="D8879">
        <v>4</v>
      </c>
      <c r="F8879">
        <v>2014</v>
      </c>
      <c r="G8879">
        <v>7512</v>
      </c>
      <c r="H8879">
        <v>7477.86</v>
      </c>
      <c r="I8879">
        <v>1471257.84</v>
      </c>
      <c r="K8879">
        <v>3.351</v>
      </c>
      <c r="L8879">
        <v>1E-3</v>
      </c>
      <c r="M8879">
        <v>663836.853</v>
      </c>
      <c r="N8879">
        <v>5.8999999999999997E-2</v>
      </c>
      <c r="O8879">
        <v>70.227999999999994</v>
      </c>
      <c r="P8879">
        <v>1.35E-2</v>
      </c>
      <c r="Q8879">
        <v>11170365.787</v>
      </c>
      <c r="R8879" t="s">
        <v>34</v>
      </c>
      <c r="T8879" t="s">
        <v>89</v>
      </c>
      <c r="V8879" t="s">
        <v>228</v>
      </c>
      <c r="Y8879" t="s">
        <v>107</v>
      </c>
    </row>
    <row r="8880" spans="1:25" x14ac:dyDescent="0.45">
      <c r="A8880" t="s">
        <v>335</v>
      </c>
      <c r="B8880" t="s">
        <v>718</v>
      </c>
      <c r="C8880">
        <v>54547</v>
      </c>
      <c r="D8880">
        <v>4</v>
      </c>
      <c r="F8880">
        <v>2015</v>
      </c>
      <c r="G8880">
        <v>7995</v>
      </c>
      <c r="H8880">
        <v>7960.43</v>
      </c>
      <c r="I8880">
        <v>1609542.3</v>
      </c>
      <c r="K8880">
        <v>3.6360000000000001</v>
      </c>
      <c r="L8880">
        <v>1E-3</v>
      </c>
      <c r="M8880">
        <v>720211.26199999999</v>
      </c>
      <c r="N8880">
        <v>5.8999999999999997E-2</v>
      </c>
      <c r="O8880">
        <v>76.198999999999998</v>
      </c>
      <c r="P8880">
        <v>1.3299999999999999E-2</v>
      </c>
      <c r="Q8880">
        <v>12118928.753</v>
      </c>
      <c r="R8880" t="s">
        <v>34</v>
      </c>
      <c r="T8880" t="s">
        <v>89</v>
      </c>
      <c r="V8880" t="s">
        <v>228</v>
      </c>
      <c r="Y8880" t="s">
        <v>146</v>
      </c>
    </row>
    <row r="8881" spans="1:25" x14ac:dyDescent="0.45">
      <c r="A8881" t="s">
        <v>335</v>
      </c>
      <c r="B8881" t="s">
        <v>718</v>
      </c>
      <c r="C8881">
        <v>54547</v>
      </c>
      <c r="D8881">
        <v>4</v>
      </c>
      <c r="F8881">
        <v>2016</v>
      </c>
      <c r="G8881">
        <v>5536</v>
      </c>
      <c r="H8881">
        <v>5443.35</v>
      </c>
      <c r="I8881">
        <v>1096861.1200000001</v>
      </c>
      <c r="K8881">
        <v>2.4249999999999998</v>
      </c>
      <c r="L8881">
        <v>1E-3</v>
      </c>
      <c r="M8881">
        <v>480378.712</v>
      </c>
      <c r="N8881">
        <v>5.8999999999999997E-2</v>
      </c>
      <c r="O8881">
        <v>58.026000000000003</v>
      </c>
      <c r="P8881">
        <v>1.7500000000000002E-2</v>
      </c>
      <c r="Q8881">
        <v>8083267.8169999998</v>
      </c>
      <c r="R8881" t="s">
        <v>34</v>
      </c>
      <c r="T8881" t="s">
        <v>89</v>
      </c>
      <c r="V8881" t="s">
        <v>228</v>
      </c>
      <c r="Y8881" t="s">
        <v>146</v>
      </c>
    </row>
    <row r="8882" spans="1:25" x14ac:dyDescent="0.45">
      <c r="A8882" t="s">
        <v>335</v>
      </c>
      <c r="B8882" t="s">
        <v>718</v>
      </c>
      <c r="C8882">
        <v>54547</v>
      </c>
      <c r="D8882">
        <v>4</v>
      </c>
      <c r="F8882">
        <v>2017</v>
      </c>
      <c r="G8882">
        <v>5206</v>
      </c>
      <c r="H8882">
        <v>4966.07</v>
      </c>
      <c r="I8882">
        <v>1055980.6000000001</v>
      </c>
      <c r="K8882">
        <v>2.2999999999999998</v>
      </c>
      <c r="L8882">
        <v>1E-3</v>
      </c>
      <c r="M8882">
        <v>455618.44799999997</v>
      </c>
      <c r="N8882">
        <v>5.8999999999999997E-2</v>
      </c>
      <c r="O8882">
        <v>63.857999999999997</v>
      </c>
      <c r="P8882">
        <v>2.7300000000000001E-2</v>
      </c>
      <c r="Q8882">
        <v>7666631.6780000003</v>
      </c>
      <c r="R8882" t="s">
        <v>34</v>
      </c>
      <c r="T8882" t="s">
        <v>89</v>
      </c>
      <c r="V8882" t="s">
        <v>228</v>
      </c>
      <c r="Y8882" t="s">
        <v>147</v>
      </c>
    </row>
    <row r="8883" spans="1:25" x14ac:dyDescent="0.45">
      <c r="A8883" t="s">
        <v>335</v>
      </c>
      <c r="B8883" t="s">
        <v>718</v>
      </c>
      <c r="C8883">
        <v>54547</v>
      </c>
      <c r="D8883">
        <v>4</v>
      </c>
      <c r="F8883">
        <v>2018</v>
      </c>
      <c r="G8883">
        <v>7006</v>
      </c>
      <c r="H8883">
        <v>6726.93</v>
      </c>
      <c r="I8883">
        <v>1470905.64</v>
      </c>
      <c r="K8883">
        <v>3.1589999999999998</v>
      </c>
      <c r="L8883">
        <v>1E-3</v>
      </c>
      <c r="M8883">
        <v>625721.06700000004</v>
      </c>
      <c r="N8883">
        <v>5.8999999999999997E-2</v>
      </c>
      <c r="O8883">
        <v>85.513000000000005</v>
      </c>
      <c r="P8883">
        <v>2.4299999999999999E-2</v>
      </c>
      <c r="Q8883">
        <v>10528984.889</v>
      </c>
      <c r="R8883" t="s">
        <v>34</v>
      </c>
      <c r="T8883" t="s">
        <v>89</v>
      </c>
      <c r="V8883" t="s">
        <v>228</v>
      </c>
      <c r="Y8883" t="s">
        <v>147</v>
      </c>
    </row>
    <row r="8884" spans="1:25" x14ac:dyDescent="0.45">
      <c r="A8884" t="s">
        <v>335</v>
      </c>
      <c r="B8884" t="s">
        <v>718</v>
      </c>
      <c r="C8884">
        <v>54547</v>
      </c>
      <c r="D8884">
        <v>4</v>
      </c>
      <c r="F8884">
        <v>2019</v>
      </c>
      <c r="G8884">
        <v>5919</v>
      </c>
      <c r="H8884">
        <v>5639.2</v>
      </c>
      <c r="I8884">
        <v>1228221.8899999999</v>
      </c>
      <c r="K8884">
        <v>2.589</v>
      </c>
      <c r="L8884">
        <v>1E-3</v>
      </c>
      <c r="M8884">
        <v>512897.397</v>
      </c>
      <c r="N8884">
        <v>5.8999999999999997E-2</v>
      </c>
      <c r="O8884">
        <v>79.488</v>
      </c>
      <c r="P8884">
        <v>2.8199999999999999E-2</v>
      </c>
      <c r="Q8884">
        <v>8630472.2129999995</v>
      </c>
      <c r="R8884" t="s">
        <v>34</v>
      </c>
      <c r="T8884" t="s">
        <v>89</v>
      </c>
      <c r="V8884" t="s">
        <v>228</v>
      </c>
      <c r="Y8884" t="s">
        <v>147</v>
      </c>
    </row>
    <row r="8885" spans="1:25" x14ac:dyDescent="0.45">
      <c r="A8885" t="s">
        <v>335</v>
      </c>
      <c r="B8885" t="s">
        <v>718</v>
      </c>
      <c r="C8885">
        <v>54547</v>
      </c>
      <c r="D8885">
        <v>4</v>
      </c>
      <c r="F8885">
        <v>2020</v>
      </c>
      <c r="G8885">
        <v>4749</v>
      </c>
      <c r="H8885">
        <v>4574.71</v>
      </c>
      <c r="I8885">
        <v>991293.42</v>
      </c>
      <c r="K8885">
        <v>2.1160000000000001</v>
      </c>
      <c r="L8885">
        <v>1E-3</v>
      </c>
      <c r="M8885">
        <v>419151.66800000001</v>
      </c>
      <c r="N8885">
        <v>5.8999999999999997E-2</v>
      </c>
      <c r="O8885">
        <v>61.255000000000003</v>
      </c>
      <c r="P8885">
        <v>2.5000000000000001E-2</v>
      </c>
      <c r="Q8885">
        <v>7053021.9970000004</v>
      </c>
      <c r="R8885" t="s">
        <v>34</v>
      </c>
      <c r="T8885" t="s">
        <v>89</v>
      </c>
      <c r="V8885" t="s">
        <v>228</v>
      </c>
      <c r="Y8885" t="s">
        <v>147</v>
      </c>
    </row>
    <row r="8886" spans="1:25" x14ac:dyDescent="0.45">
      <c r="A8886" t="s">
        <v>335</v>
      </c>
      <c r="B8886" t="s">
        <v>718</v>
      </c>
      <c r="C8886">
        <v>54547</v>
      </c>
      <c r="D8886">
        <v>4</v>
      </c>
      <c r="F8886">
        <v>2021</v>
      </c>
      <c r="G8886">
        <v>3782</v>
      </c>
      <c r="H8886">
        <v>3653.13</v>
      </c>
      <c r="I8886">
        <v>787431.2</v>
      </c>
      <c r="K8886">
        <v>1.67</v>
      </c>
      <c r="L8886">
        <v>1E-3</v>
      </c>
      <c r="M8886">
        <v>330800.68300000002</v>
      </c>
      <c r="N8886">
        <v>5.8999999999999997E-2</v>
      </c>
      <c r="O8886">
        <v>40.113999999999997</v>
      </c>
      <c r="P8886">
        <v>2.1100000000000001E-2</v>
      </c>
      <c r="Q8886">
        <v>5566361.1270000003</v>
      </c>
      <c r="R8886" t="s">
        <v>34</v>
      </c>
      <c r="T8886" t="s">
        <v>89</v>
      </c>
      <c r="V8886" t="s">
        <v>228</v>
      </c>
      <c r="Y8886" t="s">
        <v>152</v>
      </c>
    </row>
    <row r="8887" spans="1:25" x14ac:dyDescent="0.45">
      <c r="A8887" t="s">
        <v>335</v>
      </c>
      <c r="B8887" t="s">
        <v>718</v>
      </c>
      <c r="C8887">
        <v>54547</v>
      </c>
      <c r="D8887">
        <v>4</v>
      </c>
      <c r="F8887">
        <v>2022</v>
      </c>
      <c r="G8887">
        <v>3982</v>
      </c>
      <c r="H8887">
        <v>3841.72</v>
      </c>
      <c r="I8887">
        <v>864111.28</v>
      </c>
      <c r="K8887">
        <v>1.827</v>
      </c>
      <c r="L8887">
        <v>1E-3</v>
      </c>
      <c r="M8887">
        <v>361825.66700000002</v>
      </c>
      <c r="N8887">
        <v>5.8999999999999997E-2</v>
      </c>
      <c r="O8887">
        <v>45.515999999999998</v>
      </c>
      <c r="P8887">
        <v>2.1399999999999999E-2</v>
      </c>
      <c r="Q8887">
        <v>6088447.6050000004</v>
      </c>
      <c r="R8887" t="s">
        <v>34</v>
      </c>
      <c r="T8887" t="s">
        <v>89</v>
      </c>
      <c r="V8887" t="s">
        <v>228</v>
      </c>
      <c r="Y8887" t="s">
        <v>152</v>
      </c>
    </row>
    <row r="8888" spans="1:25" x14ac:dyDescent="0.45">
      <c r="A8888" t="s">
        <v>335</v>
      </c>
      <c r="B8888" t="s">
        <v>718</v>
      </c>
      <c r="C8888">
        <v>54547</v>
      </c>
      <c r="D8888">
        <v>4</v>
      </c>
      <c r="F8888">
        <v>2023</v>
      </c>
      <c r="G8888">
        <v>4850</v>
      </c>
      <c r="H8888">
        <v>4708.37</v>
      </c>
      <c r="I8888">
        <v>1032775.57</v>
      </c>
      <c r="K8888">
        <v>2.25</v>
      </c>
      <c r="L8888">
        <v>1E-3</v>
      </c>
      <c r="M8888">
        <v>445629.77399999998</v>
      </c>
      <c r="N8888">
        <v>5.8999999999999997E-2</v>
      </c>
      <c r="O8888">
        <v>56.645000000000003</v>
      </c>
      <c r="P8888">
        <v>2.1899999999999999E-2</v>
      </c>
      <c r="Q8888">
        <v>7498615.0279999999</v>
      </c>
      <c r="R8888" t="s">
        <v>34</v>
      </c>
      <c r="T8888" t="s">
        <v>89</v>
      </c>
      <c r="V8888" t="s">
        <v>228</v>
      </c>
      <c r="Y8888" t="s">
        <v>152</v>
      </c>
    </row>
    <row r="8889" spans="1:25" x14ac:dyDescent="0.45">
      <c r="A8889" t="s">
        <v>335</v>
      </c>
      <c r="B8889" t="s">
        <v>718</v>
      </c>
      <c r="C8889">
        <v>54547</v>
      </c>
      <c r="D8889">
        <v>4</v>
      </c>
      <c r="F8889">
        <v>2024</v>
      </c>
      <c r="G8889">
        <v>3199</v>
      </c>
      <c r="H8889">
        <v>3126.03</v>
      </c>
      <c r="I8889">
        <v>718816.41</v>
      </c>
      <c r="K8889">
        <v>1.52</v>
      </c>
      <c r="L8889">
        <v>1E-3</v>
      </c>
      <c r="M8889">
        <v>301180.71799999999</v>
      </c>
      <c r="N8889">
        <v>5.8999999999999997E-2</v>
      </c>
      <c r="O8889">
        <v>40.918999999999997</v>
      </c>
      <c r="P8889">
        <v>2.1399999999999999E-2</v>
      </c>
      <c r="Q8889">
        <v>5067870.7120000003</v>
      </c>
      <c r="R8889" t="s">
        <v>34</v>
      </c>
      <c r="T8889" t="s">
        <v>89</v>
      </c>
      <c r="V8889" t="s">
        <v>228</v>
      </c>
      <c r="Y8889" t="s">
        <v>152</v>
      </c>
    </row>
    <row r="8890" spans="1:25" x14ac:dyDescent="0.45">
      <c r="A8890" t="s">
        <v>335</v>
      </c>
      <c r="B8890" t="s">
        <v>719</v>
      </c>
      <c r="C8890">
        <v>54574</v>
      </c>
      <c r="D8890">
        <v>1</v>
      </c>
      <c r="F8890">
        <v>2009</v>
      </c>
      <c r="G8890">
        <v>5312</v>
      </c>
      <c r="H8890">
        <v>5264.85</v>
      </c>
      <c r="I8890">
        <v>595736.9</v>
      </c>
      <c r="K8890">
        <v>1.538</v>
      </c>
      <c r="L8890">
        <v>1E-3</v>
      </c>
      <c r="M8890">
        <v>303807.62599999999</v>
      </c>
      <c r="N8890">
        <v>5.8999999999999997E-2</v>
      </c>
      <c r="O8890">
        <v>67.626000000000005</v>
      </c>
      <c r="P8890">
        <v>2.7799999999999998E-2</v>
      </c>
      <c r="Q8890">
        <v>5112091.5319999997</v>
      </c>
      <c r="R8890" t="s">
        <v>34</v>
      </c>
      <c r="T8890" t="s">
        <v>89</v>
      </c>
      <c r="V8890" t="s">
        <v>211</v>
      </c>
      <c r="Y8890" t="s">
        <v>107</v>
      </c>
    </row>
    <row r="8891" spans="1:25" x14ac:dyDescent="0.45">
      <c r="A8891" t="s">
        <v>335</v>
      </c>
      <c r="B8891" t="s">
        <v>719</v>
      </c>
      <c r="C8891">
        <v>54574</v>
      </c>
      <c r="D8891">
        <v>1</v>
      </c>
      <c r="F8891">
        <v>2010</v>
      </c>
      <c r="G8891">
        <v>2636</v>
      </c>
      <c r="H8891">
        <v>2513.69</v>
      </c>
      <c r="I8891">
        <v>257288.34</v>
      </c>
      <c r="K8891">
        <v>0.69699999999999995</v>
      </c>
      <c r="L8891">
        <v>1E-3</v>
      </c>
      <c r="M8891">
        <v>137971.95800000001</v>
      </c>
      <c r="N8891">
        <v>5.8999999999999997E-2</v>
      </c>
      <c r="O8891">
        <v>29.997</v>
      </c>
      <c r="P8891">
        <v>3.3399999999999999E-2</v>
      </c>
      <c r="Q8891">
        <v>2321512.35</v>
      </c>
      <c r="R8891" t="s">
        <v>34</v>
      </c>
      <c r="T8891" t="s">
        <v>89</v>
      </c>
      <c r="V8891" t="s">
        <v>211</v>
      </c>
      <c r="Y8891" t="s">
        <v>107</v>
      </c>
    </row>
    <row r="8892" spans="1:25" x14ac:dyDescent="0.45">
      <c r="A8892" t="s">
        <v>335</v>
      </c>
      <c r="B8892" t="s">
        <v>719</v>
      </c>
      <c r="C8892">
        <v>54574</v>
      </c>
      <c r="D8892">
        <v>1</v>
      </c>
      <c r="F8892">
        <v>2011</v>
      </c>
      <c r="G8892">
        <v>2734</v>
      </c>
      <c r="H8892">
        <v>2612.27</v>
      </c>
      <c r="I8892">
        <v>277722.05</v>
      </c>
      <c r="K8892">
        <v>0.74399999999999999</v>
      </c>
      <c r="L8892">
        <v>1E-3</v>
      </c>
      <c r="M8892">
        <v>147438.77100000001</v>
      </c>
      <c r="N8892">
        <v>5.8999999999999997E-2</v>
      </c>
      <c r="O8892">
        <v>35.68</v>
      </c>
      <c r="P8892">
        <v>3.73E-2</v>
      </c>
      <c r="Q8892">
        <v>2480981.503</v>
      </c>
      <c r="R8892" t="s">
        <v>34</v>
      </c>
      <c r="T8892" t="s">
        <v>89</v>
      </c>
      <c r="V8892" t="s">
        <v>211</v>
      </c>
      <c r="Y8892" t="s">
        <v>107</v>
      </c>
    </row>
    <row r="8893" spans="1:25" x14ac:dyDescent="0.45">
      <c r="A8893" t="s">
        <v>335</v>
      </c>
      <c r="B8893" t="s">
        <v>719</v>
      </c>
      <c r="C8893">
        <v>54574</v>
      </c>
      <c r="D8893">
        <v>1</v>
      </c>
      <c r="F8893">
        <v>2012</v>
      </c>
      <c r="G8893">
        <v>2785</v>
      </c>
      <c r="H8893">
        <v>2652.18</v>
      </c>
      <c r="I8893">
        <v>255197.29</v>
      </c>
      <c r="K8893">
        <v>0.68200000000000005</v>
      </c>
      <c r="L8893">
        <v>1E-3</v>
      </c>
      <c r="M8893">
        <v>135135.76199999999</v>
      </c>
      <c r="N8893">
        <v>5.8999999999999997E-2</v>
      </c>
      <c r="O8893">
        <v>31.010999999999999</v>
      </c>
      <c r="P8893">
        <v>3.6600000000000001E-2</v>
      </c>
      <c r="Q8893">
        <v>2273900.11</v>
      </c>
      <c r="R8893" t="s">
        <v>34</v>
      </c>
      <c r="T8893" t="s">
        <v>89</v>
      </c>
      <c r="V8893" t="s">
        <v>211</v>
      </c>
      <c r="Y8893" t="s">
        <v>107</v>
      </c>
    </row>
    <row r="8894" spans="1:25" x14ac:dyDescent="0.45">
      <c r="A8894" t="s">
        <v>335</v>
      </c>
      <c r="B8894" t="s">
        <v>719</v>
      </c>
      <c r="C8894">
        <v>54574</v>
      </c>
      <c r="D8894">
        <v>1</v>
      </c>
      <c r="F8894">
        <v>2013</v>
      </c>
      <c r="G8894">
        <v>3429</v>
      </c>
      <c r="H8894">
        <v>3334.12</v>
      </c>
      <c r="I8894">
        <v>331821.18</v>
      </c>
      <c r="K8894">
        <v>0.90500000000000003</v>
      </c>
      <c r="L8894">
        <v>1E-3</v>
      </c>
      <c r="M8894">
        <v>179301.24799999999</v>
      </c>
      <c r="N8894">
        <v>5.8999999999999997E-2</v>
      </c>
      <c r="O8894">
        <v>38.941000000000003</v>
      </c>
      <c r="P8894">
        <v>3.2099999999999997E-2</v>
      </c>
      <c r="Q8894">
        <v>3017031.3829999999</v>
      </c>
      <c r="R8894" t="s">
        <v>34</v>
      </c>
      <c r="T8894" t="s">
        <v>89</v>
      </c>
      <c r="V8894" t="s">
        <v>211</v>
      </c>
      <c r="Y8894" t="s">
        <v>107</v>
      </c>
    </row>
    <row r="8895" spans="1:25" x14ac:dyDescent="0.45">
      <c r="A8895" t="s">
        <v>335</v>
      </c>
      <c r="B8895" t="s">
        <v>719</v>
      </c>
      <c r="C8895">
        <v>54574</v>
      </c>
      <c r="D8895">
        <v>1</v>
      </c>
      <c r="F8895">
        <v>2014</v>
      </c>
      <c r="G8895">
        <v>617</v>
      </c>
      <c r="H8895">
        <v>589.30999999999995</v>
      </c>
      <c r="I8895">
        <v>55807.13</v>
      </c>
      <c r="K8895">
        <v>0.151</v>
      </c>
      <c r="L8895">
        <v>1E-3</v>
      </c>
      <c r="M8895">
        <v>29837.383000000002</v>
      </c>
      <c r="N8895">
        <v>5.8999999999999997E-2</v>
      </c>
      <c r="O8895">
        <v>8.6509999999999998</v>
      </c>
      <c r="P8895">
        <v>4.4600000000000001E-2</v>
      </c>
      <c r="Q8895">
        <v>502092.55300000001</v>
      </c>
      <c r="R8895" t="s">
        <v>34</v>
      </c>
      <c r="T8895" t="s">
        <v>89</v>
      </c>
      <c r="V8895" t="s">
        <v>211</v>
      </c>
      <c r="Y8895" t="s">
        <v>107</v>
      </c>
    </row>
    <row r="8896" spans="1:25" x14ac:dyDescent="0.45">
      <c r="A8896" t="s">
        <v>335</v>
      </c>
      <c r="B8896" t="s">
        <v>719</v>
      </c>
      <c r="C8896">
        <v>54574</v>
      </c>
      <c r="D8896">
        <v>1</v>
      </c>
      <c r="F8896">
        <v>2015</v>
      </c>
      <c r="G8896">
        <v>1558</v>
      </c>
      <c r="H8896">
        <v>1463.49</v>
      </c>
      <c r="I8896">
        <v>145769.5</v>
      </c>
      <c r="K8896">
        <v>0.39800000000000002</v>
      </c>
      <c r="L8896">
        <v>1E-3</v>
      </c>
      <c r="M8896">
        <v>78899.236000000004</v>
      </c>
      <c r="N8896">
        <v>5.8999999999999997E-2</v>
      </c>
      <c r="O8896">
        <v>20.887</v>
      </c>
      <c r="P8896">
        <v>4.2700000000000002E-2</v>
      </c>
      <c r="Q8896">
        <v>1327638.794</v>
      </c>
      <c r="R8896" t="s">
        <v>34</v>
      </c>
      <c r="T8896" t="s">
        <v>89</v>
      </c>
      <c r="V8896" t="s">
        <v>211</v>
      </c>
      <c r="Y8896" t="s">
        <v>146</v>
      </c>
    </row>
    <row r="8897" spans="1:25" x14ac:dyDescent="0.45">
      <c r="A8897" t="s">
        <v>335</v>
      </c>
      <c r="B8897" t="s">
        <v>719</v>
      </c>
      <c r="C8897">
        <v>54574</v>
      </c>
      <c r="D8897">
        <v>1</v>
      </c>
      <c r="F8897">
        <v>2016</v>
      </c>
      <c r="G8897">
        <v>769</v>
      </c>
      <c r="H8897">
        <v>722.38</v>
      </c>
      <c r="I8897">
        <v>60291.71</v>
      </c>
      <c r="K8897">
        <v>0.16900000000000001</v>
      </c>
      <c r="L8897">
        <v>1E-3</v>
      </c>
      <c r="M8897">
        <v>33544.190999999999</v>
      </c>
      <c r="N8897">
        <v>5.8999999999999997E-2</v>
      </c>
      <c r="O8897">
        <v>9.0869999999999997</v>
      </c>
      <c r="P8897">
        <v>4.2599999999999999E-2</v>
      </c>
      <c r="Q8897">
        <v>564457.61600000004</v>
      </c>
      <c r="R8897" t="s">
        <v>34</v>
      </c>
      <c r="T8897" t="s">
        <v>89</v>
      </c>
      <c r="V8897" t="s">
        <v>211</v>
      </c>
      <c r="Y8897" t="s">
        <v>146</v>
      </c>
    </row>
    <row r="8898" spans="1:25" x14ac:dyDescent="0.45">
      <c r="A8898" t="s">
        <v>335</v>
      </c>
      <c r="B8898" t="s">
        <v>719</v>
      </c>
      <c r="C8898">
        <v>54574</v>
      </c>
      <c r="D8898">
        <v>1</v>
      </c>
      <c r="F8898">
        <v>2017</v>
      </c>
      <c r="G8898">
        <v>608</v>
      </c>
      <c r="H8898">
        <v>578.76</v>
      </c>
      <c r="I8898">
        <v>53320.07</v>
      </c>
      <c r="K8898">
        <v>0.151</v>
      </c>
      <c r="L8898">
        <v>1E-3</v>
      </c>
      <c r="M8898">
        <v>29867.546999999999</v>
      </c>
      <c r="N8898">
        <v>5.8999999999999997E-2</v>
      </c>
      <c r="O8898">
        <v>7.36</v>
      </c>
      <c r="P8898">
        <v>3.8899999999999997E-2</v>
      </c>
      <c r="Q8898">
        <v>502588.88900000002</v>
      </c>
      <c r="R8898" t="s">
        <v>34</v>
      </c>
      <c r="T8898" t="s">
        <v>89</v>
      </c>
      <c r="V8898" t="s">
        <v>211</v>
      </c>
      <c r="Y8898" t="s">
        <v>147</v>
      </c>
    </row>
    <row r="8899" spans="1:25" x14ac:dyDescent="0.45">
      <c r="A8899" t="s">
        <v>335</v>
      </c>
      <c r="B8899" t="s">
        <v>719</v>
      </c>
      <c r="C8899">
        <v>54574</v>
      </c>
      <c r="D8899">
        <v>1</v>
      </c>
      <c r="F8899">
        <v>2018</v>
      </c>
      <c r="G8899">
        <v>317</v>
      </c>
      <c r="H8899">
        <v>301.70999999999998</v>
      </c>
      <c r="I8899">
        <v>33681.5</v>
      </c>
      <c r="K8899">
        <v>9.4E-2</v>
      </c>
      <c r="L8899">
        <v>1E-3</v>
      </c>
      <c r="M8899">
        <v>18581.271000000001</v>
      </c>
      <c r="N8899">
        <v>5.8999999999999997E-2</v>
      </c>
      <c r="O8899">
        <v>4.7480000000000002</v>
      </c>
      <c r="P8899">
        <v>4.02E-2</v>
      </c>
      <c r="Q8899">
        <v>312670.647</v>
      </c>
      <c r="R8899" t="s">
        <v>34</v>
      </c>
      <c r="T8899" t="s">
        <v>89</v>
      </c>
      <c r="V8899" t="s">
        <v>211</v>
      </c>
      <c r="Y8899" t="s">
        <v>147</v>
      </c>
    </row>
    <row r="8900" spans="1:25" x14ac:dyDescent="0.45">
      <c r="A8900" t="s">
        <v>335</v>
      </c>
      <c r="B8900" t="s">
        <v>719</v>
      </c>
      <c r="C8900">
        <v>54574</v>
      </c>
      <c r="D8900">
        <v>1</v>
      </c>
      <c r="F8900">
        <v>2019</v>
      </c>
      <c r="G8900">
        <v>712</v>
      </c>
      <c r="H8900">
        <v>686.88</v>
      </c>
      <c r="I8900">
        <v>72748.62</v>
      </c>
      <c r="K8900">
        <v>0.19800000000000001</v>
      </c>
      <c r="L8900">
        <v>1E-3</v>
      </c>
      <c r="M8900">
        <v>39149.357000000004</v>
      </c>
      <c r="N8900">
        <v>5.8999999999999997E-2</v>
      </c>
      <c r="O8900">
        <v>9.3390000000000004</v>
      </c>
      <c r="P8900">
        <v>3.78E-2</v>
      </c>
      <c r="Q8900">
        <v>658762.97900000005</v>
      </c>
      <c r="R8900" t="s">
        <v>34</v>
      </c>
      <c r="T8900" t="s">
        <v>89</v>
      </c>
      <c r="V8900" t="s">
        <v>211</v>
      </c>
      <c r="Y8900" t="s">
        <v>147</v>
      </c>
    </row>
    <row r="8901" spans="1:25" x14ac:dyDescent="0.45">
      <c r="A8901" t="s">
        <v>335</v>
      </c>
      <c r="B8901" t="s">
        <v>719</v>
      </c>
      <c r="C8901">
        <v>54574</v>
      </c>
      <c r="D8901">
        <v>1</v>
      </c>
      <c r="F8901">
        <v>2020</v>
      </c>
      <c r="G8901">
        <v>271</v>
      </c>
      <c r="H8901">
        <v>253.68</v>
      </c>
      <c r="I8901">
        <v>22697.07</v>
      </c>
      <c r="K8901">
        <v>6.2E-2</v>
      </c>
      <c r="L8901">
        <v>1E-3</v>
      </c>
      <c r="M8901">
        <v>12336.61</v>
      </c>
      <c r="N8901">
        <v>5.8999999999999997E-2</v>
      </c>
      <c r="O8901">
        <v>3.448</v>
      </c>
      <c r="P8901">
        <v>4.6899999999999997E-2</v>
      </c>
      <c r="Q8901">
        <v>207580.00099999999</v>
      </c>
      <c r="R8901" t="s">
        <v>34</v>
      </c>
      <c r="T8901" t="s">
        <v>89</v>
      </c>
      <c r="V8901" t="s">
        <v>211</v>
      </c>
      <c r="Y8901" t="s">
        <v>147</v>
      </c>
    </row>
    <row r="8902" spans="1:25" x14ac:dyDescent="0.45">
      <c r="A8902" t="s">
        <v>335</v>
      </c>
      <c r="B8902" t="s">
        <v>719</v>
      </c>
      <c r="C8902">
        <v>54574</v>
      </c>
      <c r="D8902">
        <v>1</v>
      </c>
      <c r="F8902">
        <v>2021</v>
      </c>
      <c r="G8902">
        <v>427</v>
      </c>
      <c r="H8902">
        <v>406.19</v>
      </c>
      <c r="I8902">
        <v>36895.29</v>
      </c>
      <c r="K8902">
        <v>0.105</v>
      </c>
      <c r="L8902">
        <v>1E-3</v>
      </c>
      <c r="M8902">
        <v>20734.378000000001</v>
      </c>
      <c r="N8902">
        <v>5.8999999999999997E-2</v>
      </c>
      <c r="O8902">
        <v>5.4359999999999999</v>
      </c>
      <c r="P8902">
        <v>4.2000000000000003E-2</v>
      </c>
      <c r="Q8902">
        <v>348892.12599999999</v>
      </c>
      <c r="R8902" t="s">
        <v>34</v>
      </c>
      <c r="T8902" t="s">
        <v>89</v>
      </c>
      <c r="V8902" t="s">
        <v>211</v>
      </c>
      <c r="Y8902" t="s">
        <v>152</v>
      </c>
    </row>
    <row r="8903" spans="1:25" x14ac:dyDescent="0.45">
      <c r="A8903" t="s">
        <v>335</v>
      </c>
      <c r="B8903" t="s">
        <v>719</v>
      </c>
      <c r="C8903">
        <v>54574</v>
      </c>
      <c r="D8903">
        <v>1</v>
      </c>
      <c r="F8903">
        <v>2022</v>
      </c>
      <c r="G8903">
        <v>1060</v>
      </c>
      <c r="H8903">
        <v>1003.42</v>
      </c>
      <c r="I8903">
        <v>81024.399999999994</v>
      </c>
      <c r="K8903">
        <v>0.24099999999999999</v>
      </c>
      <c r="L8903">
        <v>1E-3</v>
      </c>
      <c r="M8903">
        <v>47764.245999999999</v>
      </c>
      <c r="N8903">
        <v>5.8999999999999997E-2</v>
      </c>
      <c r="O8903">
        <v>13.236000000000001</v>
      </c>
      <c r="P8903">
        <v>4.4499999999999998E-2</v>
      </c>
      <c r="Q8903">
        <v>803701.92</v>
      </c>
      <c r="R8903" t="s">
        <v>34</v>
      </c>
      <c r="T8903" t="s">
        <v>89</v>
      </c>
      <c r="V8903" t="s">
        <v>211</v>
      </c>
      <c r="Y8903" t="s">
        <v>152</v>
      </c>
    </row>
    <row r="8904" spans="1:25" x14ac:dyDescent="0.45">
      <c r="A8904" t="s">
        <v>335</v>
      </c>
      <c r="B8904" t="s">
        <v>719</v>
      </c>
      <c r="C8904">
        <v>54574</v>
      </c>
      <c r="D8904">
        <v>1</v>
      </c>
      <c r="F8904">
        <v>2023</v>
      </c>
      <c r="G8904">
        <v>2715</v>
      </c>
      <c r="H8904">
        <v>2605.6</v>
      </c>
      <c r="I8904">
        <v>198538.26</v>
      </c>
      <c r="K8904">
        <v>0.58199999999999996</v>
      </c>
      <c r="L8904">
        <v>1E-3</v>
      </c>
      <c r="M8904">
        <v>115183.56200000001</v>
      </c>
      <c r="N8904">
        <v>5.8999999999999997E-2</v>
      </c>
      <c r="O8904">
        <v>26.539000000000001</v>
      </c>
      <c r="P8904">
        <v>3.49E-2</v>
      </c>
      <c r="Q8904">
        <v>1938219.395</v>
      </c>
      <c r="R8904" t="s">
        <v>34</v>
      </c>
      <c r="T8904" t="s">
        <v>89</v>
      </c>
      <c r="V8904" t="s">
        <v>211</v>
      </c>
      <c r="Y8904" t="s">
        <v>152</v>
      </c>
    </row>
    <row r="8905" spans="1:25" x14ac:dyDescent="0.45">
      <c r="A8905" t="s">
        <v>335</v>
      </c>
      <c r="B8905" t="s">
        <v>719</v>
      </c>
      <c r="C8905">
        <v>54574</v>
      </c>
      <c r="D8905">
        <v>1</v>
      </c>
      <c r="F8905">
        <v>2024</v>
      </c>
      <c r="G8905">
        <v>1782</v>
      </c>
      <c r="H8905">
        <v>1704.78</v>
      </c>
      <c r="I8905">
        <v>138629.93</v>
      </c>
      <c r="K8905">
        <v>0.4</v>
      </c>
      <c r="L8905">
        <v>1E-3</v>
      </c>
      <c r="M8905">
        <v>79169.451000000001</v>
      </c>
      <c r="N8905">
        <v>5.8999999999999997E-2</v>
      </c>
      <c r="O8905">
        <v>16.847999999999999</v>
      </c>
      <c r="P8905">
        <v>3.2899999999999999E-2</v>
      </c>
      <c r="Q8905">
        <v>1332119.612</v>
      </c>
      <c r="R8905" t="s">
        <v>34</v>
      </c>
      <c r="T8905" t="s">
        <v>89</v>
      </c>
      <c r="V8905" t="s">
        <v>211</v>
      </c>
      <c r="Y8905" t="s">
        <v>152</v>
      </c>
    </row>
    <row r="8906" spans="1:25" x14ac:dyDescent="0.45">
      <c r="A8906" t="s">
        <v>335</v>
      </c>
      <c r="B8906" t="s">
        <v>719</v>
      </c>
      <c r="C8906">
        <v>54574</v>
      </c>
      <c r="D8906">
        <v>2</v>
      </c>
      <c r="F8906">
        <v>2009</v>
      </c>
      <c r="G8906">
        <v>5533</v>
      </c>
      <c r="H8906">
        <v>5456.32</v>
      </c>
      <c r="I8906">
        <v>601884.12</v>
      </c>
      <c r="K8906">
        <v>1.4770000000000001</v>
      </c>
      <c r="L8906">
        <v>1E-3</v>
      </c>
      <c r="M8906">
        <v>290984.94199999998</v>
      </c>
      <c r="N8906">
        <v>5.8999999999999997E-2</v>
      </c>
      <c r="O8906">
        <v>69.233000000000004</v>
      </c>
      <c r="P8906">
        <v>2.9499999999999998E-2</v>
      </c>
      <c r="Q8906">
        <v>4896356.6550000003</v>
      </c>
      <c r="R8906" t="s">
        <v>34</v>
      </c>
      <c r="T8906" t="s">
        <v>89</v>
      </c>
      <c r="V8906" t="s">
        <v>211</v>
      </c>
      <c r="Y8906" t="s">
        <v>107</v>
      </c>
    </row>
    <row r="8907" spans="1:25" x14ac:dyDescent="0.45">
      <c r="A8907" t="s">
        <v>335</v>
      </c>
      <c r="B8907" t="s">
        <v>719</v>
      </c>
      <c r="C8907">
        <v>54574</v>
      </c>
      <c r="D8907">
        <v>2</v>
      </c>
      <c r="F8907">
        <v>2010</v>
      </c>
      <c r="G8907">
        <v>1603</v>
      </c>
      <c r="H8907">
        <v>1543.97</v>
      </c>
      <c r="I8907">
        <v>152993.53</v>
      </c>
      <c r="K8907">
        <v>0.38800000000000001</v>
      </c>
      <c r="L8907">
        <v>1E-3</v>
      </c>
      <c r="M8907">
        <v>76771.89</v>
      </c>
      <c r="N8907">
        <v>5.91E-2</v>
      </c>
      <c r="O8907">
        <v>17.741</v>
      </c>
      <c r="P8907">
        <v>3.3799999999999997E-2</v>
      </c>
      <c r="Q8907">
        <v>1291783.2120000001</v>
      </c>
      <c r="R8907" t="s">
        <v>34</v>
      </c>
      <c r="T8907" t="s">
        <v>89</v>
      </c>
      <c r="V8907" t="s">
        <v>211</v>
      </c>
      <c r="Y8907" t="s">
        <v>107</v>
      </c>
    </row>
    <row r="8908" spans="1:25" x14ac:dyDescent="0.45">
      <c r="A8908" t="s">
        <v>335</v>
      </c>
      <c r="B8908" t="s">
        <v>719</v>
      </c>
      <c r="C8908">
        <v>54574</v>
      </c>
      <c r="D8908">
        <v>2</v>
      </c>
      <c r="F8908">
        <v>2011</v>
      </c>
      <c r="G8908">
        <v>1014</v>
      </c>
      <c r="H8908">
        <v>976.56</v>
      </c>
      <c r="I8908">
        <v>109928.35</v>
      </c>
      <c r="K8908">
        <v>0.28100000000000003</v>
      </c>
      <c r="L8908">
        <v>1E-3</v>
      </c>
      <c r="M8908">
        <v>55721.277999999998</v>
      </c>
      <c r="N8908">
        <v>5.8999999999999997E-2</v>
      </c>
      <c r="O8908">
        <v>13.598000000000001</v>
      </c>
      <c r="P8908">
        <v>3.6900000000000002E-2</v>
      </c>
      <c r="Q8908">
        <v>937608.65700000001</v>
      </c>
      <c r="R8908" t="s">
        <v>34</v>
      </c>
      <c r="T8908" t="s">
        <v>89</v>
      </c>
      <c r="V8908" t="s">
        <v>211</v>
      </c>
      <c r="Y8908" t="s">
        <v>107</v>
      </c>
    </row>
    <row r="8909" spans="1:25" x14ac:dyDescent="0.45">
      <c r="A8909" t="s">
        <v>335</v>
      </c>
      <c r="B8909" t="s">
        <v>719</v>
      </c>
      <c r="C8909">
        <v>54574</v>
      </c>
      <c r="D8909">
        <v>2</v>
      </c>
      <c r="F8909">
        <v>2012</v>
      </c>
      <c r="G8909">
        <v>2256</v>
      </c>
      <c r="H8909">
        <v>2154.58</v>
      </c>
      <c r="I8909">
        <v>207551.69</v>
      </c>
      <c r="K8909">
        <v>0.55400000000000005</v>
      </c>
      <c r="L8909">
        <v>1E-3</v>
      </c>
      <c r="M8909">
        <v>109647.046</v>
      </c>
      <c r="N8909">
        <v>5.8999999999999997E-2</v>
      </c>
      <c r="O8909">
        <v>28.370999999999999</v>
      </c>
      <c r="P8909">
        <v>4.0099999999999997E-2</v>
      </c>
      <c r="Q8909">
        <v>1845020.7250000001</v>
      </c>
      <c r="R8909" t="s">
        <v>34</v>
      </c>
      <c r="T8909" t="s">
        <v>89</v>
      </c>
      <c r="V8909" t="s">
        <v>211</v>
      </c>
      <c r="Y8909" t="s">
        <v>107</v>
      </c>
    </row>
    <row r="8910" spans="1:25" x14ac:dyDescent="0.45">
      <c r="A8910" t="s">
        <v>335</v>
      </c>
      <c r="B8910" t="s">
        <v>719</v>
      </c>
      <c r="C8910">
        <v>54574</v>
      </c>
      <c r="D8910">
        <v>2</v>
      </c>
      <c r="F8910">
        <v>2013</v>
      </c>
      <c r="G8910">
        <v>1674</v>
      </c>
      <c r="H8910">
        <v>1622.05</v>
      </c>
      <c r="I8910">
        <v>164444.68</v>
      </c>
      <c r="K8910">
        <v>0.46</v>
      </c>
      <c r="L8910">
        <v>1E-3</v>
      </c>
      <c r="M8910">
        <v>91094.176999999996</v>
      </c>
      <c r="N8910">
        <v>5.8999999999999997E-2</v>
      </c>
      <c r="O8910">
        <v>21.936</v>
      </c>
      <c r="P8910">
        <v>3.4799999999999998E-2</v>
      </c>
      <c r="Q8910">
        <v>1532828.379</v>
      </c>
      <c r="R8910" t="s">
        <v>34</v>
      </c>
      <c r="T8910" t="s">
        <v>89</v>
      </c>
      <c r="V8910" t="s">
        <v>211</v>
      </c>
      <c r="Y8910" t="s">
        <v>107</v>
      </c>
    </row>
    <row r="8911" spans="1:25" x14ac:dyDescent="0.45">
      <c r="A8911" t="s">
        <v>335</v>
      </c>
      <c r="B8911" t="s">
        <v>719</v>
      </c>
      <c r="C8911">
        <v>54574</v>
      </c>
      <c r="D8911">
        <v>2</v>
      </c>
      <c r="F8911">
        <v>2014</v>
      </c>
      <c r="G8911">
        <v>1325</v>
      </c>
      <c r="H8911">
        <v>1316.25</v>
      </c>
      <c r="I8911">
        <v>171383.44</v>
      </c>
      <c r="K8911">
        <v>0.48799999999999999</v>
      </c>
      <c r="L8911">
        <v>1E-3</v>
      </c>
      <c r="M8911">
        <v>96684.536999999997</v>
      </c>
      <c r="N8911">
        <v>5.8999999999999997E-2</v>
      </c>
      <c r="O8911">
        <v>19.568000000000001</v>
      </c>
      <c r="P8911">
        <v>2.5600000000000001E-2</v>
      </c>
      <c r="Q8911">
        <v>1626912.493</v>
      </c>
      <c r="R8911" t="s">
        <v>34</v>
      </c>
      <c r="T8911" t="s">
        <v>89</v>
      </c>
      <c r="V8911" t="s">
        <v>211</v>
      </c>
      <c r="Y8911" t="s">
        <v>107</v>
      </c>
    </row>
    <row r="8912" spans="1:25" x14ac:dyDescent="0.45">
      <c r="A8912" t="s">
        <v>335</v>
      </c>
      <c r="B8912" t="s">
        <v>719</v>
      </c>
      <c r="C8912">
        <v>54574</v>
      </c>
      <c r="D8912">
        <v>2</v>
      </c>
      <c r="F8912">
        <v>2015</v>
      </c>
      <c r="G8912">
        <v>523</v>
      </c>
      <c r="H8912">
        <v>468.4</v>
      </c>
      <c r="I8912">
        <v>45467.08</v>
      </c>
      <c r="K8912">
        <v>0.122</v>
      </c>
      <c r="L8912">
        <v>1E-3</v>
      </c>
      <c r="M8912">
        <v>24139.692999999999</v>
      </c>
      <c r="N8912">
        <v>5.91E-2</v>
      </c>
      <c r="O8912">
        <v>6.7629999999999999</v>
      </c>
      <c r="P8912">
        <v>5.0700000000000002E-2</v>
      </c>
      <c r="Q8912">
        <v>406206.58</v>
      </c>
      <c r="R8912" t="s">
        <v>34</v>
      </c>
      <c r="T8912" t="s">
        <v>89</v>
      </c>
      <c r="V8912" t="s">
        <v>211</v>
      </c>
      <c r="Y8912" t="s">
        <v>146</v>
      </c>
    </row>
    <row r="8913" spans="1:25" x14ac:dyDescent="0.45">
      <c r="A8913" t="s">
        <v>335</v>
      </c>
      <c r="B8913" t="s">
        <v>719</v>
      </c>
      <c r="C8913">
        <v>54574</v>
      </c>
      <c r="D8913">
        <v>2</v>
      </c>
      <c r="F8913">
        <v>2016</v>
      </c>
      <c r="G8913">
        <v>337</v>
      </c>
      <c r="H8913">
        <v>315.56</v>
      </c>
      <c r="I8913">
        <v>29598.93</v>
      </c>
      <c r="K8913">
        <v>8.1000000000000003E-2</v>
      </c>
      <c r="L8913">
        <v>1E-3</v>
      </c>
      <c r="M8913">
        <v>16062.901</v>
      </c>
      <c r="N8913">
        <v>5.8999999999999997E-2</v>
      </c>
      <c r="O8913">
        <v>4.4219999999999997</v>
      </c>
      <c r="P8913">
        <v>4.2900000000000001E-2</v>
      </c>
      <c r="Q8913">
        <v>270281.745</v>
      </c>
      <c r="R8913" t="s">
        <v>34</v>
      </c>
      <c r="T8913" t="s">
        <v>89</v>
      </c>
      <c r="V8913" t="s">
        <v>211</v>
      </c>
      <c r="Y8913" t="s">
        <v>146</v>
      </c>
    </row>
    <row r="8914" spans="1:25" x14ac:dyDescent="0.45">
      <c r="A8914" t="s">
        <v>335</v>
      </c>
      <c r="B8914" t="s">
        <v>719</v>
      </c>
      <c r="C8914">
        <v>54574</v>
      </c>
      <c r="D8914">
        <v>2</v>
      </c>
      <c r="F8914">
        <v>2017</v>
      </c>
      <c r="G8914">
        <v>83</v>
      </c>
      <c r="H8914">
        <v>76</v>
      </c>
      <c r="I8914">
        <v>6938.14</v>
      </c>
      <c r="K8914">
        <v>1.9E-2</v>
      </c>
      <c r="L8914">
        <v>1E-3</v>
      </c>
      <c r="M8914">
        <v>3821.145</v>
      </c>
      <c r="N8914">
        <v>5.8999999999999997E-2</v>
      </c>
      <c r="O8914">
        <v>0.98099999999999998</v>
      </c>
      <c r="P8914">
        <v>4.2599999999999999E-2</v>
      </c>
      <c r="Q8914">
        <v>64305.597999999998</v>
      </c>
      <c r="R8914" t="s">
        <v>34</v>
      </c>
      <c r="T8914" t="s">
        <v>89</v>
      </c>
      <c r="V8914" t="s">
        <v>211</v>
      </c>
      <c r="Y8914" t="s">
        <v>147</v>
      </c>
    </row>
    <row r="8915" spans="1:25" x14ac:dyDescent="0.45">
      <c r="A8915" t="s">
        <v>335</v>
      </c>
      <c r="B8915" t="s">
        <v>719</v>
      </c>
      <c r="C8915">
        <v>54574</v>
      </c>
      <c r="D8915">
        <v>2</v>
      </c>
      <c r="F8915">
        <v>2018</v>
      </c>
      <c r="G8915">
        <v>482</v>
      </c>
      <c r="H8915">
        <v>456.81</v>
      </c>
      <c r="I8915">
        <v>38308.22</v>
      </c>
      <c r="K8915">
        <v>0.107</v>
      </c>
      <c r="L8915">
        <v>1E-3</v>
      </c>
      <c r="M8915">
        <v>21181.798999999999</v>
      </c>
      <c r="N8915">
        <v>5.8999999999999997E-2</v>
      </c>
      <c r="O8915">
        <v>5.569</v>
      </c>
      <c r="P8915">
        <v>4.1500000000000002E-2</v>
      </c>
      <c r="Q8915">
        <v>356429.30599999998</v>
      </c>
      <c r="R8915" t="s">
        <v>34</v>
      </c>
      <c r="T8915" t="s">
        <v>89</v>
      </c>
      <c r="V8915" t="s">
        <v>211</v>
      </c>
      <c r="Y8915" t="s">
        <v>147</v>
      </c>
    </row>
    <row r="8916" spans="1:25" x14ac:dyDescent="0.45">
      <c r="A8916" t="s">
        <v>335</v>
      </c>
      <c r="B8916" t="s">
        <v>719</v>
      </c>
      <c r="C8916">
        <v>54574</v>
      </c>
      <c r="D8916">
        <v>2</v>
      </c>
      <c r="F8916">
        <v>2019</v>
      </c>
      <c r="G8916">
        <v>119</v>
      </c>
      <c r="H8916">
        <v>112.06</v>
      </c>
      <c r="I8916">
        <v>12395.39</v>
      </c>
      <c r="K8916">
        <v>3.3000000000000002E-2</v>
      </c>
      <c r="L8916">
        <v>1E-3</v>
      </c>
      <c r="M8916">
        <v>6598.8249999999998</v>
      </c>
      <c r="N8916">
        <v>5.8999999999999997E-2</v>
      </c>
      <c r="O8916">
        <v>1.605</v>
      </c>
      <c r="P8916">
        <v>4.0300000000000002E-2</v>
      </c>
      <c r="Q8916">
        <v>111039.749</v>
      </c>
      <c r="R8916" t="s">
        <v>34</v>
      </c>
      <c r="T8916" t="s">
        <v>89</v>
      </c>
      <c r="V8916" t="s">
        <v>211</v>
      </c>
      <c r="Y8916" t="s">
        <v>147</v>
      </c>
    </row>
    <row r="8917" spans="1:25" x14ac:dyDescent="0.45">
      <c r="A8917" t="s">
        <v>335</v>
      </c>
      <c r="B8917" t="s">
        <v>719</v>
      </c>
      <c r="C8917">
        <v>54574</v>
      </c>
      <c r="D8917">
        <v>2</v>
      </c>
      <c r="F8917">
        <v>2020</v>
      </c>
      <c r="G8917">
        <v>134</v>
      </c>
      <c r="H8917">
        <v>126.39</v>
      </c>
      <c r="I8917">
        <v>12335.07</v>
      </c>
      <c r="K8917">
        <v>3.3000000000000002E-2</v>
      </c>
      <c r="L8917">
        <v>1E-3</v>
      </c>
      <c r="M8917">
        <v>6600.4</v>
      </c>
      <c r="N8917">
        <v>5.8999999999999997E-2</v>
      </c>
      <c r="O8917">
        <v>1.6879999999999999</v>
      </c>
      <c r="P8917">
        <v>4.3200000000000002E-2</v>
      </c>
      <c r="Q8917">
        <v>111075.21799999999</v>
      </c>
      <c r="R8917" t="s">
        <v>34</v>
      </c>
      <c r="T8917" t="s">
        <v>89</v>
      </c>
      <c r="V8917" t="s">
        <v>211</v>
      </c>
      <c r="Y8917" t="s">
        <v>147</v>
      </c>
    </row>
    <row r="8918" spans="1:25" x14ac:dyDescent="0.45">
      <c r="A8918" t="s">
        <v>335</v>
      </c>
      <c r="B8918" t="s">
        <v>719</v>
      </c>
      <c r="C8918">
        <v>54574</v>
      </c>
      <c r="D8918">
        <v>2</v>
      </c>
      <c r="F8918">
        <v>2021</v>
      </c>
      <c r="G8918">
        <v>124</v>
      </c>
      <c r="H8918">
        <v>121.15</v>
      </c>
      <c r="I8918">
        <v>11579.19</v>
      </c>
      <c r="K8918">
        <v>3.2000000000000001E-2</v>
      </c>
      <c r="L8918">
        <v>1E-3</v>
      </c>
      <c r="M8918">
        <v>6339.1080000000002</v>
      </c>
      <c r="N8918">
        <v>5.8999999999999997E-2</v>
      </c>
      <c r="O8918">
        <v>1.5049999999999999</v>
      </c>
      <c r="P8918">
        <v>3.4799999999999998E-2</v>
      </c>
      <c r="Q8918">
        <v>106674.00900000001</v>
      </c>
      <c r="R8918" t="s">
        <v>34</v>
      </c>
      <c r="T8918" t="s">
        <v>89</v>
      </c>
      <c r="V8918" t="s">
        <v>211</v>
      </c>
      <c r="Y8918" t="s">
        <v>152</v>
      </c>
    </row>
    <row r="8919" spans="1:25" x14ac:dyDescent="0.45">
      <c r="A8919" t="s">
        <v>335</v>
      </c>
      <c r="B8919" t="s">
        <v>719</v>
      </c>
      <c r="C8919">
        <v>54574</v>
      </c>
      <c r="D8919">
        <v>2</v>
      </c>
      <c r="F8919">
        <v>2022</v>
      </c>
      <c r="G8919">
        <v>207</v>
      </c>
      <c r="H8919">
        <v>196.32</v>
      </c>
      <c r="I8919">
        <v>14422.88</v>
      </c>
      <c r="K8919">
        <v>4.2000000000000003E-2</v>
      </c>
      <c r="L8919">
        <v>1E-3</v>
      </c>
      <c r="M8919">
        <v>8360.6749999999993</v>
      </c>
      <c r="N8919">
        <v>5.8999999999999997E-2</v>
      </c>
      <c r="O8919">
        <v>2.379</v>
      </c>
      <c r="P8919">
        <v>4.5499999999999999E-2</v>
      </c>
      <c r="Q8919">
        <v>140685.76000000001</v>
      </c>
      <c r="R8919" t="s">
        <v>34</v>
      </c>
      <c r="T8919" t="s">
        <v>89</v>
      </c>
      <c r="V8919" t="s">
        <v>211</v>
      </c>
      <c r="Y8919" t="s">
        <v>152</v>
      </c>
    </row>
    <row r="8920" spans="1:25" x14ac:dyDescent="0.45">
      <c r="A8920" t="s">
        <v>335</v>
      </c>
      <c r="B8920" t="s">
        <v>719</v>
      </c>
      <c r="C8920">
        <v>54574</v>
      </c>
      <c r="D8920">
        <v>2</v>
      </c>
      <c r="F8920">
        <v>2023</v>
      </c>
      <c r="G8920">
        <v>513</v>
      </c>
      <c r="H8920">
        <v>494.16</v>
      </c>
      <c r="I8920">
        <v>45651.73</v>
      </c>
      <c r="K8920">
        <v>0.13</v>
      </c>
      <c r="L8920">
        <v>1E-3</v>
      </c>
      <c r="M8920">
        <v>25683.19</v>
      </c>
      <c r="N8920">
        <v>5.8999999999999997E-2</v>
      </c>
      <c r="O8920">
        <v>5.8339999999999996</v>
      </c>
      <c r="P8920">
        <v>3.56E-2</v>
      </c>
      <c r="Q8920">
        <v>432158.86200000002</v>
      </c>
      <c r="R8920" t="s">
        <v>34</v>
      </c>
      <c r="T8920" t="s">
        <v>89</v>
      </c>
      <c r="V8920" t="s">
        <v>211</v>
      </c>
      <c r="Y8920" t="s">
        <v>152</v>
      </c>
    </row>
    <row r="8921" spans="1:25" x14ac:dyDescent="0.45">
      <c r="A8921" t="s">
        <v>335</v>
      </c>
      <c r="B8921" t="s">
        <v>719</v>
      </c>
      <c r="C8921">
        <v>54574</v>
      </c>
      <c r="D8921">
        <v>2</v>
      </c>
      <c r="F8921">
        <v>2024</v>
      </c>
      <c r="G8921">
        <v>212</v>
      </c>
      <c r="H8921">
        <v>194.86</v>
      </c>
      <c r="I8921">
        <v>17177.349999999999</v>
      </c>
      <c r="K8921">
        <v>4.7E-2</v>
      </c>
      <c r="L8921">
        <v>1E-3</v>
      </c>
      <c r="M8921">
        <v>9240.8639999999996</v>
      </c>
      <c r="N8921">
        <v>5.8999999999999997E-2</v>
      </c>
      <c r="O8921">
        <v>1.9770000000000001</v>
      </c>
      <c r="P8921">
        <v>3.5799999999999998E-2</v>
      </c>
      <c r="Q8921">
        <v>155503.12700000001</v>
      </c>
      <c r="R8921" t="s">
        <v>34</v>
      </c>
      <c r="T8921" t="s">
        <v>89</v>
      </c>
      <c r="V8921" t="s">
        <v>211</v>
      </c>
      <c r="Y8921" t="s">
        <v>152</v>
      </c>
    </row>
    <row r="8922" spans="1:25" x14ac:dyDescent="0.45">
      <c r="A8922" t="s">
        <v>203</v>
      </c>
      <c r="B8922" t="s">
        <v>720</v>
      </c>
      <c r="C8922">
        <v>54586</v>
      </c>
      <c r="D8922">
        <v>2</v>
      </c>
      <c r="F8922">
        <v>2009</v>
      </c>
      <c r="G8922">
        <v>933</v>
      </c>
      <c r="H8922">
        <v>823.96</v>
      </c>
      <c r="I8922">
        <v>49636.82</v>
      </c>
      <c r="K8922">
        <v>0.13300000000000001</v>
      </c>
      <c r="L8922">
        <v>8.9999999999999998E-4</v>
      </c>
      <c r="M8922">
        <v>24912.027999999998</v>
      </c>
      <c r="N8922">
        <v>6.0299999999999999E-2</v>
      </c>
      <c r="O8922">
        <v>7.0140000000000002</v>
      </c>
      <c r="P8922">
        <v>6.7900000000000002E-2</v>
      </c>
      <c r="Q8922">
        <v>412559.22700000001</v>
      </c>
      <c r="R8922" t="s">
        <v>34</v>
      </c>
      <c r="S8922" t="s">
        <v>38</v>
      </c>
      <c r="T8922" t="s">
        <v>89</v>
      </c>
      <c r="V8922" t="s">
        <v>40</v>
      </c>
      <c r="Y8922" t="s">
        <v>35</v>
      </c>
    </row>
    <row r="8923" spans="1:25" x14ac:dyDescent="0.45">
      <c r="A8923" t="s">
        <v>203</v>
      </c>
      <c r="B8923" t="s">
        <v>720</v>
      </c>
      <c r="C8923">
        <v>54586</v>
      </c>
      <c r="D8923">
        <v>2</v>
      </c>
      <c r="F8923">
        <v>2010</v>
      </c>
      <c r="G8923">
        <v>1636</v>
      </c>
      <c r="H8923">
        <v>1498.99</v>
      </c>
      <c r="I8923">
        <v>95063.72</v>
      </c>
      <c r="K8923">
        <v>0.224</v>
      </c>
      <c r="L8923">
        <v>8.9999999999999998E-4</v>
      </c>
      <c r="M8923">
        <v>46027.097000000002</v>
      </c>
      <c r="N8923">
        <v>5.9200000000000003E-2</v>
      </c>
      <c r="O8923">
        <v>4.9630000000000001</v>
      </c>
      <c r="P8923">
        <v>2.6599999999999999E-2</v>
      </c>
      <c r="Q8923">
        <v>774276.89300000004</v>
      </c>
      <c r="R8923" t="s">
        <v>34</v>
      </c>
      <c r="S8923" t="s">
        <v>38</v>
      </c>
      <c r="T8923" t="s">
        <v>89</v>
      </c>
      <c r="V8923" t="s">
        <v>40</v>
      </c>
      <c r="Y8923" t="s">
        <v>35</v>
      </c>
    </row>
    <row r="8924" spans="1:25" x14ac:dyDescent="0.45">
      <c r="A8924" t="s">
        <v>203</v>
      </c>
      <c r="B8924" t="s">
        <v>720</v>
      </c>
      <c r="C8924">
        <v>54586</v>
      </c>
      <c r="D8924">
        <v>2</v>
      </c>
      <c r="F8924">
        <v>2011</v>
      </c>
      <c r="G8924">
        <v>1644</v>
      </c>
      <c r="H8924">
        <v>1528.11</v>
      </c>
      <c r="I8924">
        <v>104495.63</v>
      </c>
      <c r="K8924">
        <v>0.25900000000000001</v>
      </c>
      <c r="L8924">
        <v>1E-3</v>
      </c>
      <c r="M8924">
        <v>50978.836000000003</v>
      </c>
      <c r="N8924">
        <v>5.9400000000000001E-2</v>
      </c>
      <c r="O8924">
        <v>5.2050000000000001</v>
      </c>
      <c r="P8924">
        <v>2.64E-2</v>
      </c>
      <c r="Q8924">
        <v>854757.71299999999</v>
      </c>
      <c r="R8924" t="s">
        <v>34</v>
      </c>
      <c r="S8924" t="s">
        <v>38</v>
      </c>
      <c r="T8924" t="s">
        <v>89</v>
      </c>
      <c r="V8924" t="s">
        <v>40</v>
      </c>
      <c r="Y8924" t="s">
        <v>35</v>
      </c>
    </row>
    <row r="8925" spans="1:25" x14ac:dyDescent="0.45">
      <c r="A8925" t="s">
        <v>203</v>
      </c>
      <c r="B8925" t="s">
        <v>720</v>
      </c>
      <c r="C8925">
        <v>54586</v>
      </c>
      <c r="D8925">
        <v>2</v>
      </c>
      <c r="F8925">
        <v>2012</v>
      </c>
      <c r="G8925">
        <v>2410</v>
      </c>
      <c r="H8925">
        <v>2166.85</v>
      </c>
      <c r="I8925">
        <v>155126.87</v>
      </c>
      <c r="K8925">
        <v>0.39500000000000002</v>
      </c>
      <c r="L8925">
        <v>1E-3</v>
      </c>
      <c r="M8925">
        <v>74240.626999999993</v>
      </c>
      <c r="N8925">
        <v>5.9299999999999999E-2</v>
      </c>
      <c r="O8925">
        <v>9.0559999999999992</v>
      </c>
      <c r="P8925">
        <v>3.3700000000000001E-2</v>
      </c>
      <c r="Q8925">
        <v>1247126.71</v>
      </c>
      <c r="R8925" t="s">
        <v>34</v>
      </c>
      <c r="S8925" t="s">
        <v>38</v>
      </c>
      <c r="T8925" t="s">
        <v>89</v>
      </c>
      <c r="V8925" t="s">
        <v>40</v>
      </c>
      <c r="Y8925" t="s">
        <v>35</v>
      </c>
    </row>
    <row r="8926" spans="1:25" x14ac:dyDescent="0.45">
      <c r="A8926" t="s">
        <v>203</v>
      </c>
      <c r="B8926" t="s">
        <v>720</v>
      </c>
      <c r="C8926">
        <v>54586</v>
      </c>
      <c r="D8926">
        <v>2</v>
      </c>
      <c r="F8926">
        <v>2013</v>
      </c>
      <c r="G8926">
        <v>1105</v>
      </c>
      <c r="H8926">
        <v>981.27</v>
      </c>
      <c r="I8926">
        <v>55470.95</v>
      </c>
      <c r="K8926">
        <v>0.17199999999999999</v>
      </c>
      <c r="L8926">
        <v>1.1000000000000001E-3</v>
      </c>
      <c r="M8926">
        <v>29053.587</v>
      </c>
      <c r="N8926">
        <v>6.3399999999999998E-2</v>
      </c>
      <c r="O8926">
        <v>7.3789999999999996</v>
      </c>
      <c r="P8926">
        <v>7.4200000000000002E-2</v>
      </c>
      <c r="Q8926">
        <v>465643.136</v>
      </c>
      <c r="R8926" t="s">
        <v>34</v>
      </c>
      <c r="S8926" t="s">
        <v>38</v>
      </c>
      <c r="T8926" t="s">
        <v>89</v>
      </c>
      <c r="V8926" t="s">
        <v>40</v>
      </c>
      <c r="Y8926" t="s">
        <v>35</v>
      </c>
    </row>
    <row r="8927" spans="1:25" x14ac:dyDescent="0.45">
      <c r="A8927" t="s">
        <v>203</v>
      </c>
      <c r="B8927" t="s">
        <v>720</v>
      </c>
      <c r="C8927">
        <v>54586</v>
      </c>
      <c r="D8927">
        <v>2</v>
      </c>
      <c r="F8927">
        <v>2014</v>
      </c>
      <c r="G8927">
        <v>1662</v>
      </c>
      <c r="H8927">
        <v>1492.23</v>
      </c>
      <c r="I8927">
        <v>101761.11</v>
      </c>
      <c r="K8927">
        <v>0.26800000000000002</v>
      </c>
      <c r="L8927">
        <v>1E-3</v>
      </c>
      <c r="M8927">
        <v>52585.182999999997</v>
      </c>
      <c r="N8927">
        <v>6.3399999999999998E-2</v>
      </c>
      <c r="O8927">
        <v>10.638999999999999</v>
      </c>
      <c r="P8927">
        <v>5.5800000000000002E-2</v>
      </c>
      <c r="Q8927">
        <v>831665.22499999998</v>
      </c>
      <c r="R8927" t="s">
        <v>34</v>
      </c>
      <c r="S8927" t="s">
        <v>38</v>
      </c>
      <c r="T8927" t="s">
        <v>89</v>
      </c>
      <c r="V8927" t="s">
        <v>40</v>
      </c>
      <c r="Y8927" t="s">
        <v>35</v>
      </c>
    </row>
    <row r="8928" spans="1:25" x14ac:dyDescent="0.45">
      <c r="A8928" t="s">
        <v>203</v>
      </c>
      <c r="B8928" t="s">
        <v>720</v>
      </c>
      <c r="C8928">
        <v>54586</v>
      </c>
      <c r="D8928">
        <v>2</v>
      </c>
      <c r="F8928">
        <v>2015</v>
      </c>
      <c r="G8928">
        <v>2423</v>
      </c>
      <c r="H8928">
        <v>2198.5300000000002</v>
      </c>
      <c r="I8928">
        <v>145847.9</v>
      </c>
      <c r="K8928">
        <v>0.36299999999999999</v>
      </c>
      <c r="L8928">
        <v>1E-3</v>
      </c>
      <c r="M8928">
        <v>71861.141000000003</v>
      </c>
      <c r="N8928">
        <v>5.9900000000000002E-2</v>
      </c>
      <c r="O8928">
        <v>12.186999999999999</v>
      </c>
      <c r="P8928">
        <v>4.0300000000000002E-2</v>
      </c>
      <c r="Q8928">
        <v>1195396.264</v>
      </c>
      <c r="R8928" t="s">
        <v>34</v>
      </c>
      <c r="S8928" t="s">
        <v>38</v>
      </c>
      <c r="T8928" t="s">
        <v>89</v>
      </c>
      <c r="V8928" t="s">
        <v>40</v>
      </c>
      <c r="Y8928" t="s">
        <v>36</v>
      </c>
    </row>
    <row r="8929" spans="1:25" x14ac:dyDescent="0.45">
      <c r="A8929" t="s">
        <v>203</v>
      </c>
      <c r="B8929" t="s">
        <v>720</v>
      </c>
      <c r="C8929">
        <v>54586</v>
      </c>
      <c r="D8929">
        <v>2</v>
      </c>
      <c r="F8929">
        <v>2016</v>
      </c>
      <c r="G8929">
        <v>1620</v>
      </c>
      <c r="H8929">
        <v>1451.42</v>
      </c>
      <c r="I8929">
        <v>95335.02</v>
      </c>
      <c r="K8929">
        <v>0.249</v>
      </c>
      <c r="L8929">
        <v>1E-3</v>
      </c>
      <c r="M8929">
        <v>49340.025000000001</v>
      </c>
      <c r="N8929">
        <v>5.9499999999999997E-2</v>
      </c>
      <c r="O8929">
        <v>9.0660000000000007</v>
      </c>
      <c r="P8929">
        <v>4.6300000000000001E-2</v>
      </c>
      <c r="Q8929">
        <v>826160.95499999996</v>
      </c>
      <c r="R8929" t="s">
        <v>34</v>
      </c>
      <c r="S8929" t="s">
        <v>38</v>
      </c>
      <c r="T8929" t="s">
        <v>89</v>
      </c>
      <c r="V8929" t="s">
        <v>40</v>
      </c>
      <c r="Y8929" t="s">
        <v>36</v>
      </c>
    </row>
    <row r="8930" spans="1:25" x14ac:dyDescent="0.45">
      <c r="A8930" t="s">
        <v>203</v>
      </c>
      <c r="B8930" t="s">
        <v>720</v>
      </c>
      <c r="C8930">
        <v>54586</v>
      </c>
      <c r="D8930">
        <v>2</v>
      </c>
      <c r="F8930">
        <v>2017</v>
      </c>
      <c r="G8930">
        <v>1139</v>
      </c>
      <c r="H8930">
        <v>1013.97</v>
      </c>
      <c r="I8930">
        <v>61159.41</v>
      </c>
      <c r="K8930">
        <v>0.16200000000000001</v>
      </c>
      <c r="L8930">
        <v>1E-3</v>
      </c>
      <c r="M8930">
        <v>32051.317999999999</v>
      </c>
      <c r="N8930">
        <v>6.0100000000000001E-2</v>
      </c>
      <c r="O8930">
        <v>8.8659999999999997</v>
      </c>
      <c r="P8930">
        <v>6.6699999999999995E-2</v>
      </c>
      <c r="Q8930">
        <v>532086.80700000003</v>
      </c>
      <c r="R8930" t="s">
        <v>34</v>
      </c>
      <c r="S8930" t="s">
        <v>38</v>
      </c>
      <c r="T8930" t="s">
        <v>89</v>
      </c>
      <c r="V8930" t="s">
        <v>40</v>
      </c>
      <c r="Y8930" t="s">
        <v>36</v>
      </c>
    </row>
    <row r="8931" spans="1:25" x14ac:dyDescent="0.45">
      <c r="A8931" t="s">
        <v>203</v>
      </c>
      <c r="B8931" t="s">
        <v>720</v>
      </c>
      <c r="C8931">
        <v>54586</v>
      </c>
      <c r="D8931">
        <v>2</v>
      </c>
      <c r="F8931">
        <v>2018</v>
      </c>
      <c r="G8931">
        <v>699</v>
      </c>
      <c r="H8931">
        <v>609.54999999999995</v>
      </c>
      <c r="I8931">
        <v>38350.11</v>
      </c>
      <c r="K8931">
        <v>0.105</v>
      </c>
      <c r="L8931">
        <v>1E-3</v>
      </c>
      <c r="M8931">
        <v>20540.484</v>
      </c>
      <c r="N8931">
        <v>6.1699999999999998E-2</v>
      </c>
      <c r="O8931">
        <v>4.8840000000000003</v>
      </c>
      <c r="P8931">
        <v>6.3100000000000003E-2</v>
      </c>
      <c r="Q8931">
        <v>333484.19400000002</v>
      </c>
      <c r="R8931" t="s">
        <v>34</v>
      </c>
      <c r="S8931" t="s">
        <v>38</v>
      </c>
      <c r="T8931" t="s">
        <v>89</v>
      </c>
      <c r="V8931" t="s">
        <v>40</v>
      </c>
      <c r="Y8931" t="s">
        <v>36</v>
      </c>
    </row>
    <row r="8932" spans="1:25" x14ac:dyDescent="0.45">
      <c r="A8932" t="s">
        <v>203</v>
      </c>
      <c r="B8932" t="s">
        <v>720</v>
      </c>
      <c r="C8932">
        <v>54586</v>
      </c>
      <c r="D8932">
        <v>2</v>
      </c>
      <c r="F8932">
        <v>2019</v>
      </c>
      <c r="G8932">
        <v>298</v>
      </c>
      <c r="H8932">
        <v>252.44</v>
      </c>
      <c r="I8932">
        <v>12653.84</v>
      </c>
      <c r="K8932">
        <v>3.7999999999999999E-2</v>
      </c>
      <c r="L8932">
        <v>1E-3</v>
      </c>
      <c r="M8932">
        <v>7443.9210000000003</v>
      </c>
      <c r="N8932">
        <v>6.0199999999999997E-2</v>
      </c>
      <c r="O8932">
        <v>2.468</v>
      </c>
      <c r="P8932">
        <v>8.72E-2</v>
      </c>
      <c r="Q8932">
        <v>124135.724</v>
      </c>
      <c r="R8932" t="s">
        <v>34</v>
      </c>
      <c r="S8932" t="s">
        <v>38</v>
      </c>
      <c r="T8932" t="s">
        <v>89</v>
      </c>
      <c r="V8932" t="s">
        <v>40</v>
      </c>
      <c r="Y8932" t="s">
        <v>36</v>
      </c>
    </row>
    <row r="8933" spans="1:25" x14ac:dyDescent="0.45">
      <c r="A8933" t="s">
        <v>203</v>
      </c>
      <c r="B8933" t="s">
        <v>720</v>
      </c>
      <c r="C8933">
        <v>54586</v>
      </c>
      <c r="D8933">
        <v>2</v>
      </c>
      <c r="F8933">
        <v>2020</v>
      </c>
      <c r="G8933">
        <v>437</v>
      </c>
      <c r="H8933">
        <v>364.84</v>
      </c>
      <c r="I8933">
        <v>20991.9</v>
      </c>
      <c r="K8933">
        <v>5.6000000000000001E-2</v>
      </c>
      <c r="L8933">
        <v>1E-3</v>
      </c>
      <c r="M8933">
        <v>11177.651</v>
      </c>
      <c r="N8933">
        <v>5.9700000000000003E-2</v>
      </c>
      <c r="O8933">
        <v>2.5</v>
      </c>
      <c r="P8933">
        <v>6.7699999999999996E-2</v>
      </c>
      <c r="Q8933">
        <v>187712.413</v>
      </c>
      <c r="R8933" t="s">
        <v>34</v>
      </c>
      <c r="S8933" t="s">
        <v>38</v>
      </c>
      <c r="T8933" t="s">
        <v>89</v>
      </c>
      <c r="V8933" t="s">
        <v>40</v>
      </c>
      <c r="Y8933" t="s">
        <v>36</v>
      </c>
    </row>
    <row r="8934" spans="1:25" x14ac:dyDescent="0.45">
      <c r="A8934" t="s">
        <v>203</v>
      </c>
      <c r="B8934" t="s">
        <v>720</v>
      </c>
      <c r="C8934">
        <v>54586</v>
      </c>
      <c r="D8934">
        <v>2</v>
      </c>
      <c r="F8934">
        <v>2021</v>
      </c>
      <c r="G8934">
        <v>493</v>
      </c>
      <c r="H8934">
        <v>429.73</v>
      </c>
      <c r="I8934">
        <v>25480.83</v>
      </c>
      <c r="K8934">
        <v>6.8000000000000005E-2</v>
      </c>
      <c r="L8934">
        <v>1E-3</v>
      </c>
      <c r="M8934">
        <v>13427.871999999999</v>
      </c>
      <c r="N8934">
        <v>5.9400000000000001E-2</v>
      </c>
      <c r="O8934">
        <v>2.9079999999999999</v>
      </c>
      <c r="P8934">
        <v>5.62E-2</v>
      </c>
      <c r="Q8934">
        <v>225642.96100000001</v>
      </c>
      <c r="R8934" t="s">
        <v>34</v>
      </c>
      <c r="S8934" t="s">
        <v>38</v>
      </c>
      <c r="T8934" t="s">
        <v>89</v>
      </c>
      <c r="V8934" t="s">
        <v>40</v>
      </c>
      <c r="Y8934" t="s">
        <v>36</v>
      </c>
    </row>
    <row r="8935" spans="1:25" x14ac:dyDescent="0.45">
      <c r="A8935" t="s">
        <v>203</v>
      </c>
      <c r="B8935" t="s">
        <v>720</v>
      </c>
      <c r="C8935">
        <v>54586</v>
      </c>
      <c r="D8935">
        <v>2</v>
      </c>
      <c r="F8935">
        <v>2022</v>
      </c>
      <c r="G8935">
        <v>436</v>
      </c>
      <c r="H8935">
        <v>387.9</v>
      </c>
      <c r="I8935">
        <v>23505.78</v>
      </c>
      <c r="K8935">
        <v>6.4000000000000001E-2</v>
      </c>
      <c r="L8935">
        <v>1E-3</v>
      </c>
      <c r="M8935">
        <v>12741.117</v>
      </c>
      <c r="N8935">
        <v>5.9499999999999997E-2</v>
      </c>
      <c r="O8935">
        <v>2.0699999999999998</v>
      </c>
      <c r="P8935">
        <v>4.58E-2</v>
      </c>
      <c r="Q8935">
        <v>213342.35399999999</v>
      </c>
      <c r="R8935" t="s">
        <v>34</v>
      </c>
      <c r="S8935" t="s">
        <v>38</v>
      </c>
      <c r="T8935" t="s">
        <v>89</v>
      </c>
      <c r="V8935" t="s">
        <v>40</v>
      </c>
      <c r="Y8935" t="s">
        <v>36</v>
      </c>
    </row>
    <row r="8936" spans="1:25" x14ac:dyDescent="0.45">
      <c r="A8936" t="s">
        <v>203</v>
      </c>
      <c r="B8936" t="s">
        <v>720</v>
      </c>
      <c r="C8936">
        <v>54586</v>
      </c>
      <c r="D8936">
        <v>2</v>
      </c>
      <c r="F8936">
        <v>2023</v>
      </c>
      <c r="G8936">
        <v>0</v>
      </c>
      <c r="H8936">
        <v>0</v>
      </c>
      <c r="R8936" t="s">
        <v>34</v>
      </c>
      <c r="S8936" t="s">
        <v>38</v>
      </c>
      <c r="T8936" t="s">
        <v>89</v>
      </c>
      <c r="V8936" t="s">
        <v>40</v>
      </c>
      <c r="Y8936" t="s">
        <v>36</v>
      </c>
    </row>
    <row r="8937" spans="1:25" x14ac:dyDescent="0.45">
      <c r="A8937" t="s">
        <v>203</v>
      </c>
      <c r="B8937" t="s">
        <v>720</v>
      </c>
      <c r="C8937">
        <v>54586</v>
      </c>
      <c r="D8937">
        <v>2</v>
      </c>
      <c r="F8937">
        <v>2024</v>
      </c>
      <c r="G8937">
        <v>0</v>
      </c>
      <c r="H8937">
        <v>0</v>
      </c>
      <c r="R8937" t="s">
        <v>34</v>
      </c>
      <c r="S8937" t="s">
        <v>38</v>
      </c>
      <c r="T8937" t="s">
        <v>89</v>
      </c>
      <c r="V8937" t="s">
        <v>40</v>
      </c>
      <c r="Y8937" t="s">
        <v>36</v>
      </c>
    </row>
    <row r="8938" spans="1:25" x14ac:dyDescent="0.45">
      <c r="A8938" t="s">
        <v>335</v>
      </c>
      <c r="B8938" t="s">
        <v>721</v>
      </c>
      <c r="C8938">
        <v>54592</v>
      </c>
      <c r="D8938">
        <v>1</v>
      </c>
      <c r="F8938">
        <v>2009</v>
      </c>
      <c r="G8938">
        <v>25</v>
      </c>
      <c r="H8938">
        <v>22.35</v>
      </c>
      <c r="I8938">
        <v>896.07</v>
      </c>
      <c r="K8938">
        <v>7.0000000000000001E-3</v>
      </c>
      <c r="L8938">
        <v>5.0000000000000001E-3</v>
      </c>
      <c r="M8938">
        <v>753.505</v>
      </c>
      <c r="N8938">
        <v>0.06</v>
      </c>
      <c r="O8938">
        <v>0.44400000000000001</v>
      </c>
      <c r="P8938">
        <v>0.14649999999999999</v>
      </c>
      <c r="Q8938">
        <v>12648.451999999999</v>
      </c>
      <c r="R8938" t="s">
        <v>34</v>
      </c>
      <c r="S8938" t="s">
        <v>38</v>
      </c>
      <c r="T8938" t="s">
        <v>89</v>
      </c>
      <c r="V8938" t="s">
        <v>608</v>
      </c>
      <c r="Y8938" t="s">
        <v>107</v>
      </c>
    </row>
    <row r="8939" spans="1:25" x14ac:dyDescent="0.45">
      <c r="A8939" t="s">
        <v>335</v>
      </c>
      <c r="B8939" t="s">
        <v>721</v>
      </c>
      <c r="C8939">
        <v>54592</v>
      </c>
      <c r="D8939">
        <v>1</v>
      </c>
      <c r="F8939">
        <v>2010</v>
      </c>
      <c r="G8939">
        <v>106</v>
      </c>
      <c r="H8939">
        <v>95.11</v>
      </c>
      <c r="I8939">
        <v>3824.06</v>
      </c>
      <c r="K8939">
        <v>1.6E-2</v>
      </c>
      <c r="L8939">
        <v>1E-3</v>
      </c>
      <c r="M8939">
        <v>3138.3029999999999</v>
      </c>
      <c r="N8939">
        <v>5.9200000000000003E-2</v>
      </c>
      <c r="O8939">
        <v>1.242</v>
      </c>
      <c r="P8939">
        <v>9.3299999999999994E-2</v>
      </c>
      <c r="Q8939">
        <v>52811.512999999999</v>
      </c>
      <c r="R8939" t="s">
        <v>34</v>
      </c>
      <c r="S8939" t="s">
        <v>38</v>
      </c>
      <c r="T8939" t="s">
        <v>89</v>
      </c>
      <c r="V8939" t="s">
        <v>608</v>
      </c>
      <c r="Y8939" t="s">
        <v>107</v>
      </c>
    </row>
    <row r="8940" spans="1:25" x14ac:dyDescent="0.45">
      <c r="A8940" t="s">
        <v>335</v>
      </c>
      <c r="B8940" t="s">
        <v>721</v>
      </c>
      <c r="C8940">
        <v>54592</v>
      </c>
      <c r="D8940">
        <v>1</v>
      </c>
      <c r="F8940">
        <v>2011</v>
      </c>
      <c r="G8940">
        <v>62</v>
      </c>
      <c r="H8940">
        <v>58.13</v>
      </c>
      <c r="I8940">
        <v>2348.62</v>
      </c>
      <c r="K8940">
        <v>0.01</v>
      </c>
      <c r="L8940">
        <v>1E-3</v>
      </c>
      <c r="M8940">
        <v>1980.607</v>
      </c>
      <c r="N8940">
        <v>5.91E-2</v>
      </c>
      <c r="O8940">
        <v>0.76400000000000001</v>
      </c>
      <c r="P8940">
        <v>7.4499999999999997E-2</v>
      </c>
      <c r="Q8940">
        <v>33326.421000000002</v>
      </c>
      <c r="R8940" t="s">
        <v>34</v>
      </c>
      <c r="S8940" t="s">
        <v>38</v>
      </c>
      <c r="T8940" t="s">
        <v>89</v>
      </c>
      <c r="V8940" t="s">
        <v>608</v>
      </c>
      <c r="Y8940" t="s">
        <v>107</v>
      </c>
    </row>
    <row r="8941" spans="1:25" x14ac:dyDescent="0.45">
      <c r="A8941" t="s">
        <v>335</v>
      </c>
      <c r="B8941" t="s">
        <v>721</v>
      </c>
      <c r="C8941">
        <v>54592</v>
      </c>
      <c r="D8941">
        <v>1</v>
      </c>
      <c r="F8941">
        <v>2012</v>
      </c>
      <c r="G8941">
        <v>100</v>
      </c>
      <c r="H8941">
        <v>94.86</v>
      </c>
      <c r="I8941">
        <v>4112.1899999999996</v>
      </c>
      <c r="K8941">
        <v>1.7999999999999999E-2</v>
      </c>
      <c r="L8941">
        <v>1E-3</v>
      </c>
      <c r="M8941">
        <v>3468.8110000000001</v>
      </c>
      <c r="N8941">
        <v>5.91E-2</v>
      </c>
      <c r="O8941">
        <v>1.19</v>
      </c>
      <c r="P8941">
        <v>6.5600000000000006E-2</v>
      </c>
      <c r="Q8941">
        <v>58363.538</v>
      </c>
      <c r="R8941" t="s">
        <v>34</v>
      </c>
      <c r="S8941" t="s">
        <v>38</v>
      </c>
      <c r="T8941" t="s">
        <v>89</v>
      </c>
      <c r="V8941" t="s">
        <v>608</v>
      </c>
      <c r="Y8941" t="s">
        <v>107</v>
      </c>
    </row>
    <row r="8942" spans="1:25" x14ac:dyDescent="0.45">
      <c r="A8942" t="s">
        <v>335</v>
      </c>
      <c r="B8942" t="s">
        <v>721</v>
      </c>
      <c r="C8942">
        <v>54592</v>
      </c>
      <c r="D8942">
        <v>1</v>
      </c>
      <c r="F8942">
        <v>2013</v>
      </c>
      <c r="G8942">
        <v>74</v>
      </c>
      <c r="H8942">
        <v>56.67</v>
      </c>
      <c r="I8942">
        <v>1700.27</v>
      </c>
      <c r="K8942">
        <v>8.0000000000000002E-3</v>
      </c>
      <c r="L8942">
        <v>1E-3</v>
      </c>
      <c r="M8942">
        <v>1641.742</v>
      </c>
      <c r="N8942">
        <v>5.9299999999999999E-2</v>
      </c>
      <c r="O8942">
        <v>1.623</v>
      </c>
      <c r="P8942">
        <v>0.30520000000000003</v>
      </c>
      <c r="Q8942">
        <v>27621.146000000001</v>
      </c>
      <c r="R8942" t="s">
        <v>34</v>
      </c>
      <c r="S8942" t="s">
        <v>38</v>
      </c>
      <c r="T8942" t="s">
        <v>89</v>
      </c>
      <c r="V8942" t="s">
        <v>608</v>
      </c>
      <c r="Y8942" t="s">
        <v>107</v>
      </c>
    </row>
    <row r="8943" spans="1:25" x14ac:dyDescent="0.45">
      <c r="A8943" t="s">
        <v>335</v>
      </c>
      <c r="B8943" t="s">
        <v>721</v>
      </c>
      <c r="C8943">
        <v>54592</v>
      </c>
      <c r="D8943">
        <v>1</v>
      </c>
      <c r="F8943">
        <v>2014</v>
      </c>
      <c r="G8943">
        <v>41</v>
      </c>
      <c r="H8943">
        <v>34.32</v>
      </c>
      <c r="I8943">
        <v>1107.0999999999999</v>
      </c>
      <c r="K8943">
        <v>5.0000000000000001E-3</v>
      </c>
      <c r="L8943">
        <v>1E-3</v>
      </c>
      <c r="M8943">
        <v>1044.856</v>
      </c>
      <c r="N8943">
        <v>5.9299999999999999E-2</v>
      </c>
      <c r="O8943">
        <v>0.99199999999999999</v>
      </c>
      <c r="P8943">
        <v>0.24540000000000001</v>
      </c>
      <c r="Q8943">
        <v>17579.496999999999</v>
      </c>
      <c r="R8943" t="s">
        <v>34</v>
      </c>
      <c r="S8943" t="s">
        <v>38</v>
      </c>
      <c r="T8943" t="s">
        <v>89</v>
      </c>
      <c r="V8943" t="s">
        <v>608</v>
      </c>
      <c r="Y8943" t="s">
        <v>107</v>
      </c>
    </row>
    <row r="8944" spans="1:25" x14ac:dyDescent="0.45">
      <c r="A8944" t="s">
        <v>335</v>
      </c>
      <c r="B8944" t="s">
        <v>721</v>
      </c>
      <c r="C8944">
        <v>54592</v>
      </c>
      <c r="D8944">
        <v>1</v>
      </c>
      <c r="F8944">
        <v>2015</v>
      </c>
      <c r="G8944">
        <v>56</v>
      </c>
      <c r="H8944">
        <v>51.34</v>
      </c>
      <c r="I8944">
        <v>2014.83</v>
      </c>
      <c r="K8944">
        <v>8.9999999999999993E-3</v>
      </c>
      <c r="L8944">
        <v>1E-3</v>
      </c>
      <c r="M8944">
        <v>1791.355</v>
      </c>
      <c r="N8944">
        <v>5.91E-2</v>
      </c>
      <c r="O8944">
        <v>1.1359999999999999</v>
      </c>
      <c r="P8944">
        <v>0.1434</v>
      </c>
      <c r="Q8944">
        <v>30142.473000000002</v>
      </c>
      <c r="R8944" t="s">
        <v>34</v>
      </c>
      <c r="S8944" t="s">
        <v>38</v>
      </c>
      <c r="T8944" t="s">
        <v>89</v>
      </c>
      <c r="V8944" t="s">
        <v>608</v>
      </c>
      <c r="Y8944" t="s">
        <v>146</v>
      </c>
    </row>
    <row r="8945" spans="1:25" x14ac:dyDescent="0.45">
      <c r="A8945" t="s">
        <v>335</v>
      </c>
      <c r="B8945" t="s">
        <v>721</v>
      </c>
      <c r="C8945">
        <v>54592</v>
      </c>
      <c r="D8945">
        <v>1</v>
      </c>
      <c r="F8945">
        <v>2016</v>
      </c>
      <c r="G8945">
        <v>80</v>
      </c>
      <c r="H8945">
        <v>67.27</v>
      </c>
      <c r="I8945">
        <v>2502.08</v>
      </c>
      <c r="K8945">
        <v>1.0999999999999999E-2</v>
      </c>
      <c r="L8945">
        <v>1E-3</v>
      </c>
      <c r="M8945">
        <v>2268.2130000000002</v>
      </c>
      <c r="N8945">
        <v>5.91E-2</v>
      </c>
      <c r="O8945">
        <v>2.98</v>
      </c>
      <c r="P8945">
        <v>0.2414</v>
      </c>
      <c r="Q8945">
        <v>38167.279999999999</v>
      </c>
      <c r="R8945" t="s">
        <v>34</v>
      </c>
      <c r="S8945" t="s">
        <v>38</v>
      </c>
      <c r="T8945" t="s">
        <v>89</v>
      </c>
      <c r="V8945" t="s">
        <v>608</v>
      </c>
      <c r="Y8945" t="s">
        <v>146</v>
      </c>
    </row>
    <row r="8946" spans="1:25" x14ac:dyDescent="0.45">
      <c r="A8946" t="s">
        <v>335</v>
      </c>
      <c r="B8946" t="s">
        <v>721</v>
      </c>
      <c r="C8946">
        <v>54592</v>
      </c>
      <c r="D8946">
        <v>1</v>
      </c>
      <c r="F8946">
        <v>2017</v>
      </c>
      <c r="G8946">
        <v>86</v>
      </c>
      <c r="H8946">
        <v>79.36</v>
      </c>
      <c r="I8946">
        <v>2927.59</v>
      </c>
      <c r="K8946">
        <v>1.4E-2</v>
      </c>
      <c r="L8946">
        <v>1E-3</v>
      </c>
      <c r="M8946">
        <v>2855.7759999999998</v>
      </c>
      <c r="N8946">
        <v>5.91E-2</v>
      </c>
      <c r="O8946">
        <v>15.86</v>
      </c>
      <c r="P8946">
        <v>0.66959999999999997</v>
      </c>
      <c r="Q8946">
        <v>48053.786</v>
      </c>
      <c r="R8946" t="s">
        <v>34</v>
      </c>
      <c r="S8946" t="s">
        <v>38</v>
      </c>
      <c r="T8946" t="s">
        <v>89</v>
      </c>
      <c r="V8946" t="s">
        <v>608</v>
      </c>
      <c r="Y8946" t="s">
        <v>147</v>
      </c>
    </row>
    <row r="8947" spans="1:25" x14ac:dyDescent="0.45">
      <c r="A8947" t="s">
        <v>335</v>
      </c>
      <c r="B8947" t="s">
        <v>721</v>
      </c>
      <c r="C8947">
        <v>54592</v>
      </c>
      <c r="D8947">
        <v>1</v>
      </c>
      <c r="F8947">
        <v>2018</v>
      </c>
      <c r="G8947">
        <v>34</v>
      </c>
      <c r="H8947">
        <v>30.56</v>
      </c>
      <c r="I8947">
        <v>1106.42</v>
      </c>
      <c r="K8947">
        <v>5.0000000000000001E-3</v>
      </c>
      <c r="L8947">
        <v>1E-3</v>
      </c>
      <c r="M8947">
        <v>1004.885</v>
      </c>
      <c r="N8947">
        <v>5.91E-2</v>
      </c>
      <c r="O8947">
        <v>5.9139999999999997</v>
      </c>
      <c r="P8947">
        <v>0.68500000000000005</v>
      </c>
      <c r="Q8947">
        <v>16911.316999999999</v>
      </c>
      <c r="R8947" t="s">
        <v>34</v>
      </c>
      <c r="S8947" t="s">
        <v>38</v>
      </c>
      <c r="T8947" t="s">
        <v>89</v>
      </c>
      <c r="V8947" t="s">
        <v>608</v>
      </c>
      <c r="Y8947" t="s">
        <v>147</v>
      </c>
    </row>
    <row r="8948" spans="1:25" x14ac:dyDescent="0.45">
      <c r="A8948" t="s">
        <v>335</v>
      </c>
      <c r="B8948" t="s">
        <v>721</v>
      </c>
      <c r="C8948">
        <v>54592</v>
      </c>
      <c r="D8948">
        <v>1</v>
      </c>
      <c r="F8948">
        <v>2019</v>
      </c>
      <c r="G8948">
        <v>27</v>
      </c>
      <c r="H8948">
        <v>23.41</v>
      </c>
      <c r="I8948">
        <v>956.03</v>
      </c>
      <c r="K8948">
        <v>4.0000000000000001E-3</v>
      </c>
      <c r="L8948">
        <v>1E-3</v>
      </c>
      <c r="M8948">
        <v>803.55799999999999</v>
      </c>
      <c r="N8948">
        <v>5.9200000000000003E-2</v>
      </c>
      <c r="O8948">
        <v>0.52100000000000002</v>
      </c>
      <c r="P8948">
        <v>0.15559999999999999</v>
      </c>
      <c r="Q8948">
        <v>13519.895</v>
      </c>
      <c r="R8948" t="s">
        <v>34</v>
      </c>
      <c r="S8948" t="s">
        <v>38</v>
      </c>
      <c r="T8948" t="s">
        <v>89</v>
      </c>
      <c r="V8948" t="s">
        <v>608</v>
      </c>
      <c r="Y8948" t="s">
        <v>147</v>
      </c>
    </row>
    <row r="8949" spans="1:25" x14ac:dyDescent="0.45">
      <c r="A8949" t="s">
        <v>335</v>
      </c>
      <c r="B8949" t="s">
        <v>721</v>
      </c>
      <c r="C8949">
        <v>54592</v>
      </c>
      <c r="D8949">
        <v>1</v>
      </c>
      <c r="F8949">
        <v>2020</v>
      </c>
      <c r="G8949">
        <v>23</v>
      </c>
      <c r="H8949">
        <v>20.100000000000001</v>
      </c>
      <c r="I8949">
        <v>578.48</v>
      </c>
      <c r="K8949">
        <v>3.0000000000000001E-3</v>
      </c>
      <c r="L8949">
        <v>1E-3</v>
      </c>
      <c r="M8949">
        <v>679.07399999999996</v>
      </c>
      <c r="N8949">
        <v>5.91E-2</v>
      </c>
      <c r="O8949">
        <v>0.38400000000000001</v>
      </c>
      <c r="P8949">
        <v>0.17549999999999999</v>
      </c>
      <c r="Q8949">
        <v>11426.832</v>
      </c>
      <c r="R8949" t="s">
        <v>34</v>
      </c>
      <c r="S8949" t="s">
        <v>38</v>
      </c>
      <c r="T8949" t="s">
        <v>89</v>
      </c>
      <c r="V8949" t="s">
        <v>608</v>
      </c>
      <c r="Y8949" t="s">
        <v>147</v>
      </c>
    </row>
    <row r="8950" spans="1:25" x14ac:dyDescent="0.45">
      <c r="A8950" t="s">
        <v>335</v>
      </c>
      <c r="B8950" t="s">
        <v>721</v>
      </c>
      <c r="C8950">
        <v>54592</v>
      </c>
      <c r="D8950">
        <v>1</v>
      </c>
      <c r="F8950">
        <v>2021</v>
      </c>
      <c r="G8950">
        <v>232</v>
      </c>
      <c r="H8950">
        <v>225.07</v>
      </c>
      <c r="I8950">
        <v>11283.13</v>
      </c>
      <c r="K8950">
        <v>4.3999999999999997E-2</v>
      </c>
      <c r="L8950">
        <v>1E-3</v>
      </c>
      <c r="M8950">
        <v>8680.2119999999995</v>
      </c>
      <c r="N8950">
        <v>5.8999999999999997E-2</v>
      </c>
      <c r="O8950">
        <v>2.7</v>
      </c>
      <c r="P8950">
        <v>5.5100000000000003E-2</v>
      </c>
      <c r="Q8950">
        <v>146068.50399999999</v>
      </c>
      <c r="R8950" t="s">
        <v>34</v>
      </c>
      <c r="S8950" t="s">
        <v>38</v>
      </c>
      <c r="T8950" t="s">
        <v>89</v>
      </c>
      <c r="V8950" t="s">
        <v>608</v>
      </c>
      <c r="Y8950" t="s">
        <v>152</v>
      </c>
    </row>
    <row r="8951" spans="1:25" x14ac:dyDescent="0.45">
      <c r="A8951" t="s">
        <v>335</v>
      </c>
      <c r="B8951" t="s">
        <v>721</v>
      </c>
      <c r="C8951">
        <v>54592</v>
      </c>
      <c r="D8951">
        <v>1</v>
      </c>
      <c r="F8951">
        <v>2022</v>
      </c>
      <c r="G8951">
        <v>12</v>
      </c>
      <c r="H8951">
        <v>9.15</v>
      </c>
      <c r="I8951">
        <v>325.74</v>
      </c>
      <c r="K8951">
        <v>1E-3</v>
      </c>
      <c r="L8951">
        <v>1E-3</v>
      </c>
      <c r="M8951">
        <v>292.56700000000001</v>
      </c>
      <c r="N8951">
        <v>5.9299999999999999E-2</v>
      </c>
      <c r="O8951">
        <v>9.5000000000000001E-2</v>
      </c>
      <c r="P8951">
        <v>8.9499999999999996E-2</v>
      </c>
      <c r="Q8951">
        <v>4921.75</v>
      </c>
      <c r="R8951" t="s">
        <v>34</v>
      </c>
      <c r="S8951" t="s">
        <v>38</v>
      </c>
      <c r="T8951" t="s">
        <v>89</v>
      </c>
      <c r="V8951" t="s">
        <v>608</v>
      </c>
      <c r="Y8951" t="s">
        <v>152</v>
      </c>
    </row>
    <row r="8952" spans="1:25" x14ac:dyDescent="0.45">
      <c r="A8952" t="s">
        <v>335</v>
      </c>
      <c r="B8952" t="s">
        <v>721</v>
      </c>
      <c r="C8952">
        <v>54592</v>
      </c>
      <c r="D8952">
        <v>1</v>
      </c>
      <c r="F8952">
        <v>2023</v>
      </c>
      <c r="G8952">
        <v>295</v>
      </c>
      <c r="H8952">
        <v>287.76</v>
      </c>
      <c r="I8952">
        <v>14391.11</v>
      </c>
      <c r="K8952">
        <v>5.7000000000000002E-2</v>
      </c>
      <c r="L8952">
        <v>1E-3</v>
      </c>
      <c r="M8952">
        <v>11273.405000000001</v>
      </c>
      <c r="N8952">
        <v>5.8999999999999997E-2</v>
      </c>
      <c r="O8952">
        <v>3.4159999999999999</v>
      </c>
      <c r="P8952">
        <v>5.0099999999999999E-2</v>
      </c>
      <c r="Q8952">
        <v>189702.14799999999</v>
      </c>
      <c r="R8952" t="s">
        <v>34</v>
      </c>
      <c r="S8952" t="s">
        <v>38</v>
      </c>
      <c r="T8952" t="s">
        <v>89</v>
      </c>
      <c r="V8952" t="s">
        <v>608</v>
      </c>
      <c r="Y8952" t="s">
        <v>152</v>
      </c>
    </row>
    <row r="8953" spans="1:25" x14ac:dyDescent="0.45">
      <c r="A8953" t="s">
        <v>335</v>
      </c>
      <c r="B8953" t="s">
        <v>721</v>
      </c>
      <c r="C8953">
        <v>54592</v>
      </c>
      <c r="D8953">
        <v>1</v>
      </c>
      <c r="F8953">
        <v>2024</v>
      </c>
      <c r="G8953">
        <v>145</v>
      </c>
      <c r="H8953">
        <v>143.62</v>
      </c>
      <c r="I8953">
        <v>7165.51</v>
      </c>
      <c r="K8953">
        <v>2.9000000000000001E-2</v>
      </c>
      <c r="L8953">
        <v>1E-3</v>
      </c>
      <c r="M8953">
        <v>5701.6890000000003</v>
      </c>
      <c r="N8953">
        <v>5.8999999999999997E-2</v>
      </c>
      <c r="O8953">
        <v>1.58</v>
      </c>
      <c r="P8953">
        <v>4.3200000000000002E-2</v>
      </c>
      <c r="Q8953">
        <v>95937.206999999995</v>
      </c>
      <c r="R8953" t="s">
        <v>34</v>
      </c>
      <c r="S8953" t="s">
        <v>38</v>
      </c>
      <c r="T8953" t="s">
        <v>89</v>
      </c>
      <c r="V8953" t="s">
        <v>608</v>
      </c>
      <c r="Y8953" t="s">
        <v>152</v>
      </c>
    </row>
    <row r="8954" spans="1:25" x14ac:dyDescent="0.45">
      <c r="A8954" t="s">
        <v>335</v>
      </c>
      <c r="B8954" t="s">
        <v>722</v>
      </c>
      <c r="C8954">
        <v>54593</v>
      </c>
      <c r="D8954">
        <v>1</v>
      </c>
      <c r="F8954">
        <v>2009</v>
      </c>
      <c r="G8954">
        <v>612</v>
      </c>
      <c r="H8954">
        <v>597.25</v>
      </c>
      <c r="I8954">
        <v>22496.5</v>
      </c>
      <c r="K8954">
        <v>8.6999999999999994E-2</v>
      </c>
      <c r="L8954">
        <v>1E-3</v>
      </c>
      <c r="M8954">
        <v>15719.225</v>
      </c>
      <c r="N8954">
        <v>5.9299999999999999E-2</v>
      </c>
      <c r="O8954">
        <v>14.78</v>
      </c>
      <c r="P8954">
        <v>0.11849999999999999</v>
      </c>
      <c r="Q8954">
        <v>264456.15000000002</v>
      </c>
      <c r="R8954" t="s">
        <v>34</v>
      </c>
      <c r="T8954" t="s">
        <v>89</v>
      </c>
      <c r="V8954" t="s">
        <v>251</v>
      </c>
      <c r="Y8954" t="s">
        <v>107</v>
      </c>
    </row>
    <row r="8955" spans="1:25" x14ac:dyDescent="0.45">
      <c r="A8955" t="s">
        <v>335</v>
      </c>
      <c r="B8955" t="s">
        <v>722</v>
      </c>
      <c r="C8955">
        <v>54593</v>
      </c>
      <c r="D8955">
        <v>1</v>
      </c>
      <c r="F8955">
        <v>2010</v>
      </c>
      <c r="G8955">
        <v>734</v>
      </c>
      <c r="H8955">
        <v>717.75</v>
      </c>
      <c r="I8955">
        <v>25283.25</v>
      </c>
      <c r="K8955">
        <v>0.10199999999999999</v>
      </c>
      <c r="L8955">
        <v>8.9999999999999998E-4</v>
      </c>
      <c r="M8955">
        <v>17960.924999999999</v>
      </c>
      <c r="N8955">
        <v>5.9299999999999999E-2</v>
      </c>
      <c r="O8955">
        <v>37.207000000000001</v>
      </c>
      <c r="P8955">
        <v>0.248</v>
      </c>
      <c r="Q8955">
        <v>302142.65000000002</v>
      </c>
      <c r="R8955" t="s">
        <v>34</v>
      </c>
      <c r="T8955" t="s">
        <v>89</v>
      </c>
      <c r="V8955" t="s">
        <v>251</v>
      </c>
      <c r="Y8955" t="s">
        <v>107</v>
      </c>
    </row>
    <row r="8956" spans="1:25" x14ac:dyDescent="0.45">
      <c r="A8956" t="s">
        <v>335</v>
      </c>
      <c r="B8956" t="s">
        <v>722</v>
      </c>
      <c r="C8956">
        <v>54593</v>
      </c>
      <c r="D8956">
        <v>1</v>
      </c>
      <c r="F8956">
        <v>2011</v>
      </c>
      <c r="G8956">
        <v>1595</v>
      </c>
      <c r="H8956">
        <v>1573</v>
      </c>
      <c r="I8956">
        <v>56542.75</v>
      </c>
      <c r="K8956">
        <v>0.22900000000000001</v>
      </c>
      <c r="L8956">
        <v>8.9999999999999998E-4</v>
      </c>
      <c r="M8956">
        <v>40143.574999999997</v>
      </c>
      <c r="N8956">
        <v>5.9299999999999999E-2</v>
      </c>
      <c r="O8956">
        <v>42.301000000000002</v>
      </c>
      <c r="P8956">
        <v>0.1298</v>
      </c>
      <c r="Q8956">
        <v>675272.7</v>
      </c>
      <c r="R8956" t="s">
        <v>34</v>
      </c>
      <c r="T8956" t="s">
        <v>89</v>
      </c>
      <c r="V8956" t="s">
        <v>251</v>
      </c>
      <c r="Y8956" t="s">
        <v>107</v>
      </c>
    </row>
    <row r="8957" spans="1:25" x14ac:dyDescent="0.45">
      <c r="A8957" t="s">
        <v>335</v>
      </c>
      <c r="B8957" t="s">
        <v>722</v>
      </c>
      <c r="C8957">
        <v>54593</v>
      </c>
      <c r="D8957">
        <v>1</v>
      </c>
      <c r="F8957">
        <v>2012</v>
      </c>
      <c r="G8957">
        <v>2018</v>
      </c>
      <c r="H8957">
        <v>1998.25</v>
      </c>
      <c r="I8957">
        <v>73257.5</v>
      </c>
      <c r="K8957">
        <v>0.28499999999999998</v>
      </c>
      <c r="L8957">
        <v>8.9999999999999998E-4</v>
      </c>
      <c r="M8957">
        <v>50681.425000000003</v>
      </c>
      <c r="N8957">
        <v>5.9299999999999999E-2</v>
      </c>
      <c r="O8957">
        <v>52.701999999999998</v>
      </c>
      <c r="P8957">
        <v>0.12659999999999999</v>
      </c>
      <c r="Q8957">
        <v>852529.2</v>
      </c>
      <c r="R8957" t="s">
        <v>34</v>
      </c>
      <c r="T8957" t="s">
        <v>89</v>
      </c>
      <c r="V8957" t="s">
        <v>251</v>
      </c>
      <c r="Y8957" t="s">
        <v>107</v>
      </c>
    </row>
    <row r="8958" spans="1:25" x14ac:dyDescent="0.45">
      <c r="A8958" t="s">
        <v>335</v>
      </c>
      <c r="B8958" t="s">
        <v>722</v>
      </c>
      <c r="C8958">
        <v>54593</v>
      </c>
      <c r="D8958">
        <v>1</v>
      </c>
      <c r="F8958">
        <v>2013</v>
      </c>
      <c r="G8958">
        <v>894</v>
      </c>
      <c r="H8958">
        <v>872.5</v>
      </c>
      <c r="I8958">
        <v>24653.75</v>
      </c>
      <c r="K8958">
        <v>0.121</v>
      </c>
      <c r="L8958">
        <v>8.9999999999999998E-4</v>
      </c>
      <c r="M8958">
        <v>21543.625</v>
      </c>
      <c r="N8958">
        <v>5.9299999999999999E-2</v>
      </c>
      <c r="O8958">
        <v>27.753</v>
      </c>
      <c r="P8958">
        <v>0.1583</v>
      </c>
      <c r="Q8958">
        <v>362386.35</v>
      </c>
      <c r="R8958" t="s">
        <v>34</v>
      </c>
      <c r="T8958" t="s">
        <v>89</v>
      </c>
      <c r="V8958" t="s">
        <v>251</v>
      </c>
      <c r="Y8958" t="s">
        <v>107</v>
      </c>
    </row>
    <row r="8959" spans="1:25" x14ac:dyDescent="0.45">
      <c r="A8959" t="s">
        <v>335</v>
      </c>
      <c r="B8959" t="s">
        <v>722</v>
      </c>
      <c r="C8959">
        <v>54593</v>
      </c>
      <c r="D8959">
        <v>1</v>
      </c>
      <c r="F8959">
        <v>2014</v>
      </c>
      <c r="G8959">
        <v>268</v>
      </c>
      <c r="H8959">
        <v>243.84</v>
      </c>
      <c r="I8959">
        <v>7951.57</v>
      </c>
      <c r="K8959">
        <v>0.03</v>
      </c>
      <c r="L8959">
        <v>1E-3</v>
      </c>
      <c r="M8959">
        <v>5713.951</v>
      </c>
      <c r="N8959">
        <v>5.9400000000000001E-2</v>
      </c>
      <c r="O8959">
        <v>6.1740000000000004</v>
      </c>
      <c r="P8959">
        <v>0.1416</v>
      </c>
      <c r="Q8959">
        <v>96117.290999999997</v>
      </c>
      <c r="R8959" t="s">
        <v>34</v>
      </c>
      <c r="T8959" t="s">
        <v>89</v>
      </c>
      <c r="V8959" t="s">
        <v>251</v>
      </c>
      <c r="Y8959" t="s">
        <v>107</v>
      </c>
    </row>
    <row r="8960" spans="1:25" x14ac:dyDescent="0.45">
      <c r="A8960" t="s">
        <v>335</v>
      </c>
      <c r="B8960" t="s">
        <v>722</v>
      </c>
      <c r="C8960">
        <v>54593</v>
      </c>
      <c r="D8960">
        <v>1</v>
      </c>
      <c r="F8960">
        <v>2015</v>
      </c>
      <c r="G8960">
        <v>764</v>
      </c>
      <c r="H8960">
        <v>727.01</v>
      </c>
      <c r="I8960">
        <v>33076.07</v>
      </c>
      <c r="K8960">
        <v>0.10299999999999999</v>
      </c>
      <c r="L8960">
        <v>1E-3</v>
      </c>
      <c r="M8960">
        <v>18451.350999999999</v>
      </c>
      <c r="N8960">
        <v>5.9200000000000003E-2</v>
      </c>
      <c r="O8960">
        <v>17.827000000000002</v>
      </c>
      <c r="P8960">
        <v>0.1227</v>
      </c>
      <c r="Q8960">
        <v>310461.70400000003</v>
      </c>
      <c r="R8960" t="s">
        <v>34</v>
      </c>
      <c r="T8960" t="s">
        <v>89</v>
      </c>
      <c r="V8960" t="s">
        <v>251</v>
      </c>
      <c r="Y8960" t="s">
        <v>146</v>
      </c>
    </row>
    <row r="8961" spans="1:25" x14ac:dyDescent="0.45">
      <c r="A8961" t="s">
        <v>335</v>
      </c>
      <c r="B8961" t="s">
        <v>722</v>
      </c>
      <c r="C8961">
        <v>54593</v>
      </c>
      <c r="D8961">
        <v>1</v>
      </c>
      <c r="F8961">
        <v>2016</v>
      </c>
      <c r="G8961">
        <v>1061</v>
      </c>
      <c r="H8961">
        <v>1015</v>
      </c>
      <c r="I8961">
        <v>46169.5</v>
      </c>
      <c r="K8961">
        <v>0.13300000000000001</v>
      </c>
      <c r="L8961">
        <v>1E-3</v>
      </c>
      <c r="M8961">
        <v>26397.075000000001</v>
      </c>
      <c r="N8961">
        <v>5.9200000000000003E-2</v>
      </c>
      <c r="O8961">
        <v>24.629000000000001</v>
      </c>
      <c r="P8961">
        <v>0.1183</v>
      </c>
      <c r="Q8961">
        <v>444189.52500000002</v>
      </c>
      <c r="R8961" t="s">
        <v>34</v>
      </c>
      <c r="T8961" t="s">
        <v>89</v>
      </c>
      <c r="V8961" t="s">
        <v>251</v>
      </c>
      <c r="Y8961" t="s">
        <v>146</v>
      </c>
    </row>
    <row r="8962" spans="1:25" x14ac:dyDescent="0.45">
      <c r="A8962" t="s">
        <v>335</v>
      </c>
      <c r="B8962" t="s">
        <v>722</v>
      </c>
      <c r="C8962">
        <v>54593</v>
      </c>
      <c r="D8962">
        <v>1</v>
      </c>
      <c r="F8962">
        <v>2017</v>
      </c>
      <c r="G8962">
        <v>483</v>
      </c>
      <c r="H8962">
        <v>450.5</v>
      </c>
      <c r="I8962">
        <v>19465.25</v>
      </c>
      <c r="K8962">
        <v>5.7000000000000002E-2</v>
      </c>
      <c r="L8962">
        <v>1E-3</v>
      </c>
      <c r="M8962">
        <v>11352.15</v>
      </c>
      <c r="N8962">
        <v>5.9200000000000003E-2</v>
      </c>
      <c r="O8962">
        <v>11.076000000000001</v>
      </c>
      <c r="P8962">
        <v>0.12770000000000001</v>
      </c>
      <c r="Q8962">
        <v>191026.97500000001</v>
      </c>
      <c r="R8962" t="s">
        <v>34</v>
      </c>
      <c r="T8962" t="s">
        <v>89</v>
      </c>
      <c r="V8962" t="s">
        <v>251</v>
      </c>
      <c r="Y8962" t="s">
        <v>147</v>
      </c>
    </row>
    <row r="8963" spans="1:25" x14ac:dyDescent="0.45">
      <c r="A8963" t="s">
        <v>335</v>
      </c>
      <c r="B8963" t="s">
        <v>722</v>
      </c>
      <c r="C8963">
        <v>54593</v>
      </c>
      <c r="D8963">
        <v>1</v>
      </c>
      <c r="F8963">
        <v>2018</v>
      </c>
      <c r="G8963">
        <v>867</v>
      </c>
      <c r="H8963">
        <v>776.15</v>
      </c>
      <c r="I8963">
        <v>26320.67</v>
      </c>
      <c r="K8963">
        <v>9.8000000000000004E-2</v>
      </c>
      <c r="L8963">
        <v>1E-3</v>
      </c>
      <c r="M8963">
        <v>19420.045999999998</v>
      </c>
      <c r="N8963">
        <v>5.9200000000000003E-2</v>
      </c>
      <c r="O8963">
        <v>19.687999999999999</v>
      </c>
      <c r="P8963">
        <v>0.1371</v>
      </c>
      <c r="Q8963">
        <v>326890.446</v>
      </c>
      <c r="R8963" t="s">
        <v>34</v>
      </c>
      <c r="T8963" t="s">
        <v>89</v>
      </c>
      <c r="V8963" t="s">
        <v>251</v>
      </c>
      <c r="Y8963" t="s">
        <v>147</v>
      </c>
    </row>
    <row r="8964" spans="1:25" x14ac:dyDescent="0.45">
      <c r="A8964" t="s">
        <v>335</v>
      </c>
      <c r="B8964" t="s">
        <v>722</v>
      </c>
      <c r="C8964">
        <v>54593</v>
      </c>
      <c r="D8964">
        <v>1</v>
      </c>
      <c r="F8964">
        <v>2019</v>
      </c>
      <c r="G8964">
        <v>206</v>
      </c>
      <c r="H8964">
        <v>192.19</v>
      </c>
      <c r="I8964">
        <v>7047.99</v>
      </c>
      <c r="K8964">
        <v>2.5999999999999999E-2</v>
      </c>
      <c r="L8964">
        <v>1E-3</v>
      </c>
      <c r="M8964">
        <v>5086.2269999999999</v>
      </c>
      <c r="N8964">
        <v>5.9200000000000003E-2</v>
      </c>
      <c r="O8964">
        <v>6.3840000000000003</v>
      </c>
      <c r="P8964">
        <v>0.15959999999999999</v>
      </c>
      <c r="Q8964">
        <v>85591.612999999998</v>
      </c>
      <c r="R8964" t="s">
        <v>34</v>
      </c>
      <c r="T8964" t="s">
        <v>89</v>
      </c>
      <c r="V8964" t="s">
        <v>251</v>
      </c>
      <c r="Y8964" t="s">
        <v>147</v>
      </c>
    </row>
    <row r="8965" spans="1:25" x14ac:dyDescent="0.45">
      <c r="A8965" t="s">
        <v>335</v>
      </c>
      <c r="B8965" t="s">
        <v>722</v>
      </c>
      <c r="C8965">
        <v>54593</v>
      </c>
      <c r="D8965">
        <v>1</v>
      </c>
      <c r="F8965">
        <v>2020</v>
      </c>
      <c r="G8965">
        <v>183</v>
      </c>
      <c r="H8965">
        <v>159.96</v>
      </c>
      <c r="I8965">
        <v>5105.66</v>
      </c>
      <c r="K8965">
        <v>1.9E-2</v>
      </c>
      <c r="L8965">
        <v>1E-3</v>
      </c>
      <c r="M8965">
        <v>3843.732</v>
      </c>
      <c r="N8965">
        <v>5.9200000000000003E-2</v>
      </c>
      <c r="O8965">
        <v>4.3109999999999999</v>
      </c>
      <c r="P8965">
        <v>0.15640000000000001</v>
      </c>
      <c r="Q8965">
        <v>64677.203999999998</v>
      </c>
      <c r="R8965" t="s">
        <v>34</v>
      </c>
      <c r="T8965" t="s">
        <v>89</v>
      </c>
      <c r="V8965" t="s">
        <v>251</v>
      </c>
      <c r="Y8965" t="s">
        <v>147</v>
      </c>
    </row>
    <row r="8966" spans="1:25" x14ac:dyDescent="0.45">
      <c r="A8966" t="s">
        <v>335</v>
      </c>
      <c r="B8966" t="s">
        <v>722</v>
      </c>
      <c r="C8966">
        <v>54593</v>
      </c>
      <c r="D8966">
        <v>1</v>
      </c>
      <c r="F8966">
        <v>2021</v>
      </c>
      <c r="G8966">
        <v>403</v>
      </c>
      <c r="H8966">
        <v>360.97</v>
      </c>
      <c r="I8966">
        <v>12005.56</v>
      </c>
      <c r="K8966">
        <v>4.4999999999999998E-2</v>
      </c>
      <c r="L8966">
        <v>1E-3</v>
      </c>
      <c r="M8966">
        <v>8985.5329999999994</v>
      </c>
      <c r="N8966">
        <v>5.91E-2</v>
      </c>
      <c r="O8966">
        <v>9.2479999999999993</v>
      </c>
      <c r="P8966">
        <v>0.14199999999999999</v>
      </c>
      <c r="Q8966">
        <v>151249.59899999999</v>
      </c>
      <c r="R8966" t="s">
        <v>34</v>
      </c>
      <c r="T8966" t="s">
        <v>89</v>
      </c>
      <c r="V8966" t="s">
        <v>251</v>
      </c>
      <c r="Y8966" t="s">
        <v>152</v>
      </c>
    </row>
    <row r="8967" spans="1:25" x14ac:dyDescent="0.45">
      <c r="A8967" t="s">
        <v>335</v>
      </c>
      <c r="B8967" t="s">
        <v>722</v>
      </c>
      <c r="C8967">
        <v>54593</v>
      </c>
      <c r="D8967">
        <v>1</v>
      </c>
      <c r="F8967">
        <v>2022</v>
      </c>
      <c r="G8967">
        <v>74</v>
      </c>
      <c r="H8967">
        <v>58.8</v>
      </c>
      <c r="I8967">
        <v>1729.7</v>
      </c>
      <c r="K8967">
        <v>7.0000000000000001E-3</v>
      </c>
      <c r="L8967">
        <v>1E-3</v>
      </c>
      <c r="M8967">
        <v>1345.7750000000001</v>
      </c>
      <c r="N8967">
        <v>5.9200000000000003E-2</v>
      </c>
      <c r="O8967">
        <v>1.5580000000000001</v>
      </c>
      <c r="P8967">
        <v>0.1661</v>
      </c>
      <c r="Q8967">
        <v>22651.751</v>
      </c>
      <c r="R8967" t="s">
        <v>34</v>
      </c>
      <c r="T8967" t="s">
        <v>89</v>
      </c>
      <c r="V8967" t="s">
        <v>251</v>
      </c>
      <c r="Y8967" t="s">
        <v>152</v>
      </c>
    </row>
    <row r="8968" spans="1:25" x14ac:dyDescent="0.45">
      <c r="A8968" t="s">
        <v>335</v>
      </c>
      <c r="B8968" t="s">
        <v>722</v>
      </c>
      <c r="C8968">
        <v>54593</v>
      </c>
      <c r="D8968">
        <v>1</v>
      </c>
      <c r="F8968">
        <v>2023</v>
      </c>
      <c r="G8968">
        <v>147</v>
      </c>
      <c r="H8968">
        <v>134.47</v>
      </c>
      <c r="I8968">
        <v>4648.4799999999996</v>
      </c>
      <c r="K8968">
        <v>1.7000000000000001E-2</v>
      </c>
      <c r="L8968">
        <v>1E-3</v>
      </c>
      <c r="M8968">
        <v>3454.1590000000001</v>
      </c>
      <c r="N8968">
        <v>5.9200000000000003E-2</v>
      </c>
      <c r="O8968">
        <v>3.5049999999999999</v>
      </c>
      <c r="P8968">
        <v>0.13789999999999999</v>
      </c>
      <c r="Q8968">
        <v>58134.733</v>
      </c>
      <c r="R8968" t="s">
        <v>34</v>
      </c>
      <c r="T8968" t="s">
        <v>89</v>
      </c>
      <c r="V8968" t="s">
        <v>251</v>
      </c>
      <c r="Y8968" t="s">
        <v>152</v>
      </c>
    </row>
    <row r="8969" spans="1:25" x14ac:dyDescent="0.45">
      <c r="A8969" t="s">
        <v>335</v>
      </c>
      <c r="B8969" t="s">
        <v>722</v>
      </c>
      <c r="C8969">
        <v>54593</v>
      </c>
      <c r="D8969">
        <v>1</v>
      </c>
      <c r="F8969">
        <v>2024</v>
      </c>
      <c r="G8969">
        <v>52</v>
      </c>
      <c r="H8969">
        <v>43.58</v>
      </c>
      <c r="I8969">
        <v>1246.25</v>
      </c>
      <c r="K8969">
        <v>5.0000000000000001E-3</v>
      </c>
      <c r="L8969">
        <v>1E-3</v>
      </c>
      <c r="M8969">
        <v>1013.207</v>
      </c>
      <c r="N8969">
        <v>5.9200000000000003E-2</v>
      </c>
      <c r="O8969">
        <v>1.0620000000000001</v>
      </c>
      <c r="P8969">
        <v>0.14230000000000001</v>
      </c>
      <c r="Q8969">
        <v>17044.972000000002</v>
      </c>
      <c r="R8969" t="s">
        <v>34</v>
      </c>
      <c r="T8969" t="s">
        <v>89</v>
      </c>
      <c r="V8969" t="s">
        <v>251</v>
      </c>
      <c r="Y8969" t="s">
        <v>152</v>
      </c>
    </row>
    <row r="8970" spans="1:25" x14ac:dyDescent="0.45">
      <c r="A8970" t="s">
        <v>25</v>
      </c>
      <c r="B8970" t="s">
        <v>723</v>
      </c>
      <c r="C8970">
        <v>54605</v>
      </c>
      <c r="D8970">
        <v>1</v>
      </c>
      <c r="F8970">
        <v>2009</v>
      </c>
      <c r="G8970">
        <v>5621</v>
      </c>
      <c r="H8970">
        <v>5531.2</v>
      </c>
      <c r="I8970">
        <v>135675.94</v>
      </c>
      <c r="M8970">
        <v>87315.009000000005</v>
      </c>
      <c r="N8970">
        <v>5.9799999999999999E-2</v>
      </c>
      <c r="O8970">
        <v>16.344000000000001</v>
      </c>
      <c r="P8970">
        <v>2.24E-2</v>
      </c>
      <c r="Q8970">
        <v>1462909.4979999999</v>
      </c>
      <c r="R8970" t="s">
        <v>34</v>
      </c>
      <c r="S8970" t="s">
        <v>38</v>
      </c>
      <c r="T8970" t="s">
        <v>28</v>
      </c>
      <c r="V8970" t="s">
        <v>40</v>
      </c>
      <c r="Y8970" t="s">
        <v>69</v>
      </c>
    </row>
    <row r="8971" spans="1:25" x14ac:dyDescent="0.45">
      <c r="A8971" t="s">
        <v>25</v>
      </c>
      <c r="B8971" t="s">
        <v>723</v>
      </c>
      <c r="C8971">
        <v>54605</v>
      </c>
      <c r="D8971">
        <v>1</v>
      </c>
      <c r="F8971">
        <v>2010</v>
      </c>
      <c r="G8971">
        <v>5904</v>
      </c>
      <c r="H8971">
        <v>5844.08</v>
      </c>
      <c r="I8971">
        <v>145703.21</v>
      </c>
      <c r="M8971">
        <v>93122.474000000002</v>
      </c>
      <c r="N8971">
        <v>5.9400000000000001E-2</v>
      </c>
      <c r="O8971">
        <v>17.600000000000001</v>
      </c>
      <c r="P8971">
        <v>2.3E-2</v>
      </c>
      <c r="Q8971">
        <v>1564972.699</v>
      </c>
      <c r="R8971" t="s">
        <v>34</v>
      </c>
      <c r="S8971" t="s">
        <v>38</v>
      </c>
      <c r="T8971" t="s">
        <v>28</v>
      </c>
      <c r="V8971" t="s">
        <v>40</v>
      </c>
      <c r="Y8971" t="s">
        <v>69</v>
      </c>
    </row>
    <row r="8972" spans="1:25" x14ac:dyDescent="0.45">
      <c r="A8972" t="s">
        <v>25</v>
      </c>
      <c r="B8972" t="s">
        <v>723</v>
      </c>
      <c r="C8972">
        <v>54605</v>
      </c>
      <c r="D8972">
        <v>1</v>
      </c>
      <c r="F8972">
        <v>2011</v>
      </c>
      <c r="G8972">
        <v>3213</v>
      </c>
      <c r="H8972">
        <v>3159.1</v>
      </c>
      <c r="I8972">
        <v>69555.399999999994</v>
      </c>
      <c r="M8972">
        <v>45773.252999999997</v>
      </c>
      <c r="N8972">
        <v>5.9499999999999997E-2</v>
      </c>
      <c r="O8972">
        <v>8.8179999999999996</v>
      </c>
      <c r="P8972">
        <v>2.3800000000000002E-2</v>
      </c>
      <c r="Q8972">
        <v>769209.07900000003</v>
      </c>
      <c r="R8972" t="s">
        <v>34</v>
      </c>
      <c r="S8972" t="s">
        <v>38</v>
      </c>
      <c r="T8972" t="s">
        <v>28</v>
      </c>
      <c r="V8972" t="s">
        <v>40</v>
      </c>
      <c r="Y8972" t="s">
        <v>69</v>
      </c>
    </row>
    <row r="8973" spans="1:25" x14ac:dyDescent="0.45">
      <c r="A8973" t="s">
        <v>25</v>
      </c>
      <c r="B8973" t="s">
        <v>723</v>
      </c>
      <c r="C8973">
        <v>54605</v>
      </c>
      <c r="D8973">
        <v>1</v>
      </c>
      <c r="F8973">
        <v>2012</v>
      </c>
      <c r="G8973">
        <v>2263</v>
      </c>
      <c r="H8973">
        <v>2216.63</v>
      </c>
      <c r="I8973">
        <v>47967.87</v>
      </c>
      <c r="M8973">
        <v>31600.866999999998</v>
      </c>
      <c r="N8973">
        <v>5.9799999999999999E-2</v>
      </c>
      <c r="O8973">
        <v>6.6219999999999999</v>
      </c>
      <c r="P8973">
        <v>2.64E-2</v>
      </c>
      <c r="Q8973">
        <v>530037.70200000005</v>
      </c>
      <c r="R8973" t="s">
        <v>34</v>
      </c>
      <c r="S8973" t="s">
        <v>38</v>
      </c>
      <c r="T8973" t="s">
        <v>28</v>
      </c>
      <c r="V8973" t="s">
        <v>40</v>
      </c>
      <c r="Y8973" t="s">
        <v>69</v>
      </c>
    </row>
    <row r="8974" spans="1:25" x14ac:dyDescent="0.45">
      <c r="A8974" t="s">
        <v>25</v>
      </c>
      <c r="B8974" t="s">
        <v>723</v>
      </c>
      <c r="C8974">
        <v>54605</v>
      </c>
      <c r="D8974">
        <v>1</v>
      </c>
      <c r="F8974">
        <v>2013</v>
      </c>
      <c r="G8974">
        <v>4416</v>
      </c>
      <c r="H8974">
        <v>4354.41</v>
      </c>
      <c r="I8974">
        <v>89616.61</v>
      </c>
      <c r="M8974">
        <v>60494.425000000003</v>
      </c>
      <c r="N8974">
        <v>5.9799999999999999E-2</v>
      </c>
      <c r="O8974">
        <v>12.709</v>
      </c>
      <c r="P8974">
        <v>2.5999999999999999E-2</v>
      </c>
      <c r="Q8974">
        <v>1012473.357</v>
      </c>
      <c r="R8974" t="s">
        <v>34</v>
      </c>
      <c r="S8974" t="s">
        <v>38</v>
      </c>
      <c r="T8974" t="s">
        <v>28</v>
      </c>
      <c r="V8974" t="s">
        <v>40</v>
      </c>
      <c r="Y8974" t="s">
        <v>69</v>
      </c>
    </row>
    <row r="8975" spans="1:25" x14ac:dyDescent="0.45">
      <c r="A8975" t="s">
        <v>25</v>
      </c>
      <c r="B8975" t="s">
        <v>723</v>
      </c>
      <c r="C8975">
        <v>54605</v>
      </c>
      <c r="D8975">
        <v>1</v>
      </c>
      <c r="F8975">
        <v>2014</v>
      </c>
      <c r="G8975">
        <v>264</v>
      </c>
      <c r="H8975">
        <v>244.85</v>
      </c>
      <c r="I8975">
        <v>4386.6099999999997</v>
      </c>
      <c r="M8975">
        <v>4058.951</v>
      </c>
      <c r="N8975">
        <v>8.1000000000000003E-2</v>
      </c>
      <c r="O8975">
        <v>0.71399999999999997</v>
      </c>
      <c r="P8975">
        <v>4.2999999999999997E-2</v>
      </c>
      <c r="Q8975">
        <v>50027.523000000001</v>
      </c>
      <c r="R8975" t="s">
        <v>34</v>
      </c>
      <c r="S8975" t="s">
        <v>38</v>
      </c>
      <c r="T8975" t="s">
        <v>28</v>
      </c>
      <c r="V8975" t="s">
        <v>40</v>
      </c>
      <c r="Y8975" t="s">
        <v>69</v>
      </c>
    </row>
    <row r="8976" spans="1:25" x14ac:dyDescent="0.45">
      <c r="A8976" t="s">
        <v>25</v>
      </c>
      <c r="B8976" t="s">
        <v>723</v>
      </c>
      <c r="C8976">
        <v>54605</v>
      </c>
      <c r="D8976">
        <v>1</v>
      </c>
      <c r="F8976">
        <v>2015</v>
      </c>
      <c r="G8976">
        <v>74</v>
      </c>
      <c r="H8976">
        <v>44.68</v>
      </c>
      <c r="I8976">
        <v>633.41</v>
      </c>
      <c r="M8976">
        <v>664.70100000000002</v>
      </c>
      <c r="N8976">
        <v>8.1000000000000003E-2</v>
      </c>
      <c r="O8976">
        <v>0.17100000000000001</v>
      </c>
      <c r="P8976">
        <v>8.6499999999999994E-2</v>
      </c>
      <c r="Q8976">
        <v>8192.384</v>
      </c>
      <c r="R8976" t="s">
        <v>34</v>
      </c>
      <c r="S8976" t="s">
        <v>38</v>
      </c>
      <c r="T8976" t="s">
        <v>28</v>
      </c>
      <c r="V8976" t="s">
        <v>40</v>
      </c>
      <c r="Y8976" t="s">
        <v>70</v>
      </c>
    </row>
    <row r="8977" spans="1:25" x14ac:dyDescent="0.45">
      <c r="A8977" t="s">
        <v>25</v>
      </c>
      <c r="B8977" t="s">
        <v>723</v>
      </c>
      <c r="C8977">
        <v>54605</v>
      </c>
      <c r="D8977">
        <v>1</v>
      </c>
      <c r="F8977">
        <v>2016</v>
      </c>
      <c r="G8977">
        <v>204</v>
      </c>
      <c r="H8977">
        <v>166.04</v>
      </c>
      <c r="I8977">
        <v>2962.8</v>
      </c>
      <c r="M8977">
        <v>2317.4679999999998</v>
      </c>
      <c r="N8977">
        <v>6.6400000000000001E-2</v>
      </c>
      <c r="O8977">
        <v>0.51700000000000002</v>
      </c>
      <c r="P8977">
        <v>3.9699999999999999E-2</v>
      </c>
      <c r="Q8977">
        <v>35242.11</v>
      </c>
      <c r="R8977" t="s">
        <v>34</v>
      </c>
      <c r="S8977" t="s">
        <v>38</v>
      </c>
      <c r="T8977" t="s">
        <v>28</v>
      </c>
      <c r="V8977" t="s">
        <v>40</v>
      </c>
      <c r="Y8977" t="s">
        <v>70</v>
      </c>
    </row>
    <row r="8978" spans="1:25" x14ac:dyDescent="0.45">
      <c r="A8978" t="s">
        <v>25</v>
      </c>
      <c r="B8978" t="s">
        <v>723</v>
      </c>
      <c r="C8978">
        <v>54605</v>
      </c>
      <c r="D8978">
        <v>1</v>
      </c>
      <c r="F8978">
        <v>2017</v>
      </c>
      <c r="G8978">
        <v>3272</v>
      </c>
      <c r="H8978">
        <v>3234.21</v>
      </c>
      <c r="I8978">
        <v>58886.64</v>
      </c>
      <c r="M8978">
        <v>40761.71</v>
      </c>
      <c r="N8978">
        <v>5.9400000000000001E-2</v>
      </c>
      <c r="O8978">
        <v>7.9429999999999996</v>
      </c>
      <c r="P8978">
        <v>2.3599999999999999E-2</v>
      </c>
      <c r="Q8978">
        <v>685862.89</v>
      </c>
      <c r="R8978" t="s">
        <v>34</v>
      </c>
      <c r="S8978" t="s">
        <v>38</v>
      </c>
      <c r="T8978" t="s">
        <v>28</v>
      </c>
      <c r="V8978" t="s">
        <v>40</v>
      </c>
      <c r="Y8978" t="s">
        <v>70</v>
      </c>
    </row>
    <row r="8979" spans="1:25" x14ac:dyDescent="0.45">
      <c r="A8979" t="s">
        <v>25</v>
      </c>
      <c r="B8979" t="s">
        <v>723</v>
      </c>
      <c r="C8979">
        <v>54605</v>
      </c>
      <c r="D8979">
        <v>1</v>
      </c>
      <c r="F8979">
        <v>2018</v>
      </c>
      <c r="G8979">
        <v>4845</v>
      </c>
      <c r="H8979">
        <v>4824.3500000000004</v>
      </c>
      <c r="I8979">
        <v>87799.75</v>
      </c>
      <c r="M8979">
        <v>60479.59</v>
      </c>
      <c r="N8979">
        <v>5.9299999999999999E-2</v>
      </c>
      <c r="O8979">
        <v>12.127000000000001</v>
      </c>
      <c r="P8979">
        <v>2.3900000000000001E-2</v>
      </c>
      <c r="Q8979">
        <v>1017690.894</v>
      </c>
      <c r="R8979" t="s">
        <v>34</v>
      </c>
      <c r="S8979" t="s">
        <v>38</v>
      </c>
      <c r="T8979" t="s">
        <v>28</v>
      </c>
      <c r="V8979" t="s">
        <v>40</v>
      </c>
      <c r="Y8979" t="s">
        <v>70</v>
      </c>
    </row>
    <row r="8980" spans="1:25" x14ac:dyDescent="0.45">
      <c r="A8980" t="s">
        <v>25</v>
      </c>
      <c r="B8980" t="s">
        <v>723</v>
      </c>
      <c r="C8980">
        <v>54605</v>
      </c>
      <c r="D8980">
        <v>1</v>
      </c>
      <c r="F8980">
        <v>2019</v>
      </c>
      <c r="G8980">
        <v>5535</v>
      </c>
      <c r="H8980">
        <v>5512.8</v>
      </c>
      <c r="I8980">
        <v>105369.63</v>
      </c>
      <c r="M8980">
        <v>71793.17</v>
      </c>
      <c r="N8980">
        <v>5.9400000000000001E-2</v>
      </c>
      <c r="O8980">
        <v>13.708</v>
      </c>
      <c r="P8980">
        <v>2.2800000000000001E-2</v>
      </c>
      <c r="Q8980">
        <v>1208028.4950000001</v>
      </c>
      <c r="R8980" t="s">
        <v>34</v>
      </c>
      <c r="S8980" t="s">
        <v>38</v>
      </c>
      <c r="T8980" t="s">
        <v>28</v>
      </c>
      <c r="V8980" t="s">
        <v>40</v>
      </c>
      <c r="Y8980" t="s">
        <v>70</v>
      </c>
    </row>
    <row r="8981" spans="1:25" x14ac:dyDescent="0.45">
      <c r="A8981" t="s">
        <v>25</v>
      </c>
      <c r="B8981" t="s">
        <v>723</v>
      </c>
      <c r="C8981">
        <v>54605</v>
      </c>
      <c r="D8981">
        <v>1</v>
      </c>
      <c r="F8981">
        <v>2020</v>
      </c>
      <c r="G8981">
        <v>4598</v>
      </c>
      <c r="H8981">
        <v>4579.91</v>
      </c>
      <c r="I8981">
        <v>85677.64</v>
      </c>
      <c r="M8981">
        <v>58569.66</v>
      </c>
      <c r="N8981">
        <v>5.9299999999999999E-2</v>
      </c>
      <c r="O8981">
        <v>11.157999999999999</v>
      </c>
      <c r="P8981">
        <v>2.2700000000000001E-2</v>
      </c>
      <c r="Q8981">
        <v>985538.77800000005</v>
      </c>
      <c r="R8981" t="s">
        <v>34</v>
      </c>
      <c r="S8981" t="s">
        <v>38</v>
      </c>
      <c r="T8981" t="s">
        <v>28</v>
      </c>
      <c r="V8981" t="s">
        <v>40</v>
      </c>
      <c r="Y8981" t="s">
        <v>70</v>
      </c>
    </row>
    <row r="8982" spans="1:25" x14ac:dyDescent="0.45">
      <c r="A8982" t="s">
        <v>25</v>
      </c>
      <c r="B8982" t="s">
        <v>723</v>
      </c>
      <c r="C8982">
        <v>54605</v>
      </c>
      <c r="D8982">
        <v>1</v>
      </c>
      <c r="F8982">
        <v>2021</v>
      </c>
      <c r="G8982">
        <v>5707</v>
      </c>
      <c r="H8982">
        <v>5679.36</v>
      </c>
      <c r="I8982">
        <v>109044.95</v>
      </c>
      <c r="M8982">
        <v>79889.998999999996</v>
      </c>
      <c r="N8982">
        <v>5.9299999999999999E-2</v>
      </c>
      <c r="O8982">
        <v>15.044</v>
      </c>
      <c r="P8982">
        <v>2.2499999999999999E-2</v>
      </c>
      <c r="Q8982">
        <v>1344309.5290000001</v>
      </c>
      <c r="R8982" t="s">
        <v>34</v>
      </c>
      <c r="S8982" t="s">
        <v>38</v>
      </c>
      <c r="T8982" t="s">
        <v>28</v>
      </c>
      <c r="V8982" t="s">
        <v>40</v>
      </c>
      <c r="Y8982" t="s">
        <v>70</v>
      </c>
    </row>
    <row r="8983" spans="1:25" x14ac:dyDescent="0.45">
      <c r="A8983" t="s">
        <v>25</v>
      </c>
      <c r="B8983" t="s">
        <v>723</v>
      </c>
      <c r="C8983">
        <v>54605</v>
      </c>
      <c r="D8983">
        <v>1</v>
      </c>
      <c r="F8983">
        <v>2022</v>
      </c>
      <c r="G8983">
        <v>4182</v>
      </c>
      <c r="H8983">
        <v>4158.7299999999996</v>
      </c>
      <c r="I8983">
        <v>72839.11</v>
      </c>
      <c r="M8983">
        <v>48863.847000000002</v>
      </c>
      <c r="N8983">
        <v>5.9400000000000001E-2</v>
      </c>
      <c r="O8983">
        <v>9.3170000000000002</v>
      </c>
      <c r="P8983">
        <v>2.2700000000000001E-2</v>
      </c>
      <c r="Q8983">
        <v>822259.75</v>
      </c>
      <c r="R8983" t="s">
        <v>34</v>
      </c>
      <c r="S8983" t="s">
        <v>38</v>
      </c>
      <c r="T8983" t="s">
        <v>28</v>
      </c>
      <c r="V8983" t="s">
        <v>40</v>
      </c>
      <c r="Y8983" t="s">
        <v>70</v>
      </c>
    </row>
    <row r="8984" spans="1:25" x14ac:dyDescent="0.45">
      <c r="A8984" t="s">
        <v>25</v>
      </c>
      <c r="B8984" t="s">
        <v>723</v>
      </c>
      <c r="C8984">
        <v>54605</v>
      </c>
      <c r="D8984">
        <v>1</v>
      </c>
      <c r="F8984">
        <v>2023</v>
      </c>
      <c r="G8984">
        <v>7083</v>
      </c>
      <c r="H8984">
        <v>7072.94</v>
      </c>
      <c r="I8984">
        <v>128143</v>
      </c>
      <c r="M8984">
        <v>87693.539000000004</v>
      </c>
      <c r="N8984">
        <v>5.9400000000000001E-2</v>
      </c>
      <c r="O8984">
        <v>17.602</v>
      </c>
      <c r="P8984">
        <v>2.3900000000000001E-2</v>
      </c>
      <c r="Q8984">
        <v>1475589.9839999999</v>
      </c>
      <c r="R8984" t="s">
        <v>34</v>
      </c>
      <c r="S8984" t="s">
        <v>38</v>
      </c>
      <c r="T8984" t="s">
        <v>28</v>
      </c>
      <c r="V8984" t="s">
        <v>40</v>
      </c>
      <c r="Y8984" t="s">
        <v>70</v>
      </c>
    </row>
    <row r="8985" spans="1:25" x14ac:dyDescent="0.45">
      <c r="A8985" t="s">
        <v>25</v>
      </c>
      <c r="B8985" t="s">
        <v>723</v>
      </c>
      <c r="C8985">
        <v>54605</v>
      </c>
      <c r="D8985">
        <v>1</v>
      </c>
      <c r="F8985">
        <v>2024</v>
      </c>
      <c r="G8985">
        <v>3717</v>
      </c>
      <c r="H8985">
        <v>3708.34</v>
      </c>
      <c r="I8985">
        <v>67310.12</v>
      </c>
      <c r="M8985">
        <v>45976.923000000003</v>
      </c>
      <c r="N8985">
        <v>5.9400000000000001E-2</v>
      </c>
      <c r="O8985">
        <v>9.1189999999999998</v>
      </c>
      <c r="P8985">
        <v>2.3699999999999999E-2</v>
      </c>
      <c r="Q8985">
        <v>773677.81200000003</v>
      </c>
      <c r="R8985" t="s">
        <v>34</v>
      </c>
      <c r="S8985" t="s">
        <v>38</v>
      </c>
      <c r="T8985" t="s">
        <v>28</v>
      </c>
      <c r="V8985" t="s">
        <v>40</v>
      </c>
      <c r="Y8985" t="s">
        <v>70</v>
      </c>
    </row>
    <row r="8986" spans="1:25" x14ac:dyDescent="0.45">
      <c r="A8986" t="s">
        <v>274</v>
      </c>
      <c r="B8986" t="s">
        <v>724</v>
      </c>
      <c r="C8986">
        <v>54640</v>
      </c>
      <c r="D8986">
        <v>1001</v>
      </c>
      <c r="F8986">
        <v>2009</v>
      </c>
      <c r="G8986">
        <v>373</v>
      </c>
      <c r="H8986">
        <v>338.64</v>
      </c>
      <c r="I8986">
        <v>25081.15</v>
      </c>
      <c r="K8986">
        <v>0.81299999999999994</v>
      </c>
      <c r="L8986">
        <v>5.1999999999999998E-3</v>
      </c>
      <c r="M8986">
        <v>19336.994999999999</v>
      </c>
      <c r="N8986">
        <v>6.2100000000000002E-2</v>
      </c>
      <c r="O8986">
        <v>5.4669999999999996</v>
      </c>
      <c r="P8986">
        <v>4.7899999999999998E-2</v>
      </c>
      <c r="Q8986">
        <v>307990.864</v>
      </c>
      <c r="R8986" t="s">
        <v>34</v>
      </c>
      <c r="S8986" t="s">
        <v>38</v>
      </c>
      <c r="T8986" t="s">
        <v>89</v>
      </c>
      <c r="V8986" t="s">
        <v>40</v>
      </c>
      <c r="Y8986" t="s">
        <v>103</v>
      </c>
    </row>
    <row r="8987" spans="1:25" x14ac:dyDescent="0.45">
      <c r="A8987" t="s">
        <v>274</v>
      </c>
      <c r="B8987" t="s">
        <v>724</v>
      </c>
      <c r="C8987">
        <v>54640</v>
      </c>
      <c r="D8987">
        <v>1001</v>
      </c>
      <c r="F8987">
        <v>2010</v>
      </c>
      <c r="G8987">
        <v>1576</v>
      </c>
      <c r="H8987">
        <v>1495.55</v>
      </c>
      <c r="I8987">
        <v>113086.37</v>
      </c>
      <c r="K8987">
        <v>0.69699999999999995</v>
      </c>
      <c r="L8987">
        <v>1.4E-3</v>
      </c>
      <c r="M8987">
        <v>81201.126999999993</v>
      </c>
      <c r="N8987">
        <v>5.9299999999999999E-2</v>
      </c>
      <c r="O8987">
        <v>18.492999999999999</v>
      </c>
      <c r="P8987">
        <v>3.3799999999999997E-2</v>
      </c>
      <c r="Q8987">
        <v>1360003.4580000001</v>
      </c>
      <c r="R8987" t="s">
        <v>34</v>
      </c>
      <c r="S8987" t="s">
        <v>38</v>
      </c>
      <c r="T8987" t="s">
        <v>89</v>
      </c>
      <c r="V8987" t="s">
        <v>40</v>
      </c>
      <c r="Y8987" t="s">
        <v>103</v>
      </c>
    </row>
    <row r="8988" spans="1:25" x14ac:dyDescent="0.45">
      <c r="A8988" t="s">
        <v>274</v>
      </c>
      <c r="B8988" t="s">
        <v>724</v>
      </c>
      <c r="C8988">
        <v>54640</v>
      </c>
      <c r="D8988">
        <v>1001</v>
      </c>
      <c r="F8988">
        <v>2011</v>
      </c>
      <c r="G8988">
        <v>1635</v>
      </c>
      <c r="H8988">
        <v>1560.92</v>
      </c>
      <c r="I8988">
        <v>118906.95</v>
      </c>
      <c r="K8988">
        <v>0.45</v>
      </c>
      <c r="L8988">
        <v>1.1000000000000001E-3</v>
      </c>
      <c r="M8988">
        <v>84748.646999999997</v>
      </c>
      <c r="N8988">
        <v>5.8999999999999997E-2</v>
      </c>
      <c r="O8988">
        <v>17.937999999999999</v>
      </c>
      <c r="P8988">
        <v>3.1600000000000003E-2</v>
      </c>
      <c r="Q8988">
        <v>1425638.892</v>
      </c>
      <c r="R8988" t="s">
        <v>34</v>
      </c>
      <c r="S8988" t="s">
        <v>38</v>
      </c>
      <c r="T8988" t="s">
        <v>89</v>
      </c>
      <c r="V8988" t="s">
        <v>40</v>
      </c>
      <c r="Y8988" t="s">
        <v>103</v>
      </c>
    </row>
    <row r="8989" spans="1:25" x14ac:dyDescent="0.45">
      <c r="A8989" t="s">
        <v>274</v>
      </c>
      <c r="B8989" t="s">
        <v>724</v>
      </c>
      <c r="C8989">
        <v>54640</v>
      </c>
      <c r="D8989">
        <v>1001</v>
      </c>
      <c r="F8989">
        <v>2012</v>
      </c>
      <c r="G8989">
        <v>2796</v>
      </c>
      <c r="H8989">
        <v>2666.69</v>
      </c>
      <c r="I8989">
        <v>210990.26</v>
      </c>
      <c r="K8989">
        <v>1.1739999999999999</v>
      </c>
      <c r="L8989">
        <v>1.2999999999999999E-3</v>
      </c>
      <c r="M8989">
        <v>150345.55600000001</v>
      </c>
      <c r="N8989">
        <v>5.9200000000000003E-2</v>
      </c>
      <c r="O8989">
        <v>34.334000000000003</v>
      </c>
      <c r="P8989">
        <v>3.3599999999999998E-2</v>
      </c>
      <c r="Q8989">
        <v>2520820.3659999999</v>
      </c>
      <c r="R8989" t="s">
        <v>34</v>
      </c>
      <c r="S8989" t="s">
        <v>38</v>
      </c>
      <c r="T8989" t="s">
        <v>89</v>
      </c>
      <c r="V8989" t="s">
        <v>40</v>
      </c>
      <c r="Y8989" t="s">
        <v>283</v>
      </c>
    </row>
    <row r="8990" spans="1:25" x14ac:dyDescent="0.45">
      <c r="A8990" t="s">
        <v>274</v>
      </c>
      <c r="B8990" t="s">
        <v>724</v>
      </c>
      <c r="C8990">
        <v>54640</v>
      </c>
      <c r="D8990">
        <v>1001</v>
      </c>
      <c r="F8990">
        <v>2013</v>
      </c>
      <c r="G8990">
        <v>2060</v>
      </c>
      <c r="H8990">
        <v>1929.06</v>
      </c>
      <c r="I8990">
        <v>152591.84</v>
      </c>
      <c r="K8990">
        <v>0.63300000000000001</v>
      </c>
      <c r="L8990">
        <v>1.1000000000000001E-3</v>
      </c>
      <c r="M8990">
        <v>108505.40700000001</v>
      </c>
      <c r="N8990">
        <v>5.91E-2</v>
      </c>
      <c r="O8990">
        <v>26.661999999999999</v>
      </c>
      <c r="P8990">
        <v>3.6799999999999999E-2</v>
      </c>
      <c r="Q8990">
        <v>1823810.632</v>
      </c>
      <c r="R8990" t="s">
        <v>34</v>
      </c>
      <c r="S8990" t="s">
        <v>38</v>
      </c>
      <c r="T8990" t="s">
        <v>89</v>
      </c>
      <c r="V8990" t="s">
        <v>40</v>
      </c>
      <c r="Y8990" t="s">
        <v>283</v>
      </c>
    </row>
    <row r="8991" spans="1:25" x14ac:dyDescent="0.45">
      <c r="A8991" t="s">
        <v>274</v>
      </c>
      <c r="B8991" t="s">
        <v>724</v>
      </c>
      <c r="C8991">
        <v>54640</v>
      </c>
      <c r="D8991">
        <v>1001</v>
      </c>
      <c r="F8991">
        <v>2014</v>
      </c>
      <c r="G8991">
        <v>3391</v>
      </c>
      <c r="H8991">
        <v>3213.2</v>
      </c>
      <c r="I8991">
        <v>257819.92</v>
      </c>
      <c r="K8991">
        <v>1.6060000000000001</v>
      </c>
      <c r="L8991">
        <v>1.4E-3</v>
      </c>
      <c r="M8991">
        <v>187408.663</v>
      </c>
      <c r="N8991">
        <v>6.0400000000000002E-2</v>
      </c>
      <c r="O8991">
        <v>50.152000000000001</v>
      </c>
      <c r="P8991">
        <v>3.8699999999999998E-2</v>
      </c>
      <c r="Q8991">
        <v>3077067.236</v>
      </c>
      <c r="R8991" t="s">
        <v>34</v>
      </c>
      <c r="S8991" t="s">
        <v>38</v>
      </c>
      <c r="T8991" t="s">
        <v>89</v>
      </c>
      <c r="V8991" t="s">
        <v>40</v>
      </c>
      <c r="Y8991" t="s">
        <v>283</v>
      </c>
    </row>
    <row r="8992" spans="1:25" x14ac:dyDescent="0.45">
      <c r="A8992" t="s">
        <v>274</v>
      </c>
      <c r="B8992" t="s">
        <v>724</v>
      </c>
      <c r="C8992">
        <v>54640</v>
      </c>
      <c r="D8992">
        <v>1001</v>
      </c>
      <c r="F8992">
        <v>2015</v>
      </c>
      <c r="G8992">
        <v>4937</v>
      </c>
      <c r="H8992">
        <v>4877.51</v>
      </c>
      <c r="I8992">
        <v>418692.66</v>
      </c>
      <c r="K8992">
        <v>2.8069999999999999</v>
      </c>
      <c r="L8992">
        <v>1.6000000000000001E-3</v>
      </c>
      <c r="M8992">
        <v>294959.16399999999</v>
      </c>
      <c r="N8992">
        <v>5.9400000000000001E-2</v>
      </c>
      <c r="O8992">
        <v>49.161000000000001</v>
      </c>
      <c r="P8992">
        <v>2.1399999999999999E-2</v>
      </c>
      <c r="Q8992">
        <v>4934157.4819999998</v>
      </c>
      <c r="R8992" t="s">
        <v>34</v>
      </c>
      <c r="S8992" t="s">
        <v>38</v>
      </c>
      <c r="T8992" t="s">
        <v>89</v>
      </c>
      <c r="V8992" t="s">
        <v>40</v>
      </c>
      <c r="Y8992" t="s">
        <v>297</v>
      </c>
    </row>
    <row r="8993" spans="1:25" x14ac:dyDescent="0.45">
      <c r="A8993" t="s">
        <v>274</v>
      </c>
      <c r="B8993" t="s">
        <v>724</v>
      </c>
      <c r="C8993">
        <v>54640</v>
      </c>
      <c r="D8993">
        <v>1001</v>
      </c>
      <c r="F8993">
        <v>2016</v>
      </c>
      <c r="G8993">
        <v>4682</v>
      </c>
      <c r="H8993">
        <v>4634.75</v>
      </c>
      <c r="I8993">
        <v>398384.7</v>
      </c>
      <c r="K8993">
        <v>1.6479999999999999</v>
      </c>
      <c r="L8993">
        <v>1.1000000000000001E-3</v>
      </c>
      <c r="M8993">
        <v>278685.7</v>
      </c>
      <c r="N8993">
        <v>5.91E-2</v>
      </c>
      <c r="O8993">
        <v>41.71</v>
      </c>
      <c r="P8993">
        <v>1.8800000000000001E-2</v>
      </c>
      <c r="Q8993">
        <v>4684119.82</v>
      </c>
      <c r="R8993" t="s">
        <v>34</v>
      </c>
      <c r="S8993" t="s">
        <v>38</v>
      </c>
      <c r="T8993" t="s">
        <v>89</v>
      </c>
      <c r="V8993" t="s">
        <v>40</v>
      </c>
      <c r="Y8993" t="s">
        <v>297</v>
      </c>
    </row>
    <row r="8994" spans="1:25" x14ac:dyDescent="0.45">
      <c r="A8994" t="s">
        <v>274</v>
      </c>
      <c r="B8994" t="s">
        <v>724</v>
      </c>
      <c r="C8994">
        <v>54640</v>
      </c>
      <c r="D8994">
        <v>1001</v>
      </c>
      <c r="F8994">
        <v>2017</v>
      </c>
      <c r="G8994">
        <v>3886</v>
      </c>
      <c r="H8994">
        <v>3828.87</v>
      </c>
      <c r="I8994">
        <v>321205.64</v>
      </c>
      <c r="K8994">
        <v>1.6279999999999999</v>
      </c>
      <c r="L8994">
        <v>1.1999999999999999E-3</v>
      </c>
      <c r="M8994">
        <v>226081.253</v>
      </c>
      <c r="N8994">
        <v>5.9200000000000003E-2</v>
      </c>
      <c r="O8994">
        <v>34.597000000000001</v>
      </c>
      <c r="P8994">
        <v>1.95E-2</v>
      </c>
      <c r="Q8994">
        <v>3793535.73</v>
      </c>
      <c r="R8994" t="s">
        <v>34</v>
      </c>
      <c r="S8994" t="s">
        <v>38</v>
      </c>
      <c r="T8994" t="s">
        <v>89</v>
      </c>
      <c r="V8994" t="s">
        <v>40</v>
      </c>
      <c r="Y8994" t="s">
        <v>299</v>
      </c>
    </row>
    <row r="8995" spans="1:25" x14ac:dyDescent="0.45">
      <c r="A8995" t="s">
        <v>274</v>
      </c>
      <c r="B8995" t="s">
        <v>724</v>
      </c>
      <c r="C8995">
        <v>54640</v>
      </c>
      <c r="D8995">
        <v>1001</v>
      </c>
      <c r="F8995">
        <v>2018</v>
      </c>
      <c r="G8995">
        <v>3307</v>
      </c>
      <c r="H8995">
        <v>3221.83</v>
      </c>
      <c r="I8995">
        <v>267617.65999999997</v>
      </c>
      <c r="K8995">
        <v>2.7280000000000002</v>
      </c>
      <c r="L8995">
        <v>2.0999999999999999E-3</v>
      </c>
      <c r="M8995">
        <v>190415.19899999999</v>
      </c>
      <c r="N8995">
        <v>5.9700000000000003E-2</v>
      </c>
      <c r="O8995">
        <v>29.495999999999999</v>
      </c>
      <c r="P8995">
        <v>2.1000000000000001E-2</v>
      </c>
      <c r="Q8995">
        <v>3165131.7829999998</v>
      </c>
      <c r="R8995" t="s">
        <v>34</v>
      </c>
      <c r="S8995" t="s">
        <v>38</v>
      </c>
      <c r="T8995" t="s">
        <v>89</v>
      </c>
      <c r="V8995" t="s">
        <v>40</v>
      </c>
      <c r="Y8995" t="s">
        <v>299</v>
      </c>
    </row>
    <row r="8996" spans="1:25" x14ac:dyDescent="0.45">
      <c r="A8996" t="s">
        <v>274</v>
      </c>
      <c r="B8996" t="s">
        <v>724</v>
      </c>
      <c r="C8996">
        <v>54640</v>
      </c>
      <c r="D8996">
        <v>1001</v>
      </c>
      <c r="F8996">
        <v>2019</v>
      </c>
      <c r="G8996">
        <v>1622</v>
      </c>
      <c r="H8996">
        <v>1527.56</v>
      </c>
      <c r="I8996">
        <v>119448.09</v>
      </c>
      <c r="K8996">
        <v>0.439</v>
      </c>
      <c r="L8996">
        <v>1E-3</v>
      </c>
      <c r="M8996">
        <v>86895.724000000002</v>
      </c>
      <c r="N8996">
        <v>5.8999999999999997E-2</v>
      </c>
      <c r="O8996">
        <v>14.147</v>
      </c>
      <c r="P8996">
        <v>2.3300000000000001E-2</v>
      </c>
      <c r="Q8996">
        <v>1462191.5360000001</v>
      </c>
      <c r="R8996" t="s">
        <v>34</v>
      </c>
      <c r="S8996" t="s">
        <v>38</v>
      </c>
      <c r="T8996" t="s">
        <v>89</v>
      </c>
      <c r="V8996" t="s">
        <v>40</v>
      </c>
      <c r="Y8996" t="s">
        <v>299</v>
      </c>
    </row>
    <row r="8997" spans="1:25" x14ac:dyDescent="0.45">
      <c r="A8997" t="s">
        <v>274</v>
      </c>
      <c r="B8997" t="s">
        <v>724</v>
      </c>
      <c r="C8997">
        <v>54640</v>
      </c>
      <c r="D8997">
        <v>1001</v>
      </c>
      <c r="F8997">
        <v>2020</v>
      </c>
      <c r="G8997">
        <v>1109</v>
      </c>
      <c r="H8997">
        <v>1055.55</v>
      </c>
      <c r="I8997">
        <v>81991</v>
      </c>
      <c r="K8997">
        <v>0.29899999999999999</v>
      </c>
      <c r="L8997">
        <v>1E-3</v>
      </c>
      <c r="M8997">
        <v>59143.822999999997</v>
      </c>
      <c r="N8997">
        <v>5.8999999999999997E-2</v>
      </c>
      <c r="O8997">
        <v>9.3290000000000006</v>
      </c>
      <c r="P8997">
        <v>2.4400000000000002E-2</v>
      </c>
      <c r="Q8997">
        <v>995228.60699999996</v>
      </c>
      <c r="R8997" t="s">
        <v>34</v>
      </c>
      <c r="S8997" t="s">
        <v>38</v>
      </c>
      <c r="T8997" t="s">
        <v>89</v>
      </c>
      <c r="V8997" t="s">
        <v>40</v>
      </c>
      <c r="Y8997" t="s">
        <v>147</v>
      </c>
    </row>
    <row r="8998" spans="1:25" x14ac:dyDescent="0.45">
      <c r="A8998" t="s">
        <v>274</v>
      </c>
      <c r="B8998" t="s">
        <v>724</v>
      </c>
      <c r="C8998">
        <v>54640</v>
      </c>
      <c r="D8998">
        <v>1001</v>
      </c>
      <c r="F8998">
        <v>2021</v>
      </c>
      <c r="G8998">
        <v>1296</v>
      </c>
      <c r="H8998">
        <v>1236</v>
      </c>
      <c r="I8998">
        <v>94930.79</v>
      </c>
      <c r="K8998">
        <v>0.34699999999999998</v>
      </c>
      <c r="L8998">
        <v>1E-3</v>
      </c>
      <c r="M8998">
        <v>68795.004000000001</v>
      </c>
      <c r="N8998">
        <v>5.8999999999999997E-2</v>
      </c>
      <c r="O8998">
        <v>10.909000000000001</v>
      </c>
      <c r="P8998">
        <v>2.3199999999999998E-2</v>
      </c>
      <c r="Q8998">
        <v>1157573.827</v>
      </c>
      <c r="R8998" t="s">
        <v>34</v>
      </c>
      <c r="S8998" t="s">
        <v>38</v>
      </c>
      <c r="T8998" t="s">
        <v>89</v>
      </c>
      <c r="V8998" t="s">
        <v>40</v>
      </c>
      <c r="Y8998" t="s">
        <v>152</v>
      </c>
    </row>
    <row r="8999" spans="1:25" x14ac:dyDescent="0.45">
      <c r="A8999" t="s">
        <v>274</v>
      </c>
      <c r="B8999" t="s">
        <v>724</v>
      </c>
      <c r="C8999">
        <v>54640</v>
      </c>
      <c r="D8999">
        <v>1001</v>
      </c>
      <c r="F8999">
        <v>2022</v>
      </c>
      <c r="G8999">
        <v>1763</v>
      </c>
      <c r="H8999">
        <v>1703.95</v>
      </c>
      <c r="I8999">
        <v>127560.68</v>
      </c>
      <c r="K8999">
        <v>0.749</v>
      </c>
      <c r="L8999">
        <v>1.4E-3</v>
      </c>
      <c r="M8999">
        <v>93788.142999999996</v>
      </c>
      <c r="N8999">
        <v>5.9299999999999999E-2</v>
      </c>
      <c r="O8999">
        <v>15.577999999999999</v>
      </c>
      <c r="P8999">
        <v>2.29E-2</v>
      </c>
      <c r="Q8999">
        <v>1572128.352</v>
      </c>
      <c r="R8999" t="s">
        <v>34</v>
      </c>
      <c r="S8999" t="s">
        <v>38</v>
      </c>
      <c r="T8999" t="s">
        <v>89</v>
      </c>
      <c r="V8999" t="s">
        <v>40</v>
      </c>
      <c r="Y8999" t="s">
        <v>152</v>
      </c>
    </row>
    <row r="9000" spans="1:25" x14ac:dyDescent="0.45">
      <c r="A9000" t="s">
        <v>274</v>
      </c>
      <c r="B9000" t="s">
        <v>724</v>
      </c>
      <c r="C9000">
        <v>54640</v>
      </c>
      <c r="D9000">
        <v>1001</v>
      </c>
      <c r="F9000">
        <v>2023</v>
      </c>
      <c r="G9000">
        <v>1135</v>
      </c>
      <c r="H9000">
        <v>1105.1300000000001</v>
      </c>
      <c r="I9000">
        <v>83470.66</v>
      </c>
      <c r="K9000">
        <v>0.53400000000000003</v>
      </c>
      <c r="L9000">
        <v>1.4E-3</v>
      </c>
      <c r="M9000">
        <v>60796.101999999999</v>
      </c>
      <c r="N9000">
        <v>5.9299999999999999E-2</v>
      </c>
      <c r="O9000">
        <v>9.7189999999999994</v>
      </c>
      <c r="P9000">
        <v>2.29E-2</v>
      </c>
      <c r="Q9000">
        <v>1017873.928</v>
      </c>
      <c r="R9000" t="s">
        <v>34</v>
      </c>
      <c r="S9000" t="s">
        <v>38</v>
      </c>
      <c r="T9000" t="s">
        <v>89</v>
      </c>
      <c r="V9000" t="s">
        <v>40</v>
      </c>
      <c r="Y9000" t="s">
        <v>152</v>
      </c>
    </row>
    <row r="9001" spans="1:25" x14ac:dyDescent="0.45">
      <c r="A9001" t="s">
        <v>274</v>
      </c>
      <c r="B9001" t="s">
        <v>724</v>
      </c>
      <c r="C9001">
        <v>54640</v>
      </c>
      <c r="D9001">
        <v>1001</v>
      </c>
      <c r="F9001">
        <v>2024</v>
      </c>
      <c r="G9001">
        <v>360</v>
      </c>
      <c r="H9001">
        <v>337.52</v>
      </c>
      <c r="I9001">
        <v>24246.38</v>
      </c>
      <c r="K9001">
        <v>9.8000000000000004E-2</v>
      </c>
      <c r="L9001">
        <v>1E-3</v>
      </c>
      <c r="M9001">
        <v>18156.23</v>
      </c>
      <c r="N9001">
        <v>5.96E-2</v>
      </c>
      <c r="O9001">
        <v>3.629</v>
      </c>
      <c r="P9001">
        <v>3.0800000000000001E-2</v>
      </c>
      <c r="Q9001">
        <v>302628.777</v>
      </c>
      <c r="R9001" t="s">
        <v>34</v>
      </c>
      <c r="S9001" t="s">
        <v>38</v>
      </c>
      <c r="T9001" t="s">
        <v>89</v>
      </c>
      <c r="V9001" t="s">
        <v>40</v>
      </c>
      <c r="Y9001" t="s">
        <v>152</v>
      </c>
    </row>
    <row r="9002" spans="1:25" x14ac:dyDescent="0.45">
      <c r="A9002" t="s">
        <v>274</v>
      </c>
      <c r="B9002" t="s">
        <v>724</v>
      </c>
      <c r="C9002">
        <v>54640</v>
      </c>
      <c r="D9002">
        <v>2001</v>
      </c>
      <c r="F9002">
        <v>2009</v>
      </c>
      <c r="G9002">
        <v>364</v>
      </c>
      <c r="H9002">
        <v>330.27</v>
      </c>
      <c r="I9002">
        <v>24397.57</v>
      </c>
      <c r="K9002">
        <v>0.74399999999999999</v>
      </c>
      <c r="L9002">
        <v>4.7000000000000002E-3</v>
      </c>
      <c r="M9002">
        <v>18794.338</v>
      </c>
      <c r="N9002">
        <v>6.1800000000000001E-2</v>
      </c>
      <c r="O9002">
        <v>5.19</v>
      </c>
      <c r="P9002">
        <v>4.2900000000000001E-2</v>
      </c>
      <c r="Q9002">
        <v>300450.14600000001</v>
      </c>
      <c r="R9002" t="s">
        <v>34</v>
      </c>
      <c r="S9002" t="s">
        <v>38</v>
      </c>
      <c r="T9002" t="s">
        <v>89</v>
      </c>
      <c r="V9002" t="s">
        <v>40</v>
      </c>
      <c r="Y9002" t="s">
        <v>103</v>
      </c>
    </row>
    <row r="9003" spans="1:25" x14ac:dyDescent="0.45">
      <c r="A9003" t="s">
        <v>274</v>
      </c>
      <c r="B9003" t="s">
        <v>724</v>
      </c>
      <c r="C9003">
        <v>54640</v>
      </c>
      <c r="D9003">
        <v>2001</v>
      </c>
      <c r="F9003">
        <v>2010</v>
      </c>
      <c r="G9003">
        <v>1449</v>
      </c>
      <c r="H9003">
        <v>1380.72</v>
      </c>
      <c r="I9003">
        <v>103540.34</v>
      </c>
      <c r="K9003">
        <v>0.69399999999999995</v>
      </c>
      <c r="L9003">
        <v>1.5E-3</v>
      </c>
      <c r="M9003">
        <v>74834.048999999999</v>
      </c>
      <c r="N9003">
        <v>5.9299999999999999E-2</v>
      </c>
      <c r="O9003">
        <v>18.251999999999999</v>
      </c>
      <c r="P9003">
        <v>3.32E-2</v>
      </c>
      <c r="Q9003">
        <v>1252259.165</v>
      </c>
      <c r="R9003" t="s">
        <v>34</v>
      </c>
      <c r="S9003" t="s">
        <v>38</v>
      </c>
      <c r="T9003" t="s">
        <v>89</v>
      </c>
      <c r="V9003" t="s">
        <v>40</v>
      </c>
      <c r="Y9003" t="s">
        <v>103</v>
      </c>
    </row>
    <row r="9004" spans="1:25" x14ac:dyDescent="0.45">
      <c r="A9004" t="s">
        <v>274</v>
      </c>
      <c r="B9004" t="s">
        <v>724</v>
      </c>
      <c r="C9004">
        <v>54640</v>
      </c>
      <c r="D9004">
        <v>2001</v>
      </c>
      <c r="F9004">
        <v>2011</v>
      </c>
      <c r="G9004">
        <v>1506</v>
      </c>
      <c r="H9004">
        <v>1430.13</v>
      </c>
      <c r="I9004">
        <v>109200.33</v>
      </c>
      <c r="K9004">
        <v>0.45500000000000002</v>
      </c>
      <c r="L9004">
        <v>1.1000000000000001E-3</v>
      </c>
      <c r="M9004">
        <v>77940.635999999999</v>
      </c>
      <c r="N9004">
        <v>5.91E-2</v>
      </c>
      <c r="O9004">
        <v>18.812999999999999</v>
      </c>
      <c r="P9004">
        <v>3.3399999999999999E-2</v>
      </c>
      <c r="Q9004">
        <v>1310177.8959999999</v>
      </c>
      <c r="R9004" t="s">
        <v>34</v>
      </c>
      <c r="S9004" t="s">
        <v>38</v>
      </c>
      <c r="T9004" t="s">
        <v>89</v>
      </c>
      <c r="V9004" t="s">
        <v>40</v>
      </c>
      <c r="Y9004" t="s">
        <v>103</v>
      </c>
    </row>
    <row r="9005" spans="1:25" x14ac:dyDescent="0.45">
      <c r="A9005" t="s">
        <v>274</v>
      </c>
      <c r="B9005" t="s">
        <v>724</v>
      </c>
      <c r="C9005">
        <v>54640</v>
      </c>
      <c r="D9005">
        <v>2001</v>
      </c>
      <c r="F9005">
        <v>2012</v>
      </c>
      <c r="G9005">
        <v>2559</v>
      </c>
      <c r="H9005">
        <v>2440.98</v>
      </c>
      <c r="I9005">
        <v>191592.47</v>
      </c>
      <c r="K9005">
        <v>1.0149999999999999</v>
      </c>
      <c r="L9005">
        <v>1.2999999999999999E-3</v>
      </c>
      <c r="M9005">
        <v>136505.57699999999</v>
      </c>
      <c r="N9005">
        <v>5.9200000000000003E-2</v>
      </c>
      <c r="O9005">
        <v>34.76</v>
      </c>
      <c r="P9005">
        <v>3.49E-2</v>
      </c>
      <c r="Q9005">
        <v>2289809.7650000001</v>
      </c>
      <c r="R9005" t="s">
        <v>34</v>
      </c>
      <c r="S9005" t="s">
        <v>38</v>
      </c>
      <c r="T9005" t="s">
        <v>89</v>
      </c>
      <c r="V9005" t="s">
        <v>40</v>
      </c>
      <c r="Y9005" t="s">
        <v>283</v>
      </c>
    </row>
    <row r="9006" spans="1:25" x14ac:dyDescent="0.45">
      <c r="A9006" t="s">
        <v>274</v>
      </c>
      <c r="B9006" t="s">
        <v>724</v>
      </c>
      <c r="C9006">
        <v>54640</v>
      </c>
      <c r="D9006">
        <v>2001</v>
      </c>
      <c r="F9006">
        <v>2013</v>
      </c>
      <c r="G9006">
        <v>2011</v>
      </c>
      <c r="H9006">
        <v>1882.01</v>
      </c>
      <c r="I9006">
        <v>147579.09</v>
      </c>
      <c r="K9006">
        <v>0.61</v>
      </c>
      <c r="L9006">
        <v>1.1000000000000001E-3</v>
      </c>
      <c r="M9006">
        <v>105875.63499999999</v>
      </c>
      <c r="N9006">
        <v>5.91E-2</v>
      </c>
      <c r="O9006">
        <v>28.707000000000001</v>
      </c>
      <c r="P9006">
        <v>3.8399999999999997E-2</v>
      </c>
      <c r="Q9006">
        <v>1779779.6629999999</v>
      </c>
      <c r="R9006" t="s">
        <v>34</v>
      </c>
      <c r="S9006" t="s">
        <v>38</v>
      </c>
      <c r="T9006" t="s">
        <v>89</v>
      </c>
      <c r="V9006" t="s">
        <v>40</v>
      </c>
      <c r="Y9006" t="s">
        <v>283</v>
      </c>
    </row>
    <row r="9007" spans="1:25" x14ac:dyDescent="0.45">
      <c r="A9007" t="s">
        <v>274</v>
      </c>
      <c r="B9007" t="s">
        <v>724</v>
      </c>
      <c r="C9007">
        <v>54640</v>
      </c>
      <c r="D9007">
        <v>2001</v>
      </c>
      <c r="F9007">
        <v>2014</v>
      </c>
      <c r="G9007">
        <v>3169</v>
      </c>
      <c r="H9007">
        <v>3003.04</v>
      </c>
      <c r="I9007">
        <v>240473.28</v>
      </c>
      <c r="K9007">
        <v>1.496</v>
      </c>
      <c r="L9007">
        <v>1.4E-3</v>
      </c>
      <c r="M9007">
        <v>175455.18700000001</v>
      </c>
      <c r="N9007">
        <v>6.0400000000000002E-2</v>
      </c>
      <c r="O9007">
        <v>44.088000000000001</v>
      </c>
      <c r="P9007">
        <v>3.49E-2</v>
      </c>
      <c r="Q9007">
        <v>2882211.5290000001</v>
      </c>
      <c r="R9007" t="s">
        <v>34</v>
      </c>
      <c r="S9007" t="s">
        <v>38</v>
      </c>
      <c r="T9007" t="s">
        <v>89</v>
      </c>
      <c r="V9007" t="s">
        <v>40</v>
      </c>
      <c r="Y9007" t="s">
        <v>283</v>
      </c>
    </row>
    <row r="9008" spans="1:25" x14ac:dyDescent="0.45">
      <c r="A9008" t="s">
        <v>274</v>
      </c>
      <c r="B9008" t="s">
        <v>724</v>
      </c>
      <c r="C9008">
        <v>54640</v>
      </c>
      <c r="D9008">
        <v>2001</v>
      </c>
      <c r="F9008">
        <v>2015</v>
      </c>
      <c r="G9008">
        <v>5442</v>
      </c>
      <c r="H9008">
        <v>5382.82</v>
      </c>
      <c r="I9008">
        <v>465643.39</v>
      </c>
      <c r="K9008">
        <v>2.7160000000000002</v>
      </c>
      <c r="L9008">
        <v>1.4E-3</v>
      </c>
      <c r="M9008">
        <v>327660.15399999998</v>
      </c>
      <c r="N9008">
        <v>5.9299999999999999E-2</v>
      </c>
      <c r="O9008">
        <v>59.530999999999999</v>
      </c>
      <c r="P9008">
        <v>2.3099999999999999E-2</v>
      </c>
      <c r="Q9008">
        <v>5489994.1550000003</v>
      </c>
      <c r="R9008" t="s">
        <v>34</v>
      </c>
      <c r="S9008" t="s">
        <v>38</v>
      </c>
      <c r="T9008" t="s">
        <v>89</v>
      </c>
      <c r="V9008" t="s">
        <v>40</v>
      </c>
      <c r="Y9008" t="s">
        <v>297</v>
      </c>
    </row>
    <row r="9009" spans="1:25" x14ac:dyDescent="0.45">
      <c r="A9009" t="s">
        <v>274</v>
      </c>
      <c r="B9009" t="s">
        <v>724</v>
      </c>
      <c r="C9009">
        <v>54640</v>
      </c>
      <c r="D9009">
        <v>2001</v>
      </c>
      <c r="F9009">
        <v>2016</v>
      </c>
      <c r="G9009">
        <v>4777</v>
      </c>
      <c r="H9009">
        <v>4739.3500000000004</v>
      </c>
      <c r="I9009">
        <v>410053.77</v>
      </c>
      <c r="K9009">
        <v>1.58</v>
      </c>
      <c r="L9009">
        <v>1.1000000000000001E-3</v>
      </c>
      <c r="M9009">
        <v>287378.45799999998</v>
      </c>
      <c r="N9009">
        <v>5.8999999999999997E-2</v>
      </c>
      <c r="O9009">
        <v>48.673999999999999</v>
      </c>
      <c r="P9009">
        <v>2.0899999999999998E-2</v>
      </c>
      <c r="Q9009">
        <v>4832854.1629999997</v>
      </c>
      <c r="R9009" t="s">
        <v>34</v>
      </c>
      <c r="S9009" t="s">
        <v>38</v>
      </c>
      <c r="T9009" t="s">
        <v>89</v>
      </c>
      <c r="V9009" t="s">
        <v>40</v>
      </c>
      <c r="Y9009" t="s">
        <v>297</v>
      </c>
    </row>
    <row r="9010" spans="1:25" x14ac:dyDescent="0.45">
      <c r="A9010" t="s">
        <v>274</v>
      </c>
      <c r="B9010" t="s">
        <v>724</v>
      </c>
      <c r="C9010">
        <v>54640</v>
      </c>
      <c r="D9010">
        <v>2001</v>
      </c>
      <c r="F9010">
        <v>2017</v>
      </c>
      <c r="G9010">
        <v>3810</v>
      </c>
      <c r="H9010">
        <v>3745.54</v>
      </c>
      <c r="I9010">
        <v>313527.27</v>
      </c>
      <c r="K9010">
        <v>1.5489999999999999</v>
      </c>
      <c r="L9010">
        <v>1.2999999999999999E-3</v>
      </c>
      <c r="M9010">
        <v>221368.19399999999</v>
      </c>
      <c r="N9010">
        <v>5.9200000000000003E-2</v>
      </c>
      <c r="O9010">
        <v>38.616</v>
      </c>
      <c r="P9010">
        <v>2.2599999999999999E-2</v>
      </c>
      <c r="Q9010">
        <v>3715467.4739999999</v>
      </c>
      <c r="R9010" t="s">
        <v>34</v>
      </c>
      <c r="S9010" t="s">
        <v>38</v>
      </c>
      <c r="T9010" t="s">
        <v>89</v>
      </c>
      <c r="V9010" t="s">
        <v>40</v>
      </c>
      <c r="Y9010" t="s">
        <v>299</v>
      </c>
    </row>
    <row r="9011" spans="1:25" x14ac:dyDescent="0.45">
      <c r="A9011" t="s">
        <v>274</v>
      </c>
      <c r="B9011" t="s">
        <v>724</v>
      </c>
      <c r="C9011">
        <v>54640</v>
      </c>
      <c r="D9011">
        <v>2001</v>
      </c>
      <c r="F9011">
        <v>2018</v>
      </c>
      <c r="G9011">
        <v>3313</v>
      </c>
      <c r="H9011">
        <v>3220.12</v>
      </c>
      <c r="I9011">
        <v>264127.33</v>
      </c>
      <c r="K9011">
        <v>2.56</v>
      </c>
      <c r="L9011">
        <v>2.0999999999999999E-3</v>
      </c>
      <c r="M9011">
        <v>189266.57199999999</v>
      </c>
      <c r="N9011">
        <v>5.9700000000000003E-2</v>
      </c>
      <c r="O9011">
        <v>37.374000000000002</v>
      </c>
      <c r="P9011">
        <v>2.6700000000000002E-2</v>
      </c>
      <c r="Q9011">
        <v>3149355.4750000001</v>
      </c>
      <c r="R9011" t="s">
        <v>34</v>
      </c>
      <c r="S9011" t="s">
        <v>38</v>
      </c>
      <c r="T9011" t="s">
        <v>89</v>
      </c>
      <c r="V9011" t="s">
        <v>40</v>
      </c>
      <c r="Y9011" t="s">
        <v>299</v>
      </c>
    </row>
    <row r="9012" spans="1:25" x14ac:dyDescent="0.45">
      <c r="A9012" t="s">
        <v>274</v>
      </c>
      <c r="B9012" t="s">
        <v>724</v>
      </c>
      <c r="C9012">
        <v>54640</v>
      </c>
      <c r="D9012">
        <v>2001</v>
      </c>
      <c r="F9012">
        <v>2019</v>
      </c>
      <c r="G9012">
        <v>1712</v>
      </c>
      <c r="H9012">
        <v>1617.51</v>
      </c>
      <c r="I9012">
        <v>124784.03</v>
      </c>
      <c r="K9012">
        <v>0.45800000000000002</v>
      </c>
      <c r="L9012">
        <v>1E-3</v>
      </c>
      <c r="M9012">
        <v>90657.714999999997</v>
      </c>
      <c r="N9012">
        <v>5.8999999999999997E-2</v>
      </c>
      <c r="O9012">
        <v>14.568</v>
      </c>
      <c r="P9012">
        <v>2.4400000000000002E-2</v>
      </c>
      <c r="Q9012">
        <v>1525522.52</v>
      </c>
      <c r="R9012" t="s">
        <v>34</v>
      </c>
      <c r="S9012" t="s">
        <v>38</v>
      </c>
      <c r="T9012" t="s">
        <v>89</v>
      </c>
      <c r="V9012" t="s">
        <v>40</v>
      </c>
      <c r="Y9012" t="s">
        <v>299</v>
      </c>
    </row>
    <row r="9013" spans="1:25" x14ac:dyDescent="0.45">
      <c r="A9013" t="s">
        <v>274</v>
      </c>
      <c r="B9013" t="s">
        <v>724</v>
      </c>
      <c r="C9013">
        <v>54640</v>
      </c>
      <c r="D9013">
        <v>2001</v>
      </c>
      <c r="F9013">
        <v>2020</v>
      </c>
      <c r="G9013">
        <v>1043</v>
      </c>
      <c r="H9013">
        <v>997.15</v>
      </c>
      <c r="I9013">
        <v>78381.039999999994</v>
      </c>
      <c r="K9013">
        <v>0.28499999999999998</v>
      </c>
      <c r="L9013">
        <v>1E-3</v>
      </c>
      <c r="M9013">
        <v>56374.421000000002</v>
      </c>
      <c r="N9013">
        <v>5.8999999999999997E-2</v>
      </c>
      <c r="O9013">
        <v>8.7390000000000008</v>
      </c>
      <c r="P9013">
        <v>2.12E-2</v>
      </c>
      <c r="Q9013">
        <v>948632.24</v>
      </c>
      <c r="R9013" t="s">
        <v>34</v>
      </c>
      <c r="S9013" t="s">
        <v>38</v>
      </c>
      <c r="T9013" t="s">
        <v>89</v>
      </c>
      <c r="V9013" t="s">
        <v>40</v>
      </c>
      <c r="Y9013" t="s">
        <v>147</v>
      </c>
    </row>
    <row r="9014" spans="1:25" x14ac:dyDescent="0.45">
      <c r="A9014" t="s">
        <v>274</v>
      </c>
      <c r="B9014" t="s">
        <v>724</v>
      </c>
      <c r="C9014">
        <v>54640</v>
      </c>
      <c r="D9014">
        <v>2001</v>
      </c>
      <c r="F9014">
        <v>2021</v>
      </c>
      <c r="G9014">
        <v>1218</v>
      </c>
      <c r="H9014">
        <v>1166.9000000000001</v>
      </c>
      <c r="I9014">
        <v>90672.67</v>
      </c>
      <c r="K9014">
        <v>0.33100000000000002</v>
      </c>
      <c r="L9014">
        <v>1E-3</v>
      </c>
      <c r="M9014">
        <v>65543.505000000005</v>
      </c>
      <c r="N9014">
        <v>5.8999999999999997E-2</v>
      </c>
      <c r="O9014">
        <v>10.038</v>
      </c>
      <c r="P9014">
        <v>2.0799999999999999E-2</v>
      </c>
      <c r="Q9014">
        <v>1102884.531</v>
      </c>
      <c r="R9014" t="s">
        <v>34</v>
      </c>
      <c r="S9014" t="s">
        <v>38</v>
      </c>
      <c r="T9014" t="s">
        <v>89</v>
      </c>
      <c r="V9014" t="s">
        <v>40</v>
      </c>
      <c r="Y9014" t="s">
        <v>152</v>
      </c>
    </row>
    <row r="9015" spans="1:25" x14ac:dyDescent="0.45">
      <c r="A9015" t="s">
        <v>274</v>
      </c>
      <c r="B9015" t="s">
        <v>724</v>
      </c>
      <c r="C9015">
        <v>54640</v>
      </c>
      <c r="D9015">
        <v>2001</v>
      </c>
      <c r="F9015">
        <v>2022</v>
      </c>
      <c r="G9015">
        <v>1736</v>
      </c>
      <c r="H9015">
        <v>1683.26</v>
      </c>
      <c r="I9015">
        <v>127180.02</v>
      </c>
      <c r="K9015">
        <v>1.8680000000000001</v>
      </c>
      <c r="L9015">
        <v>2.5000000000000001E-3</v>
      </c>
      <c r="M9015">
        <v>94972.505999999994</v>
      </c>
      <c r="N9015">
        <v>0.06</v>
      </c>
      <c r="O9015">
        <v>14.282</v>
      </c>
      <c r="P9015">
        <v>2.01E-2</v>
      </c>
      <c r="Q9015">
        <v>1567510.855</v>
      </c>
      <c r="R9015" t="s">
        <v>34</v>
      </c>
      <c r="S9015" t="s">
        <v>38</v>
      </c>
      <c r="T9015" t="s">
        <v>89</v>
      </c>
      <c r="V9015" t="s">
        <v>40</v>
      </c>
      <c r="Y9015" t="s">
        <v>152</v>
      </c>
    </row>
    <row r="9016" spans="1:25" x14ac:dyDescent="0.45">
      <c r="A9016" t="s">
        <v>274</v>
      </c>
      <c r="B9016" t="s">
        <v>724</v>
      </c>
      <c r="C9016">
        <v>54640</v>
      </c>
      <c r="D9016">
        <v>2001</v>
      </c>
      <c r="F9016">
        <v>2023</v>
      </c>
      <c r="G9016">
        <v>1096</v>
      </c>
      <c r="H9016">
        <v>1075.2</v>
      </c>
      <c r="I9016">
        <v>81597.759999999995</v>
      </c>
      <c r="K9016">
        <v>0.46600000000000003</v>
      </c>
      <c r="L9016">
        <v>1.2999999999999999E-3</v>
      </c>
      <c r="M9016">
        <v>59202.934999999998</v>
      </c>
      <c r="N9016">
        <v>5.9200000000000003E-2</v>
      </c>
      <c r="O9016">
        <v>7.6929999999999996</v>
      </c>
      <c r="P9016">
        <v>1.7899999999999999E-2</v>
      </c>
      <c r="Q9016">
        <v>992510.12600000005</v>
      </c>
      <c r="R9016" t="s">
        <v>34</v>
      </c>
      <c r="S9016" t="s">
        <v>38</v>
      </c>
      <c r="T9016" t="s">
        <v>89</v>
      </c>
      <c r="V9016" t="s">
        <v>40</v>
      </c>
      <c r="Y9016" t="s">
        <v>152</v>
      </c>
    </row>
    <row r="9017" spans="1:25" x14ac:dyDescent="0.45">
      <c r="A9017" t="s">
        <v>274</v>
      </c>
      <c r="B9017" t="s">
        <v>724</v>
      </c>
      <c r="C9017">
        <v>54640</v>
      </c>
      <c r="D9017">
        <v>2001</v>
      </c>
      <c r="F9017">
        <v>2024</v>
      </c>
      <c r="G9017">
        <v>319</v>
      </c>
      <c r="H9017">
        <v>305.14999999999998</v>
      </c>
      <c r="I9017">
        <v>22201.83</v>
      </c>
      <c r="K9017">
        <v>8.4000000000000005E-2</v>
      </c>
      <c r="L9017">
        <v>1E-3</v>
      </c>
      <c r="M9017">
        <v>16380.651</v>
      </c>
      <c r="N9017">
        <v>5.9200000000000003E-2</v>
      </c>
      <c r="O9017">
        <v>2.2650000000000001</v>
      </c>
      <c r="P9017">
        <v>2.0899999999999998E-2</v>
      </c>
      <c r="Q9017">
        <v>275085.75199999998</v>
      </c>
      <c r="R9017" t="s">
        <v>34</v>
      </c>
      <c r="S9017" t="s">
        <v>38</v>
      </c>
      <c r="T9017" t="s">
        <v>89</v>
      </c>
      <c r="V9017" t="s">
        <v>40</v>
      </c>
      <c r="Y9017" t="s">
        <v>152</v>
      </c>
    </row>
    <row r="9018" spans="1:25" x14ac:dyDescent="0.45">
      <c r="A9018" t="s">
        <v>25</v>
      </c>
      <c r="B9018" t="s">
        <v>725</v>
      </c>
      <c r="C9018">
        <v>54657</v>
      </c>
      <c r="D9018">
        <v>1</v>
      </c>
      <c r="F9018">
        <v>2009</v>
      </c>
      <c r="G9018">
        <v>7887</v>
      </c>
      <c r="H9018">
        <v>7881.5</v>
      </c>
      <c r="J9018">
        <v>1150269.5</v>
      </c>
      <c r="O9018">
        <v>191.822</v>
      </c>
      <c r="P9018">
        <v>0.23449999999999999</v>
      </c>
      <c r="Q9018">
        <v>1591452.325</v>
      </c>
      <c r="R9018" t="s">
        <v>34</v>
      </c>
      <c r="S9018" t="s">
        <v>45</v>
      </c>
      <c r="T9018" t="s">
        <v>63</v>
      </c>
      <c r="V9018" t="s">
        <v>121</v>
      </c>
      <c r="Y9018" t="s">
        <v>29</v>
      </c>
    </row>
    <row r="9019" spans="1:25" x14ac:dyDescent="0.45">
      <c r="A9019" t="s">
        <v>25</v>
      </c>
      <c r="B9019" t="s">
        <v>725</v>
      </c>
      <c r="C9019">
        <v>54657</v>
      </c>
      <c r="D9019">
        <v>1</v>
      </c>
      <c r="F9019">
        <v>2010</v>
      </c>
      <c r="G9019">
        <v>8610</v>
      </c>
      <c r="H9019">
        <v>8604.5</v>
      </c>
      <c r="J9019">
        <v>1252275</v>
      </c>
      <c r="O9019">
        <v>236.4</v>
      </c>
      <c r="P9019">
        <v>0.26819999999999999</v>
      </c>
      <c r="Q9019">
        <v>1725705.55</v>
      </c>
      <c r="R9019" t="s">
        <v>34</v>
      </c>
      <c r="S9019" t="s">
        <v>45</v>
      </c>
      <c r="T9019" t="s">
        <v>63</v>
      </c>
      <c r="V9019" t="s">
        <v>121</v>
      </c>
      <c r="Y9019" t="s">
        <v>29</v>
      </c>
    </row>
    <row r="9020" spans="1:25" x14ac:dyDescent="0.45">
      <c r="A9020" t="s">
        <v>25</v>
      </c>
      <c r="B9020" t="s">
        <v>725</v>
      </c>
      <c r="C9020">
        <v>54657</v>
      </c>
      <c r="D9020">
        <v>1</v>
      </c>
      <c r="F9020">
        <v>2011</v>
      </c>
      <c r="G9020">
        <v>8634</v>
      </c>
      <c r="H9020">
        <v>8624.75</v>
      </c>
      <c r="J9020">
        <v>1269179.25</v>
      </c>
      <c r="O9020">
        <v>189.58199999999999</v>
      </c>
      <c r="P9020">
        <v>0.1991</v>
      </c>
      <c r="Q9020">
        <v>1892071.425</v>
      </c>
      <c r="R9020" t="s">
        <v>34</v>
      </c>
      <c r="S9020" t="s">
        <v>45</v>
      </c>
      <c r="T9020" t="s">
        <v>63</v>
      </c>
      <c r="V9020" t="s">
        <v>121</v>
      </c>
      <c r="Y9020" t="s">
        <v>29</v>
      </c>
    </row>
    <row r="9021" spans="1:25" x14ac:dyDescent="0.45">
      <c r="A9021" t="s">
        <v>25</v>
      </c>
      <c r="B9021" t="s">
        <v>725</v>
      </c>
      <c r="C9021">
        <v>54657</v>
      </c>
      <c r="D9021">
        <v>1</v>
      </c>
      <c r="F9021">
        <v>2012</v>
      </c>
      <c r="G9021">
        <v>8191</v>
      </c>
      <c r="H9021">
        <v>8182.5</v>
      </c>
      <c r="J9021">
        <v>1244583.75</v>
      </c>
      <c r="O9021">
        <v>241.38300000000001</v>
      </c>
      <c r="P9021">
        <v>0.25580000000000003</v>
      </c>
      <c r="Q9021">
        <v>1840579.6</v>
      </c>
      <c r="R9021" t="s">
        <v>34</v>
      </c>
      <c r="S9021" t="s">
        <v>45</v>
      </c>
      <c r="T9021" t="s">
        <v>63</v>
      </c>
      <c r="V9021" t="s">
        <v>121</v>
      </c>
      <c r="Y9021" t="s">
        <v>29</v>
      </c>
    </row>
    <row r="9022" spans="1:25" x14ac:dyDescent="0.45">
      <c r="A9022" t="s">
        <v>25</v>
      </c>
      <c r="B9022" t="s">
        <v>725</v>
      </c>
      <c r="C9022">
        <v>54657</v>
      </c>
      <c r="D9022">
        <v>1</v>
      </c>
      <c r="F9022">
        <v>2013</v>
      </c>
      <c r="G9022">
        <v>8316</v>
      </c>
      <c r="H9022">
        <v>8309.75</v>
      </c>
      <c r="J9022">
        <v>1222720.25</v>
      </c>
      <c r="O9022">
        <v>291.774</v>
      </c>
      <c r="P9022">
        <v>0.34560000000000002</v>
      </c>
      <c r="Q9022">
        <v>1653279.875</v>
      </c>
      <c r="R9022" t="s">
        <v>34</v>
      </c>
      <c r="S9022" t="s">
        <v>45</v>
      </c>
      <c r="T9022" t="s">
        <v>63</v>
      </c>
      <c r="V9022" t="s">
        <v>121</v>
      </c>
      <c r="Y9022" t="s">
        <v>29</v>
      </c>
    </row>
    <row r="9023" spans="1:25" x14ac:dyDescent="0.45">
      <c r="A9023" t="s">
        <v>25</v>
      </c>
      <c r="B9023" t="s">
        <v>725</v>
      </c>
      <c r="C9023">
        <v>54657</v>
      </c>
      <c r="D9023">
        <v>1</v>
      </c>
      <c r="F9023">
        <v>2014</v>
      </c>
      <c r="G9023">
        <v>5174</v>
      </c>
      <c r="H9023">
        <v>5168.25</v>
      </c>
      <c r="J9023">
        <v>728192.5</v>
      </c>
      <c r="O9023">
        <v>223.881</v>
      </c>
      <c r="P9023">
        <v>0.44340000000000002</v>
      </c>
      <c r="Q9023">
        <v>1004841.725</v>
      </c>
      <c r="R9023" t="s">
        <v>34</v>
      </c>
      <c r="S9023" t="s">
        <v>45</v>
      </c>
      <c r="T9023" t="s">
        <v>63</v>
      </c>
      <c r="V9023" t="s">
        <v>121</v>
      </c>
      <c r="Y9023" t="s">
        <v>29</v>
      </c>
    </row>
    <row r="9024" spans="1:25" x14ac:dyDescent="0.45">
      <c r="A9024" t="s">
        <v>122</v>
      </c>
      <c r="B9024" t="s">
        <v>726</v>
      </c>
      <c r="C9024">
        <v>54795</v>
      </c>
      <c r="D9024" t="s">
        <v>727</v>
      </c>
      <c r="F9024">
        <v>2018</v>
      </c>
      <c r="G9024">
        <v>1808</v>
      </c>
      <c r="H9024">
        <v>1801.56</v>
      </c>
      <c r="J9024">
        <v>248459.37</v>
      </c>
      <c r="O9024">
        <v>5.4889999999999999</v>
      </c>
      <c r="P9024">
        <v>3.3700000000000001E-2</v>
      </c>
      <c r="Q9024">
        <v>335420.22399999999</v>
      </c>
      <c r="R9024" t="s">
        <v>333</v>
      </c>
      <c r="T9024" t="s">
        <v>63</v>
      </c>
      <c r="V9024" t="s">
        <v>137</v>
      </c>
      <c r="Y9024" t="s">
        <v>30</v>
      </c>
    </row>
    <row r="9025" spans="1:25" x14ac:dyDescent="0.45">
      <c r="A9025" t="s">
        <v>122</v>
      </c>
      <c r="B9025" t="s">
        <v>726</v>
      </c>
      <c r="C9025">
        <v>54795</v>
      </c>
      <c r="D9025" t="s">
        <v>727</v>
      </c>
      <c r="F9025">
        <v>2019</v>
      </c>
      <c r="G9025">
        <v>2972</v>
      </c>
      <c r="H9025">
        <v>2918.19</v>
      </c>
      <c r="J9025">
        <v>385423.86</v>
      </c>
      <c r="O9025">
        <v>8.8729999999999993</v>
      </c>
      <c r="P9025">
        <v>3.6999999999999998E-2</v>
      </c>
      <c r="Q9025">
        <v>502999.848</v>
      </c>
      <c r="R9025" t="s">
        <v>333</v>
      </c>
      <c r="T9025" t="s">
        <v>63</v>
      </c>
      <c r="V9025" t="s">
        <v>137</v>
      </c>
      <c r="Y9025" t="s">
        <v>30</v>
      </c>
    </row>
    <row r="9026" spans="1:25" x14ac:dyDescent="0.45">
      <c r="A9026" t="s">
        <v>122</v>
      </c>
      <c r="B9026" t="s">
        <v>726</v>
      </c>
      <c r="C9026">
        <v>54795</v>
      </c>
      <c r="D9026" t="s">
        <v>727</v>
      </c>
      <c r="F9026">
        <v>2020</v>
      </c>
      <c r="G9026">
        <v>5294</v>
      </c>
      <c r="H9026">
        <v>5218.54</v>
      </c>
      <c r="J9026">
        <v>701770.62</v>
      </c>
      <c r="O9026">
        <v>14.728</v>
      </c>
      <c r="P9026">
        <v>3.56E-2</v>
      </c>
      <c r="Q9026">
        <v>944415.92500000005</v>
      </c>
      <c r="R9026" t="s">
        <v>333</v>
      </c>
      <c r="T9026" t="s">
        <v>63</v>
      </c>
      <c r="V9026" t="s">
        <v>137</v>
      </c>
      <c r="Y9026" t="s">
        <v>30</v>
      </c>
    </row>
    <row r="9027" spans="1:25" x14ac:dyDescent="0.45">
      <c r="A9027" t="s">
        <v>122</v>
      </c>
      <c r="B9027" t="s">
        <v>726</v>
      </c>
      <c r="C9027">
        <v>54795</v>
      </c>
      <c r="D9027" t="s">
        <v>727</v>
      </c>
      <c r="F9027">
        <v>2021</v>
      </c>
      <c r="G9027">
        <v>4907</v>
      </c>
      <c r="H9027">
        <v>4853.88</v>
      </c>
      <c r="J9027">
        <v>646046.19999999995</v>
      </c>
      <c r="O9027">
        <v>11.856</v>
      </c>
      <c r="P9027">
        <v>3.0599999999999999E-2</v>
      </c>
      <c r="Q9027">
        <v>866205.82200000004</v>
      </c>
      <c r="R9027" t="s">
        <v>333</v>
      </c>
      <c r="T9027" t="s">
        <v>63</v>
      </c>
      <c r="V9027" t="s">
        <v>137</v>
      </c>
      <c r="Y9027" t="s">
        <v>30</v>
      </c>
    </row>
    <row r="9028" spans="1:25" x14ac:dyDescent="0.45">
      <c r="A9028" t="s">
        <v>122</v>
      </c>
      <c r="B9028" t="s">
        <v>726</v>
      </c>
      <c r="C9028">
        <v>54795</v>
      </c>
      <c r="D9028" t="s">
        <v>727</v>
      </c>
      <c r="F9028">
        <v>2022</v>
      </c>
      <c r="G9028">
        <v>3504</v>
      </c>
      <c r="H9028">
        <v>3412.92</v>
      </c>
      <c r="J9028">
        <v>397587.84</v>
      </c>
      <c r="O9028">
        <v>10.804</v>
      </c>
      <c r="P9028">
        <v>3.8399999999999997E-2</v>
      </c>
      <c r="Q9028">
        <v>578873.98499999999</v>
      </c>
      <c r="R9028" t="s">
        <v>333</v>
      </c>
      <c r="T9028" t="s">
        <v>63</v>
      </c>
      <c r="V9028" t="s">
        <v>137</v>
      </c>
      <c r="Y9028" t="s">
        <v>30</v>
      </c>
    </row>
    <row r="9029" spans="1:25" x14ac:dyDescent="0.45">
      <c r="A9029" t="s">
        <v>122</v>
      </c>
      <c r="B9029" t="s">
        <v>726</v>
      </c>
      <c r="C9029">
        <v>54795</v>
      </c>
      <c r="D9029" t="s">
        <v>727</v>
      </c>
      <c r="F9029">
        <v>2023</v>
      </c>
      <c r="G9029">
        <v>7439</v>
      </c>
      <c r="H9029">
        <v>7350.42</v>
      </c>
      <c r="J9029">
        <v>943295.06</v>
      </c>
      <c r="O9029">
        <v>28.189</v>
      </c>
      <c r="P9029">
        <v>4.1200000000000001E-2</v>
      </c>
      <c r="Q9029">
        <v>1378075.452</v>
      </c>
      <c r="R9029" t="s">
        <v>333</v>
      </c>
      <c r="T9029" t="s">
        <v>63</v>
      </c>
      <c r="V9029" t="s">
        <v>137</v>
      </c>
      <c r="Y9029" t="s">
        <v>30</v>
      </c>
    </row>
    <row r="9030" spans="1:25" x14ac:dyDescent="0.45">
      <c r="A9030" t="s">
        <v>122</v>
      </c>
      <c r="B9030" t="s">
        <v>726</v>
      </c>
      <c r="C9030">
        <v>54795</v>
      </c>
      <c r="D9030" t="s">
        <v>727</v>
      </c>
      <c r="F9030">
        <v>2024</v>
      </c>
      <c r="G9030">
        <v>2821</v>
      </c>
      <c r="H9030">
        <v>2790.46</v>
      </c>
      <c r="J9030">
        <v>353424.53</v>
      </c>
      <c r="O9030">
        <v>14.09</v>
      </c>
      <c r="P9030">
        <v>5.3900000000000003E-2</v>
      </c>
      <c r="Q9030">
        <v>535440.46</v>
      </c>
      <c r="R9030" t="s">
        <v>333</v>
      </c>
      <c r="T9030" t="s">
        <v>63</v>
      </c>
      <c r="V9030" t="s">
        <v>137</v>
      </c>
      <c r="Y9030" t="s">
        <v>30</v>
      </c>
    </row>
    <row r="9031" spans="1:25" x14ac:dyDescent="0.45">
      <c r="A9031" t="s">
        <v>203</v>
      </c>
      <c r="B9031" t="s">
        <v>728</v>
      </c>
      <c r="C9031">
        <v>54805</v>
      </c>
      <c r="D9031">
        <v>1</v>
      </c>
      <c r="F9031">
        <v>2009</v>
      </c>
      <c r="G9031">
        <v>1548</v>
      </c>
      <c r="H9031">
        <v>1510.34</v>
      </c>
      <c r="I9031">
        <v>157730.29999999999</v>
      </c>
      <c r="K9031">
        <v>0.52200000000000002</v>
      </c>
      <c r="L9031">
        <v>1E-3</v>
      </c>
      <c r="M9031">
        <v>104646.29700000001</v>
      </c>
      <c r="N9031">
        <v>5.8999999999999997E-2</v>
      </c>
      <c r="O9031">
        <v>28.155000000000001</v>
      </c>
      <c r="P9031">
        <v>3.7900000000000003E-2</v>
      </c>
      <c r="Q9031">
        <v>1760882.602</v>
      </c>
      <c r="R9031" t="s">
        <v>34</v>
      </c>
      <c r="T9031" t="s">
        <v>89</v>
      </c>
      <c r="V9031" t="s">
        <v>608</v>
      </c>
      <c r="Y9031" t="s">
        <v>35</v>
      </c>
    </row>
    <row r="9032" spans="1:25" x14ac:dyDescent="0.45">
      <c r="A9032" t="s">
        <v>203</v>
      </c>
      <c r="B9032" t="s">
        <v>728</v>
      </c>
      <c r="C9032">
        <v>54805</v>
      </c>
      <c r="D9032">
        <v>1</v>
      </c>
      <c r="F9032">
        <v>2010</v>
      </c>
      <c r="G9032">
        <v>2823</v>
      </c>
      <c r="H9032">
        <v>2789.94</v>
      </c>
      <c r="I9032">
        <v>296446.48</v>
      </c>
      <c r="K9032">
        <v>0.99299999999999999</v>
      </c>
      <c r="L9032">
        <v>1E-3</v>
      </c>
      <c r="M9032">
        <v>196733.96100000001</v>
      </c>
      <c r="N9032">
        <v>5.8999999999999997E-2</v>
      </c>
      <c r="O9032">
        <v>48.406999999999996</v>
      </c>
      <c r="P9032">
        <v>3.1899999999999998E-2</v>
      </c>
      <c r="Q9032">
        <v>3310410.0150000001</v>
      </c>
      <c r="R9032" t="s">
        <v>34</v>
      </c>
      <c r="T9032" t="s">
        <v>89</v>
      </c>
      <c r="V9032" t="s">
        <v>608</v>
      </c>
      <c r="Y9032" t="s">
        <v>35</v>
      </c>
    </row>
    <row r="9033" spans="1:25" x14ac:dyDescent="0.45">
      <c r="A9033" t="s">
        <v>203</v>
      </c>
      <c r="B9033" t="s">
        <v>728</v>
      </c>
      <c r="C9033">
        <v>54805</v>
      </c>
      <c r="D9033">
        <v>1</v>
      </c>
      <c r="F9033">
        <v>2011</v>
      </c>
      <c r="G9033">
        <v>1548</v>
      </c>
      <c r="H9033">
        <v>1524.19</v>
      </c>
      <c r="I9033">
        <v>159122.66</v>
      </c>
      <c r="K9033">
        <v>0.53</v>
      </c>
      <c r="L9033">
        <v>1E-3</v>
      </c>
      <c r="M9033">
        <v>104982.171</v>
      </c>
      <c r="N9033">
        <v>5.8999999999999997E-2</v>
      </c>
      <c r="O9033">
        <v>25.728000000000002</v>
      </c>
      <c r="P9033">
        <v>3.2599999999999997E-2</v>
      </c>
      <c r="Q9033">
        <v>1766516.5549999999</v>
      </c>
      <c r="R9033" t="s">
        <v>34</v>
      </c>
      <c r="T9033" t="s">
        <v>89</v>
      </c>
      <c r="V9033" t="s">
        <v>608</v>
      </c>
      <c r="Y9033" t="s">
        <v>35</v>
      </c>
    </row>
    <row r="9034" spans="1:25" x14ac:dyDescent="0.45">
      <c r="A9034" t="s">
        <v>203</v>
      </c>
      <c r="B9034" t="s">
        <v>728</v>
      </c>
      <c r="C9034">
        <v>54805</v>
      </c>
      <c r="D9034">
        <v>1</v>
      </c>
      <c r="F9034">
        <v>2012</v>
      </c>
      <c r="G9034">
        <v>2834</v>
      </c>
      <c r="H9034">
        <v>2806.19</v>
      </c>
      <c r="I9034">
        <v>288718.25</v>
      </c>
      <c r="K9034">
        <v>0.96599999999999997</v>
      </c>
      <c r="L9034">
        <v>1E-3</v>
      </c>
      <c r="M9034">
        <v>191311.70600000001</v>
      </c>
      <c r="N9034">
        <v>5.8999999999999997E-2</v>
      </c>
      <c r="O9034">
        <v>45.097000000000001</v>
      </c>
      <c r="P9034">
        <v>3.09E-2</v>
      </c>
      <c r="Q9034">
        <v>3219176.4959999998</v>
      </c>
      <c r="R9034" t="s">
        <v>34</v>
      </c>
      <c r="T9034" t="s">
        <v>89</v>
      </c>
      <c r="V9034" t="s">
        <v>608</v>
      </c>
      <c r="Y9034" t="s">
        <v>35</v>
      </c>
    </row>
    <row r="9035" spans="1:25" x14ac:dyDescent="0.45">
      <c r="A9035" t="s">
        <v>203</v>
      </c>
      <c r="B9035" t="s">
        <v>728</v>
      </c>
      <c r="C9035">
        <v>54805</v>
      </c>
      <c r="D9035">
        <v>1</v>
      </c>
      <c r="F9035">
        <v>2013</v>
      </c>
      <c r="G9035">
        <v>1627</v>
      </c>
      <c r="H9035">
        <v>1584.4</v>
      </c>
      <c r="I9035">
        <v>155303.87</v>
      </c>
      <c r="K9035">
        <v>0.52600000000000002</v>
      </c>
      <c r="L9035">
        <v>1E-3</v>
      </c>
      <c r="M9035">
        <v>104200.31</v>
      </c>
      <c r="N9035">
        <v>5.8999999999999997E-2</v>
      </c>
      <c r="O9035">
        <v>29.949000000000002</v>
      </c>
      <c r="P9035">
        <v>4.0800000000000003E-2</v>
      </c>
      <c r="Q9035">
        <v>1753386.5870000001</v>
      </c>
      <c r="R9035" t="s">
        <v>34</v>
      </c>
      <c r="T9035" t="s">
        <v>89</v>
      </c>
      <c r="V9035" t="s">
        <v>608</v>
      </c>
      <c r="Y9035" t="s">
        <v>35</v>
      </c>
    </row>
    <row r="9036" spans="1:25" x14ac:dyDescent="0.45">
      <c r="A9036" t="s">
        <v>203</v>
      </c>
      <c r="B9036" t="s">
        <v>728</v>
      </c>
      <c r="C9036">
        <v>54805</v>
      </c>
      <c r="D9036">
        <v>1</v>
      </c>
      <c r="F9036">
        <v>2014</v>
      </c>
      <c r="G9036">
        <v>3374</v>
      </c>
      <c r="H9036">
        <v>3342.46</v>
      </c>
      <c r="I9036">
        <v>338319.92</v>
      </c>
      <c r="K9036">
        <v>1.1439999999999999</v>
      </c>
      <c r="L9036">
        <v>1E-3</v>
      </c>
      <c r="M9036">
        <v>226700.34299999999</v>
      </c>
      <c r="N9036">
        <v>5.8999999999999997E-2</v>
      </c>
      <c r="O9036">
        <v>55.097000000000001</v>
      </c>
      <c r="P9036">
        <v>3.1600000000000003E-2</v>
      </c>
      <c r="Q9036">
        <v>3814639.8309999998</v>
      </c>
      <c r="R9036" t="s">
        <v>34</v>
      </c>
      <c r="T9036" t="s">
        <v>89</v>
      </c>
      <c r="V9036" t="s">
        <v>608</v>
      </c>
      <c r="Y9036" t="s">
        <v>35</v>
      </c>
    </row>
    <row r="9037" spans="1:25" x14ac:dyDescent="0.45">
      <c r="A9037" t="s">
        <v>203</v>
      </c>
      <c r="B9037" t="s">
        <v>728</v>
      </c>
      <c r="C9037">
        <v>54805</v>
      </c>
      <c r="D9037">
        <v>1</v>
      </c>
      <c r="F9037">
        <v>2015</v>
      </c>
      <c r="G9037">
        <v>3583</v>
      </c>
      <c r="H9037">
        <v>3559.32</v>
      </c>
      <c r="I9037">
        <v>352456.09</v>
      </c>
      <c r="K9037">
        <v>1.1990000000000001</v>
      </c>
      <c r="L9037">
        <v>1E-3</v>
      </c>
      <c r="M9037">
        <v>237455.6</v>
      </c>
      <c r="N9037">
        <v>5.8999999999999997E-2</v>
      </c>
      <c r="O9037">
        <v>57.084000000000003</v>
      </c>
      <c r="P9037">
        <v>3.04E-2</v>
      </c>
      <c r="Q9037">
        <v>3995700.6510000001</v>
      </c>
      <c r="R9037" t="s">
        <v>34</v>
      </c>
      <c r="T9037" t="s">
        <v>89</v>
      </c>
      <c r="V9037" t="s">
        <v>608</v>
      </c>
      <c r="Y9037" t="s">
        <v>36</v>
      </c>
    </row>
    <row r="9038" spans="1:25" x14ac:dyDescent="0.45">
      <c r="A9038" t="s">
        <v>203</v>
      </c>
      <c r="B9038" t="s">
        <v>728</v>
      </c>
      <c r="C9038">
        <v>54805</v>
      </c>
      <c r="D9038">
        <v>1</v>
      </c>
      <c r="F9038">
        <v>2016</v>
      </c>
      <c r="G9038">
        <v>820</v>
      </c>
      <c r="H9038">
        <v>781.11</v>
      </c>
      <c r="I9038">
        <v>68806.52</v>
      </c>
      <c r="K9038">
        <v>0.24</v>
      </c>
      <c r="L9038">
        <v>1E-3</v>
      </c>
      <c r="M9038">
        <v>47497.947</v>
      </c>
      <c r="N9038">
        <v>5.8999999999999997E-2</v>
      </c>
      <c r="O9038">
        <v>19.446999999999999</v>
      </c>
      <c r="P9038">
        <v>6.0499999999999998E-2</v>
      </c>
      <c r="Q9038">
        <v>799262.946</v>
      </c>
      <c r="R9038" t="s">
        <v>34</v>
      </c>
      <c r="T9038" t="s">
        <v>89</v>
      </c>
      <c r="V9038" t="s">
        <v>608</v>
      </c>
      <c r="Y9038" t="s">
        <v>36</v>
      </c>
    </row>
    <row r="9039" spans="1:25" x14ac:dyDescent="0.45">
      <c r="A9039" t="s">
        <v>203</v>
      </c>
      <c r="B9039" t="s">
        <v>728</v>
      </c>
      <c r="C9039">
        <v>54805</v>
      </c>
      <c r="D9039">
        <v>1</v>
      </c>
      <c r="F9039">
        <v>2017</v>
      </c>
      <c r="G9039">
        <v>1948</v>
      </c>
      <c r="H9039">
        <v>1824.26</v>
      </c>
      <c r="I9039">
        <v>161722.18</v>
      </c>
      <c r="K9039">
        <v>0.56499999999999995</v>
      </c>
      <c r="L9039">
        <v>1E-3</v>
      </c>
      <c r="M9039">
        <v>111916.83500000001</v>
      </c>
      <c r="N9039">
        <v>5.8999999999999997E-2</v>
      </c>
      <c r="O9039">
        <v>44.460999999999999</v>
      </c>
      <c r="P9039">
        <v>6.2199999999999998E-2</v>
      </c>
      <c r="Q9039">
        <v>1883200.9650000001</v>
      </c>
      <c r="R9039" t="s">
        <v>34</v>
      </c>
      <c r="T9039" t="s">
        <v>89</v>
      </c>
      <c r="V9039" t="s">
        <v>608</v>
      </c>
      <c r="Y9039" t="s">
        <v>36</v>
      </c>
    </row>
    <row r="9040" spans="1:25" x14ac:dyDescent="0.45">
      <c r="A9040" t="s">
        <v>203</v>
      </c>
      <c r="B9040" t="s">
        <v>728</v>
      </c>
      <c r="C9040">
        <v>54805</v>
      </c>
      <c r="D9040">
        <v>1</v>
      </c>
      <c r="F9040">
        <v>2018</v>
      </c>
      <c r="G9040">
        <v>1998</v>
      </c>
      <c r="H9040">
        <v>1918.25</v>
      </c>
      <c r="I9040">
        <v>179122.99</v>
      </c>
      <c r="K9040">
        <v>0.61899999999999999</v>
      </c>
      <c r="L9040">
        <v>1E-3</v>
      </c>
      <c r="M9040">
        <v>122578.84</v>
      </c>
      <c r="N9040">
        <v>5.8999999999999997E-2</v>
      </c>
      <c r="O9040">
        <v>39.902999999999999</v>
      </c>
      <c r="P9040">
        <v>4.7300000000000002E-2</v>
      </c>
      <c r="Q9040">
        <v>2062625.625</v>
      </c>
      <c r="R9040" t="s">
        <v>34</v>
      </c>
      <c r="T9040" t="s">
        <v>89</v>
      </c>
      <c r="V9040" t="s">
        <v>608</v>
      </c>
      <c r="Y9040" t="s">
        <v>36</v>
      </c>
    </row>
    <row r="9041" spans="1:25" x14ac:dyDescent="0.45">
      <c r="A9041" t="s">
        <v>203</v>
      </c>
      <c r="B9041" t="s">
        <v>728</v>
      </c>
      <c r="C9041">
        <v>54805</v>
      </c>
      <c r="D9041">
        <v>1</v>
      </c>
      <c r="F9041">
        <v>2019</v>
      </c>
      <c r="G9041">
        <v>1604</v>
      </c>
      <c r="H9041">
        <v>1541.78</v>
      </c>
      <c r="I9041">
        <v>209716.38</v>
      </c>
      <c r="K9041">
        <v>0.54400000000000004</v>
      </c>
      <c r="L9041">
        <v>1E-3</v>
      </c>
      <c r="M9041">
        <v>107838.20299999999</v>
      </c>
      <c r="N9041">
        <v>5.8999999999999997E-2</v>
      </c>
      <c r="O9041">
        <v>23.231000000000002</v>
      </c>
      <c r="P9041">
        <v>4.02E-2</v>
      </c>
      <c r="Q9041">
        <v>1814557.2069999999</v>
      </c>
      <c r="R9041" t="s">
        <v>34</v>
      </c>
      <c r="T9041" t="s">
        <v>89</v>
      </c>
      <c r="V9041" t="s">
        <v>608</v>
      </c>
      <c r="Y9041" t="s">
        <v>36</v>
      </c>
    </row>
    <row r="9042" spans="1:25" x14ac:dyDescent="0.45">
      <c r="A9042" t="s">
        <v>203</v>
      </c>
      <c r="B9042" t="s">
        <v>728</v>
      </c>
      <c r="C9042">
        <v>54805</v>
      </c>
      <c r="D9042">
        <v>1</v>
      </c>
      <c r="F9042">
        <v>2020</v>
      </c>
      <c r="G9042">
        <v>1549</v>
      </c>
      <c r="H9042">
        <v>1446.34</v>
      </c>
      <c r="I9042">
        <v>204201.21</v>
      </c>
      <c r="K9042">
        <v>0.52700000000000002</v>
      </c>
      <c r="L9042">
        <v>1E-3</v>
      </c>
      <c r="M9042">
        <v>104361.76300000001</v>
      </c>
      <c r="N9042">
        <v>5.8999999999999997E-2</v>
      </c>
      <c r="O9042">
        <v>24.606999999999999</v>
      </c>
      <c r="P9042">
        <v>4.9000000000000002E-2</v>
      </c>
      <c r="Q9042">
        <v>1756061.57</v>
      </c>
      <c r="R9042" t="s">
        <v>34</v>
      </c>
      <c r="T9042" t="s">
        <v>89</v>
      </c>
      <c r="V9042" t="s">
        <v>608</v>
      </c>
      <c r="Y9042" t="s">
        <v>36</v>
      </c>
    </row>
    <row r="9043" spans="1:25" x14ac:dyDescent="0.45">
      <c r="A9043" t="s">
        <v>203</v>
      </c>
      <c r="B9043" t="s">
        <v>728</v>
      </c>
      <c r="C9043">
        <v>54805</v>
      </c>
      <c r="D9043">
        <v>1</v>
      </c>
      <c r="F9043">
        <v>2021</v>
      </c>
      <c r="G9043">
        <v>1769</v>
      </c>
      <c r="H9043">
        <v>1695.04</v>
      </c>
      <c r="I9043">
        <v>266296.71000000002</v>
      </c>
      <c r="K9043">
        <v>0.65600000000000003</v>
      </c>
      <c r="L9043">
        <v>1E-3</v>
      </c>
      <c r="M9043">
        <v>130000.09</v>
      </c>
      <c r="N9043">
        <v>5.8999999999999997E-2</v>
      </c>
      <c r="O9043">
        <v>22.006</v>
      </c>
      <c r="P9043">
        <v>3.6999999999999998E-2</v>
      </c>
      <c r="Q9043">
        <v>2187527.0830000001</v>
      </c>
      <c r="R9043" t="s">
        <v>34</v>
      </c>
      <c r="T9043" t="s">
        <v>89</v>
      </c>
      <c r="V9043" t="s">
        <v>608</v>
      </c>
      <c r="Y9043" t="s">
        <v>36</v>
      </c>
    </row>
    <row r="9044" spans="1:25" x14ac:dyDescent="0.45">
      <c r="A9044" t="s">
        <v>203</v>
      </c>
      <c r="B9044" t="s">
        <v>728</v>
      </c>
      <c r="C9044">
        <v>54805</v>
      </c>
      <c r="D9044">
        <v>1</v>
      </c>
      <c r="F9044">
        <v>2022</v>
      </c>
      <c r="G9044">
        <v>1120</v>
      </c>
      <c r="H9044">
        <v>1084.08</v>
      </c>
      <c r="I9044">
        <v>159828.20000000001</v>
      </c>
      <c r="K9044">
        <v>0.39200000000000002</v>
      </c>
      <c r="L9044">
        <v>1E-3</v>
      </c>
      <c r="M9044">
        <v>77666.159</v>
      </c>
      <c r="N9044">
        <v>5.8999999999999997E-2</v>
      </c>
      <c r="O9044">
        <v>13.884</v>
      </c>
      <c r="P9044">
        <v>3.6299999999999999E-2</v>
      </c>
      <c r="Q9044">
        <v>1306885.1070000001</v>
      </c>
      <c r="R9044" t="s">
        <v>34</v>
      </c>
      <c r="T9044" t="s">
        <v>89</v>
      </c>
      <c r="V9044" t="s">
        <v>608</v>
      </c>
      <c r="Y9044" t="s">
        <v>36</v>
      </c>
    </row>
    <row r="9045" spans="1:25" x14ac:dyDescent="0.45">
      <c r="A9045" t="s">
        <v>203</v>
      </c>
      <c r="B9045" t="s">
        <v>728</v>
      </c>
      <c r="C9045">
        <v>54805</v>
      </c>
      <c r="D9045">
        <v>1</v>
      </c>
      <c r="F9045">
        <v>2023</v>
      </c>
      <c r="G9045">
        <v>1536</v>
      </c>
      <c r="H9045">
        <v>1499.28</v>
      </c>
      <c r="I9045">
        <v>221815.02</v>
      </c>
      <c r="K9045">
        <v>0.54300000000000004</v>
      </c>
      <c r="L9045">
        <v>1E-3</v>
      </c>
      <c r="M9045">
        <v>107542.912</v>
      </c>
      <c r="N9045">
        <v>5.8999999999999997E-2</v>
      </c>
      <c r="O9045">
        <v>15.930999999999999</v>
      </c>
      <c r="P9045">
        <v>2.9399999999999999E-2</v>
      </c>
      <c r="Q9045">
        <v>1809641.12</v>
      </c>
      <c r="R9045" t="s">
        <v>34</v>
      </c>
      <c r="T9045" t="s">
        <v>89</v>
      </c>
      <c r="V9045" t="s">
        <v>608</v>
      </c>
      <c r="Y9045" t="s">
        <v>36</v>
      </c>
    </row>
    <row r="9046" spans="1:25" x14ac:dyDescent="0.45">
      <c r="A9046" t="s">
        <v>203</v>
      </c>
      <c r="B9046" t="s">
        <v>728</v>
      </c>
      <c r="C9046">
        <v>54805</v>
      </c>
      <c r="D9046">
        <v>1</v>
      </c>
      <c r="F9046">
        <v>2024</v>
      </c>
      <c r="G9046">
        <v>356</v>
      </c>
      <c r="H9046">
        <v>344.1</v>
      </c>
      <c r="I9046">
        <v>48600.03</v>
      </c>
      <c r="K9046">
        <v>0.11799999999999999</v>
      </c>
      <c r="L9046">
        <v>1E-3</v>
      </c>
      <c r="M9046">
        <v>23468.092000000001</v>
      </c>
      <c r="N9046">
        <v>5.8999999999999997E-2</v>
      </c>
      <c r="O9046">
        <v>4.024</v>
      </c>
      <c r="P9046">
        <v>3.4599999999999999E-2</v>
      </c>
      <c r="Q9046">
        <v>394885.038</v>
      </c>
      <c r="R9046" t="s">
        <v>34</v>
      </c>
      <c r="T9046" t="s">
        <v>89</v>
      </c>
      <c r="V9046" t="s">
        <v>608</v>
      </c>
      <c r="Y9046" t="s">
        <v>36</v>
      </c>
    </row>
    <row r="9047" spans="1:25" x14ac:dyDescent="0.45">
      <c r="A9047" t="s">
        <v>122</v>
      </c>
      <c r="B9047" t="s">
        <v>729</v>
      </c>
      <c r="C9047">
        <v>54832</v>
      </c>
      <c r="D9047">
        <v>1</v>
      </c>
      <c r="F9047">
        <v>2009</v>
      </c>
      <c r="G9047">
        <v>3502</v>
      </c>
      <c r="H9047">
        <v>3324.9</v>
      </c>
      <c r="I9047">
        <v>369534.87</v>
      </c>
      <c r="K9047">
        <v>1.647</v>
      </c>
      <c r="L9047">
        <v>1.6999999999999999E-3</v>
      </c>
      <c r="M9047">
        <v>181279.77</v>
      </c>
      <c r="N9047">
        <v>5.9400000000000001E-2</v>
      </c>
      <c r="O9047">
        <v>47.494999999999997</v>
      </c>
      <c r="P9047">
        <v>3.7600000000000001E-2</v>
      </c>
      <c r="Q9047">
        <v>3037275.03</v>
      </c>
      <c r="R9047" t="s">
        <v>34</v>
      </c>
      <c r="S9047" t="s">
        <v>38</v>
      </c>
      <c r="T9047" t="s">
        <v>89</v>
      </c>
      <c r="V9047" t="s">
        <v>308</v>
      </c>
      <c r="Y9047" t="s">
        <v>107</v>
      </c>
    </row>
    <row r="9048" spans="1:25" x14ac:dyDescent="0.45">
      <c r="A9048" t="s">
        <v>122</v>
      </c>
      <c r="B9048" t="s">
        <v>729</v>
      </c>
      <c r="C9048">
        <v>54832</v>
      </c>
      <c r="D9048">
        <v>1</v>
      </c>
      <c r="F9048">
        <v>2010</v>
      </c>
      <c r="G9048">
        <v>3101</v>
      </c>
      <c r="H9048">
        <v>2951.64</v>
      </c>
      <c r="I9048">
        <v>319976.90000000002</v>
      </c>
      <c r="K9048">
        <v>1.03</v>
      </c>
      <c r="L9048">
        <v>1.2999999999999999E-3</v>
      </c>
      <c r="M9048">
        <v>156745.35200000001</v>
      </c>
      <c r="N9048">
        <v>5.9200000000000003E-2</v>
      </c>
      <c r="O9048">
        <v>38.555999999999997</v>
      </c>
      <c r="P9048">
        <v>3.6299999999999999E-2</v>
      </c>
      <c r="Q9048">
        <v>2633174.7420000001</v>
      </c>
      <c r="R9048" t="s">
        <v>34</v>
      </c>
      <c r="S9048" t="s">
        <v>38</v>
      </c>
      <c r="T9048" t="s">
        <v>89</v>
      </c>
      <c r="V9048" t="s">
        <v>308</v>
      </c>
      <c r="Y9048" t="s">
        <v>107</v>
      </c>
    </row>
    <row r="9049" spans="1:25" x14ac:dyDescent="0.45">
      <c r="A9049" t="s">
        <v>122</v>
      </c>
      <c r="B9049" t="s">
        <v>729</v>
      </c>
      <c r="C9049">
        <v>54832</v>
      </c>
      <c r="D9049">
        <v>1</v>
      </c>
      <c r="F9049">
        <v>2011</v>
      </c>
      <c r="G9049">
        <v>3015</v>
      </c>
      <c r="H9049">
        <v>2858.71</v>
      </c>
      <c r="I9049">
        <v>297390.86</v>
      </c>
      <c r="K9049">
        <v>1.046</v>
      </c>
      <c r="L9049">
        <v>1.5E-3</v>
      </c>
      <c r="M9049">
        <v>140857.177</v>
      </c>
      <c r="N9049">
        <v>5.9200000000000003E-2</v>
      </c>
      <c r="O9049">
        <v>38.246000000000002</v>
      </c>
      <c r="P9049">
        <v>3.9800000000000002E-2</v>
      </c>
      <c r="Q9049">
        <v>2364539.7710000002</v>
      </c>
      <c r="R9049" t="s">
        <v>34</v>
      </c>
      <c r="S9049" t="s">
        <v>38</v>
      </c>
      <c r="T9049" t="s">
        <v>89</v>
      </c>
      <c r="V9049" t="s">
        <v>308</v>
      </c>
      <c r="Y9049" t="s">
        <v>107</v>
      </c>
    </row>
    <row r="9050" spans="1:25" x14ac:dyDescent="0.45">
      <c r="A9050" t="s">
        <v>122</v>
      </c>
      <c r="B9050" t="s">
        <v>729</v>
      </c>
      <c r="C9050">
        <v>54832</v>
      </c>
      <c r="D9050">
        <v>1</v>
      </c>
      <c r="F9050">
        <v>2012</v>
      </c>
      <c r="G9050">
        <v>3355</v>
      </c>
      <c r="H9050">
        <v>3166.74</v>
      </c>
      <c r="I9050">
        <v>344520.11</v>
      </c>
      <c r="K9050">
        <v>0.86699999999999999</v>
      </c>
      <c r="L9050">
        <v>1.1000000000000001E-3</v>
      </c>
      <c r="M9050">
        <v>164260.587</v>
      </c>
      <c r="N9050">
        <v>5.91E-2</v>
      </c>
      <c r="O9050">
        <v>44.725999999999999</v>
      </c>
      <c r="P9050">
        <v>4.0899999999999999E-2</v>
      </c>
      <c r="Q9050">
        <v>2763406.5780000002</v>
      </c>
      <c r="R9050" t="s">
        <v>34</v>
      </c>
      <c r="S9050" t="s">
        <v>38</v>
      </c>
      <c r="T9050" t="s">
        <v>89</v>
      </c>
      <c r="V9050" t="s">
        <v>308</v>
      </c>
      <c r="Y9050" t="s">
        <v>107</v>
      </c>
    </row>
    <row r="9051" spans="1:25" x14ac:dyDescent="0.45">
      <c r="A9051" t="s">
        <v>122</v>
      </c>
      <c r="B9051" t="s">
        <v>729</v>
      </c>
      <c r="C9051">
        <v>54832</v>
      </c>
      <c r="D9051">
        <v>1</v>
      </c>
      <c r="F9051">
        <v>2013</v>
      </c>
      <c r="G9051">
        <v>4855</v>
      </c>
      <c r="H9051">
        <v>4549.59</v>
      </c>
      <c r="I9051">
        <v>493230.18</v>
      </c>
      <c r="K9051">
        <v>1.24</v>
      </c>
      <c r="L9051">
        <v>1.1000000000000001E-3</v>
      </c>
      <c r="M9051">
        <v>234744.81099999999</v>
      </c>
      <c r="N9051">
        <v>5.91E-2</v>
      </c>
      <c r="O9051">
        <v>64.236000000000004</v>
      </c>
      <c r="P9051">
        <v>4.2700000000000002E-2</v>
      </c>
      <c r="Q9051">
        <v>3949122.6379999998</v>
      </c>
      <c r="R9051" t="s">
        <v>34</v>
      </c>
      <c r="S9051" t="s">
        <v>38</v>
      </c>
      <c r="T9051" t="s">
        <v>89</v>
      </c>
      <c r="V9051" t="s">
        <v>308</v>
      </c>
      <c r="Y9051" t="s">
        <v>107</v>
      </c>
    </row>
    <row r="9052" spans="1:25" x14ac:dyDescent="0.45">
      <c r="A9052" t="s">
        <v>122</v>
      </c>
      <c r="B9052" t="s">
        <v>729</v>
      </c>
      <c r="C9052">
        <v>54832</v>
      </c>
      <c r="D9052">
        <v>1</v>
      </c>
      <c r="F9052">
        <v>2014</v>
      </c>
      <c r="G9052">
        <v>5046</v>
      </c>
      <c r="H9052">
        <v>4876.46</v>
      </c>
      <c r="I9052">
        <v>503408.17</v>
      </c>
      <c r="K9052">
        <v>1.32</v>
      </c>
      <c r="L9052">
        <v>1.1999999999999999E-3</v>
      </c>
      <c r="M9052">
        <v>235033.32</v>
      </c>
      <c r="N9052">
        <v>5.91E-2</v>
      </c>
      <c r="O9052">
        <v>63.28</v>
      </c>
      <c r="P9052">
        <v>3.8199999999999998E-2</v>
      </c>
      <c r="Q9052">
        <v>3952640.7370000002</v>
      </c>
      <c r="R9052" t="s">
        <v>34</v>
      </c>
      <c r="S9052" t="s">
        <v>730</v>
      </c>
      <c r="T9052" t="s">
        <v>89</v>
      </c>
      <c r="V9052" t="s">
        <v>308</v>
      </c>
      <c r="Y9052" t="s">
        <v>107</v>
      </c>
    </row>
    <row r="9053" spans="1:25" x14ac:dyDescent="0.45">
      <c r="A9053" t="s">
        <v>122</v>
      </c>
      <c r="B9053" t="s">
        <v>729</v>
      </c>
      <c r="C9053">
        <v>54832</v>
      </c>
      <c r="D9053">
        <v>1</v>
      </c>
      <c r="F9053">
        <v>2015</v>
      </c>
      <c r="G9053">
        <v>6503</v>
      </c>
      <c r="H9053">
        <v>6460.9</v>
      </c>
      <c r="I9053">
        <v>672937.37</v>
      </c>
      <c r="K9053">
        <v>1.732</v>
      </c>
      <c r="L9053">
        <v>1.1000000000000001E-3</v>
      </c>
      <c r="M9053">
        <v>308747.48499999999</v>
      </c>
      <c r="N9053">
        <v>5.91E-2</v>
      </c>
      <c r="O9053">
        <v>74.022999999999996</v>
      </c>
      <c r="P9053">
        <v>3.0300000000000001E-2</v>
      </c>
      <c r="Q9053">
        <v>5192274.2570000002</v>
      </c>
      <c r="R9053" t="s">
        <v>34</v>
      </c>
      <c r="S9053" t="s">
        <v>730</v>
      </c>
      <c r="T9053" t="s">
        <v>89</v>
      </c>
      <c r="V9053" t="s">
        <v>308</v>
      </c>
      <c r="Y9053" t="s">
        <v>146</v>
      </c>
    </row>
    <row r="9054" spans="1:25" x14ac:dyDescent="0.45">
      <c r="A9054" t="s">
        <v>122</v>
      </c>
      <c r="B9054" t="s">
        <v>729</v>
      </c>
      <c r="C9054">
        <v>54832</v>
      </c>
      <c r="D9054">
        <v>1</v>
      </c>
      <c r="F9054">
        <v>2016</v>
      </c>
      <c r="G9054">
        <v>6540</v>
      </c>
      <c r="H9054">
        <v>6481.43</v>
      </c>
      <c r="I9054">
        <v>681314.49</v>
      </c>
      <c r="K9054">
        <v>1.643</v>
      </c>
      <c r="L9054">
        <v>1E-3</v>
      </c>
      <c r="M9054">
        <v>316758.484</v>
      </c>
      <c r="N9054">
        <v>5.91E-2</v>
      </c>
      <c r="O9054">
        <v>66.769000000000005</v>
      </c>
      <c r="P9054">
        <v>2.6700000000000002E-2</v>
      </c>
      <c r="Q9054">
        <v>5327033.9740000004</v>
      </c>
      <c r="R9054" t="s">
        <v>34</v>
      </c>
      <c r="S9054" t="s">
        <v>730</v>
      </c>
      <c r="T9054" t="s">
        <v>89</v>
      </c>
      <c r="V9054" t="s">
        <v>308</v>
      </c>
      <c r="Y9054" t="s">
        <v>146</v>
      </c>
    </row>
    <row r="9055" spans="1:25" x14ac:dyDescent="0.45">
      <c r="A9055" t="s">
        <v>122</v>
      </c>
      <c r="B9055" t="s">
        <v>729</v>
      </c>
      <c r="C9055">
        <v>54832</v>
      </c>
      <c r="D9055">
        <v>1</v>
      </c>
      <c r="F9055">
        <v>2017</v>
      </c>
      <c r="G9055">
        <v>3480</v>
      </c>
      <c r="H9055">
        <v>3363.72</v>
      </c>
      <c r="I9055">
        <v>327297.37</v>
      </c>
      <c r="K9055">
        <v>0.78800000000000003</v>
      </c>
      <c r="L9055">
        <v>1E-3</v>
      </c>
      <c r="M9055">
        <v>155994.04800000001</v>
      </c>
      <c r="N9055">
        <v>5.91E-2</v>
      </c>
      <c r="O9055">
        <v>34.808999999999997</v>
      </c>
      <c r="P9055">
        <v>3.1699999999999999E-2</v>
      </c>
      <c r="Q9055">
        <v>2623199.5690000001</v>
      </c>
      <c r="R9055" t="s">
        <v>34</v>
      </c>
      <c r="S9055" t="s">
        <v>730</v>
      </c>
      <c r="T9055" t="s">
        <v>89</v>
      </c>
      <c r="V9055" t="s">
        <v>308</v>
      </c>
      <c r="Y9055" t="s">
        <v>147</v>
      </c>
    </row>
    <row r="9056" spans="1:25" x14ac:dyDescent="0.45">
      <c r="A9056" t="s">
        <v>122</v>
      </c>
      <c r="B9056" t="s">
        <v>729</v>
      </c>
      <c r="C9056">
        <v>54832</v>
      </c>
      <c r="D9056">
        <v>1</v>
      </c>
      <c r="F9056">
        <v>2018</v>
      </c>
      <c r="G9056">
        <v>6117</v>
      </c>
      <c r="H9056">
        <v>6058.79</v>
      </c>
      <c r="I9056">
        <v>574199.55000000005</v>
      </c>
      <c r="K9056">
        <v>1.427</v>
      </c>
      <c r="L9056">
        <v>1E-3</v>
      </c>
      <c r="M9056">
        <v>279937.54100000003</v>
      </c>
      <c r="N9056">
        <v>5.96E-2</v>
      </c>
      <c r="O9056">
        <v>62.548000000000002</v>
      </c>
      <c r="P9056">
        <v>2.8000000000000001E-2</v>
      </c>
      <c r="Q9056">
        <v>4663232.7019999996</v>
      </c>
      <c r="R9056" t="s">
        <v>34</v>
      </c>
      <c r="S9056" t="s">
        <v>730</v>
      </c>
      <c r="T9056" t="s">
        <v>89</v>
      </c>
      <c r="V9056" t="s">
        <v>308</v>
      </c>
      <c r="Y9056" t="s">
        <v>147</v>
      </c>
    </row>
    <row r="9057" spans="1:25" x14ac:dyDescent="0.45">
      <c r="A9057" t="s">
        <v>122</v>
      </c>
      <c r="B9057" t="s">
        <v>729</v>
      </c>
      <c r="C9057">
        <v>54832</v>
      </c>
      <c r="D9057">
        <v>1</v>
      </c>
      <c r="F9057">
        <v>2019</v>
      </c>
      <c r="G9057">
        <v>4325</v>
      </c>
      <c r="H9057">
        <v>4100.3100000000004</v>
      </c>
      <c r="I9057">
        <v>366993.23</v>
      </c>
      <c r="K9057">
        <v>0.89800000000000002</v>
      </c>
      <c r="L9057">
        <v>1E-3</v>
      </c>
      <c r="M9057">
        <v>177824.38699999999</v>
      </c>
      <c r="N9057">
        <v>5.91E-2</v>
      </c>
      <c r="O9057">
        <v>42.725999999999999</v>
      </c>
      <c r="P9057">
        <v>3.6700000000000003E-2</v>
      </c>
      <c r="Q9057">
        <v>2990591.4339999999</v>
      </c>
      <c r="R9057" t="s">
        <v>34</v>
      </c>
      <c r="S9057" t="s">
        <v>730</v>
      </c>
      <c r="T9057" t="s">
        <v>89</v>
      </c>
      <c r="V9057" t="s">
        <v>308</v>
      </c>
      <c r="Y9057" t="s">
        <v>147</v>
      </c>
    </row>
    <row r="9058" spans="1:25" x14ac:dyDescent="0.45">
      <c r="A9058" t="s">
        <v>122</v>
      </c>
      <c r="B9058" t="s">
        <v>729</v>
      </c>
      <c r="C9058">
        <v>54832</v>
      </c>
      <c r="D9058">
        <v>1</v>
      </c>
      <c r="F9058">
        <v>2020</v>
      </c>
      <c r="G9058">
        <v>3583</v>
      </c>
      <c r="H9058">
        <v>3287.64</v>
      </c>
      <c r="I9058">
        <v>296467.57</v>
      </c>
      <c r="K9058">
        <v>0.73299999999999998</v>
      </c>
      <c r="L9058">
        <v>1E-3</v>
      </c>
      <c r="M9058">
        <v>145105.60200000001</v>
      </c>
      <c r="N9058">
        <v>5.9200000000000003E-2</v>
      </c>
      <c r="O9058">
        <v>38.860999999999997</v>
      </c>
      <c r="P9058">
        <v>4.1799999999999997E-2</v>
      </c>
      <c r="Q9058">
        <v>2440033.693</v>
      </c>
      <c r="R9058" t="s">
        <v>34</v>
      </c>
      <c r="S9058" t="s">
        <v>730</v>
      </c>
      <c r="T9058" t="s">
        <v>89</v>
      </c>
      <c r="V9058" t="s">
        <v>308</v>
      </c>
      <c r="Y9058" t="s">
        <v>147</v>
      </c>
    </row>
    <row r="9059" spans="1:25" x14ac:dyDescent="0.45">
      <c r="A9059" t="s">
        <v>122</v>
      </c>
      <c r="B9059" t="s">
        <v>729</v>
      </c>
      <c r="C9059">
        <v>54832</v>
      </c>
      <c r="D9059">
        <v>1</v>
      </c>
      <c r="F9059">
        <v>2021</v>
      </c>
      <c r="G9059">
        <v>4208</v>
      </c>
      <c r="H9059">
        <v>3914.79</v>
      </c>
      <c r="I9059">
        <v>353786.19</v>
      </c>
      <c r="K9059">
        <v>0.90200000000000002</v>
      </c>
      <c r="L9059">
        <v>1E-3</v>
      </c>
      <c r="M9059">
        <v>178535.726</v>
      </c>
      <c r="N9059">
        <v>5.91E-2</v>
      </c>
      <c r="O9059">
        <v>45.042999999999999</v>
      </c>
      <c r="P9059">
        <v>3.7999999999999999E-2</v>
      </c>
      <c r="Q9059">
        <v>3003351.5720000002</v>
      </c>
      <c r="R9059" t="s">
        <v>34</v>
      </c>
      <c r="S9059" t="s">
        <v>730</v>
      </c>
      <c r="T9059" t="s">
        <v>89</v>
      </c>
      <c r="V9059" t="s">
        <v>308</v>
      </c>
      <c r="Y9059" t="s">
        <v>152</v>
      </c>
    </row>
    <row r="9060" spans="1:25" x14ac:dyDescent="0.45">
      <c r="A9060" t="s">
        <v>122</v>
      </c>
      <c r="B9060" t="s">
        <v>729</v>
      </c>
      <c r="C9060">
        <v>54832</v>
      </c>
      <c r="D9060">
        <v>1</v>
      </c>
      <c r="F9060">
        <v>2022</v>
      </c>
      <c r="G9060">
        <v>2884</v>
      </c>
      <c r="H9060">
        <v>2636.22</v>
      </c>
      <c r="I9060">
        <v>228184.85</v>
      </c>
      <c r="K9060">
        <v>0.59299999999999997</v>
      </c>
      <c r="L9060">
        <v>1E-3</v>
      </c>
      <c r="M9060">
        <v>116947.057</v>
      </c>
      <c r="N9060">
        <v>5.9499999999999997E-2</v>
      </c>
      <c r="O9060">
        <v>33.600999999999999</v>
      </c>
      <c r="P9060">
        <v>4.5600000000000002E-2</v>
      </c>
      <c r="Q9060">
        <v>1956314.7009999999</v>
      </c>
      <c r="R9060" t="s">
        <v>34</v>
      </c>
      <c r="S9060" t="s">
        <v>730</v>
      </c>
      <c r="T9060" t="s">
        <v>89</v>
      </c>
      <c r="V9060" t="s">
        <v>308</v>
      </c>
      <c r="Y9060" t="s">
        <v>152</v>
      </c>
    </row>
    <row r="9061" spans="1:25" x14ac:dyDescent="0.45">
      <c r="A9061" t="s">
        <v>122</v>
      </c>
      <c r="B9061" t="s">
        <v>729</v>
      </c>
      <c r="C9061">
        <v>54832</v>
      </c>
      <c r="D9061">
        <v>1</v>
      </c>
      <c r="F9061">
        <v>2023</v>
      </c>
      <c r="G9061">
        <v>3797</v>
      </c>
      <c r="H9061">
        <v>3466.07</v>
      </c>
      <c r="I9061">
        <v>311163.93</v>
      </c>
      <c r="K9061">
        <v>0.79300000000000004</v>
      </c>
      <c r="L9061">
        <v>1E-3</v>
      </c>
      <c r="M9061">
        <v>156968.07</v>
      </c>
      <c r="N9061">
        <v>5.9200000000000003E-2</v>
      </c>
      <c r="O9061">
        <v>36.795000000000002</v>
      </c>
      <c r="P9061">
        <v>3.95E-2</v>
      </c>
      <c r="Q9061">
        <v>2637981.8480000002</v>
      </c>
      <c r="R9061" t="s">
        <v>34</v>
      </c>
      <c r="S9061" t="s">
        <v>730</v>
      </c>
      <c r="T9061" t="s">
        <v>89</v>
      </c>
      <c r="V9061" t="s">
        <v>308</v>
      </c>
      <c r="Y9061" t="s">
        <v>152</v>
      </c>
    </row>
    <row r="9062" spans="1:25" x14ac:dyDescent="0.45">
      <c r="A9062" t="s">
        <v>122</v>
      </c>
      <c r="B9062" t="s">
        <v>729</v>
      </c>
      <c r="C9062">
        <v>54832</v>
      </c>
      <c r="D9062">
        <v>1</v>
      </c>
      <c r="F9062">
        <v>2024</v>
      </c>
      <c r="G9062">
        <v>1614</v>
      </c>
      <c r="H9062">
        <v>1455.02</v>
      </c>
      <c r="I9062">
        <v>124720.64</v>
      </c>
      <c r="K9062">
        <v>0.32200000000000001</v>
      </c>
      <c r="L9062">
        <v>1E-3</v>
      </c>
      <c r="M9062">
        <v>63734.324999999997</v>
      </c>
      <c r="N9062">
        <v>5.9200000000000003E-2</v>
      </c>
      <c r="O9062">
        <v>19.867999999999999</v>
      </c>
      <c r="P9062">
        <v>4.9099999999999998E-2</v>
      </c>
      <c r="Q9062">
        <v>1070106.135</v>
      </c>
      <c r="R9062" t="s">
        <v>34</v>
      </c>
      <c r="S9062" t="s">
        <v>730</v>
      </c>
      <c r="T9062" t="s">
        <v>89</v>
      </c>
      <c r="V9062" t="s">
        <v>308</v>
      </c>
      <c r="Y9062" t="s">
        <v>152</v>
      </c>
    </row>
    <row r="9063" spans="1:25" x14ac:dyDescent="0.45">
      <c r="A9063" t="s">
        <v>122</v>
      </c>
      <c r="B9063" t="s">
        <v>729</v>
      </c>
      <c r="C9063">
        <v>54832</v>
      </c>
      <c r="D9063">
        <v>2</v>
      </c>
      <c r="F9063">
        <v>2009</v>
      </c>
      <c r="G9063">
        <v>2937</v>
      </c>
      <c r="H9063">
        <v>2776.33</v>
      </c>
      <c r="I9063">
        <v>303916.03999999998</v>
      </c>
      <c r="K9063">
        <v>0.77200000000000002</v>
      </c>
      <c r="L9063">
        <v>1.2999999999999999E-3</v>
      </c>
      <c r="M9063">
        <v>136299.75899999999</v>
      </c>
      <c r="N9063">
        <v>5.9200000000000003E-2</v>
      </c>
      <c r="O9063">
        <v>33.588000000000001</v>
      </c>
      <c r="P9063">
        <v>3.6299999999999999E-2</v>
      </c>
      <c r="Q9063">
        <v>2291906.9849999999</v>
      </c>
      <c r="R9063" t="s">
        <v>34</v>
      </c>
      <c r="S9063" t="s">
        <v>38</v>
      </c>
      <c r="T9063" t="s">
        <v>89</v>
      </c>
      <c r="V9063" t="s">
        <v>308</v>
      </c>
      <c r="Y9063" t="s">
        <v>107</v>
      </c>
    </row>
    <row r="9064" spans="1:25" x14ac:dyDescent="0.45">
      <c r="A9064" t="s">
        <v>122</v>
      </c>
      <c r="B9064" t="s">
        <v>729</v>
      </c>
      <c r="C9064">
        <v>54832</v>
      </c>
      <c r="D9064">
        <v>2</v>
      </c>
      <c r="F9064">
        <v>2010</v>
      </c>
      <c r="G9064">
        <v>2827</v>
      </c>
      <c r="H9064">
        <v>2670.72</v>
      </c>
      <c r="I9064">
        <v>280945.15000000002</v>
      </c>
      <c r="K9064">
        <v>0.91400000000000003</v>
      </c>
      <c r="L9064">
        <v>1.5E-3</v>
      </c>
      <c r="M9064">
        <v>132028.769</v>
      </c>
      <c r="N9064">
        <v>5.9299999999999999E-2</v>
      </c>
      <c r="O9064">
        <v>31.289000000000001</v>
      </c>
      <c r="P9064">
        <v>3.61E-2</v>
      </c>
      <c r="Q9064">
        <v>2217201.764</v>
      </c>
      <c r="R9064" t="s">
        <v>34</v>
      </c>
      <c r="S9064" t="s">
        <v>38</v>
      </c>
      <c r="T9064" t="s">
        <v>89</v>
      </c>
      <c r="V9064" t="s">
        <v>308</v>
      </c>
      <c r="Y9064" t="s">
        <v>107</v>
      </c>
    </row>
    <row r="9065" spans="1:25" x14ac:dyDescent="0.45">
      <c r="A9065" t="s">
        <v>122</v>
      </c>
      <c r="B9065" t="s">
        <v>729</v>
      </c>
      <c r="C9065">
        <v>54832</v>
      </c>
      <c r="D9065">
        <v>2</v>
      </c>
      <c r="F9065">
        <v>2011</v>
      </c>
      <c r="G9065">
        <v>2901</v>
      </c>
      <c r="H9065">
        <v>2727.26</v>
      </c>
      <c r="I9065">
        <v>280913.27</v>
      </c>
      <c r="K9065">
        <v>0.99399999999999999</v>
      </c>
      <c r="L9065">
        <v>1.6999999999999999E-3</v>
      </c>
      <c r="M9065">
        <v>129941.223</v>
      </c>
      <c r="N9065">
        <v>5.9400000000000001E-2</v>
      </c>
      <c r="O9065">
        <v>33.576000000000001</v>
      </c>
      <c r="P9065">
        <v>3.8699999999999998E-2</v>
      </c>
      <c r="Q9065">
        <v>2180810.4389999998</v>
      </c>
      <c r="R9065" t="s">
        <v>34</v>
      </c>
      <c r="S9065" t="s">
        <v>38</v>
      </c>
      <c r="T9065" t="s">
        <v>89</v>
      </c>
      <c r="V9065" t="s">
        <v>308</v>
      </c>
      <c r="Y9065" t="s">
        <v>107</v>
      </c>
    </row>
    <row r="9066" spans="1:25" x14ac:dyDescent="0.45">
      <c r="A9066" t="s">
        <v>122</v>
      </c>
      <c r="B9066" t="s">
        <v>729</v>
      </c>
      <c r="C9066">
        <v>54832</v>
      </c>
      <c r="D9066">
        <v>2</v>
      </c>
      <c r="F9066">
        <v>2012</v>
      </c>
      <c r="G9066">
        <v>3584</v>
      </c>
      <c r="H9066">
        <v>3360.32</v>
      </c>
      <c r="I9066">
        <v>358593.14</v>
      </c>
      <c r="K9066">
        <v>0.86599999999999999</v>
      </c>
      <c r="L9066">
        <v>1.1000000000000001E-3</v>
      </c>
      <c r="M9066">
        <v>165620.274</v>
      </c>
      <c r="N9066">
        <v>5.91E-2</v>
      </c>
      <c r="O9066">
        <v>38.851999999999997</v>
      </c>
      <c r="P9066">
        <v>3.6799999999999999E-2</v>
      </c>
      <c r="Q9066">
        <v>2786414.0989999999</v>
      </c>
      <c r="R9066" t="s">
        <v>34</v>
      </c>
      <c r="S9066" t="s">
        <v>38</v>
      </c>
      <c r="T9066" t="s">
        <v>89</v>
      </c>
      <c r="V9066" t="s">
        <v>308</v>
      </c>
      <c r="Y9066" t="s">
        <v>107</v>
      </c>
    </row>
    <row r="9067" spans="1:25" x14ac:dyDescent="0.45">
      <c r="A9067" t="s">
        <v>122</v>
      </c>
      <c r="B9067" t="s">
        <v>729</v>
      </c>
      <c r="C9067">
        <v>54832</v>
      </c>
      <c r="D9067">
        <v>2</v>
      </c>
      <c r="F9067">
        <v>2013</v>
      </c>
      <c r="G9067">
        <v>4870</v>
      </c>
      <c r="H9067">
        <v>4546.2</v>
      </c>
      <c r="I9067">
        <v>476102.55</v>
      </c>
      <c r="K9067">
        <v>1.1240000000000001</v>
      </c>
      <c r="L9067">
        <v>1E-3</v>
      </c>
      <c r="M9067">
        <v>216180.56700000001</v>
      </c>
      <c r="N9067">
        <v>5.91E-2</v>
      </c>
      <c r="O9067">
        <v>51.298000000000002</v>
      </c>
      <c r="P9067">
        <v>3.7400000000000003E-2</v>
      </c>
      <c r="Q9067">
        <v>3637118.1030000001</v>
      </c>
      <c r="R9067" t="s">
        <v>34</v>
      </c>
      <c r="S9067" t="s">
        <v>38</v>
      </c>
      <c r="T9067" t="s">
        <v>89</v>
      </c>
      <c r="V9067" t="s">
        <v>308</v>
      </c>
      <c r="Y9067" t="s">
        <v>107</v>
      </c>
    </row>
    <row r="9068" spans="1:25" x14ac:dyDescent="0.45">
      <c r="A9068" t="s">
        <v>122</v>
      </c>
      <c r="B9068" t="s">
        <v>729</v>
      </c>
      <c r="C9068">
        <v>54832</v>
      </c>
      <c r="D9068">
        <v>2</v>
      </c>
      <c r="F9068">
        <v>2014</v>
      </c>
      <c r="G9068">
        <v>5139</v>
      </c>
      <c r="H9068">
        <v>4949.42</v>
      </c>
      <c r="I9068">
        <v>497050.28</v>
      </c>
      <c r="K9068">
        <v>1.319</v>
      </c>
      <c r="L9068">
        <v>1.1999999999999999E-3</v>
      </c>
      <c r="M9068">
        <v>223314.29500000001</v>
      </c>
      <c r="N9068">
        <v>5.91E-2</v>
      </c>
      <c r="O9068">
        <v>54.625</v>
      </c>
      <c r="P9068">
        <v>3.4700000000000002E-2</v>
      </c>
      <c r="Q9068">
        <v>3754397.5759999999</v>
      </c>
      <c r="R9068" t="s">
        <v>34</v>
      </c>
      <c r="S9068" t="s">
        <v>730</v>
      </c>
      <c r="T9068" t="s">
        <v>89</v>
      </c>
      <c r="V9068" t="s">
        <v>308</v>
      </c>
      <c r="Y9068" t="s">
        <v>107</v>
      </c>
    </row>
    <row r="9069" spans="1:25" x14ac:dyDescent="0.45">
      <c r="A9069" t="s">
        <v>122</v>
      </c>
      <c r="B9069" t="s">
        <v>729</v>
      </c>
      <c r="C9069">
        <v>54832</v>
      </c>
      <c r="D9069">
        <v>2</v>
      </c>
      <c r="F9069">
        <v>2015</v>
      </c>
      <c r="G9069">
        <v>6404</v>
      </c>
      <c r="H9069">
        <v>6360.82</v>
      </c>
      <c r="I9069">
        <v>652714.63</v>
      </c>
      <c r="K9069">
        <v>1.7050000000000001</v>
      </c>
      <c r="L9069">
        <v>1.1999999999999999E-3</v>
      </c>
      <c r="M9069">
        <v>291357.15700000001</v>
      </c>
      <c r="N9069">
        <v>5.91E-2</v>
      </c>
      <c r="O9069">
        <v>68.676000000000002</v>
      </c>
      <c r="P9069">
        <v>2.9600000000000001E-2</v>
      </c>
      <c r="Q9069">
        <v>4898504.6670000004</v>
      </c>
      <c r="R9069" t="s">
        <v>34</v>
      </c>
      <c r="S9069" t="s">
        <v>730</v>
      </c>
      <c r="T9069" t="s">
        <v>89</v>
      </c>
      <c r="V9069" t="s">
        <v>308</v>
      </c>
      <c r="Y9069" t="s">
        <v>146</v>
      </c>
    </row>
    <row r="9070" spans="1:25" x14ac:dyDescent="0.45">
      <c r="A9070" t="s">
        <v>122</v>
      </c>
      <c r="B9070" t="s">
        <v>729</v>
      </c>
      <c r="C9070">
        <v>54832</v>
      </c>
      <c r="D9070">
        <v>2</v>
      </c>
      <c r="F9070">
        <v>2016</v>
      </c>
      <c r="G9070">
        <v>6888</v>
      </c>
      <c r="H9070">
        <v>6819.49</v>
      </c>
      <c r="I9070">
        <v>705172.59</v>
      </c>
      <c r="K9070">
        <v>1.649</v>
      </c>
      <c r="L9070">
        <v>1E-3</v>
      </c>
      <c r="M9070">
        <v>318786.24400000001</v>
      </c>
      <c r="N9070">
        <v>5.91E-2</v>
      </c>
      <c r="O9070">
        <v>69.028000000000006</v>
      </c>
      <c r="P9070">
        <v>2.7199999999999998E-2</v>
      </c>
      <c r="Q9070">
        <v>5361131.193</v>
      </c>
      <c r="R9070" t="s">
        <v>34</v>
      </c>
      <c r="S9070" t="s">
        <v>730</v>
      </c>
      <c r="T9070" t="s">
        <v>89</v>
      </c>
      <c r="V9070" t="s">
        <v>308</v>
      </c>
      <c r="Y9070" t="s">
        <v>146</v>
      </c>
    </row>
    <row r="9071" spans="1:25" x14ac:dyDescent="0.45">
      <c r="A9071" t="s">
        <v>122</v>
      </c>
      <c r="B9071" t="s">
        <v>729</v>
      </c>
      <c r="C9071">
        <v>54832</v>
      </c>
      <c r="D9071">
        <v>2</v>
      </c>
      <c r="F9071">
        <v>2017</v>
      </c>
      <c r="G9071">
        <v>4296</v>
      </c>
      <c r="H9071">
        <v>4138.47</v>
      </c>
      <c r="I9071">
        <v>393770.37</v>
      </c>
      <c r="K9071">
        <v>0.92600000000000005</v>
      </c>
      <c r="L9071">
        <v>1E-3</v>
      </c>
      <c r="M9071">
        <v>183195.628</v>
      </c>
      <c r="N9071">
        <v>5.9200000000000003E-2</v>
      </c>
      <c r="O9071">
        <v>43.802999999999997</v>
      </c>
      <c r="P9071">
        <v>3.4099999999999998E-2</v>
      </c>
      <c r="Q9071">
        <v>3079730.298</v>
      </c>
      <c r="R9071" t="s">
        <v>34</v>
      </c>
      <c r="S9071" t="s">
        <v>730</v>
      </c>
      <c r="T9071" t="s">
        <v>89</v>
      </c>
      <c r="V9071" t="s">
        <v>308</v>
      </c>
      <c r="Y9071" t="s">
        <v>147</v>
      </c>
    </row>
    <row r="9072" spans="1:25" x14ac:dyDescent="0.45">
      <c r="A9072" t="s">
        <v>122</v>
      </c>
      <c r="B9072" t="s">
        <v>729</v>
      </c>
      <c r="C9072">
        <v>54832</v>
      </c>
      <c r="D9072">
        <v>2</v>
      </c>
      <c r="F9072">
        <v>2018</v>
      </c>
      <c r="G9072">
        <v>6303</v>
      </c>
      <c r="H9072">
        <v>6246.16</v>
      </c>
      <c r="I9072">
        <v>579524.19999999995</v>
      </c>
      <c r="K9072">
        <v>1.3740000000000001</v>
      </c>
      <c r="L9072">
        <v>1E-3</v>
      </c>
      <c r="M9072">
        <v>269497.679</v>
      </c>
      <c r="N9072">
        <v>5.96E-2</v>
      </c>
      <c r="O9072">
        <v>66.763000000000005</v>
      </c>
      <c r="P9072">
        <v>3.09E-2</v>
      </c>
      <c r="Q9072">
        <v>4487627.8090000004</v>
      </c>
      <c r="R9072" t="s">
        <v>34</v>
      </c>
      <c r="S9072" t="s">
        <v>730</v>
      </c>
      <c r="T9072" t="s">
        <v>89</v>
      </c>
      <c r="V9072" t="s">
        <v>308</v>
      </c>
      <c r="Y9072" t="s">
        <v>147</v>
      </c>
    </row>
    <row r="9073" spans="1:25" x14ac:dyDescent="0.45">
      <c r="A9073" t="s">
        <v>122</v>
      </c>
      <c r="B9073" t="s">
        <v>729</v>
      </c>
      <c r="C9073">
        <v>54832</v>
      </c>
      <c r="D9073">
        <v>2</v>
      </c>
      <c r="F9073">
        <v>2019</v>
      </c>
      <c r="G9073">
        <v>4302</v>
      </c>
      <c r="H9073">
        <v>4065.19</v>
      </c>
      <c r="I9073">
        <v>361262.7</v>
      </c>
      <c r="K9073">
        <v>0.85399999999999998</v>
      </c>
      <c r="L9073">
        <v>1E-3</v>
      </c>
      <c r="M9073">
        <v>168977.55</v>
      </c>
      <c r="N9073">
        <v>5.91E-2</v>
      </c>
      <c r="O9073">
        <v>43.878999999999998</v>
      </c>
      <c r="P9073">
        <v>3.8699999999999998E-2</v>
      </c>
      <c r="Q9073">
        <v>2841529.423</v>
      </c>
      <c r="R9073" t="s">
        <v>34</v>
      </c>
      <c r="S9073" t="s">
        <v>730</v>
      </c>
      <c r="T9073" t="s">
        <v>89</v>
      </c>
      <c r="V9073" t="s">
        <v>308</v>
      </c>
      <c r="Y9073" t="s">
        <v>147</v>
      </c>
    </row>
    <row r="9074" spans="1:25" x14ac:dyDescent="0.45">
      <c r="A9074" t="s">
        <v>122</v>
      </c>
      <c r="B9074" t="s">
        <v>729</v>
      </c>
      <c r="C9074">
        <v>54832</v>
      </c>
      <c r="D9074">
        <v>2</v>
      </c>
      <c r="F9074">
        <v>2020</v>
      </c>
      <c r="G9074">
        <v>3816</v>
      </c>
      <c r="H9074">
        <v>3503.55</v>
      </c>
      <c r="I9074">
        <v>311236.81</v>
      </c>
      <c r="K9074">
        <v>0.73699999999999999</v>
      </c>
      <c r="L9074">
        <v>1E-3</v>
      </c>
      <c r="M9074">
        <v>145853.37299999999</v>
      </c>
      <c r="N9074">
        <v>5.91E-2</v>
      </c>
      <c r="O9074">
        <v>39.164000000000001</v>
      </c>
      <c r="P9074">
        <v>4.1399999999999999E-2</v>
      </c>
      <c r="Q9074">
        <v>2452602.4920000001</v>
      </c>
      <c r="R9074" t="s">
        <v>34</v>
      </c>
      <c r="S9074" t="s">
        <v>730</v>
      </c>
      <c r="T9074" t="s">
        <v>89</v>
      </c>
      <c r="V9074" t="s">
        <v>308</v>
      </c>
      <c r="Y9074" t="s">
        <v>147</v>
      </c>
    </row>
    <row r="9075" spans="1:25" x14ac:dyDescent="0.45">
      <c r="A9075" t="s">
        <v>122</v>
      </c>
      <c r="B9075" t="s">
        <v>729</v>
      </c>
      <c r="C9075">
        <v>54832</v>
      </c>
      <c r="D9075">
        <v>2</v>
      </c>
      <c r="F9075">
        <v>2021</v>
      </c>
      <c r="G9075">
        <v>4331</v>
      </c>
      <c r="H9075">
        <v>4024.94</v>
      </c>
      <c r="I9075">
        <v>361944.73</v>
      </c>
      <c r="K9075">
        <v>0.89700000000000002</v>
      </c>
      <c r="L9075">
        <v>1E-3</v>
      </c>
      <c r="M9075">
        <v>177565.60200000001</v>
      </c>
      <c r="N9075">
        <v>5.91E-2</v>
      </c>
      <c r="O9075">
        <v>43.389000000000003</v>
      </c>
      <c r="P9075">
        <v>3.6900000000000002E-2</v>
      </c>
      <c r="Q9075">
        <v>2987550.423</v>
      </c>
      <c r="R9075" t="s">
        <v>34</v>
      </c>
      <c r="S9075" t="s">
        <v>730</v>
      </c>
      <c r="T9075" t="s">
        <v>89</v>
      </c>
      <c r="V9075" t="s">
        <v>308</v>
      </c>
      <c r="Y9075" t="s">
        <v>152</v>
      </c>
    </row>
    <row r="9076" spans="1:25" x14ac:dyDescent="0.45">
      <c r="A9076" t="s">
        <v>122</v>
      </c>
      <c r="B9076" t="s">
        <v>729</v>
      </c>
      <c r="C9076">
        <v>54832</v>
      </c>
      <c r="D9076">
        <v>2</v>
      </c>
      <c r="F9076">
        <v>2022</v>
      </c>
      <c r="G9076">
        <v>2888</v>
      </c>
      <c r="H9076">
        <v>2623.93</v>
      </c>
      <c r="I9076">
        <v>225746.66</v>
      </c>
      <c r="K9076">
        <v>0.57499999999999996</v>
      </c>
      <c r="L9076">
        <v>1E-3</v>
      </c>
      <c r="M9076">
        <v>113367.436</v>
      </c>
      <c r="N9076">
        <v>5.9499999999999997E-2</v>
      </c>
      <c r="O9076">
        <v>31.405999999999999</v>
      </c>
      <c r="P9076">
        <v>4.4400000000000002E-2</v>
      </c>
      <c r="Q9076">
        <v>1896038.281</v>
      </c>
      <c r="R9076" t="s">
        <v>34</v>
      </c>
      <c r="S9076" t="s">
        <v>730</v>
      </c>
      <c r="T9076" t="s">
        <v>89</v>
      </c>
      <c r="V9076" t="s">
        <v>308</v>
      </c>
      <c r="Y9076" t="s">
        <v>152</v>
      </c>
    </row>
    <row r="9077" spans="1:25" x14ac:dyDescent="0.45">
      <c r="A9077" t="s">
        <v>122</v>
      </c>
      <c r="B9077" t="s">
        <v>729</v>
      </c>
      <c r="C9077">
        <v>54832</v>
      </c>
      <c r="D9077">
        <v>2</v>
      </c>
      <c r="F9077">
        <v>2023</v>
      </c>
      <c r="G9077">
        <v>4237</v>
      </c>
      <c r="H9077">
        <v>3852.17</v>
      </c>
      <c r="I9077">
        <v>351599.72</v>
      </c>
      <c r="K9077">
        <v>0.86799999999999999</v>
      </c>
      <c r="L9077">
        <v>1E-3</v>
      </c>
      <c r="M9077">
        <v>171871.745</v>
      </c>
      <c r="N9077">
        <v>5.91E-2</v>
      </c>
      <c r="O9077">
        <v>42.148000000000003</v>
      </c>
      <c r="P9077">
        <v>4.0300000000000002E-2</v>
      </c>
      <c r="Q9077">
        <v>2890357.0189999999</v>
      </c>
      <c r="R9077" t="s">
        <v>34</v>
      </c>
      <c r="S9077" t="s">
        <v>730</v>
      </c>
      <c r="T9077" t="s">
        <v>89</v>
      </c>
      <c r="V9077" t="s">
        <v>308</v>
      </c>
      <c r="Y9077" t="s">
        <v>152</v>
      </c>
    </row>
    <row r="9078" spans="1:25" x14ac:dyDescent="0.45">
      <c r="A9078" t="s">
        <v>122</v>
      </c>
      <c r="B9078" t="s">
        <v>729</v>
      </c>
      <c r="C9078">
        <v>54832</v>
      </c>
      <c r="D9078">
        <v>2</v>
      </c>
      <c r="F9078">
        <v>2024</v>
      </c>
      <c r="G9078">
        <v>1668</v>
      </c>
      <c r="H9078">
        <v>1479.76</v>
      </c>
      <c r="I9078">
        <v>127903.83</v>
      </c>
      <c r="K9078">
        <v>0.32800000000000001</v>
      </c>
      <c r="L9078">
        <v>1E-3</v>
      </c>
      <c r="M9078">
        <v>64881.881999999998</v>
      </c>
      <c r="N9078">
        <v>5.9200000000000003E-2</v>
      </c>
      <c r="O9078">
        <v>18.951000000000001</v>
      </c>
      <c r="P9078">
        <v>4.8399999999999999E-2</v>
      </c>
      <c r="Q9078">
        <v>1090735.166</v>
      </c>
      <c r="R9078" t="s">
        <v>34</v>
      </c>
      <c r="S9078" t="s">
        <v>730</v>
      </c>
      <c r="T9078" t="s">
        <v>89</v>
      </c>
      <c r="V9078" t="s">
        <v>308</v>
      </c>
      <c r="Y9078" t="s">
        <v>152</v>
      </c>
    </row>
    <row r="9079" spans="1:25" x14ac:dyDescent="0.45">
      <c r="A9079" t="s">
        <v>203</v>
      </c>
      <c r="B9079" t="s">
        <v>731</v>
      </c>
      <c r="C9079">
        <v>54907</v>
      </c>
      <c r="D9079">
        <v>1</v>
      </c>
      <c r="F9079">
        <v>2009</v>
      </c>
      <c r="G9079">
        <v>8365</v>
      </c>
      <c r="H9079">
        <v>8352.31</v>
      </c>
      <c r="I9079">
        <v>330030.45</v>
      </c>
      <c r="O9079">
        <v>68.361999999999995</v>
      </c>
      <c r="P9079">
        <v>5.4899999999999997E-2</v>
      </c>
      <c r="Q9079">
        <v>2503329.9309999999</v>
      </c>
      <c r="R9079" t="s">
        <v>34</v>
      </c>
      <c r="S9079" t="s">
        <v>38</v>
      </c>
      <c r="T9079" t="s">
        <v>28</v>
      </c>
      <c r="V9079" t="s">
        <v>732</v>
      </c>
      <c r="Y9079" t="s">
        <v>29</v>
      </c>
    </row>
    <row r="9080" spans="1:25" x14ac:dyDescent="0.45">
      <c r="A9080" t="s">
        <v>203</v>
      </c>
      <c r="B9080" t="s">
        <v>731</v>
      </c>
      <c r="C9080">
        <v>54907</v>
      </c>
      <c r="D9080">
        <v>1</v>
      </c>
      <c r="F9080">
        <v>2010</v>
      </c>
      <c r="G9080">
        <v>7662</v>
      </c>
      <c r="H9080">
        <v>7635.52</v>
      </c>
      <c r="I9080">
        <v>285411.58</v>
      </c>
      <c r="O9080">
        <v>58.055</v>
      </c>
      <c r="P9080">
        <v>5.4100000000000002E-2</v>
      </c>
      <c r="Q9080">
        <v>2204326.3289999999</v>
      </c>
      <c r="R9080" t="s">
        <v>34</v>
      </c>
      <c r="S9080" t="s">
        <v>38</v>
      </c>
      <c r="T9080" t="s">
        <v>28</v>
      </c>
      <c r="V9080" t="s">
        <v>732</v>
      </c>
      <c r="Y9080" t="s">
        <v>29</v>
      </c>
    </row>
    <row r="9081" spans="1:25" x14ac:dyDescent="0.45">
      <c r="A9081" t="s">
        <v>203</v>
      </c>
      <c r="B9081" t="s">
        <v>731</v>
      </c>
      <c r="C9081">
        <v>54907</v>
      </c>
      <c r="D9081">
        <v>1</v>
      </c>
      <c r="F9081">
        <v>2011</v>
      </c>
      <c r="G9081">
        <v>7681</v>
      </c>
      <c r="H9081">
        <v>7666.26</v>
      </c>
      <c r="I9081">
        <v>274401.02</v>
      </c>
      <c r="O9081">
        <v>66.617999999999995</v>
      </c>
      <c r="P9081">
        <v>6.3500000000000001E-2</v>
      </c>
      <c r="Q9081">
        <v>2115222.6129999999</v>
      </c>
      <c r="R9081" t="s">
        <v>34</v>
      </c>
      <c r="S9081" t="s">
        <v>38</v>
      </c>
      <c r="T9081" t="s">
        <v>28</v>
      </c>
      <c r="V9081" t="s">
        <v>732</v>
      </c>
      <c r="Y9081" t="s">
        <v>29</v>
      </c>
    </row>
    <row r="9082" spans="1:25" x14ac:dyDescent="0.45">
      <c r="A9082" t="s">
        <v>203</v>
      </c>
      <c r="B9082" t="s">
        <v>731</v>
      </c>
      <c r="C9082">
        <v>54907</v>
      </c>
      <c r="D9082">
        <v>1</v>
      </c>
      <c r="F9082">
        <v>2012</v>
      </c>
      <c r="G9082">
        <v>7862</v>
      </c>
      <c r="H9082">
        <v>7844.16</v>
      </c>
      <c r="I9082">
        <v>268837.39</v>
      </c>
      <c r="O9082">
        <v>50.628</v>
      </c>
      <c r="P9082">
        <v>4.9500000000000002E-2</v>
      </c>
      <c r="Q9082">
        <v>2074308.7919999999</v>
      </c>
      <c r="R9082" t="s">
        <v>34</v>
      </c>
      <c r="S9082" t="s">
        <v>38</v>
      </c>
      <c r="T9082" t="s">
        <v>28</v>
      </c>
      <c r="V9082" t="s">
        <v>732</v>
      </c>
      <c r="Y9082" t="s">
        <v>29</v>
      </c>
    </row>
    <row r="9083" spans="1:25" x14ac:dyDescent="0.45">
      <c r="A9083" t="s">
        <v>203</v>
      </c>
      <c r="B9083" t="s">
        <v>731</v>
      </c>
      <c r="C9083">
        <v>54907</v>
      </c>
      <c r="D9083">
        <v>1</v>
      </c>
      <c r="F9083">
        <v>2013</v>
      </c>
      <c r="G9083">
        <v>7920</v>
      </c>
      <c r="H9083">
        <v>7909.64</v>
      </c>
      <c r="I9083">
        <v>256321.59</v>
      </c>
      <c r="O9083">
        <v>51.006</v>
      </c>
      <c r="P9083">
        <v>5.2499999999999998E-2</v>
      </c>
      <c r="Q9083">
        <v>1961891.0179999999</v>
      </c>
      <c r="R9083" t="s">
        <v>34</v>
      </c>
      <c r="S9083" t="s">
        <v>38</v>
      </c>
      <c r="T9083" t="s">
        <v>28</v>
      </c>
      <c r="V9083" t="s">
        <v>732</v>
      </c>
      <c r="Y9083" t="s">
        <v>29</v>
      </c>
    </row>
    <row r="9084" spans="1:25" x14ac:dyDescent="0.45">
      <c r="A9084" t="s">
        <v>203</v>
      </c>
      <c r="B9084" t="s">
        <v>731</v>
      </c>
      <c r="C9084">
        <v>54907</v>
      </c>
      <c r="D9084">
        <v>1</v>
      </c>
      <c r="F9084">
        <v>2014</v>
      </c>
      <c r="G9084">
        <v>8405</v>
      </c>
      <c r="H9084">
        <v>8394.7099999999991</v>
      </c>
      <c r="I9084">
        <v>262508.03999999998</v>
      </c>
      <c r="O9084">
        <v>59.216000000000001</v>
      </c>
      <c r="P9084">
        <v>5.8599999999999999E-2</v>
      </c>
      <c r="Q9084">
        <v>2022576.557</v>
      </c>
      <c r="R9084" t="s">
        <v>34</v>
      </c>
      <c r="S9084" t="s">
        <v>38</v>
      </c>
      <c r="T9084" t="s">
        <v>28</v>
      </c>
      <c r="V9084" t="s">
        <v>732</v>
      </c>
      <c r="Y9084" t="s">
        <v>29</v>
      </c>
    </row>
    <row r="9085" spans="1:25" x14ac:dyDescent="0.45">
      <c r="A9085" t="s">
        <v>203</v>
      </c>
      <c r="B9085" t="s">
        <v>731</v>
      </c>
      <c r="C9085">
        <v>54907</v>
      </c>
      <c r="D9085">
        <v>1</v>
      </c>
      <c r="F9085">
        <v>2015</v>
      </c>
      <c r="G9085">
        <v>7291</v>
      </c>
      <c r="H9085">
        <v>7271.72</v>
      </c>
      <c r="I9085">
        <v>222912.78</v>
      </c>
      <c r="O9085">
        <v>57.540999999999997</v>
      </c>
      <c r="P9085">
        <v>6.7500000000000004E-2</v>
      </c>
      <c r="Q9085">
        <v>1713761.423</v>
      </c>
      <c r="R9085" t="s">
        <v>34</v>
      </c>
      <c r="S9085" t="s">
        <v>38</v>
      </c>
      <c r="T9085" t="s">
        <v>28</v>
      </c>
      <c r="V9085" t="s">
        <v>732</v>
      </c>
      <c r="Y9085" t="s">
        <v>30</v>
      </c>
    </row>
    <row r="9086" spans="1:25" x14ac:dyDescent="0.45">
      <c r="A9086" t="s">
        <v>203</v>
      </c>
      <c r="B9086" t="s">
        <v>731</v>
      </c>
      <c r="C9086">
        <v>54907</v>
      </c>
      <c r="D9086">
        <v>1</v>
      </c>
      <c r="F9086">
        <v>2016</v>
      </c>
      <c r="G9086">
        <v>6770</v>
      </c>
      <c r="H9086">
        <v>6722.81</v>
      </c>
      <c r="I9086">
        <v>207906.84</v>
      </c>
      <c r="O9086">
        <v>48.445999999999998</v>
      </c>
      <c r="P9086">
        <v>6.2E-2</v>
      </c>
      <c r="Q9086">
        <v>1604441.453</v>
      </c>
      <c r="R9086" t="s">
        <v>34</v>
      </c>
      <c r="S9086" t="s">
        <v>38</v>
      </c>
      <c r="T9086" t="s">
        <v>28</v>
      </c>
      <c r="V9086" t="s">
        <v>732</v>
      </c>
      <c r="Y9086" t="s">
        <v>30</v>
      </c>
    </row>
    <row r="9087" spans="1:25" x14ac:dyDescent="0.45">
      <c r="A9087" t="s">
        <v>203</v>
      </c>
      <c r="B9087" t="s">
        <v>731</v>
      </c>
      <c r="C9087">
        <v>54907</v>
      </c>
      <c r="D9087">
        <v>1</v>
      </c>
      <c r="F9087">
        <v>2017</v>
      </c>
      <c r="G9087">
        <v>4045</v>
      </c>
      <c r="H9087">
        <v>3997.62</v>
      </c>
      <c r="I9087">
        <v>123549.03</v>
      </c>
      <c r="O9087">
        <v>25.667000000000002</v>
      </c>
      <c r="P9087">
        <v>6.0100000000000001E-2</v>
      </c>
      <c r="Q9087">
        <v>942173.63300000003</v>
      </c>
      <c r="R9087" t="s">
        <v>34</v>
      </c>
      <c r="S9087" t="s">
        <v>38</v>
      </c>
      <c r="T9087" t="s">
        <v>28</v>
      </c>
      <c r="V9087" t="s">
        <v>732</v>
      </c>
      <c r="Y9087" t="s">
        <v>30</v>
      </c>
    </row>
    <row r="9088" spans="1:25" x14ac:dyDescent="0.45">
      <c r="A9088" t="s">
        <v>203</v>
      </c>
      <c r="B9088" t="s">
        <v>731</v>
      </c>
      <c r="C9088">
        <v>54907</v>
      </c>
      <c r="D9088">
        <v>1</v>
      </c>
      <c r="F9088">
        <v>2018</v>
      </c>
      <c r="G9088">
        <v>7238</v>
      </c>
      <c r="H9088">
        <v>7216.51</v>
      </c>
      <c r="I9088">
        <v>222639.62</v>
      </c>
      <c r="O9088">
        <v>51.896999999999998</v>
      </c>
      <c r="P9088">
        <v>6.0900000000000003E-2</v>
      </c>
      <c r="Q9088">
        <v>1709431.7420000001</v>
      </c>
      <c r="R9088" t="s">
        <v>34</v>
      </c>
      <c r="S9088" t="s">
        <v>38</v>
      </c>
      <c r="T9088" t="s">
        <v>28</v>
      </c>
      <c r="V9088" t="s">
        <v>732</v>
      </c>
      <c r="Y9088" t="s">
        <v>30</v>
      </c>
    </row>
    <row r="9089" spans="1:25" x14ac:dyDescent="0.45">
      <c r="A9089" t="s">
        <v>203</v>
      </c>
      <c r="B9089" t="s">
        <v>731</v>
      </c>
      <c r="C9089">
        <v>54907</v>
      </c>
      <c r="D9089">
        <v>1</v>
      </c>
      <c r="F9089">
        <v>2019</v>
      </c>
      <c r="G9089">
        <v>6343</v>
      </c>
      <c r="H9089">
        <v>6333.95</v>
      </c>
      <c r="I9089">
        <v>188961.57</v>
      </c>
      <c r="O9089">
        <v>47.802</v>
      </c>
      <c r="P9089">
        <v>6.5500000000000003E-2</v>
      </c>
      <c r="Q9089">
        <v>1462023.6880000001</v>
      </c>
      <c r="R9089" t="s">
        <v>34</v>
      </c>
      <c r="S9089" t="s">
        <v>38</v>
      </c>
      <c r="T9089" t="s">
        <v>28</v>
      </c>
      <c r="V9089" t="s">
        <v>732</v>
      </c>
      <c r="Y9089" t="s">
        <v>30</v>
      </c>
    </row>
    <row r="9090" spans="1:25" x14ac:dyDescent="0.45">
      <c r="A9090" t="s">
        <v>203</v>
      </c>
      <c r="B9090" t="s">
        <v>731</v>
      </c>
      <c r="C9090">
        <v>54907</v>
      </c>
      <c r="D9090">
        <v>1</v>
      </c>
      <c r="F9090">
        <v>2020</v>
      </c>
      <c r="G9090">
        <v>5415</v>
      </c>
      <c r="H9090">
        <v>5409.16</v>
      </c>
      <c r="I9090">
        <v>158198.39999999999</v>
      </c>
      <c r="O9090">
        <v>43.906999999999996</v>
      </c>
      <c r="P9090">
        <v>7.1599999999999997E-2</v>
      </c>
      <c r="Q9090">
        <v>1230432.7960000001</v>
      </c>
      <c r="R9090" t="s">
        <v>34</v>
      </c>
      <c r="S9090" t="s">
        <v>38</v>
      </c>
      <c r="T9090" t="s">
        <v>28</v>
      </c>
      <c r="V9090" t="s">
        <v>732</v>
      </c>
      <c r="Y9090" t="s">
        <v>30</v>
      </c>
    </row>
    <row r="9091" spans="1:25" x14ac:dyDescent="0.45">
      <c r="A9091" t="s">
        <v>203</v>
      </c>
      <c r="B9091" t="s">
        <v>731</v>
      </c>
      <c r="C9091">
        <v>54907</v>
      </c>
      <c r="D9091">
        <v>1</v>
      </c>
      <c r="F9091">
        <v>2021</v>
      </c>
      <c r="G9091">
        <v>743</v>
      </c>
      <c r="H9091">
        <v>741.38</v>
      </c>
      <c r="I9091">
        <v>22454.66</v>
      </c>
      <c r="O9091">
        <v>6.9930000000000003</v>
      </c>
      <c r="P9091">
        <v>8.0699999999999994E-2</v>
      </c>
      <c r="Q9091">
        <v>175711.80799999999</v>
      </c>
      <c r="R9091" t="s">
        <v>34</v>
      </c>
      <c r="S9091" t="s">
        <v>38</v>
      </c>
      <c r="T9091" t="s">
        <v>28</v>
      </c>
      <c r="V9091" t="s">
        <v>732</v>
      </c>
    </row>
    <row r="9092" spans="1:25" x14ac:dyDescent="0.45">
      <c r="A9092" t="s">
        <v>335</v>
      </c>
      <c r="B9092" t="s">
        <v>733</v>
      </c>
      <c r="C9092">
        <v>54914</v>
      </c>
      <c r="D9092">
        <v>1</v>
      </c>
      <c r="F9092">
        <v>2009</v>
      </c>
      <c r="G9092">
        <v>8157</v>
      </c>
      <c r="H9092">
        <v>8135.5</v>
      </c>
      <c r="I9092">
        <v>769915.25</v>
      </c>
      <c r="K9092">
        <v>7.3689999999999998</v>
      </c>
      <c r="L9092">
        <v>1.9E-3</v>
      </c>
      <c r="M9092">
        <v>602662.05000000005</v>
      </c>
      <c r="N9092">
        <v>5.9499999999999997E-2</v>
      </c>
      <c r="O9092">
        <v>39.457000000000001</v>
      </c>
      <c r="P9092">
        <v>8.0999999999999996E-3</v>
      </c>
      <c r="Q9092">
        <v>10066295.675000001</v>
      </c>
      <c r="R9092" t="s">
        <v>34</v>
      </c>
      <c r="S9092" t="s">
        <v>38</v>
      </c>
      <c r="T9092" t="s">
        <v>89</v>
      </c>
      <c r="V9092" t="s">
        <v>88</v>
      </c>
      <c r="Y9092" t="s">
        <v>107</v>
      </c>
    </row>
    <row r="9093" spans="1:25" x14ac:dyDescent="0.45">
      <c r="A9093" t="s">
        <v>335</v>
      </c>
      <c r="B9093" t="s">
        <v>733</v>
      </c>
      <c r="C9093">
        <v>54914</v>
      </c>
      <c r="D9093">
        <v>1</v>
      </c>
      <c r="F9093">
        <v>2010</v>
      </c>
      <c r="G9093">
        <v>6967</v>
      </c>
      <c r="H9093">
        <v>6930.75</v>
      </c>
      <c r="I9093">
        <v>683278.25</v>
      </c>
      <c r="K9093">
        <v>2.6520000000000001</v>
      </c>
      <c r="L9093">
        <v>1.1000000000000001E-3</v>
      </c>
      <c r="M9093">
        <v>503717.25</v>
      </c>
      <c r="N9093">
        <v>5.8999999999999997E-2</v>
      </c>
      <c r="O9093">
        <v>32.966999999999999</v>
      </c>
      <c r="P9093">
        <v>8.6E-3</v>
      </c>
      <c r="Q9093">
        <v>8474109.5749999993</v>
      </c>
      <c r="R9093" t="s">
        <v>34</v>
      </c>
      <c r="S9093" t="s">
        <v>38</v>
      </c>
      <c r="T9093" t="s">
        <v>89</v>
      </c>
      <c r="V9093" t="s">
        <v>88</v>
      </c>
      <c r="Y9093" t="s">
        <v>107</v>
      </c>
    </row>
    <row r="9094" spans="1:25" x14ac:dyDescent="0.45">
      <c r="A9094" t="s">
        <v>335</v>
      </c>
      <c r="B9094" t="s">
        <v>733</v>
      </c>
      <c r="C9094">
        <v>54914</v>
      </c>
      <c r="D9094">
        <v>1</v>
      </c>
      <c r="F9094">
        <v>2011</v>
      </c>
      <c r="G9094">
        <v>8311</v>
      </c>
      <c r="H9094">
        <v>8298</v>
      </c>
      <c r="I9094">
        <v>818330.75</v>
      </c>
      <c r="K9094">
        <v>3.0390000000000001</v>
      </c>
      <c r="L9094">
        <v>1E-3</v>
      </c>
      <c r="M9094">
        <v>597012.5</v>
      </c>
      <c r="N9094">
        <v>5.8999999999999997E-2</v>
      </c>
      <c r="O9094">
        <v>37.423000000000002</v>
      </c>
      <c r="P9094">
        <v>7.6E-3</v>
      </c>
      <c r="Q9094">
        <v>10045536.4</v>
      </c>
      <c r="R9094" t="s">
        <v>34</v>
      </c>
      <c r="S9094" t="s">
        <v>38</v>
      </c>
      <c r="T9094" t="s">
        <v>89</v>
      </c>
      <c r="V9094" t="s">
        <v>88</v>
      </c>
      <c r="Y9094" t="s">
        <v>107</v>
      </c>
    </row>
    <row r="9095" spans="1:25" x14ac:dyDescent="0.45">
      <c r="A9095" t="s">
        <v>335</v>
      </c>
      <c r="B9095" t="s">
        <v>733</v>
      </c>
      <c r="C9095">
        <v>54914</v>
      </c>
      <c r="D9095">
        <v>1</v>
      </c>
      <c r="F9095">
        <v>2012</v>
      </c>
      <c r="G9095">
        <v>6634</v>
      </c>
      <c r="H9095">
        <v>6609.75</v>
      </c>
      <c r="I9095">
        <v>646006.25</v>
      </c>
      <c r="K9095">
        <v>2.524</v>
      </c>
      <c r="L9095">
        <v>1.1000000000000001E-3</v>
      </c>
      <c r="M9095">
        <v>468491.77500000002</v>
      </c>
      <c r="N9095">
        <v>5.8999999999999997E-2</v>
      </c>
      <c r="O9095">
        <v>27.553000000000001</v>
      </c>
      <c r="P9095">
        <v>7.4000000000000003E-3</v>
      </c>
      <c r="Q9095">
        <v>7880510.25</v>
      </c>
      <c r="R9095" t="s">
        <v>34</v>
      </c>
      <c r="S9095" t="s">
        <v>38</v>
      </c>
      <c r="T9095" t="s">
        <v>89</v>
      </c>
      <c r="V9095" t="s">
        <v>88</v>
      </c>
      <c r="Y9095" t="s">
        <v>107</v>
      </c>
    </row>
    <row r="9096" spans="1:25" x14ac:dyDescent="0.45">
      <c r="A9096" t="s">
        <v>335</v>
      </c>
      <c r="B9096" t="s">
        <v>733</v>
      </c>
      <c r="C9096">
        <v>54914</v>
      </c>
      <c r="D9096">
        <v>1</v>
      </c>
      <c r="F9096">
        <v>2013</v>
      </c>
      <c r="G9096">
        <v>8448</v>
      </c>
      <c r="H9096">
        <v>8443.2900000000009</v>
      </c>
      <c r="I9096">
        <v>851848.64</v>
      </c>
      <c r="K9096">
        <v>3.5750000000000002</v>
      </c>
      <c r="L9096">
        <v>1.1000000000000001E-3</v>
      </c>
      <c r="M9096">
        <v>612940.18500000006</v>
      </c>
      <c r="N9096">
        <v>5.8999999999999997E-2</v>
      </c>
      <c r="O9096">
        <v>143.65199999999999</v>
      </c>
      <c r="P9096">
        <v>2.6599999999999999E-2</v>
      </c>
      <c r="Q9096">
        <v>10304970.874</v>
      </c>
      <c r="R9096" t="s">
        <v>34</v>
      </c>
      <c r="S9096" t="s">
        <v>38</v>
      </c>
      <c r="T9096" t="s">
        <v>89</v>
      </c>
      <c r="V9096" t="s">
        <v>88</v>
      </c>
      <c r="Y9096" t="s">
        <v>107</v>
      </c>
    </row>
    <row r="9097" spans="1:25" x14ac:dyDescent="0.45">
      <c r="A9097" t="s">
        <v>335</v>
      </c>
      <c r="B9097" t="s">
        <v>733</v>
      </c>
      <c r="C9097">
        <v>54914</v>
      </c>
      <c r="D9097">
        <v>1</v>
      </c>
      <c r="F9097">
        <v>2014</v>
      </c>
      <c r="G9097">
        <v>8416</v>
      </c>
      <c r="H9097">
        <v>8407.93</v>
      </c>
      <c r="I9097">
        <v>834715.79</v>
      </c>
      <c r="K9097">
        <v>7.4189999999999996</v>
      </c>
      <c r="L9097">
        <v>1.8E-3</v>
      </c>
      <c r="M9097">
        <v>604248.48699999996</v>
      </c>
      <c r="N9097">
        <v>5.9400000000000001E-2</v>
      </c>
      <c r="O9097">
        <v>47.872999999999998</v>
      </c>
      <c r="P9097">
        <v>1.01E-2</v>
      </c>
      <c r="Q9097">
        <v>10085206.479</v>
      </c>
      <c r="R9097" t="s">
        <v>34</v>
      </c>
      <c r="S9097" t="s">
        <v>38</v>
      </c>
      <c r="T9097" t="s">
        <v>89</v>
      </c>
      <c r="V9097" t="s">
        <v>88</v>
      </c>
      <c r="Y9097" t="s">
        <v>107</v>
      </c>
    </row>
    <row r="9098" spans="1:25" x14ac:dyDescent="0.45">
      <c r="A9098" t="s">
        <v>335</v>
      </c>
      <c r="B9098" t="s">
        <v>733</v>
      </c>
      <c r="C9098">
        <v>54914</v>
      </c>
      <c r="D9098">
        <v>1</v>
      </c>
      <c r="F9098">
        <v>2015</v>
      </c>
      <c r="G9098">
        <v>7467</v>
      </c>
      <c r="H9098">
        <v>7444.4</v>
      </c>
      <c r="I9098">
        <v>765519.74</v>
      </c>
      <c r="K9098">
        <v>10.208</v>
      </c>
      <c r="L9098">
        <v>2.5000000000000001E-3</v>
      </c>
      <c r="M9098">
        <v>537351.522</v>
      </c>
      <c r="N9098">
        <v>5.9900000000000002E-2</v>
      </c>
      <c r="O9098">
        <v>37.865000000000002</v>
      </c>
      <c r="P9098">
        <v>9.4000000000000004E-3</v>
      </c>
      <c r="Q9098">
        <v>8892824.9639999997</v>
      </c>
      <c r="R9098" t="s">
        <v>34</v>
      </c>
      <c r="S9098" t="s">
        <v>38</v>
      </c>
      <c r="T9098" t="s">
        <v>89</v>
      </c>
      <c r="V9098" t="s">
        <v>88</v>
      </c>
      <c r="Y9098" t="s">
        <v>146</v>
      </c>
    </row>
    <row r="9099" spans="1:25" x14ac:dyDescent="0.45">
      <c r="A9099" t="s">
        <v>335</v>
      </c>
      <c r="B9099" t="s">
        <v>733</v>
      </c>
      <c r="C9099">
        <v>54914</v>
      </c>
      <c r="D9099">
        <v>1</v>
      </c>
      <c r="F9099">
        <v>2016</v>
      </c>
      <c r="G9099">
        <v>8400</v>
      </c>
      <c r="H9099">
        <v>8389.1200000000008</v>
      </c>
      <c r="I9099">
        <v>865825.13</v>
      </c>
      <c r="K9099">
        <v>2.99</v>
      </c>
      <c r="L9099">
        <v>1E-3</v>
      </c>
      <c r="M9099">
        <v>590200.79200000002</v>
      </c>
      <c r="N9099">
        <v>5.9200000000000003E-2</v>
      </c>
      <c r="O9099">
        <v>38.529000000000003</v>
      </c>
      <c r="P9099">
        <v>8.0000000000000002E-3</v>
      </c>
      <c r="Q9099">
        <v>9895671.3010000009</v>
      </c>
      <c r="R9099" t="s">
        <v>34</v>
      </c>
      <c r="S9099" t="s">
        <v>38</v>
      </c>
      <c r="T9099" t="s">
        <v>89</v>
      </c>
      <c r="V9099" t="s">
        <v>88</v>
      </c>
      <c r="Y9099" t="s">
        <v>146</v>
      </c>
    </row>
    <row r="9100" spans="1:25" x14ac:dyDescent="0.45">
      <c r="A9100" t="s">
        <v>335</v>
      </c>
      <c r="B9100" t="s">
        <v>733</v>
      </c>
      <c r="C9100">
        <v>54914</v>
      </c>
      <c r="D9100">
        <v>1</v>
      </c>
      <c r="F9100">
        <v>2017</v>
      </c>
      <c r="G9100">
        <v>8329</v>
      </c>
      <c r="H9100">
        <v>8313.9500000000007</v>
      </c>
      <c r="I9100">
        <v>865656.1</v>
      </c>
      <c r="K9100">
        <v>2.9660000000000002</v>
      </c>
      <c r="L9100">
        <v>1E-3</v>
      </c>
      <c r="M9100">
        <v>588697.97699999996</v>
      </c>
      <c r="N9100">
        <v>5.9200000000000003E-2</v>
      </c>
      <c r="O9100">
        <v>34.552999999999997</v>
      </c>
      <c r="P9100">
        <v>7.1999999999999998E-3</v>
      </c>
      <c r="Q9100">
        <v>9869098.1260000002</v>
      </c>
      <c r="R9100" t="s">
        <v>34</v>
      </c>
      <c r="S9100" t="s">
        <v>38</v>
      </c>
      <c r="T9100" t="s">
        <v>89</v>
      </c>
      <c r="V9100" t="s">
        <v>88</v>
      </c>
      <c r="Y9100" t="s">
        <v>147</v>
      </c>
    </row>
    <row r="9101" spans="1:25" x14ac:dyDescent="0.45">
      <c r="A9101" t="s">
        <v>335</v>
      </c>
      <c r="B9101" t="s">
        <v>733</v>
      </c>
      <c r="C9101">
        <v>54914</v>
      </c>
      <c r="D9101">
        <v>1</v>
      </c>
      <c r="F9101">
        <v>2018</v>
      </c>
      <c r="G9101">
        <v>8295</v>
      </c>
      <c r="H9101">
        <v>8286.65</v>
      </c>
      <c r="I9101">
        <v>849763.86</v>
      </c>
      <c r="K9101">
        <v>2.9159999999999999</v>
      </c>
      <c r="L9101">
        <v>1E-3</v>
      </c>
      <c r="M9101">
        <v>578600.85100000002</v>
      </c>
      <c r="N9101">
        <v>5.9200000000000003E-2</v>
      </c>
      <c r="O9101">
        <v>32.572000000000003</v>
      </c>
      <c r="P9101">
        <v>6.8999999999999999E-3</v>
      </c>
      <c r="Q9101">
        <v>9708224.7479999997</v>
      </c>
      <c r="R9101" t="s">
        <v>34</v>
      </c>
      <c r="S9101" t="s">
        <v>38</v>
      </c>
      <c r="T9101" t="s">
        <v>89</v>
      </c>
      <c r="V9101" t="s">
        <v>88</v>
      </c>
      <c r="Y9101" t="s">
        <v>147</v>
      </c>
    </row>
    <row r="9102" spans="1:25" x14ac:dyDescent="0.45">
      <c r="A9102" t="s">
        <v>335</v>
      </c>
      <c r="B9102" t="s">
        <v>733</v>
      </c>
      <c r="C9102">
        <v>54914</v>
      </c>
      <c r="D9102">
        <v>1</v>
      </c>
      <c r="F9102">
        <v>2019</v>
      </c>
      <c r="G9102">
        <v>8015</v>
      </c>
      <c r="H9102">
        <v>8004.59</v>
      </c>
      <c r="I9102">
        <v>802921.1</v>
      </c>
      <c r="K9102">
        <v>2.78</v>
      </c>
      <c r="L9102">
        <v>1E-3</v>
      </c>
      <c r="M9102">
        <v>551989.52500000002</v>
      </c>
      <c r="N9102">
        <v>5.9299999999999999E-2</v>
      </c>
      <c r="O9102">
        <v>32.229999999999997</v>
      </c>
      <c r="P9102">
        <v>7.1000000000000004E-3</v>
      </c>
      <c r="Q9102">
        <v>9240785.8880000003</v>
      </c>
      <c r="R9102" t="s">
        <v>34</v>
      </c>
      <c r="S9102" t="s">
        <v>38</v>
      </c>
      <c r="T9102" t="s">
        <v>89</v>
      </c>
      <c r="V9102" t="s">
        <v>88</v>
      </c>
      <c r="Y9102" t="s">
        <v>147</v>
      </c>
    </row>
    <row r="9103" spans="1:25" x14ac:dyDescent="0.45">
      <c r="A9103" t="s">
        <v>335</v>
      </c>
      <c r="B9103" t="s">
        <v>733</v>
      </c>
      <c r="C9103">
        <v>54914</v>
      </c>
      <c r="D9103">
        <v>1</v>
      </c>
      <c r="F9103">
        <v>2020</v>
      </c>
      <c r="G9103">
        <v>7382</v>
      </c>
      <c r="H9103">
        <v>7371.68</v>
      </c>
      <c r="I9103">
        <v>746064.61</v>
      </c>
      <c r="K9103">
        <v>3.1240000000000001</v>
      </c>
      <c r="L9103">
        <v>1.6000000000000001E-3</v>
      </c>
      <c r="M9103">
        <v>507431.91899999999</v>
      </c>
      <c r="N9103">
        <v>5.8999999999999997E-2</v>
      </c>
      <c r="O9103">
        <v>30.390999999999998</v>
      </c>
      <c r="P9103">
        <v>7.4000000000000003E-3</v>
      </c>
      <c r="Q9103">
        <v>8538156.4590000007</v>
      </c>
      <c r="R9103" t="s">
        <v>34</v>
      </c>
      <c r="S9103" t="s">
        <v>38</v>
      </c>
      <c r="T9103" t="s">
        <v>89</v>
      </c>
      <c r="V9103" t="s">
        <v>88</v>
      </c>
      <c r="Y9103" t="s">
        <v>147</v>
      </c>
    </row>
    <row r="9104" spans="1:25" x14ac:dyDescent="0.45">
      <c r="A9104" t="s">
        <v>335</v>
      </c>
      <c r="B9104" t="s">
        <v>733</v>
      </c>
      <c r="C9104">
        <v>54914</v>
      </c>
      <c r="D9104">
        <v>1</v>
      </c>
      <c r="F9104">
        <v>2021</v>
      </c>
      <c r="G9104">
        <v>8361</v>
      </c>
      <c r="H9104">
        <v>8344.48</v>
      </c>
      <c r="I9104">
        <v>859587.46</v>
      </c>
      <c r="K9104">
        <v>3.8290000000000002</v>
      </c>
      <c r="L9104">
        <v>1.6000000000000001E-3</v>
      </c>
      <c r="M9104">
        <v>539531.92599999998</v>
      </c>
      <c r="N9104">
        <v>5.8999999999999997E-2</v>
      </c>
      <c r="O9104">
        <v>31.963999999999999</v>
      </c>
      <c r="P9104">
        <v>7.4000000000000003E-3</v>
      </c>
      <c r="Q9104">
        <v>9077897.2599999998</v>
      </c>
      <c r="R9104" t="s">
        <v>34</v>
      </c>
      <c r="S9104" t="s">
        <v>38</v>
      </c>
      <c r="T9104" t="s">
        <v>89</v>
      </c>
      <c r="V9104" t="s">
        <v>88</v>
      </c>
      <c r="Y9104" t="s">
        <v>152</v>
      </c>
    </row>
    <row r="9105" spans="1:25" x14ac:dyDescent="0.45">
      <c r="A9105" t="s">
        <v>335</v>
      </c>
      <c r="B9105" t="s">
        <v>733</v>
      </c>
      <c r="C9105">
        <v>54914</v>
      </c>
      <c r="D9105">
        <v>1</v>
      </c>
      <c r="F9105">
        <v>2022</v>
      </c>
      <c r="G9105">
        <v>8583</v>
      </c>
      <c r="H9105">
        <v>8579.2000000000007</v>
      </c>
      <c r="I9105">
        <v>865238.7</v>
      </c>
      <c r="K9105">
        <v>2.6549999999999998</v>
      </c>
      <c r="L9105">
        <v>1E-3</v>
      </c>
      <c r="M9105">
        <v>526876.26899999997</v>
      </c>
      <c r="N9105">
        <v>5.9200000000000003E-2</v>
      </c>
      <c r="O9105">
        <v>30.885999999999999</v>
      </c>
      <c r="P9105">
        <v>7.0000000000000001E-3</v>
      </c>
      <c r="Q9105">
        <v>8833967.9800000004</v>
      </c>
      <c r="R9105" t="s">
        <v>34</v>
      </c>
      <c r="S9105" t="s">
        <v>38</v>
      </c>
      <c r="T9105" t="s">
        <v>89</v>
      </c>
      <c r="V9105" t="s">
        <v>88</v>
      </c>
      <c r="Y9105" t="s">
        <v>152</v>
      </c>
    </row>
    <row r="9106" spans="1:25" x14ac:dyDescent="0.45">
      <c r="A9106" t="s">
        <v>335</v>
      </c>
      <c r="B9106" t="s">
        <v>733</v>
      </c>
      <c r="C9106">
        <v>54914</v>
      </c>
      <c r="D9106">
        <v>1</v>
      </c>
      <c r="F9106">
        <v>2023</v>
      </c>
      <c r="G9106">
        <v>8060</v>
      </c>
      <c r="H9106">
        <v>8050.65</v>
      </c>
      <c r="I9106">
        <v>800061.6</v>
      </c>
      <c r="K9106">
        <v>2.5499999999999998</v>
      </c>
      <c r="L9106">
        <v>1E-3</v>
      </c>
      <c r="M9106">
        <v>505099.06800000003</v>
      </c>
      <c r="N9106">
        <v>5.8999999999999997E-2</v>
      </c>
      <c r="O9106">
        <v>27.933</v>
      </c>
      <c r="P9106">
        <v>6.7000000000000002E-3</v>
      </c>
      <c r="Q9106">
        <v>8499037.3110000007</v>
      </c>
      <c r="R9106" t="s">
        <v>34</v>
      </c>
      <c r="S9106" t="s">
        <v>38</v>
      </c>
      <c r="T9106" t="s">
        <v>89</v>
      </c>
      <c r="V9106" t="s">
        <v>88</v>
      </c>
      <c r="Y9106" t="s">
        <v>152</v>
      </c>
    </row>
    <row r="9107" spans="1:25" x14ac:dyDescent="0.45">
      <c r="A9107" t="s">
        <v>335</v>
      </c>
      <c r="B9107" t="s">
        <v>733</v>
      </c>
      <c r="C9107">
        <v>54914</v>
      </c>
      <c r="D9107">
        <v>1</v>
      </c>
      <c r="F9107">
        <v>2024</v>
      </c>
      <c r="G9107">
        <v>4284</v>
      </c>
      <c r="H9107">
        <v>4279.8100000000004</v>
      </c>
      <c r="I9107">
        <v>450843.16</v>
      </c>
      <c r="K9107">
        <v>1.5389999999999999</v>
      </c>
      <c r="L9107">
        <v>1E-3</v>
      </c>
      <c r="M9107">
        <v>304875.78499999997</v>
      </c>
      <c r="N9107">
        <v>5.8999999999999997E-2</v>
      </c>
      <c r="O9107">
        <v>17.404</v>
      </c>
      <c r="P9107">
        <v>6.8999999999999999E-3</v>
      </c>
      <c r="Q9107">
        <v>5130139.6409999998</v>
      </c>
      <c r="R9107" t="s">
        <v>34</v>
      </c>
      <c r="S9107" t="s">
        <v>38</v>
      </c>
      <c r="T9107" t="s">
        <v>89</v>
      </c>
      <c r="V9107" t="s">
        <v>88</v>
      </c>
      <c r="Y9107" t="s">
        <v>152</v>
      </c>
    </row>
    <row r="9108" spans="1:25" x14ac:dyDescent="0.45">
      <c r="A9108" t="s">
        <v>335</v>
      </c>
      <c r="B9108" t="s">
        <v>733</v>
      </c>
      <c r="C9108">
        <v>54914</v>
      </c>
      <c r="D9108">
        <v>2</v>
      </c>
      <c r="F9108">
        <v>2009</v>
      </c>
      <c r="G9108">
        <v>7830</v>
      </c>
      <c r="H9108">
        <v>7811.25</v>
      </c>
      <c r="I9108">
        <v>766693.5</v>
      </c>
      <c r="K9108">
        <v>8.3870000000000005</v>
      </c>
      <c r="L9108">
        <v>2.2000000000000001E-3</v>
      </c>
      <c r="M9108">
        <v>561047.35</v>
      </c>
      <c r="N9108">
        <v>5.96E-2</v>
      </c>
      <c r="O9108">
        <v>37.137</v>
      </c>
      <c r="P9108">
        <v>8.2000000000000007E-3</v>
      </c>
      <c r="Q9108">
        <v>9344836.125</v>
      </c>
      <c r="R9108" t="s">
        <v>34</v>
      </c>
      <c r="S9108" t="s">
        <v>38</v>
      </c>
      <c r="T9108" t="s">
        <v>89</v>
      </c>
      <c r="V9108" t="s">
        <v>88</v>
      </c>
      <c r="Y9108" t="s">
        <v>107</v>
      </c>
    </row>
    <row r="9109" spans="1:25" x14ac:dyDescent="0.45">
      <c r="A9109" t="s">
        <v>335</v>
      </c>
      <c r="B9109" t="s">
        <v>733</v>
      </c>
      <c r="C9109">
        <v>54914</v>
      </c>
      <c r="D9109">
        <v>2</v>
      </c>
      <c r="F9109">
        <v>2010</v>
      </c>
      <c r="G9109">
        <v>8405</v>
      </c>
      <c r="H9109">
        <v>8393</v>
      </c>
      <c r="I9109">
        <v>848494.5</v>
      </c>
      <c r="K9109">
        <v>3.7650000000000001</v>
      </c>
      <c r="L9109">
        <v>1.1000000000000001E-3</v>
      </c>
      <c r="M9109">
        <v>609697.25</v>
      </c>
      <c r="N9109">
        <v>5.91E-2</v>
      </c>
      <c r="O9109">
        <v>37.247999999999998</v>
      </c>
      <c r="P9109">
        <v>7.4000000000000003E-3</v>
      </c>
      <c r="Q9109">
        <v>10247513.574999999</v>
      </c>
      <c r="R9109" t="s">
        <v>34</v>
      </c>
      <c r="S9109" t="s">
        <v>38</v>
      </c>
      <c r="T9109" t="s">
        <v>89</v>
      </c>
      <c r="V9109" t="s">
        <v>88</v>
      </c>
      <c r="Y9109" t="s">
        <v>107</v>
      </c>
    </row>
    <row r="9110" spans="1:25" x14ac:dyDescent="0.45">
      <c r="A9110" t="s">
        <v>335</v>
      </c>
      <c r="B9110" t="s">
        <v>733</v>
      </c>
      <c r="C9110">
        <v>54914</v>
      </c>
      <c r="D9110">
        <v>2</v>
      </c>
      <c r="F9110">
        <v>2011</v>
      </c>
      <c r="G9110">
        <v>8204</v>
      </c>
      <c r="H9110">
        <v>8189</v>
      </c>
      <c r="I9110">
        <v>820707.25</v>
      </c>
      <c r="K9110">
        <v>3.0129999999999999</v>
      </c>
      <c r="L9110">
        <v>1E-3</v>
      </c>
      <c r="M9110">
        <v>589692.82499999995</v>
      </c>
      <c r="N9110">
        <v>5.8999999999999997E-2</v>
      </c>
      <c r="O9110">
        <v>37.776000000000003</v>
      </c>
      <c r="P9110">
        <v>7.9000000000000008E-3</v>
      </c>
      <c r="Q9110">
        <v>9922098.8249999993</v>
      </c>
      <c r="R9110" t="s">
        <v>34</v>
      </c>
      <c r="S9110" t="s">
        <v>38</v>
      </c>
      <c r="T9110" t="s">
        <v>89</v>
      </c>
      <c r="V9110" t="s">
        <v>88</v>
      </c>
      <c r="Y9110" t="s">
        <v>107</v>
      </c>
    </row>
    <row r="9111" spans="1:25" x14ac:dyDescent="0.45">
      <c r="A9111" t="s">
        <v>335</v>
      </c>
      <c r="B9111" t="s">
        <v>733</v>
      </c>
      <c r="C9111">
        <v>54914</v>
      </c>
      <c r="D9111">
        <v>2</v>
      </c>
      <c r="F9111">
        <v>2012</v>
      </c>
      <c r="G9111">
        <v>7002</v>
      </c>
      <c r="H9111">
        <v>6988.25</v>
      </c>
      <c r="I9111">
        <v>687027.25</v>
      </c>
      <c r="K9111">
        <v>2.6429999999999998</v>
      </c>
      <c r="L9111">
        <v>1.1000000000000001E-3</v>
      </c>
      <c r="M9111">
        <v>490101.72499999998</v>
      </c>
      <c r="N9111">
        <v>5.8999999999999997E-2</v>
      </c>
      <c r="O9111">
        <v>30.146000000000001</v>
      </c>
      <c r="P9111">
        <v>7.7000000000000002E-3</v>
      </c>
      <c r="Q9111">
        <v>8243977.4500000002</v>
      </c>
      <c r="R9111" t="s">
        <v>34</v>
      </c>
      <c r="S9111" t="s">
        <v>38</v>
      </c>
      <c r="T9111" t="s">
        <v>89</v>
      </c>
      <c r="V9111" t="s">
        <v>88</v>
      </c>
      <c r="Y9111" t="s">
        <v>107</v>
      </c>
    </row>
    <row r="9112" spans="1:25" x14ac:dyDescent="0.45">
      <c r="A9112" t="s">
        <v>335</v>
      </c>
      <c r="B9112" t="s">
        <v>733</v>
      </c>
      <c r="C9112">
        <v>54914</v>
      </c>
      <c r="D9112">
        <v>2</v>
      </c>
      <c r="F9112">
        <v>2013</v>
      </c>
      <c r="G9112">
        <v>7406</v>
      </c>
      <c r="H9112">
        <v>7382.16</v>
      </c>
      <c r="I9112">
        <v>740446.74</v>
      </c>
      <c r="K9112">
        <v>3.6659999999999999</v>
      </c>
      <c r="L9112">
        <v>1.2999999999999999E-3</v>
      </c>
      <c r="M9112">
        <v>520729.86499999999</v>
      </c>
      <c r="N9112">
        <v>5.9200000000000003E-2</v>
      </c>
      <c r="O9112">
        <v>49.795999999999999</v>
      </c>
      <c r="P9112">
        <v>1.18E-2</v>
      </c>
      <c r="Q9112">
        <v>8742485.9670000002</v>
      </c>
      <c r="R9112" t="s">
        <v>34</v>
      </c>
      <c r="S9112" t="s">
        <v>38</v>
      </c>
      <c r="T9112" t="s">
        <v>89</v>
      </c>
      <c r="V9112" t="s">
        <v>88</v>
      </c>
      <c r="Y9112" t="s">
        <v>107</v>
      </c>
    </row>
    <row r="9113" spans="1:25" x14ac:dyDescent="0.45">
      <c r="A9113" t="s">
        <v>335</v>
      </c>
      <c r="B9113" t="s">
        <v>733</v>
      </c>
      <c r="C9113">
        <v>54914</v>
      </c>
      <c r="D9113">
        <v>2</v>
      </c>
      <c r="F9113">
        <v>2014</v>
      </c>
      <c r="G9113">
        <v>8358</v>
      </c>
      <c r="H9113">
        <v>8331.15</v>
      </c>
      <c r="I9113">
        <v>830192.38</v>
      </c>
      <c r="K9113">
        <v>10.808999999999999</v>
      </c>
      <c r="L9113">
        <v>2.5000000000000001E-3</v>
      </c>
      <c r="M9113">
        <v>594592.28300000005</v>
      </c>
      <c r="N9113">
        <v>5.9799999999999999E-2</v>
      </c>
      <c r="O9113">
        <v>41.554000000000002</v>
      </c>
      <c r="P9113">
        <v>8.9999999999999993E-3</v>
      </c>
      <c r="Q9113">
        <v>9860390.5950000007</v>
      </c>
      <c r="R9113" t="s">
        <v>34</v>
      </c>
      <c r="S9113" t="s">
        <v>38</v>
      </c>
      <c r="T9113" t="s">
        <v>89</v>
      </c>
      <c r="V9113" t="s">
        <v>88</v>
      </c>
      <c r="Y9113" t="s">
        <v>107</v>
      </c>
    </row>
    <row r="9114" spans="1:25" x14ac:dyDescent="0.45">
      <c r="A9114" t="s">
        <v>335</v>
      </c>
      <c r="B9114" t="s">
        <v>733</v>
      </c>
      <c r="C9114">
        <v>54914</v>
      </c>
      <c r="D9114">
        <v>2</v>
      </c>
      <c r="F9114">
        <v>2015</v>
      </c>
      <c r="G9114">
        <v>8487</v>
      </c>
      <c r="H9114">
        <v>8477.01</v>
      </c>
      <c r="I9114">
        <v>836741.23</v>
      </c>
      <c r="K9114">
        <v>14.323</v>
      </c>
      <c r="L9114">
        <v>2.8999999999999998E-3</v>
      </c>
      <c r="M9114">
        <v>614068.38</v>
      </c>
      <c r="N9114">
        <v>6.0100000000000001E-2</v>
      </c>
      <c r="O9114">
        <v>46.506999999999998</v>
      </c>
      <c r="P9114">
        <v>9.1999999999999998E-3</v>
      </c>
      <c r="Q9114">
        <v>10112331.42</v>
      </c>
      <c r="R9114" t="s">
        <v>34</v>
      </c>
      <c r="S9114" t="s">
        <v>38</v>
      </c>
      <c r="T9114" t="s">
        <v>89</v>
      </c>
      <c r="V9114" t="s">
        <v>88</v>
      </c>
      <c r="Y9114" t="s">
        <v>146</v>
      </c>
    </row>
    <row r="9115" spans="1:25" x14ac:dyDescent="0.45">
      <c r="A9115" t="s">
        <v>335</v>
      </c>
      <c r="B9115" t="s">
        <v>733</v>
      </c>
      <c r="C9115">
        <v>54914</v>
      </c>
      <c r="D9115">
        <v>2</v>
      </c>
      <c r="F9115">
        <v>2016</v>
      </c>
      <c r="G9115">
        <v>8280</v>
      </c>
      <c r="H9115">
        <v>8264.85</v>
      </c>
      <c r="I9115">
        <v>823188.42</v>
      </c>
      <c r="K9115">
        <v>2.952</v>
      </c>
      <c r="L9115">
        <v>1E-3</v>
      </c>
      <c r="M9115">
        <v>584563.93599999999</v>
      </c>
      <c r="N9115">
        <v>5.91E-2</v>
      </c>
      <c r="O9115">
        <v>36.088999999999999</v>
      </c>
      <c r="P9115">
        <v>7.6E-3</v>
      </c>
      <c r="Q9115">
        <v>9820798.6469999999</v>
      </c>
      <c r="R9115" t="s">
        <v>34</v>
      </c>
      <c r="S9115" t="s">
        <v>38</v>
      </c>
      <c r="T9115" t="s">
        <v>89</v>
      </c>
      <c r="V9115" t="s">
        <v>88</v>
      </c>
      <c r="Y9115" t="s">
        <v>146</v>
      </c>
    </row>
    <row r="9116" spans="1:25" x14ac:dyDescent="0.45">
      <c r="A9116" t="s">
        <v>335</v>
      </c>
      <c r="B9116" t="s">
        <v>733</v>
      </c>
      <c r="C9116">
        <v>54914</v>
      </c>
      <c r="D9116">
        <v>2</v>
      </c>
      <c r="F9116">
        <v>2017</v>
      </c>
      <c r="G9116">
        <v>7140</v>
      </c>
      <c r="H9116">
        <v>7113.97</v>
      </c>
      <c r="I9116">
        <v>739150.81</v>
      </c>
      <c r="K9116">
        <v>2.5390000000000001</v>
      </c>
      <c r="L9116">
        <v>1E-3</v>
      </c>
      <c r="M9116">
        <v>503440.75</v>
      </c>
      <c r="N9116">
        <v>5.9200000000000003E-2</v>
      </c>
      <c r="O9116">
        <v>28.66</v>
      </c>
      <c r="P9116">
        <v>7.7000000000000002E-3</v>
      </c>
      <c r="Q9116">
        <v>8440713.8849999998</v>
      </c>
      <c r="R9116" t="s">
        <v>34</v>
      </c>
      <c r="S9116" t="s">
        <v>38</v>
      </c>
      <c r="T9116" t="s">
        <v>89</v>
      </c>
      <c r="V9116" t="s">
        <v>88</v>
      </c>
      <c r="Y9116" t="s">
        <v>147</v>
      </c>
    </row>
    <row r="9117" spans="1:25" x14ac:dyDescent="0.45">
      <c r="A9117" t="s">
        <v>335</v>
      </c>
      <c r="B9117" t="s">
        <v>733</v>
      </c>
      <c r="C9117">
        <v>54914</v>
      </c>
      <c r="D9117">
        <v>2</v>
      </c>
      <c r="F9117">
        <v>2018</v>
      </c>
      <c r="G9117">
        <v>8205</v>
      </c>
      <c r="H9117">
        <v>8193.1299999999992</v>
      </c>
      <c r="I9117">
        <v>851902</v>
      </c>
      <c r="K9117">
        <v>2.8959999999999999</v>
      </c>
      <c r="L9117">
        <v>1E-3</v>
      </c>
      <c r="M9117">
        <v>575712.93099999998</v>
      </c>
      <c r="N9117">
        <v>5.9400000000000001E-2</v>
      </c>
      <c r="O9117">
        <v>36.707000000000001</v>
      </c>
      <c r="P9117">
        <v>7.7999999999999996E-3</v>
      </c>
      <c r="Q9117">
        <v>9616054.2640000004</v>
      </c>
      <c r="R9117" t="s">
        <v>34</v>
      </c>
      <c r="S9117" t="s">
        <v>38</v>
      </c>
      <c r="T9117" t="s">
        <v>89</v>
      </c>
      <c r="V9117" t="s">
        <v>88</v>
      </c>
      <c r="Y9117" t="s">
        <v>147</v>
      </c>
    </row>
    <row r="9118" spans="1:25" x14ac:dyDescent="0.45">
      <c r="A9118" t="s">
        <v>335</v>
      </c>
      <c r="B9118" t="s">
        <v>733</v>
      </c>
      <c r="C9118">
        <v>54914</v>
      </c>
      <c r="D9118">
        <v>2</v>
      </c>
      <c r="F9118">
        <v>2019</v>
      </c>
      <c r="G9118">
        <v>7671</v>
      </c>
      <c r="H9118">
        <v>7657.7</v>
      </c>
      <c r="I9118">
        <v>790177.24</v>
      </c>
      <c r="K9118">
        <v>2.6909999999999998</v>
      </c>
      <c r="L9118">
        <v>1E-3</v>
      </c>
      <c r="M9118">
        <v>533645.59</v>
      </c>
      <c r="N9118">
        <v>5.91E-2</v>
      </c>
      <c r="O9118">
        <v>30.495000000000001</v>
      </c>
      <c r="P9118">
        <v>7.0000000000000001E-3</v>
      </c>
      <c r="Q9118">
        <v>8956621.8249999993</v>
      </c>
      <c r="R9118" t="s">
        <v>34</v>
      </c>
      <c r="S9118" t="s">
        <v>38</v>
      </c>
      <c r="T9118" t="s">
        <v>89</v>
      </c>
      <c r="V9118" t="s">
        <v>88</v>
      </c>
      <c r="Y9118" t="s">
        <v>147</v>
      </c>
    </row>
    <row r="9119" spans="1:25" x14ac:dyDescent="0.45">
      <c r="A9119" t="s">
        <v>335</v>
      </c>
      <c r="B9119" t="s">
        <v>733</v>
      </c>
      <c r="C9119">
        <v>54914</v>
      </c>
      <c r="D9119">
        <v>2</v>
      </c>
      <c r="F9119">
        <v>2020</v>
      </c>
      <c r="G9119">
        <v>8350</v>
      </c>
      <c r="H9119">
        <v>8337.5499999999993</v>
      </c>
      <c r="I9119">
        <v>869673.27</v>
      </c>
      <c r="K9119">
        <v>2.9460000000000002</v>
      </c>
      <c r="L9119">
        <v>1E-3</v>
      </c>
      <c r="M9119">
        <v>583640.60800000001</v>
      </c>
      <c r="N9119">
        <v>5.8999999999999997E-2</v>
      </c>
      <c r="O9119">
        <v>32.795000000000002</v>
      </c>
      <c r="P9119">
        <v>6.8999999999999999E-3</v>
      </c>
      <c r="Q9119">
        <v>9820849.1799999997</v>
      </c>
      <c r="R9119" t="s">
        <v>34</v>
      </c>
      <c r="S9119" t="s">
        <v>38</v>
      </c>
      <c r="T9119" t="s">
        <v>89</v>
      </c>
      <c r="V9119" t="s">
        <v>88</v>
      </c>
      <c r="Y9119" t="s">
        <v>147</v>
      </c>
    </row>
    <row r="9120" spans="1:25" x14ac:dyDescent="0.45">
      <c r="A9120" t="s">
        <v>335</v>
      </c>
      <c r="B9120" t="s">
        <v>733</v>
      </c>
      <c r="C9120">
        <v>54914</v>
      </c>
      <c r="D9120">
        <v>2</v>
      </c>
      <c r="F9120">
        <v>2021</v>
      </c>
      <c r="G9120">
        <v>8346</v>
      </c>
      <c r="H9120">
        <v>8332</v>
      </c>
      <c r="I9120">
        <v>866156.65</v>
      </c>
      <c r="K9120">
        <v>2.7210000000000001</v>
      </c>
      <c r="L9120">
        <v>1E-3</v>
      </c>
      <c r="M9120">
        <v>538981.96200000006</v>
      </c>
      <c r="N9120">
        <v>5.8999999999999997E-2</v>
      </c>
      <c r="O9120">
        <v>30.187000000000001</v>
      </c>
      <c r="P9120">
        <v>6.8999999999999999E-3</v>
      </c>
      <c r="Q9120">
        <v>9069381.1400000006</v>
      </c>
      <c r="R9120" t="s">
        <v>34</v>
      </c>
      <c r="S9120" t="s">
        <v>38</v>
      </c>
      <c r="T9120" t="s">
        <v>89</v>
      </c>
      <c r="V9120" t="s">
        <v>88</v>
      </c>
      <c r="Y9120" t="s">
        <v>152</v>
      </c>
    </row>
    <row r="9121" spans="1:25" x14ac:dyDescent="0.45">
      <c r="A9121" t="s">
        <v>335</v>
      </c>
      <c r="B9121" t="s">
        <v>733</v>
      </c>
      <c r="C9121">
        <v>54914</v>
      </c>
      <c r="D9121">
        <v>2</v>
      </c>
      <c r="F9121">
        <v>2022</v>
      </c>
      <c r="G9121">
        <v>7581</v>
      </c>
      <c r="H9121">
        <v>7563.43</v>
      </c>
      <c r="I9121">
        <v>755467.71</v>
      </c>
      <c r="K9121">
        <v>2.3290000000000002</v>
      </c>
      <c r="L9121">
        <v>1E-3</v>
      </c>
      <c r="M9121">
        <v>459940.61499999999</v>
      </c>
      <c r="N9121">
        <v>5.9299999999999999E-2</v>
      </c>
      <c r="O9121">
        <v>26.381</v>
      </c>
      <c r="P9121">
        <v>7.1000000000000004E-3</v>
      </c>
      <c r="Q9121">
        <v>7696321.2390000001</v>
      </c>
      <c r="R9121" t="s">
        <v>34</v>
      </c>
      <c r="S9121" t="s">
        <v>38</v>
      </c>
      <c r="T9121" t="s">
        <v>89</v>
      </c>
      <c r="V9121" t="s">
        <v>88</v>
      </c>
      <c r="Y9121" t="s">
        <v>152</v>
      </c>
    </row>
    <row r="9122" spans="1:25" x14ac:dyDescent="0.45">
      <c r="A9122" t="s">
        <v>335</v>
      </c>
      <c r="B9122" t="s">
        <v>733</v>
      </c>
      <c r="C9122">
        <v>54914</v>
      </c>
      <c r="D9122">
        <v>2</v>
      </c>
      <c r="F9122">
        <v>2023</v>
      </c>
      <c r="G9122">
        <v>8435</v>
      </c>
      <c r="H9122">
        <v>8428.69</v>
      </c>
      <c r="I9122">
        <v>879319.97</v>
      </c>
      <c r="K9122">
        <v>2.7629999999999999</v>
      </c>
      <c r="L9122">
        <v>1E-3</v>
      </c>
      <c r="M9122">
        <v>547092.45400000003</v>
      </c>
      <c r="N9122">
        <v>5.91E-2</v>
      </c>
      <c r="O9122">
        <v>28.628</v>
      </c>
      <c r="P9122">
        <v>6.3E-3</v>
      </c>
      <c r="Q9122">
        <v>9194384.6970000006</v>
      </c>
      <c r="R9122" t="s">
        <v>34</v>
      </c>
      <c r="S9122" t="s">
        <v>38</v>
      </c>
      <c r="T9122" t="s">
        <v>89</v>
      </c>
      <c r="V9122" t="s">
        <v>88</v>
      </c>
      <c r="Y9122" t="s">
        <v>152</v>
      </c>
    </row>
    <row r="9123" spans="1:25" x14ac:dyDescent="0.45">
      <c r="A9123" t="s">
        <v>335</v>
      </c>
      <c r="B9123" t="s">
        <v>733</v>
      </c>
      <c r="C9123">
        <v>54914</v>
      </c>
      <c r="D9123">
        <v>2</v>
      </c>
      <c r="F9123">
        <v>2024</v>
      </c>
      <c r="G9123">
        <v>4360</v>
      </c>
      <c r="H9123">
        <v>4358.88</v>
      </c>
      <c r="I9123">
        <v>469726.03</v>
      </c>
      <c r="K9123">
        <v>1.593</v>
      </c>
      <c r="L9123">
        <v>1E-3</v>
      </c>
      <c r="M9123">
        <v>315609.342</v>
      </c>
      <c r="N9123">
        <v>5.8999999999999997E-2</v>
      </c>
      <c r="O9123">
        <v>16.672999999999998</v>
      </c>
      <c r="P9123">
        <v>6.3E-3</v>
      </c>
      <c r="Q9123">
        <v>5310691.3049999997</v>
      </c>
      <c r="R9123" t="s">
        <v>34</v>
      </c>
      <c r="S9123" t="s">
        <v>38</v>
      </c>
      <c r="T9123" t="s">
        <v>89</v>
      </c>
      <c r="V9123" t="s">
        <v>88</v>
      </c>
      <c r="Y9123" t="s">
        <v>152</v>
      </c>
    </row>
    <row r="9124" spans="1:25" x14ac:dyDescent="0.45">
      <c r="A9124" t="s">
        <v>203</v>
      </c>
      <c r="B9124" t="s">
        <v>734</v>
      </c>
      <c r="C9124">
        <v>55026</v>
      </c>
      <c r="D9124">
        <v>1</v>
      </c>
      <c r="F9124">
        <v>2009</v>
      </c>
      <c r="G9124">
        <v>1929</v>
      </c>
      <c r="H9124">
        <v>1910.39</v>
      </c>
      <c r="I9124">
        <v>261501.89</v>
      </c>
      <c r="K9124">
        <v>0.63</v>
      </c>
      <c r="L9124">
        <v>1E-3</v>
      </c>
      <c r="M9124">
        <v>125069.18</v>
      </c>
      <c r="N9124">
        <v>5.8999999999999997E-2</v>
      </c>
      <c r="O9124">
        <v>14.151999999999999</v>
      </c>
      <c r="P9124">
        <v>2.0500000000000001E-2</v>
      </c>
      <c r="Q9124">
        <v>2104529.557</v>
      </c>
      <c r="R9124" t="s">
        <v>34</v>
      </c>
      <c r="T9124" t="s">
        <v>89</v>
      </c>
      <c r="V9124" t="s">
        <v>211</v>
      </c>
      <c r="Y9124" t="s">
        <v>35</v>
      </c>
    </row>
    <row r="9125" spans="1:25" x14ac:dyDescent="0.45">
      <c r="A9125" t="s">
        <v>203</v>
      </c>
      <c r="B9125" t="s">
        <v>734</v>
      </c>
      <c r="C9125">
        <v>55026</v>
      </c>
      <c r="D9125">
        <v>1</v>
      </c>
      <c r="F9125">
        <v>2010</v>
      </c>
      <c r="G9125">
        <v>3718</v>
      </c>
      <c r="H9125">
        <v>3668.08</v>
      </c>
      <c r="I9125">
        <v>534495.14</v>
      </c>
      <c r="K9125">
        <v>1.2809999999999999</v>
      </c>
      <c r="L9125">
        <v>1E-3</v>
      </c>
      <c r="M9125">
        <v>253759.70800000001</v>
      </c>
      <c r="N9125">
        <v>5.8999999999999997E-2</v>
      </c>
      <c r="O9125">
        <v>28.286999999999999</v>
      </c>
      <c r="P9125">
        <v>1.9E-2</v>
      </c>
      <c r="Q9125">
        <v>4270054.3480000002</v>
      </c>
      <c r="R9125" t="s">
        <v>34</v>
      </c>
      <c r="T9125" t="s">
        <v>89</v>
      </c>
      <c r="V9125" t="s">
        <v>211</v>
      </c>
      <c r="Y9125" t="s">
        <v>35</v>
      </c>
    </row>
    <row r="9126" spans="1:25" x14ac:dyDescent="0.45">
      <c r="A9126" t="s">
        <v>203</v>
      </c>
      <c r="B9126" t="s">
        <v>734</v>
      </c>
      <c r="C9126">
        <v>55026</v>
      </c>
      <c r="D9126">
        <v>1</v>
      </c>
      <c r="F9126">
        <v>2011</v>
      </c>
      <c r="G9126">
        <v>6368</v>
      </c>
      <c r="H9126">
        <v>6319.78</v>
      </c>
      <c r="I9126">
        <v>993992.22</v>
      </c>
      <c r="K9126">
        <v>2.3450000000000002</v>
      </c>
      <c r="L9126">
        <v>1E-3</v>
      </c>
      <c r="M9126">
        <v>464428.527</v>
      </c>
      <c r="N9126">
        <v>5.8999999999999997E-2</v>
      </c>
      <c r="O9126">
        <v>48.643999999999998</v>
      </c>
      <c r="P9126">
        <v>1.5699999999999999E-2</v>
      </c>
      <c r="Q9126">
        <v>7814868.7709999997</v>
      </c>
      <c r="R9126" t="s">
        <v>34</v>
      </c>
      <c r="T9126" t="s">
        <v>89</v>
      </c>
      <c r="V9126" t="s">
        <v>211</v>
      </c>
      <c r="Y9126" t="s">
        <v>35</v>
      </c>
    </row>
    <row r="9127" spans="1:25" x14ac:dyDescent="0.45">
      <c r="A9127" t="s">
        <v>203</v>
      </c>
      <c r="B9127" t="s">
        <v>734</v>
      </c>
      <c r="C9127">
        <v>55026</v>
      </c>
      <c r="D9127">
        <v>1</v>
      </c>
      <c r="F9127">
        <v>2012</v>
      </c>
      <c r="G9127">
        <v>4094</v>
      </c>
      <c r="H9127">
        <v>4078.46</v>
      </c>
      <c r="I9127">
        <v>664585.47</v>
      </c>
      <c r="K9127">
        <v>1.536</v>
      </c>
      <c r="L9127">
        <v>1E-3</v>
      </c>
      <c r="M9127">
        <v>304324.53899999999</v>
      </c>
      <c r="N9127">
        <v>5.8999999999999997E-2</v>
      </c>
      <c r="O9127">
        <v>29.998000000000001</v>
      </c>
      <c r="P9127">
        <v>1.3899999999999999E-2</v>
      </c>
      <c r="Q9127">
        <v>5120869.9709999999</v>
      </c>
      <c r="R9127" t="s">
        <v>34</v>
      </c>
      <c r="T9127" t="s">
        <v>89</v>
      </c>
      <c r="V9127" t="s">
        <v>211</v>
      </c>
      <c r="Y9127" t="s">
        <v>35</v>
      </c>
    </row>
    <row r="9128" spans="1:25" x14ac:dyDescent="0.45">
      <c r="A9128" t="s">
        <v>203</v>
      </c>
      <c r="B9128" t="s">
        <v>734</v>
      </c>
      <c r="C9128">
        <v>55026</v>
      </c>
      <c r="D9128">
        <v>1</v>
      </c>
      <c r="F9128">
        <v>2013</v>
      </c>
      <c r="G9128">
        <v>5279</v>
      </c>
      <c r="H9128">
        <v>5172.47</v>
      </c>
      <c r="I9128">
        <v>817354.34</v>
      </c>
      <c r="K9128">
        <v>1.89</v>
      </c>
      <c r="L9128">
        <v>1E-3</v>
      </c>
      <c r="M9128">
        <v>374305.69300000003</v>
      </c>
      <c r="N9128">
        <v>5.8999999999999997E-2</v>
      </c>
      <c r="O9128">
        <v>45.231000000000002</v>
      </c>
      <c r="P9128">
        <v>2.12E-2</v>
      </c>
      <c r="Q9128">
        <v>6298416.0420000004</v>
      </c>
      <c r="R9128" t="s">
        <v>34</v>
      </c>
      <c r="T9128" t="s">
        <v>89</v>
      </c>
      <c r="V9128" t="s">
        <v>211</v>
      </c>
      <c r="Y9128" t="s">
        <v>35</v>
      </c>
    </row>
    <row r="9129" spans="1:25" x14ac:dyDescent="0.45">
      <c r="A9129" t="s">
        <v>203</v>
      </c>
      <c r="B9129" t="s">
        <v>734</v>
      </c>
      <c r="C9129">
        <v>55026</v>
      </c>
      <c r="D9129">
        <v>1</v>
      </c>
      <c r="F9129">
        <v>2014</v>
      </c>
      <c r="G9129">
        <v>5903</v>
      </c>
      <c r="H9129">
        <v>5798.58</v>
      </c>
      <c r="I9129">
        <v>924663.88</v>
      </c>
      <c r="K9129">
        <v>2.11</v>
      </c>
      <c r="L9129">
        <v>1E-3</v>
      </c>
      <c r="M9129">
        <v>417958.28200000001</v>
      </c>
      <c r="N9129">
        <v>5.8999999999999997E-2</v>
      </c>
      <c r="O9129">
        <v>45.125</v>
      </c>
      <c r="P9129">
        <v>1.84E-2</v>
      </c>
      <c r="Q9129">
        <v>7032904.4759999998</v>
      </c>
      <c r="R9129" t="s">
        <v>34</v>
      </c>
      <c r="T9129" t="s">
        <v>89</v>
      </c>
      <c r="V9129" t="s">
        <v>211</v>
      </c>
      <c r="Y9129" t="s">
        <v>35</v>
      </c>
    </row>
    <row r="9130" spans="1:25" x14ac:dyDescent="0.45">
      <c r="A9130" t="s">
        <v>203</v>
      </c>
      <c r="B9130" t="s">
        <v>734</v>
      </c>
      <c r="C9130">
        <v>55026</v>
      </c>
      <c r="D9130">
        <v>1</v>
      </c>
      <c r="F9130">
        <v>2015</v>
      </c>
      <c r="G9130">
        <v>5913</v>
      </c>
      <c r="H9130">
        <v>5829.8</v>
      </c>
      <c r="I9130">
        <v>874778.21</v>
      </c>
      <c r="K9130">
        <v>2.0299999999999998</v>
      </c>
      <c r="L9130">
        <v>1E-3</v>
      </c>
      <c r="M9130">
        <v>402156.00400000002</v>
      </c>
      <c r="N9130">
        <v>5.8999999999999997E-2</v>
      </c>
      <c r="O9130">
        <v>40.451999999999998</v>
      </c>
      <c r="P9130">
        <v>1.66E-2</v>
      </c>
      <c r="Q9130">
        <v>6767099.7089999998</v>
      </c>
      <c r="R9130" t="s">
        <v>34</v>
      </c>
      <c r="T9130" t="s">
        <v>89</v>
      </c>
      <c r="V9130" t="s">
        <v>211</v>
      </c>
      <c r="Y9130" t="s">
        <v>36</v>
      </c>
    </row>
    <row r="9131" spans="1:25" x14ac:dyDescent="0.45">
      <c r="A9131" t="s">
        <v>203</v>
      </c>
      <c r="B9131" t="s">
        <v>734</v>
      </c>
      <c r="C9131">
        <v>55026</v>
      </c>
      <c r="D9131">
        <v>1</v>
      </c>
      <c r="F9131">
        <v>2016</v>
      </c>
      <c r="G9131">
        <v>4284</v>
      </c>
      <c r="H9131">
        <v>4197.05</v>
      </c>
      <c r="I9131">
        <v>604812.15</v>
      </c>
      <c r="K9131">
        <v>1.419</v>
      </c>
      <c r="L9131">
        <v>1E-3</v>
      </c>
      <c r="M9131">
        <v>281032.19900000002</v>
      </c>
      <c r="N9131">
        <v>5.8999999999999997E-2</v>
      </c>
      <c r="O9131">
        <v>28.567</v>
      </c>
      <c r="P9131">
        <v>1.7600000000000001E-2</v>
      </c>
      <c r="Q9131">
        <v>4728876.1880000001</v>
      </c>
      <c r="R9131" t="s">
        <v>34</v>
      </c>
      <c r="T9131" t="s">
        <v>89</v>
      </c>
      <c r="V9131" t="s">
        <v>211</v>
      </c>
      <c r="Y9131" t="s">
        <v>36</v>
      </c>
    </row>
    <row r="9132" spans="1:25" x14ac:dyDescent="0.45">
      <c r="A9132" t="s">
        <v>203</v>
      </c>
      <c r="B9132" t="s">
        <v>734</v>
      </c>
      <c r="C9132">
        <v>55026</v>
      </c>
      <c r="D9132">
        <v>1</v>
      </c>
      <c r="F9132">
        <v>2017</v>
      </c>
      <c r="G9132">
        <v>4689</v>
      </c>
      <c r="H9132">
        <v>4539</v>
      </c>
      <c r="I9132">
        <v>667979.42000000004</v>
      </c>
      <c r="K9132">
        <v>1.5669999999999999</v>
      </c>
      <c r="L9132">
        <v>1E-3</v>
      </c>
      <c r="M9132">
        <v>310345.40000000002</v>
      </c>
      <c r="N9132">
        <v>5.8999999999999997E-2</v>
      </c>
      <c r="O9132">
        <v>35.14</v>
      </c>
      <c r="P9132">
        <v>2.18E-2</v>
      </c>
      <c r="Q9132">
        <v>5222142.5449999999</v>
      </c>
      <c r="R9132" t="s">
        <v>34</v>
      </c>
      <c r="T9132" t="s">
        <v>89</v>
      </c>
      <c r="V9132" t="s">
        <v>211</v>
      </c>
      <c r="Y9132" t="s">
        <v>36</v>
      </c>
    </row>
    <row r="9133" spans="1:25" x14ac:dyDescent="0.45">
      <c r="A9133" t="s">
        <v>203</v>
      </c>
      <c r="B9133" t="s">
        <v>734</v>
      </c>
      <c r="C9133">
        <v>55026</v>
      </c>
      <c r="D9133">
        <v>1</v>
      </c>
      <c r="F9133">
        <v>2018</v>
      </c>
      <c r="G9133">
        <v>2639</v>
      </c>
      <c r="H9133">
        <v>2542.8200000000002</v>
      </c>
      <c r="I9133">
        <v>378219.9</v>
      </c>
      <c r="K9133">
        <v>0.88</v>
      </c>
      <c r="L9133">
        <v>1E-3</v>
      </c>
      <c r="M9133">
        <v>174318.04399999999</v>
      </c>
      <c r="N9133">
        <v>5.8999999999999997E-2</v>
      </c>
      <c r="O9133">
        <v>20.956</v>
      </c>
      <c r="P9133">
        <v>2.4299999999999999E-2</v>
      </c>
      <c r="Q9133">
        <v>2933196.1529999999</v>
      </c>
      <c r="R9133" t="s">
        <v>34</v>
      </c>
      <c r="T9133" t="s">
        <v>89</v>
      </c>
      <c r="V9133" t="s">
        <v>211</v>
      </c>
      <c r="Y9133" t="s">
        <v>36</v>
      </c>
    </row>
    <row r="9134" spans="1:25" x14ac:dyDescent="0.45">
      <c r="A9134" t="s">
        <v>203</v>
      </c>
      <c r="B9134" t="s">
        <v>734</v>
      </c>
      <c r="C9134">
        <v>55026</v>
      </c>
      <c r="D9134">
        <v>1</v>
      </c>
      <c r="F9134">
        <v>2019</v>
      </c>
      <c r="G9134">
        <v>1960</v>
      </c>
      <c r="H9134">
        <v>1914.91</v>
      </c>
      <c r="I9134">
        <v>277140.71000000002</v>
      </c>
      <c r="K9134">
        <v>0.64800000000000002</v>
      </c>
      <c r="L9134">
        <v>1E-3</v>
      </c>
      <c r="M9134">
        <v>128284.989</v>
      </c>
      <c r="N9134">
        <v>5.8999999999999997E-2</v>
      </c>
      <c r="O9134">
        <v>15.368</v>
      </c>
      <c r="P9134">
        <v>2.3E-2</v>
      </c>
      <c r="Q9134">
        <v>2158633.781</v>
      </c>
      <c r="R9134" t="s">
        <v>34</v>
      </c>
      <c r="T9134" t="s">
        <v>89</v>
      </c>
      <c r="V9134" t="s">
        <v>211</v>
      </c>
      <c r="Y9134" t="s">
        <v>36</v>
      </c>
    </row>
    <row r="9135" spans="1:25" x14ac:dyDescent="0.45">
      <c r="A9135" t="s">
        <v>203</v>
      </c>
      <c r="B9135" t="s">
        <v>734</v>
      </c>
      <c r="C9135">
        <v>55026</v>
      </c>
      <c r="D9135">
        <v>1</v>
      </c>
      <c r="F9135">
        <v>2020</v>
      </c>
      <c r="G9135">
        <v>1594</v>
      </c>
      <c r="H9135">
        <v>1530.26</v>
      </c>
      <c r="I9135">
        <v>214964.61</v>
      </c>
      <c r="K9135">
        <v>0.50700000000000001</v>
      </c>
      <c r="L9135">
        <v>1E-3</v>
      </c>
      <c r="M9135">
        <v>100391.37</v>
      </c>
      <c r="N9135">
        <v>5.8999999999999997E-2</v>
      </c>
      <c r="O9135">
        <v>14.057</v>
      </c>
      <c r="P9135">
        <v>3.1399999999999997E-2</v>
      </c>
      <c r="Q9135">
        <v>1689282.3330000001</v>
      </c>
      <c r="R9135" t="s">
        <v>34</v>
      </c>
      <c r="T9135" t="s">
        <v>89</v>
      </c>
      <c r="V9135" t="s">
        <v>211</v>
      </c>
      <c r="Y9135" t="s">
        <v>36</v>
      </c>
    </row>
    <row r="9136" spans="1:25" x14ac:dyDescent="0.45">
      <c r="A9136" t="s">
        <v>203</v>
      </c>
      <c r="B9136" t="s">
        <v>734</v>
      </c>
      <c r="C9136">
        <v>55026</v>
      </c>
      <c r="D9136">
        <v>1</v>
      </c>
      <c r="F9136">
        <v>2021</v>
      </c>
      <c r="G9136">
        <v>1839</v>
      </c>
      <c r="H9136">
        <v>1768.26</v>
      </c>
      <c r="I9136">
        <v>261026.9</v>
      </c>
      <c r="K9136">
        <v>0.61299999999999999</v>
      </c>
      <c r="L9136">
        <v>1E-3</v>
      </c>
      <c r="M9136">
        <v>121340.86599999999</v>
      </c>
      <c r="N9136">
        <v>5.8999999999999997E-2</v>
      </c>
      <c r="O9136">
        <v>16.181000000000001</v>
      </c>
      <c r="P9136">
        <v>2.9100000000000001E-2</v>
      </c>
      <c r="Q9136">
        <v>2041781.513</v>
      </c>
      <c r="R9136" t="s">
        <v>34</v>
      </c>
      <c r="T9136" t="s">
        <v>89</v>
      </c>
      <c r="V9136" t="s">
        <v>211</v>
      </c>
      <c r="Y9136" t="s">
        <v>36</v>
      </c>
    </row>
    <row r="9137" spans="1:25" x14ac:dyDescent="0.45">
      <c r="A9137" t="s">
        <v>203</v>
      </c>
      <c r="B9137" t="s">
        <v>734</v>
      </c>
      <c r="C9137">
        <v>55026</v>
      </c>
      <c r="D9137">
        <v>1</v>
      </c>
      <c r="F9137">
        <v>2022</v>
      </c>
      <c r="G9137">
        <v>1693</v>
      </c>
      <c r="H9137">
        <v>1657.9</v>
      </c>
      <c r="I9137">
        <v>260838.11</v>
      </c>
      <c r="K9137">
        <v>0.60299999999999998</v>
      </c>
      <c r="L9137">
        <v>1E-3</v>
      </c>
      <c r="M9137">
        <v>119386.516</v>
      </c>
      <c r="N9137">
        <v>5.8999999999999997E-2</v>
      </c>
      <c r="O9137">
        <v>12.846</v>
      </c>
      <c r="P9137">
        <v>2.0199999999999999E-2</v>
      </c>
      <c r="Q9137">
        <v>2008910.003</v>
      </c>
      <c r="R9137" t="s">
        <v>34</v>
      </c>
      <c r="T9137" t="s">
        <v>89</v>
      </c>
      <c r="V9137" t="s">
        <v>211</v>
      </c>
      <c r="Y9137" t="s">
        <v>36</v>
      </c>
    </row>
    <row r="9138" spans="1:25" x14ac:dyDescent="0.45">
      <c r="A9138" t="s">
        <v>203</v>
      </c>
      <c r="B9138" t="s">
        <v>734</v>
      </c>
      <c r="C9138">
        <v>55026</v>
      </c>
      <c r="D9138">
        <v>1</v>
      </c>
      <c r="F9138">
        <v>2023</v>
      </c>
      <c r="G9138">
        <v>2421</v>
      </c>
      <c r="H9138">
        <v>2376.96</v>
      </c>
      <c r="I9138">
        <v>355696.13</v>
      </c>
      <c r="K9138">
        <v>0.84199999999999997</v>
      </c>
      <c r="L9138">
        <v>1E-3</v>
      </c>
      <c r="M9138">
        <v>166772.31700000001</v>
      </c>
      <c r="N9138">
        <v>5.8999999999999997E-2</v>
      </c>
      <c r="O9138">
        <v>17.231999999999999</v>
      </c>
      <c r="P9138">
        <v>1.84E-2</v>
      </c>
      <c r="Q9138">
        <v>2806273.8539999998</v>
      </c>
      <c r="R9138" t="s">
        <v>34</v>
      </c>
      <c r="T9138" t="s">
        <v>89</v>
      </c>
      <c r="V9138" t="s">
        <v>211</v>
      </c>
      <c r="Y9138" t="s">
        <v>36</v>
      </c>
    </row>
    <row r="9139" spans="1:25" x14ac:dyDescent="0.45">
      <c r="A9139" t="s">
        <v>203</v>
      </c>
      <c r="B9139" t="s">
        <v>734</v>
      </c>
      <c r="C9139">
        <v>55026</v>
      </c>
      <c r="D9139">
        <v>1</v>
      </c>
      <c r="F9139">
        <v>2024</v>
      </c>
      <c r="G9139">
        <v>562</v>
      </c>
      <c r="H9139">
        <v>552.1</v>
      </c>
      <c r="I9139">
        <v>80339.199999999997</v>
      </c>
      <c r="K9139">
        <v>0.191</v>
      </c>
      <c r="L9139">
        <v>1E-3</v>
      </c>
      <c r="M9139">
        <v>37882.517</v>
      </c>
      <c r="N9139">
        <v>5.8999999999999997E-2</v>
      </c>
      <c r="O9139">
        <v>7.3460000000000001</v>
      </c>
      <c r="P9139">
        <v>3.2399999999999998E-2</v>
      </c>
      <c r="Q9139">
        <v>637443.16299999994</v>
      </c>
      <c r="R9139" t="s">
        <v>34</v>
      </c>
      <c r="T9139" t="s">
        <v>89</v>
      </c>
      <c r="V9139" t="s">
        <v>211</v>
      </c>
      <c r="Y9139" t="s">
        <v>36</v>
      </c>
    </row>
    <row r="9140" spans="1:25" x14ac:dyDescent="0.45">
      <c r="A9140" t="s">
        <v>133</v>
      </c>
      <c r="B9140" t="s">
        <v>735</v>
      </c>
      <c r="C9140">
        <v>55031</v>
      </c>
      <c r="D9140" t="s">
        <v>736</v>
      </c>
      <c r="F9140">
        <v>2009</v>
      </c>
      <c r="G9140">
        <v>4688</v>
      </c>
      <c r="H9140">
        <v>4661.6499999999996</v>
      </c>
      <c r="I9140">
        <v>214898.56</v>
      </c>
      <c r="K9140">
        <v>0.749</v>
      </c>
      <c r="L9140">
        <v>1E-3</v>
      </c>
      <c r="M9140">
        <v>148409.815</v>
      </c>
      <c r="N9140">
        <v>5.91E-2</v>
      </c>
      <c r="O9140">
        <v>17.221</v>
      </c>
      <c r="P9140">
        <v>1.43E-2</v>
      </c>
      <c r="Q9140">
        <v>2497287.7039999999</v>
      </c>
      <c r="R9140" t="s">
        <v>34</v>
      </c>
      <c r="S9140" t="s">
        <v>38</v>
      </c>
      <c r="T9140" t="s">
        <v>28</v>
      </c>
      <c r="V9140" t="s">
        <v>211</v>
      </c>
      <c r="Y9140" t="s">
        <v>135</v>
      </c>
    </row>
    <row r="9141" spans="1:25" x14ac:dyDescent="0.45">
      <c r="A9141" t="s">
        <v>133</v>
      </c>
      <c r="B9141" t="s">
        <v>735</v>
      </c>
      <c r="C9141">
        <v>55031</v>
      </c>
      <c r="D9141" t="s">
        <v>736</v>
      </c>
      <c r="F9141">
        <v>2010</v>
      </c>
      <c r="G9141">
        <v>4619</v>
      </c>
      <c r="H9141">
        <v>4588.04</v>
      </c>
      <c r="I9141">
        <v>216422.74</v>
      </c>
      <c r="K9141">
        <v>0.76100000000000001</v>
      </c>
      <c r="L9141">
        <v>1.1000000000000001E-3</v>
      </c>
      <c r="M9141">
        <v>144309.95199999999</v>
      </c>
      <c r="N9141">
        <v>5.9200000000000003E-2</v>
      </c>
      <c r="O9141">
        <v>16.173999999999999</v>
      </c>
      <c r="P9141">
        <v>1.41E-2</v>
      </c>
      <c r="Q9141">
        <v>2427859.9890000001</v>
      </c>
      <c r="R9141" t="s">
        <v>34</v>
      </c>
      <c r="S9141" t="s">
        <v>38</v>
      </c>
      <c r="T9141" t="s">
        <v>28</v>
      </c>
      <c r="V9141" t="s">
        <v>211</v>
      </c>
      <c r="Y9141" t="s">
        <v>135</v>
      </c>
    </row>
    <row r="9142" spans="1:25" x14ac:dyDescent="0.45">
      <c r="A9142" t="s">
        <v>133</v>
      </c>
      <c r="B9142" t="s">
        <v>735</v>
      </c>
      <c r="C9142">
        <v>55031</v>
      </c>
      <c r="D9142" t="s">
        <v>736</v>
      </c>
      <c r="F9142">
        <v>2011</v>
      </c>
      <c r="G9142">
        <v>4962</v>
      </c>
      <c r="H9142">
        <v>4915.78</v>
      </c>
      <c r="I9142">
        <v>217160.8</v>
      </c>
      <c r="K9142">
        <v>1.222</v>
      </c>
      <c r="L9142">
        <v>1.5E-3</v>
      </c>
      <c r="M9142">
        <v>149520.33900000001</v>
      </c>
      <c r="N9142">
        <v>5.9299999999999999E-2</v>
      </c>
      <c r="O9142">
        <v>17.094000000000001</v>
      </c>
      <c r="P9142">
        <v>1.4500000000000001E-2</v>
      </c>
      <c r="Q9142">
        <v>2509139.9479999999</v>
      </c>
      <c r="R9142" t="s">
        <v>34</v>
      </c>
      <c r="S9142" t="s">
        <v>38</v>
      </c>
      <c r="T9142" t="s">
        <v>28</v>
      </c>
      <c r="V9142" t="s">
        <v>211</v>
      </c>
      <c r="Y9142" t="s">
        <v>135</v>
      </c>
    </row>
    <row r="9143" spans="1:25" x14ac:dyDescent="0.45">
      <c r="A9143" t="s">
        <v>133</v>
      </c>
      <c r="B9143" t="s">
        <v>735</v>
      </c>
      <c r="C9143">
        <v>55031</v>
      </c>
      <c r="D9143" t="s">
        <v>736</v>
      </c>
      <c r="F9143">
        <v>2012</v>
      </c>
      <c r="G9143">
        <v>4211</v>
      </c>
      <c r="H9143">
        <v>4157.63</v>
      </c>
      <c r="I9143">
        <v>179690</v>
      </c>
      <c r="K9143">
        <v>0.66300000000000003</v>
      </c>
      <c r="L9143">
        <v>1E-3</v>
      </c>
      <c r="M9143">
        <v>131300.92000000001</v>
      </c>
      <c r="N9143">
        <v>5.91E-2</v>
      </c>
      <c r="O9143">
        <v>15.387</v>
      </c>
      <c r="P9143">
        <v>1.5100000000000001E-2</v>
      </c>
      <c r="Q9143">
        <v>2209403.98</v>
      </c>
      <c r="R9143" t="s">
        <v>34</v>
      </c>
      <c r="S9143" t="s">
        <v>38</v>
      </c>
      <c r="T9143" t="s">
        <v>28</v>
      </c>
      <c r="V9143" t="s">
        <v>211</v>
      </c>
      <c r="Y9143" t="s">
        <v>135</v>
      </c>
    </row>
    <row r="9144" spans="1:25" x14ac:dyDescent="0.45">
      <c r="A9144" t="s">
        <v>133</v>
      </c>
      <c r="B9144" t="s">
        <v>735</v>
      </c>
      <c r="C9144">
        <v>55031</v>
      </c>
      <c r="D9144" t="s">
        <v>736</v>
      </c>
      <c r="F9144">
        <v>2013</v>
      </c>
      <c r="G9144">
        <v>2447</v>
      </c>
      <c r="H9144">
        <v>2399.06</v>
      </c>
      <c r="I9144">
        <v>97111.14</v>
      </c>
      <c r="K9144">
        <v>0.376</v>
      </c>
      <c r="L9144">
        <v>1E-3</v>
      </c>
      <c r="M9144">
        <v>74376.538</v>
      </c>
      <c r="N9144">
        <v>5.91E-2</v>
      </c>
      <c r="O9144">
        <v>8.593</v>
      </c>
      <c r="P9144">
        <v>1.5599999999999999E-2</v>
      </c>
      <c r="Q9144">
        <v>1251526.1540000001</v>
      </c>
      <c r="R9144" t="s">
        <v>34</v>
      </c>
      <c r="S9144" t="s">
        <v>38</v>
      </c>
      <c r="T9144" t="s">
        <v>28</v>
      </c>
      <c r="V9144" t="s">
        <v>211</v>
      </c>
      <c r="Y9144" t="s">
        <v>135</v>
      </c>
    </row>
    <row r="9145" spans="1:25" x14ac:dyDescent="0.45">
      <c r="A9145" t="s">
        <v>133</v>
      </c>
      <c r="B9145" t="s">
        <v>735</v>
      </c>
      <c r="C9145">
        <v>55031</v>
      </c>
      <c r="D9145" t="s">
        <v>736</v>
      </c>
      <c r="F9145">
        <v>2014</v>
      </c>
      <c r="G9145">
        <v>2909</v>
      </c>
      <c r="H9145">
        <v>2837.08</v>
      </c>
      <c r="I9145">
        <v>115232.08</v>
      </c>
      <c r="K9145">
        <v>0.82799999999999996</v>
      </c>
      <c r="L9145">
        <v>1.6000000000000001E-3</v>
      </c>
      <c r="M9145">
        <v>85116.072</v>
      </c>
      <c r="N9145">
        <v>5.9499999999999997E-2</v>
      </c>
      <c r="O9145">
        <v>11.907999999999999</v>
      </c>
      <c r="P9145">
        <v>1.9199999999999998E-2</v>
      </c>
      <c r="Q9145">
        <v>1425013.0049999999</v>
      </c>
      <c r="R9145" t="s">
        <v>34</v>
      </c>
      <c r="S9145" t="s">
        <v>38</v>
      </c>
      <c r="T9145" t="s">
        <v>28</v>
      </c>
      <c r="V9145" t="s">
        <v>211</v>
      </c>
      <c r="Y9145" t="s">
        <v>135</v>
      </c>
    </row>
    <row r="9146" spans="1:25" x14ac:dyDescent="0.45">
      <c r="A9146" t="s">
        <v>133</v>
      </c>
      <c r="B9146" t="s">
        <v>735</v>
      </c>
      <c r="C9146">
        <v>55031</v>
      </c>
      <c r="D9146" t="s">
        <v>736</v>
      </c>
      <c r="F9146">
        <v>2015</v>
      </c>
      <c r="G9146">
        <v>3743</v>
      </c>
      <c r="H9146">
        <v>3686.69</v>
      </c>
      <c r="I9146">
        <v>153323.56</v>
      </c>
      <c r="K9146">
        <v>0.71399999999999997</v>
      </c>
      <c r="L9146">
        <v>1.1999999999999999E-3</v>
      </c>
      <c r="M9146">
        <v>106963.806</v>
      </c>
      <c r="N9146">
        <v>5.96E-2</v>
      </c>
      <c r="O9146">
        <v>20.658000000000001</v>
      </c>
      <c r="P9146">
        <v>2.46E-2</v>
      </c>
      <c r="Q9146">
        <v>1786315.91</v>
      </c>
      <c r="R9146" t="s">
        <v>34</v>
      </c>
      <c r="S9146" t="s">
        <v>38</v>
      </c>
      <c r="T9146" t="s">
        <v>28</v>
      </c>
      <c r="V9146" t="s">
        <v>211</v>
      </c>
      <c r="Y9146" t="s">
        <v>135</v>
      </c>
    </row>
    <row r="9147" spans="1:25" x14ac:dyDescent="0.45">
      <c r="A9147" t="s">
        <v>133</v>
      </c>
      <c r="B9147" t="s">
        <v>735</v>
      </c>
      <c r="C9147">
        <v>55031</v>
      </c>
      <c r="D9147" t="s">
        <v>736</v>
      </c>
      <c r="F9147">
        <v>2016</v>
      </c>
      <c r="G9147">
        <v>1272</v>
      </c>
      <c r="H9147">
        <v>1179.69</v>
      </c>
      <c r="I9147">
        <v>47157.02</v>
      </c>
      <c r="K9147">
        <v>0.17899999999999999</v>
      </c>
      <c r="L9147">
        <v>1.1000000000000001E-3</v>
      </c>
      <c r="M9147">
        <v>29427.923999999999</v>
      </c>
      <c r="N9147">
        <v>5.9299999999999999E-2</v>
      </c>
      <c r="O9147">
        <v>4.101</v>
      </c>
      <c r="P9147">
        <v>2.18E-2</v>
      </c>
      <c r="Q9147">
        <v>494743.32199999999</v>
      </c>
      <c r="R9147" t="s">
        <v>34</v>
      </c>
      <c r="S9147" t="s">
        <v>38</v>
      </c>
      <c r="T9147" t="s">
        <v>28</v>
      </c>
      <c r="V9147" t="s">
        <v>211</v>
      </c>
      <c r="Y9147" t="s">
        <v>135</v>
      </c>
    </row>
    <row r="9148" spans="1:25" x14ac:dyDescent="0.45">
      <c r="A9148" t="s">
        <v>133</v>
      </c>
      <c r="B9148" t="s">
        <v>735</v>
      </c>
      <c r="C9148">
        <v>55031</v>
      </c>
      <c r="D9148" t="s">
        <v>736</v>
      </c>
      <c r="F9148">
        <v>2017</v>
      </c>
      <c r="G9148">
        <v>1209</v>
      </c>
      <c r="H9148">
        <v>1147.98</v>
      </c>
      <c r="I9148">
        <v>45935.67</v>
      </c>
      <c r="K9148">
        <v>0.17499999999999999</v>
      </c>
      <c r="L9148">
        <v>1.1000000000000001E-3</v>
      </c>
      <c r="M9148">
        <v>28245.648000000001</v>
      </c>
      <c r="N9148">
        <v>5.9299999999999999E-2</v>
      </c>
      <c r="O9148">
        <v>4.0579999999999998</v>
      </c>
      <c r="P9148">
        <v>2.1499999999999998E-2</v>
      </c>
      <c r="Q9148">
        <v>474799.326</v>
      </c>
      <c r="R9148" t="s">
        <v>34</v>
      </c>
      <c r="S9148" t="s">
        <v>38</v>
      </c>
      <c r="T9148" t="s">
        <v>28</v>
      </c>
      <c r="V9148" t="s">
        <v>211</v>
      </c>
      <c r="Y9148" t="s">
        <v>135</v>
      </c>
    </row>
    <row r="9149" spans="1:25" x14ac:dyDescent="0.45">
      <c r="A9149" t="s">
        <v>133</v>
      </c>
      <c r="B9149" t="s">
        <v>735</v>
      </c>
      <c r="C9149">
        <v>55031</v>
      </c>
      <c r="D9149" t="s">
        <v>736</v>
      </c>
      <c r="F9149">
        <v>2018</v>
      </c>
      <c r="G9149">
        <v>1035</v>
      </c>
      <c r="H9149">
        <v>994.48</v>
      </c>
      <c r="I9149">
        <v>38391.480000000003</v>
      </c>
      <c r="K9149">
        <v>0.20200000000000001</v>
      </c>
      <c r="L9149">
        <v>1.4E-3</v>
      </c>
      <c r="M9149">
        <v>25207.288</v>
      </c>
      <c r="N9149">
        <v>5.9400000000000001E-2</v>
      </c>
      <c r="O9149">
        <v>3.895</v>
      </c>
      <c r="P9149">
        <v>2.46E-2</v>
      </c>
      <c r="Q9149">
        <v>423082.28399999999</v>
      </c>
      <c r="R9149" t="s">
        <v>34</v>
      </c>
      <c r="S9149" t="s">
        <v>38</v>
      </c>
      <c r="T9149" t="s">
        <v>28</v>
      </c>
      <c r="V9149" t="s">
        <v>211</v>
      </c>
      <c r="Y9149" t="s">
        <v>135</v>
      </c>
    </row>
    <row r="9150" spans="1:25" x14ac:dyDescent="0.45">
      <c r="A9150" t="s">
        <v>133</v>
      </c>
      <c r="B9150" t="s">
        <v>735</v>
      </c>
      <c r="C9150">
        <v>55031</v>
      </c>
      <c r="D9150" t="s">
        <v>736</v>
      </c>
      <c r="F9150">
        <v>2019</v>
      </c>
      <c r="G9150">
        <v>4429</v>
      </c>
      <c r="H9150">
        <v>4375.24</v>
      </c>
      <c r="I9150">
        <v>179721.21</v>
      </c>
      <c r="K9150">
        <v>0.61399999999999999</v>
      </c>
      <c r="L9150">
        <v>1E-3</v>
      </c>
      <c r="M9150">
        <v>115566.806</v>
      </c>
      <c r="N9150">
        <v>5.9200000000000003E-2</v>
      </c>
      <c r="O9150">
        <v>15.59</v>
      </c>
      <c r="P9150">
        <v>1.7399999999999999E-2</v>
      </c>
      <c r="Q9150">
        <v>1944238.9269999999</v>
      </c>
      <c r="R9150" t="s">
        <v>34</v>
      </c>
      <c r="S9150" t="s">
        <v>38</v>
      </c>
      <c r="T9150" t="s">
        <v>28</v>
      </c>
      <c r="V9150" t="s">
        <v>211</v>
      </c>
      <c r="Y9150" t="s">
        <v>135</v>
      </c>
    </row>
    <row r="9151" spans="1:25" x14ac:dyDescent="0.45">
      <c r="A9151" t="s">
        <v>133</v>
      </c>
      <c r="B9151" t="s">
        <v>735</v>
      </c>
      <c r="C9151">
        <v>55031</v>
      </c>
      <c r="D9151" t="s">
        <v>736</v>
      </c>
      <c r="F9151">
        <v>2020</v>
      </c>
      <c r="G9151">
        <v>3343</v>
      </c>
      <c r="H9151">
        <v>3288.42</v>
      </c>
      <c r="I9151">
        <v>137471.43</v>
      </c>
      <c r="K9151">
        <v>0.71</v>
      </c>
      <c r="L9151">
        <v>1.2999999999999999E-3</v>
      </c>
      <c r="M9151">
        <v>98839.217000000004</v>
      </c>
      <c r="N9151">
        <v>5.9299999999999999E-2</v>
      </c>
      <c r="O9151">
        <v>13.435</v>
      </c>
      <c r="P9151">
        <v>1.84E-2</v>
      </c>
      <c r="Q9151">
        <v>1660115.067</v>
      </c>
      <c r="R9151" t="s">
        <v>34</v>
      </c>
      <c r="S9151" t="s">
        <v>38</v>
      </c>
      <c r="T9151" t="s">
        <v>28</v>
      </c>
      <c r="V9151" t="s">
        <v>211</v>
      </c>
      <c r="Y9151" t="s">
        <v>135</v>
      </c>
    </row>
    <row r="9152" spans="1:25" x14ac:dyDescent="0.45">
      <c r="A9152" t="s">
        <v>133</v>
      </c>
      <c r="B9152" t="s">
        <v>735</v>
      </c>
      <c r="C9152">
        <v>55031</v>
      </c>
      <c r="D9152" t="s">
        <v>736</v>
      </c>
      <c r="F9152">
        <v>2021</v>
      </c>
      <c r="G9152">
        <v>5976</v>
      </c>
      <c r="H9152">
        <v>5942.81</v>
      </c>
      <c r="I9152">
        <v>246502.77</v>
      </c>
      <c r="K9152">
        <v>1.022</v>
      </c>
      <c r="L9152">
        <v>1.1000000000000001E-3</v>
      </c>
      <c r="M9152">
        <v>189827.10800000001</v>
      </c>
      <c r="N9152">
        <v>5.91E-2</v>
      </c>
      <c r="O9152">
        <v>22.8</v>
      </c>
      <c r="P9152">
        <v>1.4999999999999999E-2</v>
      </c>
      <c r="Q9152">
        <v>3193247.4989999998</v>
      </c>
      <c r="R9152" t="s">
        <v>34</v>
      </c>
      <c r="S9152" t="s">
        <v>38</v>
      </c>
      <c r="T9152" t="s">
        <v>28</v>
      </c>
      <c r="V9152" t="s">
        <v>211</v>
      </c>
      <c r="Y9152" t="s">
        <v>135</v>
      </c>
    </row>
    <row r="9153" spans="1:25" x14ac:dyDescent="0.45">
      <c r="A9153" t="s">
        <v>133</v>
      </c>
      <c r="B9153" t="s">
        <v>735</v>
      </c>
      <c r="C9153">
        <v>55031</v>
      </c>
      <c r="D9153" t="s">
        <v>736</v>
      </c>
      <c r="F9153">
        <v>2022</v>
      </c>
      <c r="G9153">
        <v>3045</v>
      </c>
      <c r="H9153">
        <v>2989.09</v>
      </c>
      <c r="I9153">
        <v>127863.41</v>
      </c>
      <c r="K9153">
        <v>0.58299999999999996</v>
      </c>
      <c r="L9153">
        <v>1.1000000000000001E-3</v>
      </c>
      <c r="M9153">
        <v>98999.096000000005</v>
      </c>
      <c r="N9153">
        <v>5.9200000000000003E-2</v>
      </c>
      <c r="O9153">
        <v>13.913</v>
      </c>
      <c r="P9153">
        <v>2.1999999999999999E-2</v>
      </c>
      <c r="Q9153">
        <v>1664616.003</v>
      </c>
      <c r="R9153" t="s">
        <v>34</v>
      </c>
      <c r="S9153" t="s">
        <v>38</v>
      </c>
      <c r="T9153" t="s">
        <v>28</v>
      </c>
      <c r="V9153" t="s">
        <v>211</v>
      </c>
      <c r="Y9153" t="s">
        <v>135</v>
      </c>
    </row>
    <row r="9154" spans="1:25" x14ac:dyDescent="0.45">
      <c r="A9154" t="s">
        <v>133</v>
      </c>
      <c r="B9154" t="s">
        <v>735</v>
      </c>
      <c r="C9154">
        <v>55031</v>
      </c>
      <c r="D9154" t="s">
        <v>736</v>
      </c>
      <c r="F9154">
        <v>2023</v>
      </c>
      <c r="G9154">
        <v>260</v>
      </c>
      <c r="H9154">
        <v>255.41</v>
      </c>
      <c r="I9154">
        <v>10677.63</v>
      </c>
      <c r="K9154">
        <v>1.0049999999999999</v>
      </c>
      <c r="L9154">
        <v>1.3599999999999999E-2</v>
      </c>
      <c r="M9154">
        <v>8935.5120000000006</v>
      </c>
      <c r="N9154">
        <v>6.4699999999999994E-2</v>
      </c>
      <c r="O9154">
        <v>3.238</v>
      </c>
      <c r="P9154">
        <v>4.8599999999999997E-2</v>
      </c>
      <c r="Q9154">
        <v>136299.01800000001</v>
      </c>
      <c r="R9154" t="s">
        <v>34</v>
      </c>
      <c r="S9154" t="s">
        <v>38</v>
      </c>
      <c r="T9154" t="s">
        <v>28</v>
      </c>
      <c r="V9154" t="s">
        <v>211</v>
      </c>
      <c r="Y9154" t="s">
        <v>99</v>
      </c>
    </row>
    <row r="9155" spans="1:25" x14ac:dyDescent="0.45">
      <c r="A9155" t="s">
        <v>133</v>
      </c>
      <c r="B9155" t="s">
        <v>735</v>
      </c>
      <c r="C9155">
        <v>55031</v>
      </c>
      <c r="D9155" t="s">
        <v>737</v>
      </c>
      <c r="F9155">
        <v>2009</v>
      </c>
      <c r="G9155">
        <v>2108</v>
      </c>
      <c r="H9155">
        <v>2091.9699999999998</v>
      </c>
      <c r="I9155">
        <v>93244.28</v>
      </c>
      <c r="K9155">
        <v>0.31900000000000001</v>
      </c>
      <c r="L9155">
        <v>1E-3</v>
      </c>
      <c r="M9155">
        <v>63695.752</v>
      </c>
      <c r="N9155">
        <v>5.91E-2</v>
      </c>
      <c r="O9155">
        <v>7.5190000000000001</v>
      </c>
      <c r="P9155">
        <v>1.4800000000000001E-2</v>
      </c>
      <c r="Q9155">
        <v>1071827.6200000001</v>
      </c>
      <c r="R9155" t="s">
        <v>34</v>
      </c>
      <c r="S9155" t="s">
        <v>38</v>
      </c>
      <c r="T9155" t="s">
        <v>28</v>
      </c>
      <c r="V9155" t="s">
        <v>211</v>
      </c>
      <c r="Y9155" t="s">
        <v>135</v>
      </c>
    </row>
    <row r="9156" spans="1:25" x14ac:dyDescent="0.45">
      <c r="A9156" t="s">
        <v>133</v>
      </c>
      <c r="B9156" t="s">
        <v>735</v>
      </c>
      <c r="C9156">
        <v>55031</v>
      </c>
      <c r="D9156" t="s">
        <v>737</v>
      </c>
      <c r="F9156">
        <v>2010</v>
      </c>
      <c r="G9156">
        <v>5681</v>
      </c>
      <c r="H9156">
        <v>5650.54</v>
      </c>
      <c r="I9156">
        <v>251437.15</v>
      </c>
      <c r="K9156">
        <v>0.86899999999999999</v>
      </c>
      <c r="L9156">
        <v>1E-3</v>
      </c>
      <c r="M9156">
        <v>172137.38800000001</v>
      </c>
      <c r="N9156">
        <v>5.9200000000000003E-2</v>
      </c>
      <c r="O9156">
        <v>19.170999999999999</v>
      </c>
      <c r="P9156">
        <v>1.35E-2</v>
      </c>
      <c r="Q9156">
        <v>2896568.1749999998</v>
      </c>
      <c r="R9156" t="s">
        <v>34</v>
      </c>
      <c r="S9156" t="s">
        <v>38</v>
      </c>
      <c r="T9156" t="s">
        <v>28</v>
      </c>
      <c r="V9156" t="s">
        <v>211</v>
      </c>
      <c r="Y9156" t="s">
        <v>135</v>
      </c>
    </row>
    <row r="9157" spans="1:25" x14ac:dyDescent="0.45">
      <c r="A9157" t="s">
        <v>133</v>
      </c>
      <c r="B9157" t="s">
        <v>735</v>
      </c>
      <c r="C9157">
        <v>55031</v>
      </c>
      <c r="D9157" t="s">
        <v>737</v>
      </c>
      <c r="F9157">
        <v>2011</v>
      </c>
      <c r="G9157">
        <v>4206</v>
      </c>
      <c r="H9157">
        <v>4158.71</v>
      </c>
      <c r="I9157">
        <v>185008.45</v>
      </c>
      <c r="K9157">
        <v>1.0820000000000001</v>
      </c>
      <c r="L9157">
        <v>1.5E-3</v>
      </c>
      <c r="M9157">
        <v>124454.439</v>
      </c>
      <c r="N9157">
        <v>5.9400000000000001E-2</v>
      </c>
      <c r="O9157">
        <v>15.311999999999999</v>
      </c>
      <c r="P9157">
        <v>1.5699999999999999E-2</v>
      </c>
      <c r="Q9157">
        <v>2087597.9650000001</v>
      </c>
      <c r="R9157" t="s">
        <v>34</v>
      </c>
      <c r="S9157" t="s">
        <v>38</v>
      </c>
      <c r="T9157" t="s">
        <v>28</v>
      </c>
      <c r="V9157" t="s">
        <v>211</v>
      </c>
      <c r="Y9157" t="s">
        <v>135</v>
      </c>
    </row>
    <row r="9158" spans="1:25" x14ac:dyDescent="0.45">
      <c r="A9158" t="s">
        <v>133</v>
      </c>
      <c r="B9158" t="s">
        <v>735</v>
      </c>
      <c r="C9158">
        <v>55031</v>
      </c>
      <c r="D9158" t="s">
        <v>737</v>
      </c>
      <c r="F9158">
        <v>2012</v>
      </c>
      <c r="G9158">
        <v>3511</v>
      </c>
      <c r="H9158">
        <v>3435.28</v>
      </c>
      <c r="I9158">
        <v>143342.32</v>
      </c>
      <c r="K9158">
        <v>0.50900000000000001</v>
      </c>
      <c r="L9158">
        <v>1E-3</v>
      </c>
      <c r="M9158">
        <v>100806.834</v>
      </c>
      <c r="N9158">
        <v>5.91E-2</v>
      </c>
      <c r="O9158">
        <v>11.433</v>
      </c>
      <c r="P9158">
        <v>1.5100000000000001E-2</v>
      </c>
      <c r="Q9158">
        <v>1696290.08</v>
      </c>
      <c r="R9158" t="s">
        <v>34</v>
      </c>
      <c r="S9158" t="s">
        <v>38</v>
      </c>
      <c r="T9158" t="s">
        <v>28</v>
      </c>
      <c r="V9158" t="s">
        <v>211</v>
      </c>
      <c r="Y9158" t="s">
        <v>135</v>
      </c>
    </row>
    <row r="9159" spans="1:25" x14ac:dyDescent="0.45">
      <c r="A9159" t="s">
        <v>133</v>
      </c>
      <c r="B9159" t="s">
        <v>735</v>
      </c>
      <c r="C9159">
        <v>55031</v>
      </c>
      <c r="D9159" t="s">
        <v>737</v>
      </c>
      <c r="F9159">
        <v>2013</v>
      </c>
      <c r="G9159">
        <v>5514</v>
      </c>
      <c r="H9159">
        <v>5483.82</v>
      </c>
      <c r="I9159">
        <v>225254.81</v>
      </c>
      <c r="K9159">
        <v>0.83899999999999997</v>
      </c>
      <c r="L9159">
        <v>1E-3</v>
      </c>
      <c r="M9159">
        <v>166152.394</v>
      </c>
      <c r="N9159">
        <v>5.91E-2</v>
      </c>
      <c r="O9159">
        <v>18.974</v>
      </c>
      <c r="P9159">
        <v>1.3899999999999999E-2</v>
      </c>
      <c r="Q9159">
        <v>2795905.6710000001</v>
      </c>
      <c r="R9159" t="s">
        <v>34</v>
      </c>
      <c r="S9159" t="s">
        <v>38</v>
      </c>
      <c r="T9159" t="s">
        <v>28</v>
      </c>
      <c r="V9159" t="s">
        <v>211</v>
      </c>
      <c r="Y9159" t="s">
        <v>135</v>
      </c>
    </row>
    <row r="9160" spans="1:25" x14ac:dyDescent="0.45">
      <c r="A9160" t="s">
        <v>133</v>
      </c>
      <c r="B9160" t="s">
        <v>735</v>
      </c>
      <c r="C9160">
        <v>55031</v>
      </c>
      <c r="D9160" t="s">
        <v>737</v>
      </c>
      <c r="F9160">
        <v>2014</v>
      </c>
      <c r="G9160">
        <v>2901</v>
      </c>
      <c r="H9160">
        <v>2859.16</v>
      </c>
      <c r="I9160">
        <v>115082.73</v>
      </c>
      <c r="K9160">
        <v>1.7889999999999999</v>
      </c>
      <c r="L9160">
        <v>2.7000000000000001E-3</v>
      </c>
      <c r="M9160">
        <v>86210.036999999997</v>
      </c>
      <c r="N9160">
        <v>5.9900000000000002E-2</v>
      </c>
      <c r="O9160">
        <v>13.172000000000001</v>
      </c>
      <c r="P9160">
        <v>1.9400000000000001E-2</v>
      </c>
      <c r="Q9160">
        <v>1430169.929</v>
      </c>
      <c r="R9160" t="s">
        <v>34</v>
      </c>
      <c r="S9160" t="s">
        <v>38</v>
      </c>
      <c r="T9160" t="s">
        <v>28</v>
      </c>
      <c r="V9160" t="s">
        <v>211</v>
      </c>
      <c r="Y9160" t="s">
        <v>135</v>
      </c>
    </row>
    <row r="9161" spans="1:25" x14ac:dyDescent="0.45">
      <c r="A9161" t="s">
        <v>133</v>
      </c>
      <c r="B9161" t="s">
        <v>735</v>
      </c>
      <c r="C9161">
        <v>55031</v>
      </c>
      <c r="D9161" t="s">
        <v>737</v>
      </c>
      <c r="F9161">
        <v>2015</v>
      </c>
      <c r="G9161">
        <v>2014</v>
      </c>
      <c r="H9161">
        <v>1939.4</v>
      </c>
      <c r="I9161">
        <v>78308.179999999993</v>
      </c>
      <c r="K9161">
        <v>1.345</v>
      </c>
      <c r="L9161">
        <v>3.0999999999999999E-3</v>
      </c>
      <c r="M9161">
        <v>55281.146999999997</v>
      </c>
      <c r="N9161">
        <v>6.0100000000000001E-2</v>
      </c>
      <c r="O9161">
        <v>8.1609999999999996</v>
      </c>
      <c r="P9161">
        <v>2.0400000000000001E-2</v>
      </c>
      <c r="Q9161">
        <v>914657.91500000004</v>
      </c>
      <c r="R9161" t="s">
        <v>34</v>
      </c>
      <c r="S9161" t="s">
        <v>38</v>
      </c>
      <c r="T9161" t="s">
        <v>28</v>
      </c>
      <c r="V9161" t="s">
        <v>211</v>
      </c>
      <c r="Y9161" t="s">
        <v>135</v>
      </c>
    </row>
    <row r="9162" spans="1:25" x14ac:dyDescent="0.45">
      <c r="A9162" t="s">
        <v>133</v>
      </c>
      <c r="B9162" t="s">
        <v>735</v>
      </c>
      <c r="C9162">
        <v>55031</v>
      </c>
      <c r="D9162" t="s">
        <v>737</v>
      </c>
      <c r="F9162">
        <v>2016</v>
      </c>
      <c r="G9162">
        <v>1013</v>
      </c>
      <c r="H9162">
        <v>949.45</v>
      </c>
      <c r="I9162">
        <v>38829.589999999997</v>
      </c>
      <c r="K9162">
        <v>0.17399999999999999</v>
      </c>
      <c r="L9162">
        <v>1.2999999999999999E-3</v>
      </c>
      <c r="M9162">
        <v>25828.808000000001</v>
      </c>
      <c r="N9162">
        <v>5.9299999999999999E-2</v>
      </c>
      <c r="O9162">
        <v>3.528</v>
      </c>
      <c r="P9162">
        <v>2.1000000000000001E-2</v>
      </c>
      <c r="Q9162">
        <v>433960.76699999999</v>
      </c>
      <c r="R9162" t="s">
        <v>34</v>
      </c>
      <c r="S9162" t="s">
        <v>38</v>
      </c>
      <c r="T9162" t="s">
        <v>28</v>
      </c>
      <c r="V9162" t="s">
        <v>211</v>
      </c>
      <c r="Y9162" t="s">
        <v>135</v>
      </c>
    </row>
    <row r="9163" spans="1:25" x14ac:dyDescent="0.45">
      <c r="A9163" t="s">
        <v>133</v>
      </c>
      <c r="B9163" t="s">
        <v>735</v>
      </c>
      <c r="C9163">
        <v>55031</v>
      </c>
      <c r="D9163" t="s">
        <v>737</v>
      </c>
      <c r="F9163">
        <v>2017</v>
      </c>
      <c r="G9163">
        <v>1730</v>
      </c>
      <c r="H9163">
        <v>1667.11</v>
      </c>
      <c r="I9163">
        <v>69245.63</v>
      </c>
      <c r="K9163">
        <v>1.409</v>
      </c>
      <c r="L9163">
        <v>3.3999999999999998E-3</v>
      </c>
      <c r="M9163">
        <v>47472.741999999998</v>
      </c>
      <c r="N9163">
        <v>6.0299999999999999E-2</v>
      </c>
      <c r="O9163">
        <v>7.2850000000000001</v>
      </c>
      <c r="P9163">
        <v>2.1600000000000001E-2</v>
      </c>
      <c r="Q9163">
        <v>781734.54200000002</v>
      </c>
      <c r="R9163" t="s">
        <v>34</v>
      </c>
      <c r="S9163" t="s">
        <v>38</v>
      </c>
      <c r="T9163" t="s">
        <v>28</v>
      </c>
      <c r="V9163" t="s">
        <v>211</v>
      </c>
      <c r="Y9163" t="s">
        <v>135</v>
      </c>
    </row>
    <row r="9164" spans="1:25" x14ac:dyDescent="0.45">
      <c r="A9164" t="s">
        <v>133</v>
      </c>
      <c r="B9164" t="s">
        <v>735</v>
      </c>
      <c r="C9164">
        <v>55031</v>
      </c>
      <c r="D9164" t="s">
        <v>737</v>
      </c>
      <c r="F9164">
        <v>2018</v>
      </c>
      <c r="G9164">
        <v>2258</v>
      </c>
      <c r="H9164">
        <v>2197.61</v>
      </c>
      <c r="I9164">
        <v>90276.53</v>
      </c>
      <c r="K9164">
        <v>1.109</v>
      </c>
      <c r="L9164">
        <v>2.3E-3</v>
      </c>
      <c r="M9164">
        <v>63031.243999999999</v>
      </c>
      <c r="N9164">
        <v>5.9700000000000003E-2</v>
      </c>
      <c r="O9164">
        <v>9.5960000000000001</v>
      </c>
      <c r="P9164">
        <v>2.0799999999999999E-2</v>
      </c>
      <c r="Q9164">
        <v>1049131.8689999999</v>
      </c>
      <c r="R9164" t="s">
        <v>34</v>
      </c>
      <c r="S9164" t="s">
        <v>38</v>
      </c>
      <c r="T9164" t="s">
        <v>28</v>
      </c>
      <c r="V9164" t="s">
        <v>211</v>
      </c>
      <c r="Y9164" t="s">
        <v>135</v>
      </c>
    </row>
    <row r="9165" spans="1:25" x14ac:dyDescent="0.45">
      <c r="A9165" t="s">
        <v>133</v>
      </c>
      <c r="B9165" t="s">
        <v>735</v>
      </c>
      <c r="C9165">
        <v>55031</v>
      </c>
      <c r="D9165" t="s">
        <v>737</v>
      </c>
      <c r="F9165">
        <v>2019</v>
      </c>
      <c r="G9165">
        <v>3299</v>
      </c>
      <c r="H9165">
        <v>3272.4</v>
      </c>
      <c r="I9165">
        <v>139673.73000000001</v>
      </c>
      <c r="K9165">
        <v>0.53700000000000003</v>
      </c>
      <c r="L9165">
        <v>1.1000000000000001E-3</v>
      </c>
      <c r="M9165">
        <v>96365.823999999993</v>
      </c>
      <c r="N9165">
        <v>5.9200000000000003E-2</v>
      </c>
      <c r="O9165">
        <v>11.996</v>
      </c>
      <c r="P9165">
        <v>1.5800000000000002E-2</v>
      </c>
      <c r="Q9165">
        <v>1620814.953</v>
      </c>
      <c r="R9165" t="s">
        <v>34</v>
      </c>
      <c r="S9165" t="s">
        <v>38</v>
      </c>
      <c r="T9165" t="s">
        <v>28</v>
      </c>
      <c r="V9165" t="s">
        <v>211</v>
      </c>
      <c r="Y9165" t="s">
        <v>135</v>
      </c>
    </row>
    <row r="9166" spans="1:25" x14ac:dyDescent="0.45">
      <c r="A9166" t="s">
        <v>133</v>
      </c>
      <c r="B9166" t="s">
        <v>735</v>
      </c>
      <c r="C9166">
        <v>55031</v>
      </c>
      <c r="D9166" t="s">
        <v>737</v>
      </c>
      <c r="F9166">
        <v>2020</v>
      </c>
      <c r="G9166">
        <v>5020</v>
      </c>
      <c r="H9166">
        <v>4992.8900000000003</v>
      </c>
      <c r="I9166">
        <v>209266.66</v>
      </c>
      <c r="K9166">
        <v>0.83</v>
      </c>
      <c r="L9166">
        <v>1E-3</v>
      </c>
      <c r="M9166">
        <v>158969.37899999999</v>
      </c>
      <c r="N9166">
        <v>5.91E-2</v>
      </c>
      <c r="O9166">
        <v>18.271000000000001</v>
      </c>
      <c r="P9166">
        <v>1.41E-2</v>
      </c>
      <c r="Q9166">
        <v>2674569.4780000001</v>
      </c>
      <c r="R9166" t="s">
        <v>34</v>
      </c>
      <c r="S9166" t="s">
        <v>38</v>
      </c>
      <c r="T9166" t="s">
        <v>28</v>
      </c>
      <c r="V9166" t="s">
        <v>211</v>
      </c>
      <c r="Y9166" t="s">
        <v>135</v>
      </c>
    </row>
    <row r="9167" spans="1:25" x14ac:dyDescent="0.45">
      <c r="A9167" t="s">
        <v>133</v>
      </c>
      <c r="B9167" t="s">
        <v>735</v>
      </c>
      <c r="C9167">
        <v>55031</v>
      </c>
      <c r="D9167" t="s">
        <v>737</v>
      </c>
      <c r="F9167">
        <v>2021</v>
      </c>
      <c r="G9167">
        <v>3129</v>
      </c>
      <c r="H9167">
        <v>3079.55</v>
      </c>
      <c r="I9167">
        <v>126183.5</v>
      </c>
      <c r="K9167">
        <v>0.52100000000000002</v>
      </c>
      <c r="L9167">
        <v>1.1000000000000001E-3</v>
      </c>
      <c r="M9167">
        <v>97545.862999999998</v>
      </c>
      <c r="N9167">
        <v>5.91E-2</v>
      </c>
      <c r="O9167">
        <v>11.952999999999999</v>
      </c>
      <c r="P9167">
        <v>1.6299999999999999E-2</v>
      </c>
      <c r="Q9167">
        <v>1640990.703</v>
      </c>
      <c r="R9167" t="s">
        <v>34</v>
      </c>
      <c r="S9167" t="s">
        <v>38</v>
      </c>
      <c r="T9167" t="s">
        <v>28</v>
      </c>
      <c r="V9167" t="s">
        <v>211</v>
      </c>
      <c r="Y9167" t="s">
        <v>135</v>
      </c>
    </row>
    <row r="9168" spans="1:25" x14ac:dyDescent="0.45">
      <c r="A9168" t="s">
        <v>133</v>
      </c>
      <c r="B9168" t="s">
        <v>735</v>
      </c>
      <c r="C9168">
        <v>55031</v>
      </c>
      <c r="D9168" t="s">
        <v>737</v>
      </c>
      <c r="F9168">
        <v>2022</v>
      </c>
      <c r="G9168">
        <v>5921</v>
      </c>
      <c r="H9168">
        <v>5893.1</v>
      </c>
      <c r="I9168">
        <v>248655.83</v>
      </c>
      <c r="K9168">
        <v>3.4649999999999999</v>
      </c>
      <c r="L9168">
        <v>2.5999999999999999E-3</v>
      </c>
      <c r="M9168">
        <v>192632.37400000001</v>
      </c>
      <c r="N9168">
        <v>5.9799999999999999E-2</v>
      </c>
      <c r="O9168">
        <v>27.765999999999998</v>
      </c>
      <c r="P9168">
        <v>1.84E-2</v>
      </c>
      <c r="Q9168">
        <v>3204937.3470000001</v>
      </c>
      <c r="R9168" t="s">
        <v>34</v>
      </c>
      <c r="S9168" t="s">
        <v>38</v>
      </c>
      <c r="T9168" t="s">
        <v>28</v>
      </c>
      <c r="V9168" t="s">
        <v>211</v>
      </c>
      <c r="Y9168" t="s">
        <v>135</v>
      </c>
    </row>
    <row r="9169" spans="1:25" x14ac:dyDescent="0.45">
      <c r="A9169" t="s">
        <v>133</v>
      </c>
      <c r="B9169" t="s">
        <v>735</v>
      </c>
      <c r="C9169">
        <v>55031</v>
      </c>
      <c r="D9169" t="s">
        <v>737</v>
      </c>
      <c r="F9169">
        <v>2023</v>
      </c>
      <c r="G9169">
        <v>1033</v>
      </c>
      <c r="H9169">
        <v>1027.3599999999999</v>
      </c>
      <c r="I9169">
        <v>40913.93</v>
      </c>
      <c r="K9169">
        <v>0.216</v>
      </c>
      <c r="L9169">
        <v>1.2999999999999999E-3</v>
      </c>
      <c r="M9169">
        <v>29981.891</v>
      </c>
      <c r="N9169">
        <v>5.9299999999999999E-2</v>
      </c>
      <c r="O9169">
        <v>3.7210000000000001</v>
      </c>
      <c r="P9169">
        <v>1.6799999999999999E-2</v>
      </c>
      <c r="Q9169">
        <v>503529.76199999999</v>
      </c>
      <c r="R9169" t="s">
        <v>34</v>
      </c>
      <c r="S9169" t="s">
        <v>38</v>
      </c>
      <c r="T9169" t="s">
        <v>28</v>
      </c>
      <c r="V9169" t="s">
        <v>211</v>
      </c>
      <c r="Y9169" t="s">
        <v>99</v>
      </c>
    </row>
    <row r="9170" spans="1:25" x14ac:dyDescent="0.45">
      <c r="A9170" t="s">
        <v>133</v>
      </c>
      <c r="B9170" t="s">
        <v>735</v>
      </c>
      <c r="C9170">
        <v>55031</v>
      </c>
      <c r="D9170" t="s">
        <v>738</v>
      </c>
      <c r="F9170">
        <v>2009</v>
      </c>
      <c r="G9170">
        <v>4627</v>
      </c>
      <c r="H9170">
        <v>4604.53</v>
      </c>
      <c r="I9170">
        <v>210167.47</v>
      </c>
      <c r="K9170">
        <v>0.73499999999999999</v>
      </c>
      <c r="L9170">
        <v>1E-3</v>
      </c>
      <c r="M9170">
        <v>145624.55300000001</v>
      </c>
      <c r="N9170">
        <v>5.91E-2</v>
      </c>
      <c r="O9170">
        <v>17.780999999999999</v>
      </c>
      <c r="P9170">
        <v>1.4800000000000001E-2</v>
      </c>
      <c r="Q9170">
        <v>2450421.5490000001</v>
      </c>
      <c r="R9170" t="s">
        <v>34</v>
      </c>
      <c r="S9170" t="s">
        <v>38</v>
      </c>
      <c r="T9170" t="s">
        <v>28</v>
      </c>
      <c r="V9170" t="s">
        <v>211</v>
      </c>
      <c r="Y9170" t="s">
        <v>135</v>
      </c>
    </row>
    <row r="9171" spans="1:25" x14ac:dyDescent="0.45">
      <c r="A9171" t="s">
        <v>133</v>
      </c>
      <c r="B9171" t="s">
        <v>735</v>
      </c>
      <c r="C9171">
        <v>55031</v>
      </c>
      <c r="D9171" t="s">
        <v>738</v>
      </c>
      <c r="F9171">
        <v>2010</v>
      </c>
      <c r="G9171">
        <v>5627</v>
      </c>
      <c r="H9171">
        <v>5592.46</v>
      </c>
      <c r="I9171">
        <v>253878.2</v>
      </c>
      <c r="K9171">
        <v>0.873</v>
      </c>
      <c r="L9171">
        <v>1E-3</v>
      </c>
      <c r="M9171">
        <v>172825.283</v>
      </c>
      <c r="N9171">
        <v>5.91E-2</v>
      </c>
      <c r="O9171">
        <v>20.681999999999999</v>
      </c>
      <c r="P9171">
        <v>1.47E-2</v>
      </c>
      <c r="Q9171">
        <v>2908194.6430000002</v>
      </c>
      <c r="R9171" t="s">
        <v>34</v>
      </c>
      <c r="S9171" t="s">
        <v>38</v>
      </c>
      <c r="T9171" t="s">
        <v>28</v>
      </c>
      <c r="V9171" t="s">
        <v>211</v>
      </c>
      <c r="Y9171" t="s">
        <v>135</v>
      </c>
    </row>
    <row r="9172" spans="1:25" x14ac:dyDescent="0.45">
      <c r="A9172" t="s">
        <v>133</v>
      </c>
      <c r="B9172" t="s">
        <v>735</v>
      </c>
      <c r="C9172">
        <v>55031</v>
      </c>
      <c r="D9172" t="s">
        <v>738</v>
      </c>
      <c r="F9172">
        <v>2011</v>
      </c>
      <c r="G9172">
        <v>4741</v>
      </c>
      <c r="H9172">
        <v>4689.47</v>
      </c>
      <c r="I9172">
        <v>209838.88</v>
      </c>
      <c r="K9172">
        <v>0.83</v>
      </c>
      <c r="L9172">
        <v>1.1999999999999999E-3</v>
      </c>
      <c r="M9172">
        <v>142412.326</v>
      </c>
      <c r="N9172">
        <v>5.9200000000000003E-2</v>
      </c>
      <c r="O9172">
        <v>16.100000000000001</v>
      </c>
      <c r="P9172">
        <v>1.46E-2</v>
      </c>
      <c r="Q9172">
        <v>2394793.0150000001</v>
      </c>
      <c r="R9172" t="s">
        <v>34</v>
      </c>
      <c r="S9172" t="s">
        <v>38</v>
      </c>
      <c r="T9172" t="s">
        <v>28</v>
      </c>
      <c r="V9172" t="s">
        <v>211</v>
      </c>
      <c r="Y9172" t="s">
        <v>135</v>
      </c>
    </row>
    <row r="9173" spans="1:25" x14ac:dyDescent="0.45">
      <c r="A9173" t="s">
        <v>133</v>
      </c>
      <c r="B9173" t="s">
        <v>735</v>
      </c>
      <c r="C9173">
        <v>55031</v>
      </c>
      <c r="D9173" t="s">
        <v>738</v>
      </c>
      <c r="F9173">
        <v>2012</v>
      </c>
      <c r="G9173">
        <v>4137</v>
      </c>
      <c r="H9173">
        <v>4107.09</v>
      </c>
      <c r="I9173">
        <v>173951.06</v>
      </c>
      <c r="K9173">
        <v>0.64300000000000002</v>
      </c>
      <c r="L9173">
        <v>1E-3</v>
      </c>
      <c r="M9173">
        <v>125263.23699999999</v>
      </c>
      <c r="N9173">
        <v>5.9200000000000003E-2</v>
      </c>
      <c r="O9173">
        <v>15.282</v>
      </c>
      <c r="P9173">
        <v>1.5299999999999999E-2</v>
      </c>
      <c r="Q9173">
        <v>2107630.1060000001</v>
      </c>
      <c r="R9173" t="s">
        <v>34</v>
      </c>
      <c r="S9173" t="s">
        <v>38</v>
      </c>
      <c r="T9173" t="s">
        <v>28</v>
      </c>
      <c r="V9173" t="s">
        <v>211</v>
      </c>
      <c r="Y9173" t="s">
        <v>135</v>
      </c>
    </row>
    <row r="9174" spans="1:25" x14ac:dyDescent="0.45">
      <c r="A9174" t="s">
        <v>133</v>
      </c>
      <c r="B9174" t="s">
        <v>735</v>
      </c>
      <c r="C9174">
        <v>55031</v>
      </c>
      <c r="D9174" t="s">
        <v>738</v>
      </c>
      <c r="F9174">
        <v>2013</v>
      </c>
      <c r="G9174">
        <v>3559</v>
      </c>
      <c r="H9174">
        <v>3529.3</v>
      </c>
      <c r="I9174">
        <v>146687.22</v>
      </c>
      <c r="K9174">
        <v>0.56699999999999995</v>
      </c>
      <c r="L9174">
        <v>1E-3</v>
      </c>
      <c r="M9174">
        <v>112333.465</v>
      </c>
      <c r="N9174">
        <v>5.91E-2</v>
      </c>
      <c r="O9174">
        <v>13.612</v>
      </c>
      <c r="P9174">
        <v>1.5299999999999999E-2</v>
      </c>
      <c r="Q9174">
        <v>1890176.78</v>
      </c>
      <c r="R9174" t="s">
        <v>34</v>
      </c>
      <c r="S9174" t="s">
        <v>38</v>
      </c>
      <c r="T9174" t="s">
        <v>28</v>
      </c>
      <c r="V9174" t="s">
        <v>211</v>
      </c>
      <c r="Y9174" t="s">
        <v>135</v>
      </c>
    </row>
    <row r="9175" spans="1:25" x14ac:dyDescent="0.45">
      <c r="A9175" t="s">
        <v>133</v>
      </c>
      <c r="B9175" t="s">
        <v>735</v>
      </c>
      <c r="C9175">
        <v>55031</v>
      </c>
      <c r="D9175" t="s">
        <v>738</v>
      </c>
      <c r="F9175">
        <v>2014</v>
      </c>
      <c r="G9175">
        <v>4747</v>
      </c>
      <c r="H9175">
        <v>4713.79</v>
      </c>
      <c r="I9175">
        <v>194764.06</v>
      </c>
      <c r="K9175">
        <v>0.75900000000000001</v>
      </c>
      <c r="L9175">
        <v>1E-3</v>
      </c>
      <c r="M9175">
        <v>147671.01</v>
      </c>
      <c r="N9175">
        <v>5.9200000000000003E-2</v>
      </c>
      <c r="O9175">
        <v>18.584</v>
      </c>
      <c r="P9175">
        <v>1.5599999999999999E-2</v>
      </c>
      <c r="Q9175">
        <v>2483728.5970000001</v>
      </c>
      <c r="R9175" t="s">
        <v>34</v>
      </c>
      <c r="S9175" t="s">
        <v>38</v>
      </c>
      <c r="T9175" t="s">
        <v>28</v>
      </c>
      <c r="V9175" t="s">
        <v>211</v>
      </c>
      <c r="Y9175" t="s">
        <v>135</v>
      </c>
    </row>
    <row r="9176" spans="1:25" x14ac:dyDescent="0.45">
      <c r="A9176" t="s">
        <v>133</v>
      </c>
      <c r="B9176" t="s">
        <v>735</v>
      </c>
      <c r="C9176">
        <v>55031</v>
      </c>
      <c r="D9176" t="s">
        <v>738</v>
      </c>
      <c r="F9176">
        <v>2015</v>
      </c>
      <c r="G9176">
        <v>2726</v>
      </c>
      <c r="H9176">
        <v>2660.03</v>
      </c>
      <c r="I9176">
        <v>111842.87</v>
      </c>
      <c r="K9176">
        <v>3.484</v>
      </c>
      <c r="L9176">
        <v>4.4999999999999997E-3</v>
      </c>
      <c r="M9176">
        <v>86610.883000000002</v>
      </c>
      <c r="N9176">
        <v>6.0699999999999997E-2</v>
      </c>
      <c r="O9176">
        <v>17.934999999999999</v>
      </c>
      <c r="P9176">
        <v>2.6499999999999999E-2</v>
      </c>
      <c r="Q9176">
        <v>1413004.02</v>
      </c>
      <c r="R9176" t="s">
        <v>34</v>
      </c>
      <c r="S9176" t="s">
        <v>38</v>
      </c>
      <c r="T9176" t="s">
        <v>28</v>
      </c>
      <c r="V9176" t="s">
        <v>211</v>
      </c>
      <c r="Y9176" t="s">
        <v>135</v>
      </c>
    </row>
    <row r="9177" spans="1:25" x14ac:dyDescent="0.45">
      <c r="A9177" t="s">
        <v>133</v>
      </c>
      <c r="B9177" t="s">
        <v>735</v>
      </c>
      <c r="C9177">
        <v>55031</v>
      </c>
      <c r="D9177" t="s">
        <v>738</v>
      </c>
      <c r="F9177">
        <v>2016</v>
      </c>
      <c r="G9177">
        <v>2277</v>
      </c>
      <c r="H9177">
        <v>2153.44</v>
      </c>
      <c r="I9177">
        <v>89335.61</v>
      </c>
      <c r="K9177">
        <v>0.33200000000000002</v>
      </c>
      <c r="L9177">
        <v>1.1000000000000001E-3</v>
      </c>
      <c r="M9177">
        <v>59621.241999999998</v>
      </c>
      <c r="N9177">
        <v>5.9200000000000003E-2</v>
      </c>
      <c r="O9177">
        <v>8.6370000000000005</v>
      </c>
      <c r="P9177">
        <v>2.1700000000000001E-2</v>
      </c>
      <c r="Q9177">
        <v>1002775.329</v>
      </c>
      <c r="R9177" t="s">
        <v>34</v>
      </c>
      <c r="S9177" t="s">
        <v>38</v>
      </c>
      <c r="T9177" t="s">
        <v>28</v>
      </c>
      <c r="V9177" t="s">
        <v>211</v>
      </c>
      <c r="Y9177" t="s">
        <v>135</v>
      </c>
    </row>
    <row r="9178" spans="1:25" x14ac:dyDescent="0.45">
      <c r="A9178" t="s">
        <v>133</v>
      </c>
      <c r="B9178" t="s">
        <v>735</v>
      </c>
      <c r="C9178">
        <v>55031</v>
      </c>
      <c r="D9178" t="s">
        <v>738</v>
      </c>
      <c r="F9178">
        <v>2017</v>
      </c>
      <c r="G9178">
        <v>2406</v>
      </c>
      <c r="H9178">
        <v>2280.66</v>
      </c>
      <c r="I9178">
        <v>90754.5</v>
      </c>
      <c r="K9178">
        <v>0.36799999999999999</v>
      </c>
      <c r="L9178">
        <v>1.1999999999999999E-3</v>
      </c>
      <c r="M9178">
        <v>60895.593999999997</v>
      </c>
      <c r="N9178">
        <v>5.9299999999999999E-2</v>
      </c>
      <c r="O9178">
        <v>9.7550000000000008</v>
      </c>
      <c r="P9178">
        <v>2.4500000000000001E-2</v>
      </c>
      <c r="Q9178">
        <v>1023730.515</v>
      </c>
      <c r="R9178" t="s">
        <v>34</v>
      </c>
      <c r="S9178" t="s">
        <v>38</v>
      </c>
      <c r="T9178" t="s">
        <v>28</v>
      </c>
      <c r="V9178" t="s">
        <v>211</v>
      </c>
      <c r="Y9178" t="s">
        <v>135</v>
      </c>
    </row>
    <row r="9179" spans="1:25" x14ac:dyDescent="0.45">
      <c r="A9179" t="s">
        <v>133</v>
      </c>
      <c r="B9179" t="s">
        <v>735</v>
      </c>
      <c r="C9179">
        <v>55031</v>
      </c>
      <c r="D9179" t="s">
        <v>738</v>
      </c>
      <c r="F9179">
        <v>2018</v>
      </c>
      <c r="G9179">
        <v>5122</v>
      </c>
      <c r="H9179">
        <v>5047.07</v>
      </c>
      <c r="I9179">
        <v>209365.77</v>
      </c>
      <c r="K9179">
        <v>0.75700000000000001</v>
      </c>
      <c r="L9179">
        <v>1E-3</v>
      </c>
      <c r="M9179">
        <v>144061.375</v>
      </c>
      <c r="N9179">
        <v>5.9200000000000003E-2</v>
      </c>
      <c r="O9179">
        <v>22.931999999999999</v>
      </c>
      <c r="P9179">
        <v>2.06E-2</v>
      </c>
      <c r="Q9179">
        <v>2423697.48</v>
      </c>
      <c r="R9179" t="s">
        <v>34</v>
      </c>
      <c r="S9179" t="s">
        <v>38</v>
      </c>
      <c r="T9179" t="s">
        <v>28</v>
      </c>
      <c r="V9179" t="s">
        <v>211</v>
      </c>
      <c r="Y9179" t="s">
        <v>135</v>
      </c>
    </row>
    <row r="9180" spans="1:25" x14ac:dyDescent="0.45">
      <c r="A9180" t="s">
        <v>133</v>
      </c>
      <c r="B9180" t="s">
        <v>735</v>
      </c>
      <c r="C9180">
        <v>55031</v>
      </c>
      <c r="D9180" t="s">
        <v>738</v>
      </c>
      <c r="F9180">
        <v>2019</v>
      </c>
      <c r="G9180">
        <v>1285</v>
      </c>
      <c r="H9180">
        <v>1250.3900000000001</v>
      </c>
      <c r="I9180">
        <v>51552.03</v>
      </c>
      <c r="K9180">
        <v>0.214</v>
      </c>
      <c r="L9180">
        <v>1.1000000000000001E-3</v>
      </c>
      <c r="M9180">
        <v>36103.26</v>
      </c>
      <c r="N9180">
        <v>5.9200000000000003E-2</v>
      </c>
      <c r="O9180">
        <v>5.4619999999999997</v>
      </c>
      <c r="P9180">
        <v>2.1000000000000001E-2</v>
      </c>
      <c r="Q9180">
        <v>607034.85600000003</v>
      </c>
      <c r="R9180" t="s">
        <v>34</v>
      </c>
      <c r="S9180" t="s">
        <v>38</v>
      </c>
      <c r="T9180" t="s">
        <v>28</v>
      </c>
      <c r="V9180" t="s">
        <v>211</v>
      </c>
      <c r="Y9180" t="s">
        <v>135</v>
      </c>
    </row>
    <row r="9181" spans="1:25" x14ac:dyDescent="0.45">
      <c r="A9181" t="s">
        <v>133</v>
      </c>
      <c r="B9181" t="s">
        <v>735</v>
      </c>
      <c r="C9181">
        <v>55031</v>
      </c>
      <c r="D9181" t="s">
        <v>738</v>
      </c>
      <c r="F9181">
        <v>2020</v>
      </c>
      <c r="G9181">
        <v>696</v>
      </c>
      <c r="H9181">
        <v>670.46</v>
      </c>
      <c r="I9181">
        <v>26855.51</v>
      </c>
      <c r="K9181">
        <v>0.19</v>
      </c>
      <c r="L9181">
        <v>1.6999999999999999E-3</v>
      </c>
      <c r="M9181">
        <v>19926.659</v>
      </c>
      <c r="N9181">
        <v>5.9400000000000001E-2</v>
      </c>
      <c r="O9181">
        <v>2.6949999999999998</v>
      </c>
      <c r="P9181">
        <v>2.23E-2</v>
      </c>
      <c r="Q9181">
        <v>333994.02399999998</v>
      </c>
      <c r="R9181" t="s">
        <v>34</v>
      </c>
      <c r="S9181" t="s">
        <v>38</v>
      </c>
      <c r="T9181" t="s">
        <v>28</v>
      </c>
      <c r="V9181" t="s">
        <v>211</v>
      </c>
      <c r="Y9181" t="s">
        <v>135</v>
      </c>
    </row>
    <row r="9182" spans="1:25" x14ac:dyDescent="0.45">
      <c r="A9182" t="s">
        <v>133</v>
      </c>
      <c r="B9182" t="s">
        <v>735</v>
      </c>
      <c r="C9182">
        <v>55031</v>
      </c>
      <c r="D9182" t="s">
        <v>738</v>
      </c>
      <c r="F9182">
        <v>2021</v>
      </c>
      <c r="G9182">
        <v>477</v>
      </c>
      <c r="H9182">
        <v>456.24</v>
      </c>
      <c r="I9182">
        <v>17903.07</v>
      </c>
      <c r="K9182">
        <v>0.21299999999999999</v>
      </c>
      <c r="L9182">
        <v>2.3E-3</v>
      </c>
      <c r="M9182">
        <v>13400.782999999999</v>
      </c>
      <c r="N9182">
        <v>5.9700000000000003E-2</v>
      </c>
      <c r="O9182">
        <v>2.2959999999999998</v>
      </c>
      <c r="P9182">
        <v>2.9499999999999998E-2</v>
      </c>
      <c r="Q9182">
        <v>223359.652</v>
      </c>
      <c r="R9182" t="s">
        <v>34</v>
      </c>
      <c r="S9182" t="s">
        <v>38</v>
      </c>
      <c r="T9182" t="s">
        <v>28</v>
      </c>
      <c r="V9182" t="s">
        <v>211</v>
      </c>
      <c r="Y9182" t="s">
        <v>135</v>
      </c>
    </row>
    <row r="9183" spans="1:25" x14ac:dyDescent="0.45">
      <c r="A9183" t="s">
        <v>133</v>
      </c>
      <c r="B9183" t="s">
        <v>735</v>
      </c>
      <c r="C9183">
        <v>55031</v>
      </c>
      <c r="D9183" t="s">
        <v>738</v>
      </c>
      <c r="F9183">
        <v>2022</v>
      </c>
      <c r="G9183">
        <v>748</v>
      </c>
      <c r="H9183">
        <v>722.53</v>
      </c>
      <c r="I9183">
        <v>30607.360000000001</v>
      </c>
      <c r="K9183">
        <v>0.223</v>
      </c>
      <c r="L9183">
        <v>1.6999999999999999E-3</v>
      </c>
      <c r="M9183">
        <v>22652.699000000001</v>
      </c>
      <c r="N9183">
        <v>5.9400000000000001E-2</v>
      </c>
      <c r="O9183">
        <v>3.899</v>
      </c>
      <c r="P9183">
        <v>3.1E-2</v>
      </c>
      <c r="Q9183">
        <v>379600.05800000002</v>
      </c>
      <c r="R9183" t="s">
        <v>34</v>
      </c>
      <c r="S9183" t="s">
        <v>38</v>
      </c>
      <c r="T9183" t="s">
        <v>28</v>
      </c>
      <c r="V9183" t="s">
        <v>211</v>
      </c>
      <c r="Y9183" t="s">
        <v>135</v>
      </c>
    </row>
    <row r="9184" spans="1:25" x14ac:dyDescent="0.45">
      <c r="A9184" t="s">
        <v>133</v>
      </c>
      <c r="B9184" t="s">
        <v>735</v>
      </c>
      <c r="C9184">
        <v>55031</v>
      </c>
      <c r="D9184" t="s">
        <v>738</v>
      </c>
      <c r="F9184">
        <v>2023</v>
      </c>
      <c r="G9184">
        <v>761</v>
      </c>
      <c r="H9184">
        <v>756.87</v>
      </c>
      <c r="I9184">
        <v>31994.77</v>
      </c>
      <c r="K9184">
        <v>0.11899999999999999</v>
      </c>
      <c r="L9184">
        <v>1E-3</v>
      </c>
      <c r="M9184">
        <v>23478.108</v>
      </c>
      <c r="N9184">
        <v>5.91E-2</v>
      </c>
      <c r="O9184">
        <v>3.3250000000000002</v>
      </c>
      <c r="P9184">
        <v>1.83E-2</v>
      </c>
      <c r="Q9184">
        <v>395051.245</v>
      </c>
      <c r="R9184" t="s">
        <v>34</v>
      </c>
      <c r="S9184" t="s">
        <v>38</v>
      </c>
      <c r="T9184" t="s">
        <v>28</v>
      </c>
      <c r="V9184" t="s">
        <v>211</v>
      </c>
      <c r="Y9184" t="s">
        <v>99</v>
      </c>
    </row>
    <row r="9185" spans="1:25" x14ac:dyDescent="0.45">
      <c r="A9185" t="s">
        <v>203</v>
      </c>
      <c r="B9185" t="s">
        <v>739</v>
      </c>
      <c r="C9185">
        <v>55041</v>
      </c>
      <c r="D9185">
        <v>1</v>
      </c>
      <c r="F9185">
        <v>2009</v>
      </c>
      <c r="G9185">
        <v>3313</v>
      </c>
      <c r="H9185">
        <v>3269.58</v>
      </c>
      <c r="I9185">
        <v>727893.95</v>
      </c>
      <c r="K9185">
        <v>1.5660000000000001</v>
      </c>
      <c r="L9185">
        <v>1E-3</v>
      </c>
      <c r="M9185">
        <v>310171.929</v>
      </c>
      <c r="N9185">
        <v>5.8999999999999997E-2</v>
      </c>
      <c r="O9185">
        <v>29.699000000000002</v>
      </c>
      <c r="P9185">
        <v>1.8200000000000001E-2</v>
      </c>
      <c r="Q9185">
        <v>5219246.6579999998</v>
      </c>
      <c r="R9185" t="s">
        <v>34</v>
      </c>
      <c r="S9185" t="s">
        <v>38</v>
      </c>
      <c r="T9185" t="s">
        <v>89</v>
      </c>
      <c r="V9185" t="s">
        <v>40</v>
      </c>
      <c r="Y9185" t="s">
        <v>35</v>
      </c>
    </row>
    <row r="9186" spans="1:25" x14ac:dyDescent="0.45">
      <c r="A9186" t="s">
        <v>203</v>
      </c>
      <c r="B9186" t="s">
        <v>739</v>
      </c>
      <c r="C9186">
        <v>55041</v>
      </c>
      <c r="D9186">
        <v>1</v>
      </c>
      <c r="F9186">
        <v>2010</v>
      </c>
      <c r="G9186">
        <v>4675</v>
      </c>
      <c r="H9186">
        <v>4631.5600000000004</v>
      </c>
      <c r="I9186">
        <v>1028318.94</v>
      </c>
      <c r="K9186">
        <v>2.2149999999999999</v>
      </c>
      <c r="L9186">
        <v>1E-3</v>
      </c>
      <c r="M9186">
        <v>438745.71799999999</v>
      </c>
      <c r="N9186">
        <v>5.8999999999999997E-2</v>
      </c>
      <c r="O9186">
        <v>39.18</v>
      </c>
      <c r="P9186">
        <v>1.47E-2</v>
      </c>
      <c r="Q9186">
        <v>7382788.8660000004</v>
      </c>
      <c r="R9186" t="s">
        <v>34</v>
      </c>
      <c r="S9186" t="s">
        <v>38</v>
      </c>
      <c r="T9186" t="s">
        <v>89</v>
      </c>
      <c r="V9186" t="s">
        <v>40</v>
      </c>
      <c r="Y9186" t="s">
        <v>35</v>
      </c>
    </row>
    <row r="9187" spans="1:25" x14ac:dyDescent="0.45">
      <c r="A9187" t="s">
        <v>203</v>
      </c>
      <c r="B9187" t="s">
        <v>739</v>
      </c>
      <c r="C9187">
        <v>55041</v>
      </c>
      <c r="D9187">
        <v>1</v>
      </c>
      <c r="F9187">
        <v>2011</v>
      </c>
      <c r="G9187">
        <v>5038</v>
      </c>
      <c r="H9187">
        <v>4982.1499999999996</v>
      </c>
      <c r="I9187">
        <v>1087918.71</v>
      </c>
      <c r="K9187">
        <v>2.3540000000000001</v>
      </c>
      <c r="L9187">
        <v>1E-3</v>
      </c>
      <c r="M9187">
        <v>465074.01400000002</v>
      </c>
      <c r="N9187">
        <v>5.8999999999999997E-2</v>
      </c>
      <c r="O9187">
        <v>40.183</v>
      </c>
      <c r="P9187">
        <v>1.5599999999999999E-2</v>
      </c>
      <c r="Q9187">
        <v>7825747.9649999999</v>
      </c>
      <c r="R9187" t="s">
        <v>34</v>
      </c>
      <c r="S9187" t="s">
        <v>38</v>
      </c>
      <c r="T9187" t="s">
        <v>89</v>
      </c>
      <c r="V9187" t="s">
        <v>40</v>
      </c>
      <c r="Y9187" t="s">
        <v>35</v>
      </c>
    </row>
    <row r="9188" spans="1:25" x14ac:dyDescent="0.45">
      <c r="A9188" t="s">
        <v>203</v>
      </c>
      <c r="B9188" t="s">
        <v>739</v>
      </c>
      <c r="C9188">
        <v>55041</v>
      </c>
      <c r="D9188">
        <v>1</v>
      </c>
      <c r="F9188">
        <v>2012</v>
      </c>
      <c r="G9188">
        <v>3912</v>
      </c>
      <c r="H9188">
        <v>3797.38</v>
      </c>
      <c r="I9188">
        <v>781950.09</v>
      </c>
      <c r="K9188">
        <v>1.714</v>
      </c>
      <c r="L9188">
        <v>1E-3</v>
      </c>
      <c r="M9188">
        <v>336465.94400000002</v>
      </c>
      <c r="N9188">
        <v>5.8999999999999997E-2</v>
      </c>
      <c r="O9188">
        <v>37.295999999999999</v>
      </c>
      <c r="P9188">
        <v>2.81E-2</v>
      </c>
      <c r="Q9188">
        <v>5661651.4759999998</v>
      </c>
      <c r="R9188" t="s">
        <v>34</v>
      </c>
      <c r="S9188" t="s">
        <v>38</v>
      </c>
      <c r="T9188" t="s">
        <v>89</v>
      </c>
      <c r="V9188" t="s">
        <v>740</v>
      </c>
      <c r="Y9188" t="s">
        <v>35</v>
      </c>
    </row>
    <row r="9189" spans="1:25" x14ac:dyDescent="0.45">
      <c r="A9189" t="s">
        <v>203</v>
      </c>
      <c r="B9189" t="s">
        <v>739</v>
      </c>
      <c r="C9189">
        <v>55041</v>
      </c>
      <c r="D9189">
        <v>1</v>
      </c>
      <c r="F9189">
        <v>2013</v>
      </c>
      <c r="G9189">
        <v>5945</v>
      </c>
      <c r="H9189">
        <v>5895.28</v>
      </c>
      <c r="I9189">
        <v>1146630.78</v>
      </c>
      <c r="K9189">
        <v>2.4820000000000002</v>
      </c>
      <c r="L9189">
        <v>1E-3</v>
      </c>
      <c r="M9189">
        <v>491676.22</v>
      </c>
      <c r="N9189">
        <v>5.8999999999999997E-2</v>
      </c>
      <c r="O9189">
        <v>46.616</v>
      </c>
      <c r="P9189">
        <v>1.61E-2</v>
      </c>
      <c r="Q9189">
        <v>8273387.3090000004</v>
      </c>
      <c r="R9189" t="s">
        <v>34</v>
      </c>
      <c r="T9189" t="s">
        <v>89</v>
      </c>
      <c r="V9189" t="s">
        <v>211</v>
      </c>
      <c r="Y9189" t="s">
        <v>35</v>
      </c>
    </row>
    <row r="9190" spans="1:25" x14ac:dyDescent="0.45">
      <c r="A9190" t="s">
        <v>203</v>
      </c>
      <c r="B9190" t="s">
        <v>739</v>
      </c>
      <c r="C9190">
        <v>55041</v>
      </c>
      <c r="D9190">
        <v>1</v>
      </c>
      <c r="F9190">
        <v>2014</v>
      </c>
      <c r="G9190">
        <v>6474</v>
      </c>
      <c r="H9190">
        <v>6391.73</v>
      </c>
      <c r="I9190">
        <v>1223708.3400000001</v>
      </c>
      <c r="K9190">
        <v>2.6509999999999998</v>
      </c>
      <c r="L9190">
        <v>1E-3</v>
      </c>
      <c r="M9190">
        <v>525079.37100000004</v>
      </c>
      <c r="N9190">
        <v>5.8999999999999997E-2</v>
      </c>
      <c r="O9190">
        <v>51.021999999999998</v>
      </c>
      <c r="P9190">
        <v>1.8599999999999998E-2</v>
      </c>
      <c r="Q9190">
        <v>8835481.3450000007</v>
      </c>
      <c r="R9190" t="s">
        <v>34</v>
      </c>
      <c r="T9190" t="s">
        <v>89</v>
      </c>
      <c r="V9190" t="s">
        <v>211</v>
      </c>
      <c r="Y9190" t="s">
        <v>35</v>
      </c>
    </row>
    <row r="9191" spans="1:25" x14ac:dyDescent="0.45">
      <c r="A9191" t="s">
        <v>203</v>
      </c>
      <c r="B9191" t="s">
        <v>739</v>
      </c>
      <c r="C9191">
        <v>55041</v>
      </c>
      <c r="D9191">
        <v>1</v>
      </c>
      <c r="F9191">
        <v>2015</v>
      </c>
      <c r="G9191">
        <v>6074</v>
      </c>
      <c r="H9191">
        <v>6028.31</v>
      </c>
      <c r="I9191">
        <v>1142222.9099999999</v>
      </c>
      <c r="K9191">
        <v>2.4870000000000001</v>
      </c>
      <c r="L9191">
        <v>1E-3</v>
      </c>
      <c r="M9191">
        <v>492686.712</v>
      </c>
      <c r="N9191">
        <v>5.8999999999999997E-2</v>
      </c>
      <c r="O9191">
        <v>46.69</v>
      </c>
      <c r="P9191">
        <v>1.6799999999999999E-2</v>
      </c>
      <c r="Q9191">
        <v>8290325.0480000004</v>
      </c>
      <c r="R9191" t="s">
        <v>34</v>
      </c>
      <c r="T9191" t="s">
        <v>89</v>
      </c>
      <c r="V9191" t="s">
        <v>211</v>
      </c>
      <c r="Y9191" t="s">
        <v>36</v>
      </c>
    </row>
    <row r="9192" spans="1:25" x14ac:dyDescent="0.45">
      <c r="A9192" t="s">
        <v>203</v>
      </c>
      <c r="B9192" t="s">
        <v>739</v>
      </c>
      <c r="C9192">
        <v>55041</v>
      </c>
      <c r="D9192">
        <v>1</v>
      </c>
      <c r="F9192">
        <v>2016</v>
      </c>
      <c r="G9192">
        <v>4361</v>
      </c>
      <c r="H9192">
        <v>4130.72</v>
      </c>
      <c r="I9192">
        <v>844783.98</v>
      </c>
      <c r="K9192">
        <v>1.8540000000000001</v>
      </c>
      <c r="L9192">
        <v>1E-3</v>
      </c>
      <c r="M9192">
        <v>367337.74099999998</v>
      </c>
      <c r="N9192">
        <v>5.8999999999999997E-2</v>
      </c>
      <c r="O9192">
        <v>49.889000000000003</v>
      </c>
      <c r="P9192">
        <v>4.7100000000000003E-2</v>
      </c>
      <c r="Q9192">
        <v>6181203.7829999998</v>
      </c>
      <c r="R9192" t="s">
        <v>34</v>
      </c>
      <c r="T9192" t="s">
        <v>89</v>
      </c>
      <c r="V9192" t="s">
        <v>211</v>
      </c>
      <c r="Y9192" t="s">
        <v>36</v>
      </c>
    </row>
    <row r="9193" spans="1:25" x14ac:dyDescent="0.45">
      <c r="A9193" t="s">
        <v>203</v>
      </c>
      <c r="B9193" t="s">
        <v>739</v>
      </c>
      <c r="C9193">
        <v>55041</v>
      </c>
      <c r="D9193">
        <v>1</v>
      </c>
      <c r="F9193">
        <v>2017</v>
      </c>
      <c r="G9193">
        <v>2074</v>
      </c>
      <c r="H9193">
        <v>1981.01</v>
      </c>
      <c r="I9193">
        <v>397687.57</v>
      </c>
      <c r="K9193">
        <v>0.88100000000000001</v>
      </c>
      <c r="L9193">
        <v>1E-3</v>
      </c>
      <c r="M9193">
        <v>174527.4</v>
      </c>
      <c r="N9193">
        <v>5.8999999999999997E-2</v>
      </c>
      <c r="O9193">
        <v>70.415999999999997</v>
      </c>
      <c r="P9193">
        <v>9.0200000000000002E-2</v>
      </c>
      <c r="Q9193">
        <v>2936766.9410000001</v>
      </c>
      <c r="R9193" t="s">
        <v>34</v>
      </c>
      <c r="T9193" t="s">
        <v>89</v>
      </c>
      <c r="V9193" t="s">
        <v>211</v>
      </c>
      <c r="Y9193" t="s">
        <v>36</v>
      </c>
    </row>
    <row r="9194" spans="1:25" x14ac:dyDescent="0.45">
      <c r="A9194" t="s">
        <v>203</v>
      </c>
      <c r="B9194" t="s">
        <v>739</v>
      </c>
      <c r="C9194">
        <v>55041</v>
      </c>
      <c r="D9194">
        <v>1</v>
      </c>
      <c r="F9194">
        <v>2018</v>
      </c>
      <c r="G9194">
        <v>3449</v>
      </c>
      <c r="H9194">
        <v>3341.14</v>
      </c>
      <c r="I9194">
        <v>655298.81999999995</v>
      </c>
      <c r="K9194">
        <v>1.4330000000000001</v>
      </c>
      <c r="L9194">
        <v>1E-3</v>
      </c>
      <c r="M9194">
        <v>283921.09600000002</v>
      </c>
      <c r="N9194">
        <v>5.8999999999999997E-2</v>
      </c>
      <c r="O9194">
        <v>47.168999999999997</v>
      </c>
      <c r="P9194">
        <v>3.8300000000000001E-2</v>
      </c>
      <c r="Q9194">
        <v>4777451.7170000002</v>
      </c>
      <c r="R9194" t="s">
        <v>34</v>
      </c>
      <c r="T9194" t="s">
        <v>89</v>
      </c>
      <c r="V9194" t="s">
        <v>211</v>
      </c>
      <c r="Y9194" t="s">
        <v>36</v>
      </c>
    </row>
    <row r="9195" spans="1:25" x14ac:dyDescent="0.45">
      <c r="A9195" t="s">
        <v>203</v>
      </c>
      <c r="B9195" t="s">
        <v>739</v>
      </c>
      <c r="C9195">
        <v>55041</v>
      </c>
      <c r="D9195">
        <v>1</v>
      </c>
      <c r="F9195">
        <v>2019</v>
      </c>
      <c r="G9195">
        <v>1927</v>
      </c>
      <c r="H9195">
        <v>1898.67</v>
      </c>
      <c r="I9195">
        <v>378098.21</v>
      </c>
      <c r="K9195">
        <v>0.81899999999999995</v>
      </c>
      <c r="L9195">
        <v>1E-3</v>
      </c>
      <c r="M9195">
        <v>162271.101</v>
      </c>
      <c r="N9195">
        <v>5.8999999999999997E-2</v>
      </c>
      <c r="O9195">
        <v>17.012</v>
      </c>
      <c r="P9195">
        <v>2.0799999999999999E-2</v>
      </c>
      <c r="Q9195">
        <v>2730559.0780000002</v>
      </c>
      <c r="R9195" t="s">
        <v>34</v>
      </c>
      <c r="T9195" t="s">
        <v>89</v>
      </c>
      <c r="V9195" t="s">
        <v>211</v>
      </c>
      <c r="Y9195" t="s">
        <v>36</v>
      </c>
    </row>
    <row r="9196" spans="1:25" x14ac:dyDescent="0.45">
      <c r="A9196" t="s">
        <v>203</v>
      </c>
      <c r="B9196" t="s">
        <v>739</v>
      </c>
      <c r="C9196">
        <v>55041</v>
      </c>
      <c r="D9196">
        <v>1</v>
      </c>
      <c r="F9196">
        <v>2020</v>
      </c>
      <c r="G9196">
        <v>3104</v>
      </c>
      <c r="H9196">
        <v>3070.59</v>
      </c>
      <c r="I9196">
        <v>633482.68000000005</v>
      </c>
      <c r="K9196">
        <v>1.3580000000000001</v>
      </c>
      <c r="L9196">
        <v>1E-3</v>
      </c>
      <c r="M9196">
        <v>268970.39</v>
      </c>
      <c r="N9196">
        <v>5.8999999999999997E-2</v>
      </c>
      <c r="O9196">
        <v>26.338999999999999</v>
      </c>
      <c r="P9196">
        <v>1.8599999999999998E-2</v>
      </c>
      <c r="Q9196">
        <v>4525904.71</v>
      </c>
      <c r="R9196" t="s">
        <v>34</v>
      </c>
      <c r="T9196" t="s">
        <v>89</v>
      </c>
      <c r="V9196" t="s">
        <v>211</v>
      </c>
      <c r="Y9196" t="s">
        <v>36</v>
      </c>
    </row>
    <row r="9197" spans="1:25" x14ac:dyDescent="0.45">
      <c r="A9197" t="s">
        <v>203</v>
      </c>
      <c r="B9197" t="s">
        <v>739</v>
      </c>
      <c r="C9197">
        <v>55041</v>
      </c>
      <c r="D9197">
        <v>1</v>
      </c>
      <c r="F9197">
        <v>2021</v>
      </c>
      <c r="G9197">
        <v>3967</v>
      </c>
      <c r="H9197">
        <v>3926.63</v>
      </c>
      <c r="I9197">
        <v>799919.83</v>
      </c>
      <c r="K9197">
        <v>1.712</v>
      </c>
      <c r="L9197">
        <v>1E-3</v>
      </c>
      <c r="M9197">
        <v>339062.49599999998</v>
      </c>
      <c r="N9197">
        <v>5.8999999999999997E-2</v>
      </c>
      <c r="O9197">
        <v>32.145000000000003</v>
      </c>
      <c r="P9197">
        <v>1.6E-2</v>
      </c>
      <c r="Q9197">
        <v>5705305.6169999996</v>
      </c>
      <c r="R9197" t="s">
        <v>34</v>
      </c>
      <c r="T9197" t="s">
        <v>89</v>
      </c>
      <c r="V9197" t="s">
        <v>211</v>
      </c>
      <c r="Y9197" t="s">
        <v>36</v>
      </c>
    </row>
    <row r="9198" spans="1:25" x14ac:dyDescent="0.45">
      <c r="A9198" t="s">
        <v>203</v>
      </c>
      <c r="B9198" t="s">
        <v>739</v>
      </c>
      <c r="C9198">
        <v>55041</v>
      </c>
      <c r="D9198">
        <v>1</v>
      </c>
      <c r="F9198">
        <v>2022</v>
      </c>
      <c r="G9198">
        <v>2769</v>
      </c>
      <c r="H9198">
        <v>2731.32</v>
      </c>
      <c r="I9198">
        <v>562921.61</v>
      </c>
      <c r="K9198">
        <v>1.204</v>
      </c>
      <c r="L9198">
        <v>1E-3</v>
      </c>
      <c r="M9198">
        <v>232879.53700000001</v>
      </c>
      <c r="N9198">
        <v>5.8000000000000003E-2</v>
      </c>
      <c r="O9198">
        <v>26.939</v>
      </c>
      <c r="P9198">
        <v>2.5700000000000001E-2</v>
      </c>
      <c r="Q9198">
        <v>4011936.1310000001</v>
      </c>
      <c r="R9198" t="s">
        <v>34</v>
      </c>
      <c r="T9198" t="s">
        <v>89</v>
      </c>
      <c r="V9198" t="s">
        <v>211</v>
      </c>
      <c r="Y9198" t="s">
        <v>36</v>
      </c>
    </row>
    <row r="9199" spans="1:25" x14ac:dyDescent="0.45">
      <c r="A9199" t="s">
        <v>203</v>
      </c>
      <c r="B9199" t="s">
        <v>739</v>
      </c>
      <c r="C9199">
        <v>55041</v>
      </c>
      <c r="D9199">
        <v>1</v>
      </c>
      <c r="F9199">
        <v>2023</v>
      </c>
      <c r="G9199">
        <v>404</v>
      </c>
      <c r="H9199">
        <v>386.12</v>
      </c>
      <c r="I9199">
        <v>71925.67</v>
      </c>
      <c r="K9199">
        <v>0.158</v>
      </c>
      <c r="L9199">
        <v>1E-3</v>
      </c>
      <c r="M9199">
        <v>30541.305</v>
      </c>
      <c r="N9199">
        <v>5.8000000000000003E-2</v>
      </c>
      <c r="O9199">
        <v>5.4669999999999996</v>
      </c>
      <c r="P9199">
        <v>5.3800000000000001E-2</v>
      </c>
      <c r="Q9199">
        <v>526756.68799999997</v>
      </c>
      <c r="R9199" t="s">
        <v>34</v>
      </c>
      <c r="T9199" t="s">
        <v>89</v>
      </c>
      <c r="V9199" t="s">
        <v>211</v>
      </c>
      <c r="Y9199" t="s">
        <v>36</v>
      </c>
    </row>
    <row r="9200" spans="1:25" x14ac:dyDescent="0.45">
      <c r="A9200" t="s">
        <v>203</v>
      </c>
      <c r="B9200" t="s">
        <v>739</v>
      </c>
      <c r="C9200">
        <v>55041</v>
      </c>
      <c r="D9200">
        <v>1</v>
      </c>
      <c r="F9200">
        <v>2024</v>
      </c>
      <c r="G9200">
        <v>338</v>
      </c>
      <c r="H9200">
        <v>325.58999999999997</v>
      </c>
      <c r="I9200">
        <v>65885.63</v>
      </c>
      <c r="K9200">
        <v>0.14199999999999999</v>
      </c>
      <c r="L9200">
        <v>1E-3</v>
      </c>
      <c r="M9200">
        <v>27382.723999999998</v>
      </c>
      <c r="N9200">
        <v>5.8000000000000003E-2</v>
      </c>
      <c r="O9200">
        <v>3.7839999999999998</v>
      </c>
      <c r="P9200">
        <v>3.6999999999999998E-2</v>
      </c>
      <c r="Q9200">
        <v>472586.6</v>
      </c>
      <c r="R9200" t="s">
        <v>34</v>
      </c>
      <c r="T9200" t="s">
        <v>89</v>
      </c>
      <c r="V9200" t="s">
        <v>211</v>
      </c>
      <c r="Y9200" t="s">
        <v>36</v>
      </c>
    </row>
    <row r="9201" spans="1:25" x14ac:dyDescent="0.45">
      <c r="A9201" t="s">
        <v>25</v>
      </c>
      <c r="B9201" t="s">
        <v>741</v>
      </c>
      <c r="C9201">
        <v>55042</v>
      </c>
      <c r="D9201" t="s">
        <v>742</v>
      </c>
      <c r="F9201">
        <v>2009</v>
      </c>
      <c r="G9201">
        <v>6581</v>
      </c>
      <c r="H9201">
        <v>6435.99</v>
      </c>
      <c r="I9201">
        <v>897743.04</v>
      </c>
      <c r="K9201">
        <v>2.9009999999999998</v>
      </c>
      <c r="L9201">
        <v>1E-3</v>
      </c>
      <c r="M9201">
        <v>574722</v>
      </c>
      <c r="N9201">
        <v>5.8999999999999997E-2</v>
      </c>
      <c r="O9201">
        <v>71.602999999999994</v>
      </c>
      <c r="P9201">
        <v>1.5299999999999999E-2</v>
      </c>
      <c r="Q9201">
        <v>9670891.8990000002</v>
      </c>
      <c r="R9201" t="s">
        <v>34</v>
      </c>
      <c r="T9201" t="s">
        <v>89</v>
      </c>
      <c r="V9201" t="s">
        <v>211</v>
      </c>
      <c r="Y9201" t="s">
        <v>35</v>
      </c>
    </row>
    <row r="9202" spans="1:25" x14ac:dyDescent="0.45">
      <c r="A9202" t="s">
        <v>25</v>
      </c>
      <c r="B9202" t="s">
        <v>741</v>
      </c>
      <c r="C9202">
        <v>55042</v>
      </c>
      <c r="D9202" t="s">
        <v>742</v>
      </c>
      <c r="F9202">
        <v>2010</v>
      </c>
      <c r="G9202">
        <v>7364</v>
      </c>
      <c r="H9202">
        <v>7332.33</v>
      </c>
      <c r="I9202">
        <v>1112540.67</v>
      </c>
      <c r="K9202">
        <v>3.5569999999999999</v>
      </c>
      <c r="L9202">
        <v>1E-3</v>
      </c>
      <c r="M9202">
        <v>704644.08700000006</v>
      </c>
      <c r="N9202">
        <v>5.8999999999999997E-2</v>
      </c>
      <c r="O9202">
        <v>88.637</v>
      </c>
      <c r="P9202">
        <v>1.5100000000000001E-2</v>
      </c>
      <c r="Q9202">
        <v>11857073.6</v>
      </c>
      <c r="R9202" t="s">
        <v>34</v>
      </c>
      <c r="T9202" t="s">
        <v>89</v>
      </c>
      <c r="V9202" t="s">
        <v>211</v>
      </c>
      <c r="Y9202" t="s">
        <v>35</v>
      </c>
    </row>
    <row r="9203" spans="1:25" x14ac:dyDescent="0.45">
      <c r="A9203" t="s">
        <v>25</v>
      </c>
      <c r="B9203" t="s">
        <v>741</v>
      </c>
      <c r="C9203">
        <v>55042</v>
      </c>
      <c r="D9203" t="s">
        <v>742</v>
      </c>
      <c r="F9203">
        <v>2011</v>
      </c>
      <c r="G9203">
        <v>6594</v>
      </c>
      <c r="H9203">
        <v>6560.31</v>
      </c>
      <c r="I9203">
        <v>1202815.93</v>
      </c>
      <c r="K9203">
        <v>3.1309999999999998</v>
      </c>
      <c r="L9203">
        <v>1E-3</v>
      </c>
      <c r="M9203">
        <v>620164.027</v>
      </c>
      <c r="N9203">
        <v>5.8999999999999997E-2</v>
      </c>
      <c r="O9203">
        <v>88.527000000000001</v>
      </c>
      <c r="P9203">
        <v>1.7299999999999999E-2</v>
      </c>
      <c r="Q9203">
        <v>10435484.513</v>
      </c>
      <c r="R9203" t="s">
        <v>34</v>
      </c>
      <c r="T9203" t="s">
        <v>89</v>
      </c>
      <c r="V9203" t="s">
        <v>211</v>
      </c>
      <c r="Y9203" t="s">
        <v>35</v>
      </c>
    </row>
    <row r="9204" spans="1:25" x14ac:dyDescent="0.45">
      <c r="A9204" t="s">
        <v>25</v>
      </c>
      <c r="B9204" t="s">
        <v>741</v>
      </c>
      <c r="C9204">
        <v>55042</v>
      </c>
      <c r="D9204" t="s">
        <v>742</v>
      </c>
      <c r="F9204">
        <v>2012</v>
      </c>
      <c r="G9204">
        <v>6435</v>
      </c>
      <c r="H9204">
        <v>6406.4</v>
      </c>
      <c r="I9204">
        <v>1475533.38</v>
      </c>
      <c r="K9204">
        <v>3.1219999999999999</v>
      </c>
      <c r="L9204">
        <v>1E-3</v>
      </c>
      <c r="M9204">
        <v>618326.93900000001</v>
      </c>
      <c r="N9204">
        <v>5.8999999999999997E-2</v>
      </c>
      <c r="O9204">
        <v>89.739000000000004</v>
      </c>
      <c r="P9204">
        <v>1.7600000000000001E-2</v>
      </c>
      <c r="Q9204">
        <v>10404474.521</v>
      </c>
      <c r="R9204" t="s">
        <v>34</v>
      </c>
      <c r="T9204" t="s">
        <v>89</v>
      </c>
      <c r="V9204" t="s">
        <v>211</v>
      </c>
      <c r="Y9204" t="s">
        <v>35</v>
      </c>
    </row>
    <row r="9205" spans="1:25" x14ac:dyDescent="0.45">
      <c r="A9205" t="s">
        <v>25</v>
      </c>
      <c r="B9205" t="s">
        <v>741</v>
      </c>
      <c r="C9205">
        <v>55042</v>
      </c>
      <c r="D9205" t="s">
        <v>742</v>
      </c>
      <c r="F9205">
        <v>2013</v>
      </c>
      <c r="G9205">
        <v>6055</v>
      </c>
      <c r="H9205">
        <v>6015.04</v>
      </c>
      <c r="I9205">
        <v>1384335.13</v>
      </c>
      <c r="K9205">
        <v>2.9350000000000001</v>
      </c>
      <c r="L9205">
        <v>1E-3</v>
      </c>
      <c r="M9205">
        <v>581444.19999999995</v>
      </c>
      <c r="N9205">
        <v>5.8999999999999997E-2</v>
      </c>
      <c r="O9205">
        <v>79.747</v>
      </c>
      <c r="P9205">
        <v>1.67E-2</v>
      </c>
      <c r="Q9205">
        <v>9783915.2070000004</v>
      </c>
      <c r="R9205" t="s">
        <v>34</v>
      </c>
      <c r="T9205" t="s">
        <v>89</v>
      </c>
      <c r="V9205" t="s">
        <v>211</v>
      </c>
      <c r="Y9205" t="s">
        <v>35</v>
      </c>
    </row>
    <row r="9206" spans="1:25" x14ac:dyDescent="0.45">
      <c r="A9206" t="s">
        <v>25</v>
      </c>
      <c r="B9206" t="s">
        <v>741</v>
      </c>
      <c r="C9206">
        <v>55042</v>
      </c>
      <c r="D9206" t="s">
        <v>742</v>
      </c>
      <c r="F9206">
        <v>2014</v>
      </c>
      <c r="G9206">
        <v>5524</v>
      </c>
      <c r="H9206">
        <v>5391.4</v>
      </c>
      <c r="I9206">
        <v>1214232.82</v>
      </c>
      <c r="K9206">
        <v>2.6139999999999999</v>
      </c>
      <c r="L9206">
        <v>1E-3</v>
      </c>
      <c r="M9206">
        <v>517702.598</v>
      </c>
      <c r="N9206">
        <v>5.8999999999999997E-2</v>
      </c>
      <c r="O9206">
        <v>75.489999999999995</v>
      </c>
      <c r="P9206">
        <v>1.8499999999999999E-2</v>
      </c>
      <c r="Q9206">
        <v>8711295.0879999995</v>
      </c>
      <c r="R9206" t="s">
        <v>34</v>
      </c>
      <c r="T9206" t="s">
        <v>89</v>
      </c>
      <c r="V9206" t="s">
        <v>211</v>
      </c>
      <c r="Y9206" t="s">
        <v>35</v>
      </c>
    </row>
    <row r="9207" spans="1:25" x14ac:dyDescent="0.45">
      <c r="A9207" t="s">
        <v>25</v>
      </c>
      <c r="B9207" t="s">
        <v>741</v>
      </c>
      <c r="C9207">
        <v>55042</v>
      </c>
      <c r="D9207" t="s">
        <v>742</v>
      </c>
      <c r="F9207">
        <v>2015</v>
      </c>
      <c r="G9207">
        <v>6918</v>
      </c>
      <c r="H9207">
        <v>6816.44</v>
      </c>
      <c r="I9207">
        <v>1470303.68</v>
      </c>
      <c r="K9207">
        <v>3.38</v>
      </c>
      <c r="L9207">
        <v>1E-3</v>
      </c>
      <c r="M9207">
        <v>669492.26399999997</v>
      </c>
      <c r="N9207">
        <v>5.8999999999999997E-2</v>
      </c>
      <c r="O9207">
        <v>94.608000000000004</v>
      </c>
      <c r="P9207">
        <v>1.7399999999999999E-2</v>
      </c>
      <c r="Q9207">
        <v>11265478.539000001</v>
      </c>
      <c r="R9207" t="s">
        <v>34</v>
      </c>
      <c r="T9207" t="s">
        <v>89</v>
      </c>
      <c r="V9207" t="s">
        <v>211</v>
      </c>
      <c r="Y9207" t="s">
        <v>36</v>
      </c>
    </row>
    <row r="9208" spans="1:25" x14ac:dyDescent="0.45">
      <c r="A9208" t="s">
        <v>25</v>
      </c>
      <c r="B9208" t="s">
        <v>741</v>
      </c>
      <c r="C9208">
        <v>55042</v>
      </c>
      <c r="D9208" t="s">
        <v>742</v>
      </c>
      <c r="F9208">
        <v>2016</v>
      </c>
      <c r="G9208">
        <v>7843</v>
      </c>
      <c r="H9208">
        <v>7804.62</v>
      </c>
      <c r="I9208">
        <v>1681368.05</v>
      </c>
      <c r="K9208">
        <v>3.871</v>
      </c>
      <c r="L9208">
        <v>1E-3</v>
      </c>
      <c r="M9208">
        <v>766737.71499999997</v>
      </c>
      <c r="N9208">
        <v>5.8999999999999997E-2</v>
      </c>
      <c r="O9208">
        <v>105.633</v>
      </c>
      <c r="P9208">
        <v>1.6799999999999999E-2</v>
      </c>
      <c r="Q9208">
        <v>12901776.669</v>
      </c>
      <c r="R9208" t="s">
        <v>34</v>
      </c>
      <c r="T9208" t="s">
        <v>89</v>
      </c>
      <c r="V9208" t="s">
        <v>211</v>
      </c>
      <c r="Y9208" t="s">
        <v>36</v>
      </c>
    </row>
    <row r="9209" spans="1:25" x14ac:dyDescent="0.45">
      <c r="A9209" t="s">
        <v>25</v>
      </c>
      <c r="B9209" t="s">
        <v>741</v>
      </c>
      <c r="C9209">
        <v>55042</v>
      </c>
      <c r="D9209" t="s">
        <v>742</v>
      </c>
      <c r="F9209">
        <v>2017</v>
      </c>
      <c r="G9209">
        <v>5230</v>
      </c>
      <c r="H9209">
        <v>5197.13</v>
      </c>
      <c r="I9209">
        <v>1118088.1499999999</v>
      </c>
      <c r="K9209">
        <v>2.5190000000000001</v>
      </c>
      <c r="L9209">
        <v>1E-3</v>
      </c>
      <c r="M9209">
        <v>499058.94799999997</v>
      </c>
      <c r="N9209">
        <v>5.8999999999999997E-2</v>
      </c>
      <c r="O9209">
        <v>68.543000000000006</v>
      </c>
      <c r="P9209">
        <v>1.6799999999999999E-2</v>
      </c>
      <c r="Q9209">
        <v>8397657.3350000009</v>
      </c>
      <c r="R9209" t="s">
        <v>34</v>
      </c>
      <c r="T9209" t="s">
        <v>89</v>
      </c>
      <c r="V9209" t="s">
        <v>211</v>
      </c>
      <c r="Y9209" t="s">
        <v>36</v>
      </c>
    </row>
    <row r="9210" spans="1:25" x14ac:dyDescent="0.45">
      <c r="A9210" t="s">
        <v>25</v>
      </c>
      <c r="B9210" t="s">
        <v>741</v>
      </c>
      <c r="C9210">
        <v>55042</v>
      </c>
      <c r="D9210" t="s">
        <v>742</v>
      </c>
      <c r="F9210">
        <v>2018</v>
      </c>
      <c r="G9210">
        <v>7668</v>
      </c>
      <c r="H9210">
        <v>7643.89</v>
      </c>
      <c r="I9210">
        <v>1542851.95</v>
      </c>
      <c r="K9210">
        <v>3.843</v>
      </c>
      <c r="L9210">
        <v>1E-3</v>
      </c>
      <c r="M9210">
        <v>761301.83200000005</v>
      </c>
      <c r="N9210">
        <v>5.8999999999999997E-2</v>
      </c>
      <c r="O9210">
        <v>105.065</v>
      </c>
      <c r="P9210">
        <v>1.66E-2</v>
      </c>
      <c r="Q9210">
        <v>12810433.639</v>
      </c>
      <c r="R9210" t="s">
        <v>34</v>
      </c>
      <c r="T9210" t="s">
        <v>89</v>
      </c>
      <c r="V9210" t="s">
        <v>211</v>
      </c>
      <c r="Y9210" t="s">
        <v>36</v>
      </c>
    </row>
    <row r="9211" spans="1:25" x14ac:dyDescent="0.45">
      <c r="A9211" t="s">
        <v>25</v>
      </c>
      <c r="B9211" t="s">
        <v>741</v>
      </c>
      <c r="C9211">
        <v>55042</v>
      </c>
      <c r="D9211" t="s">
        <v>742</v>
      </c>
      <c r="F9211">
        <v>2019</v>
      </c>
      <c r="G9211">
        <v>5477</v>
      </c>
      <c r="H9211">
        <v>5426.92</v>
      </c>
      <c r="I9211">
        <v>1109637.67</v>
      </c>
      <c r="K9211">
        <v>2.597</v>
      </c>
      <c r="L9211">
        <v>1E-3</v>
      </c>
      <c r="M9211">
        <v>514471.78899999999</v>
      </c>
      <c r="N9211">
        <v>5.8999999999999997E-2</v>
      </c>
      <c r="O9211">
        <v>82.676000000000002</v>
      </c>
      <c r="P9211">
        <v>1.9800000000000002E-2</v>
      </c>
      <c r="Q9211">
        <v>8657030.0610000007</v>
      </c>
      <c r="R9211" t="s">
        <v>34</v>
      </c>
      <c r="T9211" t="s">
        <v>89</v>
      </c>
      <c r="V9211" t="s">
        <v>211</v>
      </c>
      <c r="Y9211" t="s">
        <v>36</v>
      </c>
    </row>
    <row r="9212" spans="1:25" x14ac:dyDescent="0.45">
      <c r="A9212" t="s">
        <v>25</v>
      </c>
      <c r="B9212" t="s">
        <v>741</v>
      </c>
      <c r="C9212">
        <v>55042</v>
      </c>
      <c r="D9212" t="s">
        <v>742</v>
      </c>
      <c r="F9212">
        <v>2020</v>
      </c>
      <c r="G9212">
        <v>4391</v>
      </c>
      <c r="H9212">
        <v>4319.8900000000003</v>
      </c>
      <c r="I9212">
        <v>966435.58</v>
      </c>
      <c r="K9212">
        <v>1.9630000000000001</v>
      </c>
      <c r="L9212">
        <v>1E-3</v>
      </c>
      <c r="M9212">
        <v>388886.68400000001</v>
      </c>
      <c r="N9212">
        <v>5.8999999999999997E-2</v>
      </c>
      <c r="O9212">
        <v>63.494999999999997</v>
      </c>
      <c r="P9212">
        <v>2.0500000000000001E-2</v>
      </c>
      <c r="Q9212">
        <v>6543767.5700000003</v>
      </c>
      <c r="R9212" t="s">
        <v>34</v>
      </c>
      <c r="T9212" t="s">
        <v>89</v>
      </c>
      <c r="V9212" t="s">
        <v>211</v>
      </c>
      <c r="Y9212" t="s">
        <v>36</v>
      </c>
    </row>
    <row r="9213" spans="1:25" x14ac:dyDescent="0.45">
      <c r="A9213" t="s">
        <v>25</v>
      </c>
      <c r="B9213" t="s">
        <v>741</v>
      </c>
      <c r="C9213">
        <v>55042</v>
      </c>
      <c r="D9213" t="s">
        <v>742</v>
      </c>
      <c r="F9213">
        <v>2021</v>
      </c>
      <c r="G9213">
        <v>5362</v>
      </c>
      <c r="H9213">
        <v>5324.19</v>
      </c>
      <c r="I9213">
        <v>1164465.76</v>
      </c>
      <c r="K9213">
        <v>2.3809999999999998</v>
      </c>
      <c r="L9213">
        <v>1E-3</v>
      </c>
      <c r="M9213">
        <v>471735.25699999998</v>
      </c>
      <c r="N9213">
        <v>5.8999999999999997E-2</v>
      </c>
      <c r="O9213">
        <v>78.619</v>
      </c>
      <c r="P9213">
        <v>2.0400000000000001E-2</v>
      </c>
      <c r="Q9213">
        <v>7937868.54</v>
      </c>
      <c r="R9213" t="s">
        <v>34</v>
      </c>
      <c r="T9213" t="s">
        <v>89</v>
      </c>
      <c r="V9213" t="s">
        <v>211</v>
      </c>
      <c r="Y9213" t="s">
        <v>36</v>
      </c>
    </row>
    <row r="9214" spans="1:25" x14ac:dyDescent="0.45">
      <c r="A9214" t="s">
        <v>25</v>
      </c>
      <c r="B9214" t="s">
        <v>741</v>
      </c>
      <c r="C9214">
        <v>55042</v>
      </c>
      <c r="D9214" t="s">
        <v>742</v>
      </c>
      <c r="F9214">
        <v>2022</v>
      </c>
      <c r="G9214">
        <v>6035</v>
      </c>
      <c r="H9214">
        <v>5980.16</v>
      </c>
      <c r="I9214">
        <v>1319047.28</v>
      </c>
      <c r="K9214">
        <v>2.7719999999999998</v>
      </c>
      <c r="L9214">
        <v>1E-3</v>
      </c>
      <c r="M9214">
        <v>548991.66</v>
      </c>
      <c r="N9214">
        <v>5.8999999999999997E-2</v>
      </c>
      <c r="O9214">
        <v>90.698999999999998</v>
      </c>
      <c r="P9214">
        <v>2.0500000000000001E-2</v>
      </c>
      <c r="Q9214">
        <v>9237874.6870000008</v>
      </c>
      <c r="R9214" t="s">
        <v>34</v>
      </c>
      <c r="T9214" t="s">
        <v>89</v>
      </c>
      <c r="V9214" t="s">
        <v>211</v>
      </c>
      <c r="Y9214" t="s">
        <v>36</v>
      </c>
    </row>
    <row r="9215" spans="1:25" x14ac:dyDescent="0.45">
      <c r="A9215" t="s">
        <v>25</v>
      </c>
      <c r="B9215" t="s">
        <v>741</v>
      </c>
      <c r="C9215">
        <v>55042</v>
      </c>
      <c r="D9215" t="s">
        <v>742</v>
      </c>
      <c r="F9215">
        <v>2023</v>
      </c>
      <c r="G9215">
        <v>5890</v>
      </c>
      <c r="H9215">
        <v>5853.3</v>
      </c>
      <c r="I9215">
        <v>1338457.6599999999</v>
      </c>
      <c r="K9215">
        <v>2.8109999999999999</v>
      </c>
      <c r="L9215">
        <v>1E-3</v>
      </c>
      <c r="M9215">
        <v>556903.95700000005</v>
      </c>
      <c r="N9215">
        <v>5.8999999999999997E-2</v>
      </c>
      <c r="O9215">
        <v>90.284999999999997</v>
      </c>
      <c r="P9215">
        <v>1.9900000000000001E-2</v>
      </c>
      <c r="Q9215">
        <v>9371045.7420000006</v>
      </c>
      <c r="R9215" t="s">
        <v>34</v>
      </c>
      <c r="T9215" t="s">
        <v>89</v>
      </c>
      <c r="V9215" t="s">
        <v>211</v>
      </c>
      <c r="Y9215" t="s">
        <v>36</v>
      </c>
    </row>
    <row r="9216" spans="1:25" x14ac:dyDescent="0.45">
      <c r="A9216" t="s">
        <v>25</v>
      </c>
      <c r="B9216" t="s">
        <v>741</v>
      </c>
      <c r="C9216">
        <v>55042</v>
      </c>
      <c r="D9216" t="s">
        <v>742</v>
      </c>
      <c r="F9216">
        <v>2024</v>
      </c>
      <c r="G9216">
        <v>2315</v>
      </c>
      <c r="H9216">
        <v>2276.29</v>
      </c>
      <c r="I9216">
        <v>526917.52</v>
      </c>
      <c r="K9216">
        <v>1.115</v>
      </c>
      <c r="L9216">
        <v>1E-3</v>
      </c>
      <c r="M9216">
        <v>220917.48800000001</v>
      </c>
      <c r="N9216">
        <v>5.8999999999999997E-2</v>
      </c>
      <c r="O9216">
        <v>35.856999999999999</v>
      </c>
      <c r="P9216">
        <v>2.1000000000000001E-2</v>
      </c>
      <c r="Q9216">
        <v>3717372.625</v>
      </c>
      <c r="R9216" t="s">
        <v>34</v>
      </c>
      <c r="T9216" t="s">
        <v>89</v>
      </c>
      <c r="V9216" t="s">
        <v>211</v>
      </c>
      <c r="Y9216" t="s">
        <v>36</v>
      </c>
    </row>
    <row r="9217" spans="1:25" x14ac:dyDescent="0.45">
      <c r="A9217" t="s">
        <v>25</v>
      </c>
      <c r="B9217" t="s">
        <v>741</v>
      </c>
      <c r="C9217">
        <v>55042</v>
      </c>
      <c r="D9217" t="s">
        <v>743</v>
      </c>
      <c r="F9217">
        <v>2009</v>
      </c>
      <c r="G9217">
        <v>6406</v>
      </c>
      <c r="H9217">
        <v>6159.43</v>
      </c>
      <c r="I9217">
        <v>863660.63</v>
      </c>
      <c r="K9217">
        <v>2.766</v>
      </c>
      <c r="L9217">
        <v>1E-3</v>
      </c>
      <c r="M9217">
        <v>547867.01599999995</v>
      </c>
      <c r="N9217">
        <v>5.8999999999999997E-2</v>
      </c>
      <c r="O9217">
        <v>74.614999999999995</v>
      </c>
      <c r="P9217">
        <v>1.6799999999999999E-2</v>
      </c>
      <c r="Q9217">
        <v>9218833.0999999996</v>
      </c>
      <c r="R9217" t="s">
        <v>34</v>
      </c>
      <c r="T9217" t="s">
        <v>89</v>
      </c>
      <c r="V9217" t="s">
        <v>211</v>
      </c>
      <c r="Y9217" t="s">
        <v>35</v>
      </c>
    </row>
    <row r="9218" spans="1:25" x14ac:dyDescent="0.45">
      <c r="A9218" t="s">
        <v>25</v>
      </c>
      <c r="B9218" t="s">
        <v>741</v>
      </c>
      <c r="C9218">
        <v>55042</v>
      </c>
      <c r="D9218" t="s">
        <v>743</v>
      </c>
      <c r="F9218">
        <v>2010</v>
      </c>
      <c r="G9218">
        <v>7249</v>
      </c>
      <c r="H9218">
        <v>7216.64</v>
      </c>
      <c r="I9218">
        <v>1089245.8799999999</v>
      </c>
      <c r="K9218">
        <v>3.448</v>
      </c>
      <c r="L9218">
        <v>1E-3</v>
      </c>
      <c r="M9218">
        <v>682900.42200000002</v>
      </c>
      <c r="N9218">
        <v>5.8999999999999997E-2</v>
      </c>
      <c r="O9218">
        <v>87.757000000000005</v>
      </c>
      <c r="P9218">
        <v>1.54E-2</v>
      </c>
      <c r="Q9218">
        <v>11491141.867000001</v>
      </c>
      <c r="R9218" t="s">
        <v>34</v>
      </c>
      <c r="T9218" t="s">
        <v>89</v>
      </c>
      <c r="V9218" t="s">
        <v>211</v>
      </c>
      <c r="Y9218" t="s">
        <v>35</v>
      </c>
    </row>
    <row r="9219" spans="1:25" x14ac:dyDescent="0.45">
      <c r="A9219" t="s">
        <v>25</v>
      </c>
      <c r="B9219" t="s">
        <v>741</v>
      </c>
      <c r="C9219">
        <v>55042</v>
      </c>
      <c r="D9219" t="s">
        <v>743</v>
      </c>
      <c r="F9219">
        <v>2011</v>
      </c>
      <c r="G9219">
        <v>6467</v>
      </c>
      <c r="H9219">
        <v>6448.58</v>
      </c>
      <c r="I9219">
        <v>1072276.27</v>
      </c>
      <c r="K9219">
        <v>3.0169999999999999</v>
      </c>
      <c r="L9219">
        <v>1E-3</v>
      </c>
      <c r="M9219">
        <v>597611.27300000004</v>
      </c>
      <c r="N9219">
        <v>5.8999999999999997E-2</v>
      </c>
      <c r="O9219">
        <v>85.135999999999996</v>
      </c>
      <c r="P9219">
        <v>1.7000000000000001E-2</v>
      </c>
      <c r="Q9219">
        <v>10055906.638</v>
      </c>
      <c r="R9219" t="s">
        <v>34</v>
      </c>
      <c r="T9219" t="s">
        <v>89</v>
      </c>
      <c r="V9219" t="s">
        <v>211</v>
      </c>
      <c r="Y9219" t="s">
        <v>35</v>
      </c>
    </row>
    <row r="9220" spans="1:25" x14ac:dyDescent="0.45">
      <c r="A9220" t="s">
        <v>25</v>
      </c>
      <c r="B9220" t="s">
        <v>741</v>
      </c>
      <c r="C9220">
        <v>55042</v>
      </c>
      <c r="D9220" t="s">
        <v>743</v>
      </c>
      <c r="F9220">
        <v>2012</v>
      </c>
      <c r="G9220">
        <v>6442</v>
      </c>
      <c r="H9220">
        <v>6411.76</v>
      </c>
      <c r="I9220">
        <v>1490233.02</v>
      </c>
      <c r="K9220">
        <v>3.141</v>
      </c>
      <c r="L9220">
        <v>1E-3</v>
      </c>
      <c r="M9220">
        <v>622168.74</v>
      </c>
      <c r="N9220">
        <v>5.8999999999999997E-2</v>
      </c>
      <c r="O9220">
        <v>88.87</v>
      </c>
      <c r="P9220">
        <v>1.7299999999999999E-2</v>
      </c>
      <c r="Q9220">
        <v>10469151.367000001</v>
      </c>
      <c r="R9220" t="s">
        <v>34</v>
      </c>
      <c r="T9220" t="s">
        <v>89</v>
      </c>
      <c r="V9220" t="s">
        <v>211</v>
      </c>
      <c r="Y9220" t="s">
        <v>35</v>
      </c>
    </row>
    <row r="9221" spans="1:25" x14ac:dyDescent="0.45">
      <c r="A9221" t="s">
        <v>25</v>
      </c>
      <c r="B9221" t="s">
        <v>741</v>
      </c>
      <c r="C9221">
        <v>55042</v>
      </c>
      <c r="D9221" t="s">
        <v>743</v>
      </c>
      <c r="F9221">
        <v>2013</v>
      </c>
      <c r="G9221">
        <v>7517</v>
      </c>
      <c r="H9221">
        <v>7486.47</v>
      </c>
      <c r="I9221">
        <v>1706738.7</v>
      </c>
      <c r="K9221">
        <v>3.6339999999999999</v>
      </c>
      <c r="L9221">
        <v>1E-3</v>
      </c>
      <c r="M9221">
        <v>719804.69900000002</v>
      </c>
      <c r="N9221">
        <v>5.8999999999999997E-2</v>
      </c>
      <c r="O9221">
        <v>95.272000000000006</v>
      </c>
      <c r="P9221">
        <v>1.6E-2</v>
      </c>
      <c r="Q9221">
        <v>12112072.596000001</v>
      </c>
      <c r="R9221" t="s">
        <v>34</v>
      </c>
      <c r="T9221" t="s">
        <v>89</v>
      </c>
      <c r="V9221" t="s">
        <v>211</v>
      </c>
      <c r="Y9221" t="s">
        <v>35</v>
      </c>
    </row>
    <row r="9222" spans="1:25" x14ac:dyDescent="0.45">
      <c r="A9222" t="s">
        <v>25</v>
      </c>
      <c r="B9222" t="s">
        <v>741</v>
      </c>
      <c r="C9222">
        <v>55042</v>
      </c>
      <c r="D9222" t="s">
        <v>743</v>
      </c>
      <c r="F9222">
        <v>2014</v>
      </c>
      <c r="G9222">
        <v>6128</v>
      </c>
      <c r="H9222">
        <v>6023.93</v>
      </c>
      <c r="I9222">
        <v>1356316.92</v>
      </c>
      <c r="K9222">
        <v>2.9089999999999998</v>
      </c>
      <c r="L9222">
        <v>1E-3</v>
      </c>
      <c r="M9222">
        <v>576132.94999999995</v>
      </c>
      <c r="N9222">
        <v>5.8999999999999997E-2</v>
      </c>
      <c r="O9222">
        <v>83.909000000000006</v>
      </c>
      <c r="P9222">
        <v>1.83E-2</v>
      </c>
      <c r="Q9222">
        <v>9694537.1919999998</v>
      </c>
      <c r="R9222" t="s">
        <v>34</v>
      </c>
      <c r="T9222" t="s">
        <v>89</v>
      </c>
      <c r="V9222" t="s">
        <v>211</v>
      </c>
      <c r="Y9222" t="s">
        <v>35</v>
      </c>
    </row>
    <row r="9223" spans="1:25" x14ac:dyDescent="0.45">
      <c r="A9223" t="s">
        <v>25</v>
      </c>
      <c r="B9223" t="s">
        <v>741</v>
      </c>
      <c r="C9223">
        <v>55042</v>
      </c>
      <c r="D9223" t="s">
        <v>743</v>
      </c>
      <c r="F9223">
        <v>2015</v>
      </c>
      <c r="G9223">
        <v>6780</v>
      </c>
      <c r="H9223">
        <v>6668.91</v>
      </c>
      <c r="I9223">
        <v>1572971.18</v>
      </c>
      <c r="K9223">
        <v>3.3069999999999999</v>
      </c>
      <c r="L9223">
        <v>1E-3</v>
      </c>
      <c r="M9223">
        <v>655042.79299999995</v>
      </c>
      <c r="N9223">
        <v>5.8999999999999997E-2</v>
      </c>
      <c r="O9223">
        <v>89.762</v>
      </c>
      <c r="P9223">
        <v>1.7500000000000002E-2</v>
      </c>
      <c r="Q9223">
        <v>11022362.544</v>
      </c>
      <c r="R9223" t="s">
        <v>34</v>
      </c>
      <c r="T9223" t="s">
        <v>89</v>
      </c>
      <c r="V9223" t="s">
        <v>211</v>
      </c>
      <c r="Y9223" t="s">
        <v>36</v>
      </c>
    </row>
    <row r="9224" spans="1:25" x14ac:dyDescent="0.45">
      <c r="A9224" t="s">
        <v>25</v>
      </c>
      <c r="B9224" t="s">
        <v>741</v>
      </c>
      <c r="C9224">
        <v>55042</v>
      </c>
      <c r="D9224" t="s">
        <v>743</v>
      </c>
      <c r="F9224">
        <v>2016</v>
      </c>
      <c r="G9224">
        <v>7859</v>
      </c>
      <c r="H9224">
        <v>7831.42</v>
      </c>
      <c r="I9224">
        <v>1871643.94</v>
      </c>
      <c r="K9224">
        <v>3.92</v>
      </c>
      <c r="L9224">
        <v>1E-3</v>
      </c>
      <c r="M9224">
        <v>776496.71600000001</v>
      </c>
      <c r="N9224">
        <v>5.8999999999999997E-2</v>
      </c>
      <c r="O9224">
        <v>104.265</v>
      </c>
      <c r="P9224">
        <v>1.6299999999999999E-2</v>
      </c>
      <c r="Q9224">
        <v>13066040.812000001</v>
      </c>
      <c r="R9224" t="s">
        <v>34</v>
      </c>
      <c r="T9224" t="s">
        <v>89</v>
      </c>
      <c r="V9224" t="s">
        <v>211</v>
      </c>
      <c r="Y9224" t="s">
        <v>36</v>
      </c>
    </row>
    <row r="9225" spans="1:25" x14ac:dyDescent="0.45">
      <c r="A9225" t="s">
        <v>25</v>
      </c>
      <c r="B9225" t="s">
        <v>741</v>
      </c>
      <c r="C9225">
        <v>55042</v>
      </c>
      <c r="D9225" t="s">
        <v>743</v>
      </c>
      <c r="F9225">
        <v>2017</v>
      </c>
      <c r="G9225">
        <v>5228</v>
      </c>
      <c r="H9225">
        <v>5202.92</v>
      </c>
      <c r="I9225">
        <v>1235293.52</v>
      </c>
      <c r="K9225">
        <v>2.5379999999999998</v>
      </c>
      <c r="L9225">
        <v>1E-3</v>
      </c>
      <c r="M9225">
        <v>502783.924</v>
      </c>
      <c r="N9225">
        <v>5.8999999999999997E-2</v>
      </c>
      <c r="O9225">
        <v>67.978999999999999</v>
      </c>
      <c r="P9225">
        <v>1.6500000000000001E-2</v>
      </c>
      <c r="Q9225">
        <v>8460338.9309999999</v>
      </c>
      <c r="R9225" t="s">
        <v>34</v>
      </c>
      <c r="T9225" t="s">
        <v>89</v>
      </c>
      <c r="V9225" t="s">
        <v>211</v>
      </c>
      <c r="Y9225" t="s">
        <v>36</v>
      </c>
    </row>
    <row r="9226" spans="1:25" x14ac:dyDescent="0.45">
      <c r="A9226" t="s">
        <v>25</v>
      </c>
      <c r="B9226" t="s">
        <v>741</v>
      </c>
      <c r="C9226">
        <v>55042</v>
      </c>
      <c r="D9226" t="s">
        <v>743</v>
      </c>
      <c r="F9226">
        <v>2018</v>
      </c>
      <c r="G9226">
        <v>7792</v>
      </c>
      <c r="H9226">
        <v>7768.41</v>
      </c>
      <c r="I9226">
        <v>1467346.5</v>
      </c>
      <c r="K9226">
        <v>3.94</v>
      </c>
      <c r="L9226">
        <v>1E-3</v>
      </c>
      <c r="M9226">
        <v>780451.29799999995</v>
      </c>
      <c r="N9226">
        <v>5.8999999999999997E-2</v>
      </c>
      <c r="O9226">
        <v>108.608</v>
      </c>
      <c r="P9226">
        <v>1.6799999999999999E-2</v>
      </c>
      <c r="Q9226">
        <v>13132549.014</v>
      </c>
      <c r="R9226" t="s">
        <v>34</v>
      </c>
      <c r="T9226" t="s">
        <v>89</v>
      </c>
      <c r="V9226" t="s">
        <v>211</v>
      </c>
      <c r="Y9226" t="s">
        <v>36</v>
      </c>
    </row>
    <row r="9227" spans="1:25" x14ac:dyDescent="0.45">
      <c r="A9227" t="s">
        <v>25</v>
      </c>
      <c r="B9227" t="s">
        <v>741</v>
      </c>
      <c r="C9227">
        <v>55042</v>
      </c>
      <c r="D9227" t="s">
        <v>743</v>
      </c>
      <c r="F9227">
        <v>2019</v>
      </c>
      <c r="G9227">
        <v>5278</v>
      </c>
      <c r="H9227">
        <v>5218.88</v>
      </c>
      <c r="I9227">
        <v>1139273.02</v>
      </c>
      <c r="K9227">
        <v>2.5489999999999999</v>
      </c>
      <c r="L9227">
        <v>1E-3</v>
      </c>
      <c r="M9227">
        <v>504830.73300000001</v>
      </c>
      <c r="N9227">
        <v>5.8999999999999997E-2</v>
      </c>
      <c r="O9227">
        <v>86.691000000000003</v>
      </c>
      <c r="P9227">
        <v>2.1399999999999999E-2</v>
      </c>
      <c r="Q9227">
        <v>8494726.5020000003</v>
      </c>
      <c r="R9227" t="s">
        <v>34</v>
      </c>
      <c r="T9227" t="s">
        <v>89</v>
      </c>
      <c r="V9227" t="s">
        <v>211</v>
      </c>
      <c r="Y9227" t="s">
        <v>36</v>
      </c>
    </row>
    <row r="9228" spans="1:25" x14ac:dyDescent="0.45">
      <c r="A9228" t="s">
        <v>25</v>
      </c>
      <c r="B9228" t="s">
        <v>741</v>
      </c>
      <c r="C9228">
        <v>55042</v>
      </c>
      <c r="D9228" t="s">
        <v>743</v>
      </c>
      <c r="F9228">
        <v>2020</v>
      </c>
      <c r="G9228">
        <v>4514</v>
      </c>
      <c r="H9228">
        <v>4452.72</v>
      </c>
      <c r="I9228">
        <v>994306.2</v>
      </c>
      <c r="K9228">
        <v>2.0259999999999998</v>
      </c>
      <c r="L9228">
        <v>1E-3</v>
      </c>
      <c r="M9228">
        <v>401374.74200000003</v>
      </c>
      <c r="N9228">
        <v>5.8999999999999997E-2</v>
      </c>
      <c r="O9228">
        <v>67.164000000000001</v>
      </c>
      <c r="P9228">
        <v>2.1000000000000001E-2</v>
      </c>
      <c r="Q9228">
        <v>6753912.4900000002</v>
      </c>
      <c r="R9228" t="s">
        <v>34</v>
      </c>
      <c r="T9228" t="s">
        <v>89</v>
      </c>
      <c r="V9228" t="s">
        <v>211</v>
      </c>
      <c r="Y9228" t="s">
        <v>36</v>
      </c>
    </row>
    <row r="9229" spans="1:25" x14ac:dyDescent="0.45">
      <c r="A9229" t="s">
        <v>25</v>
      </c>
      <c r="B9229" t="s">
        <v>741</v>
      </c>
      <c r="C9229">
        <v>55042</v>
      </c>
      <c r="D9229" t="s">
        <v>743</v>
      </c>
      <c r="F9229">
        <v>2021</v>
      </c>
      <c r="G9229">
        <v>5375</v>
      </c>
      <c r="H9229">
        <v>5333.94</v>
      </c>
      <c r="I9229">
        <v>1172261.6599999999</v>
      </c>
      <c r="K9229">
        <v>2.399</v>
      </c>
      <c r="L9229">
        <v>1E-3</v>
      </c>
      <c r="M9229">
        <v>475299.45500000002</v>
      </c>
      <c r="N9229">
        <v>5.8999999999999997E-2</v>
      </c>
      <c r="O9229">
        <v>82.507000000000005</v>
      </c>
      <c r="P9229">
        <v>2.1100000000000001E-2</v>
      </c>
      <c r="Q9229">
        <v>7997859.2019999996</v>
      </c>
      <c r="R9229" t="s">
        <v>34</v>
      </c>
      <c r="T9229" t="s">
        <v>89</v>
      </c>
      <c r="V9229" t="s">
        <v>211</v>
      </c>
      <c r="Y9229" t="s">
        <v>36</v>
      </c>
    </row>
    <row r="9230" spans="1:25" x14ac:dyDescent="0.45">
      <c r="A9230" t="s">
        <v>25</v>
      </c>
      <c r="B9230" t="s">
        <v>741</v>
      </c>
      <c r="C9230">
        <v>55042</v>
      </c>
      <c r="D9230" t="s">
        <v>743</v>
      </c>
      <c r="F9230">
        <v>2022</v>
      </c>
      <c r="G9230">
        <v>5983</v>
      </c>
      <c r="H9230">
        <v>5934.05</v>
      </c>
      <c r="I9230">
        <v>1303817.6000000001</v>
      </c>
      <c r="K9230">
        <v>2.746</v>
      </c>
      <c r="L9230">
        <v>1E-3</v>
      </c>
      <c r="M9230">
        <v>543861.64899999998</v>
      </c>
      <c r="N9230">
        <v>5.8999999999999997E-2</v>
      </c>
      <c r="O9230">
        <v>84.494</v>
      </c>
      <c r="P9230">
        <v>1.9099999999999999E-2</v>
      </c>
      <c r="Q9230">
        <v>9151504.1319999993</v>
      </c>
      <c r="R9230" t="s">
        <v>34</v>
      </c>
      <c r="T9230" t="s">
        <v>89</v>
      </c>
      <c r="V9230" t="s">
        <v>211</v>
      </c>
      <c r="Y9230" t="s">
        <v>36</v>
      </c>
    </row>
    <row r="9231" spans="1:25" x14ac:dyDescent="0.45">
      <c r="A9231" t="s">
        <v>25</v>
      </c>
      <c r="B9231" t="s">
        <v>741</v>
      </c>
      <c r="C9231">
        <v>55042</v>
      </c>
      <c r="D9231" t="s">
        <v>743</v>
      </c>
      <c r="F9231">
        <v>2023</v>
      </c>
      <c r="G9231">
        <v>5857</v>
      </c>
      <c r="H9231">
        <v>5810.83</v>
      </c>
      <c r="I9231">
        <v>1346333.56</v>
      </c>
      <c r="K9231">
        <v>2.819</v>
      </c>
      <c r="L9231">
        <v>1E-3</v>
      </c>
      <c r="M9231">
        <v>558455.65700000001</v>
      </c>
      <c r="N9231">
        <v>5.8999999999999997E-2</v>
      </c>
      <c r="O9231">
        <v>90.244</v>
      </c>
      <c r="P9231">
        <v>1.9800000000000002E-2</v>
      </c>
      <c r="Q9231">
        <v>9397114.2359999996</v>
      </c>
      <c r="R9231" t="s">
        <v>34</v>
      </c>
      <c r="T9231" t="s">
        <v>89</v>
      </c>
      <c r="V9231" t="s">
        <v>211</v>
      </c>
      <c r="Y9231" t="s">
        <v>36</v>
      </c>
    </row>
    <row r="9232" spans="1:25" x14ac:dyDescent="0.45">
      <c r="A9232" t="s">
        <v>25</v>
      </c>
      <c r="B9232" t="s">
        <v>741</v>
      </c>
      <c r="C9232">
        <v>55042</v>
      </c>
      <c r="D9232" t="s">
        <v>743</v>
      </c>
      <c r="F9232">
        <v>2024</v>
      </c>
      <c r="G9232">
        <v>2315</v>
      </c>
      <c r="H9232">
        <v>2277.02</v>
      </c>
      <c r="I9232">
        <v>533543.82999999996</v>
      </c>
      <c r="K9232">
        <v>1.129</v>
      </c>
      <c r="L9232">
        <v>1E-3</v>
      </c>
      <c r="M9232">
        <v>223625.505</v>
      </c>
      <c r="N9232">
        <v>5.8999999999999997E-2</v>
      </c>
      <c r="O9232">
        <v>38.585999999999999</v>
      </c>
      <c r="P9232">
        <v>2.3099999999999999E-2</v>
      </c>
      <c r="Q9232">
        <v>3762910.2069999999</v>
      </c>
      <c r="R9232" t="s">
        <v>34</v>
      </c>
      <c r="T9232" t="s">
        <v>89</v>
      </c>
      <c r="V9232" t="s">
        <v>211</v>
      </c>
      <c r="Y9232" t="s">
        <v>36</v>
      </c>
    </row>
    <row r="9233" spans="1:25" x14ac:dyDescent="0.45">
      <c r="A9233" t="s">
        <v>475</v>
      </c>
      <c r="B9233" t="s">
        <v>744</v>
      </c>
      <c r="C9233">
        <v>55048</v>
      </c>
      <c r="D9233">
        <v>1</v>
      </c>
      <c r="F9233">
        <v>2009</v>
      </c>
      <c r="G9233">
        <v>7869</v>
      </c>
      <c r="H9233">
        <v>7859.32</v>
      </c>
      <c r="I9233">
        <v>1565824.68</v>
      </c>
      <c r="K9233">
        <v>3.3820000000000001</v>
      </c>
      <c r="L9233">
        <v>1E-3</v>
      </c>
      <c r="M9233">
        <v>671541.29299999995</v>
      </c>
      <c r="N9233">
        <v>5.8999999999999997E-2</v>
      </c>
      <c r="O9233">
        <v>54.402999999999999</v>
      </c>
      <c r="P9233">
        <v>1.03E-2</v>
      </c>
      <c r="Q9233">
        <v>11300032.130000001</v>
      </c>
      <c r="R9233" t="s">
        <v>34</v>
      </c>
      <c r="T9233" t="s">
        <v>89</v>
      </c>
      <c r="V9233" t="s">
        <v>211</v>
      </c>
      <c r="Y9233" t="s">
        <v>36</v>
      </c>
    </row>
    <row r="9234" spans="1:25" x14ac:dyDescent="0.45">
      <c r="A9234" t="s">
        <v>475</v>
      </c>
      <c r="B9234" t="s">
        <v>744</v>
      </c>
      <c r="C9234">
        <v>55048</v>
      </c>
      <c r="D9234">
        <v>1</v>
      </c>
      <c r="F9234">
        <v>2010</v>
      </c>
      <c r="G9234">
        <v>5768</v>
      </c>
      <c r="H9234">
        <v>5734.29</v>
      </c>
      <c r="I9234">
        <v>1127051.96</v>
      </c>
      <c r="K9234">
        <v>2.4369999999999998</v>
      </c>
      <c r="L9234">
        <v>1E-3</v>
      </c>
      <c r="M9234">
        <v>482242.04499999998</v>
      </c>
      <c r="N9234">
        <v>5.8999999999999997E-2</v>
      </c>
      <c r="O9234">
        <v>43.017000000000003</v>
      </c>
      <c r="P9234">
        <v>1.35E-2</v>
      </c>
      <c r="Q9234">
        <v>8114624.358</v>
      </c>
      <c r="R9234" t="s">
        <v>34</v>
      </c>
      <c r="T9234" t="s">
        <v>89</v>
      </c>
      <c r="V9234" t="s">
        <v>211</v>
      </c>
      <c r="Y9234" t="s">
        <v>36</v>
      </c>
    </row>
    <row r="9235" spans="1:25" x14ac:dyDescent="0.45">
      <c r="A9235" t="s">
        <v>475</v>
      </c>
      <c r="B9235" t="s">
        <v>744</v>
      </c>
      <c r="C9235">
        <v>55048</v>
      </c>
      <c r="D9235">
        <v>1</v>
      </c>
      <c r="F9235">
        <v>2011</v>
      </c>
      <c r="G9235">
        <v>8044</v>
      </c>
      <c r="H9235">
        <v>8029.44</v>
      </c>
      <c r="I9235">
        <v>1617937.93</v>
      </c>
      <c r="K9235">
        <v>3.488</v>
      </c>
      <c r="L9235">
        <v>1E-3</v>
      </c>
      <c r="M9235">
        <v>690929.50100000005</v>
      </c>
      <c r="N9235">
        <v>5.8999999999999997E-2</v>
      </c>
      <c r="O9235">
        <v>62.152000000000001</v>
      </c>
      <c r="P9235">
        <v>1.18E-2</v>
      </c>
      <c r="Q9235">
        <v>11626280.33</v>
      </c>
      <c r="R9235" t="s">
        <v>34</v>
      </c>
      <c r="T9235" t="s">
        <v>89</v>
      </c>
      <c r="V9235" t="s">
        <v>211</v>
      </c>
      <c r="Y9235" t="s">
        <v>36</v>
      </c>
    </row>
    <row r="9236" spans="1:25" x14ac:dyDescent="0.45">
      <c r="A9236" t="s">
        <v>475</v>
      </c>
      <c r="B9236" t="s">
        <v>744</v>
      </c>
      <c r="C9236">
        <v>55048</v>
      </c>
      <c r="D9236">
        <v>1</v>
      </c>
      <c r="F9236">
        <v>2012</v>
      </c>
      <c r="G9236">
        <v>7515</v>
      </c>
      <c r="H9236">
        <v>7500.7</v>
      </c>
      <c r="I9236">
        <v>1650023.56</v>
      </c>
      <c r="K9236">
        <v>3.51</v>
      </c>
      <c r="L9236">
        <v>1E-3</v>
      </c>
      <c r="M9236">
        <v>695232.245</v>
      </c>
      <c r="N9236">
        <v>5.8999999999999997E-2</v>
      </c>
      <c r="O9236">
        <v>62.613</v>
      </c>
      <c r="P9236">
        <v>1.2E-2</v>
      </c>
      <c r="Q9236">
        <v>11698637.309</v>
      </c>
      <c r="R9236" t="s">
        <v>34</v>
      </c>
      <c r="T9236" t="s">
        <v>89</v>
      </c>
      <c r="V9236" t="s">
        <v>211</v>
      </c>
      <c r="Y9236" t="s">
        <v>36</v>
      </c>
    </row>
    <row r="9237" spans="1:25" x14ac:dyDescent="0.45">
      <c r="A9237" t="s">
        <v>475</v>
      </c>
      <c r="B9237" t="s">
        <v>744</v>
      </c>
      <c r="C9237">
        <v>55048</v>
      </c>
      <c r="D9237">
        <v>1</v>
      </c>
      <c r="F9237">
        <v>2013</v>
      </c>
      <c r="G9237">
        <v>6018</v>
      </c>
      <c r="H9237">
        <v>5963.1</v>
      </c>
      <c r="I9237">
        <v>1250213.25</v>
      </c>
      <c r="K9237">
        <v>2.6960000000000002</v>
      </c>
      <c r="L9237">
        <v>1E-3</v>
      </c>
      <c r="M9237">
        <v>534011.152</v>
      </c>
      <c r="N9237">
        <v>5.8999999999999997E-2</v>
      </c>
      <c r="O9237">
        <v>54.613999999999997</v>
      </c>
      <c r="P9237">
        <v>1.6899999999999998E-2</v>
      </c>
      <c r="Q9237">
        <v>8985836.5639999993</v>
      </c>
      <c r="R9237" t="s">
        <v>34</v>
      </c>
      <c r="T9237" t="s">
        <v>89</v>
      </c>
      <c r="V9237" t="s">
        <v>211</v>
      </c>
      <c r="Y9237" t="s">
        <v>36</v>
      </c>
    </row>
    <row r="9238" spans="1:25" x14ac:dyDescent="0.45">
      <c r="A9238" t="s">
        <v>475</v>
      </c>
      <c r="B9238" t="s">
        <v>744</v>
      </c>
      <c r="C9238">
        <v>55048</v>
      </c>
      <c r="D9238">
        <v>1</v>
      </c>
      <c r="F9238">
        <v>2014</v>
      </c>
      <c r="G9238">
        <v>7230</v>
      </c>
      <c r="H9238">
        <v>7148.95</v>
      </c>
      <c r="I9238">
        <v>1490258.15</v>
      </c>
      <c r="K9238">
        <v>3.21</v>
      </c>
      <c r="L9238">
        <v>1E-3</v>
      </c>
      <c r="M9238">
        <v>635890.22499999998</v>
      </c>
      <c r="N9238">
        <v>5.8999999999999997E-2</v>
      </c>
      <c r="O9238">
        <v>64.248999999999995</v>
      </c>
      <c r="P9238">
        <v>1.6799999999999999E-2</v>
      </c>
      <c r="Q9238">
        <v>10700134.838</v>
      </c>
      <c r="R9238" t="s">
        <v>34</v>
      </c>
      <c r="T9238" t="s">
        <v>89</v>
      </c>
      <c r="V9238" t="s">
        <v>211</v>
      </c>
      <c r="Y9238" t="s">
        <v>36</v>
      </c>
    </row>
    <row r="9239" spans="1:25" x14ac:dyDescent="0.45">
      <c r="A9239" t="s">
        <v>475</v>
      </c>
      <c r="B9239" t="s">
        <v>744</v>
      </c>
      <c r="C9239">
        <v>55048</v>
      </c>
      <c r="D9239">
        <v>1</v>
      </c>
      <c r="F9239">
        <v>2015</v>
      </c>
      <c r="G9239">
        <v>6625</v>
      </c>
      <c r="H9239">
        <v>6541.37</v>
      </c>
      <c r="I9239">
        <v>1390028.44</v>
      </c>
      <c r="K9239">
        <v>2.988</v>
      </c>
      <c r="L9239">
        <v>1E-3</v>
      </c>
      <c r="M9239">
        <v>591887.21200000006</v>
      </c>
      <c r="N9239">
        <v>5.8999999999999997E-2</v>
      </c>
      <c r="O9239">
        <v>63.32</v>
      </c>
      <c r="P9239">
        <v>1.8499999999999999E-2</v>
      </c>
      <c r="Q9239">
        <v>9959686.0460000001</v>
      </c>
      <c r="R9239" t="s">
        <v>34</v>
      </c>
      <c r="T9239" t="s">
        <v>89</v>
      </c>
      <c r="V9239" t="s">
        <v>211</v>
      </c>
      <c r="Y9239" t="s">
        <v>36</v>
      </c>
    </row>
    <row r="9240" spans="1:25" x14ac:dyDescent="0.45">
      <c r="A9240" t="s">
        <v>475</v>
      </c>
      <c r="B9240" t="s">
        <v>744</v>
      </c>
      <c r="C9240">
        <v>55048</v>
      </c>
      <c r="D9240">
        <v>1</v>
      </c>
      <c r="F9240">
        <v>2016</v>
      </c>
      <c r="G9240">
        <v>5473</v>
      </c>
      <c r="H9240">
        <v>5397.49</v>
      </c>
      <c r="I9240">
        <v>1163525.73</v>
      </c>
      <c r="K9240">
        <v>2.4980000000000002</v>
      </c>
      <c r="L9240">
        <v>1E-3</v>
      </c>
      <c r="M9240">
        <v>494723.74900000001</v>
      </c>
      <c r="N9240">
        <v>5.8999999999999997E-2</v>
      </c>
      <c r="O9240">
        <v>53.972000000000001</v>
      </c>
      <c r="P9240">
        <v>0.02</v>
      </c>
      <c r="Q9240">
        <v>8324708.4950000001</v>
      </c>
      <c r="R9240" t="s">
        <v>34</v>
      </c>
      <c r="T9240" t="s">
        <v>89</v>
      </c>
      <c r="V9240" t="s">
        <v>211</v>
      </c>
      <c r="Y9240" t="s">
        <v>36</v>
      </c>
    </row>
    <row r="9241" spans="1:25" x14ac:dyDescent="0.45">
      <c r="A9241" t="s">
        <v>475</v>
      </c>
      <c r="B9241" t="s">
        <v>744</v>
      </c>
      <c r="C9241">
        <v>55048</v>
      </c>
      <c r="D9241">
        <v>1</v>
      </c>
      <c r="F9241">
        <v>2017</v>
      </c>
      <c r="G9241">
        <v>5821</v>
      </c>
      <c r="H9241">
        <v>5741.34</v>
      </c>
      <c r="I9241">
        <v>1334596.74</v>
      </c>
      <c r="K9241">
        <v>2.802</v>
      </c>
      <c r="L9241">
        <v>1E-3</v>
      </c>
      <c r="M9241">
        <v>555110.08900000004</v>
      </c>
      <c r="N9241">
        <v>5.8999999999999997E-2</v>
      </c>
      <c r="O9241">
        <v>52.959000000000003</v>
      </c>
      <c r="P9241">
        <v>1.7399999999999999E-2</v>
      </c>
      <c r="Q9241">
        <v>9340820.9379999992</v>
      </c>
      <c r="R9241" t="s">
        <v>34</v>
      </c>
      <c r="T9241" t="s">
        <v>89</v>
      </c>
      <c r="V9241" t="s">
        <v>211</v>
      </c>
      <c r="Y9241" t="s">
        <v>36</v>
      </c>
    </row>
    <row r="9242" spans="1:25" x14ac:dyDescent="0.45">
      <c r="A9242" t="s">
        <v>475</v>
      </c>
      <c r="B9242" t="s">
        <v>744</v>
      </c>
      <c r="C9242">
        <v>55048</v>
      </c>
      <c r="D9242">
        <v>1</v>
      </c>
      <c r="F9242">
        <v>2018</v>
      </c>
      <c r="G9242">
        <v>6826</v>
      </c>
      <c r="H9242">
        <v>6754.93</v>
      </c>
      <c r="I9242">
        <v>1599359.41</v>
      </c>
      <c r="K9242">
        <v>3.35</v>
      </c>
      <c r="L9242">
        <v>1E-3</v>
      </c>
      <c r="M9242">
        <v>663515.61499999999</v>
      </c>
      <c r="N9242">
        <v>5.8999999999999997E-2</v>
      </c>
      <c r="O9242">
        <v>59.405999999999999</v>
      </c>
      <c r="P9242">
        <v>1.5100000000000001E-2</v>
      </c>
      <c r="Q9242">
        <v>11164980.566</v>
      </c>
      <c r="R9242" t="s">
        <v>34</v>
      </c>
      <c r="T9242" t="s">
        <v>89</v>
      </c>
      <c r="V9242" t="s">
        <v>211</v>
      </c>
      <c r="Y9242" t="s">
        <v>36</v>
      </c>
    </row>
    <row r="9243" spans="1:25" x14ac:dyDescent="0.45">
      <c r="A9243" t="s">
        <v>475</v>
      </c>
      <c r="B9243" t="s">
        <v>744</v>
      </c>
      <c r="C9243">
        <v>55048</v>
      </c>
      <c r="D9243">
        <v>1</v>
      </c>
      <c r="F9243">
        <v>2019</v>
      </c>
      <c r="G9243">
        <v>5166</v>
      </c>
      <c r="H9243">
        <v>5089.05</v>
      </c>
      <c r="I9243">
        <v>1169865.52</v>
      </c>
      <c r="K9243">
        <v>2.4670000000000001</v>
      </c>
      <c r="L9243">
        <v>1E-3</v>
      </c>
      <c r="M9243">
        <v>488676.07799999998</v>
      </c>
      <c r="N9243">
        <v>5.8999999999999997E-2</v>
      </c>
      <c r="O9243">
        <v>45.142000000000003</v>
      </c>
      <c r="P9243">
        <v>1.7100000000000001E-2</v>
      </c>
      <c r="Q9243">
        <v>8222905.8810000001</v>
      </c>
      <c r="R9243" t="s">
        <v>34</v>
      </c>
      <c r="T9243" t="s">
        <v>89</v>
      </c>
      <c r="V9243" t="s">
        <v>211</v>
      </c>
      <c r="Y9243" t="s">
        <v>36</v>
      </c>
    </row>
    <row r="9244" spans="1:25" x14ac:dyDescent="0.45">
      <c r="A9244" t="s">
        <v>475</v>
      </c>
      <c r="B9244" t="s">
        <v>744</v>
      </c>
      <c r="C9244">
        <v>55048</v>
      </c>
      <c r="D9244">
        <v>1</v>
      </c>
      <c r="F9244">
        <v>2020</v>
      </c>
      <c r="G9244">
        <v>6848</v>
      </c>
      <c r="H9244">
        <v>6814.08</v>
      </c>
      <c r="I9244">
        <v>1633464.28</v>
      </c>
      <c r="K9244">
        <v>3.407</v>
      </c>
      <c r="L9244">
        <v>1E-3</v>
      </c>
      <c r="M9244">
        <v>674833.26899999997</v>
      </c>
      <c r="N9244">
        <v>5.8999999999999997E-2</v>
      </c>
      <c r="O9244">
        <v>54.042000000000002</v>
      </c>
      <c r="P9244">
        <v>1.15E-2</v>
      </c>
      <c r="Q9244">
        <v>11355303.976</v>
      </c>
      <c r="R9244" t="s">
        <v>34</v>
      </c>
      <c r="T9244" t="s">
        <v>89</v>
      </c>
      <c r="V9244" t="s">
        <v>211</v>
      </c>
      <c r="Y9244" t="s">
        <v>36</v>
      </c>
    </row>
    <row r="9245" spans="1:25" x14ac:dyDescent="0.45">
      <c r="A9245" t="s">
        <v>475</v>
      </c>
      <c r="B9245" t="s">
        <v>744</v>
      </c>
      <c r="C9245">
        <v>55048</v>
      </c>
      <c r="D9245">
        <v>1</v>
      </c>
      <c r="F9245">
        <v>2021</v>
      </c>
      <c r="G9245">
        <v>6506</v>
      </c>
      <c r="H9245">
        <v>6439.03</v>
      </c>
      <c r="I9245">
        <v>1545144.39</v>
      </c>
      <c r="K9245">
        <v>3.2370000000000001</v>
      </c>
      <c r="L9245">
        <v>1E-3</v>
      </c>
      <c r="M9245">
        <v>641234.67200000002</v>
      </c>
      <c r="N9245">
        <v>5.8999999999999997E-2</v>
      </c>
      <c r="O9245">
        <v>53.173999999999999</v>
      </c>
      <c r="P9245">
        <v>1.2500000000000001E-2</v>
      </c>
      <c r="Q9245">
        <v>10790040.535</v>
      </c>
      <c r="R9245" t="s">
        <v>34</v>
      </c>
      <c r="T9245" t="s">
        <v>89</v>
      </c>
      <c r="V9245" t="s">
        <v>211</v>
      </c>
      <c r="Y9245" t="s">
        <v>36</v>
      </c>
    </row>
    <row r="9246" spans="1:25" x14ac:dyDescent="0.45">
      <c r="A9246" t="s">
        <v>475</v>
      </c>
      <c r="B9246" t="s">
        <v>744</v>
      </c>
      <c r="C9246">
        <v>55048</v>
      </c>
      <c r="D9246">
        <v>1</v>
      </c>
      <c r="F9246">
        <v>2022</v>
      </c>
      <c r="G9246">
        <v>4686</v>
      </c>
      <c r="H9246">
        <v>4622.6000000000004</v>
      </c>
      <c r="I9246">
        <v>1089021.8600000001</v>
      </c>
      <c r="K9246">
        <v>2.254</v>
      </c>
      <c r="L9246">
        <v>1E-3</v>
      </c>
      <c r="M9246">
        <v>446483.64299999998</v>
      </c>
      <c r="N9246">
        <v>5.8999999999999997E-2</v>
      </c>
      <c r="O9246">
        <v>38.11</v>
      </c>
      <c r="P9246">
        <v>1.44E-2</v>
      </c>
      <c r="Q9246">
        <v>7513015.0089999996</v>
      </c>
      <c r="R9246" t="s">
        <v>34</v>
      </c>
      <c r="T9246" t="s">
        <v>89</v>
      </c>
      <c r="V9246" t="s">
        <v>211</v>
      </c>
      <c r="Y9246" t="s">
        <v>36</v>
      </c>
    </row>
    <row r="9247" spans="1:25" x14ac:dyDescent="0.45">
      <c r="A9247" t="s">
        <v>475</v>
      </c>
      <c r="B9247" t="s">
        <v>744</v>
      </c>
      <c r="C9247">
        <v>55048</v>
      </c>
      <c r="D9247">
        <v>1</v>
      </c>
      <c r="F9247">
        <v>2023</v>
      </c>
      <c r="G9247">
        <v>6894</v>
      </c>
      <c r="H9247">
        <v>6828.58</v>
      </c>
      <c r="I9247">
        <v>1694673.89</v>
      </c>
      <c r="K9247">
        <v>3.5049999999999999</v>
      </c>
      <c r="L9247">
        <v>1E-3</v>
      </c>
      <c r="M9247">
        <v>694375.79399999999</v>
      </c>
      <c r="N9247">
        <v>5.8999999999999997E-2</v>
      </c>
      <c r="O9247">
        <v>58.170999999999999</v>
      </c>
      <c r="P9247">
        <v>1.24E-2</v>
      </c>
      <c r="Q9247">
        <v>11684181.423</v>
      </c>
      <c r="R9247" t="s">
        <v>34</v>
      </c>
      <c r="T9247" t="s">
        <v>89</v>
      </c>
      <c r="V9247" t="s">
        <v>211</v>
      </c>
      <c r="Y9247" t="s">
        <v>36</v>
      </c>
    </row>
    <row r="9248" spans="1:25" x14ac:dyDescent="0.45">
      <c r="A9248" t="s">
        <v>475</v>
      </c>
      <c r="B9248" t="s">
        <v>744</v>
      </c>
      <c r="C9248">
        <v>55048</v>
      </c>
      <c r="D9248">
        <v>1</v>
      </c>
      <c r="F9248">
        <v>2024</v>
      </c>
      <c r="G9248">
        <v>3003</v>
      </c>
      <c r="H9248">
        <v>2982.85</v>
      </c>
      <c r="I9248">
        <v>740432.14</v>
      </c>
      <c r="K9248">
        <v>1.538</v>
      </c>
      <c r="L9248">
        <v>1E-3</v>
      </c>
      <c r="M9248">
        <v>304735.11</v>
      </c>
      <c r="N9248">
        <v>5.8999999999999997E-2</v>
      </c>
      <c r="O9248">
        <v>26.940999999999999</v>
      </c>
      <c r="P9248">
        <v>1.37E-2</v>
      </c>
      <c r="Q9248">
        <v>5127809.2460000003</v>
      </c>
      <c r="R9248" t="s">
        <v>34</v>
      </c>
      <c r="T9248" t="s">
        <v>89</v>
      </c>
      <c r="V9248" t="s">
        <v>211</v>
      </c>
      <c r="Y9248" t="s">
        <v>36</v>
      </c>
    </row>
    <row r="9249" spans="1:25" x14ac:dyDescent="0.45">
      <c r="A9249" t="s">
        <v>133</v>
      </c>
      <c r="B9249" t="s">
        <v>745</v>
      </c>
      <c r="C9249">
        <v>55068</v>
      </c>
      <c r="D9249">
        <v>1</v>
      </c>
      <c r="F9249">
        <v>2009</v>
      </c>
      <c r="G9249">
        <v>6392</v>
      </c>
      <c r="H9249">
        <v>6184.21</v>
      </c>
      <c r="I9249">
        <v>736872.83</v>
      </c>
      <c r="K9249">
        <v>2.5409999999999999</v>
      </c>
      <c r="L9249">
        <v>1E-3</v>
      </c>
      <c r="M9249">
        <v>503291.44699999999</v>
      </c>
      <c r="N9249">
        <v>5.8999999999999997E-2</v>
      </c>
      <c r="O9249">
        <v>59.814</v>
      </c>
      <c r="P9249">
        <v>2.24E-2</v>
      </c>
      <c r="Q9249">
        <v>8468849.4570000004</v>
      </c>
      <c r="R9249" t="s">
        <v>34</v>
      </c>
      <c r="T9249" t="s">
        <v>89</v>
      </c>
      <c r="V9249" t="s">
        <v>228</v>
      </c>
      <c r="Y9249" t="s">
        <v>135</v>
      </c>
    </row>
    <row r="9250" spans="1:25" x14ac:dyDescent="0.45">
      <c r="A9250" t="s">
        <v>133</v>
      </c>
      <c r="B9250" t="s">
        <v>745</v>
      </c>
      <c r="C9250">
        <v>55068</v>
      </c>
      <c r="D9250">
        <v>1</v>
      </c>
      <c r="F9250">
        <v>2010</v>
      </c>
      <c r="G9250">
        <v>7274</v>
      </c>
      <c r="H9250">
        <v>7148.15</v>
      </c>
      <c r="I9250">
        <v>826408.48</v>
      </c>
      <c r="K9250">
        <v>2.8839999999999999</v>
      </c>
      <c r="L9250">
        <v>1E-3</v>
      </c>
      <c r="M9250">
        <v>571349.31299999997</v>
      </c>
      <c r="N9250">
        <v>5.8999999999999997E-2</v>
      </c>
      <c r="O9250">
        <v>60.256</v>
      </c>
      <c r="P9250">
        <v>1.6400000000000001E-2</v>
      </c>
      <c r="Q9250">
        <v>9614094.0510000009</v>
      </c>
      <c r="R9250" t="s">
        <v>34</v>
      </c>
      <c r="T9250" t="s">
        <v>89</v>
      </c>
      <c r="V9250" t="s">
        <v>228</v>
      </c>
      <c r="Y9250" t="s">
        <v>135</v>
      </c>
    </row>
    <row r="9251" spans="1:25" x14ac:dyDescent="0.45">
      <c r="A9251" t="s">
        <v>133</v>
      </c>
      <c r="B9251" t="s">
        <v>745</v>
      </c>
      <c r="C9251">
        <v>55068</v>
      </c>
      <c r="D9251">
        <v>1</v>
      </c>
      <c r="F9251">
        <v>2011</v>
      </c>
      <c r="G9251">
        <v>5261</v>
      </c>
      <c r="H9251">
        <v>5156.55</v>
      </c>
      <c r="I9251">
        <v>552390.62</v>
      </c>
      <c r="K9251">
        <v>1.988</v>
      </c>
      <c r="L9251">
        <v>1E-3</v>
      </c>
      <c r="M9251">
        <v>393788.81300000002</v>
      </c>
      <c r="N9251">
        <v>5.8999999999999997E-2</v>
      </c>
      <c r="O9251">
        <v>43.174999999999997</v>
      </c>
      <c r="P9251">
        <v>1.7600000000000001E-2</v>
      </c>
      <c r="Q9251">
        <v>6626315.2050000001</v>
      </c>
      <c r="R9251" t="s">
        <v>34</v>
      </c>
      <c r="T9251" t="s">
        <v>89</v>
      </c>
      <c r="V9251" t="s">
        <v>228</v>
      </c>
      <c r="Y9251" t="s">
        <v>135</v>
      </c>
    </row>
    <row r="9252" spans="1:25" x14ac:dyDescent="0.45">
      <c r="A9252" t="s">
        <v>133</v>
      </c>
      <c r="B9252" t="s">
        <v>745</v>
      </c>
      <c r="C9252">
        <v>55068</v>
      </c>
      <c r="D9252">
        <v>1</v>
      </c>
      <c r="F9252">
        <v>2012</v>
      </c>
      <c r="G9252">
        <v>3661</v>
      </c>
      <c r="H9252">
        <v>3542.33</v>
      </c>
      <c r="I9252">
        <v>396626.89</v>
      </c>
      <c r="K9252">
        <v>1.3959999999999999</v>
      </c>
      <c r="L9252">
        <v>1E-3</v>
      </c>
      <c r="M9252">
        <v>276484.50300000003</v>
      </c>
      <c r="N9252">
        <v>5.8999999999999997E-2</v>
      </c>
      <c r="O9252">
        <v>35.427</v>
      </c>
      <c r="P9252">
        <v>2.3400000000000001E-2</v>
      </c>
      <c r="Q9252">
        <v>4652407.1890000002</v>
      </c>
      <c r="R9252" t="s">
        <v>34</v>
      </c>
      <c r="T9252" t="s">
        <v>89</v>
      </c>
      <c r="V9252" t="s">
        <v>228</v>
      </c>
      <c r="Y9252" t="s">
        <v>135</v>
      </c>
    </row>
    <row r="9253" spans="1:25" x14ac:dyDescent="0.45">
      <c r="A9253" t="s">
        <v>133</v>
      </c>
      <c r="B9253" t="s">
        <v>745</v>
      </c>
      <c r="C9253">
        <v>55068</v>
      </c>
      <c r="D9253">
        <v>1</v>
      </c>
      <c r="F9253">
        <v>2013</v>
      </c>
      <c r="G9253">
        <v>1147</v>
      </c>
      <c r="H9253">
        <v>1080.3599999999999</v>
      </c>
      <c r="I9253">
        <v>111539.85</v>
      </c>
      <c r="K9253">
        <v>0.40699999999999997</v>
      </c>
      <c r="L9253">
        <v>1E-3</v>
      </c>
      <c r="M9253">
        <v>80590.841</v>
      </c>
      <c r="N9253">
        <v>5.8999999999999997E-2</v>
      </c>
      <c r="O9253">
        <v>14.499000000000001</v>
      </c>
      <c r="P9253">
        <v>3.7600000000000001E-2</v>
      </c>
      <c r="Q9253">
        <v>1356075.5419999999</v>
      </c>
      <c r="R9253" t="s">
        <v>34</v>
      </c>
      <c r="T9253" t="s">
        <v>89</v>
      </c>
      <c r="V9253" t="s">
        <v>228</v>
      </c>
      <c r="Y9253" t="s">
        <v>135</v>
      </c>
    </row>
    <row r="9254" spans="1:25" x14ac:dyDescent="0.45">
      <c r="A9254" t="s">
        <v>133</v>
      </c>
      <c r="B9254" t="s">
        <v>745</v>
      </c>
      <c r="C9254">
        <v>55068</v>
      </c>
      <c r="D9254">
        <v>1</v>
      </c>
      <c r="F9254">
        <v>2014</v>
      </c>
      <c r="G9254">
        <v>3338</v>
      </c>
      <c r="H9254">
        <v>3276.13</v>
      </c>
      <c r="I9254">
        <v>400554.92</v>
      </c>
      <c r="K9254">
        <v>1.391</v>
      </c>
      <c r="L9254">
        <v>1E-3</v>
      </c>
      <c r="M9254">
        <v>275474.51</v>
      </c>
      <c r="N9254">
        <v>5.8900000000000001E-2</v>
      </c>
      <c r="O9254">
        <v>31.19</v>
      </c>
      <c r="P9254">
        <v>1.8800000000000001E-2</v>
      </c>
      <c r="Q9254">
        <v>4635400.6239999998</v>
      </c>
      <c r="R9254" t="s">
        <v>34</v>
      </c>
      <c r="T9254" t="s">
        <v>89</v>
      </c>
      <c r="V9254" t="s">
        <v>228</v>
      </c>
      <c r="Y9254" t="s">
        <v>135</v>
      </c>
    </row>
    <row r="9255" spans="1:25" x14ac:dyDescent="0.45">
      <c r="A9255" t="s">
        <v>133</v>
      </c>
      <c r="B9255" t="s">
        <v>745</v>
      </c>
      <c r="C9255">
        <v>55068</v>
      </c>
      <c r="D9255">
        <v>1</v>
      </c>
      <c r="F9255">
        <v>2015</v>
      </c>
      <c r="G9255">
        <v>977</v>
      </c>
      <c r="H9255">
        <v>913.23</v>
      </c>
      <c r="I9255">
        <v>103887.54</v>
      </c>
      <c r="K9255">
        <v>0.36099999999999999</v>
      </c>
      <c r="L9255">
        <v>1E-3</v>
      </c>
      <c r="M9255">
        <v>71416.366999999998</v>
      </c>
      <c r="N9255">
        <v>5.91E-2</v>
      </c>
      <c r="O9255">
        <v>12.923</v>
      </c>
      <c r="P9255">
        <v>3.9199999999999999E-2</v>
      </c>
      <c r="Q9255">
        <v>1201696.7779999999</v>
      </c>
      <c r="R9255" t="s">
        <v>34</v>
      </c>
      <c r="T9255" t="s">
        <v>89</v>
      </c>
      <c r="V9255" t="s">
        <v>228</v>
      </c>
      <c r="Y9255" t="s">
        <v>135</v>
      </c>
    </row>
    <row r="9256" spans="1:25" x14ac:dyDescent="0.45">
      <c r="A9256" t="s">
        <v>133</v>
      </c>
      <c r="B9256" t="s">
        <v>745</v>
      </c>
      <c r="C9256">
        <v>55068</v>
      </c>
      <c r="D9256">
        <v>1</v>
      </c>
      <c r="F9256">
        <v>2016</v>
      </c>
      <c r="G9256">
        <v>2107</v>
      </c>
      <c r="H9256">
        <v>1994.11</v>
      </c>
      <c r="I9256">
        <v>200631.24</v>
      </c>
      <c r="K9256">
        <v>0.73799999999999999</v>
      </c>
      <c r="L9256">
        <v>1E-3</v>
      </c>
      <c r="M9256">
        <v>146098.50099999999</v>
      </c>
      <c r="N9256">
        <v>5.8999999999999997E-2</v>
      </c>
      <c r="O9256">
        <v>22.122</v>
      </c>
      <c r="P9256">
        <v>2.8299999999999999E-2</v>
      </c>
      <c r="Q9256">
        <v>2458307.5499999998</v>
      </c>
      <c r="R9256" t="s">
        <v>34</v>
      </c>
      <c r="T9256" t="s">
        <v>89</v>
      </c>
      <c r="V9256" t="s">
        <v>228</v>
      </c>
      <c r="Y9256" t="s">
        <v>135</v>
      </c>
    </row>
    <row r="9257" spans="1:25" x14ac:dyDescent="0.45">
      <c r="A9257" t="s">
        <v>133</v>
      </c>
      <c r="B9257" t="s">
        <v>745</v>
      </c>
      <c r="C9257">
        <v>55068</v>
      </c>
      <c r="D9257">
        <v>1</v>
      </c>
      <c r="F9257">
        <v>2017</v>
      </c>
      <c r="G9257">
        <v>1156</v>
      </c>
      <c r="H9257">
        <v>1078.31</v>
      </c>
      <c r="I9257">
        <v>114561.31</v>
      </c>
      <c r="K9257">
        <v>0.40899999999999997</v>
      </c>
      <c r="L9257">
        <v>1E-3</v>
      </c>
      <c r="M9257">
        <v>81074.907000000007</v>
      </c>
      <c r="N9257">
        <v>5.8999999999999997E-2</v>
      </c>
      <c r="O9257">
        <v>12.157</v>
      </c>
      <c r="P9257">
        <v>2.7699999999999999E-2</v>
      </c>
      <c r="Q9257">
        <v>1364243.399</v>
      </c>
      <c r="R9257" t="s">
        <v>34</v>
      </c>
      <c r="T9257" t="s">
        <v>89</v>
      </c>
      <c r="V9257" t="s">
        <v>228</v>
      </c>
      <c r="Y9257" t="s">
        <v>135</v>
      </c>
    </row>
    <row r="9258" spans="1:25" x14ac:dyDescent="0.45">
      <c r="A9258" t="s">
        <v>133</v>
      </c>
      <c r="B9258" t="s">
        <v>745</v>
      </c>
      <c r="C9258">
        <v>55068</v>
      </c>
      <c r="D9258">
        <v>1</v>
      </c>
      <c r="F9258">
        <v>2018</v>
      </c>
      <c r="G9258">
        <v>812</v>
      </c>
      <c r="H9258">
        <v>744.72</v>
      </c>
      <c r="I9258">
        <v>80779.740000000005</v>
      </c>
      <c r="K9258">
        <v>0.28699999999999998</v>
      </c>
      <c r="L9258">
        <v>1E-3</v>
      </c>
      <c r="M9258">
        <v>56889.826000000001</v>
      </c>
      <c r="N9258">
        <v>5.8999999999999997E-2</v>
      </c>
      <c r="O9258">
        <v>10.436</v>
      </c>
      <c r="P9258">
        <v>3.5799999999999998E-2</v>
      </c>
      <c r="Q9258">
        <v>957251.91899999999</v>
      </c>
      <c r="R9258" t="s">
        <v>34</v>
      </c>
      <c r="T9258" t="s">
        <v>89</v>
      </c>
      <c r="V9258" t="s">
        <v>228</v>
      </c>
      <c r="Y9258" t="s">
        <v>135</v>
      </c>
    </row>
    <row r="9259" spans="1:25" x14ac:dyDescent="0.45">
      <c r="A9259" t="s">
        <v>133</v>
      </c>
      <c r="B9259" t="s">
        <v>745</v>
      </c>
      <c r="C9259">
        <v>55068</v>
      </c>
      <c r="D9259">
        <v>1</v>
      </c>
      <c r="F9259">
        <v>2019</v>
      </c>
      <c r="G9259">
        <v>838</v>
      </c>
      <c r="H9259">
        <v>761.38</v>
      </c>
      <c r="I9259">
        <v>71722.05</v>
      </c>
      <c r="K9259">
        <v>0.26700000000000002</v>
      </c>
      <c r="L9259">
        <v>1E-3</v>
      </c>
      <c r="M9259">
        <v>52962.500999999997</v>
      </c>
      <c r="N9259">
        <v>5.8999999999999997E-2</v>
      </c>
      <c r="O9259">
        <v>9.7750000000000004</v>
      </c>
      <c r="P9259">
        <v>3.7199999999999997E-2</v>
      </c>
      <c r="Q9259">
        <v>891173.478</v>
      </c>
      <c r="R9259" t="s">
        <v>34</v>
      </c>
      <c r="T9259" t="s">
        <v>89</v>
      </c>
      <c r="V9259" t="s">
        <v>228</v>
      </c>
      <c r="Y9259" t="s">
        <v>135</v>
      </c>
    </row>
    <row r="9260" spans="1:25" x14ac:dyDescent="0.45">
      <c r="A9260" t="s">
        <v>133</v>
      </c>
      <c r="B9260" t="s">
        <v>745</v>
      </c>
      <c r="C9260">
        <v>55068</v>
      </c>
      <c r="D9260">
        <v>1</v>
      </c>
      <c r="F9260">
        <v>2020</v>
      </c>
      <c r="G9260">
        <v>391</v>
      </c>
      <c r="H9260">
        <v>358.94</v>
      </c>
      <c r="I9260">
        <v>35465.129999999997</v>
      </c>
      <c r="K9260">
        <v>0.129</v>
      </c>
      <c r="L9260">
        <v>1E-3</v>
      </c>
      <c r="M9260">
        <v>25637.81</v>
      </c>
      <c r="N9260">
        <v>5.8999999999999997E-2</v>
      </c>
      <c r="O9260">
        <v>4.4409999999999998</v>
      </c>
      <c r="P9260">
        <v>3.3399999999999999E-2</v>
      </c>
      <c r="Q9260">
        <v>431408.78899999999</v>
      </c>
      <c r="R9260" t="s">
        <v>34</v>
      </c>
      <c r="T9260" t="s">
        <v>89</v>
      </c>
      <c r="V9260" t="s">
        <v>228</v>
      </c>
      <c r="Y9260" t="s">
        <v>135</v>
      </c>
    </row>
    <row r="9261" spans="1:25" x14ac:dyDescent="0.45">
      <c r="A9261" t="s">
        <v>133</v>
      </c>
      <c r="B9261" t="s">
        <v>745</v>
      </c>
      <c r="C9261">
        <v>55068</v>
      </c>
      <c r="D9261">
        <v>1</v>
      </c>
      <c r="F9261">
        <v>2021</v>
      </c>
      <c r="G9261">
        <v>874</v>
      </c>
      <c r="H9261">
        <v>814.91</v>
      </c>
      <c r="I9261">
        <v>91938.18</v>
      </c>
      <c r="K9261">
        <v>0.32200000000000001</v>
      </c>
      <c r="L9261">
        <v>1E-3</v>
      </c>
      <c r="M9261">
        <v>63810.675999999999</v>
      </c>
      <c r="N9261">
        <v>5.8999999999999997E-2</v>
      </c>
      <c r="O9261">
        <v>8.5739999999999998</v>
      </c>
      <c r="P9261">
        <v>2.4799999999999999E-2</v>
      </c>
      <c r="Q9261">
        <v>1073759.2590000001</v>
      </c>
      <c r="R9261" t="s">
        <v>34</v>
      </c>
      <c r="T9261" t="s">
        <v>89</v>
      </c>
      <c r="V9261" t="s">
        <v>228</v>
      </c>
      <c r="Y9261" t="s">
        <v>135</v>
      </c>
    </row>
    <row r="9262" spans="1:25" x14ac:dyDescent="0.45">
      <c r="A9262" t="s">
        <v>133</v>
      </c>
      <c r="B9262" t="s">
        <v>745</v>
      </c>
      <c r="C9262">
        <v>55068</v>
      </c>
      <c r="D9262">
        <v>1</v>
      </c>
      <c r="F9262">
        <v>2022</v>
      </c>
      <c r="G9262">
        <v>1323</v>
      </c>
      <c r="H9262">
        <v>1266.6300000000001</v>
      </c>
      <c r="I9262">
        <v>147668.57</v>
      </c>
      <c r="K9262">
        <v>0.51300000000000001</v>
      </c>
      <c r="L9262">
        <v>1E-3</v>
      </c>
      <c r="M9262">
        <v>101669.33199999999</v>
      </c>
      <c r="N9262">
        <v>5.8999999999999997E-2</v>
      </c>
      <c r="O9262">
        <v>12.298999999999999</v>
      </c>
      <c r="P9262">
        <v>2.07E-2</v>
      </c>
      <c r="Q9262">
        <v>1710758.075</v>
      </c>
      <c r="R9262" t="s">
        <v>34</v>
      </c>
      <c r="T9262" t="s">
        <v>89</v>
      </c>
      <c r="V9262" t="s">
        <v>228</v>
      </c>
      <c r="Y9262" t="s">
        <v>135</v>
      </c>
    </row>
    <row r="9263" spans="1:25" x14ac:dyDescent="0.45">
      <c r="A9263" t="s">
        <v>133</v>
      </c>
      <c r="B9263" t="s">
        <v>745</v>
      </c>
      <c r="C9263">
        <v>55068</v>
      </c>
      <c r="D9263">
        <v>1</v>
      </c>
      <c r="F9263">
        <v>2023</v>
      </c>
      <c r="G9263">
        <v>3141</v>
      </c>
      <c r="H9263">
        <v>2959.68</v>
      </c>
      <c r="I9263">
        <v>330437.92</v>
      </c>
      <c r="K9263">
        <v>1.167</v>
      </c>
      <c r="L9263">
        <v>1E-3</v>
      </c>
      <c r="M9263">
        <v>231109.19</v>
      </c>
      <c r="N9263">
        <v>5.8999999999999997E-2</v>
      </c>
      <c r="O9263">
        <v>31.271999999999998</v>
      </c>
      <c r="P9263">
        <v>2.4299999999999999E-2</v>
      </c>
      <c r="Q9263">
        <v>3888838.22</v>
      </c>
      <c r="R9263" t="s">
        <v>34</v>
      </c>
      <c r="T9263" t="s">
        <v>89</v>
      </c>
      <c r="V9263" t="s">
        <v>228</v>
      </c>
      <c r="Y9263" t="s">
        <v>135</v>
      </c>
    </row>
    <row r="9264" spans="1:25" x14ac:dyDescent="0.45">
      <c r="A9264" t="s">
        <v>133</v>
      </c>
      <c r="B9264" t="s">
        <v>745</v>
      </c>
      <c r="C9264">
        <v>55068</v>
      </c>
      <c r="D9264">
        <v>1</v>
      </c>
      <c r="F9264">
        <v>2024</v>
      </c>
      <c r="G9264">
        <v>3496</v>
      </c>
      <c r="H9264">
        <v>3444.4</v>
      </c>
      <c r="I9264">
        <v>408198.79</v>
      </c>
      <c r="K9264">
        <v>1.421</v>
      </c>
      <c r="L9264">
        <v>1E-3</v>
      </c>
      <c r="M9264">
        <v>281485.38199999998</v>
      </c>
      <c r="N9264">
        <v>5.8999999999999997E-2</v>
      </c>
      <c r="O9264">
        <v>28.997</v>
      </c>
      <c r="P9264">
        <v>1.46E-2</v>
      </c>
      <c r="Q9264">
        <v>4736640.5719999997</v>
      </c>
      <c r="R9264" t="s">
        <v>34</v>
      </c>
      <c r="T9264" t="s">
        <v>89</v>
      </c>
      <c r="V9264" t="s">
        <v>228</v>
      </c>
      <c r="Y9264" t="s">
        <v>135</v>
      </c>
    </row>
    <row r="9265" spans="1:25" x14ac:dyDescent="0.45">
      <c r="A9265" t="s">
        <v>133</v>
      </c>
      <c r="B9265" t="s">
        <v>745</v>
      </c>
      <c r="C9265">
        <v>55068</v>
      </c>
      <c r="D9265">
        <v>2</v>
      </c>
      <c r="F9265">
        <v>2009</v>
      </c>
      <c r="G9265">
        <v>6186</v>
      </c>
      <c r="H9265">
        <v>5938.04</v>
      </c>
      <c r="I9265">
        <v>715551.15</v>
      </c>
      <c r="K9265">
        <v>2.484</v>
      </c>
      <c r="L9265">
        <v>1E-3</v>
      </c>
      <c r="M9265">
        <v>491943.78200000001</v>
      </c>
      <c r="N9265">
        <v>5.8999999999999997E-2</v>
      </c>
      <c r="O9265">
        <v>56.536999999999999</v>
      </c>
      <c r="P9265">
        <v>1.8700000000000001E-2</v>
      </c>
      <c r="Q9265">
        <v>8277970.4309999999</v>
      </c>
      <c r="R9265" t="s">
        <v>34</v>
      </c>
      <c r="T9265" t="s">
        <v>89</v>
      </c>
      <c r="V9265" t="s">
        <v>228</v>
      </c>
      <c r="Y9265" t="s">
        <v>135</v>
      </c>
    </row>
    <row r="9266" spans="1:25" x14ac:dyDescent="0.45">
      <c r="A9266" t="s">
        <v>133</v>
      </c>
      <c r="B9266" t="s">
        <v>745</v>
      </c>
      <c r="C9266">
        <v>55068</v>
      </c>
      <c r="D9266">
        <v>2</v>
      </c>
      <c r="F9266">
        <v>2010</v>
      </c>
      <c r="G9266">
        <v>7132</v>
      </c>
      <c r="H9266">
        <v>6929.51</v>
      </c>
      <c r="I9266">
        <v>807747.41</v>
      </c>
      <c r="K9266">
        <v>2.8220000000000001</v>
      </c>
      <c r="L9266">
        <v>1E-3</v>
      </c>
      <c r="M9266">
        <v>559052.93999999994</v>
      </c>
      <c r="N9266">
        <v>5.8999999999999997E-2</v>
      </c>
      <c r="O9266">
        <v>59.177</v>
      </c>
      <c r="P9266">
        <v>1.5599999999999999E-2</v>
      </c>
      <c r="Q9266">
        <v>9407102.4389999993</v>
      </c>
      <c r="R9266" t="s">
        <v>34</v>
      </c>
      <c r="T9266" t="s">
        <v>89</v>
      </c>
      <c r="V9266" t="s">
        <v>228</v>
      </c>
      <c r="Y9266" t="s">
        <v>135</v>
      </c>
    </row>
    <row r="9267" spans="1:25" x14ac:dyDescent="0.45">
      <c r="A9267" t="s">
        <v>133</v>
      </c>
      <c r="B9267" t="s">
        <v>745</v>
      </c>
      <c r="C9267">
        <v>55068</v>
      </c>
      <c r="D9267">
        <v>2</v>
      </c>
      <c r="F9267">
        <v>2011</v>
      </c>
      <c r="G9267">
        <v>5118</v>
      </c>
      <c r="H9267">
        <v>4981.54</v>
      </c>
      <c r="I9267">
        <v>542168.99</v>
      </c>
      <c r="K9267">
        <v>1.94</v>
      </c>
      <c r="L9267">
        <v>1E-3</v>
      </c>
      <c r="M9267">
        <v>384369.58</v>
      </c>
      <c r="N9267">
        <v>5.8999999999999997E-2</v>
      </c>
      <c r="O9267">
        <v>39.372</v>
      </c>
      <c r="P9267">
        <v>1.52E-2</v>
      </c>
      <c r="Q9267">
        <v>6467805.4979999997</v>
      </c>
      <c r="R9267" t="s">
        <v>34</v>
      </c>
      <c r="T9267" t="s">
        <v>89</v>
      </c>
      <c r="V9267" t="s">
        <v>228</v>
      </c>
      <c r="Y9267" t="s">
        <v>135</v>
      </c>
    </row>
    <row r="9268" spans="1:25" x14ac:dyDescent="0.45">
      <c r="A9268" t="s">
        <v>133</v>
      </c>
      <c r="B9268" t="s">
        <v>745</v>
      </c>
      <c r="C9268">
        <v>55068</v>
      </c>
      <c r="D9268">
        <v>2</v>
      </c>
      <c r="F9268">
        <v>2012</v>
      </c>
      <c r="G9268">
        <v>3341</v>
      </c>
      <c r="H9268">
        <v>3226.04</v>
      </c>
      <c r="I9268">
        <v>370774.68</v>
      </c>
      <c r="K9268">
        <v>1.2929999999999999</v>
      </c>
      <c r="L9268">
        <v>1E-3</v>
      </c>
      <c r="M9268">
        <v>256191.87700000001</v>
      </c>
      <c r="N9268">
        <v>5.8999999999999997E-2</v>
      </c>
      <c r="O9268">
        <v>28.783000000000001</v>
      </c>
      <c r="P9268">
        <v>1.9300000000000001E-2</v>
      </c>
      <c r="Q9268">
        <v>4310836.9879999999</v>
      </c>
      <c r="R9268" t="s">
        <v>34</v>
      </c>
      <c r="T9268" t="s">
        <v>89</v>
      </c>
      <c r="V9268" t="s">
        <v>228</v>
      </c>
      <c r="Y9268" t="s">
        <v>135</v>
      </c>
    </row>
    <row r="9269" spans="1:25" x14ac:dyDescent="0.45">
      <c r="A9269" t="s">
        <v>133</v>
      </c>
      <c r="B9269" t="s">
        <v>745</v>
      </c>
      <c r="C9269">
        <v>55068</v>
      </c>
      <c r="D9269">
        <v>2</v>
      </c>
      <c r="F9269">
        <v>2013</v>
      </c>
      <c r="G9269">
        <v>1125</v>
      </c>
      <c r="H9269">
        <v>1048.3499999999999</v>
      </c>
      <c r="I9269">
        <v>114956.61</v>
      </c>
      <c r="K9269">
        <v>0.41</v>
      </c>
      <c r="L9269">
        <v>1E-3</v>
      </c>
      <c r="M9269">
        <v>81192.286999999997</v>
      </c>
      <c r="N9269">
        <v>5.8900000000000001E-2</v>
      </c>
      <c r="O9269">
        <v>13.492000000000001</v>
      </c>
      <c r="P9269">
        <v>3.5200000000000002E-2</v>
      </c>
      <c r="Q9269">
        <v>1366217.0060000001</v>
      </c>
      <c r="R9269" t="s">
        <v>34</v>
      </c>
      <c r="T9269" t="s">
        <v>89</v>
      </c>
      <c r="V9269" t="s">
        <v>228</v>
      </c>
      <c r="Y9269" t="s">
        <v>135</v>
      </c>
    </row>
    <row r="9270" spans="1:25" x14ac:dyDescent="0.45">
      <c r="A9270" t="s">
        <v>133</v>
      </c>
      <c r="B9270" t="s">
        <v>745</v>
      </c>
      <c r="C9270">
        <v>55068</v>
      </c>
      <c r="D9270">
        <v>2</v>
      </c>
      <c r="F9270">
        <v>2014</v>
      </c>
      <c r="G9270">
        <v>2680</v>
      </c>
      <c r="H9270">
        <v>2592.48</v>
      </c>
      <c r="I9270">
        <v>299436.15999999997</v>
      </c>
      <c r="K9270">
        <v>1.0620000000000001</v>
      </c>
      <c r="L9270">
        <v>1E-3</v>
      </c>
      <c r="M9270">
        <v>210382.34599999999</v>
      </c>
      <c r="N9270">
        <v>5.8999999999999997E-2</v>
      </c>
      <c r="O9270">
        <v>27.265000000000001</v>
      </c>
      <c r="P9270">
        <v>2.4199999999999999E-2</v>
      </c>
      <c r="Q9270">
        <v>3540087.7489999998</v>
      </c>
      <c r="R9270" t="s">
        <v>34</v>
      </c>
      <c r="T9270" t="s">
        <v>89</v>
      </c>
      <c r="V9270" t="s">
        <v>228</v>
      </c>
      <c r="Y9270" t="s">
        <v>135</v>
      </c>
    </row>
    <row r="9271" spans="1:25" x14ac:dyDescent="0.45">
      <c r="A9271" t="s">
        <v>133</v>
      </c>
      <c r="B9271" t="s">
        <v>745</v>
      </c>
      <c r="C9271">
        <v>55068</v>
      </c>
      <c r="D9271">
        <v>2</v>
      </c>
      <c r="F9271">
        <v>2015</v>
      </c>
      <c r="G9271">
        <v>1048</v>
      </c>
      <c r="H9271">
        <v>980.17</v>
      </c>
      <c r="I9271">
        <v>108981.97</v>
      </c>
      <c r="K9271">
        <v>0.38300000000000001</v>
      </c>
      <c r="L9271">
        <v>1E-3</v>
      </c>
      <c r="M9271">
        <v>75955.876999999993</v>
      </c>
      <c r="N9271">
        <v>5.91E-2</v>
      </c>
      <c r="O9271">
        <v>13.781000000000001</v>
      </c>
      <c r="P9271">
        <v>3.9199999999999999E-2</v>
      </c>
      <c r="Q9271">
        <v>1278123.8470000001</v>
      </c>
      <c r="R9271" t="s">
        <v>34</v>
      </c>
      <c r="T9271" t="s">
        <v>89</v>
      </c>
      <c r="V9271" t="s">
        <v>228</v>
      </c>
      <c r="Y9271" t="s">
        <v>135</v>
      </c>
    </row>
    <row r="9272" spans="1:25" x14ac:dyDescent="0.45">
      <c r="A9272" t="s">
        <v>133</v>
      </c>
      <c r="B9272" t="s">
        <v>745</v>
      </c>
      <c r="C9272">
        <v>55068</v>
      </c>
      <c r="D9272">
        <v>2</v>
      </c>
      <c r="F9272">
        <v>2016</v>
      </c>
      <c r="G9272">
        <v>1444</v>
      </c>
      <c r="H9272">
        <v>1355.43</v>
      </c>
      <c r="I9272">
        <v>139594.32</v>
      </c>
      <c r="K9272">
        <v>0.51200000000000001</v>
      </c>
      <c r="L9272">
        <v>1E-3</v>
      </c>
      <c r="M9272">
        <v>101511.26700000001</v>
      </c>
      <c r="N9272">
        <v>5.8999999999999997E-2</v>
      </c>
      <c r="O9272">
        <v>15.397</v>
      </c>
      <c r="P9272">
        <v>2.92E-2</v>
      </c>
      <c r="Q9272">
        <v>1708102.345</v>
      </c>
      <c r="R9272" t="s">
        <v>34</v>
      </c>
      <c r="T9272" t="s">
        <v>89</v>
      </c>
      <c r="V9272" t="s">
        <v>228</v>
      </c>
      <c r="Y9272" t="s">
        <v>135</v>
      </c>
    </row>
    <row r="9273" spans="1:25" x14ac:dyDescent="0.45">
      <c r="A9273" t="s">
        <v>133</v>
      </c>
      <c r="B9273" t="s">
        <v>745</v>
      </c>
      <c r="C9273">
        <v>55068</v>
      </c>
      <c r="D9273">
        <v>2</v>
      </c>
      <c r="F9273">
        <v>2017</v>
      </c>
      <c r="G9273">
        <v>981</v>
      </c>
      <c r="H9273">
        <v>901.9</v>
      </c>
      <c r="I9273">
        <v>91911.12</v>
      </c>
      <c r="K9273">
        <v>0.33400000000000002</v>
      </c>
      <c r="L9273">
        <v>1E-3</v>
      </c>
      <c r="M9273">
        <v>66254.388999999996</v>
      </c>
      <c r="N9273">
        <v>5.91E-2</v>
      </c>
      <c r="O9273">
        <v>11.047000000000001</v>
      </c>
      <c r="P9273">
        <v>3.32E-2</v>
      </c>
      <c r="Q9273">
        <v>1114851.6669999999</v>
      </c>
      <c r="R9273" t="s">
        <v>34</v>
      </c>
      <c r="T9273" t="s">
        <v>89</v>
      </c>
      <c r="V9273" t="s">
        <v>228</v>
      </c>
      <c r="Y9273" t="s">
        <v>135</v>
      </c>
    </row>
    <row r="9274" spans="1:25" x14ac:dyDescent="0.45">
      <c r="A9274" t="s">
        <v>133</v>
      </c>
      <c r="B9274" t="s">
        <v>745</v>
      </c>
      <c r="C9274">
        <v>55068</v>
      </c>
      <c r="D9274">
        <v>2</v>
      </c>
      <c r="F9274">
        <v>2018</v>
      </c>
      <c r="G9274">
        <v>672</v>
      </c>
      <c r="H9274">
        <v>611.9</v>
      </c>
      <c r="I9274">
        <v>67558.649999999994</v>
      </c>
      <c r="K9274">
        <v>0.23899999999999999</v>
      </c>
      <c r="L9274">
        <v>1E-3</v>
      </c>
      <c r="M9274">
        <v>47416.353999999999</v>
      </c>
      <c r="N9274">
        <v>5.8999999999999997E-2</v>
      </c>
      <c r="O9274">
        <v>7.835</v>
      </c>
      <c r="P9274">
        <v>3.2500000000000001E-2</v>
      </c>
      <c r="Q9274">
        <v>797868.26599999995</v>
      </c>
      <c r="R9274" t="s">
        <v>34</v>
      </c>
      <c r="T9274" t="s">
        <v>89</v>
      </c>
      <c r="V9274" t="s">
        <v>228</v>
      </c>
      <c r="Y9274" t="s">
        <v>135</v>
      </c>
    </row>
    <row r="9275" spans="1:25" x14ac:dyDescent="0.45">
      <c r="A9275" t="s">
        <v>133</v>
      </c>
      <c r="B9275" t="s">
        <v>745</v>
      </c>
      <c r="C9275">
        <v>55068</v>
      </c>
      <c r="D9275">
        <v>2</v>
      </c>
      <c r="F9275">
        <v>2019</v>
      </c>
      <c r="G9275">
        <v>1104</v>
      </c>
      <c r="H9275">
        <v>1017.24</v>
      </c>
      <c r="I9275">
        <v>98313.79</v>
      </c>
      <c r="K9275">
        <v>0.36399999999999999</v>
      </c>
      <c r="L9275">
        <v>1E-3</v>
      </c>
      <c r="M9275">
        <v>72136.342999999993</v>
      </c>
      <c r="N9275">
        <v>5.8999999999999997E-2</v>
      </c>
      <c r="O9275">
        <v>12.38</v>
      </c>
      <c r="P9275">
        <v>3.4299999999999997E-2</v>
      </c>
      <c r="Q9275">
        <v>1213799.93</v>
      </c>
      <c r="R9275" t="s">
        <v>34</v>
      </c>
      <c r="T9275" t="s">
        <v>89</v>
      </c>
      <c r="V9275" t="s">
        <v>228</v>
      </c>
      <c r="Y9275" t="s">
        <v>135</v>
      </c>
    </row>
    <row r="9276" spans="1:25" x14ac:dyDescent="0.45">
      <c r="A9276" t="s">
        <v>133</v>
      </c>
      <c r="B9276" t="s">
        <v>745</v>
      </c>
      <c r="C9276">
        <v>55068</v>
      </c>
      <c r="D9276">
        <v>2</v>
      </c>
      <c r="F9276">
        <v>2020</v>
      </c>
      <c r="G9276">
        <v>853</v>
      </c>
      <c r="H9276">
        <v>791.18</v>
      </c>
      <c r="I9276">
        <v>77233.100000000006</v>
      </c>
      <c r="K9276">
        <v>0.28399999999999997</v>
      </c>
      <c r="L9276">
        <v>1E-3</v>
      </c>
      <c r="M9276">
        <v>56317.055999999997</v>
      </c>
      <c r="N9276">
        <v>5.8999999999999997E-2</v>
      </c>
      <c r="O9276">
        <v>10.061999999999999</v>
      </c>
      <c r="P9276">
        <v>3.4099999999999998E-2</v>
      </c>
      <c r="Q9276">
        <v>947636.152</v>
      </c>
      <c r="R9276" t="s">
        <v>34</v>
      </c>
      <c r="T9276" t="s">
        <v>89</v>
      </c>
      <c r="V9276" t="s">
        <v>228</v>
      </c>
      <c r="Y9276" t="s">
        <v>135</v>
      </c>
    </row>
    <row r="9277" spans="1:25" x14ac:dyDescent="0.45">
      <c r="A9277" t="s">
        <v>133</v>
      </c>
      <c r="B9277" t="s">
        <v>745</v>
      </c>
      <c r="C9277">
        <v>55068</v>
      </c>
      <c r="D9277">
        <v>2</v>
      </c>
      <c r="F9277">
        <v>2021</v>
      </c>
      <c r="G9277">
        <v>2329</v>
      </c>
      <c r="H9277">
        <v>2198.58</v>
      </c>
      <c r="I9277">
        <v>247411.41</v>
      </c>
      <c r="K9277">
        <v>0.86899999999999999</v>
      </c>
      <c r="L9277">
        <v>1E-3</v>
      </c>
      <c r="M9277">
        <v>172167.432</v>
      </c>
      <c r="N9277">
        <v>5.8999999999999997E-2</v>
      </c>
      <c r="O9277">
        <v>25.858000000000001</v>
      </c>
      <c r="P9277">
        <v>2.8000000000000001E-2</v>
      </c>
      <c r="Q9277">
        <v>2897058.906</v>
      </c>
      <c r="R9277" t="s">
        <v>34</v>
      </c>
      <c r="T9277" t="s">
        <v>89</v>
      </c>
      <c r="V9277" t="s">
        <v>228</v>
      </c>
      <c r="Y9277" t="s">
        <v>135</v>
      </c>
    </row>
    <row r="9278" spans="1:25" x14ac:dyDescent="0.45">
      <c r="A9278" t="s">
        <v>133</v>
      </c>
      <c r="B9278" t="s">
        <v>745</v>
      </c>
      <c r="C9278">
        <v>55068</v>
      </c>
      <c r="D9278">
        <v>2</v>
      </c>
      <c r="F9278">
        <v>2022</v>
      </c>
      <c r="G9278">
        <v>2471</v>
      </c>
      <c r="H9278">
        <v>2330.35</v>
      </c>
      <c r="I9278">
        <v>280877.78999999998</v>
      </c>
      <c r="K9278">
        <v>0.97</v>
      </c>
      <c r="L9278">
        <v>1E-3</v>
      </c>
      <c r="M9278">
        <v>192084.39</v>
      </c>
      <c r="N9278">
        <v>5.8999999999999997E-2</v>
      </c>
      <c r="O9278">
        <v>28.006</v>
      </c>
      <c r="P9278">
        <v>2.7300000000000001E-2</v>
      </c>
      <c r="Q9278">
        <v>3232179.966</v>
      </c>
      <c r="R9278" t="s">
        <v>34</v>
      </c>
      <c r="T9278" t="s">
        <v>89</v>
      </c>
      <c r="V9278" t="s">
        <v>228</v>
      </c>
      <c r="Y9278" t="s">
        <v>135</v>
      </c>
    </row>
    <row r="9279" spans="1:25" x14ac:dyDescent="0.45">
      <c r="A9279" t="s">
        <v>133</v>
      </c>
      <c r="B9279" t="s">
        <v>745</v>
      </c>
      <c r="C9279">
        <v>55068</v>
      </c>
      <c r="D9279">
        <v>2</v>
      </c>
      <c r="F9279">
        <v>2023</v>
      </c>
      <c r="G9279">
        <v>2446</v>
      </c>
      <c r="H9279">
        <v>2316.0100000000002</v>
      </c>
      <c r="I9279">
        <v>263369.07</v>
      </c>
      <c r="K9279">
        <v>0.92900000000000005</v>
      </c>
      <c r="L9279">
        <v>1E-3</v>
      </c>
      <c r="M9279">
        <v>183978.321</v>
      </c>
      <c r="N9279">
        <v>5.8999999999999997E-2</v>
      </c>
      <c r="O9279">
        <v>24.117000000000001</v>
      </c>
      <c r="P9279">
        <v>2.3800000000000002E-2</v>
      </c>
      <c r="Q9279">
        <v>3095805.6189999999</v>
      </c>
      <c r="R9279" t="s">
        <v>34</v>
      </c>
      <c r="T9279" t="s">
        <v>89</v>
      </c>
      <c r="V9279" t="s">
        <v>228</v>
      </c>
      <c r="Y9279" t="s">
        <v>135</v>
      </c>
    </row>
    <row r="9280" spans="1:25" x14ac:dyDescent="0.45">
      <c r="A9280" t="s">
        <v>133</v>
      </c>
      <c r="B9280" t="s">
        <v>745</v>
      </c>
      <c r="C9280">
        <v>55068</v>
      </c>
      <c r="D9280">
        <v>2</v>
      </c>
      <c r="F9280">
        <v>2024</v>
      </c>
      <c r="G9280">
        <v>2370</v>
      </c>
      <c r="H9280">
        <v>2329.69</v>
      </c>
      <c r="I9280">
        <v>283457.65999999997</v>
      </c>
      <c r="K9280">
        <v>0.97799999999999998</v>
      </c>
      <c r="L9280">
        <v>1E-3</v>
      </c>
      <c r="M9280">
        <v>193803.902</v>
      </c>
      <c r="N9280">
        <v>5.8999999999999997E-2</v>
      </c>
      <c r="O9280">
        <v>19.907</v>
      </c>
      <c r="P9280">
        <v>1.47E-2</v>
      </c>
      <c r="Q9280">
        <v>3261044.5559999999</v>
      </c>
      <c r="R9280" t="s">
        <v>34</v>
      </c>
      <c r="T9280" t="s">
        <v>89</v>
      </c>
      <c r="V9280" t="s">
        <v>228</v>
      </c>
      <c r="Y9280" t="s">
        <v>135</v>
      </c>
    </row>
    <row r="9281" spans="1:25" x14ac:dyDescent="0.45">
      <c r="A9281" t="s">
        <v>203</v>
      </c>
      <c r="B9281" t="s">
        <v>746</v>
      </c>
      <c r="C9281">
        <v>55079</v>
      </c>
      <c r="D9281">
        <v>1</v>
      </c>
      <c r="F9281">
        <v>2009</v>
      </c>
      <c r="G9281">
        <v>6223</v>
      </c>
      <c r="H9281">
        <v>6170.21</v>
      </c>
      <c r="I9281">
        <v>1341786.81</v>
      </c>
      <c r="K9281">
        <v>4.2350000000000003</v>
      </c>
      <c r="L9281">
        <v>1E-3</v>
      </c>
      <c r="M9281">
        <v>840536.41299999994</v>
      </c>
      <c r="N9281">
        <v>5.8999999999999997E-2</v>
      </c>
      <c r="O9281">
        <v>74.748000000000005</v>
      </c>
      <c r="P9281">
        <v>1.3299999999999999E-2</v>
      </c>
      <c r="Q9281">
        <v>14143617.832</v>
      </c>
      <c r="R9281" t="s">
        <v>34</v>
      </c>
      <c r="S9281" t="s">
        <v>38</v>
      </c>
      <c r="T9281" t="s">
        <v>89</v>
      </c>
      <c r="V9281" t="s">
        <v>40</v>
      </c>
      <c r="Y9281" t="s">
        <v>35</v>
      </c>
    </row>
    <row r="9282" spans="1:25" x14ac:dyDescent="0.45">
      <c r="A9282" t="s">
        <v>203</v>
      </c>
      <c r="B9282" t="s">
        <v>746</v>
      </c>
      <c r="C9282">
        <v>55079</v>
      </c>
      <c r="D9282">
        <v>1</v>
      </c>
      <c r="F9282">
        <v>2010</v>
      </c>
      <c r="G9282">
        <v>6396</v>
      </c>
      <c r="H9282">
        <v>6339.22</v>
      </c>
      <c r="I9282">
        <v>1363313.57</v>
      </c>
      <c r="K9282">
        <v>4.32</v>
      </c>
      <c r="L9282">
        <v>1E-3</v>
      </c>
      <c r="M9282">
        <v>855778.51199999999</v>
      </c>
      <c r="N9282">
        <v>5.8999999999999997E-2</v>
      </c>
      <c r="O9282">
        <v>75.055000000000007</v>
      </c>
      <c r="P9282">
        <v>1.26E-2</v>
      </c>
      <c r="Q9282">
        <v>14400133.543</v>
      </c>
      <c r="R9282" t="s">
        <v>34</v>
      </c>
      <c r="S9282" t="s">
        <v>38</v>
      </c>
      <c r="T9282" t="s">
        <v>89</v>
      </c>
      <c r="V9282" t="s">
        <v>40</v>
      </c>
      <c r="Y9282" t="s">
        <v>35</v>
      </c>
    </row>
    <row r="9283" spans="1:25" x14ac:dyDescent="0.45">
      <c r="A9283" t="s">
        <v>203</v>
      </c>
      <c r="B9283" t="s">
        <v>746</v>
      </c>
      <c r="C9283">
        <v>55079</v>
      </c>
      <c r="D9283">
        <v>1</v>
      </c>
      <c r="F9283">
        <v>2011</v>
      </c>
      <c r="G9283">
        <v>7712</v>
      </c>
      <c r="H9283">
        <v>7652.69</v>
      </c>
      <c r="I9283">
        <v>1590170.42</v>
      </c>
      <c r="K9283">
        <v>5.1130000000000004</v>
      </c>
      <c r="L9283">
        <v>1E-3</v>
      </c>
      <c r="M9283">
        <v>1012773.425</v>
      </c>
      <c r="N9283">
        <v>5.8999999999999997E-2</v>
      </c>
      <c r="O9283">
        <v>83.856999999999999</v>
      </c>
      <c r="P9283">
        <v>1.15E-2</v>
      </c>
      <c r="Q9283">
        <v>17041942.888</v>
      </c>
      <c r="R9283" t="s">
        <v>34</v>
      </c>
      <c r="S9283" t="s">
        <v>38</v>
      </c>
      <c r="T9283" t="s">
        <v>89</v>
      </c>
      <c r="V9283" t="s">
        <v>40</v>
      </c>
      <c r="Y9283" t="s">
        <v>35</v>
      </c>
    </row>
    <row r="9284" spans="1:25" x14ac:dyDescent="0.45">
      <c r="A9284" t="s">
        <v>203</v>
      </c>
      <c r="B9284" t="s">
        <v>746</v>
      </c>
      <c r="C9284">
        <v>55079</v>
      </c>
      <c r="D9284">
        <v>1</v>
      </c>
      <c r="F9284">
        <v>2012</v>
      </c>
      <c r="G9284">
        <v>6418</v>
      </c>
      <c r="H9284">
        <v>6367.09</v>
      </c>
      <c r="I9284">
        <v>1359151.53</v>
      </c>
      <c r="K9284">
        <v>4.3079999999999998</v>
      </c>
      <c r="L9284">
        <v>1E-3</v>
      </c>
      <c r="M9284">
        <v>853283.23600000003</v>
      </c>
      <c r="N9284">
        <v>5.8999999999999997E-2</v>
      </c>
      <c r="O9284">
        <v>80.852000000000004</v>
      </c>
      <c r="P9284">
        <v>1.34E-2</v>
      </c>
      <c r="Q9284">
        <v>14358186.249</v>
      </c>
      <c r="R9284" t="s">
        <v>34</v>
      </c>
      <c r="S9284" t="s">
        <v>38</v>
      </c>
      <c r="T9284" t="s">
        <v>89</v>
      </c>
      <c r="V9284" t="s">
        <v>40</v>
      </c>
      <c r="Y9284" t="s">
        <v>35</v>
      </c>
    </row>
    <row r="9285" spans="1:25" x14ac:dyDescent="0.45">
      <c r="A9285" t="s">
        <v>203</v>
      </c>
      <c r="B9285" t="s">
        <v>746</v>
      </c>
      <c r="C9285">
        <v>55079</v>
      </c>
      <c r="D9285">
        <v>1</v>
      </c>
      <c r="F9285">
        <v>2013</v>
      </c>
      <c r="G9285">
        <v>4774</v>
      </c>
      <c r="H9285">
        <v>4699.17</v>
      </c>
      <c r="I9285">
        <v>983941.04</v>
      </c>
      <c r="K9285">
        <v>3.1379999999999999</v>
      </c>
      <c r="L9285">
        <v>1E-3</v>
      </c>
      <c r="M9285">
        <v>621498.65599999996</v>
      </c>
      <c r="N9285">
        <v>5.8999999999999997E-2</v>
      </c>
      <c r="O9285">
        <v>63.387</v>
      </c>
      <c r="P9285">
        <v>1.55E-2</v>
      </c>
      <c r="Q9285">
        <v>10457942.877</v>
      </c>
      <c r="R9285" t="s">
        <v>34</v>
      </c>
      <c r="S9285" t="s">
        <v>38</v>
      </c>
      <c r="T9285" t="s">
        <v>89</v>
      </c>
      <c r="V9285" t="s">
        <v>40</v>
      </c>
      <c r="Y9285" t="s">
        <v>35</v>
      </c>
    </row>
    <row r="9286" spans="1:25" x14ac:dyDescent="0.45">
      <c r="A9286" t="s">
        <v>203</v>
      </c>
      <c r="B9286" t="s">
        <v>746</v>
      </c>
      <c r="C9286">
        <v>55079</v>
      </c>
      <c r="D9286">
        <v>1</v>
      </c>
      <c r="F9286">
        <v>2014</v>
      </c>
      <c r="G9286">
        <v>6174</v>
      </c>
      <c r="H9286">
        <v>6108.6</v>
      </c>
      <c r="I9286">
        <v>1209982.04</v>
      </c>
      <c r="K9286">
        <v>3.871</v>
      </c>
      <c r="L9286">
        <v>1E-3</v>
      </c>
      <c r="M9286">
        <v>766821.93099999998</v>
      </c>
      <c r="N9286">
        <v>5.8999999999999997E-2</v>
      </c>
      <c r="O9286">
        <v>74.552999999999997</v>
      </c>
      <c r="P9286">
        <v>1.4200000000000001E-2</v>
      </c>
      <c r="Q9286">
        <v>12903296.452</v>
      </c>
      <c r="R9286" t="s">
        <v>34</v>
      </c>
      <c r="S9286" t="s">
        <v>38</v>
      </c>
      <c r="T9286" t="s">
        <v>89</v>
      </c>
      <c r="V9286" t="s">
        <v>40</v>
      </c>
      <c r="Y9286" t="s">
        <v>35</v>
      </c>
    </row>
    <row r="9287" spans="1:25" x14ac:dyDescent="0.45">
      <c r="A9287" t="s">
        <v>203</v>
      </c>
      <c r="B9287" t="s">
        <v>746</v>
      </c>
      <c r="C9287">
        <v>55079</v>
      </c>
      <c r="D9287">
        <v>1</v>
      </c>
      <c r="F9287">
        <v>2015</v>
      </c>
      <c r="G9287">
        <v>6803</v>
      </c>
      <c r="H9287">
        <v>6751.9</v>
      </c>
      <c r="I9287">
        <v>1391669.79</v>
      </c>
      <c r="K9287">
        <v>4.4260000000000002</v>
      </c>
      <c r="L9287">
        <v>1E-3</v>
      </c>
      <c r="M9287">
        <v>876789.92099999997</v>
      </c>
      <c r="N9287">
        <v>5.8999999999999997E-2</v>
      </c>
      <c r="O9287">
        <v>84.808000000000007</v>
      </c>
      <c r="P9287">
        <v>1.35E-2</v>
      </c>
      <c r="Q9287">
        <v>14753643.620999999</v>
      </c>
      <c r="R9287" t="s">
        <v>34</v>
      </c>
      <c r="S9287" t="s">
        <v>38</v>
      </c>
      <c r="T9287" t="s">
        <v>89</v>
      </c>
      <c r="V9287" t="s">
        <v>40</v>
      </c>
      <c r="Y9287" t="s">
        <v>36</v>
      </c>
    </row>
    <row r="9288" spans="1:25" x14ac:dyDescent="0.45">
      <c r="A9288" t="s">
        <v>203</v>
      </c>
      <c r="B9288" t="s">
        <v>746</v>
      </c>
      <c r="C9288">
        <v>55079</v>
      </c>
      <c r="D9288">
        <v>1</v>
      </c>
      <c r="F9288">
        <v>2016</v>
      </c>
      <c r="G9288">
        <v>6002</v>
      </c>
      <c r="H9288">
        <v>5839.74</v>
      </c>
      <c r="I9288">
        <v>1187375.6499999999</v>
      </c>
      <c r="K9288">
        <v>3.7869999999999999</v>
      </c>
      <c r="L9288">
        <v>1E-3</v>
      </c>
      <c r="M9288">
        <v>750205.52300000004</v>
      </c>
      <c r="N9288">
        <v>5.8999999999999997E-2</v>
      </c>
      <c r="O9288">
        <v>82.412000000000006</v>
      </c>
      <c r="P9288">
        <v>1.7500000000000002E-2</v>
      </c>
      <c r="Q9288">
        <v>12623651.189999999</v>
      </c>
      <c r="R9288" t="s">
        <v>34</v>
      </c>
      <c r="S9288" t="s">
        <v>38</v>
      </c>
      <c r="T9288" t="s">
        <v>89</v>
      </c>
      <c r="V9288" t="s">
        <v>40</v>
      </c>
      <c r="Y9288" t="s">
        <v>36</v>
      </c>
    </row>
    <row r="9289" spans="1:25" x14ac:dyDescent="0.45">
      <c r="A9289" t="s">
        <v>203</v>
      </c>
      <c r="B9289" t="s">
        <v>746</v>
      </c>
      <c r="C9289">
        <v>55079</v>
      </c>
      <c r="D9289">
        <v>1</v>
      </c>
      <c r="F9289">
        <v>2017</v>
      </c>
      <c r="G9289">
        <v>4512</v>
      </c>
      <c r="H9289">
        <v>4453.09</v>
      </c>
      <c r="I9289">
        <v>871193.41</v>
      </c>
      <c r="K9289">
        <v>2.83</v>
      </c>
      <c r="L9289">
        <v>1E-3</v>
      </c>
      <c r="M9289">
        <v>560533.58700000006</v>
      </c>
      <c r="N9289">
        <v>5.8999999999999997E-2</v>
      </c>
      <c r="O9289">
        <v>60.454000000000001</v>
      </c>
      <c r="P9289">
        <v>1.6400000000000001E-2</v>
      </c>
      <c r="Q9289">
        <v>9432122.4829999991</v>
      </c>
      <c r="R9289" t="s">
        <v>34</v>
      </c>
      <c r="S9289" t="s">
        <v>38</v>
      </c>
      <c r="T9289" t="s">
        <v>89</v>
      </c>
      <c r="V9289" t="s">
        <v>40</v>
      </c>
      <c r="Y9289" t="s">
        <v>36</v>
      </c>
    </row>
    <row r="9290" spans="1:25" x14ac:dyDescent="0.45">
      <c r="A9290" t="s">
        <v>203</v>
      </c>
      <c r="B9290" t="s">
        <v>746</v>
      </c>
      <c r="C9290">
        <v>55079</v>
      </c>
      <c r="D9290">
        <v>1</v>
      </c>
      <c r="F9290">
        <v>2018</v>
      </c>
      <c r="G9290">
        <v>3777</v>
      </c>
      <c r="H9290">
        <v>3729.57</v>
      </c>
      <c r="I9290">
        <v>731002.99</v>
      </c>
      <c r="K9290">
        <v>2.3919999999999999</v>
      </c>
      <c r="L9290">
        <v>1E-3</v>
      </c>
      <c r="M9290">
        <v>473747.45600000001</v>
      </c>
      <c r="N9290">
        <v>5.8999999999999997E-2</v>
      </c>
      <c r="O9290">
        <v>56.625999999999998</v>
      </c>
      <c r="P9290">
        <v>1.9099999999999999E-2</v>
      </c>
      <c r="Q9290">
        <v>7971858.25</v>
      </c>
      <c r="R9290" t="s">
        <v>34</v>
      </c>
      <c r="S9290" t="s">
        <v>38</v>
      </c>
      <c r="T9290" t="s">
        <v>89</v>
      </c>
      <c r="V9290" t="s">
        <v>40</v>
      </c>
      <c r="Y9290" t="s">
        <v>36</v>
      </c>
    </row>
    <row r="9291" spans="1:25" x14ac:dyDescent="0.45">
      <c r="A9291" t="s">
        <v>203</v>
      </c>
      <c r="B9291" t="s">
        <v>746</v>
      </c>
      <c r="C9291">
        <v>55079</v>
      </c>
      <c r="D9291">
        <v>1</v>
      </c>
      <c r="F9291">
        <v>2019</v>
      </c>
      <c r="G9291">
        <v>3343</v>
      </c>
      <c r="H9291">
        <v>3319.21</v>
      </c>
      <c r="I9291">
        <v>573881.43999999994</v>
      </c>
      <c r="K9291">
        <v>1.9610000000000001</v>
      </c>
      <c r="L9291">
        <v>1E-3</v>
      </c>
      <c r="M9291">
        <v>388418.08600000001</v>
      </c>
      <c r="N9291">
        <v>5.8999999999999997E-2</v>
      </c>
      <c r="O9291">
        <v>42.225999999999999</v>
      </c>
      <c r="P9291">
        <v>1.5800000000000002E-2</v>
      </c>
      <c r="Q9291">
        <v>6535848.6679999996</v>
      </c>
      <c r="R9291" t="s">
        <v>34</v>
      </c>
      <c r="S9291" t="s">
        <v>38</v>
      </c>
      <c r="T9291" t="s">
        <v>89</v>
      </c>
      <c r="V9291" t="s">
        <v>40</v>
      </c>
      <c r="Y9291" t="s">
        <v>36</v>
      </c>
    </row>
    <row r="9292" spans="1:25" x14ac:dyDescent="0.45">
      <c r="A9292" t="s">
        <v>203</v>
      </c>
      <c r="B9292" t="s">
        <v>746</v>
      </c>
      <c r="C9292">
        <v>55079</v>
      </c>
      <c r="D9292">
        <v>1</v>
      </c>
      <c r="F9292">
        <v>2020</v>
      </c>
      <c r="G9292">
        <v>3792</v>
      </c>
      <c r="H9292">
        <v>3769.09</v>
      </c>
      <c r="I9292">
        <v>685691.31</v>
      </c>
      <c r="K9292">
        <v>2.2679999999999998</v>
      </c>
      <c r="L9292">
        <v>1E-3</v>
      </c>
      <c r="M9292">
        <v>449275.26899999997</v>
      </c>
      <c r="N9292">
        <v>5.8999999999999997E-2</v>
      </c>
      <c r="O9292">
        <v>51.197000000000003</v>
      </c>
      <c r="P9292">
        <v>1.6E-2</v>
      </c>
      <c r="Q9292">
        <v>7559875.4780000001</v>
      </c>
      <c r="R9292" t="s">
        <v>34</v>
      </c>
      <c r="S9292" t="s">
        <v>38</v>
      </c>
      <c r="T9292" t="s">
        <v>89</v>
      </c>
      <c r="V9292" t="s">
        <v>40</v>
      </c>
      <c r="Y9292" t="s">
        <v>36</v>
      </c>
    </row>
    <row r="9293" spans="1:25" x14ac:dyDescent="0.45">
      <c r="A9293" t="s">
        <v>203</v>
      </c>
      <c r="B9293" t="s">
        <v>746</v>
      </c>
      <c r="C9293">
        <v>55079</v>
      </c>
      <c r="D9293">
        <v>1</v>
      </c>
      <c r="F9293">
        <v>2021</v>
      </c>
      <c r="G9293">
        <v>2279</v>
      </c>
      <c r="H9293">
        <v>2226.94</v>
      </c>
      <c r="I9293">
        <v>461910</v>
      </c>
      <c r="K9293">
        <v>1.494</v>
      </c>
      <c r="L9293">
        <v>1E-3</v>
      </c>
      <c r="M9293">
        <v>296018.52899999998</v>
      </c>
      <c r="N9293">
        <v>5.8999999999999997E-2</v>
      </c>
      <c r="O9293">
        <v>38.573999999999998</v>
      </c>
      <c r="P9293">
        <v>2.18E-2</v>
      </c>
      <c r="Q9293">
        <v>4981078.6069999998</v>
      </c>
      <c r="R9293" t="s">
        <v>34</v>
      </c>
      <c r="S9293" t="s">
        <v>38</v>
      </c>
      <c r="T9293" t="s">
        <v>89</v>
      </c>
      <c r="V9293" t="s">
        <v>40</v>
      </c>
      <c r="Y9293" t="s">
        <v>36</v>
      </c>
    </row>
    <row r="9294" spans="1:25" x14ac:dyDescent="0.45">
      <c r="A9294" t="s">
        <v>203</v>
      </c>
      <c r="B9294" t="s">
        <v>746</v>
      </c>
      <c r="C9294">
        <v>55079</v>
      </c>
      <c r="D9294">
        <v>1</v>
      </c>
      <c r="F9294">
        <v>2022</v>
      </c>
      <c r="G9294">
        <v>3723</v>
      </c>
      <c r="H9294">
        <v>3653.34</v>
      </c>
      <c r="I9294">
        <v>768235.62</v>
      </c>
      <c r="K9294">
        <v>2.468</v>
      </c>
      <c r="L9294">
        <v>1E-3</v>
      </c>
      <c r="M9294">
        <v>488838.30099999998</v>
      </c>
      <c r="N9294">
        <v>5.8999999999999997E-2</v>
      </c>
      <c r="O9294">
        <v>60.93</v>
      </c>
      <c r="P9294">
        <v>0.02</v>
      </c>
      <c r="Q9294">
        <v>8225659.2759999996</v>
      </c>
      <c r="R9294" t="s">
        <v>34</v>
      </c>
      <c r="S9294" t="s">
        <v>38</v>
      </c>
      <c r="T9294" t="s">
        <v>89</v>
      </c>
      <c r="V9294" t="s">
        <v>40</v>
      </c>
      <c r="Y9294" t="s">
        <v>36</v>
      </c>
    </row>
    <row r="9295" spans="1:25" x14ac:dyDescent="0.45">
      <c r="A9295" t="s">
        <v>203</v>
      </c>
      <c r="B9295" t="s">
        <v>746</v>
      </c>
      <c r="C9295">
        <v>55079</v>
      </c>
      <c r="D9295">
        <v>1</v>
      </c>
      <c r="F9295">
        <v>2023</v>
      </c>
      <c r="G9295">
        <v>2113</v>
      </c>
      <c r="H9295">
        <v>2037.73</v>
      </c>
      <c r="I9295">
        <v>418656.19</v>
      </c>
      <c r="K9295">
        <v>1.353</v>
      </c>
      <c r="L9295">
        <v>1E-3</v>
      </c>
      <c r="M9295">
        <v>268093.68300000002</v>
      </c>
      <c r="N9295">
        <v>5.8999999999999997E-2</v>
      </c>
      <c r="O9295">
        <v>38.045999999999999</v>
      </c>
      <c r="P9295">
        <v>2.5100000000000001E-2</v>
      </c>
      <c r="Q9295">
        <v>4511196.3210000005</v>
      </c>
      <c r="R9295" t="s">
        <v>34</v>
      </c>
      <c r="S9295" t="s">
        <v>38</v>
      </c>
      <c r="T9295" t="s">
        <v>89</v>
      </c>
      <c r="V9295" t="s">
        <v>40</v>
      </c>
      <c r="Y9295" t="s">
        <v>36</v>
      </c>
    </row>
    <row r="9296" spans="1:25" x14ac:dyDescent="0.45">
      <c r="A9296" t="s">
        <v>203</v>
      </c>
      <c r="B9296" t="s">
        <v>746</v>
      </c>
      <c r="C9296">
        <v>55079</v>
      </c>
      <c r="D9296">
        <v>1</v>
      </c>
      <c r="F9296">
        <v>2024</v>
      </c>
      <c r="G9296">
        <v>620</v>
      </c>
      <c r="H9296">
        <v>584.67999999999995</v>
      </c>
      <c r="I9296">
        <v>117157.37</v>
      </c>
      <c r="K9296">
        <v>0.38300000000000001</v>
      </c>
      <c r="L9296">
        <v>1E-3</v>
      </c>
      <c r="M9296">
        <v>75818.778999999995</v>
      </c>
      <c r="N9296">
        <v>5.8999999999999997E-2</v>
      </c>
      <c r="O9296">
        <v>14.291</v>
      </c>
      <c r="P9296">
        <v>3.78E-2</v>
      </c>
      <c r="Q9296">
        <v>1275794.622</v>
      </c>
      <c r="R9296" t="s">
        <v>34</v>
      </c>
      <c r="S9296" t="s">
        <v>38</v>
      </c>
      <c r="T9296" t="s">
        <v>89</v>
      </c>
      <c r="V9296" t="s">
        <v>40</v>
      </c>
      <c r="Y9296" t="s">
        <v>36</v>
      </c>
    </row>
    <row r="9297" spans="1:25" x14ac:dyDescent="0.45">
      <c r="A9297" t="s">
        <v>133</v>
      </c>
      <c r="B9297" t="s">
        <v>747</v>
      </c>
      <c r="C9297">
        <v>55100</v>
      </c>
      <c r="D9297">
        <v>1</v>
      </c>
      <c r="F9297">
        <v>2009</v>
      </c>
      <c r="G9297">
        <v>2817</v>
      </c>
      <c r="H9297">
        <v>2800.71</v>
      </c>
      <c r="I9297">
        <v>506278.39</v>
      </c>
      <c r="K9297">
        <v>1.1359999999999999</v>
      </c>
      <c r="L9297">
        <v>1E-3</v>
      </c>
      <c r="M9297">
        <v>223947.84599999999</v>
      </c>
      <c r="N9297">
        <v>5.8999999999999997E-2</v>
      </c>
      <c r="O9297">
        <v>24.89</v>
      </c>
      <c r="P9297">
        <v>1.6500000000000001E-2</v>
      </c>
      <c r="Q9297">
        <v>3768298.1910000001</v>
      </c>
      <c r="R9297" t="s">
        <v>34</v>
      </c>
      <c r="T9297" t="s">
        <v>89</v>
      </c>
      <c r="V9297" t="s">
        <v>211</v>
      </c>
      <c r="Y9297" t="s">
        <v>135</v>
      </c>
    </row>
    <row r="9298" spans="1:25" x14ac:dyDescent="0.45">
      <c r="A9298" t="s">
        <v>133</v>
      </c>
      <c r="B9298" t="s">
        <v>747</v>
      </c>
      <c r="C9298">
        <v>55100</v>
      </c>
      <c r="D9298">
        <v>1</v>
      </c>
      <c r="F9298">
        <v>2010</v>
      </c>
      <c r="G9298">
        <v>2918</v>
      </c>
      <c r="H9298">
        <v>2890.9</v>
      </c>
      <c r="I9298">
        <v>533648.93000000005</v>
      </c>
      <c r="K9298">
        <v>1.1739999999999999</v>
      </c>
      <c r="L9298">
        <v>1E-3</v>
      </c>
      <c r="M9298">
        <v>232582.932</v>
      </c>
      <c r="N9298">
        <v>5.8999999999999997E-2</v>
      </c>
      <c r="O9298">
        <v>36.267000000000003</v>
      </c>
      <c r="P9298">
        <v>2.86E-2</v>
      </c>
      <c r="Q9298">
        <v>3913644.6570000001</v>
      </c>
      <c r="R9298" t="s">
        <v>34</v>
      </c>
      <c r="T9298" t="s">
        <v>89</v>
      </c>
      <c r="V9298" t="s">
        <v>211</v>
      </c>
      <c r="Y9298" t="s">
        <v>135</v>
      </c>
    </row>
    <row r="9299" spans="1:25" x14ac:dyDescent="0.45">
      <c r="A9299" t="s">
        <v>133</v>
      </c>
      <c r="B9299" t="s">
        <v>747</v>
      </c>
      <c r="C9299">
        <v>55100</v>
      </c>
      <c r="D9299">
        <v>1</v>
      </c>
      <c r="F9299">
        <v>2011</v>
      </c>
      <c r="G9299">
        <v>2456</v>
      </c>
      <c r="H9299">
        <v>2418.79</v>
      </c>
      <c r="I9299">
        <v>429733.26</v>
      </c>
      <c r="K9299">
        <v>0.94699999999999995</v>
      </c>
      <c r="L9299">
        <v>1E-3</v>
      </c>
      <c r="M9299">
        <v>187548.53200000001</v>
      </c>
      <c r="N9299">
        <v>5.8900000000000001E-2</v>
      </c>
      <c r="O9299">
        <v>24.707000000000001</v>
      </c>
      <c r="P9299">
        <v>2.3099999999999999E-2</v>
      </c>
      <c r="Q9299">
        <v>3155819.9610000001</v>
      </c>
      <c r="R9299" t="s">
        <v>34</v>
      </c>
      <c r="T9299" t="s">
        <v>89</v>
      </c>
      <c r="V9299" t="s">
        <v>211</v>
      </c>
      <c r="Y9299" t="s">
        <v>135</v>
      </c>
    </row>
    <row r="9300" spans="1:25" x14ac:dyDescent="0.45">
      <c r="A9300" t="s">
        <v>133</v>
      </c>
      <c r="B9300" t="s">
        <v>747</v>
      </c>
      <c r="C9300">
        <v>55100</v>
      </c>
      <c r="D9300">
        <v>1</v>
      </c>
      <c r="F9300">
        <v>2012</v>
      </c>
      <c r="G9300">
        <v>2187</v>
      </c>
      <c r="H9300">
        <v>2146.5700000000002</v>
      </c>
      <c r="I9300">
        <v>380483.68</v>
      </c>
      <c r="K9300">
        <v>0.83899999999999997</v>
      </c>
      <c r="L9300">
        <v>1E-3</v>
      </c>
      <c r="M9300">
        <v>166212.43</v>
      </c>
      <c r="N9300">
        <v>5.8999999999999997E-2</v>
      </c>
      <c r="O9300">
        <v>26.997</v>
      </c>
      <c r="P9300">
        <v>2.9899999999999999E-2</v>
      </c>
      <c r="Q9300">
        <v>2796861.0780000002</v>
      </c>
      <c r="R9300" t="s">
        <v>34</v>
      </c>
      <c r="T9300" t="s">
        <v>89</v>
      </c>
      <c r="V9300" t="s">
        <v>211</v>
      </c>
      <c r="Y9300" t="s">
        <v>135</v>
      </c>
    </row>
    <row r="9301" spans="1:25" x14ac:dyDescent="0.45">
      <c r="A9301" t="s">
        <v>133</v>
      </c>
      <c r="B9301" t="s">
        <v>747</v>
      </c>
      <c r="C9301">
        <v>55100</v>
      </c>
      <c r="D9301">
        <v>1</v>
      </c>
      <c r="F9301">
        <v>2013</v>
      </c>
      <c r="G9301">
        <v>1222</v>
      </c>
      <c r="H9301">
        <v>1177.73</v>
      </c>
      <c r="I9301">
        <v>178395.19</v>
      </c>
      <c r="K9301">
        <v>0.41199999999999998</v>
      </c>
      <c r="L9301">
        <v>1E-3</v>
      </c>
      <c r="M9301">
        <v>81648.687000000005</v>
      </c>
      <c r="N9301">
        <v>5.8999999999999997E-2</v>
      </c>
      <c r="O9301">
        <v>20.303999999999998</v>
      </c>
      <c r="P9301">
        <v>0.05</v>
      </c>
      <c r="Q9301">
        <v>1373898.7180000001</v>
      </c>
      <c r="R9301" t="s">
        <v>34</v>
      </c>
      <c r="T9301" t="s">
        <v>89</v>
      </c>
      <c r="V9301" t="s">
        <v>211</v>
      </c>
      <c r="Y9301" t="s">
        <v>135</v>
      </c>
    </row>
    <row r="9302" spans="1:25" x14ac:dyDescent="0.45">
      <c r="A9302" t="s">
        <v>133</v>
      </c>
      <c r="B9302" t="s">
        <v>747</v>
      </c>
      <c r="C9302">
        <v>55100</v>
      </c>
      <c r="D9302">
        <v>1</v>
      </c>
      <c r="F9302">
        <v>2014</v>
      </c>
      <c r="G9302">
        <v>2420</v>
      </c>
      <c r="H9302">
        <v>2345.0100000000002</v>
      </c>
      <c r="I9302">
        <v>415183.07</v>
      </c>
      <c r="K9302">
        <v>0.92400000000000004</v>
      </c>
      <c r="L9302">
        <v>1E-3</v>
      </c>
      <c r="M9302">
        <v>182987.859</v>
      </c>
      <c r="N9302">
        <v>5.8999999999999997E-2</v>
      </c>
      <c r="O9302">
        <v>35.360999999999997</v>
      </c>
      <c r="P9302">
        <v>3.8899999999999997E-2</v>
      </c>
      <c r="Q9302">
        <v>3079135.8190000001</v>
      </c>
      <c r="R9302" t="s">
        <v>34</v>
      </c>
      <c r="T9302" t="s">
        <v>89</v>
      </c>
      <c r="V9302" t="s">
        <v>211</v>
      </c>
      <c r="Y9302" t="s">
        <v>135</v>
      </c>
    </row>
    <row r="9303" spans="1:25" x14ac:dyDescent="0.45">
      <c r="A9303" t="s">
        <v>133</v>
      </c>
      <c r="B9303" t="s">
        <v>747</v>
      </c>
      <c r="C9303">
        <v>55100</v>
      </c>
      <c r="D9303">
        <v>1</v>
      </c>
      <c r="F9303">
        <v>2015</v>
      </c>
      <c r="G9303">
        <v>1686</v>
      </c>
      <c r="H9303">
        <v>1617.07</v>
      </c>
      <c r="I9303">
        <v>290797.96000000002</v>
      </c>
      <c r="K9303">
        <v>0.64600000000000002</v>
      </c>
      <c r="L9303">
        <v>1E-3</v>
      </c>
      <c r="M9303">
        <v>127962.799</v>
      </c>
      <c r="N9303">
        <v>5.8900000000000001E-2</v>
      </c>
      <c r="O9303">
        <v>29.695</v>
      </c>
      <c r="P9303">
        <v>5.0799999999999998E-2</v>
      </c>
      <c r="Q9303">
        <v>2153230.5109999999</v>
      </c>
      <c r="R9303" t="s">
        <v>34</v>
      </c>
      <c r="T9303" t="s">
        <v>89</v>
      </c>
      <c r="V9303" t="s">
        <v>211</v>
      </c>
      <c r="Y9303" t="s">
        <v>135</v>
      </c>
    </row>
    <row r="9304" spans="1:25" x14ac:dyDescent="0.45">
      <c r="A9304" t="s">
        <v>133</v>
      </c>
      <c r="B9304" t="s">
        <v>747</v>
      </c>
      <c r="C9304">
        <v>55100</v>
      </c>
      <c r="D9304">
        <v>1</v>
      </c>
      <c r="F9304">
        <v>2016</v>
      </c>
      <c r="G9304">
        <v>2318</v>
      </c>
      <c r="H9304">
        <v>2251.4299999999998</v>
      </c>
      <c r="I9304">
        <v>424407.9</v>
      </c>
      <c r="K9304">
        <v>0.92600000000000005</v>
      </c>
      <c r="L9304">
        <v>1E-3</v>
      </c>
      <c r="M9304">
        <v>183510.14199999999</v>
      </c>
      <c r="N9304">
        <v>5.8799999999999998E-2</v>
      </c>
      <c r="O9304">
        <v>29.58</v>
      </c>
      <c r="P9304">
        <v>3.1300000000000001E-2</v>
      </c>
      <c r="Q9304">
        <v>3087943.5090000001</v>
      </c>
      <c r="R9304" t="s">
        <v>34</v>
      </c>
      <c r="T9304" t="s">
        <v>89</v>
      </c>
      <c r="V9304" t="s">
        <v>211</v>
      </c>
      <c r="Y9304" t="s">
        <v>135</v>
      </c>
    </row>
    <row r="9305" spans="1:25" x14ac:dyDescent="0.45">
      <c r="A9305" t="s">
        <v>133</v>
      </c>
      <c r="B9305" t="s">
        <v>747</v>
      </c>
      <c r="C9305">
        <v>55100</v>
      </c>
      <c r="D9305">
        <v>1</v>
      </c>
      <c r="F9305">
        <v>2017</v>
      </c>
      <c r="G9305">
        <v>1392</v>
      </c>
      <c r="H9305">
        <v>1338.37</v>
      </c>
      <c r="I9305">
        <v>238041.86</v>
      </c>
      <c r="K9305">
        <v>0.52900000000000003</v>
      </c>
      <c r="L9305">
        <v>1E-3</v>
      </c>
      <c r="M9305">
        <v>104858.51</v>
      </c>
      <c r="N9305">
        <v>5.8999999999999997E-2</v>
      </c>
      <c r="O9305">
        <v>20.632000000000001</v>
      </c>
      <c r="P9305">
        <v>4.1200000000000001E-2</v>
      </c>
      <c r="Q9305">
        <v>1764459.6359999999</v>
      </c>
      <c r="R9305" t="s">
        <v>34</v>
      </c>
      <c r="T9305" t="s">
        <v>89</v>
      </c>
      <c r="V9305" t="s">
        <v>211</v>
      </c>
      <c r="Y9305" t="s">
        <v>135</v>
      </c>
    </row>
    <row r="9306" spans="1:25" x14ac:dyDescent="0.45">
      <c r="A9306" t="s">
        <v>133</v>
      </c>
      <c r="B9306" t="s">
        <v>747</v>
      </c>
      <c r="C9306">
        <v>55100</v>
      </c>
      <c r="D9306">
        <v>1</v>
      </c>
      <c r="F9306">
        <v>2018</v>
      </c>
      <c r="G9306">
        <v>935</v>
      </c>
      <c r="H9306">
        <v>888.12</v>
      </c>
      <c r="I9306">
        <v>154657.29</v>
      </c>
      <c r="K9306">
        <v>0.35199999999999998</v>
      </c>
      <c r="L9306">
        <v>1E-3</v>
      </c>
      <c r="M9306">
        <v>69766.928</v>
      </c>
      <c r="N9306">
        <v>5.8999999999999997E-2</v>
      </c>
      <c r="O9306">
        <v>19.553999999999998</v>
      </c>
      <c r="P9306">
        <v>6.0499999999999998E-2</v>
      </c>
      <c r="Q9306">
        <v>1173962.6880000001</v>
      </c>
      <c r="R9306" t="s">
        <v>34</v>
      </c>
      <c r="T9306" t="s">
        <v>89</v>
      </c>
      <c r="V9306" t="s">
        <v>211</v>
      </c>
      <c r="Y9306" t="s">
        <v>135</v>
      </c>
    </row>
    <row r="9307" spans="1:25" x14ac:dyDescent="0.45">
      <c r="A9307" t="s">
        <v>133</v>
      </c>
      <c r="B9307" t="s">
        <v>747</v>
      </c>
      <c r="C9307">
        <v>55100</v>
      </c>
      <c r="D9307">
        <v>1</v>
      </c>
      <c r="F9307">
        <v>2019</v>
      </c>
      <c r="G9307">
        <v>445</v>
      </c>
      <c r="H9307">
        <v>428.81</v>
      </c>
      <c r="I9307">
        <v>64139.71</v>
      </c>
      <c r="K9307">
        <v>0.14899999999999999</v>
      </c>
      <c r="L9307">
        <v>1E-3</v>
      </c>
      <c r="M9307">
        <v>29422.687000000002</v>
      </c>
      <c r="N9307">
        <v>5.8999999999999997E-2</v>
      </c>
      <c r="O9307">
        <v>6.7249999999999996</v>
      </c>
      <c r="P9307">
        <v>4.6300000000000001E-2</v>
      </c>
      <c r="Q9307">
        <v>495106.777</v>
      </c>
      <c r="R9307" t="s">
        <v>34</v>
      </c>
      <c r="T9307" t="s">
        <v>89</v>
      </c>
      <c r="V9307" t="s">
        <v>211</v>
      </c>
      <c r="Y9307" t="s">
        <v>135</v>
      </c>
    </row>
    <row r="9308" spans="1:25" x14ac:dyDescent="0.45">
      <c r="A9308" t="s">
        <v>133</v>
      </c>
      <c r="B9308" t="s">
        <v>747</v>
      </c>
      <c r="C9308">
        <v>55100</v>
      </c>
      <c r="D9308">
        <v>1</v>
      </c>
      <c r="F9308">
        <v>2020</v>
      </c>
      <c r="G9308">
        <v>1020</v>
      </c>
      <c r="H9308">
        <v>973.28</v>
      </c>
      <c r="I9308">
        <v>166510.07</v>
      </c>
      <c r="K9308">
        <v>0.376</v>
      </c>
      <c r="L9308">
        <v>1E-3</v>
      </c>
      <c r="M9308">
        <v>74514.702999999994</v>
      </c>
      <c r="N9308">
        <v>5.8999999999999997E-2</v>
      </c>
      <c r="O9308">
        <v>13.212</v>
      </c>
      <c r="P9308">
        <v>3.5000000000000003E-2</v>
      </c>
      <c r="Q9308">
        <v>1253848.7679999999</v>
      </c>
      <c r="R9308" t="s">
        <v>34</v>
      </c>
      <c r="T9308" t="s">
        <v>89</v>
      </c>
      <c r="V9308" t="s">
        <v>211</v>
      </c>
      <c r="Y9308" t="s">
        <v>135</v>
      </c>
    </row>
    <row r="9309" spans="1:25" x14ac:dyDescent="0.45">
      <c r="A9309" t="s">
        <v>133</v>
      </c>
      <c r="B9309" t="s">
        <v>747</v>
      </c>
      <c r="C9309">
        <v>55100</v>
      </c>
      <c r="D9309">
        <v>1</v>
      </c>
      <c r="F9309">
        <v>2021</v>
      </c>
      <c r="G9309">
        <v>1837</v>
      </c>
      <c r="H9309">
        <v>1734.79</v>
      </c>
      <c r="I9309">
        <v>333471.73</v>
      </c>
      <c r="K9309">
        <v>0.73199999999999998</v>
      </c>
      <c r="L9309">
        <v>1E-3</v>
      </c>
      <c r="M9309">
        <v>145037.74</v>
      </c>
      <c r="N9309">
        <v>5.8999999999999997E-2</v>
      </c>
      <c r="O9309">
        <v>21.803000000000001</v>
      </c>
      <c r="P9309">
        <v>2.9499999999999998E-2</v>
      </c>
      <c r="Q9309">
        <v>2440563.0359999998</v>
      </c>
      <c r="R9309" t="s">
        <v>34</v>
      </c>
      <c r="T9309" t="s">
        <v>89</v>
      </c>
      <c r="V9309" t="s">
        <v>211</v>
      </c>
      <c r="Y9309" t="s">
        <v>135</v>
      </c>
    </row>
    <row r="9310" spans="1:25" x14ac:dyDescent="0.45">
      <c r="A9310" t="s">
        <v>133</v>
      </c>
      <c r="B9310" t="s">
        <v>747</v>
      </c>
      <c r="C9310">
        <v>55100</v>
      </c>
      <c r="D9310">
        <v>1</v>
      </c>
      <c r="F9310">
        <v>2022</v>
      </c>
      <c r="G9310">
        <v>2453</v>
      </c>
      <c r="H9310">
        <v>2324.6</v>
      </c>
      <c r="I9310">
        <v>438778.16</v>
      </c>
      <c r="K9310">
        <v>0.95799999999999996</v>
      </c>
      <c r="L9310">
        <v>1E-3</v>
      </c>
      <c r="M9310">
        <v>189862.31400000001</v>
      </c>
      <c r="N9310">
        <v>5.8999999999999997E-2</v>
      </c>
      <c r="O9310">
        <v>31.015999999999998</v>
      </c>
      <c r="P9310">
        <v>3.39E-2</v>
      </c>
      <c r="Q9310">
        <v>3194788.199</v>
      </c>
      <c r="R9310" t="s">
        <v>34</v>
      </c>
      <c r="T9310" t="s">
        <v>89</v>
      </c>
      <c r="V9310" t="s">
        <v>211</v>
      </c>
      <c r="Y9310" t="s">
        <v>135</v>
      </c>
    </row>
    <row r="9311" spans="1:25" x14ac:dyDescent="0.45">
      <c r="A9311" t="s">
        <v>133</v>
      </c>
      <c r="B9311" t="s">
        <v>747</v>
      </c>
      <c r="C9311">
        <v>55100</v>
      </c>
      <c r="D9311">
        <v>1</v>
      </c>
      <c r="F9311">
        <v>2023</v>
      </c>
      <c r="G9311">
        <v>2178</v>
      </c>
      <c r="H9311">
        <v>2118.42</v>
      </c>
      <c r="I9311">
        <v>413879.53</v>
      </c>
      <c r="K9311">
        <v>0.88800000000000001</v>
      </c>
      <c r="L9311">
        <v>1E-3</v>
      </c>
      <c r="M9311">
        <v>175962.497</v>
      </c>
      <c r="N9311">
        <v>5.8999999999999997E-2</v>
      </c>
      <c r="O9311">
        <v>24.175000000000001</v>
      </c>
      <c r="P9311">
        <v>2.6200000000000001E-2</v>
      </c>
      <c r="Q9311">
        <v>2960892.0750000002</v>
      </c>
      <c r="R9311" t="s">
        <v>34</v>
      </c>
      <c r="T9311" t="s">
        <v>89</v>
      </c>
      <c r="V9311" t="s">
        <v>211</v>
      </c>
      <c r="Y9311" t="s">
        <v>135</v>
      </c>
    </row>
    <row r="9312" spans="1:25" x14ac:dyDescent="0.45">
      <c r="A9312" t="s">
        <v>133</v>
      </c>
      <c r="B9312" t="s">
        <v>747</v>
      </c>
      <c r="C9312">
        <v>55100</v>
      </c>
      <c r="D9312">
        <v>1</v>
      </c>
      <c r="F9312">
        <v>2024</v>
      </c>
      <c r="G9312">
        <v>633</v>
      </c>
      <c r="H9312">
        <v>607.34</v>
      </c>
      <c r="I9312">
        <v>114527.98</v>
      </c>
      <c r="K9312">
        <v>0.247</v>
      </c>
      <c r="L9312">
        <v>1E-3</v>
      </c>
      <c r="M9312">
        <v>48952.114000000001</v>
      </c>
      <c r="N9312">
        <v>5.8900000000000001E-2</v>
      </c>
      <c r="O9312">
        <v>7.0060000000000002</v>
      </c>
      <c r="P9312">
        <v>2.9499999999999998E-2</v>
      </c>
      <c r="Q9312">
        <v>823720.00199999998</v>
      </c>
      <c r="R9312" t="s">
        <v>34</v>
      </c>
      <c r="T9312" t="s">
        <v>89</v>
      </c>
      <c r="V9312" t="s">
        <v>211</v>
      </c>
      <c r="Y9312" t="s">
        <v>135</v>
      </c>
    </row>
    <row r="9313" spans="1:25" x14ac:dyDescent="0.45">
      <c r="A9313" t="s">
        <v>475</v>
      </c>
      <c r="B9313" t="s">
        <v>748</v>
      </c>
      <c r="C9313">
        <v>55107</v>
      </c>
      <c r="D9313" t="s">
        <v>749</v>
      </c>
      <c r="F9313">
        <v>2009</v>
      </c>
      <c r="G9313">
        <v>6419</v>
      </c>
      <c r="H9313">
        <v>6273.6</v>
      </c>
      <c r="I9313">
        <v>1573468</v>
      </c>
      <c r="K9313">
        <v>3.274</v>
      </c>
      <c r="L9313">
        <v>1E-3</v>
      </c>
      <c r="M9313">
        <v>648532.19900000002</v>
      </c>
      <c r="N9313">
        <v>5.8999999999999997E-2</v>
      </c>
      <c r="O9313">
        <v>29.818999999999999</v>
      </c>
      <c r="P9313">
        <v>7.3000000000000001E-3</v>
      </c>
      <c r="Q9313">
        <v>10912718.393999999</v>
      </c>
      <c r="R9313" t="s">
        <v>34</v>
      </c>
      <c r="T9313" t="s">
        <v>89</v>
      </c>
      <c r="V9313" t="s">
        <v>228</v>
      </c>
      <c r="Y9313" t="s">
        <v>36</v>
      </c>
    </row>
    <row r="9314" spans="1:25" x14ac:dyDescent="0.45">
      <c r="A9314" t="s">
        <v>475</v>
      </c>
      <c r="B9314" t="s">
        <v>748</v>
      </c>
      <c r="C9314">
        <v>55107</v>
      </c>
      <c r="D9314" t="s">
        <v>749</v>
      </c>
      <c r="F9314">
        <v>2010</v>
      </c>
      <c r="G9314">
        <v>6735</v>
      </c>
      <c r="H9314">
        <v>6529.96</v>
      </c>
      <c r="I9314">
        <v>1586010.25</v>
      </c>
      <c r="K9314">
        <v>3.32</v>
      </c>
      <c r="L9314">
        <v>1E-3</v>
      </c>
      <c r="M9314">
        <v>657570.44900000002</v>
      </c>
      <c r="N9314">
        <v>5.8999999999999997E-2</v>
      </c>
      <c r="O9314">
        <v>33.329000000000001</v>
      </c>
      <c r="P9314">
        <v>8.6999999999999994E-3</v>
      </c>
      <c r="Q9314">
        <v>11064886.620999999</v>
      </c>
      <c r="R9314" t="s">
        <v>34</v>
      </c>
      <c r="T9314" t="s">
        <v>89</v>
      </c>
      <c r="V9314" t="s">
        <v>228</v>
      </c>
      <c r="Y9314" t="s">
        <v>36</v>
      </c>
    </row>
    <row r="9315" spans="1:25" x14ac:dyDescent="0.45">
      <c r="A9315" t="s">
        <v>475</v>
      </c>
      <c r="B9315" t="s">
        <v>748</v>
      </c>
      <c r="C9315">
        <v>55107</v>
      </c>
      <c r="D9315" t="s">
        <v>749</v>
      </c>
      <c r="F9315">
        <v>2011</v>
      </c>
      <c r="G9315">
        <v>6392</v>
      </c>
      <c r="H9315">
        <v>6222.95</v>
      </c>
      <c r="I9315">
        <v>1593110.26</v>
      </c>
      <c r="K9315">
        <v>3.2730000000000001</v>
      </c>
      <c r="L9315">
        <v>1E-3</v>
      </c>
      <c r="M9315">
        <v>648343.53799999994</v>
      </c>
      <c r="N9315">
        <v>5.8999999999999997E-2</v>
      </c>
      <c r="O9315">
        <v>34.581000000000003</v>
      </c>
      <c r="P9315">
        <v>8.9999999999999993E-3</v>
      </c>
      <c r="Q9315">
        <v>10909634.137</v>
      </c>
      <c r="R9315" t="s">
        <v>34</v>
      </c>
      <c r="T9315" t="s">
        <v>89</v>
      </c>
      <c r="V9315" t="s">
        <v>228</v>
      </c>
      <c r="Y9315" t="s">
        <v>36</v>
      </c>
    </row>
    <row r="9316" spans="1:25" x14ac:dyDescent="0.45">
      <c r="A9316" t="s">
        <v>475</v>
      </c>
      <c r="B9316" t="s">
        <v>748</v>
      </c>
      <c r="C9316">
        <v>55107</v>
      </c>
      <c r="D9316" t="s">
        <v>749</v>
      </c>
      <c r="F9316">
        <v>2012</v>
      </c>
      <c r="G9316">
        <v>5354</v>
      </c>
      <c r="H9316">
        <v>5113.58</v>
      </c>
      <c r="I9316">
        <v>1261910.3500000001</v>
      </c>
      <c r="K9316">
        <v>2.5840000000000001</v>
      </c>
      <c r="L9316">
        <v>1E-3</v>
      </c>
      <c r="M9316">
        <v>511929.59399999998</v>
      </c>
      <c r="N9316">
        <v>5.8999999999999997E-2</v>
      </c>
      <c r="O9316">
        <v>33.270000000000003</v>
      </c>
      <c r="P9316">
        <v>1.23E-2</v>
      </c>
      <c r="Q9316">
        <v>8614133.5260000005</v>
      </c>
      <c r="R9316" t="s">
        <v>34</v>
      </c>
      <c r="T9316" t="s">
        <v>89</v>
      </c>
      <c r="V9316" t="s">
        <v>228</v>
      </c>
      <c r="Y9316" t="s">
        <v>36</v>
      </c>
    </row>
    <row r="9317" spans="1:25" x14ac:dyDescent="0.45">
      <c r="A9317" t="s">
        <v>475</v>
      </c>
      <c r="B9317" t="s">
        <v>748</v>
      </c>
      <c r="C9317">
        <v>55107</v>
      </c>
      <c r="D9317" t="s">
        <v>749</v>
      </c>
      <c r="F9317">
        <v>2013</v>
      </c>
      <c r="G9317">
        <v>4480</v>
      </c>
      <c r="H9317">
        <v>4234.6000000000004</v>
      </c>
      <c r="I9317">
        <v>1038541.25</v>
      </c>
      <c r="K9317">
        <v>2.1360000000000001</v>
      </c>
      <c r="L9317">
        <v>1E-3</v>
      </c>
      <c r="M9317">
        <v>423041.72200000001</v>
      </c>
      <c r="N9317">
        <v>5.8999999999999997E-2</v>
      </c>
      <c r="O9317">
        <v>30.957999999999998</v>
      </c>
      <c r="P9317">
        <v>1.44E-2</v>
      </c>
      <c r="Q9317">
        <v>7118484.057</v>
      </c>
      <c r="R9317" t="s">
        <v>34</v>
      </c>
      <c r="T9317" t="s">
        <v>89</v>
      </c>
      <c r="V9317" t="s">
        <v>228</v>
      </c>
      <c r="Y9317" t="s">
        <v>36</v>
      </c>
    </row>
    <row r="9318" spans="1:25" x14ac:dyDescent="0.45">
      <c r="A9318" t="s">
        <v>475</v>
      </c>
      <c r="B9318" t="s">
        <v>748</v>
      </c>
      <c r="C9318">
        <v>55107</v>
      </c>
      <c r="D9318" t="s">
        <v>749</v>
      </c>
      <c r="F9318">
        <v>2014</v>
      </c>
      <c r="G9318">
        <v>3810</v>
      </c>
      <c r="H9318">
        <v>3636.19</v>
      </c>
      <c r="I9318">
        <v>881738.35</v>
      </c>
      <c r="K9318">
        <v>1.819</v>
      </c>
      <c r="L9318">
        <v>1E-3</v>
      </c>
      <c r="M9318">
        <v>360222.11900000001</v>
      </c>
      <c r="N9318">
        <v>5.8999999999999997E-2</v>
      </c>
      <c r="O9318">
        <v>25.591999999999999</v>
      </c>
      <c r="P9318">
        <v>1.3899999999999999E-2</v>
      </c>
      <c r="Q9318">
        <v>6061396.8380000005</v>
      </c>
      <c r="R9318" t="s">
        <v>34</v>
      </c>
      <c r="T9318" t="s">
        <v>89</v>
      </c>
      <c r="V9318" t="s">
        <v>228</v>
      </c>
      <c r="Y9318" t="s">
        <v>36</v>
      </c>
    </row>
    <row r="9319" spans="1:25" x14ac:dyDescent="0.45">
      <c r="A9319" t="s">
        <v>475</v>
      </c>
      <c r="B9319" t="s">
        <v>748</v>
      </c>
      <c r="C9319">
        <v>55107</v>
      </c>
      <c r="D9319" t="s">
        <v>749</v>
      </c>
      <c r="F9319">
        <v>2015</v>
      </c>
      <c r="G9319">
        <v>4065</v>
      </c>
      <c r="H9319">
        <v>3921.01</v>
      </c>
      <c r="I9319">
        <v>947316.22</v>
      </c>
      <c r="K9319">
        <v>1.9319999999999999</v>
      </c>
      <c r="L9319">
        <v>1E-3</v>
      </c>
      <c r="M9319">
        <v>382639.80599999998</v>
      </c>
      <c r="N9319">
        <v>5.8999999999999997E-2</v>
      </c>
      <c r="O9319">
        <v>25.106000000000002</v>
      </c>
      <c r="P9319">
        <v>1.21E-2</v>
      </c>
      <c r="Q9319">
        <v>6438681.5839999998</v>
      </c>
      <c r="R9319" t="s">
        <v>34</v>
      </c>
      <c r="T9319" t="s">
        <v>89</v>
      </c>
      <c r="V9319" t="s">
        <v>228</v>
      </c>
      <c r="Y9319" t="s">
        <v>36</v>
      </c>
    </row>
    <row r="9320" spans="1:25" x14ac:dyDescent="0.45">
      <c r="A9320" t="s">
        <v>475</v>
      </c>
      <c r="B9320" t="s">
        <v>748</v>
      </c>
      <c r="C9320">
        <v>55107</v>
      </c>
      <c r="D9320" t="s">
        <v>749</v>
      </c>
      <c r="F9320">
        <v>2016</v>
      </c>
      <c r="G9320">
        <v>5305</v>
      </c>
      <c r="H9320">
        <v>5129.3900000000003</v>
      </c>
      <c r="I9320">
        <v>1249134.8700000001</v>
      </c>
      <c r="K9320">
        <v>2.528</v>
      </c>
      <c r="L9320">
        <v>1E-3</v>
      </c>
      <c r="M9320">
        <v>500673.30200000003</v>
      </c>
      <c r="N9320">
        <v>5.8999999999999997E-2</v>
      </c>
      <c r="O9320">
        <v>31.533000000000001</v>
      </c>
      <c r="P9320">
        <v>1.15E-2</v>
      </c>
      <c r="Q9320">
        <v>8424767.1750000007</v>
      </c>
      <c r="R9320" t="s">
        <v>34</v>
      </c>
      <c r="T9320" t="s">
        <v>89</v>
      </c>
      <c r="V9320" t="s">
        <v>228</v>
      </c>
      <c r="Y9320" t="s">
        <v>36</v>
      </c>
    </row>
    <row r="9321" spans="1:25" x14ac:dyDescent="0.45">
      <c r="A9321" t="s">
        <v>475</v>
      </c>
      <c r="B9321" t="s">
        <v>748</v>
      </c>
      <c r="C9321">
        <v>55107</v>
      </c>
      <c r="D9321" t="s">
        <v>749</v>
      </c>
      <c r="F9321">
        <v>2017</v>
      </c>
      <c r="G9321">
        <v>6031</v>
      </c>
      <c r="H9321">
        <v>5869.65</v>
      </c>
      <c r="I9321">
        <v>1448532.92</v>
      </c>
      <c r="K9321">
        <v>2.984</v>
      </c>
      <c r="L9321">
        <v>1E-3</v>
      </c>
      <c r="M9321">
        <v>591080.91799999995</v>
      </c>
      <c r="N9321">
        <v>5.8999999999999997E-2</v>
      </c>
      <c r="O9321">
        <v>34.563000000000002</v>
      </c>
      <c r="P9321">
        <v>1.0200000000000001E-2</v>
      </c>
      <c r="Q9321">
        <v>9946122.1449999996</v>
      </c>
      <c r="R9321" t="s">
        <v>34</v>
      </c>
      <c r="T9321" t="s">
        <v>89</v>
      </c>
      <c r="V9321" t="s">
        <v>228</v>
      </c>
      <c r="Y9321" t="s">
        <v>36</v>
      </c>
    </row>
    <row r="9322" spans="1:25" x14ac:dyDescent="0.45">
      <c r="A9322" t="s">
        <v>475</v>
      </c>
      <c r="B9322" t="s">
        <v>748</v>
      </c>
      <c r="C9322">
        <v>55107</v>
      </c>
      <c r="D9322" t="s">
        <v>749</v>
      </c>
      <c r="F9322">
        <v>2018</v>
      </c>
      <c r="G9322">
        <v>5936</v>
      </c>
      <c r="H9322">
        <v>5752.26</v>
      </c>
      <c r="I9322">
        <v>1459426.02</v>
      </c>
      <c r="K9322">
        <v>3.0230000000000001</v>
      </c>
      <c r="L9322">
        <v>1E-3</v>
      </c>
      <c r="M9322">
        <v>598828.27500000002</v>
      </c>
      <c r="N9322">
        <v>5.8999999999999997E-2</v>
      </c>
      <c r="O9322">
        <v>38.497</v>
      </c>
      <c r="P9322">
        <v>1.12E-2</v>
      </c>
      <c r="Q9322">
        <v>10076417.468</v>
      </c>
      <c r="R9322" t="s">
        <v>34</v>
      </c>
      <c r="T9322" t="s">
        <v>89</v>
      </c>
      <c r="V9322" t="s">
        <v>228</v>
      </c>
      <c r="Y9322" t="s">
        <v>36</v>
      </c>
    </row>
    <row r="9323" spans="1:25" x14ac:dyDescent="0.45">
      <c r="A9323" t="s">
        <v>475</v>
      </c>
      <c r="B9323" t="s">
        <v>748</v>
      </c>
      <c r="C9323">
        <v>55107</v>
      </c>
      <c r="D9323" t="s">
        <v>749</v>
      </c>
      <c r="F9323">
        <v>2019</v>
      </c>
      <c r="G9323">
        <v>6575</v>
      </c>
      <c r="H9323">
        <v>6417.47</v>
      </c>
      <c r="I9323">
        <v>1592081.34</v>
      </c>
      <c r="K9323">
        <v>3.2869999999999999</v>
      </c>
      <c r="L9323">
        <v>1E-3</v>
      </c>
      <c r="M9323">
        <v>651043.35199999996</v>
      </c>
      <c r="N9323">
        <v>5.8999999999999997E-2</v>
      </c>
      <c r="O9323">
        <v>38.031999999999996</v>
      </c>
      <c r="P9323">
        <v>9.5999999999999992E-3</v>
      </c>
      <c r="Q9323">
        <v>10955065.214</v>
      </c>
      <c r="R9323" t="s">
        <v>34</v>
      </c>
      <c r="T9323" t="s">
        <v>89</v>
      </c>
      <c r="V9323" t="s">
        <v>228</v>
      </c>
      <c r="Y9323" t="s">
        <v>36</v>
      </c>
    </row>
    <row r="9324" spans="1:25" x14ac:dyDescent="0.45">
      <c r="A9324" t="s">
        <v>475</v>
      </c>
      <c r="B9324" t="s">
        <v>748</v>
      </c>
      <c r="C9324">
        <v>55107</v>
      </c>
      <c r="D9324" t="s">
        <v>749</v>
      </c>
      <c r="F9324">
        <v>2020</v>
      </c>
      <c r="G9324">
        <v>7204</v>
      </c>
      <c r="H9324">
        <v>7116.83</v>
      </c>
      <c r="I9324">
        <v>1811769.76</v>
      </c>
      <c r="K9324">
        <v>3.677</v>
      </c>
      <c r="L9324">
        <v>1E-3</v>
      </c>
      <c r="M9324">
        <v>728377.84900000005</v>
      </c>
      <c r="N9324">
        <v>5.8999999999999997E-2</v>
      </c>
      <c r="O9324">
        <v>34.075000000000003</v>
      </c>
      <c r="P9324">
        <v>6.8999999999999999E-3</v>
      </c>
      <c r="Q9324">
        <v>12256337.414999999</v>
      </c>
      <c r="R9324" t="s">
        <v>34</v>
      </c>
      <c r="T9324" t="s">
        <v>89</v>
      </c>
      <c r="V9324" t="s">
        <v>228</v>
      </c>
      <c r="Y9324" t="s">
        <v>36</v>
      </c>
    </row>
    <row r="9325" spans="1:25" x14ac:dyDescent="0.45">
      <c r="A9325" t="s">
        <v>475</v>
      </c>
      <c r="B9325" t="s">
        <v>748</v>
      </c>
      <c r="C9325">
        <v>55107</v>
      </c>
      <c r="D9325" t="s">
        <v>749</v>
      </c>
      <c r="F9325">
        <v>2021</v>
      </c>
      <c r="G9325">
        <v>7099</v>
      </c>
      <c r="H9325">
        <v>7006.6</v>
      </c>
      <c r="I9325">
        <v>1834746.79</v>
      </c>
      <c r="K9325">
        <v>3.7349999999999999</v>
      </c>
      <c r="L9325">
        <v>1E-3</v>
      </c>
      <c r="M9325">
        <v>739940.21699999995</v>
      </c>
      <c r="N9325">
        <v>5.8999999999999997E-2</v>
      </c>
      <c r="O9325">
        <v>36.134999999999998</v>
      </c>
      <c r="P9325">
        <v>7.4000000000000003E-3</v>
      </c>
      <c r="Q9325">
        <v>12450905.847999999</v>
      </c>
      <c r="R9325" t="s">
        <v>34</v>
      </c>
      <c r="T9325" t="s">
        <v>89</v>
      </c>
      <c r="V9325" t="s">
        <v>228</v>
      </c>
      <c r="Y9325" t="s">
        <v>36</v>
      </c>
    </row>
    <row r="9326" spans="1:25" x14ac:dyDescent="0.45">
      <c r="A9326" t="s">
        <v>475</v>
      </c>
      <c r="B9326" t="s">
        <v>748</v>
      </c>
      <c r="C9326">
        <v>55107</v>
      </c>
      <c r="D9326" t="s">
        <v>749</v>
      </c>
      <c r="F9326">
        <v>2022</v>
      </c>
      <c r="G9326">
        <v>6610</v>
      </c>
      <c r="H9326">
        <v>6437.13</v>
      </c>
      <c r="I9326">
        <v>1690478.92</v>
      </c>
      <c r="K9326">
        <v>3.4660000000000002</v>
      </c>
      <c r="L9326">
        <v>1E-3</v>
      </c>
      <c r="M9326">
        <v>686549.19200000004</v>
      </c>
      <c r="N9326">
        <v>5.8999999999999997E-2</v>
      </c>
      <c r="O9326">
        <v>37.947000000000003</v>
      </c>
      <c r="P9326">
        <v>9.2999999999999992E-3</v>
      </c>
      <c r="Q9326">
        <v>11552502.267000001</v>
      </c>
      <c r="R9326" t="s">
        <v>34</v>
      </c>
      <c r="T9326" t="s">
        <v>89</v>
      </c>
      <c r="V9326" t="s">
        <v>228</v>
      </c>
      <c r="Y9326" t="s">
        <v>36</v>
      </c>
    </row>
    <row r="9327" spans="1:25" x14ac:dyDescent="0.45">
      <c r="A9327" t="s">
        <v>475</v>
      </c>
      <c r="B9327" t="s">
        <v>748</v>
      </c>
      <c r="C9327">
        <v>55107</v>
      </c>
      <c r="D9327" t="s">
        <v>749</v>
      </c>
      <c r="F9327">
        <v>2023</v>
      </c>
      <c r="G9327">
        <v>7043</v>
      </c>
      <c r="H9327">
        <v>6945.72</v>
      </c>
      <c r="I9327">
        <v>1866837.6</v>
      </c>
      <c r="K9327">
        <v>3.823</v>
      </c>
      <c r="L9327">
        <v>1E-3</v>
      </c>
      <c r="M9327">
        <v>757276.50199999998</v>
      </c>
      <c r="N9327">
        <v>5.8999999999999997E-2</v>
      </c>
      <c r="O9327">
        <v>36.609000000000002</v>
      </c>
      <c r="P9327">
        <v>7.1999999999999998E-3</v>
      </c>
      <c r="Q9327">
        <v>12742583.226</v>
      </c>
      <c r="R9327" t="s">
        <v>34</v>
      </c>
      <c r="T9327" t="s">
        <v>89</v>
      </c>
      <c r="V9327" t="s">
        <v>228</v>
      </c>
      <c r="Y9327" t="s">
        <v>36</v>
      </c>
    </row>
    <row r="9328" spans="1:25" x14ac:dyDescent="0.45">
      <c r="A9328" t="s">
        <v>475</v>
      </c>
      <c r="B9328" t="s">
        <v>748</v>
      </c>
      <c r="C9328">
        <v>55107</v>
      </c>
      <c r="D9328" t="s">
        <v>749</v>
      </c>
      <c r="F9328">
        <v>2024</v>
      </c>
      <c r="G9328">
        <v>3553</v>
      </c>
      <c r="H9328">
        <v>3483.71</v>
      </c>
      <c r="I9328">
        <v>876064.96</v>
      </c>
      <c r="K9328">
        <v>1.804</v>
      </c>
      <c r="L9328">
        <v>1E-3</v>
      </c>
      <c r="M9328">
        <v>357401.87900000002</v>
      </c>
      <c r="N9328">
        <v>5.8999999999999997E-2</v>
      </c>
      <c r="O9328">
        <v>19.004000000000001</v>
      </c>
      <c r="P9328">
        <v>8.6E-3</v>
      </c>
      <c r="Q9328">
        <v>6013985.6830000002</v>
      </c>
      <c r="R9328" t="s">
        <v>34</v>
      </c>
      <c r="T9328" t="s">
        <v>89</v>
      </c>
      <c r="V9328" t="s">
        <v>228</v>
      </c>
      <c r="Y9328" t="s">
        <v>36</v>
      </c>
    </row>
    <row r="9329" spans="1:25" x14ac:dyDescent="0.45">
      <c r="A9329" t="s">
        <v>475</v>
      </c>
      <c r="B9329" t="s">
        <v>748</v>
      </c>
      <c r="C9329">
        <v>55107</v>
      </c>
      <c r="D9329" t="s">
        <v>750</v>
      </c>
      <c r="F9329">
        <v>2009</v>
      </c>
      <c r="G9329">
        <v>6695</v>
      </c>
      <c r="H9329">
        <v>6537.67</v>
      </c>
      <c r="I9329">
        <v>1619754.31</v>
      </c>
      <c r="K9329">
        <v>3.3540000000000001</v>
      </c>
      <c r="L9329">
        <v>1E-3</v>
      </c>
      <c r="M9329">
        <v>664389.59299999999</v>
      </c>
      <c r="N9329">
        <v>5.8999999999999997E-2</v>
      </c>
      <c r="O9329">
        <v>31.995000000000001</v>
      </c>
      <c r="P9329">
        <v>6.7999999999999996E-3</v>
      </c>
      <c r="Q9329">
        <v>11179668.747</v>
      </c>
      <c r="R9329" t="s">
        <v>34</v>
      </c>
      <c r="T9329" t="s">
        <v>89</v>
      </c>
      <c r="V9329" t="s">
        <v>228</v>
      </c>
      <c r="Y9329" t="s">
        <v>36</v>
      </c>
    </row>
    <row r="9330" spans="1:25" x14ac:dyDescent="0.45">
      <c r="A9330" t="s">
        <v>475</v>
      </c>
      <c r="B9330" t="s">
        <v>748</v>
      </c>
      <c r="C9330">
        <v>55107</v>
      </c>
      <c r="D9330" t="s">
        <v>750</v>
      </c>
      <c r="F9330">
        <v>2010</v>
      </c>
      <c r="G9330">
        <v>6664</v>
      </c>
      <c r="H9330">
        <v>6476.44</v>
      </c>
      <c r="I9330">
        <v>1543353.42</v>
      </c>
      <c r="K9330">
        <v>3.2330000000000001</v>
      </c>
      <c r="L9330">
        <v>1E-3</v>
      </c>
      <c r="M9330">
        <v>640414.14500000002</v>
      </c>
      <c r="N9330">
        <v>5.8999999999999997E-2</v>
      </c>
      <c r="O9330">
        <v>24.783999999999999</v>
      </c>
      <c r="P9330">
        <v>6.1999999999999998E-3</v>
      </c>
      <c r="Q9330">
        <v>10776222.972999999</v>
      </c>
      <c r="R9330" t="s">
        <v>34</v>
      </c>
      <c r="T9330" t="s">
        <v>89</v>
      </c>
      <c r="V9330" t="s">
        <v>228</v>
      </c>
      <c r="Y9330" t="s">
        <v>36</v>
      </c>
    </row>
    <row r="9331" spans="1:25" x14ac:dyDescent="0.45">
      <c r="A9331" t="s">
        <v>475</v>
      </c>
      <c r="B9331" t="s">
        <v>748</v>
      </c>
      <c r="C9331">
        <v>55107</v>
      </c>
      <c r="D9331" t="s">
        <v>750</v>
      </c>
      <c r="F9331">
        <v>2011</v>
      </c>
      <c r="G9331">
        <v>6568</v>
      </c>
      <c r="H9331">
        <v>6425.17</v>
      </c>
      <c r="I9331">
        <v>1563752.06</v>
      </c>
      <c r="K9331">
        <v>3.2469999999999999</v>
      </c>
      <c r="L9331">
        <v>1E-3</v>
      </c>
      <c r="M9331">
        <v>643164.78200000001</v>
      </c>
      <c r="N9331">
        <v>5.8999999999999997E-2</v>
      </c>
      <c r="O9331">
        <v>31.114000000000001</v>
      </c>
      <c r="P9331">
        <v>7.1000000000000004E-3</v>
      </c>
      <c r="Q9331">
        <v>10822505.708000001</v>
      </c>
      <c r="R9331" t="s">
        <v>34</v>
      </c>
      <c r="T9331" t="s">
        <v>89</v>
      </c>
      <c r="V9331" t="s">
        <v>228</v>
      </c>
      <c r="Y9331" t="s">
        <v>36</v>
      </c>
    </row>
    <row r="9332" spans="1:25" x14ac:dyDescent="0.45">
      <c r="A9332" t="s">
        <v>475</v>
      </c>
      <c r="B9332" t="s">
        <v>748</v>
      </c>
      <c r="C9332">
        <v>55107</v>
      </c>
      <c r="D9332" t="s">
        <v>750</v>
      </c>
      <c r="F9332">
        <v>2012</v>
      </c>
      <c r="G9332">
        <v>5191</v>
      </c>
      <c r="H9332">
        <v>4961.51</v>
      </c>
      <c r="I9332">
        <v>1197022.68</v>
      </c>
      <c r="K9332">
        <v>2.472</v>
      </c>
      <c r="L9332">
        <v>1E-3</v>
      </c>
      <c r="M9332">
        <v>489633.34299999999</v>
      </c>
      <c r="N9332">
        <v>5.8999999999999997E-2</v>
      </c>
      <c r="O9332">
        <v>28.574999999999999</v>
      </c>
      <c r="P9332">
        <v>9.2999999999999992E-3</v>
      </c>
      <c r="Q9332">
        <v>8239035.6200000001</v>
      </c>
      <c r="R9332" t="s">
        <v>34</v>
      </c>
      <c r="T9332" t="s">
        <v>89</v>
      </c>
      <c r="V9332" t="s">
        <v>228</v>
      </c>
      <c r="Y9332" t="s">
        <v>36</v>
      </c>
    </row>
    <row r="9333" spans="1:25" x14ac:dyDescent="0.45">
      <c r="A9333" t="s">
        <v>475</v>
      </c>
      <c r="B9333" t="s">
        <v>748</v>
      </c>
      <c r="C9333">
        <v>55107</v>
      </c>
      <c r="D9333" t="s">
        <v>750</v>
      </c>
      <c r="F9333">
        <v>2013</v>
      </c>
      <c r="G9333">
        <v>4436</v>
      </c>
      <c r="H9333">
        <v>4241.54</v>
      </c>
      <c r="I9333">
        <v>1018686.46</v>
      </c>
      <c r="K9333">
        <v>2.109</v>
      </c>
      <c r="L9333">
        <v>1E-3</v>
      </c>
      <c r="M9333">
        <v>417809.946</v>
      </c>
      <c r="N9333">
        <v>5.8999999999999997E-2</v>
      </c>
      <c r="O9333">
        <v>28.369</v>
      </c>
      <c r="P9333">
        <v>1.23E-2</v>
      </c>
      <c r="Q9333">
        <v>7030468.2659999998</v>
      </c>
      <c r="R9333" t="s">
        <v>34</v>
      </c>
      <c r="T9333" t="s">
        <v>89</v>
      </c>
      <c r="V9333" t="s">
        <v>228</v>
      </c>
      <c r="Y9333" t="s">
        <v>36</v>
      </c>
    </row>
    <row r="9334" spans="1:25" x14ac:dyDescent="0.45">
      <c r="A9334" t="s">
        <v>475</v>
      </c>
      <c r="B9334" t="s">
        <v>748</v>
      </c>
      <c r="C9334">
        <v>55107</v>
      </c>
      <c r="D9334" t="s">
        <v>750</v>
      </c>
      <c r="F9334">
        <v>2014</v>
      </c>
      <c r="G9334">
        <v>3683</v>
      </c>
      <c r="H9334">
        <v>3541.49</v>
      </c>
      <c r="I9334">
        <v>839824.61</v>
      </c>
      <c r="K9334">
        <v>1.74</v>
      </c>
      <c r="L9334">
        <v>1E-3</v>
      </c>
      <c r="M9334">
        <v>344744.26299999998</v>
      </c>
      <c r="N9334">
        <v>5.8999999999999997E-2</v>
      </c>
      <c r="O9334">
        <v>22.564</v>
      </c>
      <c r="P9334">
        <v>1.24E-2</v>
      </c>
      <c r="Q9334">
        <v>5800958.3789999997</v>
      </c>
      <c r="R9334" t="s">
        <v>34</v>
      </c>
      <c r="T9334" t="s">
        <v>89</v>
      </c>
      <c r="V9334" t="s">
        <v>228</v>
      </c>
      <c r="Y9334" t="s">
        <v>36</v>
      </c>
    </row>
    <row r="9335" spans="1:25" x14ac:dyDescent="0.45">
      <c r="A9335" t="s">
        <v>475</v>
      </c>
      <c r="B9335" t="s">
        <v>748</v>
      </c>
      <c r="C9335">
        <v>55107</v>
      </c>
      <c r="D9335" t="s">
        <v>750</v>
      </c>
      <c r="F9335">
        <v>2015</v>
      </c>
      <c r="G9335">
        <v>4064</v>
      </c>
      <c r="H9335">
        <v>3939.56</v>
      </c>
      <c r="I9335">
        <v>911966.71999999997</v>
      </c>
      <c r="K9335">
        <v>1.913</v>
      </c>
      <c r="L9335">
        <v>1E-3</v>
      </c>
      <c r="M9335">
        <v>378927.00799999997</v>
      </c>
      <c r="N9335">
        <v>5.8999999999999997E-2</v>
      </c>
      <c r="O9335">
        <v>23.045000000000002</v>
      </c>
      <c r="P9335">
        <v>1.06E-2</v>
      </c>
      <c r="Q9335">
        <v>6376163.0839999998</v>
      </c>
      <c r="R9335" t="s">
        <v>34</v>
      </c>
      <c r="T9335" t="s">
        <v>89</v>
      </c>
      <c r="V9335" t="s">
        <v>228</v>
      </c>
      <c r="Y9335" t="s">
        <v>36</v>
      </c>
    </row>
    <row r="9336" spans="1:25" x14ac:dyDescent="0.45">
      <c r="A9336" t="s">
        <v>475</v>
      </c>
      <c r="B9336" t="s">
        <v>748</v>
      </c>
      <c r="C9336">
        <v>55107</v>
      </c>
      <c r="D9336" t="s">
        <v>750</v>
      </c>
      <c r="F9336">
        <v>2016</v>
      </c>
      <c r="G9336">
        <v>4865</v>
      </c>
      <c r="H9336">
        <v>4713.38</v>
      </c>
      <c r="I9336">
        <v>1095012.3899999999</v>
      </c>
      <c r="K9336">
        <v>2.29</v>
      </c>
      <c r="L9336">
        <v>1E-3</v>
      </c>
      <c r="M9336">
        <v>453547.56300000002</v>
      </c>
      <c r="N9336">
        <v>5.8999999999999997E-2</v>
      </c>
      <c r="O9336">
        <v>27.22</v>
      </c>
      <c r="P9336">
        <v>1.06E-2</v>
      </c>
      <c r="Q9336">
        <v>7631774.1009999998</v>
      </c>
      <c r="R9336" t="s">
        <v>34</v>
      </c>
      <c r="T9336" t="s">
        <v>89</v>
      </c>
      <c r="V9336" t="s">
        <v>228</v>
      </c>
      <c r="Y9336" t="s">
        <v>36</v>
      </c>
    </row>
    <row r="9337" spans="1:25" x14ac:dyDescent="0.45">
      <c r="A9337" t="s">
        <v>475</v>
      </c>
      <c r="B9337" t="s">
        <v>748</v>
      </c>
      <c r="C9337">
        <v>55107</v>
      </c>
      <c r="D9337" t="s">
        <v>750</v>
      </c>
      <c r="F9337">
        <v>2017</v>
      </c>
      <c r="G9337">
        <v>6082</v>
      </c>
      <c r="H9337">
        <v>5939.22</v>
      </c>
      <c r="I9337">
        <v>1456633.3</v>
      </c>
      <c r="K9337">
        <v>2.9849999999999999</v>
      </c>
      <c r="L9337">
        <v>1E-3</v>
      </c>
      <c r="M9337">
        <v>591220.79</v>
      </c>
      <c r="N9337">
        <v>5.8999999999999997E-2</v>
      </c>
      <c r="O9337">
        <v>32.976999999999997</v>
      </c>
      <c r="P9337">
        <v>9.2999999999999992E-3</v>
      </c>
      <c r="Q9337">
        <v>9948426.2890000008</v>
      </c>
      <c r="R9337" t="s">
        <v>34</v>
      </c>
      <c r="T9337" t="s">
        <v>89</v>
      </c>
      <c r="V9337" t="s">
        <v>228</v>
      </c>
      <c r="Y9337" t="s">
        <v>36</v>
      </c>
    </row>
    <row r="9338" spans="1:25" x14ac:dyDescent="0.45">
      <c r="A9338" t="s">
        <v>475</v>
      </c>
      <c r="B9338" t="s">
        <v>748</v>
      </c>
      <c r="C9338">
        <v>55107</v>
      </c>
      <c r="D9338" t="s">
        <v>750</v>
      </c>
      <c r="F9338">
        <v>2018</v>
      </c>
      <c r="G9338">
        <v>5892</v>
      </c>
      <c r="H9338">
        <v>5719.2</v>
      </c>
      <c r="I9338">
        <v>1434658.06</v>
      </c>
      <c r="K9338">
        <v>2.9550000000000001</v>
      </c>
      <c r="L9338">
        <v>1E-3</v>
      </c>
      <c r="M9338">
        <v>585264.60199999996</v>
      </c>
      <c r="N9338">
        <v>5.8999999999999997E-2</v>
      </c>
      <c r="O9338">
        <v>36.978000000000002</v>
      </c>
      <c r="P9338">
        <v>1.06E-2</v>
      </c>
      <c r="Q9338">
        <v>9848177.6799999997</v>
      </c>
      <c r="R9338" t="s">
        <v>34</v>
      </c>
      <c r="T9338" t="s">
        <v>89</v>
      </c>
      <c r="V9338" t="s">
        <v>228</v>
      </c>
      <c r="Y9338" t="s">
        <v>36</v>
      </c>
    </row>
    <row r="9339" spans="1:25" x14ac:dyDescent="0.45">
      <c r="A9339" t="s">
        <v>475</v>
      </c>
      <c r="B9339" t="s">
        <v>748</v>
      </c>
      <c r="C9339">
        <v>55107</v>
      </c>
      <c r="D9339" t="s">
        <v>750</v>
      </c>
      <c r="F9339">
        <v>2019</v>
      </c>
      <c r="G9339">
        <v>6541</v>
      </c>
      <c r="H9339">
        <v>6393.21</v>
      </c>
      <c r="I9339">
        <v>1564528.94</v>
      </c>
      <c r="K9339">
        <v>3.2080000000000002</v>
      </c>
      <c r="L9339">
        <v>1E-3</v>
      </c>
      <c r="M9339">
        <v>635497.19200000004</v>
      </c>
      <c r="N9339">
        <v>5.8999999999999997E-2</v>
      </c>
      <c r="O9339">
        <v>36.661000000000001</v>
      </c>
      <c r="P9339">
        <v>9.1000000000000004E-3</v>
      </c>
      <c r="Q9339">
        <v>10693512.483999999</v>
      </c>
      <c r="R9339" t="s">
        <v>34</v>
      </c>
      <c r="T9339" t="s">
        <v>89</v>
      </c>
      <c r="V9339" t="s">
        <v>228</v>
      </c>
      <c r="Y9339" t="s">
        <v>36</v>
      </c>
    </row>
    <row r="9340" spans="1:25" x14ac:dyDescent="0.45">
      <c r="A9340" t="s">
        <v>475</v>
      </c>
      <c r="B9340" t="s">
        <v>748</v>
      </c>
      <c r="C9340">
        <v>55107</v>
      </c>
      <c r="D9340" t="s">
        <v>750</v>
      </c>
      <c r="F9340">
        <v>2020</v>
      </c>
      <c r="G9340">
        <v>7546</v>
      </c>
      <c r="H9340">
        <v>7460.45</v>
      </c>
      <c r="I9340">
        <v>1889556.5</v>
      </c>
      <c r="K9340">
        <v>3.8370000000000002</v>
      </c>
      <c r="L9340">
        <v>1E-3</v>
      </c>
      <c r="M9340">
        <v>760012.03599999996</v>
      </c>
      <c r="N9340">
        <v>5.8999999999999997E-2</v>
      </c>
      <c r="O9340">
        <v>38.951000000000001</v>
      </c>
      <c r="P9340">
        <v>7.3000000000000001E-3</v>
      </c>
      <c r="Q9340">
        <v>12788683.761</v>
      </c>
      <c r="R9340" t="s">
        <v>34</v>
      </c>
      <c r="T9340" t="s">
        <v>89</v>
      </c>
      <c r="V9340" t="s">
        <v>228</v>
      </c>
      <c r="Y9340" t="s">
        <v>36</v>
      </c>
    </row>
    <row r="9341" spans="1:25" x14ac:dyDescent="0.45">
      <c r="A9341" t="s">
        <v>475</v>
      </c>
      <c r="B9341" t="s">
        <v>748</v>
      </c>
      <c r="C9341">
        <v>55107</v>
      </c>
      <c r="D9341" t="s">
        <v>750</v>
      </c>
      <c r="F9341">
        <v>2021</v>
      </c>
      <c r="G9341">
        <v>7204</v>
      </c>
      <c r="H9341">
        <v>7120.85</v>
      </c>
      <c r="I9341">
        <v>1858891</v>
      </c>
      <c r="K9341">
        <v>3.8039999999999998</v>
      </c>
      <c r="L9341">
        <v>1E-3</v>
      </c>
      <c r="M9341">
        <v>753505.58100000001</v>
      </c>
      <c r="N9341">
        <v>5.8999999999999997E-2</v>
      </c>
      <c r="O9341">
        <v>37.851999999999997</v>
      </c>
      <c r="P9341">
        <v>7.3000000000000001E-3</v>
      </c>
      <c r="Q9341">
        <v>12679224.062999999</v>
      </c>
      <c r="R9341" t="s">
        <v>34</v>
      </c>
      <c r="T9341" t="s">
        <v>89</v>
      </c>
      <c r="V9341" t="s">
        <v>228</v>
      </c>
      <c r="Y9341" t="s">
        <v>36</v>
      </c>
    </row>
    <row r="9342" spans="1:25" x14ac:dyDescent="0.45">
      <c r="A9342" t="s">
        <v>475</v>
      </c>
      <c r="B9342" t="s">
        <v>748</v>
      </c>
      <c r="C9342">
        <v>55107</v>
      </c>
      <c r="D9342" t="s">
        <v>750</v>
      </c>
      <c r="F9342">
        <v>2022</v>
      </c>
      <c r="G9342">
        <v>6591</v>
      </c>
      <c r="H9342">
        <v>6430.72</v>
      </c>
      <c r="I9342">
        <v>1679125</v>
      </c>
      <c r="K9342">
        <v>3.464</v>
      </c>
      <c r="L9342">
        <v>1E-3</v>
      </c>
      <c r="M9342">
        <v>686087.02800000005</v>
      </c>
      <c r="N9342">
        <v>5.8999999999999997E-2</v>
      </c>
      <c r="O9342">
        <v>36.572000000000003</v>
      </c>
      <c r="P9342">
        <v>8.8000000000000005E-3</v>
      </c>
      <c r="Q9342">
        <v>11544716.865</v>
      </c>
      <c r="R9342" t="s">
        <v>34</v>
      </c>
      <c r="T9342" t="s">
        <v>89</v>
      </c>
      <c r="V9342" t="s">
        <v>228</v>
      </c>
      <c r="Y9342" t="s">
        <v>36</v>
      </c>
    </row>
    <row r="9343" spans="1:25" x14ac:dyDescent="0.45">
      <c r="A9343" t="s">
        <v>475</v>
      </c>
      <c r="B9343" t="s">
        <v>748</v>
      </c>
      <c r="C9343">
        <v>55107</v>
      </c>
      <c r="D9343" t="s">
        <v>750</v>
      </c>
      <c r="F9343">
        <v>2023</v>
      </c>
      <c r="G9343">
        <v>6925</v>
      </c>
      <c r="H9343">
        <v>6834.23</v>
      </c>
      <c r="I9343">
        <v>1813986.55</v>
      </c>
      <c r="K9343">
        <v>3.7480000000000002</v>
      </c>
      <c r="L9343">
        <v>1E-3</v>
      </c>
      <c r="M9343">
        <v>742364.05299999996</v>
      </c>
      <c r="N9343">
        <v>5.8999999999999997E-2</v>
      </c>
      <c r="O9343">
        <v>35.588000000000001</v>
      </c>
      <c r="P9343">
        <v>7.1000000000000004E-3</v>
      </c>
      <c r="Q9343">
        <v>12491682.195</v>
      </c>
      <c r="R9343" t="s">
        <v>34</v>
      </c>
      <c r="T9343" t="s">
        <v>89</v>
      </c>
      <c r="V9343" t="s">
        <v>228</v>
      </c>
      <c r="Y9343" t="s">
        <v>36</v>
      </c>
    </row>
    <row r="9344" spans="1:25" x14ac:dyDescent="0.45">
      <c r="A9344" t="s">
        <v>475</v>
      </c>
      <c r="B9344" t="s">
        <v>748</v>
      </c>
      <c r="C9344">
        <v>55107</v>
      </c>
      <c r="D9344" t="s">
        <v>750</v>
      </c>
      <c r="F9344">
        <v>2024</v>
      </c>
      <c r="G9344">
        <v>3433</v>
      </c>
      <c r="H9344">
        <v>3364.19</v>
      </c>
      <c r="I9344">
        <v>836617.34</v>
      </c>
      <c r="K9344">
        <v>1.74</v>
      </c>
      <c r="L9344">
        <v>1E-3</v>
      </c>
      <c r="M9344">
        <v>344707.5</v>
      </c>
      <c r="N9344">
        <v>5.8999999999999997E-2</v>
      </c>
      <c r="O9344">
        <v>17.832000000000001</v>
      </c>
      <c r="P9344">
        <v>8.3999999999999995E-3</v>
      </c>
      <c r="Q9344">
        <v>5800375.0439999998</v>
      </c>
      <c r="R9344" t="s">
        <v>34</v>
      </c>
      <c r="T9344" t="s">
        <v>89</v>
      </c>
      <c r="V9344" t="s">
        <v>228</v>
      </c>
      <c r="Y9344" t="s">
        <v>36</v>
      </c>
    </row>
    <row r="9345" spans="1:25" x14ac:dyDescent="0.45">
      <c r="A9345" t="s">
        <v>274</v>
      </c>
      <c r="B9345" t="s">
        <v>751</v>
      </c>
      <c r="C9345">
        <v>55113</v>
      </c>
      <c r="D9345">
        <v>34101</v>
      </c>
      <c r="F9345">
        <v>2009</v>
      </c>
      <c r="G9345">
        <v>7573</v>
      </c>
      <c r="H9345">
        <v>7569</v>
      </c>
      <c r="J9345">
        <v>1236043.5</v>
      </c>
      <c r="O9345">
        <v>0.86699999999999999</v>
      </c>
      <c r="P9345">
        <v>1.1000000000000001E-3</v>
      </c>
      <c r="Q9345">
        <v>1603065.2</v>
      </c>
      <c r="R9345" t="s">
        <v>662</v>
      </c>
      <c r="S9345" t="s">
        <v>27</v>
      </c>
      <c r="T9345" t="s">
        <v>63</v>
      </c>
      <c r="V9345" t="s">
        <v>211</v>
      </c>
      <c r="Y9345" t="s">
        <v>30</v>
      </c>
    </row>
    <row r="9346" spans="1:25" x14ac:dyDescent="0.45">
      <c r="A9346" t="s">
        <v>274</v>
      </c>
      <c r="B9346" t="s">
        <v>751</v>
      </c>
      <c r="C9346">
        <v>55113</v>
      </c>
      <c r="D9346">
        <v>34201</v>
      </c>
      <c r="F9346">
        <v>2009</v>
      </c>
      <c r="G9346">
        <v>7553</v>
      </c>
      <c r="H9346">
        <v>7540.5</v>
      </c>
      <c r="J9346">
        <v>1091382</v>
      </c>
      <c r="O9346">
        <v>0.749</v>
      </c>
      <c r="P9346">
        <v>1E-3</v>
      </c>
      <c r="Q9346">
        <v>1519223.325</v>
      </c>
      <c r="R9346" t="s">
        <v>662</v>
      </c>
      <c r="S9346" t="s">
        <v>27</v>
      </c>
      <c r="T9346" t="s">
        <v>63</v>
      </c>
      <c r="V9346" t="s">
        <v>211</v>
      </c>
      <c r="Y9346" t="s">
        <v>30</v>
      </c>
    </row>
    <row r="9347" spans="1:25" x14ac:dyDescent="0.45">
      <c r="A9347" t="s">
        <v>274</v>
      </c>
      <c r="B9347" t="s">
        <v>751</v>
      </c>
      <c r="C9347">
        <v>55113</v>
      </c>
      <c r="D9347">
        <v>34201</v>
      </c>
      <c r="F9347">
        <v>2010</v>
      </c>
      <c r="G9347">
        <v>3079</v>
      </c>
      <c r="H9347">
        <v>3070</v>
      </c>
      <c r="J9347">
        <v>301818.5</v>
      </c>
      <c r="O9347">
        <v>0.19</v>
      </c>
      <c r="P9347">
        <v>1E-3</v>
      </c>
      <c r="Q9347">
        <v>392721.97499999998</v>
      </c>
      <c r="R9347" t="s">
        <v>662</v>
      </c>
      <c r="S9347" t="s">
        <v>27</v>
      </c>
      <c r="T9347" t="s">
        <v>63</v>
      </c>
      <c r="V9347" t="s">
        <v>211</v>
      </c>
      <c r="Y9347" t="s">
        <v>30</v>
      </c>
    </row>
    <row r="9348" spans="1:25" x14ac:dyDescent="0.45">
      <c r="A9348" t="s">
        <v>274</v>
      </c>
      <c r="B9348" t="s">
        <v>751</v>
      </c>
      <c r="C9348">
        <v>55113</v>
      </c>
      <c r="D9348">
        <v>34201</v>
      </c>
      <c r="F9348">
        <v>2011</v>
      </c>
      <c r="G9348">
        <v>1586</v>
      </c>
      <c r="H9348">
        <v>1585.5</v>
      </c>
      <c r="J9348">
        <v>119666.5</v>
      </c>
      <c r="O9348">
        <v>2.8000000000000001E-2</v>
      </c>
      <c r="P9348">
        <v>4.0000000000000002E-4</v>
      </c>
      <c r="Q9348">
        <v>166482.65</v>
      </c>
      <c r="R9348" t="s">
        <v>662</v>
      </c>
      <c r="S9348" t="s">
        <v>27</v>
      </c>
      <c r="T9348" t="s">
        <v>63</v>
      </c>
      <c r="V9348" t="s">
        <v>211</v>
      </c>
      <c r="Y9348" t="s">
        <v>30</v>
      </c>
    </row>
    <row r="9349" spans="1:25" x14ac:dyDescent="0.45">
      <c r="A9349" t="s">
        <v>274</v>
      </c>
      <c r="B9349" t="s">
        <v>751</v>
      </c>
      <c r="C9349">
        <v>55113</v>
      </c>
      <c r="D9349">
        <v>34201</v>
      </c>
      <c r="F9349">
        <v>2012</v>
      </c>
      <c r="G9349">
        <v>1304</v>
      </c>
      <c r="H9349">
        <v>1300.75</v>
      </c>
      <c r="J9349">
        <v>98779</v>
      </c>
      <c r="O9349">
        <v>4.2999999999999997E-2</v>
      </c>
      <c r="P9349">
        <v>6.9999999999999999E-4</v>
      </c>
      <c r="Q9349">
        <v>132174.125</v>
      </c>
      <c r="R9349" t="s">
        <v>662</v>
      </c>
      <c r="S9349" t="s">
        <v>27</v>
      </c>
      <c r="T9349" t="s">
        <v>63</v>
      </c>
      <c r="V9349" t="s">
        <v>211</v>
      </c>
      <c r="Y9349" t="s">
        <v>30</v>
      </c>
    </row>
    <row r="9350" spans="1:25" x14ac:dyDescent="0.45">
      <c r="A9350" t="s">
        <v>274</v>
      </c>
      <c r="B9350" t="s">
        <v>751</v>
      </c>
      <c r="C9350">
        <v>55113</v>
      </c>
      <c r="D9350">
        <v>34201</v>
      </c>
      <c r="F9350">
        <v>2013</v>
      </c>
      <c r="G9350">
        <v>1278</v>
      </c>
      <c r="H9350">
        <v>1274.75</v>
      </c>
      <c r="J9350">
        <v>107436.25</v>
      </c>
      <c r="O9350">
        <v>2.8000000000000001E-2</v>
      </c>
      <c r="P9350">
        <v>5.0000000000000001E-4</v>
      </c>
      <c r="Q9350">
        <v>109117.425</v>
      </c>
      <c r="R9350" t="s">
        <v>662</v>
      </c>
      <c r="S9350" t="s">
        <v>27</v>
      </c>
      <c r="T9350" t="s">
        <v>63</v>
      </c>
      <c r="V9350" t="s">
        <v>211</v>
      </c>
      <c r="Y9350" t="s">
        <v>30</v>
      </c>
    </row>
    <row r="9351" spans="1:25" x14ac:dyDescent="0.45">
      <c r="A9351" t="s">
        <v>274</v>
      </c>
      <c r="B9351" t="s">
        <v>751</v>
      </c>
      <c r="C9351">
        <v>55113</v>
      </c>
      <c r="D9351">
        <v>34301</v>
      </c>
      <c r="F9351">
        <v>2009</v>
      </c>
      <c r="G9351">
        <v>6763</v>
      </c>
      <c r="H9351">
        <v>6754.25</v>
      </c>
      <c r="J9351">
        <v>1066081</v>
      </c>
      <c r="O9351">
        <v>0.69599999999999995</v>
      </c>
      <c r="P9351">
        <v>1E-3</v>
      </c>
      <c r="Q9351">
        <v>1413756.075</v>
      </c>
      <c r="R9351" t="s">
        <v>662</v>
      </c>
      <c r="S9351" t="s">
        <v>27</v>
      </c>
      <c r="T9351" t="s">
        <v>63</v>
      </c>
      <c r="V9351" t="s">
        <v>211</v>
      </c>
      <c r="Y9351" t="s">
        <v>30</v>
      </c>
    </row>
    <row r="9352" spans="1:25" x14ac:dyDescent="0.45">
      <c r="A9352" t="s">
        <v>274</v>
      </c>
      <c r="B9352" t="s">
        <v>751</v>
      </c>
      <c r="C9352">
        <v>55113</v>
      </c>
      <c r="D9352">
        <v>34401</v>
      </c>
      <c r="F9352">
        <v>2009</v>
      </c>
      <c r="G9352">
        <v>6786</v>
      </c>
      <c r="H9352">
        <v>6775</v>
      </c>
      <c r="J9352">
        <v>1077976.25</v>
      </c>
      <c r="O9352">
        <v>0.75800000000000001</v>
      </c>
      <c r="P9352">
        <v>1E-3</v>
      </c>
      <c r="Q9352">
        <v>1430583</v>
      </c>
      <c r="R9352" t="s">
        <v>662</v>
      </c>
      <c r="S9352" t="s">
        <v>27</v>
      </c>
      <c r="T9352" t="s">
        <v>63</v>
      </c>
      <c r="V9352" t="s">
        <v>211</v>
      </c>
      <c r="Y9352" t="s">
        <v>30</v>
      </c>
    </row>
    <row r="9353" spans="1:25" x14ac:dyDescent="0.45">
      <c r="A9353" t="s">
        <v>274</v>
      </c>
      <c r="B9353" t="s">
        <v>751</v>
      </c>
      <c r="C9353">
        <v>55113</v>
      </c>
      <c r="D9353">
        <v>34401</v>
      </c>
      <c r="F9353">
        <v>2010</v>
      </c>
      <c r="G9353">
        <v>1748</v>
      </c>
      <c r="H9353">
        <v>1741.5</v>
      </c>
      <c r="J9353">
        <v>100684.25</v>
      </c>
      <c r="O9353">
        <v>0.14499999999999999</v>
      </c>
      <c r="P9353">
        <v>1.8E-3</v>
      </c>
      <c r="Q9353">
        <v>150289.82500000001</v>
      </c>
      <c r="R9353" t="s">
        <v>662</v>
      </c>
      <c r="S9353" t="s">
        <v>27</v>
      </c>
      <c r="T9353" t="s">
        <v>63</v>
      </c>
      <c r="V9353" t="s">
        <v>211</v>
      </c>
      <c r="Y9353" t="s">
        <v>30</v>
      </c>
    </row>
    <row r="9354" spans="1:25" x14ac:dyDescent="0.45">
      <c r="A9354" t="s">
        <v>274</v>
      </c>
      <c r="B9354" t="s">
        <v>751</v>
      </c>
      <c r="C9354">
        <v>55113</v>
      </c>
      <c r="D9354">
        <v>34401</v>
      </c>
      <c r="F9354">
        <v>2011</v>
      </c>
      <c r="G9354">
        <v>1296</v>
      </c>
      <c r="H9354">
        <v>1287</v>
      </c>
      <c r="J9354">
        <v>97313.5</v>
      </c>
      <c r="O9354">
        <v>0.19700000000000001</v>
      </c>
      <c r="P9354">
        <v>2.8999999999999998E-3</v>
      </c>
      <c r="Q9354">
        <v>138535.9</v>
      </c>
      <c r="R9354" t="s">
        <v>662</v>
      </c>
      <c r="S9354" t="s">
        <v>27</v>
      </c>
      <c r="T9354" t="s">
        <v>63</v>
      </c>
      <c r="V9354" t="s">
        <v>211</v>
      </c>
      <c r="Y9354" t="s">
        <v>30</v>
      </c>
    </row>
    <row r="9355" spans="1:25" x14ac:dyDescent="0.45">
      <c r="A9355" t="s">
        <v>274</v>
      </c>
      <c r="B9355" t="s">
        <v>751</v>
      </c>
      <c r="C9355">
        <v>55113</v>
      </c>
      <c r="D9355">
        <v>34401</v>
      </c>
      <c r="F9355">
        <v>2012</v>
      </c>
      <c r="G9355">
        <v>523</v>
      </c>
      <c r="H9355">
        <v>519.25</v>
      </c>
      <c r="J9355">
        <v>40679</v>
      </c>
      <c r="O9355">
        <v>0.10299999999999999</v>
      </c>
      <c r="P9355">
        <v>3.5000000000000001E-3</v>
      </c>
      <c r="Q9355">
        <v>57153.95</v>
      </c>
      <c r="R9355" t="s">
        <v>662</v>
      </c>
      <c r="S9355" t="s">
        <v>27</v>
      </c>
      <c r="T9355" t="s">
        <v>63</v>
      </c>
      <c r="V9355" t="s">
        <v>211</v>
      </c>
      <c r="Y9355" t="s">
        <v>30</v>
      </c>
    </row>
    <row r="9356" spans="1:25" x14ac:dyDescent="0.45">
      <c r="A9356" t="s">
        <v>274</v>
      </c>
      <c r="B9356" t="s">
        <v>751</v>
      </c>
      <c r="C9356">
        <v>55113</v>
      </c>
      <c r="D9356">
        <v>34401</v>
      </c>
      <c r="F9356">
        <v>2013</v>
      </c>
      <c r="G9356">
        <v>0</v>
      </c>
      <c r="H9356">
        <v>0</v>
      </c>
      <c r="R9356" t="s">
        <v>662</v>
      </c>
      <c r="S9356" t="s">
        <v>27</v>
      </c>
      <c r="T9356" t="s">
        <v>63</v>
      </c>
      <c r="V9356" t="s">
        <v>211</v>
      </c>
      <c r="Y9356" t="s">
        <v>30</v>
      </c>
    </row>
    <row r="9357" spans="1:25" x14ac:dyDescent="0.45">
      <c r="A9357" t="s">
        <v>274</v>
      </c>
      <c r="B9357" t="s">
        <v>751</v>
      </c>
      <c r="C9357">
        <v>55113</v>
      </c>
      <c r="D9357">
        <v>88001</v>
      </c>
      <c r="F9357">
        <v>2009</v>
      </c>
      <c r="G9357">
        <v>7405</v>
      </c>
      <c r="H9357">
        <v>7404.5</v>
      </c>
      <c r="I9357">
        <v>232688.5</v>
      </c>
      <c r="O9357">
        <v>74.477000000000004</v>
      </c>
      <c r="P9357">
        <v>9.74E-2</v>
      </c>
      <c r="Q9357">
        <v>1589227.25</v>
      </c>
      <c r="R9357" t="s">
        <v>662</v>
      </c>
      <c r="T9357" t="s">
        <v>752</v>
      </c>
      <c r="Y9357" t="s">
        <v>30</v>
      </c>
    </row>
    <row r="9358" spans="1:25" x14ac:dyDescent="0.45">
      <c r="A9358" t="s">
        <v>25</v>
      </c>
      <c r="B9358" t="s">
        <v>753</v>
      </c>
      <c r="C9358">
        <v>55126</v>
      </c>
      <c r="D9358" t="s">
        <v>736</v>
      </c>
      <c r="F9358">
        <v>2009</v>
      </c>
      <c r="G9358">
        <v>7767</v>
      </c>
      <c r="H9358">
        <v>7685</v>
      </c>
      <c r="I9358">
        <v>1854472</v>
      </c>
      <c r="K9358">
        <v>3.7759999999999998</v>
      </c>
      <c r="L9358">
        <v>1E-3</v>
      </c>
      <c r="M9358">
        <v>750573.8</v>
      </c>
      <c r="N9358">
        <v>5.8999999999999997E-2</v>
      </c>
      <c r="O9358">
        <v>45.795999999999999</v>
      </c>
      <c r="P9358">
        <v>1.3899999999999999E-2</v>
      </c>
      <c r="Q9358">
        <v>12629802.425000001</v>
      </c>
      <c r="R9358" t="s">
        <v>34</v>
      </c>
      <c r="S9358" t="s">
        <v>38</v>
      </c>
      <c r="T9358" t="s">
        <v>89</v>
      </c>
      <c r="V9358" t="s">
        <v>40</v>
      </c>
      <c r="Y9358" t="s">
        <v>35</v>
      </c>
    </row>
    <row r="9359" spans="1:25" x14ac:dyDescent="0.45">
      <c r="A9359" t="s">
        <v>25</v>
      </c>
      <c r="B9359" t="s">
        <v>753</v>
      </c>
      <c r="C9359">
        <v>55126</v>
      </c>
      <c r="D9359" t="s">
        <v>736</v>
      </c>
      <c r="F9359">
        <v>2010</v>
      </c>
      <c r="G9359">
        <v>8013</v>
      </c>
      <c r="H9359">
        <v>7930.5</v>
      </c>
      <c r="I9359">
        <v>1939121.5</v>
      </c>
      <c r="K9359">
        <v>3.9950000000000001</v>
      </c>
      <c r="L9359">
        <v>1E-3</v>
      </c>
      <c r="M9359">
        <v>796190.7</v>
      </c>
      <c r="N9359">
        <v>5.8999999999999997E-2</v>
      </c>
      <c r="O9359">
        <v>49.746000000000002</v>
      </c>
      <c r="P9359">
        <v>1.52E-2</v>
      </c>
      <c r="Q9359">
        <v>13397425.475</v>
      </c>
      <c r="R9359" t="s">
        <v>34</v>
      </c>
      <c r="S9359" t="s">
        <v>38</v>
      </c>
      <c r="T9359" t="s">
        <v>89</v>
      </c>
      <c r="V9359" t="s">
        <v>40</v>
      </c>
      <c r="Y9359" t="s">
        <v>35</v>
      </c>
    </row>
    <row r="9360" spans="1:25" x14ac:dyDescent="0.45">
      <c r="A9360" t="s">
        <v>25</v>
      </c>
      <c r="B9360" t="s">
        <v>753</v>
      </c>
      <c r="C9360">
        <v>55126</v>
      </c>
      <c r="D9360" t="s">
        <v>736</v>
      </c>
      <c r="F9360">
        <v>2011</v>
      </c>
      <c r="G9360">
        <v>7640</v>
      </c>
      <c r="H9360">
        <v>7595.21</v>
      </c>
      <c r="I9360">
        <v>1873140.88</v>
      </c>
      <c r="K9360">
        <v>3.7909999999999999</v>
      </c>
      <c r="L9360">
        <v>1E-3</v>
      </c>
      <c r="M9360">
        <v>751025.05700000003</v>
      </c>
      <c r="N9360">
        <v>5.8999999999999997E-2</v>
      </c>
      <c r="O9360">
        <v>39.915999999999997</v>
      </c>
      <c r="P9360">
        <v>1.01E-2</v>
      </c>
      <c r="Q9360">
        <v>12637448.243000001</v>
      </c>
      <c r="R9360" t="s">
        <v>34</v>
      </c>
      <c r="S9360" t="s">
        <v>38</v>
      </c>
      <c r="T9360" t="s">
        <v>89</v>
      </c>
      <c r="V9360" t="s">
        <v>40</v>
      </c>
      <c r="Y9360" t="s">
        <v>35</v>
      </c>
    </row>
    <row r="9361" spans="1:25" x14ac:dyDescent="0.45">
      <c r="A9361" t="s">
        <v>25</v>
      </c>
      <c r="B9361" t="s">
        <v>753</v>
      </c>
      <c r="C9361">
        <v>55126</v>
      </c>
      <c r="D9361" t="s">
        <v>736</v>
      </c>
      <c r="F9361">
        <v>2012</v>
      </c>
      <c r="G9361">
        <v>8055</v>
      </c>
      <c r="H9361">
        <v>8002.29</v>
      </c>
      <c r="I9361">
        <v>1962964.35</v>
      </c>
      <c r="K9361">
        <v>4.03</v>
      </c>
      <c r="L9361">
        <v>1E-3</v>
      </c>
      <c r="M9361">
        <v>798371.00199999998</v>
      </c>
      <c r="N9361">
        <v>5.8999999999999997E-2</v>
      </c>
      <c r="O9361">
        <v>43.344999999999999</v>
      </c>
      <c r="P9361">
        <v>1.0800000000000001E-2</v>
      </c>
      <c r="Q9361">
        <v>13434123.388</v>
      </c>
      <c r="R9361" t="s">
        <v>34</v>
      </c>
      <c r="S9361" t="s">
        <v>38</v>
      </c>
      <c r="T9361" t="s">
        <v>89</v>
      </c>
      <c r="V9361" t="s">
        <v>40</v>
      </c>
      <c r="Y9361" t="s">
        <v>35</v>
      </c>
    </row>
    <row r="9362" spans="1:25" x14ac:dyDescent="0.45">
      <c r="A9362" t="s">
        <v>25</v>
      </c>
      <c r="B9362" t="s">
        <v>753</v>
      </c>
      <c r="C9362">
        <v>55126</v>
      </c>
      <c r="D9362" t="s">
        <v>736</v>
      </c>
      <c r="F9362">
        <v>2013</v>
      </c>
      <c r="G9362">
        <v>7917</v>
      </c>
      <c r="H9362">
        <v>7802.77</v>
      </c>
      <c r="I9362">
        <v>1954280.72</v>
      </c>
      <c r="K9362">
        <v>4.0990000000000002</v>
      </c>
      <c r="L9362">
        <v>1E-3</v>
      </c>
      <c r="M9362">
        <v>811899.37</v>
      </c>
      <c r="N9362">
        <v>5.8999999999999997E-2</v>
      </c>
      <c r="O9362">
        <v>60.01</v>
      </c>
      <c r="P9362">
        <v>1.5100000000000001E-2</v>
      </c>
      <c r="Q9362">
        <v>13661697.484999999</v>
      </c>
      <c r="R9362" t="s">
        <v>34</v>
      </c>
      <c r="S9362" t="s">
        <v>38</v>
      </c>
      <c r="T9362" t="s">
        <v>89</v>
      </c>
      <c r="V9362" t="s">
        <v>40</v>
      </c>
      <c r="Y9362" t="s">
        <v>35</v>
      </c>
    </row>
    <row r="9363" spans="1:25" x14ac:dyDescent="0.45">
      <c r="A9363" t="s">
        <v>25</v>
      </c>
      <c r="B9363" t="s">
        <v>753</v>
      </c>
      <c r="C9363">
        <v>55126</v>
      </c>
      <c r="D9363" t="s">
        <v>736</v>
      </c>
      <c r="F9363">
        <v>2014</v>
      </c>
      <c r="G9363">
        <v>6176</v>
      </c>
      <c r="H9363">
        <v>6031.86</v>
      </c>
      <c r="I9363">
        <v>1443375.13</v>
      </c>
      <c r="K9363">
        <v>3.032</v>
      </c>
      <c r="L9363">
        <v>1E-3</v>
      </c>
      <c r="M9363">
        <v>600608.27300000004</v>
      </c>
      <c r="N9363">
        <v>5.8999999999999997E-2</v>
      </c>
      <c r="O9363">
        <v>48.506999999999998</v>
      </c>
      <c r="P9363">
        <v>2.2100000000000002E-2</v>
      </c>
      <c r="Q9363">
        <v>10106373.946</v>
      </c>
      <c r="R9363" t="s">
        <v>34</v>
      </c>
      <c r="S9363" t="s">
        <v>38</v>
      </c>
      <c r="T9363" t="s">
        <v>89</v>
      </c>
      <c r="V9363" t="s">
        <v>40</v>
      </c>
      <c r="Y9363" t="s">
        <v>35</v>
      </c>
    </row>
    <row r="9364" spans="1:25" x14ac:dyDescent="0.45">
      <c r="A9364" t="s">
        <v>25</v>
      </c>
      <c r="B9364" t="s">
        <v>753</v>
      </c>
      <c r="C9364">
        <v>55126</v>
      </c>
      <c r="D9364" t="s">
        <v>736</v>
      </c>
      <c r="F9364">
        <v>2015</v>
      </c>
      <c r="G9364">
        <v>7693</v>
      </c>
      <c r="H9364">
        <v>7644.1</v>
      </c>
      <c r="I9364">
        <v>1882687.75</v>
      </c>
      <c r="K9364">
        <v>3.9089999999999998</v>
      </c>
      <c r="L9364">
        <v>1E-3</v>
      </c>
      <c r="M9364">
        <v>774407.20499999996</v>
      </c>
      <c r="N9364">
        <v>5.8999999999999997E-2</v>
      </c>
      <c r="O9364">
        <v>43.28</v>
      </c>
      <c r="P9364">
        <v>9.9000000000000008E-3</v>
      </c>
      <c r="Q9364">
        <v>13030863.268999999</v>
      </c>
      <c r="R9364" t="s">
        <v>34</v>
      </c>
      <c r="S9364" t="s">
        <v>38</v>
      </c>
      <c r="T9364" t="s">
        <v>89</v>
      </c>
      <c r="V9364" t="s">
        <v>40</v>
      </c>
      <c r="Y9364" t="s">
        <v>36</v>
      </c>
    </row>
    <row r="9365" spans="1:25" x14ac:dyDescent="0.45">
      <c r="A9365" t="s">
        <v>25</v>
      </c>
      <c r="B9365" t="s">
        <v>753</v>
      </c>
      <c r="C9365">
        <v>55126</v>
      </c>
      <c r="D9365" t="s">
        <v>736</v>
      </c>
      <c r="F9365">
        <v>2016</v>
      </c>
      <c r="G9365">
        <v>6873</v>
      </c>
      <c r="H9365">
        <v>6838.4</v>
      </c>
      <c r="I9365">
        <v>1664171.65</v>
      </c>
      <c r="K9365">
        <v>3.5259999999999998</v>
      </c>
      <c r="L9365">
        <v>1E-3</v>
      </c>
      <c r="M9365">
        <v>698409.77800000005</v>
      </c>
      <c r="N9365">
        <v>5.8999999999999997E-2</v>
      </c>
      <c r="O9365">
        <v>40.877000000000002</v>
      </c>
      <c r="P9365">
        <v>1.01E-2</v>
      </c>
      <c r="Q9365">
        <v>11752060.469000001</v>
      </c>
      <c r="R9365" t="s">
        <v>34</v>
      </c>
      <c r="S9365" t="s">
        <v>38</v>
      </c>
      <c r="T9365" t="s">
        <v>89</v>
      </c>
      <c r="V9365" t="s">
        <v>40</v>
      </c>
      <c r="Y9365" t="s">
        <v>36</v>
      </c>
    </row>
    <row r="9366" spans="1:25" x14ac:dyDescent="0.45">
      <c r="A9366" t="s">
        <v>25</v>
      </c>
      <c r="B9366" t="s">
        <v>753</v>
      </c>
      <c r="C9366">
        <v>55126</v>
      </c>
      <c r="D9366" t="s">
        <v>736</v>
      </c>
      <c r="F9366">
        <v>2017</v>
      </c>
      <c r="G9366">
        <v>6745</v>
      </c>
      <c r="H9366">
        <v>6598.05</v>
      </c>
      <c r="I9366">
        <v>1585655.74</v>
      </c>
      <c r="K9366">
        <v>3.3380000000000001</v>
      </c>
      <c r="L9366">
        <v>1E-3</v>
      </c>
      <c r="M9366">
        <v>661224.29700000002</v>
      </c>
      <c r="N9366">
        <v>5.8999999999999997E-2</v>
      </c>
      <c r="O9366">
        <v>46.488</v>
      </c>
      <c r="P9366">
        <v>2.07E-2</v>
      </c>
      <c r="Q9366">
        <v>11126332.009</v>
      </c>
      <c r="R9366" t="s">
        <v>34</v>
      </c>
      <c r="S9366" t="s">
        <v>38</v>
      </c>
      <c r="T9366" t="s">
        <v>89</v>
      </c>
      <c r="V9366" t="s">
        <v>40</v>
      </c>
      <c r="Y9366" t="s">
        <v>36</v>
      </c>
    </row>
    <row r="9367" spans="1:25" x14ac:dyDescent="0.45">
      <c r="A9367" t="s">
        <v>25</v>
      </c>
      <c r="B9367" t="s">
        <v>753</v>
      </c>
      <c r="C9367">
        <v>55126</v>
      </c>
      <c r="D9367" t="s">
        <v>736</v>
      </c>
      <c r="F9367">
        <v>2018</v>
      </c>
      <c r="G9367">
        <v>8165</v>
      </c>
      <c r="H9367">
        <v>8075.31</v>
      </c>
      <c r="I9367">
        <v>1960431.01</v>
      </c>
      <c r="K9367">
        <v>4.1100000000000003</v>
      </c>
      <c r="L9367">
        <v>1E-3</v>
      </c>
      <c r="M9367">
        <v>814112.75300000003</v>
      </c>
      <c r="N9367">
        <v>5.8999999999999997E-2</v>
      </c>
      <c r="O9367">
        <v>49.002000000000002</v>
      </c>
      <c r="P9367">
        <v>1.4E-2</v>
      </c>
      <c r="Q9367">
        <v>13699060.501</v>
      </c>
      <c r="R9367" t="s">
        <v>34</v>
      </c>
      <c r="S9367" t="s">
        <v>38</v>
      </c>
      <c r="T9367" t="s">
        <v>89</v>
      </c>
      <c r="V9367" t="s">
        <v>40</v>
      </c>
      <c r="Y9367" t="s">
        <v>36</v>
      </c>
    </row>
    <row r="9368" spans="1:25" x14ac:dyDescent="0.45">
      <c r="A9368" t="s">
        <v>25</v>
      </c>
      <c r="B9368" t="s">
        <v>753</v>
      </c>
      <c r="C9368">
        <v>55126</v>
      </c>
      <c r="D9368" t="s">
        <v>736</v>
      </c>
      <c r="F9368">
        <v>2019</v>
      </c>
      <c r="G9368">
        <v>8121</v>
      </c>
      <c r="H9368">
        <v>8091.91</v>
      </c>
      <c r="I9368">
        <v>1936384.34</v>
      </c>
      <c r="K9368">
        <v>4.0650000000000004</v>
      </c>
      <c r="L9368">
        <v>1E-3</v>
      </c>
      <c r="M9368">
        <v>805288.01199999999</v>
      </c>
      <c r="N9368">
        <v>5.8999999999999997E-2</v>
      </c>
      <c r="O9368">
        <v>45.100999999999999</v>
      </c>
      <c r="P9368">
        <v>9.1000000000000004E-3</v>
      </c>
      <c r="Q9368">
        <v>13550511.120999999</v>
      </c>
      <c r="R9368" t="s">
        <v>34</v>
      </c>
      <c r="S9368" t="s">
        <v>38</v>
      </c>
      <c r="T9368" t="s">
        <v>89</v>
      </c>
      <c r="V9368" t="s">
        <v>40</v>
      </c>
      <c r="Y9368" t="s">
        <v>36</v>
      </c>
    </row>
    <row r="9369" spans="1:25" x14ac:dyDescent="0.45">
      <c r="A9369" t="s">
        <v>25</v>
      </c>
      <c r="B9369" t="s">
        <v>753</v>
      </c>
      <c r="C9369">
        <v>55126</v>
      </c>
      <c r="D9369" t="s">
        <v>736</v>
      </c>
      <c r="F9369">
        <v>2020</v>
      </c>
      <c r="G9369">
        <v>7869</v>
      </c>
      <c r="H9369">
        <v>7781.44</v>
      </c>
      <c r="I9369">
        <v>1813290.47</v>
      </c>
      <c r="K9369">
        <v>3.931</v>
      </c>
      <c r="L9369">
        <v>1E-3</v>
      </c>
      <c r="M9369">
        <v>778753.54399999999</v>
      </c>
      <c r="N9369">
        <v>5.8999999999999997E-2</v>
      </c>
      <c r="O9369">
        <v>54.482999999999997</v>
      </c>
      <c r="P9369">
        <v>1.5100000000000001E-2</v>
      </c>
      <c r="Q9369">
        <v>13103994.378</v>
      </c>
      <c r="R9369" t="s">
        <v>34</v>
      </c>
      <c r="S9369" t="s">
        <v>38</v>
      </c>
      <c r="T9369" t="s">
        <v>89</v>
      </c>
      <c r="V9369" t="s">
        <v>40</v>
      </c>
      <c r="Y9369" t="s">
        <v>36</v>
      </c>
    </row>
    <row r="9370" spans="1:25" x14ac:dyDescent="0.45">
      <c r="A9370" t="s">
        <v>25</v>
      </c>
      <c r="B9370" t="s">
        <v>753</v>
      </c>
      <c r="C9370">
        <v>55126</v>
      </c>
      <c r="D9370" t="s">
        <v>736</v>
      </c>
      <c r="F9370">
        <v>2021</v>
      </c>
      <c r="G9370">
        <v>7061</v>
      </c>
      <c r="H9370">
        <v>6981.18</v>
      </c>
      <c r="I9370">
        <v>1649927.25</v>
      </c>
      <c r="K9370">
        <v>3.6240000000000001</v>
      </c>
      <c r="L9370">
        <v>1E-3</v>
      </c>
      <c r="M9370">
        <v>717912.57299999997</v>
      </c>
      <c r="N9370">
        <v>5.8999999999999997E-2</v>
      </c>
      <c r="O9370">
        <v>48.234000000000002</v>
      </c>
      <c r="P9370">
        <v>1.5599999999999999E-2</v>
      </c>
      <c r="Q9370">
        <v>12080134.967</v>
      </c>
      <c r="R9370" t="s">
        <v>34</v>
      </c>
      <c r="S9370" t="s">
        <v>38</v>
      </c>
      <c r="T9370" t="s">
        <v>89</v>
      </c>
      <c r="V9370" t="s">
        <v>40</v>
      </c>
      <c r="Y9370" t="s">
        <v>36</v>
      </c>
    </row>
    <row r="9371" spans="1:25" x14ac:dyDescent="0.45">
      <c r="A9371" t="s">
        <v>25</v>
      </c>
      <c r="B9371" t="s">
        <v>753</v>
      </c>
      <c r="C9371">
        <v>55126</v>
      </c>
      <c r="D9371" t="s">
        <v>736</v>
      </c>
      <c r="F9371">
        <v>2022</v>
      </c>
      <c r="G9371">
        <v>8144</v>
      </c>
      <c r="H9371">
        <v>8124.04</v>
      </c>
      <c r="I9371">
        <v>1972124.6</v>
      </c>
      <c r="K9371">
        <v>4.2779999999999996</v>
      </c>
      <c r="L9371">
        <v>1E-3</v>
      </c>
      <c r="M9371">
        <v>847375.57900000003</v>
      </c>
      <c r="N9371">
        <v>5.8999999999999997E-2</v>
      </c>
      <c r="O9371">
        <v>45.487000000000002</v>
      </c>
      <c r="P9371">
        <v>7.4999999999999997E-3</v>
      </c>
      <c r="Q9371">
        <v>14258541.914999999</v>
      </c>
      <c r="R9371" t="s">
        <v>34</v>
      </c>
      <c r="S9371" t="s">
        <v>38</v>
      </c>
      <c r="T9371" t="s">
        <v>89</v>
      </c>
      <c r="V9371" t="s">
        <v>40</v>
      </c>
      <c r="Y9371" t="s">
        <v>36</v>
      </c>
    </row>
    <row r="9372" spans="1:25" x14ac:dyDescent="0.45">
      <c r="A9372" t="s">
        <v>25</v>
      </c>
      <c r="B9372" t="s">
        <v>753</v>
      </c>
      <c r="C9372">
        <v>55126</v>
      </c>
      <c r="D9372" t="s">
        <v>736</v>
      </c>
      <c r="F9372">
        <v>2023</v>
      </c>
      <c r="G9372">
        <v>7778</v>
      </c>
      <c r="H9372">
        <v>7716.97</v>
      </c>
      <c r="I9372">
        <v>1803093.72</v>
      </c>
      <c r="K9372">
        <v>3.9620000000000002</v>
      </c>
      <c r="L9372">
        <v>1E-3</v>
      </c>
      <c r="M9372">
        <v>784881.82799999998</v>
      </c>
      <c r="N9372">
        <v>5.8999999999999997E-2</v>
      </c>
      <c r="O9372">
        <v>47.993000000000002</v>
      </c>
      <c r="P9372">
        <v>1.0999999999999999E-2</v>
      </c>
      <c r="Q9372">
        <v>13207193.543</v>
      </c>
      <c r="R9372" t="s">
        <v>34</v>
      </c>
      <c r="S9372" t="s">
        <v>38</v>
      </c>
      <c r="T9372" t="s">
        <v>89</v>
      </c>
      <c r="V9372" t="s">
        <v>40</v>
      </c>
      <c r="Y9372" t="s">
        <v>36</v>
      </c>
    </row>
    <row r="9373" spans="1:25" x14ac:dyDescent="0.45">
      <c r="A9373" t="s">
        <v>25</v>
      </c>
      <c r="B9373" t="s">
        <v>753</v>
      </c>
      <c r="C9373">
        <v>55126</v>
      </c>
      <c r="D9373" t="s">
        <v>736</v>
      </c>
      <c r="F9373">
        <v>2024</v>
      </c>
      <c r="G9373">
        <v>4132</v>
      </c>
      <c r="H9373">
        <v>4126.3100000000004</v>
      </c>
      <c r="I9373">
        <v>949927.09</v>
      </c>
      <c r="K9373">
        <v>2.0950000000000002</v>
      </c>
      <c r="L9373">
        <v>1E-3</v>
      </c>
      <c r="M9373">
        <v>414901.03200000001</v>
      </c>
      <c r="N9373">
        <v>5.8999999999999997E-2</v>
      </c>
      <c r="O9373">
        <v>25.248999999999999</v>
      </c>
      <c r="P9373">
        <v>8.3999999999999995E-3</v>
      </c>
      <c r="Q9373">
        <v>6981480.1809999999</v>
      </c>
      <c r="R9373" t="s">
        <v>34</v>
      </c>
      <c r="S9373" t="s">
        <v>38</v>
      </c>
      <c r="T9373" t="s">
        <v>89</v>
      </c>
      <c r="V9373" t="s">
        <v>40</v>
      </c>
      <c r="Y9373" t="s">
        <v>36</v>
      </c>
    </row>
    <row r="9374" spans="1:25" x14ac:dyDescent="0.45">
      <c r="A9374" t="s">
        <v>25</v>
      </c>
      <c r="B9374" t="s">
        <v>753</v>
      </c>
      <c r="C9374">
        <v>55126</v>
      </c>
      <c r="D9374" t="s">
        <v>737</v>
      </c>
      <c r="F9374">
        <v>2009</v>
      </c>
      <c r="G9374">
        <v>7631</v>
      </c>
      <c r="H9374">
        <v>7545</v>
      </c>
      <c r="I9374">
        <v>1811092.5</v>
      </c>
      <c r="K9374">
        <v>4.1260000000000003</v>
      </c>
      <c r="L9374">
        <v>1.1000000000000001E-3</v>
      </c>
      <c r="M9374">
        <v>756657.97499999998</v>
      </c>
      <c r="N9374">
        <v>5.8999999999999997E-2</v>
      </c>
      <c r="O9374">
        <v>48.593000000000004</v>
      </c>
      <c r="P9374">
        <v>1.4500000000000001E-2</v>
      </c>
      <c r="Q9374">
        <v>12726747.925000001</v>
      </c>
      <c r="R9374" t="s">
        <v>34</v>
      </c>
      <c r="S9374" t="s">
        <v>38</v>
      </c>
      <c r="T9374" t="s">
        <v>89</v>
      </c>
      <c r="V9374" t="s">
        <v>40</v>
      </c>
      <c r="Y9374" t="s">
        <v>35</v>
      </c>
    </row>
    <row r="9375" spans="1:25" x14ac:dyDescent="0.45">
      <c r="A9375" t="s">
        <v>25</v>
      </c>
      <c r="B9375" t="s">
        <v>753</v>
      </c>
      <c r="C9375">
        <v>55126</v>
      </c>
      <c r="D9375" t="s">
        <v>737</v>
      </c>
      <c r="F9375">
        <v>2010</v>
      </c>
      <c r="G9375">
        <v>6380</v>
      </c>
      <c r="H9375">
        <v>6308.5</v>
      </c>
      <c r="I9375">
        <v>1539548.5</v>
      </c>
      <c r="K9375">
        <v>3.319</v>
      </c>
      <c r="L9375">
        <v>1E-3</v>
      </c>
      <c r="M9375">
        <v>654458.75</v>
      </c>
      <c r="N9375">
        <v>5.8999999999999997E-2</v>
      </c>
      <c r="O9375">
        <v>43.655999999999999</v>
      </c>
      <c r="P9375">
        <v>1.54E-2</v>
      </c>
      <c r="Q9375">
        <v>11012520.975</v>
      </c>
      <c r="R9375" t="s">
        <v>34</v>
      </c>
      <c r="S9375" t="s">
        <v>38</v>
      </c>
      <c r="T9375" t="s">
        <v>89</v>
      </c>
      <c r="V9375" t="s">
        <v>40</v>
      </c>
      <c r="Y9375" t="s">
        <v>35</v>
      </c>
    </row>
    <row r="9376" spans="1:25" x14ac:dyDescent="0.45">
      <c r="A9376" t="s">
        <v>25</v>
      </c>
      <c r="B9376" t="s">
        <v>753</v>
      </c>
      <c r="C9376">
        <v>55126</v>
      </c>
      <c r="D9376" t="s">
        <v>737</v>
      </c>
      <c r="F9376">
        <v>2011</v>
      </c>
      <c r="G9376">
        <v>8452</v>
      </c>
      <c r="H9376">
        <v>8432.01</v>
      </c>
      <c r="I9376">
        <v>2142707.73</v>
      </c>
      <c r="K9376">
        <v>4.431</v>
      </c>
      <c r="L9376">
        <v>1E-3</v>
      </c>
      <c r="M9376">
        <v>877787.36100000003</v>
      </c>
      <c r="N9376">
        <v>5.8999999999999997E-2</v>
      </c>
      <c r="O9376">
        <v>41.807000000000002</v>
      </c>
      <c r="P9376">
        <v>6.7999999999999996E-3</v>
      </c>
      <c r="Q9376">
        <v>14770354.158</v>
      </c>
      <c r="R9376" t="s">
        <v>34</v>
      </c>
      <c r="S9376" t="s">
        <v>38</v>
      </c>
      <c r="T9376" t="s">
        <v>89</v>
      </c>
      <c r="V9376" t="s">
        <v>40</v>
      </c>
      <c r="Y9376" t="s">
        <v>35</v>
      </c>
    </row>
    <row r="9377" spans="1:25" x14ac:dyDescent="0.45">
      <c r="A9377" t="s">
        <v>25</v>
      </c>
      <c r="B9377" t="s">
        <v>753</v>
      </c>
      <c r="C9377">
        <v>55126</v>
      </c>
      <c r="D9377" t="s">
        <v>737</v>
      </c>
      <c r="F9377">
        <v>2012</v>
      </c>
      <c r="G9377">
        <v>7215</v>
      </c>
      <c r="H9377">
        <v>7161.9</v>
      </c>
      <c r="I9377">
        <v>1776741.24</v>
      </c>
      <c r="K9377">
        <v>3.6909999999999998</v>
      </c>
      <c r="L9377">
        <v>1E-3</v>
      </c>
      <c r="M9377">
        <v>731142.81200000003</v>
      </c>
      <c r="N9377">
        <v>5.8999999999999997E-2</v>
      </c>
      <c r="O9377">
        <v>38.482999999999997</v>
      </c>
      <c r="P9377">
        <v>1.0699999999999999E-2</v>
      </c>
      <c r="Q9377">
        <v>12302894.278999999</v>
      </c>
      <c r="R9377" t="s">
        <v>34</v>
      </c>
      <c r="S9377" t="s">
        <v>38</v>
      </c>
      <c r="T9377" t="s">
        <v>89</v>
      </c>
      <c r="V9377" t="s">
        <v>40</v>
      </c>
      <c r="Y9377" t="s">
        <v>35</v>
      </c>
    </row>
    <row r="9378" spans="1:25" x14ac:dyDescent="0.45">
      <c r="A9378" t="s">
        <v>25</v>
      </c>
      <c r="B9378" t="s">
        <v>753</v>
      </c>
      <c r="C9378">
        <v>55126</v>
      </c>
      <c r="D9378" t="s">
        <v>737</v>
      </c>
      <c r="F9378">
        <v>2013</v>
      </c>
      <c r="G9378">
        <v>7629</v>
      </c>
      <c r="H9378">
        <v>7542.88</v>
      </c>
      <c r="I9378">
        <v>1882357.78</v>
      </c>
      <c r="K9378">
        <v>3.9470000000000001</v>
      </c>
      <c r="L9378">
        <v>1E-3</v>
      </c>
      <c r="M9378">
        <v>781851.74</v>
      </c>
      <c r="N9378">
        <v>5.8999999999999997E-2</v>
      </c>
      <c r="O9378">
        <v>45.77</v>
      </c>
      <c r="P9378">
        <v>1.3100000000000001E-2</v>
      </c>
      <c r="Q9378">
        <v>13156223.626</v>
      </c>
      <c r="R9378" t="s">
        <v>34</v>
      </c>
      <c r="S9378" t="s">
        <v>38</v>
      </c>
      <c r="T9378" t="s">
        <v>89</v>
      </c>
      <c r="V9378" t="s">
        <v>40</v>
      </c>
      <c r="Y9378" t="s">
        <v>35</v>
      </c>
    </row>
    <row r="9379" spans="1:25" x14ac:dyDescent="0.45">
      <c r="A9379" t="s">
        <v>25</v>
      </c>
      <c r="B9379" t="s">
        <v>753</v>
      </c>
      <c r="C9379">
        <v>55126</v>
      </c>
      <c r="D9379" t="s">
        <v>737</v>
      </c>
      <c r="F9379">
        <v>2014</v>
      </c>
      <c r="G9379">
        <v>7098</v>
      </c>
      <c r="H9379">
        <v>6962.97</v>
      </c>
      <c r="I9379">
        <v>1702285.02</v>
      </c>
      <c r="K9379">
        <v>3.55</v>
      </c>
      <c r="L9379">
        <v>1E-3</v>
      </c>
      <c r="M9379">
        <v>703225.49800000002</v>
      </c>
      <c r="N9379">
        <v>5.8999999999999997E-2</v>
      </c>
      <c r="O9379">
        <v>48.966000000000001</v>
      </c>
      <c r="P9379">
        <v>1.77E-2</v>
      </c>
      <c r="Q9379">
        <v>11833118.834000001</v>
      </c>
      <c r="R9379" t="s">
        <v>34</v>
      </c>
      <c r="S9379" t="s">
        <v>38</v>
      </c>
      <c r="T9379" t="s">
        <v>89</v>
      </c>
      <c r="V9379" t="s">
        <v>40</v>
      </c>
      <c r="Y9379" t="s">
        <v>35</v>
      </c>
    </row>
    <row r="9380" spans="1:25" x14ac:dyDescent="0.45">
      <c r="A9380" t="s">
        <v>25</v>
      </c>
      <c r="B9380" t="s">
        <v>753</v>
      </c>
      <c r="C9380">
        <v>55126</v>
      </c>
      <c r="D9380" t="s">
        <v>737</v>
      </c>
      <c r="F9380">
        <v>2015</v>
      </c>
      <c r="G9380">
        <v>7018</v>
      </c>
      <c r="H9380">
        <v>6940.23</v>
      </c>
      <c r="I9380">
        <v>1688529.36</v>
      </c>
      <c r="K9380">
        <v>3.5350000000000001</v>
      </c>
      <c r="L9380">
        <v>1E-3</v>
      </c>
      <c r="M9380">
        <v>700170.07200000004</v>
      </c>
      <c r="N9380">
        <v>5.8999999999999997E-2</v>
      </c>
      <c r="O9380">
        <v>45.222000000000001</v>
      </c>
      <c r="P9380">
        <v>1.2800000000000001E-2</v>
      </c>
      <c r="Q9380">
        <v>11781669.261</v>
      </c>
      <c r="R9380" t="s">
        <v>34</v>
      </c>
      <c r="S9380" t="s">
        <v>38</v>
      </c>
      <c r="T9380" t="s">
        <v>89</v>
      </c>
      <c r="V9380" t="s">
        <v>40</v>
      </c>
      <c r="Y9380" t="s">
        <v>36</v>
      </c>
    </row>
    <row r="9381" spans="1:25" x14ac:dyDescent="0.45">
      <c r="A9381" t="s">
        <v>25</v>
      </c>
      <c r="B9381" t="s">
        <v>753</v>
      </c>
      <c r="C9381">
        <v>55126</v>
      </c>
      <c r="D9381" t="s">
        <v>737</v>
      </c>
      <c r="F9381">
        <v>2016</v>
      </c>
      <c r="G9381">
        <v>6802</v>
      </c>
      <c r="H9381">
        <v>6738.24</v>
      </c>
      <c r="I9381">
        <v>1581535.84</v>
      </c>
      <c r="K9381">
        <v>3.34</v>
      </c>
      <c r="L9381">
        <v>1E-3</v>
      </c>
      <c r="M9381">
        <v>661651.18700000003</v>
      </c>
      <c r="N9381">
        <v>5.8999999999999997E-2</v>
      </c>
      <c r="O9381">
        <v>39.862000000000002</v>
      </c>
      <c r="P9381">
        <v>1.2800000000000001E-2</v>
      </c>
      <c r="Q9381">
        <v>11133622.582</v>
      </c>
      <c r="R9381" t="s">
        <v>34</v>
      </c>
      <c r="S9381" t="s">
        <v>38</v>
      </c>
      <c r="T9381" t="s">
        <v>89</v>
      </c>
      <c r="V9381" t="s">
        <v>40</v>
      </c>
      <c r="Y9381" t="s">
        <v>36</v>
      </c>
    </row>
    <row r="9382" spans="1:25" x14ac:dyDescent="0.45">
      <c r="A9382" t="s">
        <v>25</v>
      </c>
      <c r="B9382" t="s">
        <v>753</v>
      </c>
      <c r="C9382">
        <v>55126</v>
      </c>
      <c r="D9382" t="s">
        <v>737</v>
      </c>
      <c r="F9382">
        <v>2017</v>
      </c>
      <c r="G9382">
        <v>6552</v>
      </c>
      <c r="H9382">
        <v>6396.38</v>
      </c>
      <c r="I9382">
        <v>1484748.03</v>
      </c>
      <c r="K9382">
        <v>3.101</v>
      </c>
      <c r="L9382">
        <v>1E-3</v>
      </c>
      <c r="M9382">
        <v>614304.67299999995</v>
      </c>
      <c r="N9382">
        <v>5.8999999999999997E-2</v>
      </c>
      <c r="O9382">
        <v>44.405000000000001</v>
      </c>
      <c r="P9382">
        <v>2.24E-2</v>
      </c>
      <c r="Q9382">
        <v>10336847.396</v>
      </c>
      <c r="R9382" t="s">
        <v>34</v>
      </c>
      <c r="S9382" t="s">
        <v>38</v>
      </c>
      <c r="T9382" t="s">
        <v>89</v>
      </c>
      <c r="V9382" t="s">
        <v>40</v>
      </c>
      <c r="Y9382" t="s">
        <v>36</v>
      </c>
    </row>
    <row r="9383" spans="1:25" x14ac:dyDescent="0.45">
      <c r="A9383" t="s">
        <v>25</v>
      </c>
      <c r="B9383" t="s">
        <v>753</v>
      </c>
      <c r="C9383">
        <v>55126</v>
      </c>
      <c r="D9383" t="s">
        <v>737</v>
      </c>
      <c r="F9383">
        <v>2018</v>
      </c>
      <c r="G9383">
        <v>7560</v>
      </c>
      <c r="H9383">
        <v>7479.51</v>
      </c>
      <c r="I9383">
        <v>1797690.19</v>
      </c>
      <c r="K9383">
        <v>3.6960000000000002</v>
      </c>
      <c r="L9383">
        <v>1E-3</v>
      </c>
      <c r="M9383">
        <v>732197.77800000005</v>
      </c>
      <c r="N9383">
        <v>5.8999999999999997E-2</v>
      </c>
      <c r="O9383">
        <v>42.720999999999997</v>
      </c>
      <c r="P9383">
        <v>1.2999999999999999E-2</v>
      </c>
      <c r="Q9383">
        <v>12320620.664999999</v>
      </c>
      <c r="R9383" t="s">
        <v>34</v>
      </c>
      <c r="S9383" t="s">
        <v>38</v>
      </c>
      <c r="T9383" t="s">
        <v>89</v>
      </c>
      <c r="V9383" t="s">
        <v>40</v>
      </c>
      <c r="Y9383" t="s">
        <v>36</v>
      </c>
    </row>
    <row r="9384" spans="1:25" x14ac:dyDescent="0.45">
      <c r="A9384" t="s">
        <v>25</v>
      </c>
      <c r="B9384" t="s">
        <v>753</v>
      </c>
      <c r="C9384">
        <v>55126</v>
      </c>
      <c r="D9384" t="s">
        <v>737</v>
      </c>
      <c r="F9384">
        <v>2019</v>
      </c>
      <c r="G9384">
        <v>8182</v>
      </c>
      <c r="H9384">
        <v>8156.51</v>
      </c>
      <c r="I9384">
        <v>1870688.17</v>
      </c>
      <c r="K9384">
        <v>3.843</v>
      </c>
      <c r="L9384">
        <v>1E-3</v>
      </c>
      <c r="M9384">
        <v>761205.89399999997</v>
      </c>
      <c r="N9384">
        <v>5.8999999999999997E-2</v>
      </c>
      <c r="O9384">
        <v>40.15</v>
      </c>
      <c r="P9384">
        <v>8.5000000000000006E-3</v>
      </c>
      <c r="Q9384">
        <v>12808719.142999999</v>
      </c>
      <c r="R9384" t="s">
        <v>34</v>
      </c>
      <c r="S9384" t="s">
        <v>38</v>
      </c>
      <c r="T9384" t="s">
        <v>89</v>
      </c>
      <c r="V9384" t="s">
        <v>40</v>
      </c>
      <c r="Y9384" t="s">
        <v>36</v>
      </c>
    </row>
    <row r="9385" spans="1:25" x14ac:dyDescent="0.45">
      <c r="A9385" t="s">
        <v>25</v>
      </c>
      <c r="B9385" t="s">
        <v>753</v>
      </c>
      <c r="C9385">
        <v>55126</v>
      </c>
      <c r="D9385" t="s">
        <v>737</v>
      </c>
      <c r="F9385">
        <v>2020</v>
      </c>
      <c r="G9385">
        <v>7829</v>
      </c>
      <c r="H9385">
        <v>7789.44</v>
      </c>
      <c r="I9385">
        <v>1775170.57</v>
      </c>
      <c r="K9385">
        <v>3.7719999999999998</v>
      </c>
      <c r="L9385">
        <v>1E-3</v>
      </c>
      <c r="M9385">
        <v>747127.973</v>
      </c>
      <c r="N9385">
        <v>5.8999999999999997E-2</v>
      </c>
      <c r="O9385">
        <v>44.389000000000003</v>
      </c>
      <c r="P9385">
        <v>1.0500000000000001E-2</v>
      </c>
      <c r="Q9385">
        <v>12571849.103</v>
      </c>
      <c r="R9385" t="s">
        <v>34</v>
      </c>
      <c r="S9385" t="s">
        <v>38</v>
      </c>
      <c r="T9385" t="s">
        <v>89</v>
      </c>
      <c r="V9385" t="s">
        <v>40</v>
      </c>
      <c r="Y9385" t="s">
        <v>36</v>
      </c>
    </row>
    <row r="9386" spans="1:25" x14ac:dyDescent="0.45">
      <c r="A9386" t="s">
        <v>25</v>
      </c>
      <c r="B9386" t="s">
        <v>753</v>
      </c>
      <c r="C9386">
        <v>55126</v>
      </c>
      <c r="D9386" t="s">
        <v>737</v>
      </c>
      <c r="F9386">
        <v>2021</v>
      </c>
      <c r="G9386">
        <v>7591</v>
      </c>
      <c r="H9386">
        <v>7534.27</v>
      </c>
      <c r="I9386">
        <v>1757040.54</v>
      </c>
      <c r="K9386">
        <v>3.8050000000000002</v>
      </c>
      <c r="L9386">
        <v>1E-3</v>
      </c>
      <c r="M9386">
        <v>753731.23699999996</v>
      </c>
      <c r="N9386">
        <v>5.8999999999999997E-2</v>
      </c>
      <c r="O9386">
        <v>46.585999999999999</v>
      </c>
      <c r="P9386">
        <v>1.24E-2</v>
      </c>
      <c r="Q9386">
        <v>12682870.460000001</v>
      </c>
      <c r="R9386" t="s">
        <v>34</v>
      </c>
      <c r="S9386" t="s">
        <v>38</v>
      </c>
      <c r="T9386" t="s">
        <v>89</v>
      </c>
      <c r="V9386" t="s">
        <v>40</v>
      </c>
      <c r="Y9386" t="s">
        <v>36</v>
      </c>
    </row>
    <row r="9387" spans="1:25" x14ac:dyDescent="0.45">
      <c r="A9387" t="s">
        <v>25</v>
      </c>
      <c r="B9387" t="s">
        <v>753</v>
      </c>
      <c r="C9387">
        <v>55126</v>
      </c>
      <c r="D9387" t="s">
        <v>737</v>
      </c>
      <c r="F9387">
        <v>2022</v>
      </c>
      <c r="G9387">
        <v>7602</v>
      </c>
      <c r="H9387">
        <v>7583.6</v>
      </c>
      <c r="I9387">
        <v>1816127.95</v>
      </c>
      <c r="K9387">
        <v>3.8860000000000001</v>
      </c>
      <c r="L9387">
        <v>1E-3</v>
      </c>
      <c r="M9387">
        <v>769690.58700000006</v>
      </c>
      <c r="N9387">
        <v>5.8999999999999997E-2</v>
      </c>
      <c r="O9387">
        <v>41.113</v>
      </c>
      <c r="P9387">
        <v>7.7999999999999996E-3</v>
      </c>
      <c r="Q9387">
        <v>12951375.089</v>
      </c>
      <c r="R9387" t="s">
        <v>34</v>
      </c>
      <c r="S9387" t="s">
        <v>38</v>
      </c>
      <c r="T9387" t="s">
        <v>89</v>
      </c>
      <c r="V9387" t="s">
        <v>40</v>
      </c>
      <c r="Y9387" t="s">
        <v>36</v>
      </c>
    </row>
    <row r="9388" spans="1:25" x14ac:dyDescent="0.45">
      <c r="A9388" t="s">
        <v>25</v>
      </c>
      <c r="B9388" t="s">
        <v>753</v>
      </c>
      <c r="C9388">
        <v>55126</v>
      </c>
      <c r="D9388" t="s">
        <v>737</v>
      </c>
      <c r="F9388">
        <v>2023</v>
      </c>
      <c r="G9388">
        <v>7958</v>
      </c>
      <c r="H9388">
        <v>7899.51</v>
      </c>
      <c r="I9388">
        <v>1848695.03</v>
      </c>
      <c r="K9388">
        <v>3.9649999999999999</v>
      </c>
      <c r="L9388">
        <v>1E-3</v>
      </c>
      <c r="M9388">
        <v>785385.45700000005</v>
      </c>
      <c r="N9388">
        <v>5.8999999999999997E-2</v>
      </c>
      <c r="O9388">
        <v>45.875</v>
      </c>
      <c r="P9388">
        <v>9.9000000000000008E-3</v>
      </c>
      <c r="Q9388">
        <v>13215649.186000001</v>
      </c>
      <c r="R9388" t="s">
        <v>34</v>
      </c>
      <c r="S9388" t="s">
        <v>38</v>
      </c>
      <c r="T9388" t="s">
        <v>89</v>
      </c>
      <c r="V9388" t="s">
        <v>40</v>
      </c>
      <c r="Y9388" t="s">
        <v>36</v>
      </c>
    </row>
    <row r="9389" spans="1:25" x14ac:dyDescent="0.45">
      <c r="A9389" t="s">
        <v>25</v>
      </c>
      <c r="B9389" t="s">
        <v>753</v>
      </c>
      <c r="C9389">
        <v>55126</v>
      </c>
      <c r="D9389" t="s">
        <v>737</v>
      </c>
      <c r="F9389">
        <v>2024</v>
      </c>
      <c r="G9389">
        <v>4145</v>
      </c>
      <c r="H9389">
        <v>4139.16</v>
      </c>
      <c r="I9389">
        <v>979838.86</v>
      </c>
      <c r="K9389">
        <v>2.1059999999999999</v>
      </c>
      <c r="L9389">
        <v>1E-3</v>
      </c>
      <c r="M9389">
        <v>417261.57500000001</v>
      </c>
      <c r="N9389">
        <v>5.8999999999999997E-2</v>
      </c>
      <c r="O9389">
        <v>24.114999999999998</v>
      </c>
      <c r="P9389">
        <v>7.4999999999999997E-3</v>
      </c>
      <c r="Q9389">
        <v>7021226.1859999998</v>
      </c>
      <c r="R9389" t="s">
        <v>34</v>
      </c>
      <c r="S9389" t="s">
        <v>38</v>
      </c>
      <c r="T9389" t="s">
        <v>89</v>
      </c>
      <c r="V9389" t="s">
        <v>40</v>
      </c>
      <c r="Y9389" t="s">
        <v>36</v>
      </c>
    </row>
    <row r="9390" spans="1:25" x14ac:dyDescent="0.45">
      <c r="A9390" t="s">
        <v>25</v>
      </c>
      <c r="B9390" t="s">
        <v>754</v>
      </c>
      <c r="C9390">
        <v>55149</v>
      </c>
      <c r="D9390" t="s">
        <v>755</v>
      </c>
      <c r="F9390">
        <v>2009</v>
      </c>
      <c r="G9390">
        <v>4617</v>
      </c>
      <c r="H9390">
        <v>4567.34</v>
      </c>
      <c r="I9390">
        <v>680125.89</v>
      </c>
      <c r="K9390">
        <v>2.911</v>
      </c>
      <c r="L9390">
        <v>1.1999999999999999E-3</v>
      </c>
      <c r="M9390">
        <v>441111.92800000001</v>
      </c>
      <c r="N9390">
        <v>5.9200000000000003E-2</v>
      </c>
      <c r="O9390">
        <v>26.734999999999999</v>
      </c>
      <c r="P9390">
        <v>1.17E-2</v>
      </c>
      <c r="Q9390">
        <v>7405915.4369999999</v>
      </c>
      <c r="R9390" t="s">
        <v>34</v>
      </c>
      <c r="S9390" t="s">
        <v>38</v>
      </c>
      <c r="T9390" t="s">
        <v>89</v>
      </c>
      <c r="V9390" t="s">
        <v>88</v>
      </c>
      <c r="Y9390" t="s">
        <v>35</v>
      </c>
    </row>
    <row r="9391" spans="1:25" x14ac:dyDescent="0.45">
      <c r="A9391" t="s">
        <v>25</v>
      </c>
      <c r="B9391" t="s">
        <v>754</v>
      </c>
      <c r="C9391">
        <v>55149</v>
      </c>
      <c r="D9391" t="s">
        <v>755</v>
      </c>
      <c r="F9391">
        <v>2010</v>
      </c>
      <c r="G9391">
        <v>5579</v>
      </c>
      <c r="H9391">
        <v>5505.08</v>
      </c>
      <c r="I9391">
        <v>849690.1</v>
      </c>
      <c r="K9391">
        <v>2.7480000000000002</v>
      </c>
      <c r="L9391">
        <v>1E-3</v>
      </c>
      <c r="M9391">
        <v>544301.15700000001</v>
      </c>
      <c r="N9391">
        <v>5.8999999999999997E-2</v>
      </c>
      <c r="O9391">
        <v>33.097000000000001</v>
      </c>
      <c r="P9391">
        <v>1.1299999999999999E-2</v>
      </c>
      <c r="Q9391">
        <v>9159015.8920000009</v>
      </c>
      <c r="R9391" t="s">
        <v>34</v>
      </c>
      <c r="S9391" t="s">
        <v>38</v>
      </c>
      <c r="T9391" t="s">
        <v>89</v>
      </c>
      <c r="V9391" t="s">
        <v>88</v>
      </c>
      <c r="Y9391" t="s">
        <v>35</v>
      </c>
    </row>
    <row r="9392" spans="1:25" x14ac:dyDescent="0.45">
      <c r="A9392" t="s">
        <v>25</v>
      </c>
      <c r="B9392" t="s">
        <v>754</v>
      </c>
      <c r="C9392">
        <v>55149</v>
      </c>
      <c r="D9392" t="s">
        <v>755</v>
      </c>
      <c r="F9392">
        <v>2011</v>
      </c>
      <c r="G9392">
        <v>7724</v>
      </c>
      <c r="H9392">
        <v>7643.77</v>
      </c>
      <c r="I9392">
        <v>1230533.28</v>
      </c>
      <c r="K9392">
        <v>3.93</v>
      </c>
      <c r="L9392">
        <v>1E-3</v>
      </c>
      <c r="M9392">
        <v>778479.10699999996</v>
      </c>
      <c r="N9392">
        <v>5.8999999999999997E-2</v>
      </c>
      <c r="O9392">
        <v>46.356999999999999</v>
      </c>
      <c r="P9392">
        <v>1.03E-2</v>
      </c>
      <c r="Q9392">
        <v>13099597.046</v>
      </c>
      <c r="R9392" t="s">
        <v>34</v>
      </c>
      <c r="S9392" t="s">
        <v>38</v>
      </c>
      <c r="T9392" t="s">
        <v>89</v>
      </c>
      <c r="V9392" t="s">
        <v>88</v>
      </c>
      <c r="Y9392" t="s">
        <v>35</v>
      </c>
    </row>
    <row r="9393" spans="1:25" x14ac:dyDescent="0.45">
      <c r="A9393" t="s">
        <v>25</v>
      </c>
      <c r="B9393" t="s">
        <v>754</v>
      </c>
      <c r="C9393">
        <v>55149</v>
      </c>
      <c r="D9393" t="s">
        <v>755</v>
      </c>
      <c r="F9393">
        <v>2012</v>
      </c>
      <c r="G9393">
        <v>6179</v>
      </c>
      <c r="H9393">
        <v>6076.99</v>
      </c>
      <c r="I9393">
        <v>926452.62</v>
      </c>
      <c r="K9393">
        <v>3.044</v>
      </c>
      <c r="L9393">
        <v>1E-3</v>
      </c>
      <c r="M9393">
        <v>602982.49600000004</v>
      </c>
      <c r="N9393">
        <v>5.8999999999999997E-2</v>
      </c>
      <c r="O9393">
        <v>40.369999999999997</v>
      </c>
      <c r="P9393">
        <v>1.34E-2</v>
      </c>
      <c r="Q9393">
        <v>10146110.76</v>
      </c>
      <c r="R9393" t="s">
        <v>34</v>
      </c>
      <c r="S9393" t="s">
        <v>38</v>
      </c>
      <c r="T9393" t="s">
        <v>89</v>
      </c>
      <c r="V9393" t="s">
        <v>88</v>
      </c>
      <c r="Y9393" t="s">
        <v>35</v>
      </c>
    </row>
    <row r="9394" spans="1:25" x14ac:dyDescent="0.45">
      <c r="A9394" t="s">
        <v>25</v>
      </c>
      <c r="B9394" t="s">
        <v>754</v>
      </c>
      <c r="C9394">
        <v>55149</v>
      </c>
      <c r="D9394" t="s">
        <v>755</v>
      </c>
      <c r="F9394">
        <v>2013</v>
      </c>
      <c r="G9394">
        <v>6640</v>
      </c>
      <c r="H9394">
        <v>6366.46</v>
      </c>
      <c r="I9394">
        <v>961089.1</v>
      </c>
      <c r="K9394">
        <v>3.1970000000000001</v>
      </c>
      <c r="L9394">
        <v>1E-3</v>
      </c>
      <c r="M9394">
        <v>633186.14099999995</v>
      </c>
      <c r="N9394">
        <v>5.8999999999999997E-2</v>
      </c>
      <c r="O9394">
        <v>53.837000000000003</v>
      </c>
      <c r="P9394">
        <v>2.41E-2</v>
      </c>
      <c r="Q9394">
        <v>10654518.903000001</v>
      </c>
      <c r="R9394" t="s">
        <v>34</v>
      </c>
      <c r="S9394" t="s">
        <v>38</v>
      </c>
      <c r="T9394" t="s">
        <v>89</v>
      </c>
      <c r="V9394" t="s">
        <v>88</v>
      </c>
      <c r="Y9394" t="s">
        <v>35</v>
      </c>
    </row>
    <row r="9395" spans="1:25" x14ac:dyDescent="0.45">
      <c r="A9395" t="s">
        <v>25</v>
      </c>
      <c r="B9395" t="s">
        <v>754</v>
      </c>
      <c r="C9395">
        <v>55149</v>
      </c>
      <c r="D9395" t="s">
        <v>755</v>
      </c>
      <c r="F9395">
        <v>2014</v>
      </c>
      <c r="G9395">
        <v>6849</v>
      </c>
      <c r="H9395">
        <v>6680.15</v>
      </c>
      <c r="I9395">
        <v>966499.33</v>
      </c>
      <c r="K9395">
        <v>3.3929999999999998</v>
      </c>
      <c r="L9395">
        <v>1E-3</v>
      </c>
      <c r="M9395">
        <v>672102.71</v>
      </c>
      <c r="N9395">
        <v>5.8999999999999997E-2</v>
      </c>
      <c r="O9395">
        <v>51.542000000000002</v>
      </c>
      <c r="P9395">
        <v>1.8800000000000001E-2</v>
      </c>
      <c r="Q9395">
        <v>11309427.238</v>
      </c>
      <c r="R9395" t="s">
        <v>34</v>
      </c>
      <c r="S9395" t="s">
        <v>38</v>
      </c>
      <c r="T9395" t="s">
        <v>89</v>
      </c>
      <c r="V9395" t="s">
        <v>88</v>
      </c>
      <c r="Y9395" t="s">
        <v>35</v>
      </c>
    </row>
    <row r="9396" spans="1:25" x14ac:dyDescent="0.45">
      <c r="A9396" t="s">
        <v>25</v>
      </c>
      <c r="B9396" t="s">
        <v>754</v>
      </c>
      <c r="C9396">
        <v>55149</v>
      </c>
      <c r="D9396" t="s">
        <v>755</v>
      </c>
      <c r="F9396">
        <v>2015</v>
      </c>
      <c r="G9396">
        <v>5953</v>
      </c>
      <c r="H9396">
        <v>5852.67</v>
      </c>
      <c r="I9396">
        <v>857091.81</v>
      </c>
      <c r="K9396">
        <v>2.96</v>
      </c>
      <c r="L9396">
        <v>1E-3</v>
      </c>
      <c r="M9396">
        <v>586373.40800000005</v>
      </c>
      <c r="N9396">
        <v>5.8999999999999997E-2</v>
      </c>
      <c r="O9396">
        <v>36.902999999999999</v>
      </c>
      <c r="P9396">
        <v>1.32E-2</v>
      </c>
      <c r="Q9396">
        <v>9867405.3790000007</v>
      </c>
      <c r="R9396" t="s">
        <v>34</v>
      </c>
      <c r="S9396" t="s">
        <v>38</v>
      </c>
      <c r="T9396" t="s">
        <v>89</v>
      </c>
      <c r="V9396" t="s">
        <v>88</v>
      </c>
      <c r="Y9396" t="s">
        <v>36</v>
      </c>
    </row>
    <row r="9397" spans="1:25" x14ac:dyDescent="0.45">
      <c r="A9397" t="s">
        <v>25</v>
      </c>
      <c r="B9397" t="s">
        <v>754</v>
      </c>
      <c r="C9397">
        <v>55149</v>
      </c>
      <c r="D9397" t="s">
        <v>755</v>
      </c>
      <c r="F9397">
        <v>2016</v>
      </c>
      <c r="G9397">
        <v>8009</v>
      </c>
      <c r="H9397">
        <v>7958.6</v>
      </c>
      <c r="I9397">
        <v>1132052.8600000001</v>
      </c>
      <c r="K9397">
        <v>3.9649999999999999</v>
      </c>
      <c r="L9397">
        <v>1E-3</v>
      </c>
      <c r="M9397">
        <v>785316.02800000005</v>
      </c>
      <c r="N9397">
        <v>5.8999999999999997E-2</v>
      </c>
      <c r="O9397">
        <v>41.78</v>
      </c>
      <c r="P9397">
        <v>8.3999999999999995E-3</v>
      </c>
      <c r="Q9397">
        <v>13215323.800000001</v>
      </c>
      <c r="R9397" t="s">
        <v>34</v>
      </c>
      <c r="S9397" t="s">
        <v>38</v>
      </c>
      <c r="T9397" t="s">
        <v>89</v>
      </c>
      <c r="V9397" t="s">
        <v>88</v>
      </c>
      <c r="Y9397" t="s">
        <v>36</v>
      </c>
    </row>
    <row r="9398" spans="1:25" x14ac:dyDescent="0.45">
      <c r="A9398" t="s">
        <v>25</v>
      </c>
      <c r="B9398" t="s">
        <v>754</v>
      </c>
      <c r="C9398">
        <v>55149</v>
      </c>
      <c r="D9398" t="s">
        <v>755</v>
      </c>
      <c r="F9398">
        <v>2017</v>
      </c>
      <c r="G9398">
        <v>6925</v>
      </c>
      <c r="H9398">
        <v>6798.47</v>
      </c>
      <c r="I9398">
        <v>947712.84</v>
      </c>
      <c r="K9398">
        <v>3.3719999999999999</v>
      </c>
      <c r="L9398">
        <v>1E-3</v>
      </c>
      <c r="M9398">
        <v>667900.70200000005</v>
      </c>
      <c r="N9398">
        <v>5.8999999999999997E-2</v>
      </c>
      <c r="O9398">
        <v>40.923000000000002</v>
      </c>
      <c r="P9398">
        <v>1.23E-2</v>
      </c>
      <c r="Q9398">
        <v>11239371.955</v>
      </c>
      <c r="R9398" t="s">
        <v>34</v>
      </c>
      <c r="S9398" t="s">
        <v>38</v>
      </c>
      <c r="T9398" t="s">
        <v>89</v>
      </c>
      <c r="V9398" t="s">
        <v>88</v>
      </c>
      <c r="Y9398" t="s">
        <v>36</v>
      </c>
    </row>
    <row r="9399" spans="1:25" x14ac:dyDescent="0.45">
      <c r="A9399" t="s">
        <v>25</v>
      </c>
      <c r="B9399" t="s">
        <v>754</v>
      </c>
      <c r="C9399">
        <v>55149</v>
      </c>
      <c r="D9399" t="s">
        <v>755</v>
      </c>
      <c r="F9399">
        <v>2018</v>
      </c>
      <c r="G9399">
        <v>8213</v>
      </c>
      <c r="H9399">
        <v>8157.72</v>
      </c>
      <c r="I9399">
        <v>1171973.8500000001</v>
      </c>
      <c r="K9399">
        <v>3.9860000000000002</v>
      </c>
      <c r="L9399">
        <v>1E-3</v>
      </c>
      <c r="M9399">
        <v>789426.53799999994</v>
      </c>
      <c r="N9399">
        <v>5.8999999999999997E-2</v>
      </c>
      <c r="O9399">
        <v>42.246000000000002</v>
      </c>
      <c r="P9399">
        <v>7.9000000000000008E-3</v>
      </c>
      <c r="Q9399">
        <v>13284495.564999999</v>
      </c>
      <c r="R9399" t="s">
        <v>34</v>
      </c>
      <c r="S9399" t="s">
        <v>38</v>
      </c>
      <c r="T9399" t="s">
        <v>89</v>
      </c>
      <c r="V9399" t="s">
        <v>88</v>
      </c>
      <c r="Y9399" t="s">
        <v>36</v>
      </c>
    </row>
    <row r="9400" spans="1:25" x14ac:dyDescent="0.45">
      <c r="A9400" t="s">
        <v>25</v>
      </c>
      <c r="B9400" t="s">
        <v>754</v>
      </c>
      <c r="C9400">
        <v>55149</v>
      </c>
      <c r="D9400" t="s">
        <v>755</v>
      </c>
      <c r="F9400">
        <v>2019</v>
      </c>
      <c r="G9400">
        <v>8471</v>
      </c>
      <c r="H9400">
        <v>8446.8799999999992</v>
      </c>
      <c r="I9400">
        <v>1176089.3</v>
      </c>
      <c r="K9400">
        <v>4.056</v>
      </c>
      <c r="L9400">
        <v>1E-3</v>
      </c>
      <c r="M9400">
        <v>803379.87399999995</v>
      </c>
      <c r="N9400">
        <v>5.8999999999999997E-2</v>
      </c>
      <c r="O9400">
        <v>41.527999999999999</v>
      </c>
      <c r="P9400">
        <v>7.1999999999999998E-3</v>
      </c>
      <c r="Q9400">
        <v>13519317.560000001</v>
      </c>
      <c r="R9400" t="s">
        <v>34</v>
      </c>
      <c r="S9400" t="s">
        <v>38</v>
      </c>
      <c r="T9400" t="s">
        <v>89</v>
      </c>
      <c r="V9400" t="s">
        <v>88</v>
      </c>
      <c r="Y9400" t="s">
        <v>36</v>
      </c>
    </row>
    <row r="9401" spans="1:25" x14ac:dyDescent="0.45">
      <c r="A9401" t="s">
        <v>25</v>
      </c>
      <c r="B9401" t="s">
        <v>754</v>
      </c>
      <c r="C9401">
        <v>55149</v>
      </c>
      <c r="D9401" t="s">
        <v>755</v>
      </c>
      <c r="F9401">
        <v>2020</v>
      </c>
      <c r="G9401">
        <v>7998</v>
      </c>
      <c r="H9401">
        <v>7933.02</v>
      </c>
      <c r="I9401">
        <v>1173232.71</v>
      </c>
      <c r="K9401">
        <v>3.8540000000000001</v>
      </c>
      <c r="L9401">
        <v>1E-3</v>
      </c>
      <c r="M9401">
        <v>763299.31700000004</v>
      </c>
      <c r="N9401">
        <v>5.8999999999999997E-2</v>
      </c>
      <c r="O9401">
        <v>40.683999999999997</v>
      </c>
      <c r="P9401">
        <v>8.0999999999999996E-3</v>
      </c>
      <c r="Q9401">
        <v>12844581.560000001</v>
      </c>
      <c r="R9401" t="s">
        <v>34</v>
      </c>
      <c r="S9401" t="s">
        <v>38</v>
      </c>
      <c r="T9401" t="s">
        <v>89</v>
      </c>
      <c r="V9401" t="s">
        <v>88</v>
      </c>
      <c r="Y9401" t="s">
        <v>36</v>
      </c>
    </row>
    <row r="9402" spans="1:25" x14ac:dyDescent="0.45">
      <c r="A9402" t="s">
        <v>25</v>
      </c>
      <c r="B9402" t="s">
        <v>754</v>
      </c>
      <c r="C9402">
        <v>55149</v>
      </c>
      <c r="D9402" t="s">
        <v>755</v>
      </c>
      <c r="F9402">
        <v>2021</v>
      </c>
      <c r="G9402">
        <v>8364</v>
      </c>
      <c r="H9402">
        <v>8349.06</v>
      </c>
      <c r="I9402">
        <v>1254628.8799999999</v>
      </c>
      <c r="K9402">
        <v>3.9710000000000001</v>
      </c>
      <c r="L9402">
        <v>1E-3</v>
      </c>
      <c r="M9402">
        <v>786528.31200000003</v>
      </c>
      <c r="N9402">
        <v>5.8999999999999997E-2</v>
      </c>
      <c r="O9402">
        <v>42.911999999999999</v>
      </c>
      <c r="P9402">
        <v>7.1000000000000004E-3</v>
      </c>
      <c r="Q9402">
        <v>13234671.659</v>
      </c>
      <c r="R9402" t="s">
        <v>34</v>
      </c>
      <c r="S9402" t="s">
        <v>38</v>
      </c>
      <c r="T9402" t="s">
        <v>89</v>
      </c>
      <c r="V9402" t="s">
        <v>88</v>
      </c>
      <c r="Y9402" t="s">
        <v>36</v>
      </c>
    </row>
    <row r="9403" spans="1:25" x14ac:dyDescent="0.45">
      <c r="A9403" t="s">
        <v>25</v>
      </c>
      <c r="B9403" t="s">
        <v>754</v>
      </c>
      <c r="C9403">
        <v>55149</v>
      </c>
      <c r="D9403" t="s">
        <v>755</v>
      </c>
      <c r="F9403">
        <v>2022</v>
      </c>
      <c r="G9403">
        <v>8440</v>
      </c>
      <c r="H9403">
        <v>8424.5300000000007</v>
      </c>
      <c r="I9403">
        <v>1222615.25</v>
      </c>
      <c r="K9403">
        <v>4.0090000000000003</v>
      </c>
      <c r="L9403">
        <v>1E-3</v>
      </c>
      <c r="M9403">
        <v>794048.94200000004</v>
      </c>
      <c r="N9403">
        <v>5.8999999999999997E-2</v>
      </c>
      <c r="O9403">
        <v>45.24</v>
      </c>
      <c r="P9403">
        <v>7.6E-3</v>
      </c>
      <c r="Q9403">
        <v>13361366.704</v>
      </c>
      <c r="R9403" t="s">
        <v>34</v>
      </c>
      <c r="S9403" t="s">
        <v>38</v>
      </c>
      <c r="T9403" t="s">
        <v>89</v>
      </c>
      <c r="V9403" t="s">
        <v>88</v>
      </c>
      <c r="Y9403" t="s">
        <v>36</v>
      </c>
    </row>
    <row r="9404" spans="1:25" x14ac:dyDescent="0.45">
      <c r="A9404" t="s">
        <v>25</v>
      </c>
      <c r="B9404" t="s">
        <v>754</v>
      </c>
      <c r="C9404">
        <v>55149</v>
      </c>
      <c r="D9404" t="s">
        <v>755</v>
      </c>
      <c r="F9404">
        <v>2023</v>
      </c>
      <c r="G9404">
        <v>8260</v>
      </c>
      <c r="H9404">
        <v>8247.83</v>
      </c>
      <c r="I9404">
        <v>1212156.8700000001</v>
      </c>
      <c r="K9404">
        <v>3.968</v>
      </c>
      <c r="L9404">
        <v>1E-3</v>
      </c>
      <c r="M9404">
        <v>786065.46699999995</v>
      </c>
      <c r="N9404">
        <v>5.8999999999999997E-2</v>
      </c>
      <c r="O9404">
        <v>46.161000000000001</v>
      </c>
      <c r="P9404">
        <v>7.4999999999999997E-3</v>
      </c>
      <c r="Q9404">
        <v>13227032.852</v>
      </c>
      <c r="R9404" t="s">
        <v>34</v>
      </c>
      <c r="S9404" t="s">
        <v>38</v>
      </c>
      <c r="T9404" t="s">
        <v>89</v>
      </c>
      <c r="V9404" t="s">
        <v>88</v>
      </c>
      <c r="Y9404" t="s">
        <v>36</v>
      </c>
    </row>
    <row r="9405" spans="1:25" x14ac:dyDescent="0.45">
      <c r="A9405" t="s">
        <v>25</v>
      </c>
      <c r="B9405" t="s">
        <v>754</v>
      </c>
      <c r="C9405">
        <v>55149</v>
      </c>
      <c r="D9405" t="s">
        <v>755</v>
      </c>
      <c r="F9405">
        <v>2024</v>
      </c>
      <c r="G9405">
        <v>3639</v>
      </c>
      <c r="H9405">
        <v>3622.64</v>
      </c>
      <c r="I9405">
        <v>516305.15</v>
      </c>
      <c r="K9405">
        <v>1.7250000000000001</v>
      </c>
      <c r="L9405">
        <v>1E-3</v>
      </c>
      <c r="M9405">
        <v>341668.70199999999</v>
      </c>
      <c r="N9405">
        <v>5.8999999999999997E-2</v>
      </c>
      <c r="O9405">
        <v>21.449000000000002</v>
      </c>
      <c r="P9405">
        <v>9.2999999999999992E-3</v>
      </c>
      <c r="Q9405">
        <v>5749238.585</v>
      </c>
      <c r="R9405" t="s">
        <v>34</v>
      </c>
      <c r="S9405" t="s">
        <v>38</v>
      </c>
      <c r="T9405" t="s">
        <v>89</v>
      </c>
      <c r="V9405" t="s">
        <v>88</v>
      </c>
      <c r="Y9405" t="s">
        <v>36</v>
      </c>
    </row>
    <row r="9406" spans="1:25" x14ac:dyDescent="0.45">
      <c r="A9406" t="s">
        <v>25</v>
      </c>
      <c r="B9406" t="s">
        <v>754</v>
      </c>
      <c r="C9406">
        <v>55149</v>
      </c>
      <c r="D9406" t="s">
        <v>756</v>
      </c>
      <c r="F9406">
        <v>2009</v>
      </c>
      <c r="G9406">
        <v>4310</v>
      </c>
      <c r="H9406">
        <v>4248.74</v>
      </c>
      <c r="I9406">
        <v>632604.74</v>
      </c>
      <c r="K9406">
        <v>2.036</v>
      </c>
      <c r="L9406">
        <v>1E-3</v>
      </c>
      <c r="M9406">
        <v>404240.24400000001</v>
      </c>
      <c r="N9406">
        <v>5.8999999999999997E-2</v>
      </c>
      <c r="O9406">
        <v>27.41</v>
      </c>
      <c r="P9406">
        <v>1.4200000000000001E-2</v>
      </c>
      <c r="Q9406">
        <v>6802198.3909999998</v>
      </c>
      <c r="R9406" t="s">
        <v>34</v>
      </c>
      <c r="S9406" t="s">
        <v>38</v>
      </c>
      <c r="T9406" t="s">
        <v>89</v>
      </c>
      <c r="V9406" t="s">
        <v>88</v>
      </c>
      <c r="Y9406" t="s">
        <v>35</v>
      </c>
    </row>
    <row r="9407" spans="1:25" x14ac:dyDescent="0.45">
      <c r="A9407" t="s">
        <v>25</v>
      </c>
      <c r="B9407" t="s">
        <v>754</v>
      </c>
      <c r="C9407">
        <v>55149</v>
      </c>
      <c r="D9407" t="s">
        <v>756</v>
      </c>
      <c r="F9407">
        <v>2010</v>
      </c>
      <c r="G9407">
        <v>5368</v>
      </c>
      <c r="H9407">
        <v>5293.22</v>
      </c>
      <c r="I9407">
        <v>831134.45</v>
      </c>
      <c r="K9407">
        <v>3.1680000000000001</v>
      </c>
      <c r="L9407">
        <v>1E-3</v>
      </c>
      <c r="M9407">
        <v>528766.81900000002</v>
      </c>
      <c r="N9407">
        <v>5.8999999999999997E-2</v>
      </c>
      <c r="O9407">
        <v>33.165999999999997</v>
      </c>
      <c r="P9407">
        <v>1.2500000000000001E-2</v>
      </c>
      <c r="Q9407">
        <v>8885451.5989999995</v>
      </c>
      <c r="R9407" t="s">
        <v>34</v>
      </c>
      <c r="S9407" t="s">
        <v>38</v>
      </c>
      <c r="T9407" t="s">
        <v>89</v>
      </c>
      <c r="V9407" t="s">
        <v>88</v>
      </c>
      <c r="Y9407" t="s">
        <v>35</v>
      </c>
    </row>
    <row r="9408" spans="1:25" x14ac:dyDescent="0.45">
      <c r="A9408" t="s">
        <v>25</v>
      </c>
      <c r="B9408" t="s">
        <v>754</v>
      </c>
      <c r="C9408">
        <v>55149</v>
      </c>
      <c r="D9408" t="s">
        <v>756</v>
      </c>
      <c r="F9408">
        <v>2011</v>
      </c>
      <c r="G9408">
        <v>7356</v>
      </c>
      <c r="H9408">
        <v>7276.27</v>
      </c>
      <c r="I9408">
        <v>1165070.6000000001</v>
      </c>
      <c r="K9408">
        <v>3.6789999999999998</v>
      </c>
      <c r="L9408">
        <v>1E-3</v>
      </c>
      <c r="M9408">
        <v>728781.41299999994</v>
      </c>
      <c r="N9408">
        <v>5.8999999999999997E-2</v>
      </c>
      <c r="O9408">
        <v>42.942999999999998</v>
      </c>
      <c r="P9408">
        <v>1.01E-2</v>
      </c>
      <c r="Q9408">
        <v>12263272.597999999</v>
      </c>
      <c r="R9408" t="s">
        <v>34</v>
      </c>
      <c r="S9408" t="s">
        <v>38</v>
      </c>
      <c r="T9408" t="s">
        <v>89</v>
      </c>
      <c r="V9408" t="s">
        <v>88</v>
      </c>
      <c r="Y9408" t="s">
        <v>35</v>
      </c>
    </row>
    <row r="9409" spans="1:25" x14ac:dyDescent="0.45">
      <c r="A9409" t="s">
        <v>25</v>
      </c>
      <c r="B9409" t="s">
        <v>754</v>
      </c>
      <c r="C9409">
        <v>55149</v>
      </c>
      <c r="D9409" t="s">
        <v>756</v>
      </c>
      <c r="F9409">
        <v>2012</v>
      </c>
      <c r="G9409">
        <v>6842</v>
      </c>
      <c r="H9409">
        <v>6713.08</v>
      </c>
      <c r="I9409">
        <v>1074368.23</v>
      </c>
      <c r="K9409">
        <v>3.3690000000000002</v>
      </c>
      <c r="L9409">
        <v>1E-3</v>
      </c>
      <c r="M9409">
        <v>667410.15500000003</v>
      </c>
      <c r="N9409">
        <v>5.8999999999999997E-2</v>
      </c>
      <c r="O9409">
        <v>46.646999999999998</v>
      </c>
      <c r="P9409">
        <v>1.54E-2</v>
      </c>
      <c r="Q9409">
        <v>11230188.603</v>
      </c>
      <c r="R9409" t="s">
        <v>34</v>
      </c>
      <c r="S9409" t="s">
        <v>38</v>
      </c>
      <c r="T9409" t="s">
        <v>89</v>
      </c>
      <c r="V9409" t="s">
        <v>88</v>
      </c>
      <c r="Y9409" t="s">
        <v>35</v>
      </c>
    </row>
    <row r="9410" spans="1:25" x14ac:dyDescent="0.45">
      <c r="A9410" t="s">
        <v>25</v>
      </c>
      <c r="B9410" t="s">
        <v>754</v>
      </c>
      <c r="C9410">
        <v>55149</v>
      </c>
      <c r="D9410" t="s">
        <v>756</v>
      </c>
      <c r="F9410">
        <v>2013</v>
      </c>
      <c r="G9410">
        <v>7295</v>
      </c>
      <c r="H9410">
        <v>7105.66</v>
      </c>
      <c r="I9410">
        <v>1124412.3500000001</v>
      </c>
      <c r="K9410">
        <v>3.5710000000000002</v>
      </c>
      <c r="L9410">
        <v>1E-3</v>
      </c>
      <c r="M9410">
        <v>707374.01</v>
      </c>
      <c r="N9410">
        <v>5.8999999999999997E-2</v>
      </c>
      <c r="O9410">
        <v>52.039000000000001</v>
      </c>
      <c r="P9410">
        <v>1.7899999999999999E-2</v>
      </c>
      <c r="Q9410">
        <v>11902912.950999999</v>
      </c>
      <c r="R9410" t="s">
        <v>34</v>
      </c>
      <c r="S9410" t="s">
        <v>38</v>
      </c>
      <c r="T9410" t="s">
        <v>89</v>
      </c>
      <c r="V9410" t="s">
        <v>88</v>
      </c>
      <c r="Y9410" t="s">
        <v>35</v>
      </c>
    </row>
    <row r="9411" spans="1:25" x14ac:dyDescent="0.45">
      <c r="A9411" t="s">
        <v>25</v>
      </c>
      <c r="B9411" t="s">
        <v>754</v>
      </c>
      <c r="C9411">
        <v>55149</v>
      </c>
      <c r="D9411" t="s">
        <v>756</v>
      </c>
      <c r="F9411">
        <v>2014</v>
      </c>
      <c r="G9411">
        <v>6104</v>
      </c>
      <c r="H9411">
        <v>5978.6</v>
      </c>
      <c r="I9411">
        <v>927228.24</v>
      </c>
      <c r="K9411">
        <v>3.1230000000000002</v>
      </c>
      <c r="L9411">
        <v>1E-3</v>
      </c>
      <c r="M9411">
        <v>618651.56200000003</v>
      </c>
      <c r="N9411">
        <v>5.8999999999999997E-2</v>
      </c>
      <c r="O9411">
        <v>46.564999999999998</v>
      </c>
      <c r="P9411">
        <v>1.5800000000000002E-2</v>
      </c>
      <c r="Q9411">
        <v>10410064.541999999</v>
      </c>
      <c r="R9411" t="s">
        <v>34</v>
      </c>
      <c r="S9411" t="s">
        <v>38</v>
      </c>
      <c r="T9411" t="s">
        <v>89</v>
      </c>
      <c r="V9411" t="s">
        <v>88</v>
      </c>
      <c r="Y9411" t="s">
        <v>35</v>
      </c>
    </row>
    <row r="9412" spans="1:25" x14ac:dyDescent="0.45">
      <c r="A9412" t="s">
        <v>25</v>
      </c>
      <c r="B9412" t="s">
        <v>754</v>
      </c>
      <c r="C9412">
        <v>55149</v>
      </c>
      <c r="D9412" t="s">
        <v>756</v>
      </c>
      <c r="F9412">
        <v>2015</v>
      </c>
      <c r="G9412">
        <v>7575</v>
      </c>
      <c r="H9412">
        <v>7467.98</v>
      </c>
      <c r="I9412">
        <v>1115031.42</v>
      </c>
      <c r="K9412">
        <v>3.794</v>
      </c>
      <c r="L9412">
        <v>1E-3</v>
      </c>
      <c r="M9412">
        <v>751541.63</v>
      </c>
      <c r="N9412">
        <v>5.8999999999999997E-2</v>
      </c>
      <c r="O9412">
        <v>43.238</v>
      </c>
      <c r="P9412">
        <v>1.11E-2</v>
      </c>
      <c r="Q9412">
        <v>12646884.914000001</v>
      </c>
      <c r="R9412" t="s">
        <v>34</v>
      </c>
      <c r="S9412" t="s">
        <v>38</v>
      </c>
      <c r="T9412" t="s">
        <v>89</v>
      </c>
      <c r="V9412" t="s">
        <v>88</v>
      </c>
      <c r="Y9412" t="s">
        <v>36</v>
      </c>
    </row>
    <row r="9413" spans="1:25" x14ac:dyDescent="0.45">
      <c r="A9413" t="s">
        <v>25</v>
      </c>
      <c r="B9413" t="s">
        <v>754</v>
      </c>
      <c r="C9413">
        <v>55149</v>
      </c>
      <c r="D9413" t="s">
        <v>756</v>
      </c>
      <c r="F9413">
        <v>2016</v>
      </c>
      <c r="G9413">
        <v>8382</v>
      </c>
      <c r="H9413">
        <v>8366.8799999999992</v>
      </c>
      <c r="I9413">
        <v>1157940.55</v>
      </c>
      <c r="K9413">
        <v>4.0339999999999998</v>
      </c>
      <c r="L9413">
        <v>1E-3</v>
      </c>
      <c r="M9413">
        <v>799108.13800000004</v>
      </c>
      <c r="N9413">
        <v>5.8999999999999997E-2</v>
      </c>
      <c r="O9413">
        <v>40.479999999999997</v>
      </c>
      <c r="P9413">
        <v>6.7000000000000002E-3</v>
      </c>
      <c r="Q9413">
        <v>13447565.847999999</v>
      </c>
      <c r="R9413" t="s">
        <v>34</v>
      </c>
      <c r="S9413" t="s">
        <v>38</v>
      </c>
      <c r="T9413" t="s">
        <v>89</v>
      </c>
      <c r="V9413" t="s">
        <v>88</v>
      </c>
      <c r="Y9413" t="s">
        <v>36</v>
      </c>
    </row>
    <row r="9414" spans="1:25" x14ac:dyDescent="0.45">
      <c r="A9414" t="s">
        <v>25</v>
      </c>
      <c r="B9414" t="s">
        <v>754</v>
      </c>
      <c r="C9414">
        <v>55149</v>
      </c>
      <c r="D9414" t="s">
        <v>756</v>
      </c>
      <c r="F9414">
        <v>2017</v>
      </c>
      <c r="G9414">
        <v>7813</v>
      </c>
      <c r="H9414">
        <v>7737.21</v>
      </c>
      <c r="I9414">
        <v>1082710.74</v>
      </c>
      <c r="K9414">
        <v>3.8050000000000002</v>
      </c>
      <c r="L9414">
        <v>1E-3</v>
      </c>
      <c r="M9414">
        <v>753687.61</v>
      </c>
      <c r="N9414">
        <v>5.8999999999999997E-2</v>
      </c>
      <c r="O9414">
        <v>41.497999999999998</v>
      </c>
      <c r="P9414">
        <v>0.01</v>
      </c>
      <c r="Q9414">
        <v>12683144.607000001</v>
      </c>
      <c r="R9414" t="s">
        <v>34</v>
      </c>
      <c r="S9414" t="s">
        <v>38</v>
      </c>
      <c r="T9414" t="s">
        <v>89</v>
      </c>
      <c r="V9414" t="s">
        <v>88</v>
      </c>
      <c r="Y9414" t="s">
        <v>36</v>
      </c>
    </row>
    <row r="9415" spans="1:25" x14ac:dyDescent="0.45">
      <c r="A9415" t="s">
        <v>25</v>
      </c>
      <c r="B9415" t="s">
        <v>754</v>
      </c>
      <c r="C9415">
        <v>55149</v>
      </c>
      <c r="D9415" t="s">
        <v>756</v>
      </c>
      <c r="F9415">
        <v>2018</v>
      </c>
      <c r="G9415">
        <v>7810</v>
      </c>
      <c r="H9415">
        <v>7758.12</v>
      </c>
      <c r="I9415">
        <v>1057785.73</v>
      </c>
      <c r="K9415">
        <v>3.6909999999999998</v>
      </c>
      <c r="L9415">
        <v>1E-3</v>
      </c>
      <c r="M9415">
        <v>731046.995</v>
      </c>
      <c r="N9415">
        <v>5.8999999999999997E-2</v>
      </c>
      <c r="O9415">
        <v>37.270000000000003</v>
      </c>
      <c r="P9415">
        <v>7.9000000000000008E-3</v>
      </c>
      <c r="Q9415">
        <v>12302123.286</v>
      </c>
      <c r="R9415" t="s">
        <v>34</v>
      </c>
      <c r="S9415" t="s">
        <v>38</v>
      </c>
      <c r="T9415" t="s">
        <v>89</v>
      </c>
      <c r="V9415" t="s">
        <v>88</v>
      </c>
      <c r="Y9415" t="s">
        <v>36</v>
      </c>
    </row>
    <row r="9416" spans="1:25" x14ac:dyDescent="0.45">
      <c r="A9416" t="s">
        <v>25</v>
      </c>
      <c r="B9416" t="s">
        <v>754</v>
      </c>
      <c r="C9416">
        <v>55149</v>
      </c>
      <c r="D9416" t="s">
        <v>756</v>
      </c>
      <c r="F9416">
        <v>2019</v>
      </c>
      <c r="G9416">
        <v>8072</v>
      </c>
      <c r="H9416">
        <v>8055.62</v>
      </c>
      <c r="I9416">
        <v>1185655.8799999999</v>
      </c>
      <c r="K9416">
        <v>3.9180000000000001</v>
      </c>
      <c r="L9416">
        <v>1E-3</v>
      </c>
      <c r="M9416">
        <v>775964.33799999999</v>
      </c>
      <c r="N9416">
        <v>5.8999999999999997E-2</v>
      </c>
      <c r="O9416">
        <v>39.786999999999999</v>
      </c>
      <c r="P9416">
        <v>7.1999999999999998E-3</v>
      </c>
      <c r="Q9416">
        <v>13058031.288000001</v>
      </c>
      <c r="R9416" t="s">
        <v>34</v>
      </c>
      <c r="S9416" t="s">
        <v>38</v>
      </c>
      <c r="T9416" t="s">
        <v>89</v>
      </c>
      <c r="V9416" t="s">
        <v>88</v>
      </c>
      <c r="Y9416" t="s">
        <v>36</v>
      </c>
    </row>
    <row r="9417" spans="1:25" x14ac:dyDescent="0.45">
      <c r="A9417" t="s">
        <v>25</v>
      </c>
      <c r="B9417" t="s">
        <v>754</v>
      </c>
      <c r="C9417">
        <v>55149</v>
      </c>
      <c r="D9417" t="s">
        <v>756</v>
      </c>
      <c r="F9417">
        <v>2020</v>
      </c>
      <c r="G9417">
        <v>8455</v>
      </c>
      <c r="H9417">
        <v>8434.75</v>
      </c>
      <c r="I9417">
        <v>1269179.25</v>
      </c>
      <c r="K9417">
        <v>4.1159999999999997</v>
      </c>
      <c r="L9417">
        <v>1E-3</v>
      </c>
      <c r="M9417">
        <v>815236.96299999999</v>
      </c>
      <c r="N9417">
        <v>5.8999999999999997E-2</v>
      </c>
      <c r="O9417">
        <v>43.048000000000002</v>
      </c>
      <c r="P9417">
        <v>6.8999999999999999E-3</v>
      </c>
      <c r="Q9417">
        <v>13718596.743000001</v>
      </c>
      <c r="R9417" t="s">
        <v>34</v>
      </c>
      <c r="S9417" t="s">
        <v>38</v>
      </c>
      <c r="T9417" t="s">
        <v>89</v>
      </c>
      <c r="V9417" t="s">
        <v>88</v>
      </c>
      <c r="Y9417" t="s">
        <v>36</v>
      </c>
    </row>
    <row r="9418" spans="1:25" x14ac:dyDescent="0.45">
      <c r="A9418" t="s">
        <v>25</v>
      </c>
      <c r="B9418" t="s">
        <v>754</v>
      </c>
      <c r="C9418">
        <v>55149</v>
      </c>
      <c r="D9418" t="s">
        <v>756</v>
      </c>
      <c r="F9418">
        <v>2021</v>
      </c>
      <c r="G9418">
        <v>8458</v>
      </c>
      <c r="H9418">
        <v>8438.15</v>
      </c>
      <c r="I9418">
        <v>1284724.5</v>
      </c>
      <c r="K9418">
        <v>4.1130000000000004</v>
      </c>
      <c r="L9418">
        <v>1E-3</v>
      </c>
      <c r="M9418">
        <v>814715.91299999994</v>
      </c>
      <c r="N9418">
        <v>5.8999999999999997E-2</v>
      </c>
      <c r="O9418">
        <v>45.143999999999998</v>
      </c>
      <c r="P9418">
        <v>7.3000000000000001E-3</v>
      </c>
      <c r="Q9418">
        <v>13709055.639</v>
      </c>
      <c r="R9418" t="s">
        <v>34</v>
      </c>
      <c r="S9418" t="s">
        <v>38</v>
      </c>
      <c r="T9418" t="s">
        <v>89</v>
      </c>
      <c r="V9418" t="s">
        <v>88</v>
      </c>
      <c r="Y9418" t="s">
        <v>36</v>
      </c>
    </row>
    <row r="9419" spans="1:25" x14ac:dyDescent="0.45">
      <c r="A9419" t="s">
        <v>25</v>
      </c>
      <c r="B9419" t="s">
        <v>754</v>
      </c>
      <c r="C9419">
        <v>55149</v>
      </c>
      <c r="D9419" t="s">
        <v>756</v>
      </c>
      <c r="F9419">
        <v>2022</v>
      </c>
      <c r="G9419">
        <v>8581</v>
      </c>
      <c r="H9419">
        <v>8572.65</v>
      </c>
      <c r="I9419">
        <v>1258402.76</v>
      </c>
      <c r="K9419">
        <v>4.2619999999999996</v>
      </c>
      <c r="L9419">
        <v>1E-3</v>
      </c>
      <c r="M9419">
        <v>844197.46299999999</v>
      </c>
      <c r="N9419">
        <v>5.8999999999999997E-2</v>
      </c>
      <c r="O9419">
        <v>48.765999999999998</v>
      </c>
      <c r="P9419">
        <v>7.4000000000000003E-3</v>
      </c>
      <c r="Q9419">
        <v>14205269.341</v>
      </c>
      <c r="R9419" t="s">
        <v>34</v>
      </c>
      <c r="S9419" t="s">
        <v>38</v>
      </c>
      <c r="T9419" t="s">
        <v>89</v>
      </c>
      <c r="V9419" t="s">
        <v>88</v>
      </c>
      <c r="Y9419" t="s">
        <v>36</v>
      </c>
    </row>
    <row r="9420" spans="1:25" x14ac:dyDescent="0.45">
      <c r="A9420" t="s">
        <v>25</v>
      </c>
      <c r="B9420" t="s">
        <v>754</v>
      </c>
      <c r="C9420">
        <v>55149</v>
      </c>
      <c r="D9420" t="s">
        <v>756</v>
      </c>
      <c r="F9420">
        <v>2023</v>
      </c>
      <c r="G9420">
        <v>8061</v>
      </c>
      <c r="H9420">
        <v>8048.83</v>
      </c>
      <c r="I9420">
        <v>1238207.74</v>
      </c>
      <c r="K9420">
        <v>4.0419999999999998</v>
      </c>
      <c r="L9420">
        <v>1E-3</v>
      </c>
      <c r="M9420">
        <v>800657.20799999998</v>
      </c>
      <c r="N9420">
        <v>5.8999999999999997E-2</v>
      </c>
      <c r="O9420">
        <v>47.027000000000001</v>
      </c>
      <c r="P9420">
        <v>7.6E-3</v>
      </c>
      <c r="Q9420">
        <v>13472615.796</v>
      </c>
      <c r="R9420" t="s">
        <v>34</v>
      </c>
      <c r="S9420" t="s">
        <v>38</v>
      </c>
      <c r="T9420" t="s">
        <v>89</v>
      </c>
      <c r="V9420" t="s">
        <v>88</v>
      </c>
      <c r="Y9420" t="s">
        <v>36</v>
      </c>
    </row>
    <row r="9421" spans="1:25" x14ac:dyDescent="0.45">
      <c r="A9421" t="s">
        <v>25</v>
      </c>
      <c r="B9421" t="s">
        <v>754</v>
      </c>
      <c r="C9421">
        <v>55149</v>
      </c>
      <c r="D9421" t="s">
        <v>756</v>
      </c>
      <c r="F9421">
        <v>2024</v>
      </c>
      <c r="G9421">
        <v>4062</v>
      </c>
      <c r="H9421">
        <v>4056.87</v>
      </c>
      <c r="I9421">
        <v>622234.68999999994</v>
      </c>
      <c r="K9421">
        <v>2.012</v>
      </c>
      <c r="L9421">
        <v>1E-3</v>
      </c>
      <c r="M9421">
        <v>398583.47899999999</v>
      </c>
      <c r="N9421">
        <v>5.8999999999999997E-2</v>
      </c>
      <c r="O9421">
        <v>23.454000000000001</v>
      </c>
      <c r="P9421">
        <v>7.4999999999999997E-3</v>
      </c>
      <c r="Q9421">
        <v>6706873.3550000004</v>
      </c>
      <c r="R9421" t="s">
        <v>34</v>
      </c>
      <c r="S9421" t="s">
        <v>38</v>
      </c>
      <c r="T9421" t="s">
        <v>89</v>
      </c>
      <c r="V9421" t="s">
        <v>88</v>
      </c>
      <c r="Y9421" t="s">
        <v>36</v>
      </c>
    </row>
    <row r="9422" spans="1:25" x14ac:dyDescent="0.45">
      <c r="A9422" t="s">
        <v>25</v>
      </c>
      <c r="B9422" t="s">
        <v>754</v>
      </c>
      <c r="C9422">
        <v>55149</v>
      </c>
      <c r="D9422" t="s">
        <v>757</v>
      </c>
      <c r="F9422">
        <v>2009</v>
      </c>
      <c r="G9422">
        <v>3420</v>
      </c>
      <c r="H9422">
        <v>3364.06</v>
      </c>
      <c r="I9422">
        <v>491588.57</v>
      </c>
      <c r="K9422">
        <v>1.6339999999999999</v>
      </c>
      <c r="L9422">
        <v>1E-3</v>
      </c>
      <c r="M9422">
        <v>323398.96999999997</v>
      </c>
      <c r="N9422">
        <v>5.8999999999999997E-2</v>
      </c>
      <c r="O9422">
        <v>21.975000000000001</v>
      </c>
      <c r="P9422">
        <v>1.61E-2</v>
      </c>
      <c r="Q9422">
        <v>5441846.1569999997</v>
      </c>
      <c r="R9422" t="s">
        <v>34</v>
      </c>
      <c r="S9422" t="s">
        <v>38</v>
      </c>
      <c r="T9422" t="s">
        <v>89</v>
      </c>
      <c r="V9422" t="s">
        <v>88</v>
      </c>
      <c r="Y9422" t="s">
        <v>35</v>
      </c>
    </row>
    <row r="9423" spans="1:25" x14ac:dyDescent="0.45">
      <c r="A9423" t="s">
        <v>25</v>
      </c>
      <c r="B9423" t="s">
        <v>754</v>
      </c>
      <c r="C9423">
        <v>55149</v>
      </c>
      <c r="D9423" t="s">
        <v>757</v>
      </c>
      <c r="F9423">
        <v>2010</v>
      </c>
      <c r="G9423">
        <v>5298</v>
      </c>
      <c r="H9423">
        <v>5238.68</v>
      </c>
      <c r="I9423">
        <v>829023.3</v>
      </c>
      <c r="K9423">
        <v>2.6779999999999999</v>
      </c>
      <c r="L9423">
        <v>1E-3</v>
      </c>
      <c r="M9423">
        <v>530546.89300000004</v>
      </c>
      <c r="N9423">
        <v>5.8999999999999997E-2</v>
      </c>
      <c r="O9423">
        <v>27.516999999999999</v>
      </c>
      <c r="P9423">
        <v>9.7999999999999997E-3</v>
      </c>
      <c r="Q9423">
        <v>8927590.8100000005</v>
      </c>
      <c r="R9423" t="s">
        <v>34</v>
      </c>
      <c r="S9423" t="s">
        <v>38</v>
      </c>
      <c r="T9423" t="s">
        <v>89</v>
      </c>
      <c r="V9423" t="s">
        <v>88</v>
      </c>
      <c r="Y9423" t="s">
        <v>35</v>
      </c>
    </row>
    <row r="9424" spans="1:25" x14ac:dyDescent="0.45">
      <c r="A9424" t="s">
        <v>25</v>
      </c>
      <c r="B9424" t="s">
        <v>754</v>
      </c>
      <c r="C9424">
        <v>55149</v>
      </c>
      <c r="D9424" t="s">
        <v>757</v>
      </c>
      <c r="F9424">
        <v>2011</v>
      </c>
      <c r="G9424">
        <v>7529</v>
      </c>
      <c r="H9424">
        <v>7429.93</v>
      </c>
      <c r="I9424">
        <v>1187817.78</v>
      </c>
      <c r="K9424">
        <v>3.8050000000000002</v>
      </c>
      <c r="L9424">
        <v>1E-3</v>
      </c>
      <c r="M9424">
        <v>753643.90899999999</v>
      </c>
      <c r="N9424">
        <v>5.8999999999999997E-2</v>
      </c>
      <c r="O9424">
        <v>46.231000000000002</v>
      </c>
      <c r="P9424">
        <v>1.0999999999999999E-2</v>
      </c>
      <c r="Q9424">
        <v>12681569.926000001</v>
      </c>
      <c r="R9424" t="s">
        <v>34</v>
      </c>
      <c r="S9424" t="s">
        <v>38</v>
      </c>
      <c r="T9424" t="s">
        <v>89</v>
      </c>
      <c r="V9424" t="s">
        <v>88</v>
      </c>
      <c r="Y9424" t="s">
        <v>35</v>
      </c>
    </row>
    <row r="9425" spans="1:25" x14ac:dyDescent="0.45">
      <c r="A9425" t="s">
        <v>25</v>
      </c>
      <c r="B9425" t="s">
        <v>754</v>
      </c>
      <c r="C9425">
        <v>55149</v>
      </c>
      <c r="D9425" t="s">
        <v>757</v>
      </c>
      <c r="F9425">
        <v>2012</v>
      </c>
      <c r="G9425">
        <v>6750</v>
      </c>
      <c r="H9425">
        <v>6627.89</v>
      </c>
      <c r="I9425">
        <v>1035621.23</v>
      </c>
      <c r="K9425">
        <v>3.3359999999999999</v>
      </c>
      <c r="L9425">
        <v>1E-3</v>
      </c>
      <c r="M9425">
        <v>660852.18000000005</v>
      </c>
      <c r="N9425">
        <v>5.8999999999999997E-2</v>
      </c>
      <c r="O9425">
        <v>45.366999999999997</v>
      </c>
      <c r="P9425">
        <v>1.4200000000000001E-2</v>
      </c>
      <c r="Q9425">
        <v>11119895.704</v>
      </c>
      <c r="R9425" t="s">
        <v>34</v>
      </c>
      <c r="S9425" t="s">
        <v>38</v>
      </c>
      <c r="T9425" t="s">
        <v>89</v>
      </c>
      <c r="V9425" t="s">
        <v>88</v>
      </c>
      <c r="Y9425" t="s">
        <v>35</v>
      </c>
    </row>
    <row r="9426" spans="1:25" x14ac:dyDescent="0.45">
      <c r="A9426" t="s">
        <v>25</v>
      </c>
      <c r="B9426" t="s">
        <v>754</v>
      </c>
      <c r="C9426">
        <v>55149</v>
      </c>
      <c r="D9426" t="s">
        <v>757</v>
      </c>
      <c r="F9426">
        <v>2013</v>
      </c>
      <c r="G9426">
        <v>6613</v>
      </c>
      <c r="H9426">
        <v>6386.9</v>
      </c>
      <c r="I9426">
        <v>997872.85</v>
      </c>
      <c r="K9426">
        <v>3.2160000000000002</v>
      </c>
      <c r="L9426">
        <v>1E-3</v>
      </c>
      <c r="M9426">
        <v>636987.69700000004</v>
      </c>
      <c r="N9426">
        <v>5.8999999999999997E-2</v>
      </c>
      <c r="O9426">
        <v>49.064</v>
      </c>
      <c r="P9426">
        <v>1.9400000000000001E-2</v>
      </c>
      <c r="Q9426">
        <v>10718437.318</v>
      </c>
      <c r="R9426" t="s">
        <v>34</v>
      </c>
      <c r="S9426" t="s">
        <v>38</v>
      </c>
      <c r="T9426" t="s">
        <v>89</v>
      </c>
      <c r="V9426" t="s">
        <v>88</v>
      </c>
      <c r="Y9426" t="s">
        <v>35</v>
      </c>
    </row>
    <row r="9427" spans="1:25" x14ac:dyDescent="0.45">
      <c r="A9427" t="s">
        <v>25</v>
      </c>
      <c r="B9427" t="s">
        <v>754</v>
      </c>
      <c r="C9427">
        <v>55149</v>
      </c>
      <c r="D9427" t="s">
        <v>757</v>
      </c>
      <c r="F9427">
        <v>2014</v>
      </c>
      <c r="G9427">
        <v>6962</v>
      </c>
      <c r="H9427">
        <v>6827.07</v>
      </c>
      <c r="I9427">
        <v>1026228.7</v>
      </c>
      <c r="K9427">
        <v>3.4729999999999999</v>
      </c>
      <c r="L9427">
        <v>1E-3</v>
      </c>
      <c r="M9427">
        <v>688012.73600000003</v>
      </c>
      <c r="N9427">
        <v>5.8999999999999997E-2</v>
      </c>
      <c r="O9427">
        <v>47.981999999999999</v>
      </c>
      <c r="P9427">
        <v>1.3899999999999999E-2</v>
      </c>
      <c r="Q9427">
        <v>11577182.491</v>
      </c>
      <c r="R9427" t="s">
        <v>34</v>
      </c>
      <c r="S9427" t="s">
        <v>38</v>
      </c>
      <c r="T9427" t="s">
        <v>89</v>
      </c>
      <c r="V9427" t="s">
        <v>88</v>
      </c>
      <c r="Y9427" t="s">
        <v>35</v>
      </c>
    </row>
    <row r="9428" spans="1:25" x14ac:dyDescent="0.45">
      <c r="A9428" t="s">
        <v>25</v>
      </c>
      <c r="B9428" t="s">
        <v>754</v>
      </c>
      <c r="C9428">
        <v>55149</v>
      </c>
      <c r="D9428" t="s">
        <v>757</v>
      </c>
      <c r="F9428">
        <v>2015</v>
      </c>
      <c r="G9428">
        <v>7716</v>
      </c>
      <c r="H9428">
        <v>7606.7</v>
      </c>
      <c r="I9428">
        <v>1161402.43</v>
      </c>
      <c r="K9428">
        <v>3.915</v>
      </c>
      <c r="L9428">
        <v>1E-3</v>
      </c>
      <c r="M9428">
        <v>775379.68099999998</v>
      </c>
      <c r="N9428">
        <v>5.8999999999999997E-2</v>
      </c>
      <c r="O9428">
        <v>45.999000000000002</v>
      </c>
      <c r="P9428">
        <v>1.1299999999999999E-2</v>
      </c>
      <c r="Q9428">
        <v>13048046.773</v>
      </c>
      <c r="R9428" t="s">
        <v>34</v>
      </c>
      <c r="S9428" t="s">
        <v>38</v>
      </c>
      <c r="T9428" t="s">
        <v>89</v>
      </c>
      <c r="V9428" t="s">
        <v>88</v>
      </c>
      <c r="Y9428" t="s">
        <v>36</v>
      </c>
    </row>
    <row r="9429" spans="1:25" x14ac:dyDescent="0.45">
      <c r="A9429" t="s">
        <v>25</v>
      </c>
      <c r="B9429" t="s">
        <v>754</v>
      </c>
      <c r="C9429">
        <v>55149</v>
      </c>
      <c r="D9429" t="s">
        <v>757</v>
      </c>
      <c r="F9429">
        <v>2016</v>
      </c>
      <c r="G9429">
        <v>8030</v>
      </c>
      <c r="H9429">
        <v>8001.52</v>
      </c>
      <c r="I9429">
        <v>1116387.67</v>
      </c>
      <c r="K9429">
        <v>3.8980000000000001</v>
      </c>
      <c r="L9429">
        <v>1E-3</v>
      </c>
      <c r="M9429">
        <v>772154.89</v>
      </c>
      <c r="N9429">
        <v>5.8999999999999997E-2</v>
      </c>
      <c r="O9429">
        <v>34.857999999999997</v>
      </c>
      <c r="P9429">
        <v>6.6E-3</v>
      </c>
      <c r="Q9429">
        <v>12993863.739</v>
      </c>
      <c r="R9429" t="s">
        <v>34</v>
      </c>
      <c r="S9429" t="s">
        <v>38</v>
      </c>
      <c r="T9429" t="s">
        <v>89</v>
      </c>
      <c r="V9429" t="s">
        <v>88</v>
      </c>
      <c r="Y9429" t="s">
        <v>36</v>
      </c>
    </row>
    <row r="9430" spans="1:25" x14ac:dyDescent="0.45">
      <c r="A9430" t="s">
        <v>25</v>
      </c>
      <c r="B9430" t="s">
        <v>754</v>
      </c>
      <c r="C9430">
        <v>55149</v>
      </c>
      <c r="D9430" t="s">
        <v>757</v>
      </c>
      <c r="F9430">
        <v>2017</v>
      </c>
      <c r="G9430">
        <v>7308</v>
      </c>
      <c r="H9430">
        <v>7216.25</v>
      </c>
      <c r="I9430">
        <v>1052480.05</v>
      </c>
      <c r="K9430">
        <v>3.6379999999999999</v>
      </c>
      <c r="L9430">
        <v>1E-3</v>
      </c>
      <c r="M9430">
        <v>720640.73400000005</v>
      </c>
      <c r="N9430">
        <v>5.8999999999999997E-2</v>
      </c>
      <c r="O9430">
        <v>33.546999999999997</v>
      </c>
      <c r="P9430">
        <v>8.6E-3</v>
      </c>
      <c r="Q9430">
        <v>12127025.028999999</v>
      </c>
      <c r="R9430" t="s">
        <v>34</v>
      </c>
      <c r="S9430" t="s">
        <v>38</v>
      </c>
      <c r="T9430" t="s">
        <v>89</v>
      </c>
      <c r="V9430" t="s">
        <v>88</v>
      </c>
      <c r="Y9430" t="s">
        <v>36</v>
      </c>
    </row>
    <row r="9431" spans="1:25" x14ac:dyDescent="0.45">
      <c r="A9431" t="s">
        <v>25</v>
      </c>
      <c r="B9431" t="s">
        <v>754</v>
      </c>
      <c r="C9431">
        <v>55149</v>
      </c>
      <c r="D9431" t="s">
        <v>757</v>
      </c>
      <c r="F9431">
        <v>2018</v>
      </c>
      <c r="G9431">
        <v>7882</v>
      </c>
      <c r="H9431">
        <v>7817.77</v>
      </c>
      <c r="I9431">
        <v>1110329.82</v>
      </c>
      <c r="K9431">
        <v>3.81</v>
      </c>
      <c r="L9431">
        <v>1E-3</v>
      </c>
      <c r="M9431">
        <v>754691.78</v>
      </c>
      <c r="N9431">
        <v>5.8999999999999997E-2</v>
      </c>
      <c r="O9431">
        <v>30.991</v>
      </c>
      <c r="P9431">
        <v>7.1999999999999998E-3</v>
      </c>
      <c r="Q9431">
        <v>12700014.908</v>
      </c>
      <c r="R9431" t="s">
        <v>34</v>
      </c>
      <c r="S9431" t="s">
        <v>38</v>
      </c>
      <c r="T9431" t="s">
        <v>89</v>
      </c>
      <c r="V9431" t="s">
        <v>88</v>
      </c>
      <c r="Y9431" t="s">
        <v>36</v>
      </c>
    </row>
    <row r="9432" spans="1:25" x14ac:dyDescent="0.45">
      <c r="A9432" t="s">
        <v>25</v>
      </c>
      <c r="B9432" t="s">
        <v>754</v>
      </c>
      <c r="C9432">
        <v>55149</v>
      </c>
      <c r="D9432" t="s">
        <v>757</v>
      </c>
      <c r="F9432">
        <v>2019</v>
      </c>
      <c r="G9432">
        <v>7674</v>
      </c>
      <c r="H9432">
        <v>7639.47</v>
      </c>
      <c r="I9432">
        <v>1048211.16</v>
      </c>
      <c r="K9432">
        <v>3.6539999999999999</v>
      </c>
      <c r="L9432">
        <v>1E-3</v>
      </c>
      <c r="M9432">
        <v>723825.72600000002</v>
      </c>
      <c r="N9432">
        <v>5.8999999999999997E-2</v>
      </c>
      <c r="O9432">
        <v>31.114000000000001</v>
      </c>
      <c r="P9432">
        <v>6.3E-3</v>
      </c>
      <c r="Q9432">
        <v>12180606.991</v>
      </c>
      <c r="R9432" t="s">
        <v>34</v>
      </c>
      <c r="S9432" t="s">
        <v>38</v>
      </c>
      <c r="T9432" t="s">
        <v>89</v>
      </c>
      <c r="V9432" t="s">
        <v>88</v>
      </c>
      <c r="Y9432" t="s">
        <v>36</v>
      </c>
    </row>
    <row r="9433" spans="1:25" x14ac:dyDescent="0.45">
      <c r="A9433" t="s">
        <v>25</v>
      </c>
      <c r="B9433" t="s">
        <v>754</v>
      </c>
      <c r="C9433">
        <v>55149</v>
      </c>
      <c r="D9433" t="s">
        <v>757</v>
      </c>
      <c r="F9433">
        <v>2020</v>
      </c>
      <c r="G9433">
        <v>8198</v>
      </c>
      <c r="H9433">
        <v>8132.05</v>
      </c>
      <c r="I9433">
        <v>1170443.52</v>
      </c>
      <c r="K9433">
        <v>3.9630000000000001</v>
      </c>
      <c r="L9433">
        <v>1E-3</v>
      </c>
      <c r="M9433">
        <v>784962.19900000002</v>
      </c>
      <c r="N9433">
        <v>5.8999999999999997E-2</v>
      </c>
      <c r="O9433">
        <v>35.460999999999999</v>
      </c>
      <c r="P9433">
        <v>7.0000000000000001E-3</v>
      </c>
      <c r="Q9433">
        <v>13209072.909</v>
      </c>
      <c r="R9433" t="s">
        <v>34</v>
      </c>
      <c r="S9433" t="s">
        <v>38</v>
      </c>
      <c r="T9433" t="s">
        <v>89</v>
      </c>
      <c r="V9433" t="s">
        <v>88</v>
      </c>
      <c r="Y9433" t="s">
        <v>36</v>
      </c>
    </row>
    <row r="9434" spans="1:25" x14ac:dyDescent="0.45">
      <c r="A9434" t="s">
        <v>25</v>
      </c>
      <c r="B9434" t="s">
        <v>754</v>
      </c>
      <c r="C9434">
        <v>55149</v>
      </c>
      <c r="D9434" t="s">
        <v>757</v>
      </c>
      <c r="F9434">
        <v>2021</v>
      </c>
      <c r="G9434">
        <v>7168</v>
      </c>
      <c r="H9434">
        <v>7146.22</v>
      </c>
      <c r="I9434">
        <v>1074674.08</v>
      </c>
      <c r="K9434">
        <v>3.3620000000000001</v>
      </c>
      <c r="L9434">
        <v>1E-3</v>
      </c>
      <c r="M9434">
        <v>666054.51699999999</v>
      </c>
      <c r="N9434">
        <v>5.8999999999999997E-2</v>
      </c>
      <c r="O9434">
        <v>36.247</v>
      </c>
      <c r="P9434">
        <v>7.7000000000000002E-3</v>
      </c>
      <c r="Q9434">
        <v>11207500.207</v>
      </c>
      <c r="R9434" t="s">
        <v>34</v>
      </c>
      <c r="S9434" t="s">
        <v>38</v>
      </c>
      <c r="T9434" t="s">
        <v>89</v>
      </c>
      <c r="V9434" t="s">
        <v>88</v>
      </c>
      <c r="Y9434" t="s">
        <v>36</v>
      </c>
    </row>
    <row r="9435" spans="1:25" x14ac:dyDescent="0.45">
      <c r="A9435" t="s">
        <v>25</v>
      </c>
      <c r="B9435" t="s">
        <v>754</v>
      </c>
      <c r="C9435">
        <v>55149</v>
      </c>
      <c r="D9435" t="s">
        <v>757</v>
      </c>
      <c r="F9435">
        <v>2022</v>
      </c>
      <c r="G9435">
        <v>8446</v>
      </c>
      <c r="H9435">
        <v>8442.35</v>
      </c>
      <c r="I9435">
        <v>1246558.73</v>
      </c>
      <c r="K9435">
        <v>3.899</v>
      </c>
      <c r="L9435">
        <v>1E-3</v>
      </c>
      <c r="M9435">
        <v>772393.46100000001</v>
      </c>
      <c r="N9435">
        <v>5.8999999999999997E-2</v>
      </c>
      <c r="O9435">
        <v>39.540999999999997</v>
      </c>
      <c r="P9435">
        <v>6.3E-3</v>
      </c>
      <c r="Q9435">
        <v>12997057.263</v>
      </c>
      <c r="R9435" t="s">
        <v>34</v>
      </c>
      <c r="S9435" t="s">
        <v>38</v>
      </c>
      <c r="T9435" t="s">
        <v>89</v>
      </c>
      <c r="V9435" t="s">
        <v>88</v>
      </c>
      <c r="Y9435" t="s">
        <v>36</v>
      </c>
    </row>
    <row r="9436" spans="1:25" x14ac:dyDescent="0.45">
      <c r="A9436" t="s">
        <v>25</v>
      </c>
      <c r="B9436" t="s">
        <v>754</v>
      </c>
      <c r="C9436">
        <v>55149</v>
      </c>
      <c r="D9436" t="s">
        <v>757</v>
      </c>
      <c r="F9436">
        <v>2023</v>
      </c>
      <c r="G9436">
        <v>8560</v>
      </c>
      <c r="H9436">
        <v>8554.94</v>
      </c>
      <c r="I9436">
        <v>1267473.28</v>
      </c>
      <c r="K9436">
        <v>3.992</v>
      </c>
      <c r="L9436">
        <v>1E-3</v>
      </c>
      <c r="M9436">
        <v>790775.75199999998</v>
      </c>
      <c r="N9436">
        <v>5.8999999999999997E-2</v>
      </c>
      <c r="O9436">
        <v>41.152000000000001</v>
      </c>
      <c r="P9436">
        <v>6.4000000000000003E-3</v>
      </c>
      <c r="Q9436">
        <v>13306338.011</v>
      </c>
      <c r="R9436" t="s">
        <v>34</v>
      </c>
      <c r="S9436" t="s">
        <v>38</v>
      </c>
      <c r="T9436" t="s">
        <v>89</v>
      </c>
      <c r="V9436" t="s">
        <v>88</v>
      </c>
      <c r="Y9436" t="s">
        <v>36</v>
      </c>
    </row>
    <row r="9437" spans="1:25" x14ac:dyDescent="0.45">
      <c r="A9437" t="s">
        <v>25</v>
      </c>
      <c r="B9437" t="s">
        <v>754</v>
      </c>
      <c r="C9437">
        <v>55149</v>
      </c>
      <c r="D9437" t="s">
        <v>757</v>
      </c>
      <c r="F9437">
        <v>2024</v>
      </c>
      <c r="G9437">
        <v>4147</v>
      </c>
      <c r="H9437">
        <v>4141.17</v>
      </c>
      <c r="I9437">
        <v>610763.41</v>
      </c>
      <c r="K9437">
        <v>1.9259999999999999</v>
      </c>
      <c r="L9437">
        <v>1E-3</v>
      </c>
      <c r="M9437">
        <v>381559.68099999998</v>
      </c>
      <c r="N9437">
        <v>5.8999999999999997E-2</v>
      </c>
      <c r="O9437">
        <v>23.893999999999998</v>
      </c>
      <c r="P9437">
        <v>8.2000000000000007E-3</v>
      </c>
      <c r="Q9437">
        <v>6420472.5149999997</v>
      </c>
      <c r="R9437" t="s">
        <v>34</v>
      </c>
      <c r="S9437" t="s">
        <v>38</v>
      </c>
      <c r="T9437" t="s">
        <v>89</v>
      </c>
      <c r="V9437" t="s">
        <v>88</v>
      </c>
      <c r="Y9437" t="s">
        <v>36</v>
      </c>
    </row>
    <row r="9438" spans="1:25" x14ac:dyDescent="0.45">
      <c r="A9438" t="s">
        <v>258</v>
      </c>
      <c r="B9438" t="s">
        <v>758</v>
      </c>
      <c r="C9438">
        <v>55170</v>
      </c>
      <c r="D9438">
        <v>1</v>
      </c>
      <c r="F9438">
        <v>2009</v>
      </c>
      <c r="G9438">
        <v>6544</v>
      </c>
      <c r="H9438">
        <v>6446.65</v>
      </c>
      <c r="I9438">
        <v>1346895.66</v>
      </c>
      <c r="K9438">
        <v>4.4580000000000002</v>
      </c>
      <c r="L9438">
        <v>1E-3</v>
      </c>
      <c r="M9438">
        <v>883142.93799999997</v>
      </c>
      <c r="N9438">
        <v>5.8999999999999997E-2</v>
      </c>
      <c r="O9438">
        <v>66.024000000000001</v>
      </c>
      <c r="P9438">
        <v>1.0200000000000001E-2</v>
      </c>
      <c r="Q9438">
        <v>14860550.251</v>
      </c>
      <c r="R9438" t="s">
        <v>34</v>
      </c>
      <c r="T9438" t="s">
        <v>89</v>
      </c>
      <c r="V9438" t="s">
        <v>399</v>
      </c>
      <c r="Y9438" t="s">
        <v>262</v>
      </c>
    </row>
    <row r="9439" spans="1:25" x14ac:dyDescent="0.45">
      <c r="A9439" t="s">
        <v>258</v>
      </c>
      <c r="B9439" t="s">
        <v>758</v>
      </c>
      <c r="C9439">
        <v>55170</v>
      </c>
      <c r="D9439">
        <v>1</v>
      </c>
      <c r="F9439">
        <v>2010</v>
      </c>
      <c r="G9439">
        <v>6169</v>
      </c>
      <c r="H9439">
        <v>6052.3</v>
      </c>
      <c r="I9439">
        <v>1062334.1599999999</v>
      </c>
      <c r="K9439">
        <v>3.7250000000000001</v>
      </c>
      <c r="L9439">
        <v>1E-3</v>
      </c>
      <c r="M9439">
        <v>737825.56</v>
      </c>
      <c r="N9439">
        <v>5.8999999999999997E-2</v>
      </c>
      <c r="O9439">
        <v>54.38</v>
      </c>
      <c r="P9439">
        <v>0.01</v>
      </c>
      <c r="Q9439">
        <v>12415324.300000001</v>
      </c>
      <c r="R9439" t="s">
        <v>34</v>
      </c>
      <c r="T9439" t="s">
        <v>89</v>
      </c>
      <c r="V9439" t="s">
        <v>399</v>
      </c>
      <c r="Y9439" t="s">
        <v>262</v>
      </c>
    </row>
    <row r="9440" spans="1:25" x14ac:dyDescent="0.45">
      <c r="A9440" t="s">
        <v>258</v>
      </c>
      <c r="B9440" t="s">
        <v>758</v>
      </c>
      <c r="C9440">
        <v>55170</v>
      </c>
      <c r="D9440">
        <v>1</v>
      </c>
      <c r="F9440">
        <v>2011</v>
      </c>
      <c r="G9440">
        <v>6526</v>
      </c>
      <c r="H9440">
        <v>6475.66</v>
      </c>
      <c r="I9440">
        <v>1252606.5</v>
      </c>
      <c r="K9440">
        <v>4.2290000000000001</v>
      </c>
      <c r="L9440">
        <v>1E-3</v>
      </c>
      <c r="M9440">
        <v>837614.96200000006</v>
      </c>
      <c r="N9440">
        <v>5.8999999999999997E-2</v>
      </c>
      <c r="O9440">
        <v>60.247999999999998</v>
      </c>
      <c r="P9440">
        <v>9.1999999999999998E-3</v>
      </c>
      <c r="Q9440">
        <v>14094528.288000001</v>
      </c>
      <c r="R9440" t="s">
        <v>34</v>
      </c>
      <c r="T9440" t="s">
        <v>89</v>
      </c>
      <c r="V9440" t="s">
        <v>399</v>
      </c>
      <c r="Y9440" t="s">
        <v>262</v>
      </c>
    </row>
    <row r="9441" spans="1:25" x14ac:dyDescent="0.45">
      <c r="A9441" t="s">
        <v>258</v>
      </c>
      <c r="B9441" t="s">
        <v>758</v>
      </c>
      <c r="C9441">
        <v>55170</v>
      </c>
      <c r="D9441">
        <v>1</v>
      </c>
      <c r="F9441">
        <v>2012</v>
      </c>
      <c r="G9441">
        <v>7471</v>
      </c>
      <c r="H9441">
        <v>7432.62</v>
      </c>
      <c r="I9441">
        <v>1531700.47</v>
      </c>
      <c r="K9441">
        <v>5.1109999999999998</v>
      </c>
      <c r="L9441">
        <v>1E-3</v>
      </c>
      <c r="M9441">
        <v>1012437.916</v>
      </c>
      <c r="N9441">
        <v>5.8999999999999997E-2</v>
      </c>
      <c r="O9441">
        <v>69.442999999999998</v>
      </c>
      <c r="P9441">
        <v>8.5000000000000006E-3</v>
      </c>
      <c r="Q9441">
        <v>17036173.002999999</v>
      </c>
      <c r="R9441" t="s">
        <v>34</v>
      </c>
      <c r="T9441" t="s">
        <v>89</v>
      </c>
      <c r="V9441" t="s">
        <v>399</v>
      </c>
      <c r="Y9441" t="s">
        <v>262</v>
      </c>
    </row>
    <row r="9442" spans="1:25" x14ac:dyDescent="0.45">
      <c r="A9442" t="s">
        <v>258</v>
      </c>
      <c r="B9442" t="s">
        <v>758</v>
      </c>
      <c r="C9442">
        <v>55170</v>
      </c>
      <c r="D9442">
        <v>1</v>
      </c>
      <c r="F9442">
        <v>2013</v>
      </c>
      <c r="G9442">
        <v>6527</v>
      </c>
      <c r="H9442">
        <v>6370.75</v>
      </c>
      <c r="I9442">
        <v>1149715.8400000001</v>
      </c>
      <c r="K9442">
        <v>3.9870000000000001</v>
      </c>
      <c r="L9442">
        <v>1E-3</v>
      </c>
      <c r="M9442">
        <v>789816.09699999995</v>
      </c>
      <c r="N9442">
        <v>5.8999999999999997E-2</v>
      </c>
      <c r="O9442">
        <v>55.438000000000002</v>
      </c>
      <c r="P9442">
        <v>1.01E-2</v>
      </c>
      <c r="Q9442">
        <v>13290207.041999999</v>
      </c>
      <c r="R9442" t="s">
        <v>34</v>
      </c>
      <c r="T9442" t="s">
        <v>89</v>
      </c>
      <c r="V9442" t="s">
        <v>399</v>
      </c>
      <c r="Y9442" t="s">
        <v>262</v>
      </c>
    </row>
    <row r="9443" spans="1:25" x14ac:dyDescent="0.45">
      <c r="A9443" t="s">
        <v>258</v>
      </c>
      <c r="B9443" t="s">
        <v>758</v>
      </c>
      <c r="C9443">
        <v>55170</v>
      </c>
      <c r="D9443">
        <v>1</v>
      </c>
      <c r="F9443">
        <v>2014</v>
      </c>
      <c r="G9443">
        <v>6180</v>
      </c>
      <c r="H9443">
        <v>6072.89</v>
      </c>
      <c r="I9443">
        <v>1142840.45</v>
      </c>
      <c r="K9443">
        <v>3.839</v>
      </c>
      <c r="L9443">
        <v>1E-3</v>
      </c>
      <c r="M9443">
        <v>760446.48</v>
      </c>
      <c r="N9443">
        <v>5.8999999999999997E-2</v>
      </c>
      <c r="O9443">
        <v>61.351999999999997</v>
      </c>
      <c r="P9443">
        <v>1.0699999999999999E-2</v>
      </c>
      <c r="Q9443">
        <v>12795912.067</v>
      </c>
      <c r="R9443" t="s">
        <v>34</v>
      </c>
      <c r="T9443" t="s">
        <v>89</v>
      </c>
      <c r="V9443" t="s">
        <v>399</v>
      </c>
      <c r="Y9443" t="s">
        <v>262</v>
      </c>
    </row>
    <row r="9444" spans="1:25" x14ac:dyDescent="0.45">
      <c r="A9444" t="s">
        <v>258</v>
      </c>
      <c r="B9444" t="s">
        <v>758</v>
      </c>
      <c r="C9444">
        <v>55170</v>
      </c>
      <c r="D9444">
        <v>1</v>
      </c>
      <c r="F9444">
        <v>2015</v>
      </c>
      <c r="G9444">
        <v>7784</v>
      </c>
      <c r="H9444">
        <v>7758.15</v>
      </c>
      <c r="I9444">
        <v>1567587.52</v>
      </c>
      <c r="K9444">
        <v>5.032</v>
      </c>
      <c r="L9444">
        <v>1E-3</v>
      </c>
      <c r="M9444">
        <v>996755.26300000004</v>
      </c>
      <c r="N9444">
        <v>5.8999999999999997E-2</v>
      </c>
      <c r="O9444">
        <v>67.778000000000006</v>
      </c>
      <c r="P9444">
        <v>8.3999999999999995E-3</v>
      </c>
      <c r="Q9444">
        <v>16772321.373</v>
      </c>
      <c r="R9444" t="s">
        <v>34</v>
      </c>
      <c r="T9444" t="s">
        <v>89</v>
      </c>
      <c r="V9444" t="s">
        <v>399</v>
      </c>
      <c r="Y9444" t="s">
        <v>262</v>
      </c>
    </row>
    <row r="9445" spans="1:25" x14ac:dyDescent="0.45">
      <c r="A9445" t="s">
        <v>258</v>
      </c>
      <c r="B9445" t="s">
        <v>758</v>
      </c>
      <c r="C9445">
        <v>55170</v>
      </c>
      <c r="D9445">
        <v>1</v>
      </c>
      <c r="F9445">
        <v>2016</v>
      </c>
      <c r="G9445">
        <v>5858</v>
      </c>
      <c r="H9445">
        <v>5790.82</v>
      </c>
      <c r="I9445">
        <v>1132485.97</v>
      </c>
      <c r="K9445">
        <v>3.6469999999999998</v>
      </c>
      <c r="L9445">
        <v>1E-3</v>
      </c>
      <c r="M9445">
        <v>722416.46</v>
      </c>
      <c r="N9445">
        <v>5.8999999999999997E-2</v>
      </c>
      <c r="O9445">
        <v>49.756</v>
      </c>
      <c r="P9445">
        <v>9.1000000000000004E-3</v>
      </c>
      <c r="Q9445">
        <v>12156033.942</v>
      </c>
      <c r="R9445" t="s">
        <v>34</v>
      </c>
      <c r="T9445" t="s">
        <v>89</v>
      </c>
      <c r="V9445" t="s">
        <v>399</v>
      </c>
      <c r="Y9445" t="s">
        <v>262</v>
      </c>
    </row>
    <row r="9446" spans="1:25" x14ac:dyDescent="0.45">
      <c r="A9446" t="s">
        <v>258</v>
      </c>
      <c r="B9446" t="s">
        <v>758</v>
      </c>
      <c r="C9446">
        <v>55170</v>
      </c>
      <c r="D9446">
        <v>1</v>
      </c>
      <c r="F9446">
        <v>2017</v>
      </c>
      <c r="G9446">
        <v>4211</v>
      </c>
      <c r="H9446">
        <v>4161.2</v>
      </c>
      <c r="I9446">
        <v>779246.54</v>
      </c>
      <c r="K9446">
        <v>2.5259999999999998</v>
      </c>
      <c r="L9446">
        <v>1E-3</v>
      </c>
      <c r="M9446">
        <v>500406.70299999998</v>
      </c>
      <c r="N9446">
        <v>5.8999999999999997E-2</v>
      </c>
      <c r="O9446">
        <v>33.146999999999998</v>
      </c>
      <c r="P9446">
        <v>8.8999999999999999E-3</v>
      </c>
      <c r="Q9446">
        <v>8420246.3129999992</v>
      </c>
      <c r="R9446" t="s">
        <v>34</v>
      </c>
      <c r="T9446" t="s">
        <v>89</v>
      </c>
      <c r="V9446" t="s">
        <v>399</v>
      </c>
      <c r="Y9446" t="s">
        <v>262</v>
      </c>
    </row>
    <row r="9447" spans="1:25" x14ac:dyDescent="0.45">
      <c r="A9447" t="s">
        <v>258</v>
      </c>
      <c r="B9447" t="s">
        <v>758</v>
      </c>
      <c r="C9447">
        <v>55170</v>
      </c>
      <c r="D9447">
        <v>1</v>
      </c>
      <c r="F9447">
        <v>2018</v>
      </c>
      <c r="G9447">
        <v>3506</v>
      </c>
      <c r="H9447">
        <v>3465.39</v>
      </c>
      <c r="I9447">
        <v>670094.12</v>
      </c>
      <c r="K9447">
        <v>2.161</v>
      </c>
      <c r="L9447">
        <v>1E-3</v>
      </c>
      <c r="M9447">
        <v>428147.72399999999</v>
      </c>
      <c r="N9447">
        <v>5.8999999999999997E-2</v>
      </c>
      <c r="O9447">
        <v>28.87</v>
      </c>
      <c r="P9447">
        <v>9.2999999999999992E-3</v>
      </c>
      <c r="Q9447">
        <v>7204402.8739999998</v>
      </c>
      <c r="R9447" t="s">
        <v>34</v>
      </c>
      <c r="T9447" t="s">
        <v>89</v>
      </c>
      <c r="V9447" t="s">
        <v>399</v>
      </c>
      <c r="Y9447" t="s">
        <v>262</v>
      </c>
    </row>
    <row r="9448" spans="1:25" x14ac:dyDescent="0.45">
      <c r="A9448" t="s">
        <v>258</v>
      </c>
      <c r="B9448" t="s">
        <v>758</v>
      </c>
      <c r="C9448">
        <v>55170</v>
      </c>
      <c r="D9448">
        <v>1</v>
      </c>
      <c r="F9448">
        <v>2019</v>
      </c>
      <c r="G9448">
        <v>4856</v>
      </c>
      <c r="H9448">
        <v>4779.95</v>
      </c>
      <c r="I9448">
        <v>944241.24</v>
      </c>
      <c r="K9448">
        <v>3.0249999999999999</v>
      </c>
      <c r="L9448">
        <v>1E-3</v>
      </c>
      <c r="M9448">
        <v>599160.62899999996</v>
      </c>
      <c r="N9448">
        <v>5.8999999999999997E-2</v>
      </c>
      <c r="O9448">
        <v>43.552</v>
      </c>
      <c r="P9448">
        <v>1.0500000000000001E-2</v>
      </c>
      <c r="Q9448">
        <v>10082021.473999999</v>
      </c>
      <c r="R9448" t="s">
        <v>34</v>
      </c>
      <c r="T9448" t="s">
        <v>89</v>
      </c>
      <c r="V9448" t="s">
        <v>399</v>
      </c>
      <c r="Y9448" t="s">
        <v>262</v>
      </c>
    </row>
    <row r="9449" spans="1:25" x14ac:dyDescent="0.45">
      <c r="A9449" t="s">
        <v>258</v>
      </c>
      <c r="B9449" t="s">
        <v>758</v>
      </c>
      <c r="C9449">
        <v>55170</v>
      </c>
      <c r="D9449">
        <v>1</v>
      </c>
      <c r="F9449">
        <v>2020</v>
      </c>
      <c r="G9449">
        <v>5245</v>
      </c>
      <c r="H9449">
        <v>5153.26</v>
      </c>
      <c r="I9449">
        <v>984673.33</v>
      </c>
      <c r="K9449">
        <v>3.1520000000000001</v>
      </c>
      <c r="L9449">
        <v>1E-3</v>
      </c>
      <c r="M9449">
        <v>624407.75399999996</v>
      </c>
      <c r="N9449">
        <v>5.8999999999999997E-2</v>
      </c>
      <c r="O9449">
        <v>45.631999999999998</v>
      </c>
      <c r="P9449">
        <v>1.0500000000000001E-2</v>
      </c>
      <c r="Q9449">
        <v>10506864.220000001</v>
      </c>
      <c r="R9449" t="s">
        <v>34</v>
      </c>
      <c r="T9449" t="s">
        <v>89</v>
      </c>
      <c r="V9449" t="s">
        <v>399</v>
      </c>
      <c r="Y9449" t="s">
        <v>262</v>
      </c>
    </row>
    <row r="9450" spans="1:25" x14ac:dyDescent="0.45">
      <c r="A9450" t="s">
        <v>258</v>
      </c>
      <c r="B9450" t="s">
        <v>758</v>
      </c>
      <c r="C9450">
        <v>55170</v>
      </c>
      <c r="D9450">
        <v>1</v>
      </c>
      <c r="F9450">
        <v>2021</v>
      </c>
      <c r="G9450">
        <v>5450</v>
      </c>
      <c r="H9450">
        <v>5300.06</v>
      </c>
      <c r="I9450">
        <v>1054292.46</v>
      </c>
      <c r="K9450">
        <v>3.34</v>
      </c>
      <c r="L9450">
        <v>1E-3</v>
      </c>
      <c r="M9450">
        <v>661710.36800000002</v>
      </c>
      <c r="N9450">
        <v>5.8999999999999997E-2</v>
      </c>
      <c r="O9450">
        <v>49.844999999999999</v>
      </c>
      <c r="P9450">
        <v>1.17E-2</v>
      </c>
      <c r="Q9450">
        <v>11134561.287</v>
      </c>
      <c r="R9450" t="s">
        <v>34</v>
      </c>
      <c r="T9450" t="s">
        <v>89</v>
      </c>
      <c r="V9450" t="s">
        <v>399</v>
      </c>
      <c r="Y9450" t="s">
        <v>262</v>
      </c>
    </row>
    <row r="9451" spans="1:25" x14ac:dyDescent="0.45">
      <c r="A9451" t="s">
        <v>258</v>
      </c>
      <c r="B9451" t="s">
        <v>758</v>
      </c>
      <c r="C9451">
        <v>55170</v>
      </c>
      <c r="D9451">
        <v>1</v>
      </c>
      <c r="F9451">
        <v>2022</v>
      </c>
      <c r="G9451">
        <v>5565</v>
      </c>
      <c r="H9451">
        <v>5484.07</v>
      </c>
      <c r="I9451">
        <v>1089823.94</v>
      </c>
      <c r="K9451">
        <v>3.4649999999999999</v>
      </c>
      <c r="L9451">
        <v>1E-3</v>
      </c>
      <c r="M9451">
        <v>686363.14899999998</v>
      </c>
      <c r="N9451">
        <v>5.8999999999999997E-2</v>
      </c>
      <c r="O9451">
        <v>62.948</v>
      </c>
      <c r="P9451">
        <v>1.2699999999999999E-2</v>
      </c>
      <c r="Q9451">
        <v>11549385.634</v>
      </c>
      <c r="R9451" t="s">
        <v>34</v>
      </c>
      <c r="T9451" t="s">
        <v>89</v>
      </c>
      <c r="V9451" t="s">
        <v>399</v>
      </c>
      <c r="Y9451" t="s">
        <v>262</v>
      </c>
    </row>
    <row r="9452" spans="1:25" x14ac:dyDescent="0.45">
      <c r="A9452" t="s">
        <v>258</v>
      </c>
      <c r="B9452" t="s">
        <v>758</v>
      </c>
      <c r="C9452">
        <v>55170</v>
      </c>
      <c r="D9452">
        <v>1</v>
      </c>
      <c r="F9452">
        <v>2023</v>
      </c>
      <c r="G9452">
        <v>5324</v>
      </c>
      <c r="H9452">
        <v>5195.99</v>
      </c>
      <c r="I9452">
        <v>1033558.91</v>
      </c>
      <c r="K9452">
        <v>3.3130000000000002</v>
      </c>
      <c r="L9452">
        <v>1E-3</v>
      </c>
      <c r="M9452">
        <v>656261.13199999998</v>
      </c>
      <c r="N9452">
        <v>5.8999999999999997E-2</v>
      </c>
      <c r="O9452">
        <v>53.125999999999998</v>
      </c>
      <c r="P9452">
        <v>1.23E-2</v>
      </c>
      <c r="Q9452">
        <v>11042821.342</v>
      </c>
      <c r="R9452" t="s">
        <v>34</v>
      </c>
      <c r="T9452" t="s">
        <v>89</v>
      </c>
      <c r="V9452" t="s">
        <v>399</v>
      </c>
      <c r="Y9452" t="s">
        <v>262</v>
      </c>
    </row>
    <row r="9453" spans="1:25" x14ac:dyDescent="0.45">
      <c r="A9453" t="s">
        <v>258</v>
      </c>
      <c r="B9453" t="s">
        <v>758</v>
      </c>
      <c r="C9453">
        <v>55170</v>
      </c>
      <c r="D9453">
        <v>1</v>
      </c>
      <c r="F9453">
        <v>2024</v>
      </c>
      <c r="G9453">
        <v>1919</v>
      </c>
      <c r="H9453">
        <v>1884.96</v>
      </c>
      <c r="I9453">
        <v>393039.2</v>
      </c>
      <c r="K9453">
        <v>1.242</v>
      </c>
      <c r="L9453">
        <v>1E-3</v>
      </c>
      <c r="M9453">
        <v>246086.39600000001</v>
      </c>
      <c r="N9453">
        <v>5.8999999999999997E-2</v>
      </c>
      <c r="O9453">
        <v>20.039000000000001</v>
      </c>
      <c r="P9453">
        <v>1.24E-2</v>
      </c>
      <c r="Q9453">
        <v>4140862.699</v>
      </c>
      <c r="R9453" t="s">
        <v>34</v>
      </c>
      <c r="T9453" t="s">
        <v>89</v>
      </c>
      <c r="V9453" t="s">
        <v>399</v>
      </c>
      <c r="Y9453" t="s">
        <v>262</v>
      </c>
    </row>
    <row r="9454" spans="1:25" x14ac:dyDescent="0.45">
      <c r="A9454" t="s">
        <v>258</v>
      </c>
      <c r="B9454" t="s">
        <v>758</v>
      </c>
      <c r="C9454">
        <v>55170</v>
      </c>
      <c r="D9454">
        <v>2</v>
      </c>
      <c r="F9454">
        <v>2009</v>
      </c>
      <c r="G9454">
        <v>5982</v>
      </c>
      <c r="H9454">
        <v>5894.38</v>
      </c>
      <c r="I9454">
        <v>1296282.06</v>
      </c>
      <c r="K9454">
        <v>4.1660000000000004</v>
      </c>
      <c r="L9454">
        <v>1E-3</v>
      </c>
      <c r="M9454">
        <v>825316.08499999996</v>
      </c>
      <c r="N9454">
        <v>5.8999999999999997E-2</v>
      </c>
      <c r="O9454">
        <v>59.509</v>
      </c>
      <c r="P9454">
        <v>9.7999999999999997E-3</v>
      </c>
      <c r="Q9454">
        <v>13887560.505999999</v>
      </c>
      <c r="R9454" t="s">
        <v>34</v>
      </c>
      <c r="T9454" t="s">
        <v>89</v>
      </c>
      <c r="V9454" t="s">
        <v>399</v>
      </c>
      <c r="Y9454" t="s">
        <v>262</v>
      </c>
    </row>
    <row r="9455" spans="1:25" x14ac:dyDescent="0.45">
      <c r="A9455" t="s">
        <v>258</v>
      </c>
      <c r="B9455" t="s">
        <v>758</v>
      </c>
      <c r="C9455">
        <v>55170</v>
      </c>
      <c r="D9455">
        <v>2</v>
      </c>
      <c r="F9455">
        <v>2010</v>
      </c>
      <c r="G9455">
        <v>5784</v>
      </c>
      <c r="H9455">
        <v>5676.23</v>
      </c>
      <c r="I9455">
        <v>1061411.74</v>
      </c>
      <c r="K9455">
        <v>3.573</v>
      </c>
      <c r="L9455">
        <v>1E-3</v>
      </c>
      <c r="M9455">
        <v>707813.87399999995</v>
      </c>
      <c r="N9455">
        <v>5.8999999999999997E-2</v>
      </c>
      <c r="O9455">
        <v>51.515000000000001</v>
      </c>
      <c r="P9455">
        <v>9.7999999999999997E-3</v>
      </c>
      <c r="Q9455">
        <v>11910311.471999999</v>
      </c>
      <c r="R9455" t="s">
        <v>34</v>
      </c>
      <c r="T9455" t="s">
        <v>89</v>
      </c>
      <c r="V9455" t="s">
        <v>399</v>
      </c>
      <c r="Y9455" t="s">
        <v>262</v>
      </c>
    </row>
    <row r="9456" spans="1:25" x14ac:dyDescent="0.45">
      <c r="A9456" t="s">
        <v>258</v>
      </c>
      <c r="B9456" t="s">
        <v>758</v>
      </c>
      <c r="C9456">
        <v>55170</v>
      </c>
      <c r="D9456">
        <v>2</v>
      </c>
      <c r="F9456">
        <v>2011</v>
      </c>
      <c r="G9456">
        <v>6521</v>
      </c>
      <c r="H9456">
        <v>6468.78</v>
      </c>
      <c r="I9456">
        <v>1287664.3500000001</v>
      </c>
      <c r="K9456">
        <v>4.2889999999999997</v>
      </c>
      <c r="L9456">
        <v>1E-3</v>
      </c>
      <c r="M9456">
        <v>849609.16399999999</v>
      </c>
      <c r="N9456">
        <v>5.8999999999999997E-2</v>
      </c>
      <c r="O9456">
        <v>63.341000000000001</v>
      </c>
      <c r="P9456">
        <v>9.4999999999999998E-3</v>
      </c>
      <c r="Q9456">
        <v>14296281.169</v>
      </c>
      <c r="R9456" t="s">
        <v>34</v>
      </c>
      <c r="T9456" t="s">
        <v>89</v>
      </c>
      <c r="V9456" t="s">
        <v>399</v>
      </c>
      <c r="Y9456" t="s">
        <v>262</v>
      </c>
    </row>
    <row r="9457" spans="1:25" x14ac:dyDescent="0.45">
      <c r="A9457" t="s">
        <v>258</v>
      </c>
      <c r="B9457" t="s">
        <v>758</v>
      </c>
      <c r="C9457">
        <v>55170</v>
      </c>
      <c r="D9457">
        <v>2</v>
      </c>
      <c r="F9457">
        <v>2012</v>
      </c>
      <c r="G9457">
        <v>8044</v>
      </c>
      <c r="H9457">
        <v>7997.85</v>
      </c>
      <c r="I9457">
        <v>1669162.93</v>
      </c>
      <c r="K9457">
        <v>5.5090000000000003</v>
      </c>
      <c r="L9457">
        <v>1E-3</v>
      </c>
      <c r="M9457">
        <v>1091190.9750000001</v>
      </c>
      <c r="N9457">
        <v>5.8999999999999997E-2</v>
      </c>
      <c r="O9457">
        <v>80.25</v>
      </c>
      <c r="P9457">
        <v>9.1000000000000004E-3</v>
      </c>
      <c r="Q9457">
        <v>18361374.671</v>
      </c>
      <c r="R9457" t="s">
        <v>34</v>
      </c>
      <c r="T9457" t="s">
        <v>89</v>
      </c>
      <c r="V9457" t="s">
        <v>399</v>
      </c>
      <c r="Y9457" t="s">
        <v>262</v>
      </c>
    </row>
    <row r="9458" spans="1:25" x14ac:dyDescent="0.45">
      <c r="A9458" t="s">
        <v>258</v>
      </c>
      <c r="B9458" t="s">
        <v>758</v>
      </c>
      <c r="C9458">
        <v>55170</v>
      </c>
      <c r="D9458">
        <v>2</v>
      </c>
      <c r="F9458">
        <v>2013</v>
      </c>
      <c r="G9458">
        <v>5969</v>
      </c>
      <c r="H9458">
        <v>5816.2</v>
      </c>
      <c r="I9458">
        <v>1052790.83</v>
      </c>
      <c r="K9458">
        <v>3.6219999999999999</v>
      </c>
      <c r="L9458">
        <v>1E-3</v>
      </c>
      <c r="M9458">
        <v>717457.53300000005</v>
      </c>
      <c r="N9458">
        <v>5.8999999999999997E-2</v>
      </c>
      <c r="O9458">
        <v>48.676000000000002</v>
      </c>
      <c r="P9458">
        <v>9.4999999999999998E-3</v>
      </c>
      <c r="Q9458">
        <v>12072594.169</v>
      </c>
      <c r="R9458" t="s">
        <v>34</v>
      </c>
      <c r="T9458" t="s">
        <v>89</v>
      </c>
      <c r="V9458" t="s">
        <v>399</v>
      </c>
      <c r="Y9458" t="s">
        <v>262</v>
      </c>
    </row>
    <row r="9459" spans="1:25" x14ac:dyDescent="0.45">
      <c r="A9459" t="s">
        <v>258</v>
      </c>
      <c r="B9459" t="s">
        <v>758</v>
      </c>
      <c r="C9459">
        <v>55170</v>
      </c>
      <c r="D9459">
        <v>2</v>
      </c>
      <c r="F9459">
        <v>2014</v>
      </c>
      <c r="G9459">
        <v>6103</v>
      </c>
      <c r="H9459">
        <v>5989.61</v>
      </c>
      <c r="I9459">
        <v>1205181.05</v>
      </c>
      <c r="K9459">
        <v>3.91</v>
      </c>
      <c r="L9459">
        <v>1E-3</v>
      </c>
      <c r="M9459">
        <v>774499.72600000002</v>
      </c>
      <c r="N9459">
        <v>5.8999999999999997E-2</v>
      </c>
      <c r="O9459">
        <v>58.067</v>
      </c>
      <c r="P9459">
        <v>0.01</v>
      </c>
      <c r="Q9459">
        <v>13032566.905999999</v>
      </c>
      <c r="R9459" t="s">
        <v>34</v>
      </c>
      <c r="T9459" t="s">
        <v>89</v>
      </c>
      <c r="V9459" t="s">
        <v>399</v>
      </c>
      <c r="Y9459" t="s">
        <v>262</v>
      </c>
    </row>
    <row r="9460" spans="1:25" x14ac:dyDescent="0.45">
      <c r="A9460" t="s">
        <v>258</v>
      </c>
      <c r="B9460" t="s">
        <v>758</v>
      </c>
      <c r="C9460">
        <v>55170</v>
      </c>
      <c r="D9460">
        <v>2</v>
      </c>
      <c r="F9460">
        <v>2015</v>
      </c>
      <c r="G9460">
        <v>7723</v>
      </c>
      <c r="H9460">
        <v>7696.33</v>
      </c>
      <c r="I9460">
        <v>1559735.81</v>
      </c>
      <c r="K9460">
        <v>5.0069999999999997</v>
      </c>
      <c r="L9460">
        <v>1E-3</v>
      </c>
      <c r="M9460">
        <v>991875.62800000003</v>
      </c>
      <c r="N9460">
        <v>5.8999999999999997E-2</v>
      </c>
      <c r="O9460">
        <v>67.13</v>
      </c>
      <c r="P9460">
        <v>8.3000000000000001E-3</v>
      </c>
      <c r="Q9460">
        <v>16690245.209000001</v>
      </c>
      <c r="R9460" t="s">
        <v>34</v>
      </c>
      <c r="T9460" t="s">
        <v>89</v>
      </c>
      <c r="V9460" t="s">
        <v>399</v>
      </c>
      <c r="Y9460" t="s">
        <v>262</v>
      </c>
    </row>
    <row r="9461" spans="1:25" x14ac:dyDescent="0.45">
      <c r="A9461" t="s">
        <v>258</v>
      </c>
      <c r="B9461" t="s">
        <v>758</v>
      </c>
      <c r="C9461">
        <v>55170</v>
      </c>
      <c r="D9461">
        <v>2</v>
      </c>
      <c r="F9461">
        <v>2016</v>
      </c>
      <c r="G9461">
        <v>5755</v>
      </c>
      <c r="H9461">
        <v>5651.15</v>
      </c>
      <c r="I9461">
        <v>1115536.42</v>
      </c>
      <c r="K9461">
        <v>3.6120000000000001</v>
      </c>
      <c r="L9461">
        <v>1E-3</v>
      </c>
      <c r="M9461">
        <v>715447.36699999997</v>
      </c>
      <c r="N9461">
        <v>5.8999999999999997E-2</v>
      </c>
      <c r="O9461">
        <v>50.731000000000002</v>
      </c>
      <c r="P9461">
        <v>9.7999999999999997E-3</v>
      </c>
      <c r="Q9461">
        <v>12038791.089</v>
      </c>
      <c r="R9461" t="s">
        <v>34</v>
      </c>
      <c r="T9461" t="s">
        <v>89</v>
      </c>
      <c r="V9461" t="s">
        <v>399</v>
      </c>
      <c r="Y9461" t="s">
        <v>262</v>
      </c>
    </row>
    <row r="9462" spans="1:25" x14ac:dyDescent="0.45">
      <c r="A9462" t="s">
        <v>258</v>
      </c>
      <c r="B9462" t="s">
        <v>758</v>
      </c>
      <c r="C9462">
        <v>55170</v>
      </c>
      <c r="D9462">
        <v>2</v>
      </c>
      <c r="F9462">
        <v>2017</v>
      </c>
      <c r="G9462">
        <v>5716</v>
      </c>
      <c r="H9462">
        <v>5609.99</v>
      </c>
      <c r="I9462">
        <v>1052151.2</v>
      </c>
      <c r="K9462">
        <v>3.4220000000000002</v>
      </c>
      <c r="L9462">
        <v>1E-3</v>
      </c>
      <c r="M9462">
        <v>677775.50600000005</v>
      </c>
      <c r="N9462">
        <v>5.8999999999999997E-2</v>
      </c>
      <c r="O9462">
        <v>46.561</v>
      </c>
      <c r="P9462">
        <v>9.4000000000000004E-3</v>
      </c>
      <c r="Q9462">
        <v>11404934.687999999</v>
      </c>
      <c r="R9462" t="s">
        <v>34</v>
      </c>
      <c r="T9462" t="s">
        <v>89</v>
      </c>
      <c r="V9462" t="s">
        <v>399</v>
      </c>
      <c r="Y9462" t="s">
        <v>262</v>
      </c>
    </row>
    <row r="9463" spans="1:25" x14ac:dyDescent="0.45">
      <c r="A9463" t="s">
        <v>258</v>
      </c>
      <c r="B9463" t="s">
        <v>758</v>
      </c>
      <c r="C9463">
        <v>55170</v>
      </c>
      <c r="D9463">
        <v>2</v>
      </c>
      <c r="F9463">
        <v>2018</v>
      </c>
      <c r="G9463">
        <v>4277</v>
      </c>
      <c r="H9463">
        <v>4199.9399999999996</v>
      </c>
      <c r="I9463">
        <v>783863.86</v>
      </c>
      <c r="K9463">
        <v>2.5299999999999998</v>
      </c>
      <c r="L9463">
        <v>1E-3</v>
      </c>
      <c r="M9463">
        <v>501195.39199999999</v>
      </c>
      <c r="N9463">
        <v>5.8999999999999997E-2</v>
      </c>
      <c r="O9463">
        <v>35.497999999999998</v>
      </c>
      <c r="P9463">
        <v>0.01</v>
      </c>
      <c r="Q9463">
        <v>8433580.5559999999</v>
      </c>
      <c r="R9463" t="s">
        <v>34</v>
      </c>
      <c r="T9463" t="s">
        <v>89</v>
      </c>
      <c r="V9463" t="s">
        <v>399</v>
      </c>
      <c r="Y9463" t="s">
        <v>262</v>
      </c>
    </row>
    <row r="9464" spans="1:25" x14ac:dyDescent="0.45">
      <c r="A9464" t="s">
        <v>258</v>
      </c>
      <c r="B9464" t="s">
        <v>758</v>
      </c>
      <c r="C9464">
        <v>55170</v>
      </c>
      <c r="D9464">
        <v>2</v>
      </c>
      <c r="F9464">
        <v>2019</v>
      </c>
      <c r="G9464">
        <v>5591</v>
      </c>
      <c r="H9464">
        <v>5488.63</v>
      </c>
      <c r="I9464">
        <v>1089588.98</v>
      </c>
      <c r="K9464">
        <v>3.4590000000000001</v>
      </c>
      <c r="L9464">
        <v>1E-3</v>
      </c>
      <c r="M9464">
        <v>685199.63399999996</v>
      </c>
      <c r="N9464">
        <v>5.8999999999999997E-2</v>
      </c>
      <c r="O9464">
        <v>50.576999999999998</v>
      </c>
      <c r="P9464">
        <v>1.06E-2</v>
      </c>
      <c r="Q9464">
        <v>11529797.120999999</v>
      </c>
      <c r="R9464" t="s">
        <v>34</v>
      </c>
      <c r="T9464" t="s">
        <v>89</v>
      </c>
      <c r="V9464" t="s">
        <v>399</v>
      </c>
      <c r="Y9464" t="s">
        <v>262</v>
      </c>
    </row>
    <row r="9465" spans="1:25" x14ac:dyDescent="0.45">
      <c r="A9465" t="s">
        <v>258</v>
      </c>
      <c r="B9465" t="s">
        <v>758</v>
      </c>
      <c r="C9465">
        <v>55170</v>
      </c>
      <c r="D9465">
        <v>2</v>
      </c>
      <c r="F9465">
        <v>2020</v>
      </c>
      <c r="G9465">
        <v>5890</v>
      </c>
      <c r="H9465">
        <v>5805.64</v>
      </c>
      <c r="I9465">
        <v>1126131.68</v>
      </c>
      <c r="K9465">
        <v>3.6179999999999999</v>
      </c>
      <c r="L9465">
        <v>1E-3</v>
      </c>
      <c r="M9465">
        <v>716618.18</v>
      </c>
      <c r="N9465">
        <v>5.8999999999999997E-2</v>
      </c>
      <c r="O9465">
        <v>53.448</v>
      </c>
      <c r="P9465">
        <v>1.04E-2</v>
      </c>
      <c r="Q9465">
        <v>12058464.857000001</v>
      </c>
      <c r="R9465" t="s">
        <v>34</v>
      </c>
      <c r="T9465" t="s">
        <v>89</v>
      </c>
      <c r="V9465" t="s">
        <v>399</v>
      </c>
      <c r="Y9465" t="s">
        <v>262</v>
      </c>
    </row>
    <row r="9466" spans="1:25" x14ac:dyDescent="0.45">
      <c r="A9466" t="s">
        <v>258</v>
      </c>
      <c r="B9466" t="s">
        <v>758</v>
      </c>
      <c r="C9466">
        <v>55170</v>
      </c>
      <c r="D9466">
        <v>2</v>
      </c>
      <c r="F9466">
        <v>2021</v>
      </c>
      <c r="G9466">
        <v>5738</v>
      </c>
      <c r="H9466">
        <v>5646.98</v>
      </c>
      <c r="I9466">
        <v>1113400.71</v>
      </c>
      <c r="K9466">
        <v>3.5609999999999999</v>
      </c>
      <c r="L9466">
        <v>1E-3</v>
      </c>
      <c r="M9466">
        <v>705417.39099999995</v>
      </c>
      <c r="N9466">
        <v>5.8999999999999997E-2</v>
      </c>
      <c r="O9466">
        <v>54.387999999999998</v>
      </c>
      <c r="P9466">
        <v>1.1599999999999999E-2</v>
      </c>
      <c r="Q9466">
        <v>11869924.301000001</v>
      </c>
      <c r="R9466" t="s">
        <v>34</v>
      </c>
      <c r="T9466" t="s">
        <v>89</v>
      </c>
      <c r="V9466" t="s">
        <v>399</v>
      </c>
      <c r="Y9466" t="s">
        <v>262</v>
      </c>
    </row>
    <row r="9467" spans="1:25" x14ac:dyDescent="0.45">
      <c r="A9467" t="s">
        <v>258</v>
      </c>
      <c r="B9467" t="s">
        <v>758</v>
      </c>
      <c r="C9467">
        <v>55170</v>
      </c>
      <c r="D9467">
        <v>2</v>
      </c>
      <c r="F9467">
        <v>2022</v>
      </c>
      <c r="G9467">
        <v>6250</v>
      </c>
      <c r="H9467">
        <v>6164.67</v>
      </c>
      <c r="I9467">
        <v>1225415.94</v>
      </c>
      <c r="K9467">
        <v>3.911</v>
      </c>
      <c r="L9467">
        <v>1E-3</v>
      </c>
      <c r="M9467">
        <v>774774.32299999997</v>
      </c>
      <c r="N9467">
        <v>5.8999999999999997E-2</v>
      </c>
      <c r="O9467">
        <v>76.198999999999998</v>
      </c>
      <c r="P9467">
        <v>1.3899999999999999E-2</v>
      </c>
      <c r="Q9467">
        <v>13037026.413000001</v>
      </c>
      <c r="R9467" t="s">
        <v>34</v>
      </c>
      <c r="T9467" t="s">
        <v>89</v>
      </c>
      <c r="V9467" t="s">
        <v>399</v>
      </c>
      <c r="Y9467" t="s">
        <v>262</v>
      </c>
    </row>
    <row r="9468" spans="1:25" x14ac:dyDescent="0.45">
      <c r="A9468" t="s">
        <v>258</v>
      </c>
      <c r="B9468" t="s">
        <v>758</v>
      </c>
      <c r="C9468">
        <v>55170</v>
      </c>
      <c r="D9468">
        <v>2</v>
      </c>
      <c r="F9468">
        <v>2023</v>
      </c>
      <c r="G9468">
        <v>6253</v>
      </c>
      <c r="H9468">
        <v>6146.43</v>
      </c>
      <c r="I9468">
        <v>1232874.24</v>
      </c>
      <c r="K9468">
        <v>3.911</v>
      </c>
      <c r="L9468">
        <v>1E-3</v>
      </c>
      <c r="M9468">
        <v>774820.31599999999</v>
      </c>
      <c r="N9468">
        <v>5.8999999999999997E-2</v>
      </c>
      <c r="O9468">
        <v>60.463000000000001</v>
      </c>
      <c r="P9468">
        <v>1.18E-2</v>
      </c>
      <c r="Q9468">
        <v>13037840.817</v>
      </c>
      <c r="R9468" t="s">
        <v>34</v>
      </c>
      <c r="T9468" t="s">
        <v>89</v>
      </c>
      <c r="V9468" t="s">
        <v>399</v>
      </c>
      <c r="Y9468" t="s">
        <v>262</v>
      </c>
    </row>
    <row r="9469" spans="1:25" x14ac:dyDescent="0.45">
      <c r="A9469" t="s">
        <v>258</v>
      </c>
      <c r="B9469" t="s">
        <v>758</v>
      </c>
      <c r="C9469">
        <v>55170</v>
      </c>
      <c r="D9469">
        <v>2</v>
      </c>
      <c r="F9469">
        <v>2024</v>
      </c>
      <c r="G9469">
        <v>3517</v>
      </c>
      <c r="H9469">
        <v>3489.06</v>
      </c>
      <c r="I9469">
        <v>751571.85</v>
      </c>
      <c r="K9469">
        <v>2.3380000000000001</v>
      </c>
      <c r="L9469">
        <v>1E-3</v>
      </c>
      <c r="M9469">
        <v>463068.64399999997</v>
      </c>
      <c r="N9469">
        <v>5.8999999999999997E-2</v>
      </c>
      <c r="O9469">
        <v>33.899000000000001</v>
      </c>
      <c r="P9469">
        <v>9.9000000000000008E-3</v>
      </c>
      <c r="Q9469">
        <v>7792018.7819999997</v>
      </c>
      <c r="R9469" t="s">
        <v>34</v>
      </c>
      <c r="T9469" t="s">
        <v>89</v>
      </c>
      <c r="V9469" t="s">
        <v>399</v>
      </c>
      <c r="Y9469" t="s">
        <v>262</v>
      </c>
    </row>
    <row r="9470" spans="1:25" x14ac:dyDescent="0.45">
      <c r="A9470" t="s">
        <v>203</v>
      </c>
      <c r="B9470" t="s">
        <v>759</v>
      </c>
      <c r="C9470">
        <v>55211</v>
      </c>
      <c r="D9470">
        <v>1</v>
      </c>
      <c r="F9470">
        <v>2009</v>
      </c>
      <c r="G9470">
        <v>4788</v>
      </c>
      <c r="H9470">
        <v>4726.1499999999996</v>
      </c>
      <c r="I9470">
        <v>630193.07999999996</v>
      </c>
      <c r="K9470">
        <v>2.1040000000000001</v>
      </c>
      <c r="L9470">
        <v>1E-3</v>
      </c>
      <c r="M9470">
        <v>416757.85700000002</v>
      </c>
      <c r="N9470">
        <v>5.8999999999999997E-2</v>
      </c>
      <c r="O9470">
        <v>32.840000000000003</v>
      </c>
      <c r="P9470">
        <v>1.8200000000000001E-2</v>
      </c>
      <c r="Q9470">
        <v>7012774.6449999996</v>
      </c>
      <c r="R9470" t="s">
        <v>34</v>
      </c>
      <c r="T9470" t="s">
        <v>89</v>
      </c>
      <c r="V9470" t="s">
        <v>228</v>
      </c>
      <c r="Y9470" t="s">
        <v>35</v>
      </c>
    </row>
    <row r="9471" spans="1:25" x14ac:dyDescent="0.45">
      <c r="A9471" t="s">
        <v>203</v>
      </c>
      <c r="B9471" t="s">
        <v>759</v>
      </c>
      <c r="C9471">
        <v>55211</v>
      </c>
      <c r="D9471">
        <v>1</v>
      </c>
      <c r="F9471">
        <v>2010</v>
      </c>
      <c r="G9471">
        <v>5011</v>
      </c>
      <c r="H9471">
        <v>4973.59</v>
      </c>
      <c r="I9471">
        <v>629439.82999999996</v>
      </c>
      <c r="K9471">
        <v>2.165</v>
      </c>
      <c r="L9471">
        <v>1E-3</v>
      </c>
      <c r="M9471">
        <v>428807.701</v>
      </c>
      <c r="N9471">
        <v>5.8999999999999997E-2</v>
      </c>
      <c r="O9471">
        <v>27.843</v>
      </c>
      <c r="P9471">
        <v>1.32E-2</v>
      </c>
      <c r="Q9471">
        <v>7215453.807</v>
      </c>
      <c r="R9471" t="s">
        <v>34</v>
      </c>
      <c r="T9471" t="s">
        <v>89</v>
      </c>
      <c r="V9471" t="s">
        <v>228</v>
      </c>
      <c r="Y9471" t="s">
        <v>35</v>
      </c>
    </row>
    <row r="9472" spans="1:25" x14ac:dyDescent="0.45">
      <c r="A9472" t="s">
        <v>203</v>
      </c>
      <c r="B9472" t="s">
        <v>759</v>
      </c>
      <c r="C9472">
        <v>55211</v>
      </c>
      <c r="D9472">
        <v>1</v>
      </c>
      <c r="F9472">
        <v>2011</v>
      </c>
      <c r="G9472">
        <v>2616</v>
      </c>
      <c r="H9472">
        <v>2596.91</v>
      </c>
      <c r="I9472">
        <v>340697.97</v>
      </c>
      <c r="K9472">
        <v>1.1759999999999999</v>
      </c>
      <c r="L9472">
        <v>1E-3</v>
      </c>
      <c r="M9472">
        <v>232912.21100000001</v>
      </c>
      <c r="N9472">
        <v>5.8999999999999997E-2</v>
      </c>
      <c r="O9472">
        <v>14.385</v>
      </c>
      <c r="P9472">
        <v>1.15E-2</v>
      </c>
      <c r="Q9472">
        <v>3919194.727</v>
      </c>
      <c r="R9472" t="s">
        <v>34</v>
      </c>
      <c r="T9472" t="s">
        <v>89</v>
      </c>
      <c r="V9472" t="s">
        <v>228</v>
      </c>
      <c r="Y9472" t="s">
        <v>35</v>
      </c>
    </row>
    <row r="9473" spans="1:25" x14ac:dyDescent="0.45">
      <c r="A9473" t="s">
        <v>203</v>
      </c>
      <c r="B9473" t="s">
        <v>759</v>
      </c>
      <c r="C9473">
        <v>55211</v>
      </c>
      <c r="D9473">
        <v>1</v>
      </c>
      <c r="F9473">
        <v>2012</v>
      </c>
      <c r="G9473">
        <v>3352</v>
      </c>
      <c r="H9473">
        <v>3311.48</v>
      </c>
      <c r="I9473">
        <v>465281.42</v>
      </c>
      <c r="K9473">
        <v>1.5980000000000001</v>
      </c>
      <c r="L9473">
        <v>1E-3</v>
      </c>
      <c r="M9473">
        <v>316575.99300000002</v>
      </c>
      <c r="N9473">
        <v>5.8900000000000001E-2</v>
      </c>
      <c r="O9473">
        <v>20.515999999999998</v>
      </c>
      <c r="P9473">
        <v>1.52E-2</v>
      </c>
      <c r="Q9473">
        <v>5327032.1789999995</v>
      </c>
      <c r="R9473" t="s">
        <v>34</v>
      </c>
      <c r="T9473" t="s">
        <v>89</v>
      </c>
      <c r="V9473" t="s">
        <v>228</v>
      </c>
      <c r="Y9473" t="s">
        <v>35</v>
      </c>
    </row>
    <row r="9474" spans="1:25" x14ac:dyDescent="0.45">
      <c r="A9474" t="s">
        <v>203</v>
      </c>
      <c r="B9474" t="s">
        <v>759</v>
      </c>
      <c r="C9474">
        <v>55211</v>
      </c>
      <c r="D9474">
        <v>1</v>
      </c>
      <c r="F9474">
        <v>2013</v>
      </c>
      <c r="G9474">
        <v>5019</v>
      </c>
      <c r="H9474">
        <v>4971.72</v>
      </c>
      <c r="I9474">
        <v>694867.78</v>
      </c>
      <c r="K9474">
        <v>2.3580000000000001</v>
      </c>
      <c r="L9474">
        <v>1E-3</v>
      </c>
      <c r="M9474">
        <v>467178.16200000001</v>
      </c>
      <c r="N9474">
        <v>5.8999999999999997E-2</v>
      </c>
      <c r="O9474">
        <v>29.850999999999999</v>
      </c>
      <c r="P9474">
        <v>1.3899999999999999E-2</v>
      </c>
      <c r="Q9474">
        <v>7861155.2719999999</v>
      </c>
      <c r="R9474" t="s">
        <v>34</v>
      </c>
      <c r="T9474" t="s">
        <v>89</v>
      </c>
      <c r="V9474" t="s">
        <v>228</v>
      </c>
      <c r="Y9474" t="s">
        <v>35</v>
      </c>
    </row>
    <row r="9475" spans="1:25" x14ac:dyDescent="0.45">
      <c r="A9475" t="s">
        <v>203</v>
      </c>
      <c r="B9475" t="s">
        <v>759</v>
      </c>
      <c r="C9475">
        <v>55211</v>
      </c>
      <c r="D9475">
        <v>1</v>
      </c>
      <c r="F9475">
        <v>2014</v>
      </c>
      <c r="G9475">
        <v>5248</v>
      </c>
      <c r="H9475">
        <v>5218.51</v>
      </c>
      <c r="I9475">
        <v>745886.39</v>
      </c>
      <c r="K9475">
        <v>2.524</v>
      </c>
      <c r="L9475">
        <v>1E-3</v>
      </c>
      <c r="M9475">
        <v>500013.07</v>
      </c>
      <c r="N9475">
        <v>5.8999999999999997E-2</v>
      </c>
      <c r="O9475">
        <v>29.457999999999998</v>
      </c>
      <c r="P9475">
        <v>1.14E-2</v>
      </c>
      <c r="Q9475">
        <v>8413602.2379999999</v>
      </c>
      <c r="R9475" t="s">
        <v>34</v>
      </c>
      <c r="T9475" t="s">
        <v>89</v>
      </c>
      <c r="V9475" t="s">
        <v>228</v>
      </c>
      <c r="Y9475" t="s">
        <v>35</v>
      </c>
    </row>
    <row r="9476" spans="1:25" x14ac:dyDescent="0.45">
      <c r="A9476" t="s">
        <v>203</v>
      </c>
      <c r="B9476" t="s">
        <v>759</v>
      </c>
      <c r="C9476">
        <v>55211</v>
      </c>
      <c r="D9476">
        <v>1</v>
      </c>
      <c r="F9476">
        <v>2015</v>
      </c>
      <c r="G9476">
        <v>6066</v>
      </c>
      <c r="H9476">
        <v>6020.4</v>
      </c>
      <c r="I9476">
        <v>869755.34</v>
      </c>
      <c r="K9476">
        <v>2.9390000000000001</v>
      </c>
      <c r="L9476">
        <v>1E-3</v>
      </c>
      <c r="M9476">
        <v>582135.79500000004</v>
      </c>
      <c r="N9476">
        <v>5.8999999999999997E-2</v>
      </c>
      <c r="O9476">
        <v>35.625999999999998</v>
      </c>
      <c r="P9476">
        <v>1.24E-2</v>
      </c>
      <c r="Q9476">
        <v>9795493.5020000003</v>
      </c>
      <c r="R9476" t="s">
        <v>34</v>
      </c>
      <c r="T9476" t="s">
        <v>89</v>
      </c>
      <c r="V9476" t="s">
        <v>228</v>
      </c>
      <c r="Y9476" t="s">
        <v>36</v>
      </c>
    </row>
    <row r="9477" spans="1:25" x14ac:dyDescent="0.45">
      <c r="A9477" t="s">
        <v>203</v>
      </c>
      <c r="B9477" t="s">
        <v>759</v>
      </c>
      <c r="C9477">
        <v>55211</v>
      </c>
      <c r="D9477">
        <v>1</v>
      </c>
      <c r="F9477">
        <v>2016</v>
      </c>
      <c r="G9477">
        <v>5521</v>
      </c>
      <c r="H9477">
        <v>5489.75</v>
      </c>
      <c r="I9477">
        <v>775666.91</v>
      </c>
      <c r="K9477">
        <v>2.431</v>
      </c>
      <c r="L9477">
        <v>1E-3</v>
      </c>
      <c r="M9477">
        <v>481573.408</v>
      </c>
      <c r="N9477">
        <v>5.8900000000000001E-2</v>
      </c>
      <c r="O9477">
        <v>28.431000000000001</v>
      </c>
      <c r="P9477">
        <v>1.01E-2</v>
      </c>
      <c r="Q9477">
        <v>8103435.5530000003</v>
      </c>
      <c r="R9477" t="s">
        <v>34</v>
      </c>
      <c r="T9477" t="s">
        <v>89</v>
      </c>
      <c r="V9477" t="s">
        <v>228</v>
      </c>
      <c r="Y9477" t="s">
        <v>36</v>
      </c>
    </row>
    <row r="9478" spans="1:25" x14ac:dyDescent="0.45">
      <c r="A9478" t="s">
        <v>203</v>
      </c>
      <c r="B9478" t="s">
        <v>759</v>
      </c>
      <c r="C9478">
        <v>55211</v>
      </c>
      <c r="D9478">
        <v>1</v>
      </c>
      <c r="F9478">
        <v>2017</v>
      </c>
      <c r="G9478">
        <v>4996</v>
      </c>
      <c r="H9478">
        <v>4827.92</v>
      </c>
      <c r="I9478">
        <v>625654.55000000005</v>
      </c>
      <c r="K9478">
        <v>2.036</v>
      </c>
      <c r="L9478">
        <v>1E-3</v>
      </c>
      <c r="M9478">
        <v>403350.89299999998</v>
      </c>
      <c r="N9478">
        <v>5.8999999999999997E-2</v>
      </c>
      <c r="O9478">
        <v>38.335000000000001</v>
      </c>
      <c r="P9478">
        <v>3.2800000000000003E-2</v>
      </c>
      <c r="Q9478">
        <v>6787186.6399999997</v>
      </c>
      <c r="R9478" t="s">
        <v>34</v>
      </c>
      <c r="T9478" t="s">
        <v>89</v>
      </c>
      <c r="V9478" t="s">
        <v>228</v>
      </c>
      <c r="Y9478" t="s">
        <v>36</v>
      </c>
    </row>
    <row r="9479" spans="1:25" x14ac:dyDescent="0.45">
      <c r="A9479" t="s">
        <v>203</v>
      </c>
      <c r="B9479" t="s">
        <v>759</v>
      </c>
      <c r="C9479">
        <v>55211</v>
      </c>
      <c r="D9479">
        <v>1</v>
      </c>
      <c r="F9479">
        <v>2018</v>
      </c>
      <c r="G9479">
        <v>6206</v>
      </c>
      <c r="H9479">
        <v>5979.12</v>
      </c>
      <c r="I9479">
        <v>769213.43999999994</v>
      </c>
      <c r="K9479">
        <v>2.5630000000000002</v>
      </c>
      <c r="L9479">
        <v>1E-3</v>
      </c>
      <c r="M9479">
        <v>507686.549</v>
      </c>
      <c r="N9479">
        <v>5.8999999999999997E-2</v>
      </c>
      <c r="O9479">
        <v>52.720999999999997</v>
      </c>
      <c r="P9479">
        <v>3.9100000000000003E-2</v>
      </c>
      <c r="Q9479">
        <v>8542742.5319999997</v>
      </c>
      <c r="R9479" t="s">
        <v>34</v>
      </c>
      <c r="T9479" t="s">
        <v>89</v>
      </c>
      <c r="V9479" t="s">
        <v>228</v>
      </c>
      <c r="Y9479" t="s">
        <v>36</v>
      </c>
    </row>
    <row r="9480" spans="1:25" x14ac:dyDescent="0.45">
      <c r="A9480" t="s">
        <v>203</v>
      </c>
      <c r="B9480" t="s">
        <v>759</v>
      </c>
      <c r="C9480">
        <v>55211</v>
      </c>
      <c r="D9480">
        <v>1</v>
      </c>
      <c r="F9480">
        <v>2019</v>
      </c>
      <c r="G9480">
        <v>5326</v>
      </c>
      <c r="H9480">
        <v>5012.8900000000003</v>
      </c>
      <c r="I9480">
        <v>580135.38</v>
      </c>
      <c r="K9480">
        <v>1.9950000000000001</v>
      </c>
      <c r="L9480">
        <v>1E-3</v>
      </c>
      <c r="M9480">
        <v>395200.66100000002</v>
      </c>
      <c r="N9480">
        <v>5.8799999999999998E-2</v>
      </c>
      <c r="O9480">
        <v>55.372</v>
      </c>
      <c r="P9480">
        <v>4.87E-2</v>
      </c>
      <c r="Q9480">
        <v>6649962.4720000001</v>
      </c>
      <c r="R9480" t="s">
        <v>34</v>
      </c>
      <c r="T9480" t="s">
        <v>89</v>
      </c>
      <c r="V9480" t="s">
        <v>228</v>
      </c>
      <c r="Y9480" t="s">
        <v>36</v>
      </c>
    </row>
    <row r="9481" spans="1:25" x14ac:dyDescent="0.45">
      <c r="A9481" t="s">
        <v>203</v>
      </c>
      <c r="B9481" t="s">
        <v>759</v>
      </c>
      <c r="C9481">
        <v>55211</v>
      </c>
      <c r="D9481">
        <v>1</v>
      </c>
      <c r="F9481">
        <v>2020</v>
      </c>
      <c r="G9481">
        <v>4048</v>
      </c>
      <c r="H9481">
        <v>4003.79</v>
      </c>
      <c r="I9481">
        <v>466656.04</v>
      </c>
      <c r="K9481">
        <v>1.619</v>
      </c>
      <c r="L9481">
        <v>1E-3</v>
      </c>
      <c r="M9481">
        <v>320652.31599999999</v>
      </c>
      <c r="N9481">
        <v>5.8900000000000001E-2</v>
      </c>
      <c r="O9481">
        <v>20.9</v>
      </c>
      <c r="P9481">
        <v>1.3100000000000001E-2</v>
      </c>
      <c r="Q9481">
        <v>5395598.4479999999</v>
      </c>
      <c r="R9481" t="s">
        <v>34</v>
      </c>
      <c r="T9481" t="s">
        <v>89</v>
      </c>
      <c r="V9481" t="s">
        <v>228</v>
      </c>
      <c r="Y9481" t="s">
        <v>36</v>
      </c>
    </row>
    <row r="9482" spans="1:25" x14ac:dyDescent="0.45">
      <c r="A9482" t="s">
        <v>203</v>
      </c>
      <c r="B9482" t="s">
        <v>759</v>
      </c>
      <c r="C9482">
        <v>55211</v>
      </c>
      <c r="D9482">
        <v>1</v>
      </c>
      <c r="F9482">
        <v>2021</v>
      </c>
      <c r="G9482">
        <v>6516</v>
      </c>
      <c r="H9482">
        <v>6460.21</v>
      </c>
      <c r="I9482">
        <v>760882.77</v>
      </c>
      <c r="K9482">
        <v>2.6349999999999998</v>
      </c>
      <c r="L9482">
        <v>1E-3</v>
      </c>
      <c r="M9482">
        <v>522003.84299999999</v>
      </c>
      <c r="N9482">
        <v>5.8900000000000001E-2</v>
      </c>
      <c r="O9482">
        <v>33.466999999999999</v>
      </c>
      <c r="P9482">
        <v>1.18E-2</v>
      </c>
      <c r="Q9482">
        <v>8783697.0449999999</v>
      </c>
      <c r="R9482" t="s">
        <v>34</v>
      </c>
      <c r="T9482" t="s">
        <v>89</v>
      </c>
      <c r="V9482" t="s">
        <v>228</v>
      </c>
      <c r="Y9482" t="s">
        <v>36</v>
      </c>
    </row>
    <row r="9483" spans="1:25" x14ac:dyDescent="0.45">
      <c r="A9483" t="s">
        <v>203</v>
      </c>
      <c r="B9483" t="s">
        <v>759</v>
      </c>
      <c r="C9483">
        <v>55211</v>
      </c>
      <c r="D9483">
        <v>1</v>
      </c>
      <c r="F9483">
        <v>2022</v>
      </c>
      <c r="G9483">
        <v>6412</v>
      </c>
      <c r="H9483">
        <v>6277.68</v>
      </c>
      <c r="I9483">
        <v>753660.86</v>
      </c>
      <c r="K9483">
        <v>2.593</v>
      </c>
      <c r="L9483">
        <v>1E-3</v>
      </c>
      <c r="M9483">
        <v>513557.52299999999</v>
      </c>
      <c r="N9483">
        <v>5.8799999999999998E-2</v>
      </c>
      <c r="O9483">
        <v>39.67</v>
      </c>
      <c r="P9483">
        <v>1.6899999999999998E-2</v>
      </c>
      <c r="Q9483">
        <v>8641572.2740000002</v>
      </c>
      <c r="R9483" t="s">
        <v>34</v>
      </c>
      <c r="T9483" t="s">
        <v>89</v>
      </c>
      <c r="V9483" t="s">
        <v>228</v>
      </c>
      <c r="Y9483" t="s">
        <v>36</v>
      </c>
    </row>
    <row r="9484" spans="1:25" x14ac:dyDescent="0.45">
      <c r="A9484" t="s">
        <v>203</v>
      </c>
      <c r="B9484" t="s">
        <v>759</v>
      </c>
      <c r="C9484">
        <v>55211</v>
      </c>
      <c r="D9484">
        <v>1</v>
      </c>
      <c r="F9484">
        <v>2023</v>
      </c>
      <c r="G9484">
        <v>8010</v>
      </c>
      <c r="H9484">
        <v>7987.24</v>
      </c>
      <c r="I9484">
        <v>1003031.38</v>
      </c>
      <c r="K9484">
        <v>3.3679999999999999</v>
      </c>
      <c r="L9484">
        <v>1E-3</v>
      </c>
      <c r="M9484">
        <v>667211.98199999996</v>
      </c>
      <c r="N9484">
        <v>5.8999999999999997E-2</v>
      </c>
      <c r="O9484">
        <v>36.283999999999999</v>
      </c>
      <c r="P9484">
        <v>7.9000000000000008E-3</v>
      </c>
      <c r="Q9484">
        <v>11227142.176000001</v>
      </c>
      <c r="R9484" t="s">
        <v>34</v>
      </c>
      <c r="T9484" t="s">
        <v>89</v>
      </c>
      <c r="V9484" t="s">
        <v>228</v>
      </c>
      <c r="Y9484" t="s">
        <v>36</v>
      </c>
    </row>
    <row r="9485" spans="1:25" x14ac:dyDescent="0.45">
      <c r="A9485" t="s">
        <v>203</v>
      </c>
      <c r="B9485" t="s">
        <v>759</v>
      </c>
      <c r="C9485">
        <v>55211</v>
      </c>
      <c r="D9485">
        <v>1</v>
      </c>
      <c r="F9485">
        <v>2024</v>
      </c>
      <c r="G9485">
        <v>2986</v>
      </c>
      <c r="H9485">
        <v>2918.25</v>
      </c>
      <c r="I9485">
        <v>361538.28</v>
      </c>
      <c r="K9485">
        <v>1.22</v>
      </c>
      <c r="L9485">
        <v>1E-3</v>
      </c>
      <c r="M9485">
        <v>241729.329</v>
      </c>
      <c r="N9485">
        <v>5.8999999999999997E-2</v>
      </c>
      <c r="O9485">
        <v>18.437999999999999</v>
      </c>
      <c r="P9485">
        <v>2.3199999999999998E-2</v>
      </c>
      <c r="Q9485">
        <v>4067584.1310000001</v>
      </c>
      <c r="R9485" t="s">
        <v>34</v>
      </c>
      <c r="T9485" t="s">
        <v>89</v>
      </c>
      <c r="V9485" t="s">
        <v>228</v>
      </c>
      <c r="Y9485" t="s">
        <v>36</v>
      </c>
    </row>
    <row r="9486" spans="1:25" x14ac:dyDescent="0.45">
      <c r="A9486" t="s">
        <v>203</v>
      </c>
      <c r="B9486" t="s">
        <v>759</v>
      </c>
      <c r="C9486">
        <v>55211</v>
      </c>
      <c r="D9486">
        <v>2</v>
      </c>
      <c r="F9486">
        <v>2009</v>
      </c>
      <c r="G9486">
        <v>4398</v>
      </c>
      <c r="H9486">
        <v>4341.34</v>
      </c>
      <c r="I9486">
        <v>571582.44999999995</v>
      </c>
      <c r="K9486">
        <v>1.9359999999999999</v>
      </c>
      <c r="L9486">
        <v>1E-3</v>
      </c>
      <c r="M9486">
        <v>383484.18099999998</v>
      </c>
      <c r="N9486">
        <v>5.8999999999999997E-2</v>
      </c>
      <c r="O9486">
        <v>25.678000000000001</v>
      </c>
      <c r="P9486">
        <v>1.55E-2</v>
      </c>
      <c r="Q9486">
        <v>6452855.5049999999</v>
      </c>
      <c r="R9486" t="s">
        <v>34</v>
      </c>
      <c r="T9486" t="s">
        <v>89</v>
      </c>
      <c r="V9486" t="s">
        <v>228</v>
      </c>
      <c r="Y9486" t="s">
        <v>35</v>
      </c>
    </row>
    <row r="9487" spans="1:25" x14ac:dyDescent="0.45">
      <c r="A9487" t="s">
        <v>203</v>
      </c>
      <c r="B9487" t="s">
        <v>759</v>
      </c>
      <c r="C9487">
        <v>55211</v>
      </c>
      <c r="D9487">
        <v>2</v>
      </c>
      <c r="F9487">
        <v>2010</v>
      </c>
      <c r="G9487">
        <v>3848</v>
      </c>
      <c r="H9487">
        <v>3808.62</v>
      </c>
      <c r="I9487">
        <v>476411.71</v>
      </c>
      <c r="K9487">
        <v>1.675</v>
      </c>
      <c r="L9487">
        <v>1E-3</v>
      </c>
      <c r="M9487">
        <v>331761.13299999997</v>
      </c>
      <c r="N9487">
        <v>5.8999999999999997E-2</v>
      </c>
      <c r="O9487">
        <v>22.884</v>
      </c>
      <c r="P9487">
        <v>1.66E-2</v>
      </c>
      <c r="Q9487">
        <v>5582504.8150000004</v>
      </c>
      <c r="R9487" t="s">
        <v>34</v>
      </c>
      <c r="T9487" t="s">
        <v>89</v>
      </c>
      <c r="V9487" t="s">
        <v>228</v>
      </c>
      <c r="Y9487" t="s">
        <v>35</v>
      </c>
    </row>
    <row r="9488" spans="1:25" x14ac:dyDescent="0.45">
      <c r="A9488" t="s">
        <v>203</v>
      </c>
      <c r="B9488" t="s">
        <v>759</v>
      </c>
      <c r="C9488">
        <v>55211</v>
      </c>
      <c r="D9488">
        <v>2</v>
      </c>
      <c r="F9488">
        <v>2011</v>
      </c>
      <c r="G9488">
        <v>2711</v>
      </c>
      <c r="H9488">
        <v>2699.62</v>
      </c>
      <c r="I9488">
        <v>362694.17</v>
      </c>
      <c r="K9488">
        <v>1.2370000000000001</v>
      </c>
      <c r="L9488">
        <v>1E-3</v>
      </c>
      <c r="M9488">
        <v>244933.70699999999</v>
      </c>
      <c r="N9488">
        <v>5.8000000000000003E-2</v>
      </c>
      <c r="O9488">
        <v>14.319000000000001</v>
      </c>
      <c r="P9488">
        <v>1.01E-2</v>
      </c>
      <c r="Q9488">
        <v>4121527.3650000002</v>
      </c>
      <c r="R9488" t="s">
        <v>34</v>
      </c>
      <c r="T9488" t="s">
        <v>89</v>
      </c>
      <c r="V9488" t="s">
        <v>228</v>
      </c>
      <c r="Y9488" t="s">
        <v>35</v>
      </c>
    </row>
    <row r="9489" spans="1:25" x14ac:dyDescent="0.45">
      <c r="A9489" t="s">
        <v>203</v>
      </c>
      <c r="B9489" t="s">
        <v>759</v>
      </c>
      <c r="C9489">
        <v>55211</v>
      </c>
      <c r="D9489">
        <v>2</v>
      </c>
      <c r="F9489">
        <v>2012</v>
      </c>
      <c r="G9489">
        <v>5103</v>
      </c>
      <c r="H9489">
        <v>5055.6099999999997</v>
      </c>
      <c r="I9489">
        <v>713890.95</v>
      </c>
      <c r="K9489">
        <v>2.4260000000000002</v>
      </c>
      <c r="L9489">
        <v>1E-3</v>
      </c>
      <c r="M9489">
        <v>480641.54399999999</v>
      </c>
      <c r="N9489">
        <v>5.8999999999999997E-2</v>
      </c>
      <c r="O9489">
        <v>26.882000000000001</v>
      </c>
      <c r="P9489">
        <v>1.23E-2</v>
      </c>
      <c r="Q9489">
        <v>8087710.2589999996</v>
      </c>
      <c r="R9489" t="s">
        <v>34</v>
      </c>
      <c r="T9489" t="s">
        <v>89</v>
      </c>
      <c r="V9489" t="s">
        <v>228</v>
      </c>
      <c r="Y9489" t="s">
        <v>35</v>
      </c>
    </row>
    <row r="9490" spans="1:25" x14ac:dyDescent="0.45">
      <c r="A9490" t="s">
        <v>203</v>
      </c>
      <c r="B9490" t="s">
        <v>759</v>
      </c>
      <c r="C9490">
        <v>55211</v>
      </c>
      <c r="D9490">
        <v>2</v>
      </c>
      <c r="F9490">
        <v>2013</v>
      </c>
      <c r="G9490">
        <v>4558</v>
      </c>
      <c r="H9490">
        <v>4509.92</v>
      </c>
      <c r="I9490">
        <v>616800.68999999994</v>
      </c>
      <c r="K9490">
        <v>2.1230000000000002</v>
      </c>
      <c r="L9490">
        <v>1E-3</v>
      </c>
      <c r="M9490">
        <v>420533.95299999998</v>
      </c>
      <c r="N9490">
        <v>5.8999999999999997E-2</v>
      </c>
      <c r="O9490">
        <v>26.33</v>
      </c>
      <c r="P9490">
        <v>1.3599999999999999E-2</v>
      </c>
      <c r="Q9490">
        <v>7076323.1229999997</v>
      </c>
      <c r="R9490" t="s">
        <v>34</v>
      </c>
      <c r="T9490" t="s">
        <v>89</v>
      </c>
      <c r="V9490" t="s">
        <v>228</v>
      </c>
      <c r="Y9490" t="s">
        <v>35</v>
      </c>
    </row>
    <row r="9491" spans="1:25" x14ac:dyDescent="0.45">
      <c r="A9491" t="s">
        <v>203</v>
      </c>
      <c r="B9491" t="s">
        <v>759</v>
      </c>
      <c r="C9491">
        <v>55211</v>
      </c>
      <c r="D9491">
        <v>2</v>
      </c>
      <c r="F9491">
        <v>2014</v>
      </c>
      <c r="G9491">
        <v>5316</v>
      </c>
      <c r="H9491">
        <v>5268.15</v>
      </c>
      <c r="I9491">
        <v>739470.35</v>
      </c>
      <c r="K9491">
        <v>2.5219999999999998</v>
      </c>
      <c r="L9491">
        <v>1E-3</v>
      </c>
      <c r="M9491">
        <v>499541.70899999997</v>
      </c>
      <c r="N9491">
        <v>5.8999999999999997E-2</v>
      </c>
      <c r="O9491">
        <v>34.036999999999999</v>
      </c>
      <c r="P9491">
        <v>1.49E-2</v>
      </c>
      <c r="Q9491">
        <v>8405819.1730000004</v>
      </c>
      <c r="R9491" t="s">
        <v>34</v>
      </c>
      <c r="T9491" t="s">
        <v>89</v>
      </c>
      <c r="V9491" t="s">
        <v>228</v>
      </c>
      <c r="Y9491" t="s">
        <v>35</v>
      </c>
    </row>
    <row r="9492" spans="1:25" x14ac:dyDescent="0.45">
      <c r="A9492" t="s">
        <v>203</v>
      </c>
      <c r="B9492" t="s">
        <v>759</v>
      </c>
      <c r="C9492">
        <v>55211</v>
      </c>
      <c r="D9492">
        <v>2</v>
      </c>
      <c r="F9492">
        <v>2015</v>
      </c>
      <c r="G9492">
        <v>5649</v>
      </c>
      <c r="H9492">
        <v>5626.48</v>
      </c>
      <c r="I9492">
        <v>801531.46</v>
      </c>
      <c r="K9492">
        <v>2.758</v>
      </c>
      <c r="L9492">
        <v>1E-3</v>
      </c>
      <c r="M9492">
        <v>546292.99</v>
      </c>
      <c r="N9492">
        <v>5.8999999999999997E-2</v>
      </c>
      <c r="O9492">
        <v>32.292999999999999</v>
      </c>
      <c r="P9492">
        <v>1.01E-2</v>
      </c>
      <c r="Q9492">
        <v>9192400.2039999999</v>
      </c>
      <c r="R9492" t="s">
        <v>34</v>
      </c>
      <c r="T9492" t="s">
        <v>89</v>
      </c>
      <c r="V9492" t="s">
        <v>228</v>
      </c>
      <c r="Y9492" t="s">
        <v>36</v>
      </c>
    </row>
    <row r="9493" spans="1:25" x14ac:dyDescent="0.45">
      <c r="A9493" t="s">
        <v>203</v>
      </c>
      <c r="B9493" t="s">
        <v>759</v>
      </c>
      <c r="C9493">
        <v>55211</v>
      </c>
      <c r="D9493">
        <v>2</v>
      </c>
      <c r="F9493">
        <v>2016</v>
      </c>
      <c r="G9493">
        <v>5034</v>
      </c>
      <c r="H9493">
        <v>4995.55</v>
      </c>
      <c r="I9493">
        <v>691719.66</v>
      </c>
      <c r="K9493">
        <v>2.181</v>
      </c>
      <c r="L9493">
        <v>1E-3</v>
      </c>
      <c r="M9493">
        <v>431991.51799999998</v>
      </c>
      <c r="N9493">
        <v>5.8999999999999997E-2</v>
      </c>
      <c r="O9493">
        <v>28.119</v>
      </c>
      <c r="P9493">
        <v>1.2500000000000001E-2</v>
      </c>
      <c r="Q9493">
        <v>7269146.5199999996</v>
      </c>
      <c r="R9493" t="s">
        <v>34</v>
      </c>
      <c r="T9493" t="s">
        <v>89</v>
      </c>
      <c r="V9493" t="s">
        <v>228</v>
      </c>
      <c r="Y9493" t="s">
        <v>36</v>
      </c>
    </row>
    <row r="9494" spans="1:25" x14ac:dyDescent="0.45">
      <c r="A9494" t="s">
        <v>203</v>
      </c>
      <c r="B9494" t="s">
        <v>759</v>
      </c>
      <c r="C9494">
        <v>55211</v>
      </c>
      <c r="D9494">
        <v>2</v>
      </c>
      <c r="F9494">
        <v>2017</v>
      </c>
      <c r="G9494">
        <v>5152</v>
      </c>
      <c r="H9494">
        <v>4959.21</v>
      </c>
      <c r="I9494">
        <v>686735.48</v>
      </c>
      <c r="K9494">
        <v>2.1309999999999998</v>
      </c>
      <c r="L9494">
        <v>1E-3</v>
      </c>
      <c r="M9494">
        <v>422198.98200000002</v>
      </c>
      <c r="N9494">
        <v>5.8999999999999997E-2</v>
      </c>
      <c r="O9494">
        <v>40.951999999999998</v>
      </c>
      <c r="P9494">
        <v>3.7199999999999997E-2</v>
      </c>
      <c r="Q9494">
        <v>7104280.8540000003</v>
      </c>
      <c r="R9494" t="s">
        <v>34</v>
      </c>
      <c r="T9494" t="s">
        <v>89</v>
      </c>
      <c r="V9494" t="s">
        <v>228</v>
      </c>
      <c r="Y9494" t="s">
        <v>36</v>
      </c>
    </row>
    <row r="9495" spans="1:25" x14ac:dyDescent="0.45">
      <c r="A9495" t="s">
        <v>203</v>
      </c>
      <c r="B9495" t="s">
        <v>759</v>
      </c>
      <c r="C9495">
        <v>55211</v>
      </c>
      <c r="D9495">
        <v>2</v>
      </c>
      <c r="F9495">
        <v>2018</v>
      </c>
      <c r="G9495">
        <v>6161</v>
      </c>
      <c r="H9495">
        <v>5950.51</v>
      </c>
      <c r="I9495">
        <v>783668.09</v>
      </c>
      <c r="K9495">
        <v>2.472</v>
      </c>
      <c r="L9495">
        <v>1E-3</v>
      </c>
      <c r="M9495">
        <v>489574.98499999999</v>
      </c>
      <c r="N9495">
        <v>5.8999999999999997E-2</v>
      </c>
      <c r="O9495">
        <v>48.581000000000003</v>
      </c>
      <c r="P9495">
        <v>3.3799999999999997E-2</v>
      </c>
      <c r="Q9495">
        <v>8238126.6370000001</v>
      </c>
      <c r="R9495" t="s">
        <v>34</v>
      </c>
      <c r="T9495" t="s">
        <v>89</v>
      </c>
      <c r="V9495" t="s">
        <v>228</v>
      </c>
      <c r="Y9495" t="s">
        <v>36</v>
      </c>
    </row>
    <row r="9496" spans="1:25" x14ac:dyDescent="0.45">
      <c r="A9496" t="s">
        <v>203</v>
      </c>
      <c r="B9496" t="s">
        <v>759</v>
      </c>
      <c r="C9496">
        <v>55211</v>
      </c>
      <c r="D9496">
        <v>2</v>
      </c>
      <c r="F9496">
        <v>2019</v>
      </c>
      <c r="G9496">
        <v>4942</v>
      </c>
      <c r="H9496">
        <v>4663.8999999999996</v>
      </c>
      <c r="I9496">
        <v>567735.59</v>
      </c>
      <c r="K9496">
        <v>1.8380000000000001</v>
      </c>
      <c r="L9496">
        <v>1E-3</v>
      </c>
      <c r="M9496">
        <v>363994.842</v>
      </c>
      <c r="N9496">
        <v>5.8900000000000001E-2</v>
      </c>
      <c r="O9496">
        <v>48.902000000000001</v>
      </c>
      <c r="P9496">
        <v>4.8099999999999997E-2</v>
      </c>
      <c r="Q9496">
        <v>6124835.5080000004</v>
      </c>
      <c r="R9496" t="s">
        <v>34</v>
      </c>
      <c r="T9496" t="s">
        <v>89</v>
      </c>
      <c r="V9496" t="s">
        <v>228</v>
      </c>
      <c r="Y9496" t="s">
        <v>36</v>
      </c>
    </row>
    <row r="9497" spans="1:25" x14ac:dyDescent="0.45">
      <c r="A9497" t="s">
        <v>203</v>
      </c>
      <c r="B9497" t="s">
        <v>759</v>
      </c>
      <c r="C9497">
        <v>55211</v>
      </c>
      <c r="D9497">
        <v>2</v>
      </c>
      <c r="F9497">
        <v>2020</v>
      </c>
      <c r="G9497">
        <v>4210</v>
      </c>
      <c r="H9497">
        <v>4082.78</v>
      </c>
      <c r="I9497">
        <v>501407.39</v>
      </c>
      <c r="K9497">
        <v>1.659</v>
      </c>
      <c r="L9497">
        <v>1E-3</v>
      </c>
      <c r="M9497">
        <v>328628.054</v>
      </c>
      <c r="N9497">
        <v>5.8900000000000001E-2</v>
      </c>
      <c r="O9497">
        <v>28.646000000000001</v>
      </c>
      <c r="P9497">
        <v>2.6200000000000001E-2</v>
      </c>
      <c r="Q9497">
        <v>5529798.7479999997</v>
      </c>
      <c r="R9497" t="s">
        <v>34</v>
      </c>
      <c r="T9497" t="s">
        <v>89</v>
      </c>
      <c r="V9497" t="s">
        <v>228</v>
      </c>
      <c r="Y9497" t="s">
        <v>36</v>
      </c>
    </row>
    <row r="9498" spans="1:25" x14ac:dyDescent="0.45">
      <c r="A9498" t="s">
        <v>203</v>
      </c>
      <c r="B9498" t="s">
        <v>759</v>
      </c>
      <c r="C9498">
        <v>55211</v>
      </c>
      <c r="D9498">
        <v>2</v>
      </c>
      <c r="F9498">
        <v>2021</v>
      </c>
      <c r="G9498">
        <v>6506</v>
      </c>
      <c r="H9498">
        <v>6440.32</v>
      </c>
      <c r="I9498">
        <v>800386.97</v>
      </c>
      <c r="K9498">
        <v>2.641</v>
      </c>
      <c r="L9498">
        <v>1E-3</v>
      </c>
      <c r="M9498">
        <v>523131.63699999999</v>
      </c>
      <c r="N9498">
        <v>5.8999999999999997E-2</v>
      </c>
      <c r="O9498">
        <v>35.146999999999998</v>
      </c>
      <c r="P9498">
        <v>1.3599999999999999E-2</v>
      </c>
      <c r="Q9498">
        <v>8802784.3239999991</v>
      </c>
      <c r="R9498" t="s">
        <v>34</v>
      </c>
      <c r="T9498" t="s">
        <v>89</v>
      </c>
      <c r="V9498" t="s">
        <v>228</v>
      </c>
      <c r="Y9498" t="s">
        <v>36</v>
      </c>
    </row>
    <row r="9499" spans="1:25" x14ac:dyDescent="0.45">
      <c r="A9499" t="s">
        <v>203</v>
      </c>
      <c r="B9499" t="s">
        <v>759</v>
      </c>
      <c r="C9499">
        <v>55211</v>
      </c>
      <c r="D9499">
        <v>2</v>
      </c>
      <c r="F9499">
        <v>2022</v>
      </c>
      <c r="G9499">
        <v>6626</v>
      </c>
      <c r="H9499">
        <v>6497.16</v>
      </c>
      <c r="I9499">
        <v>799178.02</v>
      </c>
      <c r="K9499">
        <v>2.66</v>
      </c>
      <c r="L9499">
        <v>1E-3</v>
      </c>
      <c r="M9499">
        <v>526956.70499999996</v>
      </c>
      <c r="N9499">
        <v>5.8799999999999998E-2</v>
      </c>
      <c r="O9499">
        <v>39.729999999999997</v>
      </c>
      <c r="P9499">
        <v>1.72E-2</v>
      </c>
      <c r="Q9499">
        <v>8867087.5309999995</v>
      </c>
      <c r="R9499" t="s">
        <v>34</v>
      </c>
      <c r="T9499" t="s">
        <v>89</v>
      </c>
      <c r="V9499" t="s">
        <v>228</v>
      </c>
      <c r="Y9499" t="s">
        <v>36</v>
      </c>
    </row>
    <row r="9500" spans="1:25" x14ac:dyDescent="0.45">
      <c r="A9500" t="s">
        <v>203</v>
      </c>
      <c r="B9500" t="s">
        <v>759</v>
      </c>
      <c r="C9500">
        <v>55211</v>
      </c>
      <c r="D9500">
        <v>2</v>
      </c>
      <c r="F9500">
        <v>2023</v>
      </c>
      <c r="G9500">
        <v>8001</v>
      </c>
      <c r="H9500">
        <v>7970.7</v>
      </c>
      <c r="I9500">
        <v>1002130.55</v>
      </c>
      <c r="K9500">
        <v>3.399</v>
      </c>
      <c r="L9500">
        <v>1E-3</v>
      </c>
      <c r="M9500">
        <v>673262.84400000004</v>
      </c>
      <c r="N9500">
        <v>5.8999999999999997E-2</v>
      </c>
      <c r="O9500">
        <v>38.482999999999997</v>
      </c>
      <c r="P9500">
        <v>9.1000000000000004E-3</v>
      </c>
      <c r="Q9500">
        <v>11328903.174000001</v>
      </c>
      <c r="R9500" t="s">
        <v>34</v>
      </c>
      <c r="T9500" t="s">
        <v>89</v>
      </c>
      <c r="V9500" t="s">
        <v>228</v>
      </c>
      <c r="Y9500" t="s">
        <v>36</v>
      </c>
    </row>
    <row r="9501" spans="1:25" x14ac:dyDescent="0.45">
      <c r="A9501" t="s">
        <v>203</v>
      </c>
      <c r="B9501" t="s">
        <v>759</v>
      </c>
      <c r="C9501">
        <v>55211</v>
      </c>
      <c r="D9501">
        <v>2</v>
      </c>
      <c r="F9501">
        <v>2024</v>
      </c>
      <c r="G9501">
        <v>3031</v>
      </c>
      <c r="H9501">
        <v>2961.45</v>
      </c>
      <c r="I9501">
        <v>361110.61</v>
      </c>
      <c r="K9501">
        <v>1.2250000000000001</v>
      </c>
      <c r="L9501">
        <v>1E-3</v>
      </c>
      <c r="M9501">
        <v>242577.34599999999</v>
      </c>
      <c r="N9501">
        <v>5.8900000000000001E-2</v>
      </c>
      <c r="O9501">
        <v>20.478999999999999</v>
      </c>
      <c r="P9501">
        <v>2.4899999999999999E-2</v>
      </c>
      <c r="Q9501">
        <v>4081847.713</v>
      </c>
      <c r="R9501" t="s">
        <v>34</v>
      </c>
      <c r="T9501" t="s">
        <v>89</v>
      </c>
      <c r="V9501" t="s">
        <v>228</v>
      </c>
      <c r="Y9501" t="s">
        <v>36</v>
      </c>
    </row>
    <row r="9502" spans="1:25" x14ac:dyDescent="0.45">
      <c r="A9502" t="s">
        <v>203</v>
      </c>
      <c r="B9502" t="s">
        <v>760</v>
      </c>
      <c r="C9502">
        <v>55212</v>
      </c>
      <c r="D9502">
        <v>1</v>
      </c>
      <c r="F9502">
        <v>2009</v>
      </c>
      <c r="G9502">
        <v>4017</v>
      </c>
      <c r="H9502">
        <v>3928.12</v>
      </c>
      <c r="I9502">
        <v>522696.27</v>
      </c>
      <c r="K9502">
        <v>1.732</v>
      </c>
      <c r="L9502">
        <v>1E-3</v>
      </c>
      <c r="M9502">
        <v>343564.41800000001</v>
      </c>
      <c r="N9502">
        <v>5.8999999999999997E-2</v>
      </c>
      <c r="O9502">
        <v>27.113</v>
      </c>
      <c r="P9502">
        <v>2.1299999999999999E-2</v>
      </c>
      <c r="Q9502">
        <v>5781072.8499999996</v>
      </c>
      <c r="R9502" t="s">
        <v>34</v>
      </c>
      <c r="T9502" t="s">
        <v>89</v>
      </c>
      <c r="V9502" t="s">
        <v>228</v>
      </c>
      <c r="Y9502" t="s">
        <v>35</v>
      </c>
    </row>
    <row r="9503" spans="1:25" x14ac:dyDescent="0.45">
      <c r="A9503" t="s">
        <v>203</v>
      </c>
      <c r="B9503" t="s">
        <v>760</v>
      </c>
      <c r="C9503">
        <v>55212</v>
      </c>
      <c r="D9503">
        <v>1</v>
      </c>
      <c r="F9503">
        <v>2010</v>
      </c>
      <c r="G9503">
        <v>4511</v>
      </c>
      <c r="H9503">
        <v>4457.3999999999996</v>
      </c>
      <c r="I9503">
        <v>592622.43999999994</v>
      </c>
      <c r="K9503">
        <v>1.9670000000000001</v>
      </c>
      <c r="L9503">
        <v>1E-3</v>
      </c>
      <c r="M9503">
        <v>389719.8</v>
      </c>
      <c r="N9503">
        <v>5.8999999999999997E-2</v>
      </c>
      <c r="O9503">
        <v>30.324999999999999</v>
      </c>
      <c r="P9503">
        <v>1.8200000000000001E-2</v>
      </c>
      <c r="Q9503">
        <v>6557853.9340000004</v>
      </c>
      <c r="R9503" t="s">
        <v>34</v>
      </c>
      <c r="T9503" t="s">
        <v>89</v>
      </c>
      <c r="V9503" t="s">
        <v>228</v>
      </c>
      <c r="Y9503" t="s">
        <v>35</v>
      </c>
    </row>
    <row r="9504" spans="1:25" x14ac:dyDescent="0.45">
      <c r="A9504" t="s">
        <v>203</v>
      </c>
      <c r="B9504" t="s">
        <v>760</v>
      </c>
      <c r="C9504">
        <v>55212</v>
      </c>
      <c r="D9504">
        <v>1</v>
      </c>
      <c r="F9504">
        <v>2011</v>
      </c>
      <c r="G9504">
        <v>5416</v>
      </c>
      <c r="H9504">
        <v>5384.64</v>
      </c>
      <c r="I9504">
        <v>764905.44</v>
      </c>
      <c r="K9504">
        <v>2.431</v>
      </c>
      <c r="L9504">
        <v>1E-3</v>
      </c>
      <c r="M9504">
        <v>481543.027</v>
      </c>
      <c r="N9504">
        <v>5.8999999999999997E-2</v>
      </c>
      <c r="O9504">
        <v>29.882000000000001</v>
      </c>
      <c r="P9504">
        <v>1.1599999999999999E-2</v>
      </c>
      <c r="Q9504">
        <v>8102999.2740000002</v>
      </c>
      <c r="R9504" t="s">
        <v>34</v>
      </c>
      <c r="T9504" t="s">
        <v>89</v>
      </c>
      <c r="V9504" t="s">
        <v>228</v>
      </c>
      <c r="Y9504" t="s">
        <v>35</v>
      </c>
    </row>
    <row r="9505" spans="1:25" x14ac:dyDescent="0.45">
      <c r="A9505" t="s">
        <v>203</v>
      </c>
      <c r="B9505" t="s">
        <v>760</v>
      </c>
      <c r="C9505">
        <v>55212</v>
      </c>
      <c r="D9505">
        <v>1</v>
      </c>
      <c r="F9505">
        <v>2012</v>
      </c>
      <c r="G9505">
        <v>5050</v>
      </c>
      <c r="H9505">
        <v>5022.8599999999997</v>
      </c>
      <c r="I9505">
        <v>697495.75</v>
      </c>
      <c r="K9505">
        <v>2.2370000000000001</v>
      </c>
      <c r="L9505">
        <v>1E-3</v>
      </c>
      <c r="M9505">
        <v>443081.07</v>
      </c>
      <c r="N9505">
        <v>5.8999999999999997E-2</v>
      </c>
      <c r="O9505">
        <v>24.95</v>
      </c>
      <c r="P9505">
        <v>9.7000000000000003E-3</v>
      </c>
      <c r="Q9505">
        <v>7455652.0470000003</v>
      </c>
      <c r="R9505" t="s">
        <v>34</v>
      </c>
      <c r="T9505" t="s">
        <v>89</v>
      </c>
      <c r="V9505" t="s">
        <v>228</v>
      </c>
      <c r="Y9505" t="s">
        <v>35</v>
      </c>
    </row>
    <row r="9506" spans="1:25" x14ac:dyDescent="0.45">
      <c r="A9506" t="s">
        <v>203</v>
      </c>
      <c r="B9506" t="s">
        <v>760</v>
      </c>
      <c r="C9506">
        <v>55212</v>
      </c>
      <c r="D9506">
        <v>1</v>
      </c>
      <c r="F9506">
        <v>2013</v>
      </c>
      <c r="G9506">
        <v>4188</v>
      </c>
      <c r="H9506">
        <v>4156.3999999999996</v>
      </c>
      <c r="I9506">
        <v>569720.97</v>
      </c>
      <c r="K9506">
        <v>1.8129999999999999</v>
      </c>
      <c r="L9506">
        <v>1E-3</v>
      </c>
      <c r="M9506">
        <v>359174.065</v>
      </c>
      <c r="N9506">
        <v>5.8999999999999997E-2</v>
      </c>
      <c r="O9506">
        <v>23.23</v>
      </c>
      <c r="P9506">
        <v>1.26E-2</v>
      </c>
      <c r="Q9506">
        <v>6043798.9210000001</v>
      </c>
      <c r="R9506" t="s">
        <v>34</v>
      </c>
      <c r="T9506" t="s">
        <v>89</v>
      </c>
      <c r="V9506" t="s">
        <v>228</v>
      </c>
      <c r="Y9506" t="s">
        <v>35</v>
      </c>
    </row>
    <row r="9507" spans="1:25" x14ac:dyDescent="0.45">
      <c r="A9507" t="s">
        <v>203</v>
      </c>
      <c r="B9507" t="s">
        <v>760</v>
      </c>
      <c r="C9507">
        <v>55212</v>
      </c>
      <c r="D9507">
        <v>1</v>
      </c>
      <c r="F9507">
        <v>2014</v>
      </c>
      <c r="G9507">
        <v>5394</v>
      </c>
      <c r="H9507">
        <v>5356.17</v>
      </c>
      <c r="I9507">
        <v>743387.05</v>
      </c>
      <c r="K9507">
        <v>2.3519999999999999</v>
      </c>
      <c r="L9507">
        <v>1E-3</v>
      </c>
      <c r="M9507">
        <v>465979.18</v>
      </c>
      <c r="N9507">
        <v>5.8999999999999997E-2</v>
      </c>
      <c r="O9507">
        <v>30.042999999999999</v>
      </c>
      <c r="P9507">
        <v>1.1299999999999999E-2</v>
      </c>
      <c r="Q9507">
        <v>7840996.9709999999</v>
      </c>
      <c r="R9507" t="s">
        <v>34</v>
      </c>
      <c r="T9507" t="s">
        <v>89</v>
      </c>
      <c r="V9507" t="s">
        <v>228</v>
      </c>
      <c r="Y9507" t="s">
        <v>35</v>
      </c>
    </row>
    <row r="9508" spans="1:25" x14ac:dyDescent="0.45">
      <c r="A9508" t="s">
        <v>203</v>
      </c>
      <c r="B9508" t="s">
        <v>760</v>
      </c>
      <c r="C9508">
        <v>55212</v>
      </c>
      <c r="D9508">
        <v>1</v>
      </c>
      <c r="F9508">
        <v>2015</v>
      </c>
      <c r="G9508">
        <v>5444</v>
      </c>
      <c r="H9508">
        <v>5402.75</v>
      </c>
      <c r="I9508">
        <v>756471.74</v>
      </c>
      <c r="K9508">
        <v>2.3860000000000001</v>
      </c>
      <c r="L9508">
        <v>1E-3</v>
      </c>
      <c r="M9508">
        <v>472657.96799999999</v>
      </c>
      <c r="N9508">
        <v>5.8999999999999997E-2</v>
      </c>
      <c r="O9508">
        <v>31.457999999999998</v>
      </c>
      <c r="P9508">
        <v>1.32E-2</v>
      </c>
      <c r="Q9508">
        <v>7953319.8789999997</v>
      </c>
      <c r="R9508" t="s">
        <v>34</v>
      </c>
      <c r="T9508" t="s">
        <v>89</v>
      </c>
      <c r="V9508" t="s">
        <v>228</v>
      </c>
      <c r="Y9508" t="s">
        <v>36</v>
      </c>
    </row>
    <row r="9509" spans="1:25" x14ac:dyDescent="0.45">
      <c r="A9509" t="s">
        <v>203</v>
      </c>
      <c r="B9509" t="s">
        <v>760</v>
      </c>
      <c r="C9509">
        <v>55212</v>
      </c>
      <c r="D9509">
        <v>1</v>
      </c>
      <c r="F9509">
        <v>2016</v>
      </c>
      <c r="G9509">
        <v>3718</v>
      </c>
      <c r="H9509">
        <v>3701.83</v>
      </c>
      <c r="I9509">
        <v>511604.76</v>
      </c>
      <c r="K9509">
        <v>1.633</v>
      </c>
      <c r="L9509">
        <v>1E-3</v>
      </c>
      <c r="M9509">
        <v>323514.03700000001</v>
      </c>
      <c r="N9509">
        <v>5.8999999999999997E-2</v>
      </c>
      <c r="O9509">
        <v>20.067</v>
      </c>
      <c r="P9509">
        <v>1.03E-2</v>
      </c>
      <c r="Q9509">
        <v>5443787.6050000004</v>
      </c>
      <c r="R9509" t="s">
        <v>34</v>
      </c>
      <c r="T9509" t="s">
        <v>89</v>
      </c>
      <c r="V9509" t="s">
        <v>228</v>
      </c>
      <c r="Y9509" t="s">
        <v>36</v>
      </c>
    </row>
    <row r="9510" spans="1:25" x14ac:dyDescent="0.45">
      <c r="A9510" t="s">
        <v>203</v>
      </c>
      <c r="B9510" t="s">
        <v>760</v>
      </c>
      <c r="C9510">
        <v>55212</v>
      </c>
      <c r="D9510">
        <v>1</v>
      </c>
      <c r="F9510">
        <v>2017</v>
      </c>
      <c r="G9510">
        <v>5343</v>
      </c>
      <c r="H9510">
        <v>5107.24</v>
      </c>
      <c r="I9510">
        <v>691799.23</v>
      </c>
      <c r="K9510">
        <v>2.2320000000000002</v>
      </c>
      <c r="L9510">
        <v>1E-3</v>
      </c>
      <c r="M9510">
        <v>442108.25300000003</v>
      </c>
      <c r="N9510">
        <v>5.8999999999999997E-2</v>
      </c>
      <c r="O9510">
        <v>42.372999999999998</v>
      </c>
      <c r="P9510">
        <v>3.1699999999999999E-2</v>
      </c>
      <c r="Q9510">
        <v>7439400.0659999996</v>
      </c>
      <c r="R9510" t="s">
        <v>34</v>
      </c>
      <c r="T9510" t="s">
        <v>89</v>
      </c>
      <c r="V9510" t="s">
        <v>228</v>
      </c>
      <c r="Y9510" t="s">
        <v>36</v>
      </c>
    </row>
    <row r="9511" spans="1:25" x14ac:dyDescent="0.45">
      <c r="A9511" t="s">
        <v>203</v>
      </c>
      <c r="B9511" t="s">
        <v>760</v>
      </c>
      <c r="C9511">
        <v>55212</v>
      </c>
      <c r="D9511">
        <v>1</v>
      </c>
      <c r="F9511">
        <v>2018</v>
      </c>
      <c r="G9511">
        <v>5586</v>
      </c>
      <c r="H9511">
        <v>5322.17</v>
      </c>
      <c r="I9511">
        <v>699338.01</v>
      </c>
      <c r="K9511">
        <v>2.2530000000000001</v>
      </c>
      <c r="L9511">
        <v>1E-3</v>
      </c>
      <c r="M9511">
        <v>446339.58100000001</v>
      </c>
      <c r="N9511">
        <v>5.8999999999999997E-2</v>
      </c>
      <c r="O9511">
        <v>43.603000000000002</v>
      </c>
      <c r="P9511">
        <v>3.5400000000000001E-2</v>
      </c>
      <c r="Q9511">
        <v>7510496.6529999999</v>
      </c>
      <c r="R9511" t="s">
        <v>34</v>
      </c>
      <c r="T9511" t="s">
        <v>89</v>
      </c>
      <c r="V9511" t="s">
        <v>228</v>
      </c>
      <c r="Y9511" t="s">
        <v>36</v>
      </c>
    </row>
    <row r="9512" spans="1:25" x14ac:dyDescent="0.45">
      <c r="A9512" t="s">
        <v>203</v>
      </c>
      <c r="B9512" t="s">
        <v>760</v>
      </c>
      <c r="C9512">
        <v>55212</v>
      </c>
      <c r="D9512">
        <v>1</v>
      </c>
      <c r="F9512">
        <v>2019</v>
      </c>
      <c r="G9512">
        <v>4662</v>
      </c>
      <c r="H9512">
        <v>4328.1000000000004</v>
      </c>
      <c r="I9512">
        <v>530382.19999999995</v>
      </c>
      <c r="K9512">
        <v>1.8029999999999999</v>
      </c>
      <c r="L9512">
        <v>1E-3</v>
      </c>
      <c r="M9512">
        <v>357068.29399999999</v>
      </c>
      <c r="N9512">
        <v>5.8999999999999997E-2</v>
      </c>
      <c r="O9512">
        <v>42.262999999999998</v>
      </c>
      <c r="P9512">
        <v>4.8599999999999997E-2</v>
      </c>
      <c r="Q9512">
        <v>6008342.9850000003</v>
      </c>
      <c r="R9512" t="s">
        <v>34</v>
      </c>
      <c r="T9512" t="s">
        <v>89</v>
      </c>
      <c r="V9512" t="s">
        <v>228</v>
      </c>
      <c r="Y9512" t="s">
        <v>36</v>
      </c>
    </row>
    <row r="9513" spans="1:25" x14ac:dyDescent="0.45">
      <c r="A9513" t="s">
        <v>203</v>
      </c>
      <c r="B9513" t="s">
        <v>760</v>
      </c>
      <c r="C9513">
        <v>55212</v>
      </c>
      <c r="D9513">
        <v>1</v>
      </c>
      <c r="F9513">
        <v>2020</v>
      </c>
      <c r="G9513">
        <v>4060</v>
      </c>
      <c r="H9513">
        <v>3978.48</v>
      </c>
      <c r="I9513">
        <v>482963.85</v>
      </c>
      <c r="K9513">
        <v>1.6240000000000001</v>
      </c>
      <c r="L9513">
        <v>1E-3</v>
      </c>
      <c r="M9513">
        <v>321726.61099999998</v>
      </c>
      <c r="N9513">
        <v>5.8999999999999997E-2</v>
      </c>
      <c r="O9513">
        <v>23.695</v>
      </c>
      <c r="P9513">
        <v>1.6799999999999999E-2</v>
      </c>
      <c r="Q9513">
        <v>5413721.2699999996</v>
      </c>
      <c r="R9513" t="s">
        <v>34</v>
      </c>
      <c r="T9513" t="s">
        <v>89</v>
      </c>
      <c r="V9513" t="s">
        <v>228</v>
      </c>
      <c r="Y9513" t="s">
        <v>36</v>
      </c>
    </row>
    <row r="9514" spans="1:25" x14ac:dyDescent="0.45">
      <c r="A9514" t="s">
        <v>203</v>
      </c>
      <c r="B9514" t="s">
        <v>760</v>
      </c>
      <c r="C9514">
        <v>55212</v>
      </c>
      <c r="D9514">
        <v>1</v>
      </c>
      <c r="F9514">
        <v>2021</v>
      </c>
      <c r="G9514">
        <v>5968</v>
      </c>
      <c r="H9514">
        <v>5906.04</v>
      </c>
      <c r="I9514">
        <v>707790.09</v>
      </c>
      <c r="K9514">
        <v>2.3969999999999998</v>
      </c>
      <c r="L9514">
        <v>1E-3</v>
      </c>
      <c r="M9514">
        <v>474849.40500000003</v>
      </c>
      <c r="N9514">
        <v>5.8999999999999997E-2</v>
      </c>
      <c r="O9514">
        <v>32.831000000000003</v>
      </c>
      <c r="P9514">
        <v>1.4500000000000001E-2</v>
      </c>
      <c r="Q9514">
        <v>7990234.0630000001</v>
      </c>
      <c r="R9514" t="s">
        <v>34</v>
      </c>
      <c r="T9514" t="s">
        <v>89</v>
      </c>
      <c r="V9514" t="s">
        <v>228</v>
      </c>
      <c r="Y9514" t="s">
        <v>36</v>
      </c>
    </row>
    <row r="9515" spans="1:25" x14ac:dyDescent="0.45">
      <c r="A9515" t="s">
        <v>203</v>
      </c>
      <c r="B9515" t="s">
        <v>760</v>
      </c>
      <c r="C9515">
        <v>55212</v>
      </c>
      <c r="D9515">
        <v>1</v>
      </c>
      <c r="F9515">
        <v>2022</v>
      </c>
      <c r="G9515">
        <v>7024</v>
      </c>
      <c r="H9515">
        <v>6906.21</v>
      </c>
      <c r="I9515">
        <v>862629.73</v>
      </c>
      <c r="K9515">
        <v>2.8559999999999999</v>
      </c>
      <c r="L9515">
        <v>1E-3</v>
      </c>
      <c r="M9515">
        <v>565685.902</v>
      </c>
      <c r="N9515">
        <v>5.8999999999999997E-2</v>
      </c>
      <c r="O9515">
        <v>38.906999999999996</v>
      </c>
      <c r="P9515">
        <v>1.35E-2</v>
      </c>
      <c r="Q9515">
        <v>9518765.3690000009</v>
      </c>
      <c r="R9515" t="s">
        <v>34</v>
      </c>
      <c r="T9515" t="s">
        <v>89</v>
      </c>
      <c r="V9515" t="s">
        <v>228</v>
      </c>
      <c r="Y9515" t="s">
        <v>36</v>
      </c>
    </row>
    <row r="9516" spans="1:25" x14ac:dyDescent="0.45">
      <c r="A9516" t="s">
        <v>203</v>
      </c>
      <c r="B9516" t="s">
        <v>760</v>
      </c>
      <c r="C9516">
        <v>55212</v>
      </c>
      <c r="D9516">
        <v>1</v>
      </c>
      <c r="F9516">
        <v>2023</v>
      </c>
      <c r="G9516">
        <v>7182</v>
      </c>
      <c r="H9516">
        <v>7147.37</v>
      </c>
      <c r="I9516">
        <v>900721.58</v>
      </c>
      <c r="K9516">
        <v>2.9020000000000001</v>
      </c>
      <c r="L9516">
        <v>1E-3</v>
      </c>
      <c r="M9516">
        <v>574869.39599999995</v>
      </c>
      <c r="N9516">
        <v>5.8999999999999997E-2</v>
      </c>
      <c r="O9516">
        <v>33.518999999999998</v>
      </c>
      <c r="P9516">
        <v>9.4999999999999998E-3</v>
      </c>
      <c r="Q9516">
        <v>9673435.2919999994</v>
      </c>
      <c r="R9516" t="s">
        <v>34</v>
      </c>
      <c r="T9516" t="s">
        <v>89</v>
      </c>
      <c r="V9516" t="s">
        <v>228</v>
      </c>
      <c r="Y9516" t="s">
        <v>36</v>
      </c>
    </row>
    <row r="9517" spans="1:25" x14ac:dyDescent="0.45">
      <c r="A9517" t="s">
        <v>203</v>
      </c>
      <c r="B9517" t="s">
        <v>760</v>
      </c>
      <c r="C9517">
        <v>55212</v>
      </c>
      <c r="D9517">
        <v>1</v>
      </c>
      <c r="F9517">
        <v>2024</v>
      </c>
      <c r="G9517">
        <v>2095</v>
      </c>
      <c r="H9517">
        <v>2064.2600000000002</v>
      </c>
      <c r="I9517">
        <v>259410</v>
      </c>
      <c r="K9517">
        <v>0.82599999999999996</v>
      </c>
      <c r="L9517">
        <v>1E-3</v>
      </c>
      <c r="M9517">
        <v>163607.82500000001</v>
      </c>
      <c r="N9517">
        <v>5.8999999999999997E-2</v>
      </c>
      <c r="O9517">
        <v>16.024999999999999</v>
      </c>
      <c r="P9517">
        <v>2.0199999999999999E-2</v>
      </c>
      <c r="Q9517">
        <v>2753035.1639999999</v>
      </c>
      <c r="R9517" t="s">
        <v>34</v>
      </c>
      <c r="T9517" t="s">
        <v>89</v>
      </c>
      <c r="V9517" t="s">
        <v>228</v>
      </c>
      <c r="Y9517" t="s">
        <v>36</v>
      </c>
    </row>
    <row r="9518" spans="1:25" x14ac:dyDescent="0.45">
      <c r="A9518" t="s">
        <v>203</v>
      </c>
      <c r="B9518" t="s">
        <v>760</v>
      </c>
      <c r="C9518">
        <v>55212</v>
      </c>
      <c r="D9518">
        <v>2</v>
      </c>
      <c r="F9518">
        <v>2009</v>
      </c>
      <c r="G9518">
        <v>3497</v>
      </c>
      <c r="H9518">
        <v>3459.81</v>
      </c>
      <c r="I9518">
        <v>465398.84</v>
      </c>
      <c r="K9518">
        <v>1.57</v>
      </c>
      <c r="L9518">
        <v>1E-3</v>
      </c>
      <c r="M9518">
        <v>311265.24800000002</v>
      </c>
      <c r="N9518">
        <v>5.8999999999999997E-2</v>
      </c>
      <c r="O9518">
        <v>21.023</v>
      </c>
      <c r="P9518">
        <v>1.5299999999999999E-2</v>
      </c>
      <c r="Q9518">
        <v>5237608.5769999996</v>
      </c>
      <c r="R9518" t="s">
        <v>34</v>
      </c>
      <c r="T9518" t="s">
        <v>89</v>
      </c>
      <c r="V9518" t="s">
        <v>228</v>
      </c>
      <c r="Y9518" t="s">
        <v>35</v>
      </c>
    </row>
    <row r="9519" spans="1:25" x14ac:dyDescent="0.45">
      <c r="A9519" t="s">
        <v>203</v>
      </c>
      <c r="B9519" t="s">
        <v>760</v>
      </c>
      <c r="C9519">
        <v>55212</v>
      </c>
      <c r="D9519">
        <v>2</v>
      </c>
      <c r="F9519">
        <v>2010</v>
      </c>
      <c r="G9519">
        <v>4244</v>
      </c>
      <c r="H9519">
        <v>4206.12</v>
      </c>
      <c r="I9519">
        <v>567121.56999999995</v>
      </c>
      <c r="K9519">
        <v>1.923</v>
      </c>
      <c r="L9519">
        <v>1E-3</v>
      </c>
      <c r="M9519">
        <v>380921.91100000002</v>
      </c>
      <c r="N9519">
        <v>5.8999999999999997E-2</v>
      </c>
      <c r="O9519">
        <v>23.77</v>
      </c>
      <c r="P9519">
        <v>1.2800000000000001E-2</v>
      </c>
      <c r="Q9519">
        <v>6409708.8700000001</v>
      </c>
      <c r="R9519" t="s">
        <v>34</v>
      </c>
      <c r="T9519" t="s">
        <v>89</v>
      </c>
      <c r="V9519" t="s">
        <v>228</v>
      </c>
      <c r="Y9519" t="s">
        <v>35</v>
      </c>
    </row>
    <row r="9520" spans="1:25" x14ac:dyDescent="0.45">
      <c r="A9520" t="s">
        <v>203</v>
      </c>
      <c r="B9520" t="s">
        <v>760</v>
      </c>
      <c r="C9520">
        <v>55212</v>
      </c>
      <c r="D9520">
        <v>2</v>
      </c>
      <c r="F9520">
        <v>2011</v>
      </c>
      <c r="G9520">
        <v>4765</v>
      </c>
      <c r="H9520">
        <v>4736.3900000000003</v>
      </c>
      <c r="I9520">
        <v>650502.92000000004</v>
      </c>
      <c r="K9520">
        <v>2.105</v>
      </c>
      <c r="L9520">
        <v>1E-3</v>
      </c>
      <c r="M9520">
        <v>417029.88500000001</v>
      </c>
      <c r="N9520">
        <v>5.8999999999999997E-2</v>
      </c>
      <c r="O9520">
        <v>25.157</v>
      </c>
      <c r="P9520">
        <v>1.23E-2</v>
      </c>
      <c r="Q9520">
        <v>7017372.6349999998</v>
      </c>
      <c r="R9520" t="s">
        <v>34</v>
      </c>
      <c r="T9520" t="s">
        <v>89</v>
      </c>
      <c r="V9520" t="s">
        <v>228</v>
      </c>
      <c r="Y9520" t="s">
        <v>35</v>
      </c>
    </row>
    <row r="9521" spans="1:25" x14ac:dyDescent="0.45">
      <c r="A9521" t="s">
        <v>203</v>
      </c>
      <c r="B9521" t="s">
        <v>760</v>
      </c>
      <c r="C9521">
        <v>55212</v>
      </c>
      <c r="D9521">
        <v>2</v>
      </c>
      <c r="F9521">
        <v>2012</v>
      </c>
      <c r="G9521">
        <v>5175</v>
      </c>
      <c r="H9521">
        <v>5154.8999999999996</v>
      </c>
      <c r="I9521">
        <v>712994.82</v>
      </c>
      <c r="K9521">
        <v>2.2269999999999999</v>
      </c>
      <c r="L9521">
        <v>1E-3</v>
      </c>
      <c r="M9521">
        <v>441125.005</v>
      </c>
      <c r="N9521">
        <v>5.8999999999999997E-2</v>
      </c>
      <c r="O9521">
        <v>24.81</v>
      </c>
      <c r="P9521">
        <v>9.4999999999999998E-3</v>
      </c>
      <c r="Q9521">
        <v>7422773.4079999998</v>
      </c>
      <c r="R9521" t="s">
        <v>34</v>
      </c>
      <c r="T9521" t="s">
        <v>89</v>
      </c>
      <c r="V9521" t="s">
        <v>228</v>
      </c>
      <c r="Y9521" t="s">
        <v>35</v>
      </c>
    </row>
    <row r="9522" spans="1:25" x14ac:dyDescent="0.45">
      <c r="A9522" t="s">
        <v>203</v>
      </c>
      <c r="B9522" t="s">
        <v>760</v>
      </c>
      <c r="C9522">
        <v>55212</v>
      </c>
      <c r="D9522">
        <v>2</v>
      </c>
      <c r="F9522">
        <v>2013</v>
      </c>
      <c r="G9522">
        <v>5206</v>
      </c>
      <c r="H9522">
        <v>5180.8100000000004</v>
      </c>
      <c r="I9522">
        <v>704591.46</v>
      </c>
      <c r="K9522">
        <v>2.3010000000000002</v>
      </c>
      <c r="L9522">
        <v>1E-3</v>
      </c>
      <c r="M9522">
        <v>455701.61700000003</v>
      </c>
      <c r="N9522">
        <v>5.8999999999999997E-2</v>
      </c>
      <c r="O9522">
        <v>26.823</v>
      </c>
      <c r="P9522">
        <v>1.09E-2</v>
      </c>
      <c r="Q9522">
        <v>7668020.1509999996</v>
      </c>
      <c r="R9522" t="s">
        <v>34</v>
      </c>
      <c r="T9522" t="s">
        <v>89</v>
      </c>
      <c r="V9522" t="s">
        <v>228</v>
      </c>
      <c r="Y9522" t="s">
        <v>35</v>
      </c>
    </row>
    <row r="9523" spans="1:25" x14ac:dyDescent="0.45">
      <c r="A9523" t="s">
        <v>203</v>
      </c>
      <c r="B9523" t="s">
        <v>760</v>
      </c>
      <c r="C9523">
        <v>55212</v>
      </c>
      <c r="D9523">
        <v>2</v>
      </c>
      <c r="F9523">
        <v>2014</v>
      </c>
      <c r="G9523">
        <v>5148</v>
      </c>
      <c r="H9523">
        <v>5107.8900000000003</v>
      </c>
      <c r="I9523">
        <v>699872.1</v>
      </c>
      <c r="K9523">
        <v>2.3039999999999998</v>
      </c>
      <c r="L9523">
        <v>1E-3</v>
      </c>
      <c r="M9523">
        <v>456340.96299999999</v>
      </c>
      <c r="N9523">
        <v>5.8999999999999997E-2</v>
      </c>
      <c r="O9523">
        <v>31.201000000000001</v>
      </c>
      <c r="P9523">
        <v>1.2500000000000001E-2</v>
      </c>
      <c r="Q9523">
        <v>7678806.3279999997</v>
      </c>
      <c r="R9523" t="s">
        <v>34</v>
      </c>
      <c r="T9523" t="s">
        <v>89</v>
      </c>
      <c r="V9523" t="s">
        <v>228</v>
      </c>
      <c r="Y9523" t="s">
        <v>35</v>
      </c>
    </row>
    <row r="9524" spans="1:25" x14ac:dyDescent="0.45">
      <c r="A9524" t="s">
        <v>203</v>
      </c>
      <c r="B9524" t="s">
        <v>760</v>
      </c>
      <c r="C9524">
        <v>55212</v>
      </c>
      <c r="D9524">
        <v>2</v>
      </c>
      <c r="F9524">
        <v>2015</v>
      </c>
      <c r="G9524">
        <v>4787</v>
      </c>
      <c r="H9524">
        <v>4736.3599999999997</v>
      </c>
      <c r="I9524">
        <v>652882.23</v>
      </c>
      <c r="K9524">
        <v>2.153</v>
      </c>
      <c r="L9524">
        <v>1E-3</v>
      </c>
      <c r="M9524">
        <v>426407.10600000003</v>
      </c>
      <c r="N9524">
        <v>5.8999999999999997E-2</v>
      </c>
      <c r="O9524">
        <v>30.88</v>
      </c>
      <c r="P9524">
        <v>1.66E-2</v>
      </c>
      <c r="Q9524">
        <v>7175144.9730000002</v>
      </c>
      <c r="R9524" t="s">
        <v>34</v>
      </c>
      <c r="T9524" t="s">
        <v>89</v>
      </c>
      <c r="V9524" t="s">
        <v>228</v>
      </c>
      <c r="Y9524" t="s">
        <v>36</v>
      </c>
    </row>
    <row r="9525" spans="1:25" x14ac:dyDescent="0.45">
      <c r="A9525" t="s">
        <v>203</v>
      </c>
      <c r="B9525" t="s">
        <v>760</v>
      </c>
      <c r="C9525">
        <v>55212</v>
      </c>
      <c r="D9525">
        <v>2</v>
      </c>
      <c r="F9525">
        <v>2016</v>
      </c>
      <c r="G9525">
        <v>3732</v>
      </c>
      <c r="H9525">
        <v>3711.22</v>
      </c>
      <c r="I9525">
        <v>507947.4</v>
      </c>
      <c r="K9525">
        <v>1.6930000000000001</v>
      </c>
      <c r="L9525">
        <v>1E-3</v>
      </c>
      <c r="M9525">
        <v>335355.17099999997</v>
      </c>
      <c r="N9525">
        <v>5.8999999999999997E-2</v>
      </c>
      <c r="O9525">
        <v>20.873999999999999</v>
      </c>
      <c r="P9525">
        <v>1.12E-2</v>
      </c>
      <c r="Q9525">
        <v>5643103.0379999997</v>
      </c>
      <c r="R9525" t="s">
        <v>34</v>
      </c>
      <c r="T9525" t="s">
        <v>89</v>
      </c>
      <c r="V9525" t="s">
        <v>228</v>
      </c>
      <c r="Y9525" t="s">
        <v>36</v>
      </c>
    </row>
    <row r="9526" spans="1:25" x14ac:dyDescent="0.45">
      <c r="A9526" t="s">
        <v>203</v>
      </c>
      <c r="B9526" t="s">
        <v>760</v>
      </c>
      <c r="C9526">
        <v>55212</v>
      </c>
      <c r="D9526">
        <v>2</v>
      </c>
      <c r="F9526">
        <v>2017</v>
      </c>
      <c r="G9526">
        <v>4968</v>
      </c>
      <c r="H9526">
        <v>4700.51</v>
      </c>
      <c r="I9526">
        <v>660262.52</v>
      </c>
      <c r="K9526">
        <v>2.1379999999999999</v>
      </c>
      <c r="L9526">
        <v>1E-3</v>
      </c>
      <c r="M9526">
        <v>423598.34299999999</v>
      </c>
      <c r="N9526">
        <v>5.8999999999999997E-2</v>
      </c>
      <c r="O9526">
        <v>37.78</v>
      </c>
      <c r="P9526">
        <v>3.2899999999999999E-2</v>
      </c>
      <c r="Q9526">
        <v>7127877.4460000005</v>
      </c>
      <c r="R9526" t="s">
        <v>34</v>
      </c>
      <c r="T9526" t="s">
        <v>89</v>
      </c>
      <c r="V9526" t="s">
        <v>228</v>
      </c>
      <c r="Y9526" t="s">
        <v>36</v>
      </c>
    </row>
    <row r="9527" spans="1:25" x14ac:dyDescent="0.45">
      <c r="A9527" t="s">
        <v>203</v>
      </c>
      <c r="B9527" t="s">
        <v>760</v>
      </c>
      <c r="C9527">
        <v>55212</v>
      </c>
      <c r="D9527">
        <v>2</v>
      </c>
      <c r="F9527">
        <v>2018</v>
      </c>
      <c r="G9527">
        <v>5618</v>
      </c>
      <c r="H9527">
        <v>5365.32</v>
      </c>
      <c r="I9527">
        <v>733429.45</v>
      </c>
      <c r="K9527">
        <v>2.3969999999999998</v>
      </c>
      <c r="L9527">
        <v>1E-3</v>
      </c>
      <c r="M9527">
        <v>474770.223</v>
      </c>
      <c r="N9527">
        <v>5.8999999999999997E-2</v>
      </c>
      <c r="O9527">
        <v>38.942999999999998</v>
      </c>
      <c r="P9527">
        <v>0.03</v>
      </c>
      <c r="Q9527">
        <v>7988916.2939999998</v>
      </c>
      <c r="R9527" t="s">
        <v>34</v>
      </c>
      <c r="T9527" t="s">
        <v>89</v>
      </c>
      <c r="V9527" t="s">
        <v>228</v>
      </c>
      <c r="Y9527" t="s">
        <v>36</v>
      </c>
    </row>
    <row r="9528" spans="1:25" x14ac:dyDescent="0.45">
      <c r="A9528" t="s">
        <v>203</v>
      </c>
      <c r="B9528" t="s">
        <v>760</v>
      </c>
      <c r="C9528">
        <v>55212</v>
      </c>
      <c r="D9528">
        <v>2</v>
      </c>
      <c r="F9528">
        <v>2019</v>
      </c>
      <c r="G9528">
        <v>4943</v>
      </c>
      <c r="H9528">
        <v>4628.18</v>
      </c>
      <c r="I9528">
        <v>582129.81999999995</v>
      </c>
      <c r="K9528">
        <v>1.9359999999999999</v>
      </c>
      <c r="L9528">
        <v>1E-3</v>
      </c>
      <c r="M9528">
        <v>383563.73300000001</v>
      </c>
      <c r="N9528">
        <v>5.8999999999999997E-2</v>
      </c>
      <c r="O9528">
        <v>39.834000000000003</v>
      </c>
      <c r="P9528">
        <v>3.85E-2</v>
      </c>
      <c r="Q9528">
        <v>6454241.7960000001</v>
      </c>
      <c r="R9528" t="s">
        <v>34</v>
      </c>
      <c r="T9528" t="s">
        <v>89</v>
      </c>
      <c r="V9528" t="s">
        <v>228</v>
      </c>
      <c r="Y9528" t="s">
        <v>36</v>
      </c>
    </row>
    <row r="9529" spans="1:25" x14ac:dyDescent="0.45">
      <c r="A9529" t="s">
        <v>203</v>
      </c>
      <c r="B9529" t="s">
        <v>760</v>
      </c>
      <c r="C9529">
        <v>55212</v>
      </c>
      <c r="D9529">
        <v>2</v>
      </c>
      <c r="F9529">
        <v>2020</v>
      </c>
      <c r="G9529">
        <v>3701</v>
      </c>
      <c r="H9529">
        <v>3615.38</v>
      </c>
      <c r="I9529">
        <v>463297.19</v>
      </c>
      <c r="K9529">
        <v>1.5309999999999999</v>
      </c>
      <c r="L9529">
        <v>1E-3</v>
      </c>
      <c r="M9529">
        <v>303336.86599999998</v>
      </c>
      <c r="N9529">
        <v>5.8999999999999997E-2</v>
      </c>
      <c r="O9529">
        <v>22.443999999999999</v>
      </c>
      <c r="P9529">
        <v>1.8800000000000001E-2</v>
      </c>
      <c r="Q9529">
        <v>5104210.3880000003</v>
      </c>
      <c r="R9529" t="s">
        <v>34</v>
      </c>
      <c r="T9529" t="s">
        <v>89</v>
      </c>
      <c r="V9529" t="s">
        <v>228</v>
      </c>
      <c r="Y9529" t="s">
        <v>36</v>
      </c>
    </row>
    <row r="9530" spans="1:25" x14ac:dyDescent="0.45">
      <c r="A9530" t="s">
        <v>203</v>
      </c>
      <c r="B9530" t="s">
        <v>760</v>
      </c>
      <c r="C9530">
        <v>55212</v>
      </c>
      <c r="D9530">
        <v>2</v>
      </c>
      <c r="F9530">
        <v>2021</v>
      </c>
      <c r="G9530">
        <v>6748</v>
      </c>
      <c r="H9530">
        <v>6682.51</v>
      </c>
      <c r="I9530">
        <v>851027.79</v>
      </c>
      <c r="K9530">
        <v>2.7570000000000001</v>
      </c>
      <c r="L9530">
        <v>1E-3</v>
      </c>
      <c r="M9530">
        <v>546092.12800000003</v>
      </c>
      <c r="N9530">
        <v>5.8999999999999997E-2</v>
      </c>
      <c r="O9530">
        <v>34.808999999999997</v>
      </c>
      <c r="P9530">
        <v>1.1599999999999999E-2</v>
      </c>
      <c r="Q9530">
        <v>9189085.5700000003</v>
      </c>
      <c r="R9530" t="s">
        <v>34</v>
      </c>
      <c r="T9530" t="s">
        <v>89</v>
      </c>
      <c r="V9530" t="s">
        <v>228</v>
      </c>
      <c r="Y9530" t="s">
        <v>36</v>
      </c>
    </row>
    <row r="9531" spans="1:25" x14ac:dyDescent="0.45">
      <c r="A9531" t="s">
        <v>203</v>
      </c>
      <c r="B9531" t="s">
        <v>760</v>
      </c>
      <c r="C9531">
        <v>55212</v>
      </c>
      <c r="D9531">
        <v>2</v>
      </c>
      <c r="F9531">
        <v>2022</v>
      </c>
      <c r="G9531">
        <v>7260</v>
      </c>
      <c r="H9531">
        <v>7160.71</v>
      </c>
      <c r="I9531">
        <v>911934.23</v>
      </c>
      <c r="K9531">
        <v>2.964</v>
      </c>
      <c r="L9531">
        <v>1E-3</v>
      </c>
      <c r="M9531">
        <v>587078.49399999995</v>
      </c>
      <c r="N9531">
        <v>5.8999999999999997E-2</v>
      </c>
      <c r="O9531">
        <v>38.661999999999999</v>
      </c>
      <c r="P9531">
        <v>1.29E-2</v>
      </c>
      <c r="Q9531">
        <v>9878553.2599999998</v>
      </c>
      <c r="R9531" t="s">
        <v>34</v>
      </c>
      <c r="T9531" t="s">
        <v>89</v>
      </c>
      <c r="V9531" t="s">
        <v>228</v>
      </c>
      <c r="Y9531" t="s">
        <v>36</v>
      </c>
    </row>
    <row r="9532" spans="1:25" x14ac:dyDescent="0.45">
      <c r="A9532" t="s">
        <v>203</v>
      </c>
      <c r="B9532" t="s">
        <v>760</v>
      </c>
      <c r="C9532">
        <v>55212</v>
      </c>
      <c r="D9532">
        <v>2</v>
      </c>
      <c r="F9532">
        <v>2023</v>
      </c>
      <c r="G9532">
        <v>7453</v>
      </c>
      <c r="H9532">
        <v>7412.55</v>
      </c>
      <c r="I9532">
        <v>937773.28</v>
      </c>
      <c r="K9532">
        <v>3.1040000000000001</v>
      </c>
      <c r="L9532">
        <v>1E-3</v>
      </c>
      <c r="M9532">
        <v>614903.92000000004</v>
      </c>
      <c r="N9532">
        <v>5.8999999999999997E-2</v>
      </c>
      <c r="O9532">
        <v>36.401000000000003</v>
      </c>
      <c r="P9532">
        <v>1.01E-2</v>
      </c>
      <c r="Q9532">
        <v>10346978.982999999</v>
      </c>
      <c r="R9532" t="s">
        <v>34</v>
      </c>
      <c r="T9532" t="s">
        <v>89</v>
      </c>
      <c r="V9532" t="s">
        <v>228</v>
      </c>
      <c r="Y9532" t="s">
        <v>36</v>
      </c>
    </row>
    <row r="9533" spans="1:25" x14ac:dyDescent="0.45">
      <c r="A9533" t="s">
        <v>203</v>
      </c>
      <c r="B9533" t="s">
        <v>760</v>
      </c>
      <c r="C9533">
        <v>55212</v>
      </c>
      <c r="D9533">
        <v>2</v>
      </c>
      <c r="F9533">
        <v>2024</v>
      </c>
      <c r="G9533">
        <v>3083</v>
      </c>
      <c r="H9533">
        <v>3021.03</v>
      </c>
      <c r="I9533">
        <v>369725</v>
      </c>
      <c r="K9533">
        <v>1.2390000000000001</v>
      </c>
      <c r="L9533">
        <v>1E-3</v>
      </c>
      <c r="M9533">
        <v>245388.31899999999</v>
      </c>
      <c r="N9533">
        <v>5.8999999999999997E-2</v>
      </c>
      <c r="O9533">
        <v>18.648</v>
      </c>
      <c r="P9533">
        <v>1.6899999999999998E-2</v>
      </c>
      <c r="Q9533">
        <v>4129078.2859999998</v>
      </c>
      <c r="R9533" t="s">
        <v>34</v>
      </c>
      <c r="T9533" t="s">
        <v>89</v>
      </c>
      <c r="V9533" t="s">
        <v>228</v>
      </c>
      <c r="Y9533" t="s">
        <v>36</v>
      </c>
    </row>
    <row r="9534" spans="1:25" x14ac:dyDescent="0.45">
      <c r="A9534" t="s">
        <v>274</v>
      </c>
      <c r="B9534" t="s">
        <v>761</v>
      </c>
      <c r="C9534">
        <v>55239</v>
      </c>
      <c r="D9534">
        <v>1</v>
      </c>
      <c r="F9534">
        <v>2009</v>
      </c>
      <c r="G9534">
        <v>5216</v>
      </c>
      <c r="H9534">
        <v>5130.41</v>
      </c>
      <c r="I9534">
        <v>749938.16</v>
      </c>
      <c r="K9534">
        <v>2.4929999999999999</v>
      </c>
      <c r="L9534">
        <v>1E-3</v>
      </c>
      <c r="M9534">
        <v>493918.27399999998</v>
      </c>
      <c r="N9534">
        <v>5.8999999999999997E-2</v>
      </c>
      <c r="O9534">
        <v>47.110999999999997</v>
      </c>
      <c r="P9534">
        <v>1.37E-2</v>
      </c>
      <c r="Q9534">
        <v>8311163.0710000005</v>
      </c>
      <c r="R9534" t="s">
        <v>34</v>
      </c>
      <c r="T9534" t="s">
        <v>89</v>
      </c>
      <c r="V9534" t="s">
        <v>762</v>
      </c>
      <c r="Y9534" t="s">
        <v>107</v>
      </c>
    </row>
    <row r="9535" spans="1:25" x14ac:dyDescent="0.45">
      <c r="A9535" t="s">
        <v>274</v>
      </c>
      <c r="B9535" t="s">
        <v>761</v>
      </c>
      <c r="C9535">
        <v>55239</v>
      </c>
      <c r="D9535">
        <v>1</v>
      </c>
      <c r="F9535">
        <v>2010</v>
      </c>
      <c r="G9535">
        <v>6289</v>
      </c>
      <c r="H9535">
        <v>6206.57</v>
      </c>
      <c r="I9535">
        <v>939494.3</v>
      </c>
      <c r="K9535">
        <v>3.0619999999999998</v>
      </c>
      <c r="L9535">
        <v>1E-3</v>
      </c>
      <c r="M9535">
        <v>606500.80200000003</v>
      </c>
      <c r="N9535">
        <v>5.8999999999999997E-2</v>
      </c>
      <c r="O9535">
        <v>54.253</v>
      </c>
      <c r="P9535">
        <v>1.1900000000000001E-2</v>
      </c>
      <c r="Q9535">
        <v>10205521.271</v>
      </c>
      <c r="R9535" t="s">
        <v>34</v>
      </c>
      <c r="T9535" t="s">
        <v>89</v>
      </c>
      <c r="V9535" t="s">
        <v>762</v>
      </c>
      <c r="Y9535" t="s">
        <v>107</v>
      </c>
    </row>
    <row r="9536" spans="1:25" x14ac:dyDescent="0.45">
      <c r="A9536" t="s">
        <v>274</v>
      </c>
      <c r="B9536" t="s">
        <v>761</v>
      </c>
      <c r="C9536">
        <v>55239</v>
      </c>
      <c r="D9536">
        <v>1</v>
      </c>
      <c r="F9536">
        <v>2011</v>
      </c>
      <c r="G9536">
        <v>7136</v>
      </c>
      <c r="H9536">
        <v>7065.48</v>
      </c>
      <c r="I9536">
        <v>1096125.9099999999</v>
      </c>
      <c r="K9536">
        <v>3.5630000000000002</v>
      </c>
      <c r="L9536">
        <v>1E-3</v>
      </c>
      <c r="M9536">
        <v>705820.66299999994</v>
      </c>
      <c r="N9536">
        <v>5.8999999999999997E-2</v>
      </c>
      <c r="O9536">
        <v>64.384</v>
      </c>
      <c r="P9536">
        <v>1.1299999999999999E-2</v>
      </c>
      <c r="Q9536">
        <v>11876851.339</v>
      </c>
      <c r="R9536" t="s">
        <v>34</v>
      </c>
      <c r="T9536" t="s">
        <v>89</v>
      </c>
      <c r="V9536" t="s">
        <v>762</v>
      </c>
      <c r="Y9536" t="s">
        <v>107</v>
      </c>
    </row>
    <row r="9537" spans="1:25" x14ac:dyDescent="0.45">
      <c r="A9537" t="s">
        <v>274</v>
      </c>
      <c r="B9537" t="s">
        <v>761</v>
      </c>
      <c r="C9537">
        <v>55239</v>
      </c>
      <c r="D9537">
        <v>1</v>
      </c>
      <c r="F9537">
        <v>2012</v>
      </c>
      <c r="G9537">
        <v>7784</v>
      </c>
      <c r="H9537">
        <v>7739.28</v>
      </c>
      <c r="I9537">
        <v>1274814.6399999999</v>
      </c>
      <c r="K9537">
        <v>4.07</v>
      </c>
      <c r="L9537">
        <v>1E-3</v>
      </c>
      <c r="M9537">
        <v>806198.71299999999</v>
      </c>
      <c r="N9537">
        <v>5.8999999999999997E-2</v>
      </c>
      <c r="O9537">
        <v>71.965999999999994</v>
      </c>
      <c r="P9537">
        <v>1.0999999999999999E-2</v>
      </c>
      <c r="Q9537">
        <v>13565853.183</v>
      </c>
      <c r="R9537" t="s">
        <v>34</v>
      </c>
      <c r="T9537" t="s">
        <v>89</v>
      </c>
      <c r="V9537" t="s">
        <v>762</v>
      </c>
      <c r="Y9537" t="s">
        <v>277</v>
      </c>
    </row>
    <row r="9538" spans="1:25" x14ac:dyDescent="0.45">
      <c r="A9538" t="s">
        <v>274</v>
      </c>
      <c r="B9538" t="s">
        <v>761</v>
      </c>
      <c r="C9538">
        <v>55239</v>
      </c>
      <c r="D9538">
        <v>1</v>
      </c>
      <c r="F9538">
        <v>2013</v>
      </c>
      <c r="G9538">
        <v>6054</v>
      </c>
      <c r="H9538">
        <v>6003.94</v>
      </c>
      <c r="I9538">
        <v>902203.24</v>
      </c>
      <c r="K9538">
        <v>2.9369999999999998</v>
      </c>
      <c r="L9538">
        <v>1E-3</v>
      </c>
      <c r="M9538">
        <v>581811.72199999995</v>
      </c>
      <c r="N9538">
        <v>5.8999999999999997E-2</v>
      </c>
      <c r="O9538">
        <v>51.881999999999998</v>
      </c>
      <c r="P9538">
        <v>1.1299999999999999E-2</v>
      </c>
      <c r="Q9538">
        <v>9790082.8690000009</v>
      </c>
      <c r="R9538" t="s">
        <v>34</v>
      </c>
      <c r="T9538" t="s">
        <v>89</v>
      </c>
      <c r="V9538" t="s">
        <v>762</v>
      </c>
      <c r="Y9538" t="s">
        <v>277</v>
      </c>
    </row>
    <row r="9539" spans="1:25" x14ac:dyDescent="0.45">
      <c r="A9539" t="s">
        <v>274</v>
      </c>
      <c r="B9539" t="s">
        <v>761</v>
      </c>
      <c r="C9539">
        <v>55239</v>
      </c>
      <c r="D9539">
        <v>1</v>
      </c>
      <c r="F9539">
        <v>2014</v>
      </c>
      <c r="G9539">
        <v>7384</v>
      </c>
      <c r="H9539">
        <v>7351.12</v>
      </c>
      <c r="I9539">
        <v>1185511.94</v>
      </c>
      <c r="K9539">
        <v>3.8069999999999999</v>
      </c>
      <c r="L9539">
        <v>1E-3</v>
      </c>
      <c r="M9539">
        <v>754073.82</v>
      </c>
      <c r="N9539">
        <v>5.8999999999999997E-2</v>
      </c>
      <c r="O9539">
        <v>65.448999999999998</v>
      </c>
      <c r="P9539">
        <v>1.0699999999999999E-2</v>
      </c>
      <c r="Q9539">
        <v>12688748.541999999</v>
      </c>
      <c r="R9539" t="s">
        <v>34</v>
      </c>
      <c r="T9539" t="s">
        <v>89</v>
      </c>
      <c r="V9539" t="s">
        <v>762</v>
      </c>
      <c r="Y9539" t="s">
        <v>277</v>
      </c>
    </row>
    <row r="9540" spans="1:25" x14ac:dyDescent="0.45">
      <c r="A9540" t="s">
        <v>274</v>
      </c>
      <c r="B9540" t="s">
        <v>761</v>
      </c>
      <c r="C9540">
        <v>55239</v>
      </c>
      <c r="D9540">
        <v>1</v>
      </c>
      <c r="F9540">
        <v>2015</v>
      </c>
      <c r="G9540">
        <v>7442</v>
      </c>
      <c r="H9540">
        <v>7414.95</v>
      </c>
      <c r="I9540">
        <v>1234784.78</v>
      </c>
      <c r="K9540">
        <v>3.988</v>
      </c>
      <c r="L9540">
        <v>1E-3</v>
      </c>
      <c r="M9540">
        <v>789971.75399999996</v>
      </c>
      <c r="N9540">
        <v>5.8999999999999997E-2</v>
      </c>
      <c r="O9540">
        <v>67.103999999999999</v>
      </c>
      <c r="P9540">
        <v>1.03E-2</v>
      </c>
      <c r="Q9540">
        <v>13292783.526000001</v>
      </c>
      <c r="R9540" t="s">
        <v>34</v>
      </c>
      <c r="T9540" t="s">
        <v>89</v>
      </c>
      <c r="V9540" t="s">
        <v>762</v>
      </c>
      <c r="Y9540" t="s">
        <v>297</v>
      </c>
    </row>
    <row r="9541" spans="1:25" x14ac:dyDescent="0.45">
      <c r="A9541" t="s">
        <v>274</v>
      </c>
      <c r="B9541" t="s">
        <v>761</v>
      </c>
      <c r="C9541">
        <v>55239</v>
      </c>
      <c r="D9541">
        <v>1</v>
      </c>
      <c r="F9541">
        <v>2016</v>
      </c>
      <c r="G9541">
        <v>8167</v>
      </c>
      <c r="H9541">
        <v>8145.92</v>
      </c>
      <c r="I9541">
        <v>1365723.01</v>
      </c>
      <c r="K9541">
        <v>4.3769999999999998</v>
      </c>
      <c r="L9541">
        <v>1E-3</v>
      </c>
      <c r="M9541">
        <v>867079.52899999998</v>
      </c>
      <c r="N9541">
        <v>5.8999999999999997E-2</v>
      </c>
      <c r="O9541">
        <v>74.215000000000003</v>
      </c>
      <c r="P9541">
        <v>1.0500000000000001E-2</v>
      </c>
      <c r="Q9541">
        <v>14590227.001</v>
      </c>
      <c r="R9541" t="s">
        <v>34</v>
      </c>
      <c r="T9541" t="s">
        <v>89</v>
      </c>
      <c r="V9541" t="s">
        <v>762</v>
      </c>
      <c r="Y9541" t="s">
        <v>297</v>
      </c>
    </row>
    <row r="9542" spans="1:25" x14ac:dyDescent="0.45">
      <c r="A9542" t="s">
        <v>274</v>
      </c>
      <c r="B9542" t="s">
        <v>761</v>
      </c>
      <c r="C9542">
        <v>55239</v>
      </c>
      <c r="D9542">
        <v>1</v>
      </c>
      <c r="F9542">
        <v>2017</v>
      </c>
      <c r="G9542">
        <v>7188</v>
      </c>
      <c r="H9542">
        <v>7163.28</v>
      </c>
      <c r="I9542">
        <v>1163781.47</v>
      </c>
      <c r="K9542">
        <v>3.75</v>
      </c>
      <c r="L9542">
        <v>1E-3</v>
      </c>
      <c r="M9542">
        <v>742819.45600000001</v>
      </c>
      <c r="N9542">
        <v>5.8999999999999997E-2</v>
      </c>
      <c r="O9542">
        <v>63.594999999999999</v>
      </c>
      <c r="P9542">
        <v>1.04E-2</v>
      </c>
      <c r="Q9542">
        <v>12499425.944</v>
      </c>
      <c r="R9542" t="s">
        <v>34</v>
      </c>
      <c r="T9542" t="s">
        <v>89</v>
      </c>
      <c r="V9542" t="s">
        <v>762</v>
      </c>
      <c r="Y9542" t="s">
        <v>299</v>
      </c>
    </row>
    <row r="9543" spans="1:25" x14ac:dyDescent="0.45">
      <c r="A9543" t="s">
        <v>274</v>
      </c>
      <c r="B9543" t="s">
        <v>761</v>
      </c>
      <c r="C9543">
        <v>55239</v>
      </c>
      <c r="D9543">
        <v>1</v>
      </c>
      <c r="F9543">
        <v>2018</v>
      </c>
      <c r="G9543">
        <v>6319</v>
      </c>
      <c r="H9543">
        <v>6276.88</v>
      </c>
      <c r="I9543">
        <v>992227.86</v>
      </c>
      <c r="K9543">
        <v>3.1720000000000002</v>
      </c>
      <c r="L9543">
        <v>1E-3</v>
      </c>
      <c r="M9543">
        <v>628368.64500000002</v>
      </c>
      <c r="N9543">
        <v>5.8999999999999997E-2</v>
      </c>
      <c r="O9543">
        <v>54.716999999999999</v>
      </c>
      <c r="P9543">
        <v>1.0800000000000001E-2</v>
      </c>
      <c r="Q9543">
        <v>10573565.767999999</v>
      </c>
      <c r="R9543" t="s">
        <v>34</v>
      </c>
      <c r="T9543" t="s">
        <v>89</v>
      </c>
      <c r="V9543" t="s">
        <v>762</v>
      </c>
      <c r="Y9543" t="s">
        <v>299</v>
      </c>
    </row>
    <row r="9544" spans="1:25" x14ac:dyDescent="0.45">
      <c r="A9544" t="s">
        <v>274</v>
      </c>
      <c r="B9544" t="s">
        <v>761</v>
      </c>
      <c r="C9544">
        <v>55239</v>
      </c>
      <c r="D9544">
        <v>1</v>
      </c>
      <c r="F9544">
        <v>2019</v>
      </c>
      <c r="G9544">
        <v>7178</v>
      </c>
      <c r="H9544">
        <v>7147.77</v>
      </c>
      <c r="I9544">
        <v>1166558.8400000001</v>
      </c>
      <c r="K9544">
        <v>3.7090000000000001</v>
      </c>
      <c r="L9544">
        <v>1E-3</v>
      </c>
      <c r="M9544">
        <v>734704.26899999997</v>
      </c>
      <c r="N9544">
        <v>5.8999999999999997E-2</v>
      </c>
      <c r="O9544">
        <v>64.120999999999995</v>
      </c>
      <c r="P9544">
        <v>1.0800000000000001E-2</v>
      </c>
      <c r="Q9544">
        <v>12362865.441</v>
      </c>
      <c r="R9544" t="s">
        <v>34</v>
      </c>
      <c r="T9544" t="s">
        <v>89</v>
      </c>
      <c r="V9544" t="s">
        <v>762</v>
      </c>
      <c r="Y9544" t="s">
        <v>299</v>
      </c>
    </row>
    <row r="9545" spans="1:25" x14ac:dyDescent="0.45">
      <c r="A9545" t="s">
        <v>274</v>
      </c>
      <c r="B9545" t="s">
        <v>761</v>
      </c>
      <c r="C9545">
        <v>55239</v>
      </c>
      <c r="D9545">
        <v>1</v>
      </c>
      <c r="F9545">
        <v>2020</v>
      </c>
      <c r="G9545">
        <v>4160</v>
      </c>
      <c r="H9545">
        <v>4126.49</v>
      </c>
      <c r="I9545">
        <v>638221.73</v>
      </c>
      <c r="K9545">
        <v>2.0619999999999998</v>
      </c>
      <c r="L9545">
        <v>1E-3</v>
      </c>
      <c r="M9545">
        <v>408423.55499999999</v>
      </c>
      <c r="N9545">
        <v>5.8999999999999997E-2</v>
      </c>
      <c r="O9545">
        <v>38.901000000000003</v>
      </c>
      <c r="P9545">
        <v>1.26E-2</v>
      </c>
      <c r="Q9545">
        <v>6872481.733</v>
      </c>
      <c r="R9545" t="s">
        <v>34</v>
      </c>
      <c r="T9545" t="s">
        <v>89</v>
      </c>
      <c r="V9545" t="s">
        <v>762</v>
      </c>
      <c r="Y9545" t="s">
        <v>147</v>
      </c>
    </row>
    <row r="9546" spans="1:25" x14ac:dyDescent="0.45">
      <c r="A9546" t="s">
        <v>274</v>
      </c>
      <c r="B9546" t="s">
        <v>761</v>
      </c>
      <c r="C9546">
        <v>55239</v>
      </c>
      <c r="D9546">
        <v>1</v>
      </c>
      <c r="F9546">
        <v>2021</v>
      </c>
      <c r="G9546">
        <v>3600</v>
      </c>
      <c r="H9546">
        <v>3559.53</v>
      </c>
      <c r="I9546">
        <v>549450.14</v>
      </c>
      <c r="K9546">
        <v>1.7769999999999999</v>
      </c>
      <c r="L9546">
        <v>1E-3</v>
      </c>
      <c r="M9546">
        <v>352020.73200000002</v>
      </c>
      <c r="N9546">
        <v>5.8999999999999997E-2</v>
      </c>
      <c r="O9546">
        <v>32.606000000000002</v>
      </c>
      <c r="P9546">
        <v>1.21E-2</v>
      </c>
      <c r="Q9546">
        <v>5923422.7589999996</v>
      </c>
      <c r="R9546" t="s">
        <v>34</v>
      </c>
      <c r="T9546" t="s">
        <v>89</v>
      </c>
      <c r="V9546" t="s">
        <v>762</v>
      </c>
      <c r="Y9546" t="s">
        <v>152</v>
      </c>
    </row>
    <row r="9547" spans="1:25" x14ac:dyDescent="0.45">
      <c r="A9547" t="s">
        <v>274</v>
      </c>
      <c r="B9547" t="s">
        <v>761</v>
      </c>
      <c r="C9547">
        <v>55239</v>
      </c>
      <c r="D9547">
        <v>1</v>
      </c>
      <c r="F9547">
        <v>2022</v>
      </c>
      <c r="G9547">
        <v>4524</v>
      </c>
      <c r="H9547">
        <v>4462.28</v>
      </c>
      <c r="I9547">
        <v>685777.72</v>
      </c>
      <c r="K9547">
        <v>2.2210000000000001</v>
      </c>
      <c r="L9547">
        <v>1E-3</v>
      </c>
      <c r="M9547">
        <v>439937.391</v>
      </c>
      <c r="N9547">
        <v>5.8999999999999997E-2</v>
      </c>
      <c r="O9547">
        <v>39.581000000000003</v>
      </c>
      <c r="P9547">
        <v>1.15E-2</v>
      </c>
      <c r="Q9547">
        <v>7402814.1900000004</v>
      </c>
      <c r="R9547" t="s">
        <v>34</v>
      </c>
      <c r="T9547" t="s">
        <v>89</v>
      </c>
      <c r="V9547" t="s">
        <v>762</v>
      </c>
      <c r="Y9547" t="s">
        <v>152</v>
      </c>
    </row>
    <row r="9548" spans="1:25" x14ac:dyDescent="0.45">
      <c r="A9548" t="s">
        <v>274</v>
      </c>
      <c r="B9548" t="s">
        <v>761</v>
      </c>
      <c r="C9548">
        <v>55239</v>
      </c>
      <c r="D9548">
        <v>1</v>
      </c>
      <c r="F9548">
        <v>2023</v>
      </c>
      <c r="G9548">
        <v>4432</v>
      </c>
      <c r="H9548">
        <v>4393.41</v>
      </c>
      <c r="I9548">
        <v>874961.87</v>
      </c>
      <c r="K9548">
        <v>2.234</v>
      </c>
      <c r="L9548">
        <v>1E-3</v>
      </c>
      <c r="M9548">
        <v>442606.04</v>
      </c>
      <c r="N9548">
        <v>5.8999999999999997E-2</v>
      </c>
      <c r="O9548">
        <v>39.188000000000002</v>
      </c>
      <c r="P9548">
        <v>1.12E-2</v>
      </c>
      <c r="Q9548">
        <v>7447691.0420000004</v>
      </c>
      <c r="R9548" t="s">
        <v>34</v>
      </c>
      <c r="T9548" t="s">
        <v>89</v>
      </c>
      <c r="V9548" t="s">
        <v>762</v>
      </c>
      <c r="Y9548" t="s">
        <v>152</v>
      </c>
    </row>
    <row r="9549" spans="1:25" x14ac:dyDescent="0.45">
      <c r="A9549" t="s">
        <v>274</v>
      </c>
      <c r="B9549" t="s">
        <v>761</v>
      </c>
      <c r="C9549">
        <v>55239</v>
      </c>
      <c r="D9549">
        <v>1</v>
      </c>
      <c r="F9549">
        <v>2024</v>
      </c>
      <c r="G9549">
        <v>2039</v>
      </c>
      <c r="H9549">
        <v>1981.67</v>
      </c>
      <c r="I9549">
        <v>460526.68</v>
      </c>
      <c r="K9549">
        <v>0.98699999999999999</v>
      </c>
      <c r="L9549">
        <v>1E-3</v>
      </c>
      <c r="M9549">
        <v>192210.73</v>
      </c>
      <c r="N9549">
        <v>5.8000000000000003E-2</v>
      </c>
      <c r="O9549">
        <v>18.138000000000002</v>
      </c>
      <c r="P9549">
        <v>1.2200000000000001E-2</v>
      </c>
      <c r="Q9549">
        <v>3291167.068</v>
      </c>
      <c r="R9549" t="s">
        <v>34</v>
      </c>
      <c r="T9549" t="s">
        <v>89</v>
      </c>
      <c r="V9549" t="s">
        <v>762</v>
      </c>
      <c r="Y9549" t="s">
        <v>152</v>
      </c>
    </row>
    <row r="9550" spans="1:25" x14ac:dyDescent="0.45">
      <c r="A9550" t="s">
        <v>274</v>
      </c>
      <c r="B9550" t="s">
        <v>761</v>
      </c>
      <c r="C9550">
        <v>55239</v>
      </c>
      <c r="D9550">
        <v>2</v>
      </c>
      <c r="F9550">
        <v>2009</v>
      </c>
      <c r="G9550">
        <v>6041</v>
      </c>
      <c r="H9550">
        <v>5981.45</v>
      </c>
      <c r="I9550">
        <v>888895.57</v>
      </c>
      <c r="K9550">
        <v>2.93</v>
      </c>
      <c r="L9550">
        <v>1E-3</v>
      </c>
      <c r="M9550">
        <v>580387.99800000002</v>
      </c>
      <c r="N9550">
        <v>5.8999999999999997E-2</v>
      </c>
      <c r="O9550">
        <v>54.749000000000002</v>
      </c>
      <c r="P9550">
        <v>1.2999999999999999E-2</v>
      </c>
      <c r="Q9550">
        <v>9766137.7579999994</v>
      </c>
      <c r="R9550" t="s">
        <v>34</v>
      </c>
      <c r="T9550" t="s">
        <v>89</v>
      </c>
      <c r="V9550" t="s">
        <v>762</v>
      </c>
      <c r="Y9550" t="s">
        <v>107</v>
      </c>
    </row>
    <row r="9551" spans="1:25" x14ac:dyDescent="0.45">
      <c r="A9551" t="s">
        <v>274</v>
      </c>
      <c r="B9551" t="s">
        <v>761</v>
      </c>
      <c r="C9551">
        <v>55239</v>
      </c>
      <c r="D9551">
        <v>2</v>
      </c>
      <c r="F9551">
        <v>2010</v>
      </c>
      <c r="G9551">
        <v>7012</v>
      </c>
      <c r="H9551">
        <v>6952.07</v>
      </c>
      <c r="I9551">
        <v>1033284.33</v>
      </c>
      <c r="K9551">
        <v>3.4119999999999999</v>
      </c>
      <c r="L9551">
        <v>1E-3</v>
      </c>
      <c r="M9551">
        <v>675852.70600000001</v>
      </c>
      <c r="N9551">
        <v>5.8999999999999997E-2</v>
      </c>
      <c r="O9551">
        <v>60.317999999999998</v>
      </c>
      <c r="P9551">
        <v>1.1599999999999999E-2</v>
      </c>
      <c r="Q9551">
        <v>11372489.825999999</v>
      </c>
      <c r="R9551" t="s">
        <v>34</v>
      </c>
      <c r="T9551" t="s">
        <v>89</v>
      </c>
      <c r="V9551" t="s">
        <v>762</v>
      </c>
      <c r="Y9551" t="s">
        <v>107</v>
      </c>
    </row>
    <row r="9552" spans="1:25" x14ac:dyDescent="0.45">
      <c r="A9552" t="s">
        <v>274</v>
      </c>
      <c r="B9552" t="s">
        <v>761</v>
      </c>
      <c r="C9552">
        <v>55239</v>
      </c>
      <c r="D9552">
        <v>2</v>
      </c>
      <c r="F9552">
        <v>2011</v>
      </c>
      <c r="G9552">
        <v>7033</v>
      </c>
      <c r="H9552">
        <v>6981.84</v>
      </c>
      <c r="I9552">
        <v>1078467.31</v>
      </c>
      <c r="K9552">
        <v>3.5259999999999998</v>
      </c>
      <c r="L9552">
        <v>1E-3</v>
      </c>
      <c r="M9552">
        <v>698416.11499999999</v>
      </c>
      <c r="N9552">
        <v>5.8999999999999997E-2</v>
      </c>
      <c r="O9552">
        <v>64.768000000000001</v>
      </c>
      <c r="P9552">
        <v>1.1599999999999999E-2</v>
      </c>
      <c r="Q9552">
        <v>11752195.318</v>
      </c>
      <c r="R9552" t="s">
        <v>34</v>
      </c>
      <c r="T9552" t="s">
        <v>89</v>
      </c>
      <c r="V9552" t="s">
        <v>762</v>
      </c>
      <c r="Y9552" t="s">
        <v>107</v>
      </c>
    </row>
    <row r="9553" spans="1:25" x14ac:dyDescent="0.45">
      <c r="A9553" t="s">
        <v>274</v>
      </c>
      <c r="B9553" t="s">
        <v>761</v>
      </c>
      <c r="C9553">
        <v>55239</v>
      </c>
      <c r="D9553">
        <v>2</v>
      </c>
      <c r="F9553">
        <v>2012</v>
      </c>
      <c r="G9553">
        <v>7018</v>
      </c>
      <c r="H9553">
        <v>6994.6</v>
      </c>
      <c r="I9553">
        <v>1151631.08</v>
      </c>
      <c r="K9553">
        <v>3.7010000000000001</v>
      </c>
      <c r="L9553">
        <v>1E-3</v>
      </c>
      <c r="M9553">
        <v>733162.97699999996</v>
      </c>
      <c r="N9553">
        <v>5.8999999999999997E-2</v>
      </c>
      <c r="O9553">
        <v>65.695999999999998</v>
      </c>
      <c r="P9553">
        <v>1.09E-2</v>
      </c>
      <c r="Q9553">
        <v>12336890.364</v>
      </c>
      <c r="R9553" t="s">
        <v>34</v>
      </c>
      <c r="T9553" t="s">
        <v>89</v>
      </c>
      <c r="V9553" t="s">
        <v>762</v>
      </c>
      <c r="Y9553" t="s">
        <v>277</v>
      </c>
    </row>
    <row r="9554" spans="1:25" x14ac:dyDescent="0.45">
      <c r="A9554" t="s">
        <v>274</v>
      </c>
      <c r="B9554" t="s">
        <v>761</v>
      </c>
      <c r="C9554">
        <v>55239</v>
      </c>
      <c r="D9554">
        <v>2</v>
      </c>
      <c r="F9554">
        <v>2013</v>
      </c>
      <c r="G9554">
        <v>5835</v>
      </c>
      <c r="H9554">
        <v>5763.84</v>
      </c>
      <c r="I9554">
        <v>847600.49</v>
      </c>
      <c r="K9554">
        <v>2.8250000000000002</v>
      </c>
      <c r="L9554">
        <v>1E-3</v>
      </c>
      <c r="M9554">
        <v>559643.34699999995</v>
      </c>
      <c r="N9554">
        <v>5.8999999999999997E-2</v>
      </c>
      <c r="O9554">
        <v>49.210999999999999</v>
      </c>
      <c r="P9554">
        <v>1.0999999999999999E-2</v>
      </c>
      <c r="Q9554">
        <v>9417044.9460000005</v>
      </c>
      <c r="R9554" t="s">
        <v>34</v>
      </c>
      <c r="T9554" t="s">
        <v>89</v>
      </c>
      <c r="V9554" t="s">
        <v>762</v>
      </c>
      <c r="Y9554" t="s">
        <v>277</v>
      </c>
    </row>
    <row r="9555" spans="1:25" x14ac:dyDescent="0.45">
      <c r="A9555" t="s">
        <v>274</v>
      </c>
      <c r="B9555" t="s">
        <v>761</v>
      </c>
      <c r="C9555">
        <v>55239</v>
      </c>
      <c r="D9555">
        <v>2</v>
      </c>
      <c r="F9555">
        <v>2014</v>
      </c>
      <c r="G9555">
        <v>7969</v>
      </c>
      <c r="H9555">
        <v>7946.87</v>
      </c>
      <c r="I9555">
        <v>1299010.52</v>
      </c>
      <c r="K9555">
        <v>4.181</v>
      </c>
      <c r="L9555">
        <v>1E-3</v>
      </c>
      <c r="M9555">
        <v>828168.27300000004</v>
      </c>
      <c r="N9555">
        <v>5.8999999999999997E-2</v>
      </c>
      <c r="O9555">
        <v>70.869</v>
      </c>
      <c r="P9555">
        <v>1.04E-2</v>
      </c>
      <c r="Q9555">
        <v>13935470.816</v>
      </c>
      <c r="R9555" t="s">
        <v>34</v>
      </c>
      <c r="T9555" t="s">
        <v>89</v>
      </c>
      <c r="V9555" t="s">
        <v>762</v>
      </c>
      <c r="Y9555" t="s">
        <v>277</v>
      </c>
    </row>
    <row r="9556" spans="1:25" x14ac:dyDescent="0.45">
      <c r="A9556" t="s">
        <v>274</v>
      </c>
      <c r="B9556" t="s">
        <v>761</v>
      </c>
      <c r="C9556">
        <v>55239</v>
      </c>
      <c r="D9556">
        <v>2</v>
      </c>
      <c r="F9556">
        <v>2015</v>
      </c>
      <c r="G9556">
        <v>7897</v>
      </c>
      <c r="H9556">
        <v>7877.35</v>
      </c>
      <c r="I9556">
        <v>1316849.1200000001</v>
      </c>
      <c r="K9556">
        <v>4.2910000000000004</v>
      </c>
      <c r="L9556">
        <v>1E-3</v>
      </c>
      <c r="M9556">
        <v>850057.43200000003</v>
      </c>
      <c r="N9556">
        <v>5.8999999999999997E-2</v>
      </c>
      <c r="O9556">
        <v>72.207999999999998</v>
      </c>
      <c r="P9556">
        <v>1.03E-2</v>
      </c>
      <c r="Q9556">
        <v>14303859.396</v>
      </c>
      <c r="R9556" t="s">
        <v>34</v>
      </c>
      <c r="T9556" t="s">
        <v>89</v>
      </c>
      <c r="V9556" t="s">
        <v>762</v>
      </c>
      <c r="Y9556" t="s">
        <v>297</v>
      </c>
    </row>
    <row r="9557" spans="1:25" x14ac:dyDescent="0.45">
      <c r="A9557" t="s">
        <v>274</v>
      </c>
      <c r="B9557" t="s">
        <v>761</v>
      </c>
      <c r="C9557">
        <v>55239</v>
      </c>
      <c r="D9557">
        <v>2</v>
      </c>
      <c r="F9557">
        <v>2016</v>
      </c>
      <c r="G9557">
        <v>7868</v>
      </c>
      <c r="H9557">
        <v>7850.74</v>
      </c>
      <c r="I9557">
        <v>1317477.74</v>
      </c>
      <c r="K9557">
        <v>4.2939999999999996</v>
      </c>
      <c r="L9557">
        <v>1E-3</v>
      </c>
      <c r="M9557">
        <v>850557.36199999996</v>
      </c>
      <c r="N9557">
        <v>5.8999999999999997E-2</v>
      </c>
      <c r="O9557">
        <v>72.483999999999995</v>
      </c>
      <c r="P9557">
        <v>1.03E-2</v>
      </c>
      <c r="Q9557">
        <v>14312178.193</v>
      </c>
      <c r="R9557" t="s">
        <v>34</v>
      </c>
      <c r="T9557" t="s">
        <v>89</v>
      </c>
      <c r="V9557" t="s">
        <v>762</v>
      </c>
      <c r="Y9557" t="s">
        <v>297</v>
      </c>
    </row>
    <row r="9558" spans="1:25" x14ac:dyDescent="0.45">
      <c r="A9558" t="s">
        <v>274</v>
      </c>
      <c r="B9558" t="s">
        <v>761</v>
      </c>
      <c r="C9558">
        <v>55239</v>
      </c>
      <c r="D9558">
        <v>2</v>
      </c>
      <c r="F9558">
        <v>2017</v>
      </c>
      <c r="G9558">
        <v>7618</v>
      </c>
      <c r="H9558">
        <v>7577</v>
      </c>
      <c r="I9558">
        <v>1230304.6599999999</v>
      </c>
      <c r="K9558">
        <v>4.0430000000000001</v>
      </c>
      <c r="L9558">
        <v>1E-3</v>
      </c>
      <c r="M9558">
        <v>800812.64599999995</v>
      </c>
      <c r="N9558">
        <v>5.8999999999999997E-2</v>
      </c>
      <c r="O9558">
        <v>69.402000000000001</v>
      </c>
      <c r="P9558">
        <v>1.0699999999999999E-2</v>
      </c>
      <c r="Q9558">
        <v>13475260.071</v>
      </c>
      <c r="R9558" t="s">
        <v>34</v>
      </c>
      <c r="T9558" t="s">
        <v>89</v>
      </c>
      <c r="V9558" t="s">
        <v>762</v>
      </c>
      <c r="Y9558" t="s">
        <v>299</v>
      </c>
    </row>
    <row r="9559" spans="1:25" x14ac:dyDescent="0.45">
      <c r="A9559" t="s">
        <v>274</v>
      </c>
      <c r="B9559" t="s">
        <v>761</v>
      </c>
      <c r="C9559">
        <v>55239</v>
      </c>
      <c r="D9559">
        <v>2</v>
      </c>
      <c r="F9559">
        <v>2018</v>
      </c>
      <c r="G9559">
        <v>5594</v>
      </c>
      <c r="H9559">
        <v>5549.79</v>
      </c>
      <c r="I9559">
        <v>874617.46</v>
      </c>
      <c r="K9559">
        <v>2.8210000000000002</v>
      </c>
      <c r="L9559">
        <v>1E-3</v>
      </c>
      <c r="M9559">
        <v>558803.87100000004</v>
      </c>
      <c r="N9559">
        <v>5.8999999999999997E-2</v>
      </c>
      <c r="O9559">
        <v>49.637</v>
      </c>
      <c r="P9559">
        <v>1.12E-2</v>
      </c>
      <c r="Q9559">
        <v>9402944.5859999992</v>
      </c>
      <c r="R9559" t="s">
        <v>34</v>
      </c>
      <c r="T9559" t="s">
        <v>89</v>
      </c>
      <c r="V9559" t="s">
        <v>762</v>
      </c>
      <c r="Y9559" t="s">
        <v>299</v>
      </c>
    </row>
    <row r="9560" spans="1:25" x14ac:dyDescent="0.45">
      <c r="A9560" t="s">
        <v>274</v>
      </c>
      <c r="B9560" t="s">
        <v>761</v>
      </c>
      <c r="C9560">
        <v>55239</v>
      </c>
      <c r="D9560">
        <v>2</v>
      </c>
      <c r="F9560">
        <v>2019</v>
      </c>
      <c r="G9560">
        <v>6667</v>
      </c>
      <c r="H9560">
        <v>6606.98</v>
      </c>
      <c r="I9560">
        <v>1101402.58</v>
      </c>
      <c r="K9560">
        <v>3.4769999999999999</v>
      </c>
      <c r="L9560">
        <v>1E-3</v>
      </c>
      <c r="M9560">
        <v>688839.16399999999</v>
      </c>
      <c r="N9560">
        <v>5.8999999999999997E-2</v>
      </c>
      <c r="O9560">
        <v>59.956000000000003</v>
      </c>
      <c r="P9560">
        <v>1.09E-2</v>
      </c>
      <c r="Q9560">
        <v>11590993.896</v>
      </c>
      <c r="R9560" t="s">
        <v>34</v>
      </c>
      <c r="T9560" t="s">
        <v>89</v>
      </c>
      <c r="V9560" t="s">
        <v>762</v>
      </c>
      <c r="Y9560" t="s">
        <v>299</v>
      </c>
    </row>
    <row r="9561" spans="1:25" x14ac:dyDescent="0.45">
      <c r="A9561" t="s">
        <v>274</v>
      </c>
      <c r="B9561" t="s">
        <v>761</v>
      </c>
      <c r="C9561">
        <v>55239</v>
      </c>
      <c r="D9561">
        <v>2</v>
      </c>
      <c r="F9561">
        <v>2020</v>
      </c>
      <c r="G9561">
        <v>3897</v>
      </c>
      <c r="H9561">
        <v>3838.77</v>
      </c>
      <c r="I9561">
        <v>603494.73</v>
      </c>
      <c r="K9561">
        <v>1.9370000000000001</v>
      </c>
      <c r="L9561">
        <v>1E-3</v>
      </c>
      <c r="M9561">
        <v>383660.94300000003</v>
      </c>
      <c r="N9561">
        <v>5.8999999999999997E-2</v>
      </c>
      <c r="O9561">
        <v>36.56</v>
      </c>
      <c r="P9561">
        <v>1.2800000000000001E-2</v>
      </c>
      <c r="Q9561">
        <v>6455826.7790000001</v>
      </c>
      <c r="R9561" t="s">
        <v>34</v>
      </c>
      <c r="T9561" t="s">
        <v>89</v>
      </c>
      <c r="V9561" t="s">
        <v>762</v>
      </c>
      <c r="Y9561" t="s">
        <v>147</v>
      </c>
    </row>
    <row r="9562" spans="1:25" x14ac:dyDescent="0.45">
      <c r="A9562" t="s">
        <v>274</v>
      </c>
      <c r="B9562" t="s">
        <v>761</v>
      </c>
      <c r="C9562">
        <v>55239</v>
      </c>
      <c r="D9562">
        <v>2</v>
      </c>
      <c r="F9562">
        <v>2021</v>
      </c>
      <c r="G9562">
        <v>3649</v>
      </c>
      <c r="H9562">
        <v>3593.44</v>
      </c>
      <c r="I9562">
        <v>558752.47</v>
      </c>
      <c r="K9562">
        <v>1.8</v>
      </c>
      <c r="L9562">
        <v>1E-3</v>
      </c>
      <c r="M9562">
        <v>356501.75300000003</v>
      </c>
      <c r="N9562">
        <v>5.8999999999999997E-2</v>
      </c>
      <c r="O9562">
        <v>33.406999999999996</v>
      </c>
      <c r="P9562">
        <v>1.2500000000000001E-2</v>
      </c>
      <c r="Q9562">
        <v>5998858.9179999996</v>
      </c>
      <c r="R9562" t="s">
        <v>34</v>
      </c>
      <c r="T9562" t="s">
        <v>89</v>
      </c>
      <c r="V9562" t="s">
        <v>762</v>
      </c>
      <c r="Y9562" t="s">
        <v>152</v>
      </c>
    </row>
    <row r="9563" spans="1:25" x14ac:dyDescent="0.45">
      <c r="A9563" t="s">
        <v>274</v>
      </c>
      <c r="B9563" t="s">
        <v>761</v>
      </c>
      <c r="C9563">
        <v>55239</v>
      </c>
      <c r="D9563">
        <v>2</v>
      </c>
      <c r="F9563">
        <v>2022</v>
      </c>
      <c r="G9563">
        <v>4379</v>
      </c>
      <c r="H9563">
        <v>4315.82</v>
      </c>
      <c r="I9563">
        <v>666169.78</v>
      </c>
      <c r="K9563">
        <v>2.153</v>
      </c>
      <c r="L9563">
        <v>1E-3</v>
      </c>
      <c r="M9563">
        <v>426483.41899999999</v>
      </c>
      <c r="N9563">
        <v>5.8999999999999997E-2</v>
      </c>
      <c r="O9563">
        <v>39.539000000000001</v>
      </c>
      <c r="P9563">
        <v>1.2200000000000001E-2</v>
      </c>
      <c r="Q9563">
        <v>7176420.3200000003</v>
      </c>
      <c r="R9563" t="s">
        <v>34</v>
      </c>
      <c r="T9563" t="s">
        <v>89</v>
      </c>
      <c r="V9563" t="s">
        <v>762</v>
      </c>
      <c r="Y9563" t="s">
        <v>152</v>
      </c>
    </row>
    <row r="9564" spans="1:25" x14ac:dyDescent="0.45">
      <c r="A9564" t="s">
        <v>274</v>
      </c>
      <c r="B9564" t="s">
        <v>761</v>
      </c>
      <c r="C9564">
        <v>55239</v>
      </c>
      <c r="D9564">
        <v>2</v>
      </c>
      <c r="F9564">
        <v>2023</v>
      </c>
      <c r="G9564">
        <v>4423</v>
      </c>
      <c r="H9564">
        <v>4407.8900000000003</v>
      </c>
      <c r="I9564">
        <v>868572.66</v>
      </c>
      <c r="K9564">
        <v>2.238</v>
      </c>
      <c r="L9564">
        <v>1E-3</v>
      </c>
      <c r="M9564">
        <v>443266</v>
      </c>
      <c r="N9564">
        <v>5.8999999999999997E-2</v>
      </c>
      <c r="O9564">
        <v>38.581000000000003</v>
      </c>
      <c r="P9564">
        <v>1.0800000000000001E-2</v>
      </c>
      <c r="Q9564">
        <v>7458818.0650000004</v>
      </c>
      <c r="R9564" t="s">
        <v>34</v>
      </c>
      <c r="T9564" t="s">
        <v>89</v>
      </c>
      <c r="V9564" t="s">
        <v>762</v>
      </c>
      <c r="Y9564" t="s">
        <v>152</v>
      </c>
    </row>
    <row r="9565" spans="1:25" x14ac:dyDescent="0.45">
      <c r="A9565" t="s">
        <v>274</v>
      </c>
      <c r="B9565" t="s">
        <v>761</v>
      </c>
      <c r="C9565">
        <v>55239</v>
      </c>
      <c r="D9565">
        <v>2</v>
      </c>
      <c r="F9565">
        <v>2024</v>
      </c>
      <c r="G9565">
        <v>2503</v>
      </c>
      <c r="H9565">
        <v>2469.86</v>
      </c>
      <c r="I9565">
        <v>572317.56999999995</v>
      </c>
      <c r="K9565">
        <v>1.2450000000000001</v>
      </c>
      <c r="L9565">
        <v>1E-3</v>
      </c>
      <c r="M9565">
        <v>242392.62</v>
      </c>
      <c r="N9565">
        <v>5.8099999999999999E-2</v>
      </c>
      <c r="O9565">
        <v>22.908000000000001</v>
      </c>
      <c r="P9565">
        <v>1.24E-2</v>
      </c>
      <c r="Q9565">
        <v>4151058.0750000002</v>
      </c>
      <c r="R9565" t="s">
        <v>34</v>
      </c>
      <c r="T9565" t="s">
        <v>89</v>
      </c>
      <c r="V9565" t="s">
        <v>762</v>
      </c>
      <c r="Y9565" t="s">
        <v>152</v>
      </c>
    </row>
    <row r="9566" spans="1:25" x14ac:dyDescent="0.45">
      <c r="A9566" t="s">
        <v>274</v>
      </c>
      <c r="B9566" t="s">
        <v>761</v>
      </c>
      <c r="C9566">
        <v>55239</v>
      </c>
      <c r="D9566">
        <v>3</v>
      </c>
      <c r="F9566">
        <v>2009</v>
      </c>
      <c r="G9566">
        <v>5922</v>
      </c>
      <c r="H9566">
        <v>5795.62</v>
      </c>
      <c r="I9566">
        <v>843598.9</v>
      </c>
      <c r="K9566">
        <v>2.8149999999999999</v>
      </c>
      <c r="L9566">
        <v>1E-3</v>
      </c>
      <c r="M9566">
        <v>557639.00199999998</v>
      </c>
      <c r="N9566">
        <v>5.8999999999999997E-2</v>
      </c>
      <c r="O9566">
        <v>54.82</v>
      </c>
      <c r="P9566">
        <v>1.4800000000000001E-2</v>
      </c>
      <c r="Q9566">
        <v>9383342.0130000003</v>
      </c>
      <c r="R9566" t="s">
        <v>34</v>
      </c>
      <c r="T9566" t="s">
        <v>89</v>
      </c>
      <c r="V9566" t="s">
        <v>762</v>
      </c>
      <c r="Y9566" t="s">
        <v>107</v>
      </c>
    </row>
    <row r="9567" spans="1:25" x14ac:dyDescent="0.45">
      <c r="A9567" t="s">
        <v>274</v>
      </c>
      <c r="B9567" t="s">
        <v>761</v>
      </c>
      <c r="C9567">
        <v>55239</v>
      </c>
      <c r="D9567">
        <v>3</v>
      </c>
      <c r="F9567">
        <v>2010</v>
      </c>
      <c r="G9567">
        <v>6473</v>
      </c>
      <c r="H9567">
        <v>6419.63</v>
      </c>
      <c r="I9567">
        <v>963651.92</v>
      </c>
      <c r="K9567">
        <v>3.1659999999999999</v>
      </c>
      <c r="L9567">
        <v>1E-3</v>
      </c>
      <c r="M9567">
        <v>627111.68700000003</v>
      </c>
      <c r="N9567">
        <v>5.8999999999999997E-2</v>
      </c>
      <c r="O9567">
        <v>54.607999999999997</v>
      </c>
      <c r="P9567">
        <v>1.11E-2</v>
      </c>
      <c r="Q9567">
        <v>10552313.357000001</v>
      </c>
      <c r="R9567" t="s">
        <v>34</v>
      </c>
      <c r="T9567" t="s">
        <v>89</v>
      </c>
      <c r="V9567" t="s">
        <v>762</v>
      </c>
      <c r="Y9567" t="s">
        <v>107</v>
      </c>
    </row>
    <row r="9568" spans="1:25" x14ac:dyDescent="0.45">
      <c r="A9568" t="s">
        <v>274</v>
      </c>
      <c r="B9568" t="s">
        <v>761</v>
      </c>
      <c r="C9568">
        <v>55239</v>
      </c>
      <c r="D9568">
        <v>3</v>
      </c>
      <c r="F9568">
        <v>2011</v>
      </c>
      <c r="G9568">
        <v>7622</v>
      </c>
      <c r="H9568">
        <v>7565.43</v>
      </c>
      <c r="I9568">
        <v>1159290.19</v>
      </c>
      <c r="K9568">
        <v>3.8109999999999999</v>
      </c>
      <c r="L9568">
        <v>1E-3</v>
      </c>
      <c r="M9568">
        <v>754824.24199999997</v>
      </c>
      <c r="N9568">
        <v>5.8999999999999997E-2</v>
      </c>
      <c r="O9568">
        <v>68.069999999999993</v>
      </c>
      <c r="P9568">
        <v>1.1299999999999999E-2</v>
      </c>
      <c r="Q9568">
        <v>12701346.618000001</v>
      </c>
      <c r="R9568" t="s">
        <v>34</v>
      </c>
      <c r="T9568" t="s">
        <v>89</v>
      </c>
      <c r="V9568" t="s">
        <v>762</v>
      </c>
      <c r="Y9568" t="s">
        <v>107</v>
      </c>
    </row>
    <row r="9569" spans="1:25" x14ac:dyDescent="0.45">
      <c r="A9569" t="s">
        <v>274</v>
      </c>
      <c r="B9569" t="s">
        <v>761</v>
      </c>
      <c r="C9569">
        <v>55239</v>
      </c>
      <c r="D9569">
        <v>3</v>
      </c>
      <c r="F9569">
        <v>2012</v>
      </c>
      <c r="G9569">
        <v>6071</v>
      </c>
      <c r="H9569">
        <v>6041.12</v>
      </c>
      <c r="I9569">
        <v>979658.63</v>
      </c>
      <c r="K9569">
        <v>3.19</v>
      </c>
      <c r="L9569">
        <v>1E-3</v>
      </c>
      <c r="M9569">
        <v>631991.31999999995</v>
      </c>
      <c r="N9569">
        <v>5.8999999999999997E-2</v>
      </c>
      <c r="O9569">
        <v>55.316000000000003</v>
      </c>
      <c r="P9569">
        <v>1.06E-2</v>
      </c>
      <c r="Q9569">
        <v>10634447.054</v>
      </c>
      <c r="R9569" t="s">
        <v>34</v>
      </c>
      <c r="T9569" t="s">
        <v>89</v>
      </c>
      <c r="V9569" t="s">
        <v>762</v>
      </c>
      <c r="Y9569" t="s">
        <v>277</v>
      </c>
    </row>
    <row r="9570" spans="1:25" x14ac:dyDescent="0.45">
      <c r="A9570" t="s">
        <v>274</v>
      </c>
      <c r="B9570" t="s">
        <v>761</v>
      </c>
      <c r="C9570">
        <v>55239</v>
      </c>
      <c r="D9570">
        <v>3</v>
      </c>
      <c r="F9570">
        <v>2013</v>
      </c>
      <c r="G9570">
        <v>5432</v>
      </c>
      <c r="H9570">
        <v>5368.55</v>
      </c>
      <c r="I9570">
        <v>792206.35</v>
      </c>
      <c r="K9570">
        <v>2.6230000000000002</v>
      </c>
      <c r="L9570">
        <v>1E-3</v>
      </c>
      <c r="M9570">
        <v>519490.51799999998</v>
      </c>
      <c r="N9570">
        <v>5.8999999999999997E-2</v>
      </c>
      <c r="O9570">
        <v>44.771000000000001</v>
      </c>
      <c r="P9570">
        <v>1.0999999999999999E-2</v>
      </c>
      <c r="Q9570">
        <v>8741435.5759999994</v>
      </c>
      <c r="R9570" t="s">
        <v>34</v>
      </c>
      <c r="T9570" t="s">
        <v>89</v>
      </c>
      <c r="V9570" t="s">
        <v>762</v>
      </c>
      <c r="Y9570" t="s">
        <v>277</v>
      </c>
    </row>
    <row r="9571" spans="1:25" x14ac:dyDescent="0.45">
      <c r="A9571" t="s">
        <v>274</v>
      </c>
      <c r="B9571" t="s">
        <v>761</v>
      </c>
      <c r="C9571">
        <v>55239</v>
      </c>
      <c r="D9571">
        <v>3</v>
      </c>
      <c r="F9571">
        <v>2014</v>
      </c>
      <c r="G9571">
        <v>7184</v>
      </c>
      <c r="H9571">
        <v>7143.16</v>
      </c>
      <c r="I9571">
        <v>1148859.3</v>
      </c>
      <c r="K9571">
        <v>3.7429999999999999</v>
      </c>
      <c r="L9571">
        <v>1E-3</v>
      </c>
      <c r="M9571">
        <v>741504.23499999999</v>
      </c>
      <c r="N9571">
        <v>5.8999999999999997E-2</v>
      </c>
      <c r="O9571">
        <v>63.323999999999998</v>
      </c>
      <c r="P9571">
        <v>1.06E-2</v>
      </c>
      <c r="Q9571">
        <v>12477194.011</v>
      </c>
      <c r="R9571" t="s">
        <v>34</v>
      </c>
      <c r="T9571" t="s">
        <v>89</v>
      </c>
      <c r="V9571" t="s">
        <v>762</v>
      </c>
      <c r="Y9571" t="s">
        <v>277</v>
      </c>
    </row>
    <row r="9572" spans="1:25" x14ac:dyDescent="0.45">
      <c r="A9572" t="s">
        <v>274</v>
      </c>
      <c r="B9572" t="s">
        <v>761</v>
      </c>
      <c r="C9572">
        <v>55239</v>
      </c>
      <c r="D9572">
        <v>3</v>
      </c>
      <c r="F9572">
        <v>2015</v>
      </c>
      <c r="G9572">
        <v>8053</v>
      </c>
      <c r="H9572">
        <v>8032.82</v>
      </c>
      <c r="I9572">
        <v>1321221.77</v>
      </c>
      <c r="K9572">
        <v>4.327</v>
      </c>
      <c r="L9572">
        <v>1E-3</v>
      </c>
      <c r="M9572">
        <v>857050.321</v>
      </c>
      <c r="N9572">
        <v>5.8999999999999997E-2</v>
      </c>
      <c r="O9572">
        <v>71.471000000000004</v>
      </c>
      <c r="P9572">
        <v>0.01</v>
      </c>
      <c r="Q9572">
        <v>14421487.014</v>
      </c>
      <c r="R9572" t="s">
        <v>34</v>
      </c>
      <c r="T9572" t="s">
        <v>89</v>
      </c>
      <c r="V9572" t="s">
        <v>762</v>
      </c>
      <c r="Y9572" t="s">
        <v>297</v>
      </c>
    </row>
    <row r="9573" spans="1:25" x14ac:dyDescent="0.45">
      <c r="A9573" t="s">
        <v>274</v>
      </c>
      <c r="B9573" t="s">
        <v>761</v>
      </c>
      <c r="C9573">
        <v>55239</v>
      </c>
      <c r="D9573">
        <v>3</v>
      </c>
      <c r="F9573">
        <v>2016</v>
      </c>
      <c r="G9573">
        <v>7837</v>
      </c>
      <c r="H9573">
        <v>7820.62</v>
      </c>
      <c r="I9573">
        <v>1293626.19</v>
      </c>
      <c r="K9573">
        <v>4.2370000000000001</v>
      </c>
      <c r="L9573">
        <v>1E-3</v>
      </c>
      <c r="M9573">
        <v>839284.19200000004</v>
      </c>
      <c r="N9573">
        <v>5.8999999999999997E-2</v>
      </c>
      <c r="O9573">
        <v>71.316999999999993</v>
      </c>
      <c r="P9573">
        <v>1.03E-2</v>
      </c>
      <c r="Q9573">
        <v>14122496.1</v>
      </c>
      <c r="R9573" t="s">
        <v>34</v>
      </c>
      <c r="T9573" t="s">
        <v>89</v>
      </c>
      <c r="V9573" t="s">
        <v>762</v>
      </c>
      <c r="Y9573" t="s">
        <v>297</v>
      </c>
    </row>
    <row r="9574" spans="1:25" x14ac:dyDescent="0.45">
      <c r="A9574" t="s">
        <v>274</v>
      </c>
      <c r="B9574" t="s">
        <v>761</v>
      </c>
      <c r="C9574">
        <v>55239</v>
      </c>
      <c r="D9574">
        <v>3</v>
      </c>
      <c r="F9574">
        <v>2017</v>
      </c>
      <c r="G9574">
        <v>6864</v>
      </c>
      <c r="H9574">
        <v>6848.16</v>
      </c>
      <c r="I9574">
        <v>1145252.96</v>
      </c>
      <c r="K9574">
        <v>3.637</v>
      </c>
      <c r="L9574">
        <v>1E-3</v>
      </c>
      <c r="M9574">
        <v>720446.696</v>
      </c>
      <c r="N9574">
        <v>5.8999999999999997E-2</v>
      </c>
      <c r="O9574">
        <v>61.500999999999998</v>
      </c>
      <c r="P9574">
        <v>1.04E-2</v>
      </c>
      <c r="Q9574">
        <v>12122940.446</v>
      </c>
      <c r="R9574" t="s">
        <v>34</v>
      </c>
      <c r="T9574" t="s">
        <v>89</v>
      </c>
      <c r="V9574" t="s">
        <v>762</v>
      </c>
      <c r="Y9574" t="s">
        <v>299</v>
      </c>
    </row>
    <row r="9575" spans="1:25" x14ac:dyDescent="0.45">
      <c r="A9575" t="s">
        <v>274</v>
      </c>
      <c r="B9575" t="s">
        <v>761</v>
      </c>
      <c r="C9575">
        <v>55239</v>
      </c>
      <c r="D9575">
        <v>3</v>
      </c>
      <c r="F9575">
        <v>2018</v>
      </c>
      <c r="G9575">
        <v>6290</v>
      </c>
      <c r="H9575">
        <v>6247.74</v>
      </c>
      <c r="I9575">
        <v>994181.35</v>
      </c>
      <c r="K9575">
        <v>3.1619999999999999</v>
      </c>
      <c r="L9575">
        <v>1E-3</v>
      </c>
      <c r="M9575">
        <v>626391.09499999997</v>
      </c>
      <c r="N9575">
        <v>5.8999999999999997E-2</v>
      </c>
      <c r="O9575">
        <v>54.747999999999998</v>
      </c>
      <c r="P9575">
        <v>1.09E-2</v>
      </c>
      <c r="Q9575">
        <v>10540217.780999999</v>
      </c>
      <c r="R9575" t="s">
        <v>34</v>
      </c>
      <c r="T9575" t="s">
        <v>89</v>
      </c>
      <c r="V9575" t="s">
        <v>762</v>
      </c>
      <c r="Y9575" t="s">
        <v>299</v>
      </c>
    </row>
    <row r="9576" spans="1:25" x14ac:dyDescent="0.45">
      <c r="A9576" t="s">
        <v>274</v>
      </c>
      <c r="B9576" t="s">
        <v>761</v>
      </c>
      <c r="C9576">
        <v>55239</v>
      </c>
      <c r="D9576">
        <v>3</v>
      </c>
      <c r="F9576">
        <v>2019</v>
      </c>
      <c r="G9576">
        <v>7159</v>
      </c>
      <c r="H9576">
        <v>7124.31</v>
      </c>
      <c r="I9576">
        <v>1168690.49</v>
      </c>
      <c r="K9576">
        <v>3.694</v>
      </c>
      <c r="L9576">
        <v>1E-3</v>
      </c>
      <c r="M9576">
        <v>731783.69700000004</v>
      </c>
      <c r="N9576">
        <v>5.8999999999999997E-2</v>
      </c>
      <c r="O9576">
        <v>63.926000000000002</v>
      </c>
      <c r="P9576">
        <v>1.0800000000000001E-2</v>
      </c>
      <c r="Q9576">
        <v>12313730.272</v>
      </c>
      <c r="R9576" t="s">
        <v>34</v>
      </c>
      <c r="T9576" t="s">
        <v>89</v>
      </c>
      <c r="V9576" t="s">
        <v>762</v>
      </c>
      <c r="Y9576" t="s">
        <v>299</v>
      </c>
    </row>
    <row r="9577" spans="1:25" x14ac:dyDescent="0.45">
      <c r="A9577" t="s">
        <v>274</v>
      </c>
      <c r="B9577" t="s">
        <v>761</v>
      </c>
      <c r="C9577">
        <v>55239</v>
      </c>
      <c r="D9577">
        <v>3</v>
      </c>
      <c r="F9577">
        <v>2020</v>
      </c>
      <c r="G9577">
        <v>4065</v>
      </c>
      <c r="H9577">
        <v>4011.52</v>
      </c>
      <c r="I9577">
        <v>626412.23</v>
      </c>
      <c r="K9577">
        <v>2.012</v>
      </c>
      <c r="L9577">
        <v>1E-3</v>
      </c>
      <c r="M9577">
        <v>398568.11599999998</v>
      </c>
      <c r="N9577">
        <v>5.8999999999999997E-2</v>
      </c>
      <c r="O9577">
        <v>37.770000000000003</v>
      </c>
      <c r="P9577">
        <v>1.2500000000000001E-2</v>
      </c>
      <c r="Q9577">
        <v>6706668.9029999999</v>
      </c>
      <c r="R9577" t="s">
        <v>34</v>
      </c>
      <c r="T9577" t="s">
        <v>89</v>
      </c>
      <c r="V9577" t="s">
        <v>762</v>
      </c>
      <c r="Y9577" t="s">
        <v>147</v>
      </c>
    </row>
    <row r="9578" spans="1:25" x14ac:dyDescent="0.45">
      <c r="A9578" t="s">
        <v>274</v>
      </c>
      <c r="B9578" t="s">
        <v>761</v>
      </c>
      <c r="C9578">
        <v>55239</v>
      </c>
      <c r="D9578">
        <v>3</v>
      </c>
      <c r="F9578">
        <v>2021</v>
      </c>
      <c r="G9578">
        <v>3377</v>
      </c>
      <c r="H9578">
        <v>3340.74</v>
      </c>
      <c r="I9578">
        <v>512447.75</v>
      </c>
      <c r="K9578">
        <v>1.6559999999999999</v>
      </c>
      <c r="L9578">
        <v>1E-3</v>
      </c>
      <c r="M9578">
        <v>328028.84999999998</v>
      </c>
      <c r="N9578">
        <v>5.8999999999999997E-2</v>
      </c>
      <c r="O9578">
        <v>30.321999999999999</v>
      </c>
      <c r="P9578">
        <v>1.2200000000000001E-2</v>
      </c>
      <c r="Q9578">
        <v>5519719.3810000001</v>
      </c>
      <c r="R9578" t="s">
        <v>34</v>
      </c>
      <c r="T9578" t="s">
        <v>89</v>
      </c>
      <c r="V9578" t="s">
        <v>762</v>
      </c>
      <c r="Y9578" t="s">
        <v>152</v>
      </c>
    </row>
    <row r="9579" spans="1:25" x14ac:dyDescent="0.45">
      <c r="A9579" t="s">
        <v>274</v>
      </c>
      <c r="B9579" t="s">
        <v>761</v>
      </c>
      <c r="C9579">
        <v>55239</v>
      </c>
      <c r="D9579">
        <v>3</v>
      </c>
      <c r="F9579">
        <v>2022</v>
      </c>
      <c r="G9579">
        <v>4878</v>
      </c>
      <c r="H9579">
        <v>4833.95</v>
      </c>
      <c r="I9579">
        <v>751491.98</v>
      </c>
      <c r="K9579">
        <v>2.4140000000000001</v>
      </c>
      <c r="L9579">
        <v>1E-3</v>
      </c>
      <c r="M9579">
        <v>478272.712</v>
      </c>
      <c r="N9579">
        <v>5.8999999999999997E-2</v>
      </c>
      <c r="O9579">
        <v>42.917000000000002</v>
      </c>
      <c r="P9579">
        <v>1.15E-2</v>
      </c>
      <c r="Q9579">
        <v>8047870.2549999999</v>
      </c>
      <c r="R9579" t="s">
        <v>34</v>
      </c>
      <c r="T9579" t="s">
        <v>89</v>
      </c>
      <c r="V9579" t="s">
        <v>762</v>
      </c>
      <c r="Y9579" t="s">
        <v>152</v>
      </c>
    </row>
    <row r="9580" spans="1:25" x14ac:dyDescent="0.45">
      <c r="A9580" t="s">
        <v>274</v>
      </c>
      <c r="B9580" t="s">
        <v>761</v>
      </c>
      <c r="C9580">
        <v>55239</v>
      </c>
      <c r="D9580">
        <v>3</v>
      </c>
      <c r="F9580">
        <v>2023</v>
      </c>
      <c r="G9580">
        <v>4664</v>
      </c>
      <c r="H9580">
        <v>4634.91</v>
      </c>
      <c r="I9580">
        <v>910315.61</v>
      </c>
      <c r="K9580">
        <v>2.3559999999999999</v>
      </c>
      <c r="L9580">
        <v>1E-3</v>
      </c>
      <c r="M9580">
        <v>466784.10800000001</v>
      </c>
      <c r="N9580">
        <v>5.8999999999999997E-2</v>
      </c>
      <c r="O9580">
        <v>40.593000000000004</v>
      </c>
      <c r="P9580">
        <v>1.0800000000000001E-2</v>
      </c>
      <c r="Q9580">
        <v>7854489.1449999996</v>
      </c>
      <c r="R9580" t="s">
        <v>34</v>
      </c>
      <c r="T9580" t="s">
        <v>89</v>
      </c>
      <c r="V9580" t="s">
        <v>762</v>
      </c>
      <c r="Y9580" t="s">
        <v>152</v>
      </c>
    </row>
    <row r="9581" spans="1:25" x14ac:dyDescent="0.45">
      <c r="A9581" t="s">
        <v>274</v>
      </c>
      <c r="B9581" t="s">
        <v>761</v>
      </c>
      <c r="C9581">
        <v>55239</v>
      </c>
      <c r="D9581">
        <v>3</v>
      </c>
      <c r="F9581">
        <v>2024</v>
      </c>
      <c r="G9581">
        <v>1953</v>
      </c>
      <c r="H9581">
        <v>1908.25</v>
      </c>
      <c r="I9581">
        <v>445963.42</v>
      </c>
      <c r="K9581">
        <v>0.95599999999999996</v>
      </c>
      <c r="L9581">
        <v>1E-3</v>
      </c>
      <c r="M9581">
        <v>186150.402</v>
      </c>
      <c r="N9581">
        <v>5.8099999999999999E-2</v>
      </c>
      <c r="O9581">
        <v>17.274999999999999</v>
      </c>
      <c r="P9581">
        <v>1.1900000000000001E-2</v>
      </c>
      <c r="Q9581">
        <v>3188168.3829999999</v>
      </c>
      <c r="R9581" t="s">
        <v>34</v>
      </c>
      <c r="T9581" t="s">
        <v>89</v>
      </c>
      <c r="V9581" t="s">
        <v>762</v>
      </c>
      <c r="Y9581" t="s">
        <v>152</v>
      </c>
    </row>
    <row r="9582" spans="1:25" x14ac:dyDescent="0.45">
      <c r="A9582" t="s">
        <v>335</v>
      </c>
      <c r="B9582" t="s">
        <v>763</v>
      </c>
      <c r="C9582">
        <v>55243</v>
      </c>
      <c r="D9582" t="s">
        <v>385</v>
      </c>
      <c r="F9582">
        <v>2009</v>
      </c>
      <c r="G9582">
        <v>3</v>
      </c>
      <c r="H9582">
        <v>3</v>
      </c>
      <c r="I9582">
        <v>42</v>
      </c>
      <c r="O9582">
        <v>0.185</v>
      </c>
      <c r="P9582">
        <v>0.51700000000000002</v>
      </c>
      <c r="Q9582">
        <v>717</v>
      </c>
      <c r="R9582" t="s">
        <v>38</v>
      </c>
      <c r="T9582" t="s">
        <v>28</v>
      </c>
      <c r="Y9582" t="s">
        <v>29</v>
      </c>
    </row>
    <row r="9583" spans="1:25" x14ac:dyDescent="0.45">
      <c r="A9583" t="s">
        <v>335</v>
      </c>
      <c r="B9583" t="s">
        <v>763</v>
      </c>
      <c r="C9583">
        <v>55243</v>
      </c>
      <c r="D9583" t="s">
        <v>385</v>
      </c>
      <c r="F9583">
        <v>2010</v>
      </c>
      <c r="G9583">
        <v>2</v>
      </c>
      <c r="H9583">
        <v>2</v>
      </c>
      <c r="I9583">
        <v>30</v>
      </c>
      <c r="O9583">
        <v>0.124</v>
      </c>
      <c r="P9583">
        <v>0.51700000000000002</v>
      </c>
      <c r="Q9583">
        <v>478</v>
      </c>
      <c r="R9583" t="s">
        <v>38</v>
      </c>
      <c r="T9583" t="s">
        <v>28</v>
      </c>
      <c r="Y9583" t="s">
        <v>29</v>
      </c>
    </row>
    <row r="9584" spans="1:25" x14ac:dyDescent="0.45">
      <c r="A9584" t="s">
        <v>335</v>
      </c>
      <c r="B9584" t="s">
        <v>763</v>
      </c>
      <c r="C9584">
        <v>55243</v>
      </c>
      <c r="D9584" t="s">
        <v>385</v>
      </c>
      <c r="F9584">
        <v>2011</v>
      </c>
      <c r="G9584">
        <v>6</v>
      </c>
      <c r="H9584">
        <v>6</v>
      </c>
      <c r="I9584">
        <v>90</v>
      </c>
      <c r="O9584">
        <v>0.86</v>
      </c>
      <c r="P9584">
        <v>1.2</v>
      </c>
      <c r="Q9584">
        <v>1434</v>
      </c>
      <c r="R9584" t="s">
        <v>38</v>
      </c>
      <c r="T9584" t="s">
        <v>28</v>
      </c>
      <c r="Y9584" t="s">
        <v>29</v>
      </c>
    </row>
    <row r="9585" spans="1:25" x14ac:dyDescent="0.45">
      <c r="A9585" t="s">
        <v>335</v>
      </c>
      <c r="B9585" t="s">
        <v>763</v>
      </c>
      <c r="C9585">
        <v>55243</v>
      </c>
      <c r="D9585" t="s">
        <v>385</v>
      </c>
      <c r="F9585">
        <v>2012</v>
      </c>
      <c r="G9585">
        <v>6</v>
      </c>
      <c r="H9585">
        <v>5.25</v>
      </c>
      <c r="I9585">
        <v>78.75</v>
      </c>
      <c r="O9585">
        <v>0.753</v>
      </c>
      <c r="P9585">
        <v>1.2001999999999999</v>
      </c>
      <c r="Q9585">
        <v>1254.8</v>
      </c>
      <c r="R9585" t="s">
        <v>38</v>
      </c>
      <c r="T9585" t="s">
        <v>28</v>
      </c>
      <c r="Y9585" t="s">
        <v>29</v>
      </c>
    </row>
    <row r="9586" spans="1:25" x14ac:dyDescent="0.45">
      <c r="A9586" t="s">
        <v>335</v>
      </c>
      <c r="B9586" t="s">
        <v>763</v>
      </c>
      <c r="C9586">
        <v>55243</v>
      </c>
      <c r="D9586" t="s">
        <v>385</v>
      </c>
      <c r="F9586">
        <v>2013</v>
      </c>
      <c r="G9586">
        <v>6</v>
      </c>
      <c r="H9586">
        <v>3.5</v>
      </c>
      <c r="I9586">
        <v>52.5</v>
      </c>
      <c r="O9586">
        <v>0.502</v>
      </c>
      <c r="P9586">
        <v>1.2002999999999999</v>
      </c>
      <c r="Q9586">
        <v>836.6</v>
      </c>
      <c r="R9586" t="s">
        <v>38</v>
      </c>
      <c r="T9586" t="s">
        <v>28</v>
      </c>
      <c r="Y9586" t="s">
        <v>29</v>
      </c>
    </row>
    <row r="9587" spans="1:25" x14ac:dyDescent="0.45">
      <c r="A9587" t="s">
        <v>335</v>
      </c>
      <c r="B9587" t="s">
        <v>763</v>
      </c>
      <c r="C9587">
        <v>55243</v>
      </c>
      <c r="D9587" t="s">
        <v>385</v>
      </c>
      <c r="F9587">
        <v>2014</v>
      </c>
      <c r="G9587">
        <v>3</v>
      </c>
      <c r="H9587">
        <v>1.5</v>
      </c>
      <c r="I9587">
        <v>22.5</v>
      </c>
      <c r="O9587">
        <v>8.7999999999999995E-2</v>
      </c>
      <c r="P9587">
        <v>0.49</v>
      </c>
      <c r="Q9587">
        <v>358.6</v>
      </c>
      <c r="R9587" t="s">
        <v>38</v>
      </c>
      <c r="T9587" t="s">
        <v>28</v>
      </c>
      <c r="Y9587" t="s">
        <v>29</v>
      </c>
    </row>
    <row r="9588" spans="1:25" x14ac:dyDescent="0.45">
      <c r="A9588" t="s">
        <v>335</v>
      </c>
      <c r="B9588" t="s">
        <v>763</v>
      </c>
      <c r="C9588">
        <v>55243</v>
      </c>
      <c r="D9588" t="s">
        <v>385</v>
      </c>
      <c r="F9588">
        <v>2015</v>
      </c>
      <c r="G9588">
        <v>0</v>
      </c>
      <c r="H9588">
        <v>0</v>
      </c>
      <c r="R9588" t="s">
        <v>38</v>
      </c>
      <c r="T9588" t="s">
        <v>28</v>
      </c>
      <c r="Y9588" t="s">
        <v>30</v>
      </c>
    </row>
    <row r="9589" spans="1:25" x14ac:dyDescent="0.45">
      <c r="A9589" t="s">
        <v>335</v>
      </c>
      <c r="B9589" t="s">
        <v>763</v>
      </c>
      <c r="C9589">
        <v>55243</v>
      </c>
      <c r="D9589" t="s">
        <v>385</v>
      </c>
      <c r="F9589">
        <v>2016</v>
      </c>
      <c r="G9589">
        <v>0</v>
      </c>
      <c r="H9589">
        <v>0</v>
      </c>
      <c r="R9589" t="s">
        <v>38</v>
      </c>
      <c r="T9589" t="s">
        <v>28</v>
      </c>
      <c r="Y9589" t="s">
        <v>30</v>
      </c>
    </row>
    <row r="9590" spans="1:25" x14ac:dyDescent="0.45">
      <c r="A9590" t="s">
        <v>335</v>
      </c>
      <c r="B9590" t="s">
        <v>763</v>
      </c>
      <c r="C9590">
        <v>55243</v>
      </c>
      <c r="D9590" t="s">
        <v>385</v>
      </c>
      <c r="F9590">
        <v>2017</v>
      </c>
      <c r="G9590">
        <v>0</v>
      </c>
      <c r="H9590">
        <v>0</v>
      </c>
      <c r="R9590" t="s">
        <v>38</v>
      </c>
      <c r="T9590" t="s">
        <v>28</v>
      </c>
      <c r="Y9590" t="s">
        <v>30</v>
      </c>
    </row>
    <row r="9591" spans="1:25" x14ac:dyDescent="0.45">
      <c r="A9591" t="s">
        <v>335</v>
      </c>
      <c r="B9591" t="s">
        <v>763</v>
      </c>
      <c r="C9591">
        <v>55243</v>
      </c>
      <c r="D9591" t="s">
        <v>385</v>
      </c>
      <c r="F9591">
        <v>2018</v>
      </c>
      <c r="G9591">
        <v>0</v>
      </c>
      <c r="H9591">
        <v>0</v>
      </c>
      <c r="R9591" t="s">
        <v>38</v>
      </c>
      <c r="T9591" t="s">
        <v>28</v>
      </c>
      <c r="Y9591" t="s">
        <v>30</v>
      </c>
    </row>
    <row r="9592" spans="1:25" x14ac:dyDescent="0.45">
      <c r="A9592" t="s">
        <v>335</v>
      </c>
      <c r="B9592" t="s">
        <v>763</v>
      </c>
      <c r="C9592">
        <v>55243</v>
      </c>
      <c r="D9592" t="s">
        <v>385</v>
      </c>
      <c r="F9592">
        <v>2019</v>
      </c>
      <c r="G9592">
        <v>0</v>
      </c>
      <c r="H9592">
        <v>0</v>
      </c>
      <c r="R9592" t="s">
        <v>38</v>
      </c>
      <c r="T9592" t="s">
        <v>28</v>
      </c>
      <c r="Y9592" t="s">
        <v>30</v>
      </c>
    </row>
    <row r="9593" spans="1:25" x14ac:dyDescent="0.45">
      <c r="A9593" t="s">
        <v>335</v>
      </c>
      <c r="B9593" t="s">
        <v>763</v>
      </c>
      <c r="C9593">
        <v>55243</v>
      </c>
      <c r="D9593" t="s">
        <v>385</v>
      </c>
      <c r="F9593">
        <v>2020</v>
      </c>
      <c r="G9593">
        <v>0</v>
      </c>
      <c r="H9593">
        <v>0</v>
      </c>
      <c r="R9593" t="s">
        <v>38</v>
      </c>
      <c r="T9593" t="s">
        <v>28</v>
      </c>
      <c r="Y9593" t="s">
        <v>30</v>
      </c>
    </row>
    <row r="9594" spans="1:25" x14ac:dyDescent="0.45">
      <c r="A9594" t="s">
        <v>335</v>
      </c>
      <c r="B9594" t="s">
        <v>763</v>
      </c>
      <c r="C9594">
        <v>55243</v>
      </c>
      <c r="D9594" t="s">
        <v>393</v>
      </c>
      <c r="F9594">
        <v>2009</v>
      </c>
      <c r="G9594">
        <v>3</v>
      </c>
      <c r="H9594">
        <v>3</v>
      </c>
      <c r="I9594">
        <v>42</v>
      </c>
      <c r="O9594">
        <v>0.185</v>
      </c>
      <c r="P9594">
        <v>0.51700000000000002</v>
      </c>
      <c r="Q9594">
        <v>717</v>
      </c>
      <c r="R9594" t="s">
        <v>38</v>
      </c>
      <c r="T9594" t="s">
        <v>28</v>
      </c>
      <c r="Y9594" t="s">
        <v>29</v>
      </c>
    </row>
    <row r="9595" spans="1:25" x14ac:dyDescent="0.45">
      <c r="A9595" t="s">
        <v>335</v>
      </c>
      <c r="B9595" t="s">
        <v>763</v>
      </c>
      <c r="C9595">
        <v>55243</v>
      </c>
      <c r="D9595" t="s">
        <v>393</v>
      </c>
      <c r="F9595">
        <v>2010</v>
      </c>
      <c r="G9595">
        <v>2</v>
      </c>
      <c r="H9595">
        <v>2</v>
      </c>
      <c r="I9595">
        <v>30</v>
      </c>
      <c r="O9595">
        <v>0.124</v>
      </c>
      <c r="P9595">
        <v>0.51700000000000002</v>
      </c>
      <c r="Q9595">
        <v>478</v>
      </c>
      <c r="R9595" t="s">
        <v>38</v>
      </c>
      <c r="T9595" t="s">
        <v>28</v>
      </c>
      <c r="Y9595" t="s">
        <v>29</v>
      </c>
    </row>
    <row r="9596" spans="1:25" x14ac:dyDescent="0.45">
      <c r="A9596" t="s">
        <v>335</v>
      </c>
      <c r="B9596" t="s">
        <v>763</v>
      </c>
      <c r="C9596">
        <v>55243</v>
      </c>
      <c r="D9596" t="s">
        <v>393</v>
      </c>
      <c r="F9596">
        <v>2011</v>
      </c>
      <c r="G9596">
        <v>8</v>
      </c>
      <c r="H9596">
        <v>8</v>
      </c>
      <c r="I9596">
        <v>120</v>
      </c>
      <c r="O9596">
        <v>1.147</v>
      </c>
      <c r="P9596">
        <v>1.2</v>
      </c>
      <c r="Q9596">
        <v>1912</v>
      </c>
      <c r="R9596" t="s">
        <v>38</v>
      </c>
      <c r="T9596" t="s">
        <v>28</v>
      </c>
      <c r="Y9596" t="s">
        <v>29</v>
      </c>
    </row>
    <row r="9597" spans="1:25" x14ac:dyDescent="0.45">
      <c r="A9597" t="s">
        <v>335</v>
      </c>
      <c r="B9597" t="s">
        <v>763</v>
      </c>
      <c r="C9597">
        <v>55243</v>
      </c>
      <c r="D9597" t="s">
        <v>393</v>
      </c>
      <c r="F9597">
        <v>2012</v>
      </c>
      <c r="G9597">
        <v>0</v>
      </c>
      <c r="H9597">
        <v>0</v>
      </c>
      <c r="R9597" t="s">
        <v>38</v>
      </c>
      <c r="T9597" t="s">
        <v>28</v>
      </c>
      <c r="Y9597" t="s">
        <v>29</v>
      </c>
    </row>
    <row r="9598" spans="1:25" x14ac:dyDescent="0.45">
      <c r="A9598" t="s">
        <v>335</v>
      </c>
      <c r="B9598" t="s">
        <v>763</v>
      </c>
      <c r="C9598">
        <v>55243</v>
      </c>
      <c r="D9598" t="s">
        <v>393</v>
      </c>
      <c r="F9598">
        <v>2013</v>
      </c>
      <c r="G9598">
        <v>6</v>
      </c>
      <c r="H9598">
        <v>3.5</v>
      </c>
      <c r="I9598">
        <v>52.5</v>
      </c>
      <c r="O9598">
        <v>0.502</v>
      </c>
      <c r="P9598">
        <v>1.2004999999999999</v>
      </c>
      <c r="Q9598">
        <v>836.7</v>
      </c>
      <c r="R9598" t="s">
        <v>38</v>
      </c>
      <c r="T9598" t="s">
        <v>28</v>
      </c>
      <c r="Y9598" t="s">
        <v>29</v>
      </c>
    </row>
    <row r="9599" spans="1:25" x14ac:dyDescent="0.45">
      <c r="A9599" t="s">
        <v>335</v>
      </c>
      <c r="B9599" t="s">
        <v>763</v>
      </c>
      <c r="C9599">
        <v>55243</v>
      </c>
      <c r="D9599" t="s">
        <v>393</v>
      </c>
      <c r="F9599">
        <v>2014</v>
      </c>
      <c r="G9599">
        <v>3</v>
      </c>
      <c r="H9599">
        <v>1.75</v>
      </c>
      <c r="I9599">
        <v>26.25</v>
      </c>
      <c r="O9599">
        <v>0.10299999999999999</v>
      </c>
      <c r="P9599">
        <v>0.49</v>
      </c>
      <c r="Q9599">
        <v>418.3</v>
      </c>
      <c r="R9599" t="s">
        <v>38</v>
      </c>
      <c r="T9599" t="s">
        <v>28</v>
      </c>
      <c r="Y9599" t="s">
        <v>29</v>
      </c>
    </row>
    <row r="9600" spans="1:25" x14ac:dyDescent="0.45">
      <c r="A9600" t="s">
        <v>335</v>
      </c>
      <c r="B9600" t="s">
        <v>763</v>
      </c>
      <c r="C9600">
        <v>55243</v>
      </c>
      <c r="D9600" t="s">
        <v>393</v>
      </c>
      <c r="F9600">
        <v>2015</v>
      </c>
      <c r="G9600">
        <v>0</v>
      </c>
      <c r="H9600">
        <v>0</v>
      </c>
      <c r="R9600" t="s">
        <v>38</v>
      </c>
      <c r="T9600" t="s">
        <v>28</v>
      </c>
      <c r="Y9600" t="s">
        <v>30</v>
      </c>
    </row>
    <row r="9601" spans="1:25" x14ac:dyDescent="0.45">
      <c r="A9601" t="s">
        <v>335</v>
      </c>
      <c r="B9601" t="s">
        <v>763</v>
      </c>
      <c r="C9601">
        <v>55243</v>
      </c>
      <c r="D9601" t="s">
        <v>393</v>
      </c>
      <c r="F9601">
        <v>2016</v>
      </c>
      <c r="G9601">
        <v>0</v>
      </c>
      <c r="H9601">
        <v>0</v>
      </c>
      <c r="R9601" t="s">
        <v>38</v>
      </c>
      <c r="T9601" t="s">
        <v>28</v>
      </c>
      <c r="Y9601" t="s">
        <v>30</v>
      </c>
    </row>
    <row r="9602" spans="1:25" x14ac:dyDescent="0.45">
      <c r="A9602" t="s">
        <v>335</v>
      </c>
      <c r="B9602" t="s">
        <v>763</v>
      </c>
      <c r="C9602">
        <v>55243</v>
      </c>
      <c r="D9602" t="s">
        <v>393</v>
      </c>
      <c r="F9602">
        <v>2017</v>
      </c>
      <c r="G9602">
        <v>0</v>
      </c>
      <c r="H9602">
        <v>0</v>
      </c>
      <c r="R9602" t="s">
        <v>38</v>
      </c>
      <c r="T9602" t="s">
        <v>28</v>
      </c>
      <c r="Y9602" t="s">
        <v>30</v>
      </c>
    </row>
    <row r="9603" spans="1:25" x14ac:dyDescent="0.45">
      <c r="A9603" t="s">
        <v>335</v>
      </c>
      <c r="B9603" t="s">
        <v>763</v>
      </c>
      <c r="C9603">
        <v>55243</v>
      </c>
      <c r="D9603" t="s">
        <v>393</v>
      </c>
      <c r="F9603">
        <v>2018</v>
      </c>
      <c r="G9603">
        <v>0</v>
      </c>
      <c r="H9603">
        <v>0</v>
      </c>
      <c r="R9603" t="s">
        <v>38</v>
      </c>
      <c r="T9603" t="s">
        <v>28</v>
      </c>
      <c r="Y9603" t="s">
        <v>30</v>
      </c>
    </row>
    <row r="9604" spans="1:25" x14ac:dyDescent="0.45">
      <c r="A9604" t="s">
        <v>335</v>
      </c>
      <c r="B9604" t="s">
        <v>763</v>
      </c>
      <c r="C9604">
        <v>55243</v>
      </c>
      <c r="D9604" t="s">
        <v>393</v>
      </c>
      <c r="F9604">
        <v>2019</v>
      </c>
      <c r="G9604">
        <v>0</v>
      </c>
      <c r="H9604">
        <v>0</v>
      </c>
      <c r="R9604" t="s">
        <v>38</v>
      </c>
      <c r="T9604" t="s">
        <v>28</v>
      </c>
      <c r="Y9604" t="s">
        <v>30</v>
      </c>
    </row>
    <row r="9605" spans="1:25" x14ac:dyDescent="0.45">
      <c r="A9605" t="s">
        <v>335</v>
      </c>
      <c r="B9605" t="s">
        <v>763</v>
      </c>
      <c r="C9605">
        <v>55243</v>
      </c>
      <c r="D9605" t="s">
        <v>393</v>
      </c>
      <c r="F9605">
        <v>2020</v>
      </c>
      <c r="G9605">
        <v>0</v>
      </c>
      <c r="H9605">
        <v>0</v>
      </c>
      <c r="R9605" t="s">
        <v>38</v>
      </c>
      <c r="T9605" t="s">
        <v>28</v>
      </c>
      <c r="Y9605" t="s">
        <v>30</v>
      </c>
    </row>
    <row r="9606" spans="1:25" x14ac:dyDescent="0.45">
      <c r="A9606" t="s">
        <v>335</v>
      </c>
      <c r="B9606" t="s">
        <v>763</v>
      </c>
      <c r="C9606">
        <v>55243</v>
      </c>
      <c r="D9606" t="s">
        <v>394</v>
      </c>
      <c r="F9606">
        <v>2009</v>
      </c>
      <c r="G9606">
        <v>3</v>
      </c>
      <c r="H9606">
        <v>3</v>
      </c>
      <c r="I9606">
        <v>42</v>
      </c>
      <c r="O9606">
        <v>0.185</v>
      </c>
      <c r="P9606">
        <v>0.51700000000000002</v>
      </c>
      <c r="Q9606">
        <v>717</v>
      </c>
      <c r="R9606" t="s">
        <v>38</v>
      </c>
      <c r="T9606" t="s">
        <v>28</v>
      </c>
      <c r="Y9606" t="s">
        <v>29</v>
      </c>
    </row>
    <row r="9607" spans="1:25" x14ac:dyDescent="0.45">
      <c r="A9607" t="s">
        <v>335</v>
      </c>
      <c r="B9607" t="s">
        <v>763</v>
      </c>
      <c r="C9607">
        <v>55243</v>
      </c>
      <c r="D9607" t="s">
        <v>394</v>
      </c>
      <c r="F9607">
        <v>2010</v>
      </c>
      <c r="G9607">
        <v>4</v>
      </c>
      <c r="H9607">
        <v>4</v>
      </c>
      <c r="I9607">
        <v>60</v>
      </c>
      <c r="O9607">
        <v>0.247</v>
      </c>
      <c r="P9607">
        <v>0.51700000000000002</v>
      </c>
      <c r="Q9607">
        <v>956</v>
      </c>
      <c r="R9607" t="s">
        <v>38</v>
      </c>
      <c r="T9607" t="s">
        <v>28</v>
      </c>
      <c r="Y9607" t="s">
        <v>29</v>
      </c>
    </row>
    <row r="9608" spans="1:25" x14ac:dyDescent="0.45">
      <c r="A9608" t="s">
        <v>335</v>
      </c>
      <c r="B9608" t="s">
        <v>763</v>
      </c>
      <c r="C9608">
        <v>55243</v>
      </c>
      <c r="D9608" t="s">
        <v>394</v>
      </c>
      <c r="F9608">
        <v>2011</v>
      </c>
      <c r="G9608">
        <v>8</v>
      </c>
      <c r="H9608">
        <v>8</v>
      </c>
      <c r="I9608">
        <v>120</v>
      </c>
      <c r="O9608">
        <v>1.147</v>
      </c>
      <c r="P9608">
        <v>1.2</v>
      </c>
      <c r="Q9608">
        <v>1912</v>
      </c>
      <c r="R9608" t="s">
        <v>38</v>
      </c>
      <c r="T9608" t="s">
        <v>28</v>
      </c>
      <c r="Y9608" t="s">
        <v>29</v>
      </c>
    </row>
    <row r="9609" spans="1:25" x14ac:dyDescent="0.45">
      <c r="A9609" t="s">
        <v>335</v>
      </c>
      <c r="B9609" t="s">
        <v>763</v>
      </c>
      <c r="C9609">
        <v>55243</v>
      </c>
      <c r="D9609" t="s">
        <v>394</v>
      </c>
      <c r="F9609">
        <v>2012</v>
      </c>
      <c r="G9609">
        <v>0</v>
      </c>
      <c r="H9609">
        <v>0</v>
      </c>
      <c r="R9609" t="s">
        <v>38</v>
      </c>
      <c r="T9609" t="s">
        <v>28</v>
      </c>
      <c r="Y9609" t="s">
        <v>29</v>
      </c>
    </row>
    <row r="9610" spans="1:25" x14ac:dyDescent="0.45">
      <c r="A9610" t="s">
        <v>335</v>
      </c>
      <c r="B9610" t="s">
        <v>763</v>
      </c>
      <c r="C9610">
        <v>55243</v>
      </c>
      <c r="D9610" t="s">
        <v>394</v>
      </c>
      <c r="F9610">
        <v>2013</v>
      </c>
      <c r="G9610">
        <v>6</v>
      </c>
      <c r="H9610">
        <v>4.25</v>
      </c>
      <c r="I9610">
        <v>63.75</v>
      </c>
      <c r="O9610">
        <v>0.61</v>
      </c>
      <c r="P9610">
        <v>1.2002999999999999</v>
      </c>
      <c r="Q9610">
        <v>1015.9</v>
      </c>
      <c r="R9610" t="s">
        <v>38</v>
      </c>
      <c r="T9610" t="s">
        <v>28</v>
      </c>
      <c r="Y9610" t="s">
        <v>29</v>
      </c>
    </row>
    <row r="9611" spans="1:25" x14ac:dyDescent="0.45">
      <c r="A9611" t="s">
        <v>335</v>
      </c>
      <c r="B9611" t="s">
        <v>763</v>
      </c>
      <c r="C9611">
        <v>55243</v>
      </c>
      <c r="D9611" t="s">
        <v>394</v>
      </c>
      <c r="F9611">
        <v>2014</v>
      </c>
      <c r="G9611">
        <v>3</v>
      </c>
      <c r="H9611">
        <v>1.25</v>
      </c>
      <c r="I9611">
        <v>18.75</v>
      </c>
      <c r="O9611">
        <v>7.2999999999999995E-2</v>
      </c>
      <c r="P9611">
        <v>0.49</v>
      </c>
      <c r="Q9611">
        <v>298.89999999999998</v>
      </c>
      <c r="R9611" t="s">
        <v>38</v>
      </c>
      <c r="T9611" t="s">
        <v>28</v>
      </c>
      <c r="Y9611" t="s">
        <v>29</v>
      </c>
    </row>
    <row r="9612" spans="1:25" x14ac:dyDescent="0.45">
      <c r="A9612" t="s">
        <v>335</v>
      </c>
      <c r="B9612" t="s">
        <v>763</v>
      </c>
      <c r="C9612">
        <v>55243</v>
      </c>
      <c r="D9612" t="s">
        <v>394</v>
      </c>
      <c r="F9612">
        <v>2015</v>
      </c>
      <c r="G9612">
        <v>0</v>
      </c>
      <c r="H9612">
        <v>0</v>
      </c>
      <c r="R9612" t="s">
        <v>38</v>
      </c>
      <c r="T9612" t="s">
        <v>28</v>
      </c>
      <c r="Y9612" t="s">
        <v>30</v>
      </c>
    </row>
    <row r="9613" spans="1:25" x14ac:dyDescent="0.45">
      <c r="A9613" t="s">
        <v>335</v>
      </c>
      <c r="B9613" t="s">
        <v>763</v>
      </c>
      <c r="C9613">
        <v>55243</v>
      </c>
      <c r="D9613" t="s">
        <v>394</v>
      </c>
      <c r="F9613">
        <v>2016</v>
      </c>
      <c r="G9613">
        <v>0</v>
      </c>
      <c r="H9613">
        <v>0</v>
      </c>
      <c r="R9613" t="s">
        <v>38</v>
      </c>
      <c r="T9613" t="s">
        <v>28</v>
      </c>
      <c r="Y9613" t="s">
        <v>30</v>
      </c>
    </row>
    <row r="9614" spans="1:25" x14ac:dyDescent="0.45">
      <c r="A9614" t="s">
        <v>335</v>
      </c>
      <c r="B9614" t="s">
        <v>763</v>
      </c>
      <c r="C9614">
        <v>55243</v>
      </c>
      <c r="D9614" t="s">
        <v>394</v>
      </c>
      <c r="F9614">
        <v>2017</v>
      </c>
      <c r="G9614">
        <v>0</v>
      </c>
      <c r="H9614">
        <v>0</v>
      </c>
      <c r="R9614" t="s">
        <v>38</v>
      </c>
      <c r="T9614" t="s">
        <v>28</v>
      </c>
      <c r="Y9614" t="s">
        <v>30</v>
      </c>
    </row>
    <row r="9615" spans="1:25" x14ac:dyDescent="0.45">
      <c r="A9615" t="s">
        <v>335</v>
      </c>
      <c r="B9615" t="s">
        <v>763</v>
      </c>
      <c r="C9615">
        <v>55243</v>
      </c>
      <c r="D9615" t="s">
        <v>394</v>
      </c>
      <c r="F9615">
        <v>2018</v>
      </c>
      <c r="G9615">
        <v>0</v>
      </c>
      <c r="H9615">
        <v>0</v>
      </c>
      <c r="R9615" t="s">
        <v>38</v>
      </c>
      <c r="T9615" t="s">
        <v>28</v>
      </c>
      <c r="Y9615" t="s">
        <v>30</v>
      </c>
    </row>
    <row r="9616" spans="1:25" x14ac:dyDescent="0.45">
      <c r="A9616" t="s">
        <v>335</v>
      </c>
      <c r="B9616" t="s">
        <v>763</v>
      </c>
      <c r="C9616">
        <v>55243</v>
      </c>
      <c r="D9616" t="s">
        <v>394</v>
      </c>
      <c r="F9616">
        <v>2019</v>
      </c>
      <c r="G9616">
        <v>0</v>
      </c>
      <c r="H9616">
        <v>0</v>
      </c>
      <c r="R9616" t="s">
        <v>38</v>
      </c>
      <c r="T9616" t="s">
        <v>28</v>
      </c>
      <c r="Y9616" t="s">
        <v>30</v>
      </c>
    </row>
    <row r="9617" spans="1:25" x14ac:dyDescent="0.45">
      <c r="A9617" t="s">
        <v>335</v>
      </c>
      <c r="B9617" t="s">
        <v>763</v>
      </c>
      <c r="C9617">
        <v>55243</v>
      </c>
      <c r="D9617" t="s">
        <v>394</v>
      </c>
      <c r="F9617">
        <v>2020</v>
      </c>
      <c r="G9617">
        <v>0</v>
      </c>
      <c r="H9617">
        <v>0</v>
      </c>
      <c r="R9617" t="s">
        <v>38</v>
      </c>
      <c r="T9617" t="s">
        <v>28</v>
      </c>
      <c r="Y9617" t="s">
        <v>30</v>
      </c>
    </row>
    <row r="9618" spans="1:25" x14ac:dyDescent="0.45">
      <c r="A9618" t="s">
        <v>335</v>
      </c>
      <c r="B9618" t="s">
        <v>763</v>
      </c>
      <c r="C9618">
        <v>55243</v>
      </c>
      <c r="D9618" t="s">
        <v>396</v>
      </c>
      <c r="F9618">
        <v>2009</v>
      </c>
      <c r="G9618">
        <v>4</v>
      </c>
      <c r="H9618">
        <v>4</v>
      </c>
      <c r="I9618">
        <v>84</v>
      </c>
      <c r="O9618">
        <v>0.42799999999999999</v>
      </c>
      <c r="P9618">
        <v>0.621</v>
      </c>
      <c r="Q9618">
        <v>1380</v>
      </c>
      <c r="R9618" t="s">
        <v>38</v>
      </c>
      <c r="T9618" t="s">
        <v>28</v>
      </c>
      <c r="Y9618" t="s">
        <v>29</v>
      </c>
    </row>
    <row r="9619" spans="1:25" x14ac:dyDescent="0.45">
      <c r="A9619" t="s">
        <v>335</v>
      </c>
      <c r="B9619" t="s">
        <v>763</v>
      </c>
      <c r="C9619">
        <v>55243</v>
      </c>
      <c r="D9619" t="s">
        <v>396</v>
      </c>
      <c r="F9619">
        <v>2010</v>
      </c>
      <c r="G9619">
        <v>11</v>
      </c>
      <c r="H9619">
        <v>8.75</v>
      </c>
      <c r="I9619">
        <v>183.75</v>
      </c>
      <c r="O9619">
        <v>0.93700000000000006</v>
      </c>
      <c r="P9619">
        <v>0.621</v>
      </c>
      <c r="Q9619">
        <v>3018.9</v>
      </c>
      <c r="R9619" t="s">
        <v>38</v>
      </c>
      <c r="T9619" t="s">
        <v>28</v>
      </c>
      <c r="Y9619" t="s">
        <v>29</v>
      </c>
    </row>
    <row r="9620" spans="1:25" x14ac:dyDescent="0.45">
      <c r="A9620" t="s">
        <v>335</v>
      </c>
      <c r="B9620" t="s">
        <v>763</v>
      </c>
      <c r="C9620">
        <v>55243</v>
      </c>
      <c r="D9620" t="s">
        <v>396</v>
      </c>
      <c r="F9620">
        <v>2011</v>
      </c>
      <c r="G9620">
        <v>10</v>
      </c>
      <c r="H9620">
        <v>7.5</v>
      </c>
      <c r="I9620">
        <v>157.5</v>
      </c>
      <c r="O9620">
        <v>1.5529999999999999</v>
      </c>
      <c r="P9620">
        <v>1.2</v>
      </c>
      <c r="Q9620">
        <v>2587.6</v>
      </c>
      <c r="R9620" t="s">
        <v>38</v>
      </c>
      <c r="T9620" t="s">
        <v>28</v>
      </c>
      <c r="Y9620" t="s">
        <v>29</v>
      </c>
    </row>
    <row r="9621" spans="1:25" x14ac:dyDescent="0.45">
      <c r="A9621" t="s">
        <v>335</v>
      </c>
      <c r="B9621" t="s">
        <v>763</v>
      </c>
      <c r="C9621">
        <v>55243</v>
      </c>
      <c r="D9621" t="s">
        <v>396</v>
      </c>
      <c r="F9621">
        <v>2012</v>
      </c>
      <c r="G9621">
        <v>0</v>
      </c>
      <c r="H9621">
        <v>0</v>
      </c>
      <c r="R9621" t="s">
        <v>38</v>
      </c>
      <c r="T9621" t="s">
        <v>28</v>
      </c>
      <c r="Y9621" t="s">
        <v>29</v>
      </c>
    </row>
    <row r="9622" spans="1:25" x14ac:dyDescent="0.45">
      <c r="A9622" t="s">
        <v>335</v>
      </c>
      <c r="B9622" t="s">
        <v>763</v>
      </c>
      <c r="C9622">
        <v>55243</v>
      </c>
      <c r="D9622" t="s">
        <v>396</v>
      </c>
      <c r="F9622">
        <v>2013</v>
      </c>
      <c r="G9622">
        <v>9</v>
      </c>
      <c r="H9622">
        <v>4.75</v>
      </c>
      <c r="I9622">
        <v>99.25</v>
      </c>
      <c r="O9622">
        <v>0.56899999999999995</v>
      </c>
      <c r="P9622">
        <v>0.69399999999999995</v>
      </c>
      <c r="Q9622">
        <v>1638.9</v>
      </c>
      <c r="R9622" t="s">
        <v>38</v>
      </c>
      <c r="T9622" t="s">
        <v>28</v>
      </c>
      <c r="Y9622" t="s">
        <v>29</v>
      </c>
    </row>
    <row r="9623" spans="1:25" x14ac:dyDescent="0.45">
      <c r="A9623" t="s">
        <v>335</v>
      </c>
      <c r="B9623" t="s">
        <v>763</v>
      </c>
      <c r="C9623">
        <v>55243</v>
      </c>
      <c r="D9623" t="s">
        <v>396</v>
      </c>
      <c r="F9623">
        <v>2014</v>
      </c>
      <c r="G9623">
        <v>4</v>
      </c>
      <c r="H9623">
        <v>1.75</v>
      </c>
      <c r="I9623">
        <v>36.75</v>
      </c>
      <c r="O9623">
        <v>0.21</v>
      </c>
      <c r="P9623">
        <v>0.69399999999999995</v>
      </c>
      <c r="Q9623">
        <v>603.9</v>
      </c>
      <c r="R9623" t="s">
        <v>38</v>
      </c>
      <c r="T9623" t="s">
        <v>28</v>
      </c>
      <c r="Y9623" t="s">
        <v>29</v>
      </c>
    </row>
    <row r="9624" spans="1:25" x14ac:dyDescent="0.45">
      <c r="A9624" t="s">
        <v>335</v>
      </c>
      <c r="B9624" t="s">
        <v>763</v>
      </c>
      <c r="C9624">
        <v>55243</v>
      </c>
      <c r="D9624" t="s">
        <v>396</v>
      </c>
      <c r="F9624">
        <v>2015</v>
      </c>
      <c r="G9624">
        <v>0</v>
      </c>
      <c r="H9624">
        <v>0</v>
      </c>
      <c r="R9624" t="s">
        <v>38</v>
      </c>
      <c r="T9624" t="s">
        <v>28</v>
      </c>
      <c r="Y9624" t="s">
        <v>30</v>
      </c>
    </row>
    <row r="9625" spans="1:25" x14ac:dyDescent="0.45">
      <c r="A9625" t="s">
        <v>335</v>
      </c>
      <c r="B9625" t="s">
        <v>763</v>
      </c>
      <c r="C9625">
        <v>55243</v>
      </c>
      <c r="D9625" t="s">
        <v>396</v>
      </c>
      <c r="F9625">
        <v>2016</v>
      </c>
      <c r="G9625">
        <v>0</v>
      </c>
      <c r="H9625">
        <v>0</v>
      </c>
      <c r="R9625" t="s">
        <v>38</v>
      </c>
      <c r="T9625" t="s">
        <v>28</v>
      </c>
      <c r="Y9625" t="s">
        <v>30</v>
      </c>
    </row>
    <row r="9626" spans="1:25" x14ac:dyDescent="0.45">
      <c r="A9626" t="s">
        <v>335</v>
      </c>
      <c r="B9626" t="s">
        <v>763</v>
      </c>
      <c r="C9626">
        <v>55243</v>
      </c>
      <c r="D9626" t="s">
        <v>396</v>
      </c>
      <c r="F9626">
        <v>2017</v>
      </c>
      <c r="G9626">
        <v>0</v>
      </c>
      <c r="H9626">
        <v>0</v>
      </c>
      <c r="R9626" t="s">
        <v>38</v>
      </c>
      <c r="T9626" t="s">
        <v>28</v>
      </c>
      <c r="Y9626" t="s">
        <v>30</v>
      </c>
    </row>
    <row r="9627" spans="1:25" x14ac:dyDescent="0.45">
      <c r="A9627" t="s">
        <v>335</v>
      </c>
      <c r="B9627" t="s">
        <v>763</v>
      </c>
      <c r="C9627">
        <v>55243</v>
      </c>
      <c r="D9627" t="s">
        <v>396</v>
      </c>
      <c r="F9627">
        <v>2018</v>
      </c>
      <c r="G9627">
        <v>0</v>
      </c>
      <c r="H9627">
        <v>0</v>
      </c>
      <c r="R9627" t="s">
        <v>38</v>
      </c>
      <c r="T9627" t="s">
        <v>28</v>
      </c>
      <c r="Y9627" t="s">
        <v>30</v>
      </c>
    </row>
    <row r="9628" spans="1:25" x14ac:dyDescent="0.45">
      <c r="A9628" t="s">
        <v>335</v>
      </c>
      <c r="B9628" t="s">
        <v>763</v>
      </c>
      <c r="C9628">
        <v>55243</v>
      </c>
      <c r="D9628" t="s">
        <v>396</v>
      </c>
      <c r="F9628">
        <v>2019</v>
      </c>
      <c r="G9628">
        <v>0</v>
      </c>
      <c r="H9628">
        <v>0</v>
      </c>
      <c r="R9628" t="s">
        <v>38</v>
      </c>
      <c r="T9628" t="s">
        <v>28</v>
      </c>
      <c r="Y9628" t="s">
        <v>30</v>
      </c>
    </row>
    <row r="9629" spans="1:25" x14ac:dyDescent="0.45">
      <c r="A9629" t="s">
        <v>335</v>
      </c>
      <c r="B9629" t="s">
        <v>763</v>
      </c>
      <c r="C9629">
        <v>55243</v>
      </c>
      <c r="D9629" t="s">
        <v>396</v>
      </c>
      <c r="F9629">
        <v>2020</v>
      </c>
      <c r="G9629">
        <v>0</v>
      </c>
      <c r="H9629">
        <v>0</v>
      </c>
      <c r="R9629" t="s">
        <v>38</v>
      </c>
      <c r="T9629" t="s">
        <v>28</v>
      </c>
      <c r="Y9629" t="s">
        <v>30</v>
      </c>
    </row>
    <row r="9630" spans="1:25" x14ac:dyDescent="0.45">
      <c r="A9630" t="s">
        <v>335</v>
      </c>
      <c r="B9630" t="s">
        <v>763</v>
      </c>
      <c r="C9630">
        <v>55243</v>
      </c>
      <c r="D9630" t="s">
        <v>397</v>
      </c>
      <c r="F9630">
        <v>2009</v>
      </c>
      <c r="G9630">
        <v>2</v>
      </c>
      <c r="H9630">
        <v>2</v>
      </c>
      <c r="I9630">
        <v>42</v>
      </c>
      <c r="O9630">
        <v>0.214</v>
      </c>
      <c r="P9630">
        <v>0.621</v>
      </c>
      <c r="Q9630">
        <v>690</v>
      </c>
      <c r="R9630" t="s">
        <v>38</v>
      </c>
      <c r="T9630" t="s">
        <v>28</v>
      </c>
      <c r="Y9630" t="s">
        <v>29</v>
      </c>
    </row>
    <row r="9631" spans="1:25" x14ac:dyDescent="0.45">
      <c r="A9631" t="s">
        <v>335</v>
      </c>
      <c r="B9631" t="s">
        <v>763</v>
      </c>
      <c r="C9631">
        <v>55243</v>
      </c>
      <c r="D9631" t="s">
        <v>397</v>
      </c>
      <c r="F9631">
        <v>2010</v>
      </c>
      <c r="G9631">
        <v>4</v>
      </c>
      <c r="H9631">
        <v>4</v>
      </c>
      <c r="I9631">
        <v>84</v>
      </c>
      <c r="O9631">
        <v>0.42799999999999999</v>
      </c>
      <c r="P9631">
        <v>0.621</v>
      </c>
      <c r="Q9631">
        <v>1380</v>
      </c>
      <c r="R9631" t="s">
        <v>38</v>
      </c>
      <c r="T9631" t="s">
        <v>28</v>
      </c>
      <c r="Y9631" t="s">
        <v>29</v>
      </c>
    </row>
    <row r="9632" spans="1:25" x14ac:dyDescent="0.45">
      <c r="A9632" t="s">
        <v>335</v>
      </c>
      <c r="B9632" t="s">
        <v>763</v>
      </c>
      <c r="C9632">
        <v>55243</v>
      </c>
      <c r="D9632" t="s">
        <v>397</v>
      </c>
      <c r="F9632">
        <v>2011</v>
      </c>
      <c r="G9632">
        <v>12</v>
      </c>
      <c r="H9632">
        <v>8.5</v>
      </c>
      <c r="I9632">
        <v>178.5</v>
      </c>
      <c r="O9632">
        <v>1.76</v>
      </c>
      <c r="P9632">
        <v>1.2</v>
      </c>
      <c r="Q9632">
        <v>2932.7</v>
      </c>
      <c r="R9632" t="s">
        <v>38</v>
      </c>
      <c r="T9632" t="s">
        <v>28</v>
      </c>
      <c r="Y9632" t="s">
        <v>29</v>
      </c>
    </row>
    <row r="9633" spans="1:25" x14ac:dyDescent="0.45">
      <c r="A9633" t="s">
        <v>335</v>
      </c>
      <c r="B9633" t="s">
        <v>763</v>
      </c>
      <c r="C9633">
        <v>55243</v>
      </c>
      <c r="D9633" t="s">
        <v>397</v>
      </c>
      <c r="F9633">
        <v>2012</v>
      </c>
      <c r="G9633">
        <v>0</v>
      </c>
      <c r="H9633">
        <v>0</v>
      </c>
      <c r="R9633" t="s">
        <v>38</v>
      </c>
      <c r="T9633" t="s">
        <v>28</v>
      </c>
      <c r="Y9633" t="s">
        <v>29</v>
      </c>
    </row>
    <row r="9634" spans="1:25" x14ac:dyDescent="0.45">
      <c r="A9634" t="s">
        <v>335</v>
      </c>
      <c r="B9634" t="s">
        <v>763</v>
      </c>
      <c r="C9634">
        <v>55243</v>
      </c>
      <c r="D9634" t="s">
        <v>397</v>
      </c>
      <c r="F9634">
        <v>2013</v>
      </c>
      <c r="G9634">
        <v>8</v>
      </c>
      <c r="H9634">
        <v>6.5</v>
      </c>
      <c r="I9634">
        <v>132.25</v>
      </c>
      <c r="O9634">
        <v>0.77800000000000002</v>
      </c>
      <c r="P9634">
        <v>0.69399999999999995</v>
      </c>
      <c r="Q9634">
        <v>2242.6</v>
      </c>
      <c r="R9634" t="s">
        <v>38</v>
      </c>
      <c r="T9634" t="s">
        <v>28</v>
      </c>
      <c r="Y9634" t="s">
        <v>29</v>
      </c>
    </row>
    <row r="9635" spans="1:25" x14ac:dyDescent="0.45">
      <c r="A9635" t="s">
        <v>335</v>
      </c>
      <c r="B9635" t="s">
        <v>763</v>
      </c>
      <c r="C9635">
        <v>55243</v>
      </c>
      <c r="D9635" t="s">
        <v>397</v>
      </c>
      <c r="F9635">
        <v>2014</v>
      </c>
      <c r="G9635">
        <v>0</v>
      </c>
      <c r="H9635">
        <v>0</v>
      </c>
      <c r="R9635" t="s">
        <v>38</v>
      </c>
      <c r="T9635" t="s">
        <v>28</v>
      </c>
      <c r="Y9635" t="s">
        <v>29</v>
      </c>
    </row>
    <row r="9636" spans="1:25" x14ac:dyDescent="0.45">
      <c r="A9636" t="s">
        <v>335</v>
      </c>
      <c r="B9636" t="s">
        <v>763</v>
      </c>
      <c r="C9636">
        <v>55243</v>
      </c>
      <c r="D9636" t="s">
        <v>397</v>
      </c>
      <c r="F9636">
        <v>2015</v>
      </c>
      <c r="G9636">
        <v>0</v>
      </c>
      <c r="H9636">
        <v>0</v>
      </c>
      <c r="R9636" t="s">
        <v>38</v>
      </c>
      <c r="T9636" t="s">
        <v>28</v>
      </c>
      <c r="Y9636" t="s">
        <v>30</v>
      </c>
    </row>
    <row r="9637" spans="1:25" x14ac:dyDescent="0.45">
      <c r="A9637" t="s">
        <v>335</v>
      </c>
      <c r="B9637" t="s">
        <v>763</v>
      </c>
      <c r="C9637">
        <v>55243</v>
      </c>
      <c r="D9637" t="s">
        <v>397</v>
      </c>
      <c r="F9637">
        <v>2016</v>
      </c>
      <c r="G9637">
        <v>0</v>
      </c>
      <c r="H9637">
        <v>0</v>
      </c>
      <c r="R9637" t="s">
        <v>38</v>
      </c>
      <c r="T9637" t="s">
        <v>28</v>
      </c>
      <c r="Y9637" t="s">
        <v>30</v>
      </c>
    </row>
    <row r="9638" spans="1:25" x14ac:dyDescent="0.45">
      <c r="A9638" t="s">
        <v>335</v>
      </c>
      <c r="B9638" t="s">
        <v>763</v>
      </c>
      <c r="C9638">
        <v>55243</v>
      </c>
      <c r="D9638" t="s">
        <v>397</v>
      </c>
      <c r="F9638">
        <v>2017</v>
      </c>
      <c r="G9638">
        <v>0</v>
      </c>
      <c r="H9638">
        <v>0</v>
      </c>
      <c r="R9638" t="s">
        <v>38</v>
      </c>
      <c r="T9638" t="s">
        <v>28</v>
      </c>
      <c r="Y9638" t="s">
        <v>30</v>
      </c>
    </row>
    <row r="9639" spans="1:25" x14ac:dyDescent="0.45">
      <c r="A9639" t="s">
        <v>335</v>
      </c>
      <c r="B9639" t="s">
        <v>763</v>
      </c>
      <c r="C9639">
        <v>55243</v>
      </c>
      <c r="D9639" t="s">
        <v>397</v>
      </c>
      <c r="F9639">
        <v>2018</v>
      </c>
      <c r="G9639">
        <v>0</v>
      </c>
      <c r="H9639">
        <v>0</v>
      </c>
      <c r="R9639" t="s">
        <v>38</v>
      </c>
      <c r="T9639" t="s">
        <v>28</v>
      </c>
      <c r="Y9639" t="s">
        <v>30</v>
      </c>
    </row>
    <row r="9640" spans="1:25" x14ac:dyDescent="0.45">
      <c r="A9640" t="s">
        <v>335</v>
      </c>
      <c r="B9640" t="s">
        <v>763</v>
      </c>
      <c r="C9640">
        <v>55243</v>
      </c>
      <c r="D9640" t="s">
        <v>397</v>
      </c>
      <c r="F9640">
        <v>2019</v>
      </c>
      <c r="G9640">
        <v>0</v>
      </c>
      <c r="H9640">
        <v>0</v>
      </c>
      <c r="R9640" t="s">
        <v>38</v>
      </c>
      <c r="T9640" t="s">
        <v>28</v>
      </c>
      <c r="Y9640" t="s">
        <v>30</v>
      </c>
    </row>
    <row r="9641" spans="1:25" x14ac:dyDescent="0.45">
      <c r="A9641" t="s">
        <v>335</v>
      </c>
      <c r="B9641" t="s">
        <v>763</v>
      </c>
      <c r="C9641">
        <v>55243</v>
      </c>
      <c r="D9641" t="s">
        <v>397</v>
      </c>
      <c r="F9641">
        <v>2020</v>
      </c>
      <c r="G9641">
        <v>0</v>
      </c>
      <c r="H9641">
        <v>0</v>
      </c>
      <c r="R9641" t="s">
        <v>38</v>
      </c>
      <c r="T9641" t="s">
        <v>28</v>
      </c>
      <c r="Y9641" t="s">
        <v>30</v>
      </c>
    </row>
    <row r="9642" spans="1:25" x14ac:dyDescent="0.45">
      <c r="A9642" t="s">
        <v>335</v>
      </c>
      <c r="B9642" t="s">
        <v>763</v>
      </c>
      <c r="C9642">
        <v>55243</v>
      </c>
      <c r="D9642" t="s">
        <v>764</v>
      </c>
      <c r="F9642">
        <v>2009</v>
      </c>
      <c r="G9642">
        <v>6</v>
      </c>
      <c r="H9642">
        <v>6</v>
      </c>
      <c r="I9642">
        <v>126</v>
      </c>
      <c r="O9642">
        <v>0.64300000000000002</v>
      </c>
      <c r="P9642">
        <v>0.621</v>
      </c>
      <c r="Q9642">
        <v>2070</v>
      </c>
      <c r="R9642" t="s">
        <v>38</v>
      </c>
      <c r="T9642" t="s">
        <v>28</v>
      </c>
      <c r="Y9642" t="s">
        <v>29</v>
      </c>
    </row>
    <row r="9643" spans="1:25" x14ac:dyDescent="0.45">
      <c r="A9643" t="s">
        <v>335</v>
      </c>
      <c r="B9643" t="s">
        <v>763</v>
      </c>
      <c r="C9643">
        <v>55243</v>
      </c>
      <c r="D9643" t="s">
        <v>764</v>
      </c>
      <c r="F9643">
        <v>2010</v>
      </c>
      <c r="G9643">
        <v>5</v>
      </c>
      <c r="H9643">
        <v>5</v>
      </c>
      <c r="I9643">
        <v>105</v>
      </c>
      <c r="O9643">
        <v>0.53600000000000003</v>
      </c>
      <c r="P9643">
        <v>0.621</v>
      </c>
      <c r="Q9643">
        <v>1725</v>
      </c>
      <c r="R9643" t="s">
        <v>38</v>
      </c>
      <c r="T9643" t="s">
        <v>28</v>
      </c>
      <c r="Y9643" t="s">
        <v>29</v>
      </c>
    </row>
    <row r="9644" spans="1:25" x14ac:dyDescent="0.45">
      <c r="A9644" t="s">
        <v>335</v>
      </c>
      <c r="B9644" t="s">
        <v>763</v>
      </c>
      <c r="C9644">
        <v>55243</v>
      </c>
      <c r="D9644" t="s">
        <v>764</v>
      </c>
      <c r="F9644">
        <v>2011</v>
      </c>
      <c r="G9644">
        <v>24</v>
      </c>
      <c r="H9644">
        <v>21.5</v>
      </c>
      <c r="I9644">
        <v>451.5</v>
      </c>
      <c r="O9644">
        <v>4.4509999999999996</v>
      </c>
      <c r="P9644">
        <v>1.2</v>
      </c>
      <c r="Q9644">
        <v>7417.6</v>
      </c>
      <c r="R9644" t="s">
        <v>38</v>
      </c>
      <c r="T9644" t="s">
        <v>28</v>
      </c>
      <c r="Y9644" t="s">
        <v>29</v>
      </c>
    </row>
    <row r="9645" spans="1:25" x14ac:dyDescent="0.45">
      <c r="A9645" t="s">
        <v>335</v>
      </c>
      <c r="B9645" t="s">
        <v>763</v>
      </c>
      <c r="C9645">
        <v>55243</v>
      </c>
      <c r="D9645" t="s">
        <v>764</v>
      </c>
      <c r="F9645">
        <v>2012</v>
      </c>
      <c r="G9645">
        <v>17</v>
      </c>
      <c r="H9645">
        <v>15.25</v>
      </c>
      <c r="I9645">
        <v>320.25</v>
      </c>
      <c r="O9645">
        <v>2.3929999999999998</v>
      </c>
      <c r="P9645">
        <v>0.90239999999999998</v>
      </c>
      <c r="Q9645">
        <v>5261.3</v>
      </c>
      <c r="R9645" t="s">
        <v>38</v>
      </c>
      <c r="T9645" t="s">
        <v>28</v>
      </c>
      <c r="Y9645" t="s">
        <v>29</v>
      </c>
    </row>
    <row r="9646" spans="1:25" x14ac:dyDescent="0.45">
      <c r="A9646" t="s">
        <v>335</v>
      </c>
      <c r="B9646" t="s">
        <v>763</v>
      </c>
      <c r="C9646">
        <v>55243</v>
      </c>
      <c r="D9646" t="s">
        <v>764</v>
      </c>
      <c r="F9646">
        <v>2013</v>
      </c>
      <c r="G9646">
        <v>6</v>
      </c>
      <c r="H9646">
        <v>5</v>
      </c>
      <c r="I9646">
        <v>105</v>
      </c>
      <c r="O9646">
        <v>0.59899999999999998</v>
      </c>
      <c r="P9646">
        <v>0.69399999999999995</v>
      </c>
      <c r="Q9646">
        <v>1725.1</v>
      </c>
      <c r="R9646" t="s">
        <v>38</v>
      </c>
      <c r="T9646" t="s">
        <v>28</v>
      </c>
      <c r="Y9646" t="s">
        <v>29</v>
      </c>
    </row>
    <row r="9647" spans="1:25" x14ac:dyDescent="0.45">
      <c r="A9647" t="s">
        <v>335</v>
      </c>
      <c r="B9647" t="s">
        <v>763</v>
      </c>
      <c r="C9647">
        <v>55243</v>
      </c>
      <c r="D9647" t="s">
        <v>764</v>
      </c>
      <c r="F9647">
        <v>2014</v>
      </c>
      <c r="G9647">
        <v>3</v>
      </c>
      <c r="H9647">
        <v>1.75</v>
      </c>
      <c r="I9647">
        <v>36.75</v>
      </c>
      <c r="O9647">
        <v>0.21</v>
      </c>
      <c r="P9647">
        <v>0.69399999999999995</v>
      </c>
      <c r="Q9647">
        <v>603.79999999999995</v>
      </c>
      <c r="R9647" t="s">
        <v>38</v>
      </c>
      <c r="T9647" t="s">
        <v>28</v>
      </c>
      <c r="Y9647" t="s">
        <v>29</v>
      </c>
    </row>
    <row r="9648" spans="1:25" x14ac:dyDescent="0.45">
      <c r="A9648" t="s">
        <v>335</v>
      </c>
      <c r="B9648" t="s">
        <v>763</v>
      </c>
      <c r="C9648">
        <v>55243</v>
      </c>
      <c r="D9648" t="s">
        <v>764</v>
      </c>
      <c r="F9648">
        <v>2015</v>
      </c>
      <c r="G9648">
        <v>0</v>
      </c>
      <c r="H9648">
        <v>0</v>
      </c>
      <c r="R9648" t="s">
        <v>38</v>
      </c>
      <c r="T9648" t="s">
        <v>28</v>
      </c>
      <c r="Y9648" t="s">
        <v>30</v>
      </c>
    </row>
    <row r="9649" spans="1:25" x14ac:dyDescent="0.45">
      <c r="A9649" t="s">
        <v>335</v>
      </c>
      <c r="B9649" t="s">
        <v>763</v>
      </c>
      <c r="C9649">
        <v>55243</v>
      </c>
      <c r="D9649" t="s">
        <v>764</v>
      </c>
      <c r="F9649">
        <v>2016</v>
      </c>
      <c r="G9649">
        <v>0</v>
      </c>
      <c r="H9649">
        <v>0</v>
      </c>
      <c r="R9649" t="s">
        <v>38</v>
      </c>
      <c r="T9649" t="s">
        <v>28</v>
      </c>
      <c r="Y9649" t="s">
        <v>30</v>
      </c>
    </row>
    <row r="9650" spans="1:25" x14ac:dyDescent="0.45">
      <c r="A9650" t="s">
        <v>335</v>
      </c>
      <c r="B9650" t="s">
        <v>763</v>
      </c>
      <c r="C9650">
        <v>55243</v>
      </c>
      <c r="D9650" t="s">
        <v>764</v>
      </c>
      <c r="F9650">
        <v>2017</v>
      </c>
      <c r="G9650">
        <v>0</v>
      </c>
      <c r="H9650">
        <v>0</v>
      </c>
      <c r="R9650" t="s">
        <v>38</v>
      </c>
      <c r="T9650" t="s">
        <v>28</v>
      </c>
      <c r="Y9650" t="s">
        <v>30</v>
      </c>
    </row>
    <row r="9651" spans="1:25" x14ac:dyDescent="0.45">
      <c r="A9651" t="s">
        <v>335</v>
      </c>
      <c r="B9651" t="s">
        <v>763</v>
      </c>
      <c r="C9651">
        <v>55243</v>
      </c>
      <c r="D9651" t="s">
        <v>764</v>
      </c>
      <c r="F9651">
        <v>2018</v>
      </c>
      <c r="G9651">
        <v>0</v>
      </c>
      <c r="H9651">
        <v>0</v>
      </c>
      <c r="R9651" t="s">
        <v>38</v>
      </c>
      <c r="T9651" t="s">
        <v>28</v>
      </c>
      <c r="Y9651" t="s">
        <v>30</v>
      </c>
    </row>
    <row r="9652" spans="1:25" x14ac:dyDescent="0.45">
      <c r="A9652" t="s">
        <v>335</v>
      </c>
      <c r="B9652" t="s">
        <v>763</v>
      </c>
      <c r="C9652">
        <v>55243</v>
      </c>
      <c r="D9652" t="s">
        <v>764</v>
      </c>
      <c r="F9652">
        <v>2019</v>
      </c>
      <c r="G9652">
        <v>0</v>
      </c>
      <c r="H9652">
        <v>0</v>
      </c>
      <c r="R9652" t="s">
        <v>38</v>
      </c>
      <c r="T9652" t="s">
        <v>28</v>
      </c>
      <c r="Y9652" t="s">
        <v>30</v>
      </c>
    </row>
    <row r="9653" spans="1:25" x14ac:dyDescent="0.45">
      <c r="A9653" t="s">
        <v>335</v>
      </c>
      <c r="B9653" t="s">
        <v>763</v>
      </c>
      <c r="C9653">
        <v>55243</v>
      </c>
      <c r="D9653" t="s">
        <v>764</v>
      </c>
      <c r="F9653">
        <v>2020</v>
      </c>
      <c r="G9653">
        <v>0</v>
      </c>
      <c r="H9653">
        <v>0</v>
      </c>
      <c r="R9653" t="s">
        <v>38</v>
      </c>
      <c r="T9653" t="s">
        <v>28</v>
      </c>
      <c r="Y9653" t="s">
        <v>30</v>
      </c>
    </row>
    <row r="9654" spans="1:25" x14ac:dyDescent="0.45">
      <c r="A9654" t="s">
        <v>335</v>
      </c>
      <c r="B9654" t="s">
        <v>763</v>
      </c>
      <c r="C9654">
        <v>55243</v>
      </c>
      <c r="D9654" t="s">
        <v>765</v>
      </c>
      <c r="F9654">
        <v>2009</v>
      </c>
      <c r="G9654">
        <v>4</v>
      </c>
      <c r="H9654">
        <v>4</v>
      </c>
      <c r="I9654">
        <v>84</v>
      </c>
      <c r="O9654">
        <v>0.42799999999999999</v>
      </c>
      <c r="P9654">
        <v>0.621</v>
      </c>
      <c r="Q9654">
        <v>1380</v>
      </c>
      <c r="R9654" t="s">
        <v>38</v>
      </c>
      <c r="T9654" t="s">
        <v>28</v>
      </c>
      <c r="Y9654" t="s">
        <v>29</v>
      </c>
    </row>
    <row r="9655" spans="1:25" x14ac:dyDescent="0.45">
      <c r="A9655" t="s">
        <v>335</v>
      </c>
      <c r="B9655" t="s">
        <v>763</v>
      </c>
      <c r="C9655">
        <v>55243</v>
      </c>
      <c r="D9655" t="s">
        <v>765</v>
      </c>
      <c r="F9655">
        <v>2010</v>
      </c>
      <c r="G9655">
        <v>9</v>
      </c>
      <c r="H9655">
        <v>8.5</v>
      </c>
      <c r="I9655">
        <v>178.5</v>
      </c>
      <c r="O9655">
        <v>0.91</v>
      </c>
      <c r="P9655">
        <v>0.621</v>
      </c>
      <c r="Q9655">
        <v>2932.5</v>
      </c>
      <c r="R9655" t="s">
        <v>38</v>
      </c>
      <c r="T9655" t="s">
        <v>28</v>
      </c>
      <c r="Y9655" t="s">
        <v>29</v>
      </c>
    </row>
    <row r="9656" spans="1:25" x14ac:dyDescent="0.45">
      <c r="A9656" t="s">
        <v>335</v>
      </c>
      <c r="B9656" t="s">
        <v>763</v>
      </c>
      <c r="C9656">
        <v>55243</v>
      </c>
      <c r="D9656" t="s">
        <v>765</v>
      </c>
      <c r="F9656">
        <v>2011</v>
      </c>
      <c r="G9656">
        <v>27</v>
      </c>
      <c r="H9656">
        <v>23.75</v>
      </c>
      <c r="I9656">
        <v>498.75</v>
      </c>
      <c r="O9656">
        <v>4.9160000000000004</v>
      </c>
      <c r="P9656">
        <v>1.2</v>
      </c>
      <c r="Q9656">
        <v>8193.9</v>
      </c>
      <c r="R9656" t="s">
        <v>38</v>
      </c>
      <c r="T9656" t="s">
        <v>28</v>
      </c>
      <c r="Y9656" t="s">
        <v>29</v>
      </c>
    </row>
    <row r="9657" spans="1:25" x14ac:dyDescent="0.45">
      <c r="A9657" t="s">
        <v>335</v>
      </c>
      <c r="B9657" t="s">
        <v>763</v>
      </c>
      <c r="C9657">
        <v>55243</v>
      </c>
      <c r="D9657" t="s">
        <v>765</v>
      </c>
      <c r="F9657">
        <v>2012</v>
      </c>
      <c r="G9657">
        <v>12</v>
      </c>
      <c r="H9657">
        <v>9.25</v>
      </c>
      <c r="I9657">
        <v>193.75</v>
      </c>
      <c r="O9657">
        <v>1.151</v>
      </c>
      <c r="P9657">
        <v>0.77829999999999999</v>
      </c>
      <c r="Q9657">
        <v>3191.4</v>
      </c>
      <c r="R9657" t="s">
        <v>38</v>
      </c>
      <c r="T9657" t="s">
        <v>28</v>
      </c>
      <c r="Y9657" t="s">
        <v>29</v>
      </c>
    </row>
    <row r="9658" spans="1:25" x14ac:dyDescent="0.45">
      <c r="A9658" t="s">
        <v>335</v>
      </c>
      <c r="B9658" t="s">
        <v>763</v>
      </c>
      <c r="C9658">
        <v>55243</v>
      </c>
      <c r="D9658" t="s">
        <v>765</v>
      </c>
      <c r="F9658">
        <v>2013</v>
      </c>
      <c r="G9658">
        <v>5</v>
      </c>
      <c r="H9658">
        <v>2.25</v>
      </c>
      <c r="I9658">
        <v>47.25</v>
      </c>
      <c r="O9658">
        <v>0.26900000000000002</v>
      </c>
      <c r="P9658">
        <v>0.69399999999999995</v>
      </c>
      <c r="Q9658">
        <v>776.4</v>
      </c>
      <c r="R9658" t="s">
        <v>38</v>
      </c>
      <c r="T9658" t="s">
        <v>28</v>
      </c>
      <c r="Y9658" t="s">
        <v>29</v>
      </c>
    </row>
    <row r="9659" spans="1:25" x14ac:dyDescent="0.45">
      <c r="A9659" t="s">
        <v>335</v>
      </c>
      <c r="B9659" t="s">
        <v>763</v>
      </c>
      <c r="C9659">
        <v>55243</v>
      </c>
      <c r="D9659" t="s">
        <v>765</v>
      </c>
      <c r="F9659">
        <v>2014</v>
      </c>
      <c r="G9659">
        <v>5</v>
      </c>
      <c r="H9659">
        <v>3.75</v>
      </c>
      <c r="I9659">
        <v>78.75</v>
      </c>
      <c r="O9659">
        <v>0.44900000000000001</v>
      </c>
      <c r="P9659">
        <v>0.69399999999999995</v>
      </c>
      <c r="Q9659">
        <v>1293.8</v>
      </c>
      <c r="R9659" t="s">
        <v>38</v>
      </c>
      <c r="T9659" t="s">
        <v>28</v>
      </c>
      <c r="Y9659" t="s">
        <v>29</v>
      </c>
    </row>
    <row r="9660" spans="1:25" x14ac:dyDescent="0.45">
      <c r="A9660" t="s">
        <v>335</v>
      </c>
      <c r="B9660" t="s">
        <v>763</v>
      </c>
      <c r="C9660">
        <v>55243</v>
      </c>
      <c r="D9660" t="s">
        <v>765</v>
      </c>
      <c r="F9660">
        <v>2015</v>
      </c>
      <c r="G9660">
        <v>0</v>
      </c>
      <c r="H9660">
        <v>0</v>
      </c>
      <c r="R9660" t="s">
        <v>38</v>
      </c>
      <c r="T9660" t="s">
        <v>28</v>
      </c>
      <c r="Y9660" t="s">
        <v>30</v>
      </c>
    </row>
    <row r="9661" spans="1:25" x14ac:dyDescent="0.45">
      <c r="A9661" t="s">
        <v>335</v>
      </c>
      <c r="B9661" t="s">
        <v>763</v>
      </c>
      <c r="C9661">
        <v>55243</v>
      </c>
      <c r="D9661" t="s">
        <v>765</v>
      </c>
      <c r="F9661">
        <v>2016</v>
      </c>
      <c r="G9661">
        <v>0</v>
      </c>
      <c r="H9661">
        <v>0</v>
      </c>
      <c r="R9661" t="s">
        <v>38</v>
      </c>
      <c r="T9661" t="s">
        <v>28</v>
      </c>
      <c r="Y9661" t="s">
        <v>30</v>
      </c>
    </row>
    <row r="9662" spans="1:25" x14ac:dyDescent="0.45">
      <c r="A9662" t="s">
        <v>335</v>
      </c>
      <c r="B9662" t="s">
        <v>763</v>
      </c>
      <c r="C9662">
        <v>55243</v>
      </c>
      <c r="D9662" t="s">
        <v>765</v>
      </c>
      <c r="F9662">
        <v>2017</v>
      </c>
      <c r="G9662">
        <v>0</v>
      </c>
      <c r="H9662">
        <v>0</v>
      </c>
      <c r="R9662" t="s">
        <v>38</v>
      </c>
      <c r="T9662" t="s">
        <v>28</v>
      </c>
      <c r="Y9662" t="s">
        <v>30</v>
      </c>
    </row>
    <row r="9663" spans="1:25" x14ac:dyDescent="0.45">
      <c r="A9663" t="s">
        <v>335</v>
      </c>
      <c r="B9663" t="s">
        <v>763</v>
      </c>
      <c r="C9663">
        <v>55243</v>
      </c>
      <c r="D9663" t="s">
        <v>765</v>
      </c>
      <c r="F9663">
        <v>2018</v>
      </c>
      <c r="G9663">
        <v>0</v>
      </c>
      <c r="H9663">
        <v>0</v>
      </c>
      <c r="R9663" t="s">
        <v>38</v>
      </c>
      <c r="T9663" t="s">
        <v>28</v>
      </c>
      <c r="Y9663" t="s">
        <v>30</v>
      </c>
    </row>
    <row r="9664" spans="1:25" x14ac:dyDescent="0.45">
      <c r="A9664" t="s">
        <v>335</v>
      </c>
      <c r="B9664" t="s">
        <v>763</v>
      </c>
      <c r="C9664">
        <v>55243</v>
      </c>
      <c r="D9664" t="s">
        <v>765</v>
      </c>
      <c r="F9664">
        <v>2019</v>
      </c>
      <c r="G9664">
        <v>0</v>
      </c>
      <c r="H9664">
        <v>0</v>
      </c>
      <c r="R9664" t="s">
        <v>38</v>
      </c>
      <c r="T9664" t="s">
        <v>28</v>
      </c>
      <c r="Y9664" t="s">
        <v>30</v>
      </c>
    </row>
    <row r="9665" spans="1:25" x14ac:dyDescent="0.45">
      <c r="A9665" t="s">
        <v>335</v>
      </c>
      <c r="B9665" t="s">
        <v>763</v>
      </c>
      <c r="C9665">
        <v>55243</v>
      </c>
      <c r="D9665" t="s">
        <v>765</v>
      </c>
      <c r="F9665">
        <v>2020</v>
      </c>
      <c r="G9665">
        <v>0</v>
      </c>
      <c r="H9665">
        <v>0</v>
      </c>
      <c r="R9665" t="s">
        <v>38</v>
      </c>
      <c r="T9665" t="s">
        <v>28</v>
      </c>
      <c r="Y9665" t="s">
        <v>30</v>
      </c>
    </row>
    <row r="9666" spans="1:25" x14ac:dyDescent="0.45">
      <c r="A9666" t="s">
        <v>335</v>
      </c>
      <c r="B9666" t="s">
        <v>763</v>
      </c>
      <c r="C9666">
        <v>55243</v>
      </c>
      <c r="D9666" t="s">
        <v>766</v>
      </c>
      <c r="F9666">
        <v>2009</v>
      </c>
      <c r="G9666">
        <v>98</v>
      </c>
      <c r="H9666">
        <v>97.25</v>
      </c>
      <c r="I9666">
        <v>1945</v>
      </c>
      <c r="K9666">
        <v>0.90100000000000002</v>
      </c>
      <c r="L9666">
        <v>7.2300000000000003E-2</v>
      </c>
      <c r="M9666">
        <v>1538.6</v>
      </c>
      <c r="N9666">
        <v>6.2199999999999998E-2</v>
      </c>
      <c r="O9666">
        <v>7.048</v>
      </c>
      <c r="P9666">
        <v>0.56769999999999998</v>
      </c>
      <c r="Q9666">
        <v>24798.799999999999</v>
      </c>
      <c r="R9666" t="s">
        <v>34</v>
      </c>
      <c r="S9666" t="s">
        <v>38</v>
      </c>
      <c r="T9666" t="s">
        <v>28</v>
      </c>
      <c r="Y9666" t="s">
        <v>103</v>
      </c>
    </row>
    <row r="9667" spans="1:25" x14ac:dyDescent="0.45">
      <c r="A9667" t="s">
        <v>335</v>
      </c>
      <c r="B9667" t="s">
        <v>763</v>
      </c>
      <c r="C9667">
        <v>55243</v>
      </c>
      <c r="D9667" t="s">
        <v>766</v>
      </c>
      <c r="F9667">
        <v>2010</v>
      </c>
      <c r="G9667">
        <v>88</v>
      </c>
      <c r="H9667">
        <v>87</v>
      </c>
      <c r="I9667">
        <v>1740</v>
      </c>
      <c r="K9667">
        <v>0.26300000000000001</v>
      </c>
      <c r="L9667">
        <v>2.3699999999999999E-2</v>
      </c>
      <c r="M9667">
        <v>1327.8</v>
      </c>
      <c r="N9667">
        <v>0.06</v>
      </c>
      <c r="O9667">
        <v>5.7439999999999998</v>
      </c>
      <c r="P9667">
        <v>0.51749999999999996</v>
      </c>
      <c r="Q9667">
        <v>22185</v>
      </c>
      <c r="R9667" t="s">
        <v>34</v>
      </c>
      <c r="S9667" t="s">
        <v>38</v>
      </c>
      <c r="T9667" t="s">
        <v>28</v>
      </c>
      <c r="Y9667" t="s">
        <v>103</v>
      </c>
    </row>
    <row r="9668" spans="1:25" x14ac:dyDescent="0.45">
      <c r="A9668" t="s">
        <v>335</v>
      </c>
      <c r="B9668" t="s">
        <v>763</v>
      </c>
      <c r="C9668">
        <v>55243</v>
      </c>
      <c r="D9668" t="s">
        <v>766</v>
      </c>
      <c r="F9668">
        <v>2011</v>
      </c>
      <c r="G9668">
        <v>129</v>
      </c>
      <c r="H9668">
        <v>118</v>
      </c>
      <c r="I9668">
        <v>2360</v>
      </c>
      <c r="K9668">
        <v>0.85499999999999998</v>
      </c>
      <c r="L9668">
        <v>5.5100000000000003E-2</v>
      </c>
      <c r="M9668">
        <v>1846.2</v>
      </c>
      <c r="N9668">
        <v>6.1499999999999999E-2</v>
      </c>
      <c r="O9668">
        <v>9.6229999999999993</v>
      </c>
      <c r="P9668">
        <v>0.62909999999999999</v>
      </c>
      <c r="Q9668">
        <v>30090.7</v>
      </c>
      <c r="R9668" t="s">
        <v>34</v>
      </c>
      <c r="S9668" t="s">
        <v>38</v>
      </c>
      <c r="T9668" t="s">
        <v>28</v>
      </c>
      <c r="Y9668" t="s">
        <v>103</v>
      </c>
    </row>
    <row r="9669" spans="1:25" x14ac:dyDescent="0.45">
      <c r="A9669" t="s">
        <v>335</v>
      </c>
      <c r="B9669" t="s">
        <v>763</v>
      </c>
      <c r="C9669">
        <v>55243</v>
      </c>
      <c r="D9669" t="s">
        <v>766</v>
      </c>
      <c r="F9669">
        <v>2012</v>
      </c>
      <c r="G9669">
        <v>308</v>
      </c>
      <c r="H9669">
        <v>278.25</v>
      </c>
      <c r="I9669">
        <v>5565</v>
      </c>
      <c r="K9669">
        <v>2.7E-2</v>
      </c>
      <c r="L9669">
        <v>8.9999999999999998E-4</v>
      </c>
      <c r="M9669">
        <v>4175.3999999999996</v>
      </c>
      <c r="N9669">
        <v>5.91E-2</v>
      </c>
      <c r="O9669">
        <v>16.527999999999999</v>
      </c>
      <c r="P9669">
        <v>0.46600000000000003</v>
      </c>
      <c r="Q9669">
        <v>70955.399999999994</v>
      </c>
      <c r="R9669" t="s">
        <v>34</v>
      </c>
      <c r="S9669" t="s">
        <v>38</v>
      </c>
      <c r="T9669" t="s">
        <v>28</v>
      </c>
      <c r="Y9669" t="s">
        <v>103</v>
      </c>
    </row>
    <row r="9670" spans="1:25" x14ac:dyDescent="0.45">
      <c r="A9670" t="s">
        <v>335</v>
      </c>
      <c r="B9670" t="s">
        <v>763</v>
      </c>
      <c r="C9670">
        <v>55243</v>
      </c>
      <c r="D9670" t="s">
        <v>766</v>
      </c>
      <c r="F9670">
        <v>2013</v>
      </c>
      <c r="G9670">
        <v>252</v>
      </c>
      <c r="H9670">
        <v>190</v>
      </c>
      <c r="I9670">
        <v>3800</v>
      </c>
      <c r="K9670">
        <v>0.70099999999999996</v>
      </c>
      <c r="L9670">
        <v>2.46E-2</v>
      </c>
      <c r="M9670">
        <v>2915.4</v>
      </c>
      <c r="N9670">
        <v>6.0199999999999997E-2</v>
      </c>
      <c r="O9670">
        <v>11.891</v>
      </c>
      <c r="P9670">
        <v>0.48699999999999999</v>
      </c>
      <c r="Q9670">
        <v>48454.3</v>
      </c>
      <c r="R9670" t="s">
        <v>34</v>
      </c>
      <c r="S9670" t="s">
        <v>38</v>
      </c>
      <c r="T9670" t="s">
        <v>28</v>
      </c>
      <c r="Y9670" t="s">
        <v>103</v>
      </c>
    </row>
    <row r="9671" spans="1:25" x14ac:dyDescent="0.45">
      <c r="A9671" t="s">
        <v>335</v>
      </c>
      <c r="B9671" t="s">
        <v>763</v>
      </c>
      <c r="C9671">
        <v>55243</v>
      </c>
      <c r="D9671" t="s">
        <v>766</v>
      </c>
      <c r="E9671" t="s">
        <v>767</v>
      </c>
      <c r="F9671">
        <v>2014</v>
      </c>
      <c r="G9671">
        <v>274</v>
      </c>
      <c r="H9671">
        <v>182.05</v>
      </c>
      <c r="I9671">
        <v>3544.71</v>
      </c>
      <c r="K9671">
        <v>2.9660000000000002</v>
      </c>
      <c r="L9671">
        <v>0.11360000000000001</v>
      </c>
      <c r="M9671">
        <v>3049.1</v>
      </c>
      <c r="N9671">
        <v>6.3299999999999995E-2</v>
      </c>
      <c r="O9671">
        <v>13.618</v>
      </c>
      <c r="P9671">
        <v>0.56510000000000005</v>
      </c>
      <c r="Q9671">
        <v>47271.199999999997</v>
      </c>
      <c r="R9671" t="s">
        <v>34</v>
      </c>
      <c r="S9671" t="s">
        <v>38</v>
      </c>
      <c r="T9671" t="s">
        <v>28</v>
      </c>
      <c r="Y9671" t="s">
        <v>103</v>
      </c>
    </row>
    <row r="9672" spans="1:25" x14ac:dyDescent="0.45">
      <c r="A9672" t="s">
        <v>335</v>
      </c>
      <c r="B9672" t="s">
        <v>763</v>
      </c>
      <c r="C9672">
        <v>55243</v>
      </c>
      <c r="D9672" t="s">
        <v>766</v>
      </c>
      <c r="E9672" t="s">
        <v>767</v>
      </c>
      <c r="F9672">
        <v>2015</v>
      </c>
      <c r="G9672">
        <v>164</v>
      </c>
      <c r="H9672">
        <v>100.28</v>
      </c>
      <c r="I9672">
        <v>1852.82</v>
      </c>
      <c r="K9672">
        <v>0.33400000000000002</v>
      </c>
      <c r="L9672">
        <v>3.1300000000000001E-2</v>
      </c>
      <c r="M9672">
        <v>1602.9</v>
      </c>
      <c r="N9672">
        <v>5.8500000000000003E-2</v>
      </c>
      <c r="O9672">
        <v>6.5049999999999999</v>
      </c>
      <c r="P9672">
        <v>0.49259999999999998</v>
      </c>
      <c r="Q9672">
        <v>26683.599999999999</v>
      </c>
      <c r="R9672" t="s">
        <v>34</v>
      </c>
      <c r="S9672" t="s">
        <v>38</v>
      </c>
      <c r="T9672" t="s">
        <v>28</v>
      </c>
      <c r="Y9672" t="s">
        <v>159</v>
      </c>
    </row>
    <row r="9673" spans="1:25" x14ac:dyDescent="0.45">
      <c r="A9673" t="s">
        <v>335</v>
      </c>
      <c r="B9673" t="s">
        <v>763</v>
      </c>
      <c r="C9673">
        <v>55243</v>
      </c>
      <c r="D9673" t="s">
        <v>766</v>
      </c>
      <c r="E9673" t="s">
        <v>767</v>
      </c>
      <c r="F9673">
        <v>2016</v>
      </c>
      <c r="G9673">
        <v>168</v>
      </c>
      <c r="H9673">
        <v>118.75</v>
      </c>
      <c r="I9673">
        <v>2360.75</v>
      </c>
      <c r="K9673">
        <v>0.65500000000000003</v>
      </c>
      <c r="L9673">
        <v>4.4999999999999998E-2</v>
      </c>
      <c r="M9673">
        <v>1713.4</v>
      </c>
      <c r="N9673">
        <v>6.0900000000000003E-2</v>
      </c>
      <c r="O9673">
        <v>7.4139999999999997</v>
      </c>
      <c r="P9673">
        <v>0.52610000000000001</v>
      </c>
      <c r="Q9673">
        <v>28082.9</v>
      </c>
      <c r="R9673" t="s">
        <v>34</v>
      </c>
      <c r="S9673" t="s">
        <v>38</v>
      </c>
      <c r="T9673" t="s">
        <v>28</v>
      </c>
      <c r="Y9673" t="s">
        <v>159</v>
      </c>
    </row>
    <row r="9674" spans="1:25" x14ac:dyDescent="0.45">
      <c r="A9674" t="s">
        <v>335</v>
      </c>
      <c r="B9674" t="s">
        <v>763</v>
      </c>
      <c r="C9674">
        <v>55243</v>
      </c>
      <c r="D9674" t="s">
        <v>766</v>
      </c>
      <c r="E9674" t="s">
        <v>767</v>
      </c>
      <c r="F9674">
        <v>2017</v>
      </c>
      <c r="G9674">
        <v>157</v>
      </c>
      <c r="H9674">
        <v>102.5</v>
      </c>
      <c r="I9674">
        <v>2050</v>
      </c>
      <c r="K9674">
        <v>0.16300000000000001</v>
      </c>
      <c r="L9674">
        <v>1.32E-2</v>
      </c>
      <c r="M9674">
        <v>1448.6</v>
      </c>
      <c r="N9674">
        <v>5.9700000000000003E-2</v>
      </c>
      <c r="O9674">
        <v>6.0979999999999999</v>
      </c>
      <c r="P9674">
        <v>0.50119999999999998</v>
      </c>
      <c r="Q9674">
        <v>24323.599999999999</v>
      </c>
      <c r="R9674" t="s">
        <v>34</v>
      </c>
      <c r="S9674" t="s">
        <v>38</v>
      </c>
      <c r="T9674" t="s">
        <v>28</v>
      </c>
      <c r="Y9674" t="s">
        <v>160</v>
      </c>
    </row>
    <row r="9675" spans="1:25" x14ac:dyDescent="0.45">
      <c r="A9675" t="s">
        <v>335</v>
      </c>
      <c r="B9675" t="s">
        <v>763</v>
      </c>
      <c r="C9675">
        <v>55243</v>
      </c>
      <c r="D9675" t="s">
        <v>766</v>
      </c>
      <c r="E9675" t="s">
        <v>767</v>
      </c>
      <c r="F9675">
        <v>2018</v>
      </c>
      <c r="G9675">
        <v>317</v>
      </c>
      <c r="H9675">
        <v>193.54</v>
      </c>
      <c r="I9675">
        <v>3645.57</v>
      </c>
      <c r="K9675">
        <v>0.30399999999999999</v>
      </c>
      <c r="L9675">
        <v>1.7999999999999999E-2</v>
      </c>
      <c r="M9675">
        <v>2548.9</v>
      </c>
      <c r="N9675">
        <v>5.8900000000000001E-2</v>
      </c>
      <c r="O9675">
        <v>10.731</v>
      </c>
      <c r="P9675">
        <v>0.50419999999999998</v>
      </c>
      <c r="Q9675">
        <v>42749.2</v>
      </c>
      <c r="R9675" t="s">
        <v>34</v>
      </c>
      <c r="S9675" t="s">
        <v>38</v>
      </c>
      <c r="T9675" t="s">
        <v>28</v>
      </c>
      <c r="Y9675" t="s">
        <v>160</v>
      </c>
    </row>
    <row r="9676" spans="1:25" x14ac:dyDescent="0.45">
      <c r="A9676" t="s">
        <v>335</v>
      </c>
      <c r="B9676" t="s">
        <v>763</v>
      </c>
      <c r="C9676">
        <v>55243</v>
      </c>
      <c r="D9676" t="s">
        <v>766</v>
      </c>
      <c r="E9676" t="s">
        <v>767</v>
      </c>
      <c r="F9676">
        <v>2019</v>
      </c>
      <c r="G9676">
        <v>66</v>
      </c>
      <c r="H9676">
        <v>33.200000000000003</v>
      </c>
      <c r="I9676">
        <v>645.29999999999995</v>
      </c>
      <c r="K9676">
        <v>0.08</v>
      </c>
      <c r="L9676">
        <v>3.8300000000000001E-2</v>
      </c>
      <c r="M9676">
        <v>527.6</v>
      </c>
      <c r="N9676">
        <v>6.1100000000000002E-2</v>
      </c>
      <c r="O9676">
        <v>2.2280000000000002</v>
      </c>
      <c r="P9676">
        <v>0.52049999999999996</v>
      </c>
      <c r="Q9676">
        <v>8822.4</v>
      </c>
      <c r="R9676" t="s">
        <v>34</v>
      </c>
      <c r="S9676" t="s">
        <v>38</v>
      </c>
      <c r="T9676" t="s">
        <v>28</v>
      </c>
      <c r="Y9676" t="s">
        <v>160</v>
      </c>
    </row>
    <row r="9677" spans="1:25" x14ac:dyDescent="0.45">
      <c r="A9677" t="s">
        <v>335</v>
      </c>
      <c r="B9677" t="s">
        <v>763</v>
      </c>
      <c r="C9677">
        <v>55243</v>
      </c>
      <c r="D9677" t="s">
        <v>766</v>
      </c>
      <c r="E9677" t="s">
        <v>767</v>
      </c>
      <c r="F9677">
        <v>2020</v>
      </c>
      <c r="G9677">
        <v>111</v>
      </c>
      <c r="H9677">
        <v>57.84</v>
      </c>
      <c r="I9677">
        <v>1085.2</v>
      </c>
      <c r="K9677">
        <v>2.3E-2</v>
      </c>
      <c r="L9677">
        <v>9.4000000000000004E-3</v>
      </c>
      <c r="M9677">
        <v>916.4</v>
      </c>
      <c r="N9677">
        <v>5.8700000000000002E-2</v>
      </c>
      <c r="O9677">
        <v>3.8279999999999998</v>
      </c>
      <c r="P9677">
        <v>0.49759999999999999</v>
      </c>
      <c r="Q9677">
        <v>15508.5</v>
      </c>
      <c r="R9677" t="s">
        <v>34</v>
      </c>
      <c r="S9677" t="s">
        <v>38</v>
      </c>
      <c r="T9677" t="s">
        <v>28</v>
      </c>
      <c r="Y9677" t="s">
        <v>160</v>
      </c>
    </row>
    <row r="9678" spans="1:25" x14ac:dyDescent="0.45">
      <c r="A9678" t="s">
        <v>335</v>
      </c>
      <c r="B9678" t="s">
        <v>763</v>
      </c>
      <c r="C9678">
        <v>55243</v>
      </c>
      <c r="D9678" t="s">
        <v>766</v>
      </c>
      <c r="E9678" t="s">
        <v>767</v>
      </c>
      <c r="F9678">
        <v>2021</v>
      </c>
      <c r="G9678">
        <v>157</v>
      </c>
      <c r="H9678">
        <v>93.9</v>
      </c>
      <c r="I9678">
        <v>1613.03</v>
      </c>
      <c r="K9678">
        <v>0.11799999999999999</v>
      </c>
      <c r="L9678">
        <v>1.6400000000000001E-2</v>
      </c>
      <c r="M9678">
        <v>1439.6</v>
      </c>
      <c r="N9678">
        <v>5.8999999999999997E-2</v>
      </c>
      <c r="O9678">
        <v>5.4669999999999996</v>
      </c>
      <c r="P9678">
        <v>0.45710000000000001</v>
      </c>
      <c r="Q9678">
        <v>24229.599999999999</v>
      </c>
      <c r="R9678" t="s">
        <v>34</v>
      </c>
      <c r="S9678" t="s">
        <v>38</v>
      </c>
      <c r="T9678" t="s">
        <v>28</v>
      </c>
      <c r="Y9678" t="s">
        <v>161</v>
      </c>
    </row>
    <row r="9679" spans="1:25" x14ac:dyDescent="0.45">
      <c r="A9679" t="s">
        <v>335</v>
      </c>
      <c r="B9679" t="s">
        <v>763</v>
      </c>
      <c r="C9679">
        <v>55243</v>
      </c>
      <c r="D9679" t="s">
        <v>766</v>
      </c>
      <c r="E9679" t="s">
        <v>767</v>
      </c>
      <c r="F9679">
        <v>2022</v>
      </c>
      <c r="G9679">
        <v>103</v>
      </c>
      <c r="H9679">
        <v>64.67</v>
      </c>
      <c r="I9679">
        <v>1318.08</v>
      </c>
      <c r="K9679">
        <v>1.163</v>
      </c>
      <c r="L9679">
        <v>0.1235</v>
      </c>
      <c r="M9679">
        <v>1166.0999999999999</v>
      </c>
      <c r="N9679">
        <v>6.3100000000000003E-2</v>
      </c>
      <c r="O9679">
        <v>4.8369999999999997</v>
      </c>
      <c r="P9679">
        <v>0.53010000000000002</v>
      </c>
      <c r="Q9679">
        <v>18041.400000000001</v>
      </c>
      <c r="R9679" t="s">
        <v>34</v>
      </c>
      <c r="S9679" t="s">
        <v>38</v>
      </c>
      <c r="T9679" t="s">
        <v>28</v>
      </c>
      <c r="Y9679" t="s">
        <v>161</v>
      </c>
    </row>
    <row r="9680" spans="1:25" x14ac:dyDescent="0.45">
      <c r="A9680" t="s">
        <v>335</v>
      </c>
      <c r="B9680" t="s">
        <v>763</v>
      </c>
      <c r="C9680">
        <v>55243</v>
      </c>
      <c r="D9680" t="s">
        <v>766</v>
      </c>
      <c r="E9680" t="s">
        <v>767</v>
      </c>
      <c r="F9680">
        <v>2023</v>
      </c>
      <c r="G9680">
        <v>27</v>
      </c>
      <c r="H9680">
        <v>13.95</v>
      </c>
      <c r="I9680">
        <v>279</v>
      </c>
      <c r="K9680">
        <v>0.03</v>
      </c>
      <c r="L9680">
        <v>3.7600000000000001E-2</v>
      </c>
      <c r="M9680">
        <v>223.5</v>
      </c>
      <c r="N9680">
        <v>6.0600000000000001E-2</v>
      </c>
      <c r="O9680">
        <v>0.79200000000000004</v>
      </c>
      <c r="P9680">
        <v>0.44409999999999999</v>
      </c>
      <c r="Q9680">
        <v>3745.6</v>
      </c>
      <c r="R9680" t="s">
        <v>34</v>
      </c>
      <c r="S9680" t="s">
        <v>38</v>
      </c>
      <c r="T9680" t="s">
        <v>28</v>
      </c>
      <c r="Y9680" t="s">
        <v>499</v>
      </c>
    </row>
    <row r="9681" spans="1:25" x14ac:dyDescent="0.45">
      <c r="A9681" t="s">
        <v>335</v>
      </c>
      <c r="B9681" t="s">
        <v>763</v>
      </c>
      <c r="C9681">
        <v>55243</v>
      </c>
      <c r="D9681" t="s">
        <v>768</v>
      </c>
      <c r="F9681">
        <v>2009</v>
      </c>
      <c r="G9681">
        <v>98</v>
      </c>
      <c r="H9681">
        <v>97.25</v>
      </c>
      <c r="I9681">
        <v>1945</v>
      </c>
      <c r="K9681">
        <v>0.90100000000000002</v>
      </c>
      <c r="L9681">
        <v>7.2300000000000003E-2</v>
      </c>
      <c r="M9681">
        <v>1538.6</v>
      </c>
      <c r="N9681">
        <v>6.2199999999999998E-2</v>
      </c>
      <c r="O9681">
        <v>7.048</v>
      </c>
      <c r="P9681">
        <v>0.56769999999999998</v>
      </c>
      <c r="Q9681">
        <v>24798.799999999999</v>
      </c>
      <c r="R9681" t="s">
        <v>34</v>
      </c>
      <c r="S9681" t="s">
        <v>38</v>
      </c>
      <c r="T9681" t="s">
        <v>28</v>
      </c>
      <c r="Y9681" t="s">
        <v>103</v>
      </c>
    </row>
    <row r="9682" spans="1:25" x14ac:dyDescent="0.45">
      <c r="A9682" t="s">
        <v>335</v>
      </c>
      <c r="B9682" t="s">
        <v>763</v>
      </c>
      <c r="C9682">
        <v>55243</v>
      </c>
      <c r="D9682" t="s">
        <v>768</v>
      </c>
      <c r="F9682">
        <v>2010</v>
      </c>
      <c r="G9682">
        <v>88</v>
      </c>
      <c r="H9682">
        <v>87</v>
      </c>
      <c r="I9682">
        <v>1740</v>
      </c>
      <c r="K9682">
        <v>0.26300000000000001</v>
      </c>
      <c r="L9682">
        <v>2.3699999999999999E-2</v>
      </c>
      <c r="M9682">
        <v>1327.8</v>
      </c>
      <c r="N9682">
        <v>0.06</v>
      </c>
      <c r="O9682">
        <v>5.7439999999999998</v>
      </c>
      <c r="P9682">
        <v>0.51749999999999996</v>
      </c>
      <c r="Q9682">
        <v>22185</v>
      </c>
      <c r="R9682" t="s">
        <v>34</v>
      </c>
      <c r="S9682" t="s">
        <v>38</v>
      </c>
      <c r="T9682" t="s">
        <v>28</v>
      </c>
      <c r="Y9682" t="s">
        <v>103</v>
      </c>
    </row>
    <row r="9683" spans="1:25" x14ac:dyDescent="0.45">
      <c r="A9683" t="s">
        <v>335</v>
      </c>
      <c r="B9683" t="s">
        <v>763</v>
      </c>
      <c r="C9683">
        <v>55243</v>
      </c>
      <c r="D9683" t="s">
        <v>768</v>
      </c>
      <c r="F9683">
        <v>2011</v>
      </c>
      <c r="G9683">
        <v>129</v>
      </c>
      <c r="H9683">
        <v>118</v>
      </c>
      <c r="I9683">
        <v>2360</v>
      </c>
      <c r="K9683">
        <v>0.85499999999999998</v>
      </c>
      <c r="L9683">
        <v>5.5100000000000003E-2</v>
      </c>
      <c r="M9683">
        <v>1846.2</v>
      </c>
      <c r="N9683">
        <v>6.1499999999999999E-2</v>
      </c>
      <c r="O9683">
        <v>9.9309999999999992</v>
      </c>
      <c r="P9683">
        <v>0.65100000000000002</v>
      </c>
      <c r="Q9683">
        <v>30090.7</v>
      </c>
      <c r="R9683" t="s">
        <v>34</v>
      </c>
      <c r="S9683" t="s">
        <v>38</v>
      </c>
      <c r="T9683" t="s">
        <v>28</v>
      </c>
      <c r="Y9683" t="s">
        <v>103</v>
      </c>
    </row>
    <row r="9684" spans="1:25" x14ac:dyDescent="0.45">
      <c r="A9684" t="s">
        <v>335</v>
      </c>
      <c r="B9684" t="s">
        <v>763</v>
      </c>
      <c r="C9684">
        <v>55243</v>
      </c>
      <c r="D9684" t="s">
        <v>768</v>
      </c>
      <c r="F9684">
        <v>2012</v>
      </c>
      <c r="G9684">
        <v>308</v>
      </c>
      <c r="H9684">
        <v>278.25</v>
      </c>
      <c r="I9684">
        <v>5565</v>
      </c>
      <c r="K9684">
        <v>2.7E-2</v>
      </c>
      <c r="L9684">
        <v>8.9999999999999998E-4</v>
      </c>
      <c r="M9684">
        <v>4175.3999999999996</v>
      </c>
      <c r="N9684">
        <v>5.91E-2</v>
      </c>
      <c r="O9684">
        <v>17.988</v>
      </c>
      <c r="P9684">
        <v>0.50690000000000002</v>
      </c>
      <c r="Q9684">
        <v>70955.399999999994</v>
      </c>
      <c r="R9684" t="s">
        <v>34</v>
      </c>
      <c r="S9684" t="s">
        <v>38</v>
      </c>
      <c r="T9684" t="s">
        <v>28</v>
      </c>
      <c r="Y9684" t="s">
        <v>103</v>
      </c>
    </row>
    <row r="9685" spans="1:25" x14ac:dyDescent="0.45">
      <c r="A9685" t="s">
        <v>335</v>
      </c>
      <c r="B9685" t="s">
        <v>763</v>
      </c>
      <c r="C9685">
        <v>55243</v>
      </c>
      <c r="D9685" t="s">
        <v>768</v>
      </c>
      <c r="F9685">
        <v>2013</v>
      </c>
      <c r="G9685">
        <v>252</v>
      </c>
      <c r="H9685">
        <v>190</v>
      </c>
      <c r="I9685">
        <v>3800</v>
      </c>
      <c r="K9685">
        <v>0.70099999999999996</v>
      </c>
      <c r="L9685">
        <v>2.46E-2</v>
      </c>
      <c r="M9685">
        <v>2915.4</v>
      </c>
      <c r="N9685">
        <v>6.0199999999999997E-2</v>
      </c>
      <c r="O9685">
        <v>13.021000000000001</v>
      </c>
      <c r="P9685">
        <v>0.53249999999999997</v>
      </c>
      <c r="Q9685">
        <v>48454.3</v>
      </c>
      <c r="R9685" t="s">
        <v>34</v>
      </c>
      <c r="S9685" t="s">
        <v>38</v>
      </c>
      <c r="T9685" t="s">
        <v>28</v>
      </c>
      <c r="Y9685" t="s">
        <v>103</v>
      </c>
    </row>
    <row r="9686" spans="1:25" x14ac:dyDescent="0.45">
      <c r="A9686" t="s">
        <v>335</v>
      </c>
      <c r="B9686" t="s">
        <v>763</v>
      </c>
      <c r="C9686">
        <v>55243</v>
      </c>
      <c r="D9686" t="s">
        <v>768</v>
      </c>
      <c r="E9686" t="s">
        <v>767</v>
      </c>
      <c r="F9686">
        <v>2014</v>
      </c>
      <c r="G9686">
        <v>252</v>
      </c>
      <c r="H9686">
        <v>167.98</v>
      </c>
      <c r="I9686">
        <v>3259.67</v>
      </c>
      <c r="K9686">
        <v>2.9689999999999999</v>
      </c>
      <c r="L9686">
        <v>0.1235</v>
      </c>
      <c r="M9686">
        <v>2835.6</v>
      </c>
      <c r="N9686">
        <v>6.4000000000000001E-2</v>
      </c>
      <c r="O9686">
        <v>14.252000000000001</v>
      </c>
      <c r="P9686">
        <v>0.64119999999999999</v>
      </c>
      <c r="Q9686">
        <v>43645.4</v>
      </c>
      <c r="R9686" t="s">
        <v>34</v>
      </c>
      <c r="S9686" t="s">
        <v>38</v>
      </c>
      <c r="T9686" t="s">
        <v>28</v>
      </c>
      <c r="Y9686" t="s">
        <v>103</v>
      </c>
    </row>
    <row r="9687" spans="1:25" x14ac:dyDescent="0.45">
      <c r="A9687" t="s">
        <v>335</v>
      </c>
      <c r="B9687" t="s">
        <v>763</v>
      </c>
      <c r="C9687">
        <v>55243</v>
      </c>
      <c r="D9687" t="s">
        <v>768</v>
      </c>
      <c r="E9687" t="s">
        <v>767</v>
      </c>
      <c r="F9687">
        <v>2015</v>
      </c>
      <c r="G9687">
        <v>164</v>
      </c>
      <c r="H9687">
        <v>100.36</v>
      </c>
      <c r="I9687">
        <v>1852.13</v>
      </c>
      <c r="K9687">
        <v>0.33400000000000002</v>
      </c>
      <c r="L9687">
        <v>3.1300000000000001E-2</v>
      </c>
      <c r="M9687">
        <v>1602.4</v>
      </c>
      <c r="N9687">
        <v>5.8500000000000003E-2</v>
      </c>
      <c r="O9687">
        <v>7.1139999999999999</v>
      </c>
      <c r="P9687">
        <v>0.54179999999999995</v>
      </c>
      <c r="Q9687">
        <v>26674.799999999999</v>
      </c>
      <c r="R9687" t="s">
        <v>34</v>
      </c>
      <c r="S9687" t="s">
        <v>38</v>
      </c>
      <c r="T9687" t="s">
        <v>28</v>
      </c>
      <c r="Y9687" t="s">
        <v>159</v>
      </c>
    </row>
    <row r="9688" spans="1:25" x14ac:dyDescent="0.45">
      <c r="A9688" t="s">
        <v>335</v>
      </c>
      <c r="B9688" t="s">
        <v>763</v>
      </c>
      <c r="C9688">
        <v>55243</v>
      </c>
      <c r="D9688" t="s">
        <v>768</v>
      </c>
      <c r="E9688" t="s">
        <v>767</v>
      </c>
      <c r="F9688">
        <v>2016</v>
      </c>
      <c r="G9688">
        <v>169</v>
      </c>
      <c r="H9688">
        <v>118.7</v>
      </c>
      <c r="I9688">
        <v>2368.31</v>
      </c>
      <c r="K9688">
        <v>0.66400000000000003</v>
      </c>
      <c r="L9688">
        <v>4.4699999999999997E-2</v>
      </c>
      <c r="M9688">
        <v>1719.5</v>
      </c>
      <c r="N9688">
        <v>6.0499999999999998E-2</v>
      </c>
      <c r="O9688">
        <v>7.5579999999999998</v>
      </c>
      <c r="P9688">
        <v>0.53449999999999998</v>
      </c>
      <c r="Q9688">
        <v>28173.1</v>
      </c>
      <c r="R9688" t="s">
        <v>34</v>
      </c>
      <c r="S9688" t="s">
        <v>38</v>
      </c>
      <c r="T9688" t="s">
        <v>28</v>
      </c>
      <c r="Y9688" t="s">
        <v>159</v>
      </c>
    </row>
    <row r="9689" spans="1:25" x14ac:dyDescent="0.45">
      <c r="A9689" t="s">
        <v>335</v>
      </c>
      <c r="B9689" t="s">
        <v>763</v>
      </c>
      <c r="C9689">
        <v>55243</v>
      </c>
      <c r="D9689" t="s">
        <v>768</v>
      </c>
      <c r="E9689" t="s">
        <v>767</v>
      </c>
      <c r="F9689">
        <v>2017</v>
      </c>
      <c r="G9689">
        <v>157</v>
      </c>
      <c r="H9689">
        <v>102.5</v>
      </c>
      <c r="I9689">
        <v>2050</v>
      </c>
      <c r="K9689">
        <v>0.16300000000000001</v>
      </c>
      <c r="L9689">
        <v>1.32E-2</v>
      </c>
      <c r="M9689">
        <v>1448.6</v>
      </c>
      <c r="N9689">
        <v>5.9700000000000003E-2</v>
      </c>
      <c r="O9689">
        <v>6.03</v>
      </c>
      <c r="P9689">
        <v>0.49569999999999997</v>
      </c>
      <c r="Q9689">
        <v>24323.599999999999</v>
      </c>
      <c r="R9689" t="s">
        <v>34</v>
      </c>
      <c r="S9689" t="s">
        <v>38</v>
      </c>
      <c r="T9689" t="s">
        <v>28</v>
      </c>
      <c r="Y9689" t="s">
        <v>160</v>
      </c>
    </row>
    <row r="9690" spans="1:25" x14ac:dyDescent="0.45">
      <c r="A9690" t="s">
        <v>335</v>
      </c>
      <c r="B9690" t="s">
        <v>763</v>
      </c>
      <c r="C9690">
        <v>55243</v>
      </c>
      <c r="D9690" t="s">
        <v>768</v>
      </c>
      <c r="E9690" t="s">
        <v>767</v>
      </c>
      <c r="F9690">
        <v>2018</v>
      </c>
      <c r="G9690">
        <v>317</v>
      </c>
      <c r="H9690">
        <v>193.54</v>
      </c>
      <c r="I9690">
        <v>3645.57</v>
      </c>
      <c r="K9690">
        <v>0.30399999999999999</v>
      </c>
      <c r="L9690">
        <v>1.7999999999999999E-2</v>
      </c>
      <c r="M9690">
        <v>2548.9</v>
      </c>
      <c r="N9690">
        <v>5.8900000000000001E-2</v>
      </c>
      <c r="O9690">
        <v>10.603999999999999</v>
      </c>
      <c r="P9690">
        <v>0.49759999999999999</v>
      </c>
      <c r="Q9690">
        <v>42749.2</v>
      </c>
      <c r="R9690" t="s">
        <v>34</v>
      </c>
      <c r="S9690" t="s">
        <v>38</v>
      </c>
      <c r="T9690" t="s">
        <v>28</v>
      </c>
      <c r="Y9690" t="s">
        <v>160</v>
      </c>
    </row>
    <row r="9691" spans="1:25" x14ac:dyDescent="0.45">
      <c r="A9691" t="s">
        <v>335</v>
      </c>
      <c r="B9691" t="s">
        <v>763</v>
      </c>
      <c r="C9691">
        <v>55243</v>
      </c>
      <c r="D9691" t="s">
        <v>768</v>
      </c>
      <c r="E9691" t="s">
        <v>767</v>
      </c>
      <c r="F9691">
        <v>2019</v>
      </c>
      <c r="G9691">
        <v>66</v>
      </c>
      <c r="H9691">
        <v>33.200000000000003</v>
      </c>
      <c r="I9691">
        <v>645.29999999999995</v>
      </c>
      <c r="K9691">
        <v>0.08</v>
      </c>
      <c r="L9691">
        <v>3.8300000000000001E-2</v>
      </c>
      <c r="M9691">
        <v>527.6</v>
      </c>
      <c r="N9691">
        <v>6.1100000000000002E-2</v>
      </c>
      <c r="O9691">
        <v>2.1970000000000001</v>
      </c>
      <c r="P9691">
        <v>0.50900000000000001</v>
      </c>
      <c r="Q9691">
        <v>8822.4</v>
      </c>
      <c r="R9691" t="s">
        <v>34</v>
      </c>
      <c r="S9691" t="s">
        <v>38</v>
      </c>
      <c r="T9691" t="s">
        <v>28</v>
      </c>
      <c r="Y9691" t="s">
        <v>160</v>
      </c>
    </row>
    <row r="9692" spans="1:25" x14ac:dyDescent="0.45">
      <c r="A9692" t="s">
        <v>335</v>
      </c>
      <c r="B9692" t="s">
        <v>763</v>
      </c>
      <c r="C9692">
        <v>55243</v>
      </c>
      <c r="D9692" t="s">
        <v>768</v>
      </c>
      <c r="E9692" t="s">
        <v>767</v>
      </c>
      <c r="F9692">
        <v>2020</v>
      </c>
      <c r="G9692">
        <v>111</v>
      </c>
      <c r="H9692">
        <v>57.84</v>
      </c>
      <c r="I9692">
        <v>1085.2</v>
      </c>
      <c r="K9692">
        <v>2.3E-2</v>
      </c>
      <c r="L9692">
        <v>9.4000000000000004E-3</v>
      </c>
      <c r="M9692">
        <v>916.4</v>
      </c>
      <c r="N9692">
        <v>5.8700000000000002E-2</v>
      </c>
      <c r="O9692">
        <v>3.8010000000000002</v>
      </c>
      <c r="P9692">
        <v>0.49259999999999998</v>
      </c>
      <c r="Q9692">
        <v>15508.5</v>
      </c>
      <c r="R9692" t="s">
        <v>34</v>
      </c>
      <c r="S9692" t="s">
        <v>38</v>
      </c>
      <c r="T9692" t="s">
        <v>28</v>
      </c>
      <c r="Y9692" t="s">
        <v>160</v>
      </c>
    </row>
    <row r="9693" spans="1:25" x14ac:dyDescent="0.45">
      <c r="A9693" t="s">
        <v>335</v>
      </c>
      <c r="B9693" t="s">
        <v>763</v>
      </c>
      <c r="C9693">
        <v>55243</v>
      </c>
      <c r="D9693" t="s">
        <v>768</v>
      </c>
      <c r="E9693" t="s">
        <v>767</v>
      </c>
      <c r="F9693">
        <v>2021</v>
      </c>
      <c r="G9693">
        <v>157</v>
      </c>
      <c r="H9693">
        <v>93.9</v>
      </c>
      <c r="I9693">
        <v>1613.03</v>
      </c>
      <c r="K9693">
        <v>0.11799999999999999</v>
      </c>
      <c r="L9693">
        <v>1.6400000000000001E-2</v>
      </c>
      <c r="M9693">
        <v>1439.6</v>
      </c>
      <c r="N9693">
        <v>5.8999999999999997E-2</v>
      </c>
      <c r="O9693">
        <v>5.3369999999999997</v>
      </c>
      <c r="P9693">
        <v>0.44700000000000001</v>
      </c>
      <c r="Q9693">
        <v>24229.599999999999</v>
      </c>
      <c r="R9693" t="s">
        <v>34</v>
      </c>
      <c r="S9693" t="s">
        <v>38</v>
      </c>
      <c r="T9693" t="s">
        <v>28</v>
      </c>
      <c r="Y9693" t="s">
        <v>161</v>
      </c>
    </row>
    <row r="9694" spans="1:25" x14ac:dyDescent="0.45">
      <c r="A9694" t="s">
        <v>335</v>
      </c>
      <c r="B9694" t="s">
        <v>763</v>
      </c>
      <c r="C9694">
        <v>55243</v>
      </c>
      <c r="D9694" t="s">
        <v>768</v>
      </c>
      <c r="E9694" t="s">
        <v>767</v>
      </c>
      <c r="F9694">
        <v>2022</v>
      </c>
      <c r="G9694">
        <v>103</v>
      </c>
      <c r="H9694">
        <v>64.67</v>
      </c>
      <c r="I9694">
        <v>1316.96</v>
      </c>
      <c r="K9694">
        <v>1.163</v>
      </c>
      <c r="L9694">
        <v>0.1235</v>
      </c>
      <c r="M9694">
        <v>1165.0999999999999</v>
      </c>
      <c r="N9694">
        <v>6.3100000000000003E-2</v>
      </c>
      <c r="O9694">
        <v>4.9180000000000001</v>
      </c>
      <c r="P9694">
        <v>0.53800000000000003</v>
      </c>
      <c r="Q9694">
        <v>18024.7</v>
      </c>
      <c r="R9694" t="s">
        <v>34</v>
      </c>
      <c r="S9694" t="s">
        <v>38</v>
      </c>
      <c r="T9694" t="s">
        <v>28</v>
      </c>
      <c r="Y9694" t="s">
        <v>161</v>
      </c>
    </row>
    <row r="9695" spans="1:25" x14ac:dyDescent="0.45">
      <c r="A9695" t="s">
        <v>335</v>
      </c>
      <c r="B9695" t="s">
        <v>763</v>
      </c>
      <c r="C9695">
        <v>55243</v>
      </c>
      <c r="D9695" t="s">
        <v>768</v>
      </c>
      <c r="E9695" t="s">
        <v>767</v>
      </c>
      <c r="F9695">
        <v>2023</v>
      </c>
      <c r="G9695">
        <v>27</v>
      </c>
      <c r="H9695">
        <v>13.95</v>
      </c>
      <c r="I9695">
        <v>279</v>
      </c>
      <c r="K9695">
        <v>0.03</v>
      </c>
      <c r="L9695">
        <v>3.7600000000000001E-2</v>
      </c>
      <c r="M9695">
        <v>223.5</v>
      </c>
      <c r="N9695">
        <v>6.0600000000000001E-2</v>
      </c>
      <c r="O9695">
        <v>0.77100000000000002</v>
      </c>
      <c r="P9695">
        <v>0.43690000000000001</v>
      </c>
      <c r="Q9695">
        <v>3745.6</v>
      </c>
      <c r="R9695" t="s">
        <v>34</v>
      </c>
      <c r="S9695" t="s">
        <v>38</v>
      </c>
      <c r="T9695" t="s">
        <v>28</v>
      </c>
      <c r="Y9695" t="s">
        <v>499</v>
      </c>
    </row>
    <row r="9696" spans="1:25" x14ac:dyDescent="0.45">
      <c r="A9696" t="s">
        <v>335</v>
      </c>
      <c r="B9696" t="s">
        <v>763</v>
      </c>
      <c r="C9696">
        <v>55243</v>
      </c>
      <c r="D9696" t="s">
        <v>769</v>
      </c>
      <c r="F9696">
        <v>2009</v>
      </c>
      <c r="G9696">
        <v>162</v>
      </c>
      <c r="H9696">
        <v>162</v>
      </c>
      <c r="I9696">
        <v>3240</v>
      </c>
      <c r="K9696">
        <v>1.671</v>
      </c>
      <c r="L9696">
        <v>8.1100000000000005E-2</v>
      </c>
      <c r="M9696">
        <v>2578.1999999999998</v>
      </c>
      <c r="N9696">
        <v>6.25E-2</v>
      </c>
      <c r="O9696">
        <v>11.917</v>
      </c>
      <c r="P9696">
        <v>0.57679999999999998</v>
      </c>
      <c r="Q9696">
        <v>41310</v>
      </c>
      <c r="R9696" t="s">
        <v>34</v>
      </c>
      <c r="S9696" t="s">
        <v>38</v>
      </c>
      <c r="T9696" t="s">
        <v>28</v>
      </c>
      <c r="Y9696" t="s">
        <v>103</v>
      </c>
    </row>
    <row r="9697" spans="1:25" x14ac:dyDescent="0.45">
      <c r="A9697" t="s">
        <v>335</v>
      </c>
      <c r="B9697" t="s">
        <v>763</v>
      </c>
      <c r="C9697">
        <v>55243</v>
      </c>
      <c r="D9697" t="s">
        <v>769</v>
      </c>
      <c r="F9697">
        <v>2010</v>
      </c>
      <c r="G9697">
        <v>194</v>
      </c>
      <c r="H9697">
        <v>192.5</v>
      </c>
      <c r="I9697">
        <v>3850</v>
      </c>
      <c r="K9697">
        <v>0.71899999999999997</v>
      </c>
      <c r="L9697">
        <v>2.93E-2</v>
      </c>
      <c r="M9697">
        <v>2950.2</v>
      </c>
      <c r="N9697">
        <v>6.0199999999999997E-2</v>
      </c>
      <c r="O9697">
        <v>12.851000000000001</v>
      </c>
      <c r="P9697">
        <v>0.52329999999999999</v>
      </c>
      <c r="Q9697">
        <v>49087.5</v>
      </c>
      <c r="R9697" t="s">
        <v>34</v>
      </c>
      <c r="S9697" t="s">
        <v>38</v>
      </c>
      <c r="T9697" t="s">
        <v>28</v>
      </c>
      <c r="Y9697" t="s">
        <v>103</v>
      </c>
    </row>
    <row r="9698" spans="1:25" x14ac:dyDescent="0.45">
      <c r="A9698" t="s">
        <v>335</v>
      </c>
      <c r="B9698" t="s">
        <v>763</v>
      </c>
      <c r="C9698">
        <v>55243</v>
      </c>
      <c r="D9698" t="s">
        <v>769</v>
      </c>
      <c r="F9698">
        <v>2011</v>
      </c>
      <c r="G9698">
        <v>226</v>
      </c>
      <c r="H9698">
        <v>226</v>
      </c>
      <c r="I9698">
        <v>4520</v>
      </c>
      <c r="K9698">
        <v>1.232</v>
      </c>
      <c r="L9698">
        <v>4.2999999999999997E-2</v>
      </c>
      <c r="M9698">
        <v>3498.3</v>
      </c>
      <c r="N9698">
        <v>6.08E-2</v>
      </c>
      <c r="O9698">
        <v>17.77</v>
      </c>
      <c r="P9698">
        <v>0.61680000000000001</v>
      </c>
      <c r="Q9698">
        <v>57630</v>
      </c>
      <c r="R9698" t="s">
        <v>34</v>
      </c>
      <c r="S9698" t="s">
        <v>38</v>
      </c>
      <c r="T9698" t="s">
        <v>28</v>
      </c>
      <c r="Y9698" t="s">
        <v>103</v>
      </c>
    </row>
    <row r="9699" spans="1:25" x14ac:dyDescent="0.45">
      <c r="A9699" t="s">
        <v>335</v>
      </c>
      <c r="B9699" t="s">
        <v>763</v>
      </c>
      <c r="C9699">
        <v>55243</v>
      </c>
      <c r="D9699" t="s">
        <v>769</v>
      </c>
      <c r="F9699">
        <v>2012</v>
      </c>
      <c r="G9699">
        <v>356</v>
      </c>
      <c r="H9699">
        <v>352.75</v>
      </c>
      <c r="I9699">
        <v>7055</v>
      </c>
      <c r="K9699">
        <v>6.7000000000000004E-2</v>
      </c>
      <c r="L9699">
        <v>3.8E-3</v>
      </c>
      <c r="M9699">
        <v>5294.2</v>
      </c>
      <c r="N9699">
        <v>5.91E-2</v>
      </c>
      <c r="O9699">
        <v>20.981999999999999</v>
      </c>
      <c r="P9699">
        <v>0.46850000000000003</v>
      </c>
      <c r="Q9699">
        <v>89951.4</v>
      </c>
      <c r="R9699" t="s">
        <v>34</v>
      </c>
      <c r="S9699" t="s">
        <v>38</v>
      </c>
      <c r="T9699" t="s">
        <v>28</v>
      </c>
      <c r="Y9699" t="s">
        <v>103</v>
      </c>
    </row>
    <row r="9700" spans="1:25" x14ac:dyDescent="0.45">
      <c r="A9700" t="s">
        <v>335</v>
      </c>
      <c r="B9700" t="s">
        <v>763</v>
      </c>
      <c r="C9700">
        <v>55243</v>
      </c>
      <c r="D9700" t="s">
        <v>769</v>
      </c>
      <c r="F9700">
        <v>2013</v>
      </c>
      <c r="G9700">
        <v>275</v>
      </c>
      <c r="H9700">
        <v>210.75</v>
      </c>
      <c r="I9700">
        <v>4215</v>
      </c>
      <c r="K9700">
        <v>0.94199999999999995</v>
      </c>
      <c r="L9700">
        <v>3.1699999999999999E-2</v>
      </c>
      <c r="M9700">
        <v>3248.2</v>
      </c>
      <c r="N9700">
        <v>6.0499999999999998E-2</v>
      </c>
      <c r="O9700">
        <v>13.334</v>
      </c>
      <c r="P9700">
        <v>0.49330000000000002</v>
      </c>
      <c r="Q9700">
        <v>53745.7</v>
      </c>
      <c r="R9700" t="s">
        <v>34</v>
      </c>
      <c r="S9700" t="s">
        <v>38</v>
      </c>
      <c r="T9700" t="s">
        <v>28</v>
      </c>
      <c r="Y9700" t="s">
        <v>103</v>
      </c>
    </row>
    <row r="9701" spans="1:25" x14ac:dyDescent="0.45">
      <c r="A9701" t="s">
        <v>335</v>
      </c>
      <c r="B9701" t="s">
        <v>763</v>
      </c>
      <c r="C9701">
        <v>55243</v>
      </c>
      <c r="D9701" t="s">
        <v>769</v>
      </c>
      <c r="E9701" t="s">
        <v>767</v>
      </c>
      <c r="F9701">
        <v>2014</v>
      </c>
      <c r="G9701">
        <v>287</v>
      </c>
      <c r="H9701">
        <v>196.52</v>
      </c>
      <c r="I9701">
        <v>3750.86</v>
      </c>
      <c r="K9701">
        <v>3.339</v>
      </c>
      <c r="L9701">
        <v>0.1207</v>
      </c>
      <c r="M9701">
        <v>3241</v>
      </c>
      <c r="N9701">
        <v>6.3799999999999996E-2</v>
      </c>
      <c r="O9701">
        <v>14.574999999999999</v>
      </c>
      <c r="P9701">
        <v>0.57199999999999995</v>
      </c>
      <c r="Q9701">
        <v>49971.4</v>
      </c>
      <c r="R9701" t="s">
        <v>34</v>
      </c>
      <c r="S9701" t="s">
        <v>38</v>
      </c>
      <c r="T9701" t="s">
        <v>28</v>
      </c>
      <c r="Y9701" t="s">
        <v>103</v>
      </c>
    </row>
    <row r="9702" spans="1:25" x14ac:dyDescent="0.45">
      <c r="A9702" t="s">
        <v>335</v>
      </c>
      <c r="B9702" t="s">
        <v>763</v>
      </c>
      <c r="C9702">
        <v>55243</v>
      </c>
      <c r="D9702" t="s">
        <v>769</v>
      </c>
      <c r="E9702" t="s">
        <v>767</v>
      </c>
      <c r="F9702">
        <v>2015</v>
      </c>
      <c r="G9702">
        <v>164</v>
      </c>
      <c r="H9702">
        <v>96.18</v>
      </c>
      <c r="I9702">
        <v>1714.88</v>
      </c>
      <c r="K9702">
        <v>0.11</v>
      </c>
      <c r="L9702">
        <v>9.5999999999999992E-3</v>
      </c>
      <c r="M9702">
        <v>1449.6</v>
      </c>
      <c r="N9702">
        <v>5.6899999999999999E-2</v>
      </c>
      <c r="O9702">
        <v>5.7770000000000001</v>
      </c>
      <c r="P9702">
        <v>0.47289999999999999</v>
      </c>
      <c r="Q9702">
        <v>24408.7</v>
      </c>
      <c r="R9702" t="s">
        <v>34</v>
      </c>
      <c r="S9702" t="s">
        <v>38</v>
      </c>
      <c r="T9702" t="s">
        <v>28</v>
      </c>
      <c r="Y9702" t="s">
        <v>159</v>
      </c>
    </row>
    <row r="9703" spans="1:25" x14ac:dyDescent="0.45">
      <c r="A9703" t="s">
        <v>335</v>
      </c>
      <c r="B9703" t="s">
        <v>763</v>
      </c>
      <c r="C9703">
        <v>55243</v>
      </c>
      <c r="D9703" t="s">
        <v>769</v>
      </c>
      <c r="E9703" t="s">
        <v>767</v>
      </c>
      <c r="F9703">
        <v>2016</v>
      </c>
      <c r="G9703">
        <v>215</v>
      </c>
      <c r="H9703">
        <v>154.5</v>
      </c>
      <c r="I9703">
        <v>3090</v>
      </c>
      <c r="K9703">
        <v>0.59099999999999997</v>
      </c>
      <c r="L9703">
        <v>3.5200000000000002E-2</v>
      </c>
      <c r="M9703">
        <v>2221.4</v>
      </c>
      <c r="N9703">
        <v>6.0499999999999998E-2</v>
      </c>
      <c r="O9703">
        <v>9.5250000000000004</v>
      </c>
      <c r="P9703">
        <v>0.52029999999999998</v>
      </c>
      <c r="Q9703">
        <v>36792</v>
      </c>
      <c r="R9703" t="s">
        <v>34</v>
      </c>
      <c r="S9703" t="s">
        <v>38</v>
      </c>
      <c r="T9703" t="s">
        <v>28</v>
      </c>
      <c r="Y9703" t="s">
        <v>159</v>
      </c>
    </row>
    <row r="9704" spans="1:25" x14ac:dyDescent="0.45">
      <c r="A9704" t="s">
        <v>335</v>
      </c>
      <c r="B9704" t="s">
        <v>763</v>
      </c>
      <c r="C9704">
        <v>55243</v>
      </c>
      <c r="D9704" t="s">
        <v>769</v>
      </c>
      <c r="E9704" t="s">
        <v>767</v>
      </c>
      <c r="F9704">
        <v>2017</v>
      </c>
      <c r="G9704">
        <v>97</v>
      </c>
      <c r="H9704">
        <v>59.25</v>
      </c>
      <c r="I9704">
        <v>1185</v>
      </c>
      <c r="K9704">
        <v>5.0999999999999997E-2</v>
      </c>
      <c r="L9704">
        <v>1.5900000000000001E-2</v>
      </c>
      <c r="M9704">
        <v>833.3</v>
      </c>
      <c r="N9704">
        <v>5.9900000000000002E-2</v>
      </c>
      <c r="O9704">
        <v>3.4820000000000002</v>
      </c>
      <c r="P9704">
        <v>0.50180000000000002</v>
      </c>
      <c r="Q9704">
        <v>14032.9</v>
      </c>
      <c r="R9704" t="s">
        <v>34</v>
      </c>
      <c r="S9704" t="s">
        <v>38</v>
      </c>
      <c r="T9704" t="s">
        <v>28</v>
      </c>
      <c r="Y9704" t="s">
        <v>160</v>
      </c>
    </row>
    <row r="9705" spans="1:25" x14ac:dyDescent="0.45">
      <c r="A9705" t="s">
        <v>335</v>
      </c>
      <c r="B9705" t="s">
        <v>763</v>
      </c>
      <c r="C9705">
        <v>55243</v>
      </c>
      <c r="D9705" t="s">
        <v>769</v>
      </c>
      <c r="E9705" t="s">
        <v>767</v>
      </c>
      <c r="F9705">
        <v>2018</v>
      </c>
      <c r="G9705">
        <v>92</v>
      </c>
      <c r="H9705">
        <v>55.51</v>
      </c>
      <c r="I9705">
        <v>1037.72</v>
      </c>
      <c r="K9705">
        <v>0.161</v>
      </c>
      <c r="L9705">
        <v>3.32E-2</v>
      </c>
      <c r="M9705">
        <v>727.9</v>
      </c>
      <c r="N9705">
        <v>5.9200000000000003E-2</v>
      </c>
      <c r="O9705">
        <v>3.0760000000000001</v>
      </c>
      <c r="P9705">
        <v>0.51090000000000002</v>
      </c>
      <c r="Q9705">
        <v>12096.7</v>
      </c>
      <c r="R9705" t="s">
        <v>34</v>
      </c>
      <c r="S9705" t="s">
        <v>38</v>
      </c>
      <c r="T9705" t="s">
        <v>28</v>
      </c>
      <c r="Y9705" t="s">
        <v>160</v>
      </c>
    </row>
    <row r="9706" spans="1:25" x14ac:dyDescent="0.45">
      <c r="A9706" t="s">
        <v>335</v>
      </c>
      <c r="B9706" t="s">
        <v>763</v>
      </c>
      <c r="C9706">
        <v>55243</v>
      </c>
      <c r="D9706" t="s">
        <v>769</v>
      </c>
      <c r="E9706" t="s">
        <v>767</v>
      </c>
      <c r="F9706">
        <v>2019</v>
      </c>
      <c r="G9706">
        <v>90</v>
      </c>
      <c r="H9706">
        <v>46.31</v>
      </c>
      <c r="I9706">
        <v>854.98</v>
      </c>
      <c r="K9706">
        <v>1.4E-2</v>
      </c>
      <c r="L9706">
        <v>1.15E-2</v>
      </c>
      <c r="M9706">
        <v>689</v>
      </c>
      <c r="N9706">
        <v>5.7099999999999998E-2</v>
      </c>
      <c r="O9706">
        <v>2.8740000000000001</v>
      </c>
      <c r="P9706">
        <v>0.49580000000000002</v>
      </c>
      <c r="Q9706">
        <v>11656.1</v>
      </c>
      <c r="R9706" t="s">
        <v>34</v>
      </c>
      <c r="S9706" t="s">
        <v>38</v>
      </c>
      <c r="T9706" t="s">
        <v>28</v>
      </c>
      <c r="Y9706" t="s">
        <v>160</v>
      </c>
    </row>
    <row r="9707" spans="1:25" x14ac:dyDescent="0.45">
      <c r="A9707" t="s">
        <v>335</v>
      </c>
      <c r="B9707" t="s">
        <v>763</v>
      </c>
      <c r="C9707">
        <v>55243</v>
      </c>
      <c r="D9707" t="s">
        <v>769</v>
      </c>
      <c r="E9707" t="s">
        <v>767</v>
      </c>
      <c r="F9707">
        <v>2020</v>
      </c>
      <c r="G9707">
        <v>40</v>
      </c>
      <c r="H9707">
        <v>16.64</v>
      </c>
      <c r="I9707">
        <v>298.04000000000002</v>
      </c>
      <c r="K9707">
        <v>8.0000000000000002E-3</v>
      </c>
      <c r="L9707">
        <v>3.7999999999999999E-2</v>
      </c>
      <c r="M9707">
        <v>250.9</v>
      </c>
      <c r="N9707">
        <v>5.9400000000000001E-2</v>
      </c>
      <c r="O9707">
        <v>1.0489999999999999</v>
      </c>
      <c r="P9707">
        <v>0.51439999999999997</v>
      </c>
      <c r="Q9707">
        <v>4246.2</v>
      </c>
      <c r="R9707" t="s">
        <v>34</v>
      </c>
      <c r="S9707" t="s">
        <v>38</v>
      </c>
      <c r="T9707" t="s">
        <v>28</v>
      </c>
      <c r="Y9707" t="s">
        <v>160</v>
      </c>
    </row>
    <row r="9708" spans="1:25" x14ac:dyDescent="0.45">
      <c r="A9708" t="s">
        <v>335</v>
      </c>
      <c r="B9708" t="s">
        <v>763</v>
      </c>
      <c r="C9708">
        <v>55243</v>
      </c>
      <c r="D9708" t="s">
        <v>769</v>
      </c>
      <c r="E9708" t="s">
        <v>767</v>
      </c>
      <c r="F9708">
        <v>2021</v>
      </c>
      <c r="G9708">
        <v>96</v>
      </c>
      <c r="H9708">
        <v>56.72</v>
      </c>
      <c r="I9708">
        <v>970.15</v>
      </c>
      <c r="K9708">
        <v>6.6000000000000003E-2</v>
      </c>
      <c r="L9708">
        <v>3.1899999999999998E-2</v>
      </c>
      <c r="M9708">
        <v>865.5</v>
      </c>
      <c r="N9708">
        <v>5.96E-2</v>
      </c>
      <c r="O9708">
        <v>3.2669999999999999</v>
      </c>
      <c r="P9708">
        <v>0.46439999999999998</v>
      </c>
      <c r="Q9708">
        <v>14581.5</v>
      </c>
      <c r="R9708" t="s">
        <v>34</v>
      </c>
      <c r="S9708" t="s">
        <v>38</v>
      </c>
      <c r="T9708" t="s">
        <v>28</v>
      </c>
      <c r="Y9708" t="s">
        <v>161</v>
      </c>
    </row>
    <row r="9709" spans="1:25" x14ac:dyDescent="0.45">
      <c r="A9709" t="s">
        <v>335</v>
      </c>
      <c r="B9709" t="s">
        <v>763</v>
      </c>
      <c r="C9709">
        <v>55243</v>
      </c>
      <c r="D9709" t="s">
        <v>769</v>
      </c>
      <c r="E9709" t="s">
        <v>767</v>
      </c>
      <c r="F9709">
        <v>2022</v>
      </c>
      <c r="G9709">
        <v>149</v>
      </c>
      <c r="H9709">
        <v>99.88</v>
      </c>
      <c r="I9709">
        <v>1926.03</v>
      </c>
      <c r="K9709">
        <v>0.71699999999999997</v>
      </c>
      <c r="L9709">
        <v>5.7599999999999998E-2</v>
      </c>
      <c r="M9709">
        <v>1608.3</v>
      </c>
      <c r="N9709">
        <v>6.0999999999999999E-2</v>
      </c>
      <c r="O9709">
        <v>6.0449999999999999</v>
      </c>
      <c r="P9709">
        <v>0.46450000000000002</v>
      </c>
      <c r="Q9709">
        <v>26201.200000000001</v>
      </c>
      <c r="R9709" t="s">
        <v>34</v>
      </c>
      <c r="S9709" t="s">
        <v>38</v>
      </c>
      <c r="T9709" t="s">
        <v>28</v>
      </c>
      <c r="Y9709" t="s">
        <v>161</v>
      </c>
    </row>
    <row r="9710" spans="1:25" x14ac:dyDescent="0.45">
      <c r="A9710" t="s">
        <v>335</v>
      </c>
      <c r="B9710" t="s">
        <v>763</v>
      </c>
      <c r="C9710">
        <v>55243</v>
      </c>
      <c r="D9710" t="s">
        <v>769</v>
      </c>
      <c r="E9710" t="s">
        <v>767</v>
      </c>
      <c r="F9710">
        <v>2023</v>
      </c>
      <c r="G9710">
        <v>17</v>
      </c>
      <c r="H9710">
        <v>7.12</v>
      </c>
      <c r="I9710">
        <v>141.9</v>
      </c>
      <c r="K9710">
        <v>3.3000000000000002E-2</v>
      </c>
      <c r="L9710">
        <v>5.9200000000000003E-2</v>
      </c>
      <c r="M9710">
        <v>118.4</v>
      </c>
      <c r="N9710">
        <v>6.0999999999999999E-2</v>
      </c>
      <c r="O9710">
        <v>0.43099999999999999</v>
      </c>
      <c r="P9710">
        <v>0.46639999999999998</v>
      </c>
      <c r="Q9710">
        <v>1955.7</v>
      </c>
      <c r="R9710" t="s">
        <v>34</v>
      </c>
      <c r="S9710" t="s">
        <v>38</v>
      </c>
      <c r="T9710" t="s">
        <v>28</v>
      </c>
      <c r="Y9710" t="s">
        <v>499</v>
      </c>
    </row>
    <row r="9711" spans="1:25" x14ac:dyDescent="0.45">
      <c r="A9711" t="s">
        <v>335</v>
      </c>
      <c r="B9711" t="s">
        <v>763</v>
      </c>
      <c r="C9711">
        <v>55243</v>
      </c>
      <c r="D9711" t="s">
        <v>770</v>
      </c>
      <c r="F9711">
        <v>2009</v>
      </c>
      <c r="G9711">
        <v>162</v>
      </c>
      <c r="H9711">
        <v>162</v>
      </c>
      <c r="I9711">
        <v>3240</v>
      </c>
      <c r="K9711">
        <v>1.671</v>
      </c>
      <c r="L9711">
        <v>8.1100000000000005E-2</v>
      </c>
      <c r="M9711">
        <v>2578.1999999999998</v>
      </c>
      <c r="N9711">
        <v>6.25E-2</v>
      </c>
      <c r="O9711">
        <v>11.917</v>
      </c>
      <c r="P9711">
        <v>0.57679999999999998</v>
      </c>
      <c r="Q9711">
        <v>41310</v>
      </c>
      <c r="R9711" t="s">
        <v>34</v>
      </c>
      <c r="S9711" t="s">
        <v>38</v>
      </c>
      <c r="T9711" t="s">
        <v>28</v>
      </c>
      <c r="Y9711" t="s">
        <v>103</v>
      </c>
    </row>
    <row r="9712" spans="1:25" x14ac:dyDescent="0.45">
      <c r="A9712" t="s">
        <v>335</v>
      </c>
      <c r="B9712" t="s">
        <v>763</v>
      </c>
      <c r="C9712">
        <v>55243</v>
      </c>
      <c r="D9712" t="s">
        <v>770</v>
      </c>
      <c r="F9712">
        <v>2010</v>
      </c>
      <c r="G9712">
        <v>194</v>
      </c>
      <c r="H9712">
        <v>192.5</v>
      </c>
      <c r="I9712">
        <v>3850</v>
      </c>
      <c r="K9712">
        <v>0.71899999999999997</v>
      </c>
      <c r="L9712">
        <v>2.93E-2</v>
      </c>
      <c r="M9712">
        <v>2950.2</v>
      </c>
      <c r="N9712">
        <v>6.0199999999999997E-2</v>
      </c>
      <c r="O9712">
        <v>12.851000000000001</v>
      </c>
      <c r="P9712">
        <v>0.52329999999999999</v>
      </c>
      <c r="Q9712">
        <v>49087.5</v>
      </c>
      <c r="R9712" t="s">
        <v>34</v>
      </c>
      <c r="S9712" t="s">
        <v>38</v>
      </c>
      <c r="T9712" t="s">
        <v>28</v>
      </c>
      <c r="Y9712" t="s">
        <v>103</v>
      </c>
    </row>
    <row r="9713" spans="1:25" x14ac:dyDescent="0.45">
      <c r="A9713" t="s">
        <v>335</v>
      </c>
      <c r="B9713" t="s">
        <v>763</v>
      </c>
      <c r="C9713">
        <v>55243</v>
      </c>
      <c r="D9713" t="s">
        <v>770</v>
      </c>
      <c r="F9713">
        <v>2011</v>
      </c>
      <c r="G9713">
        <v>226</v>
      </c>
      <c r="H9713">
        <v>226</v>
      </c>
      <c r="I9713">
        <v>4520</v>
      </c>
      <c r="K9713">
        <v>1.232</v>
      </c>
      <c r="L9713">
        <v>4.2999999999999997E-2</v>
      </c>
      <c r="M9713">
        <v>3498.3</v>
      </c>
      <c r="N9713">
        <v>6.08E-2</v>
      </c>
      <c r="O9713">
        <v>18.405000000000001</v>
      </c>
      <c r="P9713">
        <v>0.63870000000000005</v>
      </c>
      <c r="Q9713">
        <v>57630</v>
      </c>
      <c r="R9713" t="s">
        <v>34</v>
      </c>
      <c r="S9713" t="s">
        <v>38</v>
      </c>
      <c r="T9713" t="s">
        <v>28</v>
      </c>
      <c r="Y9713" t="s">
        <v>103</v>
      </c>
    </row>
    <row r="9714" spans="1:25" x14ac:dyDescent="0.45">
      <c r="A9714" t="s">
        <v>335</v>
      </c>
      <c r="B9714" t="s">
        <v>763</v>
      </c>
      <c r="C9714">
        <v>55243</v>
      </c>
      <c r="D9714" t="s">
        <v>770</v>
      </c>
      <c r="F9714">
        <v>2012</v>
      </c>
      <c r="G9714">
        <v>356</v>
      </c>
      <c r="H9714">
        <v>352.75</v>
      </c>
      <c r="I9714">
        <v>7055</v>
      </c>
      <c r="K9714">
        <v>6.7000000000000004E-2</v>
      </c>
      <c r="L9714">
        <v>3.8E-3</v>
      </c>
      <c r="M9714">
        <v>5294.2</v>
      </c>
      <c r="N9714">
        <v>5.91E-2</v>
      </c>
      <c r="O9714">
        <v>22.84</v>
      </c>
      <c r="P9714">
        <v>0.51</v>
      </c>
      <c r="Q9714">
        <v>89951.4</v>
      </c>
      <c r="R9714" t="s">
        <v>34</v>
      </c>
      <c r="S9714" t="s">
        <v>38</v>
      </c>
      <c r="T9714" t="s">
        <v>28</v>
      </c>
      <c r="Y9714" t="s">
        <v>103</v>
      </c>
    </row>
    <row r="9715" spans="1:25" x14ac:dyDescent="0.45">
      <c r="A9715" t="s">
        <v>335</v>
      </c>
      <c r="B9715" t="s">
        <v>763</v>
      </c>
      <c r="C9715">
        <v>55243</v>
      </c>
      <c r="D9715" t="s">
        <v>770</v>
      </c>
      <c r="F9715">
        <v>2013</v>
      </c>
      <c r="G9715">
        <v>275</v>
      </c>
      <c r="H9715">
        <v>210.75</v>
      </c>
      <c r="I9715">
        <v>4215</v>
      </c>
      <c r="K9715">
        <v>0.94199999999999995</v>
      </c>
      <c r="L9715">
        <v>3.1699999999999999E-2</v>
      </c>
      <c r="M9715">
        <v>3248.2</v>
      </c>
      <c r="N9715">
        <v>6.0499999999999998E-2</v>
      </c>
      <c r="O9715">
        <v>14.62</v>
      </c>
      <c r="P9715">
        <v>0.54020000000000001</v>
      </c>
      <c r="Q9715">
        <v>53745.7</v>
      </c>
      <c r="R9715" t="s">
        <v>34</v>
      </c>
      <c r="S9715" t="s">
        <v>38</v>
      </c>
      <c r="T9715" t="s">
        <v>28</v>
      </c>
      <c r="Y9715" t="s">
        <v>103</v>
      </c>
    </row>
    <row r="9716" spans="1:25" x14ac:dyDescent="0.45">
      <c r="A9716" t="s">
        <v>335</v>
      </c>
      <c r="B9716" t="s">
        <v>763</v>
      </c>
      <c r="C9716">
        <v>55243</v>
      </c>
      <c r="D9716" t="s">
        <v>770</v>
      </c>
      <c r="E9716" t="s">
        <v>767</v>
      </c>
      <c r="F9716">
        <v>2014</v>
      </c>
      <c r="G9716">
        <v>287</v>
      </c>
      <c r="H9716">
        <v>196.52</v>
      </c>
      <c r="I9716">
        <v>3748.78</v>
      </c>
      <c r="K9716">
        <v>3.339</v>
      </c>
      <c r="L9716">
        <v>0.1207</v>
      </c>
      <c r="M9716">
        <v>3239.1</v>
      </c>
      <c r="N9716">
        <v>6.3799999999999996E-2</v>
      </c>
      <c r="O9716">
        <v>16.245000000000001</v>
      </c>
      <c r="P9716">
        <v>0.63670000000000004</v>
      </c>
      <c r="Q9716">
        <v>49940.7</v>
      </c>
      <c r="R9716" t="s">
        <v>34</v>
      </c>
      <c r="S9716" t="s">
        <v>38</v>
      </c>
      <c r="T9716" t="s">
        <v>28</v>
      </c>
      <c r="Y9716" t="s">
        <v>103</v>
      </c>
    </row>
    <row r="9717" spans="1:25" x14ac:dyDescent="0.45">
      <c r="A9717" t="s">
        <v>335</v>
      </c>
      <c r="B9717" t="s">
        <v>763</v>
      </c>
      <c r="C9717">
        <v>55243</v>
      </c>
      <c r="D9717" t="s">
        <v>770</v>
      </c>
      <c r="E9717" t="s">
        <v>767</v>
      </c>
      <c r="F9717">
        <v>2015</v>
      </c>
      <c r="G9717">
        <v>163</v>
      </c>
      <c r="H9717">
        <v>95.95</v>
      </c>
      <c r="I9717">
        <v>1710.67</v>
      </c>
      <c r="K9717">
        <v>0.11</v>
      </c>
      <c r="L9717">
        <v>9.7000000000000003E-3</v>
      </c>
      <c r="M9717">
        <v>1445.6</v>
      </c>
      <c r="N9717">
        <v>5.6899999999999999E-2</v>
      </c>
      <c r="O9717">
        <v>6.282</v>
      </c>
      <c r="P9717">
        <v>0.51919999999999999</v>
      </c>
      <c r="Q9717">
        <v>24344.6</v>
      </c>
      <c r="R9717" t="s">
        <v>34</v>
      </c>
      <c r="S9717" t="s">
        <v>38</v>
      </c>
      <c r="T9717" t="s">
        <v>28</v>
      </c>
      <c r="Y9717" t="s">
        <v>159</v>
      </c>
    </row>
    <row r="9718" spans="1:25" x14ac:dyDescent="0.45">
      <c r="A9718" t="s">
        <v>335</v>
      </c>
      <c r="B9718" t="s">
        <v>763</v>
      </c>
      <c r="C9718">
        <v>55243</v>
      </c>
      <c r="D9718" t="s">
        <v>770</v>
      </c>
      <c r="E9718" t="s">
        <v>767</v>
      </c>
      <c r="F9718">
        <v>2016</v>
      </c>
      <c r="G9718">
        <v>215</v>
      </c>
      <c r="H9718">
        <v>154.5</v>
      </c>
      <c r="I9718">
        <v>3090</v>
      </c>
      <c r="K9718">
        <v>0.59099999999999997</v>
      </c>
      <c r="L9718">
        <v>3.5200000000000002E-2</v>
      </c>
      <c r="M9718">
        <v>2221.4</v>
      </c>
      <c r="N9718">
        <v>6.0499999999999998E-2</v>
      </c>
      <c r="O9718">
        <v>9.5679999999999996</v>
      </c>
      <c r="P9718">
        <v>0.52270000000000005</v>
      </c>
      <c r="Q9718">
        <v>36792</v>
      </c>
      <c r="R9718" t="s">
        <v>34</v>
      </c>
      <c r="S9718" t="s">
        <v>38</v>
      </c>
      <c r="T9718" t="s">
        <v>28</v>
      </c>
      <c r="Y9718" t="s">
        <v>159</v>
      </c>
    </row>
    <row r="9719" spans="1:25" x14ac:dyDescent="0.45">
      <c r="A9719" t="s">
        <v>335</v>
      </c>
      <c r="B9719" t="s">
        <v>763</v>
      </c>
      <c r="C9719">
        <v>55243</v>
      </c>
      <c r="D9719" t="s">
        <v>770</v>
      </c>
      <c r="E9719" t="s">
        <v>767</v>
      </c>
      <c r="F9719">
        <v>2017</v>
      </c>
      <c r="G9719">
        <v>97</v>
      </c>
      <c r="H9719">
        <v>59.25</v>
      </c>
      <c r="I9719">
        <v>1185</v>
      </c>
      <c r="K9719">
        <v>5.0999999999999997E-2</v>
      </c>
      <c r="L9719">
        <v>1.5900000000000001E-2</v>
      </c>
      <c r="M9719">
        <v>833.3</v>
      </c>
      <c r="N9719">
        <v>5.9900000000000002E-2</v>
      </c>
      <c r="O9719">
        <v>3.4609999999999999</v>
      </c>
      <c r="P9719">
        <v>0.49880000000000002</v>
      </c>
      <c r="Q9719">
        <v>14032.9</v>
      </c>
      <c r="R9719" t="s">
        <v>34</v>
      </c>
      <c r="S9719" t="s">
        <v>38</v>
      </c>
      <c r="T9719" t="s">
        <v>28</v>
      </c>
      <c r="Y9719" t="s">
        <v>160</v>
      </c>
    </row>
    <row r="9720" spans="1:25" x14ac:dyDescent="0.45">
      <c r="A9720" t="s">
        <v>335</v>
      </c>
      <c r="B9720" t="s">
        <v>763</v>
      </c>
      <c r="C9720">
        <v>55243</v>
      </c>
      <c r="D9720" t="s">
        <v>770</v>
      </c>
      <c r="E9720" t="s">
        <v>767</v>
      </c>
      <c r="F9720">
        <v>2018</v>
      </c>
      <c r="G9720">
        <v>92</v>
      </c>
      <c r="H9720">
        <v>55.58</v>
      </c>
      <c r="I9720">
        <v>1039.51</v>
      </c>
      <c r="K9720">
        <v>0.161</v>
      </c>
      <c r="L9720">
        <v>3.32E-2</v>
      </c>
      <c r="M9720">
        <v>728.8</v>
      </c>
      <c r="N9720">
        <v>5.9200000000000003E-2</v>
      </c>
      <c r="O9720">
        <v>3.0630000000000002</v>
      </c>
      <c r="P9720">
        <v>0.50819999999999999</v>
      </c>
      <c r="Q9720">
        <v>12112.7</v>
      </c>
      <c r="R9720" t="s">
        <v>34</v>
      </c>
      <c r="S9720" t="s">
        <v>38</v>
      </c>
      <c r="T9720" t="s">
        <v>28</v>
      </c>
      <c r="Y9720" t="s">
        <v>160</v>
      </c>
    </row>
    <row r="9721" spans="1:25" x14ac:dyDescent="0.45">
      <c r="A9721" t="s">
        <v>335</v>
      </c>
      <c r="B9721" t="s">
        <v>763</v>
      </c>
      <c r="C9721">
        <v>55243</v>
      </c>
      <c r="D9721" t="s">
        <v>770</v>
      </c>
      <c r="E9721" t="s">
        <v>767</v>
      </c>
      <c r="F9721">
        <v>2019</v>
      </c>
      <c r="G9721">
        <v>90</v>
      </c>
      <c r="H9721">
        <v>46.31</v>
      </c>
      <c r="I9721">
        <v>854.98</v>
      </c>
      <c r="K9721">
        <v>1.4E-2</v>
      </c>
      <c r="L9721">
        <v>1.15E-2</v>
      </c>
      <c r="M9721">
        <v>689</v>
      </c>
      <c r="N9721">
        <v>5.7099999999999998E-2</v>
      </c>
      <c r="O9721">
        <v>2.8570000000000002</v>
      </c>
      <c r="P9721">
        <v>0.49280000000000002</v>
      </c>
      <c r="Q9721">
        <v>11656.1</v>
      </c>
      <c r="R9721" t="s">
        <v>34</v>
      </c>
      <c r="S9721" t="s">
        <v>38</v>
      </c>
      <c r="T9721" t="s">
        <v>28</v>
      </c>
      <c r="Y9721" t="s">
        <v>160</v>
      </c>
    </row>
    <row r="9722" spans="1:25" x14ac:dyDescent="0.45">
      <c r="A9722" t="s">
        <v>335</v>
      </c>
      <c r="B9722" t="s">
        <v>763</v>
      </c>
      <c r="C9722">
        <v>55243</v>
      </c>
      <c r="D9722" t="s">
        <v>770</v>
      </c>
      <c r="E9722" t="s">
        <v>767</v>
      </c>
      <c r="F9722">
        <v>2020</v>
      </c>
      <c r="G9722">
        <v>40</v>
      </c>
      <c r="H9722">
        <v>16.64</v>
      </c>
      <c r="I9722">
        <v>298.04000000000002</v>
      </c>
      <c r="K9722">
        <v>8.0000000000000002E-3</v>
      </c>
      <c r="L9722">
        <v>3.7999999999999999E-2</v>
      </c>
      <c r="M9722">
        <v>250.9</v>
      </c>
      <c r="N9722">
        <v>5.9400000000000001E-2</v>
      </c>
      <c r="O9722">
        <v>1.042</v>
      </c>
      <c r="P9722">
        <v>0.51149999999999995</v>
      </c>
      <c r="Q9722">
        <v>4246.2</v>
      </c>
      <c r="R9722" t="s">
        <v>34</v>
      </c>
      <c r="S9722" t="s">
        <v>38</v>
      </c>
      <c r="T9722" t="s">
        <v>28</v>
      </c>
      <c r="Y9722" t="s">
        <v>160</v>
      </c>
    </row>
    <row r="9723" spans="1:25" x14ac:dyDescent="0.45">
      <c r="A9723" t="s">
        <v>335</v>
      </c>
      <c r="B9723" t="s">
        <v>763</v>
      </c>
      <c r="C9723">
        <v>55243</v>
      </c>
      <c r="D9723" t="s">
        <v>770</v>
      </c>
      <c r="E9723" t="s">
        <v>767</v>
      </c>
      <c r="F9723">
        <v>2021</v>
      </c>
      <c r="G9723">
        <v>96</v>
      </c>
      <c r="H9723">
        <v>56.72</v>
      </c>
      <c r="I9723">
        <v>970.15</v>
      </c>
      <c r="K9723">
        <v>6.6000000000000003E-2</v>
      </c>
      <c r="L9723">
        <v>3.1899999999999998E-2</v>
      </c>
      <c r="M9723">
        <v>865.5</v>
      </c>
      <c r="N9723">
        <v>5.96E-2</v>
      </c>
      <c r="O9723">
        <v>3.2</v>
      </c>
      <c r="P9723">
        <v>0.45689999999999997</v>
      </c>
      <c r="Q9723">
        <v>14581.5</v>
      </c>
      <c r="R9723" t="s">
        <v>34</v>
      </c>
      <c r="S9723" t="s">
        <v>38</v>
      </c>
      <c r="T9723" t="s">
        <v>28</v>
      </c>
      <c r="Y9723" t="s">
        <v>161</v>
      </c>
    </row>
    <row r="9724" spans="1:25" x14ac:dyDescent="0.45">
      <c r="A9724" t="s">
        <v>335</v>
      </c>
      <c r="B9724" t="s">
        <v>763</v>
      </c>
      <c r="C9724">
        <v>55243</v>
      </c>
      <c r="D9724" t="s">
        <v>770</v>
      </c>
      <c r="E9724" t="s">
        <v>767</v>
      </c>
      <c r="F9724">
        <v>2022</v>
      </c>
      <c r="G9724">
        <v>149</v>
      </c>
      <c r="H9724">
        <v>99.88</v>
      </c>
      <c r="I9724">
        <v>1925.41</v>
      </c>
      <c r="K9724">
        <v>0.71699999999999997</v>
      </c>
      <c r="L9724">
        <v>5.7599999999999998E-2</v>
      </c>
      <c r="M9724">
        <v>1607.6</v>
      </c>
      <c r="N9724">
        <v>6.0999999999999999E-2</v>
      </c>
      <c r="O9724">
        <v>5.9889999999999999</v>
      </c>
      <c r="P9724">
        <v>0.46250000000000002</v>
      </c>
      <c r="Q9724">
        <v>26192</v>
      </c>
      <c r="R9724" t="s">
        <v>34</v>
      </c>
      <c r="S9724" t="s">
        <v>38</v>
      </c>
      <c r="T9724" t="s">
        <v>28</v>
      </c>
      <c r="Y9724" t="s">
        <v>161</v>
      </c>
    </row>
    <row r="9725" spans="1:25" x14ac:dyDescent="0.45">
      <c r="A9725" t="s">
        <v>335</v>
      </c>
      <c r="B9725" t="s">
        <v>763</v>
      </c>
      <c r="C9725">
        <v>55243</v>
      </c>
      <c r="D9725" t="s">
        <v>770</v>
      </c>
      <c r="E9725" t="s">
        <v>767</v>
      </c>
      <c r="F9725">
        <v>2023</v>
      </c>
      <c r="G9725">
        <v>17</v>
      </c>
      <c r="H9725">
        <v>7.12</v>
      </c>
      <c r="I9725">
        <v>141.9</v>
      </c>
      <c r="K9725">
        <v>3.3000000000000002E-2</v>
      </c>
      <c r="L9725">
        <v>5.9200000000000003E-2</v>
      </c>
      <c r="M9725">
        <v>118.4</v>
      </c>
      <c r="N9725">
        <v>6.0999999999999999E-2</v>
      </c>
      <c r="O9725">
        <v>0.42399999999999999</v>
      </c>
      <c r="P9725">
        <v>0.46310000000000001</v>
      </c>
      <c r="Q9725">
        <v>1955.7</v>
      </c>
      <c r="R9725" t="s">
        <v>34</v>
      </c>
      <c r="S9725" t="s">
        <v>38</v>
      </c>
      <c r="T9725" t="s">
        <v>28</v>
      </c>
      <c r="Y9725" t="s">
        <v>499</v>
      </c>
    </row>
    <row r="9726" spans="1:25" x14ac:dyDescent="0.45">
      <c r="A9726" t="s">
        <v>335</v>
      </c>
      <c r="B9726" t="s">
        <v>763</v>
      </c>
      <c r="C9726">
        <v>55243</v>
      </c>
      <c r="D9726" t="s">
        <v>771</v>
      </c>
      <c r="F9726">
        <v>2009</v>
      </c>
      <c r="G9726">
        <v>94</v>
      </c>
      <c r="H9726">
        <v>94</v>
      </c>
      <c r="I9726">
        <v>1880</v>
      </c>
      <c r="K9726">
        <v>0.51900000000000002</v>
      </c>
      <c r="L9726">
        <v>4.3499999999999997E-2</v>
      </c>
      <c r="M9726">
        <v>1455.6</v>
      </c>
      <c r="N9726">
        <v>6.0900000000000003E-2</v>
      </c>
      <c r="O9726">
        <v>6.4480000000000004</v>
      </c>
      <c r="P9726">
        <v>0.53790000000000004</v>
      </c>
      <c r="Q9726">
        <v>23970</v>
      </c>
      <c r="R9726" t="s">
        <v>34</v>
      </c>
      <c r="S9726" t="s">
        <v>38</v>
      </c>
      <c r="T9726" t="s">
        <v>28</v>
      </c>
      <c r="Y9726" t="s">
        <v>103</v>
      </c>
    </row>
    <row r="9727" spans="1:25" x14ac:dyDescent="0.45">
      <c r="A9727" t="s">
        <v>335</v>
      </c>
      <c r="B9727" t="s">
        <v>763</v>
      </c>
      <c r="C9727">
        <v>55243</v>
      </c>
      <c r="D9727" t="s">
        <v>771</v>
      </c>
      <c r="F9727">
        <v>2010</v>
      </c>
      <c r="G9727">
        <v>95</v>
      </c>
      <c r="H9727">
        <v>94</v>
      </c>
      <c r="I9727">
        <v>1880</v>
      </c>
      <c r="K9727">
        <v>0.26400000000000001</v>
      </c>
      <c r="L9727">
        <v>2.1999999999999999E-2</v>
      </c>
      <c r="M9727">
        <v>1432.8</v>
      </c>
      <c r="N9727">
        <v>5.9900000000000002E-2</v>
      </c>
      <c r="O9727">
        <v>6.1849999999999996</v>
      </c>
      <c r="P9727">
        <v>0.51570000000000005</v>
      </c>
      <c r="Q9727">
        <v>23970</v>
      </c>
      <c r="R9727" t="s">
        <v>34</v>
      </c>
      <c r="S9727" t="s">
        <v>38</v>
      </c>
      <c r="T9727" t="s">
        <v>28</v>
      </c>
      <c r="Y9727" t="s">
        <v>103</v>
      </c>
    </row>
    <row r="9728" spans="1:25" x14ac:dyDescent="0.45">
      <c r="A9728" t="s">
        <v>335</v>
      </c>
      <c r="B9728" t="s">
        <v>763</v>
      </c>
      <c r="C9728">
        <v>55243</v>
      </c>
      <c r="D9728" t="s">
        <v>771</v>
      </c>
      <c r="F9728">
        <v>2011</v>
      </c>
      <c r="G9728">
        <v>124</v>
      </c>
      <c r="H9728">
        <v>122.75</v>
      </c>
      <c r="I9728">
        <v>2455</v>
      </c>
      <c r="K9728">
        <v>0.71199999999999997</v>
      </c>
      <c r="L9728">
        <v>4.53E-2</v>
      </c>
      <c r="M9728">
        <v>1904</v>
      </c>
      <c r="N9728">
        <v>6.0999999999999999E-2</v>
      </c>
      <c r="O9728">
        <v>9.2089999999999996</v>
      </c>
      <c r="P9728">
        <v>0.58960000000000001</v>
      </c>
      <c r="Q9728">
        <v>31301.3</v>
      </c>
      <c r="R9728" t="s">
        <v>34</v>
      </c>
      <c r="S9728" t="s">
        <v>38</v>
      </c>
      <c r="T9728" t="s">
        <v>28</v>
      </c>
      <c r="Y9728" t="s">
        <v>103</v>
      </c>
    </row>
    <row r="9729" spans="1:25" x14ac:dyDescent="0.45">
      <c r="A9729" t="s">
        <v>335</v>
      </c>
      <c r="B9729" t="s">
        <v>763</v>
      </c>
      <c r="C9729">
        <v>55243</v>
      </c>
      <c r="D9729" t="s">
        <v>771</v>
      </c>
      <c r="F9729">
        <v>2012</v>
      </c>
      <c r="G9729">
        <v>271</v>
      </c>
      <c r="H9729">
        <v>266</v>
      </c>
      <c r="I9729">
        <v>5320</v>
      </c>
      <c r="K9729">
        <v>2.5999999999999999E-2</v>
      </c>
      <c r="L9729">
        <v>1E-3</v>
      </c>
      <c r="M9729">
        <v>3990.3</v>
      </c>
      <c r="N9729">
        <v>5.8999999999999997E-2</v>
      </c>
      <c r="O9729">
        <v>15.8</v>
      </c>
      <c r="P9729">
        <v>0.46600000000000003</v>
      </c>
      <c r="Q9729">
        <v>67830.3</v>
      </c>
      <c r="R9729" t="s">
        <v>34</v>
      </c>
      <c r="S9729" t="s">
        <v>38</v>
      </c>
      <c r="T9729" t="s">
        <v>28</v>
      </c>
      <c r="Y9729" t="s">
        <v>103</v>
      </c>
    </row>
    <row r="9730" spans="1:25" x14ac:dyDescent="0.45">
      <c r="A9730" t="s">
        <v>335</v>
      </c>
      <c r="B9730" t="s">
        <v>763</v>
      </c>
      <c r="C9730">
        <v>55243</v>
      </c>
      <c r="D9730" t="s">
        <v>771</v>
      </c>
      <c r="F9730">
        <v>2013</v>
      </c>
      <c r="G9730">
        <v>214</v>
      </c>
      <c r="H9730">
        <v>167.25</v>
      </c>
      <c r="I9730">
        <v>3345</v>
      </c>
      <c r="K9730">
        <v>0.875</v>
      </c>
      <c r="L9730">
        <v>3.5799999999999998E-2</v>
      </c>
      <c r="M9730">
        <v>2588.6999999999998</v>
      </c>
      <c r="N9730">
        <v>6.0699999999999997E-2</v>
      </c>
      <c r="O9730">
        <v>10.694000000000001</v>
      </c>
      <c r="P9730">
        <v>0.49690000000000001</v>
      </c>
      <c r="Q9730">
        <v>42651.8</v>
      </c>
      <c r="R9730" t="s">
        <v>34</v>
      </c>
      <c r="S9730" t="s">
        <v>38</v>
      </c>
      <c r="T9730" t="s">
        <v>28</v>
      </c>
      <c r="Y9730" t="s">
        <v>103</v>
      </c>
    </row>
    <row r="9731" spans="1:25" x14ac:dyDescent="0.45">
      <c r="A9731" t="s">
        <v>335</v>
      </c>
      <c r="B9731" t="s">
        <v>763</v>
      </c>
      <c r="C9731">
        <v>55243</v>
      </c>
      <c r="D9731" t="s">
        <v>771</v>
      </c>
      <c r="E9731" t="s">
        <v>767</v>
      </c>
      <c r="F9731">
        <v>2014</v>
      </c>
      <c r="G9731">
        <v>149</v>
      </c>
      <c r="H9731">
        <v>102.06</v>
      </c>
      <c r="I9731">
        <v>1965.04</v>
      </c>
      <c r="K9731">
        <v>1.75</v>
      </c>
      <c r="L9731">
        <v>0.12470000000000001</v>
      </c>
      <c r="M9731">
        <v>1669.1</v>
      </c>
      <c r="N9731">
        <v>6.4600000000000005E-2</v>
      </c>
      <c r="O9731">
        <v>7.524</v>
      </c>
      <c r="P9731">
        <v>0.57540000000000002</v>
      </c>
      <c r="Q9731">
        <v>25695.1</v>
      </c>
      <c r="R9731" t="s">
        <v>34</v>
      </c>
      <c r="S9731" t="s">
        <v>38</v>
      </c>
      <c r="T9731" t="s">
        <v>28</v>
      </c>
      <c r="Y9731" t="s">
        <v>103</v>
      </c>
    </row>
    <row r="9732" spans="1:25" x14ac:dyDescent="0.45">
      <c r="A9732" t="s">
        <v>335</v>
      </c>
      <c r="B9732" t="s">
        <v>763</v>
      </c>
      <c r="C9732">
        <v>55243</v>
      </c>
      <c r="D9732" t="s">
        <v>771</v>
      </c>
      <c r="E9732" t="s">
        <v>767</v>
      </c>
      <c r="F9732">
        <v>2015</v>
      </c>
      <c r="G9732">
        <v>85</v>
      </c>
      <c r="H9732">
        <v>49.85</v>
      </c>
      <c r="I9732">
        <v>855.28</v>
      </c>
      <c r="K9732">
        <v>0.219</v>
      </c>
      <c r="L9732">
        <v>4.1799999999999997E-2</v>
      </c>
      <c r="M9732">
        <v>759.5</v>
      </c>
      <c r="N9732">
        <v>5.6500000000000002E-2</v>
      </c>
      <c r="O9732">
        <v>3.1160000000000001</v>
      </c>
      <c r="P9732">
        <v>0.49709999999999999</v>
      </c>
      <c r="Q9732">
        <v>12557.3</v>
      </c>
      <c r="R9732" t="s">
        <v>34</v>
      </c>
      <c r="S9732" t="s">
        <v>38</v>
      </c>
      <c r="T9732" t="s">
        <v>28</v>
      </c>
      <c r="Y9732" t="s">
        <v>159</v>
      </c>
    </row>
    <row r="9733" spans="1:25" x14ac:dyDescent="0.45">
      <c r="A9733" t="s">
        <v>335</v>
      </c>
      <c r="B9733" t="s">
        <v>763</v>
      </c>
      <c r="C9733">
        <v>55243</v>
      </c>
      <c r="D9733" t="s">
        <v>771</v>
      </c>
      <c r="E9733" t="s">
        <v>767</v>
      </c>
      <c r="F9733">
        <v>2016</v>
      </c>
      <c r="G9733">
        <v>105</v>
      </c>
      <c r="H9733">
        <v>75.5</v>
      </c>
      <c r="I9733">
        <v>1510</v>
      </c>
      <c r="K9733">
        <v>4.0000000000000001E-3</v>
      </c>
      <c r="L9733">
        <v>2.9999999999999997E-4</v>
      </c>
      <c r="M9733">
        <v>1060.5</v>
      </c>
      <c r="N9733">
        <v>5.8900000000000001E-2</v>
      </c>
      <c r="O9733">
        <v>4.42</v>
      </c>
      <c r="P9733">
        <v>0.49120000000000003</v>
      </c>
      <c r="Q9733">
        <v>17983.3</v>
      </c>
      <c r="R9733" t="s">
        <v>34</v>
      </c>
      <c r="S9733" t="s">
        <v>38</v>
      </c>
      <c r="T9733" t="s">
        <v>28</v>
      </c>
      <c r="Y9733" t="s">
        <v>159</v>
      </c>
    </row>
    <row r="9734" spans="1:25" x14ac:dyDescent="0.45">
      <c r="A9734" t="s">
        <v>335</v>
      </c>
      <c r="B9734" t="s">
        <v>763</v>
      </c>
      <c r="C9734">
        <v>55243</v>
      </c>
      <c r="D9734" t="s">
        <v>771</v>
      </c>
      <c r="E9734" t="s">
        <v>767</v>
      </c>
      <c r="F9734">
        <v>2017</v>
      </c>
      <c r="G9734">
        <v>130</v>
      </c>
      <c r="H9734">
        <v>83</v>
      </c>
      <c r="I9734">
        <v>1660</v>
      </c>
      <c r="K9734">
        <v>6.8000000000000005E-2</v>
      </c>
      <c r="L9734">
        <v>1.1900000000000001E-2</v>
      </c>
      <c r="M9734">
        <v>1164.2</v>
      </c>
      <c r="N9734">
        <v>5.9700000000000003E-2</v>
      </c>
      <c r="O9734">
        <v>4.875</v>
      </c>
      <c r="P9734">
        <v>0.50090000000000001</v>
      </c>
      <c r="Q9734">
        <v>19619.400000000001</v>
      </c>
      <c r="R9734" t="s">
        <v>34</v>
      </c>
      <c r="S9734" t="s">
        <v>38</v>
      </c>
      <c r="T9734" t="s">
        <v>28</v>
      </c>
      <c r="Y9734" t="s">
        <v>160</v>
      </c>
    </row>
    <row r="9735" spans="1:25" x14ac:dyDescent="0.45">
      <c r="A9735" t="s">
        <v>335</v>
      </c>
      <c r="B9735" t="s">
        <v>763</v>
      </c>
      <c r="C9735">
        <v>55243</v>
      </c>
      <c r="D9735" t="s">
        <v>771</v>
      </c>
      <c r="E9735" t="s">
        <v>767</v>
      </c>
      <c r="F9735">
        <v>2018</v>
      </c>
      <c r="G9735">
        <v>110</v>
      </c>
      <c r="H9735">
        <v>68.69</v>
      </c>
      <c r="I9735">
        <v>1310.6199999999999</v>
      </c>
      <c r="K9735">
        <v>0.28899999999999998</v>
      </c>
      <c r="L9735">
        <v>4.6100000000000002E-2</v>
      </c>
      <c r="M9735">
        <v>937</v>
      </c>
      <c r="N9735">
        <v>6.0400000000000002E-2</v>
      </c>
      <c r="O9735">
        <v>4.0199999999999996</v>
      </c>
      <c r="P9735">
        <v>0.5262</v>
      </c>
      <c r="Q9735">
        <v>15442.7</v>
      </c>
      <c r="R9735" t="s">
        <v>34</v>
      </c>
      <c r="S9735" t="s">
        <v>38</v>
      </c>
      <c r="T9735" t="s">
        <v>28</v>
      </c>
      <c r="Y9735" t="s">
        <v>160</v>
      </c>
    </row>
    <row r="9736" spans="1:25" x14ac:dyDescent="0.45">
      <c r="A9736" t="s">
        <v>335</v>
      </c>
      <c r="B9736" t="s">
        <v>763</v>
      </c>
      <c r="C9736">
        <v>55243</v>
      </c>
      <c r="D9736" t="s">
        <v>771</v>
      </c>
      <c r="E9736" t="s">
        <v>767</v>
      </c>
      <c r="F9736">
        <v>2019</v>
      </c>
      <c r="G9736">
        <v>127</v>
      </c>
      <c r="H9736">
        <v>63.19</v>
      </c>
      <c r="I9736">
        <v>1155.44</v>
      </c>
      <c r="K9736">
        <v>0.19700000000000001</v>
      </c>
      <c r="L9736">
        <v>2.81E-2</v>
      </c>
      <c r="M9736">
        <v>954.9</v>
      </c>
      <c r="N9736">
        <v>5.7599999999999998E-2</v>
      </c>
      <c r="O9736">
        <v>4.0579999999999998</v>
      </c>
      <c r="P9736">
        <v>0.51229999999999998</v>
      </c>
      <c r="Q9736">
        <v>15889.1</v>
      </c>
      <c r="R9736" t="s">
        <v>34</v>
      </c>
      <c r="S9736" t="s">
        <v>38</v>
      </c>
      <c r="T9736" t="s">
        <v>28</v>
      </c>
      <c r="Y9736" t="s">
        <v>160</v>
      </c>
    </row>
    <row r="9737" spans="1:25" x14ac:dyDescent="0.45">
      <c r="A9737" t="s">
        <v>335</v>
      </c>
      <c r="B9737" t="s">
        <v>763</v>
      </c>
      <c r="C9737">
        <v>55243</v>
      </c>
      <c r="D9737" t="s">
        <v>771</v>
      </c>
      <c r="E9737" t="s">
        <v>767</v>
      </c>
      <c r="F9737">
        <v>2020</v>
      </c>
      <c r="G9737">
        <v>89</v>
      </c>
      <c r="H9737">
        <v>44.25</v>
      </c>
      <c r="I9737">
        <v>781.47</v>
      </c>
      <c r="K9737">
        <v>1.2E-2</v>
      </c>
      <c r="L9737">
        <v>6.0000000000000001E-3</v>
      </c>
      <c r="M9737">
        <v>663.1</v>
      </c>
      <c r="N9737">
        <v>6.0699999999999997E-2</v>
      </c>
      <c r="O9737">
        <v>2.7679999999999998</v>
      </c>
      <c r="P9737">
        <v>0.49309999999999998</v>
      </c>
      <c r="Q9737">
        <v>11223.3</v>
      </c>
      <c r="R9737" t="s">
        <v>34</v>
      </c>
      <c r="S9737" t="s">
        <v>38</v>
      </c>
      <c r="T9737" t="s">
        <v>28</v>
      </c>
      <c r="Y9737" t="s">
        <v>160</v>
      </c>
    </row>
    <row r="9738" spans="1:25" x14ac:dyDescent="0.45">
      <c r="A9738" t="s">
        <v>335</v>
      </c>
      <c r="B9738" t="s">
        <v>763</v>
      </c>
      <c r="C9738">
        <v>55243</v>
      </c>
      <c r="D9738" t="s">
        <v>771</v>
      </c>
      <c r="E9738" t="s">
        <v>767</v>
      </c>
      <c r="F9738">
        <v>2021</v>
      </c>
      <c r="G9738">
        <v>170</v>
      </c>
      <c r="H9738">
        <v>99.48</v>
      </c>
      <c r="I9738">
        <v>1738.82</v>
      </c>
      <c r="K9738">
        <v>3.5999999999999997E-2</v>
      </c>
      <c r="L9738">
        <v>1.8200000000000001E-2</v>
      </c>
      <c r="M9738">
        <v>1544.7</v>
      </c>
      <c r="N9738">
        <v>5.9499999999999997E-2</v>
      </c>
      <c r="O9738">
        <v>5.742</v>
      </c>
      <c r="P9738">
        <v>0.45550000000000002</v>
      </c>
      <c r="Q9738">
        <v>26134.9</v>
      </c>
      <c r="R9738" t="s">
        <v>34</v>
      </c>
      <c r="S9738" t="s">
        <v>38</v>
      </c>
      <c r="T9738" t="s">
        <v>28</v>
      </c>
      <c r="Y9738" t="s">
        <v>161</v>
      </c>
    </row>
    <row r="9739" spans="1:25" x14ac:dyDescent="0.45">
      <c r="A9739" t="s">
        <v>335</v>
      </c>
      <c r="B9739" t="s">
        <v>763</v>
      </c>
      <c r="C9739">
        <v>55243</v>
      </c>
      <c r="D9739" t="s">
        <v>771</v>
      </c>
      <c r="E9739" t="s">
        <v>767</v>
      </c>
      <c r="F9739">
        <v>2022</v>
      </c>
      <c r="G9739">
        <v>246</v>
      </c>
      <c r="H9739">
        <v>146.74</v>
      </c>
      <c r="I9739">
        <v>2880.63</v>
      </c>
      <c r="K9739">
        <v>1.8260000000000001</v>
      </c>
      <c r="L9739">
        <v>9.0499999999999997E-2</v>
      </c>
      <c r="M9739">
        <v>2500.3000000000002</v>
      </c>
      <c r="N9739">
        <v>6.2700000000000006E-2</v>
      </c>
      <c r="O9739">
        <v>9.8979999999999997</v>
      </c>
      <c r="P9739">
        <v>0.49690000000000001</v>
      </c>
      <c r="Q9739">
        <v>39663.5</v>
      </c>
      <c r="R9739" t="s">
        <v>34</v>
      </c>
      <c r="S9739" t="s">
        <v>38</v>
      </c>
      <c r="T9739" t="s">
        <v>28</v>
      </c>
      <c r="Y9739" t="s">
        <v>161</v>
      </c>
    </row>
    <row r="9740" spans="1:25" x14ac:dyDescent="0.45">
      <c r="A9740" t="s">
        <v>335</v>
      </c>
      <c r="B9740" t="s">
        <v>763</v>
      </c>
      <c r="C9740">
        <v>55243</v>
      </c>
      <c r="D9740" t="s">
        <v>771</v>
      </c>
      <c r="E9740" t="s">
        <v>767</v>
      </c>
      <c r="F9740">
        <v>2023</v>
      </c>
      <c r="G9740">
        <v>23</v>
      </c>
      <c r="H9740">
        <v>12.07</v>
      </c>
      <c r="I9740">
        <v>240.9</v>
      </c>
      <c r="K9740">
        <v>2.1000000000000001E-2</v>
      </c>
      <c r="L9740">
        <v>2.2200000000000001E-2</v>
      </c>
      <c r="M9740">
        <v>207.5</v>
      </c>
      <c r="N9740">
        <v>5.9900000000000002E-2</v>
      </c>
      <c r="O9740">
        <v>0.72899999999999998</v>
      </c>
      <c r="P9740">
        <v>0.42899999999999999</v>
      </c>
      <c r="Q9740">
        <v>3486</v>
      </c>
      <c r="R9740" t="s">
        <v>34</v>
      </c>
      <c r="S9740" t="s">
        <v>38</v>
      </c>
      <c r="T9740" t="s">
        <v>28</v>
      </c>
      <c r="Y9740" t="s">
        <v>499</v>
      </c>
    </row>
    <row r="9741" spans="1:25" x14ac:dyDescent="0.45">
      <c r="A9741" t="s">
        <v>335</v>
      </c>
      <c r="B9741" t="s">
        <v>763</v>
      </c>
      <c r="C9741">
        <v>55243</v>
      </c>
      <c r="D9741" t="s">
        <v>772</v>
      </c>
      <c r="F9741">
        <v>2009</v>
      </c>
      <c r="G9741">
        <v>94</v>
      </c>
      <c r="H9741">
        <v>94</v>
      </c>
      <c r="I9741">
        <v>1880</v>
      </c>
      <c r="K9741">
        <v>0.51900000000000002</v>
      </c>
      <c r="L9741">
        <v>4.3499999999999997E-2</v>
      </c>
      <c r="M9741">
        <v>1455.6</v>
      </c>
      <c r="N9741">
        <v>6.0900000000000003E-2</v>
      </c>
      <c r="O9741">
        <v>6.4480000000000004</v>
      </c>
      <c r="P9741">
        <v>0.53790000000000004</v>
      </c>
      <c r="Q9741">
        <v>23970</v>
      </c>
      <c r="R9741" t="s">
        <v>34</v>
      </c>
      <c r="S9741" t="s">
        <v>38</v>
      </c>
      <c r="T9741" t="s">
        <v>28</v>
      </c>
      <c r="Y9741" t="s">
        <v>103</v>
      </c>
    </row>
    <row r="9742" spans="1:25" x14ac:dyDescent="0.45">
      <c r="A9742" t="s">
        <v>335</v>
      </c>
      <c r="B9742" t="s">
        <v>763</v>
      </c>
      <c r="C9742">
        <v>55243</v>
      </c>
      <c r="D9742" t="s">
        <v>772</v>
      </c>
      <c r="F9742">
        <v>2010</v>
      </c>
      <c r="G9742">
        <v>95</v>
      </c>
      <c r="H9742">
        <v>94</v>
      </c>
      <c r="I9742">
        <v>1880</v>
      </c>
      <c r="K9742">
        <v>0.26400000000000001</v>
      </c>
      <c r="L9742">
        <v>2.1999999999999999E-2</v>
      </c>
      <c r="M9742">
        <v>1432.8</v>
      </c>
      <c r="N9742">
        <v>5.9900000000000002E-2</v>
      </c>
      <c r="O9742">
        <v>6.1849999999999996</v>
      </c>
      <c r="P9742">
        <v>0.51570000000000005</v>
      </c>
      <c r="Q9742">
        <v>23970</v>
      </c>
      <c r="R9742" t="s">
        <v>34</v>
      </c>
      <c r="S9742" t="s">
        <v>38</v>
      </c>
      <c r="T9742" t="s">
        <v>28</v>
      </c>
      <c r="Y9742" t="s">
        <v>103</v>
      </c>
    </row>
    <row r="9743" spans="1:25" x14ac:dyDescent="0.45">
      <c r="A9743" t="s">
        <v>335</v>
      </c>
      <c r="B9743" t="s">
        <v>763</v>
      </c>
      <c r="C9743">
        <v>55243</v>
      </c>
      <c r="D9743" t="s">
        <v>772</v>
      </c>
      <c r="F9743">
        <v>2011</v>
      </c>
      <c r="G9743">
        <v>124</v>
      </c>
      <c r="H9743">
        <v>122.75</v>
      </c>
      <c r="I9743">
        <v>2455</v>
      </c>
      <c r="K9743">
        <v>0.71199999999999997</v>
      </c>
      <c r="L9743">
        <v>4.53E-2</v>
      </c>
      <c r="M9743">
        <v>1904</v>
      </c>
      <c r="N9743">
        <v>6.0999999999999999E-2</v>
      </c>
      <c r="O9743">
        <v>9.64</v>
      </c>
      <c r="P9743">
        <v>0.61670000000000003</v>
      </c>
      <c r="Q9743">
        <v>31301.3</v>
      </c>
      <c r="R9743" t="s">
        <v>34</v>
      </c>
      <c r="S9743" t="s">
        <v>38</v>
      </c>
      <c r="T9743" t="s">
        <v>28</v>
      </c>
      <c r="Y9743" t="s">
        <v>103</v>
      </c>
    </row>
    <row r="9744" spans="1:25" x14ac:dyDescent="0.45">
      <c r="A9744" t="s">
        <v>335</v>
      </c>
      <c r="B9744" t="s">
        <v>763</v>
      </c>
      <c r="C9744">
        <v>55243</v>
      </c>
      <c r="D9744" t="s">
        <v>772</v>
      </c>
      <c r="F9744">
        <v>2012</v>
      </c>
      <c r="G9744">
        <v>271</v>
      </c>
      <c r="H9744">
        <v>266</v>
      </c>
      <c r="I9744">
        <v>5320</v>
      </c>
      <c r="K9744">
        <v>2.5999999999999999E-2</v>
      </c>
      <c r="L9744">
        <v>1E-3</v>
      </c>
      <c r="M9744">
        <v>3990.3</v>
      </c>
      <c r="N9744">
        <v>5.8999999999999997E-2</v>
      </c>
      <c r="O9744">
        <v>17.196999999999999</v>
      </c>
      <c r="P9744">
        <v>0.50700000000000001</v>
      </c>
      <c r="Q9744">
        <v>67830.3</v>
      </c>
      <c r="R9744" t="s">
        <v>34</v>
      </c>
      <c r="S9744" t="s">
        <v>38</v>
      </c>
      <c r="T9744" t="s">
        <v>28</v>
      </c>
      <c r="Y9744" t="s">
        <v>103</v>
      </c>
    </row>
    <row r="9745" spans="1:25" x14ac:dyDescent="0.45">
      <c r="A9745" t="s">
        <v>335</v>
      </c>
      <c r="B9745" t="s">
        <v>763</v>
      </c>
      <c r="C9745">
        <v>55243</v>
      </c>
      <c r="D9745" t="s">
        <v>772</v>
      </c>
      <c r="F9745">
        <v>2013</v>
      </c>
      <c r="G9745">
        <v>214</v>
      </c>
      <c r="H9745">
        <v>167.25</v>
      </c>
      <c r="I9745">
        <v>3345</v>
      </c>
      <c r="K9745">
        <v>0.875</v>
      </c>
      <c r="L9745">
        <v>3.5799999999999998E-2</v>
      </c>
      <c r="M9745">
        <v>2588.6999999999998</v>
      </c>
      <c r="N9745">
        <v>6.0699999999999997E-2</v>
      </c>
      <c r="O9745">
        <v>11.739000000000001</v>
      </c>
      <c r="P9745">
        <v>0.54459999999999997</v>
      </c>
      <c r="Q9745">
        <v>42651.8</v>
      </c>
      <c r="R9745" t="s">
        <v>34</v>
      </c>
      <c r="S9745" t="s">
        <v>38</v>
      </c>
      <c r="T9745" t="s">
        <v>28</v>
      </c>
      <c r="Y9745" t="s">
        <v>103</v>
      </c>
    </row>
    <row r="9746" spans="1:25" x14ac:dyDescent="0.45">
      <c r="A9746" t="s">
        <v>335</v>
      </c>
      <c r="B9746" t="s">
        <v>763</v>
      </c>
      <c r="C9746">
        <v>55243</v>
      </c>
      <c r="D9746" t="s">
        <v>772</v>
      </c>
      <c r="E9746" t="s">
        <v>767</v>
      </c>
      <c r="F9746">
        <v>2014</v>
      </c>
      <c r="G9746">
        <v>149</v>
      </c>
      <c r="H9746">
        <v>101.93</v>
      </c>
      <c r="I9746">
        <v>1962.33</v>
      </c>
      <c r="K9746">
        <v>1.75</v>
      </c>
      <c r="L9746">
        <v>0.12470000000000001</v>
      </c>
      <c r="M9746">
        <v>1666.8</v>
      </c>
      <c r="N9746">
        <v>6.4399999999999999E-2</v>
      </c>
      <c r="O9746">
        <v>8.3829999999999991</v>
      </c>
      <c r="P9746">
        <v>0.64049999999999996</v>
      </c>
      <c r="Q9746">
        <v>25657.200000000001</v>
      </c>
      <c r="R9746" t="s">
        <v>34</v>
      </c>
      <c r="S9746" t="s">
        <v>38</v>
      </c>
      <c r="T9746" t="s">
        <v>28</v>
      </c>
      <c r="Y9746" t="s">
        <v>103</v>
      </c>
    </row>
    <row r="9747" spans="1:25" x14ac:dyDescent="0.45">
      <c r="A9747" t="s">
        <v>335</v>
      </c>
      <c r="B9747" t="s">
        <v>763</v>
      </c>
      <c r="C9747">
        <v>55243</v>
      </c>
      <c r="D9747" t="s">
        <v>772</v>
      </c>
      <c r="E9747" t="s">
        <v>767</v>
      </c>
      <c r="F9747">
        <v>2015</v>
      </c>
      <c r="G9747">
        <v>85</v>
      </c>
      <c r="H9747">
        <v>50.25</v>
      </c>
      <c r="I9747">
        <v>856.02</v>
      </c>
      <c r="K9747">
        <v>0.219</v>
      </c>
      <c r="L9747">
        <v>4.1799999999999997E-2</v>
      </c>
      <c r="M9747">
        <v>760.2</v>
      </c>
      <c r="N9747">
        <v>5.6399999999999999E-2</v>
      </c>
      <c r="O9747">
        <v>3.419</v>
      </c>
      <c r="P9747">
        <v>0.55869999999999997</v>
      </c>
      <c r="Q9747">
        <v>12568.5</v>
      </c>
      <c r="R9747" t="s">
        <v>34</v>
      </c>
      <c r="S9747" t="s">
        <v>38</v>
      </c>
      <c r="T9747" t="s">
        <v>28</v>
      </c>
      <c r="Y9747" t="s">
        <v>159</v>
      </c>
    </row>
    <row r="9748" spans="1:25" x14ac:dyDescent="0.45">
      <c r="A9748" t="s">
        <v>335</v>
      </c>
      <c r="B9748" t="s">
        <v>763</v>
      </c>
      <c r="C9748">
        <v>55243</v>
      </c>
      <c r="D9748" t="s">
        <v>772</v>
      </c>
      <c r="E9748" t="s">
        <v>767</v>
      </c>
      <c r="F9748">
        <v>2016</v>
      </c>
      <c r="G9748">
        <v>105</v>
      </c>
      <c r="H9748">
        <v>75.5</v>
      </c>
      <c r="I9748">
        <v>1510</v>
      </c>
      <c r="K9748">
        <v>4.0000000000000001E-3</v>
      </c>
      <c r="L9748">
        <v>2.9999999999999997E-4</v>
      </c>
      <c r="M9748">
        <v>1060.5</v>
      </c>
      <c r="N9748">
        <v>5.8900000000000001E-2</v>
      </c>
      <c r="O9748">
        <v>4.4009999999999998</v>
      </c>
      <c r="P9748">
        <v>0.48949999999999999</v>
      </c>
      <c r="Q9748">
        <v>17983.3</v>
      </c>
      <c r="R9748" t="s">
        <v>34</v>
      </c>
      <c r="S9748" t="s">
        <v>38</v>
      </c>
      <c r="T9748" t="s">
        <v>28</v>
      </c>
      <c r="Y9748" t="s">
        <v>159</v>
      </c>
    </row>
    <row r="9749" spans="1:25" x14ac:dyDescent="0.45">
      <c r="A9749" t="s">
        <v>335</v>
      </c>
      <c r="B9749" t="s">
        <v>763</v>
      </c>
      <c r="C9749">
        <v>55243</v>
      </c>
      <c r="D9749" t="s">
        <v>772</v>
      </c>
      <c r="E9749" t="s">
        <v>767</v>
      </c>
      <c r="F9749">
        <v>2017</v>
      </c>
      <c r="G9749">
        <v>130</v>
      </c>
      <c r="H9749">
        <v>83</v>
      </c>
      <c r="I9749">
        <v>1660</v>
      </c>
      <c r="K9749">
        <v>6.8000000000000005E-2</v>
      </c>
      <c r="L9749">
        <v>1.1900000000000001E-2</v>
      </c>
      <c r="M9749">
        <v>1164.2</v>
      </c>
      <c r="N9749">
        <v>5.9700000000000003E-2</v>
      </c>
      <c r="O9749">
        <v>4.8579999999999997</v>
      </c>
      <c r="P9749">
        <v>0.50009999999999999</v>
      </c>
      <c r="Q9749">
        <v>19619.400000000001</v>
      </c>
      <c r="R9749" t="s">
        <v>34</v>
      </c>
      <c r="S9749" t="s">
        <v>38</v>
      </c>
      <c r="T9749" t="s">
        <v>28</v>
      </c>
      <c r="Y9749" t="s">
        <v>160</v>
      </c>
    </row>
    <row r="9750" spans="1:25" x14ac:dyDescent="0.45">
      <c r="A9750" t="s">
        <v>335</v>
      </c>
      <c r="B9750" t="s">
        <v>763</v>
      </c>
      <c r="C9750">
        <v>55243</v>
      </c>
      <c r="D9750" t="s">
        <v>772</v>
      </c>
      <c r="E9750" t="s">
        <v>767</v>
      </c>
      <c r="F9750">
        <v>2018</v>
      </c>
      <c r="G9750">
        <v>110</v>
      </c>
      <c r="H9750">
        <v>68.69</v>
      </c>
      <c r="I9750">
        <v>1310.6199999999999</v>
      </c>
      <c r="K9750">
        <v>0.28899999999999998</v>
      </c>
      <c r="L9750">
        <v>4.6100000000000002E-2</v>
      </c>
      <c r="M9750">
        <v>937</v>
      </c>
      <c r="N9750">
        <v>6.0400000000000002E-2</v>
      </c>
      <c r="O9750">
        <v>4.0490000000000004</v>
      </c>
      <c r="P9750">
        <v>0.53129999999999999</v>
      </c>
      <c r="Q9750">
        <v>15442.7</v>
      </c>
      <c r="R9750" t="s">
        <v>34</v>
      </c>
      <c r="S9750" t="s">
        <v>38</v>
      </c>
      <c r="T9750" t="s">
        <v>28</v>
      </c>
      <c r="Y9750" t="s">
        <v>160</v>
      </c>
    </row>
    <row r="9751" spans="1:25" x14ac:dyDescent="0.45">
      <c r="A9751" t="s">
        <v>335</v>
      </c>
      <c r="B9751" t="s">
        <v>763</v>
      </c>
      <c r="C9751">
        <v>55243</v>
      </c>
      <c r="D9751" t="s">
        <v>772</v>
      </c>
      <c r="E9751" t="s">
        <v>767</v>
      </c>
      <c r="F9751">
        <v>2019</v>
      </c>
      <c r="G9751">
        <v>127</v>
      </c>
      <c r="H9751">
        <v>63.19</v>
      </c>
      <c r="I9751">
        <v>1155.44</v>
      </c>
      <c r="K9751">
        <v>0.19700000000000001</v>
      </c>
      <c r="L9751">
        <v>2.81E-2</v>
      </c>
      <c r="M9751">
        <v>954.9</v>
      </c>
      <c r="N9751">
        <v>5.7599999999999998E-2</v>
      </c>
      <c r="O9751">
        <v>4.07</v>
      </c>
      <c r="P9751">
        <v>0.51459999999999995</v>
      </c>
      <c r="Q9751">
        <v>15889.1</v>
      </c>
      <c r="R9751" t="s">
        <v>34</v>
      </c>
      <c r="S9751" t="s">
        <v>38</v>
      </c>
      <c r="T9751" t="s">
        <v>28</v>
      </c>
      <c r="Y9751" t="s">
        <v>160</v>
      </c>
    </row>
    <row r="9752" spans="1:25" x14ac:dyDescent="0.45">
      <c r="A9752" t="s">
        <v>335</v>
      </c>
      <c r="B9752" t="s">
        <v>763</v>
      </c>
      <c r="C9752">
        <v>55243</v>
      </c>
      <c r="D9752" t="s">
        <v>772</v>
      </c>
      <c r="E9752" t="s">
        <v>767</v>
      </c>
      <c r="F9752">
        <v>2020</v>
      </c>
      <c r="G9752">
        <v>89</v>
      </c>
      <c r="H9752">
        <v>44.25</v>
      </c>
      <c r="I9752">
        <v>781.47</v>
      </c>
      <c r="K9752">
        <v>1.2E-2</v>
      </c>
      <c r="L9752">
        <v>6.0000000000000001E-3</v>
      </c>
      <c r="M9752">
        <v>663.1</v>
      </c>
      <c r="N9752">
        <v>6.0699999999999997E-2</v>
      </c>
      <c r="O9752">
        <v>2.7519999999999998</v>
      </c>
      <c r="P9752">
        <v>0.49159999999999998</v>
      </c>
      <c r="Q9752">
        <v>11223.3</v>
      </c>
      <c r="R9752" t="s">
        <v>34</v>
      </c>
      <c r="S9752" t="s">
        <v>38</v>
      </c>
      <c r="T9752" t="s">
        <v>28</v>
      </c>
      <c r="Y9752" t="s">
        <v>160</v>
      </c>
    </row>
    <row r="9753" spans="1:25" x14ac:dyDescent="0.45">
      <c r="A9753" t="s">
        <v>335</v>
      </c>
      <c r="B9753" t="s">
        <v>763</v>
      </c>
      <c r="C9753">
        <v>55243</v>
      </c>
      <c r="D9753" t="s">
        <v>772</v>
      </c>
      <c r="E9753" t="s">
        <v>767</v>
      </c>
      <c r="F9753">
        <v>2021</v>
      </c>
      <c r="G9753">
        <v>170</v>
      </c>
      <c r="H9753">
        <v>99.48</v>
      </c>
      <c r="I9753">
        <v>1738.82</v>
      </c>
      <c r="K9753">
        <v>3.5999999999999997E-2</v>
      </c>
      <c r="L9753">
        <v>1.8200000000000001E-2</v>
      </c>
      <c r="M9753">
        <v>1544.7</v>
      </c>
      <c r="N9753">
        <v>5.9499999999999997E-2</v>
      </c>
      <c r="O9753">
        <v>5.61</v>
      </c>
      <c r="P9753">
        <v>0.44840000000000002</v>
      </c>
      <c r="Q9753">
        <v>26134.9</v>
      </c>
      <c r="R9753" t="s">
        <v>34</v>
      </c>
      <c r="S9753" t="s">
        <v>38</v>
      </c>
      <c r="T9753" t="s">
        <v>28</v>
      </c>
      <c r="Y9753" t="s">
        <v>161</v>
      </c>
    </row>
    <row r="9754" spans="1:25" x14ac:dyDescent="0.45">
      <c r="A9754" t="s">
        <v>335</v>
      </c>
      <c r="B9754" t="s">
        <v>763</v>
      </c>
      <c r="C9754">
        <v>55243</v>
      </c>
      <c r="D9754" t="s">
        <v>772</v>
      </c>
      <c r="E9754" t="s">
        <v>767</v>
      </c>
      <c r="F9754">
        <v>2022</v>
      </c>
      <c r="G9754">
        <v>246</v>
      </c>
      <c r="H9754">
        <v>146.74</v>
      </c>
      <c r="I9754">
        <v>2875.05</v>
      </c>
      <c r="K9754">
        <v>1.8260000000000001</v>
      </c>
      <c r="L9754">
        <v>9.0499999999999997E-2</v>
      </c>
      <c r="M9754">
        <v>2495.3000000000002</v>
      </c>
      <c r="N9754">
        <v>6.2700000000000006E-2</v>
      </c>
      <c r="O9754">
        <v>9.9339999999999993</v>
      </c>
      <c r="P9754">
        <v>0.49930000000000002</v>
      </c>
      <c r="Q9754">
        <v>39580.5</v>
      </c>
      <c r="R9754" t="s">
        <v>34</v>
      </c>
      <c r="S9754" t="s">
        <v>38</v>
      </c>
      <c r="T9754" t="s">
        <v>28</v>
      </c>
      <c r="Y9754" t="s">
        <v>161</v>
      </c>
    </row>
    <row r="9755" spans="1:25" x14ac:dyDescent="0.45">
      <c r="A9755" t="s">
        <v>335</v>
      </c>
      <c r="B9755" t="s">
        <v>763</v>
      </c>
      <c r="C9755">
        <v>55243</v>
      </c>
      <c r="D9755" t="s">
        <v>772</v>
      </c>
      <c r="E9755" t="s">
        <v>767</v>
      </c>
      <c r="F9755">
        <v>2023</v>
      </c>
      <c r="G9755">
        <v>23</v>
      </c>
      <c r="H9755">
        <v>12.07</v>
      </c>
      <c r="I9755">
        <v>240.9</v>
      </c>
      <c r="K9755">
        <v>2.1000000000000001E-2</v>
      </c>
      <c r="L9755">
        <v>2.2200000000000001E-2</v>
      </c>
      <c r="M9755">
        <v>207.5</v>
      </c>
      <c r="N9755">
        <v>5.9900000000000002E-2</v>
      </c>
      <c r="O9755">
        <v>0.70899999999999996</v>
      </c>
      <c r="P9755">
        <v>0.41899999999999998</v>
      </c>
      <c r="Q9755">
        <v>3486</v>
      </c>
      <c r="R9755" t="s">
        <v>34</v>
      </c>
      <c r="S9755" t="s">
        <v>38</v>
      </c>
      <c r="T9755" t="s">
        <v>28</v>
      </c>
      <c r="Y9755" t="s">
        <v>499</v>
      </c>
    </row>
    <row r="9756" spans="1:25" x14ac:dyDescent="0.45">
      <c r="A9756" t="s">
        <v>335</v>
      </c>
      <c r="B9756" t="s">
        <v>763</v>
      </c>
      <c r="C9756">
        <v>55243</v>
      </c>
      <c r="D9756" t="s">
        <v>773</v>
      </c>
      <c r="F9756">
        <v>2009</v>
      </c>
      <c r="G9756">
        <v>118</v>
      </c>
      <c r="H9756">
        <v>118</v>
      </c>
      <c r="I9756">
        <v>2360</v>
      </c>
      <c r="K9756">
        <v>0.33</v>
      </c>
      <c r="L9756">
        <v>2.2100000000000002E-2</v>
      </c>
      <c r="M9756">
        <v>1798.5</v>
      </c>
      <c r="N9756">
        <v>5.9900000000000002E-2</v>
      </c>
      <c r="O9756">
        <v>7.7629999999999999</v>
      </c>
      <c r="P9756">
        <v>0.51590000000000003</v>
      </c>
      <c r="Q9756">
        <v>30090</v>
      </c>
      <c r="R9756" t="s">
        <v>34</v>
      </c>
      <c r="S9756" t="s">
        <v>38</v>
      </c>
      <c r="T9756" t="s">
        <v>28</v>
      </c>
      <c r="Y9756" t="s">
        <v>103</v>
      </c>
    </row>
    <row r="9757" spans="1:25" x14ac:dyDescent="0.45">
      <c r="A9757" t="s">
        <v>335</v>
      </c>
      <c r="B9757" t="s">
        <v>763</v>
      </c>
      <c r="C9757">
        <v>55243</v>
      </c>
      <c r="D9757" t="s">
        <v>773</v>
      </c>
      <c r="F9757">
        <v>2010</v>
      </c>
      <c r="G9757">
        <v>114</v>
      </c>
      <c r="H9757">
        <v>113</v>
      </c>
      <c r="I9757">
        <v>2260</v>
      </c>
      <c r="K9757">
        <v>0.39300000000000002</v>
      </c>
      <c r="L9757">
        <v>2.7300000000000001E-2</v>
      </c>
      <c r="M9757">
        <v>1729.2</v>
      </c>
      <c r="N9757">
        <v>6.0199999999999997E-2</v>
      </c>
      <c r="O9757">
        <v>7.5140000000000002</v>
      </c>
      <c r="P9757">
        <v>0.5212</v>
      </c>
      <c r="Q9757">
        <v>28815</v>
      </c>
      <c r="R9757" t="s">
        <v>34</v>
      </c>
      <c r="S9757" t="s">
        <v>38</v>
      </c>
      <c r="T9757" t="s">
        <v>28</v>
      </c>
      <c r="Y9757" t="s">
        <v>103</v>
      </c>
    </row>
    <row r="9758" spans="1:25" x14ac:dyDescent="0.45">
      <c r="A9758" t="s">
        <v>335</v>
      </c>
      <c r="B9758" t="s">
        <v>763</v>
      </c>
      <c r="C9758">
        <v>55243</v>
      </c>
      <c r="D9758" t="s">
        <v>773</v>
      </c>
      <c r="F9758">
        <v>2011</v>
      </c>
      <c r="G9758">
        <v>180</v>
      </c>
      <c r="H9758">
        <v>180</v>
      </c>
      <c r="I9758">
        <v>3600</v>
      </c>
      <c r="K9758">
        <v>0.84499999999999997</v>
      </c>
      <c r="L9758">
        <v>3.6999999999999998E-2</v>
      </c>
      <c r="M9758">
        <v>2774.1</v>
      </c>
      <c r="N9758">
        <v>6.0600000000000001E-2</v>
      </c>
      <c r="O9758">
        <v>13.73</v>
      </c>
      <c r="P9758">
        <v>0.59830000000000005</v>
      </c>
      <c r="Q9758">
        <v>45900</v>
      </c>
      <c r="R9758" t="s">
        <v>34</v>
      </c>
      <c r="S9758" t="s">
        <v>38</v>
      </c>
      <c r="T9758" t="s">
        <v>28</v>
      </c>
      <c r="Y9758" t="s">
        <v>103</v>
      </c>
    </row>
    <row r="9759" spans="1:25" x14ac:dyDescent="0.45">
      <c r="A9759" t="s">
        <v>335</v>
      </c>
      <c r="B9759" t="s">
        <v>763</v>
      </c>
      <c r="C9759">
        <v>55243</v>
      </c>
      <c r="D9759" t="s">
        <v>773</v>
      </c>
      <c r="F9759">
        <v>2012</v>
      </c>
      <c r="G9759">
        <v>249</v>
      </c>
      <c r="H9759">
        <v>246</v>
      </c>
      <c r="I9759">
        <v>4920</v>
      </c>
      <c r="K9759">
        <v>2.5000000000000001E-2</v>
      </c>
      <c r="L9759">
        <v>1E-3</v>
      </c>
      <c r="M9759">
        <v>3690.2</v>
      </c>
      <c r="N9759">
        <v>5.8999999999999997E-2</v>
      </c>
      <c r="O9759">
        <v>14.612</v>
      </c>
      <c r="P9759">
        <v>0.46600000000000003</v>
      </c>
      <c r="Q9759">
        <v>62730.2</v>
      </c>
      <c r="R9759" t="s">
        <v>34</v>
      </c>
      <c r="S9759" t="s">
        <v>38</v>
      </c>
      <c r="T9759" t="s">
        <v>28</v>
      </c>
      <c r="Y9759" t="s">
        <v>103</v>
      </c>
    </row>
    <row r="9760" spans="1:25" x14ac:dyDescent="0.45">
      <c r="A9760" t="s">
        <v>335</v>
      </c>
      <c r="B9760" t="s">
        <v>763</v>
      </c>
      <c r="C9760">
        <v>55243</v>
      </c>
      <c r="D9760" t="s">
        <v>773</v>
      </c>
      <c r="F9760">
        <v>2013</v>
      </c>
      <c r="G9760">
        <v>140</v>
      </c>
      <c r="H9760">
        <v>108.25</v>
      </c>
      <c r="I9760">
        <v>2165</v>
      </c>
      <c r="K9760">
        <v>0.28000000000000003</v>
      </c>
      <c r="L9760">
        <v>2.58E-2</v>
      </c>
      <c r="M9760">
        <v>1650</v>
      </c>
      <c r="N9760">
        <v>6.0299999999999999E-2</v>
      </c>
      <c r="O9760">
        <v>6.6689999999999996</v>
      </c>
      <c r="P9760">
        <v>0.48809999999999998</v>
      </c>
      <c r="Q9760">
        <v>27605.9</v>
      </c>
      <c r="R9760" t="s">
        <v>34</v>
      </c>
      <c r="S9760" t="s">
        <v>38</v>
      </c>
      <c r="T9760" t="s">
        <v>28</v>
      </c>
      <c r="Y9760" t="s">
        <v>103</v>
      </c>
    </row>
    <row r="9761" spans="1:25" x14ac:dyDescent="0.45">
      <c r="A9761" t="s">
        <v>335</v>
      </c>
      <c r="B9761" t="s">
        <v>763</v>
      </c>
      <c r="C9761">
        <v>55243</v>
      </c>
      <c r="D9761" t="s">
        <v>773</v>
      </c>
      <c r="E9761" t="s">
        <v>767</v>
      </c>
      <c r="F9761">
        <v>2014</v>
      </c>
      <c r="G9761">
        <v>140</v>
      </c>
      <c r="H9761">
        <v>83.5</v>
      </c>
      <c r="I9761">
        <v>1594.78</v>
      </c>
      <c r="K9761">
        <v>0.49199999999999999</v>
      </c>
      <c r="L9761">
        <v>4.3400000000000001E-2</v>
      </c>
      <c r="M9761">
        <v>1346.8</v>
      </c>
      <c r="N9761">
        <v>5.9799999999999999E-2</v>
      </c>
      <c r="O9761">
        <v>5.5780000000000003</v>
      </c>
      <c r="P9761">
        <v>0.50180000000000002</v>
      </c>
      <c r="Q9761">
        <v>22099.200000000001</v>
      </c>
      <c r="R9761" t="s">
        <v>34</v>
      </c>
      <c r="S9761" t="s">
        <v>38</v>
      </c>
      <c r="T9761" t="s">
        <v>28</v>
      </c>
      <c r="Y9761" t="s">
        <v>103</v>
      </c>
    </row>
    <row r="9762" spans="1:25" x14ac:dyDescent="0.45">
      <c r="A9762" t="s">
        <v>335</v>
      </c>
      <c r="B9762" t="s">
        <v>763</v>
      </c>
      <c r="C9762">
        <v>55243</v>
      </c>
      <c r="D9762" t="s">
        <v>773</v>
      </c>
      <c r="E9762" t="s">
        <v>767</v>
      </c>
      <c r="F9762">
        <v>2015</v>
      </c>
      <c r="G9762">
        <v>196</v>
      </c>
      <c r="H9762">
        <v>114.88</v>
      </c>
      <c r="I9762">
        <v>2133.06</v>
      </c>
      <c r="K9762">
        <v>0.36</v>
      </c>
      <c r="L9762">
        <v>2.6100000000000002E-2</v>
      </c>
      <c r="M9762">
        <v>1839.8</v>
      </c>
      <c r="N9762">
        <v>5.8400000000000001E-2</v>
      </c>
      <c r="O9762">
        <v>7.4530000000000003</v>
      </c>
      <c r="P9762">
        <v>0.48709999999999998</v>
      </c>
      <c r="Q9762">
        <v>30658.400000000001</v>
      </c>
      <c r="R9762" t="s">
        <v>34</v>
      </c>
      <c r="S9762" t="s">
        <v>38</v>
      </c>
      <c r="T9762" t="s">
        <v>28</v>
      </c>
      <c r="Y9762" t="s">
        <v>159</v>
      </c>
    </row>
    <row r="9763" spans="1:25" x14ac:dyDescent="0.45">
      <c r="A9763" t="s">
        <v>335</v>
      </c>
      <c r="B9763" t="s">
        <v>763</v>
      </c>
      <c r="C9763">
        <v>55243</v>
      </c>
      <c r="D9763" t="s">
        <v>773</v>
      </c>
      <c r="E9763" t="s">
        <v>767</v>
      </c>
      <c r="F9763">
        <v>2016</v>
      </c>
      <c r="G9763">
        <v>162</v>
      </c>
      <c r="H9763">
        <v>112.75</v>
      </c>
      <c r="I9763">
        <v>2255</v>
      </c>
      <c r="K9763">
        <v>0.17</v>
      </c>
      <c r="L9763">
        <v>1.2699999999999999E-2</v>
      </c>
      <c r="M9763">
        <v>1600.8</v>
      </c>
      <c r="N9763">
        <v>5.9400000000000001E-2</v>
      </c>
      <c r="O9763">
        <v>6.7220000000000004</v>
      </c>
      <c r="P9763">
        <v>0.49940000000000001</v>
      </c>
      <c r="Q9763">
        <v>26907.8</v>
      </c>
      <c r="R9763" t="s">
        <v>34</v>
      </c>
      <c r="S9763" t="s">
        <v>38</v>
      </c>
      <c r="T9763" t="s">
        <v>28</v>
      </c>
      <c r="Y9763" t="s">
        <v>159</v>
      </c>
    </row>
    <row r="9764" spans="1:25" x14ac:dyDescent="0.45">
      <c r="A9764" t="s">
        <v>335</v>
      </c>
      <c r="B9764" t="s">
        <v>763</v>
      </c>
      <c r="C9764">
        <v>55243</v>
      </c>
      <c r="D9764" t="s">
        <v>773</v>
      </c>
      <c r="E9764" t="s">
        <v>767</v>
      </c>
      <c r="F9764">
        <v>2017</v>
      </c>
      <c r="G9764">
        <v>124</v>
      </c>
      <c r="H9764">
        <v>77</v>
      </c>
      <c r="I9764">
        <v>1540</v>
      </c>
      <c r="K9764">
        <v>0.17599999999999999</v>
      </c>
      <c r="L9764">
        <v>2.4500000000000001E-2</v>
      </c>
      <c r="M9764">
        <v>1105</v>
      </c>
      <c r="N9764">
        <v>6.0299999999999999E-2</v>
      </c>
      <c r="O9764">
        <v>4.6719999999999997</v>
      </c>
      <c r="P9764">
        <v>0.51070000000000004</v>
      </c>
      <c r="Q9764">
        <v>18450.3</v>
      </c>
      <c r="R9764" t="s">
        <v>34</v>
      </c>
      <c r="S9764" t="s">
        <v>38</v>
      </c>
      <c r="T9764" t="s">
        <v>28</v>
      </c>
      <c r="Y9764" t="s">
        <v>160</v>
      </c>
    </row>
    <row r="9765" spans="1:25" x14ac:dyDescent="0.45">
      <c r="A9765" t="s">
        <v>335</v>
      </c>
      <c r="B9765" t="s">
        <v>763</v>
      </c>
      <c r="C9765">
        <v>55243</v>
      </c>
      <c r="D9765" t="s">
        <v>773</v>
      </c>
      <c r="E9765" t="s">
        <v>767</v>
      </c>
      <c r="F9765">
        <v>2018</v>
      </c>
      <c r="G9765">
        <v>196</v>
      </c>
      <c r="H9765">
        <v>127.47</v>
      </c>
      <c r="I9765">
        <v>2393.9</v>
      </c>
      <c r="K9765">
        <v>0.40200000000000002</v>
      </c>
      <c r="L9765">
        <v>1.8499999999999999E-2</v>
      </c>
      <c r="M9765">
        <v>1676.4</v>
      </c>
      <c r="N9765">
        <v>5.9400000000000001E-2</v>
      </c>
      <c r="O9765">
        <v>7.1440000000000001</v>
      </c>
      <c r="P9765">
        <v>0.50509999999999999</v>
      </c>
      <c r="Q9765">
        <v>27801.200000000001</v>
      </c>
      <c r="R9765" t="s">
        <v>34</v>
      </c>
      <c r="S9765" t="s">
        <v>38</v>
      </c>
      <c r="T9765" t="s">
        <v>28</v>
      </c>
      <c r="Y9765" t="s">
        <v>160</v>
      </c>
    </row>
    <row r="9766" spans="1:25" x14ac:dyDescent="0.45">
      <c r="A9766" t="s">
        <v>335</v>
      </c>
      <c r="B9766" t="s">
        <v>763</v>
      </c>
      <c r="C9766">
        <v>55243</v>
      </c>
      <c r="D9766" t="s">
        <v>773</v>
      </c>
      <c r="E9766" t="s">
        <v>767</v>
      </c>
      <c r="F9766">
        <v>2019</v>
      </c>
      <c r="G9766">
        <v>86</v>
      </c>
      <c r="H9766">
        <v>42.05</v>
      </c>
      <c r="I9766">
        <v>802.87</v>
      </c>
      <c r="K9766">
        <v>0.114</v>
      </c>
      <c r="L9766">
        <v>2.9399999999999999E-2</v>
      </c>
      <c r="M9766">
        <v>648.9</v>
      </c>
      <c r="N9766">
        <v>5.8299999999999998E-2</v>
      </c>
      <c r="O9766">
        <v>2.7519999999999998</v>
      </c>
      <c r="P9766">
        <v>0.51419999999999999</v>
      </c>
      <c r="Q9766">
        <v>10832.3</v>
      </c>
      <c r="R9766" t="s">
        <v>34</v>
      </c>
      <c r="S9766" t="s">
        <v>38</v>
      </c>
      <c r="T9766" t="s">
        <v>28</v>
      </c>
      <c r="Y9766" t="s">
        <v>160</v>
      </c>
    </row>
    <row r="9767" spans="1:25" x14ac:dyDescent="0.45">
      <c r="A9767" t="s">
        <v>335</v>
      </c>
      <c r="B9767" t="s">
        <v>763</v>
      </c>
      <c r="C9767">
        <v>55243</v>
      </c>
      <c r="D9767" t="s">
        <v>773</v>
      </c>
      <c r="E9767" t="s">
        <v>767</v>
      </c>
      <c r="F9767">
        <v>2020</v>
      </c>
      <c r="G9767">
        <v>83</v>
      </c>
      <c r="H9767">
        <v>36.979999999999997</v>
      </c>
      <c r="I9767">
        <v>689.4</v>
      </c>
      <c r="K9767">
        <v>5.0000000000000001E-3</v>
      </c>
      <c r="L9767">
        <v>6.4000000000000003E-3</v>
      </c>
      <c r="M9767">
        <v>583.29999999999995</v>
      </c>
      <c r="N9767">
        <v>5.96E-2</v>
      </c>
      <c r="O9767">
        <v>2.4329999999999998</v>
      </c>
      <c r="P9767">
        <v>0.49619999999999997</v>
      </c>
      <c r="Q9767">
        <v>9880.9</v>
      </c>
      <c r="R9767" t="s">
        <v>34</v>
      </c>
      <c r="S9767" t="s">
        <v>38</v>
      </c>
      <c r="T9767" t="s">
        <v>28</v>
      </c>
      <c r="Y9767" t="s">
        <v>160</v>
      </c>
    </row>
    <row r="9768" spans="1:25" x14ac:dyDescent="0.45">
      <c r="A9768" t="s">
        <v>335</v>
      </c>
      <c r="B9768" t="s">
        <v>763</v>
      </c>
      <c r="C9768">
        <v>55243</v>
      </c>
      <c r="D9768" t="s">
        <v>773</v>
      </c>
      <c r="E9768" t="s">
        <v>767</v>
      </c>
      <c r="F9768">
        <v>2021</v>
      </c>
      <c r="G9768">
        <v>137</v>
      </c>
      <c r="H9768">
        <v>77.260000000000005</v>
      </c>
      <c r="I9768">
        <v>1411.89</v>
      </c>
      <c r="K9768">
        <v>0.20699999999999999</v>
      </c>
      <c r="L9768">
        <v>2.6100000000000002E-2</v>
      </c>
      <c r="M9768">
        <v>1259.9000000000001</v>
      </c>
      <c r="N9768">
        <v>5.8700000000000002E-2</v>
      </c>
      <c r="O9768">
        <v>5.03</v>
      </c>
      <c r="P9768">
        <v>0.48060000000000003</v>
      </c>
      <c r="Q9768">
        <v>21062.3</v>
      </c>
      <c r="R9768" t="s">
        <v>34</v>
      </c>
      <c r="S9768" t="s">
        <v>38</v>
      </c>
      <c r="T9768" t="s">
        <v>28</v>
      </c>
      <c r="Y9768" t="s">
        <v>161</v>
      </c>
    </row>
    <row r="9769" spans="1:25" x14ac:dyDescent="0.45">
      <c r="A9769" t="s">
        <v>335</v>
      </c>
      <c r="B9769" t="s">
        <v>763</v>
      </c>
      <c r="C9769">
        <v>55243</v>
      </c>
      <c r="D9769" t="s">
        <v>773</v>
      </c>
      <c r="E9769" t="s">
        <v>767</v>
      </c>
      <c r="F9769">
        <v>2022</v>
      </c>
      <c r="G9769">
        <v>224</v>
      </c>
      <c r="H9769">
        <v>140.72999999999999</v>
      </c>
      <c r="I9769">
        <v>2764.98</v>
      </c>
      <c r="K9769">
        <v>1.4590000000000001</v>
      </c>
      <c r="L9769">
        <v>6.3600000000000004E-2</v>
      </c>
      <c r="M9769">
        <v>2361.6999999999998</v>
      </c>
      <c r="N9769">
        <v>6.1100000000000002E-2</v>
      </c>
      <c r="O9769">
        <v>9.1639999999999997</v>
      </c>
      <c r="P9769">
        <v>0.46779999999999999</v>
      </c>
      <c r="Q9769">
        <v>37868</v>
      </c>
      <c r="R9769" t="s">
        <v>34</v>
      </c>
      <c r="S9769" t="s">
        <v>38</v>
      </c>
      <c r="T9769" t="s">
        <v>28</v>
      </c>
      <c r="Y9769" t="s">
        <v>161</v>
      </c>
    </row>
    <row r="9770" spans="1:25" x14ac:dyDescent="0.45">
      <c r="A9770" t="s">
        <v>335</v>
      </c>
      <c r="B9770" t="s">
        <v>763</v>
      </c>
      <c r="C9770">
        <v>55243</v>
      </c>
      <c r="D9770" t="s">
        <v>773</v>
      </c>
      <c r="E9770" t="s">
        <v>767</v>
      </c>
      <c r="F9770">
        <v>2023</v>
      </c>
      <c r="G9770">
        <v>24</v>
      </c>
      <c r="H9770">
        <v>11.99</v>
      </c>
      <c r="I9770">
        <v>239</v>
      </c>
      <c r="K9770">
        <v>3.2000000000000001E-2</v>
      </c>
      <c r="L9770">
        <v>2.1299999999999999E-2</v>
      </c>
      <c r="M9770">
        <v>207</v>
      </c>
      <c r="N9770">
        <v>6.0100000000000001E-2</v>
      </c>
      <c r="O9770">
        <v>0.73499999999999999</v>
      </c>
      <c r="P9770">
        <v>0.42799999999999999</v>
      </c>
      <c r="Q9770">
        <v>3461.3</v>
      </c>
      <c r="R9770" t="s">
        <v>34</v>
      </c>
      <c r="S9770" t="s">
        <v>38</v>
      </c>
      <c r="T9770" t="s">
        <v>28</v>
      </c>
      <c r="Y9770" t="s">
        <v>499</v>
      </c>
    </row>
    <row r="9771" spans="1:25" x14ac:dyDescent="0.45">
      <c r="A9771" t="s">
        <v>335</v>
      </c>
      <c r="B9771" t="s">
        <v>763</v>
      </c>
      <c r="C9771">
        <v>55243</v>
      </c>
      <c r="D9771" t="s">
        <v>774</v>
      </c>
      <c r="F9771">
        <v>2009</v>
      </c>
      <c r="G9771">
        <v>118</v>
      </c>
      <c r="H9771">
        <v>118</v>
      </c>
      <c r="I9771">
        <v>2360</v>
      </c>
      <c r="K9771">
        <v>0.33</v>
      </c>
      <c r="L9771">
        <v>2.2100000000000002E-2</v>
      </c>
      <c r="M9771">
        <v>1798.5</v>
      </c>
      <c r="N9771">
        <v>5.9900000000000002E-2</v>
      </c>
      <c r="O9771">
        <v>7.7629999999999999</v>
      </c>
      <c r="P9771">
        <v>0.51590000000000003</v>
      </c>
      <c r="Q9771">
        <v>30090</v>
      </c>
      <c r="R9771" t="s">
        <v>34</v>
      </c>
      <c r="S9771" t="s">
        <v>38</v>
      </c>
      <c r="T9771" t="s">
        <v>28</v>
      </c>
      <c r="Y9771" t="s">
        <v>103</v>
      </c>
    </row>
    <row r="9772" spans="1:25" x14ac:dyDescent="0.45">
      <c r="A9772" t="s">
        <v>335</v>
      </c>
      <c r="B9772" t="s">
        <v>763</v>
      </c>
      <c r="C9772">
        <v>55243</v>
      </c>
      <c r="D9772" t="s">
        <v>774</v>
      </c>
      <c r="F9772">
        <v>2010</v>
      </c>
      <c r="G9772">
        <v>114</v>
      </c>
      <c r="H9772">
        <v>113</v>
      </c>
      <c r="I9772">
        <v>2260</v>
      </c>
      <c r="K9772">
        <v>0.39300000000000002</v>
      </c>
      <c r="L9772">
        <v>2.7300000000000001E-2</v>
      </c>
      <c r="M9772">
        <v>1729.2</v>
      </c>
      <c r="N9772">
        <v>6.0199999999999997E-2</v>
      </c>
      <c r="O9772">
        <v>7.5140000000000002</v>
      </c>
      <c r="P9772">
        <v>0.5212</v>
      </c>
      <c r="Q9772">
        <v>28815</v>
      </c>
      <c r="R9772" t="s">
        <v>34</v>
      </c>
      <c r="S9772" t="s">
        <v>38</v>
      </c>
      <c r="T9772" t="s">
        <v>28</v>
      </c>
      <c r="Y9772" t="s">
        <v>103</v>
      </c>
    </row>
    <row r="9773" spans="1:25" x14ac:dyDescent="0.45">
      <c r="A9773" t="s">
        <v>335</v>
      </c>
      <c r="B9773" t="s">
        <v>763</v>
      </c>
      <c r="C9773">
        <v>55243</v>
      </c>
      <c r="D9773" t="s">
        <v>774</v>
      </c>
      <c r="F9773">
        <v>2011</v>
      </c>
      <c r="G9773">
        <v>180</v>
      </c>
      <c r="H9773">
        <v>180</v>
      </c>
      <c r="I9773">
        <v>3600</v>
      </c>
      <c r="K9773">
        <v>0.84499999999999997</v>
      </c>
      <c r="L9773">
        <v>3.6999999999999998E-2</v>
      </c>
      <c r="M9773">
        <v>2774.1</v>
      </c>
      <c r="N9773">
        <v>6.0600000000000001E-2</v>
      </c>
      <c r="O9773">
        <v>14.286</v>
      </c>
      <c r="P9773">
        <v>0.62250000000000005</v>
      </c>
      <c r="Q9773">
        <v>45900</v>
      </c>
      <c r="R9773" t="s">
        <v>34</v>
      </c>
      <c r="S9773" t="s">
        <v>38</v>
      </c>
      <c r="T9773" t="s">
        <v>28</v>
      </c>
      <c r="Y9773" t="s">
        <v>103</v>
      </c>
    </row>
    <row r="9774" spans="1:25" x14ac:dyDescent="0.45">
      <c r="A9774" t="s">
        <v>335</v>
      </c>
      <c r="B9774" t="s">
        <v>763</v>
      </c>
      <c r="C9774">
        <v>55243</v>
      </c>
      <c r="D9774" t="s">
        <v>774</v>
      </c>
      <c r="F9774">
        <v>2012</v>
      </c>
      <c r="G9774">
        <v>249</v>
      </c>
      <c r="H9774">
        <v>246</v>
      </c>
      <c r="I9774">
        <v>4920</v>
      </c>
      <c r="K9774">
        <v>2.5000000000000001E-2</v>
      </c>
      <c r="L9774">
        <v>1E-3</v>
      </c>
      <c r="M9774">
        <v>3690.2</v>
      </c>
      <c r="N9774">
        <v>5.8999999999999997E-2</v>
      </c>
      <c r="O9774">
        <v>15.904</v>
      </c>
      <c r="P9774">
        <v>0.50700000000000001</v>
      </c>
      <c r="Q9774">
        <v>62730.2</v>
      </c>
      <c r="R9774" t="s">
        <v>34</v>
      </c>
      <c r="S9774" t="s">
        <v>38</v>
      </c>
      <c r="T9774" t="s">
        <v>28</v>
      </c>
      <c r="Y9774" t="s">
        <v>103</v>
      </c>
    </row>
    <row r="9775" spans="1:25" x14ac:dyDescent="0.45">
      <c r="A9775" t="s">
        <v>335</v>
      </c>
      <c r="B9775" t="s">
        <v>763</v>
      </c>
      <c r="C9775">
        <v>55243</v>
      </c>
      <c r="D9775" t="s">
        <v>774</v>
      </c>
      <c r="F9775">
        <v>2013</v>
      </c>
      <c r="G9775">
        <v>140</v>
      </c>
      <c r="H9775">
        <v>108.25</v>
      </c>
      <c r="I9775">
        <v>2165</v>
      </c>
      <c r="K9775">
        <v>0.28000000000000003</v>
      </c>
      <c r="L9775">
        <v>2.58E-2</v>
      </c>
      <c r="M9775">
        <v>1650</v>
      </c>
      <c r="N9775">
        <v>6.0299999999999999E-2</v>
      </c>
      <c r="O9775">
        <v>7.29</v>
      </c>
      <c r="P9775">
        <v>0.53380000000000005</v>
      </c>
      <c r="Q9775">
        <v>27605.9</v>
      </c>
      <c r="R9775" t="s">
        <v>34</v>
      </c>
      <c r="S9775" t="s">
        <v>38</v>
      </c>
      <c r="T9775" t="s">
        <v>28</v>
      </c>
      <c r="Y9775" t="s">
        <v>103</v>
      </c>
    </row>
    <row r="9776" spans="1:25" x14ac:dyDescent="0.45">
      <c r="A9776" t="s">
        <v>335</v>
      </c>
      <c r="B9776" t="s">
        <v>763</v>
      </c>
      <c r="C9776">
        <v>55243</v>
      </c>
      <c r="D9776" t="s">
        <v>774</v>
      </c>
      <c r="E9776" t="s">
        <v>767</v>
      </c>
      <c r="F9776">
        <v>2014</v>
      </c>
      <c r="G9776">
        <v>140</v>
      </c>
      <c r="H9776">
        <v>83.67</v>
      </c>
      <c r="I9776">
        <v>1594.58</v>
      </c>
      <c r="K9776">
        <v>0.49199999999999999</v>
      </c>
      <c r="L9776">
        <v>4.3400000000000001E-2</v>
      </c>
      <c r="M9776">
        <v>1346.5</v>
      </c>
      <c r="N9776">
        <v>5.96E-2</v>
      </c>
      <c r="O9776">
        <v>6.1260000000000003</v>
      </c>
      <c r="P9776">
        <v>0.55449999999999999</v>
      </c>
      <c r="Q9776">
        <v>22096.400000000001</v>
      </c>
      <c r="R9776" t="s">
        <v>34</v>
      </c>
      <c r="S9776" t="s">
        <v>38</v>
      </c>
      <c r="T9776" t="s">
        <v>28</v>
      </c>
      <c r="Y9776" t="s">
        <v>103</v>
      </c>
    </row>
    <row r="9777" spans="1:25" x14ac:dyDescent="0.45">
      <c r="A9777" t="s">
        <v>335</v>
      </c>
      <c r="B9777" t="s">
        <v>763</v>
      </c>
      <c r="C9777">
        <v>55243</v>
      </c>
      <c r="D9777" t="s">
        <v>774</v>
      </c>
      <c r="E9777" t="s">
        <v>767</v>
      </c>
      <c r="F9777">
        <v>2015</v>
      </c>
      <c r="G9777">
        <v>196</v>
      </c>
      <c r="H9777">
        <v>114.9</v>
      </c>
      <c r="I9777">
        <v>2133.38</v>
      </c>
      <c r="K9777">
        <v>0.36</v>
      </c>
      <c r="L9777">
        <v>2.6100000000000002E-2</v>
      </c>
      <c r="M9777">
        <v>1840.1</v>
      </c>
      <c r="N9777">
        <v>5.8400000000000001E-2</v>
      </c>
      <c r="O9777">
        <v>8.1519999999999992</v>
      </c>
      <c r="P9777">
        <v>0.53710000000000002</v>
      </c>
      <c r="Q9777">
        <v>30663.200000000001</v>
      </c>
      <c r="R9777" t="s">
        <v>34</v>
      </c>
      <c r="S9777" t="s">
        <v>38</v>
      </c>
      <c r="T9777" t="s">
        <v>28</v>
      </c>
      <c r="Y9777" t="s">
        <v>159</v>
      </c>
    </row>
    <row r="9778" spans="1:25" x14ac:dyDescent="0.45">
      <c r="A9778" t="s">
        <v>335</v>
      </c>
      <c r="B9778" t="s">
        <v>763</v>
      </c>
      <c r="C9778">
        <v>55243</v>
      </c>
      <c r="D9778" t="s">
        <v>774</v>
      </c>
      <c r="E9778" t="s">
        <v>767</v>
      </c>
      <c r="F9778">
        <v>2016</v>
      </c>
      <c r="G9778">
        <v>162</v>
      </c>
      <c r="H9778">
        <v>112.75</v>
      </c>
      <c r="I9778">
        <v>2255</v>
      </c>
      <c r="K9778">
        <v>0.17</v>
      </c>
      <c r="L9778">
        <v>1.2699999999999999E-2</v>
      </c>
      <c r="M9778">
        <v>1600.8</v>
      </c>
      <c r="N9778">
        <v>5.9400000000000001E-2</v>
      </c>
      <c r="O9778">
        <v>6.7859999999999996</v>
      </c>
      <c r="P9778">
        <v>0.50470000000000004</v>
      </c>
      <c r="Q9778">
        <v>26907.8</v>
      </c>
      <c r="R9778" t="s">
        <v>34</v>
      </c>
      <c r="S9778" t="s">
        <v>38</v>
      </c>
      <c r="T9778" t="s">
        <v>28</v>
      </c>
      <c r="Y9778" t="s">
        <v>159</v>
      </c>
    </row>
    <row r="9779" spans="1:25" x14ac:dyDescent="0.45">
      <c r="A9779" t="s">
        <v>335</v>
      </c>
      <c r="B9779" t="s">
        <v>763</v>
      </c>
      <c r="C9779">
        <v>55243</v>
      </c>
      <c r="D9779" t="s">
        <v>774</v>
      </c>
      <c r="E9779" t="s">
        <v>767</v>
      </c>
      <c r="F9779">
        <v>2017</v>
      </c>
      <c r="G9779">
        <v>124</v>
      </c>
      <c r="H9779">
        <v>77</v>
      </c>
      <c r="I9779">
        <v>1540</v>
      </c>
      <c r="K9779">
        <v>0.17599999999999999</v>
      </c>
      <c r="L9779">
        <v>2.4500000000000001E-2</v>
      </c>
      <c r="M9779">
        <v>1105</v>
      </c>
      <c r="N9779">
        <v>6.0299999999999999E-2</v>
      </c>
      <c r="O9779">
        <v>4.6760000000000002</v>
      </c>
      <c r="P9779">
        <v>0.51229999999999998</v>
      </c>
      <c r="Q9779">
        <v>18450.3</v>
      </c>
      <c r="R9779" t="s">
        <v>34</v>
      </c>
      <c r="S9779" t="s">
        <v>38</v>
      </c>
      <c r="T9779" t="s">
        <v>28</v>
      </c>
      <c r="Y9779" t="s">
        <v>160</v>
      </c>
    </row>
    <row r="9780" spans="1:25" x14ac:dyDescent="0.45">
      <c r="A9780" t="s">
        <v>335</v>
      </c>
      <c r="B9780" t="s">
        <v>763</v>
      </c>
      <c r="C9780">
        <v>55243</v>
      </c>
      <c r="D9780" t="s">
        <v>774</v>
      </c>
      <c r="E9780" t="s">
        <v>767</v>
      </c>
      <c r="F9780">
        <v>2018</v>
      </c>
      <c r="G9780">
        <v>196</v>
      </c>
      <c r="H9780">
        <v>127.71</v>
      </c>
      <c r="I9780">
        <v>2394.4299999999998</v>
      </c>
      <c r="K9780">
        <v>0.40200000000000002</v>
      </c>
      <c r="L9780">
        <v>1.8499999999999999E-2</v>
      </c>
      <c r="M9780">
        <v>1676.7</v>
      </c>
      <c r="N9780">
        <v>5.9499999999999997E-2</v>
      </c>
      <c r="O9780">
        <v>7.1769999999999996</v>
      </c>
      <c r="P9780">
        <v>0.50529999999999997</v>
      </c>
      <c r="Q9780">
        <v>27806</v>
      </c>
      <c r="R9780" t="s">
        <v>34</v>
      </c>
      <c r="S9780" t="s">
        <v>38</v>
      </c>
      <c r="T9780" t="s">
        <v>28</v>
      </c>
      <c r="Y9780" t="s">
        <v>160</v>
      </c>
    </row>
    <row r="9781" spans="1:25" x14ac:dyDescent="0.45">
      <c r="A9781" t="s">
        <v>335</v>
      </c>
      <c r="B9781" t="s">
        <v>763</v>
      </c>
      <c r="C9781">
        <v>55243</v>
      </c>
      <c r="D9781" t="s">
        <v>774</v>
      </c>
      <c r="E9781" t="s">
        <v>767</v>
      </c>
      <c r="F9781">
        <v>2019</v>
      </c>
      <c r="G9781">
        <v>86</v>
      </c>
      <c r="H9781">
        <v>42.05</v>
      </c>
      <c r="I9781">
        <v>802.87</v>
      </c>
      <c r="K9781">
        <v>0.114</v>
      </c>
      <c r="L9781">
        <v>2.9399999999999999E-2</v>
      </c>
      <c r="M9781">
        <v>648.9</v>
      </c>
      <c r="N9781">
        <v>5.8299999999999998E-2</v>
      </c>
      <c r="O9781">
        <v>2.7559999999999998</v>
      </c>
      <c r="P9781">
        <v>0.51659999999999995</v>
      </c>
      <c r="Q9781">
        <v>10832.3</v>
      </c>
      <c r="R9781" t="s">
        <v>34</v>
      </c>
      <c r="S9781" t="s">
        <v>38</v>
      </c>
      <c r="T9781" t="s">
        <v>28</v>
      </c>
      <c r="Y9781" t="s">
        <v>160</v>
      </c>
    </row>
    <row r="9782" spans="1:25" x14ac:dyDescent="0.45">
      <c r="A9782" t="s">
        <v>335</v>
      </c>
      <c r="B9782" t="s">
        <v>763</v>
      </c>
      <c r="C9782">
        <v>55243</v>
      </c>
      <c r="D9782" t="s">
        <v>774</v>
      </c>
      <c r="E9782" t="s">
        <v>767</v>
      </c>
      <c r="F9782">
        <v>2020</v>
      </c>
      <c r="G9782">
        <v>83</v>
      </c>
      <c r="H9782">
        <v>36.979999999999997</v>
      </c>
      <c r="I9782">
        <v>689.4</v>
      </c>
      <c r="K9782">
        <v>5.0000000000000001E-3</v>
      </c>
      <c r="L9782">
        <v>6.4000000000000003E-3</v>
      </c>
      <c r="M9782">
        <v>583.29999999999995</v>
      </c>
      <c r="N9782">
        <v>5.96E-2</v>
      </c>
      <c r="O9782">
        <v>2.4180000000000001</v>
      </c>
      <c r="P9782">
        <v>0.4945</v>
      </c>
      <c r="Q9782">
        <v>9880.9</v>
      </c>
      <c r="R9782" t="s">
        <v>34</v>
      </c>
      <c r="S9782" t="s">
        <v>38</v>
      </c>
      <c r="T9782" t="s">
        <v>28</v>
      </c>
      <c r="Y9782" t="s">
        <v>160</v>
      </c>
    </row>
    <row r="9783" spans="1:25" x14ac:dyDescent="0.45">
      <c r="A9783" t="s">
        <v>335</v>
      </c>
      <c r="B9783" t="s">
        <v>763</v>
      </c>
      <c r="C9783">
        <v>55243</v>
      </c>
      <c r="D9783" t="s">
        <v>774</v>
      </c>
      <c r="E9783" t="s">
        <v>767</v>
      </c>
      <c r="F9783">
        <v>2021</v>
      </c>
      <c r="G9783">
        <v>137</v>
      </c>
      <c r="H9783">
        <v>77.260000000000005</v>
      </c>
      <c r="I9783">
        <v>1411.89</v>
      </c>
      <c r="K9783">
        <v>0.20699999999999999</v>
      </c>
      <c r="L9783">
        <v>2.6100000000000002E-2</v>
      </c>
      <c r="M9783">
        <v>1259.9000000000001</v>
      </c>
      <c r="N9783">
        <v>5.8700000000000002E-2</v>
      </c>
      <c r="O9783">
        <v>4.9950000000000001</v>
      </c>
      <c r="P9783">
        <v>0.47849999999999998</v>
      </c>
      <c r="Q9783">
        <v>21062.3</v>
      </c>
      <c r="R9783" t="s">
        <v>34</v>
      </c>
      <c r="S9783" t="s">
        <v>38</v>
      </c>
      <c r="T9783" t="s">
        <v>28</v>
      </c>
      <c r="Y9783" t="s">
        <v>161</v>
      </c>
    </row>
    <row r="9784" spans="1:25" x14ac:dyDescent="0.45">
      <c r="A9784" t="s">
        <v>335</v>
      </c>
      <c r="B9784" t="s">
        <v>763</v>
      </c>
      <c r="C9784">
        <v>55243</v>
      </c>
      <c r="D9784" t="s">
        <v>774</v>
      </c>
      <c r="E9784" t="s">
        <v>767</v>
      </c>
      <c r="F9784">
        <v>2022</v>
      </c>
      <c r="G9784">
        <v>224</v>
      </c>
      <c r="H9784">
        <v>141.06</v>
      </c>
      <c r="I9784">
        <v>2766.09</v>
      </c>
      <c r="K9784">
        <v>1.4590000000000001</v>
      </c>
      <c r="L9784">
        <v>6.3600000000000004E-2</v>
      </c>
      <c r="M9784">
        <v>2362.8000000000002</v>
      </c>
      <c r="N9784">
        <v>6.0999999999999999E-2</v>
      </c>
      <c r="O9784">
        <v>9.1649999999999991</v>
      </c>
      <c r="P9784">
        <v>0.46610000000000001</v>
      </c>
      <c r="Q9784">
        <v>37884.5</v>
      </c>
      <c r="R9784" t="s">
        <v>34</v>
      </c>
      <c r="S9784" t="s">
        <v>38</v>
      </c>
      <c r="T9784" t="s">
        <v>28</v>
      </c>
      <c r="Y9784" t="s">
        <v>161</v>
      </c>
    </row>
    <row r="9785" spans="1:25" x14ac:dyDescent="0.45">
      <c r="A9785" t="s">
        <v>335</v>
      </c>
      <c r="B9785" t="s">
        <v>763</v>
      </c>
      <c r="C9785">
        <v>55243</v>
      </c>
      <c r="D9785" t="s">
        <v>774</v>
      </c>
      <c r="E9785" t="s">
        <v>767</v>
      </c>
      <c r="F9785">
        <v>2023</v>
      </c>
      <c r="G9785">
        <v>24</v>
      </c>
      <c r="H9785">
        <v>11.99</v>
      </c>
      <c r="I9785">
        <v>239</v>
      </c>
      <c r="K9785">
        <v>3.2000000000000001E-2</v>
      </c>
      <c r="L9785">
        <v>2.1299999999999999E-2</v>
      </c>
      <c r="M9785">
        <v>207</v>
      </c>
      <c r="N9785">
        <v>6.0100000000000001E-2</v>
      </c>
      <c r="O9785">
        <v>0.71699999999999997</v>
      </c>
      <c r="P9785">
        <v>0.41770000000000002</v>
      </c>
      <c r="Q9785">
        <v>3461.3</v>
      </c>
      <c r="R9785" t="s">
        <v>34</v>
      </c>
      <c r="S9785" t="s">
        <v>38</v>
      </c>
      <c r="T9785" t="s">
        <v>28</v>
      </c>
      <c r="Y9785" t="s">
        <v>499</v>
      </c>
    </row>
    <row r="9786" spans="1:25" x14ac:dyDescent="0.45">
      <c r="A9786" t="s">
        <v>335</v>
      </c>
      <c r="B9786" t="s">
        <v>763</v>
      </c>
      <c r="C9786">
        <v>55243</v>
      </c>
      <c r="D9786" t="s">
        <v>775</v>
      </c>
      <c r="F9786">
        <v>2009</v>
      </c>
      <c r="G9786">
        <v>60</v>
      </c>
      <c r="H9786">
        <v>60</v>
      </c>
      <c r="I9786">
        <v>1200</v>
      </c>
      <c r="K9786">
        <v>0.38800000000000001</v>
      </c>
      <c r="L9786">
        <v>5.0900000000000001E-2</v>
      </c>
      <c r="M9786">
        <v>934.2</v>
      </c>
      <c r="N9786">
        <v>6.1199999999999997E-2</v>
      </c>
      <c r="O9786">
        <v>4.32</v>
      </c>
      <c r="P9786">
        <v>0.56459999999999999</v>
      </c>
      <c r="Q9786">
        <v>15300</v>
      </c>
      <c r="R9786" t="s">
        <v>34</v>
      </c>
      <c r="S9786" t="s">
        <v>38</v>
      </c>
      <c r="T9786" t="s">
        <v>28</v>
      </c>
      <c r="Y9786" t="s">
        <v>103</v>
      </c>
    </row>
    <row r="9787" spans="1:25" x14ac:dyDescent="0.45">
      <c r="A9787" t="s">
        <v>335</v>
      </c>
      <c r="B9787" t="s">
        <v>763</v>
      </c>
      <c r="C9787">
        <v>55243</v>
      </c>
      <c r="D9787" t="s">
        <v>775</v>
      </c>
      <c r="F9787">
        <v>2010</v>
      </c>
      <c r="G9787">
        <v>61</v>
      </c>
      <c r="H9787">
        <v>54.5</v>
      </c>
      <c r="I9787">
        <v>1090</v>
      </c>
      <c r="K9787">
        <v>0.14899999999999999</v>
      </c>
      <c r="L9787">
        <v>2.5499999999999998E-2</v>
      </c>
      <c r="M9787">
        <v>830.4</v>
      </c>
      <c r="N9787">
        <v>6.0100000000000001E-2</v>
      </c>
      <c r="O9787">
        <v>3.6360000000000001</v>
      </c>
      <c r="P9787">
        <v>0.52869999999999995</v>
      </c>
      <c r="Q9787">
        <v>13897.6</v>
      </c>
      <c r="R9787" t="s">
        <v>34</v>
      </c>
      <c r="S9787" t="s">
        <v>38</v>
      </c>
      <c r="T9787" t="s">
        <v>28</v>
      </c>
      <c r="Y9787" t="s">
        <v>103</v>
      </c>
    </row>
    <row r="9788" spans="1:25" x14ac:dyDescent="0.45">
      <c r="A9788" t="s">
        <v>335</v>
      </c>
      <c r="B9788" t="s">
        <v>763</v>
      </c>
      <c r="C9788">
        <v>55243</v>
      </c>
      <c r="D9788" t="s">
        <v>775</v>
      </c>
      <c r="F9788">
        <v>2011</v>
      </c>
      <c r="G9788">
        <v>150</v>
      </c>
      <c r="H9788">
        <v>150</v>
      </c>
      <c r="I9788">
        <v>3000</v>
      </c>
      <c r="K9788">
        <v>0.77900000000000003</v>
      </c>
      <c r="L9788">
        <v>4.0899999999999999E-2</v>
      </c>
      <c r="M9788">
        <v>2318.4</v>
      </c>
      <c r="N9788">
        <v>6.08E-2</v>
      </c>
      <c r="O9788">
        <v>11.585000000000001</v>
      </c>
      <c r="P9788">
        <v>0.60580000000000001</v>
      </c>
      <c r="Q9788">
        <v>38250</v>
      </c>
      <c r="R9788" t="s">
        <v>34</v>
      </c>
      <c r="S9788" t="s">
        <v>38</v>
      </c>
      <c r="T9788" t="s">
        <v>28</v>
      </c>
      <c r="Y9788" t="s">
        <v>103</v>
      </c>
    </row>
    <row r="9789" spans="1:25" x14ac:dyDescent="0.45">
      <c r="A9789" t="s">
        <v>335</v>
      </c>
      <c r="B9789" t="s">
        <v>763</v>
      </c>
      <c r="C9789">
        <v>55243</v>
      </c>
      <c r="D9789" t="s">
        <v>775</v>
      </c>
      <c r="F9789">
        <v>2012</v>
      </c>
      <c r="G9789">
        <v>203</v>
      </c>
      <c r="H9789">
        <v>200.75</v>
      </c>
      <c r="I9789">
        <v>4015</v>
      </c>
      <c r="K9789">
        <v>0.02</v>
      </c>
      <c r="L9789">
        <v>1E-3</v>
      </c>
      <c r="M9789">
        <v>3011.4</v>
      </c>
      <c r="N9789">
        <v>5.8999999999999997E-2</v>
      </c>
      <c r="O9789">
        <v>11.925000000000001</v>
      </c>
      <c r="P9789">
        <v>0.46600000000000003</v>
      </c>
      <c r="Q9789">
        <v>51191.4</v>
      </c>
      <c r="R9789" t="s">
        <v>34</v>
      </c>
      <c r="S9789" t="s">
        <v>38</v>
      </c>
      <c r="T9789" t="s">
        <v>28</v>
      </c>
      <c r="Y9789" t="s">
        <v>103</v>
      </c>
    </row>
    <row r="9790" spans="1:25" x14ac:dyDescent="0.45">
      <c r="A9790" t="s">
        <v>335</v>
      </c>
      <c r="B9790" t="s">
        <v>763</v>
      </c>
      <c r="C9790">
        <v>55243</v>
      </c>
      <c r="D9790" t="s">
        <v>775</v>
      </c>
      <c r="F9790">
        <v>2013</v>
      </c>
      <c r="G9790">
        <v>163</v>
      </c>
      <c r="H9790">
        <v>135.25</v>
      </c>
      <c r="I9790">
        <v>2705</v>
      </c>
      <c r="K9790">
        <v>0.50600000000000001</v>
      </c>
      <c r="L9790">
        <v>3.15E-2</v>
      </c>
      <c r="M9790">
        <v>2074.5</v>
      </c>
      <c r="N9790">
        <v>6.0499999999999998E-2</v>
      </c>
      <c r="O9790">
        <v>8.4700000000000006</v>
      </c>
      <c r="P9790">
        <v>0.49309999999999998</v>
      </c>
      <c r="Q9790">
        <v>34490.5</v>
      </c>
      <c r="R9790" t="s">
        <v>34</v>
      </c>
      <c r="S9790" t="s">
        <v>38</v>
      </c>
      <c r="T9790" t="s">
        <v>28</v>
      </c>
      <c r="Y9790" t="s">
        <v>103</v>
      </c>
    </row>
    <row r="9791" spans="1:25" x14ac:dyDescent="0.45">
      <c r="A9791" t="s">
        <v>335</v>
      </c>
      <c r="B9791" t="s">
        <v>763</v>
      </c>
      <c r="C9791">
        <v>55243</v>
      </c>
      <c r="D9791" t="s">
        <v>775</v>
      </c>
      <c r="E9791" t="s">
        <v>776</v>
      </c>
      <c r="F9791">
        <v>2014</v>
      </c>
      <c r="G9791">
        <v>223</v>
      </c>
      <c r="H9791">
        <v>139.31</v>
      </c>
      <c r="I9791">
        <v>2659.28</v>
      </c>
      <c r="K9791">
        <v>1.7589999999999999</v>
      </c>
      <c r="L9791">
        <v>9.0200000000000002E-2</v>
      </c>
      <c r="M9791">
        <v>2233.6</v>
      </c>
      <c r="N9791">
        <v>6.2600000000000003E-2</v>
      </c>
      <c r="O9791">
        <v>9.7560000000000002</v>
      </c>
      <c r="P9791">
        <v>0.54449999999999998</v>
      </c>
      <c r="Q9791">
        <v>35249.5</v>
      </c>
      <c r="R9791" t="s">
        <v>34</v>
      </c>
      <c r="S9791" t="s">
        <v>38</v>
      </c>
      <c r="T9791" t="s">
        <v>28</v>
      </c>
      <c r="Y9791" t="s">
        <v>103</v>
      </c>
    </row>
    <row r="9792" spans="1:25" x14ac:dyDescent="0.45">
      <c r="A9792" t="s">
        <v>335</v>
      </c>
      <c r="B9792" t="s">
        <v>763</v>
      </c>
      <c r="C9792">
        <v>55243</v>
      </c>
      <c r="D9792" t="s">
        <v>775</v>
      </c>
      <c r="E9792" t="s">
        <v>776</v>
      </c>
      <c r="F9792">
        <v>2015</v>
      </c>
      <c r="G9792">
        <v>75</v>
      </c>
      <c r="H9792">
        <v>44.76</v>
      </c>
      <c r="I9792">
        <v>748.42</v>
      </c>
      <c r="K9792">
        <v>2.1000000000000001E-2</v>
      </c>
      <c r="L9792">
        <v>1.38E-2</v>
      </c>
      <c r="M9792">
        <v>639.5</v>
      </c>
      <c r="N9792">
        <v>5.79E-2</v>
      </c>
      <c r="O9792">
        <v>2.536</v>
      </c>
      <c r="P9792">
        <v>0.47570000000000001</v>
      </c>
      <c r="Q9792">
        <v>10815.8</v>
      </c>
      <c r="R9792" t="s">
        <v>34</v>
      </c>
      <c r="S9792" t="s">
        <v>38</v>
      </c>
      <c r="T9792" t="s">
        <v>28</v>
      </c>
      <c r="Y9792" t="s">
        <v>159</v>
      </c>
    </row>
    <row r="9793" spans="1:25" x14ac:dyDescent="0.45">
      <c r="A9793" t="s">
        <v>335</v>
      </c>
      <c r="B9793" t="s">
        <v>763</v>
      </c>
      <c r="C9793">
        <v>55243</v>
      </c>
      <c r="D9793" t="s">
        <v>775</v>
      </c>
      <c r="E9793" t="s">
        <v>776</v>
      </c>
      <c r="F9793">
        <v>2016</v>
      </c>
      <c r="G9793">
        <v>255</v>
      </c>
      <c r="H9793">
        <v>179.75</v>
      </c>
      <c r="I9793">
        <v>3595</v>
      </c>
      <c r="K9793">
        <v>0.42799999999999999</v>
      </c>
      <c r="L9793">
        <v>1.7999999999999999E-2</v>
      </c>
      <c r="M9793">
        <v>2506.1999999999998</v>
      </c>
      <c r="N9793">
        <v>5.9700000000000003E-2</v>
      </c>
      <c r="O9793">
        <v>10.484</v>
      </c>
      <c r="P9793">
        <v>0.49869999999999998</v>
      </c>
      <c r="Q9793">
        <v>41877.199999999997</v>
      </c>
      <c r="R9793" t="s">
        <v>34</v>
      </c>
      <c r="S9793" t="s">
        <v>38</v>
      </c>
      <c r="T9793" t="s">
        <v>28</v>
      </c>
      <c r="Y9793" t="s">
        <v>159</v>
      </c>
    </row>
    <row r="9794" spans="1:25" x14ac:dyDescent="0.45">
      <c r="A9794" t="s">
        <v>335</v>
      </c>
      <c r="B9794" t="s">
        <v>763</v>
      </c>
      <c r="C9794">
        <v>55243</v>
      </c>
      <c r="D9794" t="s">
        <v>775</v>
      </c>
      <c r="E9794" t="s">
        <v>776</v>
      </c>
      <c r="F9794">
        <v>2017</v>
      </c>
      <c r="G9794">
        <v>105</v>
      </c>
      <c r="H9794">
        <v>64.5</v>
      </c>
      <c r="I9794">
        <v>1290</v>
      </c>
      <c r="K9794">
        <v>4.7E-2</v>
      </c>
      <c r="L9794">
        <v>1.46E-2</v>
      </c>
      <c r="M9794">
        <v>884.7</v>
      </c>
      <c r="N9794">
        <v>5.9700000000000003E-2</v>
      </c>
      <c r="O9794">
        <v>3.653</v>
      </c>
      <c r="P9794">
        <v>0.49630000000000002</v>
      </c>
      <c r="Q9794">
        <v>14921.5</v>
      </c>
      <c r="R9794" t="s">
        <v>34</v>
      </c>
      <c r="S9794" t="s">
        <v>38</v>
      </c>
      <c r="T9794" t="s">
        <v>28</v>
      </c>
      <c r="Y9794" t="s">
        <v>160</v>
      </c>
    </row>
    <row r="9795" spans="1:25" x14ac:dyDescent="0.45">
      <c r="A9795" t="s">
        <v>335</v>
      </c>
      <c r="B9795" t="s">
        <v>763</v>
      </c>
      <c r="C9795">
        <v>55243</v>
      </c>
      <c r="D9795" t="s">
        <v>775</v>
      </c>
      <c r="E9795" t="s">
        <v>776</v>
      </c>
      <c r="F9795">
        <v>2018</v>
      </c>
      <c r="G9795">
        <v>128</v>
      </c>
      <c r="H9795">
        <v>79.69</v>
      </c>
      <c r="I9795">
        <v>1461.79</v>
      </c>
      <c r="K9795">
        <v>0.27800000000000002</v>
      </c>
      <c r="L9795">
        <v>2.3800000000000002E-2</v>
      </c>
      <c r="M9795">
        <v>1163.2</v>
      </c>
      <c r="N9795">
        <v>5.9499999999999997E-2</v>
      </c>
      <c r="O9795">
        <v>4.9009999999999998</v>
      </c>
      <c r="P9795">
        <v>0.50319999999999998</v>
      </c>
      <c r="Q9795">
        <v>19320.599999999999</v>
      </c>
      <c r="R9795" t="s">
        <v>34</v>
      </c>
      <c r="S9795" t="s">
        <v>38</v>
      </c>
      <c r="T9795" t="s">
        <v>28</v>
      </c>
      <c r="Y9795" t="s">
        <v>160</v>
      </c>
    </row>
    <row r="9796" spans="1:25" x14ac:dyDescent="0.45">
      <c r="A9796" t="s">
        <v>335</v>
      </c>
      <c r="B9796" t="s">
        <v>763</v>
      </c>
      <c r="C9796">
        <v>55243</v>
      </c>
      <c r="D9796" t="s">
        <v>775</v>
      </c>
      <c r="E9796" t="s">
        <v>776</v>
      </c>
      <c r="F9796">
        <v>2019</v>
      </c>
      <c r="G9796">
        <v>37</v>
      </c>
      <c r="H9796">
        <v>16.149999999999999</v>
      </c>
      <c r="I9796">
        <v>301.06</v>
      </c>
      <c r="K9796">
        <v>1.9E-2</v>
      </c>
      <c r="L9796">
        <v>4.36E-2</v>
      </c>
      <c r="M9796">
        <v>238.5</v>
      </c>
      <c r="N9796">
        <v>5.8799999999999998E-2</v>
      </c>
      <c r="O9796">
        <v>0.98799999999999999</v>
      </c>
      <c r="P9796">
        <v>0.5151</v>
      </c>
      <c r="Q9796">
        <v>4016.2</v>
      </c>
      <c r="R9796" t="s">
        <v>34</v>
      </c>
      <c r="S9796" t="s">
        <v>38</v>
      </c>
      <c r="T9796" t="s">
        <v>28</v>
      </c>
      <c r="Y9796" t="s">
        <v>160</v>
      </c>
    </row>
    <row r="9797" spans="1:25" x14ac:dyDescent="0.45">
      <c r="A9797" t="s">
        <v>335</v>
      </c>
      <c r="B9797" t="s">
        <v>763</v>
      </c>
      <c r="C9797">
        <v>55243</v>
      </c>
      <c r="D9797" t="s">
        <v>775</v>
      </c>
      <c r="E9797" t="s">
        <v>776</v>
      </c>
      <c r="F9797">
        <v>2020</v>
      </c>
      <c r="G9797">
        <v>46</v>
      </c>
      <c r="H9797">
        <v>18.829999999999998</v>
      </c>
      <c r="I9797">
        <v>324.82</v>
      </c>
      <c r="K9797">
        <v>0.20699999999999999</v>
      </c>
      <c r="L9797">
        <v>6.54E-2</v>
      </c>
      <c r="M9797">
        <v>289.60000000000002</v>
      </c>
      <c r="N9797">
        <v>6.2100000000000002E-2</v>
      </c>
      <c r="O9797">
        <v>1.278</v>
      </c>
      <c r="P9797">
        <v>0.53590000000000004</v>
      </c>
      <c r="Q9797">
        <v>4599.5</v>
      </c>
      <c r="R9797" t="s">
        <v>34</v>
      </c>
      <c r="S9797" t="s">
        <v>38</v>
      </c>
      <c r="T9797" t="s">
        <v>28</v>
      </c>
      <c r="Y9797" t="s">
        <v>160</v>
      </c>
    </row>
    <row r="9798" spans="1:25" x14ac:dyDescent="0.45">
      <c r="A9798" t="s">
        <v>335</v>
      </c>
      <c r="B9798" t="s">
        <v>763</v>
      </c>
      <c r="C9798">
        <v>55243</v>
      </c>
      <c r="D9798" t="s">
        <v>775</v>
      </c>
      <c r="E9798" t="s">
        <v>776</v>
      </c>
      <c r="F9798">
        <v>2021</v>
      </c>
      <c r="G9798">
        <v>110</v>
      </c>
      <c r="H9798">
        <v>59.13</v>
      </c>
      <c r="I9798">
        <v>1064.55</v>
      </c>
      <c r="K9798">
        <v>1.4999999999999999E-2</v>
      </c>
      <c r="L9798">
        <v>5.0000000000000001E-3</v>
      </c>
      <c r="M9798">
        <v>901.4</v>
      </c>
      <c r="N9798">
        <v>5.8200000000000002E-2</v>
      </c>
      <c r="O9798">
        <v>3.2389999999999999</v>
      </c>
      <c r="P9798">
        <v>0.42599999999999999</v>
      </c>
      <c r="Q9798">
        <v>15266.7</v>
      </c>
      <c r="R9798" t="s">
        <v>34</v>
      </c>
      <c r="S9798" t="s">
        <v>38</v>
      </c>
      <c r="T9798" t="s">
        <v>28</v>
      </c>
      <c r="Y9798" t="s">
        <v>161</v>
      </c>
    </row>
    <row r="9799" spans="1:25" x14ac:dyDescent="0.45">
      <c r="A9799" t="s">
        <v>335</v>
      </c>
      <c r="B9799" t="s">
        <v>763</v>
      </c>
      <c r="C9799">
        <v>55243</v>
      </c>
      <c r="D9799" t="s">
        <v>775</v>
      </c>
      <c r="E9799" t="s">
        <v>776</v>
      </c>
      <c r="F9799">
        <v>2022</v>
      </c>
      <c r="G9799">
        <v>212</v>
      </c>
      <c r="H9799">
        <v>132.22</v>
      </c>
      <c r="I9799">
        <v>2628.41</v>
      </c>
      <c r="K9799">
        <v>1.288</v>
      </c>
      <c r="L9799">
        <v>6.6500000000000004E-2</v>
      </c>
      <c r="M9799">
        <v>2195.4</v>
      </c>
      <c r="N9799">
        <v>6.3600000000000004E-2</v>
      </c>
      <c r="O9799">
        <v>8.4719999999999995</v>
      </c>
      <c r="P9799">
        <v>0.47299999999999998</v>
      </c>
      <c r="Q9799">
        <v>35316.199999999997</v>
      </c>
      <c r="R9799" t="s">
        <v>34</v>
      </c>
      <c r="S9799" t="s">
        <v>38</v>
      </c>
      <c r="T9799" t="s">
        <v>28</v>
      </c>
      <c r="Y9799" t="s">
        <v>161</v>
      </c>
    </row>
    <row r="9800" spans="1:25" x14ac:dyDescent="0.45">
      <c r="A9800" t="s">
        <v>335</v>
      </c>
      <c r="B9800" t="s">
        <v>763</v>
      </c>
      <c r="C9800">
        <v>55243</v>
      </c>
      <c r="D9800" t="s">
        <v>775</v>
      </c>
      <c r="E9800" t="s">
        <v>776</v>
      </c>
      <c r="F9800">
        <v>2023</v>
      </c>
      <c r="G9800">
        <v>8</v>
      </c>
      <c r="H9800">
        <v>2.96</v>
      </c>
      <c r="I9800">
        <v>58.5</v>
      </c>
      <c r="K9800">
        <v>1.7999999999999999E-2</v>
      </c>
      <c r="L9800">
        <v>6.3E-2</v>
      </c>
      <c r="M9800">
        <v>56</v>
      </c>
      <c r="N9800">
        <v>6.2100000000000002E-2</v>
      </c>
      <c r="O9800">
        <v>0.20599999999999999</v>
      </c>
      <c r="P9800">
        <v>0.47139999999999999</v>
      </c>
      <c r="Q9800">
        <v>923.8</v>
      </c>
      <c r="R9800" t="s">
        <v>34</v>
      </c>
      <c r="S9800" t="s">
        <v>38</v>
      </c>
      <c r="T9800" t="s">
        <v>28</v>
      </c>
      <c r="Y9800" t="s">
        <v>499</v>
      </c>
    </row>
    <row r="9801" spans="1:25" x14ac:dyDescent="0.45">
      <c r="A9801" t="s">
        <v>335</v>
      </c>
      <c r="B9801" t="s">
        <v>763</v>
      </c>
      <c r="C9801">
        <v>55243</v>
      </c>
      <c r="D9801" t="s">
        <v>777</v>
      </c>
      <c r="F9801">
        <v>2009</v>
      </c>
      <c r="G9801">
        <v>60</v>
      </c>
      <c r="H9801">
        <v>60</v>
      </c>
      <c r="I9801">
        <v>1200</v>
      </c>
      <c r="K9801">
        <v>0.38800000000000001</v>
      </c>
      <c r="L9801">
        <v>5.0900000000000001E-2</v>
      </c>
      <c r="M9801">
        <v>934.2</v>
      </c>
      <c r="N9801">
        <v>6.1199999999999997E-2</v>
      </c>
      <c r="O9801">
        <v>4.32</v>
      </c>
      <c r="P9801">
        <v>0.56459999999999999</v>
      </c>
      <c r="Q9801">
        <v>15300</v>
      </c>
      <c r="R9801" t="s">
        <v>34</v>
      </c>
      <c r="S9801" t="s">
        <v>38</v>
      </c>
      <c r="T9801" t="s">
        <v>28</v>
      </c>
      <c r="Y9801" t="s">
        <v>103</v>
      </c>
    </row>
    <row r="9802" spans="1:25" x14ac:dyDescent="0.45">
      <c r="A9802" t="s">
        <v>335</v>
      </c>
      <c r="B9802" t="s">
        <v>763</v>
      </c>
      <c r="C9802">
        <v>55243</v>
      </c>
      <c r="D9802" t="s">
        <v>777</v>
      </c>
      <c r="F9802">
        <v>2010</v>
      </c>
      <c r="G9802">
        <v>61</v>
      </c>
      <c r="H9802">
        <v>54.5</v>
      </c>
      <c r="I9802">
        <v>1090</v>
      </c>
      <c r="K9802">
        <v>0.14899999999999999</v>
      </c>
      <c r="L9802">
        <v>2.5499999999999998E-2</v>
      </c>
      <c r="M9802">
        <v>830.4</v>
      </c>
      <c r="N9802">
        <v>6.0100000000000001E-2</v>
      </c>
      <c r="O9802">
        <v>3.6360000000000001</v>
      </c>
      <c r="P9802">
        <v>0.52869999999999995</v>
      </c>
      <c r="Q9802">
        <v>13897.6</v>
      </c>
      <c r="R9802" t="s">
        <v>34</v>
      </c>
      <c r="S9802" t="s">
        <v>38</v>
      </c>
      <c r="T9802" t="s">
        <v>28</v>
      </c>
      <c r="Y9802" t="s">
        <v>103</v>
      </c>
    </row>
    <row r="9803" spans="1:25" x14ac:dyDescent="0.45">
      <c r="A9803" t="s">
        <v>335</v>
      </c>
      <c r="B9803" t="s">
        <v>763</v>
      </c>
      <c r="C9803">
        <v>55243</v>
      </c>
      <c r="D9803" t="s">
        <v>777</v>
      </c>
      <c r="F9803">
        <v>2011</v>
      </c>
      <c r="G9803">
        <v>150</v>
      </c>
      <c r="H9803">
        <v>150</v>
      </c>
      <c r="I9803">
        <v>3000</v>
      </c>
      <c r="K9803">
        <v>0.77900000000000003</v>
      </c>
      <c r="L9803">
        <v>4.0899999999999999E-2</v>
      </c>
      <c r="M9803">
        <v>2318.4</v>
      </c>
      <c r="N9803">
        <v>6.08E-2</v>
      </c>
      <c r="O9803">
        <v>12.037000000000001</v>
      </c>
      <c r="P9803">
        <v>0.62929999999999997</v>
      </c>
      <c r="Q9803">
        <v>38250</v>
      </c>
      <c r="R9803" t="s">
        <v>34</v>
      </c>
      <c r="S9803" t="s">
        <v>38</v>
      </c>
      <c r="T9803" t="s">
        <v>28</v>
      </c>
      <c r="Y9803" t="s">
        <v>103</v>
      </c>
    </row>
    <row r="9804" spans="1:25" x14ac:dyDescent="0.45">
      <c r="A9804" t="s">
        <v>335</v>
      </c>
      <c r="B9804" t="s">
        <v>763</v>
      </c>
      <c r="C9804">
        <v>55243</v>
      </c>
      <c r="D9804" t="s">
        <v>777</v>
      </c>
      <c r="F9804">
        <v>2012</v>
      </c>
      <c r="G9804">
        <v>203</v>
      </c>
      <c r="H9804">
        <v>200.75</v>
      </c>
      <c r="I9804">
        <v>4015</v>
      </c>
      <c r="K9804">
        <v>0.02</v>
      </c>
      <c r="L9804">
        <v>1E-3</v>
      </c>
      <c r="M9804">
        <v>3011.4</v>
      </c>
      <c r="N9804">
        <v>5.8999999999999997E-2</v>
      </c>
      <c r="O9804">
        <v>12.978</v>
      </c>
      <c r="P9804">
        <v>0.50700000000000001</v>
      </c>
      <c r="Q9804">
        <v>51191.4</v>
      </c>
      <c r="R9804" t="s">
        <v>34</v>
      </c>
      <c r="S9804" t="s">
        <v>38</v>
      </c>
      <c r="T9804" t="s">
        <v>28</v>
      </c>
      <c r="Y9804" t="s">
        <v>103</v>
      </c>
    </row>
    <row r="9805" spans="1:25" x14ac:dyDescent="0.45">
      <c r="A9805" t="s">
        <v>335</v>
      </c>
      <c r="B9805" t="s">
        <v>763</v>
      </c>
      <c r="C9805">
        <v>55243</v>
      </c>
      <c r="D9805" t="s">
        <v>777</v>
      </c>
      <c r="F9805">
        <v>2013</v>
      </c>
      <c r="G9805">
        <v>163</v>
      </c>
      <c r="H9805">
        <v>135.25</v>
      </c>
      <c r="I9805">
        <v>2705</v>
      </c>
      <c r="K9805">
        <v>0.50600000000000001</v>
      </c>
      <c r="L9805">
        <v>3.15E-2</v>
      </c>
      <c r="M9805">
        <v>2074.5</v>
      </c>
      <c r="N9805">
        <v>6.0499999999999998E-2</v>
      </c>
      <c r="O9805">
        <v>9.2759999999999998</v>
      </c>
      <c r="P9805">
        <v>0.53990000000000005</v>
      </c>
      <c r="Q9805">
        <v>34490.5</v>
      </c>
      <c r="R9805" t="s">
        <v>34</v>
      </c>
      <c r="S9805" t="s">
        <v>38</v>
      </c>
      <c r="T9805" t="s">
        <v>28</v>
      </c>
      <c r="Y9805" t="s">
        <v>103</v>
      </c>
    </row>
    <row r="9806" spans="1:25" x14ac:dyDescent="0.45">
      <c r="A9806" t="s">
        <v>335</v>
      </c>
      <c r="B9806" t="s">
        <v>763</v>
      </c>
      <c r="C9806">
        <v>55243</v>
      </c>
      <c r="D9806" t="s">
        <v>777</v>
      </c>
      <c r="E9806" t="s">
        <v>776</v>
      </c>
      <c r="F9806">
        <v>2014</v>
      </c>
      <c r="G9806">
        <v>223</v>
      </c>
      <c r="H9806">
        <v>139.54</v>
      </c>
      <c r="I9806">
        <v>2578.5300000000002</v>
      </c>
      <c r="K9806">
        <v>1.738</v>
      </c>
      <c r="L9806">
        <v>9.0300000000000005E-2</v>
      </c>
      <c r="M9806">
        <v>2167.1</v>
      </c>
      <c r="N9806">
        <v>6.3200000000000006E-2</v>
      </c>
      <c r="O9806">
        <v>10.52</v>
      </c>
      <c r="P9806">
        <v>0.60440000000000005</v>
      </c>
      <c r="Q9806">
        <v>34149.300000000003</v>
      </c>
      <c r="R9806" t="s">
        <v>34</v>
      </c>
      <c r="S9806" t="s">
        <v>38</v>
      </c>
      <c r="T9806" t="s">
        <v>28</v>
      </c>
      <c r="Y9806" t="s">
        <v>103</v>
      </c>
    </row>
    <row r="9807" spans="1:25" x14ac:dyDescent="0.45">
      <c r="A9807" t="s">
        <v>335</v>
      </c>
      <c r="B9807" t="s">
        <v>763</v>
      </c>
      <c r="C9807">
        <v>55243</v>
      </c>
      <c r="D9807" t="s">
        <v>777</v>
      </c>
      <c r="E9807" t="s">
        <v>776</v>
      </c>
      <c r="F9807">
        <v>2015</v>
      </c>
      <c r="G9807">
        <v>75</v>
      </c>
      <c r="H9807">
        <v>44.76</v>
      </c>
      <c r="I9807">
        <v>705.2</v>
      </c>
      <c r="K9807">
        <v>2.1000000000000001E-2</v>
      </c>
      <c r="L9807">
        <v>1.37E-2</v>
      </c>
      <c r="M9807">
        <v>601.9</v>
      </c>
      <c r="N9807">
        <v>5.7000000000000002E-2</v>
      </c>
      <c r="O9807">
        <v>2.5990000000000002</v>
      </c>
      <c r="P9807">
        <v>0.52629999999999999</v>
      </c>
      <c r="Q9807">
        <v>10176.799999999999</v>
      </c>
      <c r="R9807" t="s">
        <v>34</v>
      </c>
      <c r="S9807" t="s">
        <v>38</v>
      </c>
      <c r="T9807" t="s">
        <v>28</v>
      </c>
      <c r="Y9807" t="s">
        <v>159</v>
      </c>
    </row>
    <row r="9808" spans="1:25" x14ac:dyDescent="0.45">
      <c r="A9808" t="s">
        <v>335</v>
      </c>
      <c r="B9808" t="s">
        <v>763</v>
      </c>
      <c r="C9808">
        <v>55243</v>
      </c>
      <c r="D9808" t="s">
        <v>777</v>
      </c>
      <c r="E9808" t="s">
        <v>776</v>
      </c>
      <c r="F9808">
        <v>2016</v>
      </c>
      <c r="G9808">
        <v>255</v>
      </c>
      <c r="H9808">
        <v>179.75</v>
      </c>
      <c r="I9808">
        <v>3595</v>
      </c>
      <c r="K9808">
        <v>0.42799999999999999</v>
      </c>
      <c r="L9808">
        <v>1.7999999999999999E-2</v>
      </c>
      <c r="M9808">
        <v>2506.1999999999998</v>
      </c>
      <c r="N9808">
        <v>5.9700000000000003E-2</v>
      </c>
      <c r="O9808">
        <v>10.667999999999999</v>
      </c>
      <c r="P9808">
        <v>0.50680000000000003</v>
      </c>
      <c r="Q9808">
        <v>41877.199999999997</v>
      </c>
      <c r="R9808" t="s">
        <v>34</v>
      </c>
      <c r="S9808" t="s">
        <v>38</v>
      </c>
      <c r="T9808" t="s">
        <v>28</v>
      </c>
      <c r="Y9808" t="s">
        <v>159</v>
      </c>
    </row>
    <row r="9809" spans="1:25" x14ac:dyDescent="0.45">
      <c r="A9809" t="s">
        <v>335</v>
      </c>
      <c r="B9809" t="s">
        <v>763</v>
      </c>
      <c r="C9809">
        <v>55243</v>
      </c>
      <c r="D9809" t="s">
        <v>777</v>
      </c>
      <c r="E9809" t="s">
        <v>776</v>
      </c>
      <c r="F9809">
        <v>2017</v>
      </c>
      <c r="G9809">
        <v>105</v>
      </c>
      <c r="H9809">
        <v>64.5</v>
      </c>
      <c r="I9809">
        <v>1290</v>
      </c>
      <c r="K9809">
        <v>4.7E-2</v>
      </c>
      <c r="L9809">
        <v>1.46E-2</v>
      </c>
      <c r="M9809">
        <v>884.7</v>
      </c>
      <c r="N9809">
        <v>5.9700000000000003E-2</v>
      </c>
      <c r="O9809">
        <v>3.6819999999999999</v>
      </c>
      <c r="P9809">
        <v>0.5</v>
      </c>
      <c r="Q9809">
        <v>14921.5</v>
      </c>
      <c r="R9809" t="s">
        <v>34</v>
      </c>
      <c r="S9809" t="s">
        <v>38</v>
      </c>
      <c r="T9809" t="s">
        <v>28</v>
      </c>
      <c r="Y9809" t="s">
        <v>160</v>
      </c>
    </row>
    <row r="9810" spans="1:25" x14ac:dyDescent="0.45">
      <c r="A9810" t="s">
        <v>335</v>
      </c>
      <c r="B9810" t="s">
        <v>763</v>
      </c>
      <c r="C9810">
        <v>55243</v>
      </c>
      <c r="D9810" t="s">
        <v>777</v>
      </c>
      <c r="E9810" t="s">
        <v>776</v>
      </c>
      <c r="F9810">
        <v>2018</v>
      </c>
      <c r="G9810">
        <v>128</v>
      </c>
      <c r="H9810">
        <v>79.64</v>
      </c>
      <c r="I9810">
        <v>1414.04</v>
      </c>
      <c r="K9810">
        <v>0.27800000000000002</v>
      </c>
      <c r="L9810">
        <v>2.3800000000000002E-2</v>
      </c>
      <c r="M9810">
        <v>1124.2</v>
      </c>
      <c r="N9810">
        <v>5.9900000000000002E-2</v>
      </c>
      <c r="O9810">
        <v>4.7690000000000001</v>
      </c>
      <c r="P9810">
        <v>0.50570000000000004</v>
      </c>
      <c r="Q9810">
        <v>18655.099999999999</v>
      </c>
      <c r="R9810" t="s">
        <v>34</v>
      </c>
      <c r="S9810" t="s">
        <v>38</v>
      </c>
      <c r="T9810" t="s">
        <v>28</v>
      </c>
      <c r="Y9810" t="s">
        <v>160</v>
      </c>
    </row>
    <row r="9811" spans="1:25" x14ac:dyDescent="0.45">
      <c r="A9811" t="s">
        <v>335</v>
      </c>
      <c r="B9811" t="s">
        <v>763</v>
      </c>
      <c r="C9811">
        <v>55243</v>
      </c>
      <c r="D9811" t="s">
        <v>777</v>
      </c>
      <c r="E9811" t="s">
        <v>776</v>
      </c>
      <c r="F9811">
        <v>2019</v>
      </c>
      <c r="G9811">
        <v>37</v>
      </c>
      <c r="H9811">
        <v>16.149999999999999</v>
      </c>
      <c r="I9811">
        <v>301.06</v>
      </c>
      <c r="K9811">
        <v>1.9E-2</v>
      </c>
      <c r="L9811">
        <v>4.36E-2</v>
      </c>
      <c r="M9811">
        <v>238.5</v>
      </c>
      <c r="N9811">
        <v>5.8799999999999998E-2</v>
      </c>
      <c r="O9811">
        <v>0.996</v>
      </c>
      <c r="P9811">
        <v>0.51780000000000004</v>
      </c>
      <c r="Q9811">
        <v>4016.2</v>
      </c>
      <c r="R9811" t="s">
        <v>34</v>
      </c>
      <c r="S9811" t="s">
        <v>38</v>
      </c>
      <c r="T9811" t="s">
        <v>28</v>
      </c>
      <c r="Y9811" t="s">
        <v>160</v>
      </c>
    </row>
    <row r="9812" spans="1:25" x14ac:dyDescent="0.45">
      <c r="A9812" t="s">
        <v>335</v>
      </c>
      <c r="B9812" t="s">
        <v>763</v>
      </c>
      <c r="C9812">
        <v>55243</v>
      </c>
      <c r="D9812" t="s">
        <v>777</v>
      </c>
      <c r="E9812" t="s">
        <v>776</v>
      </c>
      <c r="F9812">
        <v>2020</v>
      </c>
      <c r="G9812">
        <v>46</v>
      </c>
      <c r="H9812">
        <v>18.829999999999998</v>
      </c>
      <c r="I9812">
        <v>322.82</v>
      </c>
      <c r="K9812">
        <v>0.20699999999999999</v>
      </c>
      <c r="L9812">
        <v>6.54E-2</v>
      </c>
      <c r="M9812">
        <v>287.8</v>
      </c>
      <c r="N9812">
        <v>6.2100000000000002E-2</v>
      </c>
      <c r="O9812">
        <v>1.274</v>
      </c>
      <c r="P9812">
        <v>0.53769999999999996</v>
      </c>
      <c r="Q9812">
        <v>4569</v>
      </c>
      <c r="R9812" t="s">
        <v>34</v>
      </c>
      <c r="S9812" t="s">
        <v>38</v>
      </c>
      <c r="T9812" t="s">
        <v>28</v>
      </c>
      <c r="Y9812" t="s">
        <v>160</v>
      </c>
    </row>
    <row r="9813" spans="1:25" x14ac:dyDescent="0.45">
      <c r="A9813" t="s">
        <v>335</v>
      </c>
      <c r="B9813" t="s">
        <v>763</v>
      </c>
      <c r="C9813">
        <v>55243</v>
      </c>
      <c r="D9813" t="s">
        <v>777</v>
      </c>
      <c r="E9813" t="s">
        <v>776</v>
      </c>
      <c r="F9813">
        <v>2021</v>
      </c>
      <c r="G9813">
        <v>110</v>
      </c>
      <c r="H9813">
        <v>59.13</v>
      </c>
      <c r="I9813">
        <v>1064.55</v>
      </c>
      <c r="K9813">
        <v>1.4999999999999999E-2</v>
      </c>
      <c r="L9813">
        <v>5.0000000000000001E-3</v>
      </c>
      <c r="M9813">
        <v>901.4</v>
      </c>
      <c r="N9813">
        <v>5.8200000000000002E-2</v>
      </c>
      <c r="O9813">
        <v>3.1619999999999999</v>
      </c>
      <c r="P9813">
        <v>0.41699999999999998</v>
      </c>
      <c r="Q9813">
        <v>15266.7</v>
      </c>
      <c r="R9813" t="s">
        <v>34</v>
      </c>
      <c r="S9813" t="s">
        <v>38</v>
      </c>
      <c r="T9813" t="s">
        <v>28</v>
      </c>
      <c r="Y9813" t="s">
        <v>161</v>
      </c>
    </row>
    <row r="9814" spans="1:25" x14ac:dyDescent="0.45">
      <c r="A9814" t="s">
        <v>335</v>
      </c>
      <c r="B9814" t="s">
        <v>763</v>
      </c>
      <c r="C9814">
        <v>55243</v>
      </c>
      <c r="D9814" t="s">
        <v>777</v>
      </c>
      <c r="E9814" t="s">
        <v>776</v>
      </c>
      <c r="F9814">
        <v>2022</v>
      </c>
      <c r="G9814">
        <v>212</v>
      </c>
      <c r="H9814">
        <v>132.22</v>
      </c>
      <c r="I9814">
        <v>2588.41</v>
      </c>
      <c r="K9814">
        <v>1.2130000000000001</v>
      </c>
      <c r="L9814">
        <v>6.4199999999999993E-2</v>
      </c>
      <c r="M9814">
        <v>2152.4</v>
      </c>
      <c r="N9814">
        <v>6.3500000000000001E-2</v>
      </c>
      <c r="O9814">
        <v>8.25</v>
      </c>
      <c r="P9814">
        <v>0.4698</v>
      </c>
      <c r="Q9814">
        <v>34705.1</v>
      </c>
      <c r="R9814" t="s">
        <v>34</v>
      </c>
      <c r="S9814" t="s">
        <v>38</v>
      </c>
      <c r="T9814" t="s">
        <v>28</v>
      </c>
      <c r="Y9814" t="s">
        <v>161</v>
      </c>
    </row>
    <row r="9815" spans="1:25" x14ac:dyDescent="0.45">
      <c r="A9815" t="s">
        <v>335</v>
      </c>
      <c r="B9815" t="s">
        <v>763</v>
      </c>
      <c r="C9815">
        <v>55243</v>
      </c>
      <c r="D9815" t="s">
        <v>777</v>
      </c>
      <c r="E9815" t="s">
        <v>776</v>
      </c>
      <c r="F9815">
        <v>2023</v>
      </c>
      <c r="G9815">
        <v>8</v>
      </c>
      <c r="H9815">
        <v>2.96</v>
      </c>
      <c r="I9815">
        <v>58.5</v>
      </c>
      <c r="K9815">
        <v>1.7999999999999999E-2</v>
      </c>
      <c r="L9815">
        <v>6.3E-2</v>
      </c>
      <c r="M9815">
        <v>56</v>
      </c>
      <c r="N9815">
        <v>6.2100000000000002E-2</v>
      </c>
      <c r="O9815">
        <v>0.20300000000000001</v>
      </c>
      <c r="P9815">
        <v>0.46800000000000003</v>
      </c>
      <c r="Q9815">
        <v>923.8</v>
      </c>
      <c r="R9815" t="s">
        <v>34</v>
      </c>
      <c r="S9815" t="s">
        <v>38</v>
      </c>
      <c r="T9815" t="s">
        <v>28</v>
      </c>
      <c r="Y9815" t="s">
        <v>499</v>
      </c>
    </row>
    <row r="9816" spans="1:25" x14ac:dyDescent="0.45">
      <c r="A9816" t="s">
        <v>335</v>
      </c>
      <c r="B9816" t="s">
        <v>763</v>
      </c>
      <c r="C9816">
        <v>55243</v>
      </c>
      <c r="D9816" t="s">
        <v>778</v>
      </c>
      <c r="F9816">
        <v>2009</v>
      </c>
      <c r="G9816">
        <v>125</v>
      </c>
      <c r="H9816">
        <v>125</v>
      </c>
      <c r="I9816">
        <v>2500</v>
      </c>
      <c r="K9816">
        <v>1.1579999999999999</v>
      </c>
      <c r="L9816">
        <v>7.2900000000000006E-2</v>
      </c>
      <c r="M9816">
        <v>1977.6</v>
      </c>
      <c r="N9816">
        <v>6.2199999999999998E-2</v>
      </c>
      <c r="O9816">
        <v>9.4949999999999992</v>
      </c>
      <c r="P9816">
        <v>0.59570000000000001</v>
      </c>
      <c r="Q9816">
        <v>31875</v>
      </c>
      <c r="R9816" t="s">
        <v>34</v>
      </c>
      <c r="S9816" t="s">
        <v>38</v>
      </c>
      <c r="T9816" t="s">
        <v>28</v>
      </c>
      <c r="Y9816" t="s">
        <v>103</v>
      </c>
    </row>
    <row r="9817" spans="1:25" x14ac:dyDescent="0.45">
      <c r="A9817" t="s">
        <v>335</v>
      </c>
      <c r="B9817" t="s">
        <v>763</v>
      </c>
      <c r="C9817">
        <v>55243</v>
      </c>
      <c r="D9817" t="s">
        <v>778</v>
      </c>
      <c r="F9817">
        <v>2010</v>
      </c>
      <c r="G9817">
        <v>159</v>
      </c>
      <c r="H9817">
        <v>155</v>
      </c>
      <c r="I9817">
        <v>3100</v>
      </c>
      <c r="K9817">
        <v>1.034</v>
      </c>
      <c r="L9817">
        <v>5.1200000000000002E-2</v>
      </c>
      <c r="M9817">
        <v>2416.3000000000002</v>
      </c>
      <c r="N9817">
        <v>6.1199999999999997E-2</v>
      </c>
      <c r="O9817">
        <v>11.205</v>
      </c>
      <c r="P9817">
        <v>0.56499999999999995</v>
      </c>
      <c r="Q9817">
        <v>39525.1</v>
      </c>
      <c r="R9817" t="s">
        <v>34</v>
      </c>
      <c r="S9817" t="s">
        <v>38</v>
      </c>
      <c r="T9817" t="s">
        <v>28</v>
      </c>
      <c r="Y9817" t="s">
        <v>103</v>
      </c>
    </row>
    <row r="9818" spans="1:25" x14ac:dyDescent="0.45">
      <c r="A9818" t="s">
        <v>335</v>
      </c>
      <c r="B9818" t="s">
        <v>763</v>
      </c>
      <c r="C9818">
        <v>55243</v>
      </c>
      <c r="D9818" t="s">
        <v>778</v>
      </c>
      <c r="F9818">
        <v>2011</v>
      </c>
      <c r="G9818">
        <v>238</v>
      </c>
      <c r="H9818">
        <v>236.5</v>
      </c>
      <c r="I9818">
        <v>4730</v>
      </c>
      <c r="K9818">
        <v>1.3919999999999999</v>
      </c>
      <c r="L9818">
        <v>4.9200000000000001E-2</v>
      </c>
      <c r="M9818">
        <v>3670.1</v>
      </c>
      <c r="N9818">
        <v>6.1100000000000002E-2</v>
      </c>
      <c r="O9818">
        <v>18.658000000000001</v>
      </c>
      <c r="P9818">
        <v>0.62250000000000005</v>
      </c>
      <c r="Q9818">
        <v>60307.6</v>
      </c>
      <c r="R9818" t="s">
        <v>34</v>
      </c>
      <c r="S9818" t="s">
        <v>38</v>
      </c>
      <c r="T9818" t="s">
        <v>28</v>
      </c>
      <c r="Y9818" t="s">
        <v>103</v>
      </c>
    </row>
    <row r="9819" spans="1:25" x14ac:dyDescent="0.45">
      <c r="A9819" t="s">
        <v>335</v>
      </c>
      <c r="B9819" t="s">
        <v>763</v>
      </c>
      <c r="C9819">
        <v>55243</v>
      </c>
      <c r="D9819" t="s">
        <v>778</v>
      </c>
      <c r="F9819">
        <v>2012</v>
      </c>
      <c r="G9819">
        <v>248</v>
      </c>
      <c r="H9819">
        <v>245.25</v>
      </c>
      <c r="I9819">
        <v>4905</v>
      </c>
      <c r="K9819">
        <v>2.4E-2</v>
      </c>
      <c r="L9819">
        <v>1E-3</v>
      </c>
      <c r="M9819">
        <v>3679</v>
      </c>
      <c r="N9819">
        <v>5.8999999999999997E-2</v>
      </c>
      <c r="O9819">
        <v>14.568</v>
      </c>
      <c r="P9819">
        <v>0.46600000000000003</v>
      </c>
      <c r="Q9819">
        <v>62539</v>
      </c>
      <c r="R9819" t="s">
        <v>34</v>
      </c>
      <c r="S9819" t="s">
        <v>38</v>
      </c>
      <c r="T9819" t="s">
        <v>28</v>
      </c>
      <c r="Y9819" t="s">
        <v>103</v>
      </c>
    </row>
    <row r="9820" spans="1:25" x14ac:dyDescent="0.45">
      <c r="A9820" t="s">
        <v>335</v>
      </c>
      <c r="B9820" t="s">
        <v>763</v>
      </c>
      <c r="C9820">
        <v>55243</v>
      </c>
      <c r="D9820" t="s">
        <v>778</v>
      </c>
      <c r="F9820">
        <v>2013</v>
      </c>
      <c r="G9820">
        <v>253</v>
      </c>
      <c r="H9820">
        <v>215.25</v>
      </c>
      <c r="I9820">
        <v>4305</v>
      </c>
      <c r="K9820">
        <v>1.0549999999999999</v>
      </c>
      <c r="L9820">
        <v>3.6400000000000002E-2</v>
      </c>
      <c r="M9820">
        <v>3323.4</v>
      </c>
      <c r="N9820">
        <v>6.0699999999999997E-2</v>
      </c>
      <c r="O9820">
        <v>13.7</v>
      </c>
      <c r="P9820">
        <v>0.49740000000000001</v>
      </c>
      <c r="Q9820">
        <v>54890.9</v>
      </c>
      <c r="R9820" t="s">
        <v>34</v>
      </c>
      <c r="S9820" t="s">
        <v>38</v>
      </c>
      <c r="T9820" t="s">
        <v>28</v>
      </c>
      <c r="Y9820" t="s">
        <v>103</v>
      </c>
    </row>
    <row r="9821" spans="1:25" x14ac:dyDescent="0.45">
      <c r="A9821" t="s">
        <v>335</v>
      </c>
      <c r="B9821" t="s">
        <v>763</v>
      </c>
      <c r="C9821">
        <v>55243</v>
      </c>
      <c r="D9821" t="s">
        <v>778</v>
      </c>
      <c r="E9821" t="s">
        <v>776</v>
      </c>
      <c r="F9821">
        <v>2014</v>
      </c>
      <c r="G9821">
        <v>167</v>
      </c>
      <c r="H9821">
        <v>106.59</v>
      </c>
      <c r="I9821">
        <v>1969.68</v>
      </c>
      <c r="K9821">
        <v>1.0229999999999999</v>
      </c>
      <c r="L9821">
        <v>7.5300000000000006E-2</v>
      </c>
      <c r="M9821">
        <v>1647.6</v>
      </c>
      <c r="N9821">
        <v>6.13E-2</v>
      </c>
      <c r="O9821">
        <v>7.0519999999999996</v>
      </c>
      <c r="P9821">
        <v>0.53180000000000005</v>
      </c>
      <c r="Q9821">
        <v>26422.3</v>
      </c>
      <c r="R9821" t="s">
        <v>34</v>
      </c>
      <c r="S9821" t="s">
        <v>38</v>
      </c>
      <c r="T9821" t="s">
        <v>28</v>
      </c>
      <c r="Y9821" t="s">
        <v>103</v>
      </c>
    </row>
    <row r="9822" spans="1:25" x14ac:dyDescent="0.45">
      <c r="A9822" t="s">
        <v>335</v>
      </c>
      <c r="B9822" t="s">
        <v>763</v>
      </c>
      <c r="C9822">
        <v>55243</v>
      </c>
      <c r="D9822" t="s">
        <v>778</v>
      </c>
      <c r="E9822" t="s">
        <v>776</v>
      </c>
      <c r="F9822">
        <v>2015</v>
      </c>
      <c r="G9822">
        <v>127</v>
      </c>
      <c r="H9822">
        <v>78.319999999999993</v>
      </c>
      <c r="I9822">
        <v>1453.76</v>
      </c>
      <c r="K9822">
        <v>0.11899999999999999</v>
      </c>
      <c r="L9822">
        <v>2.1499999999999998E-2</v>
      </c>
      <c r="M9822">
        <v>1234.8</v>
      </c>
      <c r="N9822">
        <v>5.7000000000000002E-2</v>
      </c>
      <c r="O9822">
        <v>4.9320000000000004</v>
      </c>
      <c r="P9822">
        <v>0.48299999999999998</v>
      </c>
      <c r="Q9822">
        <v>20740.099999999999</v>
      </c>
      <c r="R9822" t="s">
        <v>34</v>
      </c>
      <c r="S9822" t="s">
        <v>38</v>
      </c>
      <c r="T9822" t="s">
        <v>28</v>
      </c>
      <c r="Y9822" t="s">
        <v>159</v>
      </c>
    </row>
    <row r="9823" spans="1:25" x14ac:dyDescent="0.45">
      <c r="A9823" t="s">
        <v>335</v>
      </c>
      <c r="B9823" t="s">
        <v>763</v>
      </c>
      <c r="C9823">
        <v>55243</v>
      </c>
      <c r="D9823" t="s">
        <v>778</v>
      </c>
      <c r="E9823" t="s">
        <v>776</v>
      </c>
      <c r="F9823">
        <v>2016</v>
      </c>
      <c r="G9823">
        <v>195</v>
      </c>
      <c r="H9823">
        <v>137.5</v>
      </c>
      <c r="I9823">
        <v>2750</v>
      </c>
      <c r="K9823">
        <v>3.5999999999999997E-2</v>
      </c>
      <c r="L9823">
        <v>2.8999999999999998E-3</v>
      </c>
      <c r="M9823">
        <v>1897</v>
      </c>
      <c r="N9823">
        <v>5.91E-2</v>
      </c>
      <c r="O9823">
        <v>7.9</v>
      </c>
      <c r="P9823">
        <v>0.49230000000000002</v>
      </c>
      <c r="Q9823">
        <v>32127.4</v>
      </c>
      <c r="R9823" t="s">
        <v>34</v>
      </c>
      <c r="S9823" t="s">
        <v>38</v>
      </c>
      <c r="T9823" t="s">
        <v>28</v>
      </c>
      <c r="Y9823" t="s">
        <v>159</v>
      </c>
    </row>
    <row r="9824" spans="1:25" x14ac:dyDescent="0.45">
      <c r="A9824" t="s">
        <v>335</v>
      </c>
      <c r="B9824" t="s">
        <v>763</v>
      </c>
      <c r="C9824">
        <v>55243</v>
      </c>
      <c r="D9824" t="s">
        <v>778</v>
      </c>
      <c r="E9824" t="s">
        <v>776</v>
      </c>
      <c r="F9824">
        <v>2017</v>
      </c>
      <c r="G9824">
        <v>144</v>
      </c>
      <c r="H9824">
        <v>90</v>
      </c>
      <c r="I9824">
        <v>1800</v>
      </c>
      <c r="K9824">
        <v>7.5999999999999998E-2</v>
      </c>
      <c r="L9824">
        <v>1.4200000000000001E-2</v>
      </c>
      <c r="M9824">
        <v>1225.5999999999999</v>
      </c>
      <c r="N9824">
        <v>5.96E-2</v>
      </c>
      <c r="O9824">
        <v>5.1379999999999999</v>
      </c>
      <c r="P9824">
        <v>0.50290000000000001</v>
      </c>
      <c r="Q9824">
        <v>20660.5</v>
      </c>
      <c r="R9824" t="s">
        <v>34</v>
      </c>
      <c r="S9824" t="s">
        <v>38</v>
      </c>
      <c r="T9824" t="s">
        <v>28</v>
      </c>
      <c r="Y9824" t="s">
        <v>160</v>
      </c>
    </row>
    <row r="9825" spans="1:25" x14ac:dyDescent="0.45">
      <c r="A9825" t="s">
        <v>335</v>
      </c>
      <c r="B9825" t="s">
        <v>763</v>
      </c>
      <c r="C9825">
        <v>55243</v>
      </c>
      <c r="D9825" t="s">
        <v>778</v>
      </c>
      <c r="E9825" t="s">
        <v>776</v>
      </c>
      <c r="F9825">
        <v>2018</v>
      </c>
      <c r="G9825">
        <v>102</v>
      </c>
      <c r="H9825">
        <v>62.43</v>
      </c>
      <c r="I9825">
        <v>1154.78</v>
      </c>
      <c r="K9825">
        <v>0.14299999999999999</v>
      </c>
      <c r="L9825">
        <v>0.02</v>
      </c>
      <c r="M9825">
        <v>910.9</v>
      </c>
      <c r="N9825">
        <v>6.0100000000000001E-2</v>
      </c>
      <c r="O9825">
        <v>3.8570000000000002</v>
      </c>
      <c r="P9825">
        <v>0.50729999999999997</v>
      </c>
      <c r="Q9825">
        <v>15240</v>
      </c>
      <c r="R9825" t="s">
        <v>34</v>
      </c>
      <c r="S9825" t="s">
        <v>38</v>
      </c>
      <c r="T9825" t="s">
        <v>28</v>
      </c>
      <c r="Y9825" t="s">
        <v>160</v>
      </c>
    </row>
    <row r="9826" spans="1:25" x14ac:dyDescent="0.45">
      <c r="A9826" t="s">
        <v>335</v>
      </c>
      <c r="B9826" t="s">
        <v>763</v>
      </c>
      <c r="C9826">
        <v>55243</v>
      </c>
      <c r="D9826" t="s">
        <v>778</v>
      </c>
      <c r="E9826" t="s">
        <v>776</v>
      </c>
      <c r="F9826">
        <v>2019</v>
      </c>
      <c r="G9826">
        <v>80</v>
      </c>
      <c r="H9826">
        <v>36.24</v>
      </c>
      <c r="I9826">
        <v>685.55</v>
      </c>
      <c r="K9826">
        <v>3.3000000000000002E-2</v>
      </c>
      <c r="L9826">
        <v>4.5699999999999998E-2</v>
      </c>
      <c r="M9826">
        <v>558.1</v>
      </c>
      <c r="N9826">
        <v>5.7500000000000002E-2</v>
      </c>
      <c r="O9826">
        <v>2.3420000000000001</v>
      </c>
      <c r="P9826">
        <v>0.52449999999999997</v>
      </c>
      <c r="Q9826">
        <v>9425.9</v>
      </c>
      <c r="R9826" t="s">
        <v>34</v>
      </c>
      <c r="S9826" t="s">
        <v>38</v>
      </c>
      <c r="T9826" t="s">
        <v>28</v>
      </c>
      <c r="Y9826" t="s">
        <v>160</v>
      </c>
    </row>
    <row r="9827" spans="1:25" x14ac:dyDescent="0.45">
      <c r="A9827" t="s">
        <v>335</v>
      </c>
      <c r="B9827" t="s">
        <v>763</v>
      </c>
      <c r="C9827">
        <v>55243</v>
      </c>
      <c r="D9827" t="s">
        <v>778</v>
      </c>
      <c r="E9827" t="s">
        <v>776</v>
      </c>
      <c r="F9827">
        <v>2020</v>
      </c>
      <c r="G9827">
        <v>103</v>
      </c>
      <c r="H9827">
        <v>46.2</v>
      </c>
      <c r="I9827">
        <v>855.65</v>
      </c>
      <c r="K9827">
        <v>1.7000000000000001E-2</v>
      </c>
      <c r="L9827">
        <v>2.7300000000000001E-2</v>
      </c>
      <c r="M9827">
        <v>719.7</v>
      </c>
      <c r="N9827">
        <v>0.06</v>
      </c>
      <c r="O9827">
        <v>3.0059999999999998</v>
      </c>
      <c r="P9827">
        <v>0.50990000000000002</v>
      </c>
      <c r="Q9827">
        <v>12178.4</v>
      </c>
      <c r="R9827" t="s">
        <v>34</v>
      </c>
      <c r="S9827" t="s">
        <v>38</v>
      </c>
      <c r="T9827" t="s">
        <v>28</v>
      </c>
      <c r="Y9827" t="s">
        <v>160</v>
      </c>
    </row>
    <row r="9828" spans="1:25" x14ac:dyDescent="0.45">
      <c r="A9828" t="s">
        <v>335</v>
      </c>
      <c r="B9828" t="s">
        <v>763</v>
      </c>
      <c r="C9828">
        <v>55243</v>
      </c>
      <c r="D9828" t="s">
        <v>778</v>
      </c>
      <c r="E9828" t="s">
        <v>776</v>
      </c>
      <c r="F9828">
        <v>2021</v>
      </c>
      <c r="G9828">
        <v>112</v>
      </c>
      <c r="H9828">
        <v>71.48</v>
      </c>
      <c r="I9828">
        <v>1254.71</v>
      </c>
      <c r="K9828">
        <v>1.0999999999999999E-2</v>
      </c>
      <c r="L9828">
        <v>5.0000000000000001E-3</v>
      </c>
      <c r="M9828">
        <v>1075.5</v>
      </c>
      <c r="N9828">
        <v>5.8799999999999998E-2</v>
      </c>
      <c r="O9828">
        <v>3.927</v>
      </c>
      <c r="P9828">
        <v>0.43640000000000001</v>
      </c>
      <c r="Q9828">
        <v>18218.3</v>
      </c>
      <c r="R9828" t="s">
        <v>34</v>
      </c>
      <c r="S9828" t="s">
        <v>38</v>
      </c>
      <c r="T9828" t="s">
        <v>28</v>
      </c>
      <c r="Y9828" t="s">
        <v>161</v>
      </c>
    </row>
    <row r="9829" spans="1:25" x14ac:dyDescent="0.45">
      <c r="A9829" t="s">
        <v>335</v>
      </c>
      <c r="B9829" t="s">
        <v>763</v>
      </c>
      <c r="C9829">
        <v>55243</v>
      </c>
      <c r="D9829" t="s">
        <v>778</v>
      </c>
      <c r="E9829" t="s">
        <v>776</v>
      </c>
      <c r="F9829">
        <v>2022</v>
      </c>
      <c r="G9829">
        <v>148</v>
      </c>
      <c r="H9829">
        <v>95.03</v>
      </c>
      <c r="I9829">
        <v>1899.42</v>
      </c>
      <c r="K9829">
        <v>1.0249999999999999</v>
      </c>
      <c r="L9829">
        <v>9.3399999999999997E-2</v>
      </c>
      <c r="M9829">
        <v>1582.3</v>
      </c>
      <c r="N9829">
        <v>6.3600000000000004E-2</v>
      </c>
      <c r="O9829">
        <v>6.173</v>
      </c>
      <c r="P9829">
        <v>0.49919999999999998</v>
      </c>
      <c r="Q9829">
        <v>25303.1</v>
      </c>
      <c r="R9829" t="s">
        <v>34</v>
      </c>
      <c r="S9829" t="s">
        <v>38</v>
      </c>
      <c r="T9829" t="s">
        <v>28</v>
      </c>
      <c r="Y9829" t="s">
        <v>161</v>
      </c>
    </row>
    <row r="9830" spans="1:25" x14ac:dyDescent="0.45">
      <c r="A9830" t="s">
        <v>335</v>
      </c>
      <c r="B9830" t="s">
        <v>763</v>
      </c>
      <c r="C9830">
        <v>55243</v>
      </c>
      <c r="D9830" t="s">
        <v>778</v>
      </c>
      <c r="E9830" t="s">
        <v>776</v>
      </c>
      <c r="F9830">
        <v>2023</v>
      </c>
      <c r="G9830">
        <v>17</v>
      </c>
      <c r="H9830">
        <v>6.86</v>
      </c>
      <c r="I9830">
        <v>136.5</v>
      </c>
      <c r="K9830">
        <v>0.14899999999999999</v>
      </c>
      <c r="L9830">
        <v>8.8499999999999995E-2</v>
      </c>
      <c r="M9830">
        <v>137.6</v>
      </c>
      <c r="N9830">
        <v>6.3100000000000003E-2</v>
      </c>
      <c r="O9830">
        <v>0.57899999999999996</v>
      </c>
      <c r="P9830">
        <v>0.49630000000000002</v>
      </c>
      <c r="Q9830">
        <v>2109.4</v>
      </c>
      <c r="R9830" t="s">
        <v>34</v>
      </c>
      <c r="S9830" t="s">
        <v>38</v>
      </c>
      <c r="T9830" t="s">
        <v>28</v>
      </c>
      <c r="Y9830" t="s">
        <v>499</v>
      </c>
    </row>
    <row r="9831" spans="1:25" x14ac:dyDescent="0.45">
      <c r="A9831" t="s">
        <v>335</v>
      </c>
      <c r="B9831" t="s">
        <v>763</v>
      </c>
      <c r="C9831">
        <v>55243</v>
      </c>
      <c r="D9831" t="s">
        <v>779</v>
      </c>
      <c r="F9831">
        <v>2009</v>
      </c>
      <c r="G9831">
        <v>125</v>
      </c>
      <c r="H9831">
        <v>125</v>
      </c>
      <c r="I9831">
        <v>2500</v>
      </c>
      <c r="K9831">
        <v>1.1579999999999999</v>
      </c>
      <c r="L9831">
        <v>7.2900000000000006E-2</v>
      </c>
      <c r="M9831">
        <v>1977.6</v>
      </c>
      <c r="N9831">
        <v>6.2199999999999998E-2</v>
      </c>
      <c r="O9831">
        <v>9.4949999999999992</v>
      </c>
      <c r="P9831">
        <v>0.59570000000000001</v>
      </c>
      <c r="Q9831">
        <v>31875</v>
      </c>
      <c r="R9831" t="s">
        <v>34</v>
      </c>
      <c r="S9831" t="s">
        <v>38</v>
      </c>
      <c r="T9831" t="s">
        <v>28</v>
      </c>
      <c r="Y9831" t="s">
        <v>103</v>
      </c>
    </row>
    <row r="9832" spans="1:25" x14ac:dyDescent="0.45">
      <c r="A9832" t="s">
        <v>335</v>
      </c>
      <c r="B9832" t="s">
        <v>763</v>
      </c>
      <c r="C9832">
        <v>55243</v>
      </c>
      <c r="D9832" t="s">
        <v>779</v>
      </c>
      <c r="F9832">
        <v>2010</v>
      </c>
      <c r="G9832">
        <v>159</v>
      </c>
      <c r="H9832">
        <v>155</v>
      </c>
      <c r="I9832">
        <v>3100</v>
      </c>
      <c r="K9832">
        <v>1.034</v>
      </c>
      <c r="L9832">
        <v>5.1200000000000002E-2</v>
      </c>
      <c r="M9832">
        <v>2416.3000000000002</v>
      </c>
      <c r="N9832">
        <v>6.1199999999999997E-2</v>
      </c>
      <c r="O9832">
        <v>11.205</v>
      </c>
      <c r="P9832">
        <v>0.56499999999999995</v>
      </c>
      <c r="Q9832">
        <v>39525.1</v>
      </c>
      <c r="R9832" t="s">
        <v>34</v>
      </c>
      <c r="S9832" t="s">
        <v>38</v>
      </c>
      <c r="T9832" t="s">
        <v>28</v>
      </c>
      <c r="Y9832" t="s">
        <v>103</v>
      </c>
    </row>
    <row r="9833" spans="1:25" x14ac:dyDescent="0.45">
      <c r="A9833" t="s">
        <v>335</v>
      </c>
      <c r="B9833" t="s">
        <v>763</v>
      </c>
      <c r="C9833">
        <v>55243</v>
      </c>
      <c r="D9833" t="s">
        <v>779</v>
      </c>
      <c r="F9833">
        <v>2011</v>
      </c>
      <c r="G9833">
        <v>238</v>
      </c>
      <c r="H9833">
        <v>236.5</v>
      </c>
      <c r="I9833">
        <v>4730</v>
      </c>
      <c r="K9833">
        <v>1.3919999999999999</v>
      </c>
      <c r="L9833">
        <v>4.9200000000000001E-2</v>
      </c>
      <c r="M9833">
        <v>3670.1</v>
      </c>
      <c r="N9833">
        <v>6.1100000000000002E-2</v>
      </c>
      <c r="O9833">
        <v>19.329999999999998</v>
      </c>
      <c r="P9833">
        <v>0.64449999999999996</v>
      </c>
      <c r="Q9833">
        <v>60307.6</v>
      </c>
      <c r="R9833" t="s">
        <v>34</v>
      </c>
      <c r="S9833" t="s">
        <v>38</v>
      </c>
      <c r="T9833" t="s">
        <v>28</v>
      </c>
      <c r="Y9833" t="s">
        <v>103</v>
      </c>
    </row>
    <row r="9834" spans="1:25" x14ac:dyDescent="0.45">
      <c r="A9834" t="s">
        <v>335</v>
      </c>
      <c r="B9834" t="s">
        <v>763</v>
      </c>
      <c r="C9834">
        <v>55243</v>
      </c>
      <c r="D9834" t="s">
        <v>779</v>
      </c>
      <c r="F9834">
        <v>2012</v>
      </c>
      <c r="G9834">
        <v>248</v>
      </c>
      <c r="H9834">
        <v>245.25</v>
      </c>
      <c r="I9834">
        <v>4905</v>
      </c>
      <c r="K9834">
        <v>2.4E-2</v>
      </c>
      <c r="L9834">
        <v>1E-3</v>
      </c>
      <c r="M9834">
        <v>3679</v>
      </c>
      <c r="N9834">
        <v>5.8999999999999997E-2</v>
      </c>
      <c r="O9834">
        <v>15.855</v>
      </c>
      <c r="P9834">
        <v>0.50700000000000001</v>
      </c>
      <c r="Q9834">
        <v>62539</v>
      </c>
      <c r="R9834" t="s">
        <v>34</v>
      </c>
      <c r="S9834" t="s">
        <v>38</v>
      </c>
      <c r="T9834" t="s">
        <v>28</v>
      </c>
      <c r="Y9834" t="s">
        <v>103</v>
      </c>
    </row>
    <row r="9835" spans="1:25" x14ac:dyDescent="0.45">
      <c r="A9835" t="s">
        <v>335</v>
      </c>
      <c r="B9835" t="s">
        <v>763</v>
      </c>
      <c r="C9835">
        <v>55243</v>
      </c>
      <c r="D9835" t="s">
        <v>779</v>
      </c>
      <c r="F9835">
        <v>2013</v>
      </c>
      <c r="G9835">
        <v>253</v>
      </c>
      <c r="H9835">
        <v>215.25</v>
      </c>
      <c r="I9835">
        <v>4305</v>
      </c>
      <c r="K9835">
        <v>1.0549999999999999</v>
      </c>
      <c r="L9835">
        <v>3.6400000000000002E-2</v>
      </c>
      <c r="M9835">
        <v>3323.4</v>
      </c>
      <c r="N9835">
        <v>6.0699999999999997E-2</v>
      </c>
      <c r="O9835">
        <v>15.032</v>
      </c>
      <c r="P9835">
        <v>0.54530000000000001</v>
      </c>
      <c r="Q9835">
        <v>54890.9</v>
      </c>
      <c r="R9835" t="s">
        <v>34</v>
      </c>
      <c r="S9835" t="s">
        <v>38</v>
      </c>
      <c r="T9835" t="s">
        <v>28</v>
      </c>
      <c r="Y9835" t="s">
        <v>103</v>
      </c>
    </row>
    <row r="9836" spans="1:25" x14ac:dyDescent="0.45">
      <c r="A9836" t="s">
        <v>335</v>
      </c>
      <c r="B9836" t="s">
        <v>763</v>
      </c>
      <c r="C9836">
        <v>55243</v>
      </c>
      <c r="D9836" t="s">
        <v>779</v>
      </c>
      <c r="E9836" t="s">
        <v>776</v>
      </c>
      <c r="F9836">
        <v>2014</v>
      </c>
      <c r="G9836">
        <v>167</v>
      </c>
      <c r="H9836">
        <v>106.59</v>
      </c>
      <c r="I9836">
        <v>1968.32</v>
      </c>
      <c r="K9836">
        <v>1.0229999999999999</v>
      </c>
      <c r="L9836">
        <v>7.5300000000000006E-2</v>
      </c>
      <c r="M9836">
        <v>1646.4</v>
      </c>
      <c r="N9836">
        <v>6.13E-2</v>
      </c>
      <c r="O9836">
        <v>7.7889999999999997</v>
      </c>
      <c r="P9836">
        <v>0.58830000000000005</v>
      </c>
      <c r="Q9836">
        <v>26402.799999999999</v>
      </c>
      <c r="R9836" t="s">
        <v>34</v>
      </c>
      <c r="S9836" t="s">
        <v>38</v>
      </c>
      <c r="T9836" t="s">
        <v>28</v>
      </c>
      <c r="Y9836" t="s">
        <v>103</v>
      </c>
    </row>
    <row r="9837" spans="1:25" x14ac:dyDescent="0.45">
      <c r="A9837" t="s">
        <v>335</v>
      </c>
      <c r="B9837" t="s">
        <v>763</v>
      </c>
      <c r="C9837">
        <v>55243</v>
      </c>
      <c r="D9837" t="s">
        <v>779</v>
      </c>
      <c r="E9837" t="s">
        <v>776</v>
      </c>
      <c r="F9837">
        <v>2015</v>
      </c>
      <c r="G9837">
        <v>127</v>
      </c>
      <c r="H9837">
        <v>78.319999999999993</v>
      </c>
      <c r="I9837">
        <v>1453.76</v>
      </c>
      <c r="K9837">
        <v>0.11899999999999999</v>
      </c>
      <c r="L9837">
        <v>2.1499999999999998E-2</v>
      </c>
      <c r="M9837">
        <v>1234.8</v>
      </c>
      <c r="N9837">
        <v>5.7000000000000002E-2</v>
      </c>
      <c r="O9837">
        <v>5.3789999999999996</v>
      </c>
      <c r="P9837">
        <v>0.53</v>
      </c>
      <c r="Q9837">
        <v>20740.099999999999</v>
      </c>
      <c r="R9837" t="s">
        <v>34</v>
      </c>
      <c r="S9837" t="s">
        <v>38</v>
      </c>
      <c r="T9837" t="s">
        <v>28</v>
      </c>
      <c r="Y9837" t="s">
        <v>159</v>
      </c>
    </row>
    <row r="9838" spans="1:25" x14ac:dyDescent="0.45">
      <c r="A9838" t="s">
        <v>335</v>
      </c>
      <c r="B9838" t="s">
        <v>763</v>
      </c>
      <c r="C9838">
        <v>55243</v>
      </c>
      <c r="D9838" t="s">
        <v>779</v>
      </c>
      <c r="E9838" t="s">
        <v>776</v>
      </c>
      <c r="F9838">
        <v>2016</v>
      </c>
      <c r="G9838">
        <v>195</v>
      </c>
      <c r="H9838">
        <v>137.5</v>
      </c>
      <c r="I9838">
        <v>2750</v>
      </c>
      <c r="K9838">
        <v>3.5999999999999997E-2</v>
      </c>
      <c r="L9838">
        <v>2.8999999999999998E-3</v>
      </c>
      <c r="M9838">
        <v>1897</v>
      </c>
      <c r="N9838">
        <v>5.91E-2</v>
      </c>
      <c r="O9838">
        <v>7.8019999999999996</v>
      </c>
      <c r="P9838">
        <v>0.48659999999999998</v>
      </c>
      <c r="Q9838">
        <v>32127.4</v>
      </c>
      <c r="R9838" t="s">
        <v>34</v>
      </c>
      <c r="S9838" t="s">
        <v>38</v>
      </c>
      <c r="T9838" t="s">
        <v>28</v>
      </c>
      <c r="Y9838" t="s">
        <v>159</v>
      </c>
    </row>
    <row r="9839" spans="1:25" x14ac:dyDescent="0.45">
      <c r="A9839" t="s">
        <v>335</v>
      </c>
      <c r="B9839" t="s">
        <v>763</v>
      </c>
      <c r="C9839">
        <v>55243</v>
      </c>
      <c r="D9839" t="s">
        <v>779</v>
      </c>
      <c r="E9839" t="s">
        <v>776</v>
      </c>
      <c r="F9839">
        <v>2017</v>
      </c>
      <c r="G9839">
        <v>144</v>
      </c>
      <c r="H9839">
        <v>90</v>
      </c>
      <c r="I9839">
        <v>1800</v>
      </c>
      <c r="K9839">
        <v>7.5999999999999998E-2</v>
      </c>
      <c r="L9839">
        <v>1.4200000000000001E-2</v>
      </c>
      <c r="M9839">
        <v>1225.5999999999999</v>
      </c>
      <c r="N9839">
        <v>5.96E-2</v>
      </c>
      <c r="O9839">
        <v>5.048</v>
      </c>
      <c r="P9839">
        <v>0.4955</v>
      </c>
      <c r="Q9839">
        <v>20660.5</v>
      </c>
      <c r="R9839" t="s">
        <v>34</v>
      </c>
      <c r="S9839" t="s">
        <v>38</v>
      </c>
      <c r="T9839" t="s">
        <v>28</v>
      </c>
      <c r="Y9839" t="s">
        <v>160</v>
      </c>
    </row>
    <row r="9840" spans="1:25" x14ac:dyDescent="0.45">
      <c r="A9840" t="s">
        <v>335</v>
      </c>
      <c r="B9840" t="s">
        <v>763</v>
      </c>
      <c r="C9840">
        <v>55243</v>
      </c>
      <c r="D9840" t="s">
        <v>779</v>
      </c>
      <c r="E9840" t="s">
        <v>776</v>
      </c>
      <c r="F9840">
        <v>2018</v>
      </c>
      <c r="G9840">
        <v>102</v>
      </c>
      <c r="H9840">
        <v>62.42</v>
      </c>
      <c r="I9840">
        <v>1155.76</v>
      </c>
      <c r="K9840">
        <v>0.14299999999999999</v>
      </c>
      <c r="L9840">
        <v>0.02</v>
      </c>
      <c r="M9840">
        <v>911.8</v>
      </c>
      <c r="N9840">
        <v>6.0400000000000002E-2</v>
      </c>
      <c r="O9840">
        <v>3.8119999999999998</v>
      </c>
      <c r="P9840">
        <v>0.50119999999999998</v>
      </c>
      <c r="Q9840">
        <v>15253.8</v>
      </c>
      <c r="R9840" t="s">
        <v>34</v>
      </c>
      <c r="S9840" t="s">
        <v>38</v>
      </c>
      <c r="T9840" t="s">
        <v>28</v>
      </c>
      <c r="Y9840" t="s">
        <v>160</v>
      </c>
    </row>
    <row r="9841" spans="1:25" x14ac:dyDescent="0.45">
      <c r="A9841" t="s">
        <v>335</v>
      </c>
      <c r="B9841" t="s">
        <v>763</v>
      </c>
      <c r="C9841">
        <v>55243</v>
      </c>
      <c r="D9841" t="s">
        <v>779</v>
      </c>
      <c r="E9841" t="s">
        <v>776</v>
      </c>
      <c r="F9841">
        <v>2019</v>
      </c>
      <c r="G9841">
        <v>80</v>
      </c>
      <c r="H9841">
        <v>36.24</v>
      </c>
      <c r="I9841">
        <v>685.55</v>
      </c>
      <c r="K9841">
        <v>3.3000000000000002E-2</v>
      </c>
      <c r="L9841">
        <v>4.5699999999999998E-2</v>
      </c>
      <c r="M9841">
        <v>558.1</v>
      </c>
      <c r="N9841">
        <v>5.7500000000000002E-2</v>
      </c>
      <c r="O9841">
        <v>2.3010000000000002</v>
      </c>
      <c r="P9841">
        <v>0.52510000000000001</v>
      </c>
      <c r="Q9841">
        <v>9425.9</v>
      </c>
      <c r="R9841" t="s">
        <v>34</v>
      </c>
      <c r="S9841" t="s">
        <v>38</v>
      </c>
      <c r="T9841" t="s">
        <v>28</v>
      </c>
      <c r="Y9841" t="s">
        <v>160</v>
      </c>
    </row>
    <row r="9842" spans="1:25" x14ac:dyDescent="0.45">
      <c r="A9842" t="s">
        <v>335</v>
      </c>
      <c r="B9842" t="s">
        <v>763</v>
      </c>
      <c r="C9842">
        <v>55243</v>
      </c>
      <c r="D9842" t="s">
        <v>779</v>
      </c>
      <c r="E9842" t="s">
        <v>776</v>
      </c>
      <c r="F9842">
        <v>2020</v>
      </c>
      <c r="G9842">
        <v>103</v>
      </c>
      <c r="H9842">
        <v>46.2</v>
      </c>
      <c r="I9842">
        <v>855.65</v>
      </c>
      <c r="K9842">
        <v>1.7000000000000001E-2</v>
      </c>
      <c r="L9842">
        <v>2.7300000000000001E-2</v>
      </c>
      <c r="M9842">
        <v>719.7</v>
      </c>
      <c r="N9842">
        <v>0.06</v>
      </c>
      <c r="O9842">
        <v>2.948</v>
      </c>
      <c r="P9842">
        <v>0.50460000000000005</v>
      </c>
      <c r="Q9842">
        <v>12178.4</v>
      </c>
      <c r="R9842" t="s">
        <v>34</v>
      </c>
      <c r="S9842" t="s">
        <v>38</v>
      </c>
      <c r="T9842" t="s">
        <v>28</v>
      </c>
      <c r="Y9842" t="s">
        <v>160</v>
      </c>
    </row>
    <row r="9843" spans="1:25" x14ac:dyDescent="0.45">
      <c r="A9843" t="s">
        <v>335</v>
      </c>
      <c r="B9843" t="s">
        <v>763</v>
      </c>
      <c r="C9843">
        <v>55243</v>
      </c>
      <c r="D9843" t="s">
        <v>779</v>
      </c>
      <c r="E9843" t="s">
        <v>776</v>
      </c>
      <c r="F9843">
        <v>2021</v>
      </c>
      <c r="G9843">
        <v>112</v>
      </c>
      <c r="H9843">
        <v>71.48</v>
      </c>
      <c r="I9843">
        <v>1254.71</v>
      </c>
      <c r="K9843">
        <v>1.0999999999999999E-2</v>
      </c>
      <c r="L9843">
        <v>5.0000000000000001E-3</v>
      </c>
      <c r="M9843">
        <v>1075.5</v>
      </c>
      <c r="N9843">
        <v>5.8799999999999998E-2</v>
      </c>
      <c r="O9843">
        <v>3.8109999999999999</v>
      </c>
      <c r="P9843">
        <v>0.42480000000000001</v>
      </c>
      <c r="Q9843">
        <v>18218.3</v>
      </c>
      <c r="R9843" t="s">
        <v>34</v>
      </c>
      <c r="S9843" t="s">
        <v>38</v>
      </c>
      <c r="T9843" t="s">
        <v>28</v>
      </c>
      <c r="Y9843" t="s">
        <v>161</v>
      </c>
    </row>
    <row r="9844" spans="1:25" x14ac:dyDescent="0.45">
      <c r="A9844" t="s">
        <v>335</v>
      </c>
      <c r="B9844" t="s">
        <v>763</v>
      </c>
      <c r="C9844">
        <v>55243</v>
      </c>
      <c r="D9844" t="s">
        <v>779</v>
      </c>
      <c r="E9844" t="s">
        <v>776</v>
      </c>
      <c r="F9844">
        <v>2022</v>
      </c>
      <c r="G9844">
        <v>148</v>
      </c>
      <c r="H9844">
        <v>95.03</v>
      </c>
      <c r="I9844">
        <v>1898.17</v>
      </c>
      <c r="K9844">
        <v>1.0249999999999999</v>
      </c>
      <c r="L9844">
        <v>9.3399999999999997E-2</v>
      </c>
      <c r="M9844">
        <v>1581.1</v>
      </c>
      <c r="N9844">
        <v>6.3600000000000004E-2</v>
      </c>
      <c r="O9844">
        <v>6.1779999999999999</v>
      </c>
      <c r="P9844">
        <v>0.50249999999999995</v>
      </c>
      <c r="Q9844">
        <v>25284.400000000001</v>
      </c>
      <c r="R9844" t="s">
        <v>34</v>
      </c>
      <c r="S9844" t="s">
        <v>38</v>
      </c>
      <c r="T9844" t="s">
        <v>28</v>
      </c>
      <c r="Y9844" t="s">
        <v>161</v>
      </c>
    </row>
    <row r="9845" spans="1:25" x14ac:dyDescent="0.45">
      <c r="A9845" t="s">
        <v>335</v>
      </c>
      <c r="B9845" t="s">
        <v>763</v>
      </c>
      <c r="C9845">
        <v>55243</v>
      </c>
      <c r="D9845" t="s">
        <v>779</v>
      </c>
      <c r="E9845" t="s">
        <v>776</v>
      </c>
      <c r="F9845">
        <v>2023</v>
      </c>
      <c r="G9845">
        <v>17</v>
      </c>
      <c r="H9845">
        <v>6.86</v>
      </c>
      <c r="I9845">
        <v>136.5</v>
      </c>
      <c r="K9845">
        <v>0.14899999999999999</v>
      </c>
      <c r="L9845">
        <v>8.8499999999999995E-2</v>
      </c>
      <c r="M9845">
        <v>137.6</v>
      </c>
      <c r="N9845">
        <v>6.3100000000000003E-2</v>
      </c>
      <c r="O9845">
        <v>0.59099999999999997</v>
      </c>
      <c r="P9845">
        <v>0.4985</v>
      </c>
      <c r="Q9845">
        <v>2109.4</v>
      </c>
      <c r="R9845" t="s">
        <v>34</v>
      </c>
      <c r="S9845" t="s">
        <v>38</v>
      </c>
      <c r="T9845" t="s">
        <v>28</v>
      </c>
      <c r="Y9845" t="s">
        <v>499</v>
      </c>
    </row>
    <row r="9846" spans="1:25" x14ac:dyDescent="0.45">
      <c r="A9846" t="s">
        <v>335</v>
      </c>
      <c r="B9846" t="s">
        <v>763</v>
      </c>
      <c r="C9846">
        <v>55243</v>
      </c>
      <c r="D9846" t="s">
        <v>780</v>
      </c>
      <c r="F9846">
        <v>2009</v>
      </c>
      <c r="G9846">
        <v>63</v>
      </c>
      <c r="H9846">
        <v>63</v>
      </c>
      <c r="I9846">
        <v>1260</v>
      </c>
      <c r="K9846">
        <v>0.45200000000000001</v>
      </c>
      <c r="L9846">
        <v>5.6399999999999999E-2</v>
      </c>
      <c r="M9846">
        <v>984.9</v>
      </c>
      <c r="N9846">
        <v>6.1400000000000003E-2</v>
      </c>
      <c r="O9846">
        <v>4.5990000000000002</v>
      </c>
      <c r="P9846">
        <v>0.57240000000000002</v>
      </c>
      <c r="Q9846">
        <v>16065</v>
      </c>
      <c r="R9846" t="s">
        <v>34</v>
      </c>
      <c r="S9846" t="s">
        <v>38</v>
      </c>
      <c r="T9846" t="s">
        <v>28</v>
      </c>
      <c r="Y9846" t="s">
        <v>103</v>
      </c>
    </row>
    <row r="9847" spans="1:25" x14ac:dyDescent="0.45">
      <c r="A9847" t="s">
        <v>335</v>
      </c>
      <c r="B9847" t="s">
        <v>763</v>
      </c>
      <c r="C9847">
        <v>55243</v>
      </c>
      <c r="D9847" t="s">
        <v>780</v>
      </c>
      <c r="F9847">
        <v>2010</v>
      </c>
      <c r="G9847">
        <v>51</v>
      </c>
      <c r="H9847">
        <v>49.5</v>
      </c>
      <c r="I9847">
        <v>990</v>
      </c>
      <c r="K9847">
        <v>0.13200000000000001</v>
      </c>
      <c r="L9847">
        <v>2.06E-2</v>
      </c>
      <c r="M9847">
        <v>753.9</v>
      </c>
      <c r="N9847">
        <v>5.9900000000000002E-2</v>
      </c>
      <c r="O9847">
        <v>3.2989999999999999</v>
      </c>
      <c r="P9847">
        <v>0.52170000000000005</v>
      </c>
      <c r="Q9847">
        <v>12622.5</v>
      </c>
      <c r="R9847" t="s">
        <v>34</v>
      </c>
      <c r="S9847" t="s">
        <v>38</v>
      </c>
      <c r="T9847" t="s">
        <v>28</v>
      </c>
      <c r="Y9847" t="s">
        <v>103</v>
      </c>
    </row>
    <row r="9848" spans="1:25" x14ac:dyDescent="0.45">
      <c r="A9848" t="s">
        <v>335</v>
      </c>
      <c r="B9848" t="s">
        <v>763</v>
      </c>
      <c r="C9848">
        <v>55243</v>
      </c>
      <c r="D9848" t="s">
        <v>780</v>
      </c>
      <c r="F9848">
        <v>2011</v>
      </c>
      <c r="G9848">
        <v>110</v>
      </c>
      <c r="H9848">
        <v>110</v>
      </c>
      <c r="I9848">
        <v>2200</v>
      </c>
      <c r="K9848">
        <v>0.45700000000000002</v>
      </c>
      <c r="L9848">
        <v>3.2800000000000003E-2</v>
      </c>
      <c r="M9848">
        <v>1689.9</v>
      </c>
      <c r="N9848">
        <v>6.0400000000000002E-2</v>
      </c>
      <c r="O9848">
        <v>8.1739999999999995</v>
      </c>
      <c r="P9848">
        <v>0.58289999999999997</v>
      </c>
      <c r="Q9848">
        <v>28050</v>
      </c>
      <c r="R9848" t="s">
        <v>34</v>
      </c>
      <c r="S9848" t="s">
        <v>38</v>
      </c>
      <c r="T9848" t="s">
        <v>28</v>
      </c>
      <c r="Y9848" t="s">
        <v>103</v>
      </c>
    </row>
    <row r="9849" spans="1:25" x14ac:dyDescent="0.45">
      <c r="A9849" t="s">
        <v>335</v>
      </c>
      <c r="B9849" t="s">
        <v>763</v>
      </c>
      <c r="C9849">
        <v>55243</v>
      </c>
      <c r="D9849" t="s">
        <v>780</v>
      </c>
      <c r="F9849">
        <v>2012</v>
      </c>
      <c r="G9849">
        <v>265</v>
      </c>
      <c r="H9849">
        <v>263</v>
      </c>
      <c r="I9849">
        <v>5260</v>
      </c>
      <c r="K9849">
        <v>2.5999999999999999E-2</v>
      </c>
      <c r="L9849">
        <v>1E-3</v>
      </c>
      <c r="M9849">
        <v>3945.2</v>
      </c>
      <c r="N9849">
        <v>5.8999999999999997E-2</v>
      </c>
      <c r="O9849">
        <v>15.622</v>
      </c>
      <c r="P9849">
        <v>0.46600000000000003</v>
      </c>
      <c r="Q9849">
        <v>67065.2</v>
      </c>
      <c r="R9849" t="s">
        <v>34</v>
      </c>
      <c r="S9849" t="s">
        <v>38</v>
      </c>
      <c r="T9849" t="s">
        <v>28</v>
      </c>
      <c r="Y9849" t="s">
        <v>103</v>
      </c>
    </row>
    <row r="9850" spans="1:25" x14ac:dyDescent="0.45">
      <c r="A9850" t="s">
        <v>335</v>
      </c>
      <c r="B9850" t="s">
        <v>763</v>
      </c>
      <c r="C9850">
        <v>55243</v>
      </c>
      <c r="D9850" t="s">
        <v>780</v>
      </c>
      <c r="F9850">
        <v>2013</v>
      </c>
      <c r="G9850">
        <v>291</v>
      </c>
      <c r="H9850">
        <v>245.5</v>
      </c>
      <c r="I9850">
        <v>4910</v>
      </c>
      <c r="K9850">
        <v>1.3759999999999999</v>
      </c>
      <c r="L9850">
        <v>3.8600000000000002E-2</v>
      </c>
      <c r="M9850">
        <v>3806.8</v>
      </c>
      <c r="N9850">
        <v>6.08E-2</v>
      </c>
      <c r="O9850">
        <v>15.778</v>
      </c>
      <c r="P9850">
        <v>0.49930000000000002</v>
      </c>
      <c r="Q9850">
        <v>62605.7</v>
      </c>
      <c r="R9850" t="s">
        <v>34</v>
      </c>
      <c r="S9850" t="s">
        <v>38</v>
      </c>
      <c r="T9850" t="s">
        <v>28</v>
      </c>
      <c r="Y9850" t="s">
        <v>103</v>
      </c>
    </row>
    <row r="9851" spans="1:25" x14ac:dyDescent="0.45">
      <c r="A9851" t="s">
        <v>335</v>
      </c>
      <c r="B9851" t="s">
        <v>763</v>
      </c>
      <c r="C9851">
        <v>55243</v>
      </c>
      <c r="D9851" t="s">
        <v>780</v>
      </c>
      <c r="E9851" t="s">
        <v>776</v>
      </c>
      <c r="F9851">
        <v>2014</v>
      </c>
      <c r="G9851">
        <v>160</v>
      </c>
      <c r="H9851">
        <v>107.38</v>
      </c>
      <c r="I9851">
        <v>2064.1</v>
      </c>
      <c r="K9851">
        <v>0.97099999999999997</v>
      </c>
      <c r="L9851">
        <v>6.6600000000000006E-2</v>
      </c>
      <c r="M9851">
        <v>1697.9</v>
      </c>
      <c r="N9851">
        <v>6.2300000000000001E-2</v>
      </c>
      <c r="O9851">
        <v>7.2210000000000001</v>
      </c>
      <c r="P9851">
        <v>0.5232</v>
      </c>
      <c r="Q9851">
        <v>27347.1</v>
      </c>
      <c r="R9851" t="s">
        <v>34</v>
      </c>
      <c r="S9851" t="s">
        <v>38</v>
      </c>
      <c r="T9851" t="s">
        <v>28</v>
      </c>
      <c r="Y9851" t="s">
        <v>103</v>
      </c>
    </row>
    <row r="9852" spans="1:25" x14ac:dyDescent="0.45">
      <c r="A9852" t="s">
        <v>335</v>
      </c>
      <c r="B9852" t="s">
        <v>763</v>
      </c>
      <c r="C9852">
        <v>55243</v>
      </c>
      <c r="D9852" t="s">
        <v>780</v>
      </c>
      <c r="E9852" t="s">
        <v>776</v>
      </c>
      <c r="F9852">
        <v>2015</v>
      </c>
      <c r="G9852">
        <v>130</v>
      </c>
      <c r="H9852">
        <v>82.16</v>
      </c>
      <c r="I9852">
        <v>1470.2</v>
      </c>
      <c r="K9852">
        <v>0.249</v>
      </c>
      <c r="L9852">
        <v>2.75E-2</v>
      </c>
      <c r="M9852">
        <v>1268</v>
      </c>
      <c r="N9852">
        <v>5.96E-2</v>
      </c>
      <c r="O9852">
        <v>5.1390000000000002</v>
      </c>
      <c r="P9852">
        <v>0.48920000000000002</v>
      </c>
      <c r="Q9852">
        <v>21135.7</v>
      </c>
      <c r="R9852" t="s">
        <v>34</v>
      </c>
      <c r="S9852" t="s">
        <v>38</v>
      </c>
      <c r="T9852" t="s">
        <v>28</v>
      </c>
      <c r="Y9852" t="s">
        <v>159</v>
      </c>
    </row>
    <row r="9853" spans="1:25" x14ac:dyDescent="0.45">
      <c r="A9853" t="s">
        <v>335</v>
      </c>
      <c r="B9853" t="s">
        <v>763</v>
      </c>
      <c r="C9853">
        <v>55243</v>
      </c>
      <c r="D9853" t="s">
        <v>780</v>
      </c>
      <c r="E9853" t="s">
        <v>776</v>
      </c>
      <c r="F9853">
        <v>2016</v>
      </c>
      <c r="G9853">
        <v>136</v>
      </c>
      <c r="H9853">
        <v>99.25</v>
      </c>
      <c r="I9853">
        <v>1985</v>
      </c>
      <c r="K9853">
        <v>0.33300000000000002</v>
      </c>
      <c r="L9853">
        <v>3.3300000000000003E-2</v>
      </c>
      <c r="M9853">
        <v>1407.4</v>
      </c>
      <c r="N9853">
        <v>6.0400000000000002E-2</v>
      </c>
      <c r="O9853">
        <v>5.968</v>
      </c>
      <c r="P9853">
        <v>0.51390000000000002</v>
      </c>
      <c r="Q9853">
        <v>23377.1</v>
      </c>
      <c r="R9853" t="s">
        <v>34</v>
      </c>
      <c r="S9853" t="s">
        <v>38</v>
      </c>
      <c r="T9853" t="s">
        <v>28</v>
      </c>
      <c r="Y9853" t="s">
        <v>159</v>
      </c>
    </row>
    <row r="9854" spans="1:25" x14ac:dyDescent="0.45">
      <c r="A9854" t="s">
        <v>335</v>
      </c>
      <c r="B9854" t="s">
        <v>763</v>
      </c>
      <c r="C9854">
        <v>55243</v>
      </c>
      <c r="D9854" t="s">
        <v>780</v>
      </c>
      <c r="E9854" t="s">
        <v>776</v>
      </c>
      <c r="F9854">
        <v>2017</v>
      </c>
      <c r="G9854">
        <v>116</v>
      </c>
      <c r="H9854">
        <v>74</v>
      </c>
      <c r="I9854">
        <v>1480</v>
      </c>
      <c r="K9854">
        <v>0.12</v>
      </c>
      <c r="L9854">
        <v>1.7600000000000001E-2</v>
      </c>
      <c r="M9854">
        <v>1024.5999999999999</v>
      </c>
      <c r="N9854">
        <v>5.9799999999999999E-2</v>
      </c>
      <c r="O9854">
        <v>4.319</v>
      </c>
      <c r="P9854">
        <v>0.50549999999999995</v>
      </c>
      <c r="Q9854">
        <v>17188.599999999999</v>
      </c>
      <c r="R9854" t="s">
        <v>34</v>
      </c>
      <c r="S9854" t="s">
        <v>38</v>
      </c>
      <c r="T9854" t="s">
        <v>28</v>
      </c>
      <c r="Y9854" t="s">
        <v>160</v>
      </c>
    </row>
    <row r="9855" spans="1:25" x14ac:dyDescent="0.45">
      <c r="A9855" t="s">
        <v>335</v>
      </c>
      <c r="B9855" t="s">
        <v>763</v>
      </c>
      <c r="C9855">
        <v>55243</v>
      </c>
      <c r="D9855" t="s">
        <v>780</v>
      </c>
      <c r="E9855" t="s">
        <v>776</v>
      </c>
      <c r="F9855">
        <v>2018</v>
      </c>
      <c r="G9855">
        <v>85</v>
      </c>
      <c r="H9855">
        <v>51.11</v>
      </c>
      <c r="I9855">
        <v>1008.44</v>
      </c>
      <c r="K9855">
        <v>0.188</v>
      </c>
      <c r="L9855">
        <v>1.8100000000000002E-2</v>
      </c>
      <c r="M9855">
        <v>752.2</v>
      </c>
      <c r="N9855">
        <v>6.0299999999999999E-2</v>
      </c>
      <c r="O9855">
        <v>3.214</v>
      </c>
      <c r="P9855">
        <v>0.50590000000000002</v>
      </c>
      <c r="Q9855">
        <v>12485.7</v>
      </c>
      <c r="R9855" t="s">
        <v>34</v>
      </c>
      <c r="S9855" t="s">
        <v>38</v>
      </c>
      <c r="T9855" t="s">
        <v>28</v>
      </c>
      <c r="Y9855" t="s">
        <v>160</v>
      </c>
    </row>
    <row r="9856" spans="1:25" x14ac:dyDescent="0.45">
      <c r="A9856" t="s">
        <v>335</v>
      </c>
      <c r="B9856" t="s">
        <v>763</v>
      </c>
      <c r="C9856">
        <v>55243</v>
      </c>
      <c r="D9856" t="s">
        <v>780</v>
      </c>
      <c r="E9856" t="s">
        <v>776</v>
      </c>
      <c r="F9856">
        <v>2019</v>
      </c>
      <c r="G9856">
        <v>39</v>
      </c>
      <c r="H9856">
        <v>18.309999999999999</v>
      </c>
      <c r="I9856">
        <v>345.88</v>
      </c>
      <c r="K9856">
        <v>1.7000000000000001E-2</v>
      </c>
      <c r="L9856">
        <v>3.9E-2</v>
      </c>
      <c r="M9856">
        <v>273.3</v>
      </c>
      <c r="N9856">
        <v>6.13E-2</v>
      </c>
      <c r="O9856">
        <v>1.1459999999999999</v>
      </c>
      <c r="P9856">
        <v>0.52139999999999997</v>
      </c>
      <c r="Q9856">
        <v>4607.6000000000004</v>
      </c>
      <c r="R9856" t="s">
        <v>34</v>
      </c>
      <c r="S9856" t="s">
        <v>38</v>
      </c>
      <c r="T9856" t="s">
        <v>28</v>
      </c>
      <c r="Y9856" t="s">
        <v>160</v>
      </c>
    </row>
    <row r="9857" spans="1:25" x14ac:dyDescent="0.45">
      <c r="A9857" t="s">
        <v>335</v>
      </c>
      <c r="B9857" t="s">
        <v>763</v>
      </c>
      <c r="C9857">
        <v>55243</v>
      </c>
      <c r="D9857" t="s">
        <v>780</v>
      </c>
      <c r="E9857" t="s">
        <v>776</v>
      </c>
      <c r="F9857">
        <v>2020</v>
      </c>
      <c r="G9857">
        <v>115</v>
      </c>
      <c r="H9857">
        <v>60.86</v>
      </c>
      <c r="I9857">
        <v>1087.25</v>
      </c>
      <c r="K9857">
        <v>0.108</v>
      </c>
      <c r="L9857">
        <v>2.2499999999999999E-2</v>
      </c>
      <c r="M9857">
        <v>905</v>
      </c>
      <c r="N9857">
        <v>5.9900000000000002E-2</v>
      </c>
      <c r="O9857">
        <v>3.8170000000000002</v>
      </c>
      <c r="P9857">
        <v>0.50760000000000005</v>
      </c>
      <c r="Q9857">
        <v>15190.3</v>
      </c>
      <c r="R9857" t="s">
        <v>34</v>
      </c>
      <c r="S9857" t="s">
        <v>38</v>
      </c>
      <c r="T9857" t="s">
        <v>28</v>
      </c>
      <c r="Y9857" t="s">
        <v>160</v>
      </c>
    </row>
    <row r="9858" spans="1:25" x14ac:dyDescent="0.45">
      <c r="A9858" t="s">
        <v>335</v>
      </c>
      <c r="B9858" t="s">
        <v>763</v>
      </c>
      <c r="C9858">
        <v>55243</v>
      </c>
      <c r="D9858" t="s">
        <v>780</v>
      </c>
      <c r="E9858" t="s">
        <v>776</v>
      </c>
      <c r="F9858">
        <v>2021</v>
      </c>
      <c r="G9858">
        <v>179</v>
      </c>
      <c r="H9858">
        <v>114.15</v>
      </c>
      <c r="I9858">
        <v>1976.7</v>
      </c>
      <c r="K9858">
        <v>0.66800000000000004</v>
      </c>
      <c r="L9858">
        <v>3.95E-2</v>
      </c>
      <c r="M9858">
        <v>1759.6</v>
      </c>
      <c r="N9858">
        <v>6.0499999999999998E-2</v>
      </c>
      <c r="O9858">
        <v>6.8220000000000001</v>
      </c>
      <c r="P9858">
        <v>0.46789999999999998</v>
      </c>
      <c r="Q9858">
        <v>28831.4</v>
      </c>
      <c r="R9858" t="s">
        <v>34</v>
      </c>
      <c r="S9858" t="s">
        <v>38</v>
      </c>
      <c r="T9858" t="s">
        <v>28</v>
      </c>
      <c r="Y9858" t="s">
        <v>161</v>
      </c>
    </row>
    <row r="9859" spans="1:25" x14ac:dyDescent="0.45">
      <c r="A9859" t="s">
        <v>335</v>
      </c>
      <c r="B9859" t="s">
        <v>763</v>
      </c>
      <c r="C9859">
        <v>55243</v>
      </c>
      <c r="D9859" t="s">
        <v>780</v>
      </c>
      <c r="E9859" t="s">
        <v>776</v>
      </c>
      <c r="F9859">
        <v>2022</v>
      </c>
      <c r="G9859">
        <v>119</v>
      </c>
      <c r="H9859">
        <v>71.88</v>
      </c>
      <c r="I9859">
        <v>1447.34</v>
      </c>
      <c r="K9859">
        <v>0.96899999999999997</v>
      </c>
      <c r="L9859">
        <v>0.1023</v>
      </c>
      <c r="M9859">
        <v>1225.0999999999999</v>
      </c>
      <c r="N9859">
        <v>6.3700000000000007E-2</v>
      </c>
      <c r="O9859">
        <v>4.7270000000000003</v>
      </c>
      <c r="P9859">
        <v>0.4889</v>
      </c>
      <c r="Q9859">
        <v>19338.400000000001</v>
      </c>
      <c r="R9859" t="s">
        <v>34</v>
      </c>
      <c r="S9859" t="s">
        <v>38</v>
      </c>
      <c r="T9859" t="s">
        <v>28</v>
      </c>
      <c r="Y9859" t="s">
        <v>161</v>
      </c>
    </row>
    <row r="9860" spans="1:25" x14ac:dyDescent="0.45">
      <c r="A9860" t="s">
        <v>335</v>
      </c>
      <c r="B9860" t="s">
        <v>763</v>
      </c>
      <c r="C9860">
        <v>55243</v>
      </c>
      <c r="D9860" t="s">
        <v>780</v>
      </c>
      <c r="E9860" t="s">
        <v>776</v>
      </c>
      <c r="F9860">
        <v>2023</v>
      </c>
      <c r="G9860">
        <v>28</v>
      </c>
      <c r="H9860">
        <v>14.57</v>
      </c>
      <c r="I9860">
        <v>291.05</v>
      </c>
      <c r="K9860">
        <v>1.7000000000000001E-2</v>
      </c>
      <c r="L9860">
        <v>3.6299999999999999E-2</v>
      </c>
      <c r="M9860">
        <v>261.2</v>
      </c>
      <c r="N9860">
        <v>6.0600000000000001E-2</v>
      </c>
      <c r="O9860">
        <v>0.86199999999999999</v>
      </c>
      <c r="P9860">
        <v>0.42109999999999997</v>
      </c>
      <c r="Q9860">
        <v>4403.8999999999996</v>
      </c>
      <c r="R9860" t="s">
        <v>34</v>
      </c>
      <c r="S9860" t="s">
        <v>38</v>
      </c>
      <c r="T9860" t="s">
        <v>28</v>
      </c>
      <c r="Y9860" t="s">
        <v>499</v>
      </c>
    </row>
    <row r="9861" spans="1:25" x14ac:dyDescent="0.45">
      <c r="A9861" t="s">
        <v>335</v>
      </c>
      <c r="B9861" t="s">
        <v>763</v>
      </c>
      <c r="C9861">
        <v>55243</v>
      </c>
      <c r="D9861" t="s">
        <v>781</v>
      </c>
      <c r="F9861">
        <v>2009</v>
      </c>
      <c r="G9861">
        <v>63</v>
      </c>
      <c r="H9861">
        <v>63</v>
      </c>
      <c r="I9861">
        <v>1260</v>
      </c>
      <c r="K9861">
        <v>0.45200000000000001</v>
      </c>
      <c r="L9861">
        <v>5.6399999999999999E-2</v>
      </c>
      <c r="M9861">
        <v>984.9</v>
      </c>
      <c r="N9861">
        <v>6.1400000000000003E-2</v>
      </c>
      <c r="O9861">
        <v>4.5990000000000002</v>
      </c>
      <c r="P9861">
        <v>0.57240000000000002</v>
      </c>
      <c r="Q9861">
        <v>16065</v>
      </c>
      <c r="R9861" t="s">
        <v>34</v>
      </c>
      <c r="S9861" t="s">
        <v>38</v>
      </c>
      <c r="T9861" t="s">
        <v>28</v>
      </c>
      <c r="Y9861" t="s">
        <v>103</v>
      </c>
    </row>
    <row r="9862" spans="1:25" x14ac:dyDescent="0.45">
      <c r="A9862" t="s">
        <v>335</v>
      </c>
      <c r="B9862" t="s">
        <v>763</v>
      </c>
      <c r="C9862">
        <v>55243</v>
      </c>
      <c r="D9862" t="s">
        <v>781</v>
      </c>
      <c r="F9862">
        <v>2010</v>
      </c>
      <c r="G9862">
        <v>51</v>
      </c>
      <c r="H9862">
        <v>49.5</v>
      </c>
      <c r="I9862">
        <v>990</v>
      </c>
      <c r="K9862">
        <v>0.13200000000000001</v>
      </c>
      <c r="L9862">
        <v>2.06E-2</v>
      </c>
      <c r="M9862">
        <v>753.9</v>
      </c>
      <c r="N9862">
        <v>5.9900000000000002E-2</v>
      </c>
      <c r="O9862">
        <v>3.2989999999999999</v>
      </c>
      <c r="P9862">
        <v>0.52170000000000005</v>
      </c>
      <c r="Q9862">
        <v>12622.5</v>
      </c>
      <c r="R9862" t="s">
        <v>34</v>
      </c>
      <c r="S9862" t="s">
        <v>38</v>
      </c>
      <c r="T9862" t="s">
        <v>28</v>
      </c>
      <c r="Y9862" t="s">
        <v>103</v>
      </c>
    </row>
    <row r="9863" spans="1:25" x14ac:dyDescent="0.45">
      <c r="A9863" t="s">
        <v>335</v>
      </c>
      <c r="B9863" t="s">
        <v>763</v>
      </c>
      <c r="C9863">
        <v>55243</v>
      </c>
      <c r="D9863" t="s">
        <v>781</v>
      </c>
      <c r="F9863">
        <v>2011</v>
      </c>
      <c r="G9863">
        <v>110</v>
      </c>
      <c r="H9863">
        <v>110</v>
      </c>
      <c r="I9863">
        <v>2200</v>
      </c>
      <c r="K9863">
        <v>0.45700000000000002</v>
      </c>
      <c r="L9863">
        <v>3.2800000000000003E-2</v>
      </c>
      <c r="M9863">
        <v>1689.9</v>
      </c>
      <c r="N9863">
        <v>6.0400000000000002E-2</v>
      </c>
      <c r="O9863">
        <v>8.5419999999999998</v>
      </c>
      <c r="P9863">
        <v>0.60899999999999999</v>
      </c>
      <c r="Q9863">
        <v>28050</v>
      </c>
      <c r="R9863" t="s">
        <v>34</v>
      </c>
      <c r="S9863" t="s">
        <v>38</v>
      </c>
      <c r="T9863" t="s">
        <v>28</v>
      </c>
      <c r="Y9863" t="s">
        <v>103</v>
      </c>
    </row>
    <row r="9864" spans="1:25" x14ac:dyDescent="0.45">
      <c r="A9864" t="s">
        <v>335</v>
      </c>
      <c r="B9864" t="s">
        <v>763</v>
      </c>
      <c r="C9864">
        <v>55243</v>
      </c>
      <c r="D9864" t="s">
        <v>781</v>
      </c>
      <c r="F9864">
        <v>2012</v>
      </c>
      <c r="G9864">
        <v>265</v>
      </c>
      <c r="H9864">
        <v>263</v>
      </c>
      <c r="I9864">
        <v>5260</v>
      </c>
      <c r="K9864">
        <v>2.5999999999999999E-2</v>
      </c>
      <c r="L9864">
        <v>1E-3</v>
      </c>
      <c r="M9864">
        <v>3945.2</v>
      </c>
      <c r="N9864">
        <v>5.8999999999999997E-2</v>
      </c>
      <c r="O9864">
        <v>17.003</v>
      </c>
      <c r="P9864">
        <v>0.50700000000000001</v>
      </c>
      <c r="Q9864">
        <v>67065.2</v>
      </c>
      <c r="R9864" t="s">
        <v>34</v>
      </c>
      <c r="S9864" t="s">
        <v>38</v>
      </c>
      <c r="T9864" t="s">
        <v>28</v>
      </c>
      <c r="Y9864" t="s">
        <v>103</v>
      </c>
    </row>
    <row r="9865" spans="1:25" x14ac:dyDescent="0.45">
      <c r="A9865" t="s">
        <v>335</v>
      </c>
      <c r="B9865" t="s">
        <v>763</v>
      </c>
      <c r="C9865">
        <v>55243</v>
      </c>
      <c r="D9865" t="s">
        <v>781</v>
      </c>
      <c r="F9865">
        <v>2013</v>
      </c>
      <c r="G9865">
        <v>291</v>
      </c>
      <c r="H9865">
        <v>245.5</v>
      </c>
      <c r="I9865">
        <v>4910</v>
      </c>
      <c r="K9865">
        <v>1.3759999999999999</v>
      </c>
      <c r="L9865">
        <v>3.8600000000000002E-2</v>
      </c>
      <c r="M9865">
        <v>3806.8</v>
      </c>
      <c r="N9865">
        <v>6.08E-2</v>
      </c>
      <c r="O9865">
        <v>17.331</v>
      </c>
      <c r="P9865">
        <v>0.54759999999999998</v>
      </c>
      <c r="Q9865">
        <v>62605.7</v>
      </c>
      <c r="R9865" t="s">
        <v>34</v>
      </c>
      <c r="S9865" t="s">
        <v>38</v>
      </c>
      <c r="T9865" t="s">
        <v>28</v>
      </c>
      <c r="Y9865" t="s">
        <v>103</v>
      </c>
    </row>
    <row r="9866" spans="1:25" x14ac:dyDescent="0.45">
      <c r="A9866" t="s">
        <v>335</v>
      </c>
      <c r="B9866" t="s">
        <v>763</v>
      </c>
      <c r="C9866">
        <v>55243</v>
      </c>
      <c r="D9866" t="s">
        <v>781</v>
      </c>
      <c r="E9866" t="s">
        <v>776</v>
      </c>
      <c r="F9866">
        <v>2014</v>
      </c>
      <c r="G9866">
        <v>162</v>
      </c>
      <c r="H9866">
        <v>107.86</v>
      </c>
      <c r="I9866">
        <v>2064.09</v>
      </c>
      <c r="K9866">
        <v>0.97</v>
      </c>
      <c r="L9866">
        <v>6.2300000000000001E-2</v>
      </c>
      <c r="M9866">
        <v>1697.7</v>
      </c>
      <c r="N9866">
        <v>6.0999999999999999E-2</v>
      </c>
      <c r="O9866">
        <v>7.9710000000000001</v>
      </c>
      <c r="P9866">
        <v>0.57530000000000003</v>
      </c>
      <c r="Q9866">
        <v>27347</v>
      </c>
      <c r="R9866" t="s">
        <v>34</v>
      </c>
      <c r="S9866" t="s">
        <v>38</v>
      </c>
      <c r="T9866" t="s">
        <v>28</v>
      </c>
      <c r="Y9866" t="s">
        <v>103</v>
      </c>
    </row>
    <row r="9867" spans="1:25" x14ac:dyDescent="0.45">
      <c r="A9867" t="s">
        <v>335</v>
      </c>
      <c r="B9867" t="s">
        <v>763</v>
      </c>
      <c r="C9867">
        <v>55243</v>
      </c>
      <c r="D9867" t="s">
        <v>781</v>
      </c>
      <c r="E9867" t="s">
        <v>776</v>
      </c>
      <c r="F9867">
        <v>2015</v>
      </c>
      <c r="G9867">
        <v>130</v>
      </c>
      <c r="H9867">
        <v>82.16</v>
      </c>
      <c r="I9867">
        <v>1470.2</v>
      </c>
      <c r="K9867">
        <v>0.249</v>
      </c>
      <c r="L9867">
        <v>2.75E-2</v>
      </c>
      <c r="M9867">
        <v>1268</v>
      </c>
      <c r="N9867">
        <v>5.96E-2</v>
      </c>
      <c r="O9867">
        <v>5.6189999999999998</v>
      </c>
      <c r="P9867">
        <v>0.53710000000000002</v>
      </c>
      <c r="Q9867">
        <v>21135.7</v>
      </c>
      <c r="R9867" t="s">
        <v>34</v>
      </c>
      <c r="S9867" t="s">
        <v>38</v>
      </c>
      <c r="T9867" t="s">
        <v>28</v>
      </c>
      <c r="Y9867" t="s">
        <v>159</v>
      </c>
    </row>
    <row r="9868" spans="1:25" x14ac:dyDescent="0.45">
      <c r="A9868" t="s">
        <v>335</v>
      </c>
      <c r="B9868" t="s">
        <v>763</v>
      </c>
      <c r="C9868">
        <v>55243</v>
      </c>
      <c r="D9868" t="s">
        <v>781</v>
      </c>
      <c r="E9868" t="s">
        <v>776</v>
      </c>
      <c r="F9868">
        <v>2016</v>
      </c>
      <c r="G9868">
        <v>136</v>
      </c>
      <c r="H9868">
        <v>99.25</v>
      </c>
      <c r="I9868">
        <v>1985</v>
      </c>
      <c r="K9868">
        <v>0.33300000000000002</v>
      </c>
      <c r="L9868">
        <v>3.3300000000000003E-2</v>
      </c>
      <c r="M9868">
        <v>1407.4</v>
      </c>
      <c r="N9868">
        <v>6.0400000000000002E-2</v>
      </c>
      <c r="O9868">
        <v>6.1139999999999999</v>
      </c>
      <c r="P9868">
        <v>0.52839999999999998</v>
      </c>
      <c r="Q9868">
        <v>23377.1</v>
      </c>
      <c r="R9868" t="s">
        <v>34</v>
      </c>
      <c r="S9868" t="s">
        <v>38</v>
      </c>
      <c r="T9868" t="s">
        <v>28</v>
      </c>
      <c r="Y9868" t="s">
        <v>159</v>
      </c>
    </row>
    <row r="9869" spans="1:25" x14ac:dyDescent="0.45">
      <c r="A9869" t="s">
        <v>335</v>
      </c>
      <c r="B9869" t="s">
        <v>763</v>
      </c>
      <c r="C9869">
        <v>55243</v>
      </c>
      <c r="D9869" t="s">
        <v>781</v>
      </c>
      <c r="E9869" t="s">
        <v>776</v>
      </c>
      <c r="F9869">
        <v>2017</v>
      </c>
      <c r="G9869">
        <v>116</v>
      </c>
      <c r="H9869">
        <v>74</v>
      </c>
      <c r="I9869">
        <v>1480</v>
      </c>
      <c r="K9869">
        <v>0.12</v>
      </c>
      <c r="L9869">
        <v>1.7600000000000001E-2</v>
      </c>
      <c r="M9869">
        <v>1024.5999999999999</v>
      </c>
      <c r="N9869">
        <v>5.9799999999999999E-2</v>
      </c>
      <c r="O9869">
        <v>4.3150000000000004</v>
      </c>
      <c r="P9869">
        <v>0.50580000000000003</v>
      </c>
      <c r="Q9869">
        <v>17188.599999999999</v>
      </c>
      <c r="R9869" t="s">
        <v>34</v>
      </c>
      <c r="S9869" t="s">
        <v>38</v>
      </c>
      <c r="T9869" t="s">
        <v>28</v>
      </c>
      <c r="Y9869" t="s">
        <v>160</v>
      </c>
    </row>
    <row r="9870" spans="1:25" x14ac:dyDescent="0.45">
      <c r="A9870" t="s">
        <v>335</v>
      </c>
      <c r="B9870" t="s">
        <v>763</v>
      </c>
      <c r="C9870">
        <v>55243</v>
      </c>
      <c r="D9870" t="s">
        <v>781</v>
      </c>
      <c r="E9870" t="s">
        <v>776</v>
      </c>
      <c r="F9870">
        <v>2018</v>
      </c>
      <c r="G9870">
        <v>85</v>
      </c>
      <c r="H9870">
        <v>51.11</v>
      </c>
      <c r="I9870">
        <v>1008.44</v>
      </c>
      <c r="K9870">
        <v>0.188</v>
      </c>
      <c r="L9870">
        <v>1.8100000000000002E-2</v>
      </c>
      <c r="M9870">
        <v>752.2</v>
      </c>
      <c r="N9870">
        <v>6.0299999999999999E-2</v>
      </c>
      <c r="O9870">
        <v>3.23</v>
      </c>
      <c r="P9870">
        <v>0.50580000000000003</v>
      </c>
      <c r="Q9870">
        <v>12485.7</v>
      </c>
      <c r="R9870" t="s">
        <v>34</v>
      </c>
      <c r="S9870" t="s">
        <v>38</v>
      </c>
      <c r="T9870" t="s">
        <v>28</v>
      </c>
      <c r="Y9870" t="s">
        <v>160</v>
      </c>
    </row>
    <row r="9871" spans="1:25" x14ac:dyDescent="0.45">
      <c r="A9871" t="s">
        <v>335</v>
      </c>
      <c r="B9871" t="s">
        <v>763</v>
      </c>
      <c r="C9871">
        <v>55243</v>
      </c>
      <c r="D9871" t="s">
        <v>781</v>
      </c>
      <c r="E9871" t="s">
        <v>776</v>
      </c>
      <c r="F9871">
        <v>2019</v>
      </c>
      <c r="G9871">
        <v>39</v>
      </c>
      <c r="H9871">
        <v>18.309999999999999</v>
      </c>
      <c r="I9871">
        <v>345.88</v>
      </c>
      <c r="K9871">
        <v>1.7000000000000001E-2</v>
      </c>
      <c r="L9871">
        <v>3.9E-2</v>
      </c>
      <c r="M9871">
        <v>273.3</v>
      </c>
      <c r="N9871">
        <v>6.13E-2</v>
      </c>
      <c r="O9871">
        <v>1.1419999999999999</v>
      </c>
      <c r="P9871">
        <v>0.5262</v>
      </c>
      <c r="Q9871">
        <v>4607.6000000000004</v>
      </c>
      <c r="R9871" t="s">
        <v>34</v>
      </c>
      <c r="S9871" t="s">
        <v>38</v>
      </c>
      <c r="T9871" t="s">
        <v>28</v>
      </c>
      <c r="Y9871" t="s">
        <v>160</v>
      </c>
    </row>
    <row r="9872" spans="1:25" x14ac:dyDescent="0.45">
      <c r="A9872" t="s">
        <v>335</v>
      </c>
      <c r="B9872" t="s">
        <v>763</v>
      </c>
      <c r="C9872">
        <v>55243</v>
      </c>
      <c r="D9872" t="s">
        <v>781</v>
      </c>
      <c r="E9872" t="s">
        <v>776</v>
      </c>
      <c r="F9872">
        <v>2020</v>
      </c>
      <c r="G9872">
        <v>115</v>
      </c>
      <c r="H9872">
        <v>60.86</v>
      </c>
      <c r="I9872">
        <v>1087.25</v>
      </c>
      <c r="K9872">
        <v>0.108</v>
      </c>
      <c r="L9872">
        <v>2.2499999999999999E-2</v>
      </c>
      <c r="M9872">
        <v>905</v>
      </c>
      <c r="N9872">
        <v>5.9900000000000002E-2</v>
      </c>
      <c r="O9872">
        <v>3.8140000000000001</v>
      </c>
      <c r="P9872">
        <v>0.50900000000000001</v>
      </c>
      <c r="Q9872">
        <v>15190.3</v>
      </c>
      <c r="R9872" t="s">
        <v>34</v>
      </c>
      <c r="S9872" t="s">
        <v>38</v>
      </c>
      <c r="T9872" t="s">
        <v>28</v>
      </c>
      <c r="Y9872" t="s">
        <v>160</v>
      </c>
    </row>
    <row r="9873" spans="1:25" x14ac:dyDescent="0.45">
      <c r="A9873" t="s">
        <v>335</v>
      </c>
      <c r="B9873" t="s">
        <v>763</v>
      </c>
      <c r="C9873">
        <v>55243</v>
      </c>
      <c r="D9873" t="s">
        <v>781</v>
      </c>
      <c r="E9873" t="s">
        <v>776</v>
      </c>
      <c r="F9873">
        <v>2021</v>
      </c>
      <c r="G9873">
        <v>179</v>
      </c>
      <c r="H9873">
        <v>114.15</v>
      </c>
      <c r="I9873">
        <v>1976.7</v>
      </c>
      <c r="K9873">
        <v>0.66800000000000004</v>
      </c>
      <c r="L9873">
        <v>3.95E-2</v>
      </c>
      <c r="M9873">
        <v>1759.6</v>
      </c>
      <c r="N9873">
        <v>6.0499999999999998E-2</v>
      </c>
      <c r="O9873">
        <v>6.6820000000000004</v>
      </c>
      <c r="P9873">
        <v>0.45610000000000001</v>
      </c>
      <c r="Q9873">
        <v>28831.4</v>
      </c>
      <c r="R9873" t="s">
        <v>34</v>
      </c>
      <c r="S9873" t="s">
        <v>38</v>
      </c>
      <c r="T9873" t="s">
        <v>28</v>
      </c>
      <c r="Y9873" t="s">
        <v>161</v>
      </c>
    </row>
    <row r="9874" spans="1:25" x14ac:dyDescent="0.45">
      <c r="A9874" t="s">
        <v>335</v>
      </c>
      <c r="B9874" t="s">
        <v>763</v>
      </c>
      <c r="C9874">
        <v>55243</v>
      </c>
      <c r="D9874" t="s">
        <v>781</v>
      </c>
      <c r="E9874" t="s">
        <v>776</v>
      </c>
      <c r="F9874">
        <v>2022</v>
      </c>
      <c r="G9874">
        <v>119</v>
      </c>
      <c r="H9874">
        <v>71.88</v>
      </c>
      <c r="I9874">
        <v>1446.07</v>
      </c>
      <c r="K9874">
        <v>0.96899999999999997</v>
      </c>
      <c r="L9874">
        <v>0.1023</v>
      </c>
      <c r="M9874">
        <v>1224</v>
      </c>
      <c r="N9874">
        <v>6.3799999999999996E-2</v>
      </c>
      <c r="O9874">
        <v>4.6210000000000004</v>
      </c>
      <c r="P9874">
        <v>0.4793</v>
      </c>
      <c r="Q9874">
        <v>19319.5</v>
      </c>
      <c r="R9874" t="s">
        <v>34</v>
      </c>
      <c r="S9874" t="s">
        <v>38</v>
      </c>
      <c r="T9874" t="s">
        <v>28</v>
      </c>
      <c r="Y9874" t="s">
        <v>161</v>
      </c>
    </row>
    <row r="9875" spans="1:25" x14ac:dyDescent="0.45">
      <c r="A9875" t="s">
        <v>335</v>
      </c>
      <c r="B9875" t="s">
        <v>763</v>
      </c>
      <c r="C9875">
        <v>55243</v>
      </c>
      <c r="D9875" t="s">
        <v>781</v>
      </c>
      <c r="E9875" t="s">
        <v>776</v>
      </c>
      <c r="F9875">
        <v>2023</v>
      </c>
      <c r="G9875">
        <v>28</v>
      </c>
      <c r="H9875">
        <v>14.57</v>
      </c>
      <c r="I9875">
        <v>291.05</v>
      </c>
      <c r="K9875">
        <v>1.7000000000000001E-2</v>
      </c>
      <c r="L9875">
        <v>3.6299999999999999E-2</v>
      </c>
      <c r="M9875">
        <v>261.2</v>
      </c>
      <c r="N9875">
        <v>6.0600000000000001E-2</v>
      </c>
      <c r="O9875">
        <v>0.81</v>
      </c>
      <c r="P9875">
        <v>0.40150000000000002</v>
      </c>
      <c r="Q9875">
        <v>4403.8999999999996</v>
      </c>
      <c r="R9875" t="s">
        <v>34</v>
      </c>
      <c r="S9875" t="s">
        <v>38</v>
      </c>
      <c r="T9875" t="s">
        <v>28</v>
      </c>
      <c r="Y9875" t="s">
        <v>499</v>
      </c>
    </row>
    <row r="9876" spans="1:25" x14ac:dyDescent="0.45">
      <c r="A9876" t="s">
        <v>335</v>
      </c>
      <c r="B9876" t="s">
        <v>763</v>
      </c>
      <c r="C9876">
        <v>55243</v>
      </c>
      <c r="D9876" t="s">
        <v>782</v>
      </c>
      <c r="F9876">
        <v>2009</v>
      </c>
      <c r="G9876">
        <v>198</v>
      </c>
      <c r="H9876">
        <v>196.5</v>
      </c>
      <c r="I9876">
        <v>3930</v>
      </c>
      <c r="K9876">
        <v>1.1339999999999999</v>
      </c>
      <c r="L9876">
        <v>4.8899999999999999E-2</v>
      </c>
      <c r="M9876">
        <v>3047.3</v>
      </c>
      <c r="N9876">
        <v>6.1100000000000002E-2</v>
      </c>
      <c r="O9876">
        <v>14.975</v>
      </c>
      <c r="P9876">
        <v>0.60240000000000005</v>
      </c>
      <c r="Q9876">
        <v>50107.6</v>
      </c>
      <c r="R9876" t="s">
        <v>34</v>
      </c>
      <c r="S9876" t="s">
        <v>38</v>
      </c>
      <c r="T9876" t="s">
        <v>28</v>
      </c>
      <c r="Y9876" t="s">
        <v>103</v>
      </c>
    </row>
    <row r="9877" spans="1:25" x14ac:dyDescent="0.45">
      <c r="A9877" t="s">
        <v>335</v>
      </c>
      <c r="B9877" t="s">
        <v>763</v>
      </c>
      <c r="C9877">
        <v>55243</v>
      </c>
      <c r="D9877" t="s">
        <v>782</v>
      </c>
      <c r="F9877">
        <v>2010</v>
      </c>
      <c r="G9877">
        <v>192</v>
      </c>
      <c r="H9877">
        <v>187.5</v>
      </c>
      <c r="I9877">
        <v>3750</v>
      </c>
      <c r="K9877">
        <v>1.228</v>
      </c>
      <c r="L9877">
        <v>5.04E-2</v>
      </c>
      <c r="M9877">
        <v>2920.9</v>
      </c>
      <c r="N9877">
        <v>6.1199999999999997E-2</v>
      </c>
      <c r="O9877">
        <v>14.483000000000001</v>
      </c>
      <c r="P9877">
        <v>0.60440000000000005</v>
      </c>
      <c r="Q9877">
        <v>47812.6</v>
      </c>
      <c r="R9877" t="s">
        <v>34</v>
      </c>
      <c r="S9877" t="s">
        <v>38</v>
      </c>
      <c r="T9877" t="s">
        <v>28</v>
      </c>
      <c r="Y9877" t="s">
        <v>103</v>
      </c>
    </row>
    <row r="9878" spans="1:25" x14ac:dyDescent="0.45">
      <c r="A9878" t="s">
        <v>335</v>
      </c>
      <c r="B9878" t="s">
        <v>763</v>
      </c>
      <c r="C9878">
        <v>55243</v>
      </c>
      <c r="D9878" t="s">
        <v>782</v>
      </c>
      <c r="F9878">
        <v>2011</v>
      </c>
      <c r="G9878">
        <v>245</v>
      </c>
      <c r="H9878">
        <v>245</v>
      </c>
      <c r="I9878">
        <v>4900</v>
      </c>
      <c r="K9878">
        <v>0.78800000000000003</v>
      </c>
      <c r="L9878">
        <v>2.5399999999999999E-2</v>
      </c>
      <c r="M9878">
        <v>3743.4</v>
      </c>
      <c r="N9878">
        <v>6.0100000000000001E-2</v>
      </c>
      <c r="O9878">
        <v>17.527000000000001</v>
      </c>
      <c r="P9878">
        <v>0.56120000000000003</v>
      </c>
      <c r="Q9878">
        <v>62475</v>
      </c>
      <c r="R9878" t="s">
        <v>34</v>
      </c>
      <c r="S9878" t="s">
        <v>38</v>
      </c>
      <c r="T9878" t="s">
        <v>28</v>
      </c>
      <c r="Y9878" t="s">
        <v>103</v>
      </c>
    </row>
    <row r="9879" spans="1:25" x14ac:dyDescent="0.45">
      <c r="A9879" t="s">
        <v>335</v>
      </c>
      <c r="B9879" t="s">
        <v>763</v>
      </c>
      <c r="C9879">
        <v>55243</v>
      </c>
      <c r="D9879" t="s">
        <v>782</v>
      </c>
      <c r="F9879">
        <v>2012</v>
      </c>
      <c r="G9879">
        <v>457</v>
      </c>
      <c r="H9879">
        <v>451.5</v>
      </c>
      <c r="I9879">
        <v>9030</v>
      </c>
      <c r="K9879">
        <v>7.6999999999999999E-2</v>
      </c>
      <c r="L9879">
        <v>3.2000000000000002E-3</v>
      </c>
      <c r="M9879">
        <v>6775.7</v>
      </c>
      <c r="N9879">
        <v>5.91E-2</v>
      </c>
      <c r="O9879">
        <v>26.847000000000001</v>
      </c>
      <c r="P9879">
        <v>0.46789999999999998</v>
      </c>
      <c r="Q9879">
        <v>115132.9</v>
      </c>
      <c r="R9879" t="s">
        <v>34</v>
      </c>
      <c r="S9879" t="s">
        <v>38</v>
      </c>
      <c r="T9879" t="s">
        <v>28</v>
      </c>
      <c r="Y9879" t="s">
        <v>103</v>
      </c>
    </row>
    <row r="9880" spans="1:25" x14ac:dyDescent="0.45">
      <c r="A9880" t="s">
        <v>335</v>
      </c>
      <c r="B9880" t="s">
        <v>763</v>
      </c>
      <c r="C9880">
        <v>55243</v>
      </c>
      <c r="D9880" t="s">
        <v>782</v>
      </c>
      <c r="F9880">
        <v>2013</v>
      </c>
      <c r="G9880">
        <v>214</v>
      </c>
      <c r="H9880">
        <v>181</v>
      </c>
      <c r="I9880">
        <v>3620</v>
      </c>
      <c r="K9880">
        <v>1.4650000000000001</v>
      </c>
      <c r="L9880">
        <v>5.45E-2</v>
      </c>
      <c r="M9880">
        <v>2847</v>
      </c>
      <c r="N9880">
        <v>6.1499999999999999E-2</v>
      </c>
      <c r="O9880">
        <v>12.031000000000001</v>
      </c>
      <c r="P9880">
        <v>0.51339999999999997</v>
      </c>
      <c r="Q9880">
        <v>46157.4</v>
      </c>
      <c r="R9880" t="s">
        <v>34</v>
      </c>
      <c r="S9880" t="s">
        <v>38</v>
      </c>
      <c r="T9880" t="s">
        <v>28</v>
      </c>
      <c r="Y9880" t="s">
        <v>103</v>
      </c>
    </row>
    <row r="9881" spans="1:25" x14ac:dyDescent="0.45">
      <c r="A9881" t="s">
        <v>335</v>
      </c>
      <c r="B9881" t="s">
        <v>763</v>
      </c>
      <c r="C9881">
        <v>55243</v>
      </c>
      <c r="D9881" t="s">
        <v>782</v>
      </c>
      <c r="E9881" t="s">
        <v>776</v>
      </c>
      <c r="F9881">
        <v>2014</v>
      </c>
      <c r="G9881">
        <v>109</v>
      </c>
      <c r="H9881">
        <v>68.180000000000007</v>
      </c>
      <c r="I9881">
        <v>1259.78</v>
      </c>
      <c r="K9881">
        <v>0.91200000000000003</v>
      </c>
      <c r="L9881">
        <v>8.3000000000000004E-2</v>
      </c>
      <c r="M9881">
        <v>1080.2</v>
      </c>
      <c r="N9881">
        <v>0.06</v>
      </c>
      <c r="O9881">
        <v>4.7510000000000003</v>
      </c>
      <c r="P9881">
        <v>0.53520000000000001</v>
      </c>
      <c r="Q9881">
        <v>16954.7</v>
      </c>
      <c r="R9881" t="s">
        <v>34</v>
      </c>
      <c r="S9881" t="s">
        <v>38</v>
      </c>
      <c r="T9881" t="s">
        <v>28</v>
      </c>
      <c r="Y9881" t="s">
        <v>103</v>
      </c>
    </row>
    <row r="9882" spans="1:25" x14ac:dyDescent="0.45">
      <c r="A9882" t="s">
        <v>335</v>
      </c>
      <c r="B9882" t="s">
        <v>763</v>
      </c>
      <c r="C9882">
        <v>55243</v>
      </c>
      <c r="D9882" t="s">
        <v>782</v>
      </c>
      <c r="E9882" t="s">
        <v>776</v>
      </c>
      <c r="F9882">
        <v>2015</v>
      </c>
      <c r="G9882">
        <v>157</v>
      </c>
      <c r="H9882">
        <v>93.2</v>
      </c>
      <c r="I9882">
        <v>1731.66</v>
      </c>
      <c r="K9882">
        <v>9.1999999999999998E-2</v>
      </c>
      <c r="L9882">
        <v>1.9900000000000001E-2</v>
      </c>
      <c r="M9882">
        <v>1466.6</v>
      </c>
      <c r="N9882">
        <v>5.7700000000000001E-2</v>
      </c>
      <c r="O9882">
        <v>5.8330000000000002</v>
      </c>
      <c r="P9882">
        <v>0.48220000000000002</v>
      </c>
      <c r="Q9882">
        <v>24717.200000000001</v>
      </c>
      <c r="R9882" t="s">
        <v>34</v>
      </c>
      <c r="S9882" t="s">
        <v>38</v>
      </c>
      <c r="T9882" t="s">
        <v>28</v>
      </c>
      <c r="Y9882" t="s">
        <v>159</v>
      </c>
    </row>
    <row r="9883" spans="1:25" x14ac:dyDescent="0.45">
      <c r="A9883" t="s">
        <v>335</v>
      </c>
      <c r="B9883" t="s">
        <v>763</v>
      </c>
      <c r="C9883">
        <v>55243</v>
      </c>
      <c r="D9883" t="s">
        <v>782</v>
      </c>
      <c r="E9883" t="s">
        <v>776</v>
      </c>
      <c r="F9883">
        <v>2016</v>
      </c>
      <c r="G9883">
        <v>114</v>
      </c>
      <c r="H9883">
        <v>76.75</v>
      </c>
      <c r="I9883">
        <v>1535</v>
      </c>
      <c r="K9883">
        <v>0.57399999999999995</v>
      </c>
      <c r="L9883">
        <v>7.0400000000000004E-2</v>
      </c>
      <c r="M9883">
        <v>1110.5</v>
      </c>
      <c r="N9883">
        <v>6.2E-2</v>
      </c>
      <c r="O9883">
        <v>4.8659999999999997</v>
      </c>
      <c r="P9883">
        <v>0.54630000000000001</v>
      </c>
      <c r="Q9883">
        <v>17975.8</v>
      </c>
      <c r="R9883" t="s">
        <v>34</v>
      </c>
      <c r="S9883" t="s">
        <v>38</v>
      </c>
      <c r="T9883" t="s">
        <v>28</v>
      </c>
      <c r="Y9883" t="s">
        <v>159</v>
      </c>
    </row>
    <row r="9884" spans="1:25" x14ac:dyDescent="0.45">
      <c r="A9884" t="s">
        <v>335</v>
      </c>
      <c r="B9884" t="s">
        <v>763</v>
      </c>
      <c r="C9884">
        <v>55243</v>
      </c>
      <c r="D9884" t="s">
        <v>782</v>
      </c>
      <c r="E9884" t="s">
        <v>776</v>
      </c>
      <c r="F9884">
        <v>2017</v>
      </c>
      <c r="G9884">
        <v>151</v>
      </c>
      <c r="H9884">
        <v>97.75</v>
      </c>
      <c r="I9884">
        <v>1955</v>
      </c>
      <c r="K9884">
        <v>0.151</v>
      </c>
      <c r="L9884">
        <v>2.01E-2</v>
      </c>
      <c r="M9884">
        <v>1369.2</v>
      </c>
      <c r="N9884">
        <v>5.9900000000000002E-2</v>
      </c>
      <c r="O9884">
        <v>5.766</v>
      </c>
      <c r="P9884">
        <v>0.50749999999999995</v>
      </c>
      <c r="Q9884">
        <v>22978.2</v>
      </c>
      <c r="R9884" t="s">
        <v>34</v>
      </c>
      <c r="S9884" t="s">
        <v>38</v>
      </c>
      <c r="T9884" t="s">
        <v>28</v>
      </c>
      <c r="Y9884" t="s">
        <v>160</v>
      </c>
    </row>
    <row r="9885" spans="1:25" x14ac:dyDescent="0.45">
      <c r="A9885" t="s">
        <v>335</v>
      </c>
      <c r="B9885" t="s">
        <v>763</v>
      </c>
      <c r="C9885">
        <v>55243</v>
      </c>
      <c r="D9885" t="s">
        <v>782</v>
      </c>
      <c r="E9885" t="s">
        <v>776</v>
      </c>
      <c r="F9885">
        <v>2018</v>
      </c>
      <c r="G9885">
        <v>103</v>
      </c>
      <c r="H9885">
        <v>68.87</v>
      </c>
      <c r="I9885">
        <v>1350.09</v>
      </c>
      <c r="K9885">
        <v>0.59699999999999998</v>
      </c>
      <c r="L9885">
        <v>5.3900000000000003E-2</v>
      </c>
      <c r="M9885">
        <v>1095</v>
      </c>
      <c r="N9885">
        <v>6.1800000000000001E-2</v>
      </c>
      <c r="O9885">
        <v>4.8120000000000003</v>
      </c>
      <c r="P9885">
        <v>0.53369999999999995</v>
      </c>
      <c r="Q9885">
        <v>17693.599999999999</v>
      </c>
      <c r="R9885" t="s">
        <v>34</v>
      </c>
      <c r="S9885" t="s">
        <v>38</v>
      </c>
      <c r="T9885" t="s">
        <v>28</v>
      </c>
      <c r="Y9885" t="s">
        <v>160</v>
      </c>
    </row>
    <row r="9886" spans="1:25" x14ac:dyDescent="0.45">
      <c r="A9886" t="s">
        <v>335</v>
      </c>
      <c r="B9886" t="s">
        <v>763</v>
      </c>
      <c r="C9886">
        <v>55243</v>
      </c>
      <c r="D9886" t="s">
        <v>782</v>
      </c>
      <c r="E9886" t="s">
        <v>776</v>
      </c>
      <c r="F9886">
        <v>2019</v>
      </c>
      <c r="G9886">
        <v>132</v>
      </c>
      <c r="H9886">
        <v>67.61</v>
      </c>
      <c r="I9886">
        <v>1294.28</v>
      </c>
      <c r="K9886">
        <v>2.1999999999999999E-2</v>
      </c>
      <c r="L9886">
        <v>2.46E-2</v>
      </c>
      <c r="M9886">
        <v>1025.3</v>
      </c>
      <c r="N9886">
        <v>5.8999999999999997E-2</v>
      </c>
      <c r="O9886">
        <v>4.2859999999999996</v>
      </c>
      <c r="P9886">
        <v>0.5101</v>
      </c>
      <c r="Q9886">
        <v>17371.8</v>
      </c>
      <c r="R9886" t="s">
        <v>34</v>
      </c>
      <c r="S9886" t="s">
        <v>38</v>
      </c>
      <c r="T9886" t="s">
        <v>28</v>
      </c>
      <c r="Y9886" t="s">
        <v>160</v>
      </c>
    </row>
    <row r="9887" spans="1:25" x14ac:dyDescent="0.45">
      <c r="A9887" t="s">
        <v>335</v>
      </c>
      <c r="B9887" t="s">
        <v>763</v>
      </c>
      <c r="C9887">
        <v>55243</v>
      </c>
      <c r="D9887" t="s">
        <v>782</v>
      </c>
      <c r="E9887" t="s">
        <v>776</v>
      </c>
      <c r="F9887">
        <v>2020</v>
      </c>
      <c r="G9887">
        <v>75</v>
      </c>
      <c r="H9887">
        <v>34.03</v>
      </c>
      <c r="I9887">
        <v>596.88</v>
      </c>
      <c r="K9887">
        <v>1.4E-2</v>
      </c>
      <c r="L9887">
        <v>4.0899999999999999E-2</v>
      </c>
      <c r="M9887">
        <v>496.8</v>
      </c>
      <c r="N9887">
        <v>6.0400000000000002E-2</v>
      </c>
      <c r="O9887">
        <v>2.077</v>
      </c>
      <c r="P9887">
        <v>0.52290000000000003</v>
      </c>
      <c r="Q9887">
        <v>8403.1</v>
      </c>
      <c r="R9887" t="s">
        <v>34</v>
      </c>
      <c r="S9887" t="s">
        <v>38</v>
      </c>
      <c r="T9887" t="s">
        <v>28</v>
      </c>
      <c r="Y9887" t="s">
        <v>160</v>
      </c>
    </row>
    <row r="9888" spans="1:25" x14ac:dyDescent="0.45">
      <c r="A9888" t="s">
        <v>335</v>
      </c>
      <c r="B9888" t="s">
        <v>763</v>
      </c>
      <c r="C9888">
        <v>55243</v>
      </c>
      <c r="D9888" t="s">
        <v>782</v>
      </c>
      <c r="E9888" t="s">
        <v>776</v>
      </c>
      <c r="F9888">
        <v>2021</v>
      </c>
      <c r="G9888">
        <v>276</v>
      </c>
      <c r="H9888">
        <v>166.87</v>
      </c>
      <c r="I9888">
        <v>3001.38</v>
      </c>
      <c r="K9888">
        <v>0.33100000000000002</v>
      </c>
      <c r="L9888">
        <v>1.6799999999999999E-2</v>
      </c>
      <c r="M9888">
        <v>2586</v>
      </c>
      <c r="N9888">
        <v>5.8799999999999998E-2</v>
      </c>
      <c r="O9888">
        <v>9.5489999999999995</v>
      </c>
      <c r="P9888">
        <v>0.44030000000000002</v>
      </c>
      <c r="Q9888">
        <v>43366.3</v>
      </c>
      <c r="R9888" t="s">
        <v>34</v>
      </c>
      <c r="S9888" t="s">
        <v>38</v>
      </c>
      <c r="T9888" t="s">
        <v>28</v>
      </c>
      <c r="Y9888" t="s">
        <v>161</v>
      </c>
    </row>
    <row r="9889" spans="1:25" x14ac:dyDescent="0.45">
      <c r="A9889" t="s">
        <v>335</v>
      </c>
      <c r="B9889" t="s">
        <v>763</v>
      </c>
      <c r="C9889">
        <v>55243</v>
      </c>
      <c r="D9889" t="s">
        <v>782</v>
      </c>
      <c r="E9889" t="s">
        <v>776</v>
      </c>
      <c r="F9889">
        <v>2022</v>
      </c>
      <c r="G9889">
        <v>200</v>
      </c>
      <c r="H9889">
        <v>118.36</v>
      </c>
      <c r="I9889">
        <v>2355.81</v>
      </c>
      <c r="K9889">
        <v>0.75700000000000001</v>
      </c>
      <c r="L9889">
        <v>8.5999999999999993E-2</v>
      </c>
      <c r="M9889">
        <v>1920.4</v>
      </c>
      <c r="N9889">
        <v>6.3799999999999996E-2</v>
      </c>
      <c r="O9889">
        <v>7.0350000000000001</v>
      </c>
      <c r="P9889">
        <v>0.48459999999999998</v>
      </c>
      <c r="Q9889">
        <v>31442.5</v>
      </c>
      <c r="R9889" t="s">
        <v>34</v>
      </c>
      <c r="S9889" t="s">
        <v>38</v>
      </c>
      <c r="T9889" t="s">
        <v>28</v>
      </c>
      <c r="Y9889" t="s">
        <v>161</v>
      </c>
    </row>
    <row r="9890" spans="1:25" x14ac:dyDescent="0.45">
      <c r="A9890" t="s">
        <v>335</v>
      </c>
      <c r="B9890" t="s">
        <v>763</v>
      </c>
      <c r="C9890">
        <v>55243</v>
      </c>
      <c r="D9890" t="s">
        <v>782</v>
      </c>
      <c r="E9890" t="s">
        <v>776</v>
      </c>
      <c r="F9890">
        <v>2023</v>
      </c>
      <c r="G9890">
        <v>18</v>
      </c>
      <c r="H9890">
        <v>9.65</v>
      </c>
      <c r="I9890">
        <v>192.5</v>
      </c>
      <c r="K9890">
        <v>1.6E-2</v>
      </c>
      <c r="L9890">
        <v>2.8199999999999999E-2</v>
      </c>
      <c r="M9890">
        <v>175</v>
      </c>
      <c r="N9890">
        <v>6.0400000000000002E-2</v>
      </c>
      <c r="O9890">
        <v>0.60299999999999998</v>
      </c>
      <c r="P9890">
        <v>0.42749999999999999</v>
      </c>
      <c r="Q9890">
        <v>2943.3</v>
      </c>
      <c r="R9890" t="s">
        <v>34</v>
      </c>
      <c r="S9890" t="s">
        <v>38</v>
      </c>
      <c r="T9890" t="s">
        <v>28</v>
      </c>
      <c r="Y9890" t="s">
        <v>499</v>
      </c>
    </row>
    <row r="9891" spans="1:25" x14ac:dyDescent="0.45">
      <c r="A9891" t="s">
        <v>335</v>
      </c>
      <c r="B9891" t="s">
        <v>763</v>
      </c>
      <c r="C9891">
        <v>55243</v>
      </c>
      <c r="D9891" t="s">
        <v>783</v>
      </c>
      <c r="F9891">
        <v>2009</v>
      </c>
      <c r="G9891">
        <v>198</v>
      </c>
      <c r="H9891">
        <v>196.5</v>
      </c>
      <c r="I9891">
        <v>3930</v>
      </c>
      <c r="K9891">
        <v>1.1339999999999999</v>
      </c>
      <c r="L9891">
        <v>4.8899999999999999E-2</v>
      </c>
      <c r="M9891">
        <v>3047.3</v>
      </c>
      <c r="N9891">
        <v>6.1100000000000002E-2</v>
      </c>
      <c r="O9891">
        <v>13.955</v>
      </c>
      <c r="P9891">
        <v>0.56179999999999997</v>
      </c>
      <c r="Q9891">
        <v>50107.6</v>
      </c>
      <c r="R9891" t="s">
        <v>34</v>
      </c>
      <c r="S9891" t="s">
        <v>38</v>
      </c>
      <c r="T9891" t="s">
        <v>28</v>
      </c>
      <c r="Y9891" t="s">
        <v>103</v>
      </c>
    </row>
    <row r="9892" spans="1:25" x14ac:dyDescent="0.45">
      <c r="A9892" t="s">
        <v>335</v>
      </c>
      <c r="B9892" t="s">
        <v>763</v>
      </c>
      <c r="C9892">
        <v>55243</v>
      </c>
      <c r="D9892" t="s">
        <v>783</v>
      </c>
      <c r="F9892">
        <v>2010</v>
      </c>
      <c r="G9892">
        <v>192</v>
      </c>
      <c r="H9892">
        <v>187.5</v>
      </c>
      <c r="I9892">
        <v>3750</v>
      </c>
      <c r="K9892">
        <v>1.228</v>
      </c>
      <c r="L9892">
        <v>5.04E-2</v>
      </c>
      <c r="M9892">
        <v>2920.9</v>
      </c>
      <c r="N9892">
        <v>6.1199999999999997E-2</v>
      </c>
      <c r="O9892">
        <v>13.523</v>
      </c>
      <c r="P9892">
        <v>0.56389999999999996</v>
      </c>
      <c r="Q9892">
        <v>47812.6</v>
      </c>
      <c r="R9892" t="s">
        <v>34</v>
      </c>
      <c r="S9892" t="s">
        <v>38</v>
      </c>
      <c r="T9892" t="s">
        <v>28</v>
      </c>
      <c r="Y9892" t="s">
        <v>103</v>
      </c>
    </row>
    <row r="9893" spans="1:25" x14ac:dyDescent="0.45">
      <c r="A9893" t="s">
        <v>335</v>
      </c>
      <c r="B9893" t="s">
        <v>763</v>
      </c>
      <c r="C9893">
        <v>55243</v>
      </c>
      <c r="D9893" t="s">
        <v>783</v>
      </c>
      <c r="F9893">
        <v>2011</v>
      </c>
      <c r="G9893">
        <v>245</v>
      </c>
      <c r="H9893">
        <v>245</v>
      </c>
      <c r="I9893">
        <v>4900</v>
      </c>
      <c r="K9893">
        <v>0.78800000000000003</v>
      </c>
      <c r="L9893">
        <v>2.5399999999999999E-2</v>
      </c>
      <c r="M9893">
        <v>3743.4</v>
      </c>
      <c r="N9893">
        <v>6.0100000000000001E-2</v>
      </c>
      <c r="O9893">
        <v>18.425000000000001</v>
      </c>
      <c r="P9893">
        <v>0.58979999999999999</v>
      </c>
      <c r="Q9893">
        <v>62475</v>
      </c>
      <c r="R9893" t="s">
        <v>34</v>
      </c>
      <c r="S9893" t="s">
        <v>38</v>
      </c>
      <c r="T9893" t="s">
        <v>28</v>
      </c>
      <c r="Y9893" t="s">
        <v>103</v>
      </c>
    </row>
    <row r="9894" spans="1:25" x14ac:dyDescent="0.45">
      <c r="A9894" t="s">
        <v>335</v>
      </c>
      <c r="B9894" t="s">
        <v>763</v>
      </c>
      <c r="C9894">
        <v>55243</v>
      </c>
      <c r="D9894" t="s">
        <v>783</v>
      </c>
      <c r="F9894">
        <v>2012</v>
      </c>
      <c r="G9894">
        <v>457</v>
      </c>
      <c r="H9894">
        <v>451.5</v>
      </c>
      <c r="I9894">
        <v>9030</v>
      </c>
      <c r="K9894">
        <v>7.6999999999999999E-2</v>
      </c>
      <c r="L9894">
        <v>3.2000000000000002E-3</v>
      </c>
      <c r="M9894">
        <v>6775.7</v>
      </c>
      <c r="N9894">
        <v>5.91E-2</v>
      </c>
      <c r="O9894">
        <v>29.224</v>
      </c>
      <c r="P9894">
        <v>0.50929999999999997</v>
      </c>
      <c r="Q9894">
        <v>115132.9</v>
      </c>
      <c r="R9894" t="s">
        <v>34</v>
      </c>
      <c r="S9894" t="s">
        <v>38</v>
      </c>
      <c r="T9894" t="s">
        <v>28</v>
      </c>
      <c r="Y9894" t="s">
        <v>103</v>
      </c>
    </row>
    <row r="9895" spans="1:25" x14ac:dyDescent="0.45">
      <c r="A9895" t="s">
        <v>335</v>
      </c>
      <c r="B9895" t="s">
        <v>763</v>
      </c>
      <c r="C9895">
        <v>55243</v>
      </c>
      <c r="D9895" t="s">
        <v>783</v>
      </c>
      <c r="F9895">
        <v>2013</v>
      </c>
      <c r="G9895">
        <v>214</v>
      </c>
      <c r="H9895">
        <v>181</v>
      </c>
      <c r="I9895">
        <v>3620</v>
      </c>
      <c r="K9895">
        <v>1.4650000000000001</v>
      </c>
      <c r="L9895">
        <v>5.45E-2</v>
      </c>
      <c r="M9895">
        <v>2847</v>
      </c>
      <c r="N9895">
        <v>6.1499999999999999E-2</v>
      </c>
      <c r="O9895">
        <v>13.263999999999999</v>
      </c>
      <c r="P9895">
        <v>0.56479999999999997</v>
      </c>
      <c r="Q9895">
        <v>46157.4</v>
      </c>
      <c r="R9895" t="s">
        <v>34</v>
      </c>
      <c r="S9895" t="s">
        <v>38</v>
      </c>
      <c r="T9895" t="s">
        <v>28</v>
      </c>
      <c r="Y9895" t="s">
        <v>103</v>
      </c>
    </row>
    <row r="9896" spans="1:25" x14ac:dyDescent="0.45">
      <c r="A9896" t="s">
        <v>335</v>
      </c>
      <c r="B9896" t="s">
        <v>763</v>
      </c>
      <c r="C9896">
        <v>55243</v>
      </c>
      <c r="D9896" t="s">
        <v>783</v>
      </c>
      <c r="E9896" t="s">
        <v>776</v>
      </c>
      <c r="F9896">
        <v>2014</v>
      </c>
      <c r="G9896">
        <v>109</v>
      </c>
      <c r="H9896">
        <v>67.98</v>
      </c>
      <c r="I9896">
        <v>1255.98</v>
      </c>
      <c r="K9896">
        <v>0.90500000000000003</v>
      </c>
      <c r="L9896">
        <v>8.3000000000000004E-2</v>
      </c>
      <c r="M9896">
        <v>1076.5</v>
      </c>
      <c r="N9896">
        <v>0.06</v>
      </c>
      <c r="O9896">
        <v>5.2569999999999997</v>
      </c>
      <c r="P9896">
        <v>0.60099999999999998</v>
      </c>
      <c r="Q9896">
        <v>16902.900000000001</v>
      </c>
      <c r="R9896" t="s">
        <v>34</v>
      </c>
      <c r="S9896" t="s">
        <v>38</v>
      </c>
      <c r="T9896" t="s">
        <v>28</v>
      </c>
      <c r="Y9896" t="s">
        <v>103</v>
      </c>
    </row>
    <row r="9897" spans="1:25" x14ac:dyDescent="0.45">
      <c r="A9897" t="s">
        <v>335</v>
      </c>
      <c r="B9897" t="s">
        <v>763</v>
      </c>
      <c r="C9897">
        <v>55243</v>
      </c>
      <c r="D9897" t="s">
        <v>783</v>
      </c>
      <c r="E9897" t="s">
        <v>776</v>
      </c>
      <c r="F9897">
        <v>2015</v>
      </c>
      <c r="G9897">
        <v>157</v>
      </c>
      <c r="H9897">
        <v>93.2</v>
      </c>
      <c r="I9897">
        <v>1731.66</v>
      </c>
      <c r="K9897">
        <v>9.1999999999999998E-2</v>
      </c>
      <c r="L9897">
        <v>1.9900000000000001E-2</v>
      </c>
      <c r="M9897">
        <v>1466.6</v>
      </c>
      <c r="N9897">
        <v>5.7700000000000001E-2</v>
      </c>
      <c r="O9897">
        <v>6.3559999999999999</v>
      </c>
      <c r="P9897">
        <v>0.53</v>
      </c>
      <c r="Q9897">
        <v>24717.200000000001</v>
      </c>
      <c r="R9897" t="s">
        <v>34</v>
      </c>
      <c r="S9897" t="s">
        <v>38</v>
      </c>
      <c r="T9897" t="s">
        <v>28</v>
      </c>
      <c r="Y9897" t="s">
        <v>159</v>
      </c>
    </row>
    <row r="9898" spans="1:25" x14ac:dyDescent="0.45">
      <c r="A9898" t="s">
        <v>335</v>
      </c>
      <c r="B9898" t="s">
        <v>763</v>
      </c>
      <c r="C9898">
        <v>55243</v>
      </c>
      <c r="D9898" t="s">
        <v>783</v>
      </c>
      <c r="E9898" t="s">
        <v>776</v>
      </c>
      <c r="F9898">
        <v>2016</v>
      </c>
      <c r="G9898">
        <v>114</v>
      </c>
      <c r="H9898">
        <v>76.75</v>
      </c>
      <c r="I9898">
        <v>1535</v>
      </c>
      <c r="K9898">
        <v>0.57399999999999995</v>
      </c>
      <c r="L9898">
        <v>7.0400000000000004E-2</v>
      </c>
      <c r="M9898">
        <v>1110.5</v>
      </c>
      <c r="N9898">
        <v>6.2E-2</v>
      </c>
      <c r="O9898">
        <v>5.0250000000000004</v>
      </c>
      <c r="P9898">
        <v>0.56659999999999999</v>
      </c>
      <c r="Q9898">
        <v>17975.8</v>
      </c>
      <c r="R9898" t="s">
        <v>34</v>
      </c>
      <c r="S9898" t="s">
        <v>38</v>
      </c>
      <c r="T9898" t="s">
        <v>28</v>
      </c>
      <c r="Y9898" t="s">
        <v>159</v>
      </c>
    </row>
    <row r="9899" spans="1:25" x14ac:dyDescent="0.45">
      <c r="A9899" t="s">
        <v>335</v>
      </c>
      <c r="B9899" t="s">
        <v>763</v>
      </c>
      <c r="C9899">
        <v>55243</v>
      </c>
      <c r="D9899" t="s">
        <v>783</v>
      </c>
      <c r="E9899" t="s">
        <v>776</v>
      </c>
      <c r="F9899">
        <v>2017</v>
      </c>
      <c r="G9899">
        <v>151</v>
      </c>
      <c r="H9899">
        <v>97.75</v>
      </c>
      <c r="I9899">
        <v>1955</v>
      </c>
      <c r="K9899">
        <v>0.151</v>
      </c>
      <c r="L9899">
        <v>2.01E-2</v>
      </c>
      <c r="M9899">
        <v>1369.2</v>
      </c>
      <c r="N9899">
        <v>5.9900000000000002E-2</v>
      </c>
      <c r="O9899">
        <v>5.7590000000000003</v>
      </c>
      <c r="P9899">
        <v>0.50829999999999997</v>
      </c>
      <c r="Q9899">
        <v>22978.2</v>
      </c>
      <c r="R9899" t="s">
        <v>34</v>
      </c>
      <c r="S9899" t="s">
        <v>38</v>
      </c>
      <c r="T9899" t="s">
        <v>28</v>
      </c>
      <c r="Y9899" t="s">
        <v>160</v>
      </c>
    </row>
    <row r="9900" spans="1:25" x14ac:dyDescent="0.45">
      <c r="A9900" t="s">
        <v>335</v>
      </c>
      <c r="B9900" t="s">
        <v>763</v>
      </c>
      <c r="C9900">
        <v>55243</v>
      </c>
      <c r="D9900" t="s">
        <v>783</v>
      </c>
      <c r="E9900" t="s">
        <v>776</v>
      </c>
      <c r="F9900">
        <v>2018</v>
      </c>
      <c r="G9900">
        <v>108</v>
      </c>
      <c r="H9900">
        <v>69.099999999999994</v>
      </c>
      <c r="I9900">
        <v>1350.24</v>
      </c>
      <c r="K9900">
        <v>0.59699999999999998</v>
      </c>
      <c r="L9900">
        <v>5.1400000000000001E-2</v>
      </c>
      <c r="M9900">
        <v>1095.0999999999999</v>
      </c>
      <c r="N9900">
        <v>5.9900000000000002E-2</v>
      </c>
      <c r="O9900">
        <v>4.8949999999999996</v>
      </c>
      <c r="P9900">
        <v>0.53380000000000005</v>
      </c>
      <c r="Q9900">
        <v>17695.8</v>
      </c>
      <c r="R9900" t="s">
        <v>34</v>
      </c>
      <c r="S9900" t="s">
        <v>38</v>
      </c>
      <c r="T9900" t="s">
        <v>28</v>
      </c>
      <c r="Y9900" t="s">
        <v>160</v>
      </c>
    </row>
    <row r="9901" spans="1:25" x14ac:dyDescent="0.45">
      <c r="A9901" t="s">
        <v>335</v>
      </c>
      <c r="B9901" t="s">
        <v>763</v>
      </c>
      <c r="C9901">
        <v>55243</v>
      </c>
      <c r="D9901" t="s">
        <v>783</v>
      </c>
      <c r="E9901" t="s">
        <v>776</v>
      </c>
      <c r="F9901">
        <v>2019</v>
      </c>
      <c r="G9901">
        <v>132</v>
      </c>
      <c r="H9901">
        <v>67.61</v>
      </c>
      <c r="I9901">
        <v>1294.28</v>
      </c>
      <c r="K9901">
        <v>2.1999999999999999E-2</v>
      </c>
      <c r="L9901">
        <v>2.46E-2</v>
      </c>
      <c r="M9901">
        <v>1025.3</v>
      </c>
      <c r="N9901">
        <v>5.8999999999999997E-2</v>
      </c>
      <c r="O9901">
        <v>4.2629999999999999</v>
      </c>
      <c r="P9901">
        <v>0.51080000000000003</v>
      </c>
      <c r="Q9901">
        <v>17371.8</v>
      </c>
      <c r="R9901" t="s">
        <v>34</v>
      </c>
      <c r="S9901" t="s">
        <v>38</v>
      </c>
      <c r="T9901" t="s">
        <v>28</v>
      </c>
      <c r="Y9901" t="s">
        <v>160</v>
      </c>
    </row>
    <row r="9902" spans="1:25" x14ac:dyDescent="0.45">
      <c r="A9902" t="s">
        <v>335</v>
      </c>
      <c r="B9902" t="s">
        <v>763</v>
      </c>
      <c r="C9902">
        <v>55243</v>
      </c>
      <c r="D9902" t="s">
        <v>783</v>
      </c>
      <c r="E9902" t="s">
        <v>776</v>
      </c>
      <c r="F9902">
        <v>2020</v>
      </c>
      <c r="G9902">
        <v>75</v>
      </c>
      <c r="H9902">
        <v>34.03</v>
      </c>
      <c r="I9902">
        <v>596.88</v>
      </c>
      <c r="K9902">
        <v>1.4E-2</v>
      </c>
      <c r="L9902">
        <v>4.0899999999999999E-2</v>
      </c>
      <c r="M9902">
        <v>496.8</v>
      </c>
      <c r="N9902">
        <v>6.0400000000000002E-2</v>
      </c>
      <c r="O9902">
        <v>2.0659999999999998</v>
      </c>
      <c r="P9902">
        <v>0.52869999999999995</v>
      </c>
      <c r="Q9902">
        <v>8403.1</v>
      </c>
      <c r="R9902" t="s">
        <v>34</v>
      </c>
      <c r="S9902" t="s">
        <v>38</v>
      </c>
      <c r="T9902" t="s">
        <v>28</v>
      </c>
      <c r="Y9902" t="s">
        <v>160</v>
      </c>
    </row>
    <row r="9903" spans="1:25" x14ac:dyDescent="0.45">
      <c r="A9903" t="s">
        <v>335</v>
      </c>
      <c r="B9903" t="s">
        <v>763</v>
      </c>
      <c r="C9903">
        <v>55243</v>
      </c>
      <c r="D9903" t="s">
        <v>783</v>
      </c>
      <c r="E9903" t="s">
        <v>776</v>
      </c>
      <c r="F9903">
        <v>2021</v>
      </c>
      <c r="G9903">
        <v>276</v>
      </c>
      <c r="H9903">
        <v>166.87</v>
      </c>
      <c r="I9903">
        <v>3001.38</v>
      </c>
      <c r="K9903">
        <v>0.33100000000000002</v>
      </c>
      <c r="L9903">
        <v>1.6799999999999999E-2</v>
      </c>
      <c r="M9903">
        <v>2586</v>
      </c>
      <c r="N9903">
        <v>5.8799999999999998E-2</v>
      </c>
      <c r="O9903">
        <v>9.4809999999999999</v>
      </c>
      <c r="P9903">
        <v>0.43740000000000001</v>
      </c>
      <c r="Q9903">
        <v>43366.3</v>
      </c>
      <c r="R9903" t="s">
        <v>34</v>
      </c>
      <c r="S9903" t="s">
        <v>38</v>
      </c>
      <c r="T9903" t="s">
        <v>28</v>
      </c>
      <c r="Y9903" t="s">
        <v>161</v>
      </c>
    </row>
    <row r="9904" spans="1:25" x14ac:dyDescent="0.45">
      <c r="A9904" t="s">
        <v>335</v>
      </c>
      <c r="B9904" t="s">
        <v>763</v>
      </c>
      <c r="C9904">
        <v>55243</v>
      </c>
      <c r="D9904" t="s">
        <v>783</v>
      </c>
      <c r="E9904" t="s">
        <v>776</v>
      </c>
      <c r="F9904">
        <v>2022</v>
      </c>
      <c r="G9904">
        <v>200</v>
      </c>
      <c r="H9904">
        <v>118.36</v>
      </c>
      <c r="I9904">
        <v>2355.81</v>
      </c>
      <c r="K9904">
        <v>0.75700000000000001</v>
      </c>
      <c r="L9904">
        <v>8.5999999999999993E-2</v>
      </c>
      <c r="M9904">
        <v>1920.4</v>
      </c>
      <c r="N9904">
        <v>6.3799999999999996E-2</v>
      </c>
      <c r="O9904">
        <v>7.0419999999999998</v>
      </c>
      <c r="P9904">
        <v>0.49180000000000001</v>
      </c>
      <c r="Q9904">
        <v>31442.5</v>
      </c>
      <c r="R9904" t="s">
        <v>34</v>
      </c>
      <c r="S9904" t="s">
        <v>38</v>
      </c>
      <c r="T9904" t="s">
        <v>28</v>
      </c>
      <c r="Y9904" t="s">
        <v>161</v>
      </c>
    </row>
    <row r="9905" spans="1:25" x14ac:dyDescent="0.45">
      <c r="A9905" t="s">
        <v>335</v>
      </c>
      <c r="B9905" t="s">
        <v>763</v>
      </c>
      <c r="C9905">
        <v>55243</v>
      </c>
      <c r="D9905" t="s">
        <v>783</v>
      </c>
      <c r="E9905" t="s">
        <v>776</v>
      </c>
      <c r="F9905">
        <v>2023</v>
      </c>
      <c r="G9905">
        <v>18</v>
      </c>
      <c r="H9905">
        <v>9.65</v>
      </c>
      <c r="I9905">
        <v>192.5</v>
      </c>
      <c r="K9905">
        <v>1.6E-2</v>
      </c>
      <c r="L9905">
        <v>2.8199999999999999E-2</v>
      </c>
      <c r="M9905">
        <v>175</v>
      </c>
      <c r="N9905">
        <v>6.0400000000000002E-2</v>
      </c>
      <c r="O9905">
        <v>0.59499999999999997</v>
      </c>
      <c r="P9905">
        <v>0.42520000000000002</v>
      </c>
      <c r="Q9905">
        <v>2943.3</v>
      </c>
      <c r="R9905" t="s">
        <v>34</v>
      </c>
      <c r="S9905" t="s">
        <v>38</v>
      </c>
      <c r="T9905" t="s">
        <v>28</v>
      </c>
      <c r="Y9905" t="s">
        <v>499</v>
      </c>
    </row>
    <row r="9906" spans="1:25" x14ac:dyDescent="0.45">
      <c r="A9906" t="s">
        <v>335</v>
      </c>
      <c r="B9906" t="s">
        <v>763</v>
      </c>
      <c r="C9906">
        <v>55243</v>
      </c>
      <c r="D9906" t="s">
        <v>784</v>
      </c>
      <c r="F9906">
        <v>2009</v>
      </c>
      <c r="G9906">
        <v>80</v>
      </c>
      <c r="H9906">
        <v>80</v>
      </c>
      <c r="I9906">
        <v>1600</v>
      </c>
      <c r="K9906">
        <v>0.26300000000000001</v>
      </c>
      <c r="L9906">
        <v>2.5999999999999999E-2</v>
      </c>
      <c r="M9906">
        <v>1222.8</v>
      </c>
      <c r="N9906">
        <v>6.0100000000000001E-2</v>
      </c>
      <c r="O9906">
        <v>5.4</v>
      </c>
      <c r="P9906">
        <v>0.52929999999999999</v>
      </c>
      <c r="Q9906">
        <v>20400</v>
      </c>
      <c r="R9906" t="s">
        <v>34</v>
      </c>
      <c r="S9906" t="s">
        <v>38</v>
      </c>
      <c r="T9906" t="s">
        <v>28</v>
      </c>
      <c r="Y9906" t="s">
        <v>103</v>
      </c>
    </row>
    <row r="9907" spans="1:25" x14ac:dyDescent="0.45">
      <c r="A9907" t="s">
        <v>335</v>
      </c>
      <c r="B9907" t="s">
        <v>763</v>
      </c>
      <c r="C9907">
        <v>55243</v>
      </c>
      <c r="D9907" t="s">
        <v>784</v>
      </c>
      <c r="F9907">
        <v>2010</v>
      </c>
      <c r="G9907">
        <v>82</v>
      </c>
      <c r="H9907">
        <v>77.5</v>
      </c>
      <c r="I9907">
        <v>1550</v>
      </c>
      <c r="K9907">
        <v>1.026</v>
      </c>
      <c r="L9907">
        <v>9.8299999999999998E-2</v>
      </c>
      <c r="M9907">
        <v>1253.9000000000001</v>
      </c>
      <c r="N9907">
        <v>6.3299999999999995E-2</v>
      </c>
      <c r="O9907">
        <v>6.3230000000000004</v>
      </c>
      <c r="P9907">
        <v>0.63180000000000003</v>
      </c>
      <c r="Q9907">
        <v>19762.7</v>
      </c>
      <c r="R9907" t="s">
        <v>34</v>
      </c>
      <c r="S9907" t="s">
        <v>38</v>
      </c>
      <c r="T9907" t="s">
        <v>28</v>
      </c>
      <c r="Y9907" t="s">
        <v>103</v>
      </c>
    </row>
    <row r="9908" spans="1:25" x14ac:dyDescent="0.45">
      <c r="A9908" t="s">
        <v>335</v>
      </c>
      <c r="B9908" t="s">
        <v>763</v>
      </c>
      <c r="C9908">
        <v>55243</v>
      </c>
      <c r="D9908" t="s">
        <v>784</v>
      </c>
      <c r="F9908">
        <v>2011</v>
      </c>
      <c r="G9908">
        <v>107</v>
      </c>
      <c r="H9908">
        <v>107</v>
      </c>
      <c r="I9908">
        <v>2140</v>
      </c>
      <c r="K9908">
        <v>0.32900000000000001</v>
      </c>
      <c r="L9908">
        <v>2.4299999999999999E-2</v>
      </c>
      <c r="M9908">
        <v>1633.5</v>
      </c>
      <c r="N9908">
        <v>0.06</v>
      </c>
      <c r="O9908">
        <v>7.7789999999999999</v>
      </c>
      <c r="P9908">
        <v>0.57030000000000003</v>
      </c>
      <c r="Q9908">
        <v>27285</v>
      </c>
      <c r="R9908" t="s">
        <v>34</v>
      </c>
      <c r="S9908" t="s">
        <v>38</v>
      </c>
      <c r="T9908" t="s">
        <v>28</v>
      </c>
      <c r="Y9908" t="s">
        <v>103</v>
      </c>
    </row>
    <row r="9909" spans="1:25" x14ac:dyDescent="0.45">
      <c r="A9909" t="s">
        <v>335</v>
      </c>
      <c r="B9909" t="s">
        <v>763</v>
      </c>
      <c r="C9909">
        <v>55243</v>
      </c>
      <c r="D9909" t="s">
        <v>784</v>
      </c>
      <c r="F9909">
        <v>2012</v>
      </c>
      <c r="G9909">
        <v>130</v>
      </c>
      <c r="H9909">
        <v>129.25</v>
      </c>
      <c r="I9909">
        <v>2585</v>
      </c>
      <c r="K9909">
        <v>7.6999999999999999E-2</v>
      </c>
      <c r="L9909">
        <v>4.7999999999999996E-3</v>
      </c>
      <c r="M9909">
        <v>1944.5</v>
      </c>
      <c r="N9909">
        <v>5.9200000000000003E-2</v>
      </c>
      <c r="O9909">
        <v>7.7709999999999999</v>
      </c>
      <c r="P9909">
        <v>0.47160000000000002</v>
      </c>
      <c r="Q9909">
        <v>32958.800000000003</v>
      </c>
      <c r="R9909" t="s">
        <v>34</v>
      </c>
      <c r="S9909" t="s">
        <v>38</v>
      </c>
      <c r="T9909" t="s">
        <v>28</v>
      </c>
      <c r="Y9909" t="s">
        <v>103</v>
      </c>
    </row>
    <row r="9910" spans="1:25" x14ac:dyDescent="0.45">
      <c r="A9910" t="s">
        <v>335</v>
      </c>
      <c r="B9910" t="s">
        <v>763</v>
      </c>
      <c r="C9910">
        <v>55243</v>
      </c>
      <c r="D9910" t="s">
        <v>784</v>
      </c>
      <c r="F9910">
        <v>2013</v>
      </c>
      <c r="G9910">
        <v>189</v>
      </c>
      <c r="H9910">
        <v>155.75</v>
      </c>
      <c r="I9910">
        <v>3115</v>
      </c>
      <c r="K9910">
        <v>0.49199999999999999</v>
      </c>
      <c r="L9910">
        <v>2.1999999999999999E-2</v>
      </c>
      <c r="M9910">
        <v>2381.1</v>
      </c>
      <c r="N9910">
        <v>6.0100000000000001E-2</v>
      </c>
      <c r="O9910">
        <v>9.673</v>
      </c>
      <c r="P9910">
        <v>0.48470000000000002</v>
      </c>
      <c r="Q9910">
        <v>39718.400000000001</v>
      </c>
      <c r="R9910" t="s">
        <v>34</v>
      </c>
      <c r="S9910" t="s">
        <v>38</v>
      </c>
      <c r="T9910" t="s">
        <v>28</v>
      </c>
      <c r="Y9910" t="s">
        <v>103</v>
      </c>
    </row>
    <row r="9911" spans="1:25" x14ac:dyDescent="0.45">
      <c r="A9911" t="s">
        <v>335</v>
      </c>
      <c r="B9911" t="s">
        <v>763</v>
      </c>
      <c r="C9911">
        <v>55243</v>
      </c>
      <c r="D9911" t="s">
        <v>784</v>
      </c>
      <c r="E9911" t="s">
        <v>785</v>
      </c>
      <c r="F9911">
        <v>2014</v>
      </c>
      <c r="G9911">
        <v>299</v>
      </c>
      <c r="H9911">
        <v>192.56</v>
      </c>
      <c r="I9911">
        <v>3714.04</v>
      </c>
      <c r="K9911">
        <v>2.5710000000000002</v>
      </c>
      <c r="L9911">
        <v>9.1300000000000006E-2</v>
      </c>
      <c r="M9911">
        <v>3140.8</v>
      </c>
      <c r="N9911">
        <v>6.2700000000000006E-2</v>
      </c>
      <c r="O9911">
        <v>13.77</v>
      </c>
      <c r="P9911">
        <v>0.5454</v>
      </c>
      <c r="Q9911">
        <v>49420.5</v>
      </c>
      <c r="R9911" t="s">
        <v>34</v>
      </c>
      <c r="S9911" t="s">
        <v>38</v>
      </c>
      <c r="T9911" t="s">
        <v>28</v>
      </c>
      <c r="Y9911" t="s">
        <v>103</v>
      </c>
    </row>
    <row r="9912" spans="1:25" x14ac:dyDescent="0.45">
      <c r="A9912" t="s">
        <v>335</v>
      </c>
      <c r="B9912" t="s">
        <v>763</v>
      </c>
      <c r="C9912">
        <v>55243</v>
      </c>
      <c r="D9912" t="s">
        <v>784</v>
      </c>
      <c r="E9912" t="s">
        <v>785</v>
      </c>
      <c r="F9912">
        <v>2015</v>
      </c>
      <c r="G9912">
        <v>241</v>
      </c>
      <c r="H9912">
        <v>138.66999999999999</v>
      </c>
      <c r="I9912">
        <v>2466.75</v>
      </c>
      <c r="K9912">
        <v>0.66700000000000004</v>
      </c>
      <c r="L9912">
        <v>3.3799999999999997E-2</v>
      </c>
      <c r="M9912">
        <v>2867.3</v>
      </c>
      <c r="N9912">
        <v>5.9499999999999997E-2</v>
      </c>
      <c r="O9912">
        <v>11.673</v>
      </c>
      <c r="P9912">
        <v>0.49399999999999999</v>
      </c>
      <c r="Q9912">
        <v>47625.599999999999</v>
      </c>
      <c r="R9912" t="s">
        <v>34</v>
      </c>
      <c r="S9912" t="s">
        <v>38</v>
      </c>
      <c r="T9912" t="s">
        <v>28</v>
      </c>
      <c r="Y9912" t="s">
        <v>159</v>
      </c>
    </row>
    <row r="9913" spans="1:25" x14ac:dyDescent="0.45">
      <c r="A9913" t="s">
        <v>335</v>
      </c>
      <c r="B9913" t="s">
        <v>763</v>
      </c>
      <c r="C9913">
        <v>55243</v>
      </c>
      <c r="D9913" t="s">
        <v>784</v>
      </c>
      <c r="E9913" t="s">
        <v>785</v>
      </c>
      <c r="F9913">
        <v>2016</v>
      </c>
      <c r="G9913">
        <v>194</v>
      </c>
      <c r="H9913">
        <v>138.5</v>
      </c>
      <c r="I9913">
        <v>2770</v>
      </c>
      <c r="K9913">
        <v>0.254</v>
      </c>
      <c r="L9913">
        <v>1.5800000000000002E-2</v>
      </c>
      <c r="M9913">
        <v>1963.6</v>
      </c>
      <c r="N9913">
        <v>5.96E-2</v>
      </c>
      <c r="O9913">
        <v>7.9260000000000002</v>
      </c>
      <c r="P9913">
        <v>0.48180000000000001</v>
      </c>
      <c r="Q9913">
        <v>32935.599999999999</v>
      </c>
      <c r="R9913" t="s">
        <v>34</v>
      </c>
      <c r="S9913" t="s">
        <v>38</v>
      </c>
      <c r="T9913" t="s">
        <v>28</v>
      </c>
      <c r="Y9913" t="s">
        <v>159</v>
      </c>
    </row>
    <row r="9914" spans="1:25" x14ac:dyDescent="0.45">
      <c r="A9914" t="s">
        <v>335</v>
      </c>
      <c r="B9914" t="s">
        <v>763</v>
      </c>
      <c r="C9914">
        <v>55243</v>
      </c>
      <c r="D9914" t="s">
        <v>784</v>
      </c>
      <c r="E9914" t="s">
        <v>785</v>
      </c>
      <c r="F9914">
        <v>2017</v>
      </c>
      <c r="G9914">
        <v>101</v>
      </c>
      <c r="H9914">
        <v>55</v>
      </c>
      <c r="I9914">
        <v>1100</v>
      </c>
      <c r="K9914">
        <v>0.16</v>
      </c>
      <c r="L9914">
        <v>3.0099999999999998E-2</v>
      </c>
      <c r="M9914">
        <v>785.8</v>
      </c>
      <c r="N9914">
        <v>6.0100000000000001E-2</v>
      </c>
      <c r="O9914">
        <v>3.2010000000000001</v>
      </c>
      <c r="P9914">
        <v>0.49359999999999998</v>
      </c>
      <c r="Q9914">
        <v>13099.2</v>
      </c>
      <c r="R9914" t="s">
        <v>34</v>
      </c>
      <c r="S9914" t="s">
        <v>38</v>
      </c>
      <c r="T9914" t="s">
        <v>28</v>
      </c>
      <c r="Y9914" t="s">
        <v>160</v>
      </c>
    </row>
    <row r="9915" spans="1:25" x14ac:dyDescent="0.45">
      <c r="A9915" t="s">
        <v>335</v>
      </c>
      <c r="B9915" t="s">
        <v>763</v>
      </c>
      <c r="C9915">
        <v>55243</v>
      </c>
      <c r="D9915" t="s">
        <v>784</v>
      </c>
      <c r="E9915" t="s">
        <v>785</v>
      </c>
      <c r="F9915">
        <v>2018</v>
      </c>
      <c r="G9915">
        <v>128</v>
      </c>
      <c r="H9915">
        <v>76.69</v>
      </c>
      <c r="I9915">
        <v>1409.73</v>
      </c>
      <c r="K9915">
        <v>0.112</v>
      </c>
      <c r="L9915">
        <v>1.21E-2</v>
      </c>
      <c r="M9915">
        <v>1122.3</v>
      </c>
      <c r="N9915">
        <v>5.7299999999999997E-2</v>
      </c>
      <c r="O9915">
        <v>4.5060000000000002</v>
      </c>
      <c r="P9915">
        <v>0.47789999999999999</v>
      </c>
      <c r="Q9915">
        <v>18840.599999999999</v>
      </c>
      <c r="R9915" t="s">
        <v>34</v>
      </c>
      <c r="S9915" t="s">
        <v>38</v>
      </c>
      <c r="T9915" t="s">
        <v>28</v>
      </c>
      <c r="Y9915" t="s">
        <v>160</v>
      </c>
    </row>
    <row r="9916" spans="1:25" x14ac:dyDescent="0.45">
      <c r="A9916" t="s">
        <v>335</v>
      </c>
      <c r="B9916" t="s">
        <v>763</v>
      </c>
      <c r="C9916">
        <v>55243</v>
      </c>
      <c r="D9916" t="s">
        <v>784</v>
      </c>
      <c r="E9916" t="s">
        <v>785</v>
      </c>
      <c r="F9916">
        <v>2019</v>
      </c>
      <c r="G9916">
        <v>116</v>
      </c>
      <c r="H9916">
        <v>57.46</v>
      </c>
      <c r="I9916">
        <v>972.95</v>
      </c>
      <c r="K9916">
        <v>5.2999999999999999E-2</v>
      </c>
      <c r="L9916">
        <v>2.1999999999999999E-2</v>
      </c>
      <c r="M9916">
        <v>816.1</v>
      </c>
      <c r="N9916">
        <v>5.7700000000000001E-2</v>
      </c>
      <c r="O9916">
        <v>3.2709999999999999</v>
      </c>
      <c r="P9916">
        <v>0.48420000000000002</v>
      </c>
      <c r="Q9916">
        <v>13776</v>
      </c>
      <c r="R9916" t="s">
        <v>34</v>
      </c>
      <c r="S9916" t="s">
        <v>38</v>
      </c>
      <c r="T9916" t="s">
        <v>28</v>
      </c>
      <c r="Y9916" t="s">
        <v>160</v>
      </c>
    </row>
    <row r="9917" spans="1:25" x14ac:dyDescent="0.45">
      <c r="A9917" t="s">
        <v>335</v>
      </c>
      <c r="B9917" t="s">
        <v>763</v>
      </c>
      <c r="C9917">
        <v>55243</v>
      </c>
      <c r="D9917" t="s">
        <v>784</v>
      </c>
      <c r="E9917" t="s">
        <v>785</v>
      </c>
      <c r="F9917">
        <v>2020</v>
      </c>
      <c r="G9917">
        <v>143</v>
      </c>
      <c r="H9917">
        <v>76.27</v>
      </c>
      <c r="I9917">
        <v>1286.27</v>
      </c>
      <c r="K9917">
        <v>0.12</v>
      </c>
      <c r="L9917">
        <v>1.44E-2</v>
      </c>
      <c r="M9917">
        <v>1189.5</v>
      </c>
      <c r="N9917">
        <v>6.0199999999999997E-2</v>
      </c>
      <c r="O9917">
        <v>4.7770000000000001</v>
      </c>
      <c r="P9917">
        <v>0.47899999999999998</v>
      </c>
      <c r="Q9917">
        <v>19968.900000000001</v>
      </c>
      <c r="R9917" t="s">
        <v>34</v>
      </c>
      <c r="S9917" t="s">
        <v>38</v>
      </c>
      <c r="T9917" t="s">
        <v>28</v>
      </c>
      <c r="Y9917" t="s">
        <v>160</v>
      </c>
    </row>
    <row r="9918" spans="1:25" x14ac:dyDescent="0.45">
      <c r="A9918" t="s">
        <v>335</v>
      </c>
      <c r="B9918" t="s">
        <v>763</v>
      </c>
      <c r="C9918">
        <v>55243</v>
      </c>
      <c r="D9918" t="s">
        <v>784</v>
      </c>
      <c r="E9918" t="s">
        <v>785</v>
      </c>
      <c r="F9918">
        <v>2021</v>
      </c>
      <c r="G9918">
        <v>141</v>
      </c>
      <c r="H9918">
        <v>82.32</v>
      </c>
      <c r="I9918">
        <v>1390.25</v>
      </c>
      <c r="K9918">
        <v>0.65</v>
      </c>
      <c r="L9918">
        <v>5.4100000000000002E-2</v>
      </c>
      <c r="M9918">
        <v>1287.3</v>
      </c>
      <c r="N9918">
        <v>6.0699999999999997E-2</v>
      </c>
      <c r="O9918">
        <v>5.0090000000000003</v>
      </c>
      <c r="P9918">
        <v>0.46829999999999999</v>
      </c>
      <c r="Q9918">
        <v>20859.5</v>
      </c>
      <c r="R9918" t="s">
        <v>34</v>
      </c>
      <c r="S9918" t="s">
        <v>38</v>
      </c>
      <c r="T9918" t="s">
        <v>28</v>
      </c>
      <c r="Y9918" t="s">
        <v>161</v>
      </c>
    </row>
    <row r="9919" spans="1:25" x14ac:dyDescent="0.45">
      <c r="A9919" t="s">
        <v>335</v>
      </c>
      <c r="B9919" t="s">
        <v>763</v>
      </c>
      <c r="C9919">
        <v>55243</v>
      </c>
      <c r="D9919" t="s">
        <v>784</v>
      </c>
      <c r="E9919" t="s">
        <v>785</v>
      </c>
      <c r="F9919">
        <v>2022</v>
      </c>
      <c r="G9919">
        <v>166</v>
      </c>
      <c r="H9919">
        <v>108.59</v>
      </c>
      <c r="I9919">
        <v>2153.7800000000002</v>
      </c>
      <c r="K9919">
        <v>1.3979999999999999</v>
      </c>
      <c r="L9919">
        <v>8.8999999999999996E-2</v>
      </c>
      <c r="M9919">
        <v>1838</v>
      </c>
      <c r="N9919">
        <v>6.08E-2</v>
      </c>
      <c r="O9919">
        <v>7.2839999999999998</v>
      </c>
      <c r="P9919">
        <v>0.49349999999999999</v>
      </c>
      <c r="Q9919">
        <v>29057</v>
      </c>
      <c r="R9919" t="s">
        <v>34</v>
      </c>
      <c r="S9919" t="s">
        <v>38</v>
      </c>
      <c r="T9919" t="s">
        <v>28</v>
      </c>
      <c r="Y9919" t="s">
        <v>161</v>
      </c>
    </row>
    <row r="9920" spans="1:25" x14ac:dyDescent="0.45">
      <c r="A9920" t="s">
        <v>335</v>
      </c>
      <c r="B9920" t="s">
        <v>763</v>
      </c>
      <c r="C9920">
        <v>55243</v>
      </c>
      <c r="D9920" t="s">
        <v>784</v>
      </c>
      <c r="E9920" t="s">
        <v>785</v>
      </c>
      <c r="F9920">
        <v>2023</v>
      </c>
      <c r="G9920">
        <v>24</v>
      </c>
      <c r="H9920">
        <v>12.6</v>
      </c>
      <c r="I9920">
        <v>250.2</v>
      </c>
      <c r="K9920">
        <v>1.4E-2</v>
      </c>
      <c r="L9920">
        <v>4.2299999999999997E-2</v>
      </c>
      <c r="M9920">
        <v>207.3</v>
      </c>
      <c r="N9920">
        <v>6.1100000000000002E-2</v>
      </c>
      <c r="O9920">
        <v>0.72399999999999998</v>
      </c>
      <c r="P9920">
        <v>0.44850000000000001</v>
      </c>
      <c r="Q9920">
        <v>3494.2</v>
      </c>
      <c r="R9920" t="s">
        <v>34</v>
      </c>
      <c r="S9920" t="s">
        <v>38</v>
      </c>
      <c r="T9920" t="s">
        <v>28</v>
      </c>
      <c r="Y9920" t="s">
        <v>499</v>
      </c>
    </row>
    <row r="9921" spans="1:25" x14ac:dyDescent="0.45">
      <c r="A9921" t="s">
        <v>335</v>
      </c>
      <c r="B9921" t="s">
        <v>763</v>
      </c>
      <c r="C9921">
        <v>55243</v>
      </c>
      <c r="D9921" t="s">
        <v>786</v>
      </c>
      <c r="F9921">
        <v>2009</v>
      </c>
      <c r="G9921">
        <v>80</v>
      </c>
      <c r="H9921">
        <v>80</v>
      </c>
      <c r="I9921">
        <v>1600</v>
      </c>
      <c r="K9921">
        <v>0.26300000000000001</v>
      </c>
      <c r="L9921">
        <v>2.5999999999999999E-2</v>
      </c>
      <c r="M9921">
        <v>1222.8</v>
      </c>
      <c r="N9921">
        <v>6.0100000000000001E-2</v>
      </c>
      <c r="O9921">
        <v>5.4</v>
      </c>
      <c r="P9921">
        <v>0.52929999999999999</v>
      </c>
      <c r="Q9921">
        <v>20400</v>
      </c>
      <c r="R9921" t="s">
        <v>34</v>
      </c>
      <c r="S9921" t="s">
        <v>38</v>
      </c>
      <c r="T9921" t="s">
        <v>28</v>
      </c>
      <c r="Y9921" t="s">
        <v>103</v>
      </c>
    </row>
    <row r="9922" spans="1:25" x14ac:dyDescent="0.45">
      <c r="A9922" t="s">
        <v>335</v>
      </c>
      <c r="B9922" t="s">
        <v>763</v>
      </c>
      <c r="C9922">
        <v>55243</v>
      </c>
      <c r="D9922" t="s">
        <v>786</v>
      </c>
      <c r="F9922">
        <v>2010</v>
      </c>
      <c r="G9922">
        <v>82</v>
      </c>
      <c r="H9922">
        <v>77.5</v>
      </c>
      <c r="I9922">
        <v>1550</v>
      </c>
      <c r="K9922">
        <v>1.026</v>
      </c>
      <c r="L9922">
        <v>9.8299999999999998E-2</v>
      </c>
      <c r="M9922">
        <v>1253.9000000000001</v>
      </c>
      <c r="N9922">
        <v>6.3299999999999995E-2</v>
      </c>
      <c r="O9922">
        <v>6.3230000000000004</v>
      </c>
      <c r="P9922">
        <v>0.63180000000000003</v>
      </c>
      <c r="Q9922">
        <v>19762.7</v>
      </c>
      <c r="R9922" t="s">
        <v>34</v>
      </c>
      <c r="S9922" t="s">
        <v>38</v>
      </c>
      <c r="T9922" t="s">
        <v>28</v>
      </c>
      <c r="Y9922" t="s">
        <v>103</v>
      </c>
    </row>
    <row r="9923" spans="1:25" x14ac:dyDescent="0.45">
      <c r="A9923" t="s">
        <v>335</v>
      </c>
      <c r="B9923" t="s">
        <v>763</v>
      </c>
      <c r="C9923">
        <v>55243</v>
      </c>
      <c r="D9923" t="s">
        <v>786</v>
      </c>
      <c r="F9923">
        <v>2011</v>
      </c>
      <c r="G9923">
        <v>107</v>
      </c>
      <c r="H9923">
        <v>107</v>
      </c>
      <c r="I9923">
        <v>2140</v>
      </c>
      <c r="K9923">
        <v>0.32900000000000001</v>
      </c>
      <c r="L9923">
        <v>2.4299999999999999E-2</v>
      </c>
      <c r="M9923">
        <v>1633.5</v>
      </c>
      <c r="N9923">
        <v>0.06</v>
      </c>
      <c r="O9923">
        <v>8.1470000000000002</v>
      </c>
      <c r="P9923">
        <v>0.59709999999999996</v>
      </c>
      <c r="Q9923">
        <v>27285</v>
      </c>
      <c r="R9923" t="s">
        <v>34</v>
      </c>
      <c r="S9923" t="s">
        <v>38</v>
      </c>
      <c r="T9923" t="s">
        <v>28</v>
      </c>
      <c r="Y9923" t="s">
        <v>103</v>
      </c>
    </row>
    <row r="9924" spans="1:25" x14ac:dyDescent="0.45">
      <c r="A9924" t="s">
        <v>335</v>
      </c>
      <c r="B9924" t="s">
        <v>763</v>
      </c>
      <c r="C9924">
        <v>55243</v>
      </c>
      <c r="D9924" t="s">
        <v>786</v>
      </c>
      <c r="F9924">
        <v>2012</v>
      </c>
      <c r="G9924">
        <v>130</v>
      </c>
      <c r="H9924">
        <v>129.25</v>
      </c>
      <c r="I9924">
        <v>2585</v>
      </c>
      <c r="K9924">
        <v>7.6999999999999999E-2</v>
      </c>
      <c r="L9924">
        <v>4.7999999999999996E-3</v>
      </c>
      <c r="M9924">
        <v>1944.5</v>
      </c>
      <c r="N9924">
        <v>5.9200000000000003E-2</v>
      </c>
      <c r="O9924">
        <v>8.4440000000000008</v>
      </c>
      <c r="P9924">
        <v>0.51229999999999998</v>
      </c>
      <c r="Q9924">
        <v>32958.800000000003</v>
      </c>
      <c r="R9924" t="s">
        <v>34</v>
      </c>
      <c r="S9924" t="s">
        <v>38</v>
      </c>
      <c r="T9924" t="s">
        <v>28</v>
      </c>
      <c r="Y9924" t="s">
        <v>103</v>
      </c>
    </row>
    <row r="9925" spans="1:25" x14ac:dyDescent="0.45">
      <c r="A9925" t="s">
        <v>335</v>
      </c>
      <c r="B9925" t="s">
        <v>763</v>
      </c>
      <c r="C9925">
        <v>55243</v>
      </c>
      <c r="D9925" t="s">
        <v>786</v>
      </c>
      <c r="F9925">
        <v>2013</v>
      </c>
      <c r="G9925">
        <v>189</v>
      </c>
      <c r="H9925">
        <v>155.75</v>
      </c>
      <c r="I9925">
        <v>3115</v>
      </c>
      <c r="K9925">
        <v>0.49199999999999999</v>
      </c>
      <c r="L9925">
        <v>2.1999999999999999E-2</v>
      </c>
      <c r="M9925">
        <v>2381.1</v>
      </c>
      <c r="N9925">
        <v>6.0100000000000001E-2</v>
      </c>
      <c r="O9925">
        <v>10.584</v>
      </c>
      <c r="P9925">
        <v>0.52969999999999995</v>
      </c>
      <c r="Q9925">
        <v>39718.400000000001</v>
      </c>
      <c r="R9925" t="s">
        <v>34</v>
      </c>
      <c r="S9925" t="s">
        <v>38</v>
      </c>
      <c r="T9925" t="s">
        <v>28</v>
      </c>
      <c r="Y9925" t="s">
        <v>103</v>
      </c>
    </row>
    <row r="9926" spans="1:25" x14ac:dyDescent="0.45">
      <c r="A9926" t="s">
        <v>335</v>
      </c>
      <c r="B9926" t="s">
        <v>763</v>
      </c>
      <c r="C9926">
        <v>55243</v>
      </c>
      <c r="D9926" t="s">
        <v>786</v>
      </c>
      <c r="E9926" t="s">
        <v>785</v>
      </c>
      <c r="F9926">
        <v>2014</v>
      </c>
      <c r="G9926">
        <v>299</v>
      </c>
      <c r="H9926">
        <v>192.46</v>
      </c>
      <c r="I9926">
        <v>3713.74</v>
      </c>
      <c r="K9926">
        <v>2.5710000000000002</v>
      </c>
      <c r="L9926">
        <v>9.1300000000000006E-2</v>
      </c>
      <c r="M9926">
        <v>3140.4</v>
      </c>
      <c r="N9926">
        <v>6.2700000000000006E-2</v>
      </c>
      <c r="O9926">
        <v>15.284000000000001</v>
      </c>
      <c r="P9926">
        <v>0.60519999999999996</v>
      </c>
      <c r="Q9926">
        <v>49416.1</v>
      </c>
      <c r="R9926" t="s">
        <v>34</v>
      </c>
      <c r="S9926" t="s">
        <v>38</v>
      </c>
      <c r="T9926" t="s">
        <v>28</v>
      </c>
      <c r="Y9926" t="s">
        <v>103</v>
      </c>
    </row>
    <row r="9927" spans="1:25" x14ac:dyDescent="0.45">
      <c r="A9927" t="s">
        <v>335</v>
      </c>
      <c r="B9927" t="s">
        <v>763</v>
      </c>
      <c r="C9927">
        <v>55243</v>
      </c>
      <c r="D9927" t="s">
        <v>786</v>
      </c>
      <c r="E9927" t="s">
        <v>785</v>
      </c>
      <c r="F9927">
        <v>2015</v>
      </c>
      <c r="G9927">
        <v>242</v>
      </c>
      <c r="H9927">
        <v>137.86000000000001</v>
      </c>
      <c r="I9927">
        <v>2449.5100000000002</v>
      </c>
      <c r="K9927">
        <v>0.66600000000000004</v>
      </c>
      <c r="L9927">
        <v>3.3599999999999998E-2</v>
      </c>
      <c r="M9927">
        <v>2844.7</v>
      </c>
      <c r="N9927">
        <v>5.96E-2</v>
      </c>
      <c r="O9927">
        <v>12.68</v>
      </c>
      <c r="P9927">
        <v>0.54500000000000004</v>
      </c>
      <c r="Q9927">
        <v>47243.6</v>
      </c>
      <c r="R9927" t="s">
        <v>34</v>
      </c>
      <c r="S9927" t="s">
        <v>38</v>
      </c>
      <c r="T9927" t="s">
        <v>28</v>
      </c>
      <c r="Y9927" t="s">
        <v>159</v>
      </c>
    </row>
    <row r="9928" spans="1:25" x14ac:dyDescent="0.45">
      <c r="A9928" t="s">
        <v>335</v>
      </c>
      <c r="B9928" t="s">
        <v>763</v>
      </c>
      <c r="C9928">
        <v>55243</v>
      </c>
      <c r="D9928" t="s">
        <v>786</v>
      </c>
      <c r="E9928" t="s">
        <v>785</v>
      </c>
      <c r="F9928">
        <v>2016</v>
      </c>
      <c r="G9928">
        <v>194</v>
      </c>
      <c r="H9928">
        <v>138.5</v>
      </c>
      <c r="I9928">
        <v>2770</v>
      </c>
      <c r="K9928">
        <v>0.254</v>
      </c>
      <c r="L9928">
        <v>1.5800000000000002E-2</v>
      </c>
      <c r="M9928">
        <v>1963.6</v>
      </c>
      <c r="N9928">
        <v>5.96E-2</v>
      </c>
      <c r="O9928">
        <v>8.1289999999999996</v>
      </c>
      <c r="P9928">
        <v>0.49440000000000001</v>
      </c>
      <c r="Q9928">
        <v>32935.599999999999</v>
      </c>
      <c r="R9928" t="s">
        <v>34</v>
      </c>
      <c r="S9928" t="s">
        <v>38</v>
      </c>
      <c r="T9928" t="s">
        <v>28</v>
      </c>
      <c r="Y9928" t="s">
        <v>159</v>
      </c>
    </row>
    <row r="9929" spans="1:25" x14ac:dyDescent="0.45">
      <c r="A9929" t="s">
        <v>335</v>
      </c>
      <c r="B9929" t="s">
        <v>763</v>
      </c>
      <c r="C9929">
        <v>55243</v>
      </c>
      <c r="D9929" t="s">
        <v>786</v>
      </c>
      <c r="E9929" t="s">
        <v>785</v>
      </c>
      <c r="F9929">
        <v>2017</v>
      </c>
      <c r="G9929">
        <v>101</v>
      </c>
      <c r="H9929">
        <v>55</v>
      </c>
      <c r="I9929">
        <v>1100</v>
      </c>
      <c r="K9929">
        <v>0.16</v>
      </c>
      <c r="L9929">
        <v>3.0099999999999998E-2</v>
      </c>
      <c r="M9929">
        <v>785.8</v>
      </c>
      <c r="N9929">
        <v>6.0100000000000001E-2</v>
      </c>
      <c r="O9929">
        <v>3.2160000000000002</v>
      </c>
      <c r="P9929">
        <v>0.49690000000000001</v>
      </c>
      <c r="Q9929">
        <v>13099.2</v>
      </c>
      <c r="R9929" t="s">
        <v>34</v>
      </c>
      <c r="S9929" t="s">
        <v>38</v>
      </c>
      <c r="T9929" t="s">
        <v>28</v>
      </c>
      <c r="Y9929" t="s">
        <v>160</v>
      </c>
    </row>
    <row r="9930" spans="1:25" x14ac:dyDescent="0.45">
      <c r="A9930" t="s">
        <v>335</v>
      </c>
      <c r="B9930" t="s">
        <v>763</v>
      </c>
      <c r="C9930">
        <v>55243</v>
      </c>
      <c r="D9930" t="s">
        <v>786</v>
      </c>
      <c r="E9930" t="s">
        <v>785</v>
      </c>
      <c r="F9930">
        <v>2018</v>
      </c>
      <c r="G9930">
        <v>131</v>
      </c>
      <c r="H9930">
        <v>77.099999999999994</v>
      </c>
      <c r="I9930">
        <v>1409.97</v>
      </c>
      <c r="K9930">
        <v>0.112</v>
      </c>
      <c r="L9930">
        <v>1.18E-2</v>
      </c>
      <c r="M9930">
        <v>1122.5999999999999</v>
      </c>
      <c r="N9930">
        <v>5.8000000000000003E-2</v>
      </c>
      <c r="O9930">
        <v>4.508</v>
      </c>
      <c r="P9930">
        <v>0.47649999999999998</v>
      </c>
      <c r="Q9930">
        <v>18843.8</v>
      </c>
      <c r="R9930" t="s">
        <v>34</v>
      </c>
      <c r="S9930" t="s">
        <v>38</v>
      </c>
      <c r="T9930" t="s">
        <v>28</v>
      </c>
      <c r="Y9930" t="s">
        <v>160</v>
      </c>
    </row>
    <row r="9931" spans="1:25" x14ac:dyDescent="0.45">
      <c r="A9931" t="s">
        <v>335</v>
      </c>
      <c r="B9931" t="s">
        <v>763</v>
      </c>
      <c r="C9931">
        <v>55243</v>
      </c>
      <c r="D9931" t="s">
        <v>786</v>
      </c>
      <c r="E9931" t="s">
        <v>785</v>
      </c>
      <c r="F9931">
        <v>2019</v>
      </c>
      <c r="G9931">
        <v>116</v>
      </c>
      <c r="H9931">
        <v>57.46</v>
      </c>
      <c r="I9931">
        <v>972.95</v>
      </c>
      <c r="K9931">
        <v>5.2999999999999999E-2</v>
      </c>
      <c r="L9931">
        <v>2.1999999999999999E-2</v>
      </c>
      <c r="M9931">
        <v>816.1</v>
      </c>
      <c r="N9931">
        <v>5.7700000000000001E-2</v>
      </c>
      <c r="O9931">
        <v>3.266</v>
      </c>
      <c r="P9931">
        <v>0.48630000000000001</v>
      </c>
      <c r="Q9931">
        <v>13776</v>
      </c>
      <c r="R9931" t="s">
        <v>34</v>
      </c>
      <c r="S9931" t="s">
        <v>38</v>
      </c>
      <c r="T9931" t="s">
        <v>28</v>
      </c>
      <c r="Y9931" t="s">
        <v>160</v>
      </c>
    </row>
    <row r="9932" spans="1:25" x14ac:dyDescent="0.45">
      <c r="A9932" t="s">
        <v>335</v>
      </c>
      <c r="B9932" t="s">
        <v>763</v>
      </c>
      <c r="C9932">
        <v>55243</v>
      </c>
      <c r="D9932" t="s">
        <v>786</v>
      </c>
      <c r="E9932" t="s">
        <v>785</v>
      </c>
      <c r="F9932">
        <v>2020</v>
      </c>
      <c r="G9932">
        <v>143</v>
      </c>
      <c r="H9932">
        <v>76.27</v>
      </c>
      <c r="I9932">
        <v>1286.27</v>
      </c>
      <c r="K9932">
        <v>0.12</v>
      </c>
      <c r="L9932">
        <v>1.44E-2</v>
      </c>
      <c r="M9932">
        <v>1189.5</v>
      </c>
      <c r="N9932">
        <v>6.0199999999999997E-2</v>
      </c>
      <c r="O9932">
        <v>4.7770000000000001</v>
      </c>
      <c r="P9932">
        <v>0.47920000000000001</v>
      </c>
      <c r="Q9932">
        <v>19968.900000000001</v>
      </c>
      <c r="R9932" t="s">
        <v>34</v>
      </c>
      <c r="S9932" t="s">
        <v>38</v>
      </c>
      <c r="T9932" t="s">
        <v>28</v>
      </c>
      <c r="Y9932" t="s">
        <v>160</v>
      </c>
    </row>
    <row r="9933" spans="1:25" x14ac:dyDescent="0.45">
      <c r="A9933" t="s">
        <v>335</v>
      </c>
      <c r="B9933" t="s">
        <v>763</v>
      </c>
      <c r="C9933">
        <v>55243</v>
      </c>
      <c r="D9933" t="s">
        <v>786</v>
      </c>
      <c r="E9933" t="s">
        <v>785</v>
      </c>
      <c r="F9933">
        <v>2021</v>
      </c>
      <c r="G9933">
        <v>141</v>
      </c>
      <c r="H9933">
        <v>82.32</v>
      </c>
      <c r="I9933">
        <v>1390.25</v>
      </c>
      <c r="K9933">
        <v>0.65</v>
      </c>
      <c r="L9933">
        <v>5.4100000000000002E-2</v>
      </c>
      <c r="M9933">
        <v>1287.3</v>
      </c>
      <c r="N9933">
        <v>6.0699999999999997E-2</v>
      </c>
      <c r="O9933">
        <v>4.7759999999999998</v>
      </c>
      <c r="P9933">
        <v>0.443</v>
      </c>
      <c r="Q9933">
        <v>20859.5</v>
      </c>
      <c r="R9933" t="s">
        <v>34</v>
      </c>
      <c r="S9933" t="s">
        <v>38</v>
      </c>
      <c r="T9933" t="s">
        <v>28</v>
      </c>
      <c r="Y9933" t="s">
        <v>161</v>
      </c>
    </row>
    <row r="9934" spans="1:25" x14ac:dyDescent="0.45">
      <c r="A9934" t="s">
        <v>335</v>
      </c>
      <c r="B9934" t="s">
        <v>763</v>
      </c>
      <c r="C9934">
        <v>55243</v>
      </c>
      <c r="D9934" t="s">
        <v>786</v>
      </c>
      <c r="E9934" t="s">
        <v>785</v>
      </c>
      <c r="F9934">
        <v>2022</v>
      </c>
      <c r="G9934">
        <v>166</v>
      </c>
      <c r="H9934">
        <v>108.59</v>
      </c>
      <c r="I9934">
        <v>2155.11</v>
      </c>
      <c r="K9934">
        <v>1.3979999999999999</v>
      </c>
      <c r="L9934">
        <v>8.8999999999999996E-2</v>
      </c>
      <c r="M9934">
        <v>1839</v>
      </c>
      <c r="N9934">
        <v>6.0499999999999998E-2</v>
      </c>
      <c r="O9934">
        <v>6.83</v>
      </c>
      <c r="P9934">
        <v>0.45989999999999998</v>
      </c>
      <c r="Q9934">
        <v>29074.1</v>
      </c>
      <c r="R9934" t="s">
        <v>34</v>
      </c>
      <c r="S9934" t="s">
        <v>38</v>
      </c>
      <c r="T9934" t="s">
        <v>28</v>
      </c>
      <c r="Y9934" t="s">
        <v>161</v>
      </c>
    </row>
    <row r="9935" spans="1:25" x14ac:dyDescent="0.45">
      <c r="A9935" t="s">
        <v>335</v>
      </c>
      <c r="B9935" t="s">
        <v>763</v>
      </c>
      <c r="C9935">
        <v>55243</v>
      </c>
      <c r="D9935" t="s">
        <v>786</v>
      </c>
      <c r="E9935" t="s">
        <v>785</v>
      </c>
      <c r="F9935">
        <v>2023</v>
      </c>
      <c r="G9935">
        <v>24</v>
      </c>
      <c r="H9935">
        <v>12.6</v>
      </c>
      <c r="I9935">
        <v>250.2</v>
      </c>
      <c r="K9935">
        <v>1.4E-2</v>
      </c>
      <c r="L9935">
        <v>4.2299999999999997E-2</v>
      </c>
      <c r="M9935">
        <v>207.3</v>
      </c>
      <c r="N9935">
        <v>6.1100000000000002E-2</v>
      </c>
      <c r="O9935">
        <v>0.64100000000000001</v>
      </c>
      <c r="P9935">
        <v>0.40689999999999998</v>
      </c>
      <c r="Q9935">
        <v>3494.2</v>
      </c>
      <c r="R9935" t="s">
        <v>34</v>
      </c>
      <c r="S9935" t="s">
        <v>38</v>
      </c>
      <c r="T9935" t="s">
        <v>28</v>
      </c>
      <c r="Y9935" t="s">
        <v>499</v>
      </c>
    </row>
    <row r="9936" spans="1:25" x14ac:dyDescent="0.45">
      <c r="A9936" t="s">
        <v>335</v>
      </c>
      <c r="B9936" t="s">
        <v>763</v>
      </c>
      <c r="C9936">
        <v>55243</v>
      </c>
      <c r="D9936" t="s">
        <v>787</v>
      </c>
      <c r="F9936">
        <v>2009</v>
      </c>
      <c r="G9936">
        <v>92</v>
      </c>
      <c r="H9936">
        <v>92</v>
      </c>
      <c r="I9936">
        <v>1840</v>
      </c>
      <c r="K9936">
        <v>0.26400000000000001</v>
      </c>
      <c r="L9936">
        <v>2.2700000000000001E-2</v>
      </c>
      <c r="M9936">
        <v>1402.8</v>
      </c>
      <c r="N9936">
        <v>0.06</v>
      </c>
      <c r="O9936">
        <v>6.8380000000000001</v>
      </c>
      <c r="P9936">
        <v>0.58299999999999996</v>
      </c>
      <c r="Q9936">
        <v>23460</v>
      </c>
      <c r="R9936" t="s">
        <v>34</v>
      </c>
      <c r="S9936" t="s">
        <v>38</v>
      </c>
      <c r="T9936" t="s">
        <v>28</v>
      </c>
      <c r="Y9936" t="s">
        <v>103</v>
      </c>
    </row>
    <row r="9937" spans="1:25" x14ac:dyDescent="0.45">
      <c r="A9937" t="s">
        <v>335</v>
      </c>
      <c r="B9937" t="s">
        <v>763</v>
      </c>
      <c r="C9937">
        <v>55243</v>
      </c>
      <c r="D9937" t="s">
        <v>787</v>
      </c>
      <c r="F9937">
        <v>2010</v>
      </c>
      <c r="G9937">
        <v>88</v>
      </c>
      <c r="H9937">
        <v>86.25</v>
      </c>
      <c r="I9937">
        <v>1725</v>
      </c>
      <c r="K9937">
        <v>0.83599999999999997</v>
      </c>
      <c r="L9937">
        <v>7.4700000000000003E-2</v>
      </c>
      <c r="M9937">
        <v>1367.9</v>
      </c>
      <c r="N9937">
        <v>6.2300000000000001E-2</v>
      </c>
      <c r="O9937">
        <v>7.1719999999999997</v>
      </c>
      <c r="P9937">
        <v>0.65029999999999999</v>
      </c>
      <c r="Q9937">
        <v>21993.8</v>
      </c>
      <c r="R9937" t="s">
        <v>34</v>
      </c>
      <c r="S9937" t="s">
        <v>38</v>
      </c>
      <c r="T9937" t="s">
        <v>28</v>
      </c>
      <c r="Y9937" t="s">
        <v>103</v>
      </c>
    </row>
    <row r="9938" spans="1:25" x14ac:dyDescent="0.45">
      <c r="A9938" t="s">
        <v>335</v>
      </c>
      <c r="B9938" t="s">
        <v>763</v>
      </c>
      <c r="C9938">
        <v>55243</v>
      </c>
      <c r="D9938" t="s">
        <v>787</v>
      </c>
      <c r="F9938">
        <v>2011</v>
      </c>
      <c r="G9938">
        <v>102</v>
      </c>
      <c r="H9938">
        <v>102</v>
      </c>
      <c r="I9938">
        <v>2040</v>
      </c>
      <c r="K9938">
        <v>0.39200000000000002</v>
      </c>
      <c r="L9938">
        <v>3.04E-2</v>
      </c>
      <c r="M9938">
        <v>1564.2</v>
      </c>
      <c r="N9938">
        <v>6.0299999999999999E-2</v>
      </c>
      <c r="O9938">
        <v>7.8440000000000003</v>
      </c>
      <c r="P9938">
        <v>0.60319999999999996</v>
      </c>
      <c r="Q9938">
        <v>26010</v>
      </c>
      <c r="R9938" t="s">
        <v>34</v>
      </c>
      <c r="S9938" t="s">
        <v>38</v>
      </c>
      <c r="T9938" t="s">
        <v>28</v>
      </c>
      <c r="Y9938" t="s">
        <v>103</v>
      </c>
    </row>
    <row r="9939" spans="1:25" x14ac:dyDescent="0.45">
      <c r="A9939" t="s">
        <v>335</v>
      </c>
      <c r="B9939" t="s">
        <v>763</v>
      </c>
      <c r="C9939">
        <v>55243</v>
      </c>
      <c r="D9939" t="s">
        <v>787</v>
      </c>
      <c r="F9939">
        <v>2012</v>
      </c>
      <c r="G9939">
        <v>154</v>
      </c>
      <c r="H9939">
        <v>153.5</v>
      </c>
      <c r="I9939">
        <v>3070</v>
      </c>
      <c r="K9939">
        <v>1.4999999999999999E-2</v>
      </c>
      <c r="L9939">
        <v>1E-3</v>
      </c>
      <c r="M9939">
        <v>2302.5</v>
      </c>
      <c r="N9939">
        <v>5.8999999999999997E-2</v>
      </c>
      <c r="O9939">
        <v>9.1180000000000003</v>
      </c>
      <c r="P9939">
        <v>0.46600000000000003</v>
      </c>
      <c r="Q9939">
        <v>39142.5</v>
      </c>
      <c r="R9939" t="s">
        <v>34</v>
      </c>
      <c r="S9939" t="s">
        <v>38</v>
      </c>
      <c r="T9939" t="s">
        <v>28</v>
      </c>
      <c r="Y9939" t="s">
        <v>103</v>
      </c>
    </row>
    <row r="9940" spans="1:25" x14ac:dyDescent="0.45">
      <c r="A9940" t="s">
        <v>335</v>
      </c>
      <c r="B9940" t="s">
        <v>763</v>
      </c>
      <c r="C9940">
        <v>55243</v>
      </c>
      <c r="D9940" t="s">
        <v>787</v>
      </c>
      <c r="F9940">
        <v>2013</v>
      </c>
      <c r="G9940">
        <v>154</v>
      </c>
      <c r="H9940">
        <v>125</v>
      </c>
      <c r="I9940">
        <v>2500</v>
      </c>
      <c r="K9940">
        <v>0.219</v>
      </c>
      <c r="L9940">
        <v>1.7100000000000001E-2</v>
      </c>
      <c r="M9940">
        <v>1895</v>
      </c>
      <c r="N9940">
        <v>5.9799999999999999E-2</v>
      </c>
      <c r="O9940">
        <v>7.6079999999999997</v>
      </c>
      <c r="P9940">
        <v>0.4803</v>
      </c>
      <c r="Q9940">
        <v>31876.6</v>
      </c>
      <c r="R9940" t="s">
        <v>34</v>
      </c>
      <c r="S9940" t="s">
        <v>38</v>
      </c>
      <c r="T9940" t="s">
        <v>28</v>
      </c>
      <c r="Y9940" t="s">
        <v>103</v>
      </c>
    </row>
    <row r="9941" spans="1:25" x14ac:dyDescent="0.45">
      <c r="A9941" t="s">
        <v>335</v>
      </c>
      <c r="B9941" t="s">
        <v>763</v>
      </c>
      <c r="C9941">
        <v>55243</v>
      </c>
      <c r="D9941" t="s">
        <v>787</v>
      </c>
      <c r="E9941" t="s">
        <v>785</v>
      </c>
      <c r="F9941">
        <v>2014</v>
      </c>
      <c r="G9941">
        <v>165</v>
      </c>
      <c r="H9941">
        <v>105.12</v>
      </c>
      <c r="I9941">
        <v>1963.98</v>
      </c>
      <c r="K9941">
        <v>1.292</v>
      </c>
      <c r="L9941">
        <v>8.5599999999999996E-2</v>
      </c>
      <c r="M9941">
        <v>1718</v>
      </c>
      <c r="N9941">
        <v>6.2399999999999997E-2</v>
      </c>
      <c r="O9941">
        <v>7.4690000000000003</v>
      </c>
      <c r="P9941">
        <v>0.54100000000000004</v>
      </c>
      <c r="Q9941">
        <v>27195.8</v>
      </c>
      <c r="R9941" t="s">
        <v>34</v>
      </c>
      <c r="S9941" t="s">
        <v>38</v>
      </c>
      <c r="T9941" t="s">
        <v>28</v>
      </c>
      <c r="Y9941" t="s">
        <v>103</v>
      </c>
    </row>
    <row r="9942" spans="1:25" x14ac:dyDescent="0.45">
      <c r="A9942" t="s">
        <v>335</v>
      </c>
      <c r="B9942" t="s">
        <v>763</v>
      </c>
      <c r="C9942">
        <v>55243</v>
      </c>
      <c r="D9942" t="s">
        <v>787</v>
      </c>
      <c r="E9942" t="s">
        <v>785</v>
      </c>
      <c r="F9942">
        <v>2015</v>
      </c>
      <c r="G9942">
        <v>165</v>
      </c>
      <c r="H9942">
        <v>105.22</v>
      </c>
      <c r="I9942">
        <v>1867.56</v>
      </c>
      <c r="K9942">
        <v>0.58299999999999996</v>
      </c>
      <c r="L9942">
        <v>3.39E-2</v>
      </c>
      <c r="M9942">
        <v>2202</v>
      </c>
      <c r="N9942">
        <v>5.9700000000000003E-2</v>
      </c>
      <c r="O9942">
        <v>9.0039999999999996</v>
      </c>
      <c r="P9942">
        <v>0.49530000000000002</v>
      </c>
      <c r="Q9942">
        <v>36472.400000000001</v>
      </c>
      <c r="R9942" t="s">
        <v>34</v>
      </c>
      <c r="S9942" t="s">
        <v>38</v>
      </c>
      <c r="T9942" t="s">
        <v>28</v>
      </c>
      <c r="Y9942" t="s">
        <v>159</v>
      </c>
    </row>
    <row r="9943" spans="1:25" x14ac:dyDescent="0.45">
      <c r="A9943" t="s">
        <v>335</v>
      </c>
      <c r="B9943" t="s">
        <v>763</v>
      </c>
      <c r="C9943">
        <v>55243</v>
      </c>
      <c r="D9943" t="s">
        <v>787</v>
      </c>
      <c r="E9943" t="s">
        <v>785</v>
      </c>
      <c r="F9943">
        <v>2016</v>
      </c>
      <c r="G9943">
        <v>210</v>
      </c>
      <c r="H9943">
        <v>145.75</v>
      </c>
      <c r="I9943">
        <v>2915</v>
      </c>
      <c r="K9943">
        <v>0.316</v>
      </c>
      <c r="L9943">
        <v>1.9400000000000001E-2</v>
      </c>
      <c r="M9943">
        <v>2066</v>
      </c>
      <c r="N9943">
        <v>5.9799999999999999E-2</v>
      </c>
      <c r="O9943">
        <v>7.8949999999999996</v>
      </c>
      <c r="P9943">
        <v>0.4577</v>
      </c>
      <c r="Q9943">
        <v>34586.300000000003</v>
      </c>
      <c r="R9943" t="s">
        <v>34</v>
      </c>
      <c r="S9943" t="s">
        <v>38</v>
      </c>
      <c r="T9943" t="s">
        <v>28</v>
      </c>
      <c r="Y9943" t="s">
        <v>159</v>
      </c>
    </row>
    <row r="9944" spans="1:25" x14ac:dyDescent="0.45">
      <c r="A9944" t="s">
        <v>335</v>
      </c>
      <c r="B9944" t="s">
        <v>763</v>
      </c>
      <c r="C9944">
        <v>55243</v>
      </c>
      <c r="D9944" t="s">
        <v>787</v>
      </c>
      <c r="E9944" t="s">
        <v>785</v>
      </c>
      <c r="F9944">
        <v>2017</v>
      </c>
      <c r="G9944">
        <v>99</v>
      </c>
      <c r="H9944">
        <v>60</v>
      </c>
      <c r="I9944">
        <v>1200</v>
      </c>
      <c r="K9944">
        <v>0.158</v>
      </c>
      <c r="L9944">
        <v>2.5600000000000001E-2</v>
      </c>
      <c r="M9944">
        <v>859.7</v>
      </c>
      <c r="N9944">
        <v>5.9900000000000002E-2</v>
      </c>
      <c r="O9944">
        <v>3.274</v>
      </c>
      <c r="P9944">
        <v>0.45939999999999998</v>
      </c>
      <c r="Q9944">
        <v>14354.9</v>
      </c>
      <c r="R9944" t="s">
        <v>34</v>
      </c>
      <c r="S9944" t="s">
        <v>38</v>
      </c>
      <c r="T9944" t="s">
        <v>28</v>
      </c>
      <c r="Y9944" t="s">
        <v>160</v>
      </c>
    </row>
    <row r="9945" spans="1:25" x14ac:dyDescent="0.45">
      <c r="A9945" t="s">
        <v>335</v>
      </c>
      <c r="B9945" t="s">
        <v>763</v>
      </c>
      <c r="C9945">
        <v>55243</v>
      </c>
      <c r="D9945" t="s">
        <v>787</v>
      </c>
      <c r="E9945" t="s">
        <v>785</v>
      </c>
      <c r="F9945">
        <v>2018</v>
      </c>
      <c r="G9945">
        <v>248</v>
      </c>
      <c r="H9945">
        <v>153.66</v>
      </c>
      <c r="I9945">
        <v>2787.96</v>
      </c>
      <c r="K9945">
        <v>0.98499999999999999</v>
      </c>
      <c r="L9945">
        <v>3.0599999999999999E-2</v>
      </c>
      <c r="M9945">
        <v>2276.1999999999998</v>
      </c>
      <c r="N9945">
        <v>5.9499999999999997E-2</v>
      </c>
      <c r="O9945">
        <v>8.968</v>
      </c>
      <c r="P9945">
        <v>0.4632</v>
      </c>
      <c r="Q9945">
        <v>37084.1</v>
      </c>
      <c r="R9945" t="s">
        <v>34</v>
      </c>
      <c r="S9945" t="s">
        <v>38</v>
      </c>
      <c r="T9945" t="s">
        <v>28</v>
      </c>
      <c r="Y9945" t="s">
        <v>160</v>
      </c>
    </row>
    <row r="9946" spans="1:25" x14ac:dyDescent="0.45">
      <c r="A9946" t="s">
        <v>335</v>
      </c>
      <c r="B9946" t="s">
        <v>763</v>
      </c>
      <c r="C9946">
        <v>55243</v>
      </c>
      <c r="D9946" t="s">
        <v>787</v>
      </c>
      <c r="E9946" t="s">
        <v>785</v>
      </c>
      <c r="F9946">
        <v>2019</v>
      </c>
      <c r="G9946">
        <v>93</v>
      </c>
      <c r="H9946">
        <v>49.96</v>
      </c>
      <c r="I9946">
        <v>873.5</v>
      </c>
      <c r="K9946">
        <v>2.1999999999999999E-2</v>
      </c>
      <c r="L9946">
        <v>3.2899999999999999E-2</v>
      </c>
      <c r="M9946">
        <v>737.8</v>
      </c>
      <c r="N9946">
        <v>6.0199999999999997E-2</v>
      </c>
      <c r="O9946">
        <v>2.7450000000000001</v>
      </c>
      <c r="P9946">
        <v>0.4652</v>
      </c>
      <c r="Q9946">
        <v>12487.7</v>
      </c>
      <c r="R9946" t="s">
        <v>34</v>
      </c>
      <c r="S9946" t="s">
        <v>38</v>
      </c>
      <c r="T9946" t="s">
        <v>28</v>
      </c>
      <c r="Y9946" t="s">
        <v>160</v>
      </c>
    </row>
    <row r="9947" spans="1:25" x14ac:dyDescent="0.45">
      <c r="A9947" t="s">
        <v>335</v>
      </c>
      <c r="B9947" t="s">
        <v>763</v>
      </c>
      <c r="C9947">
        <v>55243</v>
      </c>
      <c r="D9947" t="s">
        <v>787</v>
      </c>
      <c r="E9947" t="s">
        <v>785</v>
      </c>
      <c r="F9947">
        <v>2020</v>
      </c>
      <c r="G9947">
        <v>102</v>
      </c>
      <c r="H9947">
        <v>53.4</v>
      </c>
      <c r="I9947">
        <v>943.18</v>
      </c>
      <c r="K9947">
        <v>0.121</v>
      </c>
      <c r="L9947">
        <v>2.01E-2</v>
      </c>
      <c r="M9947">
        <v>872.5</v>
      </c>
      <c r="N9947">
        <v>6.1199999999999997E-2</v>
      </c>
      <c r="O9947">
        <v>3.2930000000000001</v>
      </c>
      <c r="P9947">
        <v>0.45490000000000003</v>
      </c>
      <c r="Q9947">
        <v>14597</v>
      </c>
      <c r="R9947" t="s">
        <v>34</v>
      </c>
      <c r="S9947" t="s">
        <v>38</v>
      </c>
      <c r="T9947" t="s">
        <v>28</v>
      </c>
      <c r="Y9947" t="s">
        <v>160</v>
      </c>
    </row>
    <row r="9948" spans="1:25" x14ac:dyDescent="0.45">
      <c r="A9948" t="s">
        <v>335</v>
      </c>
      <c r="B9948" t="s">
        <v>763</v>
      </c>
      <c r="C9948">
        <v>55243</v>
      </c>
      <c r="D9948" t="s">
        <v>787</v>
      </c>
      <c r="E9948" t="s">
        <v>785</v>
      </c>
      <c r="F9948">
        <v>2021</v>
      </c>
      <c r="G9948">
        <v>146</v>
      </c>
      <c r="H9948">
        <v>85.12</v>
      </c>
      <c r="I9948">
        <v>1508.3</v>
      </c>
      <c r="K9948">
        <v>0.45500000000000002</v>
      </c>
      <c r="L9948">
        <v>4.4999999999999998E-2</v>
      </c>
      <c r="M9948">
        <v>1379.5</v>
      </c>
      <c r="N9948">
        <v>5.9200000000000003E-2</v>
      </c>
      <c r="O9948">
        <v>4.8949999999999996</v>
      </c>
      <c r="P9948">
        <v>0.43140000000000001</v>
      </c>
      <c r="Q9948">
        <v>22714.3</v>
      </c>
      <c r="R9948" t="s">
        <v>34</v>
      </c>
      <c r="S9948" t="s">
        <v>38</v>
      </c>
      <c r="T9948" t="s">
        <v>28</v>
      </c>
      <c r="Y9948" t="s">
        <v>161</v>
      </c>
    </row>
    <row r="9949" spans="1:25" x14ac:dyDescent="0.45">
      <c r="A9949" t="s">
        <v>335</v>
      </c>
      <c r="B9949" t="s">
        <v>763</v>
      </c>
      <c r="C9949">
        <v>55243</v>
      </c>
      <c r="D9949" t="s">
        <v>787</v>
      </c>
      <c r="E9949" t="s">
        <v>785</v>
      </c>
      <c r="F9949">
        <v>2022</v>
      </c>
      <c r="G9949">
        <v>130</v>
      </c>
      <c r="H9949">
        <v>82.02</v>
      </c>
      <c r="I9949">
        <v>1640.83</v>
      </c>
      <c r="K9949">
        <v>1.2929999999999999</v>
      </c>
      <c r="L9949">
        <v>0.1004</v>
      </c>
      <c r="M9949">
        <v>1448.1</v>
      </c>
      <c r="N9949">
        <v>6.2399999999999997E-2</v>
      </c>
      <c r="O9949">
        <v>5.4960000000000004</v>
      </c>
      <c r="P9949">
        <v>0.47</v>
      </c>
      <c r="Q9949">
        <v>22606.9</v>
      </c>
      <c r="R9949" t="s">
        <v>34</v>
      </c>
      <c r="S9949" t="s">
        <v>38</v>
      </c>
      <c r="T9949" t="s">
        <v>28</v>
      </c>
      <c r="Y9949" t="s">
        <v>161</v>
      </c>
    </row>
    <row r="9950" spans="1:25" x14ac:dyDescent="0.45">
      <c r="A9950" t="s">
        <v>335</v>
      </c>
      <c r="B9950" t="s">
        <v>763</v>
      </c>
      <c r="C9950">
        <v>55243</v>
      </c>
      <c r="D9950" t="s">
        <v>787</v>
      </c>
      <c r="E9950" t="s">
        <v>785</v>
      </c>
      <c r="F9950">
        <v>2023</v>
      </c>
      <c r="G9950">
        <v>21</v>
      </c>
      <c r="H9950">
        <v>11.36</v>
      </c>
      <c r="I9950">
        <v>225.9</v>
      </c>
      <c r="K9950">
        <v>1.6E-2</v>
      </c>
      <c r="L9950">
        <v>2.4199999999999999E-2</v>
      </c>
      <c r="M9950">
        <v>185.4</v>
      </c>
      <c r="N9950">
        <v>5.9700000000000003E-2</v>
      </c>
      <c r="O9950">
        <v>0.59799999999999998</v>
      </c>
      <c r="P9950">
        <v>0.39739999999999998</v>
      </c>
      <c r="Q9950">
        <v>3120.6</v>
      </c>
      <c r="R9950" t="s">
        <v>34</v>
      </c>
      <c r="S9950" t="s">
        <v>38</v>
      </c>
      <c r="T9950" t="s">
        <v>28</v>
      </c>
      <c r="Y9950" t="s">
        <v>499</v>
      </c>
    </row>
    <row r="9951" spans="1:25" x14ac:dyDescent="0.45">
      <c r="A9951" t="s">
        <v>335</v>
      </c>
      <c r="B9951" t="s">
        <v>763</v>
      </c>
      <c r="C9951">
        <v>55243</v>
      </c>
      <c r="D9951" t="s">
        <v>788</v>
      </c>
      <c r="F9951">
        <v>2009</v>
      </c>
      <c r="G9951">
        <v>92</v>
      </c>
      <c r="H9951">
        <v>92</v>
      </c>
      <c r="I9951">
        <v>1840</v>
      </c>
      <c r="K9951">
        <v>0.26400000000000001</v>
      </c>
      <c r="L9951">
        <v>2.2700000000000001E-2</v>
      </c>
      <c r="M9951">
        <v>1402.8</v>
      </c>
      <c r="N9951">
        <v>0.06</v>
      </c>
      <c r="O9951">
        <v>6.1559999999999997</v>
      </c>
      <c r="P9951">
        <v>0.52470000000000006</v>
      </c>
      <c r="Q9951">
        <v>23460</v>
      </c>
      <c r="R9951" t="s">
        <v>34</v>
      </c>
      <c r="S9951" t="s">
        <v>38</v>
      </c>
      <c r="T9951" t="s">
        <v>28</v>
      </c>
      <c r="Y9951" t="s">
        <v>103</v>
      </c>
    </row>
    <row r="9952" spans="1:25" x14ac:dyDescent="0.45">
      <c r="A9952" t="s">
        <v>335</v>
      </c>
      <c r="B9952" t="s">
        <v>763</v>
      </c>
      <c r="C9952">
        <v>55243</v>
      </c>
      <c r="D9952" t="s">
        <v>788</v>
      </c>
      <c r="F9952">
        <v>2010</v>
      </c>
      <c r="G9952">
        <v>88</v>
      </c>
      <c r="H9952">
        <v>86.25</v>
      </c>
      <c r="I9952">
        <v>1725</v>
      </c>
      <c r="K9952">
        <v>0.83599999999999997</v>
      </c>
      <c r="L9952">
        <v>7.4700000000000003E-2</v>
      </c>
      <c r="M9952">
        <v>1367.9</v>
      </c>
      <c r="N9952">
        <v>6.2300000000000001E-2</v>
      </c>
      <c r="O9952">
        <v>6.6040000000000001</v>
      </c>
      <c r="P9952">
        <v>0.59830000000000005</v>
      </c>
      <c r="Q9952">
        <v>21993.8</v>
      </c>
      <c r="R9952" t="s">
        <v>34</v>
      </c>
      <c r="S9952" t="s">
        <v>38</v>
      </c>
      <c r="T9952" t="s">
        <v>28</v>
      </c>
      <c r="Y9952" t="s">
        <v>103</v>
      </c>
    </row>
    <row r="9953" spans="1:25" x14ac:dyDescent="0.45">
      <c r="A9953" t="s">
        <v>335</v>
      </c>
      <c r="B9953" t="s">
        <v>763</v>
      </c>
      <c r="C9953">
        <v>55243</v>
      </c>
      <c r="D9953" t="s">
        <v>788</v>
      </c>
      <c r="F9953">
        <v>2011</v>
      </c>
      <c r="G9953">
        <v>102</v>
      </c>
      <c r="H9953">
        <v>102</v>
      </c>
      <c r="I9953">
        <v>2040</v>
      </c>
      <c r="K9953">
        <v>0.39200000000000002</v>
      </c>
      <c r="L9953">
        <v>3.04E-2</v>
      </c>
      <c r="M9953">
        <v>1564.2</v>
      </c>
      <c r="N9953">
        <v>6.0299999999999999E-2</v>
      </c>
      <c r="O9953">
        <v>8.1329999999999991</v>
      </c>
      <c r="P9953">
        <v>0.62529999999999997</v>
      </c>
      <c r="Q9953">
        <v>26010</v>
      </c>
      <c r="R9953" t="s">
        <v>34</v>
      </c>
      <c r="S9953" t="s">
        <v>38</v>
      </c>
      <c r="T9953" t="s">
        <v>28</v>
      </c>
      <c r="Y9953" t="s">
        <v>103</v>
      </c>
    </row>
    <row r="9954" spans="1:25" x14ac:dyDescent="0.45">
      <c r="A9954" t="s">
        <v>335</v>
      </c>
      <c r="B9954" t="s">
        <v>763</v>
      </c>
      <c r="C9954">
        <v>55243</v>
      </c>
      <c r="D9954" t="s">
        <v>788</v>
      </c>
      <c r="F9954">
        <v>2012</v>
      </c>
      <c r="G9954">
        <v>154</v>
      </c>
      <c r="H9954">
        <v>153.5</v>
      </c>
      <c r="I9954">
        <v>3070</v>
      </c>
      <c r="K9954">
        <v>1.4999999999999999E-2</v>
      </c>
      <c r="L9954">
        <v>1E-3</v>
      </c>
      <c r="M9954">
        <v>2302.5</v>
      </c>
      <c r="N9954">
        <v>5.8999999999999997E-2</v>
      </c>
      <c r="O9954">
        <v>9.9239999999999995</v>
      </c>
      <c r="P9954">
        <v>0.50700000000000001</v>
      </c>
      <c r="Q9954">
        <v>39142.5</v>
      </c>
      <c r="R9954" t="s">
        <v>34</v>
      </c>
      <c r="S9954" t="s">
        <v>38</v>
      </c>
      <c r="T9954" t="s">
        <v>28</v>
      </c>
      <c r="Y9954" t="s">
        <v>103</v>
      </c>
    </row>
    <row r="9955" spans="1:25" x14ac:dyDescent="0.45">
      <c r="A9955" t="s">
        <v>335</v>
      </c>
      <c r="B9955" t="s">
        <v>763</v>
      </c>
      <c r="C9955">
        <v>55243</v>
      </c>
      <c r="D9955" t="s">
        <v>788</v>
      </c>
      <c r="F9955">
        <v>2013</v>
      </c>
      <c r="G9955">
        <v>154</v>
      </c>
      <c r="H9955">
        <v>125</v>
      </c>
      <c r="I9955">
        <v>2500</v>
      </c>
      <c r="K9955">
        <v>0.219</v>
      </c>
      <c r="L9955">
        <v>1.7100000000000001E-2</v>
      </c>
      <c r="M9955">
        <v>1895</v>
      </c>
      <c r="N9955">
        <v>5.9799999999999999E-2</v>
      </c>
      <c r="O9955">
        <v>8.3040000000000003</v>
      </c>
      <c r="P9955">
        <v>0.52439999999999998</v>
      </c>
      <c r="Q9955">
        <v>31876.6</v>
      </c>
      <c r="R9955" t="s">
        <v>34</v>
      </c>
      <c r="S9955" t="s">
        <v>38</v>
      </c>
      <c r="T9955" t="s">
        <v>28</v>
      </c>
      <c r="Y9955" t="s">
        <v>103</v>
      </c>
    </row>
    <row r="9956" spans="1:25" x14ac:dyDescent="0.45">
      <c r="A9956" t="s">
        <v>335</v>
      </c>
      <c r="B9956" t="s">
        <v>763</v>
      </c>
      <c r="C9956">
        <v>55243</v>
      </c>
      <c r="D9956" t="s">
        <v>788</v>
      </c>
      <c r="E9956" t="s">
        <v>785</v>
      </c>
      <c r="F9956">
        <v>2014</v>
      </c>
      <c r="G9956">
        <v>164</v>
      </c>
      <c r="H9956">
        <v>104.16</v>
      </c>
      <c r="I9956">
        <v>1958.71</v>
      </c>
      <c r="K9956">
        <v>1.292</v>
      </c>
      <c r="L9956">
        <v>8.6900000000000005E-2</v>
      </c>
      <c r="M9956">
        <v>1713</v>
      </c>
      <c r="N9956">
        <v>6.08E-2</v>
      </c>
      <c r="O9956">
        <v>8.2590000000000003</v>
      </c>
      <c r="P9956">
        <v>0.59950000000000003</v>
      </c>
      <c r="Q9956">
        <v>27116.3</v>
      </c>
      <c r="R9956" t="s">
        <v>34</v>
      </c>
      <c r="S9956" t="s">
        <v>38</v>
      </c>
      <c r="T9956" t="s">
        <v>28</v>
      </c>
      <c r="Y9956" t="s">
        <v>103</v>
      </c>
    </row>
    <row r="9957" spans="1:25" x14ac:dyDescent="0.45">
      <c r="A9957" t="s">
        <v>335</v>
      </c>
      <c r="B9957" t="s">
        <v>763</v>
      </c>
      <c r="C9957">
        <v>55243</v>
      </c>
      <c r="D9957" t="s">
        <v>788</v>
      </c>
      <c r="E9957" t="s">
        <v>785</v>
      </c>
      <c r="F9957">
        <v>2015</v>
      </c>
      <c r="G9957">
        <v>165</v>
      </c>
      <c r="H9957">
        <v>104.3</v>
      </c>
      <c r="I9957">
        <v>1854.51</v>
      </c>
      <c r="K9957">
        <v>0.58299999999999996</v>
      </c>
      <c r="L9957">
        <v>3.39E-2</v>
      </c>
      <c r="M9957">
        <v>2178.1</v>
      </c>
      <c r="N9957">
        <v>5.9700000000000003E-2</v>
      </c>
      <c r="O9957">
        <v>9.7609999999999992</v>
      </c>
      <c r="P9957">
        <v>0.54359999999999997</v>
      </c>
      <c r="Q9957">
        <v>36067.5</v>
      </c>
      <c r="R9957" t="s">
        <v>34</v>
      </c>
      <c r="S9957" t="s">
        <v>38</v>
      </c>
      <c r="T9957" t="s">
        <v>28</v>
      </c>
      <c r="Y9957" t="s">
        <v>159</v>
      </c>
    </row>
    <row r="9958" spans="1:25" x14ac:dyDescent="0.45">
      <c r="A9958" t="s">
        <v>335</v>
      </c>
      <c r="B9958" t="s">
        <v>763</v>
      </c>
      <c r="C9958">
        <v>55243</v>
      </c>
      <c r="D9958" t="s">
        <v>788</v>
      </c>
      <c r="E9958" t="s">
        <v>785</v>
      </c>
      <c r="F9958">
        <v>2016</v>
      </c>
      <c r="G9958">
        <v>210</v>
      </c>
      <c r="H9958">
        <v>145.75</v>
      </c>
      <c r="I9958">
        <v>2915</v>
      </c>
      <c r="K9958">
        <v>0.316</v>
      </c>
      <c r="L9958">
        <v>1.9400000000000001E-2</v>
      </c>
      <c r="M9958">
        <v>2066</v>
      </c>
      <c r="N9958">
        <v>5.9799999999999999E-2</v>
      </c>
      <c r="O9958">
        <v>8.3490000000000002</v>
      </c>
      <c r="P9958">
        <v>0.48430000000000001</v>
      </c>
      <c r="Q9958">
        <v>34586.300000000003</v>
      </c>
      <c r="R9958" t="s">
        <v>34</v>
      </c>
      <c r="S9958" t="s">
        <v>38</v>
      </c>
      <c r="T9958" t="s">
        <v>28</v>
      </c>
      <c r="Y9958" t="s">
        <v>159</v>
      </c>
    </row>
    <row r="9959" spans="1:25" x14ac:dyDescent="0.45">
      <c r="A9959" t="s">
        <v>335</v>
      </c>
      <c r="B9959" t="s">
        <v>763</v>
      </c>
      <c r="C9959">
        <v>55243</v>
      </c>
      <c r="D9959" t="s">
        <v>788</v>
      </c>
      <c r="E9959" t="s">
        <v>785</v>
      </c>
      <c r="F9959">
        <v>2017</v>
      </c>
      <c r="G9959">
        <v>99</v>
      </c>
      <c r="H9959">
        <v>60</v>
      </c>
      <c r="I9959">
        <v>1200</v>
      </c>
      <c r="K9959">
        <v>0.158</v>
      </c>
      <c r="L9959">
        <v>2.5600000000000001E-2</v>
      </c>
      <c r="M9959">
        <v>859.7</v>
      </c>
      <c r="N9959">
        <v>5.9900000000000002E-2</v>
      </c>
      <c r="O9959">
        <v>3.4390000000000001</v>
      </c>
      <c r="P9959">
        <v>0.4829</v>
      </c>
      <c r="Q9959">
        <v>14354.9</v>
      </c>
      <c r="R9959" t="s">
        <v>34</v>
      </c>
      <c r="S9959" t="s">
        <v>38</v>
      </c>
      <c r="T9959" t="s">
        <v>28</v>
      </c>
      <c r="Y9959" t="s">
        <v>160</v>
      </c>
    </row>
    <row r="9960" spans="1:25" x14ac:dyDescent="0.45">
      <c r="A9960" t="s">
        <v>335</v>
      </c>
      <c r="B9960" t="s">
        <v>763</v>
      </c>
      <c r="C9960">
        <v>55243</v>
      </c>
      <c r="D9960" t="s">
        <v>788</v>
      </c>
      <c r="E9960" t="s">
        <v>785</v>
      </c>
      <c r="F9960">
        <v>2018</v>
      </c>
      <c r="G9960">
        <v>248</v>
      </c>
      <c r="H9960">
        <v>153.66</v>
      </c>
      <c r="I9960">
        <v>2787.96</v>
      </c>
      <c r="K9960">
        <v>0.98499999999999999</v>
      </c>
      <c r="L9960">
        <v>3.0599999999999999E-2</v>
      </c>
      <c r="M9960">
        <v>2276.1999999999998</v>
      </c>
      <c r="N9960">
        <v>5.9499999999999997E-2</v>
      </c>
      <c r="O9960">
        <v>9.4749999999999996</v>
      </c>
      <c r="P9960">
        <v>0.48699999999999999</v>
      </c>
      <c r="Q9960">
        <v>37084.1</v>
      </c>
      <c r="R9960" t="s">
        <v>34</v>
      </c>
      <c r="S9960" t="s">
        <v>38</v>
      </c>
      <c r="T9960" t="s">
        <v>28</v>
      </c>
      <c r="Y9960" t="s">
        <v>160</v>
      </c>
    </row>
    <row r="9961" spans="1:25" x14ac:dyDescent="0.45">
      <c r="A9961" t="s">
        <v>335</v>
      </c>
      <c r="B9961" t="s">
        <v>763</v>
      </c>
      <c r="C9961">
        <v>55243</v>
      </c>
      <c r="D9961" t="s">
        <v>788</v>
      </c>
      <c r="E9961" t="s">
        <v>785</v>
      </c>
      <c r="F9961">
        <v>2019</v>
      </c>
      <c r="G9961">
        <v>93</v>
      </c>
      <c r="H9961">
        <v>49.96</v>
      </c>
      <c r="I9961">
        <v>873.5</v>
      </c>
      <c r="K9961">
        <v>2.1999999999999999E-2</v>
      </c>
      <c r="L9961">
        <v>3.2899999999999999E-2</v>
      </c>
      <c r="M9961">
        <v>737.8</v>
      </c>
      <c r="N9961">
        <v>6.0199999999999997E-2</v>
      </c>
      <c r="O9961">
        <v>2.8719999999999999</v>
      </c>
      <c r="P9961">
        <v>0.48959999999999998</v>
      </c>
      <c r="Q9961">
        <v>12487.7</v>
      </c>
      <c r="R9961" t="s">
        <v>34</v>
      </c>
      <c r="S9961" t="s">
        <v>38</v>
      </c>
      <c r="T9961" t="s">
        <v>28</v>
      </c>
      <c r="Y9961" t="s">
        <v>160</v>
      </c>
    </row>
    <row r="9962" spans="1:25" x14ac:dyDescent="0.45">
      <c r="A9962" t="s">
        <v>335</v>
      </c>
      <c r="B9962" t="s">
        <v>763</v>
      </c>
      <c r="C9962">
        <v>55243</v>
      </c>
      <c r="D9962" t="s">
        <v>788</v>
      </c>
      <c r="E9962" t="s">
        <v>785</v>
      </c>
      <c r="F9962">
        <v>2020</v>
      </c>
      <c r="G9962">
        <v>102</v>
      </c>
      <c r="H9962">
        <v>53.4</v>
      </c>
      <c r="I9962">
        <v>943.18</v>
      </c>
      <c r="K9962">
        <v>0.121</v>
      </c>
      <c r="L9962">
        <v>2.01E-2</v>
      </c>
      <c r="M9962">
        <v>872.5</v>
      </c>
      <c r="N9962">
        <v>6.1199999999999997E-2</v>
      </c>
      <c r="O9962">
        <v>3.456</v>
      </c>
      <c r="P9962">
        <v>0.47599999999999998</v>
      </c>
      <c r="Q9962">
        <v>14597</v>
      </c>
      <c r="R9962" t="s">
        <v>34</v>
      </c>
      <c r="S9962" t="s">
        <v>38</v>
      </c>
      <c r="T9962" t="s">
        <v>28</v>
      </c>
      <c r="Y9962" t="s">
        <v>160</v>
      </c>
    </row>
    <row r="9963" spans="1:25" x14ac:dyDescent="0.45">
      <c r="A9963" t="s">
        <v>335</v>
      </c>
      <c r="B9963" t="s">
        <v>763</v>
      </c>
      <c r="C9963">
        <v>55243</v>
      </c>
      <c r="D9963" t="s">
        <v>788</v>
      </c>
      <c r="E9963" t="s">
        <v>785</v>
      </c>
      <c r="F9963">
        <v>2021</v>
      </c>
      <c r="G9963">
        <v>146</v>
      </c>
      <c r="H9963">
        <v>85.12</v>
      </c>
      <c r="I9963">
        <v>1508.3</v>
      </c>
      <c r="K9963">
        <v>0.45500000000000002</v>
      </c>
      <c r="L9963">
        <v>4.4999999999999998E-2</v>
      </c>
      <c r="M9963">
        <v>1379.5</v>
      </c>
      <c r="N9963">
        <v>5.9200000000000003E-2</v>
      </c>
      <c r="O9963">
        <v>5.1050000000000004</v>
      </c>
      <c r="P9963">
        <v>0.4516</v>
      </c>
      <c r="Q9963">
        <v>22714.3</v>
      </c>
      <c r="R9963" t="s">
        <v>34</v>
      </c>
      <c r="S9963" t="s">
        <v>38</v>
      </c>
      <c r="T9963" t="s">
        <v>28</v>
      </c>
      <c r="Y9963" t="s">
        <v>161</v>
      </c>
    </row>
    <row r="9964" spans="1:25" x14ac:dyDescent="0.45">
      <c r="A9964" t="s">
        <v>335</v>
      </c>
      <c r="B9964" t="s">
        <v>763</v>
      </c>
      <c r="C9964">
        <v>55243</v>
      </c>
      <c r="D9964" t="s">
        <v>788</v>
      </c>
      <c r="E9964" t="s">
        <v>785</v>
      </c>
      <c r="F9964">
        <v>2022</v>
      </c>
      <c r="G9964">
        <v>130</v>
      </c>
      <c r="H9964">
        <v>82.02</v>
      </c>
      <c r="I9964">
        <v>1641.55</v>
      </c>
      <c r="K9964">
        <v>1.2929999999999999</v>
      </c>
      <c r="L9964">
        <v>0.1004</v>
      </c>
      <c r="M9964">
        <v>1448.7</v>
      </c>
      <c r="N9964">
        <v>6.2399999999999997E-2</v>
      </c>
      <c r="O9964">
        <v>5.9569999999999999</v>
      </c>
      <c r="P9964">
        <v>0.51119999999999999</v>
      </c>
      <c r="Q9964">
        <v>22617.599999999999</v>
      </c>
      <c r="R9964" t="s">
        <v>34</v>
      </c>
      <c r="S9964" t="s">
        <v>38</v>
      </c>
      <c r="T9964" t="s">
        <v>28</v>
      </c>
      <c r="Y9964" t="s">
        <v>161</v>
      </c>
    </row>
    <row r="9965" spans="1:25" x14ac:dyDescent="0.45">
      <c r="A9965" t="s">
        <v>335</v>
      </c>
      <c r="B9965" t="s">
        <v>763</v>
      </c>
      <c r="C9965">
        <v>55243</v>
      </c>
      <c r="D9965" t="s">
        <v>788</v>
      </c>
      <c r="E9965" t="s">
        <v>785</v>
      </c>
      <c r="F9965">
        <v>2023</v>
      </c>
      <c r="G9965">
        <v>21</v>
      </c>
      <c r="H9965">
        <v>11.36</v>
      </c>
      <c r="I9965">
        <v>225.9</v>
      </c>
      <c r="K9965">
        <v>1.6E-2</v>
      </c>
      <c r="L9965">
        <v>2.4199999999999999E-2</v>
      </c>
      <c r="M9965">
        <v>185.4</v>
      </c>
      <c r="N9965">
        <v>5.9700000000000003E-2</v>
      </c>
      <c r="O9965">
        <v>0.627</v>
      </c>
      <c r="P9965">
        <v>0.41930000000000001</v>
      </c>
      <c r="Q9965">
        <v>3120.6</v>
      </c>
      <c r="R9965" t="s">
        <v>34</v>
      </c>
      <c r="S9965" t="s">
        <v>38</v>
      </c>
      <c r="T9965" t="s">
        <v>28</v>
      </c>
      <c r="Y9965" t="s">
        <v>499</v>
      </c>
    </row>
    <row r="9966" spans="1:25" x14ac:dyDescent="0.45">
      <c r="A9966" t="s">
        <v>335</v>
      </c>
      <c r="B9966" t="s">
        <v>763</v>
      </c>
      <c r="C9966">
        <v>55243</v>
      </c>
      <c r="D9966" t="s">
        <v>789</v>
      </c>
      <c r="F9966">
        <v>2009</v>
      </c>
      <c r="G9966">
        <v>84</v>
      </c>
      <c r="H9966">
        <v>84</v>
      </c>
      <c r="I9966">
        <v>1680</v>
      </c>
      <c r="K9966">
        <v>0.26300000000000001</v>
      </c>
      <c r="L9966">
        <v>2.4799999999999999E-2</v>
      </c>
      <c r="M9966">
        <v>1282.8</v>
      </c>
      <c r="N9966">
        <v>0.06</v>
      </c>
      <c r="O9966">
        <v>5.6520000000000001</v>
      </c>
      <c r="P9966">
        <v>0.52759999999999996</v>
      </c>
      <c r="Q9966">
        <v>21420</v>
      </c>
      <c r="R9966" t="s">
        <v>34</v>
      </c>
      <c r="S9966" t="s">
        <v>38</v>
      </c>
      <c r="T9966" t="s">
        <v>28</v>
      </c>
      <c r="Y9966" t="s">
        <v>103</v>
      </c>
    </row>
    <row r="9967" spans="1:25" x14ac:dyDescent="0.45">
      <c r="A9967" t="s">
        <v>335</v>
      </c>
      <c r="B9967" t="s">
        <v>763</v>
      </c>
      <c r="C9967">
        <v>55243</v>
      </c>
      <c r="D9967" t="s">
        <v>789</v>
      </c>
      <c r="F9967">
        <v>2010</v>
      </c>
      <c r="G9967">
        <v>87</v>
      </c>
      <c r="H9967">
        <v>84.25</v>
      </c>
      <c r="I9967">
        <v>1685</v>
      </c>
      <c r="K9967">
        <v>0.77200000000000002</v>
      </c>
      <c r="L9967">
        <v>6.9800000000000001E-2</v>
      </c>
      <c r="M9967">
        <v>1332.2</v>
      </c>
      <c r="N9967">
        <v>6.2E-2</v>
      </c>
      <c r="O9967">
        <v>6.3879999999999999</v>
      </c>
      <c r="P9967">
        <v>0.59140000000000004</v>
      </c>
      <c r="Q9967">
        <v>21483.8</v>
      </c>
      <c r="R9967" t="s">
        <v>34</v>
      </c>
      <c r="S9967" t="s">
        <v>38</v>
      </c>
      <c r="T9967" t="s">
        <v>28</v>
      </c>
      <c r="Y9967" t="s">
        <v>103</v>
      </c>
    </row>
    <row r="9968" spans="1:25" x14ac:dyDescent="0.45">
      <c r="A9968" t="s">
        <v>335</v>
      </c>
      <c r="B9968" t="s">
        <v>763</v>
      </c>
      <c r="C9968">
        <v>55243</v>
      </c>
      <c r="D9968" t="s">
        <v>789</v>
      </c>
      <c r="F9968">
        <v>2011</v>
      </c>
      <c r="G9968">
        <v>130</v>
      </c>
      <c r="H9968">
        <v>129.25</v>
      </c>
      <c r="I9968">
        <v>2585</v>
      </c>
      <c r="K9968">
        <v>0.58599999999999997</v>
      </c>
      <c r="L9968">
        <v>3.5499999999999997E-2</v>
      </c>
      <c r="M9968">
        <v>1990.1</v>
      </c>
      <c r="N9968">
        <v>6.0499999999999998E-2</v>
      </c>
      <c r="O9968">
        <v>9.8930000000000007</v>
      </c>
      <c r="P9968">
        <v>0.59960000000000002</v>
      </c>
      <c r="Q9968">
        <v>32958.800000000003</v>
      </c>
      <c r="R9968" t="s">
        <v>34</v>
      </c>
      <c r="S9968" t="s">
        <v>38</v>
      </c>
      <c r="T9968" t="s">
        <v>28</v>
      </c>
      <c r="Y9968" t="s">
        <v>103</v>
      </c>
    </row>
    <row r="9969" spans="1:25" x14ac:dyDescent="0.45">
      <c r="A9969" t="s">
        <v>335</v>
      </c>
      <c r="B9969" t="s">
        <v>763</v>
      </c>
      <c r="C9969">
        <v>55243</v>
      </c>
      <c r="D9969" t="s">
        <v>789</v>
      </c>
      <c r="F9969">
        <v>2012</v>
      </c>
      <c r="G9969">
        <v>190</v>
      </c>
      <c r="H9969">
        <v>186.75</v>
      </c>
      <c r="I9969">
        <v>3735</v>
      </c>
      <c r="K9969">
        <v>1.9E-2</v>
      </c>
      <c r="L9969">
        <v>1E-3</v>
      </c>
      <c r="M9969">
        <v>2801.4</v>
      </c>
      <c r="N9969">
        <v>5.8999999999999997E-2</v>
      </c>
      <c r="O9969">
        <v>11.093</v>
      </c>
      <c r="P9969">
        <v>0.46600000000000003</v>
      </c>
      <c r="Q9969">
        <v>47621.4</v>
      </c>
      <c r="R9969" t="s">
        <v>34</v>
      </c>
      <c r="S9969" t="s">
        <v>38</v>
      </c>
      <c r="T9969" t="s">
        <v>28</v>
      </c>
      <c r="Y9969" t="s">
        <v>103</v>
      </c>
    </row>
    <row r="9970" spans="1:25" x14ac:dyDescent="0.45">
      <c r="A9970" t="s">
        <v>335</v>
      </c>
      <c r="B9970" t="s">
        <v>763</v>
      </c>
      <c r="C9970">
        <v>55243</v>
      </c>
      <c r="D9970" t="s">
        <v>789</v>
      </c>
      <c r="F9970">
        <v>2013</v>
      </c>
      <c r="G9970">
        <v>120</v>
      </c>
      <c r="H9970">
        <v>96</v>
      </c>
      <c r="I9970">
        <v>1920</v>
      </c>
      <c r="K9970">
        <v>0.74099999999999999</v>
      </c>
      <c r="L9970">
        <v>5.4899999999999997E-2</v>
      </c>
      <c r="M9970">
        <v>1506.9</v>
      </c>
      <c r="N9970">
        <v>6.1600000000000002E-2</v>
      </c>
      <c r="O9970">
        <v>6.3490000000000002</v>
      </c>
      <c r="P9970">
        <v>0.51380000000000003</v>
      </c>
      <c r="Q9970">
        <v>24481.4</v>
      </c>
      <c r="R9970" t="s">
        <v>34</v>
      </c>
      <c r="S9970" t="s">
        <v>38</v>
      </c>
      <c r="T9970" t="s">
        <v>28</v>
      </c>
      <c r="Y9970" t="s">
        <v>103</v>
      </c>
    </row>
    <row r="9971" spans="1:25" x14ac:dyDescent="0.45">
      <c r="A9971" t="s">
        <v>335</v>
      </c>
      <c r="B9971" t="s">
        <v>763</v>
      </c>
      <c r="C9971">
        <v>55243</v>
      </c>
      <c r="D9971" t="s">
        <v>789</v>
      </c>
      <c r="E9971" t="s">
        <v>785</v>
      </c>
      <c r="F9971">
        <v>2014</v>
      </c>
      <c r="G9971">
        <v>117</v>
      </c>
      <c r="H9971">
        <v>76.209999999999994</v>
      </c>
      <c r="I9971">
        <v>1363.53</v>
      </c>
      <c r="K9971">
        <v>0.64700000000000002</v>
      </c>
      <c r="L9971">
        <v>6.4699999999999994E-2</v>
      </c>
      <c r="M9971">
        <v>1197.3</v>
      </c>
      <c r="N9971">
        <v>6.1899999999999997E-2</v>
      </c>
      <c r="O9971">
        <v>5.07</v>
      </c>
      <c r="P9971">
        <v>0.52239999999999998</v>
      </c>
      <c r="Q9971">
        <v>19331.2</v>
      </c>
      <c r="R9971" t="s">
        <v>34</v>
      </c>
      <c r="S9971" t="s">
        <v>38</v>
      </c>
      <c r="T9971" t="s">
        <v>28</v>
      </c>
      <c r="Y9971" t="s">
        <v>103</v>
      </c>
    </row>
    <row r="9972" spans="1:25" x14ac:dyDescent="0.45">
      <c r="A9972" t="s">
        <v>335</v>
      </c>
      <c r="B9972" t="s">
        <v>763</v>
      </c>
      <c r="C9972">
        <v>55243</v>
      </c>
      <c r="D9972" t="s">
        <v>789</v>
      </c>
      <c r="E9972" t="s">
        <v>785</v>
      </c>
      <c r="F9972">
        <v>2015</v>
      </c>
      <c r="G9972">
        <v>116</v>
      </c>
      <c r="H9972">
        <v>73.7</v>
      </c>
      <c r="I9972">
        <v>1263.99</v>
      </c>
      <c r="K9972">
        <v>4.8000000000000001E-2</v>
      </c>
      <c r="L9972">
        <v>1.35E-2</v>
      </c>
      <c r="M9972">
        <v>1518.3</v>
      </c>
      <c r="N9972">
        <v>5.8999999999999997E-2</v>
      </c>
      <c r="O9972">
        <v>6.0190000000000001</v>
      </c>
      <c r="P9972">
        <v>0.4758</v>
      </c>
      <c r="Q9972">
        <v>25677.3</v>
      </c>
      <c r="R9972" t="s">
        <v>34</v>
      </c>
      <c r="S9972" t="s">
        <v>38</v>
      </c>
      <c r="T9972" t="s">
        <v>28</v>
      </c>
      <c r="Y9972" t="s">
        <v>159</v>
      </c>
    </row>
    <row r="9973" spans="1:25" x14ac:dyDescent="0.45">
      <c r="A9973" t="s">
        <v>335</v>
      </c>
      <c r="B9973" t="s">
        <v>763</v>
      </c>
      <c r="C9973">
        <v>55243</v>
      </c>
      <c r="D9973" t="s">
        <v>789</v>
      </c>
      <c r="E9973" t="s">
        <v>785</v>
      </c>
      <c r="F9973">
        <v>2016</v>
      </c>
      <c r="G9973">
        <v>240</v>
      </c>
      <c r="H9973">
        <v>164.75</v>
      </c>
      <c r="I9973">
        <v>3295</v>
      </c>
      <c r="K9973">
        <v>0.25600000000000001</v>
      </c>
      <c r="L9973">
        <v>1.7000000000000001E-2</v>
      </c>
      <c r="M9973">
        <v>2338.5</v>
      </c>
      <c r="N9973">
        <v>5.9700000000000003E-2</v>
      </c>
      <c r="O9973">
        <v>9.8469999999999995</v>
      </c>
      <c r="P9973">
        <v>0.50460000000000005</v>
      </c>
      <c r="Q9973">
        <v>39284.5</v>
      </c>
      <c r="R9973" t="s">
        <v>34</v>
      </c>
      <c r="S9973" t="s">
        <v>38</v>
      </c>
      <c r="T9973" t="s">
        <v>28</v>
      </c>
      <c r="Y9973" t="s">
        <v>159</v>
      </c>
    </row>
    <row r="9974" spans="1:25" x14ac:dyDescent="0.45">
      <c r="A9974" t="s">
        <v>335</v>
      </c>
      <c r="B9974" t="s">
        <v>763</v>
      </c>
      <c r="C9974">
        <v>55243</v>
      </c>
      <c r="D9974" t="s">
        <v>789</v>
      </c>
      <c r="E9974" t="s">
        <v>785</v>
      </c>
      <c r="F9974">
        <v>2017</v>
      </c>
      <c r="G9974">
        <v>161</v>
      </c>
      <c r="H9974">
        <v>103.85</v>
      </c>
      <c r="I9974">
        <v>2077</v>
      </c>
      <c r="K9974">
        <v>0.159</v>
      </c>
      <c r="L9974">
        <v>1.2800000000000001E-2</v>
      </c>
      <c r="M9974">
        <v>1480.3</v>
      </c>
      <c r="N9974">
        <v>5.9400000000000001E-2</v>
      </c>
      <c r="O9974">
        <v>6.24</v>
      </c>
      <c r="P9974">
        <v>0.50170000000000003</v>
      </c>
      <c r="Q9974">
        <v>24887.599999999999</v>
      </c>
      <c r="R9974" t="s">
        <v>34</v>
      </c>
      <c r="S9974" t="s">
        <v>38</v>
      </c>
      <c r="T9974" t="s">
        <v>28</v>
      </c>
      <c r="Y9974" t="s">
        <v>160</v>
      </c>
    </row>
    <row r="9975" spans="1:25" x14ac:dyDescent="0.45">
      <c r="A9975" t="s">
        <v>335</v>
      </c>
      <c r="B9975" t="s">
        <v>763</v>
      </c>
      <c r="C9975">
        <v>55243</v>
      </c>
      <c r="D9975" t="s">
        <v>789</v>
      </c>
      <c r="E9975" t="s">
        <v>785</v>
      </c>
      <c r="F9975">
        <v>2018</v>
      </c>
      <c r="G9975">
        <v>182</v>
      </c>
      <c r="H9975">
        <v>116.41</v>
      </c>
      <c r="I9975">
        <v>2248.85</v>
      </c>
      <c r="K9975">
        <v>0.44500000000000001</v>
      </c>
      <c r="L9975">
        <v>3.0700000000000002E-2</v>
      </c>
      <c r="M9975">
        <v>1774.2</v>
      </c>
      <c r="N9975">
        <v>6.0600000000000001E-2</v>
      </c>
      <c r="O9975">
        <v>7.5720000000000001</v>
      </c>
      <c r="P9975">
        <v>0.51519999999999999</v>
      </c>
      <c r="Q9975">
        <v>29398</v>
      </c>
      <c r="R9975" t="s">
        <v>34</v>
      </c>
      <c r="S9975" t="s">
        <v>38</v>
      </c>
      <c r="T9975" t="s">
        <v>28</v>
      </c>
      <c r="Y9975" t="s">
        <v>160</v>
      </c>
    </row>
    <row r="9976" spans="1:25" x14ac:dyDescent="0.45">
      <c r="A9976" t="s">
        <v>335</v>
      </c>
      <c r="B9976" t="s">
        <v>763</v>
      </c>
      <c r="C9976">
        <v>55243</v>
      </c>
      <c r="D9976" t="s">
        <v>789</v>
      </c>
      <c r="E9976" t="s">
        <v>785</v>
      </c>
      <c r="F9976">
        <v>2019</v>
      </c>
      <c r="G9976">
        <v>77</v>
      </c>
      <c r="H9976">
        <v>41.14</v>
      </c>
      <c r="I9976">
        <v>748.81</v>
      </c>
      <c r="K9976">
        <v>3.6999999999999998E-2</v>
      </c>
      <c r="L9976">
        <v>3.3099999999999997E-2</v>
      </c>
      <c r="M9976">
        <v>621.20000000000005</v>
      </c>
      <c r="N9976">
        <v>6.0400000000000002E-2</v>
      </c>
      <c r="O9976">
        <v>2.605</v>
      </c>
      <c r="P9976">
        <v>0.51529999999999998</v>
      </c>
      <c r="Q9976">
        <v>10483</v>
      </c>
      <c r="R9976" t="s">
        <v>34</v>
      </c>
      <c r="S9976" t="s">
        <v>38</v>
      </c>
      <c r="T9976" t="s">
        <v>28</v>
      </c>
      <c r="Y9976" t="s">
        <v>160</v>
      </c>
    </row>
    <row r="9977" spans="1:25" x14ac:dyDescent="0.45">
      <c r="A9977" t="s">
        <v>335</v>
      </c>
      <c r="B9977" t="s">
        <v>763</v>
      </c>
      <c r="C9977">
        <v>55243</v>
      </c>
      <c r="D9977" t="s">
        <v>789</v>
      </c>
      <c r="E9977" t="s">
        <v>785</v>
      </c>
      <c r="F9977">
        <v>2020</v>
      </c>
      <c r="G9977">
        <v>109</v>
      </c>
      <c r="H9977">
        <v>55.37</v>
      </c>
      <c r="I9977">
        <v>994.13</v>
      </c>
      <c r="K9977">
        <v>3.1E-2</v>
      </c>
      <c r="L9977">
        <v>1.5800000000000002E-2</v>
      </c>
      <c r="M9977">
        <v>910.7</v>
      </c>
      <c r="N9977">
        <v>5.8099999999999999E-2</v>
      </c>
      <c r="O9977">
        <v>3.8010000000000002</v>
      </c>
      <c r="P9977">
        <v>0.50149999999999995</v>
      </c>
      <c r="Q9977">
        <v>15371</v>
      </c>
      <c r="R9977" t="s">
        <v>34</v>
      </c>
      <c r="S9977" t="s">
        <v>38</v>
      </c>
      <c r="T9977" t="s">
        <v>28</v>
      </c>
      <c r="Y9977" t="s">
        <v>160</v>
      </c>
    </row>
    <row r="9978" spans="1:25" x14ac:dyDescent="0.45">
      <c r="A9978" t="s">
        <v>335</v>
      </c>
      <c r="B9978" t="s">
        <v>763</v>
      </c>
      <c r="C9978">
        <v>55243</v>
      </c>
      <c r="D9978" t="s">
        <v>789</v>
      </c>
      <c r="E9978" t="s">
        <v>785</v>
      </c>
      <c r="F9978">
        <v>2021</v>
      </c>
      <c r="G9978">
        <v>161</v>
      </c>
      <c r="H9978">
        <v>96.18</v>
      </c>
      <c r="I9978">
        <v>1671.4</v>
      </c>
      <c r="K9978">
        <v>3.3000000000000002E-2</v>
      </c>
      <c r="L9978">
        <v>1.6500000000000001E-2</v>
      </c>
      <c r="M9978">
        <v>1495.4</v>
      </c>
      <c r="N9978">
        <v>5.7700000000000001E-2</v>
      </c>
      <c r="O9978">
        <v>5.343</v>
      </c>
      <c r="P9978">
        <v>0.43419999999999997</v>
      </c>
      <c r="Q9978">
        <v>25327.7</v>
      </c>
      <c r="R9978" t="s">
        <v>34</v>
      </c>
      <c r="S9978" t="s">
        <v>38</v>
      </c>
      <c r="T9978" t="s">
        <v>28</v>
      </c>
      <c r="Y9978" t="s">
        <v>161</v>
      </c>
    </row>
    <row r="9979" spans="1:25" x14ac:dyDescent="0.45">
      <c r="A9979" t="s">
        <v>335</v>
      </c>
      <c r="B9979" t="s">
        <v>763</v>
      </c>
      <c r="C9979">
        <v>55243</v>
      </c>
      <c r="D9979" t="s">
        <v>789</v>
      </c>
      <c r="E9979" t="s">
        <v>785</v>
      </c>
      <c r="F9979">
        <v>2022</v>
      </c>
      <c r="G9979">
        <v>167</v>
      </c>
      <c r="H9979">
        <v>97.34</v>
      </c>
      <c r="I9979">
        <v>1974.4</v>
      </c>
      <c r="K9979">
        <v>1.4670000000000001</v>
      </c>
      <c r="L9979">
        <v>0.1055</v>
      </c>
      <c r="M9979">
        <v>1749.7</v>
      </c>
      <c r="N9979">
        <v>6.2600000000000003E-2</v>
      </c>
      <c r="O9979">
        <v>7.0579999999999998</v>
      </c>
      <c r="P9979">
        <v>0.51280000000000003</v>
      </c>
      <c r="Q9979">
        <v>27468.799999999999</v>
      </c>
      <c r="R9979" t="s">
        <v>34</v>
      </c>
      <c r="S9979" t="s">
        <v>38</v>
      </c>
      <c r="T9979" t="s">
        <v>28</v>
      </c>
      <c r="Y9979" t="s">
        <v>161</v>
      </c>
    </row>
    <row r="9980" spans="1:25" x14ac:dyDescent="0.45">
      <c r="A9980" t="s">
        <v>335</v>
      </c>
      <c r="B9980" t="s">
        <v>763</v>
      </c>
      <c r="C9980">
        <v>55243</v>
      </c>
      <c r="D9980" t="s">
        <v>789</v>
      </c>
      <c r="E9980" t="s">
        <v>785</v>
      </c>
      <c r="F9980">
        <v>2023</v>
      </c>
      <c r="G9980">
        <v>17</v>
      </c>
      <c r="H9980">
        <v>8.94</v>
      </c>
      <c r="I9980">
        <v>177.7</v>
      </c>
      <c r="K9980">
        <v>1.9E-2</v>
      </c>
      <c r="L9980">
        <v>2.9899999999999999E-2</v>
      </c>
      <c r="M9980">
        <v>146.6</v>
      </c>
      <c r="N9980">
        <v>6.0600000000000001E-2</v>
      </c>
      <c r="O9980">
        <v>0.51900000000000002</v>
      </c>
      <c r="P9980">
        <v>0.43669999999999998</v>
      </c>
      <c r="Q9980">
        <v>2460.1</v>
      </c>
      <c r="R9980" t="s">
        <v>34</v>
      </c>
      <c r="S9980" t="s">
        <v>38</v>
      </c>
      <c r="T9980" t="s">
        <v>28</v>
      </c>
      <c r="Y9980" t="s">
        <v>499</v>
      </c>
    </row>
    <row r="9981" spans="1:25" x14ac:dyDescent="0.45">
      <c r="A9981" t="s">
        <v>335</v>
      </c>
      <c r="B9981" t="s">
        <v>763</v>
      </c>
      <c r="C9981">
        <v>55243</v>
      </c>
      <c r="D9981" t="s">
        <v>790</v>
      </c>
      <c r="F9981">
        <v>2009</v>
      </c>
      <c r="G9981">
        <v>84</v>
      </c>
      <c r="H9981">
        <v>84</v>
      </c>
      <c r="I9981">
        <v>1680</v>
      </c>
      <c r="K9981">
        <v>0.26300000000000001</v>
      </c>
      <c r="L9981">
        <v>2.4799999999999999E-2</v>
      </c>
      <c r="M9981">
        <v>1282.8</v>
      </c>
      <c r="N9981">
        <v>0.06</v>
      </c>
      <c r="O9981">
        <v>5.6520000000000001</v>
      </c>
      <c r="P9981">
        <v>0.52759999999999996</v>
      </c>
      <c r="Q9981">
        <v>21420</v>
      </c>
      <c r="R9981" t="s">
        <v>34</v>
      </c>
      <c r="S9981" t="s">
        <v>38</v>
      </c>
      <c r="T9981" t="s">
        <v>28</v>
      </c>
      <c r="Y9981" t="s">
        <v>103</v>
      </c>
    </row>
    <row r="9982" spans="1:25" x14ac:dyDescent="0.45">
      <c r="A9982" t="s">
        <v>335</v>
      </c>
      <c r="B9982" t="s">
        <v>763</v>
      </c>
      <c r="C9982">
        <v>55243</v>
      </c>
      <c r="D9982" t="s">
        <v>790</v>
      </c>
      <c r="F9982">
        <v>2010</v>
      </c>
      <c r="G9982">
        <v>87</v>
      </c>
      <c r="H9982">
        <v>84.25</v>
      </c>
      <c r="I9982">
        <v>1685</v>
      </c>
      <c r="K9982">
        <v>0.77200000000000002</v>
      </c>
      <c r="L9982">
        <v>6.9800000000000001E-2</v>
      </c>
      <c r="M9982">
        <v>1332.2</v>
      </c>
      <c r="N9982">
        <v>6.2E-2</v>
      </c>
      <c r="O9982">
        <v>6.3879999999999999</v>
      </c>
      <c r="P9982">
        <v>0.59140000000000004</v>
      </c>
      <c r="Q9982">
        <v>21483.8</v>
      </c>
      <c r="R9982" t="s">
        <v>34</v>
      </c>
      <c r="S9982" t="s">
        <v>38</v>
      </c>
      <c r="T9982" t="s">
        <v>28</v>
      </c>
      <c r="Y9982" t="s">
        <v>103</v>
      </c>
    </row>
    <row r="9983" spans="1:25" x14ac:dyDescent="0.45">
      <c r="A9983" t="s">
        <v>335</v>
      </c>
      <c r="B9983" t="s">
        <v>763</v>
      </c>
      <c r="C9983">
        <v>55243</v>
      </c>
      <c r="D9983" t="s">
        <v>790</v>
      </c>
      <c r="F9983">
        <v>2011</v>
      </c>
      <c r="G9983">
        <v>130</v>
      </c>
      <c r="H9983">
        <v>129.25</v>
      </c>
      <c r="I9983">
        <v>2585</v>
      </c>
      <c r="K9983">
        <v>0.58599999999999997</v>
      </c>
      <c r="L9983">
        <v>3.5499999999999997E-2</v>
      </c>
      <c r="M9983">
        <v>1990.1</v>
      </c>
      <c r="N9983">
        <v>6.0499999999999998E-2</v>
      </c>
      <c r="O9983">
        <v>10.282999999999999</v>
      </c>
      <c r="P9983">
        <v>0.62329999999999997</v>
      </c>
      <c r="Q9983">
        <v>32958.800000000003</v>
      </c>
      <c r="R9983" t="s">
        <v>34</v>
      </c>
      <c r="S9983" t="s">
        <v>38</v>
      </c>
      <c r="T9983" t="s">
        <v>28</v>
      </c>
      <c r="Y9983" t="s">
        <v>103</v>
      </c>
    </row>
    <row r="9984" spans="1:25" x14ac:dyDescent="0.45">
      <c r="A9984" t="s">
        <v>335</v>
      </c>
      <c r="B9984" t="s">
        <v>763</v>
      </c>
      <c r="C9984">
        <v>55243</v>
      </c>
      <c r="D9984" t="s">
        <v>790</v>
      </c>
      <c r="F9984">
        <v>2012</v>
      </c>
      <c r="G9984">
        <v>190</v>
      </c>
      <c r="H9984">
        <v>186.75</v>
      </c>
      <c r="I9984">
        <v>3735</v>
      </c>
      <c r="K9984">
        <v>1.9E-2</v>
      </c>
      <c r="L9984">
        <v>1E-3</v>
      </c>
      <c r="M9984">
        <v>2801.4</v>
      </c>
      <c r="N9984">
        <v>5.8999999999999997E-2</v>
      </c>
      <c r="O9984">
        <v>12.073</v>
      </c>
      <c r="P9984">
        <v>0.50700000000000001</v>
      </c>
      <c r="Q9984">
        <v>47621.4</v>
      </c>
      <c r="R9984" t="s">
        <v>34</v>
      </c>
      <c r="S9984" t="s">
        <v>38</v>
      </c>
      <c r="T9984" t="s">
        <v>28</v>
      </c>
      <c r="Y9984" t="s">
        <v>103</v>
      </c>
    </row>
    <row r="9985" spans="1:25" x14ac:dyDescent="0.45">
      <c r="A9985" t="s">
        <v>335</v>
      </c>
      <c r="B9985" t="s">
        <v>763</v>
      </c>
      <c r="C9985">
        <v>55243</v>
      </c>
      <c r="D9985" t="s">
        <v>790</v>
      </c>
      <c r="F9985">
        <v>2013</v>
      </c>
      <c r="G9985">
        <v>120</v>
      </c>
      <c r="H9985">
        <v>96</v>
      </c>
      <c r="I9985">
        <v>1920</v>
      </c>
      <c r="K9985">
        <v>0.74099999999999999</v>
      </c>
      <c r="L9985">
        <v>5.4899999999999997E-2</v>
      </c>
      <c r="M9985">
        <v>1506.9</v>
      </c>
      <c r="N9985">
        <v>6.1600000000000002E-2</v>
      </c>
      <c r="O9985">
        <v>6.9960000000000004</v>
      </c>
      <c r="P9985">
        <v>0.56520000000000004</v>
      </c>
      <c r="Q9985">
        <v>24481.4</v>
      </c>
      <c r="R9985" t="s">
        <v>34</v>
      </c>
      <c r="S9985" t="s">
        <v>38</v>
      </c>
      <c r="T9985" t="s">
        <v>28</v>
      </c>
      <c r="Y9985" t="s">
        <v>103</v>
      </c>
    </row>
    <row r="9986" spans="1:25" x14ac:dyDescent="0.45">
      <c r="A9986" t="s">
        <v>335</v>
      </c>
      <c r="B9986" t="s">
        <v>763</v>
      </c>
      <c r="C9986">
        <v>55243</v>
      </c>
      <c r="D9986" t="s">
        <v>790</v>
      </c>
      <c r="E9986" t="s">
        <v>785</v>
      </c>
      <c r="F9986">
        <v>2014</v>
      </c>
      <c r="G9986">
        <v>117</v>
      </c>
      <c r="H9986">
        <v>76.209999999999994</v>
      </c>
      <c r="I9986">
        <v>1363.53</v>
      </c>
      <c r="K9986">
        <v>0.64700000000000002</v>
      </c>
      <c r="L9986">
        <v>6.4699999999999994E-2</v>
      </c>
      <c r="M9986">
        <v>1197.3</v>
      </c>
      <c r="N9986">
        <v>6.1899999999999997E-2</v>
      </c>
      <c r="O9986">
        <v>5.593</v>
      </c>
      <c r="P9986">
        <v>0.57609999999999995</v>
      </c>
      <c r="Q9986">
        <v>19331.2</v>
      </c>
      <c r="R9986" t="s">
        <v>34</v>
      </c>
      <c r="S9986" t="s">
        <v>38</v>
      </c>
      <c r="T9986" t="s">
        <v>28</v>
      </c>
      <c r="Y9986" t="s">
        <v>103</v>
      </c>
    </row>
    <row r="9987" spans="1:25" x14ac:dyDescent="0.45">
      <c r="A9987" t="s">
        <v>335</v>
      </c>
      <c r="B9987" t="s">
        <v>763</v>
      </c>
      <c r="C9987">
        <v>55243</v>
      </c>
      <c r="D9987" t="s">
        <v>790</v>
      </c>
      <c r="E9987" t="s">
        <v>785</v>
      </c>
      <c r="F9987">
        <v>2015</v>
      </c>
      <c r="G9987">
        <v>116</v>
      </c>
      <c r="H9987">
        <v>73.7</v>
      </c>
      <c r="I9987">
        <v>1263.99</v>
      </c>
      <c r="K9987">
        <v>4.8000000000000001E-2</v>
      </c>
      <c r="L9987">
        <v>1.35E-2</v>
      </c>
      <c r="M9987">
        <v>1518.3</v>
      </c>
      <c r="N9987">
        <v>5.8999999999999997E-2</v>
      </c>
      <c r="O9987">
        <v>6.5529999999999999</v>
      </c>
      <c r="P9987">
        <v>0.52339999999999998</v>
      </c>
      <c r="Q9987">
        <v>25677.3</v>
      </c>
      <c r="R9987" t="s">
        <v>34</v>
      </c>
      <c r="S9987" t="s">
        <v>38</v>
      </c>
      <c r="T9987" t="s">
        <v>28</v>
      </c>
      <c r="Y9987" t="s">
        <v>159</v>
      </c>
    </row>
    <row r="9988" spans="1:25" x14ac:dyDescent="0.45">
      <c r="A9988" t="s">
        <v>335</v>
      </c>
      <c r="B9988" t="s">
        <v>763</v>
      </c>
      <c r="C9988">
        <v>55243</v>
      </c>
      <c r="D9988" t="s">
        <v>790</v>
      </c>
      <c r="E9988" t="s">
        <v>785</v>
      </c>
      <c r="F9988">
        <v>2016</v>
      </c>
      <c r="G9988">
        <v>240</v>
      </c>
      <c r="H9988">
        <v>164.75</v>
      </c>
      <c r="I9988">
        <v>3295</v>
      </c>
      <c r="K9988">
        <v>0.25600000000000001</v>
      </c>
      <c r="L9988">
        <v>1.7000000000000001E-2</v>
      </c>
      <c r="M9988">
        <v>2338.5</v>
      </c>
      <c r="N9988">
        <v>5.9700000000000003E-2</v>
      </c>
      <c r="O9988">
        <v>9.8970000000000002</v>
      </c>
      <c r="P9988">
        <v>0.50849999999999995</v>
      </c>
      <c r="Q9988">
        <v>39284.5</v>
      </c>
      <c r="R9988" t="s">
        <v>34</v>
      </c>
      <c r="S9988" t="s">
        <v>38</v>
      </c>
      <c r="T9988" t="s">
        <v>28</v>
      </c>
      <c r="Y9988" t="s">
        <v>159</v>
      </c>
    </row>
    <row r="9989" spans="1:25" x14ac:dyDescent="0.45">
      <c r="A9989" t="s">
        <v>335</v>
      </c>
      <c r="B9989" t="s">
        <v>763</v>
      </c>
      <c r="C9989">
        <v>55243</v>
      </c>
      <c r="D9989" t="s">
        <v>790</v>
      </c>
      <c r="E9989" t="s">
        <v>785</v>
      </c>
      <c r="F9989">
        <v>2017</v>
      </c>
      <c r="G9989">
        <v>161</v>
      </c>
      <c r="H9989">
        <v>103.85</v>
      </c>
      <c r="I9989">
        <v>2077</v>
      </c>
      <c r="K9989">
        <v>0.159</v>
      </c>
      <c r="L9989">
        <v>1.2800000000000001E-2</v>
      </c>
      <c r="M9989">
        <v>1480.3</v>
      </c>
      <c r="N9989">
        <v>5.9400000000000001E-2</v>
      </c>
      <c r="O9989">
        <v>6.2309999999999999</v>
      </c>
      <c r="P9989">
        <v>0.501</v>
      </c>
      <c r="Q9989">
        <v>24887.599999999999</v>
      </c>
      <c r="R9989" t="s">
        <v>34</v>
      </c>
      <c r="S9989" t="s">
        <v>38</v>
      </c>
      <c r="T9989" t="s">
        <v>28</v>
      </c>
      <c r="Y9989" t="s">
        <v>160</v>
      </c>
    </row>
    <row r="9990" spans="1:25" x14ac:dyDescent="0.45">
      <c r="A9990" t="s">
        <v>335</v>
      </c>
      <c r="B9990" t="s">
        <v>763</v>
      </c>
      <c r="C9990">
        <v>55243</v>
      </c>
      <c r="D9990" t="s">
        <v>790</v>
      </c>
      <c r="E9990" t="s">
        <v>785</v>
      </c>
      <c r="F9990">
        <v>2018</v>
      </c>
      <c r="G9990">
        <v>183</v>
      </c>
      <c r="H9990">
        <v>117.28</v>
      </c>
      <c r="I9990">
        <v>2254.4499999999998</v>
      </c>
      <c r="K9990">
        <v>0.44600000000000001</v>
      </c>
      <c r="L9990">
        <v>3.0499999999999999E-2</v>
      </c>
      <c r="M9990">
        <v>1778.3</v>
      </c>
      <c r="N9990">
        <v>6.0199999999999997E-2</v>
      </c>
      <c r="O9990">
        <v>7.6280000000000001</v>
      </c>
      <c r="P9990">
        <v>0.51780000000000004</v>
      </c>
      <c r="Q9990">
        <v>29473.4</v>
      </c>
      <c r="R9990" t="s">
        <v>34</v>
      </c>
      <c r="S9990" t="s">
        <v>38</v>
      </c>
      <c r="T9990" t="s">
        <v>28</v>
      </c>
      <c r="Y9990" t="s">
        <v>160</v>
      </c>
    </row>
    <row r="9991" spans="1:25" x14ac:dyDescent="0.45">
      <c r="A9991" t="s">
        <v>335</v>
      </c>
      <c r="B9991" t="s">
        <v>763</v>
      </c>
      <c r="C9991">
        <v>55243</v>
      </c>
      <c r="D9991" t="s">
        <v>790</v>
      </c>
      <c r="E9991" t="s">
        <v>785</v>
      </c>
      <c r="F9991">
        <v>2019</v>
      </c>
      <c r="G9991">
        <v>77</v>
      </c>
      <c r="H9991">
        <v>41.14</v>
      </c>
      <c r="I9991">
        <v>748.81</v>
      </c>
      <c r="K9991">
        <v>3.6999999999999998E-2</v>
      </c>
      <c r="L9991">
        <v>3.3099999999999997E-2</v>
      </c>
      <c r="M9991">
        <v>621.20000000000005</v>
      </c>
      <c r="N9991">
        <v>6.0400000000000002E-2</v>
      </c>
      <c r="O9991">
        <v>2.5960000000000001</v>
      </c>
      <c r="P9991">
        <v>0.51849999999999996</v>
      </c>
      <c r="Q9991">
        <v>10483</v>
      </c>
      <c r="R9991" t="s">
        <v>34</v>
      </c>
      <c r="S9991" t="s">
        <v>38</v>
      </c>
      <c r="T9991" t="s">
        <v>28</v>
      </c>
      <c r="Y9991" t="s">
        <v>160</v>
      </c>
    </row>
    <row r="9992" spans="1:25" x14ac:dyDescent="0.45">
      <c r="A9992" t="s">
        <v>335</v>
      </c>
      <c r="B9992" t="s">
        <v>763</v>
      </c>
      <c r="C9992">
        <v>55243</v>
      </c>
      <c r="D9992" t="s">
        <v>790</v>
      </c>
      <c r="E9992" t="s">
        <v>785</v>
      </c>
      <c r="F9992">
        <v>2020</v>
      </c>
      <c r="G9992">
        <v>109</v>
      </c>
      <c r="H9992">
        <v>55.37</v>
      </c>
      <c r="I9992">
        <v>994.13</v>
      </c>
      <c r="K9992">
        <v>3.1E-2</v>
      </c>
      <c r="L9992">
        <v>1.5800000000000002E-2</v>
      </c>
      <c r="M9992">
        <v>910.7</v>
      </c>
      <c r="N9992">
        <v>5.8099999999999999E-2</v>
      </c>
      <c r="O9992">
        <v>3.7829999999999999</v>
      </c>
      <c r="P9992">
        <v>0.50029999999999997</v>
      </c>
      <c r="Q9992">
        <v>15371</v>
      </c>
      <c r="R9992" t="s">
        <v>34</v>
      </c>
      <c r="S9992" t="s">
        <v>38</v>
      </c>
      <c r="T9992" t="s">
        <v>28</v>
      </c>
      <c r="Y9992" t="s">
        <v>160</v>
      </c>
    </row>
    <row r="9993" spans="1:25" x14ac:dyDescent="0.45">
      <c r="A9993" t="s">
        <v>335</v>
      </c>
      <c r="B9993" t="s">
        <v>763</v>
      </c>
      <c r="C9993">
        <v>55243</v>
      </c>
      <c r="D9993" t="s">
        <v>790</v>
      </c>
      <c r="E9993" t="s">
        <v>785</v>
      </c>
      <c r="F9993">
        <v>2021</v>
      </c>
      <c r="G9993">
        <v>161</v>
      </c>
      <c r="H9993">
        <v>96.18</v>
      </c>
      <c r="I9993">
        <v>1671.4</v>
      </c>
      <c r="K9993">
        <v>3.3000000000000002E-2</v>
      </c>
      <c r="L9993">
        <v>1.6500000000000001E-2</v>
      </c>
      <c r="M9993">
        <v>1495.4</v>
      </c>
      <c r="N9993">
        <v>5.7700000000000001E-2</v>
      </c>
      <c r="O9993">
        <v>5.1920000000000002</v>
      </c>
      <c r="P9993">
        <v>0.42609999999999998</v>
      </c>
      <c r="Q9993">
        <v>25327.7</v>
      </c>
      <c r="R9993" t="s">
        <v>34</v>
      </c>
      <c r="S9993" t="s">
        <v>38</v>
      </c>
      <c r="T9993" t="s">
        <v>28</v>
      </c>
      <c r="Y9993" t="s">
        <v>161</v>
      </c>
    </row>
    <row r="9994" spans="1:25" x14ac:dyDescent="0.45">
      <c r="A9994" t="s">
        <v>335</v>
      </c>
      <c r="B9994" t="s">
        <v>763</v>
      </c>
      <c r="C9994">
        <v>55243</v>
      </c>
      <c r="D9994" t="s">
        <v>790</v>
      </c>
      <c r="E9994" t="s">
        <v>785</v>
      </c>
      <c r="F9994">
        <v>2022</v>
      </c>
      <c r="G9994">
        <v>167</v>
      </c>
      <c r="H9994">
        <v>97.34</v>
      </c>
      <c r="I9994">
        <v>1969.99</v>
      </c>
      <c r="K9994">
        <v>1.4670000000000001</v>
      </c>
      <c r="L9994">
        <v>0.1055</v>
      </c>
      <c r="M9994">
        <v>1745.8</v>
      </c>
      <c r="N9994">
        <v>6.2600000000000003E-2</v>
      </c>
      <c r="O9994">
        <v>7.1189999999999998</v>
      </c>
      <c r="P9994">
        <v>0.51819999999999999</v>
      </c>
      <c r="Q9994">
        <v>27403.3</v>
      </c>
      <c r="R9994" t="s">
        <v>34</v>
      </c>
      <c r="S9994" t="s">
        <v>38</v>
      </c>
      <c r="T9994" t="s">
        <v>28</v>
      </c>
      <c r="Y9994" t="s">
        <v>161</v>
      </c>
    </row>
    <row r="9995" spans="1:25" x14ac:dyDescent="0.45">
      <c r="A9995" t="s">
        <v>335</v>
      </c>
      <c r="B9995" t="s">
        <v>763</v>
      </c>
      <c r="C9995">
        <v>55243</v>
      </c>
      <c r="D9995" t="s">
        <v>790</v>
      </c>
      <c r="E9995" t="s">
        <v>785</v>
      </c>
      <c r="F9995">
        <v>2023</v>
      </c>
      <c r="G9995">
        <v>17</v>
      </c>
      <c r="H9995">
        <v>8.94</v>
      </c>
      <c r="I9995">
        <v>177.7</v>
      </c>
      <c r="K9995">
        <v>1.9E-2</v>
      </c>
      <c r="L9995">
        <v>2.9899999999999999E-2</v>
      </c>
      <c r="M9995">
        <v>146.6</v>
      </c>
      <c r="N9995">
        <v>6.0600000000000001E-2</v>
      </c>
      <c r="O9995">
        <v>0.505</v>
      </c>
      <c r="P9995">
        <v>0.4274</v>
      </c>
      <c r="Q9995">
        <v>2460.1</v>
      </c>
      <c r="R9995" t="s">
        <v>34</v>
      </c>
      <c r="S9995" t="s">
        <v>38</v>
      </c>
      <c r="T9995" t="s">
        <v>28</v>
      </c>
      <c r="Y9995" t="s">
        <v>499</v>
      </c>
    </row>
    <row r="9996" spans="1:25" x14ac:dyDescent="0.45">
      <c r="A9996" t="s">
        <v>335</v>
      </c>
      <c r="B9996" t="s">
        <v>763</v>
      </c>
      <c r="C9996">
        <v>55243</v>
      </c>
      <c r="D9996" t="s">
        <v>791</v>
      </c>
      <c r="F9996">
        <v>2009</v>
      </c>
      <c r="G9996">
        <v>239</v>
      </c>
      <c r="H9996">
        <v>239</v>
      </c>
      <c r="I9996">
        <v>4780</v>
      </c>
      <c r="K9996">
        <v>1.4239999999999999</v>
      </c>
      <c r="L9996">
        <v>4.6899999999999997E-2</v>
      </c>
      <c r="M9996">
        <v>3710.4</v>
      </c>
      <c r="N9996">
        <v>6.0999999999999999E-2</v>
      </c>
      <c r="O9996">
        <v>17.036999999999999</v>
      </c>
      <c r="P9996">
        <v>0.55900000000000005</v>
      </c>
      <c r="Q9996">
        <v>60945</v>
      </c>
      <c r="R9996" t="s">
        <v>34</v>
      </c>
      <c r="S9996" t="s">
        <v>38</v>
      </c>
      <c r="T9996" t="s">
        <v>28</v>
      </c>
      <c r="Y9996" t="s">
        <v>103</v>
      </c>
    </row>
    <row r="9997" spans="1:25" x14ac:dyDescent="0.45">
      <c r="A9997" t="s">
        <v>335</v>
      </c>
      <c r="B9997" t="s">
        <v>763</v>
      </c>
      <c r="C9997">
        <v>55243</v>
      </c>
      <c r="D9997" t="s">
        <v>791</v>
      </c>
      <c r="F9997">
        <v>2010</v>
      </c>
      <c r="G9997">
        <v>237</v>
      </c>
      <c r="H9997">
        <v>230.75</v>
      </c>
      <c r="I9997">
        <v>4615</v>
      </c>
      <c r="K9997">
        <v>2.3140000000000001</v>
      </c>
      <c r="L9997">
        <v>7.6799999999999993E-2</v>
      </c>
      <c r="M9997">
        <v>3666.5</v>
      </c>
      <c r="N9997">
        <v>6.2300000000000001E-2</v>
      </c>
      <c r="O9997">
        <v>17.777000000000001</v>
      </c>
      <c r="P9997">
        <v>0.60119999999999996</v>
      </c>
      <c r="Q9997">
        <v>58841.3</v>
      </c>
      <c r="R9997" t="s">
        <v>34</v>
      </c>
      <c r="S9997" t="s">
        <v>38</v>
      </c>
      <c r="T9997" t="s">
        <v>28</v>
      </c>
      <c r="Y9997" t="s">
        <v>103</v>
      </c>
    </row>
    <row r="9998" spans="1:25" x14ac:dyDescent="0.45">
      <c r="A9998" t="s">
        <v>335</v>
      </c>
      <c r="B9998" t="s">
        <v>763</v>
      </c>
      <c r="C9998">
        <v>55243</v>
      </c>
      <c r="D9998" t="s">
        <v>791</v>
      </c>
      <c r="F9998">
        <v>2011</v>
      </c>
      <c r="G9998">
        <v>278</v>
      </c>
      <c r="H9998">
        <v>277.25</v>
      </c>
      <c r="I9998">
        <v>5545</v>
      </c>
      <c r="K9998">
        <v>0.47299999999999998</v>
      </c>
      <c r="L9998">
        <v>1.3599999999999999E-2</v>
      </c>
      <c r="M9998">
        <v>4198.7</v>
      </c>
      <c r="N9998">
        <v>5.96E-2</v>
      </c>
      <c r="O9998">
        <v>19.332999999999998</v>
      </c>
      <c r="P9998">
        <v>0.54679999999999995</v>
      </c>
      <c r="Q9998">
        <v>70698.8</v>
      </c>
      <c r="R9998" t="s">
        <v>34</v>
      </c>
      <c r="S9998" t="s">
        <v>38</v>
      </c>
      <c r="T9998" t="s">
        <v>28</v>
      </c>
      <c r="Y9998" t="s">
        <v>103</v>
      </c>
    </row>
    <row r="9999" spans="1:25" x14ac:dyDescent="0.45">
      <c r="A9999" t="s">
        <v>335</v>
      </c>
      <c r="B9999" t="s">
        <v>763</v>
      </c>
      <c r="C9999">
        <v>55243</v>
      </c>
      <c r="D9999" t="s">
        <v>791</v>
      </c>
      <c r="F9999">
        <v>2012</v>
      </c>
      <c r="G9999">
        <v>469</v>
      </c>
      <c r="H9999">
        <v>461.75</v>
      </c>
      <c r="I9999">
        <v>9235</v>
      </c>
      <c r="K9999">
        <v>4.5999999999999999E-2</v>
      </c>
      <c r="L9999">
        <v>1E-3</v>
      </c>
      <c r="M9999">
        <v>6926.7</v>
      </c>
      <c r="N9999">
        <v>5.8999999999999997E-2</v>
      </c>
      <c r="O9999">
        <v>27.428000000000001</v>
      </c>
      <c r="P9999">
        <v>0.46600000000000003</v>
      </c>
      <c r="Q9999">
        <v>117746.7</v>
      </c>
      <c r="R9999" t="s">
        <v>34</v>
      </c>
      <c r="S9999" t="s">
        <v>38</v>
      </c>
      <c r="T9999" t="s">
        <v>28</v>
      </c>
      <c r="Y9999" t="s">
        <v>103</v>
      </c>
    </row>
    <row r="10000" spans="1:25" x14ac:dyDescent="0.45">
      <c r="A10000" t="s">
        <v>335</v>
      </c>
      <c r="B10000" t="s">
        <v>763</v>
      </c>
      <c r="C10000">
        <v>55243</v>
      </c>
      <c r="D10000" t="s">
        <v>791</v>
      </c>
      <c r="F10000">
        <v>2013</v>
      </c>
      <c r="G10000">
        <v>170</v>
      </c>
      <c r="H10000">
        <v>141.5</v>
      </c>
      <c r="I10000">
        <v>2830</v>
      </c>
      <c r="K10000">
        <v>0.71399999999999997</v>
      </c>
      <c r="L10000">
        <v>3.61E-2</v>
      </c>
      <c r="M10000">
        <v>2186.5</v>
      </c>
      <c r="N10000">
        <v>6.0699999999999997E-2</v>
      </c>
      <c r="O10000">
        <v>9.0239999999999991</v>
      </c>
      <c r="P10000">
        <v>0.49709999999999999</v>
      </c>
      <c r="Q10000">
        <v>36083.9</v>
      </c>
      <c r="R10000" t="s">
        <v>34</v>
      </c>
      <c r="S10000" t="s">
        <v>38</v>
      </c>
      <c r="T10000" t="s">
        <v>28</v>
      </c>
      <c r="Y10000" t="s">
        <v>103</v>
      </c>
    </row>
    <row r="10001" spans="1:25" x14ac:dyDescent="0.45">
      <c r="A10001" t="s">
        <v>335</v>
      </c>
      <c r="B10001" t="s">
        <v>763</v>
      </c>
      <c r="C10001">
        <v>55243</v>
      </c>
      <c r="D10001" t="s">
        <v>791</v>
      </c>
      <c r="E10001" t="s">
        <v>785</v>
      </c>
      <c r="F10001">
        <v>2014</v>
      </c>
      <c r="G10001">
        <v>199</v>
      </c>
      <c r="H10001">
        <v>122.09</v>
      </c>
      <c r="I10001">
        <v>2166.23</v>
      </c>
      <c r="K10001">
        <v>0.25600000000000001</v>
      </c>
      <c r="L10001">
        <v>1.5599999999999999E-2</v>
      </c>
      <c r="M10001">
        <v>1817.5</v>
      </c>
      <c r="N10001">
        <v>5.8500000000000003E-2</v>
      </c>
      <c r="O10001">
        <v>7.3079999999999998</v>
      </c>
      <c r="P10001">
        <v>0.47689999999999999</v>
      </c>
      <c r="Q10001">
        <v>30436</v>
      </c>
      <c r="R10001" t="s">
        <v>34</v>
      </c>
      <c r="S10001" t="s">
        <v>38</v>
      </c>
      <c r="T10001" t="s">
        <v>28</v>
      </c>
      <c r="Y10001" t="s">
        <v>103</v>
      </c>
    </row>
    <row r="10002" spans="1:25" x14ac:dyDescent="0.45">
      <c r="A10002" t="s">
        <v>335</v>
      </c>
      <c r="B10002" t="s">
        <v>763</v>
      </c>
      <c r="C10002">
        <v>55243</v>
      </c>
      <c r="D10002" t="s">
        <v>791</v>
      </c>
      <c r="E10002" t="s">
        <v>785</v>
      </c>
      <c r="F10002">
        <v>2015</v>
      </c>
      <c r="G10002">
        <v>157</v>
      </c>
      <c r="H10002">
        <v>101.57</v>
      </c>
      <c r="I10002">
        <v>1725.22</v>
      </c>
      <c r="K10002">
        <v>2.1999999999999999E-2</v>
      </c>
      <c r="L10002">
        <v>3.7000000000000002E-3</v>
      </c>
      <c r="M10002">
        <v>1924.9</v>
      </c>
      <c r="N10002">
        <v>5.8000000000000003E-2</v>
      </c>
      <c r="O10002">
        <v>7.609</v>
      </c>
      <c r="P10002">
        <v>0.46660000000000001</v>
      </c>
      <c r="Q10002">
        <v>32611</v>
      </c>
      <c r="R10002" t="s">
        <v>34</v>
      </c>
      <c r="S10002" t="s">
        <v>38</v>
      </c>
      <c r="T10002" t="s">
        <v>28</v>
      </c>
      <c r="Y10002" t="s">
        <v>159</v>
      </c>
    </row>
    <row r="10003" spans="1:25" x14ac:dyDescent="0.45">
      <c r="A10003" t="s">
        <v>335</v>
      </c>
      <c r="B10003" t="s">
        <v>763</v>
      </c>
      <c r="C10003">
        <v>55243</v>
      </c>
      <c r="D10003" t="s">
        <v>791</v>
      </c>
      <c r="E10003" t="s">
        <v>785</v>
      </c>
      <c r="F10003">
        <v>2016</v>
      </c>
      <c r="G10003">
        <v>178</v>
      </c>
      <c r="H10003">
        <v>121.25</v>
      </c>
      <c r="I10003">
        <v>2425</v>
      </c>
      <c r="K10003">
        <v>8.4000000000000005E-2</v>
      </c>
      <c r="L10003">
        <v>8.8000000000000005E-3</v>
      </c>
      <c r="M10003">
        <v>1703.9</v>
      </c>
      <c r="N10003">
        <v>5.9299999999999999E-2</v>
      </c>
      <c r="O10003">
        <v>7.1269999999999998</v>
      </c>
      <c r="P10003">
        <v>0.49740000000000001</v>
      </c>
      <c r="Q10003">
        <v>28787.1</v>
      </c>
      <c r="R10003" t="s">
        <v>34</v>
      </c>
      <c r="S10003" t="s">
        <v>38</v>
      </c>
      <c r="T10003" t="s">
        <v>28</v>
      </c>
      <c r="Y10003" t="s">
        <v>159</v>
      </c>
    </row>
    <row r="10004" spans="1:25" x14ac:dyDescent="0.45">
      <c r="A10004" t="s">
        <v>335</v>
      </c>
      <c r="B10004" t="s">
        <v>763</v>
      </c>
      <c r="C10004">
        <v>55243</v>
      </c>
      <c r="D10004" t="s">
        <v>791</v>
      </c>
      <c r="E10004" t="s">
        <v>785</v>
      </c>
      <c r="F10004">
        <v>2017</v>
      </c>
      <c r="G10004">
        <v>96</v>
      </c>
      <c r="H10004">
        <v>58.75</v>
      </c>
      <c r="I10004">
        <v>1175</v>
      </c>
      <c r="K10004">
        <v>4.9000000000000002E-2</v>
      </c>
      <c r="L10004">
        <v>1.0800000000000001E-2</v>
      </c>
      <c r="M10004">
        <v>809</v>
      </c>
      <c r="N10004">
        <v>5.9299999999999999E-2</v>
      </c>
      <c r="O10004">
        <v>3.3959999999999999</v>
      </c>
      <c r="P10004">
        <v>0.50019999999999998</v>
      </c>
      <c r="Q10004">
        <v>13662.5</v>
      </c>
      <c r="R10004" t="s">
        <v>34</v>
      </c>
      <c r="S10004" t="s">
        <v>38</v>
      </c>
      <c r="T10004" t="s">
        <v>28</v>
      </c>
      <c r="Y10004" t="s">
        <v>160</v>
      </c>
    </row>
    <row r="10005" spans="1:25" x14ac:dyDescent="0.45">
      <c r="A10005" t="s">
        <v>335</v>
      </c>
      <c r="B10005" t="s">
        <v>763</v>
      </c>
      <c r="C10005">
        <v>55243</v>
      </c>
      <c r="D10005" t="s">
        <v>791</v>
      </c>
      <c r="E10005" t="s">
        <v>785</v>
      </c>
      <c r="F10005">
        <v>2018</v>
      </c>
      <c r="G10005">
        <v>145</v>
      </c>
      <c r="H10005">
        <v>90.41</v>
      </c>
      <c r="I10005">
        <v>1588.71</v>
      </c>
      <c r="K10005">
        <v>0.624</v>
      </c>
      <c r="L10005">
        <v>3.8300000000000001E-2</v>
      </c>
      <c r="M10005">
        <v>1313.9</v>
      </c>
      <c r="N10005">
        <v>6.0600000000000001E-2</v>
      </c>
      <c r="O10005">
        <v>5.73</v>
      </c>
      <c r="P10005">
        <v>0.52129999999999999</v>
      </c>
      <c r="Q10005">
        <v>21339</v>
      </c>
      <c r="R10005" t="s">
        <v>34</v>
      </c>
      <c r="S10005" t="s">
        <v>38</v>
      </c>
      <c r="T10005" t="s">
        <v>28</v>
      </c>
      <c r="Y10005" t="s">
        <v>160</v>
      </c>
    </row>
    <row r="10006" spans="1:25" x14ac:dyDescent="0.45">
      <c r="A10006" t="s">
        <v>335</v>
      </c>
      <c r="B10006" t="s">
        <v>763</v>
      </c>
      <c r="C10006">
        <v>55243</v>
      </c>
      <c r="D10006" t="s">
        <v>791</v>
      </c>
      <c r="E10006" t="s">
        <v>785</v>
      </c>
      <c r="F10006">
        <v>2019</v>
      </c>
      <c r="G10006">
        <v>61</v>
      </c>
      <c r="H10006">
        <v>34.020000000000003</v>
      </c>
      <c r="I10006">
        <v>596.34</v>
      </c>
      <c r="K10006">
        <v>3.7999999999999999E-2</v>
      </c>
      <c r="L10006">
        <v>4.2200000000000001E-2</v>
      </c>
      <c r="M10006">
        <v>504.9</v>
      </c>
      <c r="N10006">
        <v>6.08E-2</v>
      </c>
      <c r="O10006">
        <v>2.1219999999999999</v>
      </c>
      <c r="P10006">
        <v>0.5232</v>
      </c>
      <c r="Q10006">
        <v>8515</v>
      </c>
      <c r="R10006" t="s">
        <v>34</v>
      </c>
      <c r="S10006" t="s">
        <v>38</v>
      </c>
      <c r="T10006" t="s">
        <v>28</v>
      </c>
      <c r="Y10006" t="s">
        <v>160</v>
      </c>
    </row>
    <row r="10007" spans="1:25" x14ac:dyDescent="0.45">
      <c r="A10007" t="s">
        <v>335</v>
      </c>
      <c r="B10007" t="s">
        <v>763</v>
      </c>
      <c r="C10007">
        <v>55243</v>
      </c>
      <c r="D10007" t="s">
        <v>791</v>
      </c>
      <c r="E10007" t="s">
        <v>785</v>
      </c>
      <c r="F10007">
        <v>2020</v>
      </c>
      <c r="G10007">
        <v>107</v>
      </c>
      <c r="H10007">
        <v>51.64</v>
      </c>
      <c r="I10007">
        <v>910.06</v>
      </c>
      <c r="K10007">
        <v>8.7999999999999995E-2</v>
      </c>
      <c r="L10007">
        <v>1.95E-2</v>
      </c>
      <c r="M10007">
        <v>839.9</v>
      </c>
      <c r="N10007">
        <v>5.9700000000000003E-2</v>
      </c>
      <c r="O10007">
        <v>3.53</v>
      </c>
      <c r="P10007">
        <v>0.50329999999999997</v>
      </c>
      <c r="Q10007">
        <v>14083.4</v>
      </c>
      <c r="R10007" t="s">
        <v>34</v>
      </c>
      <c r="S10007" t="s">
        <v>38</v>
      </c>
      <c r="T10007" t="s">
        <v>28</v>
      </c>
      <c r="Y10007" t="s">
        <v>160</v>
      </c>
    </row>
    <row r="10008" spans="1:25" x14ac:dyDescent="0.45">
      <c r="A10008" t="s">
        <v>335</v>
      </c>
      <c r="B10008" t="s">
        <v>763</v>
      </c>
      <c r="C10008">
        <v>55243</v>
      </c>
      <c r="D10008" t="s">
        <v>791</v>
      </c>
      <c r="E10008" t="s">
        <v>785</v>
      </c>
      <c r="F10008">
        <v>2021</v>
      </c>
      <c r="G10008">
        <v>96</v>
      </c>
      <c r="H10008">
        <v>51.2</v>
      </c>
      <c r="I10008">
        <v>855.63</v>
      </c>
      <c r="K10008">
        <v>6.6000000000000003E-2</v>
      </c>
      <c r="L10008">
        <v>4.8399999999999999E-2</v>
      </c>
      <c r="M10008">
        <v>766.4</v>
      </c>
      <c r="N10008">
        <v>5.9900000000000002E-2</v>
      </c>
      <c r="O10008">
        <v>2.7970000000000002</v>
      </c>
      <c r="P10008">
        <v>0.46039999999999998</v>
      </c>
      <c r="Q10008">
        <v>12903.5</v>
      </c>
      <c r="R10008" t="s">
        <v>34</v>
      </c>
      <c r="S10008" t="s">
        <v>38</v>
      </c>
      <c r="T10008" t="s">
        <v>28</v>
      </c>
      <c r="Y10008" t="s">
        <v>161</v>
      </c>
    </row>
    <row r="10009" spans="1:25" x14ac:dyDescent="0.45">
      <c r="A10009" t="s">
        <v>335</v>
      </c>
      <c r="B10009" t="s">
        <v>763</v>
      </c>
      <c r="C10009">
        <v>55243</v>
      </c>
      <c r="D10009" t="s">
        <v>791</v>
      </c>
      <c r="E10009" t="s">
        <v>785</v>
      </c>
      <c r="F10009">
        <v>2022</v>
      </c>
      <c r="G10009">
        <v>199</v>
      </c>
      <c r="H10009">
        <v>133.41</v>
      </c>
      <c r="I10009">
        <v>2673.54</v>
      </c>
      <c r="K10009">
        <v>1.163</v>
      </c>
      <c r="L10009">
        <v>7.46E-2</v>
      </c>
      <c r="M10009">
        <v>2253</v>
      </c>
      <c r="N10009">
        <v>6.1400000000000003E-2</v>
      </c>
      <c r="O10009">
        <v>8.5749999999999993</v>
      </c>
      <c r="P10009">
        <v>0.4793</v>
      </c>
      <c r="Q10009">
        <v>36438.400000000001</v>
      </c>
      <c r="R10009" t="s">
        <v>34</v>
      </c>
      <c r="S10009" t="s">
        <v>38</v>
      </c>
      <c r="T10009" t="s">
        <v>28</v>
      </c>
      <c r="Y10009" t="s">
        <v>161</v>
      </c>
    </row>
    <row r="10010" spans="1:25" x14ac:dyDescent="0.45">
      <c r="A10010" t="s">
        <v>335</v>
      </c>
      <c r="B10010" t="s">
        <v>763</v>
      </c>
      <c r="C10010">
        <v>55243</v>
      </c>
      <c r="D10010" t="s">
        <v>791</v>
      </c>
      <c r="E10010" t="s">
        <v>785</v>
      </c>
      <c r="F10010">
        <v>2023</v>
      </c>
      <c r="G10010">
        <v>22</v>
      </c>
      <c r="H10010">
        <v>11.48</v>
      </c>
      <c r="I10010">
        <v>227.7</v>
      </c>
      <c r="K10010">
        <v>1.6E-2</v>
      </c>
      <c r="L10010">
        <v>2.3099999999999999E-2</v>
      </c>
      <c r="M10010">
        <v>187.9</v>
      </c>
      <c r="N10010">
        <v>5.91E-2</v>
      </c>
      <c r="O10010">
        <v>0.65900000000000003</v>
      </c>
      <c r="P10010">
        <v>0.43030000000000002</v>
      </c>
      <c r="Q10010">
        <v>3166.3</v>
      </c>
      <c r="R10010" t="s">
        <v>34</v>
      </c>
      <c r="S10010" t="s">
        <v>38</v>
      </c>
      <c r="T10010" t="s">
        <v>28</v>
      </c>
      <c r="Y10010" t="s">
        <v>499</v>
      </c>
    </row>
    <row r="10011" spans="1:25" x14ac:dyDescent="0.45">
      <c r="A10011" t="s">
        <v>335</v>
      </c>
      <c r="B10011" t="s">
        <v>763</v>
      </c>
      <c r="C10011">
        <v>55243</v>
      </c>
      <c r="D10011" t="s">
        <v>792</v>
      </c>
      <c r="F10011">
        <v>2009</v>
      </c>
      <c r="G10011">
        <v>239</v>
      </c>
      <c r="H10011">
        <v>239</v>
      </c>
      <c r="I10011">
        <v>4780</v>
      </c>
      <c r="K10011">
        <v>1.4239999999999999</v>
      </c>
      <c r="L10011">
        <v>4.6899999999999997E-2</v>
      </c>
      <c r="M10011">
        <v>3710.4</v>
      </c>
      <c r="N10011">
        <v>6.0999999999999999E-2</v>
      </c>
      <c r="O10011">
        <v>17.036999999999999</v>
      </c>
      <c r="P10011">
        <v>0.55900000000000005</v>
      </c>
      <c r="Q10011">
        <v>60945</v>
      </c>
      <c r="R10011" t="s">
        <v>34</v>
      </c>
      <c r="S10011" t="s">
        <v>38</v>
      </c>
      <c r="T10011" t="s">
        <v>28</v>
      </c>
      <c r="Y10011" t="s">
        <v>103</v>
      </c>
    </row>
    <row r="10012" spans="1:25" x14ac:dyDescent="0.45">
      <c r="A10012" t="s">
        <v>335</v>
      </c>
      <c r="B10012" t="s">
        <v>763</v>
      </c>
      <c r="C10012">
        <v>55243</v>
      </c>
      <c r="D10012" t="s">
        <v>792</v>
      </c>
      <c r="F10012">
        <v>2010</v>
      </c>
      <c r="G10012">
        <v>237</v>
      </c>
      <c r="H10012">
        <v>230.75</v>
      </c>
      <c r="I10012">
        <v>4615</v>
      </c>
      <c r="K10012">
        <v>2.3140000000000001</v>
      </c>
      <c r="L10012">
        <v>7.6799999999999993E-2</v>
      </c>
      <c r="M10012">
        <v>3666.5</v>
      </c>
      <c r="N10012">
        <v>6.2300000000000001E-2</v>
      </c>
      <c r="O10012">
        <v>17.777000000000001</v>
      </c>
      <c r="P10012">
        <v>0.60119999999999996</v>
      </c>
      <c r="Q10012">
        <v>58841.3</v>
      </c>
      <c r="R10012" t="s">
        <v>34</v>
      </c>
      <c r="S10012" t="s">
        <v>38</v>
      </c>
      <c r="T10012" t="s">
        <v>28</v>
      </c>
      <c r="Y10012" t="s">
        <v>103</v>
      </c>
    </row>
    <row r="10013" spans="1:25" x14ac:dyDescent="0.45">
      <c r="A10013" t="s">
        <v>335</v>
      </c>
      <c r="B10013" t="s">
        <v>763</v>
      </c>
      <c r="C10013">
        <v>55243</v>
      </c>
      <c r="D10013" t="s">
        <v>792</v>
      </c>
      <c r="F10013">
        <v>2011</v>
      </c>
      <c r="G10013">
        <v>278</v>
      </c>
      <c r="H10013">
        <v>277.25</v>
      </c>
      <c r="I10013">
        <v>5545</v>
      </c>
      <c r="K10013">
        <v>0.47299999999999998</v>
      </c>
      <c r="L10013">
        <v>1.3599999999999999E-2</v>
      </c>
      <c r="M10013">
        <v>4198.7</v>
      </c>
      <c r="N10013">
        <v>5.96E-2</v>
      </c>
      <c r="O10013">
        <v>20.363</v>
      </c>
      <c r="P10013">
        <v>0.57579999999999998</v>
      </c>
      <c r="Q10013">
        <v>70698.8</v>
      </c>
      <c r="R10013" t="s">
        <v>34</v>
      </c>
      <c r="S10013" t="s">
        <v>38</v>
      </c>
      <c r="T10013" t="s">
        <v>28</v>
      </c>
      <c r="Y10013" t="s">
        <v>103</v>
      </c>
    </row>
    <row r="10014" spans="1:25" x14ac:dyDescent="0.45">
      <c r="A10014" t="s">
        <v>335</v>
      </c>
      <c r="B10014" t="s">
        <v>763</v>
      </c>
      <c r="C10014">
        <v>55243</v>
      </c>
      <c r="D10014" t="s">
        <v>792</v>
      </c>
      <c r="F10014">
        <v>2012</v>
      </c>
      <c r="G10014">
        <v>469</v>
      </c>
      <c r="H10014">
        <v>461.75</v>
      </c>
      <c r="I10014">
        <v>9235</v>
      </c>
      <c r="K10014">
        <v>4.5999999999999999E-2</v>
      </c>
      <c r="L10014">
        <v>1E-3</v>
      </c>
      <c r="M10014">
        <v>6926.7</v>
      </c>
      <c r="N10014">
        <v>5.8999999999999997E-2</v>
      </c>
      <c r="O10014">
        <v>29.852</v>
      </c>
      <c r="P10014">
        <v>0.50700000000000001</v>
      </c>
      <c r="Q10014">
        <v>117746.7</v>
      </c>
      <c r="R10014" t="s">
        <v>34</v>
      </c>
      <c r="S10014" t="s">
        <v>38</v>
      </c>
      <c r="T10014" t="s">
        <v>28</v>
      </c>
      <c r="Y10014" t="s">
        <v>103</v>
      </c>
    </row>
    <row r="10015" spans="1:25" x14ac:dyDescent="0.45">
      <c r="A10015" t="s">
        <v>335</v>
      </c>
      <c r="B10015" t="s">
        <v>763</v>
      </c>
      <c r="C10015">
        <v>55243</v>
      </c>
      <c r="D10015" t="s">
        <v>792</v>
      </c>
      <c r="F10015">
        <v>2013</v>
      </c>
      <c r="G10015">
        <v>170</v>
      </c>
      <c r="H10015">
        <v>141.5</v>
      </c>
      <c r="I10015">
        <v>2830</v>
      </c>
      <c r="K10015">
        <v>0.71399999999999997</v>
      </c>
      <c r="L10015">
        <v>3.61E-2</v>
      </c>
      <c r="M10015">
        <v>2186.5</v>
      </c>
      <c r="N10015">
        <v>6.0699999999999997E-2</v>
      </c>
      <c r="O10015">
        <v>9.9030000000000005</v>
      </c>
      <c r="P10015">
        <v>0.54490000000000005</v>
      </c>
      <c r="Q10015">
        <v>36083.9</v>
      </c>
      <c r="R10015" t="s">
        <v>34</v>
      </c>
      <c r="S10015" t="s">
        <v>38</v>
      </c>
      <c r="T10015" t="s">
        <v>28</v>
      </c>
      <c r="Y10015" t="s">
        <v>103</v>
      </c>
    </row>
    <row r="10016" spans="1:25" x14ac:dyDescent="0.45">
      <c r="A10016" t="s">
        <v>335</v>
      </c>
      <c r="B10016" t="s">
        <v>763</v>
      </c>
      <c r="C10016">
        <v>55243</v>
      </c>
      <c r="D10016" t="s">
        <v>792</v>
      </c>
      <c r="E10016" t="s">
        <v>785</v>
      </c>
      <c r="F10016">
        <v>2014</v>
      </c>
      <c r="G10016">
        <v>200</v>
      </c>
      <c r="H10016">
        <v>121.85</v>
      </c>
      <c r="I10016">
        <v>2165.4699999999998</v>
      </c>
      <c r="K10016">
        <v>0.25600000000000001</v>
      </c>
      <c r="L10016">
        <v>1.55E-2</v>
      </c>
      <c r="M10016">
        <v>1816.9</v>
      </c>
      <c r="N10016">
        <v>5.8200000000000002E-2</v>
      </c>
      <c r="O10016">
        <v>7.9790000000000001</v>
      </c>
      <c r="P10016">
        <v>0.52759999999999996</v>
      </c>
      <c r="Q10016">
        <v>30424.2</v>
      </c>
      <c r="R10016" t="s">
        <v>34</v>
      </c>
      <c r="S10016" t="s">
        <v>38</v>
      </c>
      <c r="T10016" t="s">
        <v>28</v>
      </c>
      <c r="Y10016" t="s">
        <v>103</v>
      </c>
    </row>
    <row r="10017" spans="1:25" x14ac:dyDescent="0.45">
      <c r="A10017" t="s">
        <v>335</v>
      </c>
      <c r="B10017" t="s">
        <v>763</v>
      </c>
      <c r="C10017">
        <v>55243</v>
      </c>
      <c r="D10017" t="s">
        <v>792</v>
      </c>
      <c r="E10017" t="s">
        <v>785</v>
      </c>
      <c r="F10017">
        <v>2015</v>
      </c>
      <c r="G10017">
        <v>157</v>
      </c>
      <c r="H10017">
        <v>101.57</v>
      </c>
      <c r="I10017">
        <v>1725.22</v>
      </c>
      <c r="K10017">
        <v>2.1999999999999999E-2</v>
      </c>
      <c r="L10017">
        <v>3.7000000000000002E-3</v>
      </c>
      <c r="M10017">
        <v>1924.9</v>
      </c>
      <c r="N10017">
        <v>5.8000000000000003E-2</v>
      </c>
      <c r="O10017">
        <v>8.2799999999999994</v>
      </c>
      <c r="P10017">
        <v>0.51339999999999997</v>
      </c>
      <c r="Q10017">
        <v>32611</v>
      </c>
      <c r="R10017" t="s">
        <v>34</v>
      </c>
      <c r="S10017" t="s">
        <v>38</v>
      </c>
      <c r="T10017" t="s">
        <v>28</v>
      </c>
      <c r="Y10017" t="s">
        <v>159</v>
      </c>
    </row>
    <row r="10018" spans="1:25" x14ac:dyDescent="0.45">
      <c r="A10018" t="s">
        <v>335</v>
      </c>
      <c r="B10018" t="s">
        <v>763</v>
      </c>
      <c r="C10018">
        <v>55243</v>
      </c>
      <c r="D10018" t="s">
        <v>792</v>
      </c>
      <c r="E10018" t="s">
        <v>785</v>
      </c>
      <c r="F10018">
        <v>2016</v>
      </c>
      <c r="G10018">
        <v>178</v>
      </c>
      <c r="H10018">
        <v>121.25</v>
      </c>
      <c r="I10018">
        <v>2425</v>
      </c>
      <c r="K10018">
        <v>8.4000000000000005E-2</v>
      </c>
      <c r="L10018">
        <v>8.8000000000000005E-3</v>
      </c>
      <c r="M10018">
        <v>1703.9</v>
      </c>
      <c r="N10018">
        <v>5.9299999999999999E-2</v>
      </c>
      <c r="O10018">
        <v>7.1349999999999998</v>
      </c>
      <c r="P10018">
        <v>0.499</v>
      </c>
      <c r="Q10018">
        <v>28787.1</v>
      </c>
      <c r="R10018" t="s">
        <v>34</v>
      </c>
      <c r="S10018" t="s">
        <v>38</v>
      </c>
      <c r="T10018" t="s">
        <v>28</v>
      </c>
      <c r="Y10018" t="s">
        <v>159</v>
      </c>
    </row>
    <row r="10019" spans="1:25" x14ac:dyDescent="0.45">
      <c r="A10019" t="s">
        <v>335</v>
      </c>
      <c r="B10019" t="s">
        <v>763</v>
      </c>
      <c r="C10019">
        <v>55243</v>
      </c>
      <c r="D10019" t="s">
        <v>792</v>
      </c>
      <c r="E10019" t="s">
        <v>785</v>
      </c>
      <c r="F10019">
        <v>2017</v>
      </c>
      <c r="G10019">
        <v>96</v>
      </c>
      <c r="H10019">
        <v>58.75</v>
      </c>
      <c r="I10019">
        <v>1175</v>
      </c>
      <c r="K10019">
        <v>4.9000000000000002E-2</v>
      </c>
      <c r="L10019">
        <v>1.0800000000000001E-2</v>
      </c>
      <c r="M10019">
        <v>809</v>
      </c>
      <c r="N10019">
        <v>5.9299999999999999E-2</v>
      </c>
      <c r="O10019">
        <v>3.3849999999999998</v>
      </c>
      <c r="P10019">
        <v>0.49909999999999999</v>
      </c>
      <c r="Q10019">
        <v>13662.5</v>
      </c>
      <c r="R10019" t="s">
        <v>34</v>
      </c>
      <c r="S10019" t="s">
        <v>38</v>
      </c>
      <c r="T10019" t="s">
        <v>28</v>
      </c>
      <c r="Y10019" t="s">
        <v>160</v>
      </c>
    </row>
    <row r="10020" spans="1:25" x14ac:dyDescent="0.45">
      <c r="A10020" t="s">
        <v>335</v>
      </c>
      <c r="B10020" t="s">
        <v>763</v>
      </c>
      <c r="C10020">
        <v>55243</v>
      </c>
      <c r="D10020" t="s">
        <v>792</v>
      </c>
      <c r="E10020" t="s">
        <v>785</v>
      </c>
      <c r="F10020">
        <v>2018</v>
      </c>
      <c r="G10020">
        <v>145</v>
      </c>
      <c r="H10020">
        <v>90.41</v>
      </c>
      <c r="I10020">
        <v>1588.71</v>
      </c>
      <c r="K10020">
        <v>0.624</v>
      </c>
      <c r="L10020">
        <v>3.8300000000000001E-2</v>
      </c>
      <c r="M10020">
        <v>1313.9</v>
      </c>
      <c r="N10020">
        <v>6.0600000000000001E-2</v>
      </c>
      <c r="O10020">
        <v>5.8129999999999997</v>
      </c>
      <c r="P10020">
        <v>0.52529999999999999</v>
      </c>
      <c r="Q10020">
        <v>21339</v>
      </c>
      <c r="R10020" t="s">
        <v>34</v>
      </c>
      <c r="S10020" t="s">
        <v>38</v>
      </c>
      <c r="T10020" t="s">
        <v>28</v>
      </c>
      <c r="Y10020" t="s">
        <v>160</v>
      </c>
    </row>
    <row r="10021" spans="1:25" x14ac:dyDescent="0.45">
      <c r="A10021" t="s">
        <v>335</v>
      </c>
      <c r="B10021" t="s">
        <v>763</v>
      </c>
      <c r="C10021">
        <v>55243</v>
      </c>
      <c r="D10021" t="s">
        <v>792</v>
      </c>
      <c r="E10021" t="s">
        <v>785</v>
      </c>
      <c r="F10021">
        <v>2019</v>
      </c>
      <c r="G10021">
        <v>61</v>
      </c>
      <c r="H10021">
        <v>34.020000000000003</v>
      </c>
      <c r="I10021">
        <v>596.34</v>
      </c>
      <c r="K10021">
        <v>0.113</v>
      </c>
      <c r="L10021">
        <v>5.8599999999999999E-2</v>
      </c>
      <c r="M10021">
        <v>511.5</v>
      </c>
      <c r="N10021">
        <v>6.1499999999999999E-2</v>
      </c>
      <c r="O10021">
        <v>2.1880000000000002</v>
      </c>
      <c r="P10021">
        <v>0.54469999999999996</v>
      </c>
      <c r="Q10021">
        <v>8515</v>
      </c>
      <c r="R10021" t="s">
        <v>34</v>
      </c>
      <c r="S10021" t="s">
        <v>38</v>
      </c>
      <c r="T10021" t="s">
        <v>28</v>
      </c>
      <c r="Y10021" t="s">
        <v>160</v>
      </c>
    </row>
    <row r="10022" spans="1:25" x14ac:dyDescent="0.45">
      <c r="A10022" t="s">
        <v>335</v>
      </c>
      <c r="B10022" t="s">
        <v>763</v>
      </c>
      <c r="C10022">
        <v>55243</v>
      </c>
      <c r="D10022" t="s">
        <v>792</v>
      </c>
      <c r="E10022" t="s">
        <v>785</v>
      </c>
      <c r="F10022">
        <v>2020</v>
      </c>
      <c r="G10022">
        <v>107</v>
      </c>
      <c r="H10022">
        <v>51.64</v>
      </c>
      <c r="I10022">
        <v>910.06</v>
      </c>
      <c r="K10022">
        <v>8.7999999999999995E-2</v>
      </c>
      <c r="L10022">
        <v>1.95E-2</v>
      </c>
      <c r="M10022">
        <v>839.9</v>
      </c>
      <c r="N10022">
        <v>5.9700000000000003E-2</v>
      </c>
      <c r="O10022">
        <v>3.524</v>
      </c>
      <c r="P10022">
        <v>0.504</v>
      </c>
      <c r="Q10022">
        <v>14083.4</v>
      </c>
      <c r="R10022" t="s">
        <v>34</v>
      </c>
      <c r="S10022" t="s">
        <v>38</v>
      </c>
      <c r="T10022" t="s">
        <v>28</v>
      </c>
      <c r="Y10022" t="s">
        <v>160</v>
      </c>
    </row>
    <row r="10023" spans="1:25" x14ac:dyDescent="0.45">
      <c r="A10023" t="s">
        <v>335</v>
      </c>
      <c r="B10023" t="s">
        <v>763</v>
      </c>
      <c r="C10023">
        <v>55243</v>
      </c>
      <c r="D10023" t="s">
        <v>792</v>
      </c>
      <c r="E10023" t="s">
        <v>785</v>
      </c>
      <c r="F10023">
        <v>2021</v>
      </c>
      <c r="G10023">
        <v>96</v>
      </c>
      <c r="H10023">
        <v>51.2</v>
      </c>
      <c r="I10023">
        <v>855.63</v>
      </c>
      <c r="K10023">
        <v>6.6000000000000003E-2</v>
      </c>
      <c r="L10023">
        <v>4.8399999999999999E-2</v>
      </c>
      <c r="M10023">
        <v>766.4</v>
      </c>
      <c r="N10023">
        <v>5.9900000000000002E-2</v>
      </c>
      <c r="O10023">
        <v>2.7330000000000001</v>
      </c>
      <c r="P10023">
        <v>0.45929999999999999</v>
      </c>
      <c r="Q10023">
        <v>12903.5</v>
      </c>
      <c r="R10023" t="s">
        <v>34</v>
      </c>
      <c r="S10023" t="s">
        <v>38</v>
      </c>
      <c r="T10023" t="s">
        <v>28</v>
      </c>
      <c r="Y10023" t="s">
        <v>161</v>
      </c>
    </row>
    <row r="10024" spans="1:25" x14ac:dyDescent="0.45">
      <c r="A10024" t="s">
        <v>335</v>
      </c>
      <c r="B10024" t="s">
        <v>763</v>
      </c>
      <c r="C10024">
        <v>55243</v>
      </c>
      <c r="D10024" t="s">
        <v>792</v>
      </c>
      <c r="E10024" t="s">
        <v>785</v>
      </c>
      <c r="F10024">
        <v>2022</v>
      </c>
      <c r="G10024">
        <v>199</v>
      </c>
      <c r="H10024">
        <v>133.71</v>
      </c>
      <c r="I10024">
        <v>2676.51</v>
      </c>
      <c r="K10024">
        <v>1.163</v>
      </c>
      <c r="L10024">
        <v>7.46E-2</v>
      </c>
      <c r="M10024">
        <v>2255.6</v>
      </c>
      <c r="N10024">
        <v>6.1400000000000003E-2</v>
      </c>
      <c r="O10024">
        <v>8.5380000000000003</v>
      </c>
      <c r="P10024">
        <v>0.4793</v>
      </c>
      <c r="Q10024">
        <v>36482.6</v>
      </c>
      <c r="R10024" t="s">
        <v>34</v>
      </c>
      <c r="S10024" t="s">
        <v>38</v>
      </c>
      <c r="T10024" t="s">
        <v>28</v>
      </c>
      <c r="Y10024" t="s">
        <v>161</v>
      </c>
    </row>
    <row r="10025" spans="1:25" x14ac:dyDescent="0.45">
      <c r="A10025" t="s">
        <v>335</v>
      </c>
      <c r="B10025" t="s">
        <v>763</v>
      </c>
      <c r="C10025">
        <v>55243</v>
      </c>
      <c r="D10025" t="s">
        <v>792</v>
      </c>
      <c r="E10025" t="s">
        <v>785</v>
      </c>
      <c r="F10025">
        <v>2023</v>
      </c>
      <c r="G10025">
        <v>22</v>
      </c>
      <c r="H10025">
        <v>11.48</v>
      </c>
      <c r="I10025">
        <v>227.7</v>
      </c>
      <c r="K10025">
        <v>1.6E-2</v>
      </c>
      <c r="L10025">
        <v>2.3099999999999999E-2</v>
      </c>
      <c r="M10025">
        <v>187.9</v>
      </c>
      <c r="N10025">
        <v>5.91E-2</v>
      </c>
      <c r="O10025">
        <v>0.64</v>
      </c>
      <c r="P10025">
        <v>0.41959999999999997</v>
      </c>
      <c r="Q10025">
        <v>3166.3</v>
      </c>
      <c r="R10025" t="s">
        <v>34</v>
      </c>
      <c r="S10025" t="s">
        <v>38</v>
      </c>
      <c r="T10025" t="s">
        <v>28</v>
      </c>
      <c r="Y10025" t="s">
        <v>499</v>
      </c>
    </row>
    <row r="10026" spans="1:25" x14ac:dyDescent="0.45">
      <c r="A10026" t="s">
        <v>133</v>
      </c>
      <c r="B10026" t="s">
        <v>793</v>
      </c>
      <c r="C10026">
        <v>55294</v>
      </c>
      <c r="D10026">
        <v>1</v>
      </c>
      <c r="F10026">
        <v>2009</v>
      </c>
      <c r="G10026">
        <v>6379</v>
      </c>
      <c r="H10026">
        <v>6105.84</v>
      </c>
      <c r="I10026">
        <v>1399545.71</v>
      </c>
      <c r="K10026">
        <v>2.6659999999999999</v>
      </c>
      <c r="L10026">
        <v>1E-3</v>
      </c>
      <c r="M10026">
        <v>528194.22600000002</v>
      </c>
      <c r="N10026">
        <v>5.8999999999999997E-2</v>
      </c>
      <c r="O10026">
        <v>48.904000000000003</v>
      </c>
      <c r="P10026">
        <v>1.7500000000000002E-2</v>
      </c>
      <c r="Q10026">
        <v>8887690.1740000006</v>
      </c>
      <c r="R10026" t="s">
        <v>34</v>
      </c>
      <c r="T10026" t="s">
        <v>89</v>
      </c>
      <c r="V10026" t="s">
        <v>211</v>
      </c>
      <c r="Y10026" t="s">
        <v>135</v>
      </c>
    </row>
    <row r="10027" spans="1:25" x14ac:dyDescent="0.45">
      <c r="A10027" t="s">
        <v>133</v>
      </c>
      <c r="B10027" t="s">
        <v>793</v>
      </c>
      <c r="C10027">
        <v>55294</v>
      </c>
      <c r="D10027">
        <v>1</v>
      </c>
      <c r="F10027">
        <v>2010</v>
      </c>
      <c r="G10027">
        <v>6138</v>
      </c>
      <c r="H10027">
        <v>5886.34</v>
      </c>
      <c r="I10027">
        <v>1329826.3500000001</v>
      </c>
      <c r="K10027">
        <v>2.5209999999999999</v>
      </c>
      <c r="L10027">
        <v>1E-3</v>
      </c>
      <c r="M10027">
        <v>499426.223</v>
      </c>
      <c r="N10027">
        <v>5.8999999999999997E-2</v>
      </c>
      <c r="O10027">
        <v>53.512</v>
      </c>
      <c r="P10027">
        <v>2.1700000000000001E-2</v>
      </c>
      <c r="Q10027">
        <v>8403828.977</v>
      </c>
      <c r="R10027" t="s">
        <v>34</v>
      </c>
      <c r="T10027" t="s">
        <v>89</v>
      </c>
      <c r="V10027" t="s">
        <v>211</v>
      </c>
      <c r="Y10027" t="s">
        <v>135</v>
      </c>
    </row>
    <row r="10028" spans="1:25" x14ac:dyDescent="0.45">
      <c r="A10028" t="s">
        <v>133</v>
      </c>
      <c r="B10028" t="s">
        <v>793</v>
      </c>
      <c r="C10028">
        <v>55294</v>
      </c>
      <c r="D10028">
        <v>1</v>
      </c>
      <c r="F10028">
        <v>2011</v>
      </c>
      <c r="G10028">
        <v>5663</v>
      </c>
      <c r="H10028">
        <v>5486.11</v>
      </c>
      <c r="I10028">
        <v>1274502.48</v>
      </c>
      <c r="K10028">
        <v>2.444</v>
      </c>
      <c r="L10028">
        <v>1E-3</v>
      </c>
      <c r="M10028">
        <v>484081.31099999999</v>
      </c>
      <c r="N10028">
        <v>5.8999999999999997E-2</v>
      </c>
      <c r="O10028">
        <v>55.936</v>
      </c>
      <c r="P10028">
        <v>1.9199999999999998E-2</v>
      </c>
      <c r="Q10028">
        <v>8145533.0269999998</v>
      </c>
      <c r="R10028" t="s">
        <v>34</v>
      </c>
      <c r="T10028" t="s">
        <v>89</v>
      </c>
      <c r="V10028" t="s">
        <v>211</v>
      </c>
      <c r="Y10028" t="s">
        <v>135</v>
      </c>
    </row>
    <row r="10029" spans="1:25" x14ac:dyDescent="0.45">
      <c r="A10029" t="s">
        <v>133</v>
      </c>
      <c r="B10029" t="s">
        <v>793</v>
      </c>
      <c r="C10029">
        <v>55294</v>
      </c>
      <c r="D10029">
        <v>1</v>
      </c>
      <c r="F10029">
        <v>2012</v>
      </c>
      <c r="G10029">
        <v>6265</v>
      </c>
      <c r="H10029">
        <v>6095.96</v>
      </c>
      <c r="I10029">
        <v>1354770.49</v>
      </c>
      <c r="K10029">
        <v>2.681</v>
      </c>
      <c r="L10029">
        <v>1E-3</v>
      </c>
      <c r="M10029">
        <v>531057.62699999998</v>
      </c>
      <c r="N10029">
        <v>5.8999999999999997E-2</v>
      </c>
      <c r="O10029">
        <v>47.133000000000003</v>
      </c>
      <c r="P10029">
        <v>1.46E-2</v>
      </c>
      <c r="Q10029">
        <v>8936092.6539999992</v>
      </c>
      <c r="R10029" t="s">
        <v>34</v>
      </c>
      <c r="T10029" t="s">
        <v>89</v>
      </c>
      <c r="V10029" t="s">
        <v>211</v>
      </c>
      <c r="Y10029" t="s">
        <v>135</v>
      </c>
    </row>
    <row r="10030" spans="1:25" x14ac:dyDescent="0.45">
      <c r="A10030" t="s">
        <v>133</v>
      </c>
      <c r="B10030" t="s">
        <v>793</v>
      </c>
      <c r="C10030">
        <v>55294</v>
      </c>
      <c r="D10030">
        <v>1</v>
      </c>
      <c r="F10030">
        <v>2013</v>
      </c>
      <c r="G10030">
        <v>6311</v>
      </c>
      <c r="H10030">
        <v>6025.32</v>
      </c>
      <c r="I10030">
        <v>1289813.6499999999</v>
      </c>
      <c r="K10030">
        <v>2.5960000000000001</v>
      </c>
      <c r="L10030">
        <v>1E-3</v>
      </c>
      <c r="M10030">
        <v>514255.43699999998</v>
      </c>
      <c r="N10030">
        <v>5.8999999999999997E-2</v>
      </c>
      <c r="O10030">
        <v>48.499000000000002</v>
      </c>
      <c r="P10030">
        <v>1.77E-2</v>
      </c>
      <c r="Q10030">
        <v>8653299.4289999995</v>
      </c>
      <c r="R10030" t="s">
        <v>34</v>
      </c>
      <c r="T10030" t="s">
        <v>89</v>
      </c>
      <c r="V10030" t="s">
        <v>211</v>
      </c>
      <c r="Y10030" t="s">
        <v>135</v>
      </c>
    </row>
    <row r="10031" spans="1:25" x14ac:dyDescent="0.45">
      <c r="A10031" t="s">
        <v>133</v>
      </c>
      <c r="B10031" t="s">
        <v>793</v>
      </c>
      <c r="C10031">
        <v>55294</v>
      </c>
      <c r="D10031">
        <v>1</v>
      </c>
      <c r="F10031">
        <v>2014</v>
      </c>
      <c r="G10031">
        <v>5048</v>
      </c>
      <c r="H10031">
        <v>4849.7</v>
      </c>
      <c r="I10031">
        <v>1061317.27</v>
      </c>
      <c r="K10031">
        <v>2.13</v>
      </c>
      <c r="L10031">
        <v>1E-3</v>
      </c>
      <c r="M10031">
        <v>421832.99</v>
      </c>
      <c r="N10031">
        <v>5.8999999999999997E-2</v>
      </c>
      <c r="O10031">
        <v>48.371000000000002</v>
      </c>
      <c r="P10031">
        <v>2.3400000000000001E-2</v>
      </c>
      <c r="Q10031">
        <v>7098192.7240000004</v>
      </c>
      <c r="R10031" t="s">
        <v>34</v>
      </c>
      <c r="T10031" t="s">
        <v>89</v>
      </c>
      <c r="V10031" t="s">
        <v>211</v>
      </c>
      <c r="Y10031" t="s">
        <v>135</v>
      </c>
    </row>
    <row r="10032" spans="1:25" x14ac:dyDescent="0.45">
      <c r="A10032" t="s">
        <v>133</v>
      </c>
      <c r="B10032" t="s">
        <v>793</v>
      </c>
      <c r="C10032">
        <v>55294</v>
      </c>
      <c r="D10032">
        <v>1</v>
      </c>
      <c r="F10032">
        <v>2015</v>
      </c>
      <c r="G10032">
        <v>4332</v>
      </c>
      <c r="H10032">
        <v>4100.43</v>
      </c>
      <c r="I10032">
        <v>940454.04</v>
      </c>
      <c r="K10032">
        <v>1.87</v>
      </c>
      <c r="L10032">
        <v>1E-3</v>
      </c>
      <c r="M10032">
        <v>370426.96799999999</v>
      </c>
      <c r="N10032">
        <v>5.8999999999999997E-2</v>
      </c>
      <c r="O10032">
        <v>51.223999999999997</v>
      </c>
      <c r="P10032">
        <v>3.1899999999999998E-2</v>
      </c>
      <c r="Q10032">
        <v>6233107.6780000003</v>
      </c>
      <c r="R10032" t="s">
        <v>34</v>
      </c>
      <c r="T10032" t="s">
        <v>89</v>
      </c>
      <c r="V10032" t="s">
        <v>211</v>
      </c>
      <c r="Y10032" t="s">
        <v>135</v>
      </c>
    </row>
    <row r="10033" spans="1:25" x14ac:dyDescent="0.45">
      <c r="A10033" t="s">
        <v>133</v>
      </c>
      <c r="B10033" t="s">
        <v>793</v>
      </c>
      <c r="C10033">
        <v>55294</v>
      </c>
      <c r="D10033">
        <v>1</v>
      </c>
      <c r="F10033">
        <v>2016</v>
      </c>
      <c r="G10033">
        <v>5256</v>
      </c>
      <c r="H10033">
        <v>5000.3599999999997</v>
      </c>
      <c r="I10033">
        <v>1187173.7</v>
      </c>
      <c r="K10033">
        <v>2.351</v>
      </c>
      <c r="L10033">
        <v>1E-3</v>
      </c>
      <c r="M10033">
        <v>465702.86099999998</v>
      </c>
      <c r="N10033">
        <v>5.8999999999999997E-2</v>
      </c>
      <c r="O10033">
        <v>59.365000000000002</v>
      </c>
      <c r="P10033">
        <v>2.8500000000000001E-2</v>
      </c>
      <c r="Q10033">
        <v>7836320.7949999999</v>
      </c>
      <c r="R10033" t="s">
        <v>34</v>
      </c>
      <c r="T10033" t="s">
        <v>89</v>
      </c>
      <c r="V10033" t="s">
        <v>211</v>
      </c>
      <c r="Y10033" t="s">
        <v>135</v>
      </c>
    </row>
    <row r="10034" spans="1:25" x14ac:dyDescent="0.45">
      <c r="A10034" t="s">
        <v>133</v>
      </c>
      <c r="B10034" t="s">
        <v>793</v>
      </c>
      <c r="C10034">
        <v>55294</v>
      </c>
      <c r="D10034">
        <v>1</v>
      </c>
      <c r="F10034">
        <v>2017</v>
      </c>
      <c r="G10034">
        <v>3711</v>
      </c>
      <c r="H10034">
        <v>3531.72</v>
      </c>
      <c r="I10034">
        <v>781802.12</v>
      </c>
      <c r="K10034">
        <v>1.5660000000000001</v>
      </c>
      <c r="L10034">
        <v>1E-3</v>
      </c>
      <c r="M10034">
        <v>310266.99599999998</v>
      </c>
      <c r="N10034">
        <v>5.8999999999999997E-2</v>
      </c>
      <c r="O10034">
        <v>41.034999999999997</v>
      </c>
      <c r="P10034">
        <v>2.98E-2</v>
      </c>
      <c r="Q10034">
        <v>5220838.5310000004</v>
      </c>
      <c r="R10034" t="s">
        <v>34</v>
      </c>
      <c r="T10034" t="s">
        <v>89</v>
      </c>
      <c r="V10034" t="s">
        <v>211</v>
      </c>
      <c r="Y10034" t="s">
        <v>135</v>
      </c>
    </row>
    <row r="10035" spans="1:25" x14ac:dyDescent="0.45">
      <c r="A10035" t="s">
        <v>133</v>
      </c>
      <c r="B10035" t="s">
        <v>793</v>
      </c>
      <c r="C10035">
        <v>55294</v>
      </c>
      <c r="D10035">
        <v>1</v>
      </c>
      <c r="F10035">
        <v>2018</v>
      </c>
      <c r="G10035">
        <v>4147</v>
      </c>
      <c r="H10035">
        <v>3887.54</v>
      </c>
      <c r="I10035">
        <v>837631.75</v>
      </c>
      <c r="K10035">
        <v>1.619</v>
      </c>
      <c r="L10035">
        <v>1E-3</v>
      </c>
      <c r="M10035">
        <v>320720.61800000002</v>
      </c>
      <c r="N10035">
        <v>5.8999999999999997E-2</v>
      </c>
      <c r="O10035">
        <v>49.433</v>
      </c>
      <c r="P10035">
        <v>3.5299999999999998E-2</v>
      </c>
      <c r="Q10035">
        <v>5396757.3779999996</v>
      </c>
      <c r="R10035" t="s">
        <v>34</v>
      </c>
      <c r="T10035" t="s">
        <v>89</v>
      </c>
      <c r="V10035" t="s">
        <v>211</v>
      </c>
      <c r="Y10035" t="s">
        <v>135</v>
      </c>
    </row>
    <row r="10036" spans="1:25" x14ac:dyDescent="0.45">
      <c r="A10036" t="s">
        <v>133</v>
      </c>
      <c r="B10036" t="s">
        <v>793</v>
      </c>
      <c r="C10036">
        <v>55294</v>
      </c>
      <c r="D10036">
        <v>1</v>
      </c>
      <c r="F10036">
        <v>2019</v>
      </c>
      <c r="G10036">
        <v>2477</v>
      </c>
      <c r="H10036">
        <v>2317.38</v>
      </c>
      <c r="I10036">
        <v>524381.22</v>
      </c>
      <c r="K10036">
        <v>0.98299999999999998</v>
      </c>
      <c r="L10036">
        <v>1E-3</v>
      </c>
      <c r="M10036">
        <v>194730.94099999999</v>
      </c>
      <c r="N10036">
        <v>5.8999999999999997E-2</v>
      </c>
      <c r="O10036">
        <v>34.436</v>
      </c>
      <c r="P10036">
        <v>4.2099999999999999E-2</v>
      </c>
      <c r="Q10036">
        <v>3276746.9109999998</v>
      </c>
      <c r="R10036" t="s">
        <v>34</v>
      </c>
      <c r="T10036" t="s">
        <v>89</v>
      </c>
      <c r="V10036" t="s">
        <v>211</v>
      </c>
      <c r="Y10036" t="s">
        <v>135</v>
      </c>
    </row>
    <row r="10037" spans="1:25" x14ac:dyDescent="0.45">
      <c r="A10037" t="s">
        <v>133</v>
      </c>
      <c r="B10037" t="s">
        <v>793</v>
      </c>
      <c r="C10037">
        <v>55294</v>
      </c>
      <c r="D10037">
        <v>1</v>
      </c>
      <c r="F10037">
        <v>2020</v>
      </c>
      <c r="G10037">
        <v>2479</v>
      </c>
      <c r="H10037">
        <v>2307.84</v>
      </c>
      <c r="I10037">
        <v>541819.87</v>
      </c>
      <c r="K10037">
        <v>1.0249999999999999</v>
      </c>
      <c r="L10037">
        <v>1E-3</v>
      </c>
      <c r="M10037">
        <v>203041.07500000001</v>
      </c>
      <c r="N10037">
        <v>5.8999999999999997E-2</v>
      </c>
      <c r="O10037">
        <v>31.66</v>
      </c>
      <c r="P10037">
        <v>3.8199999999999998E-2</v>
      </c>
      <c r="Q10037">
        <v>3416575.4619999998</v>
      </c>
      <c r="R10037" t="s">
        <v>34</v>
      </c>
      <c r="T10037" t="s">
        <v>89</v>
      </c>
      <c r="V10037" t="s">
        <v>211</v>
      </c>
      <c r="Y10037" t="s">
        <v>135</v>
      </c>
    </row>
    <row r="10038" spans="1:25" x14ac:dyDescent="0.45">
      <c r="A10038" t="s">
        <v>133</v>
      </c>
      <c r="B10038" t="s">
        <v>793</v>
      </c>
      <c r="C10038">
        <v>55294</v>
      </c>
      <c r="D10038">
        <v>1</v>
      </c>
      <c r="F10038">
        <v>2021</v>
      </c>
      <c r="G10038">
        <v>4319</v>
      </c>
      <c r="H10038">
        <v>4076.47</v>
      </c>
      <c r="I10038">
        <v>967786.97</v>
      </c>
      <c r="K10038">
        <v>1.8779999999999999</v>
      </c>
      <c r="L10038">
        <v>1E-3</v>
      </c>
      <c r="M10038">
        <v>372011.09899999999</v>
      </c>
      <c r="N10038">
        <v>5.8999999999999997E-2</v>
      </c>
      <c r="O10038">
        <v>50.698</v>
      </c>
      <c r="P10038">
        <v>3.1300000000000001E-2</v>
      </c>
      <c r="Q10038">
        <v>6259755.5190000003</v>
      </c>
      <c r="R10038" t="s">
        <v>34</v>
      </c>
      <c r="T10038" t="s">
        <v>89</v>
      </c>
      <c r="V10038" t="s">
        <v>211</v>
      </c>
      <c r="Y10038" t="s">
        <v>135</v>
      </c>
    </row>
    <row r="10039" spans="1:25" x14ac:dyDescent="0.45">
      <c r="A10039" t="s">
        <v>133</v>
      </c>
      <c r="B10039" t="s">
        <v>793</v>
      </c>
      <c r="C10039">
        <v>55294</v>
      </c>
      <c r="D10039">
        <v>1</v>
      </c>
      <c r="F10039">
        <v>2022</v>
      </c>
      <c r="G10039">
        <v>6178</v>
      </c>
      <c r="H10039">
        <v>5959.14</v>
      </c>
      <c r="I10039">
        <v>1480940.26</v>
      </c>
      <c r="K10039">
        <v>2.855</v>
      </c>
      <c r="L10039">
        <v>1E-3</v>
      </c>
      <c r="M10039">
        <v>565574.88199999998</v>
      </c>
      <c r="N10039">
        <v>5.8999999999999997E-2</v>
      </c>
      <c r="O10039">
        <v>66.292000000000002</v>
      </c>
      <c r="P10039">
        <v>2.4899999999999999E-2</v>
      </c>
      <c r="Q10039">
        <v>9516885.0710000005</v>
      </c>
      <c r="R10039" t="s">
        <v>34</v>
      </c>
      <c r="T10039" t="s">
        <v>89</v>
      </c>
      <c r="V10039" t="s">
        <v>211</v>
      </c>
      <c r="Y10039" t="s">
        <v>135</v>
      </c>
    </row>
    <row r="10040" spans="1:25" x14ac:dyDescent="0.45">
      <c r="A10040" t="s">
        <v>133</v>
      </c>
      <c r="B10040" t="s">
        <v>793</v>
      </c>
      <c r="C10040">
        <v>55294</v>
      </c>
      <c r="D10040">
        <v>1</v>
      </c>
      <c r="F10040">
        <v>2023</v>
      </c>
      <c r="G10040">
        <v>5752</v>
      </c>
      <c r="H10040">
        <v>5517.43</v>
      </c>
      <c r="I10040">
        <v>1377582.79</v>
      </c>
      <c r="K10040">
        <v>2.6379999999999999</v>
      </c>
      <c r="L10040">
        <v>1E-3</v>
      </c>
      <c r="M10040">
        <v>522584.15500000003</v>
      </c>
      <c r="N10040">
        <v>5.8999999999999997E-2</v>
      </c>
      <c r="O10040">
        <v>64.278999999999996</v>
      </c>
      <c r="P10040">
        <v>2.6800000000000001E-2</v>
      </c>
      <c r="Q10040">
        <v>8793409.8029999994</v>
      </c>
      <c r="R10040" t="s">
        <v>34</v>
      </c>
      <c r="T10040" t="s">
        <v>89</v>
      </c>
      <c r="V10040" t="s">
        <v>211</v>
      </c>
      <c r="Y10040" t="s">
        <v>135</v>
      </c>
    </row>
    <row r="10041" spans="1:25" x14ac:dyDescent="0.45">
      <c r="A10041" t="s">
        <v>133</v>
      </c>
      <c r="B10041" t="s">
        <v>793</v>
      </c>
      <c r="C10041">
        <v>55294</v>
      </c>
      <c r="D10041">
        <v>1</v>
      </c>
      <c r="F10041">
        <v>2024</v>
      </c>
      <c r="G10041">
        <v>3196</v>
      </c>
      <c r="H10041">
        <v>3106.51</v>
      </c>
      <c r="I10041">
        <v>793521.09</v>
      </c>
      <c r="K10041">
        <v>1.5129999999999999</v>
      </c>
      <c r="L10041">
        <v>1E-3</v>
      </c>
      <c r="M10041">
        <v>299666.12699999998</v>
      </c>
      <c r="N10041">
        <v>5.8999999999999997E-2</v>
      </c>
      <c r="O10041">
        <v>31.317</v>
      </c>
      <c r="P10041">
        <v>0.02</v>
      </c>
      <c r="Q10041">
        <v>5042477.7379999999</v>
      </c>
      <c r="R10041" t="s">
        <v>34</v>
      </c>
      <c r="T10041" t="s">
        <v>89</v>
      </c>
      <c r="V10041" t="s">
        <v>211</v>
      </c>
      <c r="Y10041" t="s">
        <v>135</v>
      </c>
    </row>
    <row r="10042" spans="1:25" x14ac:dyDescent="0.45">
      <c r="A10042" t="s">
        <v>133</v>
      </c>
      <c r="B10042" t="s">
        <v>793</v>
      </c>
      <c r="C10042">
        <v>55294</v>
      </c>
      <c r="D10042">
        <v>2</v>
      </c>
      <c r="F10042">
        <v>2009</v>
      </c>
      <c r="G10042">
        <v>5710</v>
      </c>
      <c r="H10042">
        <v>5444.39</v>
      </c>
      <c r="I10042">
        <v>1240305.3700000001</v>
      </c>
      <c r="K10042">
        <v>2.4580000000000002</v>
      </c>
      <c r="L10042">
        <v>1E-3</v>
      </c>
      <c r="M10042">
        <v>486937.79499999998</v>
      </c>
      <c r="N10042">
        <v>5.8999999999999997E-2</v>
      </c>
      <c r="O10042">
        <v>49.308999999999997</v>
      </c>
      <c r="P10042">
        <v>2.07E-2</v>
      </c>
      <c r="Q10042">
        <v>8193695.898</v>
      </c>
      <c r="R10042" t="s">
        <v>34</v>
      </c>
      <c r="T10042" t="s">
        <v>89</v>
      </c>
      <c r="V10042" t="s">
        <v>211</v>
      </c>
      <c r="Y10042" t="s">
        <v>135</v>
      </c>
    </row>
    <row r="10043" spans="1:25" x14ac:dyDescent="0.45">
      <c r="A10043" t="s">
        <v>133</v>
      </c>
      <c r="B10043" t="s">
        <v>793</v>
      </c>
      <c r="C10043">
        <v>55294</v>
      </c>
      <c r="D10043">
        <v>2</v>
      </c>
      <c r="F10043">
        <v>2010</v>
      </c>
      <c r="G10043">
        <v>6717</v>
      </c>
      <c r="H10043">
        <v>6490.68</v>
      </c>
      <c r="I10043">
        <v>1503896.25</v>
      </c>
      <c r="K10043">
        <v>2.9279999999999999</v>
      </c>
      <c r="L10043">
        <v>1E-3</v>
      </c>
      <c r="M10043">
        <v>580018.40500000003</v>
      </c>
      <c r="N10043">
        <v>5.8999999999999997E-2</v>
      </c>
      <c r="O10043">
        <v>57.715000000000003</v>
      </c>
      <c r="P10043">
        <v>1.9699999999999999E-2</v>
      </c>
      <c r="Q10043">
        <v>9759975.8900000006</v>
      </c>
      <c r="R10043" t="s">
        <v>34</v>
      </c>
      <c r="T10043" t="s">
        <v>89</v>
      </c>
      <c r="V10043" t="s">
        <v>211</v>
      </c>
      <c r="Y10043" t="s">
        <v>135</v>
      </c>
    </row>
    <row r="10044" spans="1:25" x14ac:dyDescent="0.45">
      <c r="A10044" t="s">
        <v>133</v>
      </c>
      <c r="B10044" t="s">
        <v>793</v>
      </c>
      <c r="C10044">
        <v>55294</v>
      </c>
      <c r="D10044">
        <v>2</v>
      </c>
      <c r="F10044">
        <v>2011</v>
      </c>
      <c r="G10044">
        <v>7041</v>
      </c>
      <c r="H10044">
        <v>6841.71</v>
      </c>
      <c r="I10044">
        <v>1539279.54</v>
      </c>
      <c r="K10044">
        <v>3.0139999999999998</v>
      </c>
      <c r="L10044">
        <v>1E-3</v>
      </c>
      <c r="M10044">
        <v>597094.98800000001</v>
      </c>
      <c r="N10044">
        <v>5.8999999999999997E-2</v>
      </c>
      <c r="O10044">
        <v>58.776000000000003</v>
      </c>
      <c r="P10044">
        <v>1.9E-2</v>
      </c>
      <c r="Q10044">
        <v>10047252.967</v>
      </c>
      <c r="R10044" t="s">
        <v>34</v>
      </c>
      <c r="T10044" t="s">
        <v>89</v>
      </c>
      <c r="V10044" t="s">
        <v>211</v>
      </c>
      <c r="Y10044" t="s">
        <v>135</v>
      </c>
    </row>
    <row r="10045" spans="1:25" x14ac:dyDescent="0.45">
      <c r="A10045" t="s">
        <v>133</v>
      </c>
      <c r="B10045" t="s">
        <v>793</v>
      </c>
      <c r="C10045">
        <v>55294</v>
      </c>
      <c r="D10045">
        <v>2</v>
      </c>
      <c r="F10045">
        <v>2012</v>
      </c>
      <c r="G10045">
        <v>5923</v>
      </c>
      <c r="H10045">
        <v>5708.01</v>
      </c>
      <c r="I10045">
        <v>1232911.8600000001</v>
      </c>
      <c r="K10045">
        <v>2.4630000000000001</v>
      </c>
      <c r="L10045">
        <v>1E-3</v>
      </c>
      <c r="M10045">
        <v>487859.12</v>
      </c>
      <c r="N10045">
        <v>5.8999999999999997E-2</v>
      </c>
      <c r="O10045">
        <v>45.064</v>
      </c>
      <c r="P10045">
        <v>1.7100000000000001E-2</v>
      </c>
      <c r="Q10045">
        <v>8209177.9749999996</v>
      </c>
      <c r="R10045" t="s">
        <v>34</v>
      </c>
      <c r="T10045" t="s">
        <v>89</v>
      </c>
      <c r="V10045" t="s">
        <v>211</v>
      </c>
      <c r="Y10045" t="s">
        <v>135</v>
      </c>
    </row>
    <row r="10046" spans="1:25" x14ac:dyDescent="0.45">
      <c r="A10046" t="s">
        <v>133</v>
      </c>
      <c r="B10046" t="s">
        <v>793</v>
      </c>
      <c r="C10046">
        <v>55294</v>
      </c>
      <c r="D10046">
        <v>2</v>
      </c>
      <c r="F10046">
        <v>2013</v>
      </c>
      <c r="G10046">
        <v>6109</v>
      </c>
      <c r="H10046">
        <v>5779.96</v>
      </c>
      <c r="I10046">
        <v>1246027.6499999999</v>
      </c>
      <c r="K10046">
        <v>2.508</v>
      </c>
      <c r="L10046">
        <v>1E-3</v>
      </c>
      <c r="M10046">
        <v>496826.527</v>
      </c>
      <c r="N10046">
        <v>5.8999999999999997E-2</v>
      </c>
      <c r="O10046">
        <v>49.677999999999997</v>
      </c>
      <c r="P10046">
        <v>2.07E-2</v>
      </c>
      <c r="Q10046">
        <v>8360038.0499999998</v>
      </c>
      <c r="R10046" t="s">
        <v>34</v>
      </c>
      <c r="T10046" t="s">
        <v>89</v>
      </c>
      <c r="V10046" t="s">
        <v>211</v>
      </c>
      <c r="Y10046" t="s">
        <v>135</v>
      </c>
    </row>
    <row r="10047" spans="1:25" x14ac:dyDescent="0.45">
      <c r="A10047" t="s">
        <v>133</v>
      </c>
      <c r="B10047" t="s">
        <v>793</v>
      </c>
      <c r="C10047">
        <v>55294</v>
      </c>
      <c r="D10047">
        <v>2</v>
      </c>
      <c r="F10047">
        <v>2014</v>
      </c>
      <c r="G10047">
        <v>4347</v>
      </c>
      <c r="H10047">
        <v>4045.11</v>
      </c>
      <c r="I10047">
        <v>890756.59</v>
      </c>
      <c r="K10047">
        <v>1.786</v>
      </c>
      <c r="L10047">
        <v>1E-3</v>
      </c>
      <c r="M10047">
        <v>353760.18</v>
      </c>
      <c r="N10047">
        <v>5.8999999999999997E-2</v>
      </c>
      <c r="O10047">
        <v>44.404000000000003</v>
      </c>
      <c r="P10047">
        <v>2.9000000000000001E-2</v>
      </c>
      <c r="Q10047">
        <v>5952673.6399999997</v>
      </c>
      <c r="R10047" t="s">
        <v>34</v>
      </c>
      <c r="T10047" t="s">
        <v>89</v>
      </c>
      <c r="V10047" t="s">
        <v>211</v>
      </c>
      <c r="Y10047" t="s">
        <v>135</v>
      </c>
    </row>
    <row r="10048" spans="1:25" x14ac:dyDescent="0.45">
      <c r="A10048" t="s">
        <v>133</v>
      </c>
      <c r="B10048" t="s">
        <v>793</v>
      </c>
      <c r="C10048">
        <v>55294</v>
      </c>
      <c r="D10048">
        <v>2</v>
      </c>
      <c r="F10048">
        <v>2015</v>
      </c>
      <c r="G10048">
        <v>4705</v>
      </c>
      <c r="H10048">
        <v>4484.6099999999997</v>
      </c>
      <c r="I10048">
        <v>1041737.43</v>
      </c>
      <c r="K10048">
        <v>2.06</v>
      </c>
      <c r="L10048">
        <v>1E-3</v>
      </c>
      <c r="M10048">
        <v>407982.58600000001</v>
      </c>
      <c r="N10048">
        <v>5.8999999999999997E-2</v>
      </c>
      <c r="O10048">
        <v>52.585000000000001</v>
      </c>
      <c r="P10048">
        <v>2.9000000000000001E-2</v>
      </c>
      <c r="Q10048">
        <v>6865051.8109999998</v>
      </c>
      <c r="R10048" t="s">
        <v>34</v>
      </c>
      <c r="T10048" t="s">
        <v>89</v>
      </c>
      <c r="V10048" t="s">
        <v>211</v>
      </c>
      <c r="Y10048" t="s">
        <v>135</v>
      </c>
    </row>
    <row r="10049" spans="1:25" x14ac:dyDescent="0.45">
      <c r="A10049" t="s">
        <v>133</v>
      </c>
      <c r="B10049" t="s">
        <v>793</v>
      </c>
      <c r="C10049">
        <v>55294</v>
      </c>
      <c r="D10049">
        <v>2</v>
      </c>
      <c r="F10049">
        <v>2016</v>
      </c>
      <c r="G10049">
        <v>5063</v>
      </c>
      <c r="H10049">
        <v>4815.99</v>
      </c>
      <c r="I10049">
        <v>1156555.7</v>
      </c>
      <c r="K10049">
        <v>2.278</v>
      </c>
      <c r="L10049">
        <v>1E-3</v>
      </c>
      <c r="M10049">
        <v>451289.95799999998</v>
      </c>
      <c r="N10049">
        <v>5.8999999999999997E-2</v>
      </c>
      <c r="O10049">
        <v>57.292000000000002</v>
      </c>
      <c r="P10049">
        <v>2.9000000000000001E-2</v>
      </c>
      <c r="Q10049">
        <v>7593874.4060000004</v>
      </c>
      <c r="R10049" t="s">
        <v>34</v>
      </c>
      <c r="T10049" t="s">
        <v>89</v>
      </c>
      <c r="V10049" t="s">
        <v>211</v>
      </c>
      <c r="Y10049" t="s">
        <v>135</v>
      </c>
    </row>
    <row r="10050" spans="1:25" x14ac:dyDescent="0.45">
      <c r="A10050" t="s">
        <v>133</v>
      </c>
      <c r="B10050" t="s">
        <v>793</v>
      </c>
      <c r="C10050">
        <v>55294</v>
      </c>
      <c r="D10050">
        <v>2</v>
      </c>
      <c r="F10050">
        <v>2017</v>
      </c>
      <c r="G10050">
        <v>3177</v>
      </c>
      <c r="H10050">
        <v>2985.03</v>
      </c>
      <c r="I10050">
        <v>659140.61</v>
      </c>
      <c r="K10050">
        <v>1.3220000000000001</v>
      </c>
      <c r="L10050">
        <v>1E-3</v>
      </c>
      <c r="M10050">
        <v>261892.79500000001</v>
      </c>
      <c r="N10050">
        <v>5.8999999999999997E-2</v>
      </c>
      <c r="O10050">
        <v>34.487000000000002</v>
      </c>
      <c r="P10050">
        <v>3.0099999999999998E-2</v>
      </c>
      <c r="Q10050">
        <v>4406867.4560000002</v>
      </c>
      <c r="R10050" t="s">
        <v>34</v>
      </c>
      <c r="T10050" t="s">
        <v>89</v>
      </c>
      <c r="V10050" t="s">
        <v>211</v>
      </c>
      <c r="Y10050" t="s">
        <v>135</v>
      </c>
    </row>
    <row r="10051" spans="1:25" x14ac:dyDescent="0.45">
      <c r="A10051" t="s">
        <v>133</v>
      </c>
      <c r="B10051" t="s">
        <v>793</v>
      </c>
      <c r="C10051">
        <v>55294</v>
      </c>
      <c r="D10051">
        <v>2</v>
      </c>
      <c r="F10051">
        <v>2018</v>
      </c>
      <c r="G10051">
        <v>3785</v>
      </c>
      <c r="H10051">
        <v>3518.53</v>
      </c>
      <c r="I10051">
        <v>770584.27</v>
      </c>
      <c r="K10051">
        <v>1.492</v>
      </c>
      <c r="L10051">
        <v>1E-3</v>
      </c>
      <c r="M10051">
        <v>295454.41600000003</v>
      </c>
      <c r="N10051">
        <v>5.8999999999999997E-2</v>
      </c>
      <c r="O10051">
        <v>40.950000000000003</v>
      </c>
      <c r="P10051">
        <v>3.2399999999999998E-2</v>
      </c>
      <c r="Q10051">
        <v>4971576.5650000004</v>
      </c>
      <c r="R10051" t="s">
        <v>34</v>
      </c>
      <c r="T10051" t="s">
        <v>89</v>
      </c>
      <c r="V10051" t="s">
        <v>211</v>
      </c>
      <c r="Y10051" t="s">
        <v>135</v>
      </c>
    </row>
    <row r="10052" spans="1:25" x14ac:dyDescent="0.45">
      <c r="A10052" t="s">
        <v>133</v>
      </c>
      <c r="B10052" t="s">
        <v>793</v>
      </c>
      <c r="C10052">
        <v>55294</v>
      </c>
      <c r="D10052">
        <v>2</v>
      </c>
      <c r="F10052">
        <v>2019</v>
      </c>
      <c r="G10052">
        <v>2450</v>
      </c>
      <c r="H10052">
        <v>2270.1</v>
      </c>
      <c r="I10052">
        <v>522463.9</v>
      </c>
      <c r="K10052">
        <v>0.99</v>
      </c>
      <c r="L10052">
        <v>1E-3</v>
      </c>
      <c r="M10052">
        <v>196091.842</v>
      </c>
      <c r="N10052">
        <v>5.8999999999999997E-2</v>
      </c>
      <c r="O10052">
        <v>29.184999999999999</v>
      </c>
      <c r="P10052">
        <v>3.61E-2</v>
      </c>
      <c r="Q10052">
        <v>3299593.0440000002</v>
      </c>
      <c r="R10052" t="s">
        <v>34</v>
      </c>
      <c r="T10052" t="s">
        <v>89</v>
      </c>
      <c r="V10052" t="s">
        <v>211</v>
      </c>
      <c r="Y10052" t="s">
        <v>135</v>
      </c>
    </row>
    <row r="10053" spans="1:25" x14ac:dyDescent="0.45">
      <c r="A10053" t="s">
        <v>133</v>
      </c>
      <c r="B10053" t="s">
        <v>793</v>
      </c>
      <c r="C10053">
        <v>55294</v>
      </c>
      <c r="D10053">
        <v>2</v>
      </c>
      <c r="F10053">
        <v>2020</v>
      </c>
      <c r="G10053">
        <v>2605</v>
      </c>
      <c r="H10053">
        <v>2407.58</v>
      </c>
      <c r="I10053">
        <v>561889.52</v>
      </c>
      <c r="K10053">
        <v>1.0629999999999999</v>
      </c>
      <c r="L10053">
        <v>1E-3</v>
      </c>
      <c r="M10053">
        <v>210649.76</v>
      </c>
      <c r="N10053">
        <v>5.8999999999999997E-2</v>
      </c>
      <c r="O10053">
        <v>31.361000000000001</v>
      </c>
      <c r="P10053">
        <v>3.6799999999999999E-2</v>
      </c>
      <c r="Q10053">
        <v>3544601.5830000001</v>
      </c>
      <c r="R10053" t="s">
        <v>34</v>
      </c>
      <c r="T10053" t="s">
        <v>89</v>
      </c>
      <c r="V10053" t="s">
        <v>211</v>
      </c>
      <c r="Y10053" t="s">
        <v>135</v>
      </c>
    </row>
    <row r="10054" spans="1:25" x14ac:dyDescent="0.45">
      <c r="A10054" t="s">
        <v>133</v>
      </c>
      <c r="B10054" t="s">
        <v>793</v>
      </c>
      <c r="C10054">
        <v>55294</v>
      </c>
      <c r="D10054">
        <v>2</v>
      </c>
      <c r="F10054">
        <v>2021</v>
      </c>
      <c r="G10054">
        <v>4600</v>
      </c>
      <c r="H10054">
        <v>4304.1400000000003</v>
      </c>
      <c r="I10054">
        <v>1037414.36</v>
      </c>
      <c r="K10054">
        <v>2.0139999999999998</v>
      </c>
      <c r="L10054">
        <v>1E-3</v>
      </c>
      <c r="M10054">
        <v>398999.38799999998</v>
      </c>
      <c r="N10054">
        <v>5.8999999999999997E-2</v>
      </c>
      <c r="O10054">
        <v>51.692</v>
      </c>
      <c r="P10054">
        <v>3.04E-2</v>
      </c>
      <c r="Q10054">
        <v>6713914.2029999997</v>
      </c>
      <c r="R10054" t="s">
        <v>34</v>
      </c>
      <c r="T10054" t="s">
        <v>89</v>
      </c>
      <c r="V10054" t="s">
        <v>211</v>
      </c>
      <c r="Y10054" t="s">
        <v>135</v>
      </c>
    </row>
    <row r="10055" spans="1:25" x14ac:dyDescent="0.45">
      <c r="A10055" t="s">
        <v>133</v>
      </c>
      <c r="B10055" t="s">
        <v>793</v>
      </c>
      <c r="C10055">
        <v>55294</v>
      </c>
      <c r="D10055">
        <v>2</v>
      </c>
      <c r="F10055">
        <v>2022</v>
      </c>
      <c r="G10055">
        <v>4939</v>
      </c>
      <c r="H10055">
        <v>4655.34</v>
      </c>
      <c r="I10055">
        <v>1162908.92</v>
      </c>
      <c r="K10055">
        <v>2.254</v>
      </c>
      <c r="L10055">
        <v>1E-3</v>
      </c>
      <c r="M10055">
        <v>446536.636</v>
      </c>
      <c r="N10055">
        <v>5.8999999999999997E-2</v>
      </c>
      <c r="O10055">
        <v>51.438000000000002</v>
      </c>
      <c r="P10055">
        <v>2.6200000000000001E-2</v>
      </c>
      <c r="Q10055">
        <v>7513915.1160000004</v>
      </c>
      <c r="R10055" t="s">
        <v>34</v>
      </c>
      <c r="T10055" t="s">
        <v>89</v>
      </c>
      <c r="V10055" t="s">
        <v>211</v>
      </c>
      <c r="Y10055" t="s">
        <v>135</v>
      </c>
    </row>
    <row r="10056" spans="1:25" x14ac:dyDescent="0.45">
      <c r="A10056" t="s">
        <v>133</v>
      </c>
      <c r="B10056" t="s">
        <v>793</v>
      </c>
      <c r="C10056">
        <v>55294</v>
      </c>
      <c r="D10056">
        <v>2</v>
      </c>
      <c r="F10056">
        <v>2023</v>
      </c>
      <c r="G10056">
        <v>4771</v>
      </c>
      <c r="H10056">
        <v>4536.96</v>
      </c>
      <c r="I10056">
        <v>1147971.02</v>
      </c>
      <c r="K10056">
        <v>2.1920000000000002</v>
      </c>
      <c r="L10056">
        <v>1E-3</v>
      </c>
      <c r="M10056">
        <v>434247.01400000002</v>
      </c>
      <c r="N10056">
        <v>5.8999999999999997E-2</v>
      </c>
      <c r="O10056">
        <v>51.780999999999999</v>
      </c>
      <c r="P10056">
        <v>2.6100000000000002E-2</v>
      </c>
      <c r="Q10056">
        <v>7307081.2089999998</v>
      </c>
      <c r="R10056" t="s">
        <v>34</v>
      </c>
      <c r="T10056" t="s">
        <v>89</v>
      </c>
      <c r="V10056" t="s">
        <v>211</v>
      </c>
      <c r="Y10056" t="s">
        <v>135</v>
      </c>
    </row>
    <row r="10057" spans="1:25" x14ac:dyDescent="0.45">
      <c r="A10057" t="s">
        <v>133</v>
      </c>
      <c r="B10057" t="s">
        <v>793</v>
      </c>
      <c r="C10057">
        <v>55294</v>
      </c>
      <c r="D10057">
        <v>2</v>
      </c>
      <c r="F10057">
        <v>2024</v>
      </c>
      <c r="G10057">
        <v>3096</v>
      </c>
      <c r="H10057">
        <v>2989.39</v>
      </c>
      <c r="I10057">
        <v>770386.42</v>
      </c>
      <c r="K10057">
        <v>1.468</v>
      </c>
      <c r="L10057">
        <v>1E-3</v>
      </c>
      <c r="M10057">
        <v>290851.51400000002</v>
      </c>
      <c r="N10057">
        <v>5.8999999999999997E-2</v>
      </c>
      <c r="O10057">
        <v>31.908000000000001</v>
      </c>
      <c r="P10057">
        <v>2.2599999999999999E-2</v>
      </c>
      <c r="Q10057">
        <v>4894121.04</v>
      </c>
      <c r="R10057" t="s">
        <v>34</v>
      </c>
      <c r="T10057" t="s">
        <v>89</v>
      </c>
      <c r="V10057" t="s">
        <v>211</v>
      </c>
      <c r="Y10057" t="s">
        <v>135</v>
      </c>
    </row>
    <row r="10058" spans="1:25" x14ac:dyDescent="0.45">
      <c r="A10058" t="s">
        <v>203</v>
      </c>
      <c r="B10058" t="s">
        <v>794</v>
      </c>
      <c r="C10058">
        <v>55317</v>
      </c>
      <c r="D10058">
        <v>11</v>
      </c>
      <c r="F10058">
        <v>2009</v>
      </c>
      <c r="G10058">
        <v>5883</v>
      </c>
      <c r="H10058">
        <v>5857.83</v>
      </c>
      <c r="I10058">
        <v>1790958.41</v>
      </c>
      <c r="K10058">
        <v>3.6509999999999998</v>
      </c>
      <c r="L10058">
        <v>1E-3</v>
      </c>
      <c r="M10058">
        <v>723257.13899999997</v>
      </c>
      <c r="N10058">
        <v>5.8999999999999997E-2</v>
      </c>
      <c r="O10058">
        <v>42.963999999999999</v>
      </c>
      <c r="P10058">
        <v>8.0000000000000002E-3</v>
      </c>
      <c r="Q10058">
        <v>12170179.732999999</v>
      </c>
      <c r="R10058" t="s">
        <v>34</v>
      </c>
      <c r="S10058" t="s">
        <v>38</v>
      </c>
      <c r="T10058" t="s">
        <v>89</v>
      </c>
      <c r="V10058" t="s">
        <v>88</v>
      </c>
      <c r="Y10058" t="s">
        <v>35</v>
      </c>
    </row>
    <row r="10059" spans="1:25" x14ac:dyDescent="0.45">
      <c r="A10059" t="s">
        <v>203</v>
      </c>
      <c r="B10059" t="s">
        <v>794</v>
      </c>
      <c r="C10059">
        <v>55317</v>
      </c>
      <c r="D10059">
        <v>11</v>
      </c>
      <c r="F10059">
        <v>2010</v>
      </c>
      <c r="G10059">
        <v>6761</v>
      </c>
      <c r="H10059">
        <v>6741.89</v>
      </c>
      <c r="I10059">
        <v>2159585.62</v>
      </c>
      <c r="K10059">
        <v>4.2869999999999999</v>
      </c>
      <c r="L10059">
        <v>1E-3</v>
      </c>
      <c r="M10059">
        <v>849219.86399999994</v>
      </c>
      <c r="N10059">
        <v>5.8999999999999997E-2</v>
      </c>
      <c r="O10059">
        <v>48.692999999999998</v>
      </c>
      <c r="P10059">
        <v>7.4000000000000003E-3</v>
      </c>
      <c r="Q10059">
        <v>14289753.955</v>
      </c>
      <c r="R10059" t="s">
        <v>34</v>
      </c>
      <c r="S10059" t="s">
        <v>38</v>
      </c>
      <c r="T10059" t="s">
        <v>89</v>
      </c>
      <c r="V10059" t="s">
        <v>88</v>
      </c>
      <c r="Y10059" t="s">
        <v>35</v>
      </c>
    </row>
    <row r="10060" spans="1:25" x14ac:dyDescent="0.45">
      <c r="A10060" t="s">
        <v>203</v>
      </c>
      <c r="B10060" t="s">
        <v>794</v>
      </c>
      <c r="C10060">
        <v>55317</v>
      </c>
      <c r="D10060">
        <v>11</v>
      </c>
      <c r="F10060">
        <v>2011</v>
      </c>
      <c r="G10060">
        <v>7334</v>
      </c>
      <c r="H10060">
        <v>7245.64</v>
      </c>
      <c r="I10060">
        <v>2421133.44</v>
      </c>
      <c r="K10060">
        <v>5.0259999999999998</v>
      </c>
      <c r="L10060">
        <v>1E-3</v>
      </c>
      <c r="M10060">
        <v>995493.13699999999</v>
      </c>
      <c r="N10060">
        <v>5.8999999999999997E-2</v>
      </c>
      <c r="O10060">
        <v>59.432000000000002</v>
      </c>
      <c r="P10060">
        <v>8.6999999999999994E-3</v>
      </c>
      <c r="Q10060">
        <v>16751080.654999999</v>
      </c>
      <c r="R10060" t="s">
        <v>34</v>
      </c>
      <c r="S10060" t="s">
        <v>38</v>
      </c>
      <c r="T10060" t="s">
        <v>89</v>
      </c>
      <c r="V10060" t="s">
        <v>88</v>
      </c>
      <c r="Y10060" t="s">
        <v>35</v>
      </c>
    </row>
    <row r="10061" spans="1:25" x14ac:dyDescent="0.45">
      <c r="A10061" t="s">
        <v>203</v>
      </c>
      <c r="B10061" t="s">
        <v>794</v>
      </c>
      <c r="C10061">
        <v>55317</v>
      </c>
      <c r="D10061">
        <v>11</v>
      </c>
      <c r="F10061">
        <v>2012</v>
      </c>
      <c r="G10061">
        <v>6433</v>
      </c>
      <c r="H10061">
        <v>6388.93</v>
      </c>
      <c r="I10061">
        <v>2081213.19</v>
      </c>
      <c r="K10061">
        <v>4.3140000000000001</v>
      </c>
      <c r="L10061">
        <v>1E-3</v>
      </c>
      <c r="M10061">
        <v>854572.76599999995</v>
      </c>
      <c r="N10061">
        <v>5.8999999999999997E-2</v>
      </c>
      <c r="O10061">
        <v>48.709000000000003</v>
      </c>
      <c r="P10061">
        <v>7.4999999999999997E-3</v>
      </c>
      <c r="Q10061">
        <v>14379743.864</v>
      </c>
      <c r="R10061" t="s">
        <v>34</v>
      </c>
      <c r="S10061" t="s">
        <v>38</v>
      </c>
      <c r="T10061" t="s">
        <v>89</v>
      </c>
      <c r="V10061" t="s">
        <v>88</v>
      </c>
      <c r="Y10061" t="s">
        <v>35</v>
      </c>
    </row>
    <row r="10062" spans="1:25" x14ac:dyDescent="0.45">
      <c r="A10062" t="s">
        <v>203</v>
      </c>
      <c r="B10062" t="s">
        <v>794</v>
      </c>
      <c r="C10062">
        <v>55317</v>
      </c>
      <c r="D10062">
        <v>11</v>
      </c>
      <c r="F10062">
        <v>2013</v>
      </c>
      <c r="G10062">
        <v>6120</v>
      </c>
      <c r="H10062">
        <v>6017.67</v>
      </c>
      <c r="I10062">
        <v>1917483.28</v>
      </c>
      <c r="K10062">
        <v>4.0129999999999999</v>
      </c>
      <c r="L10062">
        <v>1E-3</v>
      </c>
      <c r="M10062">
        <v>795017.97100000002</v>
      </c>
      <c r="N10062">
        <v>5.91E-2</v>
      </c>
      <c r="O10062">
        <v>47.23</v>
      </c>
      <c r="P10062">
        <v>9.4999999999999998E-3</v>
      </c>
      <c r="Q10062">
        <v>13377636.66</v>
      </c>
      <c r="R10062" t="s">
        <v>34</v>
      </c>
      <c r="S10062" t="s">
        <v>38</v>
      </c>
      <c r="T10062" t="s">
        <v>89</v>
      </c>
      <c r="V10062" t="s">
        <v>88</v>
      </c>
      <c r="Y10062" t="s">
        <v>35</v>
      </c>
    </row>
    <row r="10063" spans="1:25" x14ac:dyDescent="0.45">
      <c r="A10063" t="s">
        <v>203</v>
      </c>
      <c r="B10063" t="s">
        <v>794</v>
      </c>
      <c r="C10063">
        <v>55317</v>
      </c>
      <c r="D10063">
        <v>11</v>
      </c>
      <c r="F10063">
        <v>2014</v>
      </c>
      <c r="G10063">
        <v>6737</v>
      </c>
      <c r="H10063">
        <v>6675.26</v>
      </c>
      <c r="I10063">
        <v>2111737.77</v>
      </c>
      <c r="K10063">
        <v>4.4480000000000004</v>
      </c>
      <c r="L10063">
        <v>1E-3</v>
      </c>
      <c r="M10063">
        <v>881102.05900000001</v>
      </c>
      <c r="N10063">
        <v>5.8999999999999997E-2</v>
      </c>
      <c r="O10063">
        <v>54.539000000000001</v>
      </c>
      <c r="P10063">
        <v>9.1000000000000004E-3</v>
      </c>
      <c r="Q10063">
        <v>14826289.773</v>
      </c>
      <c r="R10063" t="s">
        <v>34</v>
      </c>
      <c r="S10063" t="s">
        <v>38</v>
      </c>
      <c r="T10063" t="s">
        <v>89</v>
      </c>
      <c r="V10063" t="s">
        <v>88</v>
      </c>
      <c r="Y10063" t="s">
        <v>35</v>
      </c>
    </row>
    <row r="10064" spans="1:25" x14ac:dyDescent="0.45">
      <c r="A10064" t="s">
        <v>203</v>
      </c>
      <c r="B10064" t="s">
        <v>794</v>
      </c>
      <c r="C10064">
        <v>55317</v>
      </c>
      <c r="D10064">
        <v>11</v>
      </c>
      <c r="F10064">
        <v>2015</v>
      </c>
      <c r="G10064">
        <v>5743</v>
      </c>
      <c r="H10064">
        <v>5602.18</v>
      </c>
      <c r="I10064">
        <v>1805511.52</v>
      </c>
      <c r="K10064">
        <v>3.7919999999999998</v>
      </c>
      <c r="L10064">
        <v>1E-3</v>
      </c>
      <c r="M10064">
        <v>751778.79299999995</v>
      </c>
      <c r="N10064">
        <v>5.91E-2</v>
      </c>
      <c r="O10064">
        <v>54.110999999999997</v>
      </c>
      <c r="P10064">
        <v>1.17E-2</v>
      </c>
      <c r="Q10064">
        <v>12639307.264</v>
      </c>
      <c r="R10064" t="s">
        <v>34</v>
      </c>
      <c r="S10064" t="s">
        <v>38</v>
      </c>
      <c r="T10064" t="s">
        <v>89</v>
      </c>
      <c r="V10064" t="s">
        <v>88</v>
      </c>
      <c r="Y10064" t="s">
        <v>36</v>
      </c>
    </row>
    <row r="10065" spans="1:25" x14ac:dyDescent="0.45">
      <c r="A10065" t="s">
        <v>203</v>
      </c>
      <c r="B10065" t="s">
        <v>794</v>
      </c>
      <c r="C10065">
        <v>55317</v>
      </c>
      <c r="D10065">
        <v>11</v>
      </c>
      <c r="F10065">
        <v>2016</v>
      </c>
      <c r="G10065">
        <v>5888</v>
      </c>
      <c r="H10065">
        <v>5774.27</v>
      </c>
      <c r="I10065">
        <v>1818734.1</v>
      </c>
      <c r="K10065">
        <v>3.7930000000000001</v>
      </c>
      <c r="L10065">
        <v>1E-3</v>
      </c>
      <c r="M10065">
        <v>751525.14099999995</v>
      </c>
      <c r="N10065">
        <v>5.8999999999999997E-2</v>
      </c>
      <c r="O10065">
        <v>52.606000000000002</v>
      </c>
      <c r="P10065">
        <v>1.0800000000000001E-2</v>
      </c>
      <c r="Q10065">
        <v>12644362.245999999</v>
      </c>
      <c r="R10065" t="s">
        <v>34</v>
      </c>
      <c r="S10065" t="s">
        <v>38</v>
      </c>
      <c r="T10065" t="s">
        <v>89</v>
      </c>
      <c r="V10065" t="s">
        <v>88</v>
      </c>
      <c r="Y10065" t="s">
        <v>36</v>
      </c>
    </row>
    <row r="10066" spans="1:25" x14ac:dyDescent="0.45">
      <c r="A10066" t="s">
        <v>203</v>
      </c>
      <c r="B10066" t="s">
        <v>794</v>
      </c>
      <c r="C10066">
        <v>55317</v>
      </c>
      <c r="D10066">
        <v>11</v>
      </c>
      <c r="F10066">
        <v>2017</v>
      </c>
      <c r="G10066">
        <v>6798</v>
      </c>
      <c r="H10066">
        <v>6733.84</v>
      </c>
      <c r="I10066">
        <v>2099576.19</v>
      </c>
      <c r="K10066">
        <v>4.375</v>
      </c>
      <c r="L10066">
        <v>1E-3</v>
      </c>
      <c r="M10066">
        <v>869266.25899999996</v>
      </c>
      <c r="N10066">
        <v>5.9200000000000003E-2</v>
      </c>
      <c r="O10066">
        <v>57.255000000000003</v>
      </c>
      <c r="P10066">
        <v>9.1999999999999998E-3</v>
      </c>
      <c r="Q10066">
        <v>14580729.470000001</v>
      </c>
      <c r="R10066" t="s">
        <v>34</v>
      </c>
      <c r="S10066" t="s">
        <v>38</v>
      </c>
      <c r="T10066" t="s">
        <v>89</v>
      </c>
      <c r="V10066" t="s">
        <v>88</v>
      </c>
      <c r="Y10066" t="s">
        <v>36</v>
      </c>
    </row>
    <row r="10067" spans="1:25" x14ac:dyDescent="0.45">
      <c r="A10067" t="s">
        <v>203</v>
      </c>
      <c r="B10067" t="s">
        <v>794</v>
      </c>
      <c r="C10067">
        <v>55317</v>
      </c>
      <c r="D10067">
        <v>11</v>
      </c>
      <c r="F10067">
        <v>2018</v>
      </c>
      <c r="G10067">
        <v>5916</v>
      </c>
      <c r="H10067">
        <v>5815.46</v>
      </c>
      <c r="I10067">
        <v>1818525.86</v>
      </c>
      <c r="K10067">
        <v>3.8650000000000002</v>
      </c>
      <c r="L10067">
        <v>1E-3</v>
      </c>
      <c r="M10067">
        <v>772201.03300000005</v>
      </c>
      <c r="N10067">
        <v>5.96E-2</v>
      </c>
      <c r="O10067">
        <v>51.311</v>
      </c>
      <c r="P10067">
        <v>1.01E-2</v>
      </c>
      <c r="Q10067">
        <v>12879862.183</v>
      </c>
      <c r="R10067" t="s">
        <v>34</v>
      </c>
      <c r="S10067" t="s">
        <v>38</v>
      </c>
      <c r="T10067" t="s">
        <v>89</v>
      </c>
      <c r="V10067" t="s">
        <v>88</v>
      </c>
      <c r="Y10067" t="s">
        <v>36</v>
      </c>
    </row>
    <row r="10068" spans="1:25" x14ac:dyDescent="0.45">
      <c r="A10068" t="s">
        <v>203</v>
      </c>
      <c r="B10068" t="s">
        <v>794</v>
      </c>
      <c r="C10068">
        <v>55317</v>
      </c>
      <c r="D10068">
        <v>11</v>
      </c>
      <c r="F10068">
        <v>2019</v>
      </c>
      <c r="G10068">
        <v>7487</v>
      </c>
      <c r="H10068">
        <v>7444.41</v>
      </c>
      <c r="I10068">
        <v>2440320.6800000002</v>
      </c>
      <c r="K10068">
        <v>5.1619999999999999</v>
      </c>
      <c r="L10068">
        <v>1E-3</v>
      </c>
      <c r="M10068">
        <v>1023164.231</v>
      </c>
      <c r="N10068">
        <v>5.8999999999999997E-2</v>
      </c>
      <c r="O10068">
        <v>54.654000000000003</v>
      </c>
      <c r="P10068">
        <v>7.1000000000000004E-3</v>
      </c>
      <c r="Q10068">
        <v>17206138.238000002</v>
      </c>
      <c r="R10068" t="s">
        <v>34</v>
      </c>
      <c r="S10068" t="s">
        <v>38</v>
      </c>
      <c r="T10068" t="s">
        <v>89</v>
      </c>
      <c r="V10068" t="s">
        <v>88</v>
      </c>
      <c r="Y10068" t="s">
        <v>36</v>
      </c>
    </row>
    <row r="10069" spans="1:25" x14ac:dyDescent="0.45">
      <c r="A10069" t="s">
        <v>203</v>
      </c>
      <c r="B10069" t="s">
        <v>794</v>
      </c>
      <c r="C10069">
        <v>55317</v>
      </c>
      <c r="D10069">
        <v>11</v>
      </c>
      <c r="F10069">
        <v>2020</v>
      </c>
      <c r="G10069">
        <v>4853</v>
      </c>
      <c r="H10069">
        <v>4757.7299999999996</v>
      </c>
      <c r="I10069">
        <v>1558704.71</v>
      </c>
      <c r="K10069">
        <v>3.2970000000000002</v>
      </c>
      <c r="L10069">
        <v>1E-3</v>
      </c>
      <c r="M10069">
        <v>653186.08100000001</v>
      </c>
      <c r="N10069">
        <v>5.8999999999999997E-2</v>
      </c>
      <c r="O10069">
        <v>39.883000000000003</v>
      </c>
      <c r="P10069">
        <v>1.03E-2</v>
      </c>
      <c r="Q10069">
        <v>10988852.062999999</v>
      </c>
      <c r="R10069" t="s">
        <v>34</v>
      </c>
      <c r="S10069" t="s">
        <v>38</v>
      </c>
      <c r="T10069" t="s">
        <v>89</v>
      </c>
      <c r="V10069" t="s">
        <v>88</v>
      </c>
      <c r="Y10069" t="s">
        <v>36</v>
      </c>
    </row>
    <row r="10070" spans="1:25" x14ac:dyDescent="0.45">
      <c r="A10070" t="s">
        <v>203</v>
      </c>
      <c r="B10070" t="s">
        <v>794</v>
      </c>
      <c r="C10070">
        <v>55317</v>
      </c>
      <c r="D10070">
        <v>11</v>
      </c>
      <c r="F10070">
        <v>2021</v>
      </c>
      <c r="G10070">
        <v>5079</v>
      </c>
      <c r="H10070">
        <v>4951.04</v>
      </c>
      <c r="I10070">
        <v>1638542.42</v>
      </c>
      <c r="K10070">
        <v>3.4790000000000001</v>
      </c>
      <c r="L10070">
        <v>1E-3</v>
      </c>
      <c r="M10070">
        <v>689662.78</v>
      </c>
      <c r="N10070">
        <v>5.91E-2</v>
      </c>
      <c r="O10070">
        <v>44.268000000000001</v>
      </c>
      <c r="P10070">
        <v>1.12E-2</v>
      </c>
      <c r="Q10070">
        <v>11591527.539000001</v>
      </c>
      <c r="R10070" t="s">
        <v>34</v>
      </c>
      <c r="S10070" t="s">
        <v>38</v>
      </c>
      <c r="T10070" t="s">
        <v>89</v>
      </c>
      <c r="V10070" t="s">
        <v>88</v>
      </c>
      <c r="Y10070" t="s">
        <v>36</v>
      </c>
    </row>
    <row r="10071" spans="1:25" x14ac:dyDescent="0.45">
      <c r="A10071" t="s">
        <v>203</v>
      </c>
      <c r="B10071" t="s">
        <v>794</v>
      </c>
      <c r="C10071">
        <v>55317</v>
      </c>
      <c r="D10071">
        <v>11</v>
      </c>
      <c r="F10071">
        <v>2022</v>
      </c>
      <c r="G10071">
        <v>5336</v>
      </c>
      <c r="H10071">
        <v>5213.3500000000004</v>
      </c>
      <c r="I10071">
        <v>1686060.1</v>
      </c>
      <c r="K10071">
        <v>3.7309999999999999</v>
      </c>
      <c r="L10071">
        <v>1E-3</v>
      </c>
      <c r="M10071">
        <v>745883.56599999999</v>
      </c>
      <c r="N10071">
        <v>6.13E-2</v>
      </c>
      <c r="O10071">
        <v>55.518999999999998</v>
      </c>
      <c r="P10071">
        <v>1.23E-2</v>
      </c>
      <c r="Q10071">
        <v>12090231.77</v>
      </c>
      <c r="R10071" t="s">
        <v>34</v>
      </c>
      <c r="S10071" t="s">
        <v>38</v>
      </c>
      <c r="T10071" t="s">
        <v>89</v>
      </c>
      <c r="V10071" t="s">
        <v>88</v>
      </c>
      <c r="Y10071" t="s">
        <v>36</v>
      </c>
    </row>
    <row r="10072" spans="1:25" x14ac:dyDescent="0.45">
      <c r="A10072" t="s">
        <v>203</v>
      </c>
      <c r="B10072" t="s">
        <v>794</v>
      </c>
      <c r="C10072">
        <v>55317</v>
      </c>
      <c r="D10072">
        <v>11</v>
      </c>
      <c r="F10072">
        <v>2023</v>
      </c>
      <c r="G10072">
        <v>2703</v>
      </c>
      <c r="H10072">
        <v>2624.75</v>
      </c>
      <c r="I10072">
        <v>860881.75</v>
      </c>
      <c r="K10072">
        <v>1.871</v>
      </c>
      <c r="L10072">
        <v>1E-3</v>
      </c>
      <c r="M10072">
        <v>370617.19900000002</v>
      </c>
      <c r="N10072">
        <v>5.8999999999999997E-2</v>
      </c>
      <c r="O10072">
        <v>23.975999999999999</v>
      </c>
      <c r="P10072">
        <v>1.09E-2</v>
      </c>
      <c r="Q10072">
        <v>6234431.1840000004</v>
      </c>
      <c r="R10072" t="s">
        <v>34</v>
      </c>
      <c r="S10072" t="s">
        <v>38</v>
      </c>
      <c r="T10072" t="s">
        <v>89</v>
      </c>
      <c r="V10072" t="s">
        <v>88</v>
      </c>
      <c r="Y10072" t="s">
        <v>36</v>
      </c>
    </row>
    <row r="10073" spans="1:25" x14ac:dyDescent="0.45">
      <c r="A10073" t="s">
        <v>203</v>
      </c>
      <c r="B10073" t="s">
        <v>794</v>
      </c>
      <c r="C10073">
        <v>55317</v>
      </c>
      <c r="D10073">
        <v>11</v>
      </c>
      <c r="F10073">
        <v>2024</v>
      </c>
      <c r="G10073">
        <v>2240</v>
      </c>
      <c r="H10073">
        <v>2228.89</v>
      </c>
      <c r="I10073">
        <v>756309.33</v>
      </c>
      <c r="K10073">
        <v>1.6339999999999999</v>
      </c>
      <c r="L10073">
        <v>1E-3</v>
      </c>
      <c r="M10073">
        <v>323672.86599999998</v>
      </c>
      <c r="N10073">
        <v>5.8999999999999997E-2</v>
      </c>
      <c r="O10073">
        <v>17.994</v>
      </c>
      <c r="P10073">
        <v>7.6E-3</v>
      </c>
      <c r="Q10073">
        <v>5446428.1260000002</v>
      </c>
      <c r="R10073" t="s">
        <v>34</v>
      </c>
      <c r="S10073" t="s">
        <v>38</v>
      </c>
      <c r="T10073" t="s">
        <v>89</v>
      </c>
      <c r="V10073" t="s">
        <v>88</v>
      </c>
      <c r="Y10073" t="s">
        <v>36</v>
      </c>
    </row>
    <row r="10074" spans="1:25" x14ac:dyDescent="0.45">
      <c r="A10074" t="s">
        <v>203</v>
      </c>
      <c r="B10074" t="s">
        <v>794</v>
      </c>
      <c r="C10074">
        <v>55317</v>
      </c>
      <c r="D10074">
        <v>12</v>
      </c>
      <c r="F10074">
        <v>2009</v>
      </c>
      <c r="G10074">
        <v>4779</v>
      </c>
      <c r="H10074">
        <v>4727.78</v>
      </c>
      <c r="I10074">
        <v>1442045.78</v>
      </c>
      <c r="K10074">
        <v>2.9750000000000001</v>
      </c>
      <c r="L10074">
        <v>1E-3</v>
      </c>
      <c r="M10074">
        <v>589331.40099999995</v>
      </c>
      <c r="N10074">
        <v>5.8999999999999997E-2</v>
      </c>
      <c r="O10074">
        <v>37.396000000000001</v>
      </c>
      <c r="P10074">
        <v>9.5999999999999992E-3</v>
      </c>
      <c r="Q10074">
        <v>9916616.4509999994</v>
      </c>
      <c r="R10074" t="s">
        <v>34</v>
      </c>
      <c r="S10074" t="s">
        <v>38</v>
      </c>
      <c r="T10074" t="s">
        <v>89</v>
      </c>
      <c r="V10074" t="s">
        <v>88</v>
      </c>
      <c r="Y10074" t="s">
        <v>35</v>
      </c>
    </row>
    <row r="10075" spans="1:25" x14ac:dyDescent="0.45">
      <c r="A10075" t="s">
        <v>203</v>
      </c>
      <c r="B10075" t="s">
        <v>794</v>
      </c>
      <c r="C10075">
        <v>55317</v>
      </c>
      <c r="D10075">
        <v>12</v>
      </c>
      <c r="F10075">
        <v>2010</v>
      </c>
      <c r="G10075">
        <v>6747</v>
      </c>
      <c r="H10075">
        <v>6720.66</v>
      </c>
      <c r="I10075">
        <v>2166653.66</v>
      </c>
      <c r="K10075">
        <v>4.4080000000000004</v>
      </c>
      <c r="L10075">
        <v>1E-3</v>
      </c>
      <c r="M10075">
        <v>873208.50399999996</v>
      </c>
      <c r="N10075">
        <v>5.8999999999999997E-2</v>
      </c>
      <c r="O10075">
        <v>49.771999999999998</v>
      </c>
      <c r="P10075">
        <v>7.4000000000000003E-3</v>
      </c>
      <c r="Q10075">
        <v>14693347.638</v>
      </c>
      <c r="R10075" t="s">
        <v>34</v>
      </c>
      <c r="S10075" t="s">
        <v>38</v>
      </c>
      <c r="T10075" t="s">
        <v>89</v>
      </c>
      <c r="V10075" t="s">
        <v>88</v>
      </c>
      <c r="Y10075" t="s">
        <v>35</v>
      </c>
    </row>
    <row r="10076" spans="1:25" x14ac:dyDescent="0.45">
      <c r="A10076" t="s">
        <v>203</v>
      </c>
      <c r="B10076" t="s">
        <v>794</v>
      </c>
      <c r="C10076">
        <v>55317</v>
      </c>
      <c r="D10076">
        <v>12</v>
      </c>
      <c r="F10076">
        <v>2011</v>
      </c>
      <c r="G10076">
        <v>7389</v>
      </c>
      <c r="H10076">
        <v>7339.25</v>
      </c>
      <c r="I10076">
        <v>2458526.91</v>
      </c>
      <c r="K10076">
        <v>5.1609999999999996</v>
      </c>
      <c r="L10076">
        <v>1E-3</v>
      </c>
      <c r="M10076">
        <v>1022268.393</v>
      </c>
      <c r="N10076">
        <v>5.8999999999999997E-2</v>
      </c>
      <c r="O10076">
        <v>60.026000000000003</v>
      </c>
      <c r="P10076">
        <v>8.0999999999999996E-3</v>
      </c>
      <c r="Q10076">
        <v>17201616.934999999</v>
      </c>
      <c r="R10076" t="s">
        <v>34</v>
      </c>
      <c r="S10076" t="s">
        <v>38</v>
      </c>
      <c r="T10076" t="s">
        <v>89</v>
      </c>
      <c r="V10076" t="s">
        <v>88</v>
      </c>
      <c r="Y10076" t="s">
        <v>35</v>
      </c>
    </row>
    <row r="10077" spans="1:25" x14ac:dyDescent="0.45">
      <c r="A10077" t="s">
        <v>203</v>
      </c>
      <c r="B10077" t="s">
        <v>794</v>
      </c>
      <c r="C10077">
        <v>55317</v>
      </c>
      <c r="D10077">
        <v>12</v>
      </c>
      <c r="F10077">
        <v>2012</v>
      </c>
      <c r="G10077">
        <v>6345</v>
      </c>
      <c r="H10077">
        <v>6255.08</v>
      </c>
      <c r="I10077">
        <v>2052575.74</v>
      </c>
      <c r="K10077">
        <v>4.4320000000000004</v>
      </c>
      <c r="L10077">
        <v>1E-3</v>
      </c>
      <c r="M10077">
        <v>877971.20600000001</v>
      </c>
      <c r="N10077">
        <v>5.8999999999999997E-2</v>
      </c>
      <c r="O10077">
        <v>52.881</v>
      </c>
      <c r="P10077">
        <v>8.8999999999999999E-3</v>
      </c>
      <c r="Q10077">
        <v>14773565.043</v>
      </c>
      <c r="R10077" t="s">
        <v>34</v>
      </c>
      <c r="S10077" t="s">
        <v>38</v>
      </c>
      <c r="T10077" t="s">
        <v>89</v>
      </c>
      <c r="V10077" t="s">
        <v>88</v>
      </c>
      <c r="Y10077" t="s">
        <v>35</v>
      </c>
    </row>
    <row r="10078" spans="1:25" x14ac:dyDescent="0.45">
      <c r="A10078" t="s">
        <v>203</v>
      </c>
      <c r="B10078" t="s">
        <v>794</v>
      </c>
      <c r="C10078">
        <v>55317</v>
      </c>
      <c r="D10078">
        <v>12</v>
      </c>
      <c r="F10078">
        <v>2013</v>
      </c>
      <c r="G10078">
        <v>6213</v>
      </c>
      <c r="H10078">
        <v>6139.44</v>
      </c>
      <c r="I10078">
        <v>1980759.18</v>
      </c>
      <c r="K10078">
        <v>4.2670000000000003</v>
      </c>
      <c r="L10078">
        <v>1E-3</v>
      </c>
      <c r="M10078">
        <v>845231.57499999995</v>
      </c>
      <c r="N10078">
        <v>5.8999999999999997E-2</v>
      </c>
      <c r="O10078">
        <v>48.793999999999997</v>
      </c>
      <c r="P10078">
        <v>8.9999999999999993E-3</v>
      </c>
      <c r="Q10078">
        <v>14222662.997</v>
      </c>
      <c r="R10078" t="s">
        <v>34</v>
      </c>
      <c r="S10078" t="s">
        <v>38</v>
      </c>
      <c r="T10078" t="s">
        <v>89</v>
      </c>
      <c r="V10078" t="s">
        <v>88</v>
      </c>
      <c r="Y10078" t="s">
        <v>35</v>
      </c>
    </row>
    <row r="10079" spans="1:25" x14ac:dyDescent="0.45">
      <c r="A10079" t="s">
        <v>203</v>
      </c>
      <c r="B10079" t="s">
        <v>794</v>
      </c>
      <c r="C10079">
        <v>55317</v>
      </c>
      <c r="D10079">
        <v>12</v>
      </c>
      <c r="F10079">
        <v>2014</v>
      </c>
      <c r="G10079">
        <v>6100</v>
      </c>
      <c r="H10079">
        <v>6007.72</v>
      </c>
      <c r="I10079">
        <v>1927552.03</v>
      </c>
      <c r="K10079">
        <v>4.1580000000000004</v>
      </c>
      <c r="L10079">
        <v>1E-3</v>
      </c>
      <c r="M10079">
        <v>823720.28200000001</v>
      </c>
      <c r="N10079">
        <v>5.91E-2</v>
      </c>
      <c r="O10079">
        <v>47.77</v>
      </c>
      <c r="P10079">
        <v>9.1999999999999998E-3</v>
      </c>
      <c r="Q10079">
        <v>13845708.893999999</v>
      </c>
      <c r="R10079" t="s">
        <v>34</v>
      </c>
      <c r="S10079" t="s">
        <v>38</v>
      </c>
      <c r="T10079" t="s">
        <v>89</v>
      </c>
      <c r="V10079" t="s">
        <v>88</v>
      </c>
      <c r="Y10079" t="s">
        <v>35</v>
      </c>
    </row>
    <row r="10080" spans="1:25" x14ac:dyDescent="0.45">
      <c r="A10080" t="s">
        <v>203</v>
      </c>
      <c r="B10080" t="s">
        <v>794</v>
      </c>
      <c r="C10080">
        <v>55317</v>
      </c>
      <c r="D10080">
        <v>12</v>
      </c>
      <c r="F10080">
        <v>2015</v>
      </c>
      <c r="G10080">
        <v>6317</v>
      </c>
      <c r="H10080">
        <v>6192.05</v>
      </c>
      <c r="I10080">
        <v>2061893.01</v>
      </c>
      <c r="K10080">
        <v>4.5259999999999998</v>
      </c>
      <c r="L10080">
        <v>1E-3</v>
      </c>
      <c r="M10080">
        <v>891660.22199999995</v>
      </c>
      <c r="N10080">
        <v>5.9900000000000002E-2</v>
      </c>
      <c r="O10080">
        <v>59.651000000000003</v>
      </c>
      <c r="P10080">
        <v>1.0500000000000001E-2</v>
      </c>
      <c r="Q10080">
        <v>14792080.961999999</v>
      </c>
      <c r="R10080" t="s">
        <v>34</v>
      </c>
      <c r="S10080" t="s">
        <v>38</v>
      </c>
      <c r="T10080" t="s">
        <v>89</v>
      </c>
      <c r="V10080" t="s">
        <v>88</v>
      </c>
      <c r="Y10080" t="s">
        <v>36</v>
      </c>
    </row>
    <row r="10081" spans="1:25" x14ac:dyDescent="0.45">
      <c r="A10081" t="s">
        <v>203</v>
      </c>
      <c r="B10081" t="s">
        <v>794</v>
      </c>
      <c r="C10081">
        <v>55317</v>
      </c>
      <c r="D10081">
        <v>12</v>
      </c>
      <c r="F10081">
        <v>2016</v>
      </c>
      <c r="G10081">
        <v>6563</v>
      </c>
      <c r="H10081">
        <v>6467.6</v>
      </c>
      <c r="I10081">
        <v>2095442.41</v>
      </c>
      <c r="K10081">
        <v>4.577</v>
      </c>
      <c r="L10081">
        <v>1E-3</v>
      </c>
      <c r="M10081">
        <v>906998.1</v>
      </c>
      <c r="N10081">
        <v>5.8999999999999997E-2</v>
      </c>
      <c r="O10081">
        <v>60.841000000000001</v>
      </c>
      <c r="P10081">
        <v>0.01</v>
      </c>
      <c r="Q10081">
        <v>15256997.773</v>
      </c>
      <c r="R10081" t="s">
        <v>34</v>
      </c>
      <c r="S10081" t="s">
        <v>38</v>
      </c>
      <c r="T10081" t="s">
        <v>89</v>
      </c>
      <c r="V10081" t="s">
        <v>88</v>
      </c>
      <c r="Y10081" t="s">
        <v>36</v>
      </c>
    </row>
    <row r="10082" spans="1:25" x14ac:dyDescent="0.45">
      <c r="A10082" t="s">
        <v>203</v>
      </c>
      <c r="B10082" t="s">
        <v>794</v>
      </c>
      <c r="C10082">
        <v>55317</v>
      </c>
      <c r="D10082">
        <v>12</v>
      </c>
      <c r="F10082">
        <v>2017</v>
      </c>
      <c r="G10082">
        <v>7414</v>
      </c>
      <c r="H10082">
        <v>7356.92</v>
      </c>
      <c r="I10082">
        <v>2360270.7400000002</v>
      </c>
      <c r="K10082">
        <v>5.1859999999999999</v>
      </c>
      <c r="L10082">
        <v>1E-3</v>
      </c>
      <c r="M10082">
        <v>1027579.763</v>
      </c>
      <c r="N10082">
        <v>5.8999999999999997E-2</v>
      </c>
      <c r="O10082">
        <v>66.102999999999994</v>
      </c>
      <c r="P10082">
        <v>8.8999999999999999E-3</v>
      </c>
      <c r="Q10082">
        <v>17284136.412</v>
      </c>
      <c r="R10082" t="s">
        <v>34</v>
      </c>
      <c r="S10082" t="s">
        <v>38</v>
      </c>
      <c r="T10082" t="s">
        <v>89</v>
      </c>
      <c r="V10082" t="s">
        <v>88</v>
      </c>
      <c r="Y10082" t="s">
        <v>36</v>
      </c>
    </row>
    <row r="10083" spans="1:25" x14ac:dyDescent="0.45">
      <c r="A10083" t="s">
        <v>203</v>
      </c>
      <c r="B10083" t="s">
        <v>794</v>
      </c>
      <c r="C10083">
        <v>55317</v>
      </c>
      <c r="D10083">
        <v>12</v>
      </c>
      <c r="F10083">
        <v>2018</v>
      </c>
      <c r="G10083">
        <v>4919</v>
      </c>
      <c r="H10083">
        <v>4840.01</v>
      </c>
      <c r="I10083">
        <v>1544287.6</v>
      </c>
      <c r="K10083">
        <v>3.4020000000000001</v>
      </c>
      <c r="L10083">
        <v>1E-3</v>
      </c>
      <c r="M10083">
        <v>674336.51500000001</v>
      </c>
      <c r="N10083">
        <v>5.8999999999999997E-2</v>
      </c>
      <c r="O10083">
        <v>43.76</v>
      </c>
      <c r="P10083">
        <v>1.0500000000000001E-2</v>
      </c>
      <c r="Q10083">
        <v>11339616.09</v>
      </c>
      <c r="R10083" t="s">
        <v>34</v>
      </c>
      <c r="S10083" t="s">
        <v>38</v>
      </c>
      <c r="T10083" t="s">
        <v>89</v>
      </c>
      <c r="V10083" t="s">
        <v>88</v>
      </c>
      <c r="Y10083" t="s">
        <v>36</v>
      </c>
    </row>
    <row r="10084" spans="1:25" x14ac:dyDescent="0.45">
      <c r="A10084" t="s">
        <v>203</v>
      </c>
      <c r="B10084" t="s">
        <v>794</v>
      </c>
      <c r="C10084">
        <v>55317</v>
      </c>
      <c r="D10084">
        <v>12</v>
      </c>
      <c r="F10084">
        <v>2019</v>
      </c>
      <c r="G10084">
        <v>6181</v>
      </c>
      <c r="H10084">
        <v>6102.57</v>
      </c>
      <c r="I10084">
        <v>2080955.64</v>
      </c>
      <c r="K10084">
        <v>4.6429999999999998</v>
      </c>
      <c r="L10084">
        <v>1E-3</v>
      </c>
      <c r="M10084">
        <v>919723.33600000001</v>
      </c>
      <c r="N10084">
        <v>5.8999999999999997E-2</v>
      </c>
      <c r="O10084">
        <v>51.87</v>
      </c>
      <c r="P10084">
        <v>8.5000000000000006E-3</v>
      </c>
      <c r="Q10084">
        <v>15474646.043</v>
      </c>
      <c r="R10084" t="s">
        <v>34</v>
      </c>
      <c r="S10084" t="s">
        <v>38</v>
      </c>
      <c r="T10084" t="s">
        <v>89</v>
      </c>
      <c r="V10084" t="s">
        <v>88</v>
      </c>
      <c r="Y10084" t="s">
        <v>36</v>
      </c>
    </row>
    <row r="10085" spans="1:25" x14ac:dyDescent="0.45">
      <c r="A10085" t="s">
        <v>203</v>
      </c>
      <c r="B10085" t="s">
        <v>794</v>
      </c>
      <c r="C10085">
        <v>55317</v>
      </c>
      <c r="D10085">
        <v>12</v>
      </c>
      <c r="F10085">
        <v>2020</v>
      </c>
      <c r="G10085">
        <v>5472</v>
      </c>
      <c r="H10085">
        <v>5426.52</v>
      </c>
      <c r="I10085">
        <v>1844039.6</v>
      </c>
      <c r="K10085">
        <v>4.1479999999999997</v>
      </c>
      <c r="L10085">
        <v>1E-3</v>
      </c>
      <c r="M10085">
        <v>822659.02300000004</v>
      </c>
      <c r="N10085">
        <v>5.91E-2</v>
      </c>
      <c r="O10085">
        <v>46.173999999999999</v>
      </c>
      <c r="P10085">
        <v>8.2000000000000007E-3</v>
      </c>
      <c r="Q10085">
        <v>13827039.718</v>
      </c>
      <c r="R10085" t="s">
        <v>34</v>
      </c>
      <c r="S10085" t="s">
        <v>38</v>
      </c>
      <c r="T10085" t="s">
        <v>89</v>
      </c>
      <c r="V10085" t="s">
        <v>88</v>
      </c>
      <c r="Y10085" t="s">
        <v>36</v>
      </c>
    </row>
    <row r="10086" spans="1:25" x14ac:dyDescent="0.45">
      <c r="A10086" t="s">
        <v>203</v>
      </c>
      <c r="B10086" t="s">
        <v>794</v>
      </c>
      <c r="C10086">
        <v>55317</v>
      </c>
      <c r="D10086">
        <v>12</v>
      </c>
      <c r="F10086">
        <v>2021</v>
      </c>
      <c r="G10086">
        <v>5858</v>
      </c>
      <c r="H10086">
        <v>5771.51</v>
      </c>
      <c r="I10086">
        <v>1955237.99</v>
      </c>
      <c r="K10086">
        <v>4.4009999999999998</v>
      </c>
      <c r="L10086">
        <v>1E-3</v>
      </c>
      <c r="M10086">
        <v>872103.60400000005</v>
      </c>
      <c r="N10086">
        <v>5.91E-2</v>
      </c>
      <c r="O10086">
        <v>53.290999999999997</v>
      </c>
      <c r="P10086">
        <v>9.9000000000000008E-3</v>
      </c>
      <c r="Q10086">
        <v>14663598.062000001</v>
      </c>
      <c r="R10086" t="s">
        <v>34</v>
      </c>
      <c r="S10086" t="s">
        <v>38</v>
      </c>
      <c r="T10086" t="s">
        <v>89</v>
      </c>
      <c r="V10086" t="s">
        <v>88</v>
      </c>
      <c r="Y10086" t="s">
        <v>36</v>
      </c>
    </row>
    <row r="10087" spans="1:25" x14ac:dyDescent="0.45">
      <c r="A10087" t="s">
        <v>203</v>
      </c>
      <c r="B10087" t="s">
        <v>794</v>
      </c>
      <c r="C10087">
        <v>55317</v>
      </c>
      <c r="D10087">
        <v>12</v>
      </c>
      <c r="F10087">
        <v>2022</v>
      </c>
      <c r="G10087">
        <v>5472</v>
      </c>
      <c r="H10087">
        <v>5351.54</v>
      </c>
      <c r="I10087">
        <v>1785847.41</v>
      </c>
      <c r="K10087">
        <v>4.0549999999999997</v>
      </c>
      <c r="L10087">
        <v>1E-3</v>
      </c>
      <c r="M10087">
        <v>806459.13600000006</v>
      </c>
      <c r="N10087">
        <v>6.0400000000000002E-2</v>
      </c>
      <c r="O10087">
        <v>58.215000000000003</v>
      </c>
      <c r="P10087">
        <v>1.3100000000000001E-2</v>
      </c>
      <c r="Q10087">
        <v>13284208.285</v>
      </c>
      <c r="R10087" t="s">
        <v>34</v>
      </c>
      <c r="S10087" t="s">
        <v>38</v>
      </c>
      <c r="T10087" t="s">
        <v>89</v>
      </c>
      <c r="V10087" t="s">
        <v>88</v>
      </c>
      <c r="Y10087" t="s">
        <v>36</v>
      </c>
    </row>
    <row r="10088" spans="1:25" x14ac:dyDescent="0.45">
      <c r="A10088" t="s">
        <v>203</v>
      </c>
      <c r="B10088" t="s">
        <v>794</v>
      </c>
      <c r="C10088">
        <v>55317</v>
      </c>
      <c r="D10088">
        <v>12</v>
      </c>
      <c r="F10088">
        <v>2023</v>
      </c>
      <c r="G10088">
        <v>4282</v>
      </c>
      <c r="H10088">
        <v>4243.01</v>
      </c>
      <c r="I10088">
        <v>1392532.85</v>
      </c>
      <c r="K10088">
        <v>3.048</v>
      </c>
      <c r="L10088">
        <v>1E-3</v>
      </c>
      <c r="M10088">
        <v>603794.51800000004</v>
      </c>
      <c r="N10088">
        <v>5.91E-2</v>
      </c>
      <c r="O10088">
        <v>36.314</v>
      </c>
      <c r="P10088">
        <v>9.4999999999999998E-3</v>
      </c>
      <c r="Q10088">
        <v>10148106.093</v>
      </c>
      <c r="R10088" t="s">
        <v>34</v>
      </c>
      <c r="S10088" t="s">
        <v>38</v>
      </c>
      <c r="T10088" t="s">
        <v>89</v>
      </c>
      <c r="V10088" t="s">
        <v>88</v>
      </c>
      <c r="Y10088" t="s">
        <v>36</v>
      </c>
    </row>
    <row r="10089" spans="1:25" x14ac:dyDescent="0.45">
      <c r="A10089" t="s">
        <v>203</v>
      </c>
      <c r="B10089" t="s">
        <v>794</v>
      </c>
      <c r="C10089">
        <v>55317</v>
      </c>
      <c r="D10089">
        <v>12</v>
      </c>
      <c r="F10089">
        <v>2024</v>
      </c>
      <c r="G10089">
        <v>2216</v>
      </c>
      <c r="H10089">
        <v>2197.77</v>
      </c>
      <c r="I10089">
        <v>754195.85</v>
      </c>
      <c r="K10089">
        <v>1.64</v>
      </c>
      <c r="L10089">
        <v>1E-3</v>
      </c>
      <c r="M10089">
        <v>324861.48499999999</v>
      </c>
      <c r="N10089">
        <v>5.8999999999999997E-2</v>
      </c>
      <c r="O10089">
        <v>18.14</v>
      </c>
      <c r="P10089">
        <v>7.9000000000000008E-3</v>
      </c>
      <c r="Q10089">
        <v>5466451.4979999997</v>
      </c>
      <c r="R10089" t="s">
        <v>34</v>
      </c>
      <c r="S10089" t="s">
        <v>38</v>
      </c>
      <c r="T10089" t="s">
        <v>89</v>
      </c>
      <c r="V10089" t="s">
        <v>88</v>
      </c>
      <c r="Y10089" t="s">
        <v>36</v>
      </c>
    </row>
    <row r="10090" spans="1:25" x14ac:dyDescent="0.45">
      <c r="A10090" t="s">
        <v>335</v>
      </c>
      <c r="B10090" t="s">
        <v>795</v>
      </c>
      <c r="C10090">
        <v>55375</v>
      </c>
      <c r="D10090" t="s">
        <v>158</v>
      </c>
      <c r="F10090">
        <v>2009</v>
      </c>
      <c r="G10090">
        <v>7040</v>
      </c>
      <c r="H10090">
        <v>6890.35</v>
      </c>
      <c r="I10090">
        <v>1742386.73</v>
      </c>
      <c r="K10090">
        <v>4.4009999999999998</v>
      </c>
      <c r="L10090">
        <v>1.1000000000000001E-3</v>
      </c>
      <c r="M10090">
        <v>677478.24899999995</v>
      </c>
      <c r="N10090">
        <v>5.8700000000000002E-2</v>
      </c>
      <c r="O10090">
        <v>46.058</v>
      </c>
      <c r="P10090">
        <v>1.2E-2</v>
      </c>
      <c r="Q10090">
        <v>11323542.866</v>
      </c>
      <c r="R10090" t="s">
        <v>34</v>
      </c>
      <c r="S10090" t="s">
        <v>38</v>
      </c>
      <c r="T10090" t="s">
        <v>89</v>
      </c>
      <c r="V10090" t="s">
        <v>88</v>
      </c>
      <c r="Y10090" t="s">
        <v>107</v>
      </c>
    </row>
    <row r="10091" spans="1:25" x14ac:dyDescent="0.45">
      <c r="A10091" t="s">
        <v>335</v>
      </c>
      <c r="B10091" t="s">
        <v>795</v>
      </c>
      <c r="C10091">
        <v>55375</v>
      </c>
      <c r="D10091" t="s">
        <v>158</v>
      </c>
      <c r="F10091">
        <v>2010</v>
      </c>
      <c r="G10091">
        <v>7485</v>
      </c>
      <c r="H10091">
        <v>7372.97</v>
      </c>
      <c r="I10091">
        <v>1870729.55</v>
      </c>
      <c r="K10091">
        <v>4.6440000000000001</v>
      </c>
      <c r="L10091">
        <v>1.1999999999999999E-3</v>
      </c>
      <c r="M10091">
        <v>711368.53</v>
      </c>
      <c r="N10091">
        <v>5.8999999999999997E-2</v>
      </c>
      <c r="O10091">
        <v>38.728000000000002</v>
      </c>
      <c r="P10091">
        <v>9.1999999999999998E-3</v>
      </c>
      <c r="Q10091">
        <v>11888402.256999999</v>
      </c>
      <c r="R10091" t="s">
        <v>34</v>
      </c>
      <c r="S10091" t="s">
        <v>38</v>
      </c>
      <c r="T10091" t="s">
        <v>89</v>
      </c>
      <c r="V10091" t="s">
        <v>88</v>
      </c>
      <c r="Y10091" t="s">
        <v>107</v>
      </c>
    </row>
    <row r="10092" spans="1:25" x14ac:dyDescent="0.45">
      <c r="A10092" t="s">
        <v>335</v>
      </c>
      <c r="B10092" t="s">
        <v>795</v>
      </c>
      <c r="C10092">
        <v>55375</v>
      </c>
      <c r="D10092" t="s">
        <v>158</v>
      </c>
      <c r="F10092">
        <v>2011</v>
      </c>
      <c r="G10092">
        <v>7780</v>
      </c>
      <c r="H10092">
        <v>7684.37</v>
      </c>
      <c r="I10092">
        <v>1958413.79</v>
      </c>
      <c r="K10092">
        <v>4.3049999999999997</v>
      </c>
      <c r="L10092">
        <v>1.1000000000000001E-3</v>
      </c>
      <c r="M10092">
        <v>736588.79599999997</v>
      </c>
      <c r="N10092">
        <v>5.8900000000000001E-2</v>
      </c>
      <c r="O10092">
        <v>37.747999999999998</v>
      </c>
      <c r="P10092">
        <v>8.3999999999999995E-3</v>
      </c>
      <c r="Q10092">
        <v>12348973.620999999</v>
      </c>
      <c r="R10092" t="s">
        <v>34</v>
      </c>
      <c r="S10092" t="s">
        <v>38</v>
      </c>
      <c r="T10092" t="s">
        <v>89</v>
      </c>
      <c r="V10092" t="s">
        <v>88</v>
      </c>
      <c r="Y10092" t="s">
        <v>107</v>
      </c>
    </row>
    <row r="10093" spans="1:25" x14ac:dyDescent="0.45">
      <c r="A10093" t="s">
        <v>335</v>
      </c>
      <c r="B10093" t="s">
        <v>795</v>
      </c>
      <c r="C10093">
        <v>55375</v>
      </c>
      <c r="D10093" t="s">
        <v>158</v>
      </c>
      <c r="F10093">
        <v>2012</v>
      </c>
      <c r="G10093">
        <v>7006</v>
      </c>
      <c r="H10093">
        <v>6954.67</v>
      </c>
      <c r="I10093">
        <v>1718827.98</v>
      </c>
      <c r="K10093">
        <v>3.4089999999999998</v>
      </c>
      <c r="L10093">
        <v>1E-3</v>
      </c>
      <c r="M10093">
        <v>669425.34600000002</v>
      </c>
      <c r="N10093">
        <v>5.8400000000000001E-2</v>
      </c>
      <c r="O10093">
        <v>28.821000000000002</v>
      </c>
      <c r="P10093">
        <v>6.7999999999999996E-3</v>
      </c>
      <c r="Q10093">
        <v>11262136.411</v>
      </c>
      <c r="R10093" t="s">
        <v>34</v>
      </c>
      <c r="S10093" t="s">
        <v>38</v>
      </c>
      <c r="T10093" t="s">
        <v>89</v>
      </c>
      <c r="V10093" t="s">
        <v>88</v>
      </c>
      <c r="Y10093" t="s">
        <v>107</v>
      </c>
    </row>
    <row r="10094" spans="1:25" x14ac:dyDescent="0.45">
      <c r="A10094" t="s">
        <v>335</v>
      </c>
      <c r="B10094" t="s">
        <v>795</v>
      </c>
      <c r="C10094">
        <v>55375</v>
      </c>
      <c r="D10094" t="s">
        <v>158</v>
      </c>
      <c r="F10094">
        <v>2013</v>
      </c>
      <c r="G10094">
        <v>6257</v>
      </c>
      <c r="H10094">
        <v>6148.57</v>
      </c>
      <c r="I10094">
        <v>1427882.72</v>
      </c>
      <c r="K10094">
        <v>3.4129999999999998</v>
      </c>
      <c r="L10094">
        <v>1.1000000000000001E-3</v>
      </c>
      <c r="M10094">
        <v>580983.99100000004</v>
      </c>
      <c r="N10094">
        <v>5.8599999999999999E-2</v>
      </c>
      <c r="O10094">
        <v>28.491</v>
      </c>
      <c r="P10094">
        <v>8.5000000000000006E-3</v>
      </c>
      <c r="Q10094">
        <v>9738804.9829999991</v>
      </c>
      <c r="R10094" t="s">
        <v>34</v>
      </c>
      <c r="S10094" t="s">
        <v>38</v>
      </c>
      <c r="T10094" t="s">
        <v>89</v>
      </c>
      <c r="V10094" t="s">
        <v>88</v>
      </c>
      <c r="Y10094" t="s">
        <v>107</v>
      </c>
    </row>
    <row r="10095" spans="1:25" x14ac:dyDescent="0.45">
      <c r="A10095" t="s">
        <v>335</v>
      </c>
      <c r="B10095" t="s">
        <v>795</v>
      </c>
      <c r="C10095">
        <v>55375</v>
      </c>
      <c r="D10095" t="s">
        <v>158</v>
      </c>
      <c r="F10095">
        <v>2014</v>
      </c>
      <c r="G10095">
        <v>7307</v>
      </c>
      <c r="H10095">
        <v>7226.06</v>
      </c>
      <c r="I10095">
        <v>1727239.49</v>
      </c>
      <c r="K10095">
        <v>4.851</v>
      </c>
      <c r="L10095">
        <v>1.1999999999999999E-3</v>
      </c>
      <c r="M10095">
        <v>696638.11499999999</v>
      </c>
      <c r="N10095">
        <v>5.9499999999999997E-2</v>
      </c>
      <c r="O10095">
        <v>38.140999999999998</v>
      </c>
      <c r="P10095">
        <v>9.2999999999999992E-3</v>
      </c>
      <c r="Q10095">
        <v>11619422</v>
      </c>
      <c r="R10095" t="s">
        <v>34</v>
      </c>
      <c r="S10095" t="s">
        <v>38</v>
      </c>
      <c r="T10095" t="s">
        <v>89</v>
      </c>
      <c r="V10095" t="s">
        <v>88</v>
      </c>
      <c r="Y10095" t="s">
        <v>107</v>
      </c>
    </row>
    <row r="10096" spans="1:25" x14ac:dyDescent="0.45">
      <c r="A10096" t="s">
        <v>335</v>
      </c>
      <c r="B10096" t="s">
        <v>795</v>
      </c>
      <c r="C10096">
        <v>55375</v>
      </c>
      <c r="D10096" t="s">
        <v>158</v>
      </c>
      <c r="F10096">
        <v>2015</v>
      </c>
      <c r="G10096">
        <v>7687</v>
      </c>
      <c r="H10096">
        <v>7451.21</v>
      </c>
      <c r="I10096">
        <v>1798504.87</v>
      </c>
      <c r="K10096">
        <v>6.3070000000000004</v>
      </c>
      <c r="L10096">
        <v>1.4E-3</v>
      </c>
      <c r="M10096">
        <v>732966.09699999995</v>
      </c>
      <c r="N10096">
        <v>5.9900000000000002E-2</v>
      </c>
      <c r="O10096">
        <v>37.933</v>
      </c>
      <c r="P10096">
        <v>8.6999999999999994E-3</v>
      </c>
      <c r="Q10096">
        <v>12138519.687000001</v>
      </c>
      <c r="R10096" t="s">
        <v>34</v>
      </c>
      <c r="S10096" t="s">
        <v>38</v>
      </c>
      <c r="T10096" t="s">
        <v>89</v>
      </c>
      <c r="V10096" t="s">
        <v>88</v>
      </c>
      <c r="Y10096" t="s">
        <v>146</v>
      </c>
    </row>
    <row r="10097" spans="1:25" x14ac:dyDescent="0.45">
      <c r="A10097" t="s">
        <v>335</v>
      </c>
      <c r="B10097" t="s">
        <v>795</v>
      </c>
      <c r="C10097">
        <v>55375</v>
      </c>
      <c r="D10097" t="s">
        <v>158</v>
      </c>
      <c r="F10097">
        <v>2016</v>
      </c>
      <c r="G10097">
        <v>7460</v>
      </c>
      <c r="H10097">
        <v>7362.21</v>
      </c>
      <c r="I10097">
        <v>1726475.11</v>
      </c>
      <c r="K10097">
        <v>3.5049999999999999</v>
      </c>
      <c r="L10097">
        <v>1E-3</v>
      </c>
      <c r="M10097">
        <v>694277.61600000004</v>
      </c>
      <c r="N10097">
        <v>5.9299999999999999E-2</v>
      </c>
      <c r="O10097">
        <v>35.247999999999998</v>
      </c>
      <c r="P10097">
        <v>8.0999999999999996E-3</v>
      </c>
      <c r="Q10097">
        <v>11631141.460000001</v>
      </c>
      <c r="R10097" t="s">
        <v>34</v>
      </c>
      <c r="S10097" t="s">
        <v>38</v>
      </c>
      <c r="T10097" t="s">
        <v>89</v>
      </c>
      <c r="V10097" t="s">
        <v>88</v>
      </c>
      <c r="Y10097" t="s">
        <v>146</v>
      </c>
    </row>
    <row r="10098" spans="1:25" x14ac:dyDescent="0.45">
      <c r="A10098" t="s">
        <v>335</v>
      </c>
      <c r="B10098" t="s">
        <v>795</v>
      </c>
      <c r="C10098">
        <v>55375</v>
      </c>
      <c r="D10098" t="s">
        <v>158</v>
      </c>
      <c r="F10098">
        <v>2017</v>
      </c>
      <c r="G10098">
        <v>7831</v>
      </c>
      <c r="H10098">
        <v>7724.68</v>
      </c>
      <c r="I10098">
        <v>1729425.35</v>
      </c>
      <c r="K10098">
        <v>3.5510000000000002</v>
      </c>
      <c r="L10098">
        <v>1E-3</v>
      </c>
      <c r="M10098">
        <v>699824.321</v>
      </c>
      <c r="N10098">
        <v>5.9299999999999999E-2</v>
      </c>
      <c r="O10098">
        <v>38.090000000000003</v>
      </c>
      <c r="P10098">
        <v>9.2999999999999992E-3</v>
      </c>
      <c r="Q10098">
        <v>11709714.301000001</v>
      </c>
      <c r="R10098" t="s">
        <v>34</v>
      </c>
      <c r="S10098" t="s">
        <v>38</v>
      </c>
      <c r="T10098" t="s">
        <v>89</v>
      </c>
      <c r="V10098" t="s">
        <v>88</v>
      </c>
      <c r="Y10098" t="s">
        <v>147</v>
      </c>
    </row>
    <row r="10099" spans="1:25" x14ac:dyDescent="0.45">
      <c r="A10099" t="s">
        <v>335</v>
      </c>
      <c r="B10099" t="s">
        <v>795</v>
      </c>
      <c r="C10099">
        <v>55375</v>
      </c>
      <c r="D10099" t="s">
        <v>158</v>
      </c>
      <c r="F10099">
        <v>2018</v>
      </c>
      <c r="G10099">
        <v>7978</v>
      </c>
      <c r="H10099">
        <v>7891.24</v>
      </c>
      <c r="I10099">
        <v>1889168.13</v>
      </c>
      <c r="K10099">
        <v>3.8889999999999998</v>
      </c>
      <c r="L10099">
        <v>1E-3</v>
      </c>
      <c r="M10099">
        <v>769883.09100000001</v>
      </c>
      <c r="N10099">
        <v>5.9499999999999997E-2</v>
      </c>
      <c r="O10099">
        <v>40.328000000000003</v>
      </c>
      <c r="P10099">
        <v>8.8000000000000005E-3</v>
      </c>
      <c r="Q10099">
        <v>12807107.482999999</v>
      </c>
      <c r="R10099" t="s">
        <v>34</v>
      </c>
      <c r="S10099" t="s">
        <v>38</v>
      </c>
      <c r="T10099" t="s">
        <v>89</v>
      </c>
      <c r="V10099" t="s">
        <v>88</v>
      </c>
      <c r="Y10099" t="s">
        <v>147</v>
      </c>
    </row>
    <row r="10100" spans="1:25" x14ac:dyDescent="0.45">
      <c r="A10100" t="s">
        <v>335</v>
      </c>
      <c r="B10100" t="s">
        <v>795</v>
      </c>
      <c r="C10100">
        <v>55375</v>
      </c>
      <c r="D10100" t="s">
        <v>158</v>
      </c>
      <c r="F10100">
        <v>2019</v>
      </c>
      <c r="G10100">
        <v>7929</v>
      </c>
      <c r="H10100">
        <v>7855.44</v>
      </c>
      <c r="I10100">
        <v>1743215.03</v>
      </c>
      <c r="K10100">
        <v>3.7120000000000002</v>
      </c>
      <c r="L10100">
        <v>1E-3</v>
      </c>
      <c r="M10100">
        <v>721401.745</v>
      </c>
      <c r="N10100">
        <v>5.9299999999999999E-2</v>
      </c>
      <c r="O10100">
        <v>38.561</v>
      </c>
      <c r="P10100">
        <v>8.6999999999999994E-3</v>
      </c>
      <c r="Q10100">
        <v>12065548.73</v>
      </c>
      <c r="R10100" t="s">
        <v>34</v>
      </c>
      <c r="S10100" t="s">
        <v>38</v>
      </c>
      <c r="T10100" t="s">
        <v>89</v>
      </c>
      <c r="V10100" t="s">
        <v>88</v>
      </c>
      <c r="Y10100" t="s">
        <v>147</v>
      </c>
    </row>
    <row r="10101" spans="1:25" x14ac:dyDescent="0.45">
      <c r="A10101" t="s">
        <v>335</v>
      </c>
      <c r="B10101" t="s">
        <v>795</v>
      </c>
      <c r="C10101">
        <v>55375</v>
      </c>
      <c r="D10101" t="s">
        <v>158</v>
      </c>
      <c r="F10101">
        <v>2020</v>
      </c>
      <c r="G10101">
        <v>6220</v>
      </c>
      <c r="H10101">
        <v>6178.92</v>
      </c>
      <c r="I10101">
        <v>1353915.82</v>
      </c>
      <c r="K10101">
        <v>2.8159999999999998</v>
      </c>
      <c r="L10101">
        <v>1E-3</v>
      </c>
      <c r="M10101">
        <v>557798.995</v>
      </c>
      <c r="N10101">
        <v>5.8999999999999997E-2</v>
      </c>
      <c r="O10101">
        <v>26.739000000000001</v>
      </c>
      <c r="P10101">
        <v>7.4000000000000003E-3</v>
      </c>
      <c r="Q10101">
        <v>9385804.534</v>
      </c>
      <c r="R10101" t="s">
        <v>34</v>
      </c>
      <c r="S10101" t="s">
        <v>38</v>
      </c>
      <c r="T10101" t="s">
        <v>89</v>
      </c>
      <c r="V10101" t="s">
        <v>88</v>
      </c>
      <c r="Y10101" t="s">
        <v>147</v>
      </c>
    </row>
    <row r="10102" spans="1:25" x14ac:dyDescent="0.45">
      <c r="A10102" t="s">
        <v>335</v>
      </c>
      <c r="B10102" t="s">
        <v>795</v>
      </c>
      <c r="C10102">
        <v>55375</v>
      </c>
      <c r="D10102" t="s">
        <v>158</v>
      </c>
      <c r="F10102">
        <v>2021</v>
      </c>
      <c r="G10102">
        <v>6867</v>
      </c>
      <c r="H10102">
        <v>6846.41</v>
      </c>
      <c r="I10102">
        <v>1606230.52</v>
      </c>
      <c r="K10102">
        <v>3.24</v>
      </c>
      <c r="L10102">
        <v>1E-3</v>
      </c>
      <c r="M10102">
        <v>641670.67500000005</v>
      </c>
      <c r="N10102">
        <v>5.8999999999999997E-2</v>
      </c>
      <c r="O10102">
        <v>29.834</v>
      </c>
      <c r="P10102">
        <v>6.4999999999999997E-3</v>
      </c>
      <c r="Q10102">
        <v>10796997.191</v>
      </c>
      <c r="R10102" t="s">
        <v>34</v>
      </c>
      <c r="S10102" t="s">
        <v>38</v>
      </c>
      <c r="T10102" t="s">
        <v>89</v>
      </c>
      <c r="V10102" t="s">
        <v>88</v>
      </c>
      <c r="Y10102" t="s">
        <v>152</v>
      </c>
    </row>
    <row r="10103" spans="1:25" x14ac:dyDescent="0.45">
      <c r="A10103" t="s">
        <v>335</v>
      </c>
      <c r="B10103" t="s">
        <v>795</v>
      </c>
      <c r="C10103">
        <v>55375</v>
      </c>
      <c r="D10103" t="s">
        <v>158</v>
      </c>
      <c r="F10103">
        <v>2022</v>
      </c>
      <c r="G10103">
        <v>7944</v>
      </c>
      <c r="H10103">
        <v>7897.61</v>
      </c>
      <c r="I10103">
        <v>1918271.47</v>
      </c>
      <c r="K10103">
        <v>4.1660000000000004</v>
      </c>
      <c r="L10103">
        <v>1E-3</v>
      </c>
      <c r="M10103">
        <v>782916.45700000005</v>
      </c>
      <c r="N10103">
        <v>5.9900000000000002E-2</v>
      </c>
      <c r="O10103">
        <v>40.729999999999997</v>
      </c>
      <c r="P10103">
        <v>7.7999999999999996E-3</v>
      </c>
      <c r="Q10103">
        <v>12953789.818</v>
      </c>
      <c r="R10103" t="s">
        <v>34</v>
      </c>
      <c r="S10103" t="s">
        <v>38</v>
      </c>
      <c r="T10103" t="s">
        <v>89</v>
      </c>
      <c r="V10103" t="s">
        <v>88</v>
      </c>
      <c r="Y10103" t="s">
        <v>152</v>
      </c>
    </row>
    <row r="10104" spans="1:25" x14ac:dyDescent="0.45">
      <c r="A10104" t="s">
        <v>335</v>
      </c>
      <c r="B10104" t="s">
        <v>795</v>
      </c>
      <c r="C10104">
        <v>55375</v>
      </c>
      <c r="D10104" t="s">
        <v>158</v>
      </c>
      <c r="F10104">
        <v>2023</v>
      </c>
      <c r="G10104">
        <v>8175</v>
      </c>
      <c r="H10104">
        <v>8155.75</v>
      </c>
      <c r="I10104">
        <v>2144822.66</v>
      </c>
      <c r="K10104">
        <v>4.3079999999999998</v>
      </c>
      <c r="L10104">
        <v>1E-3</v>
      </c>
      <c r="M10104">
        <v>851432.17599999998</v>
      </c>
      <c r="N10104">
        <v>5.8999999999999997E-2</v>
      </c>
      <c r="O10104">
        <v>38.133000000000003</v>
      </c>
      <c r="P10104">
        <v>6.1999999999999998E-3</v>
      </c>
      <c r="Q10104">
        <v>14316552.071</v>
      </c>
      <c r="R10104" t="s">
        <v>34</v>
      </c>
      <c r="S10104" t="s">
        <v>38</v>
      </c>
      <c r="T10104" t="s">
        <v>89</v>
      </c>
      <c r="V10104" t="s">
        <v>88</v>
      </c>
      <c r="Y10104" t="s">
        <v>152</v>
      </c>
    </row>
    <row r="10105" spans="1:25" x14ac:dyDescent="0.45">
      <c r="A10105" t="s">
        <v>335</v>
      </c>
      <c r="B10105" t="s">
        <v>795</v>
      </c>
      <c r="C10105">
        <v>55375</v>
      </c>
      <c r="D10105" t="s">
        <v>158</v>
      </c>
      <c r="F10105">
        <v>2024</v>
      </c>
      <c r="G10105">
        <v>4097</v>
      </c>
      <c r="H10105">
        <v>4078.52</v>
      </c>
      <c r="I10105">
        <v>1072890.69</v>
      </c>
      <c r="K10105">
        <v>2.1709999999999998</v>
      </c>
      <c r="L10105">
        <v>1E-3</v>
      </c>
      <c r="M10105">
        <v>428271.31699999998</v>
      </c>
      <c r="N10105">
        <v>5.91E-2</v>
      </c>
      <c r="O10105">
        <v>19.984999999999999</v>
      </c>
      <c r="P10105">
        <v>6.8999999999999999E-3</v>
      </c>
      <c r="Q10105">
        <v>7197531.2510000002</v>
      </c>
      <c r="R10105" t="s">
        <v>34</v>
      </c>
      <c r="S10105" t="s">
        <v>38</v>
      </c>
      <c r="T10105" t="s">
        <v>89</v>
      </c>
      <c r="V10105" t="s">
        <v>88</v>
      </c>
      <c r="Y10105" t="s">
        <v>152</v>
      </c>
    </row>
    <row r="10106" spans="1:25" x14ac:dyDescent="0.45">
      <c r="A10106" t="s">
        <v>335</v>
      </c>
      <c r="B10106" t="s">
        <v>795</v>
      </c>
      <c r="C10106">
        <v>55375</v>
      </c>
      <c r="D10106" t="s">
        <v>162</v>
      </c>
      <c r="F10106">
        <v>2009</v>
      </c>
      <c r="G10106">
        <v>7505</v>
      </c>
      <c r="H10106">
        <v>7371.75</v>
      </c>
      <c r="I10106">
        <v>2068233.68</v>
      </c>
      <c r="K10106">
        <v>3.7869999999999999</v>
      </c>
      <c r="L10106">
        <v>1E-3</v>
      </c>
      <c r="M10106">
        <v>719811.30099999998</v>
      </c>
      <c r="N10106">
        <v>5.8500000000000003E-2</v>
      </c>
      <c r="O10106">
        <v>42.328000000000003</v>
      </c>
      <c r="P10106">
        <v>9.9000000000000008E-3</v>
      </c>
      <c r="Q10106">
        <v>12100252.056</v>
      </c>
      <c r="R10106" t="s">
        <v>34</v>
      </c>
      <c r="S10106" t="s">
        <v>38</v>
      </c>
      <c r="T10106" t="s">
        <v>89</v>
      </c>
      <c r="V10106" t="s">
        <v>88</v>
      </c>
      <c r="Y10106" t="s">
        <v>107</v>
      </c>
    </row>
    <row r="10107" spans="1:25" x14ac:dyDescent="0.45">
      <c r="A10107" t="s">
        <v>335</v>
      </c>
      <c r="B10107" t="s">
        <v>795</v>
      </c>
      <c r="C10107">
        <v>55375</v>
      </c>
      <c r="D10107" t="s">
        <v>162</v>
      </c>
      <c r="F10107">
        <v>2010</v>
      </c>
      <c r="G10107">
        <v>7438</v>
      </c>
      <c r="H10107">
        <v>7300.53</v>
      </c>
      <c r="I10107">
        <v>1957426</v>
      </c>
      <c r="K10107">
        <v>3.7370000000000001</v>
      </c>
      <c r="L10107">
        <v>1E-3</v>
      </c>
      <c r="M10107">
        <v>694649.402</v>
      </c>
      <c r="N10107">
        <v>5.8500000000000003E-2</v>
      </c>
      <c r="O10107">
        <v>63.784999999999997</v>
      </c>
      <c r="P10107">
        <v>1.5299999999999999E-2</v>
      </c>
      <c r="Q10107">
        <v>11671017.618000001</v>
      </c>
      <c r="R10107" t="s">
        <v>34</v>
      </c>
      <c r="S10107" t="s">
        <v>38</v>
      </c>
      <c r="T10107" t="s">
        <v>89</v>
      </c>
      <c r="V10107" t="s">
        <v>88</v>
      </c>
      <c r="Y10107" t="s">
        <v>107</v>
      </c>
    </row>
    <row r="10108" spans="1:25" x14ac:dyDescent="0.45">
      <c r="A10108" t="s">
        <v>335</v>
      </c>
      <c r="B10108" t="s">
        <v>795</v>
      </c>
      <c r="C10108">
        <v>55375</v>
      </c>
      <c r="D10108" t="s">
        <v>162</v>
      </c>
      <c r="F10108">
        <v>2011</v>
      </c>
      <c r="G10108">
        <v>7670</v>
      </c>
      <c r="H10108">
        <v>7557.69</v>
      </c>
      <c r="I10108">
        <v>2013270.13</v>
      </c>
      <c r="K10108">
        <v>4.1360000000000001</v>
      </c>
      <c r="L10108">
        <v>1.1000000000000001E-3</v>
      </c>
      <c r="M10108">
        <v>726303.27899999998</v>
      </c>
      <c r="N10108">
        <v>5.8700000000000002E-2</v>
      </c>
      <c r="O10108">
        <v>69.251000000000005</v>
      </c>
      <c r="P10108">
        <v>1.5299999999999999E-2</v>
      </c>
      <c r="Q10108">
        <v>12185051.684</v>
      </c>
      <c r="R10108" t="s">
        <v>34</v>
      </c>
      <c r="S10108" t="s">
        <v>38</v>
      </c>
      <c r="T10108" t="s">
        <v>89</v>
      </c>
      <c r="V10108" t="s">
        <v>88</v>
      </c>
      <c r="Y10108" t="s">
        <v>107</v>
      </c>
    </row>
    <row r="10109" spans="1:25" x14ac:dyDescent="0.45">
      <c r="A10109" t="s">
        <v>335</v>
      </c>
      <c r="B10109" t="s">
        <v>795</v>
      </c>
      <c r="C10109">
        <v>55375</v>
      </c>
      <c r="D10109" t="s">
        <v>162</v>
      </c>
      <c r="F10109">
        <v>2012</v>
      </c>
      <c r="G10109">
        <v>7784</v>
      </c>
      <c r="H10109">
        <v>7651.29</v>
      </c>
      <c r="I10109">
        <v>1966742.2</v>
      </c>
      <c r="K10109">
        <v>3.831</v>
      </c>
      <c r="L10109">
        <v>1E-3</v>
      </c>
      <c r="M10109">
        <v>758133.03</v>
      </c>
      <c r="N10109">
        <v>5.8400000000000001E-2</v>
      </c>
      <c r="O10109">
        <v>59.438000000000002</v>
      </c>
      <c r="P10109">
        <v>1.2699999999999999E-2</v>
      </c>
      <c r="Q10109">
        <v>12756844.67</v>
      </c>
      <c r="R10109" t="s">
        <v>34</v>
      </c>
      <c r="S10109" t="s">
        <v>38</v>
      </c>
      <c r="T10109" t="s">
        <v>89</v>
      </c>
      <c r="V10109" t="s">
        <v>88</v>
      </c>
      <c r="Y10109" t="s">
        <v>107</v>
      </c>
    </row>
    <row r="10110" spans="1:25" x14ac:dyDescent="0.45">
      <c r="A10110" t="s">
        <v>335</v>
      </c>
      <c r="B10110" t="s">
        <v>795</v>
      </c>
      <c r="C10110">
        <v>55375</v>
      </c>
      <c r="D10110" t="s">
        <v>162</v>
      </c>
      <c r="F10110">
        <v>2013</v>
      </c>
      <c r="G10110">
        <v>6100</v>
      </c>
      <c r="H10110">
        <v>6007.04</v>
      </c>
      <c r="I10110">
        <v>1456467.04</v>
      </c>
      <c r="K10110">
        <v>2.8929999999999998</v>
      </c>
      <c r="L10110">
        <v>1E-3</v>
      </c>
      <c r="M10110">
        <v>572693.66599999997</v>
      </c>
      <c r="N10110">
        <v>5.8599999999999999E-2</v>
      </c>
      <c r="O10110">
        <v>48.203000000000003</v>
      </c>
      <c r="P10110">
        <v>1.4E-2</v>
      </c>
      <c r="Q10110">
        <v>9636544.9470000006</v>
      </c>
      <c r="R10110" t="s">
        <v>34</v>
      </c>
      <c r="S10110" t="s">
        <v>38</v>
      </c>
      <c r="T10110" t="s">
        <v>89</v>
      </c>
      <c r="V10110" t="s">
        <v>88</v>
      </c>
      <c r="Y10110" t="s">
        <v>107</v>
      </c>
    </row>
    <row r="10111" spans="1:25" x14ac:dyDescent="0.45">
      <c r="A10111" t="s">
        <v>335</v>
      </c>
      <c r="B10111" t="s">
        <v>795</v>
      </c>
      <c r="C10111">
        <v>55375</v>
      </c>
      <c r="D10111" t="s">
        <v>162</v>
      </c>
      <c r="F10111">
        <v>2014</v>
      </c>
      <c r="G10111">
        <v>7648</v>
      </c>
      <c r="H10111">
        <v>7604.46</v>
      </c>
      <c r="I10111">
        <v>1877186.4</v>
      </c>
      <c r="K10111">
        <v>5.7679999999999998</v>
      </c>
      <c r="L10111">
        <v>1.2999999999999999E-3</v>
      </c>
      <c r="M10111">
        <v>745261.24699999997</v>
      </c>
      <c r="N10111">
        <v>5.9700000000000003E-2</v>
      </c>
      <c r="O10111">
        <v>43.363999999999997</v>
      </c>
      <c r="P10111">
        <v>9.1000000000000004E-3</v>
      </c>
      <c r="Q10111">
        <v>12385819.059</v>
      </c>
      <c r="R10111" t="s">
        <v>34</v>
      </c>
      <c r="S10111" t="s">
        <v>38</v>
      </c>
      <c r="T10111" t="s">
        <v>89</v>
      </c>
      <c r="V10111" t="s">
        <v>88</v>
      </c>
      <c r="Y10111" t="s">
        <v>107</v>
      </c>
    </row>
    <row r="10112" spans="1:25" x14ac:dyDescent="0.45">
      <c r="A10112" t="s">
        <v>335</v>
      </c>
      <c r="B10112" t="s">
        <v>795</v>
      </c>
      <c r="C10112">
        <v>55375</v>
      </c>
      <c r="D10112" t="s">
        <v>162</v>
      </c>
      <c r="F10112">
        <v>2015</v>
      </c>
      <c r="G10112">
        <v>7482</v>
      </c>
      <c r="H10112">
        <v>7219.74</v>
      </c>
      <c r="I10112">
        <v>1775236.63</v>
      </c>
      <c r="K10112">
        <v>5.6920000000000002</v>
      </c>
      <c r="L10112">
        <v>1.4E-3</v>
      </c>
      <c r="M10112">
        <v>708235.22100000002</v>
      </c>
      <c r="N10112">
        <v>5.9799999999999999E-2</v>
      </c>
      <c r="O10112">
        <v>43.738</v>
      </c>
      <c r="P10112">
        <v>1.23E-2</v>
      </c>
      <c r="Q10112">
        <v>11756648.878</v>
      </c>
      <c r="R10112" t="s">
        <v>34</v>
      </c>
      <c r="S10112" t="s">
        <v>38</v>
      </c>
      <c r="T10112" t="s">
        <v>89</v>
      </c>
      <c r="V10112" t="s">
        <v>88</v>
      </c>
      <c r="Y10112" t="s">
        <v>146</v>
      </c>
    </row>
    <row r="10113" spans="1:25" x14ac:dyDescent="0.45">
      <c r="A10113" t="s">
        <v>335</v>
      </c>
      <c r="B10113" t="s">
        <v>795</v>
      </c>
      <c r="C10113">
        <v>55375</v>
      </c>
      <c r="D10113" t="s">
        <v>162</v>
      </c>
      <c r="F10113">
        <v>2016</v>
      </c>
      <c r="G10113">
        <v>7736</v>
      </c>
      <c r="H10113">
        <v>7637.05</v>
      </c>
      <c r="I10113">
        <v>1775907.41</v>
      </c>
      <c r="K10113">
        <v>3.6110000000000002</v>
      </c>
      <c r="L10113">
        <v>1E-3</v>
      </c>
      <c r="M10113">
        <v>714751.07900000003</v>
      </c>
      <c r="N10113">
        <v>5.91E-2</v>
      </c>
      <c r="O10113">
        <v>37.877000000000002</v>
      </c>
      <c r="P10113">
        <v>9.4000000000000004E-3</v>
      </c>
      <c r="Q10113">
        <v>12015542.716</v>
      </c>
      <c r="R10113" t="s">
        <v>34</v>
      </c>
      <c r="S10113" t="s">
        <v>38</v>
      </c>
      <c r="T10113" t="s">
        <v>89</v>
      </c>
      <c r="V10113" t="s">
        <v>88</v>
      </c>
      <c r="Y10113" t="s">
        <v>146</v>
      </c>
    </row>
    <row r="10114" spans="1:25" x14ac:dyDescent="0.45">
      <c r="A10114" t="s">
        <v>335</v>
      </c>
      <c r="B10114" t="s">
        <v>795</v>
      </c>
      <c r="C10114">
        <v>55375</v>
      </c>
      <c r="D10114" t="s">
        <v>162</v>
      </c>
      <c r="F10114">
        <v>2017</v>
      </c>
      <c r="G10114">
        <v>7560</v>
      </c>
      <c r="H10114">
        <v>7502.04</v>
      </c>
      <c r="I10114">
        <v>1636704.52</v>
      </c>
      <c r="K10114">
        <v>3.5310000000000001</v>
      </c>
      <c r="L10114">
        <v>1E-3</v>
      </c>
      <c r="M10114">
        <v>693473.228</v>
      </c>
      <c r="N10114">
        <v>5.91E-2</v>
      </c>
      <c r="O10114">
        <v>34.234000000000002</v>
      </c>
      <c r="P10114">
        <v>7.6E-3</v>
      </c>
      <c r="Q10114">
        <v>11651915.296</v>
      </c>
      <c r="R10114" t="s">
        <v>34</v>
      </c>
      <c r="S10114" t="s">
        <v>38</v>
      </c>
      <c r="T10114" t="s">
        <v>89</v>
      </c>
      <c r="V10114" t="s">
        <v>88</v>
      </c>
      <c r="Y10114" t="s">
        <v>147</v>
      </c>
    </row>
    <row r="10115" spans="1:25" x14ac:dyDescent="0.45">
      <c r="A10115" t="s">
        <v>335</v>
      </c>
      <c r="B10115" t="s">
        <v>795</v>
      </c>
      <c r="C10115">
        <v>55375</v>
      </c>
      <c r="D10115" t="s">
        <v>162</v>
      </c>
      <c r="F10115">
        <v>2018</v>
      </c>
      <c r="G10115">
        <v>7845</v>
      </c>
      <c r="H10115">
        <v>7786.7</v>
      </c>
      <c r="I10115">
        <v>1821072.74</v>
      </c>
      <c r="K10115">
        <v>3.952</v>
      </c>
      <c r="L10115">
        <v>1E-3</v>
      </c>
      <c r="M10115">
        <v>779948.19700000004</v>
      </c>
      <c r="N10115">
        <v>5.96E-2</v>
      </c>
      <c r="O10115">
        <v>38.404000000000003</v>
      </c>
      <c r="P10115">
        <v>7.4999999999999997E-3</v>
      </c>
      <c r="Q10115">
        <v>12959127.574999999</v>
      </c>
      <c r="R10115" t="s">
        <v>34</v>
      </c>
      <c r="S10115" t="s">
        <v>38</v>
      </c>
      <c r="T10115" t="s">
        <v>89</v>
      </c>
      <c r="V10115" t="s">
        <v>88</v>
      </c>
      <c r="Y10115" t="s">
        <v>147</v>
      </c>
    </row>
    <row r="10116" spans="1:25" x14ac:dyDescent="0.45">
      <c r="A10116" t="s">
        <v>335</v>
      </c>
      <c r="B10116" t="s">
        <v>795</v>
      </c>
      <c r="C10116">
        <v>55375</v>
      </c>
      <c r="D10116" t="s">
        <v>162</v>
      </c>
      <c r="F10116">
        <v>2019</v>
      </c>
      <c r="G10116">
        <v>7184</v>
      </c>
      <c r="H10116">
        <v>7134.28</v>
      </c>
      <c r="I10116">
        <v>1572399.89</v>
      </c>
      <c r="K10116">
        <v>3.45</v>
      </c>
      <c r="L10116">
        <v>1E-3</v>
      </c>
      <c r="M10116">
        <v>675677.70900000003</v>
      </c>
      <c r="N10116">
        <v>5.9200000000000003E-2</v>
      </c>
      <c r="O10116">
        <v>33.143999999999998</v>
      </c>
      <c r="P10116">
        <v>7.6E-3</v>
      </c>
      <c r="Q10116">
        <v>11329592.093</v>
      </c>
      <c r="R10116" t="s">
        <v>34</v>
      </c>
      <c r="S10116" t="s">
        <v>38</v>
      </c>
      <c r="T10116" t="s">
        <v>89</v>
      </c>
      <c r="V10116" t="s">
        <v>88</v>
      </c>
      <c r="Y10116" t="s">
        <v>147</v>
      </c>
    </row>
    <row r="10117" spans="1:25" x14ac:dyDescent="0.45">
      <c r="A10117" t="s">
        <v>335</v>
      </c>
      <c r="B10117" t="s">
        <v>795</v>
      </c>
      <c r="C10117">
        <v>55375</v>
      </c>
      <c r="D10117" t="s">
        <v>162</v>
      </c>
      <c r="F10117">
        <v>2020</v>
      </c>
      <c r="G10117">
        <v>6193</v>
      </c>
      <c r="H10117">
        <v>6136.56</v>
      </c>
      <c r="I10117">
        <v>1317504.3700000001</v>
      </c>
      <c r="K10117">
        <v>2.74</v>
      </c>
      <c r="L10117">
        <v>1E-3</v>
      </c>
      <c r="M10117">
        <v>542735.64500000002</v>
      </c>
      <c r="N10117">
        <v>5.8999999999999997E-2</v>
      </c>
      <c r="O10117">
        <v>28.373000000000001</v>
      </c>
      <c r="P10117">
        <v>9.1000000000000004E-3</v>
      </c>
      <c r="Q10117">
        <v>9132081.2699999996</v>
      </c>
      <c r="R10117" t="s">
        <v>34</v>
      </c>
      <c r="S10117" t="s">
        <v>38</v>
      </c>
      <c r="T10117" t="s">
        <v>89</v>
      </c>
      <c r="V10117" t="s">
        <v>88</v>
      </c>
      <c r="Y10117" t="s">
        <v>147</v>
      </c>
    </row>
    <row r="10118" spans="1:25" x14ac:dyDescent="0.45">
      <c r="A10118" t="s">
        <v>335</v>
      </c>
      <c r="B10118" t="s">
        <v>795</v>
      </c>
      <c r="C10118">
        <v>55375</v>
      </c>
      <c r="D10118" t="s">
        <v>162</v>
      </c>
      <c r="F10118">
        <v>2021</v>
      </c>
      <c r="G10118">
        <v>6784</v>
      </c>
      <c r="H10118">
        <v>6744.1</v>
      </c>
      <c r="I10118">
        <v>1559772.69</v>
      </c>
      <c r="K10118">
        <v>3.1589999999999998</v>
      </c>
      <c r="L10118">
        <v>1E-3</v>
      </c>
      <c r="M10118">
        <v>625244.54099999997</v>
      </c>
      <c r="N10118">
        <v>5.8999999999999997E-2</v>
      </c>
      <c r="O10118">
        <v>35.531999999999996</v>
      </c>
      <c r="P10118">
        <v>8.6999999999999994E-3</v>
      </c>
      <c r="Q10118">
        <v>10518749.799000001</v>
      </c>
      <c r="R10118" t="s">
        <v>34</v>
      </c>
      <c r="S10118" t="s">
        <v>38</v>
      </c>
      <c r="T10118" t="s">
        <v>89</v>
      </c>
      <c r="V10118" t="s">
        <v>88</v>
      </c>
      <c r="Y10118" t="s">
        <v>152</v>
      </c>
    </row>
    <row r="10119" spans="1:25" x14ac:dyDescent="0.45">
      <c r="A10119" t="s">
        <v>335</v>
      </c>
      <c r="B10119" t="s">
        <v>795</v>
      </c>
      <c r="C10119">
        <v>55375</v>
      </c>
      <c r="D10119" t="s">
        <v>162</v>
      </c>
      <c r="F10119">
        <v>2022</v>
      </c>
      <c r="G10119">
        <v>7720</v>
      </c>
      <c r="H10119">
        <v>7633.84</v>
      </c>
      <c r="I10119">
        <v>1824302.57</v>
      </c>
      <c r="K10119">
        <v>4.0039999999999996</v>
      </c>
      <c r="L10119">
        <v>1E-3</v>
      </c>
      <c r="M10119">
        <v>750193.26500000001</v>
      </c>
      <c r="N10119">
        <v>0.06</v>
      </c>
      <c r="O10119">
        <v>39.015000000000001</v>
      </c>
      <c r="P10119">
        <v>8.8000000000000005E-3</v>
      </c>
      <c r="Q10119">
        <v>12399171.557</v>
      </c>
      <c r="R10119" t="s">
        <v>34</v>
      </c>
      <c r="S10119" t="s">
        <v>38</v>
      </c>
      <c r="T10119" t="s">
        <v>89</v>
      </c>
      <c r="V10119" t="s">
        <v>88</v>
      </c>
      <c r="Y10119" t="s">
        <v>152</v>
      </c>
    </row>
    <row r="10120" spans="1:25" x14ac:dyDescent="0.45">
      <c r="A10120" t="s">
        <v>335</v>
      </c>
      <c r="B10120" t="s">
        <v>795</v>
      </c>
      <c r="C10120">
        <v>55375</v>
      </c>
      <c r="D10120" t="s">
        <v>162</v>
      </c>
      <c r="F10120">
        <v>2023</v>
      </c>
      <c r="G10120">
        <v>8214</v>
      </c>
      <c r="H10120">
        <v>8187.68</v>
      </c>
      <c r="I10120">
        <v>2110720.12</v>
      </c>
      <c r="K10120">
        <v>4.2839999999999998</v>
      </c>
      <c r="L10120">
        <v>1E-3</v>
      </c>
      <c r="M10120">
        <v>846473.32</v>
      </c>
      <c r="N10120">
        <v>5.8999999999999997E-2</v>
      </c>
      <c r="O10120">
        <v>37.71</v>
      </c>
      <c r="P10120">
        <v>6.4000000000000003E-3</v>
      </c>
      <c r="Q10120">
        <v>14232714.290999999</v>
      </c>
      <c r="R10120" t="s">
        <v>34</v>
      </c>
      <c r="S10120" t="s">
        <v>38</v>
      </c>
      <c r="T10120" t="s">
        <v>89</v>
      </c>
      <c r="V10120" t="s">
        <v>88</v>
      </c>
      <c r="Y10120" t="s">
        <v>152</v>
      </c>
    </row>
    <row r="10121" spans="1:25" x14ac:dyDescent="0.45">
      <c r="A10121" t="s">
        <v>335</v>
      </c>
      <c r="B10121" t="s">
        <v>795</v>
      </c>
      <c r="C10121">
        <v>55375</v>
      </c>
      <c r="D10121" t="s">
        <v>162</v>
      </c>
      <c r="F10121">
        <v>2024</v>
      </c>
      <c r="G10121">
        <v>4124</v>
      </c>
      <c r="H10121">
        <v>4116.3999999999996</v>
      </c>
      <c r="I10121">
        <v>1065858</v>
      </c>
      <c r="K10121">
        <v>2.1640000000000001</v>
      </c>
      <c r="L10121">
        <v>1E-3</v>
      </c>
      <c r="M10121">
        <v>428516.48100000003</v>
      </c>
      <c r="N10121">
        <v>5.8999999999999997E-2</v>
      </c>
      <c r="O10121">
        <v>18.66</v>
      </c>
      <c r="P10121">
        <v>5.7999999999999996E-3</v>
      </c>
      <c r="Q10121">
        <v>7209765.3229999999</v>
      </c>
      <c r="R10121" t="s">
        <v>34</v>
      </c>
      <c r="S10121" t="s">
        <v>38</v>
      </c>
      <c r="T10121" t="s">
        <v>89</v>
      </c>
      <c r="V10121" t="s">
        <v>88</v>
      </c>
      <c r="Y10121" t="s">
        <v>152</v>
      </c>
    </row>
    <row r="10122" spans="1:25" x14ac:dyDescent="0.45">
      <c r="A10122" t="s">
        <v>335</v>
      </c>
      <c r="B10122" t="s">
        <v>795</v>
      </c>
      <c r="C10122">
        <v>55375</v>
      </c>
      <c r="D10122" t="s">
        <v>163</v>
      </c>
      <c r="F10122">
        <v>2011</v>
      </c>
      <c r="G10122">
        <v>3466</v>
      </c>
      <c r="H10122">
        <v>3405.73</v>
      </c>
      <c r="I10122">
        <v>773510.72</v>
      </c>
      <c r="K10122">
        <v>1.698</v>
      </c>
      <c r="L10122">
        <v>1E-3</v>
      </c>
      <c r="M10122">
        <v>336224.88199999998</v>
      </c>
      <c r="N10122">
        <v>5.8999999999999997E-2</v>
      </c>
      <c r="O10122">
        <v>25.102</v>
      </c>
      <c r="P10122">
        <v>1.49E-2</v>
      </c>
      <c r="Q10122">
        <v>5657597.1610000003</v>
      </c>
      <c r="R10122" t="s">
        <v>34</v>
      </c>
      <c r="S10122" t="s">
        <v>38</v>
      </c>
      <c r="T10122" t="s">
        <v>796</v>
      </c>
      <c r="V10122" t="s">
        <v>88</v>
      </c>
      <c r="Y10122" t="s">
        <v>107</v>
      </c>
    </row>
    <row r="10123" spans="1:25" x14ac:dyDescent="0.45">
      <c r="A10123" t="s">
        <v>335</v>
      </c>
      <c r="B10123" t="s">
        <v>795</v>
      </c>
      <c r="C10123">
        <v>55375</v>
      </c>
      <c r="D10123" t="s">
        <v>163</v>
      </c>
      <c r="F10123">
        <v>2012</v>
      </c>
      <c r="G10123">
        <v>7214</v>
      </c>
      <c r="H10123">
        <v>7142.38</v>
      </c>
      <c r="I10123">
        <v>1679944.65</v>
      </c>
      <c r="K10123">
        <v>3.6120000000000001</v>
      </c>
      <c r="L10123">
        <v>1E-3</v>
      </c>
      <c r="M10123">
        <v>715323.65899999999</v>
      </c>
      <c r="N10123">
        <v>5.8999999999999997E-2</v>
      </c>
      <c r="O10123">
        <v>49.165999999999997</v>
      </c>
      <c r="P10123">
        <v>1.2500000000000001E-2</v>
      </c>
      <c r="Q10123">
        <v>12036730.181</v>
      </c>
      <c r="R10123" t="s">
        <v>34</v>
      </c>
      <c r="S10123" t="s">
        <v>38</v>
      </c>
      <c r="T10123" t="s">
        <v>89</v>
      </c>
      <c r="V10123" t="s">
        <v>88</v>
      </c>
      <c r="Y10123" t="s">
        <v>107</v>
      </c>
    </row>
    <row r="10124" spans="1:25" x14ac:dyDescent="0.45">
      <c r="A10124" t="s">
        <v>335</v>
      </c>
      <c r="B10124" t="s">
        <v>795</v>
      </c>
      <c r="C10124">
        <v>55375</v>
      </c>
      <c r="D10124" t="s">
        <v>163</v>
      </c>
      <c r="F10124">
        <v>2013</v>
      </c>
      <c r="G10124">
        <v>6388</v>
      </c>
      <c r="H10124">
        <v>6266.03</v>
      </c>
      <c r="I10124">
        <v>1531765.96</v>
      </c>
      <c r="K10124">
        <v>3.2330000000000001</v>
      </c>
      <c r="L10124">
        <v>1E-3</v>
      </c>
      <c r="M10124">
        <v>636948.13600000006</v>
      </c>
      <c r="N10124">
        <v>5.8999999999999997E-2</v>
      </c>
      <c r="O10124">
        <v>49.134</v>
      </c>
      <c r="P10124">
        <v>1.7999999999999999E-2</v>
      </c>
      <c r="Q10124">
        <v>10716558.99</v>
      </c>
      <c r="R10124" t="s">
        <v>34</v>
      </c>
      <c r="S10124" t="s">
        <v>38</v>
      </c>
      <c r="T10124" t="s">
        <v>89</v>
      </c>
      <c r="V10124" t="s">
        <v>88</v>
      </c>
      <c r="Y10124" t="s">
        <v>107</v>
      </c>
    </row>
    <row r="10125" spans="1:25" x14ac:dyDescent="0.45">
      <c r="A10125" t="s">
        <v>335</v>
      </c>
      <c r="B10125" t="s">
        <v>795</v>
      </c>
      <c r="C10125">
        <v>55375</v>
      </c>
      <c r="D10125" t="s">
        <v>163</v>
      </c>
      <c r="F10125">
        <v>2014</v>
      </c>
      <c r="G10125">
        <v>6870</v>
      </c>
      <c r="H10125">
        <v>6792.47</v>
      </c>
      <c r="I10125">
        <v>1655189.43</v>
      </c>
      <c r="K10125">
        <v>5.952</v>
      </c>
      <c r="L10125">
        <v>1.4E-3</v>
      </c>
      <c r="M10125">
        <v>703111.11300000001</v>
      </c>
      <c r="N10125">
        <v>0.06</v>
      </c>
      <c r="O10125">
        <v>42.47</v>
      </c>
      <c r="P10125">
        <v>1.04E-2</v>
      </c>
      <c r="Q10125">
        <v>11646033.384</v>
      </c>
      <c r="R10125" t="s">
        <v>34</v>
      </c>
      <c r="S10125" t="s">
        <v>38</v>
      </c>
      <c r="T10125" t="s">
        <v>89</v>
      </c>
      <c r="V10125" t="s">
        <v>88</v>
      </c>
      <c r="Y10125" t="s">
        <v>107</v>
      </c>
    </row>
    <row r="10126" spans="1:25" x14ac:dyDescent="0.45">
      <c r="A10126" t="s">
        <v>335</v>
      </c>
      <c r="B10126" t="s">
        <v>795</v>
      </c>
      <c r="C10126">
        <v>55375</v>
      </c>
      <c r="D10126" t="s">
        <v>163</v>
      </c>
      <c r="F10126">
        <v>2015</v>
      </c>
      <c r="G10126">
        <v>7361</v>
      </c>
      <c r="H10126">
        <v>7273.87</v>
      </c>
      <c r="I10126">
        <v>1665724.77</v>
      </c>
      <c r="K10126">
        <v>5.6870000000000003</v>
      </c>
      <c r="L10126">
        <v>1.2999999999999999E-3</v>
      </c>
      <c r="M10126">
        <v>730540.70700000005</v>
      </c>
      <c r="N10126">
        <v>5.9799999999999999E-2</v>
      </c>
      <c r="O10126">
        <v>49.106000000000002</v>
      </c>
      <c r="P10126">
        <v>1.0999999999999999E-2</v>
      </c>
      <c r="Q10126">
        <v>12138763.24</v>
      </c>
      <c r="R10126" t="s">
        <v>34</v>
      </c>
      <c r="S10126" t="s">
        <v>38</v>
      </c>
      <c r="T10126" t="s">
        <v>89</v>
      </c>
      <c r="V10126" t="s">
        <v>88</v>
      </c>
      <c r="Y10126" t="s">
        <v>146</v>
      </c>
    </row>
    <row r="10127" spans="1:25" x14ac:dyDescent="0.45">
      <c r="A10127" t="s">
        <v>335</v>
      </c>
      <c r="B10127" t="s">
        <v>795</v>
      </c>
      <c r="C10127">
        <v>55375</v>
      </c>
      <c r="D10127" t="s">
        <v>163</v>
      </c>
      <c r="F10127">
        <v>2016</v>
      </c>
      <c r="G10127">
        <v>6832</v>
      </c>
      <c r="H10127">
        <v>6647.16</v>
      </c>
      <c r="I10127">
        <v>1503999.27</v>
      </c>
      <c r="K10127">
        <v>3.3</v>
      </c>
      <c r="L10127">
        <v>1E-3</v>
      </c>
      <c r="M10127">
        <v>651603.26300000004</v>
      </c>
      <c r="N10127">
        <v>5.91E-2</v>
      </c>
      <c r="O10127">
        <v>45.53</v>
      </c>
      <c r="P10127">
        <v>1.5100000000000001E-2</v>
      </c>
      <c r="Q10127">
        <v>10951195.886</v>
      </c>
      <c r="R10127" t="s">
        <v>34</v>
      </c>
      <c r="S10127" t="s">
        <v>38</v>
      </c>
      <c r="T10127" t="s">
        <v>89</v>
      </c>
      <c r="V10127" t="s">
        <v>88</v>
      </c>
      <c r="Y10127" t="s">
        <v>146</v>
      </c>
    </row>
    <row r="10128" spans="1:25" x14ac:dyDescent="0.45">
      <c r="A10128" t="s">
        <v>335</v>
      </c>
      <c r="B10128" t="s">
        <v>795</v>
      </c>
      <c r="C10128">
        <v>55375</v>
      </c>
      <c r="D10128" t="s">
        <v>163</v>
      </c>
      <c r="F10128">
        <v>2017</v>
      </c>
      <c r="G10128">
        <v>6007</v>
      </c>
      <c r="H10128">
        <v>5778.45</v>
      </c>
      <c r="I10128">
        <v>1338828.32</v>
      </c>
      <c r="K10128">
        <v>2.9550000000000001</v>
      </c>
      <c r="L10128">
        <v>1E-3</v>
      </c>
      <c r="M10128">
        <v>579608.804</v>
      </c>
      <c r="N10128">
        <v>5.91E-2</v>
      </c>
      <c r="O10128">
        <v>47.765999999999998</v>
      </c>
      <c r="P10128">
        <v>1.9199999999999998E-2</v>
      </c>
      <c r="Q10128">
        <v>9736678.2449999992</v>
      </c>
      <c r="R10128" t="s">
        <v>34</v>
      </c>
      <c r="S10128" t="s">
        <v>38</v>
      </c>
      <c r="T10128" t="s">
        <v>89</v>
      </c>
      <c r="V10128" t="s">
        <v>88</v>
      </c>
      <c r="Y10128" t="s">
        <v>147</v>
      </c>
    </row>
    <row r="10129" spans="1:25" x14ac:dyDescent="0.45">
      <c r="A10129" t="s">
        <v>335</v>
      </c>
      <c r="B10129" t="s">
        <v>795</v>
      </c>
      <c r="C10129">
        <v>55375</v>
      </c>
      <c r="D10129" t="s">
        <v>163</v>
      </c>
      <c r="F10129">
        <v>2018</v>
      </c>
      <c r="G10129">
        <v>6789</v>
      </c>
      <c r="H10129">
        <v>6651.06</v>
      </c>
      <c r="I10129">
        <v>1524761.52</v>
      </c>
      <c r="K10129">
        <v>3.5219999999999998</v>
      </c>
      <c r="L10129">
        <v>1E-3</v>
      </c>
      <c r="M10129">
        <v>696997.88100000005</v>
      </c>
      <c r="N10129">
        <v>5.9799999999999999E-2</v>
      </c>
      <c r="O10129">
        <v>46.790999999999997</v>
      </c>
      <c r="P10129">
        <v>1.3100000000000001E-2</v>
      </c>
      <c r="Q10129">
        <v>11542630.557</v>
      </c>
      <c r="R10129" t="s">
        <v>34</v>
      </c>
      <c r="S10129" t="s">
        <v>38</v>
      </c>
      <c r="T10129" t="s">
        <v>89</v>
      </c>
      <c r="V10129" t="s">
        <v>88</v>
      </c>
      <c r="Y10129" t="s">
        <v>147</v>
      </c>
    </row>
    <row r="10130" spans="1:25" x14ac:dyDescent="0.45">
      <c r="A10130" t="s">
        <v>335</v>
      </c>
      <c r="B10130" t="s">
        <v>795</v>
      </c>
      <c r="C10130">
        <v>55375</v>
      </c>
      <c r="D10130" t="s">
        <v>163</v>
      </c>
      <c r="F10130">
        <v>2019</v>
      </c>
      <c r="G10130">
        <v>6635</v>
      </c>
      <c r="H10130">
        <v>6464.95</v>
      </c>
      <c r="I10130">
        <v>1428442.95</v>
      </c>
      <c r="K10130">
        <v>3.331</v>
      </c>
      <c r="L10130">
        <v>1E-3</v>
      </c>
      <c r="M10130">
        <v>646593.15700000001</v>
      </c>
      <c r="N10130">
        <v>5.9400000000000001E-2</v>
      </c>
      <c r="O10130">
        <v>45.780999999999999</v>
      </c>
      <c r="P10130">
        <v>1.41E-2</v>
      </c>
      <c r="Q10130">
        <v>10810683.311000001</v>
      </c>
      <c r="R10130" t="s">
        <v>34</v>
      </c>
      <c r="S10130" t="s">
        <v>38</v>
      </c>
      <c r="T10130" t="s">
        <v>89</v>
      </c>
      <c r="V10130" t="s">
        <v>88</v>
      </c>
      <c r="Y10130" t="s">
        <v>147</v>
      </c>
    </row>
    <row r="10131" spans="1:25" x14ac:dyDescent="0.45">
      <c r="A10131" t="s">
        <v>335</v>
      </c>
      <c r="B10131" t="s">
        <v>795</v>
      </c>
      <c r="C10131">
        <v>55375</v>
      </c>
      <c r="D10131" t="s">
        <v>163</v>
      </c>
      <c r="F10131">
        <v>2020</v>
      </c>
      <c r="G10131">
        <v>6424</v>
      </c>
      <c r="H10131">
        <v>6321.96</v>
      </c>
      <c r="I10131">
        <v>1480734.85</v>
      </c>
      <c r="K10131">
        <v>3.339</v>
      </c>
      <c r="L10131">
        <v>1E-3</v>
      </c>
      <c r="M10131">
        <v>661282.33700000006</v>
      </c>
      <c r="N10131">
        <v>5.8999999999999997E-2</v>
      </c>
      <c r="O10131">
        <v>44.423999999999999</v>
      </c>
      <c r="P10131">
        <v>1.23E-2</v>
      </c>
      <c r="Q10131">
        <v>11126413.754000001</v>
      </c>
      <c r="R10131" t="s">
        <v>34</v>
      </c>
      <c r="S10131" t="s">
        <v>38</v>
      </c>
      <c r="T10131" t="s">
        <v>89</v>
      </c>
      <c r="V10131" t="s">
        <v>88</v>
      </c>
      <c r="Y10131" t="s">
        <v>147</v>
      </c>
    </row>
    <row r="10132" spans="1:25" x14ac:dyDescent="0.45">
      <c r="A10132" t="s">
        <v>335</v>
      </c>
      <c r="B10132" t="s">
        <v>795</v>
      </c>
      <c r="C10132">
        <v>55375</v>
      </c>
      <c r="D10132" t="s">
        <v>163</v>
      </c>
      <c r="F10132">
        <v>2021</v>
      </c>
      <c r="G10132">
        <v>6255</v>
      </c>
      <c r="H10132">
        <v>6196.33</v>
      </c>
      <c r="I10132">
        <v>1516470.35</v>
      </c>
      <c r="K10132">
        <v>3.4239999999999999</v>
      </c>
      <c r="L10132">
        <v>1E-3</v>
      </c>
      <c r="M10132">
        <v>675713.6</v>
      </c>
      <c r="N10132">
        <v>5.91E-2</v>
      </c>
      <c r="O10132">
        <v>38.070999999999998</v>
      </c>
      <c r="P10132">
        <v>9.4000000000000004E-3</v>
      </c>
      <c r="Q10132">
        <v>11357344.161</v>
      </c>
      <c r="R10132" t="s">
        <v>34</v>
      </c>
      <c r="S10132" t="s">
        <v>38</v>
      </c>
      <c r="T10132" t="s">
        <v>89</v>
      </c>
      <c r="V10132" t="s">
        <v>88</v>
      </c>
      <c r="Y10132" t="s">
        <v>152</v>
      </c>
    </row>
    <row r="10133" spans="1:25" x14ac:dyDescent="0.45">
      <c r="A10133" t="s">
        <v>335</v>
      </c>
      <c r="B10133" t="s">
        <v>795</v>
      </c>
      <c r="C10133">
        <v>55375</v>
      </c>
      <c r="D10133" t="s">
        <v>163</v>
      </c>
      <c r="F10133">
        <v>2022</v>
      </c>
      <c r="G10133">
        <v>7200</v>
      </c>
      <c r="H10133">
        <v>7104.89</v>
      </c>
      <c r="I10133">
        <v>1817574.9</v>
      </c>
      <c r="K10133">
        <v>4.4619999999999997</v>
      </c>
      <c r="L10133">
        <v>1E-3</v>
      </c>
      <c r="M10133">
        <v>828219.25399999996</v>
      </c>
      <c r="N10133">
        <v>6.0400000000000002E-2</v>
      </c>
      <c r="O10133">
        <v>46.720999999999997</v>
      </c>
      <c r="P10133">
        <v>1.01E-2</v>
      </c>
      <c r="Q10133">
        <v>13646415.318</v>
      </c>
      <c r="R10133" t="s">
        <v>34</v>
      </c>
      <c r="S10133" t="s">
        <v>38</v>
      </c>
      <c r="T10133" t="s">
        <v>89</v>
      </c>
      <c r="V10133" t="s">
        <v>88</v>
      </c>
      <c r="Y10133" t="s">
        <v>152</v>
      </c>
    </row>
    <row r="10134" spans="1:25" x14ac:dyDescent="0.45">
      <c r="A10134" t="s">
        <v>335</v>
      </c>
      <c r="B10134" t="s">
        <v>795</v>
      </c>
      <c r="C10134">
        <v>55375</v>
      </c>
      <c r="D10134" t="s">
        <v>163</v>
      </c>
      <c r="F10134">
        <v>2023</v>
      </c>
      <c r="G10134">
        <v>7591</v>
      </c>
      <c r="H10134">
        <v>7560.29</v>
      </c>
      <c r="I10134">
        <v>1990864.93</v>
      </c>
      <c r="K10134">
        <v>4.407</v>
      </c>
      <c r="L10134">
        <v>1E-3</v>
      </c>
      <c r="M10134">
        <v>869023.86499999999</v>
      </c>
      <c r="N10134">
        <v>5.91E-2</v>
      </c>
      <c r="O10134">
        <v>39.747999999999998</v>
      </c>
      <c r="P10134">
        <v>6.4999999999999997E-3</v>
      </c>
      <c r="Q10134">
        <v>14602167.117000001</v>
      </c>
      <c r="R10134" t="s">
        <v>34</v>
      </c>
      <c r="S10134" t="s">
        <v>38</v>
      </c>
      <c r="T10134" t="s">
        <v>89</v>
      </c>
      <c r="V10134" t="s">
        <v>88</v>
      </c>
      <c r="Y10134" t="s">
        <v>152</v>
      </c>
    </row>
    <row r="10135" spans="1:25" x14ac:dyDescent="0.45">
      <c r="A10135" t="s">
        <v>335</v>
      </c>
      <c r="B10135" t="s">
        <v>795</v>
      </c>
      <c r="C10135">
        <v>55375</v>
      </c>
      <c r="D10135" t="s">
        <v>163</v>
      </c>
      <c r="F10135">
        <v>2024</v>
      </c>
      <c r="G10135">
        <v>4055</v>
      </c>
      <c r="H10135">
        <v>4045.48</v>
      </c>
      <c r="I10135">
        <v>1092387.53</v>
      </c>
      <c r="K10135">
        <v>2.4590000000000001</v>
      </c>
      <c r="L10135">
        <v>1E-3</v>
      </c>
      <c r="M10135">
        <v>481782.16100000002</v>
      </c>
      <c r="N10135">
        <v>5.9200000000000003E-2</v>
      </c>
      <c r="O10135">
        <v>23.904</v>
      </c>
      <c r="P10135">
        <v>6.7999999999999996E-3</v>
      </c>
      <c r="Q10135">
        <v>8079524.8799999999</v>
      </c>
      <c r="R10135" t="s">
        <v>34</v>
      </c>
      <c r="S10135" t="s">
        <v>38</v>
      </c>
      <c r="T10135" t="s">
        <v>89</v>
      </c>
      <c r="V10135" t="s">
        <v>88</v>
      </c>
      <c r="Y10135" t="s">
        <v>152</v>
      </c>
    </row>
    <row r="10136" spans="1:25" x14ac:dyDescent="0.45">
      <c r="A10136" t="s">
        <v>335</v>
      </c>
      <c r="B10136" t="s">
        <v>795</v>
      </c>
      <c r="C10136">
        <v>55375</v>
      </c>
      <c r="D10136" t="s">
        <v>164</v>
      </c>
      <c r="F10136">
        <v>2011</v>
      </c>
      <c r="G10136">
        <v>2983</v>
      </c>
      <c r="H10136">
        <v>2852.89</v>
      </c>
      <c r="I10136">
        <v>653810.53</v>
      </c>
      <c r="K10136">
        <v>1.411</v>
      </c>
      <c r="L10136">
        <v>1E-3</v>
      </c>
      <c r="M10136">
        <v>279460.95400000003</v>
      </c>
      <c r="N10136">
        <v>5.8999999999999997E-2</v>
      </c>
      <c r="O10136">
        <v>21.643000000000001</v>
      </c>
      <c r="P10136">
        <v>1.4800000000000001E-2</v>
      </c>
      <c r="Q10136">
        <v>4702457.8090000004</v>
      </c>
      <c r="R10136" t="s">
        <v>34</v>
      </c>
      <c r="S10136" t="s">
        <v>38</v>
      </c>
      <c r="T10136" t="s">
        <v>797</v>
      </c>
      <c r="V10136" t="s">
        <v>88</v>
      </c>
      <c r="Y10136" t="s">
        <v>107</v>
      </c>
    </row>
    <row r="10137" spans="1:25" x14ac:dyDescent="0.45">
      <c r="A10137" t="s">
        <v>335</v>
      </c>
      <c r="B10137" t="s">
        <v>795</v>
      </c>
      <c r="C10137">
        <v>55375</v>
      </c>
      <c r="D10137" t="s">
        <v>164</v>
      </c>
      <c r="F10137">
        <v>2012</v>
      </c>
      <c r="G10137">
        <v>7084</v>
      </c>
      <c r="H10137">
        <v>7007.69</v>
      </c>
      <c r="I10137">
        <v>1659288.49</v>
      </c>
      <c r="K10137">
        <v>3.5139999999999998</v>
      </c>
      <c r="L10137">
        <v>1E-3</v>
      </c>
      <c r="M10137">
        <v>694780.88899999997</v>
      </c>
      <c r="N10137">
        <v>5.8999999999999997E-2</v>
      </c>
      <c r="O10137">
        <v>40.582000000000001</v>
      </c>
      <c r="P10137">
        <v>9.9000000000000008E-3</v>
      </c>
      <c r="Q10137">
        <v>11690496.267000001</v>
      </c>
      <c r="R10137" t="s">
        <v>34</v>
      </c>
      <c r="S10137" t="s">
        <v>38</v>
      </c>
      <c r="T10137" t="s">
        <v>89</v>
      </c>
      <c r="V10137" t="s">
        <v>88</v>
      </c>
      <c r="Y10137" t="s">
        <v>107</v>
      </c>
    </row>
    <row r="10138" spans="1:25" x14ac:dyDescent="0.45">
      <c r="A10138" t="s">
        <v>335</v>
      </c>
      <c r="B10138" t="s">
        <v>795</v>
      </c>
      <c r="C10138">
        <v>55375</v>
      </c>
      <c r="D10138" t="s">
        <v>164</v>
      </c>
      <c r="F10138">
        <v>2013</v>
      </c>
      <c r="G10138">
        <v>7030</v>
      </c>
      <c r="H10138">
        <v>6950.57</v>
      </c>
      <c r="I10138">
        <v>1679184.71</v>
      </c>
      <c r="K10138">
        <v>4.1159999999999997</v>
      </c>
      <c r="L10138">
        <v>1.1000000000000001E-3</v>
      </c>
      <c r="M10138">
        <v>700499.848</v>
      </c>
      <c r="N10138">
        <v>5.9200000000000003E-2</v>
      </c>
      <c r="O10138">
        <v>42.113999999999997</v>
      </c>
      <c r="P10138">
        <v>1.0500000000000001E-2</v>
      </c>
      <c r="Q10138">
        <v>11742312.653000001</v>
      </c>
      <c r="R10138" t="s">
        <v>34</v>
      </c>
      <c r="S10138" t="s">
        <v>38</v>
      </c>
      <c r="T10138" t="s">
        <v>89</v>
      </c>
      <c r="V10138" t="s">
        <v>88</v>
      </c>
      <c r="Y10138" t="s">
        <v>107</v>
      </c>
    </row>
    <row r="10139" spans="1:25" x14ac:dyDescent="0.45">
      <c r="A10139" t="s">
        <v>335</v>
      </c>
      <c r="B10139" t="s">
        <v>795</v>
      </c>
      <c r="C10139">
        <v>55375</v>
      </c>
      <c r="D10139" t="s">
        <v>164</v>
      </c>
      <c r="F10139">
        <v>2014</v>
      </c>
      <c r="G10139">
        <v>6849</v>
      </c>
      <c r="H10139">
        <v>6793.14</v>
      </c>
      <c r="I10139">
        <v>1643822.31</v>
      </c>
      <c r="K10139">
        <v>4.3289999999999997</v>
      </c>
      <c r="L10139">
        <v>1.1999999999999999E-3</v>
      </c>
      <c r="M10139">
        <v>685032.26699999999</v>
      </c>
      <c r="N10139">
        <v>5.9400000000000001E-2</v>
      </c>
      <c r="O10139">
        <v>36.36</v>
      </c>
      <c r="P10139">
        <v>8.6E-3</v>
      </c>
      <c r="Q10139">
        <v>11459889.775</v>
      </c>
      <c r="R10139" t="s">
        <v>34</v>
      </c>
      <c r="S10139" t="s">
        <v>38</v>
      </c>
      <c r="T10139" t="s">
        <v>89</v>
      </c>
      <c r="V10139" t="s">
        <v>88</v>
      </c>
      <c r="Y10139" t="s">
        <v>107</v>
      </c>
    </row>
    <row r="10140" spans="1:25" x14ac:dyDescent="0.45">
      <c r="A10140" t="s">
        <v>335</v>
      </c>
      <c r="B10140" t="s">
        <v>795</v>
      </c>
      <c r="C10140">
        <v>55375</v>
      </c>
      <c r="D10140" t="s">
        <v>164</v>
      </c>
      <c r="F10140">
        <v>2015</v>
      </c>
      <c r="G10140">
        <v>7570</v>
      </c>
      <c r="H10140">
        <v>7504.04</v>
      </c>
      <c r="I10140">
        <v>1716242.98</v>
      </c>
      <c r="K10140">
        <v>5.5629999999999997</v>
      </c>
      <c r="L10140">
        <v>1.2999999999999999E-3</v>
      </c>
      <c r="M10140">
        <v>738954.90700000001</v>
      </c>
      <c r="N10140">
        <v>5.9799999999999999E-2</v>
      </c>
      <c r="O10140">
        <v>44.03</v>
      </c>
      <c r="P10140">
        <v>9.1000000000000004E-3</v>
      </c>
      <c r="Q10140">
        <v>12293039.386</v>
      </c>
      <c r="R10140" t="s">
        <v>34</v>
      </c>
      <c r="S10140" t="s">
        <v>38</v>
      </c>
      <c r="T10140" t="s">
        <v>89</v>
      </c>
      <c r="V10140" t="s">
        <v>88</v>
      </c>
      <c r="Y10140" t="s">
        <v>146</v>
      </c>
    </row>
    <row r="10141" spans="1:25" x14ac:dyDescent="0.45">
      <c r="A10141" t="s">
        <v>335</v>
      </c>
      <c r="B10141" t="s">
        <v>795</v>
      </c>
      <c r="C10141">
        <v>55375</v>
      </c>
      <c r="D10141" t="s">
        <v>164</v>
      </c>
      <c r="F10141">
        <v>2016</v>
      </c>
      <c r="G10141">
        <v>6823</v>
      </c>
      <c r="H10141">
        <v>6643.81</v>
      </c>
      <c r="I10141">
        <v>1513094.41</v>
      </c>
      <c r="K10141">
        <v>3.2879999999999998</v>
      </c>
      <c r="L10141">
        <v>1E-3</v>
      </c>
      <c r="M10141">
        <v>649603.74</v>
      </c>
      <c r="N10141">
        <v>5.9299999999999999E-2</v>
      </c>
      <c r="O10141">
        <v>42.923999999999999</v>
      </c>
      <c r="P10141">
        <v>1.34E-2</v>
      </c>
      <c r="Q10141">
        <v>10885038.182</v>
      </c>
      <c r="R10141" t="s">
        <v>34</v>
      </c>
      <c r="S10141" t="s">
        <v>38</v>
      </c>
      <c r="T10141" t="s">
        <v>89</v>
      </c>
      <c r="V10141" t="s">
        <v>88</v>
      </c>
      <c r="Y10141" t="s">
        <v>146</v>
      </c>
    </row>
    <row r="10142" spans="1:25" x14ac:dyDescent="0.45">
      <c r="A10142" t="s">
        <v>335</v>
      </c>
      <c r="B10142" t="s">
        <v>795</v>
      </c>
      <c r="C10142">
        <v>55375</v>
      </c>
      <c r="D10142" t="s">
        <v>164</v>
      </c>
      <c r="F10142">
        <v>2017</v>
      </c>
      <c r="G10142">
        <v>5973</v>
      </c>
      <c r="H10142">
        <v>5755.72</v>
      </c>
      <c r="I10142">
        <v>1333483.21</v>
      </c>
      <c r="K10142">
        <v>2.89</v>
      </c>
      <c r="L10142">
        <v>1E-3</v>
      </c>
      <c r="M10142">
        <v>572113.96400000004</v>
      </c>
      <c r="N10142">
        <v>5.9400000000000001E-2</v>
      </c>
      <c r="O10142">
        <v>43.591999999999999</v>
      </c>
      <c r="P10142">
        <v>1.6500000000000001E-2</v>
      </c>
      <c r="Q10142">
        <v>9567106.1390000004</v>
      </c>
      <c r="R10142" t="s">
        <v>34</v>
      </c>
      <c r="S10142" t="s">
        <v>38</v>
      </c>
      <c r="T10142" t="s">
        <v>89</v>
      </c>
      <c r="V10142" t="s">
        <v>88</v>
      </c>
      <c r="Y10142" t="s">
        <v>147</v>
      </c>
    </row>
    <row r="10143" spans="1:25" x14ac:dyDescent="0.45">
      <c r="A10143" t="s">
        <v>335</v>
      </c>
      <c r="B10143" t="s">
        <v>795</v>
      </c>
      <c r="C10143">
        <v>55375</v>
      </c>
      <c r="D10143" t="s">
        <v>164</v>
      </c>
      <c r="F10143">
        <v>2018</v>
      </c>
      <c r="G10143">
        <v>6089</v>
      </c>
      <c r="H10143">
        <v>5966.73</v>
      </c>
      <c r="I10143">
        <v>1343295.44</v>
      </c>
      <c r="K10143">
        <v>3.03</v>
      </c>
      <c r="L10143">
        <v>1E-3</v>
      </c>
      <c r="M10143">
        <v>598530.18099999998</v>
      </c>
      <c r="N10143">
        <v>5.91E-2</v>
      </c>
      <c r="O10143">
        <v>44.521000000000001</v>
      </c>
      <c r="P10143">
        <v>1.44E-2</v>
      </c>
      <c r="Q10143">
        <v>10059886.748</v>
      </c>
      <c r="R10143" t="s">
        <v>34</v>
      </c>
      <c r="S10143" t="s">
        <v>38</v>
      </c>
      <c r="T10143" t="s">
        <v>89</v>
      </c>
      <c r="V10143" t="s">
        <v>88</v>
      </c>
      <c r="Y10143" t="s">
        <v>147</v>
      </c>
    </row>
    <row r="10144" spans="1:25" x14ac:dyDescent="0.45">
      <c r="A10144" t="s">
        <v>335</v>
      </c>
      <c r="B10144" t="s">
        <v>795</v>
      </c>
      <c r="C10144">
        <v>55375</v>
      </c>
      <c r="D10144" t="s">
        <v>164</v>
      </c>
      <c r="F10144">
        <v>2019</v>
      </c>
      <c r="G10144">
        <v>6828</v>
      </c>
      <c r="H10144">
        <v>6672.37</v>
      </c>
      <c r="I10144">
        <v>1470678.98</v>
      </c>
      <c r="K10144">
        <v>3.387</v>
      </c>
      <c r="L10144">
        <v>1E-3</v>
      </c>
      <c r="M10144">
        <v>656704.40800000005</v>
      </c>
      <c r="N10144">
        <v>5.9499999999999997E-2</v>
      </c>
      <c r="O10144">
        <v>50.439</v>
      </c>
      <c r="P10144">
        <v>1.5699999999999999E-2</v>
      </c>
      <c r="Q10144">
        <v>10975947.032</v>
      </c>
      <c r="R10144" t="s">
        <v>34</v>
      </c>
      <c r="S10144" t="s">
        <v>38</v>
      </c>
      <c r="T10144" t="s">
        <v>89</v>
      </c>
      <c r="V10144" t="s">
        <v>88</v>
      </c>
      <c r="Y10144" t="s">
        <v>147</v>
      </c>
    </row>
    <row r="10145" spans="1:25" x14ac:dyDescent="0.45">
      <c r="A10145" t="s">
        <v>335</v>
      </c>
      <c r="B10145" t="s">
        <v>795</v>
      </c>
      <c r="C10145">
        <v>55375</v>
      </c>
      <c r="D10145" t="s">
        <v>164</v>
      </c>
      <c r="F10145">
        <v>2020</v>
      </c>
      <c r="G10145">
        <v>6532</v>
      </c>
      <c r="H10145">
        <v>6429.23</v>
      </c>
      <c r="I10145">
        <v>1503828.67</v>
      </c>
      <c r="K10145">
        <v>3.3410000000000002</v>
      </c>
      <c r="L10145">
        <v>1E-3</v>
      </c>
      <c r="M10145">
        <v>661612.73100000003</v>
      </c>
      <c r="N10145">
        <v>5.8999999999999997E-2</v>
      </c>
      <c r="O10145">
        <v>46.445</v>
      </c>
      <c r="P10145">
        <v>1.37E-2</v>
      </c>
      <c r="Q10145">
        <v>11131868.794</v>
      </c>
      <c r="R10145" t="s">
        <v>34</v>
      </c>
      <c r="S10145" t="s">
        <v>38</v>
      </c>
      <c r="T10145" t="s">
        <v>89</v>
      </c>
      <c r="V10145" t="s">
        <v>88</v>
      </c>
      <c r="Y10145" t="s">
        <v>147</v>
      </c>
    </row>
    <row r="10146" spans="1:25" x14ac:dyDescent="0.45">
      <c r="A10146" t="s">
        <v>335</v>
      </c>
      <c r="B10146" t="s">
        <v>795</v>
      </c>
      <c r="C10146">
        <v>55375</v>
      </c>
      <c r="D10146" t="s">
        <v>164</v>
      </c>
      <c r="F10146">
        <v>2021</v>
      </c>
      <c r="G10146">
        <v>5901</v>
      </c>
      <c r="H10146">
        <v>5832.81</v>
      </c>
      <c r="I10146">
        <v>1436718.27</v>
      </c>
      <c r="K10146">
        <v>3.2</v>
      </c>
      <c r="L10146">
        <v>1E-3</v>
      </c>
      <c r="M10146">
        <v>630019.85600000003</v>
      </c>
      <c r="N10146">
        <v>5.91E-2</v>
      </c>
      <c r="O10146">
        <v>40.786999999999999</v>
      </c>
      <c r="P10146">
        <v>1.1599999999999999E-2</v>
      </c>
      <c r="Q10146">
        <v>10581732.612</v>
      </c>
      <c r="R10146" t="s">
        <v>34</v>
      </c>
      <c r="S10146" t="s">
        <v>38</v>
      </c>
      <c r="T10146" t="s">
        <v>89</v>
      </c>
      <c r="V10146" t="s">
        <v>88</v>
      </c>
      <c r="Y10146" t="s">
        <v>152</v>
      </c>
    </row>
    <row r="10147" spans="1:25" x14ac:dyDescent="0.45">
      <c r="A10147" t="s">
        <v>335</v>
      </c>
      <c r="B10147" t="s">
        <v>795</v>
      </c>
      <c r="C10147">
        <v>55375</v>
      </c>
      <c r="D10147" t="s">
        <v>164</v>
      </c>
      <c r="F10147">
        <v>2022</v>
      </c>
      <c r="G10147">
        <v>7350</v>
      </c>
      <c r="H10147">
        <v>7266.91</v>
      </c>
      <c r="I10147">
        <v>1880978.03</v>
      </c>
      <c r="K10147">
        <v>4.5309999999999997</v>
      </c>
      <c r="L10147">
        <v>1E-3</v>
      </c>
      <c r="M10147">
        <v>845775.28799999994</v>
      </c>
      <c r="N10147">
        <v>6.0199999999999997E-2</v>
      </c>
      <c r="O10147">
        <v>49.929000000000002</v>
      </c>
      <c r="P10147">
        <v>0.01</v>
      </c>
      <c r="Q10147">
        <v>13961110.861</v>
      </c>
      <c r="R10147" t="s">
        <v>34</v>
      </c>
      <c r="S10147" t="s">
        <v>38</v>
      </c>
      <c r="T10147" t="s">
        <v>89</v>
      </c>
      <c r="V10147" t="s">
        <v>88</v>
      </c>
      <c r="Y10147" t="s">
        <v>152</v>
      </c>
    </row>
    <row r="10148" spans="1:25" x14ac:dyDescent="0.45">
      <c r="A10148" t="s">
        <v>335</v>
      </c>
      <c r="B10148" t="s">
        <v>795</v>
      </c>
      <c r="C10148">
        <v>55375</v>
      </c>
      <c r="D10148" t="s">
        <v>164</v>
      </c>
      <c r="F10148">
        <v>2023</v>
      </c>
      <c r="G10148">
        <v>7841</v>
      </c>
      <c r="H10148">
        <v>7799.54</v>
      </c>
      <c r="I10148">
        <v>2041033.23</v>
      </c>
      <c r="K10148">
        <v>4.4969999999999999</v>
      </c>
      <c r="L10148">
        <v>1E-3</v>
      </c>
      <c r="M10148">
        <v>886547.94200000004</v>
      </c>
      <c r="N10148">
        <v>5.91E-2</v>
      </c>
      <c r="O10148">
        <v>42.534999999999997</v>
      </c>
      <c r="P10148">
        <v>7.1999999999999998E-3</v>
      </c>
      <c r="Q10148">
        <v>14895084.676000001</v>
      </c>
      <c r="R10148" t="s">
        <v>34</v>
      </c>
      <c r="S10148" t="s">
        <v>38</v>
      </c>
      <c r="T10148" t="s">
        <v>89</v>
      </c>
      <c r="V10148" t="s">
        <v>88</v>
      </c>
      <c r="Y10148" t="s">
        <v>152</v>
      </c>
    </row>
    <row r="10149" spans="1:25" x14ac:dyDescent="0.45">
      <c r="A10149" t="s">
        <v>335</v>
      </c>
      <c r="B10149" t="s">
        <v>795</v>
      </c>
      <c r="C10149">
        <v>55375</v>
      </c>
      <c r="D10149" t="s">
        <v>164</v>
      </c>
      <c r="F10149">
        <v>2024</v>
      </c>
      <c r="G10149">
        <v>3813</v>
      </c>
      <c r="H10149">
        <v>3790.02</v>
      </c>
      <c r="I10149">
        <v>1028239.56</v>
      </c>
      <c r="K10149">
        <v>2.25</v>
      </c>
      <c r="L10149">
        <v>1E-3</v>
      </c>
      <c r="M10149">
        <v>445525.84299999999</v>
      </c>
      <c r="N10149">
        <v>5.8999999999999997E-2</v>
      </c>
      <c r="O10149">
        <v>22.829000000000001</v>
      </c>
      <c r="P10149">
        <v>7.9000000000000008E-3</v>
      </c>
      <c r="Q10149">
        <v>7496008.9560000002</v>
      </c>
      <c r="R10149" t="s">
        <v>34</v>
      </c>
      <c r="S10149" t="s">
        <v>38</v>
      </c>
      <c r="T10149" t="s">
        <v>89</v>
      </c>
      <c r="V10149" t="s">
        <v>88</v>
      </c>
      <c r="Y10149" t="s">
        <v>152</v>
      </c>
    </row>
    <row r="10150" spans="1:25" x14ac:dyDescent="0.45">
      <c r="A10150" t="s">
        <v>335</v>
      </c>
      <c r="B10150" t="s">
        <v>798</v>
      </c>
      <c r="C10150">
        <v>55405</v>
      </c>
      <c r="D10150">
        <v>1</v>
      </c>
      <c r="F10150">
        <v>2009</v>
      </c>
      <c r="G10150">
        <v>7034</v>
      </c>
      <c r="H10150">
        <v>6995.22</v>
      </c>
      <c r="I10150">
        <v>2296093.09</v>
      </c>
      <c r="K10150">
        <v>4.7119999999999997</v>
      </c>
      <c r="L10150">
        <v>1E-3</v>
      </c>
      <c r="M10150">
        <v>933116.34</v>
      </c>
      <c r="N10150">
        <v>5.8999999999999997E-2</v>
      </c>
      <c r="O10150">
        <v>55.249000000000002</v>
      </c>
      <c r="P10150">
        <v>8.5000000000000006E-3</v>
      </c>
      <c r="Q10150">
        <v>15701468.844000001</v>
      </c>
      <c r="R10150" t="s">
        <v>34</v>
      </c>
      <c r="S10150" t="s">
        <v>38</v>
      </c>
      <c r="T10150" t="s">
        <v>89</v>
      </c>
      <c r="V10150" t="s">
        <v>88</v>
      </c>
      <c r="Y10150" t="s">
        <v>107</v>
      </c>
    </row>
    <row r="10151" spans="1:25" x14ac:dyDescent="0.45">
      <c r="A10151" t="s">
        <v>335</v>
      </c>
      <c r="B10151" t="s">
        <v>798</v>
      </c>
      <c r="C10151">
        <v>55405</v>
      </c>
      <c r="D10151">
        <v>1</v>
      </c>
      <c r="F10151">
        <v>2010</v>
      </c>
      <c r="G10151">
        <v>6937</v>
      </c>
      <c r="H10151">
        <v>6906.15</v>
      </c>
      <c r="I10151">
        <v>2283868.66</v>
      </c>
      <c r="K10151">
        <v>4.6680000000000001</v>
      </c>
      <c r="L10151">
        <v>1E-3</v>
      </c>
      <c r="M10151">
        <v>924638.45799999998</v>
      </c>
      <c r="N10151">
        <v>5.8999999999999997E-2</v>
      </c>
      <c r="O10151">
        <v>51.731999999999999</v>
      </c>
      <c r="P10151">
        <v>8.0000000000000002E-3</v>
      </c>
      <c r="Q10151">
        <v>15558761.567</v>
      </c>
      <c r="R10151" t="s">
        <v>34</v>
      </c>
      <c r="S10151" t="s">
        <v>38</v>
      </c>
      <c r="T10151" t="s">
        <v>89</v>
      </c>
      <c r="V10151" t="s">
        <v>88</v>
      </c>
      <c r="Y10151" t="s">
        <v>107</v>
      </c>
    </row>
    <row r="10152" spans="1:25" x14ac:dyDescent="0.45">
      <c r="A10152" t="s">
        <v>335</v>
      </c>
      <c r="B10152" t="s">
        <v>798</v>
      </c>
      <c r="C10152">
        <v>55405</v>
      </c>
      <c r="D10152">
        <v>1</v>
      </c>
      <c r="F10152">
        <v>2011</v>
      </c>
      <c r="G10152">
        <v>1513</v>
      </c>
      <c r="H10152">
        <v>1487.63</v>
      </c>
      <c r="I10152">
        <v>462381.28</v>
      </c>
      <c r="K10152">
        <v>0.96299999999999997</v>
      </c>
      <c r="L10152">
        <v>1E-3</v>
      </c>
      <c r="M10152">
        <v>190679.003</v>
      </c>
      <c r="N10152">
        <v>5.8999999999999997E-2</v>
      </c>
      <c r="O10152">
        <v>18.140999999999998</v>
      </c>
      <c r="P10152">
        <v>1.7500000000000002E-2</v>
      </c>
      <c r="Q10152">
        <v>3208589.6719999998</v>
      </c>
      <c r="R10152" t="s">
        <v>34</v>
      </c>
      <c r="S10152" t="s">
        <v>38</v>
      </c>
      <c r="T10152" t="s">
        <v>89</v>
      </c>
      <c r="V10152" t="s">
        <v>88</v>
      </c>
      <c r="Y10152" t="s">
        <v>107</v>
      </c>
    </row>
    <row r="10153" spans="1:25" x14ac:dyDescent="0.45">
      <c r="A10153" t="s">
        <v>335</v>
      </c>
      <c r="B10153" t="s">
        <v>798</v>
      </c>
      <c r="C10153">
        <v>55405</v>
      </c>
      <c r="D10153">
        <v>1</v>
      </c>
      <c r="F10153">
        <v>2012</v>
      </c>
      <c r="G10153">
        <v>4955</v>
      </c>
      <c r="H10153">
        <v>4921.8500000000004</v>
      </c>
      <c r="I10153">
        <v>1561235.04</v>
      </c>
      <c r="K10153">
        <v>3.202</v>
      </c>
      <c r="L10153">
        <v>1E-3</v>
      </c>
      <c r="M10153">
        <v>634232.04700000002</v>
      </c>
      <c r="N10153">
        <v>5.8999999999999997E-2</v>
      </c>
      <c r="O10153">
        <v>40.542000000000002</v>
      </c>
      <c r="P10153">
        <v>9.5999999999999992E-3</v>
      </c>
      <c r="Q10153">
        <v>10672138.484999999</v>
      </c>
      <c r="R10153" t="s">
        <v>34</v>
      </c>
      <c r="S10153" t="s">
        <v>38</v>
      </c>
      <c r="T10153" t="s">
        <v>89</v>
      </c>
      <c r="V10153" t="s">
        <v>88</v>
      </c>
      <c r="Y10153" t="s">
        <v>107</v>
      </c>
    </row>
    <row r="10154" spans="1:25" x14ac:dyDescent="0.45">
      <c r="A10154" t="s">
        <v>335</v>
      </c>
      <c r="B10154" t="s">
        <v>798</v>
      </c>
      <c r="C10154">
        <v>55405</v>
      </c>
      <c r="D10154">
        <v>1</v>
      </c>
      <c r="F10154">
        <v>2013</v>
      </c>
      <c r="G10154">
        <v>2759</v>
      </c>
      <c r="H10154">
        <v>2686.47</v>
      </c>
      <c r="I10154">
        <v>833028.84</v>
      </c>
      <c r="K10154">
        <v>1.7190000000000001</v>
      </c>
      <c r="L10154">
        <v>1E-3</v>
      </c>
      <c r="M10154">
        <v>340487.97600000002</v>
      </c>
      <c r="N10154">
        <v>5.8999999999999997E-2</v>
      </c>
      <c r="O10154">
        <v>34.448</v>
      </c>
      <c r="P10154">
        <v>1.84E-2</v>
      </c>
      <c r="Q10154">
        <v>5729352.3789999997</v>
      </c>
      <c r="R10154" t="s">
        <v>34</v>
      </c>
      <c r="S10154" t="s">
        <v>38</v>
      </c>
      <c r="T10154" t="s">
        <v>89</v>
      </c>
      <c r="V10154" t="s">
        <v>88</v>
      </c>
      <c r="Y10154" t="s">
        <v>107</v>
      </c>
    </row>
    <row r="10155" spans="1:25" x14ac:dyDescent="0.45">
      <c r="A10155" t="s">
        <v>335</v>
      </c>
      <c r="B10155" t="s">
        <v>798</v>
      </c>
      <c r="C10155">
        <v>55405</v>
      </c>
      <c r="D10155">
        <v>1</v>
      </c>
      <c r="F10155">
        <v>2014</v>
      </c>
      <c r="G10155">
        <v>3490</v>
      </c>
      <c r="H10155">
        <v>3457.56</v>
      </c>
      <c r="I10155">
        <v>1076939.6399999999</v>
      </c>
      <c r="K10155">
        <v>2.2040000000000002</v>
      </c>
      <c r="L10155">
        <v>1E-3</v>
      </c>
      <c r="M10155">
        <v>436504.12099999998</v>
      </c>
      <c r="N10155">
        <v>5.8999999999999997E-2</v>
      </c>
      <c r="O10155">
        <v>31.204000000000001</v>
      </c>
      <c r="P10155">
        <v>1.17E-2</v>
      </c>
      <c r="Q10155">
        <v>7344948.8739999998</v>
      </c>
      <c r="R10155" t="s">
        <v>34</v>
      </c>
      <c r="S10155" t="s">
        <v>38</v>
      </c>
      <c r="T10155" t="s">
        <v>89</v>
      </c>
      <c r="V10155" t="s">
        <v>88</v>
      </c>
      <c r="Y10155" t="s">
        <v>107</v>
      </c>
    </row>
    <row r="10156" spans="1:25" x14ac:dyDescent="0.45">
      <c r="A10156" t="s">
        <v>335</v>
      </c>
      <c r="B10156" t="s">
        <v>798</v>
      </c>
      <c r="C10156">
        <v>55405</v>
      </c>
      <c r="D10156">
        <v>1</v>
      </c>
      <c r="F10156">
        <v>2015</v>
      </c>
      <c r="G10156">
        <v>4853</v>
      </c>
      <c r="H10156">
        <v>4749.67</v>
      </c>
      <c r="I10156">
        <v>1460144.74</v>
      </c>
      <c r="K10156">
        <v>3.008</v>
      </c>
      <c r="L10156">
        <v>1E-3</v>
      </c>
      <c r="M10156">
        <v>595794.06999999995</v>
      </c>
      <c r="N10156">
        <v>5.8999999999999997E-2</v>
      </c>
      <c r="O10156">
        <v>46.969000000000001</v>
      </c>
      <c r="P10156">
        <v>1.5100000000000001E-2</v>
      </c>
      <c r="Q10156">
        <v>10025373.747</v>
      </c>
      <c r="R10156" t="s">
        <v>34</v>
      </c>
      <c r="S10156" t="s">
        <v>38</v>
      </c>
      <c r="T10156" t="s">
        <v>89</v>
      </c>
      <c r="V10156" t="s">
        <v>88</v>
      </c>
      <c r="Y10156" t="s">
        <v>146</v>
      </c>
    </row>
    <row r="10157" spans="1:25" x14ac:dyDescent="0.45">
      <c r="A10157" t="s">
        <v>335</v>
      </c>
      <c r="B10157" t="s">
        <v>798</v>
      </c>
      <c r="C10157">
        <v>55405</v>
      </c>
      <c r="D10157">
        <v>1</v>
      </c>
      <c r="F10157">
        <v>2016</v>
      </c>
      <c r="G10157">
        <v>4722</v>
      </c>
      <c r="H10157">
        <v>4605.2700000000004</v>
      </c>
      <c r="I10157">
        <v>1415175.16</v>
      </c>
      <c r="K10157">
        <v>2.9470000000000001</v>
      </c>
      <c r="L10157">
        <v>1E-3</v>
      </c>
      <c r="M10157">
        <v>583755.32700000005</v>
      </c>
      <c r="N10157">
        <v>5.8999999999999997E-2</v>
      </c>
      <c r="O10157">
        <v>47.317999999999998</v>
      </c>
      <c r="P10157">
        <v>1.5900000000000001E-2</v>
      </c>
      <c r="Q10157">
        <v>9822763.443</v>
      </c>
      <c r="R10157" t="s">
        <v>34</v>
      </c>
      <c r="S10157" t="s">
        <v>38</v>
      </c>
      <c r="T10157" t="s">
        <v>89</v>
      </c>
      <c r="V10157" t="s">
        <v>88</v>
      </c>
      <c r="Y10157" t="s">
        <v>146</v>
      </c>
    </row>
    <row r="10158" spans="1:25" x14ac:dyDescent="0.45">
      <c r="A10158" t="s">
        <v>335</v>
      </c>
      <c r="B10158" t="s">
        <v>798</v>
      </c>
      <c r="C10158">
        <v>55405</v>
      </c>
      <c r="D10158">
        <v>1</v>
      </c>
      <c r="F10158">
        <v>2017</v>
      </c>
      <c r="G10158">
        <v>5549</v>
      </c>
      <c r="H10158">
        <v>5434.59</v>
      </c>
      <c r="I10158">
        <v>1739147.84</v>
      </c>
      <c r="K10158">
        <v>3.5870000000000002</v>
      </c>
      <c r="L10158">
        <v>1E-3</v>
      </c>
      <c r="M10158">
        <v>710443.125</v>
      </c>
      <c r="N10158">
        <v>5.8999999999999997E-2</v>
      </c>
      <c r="O10158">
        <v>51.097999999999999</v>
      </c>
      <c r="P10158">
        <v>1.3599999999999999E-2</v>
      </c>
      <c r="Q10158">
        <v>11954552.511</v>
      </c>
      <c r="R10158" t="s">
        <v>34</v>
      </c>
      <c r="S10158" t="s">
        <v>38</v>
      </c>
      <c r="T10158" t="s">
        <v>89</v>
      </c>
      <c r="V10158" t="s">
        <v>88</v>
      </c>
      <c r="Y10158" t="s">
        <v>147</v>
      </c>
    </row>
    <row r="10159" spans="1:25" x14ac:dyDescent="0.45">
      <c r="A10159" t="s">
        <v>335</v>
      </c>
      <c r="B10159" t="s">
        <v>798</v>
      </c>
      <c r="C10159">
        <v>55405</v>
      </c>
      <c r="D10159">
        <v>1</v>
      </c>
      <c r="F10159">
        <v>2018</v>
      </c>
      <c r="G10159">
        <v>4747</v>
      </c>
      <c r="H10159">
        <v>4687.0600000000004</v>
      </c>
      <c r="I10159">
        <v>1483452.54</v>
      </c>
      <c r="K10159">
        <v>3.0529999999999999</v>
      </c>
      <c r="L10159">
        <v>1E-3</v>
      </c>
      <c r="M10159">
        <v>604776.40700000001</v>
      </c>
      <c r="N10159">
        <v>5.8999999999999997E-2</v>
      </c>
      <c r="O10159">
        <v>41.389000000000003</v>
      </c>
      <c r="P10159">
        <v>1.1900000000000001E-2</v>
      </c>
      <c r="Q10159">
        <v>10176431.309</v>
      </c>
      <c r="R10159" t="s">
        <v>34</v>
      </c>
      <c r="S10159" t="s">
        <v>38</v>
      </c>
      <c r="T10159" t="s">
        <v>89</v>
      </c>
      <c r="V10159" t="s">
        <v>88</v>
      </c>
      <c r="Y10159" t="s">
        <v>147</v>
      </c>
    </row>
    <row r="10160" spans="1:25" x14ac:dyDescent="0.45">
      <c r="A10160" t="s">
        <v>335</v>
      </c>
      <c r="B10160" t="s">
        <v>798</v>
      </c>
      <c r="C10160">
        <v>55405</v>
      </c>
      <c r="D10160">
        <v>1</v>
      </c>
      <c r="F10160">
        <v>2019</v>
      </c>
      <c r="G10160">
        <v>3886</v>
      </c>
      <c r="H10160">
        <v>3854.4</v>
      </c>
      <c r="I10160">
        <v>1175512.28</v>
      </c>
      <c r="K10160">
        <v>2.4279999999999999</v>
      </c>
      <c r="L10160">
        <v>1E-3</v>
      </c>
      <c r="M10160">
        <v>480939.25599999999</v>
      </c>
      <c r="N10160">
        <v>5.8999999999999997E-2</v>
      </c>
      <c r="O10160">
        <v>30.652000000000001</v>
      </c>
      <c r="P10160">
        <v>1.0200000000000001E-2</v>
      </c>
      <c r="Q10160">
        <v>8092731.9390000002</v>
      </c>
      <c r="R10160" t="s">
        <v>34</v>
      </c>
      <c r="S10160" t="s">
        <v>38</v>
      </c>
      <c r="T10160" t="s">
        <v>89</v>
      </c>
      <c r="V10160" t="s">
        <v>88</v>
      </c>
      <c r="Y10160" t="s">
        <v>147</v>
      </c>
    </row>
    <row r="10161" spans="1:25" x14ac:dyDescent="0.45">
      <c r="A10161" t="s">
        <v>335</v>
      </c>
      <c r="B10161" t="s">
        <v>798</v>
      </c>
      <c r="C10161">
        <v>55405</v>
      </c>
      <c r="D10161">
        <v>1</v>
      </c>
      <c r="F10161">
        <v>2020</v>
      </c>
      <c r="G10161">
        <v>1732</v>
      </c>
      <c r="H10161">
        <v>1715.31</v>
      </c>
      <c r="I10161">
        <v>551691.23</v>
      </c>
      <c r="K10161">
        <v>1.145</v>
      </c>
      <c r="L10161">
        <v>1E-3</v>
      </c>
      <c r="M10161">
        <v>226806.617</v>
      </c>
      <c r="N10161">
        <v>5.8999999999999997E-2</v>
      </c>
      <c r="O10161">
        <v>15.04</v>
      </c>
      <c r="P10161">
        <v>1.14E-2</v>
      </c>
      <c r="Q10161">
        <v>3816437.165</v>
      </c>
      <c r="R10161" t="s">
        <v>34</v>
      </c>
      <c r="S10161" t="s">
        <v>38</v>
      </c>
      <c r="T10161" t="s">
        <v>89</v>
      </c>
      <c r="V10161" t="s">
        <v>88</v>
      </c>
      <c r="Y10161" t="s">
        <v>147</v>
      </c>
    </row>
    <row r="10162" spans="1:25" x14ac:dyDescent="0.45">
      <c r="A10162" t="s">
        <v>335</v>
      </c>
      <c r="B10162" t="s">
        <v>798</v>
      </c>
      <c r="C10162">
        <v>55405</v>
      </c>
      <c r="D10162">
        <v>1</v>
      </c>
      <c r="F10162">
        <v>2021</v>
      </c>
      <c r="G10162">
        <v>2214</v>
      </c>
      <c r="H10162">
        <v>2158.1799999999998</v>
      </c>
      <c r="I10162">
        <v>667001.36</v>
      </c>
      <c r="K10162">
        <v>1.4079999999999999</v>
      </c>
      <c r="L10162">
        <v>1E-3</v>
      </c>
      <c r="M10162">
        <v>278845.304</v>
      </c>
      <c r="N10162">
        <v>5.8999999999999997E-2</v>
      </c>
      <c r="O10162">
        <v>21.748000000000001</v>
      </c>
      <c r="P10162">
        <v>1.5699999999999999E-2</v>
      </c>
      <c r="Q10162">
        <v>4692097.2149999999</v>
      </c>
      <c r="R10162" t="s">
        <v>34</v>
      </c>
      <c r="S10162" t="s">
        <v>38</v>
      </c>
      <c r="T10162" t="s">
        <v>89</v>
      </c>
      <c r="V10162" t="s">
        <v>88</v>
      </c>
      <c r="Y10162" t="s">
        <v>152</v>
      </c>
    </row>
    <row r="10163" spans="1:25" x14ac:dyDescent="0.45">
      <c r="A10163" t="s">
        <v>335</v>
      </c>
      <c r="B10163" t="s">
        <v>798</v>
      </c>
      <c r="C10163">
        <v>55405</v>
      </c>
      <c r="D10163">
        <v>1</v>
      </c>
      <c r="F10163">
        <v>2022</v>
      </c>
      <c r="G10163">
        <v>4968</v>
      </c>
      <c r="H10163">
        <v>4920.1400000000003</v>
      </c>
      <c r="I10163">
        <v>1628076.03</v>
      </c>
      <c r="K10163">
        <v>3.379</v>
      </c>
      <c r="L10163">
        <v>1E-3</v>
      </c>
      <c r="M10163">
        <v>669301.13800000004</v>
      </c>
      <c r="N10163">
        <v>5.8999999999999997E-2</v>
      </c>
      <c r="O10163">
        <v>40.064999999999998</v>
      </c>
      <c r="P10163">
        <v>9.7000000000000003E-3</v>
      </c>
      <c r="Q10163">
        <v>11262260.741</v>
      </c>
      <c r="R10163" t="s">
        <v>34</v>
      </c>
      <c r="S10163" t="s">
        <v>38</v>
      </c>
      <c r="T10163" t="s">
        <v>89</v>
      </c>
      <c r="V10163" t="s">
        <v>88</v>
      </c>
      <c r="Y10163" t="s">
        <v>152</v>
      </c>
    </row>
    <row r="10164" spans="1:25" x14ac:dyDescent="0.45">
      <c r="A10164" t="s">
        <v>335</v>
      </c>
      <c r="B10164" t="s">
        <v>798</v>
      </c>
      <c r="C10164">
        <v>55405</v>
      </c>
      <c r="D10164">
        <v>1</v>
      </c>
      <c r="F10164">
        <v>2023</v>
      </c>
      <c r="G10164">
        <v>1573</v>
      </c>
      <c r="H10164">
        <v>1557.09</v>
      </c>
      <c r="I10164">
        <v>481531.23</v>
      </c>
      <c r="K10164">
        <v>1.0149999999999999</v>
      </c>
      <c r="L10164">
        <v>1E-3</v>
      </c>
      <c r="M10164">
        <v>201131.158</v>
      </c>
      <c r="N10164">
        <v>5.8999999999999997E-2</v>
      </c>
      <c r="O10164">
        <v>14.711</v>
      </c>
      <c r="P10164">
        <v>1.2500000000000001E-2</v>
      </c>
      <c r="Q10164">
        <v>3384437.5789999999</v>
      </c>
      <c r="R10164" t="s">
        <v>34</v>
      </c>
      <c r="S10164" t="s">
        <v>38</v>
      </c>
      <c r="T10164" t="s">
        <v>89</v>
      </c>
      <c r="V10164" t="s">
        <v>88</v>
      </c>
      <c r="Y10164" t="s">
        <v>152</v>
      </c>
    </row>
    <row r="10165" spans="1:25" x14ac:dyDescent="0.45">
      <c r="A10165" t="s">
        <v>335</v>
      </c>
      <c r="B10165" t="s">
        <v>798</v>
      </c>
      <c r="C10165">
        <v>55405</v>
      </c>
      <c r="D10165">
        <v>1</v>
      </c>
      <c r="F10165">
        <v>2024</v>
      </c>
      <c r="G10165">
        <v>426</v>
      </c>
      <c r="H10165">
        <v>422.61</v>
      </c>
      <c r="I10165">
        <v>127812.01</v>
      </c>
      <c r="K10165">
        <v>0.27100000000000002</v>
      </c>
      <c r="L10165">
        <v>1E-3</v>
      </c>
      <c r="M10165">
        <v>53686.733</v>
      </c>
      <c r="N10165">
        <v>5.8999999999999997E-2</v>
      </c>
      <c r="O10165">
        <v>3.9950000000000001</v>
      </c>
      <c r="P10165">
        <v>1.3100000000000001E-2</v>
      </c>
      <c r="Q10165">
        <v>903376.21100000001</v>
      </c>
      <c r="R10165" t="s">
        <v>34</v>
      </c>
      <c r="S10165" t="s">
        <v>38</v>
      </c>
      <c r="T10165" t="s">
        <v>89</v>
      </c>
      <c r="V10165" t="s">
        <v>88</v>
      </c>
      <c r="Y10165" t="s">
        <v>152</v>
      </c>
    </row>
    <row r="10166" spans="1:25" x14ac:dyDescent="0.45">
      <c r="A10166" t="s">
        <v>335</v>
      </c>
      <c r="B10166" t="s">
        <v>798</v>
      </c>
      <c r="C10166">
        <v>55405</v>
      </c>
      <c r="D10166">
        <v>2</v>
      </c>
      <c r="F10166">
        <v>2009</v>
      </c>
      <c r="G10166">
        <v>5125</v>
      </c>
      <c r="H10166">
        <v>5081.95</v>
      </c>
      <c r="I10166">
        <v>1633602.57</v>
      </c>
      <c r="K10166">
        <v>3.3519999999999999</v>
      </c>
      <c r="L10166">
        <v>1E-3</v>
      </c>
      <c r="M10166">
        <v>664423.76300000004</v>
      </c>
      <c r="N10166">
        <v>5.8999999999999997E-2</v>
      </c>
      <c r="O10166">
        <v>46.256</v>
      </c>
      <c r="P10166">
        <v>1.11E-2</v>
      </c>
      <c r="Q10166">
        <v>11180133.141000001</v>
      </c>
      <c r="R10166" t="s">
        <v>34</v>
      </c>
      <c r="S10166" t="s">
        <v>38</v>
      </c>
      <c r="T10166" t="s">
        <v>89</v>
      </c>
      <c r="V10166" t="s">
        <v>88</v>
      </c>
      <c r="Y10166" t="s">
        <v>107</v>
      </c>
    </row>
    <row r="10167" spans="1:25" x14ac:dyDescent="0.45">
      <c r="A10167" t="s">
        <v>335</v>
      </c>
      <c r="B10167" t="s">
        <v>798</v>
      </c>
      <c r="C10167">
        <v>55405</v>
      </c>
      <c r="D10167">
        <v>2</v>
      </c>
      <c r="F10167">
        <v>2010</v>
      </c>
      <c r="G10167">
        <v>5730</v>
      </c>
      <c r="H10167">
        <v>5706.15</v>
      </c>
      <c r="I10167">
        <v>1867046.78</v>
      </c>
      <c r="K10167">
        <v>3.8069999999999999</v>
      </c>
      <c r="L10167">
        <v>1E-3</v>
      </c>
      <c r="M10167">
        <v>754101.51899999997</v>
      </c>
      <c r="N10167">
        <v>5.8999999999999997E-2</v>
      </c>
      <c r="O10167">
        <v>40.043999999999997</v>
      </c>
      <c r="P10167">
        <v>7.6E-3</v>
      </c>
      <c r="Q10167">
        <v>12689202.307</v>
      </c>
      <c r="R10167" t="s">
        <v>34</v>
      </c>
      <c r="S10167" t="s">
        <v>38</v>
      </c>
      <c r="T10167" t="s">
        <v>89</v>
      </c>
      <c r="V10167" t="s">
        <v>88</v>
      </c>
      <c r="Y10167" t="s">
        <v>107</v>
      </c>
    </row>
    <row r="10168" spans="1:25" x14ac:dyDescent="0.45">
      <c r="A10168" t="s">
        <v>335</v>
      </c>
      <c r="B10168" t="s">
        <v>798</v>
      </c>
      <c r="C10168">
        <v>55405</v>
      </c>
      <c r="D10168">
        <v>2</v>
      </c>
      <c r="F10168">
        <v>2011</v>
      </c>
      <c r="G10168">
        <v>6239</v>
      </c>
      <c r="H10168">
        <v>6211.54</v>
      </c>
      <c r="I10168">
        <v>1989363.81</v>
      </c>
      <c r="K10168">
        <v>4.0640000000000001</v>
      </c>
      <c r="L10168">
        <v>1E-3</v>
      </c>
      <c r="M10168">
        <v>805123.54500000004</v>
      </c>
      <c r="N10168">
        <v>5.8999999999999997E-2</v>
      </c>
      <c r="O10168">
        <v>43.674999999999997</v>
      </c>
      <c r="P10168">
        <v>7.9000000000000008E-3</v>
      </c>
      <c r="Q10168">
        <v>13547730.971999999</v>
      </c>
      <c r="R10168" t="s">
        <v>34</v>
      </c>
      <c r="S10168" t="s">
        <v>38</v>
      </c>
      <c r="T10168" t="s">
        <v>89</v>
      </c>
      <c r="V10168" t="s">
        <v>88</v>
      </c>
      <c r="Y10168" t="s">
        <v>107</v>
      </c>
    </row>
    <row r="10169" spans="1:25" x14ac:dyDescent="0.45">
      <c r="A10169" t="s">
        <v>335</v>
      </c>
      <c r="B10169" t="s">
        <v>798</v>
      </c>
      <c r="C10169">
        <v>55405</v>
      </c>
      <c r="D10169">
        <v>2</v>
      </c>
      <c r="F10169">
        <v>2012</v>
      </c>
      <c r="G10169">
        <v>6948</v>
      </c>
      <c r="H10169">
        <v>6913</v>
      </c>
      <c r="I10169">
        <v>2281571.52</v>
      </c>
      <c r="K10169">
        <v>4.6120000000000001</v>
      </c>
      <c r="L10169">
        <v>1E-3</v>
      </c>
      <c r="M10169">
        <v>913603.255</v>
      </c>
      <c r="N10169">
        <v>5.8999999999999997E-2</v>
      </c>
      <c r="O10169">
        <v>55.707000000000001</v>
      </c>
      <c r="P10169">
        <v>8.8000000000000005E-3</v>
      </c>
      <c r="Q10169">
        <v>15373172.173</v>
      </c>
      <c r="R10169" t="s">
        <v>34</v>
      </c>
      <c r="S10169" t="s">
        <v>38</v>
      </c>
      <c r="T10169" t="s">
        <v>89</v>
      </c>
      <c r="V10169" t="s">
        <v>88</v>
      </c>
      <c r="Y10169" t="s">
        <v>107</v>
      </c>
    </row>
    <row r="10170" spans="1:25" x14ac:dyDescent="0.45">
      <c r="A10170" t="s">
        <v>335</v>
      </c>
      <c r="B10170" t="s">
        <v>798</v>
      </c>
      <c r="C10170">
        <v>55405</v>
      </c>
      <c r="D10170">
        <v>2</v>
      </c>
      <c r="F10170">
        <v>2013</v>
      </c>
      <c r="G10170">
        <v>4671</v>
      </c>
      <c r="H10170">
        <v>4576.24</v>
      </c>
      <c r="I10170">
        <v>1426968.84</v>
      </c>
      <c r="K10170">
        <v>2.948</v>
      </c>
      <c r="L10170">
        <v>1E-3</v>
      </c>
      <c r="M10170">
        <v>583920.67000000004</v>
      </c>
      <c r="N10170">
        <v>5.8999999999999997E-2</v>
      </c>
      <c r="O10170">
        <v>48.482999999999997</v>
      </c>
      <c r="P10170">
        <v>1.49E-2</v>
      </c>
      <c r="Q10170">
        <v>9825585.5099999998</v>
      </c>
      <c r="R10170" t="s">
        <v>34</v>
      </c>
      <c r="S10170" t="s">
        <v>38</v>
      </c>
      <c r="T10170" t="s">
        <v>89</v>
      </c>
      <c r="V10170" t="s">
        <v>88</v>
      </c>
      <c r="Y10170" t="s">
        <v>107</v>
      </c>
    </row>
    <row r="10171" spans="1:25" x14ac:dyDescent="0.45">
      <c r="A10171" t="s">
        <v>335</v>
      </c>
      <c r="B10171" t="s">
        <v>798</v>
      </c>
      <c r="C10171">
        <v>55405</v>
      </c>
      <c r="D10171">
        <v>2</v>
      </c>
      <c r="F10171">
        <v>2014</v>
      </c>
      <c r="G10171">
        <v>2812</v>
      </c>
      <c r="H10171">
        <v>2709.5</v>
      </c>
      <c r="I10171">
        <v>784466.46</v>
      </c>
      <c r="K10171">
        <v>1.6519999999999999</v>
      </c>
      <c r="L10171">
        <v>1E-3</v>
      </c>
      <c r="M10171">
        <v>327189.50300000003</v>
      </c>
      <c r="N10171">
        <v>5.8999999999999997E-2</v>
      </c>
      <c r="O10171">
        <v>39.692999999999998</v>
      </c>
      <c r="P10171">
        <v>2.4500000000000001E-2</v>
      </c>
      <c r="Q10171">
        <v>5505565.4740000004</v>
      </c>
      <c r="R10171" t="s">
        <v>34</v>
      </c>
      <c r="S10171" t="s">
        <v>38</v>
      </c>
      <c r="T10171" t="s">
        <v>89</v>
      </c>
      <c r="V10171" t="s">
        <v>88</v>
      </c>
      <c r="Y10171" t="s">
        <v>107</v>
      </c>
    </row>
    <row r="10172" spans="1:25" x14ac:dyDescent="0.45">
      <c r="A10172" t="s">
        <v>335</v>
      </c>
      <c r="B10172" t="s">
        <v>798</v>
      </c>
      <c r="C10172">
        <v>55405</v>
      </c>
      <c r="D10172">
        <v>2</v>
      </c>
      <c r="F10172">
        <v>2015</v>
      </c>
      <c r="G10172">
        <v>4223</v>
      </c>
      <c r="H10172">
        <v>4100.41</v>
      </c>
      <c r="I10172">
        <v>1242877.8999999999</v>
      </c>
      <c r="K10172">
        <v>2.5750000000000002</v>
      </c>
      <c r="L10172">
        <v>1E-3</v>
      </c>
      <c r="M10172">
        <v>510058.32</v>
      </c>
      <c r="N10172">
        <v>5.8999999999999997E-2</v>
      </c>
      <c r="O10172">
        <v>43.526000000000003</v>
      </c>
      <c r="P10172">
        <v>1.7399999999999999E-2</v>
      </c>
      <c r="Q10172">
        <v>8582704.1099999994</v>
      </c>
      <c r="R10172" t="s">
        <v>34</v>
      </c>
      <c r="S10172" t="s">
        <v>38</v>
      </c>
      <c r="T10172" t="s">
        <v>89</v>
      </c>
      <c r="V10172" t="s">
        <v>88</v>
      </c>
      <c r="Y10172" t="s">
        <v>146</v>
      </c>
    </row>
    <row r="10173" spans="1:25" x14ac:dyDescent="0.45">
      <c r="A10173" t="s">
        <v>335</v>
      </c>
      <c r="B10173" t="s">
        <v>798</v>
      </c>
      <c r="C10173">
        <v>55405</v>
      </c>
      <c r="D10173">
        <v>2</v>
      </c>
      <c r="F10173">
        <v>2016</v>
      </c>
      <c r="G10173">
        <v>4754</v>
      </c>
      <c r="H10173">
        <v>4670.6000000000004</v>
      </c>
      <c r="I10173">
        <v>1460414.42</v>
      </c>
      <c r="K10173">
        <v>2.99</v>
      </c>
      <c r="L10173">
        <v>1E-3</v>
      </c>
      <c r="M10173">
        <v>592295.43599999999</v>
      </c>
      <c r="N10173">
        <v>5.8999999999999997E-2</v>
      </c>
      <c r="O10173">
        <v>43.884</v>
      </c>
      <c r="P10173">
        <v>1.4E-2</v>
      </c>
      <c r="Q10173">
        <v>9966507.7929999996</v>
      </c>
      <c r="R10173" t="s">
        <v>34</v>
      </c>
      <c r="S10173" t="s">
        <v>38</v>
      </c>
      <c r="T10173" t="s">
        <v>89</v>
      </c>
      <c r="V10173" t="s">
        <v>88</v>
      </c>
      <c r="Y10173" t="s">
        <v>146</v>
      </c>
    </row>
    <row r="10174" spans="1:25" x14ac:dyDescent="0.45">
      <c r="A10174" t="s">
        <v>335</v>
      </c>
      <c r="B10174" t="s">
        <v>798</v>
      </c>
      <c r="C10174">
        <v>55405</v>
      </c>
      <c r="D10174">
        <v>2</v>
      </c>
      <c r="F10174">
        <v>2017</v>
      </c>
      <c r="G10174">
        <v>3470</v>
      </c>
      <c r="H10174">
        <v>3398.69</v>
      </c>
      <c r="I10174">
        <v>1078132.1299999999</v>
      </c>
      <c r="K10174">
        <v>2.222</v>
      </c>
      <c r="L10174">
        <v>1E-3</v>
      </c>
      <c r="M10174">
        <v>440251.70799999998</v>
      </c>
      <c r="N10174">
        <v>5.8999999999999997E-2</v>
      </c>
      <c r="O10174">
        <v>34.884</v>
      </c>
      <c r="P10174">
        <v>1.6199999999999999E-2</v>
      </c>
      <c r="Q10174">
        <v>7408045.8449999997</v>
      </c>
      <c r="R10174" t="s">
        <v>34</v>
      </c>
      <c r="S10174" t="s">
        <v>38</v>
      </c>
      <c r="T10174" t="s">
        <v>89</v>
      </c>
      <c r="V10174" t="s">
        <v>88</v>
      </c>
      <c r="Y10174" t="s">
        <v>147</v>
      </c>
    </row>
    <row r="10175" spans="1:25" x14ac:dyDescent="0.45">
      <c r="A10175" t="s">
        <v>335</v>
      </c>
      <c r="B10175" t="s">
        <v>798</v>
      </c>
      <c r="C10175">
        <v>55405</v>
      </c>
      <c r="D10175">
        <v>2</v>
      </c>
      <c r="F10175">
        <v>2018</v>
      </c>
      <c r="G10175">
        <v>2864</v>
      </c>
      <c r="H10175">
        <v>2832.19</v>
      </c>
      <c r="I10175">
        <v>898915</v>
      </c>
      <c r="K10175">
        <v>1.8520000000000001</v>
      </c>
      <c r="L10175">
        <v>1E-3</v>
      </c>
      <c r="M10175">
        <v>366903.712</v>
      </c>
      <c r="N10175">
        <v>5.8999999999999997E-2</v>
      </c>
      <c r="O10175">
        <v>25.911000000000001</v>
      </c>
      <c r="P10175">
        <v>1.2699999999999999E-2</v>
      </c>
      <c r="Q10175">
        <v>6173894.4170000004</v>
      </c>
      <c r="R10175" t="s">
        <v>34</v>
      </c>
      <c r="S10175" t="s">
        <v>38</v>
      </c>
      <c r="T10175" t="s">
        <v>89</v>
      </c>
      <c r="V10175" t="s">
        <v>88</v>
      </c>
      <c r="Y10175" t="s">
        <v>147</v>
      </c>
    </row>
    <row r="10176" spans="1:25" x14ac:dyDescent="0.45">
      <c r="A10176" t="s">
        <v>335</v>
      </c>
      <c r="B10176" t="s">
        <v>798</v>
      </c>
      <c r="C10176">
        <v>55405</v>
      </c>
      <c r="D10176">
        <v>2</v>
      </c>
      <c r="F10176">
        <v>2019</v>
      </c>
      <c r="G10176">
        <v>2072</v>
      </c>
      <c r="H10176">
        <v>2042.53</v>
      </c>
      <c r="I10176">
        <v>594985.43000000005</v>
      </c>
      <c r="K10176">
        <v>1.25</v>
      </c>
      <c r="L10176">
        <v>1E-3</v>
      </c>
      <c r="M10176">
        <v>247565.03400000001</v>
      </c>
      <c r="N10176">
        <v>5.8999999999999997E-2</v>
      </c>
      <c r="O10176">
        <v>19.983000000000001</v>
      </c>
      <c r="P10176">
        <v>1.52E-2</v>
      </c>
      <c r="Q10176">
        <v>4165772.2609999999</v>
      </c>
      <c r="R10176" t="s">
        <v>34</v>
      </c>
      <c r="S10176" t="s">
        <v>38</v>
      </c>
      <c r="T10176" t="s">
        <v>89</v>
      </c>
      <c r="V10176" t="s">
        <v>88</v>
      </c>
      <c r="Y10176" t="s">
        <v>147</v>
      </c>
    </row>
    <row r="10177" spans="1:25" x14ac:dyDescent="0.45">
      <c r="A10177" t="s">
        <v>335</v>
      </c>
      <c r="B10177" t="s">
        <v>798</v>
      </c>
      <c r="C10177">
        <v>55405</v>
      </c>
      <c r="D10177">
        <v>2</v>
      </c>
      <c r="F10177">
        <v>2020</v>
      </c>
      <c r="G10177">
        <v>1849</v>
      </c>
      <c r="H10177">
        <v>1824.75</v>
      </c>
      <c r="I10177">
        <v>543530.80000000005</v>
      </c>
      <c r="K10177">
        <v>1.141</v>
      </c>
      <c r="L10177">
        <v>1E-3</v>
      </c>
      <c r="M10177">
        <v>225995.829</v>
      </c>
      <c r="N10177">
        <v>5.8999999999999997E-2</v>
      </c>
      <c r="O10177">
        <v>16.71</v>
      </c>
      <c r="P10177">
        <v>1.35E-2</v>
      </c>
      <c r="Q10177">
        <v>3802846.0830000001</v>
      </c>
      <c r="R10177" t="s">
        <v>34</v>
      </c>
      <c r="S10177" t="s">
        <v>38</v>
      </c>
      <c r="T10177" t="s">
        <v>89</v>
      </c>
      <c r="V10177" t="s">
        <v>88</v>
      </c>
      <c r="Y10177" t="s">
        <v>147</v>
      </c>
    </row>
    <row r="10178" spans="1:25" x14ac:dyDescent="0.45">
      <c r="A10178" t="s">
        <v>335</v>
      </c>
      <c r="B10178" t="s">
        <v>798</v>
      </c>
      <c r="C10178">
        <v>55405</v>
      </c>
      <c r="D10178">
        <v>2</v>
      </c>
      <c r="F10178">
        <v>2021</v>
      </c>
      <c r="G10178">
        <v>1271</v>
      </c>
      <c r="H10178">
        <v>1246.93</v>
      </c>
      <c r="I10178">
        <v>379393</v>
      </c>
      <c r="K10178">
        <v>0.80600000000000005</v>
      </c>
      <c r="L10178">
        <v>1E-3</v>
      </c>
      <c r="M10178">
        <v>159606.27600000001</v>
      </c>
      <c r="N10178">
        <v>5.8999999999999997E-2</v>
      </c>
      <c r="O10178">
        <v>13.019</v>
      </c>
      <c r="P10178">
        <v>1.6299999999999999E-2</v>
      </c>
      <c r="Q10178">
        <v>2685689.0350000001</v>
      </c>
      <c r="R10178" t="s">
        <v>34</v>
      </c>
      <c r="S10178" t="s">
        <v>38</v>
      </c>
      <c r="T10178" t="s">
        <v>89</v>
      </c>
      <c r="V10178" t="s">
        <v>88</v>
      </c>
      <c r="Y10178" t="s">
        <v>152</v>
      </c>
    </row>
    <row r="10179" spans="1:25" x14ac:dyDescent="0.45">
      <c r="A10179" t="s">
        <v>335</v>
      </c>
      <c r="B10179" t="s">
        <v>798</v>
      </c>
      <c r="C10179">
        <v>55405</v>
      </c>
      <c r="D10179">
        <v>2</v>
      </c>
      <c r="F10179">
        <v>2022</v>
      </c>
      <c r="G10179">
        <v>4533</v>
      </c>
      <c r="H10179">
        <v>4465.8500000000004</v>
      </c>
      <c r="I10179">
        <v>1453577.39</v>
      </c>
      <c r="K10179">
        <v>3.0289999999999999</v>
      </c>
      <c r="L10179">
        <v>1E-3</v>
      </c>
      <c r="M10179">
        <v>600086.13300000003</v>
      </c>
      <c r="N10179">
        <v>5.8999999999999997E-2</v>
      </c>
      <c r="O10179">
        <v>36.527000000000001</v>
      </c>
      <c r="P10179">
        <v>1.0999999999999999E-2</v>
      </c>
      <c r="Q10179">
        <v>10097612.289000001</v>
      </c>
      <c r="R10179" t="s">
        <v>34</v>
      </c>
      <c r="S10179" t="s">
        <v>38</v>
      </c>
      <c r="T10179" t="s">
        <v>89</v>
      </c>
      <c r="V10179" t="s">
        <v>88</v>
      </c>
      <c r="Y10179" t="s">
        <v>152</v>
      </c>
    </row>
    <row r="10180" spans="1:25" x14ac:dyDescent="0.45">
      <c r="A10180" t="s">
        <v>335</v>
      </c>
      <c r="B10180" t="s">
        <v>798</v>
      </c>
      <c r="C10180">
        <v>55405</v>
      </c>
      <c r="D10180">
        <v>2</v>
      </c>
      <c r="F10180">
        <v>2023</v>
      </c>
      <c r="G10180">
        <v>2551</v>
      </c>
      <c r="H10180">
        <v>2524.14</v>
      </c>
      <c r="I10180">
        <v>811107.03</v>
      </c>
      <c r="K10180">
        <v>1.7130000000000001</v>
      </c>
      <c r="L10180">
        <v>1E-3</v>
      </c>
      <c r="M10180">
        <v>333953.47200000001</v>
      </c>
      <c r="N10180">
        <v>5.8999999999999997E-2</v>
      </c>
      <c r="O10180">
        <v>22.849</v>
      </c>
      <c r="P10180">
        <v>1.18E-2</v>
      </c>
      <c r="Q10180">
        <v>5619171.898</v>
      </c>
      <c r="R10180" t="s">
        <v>34</v>
      </c>
      <c r="S10180" t="s">
        <v>38</v>
      </c>
      <c r="T10180" t="s">
        <v>89</v>
      </c>
      <c r="V10180" t="s">
        <v>88</v>
      </c>
      <c r="Y10180" t="s">
        <v>152</v>
      </c>
    </row>
    <row r="10181" spans="1:25" x14ac:dyDescent="0.45">
      <c r="A10181" t="s">
        <v>335</v>
      </c>
      <c r="B10181" t="s">
        <v>798</v>
      </c>
      <c r="C10181">
        <v>55405</v>
      </c>
      <c r="D10181">
        <v>2</v>
      </c>
      <c r="F10181">
        <v>2024</v>
      </c>
      <c r="G10181">
        <v>1506</v>
      </c>
      <c r="H10181">
        <v>1496.62</v>
      </c>
      <c r="I10181">
        <v>476929.77</v>
      </c>
      <c r="K10181">
        <v>0.995</v>
      </c>
      <c r="L10181">
        <v>1E-3</v>
      </c>
      <c r="M10181">
        <v>197076.58100000001</v>
      </c>
      <c r="N10181">
        <v>5.8999999999999997E-2</v>
      </c>
      <c r="O10181">
        <v>12.247999999999999</v>
      </c>
      <c r="P10181">
        <v>9.9000000000000008E-3</v>
      </c>
      <c r="Q10181">
        <v>3316179.2549999999</v>
      </c>
      <c r="R10181" t="s">
        <v>34</v>
      </c>
      <c r="S10181" t="s">
        <v>38</v>
      </c>
      <c r="T10181" t="s">
        <v>89</v>
      </c>
      <c r="V10181" t="s">
        <v>88</v>
      </c>
      <c r="Y10181" t="s">
        <v>152</v>
      </c>
    </row>
    <row r="10182" spans="1:25" x14ac:dyDescent="0.45">
      <c r="A10182" t="s">
        <v>335</v>
      </c>
      <c r="B10182" t="s">
        <v>798</v>
      </c>
      <c r="C10182">
        <v>55405</v>
      </c>
      <c r="D10182">
        <v>3</v>
      </c>
      <c r="F10182">
        <v>2009</v>
      </c>
      <c r="G10182">
        <v>6238</v>
      </c>
      <c r="H10182">
        <v>6194.25</v>
      </c>
      <c r="I10182">
        <v>1974026.95</v>
      </c>
      <c r="K10182">
        <v>4.0540000000000003</v>
      </c>
      <c r="L10182">
        <v>1E-3</v>
      </c>
      <c r="M10182">
        <v>802682.75100000005</v>
      </c>
      <c r="N10182">
        <v>5.8999999999999997E-2</v>
      </c>
      <c r="O10182">
        <v>55.037999999999997</v>
      </c>
      <c r="P10182">
        <v>1.0200000000000001E-2</v>
      </c>
      <c r="Q10182">
        <v>13506704.578</v>
      </c>
      <c r="R10182" t="s">
        <v>34</v>
      </c>
      <c r="S10182" t="s">
        <v>38</v>
      </c>
      <c r="T10182" t="s">
        <v>89</v>
      </c>
      <c r="V10182" t="s">
        <v>88</v>
      </c>
      <c r="Y10182" t="s">
        <v>107</v>
      </c>
    </row>
    <row r="10183" spans="1:25" x14ac:dyDescent="0.45">
      <c r="A10183" t="s">
        <v>335</v>
      </c>
      <c r="B10183" t="s">
        <v>798</v>
      </c>
      <c r="C10183">
        <v>55405</v>
      </c>
      <c r="D10183">
        <v>3</v>
      </c>
      <c r="F10183">
        <v>2010</v>
      </c>
      <c r="G10183">
        <v>6447</v>
      </c>
      <c r="H10183">
        <v>6387.89</v>
      </c>
      <c r="I10183">
        <v>2064236.94</v>
      </c>
      <c r="K10183">
        <v>4.4640000000000004</v>
      </c>
      <c r="L10183">
        <v>1E-3</v>
      </c>
      <c r="M10183">
        <v>841802.09</v>
      </c>
      <c r="N10183">
        <v>5.8999999999999997E-2</v>
      </c>
      <c r="O10183">
        <v>55.552</v>
      </c>
      <c r="P10183">
        <v>1.03E-2</v>
      </c>
      <c r="Q10183">
        <v>14161754.641000001</v>
      </c>
      <c r="R10183" t="s">
        <v>34</v>
      </c>
      <c r="S10183" t="s">
        <v>38</v>
      </c>
      <c r="T10183" t="s">
        <v>89</v>
      </c>
      <c r="V10183" t="s">
        <v>88</v>
      </c>
      <c r="Y10183" t="s">
        <v>107</v>
      </c>
    </row>
    <row r="10184" spans="1:25" x14ac:dyDescent="0.45">
      <c r="A10184" t="s">
        <v>335</v>
      </c>
      <c r="B10184" t="s">
        <v>798</v>
      </c>
      <c r="C10184">
        <v>55405</v>
      </c>
      <c r="D10184">
        <v>3</v>
      </c>
      <c r="F10184">
        <v>2011</v>
      </c>
      <c r="G10184">
        <v>5627</v>
      </c>
      <c r="H10184">
        <v>5572.78</v>
      </c>
      <c r="I10184">
        <v>1786965.05</v>
      </c>
      <c r="K10184">
        <v>3.6829999999999998</v>
      </c>
      <c r="L10184">
        <v>1E-3</v>
      </c>
      <c r="M10184">
        <v>729574.83700000006</v>
      </c>
      <c r="N10184">
        <v>5.8999999999999997E-2</v>
      </c>
      <c r="O10184">
        <v>49.938000000000002</v>
      </c>
      <c r="P10184">
        <v>1.1299999999999999E-2</v>
      </c>
      <c r="Q10184">
        <v>12276526.857000001</v>
      </c>
      <c r="R10184" t="s">
        <v>34</v>
      </c>
      <c r="S10184" t="s">
        <v>38</v>
      </c>
      <c r="T10184" t="s">
        <v>89</v>
      </c>
      <c r="V10184" t="s">
        <v>88</v>
      </c>
      <c r="Y10184" t="s">
        <v>107</v>
      </c>
    </row>
    <row r="10185" spans="1:25" x14ac:dyDescent="0.45">
      <c r="A10185" t="s">
        <v>335</v>
      </c>
      <c r="B10185" t="s">
        <v>798</v>
      </c>
      <c r="C10185">
        <v>55405</v>
      </c>
      <c r="D10185">
        <v>3</v>
      </c>
      <c r="F10185">
        <v>2012</v>
      </c>
      <c r="G10185">
        <v>6042</v>
      </c>
      <c r="H10185">
        <v>6011.25</v>
      </c>
      <c r="I10185">
        <v>2005896.77</v>
      </c>
      <c r="K10185">
        <v>4.0490000000000004</v>
      </c>
      <c r="L10185">
        <v>1E-3</v>
      </c>
      <c r="M10185">
        <v>802051.03700000001</v>
      </c>
      <c r="N10185">
        <v>5.8999999999999997E-2</v>
      </c>
      <c r="O10185">
        <v>54.988999999999997</v>
      </c>
      <c r="P10185">
        <v>1.01E-2</v>
      </c>
      <c r="Q10185">
        <v>13496086.012</v>
      </c>
      <c r="R10185" t="s">
        <v>34</v>
      </c>
      <c r="S10185" t="s">
        <v>38</v>
      </c>
      <c r="T10185" t="s">
        <v>89</v>
      </c>
      <c r="V10185" t="s">
        <v>88</v>
      </c>
      <c r="Y10185" t="s">
        <v>107</v>
      </c>
    </row>
    <row r="10186" spans="1:25" x14ac:dyDescent="0.45">
      <c r="A10186" t="s">
        <v>335</v>
      </c>
      <c r="B10186" t="s">
        <v>798</v>
      </c>
      <c r="C10186">
        <v>55405</v>
      </c>
      <c r="D10186">
        <v>3</v>
      </c>
      <c r="F10186">
        <v>2013</v>
      </c>
      <c r="G10186">
        <v>4745</v>
      </c>
      <c r="H10186">
        <v>4613.8500000000004</v>
      </c>
      <c r="I10186">
        <v>1416804.7</v>
      </c>
      <c r="K10186">
        <v>2.984</v>
      </c>
      <c r="L10186">
        <v>1E-3</v>
      </c>
      <c r="M10186">
        <v>591010.26800000004</v>
      </c>
      <c r="N10186">
        <v>5.8999999999999997E-2</v>
      </c>
      <c r="O10186">
        <v>56.15</v>
      </c>
      <c r="P10186">
        <v>1.84E-2</v>
      </c>
      <c r="Q10186">
        <v>9944858.5830000006</v>
      </c>
      <c r="R10186" t="s">
        <v>34</v>
      </c>
      <c r="S10186" t="s">
        <v>38</v>
      </c>
      <c r="T10186" t="s">
        <v>89</v>
      </c>
      <c r="V10186" t="s">
        <v>88</v>
      </c>
      <c r="Y10186" t="s">
        <v>107</v>
      </c>
    </row>
    <row r="10187" spans="1:25" x14ac:dyDescent="0.45">
      <c r="A10187" t="s">
        <v>335</v>
      </c>
      <c r="B10187" t="s">
        <v>798</v>
      </c>
      <c r="C10187">
        <v>55405</v>
      </c>
      <c r="D10187">
        <v>3</v>
      </c>
      <c r="F10187">
        <v>2014</v>
      </c>
      <c r="G10187">
        <v>2972</v>
      </c>
      <c r="H10187">
        <v>2888.92</v>
      </c>
      <c r="I10187">
        <v>863502.02</v>
      </c>
      <c r="K10187">
        <v>1.85</v>
      </c>
      <c r="L10187">
        <v>1E-3</v>
      </c>
      <c r="M10187">
        <v>366528.62699999998</v>
      </c>
      <c r="N10187">
        <v>5.8999999999999997E-2</v>
      </c>
      <c r="O10187">
        <v>36.978999999999999</v>
      </c>
      <c r="P10187">
        <v>2.0299999999999999E-2</v>
      </c>
      <c r="Q10187">
        <v>6167549.6229999997</v>
      </c>
      <c r="R10187" t="s">
        <v>34</v>
      </c>
      <c r="S10187" t="s">
        <v>38</v>
      </c>
      <c r="T10187" t="s">
        <v>89</v>
      </c>
      <c r="V10187" t="s">
        <v>88</v>
      </c>
      <c r="Y10187" t="s">
        <v>107</v>
      </c>
    </row>
    <row r="10188" spans="1:25" x14ac:dyDescent="0.45">
      <c r="A10188" t="s">
        <v>335</v>
      </c>
      <c r="B10188" t="s">
        <v>798</v>
      </c>
      <c r="C10188">
        <v>55405</v>
      </c>
      <c r="D10188">
        <v>3</v>
      </c>
      <c r="F10188">
        <v>2015</v>
      </c>
      <c r="G10188">
        <v>2541</v>
      </c>
      <c r="H10188">
        <v>2453.59</v>
      </c>
      <c r="I10188">
        <v>742031.22</v>
      </c>
      <c r="K10188">
        <v>1.5620000000000001</v>
      </c>
      <c r="L10188">
        <v>1E-3</v>
      </c>
      <c r="M10188">
        <v>309375.114</v>
      </c>
      <c r="N10188">
        <v>5.8999999999999997E-2</v>
      </c>
      <c r="O10188">
        <v>29.465</v>
      </c>
      <c r="P10188">
        <v>2.06E-2</v>
      </c>
      <c r="Q10188">
        <v>5205802.1160000004</v>
      </c>
      <c r="R10188" t="s">
        <v>34</v>
      </c>
      <c r="S10188" t="s">
        <v>38</v>
      </c>
      <c r="T10188" t="s">
        <v>89</v>
      </c>
      <c r="V10188" t="s">
        <v>88</v>
      </c>
      <c r="Y10188" t="s">
        <v>146</v>
      </c>
    </row>
    <row r="10189" spans="1:25" x14ac:dyDescent="0.45">
      <c r="A10189" t="s">
        <v>335</v>
      </c>
      <c r="B10189" t="s">
        <v>798</v>
      </c>
      <c r="C10189">
        <v>55405</v>
      </c>
      <c r="D10189">
        <v>3</v>
      </c>
      <c r="F10189">
        <v>2016</v>
      </c>
      <c r="G10189">
        <v>3883</v>
      </c>
      <c r="H10189">
        <v>3830.08</v>
      </c>
      <c r="I10189">
        <v>1197343.8799999999</v>
      </c>
      <c r="K10189">
        <v>2.484</v>
      </c>
      <c r="L10189">
        <v>1E-3</v>
      </c>
      <c r="M10189">
        <v>492092.1</v>
      </c>
      <c r="N10189">
        <v>5.8999999999999997E-2</v>
      </c>
      <c r="O10189">
        <v>36.231000000000002</v>
      </c>
      <c r="P10189">
        <v>1.2999999999999999E-2</v>
      </c>
      <c r="Q10189">
        <v>8280350.5899999999</v>
      </c>
      <c r="R10189" t="s">
        <v>34</v>
      </c>
      <c r="S10189" t="s">
        <v>38</v>
      </c>
      <c r="T10189" t="s">
        <v>89</v>
      </c>
      <c r="V10189" t="s">
        <v>88</v>
      </c>
      <c r="Y10189" t="s">
        <v>146</v>
      </c>
    </row>
    <row r="10190" spans="1:25" x14ac:dyDescent="0.45">
      <c r="A10190" t="s">
        <v>335</v>
      </c>
      <c r="B10190" t="s">
        <v>798</v>
      </c>
      <c r="C10190">
        <v>55405</v>
      </c>
      <c r="D10190">
        <v>3</v>
      </c>
      <c r="F10190">
        <v>2017</v>
      </c>
      <c r="G10190">
        <v>3759</v>
      </c>
      <c r="H10190">
        <v>3679.76</v>
      </c>
      <c r="I10190">
        <v>1175536.4099999999</v>
      </c>
      <c r="K10190">
        <v>2.4590000000000001</v>
      </c>
      <c r="L10190">
        <v>1E-3</v>
      </c>
      <c r="M10190">
        <v>487012.23800000001</v>
      </c>
      <c r="N10190">
        <v>5.8999999999999997E-2</v>
      </c>
      <c r="O10190">
        <v>39.530999999999999</v>
      </c>
      <c r="P10190">
        <v>1.6199999999999999E-2</v>
      </c>
      <c r="Q10190">
        <v>8194867.5789999999</v>
      </c>
      <c r="R10190" t="s">
        <v>34</v>
      </c>
      <c r="S10190" t="s">
        <v>38</v>
      </c>
      <c r="T10190" t="s">
        <v>89</v>
      </c>
      <c r="V10190" t="s">
        <v>88</v>
      </c>
      <c r="Y10190" t="s">
        <v>147</v>
      </c>
    </row>
    <row r="10191" spans="1:25" x14ac:dyDescent="0.45">
      <c r="A10191" t="s">
        <v>335</v>
      </c>
      <c r="B10191" t="s">
        <v>798</v>
      </c>
      <c r="C10191">
        <v>55405</v>
      </c>
      <c r="D10191">
        <v>3</v>
      </c>
      <c r="F10191">
        <v>2018</v>
      </c>
      <c r="G10191">
        <v>4268</v>
      </c>
      <c r="H10191">
        <v>4225.6000000000004</v>
      </c>
      <c r="I10191">
        <v>1320718.26</v>
      </c>
      <c r="K10191">
        <v>2.774</v>
      </c>
      <c r="L10191">
        <v>1E-3</v>
      </c>
      <c r="M10191">
        <v>549412.16200000001</v>
      </c>
      <c r="N10191">
        <v>5.8999999999999997E-2</v>
      </c>
      <c r="O10191">
        <v>36.530999999999999</v>
      </c>
      <c r="P10191">
        <v>1.0999999999999999E-2</v>
      </c>
      <c r="Q10191">
        <v>9244870.4350000005</v>
      </c>
      <c r="R10191" t="s">
        <v>34</v>
      </c>
      <c r="S10191" t="s">
        <v>38</v>
      </c>
      <c r="T10191" t="s">
        <v>89</v>
      </c>
      <c r="V10191" t="s">
        <v>88</v>
      </c>
      <c r="Y10191" t="s">
        <v>147</v>
      </c>
    </row>
    <row r="10192" spans="1:25" x14ac:dyDescent="0.45">
      <c r="A10192" t="s">
        <v>335</v>
      </c>
      <c r="B10192" t="s">
        <v>798</v>
      </c>
      <c r="C10192">
        <v>55405</v>
      </c>
      <c r="D10192">
        <v>3</v>
      </c>
      <c r="F10192">
        <v>2019</v>
      </c>
      <c r="G10192">
        <v>3968</v>
      </c>
      <c r="H10192">
        <v>3933.51</v>
      </c>
      <c r="I10192">
        <v>1218293.56</v>
      </c>
      <c r="K10192">
        <v>2.6110000000000002</v>
      </c>
      <c r="L10192">
        <v>1E-3</v>
      </c>
      <c r="M10192">
        <v>517119.51199999999</v>
      </c>
      <c r="N10192">
        <v>5.8999999999999997E-2</v>
      </c>
      <c r="O10192">
        <v>37.317</v>
      </c>
      <c r="P10192">
        <v>1.1900000000000001E-2</v>
      </c>
      <c r="Q10192">
        <v>8701527.5590000004</v>
      </c>
      <c r="R10192" t="s">
        <v>34</v>
      </c>
      <c r="S10192" t="s">
        <v>38</v>
      </c>
      <c r="T10192" t="s">
        <v>89</v>
      </c>
      <c r="V10192" t="s">
        <v>88</v>
      </c>
      <c r="Y10192" t="s">
        <v>147</v>
      </c>
    </row>
    <row r="10193" spans="1:25" x14ac:dyDescent="0.45">
      <c r="A10193" t="s">
        <v>335</v>
      </c>
      <c r="B10193" t="s">
        <v>798</v>
      </c>
      <c r="C10193">
        <v>55405</v>
      </c>
      <c r="D10193">
        <v>3</v>
      </c>
      <c r="F10193">
        <v>2020</v>
      </c>
      <c r="G10193">
        <v>2940</v>
      </c>
      <c r="H10193">
        <v>2924.91</v>
      </c>
      <c r="I10193">
        <v>907680.6</v>
      </c>
      <c r="K10193">
        <v>1.944</v>
      </c>
      <c r="L10193">
        <v>1E-3</v>
      </c>
      <c r="M10193">
        <v>385025.03100000002</v>
      </c>
      <c r="N10193">
        <v>5.8999999999999997E-2</v>
      </c>
      <c r="O10193">
        <v>26.484999999999999</v>
      </c>
      <c r="P10193">
        <v>1.03E-2</v>
      </c>
      <c r="Q10193">
        <v>6478753.7860000003</v>
      </c>
      <c r="R10193" t="s">
        <v>34</v>
      </c>
      <c r="S10193" t="s">
        <v>38</v>
      </c>
      <c r="T10193" t="s">
        <v>89</v>
      </c>
      <c r="V10193" t="s">
        <v>88</v>
      </c>
      <c r="Y10193" t="s">
        <v>147</v>
      </c>
    </row>
    <row r="10194" spans="1:25" x14ac:dyDescent="0.45">
      <c r="A10194" t="s">
        <v>335</v>
      </c>
      <c r="B10194" t="s">
        <v>798</v>
      </c>
      <c r="C10194">
        <v>55405</v>
      </c>
      <c r="D10194">
        <v>3</v>
      </c>
      <c r="F10194">
        <v>2021</v>
      </c>
      <c r="G10194">
        <v>2531</v>
      </c>
      <c r="H10194">
        <v>2459.83</v>
      </c>
      <c r="I10194">
        <v>760733.81</v>
      </c>
      <c r="K10194">
        <v>1.6479999999999999</v>
      </c>
      <c r="L10194">
        <v>1E-3</v>
      </c>
      <c r="M10194">
        <v>326525.32500000001</v>
      </c>
      <c r="N10194">
        <v>5.8999999999999997E-2</v>
      </c>
      <c r="O10194">
        <v>28.003</v>
      </c>
      <c r="P10194">
        <v>1.72E-2</v>
      </c>
      <c r="Q10194">
        <v>5494434.5810000002</v>
      </c>
      <c r="R10194" t="s">
        <v>34</v>
      </c>
      <c r="S10194" t="s">
        <v>38</v>
      </c>
      <c r="T10194" t="s">
        <v>89</v>
      </c>
      <c r="V10194" t="s">
        <v>88</v>
      </c>
      <c r="Y10194" t="s">
        <v>152</v>
      </c>
    </row>
    <row r="10195" spans="1:25" x14ac:dyDescent="0.45">
      <c r="A10195" t="s">
        <v>335</v>
      </c>
      <c r="B10195" t="s">
        <v>798</v>
      </c>
      <c r="C10195">
        <v>55405</v>
      </c>
      <c r="D10195">
        <v>3</v>
      </c>
      <c r="F10195">
        <v>2022</v>
      </c>
      <c r="G10195">
        <v>4197</v>
      </c>
      <c r="H10195">
        <v>4164.01</v>
      </c>
      <c r="I10195">
        <v>1356456.81</v>
      </c>
      <c r="K10195">
        <v>2.843</v>
      </c>
      <c r="L10195">
        <v>1E-3</v>
      </c>
      <c r="M10195">
        <v>563177.51599999995</v>
      </c>
      <c r="N10195">
        <v>5.8999999999999997E-2</v>
      </c>
      <c r="O10195">
        <v>36.488</v>
      </c>
      <c r="P10195">
        <v>1.03E-2</v>
      </c>
      <c r="Q10195">
        <v>9476501.5470000003</v>
      </c>
      <c r="R10195" t="s">
        <v>34</v>
      </c>
      <c r="S10195" t="s">
        <v>38</v>
      </c>
      <c r="T10195" t="s">
        <v>89</v>
      </c>
      <c r="V10195" t="s">
        <v>88</v>
      </c>
      <c r="Y10195" t="s">
        <v>152</v>
      </c>
    </row>
    <row r="10196" spans="1:25" x14ac:dyDescent="0.45">
      <c r="A10196" t="s">
        <v>335</v>
      </c>
      <c r="B10196" t="s">
        <v>798</v>
      </c>
      <c r="C10196">
        <v>55405</v>
      </c>
      <c r="D10196">
        <v>3</v>
      </c>
      <c r="F10196">
        <v>2023</v>
      </c>
      <c r="G10196">
        <v>1884</v>
      </c>
      <c r="H10196">
        <v>1846.96</v>
      </c>
      <c r="I10196">
        <v>579126.4</v>
      </c>
      <c r="K10196">
        <v>1.2230000000000001</v>
      </c>
      <c r="L10196">
        <v>1E-3</v>
      </c>
      <c r="M10196">
        <v>242192.78</v>
      </c>
      <c r="N10196">
        <v>5.8999999999999997E-2</v>
      </c>
      <c r="O10196">
        <v>19.152000000000001</v>
      </c>
      <c r="P10196">
        <v>1.55E-2</v>
      </c>
      <c r="Q10196">
        <v>4075310.1120000002</v>
      </c>
      <c r="R10196" t="s">
        <v>34</v>
      </c>
      <c r="S10196" t="s">
        <v>38</v>
      </c>
      <c r="T10196" t="s">
        <v>89</v>
      </c>
      <c r="V10196" t="s">
        <v>88</v>
      </c>
      <c r="Y10196" t="s">
        <v>152</v>
      </c>
    </row>
    <row r="10197" spans="1:25" x14ac:dyDescent="0.45">
      <c r="A10197" t="s">
        <v>335</v>
      </c>
      <c r="B10197" t="s">
        <v>798</v>
      </c>
      <c r="C10197">
        <v>55405</v>
      </c>
      <c r="D10197">
        <v>3</v>
      </c>
      <c r="F10197">
        <v>2024</v>
      </c>
      <c r="G10197">
        <v>1856</v>
      </c>
      <c r="H10197">
        <v>1844.96</v>
      </c>
      <c r="I10197">
        <v>601448.93999999994</v>
      </c>
      <c r="K10197">
        <v>1.26</v>
      </c>
      <c r="L10197">
        <v>1E-3</v>
      </c>
      <c r="M10197">
        <v>249489.429</v>
      </c>
      <c r="N10197">
        <v>5.8999999999999997E-2</v>
      </c>
      <c r="O10197">
        <v>15.117000000000001</v>
      </c>
      <c r="P10197">
        <v>9.1999999999999998E-3</v>
      </c>
      <c r="Q10197">
        <v>4198181.6940000001</v>
      </c>
      <c r="R10197" t="s">
        <v>34</v>
      </c>
      <c r="S10197" t="s">
        <v>38</v>
      </c>
      <c r="T10197" t="s">
        <v>89</v>
      </c>
      <c r="V10197" t="s">
        <v>88</v>
      </c>
      <c r="Y10197" t="s">
        <v>152</v>
      </c>
    </row>
    <row r="10198" spans="1:25" x14ac:dyDescent="0.45">
      <c r="A10198" t="s">
        <v>25</v>
      </c>
      <c r="B10198" t="s">
        <v>799</v>
      </c>
      <c r="C10198">
        <v>55517</v>
      </c>
      <c r="D10198" t="s">
        <v>736</v>
      </c>
      <c r="F10198">
        <v>2009</v>
      </c>
      <c r="G10198">
        <v>837</v>
      </c>
      <c r="H10198">
        <v>597.01</v>
      </c>
      <c r="I10198">
        <v>26676.95</v>
      </c>
      <c r="K10198">
        <v>7.8E-2</v>
      </c>
      <c r="L10198">
        <v>1E-3</v>
      </c>
      <c r="M10198">
        <v>15504.861999999999</v>
      </c>
      <c r="N10198">
        <v>5.9200000000000003E-2</v>
      </c>
      <c r="O10198">
        <v>1.5589999999999999</v>
      </c>
      <c r="P10198">
        <v>1.9400000000000001E-2</v>
      </c>
      <c r="Q10198">
        <v>260885.42199999999</v>
      </c>
      <c r="R10198" t="s">
        <v>34</v>
      </c>
      <c r="T10198" t="s">
        <v>28</v>
      </c>
      <c r="V10198" t="s">
        <v>40</v>
      </c>
      <c r="Y10198" t="s">
        <v>35</v>
      </c>
    </row>
    <row r="10199" spans="1:25" x14ac:dyDescent="0.45">
      <c r="A10199" t="s">
        <v>25</v>
      </c>
      <c r="B10199" t="s">
        <v>799</v>
      </c>
      <c r="C10199">
        <v>55517</v>
      </c>
      <c r="D10199" t="s">
        <v>736</v>
      </c>
      <c r="F10199">
        <v>2010</v>
      </c>
      <c r="G10199">
        <v>1604</v>
      </c>
      <c r="H10199">
        <v>1183.1199999999999</v>
      </c>
      <c r="I10199">
        <v>51592.43</v>
      </c>
      <c r="K10199">
        <v>0.153</v>
      </c>
      <c r="L10199">
        <v>1E-3</v>
      </c>
      <c r="M10199">
        <v>30356.735000000001</v>
      </c>
      <c r="N10199">
        <v>5.9200000000000003E-2</v>
      </c>
      <c r="O10199">
        <v>2.7309999999999999</v>
      </c>
      <c r="P10199">
        <v>1.66E-2</v>
      </c>
      <c r="Q10199">
        <v>510800.25300000003</v>
      </c>
      <c r="R10199" t="s">
        <v>34</v>
      </c>
      <c r="T10199" t="s">
        <v>28</v>
      </c>
      <c r="V10199" t="s">
        <v>40</v>
      </c>
      <c r="Y10199" t="s">
        <v>35</v>
      </c>
    </row>
    <row r="10200" spans="1:25" x14ac:dyDescent="0.45">
      <c r="A10200" t="s">
        <v>25</v>
      </c>
      <c r="B10200" t="s">
        <v>799</v>
      </c>
      <c r="C10200">
        <v>55517</v>
      </c>
      <c r="D10200" t="s">
        <v>736</v>
      </c>
      <c r="F10200">
        <v>2011</v>
      </c>
      <c r="G10200">
        <v>1068</v>
      </c>
      <c r="H10200">
        <v>787.1</v>
      </c>
      <c r="I10200">
        <v>34327.449999999997</v>
      </c>
      <c r="K10200">
        <v>8.8999999999999996E-2</v>
      </c>
      <c r="L10200">
        <v>8.9999999999999998E-4</v>
      </c>
      <c r="M10200">
        <v>17735.476999999999</v>
      </c>
      <c r="N10200">
        <v>5.9299999999999999E-2</v>
      </c>
      <c r="O10200">
        <v>1.6</v>
      </c>
      <c r="P10200">
        <v>1.83E-2</v>
      </c>
      <c r="Q10200">
        <v>298428.02299999999</v>
      </c>
      <c r="R10200" t="s">
        <v>34</v>
      </c>
      <c r="T10200" t="s">
        <v>28</v>
      </c>
      <c r="V10200" t="s">
        <v>40</v>
      </c>
      <c r="Y10200" t="s">
        <v>35</v>
      </c>
    </row>
    <row r="10201" spans="1:25" x14ac:dyDescent="0.45">
      <c r="A10201" t="s">
        <v>25</v>
      </c>
      <c r="B10201" t="s">
        <v>799</v>
      </c>
      <c r="C10201">
        <v>55517</v>
      </c>
      <c r="D10201" t="s">
        <v>736</v>
      </c>
      <c r="F10201">
        <v>2012</v>
      </c>
      <c r="G10201">
        <v>684</v>
      </c>
      <c r="H10201">
        <v>548.96</v>
      </c>
      <c r="I10201">
        <v>23418.11</v>
      </c>
      <c r="K10201">
        <v>6.9000000000000006E-2</v>
      </c>
      <c r="L10201">
        <v>6.9999999999999999E-4</v>
      </c>
      <c r="M10201">
        <v>12536.69</v>
      </c>
      <c r="N10201">
        <v>5.9200000000000003E-2</v>
      </c>
      <c r="O10201">
        <v>1.0609999999999999</v>
      </c>
      <c r="P10201">
        <v>1.5599999999999999E-2</v>
      </c>
      <c r="Q10201">
        <v>210945.226</v>
      </c>
      <c r="R10201" t="s">
        <v>34</v>
      </c>
      <c r="T10201" t="s">
        <v>28</v>
      </c>
      <c r="V10201" t="s">
        <v>40</v>
      </c>
      <c r="Y10201" t="s">
        <v>35</v>
      </c>
    </row>
    <row r="10202" spans="1:25" x14ac:dyDescent="0.45">
      <c r="A10202" t="s">
        <v>25</v>
      </c>
      <c r="B10202" t="s">
        <v>799</v>
      </c>
      <c r="C10202">
        <v>55517</v>
      </c>
      <c r="D10202" t="s">
        <v>736</v>
      </c>
      <c r="F10202">
        <v>2013</v>
      </c>
      <c r="G10202">
        <v>366</v>
      </c>
      <c r="H10202">
        <v>260.3</v>
      </c>
      <c r="I10202">
        <v>10073.83</v>
      </c>
      <c r="K10202">
        <v>2.8000000000000001E-2</v>
      </c>
      <c r="L10202">
        <v>6.9999999999999999E-4</v>
      </c>
      <c r="M10202">
        <v>5450.6220000000003</v>
      </c>
      <c r="N10202">
        <v>5.8900000000000001E-2</v>
      </c>
      <c r="O10202">
        <v>0.56699999999999995</v>
      </c>
      <c r="P10202">
        <v>2.64E-2</v>
      </c>
      <c r="Q10202">
        <v>91721.687000000005</v>
      </c>
      <c r="R10202" t="s">
        <v>34</v>
      </c>
      <c r="T10202" t="s">
        <v>28</v>
      </c>
      <c r="V10202" t="s">
        <v>40</v>
      </c>
      <c r="Y10202" t="s">
        <v>35</v>
      </c>
    </row>
    <row r="10203" spans="1:25" x14ac:dyDescent="0.45">
      <c r="A10203" t="s">
        <v>25</v>
      </c>
      <c r="B10203" t="s">
        <v>799</v>
      </c>
      <c r="C10203">
        <v>55517</v>
      </c>
      <c r="D10203" t="s">
        <v>736</v>
      </c>
      <c r="F10203">
        <v>2014</v>
      </c>
      <c r="G10203">
        <v>445</v>
      </c>
      <c r="H10203">
        <v>323.49</v>
      </c>
      <c r="I10203">
        <v>13232.59</v>
      </c>
      <c r="K10203">
        <v>3.5000000000000003E-2</v>
      </c>
      <c r="L10203">
        <v>6.9999999999999999E-4</v>
      </c>
      <c r="M10203">
        <v>6825.6819999999998</v>
      </c>
      <c r="N10203">
        <v>5.8799999999999998E-2</v>
      </c>
      <c r="O10203">
        <v>0.82199999999999995</v>
      </c>
      <c r="P10203">
        <v>2.4799999999999999E-2</v>
      </c>
      <c r="Q10203">
        <v>114836.93</v>
      </c>
      <c r="R10203" t="s">
        <v>34</v>
      </c>
      <c r="T10203" t="s">
        <v>28</v>
      </c>
      <c r="V10203" t="s">
        <v>40</v>
      </c>
      <c r="Y10203" t="s">
        <v>35</v>
      </c>
    </row>
    <row r="10204" spans="1:25" x14ac:dyDescent="0.45">
      <c r="A10204" t="s">
        <v>25</v>
      </c>
      <c r="B10204" t="s">
        <v>799</v>
      </c>
      <c r="C10204">
        <v>55517</v>
      </c>
      <c r="D10204" t="s">
        <v>736</v>
      </c>
      <c r="F10204">
        <v>2015</v>
      </c>
      <c r="G10204">
        <v>977</v>
      </c>
      <c r="H10204">
        <v>694.48</v>
      </c>
      <c r="I10204">
        <v>29315.79</v>
      </c>
      <c r="K10204">
        <v>8.5000000000000006E-2</v>
      </c>
      <c r="L10204">
        <v>6.9999999999999999E-4</v>
      </c>
      <c r="M10204">
        <v>15477.437</v>
      </c>
      <c r="N10204">
        <v>5.8999999999999997E-2</v>
      </c>
      <c r="O10204">
        <v>1.3180000000000001</v>
      </c>
      <c r="P10204">
        <v>1.8599999999999998E-2</v>
      </c>
      <c r="Q10204">
        <v>260444.565</v>
      </c>
      <c r="R10204" t="s">
        <v>34</v>
      </c>
      <c r="T10204" t="s">
        <v>28</v>
      </c>
      <c r="V10204" t="s">
        <v>40</v>
      </c>
      <c r="Y10204" t="s">
        <v>36</v>
      </c>
    </row>
    <row r="10205" spans="1:25" x14ac:dyDescent="0.45">
      <c r="A10205" t="s">
        <v>25</v>
      </c>
      <c r="B10205" t="s">
        <v>799</v>
      </c>
      <c r="C10205">
        <v>55517</v>
      </c>
      <c r="D10205" t="s">
        <v>736</v>
      </c>
      <c r="F10205">
        <v>2016</v>
      </c>
      <c r="G10205">
        <v>1243</v>
      </c>
      <c r="H10205">
        <v>967.45</v>
      </c>
      <c r="I10205">
        <v>42068.81</v>
      </c>
      <c r="K10205">
        <v>0.11799999999999999</v>
      </c>
      <c r="L10205">
        <v>6.9999999999999999E-4</v>
      </c>
      <c r="M10205">
        <v>22257.388999999999</v>
      </c>
      <c r="N10205">
        <v>5.8999999999999997E-2</v>
      </c>
      <c r="O10205">
        <v>1.917</v>
      </c>
      <c r="P10205">
        <v>1.55E-2</v>
      </c>
      <c r="Q10205">
        <v>374534.32299999997</v>
      </c>
      <c r="R10205" t="s">
        <v>34</v>
      </c>
      <c r="T10205" t="s">
        <v>28</v>
      </c>
      <c r="V10205" t="s">
        <v>40</v>
      </c>
      <c r="Y10205" t="s">
        <v>36</v>
      </c>
    </row>
    <row r="10206" spans="1:25" x14ac:dyDescent="0.45">
      <c r="A10206" t="s">
        <v>25</v>
      </c>
      <c r="B10206" t="s">
        <v>799</v>
      </c>
      <c r="C10206">
        <v>55517</v>
      </c>
      <c r="D10206" t="s">
        <v>736</v>
      </c>
      <c r="F10206">
        <v>2017</v>
      </c>
      <c r="G10206">
        <v>899</v>
      </c>
      <c r="H10206">
        <v>703.25</v>
      </c>
      <c r="I10206">
        <v>30689.94</v>
      </c>
      <c r="K10206">
        <v>8.8999999999999996E-2</v>
      </c>
      <c r="L10206">
        <v>8.0000000000000004E-4</v>
      </c>
      <c r="M10206">
        <v>16191.474</v>
      </c>
      <c r="N10206">
        <v>5.8799999999999998E-2</v>
      </c>
      <c r="O10206">
        <v>1.234</v>
      </c>
      <c r="P10206">
        <v>1.43E-2</v>
      </c>
      <c r="Q10206">
        <v>272433.17700000003</v>
      </c>
      <c r="R10206" t="s">
        <v>34</v>
      </c>
      <c r="T10206" t="s">
        <v>28</v>
      </c>
      <c r="V10206" t="s">
        <v>40</v>
      </c>
      <c r="Y10206" t="s">
        <v>36</v>
      </c>
    </row>
    <row r="10207" spans="1:25" x14ac:dyDescent="0.45">
      <c r="A10207" t="s">
        <v>25</v>
      </c>
      <c r="B10207" t="s">
        <v>799</v>
      </c>
      <c r="C10207">
        <v>55517</v>
      </c>
      <c r="D10207" t="s">
        <v>736</v>
      </c>
      <c r="F10207">
        <v>2018</v>
      </c>
      <c r="G10207">
        <v>644</v>
      </c>
      <c r="H10207">
        <v>495.28</v>
      </c>
      <c r="I10207">
        <v>21273.97</v>
      </c>
      <c r="K10207">
        <v>6.5000000000000002E-2</v>
      </c>
      <c r="L10207">
        <v>8.0000000000000004E-4</v>
      </c>
      <c r="M10207">
        <v>11936.339</v>
      </c>
      <c r="N10207">
        <v>5.8900000000000001E-2</v>
      </c>
      <c r="O10207">
        <v>0.97699999999999998</v>
      </c>
      <c r="P10207">
        <v>1.66E-2</v>
      </c>
      <c r="Q10207">
        <v>200848.59099999999</v>
      </c>
      <c r="R10207" t="s">
        <v>34</v>
      </c>
      <c r="T10207" t="s">
        <v>28</v>
      </c>
      <c r="V10207" t="s">
        <v>40</v>
      </c>
      <c r="Y10207" t="s">
        <v>36</v>
      </c>
    </row>
    <row r="10208" spans="1:25" x14ac:dyDescent="0.45">
      <c r="A10208" t="s">
        <v>25</v>
      </c>
      <c r="B10208" t="s">
        <v>799</v>
      </c>
      <c r="C10208">
        <v>55517</v>
      </c>
      <c r="D10208" t="s">
        <v>736</v>
      </c>
      <c r="F10208">
        <v>2019</v>
      </c>
      <c r="G10208">
        <v>413</v>
      </c>
      <c r="H10208">
        <v>301.67</v>
      </c>
      <c r="I10208">
        <v>12495.14</v>
      </c>
      <c r="K10208">
        <v>3.7999999999999999E-2</v>
      </c>
      <c r="L10208">
        <v>8.9999999999999998E-4</v>
      </c>
      <c r="M10208">
        <v>7359.0619999999999</v>
      </c>
      <c r="N10208">
        <v>5.9299999999999999E-2</v>
      </c>
      <c r="O10208">
        <v>0.68400000000000005</v>
      </c>
      <c r="P10208">
        <v>1.9699999999999999E-2</v>
      </c>
      <c r="Q10208">
        <v>123825.71400000001</v>
      </c>
      <c r="R10208" t="s">
        <v>34</v>
      </c>
      <c r="T10208" t="s">
        <v>28</v>
      </c>
      <c r="V10208" t="s">
        <v>40</v>
      </c>
      <c r="Y10208" t="s">
        <v>36</v>
      </c>
    </row>
    <row r="10209" spans="1:25" x14ac:dyDescent="0.45">
      <c r="A10209" t="s">
        <v>25</v>
      </c>
      <c r="B10209" t="s">
        <v>799</v>
      </c>
      <c r="C10209">
        <v>55517</v>
      </c>
      <c r="D10209" t="s">
        <v>736</v>
      </c>
      <c r="F10209">
        <v>2020</v>
      </c>
      <c r="G10209">
        <v>790</v>
      </c>
      <c r="H10209">
        <v>613.13</v>
      </c>
      <c r="I10209">
        <v>25583.74</v>
      </c>
      <c r="K10209">
        <v>7.9000000000000001E-2</v>
      </c>
      <c r="L10209">
        <v>8.9999999999999998E-4</v>
      </c>
      <c r="M10209">
        <v>15061.84</v>
      </c>
      <c r="N10209">
        <v>5.9200000000000003E-2</v>
      </c>
      <c r="O10209">
        <v>1.3660000000000001</v>
      </c>
      <c r="P10209">
        <v>1.7000000000000001E-2</v>
      </c>
      <c r="Q10209">
        <v>253451.69500000001</v>
      </c>
      <c r="R10209" t="s">
        <v>34</v>
      </c>
      <c r="T10209" t="s">
        <v>28</v>
      </c>
      <c r="V10209" t="s">
        <v>40</v>
      </c>
      <c r="Y10209" t="s">
        <v>36</v>
      </c>
    </row>
    <row r="10210" spans="1:25" x14ac:dyDescent="0.45">
      <c r="A10210" t="s">
        <v>25</v>
      </c>
      <c r="B10210" t="s">
        <v>799</v>
      </c>
      <c r="C10210">
        <v>55517</v>
      </c>
      <c r="D10210" t="s">
        <v>736</v>
      </c>
      <c r="F10210">
        <v>2021</v>
      </c>
      <c r="G10210">
        <v>464</v>
      </c>
      <c r="H10210">
        <v>346.59</v>
      </c>
      <c r="I10210">
        <v>13812.75</v>
      </c>
      <c r="K10210">
        <v>4.1000000000000002E-2</v>
      </c>
      <c r="L10210">
        <v>8.0000000000000004E-4</v>
      </c>
      <c r="M10210">
        <v>8281.7739999999994</v>
      </c>
      <c r="N10210">
        <v>5.9200000000000003E-2</v>
      </c>
      <c r="O10210">
        <v>0.77200000000000002</v>
      </c>
      <c r="P10210">
        <v>1.7100000000000001E-2</v>
      </c>
      <c r="Q10210">
        <v>139354.45000000001</v>
      </c>
      <c r="R10210" t="s">
        <v>34</v>
      </c>
      <c r="T10210" t="s">
        <v>28</v>
      </c>
      <c r="V10210" t="s">
        <v>40</v>
      </c>
      <c r="Y10210" t="s">
        <v>36</v>
      </c>
    </row>
    <row r="10211" spans="1:25" x14ac:dyDescent="0.45">
      <c r="A10211" t="s">
        <v>25</v>
      </c>
      <c r="B10211" t="s">
        <v>799</v>
      </c>
      <c r="C10211">
        <v>55517</v>
      </c>
      <c r="D10211" t="s">
        <v>736</v>
      </c>
      <c r="F10211">
        <v>2022</v>
      </c>
      <c r="G10211">
        <v>343</v>
      </c>
      <c r="H10211">
        <v>242.89</v>
      </c>
      <c r="I10211">
        <v>9116.7000000000007</v>
      </c>
      <c r="K10211">
        <v>2.5999999999999999E-2</v>
      </c>
      <c r="L10211">
        <v>8.9999999999999998E-4</v>
      </c>
      <c r="M10211">
        <v>5457.8649999999998</v>
      </c>
      <c r="N10211">
        <v>5.9299999999999999E-2</v>
      </c>
      <c r="O10211">
        <v>0.57799999999999996</v>
      </c>
      <c r="P10211">
        <v>1.7399999999999999E-2</v>
      </c>
      <c r="Q10211">
        <v>91841.971999999994</v>
      </c>
      <c r="R10211" t="s">
        <v>34</v>
      </c>
      <c r="T10211" t="s">
        <v>28</v>
      </c>
      <c r="V10211" t="s">
        <v>40</v>
      </c>
      <c r="Y10211" t="s">
        <v>36</v>
      </c>
    </row>
    <row r="10212" spans="1:25" x14ac:dyDescent="0.45">
      <c r="A10212" t="s">
        <v>25</v>
      </c>
      <c r="B10212" t="s">
        <v>799</v>
      </c>
      <c r="C10212">
        <v>55517</v>
      </c>
      <c r="D10212" t="s">
        <v>736</v>
      </c>
      <c r="F10212">
        <v>2023</v>
      </c>
      <c r="G10212">
        <v>727</v>
      </c>
      <c r="H10212">
        <v>534.87</v>
      </c>
      <c r="I10212">
        <v>20125.25</v>
      </c>
      <c r="K10212">
        <v>5.8000000000000003E-2</v>
      </c>
      <c r="L10212">
        <v>8.0000000000000004E-4</v>
      </c>
      <c r="M10212">
        <v>12034.325000000001</v>
      </c>
      <c r="N10212">
        <v>5.9299999999999999E-2</v>
      </c>
      <c r="O10212">
        <v>1.1379999999999999</v>
      </c>
      <c r="P10212">
        <v>1.66E-2</v>
      </c>
      <c r="Q10212">
        <v>202480.198</v>
      </c>
      <c r="R10212" t="s">
        <v>34</v>
      </c>
      <c r="T10212" t="s">
        <v>28</v>
      </c>
      <c r="V10212" t="s">
        <v>40</v>
      </c>
      <c r="Y10212" t="s">
        <v>36</v>
      </c>
    </row>
    <row r="10213" spans="1:25" x14ac:dyDescent="0.45">
      <c r="A10213" t="s">
        <v>25</v>
      </c>
      <c r="B10213" t="s">
        <v>799</v>
      </c>
      <c r="C10213">
        <v>55517</v>
      </c>
      <c r="D10213" t="s">
        <v>736</v>
      </c>
      <c r="F10213">
        <v>2024</v>
      </c>
      <c r="G10213">
        <v>73</v>
      </c>
      <c r="H10213">
        <v>51.3</v>
      </c>
      <c r="I10213">
        <v>1912.7</v>
      </c>
      <c r="K10213">
        <v>6.0000000000000001E-3</v>
      </c>
      <c r="L10213">
        <v>8.0000000000000004E-4</v>
      </c>
      <c r="M10213">
        <v>1150.653</v>
      </c>
      <c r="N10213">
        <v>5.9299999999999999E-2</v>
      </c>
      <c r="O10213">
        <v>0.124</v>
      </c>
      <c r="P10213">
        <v>1.7999999999999999E-2</v>
      </c>
      <c r="Q10213">
        <v>19357.620999999999</v>
      </c>
      <c r="R10213" t="s">
        <v>34</v>
      </c>
      <c r="T10213" t="s">
        <v>28</v>
      </c>
      <c r="V10213" t="s">
        <v>40</v>
      </c>
      <c r="Y10213" t="s">
        <v>36</v>
      </c>
    </row>
    <row r="10214" spans="1:25" x14ac:dyDescent="0.45">
      <c r="A10214" t="s">
        <v>25</v>
      </c>
      <c r="B10214" t="s">
        <v>799</v>
      </c>
      <c r="C10214">
        <v>55517</v>
      </c>
      <c r="D10214" t="s">
        <v>737</v>
      </c>
      <c r="F10214">
        <v>2009</v>
      </c>
      <c r="G10214">
        <v>729</v>
      </c>
      <c r="H10214">
        <v>516.37</v>
      </c>
      <c r="I10214">
        <v>16821.400000000001</v>
      </c>
      <c r="K10214">
        <v>6.6000000000000003E-2</v>
      </c>
      <c r="L10214">
        <v>1E-3</v>
      </c>
      <c r="M10214">
        <v>12983.281999999999</v>
      </c>
      <c r="N10214">
        <v>5.9299999999999999E-2</v>
      </c>
      <c r="O10214">
        <v>1.296</v>
      </c>
      <c r="P10214">
        <v>1.72E-2</v>
      </c>
      <c r="Q10214">
        <v>218468.74100000001</v>
      </c>
      <c r="R10214" t="s">
        <v>34</v>
      </c>
      <c r="T10214" t="s">
        <v>28</v>
      </c>
      <c r="V10214" t="s">
        <v>40</v>
      </c>
      <c r="Y10214" t="s">
        <v>35</v>
      </c>
    </row>
    <row r="10215" spans="1:25" x14ac:dyDescent="0.45">
      <c r="A10215" t="s">
        <v>25</v>
      </c>
      <c r="B10215" t="s">
        <v>799</v>
      </c>
      <c r="C10215">
        <v>55517</v>
      </c>
      <c r="D10215" t="s">
        <v>737</v>
      </c>
      <c r="F10215">
        <v>2010</v>
      </c>
      <c r="G10215">
        <v>1546</v>
      </c>
      <c r="H10215">
        <v>1154.5999999999999</v>
      </c>
      <c r="I10215">
        <v>49283.24</v>
      </c>
      <c r="K10215">
        <v>0.13800000000000001</v>
      </c>
      <c r="L10215">
        <v>1E-3</v>
      </c>
      <c r="M10215">
        <v>27427.388999999999</v>
      </c>
      <c r="N10215">
        <v>5.9200000000000003E-2</v>
      </c>
      <c r="O10215">
        <v>2.3210000000000002</v>
      </c>
      <c r="P10215">
        <v>1.4200000000000001E-2</v>
      </c>
      <c r="Q10215">
        <v>461536.17499999999</v>
      </c>
      <c r="R10215" t="s">
        <v>34</v>
      </c>
      <c r="T10215" t="s">
        <v>28</v>
      </c>
      <c r="V10215" t="s">
        <v>40</v>
      </c>
      <c r="Y10215" t="s">
        <v>35</v>
      </c>
    </row>
    <row r="10216" spans="1:25" x14ac:dyDescent="0.45">
      <c r="A10216" t="s">
        <v>25</v>
      </c>
      <c r="B10216" t="s">
        <v>799</v>
      </c>
      <c r="C10216">
        <v>55517</v>
      </c>
      <c r="D10216" t="s">
        <v>737</v>
      </c>
      <c r="F10216">
        <v>2011</v>
      </c>
      <c r="G10216">
        <v>1316</v>
      </c>
      <c r="H10216">
        <v>968.92</v>
      </c>
      <c r="I10216">
        <v>41456.629999999997</v>
      </c>
      <c r="K10216">
        <v>0.11</v>
      </c>
      <c r="L10216">
        <v>8.9999999999999998E-4</v>
      </c>
      <c r="M10216">
        <v>21839.422999999999</v>
      </c>
      <c r="N10216">
        <v>5.91E-2</v>
      </c>
      <c r="O10216">
        <v>1.7430000000000001</v>
      </c>
      <c r="P10216">
        <v>1.3599999999999999E-2</v>
      </c>
      <c r="Q10216">
        <v>367491.34899999999</v>
      </c>
      <c r="R10216" t="s">
        <v>34</v>
      </c>
      <c r="T10216" t="s">
        <v>28</v>
      </c>
      <c r="V10216" t="s">
        <v>40</v>
      </c>
      <c r="Y10216" t="s">
        <v>35</v>
      </c>
    </row>
    <row r="10217" spans="1:25" x14ac:dyDescent="0.45">
      <c r="A10217" t="s">
        <v>25</v>
      </c>
      <c r="B10217" t="s">
        <v>799</v>
      </c>
      <c r="C10217">
        <v>55517</v>
      </c>
      <c r="D10217" t="s">
        <v>737</v>
      </c>
      <c r="F10217">
        <v>2012</v>
      </c>
      <c r="G10217">
        <v>797</v>
      </c>
      <c r="H10217">
        <v>640.59</v>
      </c>
      <c r="I10217">
        <v>27199.21</v>
      </c>
      <c r="K10217">
        <v>7.9000000000000001E-2</v>
      </c>
      <c r="L10217">
        <v>8.0000000000000004E-4</v>
      </c>
      <c r="M10217">
        <v>14611.72</v>
      </c>
      <c r="N10217">
        <v>5.91E-2</v>
      </c>
      <c r="O10217">
        <v>1.2130000000000001</v>
      </c>
      <c r="P10217">
        <v>1.5900000000000001E-2</v>
      </c>
      <c r="Q10217">
        <v>245854.43400000001</v>
      </c>
      <c r="R10217" t="s">
        <v>34</v>
      </c>
      <c r="T10217" t="s">
        <v>28</v>
      </c>
      <c r="V10217" t="s">
        <v>40</v>
      </c>
      <c r="Y10217" t="s">
        <v>35</v>
      </c>
    </row>
    <row r="10218" spans="1:25" x14ac:dyDescent="0.45">
      <c r="A10218" t="s">
        <v>25</v>
      </c>
      <c r="B10218" t="s">
        <v>799</v>
      </c>
      <c r="C10218">
        <v>55517</v>
      </c>
      <c r="D10218" t="s">
        <v>737</v>
      </c>
      <c r="F10218">
        <v>2013</v>
      </c>
      <c r="G10218">
        <v>408</v>
      </c>
      <c r="H10218">
        <v>289.74</v>
      </c>
      <c r="I10218">
        <v>11111.93</v>
      </c>
      <c r="K10218">
        <v>3.2000000000000001E-2</v>
      </c>
      <c r="L10218">
        <v>6.9999999999999999E-4</v>
      </c>
      <c r="M10218">
        <v>6037.7560000000003</v>
      </c>
      <c r="N10218">
        <v>5.8700000000000002E-2</v>
      </c>
      <c r="O10218">
        <v>0.63500000000000001</v>
      </c>
      <c r="P10218">
        <v>3.6900000000000002E-2</v>
      </c>
      <c r="Q10218">
        <v>101602.787</v>
      </c>
      <c r="R10218" t="s">
        <v>34</v>
      </c>
      <c r="T10218" t="s">
        <v>28</v>
      </c>
      <c r="V10218" t="s">
        <v>40</v>
      </c>
      <c r="Y10218" t="s">
        <v>35</v>
      </c>
    </row>
    <row r="10219" spans="1:25" x14ac:dyDescent="0.45">
      <c r="A10219" t="s">
        <v>25</v>
      </c>
      <c r="B10219" t="s">
        <v>799</v>
      </c>
      <c r="C10219">
        <v>55517</v>
      </c>
      <c r="D10219" t="s">
        <v>737</v>
      </c>
      <c r="F10219">
        <v>2014</v>
      </c>
      <c r="G10219">
        <v>347</v>
      </c>
      <c r="H10219">
        <v>242.09</v>
      </c>
      <c r="I10219">
        <v>9914.0400000000009</v>
      </c>
      <c r="K10219">
        <v>2.7E-2</v>
      </c>
      <c r="L10219">
        <v>5.9999999999999995E-4</v>
      </c>
      <c r="M10219">
        <v>5256.7</v>
      </c>
      <c r="N10219">
        <v>5.8599999999999999E-2</v>
      </c>
      <c r="O10219">
        <v>1.0409999999999999</v>
      </c>
      <c r="P10219">
        <v>3.6999999999999998E-2</v>
      </c>
      <c r="Q10219">
        <v>88448.694000000003</v>
      </c>
      <c r="R10219" t="s">
        <v>34</v>
      </c>
      <c r="T10219" t="s">
        <v>28</v>
      </c>
      <c r="V10219" t="s">
        <v>40</v>
      </c>
      <c r="Y10219" t="s">
        <v>35</v>
      </c>
    </row>
    <row r="10220" spans="1:25" x14ac:dyDescent="0.45">
      <c r="A10220" t="s">
        <v>25</v>
      </c>
      <c r="B10220" t="s">
        <v>799</v>
      </c>
      <c r="C10220">
        <v>55517</v>
      </c>
      <c r="D10220" t="s">
        <v>737</v>
      </c>
      <c r="F10220">
        <v>2015</v>
      </c>
      <c r="G10220">
        <v>945</v>
      </c>
      <c r="H10220">
        <v>686.53</v>
      </c>
      <c r="I10220">
        <v>28832.92</v>
      </c>
      <c r="K10220">
        <v>8.3000000000000004E-2</v>
      </c>
      <c r="L10220">
        <v>6.9999999999999999E-4</v>
      </c>
      <c r="M10220">
        <v>15160.550999999999</v>
      </c>
      <c r="N10220">
        <v>5.9200000000000003E-2</v>
      </c>
      <c r="O10220">
        <v>1.28</v>
      </c>
      <c r="P10220">
        <v>1.7899999999999999E-2</v>
      </c>
      <c r="Q10220">
        <v>255102.1</v>
      </c>
      <c r="R10220" t="s">
        <v>34</v>
      </c>
      <c r="T10220" t="s">
        <v>28</v>
      </c>
      <c r="V10220" t="s">
        <v>40</v>
      </c>
      <c r="Y10220" t="s">
        <v>36</v>
      </c>
    </row>
    <row r="10221" spans="1:25" x14ac:dyDescent="0.45">
      <c r="A10221" t="s">
        <v>25</v>
      </c>
      <c r="B10221" t="s">
        <v>799</v>
      </c>
      <c r="C10221">
        <v>55517</v>
      </c>
      <c r="D10221" t="s">
        <v>737</v>
      </c>
      <c r="F10221">
        <v>2016</v>
      </c>
      <c r="G10221">
        <v>1166</v>
      </c>
      <c r="H10221">
        <v>915.86</v>
      </c>
      <c r="I10221">
        <v>40570.720000000001</v>
      </c>
      <c r="K10221">
        <v>0.11799999999999999</v>
      </c>
      <c r="L10221">
        <v>8.0000000000000004E-4</v>
      </c>
      <c r="M10221">
        <v>21480.769</v>
      </c>
      <c r="N10221">
        <v>5.91E-2</v>
      </c>
      <c r="O10221">
        <v>1.8879999999999999</v>
      </c>
      <c r="P10221">
        <v>1.43E-2</v>
      </c>
      <c r="Q10221">
        <v>361456.85499999998</v>
      </c>
      <c r="R10221" t="s">
        <v>34</v>
      </c>
      <c r="T10221" t="s">
        <v>28</v>
      </c>
      <c r="V10221" t="s">
        <v>40</v>
      </c>
      <c r="Y10221" t="s">
        <v>36</v>
      </c>
    </row>
    <row r="10222" spans="1:25" x14ac:dyDescent="0.45">
      <c r="A10222" t="s">
        <v>25</v>
      </c>
      <c r="B10222" t="s">
        <v>799</v>
      </c>
      <c r="C10222">
        <v>55517</v>
      </c>
      <c r="D10222" t="s">
        <v>737</v>
      </c>
      <c r="F10222">
        <v>2017</v>
      </c>
      <c r="G10222">
        <v>887</v>
      </c>
      <c r="H10222">
        <v>705.34</v>
      </c>
      <c r="I10222">
        <v>31664.93</v>
      </c>
      <c r="K10222">
        <v>9.0999999999999998E-2</v>
      </c>
      <c r="L10222">
        <v>8.0000000000000004E-4</v>
      </c>
      <c r="M10222">
        <v>16774.54</v>
      </c>
      <c r="N10222">
        <v>5.91E-2</v>
      </c>
      <c r="O10222">
        <v>1.4019999999999999</v>
      </c>
      <c r="P10222">
        <v>1.67E-2</v>
      </c>
      <c r="Q10222">
        <v>282276.685</v>
      </c>
      <c r="R10222" t="s">
        <v>34</v>
      </c>
      <c r="T10222" t="s">
        <v>28</v>
      </c>
      <c r="V10222" t="s">
        <v>40</v>
      </c>
      <c r="Y10222" t="s">
        <v>36</v>
      </c>
    </row>
    <row r="10223" spans="1:25" x14ac:dyDescent="0.45">
      <c r="A10223" t="s">
        <v>25</v>
      </c>
      <c r="B10223" t="s">
        <v>799</v>
      </c>
      <c r="C10223">
        <v>55517</v>
      </c>
      <c r="D10223" t="s">
        <v>737</v>
      </c>
      <c r="F10223">
        <v>2018</v>
      </c>
      <c r="G10223">
        <v>641</v>
      </c>
      <c r="H10223">
        <v>491.01</v>
      </c>
      <c r="I10223">
        <v>20316.43</v>
      </c>
      <c r="K10223">
        <v>5.8999999999999997E-2</v>
      </c>
      <c r="L10223">
        <v>6.9999999999999999E-4</v>
      </c>
      <c r="M10223">
        <v>11674.109</v>
      </c>
      <c r="N10223">
        <v>5.9299999999999999E-2</v>
      </c>
      <c r="O10223">
        <v>0.92900000000000005</v>
      </c>
      <c r="P10223">
        <v>1.4200000000000001E-2</v>
      </c>
      <c r="Q10223">
        <v>196436.75599999999</v>
      </c>
      <c r="R10223" t="s">
        <v>34</v>
      </c>
      <c r="T10223" t="s">
        <v>28</v>
      </c>
      <c r="V10223" t="s">
        <v>40</v>
      </c>
      <c r="Y10223" t="s">
        <v>36</v>
      </c>
    </row>
    <row r="10224" spans="1:25" x14ac:dyDescent="0.45">
      <c r="A10224" t="s">
        <v>25</v>
      </c>
      <c r="B10224" t="s">
        <v>799</v>
      </c>
      <c r="C10224">
        <v>55517</v>
      </c>
      <c r="D10224" t="s">
        <v>737</v>
      </c>
      <c r="F10224">
        <v>2019</v>
      </c>
      <c r="G10224">
        <v>479</v>
      </c>
      <c r="H10224">
        <v>346.71</v>
      </c>
      <c r="I10224">
        <v>13764.98</v>
      </c>
      <c r="K10224">
        <v>0.04</v>
      </c>
      <c r="L10224">
        <v>8.0000000000000004E-4</v>
      </c>
      <c r="M10224">
        <v>8258.8040000000001</v>
      </c>
      <c r="N10224">
        <v>5.9299999999999999E-2</v>
      </c>
      <c r="O10224">
        <v>0.76800000000000002</v>
      </c>
      <c r="P10224">
        <v>1.8599999999999998E-2</v>
      </c>
      <c r="Q10224">
        <v>138949.967</v>
      </c>
      <c r="R10224" t="s">
        <v>34</v>
      </c>
      <c r="T10224" t="s">
        <v>28</v>
      </c>
      <c r="V10224" t="s">
        <v>40</v>
      </c>
      <c r="Y10224" t="s">
        <v>36</v>
      </c>
    </row>
    <row r="10225" spans="1:25" x14ac:dyDescent="0.45">
      <c r="A10225" t="s">
        <v>25</v>
      </c>
      <c r="B10225" t="s">
        <v>799</v>
      </c>
      <c r="C10225">
        <v>55517</v>
      </c>
      <c r="D10225" t="s">
        <v>737</v>
      </c>
      <c r="F10225">
        <v>2020</v>
      </c>
      <c r="G10225">
        <v>629</v>
      </c>
      <c r="H10225">
        <v>486.77</v>
      </c>
      <c r="I10225">
        <v>19284.25</v>
      </c>
      <c r="K10225">
        <v>5.7000000000000002E-2</v>
      </c>
      <c r="L10225">
        <v>6.9999999999999999E-4</v>
      </c>
      <c r="M10225">
        <v>11599.575999999999</v>
      </c>
      <c r="N10225">
        <v>5.9200000000000003E-2</v>
      </c>
      <c r="O10225">
        <v>0.98299999999999998</v>
      </c>
      <c r="P10225">
        <v>1.61E-2</v>
      </c>
      <c r="Q10225">
        <v>195179.41899999999</v>
      </c>
      <c r="R10225" t="s">
        <v>34</v>
      </c>
      <c r="T10225" t="s">
        <v>28</v>
      </c>
      <c r="V10225" t="s">
        <v>40</v>
      </c>
      <c r="Y10225" t="s">
        <v>36</v>
      </c>
    </row>
    <row r="10226" spans="1:25" x14ac:dyDescent="0.45">
      <c r="A10226" t="s">
        <v>25</v>
      </c>
      <c r="B10226" t="s">
        <v>799</v>
      </c>
      <c r="C10226">
        <v>55517</v>
      </c>
      <c r="D10226" t="s">
        <v>737</v>
      </c>
      <c r="F10226">
        <v>2021</v>
      </c>
      <c r="G10226">
        <v>545</v>
      </c>
      <c r="H10226">
        <v>414.39</v>
      </c>
      <c r="I10226">
        <v>16085.86</v>
      </c>
      <c r="K10226">
        <v>4.7E-2</v>
      </c>
      <c r="L10226">
        <v>6.9999999999999999E-4</v>
      </c>
      <c r="M10226">
        <v>9744.3430000000008</v>
      </c>
      <c r="N10226">
        <v>5.9299999999999999E-2</v>
      </c>
      <c r="O10226">
        <v>0.878</v>
      </c>
      <c r="P10226">
        <v>1.78E-2</v>
      </c>
      <c r="Q10226">
        <v>163948.12599999999</v>
      </c>
      <c r="R10226" t="s">
        <v>34</v>
      </c>
      <c r="T10226" t="s">
        <v>28</v>
      </c>
      <c r="V10226" t="s">
        <v>40</v>
      </c>
      <c r="Y10226" t="s">
        <v>36</v>
      </c>
    </row>
    <row r="10227" spans="1:25" x14ac:dyDescent="0.45">
      <c r="A10227" t="s">
        <v>25</v>
      </c>
      <c r="B10227" t="s">
        <v>799</v>
      </c>
      <c r="C10227">
        <v>55517</v>
      </c>
      <c r="D10227" t="s">
        <v>737</v>
      </c>
      <c r="F10227">
        <v>2022</v>
      </c>
      <c r="G10227">
        <v>471</v>
      </c>
      <c r="H10227">
        <v>343.69</v>
      </c>
      <c r="I10227">
        <v>12563.89</v>
      </c>
      <c r="K10227">
        <v>3.5000000000000003E-2</v>
      </c>
      <c r="L10227">
        <v>8.0000000000000004E-4</v>
      </c>
      <c r="M10227">
        <v>7724.5839999999998</v>
      </c>
      <c r="N10227">
        <v>5.9299999999999999E-2</v>
      </c>
      <c r="O10227">
        <v>0.76900000000000002</v>
      </c>
      <c r="P10227">
        <v>1.6799999999999999E-2</v>
      </c>
      <c r="Q10227">
        <v>129981.321</v>
      </c>
      <c r="R10227" t="s">
        <v>34</v>
      </c>
      <c r="T10227" t="s">
        <v>28</v>
      </c>
      <c r="V10227" t="s">
        <v>40</v>
      </c>
      <c r="Y10227" t="s">
        <v>36</v>
      </c>
    </row>
    <row r="10228" spans="1:25" x14ac:dyDescent="0.45">
      <c r="A10228" t="s">
        <v>25</v>
      </c>
      <c r="B10228" t="s">
        <v>799</v>
      </c>
      <c r="C10228">
        <v>55517</v>
      </c>
      <c r="D10228" t="s">
        <v>737</v>
      </c>
      <c r="F10228">
        <v>2023</v>
      </c>
      <c r="G10228">
        <v>922</v>
      </c>
      <c r="H10228">
        <v>686.49</v>
      </c>
      <c r="I10228">
        <v>25824.26</v>
      </c>
      <c r="K10228">
        <v>7.6999999999999999E-2</v>
      </c>
      <c r="L10228">
        <v>8.0000000000000004E-4</v>
      </c>
      <c r="M10228">
        <v>15854.027</v>
      </c>
      <c r="N10228">
        <v>5.9299999999999999E-2</v>
      </c>
      <c r="O10228">
        <v>1.4319999999999999</v>
      </c>
      <c r="P10228">
        <v>1.49E-2</v>
      </c>
      <c r="Q10228">
        <v>266765.26199999999</v>
      </c>
      <c r="R10228" t="s">
        <v>34</v>
      </c>
      <c r="T10228" t="s">
        <v>28</v>
      </c>
      <c r="V10228" t="s">
        <v>40</v>
      </c>
      <c r="Y10228" t="s">
        <v>36</v>
      </c>
    </row>
    <row r="10229" spans="1:25" x14ac:dyDescent="0.45">
      <c r="A10229" t="s">
        <v>25</v>
      </c>
      <c r="B10229" t="s">
        <v>799</v>
      </c>
      <c r="C10229">
        <v>55517</v>
      </c>
      <c r="D10229" t="s">
        <v>737</v>
      </c>
      <c r="F10229">
        <v>2024</v>
      </c>
      <c r="G10229">
        <v>86</v>
      </c>
      <c r="H10229">
        <v>59.67</v>
      </c>
      <c r="I10229">
        <v>2142.19</v>
      </c>
      <c r="K10229">
        <v>6.0000000000000001E-3</v>
      </c>
      <c r="L10229">
        <v>8.0000000000000004E-4</v>
      </c>
      <c r="M10229">
        <v>1315.4280000000001</v>
      </c>
      <c r="N10229">
        <v>5.9200000000000003E-2</v>
      </c>
      <c r="O10229">
        <v>0.129</v>
      </c>
      <c r="P10229">
        <v>1.5699999999999999E-2</v>
      </c>
      <c r="Q10229">
        <v>22139.353999999999</v>
      </c>
      <c r="R10229" t="s">
        <v>34</v>
      </c>
      <c r="T10229" t="s">
        <v>28</v>
      </c>
      <c r="V10229" t="s">
        <v>40</v>
      </c>
      <c r="Y10229" t="s">
        <v>36</v>
      </c>
    </row>
    <row r="10230" spans="1:25" x14ac:dyDescent="0.45">
      <c r="A10230" t="s">
        <v>25</v>
      </c>
      <c r="B10230" t="s">
        <v>799</v>
      </c>
      <c r="C10230">
        <v>55517</v>
      </c>
      <c r="D10230" t="s">
        <v>738</v>
      </c>
      <c r="F10230">
        <v>2009</v>
      </c>
      <c r="G10230">
        <v>534</v>
      </c>
      <c r="H10230">
        <v>374.68</v>
      </c>
      <c r="I10230">
        <v>16752.72</v>
      </c>
      <c r="K10230">
        <v>4.7E-2</v>
      </c>
      <c r="L10230">
        <v>1E-3</v>
      </c>
      <c r="M10230">
        <v>9330.5990000000002</v>
      </c>
      <c r="N10230">
        <v>5.9200000000000003E-2</v>
      </c>
      <c r="O10230">
        <v>1.1739999999999999</v>
      </c>
      <c r="P10230">
        <v>2.4E-2</v>
      </c>
      <c r="Q10230">
        <v>157013.519</v>
      </c>
      <c r="R10230" t="s">
        <v>34</v>
      </c>
      <c r="T10230" t="s">
        <v>28</v>
      </c>
      <c r="V10230" t="s">
        <v>40</v>
      </c>
      <c r="Y10230" t="s">
        <v>35</v>
      </c>
    </row>
    <row r="10231" spans="1:25" x14ac:dyDescent="0.45">
      <c r="A10231" t="s">
        <v>25</v>
      </c>
      <c r="B10231" t="s">
        <v>799</v>
      </c>
      <c r="C10231">
        <v>55517</v>
      </c>
      <c r="D10231" t="s">
        <v>738</v>
      </c>
      <c r="F10231">
        <v>2010</v>
      </c>
      <c r="G10231">
        <v>1300</v>
      </c>
      <c r="H10231">
        <v>915.12</v>
      </c>
      <c r="I10231">
        <v>40261.379999999997</v>
      </c>
      <c r="K10231">
        <v>0.11600000000000001</v>
      </c>
      <c r="L10231">
        <v>1E-3</v>
      </c>
      <c r="M10231">
        <v>23076.256000000001</v>
      </c>
      <c r="N10231">
        <v>5.9200000000000003E-2</v>
      </c>
      <c r="O10231">
        <v>2.2959999999999998</v>
      </c>
      <c r="P10231">
        <v>2.24E-2</v>
      </c>
      <c r="Q10231">
        <v>388303.32199999999</v>
      </c>
      <c r="R10231" t="s">
        <v>34</v>
      </c>
      <c r="T10231" t="s">
        <v>28</v>
      </c>
      <c r="V10231" t="s">
        <v>40</v>
      </c>
      <c r="Y10231" t="s">
        <v>35</v>
      </c>
    </row>
    <row r="10232" spans="1:25" x14ac:dyDescent="0.45">
      <c r="A10232" t="s">
        <v>25</v>
      </c>
      <c r="B10232" t="s">
        <v>799</v>
      </c>
      <c r="C10232">
        <v>55517</v>
      </c>
      <c r="D10232" t="s">
        <v>738</v>
      </c>
      <c r="F10232">
        <v>2011</v>
      </c>
      <c r="G10232">
        <v>1296</v>
      </c>
      <c r="H10232">
        <v>969.48</v>
      </c>
      <c r="I10232">
        <v>42115.38</v>
      </c>
      <c r="K10232">
        <v>0.12</v>
      </c>
      <c r="L10232">
        <v>1E-3</v>
      </c>
      <c r="M10232">
        <v>23276.947</v>
      </c>
      <c r="N10232">
        <v>5.9200000000000003E-2</v>
      </c>
      <c r="O10232">
        <v>2.423</v>
      </c>
      <c r="P10232">
        <v>2.0500000000000001E-2</v>
      </c>
      <c r="Q10232">
        <v>391678.62599999999</v>
      </c>
      <c r="R10232" t="s">
        <v>34</v>
      </c>
      <c r="T10232" t="s">
        <v>28</v>
      </c>
      <c r="V10232" t="s">
        <v>40</v>
      </c>
      <c r="Y10232" t="s">
        <v>35</v>
      </c>
    </row>
    <row r="10233" spans="1:25" x14ac:dyDescent="0.45">
      <c r="A10233" t="s">
        <v>25</v>
      </c>
      <c r="B10233" t="s">
        <v>799</v>
      </c>
      <c r="C10233">
        <v>55517</v>
      </c>
      <c r="D10233" t="s">
        <v>738</v>
      </c>
      <c r="F10233">
        <v>2012</v>
      </c>
      <c r="G10233">
        <v>654</v>
      </c>
      <c r="H10233">
        <v>498.71</v>
      </c>
      <c r="I10233">
        <v>20178.36</v>
      </c>
      <c r="K10233">
        <v>5.3999999999999999E-2</v>
      </c>
      <c r="L10233">
        <v>5.9999999999999995E-4</v>
      </c>
      <c r="M10233">
        <v>11000.712</v>
      </c>
      <c r="N10233">
        <v>5.8700000000000002E-2</v>
      </c>
      <c r="O10233">
        <v>1.04</v>
      </c>
      <c r="P10233">
        <v>2.01E-2</v>
      </c>
      <c r="Q10233">
        <v>185116.64799999999</v>
      </c>
      <c r="R10233" t="s">
        <v>34</v>
      </c>
      <c r="T10233" t="s">
        <v>28</v>
      </c>
      <c r="V10233" t="s">
        <v>40</v>
      </c>
      <c r="Y10233" t="s">
        <v>35</v>
      </c>
    </row>
    <row r="10234" spans="1:25" x14ac:dyDescent="0.45">
      <c r="A10234" t="s">
        <v>25</v>
      </c>
      <c r="B10234" t="s">
        <v>799</v>
      </c>
      <c r="C10234">
        <v>55517</v>
      </c>
      <c r="D10234" t="s">
        <v>738</v>
      </c>
      <c r="F10234">
        <v>2013</v>
      </c>
      <c r="G10234">
        <v>397</v>
      </c>
      <c r="H10234">
        <v>283.83</v>
      </c>
      <c r="I10234">
        <v>10954.19</v>
      </c>
      <c r="K10234">
        <v>3.1E-2</v>
      </c>
      <c r="L10234">
        <v>6.9999999999999999E-4</v>
      </c>
      <c r="M10234">
        <v>6004.8419999999996</v>
      </c>
      <c r="N10234">
        <v>5.91E-2</v>
      </c>
      <c r="O10234">
        <v>0.503</v>
      </c>
      <c r="P10234">
        <v>2.12E-2</v>
      </c>
      <c r="Q10234">
        <v>101048.47100000001</v>
      </c>
      <c r="R10234" t="s">
        <v>34</v>
      </c>
      <c r="T10234" t="s">
        <v>28</v>
      </c>
      <c r="V10234" t="s">
        <v>40</v>
      </c>
      <c r="Y10234" t="s">
        <v>35</v>
      </c>
    </row>
    <row r="10235" spans="1:25" x14ac:dyDescent="0.45">
      <c r="A10235" t="s">
        <v>25</v>
      </c>
      <c r="B10235" t="s">
        <v>799</v>
      </c>
      <c r="C10235">
        <v>55517</v>
      </c>
      <c r="D10235" t="s">
        <v>738</v>
      </c>
      <c r="F10235">
        <v>2014</v>
      </c>
      <c r="G10235">
        <v>323</v>
      </c>
      <c r="H10235">
        <v>230.34</v>
      </c>
      <c r="I10235">
        <v>9637.07</v>
      </c>
      <c r="K10235">
        <v>2.7E-2</v>
      </c>
      <c r="L10235">
        <v>6.9999999999999999E-4</v>
      </c>
      <c r="M10235">
        <v>5141.9799999999996</v>
      </c>
      <c r="N10235">
        <v>5.8700000000000002E-2</v>
      </c>
      <c r="O10235">
        <v>0.54900000000000004</v>
      </c>
      <c r="P10235">
        <v>2.1999999999999999E-2</v>
      </c>
      <c r="Q10235">
        <v>86515.92</v>
      </c>
      <c r="R10235" t="s">
        <v>34</v>
      </c>
      <c r="T10235" t="s">
        <v>28</v>
      </c>
      <c r="V10235" t="s">
        <v>40</v>
      </c>
      <c r="Y10235" t="s">
        <v>35</v>
      </c>
    </row>
    <row r="10236" spans="1:25" x14ac:dyDescent="0.45">
      <c r="A10236" t="s">
        <v>25</v>
      </c>
      <c r="B10236" t="s">
        <v>799</v>
      </c>
      <c r="C10236">
        <v>55517</v>
      </c>
      <c r="D10236" t="s">
        <v>738</v>
      </c>
      <c r="F10236">
        <v>2015</v>
      </c>
      <c r="G10236">
        <v>1013</v>
      </c>
      <c r="H10236">
        <v>733.78</v>
      </c>
      <c r="I10236">
        <v>31392.14</v>
      </c>
      <c r="K10236">
        <v>0.09</v>
      </c>
      <c r="L10236">
        <v>8.0000000000000004E-4</v>
      </c>
      <c r="M10236">
        <v>16530.437999999998</v>
      </c>
      <c r="N10236">
        <v>5.8900000000000001E-2</v>
      </c>
      <c r="O10236">
        <v>1.599</v>
      </c>
      <c r="P10236">
        <v>1.6E-2</v>
      </c>
      <c r="Q10236">
        <v>278155.93099999998</v>
      </c>
      <c r="R10236" t="s">
        <v>34</v>
      </c>
      <c r="T10236" t="s">
        <v>28</v>
      </c>
      <c r="V10236" t="s">
        <v>40</v>
      </c>
      <c r="Y10236" t="s">
        <v>36</v>
      </c>
    </row>
    <row r="10237" spans="1:25" x14ac:dyDescent="0.45">
      <c r="A10237" t="s">
        <v>25</v>
      </c>
      <c r="B10237" t="s">
        <v>799</v>
      </c>
      <c r="C10237">
        <v>55517</v>
      </c>
      <c r="D10237" t="s">
        <v>738</v>
      </c>
      <c r="F10237">
        <v>2016</v>
      </c>
      <c r="G10237">
        <v>1336</v>
      </c>
      <c r="H10237">
        <v>1054.51</v>
      </c>
      <c r="I10237">
        <v>46226.1</v>
      </c>
      <c r="K10237">
        <v>0.13200000000000001</v>
      </c>
      <c r="L10237">
        <v>8.0000000000000004E-4</v>
      </c>
      <c r="M10237">
        <v>24486.521000000001</v>
      </c>
      <c r="N10237">
        <v>5.9200000000000003E-2</v>
      </c>
      <c r="O10237">
        <v>1.9550000000000001</v>
      </c>
      <c r="P10237">
        <v>1.2999999999999999E-2</v>
      </c>
      <c r="Q10237">
        <v>412028.75799999997</v>
      </c>
      <c r="R10237" t="s">
        <v>34</v>
      </c>
      <c r="T10237" t="s">
        <v>28</v>
      </c>
      <c r="V10237" t="s">
        <v>40</v>
      </c>
      <c r="Y10237" t="s">
        <v>36</v>
      </c>
    </row>
    <row r="10238" spans="1:25" x14ac:dyDescent="0.45">
      <c r="A10238" t="s">
        <v>25</v>
      </c>
      <c r="B10238" t="s">
        <v>799</v>
      </c>
      <c r="C10238">
        <v>55517</v>
      </c>
      <c r="D10238" t="s">
        <v>738</v>
      </c>
      <c r="F10238">
        <v>2017</v>
      </c>
      <c r="G10238">
        <v>953</v>
      </c>
      <c r="H10238">
        <v>735.34</v>
      </c>
      <c r="I10238">
        <v>25366.59</v>
      </c>
      <c r="K10238">
        <v>8.6999999999999994E-2</v>
      </c>
      <c r="L10238">
        <v>6.9999999999999999E-4</v>
      </c>
      <c r="M10238">
        <v>16434.521000000001</v>
      </c>
      <c r="N10238">
        <v>5.9299999999999999E-2</v>
      </c>
      <c r="O10238">
        <v>1.377</v>
      </c>
      <c r="P10238">
        <v>1.66E-2</v>
      </c>
      <c r="Q10238">
        <v>276538.25699999998</v>
      </c>
      <c r="R10238" t="s">
        <v>34</v>
      </c>
      <c r="T10238" t="s">
        <v>28</v>
      </c>
      <c r="V10238" t="s">
        <v>40</v>
      </c>
      <c r="Y10238" t="s">
        <v>36</v>
      </c>
    </row>
    <row r="10239" spans="1:25" x14ac:dyDescent="0.45">
      <c r="A10239" t="s">
        <v>25</v>
      </c>
      <c r="B10239" t="s">
        <v>799</v>
      </c>
      <c r="C10239">
        <v>55517</v>
      </c>
      <c r="D10239" t="s">
        <v>738</v>
      </c>
      <c r="F10239">
        <v>2018</v>
      </c>
      <c r="G10239">
        <v>640</v>
      </c>
      <c r="H10239">
        <v>483.98</v>
      </c>
      <c r="I10239">
        <v>16664.21</v>
      </c>
      <c r="K10239">
        <v>6.2E-2</v>
      </c>
      <c r="L10239">
        <v>8.0000000000000004E-4</v>
      </c>
      <c r="M10239">
        <v>11617.625</v>
      </c>
      <c r="N10239">
        <v>5.8900000000000001E-2</v>
      </c>
      <c r="O10239">
        <v>0.95199999999999996</v>
      </c>
      <c r="P10239">
        <v>1.54E-2</v>
      </c>
      <c r="Q10239">
        <v>195501.383</v>
      </c>
      <c r="R10239" t="s">
        <v>34</v>
      </c>
      <c r="T10239" t="s">
        <v>28</v>
      </c>
      <c r="V10239" t="s">
        <v>40</v>
      </c>
      <c r="Y10239" t="s">
        <v>36</v>
      </c>
    </row>
    <row r="10240" spans="1:25" x14ac:dyDescent="0.45">
      <c r="A10240" t="s">
        <v>25</v>
      </c>
      <c r="B10240" t="s">
        <v>799</v>
      </c>
      <c r="C10240">
        <v>55517</v>
      </c>
      <c r="D10240" t="s">
        <v>738</v>
      </c>
      <c r="F10240">
        <v>2019</v>
      </c>
      <c r="G10240">
        <v>470</v>
      </c>
      <c r="H10240">
        <v>344.33</v>
      </c>
      <c r="I10240">
        <v>14377.01</v>
      </c>
      <c r="K10240">
        <v>4.3999999999999997E-2</v>
      </c>
      <c r="L10240">
        <v>8.0000000000000004E-4</v>
      </c>
      <c r="M10240">
        <v>8426.5290000000005</v>
      </c>
      <c r="N10240">
        <v>5.9200000000000003E-2</v>
      </c>
      <c r="O10240">
        <v>0.78600000000000003</v>
      </c>
      <c r="P10240">
        <v>1.66E-2</v>
      </c>
      <c r="Q10240">
        <v>141789.302</v>
      </c>
      <c r="R10240" t="s">
        <v>34</v>
      </c>
      <c r="T10240" t="s">
        <v>28</v>
      </c>
      <c r="V10240" t="s">
        <v>40</v>
      </c>
      <c r="Y10240" t="s">
        <v>36</v>
      </c>
    </row>
    <row r="10241" spans="1:25" x14ac:dyDescent="0.45">
      <c r="A10241" t="s">
        <v>25</v>
      </c>
      <c r="B10241" t="s">
        <v>799</v>
      </c>
      <c r="C10241">
        <v>55517</v>
      </c>
      <c r="D10241" t="s">
        <v>738</v>
      </c>
      <c r="F10241">
        <v>2020</v>
      </c>
      <c r="G10241">
        <v>667</v>
      </c>
      <c r="H10241">
        <v>510</v>
      </c>
      <c r="I10241">
        <v>20904.95</v>
      </c>
      <c r="K10241">
        <v>6.5000000000000002E-2</v>
      </c>
      <c r="L10241">
        <v>8.0000000000000004E-4</v>
      </c>
      <c r="M10241">
        <v>12561.352000000001</v>
      </c>
      <c r="N10241">
        <v>5.9200000000000003E-2</v>
      </c>
      <c r="O10241">
        <v>1.1020000000000001</v>
      </c>
      <c r="P10241">
        <v>1.49E-2</v>
      </c>
      <c r="Q10241">
        <v>211367.07800000001</v>
      </c>
      <c r="R10241" t="s">
        <v>34</v>
      </c>
      <c r="T10241" t="s">
        <v>28</v>
      </c>
      <c r="V10241" t="s">
        <v>40</v>
      </c>
      <c r="Y10241" t="s">
        <v>36</v>
      </c>
    </row>
    <row r="10242" spans="1:25" x14ac:dyDescent="0.45">
      <c r="A10242" t="s">
        <v>25</v>
      </c>
      <c r="B10242" t="s">
        <v>799</v>
      </c>
      <c r="C10242">
        <v>55517</v>
      </c>
      <c r="D10242" t="s">
        <v>738</v>
      </c>
      <c r="F10242">
        <v>2021</v>
      </c>
      <c r="G10242">
        <v>511</v>
      </c>
      <c r="H10242">
        <v>380.6</v>
      </c>
      <c r="I10242">
        <v>15130.32</v>
      </c>
      <c r="K10242">
        <v>4.5999999999999999E-2</v>
      </c>
      <c r="L10242">
        <v>8.0000000000000004E-4</v>
      </c>
      <c r="M10242">
        <v>9138.4840000000004</v>
      </c>
      <c r="N10242">
        <v>5.9200000000000003E-2</v>
      </c>
      <c r="O10242">
        <v>0.76700000000000002</v>
      </c>
      <c r="P10242">
        <v>1.6E-2</v>
      </c>
      <c r="Q10242">
        <v>153773.07399999999</v>
      </c>
      <c r="R10242" t="s">
        <v>34</v>
      </c>
      <c r="T10242" t="s">
        <v>28</v>
      </c>
      <c r="V10242" t="s">
        <v>40</v>
      </c>
      <c r="Y10242" t="s">
        <v>36</v>
      </c>
    </row>
    <row r="10243" spans="1:25" x14ac:dyDescent="0.45">
      <c r="A10243" t="s">
        <v>25</v>
      </c>
      <c r="B10243" t="s">
        <v>799</v>
      </c>
      <c r="C10243">
        <v>55517</v>
      </c>
      <c r="D10243" t="s">
        <v>738</v>
      </c>
      <c r="F10243">
        <v>2022</v>
      </c>
      <c r="G10243">
        <v>369</v>
      </c>
      <c r="H10243">
        <v>257.74</v>
      </c>
      <c r="I10243">
        <v>9741.08</v>
      </c>
      <c r="K10243">
        <v>2.9000000000000001E-2</v>
      </c>
      <c r="L10243">
        <v>8.0000000000000004E-4</v>
      </c>
      <c r="M10243">
        <v>5972.2560000000003</v>
      </c>
      <c r="N10243">
        <v>5.9200000000000003E-2</v>
      </c>
      <c r="O10243">
        <v>0.63100000000000001</v>
      </c>
      <c r="P10243">
        <v>1.7999999999999999E-2</v>
      </c>
      <c r="Q10243">
        <v>100482.022</v>
      </c>
      <c r="R10243" t="s">
        <v>34</v>
      </c>
      <c r="T10243" t="s">
        <v>28</v>
      </c>
      <c r="V10243" t="s">
        <v>40</v>
      </c>
      <c r="Y10243" t="s">
        <v>36</v>
      </c>
    </row>
    <row r="10244" spans="1:25" x14ac:dyDescent="0.45">
      <c r="A10244" t="s">
        <v>25</v>
      </c>
      <c r="B10244" t="s">
        <v>799</v>
      </c>
      <c r="C10244">
        <v>55517</v>
      </c>
      <c r="D10244" t="s">
        <v>738</v>
      </c>
      <c r="F10244">
        <v>2023</v>
      </c>
      <c r="G10244">
        <v>907</v>
      </c>
      <c r="H10244">
        <v>677.62</v>
      </c>
      <c r="I10244">
        <v>25808.99</v>
      </c>
      <c r="K10244">
        <v>7.8E-2</v>
      </c>
      <c r="L10244">
        <v>8.0000000000000004E-4</v>
      </c>
      <c r="M10244">
        <v>15826.651</v>
      </c>
      <c r="N10244">
        <v>5.9299999999999999E-2</v>
      </c>
      <c r="O10244">
        <v>1.4950000000000001</v>
      </c>
      <c r="P10244">
        <v>1.5800000000000002E-2</v>
      </c>
      <c r="Q10244">
        <v>266293.29399999999</v>
      </c>
      <c r="R10244" t="s">
        <v>34</v>
      </c>
      <c r="T10244" t="s">
        <v>28</v>
      </c>
      <c r="V10244" t="s">
        <v>40</v>
      </c>
      <c r="Y10244" t="s">
        <v>36</v>
      </c>
    </row>
    <row r="10245" spans="1:25" x14ac:dyDescent="0.45">
      <c r="A10245" t="s">
        <v>25</v>
      </c>
      <c r="B10245" t="s">
        <v>799</v>
      </c>
      <c r="C10245">
        <v>55517</v>
      </c>
      <c r="D10245" t="s">
        <v>738</v>
      </c>
      <c r="F10245">
        <v>2024</v>
      </c>
      <c r="G10245">
        <v>125</v>
      </c>
      <c r="H10245">
        <v>85.05</v>
      </c>
      <c r="I10245">
        <v>3092.71</v>
      </c>
      <c r="K10245">
        <v>8.9999999999999993E-3</v>
      </c>
      <c r="L10245">
        <v>8.0000000000000004E-4</v>
      </c>
      <c r="M10245">
        <v>1886.2449999999999</v>
      </c>
      <c r="N10245">
        <v>5.9200000000000003E-2</v>
      </c>
      <c r="O10245">
        <v>0.23100000000000001</v>
      </c>
      <c r="P10245">
        <v>1.9900000000000001E-2</v>
      </c>
      <c r="Q10245">
        <v>31746.781999999999</v>
      </c>
      <c r="R10245" t="s">
        <v>34</v>
      </c>
      <c r="T10245" t="s">
        <v>28</v>
      </c>
      <c r="V10245" t="s">
        <v>40</v>
      </c>
      <c r="Y10245" t="s">
        <v>36</v>
      </c>
    </row>
    <row r="10246" spans="1:25" x14ac:dyDescent="0.45">
      <c r="A10246" t="s">
        <v>25</v>
      </c>
      <c r="B10246" t="s">
        <v>799</v>
      </c>
      <c r="C10246">
        <v>55517</v>
      </c>
      <c r="D10246" t="s">
        <v>800</v>
      </c>
      <c r="F10246">
        <v>2009</v>
      </c>
      <c r="G10246">
        <v>881</v>
      </c>
      <c r="H10246">
        <v>629.94000000000005</v>
      </c>
      <c r="I10246">
        <v>27997.27</v>
      </c>
      <c r="K10246">
        <v>7.6999999999999999E-2</v>
      </c>
      <c r="L10246">
        <v>1E-3</v>
      </c>
      <c r="M10246">
        <v>15296.026</v>
      </c>
      <c r="N10246">
        <v>5.9200000000000003E-2</v>
      </c>
      <c r="O10246">
        <v>1.38</v>
      </c>
      <c r="P10246">
        <v>1.67E-2</v>
      </c>
      <c r="Q10246">
        <v>257369.96799999999</v>
      </c>
      <c r="R10246" t="s">
        <v>34</v>
      </c>
      <c r="T10246" t="s">
        <v>28</v>
      </c>
      <c r="V10246" t="s">
        <v>40</v>
      </c>
      <c r="Y10246" t="s">
        <v>35</v>
      </c>
    </row>
    <row r="10247" spans="1:25" x14ac:dyDescent="0.45">
      <c r="A10247" t="s">
        <v>25</v>
      </c>
      <c r="B10247" t="s">
        <v>799</v>
      </c>
      <c r="C10247">
        <v>55517</v>
      </c>
      <c r="D10247" t="s">
        <v>800</v>
      </c>
      <c r="F10247">
        <v>2010</v>
      </c>
      <c r="G10247">
        <v>1313</v>
      </c>
      <c r="H10247">
        <v>982.41</v>
      </c>
      <c r="I10247">
        <v>43026.48</v>
      </c>
      <c r="K10247">
        <v>0.127</v>
      </c>
      <c r="L10247">
        <v>1E-3</v>
      </c>
      <c r="M10247">
        <v>25093.954000000002</v>
      </c>
      <c r="N10247">
        <v>5.9200000000000003E-2</v>
      </c>
      <c r="O10247">
        <v>2.2189999999999999</v>
      </c>
      <c r="P10247">
        <v>1.49E-2</v>
      </c>
      <c r="Q10247">
        <v>422263.71600000001</v>
      </c>
      <c r="R10247" t="s">
        <v>34</v>
      </c>
      <c r="T10247" t="s">
        <v>28</v>
      </c>
      <c r="V10247" t="s">
        <v>40</v>
      </c>
      <c r="Y10247" t="s">
        <v>35</v>
      </c>
    </row>
    <row r="10248" spans="1:25" x14ac:dyDescent="0.45">
      <c r="A10248" t="s">
        <v>25</v>
      </c>
      <c r="B10248" t="s">
        <v>799</v>
      </c>
      <c r="C10248">
        <v>55517</v>
      </c>
      <c r="D10248" t="s">
        <v>800</v>
      </c>
      <c r="F10248">
        <v>2011</v>
      </c>
      <c r="G10248">
        <v>1231</v>
      </c>
      <c r="H10248">
        <v>888.25</v>
      </c>
      <c r="I10248">
        <v>38532.74</v>
      </c>
      <c r="K10248">
        <v>0.112</v>
      </c>
      <c r="L10248">
        <v>8.9999999999999998E-4</v>
      </c>
      <c r="M10248">
        <v>21766.707999999999</v>
      </c>
      <c r="N10248">
        <v>5.91E-2</v>
      </c>
      <c r="O10248">
        <v>1.881</v>
      </c>
      <c r="P10248">
        <v>1.5599999999999999E-2</v>
      </c>
      <c r="Q10248">
        <v>366288.88400000002</v>
      </c>
      <c r="R10248" t="s">
        <v>34</v>
      </c>
      <c r="T10248" t="s">
        <v>28</v>
      </c>
      <c r="V10248" t="s">
        <v>40</v>
      </c>
      <c r="Y10248" t="s">
        <v>35</v>
      </c>
    </row>
    <row r="10249" spans="1:25" x14ac:dyDescent="0.45">
      <c r="A10249" t="s">
        <v>25</v>
      </c>
      <c r="B10249" t="s">
        <v>799</v>
      </c>
      <c r="C10249">
        <v>55517</v>
      </c>
      <c r="D10249" t="s">
        <v>800</v>
      </c>
      <c r="F10249">
        <v>2012</v>
      </c>
      <c r="G10249">
        <v>740</v>
      </c>
      <c r="H10249">
        <v>586.04</v>
      </c>
      <c r="I10249">
        <v>24794.68</v>
      </c>
      <c r="K10249">
        <v>7.5999999999999998E-2</v>
      </c>
      <c r="L10249">
        <v>8.0000000000000004E-4</v>
      </c>
      <c r="M10249">
        <v>13987.477999999999</v>
      </c>
      <c r="N10249">
        <v>5.9200000000000003E-2</v>
      </c>
      <c r="O10249">
        <v>1.054</v>
      </c>
      <c r="P10249">
        <v>1.4500000000000001E-2</v>
      </c>
      <c r="Q10249">
        <v>235384.095</v>
      </c>
      <c r="R10249" t="s">
        <v>34</v>
      </c>
      <c r="T10249" t="s">
        <v>28</v>
      </c>
      <c r="V10249" t="s">
        <v>40</v>
      </c>
      <c r="Y10249" t="s">
        <v>35</v>
      </c>
    </row>
    <row r="10250" spans="1:25" x14ac:dyDescent="0.45">
      <c r="A10250" t="s">
        <v>25</v>
      </c>
      <c r="B10250" t="s">
        <v>799</v>
      </c>
      <c r="C10250">
        <v>55517</v>
      </c>
      <c r="D10250" t="s">
        <v>800</v>
      </c>
      <c r="F10250">
        <v>2013</v>
      </c>
      <c r="G10250">
        <v>473</v>
      </c>
      <c r="H10250">
        <v>356.36</v>
      </c>
      <c r="I10250">
        <v>13806.87</v>
      </c>
      <c r="K10250">
        <v>4.2000000000000003E-2</v>
      </c>
      <c r="L10250">
        <v>8.0000000000000004E-4</v>
      </c>
      <c r="M10250">
        <v>7877.0730000000003</v>
      </c>
      <c r="N10250">
        <v>5.9200000000000003E-2</v>
      </c>
      <c r="O10250">
        <v>0.629</v>
      </c>
      <c r="P10250">
        <v>1.5599999999999999E-2</v>
      </c>
      <c r="Q10250">
        <v>132538.45199999999</v>
      </c>
      <c r="R10250" t="s">
        <v>34</v>
      </c>
      <c r="T10250" t="s">
        <v>28</v>
      </c>
      <c r="V10250" t="s">
        <v>40</v>
      </c>
      <c r="Y10250" t="s">
        <v>35</v>
      </c>
    </row>
    <row r="10251" spans="1:25" x14ac:dyDescent="0.45">
      <c r="A10251" t="s">
        <v>25</v>
      </c>
      <c r="B10251" t="s">
        <v>799</v>
      </c>
      <c r="C10251">
        <v>55517</v>
      </c>
      <c r="D10251" t="s">
        <v>800</v>
      </c>
      <c r="F10251">
        <v>2014</v>
      </c>
      <c r="G10251">
        <v>376</v>
      </c>
      <c r="H10251">
        <v>273.17</v>
      </c>
      <c r="I10251">
        <v>11275.26</v>
      </c>
      <c r="K10251">
        <v>3.3000000000000002E-2</v>
      </c>
      <c r="L10251">
        <v>8.0000000000000004E-4</v>
      </c>
      <c r="M10251">
        <v>6179.2610000000004</v>
      </c>
      <c r="N10251">
        <v>5.9400000000000001E-2</v>
      </c>
      <c r="O10251">
        <v>0.76300000000000001</v>
      </c>
      <c r="P10251">
        <v>1.9400000000000001E-2</v>
      </c>
      <c r="Q10251">
        <v>103959.00599999999</v>
      </c>
      <c r="R10251" t="s">
        <v>34</v>
      </c>
      <c r="T10251" t="s">
        <v>28</v>
      </c>
      <c r="V10251" t="s">
        <v>40</v>
      </c>
      <c r="Y10251" t="s">
        <v>35</v>
      </c>
    </row>
    <row r="10252" spans="1:25" x14ac:dyDescent="0.45">
      <c r="A10252" t="s">
        <v>25</v>
      </c>
      <c r="B10252" t="s">
        <v>799</v>
      </c>
      <c r="C10252">
        <v>55517</v>
      </c>
      <c r="D10252" t="s">
        <v>800</v>
      </c>
      <c r="F10252">
        <v>2015</v>
      </c>
      <c r="G10252">
        <v>944</v>
      </c>
      <c r="H10252">
        <v>690.09</v>
      </c>
      <c r="I10252">
        <v>29164.48</v>
      </c>
      <c r="K10252">
        <v>8.5999999999999993E-2</v>
      </c>
      <c r="L10252">
        <v>8.0000000000000004E-4</v>
      </c>
      <c r="M10252">
        <v>15612.441999999999</v>
      </c>
      <c r="N10252">
        <v>5.9200000000000003E-2</v>
      </c>
      <c r="O10252">
        <v>1.3740000000000001</v>
      </c>
      <c r="P10252">
        <v>1.4999999999999999E-2</v>
      </c>
      <c r="Q10252">
        <v>262711.54300000001</v>
      </c>
      <c r="R10252" t="s">
        <v>34</v>
      </c>
      <c r="T10252" t="s">
        <v>28</v>
      </c>
      <c r="V10252" t="s">
        <v>40</v>
      </c>
      <c r="Y10252" t="s">
        <v>36</v>
      </c>
    </row>
    <row r="10253" spans="1:25" x14ac:dyDescent="0.45">
      <c r="A10253" t="s">
        <v>25</v>
      </c>
      <c r="B10253" t="s">
        <v>799</v>
      </c>
      <c r="C10253">
        <v>55517</v>
      </c>
      <c r="D10253" t="s">
        <v>800</v>
      </c>
      <c r="F10253">
        <v>2016</v>
      </c>
      <c r="G10253">
        <v>1078</v>
      </c>
      <c r="H10253">
        <v>836.8</v>
      </c>
      <c r="I10253">
        <v>35632.36</v>
      </c>
      <c r="K10253">
        <v>0.10199999999999999</v>
      </c>
      <c r="L10253">
        <v>6.9999999999999999E-4</v>
      </c>
      <c r="M10253">
        <v>19342.64</v>
      </c>
      <c r="N10253">
        <v>5.9200000000000003E-2</v>
      </c>
      <c r="O10253">
        <v>1.4339999999999999</v>
      </c>
      <c r="P10253">
        <v>1.0999999999999999E-2</v>
      </c>
      <c r="Q10253">
        <v>325484.36499999999</v>
      </c>
      <c r="R10253" t="s">
        <v>34</v>
      </c>
      <c r="T10253" t="s">
        <v>28</v>
      </c>
      <c r="V10253" t="s">
        <v>40</v>
      </c>
      <c r="Y10253" t="s">
        <v>36</v>
      </c>
    </row>
    <row r="10254" spans="1:25" x14ac:dyDescent="0.45">
      <c r="A10254" t="s">
        <v>25</v>
      </c>
      <c r="B10254" t="s">
        <v>799</v>
      </c>
      <c r="C10254">
        <v>55517</v>
      </c>
      <c r="D10254" t="s">
        <v>800</v>
      </c>
      <c r="F10254">
        <v>2017</v>
      </c>
      <c r="G10254">
        <v>970</v>
      </c>
      <c r="H10254">
        <v>760.92</v>
      </c>
      <c r="I10254">
        <v>33109.65</v>
      </c>
      <c r="K10254">
        <v>9.5000000000000001E-2</v>
      </c>
      <c r="L10254">
        <v>8.0000000000000004E-4</v>
      </c>
      <c r="M10254">
        <v>17784.847000000002</v>
      </c>
      <c r="N10254">
        <v>5.9299999999999999E-2</v>
      </c>
      <c r="O10254">
        <v>1.2989999999999999</v>
      </c>
      <c r="P10254">
        <v>1.15E-2</v>
      </c>
      <c r="Q10254">
        <v>299273.27600000001</v>
      </c>
      <c r="R10254" t="s">
        <v>34</v>
      </c>
      <c r="T10254" t="s">
        <v>28</v>
      </c>
      <c r="V10254" t="s">
        <v>40</v>
      </c>
      <c r="Y10254" t="s">
        <v>36</v>
      </c>
    </row>
    <row r="10255" spans="1:25" x14ac:dyDescent="0.45">
      <c r="A10255" t="s">
        <v>25</v>
      </c>
      <c r="B10255" t="s">
        <v>799</v>
      </c>
      <c r="C10255">
        <v>55517</v>
      </c>
      <c r="D10255" t="s">
        <v>800</v>
      </c>
      <c r="F10255">
        <v>2018</v>
      </c>
      <c r="G10255">
        <v>626</v>
      </c>
      <c r="H10255">
        <v>477.08</v>
      </c>
      <c r="I10255">
        <v>20850.169999999998</v>
      </c>
      <c r="K10255">
        <v>6.3E-2</v>
      </c>
      <c r="L10255">
        <v>8.9999999999999998E-4</v>
      </c>
      <c r="M10255">
        <v>11631.151</v>
      </c>
      <c r="N10255">
        <v>5.9200000000000003E-2</v>
      </c>
      <c r="O10255">
        <v>0.92300000000000004</v>
      </c>
      <c r="P10255">
        <v>1.35E-2</v>
      </c>
      <c r="Q10255">
        <v>195723.22099999999</v>
      </c>
      <c r="R10255" t="s">
        <v>34</v>
      </c>
      <c r="T10255" t="s">
        <v>28</v>
      </c>
      <c r="V10255" t="s">
        <v>40</v>
      </c>
      <c r="Y10255" t="s">
        <v>36</v>
      </c>
    </row>
    <row r="10256" spans="1:25" x14ac:dyDescent="0.45">
      <c r="A10256" t="s">
        <v>25</v>
      </c>
      <c r="B10256" t="s">
        <v>799</v>
      </c>
      <c r="C10256">
        <v>55517</v>
      </c>
      <c r="D10256" t="s">
        <v>800</v>
      </c>
      <c r="F10256">
        <v>2019</v>
      </c>
      <c r="G10256">
        <v>429</v>
      </c>
      <c r="H10256">
        <v>312.77999999999997</v>
      </c>
      <c r="I10256">
        <v>12992.51</v>
      </c>
      <c r="K10256">
        <v>0.04</v>
      </c>
      <c r="L10256">
        <v>8.0000000000000004E-4</v>
      </c>
      <c r="M10256">
        <v>7763.8789999999999</v>
      </c>
      <c r="N10256">
        <v>5.9200000000000003E-2</v>
      </c>
      <c r="O10256">
        <v>0.70199999999999996</v>
      </c>
      <c r="P10256">
        <v>1.6500000000000001E-2</v>
      </c>
      <c r="Q10256">
        <v>130663.973</v>
      </c>
      <c r="R10256" t="s">
        <v>34</v>
      </c>
      <c r="T10256" t="s">
        <v>28</v>
      </c>
      <c r="V10256" t="s">
        <v>40</v>
      </c>
      <c r="Y10256" t="s">
        <v>36</v>
      </c>
    </row>
    <row r="10257" spans="1:25" x14ac:dyDescent="0.45">
      <c r="A10257" t="s">
        <v>25</v>
      </c>
      <c r="B10257" t="s">
        <v>799</v>
      </c>
      <c r="C10257">
        <v>55517</v>
      </c>
      <c r="D10257" t="s">
        <v>800</v>
      </c>
      <c r="F10257">
        <v>2020</v>
      </c>
      <c r="G10257">
        <v>714</v>
      </c>
      <c r="H10257">
        <v>560.79999999999995</v>
      </c>
      <c r="I10257">
        <v>23058.21</v>
      </c>
      <c r="K10257">
        <v>7.3999999999999996E-2</v>
      </c>
      <c r="L10257">
        <v>8.0000000000000004E-4</v>
      </c>
      <c r="M10257">
        <v>13951.427</v>
      </c>
      <c r="N10257">
        <v>5.9200000000000003E-2</v>
      </c>
      <c r="O10257">
        <v>1.0880000000000001</v>
      </c>
      <c r="P10257">
        <v>1.3599999999999999E-2</v>
      </c>
      <c r="Q10257">
        <v>234765.60399999999</v>
      </c>
      <c r="R10257" t="s">
        <v>34</v>
      </c>
      <c r="T10257" t="s">
        <v>28</v>
      </c>
      <c r="V10257" t="s">
        <v>40</v>
      </c>
      <c r="Y10257" t="s">
        <v>36</v>
      </c>
    </row>
    <row r="10258" spans="1:25" x14ac:dyDescent="0.45">
      <c r="A10258" t="s">
        <v>25</v>
      </c>
      <c r="B10258" t="s">
        <v>799</v>
      </c>
      <c r="C10258">
        <v>55517</v>
      </c>
      <c r="D10258" t="s">
        <v>800</v>
      </c>
      <c r="F10258">
        <v>2021</v>
      </c>
      <c r="G10258">
        <v>528</v>
      </c>
      <c r="H10258">
        <v>403.96</v>
      </c>
      <c r="I10258">
        <v>16322.79</v>
      </c>
      <c r="K10258">
        <v>5.0999999999999997E-2</v>
      </c>
      <c r="L10258">
        <v>8.0000000000000004E-4</v>
      </c>
      <c r="M10258">
        <v>9888.6299999999992</v>
      </c>
      <c r="N10258">
        <v>5.9200000000000003E-2</v>
      </c>
      <c r="O10258">
        <v>0.80600000000000005</v>
      </c>
      <c r="P10258">
        <v>1.61E-2</v>
      </c>
      <c r="Q10258">
        <v>166395.27900000001</v>
      </c>
      <c r="R10258" t="s">
        <v>34</v>
      </c>
      <c r="T10258" t="s">
        <v>28</v>
      </c>
      <c r="V10258" t="s">
        <v>40</v>
      </c>
      <c r="Y10258" t="s">
        <v>36</v>
      </c>
    </row>
    <row r="10259" spans="1:25" x14ac:dyDescent="0.45">
      <c r="A10259" t="s">
        <v>25</v>
      </c>
      <c r="B10259" t="s">
        <v>799</v>
      </c>
      <c r="C10259">
        <v>55517</v>
      </c>
      <c r="D10259" t="s">
        <v>800</v>
      </c>
      <c r="F10259">
        <v>2022</v>
      </c>
      <c r="G10259">
        <v>375</v>
      </c>
      <c r="H10259">
        <v>266.8</v>
      </c>
      <c r="I10259">
        <v>10052.549999999999</v>
      </c>
      <c r="K10259">
        <v>0.03</v>
      </c>
      <c r="L10259">
        <v>6.9999999999999999E-4</v>
      </c>
      <c r="M10259">
        <v>6187.4290000000001</v>
      </c>
      <c r="N10259">
        <v>5.8900000000000001E-2</v>
      </c>
      <c r="O10259">
        <v>0.57599999999999996</v>
      </c>
      <c r="P10259">
        <v>1.6E-2</v>
      </c>
      <c r="Q10259">
        <v>104103.19100000001</v>
      </c>
      <c r="R10259" t="s">
        <v>34</v>
      </c>
      <c r="T10259" t="s">
        <v>28</v>
      </c>
      <c r="V10259" t="s">
        <v>40</v>
      </c>
      <c r="Y10259" t="s">
        <v>36</v>
      </c>
    </row>
    <row r="10260" spans="1:25" x14ac:dyDescent="0.45">
      <c r="A10260" t="s">
        <v>25</v>
      </c>
      <c r="B10260" t="s">
        <v>799</v>
      </c>
      <c r="C10260">
        <v>55517</v>
      </c>
      <c r="D10260" t="s">
        <v>800</v>
      </c>
      <c r="F10260">
        <v>2023</v>
      </c>
      <c r="G10260">
        <v>693</v>
      </c>
      <c r="H10260">
        <v>510.18</v>
      </c>
      <c r="I10260">
        <v>19246.21</v>
      </c>
      <c r="K10260">
        <v>5.7000000000000002E-2</v>
      </c>
      <c r="L10260">
        <v>8.0000000000000004E-4</v>
      </c>
      <c r="M10260">
        <v>11850.710999999999</v>
      </c>
      <c r="N10260">
        <v>5.9200000000000003E-2</v>
      </c>
      <c r="O10260">
        <v>1.034</v>
      </c>
      <c r="P10260">
        <v>1.49E-2</v>
      </c>
      <c r="Q10260">
        <v>199414.41099999999</v>
      </c>
      <c r="R10260" t="s">
        <v>34</v>
      </c>
      <c r="T10260" t="s">
        <v>28</v>
      </c>
      <c r="V10260" t="s">
        <v>40</v>
      </c>
      <c r="Y10260" t="s">
        <v>36</v>
      </c>
    </row>
    <row r="10261" spans="1:25" x14ac:dyDescent="0.45">
      <c r="A10261" t="s">
        <v>25</v>
      </c>
      <c r="B10261" t="s">
        <v>799</v>
      </c>
      <c r="C10261">
        <v>55517</v>
      </c>
      <c r="D10261" t="s">
        <v>800</v>
      </c>
      <c r="F10261">
        <v>2024</v>
      </c>
      <c r="G10261">
        <v>85</v>
      </c>
      <c r="H10261">
        <v>58.04</v>
      </c>
      <c r="I10261">
        <v>2142.58</v>
      </c>
      <c r="K10261">
        <v>6.0000000000000001E-3</v>
      </c>
      <c r="L10261">
        <v>8.0000000000000004E-4</v>
      </c>
      <c r="M10261">
        <v>1323.5820000000001</v>
      </c>
      <c r="N10261">
        <v>5.8599999999999999E-2</v>
      </c>
      <c r="O10261">
        <v>0.11700000000000001</v>
      </c>
      <c r="P10261">
        <v>1.5599999999999999E-2</v>
      </c>
      <c r="Q10261">
        <v>22271.071</v>
      </c>
      <c r="R10261" t="s">
        <v>34</v>
      </c>
      <c r="T10261" t="s">
        <v>28</v>
      </c>
      <c r="V10261" t="s">
        <v>40</v>
      </c>
      <c r="Y10261" t="s">
        <v>36</v>
      </c>
    </row>
    <row r="10262" spans="1:25" x14ac:dyDescent="0.45">
      <c r="A10262" t="s">
        <v>25</v>
      </c>
      <c r="B10262" t="s">
        <v>799</v>
      </c>
      <c r="C10262">
        <v>55517</v>
      </c>
      <c r="D10262" t="s">
        <v>801</v>
      </c>
      <c r="F10262">
        <v>2009</v>
      </c>
      <c r="G10262">
        <v>564</v>
      </c>
      <c r="H10262">
        <v>401.41</v>
      </c>
      <c r="I10262">
        <v>17779.189999999999</v>
      </c>
      <c r="K10262">
        <v>5.2999999999999999E-2</v>
      </c>
      <c r="L10262">
        <v>1E-3</v>
      </c>
      <c r="M10262">
        <v>10432.539000000001</v>
      </c>
      <c r="N10262">
        <v>5.9200000000000003E-2</v>
      </c>
      <c r="O10262">
        <v>1.097</v>
      </c>
      <c r="P10262">
        <v>2.06E-2</v>
      </c>
      <c r="Q10262">
        <v>175547.78899999999</v>
      </c>
      <c r="R10262" t="s">
        <v>34</v>
      </c>
      <c r="T10262" t="s">
        <v>28</v>
      </c>
      <c r="V10262" t="s">
        <v>40</v>
      </c>
      <c r="Y10262" t="s">
        <v>35</v>
      </c>
    </row>
    <row r="10263" spans="1:25" x14ac:dyDescent="0.45">
      <c r="A10263" t="s">
        <v>25</v>
      </c>
      <c r="B10263" t="s">
        <v>799</v>
      </c>
      <c r="C10263">
        <v>55517</v>
      </c>
      <c r="D10263" t="s">
        <v>801</v>
      </c>
      <c r="F10263">
        <v>2010</v>
      </c>
      <c r="G10263">
        <v>1290</v>
      </c>
      <c r="H10263">
        <v>964.14</v>
      </c>
      <c r="I10263">
        <v>42888.95</v>
      </c>
      <c r="K10263">
        <v>0.123</v>
      </c>
      <c r="L10263">
        <v>1E-3</v>
      </c>
      <c r="M10263">
        <v>24313.526000000002</v>
      </c>
      <c r="N10263">
        <v>5.9200000000000003E-2</v>
      </c>
      <c r="O10263">
        <v>2.0150000000000001</v>
      </c>
      <c r="P10263">
        <v>1.4E-2</v>
      </c>
      <c r="Q10263">
        <v>409123.84700000001</v>
      </c>
      <c r="R10263" t="s">
        <v>34</v>
      </c>
      <c r="T10263" t="s">
        <v>28</v>
      </c>
      <c r="V10263" t="s">
        <v>40</v>
      </c>
      <c r="Y10263" t="s">
        <v>35</v>
      </c>
    </row>
    <row r="10264" spans="1:25" x14ac:dyDescent="0.45">
      <c r="A10264" t="s">
        <v>25</v>
      </c>
      <c r="B10264" t="s">
        <v>799</v>
      </c>
      <c r="C10264">
        <v>55517</v>
      </c>
      <c r="D10264" t="s">
        <v>801</v>
      </c>
      <c r="F10264">
        <v>2011</v>
      </c>
      <c r="G10264">
        <v>1204</v>
      </c>
      <c r="H10264">
        <v>879.47</v>
      </c>
      <c r="I10264">
        <v>39364.910000000003</v>
      </c>
      <c r="K10264">
        <v>0.106</v>
      </c>
      <c r="L10264">
        <v>1E-3</v>
      </c>
      <c r="M10264">
        <v>20548.508999999998</v>
      </c>
      <c r="N10264">
        <v>5.91E-2</v>
      </c>
      <c r="O10264">
        <v>2.1589999999999998</v>
      </c>
      <c r="P10264">
        <v>1.7999999999999999E-2</v>
      </c>
      <c r="Q10264">
        <v>345804.60100000002</v>
      </c>
      <c r="R10264" t="s">
        <v>34</v>
      </c>
      <c r="T10264" t="s">
        <v>28</v>
      </c>
      <c r="V10264" t="s">
        <v>40</v>
      </c>
      <c r="Y10264" t="s">
        <v>35</v>
      </c>
    </row>
    <row r="10265" spans="1:25" x14ac:dyDescent="0.45">
      <c r="A10265" t="s">
        <v>25</v>
      </c>
      <c r="B10265" t="s">
        <v>799</v>
      </c>
      <c r="C10265">
        <v>55517</v>
      </c>
      <c r="D10265" t="s">
        <v>801</v>
      </c>
      <c r="F10265">
        <v>2012</v>
      </c>
      <c r="G10265">
        <v>614</v>
      </c>
      <c r="H10265">
        <v>471.39</v>
      </c>
      <c r="I10265">
        <v>20194.3</v>
      </c>
      <c r="K10265">
        <v>0.06</v>
      </c>
      <c r="L10265">
        <v>8.0000000000000004E-4</v>
      </c>
      <c r="M10265">
        <v>10922.52</v>
      </c>
      <c r="N10265">
        <v>5.9400000000000001E-2</v>
      </c>
      <c r="O10265">
        <v>0.84599999999999997</v>
      </c>
      <c r="P10265">
        <v>1.77E-2</v>
      </c>
      <c r="Q10265">
        <v>183785.323</v>
      </c>
      <c r="R10265" t="s">
        <v>34</v>
      </c>
      <c r="T10265" t="s">
        <v>28</v>
      </c>
      <c r="V10265" t="s">
        <v>40</v>
      </c>
      <c r="Y10265" t="s">
        <v>35</v>
      </c>
    </row>
    <row r="10266" spans="1:25" x14ac:dyDescent="0.45">
      <c r="A10266" t="s">
        <v>25</v>
      </c>
      <c r="B10266" t="s">
        <v>799</v>
      </c>
      <c r="C10266">
        <v>55517</v>
      </c>
      <c r="D10266" t="s">
        <v>801</v>
      </c>
      <c r="F10266">
        <v>2013</v>
      </c>
      <c r="G10266">
        <v>373</v>
      </c>
      <c r="H10266">
        <v>271</v>
      </c>
      <c r="I10266">
        <v>10579.76</v>
      </c>
      <c r="K10266">
        <v>0.03</v>
      </c>
      <c r="L10266">
        <v>6.9999999999999999E-4</v>
      </c>
      <c r="M10266">
        <v>5818.0479999999998</v>
      </c>
      <c r="N10266">
        <v>5.9299999999999999E-2</v>
      </c>
      <c r="O10266">
        <v>0.51800000000000002</v>
      </c>
      <c r="P10266">
        <v>2.3599999999999999E-2</v>
      </c>
      <c r="Q10266">
        <v>97905.98</v>
      </c>
      <c r="R10266" t="s">
        <v>34</v>
      </c>
      <c r="T10266" t="s">
        <v>28</v>
      </c>
      <c r="V10266" t="s">
        <v>40</v>
      </c>
      <c r="Y10266" t="s">
        <v>35</v>
      </c>
    </row>
    <row r="10267" spans="1:25" x14ac:dyDescent="0.45">
      <c r="A10267" t="s">
        <v>25</v>
      </c>
      <c r="B10267" t="s">
        <v>799</v>
      </c>
      <c r="C10267">
        <v>55517</v>
      </c>
      <c r="D10267" t="s">
        <v>801</v>
      </c>
      <c r="F10267">
        <v>2014</v>
      </c>
      <c r="G10267">
        <v>318</v>
      </c>
      <c r="H10267">
        <v>224.32</v>
      </c>
      <c r="I10267">
        <v>9548.32</v>
      </c>
      <c r="K10267">
        <v>2.5999999999999999E-2</v>
      </c>
      <c r="L10267">
        <v>6.9999999999999999E-4</v>
      </c>
      <c r="M10267">
        <v>4935.7849999999999</v>
      </c>
      <c r="N10267">
        <v>5.9200000000000003E-2</v>
      </c>
      <c r="O10267">
        <v>0.443</v>
      </c>
      <c r="P10267">
        <v>2.3199999999999998E-2</v>
      </c>
      <c r="Q10267">
        <v>83056.322</v>
      </c>
      <c r="R10267" t="s">
        <v>34</v>
      </c>
      <c r="T10267" t="s">
        <v>28</v>
      </c>
      <c r="V10267" t="s">
        <v>40</v>
      </c>
      <c r="Y10267" t="s">
        <v>35</v>
      </c>
    </row>
    <row r="10268" spans="1:25" x14ac:dyDescent="0.45">
      <c r="A10268" t="s">
        <v>25</v>
      </c>
      <c r="B10268" t="s">
        <v>799</v>
      </c>
      <c r="C10268">
        <v>55517</v>
      </c>
      <c r="D10268" t="s">
        <v>801</v>
      </c>
      <c r="F10268">
        <v>2015</v>
      </c>
      <c r="G10268">
        <v>1068</v>
      </c>
      <c r="H10268">
        <v>741.64</v>
      </c>
      <c r="I10268">
        <v>32141.77</v>
      </c>
      <c r="K10268">
        <v>0.09</v>
      </c>
      <c r="L10268">
        <v>6.9999999999999999E-4</v>
      </c>
      <c r="M10268">
        <v>16644.186000000002</v>
      </c>
      <c r="N10268">
        <v>5.8900000000000001E-2</v>
      </c>
      <c r="O10268">
        <v>1.325</v>
      </c>
      <c r="P10268">
        <v>1.7299999999999999E-2</v>
      </c>
      <c r="Q10268">
        <v>280059.90399999998</v>
      </c>
      <c r="R10268" t="s">
        <v>34</v>
      </c>
      <c r="T10268" t="s">
        <v>28</v>
      </c>
      <c r="V10268" t="s">
        <v>40</v>
      </c>
      <c r="Y10268" t="s">
        <v>36</v>
      </c>
    </row>
    <row r="10269" spans="1:25" x14ac:dyDescent="0.45">
      <c r="A10269" t="s">
        <v>25</v>
      </c>
      <c r="B10269" t="s">
        <v>799</v>
      </c>
      <c r="C10269">
        <v>55517</v>
      </c>
      <c r="D10269" t="s">
        <v>801</v>
      </c>
      <c r="F10269">
        <v>2016</v>
      </c>
      <c r="G10269">
        <v>1392</v>
      </c>
      <c r="H10269">
        <v>1111</v>
      </c>
      <c r="I10269">
        <v>49330.05</v>
      </c>
      <c r="K10269">
        <v>0.14299999999999999</v>
      </c>
      <c r="L10269">
        <v>8.0000000000000004E-4</v>
      </c>
      <c r="M10269">
        <v>26454.773000000001</v>
      </c>
      <c r="N10269">
        <v>5.8999999999999997E-2</v>
      </c>
      <c r="O10269">
        <v>1.978</v>
      </c>
      <c r="P10269">
        <v>1.3100000000000001E-2</v>
      </c>
      <c r="Q10269">
        <v>445158.58199999999</v>
      </c>
      <c r="R10269" t="s">
        <v>34</v>
      </c>
      <c r="T10269" t="s">
        <v>28</v>
      </c>
      <c r="V10269" t="s">
        <v>40</v>
      </c>
      <c r="Y10269" t="s">
        <v>36</v>
      </c>
    </row>
    <row r="10270" spans="1:25" x14ac:dyDescent="0.45">
      <c r="A10270" t="s">
        <v>25</v>
      </c>
      <c r="B10270" t="s">
        <v>799</v>
      </c>
      <c r="C10270">
        <v>55517</v>
      </c>
      <c r="D10270" t="s">
        <v>801</v>
      </c>
      <c r="F10270">
        <v>2017</v>
      </c>
      <c r="G10270">
        <v>1030</v>
      </c>
      <c r="H10270">
        <v>785.45</v>
      </c>
      <c r="I10270">
        <v>34381.32</v>
      </c>
      <c r="K10270">
        <v>9.9000000000000005E-2</v>
      </c>
      <c r="L10270">
        <v>8.0000000000000004E-4</v>
      </c>
      <c r="M10270">
        <v>18286.310000000001</v>
      </c>
      <c r="N10270">
        <v>5.91E-2</v>
      </c>
      <c r="O10270">
        <v>1.552</v>
      </c>
      <c r="P10270">
        <v>1.7100000000000001E-2</v>
      </c>
      <c r="Q10270">
        <v>307711.78200000001</v>
      </c>
      <c r="R10270" t="s">
        <v>34</v>
      </c>
      <c r="T10270" t="s">
        <v>28</v>
      </c>
      <c r="V10270" t="s">
        <v>40</v>
      </c>
      <c r="Y10270" t="s">
        <v>36</v>
      </c>
    </row>
    <row r="10271" spans="1:25" x14ac:dyDescent="0.45">
      <c r="A10271" t="s">
        <v>25</v>
      </c>
      <c r="B10271" t="s">
        <v>799</v>
      </c>
      <c r="C10271">
        <v>55517</v>
      </c>
      <c r="D10271" t="s">
        <v>801</v>
      </c>
      <c r="F10271">
        <v>2018</v>
      </c>
      <c r="G10271">
        <v>728</v>
      </c>
      <c r="H10271">
        <v>556.76</v>
      </c>
      <c r="I10271">
        <v>23082.46</v>
      </c>
      <c r="K10271">
        <v>6.7000000000000004E-2</v>
      </c>
      <c r="L10271">
        <v>6.9999999999999999E-4</v>
      </c>
      <c r="M10271">
        <v>13193.477000000001</v>
      </c>
      <c r="N10271">
        <v>5.8999999999999997E-2</v>
      </c>
      <c r="O10271">
        <v>1.208</v>
      </c>
      <c r="P10271">
        <v>1.89E-2</v>
      </c>
      <c r="Q10271">
        <v>222014.875</v>
      </c>
      <c r="R10271" t="s">
        <v>34</v>
      </c>
      <c r="T10271" t="s">
        <v>28</v>
      </c>
      <c r="V10271" t="s">
        <v>40</v>
      </c>
      <c r="Y10271" t="s">
        <v>36</v>
      </c>
    </row>
    <row r="10272" spans="1:25" x14ac:dyDescent="0.45">
      <c r="A10272" t="s">
        <v>25</v>
      </c>
      <c r="B10272" t="s">
        <v>799</v>
      </c>
      <c r="C10272">
        <v>55517</v>
      </c>
      <c r="D10272" t="s">
        <v>801</v>
      </c>
      <c r="F10272">
        <v>2019</v>
      </c>
      <c r="G10272">
        <v>510</v>
      </c>
      <c r="H10272">
        <v>363.95</v>
      </c>
      <c r="I10272">
        <v>14385.88</v>
      </c>
      <c r="K10272">
        <v>4.2000000000000003E-2</v>
      </c>
      <c r="L10272">
        <v>8.0000000000000004E-4</v>
      </c>
      <c r="M10272">
        <v>8664.5660000000007</v>
      </c>
      <c r="N10272">
        <v>5.9200000000000003E-2</v>
      </c>
      <c r="O10272">
        <v>0.85299999999999998</v>
      </c>
      <c r="P10272">
        <v>1.7500000000000002E-2</v>
      </c>
      <c r="Q10272">
        <v>145794.41399999999</v>
      </c>
      <c r="R10272" t="s">
        <v>34</v>
      </c>
      <c r="T10272" t="s">
        <v>28</v>
      </c>
      <c r="V10272" t="s">
        <v>40</v>
      </c>
      <c r="Y10272" t="s">
        <v>36</v>
      </c>
    </row>
    <row r="10273" spans="1:25" x14ac:dyDescent="0.45">
      <c r="A10273" t="s">
        <v>25</v>
      </c>
      <c r="B10273" t="s">
        <v>799</v>
      </c>
      <c r="C10273">
        <v>55517</v>
      </c>
      <c r="D10273" t="s">
        <v>801</v>
      </c>
      <c r="F10273">
        <v>2020</v>
      </c>
      <c r="G10273">
        <v>635</v>
      </c>
      <c r="H10273">
        <v>494.68</v>
      </c>
      <c r="I10273">
        <v>19961.79</v>
      </c>
      <c r="K10273">
        <v>6.0999999999999999E-2</v>
      </c>
      <c r="L10273">
        <v>8.0000000000000004E-4</v>
      </c>
      <c r="M10273">
        <v>11957.816000000001</v>
      </c>
      <c r="N10273">
        <v>5.9200000000000003E-2</v>
      </c>
      <c r="O10273">
        <v>1.0189999999999999</v>
      </c>
      <c r="P10273">
        <v>1.4800000000000001E-2</v>
      </c>
      <c r="Q10273">
        <v>201218.16</v>
      </c>
      <c r="R10273" t="s">
        <v>34</v>
      </c>
      <c r="T10273" t="s">
        <v>28</v>
      </c>
      <c r="V10273" t="s">
        <v>40</v>
      </c>
      <c r="Y10273" t="s">
        <v>36</v>
      </c>
    </row>
    <row r="10274" spans="1:25" x14ac:dyDescent="0.45">
      <c r="A10274" t="s">
        <v>25</v>
      </c>
      <c r="B10274" t="s">
        <v>799</v>
      </c>
      <c r="C10274">
        <v>55517</v>
      </c>
      <c r="D10274" t="s">
        <v>801</v>
      </c>
      <c r="F10274">
        <v>2021</v>
      </c>
      <c r="G10274">
        <v>576</v>
      </c>
      <c r="H10274">
        <v>438.62</v>
      </c>
      <c r="I10274">
        <v>17421.59</v>
      </c>
      <c r="K10274">
        <v>5.0999999999999997E-2</v>
      </c>
      <c r="L10274">
        <v>8.0000000000000004E-4</v>
      </c>
      <c r="M10274">
        <v>10436.325999999999</v>
      </c>
      <c r="N10274">
        <v>5.9200000000000003E-2</v>
      </c>
      <c r="O10274">
        <v>0.83799999999999997</v>
      </c>
      <c r="P10274">
        <v>1.52E-2</v>
      </c>
      <c r="Q10274">
        <v>175611.48300000001</v>
      </c>
      <c r="R10274" t="s">
        <v>34</v>
      </c>
      <c r="T10274" t="s">
        <v>28</v>
      </c>
      <c r="V10274" t="s">
        <v>40</v>
      </c>
      <c r="Y10274" t="s">
        <v>36</v>
      </c>
    </row>
    <row r="10275" spans="1:25" x14ac:dyDescent="0.45">
      <c r="A10275" t="s">
        <v>25</v>
      </c>
      <c r="B10275" t="s">
        <v>799</v>
      </c>
      <c r="C10275">
        <v>55517</v>
      </c>
      <c r="D10275" t="s">
        <v>801</v>
      </c>
      <c r="F10275">
        <v>2022</v>
      </c>
      <c r="G10275">
        <v>489</v>
      </c>
      <c r="H10275">
        <v>363.48</v>
      </c>
      <c r="I10275">
        <v>13362.35</v>
      </c>
      <c r="K10275">
        <v>3.7999999999999999E-2</v>
      </c>
      <c r="L10275">
        <v>8.0000000000000004E-4</v>
      </c>
      <c r="M10275">
        <v>8252.5879999999997</v>
      </c>
      <c r="N10275">
        <v>5.9299999999999999E-2</v>
      </c>
      <c r="O10275">
        <v>0.79900000000000004</v>
      </c>
      <c r="P10275">
        <v>1.95E-2</v>
      </c>
      <c r="Q10275">
        <v>138867.15</v>
      </c>
      <c r="R10275" t="s">
        <v>34</v>
      </c>
      <c r="T10275" t="s">
        <v>28</v>
      </c>
      <c r="V10275" t="s">
        <v>40</v>
      </c>
      <c r="Y10275" t="s">
        <v>36</v>
      </c>
    </row>
    <row r="10276" spans="1:25" x14ac:dyDescent="0.45">
      <c r="A10276" t="s">
        <v>25</v>
      </c>
      <c r="B10276" t="s">
        <v>799</v>
      </c>
      <c r="C10276">
        <v>55517</v>
      </c>
      <c r="D10276" t="s">
        <v>801</v>
      </c>
      <c r="F10276">
        <v>2023</v>
      </c>
      <c r="G10276">
        <v>960</v>
      </c>
      <c r="H10276">
        <v>714.59</v>
      </c>
      <c r="I10276">
        <v>26032.78</v>
      </c>
      <c r="K10276">
        <v>7.3999999999999996E-2</v>
      </c>
      <c r="L10276">
        <v>8.0000000000000004E-4</v>
      </c>
      <c r="M10276">
        <v>16099.578</v>
      </c>
      <c r="N10276">
        <v>5.9299999999999999E-2</v>
      </c>
      <c r="O10276">
        <v>1.621</v>
      </c>
      <c r="P10276">
        <v>1.6899999999999998E-2</v>
      </c>
      <c r="Q10276">
        <v>270889.05900000001</v>
      </c>
      <c r="R10276" t="s">
        <v>34</v>
      </c>
      <c r="T10276" t="s">
        <v>28</v>
      </c>
      <c r="V10276" t="s">
        <v>40</v>
      </c>
      <c r="Y10276" t="s">
        <v>36</v>
      </c>
    </row>
    <row r="10277" spans="1:25" x14ac:dyDescent="0.45">
      <c r="A10277" t="s">
        <v>25</v>
      </c>
      <c r="B10277" t="s">
        <v>799</v>
      </c>
      <c r="C10277">
        <v>55517</v>
      </c>
      <c r="D10277" t="s">
        <v>801</v>
      </c>
      <c r="F10277">
        <v>2024</v>
      </c>
      <c r="G10277">
        <v>125</v>
      </c>
      <c r="H10277">
        <v>87</v>
      </c>
      <c r="I10277">
        <v>3159.21</v>
      </c>
      <c r="K10277">
        <v>8.9999999999999993E-3</v>
      </c>
      <c r="L10277">
        <v>8.0000000000000004E-4</v>
      </c>
      <c r="M10277">
        <v>1949.374</v>
      </c>
      <c r="N10277">
        <v>5.9200000000000003E-2</v>
      </c>
      <c r="O10277">
        <v>0.217</v>
      </c>
      <c r="P10277">
        <v>1.7600000000000001E-2</v>
      </c>
      <c r="Q10277">
        <v>32796.788999999997</v>
      </c>
      <c r="R10277" t="s">
        <v>34</v>
      </c>
      <c r="T10277" t="s">
        <v>28</v>
      </c>
      <c r="V10277" t="s">
        <v>40</v>
      </c>
      <c r="Y10277" t="s">
        <v>36</v>
      </c>
    </row>
    <row r="10278" spans="1:25" x14ac:dyDescent="0.45">
      <c r="A10278" t="s">
        <v>25</v>
      </c>
      <c r="B10278" t="s">
        <v>799</v>
      </c>
      <c r="C10278">
        <v>55517</v>
      </c>
      <c r="D10278" t="s">
        <v>802</v>
      </c>
      <c r="F10278">
        <v>2018</v>
      </c>
      <c r="G10278">
        <v>717</v>
      </c>
      <c r="H10278">
        <v>541.92999999999995</v>
      </c>
      <c r="I10278">
        <v>21883.32</v>
      </c>
      <c r="K10278">
        <v>6.5000000000000002E-2</v>
      </c>
      <c r="L10278">
        <v>8.0000000000000004E-4</v>
      </c>
      <c r="M10278">
        <v>12677.496999999999</v>
      </c>
      <c r="N10278">
        <v>5.9200000000000003E-2</v>
      </c>
      <c r="O10278">
        <v>1.8460000000000001</v>
      </c>
      <c r="P10278">
        <v>3.0499999999999999E-2</v>
      </c>
      <c r="Q10278">
        <v>213318.399</v>
      </c>
      <c r="R10278" t="s">
        <v>34</v>
      </c>
      <c r="T10278" t="s">
        <v>28</v>
      </c>
      <c r="V10278" t="s">
        <v>40</v>
      </c>
      <c r="Y10278" t="s">
        <v>36</v>
      </c>
    </row>
    <row r="10279" spans="1:25" x14ac:dyDescent="0.45">
      <c r="A10279" t="s">
        <v>25</v>
      </c>
      <c r="B10279" t="s">
        <v>799</v>
      </c>
      <c r="C10279">
        <v>55517</v>
      </c>
      <c r="D10279" t="s">
        <v>802</v>
      </c>
      <c r="F10279">
        <v>2019</v>
      </c>
      <c r="G10279">
        <v>559</v>
      </c>
      <c r="H10279">
        <v>400.47</v>
      </c>
      <c r="I10279">
        <v>16115.42</v>
      </c>
      <c r="K10279">
        <v>4.9000000000000002E-2</v>
      </c>
      <c r="L10279">
        <v>8.0000000000000004E-4</v>
      </c>
      <c r="M10279">
        <v>9495.9860000000008</v>
      </c>
      <c r="N10279">
        <v>5.9200000000000003E-2</v>
      </c>
      <c r="O10279">
        <v>0.91600000000000004</v>
      </c>
      <c r="P10279">
        <v>2.3E-2</v>
      </c>
      <c r="Q10279">
        <v>159788.36799999999</v>
      </c>
      <c r="R10279" t="s">
        <v>34</v>
      </c>
      <c r="T10279" t="s">
        <v>28</v>
      </c>
      <c r="V10279" t="s">
        <v>40</v>
      </c>
      <c r="Y10279" t="s">
        <v>36</v>
      </c>
    </row>
    <row r="10280" spans="1:25" x14ac:dyDescent="0.45">
      <c r="A10280" t="s">
        <v>25</v>
      </c>
      <c r="B10280" t="s">
        <v>799</v>
      </c>
      <c r="C10280">
        <v>55517</v>
      </c>
      <c r="D10280" t="s">
        <v>802</v>
      </c>
      <c r="F10280">
        <v>2020</v>
      </c>
      <c r="G10280">
        <v>906</v>
      </c>
      <c r="H10280">
        <v>701.98</v>
      </c>
      <c r="I10280">
        <v>29346.32</v>
      </c>
      <c r="K10280">
        <v>0.09</v>
      </c>
      <c r="L10280">
        <v>8.9999999999999998E-4</v>
      </c>
      <c r="M10280">
        <v>17138.210999999999</v>
      </c>
      <c r="N10280">
        <v>5.9200000000000003E-2</v>
      </c>
      <c r="O10280">
        <v>1.359</v>
      </c>
      <c r="P10280">
        <v>1.54E-2</v>
      </c>
      <c r="Q10280">
        <v>288383.049</v>
      </c>
      <c r="R10280" t="s">
        <v>34</v>
      </c>
      <c r="T10280" t="s">
        <v>28</v>
      </c>
      <c r="V10280" t="s">
        <v>40</v>
      </c>
      <c r="Y10280" t="s">
        <v>36</v>
      </c>
    </row>
    <row r="10281" spans="1:25" x14ac:dyDescent="0.45">
      <c r="A10281" t="s">
        <v>25</v>
      </c>
      <c r="B10281" t="s">
        <v>799</v>
      </c>
      <c r="C10281">
        <v>55517</v>
      </c>
      <c r="D10281" t="s">
        <v>802</v>
      </c>
      <c r="F10281">
        <v>2021</v>
      </c>
      <c r="G10281">
        <v>645</v>
      </c>
      <c r="H10281">
        <v>469.46</v>
      </c>
      <c r="I10281">
        <v>18967.88</v>
      </c>
      <c r="K10281">
        <v>5.8000000000000003E-2</v>
      </c>
      <c r="L10281">
        <v>8.9999999999999998E-4</v>
      </c>
      <c r="M10281">
        <v>11295.816999999999</v>
      </c>
      <c r="N10281">
        <v>5.9200000000000003E-2</v>
      </c>
      <c r="O10281">
        <v>0.88700000000000001</v>
      </c>
      <c r="P10281">
        <v>1.54E-2</v>
      </c>
      <c r="Q10281">
        <v>190077.095</v>
      </c>
      <c r="R10281" t="s">
        <v>34</v>
      </c>
      <c r="T10281" t="s">
        <v>28</v>
      </c>
      <c r="V10281" t="s">
        <v>40</v>
      </c>
      <c r="Y10281" t="s">
        <v>36</v>
      </c>
    </row>
    <row r="10282" spans="1:25" x14ac:dyDescent="0.45">
      <c r="A10282" t="s">
        <v>25</v>
      </c>
      <c r="B10282" t="s">
        <v>799</v>
      </c>
      <c r="C10282">
        <v>55517</v>
      </c>
      <c r="D10282" t="s">
        <v>802</v>
      </c>
      <c r="F10282">
        <v>2022</v>
      </c>
      <c r="G10282">
        <v>425</v>
      </c>
      <c r="H10282">
        <v>301.8</v>
      </c>
      <c r="I10282">
        <v>12066.25</v>
      </c>
      <c r="K10282">
        <v>3.6999999999999998E-2</v>
      </c>
      <c r="L10282">
        <v>8.9999999999999998E-4</v>
      </c>
      <c r="M10282">
        <v>7215.8190000000004</v>
      </c>
      <c r="N10282">
        <v>5.9200000000000003E-2</v>
      </c>
      <c r="O10282">
        <v>0.58799999999999997</v>
      </c>
      <c r="P10282">
        <v>1.5299999999999999E-2</v>
      </c>
      <c r="Q10282">
        <v>121425.444</v>
      </c>
      <c r="R10282" t="s">
        <v>34</v>
      </c>
      <c r="T10282" t="s">
        <v>28</v>
      </c>
      <c r="V10282" t="s">
        <v>40</v>
      </c>
      <c r="Y10282" t="s">
        <v>36</v>
      </c>
    </row>
    <row r="10283" spans="1:25" x14ac:dyDescent="0.45">
      <c r="A10283" t="s">
        <v>25</v>
      </c>
      <c r="B10283" t="s">
        <v>799</v>
      </c>
      <c r="C10283">
        <v>55517</v>
      </c>
      <c r="D10283" t="s">
        <v>802</v>
      </c>
      <c r="F10283">
        <v>2023</v>
      </c>
      <c r="G10283">
        <v>721</v>
      </c>
      <c r="H10283">
        <v>539.4</v>
      </c>
      <c r="I10283">
        <v>20943.48</v>
      </c>
      <c r="K10283">
        <v>6.2E-2</v>
      </c>
      <c r="L10283">
        <v>8.9999999999999998E-4</v>
      </c>
      <c r="M10283">
        <v>12693.217000000001</v>
      </c>
      <c r="N10283">
        <v>5.9200000000000003E-2</v>
      </c>
      <c r="O10283">
        <v>1.0680000000000001</v>
      </c>
      <c r="P10283">
        <v>1.5900000000000001E-2</v>
      </c>
      <c r="Q10283">
        <v>213582.473</v>
      </c>
      <c r="R10283" t="s">
        <v>34</v>
      </c>
      <c r="T10283" t="s">
        <v>28</v>
      </c>
      <c r="V10283" t="s">
        <v>40</v>
      </c>
      <c r="Y10283" t="s">
        <v>36</v>
      </c>
    </row>
    <row r="10284" spans="1:25" x14ac:dyDescent="0.45">
      <c r="A10284" t="s">
        <v>25</v>
      </c>
      <c r="B10284" t="s">
        <v>799</v>
      </c>
      <c r="C10284">
        <v>55517</v>
      </c>
      <c r="D10284" t="s">
        <v>802</v>
      </c>
      <c r="F10284">
        <v>2024</v>
      </c>
      <c r="G10284">
        <v>120</v>
      </c>
      <c r="H10284">
        <v>83.17</v>
      </c>
      <c r="I10284">
        <v>3079.07</v>
      </c>
      <c r="K10284">
        <v>8.9999999999999993E-3</v>
      </c>
      <c r="L10284">
        <v>8.0000000000000004E-4</v>
      </c>
      <c r="M10284">
        <v>1886.59</v>
      </c>
      <c r="N10284">
        <v>5.9299999999999999E-2</v>
      </c>
      <c r="O10284">
        <v>0.17199999999999999</v>
      </c>
      <c r="P10284">
        <v>1.7500000000000002E-2</v>
      </c>
      <c r="Q10284">
        <v>31737.312999999998</v>
      </c>
      <c r="R10284" t="s">
        <v>34</v>
      </c>
      <c r="T10284" t="s">
        <v>28</v>
      </c>
      <c r="V10284" t="s">
        <v>40</v>
      </c>
      <c r="Y10284" t="s">
        <v>36</v>
      </c>
    </row>
    <row r="10285" spans="1:25" x14ac:dyDescent="0.45">
      <c r="A10285" t="s">
        <v>25</v>
      </c>
      <c r="B10285" t="s">
        <v>799</v>
      </c>
      <c r="C10285">
        <v>55517</v>
      </c>
      <c r="D10285" t="s">
        <v>803</v>
      </c>
      <c r="F10285">
        <v>2018</v>
      </c>
      <c r="G10285">
        <v>626</v>
      </c>
      <c r="H10285">
        <v>478.83</v>
      </c>
      <c r="I10285">
        <v>19551.91</v>
      </c>
      <c r="K10285">
        <v>5.8000000000000003E-2</v>
      </c>
      <c r="L10285">
        <v>8.0000000000000004E-4</v>
      </c>
      <c r="M10285">
        <v>11187.567999999999</v>
      </c>
      <c r="N10285">
        <v>5.9299999999999999E-2</v>
      </c>
      <c r="O10285">
        <v>1.2090000000000001</v>
      </c>
      <c r="P10285">
        <v>2.0199999999999999E-2</v>
      </c>
      <c r="Q10285">
        <v>188246.59700000001</v>
      </c>
      <c r="R10285" t="s">
        <v>34</v>
      </c>
      <c r="T10285" t="s">
        <v>28</v>
      </c>
      <c r="V10285" t="s">
        <v>40</v>
      </c>
      <c r="Y10285" t="s">
        <v>36</v>
      </c>
    </row>
    <row r="10286" spans="1:25" x14ac:dyDescent="0.45">
      <c r="A10286" t="s">
        <v>25</v>
      </c>
      <c r="B10286" t="s">
        <v>799</v>
      </c>
      <c r="C10286">
        <v>55517</v>
      </c>
      <c r="D10286" t="s">
        <v>803</v>
      </c>
      <c r="F10286">
        <v>2019</v>
      </c>
      <c r="G10286">
        <v>600</v>
      </c>
      <c r="H10286">
        <v>441.09</v>
      </c>
      <c r="I10286">
        <v>17657.45</v>
      </c>
      <c r="K10286">
        <v>5.2999999999999999E-2</v>
      </c>
      <c r="L10286">
        <v>8.0000000000000004E-4</v>
      </c>
      <c r="M10286">
        <v>10349.933000000001</v>
      </c>
      <c r="N10286">
        <v>5.9299999999999999E-2</v>
      </c>
      <c r="O10286">
        <v>1.0089999999999999</v>
      </c>
      <c r="P10286">
        <v>2.1600000000000001E-2</v>
      </c>
      <c r="Q10286">
        <v>174141.601</v>
      </c>
      <c r="R10286" t="s">
        <v>34</v>
      </c>
      <c r="T10286" t="s">
        <v>28</v>
      </c>
      <c r="V10286" t="s">
        <v>40</v>
      </c>
      <c r="Y10286" t="s">
        <v>36</v>
      </c>
    </row>
    <row r="10287" spans="1:25" x14ac:dyDescent="0.45">
      <c r="A10287" t="s">
        <v>25</v>
      </c>
      <c r="B10287" t="s">
        <v>799</v>
      </c>
      <c r="C10287">
        <v>55517</v>
      </c>
      <c r="D10287" t="s">
        <v>803</v>
      </c>
      <c r="F10287">
        <v>2020</v>
      </c>
      <c r="G10287">
        <v>837</v>
      </c>
      <c r="H10287">
        <v>628.82000000000005</v>
      </c>
      <c r="I10287">
        <v>25618.02</v>
      </c>
      <c r="K10287">
        <v>7.6999999999999999E-2</v>
      </c>
      <c r="L10287">
        <v>8.0000000000000004E-4</v>
      </c>
      <c r="M10287">
        <v>14883.951999999999</v>
      </c>
      <c r="N10287">
        <v>5.9200000000000003E-2</v>
      </c>
      <c r="O10287">
        <v>1.4650000000000001</v>
      </c>
      <c r="P10287">
        <v>2.2200000000000001E-2</v>
      </c>
      <c r="Q10287">
        <v>250452.34700000001</v>
      </c>
      <c r="R10287" t="s">
        <v>34</v>
      </c>
      <c r="T10287" t="s">
        <v>28</v>
      </c>
      <c r="V10287" t="s">
        <v>40</v>
      </c>
      <c r="Y10287" t="s">
        <v>36</v>
      </c>
    </row>
    <row r="10288" spans="1:25" x14ac:dyDescent="0.45">
      <c r="A10288" t="s">
        <v>25</v>
      </c>
      <c r="B10288" t="s">
        <v>799</v>
      </c>
      <c r="C10288">
        <v>55517</v>
      </c>
      <c r="D10288" t="s">
        <v>803</v>
      </c>
      <c r="F10288">
        <v>2021</v>
      </c>
      <c r="G10288">
        <v>632</v>
      </c>
      <c r="H10288">
        <v>451.03</v>
      </c>
      <c r="I10288">
        <v>17887.66</v>
      </c>
      <c r="K10288">
        <v>5.3999999999999999E-2</v>
      </c>
      <c r="L10288">
        <v>8.9999999999999998E-4</v>
      </c>
      <c r="M10288">
        <v>10601.700999999999</v>
      </c>
      <c r="N10288">
        <v>5.9299999999999999E-2</v>
      </c>
      <c r="O10288">
        <v>1.0309999999999999</v>
      </c>
      <c r="P10288">
        <v>2.4400000000000002E-2</v>
      </c>
      <c r="Q10288">
        <v>178376.97200000001</v>
      </c>
      <c r="R10288" t="s">
        <v>34</v>
      </c>
      <c r="T10288" t="s">
        <v>28</v>
      </c>
      <c r="V10288" t="s">
        <v>40</v>
      </c>
      <c r="Y10288" t="s">
        <v>36</v>
      </c>
    </row>
    <row r="10289" spans="1:25" x14ac:dyDescent="0.45">
      <c r="A10289" t="s">
        <v>25</v>
      </c>
      <c r="B10289" t="s">
        <v>799</v>
      </c>
      <c r="C10289">
        <v>55517</v>
      </c>
      <c r="D10289" t="s">
        <v>803</v>
      </c>
      <c r="F10289">
        <v>2022</v>
      </c>
      <c r="G10289">
        <v>459</v>
      </c>
      <c r="H10289">
        <v>328.49</v>
      </c>
      <c r="I10289">
        <v>12572.19</v>
      </c>
      <c r="K10289">
        <v>3.7999999999999999E-2</v>
      </c>
      <c r="L10289">
        <v>8.0000000000000004E-4</v>
      </c>
      <c r="M10289">
        <v>7651.4939999999997</v>
      </c>
      <c r="N10289">
        <v>5.9200000000000003E-2</v>
      </c>
      <c r="O10289">
        <v>0.72099999999999997</v>
      </c>
      <c r="P10289">
        <v>1.9599999999999999E-2</v>
      </c>
      <c r="Q10289">
        <v>128756.106</v>
      </c>
      <c r="R10289" t="s">
        <v>34</v>
      </c>
      <c r="T10289" t="s">
        <v>28</v>
      </c>
      <c r="V10289" t="s">
        <v>40</v>
      </c>
      <c r="Y10289" t="s">
        <v>36</v>
      </c>
    </row>
    <row r="10290" spans="1:25" x14ac:dyDescent="0.45">
      <c r="A10290" t="s">
        <v>25</v>
      </c>
      <c r="B10290" t="s">
        <v>799</v>
      </c>
      <c r="C10290">
        <v>55517</v>
      </c>
      <c r="D10290" t="s">
        <v>803</v>
      </c>
      <c r="F10290">
        <v>2023</v>
      </c>
      <c r="G10290">
        <v>915</v>
      </c>
      <c r="H10290">
        <v>677.83</v>
      </c>
      <c r="I10290">
        <v>25877.26</v>
      </c>
      <c r="K10290">
        <v>7.5999999999999998E-2</v>
      </c>
      <c r="L10290">
        <v>8.9999999999999998E-4</v>
      </c>
      <c r="M10290">
        <v>15776.130999999999</v>
      </c>
      <c r="N10290">
        <v>5.9299999999999999E-2</v>
      </c>
      <c r="O10290">
        <v>1.292</v>
      </c>
      <c r="P10290">
        <v>1.4E-2</v>
      </c>
      <c r="Q10290">
        <v>265460.03100000002</v>
      </c>
      <c r="R10290" t="s">
        <v>34</v>
      </c>
      <c r="T10290" t="s">
        <v>28</v>
      </c>
      <c r="V10290" t="s">
        <v>40</v>
      </c>
      <c r="Y10290" t="s">
        <v>36</v>
      </c>
    </row>
    <row r="10291" spans="1:25" x14ac:dyDescent="0.45">
      <c r="A10291" t="s">
        <v>25</v>
      </c>
      <c r="B10291" t="s">
        <v>799</v>
      </c>
      <c r="C10291">
        <v>55517</v>
      </c>
      <c r="D10291" t="s">
        <v>803</v>
      </c>
      <c r="F10291">
        <v>2024</v>
      </c>
      <c r="G10291">
        <v>118</v>
      </c>
      <c r="H10291">
        <v>76.11</v>
      </c>
      <c r="I10291">
        <v>2769.77</v>
      </c>
      <c r="K10291">
        <v>8.0000000000000002E-3</v>
      </c>
      <c r="L10291">
        <v>8.0000000000000004E-4</v>
      </c>
      <c r="M10291">
        <v>1712.28</v>
      </c>
      <c r="N10291">
        <v>5.9200000000000003E-2</v>
      </c>
      <c r="O10291">
        <v>0.151</v>
      </c>
      <c r="P10291">
        <v>2.0500000000000001E-2</v>
      </c>
      <c r="Q10291">
        <v>28819.101999999999</v>
      </c>
      <c r="R10291" t="s">
        <v>34</v>
      </c>
      <c r="T10291" t="s">
        <v>28</v>
      </c>
      <c r="V10291" t="s">
        <v>40</v>
      </c>
      <c r="Y10291" t="s">
        <v>36</v>
      </c>
    </row>
    <row r="10292" spans="1:25" x14ac:dyDescent="0.45">
      <c r="A10292" t="s">
        <v>335</v>
      </c>
      <c r="B10292" t="s">
        <v>804</v>
      </c>
      <c r="C10292">
        <v>55600</v>
      </c>
      <c r="D10292">
        <v>1</v>
      </c>
      <c r="F10292">
        <v>2009</v>
      </c>
      <c r="G10292">
        <v>70</v>
      </c>
      <c r="H10292">
        <v>61.02</v>
      </c>
      <c r="I10292">
        <v>2190.79</v>
      </c>
      <c r="K10292">
        <v>5.0000000000000001E-3</v>
      </c>
      <c r="L10292">
        <v>2.0000000000000001E-4</v>
      </c>
      <c r="M10292">
        <v>1229.5999999999999</v>
      </c>
      <c r="N10292">
        <v>5.8999999999999997E-2</v>
      </c>
      <c r="O10292">
        <v>1.585</v>
      </c>
      <c r="P10292">
        <v>0.26719999999999999</v>
      </c>
      <c r="Q10292">
        <v>20848.2</v>
      </c>
      <c r="R10292" t="s">
        <v>34</v>
      </c>
      <c r="S10292" t="s">
        <v>38</v>
      </c>
      <c r="T10292" t="s">
        <v>28</v>
      </c>
      <c r="V10292" t="s">
        <v>251</v>
      </c>
      <c r="Y10292" t="s">
        <v>107</v>
      </c>
    </row>
    <row r="10293" spans="1:25" x14ac:dyDescent="0.45">
      <c r="A10293" t="s">
        <v>335</v>
      </c>
      <c r="B10293" t="s">
        <v>804</v>
      </c>
      <c r="C10293">
        <v>55600</v>
      </c>
      <c r="D10293">
        <v>1</v>
      </c>
      <c r="F10293">
        <v>2010</v>
      </c>
      <c r="G10293">
        <v>232</v>
      </c>
      <c r="H10293">
        <v>197.62</v>
      </c>
      <c r="I10293">
        <v>6968.66</v>
      </c>
      <c r="K10293">
        <v>1.7999999999999999E-2</v>
      </c>
      <c r="L10293">
        <v>2.9999999999999997E-4</v>
      </c>
      <c r="M10293">
        <v>4142.3999999999996</v>
      </c>
      <c r="N10293">
        <v>5.9200000000000003E-2</v>
      </c>
      <c r="O10293">
        <v>3.609</v>
      </c>
      <c r="P10293">
        <v>0.2132</v>
      </c>
      <c r="Q10293">
        <v>70230.100000000006</v>
      </c>
      <c r="R10293" t="s">
        <v>34</v>
      </c>
      <c r="S10293" t="s">
        <v>38</v>
      </c>
      <c r="T10293" t="s">
        <v>28</v>
      </c>
      <c r="V10293" t="s">
        <v>251</v>
      </c>
      <c r="Y10293" t="s">
        <v>107</v>
      </c>
    </row>
    <row r="10294" spans="1:25" x14ac:dyDescent="0.45">
      <c r="A10294" t="s">
        <v>335</v>
      </c>
      <c r="B10294" t="s">
        <v>804</v>
      </c>
      <c r="C10294">
        <v>55600</v>
      </c>
      <c r="D10294">
        <v>1</v>
      </c>
      <c r="F10294">
        <v>2011</v>
      </c>
      <c r="G10294">
        <v>94</v>
      </c>
      <c r="H10294">
        <v>81.39</v>
      </c>
      <c r="I10294">
        <v>2930.13</v>
      </c>
      <c r="K10294">
        <v>8.0000000000000002E-3</v>
      </c>
      <c r="L10294">
        <v>5.9999999999999995E-4</v>
      </c>
      <c r="M10294">
        <v>1714.7</v>
      </c>
      <c r="N10294">
        <v>5.9200000000000003E-2</v>
      </c>
      <c r="O10294">
        <v>10.169</v>
      </c>
      <c r="P10294">
        <v>0.70089999999999997</v>
      </c>
      <c r="Q10294">
        <v>29053.9</v>
      </c>
      <c r="R10294" t="s">
        <v>34</v>
      </c>
      <c r="S10294" t="s">
        <v>38</v>
      </c>
      <c r="T10294" t="s">
        <v>28</v>
      </c>
      <c r="V10294" t="s">
        <v>251</v>
      </c>
      <c r="Y10294" t="s">
        <v>107</v>
      </c>
    </row>
    <row r="10295" spans="1:25" x14ac:dyDescent="0.45">
      <c r="A10295" t="s">
        <v>335</v>
      </c>
      <c r="B10295" t="s">
        <v>804</v>
      </c>
      <c r="C10295">
        <v>55600</v>
      </c>
      <c r="D10295">
        <v>1</v>
      </c>
      <c r="F10295">
        <v>2012</v>
      </c>
      <c r="G10295">
        <v>0</v>
      </c>
      <c r="H10295">
        <v>0</v>
      </c>
      <c r="R10295" t="s">
        <v>34</v>
      </c>
      <c r="S10295" t="s">
        <v>38</v>
      </c>
      <c r="T10295" t="s">
        <v>28</v>
      </c>
      <c r="V10295" t="s">
        <v>251</v>
      </c>
      <c r="Y10295" t="s">
        <v>107</v>
      </c>
    </row>
    <row r="10296" spans="1:25" x14ac:dyDescent="0.45">
      <c r="A10296" t="s">
        <v>335</v>
      </c>
      <c r="B10296" t="s">
        <v>804</v>
      </c>
      <c r="C10296">
        <v>55600</v>
      </c>
      <c r="D10296">
        <v>1</v>
      </c>
      <c r="F10296">
        <v>2013</v>
      </c>
      <c r="G10296">
        <v>0</v>
      </c>
      <c r="H10296">
        <v>0</v>
      </c>
      <c r="R10296" t="s">
        <v>34</v>
      </c>
      <c r="S10296" t="s">
        <v>38</v>
      </c>
      <c r="T10296" t="s">
        <v>28</v>
      </c>
      <c r="V10296" t="s">
        <v>251</v>
      </c>
      <c r="Y10296" t="s">
        <v>107</v>
      </c>
    </row>
    <row r="10297" spans="1:25" x14ac:dyDescent="0.45">
      <c r="A10297" t="s">
        <v>335</v>
      </c>
      <c r="B10297" t="s">
        <v>804</v>
      </c>
      <c r="C10297">
        <v>55600</v>
      </c>
      <c r="D10297">
        <v>1</v>
      </c>
      <c r="F10297">
        <v>2014</v>
      </c>
      <c r="G10297">
        <v>38</v>
      </c>
      <c r="H10297">
        <v>21.2</v>
      </c>
      <c r="I10297">
        <v>123.48</v>
      </c>
      <c r="K10297">
        <v>2E-3</v>
      </c>
      <c r="L10297">
        <v>8.9999999999999998E-4</v>
      </c>
      <c r="M10297">
        <v>345</v>
      </c>
      <c r="N10297">
        <v>5.8900000000000001E-2</v>
      </c>
      <c r="O10297">
        <v>2.0470000000000002</v>
      </c>
      <c r="P10297">
        <v>0.7</v>
      </c>
      <c r="Q10297">
        <v>5847.9</v>
      </c>
      <c r="R10297" t="s">
        <v>34</v>
      </c>
      <c r="S10297" t="s">
        <v>38</v>
      </c>
      <c r="T10297" t="s">
        <v>28</v>
      </c>
      <c r="V10297" t="s">
        <v>251</v>
      </c>
      <c r="Y10297" t="s">
        <v>107</v>
      </c>
    </row>
    <row r="10298" spans="1:25" x14ac:dyDescent="0.45">
      <c r="A10298" t="s">
        <v>335</v>
      </c>
      <c r="B10298" t="s">
        <v>804</v>
      </c>
      <c r="C10298">
        <v>55600</v>
      </c>
      <c r="D10298">
        <v>1</v>
      </c>
      <c r="F10298">
        <v>2015</v>
      </c>
      <c r="G10298">
        <v>970</v>
      </c>
      <c r="H10298">
        <v>869.32</v>
      </c>
      <c r="I10298">
        <v>38068.449999999997</v>
      </c>
      <c r="K10298">
        <v>0.111</v>
      </c>
      <c r="L10298">
        <v>6.9999999999999999E-4</v>
      </c>
      <c r="M10298">
        <v>20054.599999999999</v>
      </c>
      <c r="N10298">
        <v>5.91E-2</v>
      </c>
      <c r="O10298">
        <v>23.233000000000001</v>
      </c>
      <c r="P10298">
        <v>0.2157</v>
      </c>
      <c r="Q10298">
        <v>340237.9</v>
      </c>
      <c r="R10298" t="s">
        <v>34</v>
      </c>
      <c r="S10298" t="s">
        <v>38</v>
      </c>
      <c r="T10298" t="s">
        <v>28</v>
      </c>
      <c r="V10298" t="s">
        <v>251</v>
      </c>
      <c r="Y10298" t="s">
        <v>146</v>
      </c>
    </row>
    <row r="10299" spans="1:25" x14ac:dyDescent="0.45">
      <c r="A10299" t="s">
        <v>335</v>
      </c>
      <c r="B10299" t="s">
        <v>804</v>
      </c>
      <c r="C10299">
        <v>55600</v>
      </c>
      <c r="D10299">
        <v>1</v>
      </c>
      <c r="F10299">
        <v>2016</v>
      </c>
      <c r="G10299">
        <v>897</v>
      </c>
      <c r="H10299">
        <v>809.29</v>
      </c>
      <c r="I10299">
        <v>31247.55</v>
      </c>
      <c r="K10299">
        <v>9.7000000000000003E-2</v>
      </c>
      <c r="L10299">
        <v>5.9999999999999995E-4</v>
      </c>
      <c r="M10299">
        <v>18187.900000000001</v>
      </c>
      <c r="N10299">
        <v>5.9200000000000003E-2</v>
      </c>
      <c r="O10299">
        <v>15.554</v>
      </c>
      <c r="P10299">
        <v>0.20749999999999999</v>
      </c>
      <c r="Q10299">
        <v>308333.40000000002</v>
      </c>
      <c r="R10299" t="s">
        <v>34</v>
      </c>
      <c r="S10299" t="s">
        <v>38</v>
      </c>
      <c r="T10299" t="s">
        <v>28</v>
      </c>
      <c r="V10299" t="s">
        <v>251</v>
      </c>
      <c r="Y10299" t="s">
        <v>146</v>
      </c>
    </row>
    <row r="10300" spans="1:25" x14ac:dyDescent="0.45">
      <c r="A10300" t="s">
        <v>335</v>
      </c>
      <c r="B10300" t="s">
        <v>804</v>
      </c>
      <c r="C10300">
        <v>55600</v>
      </c>
      <c r="D10300">
        <v>1</v>
      </c>
      <c r="F10300">
        <v>2017</v>
      </c>
      <c r="G10300">
        <v>208</v>
      </c>
      <c r="H10300">
        <v>142.54</v>
      </c>
      <c r="I10300">
        <v>3906.67</v>
      </c>
      <c r="K10300">
        <v>1.2999999999999999E-2</v>
      </c>
      <c r="L10300">
        <v>6.9999999999999999E-4</v>
      </c>
      <c r="M10300">
        <v>2424.6</v>
      </c>
      <c r="N10300">
        <v>5.9400000000000001E-2</v>
      </c>
      <c r="O10300">
        <v>3.14</v>
      </c>
      <c r="P10300">
        <v>0.33069999999999999</v>
      </c>
      <c r="Q10300">
        <v>41093.4</v>
      </c>
      <c r="R10300" t="s">
        <v>34</v>
      </c>
      <c r="S10300" t="s">
        <v>38</v>
      </c>
      <c r="T10300" t="s">
        <v>28</v>
      </c>
      <c r="V10300" t="s">
        <v>251</v>
      </c>
      <c r="Y10300" t="s">
        <v>147</v>
      </c>
    </row>
    <row r="10301" spans="1:25" x14ac:dyDescent="0.45">
      <c r="A10301" t="s">
        <v>335</v>
      </c>
      <c r="B10301" t="s">
        <v>804</v>
      </c>
      <c r="C10301">
        <v>55600</v>
      </c>
      <c r="D10301">
        <v>1</v>
      </c>
      <c r="F10301">
        <v>2018</v>
      </c>
      <c r="G10301">
        <v>96</v>
      </c>
      <c r="H10301">
        <v>88.83</v>
      </c>
      <c r="I10301">
        <v>3612.38</v>
      </c>
      <c r="K10301">
        <v>1.2E-2</v>
      </c>
      <c r="L10301">
        <v>8.9999999999999998E-4</v>
      </c>
      <c r="M10301">
        <v>2067</v>
      </c>
      <c r="N10301">
        <v>5.8700000000000002E-2</v>
      </c>
      <c r="O10301">
        <v>1.5369999999999999</v>
      </c>
      <c r="P10301">
        <v>0.16439999999999999</v>
      </c>
      <c r="Q10301">
        <v>35040.199999999997</v>
      </c>
      <c r="R10301" t="s">
        <v>34</v>
      </c>
      <c r="S10301" t="s">
        <v>38</v>
      </c>
      <c r="T10301" t="s">
        <v>28</v>
      </c>
      <c r="V10301" t="s">
        <v>251</v>
      </c>
      <c r="Y10301" t="s">
        <v>99</v>
      </c>
    </row>
    <row r="10302" spans="1:25" x14ac:dyDescent="0.45">
      <c r="A10302" t="s">
        <v>258</v>
      </c>
      <c r="B10302" t="s">
        <v>805</v>
      </c>
      <c r="C10302">
        <v>55661</v>
      </c>
      <c r="D10302">
        <v>1</v>
      </c>
      <c r="F10302">
        <v>2009</v>
      </c>
      <c r="G10302">
        <v>3800</v>
      </c>
      <c r="H10302">
        <v>3582.87</v>
      </c>
      <c r="I10302">
        <v>723599.81</v>
      </c>
      <c r="K10302">
        <v>1.744</v>
      </c>
      <c r="L10302">
        <v>1.1000000000000001E-3</v>
      </c>
      <c r="M10302">
        <v>319803.902</v>
      </c>
      <c r="N10302">
        <v>5.91E-2</v>
      </c>
      <c r="O10302">
        <v>35.899000000000001</v>
      </c>
      <c r="P10302">
        <v>2.5100000000000001E-2</v>
      </c>
      <c r="Q10302">
        <v>5372786.5980000002</v>
      </c>
      <c r="R10302" t="s">
        <v>34</v>
      </c>
      <c r="S10302" t="s">
        <v>27</v>
      </c>
      <c r="T10302" t="s">
        <v>89</v>
      </c>
      <c r="V10302" t="s">
        <v>806</v>
      </c>
      <c r="Y10302" t="s">
        <v>262</v>
      </c>
    </row>
    <row r="10303" spans="1:25" x14ac:dyDescent="0.45">
      <c r="A10303" t="s">
        <v>258</v>
      </c>
      <c r="B10303" t="s">
        <v>805</v>
      </c>
      <c r="C10303">
        <v>55661</v>
      </c>
      <c r="D10303">
        <v>1</v>
      </c>
      <c r="F10303">
        <v>2010</v>
      </c>
      <c r="G10303">
        <v>4429</v>
      </c>
      <c r="H10303">
        <v>4252.32</v>
      </c>
      <c r="I10303">
        <v>980084.14</v>
      </c>
      <c r="K10303">
        <v>2.121</v>
      </c>
      <c r="L10303">
        <v>1E-3</v>
      </c>
      <c r="M10303">
        <v>419478.88299999997</v>
      </c>
      <c r="N10303">
        <v>5.8999999999999997E-2</v>
      </c>
      <c r="O10303">
        <v>46.960999999999999</v>
      </c>
      <c r="P10303">
        <v>2.3199999999999998E-2</v>
      </c>
      <c r="Q10303">
        <v>7058267.5829999996</v>
      </c>
      <c r="R10303" t="s">
        <v>34</v>
      </c>
      <c r="S10303" t="s">
        <v>27</v>
      </c>
      <c r="T10303" t="s">
        <v>89</v>
      </c>
      <c r="V10303" t="s">
        <v>806</v>
      </c>
      <c r="Y10303" t="s">
        <v>262</v>
      </c>
    </row>
    <row r="10304" spans="1:25" x14ac:dyDescent="0.45">
      <c r="A10304" t="s">
        <v>258</v>
      </c>
      <c r="B10304" t="s">
        <v>805</v>
      </c>
      <c r="C10304">
        <v>55661</v>
      </c>
      <c r="D10304">
        <v>1</v>
      </c>
      <c r="F10304">
        <v>2011</v>
      </c>
      <c r="G10304">
        <v>5839</v>
      </c>
      <c r="H10304">
        <v>5617.99</v>
      </c>
      <c r="I10304">
        <v>1335389.81</v>
      </c>
      <c r="K10304">
        <v>2.8980000000000001</v>
      </c>
      <c r="L10304">
        <v>1E-3</v>
      </c>
      <c r="M10304">
        <v>573930.304</v>
      </c>
      <c r="N10304">
        <v>5.8999999999999997E-2</v>
      </c>
      <c r="O10304">
        <v>53.564</v>
      </c>
      <c r="P10304">
        <v>1.9300000000000001E-2</v>
      </c>
      <c r="Q10304">
        <v>9657488.1060000006</v>
      </c>
      <c r="R10304" t="s">
        <v>34</v>
      </c>
      <c r="S10304" t="s">
        <v>27</v>
      </c>
      <c r="T10304" t="s">
        <v>89</v>
      </c>
      <c r="V10304" t="s">
        <v>806</v>
      </c>
      <c r="Y10304" t="s">
        <v>262</v>
      </c>
    </row>
    <row r="10305" spans="1:25" x14ac:dyDescent="0.45">
      <c r="A10305" t="s">
        <v>258</v>
      </c>
      <c r="B10305" t="s">
        <v>805</v>
      </c>
      <c r="C10305">
        <v>55661</v>
      </c>
      <c r="D10305">
        <v>1</v>
      </c>
      <c r="F10305">
        <v>2012</v>
      </c>
      <c r="G10305">
        <v>5076</v>
      </c>
      <c r="H10305">
        <v>4820.79</v>
      </c>
      <c r="I10305">
        <v>1076610.32</v>
      </c>
      <c r="K10305">
        <v>2.3580000000000001</v>
      </c>
      <c r="L10305">
        <v>1E-3</v>
      </c>
      <c r="M10305">
        <v>467117.24300000002</v>
      </c>
      <c r="N10305">
        <v>5.8999999999999997E-2</v>
      </c>
      <c r="O10305">
        <v>44.731999999999999</v>
      </c>
      <c r="P10305">
        <v>2.0899999999999998E-2</v>
      </c>
      <c r="Q10305">
        <v>7860163.7649999997</v>
      </c>
      <c r="R10305" t="s">
        <v>34</v>
      </c>
      <c r="S10305" t="s">
        <v>27</v>
      </c>
      <c r="T10305" t="s">
        <v>89</v>
      </c>
      <c r="V10305" t="s">
        <v>806</v>
      </c>
      <c r="Y10305" t="s">
        <v>262</v>
      </c>
    </row>
    <row r="10306" spans="1:25" x14ac:dyDescent="0.45">
      <c r="A10306" t="s">
        <v>258</v>
      </c>
      <c r="B10306" t="s">
        <v>805</v>
      </c>
      <c r="C10306">
        <v>55661</v>
      </c>
      <c r="D10306">
        <v>1</v>
      </c>
      <c r="F10306">
        <v>2013</v>
      </c>
      <c r="G10306">
        <v>1570</v>
      </c>
      <c r="H10306">
        <v>1451.15</v>
      </c>
      <c r="I10306">
        <v>308832.18</v>
      </c>
      <c r="K10306">
        <v>1.2250000000000001</v>
      </c>
      <c r="L10306">
        <v>1.5E-3</v>
      </c>
      <c r="M10306">
        <v>138472.66699999999</v>
      </c>
      <c r="N10306">
        <v>6.0199999999999997E-2</v>
      </c>
      <c r="O10306">
        <v>17.587</v>
      </c>
      <c r="P10306">
        <v>3.1099999999999999E-2</v>
      </c>
      <c r="Q10306">
        <v>2288854.7880000002</v>
      </c>
      <c r="R10306" t="s">
        <v>34</v>
      </c>
      <c r="S10306" t="s">
        <v>27</v>
      </c>
      <c r="T10306" t="s">
        <v>89</v>
      </c>
      <c r="V10306" t="s">
        <v>806</v>
      </c>
      <c r="Y10306" t="s">
        <v>262</v>
      </c>
    </row>
    <row r="10307" spans="1:25" x14ac:dyDescent="0.45">
      <c r="A10307" t="s">
        <v>258</v>
      </c>
      <c r="B10307" t="s">
        <v>805</v>
      </c>
      <c r="C10307">
        <v>55661</v>
      </c>
      <c r="D10307">
        <v>1</v>
      </c>
      <c r="F10307">
        <v>2014</v>
      </c>
      <c r="G10307">
        <v>2647</v>
      </c>
      <c r="H10307">
        <v>2470.63</v>
      </c>
      <c r="I10307">
        <v>494911.8</v>
      </c>
      <c r="K10307">
        <v>4.0010000000000003</v>
      </c>
      <c r="L10307">
        <v>2.3E-3</v>
      </c>
      <c r="M10307">
        <v>233124.91899999999</v>
      </c>
      <c r="N10307">
        <v>6.2199999999999998E-2</v>
      </c>
      <c r="O10307">
        <v>31.524999999999999</v>
      </c>
      <c r="P10307">
        <v>3.0700000000000002E-2</v>
      </c>
      <c r="Q10307">
        <v>3701593.3489999999</v>
      </c>
      <c r="R10307" t="s">
        <v>34</v>
      </c>
      <c r="S10307" t="s">
        <v>27</v>
      </c>
      <c r="T10307" t="s">
        <v>89</v>
      </c>
      <c r="V10307" t="s">
        <v>806</v>
      </c>
      <c r="Y10307" t="s">
        <v>262</v>
      </c>
    </row>
    <row r="10308" spans="1:25" x14ac:dyDescent="0.45">
      <c r="A10308" t="s">
        <v>258</v>
      </c>
      <c r="B10308" t="s">
        <v>805</v>
      </c>
      <c r="C10308">
        <v>55661</v>
      </c>
      <c r="D10308">
        <v>1</v>
      </c>
      <c r="F10308">
        <v>2015</v>
      </c>
      <c r="G10308">
        <v>3331</v>
      </c>
      <c r="H10308">
        <v>3072.84</v>
      </c>
      <c r="I10308">
        <v>644362.78</v>
      </c>
      <c r="K10308">
        <v>2.4500000000000002</v>
      </c>
      <c r="L10308">
        <v>1.2999999999999999E-3</v>
      </c>
      <c r="M10308">
        <v>303018.38299999997</v>
      </c>
      <c r="N10308">
        <v>5.9900000000000002E-2</v>
      </c>
      <c r="O10308">
        <v>36.130000000000003</v>
      </c>
      <c r="P10308">
        <v>2.9600000000000001E-2</v>
      </c>
      <c r="Q10308">
        <v>5026844.1359999999</v>
      </c>
      <c r="R10308" t="s">
        <v>34</v>
      </c>
      <c r="S10308" t="s">
        <v>37</v>
      </c>
      <c r="T10308" t="s">
        <v>89</v>
      </c>
      <c r="V10308" t="s">
        <v>806</v>
      </c>
      <c r="Y10308" t="s">
        <v>262</v>
      </c>
    </row>
    <row r="10309" spans="1:25" x14ac:dyDescent="0.45">
      <c r="A10309" t="s">
        <v>258</v>
      </c>
      <c r="B10309" t="s">
        <v>805</v>
      </c>
      <c r="C10309">
        <v>55661</v>
      </c>
      <c r="D10309">
        <v>1</v>
      </c>
      <c r="F10309">
        <v>2016</v>
      </c>
      <c r="G10309">
        <v>3121</v>
      </c>
      <c r="H10309">
        <v>2878.42</v>
      </c>
      <c r="I10309">
        <v>662523.81000000006</v>
      </c>
      <c r="K10309">
        <v>1.4730000000000001</v>
      </c>
      <c r="L10309">
        <v>1E-3</v>
      </c>
      <c r="M10309">
        <v>285431.00799999997</v>
      </c>
      <c r="N10309">
        <v>5.91E-2</v>
      </c>
      <c r="O10309">
        <v>27.184999999999999</v>
      </c>
      <c r="P10309">
        <v>2.3099999999999999E-2</v>
      </c>
      <c r="Q10309">
        <v>4800415.2350000003</v>
      </c>
      <c r="R10309" t="s">
        <v>34</v>
      </c>
      <c r="S10309" t="s">
        <v>38</v>
      </c>
      <c r="T10309" t="s">
        <v>89</v>
      </c>
      <c r="V10309" t="s">
        <v>806</v>
      </c>
      <c r="Y10309" t="s">
        <v>262</v>
      </c>
    </row>
    <row r="10310" spans="1:25" x14ac:dyDescent="0.45">
      <c r="A10310" t="s">
        <v>258</v>
      </c>
      <c r="B10310" t="s">
        <v>805</v>
      </c>
      <c r="C10310">
        <v>55661</v>
      </c>
      <c r="D10310">
        <v>1</v>
      </c>
      <c r="F10310">
        <v>2017</v>
      </c>
      <c r="G10310">
        <v>2142</v>
      </c>
      <c r="H10310">
        <v>1992.06</v>
      </c>
      <c r="I10310">
        <v>426344.83</v>
      </c>
      <c r="K10310">
        <v>2.1949999999999998</v>
      </c>
      <c r="L10310">
        <v>1.6999999999999999E-3</v>
      </c>
      <c r="M10310">
        <v>193205.924</v>
      </c>
      <c r="N10310">
        <v>6.0699999999999997E-2</v>
      </c>
      <c r="O10310">
        <v>20.771000000000001</v>
      </c>
      <c r="P10310">
        <v>2.52E-2</v>
      </c>
      <c r="Q10310">
        <v>3155491.4440000001</v>
      </c>
      <c r="R10310" t="s">
        <v>34</v>
      </c>
      <c r="S10310" t="s">
        <v>38</v>
      </c>
      <c r="T10310" t="s">
        <v>89</v>
      </c>
      <c r="V10310" t="s">
        <v>806</v>
      </c>
      <c r="Y10310" t="s">
        <v>262</v>
      </c>
    </row>
    <row r="10311" spans="1:25" x14ac:dyDescent="0.45">
      <c r="A10311" t="s">
        <v>258</v>
      </c>
      <c r="B10311" t="s">
        <v>805</v>
      </c>
      <c r="C10311">
        <v>55661</v>
      </c>
      <c r="D10311">
        <v>1</v>
      </c>
      <c r="F10311">
        <v>2018</v>
      </c>
      <c r="G10311">
        <v>2106</v>
      </c>
      <c r="H10311">
        <v>1957.06</v>
      </c>
      <c r="I10311">
        <v>420962.47</v>
      </c>
      <c r="K10311">
        <v>2.4380000000000002</v>
      </c>
      <c r="L10311">
        <v>1.8E-3</v>
      </c>
      <c r="M10311">
        <v>191110.17</v>
      </c>
      <c r="N10311">
        <v>6.0999999999999999E-2</v>
      </c>
      <c r="O10311">
        <v>21.189</v>
      </c>
      <c r="P10311">
        <v>2.52E-2</v>
      </c>
      <c r="Q10311">
        <v>3100365.0780000002</v>
      </c>
      <c r="R10311" t="s">
        <v>34</v>
      </c>
      <c r="S10311" t="s">
        <v>38</v>
      </c>
      <c r="T10311" t="s">
        <v>89</v>
      </c>
      <c r="V10311" t="s">
        <v>806</v>
      </c>
      <c r="Y10311" t="s">
        <v>262</v>
      </c>
    </row>
    <row r="10312" spans="1:25" x14ac:dyDescent="0.45">
      <c r="A10312" t="s">
        <v>258</v>
      </c>
      <c r="B10312" t="s">
        <v>805</v>
      </c>
      <c r="C10312">
        <v>55661</v>
      </c>
      <c r="D10312">
        <v>1</v>
      </c>
      <c r="F10312">
        <v>2019</v>
      </c>
      <c r="G10312">
        <v>1350</v>
      </c>
      <c r="H10312">
        <v>1243.1600000000001</v>
      </c>
      <c r="I10312">
        <v>262586.03999999998</v>
      </c>
      <c r="K10312">
        <v>0.76500000000000001</v>
      </c>
      <c r="L10312">
        <v>1.1999999999999999E-3</v>
      </c>
      <c r="M10312">
        <v>115505.584</v>
      </c>
      <c r="N10312">
        <v>5.9499999999999997E-2</v>
      </c>
      <c r="O10312">
        <v>11.677</v>
      </c>
      <c r="P10312">
        <v>2.4799999999999999E-2</v>
      </c>
      <c r="Q10312">
        <v>1929349.5460000001</v>
      </c>
      <c r="R10312" t="s">
        <v>34</v>
      </c>
      <c r="S10312" t="s">
        <v>38</v>
      </c>
      <c r="T10312" t="s">
        <v>89</v>
      </c>
      <c r="V10312" t="s">
        <v>806</v>
      </c>
      <c r="Y10312" t="s">
        <v>262</v>
      </c>
    </row>
    <row r="10313" spans="1:25" x14ac:dyDescent="0.45">
      <c r="A10313" t="s">
        <v>258</v>
      </c>
      <c r="B10313" t="s">
        <v>805</v>
      </c>
      <c r="C10313">
        <v>55661</v>
      </c>
      <c r="D10313">
        <v>1</v>
      </c>
      <c r="F10313">
        <v>2020</v>
      </c>
      <c r="G10313">
        <v>1212</v>
      </c>
      <c r="H10313">
        <v>1127.6600000000001</v>
      </c>
      <c r="I10313">
        <v>244160.28</v>
      </c>
      <c r="K10313">
        <v>0.97899999999999998</v>
      </c>
      <c r="L10313">
        <v>1.5E-3</v>
      </c>
      <c r="M10313">
        <v>108066.686</v>
      </c>
      <c r="N10313">
        <v>6.0199999999999997E-2</v>
      </c>
      <c r="O10313">
        <v>10.496</v>
      </c>
      <c r="P10313">
        <v>2.1700000000000001E-2</v>
      </c>
      <c r="Q10313">
        <v>1784469.713</v>
      </c>
      <c r="R10313" t="s">
        <v>34</v>
      </c>
      <c r="S10313" t="s">
        <v>38</v>
      </c>
      <c r="T10313" t="s">
        <v>89</v>
      </c>
      <c r="V10313" t="s">
        <v>806</v>
      </c>
      <c r="Y10313" t="s">
        <v>262</v>
      </c>
    </row>
    <row r="10314" spans="1:25" x14ac:dyDescent="0.45">
      <c r="A10314" t="s">
        <v>258</v>
      </c>
      <c r="B10314" t="s">
        <v>805</v>
      </c>
      <c r="C10314">
        <v>55661</v>
      </c>
      <c r="D10314">
        <v>1</v>
      </c>
      <c r="F10314">
        <v>2021</v>
      </c>
      <c r="G10314">
        <v>2753</v>
      </c>
      <c r="H10314">
        <v>2598.92</v>
      </c>
      <c r="I10314">
        <v>628451.80000000005</v>
      </c>
      <c r="K10314">
        <v>1.3819999999999999</v>
      </c>
      <c r="L10314">
        <v>1E-3</v>
      </c>
      <c r="M10314">
        <v>275277.962</v>
      </c>
      <c r="N10314">
        <v>0.06</v>
      </c>
      <c r="O10314">
        <v>23.161000000000001</v>
      </c>
      <c r="P10314">
        <v>1.7399999999999999E-2</v>
      </c>
      <c r="Q10314">
        <v>4568006.6289999997</v>
      </c>
      <c r="R10314" t="s">
        <v>34</v>
      </c>
      <c r="S10314" t="s">
        <v>38</v>
      </c>
      <c r="T10314" t="s">
        <v>89</v>
      </c>
      <c r="V10314" t="s">
        <v>806</v>
      </c>
      <c r="Y10314" t="s">
        <v>262</v>
      </c>
    </row>
    <row r="10315" spans="1:25" x14ac:dyDescent="0.45">
      <c r="A10315" t="s">
        <v>258</v>
      </c>
      <c r="B10315" t="s">
        <v>805</v>
      </c>
      <c r="C10315">
        <v>55661</v>
      </c>
      <c r="D10315">
        <v>1</v>
      </c>
      <c r="F10315">
        <v>2022</v>
      </c>
      <c r="G10315">
        <v>3040</v>
      </c>
      <c r="H10315">
        <v>2898.04</v>
      </c>
      <c r="I10315">
        <v>664285.61</v>
      </c>
      <c r="K10315">
        <v>1.536</v>
      </c>
      <c r="L10315">
        <v>1E-3</v>
      </c>
      <c r="M10315">
        <v>315589.125</v>
      </c>
      <c r="N10315">
        <v>6.4199999999999993E-2</v>
      </c>
      <c r="O10315">
        <v>33.933</v>
      </c>
      <c r="P10315">
        <v>2.0799999999999999E-2</v>
      </c>
      <c r="Q10315">
        <v>4859236.477</v>
      </c>
      <c r="R10315" t="s">
        <v>34</v>
      </c>
      <c r="S10315" t="s">
        <v>38</v>
      </c>
      <c r="T10315" t="s">
        <v>89</v>
      </c>
      <c r="V10315" t="s">
        <v>806</v>
      </c>
      <c r="Y10315" t="s">
        <v>262</v>
      </c>
    </row>
    <row r="10316" spans="1:25" x14ac:dyDescent="0.45">
      <c r="A10316" t="s">
        <v>258</v>
      </c>
      <c r="B10316" t="s">
        <v>805</v>
      </c>
      <c r="C10316">
        <v>55661</v>
      </c>
      <c r="D10316">
        <v>1</v>
      </c>
      <c r="F10316">
        <v>2023</v>
      </c>
      <c r="G10316">
        <v>2015</v>
      </c>
      <c r="H10316">
        <v>1885.93</v>
      </c>
      <c r="I10316">
        <v>430854.55</v>
      </c>
      <c r="K10316">
        <v>0.96399999999999997</v>
      </c>
      <c r="L10316">
        <v>1E-3</v>
      </c>
      <c r="M10316">
        <v>190220.50599999999</v>
      </c>
      <c r="N10316">
        <v>5.9499999999999997E-2</v>
      </c>
      <c r="O10316">
        <v>17.623000000000001</v>
      </c>
      <c r="P10316">
        <v>2.06E-2</v>
      </c>
      <c r="Q10316">
        <v>3189660.9210000001</v>
      </c>
      <c r="R10316" t="s">
        <v>34</v>
      </c>
      <c r="S10316" t="s">
        <v>38</v>
      </c>
      <c r="T10316" t="s">
        <v>89</v>
      </c>
      <c r="V10316" t="s">
        <v>806</v>
      </c>
      <c r="Y10316" t="s">
        <v>262</v>
      </c>
    </row>
    <row r="10317" spans="1:25" x14ac:dyDescent="0.45">
      <c r="A10317" t="s">
        <v>258</v>
      </c>
      <c r="B10317" t="s">
        <v>805</v>
      </c>
      <c r="C10317">
        <v>55661</v>
      </c>
      <c r="D10317">
        <v>1</v>
      </c>
      <c r="F10317">
        <v>2024</v>
      </c>
      <c r="G10317">
        <v>658</v>
      </c>
      <c r="H10317">
        <v>608.69000000000005</v>
      </c>
      <c r="I10317">
        <v>147931.51</v>
      </c>
      <c r="K10317">
        <v>0.32700000000000001</v>
      </c>
      <c r="L10317">
        <v>1E-3</v>
      </c>
      <c r="M10317">
        <v>63970.67</v>
      </c>
      <c r="N10317">
        <v>5.91E-2</v>
      </c>
      <c r="O10317">
        <v>5.9809999999999999</v>
      </c>
      <c r="P10317">
        <v>2.2700000000000001E-2</v>
      </c>
      <c r="Q10317">
        <v>1091030.6680000001</v>
      </c>
      <c r="R10317" t="s">
        <v>34</v>
      </c>
      <c r="S10317" t="s">
        <v>38</v>
      </c>
      <c r="T10317" t="s">
        <v>89</v>
      </c>
      <c r="V10317" t="s">
        <v>806</v>
      </c>
      <c r="Y10317" t="s">
        <v>262</v>
      </c>
    </row>
    <row r="10318" spans="1:25" x14ac:dyDescent="0.45">
      <c r="A10318" t="s">
        <v>258</v>
      </c>
      <c r="B10318" t="s">
        <v>805</v>
      </c>
      <c r="C10318">
        <v>55661</v>
      </c>
      <c r="D10318">
        <v>2</v>
      </c>
      <c r="F10318">
        <v>2009</v>
      </c>
      <c r="G10318">
        <v>3790</v>
      </c>
      <c r="H10318">
        <v>3616.85</v>
      </c>
      <c r="I10318">
        <v>734553.04</v>
      </c>
      <c r="K10318">
        <v>1.736</v>
      </c>
      <c r="L10318">
        <v>1.1000000000000001E-3</v>
      </c>
      <c r="M10318">
        <v>313508.21999999997</v>
      </c>
      <c r="N10318">
        <v>5.9200000000000003E-2</v>
      </c>
      <c r="O10318">
        <v>34.456000000000003</v>
      </c>
      <c r="P10318">
        <v>2.3300000000000001E-2</v>
      </c>
      <c r="Q10318">
        <v>5264477.7539999997</v>
      </c>
      <c r="R10318" t="s">
        <v>34</v>
      </c>
      <c r="S10318" t="s">
        <v>27</v>
      </c>
      <c r="T10318" t="s">
        <v>89</v>
      </c>
      <c r="V10318" t="s">
        <v>806</v>
      </c>
      <c r="Y10318" t="s">
        <v>262</v>
      </c>
    </row>
    <row r="10319" spans="1:25" x14ac:dyDescent="0.45">
      <c r="A10319" t="s">
        <v>258</v>
      </c>
      <c r="B10319" t="s">
        <v>805</v>
      </c>
      <c r="C10319">
        <v>55661</v>
      </c>
      <c r="D10319">
        <v>2</v>
      </c>
      <c r="F10319">
        <v>2010</v>
      </c>
      <c r="G10319">
        <v>4644</v>
      </c>
      <c r="H10319">
        <v>4457.82</v>
      </c>
      <c r="I10319">
        <v>975206.94</v>
      </c>
      <c r="K10319">
        <v>2.129</v>
      </c>
      <c r="L10319">
        <v>1E-3</v>
      </c>
      <c r="M10319">
        <v>421222.755</v>
      </c>
      <c r="N10319">
        <v>5.8999999999999997E-2</v>
      </c>
      <c r="O10319">
        <v>38.359000000000002</v>
      </c>
      <c r="P10319">
        <v>1.9400000000000001E-2</v>
      </c>
      <c r="Q10319">
        <v>7087667.6229999997</v>
      </c>
      <c r="R10319" t="s">
        <v>34</v>
      </c>
      <c r="S10319" t="s">
        <v>27</v>
      </c>
      <c r="T10319" t="s">
        <v>89</v>
      </c>
      <c r="V10319" t="s">
        <v>806</v>
      </c>
      <c r="Y10319" t="s">
        <v>262</v>
      </c>
    </row>
    <row r="10320" spans="1:25" x14ac:dyDescent="0.45">
      <c r="A10320" t="s">
        <v>258</v>
      </c>
      <c r="B10320" t="s">
        <v>805</v>
      </c>
      <c r="C10320">
        <v>55661</v>
      </c>
      <c r="D10320">
        <v>2</v>
      </c>
      <c r="F10320">
        <v>2011</v>
      </c>
      <c r="G10320">
        <v>6402</v>
      </c>
      <c r="H10320">
        <v>6151.06</v>
      </c>
      <c r="I10320">
        <v>1405532.86</v>
      </c>
      <c r="K10320">
        <v>3.0790000000000002</v>
      </c>
      <c r="L10320">
        <v>1E-3</v>
      </c>
      <c r="M10320">
        <v>607317.07900000003</v>
      </c>
      <c r="N10320">
        <v>5.8999999999999997E-2</v>
      </c>
      <c r="O10320">
        <v>52.545999999999999</v>
      </c>
      <c r="P10320">
        <v>1.9199999999999998E-2</v>
      </c>
      <c r="Q10320">
        <v>10218289.325999999</v>
      </c>
      <c r="R10320" t="s">
        <v>34</v>
      </c>
      <c r="S10320" t="s">
        <v>27</v>
      </c>
      <c r="T10320" t="s">
        <v>89</v>
      </c>
      <c r="V10320" t="s">
        <v>806</v>
      </c>
      <c r="Y10320" t="s">
        <v>262</v>
      </c>
    </row>
    <row r="10321" spans="1:25" x14ac:dyDescent="0.45">
      <c r="A10321" t="s">
        <v>258</v>
      </c>
      <c r="B10321" t="s">
        <v>805</v>
      </c>
      <c r="C10321">
        <v>55661</v>
      </c>
      <c r="D10321">
        <v>2</v>
      </c>
      <c r="F10321">
        <v>2012</v>
      </c>
      <c r="G10321">
        <v>5447</v>
      </c>
      <c r="H10321">
        <v>5152.0600000000004</v>
      </c>
      <c r="I10321">
        <v>1096695.18</v>
      </c>
      <c r="K10321">
        <v>2.41</v>
      </c>
      <c r="L10321">
        <v>1E-3</v>
      </c>
      <c r="M10321">
        <v>477460.85200000001</v>
      </c>
      <c r="N10321">
        <v>5.8999999999999997E-2</v>
      </c>
      <c r="O10321">
        <v>43.951000000000001</v>
      </c>
      <c r="P10321">
        <v>2.2499999999999999E-2</v>
      </c>
      <c r="Q10321">
        <v>8034220.3859999999</v>
      </c>
      <c r="R10321" t="s">
        <v>34</v>
      </c>
      <c r="S10321" t="s">
        <v>27</v>
      </c>
      <c r="T10321" t="s">
        <v>89</v>
      </c>
      <c r="V10321" t="s">
        <v>806</v>
      </c>
      <c r="Y10321" t="s">
        <v>262</v>
      </c>
    </row>
    <row r="10322" spans="1:25" x14ac:dyDescent="0.45">
      <c r="A10322" t="s">
        <v>258</v>
      </c>
      <c r="B10322" t="s">
        <v>805</v>
      </c>
      <c r="C10322">
        <v>55661</v>
      </c>
      <c r="D10322">
        <v>2</v>
      </c>
      <c r="F10322">
        <v>2013</v>
      </c>
      <c r="G10322">
        <v>2116</v>
      </c>
      <c r="H10322">
        <v>1954.34</v>
      </c>
      <c r="I10322">
        <v>371864.99</v>
      </c>
      <c r="K10322">
        <v>1.3919999999999999</v>
      </c>
      <c r="L10322">
        <v>1.2999999999999999E-3</v>
      </c>
      <c r="M10322">
        <v>178888.399</v>
      </c>
      <c r="N10322">
        <v>5.9900000000000002E-2</v>
      </c>
      <c r="O10322">
        <v>21.658000000000001</v>
      </c>
      <c r="P10322">
        <v>2.7400000000000001E-2</v>
      </c>
      <c r="Q10322">
        <v>2971802.1519999998</v>
      </c>
      <c r="R10322" t="s">
        <v>34</v>
      </c>
      <c r="S10322" t="s">
        <v>27</v>
      </c>
      <c r="T10322" t="s">
        <v>89</v>
      </c>
      <c r="V10322" t="s">
        <v>806</v>
      </c>
      <c r="Y10322" t="s">
        <v>262</v>
      </c>
    </row>
    <row r="10323" spans="1:25" x14ac:dyDescent="0.45">
      <c r="A10323" t="s">
        <v>258</v>
      </c>
      <c r="B10323" t="s">
        <v>805</v>
      </c>
      <c r="C10323">
        <v>55661</v>
      </c>
      <c r="D10323">
        <v>2</v>
      </c>
      <c r="F10323">
        <v>2014</v>
      </c>
      <c r="G10323">
        <v>2556</v>
      </c>
      <c r="H10323">
        <v>2402.98</v>
      </c>
      <c r="I10323">
        <v>465150.79</v>
      </c>
      <c r="K10323">
        <v>4.1399999999999997</v>
      </c>
      <c r="L10323">
        <v>2.3999999999999998E-3</v>
      </c>
      <c r="M10323">
        <v>221227.66399999999</v>
      </c>
      <c r="N10323">
        <v>6.25E-2</v>
      </c>
      <c r="O10323">
        <v>31.327000000000002</v>
      </c>
      <c r="P10323">
        <v>3.09E-2</v>
      </c>
      <c r="Q10323">
        <v>3485722.963</v>
      </c>
      <c r="R10323" t="s">
        <v>34</v>
      </c>
      <c r="S10323" t="s">
        <v>27</v>
      </c>
      <c r="T10323" t="s">
        <v>89</v>
      </c>
      <c r="V10323" t="s">
        <v>806</v>
      </c>
      <c r="Y10323" t="s">
        <v>262</v>
      </c>
    </row>
    <row r="10324" spans="1:25" x14ac:dyDescent="0.45">
      <c r="A10324" t="s">
        <v>258</v>
      </c>
      <c r="B10324" t="s">
        <v>805</v>
      </c>
      <c r="C10324">
        <v>55661</v>
      </c>
      <c r="D10324">
        <v>2</v>
      </c>
      <c r="F10324">
        <v>2015</v>
      </c>
      <c r="G10324">
        <v>3457</v>
      </c>
      <c r="H10324">
        <v>3221.17</v>
      </c>
      <c r="I10324">
        <v>635153.56999999995</v>
      </c>
      <c r="K10324">
        <v>2.4769999999999999</v>
      </c>
      <c r="L10324">
        <v>1.2999999999999999E-3</v>
      </c>
      <c r="M10324">
        <v>304890.10700000002</v>
      </c>
      <c r="N10324">
        <v>5.9799999999999999E-2</v>
      </c>
      <c r="O10324">
        <v>37.991</v>
      </c>
      <c r="P10324">
        <v>2.8799999999999999E-2</v>
      </c>
      <c r="Q10324">
        <v>5056948.7319999998</v>
      </c>
      <c r="R10324" t="s">
        <v>34</v>
      </c>
      <c r="S10324" t="s">
        <v>37</v>
      </c>
      <c r="T10324" t="s">
        <v>89</v>
      </c>
      <c r="V10324" t="s">
        <v>806</v>
      </c>
      <c r="Y10324" t="s">
        <v>262</v>
      </c>
    </row>
    <row r="10325" spans="1:25" x14ac:dyDescent="0.45">
      <c r="A10325" t="s">
        <v>258</v>
      </c>
      <c r="B10325" t="s">
        <v>805</v>
      </c>
      <c r="C10325">
        <v>55661</v>
      </c>
      <c r="D10325">
        <v>2</v>
      </c>
      <c r="F10325">
        <v>2016</v>
      </c>
      <c r="G10325">
        <v>3178</v>
      </c>
      <c r="H10325">
        <v>2940.59</v>
      </c>
      <c r="I10325">
        <v>661184.73</v>
      </c>
      <c r="K10325">
        <v>1.444</v>
      </c>
      <c r="L10325">
        <v>1E-3</v>
      </c>
      <c r="M10325">
        <v>280650.31300000002</v>
      </c>
      <c r="N10325">
        <v>5.91E-2</v>
      </c>
      <c r="O10325">
        <v>30.164999999999999</v>
      </c>
      <c r="P10325">
        <v>2.58E-2</v>
      </c>
      <c r="Q10325">
        <v>4720425.3669999996</v>
      </c>
      <c r="R10325" t="s">
        <v>34</v>
      </c>
      <c r="S10325" t="s">
        <v>38</v>
      </c>
      <c r="T10325" t="s">
        <v>89</v>
      </c>
      <c r="V10325" t="s">
        <v>806</v>
      </c>
      <c r="Y10325" t="s">
        <v>262</v>
      </c>
    </row>
    <row r="10326" spans="1:25" x14ac:dyDescent="0.45">
      <c r="A10326" t="s">
        <v>258</v>
      </c>
      <c r="B10326" t="s">
        <v>805</v>
      </c>
      <c r="C10326">
        <v>55661</v>
      </c>
      <c r="D10326">
        <v>2</v>
      </c>
      <c r="F10326">
        <v>2017</v>
      </c>
      <c r="G10326">
        <v>2209</v>
      </c>
      <c r="H10326">
        <v>2042.8</v>
      </c>
      <c r="I10326">
        <v>428958.06</v>
      </c>
      <c r="K10326">
        <v>2.1040000000000001</v>
      </c>
      <c r="L10326">
        <v>1.6000000000000001E-3</v>
      </c>
      <c r="M10326">
        <v>192232.908</v>
      </c>
      <c r="N10326">
        <v>6.0499999999999998E-2</v>
      </c>
      <c r="O10326">
        <v>20.343</v>
      </c>
      <c r="P10326">
        <v>2.5600000000000001E-2</v>
      </c>
      <c r="Q10326">
        <v>3145882.5490000001</v>
      </c>
      <c r="R10326" t="s">
        <v>34</v>
      </c>
      <c r="S10326" t="s">
        <v>38</v>
      </c>
      <c r="T10326" t="s">
        <v>89</v>
      </c>
      <c r="V10326" t="s">
        <v>806</v>
      </c>
      <c r="Y10326" t="s">
        <v>262</v>
      </c>
    </row>
    <row r="10327" spans="1:25" x14ac:dyDescent="0.45">
      <c r="A10327" t="s">
        <v>258</v>
      </c>
      <c r="B10327" t="s">
        <v>805</v>
      </c>
      <c r="C10327">
        <v>55661</v>
      </c>
      <c r="D10327">
        <v>2</v>
      </c>
      <c r="F10327">
        <v>2018</v>
      </c>
      <c r="G10327">
        <v>2114</v>
      </c>
      <c r="H10327">
        <v>1945.19</v>
      </c>
      <c r="I10327">
        <v>403032.85</v>
      </c>
      <c r="K10327">
        <v>1.615</v>
      </c>
      <c r="L10327">
        <v>1.4E-3</v>
      </c>
      <c r="M10327">
        <v>178843.764</v>
      </c>
      <c r="N10327">
        <v>6.0100000000000001E-2</v>
      </c>
      <c r="O10327">
        <v>19.116</v>
      </c>
      <c r="P10327">
        <v>2.5999999999999999E-2</v>
      </c>
      <c r="Q10327">
        <v>2953574.767</v>
      </c>
      <c r="R10327" t="s">
        <v>34</v>
      </c>
      <c r="S10327" t="s">
        <v>38</v>
      </c>
      <c r="T10327" t="s">
        <v>89</v>
      </c>
      <c r="V10327" t="s">
        <v>806</v>
      </c>
      <c r="Y10327" t="s">
        <v>262</v>
      </c>
    </row>
    <row r="10328" spans="1:25" x14ac:dyDescent="0.45">
      <c r="A10328" t="s">
        <v>258</v>
      </c>
      <c r="B10328" t="s">
        <v>805</v>
      </c>
      <c r="C10328">
        <v>55661</v>
      </c>
      <c r="D10328">
        <v>2</v>
      </c>
      <c r="F10328">
        <v>2019</v>
      </c>
      <c r="G10328">
        <v>1402</v>
      </c>
      <c r="H10328">
        <v>1301.48</v>
      </c>
      <c r="I10328">
        <v>268979.8</v>
      </c>
      <c r="K10328">
        <v>0.64100000000000001</v>
      </c>
      <c r="L10328">
        <v>1.1000000000000001E-3</v>
      </c>
      <c r="M10328">
        <v>116122.342</v>
      </c>
      <c r="N10328">
        <v>5.9200000000000003E-2</v>
      </c>
      <c r="O10328">
        <v>11.863</v>
      </c>
      <c r="P10328">
        <v>2.47E-2</v>
      </c>
      <c r="Q10328">
        <v>1949720.8019999999</v>
      </c>
      <c r="R10328" t="s">
        <v>34</v>
      </c>
      <c r="S10328" t="s">
        <v>38</v>
      </c>
      <c r="T10328" t="s">
        <v>89</v>
      </c>
      <c r="V10328" t="s">
        <v>806</v>
      </c>
      <c r="Y10328" t="s">
        <v>262</v>
      </c>
    </row>
    <row r="10329" spans="1:25" x14ac:dyDescent="0.45">
      <c r="A10329" t="s">
        <v>258</v>
      </c>
      <c r="B10329" t="s">
        <v>805</v>
      </c>
      <c r="C10329">
        <v>55661</v>
      </c>
      <c r="D10329">
        <v>2</v>
      </c>
      <c r="F10329">
        <v>2020</v>
      </c>
      <c r="G10329">
        <v>1250</v>
      </c>
      <c r="H10329">
        <v>1151.1600000000001</v>
      </c>
      <c r="I10329">
        <v>241113.46</v>
      </c>
      <c r="K10329">
        <v>0.97199999999999998</v>
      </c>
      <c r="L10329">
        <v>1.5E-3</v>
      </c>
      <c r="M10329">
        <v>106133.28</v>
      </c>
      <c r="N10329">
        <v>6.0199999999999997E-2</v>
      </c>
      <c r="O10329">
        <v>11.132999999999999</v>
      </c>
      <c r="P10329">
        <v>2.4400000000000002E-2</v>
      </c>
      <c r="Q10329">
        <v>1751765.794</v>
      </c>
      <c r="R10329" t="s">
        <v>34</v>
      </c>
      <c r="S10329" t="s">
        <v>38</v>
      </c>
      <c r="T10329" t="s">
        <v>89</v>
      </c>
      <c r="V10329" t="s">
        <v>806</v>
      </c>
      <c r="Y10329" t="s">
        <v>262</v>
      </c>
    </row>
    <row r="10330" spans="1:25" x14ac:dyDescent="0.45">
      <c r="A10330" t="s">
        <v>258</v>
      </c>
      <c r="B10330" t="s">
        <v>805</v>
      </c>
      <c r="C10330">
        <v>55661</v>
      </c>
      <c r="D10330">
        <v>2</v>
      </c>
      <c r="F10330">
        <v>2021</v>
      </c>
      <c r="G10330">
        <v>2862</v>
      </c>
      <c r="H10330">
        <v>2659.97</v>
      </c>
      <c r="I10330">
        <v>628323.68999999994</v>
      </c>
      <c r="K10330">
        <v>1.367</v>
      </c>
      <c r="L10330">
        <v>1E-3</v>
      </c>
      <c r="M10330">
        <v>272346.63299999997</v>
      </c>
      <c r="N10330">
        <v>5.9900000000000002E-2</v>
      </c>
      <c r="O10330">
        <v>24.896999999999998</v>
      </c>
      <c r="P10330">
        <v>2.1499999999999998E-2</v>
      </c>
      <c r="Q10330">
        <v>4529192.9419999998</v>
      </c>
      <c r="R10330" t="s">
        <v>34</v>
      </c>
      <c r="S10330" t="s">
        <v>38</v>
      </c>
      <c r="T10330" t="s">
        <v>89</v>
      </c>
      <c r="V10330" t="s">
        <v>806</v>
      </c>
      <c r="Y10330" t="s">
        <v>262</v>
      </c>
    </row>
    <row r="10331" spans="1:25" x14ac:dyDescent="0.45">
      <c r="A10331" t="s">
        <v>258</v>
      </c>
      <c r="B10331" t="s">
        <v>805</v>
      </c>
      <c r="C10331">
        <v>55661</v>
      </c>
      <c r="D10331">
        <v>2</v>
      </c>
      <c r="F10331">
        <v>2022</v>
      </c>
      <c r="G10331">
        <v>3270</v>
      </c>
      <c r="H10331">
        <v>3056.95</v>
      </c>
      <c r="I10331">
        <v>680479.01</v>
      </c>
      <c r="K10331">
        <v>1.581</v>
      </c>
      <c r="L10331">
        <v>1E-3</v>
      </c>
      <c r="M10331">
        <v>324585.63699999999</v>
      </c>
      <c r="N10331">
        <v>6.3899999999999998E-2</v>
      </c>
      <c r="O10331">
        <v>35.069000000000003</v>
      </c>
      <c r="P10331">
        <v>2.3099999999999999E-2</v>
      </c>
      <c r="Q10331">
        <v>5006780.9649999999</v>
      </c>
      <c r="R10331" t="s">
        <v>34</v>
      </c>
      <c r="S10331" t="s">
        <v>38</v>
      </c>
      <c r="T10331" t="s">
        <v>89</v>
      </c>
      <c r="V10331" t="s">
        <v>806</v>
      </c>
      <c r="Y10331" t="s">
        <v>262</v>
      </c>
    </row>
    <row r="10332" spans="1:25" x14ac:dyDescent="0.45">
      <c r="A10332" t="s">
        <v>258</v>
      </c>
      <c r="B10332" t="s">
        <v>805</v>
      </c>
      <c r="C10332">
        <v>55661</v>
      </c>
      <c r="D10332">
        <v>2</v>
      </c>
      <c r="F10332">
        <v>2023</v>
      </c>
      <c r="G10332">
        <v>2072</v>
      </c>
      <c r="H10332">
        <v>1918.78</v>
      </c>
      <c r="I10332">
        <v>422911.23</v>
      </c>
      <c r="K10332">
        <v>0.93899999999999995</v>
      </c>
      <c r="L10332">
        <v>1E-3</v>
      </c>
      <c r="M10332">
        <v>185301.53700000001</v>
      </c>
      <c r="N10332">
        <v>5.9299999999999999E-2</v>
      </c>
      <c r="O10332">
        <v>18.82</v>
      </c>
      <c r="P10332">
        <v>2.5600000000000001E-2</v>
      </c>
      <c r="Q10332">
        <v>3114832.0120000001</v>
      </c>
      <c r="R10332" t="s">
        <v>34</v>
      </c>
      <c r="S10332" t="s">
        <v>38</v>
      </c>
      <c r="T10332" t="s">
        <v>89</v>
      </c>
      <c r="V10332" t="s">
        <v>806</v>
      </c>
      <c r="Y10332" t="s">
        <v>262</v>
      </c>
    </row>
    <row r="10333" spans="1:25" x14ac:dyDescent="0.45">
      <c r="A10333" t="s">
        <v>258</v>
      </c>
      <c r="B10333" t="s">
        <v>805</v>
      </c>
      <c r="C10333">
        <v>55661</v>
      </c>
      <c r="D10333">
        <v>2</v>
      </c>
      <c r="F10333">
        <v>2024</v>
      </c>
      <c r="G10333">
        <v>686</v>
      </c>
      <c r="H10333">
        <v>620.54999999999995</v>
      </c>
      <c r="I10333">
        <v>145725.1</v>
      </c>
      <c r="K10333">
        <v>0.32</v>
      </c>
      <c r="L10333">
        <v>1E-3</v>
      </c>
      <c r="M10333">
        <v>62453.095000000001</v>
      </c>
      <c r="N10333">
        <v>5.8999999999999997E-2</v>
      </c>
      <c r="O10333">
        <v>6.3490000000000002</v>
      </c>
      <c r="P10333">
        <v>2.7900000000000001E-2</v>
      </c>
      <c r="Q10333">
        <v>1065178.4439999999</v>
      </c>
      <c r="R10333" t="s">
        <v>34</v>
      </c>
      <c r="S10333" t="s">
        <v>38</v>
      </c>
      <c r="T10333" t="s">
        <v>89</v>
      </c>
      <c r="V10333" t="s">
        <v>806</v>
      </c>
      <c r="Y10333" t="s">
        <v>262</v>
      </c>
    </row>
    <row r="10334" spans="1:25" x14ac:dyDescent="0.45">
      <c r="A10334" t="s">
        <v>335</v>
      </c>
      <c r="B10334" t="s">
        <v>807</v>
      </c>
      <c r="C10334">
        <v>55699</v>
      </c>
      <c r="D10334">
        <v>1</v>
      </c>
      <c r="F10334">
        <v>2009</v>
      </c>
      <c r="G10334">
        <v>540</v>
      </c>
      <c r="H10334">
        <v>446.31</v>
      </c>
      <c r="I10334">
        <v>23351.23</v>
      </c>
      <c r="K10334">
        <v>7.4999999999999997E-2</v>
      </c>
      <c r="L10334">
        <v>1E-3</v>
      </c>
      <c r="M10334">
        <v>14919.449000000001</v>
      </c>
      <c r="N10334">
        <v>5.91E-2</v>
      </c>
      <c r="O10334">
        <v>1.788</v>
      </c>
      <c r="P10334">
        <v>3.4299999999999997E-2</v>
      </c>
      <c r="Q10334">
        <v>251065.74900000001</v>
      </c>
      <c r="R10334" t="s">
        <v>34</v>
      </c>
      <c r="T10334" t="s">
        <v>28</v>
      </c>
      <c r="V10334" t="s">
        <v>57</v>
      </c>
      <c r="Y10334" t="s">
        <v>107</v>
      </c>
    </row>
    <row r="10335" spans="1:25" x14ac:dyDescent="0.45">
      <c r="A10335" t="s">
        <v>335</v>
      </c>
      <c r="B10335" t="s">
        <v>807</v>
      </c>
      <c r="C10335">
        <v>55699</v>
      </c>
      <c r="D10335">
        <v>1</v>
      </c>
      <c r="F10335">
        <v>2010</v>
      </c>
      <c r="G10335">
        <v>1346</v>
      </c>
      <c r="H10335">
        <v>1179.23</v>
      </c>
      <c r="I10335">
        <v>62458.28</v>
      </c>
      <c r="K10335">
        <v>0.20200000000000001</v>
      </c>
      <c r="L10335">
        <v>1E-3</v>
      </c>
      <c r="M10335">
        <v>40095.608</v>
      </c>
      <c r="N10335">
        <v>5.91E-2</v>
      </c>
      <c r="O10335">
        <v>3.0539999999999998</v>
      </c>
      <c r="P10335">
        <v>1.5800000000000002E-2</v>
      </c>
      <c r="Q10335">
        <v>674679.81200000003</v>
      </c>
      <c r="R10335" t="s">
        <v>34</v>
      </c>
      <c r="T10335" t="s">
        <v>28</v>
      </c>
      <c r="V10335" t="s">
        <v>57</v>
      </c>
      <c r="Y10335" t="s">
        <v>107</v>
      </c>
    </row>
    <row r="10336" spans="1:25" x14ac:dyDescent="0.45">
      <c r="A10336" t="s">
        <v>335</v>
      </c>
      <c r="B10336" t="s">
        <v>807</v>
      </c>
      <c r="C10336">
        <v>55699</v>
      </c>
      <c r="D10336">
        <v>1</v>
      </c>
      <c r="F10336">
        <v>2011</v>
      </c>
      <c r="G10336">
        <v>2093</v>
      </c>
      <c r="H10336">
        <v>1854.33</v>
      </c>
      <c r="I10336">
        <v>100236.84</v>
      </c>
      <c r="K10336">
        <v>0.32300000000000001</v>
      </c>
      <c r="L10336">
        <v>1E-3</v>
      </c>
      <c r="M10336">
        <v>64019.531000000003</v>
      </c>
      <c r="N10336">
        <v>5.91E-2</v>
      </c>
      <c r="O10336">
        <v>4.399</v>
      </c>
      <c r="P10336">
        <v>1.3100000000000001E-2</v>
      </c>
      <c r="Q10336">
        <v>1077269.0290000001</v>
      </c>
      <c r="R10336" t="s">
        <v>34</v>
      </c>
      <c r="T10336" t="s">
        <v>28</v>
      </c>
      <c r="V10336" t="s">
        <v>57</v>
      </c>
      <c r="Y10336" t="s">
        <v>107</v>
      </c>
    </row>
    <row r="10337" spans="1:25" x14ac:dyDescent="0.45">
      <c r="A10337" t="s">
        <v>335</v>
      </c>
      <c r="B10337" t="s">
        <v>807</v>
      </c>
      <c r="C10337">
        <v>55699</v>
      </c>
      <c r="D10337">
        <v>1</v>
      </c>
      <c r="F10337">
        <v>2012</v>
      </c>
      <c r="G10337">
        <v>2785</v>
      </c>
      <c r="H10337">
        <v>2600.4</v>
      </c>
      <c r="I10337">
        <v>141295.60999999999</v>
      </c>
      <c r="K10337">
        <v>0.45500000000000002</v>
      </c>
      <c r="L10337">
        <v>1E-3</v>
      </c>
      <c r="M10337">
        <v>90110.159</v>
      </c>
      <c r="N10337">
        <v>5.91E-2</v>
      </c>
      <c r="O10337">
        <v>5.8680000000000003</v>
      </c>
      <c r="P10337">
        <v>1.18E-2</v>
      </c>
      <c r="Q10337">
        <v>1516281.6629999999</v>
      </c>
      <c r="R10337" t="s">
        <v>34</v>
      </c>
      <c r="T10337" t="s">
        <v>28</v>
      </c>
      <c r="V10337" t="s">
        <v>57</v>
      </c>
      <c r="Y10337" t="s">
        <v>107</v>
      </c>
    </row>
    <row r="10338" spans="1:25" x14ac:dyDescent="0.45">
      <c r="A10338" t="s">
        <v>335</v>
      </c>
      <c r="B10338" t="s">
        <v>807</v>
      </c>
      <c r="C10338">
        <v>55699</v>
      </c>
      <c r="D10338">
        <v>1</v>
      </c>
      <c r="F10338">
        <v>2013</v>
      </c>
      <c r="G10338">
        <v>3483</v>
      </c>
      <c r="H10338">
        <v>3148.78</v>
      </c>
      <c r="I10338">
        <v>165228.31</v>
      </c>
      <c r="K10338">
        <v>0.53800000000000003</v>
      </c>
      <c r="L10338">
        <v>1E-3</v>
      </c>
      <c r="M10338">
        <v>106565.613</v>
      </c>
      <c r="N10338">
        <v>5.91E-2</v>
      </c>
      <c r="O10338">
        <v>8.5790000000000006</v>
      </c>
      <c r="P10338">
        <v>1.6799999999999999E-2</v>
      </c>
      <c r="Q10338">
        <v>1793142.216</v>
      </c>
      <c r="R10338" t="s">
        <v>34</v>
      </c>
      <c r="T10338" t="s">
        <v>28</v>
      </c>
      <c r="V10338" t="s">
        <v>57</v>
      </c>
      <c r="Y10338" t="s">
        <v>107</v>
      </c>
    </row>
    <row r="10339" spans="1:25" x14ac:dyDescent="0.45">
      <c r="A10339" t="s">
        <v>335</v>
      </c>
      <c r="B10339" t="s">
        <v>807</v>
      </c>
      <c r="C10339">
        <v>55699</v>
      </c>
      <c r="D10339">
        <v>1</v>
      </c>
      <c r="F10339">
        <v>2014</v>
      </c>
      <c r="G10339">
        <v>4723</v>
      </c>
      <c r="H10339">
        <v>4306.97</v>
      </c>
      <c r="I10339">
        <v>238764.72</v>
      </c>
      <c r="K10339">
        <v>0.76800000000000002</v>
      </c>
      <c r="L10339">
        <v>1E-3</v>
      </c>
      <c r="M10339">
        <v>152145.995</v>
      </c>
      <c r="N10339">
        <v>5.91E-2</v>
      </c>
      <c r="O10339">
        <v>12.124000000000001</v>
      </c>
      <c r="P10339">
        <v>1.4800000000000001E-2</v>
      </c>
      <c r="Q10339">
        <v>2560106.7239999999</v>
      </c>
      <c r="R10339" t="s">
        <v>34</v>
      </c>
      <c r="T10339" t="s">
        <v>28</v>
      </c>
      <c r="V10339" t="s">
        <v>57</v>
      </c>
      <c r="Y10339" t="s">
        <v>107</v>
      </c>
    </row>
    <row r="10340" spans="1:25" x14ac:dyDescent="0.45">
      <c r="A10340" t="s">
        <v>335</v>
      </c>
      <c r="B10340" t="s">
        <v>807</v>
      </c>
      <c r="C10340">
        <v>55699</v>
      </c>
      <c r="D10340">
        <v>1</v>
      </c>
      <c r="F10340">
        <v>2015</v>
      </c>
      <c r="G10340">
        <v>4644</v>
      </c>
      <c r="H10340">
        <v>4209.54</v>
      </c>
      <c r="I10340">
        <v>237208.77</v>
      </c>
      <c r="K10340">
        <v>0.76100000000000001</v>
      </c>
      <c r="L10340">
        <v>1E-3</v>
      </c>
      <c r="M10340">
        <v>150747.30499999999</v>
      </c>
      <c r="N10340">
        <v>5.91E-2</v>
      </c>
      <c r="O10340">
        <v>10.768000000000001</v>
      </c>
      <c r="P10340">
        <v>1.4200000000000001E-2</v>
      </c>
      <c r="Q10340">
        <v>2536654.247</v>
      </c>
      <c r="R10340" t="s">
        <v>34</v>
      </c>
      <c r="T10340" t="s">
        <v>28</v>
      </c>
      <c r="V10340" t="s">
        <v>57</v>
      </c>
      <c r="Y10340" t="s">
        <v>146</v>
      </c>
    </row>
    <row r="10341" spans="1:25" x14ac:dyDescent="0.45">
      <c r="A10341" t="s">
        <v>335</v>
      </c>
      <c r="B10341" t="s">
        <v>807</v>
      </c>
      <c r="C10341">
        <v>55699</v>
      </c>
      <c r="D10341">
        <v>1</v>
      </c>
      <c r="F10341">
        <v>2016</v>
      </c>
      <c r="G10341">
        <v>4482</v>
      </c>
      <c r="H10341">
        <v>4101.53</v>
      </c>
      <c r="I10341">
        <v>225482.31</v>
      </c>
      <c r="K10341">
        <v>0.71799999999999997</v>
      </c>
      <c r="L10341">
        <v>1E-3</v>
      </c>
      <c r="M10341">
        <v>142251.08199999999</v>
      </c>
      <c r="N10341">
        <v>5.91E-2</v>
      </c>
      <c r="O10341">
        <v>11.238</v>
      </c>
      <c r="P10341">
        <v>1.7000000000000001E-2</v>
      </c>
      <c r="Q10341">
        <v>2393577.966</v>
      </c>
      <c r="R10341" t="s">
        <v>34</v>
      </c>
      <c r="T10341" t="s">
        <v>28</v>
      </c>
      <c r="V10341" t="s">
        <v>57</v>
      </c>
      <c r="Y10341" t="s">
        <v>146</v>
      </c>
    </row>
    <row r="10342" spans="1:25" x14ac:dyDescent="0.45">
      <c r="A10342" t="s">
        <v>335</v>
      </c>
      <c r="B10342" t="s">
        <v>807</v>
      </c>
      <c r="C10342">
        <v>55699</v>
      </c>
      <c r="D10342">
        <v>1</v>
      </c>
      <c r="F10342">
        <v>2017</v>
      </c>
      <c r="G10342">
        <v>2280</v>
      </c>
      <c r="H10342">
        <v>1975.78</v>
      </c>
      <c r="I10342">
        <v>106047.82</v>
      </c>
      <c r="K10342">
        <v>0.34</v>
      </c>
      <c r="L10342">
        <v>1E-3</v>
      </c>
      <c r="M10342">
        <v>67286.89</v>
      </c>
      <c r="N10342">
        <v>5.91E-2</v>
      </c>
      <c r="O10342">
        <v>9.2370000000000001</v>
      </c>
      <c r="P10342">
        <v>2.0299999999999999E-2</v>
      </c>
      <c r="Q10342">
        <v>1132221.703</v>
      </c>
      <c r="R10342" t="s">
        <v>34</v>
      </c>
      <c r="T10342" t="s">
        <v>28</v>
      </c>
      <c r="V10342" t="s">
        <v>57</v>
      </c>
      <c r="Y10342" t="s">
        <v>147</v>
      </c>
    </row>
    <row r="10343" spans="1:25" x14ac:dyDescent="0.45">
      <c r="A10343" t="s">
        <v>335</v>
      </c>
      <c r="B10343" t="s">
        <v>807</v>
      </c>
      <c r="C10343">
        <v>55699</v>
      </c>
      <c r="D10343">
        <v>1</v>
      </c>
      <c r="F10343">
        <v>2018</v>
      </c>
      <c r="G10343">
        <v>3127</v>
      </c>
      <c r="H10343">
        <v>2777.91</v>
      </c>
      <c r="I10343">
        <v>149962.51</v>
      </c>
      <c r="K10343">
        <v>0.48799999999999999</v>
      </c>
      <c r="L10343">
        <v>1E-3</v>
      </c>
      <c r="M10343">
        <v>96596.740999999995</v>
      </c>
      <c r="N10343">
        <v>5.91E-2</v>
      </c>
      <c r="O10343">
        <v>7.1790000000000003</v>
      </c>
      <c r="P10343">
        <v>1.18E-2</v>
      </c>
      <c r="Q10343">
        <v>1625430.601</v>
      </c>
      <c r="R10343" t="s">
        <v>34</v>
      </c>
      <c r="T10343" t="s">
        <v>28</v>
      </c>
      <c r="V10343" t="s">
        <v>57</v>
      </c>
      <c r="Y10343" t="s">
        <v>147</v>
      </c>
    </row>
    <row r="10344" spans="1:25" x14ac:dyDescent="0.45">
      <c r="A10344" t="s">
        <v>335</v>
      </c>
      <c r="B10344" t="s">
        <v>807</v>
      </c>
      <c r="C10344">
        <v>55699</v>
      </c>
      <c r="D10344">
        <v>1</v>
      </c>
      <c r="F10344">
        <v>2019</v>
      </c>
      <c r="G10344">
        <v>2613</v>
      </c>
      <c r="H10344">
        <v>2308.71</v>
      </c>
      <c r="I10344">
        <v>126793.7</v>
      </c>
      <c r="K10344">
        <v>0.40899999999999997</v>
      </c>
      <c r="L10344">
        <v>1E-3</v>
      </c>
      <c r="M10344">
        <v>81081.649000000005</v>
      </c>
      <c r="N10344">
        <v>5.91E-2</v>
      </c>
      <c r="O10344">
        <v>6.5129999999999999</v>
      </c>
      <c r="P10344">
        <v>1.18E-2</v>
      </c>
      <c r="Q10344">
        <v>1364364.19</v>
      </c>
      <c r="R10344" t="s">
        <v>34</v>
      </c>
      <c r="T10344" t="s">
        <v>28</v>
      </c>
      <c r="V10344" t="s">
        <v>57</v>
      </c>
      <c r="Y10344" t="s">
        <v>147</v>
      </c>
    </row>
    <row r="10345" spans="1:25" x14ac:dyDescent="0.45">
      <c r="A10345" t="s">
        <v>335</v>
      </c>
      <c r="B10345" t="s">
        <v>807</v>
      </c>
      <c r="C10345">
        <v>55699</v>
      </c>
      <c r="D10345">
        <v>1</v>
      </c>
      <c r="F10345">
        <v>2020</v>
      </c>
      <c r="G10345">
        <v>2013</v>
      </c>
      <c r="H10345">
        <v>1753.51</v>
      </c>
      <c r="I10345">
        <v>94299.06</v>
      </c>
      <c r="K10345">
        <v>0.31</v>
      </c>
      <c r="L10345">
        <v>1E-3</v>
      </c>
      <c r="M10345">
        <v>61427.216</v>
      </c>
      <c r="N10345">
        <v>5.91E-2</v>
      </c>
      <c r="O10345">
        <v>4.3979999999999997</v>
      </c>
      <c r="P10345">
        <v>1.1599999999999999E-2</v>
      </c>
      <c r="Q10345">
        <v>1033635.197</v>
      </c>
      <c r="R10345" t="s">
        <v>34</v>
      </c>
      <c r="T10345" t="s">
        <v>28</v>
      </c>
      <c r="V10345" t="s">
        <v>57</v>
      </c>
      <c r="Y10345" t="s">
        <v>147</v>
      </c>
    </row>
    <row r="10346" spans="1:25" x14ac:dyDescent="0.45">
      <c r="A10346" t="s">
        <v>335</v>
      </c>
      <c r="B10346" t="s">
        <v>807</v>
      </c>
      <c r="C10346">
        <v>55699</v>
      </c>
      <c r="D10346">
        <v>1</v>
      </c>
      <c r="F10346">
        <v>2021</v>
      </c>
      <c r="G10346">
        <v>1951</v>
      </c>
      <c r="H10346">
        <v>1616.17</v>
      </c>
      <c r="I10346">
        <v>87796.03</v>
      </c>
      <c r="K10346">
        <v>0.28599999999999998</v>
      </c>
      <c r="L10346">
        <v>1E-3</v>
      </c>
      <c r="M10346">
        <v>56600.447</v>
      </c>
      <c r="N10346">
        <v>5.91E-2</v>
      </c>
      <c r="O10346">
        <v>4.6879999999999997</v>
      </c>
      <c r="P10346">
        <v>1.37E-2</v>
      </c>
      <c r="Q10346">
        <v>952407.83400000003</v>
      </c>
      <c r="R10346" t="s">
        <v>34</v>
      </c>
      <c r="T10346" t="s">
        <v>28</v>
      </c>
      <c r="V10346" t="s">
        <v>57</v>
      </c>
      <c r="Y10346" t="s">
        <v>152</v>
      </c>
    </row>
    <row r="10347" spans="1:25" x14ac:dyDescent="0.45">
      <c r="A10347" t="s">
        <v>335</v>
      </c>
      <c r="B10347" t="s">
        <v>807</v>
      </c>
      <c r="C10347">
        <v>55699</v>
      </c>
      <c r="D10347">
        <v>1</v>
      </c>
      <c r="F10347">
        <v>2022</v>
      </c>
      <c r="G10347">
        <v>1382</v>
      </c>
      <c r="H10347">
        <v>1035.48</v>
      </c>
      <c r="I10347">
        <v>52530.05</v>
      </c>
      <c r="K10347">
        <v>0.16800000000000001</v>
      </c>
      <c r="L10347">
        <v>1E-3</v>
      </c>
      <c r="M10347">
        <v>33369.425999999999</v>
      </c>
      <c r="N10347">
        <v>5.9200000000000003E-2</v>
      </c>
      <c r="O10347">
        <v>3.36</v>
      </c>
      <c r="P10347">
        <v>1.67E-2</v>
      </c>
      <c r="Q10347">
        <v>561514.73100000003</v>
      </c>
      <c r="R10347" t="s">
        <v>34</v>
      </c>
      <c r="T10347" t="s">
        <v>28</v>
      </c>
      <c r="V10347" t="s">
        <v>57</v>
      </c>
      <c r="Y10347" t="s">
        <v>152</v>
      </c>
    </row>
    <row r="10348" spans="1:25" x14ac:dyDescent="0.45">
      <c r="A10348" t="s">
        <v>335</v>
      </c>
      <c r="B10348" t="s">
        <v>807</v>
      </c>
      <c r="C10348">
        <v>55699</v>
      </c>
      <c r="D10348">
        <v>1</v>
      </c>
      <c r="F10348">
        <v>2023</v>
      </c>
      <c r="G10348">
        <v>2346</v>
      </c>
      <c r="H10348">
        <v>1950.99</v>
      </c>
      <c r="I10348">
        <v>69096.84</v>
      </c>
      <c r="K10348">
        <v>0.23100000000000001</v>
      </c>
      <c r="L10348">
        <v>1E-3</v>
      </c>
      <c r="M10348">
        <v>45802.451999999997</v>
      </c>
      <c r="N10348">
        <v>5.9299999999999999E-2</v>
      </c>
      <c r="O10348">
        <v>4.1580000000000004</v>
      </c>
      <c r="P10348">
        <v>1.41E-2</v>
      </c>
      <c r="Q10348">
        <v>770577.94900000002</v>
      </c>
      <c r="R10348" t="s">
        <v>34</v>
      </c>
      <c r="T10348" t="s">
        <v>28</v>
      </c>
      <c r="V10348" t="s">
        <v>57</v>
      </c>
      <c r="Y10348" t="s">
        <v>152</v>
      </c>
    </row>
    <row r="10349" spans="1:25" x14ac:dyDescent="0.45">
      <c r="A10349" t="s">
        <v>335</v>
      </c>
      <c r="B10349" t="s">
        <v>807</v>
      </c>
      <c r="C10349">
        <v>55699</v>
      </c>
      <c r="D10349">
        <v>1</v>
      </c>
      <c r="F10349">
        <v>2024</v>
      </c>
      <c r="G10349">
        <v>722</v>
      </c>
      <c r="H10349">
        <v>567.59</v>
      </c>
      <c r="I10349">
        <v>29638.66</v>
      </c>
      <c r="K10349">
        <v>9.6000000000000002E-2</v>
      </c>
      <c r="L10349">
        <v>1E-3</v>
      </c>
      <c r="M10349">
        <v>19007.330000000002</v>
      </c>
      <c r="N10349">
        <v>5.91E-2</v>
      </c>
      <c r="O10349">
        <v>1.6910000000000001</v>
      </c>
      <c r="P10349">
        <v>1.4200000000000001E-2</v>
      </c>
      <c r="Q10349">
        <v>319799.28200000001</v>
      </c>
      <c r="R10349" t="s">
        <v>34</v>
      </c>
      <c r="T10349" t="s">
        <v>28</v>
      </c>
      <c r="V10349" t="s">
        <v>57</v>
      </c>
      <c r="Y10349" t="s">
        <v>152</v>
      </c>
    </row>
    <row r="10350" spans="1:25" x14ac:dyDescent="0.45">
      <c r="A10350" t="s">
        <v>335</v>
      </c>
      <c r="B10350" t="s">
        <v>807</v>
      </c>
      <c r="C10350">
        <v>55699</v>
      </c>
      <c r="D10350">
        <v>2</v>
      </c>
      <c r="F10350">
        <v>2009</v>
      </c>
      <c r="G10350">
        <v>249</v>
      </c>
      <c r="H10350">
        <v>190.85</v>
      </c>
      <c r="I10350">
        <v>9633.8799999999992</v>
      </c>
      <c r="K10350">
        <v>1.534</v>
      </c>
      <c r="L10350">
        <v>3.0800000000000001E-2</v>
      </c>
      <c r="M10350">
        <v>8057.3370000000004</v>
      </c>
      <c r="N10350">
        <v>8.1000000000000003E-2</v>
      </c>
      <c r="O10350">
        <v>3.2189999999999999</v>
      </c>
      <c r="P10350">
        <v>0.20619999999999999</v>
      </c>
      <c r="Q10350">
        <v>99295.688999999998</v>
      </c>
      <c r="R10350" t="s">
        <v>38</v>
      </c>
      <c r="S10350" t="s">
        <v>34</v>
      </c>
      <c r="T10350" t="s">
        <v>28</v>
      </c>
      <c r="V10350" t="s">
        <v>40</v>
      </c>
      <c r="Y10350" t="s">
        <v>107</v>
      </c>
    </row>
    <row r="10351" spans="1:25" x14ac:dyDescent="0.45">
      <c r="A10351" t="s">
        <v>335</v>
      </c>
      <c r="B10351" t="s">
        <v>807</v>
      </c>
      <c r="C10351">
        <v>55699</v>
      </c>
      <c r="D10351">
        <v>2</v>
      </c>
      <c r="F10351">
        <v>2010</v>
      </c>
      <c r="G10351">
        <v>449</v>
      </c>
      <c r="H10351">
        <v>390.96</v>
      </c>
      <c r="I10351">
        <v>20031.04</v>
      </c>
      <c r="K10351">
        <v>2.9540000000000002</v>
      </c>
      <c r="L10351">
        <v>2.81E-2</v>
      </c>
      <c r="M10351">
        <v>17005.036</v>
      </c>
      <c r="N10351">
        <v>8.1000000000000003E-2</v>
      </c>
      <c r="O10351">
        <v>2.9329999999999998</v>
      </c>
      <c r="P10351">
        <v>5.2999999999999999E-2</v>
      </c>
      <c r="Q10351">
        <v>209567.05100000001</v>
      </c>
      <c r="R10351" t="s">
        <v>38</v>
      </c>
      <c r="S10351" t="s">
        <v>34</v>
      </c>
      <c r="T10351" t="s">
        <v>28</v>
      </c>
      <c r="V10351" t="s">
        <v>40</v>
      </c>
      <c r="Y10351" t="s">
        <v>107</v>
      </c>
    </row>
    <row r="10352" spans="1:25" x14ac:dyDescent="0.45">
      <c r="A10352" t="s">
        <v>335</v>
      </c>
      <c r="B10352" t="s">
        <v>807</v>
      </c>
      <c r="C10352">
        <v>55699</v>
      </c>
      <c r="D10352">
        <v>2</v>
      </c>
      <c r="F10352">
        <v>2011</v>
      </c>
      <c r="G10352">
        <v>229</v>
      </c>
      <c r="H10352">
        <v>186.22</v>
      </c>
      <c r="I10352">
        <v>9309.64</v>
      </c>
      <c r="K10352">
        <v>1.532</v>
      </c>
      <c r="L10352">
        <v>3.15E-2</v>
      </c>
      <c r="M10352">
        <v>7866.4539999999997</v>
      </c>
      <c r="N10352">
        <v>8.1000000000000003E-2</v>
      </c>
      <c r="O10352">
        <v>2.8940000000000001</v>
      </c>
      <c r="P10352">
        <v>9.06E-2</v>
      </c>
      <c r="Q10352">
        <v>96937.898000000001</v>
      </c>
      <c r="R10352" t="s">
        <v>38</v>
      </c>
      <c r="S10352" t="s">
        <v>34</v>
      </c>
      <c r="T10352" t="s">
        <v>28</v>
      </c>
      <c r="V10352" t="s">
        <v>40</v>
      </c>
      <c r="Y10352" t="s">
        <v>107</v>
      </c>
    </row>
    <row r="10353" spans="1:25" x14ac:dyDescent="0.45">
      <c r="A10353" t="s">
        <v>335</v>
      </c>
      <c r="B10353" t="s">
        <v>807</v>
      </c>
      <c r="C10353">
        <v>55699</v>
      </c>
      <c r="D10353">
        <v>2</v>
      </c>
      <c r="F10353">
        <v>2012</v>
      </c>
      <c r="G10353">
        <v>191</v>
      </c>
      <c r="H10353">
        <v>142.63</v>
      </c>
      <c r="I10353">
        <v>6989.67</v>
      </c>
      <c r="K10353">
        <v>1.1890000000000001</v>
      </c>
      <c r="L10353">
        <v>3.2000000000000001E-2</v>
      </c>
      <c r="M10353">
        <v>6003.6589999999997</v>
      </c>
      <c r="N10353">
        <v>8.1000000000000003E-2</v>
      </c>
      <c r="O10353">
        <v>1.5740000000000001</v>
      </c>
      <c r="P10353">
        <v>9.8000000000000004E-2</v>
      </c>
      <c r="Q10353">
        <v>73988.991999999998</v>
      </c>
      <c r="R10353" t="s">
        <v>38</v>
      </c>
      <c r="S10353" t="s">
        <v>34</v>
      </c>
      <c r="T10353" t="s">
        <v>28</v>
      </c>
      <c r="V10353" t="s">
        <v>40</v>
      </c>
      <c r="Y10353" t="s">
        <v>107</v>
      </c>
    </row>
    <row r="10354" spans="1:25" x14ac:dyDescent="0.45">
      <c r="A10354" t="s">
        <v>335</v>
      </c>
      <c r="B10354" t="s">
        <v>807</v>
      </c>
      <c r="C10354">
        <v>55699</v>
      </c>
      <c r="D10354">
        <v>2</v>
      </c>
      <c r="F10354">
        <v>2013</v>
      </c>
      <c r="G10354">
        <v>470</v>
      </c>
      <c r="H10354">
        <v>374.13</v>
      </c>
      <c r="I10354">
        <v>18740.650000000001</v>
      </c>
      <c r="K10354">
        <v>0.42799999999999999</v>
      </c>
      <c r="L10354">
        <v>4.1000000000000003E-3</v>
      </c>
      <c r="M10354">
        <v>16080.816000000001</v>
      </c>
      <c r="N10354">
        <v>8.1000000000000003E-2</v>
      </c>
      <c r="O10354">
        <v>3.391</v>
      </c>
      <c r="P10354">
        <v>6.3500000000000001E-2</v>
      </c>
      <c r="Q10354">
        <v>198175.758</v>
      </c>
      <c r="R10354" t="s">
        <v>38</v>
      </c>
      <c r="S10354" t="s">
        <v>34</v>
      </c>
      <c r="T10354" t="s">
        <v>28</v>
      </c>
      <c r="V10354" t="s">
        <v>40</v>
      </c>
      <c r="Y10354" t="s">
        <v>107</v>
      </c>
    </row>
    <row r="10355" spans="1:25" x14ac:dyDescent="0.45">
      <c r="A10355" t="s">
        <v>335</v>
      </c>
      <c r="B10355" t="s">
        <v>807</v>
      </c>
      <c r="C10355">
        <v>55699</v>
      </c>
      <c r="D10355">
        <v>2</v>
      </c>
      <c r="F10355">
        <v>2014</v>
      </c>
      <c r="G10355">
        <v>445</v>
      </c>
      <c r="H10355">
        <v>342.77</v>
      </c>
      <c r="I10355">
        <v>17112.53</v>
      </c>
      <c r="K10355">
        <v>0.27500000000000002</v>
      </c>
      <c r="L10355">
        <v>3.0000000000000001E-3</v>
      </c>
      <c r="M10355">
        <v>14375.378000000001</v>
      </c>
      <c r="N10355">
        <v>8.1000000000000003E-2</v>
      </c>
      <c r="O10355">
        <v>3.2690000000000001</v>
      </c>
      <c r="P10355">
        <v>7.5399999999999995E-2</v>
      </c>
      <c r="Q10355">
        <v>177164.478</v>
      </c>
      <c r="R10355" t="s">
        <v>38</v>
      </c>
      <c r="S10355" t="s">
        <v>34</v>
      </c>
      <c r="T10355" t="s">
        <v>28</v>
      </c>
      <c r="V10355" t="s">
        <v>40</v>
      </c>
      <c r="Y10355" t="s">
        <v>107</v>
      </c>
    </row>
    <row r="10356" spans="1:25" x14ac:dyDescent="0.45">
      <c r="A10356" t="s">
        <v>335</v>
      </c>
      <c r="B10356" t="s">
        <v>807</v>
      </c>
      <c r="C10356">
        <v>55699</v>
      </c>
      <c r="D10356">
        <v>2</v>
      </c>
      <c r="F10356">
        <v>2015</v>
      </c>
      <c r="G10356">
        <v>515</v>
      </c>
      <c r="H10356">
        <v>398.06</v>
      </c>
      <c r="I10356">
        <v>19635.38</v>
      </c>
      <c r="K10356">
        <v>0.112</v>
      </c>
      <c r="L10356">
        <v>1E-3</v>
      </c>
      <c r="M10356">
        <v>16224.888999999999</v>
      </c>
      <c r="N10356">
        <v>8.1000000000000003E-2</v>
      </c>
      <c r="O10356">
        <v>3.19</v>
      </c>
      <c r="P10356">
        <v>5.7700000000000001E-2</v>
      </c>
      <c r="Q10356">
        <v>199968.35200000001</v>
      </c>
      <c r="R10356" t="s">
        <v>38</v>
      </c>
      <c r="S10356" t="s">
        <v>34</v>
      </c>
      <c r="T10356" t="s">
        <v>28</v>
      </c>
      <c r="V10356" t="s">
        <v>40</v>
      </c>
      <c r="Y10356" t="s">
        <v>146</v>
      </c>
    </row>
    <row r="10357" spans="1:25" x14ac:dyDescent="0.45">
      <c r="A10357" t="s">
        <v>335</v>
      </c>
      <c r="B10357" t="s">
        <v>807</v>
      </c>
      <c r="C10357">
        <v>55699</v>
      </c>
      <c r="D10357">
        <v>2</v>
      </c>
      <c r="F10357">
        <v>2016</v>
      </c>
      <c r="G10357">
        <v>268</v>
      </c>
      <c r="H10357">
        <v>202.92</v>
      </c>
      <c r="I10357">
        <v>9691.07</v>
      </c>
      <c r="K10357">
        <v>5.6000000000000001E-2</v>
      </c>
      <c r="L10357">
        <v>1E-3</v>
      </c>
      <c r="M10357">
        <v>8490.2060000000001</v>
      </c>
      <c r="N10357">
        <v>8.1000000000000003E-2</v>
      </c>
      <c r="O10357">
        <v>1.5309999999999999</v>
      </c>
      <c r="P10357">
        <v>4.5999999999999999E-2</v>
      </c>
      <c r="Q10357">
        <v>104627.102</v>
      </c>
      <c r="R10357" t="s">
        <v>38</v>
      </c>
      <c r="S10357" t="s">
        <v>34</v>
      </c>
      <c r="T10357" t="s">
        <v>28</v>
      </c>
      <c r="V10357" t="s">
        <v>40</v>
      </c>
      <c r="Y10357" t="s">
        <v>146</v>
      </c>
    </row>
    <row r="10358" spans="1:25" x14ac:dyDescent="0.45">
      <c r="A10358" t="s">
        <v>335</v>
      </c>
      <c r="B10358" t="s">
        <v>807</v>
      </c>
      <c r="C10358">
        <v>55699</v>
      </c>
      <c r="D10358">
        <v>2</v>
      </c>
      <c r="F10358">
        <v>2017</v>
      </c>
      <c r="G10358">
        <v>194</v>
      </c>
      <c r="H10358">
        <v>147.74</v>
      </c>
      <c r="I10358">
        <v>7165.96</v>
      </c>
      <c r="K10358">
        <v>3.4000000000000002E-2</v>
      </c>
      <c r="L10358">
        <v>1E-3</v>
      </c>
      <c r="M10358">
        <v>6231.9840000000004</v>
      </c>
      <c r="N10358">
        <v>8.1000000000000003E-2</v>
      </c>
      <c r="O10358">
        <v>1.1319999999999999</v>
      </c>
      <c r="P10358">
        <v>5.96E-2</v>
      </c>
      <c r="Q10358">
        <v>76809.548999999999</v>
      </c>
      <c r="R10358" t="s">
        <v>38</v>
      </c>
      <c r="S10358" t="s">
        <v>34</v>
      </c>
      <c r="T10358" t="s">
        <v>28</v>
      </c>
      <c r="V10358" t="s">
        <v>40</v>
      </c>
      <c r="Y10358" t="s">
        <v>147</v>
      </c>
    </row>
    <row r="10359" spans="1:25" x14ac:dyDescent="0.45">
      <c r="A10359" t="s">
        <v>335</v>
      </c>
      <c r="B10359" t="s">
        <v>807</v>
      </c>
      <c r="C10359">
        <v>55699</v>
      </c>
      <c r="D10359">
        <v>2</v>
      </c>
      <c r="F10359">
        <v>2018</v>
      </c>
      <c r="G10359">
        <v>232</v>
      </c>
      <c r="H10359">
        <v>185.9</v>
      </c>
      <c r="I10359">
        <v>9218.2199999999993</v>
      </c>
      <c r="K10359">
        <v>3.5000000000000003E-2</v>
      </c>
      <c r="L10359">
        <v>1E-3</v>
      </c>
      <c r="M10359">
        <v>7876.3249999999998</v>
      </c>
      <c r="N10359">
        <v>8.1000000000000003E-2</v>
      </c>
      <c r="O10359">
        <v>1.365</v>
      </c>
      <c r="P10359">
        <v>3.73E-2</v>
      </c>
      <c r="Q10359">
        <v>97063.664000000004</v>
      </c>
      <c r="R10359" t="s">
        <v>38</v>
      </c>
      <c r="S10359" t="s">
        <v>34</v>
      </c>
      <c r="T10359" t="s">
        <v>28</v>
      </c>
      <c r="V10359" t="s">
        <v>40</v>
      </c>
      <c r="Y10359" t="s">
        <v>147</v>
      </c>
    </row>
    <row r="10360" spans="1:25" x14ac:dyDescent="0.45">
      <c r="A10360" t="s">
        <v>335</v>
      </c>
      <c r="B10360" t="s">
        <v>807</v>
      </c>
      <c r="C10360">
        <v>55699</v>
      </c>
      <c r="D10360">
        <v>2</v>
      </c>
      <c r="F10360">
        <v>2019</v>
      </c>
      <c r="G10360">
        <v>204</v>
      </c>
      <c r="H10360">
        <v>166.99</v>
      </c>
      <c r="I10360">
        <v>8267.41</v>
      </c>
      <c r="K10360">
        <v>3.6999999999999998E-2</v>
      </c>
      <c r="L10360">
        <v>1E-3</v>
      </c>
      <c r="M10360">
        <v>7530.8540000000003</v>
      </c>
      <c r="N10360">
        <v>8.1000000000000003E-2</v>
      </c>
      <c r="O10360">
        <v>1.202</v>
      </c>
      <c r="P10360">
        <v>3.49E-2</v>
      </c>
      <c r="Q10360">
        <v>92817.714999999997</v>
      </c>
      <c r="R10360" t="s">
        <v>38</v>
      </c>
      <c r="S10360" t="s">
        <v>34</v>
      </c>
      <c r="T10360" t="s">
        <v>28</v>
      </c>
      <c r="V10360" t="s">
        <v>40</v>
      </c>
      <c r="Y10360" t="s">
        <v>147</v>
      </c>
    </row>
    <row r="10361" spans="1:25" x14ac:dyDescent="0.45">
      <c r="A10361" t="s">
        <v>335</v>
      </c>
      <c r="B10361" t="s">
        <v>807</v>
      </c>
      <c r="C10361">
        <v>55699</v>
      </c>
      <c r="D10361">
        <v>2</v>
      </c>
      <c r="F10361">
        <v>2020</v>
      </c>
      <c r="G10361">
        <v>483</v>
      </c>
      <c r="H10361">
        <v>412.93</v>
      </c>
      <c r="I10361">
        <v>19890.8</v>
      </c>
      <c r="K10361">
        <v>0.109</v>
      </c>
      <c r="L10361">
        <v>1E-3</v>
      </c>
      <c r="M10361">
        <v>18779.681</v>
      </c>
      <c r="N10361">
        <v>7.9899999999999999E-2</v>
      </c>
      <c r="O10361">
        <v>2.6930000000000001</v>
      </c>
      <c r="P10361">
        <v>3.2599999999999997E-2</v>
      </c>
      <c r="Q10361">
        <v>234356.99400000001</v>
      </c>
      <c r="R10361" t="s">
        <v>38</v>
      </c>
      <c r="S10361" t="s">
        <v>34</v>
      </c>
      <c r="T10361" t="s">
        <v>28</v>
      </c>
      <c r="V10361" t="s">
        <v>40</v>
      </c>
      <c r="Y10361" t="s">
        <v>147</v>
      </c>
    </row>
    <row r="10362" spans="1:25" x14ac:dyDescent="0.45">
      <c r="A10362" t="s">
        <v>335</v>
      </c>
      <c r="B10362" t="s">
        <v>807</v>
      </c>
      <c r="C10362">
        <v>55699</v>
      </c>
      <c r="D10362">
        <v>2</v>
      </c>
      <c r="F10362">
        <v>2021</v>
      </c>
      <c r="G10362">
        <v>858</v>
      </c>
      <c r="H10362">
        <v>716</v>
      </c>
      <c r="I10362">
        <v>37592.120000000003</v>
      </c>
      <c r="K10362">
        <v>0.127</v>
      </c>
      <c r="L10362">
        <v>1E-3</v>
      </c>
      <c r="M10362">
        <v>24630.600999999999</v>
      </c>
      <c r="N10362">
        <v>6.0900000000000003E-2</v>
      </c>
      <c r="O10362">
        <v>2.1720000000000002</v>
      </c>
      <c r="P10362">
        <v>1.4E-2</v>
      </c>
      <c r="Q10362">
        <v>404191.34399999998</v>
      </c>
      <c r="R10362" t="s">
        <v>38</v>
      </c>
      <c r="S10362" t="s">
        <v>34</v>
      </c>
      <c r="T10362" t="s">
        <v>28</v>
      </c>
      <c r="V10362" t="s">
        <v>40</v>
      </c>
      <c r="Y10362" t="s">
        <v>152</v>
      </c>
    </row>
    <row r="10363" spans="1:25" x14ac:dyDescent="0.45">
      <c r="A10363" t="s">
        <v>335</v>
      </c>
      <c r="B10363" t="s">
        <v>807</v>
      </c>
      <c r="C10363">
        <v>55699</v>
      </c>
      <c r="D10363">
        <v>2</v>
      </c>
      <c r="F10363">
        <v>2022</v>
      </c>
      <c r="G10363">
        <v>1618</v>
      </c>
      <c r="H10363">
        <v>1274.44</v>
      </c>
      <c r="I10363">
        <v>65524.4</v>
      </c>
      <c r="K10363">
        <v>0.21299999999999999</v>
      </c>
      <c r="L10363">
        <v>1E-3</v>
      </c>
      <c r="M10363">
        <v>42112.394</v>
      </c>
      <c r="N10363">
        <v>5.96E-2</v>
      </c>
      <c r="O10363">
        <v>3.7879999999999998</v>
      </c>
      <c r="P10363">
        <v>1.5900000000000001E-2</v>
      </c>
      <c r="Q10363">
        <v>705505.76500000001</v>
      </c>
      <c r="R10363" t="s">
        <v>38</v>
      </c>
      <c r="S10363" t="s">
        <v>34</v>
      </c>
      <c r="T10363" t="s">
        <v>28</v>
      </c>
      <c r="V10363" t="s">
        <v>40</v>
      </c>
      <c r="Y10363" t="s">
        <v>152</v>
      </c>
    </row>
    <row r="10364" spans="1:25" x14ac:dyDescent="0.45">
      <c r="A10364" t="s">
        <v>335</v>
      </c>
      <c r="B10364" t="s">
        <v>807</v>
      </c>
      <c r="C10364">
        <v>55699</v>
      </c>
      <c r="D10364">
        <v>2</v>
      </c>
      <c r="F10364">
        <v>2023</v>
      </c>
      <c r="G10364">
        <v>1362</v>
      </c>
      <c r="H10364">
        <v>1064.81</v>
      </c>
      <c r="I10364">
        <v>54438.55</v>
      </c>
      <c r="K10364">
        <v>0.20399999999999999</v>
      </c>
      <c r="L10364">
        <v>2.5000000000000001E-3</v>
      </c>
      <c r="M10364">
        <v>37355.998</v>
      </c>
      <c r="N10364">
        <v>6.2899999999999998E-2</v>
      </c>
      <c r="O10364">
        <v>4.0999999999999996</v>
      </c>
      <c r="P10364">
        <v>2.0400000000000001E-2</v>
      </c>
      <c r="Q10364">
        <v>593639.24</v>
      </c>
      <c r="R10364" t="s">
        <v>38</v>
      </c>
      <c r="S10364" t="s">
        <v>34</v>
      </c>
      <c r="T10364" t="s">
        <v>28</v>
      </c>
      <c r="V10364" t="s">
        <v>40</v>
      </c>
      <c r="Y10364" t="s">
        <v>152</v>
      </c>
    </row>
    <row r="10365" spans="1:25" x14ac:dyDescent="0.45">
      <c r="A10365" t="s">
        <v>335</v>
      </c>
      <c r="B10365" t="s">
        <v>807</v>
      </c>
      <c r="C10365">
        <v>55699</v>
      </c>
      <c r="D10365">
        <v>2</v>
      </c>
      <c r="F10365">
        <v>2024</v>
      </c>
      <c r="G10365">
        <v>513</v>
      </c>
      <c r="H10365">
        <v>388.1</v>
      </c>
      <c r="I10365">
        <v>16554.87</v>
      </c>
      <c r="K10365">
        <v>5.3999999999999999E-2</v>
      </c>
      <c r="L10365">
        <v>1E-3</v>
      </c>
      <c r="M10365">
        <v>10649.797</v>
      </c>
      <c r="N10365">
        <v>5.9200000000000003E-2</v>
      </c>
      <c r="O10365">
        <v>1.296</v>
      </c>
      <c r="P10365">
        <v>2.4400000000000002E-2</v>
      </c>
      <c r="Q10365">
        <v>179199.91800000001</v>
      </c>
      <c r="R10365" t="s">
        <v>38</v>
      </c>
      <c r="S10365" t="s">
        <v>34</v>
      </c>
      <c r="T10365" t="s">
        <v>28</v>
      </c>
      <c r="V10365" t="s">
        <v>40</v>
      </c>
      <c r="Y10365" t="s">
        <v>152</v>
      </c>
    </row>
    <row r="10366" spans="1:25" x14ac:dyDescent="0.45">
      <c r="A10366" t="s">
        <v>335</v>
      </c>
      <c r="B10366" t="s">
        <v>808</v>
      </c>
      <c r="C10366">
        <v>55786</v>
      </c>
      <c r="D10366" t="s">
        <v>736</v>
      </c>
      <c r="F10366">
        <v>2009</v>
      </c>
      <c r="G10366">
        <v>968</v>
      </c>
      <c r="H10366">
        <v>762.51</v>
      </c>
      <c r="I10366">
        <v>30123.8</v>
      </c>
      <c r="K10366">
        <v>9.0999999999999998E-2</v>
      </c>
      <c r="L10366">
        <v>1E-3</v>
      </c>
      <c r="M10366">
        <v>17998.669000000002</v>
      </c>
      <c r="N10366">
        <v>5.9200000000000003E-2</v>
      </c>
      <c r="O10366">
        <v>1.4279999999999999</v>
      </c>
      <c r="P10366">
        <v>1.83E-2</v>
      </c>
      <c r="Q10366">
        <v>302880.69699999999</v>
      </c>
      <c r="R10366" t="s">
        <v>34</v>
      </c>
      <c r="T10366" t="s">
        <v>28</v>
      </c>
      <c r="V10366" t="s">
        <v>40</v>
      </c>
      <c r="Y10366" t="s">
        <v>107</v>
      </c>
    </row>
    <row r="10367" spans="1:25" x14ac:dyDescent="0.45">
      <c r="A10367" t="s">
        <v>335</v>
      </c>
      <c r="B10367" t="s">
        <v>808</v>
      </c>
      <c r="C10367">
        <v>55786</v>
      </c>
      <c r="D10367" t="s">
        <v>736</v>
      </c>
      <c r="F10367">
        <v>2010</v>
      </c>
      <c r="G10367">
        <v>2138</v>
      </c>
      <c r="H10367">
        <v>1788.9</v>
      </c>
      <c r="I10367">
        <v>71784.679999999993</v>
      </c>
      <c r="K10367">
        <v>0.216</v>
      </c>
      <c r="L10367">
        <v>1E-3</v>
      </c>
      <c r="M10367">
        <v>42696.493999999999</v>
      </c>
      <c r="N10367">
        <v>5.9200000000000003E-2</v>
      </c>
      <c r="O10367">
        <v>2.907</v>
      </c>
      <c r="P10367">
        <v>1.4200000000000001E-2</v>
      </c>
      <c r="Q10367">
        <v>718486.21799999999</v>
      </c>
      <c r="R10367" t="s">
        <v>34</v>
      </c>
      <c r="T10367" t="s">
        <v>28</v>
      </c>
      <c r="V10367" t="s">
        <v>40</v>
      </c>
      <c r="Y10367" t="s">
        <v>107</v>
      </c>
    </row>
    <row r="10368" spans="1:25" x14ac:dyDescent="0.45">
      <c r="A10368" t="s">
        <v>335</v>
      </c>
      <c r="B10368" t="s">
        <v>808</v>
      </c>
      <c r="C10368">
        <v>55786</v>
      </c>
      <c r="D10368" t="s">
        <v>736</v>
      </c>
      <c r="F10368">
        <v>2011</v>
      </c>
      <c r="G10368">
        <v>2301</v>
      </c>
      <c r="H10368">
        <v>1983.73</v>
      </c>
      <c r="I10368">
        <v>79814.75</v>
      </c>
      <c r="K10368">
        <v>0.24199999999999999</v>
      </c>
      <c r="L10368">
        <v>1E-3</v>
      </c>
      <c r="M10368">
        <v>47899.567999999999</v>
      </c>
      <c r="N10368">
        <v>5.9299999999999999E-2</v>
      </c>
      <c r="O10368">
        <v>3.488</v>
      </c>
      <c r="P10368">
        <v>1.2500000000000001E-2</v>
      </c>
      <c r="Q10368">
        <v>805817.67700000003</v>
      </c>
      <c r="R10368" t="s">
        <v>34</v>
      </c>
      <c r="T10368" t="s">
        <v>28</v>
      </c>
      <c r="V10368" t="s">
        <v>40</v>
      </c>
      <c r="Y10368" t="s">
        <v>107</v>
      </c>
    </row>
    <row r="10369" spans="1:25" x14ac:dyDescent="0.45">
      <c r="A10369" t="s">
        <v>335</v>
      </c>
      <c r="B10369" t="s">
        <v>808</v>
      </c>
      <c r="C10369">
        <v>55786</v>
      </c>
      <c r="D10369" t="s">
        <v>736</v>
      </c>
      <c r="F10369">
        <v>2012</v>
      </c>
      <c r="G10369">
        <v>2983</v>
      </c>
      <c r="H10369">
        <v>2625.69</v>
      </c>
      <c r="I10369">
        <v>104600.97</v>
      </c>
      <c r="K10369">
        <v>0.316</v>
      </c>
      <c r="L10369">
        <v>1E-3</v>
      </c>
      <c r="M10369">
        <v>62599.398999999998</v>
      </c>
      <c r="N10369">
        <v>5.9200000000000003E-2</v>
      </c>
      <c r="O10369">
        <v>5.0949999999999998</v>
      </c>
      <c r="P10369">
        <v>1.35E-2</v>
      </c>
      <c r="Q10369">
        <v>1053338.983</v>
      </c>
      <c r="R10369" t="s">
        <v>34</v>
      </c>
      <c r="T10369" t="s">
        <v>28</v>
      </c>
      <c r="V10369" t="s">
        <v>40</v>
      </c>
      <c r="Y10369" t="s">
        <v>107</v>
      </c>
    </row>
    <row r="10370" spans="1:25" x14ac:dyDescent="0.45">
      <c r="A10370" t="s">
        <v>335</v>
      </c>
      <c r="B10370" t="s">
        <v>808</v>
      </c>
      <c r="C10370">
        <v>55786</v>
      </c>
      <c r="D10370" t="s">
        <v>736</v>
      </c>
      <c r="F10370">
        <v>2013</v>
      </c>
      <c r="G10370">
        <v>3081</v>
      </c>
      <c r="H10370">
        <v>2705.05</v>
      </c>
      <c r="I10370">
        <v>111643.08</v>
      </c>
      <c r="K10370">
        <v>0.33200000000000002</v>
      </c>
      <c r="L10370">
        <v>1E-3</v>
      </c>
      <c r="M10370">
        <v>65706.811000000002</v>
      </c>
      <c r="N10370">
        <v>5.9200000000000003E-2</v>
      </c>
      <c r="O10370">
        <v>5.0289999999999999</v>
      </c>
      <c r="P10370">
        <v>1.89E-2</v>
      </c>
      <c r="Q10370">
        <v>1105597.763</v>
      </c>
      <c r="R10370" t="s">
        <v>34</v>
      </c>
      <c r="T10370" t="s">
        <v>28</v>
      </c>
      <c r="V10370" t="s">
        <v>40</v>
      </c>
      <c r="Y10370" t="s">
        <v>107</v>
      </c>
    </row>
    <row r="10371" spans="1:25" x14ac:dyDescent="0.45">
      <c r="A10371" t="s">
        <v>335</v>
      </c>
      <c r="B10371" t="s">
        <v>808</v>
      </c>
      <c r="C10371">
        <v>55786</v>
      </c>
      <c r="D10371" t="s">
        <v>736</v>
      </c>
      <c r="F10371">
        <v>2014</v>
      </c>
      <c r="G10371">
        <v>2400</v>
      </c>
      <c r="H10371">
        <v>2118.96</v>
      </c>
      <c r="I10371">
        <v>90009.29</v>
      </c>
      <c r="K10371">
        <v>0.27500000000000002</v>
      </c>
      <c r="L10371">
        <v>1E-3</v>
      </c>
      <c r="M10371">
        <v>54509.716</v>
      </c>
      <c r="N10371">
        <v>5.9200000000000003E-2</v>
      </c>
      <c r="O10371">
        <v>4.0309999999999997</v>
      </c>
      <c r="P10371">
        <v>1.5900000000000001E-2</v>
      </c>
      <c r="Q10371">
        <v>917245.49100000004</v>
      </c>
      <c r="R10371" t="s">
        <v>34</v>
      </c>
      <c r="T10371" t="s">
        <v>28</v>
      </c>
      <c r="V10371" t="s">
        <v>40</v>
      </c>
      <c r="Y10371" t="s">
        <v>107</v>
      </c>
    </row>
    <row r="10372" spans="1:25" x14ac:dyDescent="0.45">
      <c r="A10372" t="s">
        <v>335</v>
      </c>
      <c r="B10372" t="s">
        <v>808</v>
      </c>
      <c r="C10372">
        <v>55786</v>
      </c>
      <c r="D10372" t="s">
        <v>736</v>
      </c>
      <c r="F10372">
        <v>2015</v>
      </c>
      <c r="G10372">
        <v>1831</v>
      </c>
      <c r="H10372">
        <v>1523.25</v>
      </c>
      <c r="I10372">
        <v>66578.14</v>
      </c>
      <c r="K10372">
        <v>0.2</v>
      </c>
      <c r="L10372">
        <v>1E-3</v>
      </c>
      <c r="M10372">
        <v>39606.396999999997</v>
      </c>
      <c r="N10372">
        <v>5.9200000000000003E-2</v>
      </c>
      <c r="O10372">
        <v>3.6640000000000001</v>
      </c>
      <c r="P10372">
        <v>1.9300000000000001E-2</v>
      </c>
      <c r="Q10372">
        <v>666467.03399999999</v>
      </c>
      <c r="R10372" t="s">
        <v>34</v>
      </c>
      <c r="T10372" t="s">
        <v>28</v>
      </c>
      <c r="V10372" t="s">
        <v>40</v>
      </c>
      <c r="Y10372" t="s">
        <v>146</v>
      </c>
    </row>
    <row r="10373" spans="1:25" x14ac:dyDescent="0.45">
      <c r="A10373" t="s">
        <v>335</v>
      </c>
      <c r="B10373" t="s">
        <v>808</v>
      </c>
      <c r="C10373">
        <v>55786</v>
      </c>
      <c r="D10373" t="s">
        <v>736</v>
      </c>
      <c r="F10373">
        <v>2016</v>
      </c>
      <c r="G10373">
        <v>1557</v>
      </c>
      <c r="H10373">
        <v>1259.97</v>
      </c>
      <c r="I10373">
        <v>54815.85</v>
      </c>
      <c r="K10373">
        <v>0.16500000000000001</v>
      </c>
      <c r="L10373">
        <v>1E-3</v>
      </c>
      <c r="M10373">
        <v>32602.848999999998</v>
      </c>
      <c r="N10373">
        <v>5.9200000000000003E-2</v>
      </c>
      <c r="O10373">
        <v>2.7069999999999999</v>
      </c>
      <c r="P10373">
        <v>1.8800000000000001E-2</v>
      </c>
      <c r="Q10373">
        <v>548597.66200000001</v>
      </c>
      <c r="R10373" t="s">
        <v>34</v>
      </c>
      <c r="T10373" t="s">
        <v>28</v>
      </c>
      <c r="V10373" t="s">
        <v>40</v>
      </c>
      <c r="Y10373" t="s">
        <v>146</v>
      </c>
    </row>
    <row r="10374" spans="1:25" x14ac:dyDescent="0.45">
      <c r="A10374" t="s">
        <v>335</v>
      </c>
      <c r="B10374" t="s">
        <v>808</v>
      </c>
      <c r="C10374">
        <v>55786</v>
      </c>
      <c r="D10374" t="s">
        <v>736</v>
      </c>
      <c r="F10374">
        <v>2017</v>
      </c>
      <c r="G10374">
        <v>1204</v>
      </c>
      <c r="H10374">
        <v>926.79</v>
      </c>
      <c r="I10374">
        <v>38619.370000000003</v>
      </c>
      <c r="K10374">
        <v>0.11700000000000001</v>
      </c>
      <c r="L10374">
        <v>1E-3</v>
      </c>
      <c r="M10374">
        <v>23160.135999999999</v>
      </c>
      <c r="N10374">
        <v>5.9200000000000003E-2</v>
      </c>
      <c r="O10374">
        <v>2.2509999999999999</v>
      </c>
      <c r="P10374">
        <v>3.3399999999999999E-2</v>
      </c>
      <c r="Q10374">
        <v>389717.74099999998</v>
      </c>
      <c r="R10374" t="s">
        <v>34</v>
      </c>
      <c r="T10374" t="s">
        <v>28</v>
      </c>
      <c r="V10374" t="s">
        <v>40</v>
      </c>
      <c r="Y10374" t="s">
        <v>147</v>
      </c>
    </row>
    <row r="10375" spans="1:25" x14ac:dyDescent="0.45">
      <c r="A10375" t="s">
        <v>335</v>
      </c>
      <c r="B10375" t="s">
        <v>808</v>
      </c>
      <c r="C10375">
        <v>55786</v>
      </c>
      <c r="D10375" t="s">
        <v>736</v>
      </c>
      <c r="F10375">
        <v>2018</v>
      </c>
      <c r="G10375">
        <v>1730</v>
      </c>
      <c r="H10375">
        <v>1375.01</v>
      </c>
      <c r="I10375">
        <v>56413.65</v>
      </c>
      <c r="K10375">
        <v>0.17100000000000001</v>
      </c>
      <c r="L10375">
        <v>1E-3</v>
      </c>
      <c r="M10375">
        <v>33902.873</v>
      </c>
      <c r="N10375">
        <v>5.9200000000000003E-2</v>
      </c>
      <c r="O10375">
        <v>3.2130000000000001</v>
      </c>
      <c r="P10375">
        <v>2.9600000000000001E-2</v>
      </c>
      <c r="Q10375">
        <v>570479.83499999996</v>
      </c>
      <c r="R10375" t="s">
        <v>34</v>
      </c>
      <c r="T10375" t="s">
        <v>28</v>
      </c>
      <c r="V10375" t="s">
        <v>40</v>
      </c>
      <c r="Y10375" t="s">
        <v>147</v>
      </c>
    </row>
    <row r="10376" spans="1:25" x14ac:dyDescent="0.45">
      <c r="A10376" t="s">
        <v>335</v>
      </c>
      <c r="B10376" t="s">
        <v>808</v>
      </c>
      <c r="C10376">
        <v>55786</v>
      </c>
      <c r="D10376" t="s">
        <v>736</v>
      </c>
      <c r="F10376">
        <v>2019</v>
      </c>
      <c r="G10376">
        <v>984</v>
      </c>
      <c r="H10376">
        <v>809.97</v>
      </c>
      <c r="I10376">
        <v>33333.18</v>
      </c>
      <c r="K10376">
        <v>9.9000000000000005E-2</v>
      </c>
      <c r="L10376">
        <v>1E-3</v>
      </c>
      <c r="M10376">
        <v>19551.553</v>
      </c>
      <c r="N10376">
        <v>5.9200000000000003E-2</v>
      </c>
      <c r="O10376">
        <v>1.9510000000000001</v>
      </c>
      <c r="P10376">
        <v>2.07E-2</v>
      </c>
      <c r="Q10376">
        <v>328953.19099999999</v>
      </c>
      <c r="R10376" t="s">
        <v>34</v>
      </c>
      <c r="T10376" t="s">
        <v>28</v>
      </c>
      <c r="V10376" t="s">
        <v>40</v>
      </c>
      <c r="Y10376" t="s">
        <v>147</v>
      </c>
    </row>
    <row r="10377" spans="1:25" x14ac:dyDescent="0.45">
      <c r="A10377" t="s">
        <v>335</v>
      </c>
      <c r="B10377" t="s">
        <v>808</v>
      </c>
      <c r="C10377">
        <v>55786</v>
      </c>
      <c r="D10377" t="s">
        <v>736</v>
      </c>
      <c r="F10377">
        <v>2020</v>
      </c>
      <c r="G10377">
        <v>1340</v>
      </c>
      <c r="H10377">
        <v>1059.1400000000001</v>
      </c>
      <c r="I10377">
        <v>44145.93</v>
      </c>
      <c r="K10377">
        <v>0.13600000000000001</v>
      </c>
      <c r="L10377">
        <v>1E-3</v>
      </c>
      <c r="M10377">
        <v>26889.041000000001</v>
      </c>
      <c r="N10377">
        <v>5.9200000000000003E-2</v>
      </c>
      <c r="O10377">
        <v>2.1989999999999998</v>
      </c>
      <c r="P10377">
        <v>2.46E-2</v>
      </c>
      <c r="Q10377">
        <v>452463.45699999999</v>
      </c>
      <c r="R10377" t="s">
        <v>34</v>
      </c>
      <c r="T10377" t="s">
        <v>28</v>
      </c>
      <c r="V10377" t="s">
        <v>40</v>
      </c>
      <c r="Y10377" t="s">
        <v>147</v>
      </c>
    </row>
    <row r="10378" spans="1:25" x14ac:dyDescent="0.45">
      <c r="A10378" t="s">
        <v>335</v>
      </c>
      <c r="B10378" t="s">
        <v>808</v>
      </c>
      <c r="C10378">
        <v>55786</v>
      </c>
      <c r="D10378" t="s">
        <v>736</v>
      </c>
      <c r="F10378">
        <v>2021</v>
      </c>
      <c r="G10378">
        <v>2242</v>
      </c>
      <c r="H10378">
        <v>1826.9</v>
      </c>
      <c r="I10378">
        <v>78579.09</v>
      </c>
      <c r="K10378">
        <v>0.23899999999999999</v>
      </c>
      <c r="L10378">
        <v>1E-3</v>
      </c>
      <c r="M10378">
        <v>47244.749000000003</v>
      </c>
      <c r="N10378">
        <v>5.9200000000000003E-2</v>
      </c>
      <c r="O10378">
        <v>3.6680000000000001</v>
      </c>
      <c r="P10378">
        <v>1.7000000000000001E-2</v>
      </c>
      <c r="Q10378">
        <v>794973.59100000001</v>
      </c>
      <c r="R10378" t="s">
        <v>34</v>
      </c>
      <c r="T10378" t="s">
        <v>28</v>
      </c>
      <c r="V10378" t="s">
        <v>40</v>
      </c>
      <c r="Y10378" t="s">
        <v>152</v>
      </c>
    </row>
    <row r="10379" spans="1:25" x14ac:dyDescent="0.45">
      <c r="A10379" t="s">
        <v>335</v>
      </c>
      <c r="B10379" t="s">
        <v>808</v>
      </c>
      <c r="C10379">
        <v>55786</v>
      </c>
      <c r="D10379" t="s">
        <v>736</v>
      </c>
      <c r="F10379">
        <v>2022</v>
      </c>
      <c r="G10379">
        <v>2257</v>
      </c>
      <c r="H10379">
        <v>1793.38</v>
      </c>
      <c r="I10379">
        <v>76621.59</v>
      </c>
      <c r="K10379">
        <v>0.23200000000000001</v>
      </c>
      <c r="L10379">
        <v>1E-3</v>
      </c>
      <c r="M10379">
        <v>45880.754000000001</v>
      </c>
      <c r="N10379">
        <v>5.9200000000000003E-2</v>
      </c>
      <c r="O10379">
        <v>4.3470000000000004</v>
      </c>
      <c r="P10379">
        <v>2.0199999999999999E-2</v>
      </c>
      <c r="Q10379">
        <v>772035.91200000001</v>
      </c>
      <c r="R10379" t="s">
        <v>34</v>
      </c>
      <c r="T10379" t="s">
        <v>28</v>
      </c>
      <c r="V10379" t="s">
        <v>40</v>
      </c>
      <c r="Y10379" t="s">
        <v>152</v>
      </c>
    </row>
    <row r="10380" spans="1:25" x14ac:dyDescent="0.45">
      <c r="A10380" t="s">
        <v>335</v>
      </c>
      <c r="B10380" t="s">
        <v>808</v>
      </c>
      <c r="C10380">
        <v>55786</v>
      </c>
      <c r="D10380" t="s">
        <v>736</v>
      </c>
      <c r="F10380">
        <v>2023</v>
      </c>
      <c r="G10380">
        <v>1694</v>
      </c>
      <c r="H10380">
        <v>1301.78</v>
      </c>
      <c r="I10380">
        <v>55349.22</v>
      </c>
      <c r="K10380">
        <v>0.16700000000000001</v>
      </c>
      <c r="L10380">
        <v>1E-3</v>
      </c>
      <c r="M10380">
        <v>33070.805</v>
      </c>
      <c r="N10380">
        <v>5.9200000000000003E-2</v>
      </c>
      <c r="O10380">
        <v>3.0289999999999999</v>
      </c>
      <c r="P10380">
        <v>2.0299999999999999E-2</v>
      </c>
      <c r="Q10380">
        <v>556489.07400000002</v>
      </c>
      <c r="R10380" t="s">
        <v>34</v>
      </c>
      <c r="T10380" t="s">
        <v>28</v>
      </c>
      <c r="V10380" t="s">
        <v>40</v>
      </c>
      <c r="Y10380" t="s">
        <v>152</v>
      </c>
    </row>
    <row r="10381" spans="1:25" x14ac:dyDescent="0.45">
      <c r="A10381" t="s">
        <v>335</v>
      </c>
      <c r="B10381" t="s">
        <v>808</v>
      </c>
      <c r="C10381">
        <v>55786</v>
      </c>
      <c r="D10381" t="s">
        <v>736</v>
      </c>
      <c r="F10381">
        <v>2024</v>
      </c>
      <c r="G10381">
        <v>245</v>
      </c>
      <c r="H10381">
        <v>169.14</v>
      </c>
      <c r="I10381">
        <v>6838.56</v>
      </c>
      <c r="K10381">
        <v>2.1000000000000001E-2</v>
      </c>
      <c r="L10381">
        <v>1E-3</v>
      </c>
      <c r="M10381">
        <v>4150.7089999999998</v>
      </c>
      <c r="N10381">
        <v>5.9200000000000003E-2</v>
      </c>
      <c r="O10381">
        <v>0.47599999999999998</v>
      </c>
      <c r="P10381">
        <v>3.0499999999999999E-2</v>
      </c>
      <c r="Q10381">
        <v>69810.160999999993</v>
      </c>
      <c r="R10381" t="s">
        <v>34</v>
      </c>
      <c r="T10381" t="s">
        <v>28</v>
      </c>
      <c r="V10381" t="s">
        <v>40</v>
      </c>
      <c r="Y10381" t="s">
        <v>152</v>
      </c>
    </row>
    <row r="10382" spans="1:25" x14ac:dyDescent="0.45">
      <c r="A10382" t="s">
        <v>335</v>
      </c>
      <c r="B10382" t="s">
        <v>808</v>
      </c>
      <c r="C10382">
        <v>55786</v>
      </c>
      <c r="D10382" t="s">
        <v>737</v>
      </c>
      <c r="F10382">
        <v>2009</v>
      </c>
      <c r="G10382">
        <v>811</v>
      </c>
      <c r="H10382">
        <v>634.66999999999996</v>
      </c>
      <c r="I10382">
        <v>25019.66</v>
      </c>
      <c r="K10382">
        <v>7.5999999999999998E-2</v>
      </c>
      <c r="L10382">
        <v>1E-3</v>
      </c>
      <c r="M10382">
        <v>15016.684999999999</v>
      </c>
      <c r="N10382">
        <v>5.9299999999999999E-2</v>
      </c>
      <c r="O10382">
        <v>0.97599999999999998</v>
      </c>
      <c r="P10382">
        <v>1.6199999999999999E-2</v>
      </c>
      <c r="Q10382">
        <v>252671.269</v>
      </c>
      <c r="R10382" t="s">
        <v>34</v>
      </c>
      <c r="T10382" t="s">
        <v>28</v>
      </c>
      <c r="V10382" t="s">
        <v>40</v>
      </c>
      <c r="Y10382" t="s">
        <v>107</v>
      </c>
    </row>
    <row r="10383" spans="1:25" x14ac:dyDescent="0.45">
      <c r="A10383" t="s">
        <v>335</v>
      </c>
      <c r="B10383" t="s">
        <v>808</v>
      </c>
      <c r="C10383">
        <v>55786</v>
      </c>
      <c r="D10383" t="s">
        <v>737</v>
      </c>
      <c r="F10383">
        <v>2010</v>
      </c>
      <c r="G10383">
        <v>2133</v>
      </c>
      <c r="H10383">
        <v>1792.77</v>
      </c>
      <c r="I10383">
        <v>71597.3</v>
      </c>
      <c r="K10383">
        <v>0.22</v>
      </c>
      <c r="L10383">
        <v>1E-3</v>
      </c>
      <c r="M10383">
        <v>43493.214</v>
      </c>
      <c r="N10383">
        <v>5.9200000000000003E-2</v>
      </c>
      <c r="O10383">
        <v>2.8809999999999998</v>
      </c>
      <c r="P10383">
        <v>1.44E-2</v>
      </c>
      <c r="Q10383">
        <v>731866.31700000004</v>
      </c>
      <c r="R10383" t="s">
        <v>34</v>
      </c>
      <c r="T10383" t="s">
        <v>28</v>
      </c>
      <c r="V10383" t="s">
        <v>40</v>
      </c>
      <c r="Y10383" t="s">
        <v>107</v>
      </c>
    </row>
    <row r="10384" spans="1:25" x14ac:dyDescent="0.45">
      <c r="A10384" t="s">
        <v>335</v>
      </c>
      <c r="B10384" t="s">
        <v>808</v>
      </c>
      <c r="C10384">
        <v>55786</v>
      </c>
      <c r="D10384" t="s">
        <v>737</v>
      </c>
      <c r="F10384">
        <v>2011</v>
      </c>
      <c r="G10384">
        <v>2090</v>
      </c>
      <c r="H10384">
        <v>1798.9</v>
      </c>
      <c r="I10384">
        <v>71013.05</v>
      </c>
      <c r="K10384">
        <v>0.22</v>
      </c>
      <c r="L10384">
        <v>1E-3</v>
      </c>
      <c r="M10384">
        <v>43614.798999999999</v>
      </c>
      <c r="N10384">
        <v>5.9200000000000003E-2</v>
      </c>
      <c r="O10384">
        <v>3.3940000000000001</v>
      </c>
      <c r="P10384">
        <v>1.3599999999999999E-2</v>
      </c>
      <c r="Q10384">
        <v>733894.23300000001</v>
      </c>
      <c r="R10384" t="s">
        <v>34</v>
      </c>
      <c r="T10384" t="s">
        <v>28</v>
      </c>
      <c r="V10384" t="s">
        <v>40</v>
      </c>
      <c r="Y10384" t="s">
        <v>107</v>
      </c>
    </row>
    <row r="10385" spans="1:25" x14ac:dyDescent="0.45">
      <c r="A10385" t="s">
        <v>335</v>
      </c>
      <c r="B10385" t="s">
        <v>808</v>
      </c>
      <c r="C10385">
        <v>55786</v>
      </c>
      <c r="D10385" t="s">
        <v>737</v>
      </c>
      <c r="F10385">
        <v>2012</v>
      </c>
      <c r="G10385">
        <v>2892</v>
      </c>
      <c r="H10385">
        <v>2570.13</v>
      </c>
      <c r="I10385">
        <v>103728.09</v>
      </c>
      <c r="K10385">
        <v>0.316</v>
      </c>
      <c r="L10385">
        <v>1E-3</v>
      </c>
      <c r="M10385">
        <v>62622.180999999997</v>
      </c>
      <c r="N10385">
        <v>5.9200000000000003E-2</v>
      </c>
      <c r="O10385">
        <v>4.798</v>
      </c>
      <c r="P10385">
        <v>1.35E-2</v>
      </c>
      <c r="Q10385">
        <v>1053709.0060000001</v>
      </c>
      <c r="R10385" t="s">
        <v>34</v>
      </c>
      <c r="T10385" t="s">
        <v>28</v>
      </c>
      <c r="V10385" t="s">
        <v>40</v>
      </c>
      <c r="Y10385" t="s">
        <v>107</v>
      </c>
    </row>
    <row r="10386" spans="1:25" x14ac:dyDescent="0.45">
      <c r="A10386" t="s">
        <v>335</v>
      </c>
      <c r="B10386" t="s">
        <v>808</v>
      </c>
      <c r="C10386">
        <v>55786</v>
      </c>
      <c r="D10386" t="s">
        <v>737</v>
      </c>
      <c r="F10386">
        <v>2013</v>
      </c>
      <c r="G10386">
        <v>2964</v>
      </c>
      <c r="H10386">
        <v>2611.91</v>
      </c>
      <c r="I10386">
        <v>108912.26</v>
      </c>
      <c r="K10386">
        <v>0.33400000000000002</v>
      </c>
      <c r="L10386">
        <v>1E-3</v>
      </c>
      <c r="M10386">
        <v>66065.978000000003</v>
      </c>
      <c r="N10386">
        <v>5.9200000000000003E-2</v>
      </c>
      <c r="O10386">
        <v>5.367</v>
      </c>
      <c r="P10386">
        <v>1.7999999999999999E-2</v>
      </c>
      <c r="Q10386">
        <v>1111647.642</v>
      </c>
      <c r="R10386" t="s">
        <v>34</v>
      </c>
      <c r="T10386" t="s">
        <v>28</v>
      </c>
      <c r="V10386" t="s">
        <v>40</v>
      </c>
      <c r="Y10386" t="s">
        <v>107</v>
      </c>
    </row>
    <row r="10387" spans="1:25" x14ac:dyDescent="0.45">
      <c r="A10387" t="s">
        <v>335</v>
      </c>
      <c r="B10387" t="s">
        <v>808</v>
      </c>
      <c r="C10387">
        <v>55786</v>
      </c>
      <c r="D10387" t="s">
        <v>737</v>
      </c>
      <c r="F10387">
        <v>2014</v>
      </c>
      <c r="G10387">
        <v>2576</v>
      </c>
      <c r="H10387">
        <v>2250.2600000000002</v>
      </c>
      <c r="I10387">
        <v>97939.24</v>
      </c>
      <c r="K10387">
        <v>0.29699999999999999</v>
      </c>
      <c r="L10387">
        <v>1E-3</v>
      </c>
      <c r="M10387">
        <v>58796.940999999999</v>
      </c>
      <c r="N10387">
        <v>5.9200000000000003E-2</v>
      </c>
      <c r="O10387">
        <v>4.6890000000000001</v>
      </c>
      <c r="P10387">
        <v>1.7399999999999999E-2</v>
      </c>
      <c r="Q10387">
        <v>989362.4</v>
      </c>
      <c r="R10387" t="s">
        <v>34</v>
      </c>
      <c r="T10387" t="s">
        <v>28</v>
      </c>
      <c r="V10387" t="s">
        <v>40</v>
      </c>
      <c r="Y10387" t="s">
        <v>107</v>
      </c>
    </row>
    <row r="10388" spans="1:25" x14ac:dyDescent="0.45">
      <c r="A10388" t="s">
        <v>335</v>
      </c>
      <c r="B10388" t="s">
        <v>808</v>
      </c>
      <c r="C10388">
        <v>55786</v>
      </c>
      <c r="D10388" t="s">
        <v>737</v>
      </c>
      <c r="F10388">
        <v>2015</v>
      </c>
      <c r="G10388">
        <v>1757</v>
      </c>
      <c r="H10388">
        <v>1475.82</v>
      </c>
      <c r="I10388">
        <v>64178.47</v>
      </c>
      <c r="K10388">
        <v>0.19400000000000001</v>
      </c>
      <c r="L10388">
        <v>1E-3</v>
      </c>
      <c r="M10388">
        <v>38362.478000000003</v>
      </c>
      <c r="N10388">
        <v>5.9200000000000003E-2</v>
      </c>
      <c r="O10388">
        <v>3.4710000000000001</v>
      </c>
      <c r="P10388">
        <v>1.89E-2</v>
      </c>
      <c r="Q10388">
        <v>645541.18200000003</v>
      </c>
      <c r="R10388" t="s">
        <v>34</v>
      </c>
      <c r="T10388" t="s">
        <v>28</v>
      </c>
      <c r="V10388" t="s">
        <v>40</v>
      </c>
      <c r="Y10388" t="s">
        <v>146</v>
      </c>
    </row>
    <row r="10389" spans="1:25" x14ac:dyDescent="0.45">
      <c r="A10389" t="s">
        <v>335</v>
      </c>
      <c r="B10389" t="s">
        <v>808</v>
      </c>
      <c r="C10389">
        <v>55786</v>
      </c>
      <c r="D10389" t="s">
        <v>737</v>
      </c>
      <c r="F10389">
        <v>2016</v>
      </c>
      <c r="G10389">
        <v>1551</v>
      </c>
      <c r="H10389">
        <v>1253.04</v>
      </c>
      <c r="I10389">
        <v>54120.93</v>
      </c>
      <c r="K10389">
        <v>0.16300000000000001</v>
      </c>
      <c r="L10389">
        <v>1E-3</v>
      </c>
      <c r="M10389">
        <v>32238.492999999999</v>
      </c>
      <c r="N10389">
        <v>5.9200000000000003E-2</v>
      </c>
      <c r="O10389">
        <v>3.0859999999999999</v>
      </c>
      <c r="P10389">
        <v>2.6599999999999999E-2</v>
      </c>
      <c r="Q10389">
        <v>542495.92799999996</v>
      </c>
      <c r="R10389" t="s">
        <v>34</v>
      </c>
      <c r="T10389" t="s">
        <v>28</v>
      </c>
      <c r="V10389" t="s">
        <v>40</v>
      </c>
      <c r="Y10389" t="s">
        <v>146</v>
      </c>
    </row>
    <row r="10390" spans="1:25" x14ac:dyDescent="0.45">
      <c r="A10390" t="s">
        <v>335</v>
      </c>
      <c r="B10390" t="s">
        <v>808</v>
      </c>
      <c r="C10390">
        <v>55786</v>
      </c>
      <c r="D10390" t="s">
        <v>737</v>
      </c>
      <c r="F10390">
        <v>2017</v>
      </c>
      <c r="G10390">
        <v>1103</v>
      </c>
      <c r="H10390">
        <v>844.02</v>
      </c>
      <c r="I10390">
        <v>36496.339999999997</v>
      </c>
      <c r="K10390">
        <v>0.11</v>
      </c>
      <c r="L10390">
        <v>1E-3</v>
      </c>
      <c r="M10390">
        <v>21799.264999999999</v>
      </c>
      <c r="N10390">
        <v>5.9299999999999999E-2</v>
      </c>
      <c r="O10390">
        <v>2.0209999999999999</v>
      </c>
      <c r="P10390">
        <v>3.0200000000000001E-2</v>
      </c>
      <c r="Q10390">
        <v>366782.94</v>
      </c>
      <c r="R10390" t="s">
        <v>34</v>
      </c>
      <c r="T10390" t="s">
        <v>28</v>
      </c>
      <c r="V10390" t="s">
        <v>40</v>
      </c>
      <c r="Y10390" t="s">
        <v>147</v>
      </c>
    </row>
    <row r="10391" spans="1:25" x14ac:dyDescent="0.45">
      <c r="A10391" t="s">
        <v>335</v>
      </c>
      <c r="B10391" t="s">
        <v>808</v>
      </c>
      <c r="C10391">
        <v>55786</v>
      </c>
      <c r="D10391" t="s">
        <v>737</v>
      </c>
      <c r="F10391">
        <v>2018</v>
      </c>
      <c r="G10391">
        <v>1710</v>
      </c>
      <c r="H10391">
        <v>1340.3</v>
      </c>
      <c r="I10391">
        <v>56289.46</v>
      </c>
      <c r="K10391">
        <v>0.17199999999999999</v>
      </c>
      <c r="L10391">
        <v>1E-3</v>
      </c>
      <c r="M10391">
        <v>34129.955000000002</v>
      </c>
      <c r="N10391">
        <v>5.9200000000000003E-2</v>
      </c>
      <c r="O10391">
        <v>2.9849999999999999</v>
      </c>
      <c r="P10391">
        <v>2.7699999999999999E-2</v>
      </c>
      <c r="Q10391">
        <v>574304.054</v>
      </c>
      <c r="R10391" t="s">
        <v>34</v>
      </c>
      <c r="T10391" t="s">
        <v>28</v>
      </c>
      <c r="V10391" t="s">
        <v>40</v>
      </c>
      <c r="Y10391" t="s">
        <v>147</v>
      </c>
    </row>
    <row r="10392" spans="1:25" x14ac:dyDescent="0.45">
      <c r="A10392" t="s">
        <v>335</v>
      </c>
      <c r="B10392" t="s">
        <v>808</v>
      </c>
      <c r="C10392">
        <v>55786</v>
      </c>
      <c r="D10392" t="s">
        <v>737</v>
      </c>
      <c r="F10392">
        <v>2019</v>
      </c>
      <c r="G10392">
        <v>873</v>
      </c>
      <c r="H10392">
        <v>711.83</v>
      </c>
      <c r="I10392">
        <v>29828.41</v>
      </c>
      <c r="K10392">
        <v>9.1999999999999998E-2</v>
      </c>
      <c r="L10392">
        <v>1E-3</v>
      </c>
      <c r="M10392">
        <v>18282.302</v>
      </c>
      <c r="N10392">
        <v>5.9200000000000003E-2</v>
      </c>
      <c r="O10392">
        <v>2.0830000000000002</v>
      </c>
      <c r="P10392">
        <v>2.2599999999999999E-2</v>
      </c>
      <c r="Q10392">
        <v>307624.49</v>
      </c>
      <c r="R10392" t="s">
        <v>34</v>
      </c>
      <c r="T10392" t="s">
        <v>28</v>
      </c>
      <c r="V10392" t="s">
        <v>40</v>
      </c>
      <c r="Y10392" t="s">
        <v>147</v>
      </c>
    </row>
    <row r="10393" spans="1:25" x14ac:dyDescent="0.45">
      <c r="A10393" t="s">
        <v>335</v>
      </c>
      <c r="B10393" t="s">
        <v>808</v>
      </c>
      <c r="C10393">
        <v>55786</v>
      </c>
      <c r="D10393" t="s">
        <v>737</v>
      </c>
      <c r="F10393">
        <v>2020</v>
      </c>
      <c r="G10393">
        <v>1248</v>
      </c>
      <c r="H10393">
        <v>956.65</v>
      </c>
      <c r="I10393">
        <v>40371.839999999997</v>
      </c>
      <c r="K10393">
        <v>0.124</v>
      </c>
      <c r="L10393">
        <v>1E-3</v>
      </c>
      <c r="M10393">
        <v>24465.852999999999</v>
      </c>
      <c r="N10393">
        <v>5.9200000000000003E-2</v>
      </c>
      <c r="O10393">
        <v>2.048</v>
      </c>
      <c r="P10393">
        <v>2.4400000000000002E-2</v>
      </c>
      <c r="Q10393">
        <v>411681.30900000001</v>
      </c>
      <c r="R10393" t="s">
        <v>34</v>
      </c>
      <c r="T10393" t="s">
        <v>28</v>
      </c>
      <c r="V10393" t="s">
        <v>40</v>
      </c>
      <c r="Y10393" t="s">
        <v>147</v>
      </c>
    </row>
    <row r="10394" spans="1:25" x14ac:dyDescent="0.45">
      <c r="A10394" t="s">
        <v>335</v>
      </c>
      <c r="B10394" t="s">
        <v>808</v>
      </c>
      <c r="C10394">
        <v>55786</v>
      </c>
      <c r="D10394" t="s">
        <v>737</v>
      </c>
      <c r="F10394">
        <v>2021</v>
      </c>
      <c r="G10394">
        <v>1838</v>
      </c>
      <c r="H10394">
        <v>1488.39</v>
      </c>
      <c r="I10394">
        <v>62766.63</v>
      </c>
      <c r="K10394">
        <v>0.193</v>
      </c>
      <c r="L10394">
        <v>1E-3</v>
      </c>
      <c r="M10394">
        <v>38145.482000000004</v>
      </c>
      <c r="N10394">
        <v>5.9200000000000003E-2</v>
      </c>
      <c r="O10394">
        <v>2.7909999999999999</v>
      </c>
      <c r="P10394">
        <v>1.5900000000000001E-2</v>
      </c>
      <c r="Q10394">
        <v>641884.201</v>
      </c>
      <c r="R10394" t="s">
        <v>34</v>
      </c>
      <c r="T10394" t="s">
        <v>28</v>
      </c>
      <c r="V10394" t="s">
        <v>40</v>
      </c>
      <c r="Y10394" t="s">
        <v>152</v>
      </c>
    </row>
    <row r="10395" spans="1:25" x14ac:dyDescent="0.45">
      <c r="A10395" t="s">
        <v>335</v>
      </c>
      <c r="B10395" t="s">
        <v>808</v>
      </c>
      <c r="C10395">
        <v>55786</v>
      </c>
      <c r="D10395" t="s">
        <v>737</v>
      </c>
      <c r="F10395">
        <v>2022</v>
      </c>
      <c r="G10395">
        <v>2476</v>
      </c>
      <c r="H10395">
        <v>2019.55</v>
      </c>
      <c r="I10395">
        <v>85947.46</v>
      </c>
      <c r="K10395">
        <v>0.26100000000000001</v>
      </c>
      <c r="L10395">
        <v>1E-3</v>
      </c>
      <c r="M10395">
        <v>51680.106</v>
      </c>
      <c r="N10395">
        <v>5.9200000000000003E-2</v>
      </c>
      <c r="O10395">
        <v>4.6500000000000004</v>
      </c>
      <c r="P10395">
        <v>1.6899999999999998E-2</v>
      </c>
      <c r="Q10395">
        <v>869592.86100000003</v>
      </c>
      <c r="R10395" t="s">
        <v>34</v>
      </c>
      <c r="T10395" t="s">
        <v>28</v>
      </c>
      <c r="V10395" t="s">
        <v>40</v>
      </c>
      <c r="Y10395" t="s">
        <v>152</v>
      </c>
    </row>
    <row r="10396" spans="1:25" x14ac:dyDescent="0.45">
      <c r="A10396" t="s">
        <v>335</v>
      </c>
      <c r="B10396" t="s">
        <v>808</v>
      </c>
      <c r="C10396">
        <v>55786</v>
      </c>
      <c r="D10396" t="s">
        <v>737</v>
      </c>
      <c r="F10396">
        <v>2023</v>
      </c>
      <c r="G10396">
        <v>1430</v>
      </c>
      <c r="H10396">
        <v>1079.77</v>
      </c>
      <c r="I10396">
        <v>45637.89</v>
      </c>
      <c r="K10396">
        <v>0.13800000000000001</v>
      </c>
      <c r="L10396">
        <v>1E-3</v>
      </c>
      <c r="M10396">
        <v>27348.017</v>
      </c>
      <c r="N10396">
        <v>5.9200000000000003E-2</v>
      </c>
      <c r="O10396">
        <v>2.3929999999999998</v>
      </c>
      <c r="P10396">
        <v>2.0799999999999999E-2</v>
      </c>
      <c r="Q10396">
        <v>460204.10399999999</v>
      </c>
      <c r="R10396" t="s">
        <v>34</v>
      </c>
      <c r="T10396" t="s">
        <v>28</v>
      </c>
      <c r="V10396" t="s">
        <v>40</v>
      </c>
      <c r="Y10396" t="s">
        <v>152</v>
      </c>
    </row>
    <row r="10397" spans="1:25" x14ac:dyDescent="0.45">
      <c r="A10397" t="s">
        <v>335</v>
      </c>
      <c r="B10397" t="s">
        <v>808</v>
      </c>
      <c r="C10397">
        <v>55786</v>
      </c>
      <c r="D10397" t="s">
        <v>737</v>
      </c>
      <c r="F10397">
        <v>2024</v>
      </c>
      <c r="G10397">
        <v>251</v>
      </c>
      <c r="H10397">
        <v>180.61</v>
      </c>
      <c r="I10397">
        <v>7456.28</v>
      </c>
      <c r="K10397">
        <v>2.3E-2</v>
      </c>
      <c r="L10397">
        <v>1E-3</v>
      </c>
      <c r="M10397">
        <v>4472.1019999999999</v>
      </c>
      <c r="N10397">
        <v>5.9200000000000003E-2</v>
      </c>
      <c r="O10397">
        <v>0.48099999999999998</v>
      </c>
      <c r="P10397">
        <v>2.24E-2</v>
      </c>
      <c r="Q10397">
        <v>75248.884999999995</v>
      </c>
      <c r="R10397" t="s">
        <v>34</v>
      </c>
      <c r="T10397" t="s">
        <v>28</v>
      </c>
      <c r="V10397" t="s">
        <v>40</v>
      </c>
      <c r="Y10397" t="s">
        <v>152</v>
      </c>
    </row>
    <row r="10398" spans="1:25" x14ac:dyDescent="0.45">
      <c r="A10398" t="s">
        <v>335</v>
      </c>
      <c r="B10398" t="s">
        <v>809</v>
      </c>
      <c r="C10398">
        <v>55787</v>
      </c>
      <c r="D10398" t="s">
        <v>736</v>
      </c>
      <c r="F10398">
        <v>2009</v>
      </c>
      <c r="G10398">
        <v>290</v>
      </c>
      <c r="H10398">
        <v>242.24</v>
      </c>
      <c r="I10398">
        <v>9352.7900000000009</v>
      </c>
      <c r="K10398">
        <v>1.373</v>
      </c>
      <c r="L10398">
        <v>2.9000000000000001E-2</v>
      </c>
      <c r="M10398">
        <v>7605.1869999999999</v>
      </c>
      <c r="N10398">
        <v>8.1000000000000003E-2</v>
      </c>
      <c r="O10398">
        <v>1.4379999999999999</v>
      </c>
      <c r="P10398">
        <v>4.3999999999999997E-2</v>
      </c>
      <c r="Q10398">
        <v>93709.82</v>
      </c>
      <c r="R10398" t="s">
        <v>38</v>
      </c>
      <c r="T10398" t="s">
        <v>28</v>
      </c>
      <c r="V10398" t="s">
        <v>40</v>
      </c>
      <c r="Y10398" t="s">
        <v>107</v>
      </c>
    </row>
    <row r="10399" spans="1:25" x14ac:dyDescent="0.45">
      <c r="A10399" t="s">
        <v>335</v>
      </c>
      <c r="B10399" t="s">
        <v>809</v>
      </c>
      <c r="C10399">
        <v>55787</v>
      </c>
      <c r="D10399" t="s">
        <v>736</v>
      </c>
      <c r="F10399">
        <v>2010</v>
      </c>
      <c r="G10399">
        <v>474</v>
      </c>
      <c r="H10399">
        <v>408.09</v>
      </c>
      <c r="I10399">
        <v>15929.19</v>
      </c>
      <c r="K10399">
        <v>2.2999999999999998</v>
      </c>
      <c r="L10399">
        <v>2.86E-2</v>
      </c>
      <c r="M10399">
        <v>12989.592000000001</v>
      </c>
      <c r="N10399">
        <v>8.1000000000000003E-2</v>
      </c>
      <c r="O10399">
        <v>2.1110000000000002</v>
      </c>
      <c r="P10399">
        <v>3.7900000000000003E-2</v>
      </c>
      <c r="Q10399">
        <v>160102.44</v>
      </c>
      <c r="R10399" t="s">
        <v>38</v>
      </c>
      <c r="T10399" t="s">
        <v>28</v>
      </c>
      <c r="V10399" t="s">
        <v>40</v>
      </c>
      <c r="Y10399" t="s">
        <v>107</v>
      </c>
    </row>
    <row r="10400" spans="1:25" x14ac:dyDescent="0.45">
      <c r="A10400" t="s">
        <v>335</v>
      </c>
      <c r="B10400" t="s">
        <v>809</v>
      </c>
      <c r="C10400">
        <v>55787</v>
      </c>
      <c r="D10400" t="s">
        <v>736</v>
      </c>
      <c r="F10400">
        <v>2011</v>
      </c>
      <c r="G10400">
        <v>339</v>
      </c>
      <c r="H10400">
        <v>285.37</v>
      </c>
      <c r="I10400">
        <v>11198.72</v>
      </c>
      <c r="K10400">
        <v>1.4870000000000001</v>
      </c>
      <c r="L10400">
        <v>2.8000000000000001E-2</v>
      </c>
      <c r="M10400">
        <v>8601.8989999999994</v>
      </c>
      <c r="N10400">
        <v>8.1000000000000003E-2</v>
      </c>
      <c r="O10400">
        <v>1.4510000000000001</v>
      </c>
      <c r="P10400">
        <v>3.95E-2</v>
      </c>
      <c r="Q10400">
        <v>106024.364</v>
      </c>
      <c r="R10400" t="s">
        <v>38</v>
      </c>
      <c r="T10400" t="s">
        <v>28</v>
      </c>
      <c r="V10400" t="s">
        <v>40</v>
      </c>
      <c r="Y10400" t="s">
        <v>107</v>
      </c>
    </row>
    <row r="10401" spans="1:25" x14ac:dyDescent="0.45">
      <c r="A10401" t="s">
        <v>335</v>
      </c>
      <c r="B10401" t="s">
        <v>809</v>
      </c>
      <c r="C10401">
        <v>55787</v>
      </c>
      <c r="D10401" t="s">
        <v>736</v>
      </c>
      <c r="F10401">
        <v>2012</v>
      </c>
      <c r="G10401">
        <v>346</v>
      </c>
      <c r="H10401">
        <v>283.76</v>
      </c>
      <c r="I10401">
        <v>10935.01</v>
      </c>
      <c r="K10401">
        <v>2.9000000000000001E-2</v>
      </c>
      <c r="L10401">
        <v>6.9999999999999999E-4</v>
      </c>
      <c r="M10401">
        <v>8212.375</v>
      </c>
      <c r="N10401">
        <v>8.0799999999999997E-2</v>
      </c>
      <c r="O10401">
        <v>1.502</v>
      </c>
      <c r="P10401">
        <v>4.02E-2</v>
      </c>
      <c r="Q10401">
        <v>101218.433</v>
      </c>
      <c r="R10401" t="s">
        <v>38</v>
      </c>
      <c r="T10401" t="s">
        <v>28</v>
      </c>
      <c r="V10401" t="s">
        <v>40</v>
      </c>
      <c r="Y10401" t="s">
        <v>107</v>
      </c>
    </row>
    <row r="10402" spans="1:25" x14ac:dyDescent="0.45">
      <c r="A10402" t="s">
        <v>335</v>
      </c>
      <c r="B10402" t="s">
        <v>809</v>
      </c>
      <c r="C10402">
        <v>55787</v>
      </c>
      <c r="D10402" t="s">
        <v>736</v>
      </c>
      <c r="F10402">
        <v>2013</v>
      </c>
      <c r="G10402">
        <v>340</v>
      </c>
      <c r="H10402">
        <v>271.13</v>
      </c>
      <c r="I10402">
        <v>10461.17</v>
      </c>
      <c r="K10402">
        <v>5.3999999999999999E-2</v>
      </c>
      <c r="L10402">
        <v>1.1999999999999999E-3</v>
      </c>
      <c r="M10402">
        <v>8349.3189999999995</v>
      </c>
      <c r="N10402">
        <v>8.1000000000000003E-2</v>
      </c>
      <c r="O10402">
        <v>1.83</v>
      </c>
      <c r="P10402">
        <v>5.6000000000000001E-2</v>
      </c>
      <c r="Q10402">
        <v>102902.923</v>
      </c>
      <c r="R10402" t="s">
        <v>38</v>
      </c>
      <c r="T10402" t="s">
        <v>28</v>
      </c>
      <c r="V10402" t="s">
        <v>40</v>
      </c>
      <c r="Y10402" t="s">
        <v>107</v>
      </c>
    </row>
    <row r="10403" spans="1:25" x14ac:dyDescent="0.45">
      <c r="A10403" t="s">
        <v>335</v>
      </c>
      <c r="B10403" t="s">
        <v>809</v>
      </c>
      <c r="C10403">
        <v>55787</v>
      </c>
      <c r="D10403" t="s">
        <v>736</v>
      </c>
      <c r="F10403">
        <v>2014</v>
      </c>
      <c r="G10403">
        <v>254</v>
      </c>
      <c r="H10403">
        <v>177.68</v>
      </c>
      <c r="I10403">
        <v>6729.31</v>
      </c>
      <c r="K10403">
        <v>2.8000000000000001E-2</v>
      </c>
      <c r="L10403">
        <v>1E-3</v>
      </c>
      <c r="M10403">
        <v>5243.482</v>
      </c>
      <c r="N10403">
        <v>8.1000000000000003E-2</v>
      </c>
      <c r="O10403">
        <v>1.212</v>
      </c>
      <c r="P10403">
        <v>7.17E-2</v>
      </c>
      <c r="Q10403">
        <v>64618.737999999998</v>
      </c>
      <c r="R10403" t="s">
        <v>38</v>
      </c>
      <c r="T10403" t="s">
        <v>28</v>
      </c>
      <c r="V10403" t="s">
        <v>40</v>
      </c>
      <c r="Y10403" t="s">
        <v>107</v>
      </c>
    </row>
    <row r="10404" spans="1:25" x14ac:dyDescent="0.45">
      <c r="A10404" t="s">
        <v>335</v>
      </c>
      <c r="B10404" t="s">
        <v>809</v>
      </c>
      <c r="C10404">
        <v>55787</v>
      </c>
      <c r="D10404" t="s">
        <v>736</v>
      </c>
      <c r="F10404">
        <v>2015</v>
      </c>
      <c r="G10404">
        <v>103</v>
      </c>
      <c r="H10404">
        <v>61.8</v>
      </c>
      <c r="I10404">
        <v>2308.71</v>
      </c>
      <c r="K10404">
        <v>8.9999999999999993E-3</v>
      </c>
      <c r="L10404">
        <v>1E-3</v>
      </c>
      <c r="M10404">
        <v>1836.35</v>
      </c>
      <c r="N10404">
        <v>8.1000000000000003E-2</v>
      </c>
      <c r="O10404">
        <v>0.47899999999999998</v>
      </c>
      <c r="P10404">
        <v>0.1106</v>
      </c>
      <c r="Q10404">
        <v>22632.016</v>
      </c>
      <c r="R10404" t="s">
        <v>38</v>
      </c>
      <c r="T10404" t="s">
        <v>28</v>
      </c>
      <c r="V10404" t="s">
        <v>40</v>
      </c>
      <c r="Y10404" t="s">
        <v>146</v>
      </c>
    </row>
    <row r="10405" spans="1:25" x14ac:dyDescent="0.45">
      <c r="A10405" t="s">
        <v>335</v>
      </c>
      <c r="B10405" t="s">
        <v>809</v>
      </c>
      <c r="C10405">
        <v>55787</v>
      </c>
      <c r="D10405" t="s">
        <v>736</v>
      </c>
      <c r="F10405">
        <v>2016</v>
      </c>
      <c r="G10405">
        <v>116</v>
      </c>
      <c r="H10405">
        <v>83.14</v>
      </c>
      <c r="I10405">
        <v>3232.36</v>
      </c>
      <c r="K10405">
        <v>4.3999999999999997E-2</v>
      </c>
      <c r="L10405">
        <v>3.0999999999999999E-3</v>
      </c>
      <c r="M10405">
        <v>2553.279</v>
      </c>
      <c r="N10405">
        <v>8.1000000000000003E-2</v>
      </c>
      <c r="O10405">
        <v>0.52700000000000002</v>
      </c>
      <c r="P10405">
        <v>9.7299999999999998E-2</v>
      </c>
      <c r="Q10405">
        <v>31465.659</v>
      </c>
      <c r="R10405" t="s">
        <v>38</v>
      </c>
      <c r="T10405" t="s">
        <v>28</v>
      </c>
      <c r="V10405" t="s">
        <v>40</v>
      </c>
      <c r="Y10405" t="s">
        <v>146</v>
      </c>
    </row>
    <row r="10406" spans="1:25" x14ac:dyDescent="0.45">
      <c r="A10406" t="s">
        <v>335</v>
      </c>
      <c r="B10406" t="s">
        <v>809</v>
      </c>
      <c r="C10406">
        <v>55787</v>
      </c>
      <c r="D10406" t="s">
        <v>736</v>
      </c>
      <c r="F10406">
        <v>2017</v>
      </c>
      <c r="G10406">
        <v>88</v>
      </c>
      <c r="H10406">
        <v>60.71</v>
      </c>
      <c r="I10406">
        <v>2515.83</v>
      </c>
      <c r="K10406">
        <v>7.0000000000000001E-3</v>
      </c>
      <c r="L10406">
        <v>5.9999999999999995E-4</v>
      </c>
      <c r="M10406">
        <v>1953.3620000000001</v>
      </c>
      <c r="N10406">
        <v>8.1000000000000003E-2</v>
      </c>
      <c r="O10406">
        <v>0.51800000000000002</v>
      </c>
      <c r="P10406">
        <v>8.6699999999999999E-2</v>
      </c>
      <c r="Q10406">
        <v>24074.972000000002</v>
      </c>
      <c r="R10406" t="s">
        <v>38</v>
      </c>
      <c r="T10406" t="s">
        <v>28</v>
      </c>
      <c r="V10406" t="s">
        <v>40</v>
      </c>
      <c r="Y10406" t="s">
        <v>147</v>
      </c>
    </row>
    <row r="10407" spans="1:25" x14ac:dyDescent="0.45">
      <c r="A10407" t="s">
        <v>335</v>
      </c>
      <c r="B10407" t="s">
        <v>809</v>
      </c>
      <c r="C10407">
        <v>55787</v>
      </c>
      <c r="D10407" t="s">
        <v>736</v>
      </c>
      <c r="F10407">
        <v>2018</v>
      </c>
      <c r="G10407">
        <v>163</v>
      </c>
      <c r="H10407">
        <v>107.23</v>
      </c>
      <c r="I10407">
        <v>4249.9799999999996</v>
      </c>
      <c r="K10407">
        <v>1.2999999999999999E-2</v>
      </c>
      <c r="L10407">
        <v>1E-3</v>
      </c>
      <c r="M10407">
        <v>3150.576</v>
      </c>
      <c r="N10407">
        <v>8.1000000000000003E-2</v>
      </c>
      <c r="O10407">
        <v>1.034</v>
      </c>
      <c r="P10407">
        <v>0.1119</v>
      </c>
      <c r="Q10407">
        <v>38823.658000000003</v>
      </c>
      <c r="R10407" t="s">
        <v>38</v>
      </c>
      <c r="T10407" t="s">
        <v>28</v>
      </c>
      <c r="V10407" t="s">
        <v>40</v>
      </c>
      <c r="Y10407" t="s">
        <v>147</v>
      </c>
    </row>
    <row r="10408" spans="1:25" x14ac:dyDescent="0.45">
      <c r="A10408" t="s">
        <v>335</v>
      </c>
      <c r="B10408" t="s">
        <v>809</v>
      </c>
      <c r="C10408">
        <v>55787</v>
      </c>
      <c r="D10408" t="s">
        <v>736</v>
      </c>
      <c r="F10408">
        <v>2019</v>
      </c>
      <c r="G10408">
        <v>85</v>
      </c>
      <c r="H10408">
        <v>61.2</v>
      </c>
      <c r="I10408">
        <v>2482.12</v>
      </c>
      <c r="K10408">
        <v>7.0000000000000001E-3</v>
      </c>
      <c r="L10408">
        <v>8.0000000000000004E-4</v>
      </c>
      <c r="M10408">
        <v>1814.03</v>
      </c>
      <c r="N10408">
        <v>8.1000000000000003E-2</v>
      </c>
      <c r="O10408">
        <v>0.91800000000000004</v>
      </c>
      <c r="P10408">
        <v>0.1298</v>
      </c>
      <c r="Q10408">
        <v>22358.032999999999</v>
      </c>
      <c r="R10408" t="s">
        <v>38</v>
      </c>
      <c r="T10408" t="s">
        <v>28</v>
      </c>
      <c r="V10408" t="s">
        <v>40</v>
      </c>
      <c r="Y10408" t="s">
        <v>147</v>
      </c>
    </row>
    <row r="10409" spans="1:25" x14ac:dyDescent="0.45">
      <c r="A10409" t="s">
        <v>335</v>
      </c>
      <c r="B10409" t="s">
        <v>809</v>
      </c>
      <c r="C10409">
        <v>55787</v>
      </c>
      <c r="D10409" t="s">
        <v>736</v>
      </c>
      <c r="F10409">
        <v>2020</v>
      </c>
      <c r="G10409">
        <v>552</v>
      </c>
      <c r="H10409">
        <v>440.97</v>
      </c>
      <c r="I10409">
        <v>18407.25</v>
      </c>
      <c r="K10409">
        <v>5.8999999999999997E-2</v>
      </c>
      <c r="L10409">
        <v>8.9999999999999998E-4</v>
      </c>
      <c r="M10409">
        <v>13578.144</v>
      </c>
      <c r="N10409">
        <v>8.1000000000000003E-2</v>
      </c>
      <c r="O10409">
        <v>4.2270000000000003</v>
      </c>
      <c r="P10409">
        <v>7.5200000000000003E-2</v>
      </c>
      <c r="Q10409">
        <v>167331.16500000001</v>
      </c>
      <c r="R10409" t="s">
        <v>38</v>
      </c>
      <c r="T10409" t="s">
        <v>28</v>
      </c>
      <c r="V10409" t="s">
        <v>40</v>
      </c>
      <c r="Y10409" t="s">
        <v>147</v>
      </c>
    </row>
    <row r="10410" spans="1:25" x14ac:dyDescent="0.45">
      <c r="A10410" t="s">
        <v>335</v>
      </c>
      <c r="B10410" t="s">
        <v>809</v>
      </c>
      <c r="C10410">
        <v>55787</v>
      </c>
      <c r="D10410" t="s">
        <v>736</v>
      </c>
      <c r="F10410">
        <v>2021</v>
      </c>
      <c r="G10410">
        <v>473</v>
      </c>
      <c r="H10410">
        <v>341.68</v>
      </c>
      <c r="I10410">
        <v>13624.84</v>
      </c>
      <c r="K10410">
        <v>3.4000000000000002E-2</v>
      </c>
      <c r="L10410">
        <v>5.0000000000000001E-4</v>
      </c>
      <c r="M10410">
        <v>10483.142</v>
      </c>
      <c r="N10410">
        <v>8.1000000000000003E-2</v>
      </c>
      <c r="O10410">
        <v>2.8759999999999999</v>
      </c>
      <c r="P10410">
        <v>7.5499999999999998E-2</v>
      </c>
      <c r="Q10410">
        <v>129204.004</v>
      </c>
      <c r="R10410" t="s">
        <v>38</v>
      </c>
      <c r="T10410" t="s">
        <v>28</v>
      </c>
      <c r="V10410" t="s">
        <v>40</v>
      </c>
      <c r="Y10410" t="s">
        <v>152</v>
      </c>
    </row>
    <row r="10411" spans="1:25" x14ac:dyDescent="0.45">
      <c r="A10411" t="s">
        <v>335</v>
      </c>
      <c r="B10411" t="s">
        <v>809</v>
      </c>
      <c r="C10411">
        <v>55787</v>
      </c>
      <c r="D10411" t="s">
        <v>736</v>
      </c>
      <c r="F10411">
        <v>2022</v>
      </c>
      <c r="G10411">
        <v>467</v>
      </c>
      <c r="H10411">
        <v>291</v>
      </c>
      <c r="I10411">
        <v>11164.34</v>
      </c>
      <c r="K10411">
        <v>2.5000000000000001E-2</v>
      </c>
      <c r="L10411">
        <v>5.9999999999999995E-4</v>
      </c>
      <c r="M10411">
        <v>8533.1550000000007</v>
      </c>
      <c r="N10411">
        <v>8.1000000000000003E-2</v>
      </c>
      <c r="O10411">
        <v>2.5150000000000001</v>
      </c>
      <c r="P10411">
        <v>8.5099999999999995E-2</v>
      </c>
      <c r="Q10411">
        <v>105162.804</v>
      </c>
      <c r="R10411" t="s">
        <v>38</v>
      </c>
      <c r="T10411" t="s">
        <v>28</v>
      </c>
      <c r="V10411" t="s">
        <v>40</v>
      </c>
      <c r="Y10411" t="s">
        <v>152</v>
      </c>
    </row>
    <row r="10412" spans="1:25" x14ac:dyDescent="0.45">
      <c r="A10412" t="s">
        <v>335</v>
      </c>
      <c r="B10412" t="s">
        <v>809</v>
      </c>
      <c r="C10412">
        <v>55787</v>
      </c>
      <c r="D10412" t="s">
        <v>736</v>
      </c>
      <c r="F10412">
        <v>2023</v>
      </c>
      <c r="G10412">
        <v>268</v>
      </c>
      <c r="H10412">
        <v>168.28</v>
      </c>
      <c r="I10412">
        <v>6418.27</v>
      </c>
      <c r="K10412">
        <v>2.1999999999999999E-2</v>
      </c>
      <c r="L10412">
        <v>8.9999999999999998E-4</v>
      </c>
      <c r="M10412">
        <v>4966.9160000000002</v>
      </c>
      <c r="N10412">
        <v>8.1000000000000003E-2</v>
      </c>
      <c r="O10412">
        <v>1.657</v>
      </c>
      <c r="P10412">
        <v>9.8900000000000002E-2</v>
      </c>
      <c r="Q10412">
        <v>61215.116999999998</v>
      </c>
      <c r="R10412" t="s">
        <v>38</v>
      </c>
      <c r="T10412" t="s">
        <v>28</v>
      </c>
      <c r="V10412" t="s">
        <v>40</v>
      </c>
      <c r="Y10412" t="s">
        <v>152</v>
      </c>
    </row>
    <row r="10413" spans="1:25" x14ac:dyDescent="0.45">
      <c r="A10413" t="s">
        <v>335</v>
      </c>
      <c r="B10413" t="s">
        <v>809</v>
      </c>
      <c r="C10413">
        <v>55787</v>
      </c>
      <c r="D10413" t="s">
        <v>736</v>
      </c>
      <c r="F10413">
        <v>2024</v>
      </c>
      <c r="G10413">
        <v>20</v>
      </c>
      <c r="H10413">
        <v>11.45</v>
      </c>
      <c r="I10413">
        <v>448.07</v>
      </c>
      <c r="K10413">
        <v>1E-3</v>
      </c>
      <c r="L10413">
        <v>8.9999999999999998E-4</v>
      </c>
      <c r="M10413">
        <v>323.32499999999999</v>
      </c>
      <c r="N10413">
        <v>8.1000000000000003E-2</v>
      </c>
      <c r="O10413">
        <v>8.7999999999999995E-2</v>
      </c>
      <c r="P10413">
        <v>0.1181</v>
      </c>
      <c r="Q10413">
        <v>3983.6849999999999</v>
      </c>
      <c r="R10413" t="s">
        <v>38</v>
      </c>
      <c r="T10413" t="s">
        <v>28</v>
      </c>
      <c r="V10413" t="s">
        <v>40</v>
      </c>
      <c r="Y10413" t="s">
        <v>152</v>
      </c>
    </row>
    <row r="10414" spans="1:25" x14ac:dyDescent="0.45">
      <c r="A10414" t="s">
        <v>335</v>
      </c>
      <c r="B10414" t="s">
        <v>809</v>
      </c>
      <c r="C10414">
        <v>55787</v>
      </c>
      <c r="D10414" t="s">
        <v>737</v>
      </c>
      <c r="F10414">
        <v>2009</v>
      </c>
      <c r="G10414">
        <v>306</v>
      </c>
      <c r="H10414">
        <v>259.19</v>
      </c>
      <c r="I10414">
        <v>10176.64</v>
      </c>
      <c r="K10414">
        <v>1.4470000000000001</v>
      </c>
      <c r="L10414">
        <v>2.8799999999999999E-2</v>
      </c>
      <c r="M10414">
        <v>8048.5370000000003</v>
      </c>
      <c r="N10414">
        <v>8.1000000000000003E-2</v>
      </c>
      <c r="O10414">
        <v>1.395</v>
      </c>
      <c r="P10414">
        <v>3.6700000000000003E-2</v>
      </c>
      <c r="Q10414">
        <v>99191.614000000001</v>
      </c>
      <c r="R10414" t="s">
        <v>38</v>
      </c>
      <c r="T10414" t="s">
        <v>28</v>
      </c>
      <c r="V10414" t="s">
        <v>40</v>
      </c>
      <c r="Y10414" t="s">
        <v>107</v>
      </c>
    </row>
    <row r="10415" spans="1:25" x14ac:dyDescent="0.45">
      <c r="A10415" t="s">
        <v>335</v>
      </c>
      <c r="B10415" t="s">
        <v>809</v>
      </c>
      <c r="C10415">
        <v>55787</v>
      </c>
      <c r="D10415" t="s">
        <v>737</v>
      </c>
      <c r="F10415">
        <v>2010</v>
      </c>
      <c r="G10415">
        <v>471</v>
      </c>
      <c r="H10415">
        <v>402.72</v>
      </c>
      <c r="I10415">
        <v>15782.05</v>
      </c>
      <c r="K10415">
        <v>2.2170000000000001</v>
      </c>
      <c r="L10415">
        <v>2.8500000000000001E-2</v>
      </c>
      <c r="M10415">
        <v>12540.623</v>
      </c>
      <c r="N10415">
        <v>8.1000000000000003E-2</v>
      </c>
      <c r="O10415">
        <v>1.923</v>
      </c>
      <c r="P10415">
        <v>3.2300000000000002E-2</v>
      </c>
      <c r="Q10415">
        <v>154554.014</v>
      </c>
      <c r="R10415" t="s">
        <v>38</v>
      </c>
      <c r="T10415" t="s">
        <v>28</v>
      </c>
      <c r="V10415" t="s">
        <v>40</v>
      </c>
      <c r="Y10415" t="s">
        <v>107</v>
      </c>
    </row>
    <row r="10416" spans="1:25" x14ac:dyDescent="0.45">
      <c r="A10416" t="s">
        <v>335</v>
      </c>
      <c r="B10416" t="s">
        <v>809</v>
      </c>
      <c r="C10416">
        <v>55787</v>
      </c>
      <c r="D10416" t="s">
        <v>737</v>
      </c>
      <c r="F10416">
        <v>2011</v>
      </c>
      <c r="G10416">
        <v>309</v>
      </c>
      <c r="H10416">
        <v>258.66000000000003</v>
      </c>
      <c r="I10416">
        <v>10028.94</v>
      </c>
      <c r="K10416">
        <v>1.417</v>
      </c>
      <c r="L10416">
        <v>2.8500000000000001E-2</v>
      </c>
      <c r="M10416">
        <v>8024.0330000000004</v>
      </c>
      <c r="N10416">
        <v>8.1000000000000003E-2</v>
      </c>
      <c r="O10416">
        <v>1.206</v>
      </c>
      <c r="P10416">
        <v>3.3399999999999999E-2</v>
      </c>
      <c r="Q10416">
        <v>98889.01</v>
      </c>
      <c r="R10416" t="s">
        <v>38</v>
      </c>
      <c r="T10416" t="s">
        <v>28</v>
      </c>
      <c r="V10416" t="s">
        <v>40</v>
      </c>
      <c r="Y10416" t="s">
        <v>107</v>
      </c>
    </row>
    <row r="10417" spans="1:25" x14ac:dyDescent="0.45">
      <c r="A10417" t="s">
        <v>335</v>
      </c>
      <c r="B10417" t="s">
        <v>809</v>
      </c>
      <c r="C10417">
        <v>55787</v>
      </c>
      <c r="D10417" t="s">
        <v>737</v>
      </c>
      <c r="F10417">
        <v>2012</v>
      </c>
      <c r="G10417">
        <v>351</v>
      </c>
      <c r="H10417">
        <v>286.76</v>
      </c>
      <c r="I10417">
        <v>10933.38</v>
      </c>
      <c r="K10417">
        <v>2.5000000000000001E-2</v>
      </c>
      <c r="L10417">
        <v>6.9999999999999999E-4</v>
      </c>
      <c r="M10417">
        <v>8185.8540000000003</v>
      </c>
      <c r="N10417">
        <v>8.09E-2</v>
      </c>
      <c r="O10417">
        <v>1.3240000000000001</v>
      </c>
      <c r="P10417">
        <v>4.4200000000000003E-2</v>
      </c>
      <c r="Q10417">
        <v>100889.76700000001</v>
      </c>
      <c r="R10417" t="s">
        <v>38</v>
      </c>
      <c r="T10417" t="s">
        <v>28</v>
      </c>
      <c r="V10417" t="s">
        <v>40</v>
      </c>
      <c r="Y10417" t="s">
        <v>107</v>
      </c>
    </row>
    <row r="10418" spans="1:25" x14ac:dyDescent="0.45">
      <c r="A10418" t="s">
        <v>335</v>
      </c>
      <c r="B10418" t="s">
        <v>809</v>
      </c>
      <c r="C10418">
        <v>55787</v>
      </c>
      <c r="D10418" t="s">
        <v>737</v>
      </c>
      <c r="F10418">
        <v>2013</v>
      </c>
      <c r="G10418">
        <v>307</v>
      </c>
      <c r="H10418">
        <v>242.03</v>
      </c>
      <c r="I10418">
        <v>9372.19</v>
      </c>
      <c r="K10418">
        <v>4.5999999999999999E-2</v>
      </c>
      <c r="L10418">
        <v>1.1999999999999999E-3</v>
      </c>
      <c r="M10418">
        <v>7527.2150000000001</v>
      </c>
      <c r="N10418">
        <v>8.1000000000000003E-2</v>
      </c>
      <c r="O10418">
        <v>1.4079999999999999</v>
      </c>
      <c r="P10418">
        <v>5.0299999999999997E-2</v>
      </c>
      <c r="Q10418">
        <v>92772.85</v>
      </c>
      <c r="R10418" t="s">
        <v>38</v>
      </c>
      <c r="T10418" t="s">
        <v>28</v>
      </c>
      <c r="V10418" t="s">
        <v>40</v>
      </c>
      <c r="Y10418" t="s">
        <v>107</v>
      </c>
    </row>
    <row r="10419" spans="1:25" x14ac:dyDescent="0.45">
      <c r="A10419" t="s">
        <v>335</v>
      </c>
      <c r="B10419" t="s">
        <v>809</v>
      </c>
      <c r="C10419">
        <v>55787</v>
      </c>
      <c r="D10419" t="s">
        <v>737</v>
      </c>
      <c r="F10419">
        <v>2014</v>
      </c>
      <c r="G10419">
        <v>252</v>
      </c>
      <c r="H10419">
        <v>167.1</v>
      </c>
      <c r="I10419">
        <v>6259.31</v>
      </c>
      <c r="K10419">
        <v>2.5999999999999999E-2</v>
      </c>
      <c r="L10419">
        <v>8.9999999999999998E-4</v>
      </c>
      <c r="M10419">
        <v>4925.8090000000002</v>
      </c>
      <c r="N10419">
        <v>8.1000000000000003E-2</v>
      </c>
      <c r="O10419">
        <v>1.931</v>
      </c>
      <c r="P10419">
        <v>0.12130000000000001</v>
      </c>
      <c r="Q10419">
        <v>60712.158000000003</v>
      </c>
      <c r="R10419" t="s">
        <v>38</v>
      </c>
      <c r="T10419" t="s">
        <v>28</v>
      </c>
      <c r="V10419" t="s">
        <v>40</v>
      </c>
      <c r="Y10419" t="s">
        <v>107</v>
      </c>
    </row>
    <row r="10420" spans="1:25" x14ac:dyDescent="0.45">
      <c r="A10420" t="s">
        <v>335</v>
      </c>
      <c r="B10420" t="s">
        <v>809</v>
      </c>
      <c r="C10420">
        <v>55787</v>
      </c>
      <c r="D10420" t="s">
        <v>737</v>
      </c>
      <c r="F10420">
        <v>2015</v>
      </c>
      <c r="G10420">
        <v>94</v>
      </c>
      <c r="H10420">
        <v>59.08</v>
      </c>
      <c r="I10420">
        <v>2209.3200000000002</v>
      </c>
      <c r="K10420">
        <v>0.01</v>
      </c>
      <c r="L10420">
        <v>1E-3</v>
      </c>
      <c r="M10420">
        <v>2032.8409999999999</v>
      </c>
      <c r="N10420">
        <v>8.1000000000000003E-2</v>
      </c>
      <c r="O10420">
        <v>0.46100000000000002</v>
      </c>
      <c r="P10420">
        <v>8.3699999999999997E-2</v>
      </c>
      <c r="Q10420">
        <v>25051.472000000002</v>
      </c>
      <c r="R10420" t="s">
        <v>38</v>
      </c>
      <c r="T10420" t="s">
        <v>28</v>
      </c>
      <c r="V10420" t="s">
        <v>40</v>
      </c>
      <c r="Y10420" t="s">
        <v>146</v>
      </c>
    </row>
    <row r="10421" spans="1:25" x14ac:dyDescent="0.45">
      <c r="A10421" t="s">
        <v>335</v>
      </c>
      <c r="B10421" t="s">
        <v>809</v>
      </c>
      <c r="C10421">
        <v>55787</v>
      </c>
      <c r="D10421" t="s">
        <v>737</v>
      </c>
      <c r="F10421">
        <v>2016</v>
      </c>
      <c r="G10421">
        <v>109</v>
      </c>
      <c r="H10421">
        <v>79.19</v>
      </c>
      <c r="I10421">
        <v>3080.72</v>
      </c>
      <c r="K10421">
        <v>4.9000000000000002E-2</v>
      </c>
      <c r="L10421">
        <v>3.2000000000000002E-3</v>
      </c>
      <c r="M10421">
        <v>3272.576</v>
      </c>
      <c r="N10421">
        <v>8.1000000000000003E-2</v>
      </c>
      <c r="O10421">
        <v>0.70099999999999996</v>
      </c>
      <c r="P10421">
        <v>8.1600000000000006E-2</v>
      </c>
      <c r="Q10421">
        <v>40327.684000000001</v>
      </c>
      <c r="R10421" t="s">
        <v>38</v>
      </c>
      <c r="T10421" t="s">
        <v>28</v>
      </c>
      <c r="V10421" t="s">
        <v>40</v>
      </c>
      <c r="Y10421" t="s">
        <v>146</v>
      </c>
    </row>
    <row r="10422" spans="1:25" x14ac:dyDescent="0.45">
      <c r="A10422" t="s">
        <v>335</v>
      </c>
      <c r="B10422" t="s">
        <v>809</v>
      </c>
      <c r="C10422">
        <v>55787</v>
      </c>
      <c r="D10422" t="s">
        <v>737</v>
      </c>
      <c r="F10422">
        <v>2017</v>
      </c>
      <c r="G10422">
        <v>77</v>
      </c>
      <c r="H10422">
        <v>50.85</v>
      </c>
      <c r="I10422">
        <v>2096.87</v>
      </c>
      <c r="K10422">
        <v>6.0000000000000001E-3</v>
      </c>
      <c r="L10422">
        <v>6.9999999999999999E-4</v>
      </c>
      <c r="M10422">
        <v>1617.22</v>
      </c>
      <c r="N10422">
        <v>8.1000000000000003E-2</v>
      </c>
      <c r="O10422">
        <v>0.441</v>
      </c>
      <c r="P10422">
        <v>7.5999999999999998E-2</v>
      </c>
      <c r="Q10422">
        <v>19931.126</v>
      </c>
      <c r="R10422" t="s">
        <v>38</v>
      </c>
      <c r="T10422" t="s">
        <v>28</v>
      </c>
      <c r="V10422" t="s">
        <v>40</v>
      </c>
      <c r="Y10422" t="s">
        <v>147</v>
      </c>
    </row>
    <row r="10423" spans="1:25" x14ac:dyDescent="0.45">
      <c r="A10423" t="s">
        <v>335</v>
      </c>
      <c r="B10423" t="s">
        <v>809</v>
      </c>
      <c r="C10423">
        <v>55787</v>
      </c>
      <c r="D10423" t="s">
        <v>737</v>
      </c>
      <c r="F10423">
        <v>2018</v>
      </c>
      <c r="G10423">
        <v>167</v>
      </c>
      <c r="H10423">
        <v>107.44</v>
      </c>
      <c r="I10423">
        <v>4144.99</v>
      </c>
      <c r="K10423">
        <v>1.4E-2</v>
      </c>
      <c r="L10423">
        <v>1E-3</v>
      </c>
      <c r="M10423">
        <v>3232.68</v>
      </c>
      <c r="N10423">
        <v>8.1000000000000003E-2</v>
      </c>
      <c r="O10423">
        <v>1.3819999999999999</v>
      </c>
      <c r="P10423">
        <v>0.1353</v>
      </c>
      <c r="Q10423">
        <v>39841.21</v>
      </c>
      <c r="R10423" t="s">
        <v>38</v>
      </c>
      <c r="T10423" t="s">
        <v>28</v>
      </c>
      <c r="V10423" t="s">
        <v>40</v>
      </c>
      <c r="Y10423" t="s">
        <v>147</v>
      </c>
    </row>
    <row r="10424" spans="1:25" x14ac:dyDescent="0.45">
      <c r="A10424" t="s">
        <v>335</v>
      </c>
      <c r="B10424" t="s">
        <v>809</v>
      </c>
      <c r="C10424">
        <v>55787</v>
      </c>
      <c r="D10424" t="s">
        <v>737</v>
      </c>
      <c r="F10424">
        <v>2019</v>
      </c>
      <c r="G10424">
        <v>86</v>
      </c>
      <c r="H10424">
        <v>59.91</v>
      </c>
      <c r="I10424">
        <v>2381.6799999999998</v>
      </c>
      <c r="K10424">
        <v>7.0000000000000001E-3</v>
      </c>
      <c r="L10424">
        <v>8.0000000000000004E-4</v>
      </c>
      <c r="M10424">
        <v>1876.5139999999999</v>
      </c>
      <c r="N10424">
        <v>8.1000000000000003E-2</v>
      </c>
      <c r="O10424">
        <v>0.78600000000000003</v>
      </c>
      <c r="P10424">
        <v>0.1198</v>
      </c>
      <c r="Q10424">
        <v>23127.633999999998</v>
      </c>
      <c r="R10424" t="s">
        <v>38</v>
      </c>
      <c r="T10424" t="s">
        <v>28</v>
      </c>
      <c r="V10424" t="s">
        <v>40</v>
      </c>
      <c r="Y10424" t="s">
        <v>147</v>
      </c>
    </row>
    <row r="10425" spans="1:25" x14ac:dyDescent="0.45">
      <c r="A10425" t="s">
        <v>335</v>
      </c>
      <c r="B10425" t="s">
        <v>809</v>
      </c>
      <c r="C10425">
        <v>55787</v>
      </c>
      <c r="D10425" t="s">
        <v>737</v>
      </c>
      <c r="F10425">
        <v>2020</v>
      </c>
      <c r="G10425">
        <v>569</v>
      </c>
      <c r="H10425">
        <v>428.59</v>
      </c>
      <c r="I10425">
        <v>17987.240000000002</v>
      </c>
      <c r="K10425">
        <v>5.8999999999999997E-2</v>
      </c>
      <c r="L10425">
        <v>8.0000000000000004E-4</v>
      </c>
      <c r="M10425">
        <v>14054.304</v>
      </c>
      <c r="N10425">
        <v>8.1000000000000003E-2</v>
      </c>
      <c r="O10425">
        <v>3.53</v>
      </c>
      <c r="P10425">
        <v>7.1800000000000003E-2</v>
      </c>
      <c r="Q10425">
        <v>173187.00599999999</v>
      </c>
      <c r="R10425" t="s">
        <v>38</v>
      </c>
      <c r="T10425" t="s">
        <v>28</v>
      </c>
      <c r="V10425" t="s">
        <v>40</v>
      </c>
      <c r="Y10425" t="s">
        <v>147</v>
      </c>
    </row>
    <row r="10426" spans="1:25" x14ac:dyDescent="0.45">
      <c r="A10426" t="s">
        <v>335</v>
      </c>
      <c r="B10426" t="s">
        <v>809</v>
      </c>
      <c r="C10426">
        <v>55787</v>
      </c>
      <c r="D10426" t="s">
        <v>737</v>
      </c>
      <c r="F10426">
        <v>2021</v>
      </c>
      <c r="G10426">
        <v>404</v>
      </c>
      <c r="H10426">
        <v>286.54000000000002</v>
      </c>
      <c r="I10426">
        <v>11532.17</v>
      </c>
      <c r="K10426">
        <v>2.9000000000000001E-2</v>
      </c>
      <c r="L10426">
        <v>5.0000000000000001E-4</v>
      </c>
      <c r="M10426">
        <v>9051.7630000000008</v>
      </c>
      <c r="N10426">
        <v>8.1000000000000003E-2</v>
      </c>
      <c r="O10426">
        <v>2.194</v>
      </c>
      <c r="P10426">
        <v>6.59E-2</v>
      </c>
      <c r="Q10426">
        <v>111547.12</v>
      </c>
      <c r="R10426" t="s">
        <v>38</v>
      </c>
      <c r="T10426" t="s">
        <v>28</v>
      </c>
      <c r="V10426" t="s">
        <v>40</v>
      </c>
      <c r="Y10426" t="s">
        <v>152</v>
      </c>
    </row>
    <row r="10427" spans="1:25" x14ac:dyDescent="0.45">
      <c r="A10427" t="s">
        <v>335</v>
      </c>
      <c r="B10427" t="s">
        <v>809</v>
      </c>
      <c r="C10427">
        <v>55787</v>
      </c>
      <c r="D10427" t="s">
        <v>737</v>
      </c>
      <c r="F10427">
        <v>2022</v>
      </c>
      <c r="G10427">
        <v>414</v>
      </c>
      <c r="H10427">
        <v>259.22000000000003</v>
      </c>
      <c r="I10427">
        <v>10139.91</v>
      </c>
      <c r="K10427">
        <v>2.4E-2</v>
      </c>
      <c r="L10427">
        <v>5.9999999999999995E-4</v>
      </c>
      <c r="M10427">
        <v>7890.6440000000002</v>
      </c>
      <c r="N10427">
        <v>8.1000000000000003E-2</v>
      </c>
      <c r="O10427">
        <v>2.2320000000000002</v>
      </c>
      <c r="P10427">
        <v>8.3099999999999993E-2</v>
      </c>
      <c r="Q10427">
        <v>97253.04</v>
      </c>
      <c r="R10427" t="s">
        <v>38</v>
      </c>
      <c r="T10427" t="s">
        <v>28</v>
      </c>
      <c r="V10427" t="s">
        <v>40</v>
      </c>
      <c r="Y10427" t="s">
        <v>152</v>
      </c>
    </row>
    <row r="10428" spans="1:25" x14ac:dyDescent="0.45">
      <c r="A10428" t="s">
        <v>335</v>
      </c>
      <c r="B10428" t="s">
        <v>809</v>
      </c>
      <c r="C10428">
        <v>55787</v>
      </c>
      <c r="D10428" t="s">
        <v>737</v>
      </c>
      <c r="F10428">
        <v>2023</v>
      </c>
      <c r="G10428">
        <v>268</v>
      </c>
      <c r="H10428">
        <v>182.19</v>
      </c>
      <c r="I10428">
        <v>7257.91</v>
      </c>
      <c r="K10428">
        <v>2.5000000000000001E-2</v>
      </c>
      <c r="L10428">
        <v>8.9999999999999998E-4</v>
      </c>
      <c r="M10428">
        <v>5676.067</v>
      </c>
      <c r="N10428">
        <v>8.1000000000000003E-2</v>
      </c>
      <c r="O10428">
        <v>1.6719999999999999</v>
      </c>
      <c r="P10428">
        <v>7.1199999999999999E-2</v>
      </c>
      <c r="Q10428">
        <v>69944.781000000003</v>
      </c>
      <c r="R10428" t="s">
        <v>38</v>
      </c>
      <c r="T10428" t="s">
        <v>28</v>
      </c>
      <c r="V10428" t="s">
        <v>40</v>
      </c>
      <c r="Y10428" t="s">
        <v>152</v>
      </c>
    </row>
    <row r="10429" spans="1:25" x14ac:dyDescent="0.45">
      <c r="A10429" t="s">
        <v>335</v>
      </c>
      <c r="B10429" t="s">
        <v>809</v>
      </c>
      <c r="C10429">
        <v>55787</v>
      </c>
      <c r="D10429" t="s">
        <v>737</v>
      </c>
      <c r="F10429">
        <v>2024</v>
      </c>
      <c r="G10429">
        <v>11</v>
      </c>
      <c r="H10429">
        <v>3.01</v>
      </c>
      <c r="I10429">
        <v>83.16</v>
      </c>
      <c r="K10429">
        <v>0</v>
      </c>
      <c r="L10429">
        <v>5.9999999999999995E-4</v>
      </c>
      <c r="M10429">
        <v>66.623000000000005</v>
      </c>
      <c r="N10429">
        <v>8.1100000000000005E-2</v>
      </c>
      <c r="O10429">
        <v>3.3000000000000002E-2</v>
      </c>
      <c r="P10429">
        <v>0.1744</v>
      </c>
      <c r="Q10429">
        <v>820.851</v>
      </c>
      <c r="R10429" t="s">
        <v>38</v>
      </c>
      <c r="T10429" t="s">
        <v>28</v>
      </c>
      <c r="V10429" t="s">
        <v>40</v>
      </c>
      <c r="Y10429" t="s">
        <v>152</v>
      </c>
    </row>
    <row r="10430" spans="1:25" x14ac:dyDescent="0.45">
      <c r="A10430" t="s">
        <v>274</v>
      </c>
      <c r="B10430" t="s">
        <v>810</v>
      </c>
      <c r="C10430">
        <v>55938</v>
      </c>
      <c r="D10430" t="s">
        <v>811</v>
      </c>
      <c r="F10430">
        <v>2009</v>
      </c>
      <c r="G10430">
        <v>201</v>
      </c>
      <c r="H10430">
        <v>177.02</v>
      </c>
      <c r="I10430">
        <v>27018.6</v>
      </c>
      <c r="K10430">
        <v>8.5000000000000006E-2</v>
      </c>
      <c r="L10430">
        <v>1E-3</v>
      </c>
      <c r="M10430">
        <v>16908.252</v>
      </c>
      <c r="N10430">
        <v>5.8999999999999997E-2</v>
      </c>
      <c r="O10430">
        <v>4.8710000000000004</v>
      </c>
      <c r="P10430">
        <v>4.4400000000000002E-2</v>
      </c>
      <c r="Q10430">
        <v>284504.60600000003</v>
      </c>
      <c r="R10430" t="s">
        <v>34</v>
      </c>
      <c r="T10430" t="s">
        <v>28</v>
      </c>
      <c r="V10430" t="s">
        <v>298</v>
      </c>
      <c r="Y10430" t="s">
        <v>107</v>
      </c>
    </row>
    <row r="10431" spans="1:25" x14ac:dyDescent="0.45">
      <c r="A10431" t="s">
        <v>274</v>
      </c>
      <c r="B10431" t="s">
        <v>810</v>
      </c>
      <c r="C10431">
        <v>55938</v>
      </c>
      <c r="D10431" t="s">
        <v>811</v>
      </c>
      <c r="F10431">
        <v>2010</v>
      </c>
      <c r="G10431">
        <v>819</v>
      </c>
      <c r="H10431">
        <v>749.11</v>
      </c>
      <c r="I10431">
        <v>114338.95</v>
      </c>
      <c r="K10431">
        <v>0.36099999999999999</v>
      </c>
      <c r="L10431">
        <v>1E-3</v>
      </c>
      <c r="M10431">
        <v>71593.123000000007</v>
      </c>
      <c r="N10431">
        <v>5.8999999999999997E-2</v>
      </c>
      <c r="O10431">
        <v>18.899999999999999</v>
      </c>
      <c r="P10431">
        <v>3.9399999999999998E-2</v>
      </c>
      <c r="Q10431">
        <v>1204696.8929999999</v>
      </c>
      <c r="R10431" t="s">
        <v>34</v>
      </c>
      <c r="T10431" t="s">
        <v>28</v>
      </c>
      <c r="V10431" t="s">
        <v>298</v>
      </c>
      <c r="Y10431" t="s">
        <v>107</v>
      </c>
    </row>
    <row r="10432" spans="1:25" x14ac:dyDescent="0.45">
      <c r="A10432" t="s">
        <v>274</v>
      </c>
      <c r="B10432" t="s">
        <v>810</v>
      </c>
      <c r="C10432">
        <v>55938</v>
      </c>
      <c r="D10432" t="s">
        <v>811</v>
      </c>
      <c r="F10432">
        <v>2011</v>
      </c>
      <c r="G10432">
        <v>953</v>
      </c>
      <c r="H10432">
        <v>886.78</v>
      </c>
      <c r="I10432">
        <v>135637.95000000001</v>
      </c>
      <c r="K10432">
        <v>0.42599999999999999</v>
      </c>
      <c r="L10432">
        <v>1E-3</v>
      </c>
      <c r="M10432">
        <v>84431.697</v>
      </c>
      <c r="N10432">
        <v>5.8999999999999997E-2</v>
      </c>
      <c r="O10432">
        <v>22.818999999999999</v>
      </c>
      <c r="P10432">
        <v>3.7900000000000003E-2</v>
      </c>
      <c r="Q10432">
        <v>1420715.4110000001</v>
      </c>
      <c r="R10432" t="s">
        <v>34</v>
      </c>
      <c r="T10432" t="s">
        <v>28</v>
      </c>
      <c r="V10432" t="s">
        <v>298</v>
      </c>
      <c r="Y10432" t="s">
        <v>107</v>
      </c>
    </row>
    <row r="10433" spans="1:25" x14ac:dyDescent="0.45">
      <c r="A10433" t="s">
        <v>274</v>
      </c>
      <c r="B10433" t="s">
        <v>810</v>
      </c>
      <c r="C10433">
        <v>55938</v>
      </c>
      <c r="D10433" t="s">
        <v>811</v>
      </c>
      <c r="F10433">
        <v>2012</v>
      </c>
      <c r="G10433">
        <v>1006</v>
      </c>
      <c r="H10433">
        <v>912.4</v>
      </c>
      <c r="I10433">
        <v>143193.44</v>
      </c>
      <c r="K10433">
        <v>0.442</v>
      </c>
      <c r="L10433">
        <v>1E-3</v>
      </c>
      <c r="M10433">
        <v>87580.872000000003</v>
      </c>
      <c r="N10433">
        <v>5.8999999999999997E-2</v>
      </c>
      <c r="O10433">
        <v>24.698</v>
      </c>
      <c r="P10433">
        <v>4.1599999999999998E-2</v>
      </c>
      <c r="Q10433">
        <v>1473715.929</v>
      </c>
      <c r="R10433" t="s">
        <v>34</v>
      </c>
      <c r="T10433" t="s">
        <v>28</v>
      </c>
      <c r="V10433" t="s">
        <v>298</v>
      </c>
      <c r="Y10433" t="s">
        <v>277</v>
      </c>
    </row>
    <row r="10434" spans="1:25" x14ac:dyDescent="0.45">
      <c r="A10434" t="s">
        <v>274</v>
      </c>
      <c r="B10434" t="s">
        <v>810</v>
      </c>
      <c r="C10434">
        <v>55938</v>
      </c>
      <c r="D10434" t="s">
        <v>811</v>
      </c>
      <c r="F10434">
        <v>2013</v>
      </c>
      <c r="G10434">
        <v>980</v>
      </c>
      <c r="H10434">
        <v>890.58</v>
      </c>
      <c r="I10434">
        <v>138257.78</v>
      </c>
      <c r="K10434">
        <v>0.42</v>
      </c>
      <c r="L10434">
        <v>1E-3</v>
      </c>
      <c r="M10434">
        <v>83280.524000000005</v>
      </c>
      <c r="N10434">
        <v>5.8999999999999997E-2</v>
      </c>
      <c r="O10434">
        <v>23.556999999999999</v>
      </c>
      <c r="P10434">
        <v>4.2000000000000003E-2</v>
      </c>
      <c r="Q10434">
        <v>1401361.73</v>
      </c>
      <c r="R10434" t="s">
        <v>34</v>
      </c>
      <c r="T10434" t="s">
        <v>28</v>
      </c>
      <c r="V10434" t="s">
        <v>298</v>
      </c>
      <c r="Y10434" t="s">
        <v>277</v>
      </c>
    </row>
    <row r="10435" spans="1:25" x14ac:dyDescent="0.45">
      <c r="A10435" t="s">
        <v>274</v>
      </c>
      <c r="B10435" t="s">
        <v>810</v>
      </c>
      <c r="C10435">
        <v>55938</v>
      </c>
      <c r="D10435" t="s">
        <v>811</v>
      </c>
      <c r="F10435">
        <v>2014</v>
      </c>
      <c r="G10435">
        <v>1088</v>
      </c>
      <c r="H10435">
        <v>987.81</v>
      </c>
      <c r="I10435">
        <v>161563.09</v>
      </c>
      <c r="K10435">
        <v>0.48599999999999999</v>
      </c>
      <c r="L10435">
        <v>1E-3</v>
      </c>
      <c r="M10435">
        <v>96377.619000000006</v>
      </c>
      <c r="N10435">
        <v>5.8999999999999997E-2</v>
      </c>
      <c r="O10435">
        <v>27.891999999999999</v>
      </c>
      <c r="P10435">
        <v>4.3099999999999999E-2</v>
      </c>
      <c r="Q10435">
        <v>1621705.7660000001</v>
      </c>
      <c r="R10435" t="s">
        <v>34</v>
      </c>
      <c r="T10435" t="s">
        <v>28</v>
      </c>
      <c r="V10435" t="s">
        <v>298</v>
      </c>
      <c r="Y10435" t="s">
        <v>277</v>
      </c>
    </row>
    <row r="10436" spans="1:25" x14ac:dyDescent="0.45">
      <c r="A10436" t="s">
        <v>274</v>
      </c>
      <c r="B10436" t="s">
        <v>810</v>
      </c>
      <c r="C10436">
        <v>55938</v>
      </c>
      <c r="D10436" t="s">
        <v>811</v>
      </c>
      <c r="F10436">
        <v>2015</v>
      </c>
      <c r="G10436">
        <v>1149</v>
      </c>
      <c r="H10436">
        <v>1032.71</v>
      </c>
      <c r="I10436">
        <v>167033.07999999999</v>
      </c>
      <c r="K10436">
        <v>0.50700000000000001</v>
      </c>
      <c r="L10436">
        <v>1E-3</v>
      </c>
      <c r="M10436">
        <v>100418.955</v>
      </c>
      <c r="N10436">
        <v>5.8999999999999997E-2</v>
      </c>
      <c r="O10436">
        <v>28.170999999999999</v>
      </c>
      <c r="P10436">
        <v>4.3499999999999997E-2</v>
      </c>
      <c r="Q10436">
        <v>1689750.5530000001</v>
      </c>
      <c r="R10436" t="s">
        <v>34</v>
      </c>
      <c r="T10436" t="s">
        <v>28</v>
      </c>
      <c r="V10436" t="s">
        <v>298</v>
      </c>
      <c r="Y10436" t="s">
        <v>297</v>
      </c>
    </row>
    <row r="10437" spans="1:25" x14ac:dyDescent="0.45">
      <c r="A10437" t="s">
        <v>274</v>
      </c>
      <c r="B10437" t="s">
        <v>810</v>
      </c>
      <c r="C10437">
        <v>55938</v>
      </c>
      <c r="D10437" t="s">
        <v>811</v>
      </c>
      <c r="F10437">
        <v>2016</v>
      </c>
      <c r="G10437">
        <v>1213</v>
      </c>
      <c r="H10437">
        <v>1095.3399999999999</v>
      </c>
      <c r="I10437">
        <v>176609.15</v>
      </c>
      <c r="K10437">
        <v>0.53800000000000003</v>
      </c>
      <c r="L10437">
        <v>1E-3</v>
      </c>
      <c r="M10437">
        <v>106607.723</v>
      </c>
      <c r="N10437">
        <v>5.9299999999999999E-2</v>
      </c>
      <c r="O10437">
        <v>29.806000000000001</v>
      </c>
      <c r="P10437">
        <v>4.3200000000000002E-2</v>
      </c>
      <c r="Q10437">
        <v>1793898.0589999999</v>
      </c>
      <c r="R10437" t="s">
        <v>34</v>
      </c>
      <c r="T10437" t="s">
        <v>28</v>
      </c>
      <c r="V10437" t="s">
        <v>298</v>
      </c>
      <c r="Y10437" t="s">
        <v>297</v>
      </c>
    </row>
    <row r="10438" spans="1:25" x14ac:dyDescent="0.45">
      <c r="A10438" t="s">
        <v>274</v>
      </c>
      <c r="B10438" t="s">
        <v>810</v>
      </c>
      <c r="C10438">
        <v>55938</v>
      </c>
      <c r="D10438" t="s">
        <v>811</v>
      </c>
      <c r="F10438">
        <v>2017</v>
      </c>
      <c r="G10438">
        <v>1207</v>
      </c>
      <c r="H10438">
        <v>1103.51</v>
      </c>
      <c r="I10438">
        <v>174097.95</v>
      </c>
      <c r="K10438">
        <v>0.53400000000000003</v>
      </c>
      <c r="L10438">
        <v>1E-3</v>
      </c>
      <c r="M10438">
        <v>105753.886</v>
      </c>
      <c r="N10438">
        <v>5.9200000000000003E-2</v>
      </c>
      <c r="O10438">
        <v>29.948</v>
      </c>
      <c r="P10438">
        <v>4.2900000000000001E-2</v>
      </c>
      <c r="Q10438">
        <v>1779525.466</v>
      </c>
      <c r="R10438" t="s">
        <v>34</v>
      </c>
      <c r="T10438" t="s">
        <v>28</v>
      </c>
      <c r="V10438" t="s">
        <v>298</v>
      </c>
      <c r="Y10438" t="s">
        <v>299</v>
      </c>
    </row>
    <row r="10439" spans="1:25" x14ac:dyDescent="0.45">
      <c r="A10439" t="s">
        <v>274</v>
      </c>
      <c r="B10439" t="s">
        <v>810</v>
      </c>
      <c r="C10439">
        <v>55938</v>
      </c>
      <c r="D10439" t="s">
        <v>811</v>
      </c>
      <c r="F10439">
        <v>2018</v>
      </c>
      <c r="G10439">
        <v>915</v>
      </c>
      <c r="H10439">
        <v>839.4</v>
      </c>
      <c r="I10439">
        <v>148163.91</v>
      </c>
      <c r="K10439">
        <v>0.41499999999999998</v>
      </c>
      <c r="L10439">
        <v>1E-3</v>
      </c>
      <c r="M10439">
        <v>82164.796000000002</v>
      </c>
      <c r="N10439">
        <v>5.91E-2</v>
      </c>
      <c r="O10439">
        <v>20.318000000000001</v>
      </c>
      <c r="P10439">
        <v>3.6799999999999999E-2</v>
      </c>
      <c r="Q10439">
        <v>1382585.7620000001</v>
      </c>
      <c r="R10439" t="s">
        <v>34</v>
      </c>
      <c r="T10439" t="s">
        <v>28</v>
      </c>
      <c r="V10439" t="s">
        <v>298</v>
      </c>
      <c r="Y10439" t="s">
        <v>299</v>
      </c>
    </row>
    <row r="10440" spans="1:25" x14ac:dyDescent="0.45">
      <c r="A10440" t="s">
        <v>274</v>
      </c>
      <c r="B10440" t="s">
        <v>810</v>
      </c>
      <c r="C10440">
        <v>55938</v>
      </c>
      <c r="D10440" t="s">
        <v>811</v>
      </c>
      <c r="F10440">
        <v>2019</v>
      </c>
      <c r="G10440">
        <v>277</v>
      </c>
      <c r="H10440">
        <v>235.55</v>
      </c>
      <c r="I10440">
        <v>28458.959999999999</v>
      </c>
      <c r="K10440">
        <v>0.114</v>
      </c>
      <c r="L10440">
        <v>1E-3</v>
      </c>
      <c r="M10440">
        <v>22638.452000000001</v>
      </c>
      <c r="N10440">
        <v>5.9200000000000003E-2</v>
      </c>
      <c r="O10440">
        <v>6.3769999999999998</v>
      </c>
      <c r="P10440">
        <v>4.7899999999999998E-2</v>
      </c>
      <c r="Q10440">
        <v>380945.97600000002</v>
      </c>
      <c r="R10440" t="s">
        <v>34</v>
      </c>
      <c r="T10440" t="s">
        <v>28</v>
      </c>
      <c r="V10440" t="s">
        <v>298</v>
      </c>
      <c r="Y10440" t="s">
        <v>299</v>
      </c>
    </row>
    <row r="10441" spans="1:25" x14ac:dyDescent="0.45">
      <c r="A10441" t="s">
        <v>274</v>
      </c>
      <c r="B10441" t="s">
        <v>810</v>
      </c>
      <c r="C10441">
        <v>55938</v>
      </c>
      <c r="D10441" t="s">
        <v>811</v>
      </c>
      <c r="F10441">
        <v>2020</v>
      </c>
      <c r="G10441">
        <v>802</v>
      </c>
      <c r="H10441">
        <v>727.07</v>
      </c>
      <c r="I10441">
        <v>114689.49</v>
      </c>
      <c r="K10441">
        <v>0.35899999999999999</v>
      </c>
      <c r="L10441">
        <v>1E-3</v>
      </c>
      <c r="M10441">
        <v>71023.3</v>
      </c>
      <c r="N10441">
        <v>5.91E-2</v>
      </c>
      <c r="O10441">
        <v>19.853999999999999</v>
      </c>
      <c r="P10441">
        <v>4.1000000000000002E-2</v>
      </c>
      <c r="Q10441">
        <v>1195093.834</v>
      </c>
      <c r="R10441" t="s">
        <v>34</v>
      </c>
      <c r="T10441" t="s">
        <v>28</v>
      </c>
      <c r="V10441" t="s">
        <v>298</v>
      </c>
      <c r="Y10441" t="s">
        <v>147</v>
      </c>
    </row>
    <row r="10442" spans="1:25" x14ac:dyDescent="0.45">
      <c r="A10442" t="s">
        <v>274</v>
      </c>
      <c r="B10442" t="s">
        <v>810</v>
      </c>
      <c r="C10442">
        <v>55938</v>
      </c>
      <c r="D10442" t="s">
        <v>811</v>
      </c>
      <c r="F10442">
        <v>2021</v>
      </c>
      <c r="G10442">
        <v>701</v>
      </c>
      <c r="H10442">
        <v>630.41999999999996</v>
      </c>
      <c r="I10442">
        <v>99316.88</v>
      </c>
      <c r="K10442">
        <v>0.31</v>
      </c>
      <c r="L10442">
        <v>1E-3</v>
      </c>
      <c r="M10442">
        <v>61446.978000000003</v>
      </c>
      <c r="N10442">
        <v>5.91E-2</v>
      </c>
      <c r="O10442">
        <v>16.748999999999999</v>
      </c>
      <c r="P10442">
        <v>4.0399999999999998E-2</v>
      </c>
      <c r="Q10442">
        <v>1033957.417</v>
      </c>
      <c r="R10442" t="s">
        <v>34</v>
      </c>
      <c r="T10442" t="s">
        <v>28</v>
      </c>
      <c r="V10442" t="s">
        <v>298</v>
      </c>
      <c r="Y10442" t="s">
        <v>152</v>
      </c>
    </row>
    <row r="10443" spans="1:25" x14ac:dyDescent="0.45">
      <c r="A10443" t="s">
        <v>274</v>
      </c>
      <c r="B10443" t="s">
        <v>810</v>
      </c>
      <c r="C10443">
        <v>55938</v>
      </c>
      <c r="D10443" t="s">
        <v>811</v>
      </c>
      <c r="F10443">
        <v>2022</v>
      </c>
      <c r="G10443">
        <v>672</v>
      </c>
      <c r="H10443">
        <v>598.29</v>
      </c>
      <c r="I10443">
        <v>91228.52</v>
      </c>
      <c r="K10443">
        <v>0.28199999999999997</v>
      </c>
      <c r="L10443">
        <v>1E-3</v>
      </c>
      <c r="M10443">
        <v>55800.044000000002</v>
      </c>
      <c r="N10443">
        <v>5.9499999999999997E-2</v>
      </c>
      <c r="O10443">
        <v>16.689</v>
      </c>
      <c r="P10443">
        <v>4.3900000000000002E-2</v>
      </c>
      <c r="Q10443">
        <v>938948.29399999999</v>
      </c>
      <c r="R10443" t="s">
        <v>34</v>
      </c>
      <c r="T10443" t="s">
        <v>28</v>
      </c>
      <c r="V10443" t="s">
        <v>298</v>
      </c>
      <c r="Y10443" t="s">
        <v>152</v>
      </c>
    </row>
    <row r="10444" spans="1:25" x14ac:dyDescent="0.45">
      <c r="A10444" t="s">
        <v>274</v>
      </c>
      <c r="B10444" t="s">
        <v>810</v>
      </c>
      <c r="C10444">
        <v>55938</v>
      </c>
      <c r="D10444" t="s">
        <v>811</v>
      </c>
      <c r="F10444">
        <v>2023</v>
      </c>
      <c r="G10444">
        <v>850</v>
      </c>
      <c r="H10444">
        <v>786.21</v>
      </c>
      <c r="I10444">
        <v>120019.76</v>
      </c>
      <c r="K10444">
        <v>0.378</v>
      </c>
      <c r="L10444">
        <v>1E-3</v>
      </c>
      <c r="M10444">
        <v>74908.008000000002</v>
      </c>
      <c r="N10444">
        <v>5.91E-2</v>
      </c>
      <c r="O10444">
        <v>20.244</v>
      </c>
      <c r="P10444">
        <v>4.0099999999999997E-2</v>
      </c>
      <c r="Q10444">
        <v>1260481.003</v>
      </c>
      <c r="R10444" t="s">
        <v>34</v>
      </c>
      <c r="T10444" t="s">
        <v>28</v>
      </c>
      <c r="V10444" t="s">
        <v>298</v>
      </c>
      <c r="Y10444" t="s">
        <v>152</v>
      </c>
    </row>
    <row r="10445" spans="1:25" x14ac:dyDescent="0.45">
      <c r="A10445" t="s">
        <v>274</v>
      </c>
      <c r="B10445" t="s">
        <v>810</v>
      </c>
      <c r="C10445">
        <v>55938</v>
      </c>
      <c r="D10445" t="s">
        <v>811</v>
      </c>
      <c r="F10445">
        <v>2024</v>
      </c>
      <c r="G10445">
        <v>354</v>
      </c>
      <c r="H10445">
        <v>312.2</v>
      </c>
      <c r="I10445">
        <v>49770.75</v>
      </c>
      <c r="K10445">
        <v>0.155</v>
      </c>
      <c r="L10445">
        <v>1E-3</v>
      </c>
      <c r="M10445">
        <v>30773.044999999998</v>
      </c>
      <c r="N10445">
        <v>5.9400000000000001E-2</v>
      </c>
      <c r="O10445">
        <v>9.7530000000000001</v>
      </c>
      <c r="P10445">
        <v>4.6800000000000001E-2</v>
      </c>
      <c r="Q10445">
        <v>517827.03700000001</v>
      </c>
      <c r="R10445" t="s">
        <v>34</v>
      </c>
      <c r="T10445" t="s">
        <v>28</v>
      </c>
      <c r="V10445" t="s">
        <v>298</v>
      </c>
      <c r="Y10445" t="s">
        <v>152</v>
      </c>
    </row>
    <row r="10446" spans="1:25" x14ac:dyDescent="0.45">
      <c r="A10446" t="s">
        <v>274</v>
      </c>
      <c r="B10446" t="s">
        <v>810</v>
      </c>
      <c r="C10446">
        <v>55938</v>
      </c>
      <c r="D10446" t="s">
        <v>812</v>
      </c>
      <c r="F10446">
        <v>2009</v>
      </c>
      <c r="G10446">
        <v>187</v>
      </c>
      <c r="H10446">
        <v>165.69</v>
      </c>
      <c r="I10446">
        <v>25219.65</v>
      </c>
      <c r="K10446">
        <v>0.08</v>
      </c>
      <c r="L10446">
        <v>1E-3</v>
      </c>
      <c r="M10446">
        <v>15822.282999999999</v>
      </c>
      <c r="N10446">
        <v>5.8999999999999997E-2</v>
      </c>
      <c r="O10446">
        <v>4.742</v>
      </c>
      <c r="P10446">
        <v>4.6399999999999997E-2</v>
      </c>
      <c r="Q10446">
        <v>266240.93699999998</v>
      </c>
      <c r="R10446" t="s">
        <v>34</v>
      </c>
      <c r="T10446" t="s">
        <v>28</v>
      </c>
      <c r="V10446" t="s">
        <v>298</v>
      </c>
      <c r="Y10446" t="s">
        <v>107</v>
      </c>
    </row>
    <row r="10447" spans="1:25" x14ac:dyDescent="0.45">
      <c r="A10447" t="s">
        <v>274</v>
      </c>
      <c r="B10447" t="s">
        <v>810</v>
      </c>
      <c r="C10447">
        <v>55938</v>
      </c>
      <c r="D10447" t="s">
        <v>812</v>
      </c>
      <c r="F10447">
        <v>2010</v>
      </c>
      <c r="G10447">
        <v>640</v>
      </c>
      <c r="H10447">
        <v>581.94000000000005</v>
      </c>
      <c r="I10447">
        <v>88505.88</v>
      </c>
      <c r="K10447">
        <v>0.28100000000000003</v>
      </c>
      <c r="L10447">
        <v>1E-3</v>
      </c>
      <c r="M10447">
        <v>55735.180999999997</v>
      </c>
      <c r="N10447">
        <v>5.8999999999999997E-2</v>
      </c>
      <c r="O10447">
        <v>14.867000000000001</v>
      </c>
      <c r="P10447">
        <v>4.1300000000000003E-2</v>
      </c>
      <c r="Q10447">
        <v>937852.49899999995</v>
      </c>
      <c r="R10447" t="s">
        <v>34</v>
      </c>
      <c r="T10447" t="s">
        <v>28</v>
      </c>
      <c r="V10447" t="s">
        <v>298</v>
      </c>
      <c r="Y10447" t="s">
        <v>107</v>
      </c>
    </row>
    <row r="10448" spans="1:25" x14ac:dyDescent="0.45">
      <c r="A10448" t="s">
        <v>274</v>
      </c>
      <c r="B10448" t="s">
        <v>810</v>
      </c>
      <c r="C10448">
        <v>55938</v>
      </c>
      <c r="D10448" t="s">
        <v>812</v>
      </c>
      <c r="F10448">
        <v>2011</v>
      </c>
      <c r="G10448">
        <v>906</v>
      </c>
      <c r="H10448">
        <v>843.25</v>
      </c>
      <c r="I10448">
        <v>128184.69</v>
      </c>
      <c r="K10448">
        <v>0.40500000000000003</v>
      </c>
      <c r="L10448">
        <v>1E-3</v>
      </c>
      <c r="M10448">
        <v>80191.206999999995</v>
      </c>
      <c r="N10448">
        <v>5.8999999999999997E-2</v>
      </c>
      <c r="O10448">
        <v>21.902000000000001</v>
      </c>
      <c r="P10448">
        <v>3.9E-2</v>
      </c>
      <c r="Q10448">
        <v>1349360.855</v>
      </c>
      <c r="R10448" t="s">
        <v>34</v>
      </c>
      <c r="T10448" t="s">
        <v>28</v>
      </c>
      <c r="V10448" t="s">
        <v>298</v>
      </c>
      <c r="Y10448" t="s">
        <v>107</v>
      </c>
    </row>
    <row r="10449" spans="1:25" x14ac:dyDescent="0.45">
      <c r="A10449" t="s">
        <v>274</v>
      </c>
      <c r="B10449" t="s">
        <v>810</v>
      </c>
      <c r="C10449">
        <v>55938</v>
      </c>
      <c r="D10449" t="s">
        <v>812</v>
      </c>
      <c r="F10449">
        <v>2012</v>
      </c>
      <c r="G10449">
        <v>1008</v>
      </c>
      <c r="H10449">
        <v>924.75</v>
      </c>
      <c r="I10449">
        <v>145231.78</v>
      </c>
      <c r="K10449">
        <v>0.44700000000000001</v>
      </c>
      <c r="L10449">
        <v>1E-3</v>
      </c>
      <c r="M10449">
        <v>88461.184999999998</v>
      </c>
      <c r="N10449">
        <v>5.8999999999999997E-2</v>
      </c>
      <c r="O10449">
        <v>29.373999999999999</v>
      </c>
      <c r="P10449">
        <v>4.6699999999999998E-2</v>
      </c>
      <c r="Q10449">
        <v>1488528.0449999999</v>
      </c>
      <c r="R10449" t="s">
        <v>34</v>
      </c>
      <c r="T10449" t="s">
        <v>28</v>
      </c>
      <c r="V10449" t="s">
        <v>298</v>
      </c>
      <c r="Y10449" t="s">
        <v>277</v>
      </c>
    </row>
    <row r="10450" spans="1:25" x14ac:dyDescent="0.45">
      <c r="A10450" t="s">
        <v>274</v>
      </c>
      <c r="B10450" t="s">
        <v>810</v>
      </c>
      <c r="C10450">
        <v>55938</v>
      </c>
      <c r="D10450" t="s">
        <v>812</v>
      </c>
      <c r="F10450">
        <v>2013</v>
      </c>
      <c r="G10450">
        <v>893</v>
      </c>
      <c r="H10450">
        <v>813.26</v>
      </c>
      <c r="I10450">
        <v>125142.39</v>
      </c>
      <c r="K10450">
        <v>0.38300000000000001</v>
      </c>
      <c r="L10450">
        <v>1E-3</v>
      </c>
      <c r="M10450">
        <v>75828.25</v>
      </c>
      <c r="N10450">
        <v>5.8999999999999997E-2</v>
      </c>
      <c r="O10450">
        <v>22.236999999999998</v>
      </c>
      <c r="P10450">
        <v>4.3700000000000003E-2</v>
      </c>
      <c r="Q10450">
        <v>1275982.402</v>
      </c>
      <c r="R10450" t="s">
        <v>34</v>
      </c>
      <c r="T10450" t="s">
        <v>28</v>
      </c>
      <c r="V10450" t="s">
        <v>298</v>
      </c>
      <c r="Y10450" t="s">
        <v>277</v>
      </c>
    </row>
    <row r="10451" spans="1:25" x14ac:dyDescent="0.45">
      <c r="A10451" t="s">
        <v>274</v>
      </c>
      <c r="B10451" t="s">
        <v>810</v>
      </c>
      <c r="C10451">
        <v>55938</v>
      </c>
      <c r="D10451" t="s">
        <v>812</v>
      </c>
      <c r="F10451">
        <v>2014</v>
      </c>
      <c r="G10451">
        <v>1110</v>
      </c>
      <c r="H10451">
        <v>998.11</v>
      </c>
      <c r="I10451">
        <v>161867.35</v>
      </c>
      <c r="K10451">
        <v>0.49</v>
      </c>
      <c r="L10451">
        <v>1E-3</v>
      </c>
      <c r="M10451">
        <v>97119.426999999996</v>
      </c>
      <c r="N10451">
        <v>5.8999999999999997E-2</v>
      </c>
      <c r="O10451">
        <v>28.57</v>
      </c>
      <c r="P10451">
        <v>4.41E-2</v>
      </c>
      <c r="Q10451">
        <v>1634221.4210000001</v>
      </c>
      <c r="R10451" t="s">
        <v>34</v>
      </c>
      <c r="T10451" t="s">
        <v>28</v>
      </c>
      <c r="V10451" t="s">
        <v>298</v>
      </c>
      <c r="Y10451" t="s">
        <v>277</v>
      </c>
    </row>
    <row r="10452" spans="1:25" x14ac:dyDescent="0.45">
      <c r="A10452" t="s">
        <v>274</v>
      </c>
      <c r="B10452" t="s">
        <v>810</v>
      </c>
      <c r="C10452">
        <v>55938</v>
      </c>
      <c r="D10452" t="s">
        <v>812</v>
      </c>
      <c r="F10452">
        <v>2015</v>
      </c>
      <c r="G10452">
        <v>1164</v>
      </c>
      <c r="H10452">
        <v>1045.9100000000001</v>
      </c>
      <c r="I10452">
        <v>168108.68</v>
      </c>
      <c r="K10452">
        <v>0.51</v>
      </c>
      <c r="L10452">
        <v>1E-3</v>
      </c>
      <c r="M10452">
        <v>101068.319</v>
      </c>
      <c r="N10452">
        <v>5.8999999999999997E-2</v>
      </c>
      <c r="O10452">
        <v>30.116</v>
      </c>
      <c r="P10452">
        <v>4.4499999999999998E-2</v>
      </c>
      <c r="Q10452">
        <v>1700674.9010000001</v>
      </c>
      <c r="R10452" t="s">
        <v>34</v>
      </c>
      <c r="T10452" t="s">
        <v>28</v>
      </c>
      <c r="V10452" t="s">
        <v>298</v>
      </c>
      <c r="Y10452" t="s">
        <v>297</v>
      </c>
    </row>
    <row r="10453" spans="1:25" x14ac:dyDescent="0.45">
      <c r="A10453" t="s">
        <v>274</v>
      </c>
      <c r="B10453" t="s">
        <v>810</v>
      </c>
      <c r="C10453">
        <v>55938</v>
      </c>
      <c r="D10453" t="s">
        <v>812</v>
      </c>
      <c r="F10453">
        <v>2016</v>
      </c>
      <c r="G10453">
        <v>1240</v>
      </c>
      <c r="H10453">
        <v>1114.56</v>
      </c>
      <c r="I10453">
        <v>179868.31</v>
      </c>
      <c r="K10453">
        <v>0.54600000000000004</v>
      </c>
      <c r="L10453">
        <v>1E-3</v>
      </c>
      <c r="M10453">
        <v>108101.38099999999</v>
      </c>
      <c r="N10453">
        <v>5.9200000000000003E-2</v>
      </c>
      <c r="O10453">
        <v>28.582999999999998</v>
      </c>
      <c r="P10453">
        <v>4.1500000000000002E-2</v>
      </c>
      <c r="Q10453">
        <v>1819020.05</v>
      </c>
      <c r="R10453" t="s">
        <v>34</v>
      </c>
      <c r="T10453" t="s">
        <v>28</v>
      </c>
      <c r="V10453" t="s">
        <v>298</v>
      </c>
      <c r="Y10453" t="s">
        <v>297</v>
      </c>
    </row>
    <row r="10454" spans="1:25" x14ac:dyDescent="0.45">
      <c r="A10454" t="s">
        <v>274</v>
      </c>
      <c r="B10454" t="s">
        <v>810</v>
      </c>
      <c r="C10454">
        <v>55938</v>
      </c>
      <c r="D10454" t="s">
        <v>812</v>
      </c>
      <c r="F10454">
        <v>2017</v>
      </c>
      <c r="G10454">
        <v>1188</v>
      </c>
      <c r="H10454">
        <v>1097.6300000000001</v>
      </c>
      <c r="I10454">
        <v>178396.67</v>
      </c>
      <c r="K10454">
        <v>0.54100000000000004</v>
      </c>
      <c r="L10454">
        <v>1E-3</v>
      </c>
      <c r="M10454">
        <v>107158.186</v>
      </c>
      <c r="N10454">
        <v>5.9200000000000003E-2</v>
      </c>
      <c r="O10454">
        <v>26.637</v>
      </c>
      <c r="P10454">
        <v>3.6700000000000003E-2</v>
      </c>
      <c r="Q10454">
        <v>1803160.129</v>
      </c>
      <c r="R10454" t="s">
        <v>34</v>
      </c>
      <c r="T10454" t="s">
        <v>28</v>
      </c>
      <c r="V10454" t="s">
        <v>298</v>
      </c>
      <c r="Y10454" t="s">
        <v>299</v>
      </c>
    </row>
    <row r="10455" spans="1:25" x14ac:dyDescent="0.45">
      <c r="A10455" t="s">
        <v>274</v>
      </c>
      <c r="B10455" t="s">
        <v>810</v>
      </c>
      <c r="C10455">
        <v>55938</v>
      </c>
      <c r="D10455" t="s">
        <v>812</v>
      </c>
      <c r="F10455">
        <v>2018</v>
      </c>
      <c r="G10455">
        <v>844</v>
      </c>
      <c r="H10455">
        <v>774.16</v>
      </c>
      <c r="I10455">
        <v>124965.71</v>
      </c>
      <c r="K10455">
        <v>0.38200000000000001</v>
      </c>
      <c r="L10455">
        <v>1E-3</v>
      </c>
      <c r="M10455">
        <v>75680.846999999994</v>
      </c>
      <c r="N10455">
        <v>5.91E-2</v>
      </c>
      <c r="O10455">
        <v>18.385000000000002</v>
      </c>
      <c r="P10455">
        <v>3.6400000000000002E-2</v>
      </c>
      <c r="Q10455">
        <v>1273472.9169999999</v>
      </c>
      <c r="R10455" t="s">
        <v>34</v>
      </c>
      <c r="T10455" t="s">
        <v>28</v>
      </c>
      <c r="V10455" t="s">
        <v>298</v>
      </c>
      <c r="Y10455" t="s">
        <v>299</v>
      </c>
    </row>
    <row r="10456" spans="1:25" x14ac:dyDescent="0.45">
      <c r="A10456" t="s">
        <v>274</v>
      </c>
      <c r="B10456" t="s">
        <v>810</v>
      </c>
      <c r="C10456">
        <v>55938</v>
      </c>
      <c r="D10456" t="s">
        <v>812</v>
      </c>
      <c r="F10456">
        <v>2019</v>
      </c>
      <c r="G10456">
        <v>271</v>
      </c>
      <c r="H10456">
        <v>228.92</v>
      </c>
      <c r="I10456">
        <v>35790.78</v>
      </c>
      <c r="K10456">
        <v>0.112</v>
      </c>
      <c r="L10456">
        <v>1E-3</v>
      </c>
      <c r="M10456">
        <v>22088.784</v>
      </c>
      <c r="N10456">
        <v>5.91E-2</v>
      </c>
      <c r="O10456">
        <v>6.1079999999999997</v>
      </c>
      <c r="P10456">
        <v>4.9099999999999998E-2</v>
      </c>
      <c r="Q10456">
        <v>371674.89</v>
      </c>
      <c r="R10456" t="s">
        <v>34</v>
      </c>
      <c r="T10456" t="s">
        <v>28</v>
      </c>
      <c r="V10456" t="s">
        <v>298</v>
      </c>
      <c r="Y10456" t="s">
        <v>299</v>
      </c>
    </row>
    <row r="10457" spans="1:25" x14ac:dyDescent="0.45">
      <c r="A10457" t="s">
        <v>274</v>
      </c>
      <c r="B10457" t="s">
        <v>810</v>
      </c>
      <c r="C10457">
        <v>55938</v>
      </c>
      <c r="D10457" t="s">
        <v>812</v>
      </c>
      <c r="F10457">
        <v>2020</v>
      </c>
      <c r="G10457">
        <v>789</v>
      </c>
      <c r="H10457">
        <v>716.3</v>
      </c>
      <c r="I10457">
        <v>115195.89</v>
      </c>
      <c r="K10457">
        <v>0.35899999999999999</v>
      </c>
      <c r="L10457">
        <v>1E-3</v>
      </c>
      <c r="M10457">
        <v>71111.92</v>
      </c>
      <c r="N10457">
        <v>5.91E-2</v>
      </c>
      <c r="O10457">
        <v>17.914000000000001</v>
      </c>
      <c r="P10457">
        <v>3.8600000000000002E-2</v>
      </c>
      <c r="Q10457">
        <v>1196583.554</v>
      </c>
      <c r="R10457" t="s">
        <v>34</v>
      </c>
      <c r="T10457" t="s">
        <v>28</v>
      </c>
      <c r="V10457" t="s">
        <v>298</v>
      </c>
      <c r="Y10457" t="s">
        <v>147</v>
      </c>
    </row>
    <row r="10458" spans="1:25" x14ac:dyDescent="0.45">
      <c r="A10458" t="s">
        <v>274</v>
      </c>
      <c r="B10458" t="s">
        <v>810</v>
      </c>
      <c r="C10458">
        <v>55938</v>
      </c>
      <c r="D10458" t="s">
        <v>812</v>
      </c>
      <c r="F10458">
        <v>2021</v>
      </c>
      <c r="G10458">
        <v>785</v>
      </c>
      <c r="H10458">
        <v>703.07</v>
      </c>
      <c r="I10458">
        <v>110151.16</v>
      </c>
      <c r="K10458">
        <v>0.34599999999999997</v>
      </c>
      <c r="L10458">
        <v>1E-3</v>
      </c>
      <c r="M10458">
        <v>68597.341</v>
      </c>
      <c r="N10458">
        <v>5.9200000000000003E-2</v>
      </c>
      <c r="O10458">
        <v>18.483000000000001</v>
      </c>
      <c r="P10458">
        <v>3.9600000000000003E-2</v>
      </c>
      <c r="Q10458">
        <v>1154292.21</v>
      </c>
      <c r="R10458" t="s">
        <v>34</v>
      </c>
      <c r="T10458" t="s">
        <v>28</v>
      </c>
      <c r="V10458" t="s">
        <v>298</v>
      </c>
      <c r="Y10458" t="s">
        <v>152</v>
      </c>
    </row>
    <row r="10459" spans="1:25" x14ac:dyDescent="0.45">
      <c r="A10459" t="s">
        <v>274</v>
      </c>
      <c r="B10459" t="s">
        <v>810</v>
      </c>
      <c r="C10459">
        <v>55938</v>
      </c>
      <c r="D10459" t="s">
        <v>812</v>
      </c>
      <c r="F10459">
        <v>2022</v>
      </c>
      <c r="G10459">
        <v>706</v>
      </c>
      <c r="H10459">
        <v>626.74</v>
      </c>
      <c r="I10459">
        <v>97669.1</v>
      </c>
      <c r="K10459">
        <v>0.309</v>
      </c>
      <c r="L10459">
        <v>1E-3</v>
      </c>
      <c r="M10459">
        <v>61143.343000000001</v>
      </c>
      <c r="N10459">
        <v>5.9200000000000003E-2</v>
      </c>
      <c r="O10459">
        <v>16.934000000000001</v>
      </c>
      <c r="P10459">
        <v>4.1799999999999997E-2</v>
      </c>
      <c r="Q10459">
        <v>1028855.447</v>
      </c>
      <c r="R10459" t="s">
        <v>34</v>
      </c>
      <c r="T10459" t="s">
        <v>28</v>
      </c>
      <c r="V10459" t="s">
        <v>298</v>
      </c>
      <c r="Y10459" t="s">
        <v>152</v>
      </c>
    </row>
    <row r="10460" spans="1:25" x14ac:dyDescent="0.45">
      <c r="A10460" t="s">
        <v>274</v>
      </c>
      <c r="B10460" t="s">
        <v>810</v>
      </c>
      <c r="C10460">
        <v>55938</v>
      </c>
      <c r="D10460" t="s">
        <v>812</v>
      </c>
      <c r="F10460">
        <v>2023</v>
      </c>
      <c r="G10460">
        <v>794</v>
      </c>
      <c r="H10460">
        <v>732.08</v>
      </c>
      <c r="I10460">
        <v>112173.55</v>
      </c>
      <c r="K10460">
        <v>0.35599999999999998</v>
      </c>
      <c r="L10460">
        <v>1E-3</v>
      </c>
      <c r="M10460">
        <v>70508.231</v>
      </c>
      <c r="N10460">
        <v>5.91E-2</v>
      </c>
      <c r="O10460">
        <v>21.058</v>
      </c>
      <c r="P10460">
        <v>4.5400000000000003E-2</v>
      </c>
      <c r="Q10460">
        <v>1186445.422</v>
      </c>
      <c r="R10460" t="s">
        <v>34</v>
      </c>
      <c r="T10460" t="s">
        <v>28</v>
      </c>
      <c r="V10460" t="s">
        <v>298</v>
      </c>
      <c r="Y10460" t="s">
        <v>152</v>
      </c>
    </row>
    <row r="10461" spans="1:25" x14ac:dyDescent="0.45">
      <c r="A10461" t="s">
        <v>274</v>
      </c>
      <c r="B10461" t="s">
        <v>810</v>
      </c>
      <c r="C10461">
        <v>55938</v>
      </c>
      <c r="D10461" t="s">
        <v>812</v>
      </c>
      <c r="F10461">
        <v>2024</v>
      </c>
      <c r="G10461">
        <v>319</v>
      </c>
      <c r="H10461">
        <v>280.39999999999998</v>
      </c>
      <c r="I10461">
        <v>44930.92</v>
      </c>
      <c r="K10461">
        <v>0.14099999999999999</v>
      </c>
      <c r="L10461">
        <v>1E-3</v>
      </c>
      <c r="M10461">
        <v>27955.339</v>
      </c>
      <c r="N10461">
        <v>5.9200000000000003E-2</v>
      </c>
      <c r="O10461">
        <v>8.2170000000000005</v>
      </c>
      <c r="P10461">
        <v>4.5499999999999999E-2</v>
      </c>
      <c r="Q10461">
        <v>470403.40500000003</v>
      </c>
      <c r="R10461" t="s">
        <v>34</v>
      </c>
      <c r="T10461" t="s">
        <v>28</v>
      </c>
      <c r="V10461" t="s">
        <v>298</v>
      </c>
      <c r="Y10461" t="s">
        <v>152</v>
      </c>
    </row>
    <row r="10462" spans="1:25" x14ac:dyDescent="0.45">
      <c r="A10462" t="s">
        <v>335</v>
      </c>
      <c r="B10462" t="s">
        <v>813</v>
      </c>
      <c r="C10462">
        <v>55969</v>
      </c>
      <c r="D10462" t="s">
        <v>814</v>
      </c>
      <c r="F10462">
        <v>2009</v>
      </c>
      <c r="G10462">
        <v>1141</v>
      </c>
      <c r="H10462">
        <v>1055</v>
      </c>
      <c r="I10462">
        <v>49088.75</v>
      </c>
      <c r="K10462">
        <v>7.2969999999999997</v>
      </c>
      <c r="L10462">
        <v>2.9899999999999999E-2</v>
      </c>
      <c r="M10462">
        <v>39208.550000000003</v>
      </c>
      <c r="N10462">
        <v>8.1000000000000003E-2</v>
      </c>
      <c r="O10462">
        <v>5.8970000000000002</v>
      </c>
      <c r="P10462">
        <v>3.6299999999999999E-2</v>
      </c>
      <c r="Q10462">
        <v>483212.25</v>
      </c>
      <c r="R10462" t="s">
        <v>38</v>
      </c>
      <c r="T10462" t="s">
        <v>28</v>
      </c>
      <c r="V10462" t="s">
        <v>40</v>
      </c>
      <c r="Y10462" t="s">
        <v>107</v>
      </c>
    </row>
    <row r="10463" spans="1:25" x14ac:dyDescent="0.45">
      <c r="A10463" t="s">
        <v>335</v>
      </c>
      <c r="B10463" t="s">
        <v>813</v>
      </c>
      <c r="C10463">
        <v>55969</v>
      </c>
      <c r="D10463" t="s">
        <v>814</v>
      </c>
      <c r="F10463">
        <v>2010</v>
      </c>
      <c r="G10463">
        <v>884</v>
      </c>
      <c r="H10463">
        <v>807.5</v>
      </c>
      <c r="I10463">
        <v>37791.5</v>
      </c>
      <c r="K10463">
        <v>5.7489999999999997</v>
      </c>
      <c r="L10463">
        <v>3.0499999999999999E-2</v>
      </c>
      <c r="M10463">
        <v>30463.325000000001</v>
      </c>
      <c r="N10463">
        <v>8.09E-2</v>
      </c>
      <c r="O10463">
        <v>4.51</v>
      </c>
      <c r="P10463">
        <v>3.61E-2</v>
      </c>
      <c r="Q10463">
        <v>375430.85</v>
      </c>
      <c r="R10463" t="s">
        <v>38</v>
      </c>
      <c r="T10463" t="s">
        <v>28</v>
      </c>
      <c r="V10463" t="s">
        <v>40</v>
      </c>
      <c r="Y10463" t="s">
        <v>107</v>
      </c>
    </row>
    <row r="10464" spans="1:25" x14ac:dyDescent="0.45">
      <c r="A10464" t="s">
        <v>335</v>
      </c>
      <c r="B10464" t="s">
        <v>813</v>
      </c>
      <c r="C10464">
        <v>55969</v>
      </c>
      <c r="D10464" t="s">
        <v>814</v>
      </c>
      <c r="F10464">
        <v>2011</v>
      </c>
      <c r="G10464">
        <v>621</v>
      </c>
      <c r="H10464">
        <v>550.75</v>
      </c>
      <c r="I10464">
        <v>25326.5</v>
      </c>
      <c r="K10464">
        <v>3.6190000000000002</v>
      </c>
      <c r="L10464">
        <v>2.9700000000000001E-2</v>
      </c>
      <c r="M10464">
        <v>19416.474999999999</v>
      </c>
      <c r="N10464">
        <v>8.0799999999999997E-2</v>
      </c>
      <c r="O10464">
        <v>2.988</v>
      </c>
      <c r="P10464">
        <v>4.3200000000000002E-2</v>
      </c>
      <c r="Q10464">
        <v>239282.05</v>
      </c>
      <c r="R10464" t="s">
        <v>38</v>
      </c>
      <c r="T10464" t="s">
        <v>28</v>
      </c>
      <c r="V10464" t="s">
        <v>40</v>
      </c>
      <c r="Y10464" t="s">
        <v>107</v>
      </c>
    </row>
    <row r="10465" spans="1:25" x14ac:dyDescent="0.45">
      <c r="A10465" t="s">
        <v>335</v>
      </c>
      <c r="B10465" t="s">
        <v>813</v>
      </c>
      <c r="C10465">
        <v>55969</v>
      </c>
      <c r="D10465" t="s">
        <v>814</v>
      </c>
      <c r="F10465">
        <v>2012</v>
      </c>
      <c r="G10465">
        <v>546</v>
      </c>
      <c r="H10465">
        <v>483.5</v>
      </c>
      <c r="I10465">
        <v>21411.5</v>
      </c>
      <c r="K10465">
        <v>3.0649999999999999</v>
      </c>
      <c r="L10465">
        <v>2.9700000000000001E-2</v>
      </c>
      <c r="M10465">
        <v>16542.599999999999</v>
      </c>
      <c r="N10465">
        <v>8.0299999999999996E-2</v>
      </c>
      <c r="O10465">
        <v>2.5219999999999998</v>
      </c>
      <c r="P10465">
        <v>4.07E-2</v>
      </c>
      <c r="Q10465">
        <v>203864.72500000001</v>
      </c>
      <c r="R10465" t="s">
        <v>38</v>
      </c>
      <c r="T10465" t="s">
        <v>28</v>
      </c>
      <c r="V10465" t="s">
        <v>40</v>
      </c>
      <c r="Y10465" t="s">
        <v>107</v>
      </c>
    </row>
    <row r="10466" spans="1:25" x14ac:dyDescent="0.45">
      <c r="A10466" t="s">
        <v>335</v>
      </c>
      <c r="B10466" t="s">
        <v>813</v>
      </c>
      <c r="C10466">
        <v>55969</v>
      </c>
      <c r="D10466" t="s">
        <v>814</v>
      </c>
      <c r="F10466">
        <v>2013</v>
      </c>
      <c r="G10466">
        <v>708</v>
      </c>
      <c r="H10466">
        <v>629.5</v>
      </c>
      <c r="I10466">
        <v>30123.25</v>
      </c>
      <c r="K10466">
        <v>4.4409999999999998</v>
      </c>
      <c r="L10466">
        <v>2.9899999999999999E-2</v>
      </c>
      <c r="M10466">
        <v>23961.15</v>
      </c>
      <c r="N10466">
        <v>8.0799999999999997E-2</v>
      </c>
      <c r="O10466">
        <v>3.4670000000000001</v>
      </c>
      <c r="P10466">
        <v>3.78E-2</v>
      </c>
      <c r="Q10466">
        <v>295280.57500000001</v>
      </c>
      <c r="R10466" t="s">
        <v>38</v>
      </c>
      <c r="T10466" t="s">
        <v>28</v>
      </c>
      <c r="V10466" t="s">
        <v>40</v>
      </c>
      <c r="Y10466" t="s">
        <v>107</v>
      </c>
    </row>
    <row r="10467" spans="1:25" x14ac:dyDescent="0.45">
      <c r="A10467" t="s">
        <v>335</v>
      </c>
      <c r="B10467" t="s">
        <v>813</v>
      </c>
      <c r="C10467">
        <v>55969</v>
      </c>
      <c r="D10467" t="s">
        <v>814</v>
      </c>
      <c r="F10467">
        <v>2014</v>
      </c>
      <c r="G10467">
        <v>396</v>
      </c>
      <c r="H10467">
        <v>312.25</v>
      </c>
      <c r="I10467">
        <v>14392.25</v>
      </c>
      <c r="K10467">
        <v>0.251</v>
      </c>
      <c r="L10467">
        <v>3.5000000000000001E-3</v>
      </c>
      <c r="M10467">
        <v>11006</v>
      </c>
      <c r="N10467">
        <v>8.1000000000000003E-2</v>
      </c>
      <c r="O10467">
        <v>1.6339999999999999</v>
      </c>
      <c r="P10467">
        <v>6.4299999999999996E-2</v>
      </c>
      <c r="Q10467">
        <v>135643.79999999999</v>
      </c>
      <c r="R10467" t="s">
        <v>38</v>
      </c>
      <c r="T10467" t="s">
        <v>28</v>
      </c>
      <c r="V10467" t="s">
        <v>40</v>
      </c>
      <c r="Y10467" t="s">
        <v>107</v>
      </c>
    </row>
    <row r="10468" spans="1:25" x14ac:dyDescent="0.45">
      <c r="A10468" t="s">
        <v>335</v>
      </c>
      <c r="B10468" t="s">
        <v>813</v>
      </c>
      <c r="C10468">
        <v>55969</v>
      </c>
      <c r="D10468" t="s">
        <v>814</v>
      </c>
      <c r="F10468">
        <v>2015</v>
      </c>
      <c r="G10468">
        <v>572</v>
      </c>
      <c r="H10468">
        <v>480</v>
      </c>
      <c r="I10468">
        <v>22080.25</v>
      </c>
      <c r="K10468">
        <v>0.107</v>
      </c>
      <c r="L10468">
        <v>8.9999999999999998E-4</v>
      </c>
      <c r="M10468">
        <v>16586.275000000001</v>
      </c>
      <c r="N10468">
        <v>8.1000000000000003E-2</v>
      </c>
      <c r="O10468">
        <v>2.68</v>
      </c>
      <c r="P10468">
        <v>5.0099999999999999E-2</v>
      </c>
      <c r="Q10468">
        <v>204414.35</v>
      </c>
      <c r="R10468" t="s">
        <v>38</v>
      </c>
      <c r="T10468" t="s">
        <v>28</v>
      </c>
      <c r="V10468" t="s">
        <v>40</v>
      </c>
      <c r="Y10468" t="s">
        <v>146</v>
      </c>
    </row>
    <row r="10469" spans="1:25" x14ac:dyDescent="0.45">
      <c r="A10469" t="s">
        <v>335</v>
      </c>
      <c r="B10469" t="s">
        <v>813</v>
      </c>
      <c r="C10469">
        <v>55969</v>
      </c>
      <c r="D10469" t="s">
        <v>814</v>
      </c>
      <c r="F10469">
        <v>2016</v>
      </c>
      <c r="G10469">
        <v>385</v>
      </c>
      <c r="H10469">
        <v>338.75</v>
      </c>
      <c r="I10469">
        <v>13988.75</v>
      </c>
      <c r="K10469">
        <v>7.1999999999999995E-2</v>
      </c>
      <c r="L10469">
        <v>8.9999999999999998E-4</v>
      </c>
      <c r="M10469">
        <v>11915.725</v>
      </c>
      <c r="N10469">
        <v>8.1000000000000003E-2</v>
      </c>
      <c r="O10469">
        <v>1.8149999999999999</v>
      </c>
      <c r="P10469">
        <v>4.2000000000000003E-2</v>
      </c>
      <c r="Q10469">
        <v>146858.4</v>
      </c>
      <c r="R10469" t="s">
        <v>38</v>
      </c>
      <c r="T10469" t="s">
        <v>28</v>
      </c>
      <c r="V10469" t="s">
        <v>40</v>
      </c>
      <c r="Y10469" t="s">
        <v>146</v>
      </c>
    </row>
    <row r="10470" spans="1:25" x14ac:dyDescent="0.45">
      <c r="A10470" t="s">
        <v>335</v>
      </c>
      <c r="B10470" t="s">
        <v>813</v>
      </c>
      <c r="C10470">
        <v>55969</v>
      </c>
      <c r="D10470" t="s">
        <v>814</v>
      </c>
      <c r="F10470">
        <v>2017</v>
      </c>
      <c r="G10470">
        <v>243</v>
      </c>
      <c r="H10470">
        <v>205.25</v>
      </c>
      <c r="I10470">
        <v>9657</v>
      </c>
      <c r="K10470">
        <v>4.5999999999999999E-2</v>
      </c>
      <c r="L10470">
        <v>8.9999999999999998E-4</v>
      </c>
      <c r="M10470">
        <v>7386.125</v>
      </c>
      <c r="N10470">
        <v>8.0699999999999994E-2</v>
      </c>
      <c r="O10470">
        <v>1.2829999999999999</v>
      </c>
      <c r="P10470">
        <v>6.2399999999999997E-2</v>
      </c>
      <c r="Q10470">
        <v>91024.024999999994</v>
      </c>
      <c r="R10470" t="s">
        <v>38</v>
      </c>
      <c r="T10470" t="s">
        <v>28</v>
      </c>
      <c r="V10470" t="s">
        <v>40</v>
      </c>
      <c r="Y10470" t="s">
        <v>147</v>
      </c>
    </row>
    <row r="10471" spans="1:25" x14ac:dyDescent="0.45">
      <c r="A10471" t="s">
        <v>335</v>
      </c>
      <c r="B10471" t="s">
        <v>813</v>
      </c>
      <c r="C10471">
        <v>55969</v>
      </c>
      <c r="D10471" t="s">
        <v>814</v>
      </c>
      <c r="F10471">
        <v>2018</v>
      </c>
      <c r="G10471">
        <v>618</v>
      </c>
      <c r="H10471">
        <v>540</v>
      </c>
      <c r="I10471">
        <v>26056.25</v>
      </c>
      <c r="K10471">
        <v>0.1</v>
      </c>
      <c r="L10471">
        <v>8.9999999999999998E-4</v>
      </c>
      <c r="M10471">
        <v>21030.799999999999</v>
      </c>
      <c r="N10471">
        <v>8.09E-2</v>
      </c>
      <c r="O10471">
        <v>3.3879999999999999</v>
      </c>
      <c r="P10471">
        <v>5.6099999999999997E-2</v>
      </c>
      <c r="Q10471">
        <v>259189.42499999999</v>
      </c>
      <c r="R10471" t="s">
        <v>38</v>
      </c>
      <c r="T10471" t="s">
        <v>28</v>
      </c>
      <c r="V10471" t="s">
        <v>40</v>
      </c>
      <c r="Y10471" t="s">
        <v>147</v>
      </c>
    </row>
    <row r="10472" spans="1:25" x14ac:dyDescent="0.45">
      <c r="A10472" t="s">
        <v>335</v>
      </c>
      <c r="B10472" t="s">
        <v>813</v>
      </c>
      <c r="C10472">
        <v>55969</v>
      </c>
      <c r="D10472" t="s">
        <v>814</v>
      </c>
      <c r="F10472">
        <v>2019</v>
      </c>
      <c r="G10472">
        <v>757</v>
      </c>
      <c r="H10472">
        <v>642.33000000000004</v>
      </c>
      <c r="I10472">
        <v>31760.59</v>
      </c>
      <c r="K10472">
        <v>0.11899999999999999</v>
      </c>
      <c r="L10472">
        <v>1E-3</v>
      </c>
      <c r="M10472">
        <v>25446.458999999999</v>
      </c>
      <c r="N10472">
        <v>8.1000000000000003E-2</v>
      </c>
      <c r="O10472">
        <v>4.0919999999999996</v>
      </c>
      <c r="P10472">
        <v>4.3799999999999999E-2</v>
      </c>
      <c r="Q10472">
        <v>313598.48499999999</v>
      </c>
      <c r="R10472" t="s">
        <v>38</v>
      </c>
      <c r="T10472" t="s">
        <v>28</v>
      </c>
      <c r="V10472" t="s">
        <v>40</v>
      </c>
      <c r="Y10472" t="s">
        <v>147</v>
      </c>
    </row>
    <row r="10473" spans="1:25" x14ac:dyDescent="0.45">
      <c r="A10473" t="s">
        <v>335</v>
      </c>
      <c r="B10473" t="s">
        <v>813</v>
      </c>
      <c r="C10473">
        <v>55969</v>
      </c>
      <c r="D10473" t="s">
        <v>814</v>
      </c>
      <c r="F10473">
        <v>2020</v>
      </c>
      <c r="G10473">
        <v>1220</v>
      </c>
      <c r="H10473">
        <v>1085.6099999999999</v>
      </c>
      <c r="I10473">
        <v>53172.09</v>
      </c>
      <c r="K10473">
        <v>0.26300000000000001</v>
      </c>
      <c r="L10473">
        <v>1E-3</v>
      </c>
      <c r="M10473">
        <v>44926.807999999997</v>
      </c>
      <c r="N10473">
        <v>8.1000000000000003E-2</v>
      </c>
      <c r="O10473">
        <v>6.8040000000000003</v>
      </c>
      <c r="P10473">
        <v>3.4799999999999998E-2</v>
      </c>
      <c r="Q10473">
        <v>553676.24600000004</v>
      </c>
      <c r="R10473" t="s">
        <v>38</v>
      </c>
      <c r="T10473" t="s">
        <v>28</v>
      </c>
      <c r="V10473" t="s">
        <v>40</v>
      </c>
      <c r="Y10473" t="s">
        <v>147</v>
      </c>
    </row>
    <row r="10474" spans="1:25" x14ac:dyDescent="0.45">
      <c r="A10474" t="s">
        <v>335</v>
      </c>
      <c r="B10474" t="s">
        <v>813</v>
      </c>
      <c r="C10474">
        <v>55969</v>
      </c>
      <c r="D10474" t="s">
        <v>814</v>
      </c>
      <c r="F10474">
        <v>2021</v>
      </c>
      <c r="G10474">
        <v>801</v>
      </c>
      <c r="H10474">
        <v>667.95</v>
      </c>
      <c r="I10474">
        <v>31528.29</v>
      </c>
      <c r="K10474">
        <v>0.161</v>
      </c>
      <c r="L10474">
        <v>1E-3</v>
      </c>
      <c r="M10474">
        <v>26808.199000000001</v>
      </c>
      <c r="N10474">
        <v>8.1000000000000003E-2</v>
      </c>
      <c r="O10474">
        <v>4.2750000000000004</v>
      </c>
      <c r="P10474">
        <v>4.5699999999999998E-2</v>
      </c>
      <c r="Q10474">
        <v>330392.35600000003</v>
      </c>
      <c r="R10474" t="s">
        <v>38</v>
      </c>
      <c r="T10474" t="s">
        <v>28</v>
      </c>
      <c r="V10474" t="s">
        <v>40</v>
      </c>
      <c r="Y10474" t="s">
        <v>152</v>
      </c>
    </row>
    <row r="10475" spans="1:25" x14ac:dyDescent="0.45">
      <c r="A10475" t="s">
        <v>335</v>
      </c>
      <c r="B10475" t="s">
        <v>813</v>
      </c>
      <c r="C10475">
        <v>55969</v>
      </c>
      <c r="D10475" t="s">
        <v>814</v>
      </c>
      <c r="F10475">
        <v>2022</v>
      </c>
      <c r="G10475">
        <v>849</v>
      </c>
      <c r="H10475">
        <v>676.57</v>
      </c>
      <c r="I10475">
        <v>32036.97</v>
      </c>
      <c r="K10475">
        <v>0.16500000000000001</v>
      </c>
      <c r="L10475">
        <v>1E-3</v>
      </c>
      <c r="M10475">
        <v>28069.080999999998</v>
      </c>
      <c r="N10475">
        <v>8.1000000000000003E-2</v>
      </c>
      <c r="O10475">
        <v>4.8929999999999998</v>
      </c>
      <c r="P10475">
        <v>5.1799999999999999E-2</v>
      </c>
      <c r="Q10475">
        <v>345937.52299999999</v>
      </c>
      <c r="R10475" t="s">
        <v>38</v>
      </c>
      <c r="T10475" t="s">
        <v>28</v>
      </c>
      <c r="V10475" t="s">
        <v>40</v>
      </c>
      <c r="Y10475" t="s">
        <v>152</v>
      </c>
    </row>
    <row r="10476" spans="1:25" x14ac:dyDescent="0.45">
      <c r="A10476" t="s">
        <v>335</v>
      </c>
      <c r="B10476" t="s">
        <v>813</v>
      </c>
      <c r="C10476">
        <v>55969</v>
      </c>
      <c r="D10476" t="s">
        <v>814</v>
      </c>
      <c r="F10476">
        <v>2023</v>
      </c>
      <c r="G10476">
        <v>433</v>
      </c>
      <c r="H10476">
        <v>352.35</v>
      </c>
      <c r="I10476">
        <v>16585.5</v>
      </c>
      <c r="K10476">
        <v>8.5000000000000006E-2</v>
      </c>
      <c r="L10476">
        <v>1E-3</v>
      </c>
      <c r="M10476">
        <v>14140.644</v>
      </c>
      <c r="N10476">
        <v>8.1000000000000003E-2</v>
      </c>
      <c r="O10476">
        <v>2.5550000000000002</v>
      </c>
      <c r="P10476">
        <v>5.2400000000000002E-2</v>
      </c>
      <c r="Q10476">
        <v>174273.84</v>
      </c>
      <c r="R10476" t="s">
        <v>38</v>
      </c>
      <c r="T10476" t="s">
        <v>28</v>
      </c>
      <c r="V10476" t="s">
        <v>40</v>
      </c>
      <c r="Y10476" t="s">
        <v>152</v>
      </c>
    </row>
    <row r="10477" spans="1:25" x14ac:dyDescent="0.45">
      <c r="A10477" t="s">
        <v>335</v>
      </c>
      <c r="B10477" t="s">
        <v>813</v>
      </c>
      <c r="C10477">
        <v>55969</v>
      </c>
      <c r="D10477" t="s">
        <v>814</v>
      </c>
      <c r="F10477">
        <v>2024</v>
      </c>
      <c r="G10477">
        <v>211</v>
      </c>
      <c r="H10477">
        <v>142.25</v>
      </c>
      <c r="I10477">
        <v>6451.95</v>
      </c>
      <c r="K10477">
        <v>2.7E-2</v>
      </c>
      <c r="L10477">
        <v>1E-3</v>
      </c>
      <c r="M10477">
        <v>5626.2640000000001</v>
      </c>
      <c r="N10477">
        <v>8.1000000000000003E-2</v>
      </c>
      <c r="O10477">
        <v>1.3480000000000001</v>
      </c>
      <c r="P10477">
        <v>8.7900000000000006E-2</v>
      </c>
      <c r="Q10477">
        <v>69333.880999999994</v>
      </c>
      <c r="R10477" t="s">
        <v>38</v>
      </c>
      <c r="T10477" t="s">
        <v>28</v>
      </c>
      <c r="V10477" t="s">
        <v>40</v>
      </c>
      <c r="Y10477" t="s">
        <v>152</v>
      </c>
    </row>
    <row r="10478" spans="1:25" x14ac:dyDescent="0.45">
      <c r="A10478" t="s">
        <v>335</v>
      </c>
      <c r="B10478" t="s">
        <v>815</v>
      </c>
      <c r="C10478">
        <v>56032</v>
      </c>
      <c r="D10478">
        <v>1</v>
      </c>
      <c r="F10478">
        <v>2009</v>
      </c>
      <c r="G10478">
        <v>1496</v>
      </c>
      <c r="H10478">
        <v>1202.5</v>
      </c>
      <c r="I10478">
        <v>53309</v>
      </c>
      <c r="K10478">
        <v>0.22600000000000001</v>
      </c>
      <c r="L10478">
        <v>1.1999999999999999E-3</v>
      </c>
      <c r="M10478">
        <v>31902.825000000001</v>
      </c>
      <c r="N10478">
        <v>5.9700000000000003E-2</v>
      </c>
      <c r="O10478">
        <v>3.9340000000000002</v>
      </c>
      <c r="P10478">
        <v>3.39E-2</v>
      </c>
      <c r="Q10478">
        <v>532708.125</v>
      </c>
      <c r="R10478" t="s">
        <v>34</v>
      </c>
      <c r="S10478" t="s">
        <v>38</v>
      </c>
      <c r="T10478" t="s">
        <v>28</v>
      </c>
      <c r="V10478" t="s">
        <v>40</v>
      </c>
      <c r="Y10478" t="s">
        <v>107</v>
      </c>
    </row>
    <row r="10479" spans="1:25" x14ac:dyDescent="0.45">
      <c r="A10479" t="s">
        <v>335</v>
      </c>
      <c r="B10479" t="s">
        <v>815</v>
      </c>
      <c r="C10479">
        <v>56032</v>
      </c>
      <c r="D10479">
        <v>1</v>
      </c>
      <c r="F10479">
        <v>2010</v>
      </c>
      <c r="G10479">
        <v>1842</v>
      </c>
      <c r="H10479">
        <v>1551.5</v>
      </c>
      <c r="I10479">
        <v>71550.75</v>
      </c>
      <c r="K10479">
        <v>0.22600000000000001</v>
      </c>
      <c r="L10479">
        <v>1E-3</v>
      </c>
      <c r="M10479">
        <v>42028.574999999997</v>
      </c>
      <c r="N10479">
        <v>5.9200000000000003E-2</v>
      </c>
      <c r="O10479">
        <v>3.9849999999999999</v>
      </c>
      <c r="P10479">
        <v>2.87E-2</v>
      </c>
      <c r="Q10479">
        <v>707180.77500000002</v>
      </c>
      <c r="R10479" t="s">
        <v>34</v>
      </c>
      <c r="S10479" t="s">
        <v>38</v>
      </c>
      <c r="T10479" t="s">
        <v>28</v>
      </c>
      <c r="V10479" t="s">
        <v>40</v>
      </c>
      <c r="Y10479" t="s">
        <v>107</v>
      </c>
    </row>
    <row r="10480" spans="1:25" x14ac:dyDescent="0.45">
      <c r="A10480" t="s">
        <v>335</v>
      </c>
      <c r="B10480" t="s">
        <v>815</v>
      </c>
      <c r="C10480">
        <v>56032</v>
      </c>
      <c r="D10480">
        <v>1</v>
      </c>
      <c r="F10480">
        <v>2011</v>
      </c>
      <c r="G10480">
        <v>2490</v>
      </c>
      <c r="H10480">
        <v>2109.5</v>
      </c>
      <c r="I10480">
        <v>99007.25</v>
      </c>
      <c r="K10480">
        <v>0.34300000000000003</v>
      </c>
      <c r="L10480">
        <v>1.1000000000000001E-3</v>
      </c>
      <c r="M10480">
        <v>58025.2</v>
      </c>
      <c r="N10480">
        <v>5.9299999999999999E-2</v>
      </c>
      <c r="O10480">
        <v>5.1580000000000004</v>
      </c>
      <c r="P10480">
        <v>2.6800000000000001E-2</v>
      </c>
      <c r="Q10480">
        <v>975065.77500000002</v>
      </c>
      <c r="R10480" t="s">
        <v>34</v>
      </c>
      <c r="S10480" t="s">
        <v>38</v>
      </c>
      <c r="T10480" t="s">
        <v>28</v>
      </c>
      <c r="V10480" t="s">
        <v>40</v>
      </c>
      <c r="Y10480" t="s">
        <v>107</v>
      </c>
    </row>
    <row r="10481" spans="1:25" x14ac:dyDescent="0.45">
      <c r="A10481" t="s">
        <v>335</v>
      </c>
      <c r="B10481" t="s">
        <v>815</v>
      </c>
      <c r="C10481">
        <v>56032</v>
      </c>
      <c r="D10481">
        <v>1</v>
      </c>
      <c r="F10481">
        <v>2012</v>
      </c>
      <c r="G10481">
        <v>1662</v>
      </c>
      <c r="H10481">
        <v>1415.75</v>
      </c>
      <c r="I10481">
        <v>66433.25</v>
      </c>
      <c r="K10481">
        <v>0.20399999999999999</v>
      </c>
      <c r="L10481">
        <v>1E-3</v>
      </c>
      <c r="M10481">
        <v>38059.875</v>
      </c>
      <c r="N10481">
        <v>5.9200000000000003E-2</v>
      </c>
      <c r="O10481">
        <v>3.7210000000000001</v>
      </c>
      <c r="P10481">
        <v>3.2899999999999999E-2</v>
      </c>
      <c r="Q10481">
        <v>640421.1</v>
      </c>
      <c r="R10481" t="s">
        <v>34</v>
      </c>
      <c r="S10481" t="s">
        <v>38</v>
      </c>
      <c r="T10481" t="s">
        <v>28</v>
      </c>
      <c r="V10481" t="s">
        <v>40</v>
      </c>
      <c r="Y10481" t="s">
        <v>107</v>
      </c>
    </row>
    <row r="10482" spans="1:25" x14ac:dyDescent="0.45">
      <c r="A10482" t="s">
        <v>335</v>
      </c>
      <c r="B10482" t="s">
        <v>815</v>
      </c>
      <c r="C10482">
        <v>56032</v>
      </c>
      <c r="D10482">
        <v>1</v>
      </c>
      <c r="F10482">
        <v>2013</v>
      </c>
      <c r="G10482">
        <v>2754</v>
      </c>
      <c r="H10482">
        <v>2394.5</v>
      </c>
      <c r="I10482">
        <v>114802.75</v>
      </c>
      <c r="K10482">
        <v>0.34799999999999998</v>
      </c>
      <c r="L10482">
        <v>1E-3</v>
      </c>
      <c r="M10482">
        <v>67686.675000000003</v>
      </c>
      <c r="N10482">
        <v>5.9200000000000003E-2</v>
      </c>
      <c r="O10482">
        <v>6.2720000000000002</v>
      </c>
      <c r="P10482">
        <v>2.58E-2</v>
      </c>
      <c r="Q10482">
        <v>1138996.45</v>
      </c>
      <c r="R10482" t="s">
        <v>34</v>
      </c>
      <c r="S10482" t="s">
        <v>38</v>
      </c>
      <c r="T10482" t="s">
        <v>28</v>
      </c>
      <c r="V10482" t="s">
        <v>40</v>
      </c>
      <c r="Y10482" t="s">
        <v>107</v>
      </c>
    </row>
    <row r="10483" spans="1:25" x14ac:dyDescent="0.45">
      <c r="A10483" t="s">
        <v>335</v>
      </c>
      <c r="B10483" t="s">
        <v>815</v>
      </c>
      <c r="C10483">
        <v>56032</v>
      </c>
      <c r="D10483">
        <v>1</v>
      </c>
      <c r="F10483">
        <v>2014</v>
      </c>
      <c r="G10483">
        <v>2692</v>
      </c>
      <c r="H10483">
        <v>2330.75</v>
      </c>
      <c r="I10483">
        <v>110740.25</v>
      </c>
      <c r="K10483">
        <v>0.66</v>
      </c>
      <c r="L10483">
        <v>1.6000000000000001E-3</v>
      </c>
      <c r="M10483">
        <v>66203.725000000006</v>
      </c>
      <c r="N10483">
        <v>6.0499999999999998E-2</v>
      </c>
      <c r="O10483">
        <v>7.0179999999999998</v>
      </c>
      <c r="P10483">
        <v>2.8400000000000002E-2</v>
      </c>
      <c r="Q10483">
        <v>1090445.1000000001</v>
      </c>
      <c r="R10483" t="s">
        <v>34</v>
      </c>
      <c r="S10483" t="s">
        <v>38</v>
      </c>
      <c r="T10483" t="s">
        <v>28</v>
      </c>
      <c r="V10483" t="s">
        <v>40</v>
      </c>
      <c r="Y10483" t="s">
        <v>107</v>
      </c>
    </row>
    <row r="10484" spans="1:25" x14ac:dyDescent="0.45">
      <c r="A10484" t="s">
        <v>335</v>
      </c>
      <c r="B10484" t="s">
        <v>815</v>
      </c>
      <c r="C10484">
        <v>56032</v>
      </c>
      <c r="D10484">
        <v>1</v>
      </c>
      <c r="F10484">
        <v>2015</v>
      </c>
      <c r="G10484">
        <v>3356</v>
      </c>
      <c r="H10484">
        <v>2930.5</v>
      </c>
      <c r="I10484">
        <v>138161</v>
      </c>
      <c r="K10484">
        <v>0.69399999999999995</v>
      </c>
      <c r="L10484">
        <v>1.4E-3</v>
      </c>
      <c r="M10484">
        <v>82829.725000000006</v>
      </c>
      <c r="N10484">
        <v>6.0299999999999999E-2</v>
      </c>
      <c r="O10484">
        <v>8.8360000000000003</v>
      </c>
      <c r="P10484">
        <v>2.7099999999999999E-2</v>
      </c>
      <c r="Q10484">
        <v>1373475.2749999999</v>
      </c>
      <c r="R10484" t="s">
        <v>34</v>
      </c>
      <c r="S10484" t="s">
        <v>38</v>
      </c>
      <c r="T10484" t="s">
        <v>28</v>
      </c>
      <c r="V10484" t="s">
        <v>40</v>
      </c>
      <c r="Y10484" t="s">
        <v>146</v>
      </c>
    </row>
    <row r="10485" spans="1:25" x14ac:dyDescent="0.45">
      <c r="A10485" t="s">
        <v>335</v>
      </c>
      <c r="B10485" t="s">
        <v>815</v>
      </c>
      <c r="C10485">
        <v>56032</v>
      </c>
      <c r="D10485">
        <v>1</v>
      </c>
      <c r="F10485">
        <v>2016</v>
      </c>
      <c r="G10485">
        <v>3059</v>
      </c>
      <c r="H10485">
        <v>2659.75</v>
      </c>
      <c r="I10485">
        <v>123686</v>
      </c>
      <c r="K10485">
        <v>0.39200000000000002</v>
      </c>
      <c r="L10485">
        <v>1E-3</v>
      </c>
      <c r="M10485">
        <v>73562.399999999994</v>
      </c>
      <c r="N10485">
        <v>5.9299999999999999E-2</v>
      </c>
      <c r="O10485">
        <v>7.2270000000000003</v>
      </c>
      <c r="P10485">
        <v>2.46E-2</v>
      </c>
      <c r="Q10485">
        <v>1237327.3500000001</v>
      </c>
      <c r="R10485" t="s">
        <v>34</v>
      </c>
      <c r="S10485" t="s">
        <v>38</v>
      </c>
      <c r="T10485" t="s">
        <v>28</v>
      </c>
      <c r="V10485" t="s">
        <v>40</v>
      </c>
      <c r="Y10485" t="s">
        <v>146</v>
      </c>
    </row>
    <row r="10486" spans="1:25" x14ac:dyDescent="0.45">
      <c r="A10486" t="s">
        <v>335</v>
      </c>
      <c r="B10486" t="s">
        <v>815</v>
      </c>
      <c r="C10486">
        <v>56032</v>
      </c>
      <c r="D10486">
        <v>1</v>
      </c>
      <c r="F10486">
        <v>2017</v>
      </c>
      <c r="G10486">
        <v>2435</v>
      </c>
      <c r="H10486">
        <v>2043.5</v>
      </c>
      <c r="I10486">
        <v>91055</v>
      </c>
      <c r="K10486">
        <v>0.32100000000000001</v>
      </c>
      <c r="L10486">
        <v>1E-3</v>
      </c>
      <c r="M10486">
        <v>54431.25</v>
      </c>
      <c r="N10486">
        <v>5.9400000000000001E-2</v>
      </c>
      <c r="O10486">
        <v>5.7329999999999997</v>
      </c>
      <c r="P10486">
        <v>2.3099999999999999E-2</v>
      </c>
      <c r="Q10486">
        <v>913692.02500000002</v>
      </c>
      <c r="R10486" t="s">
        <v>34</v>
      </c>
      <c r="S10486" t="s">
        <v>38</v>
      </c>
      <c r="T10486" t="s">
        <v>28</v>
      </c>
      <c r="V10486" t="s">
        <v>40</v>
      </c>
      <c r="Y10486" t="s">
        <v>147</v>
      </c>
    </row>
    <row r="10487" spans="1:25" x14ac:dyDescent="0.45">
      <c r="A10487" t="s">
        <v>335</v>
      </c>
      <c r="B10487" t="s">
        <v>815</v>
      </c>
      <c r="C10487">
        <v>56032</v>
      </c>
      <c r="D10487">
        <v>1</v>
      </c>
      <c r="F10487">
        <v>2018</v>
      </c>
      <c r="G10487">
        <v>1249</v>
      </c>
      <c r="H10487">
        <v>952.75</v>
      </c>
      <c r="I10487">
        <v>40471</v>
      </c>
      <c r="K10487">
        <v>0.158</v>
      </c>
      <c r="L10487">
        <v>1.1000000000000001E-3</v>
      </c>
      <c r="M10487">
        <v>24671.275000000001</v>
      </c>
      <c r="N10487">
        <v>5.96E-2</v>
      </c>
      <c r="O10487">
        <v>3.4740000000000002</v>
      </c>
      <c r="P10487">
        <v>2.76E-2</v>
      </c>
      <c r="Q10487">
        <v>413114.47499999998</v>
      </c>
      <c r="R10487" t="s">
        <v>34</v>
      </c>
      <c r="S10487" t="s">
        <v>38</v>
      </c>
      <c r="T10487" t="s">
        <v>28</v>
      </c>
      <c r="V10487" t="s">
        <v>40</v>
      </c>
      <c r="Y10487" t="s">
        <v>147</v>
      </c>
    </row>
    <row r="10488" spans="1:25" x14ac:dyDescent="0.45">
      <c r="A10488" t="s">
        <v>335</v>
      </c>
      <c r="B10488" t="s">
        <v>815</v>
      </c>
      <c r="C10488">
        <v>56032</v>
      </c>
      <c r="D10488">
        <v>1</v>
      </c>
      <c r="F10488">
        <v>2019</v>
      </c>
      <c r="G10488">
        <v>1355</v>
      </c>
      <c r="H10488">
        <v>933.2</v>
      </c>
      <c r="I10488">
        <v>41818.15</v>
      </c>
      <c r="K10488">
        <v>0.13100000000000001</v>
      </c>
      <c r="L10488">
        <v>1E-3</v>
      </c>
      <c r="M10488">
        <v>24764.017</v>
      </c>
      <c r="N10488">
        <v>5.9200000000000003E-2</v>
      </c>
      <c r="O10488">
        <v>2.4809999999999999</v>
      </c>
      <c r="P10488">
        <v>2.7900000000000001E-2</v>
      </c>
      <c r="Q10488">
        <v>416554.79399999999</v>
      </c>
      <c r="R10488" t="s">
        <v>34</v>
      </c>
      <c r="S10488" t="s">
        <v>38</v>
      </c>
      <c r="T10488" t="s">
        <v>28</v>
      </c>
      <c r="V10488" t="s">
        <v>40</v>
      </c>
      <c r="Y10488" t="s">
        <v>147</v>
      </c>
    </row>
    <row r="10489" spans="1:25" x14ac:dyDescent="0.45">
      <c r="A10489" t="s">
        <v>335</v>
      </c>
      <c r="B10489" t="s">
        <v>815</v>
      </c>
      <c r="C10489">
        <v>56032</v>
      </c>
      <c r="D10489">
        <v>1</v>
      </c>
      <c r="F10489">
        <v>2020</v>
      </c>
      <c r="G10489">
        <v>1789</v>
      </c>
      <c r="H10489">
        <v>1353.45</v>
      </c>
      <c r="I10489">
        <v>61601.84</v>
      </c>
      <c r="K10489">
        <v>0.184</v>
      </c>
      <c r="L10489">
        <v>1E-3</v>
      </c>
      <c r="M10489">
        <v>36532.631000000001</v>
      </c>
      <c r="N10489">
        <v>5.9200000000000003E-2</v>
      </c>
      <c r="O10489">
        <v>4.2949999999999999</v>
      </c>
      <c r="P10489">
        <v>3.3300000000000003E-2</v>
      </c>
      <c r="Q10489">
        <v>614735.08700000006</v>
      </c>
      <c r="R10489" t="s">
        <v>34</v>
      </c>
      <c r="S10489" t="s">
        <v>38</v>
      </c>
      <c r="T10489" t="s">
        <v>28</v>
      </c>
      <c r="V10489" t="s">
        <v>40</v>
      </c>
      <c r="Y10489" t="s">
        <v>147</v>
      </c>
    </row>
    <row r="10490" spans="1:25" x14ac:dyDescent="0.45">
      <c r="A10490" t="s">
        <v>335</v>
      </c>
      <c r="B10490" t="s">
        <v>815</v>
      </c>
      <c r="C10490">
        <v>56032</v>
      </c>
      <c r="D10490">
        <v>1</v>
      </c>
      <c r="F10490">
        <v>2021</v>
      </c>
      <c r="G10490">
        <v>2258</v>
      </c>
      <c r="H10490">
        <v>1794.69</v>
      </c>
      <c r="I10490">
        <v>82338.27</v>
      </c>
      <c r="K10490">
        <v>0.28000000000000003</v>
      </c>
      <c r="L10490">
        <v>1.1000000000000001E-3</v>
      </c>
      <c r="M10490">
        <v>48729.506000000001</v>
      </c>
      <c r="N10490">
        <v>5.9299999999999999E-2</v>
      </c>
      <c r="O10490">
        <v>5.4909999999999997</v>
      </c>
      <c r="P10490">
        <v>3.1600000000000003E-2</v>
      </c>
      <c r="Q10490">
        <v>819101.05799999996</v>
      </c>
      <c r="R10490" t="s">
        <v>34</v>
      </c>
      <c r="S10490" t="s">
        <v>38</v>
      </c>
      <c r="T10490" t="s">
        <v>28</v>
      </c>
      <c r="V10490" t="s">
        <v>40</v>
      </c>
      <c r="Y10490" t="s">
        <v>152</v>
      </c>
    </row>
    <row r="10491" spans="1:25" x14ac:dyDescent="0.45">
      <c r="A10491" t="s">
        <v>335</v>
      </c>
      <c r="B10491" t="s">
        <v>815</v>
      </c>
      <c r="C10491">
        <v>56032</v>
      </c>
      <c r="D10491">
        <v>1</v>
      </c>
      <c r="F10491">
        <v>2022</v>
      </c>
      <c r="G10491">
        <v>1869</v>
      </c>
      <c r="H10491">
        <v>1455.22</v>
      </c>
      <c r="I10491">
        <v>66010.009999999995</v>
      </c>
      <c r="K10491">
        <v>0.214</v>
      </c>
      <c r="L10491">
        <v>1.1000000000000001E-3</v>
      </c>
      <c r="M10491">
        <v>39009.158000000003</v>
      </c>
      <c r="N10491">
        <v>5.9200000000000003E-2</v>
      </c>
      <c r="O10491">
        <v>4.9240000000000004</v>
      </c>
      <c r="P10491">
        <v>2.52E-2</v>
      </c>
      <c r="Q10491">
        <v>655982.29099999997</v>
      </c>
      <c r="R10491" t="s">
        <v>34</v>
      </c>
      <c r="S10491" t="s">
        <v>38</v>
      </c>
      <c r="T10491" t="s">
        <v>28</v>
      </c>
      <c r="V10491" t="s">
        <v>40</v>
      </c>
      <c r="Y10491" t="s">
        <v>152</v>
      </c>
    </row>
    <row r="10492" spans="1:25" x14ac:dyDescent="0.45">
      <c r="A10492" t="s">
        <v>335</v>
      </c>
      <c r="B10492" t="s">
        <v>815</v>
      </c>
      <c r="C10492">
        <v>56032</v>
      </c>
      <c r="D10492">
        <v>1</v>
      </c>
      <c r="F10492">
        <v>2023</v>
      </c>
      <c r="G10492">
        <v>1640</v>
      </c>
      <c r="H10492">
        <v>1266.8699999999999</v>
      </c>
      <c r="I10492">
        <v>57166.65</v>
      </c>
      <c r="K10492">
        <v>0.17</v>
      </c>
      <c r="L10492">
        <v>1E-3</v>
      </c>
      <c r="M10492">
        <v>33757.620999999999</v>
      </c>
      <c r="N10492">
        <v>5.9200000000000003E-2</v>
      </c>
      <c r="O10492">
        <v>4.1849999999999996</v>
      </c>
      <c r="P10492">
        <v>2.76E-2</v>
      </c>
      <c r="Q10492">
        <v>568045.28200000001</v>
      </c>
      <c r="R10492" t="s">
        <v>34</v>
      </c>
      <c r="S10492" t="s">
        <v>38</v>
      </c>
      <c r="T10492" t="s">
        <v>28</v>
      </c>
      <c r="V10492" t="s">
        <v>40</v>
      </c>
      <c r="Y10492" t="s">
        <v>152</v>
      </c>
    </row>
    <row r="10493" spans="1:25" x14ac:dyDescent="0.45">
      <c r="A10493" t="s">
        <v>335</v>
      </c>
      <c r="B10493" t="s">
        <v>815</v>
      </c>
      <c r="C10493">
        <v>56032</v>
      </c>
      <c r="D10493">
        <v>1</v>
      </c>
      <c r="F10493">
        <v>2024</v>
      </c>
      <c r="G10493">
        <v>447</v>
      </c>
      <c r="H10493">
        <v>337.06</v>
      </c>
      <c r="I10493">
        <v>15195.58</v>
      </c>
      <c r="K10493">
        <v>4.5999999999999999E-2</v>
      </c>
      <c r="L10493">
        <v>1E-3</v>
      </c>
      <c r="M10493">
        <v>9061.7630000000008</v>
      </c>
      <c r="N10493">
        <v>5.9299999999999999E-2</v>
      </c>
      <c r="O10493">
        <v>1.079</v>
      </c>
      <c r="P10493">
        <v>3.0200000000000001E-2</v>
      </c>
      <c r="Q10493">
        <v>152478.29</v>
      </c>
      <c r="R10493" t="s">
        <v>34</v>
      </c>
      <c r="S10493" t="s">
        <v>38</v>
      </c>
      <c r="T10493" t="s">
        <v>28</v>
      </c>
      <c r="V10493" t="s">
        <v>40</v>
      </c>
      <c r="Y10493" t="s">
        <v>152</v>
      </c>
    </row>
    <row r="10494" spans="1:25" x14ac:dyDescent="0.45">
      <c r="A10494" t="s">
        <v>25</v>
      </c>
      <c r="B10494" t="s">
        <v>816</v>
      </c>
      <c r="C10494">
        <v>56047</v>
      </c>
      <c r="D10494">
        <v>1</v>
      </c>
      <c r="F10494">
        <v>2018</v>
      </c>
      <c r="G10494">
        <v>4495</v>
      </c>
      <c r="H10494">
        <v>4420.55</v>
      </c>
      <c r="I10494">
        <v>1517131.92</v>
      </c>
      <c r="K10494">
        <v>3.0270000000000001</v>
      </c>
      <c r="L10494">
        <v>1E-3</v>
      </c>
      <c r="M10494">
        <v>599739.44799999997</v>
      </c>
      <c r="N10494">
        <v>5.9299999999999999E-2</v>
      </c>
      <c r="O10494">
        <v>35.514000000000003</v>
      </c>
      <c r="P10494">
        <v>7.7999999999999996E-3</v>
      </c>
      <c r="Q10494">
        <v>10049030.886</v>
      </c>
      <c r="R10494" t="s">
        <v>34</v>
      </c>
      <c r="S10494" t="s">
        <v>38</v>
      </c>
      <c r="T10494" t="s">
        <v>817</v>
      </c>
      <c r="V10494" t="s">
        <v>88</v>
      </c>
      <c r="Y10494" t="s">
        <v>818</v>
      </c>
    </row>
    <row r="10495" spans="1:25" x14ac:dyDescent="0.45">
      <c r="A10495" t="s">
        <v>25</v>
      </c>
      <c r="B10495" t="s">
        <v>816</v>
      </c>
      <c r="C10495">
        <v>56047</v>
      </c>
      <c r="D10495">
        <v>1</v>
      </c>
      <c r="F10495">
        <v>2019</v>
      </c>
      <c r="G10495">
        <v>7354</v>
      </c>
      <c r="H10495">
        <v>7309.02</v>
      </c>
      <c r="I10495">
        <v>2525074.37</v>
      </c>
      <c r="K10495">
        <v>5.0590000000000002</v>
      </c>
      <c r="L10495">
        <v>1E-3</v>
      </c>
      <c r="M10495">
        <v>1002134.667</v>
      </c>
      <c r="N10495">
        <v>5.8999999999999997E-2</v>
      </c>
      <c r="O10495">
        <v>49.143000000000001</v>
      </c>
      <c r="P10495">
        <v>6.1000000000000004E-3</v>
      </c>
      <c r="Q10495">
        <v>16860399.666000001</v>
      </c>
      <c r="R10495" t="s">
        <v>34</v>
      </c>
      <c r="S10495" t="s">
        <v>38</v>
      </c>
      <c r="T10495" t="s">
        <v>89</v>
      </c>
      <c r="V10495" t="s">
        <v>88</v>
      </c>
      <c r="Y10495" t="s">
        <v>818</v>
      </c>
    </row>
    <row r="10496" spans="1:25" x14ac:dyDescent="0.45">
      <c r="A10496" t="s">
        <v>25</v>
      </c>
      <c r="B10496" t="s">
        <v>816</v>
      </c>
      <c r="C10496">
        <v>56047</v>
      </c>
      <c r="D10496">
        <v>1</v>
      </c>
      <c r="F10496">
        <v>2020</v>
      </c>
      <c r="G10496">
        <v>7432</v>
      </c>
      <c r="H10496">
        <v>7341.98</v>
      </c>
      <c r="I10496">
        <v>2599197.0299999998</v>
      </c>
      <c r="K10496">
        <v>5.1159999999999997</v>
      </c>
      <c r="L10496">
        <v>1E-3</v>
      </c>
      <c r="M10496">
        <v>1013392.741</v>
      </c>
      <c r="N10496">
        <v>5.8999999999999997E-2</v>
      </c>
      <c r="O10496">
        <v>49.688000000000002</v>
      </c>
      <c r="P10496">
        <v>6.1999999999999998E-3</v>
      </c>
      <c r="Q10496">
        <v>17050486.717</v>
      </c>
      <c r="R10496" t="s">
        <v>34</v>
      </c>
      <c r="S10496" t="s">
        <v>38</v>
      </c>
      <c r="T10496" t="s">
        <v>89</v>
      </c>
      <c r="V10496" t="s">
        <v>88</v>
      </c>
      <c r="Y10496" t="s">
        <v>818</v>
      </c>
    </row>
    <row r="10497" spans="1:25" x14ac:dyDescent="0.45">
      <c r="A10497" t="s">
        <v>25</v>
      </c>
      <c r="B10497" t="s">
        <v>816</v>
      </c>
      <c r="C10497">
        <v>56047</v>
      </c>
      <c r="D10497">
        <v>1</v>
      </c>
      <c r="F10497">
        <v>2021</v>
      </c>
      <c r="G10497">
        <v>7582</v>
      </c>
      <c r="H10497">
        <v>7531.7</v>
      </c>
      <c r="I10497">
        <v>2824759.96</v>
      </c>
      <c r="K10497">
        <v>5.4539999999999997</v>
      </c>
      <c r="L10497">
        <v>1E-3</v>
      </c>
      <c r="M10497">
        <v>1080437.8659999999</v>
      </c>
      <c r="N10497">
        <v>5.8999999999999997E-2</v>
      </c>
      <c r="O10497">
        <v>52.68</v>
      </c>
      <c r="P10497">
        <v>6.0000000000000001E-3</v>
      </c>
      <c r="Q10497">
        <v>18179838.602000002</v>
      </c>
      <c r="R10497" t="s">
        <v>34</v>
      </c>
      <c r="S10497" t="s">
        <v>38</v>
      </c>
      <c r="T10497" t="s">
        <v>89</v>
      </c>
      <c r="V10497" t="s">
        <v>88</v>
      </c>
      <c r="Y10497" t="s">
        <v>818</v>
      </c>
    </row>
    <row r="10498" spans="1:25" x14ac:dyDescent="0.45">
      <c r="A10498" t="s">
        <v>25</v>
      </c>
      <c r="B10498" t="s">
        <v>816</v>
      </c>
      <c r="C10498">
        <v>56047</v>
      </c>
      <c r="D10498">
        <v>1</v>
      </c>
      <c r="F10498">
        <v>2022</v>
      </c>
      <c r="G10498">
        <v>6887</v>
      </c>
      <c r="H10498">
        <v>6807.6</v>
      </c>
      <c r="I10498">
        <v>2496886.87</v>
      </c>
      <c r="K10498">
        <v>4.8540000000000001</v>
      </c>
      <c r="L10498">
        <v>1E-3</v>
      </c>
      <c r="M10498">
        <v>934654.99800000002</v>
      </c>
      <c r="N10498">
        <v>5.8000000000000003E-2</v>
      </c>
      <c r="O10498">
        <v>46.683999999999997</v>
      </c>
      <c r="P10498">
        <v>6.1000000000000004E-3</v>
      </c>
      <c r="Q10498">
        <v>16178972.676999999</v>
      </c>
      <c r="R10498" t="s">
        <v>34</v>
      </c>
      <c r="S10498" t="s">
        <v>38</v>
      </c>
      <c r="T10498" t="s">
        <v>89</v>
      </c>
      <c r="V10498" t="s">
        <v>88</v>
      </c>
      <c r="Y10498" t="s">
        <v>818</v>
      </c>
    </row>
    <row r="10499" spans="1:25" x14ac:dyDescent="0.45">
      <c r="A10499" t="s">
        <v>25</v>
      </c>
      <c r="B10499" t="s">
        <v>816</v>
      </c>
      <c r="C10499">
        <v>56047</v>
      </c>
      <c r="D10499">
        <v>1</v>
      </c>
      <c r="F10499">
        <v>2023</v>
      </c>
      <c r="G10499">
        <v>8098</v>
      </c>
      <c r="H10499">
        <v>8064.71</v>
      </c>
      <c r="I10499">
        <v>2870026.35</v>
      </c>
      <c r="K10499">
        <v>5.601</v>
      </c>
      <c r="L10499">
        <v>1E-3</v>
      </c>
      <c r="M10499">
        <v>1077539.513</v>
      </c>
      <c r="N10499">
        <v>5.8000000000000003E-2</v>
      </c>
      <c r="O10499">
        <v>52.671999999999997</v>
      </c>
      <c r="P10499">
        <v>5.7999999999999996E-3</v>
      </c>
      <c r="Q10499">
        <v>18657964.377</v>
      </c>
      <c r="R10499" t="s">
        <v>34</v>
      </c>
      <c r="S10499" t="s">
        <v>38</v>
      </c>
      <c r="T10499" t="s">
        <v>89</v>
      </c>
      <c r="V10499" t="s">
        <v>88</v>
      </c>
      <c r="Y10499" t="s">
        <v>818</v>
      </c>
    </row>
    <row r="10500" spans="1:25" x14ac:dyDescent="0.45">
      <c r="A10500" t="s">
        <v>25</v>
      </c>
      <c r="B10500" t="s">
        <v>816</v>
      </c>
      <c r="C10500">
        <v>56047</v>
      </c>
      <c r="D10500">
        <v>1</v>
      </c>
      <c r="F10500">
        <v>2024</v>
      </c>
      <c r="G10500">
        <v>3818</v>
      </c>
      <c r="H10500">
        <v>3806.37</v>
      </c>
      <c r="I10500">
        <v>1349694.89</v>
      </c>
      <c r="K10500">
        <v>2.645</v>
      </c>
      <c r="L10500">
        <v>1E-3</v>
      </c>
      <c r="M10500">
        <v>508919.23499999999</v>
      </c>
      <c r="N10500">
        <v>5.8000000000000003E-2</v>
      </c>
      <c r="O10500">
        <v>23.931999999999999</v>
      </c>
      <c r="P10500">
        <v>5.4999999999999997E-3</v>
      </c>
      <c r="Q10500">
        <v>8817806.216</v>
      </c>
      <c r="R10500" t="s">
        <v>34</v>
      </c>
      <c r="S10500" t="s">
        <v>38</v>
      </c>
      <c r="T10500" t="s">
        <v>89</v>
      </c>
      <c r="V10500" t="s">
        <v>88</v>
      </c>
      <c r="Y10500" t="s">
        <v>818</v>
      </c>
    </row>
    <row r="10501" spans="1:25" x14ac:dyDescent="0.45">
      <c r="A10501" t="s">
        <v>25</v>
      </c>
      <c r="B10501" t="s">
        <v>816</v>
      </c>
      <c r="C10501">
        <v>56047</v>
      </c>
      <c r="D10501">
        <v>2</v>
      </c>
      <c r="F10501">
        <v>2018</v>
      </c>
      <c r="G10501">
        <v>4511</v>
      </c>
      <c r="H10501">
        <v>4461.87</v>
      </c>
      <c r="I10501">
        <v>1527064.94</v>
      </c>
      <c r="K10501">
        <v>3.0550000000000002</v>
      </c>
      <c r="L10501">
        <v>1E-3</v>
      </c>
      <c r="M10501">
        <v>605055.82299999997</v>
      </c>
      <c r="N10501">
        <v>5.9400000000000001E-2</v>
      </c>
      <c r="O10501">
        <v>29.937999999999999</v>
      </c>
      <c r="P10501">
        <v>7.0000000000000001E-3</v>
      </c>
      <c r="Q10501">
        <v>10132008.232999999</v>
      </c>
      <c r="R10501" t="s">
        <v>34</v>
      </c>
      <c r="S10501" t="s">
        <v>38</v>
      </c>
      <c r="T10501" t="s">
        <v>819</v>
      </c>
      <c r="V10501" t="s">
        <v>88</v>
      </c>
      <c r="Y10501" t="s">
        <v>818</v>
      </c>
    </row>
    <row r="10502" spans="1:25" x14ac:dyDescent="0.45">
      <c r="A10502" t="s">
        <v>25</v>
      </c>
      <c r="B10502" t="s">
        <v>816</v>
      </c>
      <c r="C10502">
        <v>56047</v>
      </c>
      <c r="D10502">
        <v>2</v>
      </c>
      <c r="F10502">
        <v>2019</v>
      </c>
      <c r="G10502">
        <v>4283</v>
      </c>
      <c r="H10502">
        <v>4238.32</v>
      </c>
      <c r="I10502">
        <v>1439558.41</v>
      </c>
      <c r="K10502">
        <v>2.8730000000000002</v>
      </c>
      <c r="L10502">
        <v>1E-3</v>
      </c>
      <c r="M10502">
        <v>569207.02399999998</v>
      </c>
      <c r="N10502">
        <v>5.8999999999999997E-2</v>
      </c>
      <c r="O10502">
        <v>27.356000000000002</v>
      </c>
      <c r="P10502">
        <v>6.1999999999999998E-3</v>
      </c>
      <c r="Q10502">
        <v>9575842.5769999996</v>
      </c>
      <c r="R10502" t="s">
        <v>34</v>
      </c>
      <c r="S10502" t="s">
        <v>38</v>
      </c>
      <c r="T10502" t="s">
        <v>89</v>
      </c>
      <c r="V10502" t="s">
        <v>88</v>
      </c>
      <c r="Y10502" t="s">
        <v>818</v>
      </c>
    </row>
    <row r="10503" spans="1:25" x14ac:dyDescent="0.45">
      <c r="A10503" t="s">
        <v>25</v>
      </c>
      <c r="B10503" t="s">
        <v>816</v>
      </c>
      <c r="C10503">
        <v>56047</v>
      </c>
      <c r="D10503">
        <v>2</v>
      </c>
      <c r="F10503">
        <v>2020</v>
      </c>
      <c r="G10503">
        <v>8055</v>
      </c>
      <c r="H10503">
        <v>8016.45</v>
      </c>
      <c r="I10503">
        <v>2842823.48</v>
      </c>
      <c r="K10503">
        <v>5.6479999999999997</v>
      </c>
      <c r="L10503">
        <v>1E-3</v>
      </c>
      <c r="M10503">
        <v>1118783.4950000001</v>
      </c>
      <c r="N10503">
        <v>5.8999999999999997E-2</v>
      </c>
      <c r="O10503">
        <v>54.241999999999997</v>
      </c>
      <c r="P10503">
        <v>6.0000000000000001E-3</v>
      </c>
      <c r="Q10503">
        <v>18824570.346999999</v>
      </c>
      <c r="R10503" t="s">
        <v>34</v>
      </c>
      <c r="S10503" t="s">
        <v>38</v>
      </c>
      <c r="T10503" t="s">
        <v>89</v>
      </c>
      <c r="V10503" t="s">
        <v>88</v>
      </c>
      <c r="Y10503" t="s">
        <v>818</v>
      </c>
    </row>
    <row r="10504" spans="1:25" x14ac:dyDescent="0.45">
      <c r="A10504" t="s">
        <v>25</v>
      </c>
      <c r="B10504" t="s">
        <v>816</v>
      </c>
      <c r="C10504">
        <v>56047</v>
      </c>
      <c r="D10504">
        <v>2</v>
      </c>
      <c r="F10504">
        <v>2021</v>
      </c>
      <c r="G10504">
        <v>7835</v>
      </c>
      <c r="H10504">
        <v>7763.81</v>
      </c>
      <c r="I10504">
        <v>2862918.24</v>
      </c>
      <c r="K10504">
        <v>5.5890000000000004</v>
      </c>
      <c r="L10504">
        <v>1E-3</v>
      </c>
      <c r="M10504">
        <v>1107143.183</v>
      </c>
      <c r="N10504">
        <v>5.8999999999999997E-2</v>
      </c>
      <c r="O10504">
        <v>53.313000000000002</v>
      </c>
      <c r="P10504">
        <v>6.1000000000000004E-3</v>
      </c>
      <c r="Q10504">
        <v>18623324.436000001</v>
      </c>
      <c r="R10504" t="s">
        <v>34</v>
      </c>
      <c r="S10504" t="s">
        <v>38</v>
      </c>
      <c r="T10504" t="s">
        <v>89</v>
      </c>
      <c r="V10504" t="s">
        <v>88</v>
      </c>
      <c r="Y10504" t="s">
        <v>818</v>
      </c>
    </row>
    <row r="10505" spans="1:25" x14ac:dyDescent="0.45">
      <c r="A10505" t="s">
        <v>25</v>
      </c>
      <c r="B10505" t="s">
        <v>816</v>
      </c>
      <c r="C10505">
        <v>56047</v>
      </c>
      <c r="D10505">
        <v>2</v>
      </c>
      <c r="F10505">
        <v>2022</v>
      </c>
      <c r="G10505">
        <v>7156</v>
      </c>
      <c r="H10505">
        <v>7109.16</v>
      </c>
      <c r="I10505">
        <v>2575496.08</v>
      </c>
      <c r="K10505">
        <v>5.0380000000000003</v>
      </c>
      <c r="L10505">
        <v>1E-3</v>
      </c>
      <c r="M10505">
        <v>970947.06599999999</v>
      </c>
      <c r="N10505">
        <v>5.8099999999999999E-2</v>
      </c>
      <c r="O10505">
        <v>45.74</v>
      </c>
      <c r="P10505">
        <v>5.5999999999999999E-3</v>
      </c>
      <c r="Q10505">
        <v>16794233.748</v>
      </c>
      <c r="R10505" t="s">
        <v>34</v>
      </c>
      <c r="S10505" t="s">
        <v>38</v>
      </c>
      <c r="T10505" t="s">
        <v>89</v>
      </c>
      <c r="V10505" t="s">
        <v>88</v>
      </c>
      <c r="Y10505" t="s">
        <v>818</v>
      </c>
    </row>
    <row r="10506" spans="1:25" x14ac:dyDescent="0.45">
      <c r="A10506" t="s">
        <v>25</v>
      </c>
      <c r="B10506" t="s">
        <v>816</v>
      </c>
      <c r="C10506">
        <v>56047</v>
      </c>
      <c r="D10506">
        <v>2</v>
      </c>
      <c r="F10506">
        <v>2023</v>
      </c>
      <c r="G10506">
        <v>7992</v>
      </c>
      <c r="H10506">
        <v>7930.38</v>
      </c>
      <c r="I10506">
        <v>2800770.97</v>
      </c>
      <c r="K10506">
        <v>5.4909999999999997</v>
      </c>
      <c r="L10506">
        <v>1E-3</v>
      </c>
      <c r="M10506">
        <v>1056434.4709999999</v>
      </c>
      <c r="N10506">
        <v>5.8000000000000003E-2</v>
      </c>
      <c r="O10506">
        <v>48.798000000000002</v>
      </c>
      <c r="P10506">
        <v>5.7000000000000002E-3</v>
      </c>
      <c r="Q10506">
        <v>18292637.728999998</v>
      </c>
      <c r="R10506" t="s">
        <v>34</v>
      </c>
      <c r="S10506" t="s">
        <v>38</v>
      </c>
      <c r="T10506" t="s">
        <v>89</v>
      </c>
      <c r="V10506" t="s">
        <v>88</v>
      </c>
      <c r="Y10506" t="s">
        <v>818</v>
      </c>
    </row>
    <row r="10507" spans="1:25" x14ac:dyDescent="0.45">
      <c r="A10507" t="s">
        <v>25</v>
      </c>
      <c r="B10507" t="s">
        <v>816</v>
      </c>
      <c r="C10507">
        <v>56047</v>
      </c>
      <c r="D10507">
        <v>2</v>
      </c>
      <c r="F10507">
        <v>2024</v>
      </c>
      <c r="G10507">
        <v>3877</v>
      </c>
      <c r="H10507">
        <v>3864.78</v>
      </c>
      <c r="I10507">
        <v>1368744.56</v>
      </c>
      <c r="K10507">
        <v>2.6840000000000002</v>
      </c>
      <c r="L10507">
        <v>1E-3</v>
      </c>
      <c r="M10507">
        <v>516365.84899999999</v>
      </c>
      <c r="N10507">
        <v>5.8000000000000003E-2</v>
      </c>
      <c r="O10507">
        <v>23.643000000000001</v>
      </c>
      <c r="P10507">
        <v>5.4000000000000003E-3</v>
      </c>
      <c r="Q10507">
        <v>8946884.6459999997</v>
      </c>
      <c r="R10507" t="s">
        <v>34</v>
      </c>
      <c r="S10507" t="s">
        <v>38</v>
      </c>
      <c r="T10507" t="s">
        <v>89</v>
      </c>
      <c r="V10507" t="s">
        <v>88</v>
      </c>
      <c r="Y10507" t="s">
        <v>818</v>
      </c>
    </row>
    <row r="10508" spans="1:25" x14ac:dyDescent="0.45">
      <c r="A10508" t="s">
        <v>335</v>
      </c>
      <c r="B10508" t="s">
        <v>820</v>
      </c>
      <c r="C10508">
        <v>56188</v>
      </c>
      <c r="D10508">
        <v>1</v>
      </c>
      <c r="F10508">
        <v>2009</v>
      </c>
      <c r="G10508">
        <v>4055</v>
      </c>
      <c r="H10508">
        <v>3793.25</v>
      </c>
      <c r="I10508">
        <v>237162.25</v>
      </c>
      <c r="K10508">
        <v>1.2509999999999999</v>
      </c>
      <c r="L10508">
        <v>1.4E-3</v>
      </c>
      <c r="M10508">
        <v>115460.825</v>
      </c>
      <c r="N10508">
        <v>5.9499999999999997E-2</v>
      </c>
      <c r="O10508">
        <v>7.0129999999999999</v>
      </c>
      <c r="P10508">
        <v>1.43E-2</v>
      </c>
      <c r="Q10508">
        <v>1926913.0249999999</v>
      </c>
      <c r="R10508" t="s">
        <v>34</v>
      </c>
      <c r="S10508" t="s">
        <v>27</v>
      </c>
      <c r="T10508" t="s">
        <v>89</v>
      </c>
      <c r="V10508" t="s">
        <v>40</v>
      </c>
      <c r="Y10508" t="s">
        <v>107</v>
      </c>
    </row>
    <row r="10509" spans="1:25" x14ac:dyDescent="0.45">
      <c r="A10509" t="s">
        <v>335</v>
      </c>
      <c r="B10509" t="s">
        <v>820</v>
      </c>
      <c r="C10509">
        <v>56188</v>
      </c>
      <c r="D10509">
        <v>1</v>
      </c>
      <c r="F10509">
        <v>2010</v>
      </c>
      <c r="G10509">
        <v>3681</v>
      </c>
      <c r="H10509">
        <v>3420.75</v>
      </c>
      <c r="I10509">
        <v>201375.75</v>
      </c>
      <c r="K10509">
        <v>0.50800000000000001</v>
      </c>
      <c r="L10509">
        <v>8.9999999999999998E-4</v>
      </c>
      <c r="M10509">
        <v>96675.524999999994</v>
      </c>
      <c r="N10509">
        <v>5.9200000000000003E-2</v>
      </c>
      <c r="O10509">
        <v>5.7450000000000001</v>
      </c>
      <c r="P10509">
        <v>1.4E-2</v>
      </c>
      <c r="Q10509">
        <v>1626744.35</v>
      </c>
      <c r="R10509" t="s">
        <v>34</v>
      </c>
      <c r="S10509" t="s">
        <v>27</v>
      </c>
      <c r="T10509" t="s">
        <v>89</v>
      </c>
      <c r="V10509" t="s">
        <v>40</v>
      </c>
      <c r="Y10509" t="s">
        <v>107</v>
      </c>
    </row>
    <row r="10510" spans="1:25" x14ac:dyDescent="0.45">
      <c r="A10510" t="s">
        <v>335</v>
      </c>
      <c r="B10510" t="s">
        <v>820</v>
      </c>
      <c r="C10510">
        <v>56188</v>
      </c>
      <c r="D10510">
        <v>1</v>
      </c>
      <c r="F10510">
        <v>2011</v>
      </c>
      <c r="G10510">
        <v>1931</v>
      </c>
      <c r="H10510">
        <v>1786.75</v>
      </c>
      <c r="I10510">
        <v>108494</v>
      </c>
      <c r="K10510">
        <v>0.29399999999999998</v>
      </c>
      <c r="L10510">
        <v>1E-3</v>
      </c>
      <c r="M10510">
        <v>52276.025000000001</v>
      </c>
      <c r="N10510">
        <v>5.9299999999999999E-2</v>
      </c>
      <c r="O10510">
        <v>3.7250000000000001</v>
      </c>
      <c r="P10510">
        <v>1.9800000000000002E-2</v>
      </c>
      <c r="Q10510">
        <v>879182.67500000005</v>
      </c>
      <c r="R10510" t="s">
        <v>34</v>
      </c>
      <c r="S10510" t="s">
        <v>27</v>
      </c>
      <c r="T10510" t="s">
        <v>89</v>
      </c>
      <c r="V10510" t="s">
        <v>40</v>
      </c>
      <c r="Y10510" t="s">
        <v>107</v>
      </c>
    </row>
    <row r="10511" spans="1:25" x14ac:dyDescent="0.45">
      <c r="A10511" t="s">
        <v>335</v>
      </c>
      <c r="B10511" t="s">
        <v>820</v>
      </c>
      <c r="C10511">
        <v>56188</v>
      </c>
      <c r="D10511">
        <v>1</v>
      </c>
      <c r="F10511">
        <v>2012</v>
      </c>
      <c r="G10511">
        <v>5552</v>
      </c>
      <c r="H10511">
        <v>5297.75</v>
      </c>
      <c r="I10511">
        <v>336409</v>
      </c>
      <c r="K10511">
        <v>0.84299999999999997</v>
      </c>
      <c r="L10511">
        <v>1E-3</v>
      </c>
      <c r="M10511">
        <v>162598.02499999999</v>
      </c>
      <c r="N10511">
        <v>5.9200000000000003E-2</v>
      </c>
      <c r="O10511">
        <v>10.847</v>
      </c>
      <c r="P10511">
        <v>1.35E-2</v>
      </c>
      <c r="Q10511">
        <v>2735986.8250000002</v>
      </c>
      <c r="R10511" t="s">
        <v>34</v>
      </c>
      <c r="S10511" t="s">
        <v>27</v>
      </c>
      <c r="T10511" t="s">
        <v>89</v>
      </c>
      <c r="V10511" t="s">
        <v>40</v>
      </c>
      <c r="Y10511" t="s">
        <v>107</v>
      </c>
    </row>
    <row r="10512" spans="1:25" x14ac:dyDescent="0.45">
      <c r="A10512" t="s">
        <v>335</v>
      </c>
      <c r="B10512" t="s">
        <v>820</v>
      </c>
      <c r="C10512">
        <v>56188</v>
      </c>
      <c r="D10512">
        <v>1</v>
      </c>
      <c r="F10512">
        <v>2013</v>
      </c>
      <c r="G10512">
        <v>4603</v>
      </c>
      <c r="H10512">
        <v>4344.25</v>
      </c>
      <c r="I10512">
        <v>267595.25</v>
      </c>
      <c r="K10512">
        <v>0.67600000000000005</v>
      </c>
      <c r="L10512">
        <v>8.9999999999999998E-4</v>
      </c>
      <c r="M10512">
        <v>129675.02499999999</v>
      </c>
      <c r="N10512">
        <v>5.9200000000000003E-2</v>
      </c>
      <c r="O10512">
        <v>8.7579999999999991</v>
      </c>
      <c r="P10512">
        <v>1.7600000000000001E-2</v>
      </c>
      <c r="Q10512">
        <v>2182049.15</v>
      </c>
      <c r="R10512" t="s">
        <v>34</v>
      </c>
      <c r="S10512" t="s">
        <v>27</v>
      </c>
      <c r="T10512" t="s">
        <v>89</v>
      </c>
      <c r="V10512" t="s">
        <v>40</v>
      </c>
      <c r="Y10512" t="s">
        <v>107</v>
      </c>
    </row>
    <row r="10513" spans="1:25" x14ac:dyDescent="0.45">
      <c r="A10513" t="s">
        <v>335</v>
      </c>
      <c r="B10513" t="s">
        <v>820</v>
      </c>
      <c r="C10513">
        <v>56188</v>
      </c>
      <c r="D10513">
        <v>1</v>
      </c>
      <c r="F10513">
        <v>2014</v>
      </c>
      <c r="G10513">
        <v>2766</v>
      </c>
      <c r="H10513">
        <v>2536</v>
      </c>
      <c r="I10513">
        <v>142636.75</v>
      </c>
      <c r="K10513">
        <v>1.0620000000000001</v>
      </c>
      <c r="L10513">
        <v>1.6000000000000001E-3</v>
      </c>
      <c r="M10513">
        <v>77254.95</v>
      </c>
      <c r="N10513">
        <v>6.0900000000000003E-2</v>
      </c>
      <c r="O10513">
        <v>6.8150000000000004</v>
      </c>
      <c r="P10513">
        <v>1.9900000000000001E-2</v>
      </c>
      <c r="Q10513">
        <v>1248163.8500000001</v>
      </c>
      <c r="R10513" t="s">
        <v>34</v>
      </c>
      <c r="S10513" t="s">
        <v>27</v>
      </c>
      <c r="T10513" t="s">
        <v>89</v>
      </c>
      <c r="V10513" t="s">
        <v>40</v>
      </c>
      <c r="Y10513" t="s">
        <v>107</v>
      </c>
    </row>
    <row r="10514" spans="1:25" x14ac:dyDescent="0.45">
      <c r="A10514" t="s">
        <v>335</v>
      </c>
      <c r="B10514" t="s">
        <v>820</v>
      </c>
      <c r="C10514">
        <v>56188</v>
      </c>
      <c r="D10514">
        <v>1</v>
      </c>
      <c r="F10514">
        <v>2015</v>
      </c>
      <c r="G10514">
        <v>3655</v>
      </c>
      <c r="H10514">
        <v>3395.5</v>
      </c>
      <c r="I10514">
        <v>195511</v>
      </c>
      <c r="K10514">
        <v>3.0139999999999998</v>
      </c>
      <c r="L10514">
        <v>4.3E-3</v>
      </c>
      <c r="M10514">
        <v>96554.45</v>
      </c>
      <c r="N10514">
        <v>6.0100000000000001E-2</v>
      </c>
      <c r="O10514">
        <v>7.0650000000000004</v>
      </c>
      <c r="P10514">
        <v>1.6E-2</v>
      </c>
      <c r="Q10514">
        <v>1601929.075</v>
      </c>
      <c r="R10514" t="s">
        <v>34</v>
      </c>
      <c r="S10514" t="s">
        <v>27</v>
      </c>
      <c r="T10514" t="s">
        <v>89</v>
      </c>
      <c r="V10514" t="s">
        <v>40</v>
      </c>
      <c r="Y10514" t="s">
        <v>146</v>
      </c>
    </row>
    <row r="10515" spans="1:25" x14ac:dyDescent="0.45">
      <c r="A10515" t="s">
        <v>335</v>
      </c>
      <c r="B10515" t="s">
        <v>820</v>
      </c>
      <c r="C10515">
        <v>56188</v>
      </c>
      <c r="D10515">
        <v>1</v>
      </c>
      <c r="F10515">
        <v>2016</v>
      </c>
      <c r="G10515">
        <v>2998</v>
      </c>
      <c r="H10515">
        <v>2817.25</v>
      </c>
      <c r="I10515">
        <v>162515</v>
      </c>
      <c r="K10515">
        <v>0.42099999999999999</v>
      </c>
      <c r="L10515">
        <v>8.9999999999999998E-4</v>
      </c>
      <c r="M10515">
        <v>80092.274999999994</v>
      </c>
      <c r="N10515">
        <v>5.9200000000000003E-2</v>
      </c>
      <c r="O10515">
        <v>5.1159999999999997</v>
      </c>
      <c r="P10515">
        <v>1.52E-2</v>
      </c>
      <c r="Q10515">
        <v>1347674.4750000001</v>
      </c>
      <c r="R10515" t="s">
        <v>34</v>
      </c>
      <c r="S10515" t="s">
        <v>27</v>
      </c>
      <c r="T10515" t="s">
        <v>89</v>
      </c>
      <c r="V10515" t="s">
        <v>40</v>
      </c>
      <c r="Y10515" t="s">
        <v>146</v>
      </c>
    </row>
    <row r="10516" spans="1:25" x14ac:dyDescent="0.45">
      <c r="A10516" t="s">
        <v>335</v>
      </c>
      <c r="B10516" t="s">
        <v>820</v>
      </c>
      <c r="C10516">
        <v>56188</v>
      </c>
      <c r="D10516">
        <v>1</v>
      </c>
      <c r="F10516">
        <v>2017</v>
      </c>
      <c r="G10516">
        <v>2563</v>
      </c>
      <c r="H10516">
        <v>2369.75</v>
      </c>
      <c r="I10516">
        <v>131525.25</v>
      </c>
      <c r="K10516">
        <v>0.88600000000000001</v>
      </c>
      <c r="L10516">
        <v>2.2000000000000001E-3</v>
      </c>
      <c r="M10516">
        <v>65128.35</v>
      </c>
      <c r="N10516">
        <v>5.9499999999999997E-2</v>
      </c>
      <c r="O10516">
        <v>4.2590000000000003</v>
      </c>
      <c r="P10516">
        <v>1.9E-2</v>
      </c>
      <c r="Q10516">
        <v>1090940.4750000001</v>
      </c>
      <c r="R10516" t="s">
        <v>34</v>
      </c>
      <c r="S10516" t="s">
        <v>27</v>
      </c>
      <c r="T10516" t="s">
        <v>89</v>
      </c>
      <c r="V10516" t="s">
        <v>40</v>
      </c>
      <c r="Y10516" t="s">
        <v>147</v>
      </c>
    </row>
    <row r="10517" spans="1:25" x14ac:dyDescent="0.45">
      <c r="A10517" t="s">
        <v>335</v>
      </c>
      <c r="B10517" t="s">
        <v>820</v>
      </c>
      <c r="C10517">
        <v>56188</v>
      </c>
      <c r="D10517">
        <v>1</v>
      </c>
      <c r="F10517">
        <v>2018</v>
      </c>
      <c r="G10517">
        <v>3284</v>
      </c>
      <c r="H10517">
        <v>3021.39</v>
      </c>
      <c r="I10517">
        <v>171082.37</v>
      </c>
      <c r="K10517">
        <v>0.45200000000000001</v>
      </c>
      <c r="L10517">
        <v>1E-3</v>
      </c>
      <c r="M10517">
        <v>84688.962</v>
      </c>
      <c r="N10517">
        <v>0.06</v>
      </c>
      <c r="O10517">
        <v>5.7569999999999997</v>
      </c>
      <c r="P10517">
        <v>1.8499999999999999E-2</v>
      </c>
      <c r="Q10517">
        <v>1409292.7660000001</v>
      </c>
      <c r="R10517" t="s">
        <v>34</v>
      </c>
      <c r="S10517" t="s">
        <v>27</v>
      </c>
      <c r="T10517" t="s">
        <v>89</v>
      </c>
      <c r="V10517" t="s">
        <v>40</v>
      </c>
      <c r="Y10517" t="s">
        <v>147</v>
      </c>
    </row>
    <row r="10518" spans="1:25" x14ac:dyDescent="0.45">
      <c r="A10518" t="s">
        <v>335</v>
      </c>
      <c r="B10518" t="s">
        <v>820</v>
      </c>
      <c r="C10518">
        <v>56188</v>
      </c>
      <c r="D10518">
        <v>1</v>
      </c>
      <c r="F10518">
        <v>2019</v>
      </c>
      <c r="G10518">
        <v>1485</v>
      </c>
      <c r="H10518">
        <v>1315.86</v>
      </c>
      <c r="I10518">
        <v>72993.86</v>
      </c>
      <c r="K10518">
        <v>0.36499999999999999</v>
      </c>
      <c r="L10518">
        <v>1.9E-3</v>
      </c>
      <c r="M10518">
        <v>35437.587</v>
      </c>
      <c r="N10518">
        <v>5.9200000000000003E-2</v>
      </c>
      <c r="O10518">
        <v>2.6019999999999999</v>
      </c>
      <c r="P10518">
        <v>1.7600000000000001E-2</v>
      </c>
      <c r="Q10518">
        <v>597748.36600000004</v>
      </c>
      <c r="R10518" t="s">
        <v>34</v>
      </c>
      <c r="S10518" t="s">
        <v>27</v>
      </c>
      <c r="T10518" t="s">
        <v>89</v>
      </c>
      <c r="V10518" t="s">
        <v>40</v>
      </c>
      <c r="Y10518" t="s">
        <v>147</v>
      </c>
    </row>
    <row r="10519" spans="1:25" x14ac:dyDescent="0.45">
      <c r="A10519" t="s">
        <v>335</v>
      </c>
      <c r="B10519" t="s">
        <v>820</v>
      </c>
      <c r="C10519">
        <v>56188</v>
      </c>
      <c r="D10519">
        <v>1</v>
      </c>
      <c r="F10519">
        <v>2020</v>
      </c>
      <c r="G10519">
        <v>2571</v>
      </c>
      <c r="H10519">
        <v>2365.4499999999998</v>
      </c>
      <c r="I10519">
        <v>138261.24</v>
      </c>
      <c r="K10519">
        <v>0.34</v>
      </c>
      <c r="L10519">
        <v>1E-3</v>
      </c>
      <c r="M10519">
        <v>66999.774999999994</v>
      </c>
      <c r="N10519">
        <v>5.8999999999999997E-2</v>
      </c>
      <c r="O10519">
        <v>4.3760000000000003</v>
      </c>
      <c r="P10519">
        <v>1.04E-2</v>
      </c>
      <c r="Q10519">
        <v>1132882.9950000001</v>
      </c>
      <c r="R10519" t="s">
        <v>34</v>
      </c>
      <c r="S10519" t="s">
        <v>27</v>
      </c>
      <c r="T10519" t="s">
        <v>89</v>
      </c>
      <c r="V10519" t="s">
        <v>40</v>
      </c>
      <c r="Y10519" t="s">
        <v>147</v>
      </c>
    </row>
    <row r="10520" spans="1:25" x14ac:dyDescent="0.45">
      <c r="A10520" t="s">
        <v>335</v>
      </c>
      <c r="B10520" t="s">
        <v>820</v>
      </c>
      <c r="C10520">
        <v>56188</v>
      </c>
      <c r="D10520">
        <v>1</v>
      </c>
      <c r="F10520">
        <v>2021</v>
      </c>
      <c r="G10520">
        <v>1814</v>
      </c>
      <c r="H10520">
        <v>1700.08</v>
      </c>
      <c r="I10520">
        <v>106743.73</v>
      </c>
      <c r="K10520">
        <v>0.26200000000000001</v>
      </c>
      <c r="L10520">
        <v>1.1000000000000001E-3</v>
      </c>
      <c r="M10520">
        <v>51563.29</v>
      </c>
      <c r="N10520">
        <v>5.8999999999999997E-2</v>
      </c>
      <c r="O10520">
        <v>3.278</v>
      </c>
      <c r="P10520">
        <v>8.9999999999999993E-3</v>
      </c>
      <c r="Q10520">
        <v>871841.79599999997</v>
      </c>
      <c r="R10520" t="s">
        <v>34</v>
      </c>
      <c r="S10520" t="s">
        <v>27</v>
      </c>
      <c r="T10520" t="s">
        <v>89</v>
      </c>
      <c r="V10520" t="s">
        <v>40</v>
      </c>
      <c r="Y10520" t="s">
        <v>152</v>
      </c>
    </row>
    <row r="10521" spans="1:25" x14ac:dyDescent="0.45">
      <c r="A10521" t="s">
        <v>335</v>
      </c>
      <c r="B10521" t="s">
        <v>820</v>
      </c>
      <c r="C10521">
        <v>56188</v>
      </c>
      <c r="D10521">
        <v>1</v>
      </c>
      <c r="F10521">
        <v>2022</v>
      </c>
      <c r="G10521">
        <v>2962</v>
      </c>
      <c r="H10521">
        <v>2824.32</v>
      </c>
      <c r="I10521">
        <v>178167.16</v>
      </c>
      <c r="K10521">
        <v>0.41499999999999998</v>
      </c>
      <c r="L10521">
        <v>1E-3</v>
      </c>
      <c r="M10521">
        <v>81543.668999999994</v>
      </c>
      <c r="N10521">
        <v>5.9299999999999999E-2</v>
      </c>
      <c r="O10521">
        <v>5.3380000000000001</v>
      </c>
      <c r="P10521">
        <v>1.29E-2</v>
      </c>
      <c r="Q10521">
        <v>1369376.3389999999</v>
      </c>
      <c r="R10521" t="s">
        <v>34</v>
      </c>
      <c r="S10521" t="s">
        <v>27</v>
      </c>
      <c r="T10521" t="s">
        <v>89</v>
      </c>
      <c r="V10521" t="s">
        <v>40</v>
      </c>
      <c r="Y10521" t="s">
        <v>152</v>
      </c>
    </row>
    <row r="10522" spans="1:25" x14ac:dyDescent="0.45">
      <c r="A10522" t="s">
        <v>335</v>
      </c>
      <c r="B10522" t="s">
        <v>820</v>
      </c>
      <c r="C10522">
        <v>56188</v>
      </c>
      <c r="D10522">
        <v>1</v>
      </c>
      <c r="F10522">
        <v>2023</v>
      </c>
      <c r="G10522">
        <v>1515</v>
      </c>
      <c r="H10522">
        <v>1380.76</v>
      </c>
      <c r="I10522">
        <v>86464.14</v>
      </c>
      <c r="K10522">
        <v>0.19900000000000001</v>
      </c>
      <c r="L10522">
        <v>1E-3</v>
      </c>
      <c r="M10522">
        <v>39506.928999999996</v>
      </c>
      <c r="N10522">
        <v>5.9200000000000003E-2</v>
      </c>
      <c r="O10522">
        <v>2.8149999999999999</v>
      </c>
      <c r="P10522">
        <v>1.3100000000000001E-2</v>
      </c>
      <c r="Q10522">
        <v>664769.47600000002</v>
      </c>
      <c r="R10522" t="s">
        <v>34</v>
      </c>
      <c r="S10522" t="s">
        <v>27</v>
      </c>
      <c r="T10522" t="s">
        <v>89</v>
      </c>
      <c r="V10522" t="s">
        <v>40</v>
      </c>
      <c r="Y10522" t="s">
        <v>152</v>
      </c>
    </row>
    <row r="10523" spans="1:25" x14ac:dyDescent="0.45">
      <c r="A10523" t="s">
        <v>335</v>
      </c>
      <c r="B10523" t="s">
        <v>820</v>
      </c>
      <c r="C10523">
        <v>56188</v>
      </c>
      <c r="D10523">
        <v>1</v>
      </c>
      <c r="F10523">
        <v>2024</v>
      </c>
      <c r="G10523">
        <v>60</v>
      </c>
      <c r="H10523">
        <v>52.04</v>
      </c>
      <c r="I10523">
        <v>2824.92</v>
      </c>
      <c r="K10523">
        <v>6.0000000000000001E-3</v>
      </c>
      <c r="L10523">
        <v>1E-3</v>
      </c>
      <c r="M10523">
        <v>1234.7670000000001</v>
      </c>
      <c r="N10523">
        <v>5.9200000000000003E-2</v>
      </c>
      <c r="O10523">
        <v>9.5000000000000001E-2</v>
      </c>
      <c r="P10523">
        <v>1.5900000000000001E-2</v>
      </c>
      <c r="Q10523">
        <v>20778.088</v>
      </c>
      <c r="R10523" t="s">
        <v>34</v>
      </c>
      <c r="S10523" t="s">
        <v>27</v>
      </c>
      <c r="T10523" t="s">
        <v>89</v>
      </c>
      <c r="V10523" t="s">
        <v>40</v>
      </c>
      <c r="Y10523" t="s">
        <v>152</v>
      </c>
    </row>
    <row r="10524" spans="1:25" x14ac:dyDescent="0.45">
      <c r="A10524" t="s">
        <v>25</v>
      </c>
      <c r="B10524" t="s">
        <v>821</v>
      </c>
      <c r="C10524">
        <v>56189</v>
      </c>
      <c r="D10524">
        <v>4</v>
      </c>
      <c r="F10524">
        <v>2009</v>
      </c>
      <c r="G10524">
        <v>32</v>
      </c>
      <c r="H10524">
        <v>14.72</v>
      </c>
      <c r="O10524">
        <v>0.53600000000000003</v>
      </c>
      <c r="P10524">
        <v>0.59850000000000003</v>
      </c>
      <c r="Q10524">
        <v>3636</v>
      </c>
      <c r="R10524" t="s">
        <v>38</v>
      </c>
      <c r="T10524" t="s">
        <v>28</v>
      </c>
      <c r="V10524" t="s">
        <v>32</v>
      </c>
      <c r="Y10524" t="s">
        <v>29</v>
      </c>
    </row>
    <row r="10525" spans="1:25" x14ac:dyDescent="0.45">
      <c r="A10525" t="s">
        <v>25</v>
      </c>
      <c r="B10525" t="s">
        <v>821</v>
      </c>
      <c r="C10525">
        <v>56189</v>
      </c>
      <c r="D10525">
        <v>4</v>
      </c>
      <c r="F10525">
        <v>2010</v>
      </c>
      <c r="G10525">
        <v>91</v>
      </c>
      <c r="H10525">
        <v>68.09</v>
      </c>
      <c r="O10525">
        <v>2.0649999999999999</v>
      </c>
      <c r="P10525">
        <v>0.32990000000000003</v>
      </c>
      <c r="Q10525">
        <v>16818.400000000001</v>
      </c>
      <c r="R10525" t="s">
        <v>38</v>
      </c>
      <c r="T10525" t="s">
        <v>28</v>
      </c>
      <c r="V10525" t="s">
        <v>32</v>
      </c>
      <c r="Y10525" t="s">
        <v>29</v>
      </c>
    </row>
    <row r="10526" spans="1:25" x14ac:dyDescent="0.45">
      <c r="A10526" t="s">
        <v>25</v>
      </c>
      <c r="B10526" t="s">
        <v>821</v>
      </c>
      <c r="C10526">
        <v>56189</v>
      </c>
      <c r="D10526">
        <v>4</v>
      </c>
      <c r="F10526">
        <v>2011</v>
      </c>
      <c r="G10526">
        <v>36</v>
      </c>
      <c r="H10526">
        <v>20.86</v>
      </c>
      <c r="O10526">
        <v>1.91</v>
      </c>
      <c r="P10526">
        <v>0.84350000000000003</v>
      </c>
      <c r="Q10526">
        <v>5152.6000000000004</v>
      </c>
      <c r="R10526" t="s">
        <v>38</v>
      </c>
      <c r="T10526" t="s">
        <v>28</v>
      </c>
      <c r="V10526" t="s">
        <v>32</v>
      </c>
      <c r="Y10526" t="s">
        <v>29</v>
      </c>
    </row>
    <row r="10527" spans="1:25" x14ac:dyDescent="0.45">
      <c r="A10527" t="s">
        <v>25</v>
      </c>
      <c r="B10527" t="s">
        <v>821</v>
      </c>
      <c r="C10527">
        <v>56189</v>
      </c>
      <c r="D10527">
        <v>4</v>
      </c>
      <c r="F10527">
        <v>2012</v>
      </c>
      <c r="G10527">
        <v>23</v>
      </c>
      <c r="H10527">
        <v>18.399999999999999</v>
      </c>
      <c r="O10527">
        <v>0.315</v>
      </c>
      <c r="P10527">
        <v>0.1764</v>
      </c>
      <c r="Q10527">
        <v>4545</v>
      </c>
      <c r="R10527" t="s">
        <v>38</v>
      </c>
      <c r="T10527" t="s">
        <v>28</v>
      </c>
      <c r="V10527" t="s">
        <v>32</v>
      </c>
      <c r="Y10527" t="s">
        <v>29</v>
      </c>
    </row>
    <row r="10528" spans="1:25" x14ac:dyDescent="0.45">
      <c r="A10528" t="s">
        <v>25</v>
      </c>
      <c r="B10528" t="s">
        <v>821</v>
      </c>
      <c r="C10528">
        <v>56189</v>
      </c>
      <c r="D10528">
        <v>4</v>
      </c>
      <c r="F10528">
        <v>2013</v>
      </c>
      <c r="G10528">
        <v>17</v>
      </c>
      <c r="H10528">
        <v>10.46</v>
      </c>
      <c r="O10528">
        <v>0.26200000000000001</v>
      </c>
      <c r="P10528">
        <v>0.44519999999999998</v>
      </c>
      <c r="Q10528">
        <v>2583.6</v>
      </c>
      <c r="R10528" t="s">
        <v>38</v>
      </c>
      <c r="T10528" t="s">
        <v>28</v>
      </c>
      <c r="V10528" t="s">
        <v>32</v>
      </c>
      <c r="Y10528" t="s">
        <v>29</v>
      </c>
    </row>
    <row r="10529" spans="1:25" x14ac:dyDescent="0.45">
      <c r="A10529" t="s">
        <v>25</v>
      </c>
      <c r="B10529" t="s">
        <v>821</v>
      </c>
      <c r="C10529">
        <v>56189</v>
      </c>
      <c r="D10529">
        <v>4</v>
      </c>
      <c r="F10529">
        <v>2014</v>
      </c>
      <c r="G10529">
        <v>32</v>
      </c>
      <c r="H10529">
        <v>23.14</v>
      </c>
      <c r="O10529">
        <v>0.438</v>
      </c>
      <c r="P10529">
        <v>0.23469999999999999</v>
      </c>
      <c r="Q10529">
        <v>5715.8</v>
      </c>
      <c r="R10529" t="s">
        <v>38</v>
      </c>
      <c r="T10529" t="s">
        <v>28</v>
      </c>
      <c r="V10529" t="s">
        <v>32</v>
      </c>
      <c r="Y10529" t="s">
        <v>29</v>
      </c>
    </row>
    <row r="10530" spans="1:25" x14ac:dyDescent="0.45">
      <c r="A10530" t="s">
        <v>25</v>
      </c>
      <c r="B10530" t="s">
        <v>821</v>
      </c>
      <c r="C10530">
        <v>56189</v>
      </c>
      <c r="D10530">
        <v>4</v>
      </c>
      <c r="F10530">
        <v>2015</v>
      </c>
      <c r="G10530">
        <v>22</v>
      </c>
      <c r="H10530">
        <v>12.53</v>
      </c>
      <c r="O10530">
        <v>0.46899999999999997</v>
      </c>
      <c r="P10530">
        <v>0.52259999999999995</v>
      </c>
      <c r="Q10530">
        <v>3095</v>
      </c>
      <c r="R10530" t="s">
        <v>38</v>
      </c>
      <c r="T10530" t="s">
        <v>28</v>
      </c>
      <c r="V10530" t="s">
        <v>32</v>
      </c>
      <c r="Y10530" t="s">
        <v>30</v>
      </c>
    </row>
    <row r="10531" spans="1:25" x14ac:dyDescent="0.45">
      <c r="A10531" t="s">
        <v>25</v>
      </c>
      <c r="B10531" t="s">
        <v>821</v>
      </c>
      <c r="C10531">
        <v>56189</v>
      </c>
      <c r="D10531">
        <v>4</v>
      </c>
      <c r="F10531">
        <v>2016</v>
      </c>
      <c r="G10531">
        <v>34</v>
      </c>
      <c r="H10531">
        <v>20.29</v>
      </c>
      <c r="O10531">
        <v>0.33800000000000002</v>
      </c>
      <c r="P10531">
        <v>0.13489999999999999</v>
      </c>
      <c r="Q10531">
        <v>5011.8</v>
      </c>
      <c r="R10531" t="s">
        <v>38</v>
      </c>
      <c r="T10531" t="s">
        <v>28</v>
      </c>
      <c r="V10531" t="s">
        <v>32</v>
      </c>
      <c r="Y10531" t="s">
        <v>30</v>
      </c>
    </row>
    <row r="10532" spans="1:25" x14ac:dyDescent="0.45">
      <c r="A10532" t="s">
        <v>25</v>
      </c>
      <c r="B10532" t="s">
        <v>821</v>
      </c>
      <c r="C10532">
        <v>56189</v>
      </c>
      <c r="D10532">
        <v>4</v>
      </c>
      <c r="F10532">
        <v>2017</v>
      </c>
      <c r="G10532">
        <v>20</v>
      </c>
      <c r="H10532">
        <v>11.05</v>
      </c>
      <c r="O10532">
        <v>0.20300000000000001</v>
      </c>
      <c r="P10532">
        <v>0.13500000000000001</v>
      </c>
      <c r="Q10532">
        <v>3010.5</v>
      </c>
      <c r="R10532" t="s">
        <v>38</v>
      </c>
      <c r="T10532" t="s">
        <v>28</v>
      </c>
      <c r="V10532" t="s">
        <v>32</v>
      </c>
      <c r="Y10532" t="s">
        <v>30</v>
      </c>
    </row>
    <row r="10533" spans="1:25" x14ac:dyDescent="0.45">
      <c r="A10533" t="s">
        <v>25</v>
      </c>
      <c r="B10533" t="s">
        <v>821</v>
      </c>
      <c r="C10533">
        <v>56189</v>
      </c>
      <c r="D10533">
        <v>4</v>
      </c>
      <c r="F10533">
        <v>2018</v>
      </c>
      <c r="G10533">
        <v>36</v>
      </c>
      <c r="H10533">
        <v>26.16</v>
      </c>
      <c r="O10533">
        <v>0.48799999999999999</v>
      </c>
      <c r="P10533">
        <v>0.1351</v>
      </c>
      <c r="Q10533">
        <v>7220.2</v>
      </c>
      <c r="R10533" t="s">
        <v>38</v>
      </c>
      <c r="T10533" t="s">
        <v>28</v>
      </c>
      <c r="V10533" t="s">
        <v>32</v>
      </c>
      <c r="Y10533" t="s">
        <v>30</v>
      </c>
    </row>
    <row r="10534" spans="1:25" x14ac:dyDescent="0.45">
      <c r="A10534" t="s">
        <v>25</v>
      </c>
      <c r="B10534" t="s">
        <v>821</v>
      </c>
      <c r="C10534">
        <v>56189</v>
      </c>
      <c r="D10534">
        <v>4</v>
      </c>
      <c r="F10534">
        <v>2019</v>
      </c>
      <c r="G10534">
        <v>19</v>
      </c>
      <c r="H10534">
        <v>7.54</v>
      </c>
      <c r="O10534">
        <v>0.16700000000000001</v>
      </c>
      <c r="P10534">
        <v>0.16070000000000001</v>
      </c>
      <c r="Q10534">
        <v>2081.1</v>
      </c>
      <c r="R10534" t="s">
        <v>38</v>
      </c>
      <c r="T10534" t="s">
        <v>28</v>
      </c>
      <c r="V10534" t="s">
        <v>32</v>
      </c>
      <c r="Y10534" t="s">
        <v>30</v>
      </c>
    </row>
    <row r="10535" spans="1:25" x14ac:dyDescent="0.45">
      <c r="A10535" t="s">
        <v>25</v>
      </c>
      <c r="B10535" t="s">
        <v>821</v>
      </c>
      <c r="C10535">
        <v>56189</v>
      </c>
      <c r="D10535">
        <v>4</v>
      </c>
      <c r="F10535">
        <v>2020</v>
      </c>
      <c r="G10535">
        <v>30</v>
      </c>
      <c r="H10535">
        <v>17.61</v>
      </c>
      <c r="O10535">
        <v>1.7689999999999999</v>
      </c>
      <c r="P10535">
        <v>0.92290000000000005</v>
      </c>
      <c r="Q10535">
        <v>4860.2</v>
      </c>
      <c r="R10535" t="s">
        <v>38</v>
      </c>
      <c r="T10535" t="s">
        <v>28</v>
      </c>
      <c r="V10535" t="s">
        <v>32</v>
      </c>
      <c r="Y10535" t="s">
        <v>30</v>
      </c>
    </row>
    <row r="10536" spans="1:25" x14ac:dyDescent="0.45">
      <c r="A10536" t="s">
        <v>25</v>
      </c>
      <c r="B10536" t="s">
        <v>821</v>
      </c>
      <c r="C10536">
        <v>56189</v>
      </c>
      <c r="D10536">
        <v>4</v>
      </c>
      <c r="F10536">
        <v>2021</v>
      </c>
      <c r="G10536">
        <v>45</v>
      </c>
      <c r="H10536">
        <v>29.44</v>
      </c>
      <c r="O10536">
        <v>3.004</v>
      </c>
      <c r="P10536">
        <v>0.87690000000000001</v>
      </c>
      <c r="Q10536">
        <v>8125.5</v>
      </c>
      <c r="R10536" t="s">
        <v>38</v>
      </c>
      <c r="T10536" t="s">
        <v>28</v>
      </c>
      <c r="V10536" t="s">
        <v>32</v>
      </c>
      <c r="Y10536" t="s">
        <v>30</v>
      </c>
    </row>
    <row r="10537" spans="1:25" x14ac:dyDescent="0.45">
      <c r="A10537" t="s">
        <v>25</v>
      </c>
      <c r="B10537" t="s">
        <v>821</v>
      </c>
      <c r="C10537">
        <v>56189</v>
      </c>
      <c r="D10537">
        <v>4</v>
      </c>
      <c r="F10537">
        <v>2022</v>
      </c>
      <c r="G10537">
        <v>33</v>
      </c>
      <c r="H10537">
        <v>21.86</v>
      </c>
      <c r="O10537">
        <v>1.756</v>
      </c>
      <c r="P10537">
        <v>0.79059999999999997</v>
      </c>
      <c r="Q10537">
        <v>6033.3</v>
      </c>
      <c r="R10537" t="s">
        <v>38</v>
      </c>
      <c r="T10537" t="s">
        <v>28</v>
      </c>
      <c r="V10537" t="s">
        <v>32</v>
      </c>
      <c r="Y10537" t="s">
        <v>30</v>
      </c>
    </row>
    <row r="10538" spans="1:25" x14ac:dyDescent="0.45">
      <c r="A10538" t="s">
        <v>25</v>
      </c>
      <c r="B10538" t="s">
        <v>821</v>
      </c>
      <c r="C10538">
        <v>56189</v>
      </c>
      <c r="D10538">
        <v>4</v>
      </c>
      <c r="F10538">
        <v>2023</v>
      </c>
      <c r="G10538">
        <v>26</v>
      </c>
      <c r="H10538">
        <v>17.13</v>
      </c>
      <c r="O10538">
        <v>1.6890000000000001</v>
      </c>
      <c r="P10538">
        <v>0.88029999999999997</v>
      </c>
      <c r="Q10538">
        <v>4727.7</v>
      </c>
      <c r="R10538" t="s">
        <v>38</v>
      </c>
      <c r="T10538" t="s">
        <v>28</v>
      </c>
      <c r="V10538" t="s">
        <v>32</v>
      </c>
      <c r="Y10538" t="s">
        <v>30</v>
      </c>
    </row>
    <row r="10539" spans="1:25" x14ac:dyDescent="0.45">
      <c r="A10539" t="s">
        <v>25</v>
      </c>
      <c r="B10539" t="s">
        <v>821</v>
      </c>
      <c r="C10539">
        <v>56189</v>
      </c>
      <c r="D10539">
        <v>4</v>
      </c>
      <c r="F10539">
        <v>2024</v>
      </c>
      <c r="G10539">
        <v>9</v>
      </c>
      <c r="H10539">
        <v>6.23</v>
      </c>
      <c r="O10539">
        <v>0.59599999999999997</v>
      </c>
      <c r="P10539">
        <v>0.84940000000000004</v>
      </c>
      <c r="Q10539">
        <v>1719.4</v>
      </c>
      <c r="R10539" t="s">
        <v>38</v>
      </c>
      <c r="T10539" t="s">
        <v>28</v>
      </c>
      <c r="V10539" t="s">
        <v>32</v>
      </c>
      <c r="Y10539" t="s">
        <v>30</v>
      </c>
    </row>
    <row r="10540" spans="1:25" x14ac:dyDescent="0.45">
      <c r="A10540" t="s">
        <v>25</v>
      </c>
      <c r="B10540" t="s">
        <v>821</v>
      </c>
      <c r="C10540">
        <v>56189</v>
      </c>
      <c r="D10540">
        <v>5</v>
      </c>
      <c r="F10540">
        <v>2009</v>
      </c>
      <c r="G10540">
        <v>31</v>
      </c>
      <c r="H10540">
        <v>15.55</v>
      </c>
      <c r="O10540">
        <v>0.59399999999999997</v>
      </c>
      <c r="P10540">
        <v>0.56030000000000002</v>
      </c>
      <c r="Q10540">
        <v>3841.2</v>
      </c>
      <c r="R10540" t="s">
        <v>38</v>
      </c>
      <c r="T10540" t="s">
        <v>28</v>
      </c>
      <c r="V10540" t="s">
        <v>32</v>
      </c>
      <c r="Y10540" t="s">
        <v>29</v>
      </c>
    </row>
    <row r="10541" spans="1:25" x14ac:dyDescent="0.45">
      <c r="A10541" t="s">
        <v>25</v>
      </c>
      <c r="B10541" t="s">
        <v>821</v>
      </c>
      <c r="C10541">
        <v>56189</v>
      </c>
      <c r="D10541">
        <v>5</v>
      </c>
      <c r="F10541">
        <v>2010</v>
      </c>
      <c r="G10541">
        <v>94</v>
      </c>
      <c r="H10541">
        <v>72.73</v>
      </c>
      <c r="O10541">
        <v>3.3559999999999999</v>
      </c>
      <c r="P10541">
        <v>0.52010000000000001</v>
      </c>
      <c r="Q10541">
        <v>17964.599999999999</v>
      </c>
      <c r="R10541" t="s">
        <v>38</v>
      </c>
      <c r="T10541" t="s">
        <v>28</v>
      </c>
      <c r="V10541" t="s">
        <v>32</v>
      </c>
      <c r="Y10541" t="s">
        <v>29</v>
      </c>
    </row>
    <row r="10542" spans="1:25" x14ac:dyDescent="0.45">
      <c r="A10542" t="s">
        <v>25</v>
      </c>
      <c r="B10542" t="s">
        <v>821</v>
      </c>
      <c r="C10542">
        <v>56189</v>
      </c>
      <c r="D10542">
        <v>5</v>
      </c>
      <c r="F10542">
        <v>2011</v>
      </c>
      <c r="G10542">
        <v>28</v>
      </c>
      <c r="H10542">
        <v>20.97</v>
      </c>
      <c r="O10542">
        <v>0.315</v>
      </c>
      <c r="P10542">
        <v>0.21609999999999999</v>
      </c>
      <c r="Q10542">
        <v>5179.6000000000004</v>
      </c>
      <c r="R10542" t="s">
        <v>38</v>
      </c>
      <c r="T10542" t="s">
        <v>28</v>
      </c>
      <c r="V10542" t="s">
        <v>32</v>
      </c>
      <c r="Y10542" t="s">
        <v>29</v>
      </c>
    </row>
    <row r="10543" spans="1:25" x14ac:dyDescent="0.45">
      <c r="A10543" t="s">
        <v>25</v>
      </c>
      <c r="B10543" t="s">
        <v>821</v>
      </c>
      <c r="C10543">
        <v>56189</v>
      </c>
      <c r="D10543">
        <v>5</v>
      </c>
      <c r="F10543">
        <v>2012</v>
      </c>
      <c r="G10543">
        <v>24</v>
      </c>
      <c r="H10543">
        <v>18.399999999999999</v>
      </c>
      <c r="O10543">
        <v>0.375</v>
      </c>
      <c r="P10543">
        <v>0.28170000000000001</v>
      </c>
      <c r="Q10543">
        <v>4545</v>
      </c>
      <c r="R10543" t="s">
        <v>38</v>
      </c>
      <c r="T10543" t="s">
        <v>28</v>
      </c>
      <c r="V10543" t="s">
        <v>32</v>
      </c>
      <c r="Y10543" t="s">
        <v>29</v>
      </c>
    </row>
    <row r="10544" spans="1:25" x14ac:dyDescent="0.45">
      <c r="A10544" t="s">
        <v>25</v>
      </c>
      <c r="B10544" t="s">
        <v>821</v>
      </c>
      <c r="C10544">
        <v>56189</v>
      </c>
      <c r="D10544">
        <v>5</v>
      </c>
      <c r="F10544">
        <v>2013</v>
      </c>
      <c r="G10544">
        <v>27</v>
      </c>
      <c r="H10544">
        <v>11.64</v>
      </c>
      <c r="O10544">
        <v>0.66200000000000003</v>
      </c>
      <c r="P10544">
        <v>0.7923</v>
      </c>
      <c r="Q10544">
        <v>2875.4</v>
      </c>
      <c r="R10544" t="s">
        <v>38</v>
      </c>
      <c r="T10544" t="s">
        <v>28</v>
      </c>
      <c r="V10544" t="s">
        <v>32</v>
      </c>
      <c r="Y10544" t="s">
        <v>29</v>
      </c>
    </row>
    <row r="10545" spans="1:25" x14ac:dyDescent="0.45">
      <c r="A10545" t="s">
        <v>25</v>
      </c>
      <c r="B10545" t="s">
        <v>821</v>
      </c>
      <c r="C10545">
        <v>56189</v>
      </c>
      <c r="D10545">
        <v>5</v>
      </c>
      <c r="F10545">
        <v>2014</v>
      </c>
      <c r="G10545">
        <v>37</v>
      </c>
      <c r="H10545">
        <v>22.8</v>
      </c>
      <c r="O10545">
        <v>0.45800000000000002</v>
      </c>
      <c r="P10545">
        <v>0.28089999999999998</v>
      </c>
      <c r="Q10545">
        <v>5632</v>
      </c>
      <c r="R10545" t="s">
        <v>38</v>
      </c>
      <c r="T10545" t="s">
        <v>28</v>
      </c>
      <c r="V10545" t="s">
        <v>32</v>
      </c>
      <c r="Y10545" t="s">
        <v>29</v>
      </c>
    </row>
    <row r="10546" spans="1:25" x14ac:dyDescent="0.45">
      <c r="A10546" t="s">
        <v>25</v>
      </c>
      <c r="B10546" t="s">
        <v>821</v>
      </c>
      <c r="C10546">
        <v>56189</v>
      </c>
      <c r="D10546">
        <v>5</v>
      </c>
      <c r="F10546">
        <v>2015</v>
      </c>
      <c r="G10546">
        <v>21</v>
      </c>
      <c r="H10546">
        <v>12.14</v>
      </c>
      <c r="O10546">
        <v>0.249</v>
      </c>
      <c r="P10546">
        <v>0.28920000000000001</v>
      </c>
      <c r="Q10546">
        <v>2998.7</v>
      </c>
      <c r="R10546" t="s">
        <v>38</v>
      </c>
      <c r="T10546" t="s">
        <v>28</v>
      </c>
      <c r="V10546" t="s">
        <v>32</v>
      </c>
      <c r="Y10546" t="s">
        <v>30</v>
      </c>
    </row>
    <row r="10547" spans="1:25" x14ac:dyDescent="0.45">
      <c r="A10547" t="s">
        <v>25</v>
      </c>
      <c r="B10547" t="s">
        <v>821</v>
      </c>
      <c r="C10547">
        <v>56189</v>
      </c>
      <c r="D10547">
        <v>5</v>
      </c>
      <c r="F10547">
        <v>2016</v>
      </c>
      <c r="G10547">
        <v>33</v>
      </c>
      <c r="H10547">
        <v>19.46</v>
      </c>
      <c r="O10547">
        <v>0.32900000000000001</v>
      </c>
      <c r="P10547">
        <v>0.1371</v>
      </c>
      <c r="Q10547">
        <v>4806.7</v>
      </c>
      <c r="R10547" t="s">
        <v>38</v>
      </c>
      <c r="T10547" t="s">
        <v>28</v>
      </c>
      <c r="V10547" t="s">
        <v>32</v>
      </c>
      <c r="Y10547" t="s">
        <v>30</v>
      </c>
    </row>
    <row r="10548" spans="1:25" x14ac:dyDescent="0.45">
      <c r="A10548" t="s">
        <v>25</v>
      </c>
      <c r="B10548" t="s">
        <v>821</v>
      </c>
      <c r="C10548">
        <v>56189</v>
      </c>
      <c r="D10548">
        <v>5</v>
      </c>
      <c r="F10548">
        <v>2017</v>
      </c>
      <c r="G10548">
        <v>22</v>
      </c>
      <c r="H10548">
        <v>10.63</v>
      </c>
      <c r="O10548">
        <v>0.19900000000000001</v>
      </c>
      <c r="P10548">
        <v>0.1371</v>
      </c>
      <c r="Q10548">
        <v>2898</v>
      </c>
      <c r="R10548" t="s">
        <v>38</v>
      </c>
      <c r="T10548" t="s">
        <v>28</v>
      </c>
      <c r="V10548" t="s">
        <v>32</v>
      </c>
      <c r="Y10548" t="s">
        <v>30</v>
      </c>
    </row>
    <row r="10549" spans="1:25" x14ac:dyDescent="0.45">
      <c r="A10549" t="s">
        <v>25</v>
      </c>
      <c r="B10549" t="s">
        <v>821</v>
      </c>
      <c r="C10549">
        <v>56189</v>
      </c>
      <c r="D10549">
        <v>5</v>
      </c>
      <c r="F10549">
        <v>2018</v>
      </c>
      <c r="G10549">
        <v>37</v>
      </c>
      <c r="H10549">
        <v>24.77</v>
      </c>
      <c r="O10549">
        <v>0.48399999999999999</v>
      </c>
      <c r="P10549">
        <v>0.22320000000000001</v>
      </c>
      <c r="Q10549">
        <v>6836.4</v>
      </c>
      <c r="R10549" t="s">
        <v>38</v>
      </c>
      <c r="T10549" t="s">
        <v>28</v>
      </c>
      <c r="V10549" t="s">
        <v>32</v>
      </c>
      <c r="Y10549" t="s">
        <v>30</v>
      </c>
    </row>
    <row r="10550" spans="1:25" x14ac:dyDescent="0.45">
      <c r="A10550" t="s">
        <v>25</v>
      </c>
      <c r="B10550" t="s">
        <v>821</v>
      </c>
      <c r="C10550">
        <v>56189</v>
      </c>
      <c r="D10550">
        <v>5</v>
      </c>
      <c r="F10550">
        <v>2019</v>
      </c>
      <c r="G10550">
        <v>16</v>
      </c>
      <c r="H10550">
        <v>6.86</v>
      </c>
      <c r="O10550">
        <v>0.14399999999999999</v>
      </c>
      <c r="P10550">
        <v>0.15210000000000001</v>
      </c>
      <c r="Q10550">
        <v>1893.4</v>
      </c>
      <c r="R10550" t="s">
        <v>38</v>
      </c>
      <c r="T10550" t="s">
        <v>28</v>
      </c>
      <c r="V10550" t="s">
        <v>32</v>
      </c>
      <c r="Y10550" t="s">
        <v>30</v>
      </c>
    </row>
    <row r="10551" spans="1:25" x14ac:dyDescent="0.45">
      <c r="A10551" t="s">
        <v>25</v>
      </c>
      <c r="B10551" t="s">
        <v>821</v>
      </c>
      <c r="C10551">
        <v>56189</v>
      </c>
      <c r="D10551">
        <v>5</v>
      </c>
      <c r="F10551">
        <v>2020</v>
      </c>
      <c r="G10551">
        <v>31</v>
      </c>
      <c r="H10551">
        <v>14.76</v>
      </c>
      <c r="O10551">
        <v>1.409</v>
      </c>
      <c r="P10551">
        <v>0.92920000000000003</v>
      </c>
      <c r="Q10551">
        <v>4073.6</v>
      </c>
      <c r="R10551" t="s">
        <v>38</v>
      </c>
      <c r="T10551" t="s">
        <v>28</v>
      </c>
      <c r="V10551" t="s">
        <v>32</v>
      </c>
      <c r="Y10551" t="s">
        <v>30</v>
      </c>
    </row>
    <row r="10552" spans="1:25" x14ac:dyDescent="0.45">
      <c r="A10552" t="s">
        <v>25</v>
      </c>
      <c r="B10552" t="s">
        <v>821</v>
      </c>
      <c r="C10552">
        <v>56189</v>
      </c>
      <c r="D10552">
        <v>5</v>
      </c>
      <c r="F10552">
        <v>2021</v>
      </c>
      <c r="G10552">
        <v>43</v>
      </c>
      <c r="H10552">
        <v>27.85</v>
      </c>
      <c r="O10552">
        <v>2.7320000000000002</v>
      </c>
      <c r="P10552">
        <v>0.88319999999999999</v>
      </c>
      <c r="Q10552">
        <v>7686.7</v>
      </c>
      <c r="R10552" t="s">
        <v>38</v>
      </c>
      <c r="T10552" t="s">
        <v>28</v>
      </c>
      <c r="V10552" t="s">
        <v>32</v>
      </c>
      <c r="Y10552" t="s">
        <v>30</v>
      </c>
    </row>
    <row r="10553" spans="1:25" x14ac:dyDescent="0.45">
      <c r="A10553" t="s">
        <v>25</v>
      </c>
      <c r="B10553" t="s">
        <v>821</v>
      </c>
      <c r="C10553">
        <v>56189</v>
      </c>
      <c r="D10553">
        <v>5</v>
      </c>
      <c r="F10553">
        <v>2022</v>
      </c>
      <c r="G10553">
        <v>33</v>
      </c>
      <c r="H10553">
        <v>22.15</v>
      </c>
      <c r="O10553">
        <v>1.6439999999999999</v>
      </c>
      <c r="P10553">
        <v>0.75529999999999997</v>
      </c>
      <c r="Q10553">
        <v>6113.2</v>
      </c>
      <c r="R10553" t="s">
        <v>38</v>
      </c>
      <c r="T10553" t="s">
        <v>28</v>
      </c>
      <c r="V10553" t="s">
        <v>32</v>
      </c>
      <c r="Y10553" t="s">
        <v>30</v>
      </c>
    </row>
    <row r="10554" spans="1:25" x14ac:dyDescent="0.45">
      <c r="A10554" t="s">
        <v>25</v>
      </c>
      <c r="B10554" t="s">
        <v>821</v>
      </c>
      <c r="C10554">
        <v>56189</v>
      </c>
      <c r="D10554">
        <v>5</v>
      </c>
      <c r="F10554">
        <v>2023</v>
      </c>
      <c r="G10554">
        <v>27</v>
      </c>
      <c r="H10554">
        <v>18.07</v>
      </c>
      <c r="O10554">
        <v>1.98</v>
      </c>
      <c r="P10554">
        <v>0.92830000000000001</v>
      </c>
      <c r="Q10554">
        <v>4987.3</v>
      </c>
      <c r="R10554" t="s">
        <v>38</v>
      </c>
      <c r="T10554" t="s">
        <v>28</v>
      </c>
      <c r="V10554" t="s">
        <v>32</v>
      </c>
      <c r="Y10554" t="s">
        <v>30</v>
      </c>
    </row>
    <row r="10555" spans="1:25" x14ac:dyDescent="0.45">
      <c r="A10555" t="s">
        <v>25</v>
      </c>
      <c r="B10555" t="s">
        <v>821</v>
      </c>
      <c r="C10555">
        <v>56189</v>
      </c>
      <c r="D10555">
        <v>5</v>
      </c>
      <c r="F10555">
        <v>2024</v>
      </c>
      <c r="G10555">
        <v>9</v>
      </c>
      <c r="H10555">
        <v>6.27</v>
      </c>
      <c r="O10555">
        <v>0.60299999999999998</v>
      </c>
      <c r="P10555">
        <v>0.84919999999999995</v>
      </c>
      <c r="Q10555">
        <v>1730.5</v>
      </c>
      <c r="R10555" t="s">
        <v>38</v>
      </c>
      <c r="T10555" t="s">
        <v>28</v>
      </c>
      <c r="V10555" t="s">
        <v>32</v>
      </c>
      <c r="Y10555" t="s">
        <v>30</v>
      </c>
    </row>
    <row r="10556" spans="1:25" x14ac:dyDescent="0.45">
      <c r="A10556" t="s">
        <v>25</v>
      </c>
      <c r="B10556" t="s">
        <v>821</v>
      </c>
      <c r="C10556">
        <v>56189</v>
      </c>
      <c r="D10556">
        <v>7</v>
      </c>
      <c r="F10556">
        <v>2009</v>
      </c>
      <c r="G10556">
        <v>32</v>
      </c>
      <c r="H10556">
        <v>15.65</v>
      </c>
      <c r="O10556">
        <v>0.622</v>
      </c>
      <c r="P10556">
        <v>0.53720000000000001</v>
      </c>
      <c r="Q10556">
        <v>3865.7</v>
      </c>
      <c r="R10556" t="s">
        <v>38</v>
      </c>
      <c r="T10556" t="s">
        <v>28</v>
      </c>
      <c r="V10556" t="s">
        <v>32</v>
      </c>
      <c r="Y10556" t="s">
        <v>29</v>
      </c>
    </row>
    <row r="10557" spans="1:25" x14ac:dyDescent="0.45">
      <c r="A10557" t="s">
        <v>25</v>
      </c>
      <c r="B10557" t="s">
        <v>821</v>
      </c>
      <c r="C10557">
        <v>56189</v>
      </c>
      <c r="D10557">
        <v>7</v>
      </c>
      <c r="F10557">
        <v>2010</v>
      </c>
      <c r="G10557">
        <v>91</v>
      </c>
      <c r="H10557">
        <v>68.650000000000006</v>
      </c>
      <c r="O10557">
        <v>2.6970000000000001</v>
      </c>
      <c r="P10557">
        <v>0.46550000000000002</v>
      </c>
      <c r="Q10557">
        <v>16957</v>
      </c>
      <c r="R10557" t="s">
        <v>38</v>
      </c>
      <c r="T10557" t="s">
        <v>28</v>
      </c>
      <c r="V10557" t="s">
        <v>32</v>
      </c>
      <c r="Y10557" t="s">
        <v>29</v>
      </c>
    </row>
    <row r="10558" spans="1:25" x14ac:dyDescent="0.45">
      <c r="A10558" t="s">
        <v>25</v>
      </c>
      <c r="B10558" t="s">
        <v>821</v>
      </c>
      <c r="C10558">
        <v>56189</v>
      </c>
      <c r="D10558">
        <v>7</v>
      </c>
      <c r="F10558">
        <v>2011</v>
      </c>
      <c r="G10558">
        <v>35</v>
      </c>
      <c r="H10558">
        <v>25.58</v>
      </c>
      <c r="O10558">
        <v>2.5619999999999998</v>
      </c>
      <c r="P10558">
        <v>0.88970000000000005</v>
      </c>
      <c r="Q10558">
        <v>6318.4</v>
      </c>
      <c r="R10558" t="s">
        <v>38</v>
      </c>
      <c r="T10558" t="s">
        <v>28</v>
      </c>
      <c r="V10558" t="s">
        <v>32</v>
      </c>
      <c r="Y10558" t="s">
        <v>29</v>
      </c>
    </row>
    <row r="10559" spans="1:25" x14ac:dyDescent="0.45">
      <c r="A10559" t="s">
        <v>25</v>
      </c>
      <c r="B10559" t="s">
        <v>821</v>
      </c>
      <c r="C10559">
        <v>56189</v>
      </c>
      <c r="D10559">
        <v>7</v>
      </c>
      <c r="F10559">
        <v>2012</v>
      </c>
      <c r="G10559">
        <v>24</v>
      </c>
      <c r="H10559">
        <v>18.55</v>
      </c>
      <c r="O10559">
        <v>0.47599999999999998</v>
      </c>
      <c r="P10559">
        <v>0.33160000000000001</v>
      </c>
      <c r="Q10559">
        <v>4582</v>
      </c>
      <c r="R10559" t="s">
        <v>38</v>
      </c>
      <c r="T10559" t="s">
        <v>28</v>
      </c>
      <c r="V10559" t="s">
        <v>32</v>
      </c>
      <c r="Y10559" t="s">
        <v>29</v>
      </c>
    </row>
    <row r="10560" spans="1:25" x14ac:dyDescent="0.45">
      <c r="A10560" t="s">
        <v>25</v>
      </c>
      <c r="B10560" t="s">
        <v>821</v>
      </c>
      <c r="C10560">
        <v>56189</v>
      </c>
      <c r="D10560">
        <v>7</v>
      </c>
      <c r="F10560">
        <v>2013</v>
      </c>
      <c r="G10560">
        <v>16</v>
      </c>
      <c r="H10560">
        <v>10.38</v>
      </c>
      <c r="O10560">
        <v>0.89200000000000002</v>
      </c>
      <c r="P10560">
        <v>0.85760000000000003</v>
      </c>
      <c r="Q10560">
        <v>2563.8000000000002</v>
      </c>
      <c r="R10560" t="s">
        <v>38</v>
      </c>
      <c r="T10560" t="s">
        <v>28</v>
      </c>
      <c r="V10560" t="s">
        <v>32</v>
      </c>
      <c r="Y10560" t="s">
        <v>29</v>
      </c>
    </row>
    <row r="10561" spans="1:25" x14ac:dyDescent="0.45">
      <c r="A10561" t="s">
        <v>25</v>
      </c>
      <c r="B10561" t="s">
        <v>821</v>
      </c>
      <c r="C10561">
        <v>56189</v>
      </c>
      <c r="D10561">
        <v>7</v>
      </c>
      <c r="F10561">
        <v>2014</v>
      </c>
      <c r="G10561">
        <v>35</v>
      </c>
      <c r="H10561">
        <v>22.51</v>
      </c>
      <c r="O10561">
        <v>0.52400000000000002</v>
      </c>
      <c r="P10561">
        <v>0.316</v>
      </c>
      <c r="Q10561">
        <v>5560.2</v>
      </c>
      <c r="R10561" t="s">
        <v>38</v>
      </c>
      <c r="T10561" t="s">
        <v>28</v>
      </c>
      <c r="V10561" t="s">
        <v>32</v>
      </c>
      <c r="Y10561" t="s">
        <v>29</v>
      </c>
    </row>
    <row r="10562" spans="1:25" x14ac:dyDescent="0.45">
      <c r="A10562" t="s">
        <v>25</v>
      </c>
      <c r="B10562" t="s">
        <v>821</v>
      </c>
      <c r="C10562">
        <v>56189</v>
      </c>
      <c r="D10562">
        <v>7</v>
      </c>
      <c r="F10562">
        <v>2015</v>
      </c>
      <c r="G10562">
        <v>19</v>
      </c>
      <c r="H10562">
        <v>12.23</v>
      </c>
      <c r="O10562">
        <v>0.26200000000000001</v>
      </c>
      <c r="P10562">
        <v>0.35799999999999998</v>
      </c>
      <c r="Q10562">
        <v>3020.7</v>
      </c>
      <c r="R10562" t="s">
        <v>38</v>
      </c>
      <c r="T10562" t="s">
        <v>28</v>
      </c>
      <c r="V10562" t="s">
        <v>32</v>
      </c>
      <c r="Y10562" t="s">
        <v>30</v>
      </c>
    </row>
    <row r="10563" spans="1:25" x14ac:dyDescent="0.45">
      <c r="A10563" t="s">
        <v>25</v>
      </c>
      <c r="B10563" t="s">
        <v>821</v>
      </c>
      <c r="C10563">
        <v>56189</v>
      </c>
      <c r="D10563">
        <v>7</v>
      </c>
      <c r="F10563">
        <v>2016</v>
      </c>
      <c r="G10563">
        <v>33</v>
      </c>
      <c r="H10563">
        <v>19.440000000000001</v>
      </c>
      <c r="O10563">
        <v>0.32</v>
      </c>
      <c r="P10563">
        <v>0.13320000000000001</v>
      </c>
      <c r="Q10563">
        <v>4801.8999999999996</v>
      </c>
      <c r="R10563" t="s">
        <v>38</v>
      </c>
      <c r="T10563" t="s">
        <v>28</v>
      </c>
      <c r="V10563" t="s">
        <v>32</v>
      </c>
      <c r="Y10563" t="s">
        <v>30</v>
      </c>
    </row>
    <row r="10564" spans="1:25" x14ac:dyDescent="0.45">
      <c r="A10564" t="s">
        <v>25</v>
      </c>
      <c r="B10564" t="s">
        <v>821</v>
      </c>
      <c r="C10564">
        <v>56189</v>
      </c>
      <c r="D10564">
        <v>7</v>
      </c>
      <c r="F10564">
        <v>2017</v>
      </c>
      <c r="G10564">
        <v>28</v>
      </c>
      <c r="H10564">
        <v>12.68</v>
      </c>
      <c r="O10564">
        <v>0.22800000000000001</v>
      </c>
      <c r="P10564">
        <v>0.1331</v>
      </c>
      <c r="Q10564">
        <v>3424.7</v>
      </c>
      <c r="R10564" t="s">
        <v>38</v>
      </c>
      <c r="T10564" t="s">
        <v>28</v>
      </c>
      <c r="V10564" t="s">
        <v>32</v>
      </c>
      <c r="Y10564" t="s">
        <v>30</v>
      </c>
    </row>
    <row r="10565" spans="1:25" x14ac:dyDescent="0.45">
      <c r="A10565" t="s">
        <v>25</v>
      </c>
      <c r="B10565" t="s">
        <v>821</v>
      </c>
      <c r="C10565">
        <v>56189</v>
      </c>
      <c r="D10565">
        <v>7</v>
      </c>
      <c r="F10565">
        <v>2018</v>
      </c>
      <c r="G10565">
        <v>39</v>
      </c>
      <c r="H10565">
        <v>26.69</v>
      </c>
      <c r="O10565">
        <v>0.49299999999999999</v>
      </c>
      <c r="P10565">
        <v>0.16039999999999999</v>
      </c>
      <c r="Q10565">
        <v>7366.4</v>
      </c>
      <c r="R10565" t="s">
        <v>38</v>
      </c>
      <c r="T10565" t="s">
        <v>28</v>
      </c>
      <c r="V10565" t="s">
        <v>32</v>
      </c>
      <c r="Y10565" t="s">
        <v>30</v>
      </c>
    </row>
    <row r="10566" spans="1:25" x14ac:dyDescent="0.45">
      <c r="A10566" t="s">
        <v>25</v>
      </c>
      <c r="B10566" t="s">
        <v>821</v>
      </c>
      <c r="C10566">
        <v>56189</v>
      </c>
      <c r="D10566">
        <v>7</v>
      </c>
      <c r="F10566">
        <v>2019</v>
      </c>
      <c r="G10566">
        <v>26</v>
      </c>
      <c r="H10566">
        <v>10.08</v>
      </c>
      <c r="O10566">
        <v>0.216</v>
      </c>
      <c r="P10566">
        <v>0.1552</v>
      </c>
      <c r="Q10566">
        <v>2782.1</v>
      </c>
      <c r="R10566" t="s">
        <v>38</v>
      </c>
      <c r="T10566" t="s">
        <v>28</v>
      </c>
      <c r="V10566" t="s">
        <v>32</v>
      </c>
      <c r="Y10566" t="s">
        <v>30</v>
      </c>
    </row>
    <row r="10567" spans="1:25" x14ac:dyDescent="0.45">
      <c r="A10567" t="s">
        <v>25</v>
      </c>
      <c r="B10567" t="s">
        <v>821</v>
      </c>
      <c r="C10567">
        <v>56189</v>
      </c>
      <c r="D10567">
        <v>7</v>
      </c>
      <c r="F10567">
        <v>2020</v>
      </c>
      <c r="G10567">
        <v>32</v>
      </c>
      <c r="H10567">
        <v>17.75</v>
      </c>
      <c r="O10567">
        <v>2.0739999999999998</v>
      </c>
      <c r="P10567">
        <v>1.004</v>
      </c>
      <c r="Q10567">
        <v>4899</v>
      </c>
      <c r="R10567" t="s">
        <v>38</v>
      </c>
      <c r="T10567" t="s">
        <v>28</v>
      </c>
      <c r="V10567" t="s">
        <v>32</v>
      </c>
      <c r="Y10567" t="s">
        <v>30</v>
      </c>
    </row>
    <row r="10568" spans="1:25" x14ac:dyDescent="0.45">
      <c r="A10568" t="s">
        <v>25</v>
      </c>
      <c r="B10568" t="s">
        <v>821</v>
      </c>
      <c r="C10568">
        <v>56189</v>
      </c>
      <c r="D10568">
        <v>7</v>
      </c>
      <c r="F10568">
        <v>2021</v>
      </c>
      <c r="G10568">
        <v>43</v>
      </c>
      <c r="H10568">
        <v>29</v>
      </c>
      <c r="O10568">
        <v>2.9279999999999999</v>
      </c>
      <c r="P10568">
        <v>0.88400000000000001</v>
      </c>
      <c r="Q10568">
        <v>8004</v>
      </c>
      <c r="R10568" t="s">
        <v>38</v>
      </c>
      <c r="T10568" t="s">
        <v>28</v>
      </c>
      <c r="V10568" t="s">
        <v>32</v>
      </c>
      <c r="Y10568" t="s">
        <v>30</v>
      </c>
    </row>
    <row r="10569" spans="1:25" x14ac:dyDescent="0.45">
      <c r="A10569" t="s">
        <v>25</v>
      </c>
      <c r="B10569" t="s">
        <v>821</v>
      </c>
      <c r="C10569">
        <v>56189</v>
      </c>
      <c r="D10569">
        <v>7</v>
      </c>
      <c r="F10569">
        <v>2022</v>
      </c>
      <c r="G10569">
        <v>33</v>
      </c>
      <c r="H10569">
        <v>22.51</v>
      </c>
      <c r="O10569">
        <v>1.3839999999999999</v>
      </c>
      <c r="P10569">
        <v>0.66169999999999995</v>
      </c>
      <c r="Q10569">
        <v>6212.6</v>
      </c>
      <c r="R10569" t="s">
        <v>38</v>
      </c>
      <c r="T10569" t="s">
        <v>28</v>
      </c>
      <c r="V10569" t="s">
        <v>32</v>
      </c>
      <c r="Y10569" t="s">
        <v>30</v>
      </c>
    </row>
    <row r="10570" spans="1:25" x14ac:dyDescent="0.45">
      <c r="A10570" t="s">
        <v>25</v>
      </c>
      <c r="B10570" t="s">
        <v>821</v>
      </c>
      <c r="C10570">
        <v>56189</v>
      </c>
      <c r="D10570">
        <v>7</v>
      </c>
      <c r="F10570">
        <v>2023</v>
      </c>
      <c r="G10570">
        <v>26</v>
      </c>
      <c r="H10570">
        <v>17.649999999999999</v>
      </c>
      <c r="O10570">
        <v>1.913</v>
      </c>
      <c r="P10570">
        <v>0.91869999999999996</v>
      </c>
      <c r="Q10570">
        <v>4871.3</v>
      </c>
      <c r="R10570" t="s">
        <v>38</v>
      </c>
      <c r="T10570" t="s">
        <v>28</v>
      </c>
      <c r="V10570" t="s">
        <v>32</v>
      </c>
      <c r="Y10570" t="s">
        <v>30</v>
      </c>
    </row>
    <row r="10571" spans="1:25" x14ac:dyDescent="0.45">
      <c r="A10571" t="s">
        <v>25</v>
      </c>
      <c r="B10571" t="s">
        <v>821</v>
      </c>
      <c r="C10571">
        <v>56189</v>
      </c>
      <c r="D10571">
        <v>7</v>
      </c>
      <c r="F10571">
        <v>2024</v>
      </c>
      <c r="G10571">
        <v>9</v>
      </c>
      <c r="H10571">
        <v>6.17</v>
      </c>
      <c r="O10571">
        <v>0.58099999999999996</v>
      </c>
      <c r="P10571">
        <v>0.84519999999999995</v>
      </c>
      <c r="Q10571">
        <v>1702.9</v>
      </c>
      <c r="R10571" t="s">
        <v>38</v>
      </c>
      <c r="T10571" t="s">
        <v>28</v>
      </c>
      <c r="V10571" t="s">
        <v>32</v>
      </c>
      <c r="Y10571" t="s">
        <v>30</v>
      </c>
    </row>
    <row r="10572" spans="1:25" x14ac:dyDescent="0.45">
      <c r="A10572" t="s">
        <v>335</v>
      </c>
      <c r="B10572" t="s">
        <v>822</v>
      </c>
      <c r="C10572">
        <v>56196</v>
      </c>
      <c r="D10572" t="s">
        <v>823</v>
      </c>
      <c r="F10572">
        <v>2009</v>
      </c>
      <c r="G10572">
        <v>7432</v>
      </c>
      <c r="H10572">
        <v>7375.48</v>
      </c>
      <c r="I10572">
        <v>1549160.04</v>
      </c>
      <c r="K10572">
        <v>4.4800000000000004</v>
      </c>
      <c r="L10572">
        <v>1.1999999999999999E-3</v>
      </c>
      <c r="M10572">
        <v>666895.348</v>
      </c>
      <c r="N10572">
        <v>5.91E-2</v>
      </c>
      <c r="O10572">
        <v>35.378</v>
      </c>
      <c r="P10572">
        <v>8.5000000000000006E-3</v>
      </c>
      <c r="Q10572">
        <v>11201222.514</v>
      </c>
      <c r="R10572" t="s">
        <v>34</v>
      </c>
      <c r="S10572" t="s">
        <v>38</v>
      </c>
      <c r="T10572" t="s">
        <v>89</v>
      </c>
      <c r="V10572" t="s">
        <v>88</v>
      </c>
      <c r="Y10572" t="s">
        <v>107</v>
      </c>
    </row>
    <row r="10573" spans="1:25" x14ac:dyDescent="0.45">
      <c r="A10573" t="s">
        <v>335</v>
      </c>
      <c r="B10573" t="s">
        <v>822</v>
      </c>
      <c r="C10573">
        <v>56196</v>
      </c>
      <c r="D10573" t="s">
        <v>823</v>
      </c>
      <c r="F10573">
        <v>2010</v>
      </c>
      <c r="G10573">
        <v>7532</v>
      </c>
      <c r="H10573">
        <v>7484.73</v>
      </c>
      <c r="I10573">
        <v>1572520.07</v>
      </c>
      <c r="K10573">
        <v>4.3019999999999996</v>
      </c>
      <c r="L10573">
        <v>1.1999999999999999E-3</v>
      </c>
      <c r="M10573">
        <v>677241.61399999994</v>
      </c>
      <c r="N10573">
        <v>5.91E-2</v>
      </c>
      <c r="O10573">
        <v>36.712000000000003</v>
      </c>
      <c r="P10573">
        <v>8.5000000000000006E-3</v>
      </c>
      <c r="Q10573">
        <v>11379572.666999999</v>
      </c>
      <c r="R10573" t="s">
        <v>34</v>
      </c>
      <c r="S10573" t="s">
        <v>38</v>
      </c>
      <c r="T10573" t="s">
        <v>89</v>
      </c>
      <c r="V10573" t="s">
        <v>88</v>
      </c>
      <c r="Y10573" t="s">
        <v>107</v>
      </c>
    </row>
    <row r="10574" spans="1:25" x14ac:dyDescent="0.45">
      <c r="A10574" t="s">
        <v>335</v>
      </c>
      <c r="B10574" t="s">
        <v>822</v>
      </c>
      <c r="C10574">
        <v>56196</v>
      </c>
      <c r="D10574" t="s">
        <v>823</v>
      </c>
      <c r="F10574">
        <v>2011</v>
      </c>
      <c r="G10574">
        <v>8306</v>
      </c>
      <c r="H10574">
        <v>8252.98</v>
      </c>
      <c r="I10574">
        <v>1773330.5</v>
      </c>
      <c r="K10574">
        <v>3.9590000000000001</v>
      </c>
      <c r="L10574">
        <v>1.1000000000000001E-3</v>
      </c>
      <c r="M10574">
        <v>751830.31700000004</v>
      </c>
      <c r="N10574">
        <v>5.8999999999999997E-2</v>
      </c>
      <c r="O10574">
        <v>31.251000000000001</v>
      </c>
      <c r="P10574">
        <v>6.1999999999999998E-3</v>
      </c>
      <c r="Q10574">
        <v>12648034.809</v>
      </c>
      <c r="R10574" t="s">
        <v>34</v>
      </c>
      <c r="S10574" t="s">
        <v>38</v>
      </c>
      <c r="T10574" t="s">
        <v>89</v>
      </c>
      <c r="V10574" t="s">
        <v>88</v>
      </c>
      <c r="Y10574" t="s">
        <v>107</v>
      </c>
    </row>
    <row r="10575" spans="1:25" x14ac:dyDescent="0.45">
      <c r="A10575" t="s">
        <v>335</v>
      </c>
      <c r="B10575" t="s">
        <v>822</v>
      </c>
      <c r="C10575">
        <v>56196</v>
      </c>
      <c r="D10575" t="s">
        <v>823</v>
      </c>
      <c r="F10575">
        <v>2012</v>
      </c>
      <c r="G10575">
        <v>7284</v>
      </c>
      <c r="H10575">
        <v>7253.11</v>
      </c>
      <c r="I10575">
        <v>1619174.77</v>
      </c>
      <c r="K10575">
        <v>4.242</v>
      </c>
      <c r="L10575">
        <v>1.1000000000000001E-3</v>
      </c>
      <c r="M10575">
        <v>682440.03200000001</v>
      </c>
      <c r="N10575">
        <v>5.91E-2</v>
      </c>
      <c r="O10575">
        <v>29.439</v>
      </c>
      <c r="P10575">
        <v>6.8999999999999999E-3</v>
      </c>
      <c r="Q10575">
        <v>11468663.074999999</v>
      </c>
      <c r="R10575" t="s">
        <v>34</v>
      </c>
      <c r="S10575" t="s">
        <v>38</v>
      </c>
      <c r="T10575" t="s">
        <v>89</v>
      </c>
      <c r="V10575" t="s">
        <v>88</v>
      </c>
      <c r="Y10575" t="s">
        <v>107</v>
      </c>
    </row>
    <row r="10576" spans="1:25" x14ac:dyDescent="0.45">
      <c r="A10576" t="s">
        <v>335</v>
      </c>
      <c r="B10576" t="s">
        <v>822</v>
      </c>
      <c r="C10576">
        <v>56196</v>
      </c>
      <c r="D10576" t="s">
        <v>823</v>
      </c>
      <c r="F10576">
        <v>2013</v>
      </c>
      <c r="G10576">
        <v>7621</v>
      </c>
      <c r="H10576">
        <v>7593.72</v>
      </c>
      <c r="I10576">
        <v>1753207.36</v>
      </c>
      <c r="K10576">
        <v>10.393000000000001</v>
      </c>
      <c r="L10576">
        <v>2.0999999999999999E-3</v>
      </c>
      <c r="M10576">
        <v>737728.19099999999</v>
      </c>
      <c r="N10576">
        <v>5.96E-2</v>
      </c>
      <c r="O10576">
        <v>50.119</v>
      </c>
      <c r="P10576">
        <v>1.2E-2</v>
      </c>
      <c r="Q10576">
        <v>12286649.437999999</v>
      </c>
      <c r="R10576" t="s">
        <v>34</v>
      </c>
      <c r="S10576" t="s">
        <v>38</v>
      </c>
      <c r="T10576" t="s">
        <v>89</v>
      </c>
      <c r="V10576" t="s">
        <v>88</v>
      </c>
      <c r="Y10576" t="s">
        <v>107</v>
      </c>
    </row>
    <row r="10577" spans="1:25" x14ac:dyDescent="0.45">
      <c r="A10577" t="s">
        <v>335</v>
      </c>
      <c r="B10577" t="s">
        <v>822</v>
      </c>
      <c r="C10577">
        <v>56196</v>
      </c>
      <c r="D10577" t="s">
        <v>823</v>
      </c>
      <c r="F10577">
        <v>2014</v>
      </c>
      <c r="G10577">
        <v>7286</v>
      </c>
      <c r="H10577">
        <v>7254.23</v>
      </c>
      <c r="I10577">
        <v>1671552.04</v>
      </c>
      <c r="K10577">
        <v>3.5979999999999999</v>
      </c>
      <c r="L10577">
        <v>1E-3</v>
      </c>
      <c r="M10577">
        <v>693356.81700000004</v>
      </c>
      <c r="N10577">
        <v>5.9499999999999997E-2</v>
      </c>
      <c r="O10577">
        <v>38.695999999999998</v>
      </c>
      <c r="P10577">
        <v>8.0000000000000002E-3</v>
      </c>
      <c r="Q10577">
        <v>11566908.978</v>
      </c>
      <c r="R10577" t="s">
        <v>34</v>
      </c>
      <c r="S10577" t="s">
        <v>38</v>
      </c>
      <c r="T10577" t="s">
        <v>89</v>
      </c>
      <c r="V10577" t="s">
        <v>88</v>
      </c>
      <c r="Y10577" t="s">
        <v>107</v>
      </c>
    </row>
    <row r="10578" spans="1:25" x14ac:dyDescent="0.45">
      <c r="A10578" t="s">
        <v>335</v>
      </c>
      <c r="B10578" t="s">
        <v>822</v>
      </c>
      <c r="C10578">
        <v>56196</v>
      </c>
      <c r="D10578" t="s">
        <v>823</v>
      </c>
      <c r="F10578">
        <v>2015</v>
      </c>
      <c r="G10578">
        <v>6753</v>
      </c>
      <c r="H10578">
        <v>6716.75</v>
      </c>
      <c r="I10578">
        <v>1444297.92</v>
      </c>
      <c r="K10578">
        <v>3.2349999999999999</v>
      </c>
      <c r="L10578">
        <v>1E-3</v>
      </c>
      <c r="M10578">
        <v>618870.03200000001</v>
      </c>
      <c r="N10578">
        <v>5.9700000000000003E-2</v>
      </c>
      <c r="O10578">
        <v>34.676000000000002</v>
      </c>
      <c r="P10578">
        <v>8.3999999999999995E-3</v>
      </c>
      <c r="Q10578">
        <v>10299868.612</v>
      </c>
      <c r="R10578" t="s">
        <v>34</v>
      </c>
      <c r="S10578" t="s">
        <v>38</v>
      </c>
      <c r="T10578" t="s">
        <v>89</v>
      </c>
      <c r="V10578" t="s">
        <v>88</v>
      </c>
      <c r="Y10578" t="s">
        <v>146</v>
      </c>
    </row>
    <row r="10579" spans="1:25" x14ac:dyDescent="0.45">
      <c r="A10579" t="s">
        <v>335</v>
      </c>
      <c r="B10579" t="s">
        <v>822</v>
      </c>
      <c r="C10579">
        <v>56196</v>
      </c>
      <c r="D10579" t="s">
        <v>823</v>
      </c>
      <c r="F10579">
        <v>2016</v>
      </c>
      <c r="G10579">
        <v>6986</v>
      </c>
      <c r="H10579">
        <v>6866.04</v>
      </c>
      <c r="I10579">
        <v>1363403.95</v>
      </c>
      <c r="K10579">
        <v>3.0569999999999999</v>
      </c>
      <c r="L10579">
        <v>1E-3</v>
      </c>
      <c r="M10579">
        <v>599201.22400000005</v>
      </c>
      <c r="N10579">
        <v>5.9299999999999999E-2</v>
      </c>
      <c r="O10579">
        <v>38.271999999999998</v>
      </c>
      <c r="P10579">
        <v>1.2E-2</v>
      </c>
      <c r="Q10579">
        <v>10049389.676999999</v>
      </c>
      <c r="R10579" t="s">
        <v>34</v>
      </c>
      <c r="S10579" t="s">
        <v>38</v>
      </c>
      <c r="T10579" t="s">
        <v>89</v>
      </c>
      <c r="V10579" t="s">
        <v>88</v>
      </c>
      <c r="Y10579" t="s">
        <v>146</v>
      </c>
    </row>
    <row r="10580" spans="1:25" x14ac:dyDescent="0.45">
      <c r="A10580" t="s">
        <v>335</v>
      </c>
      <c r="B10580" t="s">
        <v>822</v>
      </c>
      <c r="C10580">
        <v>56196</v>
      </c>
      <c r="D10580" t="s">
        <v>823</v>
      </c>
      <c r="F10580">
        <v>2017</v>
      </c>
      <c r="G10580">
        <v>6638</v>
      </c>
      <c r="H10580">
        <v>6536.95</v>
      </c>
      <c r="I10580">
        <v>1182228.56</v>
      </c>
      <c r="K10580">
        <v>2.6469999999999998</v>
      </c>
      <c r="L10580">
        <v>1E-3</v>
      </c>
      <c r="M10580">
        <v>520217.239</v>
      </c>
      <c r="N10580">
        <v>5.91E-2</v>
      </c>
      <c r="O10580">
        <v>30.14</v>
      </c>
      <c r="P10580">
        <v>1.0699999999999999E-2</v>
      </c>
      <c r="Q10580">
        <v>8731877.6760000009</v>
      </c>
      <c r="R10580" t="s">
        <v>34</v>
      </c>
      <c r="S10580" t="s">
        <v>38</v>
      </c>
      <c r="T10580" t="s">
        <v>89</v>
      </c>
      <c r="V10580" t="s">
        <v>88</v>
      </c>
      <c r="Y10580" t="s">
        <v>147</v>
      </c>
    </row>
    <row r="10581" spans="1:25" x14ac:dyDescent="0.45">
      <c r="A10581" t="s">
        <v>335</v>
      </c>
      <c r="B10581" t="s">
        <v>822</v>
      </c>
      <c r="C10581">
        <v>56196</v>
      </c>
      <c r="D10581" t="s">
        <v>823</v>
      </c>
      <c r="F10581">
        <v>2018</v>
      </c>
      <c r="G10581">
        <v>5969</v>
      </c>
      <c r="H10581">
        <v>5874.24</v>
      </c>
      <c r="I10581">
        <v>1117873.3400000001</v>
      </c>
      <c r="K10581">
        <v>2.6320000000000001</v>
      </c>
      <c r="L10581">
        <v>1E-3</v>
      </c>
      <c r="M10581">
        <v>493376.98300000001</v>
      </c>
      <c r="N10581">
        <v>5.9900000000000002E-2</v>
      </c>
      <c r="O10581">
        <v>40.991999999999997</v>
      </c>
      <c r="P10581">
        <v>1.49E-2</v>
      </c>
      <c r="Q10581">
        <v>8154024.5729999999</v>
      </c>
      <c r="R10581" t="s">
        <v>34</v>
      </c>
      <c r="S10581" t="s">
        <v>38</v>
      </c>
      <c r="T10581" t="s">
        <v>89</v>
      </c>
      <c r="V10581" t="s">
        <v>88</v>
      </c>
      <c r="Y10581" t="s">
        <v>147</v>
      </c>
    </row>
    <row r="10582" spans="1:25" x14ac:dyDescent="0.45">
      <c r="A10582" t="s">
        <v>335</v>
      </c>
      <c r="B10582" t="s">
        <v>822</v>
      </c>
      <c r="C10582">
        <v>56196</v>
      </c>
      <c r="D10582" t="s">
        <v>823</v>
      </c>
      <c r="F10582">
        <v>2019</v>
      </c>
      <c r="G10582">
        <v>7079</v>
      </c>
      <c r="H10582">
        <v>6989.14</v>
      </c>
      <c r="I10582">
        <v>1245011.55</v>
      </c>
      <c r="K10582">
        <v>2.7759999999999998</v>
      </c>
      <c r="L10582">
        <v>1E-3</v>
      </c>
      <c r="M10582">
        <v>540325.16299999994</v>
      </c>
      <c r="N10582">
        <v>5.9400000000000001E-2</v>
      </c>
      <c r="O10582">
        <v>36.624000000000002</v>
      </c>
      <c r="P10582">
        <v>1.11E-2</v>
      </c>
      <c r="Q10582">
        <v>9042359.0500000007</v>
      </c>
      <c r="R10582" t="s">
        <v>34</v>
      </c>
      <c r="S10582" t="s">
        <v>38</v>
      </c>
      <c r="T10582" t="s">
        <v>89</v>
      </c>
      <c r="V10582" t="s">
        <v>88</v>
      </c>
      <c r="Y10582" t="s">
        <v>147</v>
      </c>
    </row>
    <row r="10583" spans="1:25" x14ac:dyDescent="0.45">
      <c r="A10583" t="s">
        <v>335</v>
      </c>
      <c r="B10583" t="s">
        <v>822</v>
      </c>
      <c r="C10583">
        <v>56196</v>
      </c>
      <c r="D10583" t="s">
        <v>823</v>
      </c>
      <c r="F10583">
        <v>2020</v>
      </c>
      <c r="G10583">
        <v>6456</v>
      </c>
      <c r="H10583">
        <v>6383.56</v>
      </c>
      <c r="I10583">
        <v>1243543.1200000001</v>
      </c>
      <c r="K10583">
        <v>2.661</v>
      </c>
      <c r="L10583">
        <v>1E-3</v>
      </c>
      <c r="M10583">
        <v>525512.45700000005</v>
      </c>
      <c r="N10583">
        <v>5.91E-2</v>
      </c>
      <c r="O10583">
        <v>33.944000000000003</v>
      </c>
      <c r="P10583">
        <v>1.0800000000000001E-2</v>
      </c>
      <c r="Q10583">
        <v>8833850.0800000001</v>
      </c>
      <c r="R10583" t="s">
        <v>34</v>
      </c>
      <c r="S10583" t="s">
        <v>38</v>
      </c>
      <c r="T10583" t="s">
        <v>89</v>
      </c>
      <c r="V10583" t="s">
        <v>88</v>
      </c>
      <c r="Y10583" t="s">
        <v>147</v>
      </c>
    </row>
    <row r="10584" spans="1:25" x14ac:dyDescent="0.45">
      <c r="A10584" t="s">
        <v>335</v>
      </c>
      <c r="B10584" t="s">
        <v>822</v>
      </c>
      <c r="C10584">
        <v>56196</v>
      </c>
      <c r="D10584" t="s">
        <v>823</v>
      </c>
      <c r="F10584">
        <v>2021</v>
      </c>
      <c r="G10584">
        <v>6703</v>
      </c>
      <c r="H10584">
        <v>6605.83</v>
      </c>
      <c r="I10584">
        <v>1401880.47</v>
      </c>
      <c r="K10584">
        <v>3.052</v>
      </c>
      <c r="L10584">
        <v>1.1000000000000001E-3</v>
      </c>
      <c r="M10584">
        <v>580949.61100000003</v>
      </c>
      <c r="N10584">
        <v>5.91E-2</v>
      </c>
      <c r="O10584">
        <v>37.039000000000001</v>
      </c>
      <c r="P10584">
        <v>1.03E-2</v>
      </c>
      <c r="Q10584">
        <v>9762250.3440000005</v>
      </c>
      <c r="R10584" t="s">
        <v>34</v>
      </c>
      <c r="S10584" t="s">
        <v>38</v>
      </c>
      <c r="T10584" t="s">
        <v>89</v>
      </c>
      <c r="V10584" t="s">
        <v>88</v>
      </c>
      <c r="Y10584" t="s">
        <v>152</v>
      </c>
    </row>
    <row r="10585" spans="1:25" x14ac:dyDescent="0.45">
      <c r="A10585" t="s">
        <v>335</v>
      </c>
      <c r="B10585" t="s">
        <v>822</v>
      </c>
      <c r="C10585">
        <v>56196</v>
      </c>
      <c r="D10585" t="s">
        <v>823</v>
      </c>
      <c r="F10585">
        <v>2022</v>
      </c>
      <c r="G10585">
        <v>6355</v>
      </c>
      <c r="H10585">
        <v>6289.47</v>
      </c>
      <c r="I10585">
        <v>1390887.72</v>
      </c>
      <c r="K10585">
        <v>3.1259999999999999</v>
      </c>
      <c r="L10585">
        <v>1.1000000000000001E-3</v>
      </c>
      <c r="M10585">
        <v>577911.91200000001</v>
      </c>
      <c r="N10585">
        <v>6.0600000000000001E-2</v>
      </c>
      <c r="O10585">
        <v>39.893000000000001</v>
      </c>
      <c r="P10585">
        <v>1.0699999999999999E-2</v>
      </c>
      <c r="Q10585">
        <v>9506587.5460000001</v>
      </c>
      <c r="R10585" t="s">
        <v>34</v>
      </c>
      <c r="S10585" t="s">
        <v>38</v>
      </c>
      <c r="T10585" t="s">
        <v>89</v>
      </c>
      <c r="V10585" t="s">
        <v>88</v>
      </c>
      <c r="Y10585" t="s">
        <v>152</v>
      </c>
    </row>
    <row r="10586" spans="1:25" x14ac:dyDescent="0.45">
      <c r="A10586" t="s">
        <v>335</v>
      </c>
      <c r="B10586" t="s">
        <v>822</v>
      </c>
      <c r="C10586">
        <v>56196</v>
      </c>
      <c r="D10586" t="s">
        <v>823</v>
      </c>
      <c r="F10586">
        <v>2023</v>
      </c>
      <c r="G10586">
        <v>7269</v>
      </c>
      <c r="H10586">
        <v>7235.5</v>
      </c>
      <c r="I10586">
        <v>1754139.69</v>
      </c>
      <c r="K10586">
        <v>3.57</v>
      </c>
      <c r="L10586">
        <v>1E-3</v>
      </c>
      <c r="M10586">
        <v>703727.08900000004</v>
      </c>
      <c r="N10586">
        <v>5.91E-2</v>
      </c>
      <c r="O10586">
        <v>37.878</v>
      </c>
      <c r="P10586">
        <v>7.1999999999999998E-3</v>
      </c>
      <c r="Q10586">
        <v>11823254.354</v>
      </c>
      <c r="R10586" t="s">
        <v>34</v>
      </c>
      <c r="S10586" t="s">
        <v>38</v>
      </c>
      <c r="T10586" t="s">
        <v>89</v>
      </c>
      <c r="V10586" t="s">
        <v>88</v>
      </c>
      <c r="Y10586" t="s">
        <v>152</v>
      </c>
    </row>
    <row r="10587" spans="1:25" x14ac:dyDescent="0.45">
      <c r="A10587" t="s">
        <v>335</v>
      </c>
      <c r="B10587" t="s">
        <v>822</v>
      </c>
      <c r="C10587">
        <v>56196</v>
      </c>
      <c r="D10587" t="s">
        <v>823</v>
      </c>
      <c r="F10587">
        <v>2024</v>
      </c>
      <c r="G10587">
        <v>3794</v>
      </c>
      <c r="H10587">
        <v>3782.11</v>
      </c>
      <c r="I10587">
        <v>960593.84</v>
      </c>
      <c r="K10587">
        <v>1.9239999999999999</v>
      </c>
      <c r="L10587">
        <v>1E-3</v>
      </c>
      <c r="M10587">
        <v>381191.93599999999</v>
      </c>
      <c r="N10587">
        <v>5.8999999999999997E-2</v>
      </c>
      <c r="O10587">
        <v>20.341999999999999</v>
      </c>
      <c r="P10587">
        <v>7.3000000000000001E-3</v>
      </c>
      <c r="Q10587">
        <v>6414197.2240000004</v>
      </c>
      <c r="R10587" t="s">
        <v>34</v>
      </c>
      <c r="S10587" t="s">
        <v>38</v>
      </c>
      <c r="T10587" t="s">
        <v>89</v>
      </c>
      <c r="V10587" t="s">
        <v>88</v>
      </c>
      <c r="Y10587" t="s">
        <v>152</v>
      </c>
    </row>
    <row r="10588" spans="1:25" x14ac:dyDescent="0.45">
      <c r="A10588" t="s">
        <v>335</v>
      </c>
      <c r="B10588" t="s">
        <v>822</v>
      </c>
      <c r="C10588">
        <v>56196</v>
      </c>
      <c r="D10588" t="s">
        <v>824</v>
      </c>
      <c r="F10588">
        <v>2009</v>
      </c>
      <c r="G10588">
        <v>7223</v>
      </c>
      <c r="H10588">
        <v>7126.18</v>
      </c>
      <c r="I10588">
        <v>1476150.57</v>
      </c>
      <c r="K10588">
        <v>4.4969999999999999</v>
      </c>
      <c r="L10588">
        <v>1.4E-3</v>
      </c>
      <c r="M10588">
        <v>637294.228</v>
      </c>
      <c r="N10588">
        <v>5.9200000000000003E-2</v>
      </c>
      <c r="O10588">
        <v>43.451000000000001</v>
      </c>
      <c r="P10588">
        <v>1.1900000000000001E-2</v>
      </c>
      <c r="Q10588">
        <v>10700002.697000001</v>
      </c>
      <c r="R10588" t="s">
        <v>34</v>
      </c>
      <c r="S10588" t="s">
        <v>38</v>
      </c>
      <c r="T10588" t="s">
        <v>89</v>
      </c>
      <c r="V10588" t="s">
        <v>88</v>
      </c>
      <c r="Y10588" t="s">
        <v>107</v>
      </c>
    </row>
    <row r="10589" spans="1:25" x14ac:dyDescent="0.45">
      <c r="A10589" t="s">
        <v>335</v>
      </c>
      <c r="B10589" t="s">
        <v>822</v>
      </c>
      <c r="C10589">
        <v>56196</v>
      </c>
      <c r="D10589" t="s">
        <v>824</v>
      </c>
      <c r="F10589">
        <v>2010</v>
      </c>
      <c r="G10589">
        <v>7582</v>
      </c>
      <c r="H10589">
        <v>7502.94</v>
      </c>
      <c r="I10589">
        <v>1564782.47</v>
      </c>
      <c r="K10589">
        <v>3.8340000000000001</v>
      </c>
      <c r="L10589">
        <v>1.1000000000000001E-3</v>
      </c>
      <c r="M10589">
        <v>672265.01</v>
      </c>
      <c r="N10589">
        <v>5.91E-2</v>
      </c>
      <c r="O10589">
        <v>39.463000000000001</v>
      </c>
      <c r="P10589">
        <v>9.4000000000000004E-3</v>
      </c>
      <c r="Q10589">
        <v>11303992.983999999</v>
      </c>
      <c r="R10589" t="s">
        <v>34</v>
      </c>
      <c r="S10589" t="s">
        <v>38</v>
      </c>
      <c r="T10589" t="s">
        <v>89</v>
      </c>
      <c r="V10589" t="s">
        <v>88</v>
      </c>
      <c r="Y10589" t="s">
        <v>107</v>
      </c>
    </row>
    <row r="10590" spans="1:25" x14ac:dyDescent="0.45">
      <c r="A10590" t="s">
        <v>335</v>
      </c>
      <c r="B10590" t="s">
        <v>822</v>
      </c>
      <c r="C10590">
        <v>56196</v>
      </c>
      <c r="D10590" t="s">
        <v>824</v>
      </c>
      <c r="F10590">
        <v>2011</v>
      </c>
      <c r="G10590">
        <v>6789</v>
      </c>
      <c r="H10590">
        <v>6667.37</v>
      </c>
      <c r="I10590">
        <v>1340337.04</v>
      </c>
      <c r="K10590">
        <v>3.125</v>
      </c>
      <c r="L10590">
        <v>1.1000000000000001E-3</v>
      </c>
      <c r="M10590">
        <v>597866.196</v>
      </c>
      <c r="N10590">
        <v>5.8999999999999997E-2</v>
      </c>
      <c r="O10590">
        <v>34.674999999999997</v>
      </c>
      <c r="P10590">
        <v>1.04E-2</v>
      </c>
      <c r="Q10590">
        <v>10058322.716</v>
      </c>
      <c r="R10590" t="s">
        <v>34</v>
      </c>
      <c r="S10590" t="s">
        <v>38</v>
      </c>
      <c r="T10590" t="s">
        <v>89</v>
      </c>
      <c r="V10590" t="s">
        <v>88</v>
      </c>
      <c r="Y10590" t="s">
        <v>107</v>
      </c>
    </row>
    <row r="10591" spans="1:25" x14ac:dyDescent="0.45">
      <c r="A10591" t="s">
        <v>335</v>
      </c>
      <c r="B10591" t="s">
        <v>822</v>
      </c>
      <c r="C10591">
        <v>56196</v>
      </c>
      <c r="D10591" t="s">
        <v>824</v>
      </c>
      <c r="F10591">
        <v>2012</v>
      </c>
      <c r="G10591">
        <v>7144</v>
      </c>
      <c r="H10591">
        <v>7084.64</v>
      </c>
      <c r="I10591">
        <v>1580701.03</v>
      </c>
      <c r="K10591">
        <v>3.532</v>
      </c>
      <c r="L10591">
        <v>1.1000000000000001E-3</v>
      </c>
      <c r="M10591">
        <v>665179.83700000006</v>
      </c>
      <c r="N10591">
        <v>5.8999999999999997E-2</v>
      </c>
      <c r="O10591">
        <v>35.183999999999997</v>
      </c>
      <c r="P10591">
        <v>8.8999999999999999E-3</v>
      </c>
      <c r="Q10591">
        <v>11189744.437000001</v>
      </c>
      <c r="R10591" t="s">
        <v>34</v>
      </c>
      <c r="S10591" t="s">
        <v>38</v>
      </c>
      <c r="T10591" t="s">
        <v>89</v>
      </c>
      <c r="V10591" t="s">
        <v>88</v>
      </c>
      <c r="Y10591" t="s">
        <v>107</v>
      </c>
    </row>
    <row r="10592" spans="1:25" x14ac:dyDescent="0.45">
      <c r="A10592" t="s">
        <v>335</v>
      </c>
      <c r="B10592" t="s">
        <v>822</v>
      </c>
      <c r="C10592">
        <v>56196</v>
      </c>
      <c r="D10592" t="s">
        <v>824</v>
      </c>
      <c r="F10592">
        <v>2013</v>
      </c>
      <c r="G10592">
        <v>7569</v>
      </c>
      <c r="H10592">
        <v>7547.67</v>
      </c>
      <c r="I10592">
        <v>1749770.66</v>
      </c>
      <c r="K10592">
        <v>6.1180000000000003</v>
      </c>
      <c r="L10592">
        <v>1.5E-3</v>
      </c>
      <c r="M10592">
        <v>730350.25100000005</v>
      </c>
      <c r="N10592">
        <v>5.9299999999999999E-2</v>
      </c>
      <c r="O10592">
        <v>36.267000000000003</v>
      </c>
      <c r="P10592">
        <v>6.7999999999999996E-3</v>
      </c>
      <c r="Q10592">
        <v>12244542.116</v>
      </c>
      <c r="R10592" t="s">
        <v>34</v>
      </c>
      <c r="S10592" t="s">
        <v>38</v>
      </c>
      <c r="T10592" t="s">
        <v>89</v>
      </c>
      <c r="V10592" t="s">
        <v>88</v>
      </c>
      <c r="Y10592" t="s">
        <v>107</v>
      </c>
    </row>
    <row r="10593" spans="1:25" x14ac:dyDescent="0.45">
      <c r="A10593" t="s">
        <v>335</v>
      </c>
      <c r="B10593" t="s">
        <v>822</v>
      </c>
      <c r="C10593">
        <v>56196</v>
      </c>
      <c r="D10593" t="s">
        <v>824</v>
      </c>
      <c r="F10593">
        <v>2014</v>
      </c>
      <c r="G10593">
        <v>7740</v>
      </c>
      <c r="H10593">
        <v>7721.54</v>
      </c>
      <c r="I10593">
        <v>1766681.32</v>
      </c>
      <c r="K10593">
        <v>3.907</v>
      </c>
      <c r="L10593">
        <v>1E-3</v>
      </c>
      <c r="M10593">
        <v>742722.46600000001</v>
      </c>
      <c r="N10593">
        <v>0.06</v>
      </c>
      <c r="O10593">
        <v>42.792999999999999</v>
      </c>
      <c r="P10593">
        <v>8.6E-3</v>
      </c>
      <c r="Q10593">
        <v>12336590.653000001</v>
      </c>
      <c r="R10593" t="s">
        <v>34</v>
      </c>
      <c r="S10593" t="s">
        <v>38</v>
      </c>
      <c r="T10593" t="s">
        <v>89</v>
      </c>
      <c r="V10593" t="s">
        <v>88</v>
      </c>
      <c r="Y10593" t="s">
        <v>107</v>
      </c>
    </row>
    <row r="10594" spans="1:25" x14ac:dyDescent="0.45">
      <c r="A10594" t="s">
        <v>335</v>
      </c>
      <c r="B10594" t="s">
        <v>822</v>
      </c>
      <c r="C10594">
        <v>56196</v>
      </c>
      <c r="D10594" t="s">
        <v>824</v>
      </c>
      <c r="F10594">
        <v>2015</v>
      </c>
      <c r="G10594">
        <v>7368</v>
      </c>
      <c r="H10594">
        <v>7327.14</v>
      </c>
      <c r="I10594">
        <v>1564659.28</v>
      </c>
      <c r="K10594">
        <v>3.4740000000000002</v>
      </c>
      <c r="L10594">
        <v>1E-3</v>
      </c>
      <c r="M10594">
        <v>670764.88500000001</v>
      </c>
      <c r="N10594">
        <v>5.9499999999999997E-2</v>
      </c>
      <c r="O10594">
        <v>39.579000000000001</v>
      </c>
      <c r="P10594">
        <v>9.5999999999999992E-3</v>
      </c>
      <c r="Q10594">
        <v>11197074.775</v>
      </c>
      <c r="R10594" t="s">
        <v>34</v>
      </c>
      <c r="S10594" t="s">
        <v>38</v>
      </c>
      <c r="T10594" t="s">
        <v>89</v>
      </c>
      <c r="V10594" t="s">
        <v>88</v>
      </c>
      <c r="Y10594" t="s">
        <v>146</v>
      </c>
    </row>
    <row r="10595" spans="1:25" x14ac:dyDescent="0.45">
      <c r="A10595" t="s">
        <v>335</v>
      </c>
      <c r="B10595" t="s">
        <v>822</v>
      </c>
      <c r="C10595">
        <v>56196</v>
      </c>
      <c r="D10595" t="s">
        <v>824</v>
      </c>
      <c r="F10595">
        <v>2016</v>
      </c>
      <c r="G10595">
        <v>7133</v>
      </c>
      <c r="H10595">
        <v>7061.86</v>
      </c>
      <c r="I10595">
        <v>1371930.36</v>
      </c>
      <c r="K10595">
        <v>3.1139999999999999</v>
      </c>
      <c r="L10595">
        <v>1E-3</v>
      </c>
      <c r="M10595">
        <v>614716.39899999998</v>
      </c>
      <c r="N10595">
        <v>5.91E-2</v>
      </c>
      <c r="O10595">
        <v>36.515000000000001</v>
      </c>
      <c r="P10595">
        <v>9.7999999999999997E-3</v>
      </c>
      <c r="Q10595">
        <v>10332128.880000001</v>
      </c>
      <c r="R10595" t="s">
        <v>34</v>
      </c>
      <c r="S10595" t="s">
        <v>38</v>
      </c>
      <c r="T10595" t="s">
        <v>89</v>
      </c>
      <c r="V10595" t="s">
        <v>88</v>
      </c>
      <c r="Y10595" t="s">
        <v>146</v>
      </c>
    </row>
    <row r="10596" spans="1:25" x14ac:dyDescent="0.45">
      <c r="A10596" t="s">
        <v>335</v>
      </c>
      <c r="B10596" t="s">
        <v>822</v>
      </c>
      <c r="C10596">
        <v>56196</v>
      </c>
      <c r="D10596" t="s">
        <v>824</v>
      </c>
      <c r="F10596">
        <v>2017</v>
      </c>
      <c r="G10596">
        <v>6298</v>
      </c>
      <c r="H10596">
        <v>6178.82</v>
      </c>
      <c r="I10596">
        <v>1115004.3400000001</v>
      </c>
      <c r="K10596">
        <v>2.4660000000000002</v>
      </c>
      <c r="L10596">
        <v>1E-3</v>
      </c>
      <c r="M10596">
        <v>486726.74</v>
      </c>
      <c r="N10596">
        <v>5.91E-2</v>
      </c>
      <c r="O10596">
        <v>37.250999999999998</v>
      </c>
      <c r="P10596">
        <v>1.5699999999999999E-2</v>
      </c>
      <c r="Q10596">
        <v>8181460.6830000002</v>
      </c>
      <c r="R10596" t="s">
        <v>34</v>
      </c>
      <c r="S10596" t="s">
        <v>38</v>
      </c>
      <c r="T10596" t="s">
        <v>89</v>
      </c>
      <c r="V10596" t="s">
        <v>88</v>
      </c>
      <c r="Y10596" t="s">
        <v>147</v>
      </c>
    </row>
    <row r="10597" spans="1:25" x14ac:dyDescent="0.45">
      <c r="A10597" t="s">
        <v>335</v>
      </c>
      <c r="B10597" t="s">
        <v>822</v>
      </c>
      <c r="C10597">
        <v>56196</v>
      </c>
      <c r="D10597" t="s">
        <v>824</v>
      </c>
      <c r="F10597">
        <v>2018</v>
      </c>
      <c r="G10597">
        <v>5632</v>
      </c>
      <c r="H10597">
        <v>5551.8</v>
      </c>
      <c r="I10597">
        <v>1089996.72</v>
      </c>
      <c r="K10597">
        <v>2.508</v>
      </c>
      <c r="L10597">
        <v>1E-3</v>
      </c>
      <c r="M10597">
        <v>472091.179</v>
      </c>
      <c r="N10597">
        <v>5.9799999999999999E-2</v>
      </c>
      <c r="O10597">
        <v>39.473999999999997</v>
      </c>
      <c r="P10597">
        <v>1.4800000000000001E-2</v>
      </c>
      <c r="Q10597">
        <v>7812848.8140000002</v>
      </c>
      <c r="R10597" t="s">
        <v>34</v>
      </c>
      <c r="S10597" t="s">
        <v>38</v>
      </c>
      <c r="T10597" t="s">
        <v>89</v>
      </c>
      <c r="V10597" t="s">
        <v>88</v>
      </c>
      <c r="Y10597" t="s">
        <v>147</v>
      </c>
    </row>
    <row r="10598" spans="1:25" x14ac:dyDescent="0.45">
      <c r="A10598" t="s">
        <v>335</v>
      </c>
      <c r="B10598" t="s">
        <v>822</v>
      </c>
      <c r="C10598">
        <v>56196</v>
      </c>
      <c r="D10598" t="s">
        <v>824</v>
      </c>
      <c r="F10598">
        <v>2019</v>
      </c>
      <c r="G10598">
        <v>7116</v>
      </c>
      <c r="H10598">
        <v>6999.55</v>
      </c>
      <c r="I10598">
        <v>1270138.22</v>
      </c>
      <c r="K10598">
        <v>2.8420000000000001</v>
      </c>
      <c r="L10598">
        <v>1E-3</v>
      </c>
      <c r="M10598">
        <v>548228.41799999995</v>
      </c>
      <c r="N10598">
        <v>5.9499999999999997E-2</v>
      </c>
      <c r="O10598">
        <v>47.226999999999997</v>
      </c>
      <c r="P10598">
        <v>1.4200000000000001E-2</v>
      </c>
      <c r="Q10598">
        <v>9147395.9489999991</v>
      </c>
      <c r="R10598" t="s">
        <v>34</v>
      </c>
      <c r="S10598" t="s">
        <v>38</v>
      </c>
      <c r="T10598" t="s">
        <v>89</v>
      </c>
      <c r="V10598" t="s">
        <v>88</v>
      </c>
      <c r="Y10598" t="s">
        <v>147</v>
      </c>
    </row>
    <row r="10599" spans="1:25" x14ac:dyDescent="0.45">
      <c r="A10599" t="s">
        <v>335</v>
      </c>
      <c r="B10599" t="s">
        <v>822</v>
      </c>
      <c r="C10599">
        <v>56196</v>
      </c>
      <c r="D10599" t="s">
        <v>824</v>
      </c>
      <c r="F10599">
        <v>2020</v>
      </c>
      <c r="G10599">
        <v>6804</v>
      </c>
      <c r="H10599">
        <v>6754.54</v>
      </c>
      <c r="I10599">
        <v>1270831.79</v>
      </c>
      <c r="K10599">
        <v>2.8439999999999999</v>
      </c>
      <c r="L10599">
        <v>1E-3</v>
      </c>
      <c r="M10599">
        <v>563411.83299999998</v>
      </c>
      <c r="N10599">
        <v>5.8999999999999997E-2</v>
      </c>
      <c r="O10599">
        <v>37.262999999999998</v>
      </c>
      <c r="P10599">
        <v>0.01</v>
      </c>
      <c r="Q10599">
        <v>9480295.6070000008</v>
      </c>
      <c r="R10599" t="s">
        <v>34</v>
      </c>
      <c r="S10599" t="s">
        <v>38</v>
      </c>
      <c r="T10599" t="s">
        <v>89</v>
      </c>
      <c r="V10599" t="s">
        <v>88</v>
      </c>
      <c r="Y10599" t="s">
        <v>147</v>
      </c>
    </row>
    <row r="10600" spans="1:25" x14ac:dyDescent="0.45">
      <c r="A10600" t="s">
        <v>335</v>
      </c>
      <c r="B10600" t="s">
        <v>822</v>
      </c>
      <c r="C10600">
        <v>56196</v>
      </c>
      <c r="D10600" t="s">
        <v>824</v>
      </c>
      <c r="F10600">
        <v>2021</v>
      </c>
      <c r="G10600">
        <v>6836</v>
      </c>
      <c r="H10600">
        <v>6746.92</v>
      </c>
      <c r="I10600">
        <v>1393941.67</v>
      </c>
      <c r="K10600">
        <v>8.4949999999999992</v>
      </c>
      <c r="L10600">
        <v>2E-3</v>
      </c>
      <c r="M10600">
        <v>593768.00399999996</v>
      </c>
      <c r="N10600">
        <v>5.91E-2</v>
      </c>
      <c r="O10600">
        <v>42.317999999999998</v>
      </c>
      <c r="P10600">
        <v>1.1299999999999999E-2</v>
      </c>
      <c r="Q10600">
        <v>9981317.4220000003</v>
      </c>
      <c r="R10600" t="s">
        <v>34</v>
      </c>
      <c r="S10600" t="s">
        <v>38</v>
      </c>
      <c r="T10600" t="s">
        <v>89</v>
      </c>
      <c r="V10600" t="s">
        <v>88</v>
      </c>
      <c r="Y10600" t="s">
        <v>152</v>
      </c>
    </row>
    <row r="10601" spans="1:25" x14ac:dyDescent="0.45">
      <c r="A10601" t="s">
        <v>335</v>
      </c>
      <c r="B10601" t="s">
        <v>822</v>
      </c>
      <c r="C10601">
        <v>56196</v>
      </c>
      <c r="D10601" t="s">
        <v>824</v>
      </c>
      <c r="F10601">
        <v>2022</v>
      </c>
      <c r="G10601">
        <v>5910</v>
      </c>
      <c r="H10601">
        <v>5844.12</v>
      </c>
      <c r="I10601">
        <v>1239257.83</v>
      </c>
      <c r="K10601">
        <v>2.8959999999999999</v>
      </c>
      <c r="L10601">
        <v>1E-3</v>
      </c>
      <c r="M10601">
        <v>540319.93200000003</v>
      </c>
      <c r="N10601">
        <v>6.0299999999999999E-2</v>
      </c>
      <c r="O10601">
        <v>40.17</v>
      </c>
      <c r="P10601">
        <v>1.21E-2</v>
      </c>
      <c r="Q10601">
        <v>8914639.1129999999</v>
      </c>
      <c r="R10601" t="s">
        <v>34</v>
      </c>
      <c r="S10601" t="s">
        <v>38</v>
      </c>
      <c r="T10601" t="s">
        <v>89</v>
      </c>
      <c r="V10601" t="s">
        <v>88</v>
      </c>
      <c r="Y10601" t="s">
        <v>152</v>
      </c>
    </row>
    <row r="10602" spans="1:25" x14ac:dyDescent="0.45">
      <c r="A10602" t="s">
        <v>335</v>
      </c>
      <c r="B10602" t="s">
        <v>822</v>
      </c>
      <c r="C10602">
        <v>56196</v>
      </c>
      <c r="D10602" t="s">
        <v>824</v>
      </c>
      <c r="F10602">
        <v>2023</v>
      </c>
      <c r="G10602">
        <v>7376</v>
      </c>
      <c r="H10602">
        <v>7356.48</v>
      </c>
      <c r="I10602">
        <v>1741317.57</v>
      </c>
      <c r="K10602">
        <v>3.593</v>
      </c>
      <c r="L10602">
        <v>1E-3</v>
      </c>
      <c r="M10602">
        <v>709710.21600000001</v>
      </c>
      <c r="N10602">
        <v>5.91E-2</v>
      </c>
      <c r="O10602">
        <v>39.046999999999997</v>
      </c>
      <c r="P10602">
        <v>7.4999999999999997E-3</v>
      </c>
      <c r="Q10602">
        <v>11931334.688999999</v>
      </c>
      <c r="R10602" t="s">
        <v>34</v>
      </c>
      <c r="S10602" t="s">
        <v>38</v>
      </c>
      <c r="T10602" t="s">
        <v>89</v>
      </c>
      <c r="V10602" t="s">
        <v>88</v>
      </c>
      <c r="Y10602" t="s">
        <v>152</v>
      </c>
    </row>
    <row r="10603" spans="1:25" x14ac:dyDescent="0.45">
      <c r="A10603" t="s">
        <v>335</v>
      </c>
      <c r="B10603" t="s">
        <v>822</v>
      </c>
      <c r="C10603">
        <v>56196</v>
      </c>
      <c r="D10603" t="s">
        <v>824</v>
      </c>
      <c r="F10603">
        <v>2024</v>
      </c>
      <c r="G10603">
        <v>3832</v>
      </c>
      <c r="H10603">
        <v>3822.98</v>
      </c>
      <c r="I10603">
        <v>963664.64</v>
      </c>
      <c r="K10603">
        <v>1.944</v>
      </c>
      <c r="L10603">
        <v>1E-3</v>
      </c>
      <c r="M10603">
        <v>385014.84</v>
      </c>
      <c r="N10603">
        <v>5.8999999999999997E-2</v>
      </c>
      <c r="O10603">
        <v>19.965</v>
      </c>
      <c r="P10603">
        <v>6.4999999999999997E-3</v>
      </c>
      <c r="Q10603">
        <v>6478575.8159999996</v>
      </c>
      <c r="R10603" t="s">
        <v>34</v>
      </c>
      <c r="S10603" t="s">
        <v>38</v>
      </c>
      <c r="T10603" t="s">
        <v>89</v>
      </c>
      <c r="V10603" t="s">
        <v>88</v>
      </c>
      <c r="Y10603" t="s">
        <v>152</v>
      </c>
    </row>
    <row r="10604" spans="1:25" x14ac:dyDescent="0.45">
      <c r="A10604" t="s">
        <v>335</v>
      </c>
      <c r="B10604" t="s">
        <v>825</v>
      </c>
      <c r="C10604">
        <v>56234</v>
      </c>
      <c r="D10604">
        <v>1</v>
      </c>
      <c r="F10604">
        <v>2009</v>
      </c>
      <c r="G10604">
        <v>2959</v>
      </c>
      <c r="H10604">
        <v>2904.23</v>
      </c>
      <c r="I10604">
        <v>746379.28</v>
      </c>
      <c r="K10604">
        <v>1.5720000000000001</v>
      </c>
      <c r="L10604">
        <v>1E-3</v>
      </c>
      <c r="M10604">
        <v>303007.35700000002</v>
      </c>
      <c r="N10604">
        <v>5.91E-2</v>
      </c>
      <c r="O10604">
        <v>16.45</v>
      </c>
      <c r="P10604">
        <v>6.7999999999999996E-3</v>
      </c>
      <c r="Q10604">
        <v>5085851.0329999998</v>
      </c>
      <c r="R10604" t="s">
        <v>34</v>
      </c>
      <c r="S10604" t="s">
        <v>38</v>
      </c>
      <c r="T10604" t="s">
        <v>826</v>
      </c>
      <c r="V10604" t="s">
        <v>806</v>
      </c>
      <c r="Y10604" t="s">
        <v>107</v>
      </c>
    </row>
    <row r="10605" spans="1:25" x14ac:dyDescent="0.45">
      <c r="A10605" t="s">
        <v>335</v>
      </c>
      <c r="B10605" t="s">
        <v>825</v>
      </c>
      <c r="C10605">
        <v>56234</v>
      </c>
      <c r="D10605">
        <v>1</v>
      </c>
      <c r="F10605">
        <v>2010</v>
      </c>
      <c r="G10605">
        <v>7756</v>
      </c>
      <c r="H10605">
        <v>7726.96</v>
      </c>
      <c r="I10605">
        <v>2185511.27</v>
      </c>
      <c r="K10605">
        <v>4.3600000000000003</v>
      </c>
      <c r="L10605">
        <v>1E-3</v>
      </c>
      <c r="M10605">
        <v>863505.66299999994</v>
      </c>
      <c r="N10605">
        <v>5.8999999999999997E-2</v>
      </c>
      <c r="O10605">
        <v>44.378</v>
      </c>
      <c r="P10605">
        <v>6.3E-3</v>
      </c>
      <c r="Q10605">
        <v>14529948.879000001</v>
      </c>
      <c r="R10605" t="s">
        <v>34</v>
      </c>
      <c r="S10605" t="s">
        <v>38</v>
      </c>
      <c r="T10605" t="s">
        <v>89</v>
      </c>
      <c r="V10605" t="s">
        <v>806</v>
      </c>
      <c r="Y10605" t="s">
        <v>107</v>
      </c>
    </row>
    <row r="10606" spans="1:25" x14ac:dyDescent="0.45">
      <c r="A10606" t="s">
        <v>335</v>
      </c>
      <c r="B10606" t="s">
        <v>825</v>
      </c>
      <c r="C10606">
        <v>56234</v>
      </c>
      <c r="D10606">
        <v>1</v>
      </c>
      <c r="F10606">
        <v>2011</v>
      </c>
      <c r="G10606">
        <v>7875</v>
      </c>
      <c r="H10606">
        <v>7841.69</v>
      </c>
      <c r="I10606">
        <v>2328233.9500000002</v>
      </c>
      <c r="K10606">
        <v>4.6689999999999996</v>
      </c>
      <c r="L10606">
        <v>1E-3</v>
      </c>
      <c r="M10606">
        <v>924779.44</v>
      </c>
      <c r="N10606">
        <v>5.8999999999999997E-2</v>
      </c>
      <c r="O10606">
        <v>48.622999999999998</v>
      </c>
      <c r="P10606">
        <v>6.4000000000000003E-3</v>
      </c>
      <c r="Q10606">
        <v>15561209.040999999</v>
      </c>
      <c r="R10606" t="s">
        <v>34</v>
      </c>
      <c r="S10606" t="s">
        <v>38</v>
      </c>
      <c r="T10606" t="s">
        <v>89</v>
      </c>
      <c r="V10606" t="s">
        <v>806</v>
      </c>
      <c r="Y10606" t="s">
        <v>107</v>
      </c>
    </row>
    <row r="10607" spans="1:25" x14ac:dyDescent="0.45">
      <c r="A10607" t="s">
        <v>335</v>
      </c>
      <c r="B10607" t="s">
        <v>825</v>
      </c>
      <c r="C10607">
        <v>56234</v>
      </c>
      <c r="D10607">
        <v>1</v>
      </c>
      <c r="F10607">
        <v>2012</v>
      </c>
      <c r="G10607">
        <v>7649</v>
      </c>
      <c r="H10607">
        <v>7632.89</v>
      </c>
      <c r="I10607">
        <v>2315551.7599999998</v>
      </c>
      <c r="K10607">
        <v>4.6420000000000003</v>
      </c>
      <c r="L10607">
        <v>1E-3</v>
      </c>
      <c r="M10607">
        <v>918563.75199999998</v>
      </c>
      <c r="N10607">
        <v>5.8999999999999997E-2</v>
      </c>
      <c r="O10607">
        <v>53.073999999999998</v>
      </c>
      <c r="P10607">
        <v>7.0000000000000001E-3</v>
      </c>
      <c r="Q10607">
        <v>15456081.074999999</v>
      </c>
      <c r="R10607" t="s">
        <v>34</v>
      </c>
      <c r="S10607" t="s">
        <v>38</v>
      </c>
      <c r="T10607" t="s">
        <v>89</v>
      </c>
      <c r="V10607" t="s">
        <v>806</v>
      </c>
      <c r="Y10607" t="s">
        <v>107</v>
      </c>
    </row>
    <row r="10608" spans="1:25" x14ac:dyDescent="0.45">
      <c r="A10608" t="s">
        <v>335</v>
      </c>
      <c r="B10608" t="s">
        <v>825</v>
      </c>
      <c r="C10608">
        <v>56234</v>
      </c>
      <c r="D10608">
        <v>1</v>
      </c>
      <c r="F10608">
        <v>2013</v>
      </c>
      <c r="G10608">
        <v>8064</v>
      </c>
      <c r="H10608">
        <v>8044.86</v>
      </c>
      <c r="I10608">
        <v>2467413.39</v>
      </c>
      <c r="K10608">
        <v>4.9109999999999996</v>
      </c>
      <c r="L10608">
        <v>1E-3</v>
      </c>
      <c r="M10608">
        <v>970612.272</v>
      </c>
      <c r="N10608">
        <v>5.8999999999999997E-2</v>
      </c>
      <c r="O10608">
        <v>57.066000000000003</v>
      </c>
      <c r="P10608">
        <v>7.1999999999999998E-3</v>
      </c>
      <c r="Q10608">
        <v>16330817.153000001</v>
      </c>
      <c r="R10608" t="s">
        <v>34</v>
      </c>
      <c r="S10608" t="s">
        <v>38</v>
      </c>
      <c r="T10608" t="s">
        <v>89</v>
      </c>
      <c r="V10608" t="s">
        <v>806</v>
      </c>
      <c r="Y10608" t="s">
        <v>107</v>
      </c>
    </row>
    <row r="10609" spans="1:25" x14ac:dyDescent="0.45">
      <c r="A10609" t="s">
        <v>335</v>
      </c>
      <c r="B10609" t="s">
        <v>825</v>
      </c>
      <c r="C10609">
        <v>56234</v>
      </c>
      <c r="D10609">
        <v>1</v>
      </c>
      <c r="F10609">
        <v>2014</v>
      </c>
      <c r="G10609">
        <v>8073</v>
      </c>
      <c r="H10609">
        <v>8060.08</v>
      </c>
      <c r="I10609">
        <v>2474791.2400000002</v>
      </c>
      <c r="K10609">
        <v>4.9420000000000002</v>
      </c>
      <c r="L10609">
        <v>1E-3</v>
      </c>
      <c r="M10609">
        <v>978951.79099999997</v>
      </c>
      <c r="N10609">
        <v>5.8999999999999997E-2</v>
      </c>
      <c r="O10609">
        <v>55.131</v>
      </c>
      <c r="P10609">
        <v>6.7999999999999996E-3</v>
      </c>
      <c r="Q10609">
        <v>16472234.877</v>
      </c>
      <c r="R10609" t="s">
        <v>34</v>
      </c>
      <c r="S10609" t="s">
        <v>38</v>
      </c>
      <c r="T10609" t="s">
        <v>89</v>
      </c>
      <c r="V10609" t="s">
        <v>806</v>
      </c>
      <c r="Y10609" t="s">
        <v>107</v>
      </c>
    </row>
    <row r="10610" spans="1:25" x14ac:dyDescent="0.45">
      <c r="A10610" t="s">
        <v>335</v>
      </c>
      <c r="B10610" t="s">
        <v>825</v>
      </c>
      <c r="C10610">
        <v>56234</v>
      </c>
      <c r="D10610">
        <v>1</v>
      </c>
      <c r="F10610">
        <v>2015</v>
      </c>
      <c r="G10610">
        <v>6882</v>
      </c>
      <c r="H10610">
        <v>6869.91</v>
      </c>
      <c r="I10610">
        <v>2086849.68</v>
      </c>
      <c r="K10610">
        <v>4.202</v>
      </c>
      <c r="L10610">
        <v>1E-3</v>
      </c>
      <c r="M10610">
        <v>831834.83600000001</v>
      </c>
      <c r="N10610">
        <v>5.91E-2</v>
      </c>
      <c r="O10610">
        <v>47.017000000000003</v>
      </c>
      <c r="P10610">
        <v>6.7999999999999996E-3</v>
      </c>
      <c r="Q10610">
        <v>13977851.778000001</v>
      </c>
      <c r="R10610" t="s">
        <v>34</v>
      </c>
      <c r="S10610" t="s">
        <v>38</v>
      </c>
      <c r="T10610" t="s">
        <v>89</v>
      </c>
      <c r="V10610" t="s">
        <v>806</v>
      </c>
      <c r="Y10610" t="s">
        <v>146</v>
      </c>
    </row>
    <row r="10611" spans="1:25" x14ac:dyDescent="0.45">
      <c r="A10611" t="s">
        <v>335</v>
      </c>
      <c r="B10611" t="s">
        <v>825</v>
      </c>
      <c r="C10611">
        <v>56234</v>
      </c>
      <c r="D10611">
        <v>1</v>
      </c>
      <c r="F10611">
        <v>2016</v>
      </c>
      <c r="G10611">
        <v>8292</v>
      </c>
      <c r="H10611">
        <v>8281.67</v>
      </c>
      <c r="I10611">
        <v>2616008.4500000002</v>
      </c>
      <c r="K10611">
        <v>5.218</v>
      </c>
      <c r="L10611">
        <v>1E-3</v>
      </c>
      <c r="M10611">
        <v>1033694.976</v>
      </c>
      <c r="N10611">
        <v>5.8999999999999997E-2</v>
      </c>
      <c r="O10611">
        <v>56.372999999999998</v>
      </c>
      <c r="P10611">
        <v>6.6E-3</v>
      </c>
      <c r="Q10611">
        <v>17392019.864</v>
      </c>
      <c r="R10611" t="s">
        <v>34</v>
      </c>
      <c r="S10611" t="s">
        <v>38</v>
      </c>
      <c r="T10611" t="s">
        <v>89</v>
      </c>
      <c r="V10611" t="s">
        <v>806</v>
      </c>
      <c r="Y10611" t="s">
        <v>146</v>
      </c>
    </row>
    <row r="10612" spans="1:25" x14ac:dyDescent="0.45">
      <c r="A10612" t="s">
        <v>335</v>
      </c>
      <c r="B10612" t="s">
        <v>825</v>
      </c>
      <c r="C10612">
        <v>56234</v>
      </c>
      <c r="D10612">
        <v>1</v>
      </c>
      <c r="F10612">
        <v>2017</v>
      </c>
      <c r="G10612">
        <v>8064</v>
      </c>
      <c r="H10612">
        <v>8049.82</v>
      </c>
      <c r="I10612">
        <v>2498296.19</v>
      </c>
      <c r="K10612">
        <v>4.9930000000000003</v>
      </c>
      <c r="L10612">
        <v>1E-3</v>
      </c>
      <c r="M10612">
        <v>989105.84900000005</v>
      </c>
      <c r="N10612">
        <v>5.8999999999999997E-2</v>
      </c>
      <c r="O10612">
        <v>50.905000000000001</v>
      </c>
      <c r="P10612">
        <v>6.1999999999999998E-3</v>
      </c>
      <c r="Q10612">
        <v>16642919.033</v>
      </c>
      <c r="R10612" t="s">
        <v>34</v>
      </c>
      <c r="S10612" t="s">
        <v>38</v>
      </c>
      <c r="T10612" t="s">
        <v>89</v>
      </c>
      <c r="V10612" t="s">
        <v>806</v>
      </c>
      <c r="Y10612" t="s">
        <v>147</v>
      </c>
    </row>
    <row r="10613" spans="1:25" x14ac:dyDescent="0.45">
      <c r="A10613" t="s">
        <v>335</v>
      </c>
      <c r="B10613" t="s">
        <v>825</v>
      </c>
      <c r="C10613">
        <v>56234</v>
      </c>
      <c r="D10613">
        <v>1</v>
      </c>
      <c r="F10613">
        <v>2018</v>
      </c>
      <c r="G10613">
        <v>8224</v>
      </c>
      <c r="H10613">
        <v>8217.49</v>
      </c>
      <c r="I10613">
        <v>2563402.5099999998</v>
      </c>
      <c r="K10613">
        <v>5.1479999999999997</v>
      </c>
      <c r="L10613">
        <v>1E-3</v>
      </c>
      <c r="M10613">
        <v>1019638.7120000001</v>
      </c>
      <c r="N10613">
        <v>5.8999999999999997E-2</v>
      </c>
      <c r="O10613">
        <v>53.243000000000002</v>
      </c>
      <c r="P10613">
        <v>6.3E-3</v>
      </c>
      <c r="Q10613">
        <v>17156207.491999999</v>
      </c>
      <c r="R10613" t="s">
        <v>34</v>
      </c>
      <c r="S10613" t="s">
        <v>38</v>
      </c>
      <c r="T10613" t="s">
        <v>89</v>
      </c>
      <c r="V10613" t="s">
        <v>806</v>
      </c>
      <c r="Y10613" t="s">
        <v>147</v>
      </c>
    </row>
    <row r="10614" spans="1:25" x14ac:dyDescent="0.45">
      <c r="A10614" t="s">
        <v>335</v>
      </c>
      <c r="B10614" t="s">
        <v>825</v>
      </c>
      <c r="C10614">
        <v>56234</v>
      </c>
      <c r="D10614">
        <v>1</v>
      </c>
      <c r="F10614">
        <v>2019</v>
      </c>
      <c r="G10614">
        <v>7323</v>
      </c>
      <c r="H10614">
        <v>7308.93</v>
      </c>
      <c r="I10614">
        <v>2264238.36</v>
      </c>
      <c r="K10614">
        <v>4.5309999999999997</v>
      </c>
      <c r="L10614">
        <v>1E-3</v>
      </c>
      <c r="M10614">
        <v>897528.13</v>
      </c>
      <c r="N10614">
        <v>5.8999999999999997E-2</v>
      </c>
      <c r="O10614">
        <v>51.432000000000002</v>
      </c>
      <c r="P10614">
        <v>6.8999999999999999E-3</v>
      </c>
      <c r="Q10614">
        <v>15102023.155999999</v>
      </c>
      <c r="R10614" t="s">
        <v>34</v>
      </c>
      <c r="S10614" t="s">
        <v>38</v>
      </c>
      <c r="T10614" t="s">
        <v>89</v>
      </c>
      <c r="V10614" t="s">
        <v>806</v>
      </c>
      <c r="Y10614" t="s">
        <v>147</v>
      </c>
    </row>
    <row r="10615" spans="1:25" x14ac:dyDescent="0.45">
      <c r="A10615" t="s">
        <v>335</v>
      </c>
      <c r="B10615" t="s">
        <v>825</v>
      </c>
      <c r="C10615">
        <v>56234</v>
      </c>
      <c r="D10615">
        <v>1</v>
      </c>
      <c r="F10615">
        <v>2020</v>
      </c>
      <c r="G10615">
        <v>7254</v>
      </c>
      <c r="H10615">
        <v>7235.46</v>
      </c>
      <c r="I10615">
        <v>2248324.92</v>
      </c>
      <c r="K10615">
        <v>4.5439999999999996</v>
      </c>
      <c r="L10615">
        <v>1E-3</v>
      </c>
      <c r="M10615">
        <v>899998.23499999999</v>
      </c>
      <c r="N10615">
        <v>5.8999999999999997E-2</v>
      </c>
      <c r="O10615">
        <v>46.881999999999998</v>
      </c>
      <c r="P10615">
        <v>6.3E-3</v>
      </c>
      <c r="Q10615">
        <v>15144027.66</v>
      </c>
      <c r="R10615" t="s">
        <v>34</v>
      </c>
      <c r="S10615" t="s">
        <v>38</v>
      </c>
      <c r="T10615" t="s">
        <v>89</v>
      </c>
      <c r="V10615" t="s">
        <v>806</v>
      </c>
      <c r="Y10615" t="s">
        <v>147</v>
      </c>
    </row>
    <row r="10616" spans="1:25" x14ac:dyDescent="0.45">
      <c r="A10616" t="s">
        <v>335</v>
      </c>
      <c r="B10616" t="s">
        <v>825</v>
      </c>
      <c r="C10616">
        <v>56234</v>
      </c>
      <c r="D10616">
        <v>1</v>
      </c>
      <c r="F10616">
        <v>2021</v>
      </c>
      <c r="G10616">
        <v>8264</v>
      </c>
      <c r="H10616">
        <v>8256.07</v>
      </c>
      <c r="I10616">
        <v>2569498.77</v>
      </c>
      <c r="K10616">
        <v>5.2039999999999997</v>
      </c>
      <c r="L10616">
        <v>1E-3</v>
      </c>
      <c r="M10616">
        <v>1030574.715</v>
      </c>
      <c r="N10616">
        <v>5.8999999999999997E-2</v>
      </c>
      <c r="O10616">
        <v>52.311999999999998</v>
      </c>
      <c r="P10616">
        <v>6.1000000000000004E-3</v>
      </c>
      <c r="Q10616">
        <v>17335339.534000002</v>
      </c>
      <c r="R10616" t="s">
        <v>34</v>
      </c>
      <c r="S10616" t="s">
        <v>38</v>
      </c>
      <c r="T10616" t="s">
        <v>89</v>
      </c>
      <c r="V10616" t="s">
        <v>806</v>
      </c>
      <c r="Y10616" t="s">
        <v>152</v>
      </c>
    </row>
    <row r="10617" spans="1:25" x14ac:dyDescent="0.45">
      <c r="A10617" t="s">
        <v>335</v>
      </c>
      <c r="B10617" t="s">
        <v>825</v>
      </c>
      <c r="C10617">
        <v>56234</v>
      </c>
      <c r="D10617">
        <v>1</v>
      </c>
      <c r="F10617">
        <v>2022</v>
      </c>
      <c r="G10617">
        <v>7815</v>
      </c>
      <c r="H10617">
        <v>7807.06</v>
      </c>
      <c r="I10617">
        <v>2412757.98</v>
      </c>
      <c r="K10617">
        <v>4.6429999999999998</v>
      </c>
      <c r="L10617">
        <v>1E-3</v>
      </c>
      <c r="M10617">
        <v>918973.37100000004</v>
      </c>
      <c r="N10617">
        <v>5.91E-2</v>
      </c>
      <c r="O10617">
        <v>52.625</v>
      </c>
      <c r="P10617">
        <v>6.8999999999999999E-3</v>
      </c>
      <c r="Q10617">
        <v>15432437.857999999</v>
      </c>
      <c r="R10617" t="s">
        <v>34</v>
      </c>
      <c r="S10617" t="s">
        <v>38</v>
      </c>
      <c r="T10617" t="s">
        <v>89</v>
      </c>
      <c r="V10617" t="s">
        <v>806</v>
      </c>
      <c r="Y10617" t="s">
        <v>152</v>
      </c>
    </row>
    <row r="10618" spans="1:25" x14ac:dyDescent="0.45">
      <c r="A10618" t="s">
        <v>335</v>
      </c>
      <c r="B10618" t="s">
        <v>825</v>
      </c>
      <c r="C10618">
        <v>56234</v>
      </c>
      <c r="D10618">
        <v>1</v>
      </c>
      <c r="F10618">
        <v>2023</v>
      </c>
      <c r="G10618">
        <v>8311</v>
      </c>
      <c r="H10618">
        <v>8306.82</v>
      </c>
      <c r="I10618">
        <v>2557228.0699999998</v>
      </c>
      <c r="K10618">
        <v>4.9939999999999998</v>
      </c>
      <c r="L10618">
        <v>1E-3</v>
      </c>
      <c r="M10618">
        <v>989177.53500000003</v>
      </c>
      <c r="N10618">
        <v>5.8999999999999997E-2</v>
      </c>
      <c r="O10618">
        <v>56.511000000000003</v>
      </c>
      <c r="P10618">
        <v>6.7999999999999996E-3</v>
      </c>
      <c r="Q10618">
        <v>16644721.095000001</v>
      </c>
      <c r="R10618" t="s">
        <v>34</v>
      </c>
      <c r="S10618" t="s">
        <v>38</v>
      </c>
      <c r="T10618" t="s">
        <v>89</v>
      </c>
      <c r="V10618" t="s">
        <v>806</v>
      </c>
      <c r="Y10618" t="s">
        <v>152</v>
      </c>
    </row>
    <row r="10619" spans="1:25" x14ac:dyDescent="0.45">
      <c r="A10619" t="s">
        <v>335</v>
      </c>
      <c r="B10619" t="s">
        <v>825</v>
      </c>
      <c r="C10619">
        <v>56234</v>
      </c>
      <c r="D10619">
        <v>1</v>
      </c>
      <c r="F10619">
        <v>2024</v>
      </c>
      <c r="G10619">
        <v>2311</v>
      </c>
      <c r="H10619">
        <v>2305.15</v>
      </c>
      <c r="I10619">
        <v>714528.5</v>
      </c>
      <c r="K10619">
        <v>1.4370000000000001</v>
      </c>
      <c r="L10619">
        <v>1E-3</v>
      </c>
      <c r="M10619">
        <v>284653.81199999998</v>
      </c>
      <c r="N10619">
        <v>5.8999999999999997E-2</v>
      </c>
      <c r="O10619">
        <v>16.228000000000002</v>
      </c>
      <c r="P10619">
        <v>6.8999999999999999E-3</v>
      </c>
      <c r="Q10619">
        <v>4789852.676</v>
      </c>
      <c r="R10619" t="s">
        <v>34</v>
      </c>
      <c r="S10619" t="s">
        <v>38</v>
      </c>
      <c r="T10619" t="s">
        <v>89</v>
      </c>
      <c r="V10619" t="s">
        <v>806</v>
      </c>
      <c r="Y10619" t="s">
        <v>152</v>
      </c>
    </row>
    <row r="10620" spans="1:25" x14ac:dyDescent="0.45">
      <c r="A10620" t="s">
        <v>335</v>
      </c>
      <c r="B10620" t="s">
        <v>827</v>
      </c>
      <c r="C10620">
        <v>56259</v>
      </c>
      <c r="D10620" t="s">
        <v>828</v>
      </c>
      <c r="F10620">
        <v>2010</v>
      </c>
      <c r="G10620">
        <v>2487</v>
      </c>
      <c r="H10620">
        <v>2456.5300000000002</v>
      </c>
      <c r="I10620">
        <v>585666.03</v>
      </c>
      <c r="K10620">
        <v>1.2569999999999999</v>
      </c>
      <c r="L10620">
        <v>1E-3</v>
      </c>
      <c r="M10620">
        <v>249053.166</v>
      </c>
      <c r="N10620">
        <v>5.8999999999999997E-2</v>
      </c>
      <c r="O10620">
        <v>16.917000000000002</v>
      </c>
      <c r="P10620">
        <v>1.0999999999999999E-2</v>
      </c>
      <c r="Q10620">
        <v>4190824.93</v>
      </c>
      <c r="R10620" t="s">
        <v>34</v>
      </c>
      <c r="S10620" t="s">
        <v>38</v>
      </c>
      <c r="T10620" t="s">
        <v>829</v>
      </c>
      <c r="V10620" t="s">
        <v>88</v>
      </c>
      <c r="Y10620" t="s">
        <v>107</v>
      </c>
    </row>
    <row r="10621" spans="1:25" x14ac:dyDescent="0.45">
      <c r="A10621" t="s">
        <v>335</v>
      </c>
      <c r="B10621" t="s">
        <v>827</v>
      </c>
      <c r="C10621">
        <v>56259</v>
      </c>
      <c r="D10621" t="s">
        <v>828</v>
      </c>
      <c r="F10621">
        <v>2011</v>
      </c>
      <c r="G10621">
        <v>7902</v>
      </c>
      <c r="H10621">
        <v>7817.22</v>
      </c>
      <c r="I10621">
        <v>1952187.74</v>
      </c>
      <c r="K10621">
        <v>4.0960000000000001</v>
      </c>
      <c r="L10621">
        <v>1E-3</v>
      </c>
      <c r="M10621">
        <v>811453.07400000002</v>
      </c>
      <c r="N10621">
        <v>5.8999999999999997E-2</v>
      </c>
      <c r="O10621">
        <v>43.746000000000002</v>
      </c>
      <c r="P10621">
        <v>8.3999999999999995E-3</v>
      </c>
      <c r="Q10621">
        <v>13654186.187999999</v>
      </c>
      <c r="R10621" t="s">
        <v>34</v>
      </c>
      <c r="S10621" t="s">
        <v>38</v>
      </c>
      <c r="T10621" t="s">
        <v>89</v>
      </c>
      <c r="V10621" t="s">
        <v>88</v>
      </c>
      <c r="Y10621" t="s">
        <v>107</v>
      </c>
    </row>
    <row r="10622" spans="1:25" x14ac:dyDescent="0.45">
      <c r="A10622" t="s">
        <v>335</v>
      </c>
      <c r="B10622" t="s">
        <v>827</v>
      </c>
      <c r="C10622">
        <v>56259</v>
      </c>
      <c r="D10622" t="s">
        <v>828</v>
      </c>
      <c r="F10622">
        <v>2012</v>
      </c>
      <c r="G10622">
        <v>7477</v>
      </c>
      <c r="H10622">
        <v>7379.75</v>
      </c>
      <c r="I10622">
        <v>2001367.7</v>
      </c>
      <c r="K10622">
        <v>4.2169999999999996</v>
      </c>
      <c r="L10622">
        <v>1E-3</v>
      </c>
      <c r="M10622">
        <v>835429.76300000004</v>
      </c>
      <c r="N10622">
        <v>5.8999999999999997E-2</v>
      </c>
      <c r="O10622">
        <v>47.484999999999999</v>
      </c>
      <c r="P10622">
        <v>9.2999999999999992E-3</v>
      </c>
      <c r="Q10622">
        <v>14057686.471999999</v>
      </c>
      <c r="R10622" t="s">
        <v>34</v>
      </c>
      <c r="S10622" t="s">
        <v>38</v>
      </c>
      <c r="T10622" t="s">
        <v>89</v>
      </c>
      <c r="V10622" t="s">
        <v>88</v>
      </c>
      <c r="Y10622" t="s">
        <v>107</v>
      </c>
    </row>
    <row r="10623" spans="1:25" x14ac:dyDescent="0.45">
      <c r="A10623" t="s">
        <v>335</v>
      </c>
      <c r="B10623" t="s">
        <v>827</v>
      </c>
      <c r="C10623">
        <v>56259</v>
      </c>
      <c r="D10623" t="s">
        <v>828</v>
      </c>
      <c r="F10623">
        <v>2013</v>
      </c>
      <c r="G10623">
        <v>5894</v>
      </c>
      <c r="H10623">
        <v>5618.77</v>
      </c>
      <c r="I10623">
        <v>1441052.07</v>
      </c>
      <c r="K10623">
        <v>3.0880000000000001</v>
      </c>
      <c r="L10623">
        <v>1E-3</v>
      </c>
      <c r="M10623">
        <v>610345.93299999996</v>
      </c>
      <c r="N10623">
        <v>5.8999999999999997E-2</v>
      </c>
      <c r="O10623">
        <v>45.542000000000002</v>
      </c>
      <c r="P10623">
        <v>1.77E-2</v>
      </c>
      <c r="Q10623">
        <v>10269240.699999999</v>
      </c>
      <c r="R10623" t="s">
        <v>34</v>
      </c>
      <c r="S10623" t="s">
        <v>38</v>
      </c>
      <c r="T10623" t="s">
        <v>89</v>
      </c>
      <c r="V10623" t="s">
        <v>88</v>
      </c>
      <c r="Y10623" t="s">
        <v>107</v>
      </c>
    </row>
    <row r="10624" spans="1:25" x14ac:dyDescent="0.45">
      <c r="A10624" t="s">
        <v>335</v>
      </c>
      <c r="B10624" t="s">
        <v>827</v>
      </c>
      <c r="C10624">
        <v>56259</v>
      </c>
      <c r="D10624" t="s">
        <v>828</v>
      </c>
      <c r="F10624">
        <v>2014</v>
      </c>
      <c r="G10624">
        <v>6052</v>
      </c>
      <c r="H10624">
        <v>5792.18</v>
      </c>
      <c r="I10624">
        <v>1413865.92</v>
      </c>
      <c r="K10624">
        <v>3.02</v>
      </c>
      <c r="L10624">
        <v>1E-3</v>
      </c>
      <c r="M10624">
        <v>598089.28099999996</v>
      </c>
      <c r="N10624">
        <v>5.8999999999999997E-2</v>
      </c>
      <c r="O10624">
        <v>43.207999999999998</v>
      </c>
      <c r="P10624">
        <v>1.6299999999999999E-2</v>
      </c>
      <c r="Q10624">
        <v>10063961.870999999</v>
      </c>
      <c r="R10624" t="s">
        <v>34</v>
      </c>
      <c r="S10624" t="s">
        <v>38</v>
      </c>
      <c r="T10624" t="s">
        <v>89</v>
      </c>
      <c r="V10624" t="s">
        <v>88</v>
      </c>
      <c r="Y10624" t="s">
        <v>107</v>
      </c>
    </row>
    <row r="10625" spans="1:25" x14ac:dyDescent="0.45">
      <c r="A10625" t="s">
        <v>335</v>
      </c>
      <c r="B10625" t="s">
        <v>827</v>
      </c>
      <c r="C10625">
        <v>56259</v>
      </c>
      <c r="D10625" t="s">
        <v>828</v>
      </c>
      <c r="F10625">
        <v>2015</v>
      </c>
      <c r="G10625">
        <v>7226</v>
      </c>
      <c r="H10625">
        <v>7017.75</v>
      </c>
      <c r="I10625">
        <v>1753130.56</v>
      </c>
      <c r="K10625">
        <v>3.7469999999999999</v>
      </c>
      <c r="L10625">
        <v>1E-3</v>
      </c>
      <c r="M10625">
        <v>742313.74699999997</v>
      </c>
      <c r="N10625">
        <v>5.8999999999999997E-2</v>
      </c>
      <c r="O10625">
        <v>57.832999999999998</v>
      </c>
      <c r="P10625">
        <v>1.47E-2</v>
      </c>
      <c r="Q10625">
        <v>12490843.426000001</v>
      </c>
      <c r="R10625" t="s">
        <v>34</v>
      </c>
      <c r="S10625" t="s">
        <v>38</v>
      </c>
      <c r="T10625" t="s">
        <v>89</v>
      </c>
      <c r="V10625" t="s">
        <v>88</v>
      </c>
      <c r="Y10625" t="s">
        <v>146</v>
      </c>
    </row>
    <row r="10626" spans="1:25" x14ac:dyDescent="0.45">
      <c r="A10626" t="s">
        <v>335</v>
      </c>
      <c r="B10626" t="s">
        <v>827</v>
      </c>
      <c r="C10626">
        <v>56259</v>
      </c>
      <c r="D10626" t="s">
        <v>828</v>
      </c>
      <c r="F10626">
        <v>2016</v>
      </c>
      <c r="G10626">
        <v>7902</v>
      </c>
      <c r="H10626">
        <v>7740.47</v>
      </c>
      <c r="I10626">
        <v>1950935.37</v>
      </c>
      <c r="K10626">
        <v>4.1500000000000004</v>
      </c>
      <c r="L10626">
        <v>1E-3</v>
      </c>
      <c r="M10626">
        <v>822109.73600000003</v>
      </c>
      <c r="N10626">
        <v>5.8999999999999997E-2</v>
      </c>
      <c r="O10626">
        <v>61.572000000000003</v>
      </c>
      <c r="P10626">
        <v>1.2999999999999999E-2</v>
      </c>
      <c r="Q10626">
        <v>13833545.834000001</v>
      </c>
      <c r="R10626" t="s">
        <v>34</v>
      </c>
      <c r="S10626" t="s">
        <v>38</v>
      </c>
      <c r="T10626" t="s">
        <v>89</v>
      </c>
      <c r="V10626" t="s">
        <v>88</v>
      </c>
      <c r="Y10626" t="s">
        <v>146</v>
      </c>
    </row>
    <row r="10627" spans="1:25" x14ac:dyDescent="0.45">
      <c r="A10627" t="s">
        <v>335</v>
      </c>
      <c r="B10627" t="s">
        <v>827</v>
      </c>
      <c r="C10627">
        <v>56259</v>
      </c>
      <c r="D10627" t="s">
        <v>828</v>
      </c>
      <c r="F10627">
        <v>2017</v>
      </c>
      <c r="G10627">
        <v>5663</v>
      </c>
      <c r="H10627">
        <v>5236.9799999999996</v>
      </c>
      <c r="I10627">
        <v>1243497.92</v>
      </c>
      <c r="K10627">
        <v>2.6749999999999998</v>
      </c>
      <c r="L10627">
        <v>1E-3</v>
      </c>
      <c r="M10627">
        <v>529960.99100000004</v>
      </c>
      <c r="N10627">
        <v>5.8999999999999997E-2</v>
      </c>
      <c r="O10627">
        <v>49.651000000000003</v>
      </c>
      <c r="P10627">
        <v>2.53E-2</v>
      </c>
      <c r="Q10627">
        <v>8917605.7530000005</v>
      </c>
      <c r="R10627" t="s">
        <v>34</v>
      </c>
      <c r="S10627" t="s">
        <v>38</v>
      </c>
      <c r="T10627" t="s">
        <v>89</v>
      </c>
      <c r="V10627" t="s">
        <v>88</v>
      </c>
      <c r="Y10627" t="s">
        <v>147</v>
      </c>
    </row>
    <row r="10628" spans="1:25" x14ac:dyDescent="0.45">
      <c r="A10628" t="s">
        <v>335</v>
      </c>
      <c r="B10628" t="s">
        <v>827</v>
      </c>
      <c r="C10628">
        <v>56259</v>
      </c>
      <c r="D10628" t="s">
        <v>828</v>
      </c>
      <c r="F10628">
        <v>2018</v>
      </c>
      <c r="G10628">
        <v>5958</v>
      </c>
      <c r="H10628">
        <v>5767.74</v>
      </c>
      <c r="I10628">
        <v>1387929.07</v>
      </c>
      <c r="K10628">
        <v>3.024</v>
      </c>
      <c r="L10628">
        <v>1E-3</v>
      </c>
      <c r="M10628">
        <v>597545.82999999996</v>
      </c>
      <c r="N10628">
        <v>5.91E-2</v>
      </c>
      <c r="O10628">
        <v>52.497</v>
      </c>
      <c r="P10628">
        <v>1.7399999999999999E-2</v>
      </c>
      <c r="Q10628">
        <v>10047519.652000001</v>
      </c>
      <c r="R10628" t="s">
        <v>34</v>
      </c>
      <c r="S10628" t="s">
        <v>38</v>
      </c>
      <c r="T10628" t="s">
        <v>89</v>
      </c>
      <c r="V10628" t="s">
        <v>88</v>
      </c>
      <c r="Y10628" t="s">
        <v>147</v>
      </c>
    </row>
    <row r="10629" spans="1:25" x14ac:dyDescent="0.45">
      <c r="A10629" t="s">
        <v>335</v>
      </c>
      <c r="B10629" t="s">
        <v>827</v>
      </c>
      <c r="C10629">
        <v>56259</v>
      </c>
      <c r="D10629" t="s">
        <v>828</v>
      </c>
      <c r="F10629">
        <v>2019</v>
      </c>
      <c r="G10629">
        <v>5597</v>
      </c>
      <c r="H10629">
        <v>5492.93</v>
      </c>
      <c r="I10629">
        <v>1272080.1200000001</v>
      </c>
      <c r="K10629">
        <v>2.7410000000000001</v>
      </c>
      <c r="L10629">
        <v>1E-3</v>
      </c>
      <c r="M10629">
        <v>541989.40700000001</v>
      </c>
      <c r="N10629">
        <v>5.91E-2</v>
      </c>
      <c r="O10629">
        <v>39.834000000000003</v>
      </c>
      <c r="P10629">
        <v>1.35E-2</v>
      </c>
      <c r="Q10629">
        <v>9114781.466</v>
      </c>
      <c r="R10629" t="s">
        <v>34</v>
      </c>
      <c r="S10629" t="s">
        <v>38</v>
      </c>
      <c r="T10629" t="s">
        <v>89</v>
      </c>
      <c r="V10629" t="s">
        <v>88</v>
      </c>
      <c r="Y10629" t="s">
        <v>147</v>
      </c>
    </row>
    <row r="10630" spans="1:25" x14ac:dyDescent="0.45">
      <c r="A10630" t="s">
        <v>335</v>
      </c>
      <c r="B10630" t="s">
        <v>827</v>
      </c>
      <c r="C10630">
        <v>56259</v>
      </c>
      <c r="D10630" t="s">
        <v>828</v>
      </c>
      <c r="F10630">
        <v>2020</v>
      </c>
      <c r="G10630">
        <v>6497</v>
      </c>
      <c r="H10630">
        <v>6409.85</v>
      </c>
      <c r="I10630">
        <v>1510052.25</v>
      </c>
      <c r="K10630">
        <v>3.23</v>
      </c>
      <c r="L10630">
        <v>1E-3</v>
      </c>
      <c r="M10630">
        <v>639838.679</v>
      </c>
      <c r="N10630">
        <v>5.8999999999999997E-2</v>
      </c>
      <c r="O10630">
        <v>41.951999999999998</v>
      </c>
      <c r="P10630">
        <v>1.09E-2</v>
      </c>
      <c r="Q10630">
        <v>10766421.569</v>
      </c>
      <c r="R10630" t="s">
        <v>34</v>
      </c>
      <c r="S10630" t="s">
        <v>38</v>
      </c>
      <c r="T10630" t="s">
        <v>89</v>
      </c>
      <c r="V10630" t="s">
        <v>88</v>
      </c>
      <c r="Y10630" t="s">
        <v>147</v>
      </c>
    </row>
    <row r="10631" spans="1:25" x14ac:dyDescent="0.45">
      <c r="A10631" t="s">
        <v>335</v>
      </c>
      <c r="B10631" t="s">
        <v>827</v>
      </c>
      <c r="C10631">
        <v>56259</v>
      </c>
      <c r="D10631" t="s">
        <v>828</v>
      </c>
      <c r="F10631">
        <v>2021</v>
      </c>
      <c r="G10631">
        <v>7516</v>
      </c>
      <c r="H10631">
        <v>7481.52</v>
      </c>
      <c r="I10631">
        <v>1796934.1</v>
      </c>
      <c r="K10631">
        <v>3.8559999999999999</v>
      </c>
      <c r="L10631">
        <v>1E-3</v>
      </c>
      <c r="M10631">
        <v>763678.853</v>
      </c>
      <c r="N10631">
        <v>5.8999999999999997E-2</v>
      </c>
      <c r="O10631">
        <v>45.209000000000003</v>
      </c>
      <c r="P10631">
        <v>8.0999999999999996E-3</v>
      </c>
      <c r="Q10631">
        <v>12849676.075999999</v>
      </c>
      <c r="R10631" t="s">
        <v>34</v>
      </c>
      <c r="S10631" t="s">
        <v>38</v>
      </c>
      <c r="T10631" t="s">
        <v>89</v>
      </c>
      <c r="V10631" t="s">
        <v>88</v>
      </c>
      <c r="Y10631" t="s">
        <v>152</v>
      </c>
    </row>
    <row r="10632" spans="1:25" x14ac:dyDescent="0.45">
      <c r="A10632" t="s">
        <v>335</v>
      </c>
      <c r="B10632" t="s">
        <v>827</v>
      </c>
      <c r="C10632">
        <v>56259</v>
      </c>
      <c r="D10632" t="s">
        <v>828</v>
      </c>
      <c r="F10632">
        <v>2022</v>
      </c>
      <c r="G10632">
        <v>6690</v>
      </c>
      <c r="H10632">
        <v>6622.84</v>
      </c>
      <c r="I10632">
        <v>1605116.8</v>
      </c>
      <c r="K10632">
        <v>3.5219999999999998</v>
      </c>
      <c r="L10632">
        <v>1E-3</v>
      </c>
      <c r="M10632">
        <v>688319.16799999995</v>
      </c>
      <c r="N10632">
        <v>5.9299999999999999E-2</v>
      </c>
      <c r="O10632">
        <v>48.191000000000003</v>
      </c>
      <c r="P10632">
        <v>1.04E-2</v>
      </c>
      <c r="Q10632">
        <v>11534257.848999999</v>
      </c>
      <c r="R10632" t="s">
        <v>34</v>
      </c>
      <c r="S10632" t="s">
        <v>38</v>
      </c>
      <c r="T10632" t="s">
        <v>89</v>
      </c>
      <c r="V10632" t="s">
        <v>88</v>
      </c>
      <c r="Y10632" t="s">
        <v>152</v>
      </c>
    </row>
    <row r="10633" spans="1:25" x14ac:dyDescent="0.45">
      <c r="A10633" t="s">
        <v>335</v>
      </c>
      <c r="B10633" t="s">
        <v>827</v>
      </c>
      <c r="C10633">
        <v>56259</v>
      </c>
      <c r="D10633" t="s">
        <v>828</v>
      </c>
      <c r="F10633">
        <v>2023</v>
      </c>
      <c r="G10633">
        <v>5958</v>
      </c>
      <c r="H10633">
        <v>5921.4</v>
      </c>
      <c r="I10633">
        <v>1374664.88</v>
      </c>
      <c r="K10633">
        <v>2.9809999999999999</v>
      </c>
      <c r="L10633">
        <v>1E-3</v>
      </c>
      <c r="M10633">
        <v>589158.07400000002</v>
      </c>
      <c r="N10633">
        <v>5.91E-2</v>
      </c>
      <c r="O10633">
        <v>33.656999999999996</v>
      </c>
      <c r="P10633">
        <v>8.3000000000000001E-3</v>
      </c>
      <c r="Q10633">
        <v>9906960.0069999993</v>
      </c>
      <c r="R10633" t="s">
        <v>34</v>
      </c>
      <c r="S10633" t="s">
        <v>38</v>
      </c>
      <c r="T10633" t="s">
        <v>89</v>
      </c>
      <c r="V10633" t="s">
        <v>88</v>
      </c>
      <c r="Y10633" t="s">
        <v>152</v>
      </c>
    </row>
    <row r="10634" spans="1:25" x14ac:dyDescent="0.45">
      <c r="A10634" t="s">
        <v>335</v>
      </c>
      <c r="B10634" t="s">
        <v>827</v>
      </c>
      <c r="C10634">
        <v>56259</v>
      </c>
      <c r="D10634" t="s">
        <v>828</v>
      </c>
      <c r="F10634">
        <v>2024</v>
      </c>
      <c r="G10634">
        <v>3914</v>
      </c>
      <c r="H10634">
        <v>3905.56</v>
      </c>
      <c r="I10634">
        <v>862680.55</v>
      </c>
      <c r="K10634">
        <v>1.859</v>
      </c>
      <c r="L10634">
        <v>1E-3</v>
      </c>
      <c r="M10634">
        <v>368224.016</v>
      </c>
      <c r="N10634">
        <v>5.8999999999999997E-2</v>
      </c>
      <c r="O10634">
        <v>19.151</v>
      </c>
      <c r="P10634">
        <v>6.7000000000000002E-3</v>
      </c>
      <c r="Q10634">
        <v>6196103.7149999999</v>
      </c>
      <c r="R10634" t="s">
        <v>34</v>
      </c>
      <c r="S10634" t="s">
        <v>38</v>
      </c>
      <c r="T10634" t="s">
        <v>89</v>
      </c>
      <c r="V10634" t="s">
        <v>88</v>
      </c>
      <c r="Y10634" t="s">
        <v>152</v>
      </c>
    </row>
    <row r="10635" spans="1:25" x14ac:dyDescent="0.45">
      <c r="A10635" t="s">
        <v>335</v>
      </c>
      <c r="B10635" t="s">
        <v>827</v>
      </c>
      <c r="C10635">
        <v>56259</v>
      </c>
      <c r="D10635" t="s">
        <v>830</v>
      </c>
      <c r="F10635">
        <v>2010</v>
      </c>
      <c r="G10635">
        <v>2338</v>
      </c>
      <c r="H10635">
        <v>2304.13</v>
      </c>
      <c r="I10635">
        <v>551526.56000000006</v>
      </c>
      <c r="K10635">
        <v>1.0900000000000001</v>
      </c>
      <c r="L10635">
        <v>1E-3</v>
      </c>
      <c r="M10635">
        <v>215998.86</v>
      </c>
      <c r="N10635">
        <v>5.8999999999999997E-2</v>
      </c>
      <c r="O10635">
        <v>13.438000000000001</v>
      </c>
      <c r="P10635">
        <v>1.09E-2</v>
      </c>
      <c r="Q10635">
        <v>3634601.9070000001</v>
      </c>
      <c r="R10635" t="s">
        <v>34</v>
      </c>
      <c r="S10635" t="s">
        <v>38</v>
      </c>
      <c r="T10635" t="s">
        <v>831</v>
      </c>
      <c r="V10635" t="s">
        <v>88</v>
      </c>
      <c r="Y10635" t="s">
        <v>107</v>
      </c>
    </row>
    <row r="10636" spans="1:25" x14ac:dyDescent="0.45">
      <c r="A10636" t="s">
        <v>335</v>
      </c>
      <c r="B10636" t="s">
        <v>827</v>
      </c>
      <c r="C10636">
        <v>56259</v>
      </c>
      <c r="D10636" t="s">
        <v>830</v>
      </c>
      <c r="F10636">
        <v>2011</v>
      </c>
      <c r="G10636">
        <v>7897</v>
      </c>
      <c r="H10636">
        <v>7839.31</v>
      </c>
      <c r="I10636">
        <v>1967516.9</v>
      </c>
      <c r="K10636">
        <v>4.0919999999999996</v>
      </c>
      <c r="L10636">
        <v>1E-3</v>
      </c>
      <c r="M10636">
        <v>810508.76899999997</v>
      </c>
      <c r="N10636">
        <v>5.8999999999999997E-2</v>
      </c>
      <c r="O10636">
        <v>43.058999999999997</v>
      </c>
      <c r="P10636">
        <v>8.0999999999999996E-3</v>
      </c>
      <c r="Q10636">
        <v>13638469.844000001</v>
      </c>
      <c r="R10636" t="s">
        <v>34</v>
      </c>
      <c r="S10636" t="s">
        <v>38</v>
      </c>
      <c r="T10636" t="s">
        <v>89</v>
      </c>
      <c r="V10636" t="s">
        <v>88</v>
      </c>
      <c r="Y10636" t="s">
        <v>107</v>
      </c>
    </row>
    <row r="10637" spans="1:25" x14ac:dyDescent="0.45">
      <c r="A10637" t="s">
        <v>335</v>
      </c>
      <c r="B10637" t="s">
        <v>827</v>
      </c>
      <c r="C10637">
        <v>56259</v>
      </c>
      <c r="D10637" t="s">
        <v>830</v>
      </c>
      <c r="F10637">
        <v>2012</v>
      </c>
      <c r="G10637">
        <v>6671</v>
      </c>
      <c r="H10637">
        <v>6530.58</v>
      </c>
      <c r="I10637">
        <v>1794706.4</v>
      </c>
      <c r="K10637">
        <v>3.7949999999999999</v>
      </c>
      <c r="L10637">
        <v>1E-3</v>
      </c>
      <c r="M10637">
        <v>751128.01699999999</v>
      </c>
      <c r="N10637">
        <v>5.8999999999999997E-2</v>
      </c>
      <c r="O10637">
        <v>47.706000000000003</v>
      </c>
      <c r="P10637">
        <v>1.14E-2</v>
      </c>
      <c r="Q10637">
        <v>12638717.088</v>
      </c>
      <c r="R10637" t="s">
        <v>34</v>
      </c>
      <c r="S10637" t="s">
        <v>38</v>
      </c>
      <c r="T10637" t="s">
        <v>89</v>
      </c>
      <c r="V10637" t="s">
        <v>88</v>
      </c>
      <c r="Y10637" t="s">
        <v>107</v>
      </c>
    </row>
    <row r="10638" spans="1:25" x14ac:dyDescent="0.45">
      <c r="A10638" t="s">
        <v>335</v>
      </c>
      <c r="B10638" t="s">
        <v>827</v>
      </c>
      <c r="C10638">
        <v>56259</v>
      </c>
      <c r="D10638" t="s">
        <v>830</v>
      </c>
      <c r="F10638">
        <v>2013</v>
      </c>
      <c r="G10638">
        <v>6096</v>
      </c>
      <c r="H10638">
        <v>5832.13</v>
      </c>
      <c r="I10638">
        <v>1515501.22</v>
      </c>
      <c r="K10638">
        <v>3.222</v>
      </c>
      <c r="L10638">
        <v>1E-3</v>
      </c>
      <c r="M10638">
        <v>638285.77300000004</v>
      </c>
      <c r="N10638">
        <v>5.8999999999999997E-2</v>
      </c>
      <c r="O10638">
        <v>49.162999999999997</v>
      </c>
      <c r="P10638">
        <v>1.6899999999999998E-2</v>
      </c>
      <c r="Q10638">
        <v>10740397.689999999</v>
      </c>
      <c r="R10638" t="s">
        <v>34</v>
      </c>
      <c r="S10638" t="s">
        <v>38</v>
      </c>
      <c r="T10638" t="s">
        <v>89</v>
      </c>
      <c r="V10638" t="s">
        <v>88</v>
      </c>
      <c r="Y10638" t="s">
        <v>107</v>
      </c>
    </row>
    <row r="10639" spans="1:25" x14ac:dyDescent="0.45">
      <c r="A10639" t="s">
        <v>335</v>
      </c>
      <c r="B10639" t="s">
        <v>827</v>
      </c>
      <c r="C10639">
        <v>56259</v>
      </c>
      <c r="D10639" t="s">
        <v>830</v>
      </c>
      <c r="F10639">
        <v>2014</v>
      </c>
      <c r="G10639">
        <v>5998</v>
      </c>
      <c r="H10639">
        <v>5739.5</v>
      </c>
      <c r="I10639">
        <v>1398867.13</v>
      </c>
      <c r="K10639">
        <v>2.9910000000000001</v>
      </c>
      <c r="L10639">
        <v>1E-3</v>
      </c>
      <c r="M10639">
        <v>592309.755</v>
      </c>
      <c r="N10639">
        <v>5.8999999999999997E-2</v>
      </c>
      <c r="O10639">
        <v>43.753</v>
      </c>
      <c r="P10639">
        <v>1.6899999999999998E-2</v>
      </c>
      <c r="Q10639">
        <v>9966631.9639999997</v>
      </c>
      <c r="R10639" t="s">
        <v>34</v>
      </c>
      <c r="S10639" t="s">
        <v>38</v>
      </c>
      <c r="T10639" t="s">
        <v>89</v>
      </c>
      <c r="V10639" t="s">
        <v>88</v>
      </c>
      <c r="Y10639" t="s">
        <v>107</v>
      </c>
    </row>
    <row r="10640" spans="1:25" x14ac:dyDescent="0.45">
      <c r="A10640" t="s">
        <v>335</v>
      </c>
      <c r="B10640" t="s">
        <v>827</v>
      </c>
      <c r="C10640">
        <v>56259</v>
      </c>
      <c r="D10640" t="s">
        <v>830</v>
      </c>
      <c r="F10640">
        <v>2015</v>
      </c>
      <c r="G10640">
        <v>6943</v>
      </c>
      <c r="H10640">
        <v>6739.34</v>
      </c>
      <c r="I10640">
        <v>1687758.27</v>
      </c>
      <c r="K10640">
        <v>3.6</v>
      </c>
      <c r="L10640">
        <v>1E-3</v>
      </c>
      <c r="M10640">
        <v>713184.91399999999</v>
      </c>
      <c r="N10640">
        <v>5.8999999999999997E-2</v>
      </c>
      <c r="O10640">
        <v>52.149000000000001</v>
      </c>
      <c r="P10640">
        <v>1.4200000000000001E-2</v>
      </c>
      <c r="Q10640">
        <v>12000641.433</v>
      </c>
      <c r="R10640" t="s">
        <v>34</v>
      </c>
      <c r="S10640" t="s">
        <v>38</v>
      </c>
      <c r="T10640" t="s">
        <v>89</v>
      </c>
      <c r="V10640" t="s">
        <v>88</v>
      </c>
      <c r="Y10640" t="s">
        <v>146</v>
      </c>
    </row>
    <row r="10641" spans="1:25" x14ac:dyDescent="0.45">
      <c r="A10641" t="s">
        <v>335</v>
      </c>
      <c r="B10641" t="s">
        <v>827</v>
      </c>
      <c r="C10641">
        <v>56259</v>
      </c>
      <c r="D10641" t="s">
        <v>830</v>
      </c>
      <c r="F10641">
        <v>2016</v>
      </c>
      <c r="G10641">
        <v>7289</v>
      </c>
      <c r="H10641">
        <v>7043.19</v>
      </c>
      <c r="I10641">
        <v>1797376.85</v>
      </c>
      <c r="K10641">
        <v>3.8159999999999998</v>
      </c>
      <c r="L10641">
        <v>1E-3</v>
      </c>
      <c r="M10641">
        <v>755963.37</v>
      </c>
      <c r="N10641">
        <v>5.8999999999999997E-2</v>
      </c>
      <c r="O10641">
        <v>62.405000000000001</v>
      </c>
      <c r="P10641">
        <v>1.61E-2</v>
      </c>
      <c r="Q10641">
        <v>12720627.130000001</v>
      </c>
      <c r="R10641" t="s">
        <v>34</v>
      </c>
      <c r="S10641" t="s">
        <v>38</v>
      </c>
      <c r="T10641" t="s">
        <v>89</v>
      </c>
      <c r="V10641" t="s">
        <v>88</v>
      </c>
      <c r="Y10641" t="s">
        <v>146</v>
      </c>
    </row>
    <row r="10642" spans="1:25" x14ac:dyDescent="0.45">
      <c r="A10642" t="s">
        <v>335</v>
      </c>
      <c r="B10642" t="s">
        <v>827</v>
      </c>
      <c r="C10642">
        <v>56259</v>
      </c>
      <c r="D10642" t="s">
        <v>830</v>
      </c>
      <c r="F10642">
        <v>2017</v>
      </c>
      <c r="G10642">
        <v>5364</v>
      </c>
      <c r="H10642">
        <v>4992.43</v>
      </c>
      <c r="I10642">
        <v>1192998.51</v>
      </c>
      <c r="K10642">
        <v>2.5550000000000002</v>
      </c>
      <c r="L10642">
        <v>1E-3</v>
      </c>
      <c r="M10642">
        <v>506125.60399999999</v>
      </c>
      <c r="N10642">
        <v>5.8999999999999997E-2</v>
      </c>
      <c r="O10642">
        <v>48.779000000000003</v>
      </c>
      <c r="P10642">
        <v>2.3800000000000002E-2</v>
      </c>
      <c r="Q10642">
        <v>8516494.1649999991</v>
      </c>
      <c r="R10642" t="s">
        <v>34</v>
      </c>
      <c r="S10642" t="s">
        <v>38</v>
      </c>
      <c r="T10642" t="s">
        <v>89</v>
      </c>
      <c r="V10642" t="s">
        <v>88</v>
      </c>
      <c r="Y10642" t="s">
        <v>147</v>
      </c>
    </row>
    <row r="10643" spans="1:25" x14ac:dyDescent="0.45">
      <c r="A10643" t="s">
        <v>335</v>
      </c>
      <c r="B10643" t="s">
        <v>827</v>
      </c>
      <c r="C10643">
        <v>56259</v>
      </c>
      <c r="D10643" t="s">
        <v>830</v>
      </c>
      <c r="F10643">
        <v>2018</v>
      </c>
      <c r="G10643">
        <v>3865</v>
      </c>
      <c r="H10643">
        <v>3597.58</v>
      </c>
      <c r="I10643">
        <v>861354.65</v>
      </c>
      <c r="K10643">
        <v>1.8660000000000001</v>
      </c>
      <c r="L10643">
        <v>1E-3</v>
      </c>
      <c r="M10643">
        <v>368404.07799999998</v>
      </c>
      <c r="N10643">
        <v>5.91E-2</v>
      </c>
      <c r="O10643">
        <v>36.581000000000003</v>
      </c>
      <c r="P10643">
        <v>2.3199999999999998E-2</v>
      </c>
      <c r="Q10643">
        <v>6193290.483</v>
      </c>
      <c r="R10643" t="s">
        <v>34</v>
      </c>
      <c r="S10643" t="s">
        <v>38</v>
      </c>
      <c r="T10643" t="s">
        <v>89</v>
      </c>
      <c r="V10643" t="s">
        <v>88</v>
      </c>
      <c r="Y10643" t="s">
        <v>147</v>
      </c>
    </row>
    <row r="10644" spans="1:25" x14ac:dyDescent="0.45">
      <c r="A10644" t="s">
        <v>335</v>
      </c>
      <c r="B10644" t="s">
        <v>827</v>
      </c>
      <c r="C10644">
        <v>56259</v>
      </c>
      <c r="D10644" t="s">
        <v>830</v>
      </c>
      <c r="F10644">
        <v>2019</v>
      </c>
      <c r="G10644">
        <v>5596</v>
      </c>
      <c r="H10644">
        <v>5466.4</v>
      </c>
      <c r="I10644">
        <v>1263947.01</v>
      </c>
      <c r="K10644">
        <v>2.7050000000000001</v>
      </c>
      <c r="L10644">
        <v>1E-3</v>
      </c>
      <c r="M10644">
        <v>534945.63199999998</v>
      </c>
      <c r="N10644">
        <v>5.91E-2</v>
      </c>
      <c r="O10644">
        <v>39.168999999999997</v>
      </c>
      <c r="P10644">
        <v>1.32E-2</v>
      </c>
      <c r="Q10644">
        <v>8996661.5950000007</v>
      </c>
      <c r="R10644" t="s">
        <v>34</v>
      </c>
      <c r="S10644" t="s">
        <v>38</v>
      </c>
      <c r="T10644" t="s">
        <v>89</v>
      </c>
      <c r="V10644" t="s">
        <v>88</v>
      </c>
      <c r="Y10644" t="s">
        <v>147</v>
      </c>
    </row>
    <row r="10645" spans="1:25" x14ac:dyDescent="0.45">
      <c r="A10645" t="s">
        <v>335</v>
      </c>
      <c r="B10645" t="s">
        <v>827</v>
      </c>
      <c r="C10645">
        <v>56259</v>
      </c>
      <c r="D10645" t="s">
        <v>830</v>
      </c>
      <c r="F10645">
        <v>2020</v>
      </c>
      <c r="G10645">
        <v>6449</v>
      </c>
      <c r="H10645">
        <v>6377.7</v>
      </c>
      <c r="I10645">
        <v>1499395.03</v>
      </c>
      <c r="K10645">
        <v>3.1920000000000002</v>
      </c>
      <c r="L10645">
        <v>1E-3</v>
      </c>
      <c r="M10645">
        <v>632217.50899999996</v>
      </c>
      <c r="N10645">
        <v>5.8999999999999997E-2</v>
      </c>
      <c r="O10645">
        <v>36.454999999999998</v>
      </c>
      <c r="P10645">
        <v>8.5000000000000006E-3</v>
      </c>
      <c r="Q10645">
        <v>10638261.287</v>
      </c>
      <c r="R10645" t="s">
        <v>34</v>
      </c>
      <c r="S10645" t="s">
        <v>38</v>
      </c>
      <c r="T10645" t="s">
        <v>89</v>
      </c>
      <c r="V10645" t="s">
        <v>88</v>
      </c>
      <c r="Y10645" t="s">
        <v>147</v>
      </c>
    </row>
    <row r="10646" spans="1:25" x14ac:dyDescent="0.45">
      <c r="A10646" t="s">
        <v>335</v>
      </c>
      <c r="B10646" t="s">
        <v>827</v>
      </c>
      <c r="C10646">
        <v>56259</v>
      </c>
      <c r="D10646" t="s">
        <v>830</v>
      </c>
      <c r="F10646">
        <v>2021</v>
      </c>
      <c r="G10646">
        <v>7491</v>
      </c>
      <c r="H10646">
        <v>7449.97</v>
      </c>
      <c r="I10646">
        <v>1795187.9</v>
      </c>
      <c r="K10646">
        <v>3.8439999999999999</v>
      </c>
      <c r="L10646">
        <v>1E-3</v>
      </c>
      <c r="M10646">
        <v>761331.71699999995</v>
      </c>
      <c r="N10646">
        <v>5.8999999999999997E-2</v>
      </c>
      <c r="O10646">
        <v>43.262999999999998</v>
      </c>
      <c r="P10646">
        <v>7.6E-3</v>
      </c>
      <c r="Q10646">
        <v>12810616.833000001</v>
      </c>
      <c r="R10646" t="s">
        <v>34</v>
      </c>
      <c r="S10646" t="s">
        <v>38</v>
      </c>
      <c r="T10646" t="s">
        <v>89</v>
      </c>
      <c r="V10646" t="s">
        <v>88</v>
      </c>
      <c r="Y10646" t="s">
        <v>152</v>
      </c>
    </row>
    <row r="10647" spans="1:25" x14ac:dyDescent="0.45">
      <c r="A10647" t="s">
        <v>335</v>
      </c>
      <c r="B10647" t="s">
        <v>827</v>
      </c>
      <c r="C10647">
        <v>56259</v>
      </c>
      <c r="D10647" t="s">
        <v>830</v>
      </c>
      <c r="F10647">
        <v>2022</v>
      </c>
      <c r="G10647">
        <v>7173</v>
      </c>
      <c r="H10647">
        <v>7115.17</v>
      </c>
      <c r="I10647">
        <v>1747612.58</v>
      </c>
      <c r="K10647">
        <v>3.8639999999999999</v>
      </c>
      <c r="L10647">
        <v>1E-3</v>
      </c>
      <c r="M10647">
        <v>751552.78700000001</v>
      </c>
      <c r="N10647">
        <v>5.9299999999999999E-2</v>
      </c>
      <c r="O10647">
        <v>50.329000000000001</v>
      </c>
      <c r="P10647">
        <v>9.1999999999999998E-3</v>
      </c>
      <c r="Q10647">
        <v>12575796.718</v>
      </c>
      <c r="R10647" t="s">
        <v>34</v>
      </c>
      <c r="S10647" t="s">
        <v>38</v>
      </c>
      <c r="T10647" t="s">
        <v>89</v>
      </c>
      <c r="V10647" t="s">
        <v>88</v>
      </c>
      <c r="Y10647" t="s">
        <v>152</v>
      </c>
    </row>
    <row r="10648" spans="1:25" x14ac:dyDescent="0.45">
      <c r="A10648" t="s">
        <v>335</v>
      </c>
      <c r="B10648" t="s">
        <v>827</v>
      </c>
      <c r="C10648">
        <v>56259</v>
      </c>
      <c r="D10648" t="s">
        <v>830</v>
      </c>
      <c r="F10648">
        <v>2023</v>
      </c>
      <c r="G10648">
        <v>7462</v>
      </c>
      <c r="H10648">
        <v>7431.83</v>
      </c>
      <c r="I10648">
        <v>1756919.55</v>
      </c>
      <c r="K10648">
        <v>3.8069999999999999</v>
      </c>
      <c r="L10648">
        <v>1E-3</v>
      </c>
      <c r="M10648">
        <v>753577.42</v>
      </c>
      <c r="N10648">
        <v>5.8999999999999997E-2</v>
      </c>
      <c r="O10648">
        <v>41.262</v>
      </c>
      <c r="P10648">
        <v>7.1999999999999998E-3</v>
      </c>
      <c r="Q10648">
        <v>12677742.901000001</v>
      </c>
      <c r="R10648" t="s">
        <v>34</v>
      </c>
      <c r="S10648" t="s">
        <v>38</v>
      </c>
      <c r="T10648" t="s">
        <v>89</v>
      </c>
      <c r="V10648" t="s">
        <v>88</v>
      </c>
      <c r="Y10648" t="s">
        <v>152</v>
      </c>
    </row>
    <row r="10649" spans="1:25" x14ac:dyDescent="0.45">
      <c r="A10649" t="s">
        <v>335</v>
      </c>
      <c r="B10649" t="s">
        <v>827</v>
      </c>
      <c r="C10649">
        <v>56259</v>
      </c>
      <c r="D10649" t="s">
        <v>830</v>
      </c>
      <c r="F10649">
        <v>2024</v>
      </c>
      <c r="G10649">
        <v>3597</v>
      </c>
      <c r="H10649">
        <v>3577.83</v>
      </c>
      <c r="I10649">
        <v>793665.61</v>
      </c>
      <c r="K10649">
        <v>1.7090000000000001</v>
      </c>
      <c r="L10649">
        <v>1E-3</v>
      </c>
      <c r="M10649">
        <v>338500.01400000002</v>
      </c>
      <c r="N10649">
        <v>5.8999999999999997E-2</v>
      </c>
      <c r="O10649">
        <v>17.491</v>
      </c>
      <c r="P10649">
        <v>6.7000000000000002E-3</v>
      </c>
      <c r="Q10649">
        <v>5695897.8480000002</v>
      </c>
      <c r="R10649" t="s">
        <v>34</v>
      </c>
      <c r="S10649" t="s">
        <v>38</v>
      </c>
      <c r="T10649" t="s">
        <v>89</v>
      </c>
      <c r="V10649" t="s">
        <v>88</v>
      </c>
      <c r="Y10649" t="s">
        <v>152</v>
      </c>
    </row>
    <row r="10650" spans="1:25" x14ac:dyDescent="0.45">
      <c r="A10650" t="s">
        <v>25</v>
      </c>
      <c r="B10650" t="s">
        <v>832</v>
      </c>
      <c r="C10650">
        <v>56629</v>
      </c>
      <c r="D10650">
        <v>10</v>
      </c>
      <c r="F10650">
        <v>2009</v>
      </c>
      <c r="G10650">
        <v>653</v>
      </c>
      <c r="H10650">
        <v>519.25</v>
      </c>
      <c r="I10650">
        <v>35378.25</v>
      </c>
      <c r="K10650">
        <v>0.26100000000000001</v>
      </c>
      <c r="L10650">
        <v>1.4E-3</v>
      </c>
      <c r="M10650">
        <v>23110.2</v>
      </c>
      <c r="N10650">
        <v>6.0100000000000001E-2</v>
      </c>
      <c r="O10650">
        <v>6.7850000000000001</v>
      </c>
      <c r="P10650">
        <v>4.9000000000000002E-2</v>
      </c>
      <c r="Q10650">
        <v>377208.8</v>
      </c>
      <c r="R10650" t="s">
        <v>34</v>
      </c>
      <c r="S10650" t="s">
        <v>38</v>
      </c>
      <c r="T10650" t="s">
        <v>833</v>
      </c>
      <c r="V10650" t="s">
        <v>40</v>
      </c>
      <c r="Y10650" t="s">
        <v>35</v>
      </c>
    </row>
    <row r="10651" spans="1:25" x14ac:dyDescent="0.45">
      <c r="A10651" t="s">
        <v>25</v>
      </c>
      <c r="B10651" t="s">
        <v>832</v>
      </c>
      <c r="C10651">
        <v>56629</v>
      </c>
      <c r="D10651">
        <v>10</v>
      </c>
      <c r="F10651">
        <v>2010</v>
      </c>
      <c r="G10651">
        <v>1426</v>
      </c>
      <c r="H10651">
        <v>1053.32</v>
      </c>
      <c r="I10651">
        <v>89941.91</v>
      </c>
      <c r="K10651">
        <v>0.24099999999999999</v>
      </c>
      <c r="L10651">
        <v>8.9999999999999998E-4</v>
      </c>
      <c r="M10651">
        <v>48498.616999999998</v>
      </c>
      <c r="N10651">
        <v>5.8999999999999997E-2</v>
      </c>
      <c r="O10651">
        <v>6.0670000000000002</v>
      </c>
      <c r="P10651">
        <v>2.46E-2</v>
      </c>
      <c r="Q10651">
        <v>816082.24100000004</v>
      </c>
      <c r="R10651" t="s">
        <v>34</v>
      </c>
      <c r="S10651" t="s">
        <v>38</v>
      </c>
      <c r="T10651" t="s">
        <v>28</v>
      </c>
      <c r="V10651" t="s">
        <v>40</v>
      </c>
      <c r="Y10651" t="s">
        <v>35</v>
      </c>
    </row>
    <row r="10652" spans="1:25" x14ac:dyDescent="0.45">
      <c r="A10652" t="s">
        <v>25</v>
      </c>
      <c r="B10652" t="s">
        <v>832</v>
      </c>
      <c r="C10652">
        <v>56629</v>
      </c>
      <c r="D10652">
        <v>10</v>
      </c>
      <c r="F10652">
        <v>2011</v>
      </c>
      <c r="G10652">
        <v>1040</v>
      </c>
      <c r="H10652">
        <v>776.21</v>
      </c>
      <c r="I10652">
        <v>67751.960000000006</v>
      </c>
      <c r="K10652">
        <v>0.17699999999999999</v>
      </c>
      <c r="L10652">
        <v>8.9999999999999998E-4</v>
      </c>
      <c r="M10652">
        <v>35396.33</v>
      </c>
      <c r="N10652">
        <v>5.96E-2</v>
      </c>
      <c r="O10652">
        <v>5.2089999999999996</v>
      </c>
      <c r="P10652">
        <v>2.6200000000000001E-2</v>
      </c>
      <c r="Q10652">
        <v>595604.07999999996</v>
      </c>
      <c r="R10652" t="s">
        <v>34</v>
      </c>
      <c r="S10652" t="s">
        <v>38</v>
      </c>
      <c r="T10652" t="s">
        <v>28</v>
      </c>
      <c r="V10652" t="s">
        <v>40</v>
      </c>
      <c r="Y10652" t="s">
        <v>35</v>
      </c>
    </row>
    <row r="10653" spans="1:25" x14ac:dyDescent="0.45">
      <c r="A10653" t="s">
        <v>25</v>
      </c>
      <c r="B10653" t="s">
        <v>832</v>
      </c>
      <c r="C10653">
        <v>56629</v>
      </c>
      <c r="D10653">
        <v>10</v>
      </c>
      <c r="F10653">
        <v>2012</v>
      </c>
      <c r="G10653">
        <v>729</v>
      </c>
      <c r="H10653">
        <v>527.44000000000005</v>
      </c>
      <c r="I10653">
        <v>43428.83</v>
      </c>
      <c r="K10653">
        <v>0.11700000000000001</v>
      </c>
      <c r="L10653">
        <v>8.9999999999999998E-4</v>
      </c>
      <c r="M10653">
        <v>23362.037</v>
      </c>
      <c r="N10653">
        <v>5.8999999999999997E-2</v>
      </c>
      <c r="O10653">
        <v>7.6980000000000004</v>
      </c>
      <c r="P10653">
        <v>5.5300000000000002E-2</v>
      </c>
      <c r="Q10653">
        <v>393122.49300000002</v>
      </c>
      <c r="R10653" t="s">
        <v>34</v>
      </c>
      <c r="S10653" t="s">
        <v>38</v>
      </c>
      <c r="T10653" t="s">
        <v>28</v>
      </c>
      <c r="V10653" t="s">
        <v>40</v>
      </c>
      <c r="Y10653" t="s">
        <v>35</v>
      </c>
    </row>
    <row r="10654" spans="1:25" x14ac:dyDescent="0.45">
      <c r="A10654" t="s">
        <v>25</v>
      </c>
      <c r="B10654" t="s">
        <v>832</v>
      </c>
      <c r="C10654">
        <v>56629</v>
      </c>
      <c r="D10654">
        <v>10</v>
      </c>
      <c r="F10654">
        <v>2013</v>
      </c>
      <c r="G10654">
        <v>393</v>
      </c>
      <c r="H10654">
        <v>267.43</v>
      </c>
      <c r="I10654">
        <v>21549.57</v>
      </c>
      <c r="K10654">
        <v>5.8999999999999997E-2</v>
      </c>
      <c r="L10654">
        <v>8.9999999999999998E-4</v>
      </c>
      <c r="M10654">
        <v>11726.736000000001</v>
      </c>
      <c r="N10654">
        <v>5.8500000000000003E-2</v>
      </c>
      <c r="O10654">
        <v>2.44</v>
      </c>
      <c r="P10654">
        <v>5.3100000000000001E-2</v>
      </c>
      <c r="Q10654">
        <v>197322.18700000001</v>
      </c>
      <c r="R10654" t="s">
        <v>34</v>
      </c>
      <c r="S10654" t="s">
        <v>38</v>
      </c>
      <c r="T10654" t="s">
        <v>28</v>
      </c>
      <c r="V10654" t="s">
        <v>40</v>
      </c>
      <c r="Y10654" t="s">
        <v>35</v>
      </c>
    </row>
    <row r="10655" spans="1:25" x14ac:dyDescent="0.45">
      <c r="A10655" t="s">
        <v>25</v>
      </c>
      <c r="B10655" t="s">
        <v>832</v>
      </c>
      <c r="C10655">
        <v>56629</v>
      </c>
      <c r="D10655">
        <v>10</v>
      </c>
      <c r="F10655">
        <v>2014</v>
      </c>
      <c r="G10655">
        <v>449</v>
      </c>
      <c r="H10655">
        <v>317.27</v>
      </c>
      <c r="I10655">
        <v>26190.43</v>
      </c>
      <c r="K10655">
        <v>0.13200000000000001</v>
      </c>
      <c r="L10655">
        <v>1.5E-3</v>
      </c>
      <c r="M10655">
        <v>14498.706</v>
      </c>
      <c r="N10655">
        <v>5.91E-2</v>
      </c>
      <c r="O10655">
        <v>3.2570000000000001</v>
      </c>
      <c r="P10655">
        <v>4.2099999999999999E-2</v>
      </c>
      <c r="Q10655">
        <v>243917.22700000001</v>
      </c>
      <c r="R10655" t="s">
        <v>34</v>
      </c>
      <c r="S10655" t="s">
        <v>38</v>
      </c>
      <c r="T10655" t="s">
        <v>28</v>
      </c>
      <c r="V10655" t="s">
        <v>40</v>
      </c>
      <c r="Y10655" t="s">
        <v>35</v>
      </c>
    </row>
    <row r="10656" spans="1:25" x14ac:dyDescent="0.45">
      <c r="A10656" t="s">
        <v>25</v>
      </c>
      <c r="B10656" t="s">
        <v>832</v>
      </c>
      <c r="C10656">
        <v>56629</v>
      </c>
      <c r="D10656">
        <v>10</v>
      </c>
      <c r="F10656">
        <v>2015</v>
      </c>
      <c r="G10656">
        <v>680</v>
      </c>
      <c r="H10656">
        <v>455.07</v>
      </c>
      <c r="I10656">
        <v>39893.85</v>
      </c>
      <c r="K10656">
        <v>0.106</v>
      </c>
      <c r="L10656">
        <v>1E-3</v>
      </c>
      <c r="M10656">
        <v>21630.631000000001</v>
      </c>
      <c r="N10656">
        <v>5.8900000000000001E-2</v>
      </c>
      <c r="O10656">
        <v>3.657</v>
      </c>
      <c r="P10656">
        <v>3.2199999999999999E-2</v>
      </c>
      <c r="Q10656">
        <v>363976.22100000002</v>
      </c>
      <c r="R10656" t="s">
        <v>34</v>
      </c>
      <c r="S10656" t="s">
        <v>38</v>
      </c>
      <c r="T10656" t="s">
        <v>28</v>
      </c>
      <c r="V10656" t="s">
        <v>40</v>
      </c>
      <c r="Y10656" t="s">
        <v>36</v>
      </c>
    </row>
    <row r="10657" spans="1:25" x14ac:dyDescent="0.45">
      <c r="A10657" t="s">
        <v>25</v>
      </c>
      <c r="B10657" t="s">
        <v>832</v>
      </c>
      <c r="C10657">
        <v>56629</v>
      </c>
      <c r="D10657">
        <v>10</v>
      </c>
      <c r="F10657">
        <v>2016</v>
      </c>
      <c r="G10657">
        <v>663</v>
      </c>
      <c r="H10657">
        <v>475.2</v>
      </c>
      <c r="I10657">
        <v>41990.57</v>
      </c>
      <c r="K10657">
        <v>1.2769999999999999</v>
      </c>
      <c r="L10657">
        <v>6.1000000000000004E-3</v>
      </c>
      <c r="M10657">
        <v>22922.084999999999</v>
      </c>
      <c r="N10657">
        <v>5.8799999999999998E-2</v>
      </c>
      <c r="O10657">
        <v>4.3109999999999999</v>
      </c>
      <c r="P10657">
        <v>3.1600000000000003E-2</v>
      </c>
      <c r="Q10657">
        <v>384864.27799999999</v>
      </c>
      <c r="R10657" t="s">
        <v>34</v>
      </c>
      <c r="S10657" t="s">
        <v>38</v>
      </c>
      <c r="T10657" t="s">
        <v>28</v>
      </c>
      <c r="V10657" t="s">
        <v>40</v>
      </c>
      <c r="Y10657" t="s">
        <v>36</v>
      </c>
    </row>
    <row r="10658" spans="1:25" x14ac:dyDescent="0.45">
      <c r="A10658" t="s">
        <v>25</v>
      </c>
      <c r="B10658" t="s">
        <v>832</v>
      </c>
      <c r="C10658">
        <v>56629</v>
      </c>
      <c r="D10658">
        <v>10</v>
      </c>
      <c r="F10658">
        <v>2017</v>
      </c>
      <c r="G10658">
        <v>561</v>
      </c>
      <c r="H10658">
        <v>400.73</v>
      </c>
      <c r="I10658">
        <v>34743.839999999997</v>
      </c>
      <c r="K10658">
        <v>1.381</v>
      </c>
      <c r="L10658">
        <v>9.1000000000000004E-3</v>
      </c>
      <c r="M10658">
        <v>19061.035</v>
      </c>
      <c r="N10658">
        <v>5.9200000000000003E-2</v>
      </c>
      <c r="O10658">
        <v>2.7669999999999999</v>
      </c>
      <c r="P10658">
        <v>2.9600000000000001E-2</v>
      </c>
      <c r="Q10658">
        <v>319796.62300000002</v>
      </c>
      <c r="R10658" t="s">
        <v>34</v>
      </c>
      <c r="S10658" t="s">
        <v>38</v>
      </c>
      <c r="T10658" t="s">
        <v>28</v>
      </c>
      <c r="V10658" t="s">
        <v>40</v>
      </c>
      <c r="Y10658" t="s">
        <v>36</v>
      </c>
    </row>
    <row r="10659" spans="1:25" x14ac:dyDescent="0.45">
      <c r="A10659" t="s">
        <v>25</v>
      </c>
      <c r="B10659" t="s">
        <v>832</v>
      </c>
      <c r="C10659">
        <v>56629</v>
      </c>
      <c r="D10659">
        <v>10</v>
      </c>
      <c r="F10659">
        <v>2018</v>
      </c>
      <c r="G10659">
        <v>354</v>
      </c>
      <c r="H10659">
        <v>239.86</v>
      </c>
      <c r="I10659">
        <v>18732.75</v>
      </c>
      <c r="K10659">
        <v>1.145</v>
      </c>
      <c r="L10659">
        <v>2.3300000000000001E-2</v>
      </c>
      <c r="M10659">
        <v>10569.483</v>
      </c>
      <c r="N10659">
        <v>5.91E-2</v>
      </c>
      <c r="O10659">
        <v>1.9650000000000001</v>
      </c>
      <c r="P10659">
        <v>3.5299999999999998E-2</v>
      </c>
      <c r="Q10659">
        <v>177049.92300000001</v>
      </c>
      <c r="R10659" t="s">
        <v>34</v>
      </c>
      <c r="S10659" t="s">
        <v>38</v>
      </c>
      <c r="T10659" t="s">
        <v>28</v>
      </c>
      <c r="V10659" t="s">
        <v>40</v>
      </c>
      <c r="Y10659" t="s">
        <v>36</v>
      </c>
    </row>
    <row r="10660" spans="1:25" x14ac:dyDescent="0.45">
      <c r="A10660" t="s">
        <v>25</v>
      </c>
      <c r="B10660" t="s">
        <v>832</v>
      </c>
      <c r="C10660">
        <v>56629</v>
      </c>
      <c r="D10660">
        <v>10</v>
      </c>
      <c r="F10660">
        <v>2019</v>
      </c>
      <c r="G10660">
        <v>223</v>
      </c>
      <c r="H10660">
        <v>156.97</v>
      </c>
      <c r="I10660">
        <v>11819.48</v>
      </c>
      <c r="K10660">
        <v>0.33600000000000002</v>
      </c>
      <c r="L10660">
        <v>1.17E-2</v>
      </c>
      <c r="M10660">
        <v>7256.174</v>
      </c>
      <c r="N10660">
        <v>6.1499999999999999E-2</v>
      </c>
      <c r="O10660">
        <v>1.141</v>
      </c>
      <c r="P10660">
        <v>3.2300000000000002E-2</v>
      </c>
      <c r="Q10660">
        <v>116261.33</v>
      </c>
      <c r="R10660" t="s">
        <v>34</v>
      </c>
      <c r="S10660" t="s">
        <v>38</v>
      </c>
      <c r="T10660" t="s">
        <v>28</v>
      </c>
      <c r="V10660" t="s">
        <v>40</v>
      </c>
      <c r="Y10660" t="s">
        <v>36</v>
      </c>
    </row>
    <row r="10661" spans="1:25" x14ac:dyDescent="0.45">
      <c r="A10661" t="s">
        <v>25</v>
      </c>
      <c r="B10661" t="s">
        <v>832</v>
      </c>
      <c r="C10661">
        <v>56629</v>
      </c>
      <c r="D10661">
        <v>10</v>
      </c>
      <c r="F10661">
        <v>2020</v>
      </c>
      <c r="G10661">
        <v>383</v>
      </c>
      <c r="H10661">
        <v>284.64</v>
      </c>
      <c r="I10661">
        <v>20795.060000000001</v>
      </c>
      <c r="K10661">
        <v>6.3E-2</v>
      </c>
      <c r="L10661">
        <v>1E-3</v>
      </c>
      <c r="M10661">
        <v>12445.540999999999</v>
      </c>
      <c r="N10661">
        <v>5.9200000000000003E-2</v>
      </c>
      <c r="O10661">
        <v>1.538</v>
      </c>
      <c r="P10661">
        <v>2.87E-2</v>
      </c>
      <c r="Q10661">
        <v>209009.80900000001</v>
      </c>
      <c r="R10661" t="s">
        <v>34</v>
      </c>
      <c r="S10661" t="s">
        <v>38</v>
      </c>
      <c r="T10661" t="s">
        <v>28</v>
      </c>
      <c r="V10661" t="s">
        <v>40</v>
      </c>
      <c r="Y10661" t="s">
        <v>36</v>
      </c>
    </row>
    <row r="10662" spans="1:25" x14ac:dyDescent="0.45">
      <c r="A10662" t="s">
        <v>25</v>
      </c>
      <c r="B10662" t="s">
        <v>832</v>
      </c>
      <c r="C10662">
        <v>56629</v>
      </c>
      <c r="D10662">
        <v>10</v>
      </c>
      <c r="F10662">
        <v>2021</v>
      </c>
      <c r="G10662">
        <v>584</v>
      </c>
      <c r="H10662">
        <v>430.19</v>
      </c>
      <c r="I10662">
        <v>32676.82</v>
      </c>
      <c r="K10662">
        <v>9.5000000000000001E-2</v>
      </c>
      <c r="L10662">
        <v>1E-3</v>
      </c>
      <c r="M10662">
        <v>18925.618999999999</v>
      </c>
      <c r="N10662">
        <v>5.9200000000000003E-2</v>
      </c>
      <c r="O10662">
        <v>1.8660000000000001</v>
      </c>
      <c r="P10662">
        <v>2.3300000000000001E-2</v>
      </c>
      <c r="Q10662">
        <v>317100.989</v>
      </c>
      <c r="R10662" t="s">
        <v>34</v>
      </c>
      <c r="S10662" t="s">
        <v>38</v>
      </c>
      <c r="T10662" t="s">
        <v>28</v>
      </c>
      <c r="V10662" t="s">
        <v>40</v>
      </c>
      <c r="Y10662" t="s">
        <v>36</v>
      </c>
    </row>
    <row r="10663" spans="1:25" x14ac:dyDescent="0.45">
      <c r="A10663" t="s">
        <v>25</v>
      </c>
      <c r="B10663" t="s">
        <v>832</v>
      </c>
      <c r="C10663">
        <v>56629</v>
      </c>
      <c r="D10663">
        <v>10</v>
      </c>
      <c r="F10663">
        <v>2022</v>
      </c>
      <c r="G10663">
        <v>885</v>
      </c>
      <c r="H10663">
        <v>606.61</v>
      </c>
      <c r="I10663">
        <v>44209.87</v>
      </c>
      <c r="K10663">
        <v>0.13300000000000001</v>
      </c>
      <c r="L10663">
        <v>1E-3</v>
      </c>
      <c r="M10663">
        <v>25983.432000000001</v>
      </c>
      <c r="N10663">
        <v>5.8900000000000001E-2</v>
      </c>
      <c r="O10663">
        <v>2.5009999999999999</v>
      </c>
      <c r="P10663">
        <v>2.35E-2</v>
      </c>
      <c r="Q10663">
        <v>436730.64299999998</v>
      </c>
      <c r="R10663" t="s">
        <v>34</v>
      </c>
      <c r="S10663" t="s">
        <v>38</v>
      </c>
      <c r="T10663" t="s">
        <v>28</v>
      </c>
      <c r="V10663" t="s">
        <v>40</v>
      </c>
      <c r="Y10663" t="s">
        <v>36</v>
      </c>
    </row>
    <row r="10664" spans="1:25" x14ac:dyDescent="0.45">
      <c r="A10664" t="s">
        <v>25</v>
      </c>
      <c r="B10664" t="s">
        <v>832</v>
      </c>
      <c r="C10664">
        <v>56629</v>
      </c>
      <c r="D10664">
        <v>10</v>
      </c>
      <c r="F10664">
        <v>2023</v>
      </c>
      <c r="G10664">
        <v>851</v>
      </c>
      <c r="H10664">
        <v>569.24</v>
      </c>
      <c r="I10664">
        <v>41268.129999999997</v>
      </c>
      <c r="K10664">
        <v>0.11700000000000001</v>
      </c>
      <c r="L10664">
        <v>1E-3</v>
      </c>
      <c r="M10664">
        <v>23524.695</v>
      </c>
      <c r="N10664">
        <v>5.91E-2</v>
      </c>
      <c r="O10664">
        <v>2.33</v>
      </c>
      <c r="P10664">
        <v>2.0199999999999999E-2</v>
      </c>
      <c r="Q10664">
        <v>395452.386</v>
      </c>
      <c r="R10664" t="s">
        <v>34</v>
      </c>
      <c r="S10664" t="s">
        <v>38</v>
      </c>
      <c r="T10664" t="s">
        <v>28</v>
      </c>
      <c r="V10664" t="s">
        <v>40</v>
      </c>
      <c r="Y10664" t="s">
        <v>36</v>
      </c>
    </row>
    <row r="10665" spans="1:25" x14ac:dyDescent="0.45">
      <c r="A10665" t="s">
        <v>25</v>
      </c>
      <c r="B10665" t="s">
        <v>832</v>
      </c>
      <c r="C10665">
        <v>56629</v>
      </c>
      <c r="D10665">
        <v>10</v>
      </c>
      <c r="F10665">
        <v>2024</v>
      </c>
      <c r="G10665">
        <v>376</v>
      </c>
      <c r="H10665">
        <v>229.94</v>
      </c>
      <c r="I10665">
        <v>16055.42</v>
      </c>
      <c r="K10665">
        <v>4.5999999999999999E-2</v>
      </c>
      <c r="L10665">
        <v>1E-3</v>
      </c>
      <c r="M10665">
        <v>9183.143</v>
      </c>
      <c r="N10665">
        <v>5.91E-2</v>
      </c>
      <c r="O10665">
        <v>0.97699999999999998</v>
      </c>
      <c r="P10665">
        <v>2.3599999999999999E-2</v>
      </c>
      <c r="Q10665">
        <v>154529.258</v>
      </c>
      <c r="R10665" t="s">
        <v>34</v>
      </c>
      <c r="S10665" t="s">
        <v>38</v>
      </c>
      <c r="T10665" t="s">
        <v>28</v>
      </c>
      <c r="V10665" t="s">
        <v>40</v>
      </c>
      <c r="Y10665" t="s">
        <v>36</v>
      </c>
    </row>
    <row r="10666" spans="1:25" x14ac:dyDescent="0.45">
      <c r="A10666" t="s">
        <v>122</v>
      </c>
      <c r="B10666" t="s">
        <v>834</v>
      </c>
      <c r="C10666">
        <v>56668</v>
      </c>
      <c r="D10666" t="s">
        <v>835</v>
      </c>
      <c r="F10666">
        <v>2018</v>
      </c>
      <c r="G10666">
        <v>4661</v>
      </c>
      <c r="H10666">
        <v>4654.4799999999996</v>
      </c>
      <c r="I10666">
        <v>105022.56</v>
      </c>
      <c r="O10666">
        <v>25.718</v>
      </c>
      <c r="P10666">
        <v>4.1599999999999998E-2</v>
      </c>
      <c r="Q10666">
        <v>1251111.459</v>
      </c>
      <c r="R10666" t="s">
        <v>34</v>
      </c>
      <c r="S10666" t="s">
        <v>38</v>
      </c>
      <c r="T10666" t="s">
        <v>28</v>
      </c>
      <c r="V10666" t="s">
        <v>302</v>
      </c>
      <c r="Y10666" t="s">
        <v>30</v>
      </c>
    </row>
    <row r="10667" spans="1:25" x14ac:dyDescent="0.45">
      <c r="A10667" t="s">
        <v>122</v>
      </c>
      <c r="B10667" t="s">
        <v>834</v>
      </c>
      <c r="C10667">
        <v>56668</v>
      </c>
      <c r="D10667" t="s">
        <v>835</v>
      </c>
      <c r="F10667">
        <v>2019</v>
      </c>
      <c r="G10667">
        <v>7726</v>
      </c>
      <c r="H10667">
        <v>7700.84</v>
      </c>
      <c r="I10667">
        <v>174170.44</v>
      </c>
      <c r="O10667">
        <v>42.134</v>
      </c>
      <c r="P10667">
        <v>4.1200000000000001E-2</v>
      </c>
      <c r="Q10667">
        <v>2061860.7439999999</v>
      </c>
      <c r="R10667" t="s">
        <v>34</v>
      </c>
      <c r="S10667" t="s">
        <v>38</v>
      </c>
      <c r="T10667" t="s">
        <v>28</v>
      </c>
      <c r="V10667" t="s">
        <v>302</v>
      </c>
      <c r="Y10667" t="s">
        <v>30</v>
      </c>
    </row>
    <row r="10668" spans="1:25" x14ac:dyDescent="0.45">
      <c r="A10668" t="s">
        <v>122</v>
      </c>
      <c r="B10668" t="s">
        <v>834</v>
      </c>
      <c r="C10668">
        <v>56668</v>
      </c>
      <c r="D10668" t="s">
        <v>835</v>
      </c>
      <c r="F10668">
        <v>2020</v>
      </c>
      <c r="G10668">
        <v>7243</v>
      </c>
      <c r="H10668">
        <v>7217.43</v>
      </c>
      <c r="I10668">
        <v>160871.44</v>
      </c>
      <c r="O10668">
        <v>39.886000000000003</v>
      </c>
      <c r="P10668">
        <v>4.2299999999999997E-2</v>
      </c>
      <c r="Q10668">
        <v>1899933.1370000001</v>
      </c>
      <c r="R10668" t="s">
        <v>34</v>
      </c>
      <c r="S10668" t="s">
        <v>38</v>
      </c>
      <c r="T10668" t="s">
        <v>28</v>
      </c>
      <c r="V10668" t="s">
        <v>302</v>
      </c>
      <c r="Y10668" t="s">
        <v>30</v>
      </c>
    </row>
    <row r="10669" spans="1:25" x14ac:dyDescent="0.45">
      <c r="A10669" t="s">
        <v>122</v>
      </c>
      <c r="B10669" t="s">
        <v>834</v>
      </c>
      <c r="C10669">
        <v>56668</v>
      </c>
      <c r="D10669" t="s">
        <v>835</v>
      </c>
      <c r="F10669">
        <v>2021</v>
      </c>
      <c r="G10669">
        <v>5492</v>
      </c>
      <c r="H10669">
        <v>5468.55</v>
      </c>
      <c r="I10669">
        <v>127281.03</v>
      </c>
      <c r="O10669">
        <v>28.977</v>
      </c>
      <c r="P10669">
        <v>3.9899999999999998E-2</v>
      </c>
      <c r="Q10669">
        <v>1461385.686</v>
      </c>
      <c r="R10669" t="s">
        <v>34</v>
      </c>
      <c r="S10669" t="s">
        <v>38</v>
      </c>
      <c r="T10669" t="s">
        <v>28</v>
      </c>
      <c r="V10669" t="s">
        <v>302</v>
      </c>
      <c r="Y10669" t="s">
        <v>30</v>
      </c>
    </row>
    <row r="10670" spans="1:25" x14ac:dyDescent="0.45">
      <c r="A10670" t="s">
        <v>122</v>
      </c>
      <c r="B10670" t="s">
        <v>834</v>
      </c>
      <c r="C10670">
        <v>56668</v>
      </c>
      <c r="D10670" t="s">
        <v>835</v>
      </c>
      <c r="F10670">
        <v>2022</v>
      </c>
      <c r="G10670">
        <v>6332</v>
      </c>
      <c r="H10670">
        <v>6321.23</v>
      </c>
      <c r="I10670">
        <v>147364.38</v>
      </c>
      <c r="O10670">
        <v>33.283999999999999</v>
      </c>
      <c r="P10670">
        <v>3.9800000000000002E-2</v>
      </c>
      <c r="Q10670">
        <v>1674438.6850000001</v>
      </c>
      <c r="R10670" t="s">
        <v>34</v>
      </c>
      <c r="S10670" t="s">
        <v>38</v>
      </c>
      <c r="T10670" t="s">
        <v>28</v>
      </c>
      <c r="V10670" t="s">
        <v>302</v>
      </c>
      <c r="Y10670" t="s">
        <v>30</v>
      </c>
    </row>
    <row r="10671" spans="1:25" x14ac:dyDescent="0.45">
      <c r="A10671" t="s">
        <v>122</v>
      </c>
      <c r="B10671" t="s">
        <v>834</v>
      </c>
      <c r="C10671">
        <v>56668</v>
      </c>
      <c r="D10671" t="s">
        <v>835</v>
      </c>
      <c r="F10671">
        <v>2023</v>
      </c>
      <c r="G10671">
        <v>8110</v>
      </c>
      <c r="H10671">
        <v>8098.13</v>
      </c>
      <c r="I10671">
        <v>185285.96</v>
      </c>
      <c r="O10671">
        <v>41.817999999999998</v>
      </c>
      <c r="P10671">
        <v>3.9199999999999999E-2</v>
      </c>
      <c r="Q10671">
        <v>2138632.344</v>
      </c>
      <c r="R10671" t="s">
        <v>34</v>
      </c>
      <c r="S10671" t="s">
        <v>38</v>
      </c>
      <c r="T10671" t="s">
        <v>28</v>
      </c>
      <c r="V10671" t="s">
        <v>302</v>
      </c>
      <c r="Y10671" t="s">
        <v>30</v>
      </c>
    </row>
    <row r="10672" spans="1:25" x14ac:dyDescent="0.45">
      <c r="A10672" t="s">
        <v>122</v>
      </c>
      <c r="B10672" t="s">
        <v>834</v>
      </c>
      <c r="C10672">
        <v>56668</v>
      </c>
      <c r="D10672" t="s">
        <v>835</v>
      </c>
      <c r="F10672">
        <v>2024</v>
      </c>
      <c r="G10672">
        <v>4075</v>
      </c>
      <c r="H10672">
        <v>4072.59</v>
      </c>
      <c r="I10672">
        <v>94661.48</v>
      </c>
      <c r="O10672">
        <v>21.318000000000001</v>
      </c>
      <c r="P10672">
        <v>3.9600000000000003E-2</v>
      </c>
      <c r="Q10672">
        <v>1078105.5020000001</v>
      </c>
      <c r="R10672" t="s">
        <v>34</v>
      </c>
      <c r="S10672" t="s">
        <v>38</v>
      </c>
      <c r="T10672" t="s">
        <v>28</v>
      </c>
      <c r="V10672" t="s">
        <v>302</v>
      </c>
      <c r="Y10672" t="s">
        <v>30</v>
      </c>
    </row>
    <row r="10673" spans="1:25" x14ac:dyDescent="0.45">
      <c r="A10673" t="s">
        <v>25</v>
      </c>
      <c r="B10673" t="s">
        <v>836</v>
      </c>
      <c r="C10673">
        <v>56798</v>
      </c>
      <c r="D10673" t="s">
        <v>837</v>
      </c>
      <c r="F10673">
        <v>2011</v>
      </c>
      <c r="G10673">
        <v>3302</v>
      </c>
      <c r="H10673">
        <v>3238.06</v>
      </c>
      <c r="I10673">
        <v>594483.14</v>
      </c>
      <c r="K10673">
        <v>1.97</v>
      </c>
      <c r="L10673">
        <v>1E-3</v>
      </c>
      <c r="M10673">
        <v>391903.49300000002</v>
      </c>
      <c r="N10673">
        <v>5.8999999999999997E-2</v>
      </c>
      <c r="O10673">
        <v>23.187000000000001</v>
      </c>
      <c r="P10673">
        <v>9.9000000000000008E-3</v>
      </c>
      <c r="Q10673">
        <v>6594496.2810000004</v>
      </c>
      <c r="R10673" t="s">
        <v>34</v>
      </c>
      <c r="S10673" t="s">
        <v>38</v>
      </c>
      <c r="T10673" t="s">
        <v>838</v>
      </c>
      <c r="V10673" t="s">
        <v>88</v>
      </c>
      <c r="Y10673" t="s">
        <v>35</v>
      </c>
    </row>
    <row r="10674" spans="1:25" x14ac:dyDescent="0.45">
      <c r="A10674" t="s">
        <v>25</v>
      </c>
      <c r="B10674" t="s">
        <v>836</v>
      </c>
      <c r="C10674">
        <v>56798</v>
      </c>
      <c r="D10674" t="s">
        <v>837</v>
      </c>
      <c r="F10674">
        <v>2012</v>
      </c>
      <c r="G10674">
        <v>7451</v>
      </c>
      <c r="H10674">
        <v>7249.98</v>
      </c>
      <c r="I10674">
        <v>2115419.2000000002</v>
      </c>
      <c r="K10674">
        <v>4.4740000000000002</v>
      </c>
      <c r="L10674">
        <v>1E-3</v>
      </c>
      <c r="M10674">
        <v>888472.45700000005</v>
      </c>
      <c r="N10674">
        <v>5.8999999999999997E-2</v>
      </c>
      <c r="O10674">
        <v>60.256</v>
      </c>
      <c r="P10674">
        <v>1.1900000000000001E-2</v>
      </c>
      <c r="Q10674">
        <v>14950310.142999999</v>
      </c>
      <c r="R10674" t="s">
        <v>34</v>
      </c>
      <c r="S10674" t="s">
        <v>38</v>
      </c>
      <c r="T10674" t="s">
        <v>89</v>
      </c>
      <c r="V10674" t="s">
        <v>88</v>
      </c>
      <c r="Y10674" t="s">
        <v>35</v>
      </c>
    </row>
    <row r="10675" spans="1:25" x14ac:dyDescent="0.45">
      <c r="A10675" t="s">
        <v>25</v>
      </c>
      <c r="B10675" t="s">
        <v>836</v>
      </c>
      <c r="C10675">
        <v>56798</v>
      </c>
      <c r="D10675" t="s">
        <v>837</v>
      </c>
      <c r="F10675">
        <v>2013</v>
      </c>
      <c r="G10675">
        <v>6048</v>
      </c>
      <c r="H10675">
        <v>5870.44</v>
      </c>
      <c r="I10675">
        <v>1640696.42</v>
      </c>
      <c r="K10675">
        <v>3.5150000000000001</v>
      </c>
      <c r="L10675">
        <v>1E-3</v>
      </c>
      <c r="M10675">
        <v>699734.07900000003</v>
      </c>
      <c r="N10675">
        <v>5.9499999999999997E-2</v>
      </c>
      <c r="O10675">
        <v>48.878</v>
      </c>
      <c r="P10675">
        <v>1.2200000000000001E-2</v>
      </c>
      <c r="Q10675">
        <v>11683172.512</v>
      </c>
      <c r="R10675" t="s">
        <v>34</v>
      </c>
      <c r="S10675" t="s">
        <v>38</v>
      </c>
      <c r="T10675" t="s">
        <v>89</v>
      </c>
      <c r="V10675" t="s">
        <v>88</v>
      </c>
      <c r="Y10675" t="s">
        <v>35</v>
      </c>
    </row>
    <row r="10676" spans="1:25" x14ac:dyDescent="0.45">
      <c r="A10676" t="s">
        <v>25</v>
      </c>
      <c r="B10676" t="s">
        <v>836</v>
      </c>
      <c r="C10676">
        <v>56798</v>
      </c>
      <c r="D10676" t="s">
        <v>837</v>
      </c>
      <c r="F10676">
        <v>2014</v>
      </c>
      <c r="G10676">
        <v>4841</v>
      </c>
      <c r="H10676">
        <v>4794.21</v>
      </c>
      <c r="I10676">
        <v>1390271.54</v>
      </c>
      <c r="K10676">
        <v>2.855</v>
      </c>
      <c r="L10676">
        <v>1E-3</v>
      </c>
      <c r="M10676">
        <v>570087.62399999995</v>
      </c>
      <c r="N10676">
        <v>5.8999999999999997E-2</v>
      </c>
      <c r="O10676">
        <v>32.335999999999999</v>
      </c>
      <c r="P10676">
        <v>8.2000000000000007E-3</v>
      </c>
      <c r="Q10676">
        <v>9590450.4609999992</v>
      </c>
      <c r="R10676" t="s">
        <v>34</v>
      </c>
      <c r="S10676" t="s">
        <v>38</v>
      </c>
      <c r="T10676" t="s">
        <v>89</v>
      </c>
      <c r="V10676" t="s">
        <v>88</v>
      </c>
      <c r="Y10676" t="s">
        <v>35</v>
      </c>
    </row>
    <row r="10677" spans="1:25" x14ac:dyDescent="0.45">
      <c r="A10677" t="s">
        <v>25</v>
      </c>
      <c r="B10677" t="s">
        <v>836</v>
      </c>
      <c r="C10677">
        <v>56798</v>
      </c>
      <c r="D10677" t="s">
        <v>837</v>
      </c>
      <c r="F10677">
        <v>2015</v>
      </c>
      <c r="G10677">
        <v>8102</v>
      </c>
      <c r="H10677">
        <v>7997.65</v>
      </c>
      <c r="I10677">
        <v>2310546.65</v>
      </c>
      <c r="K10677">
        <v>4.7930000000000001</v>
      </c>
      <c r="L10677">
        <v>1E-3</v>
      </c>
      <c r="M10677">
        <v>959839.70299999998</v>
      </c>
      <c r="N10677">
        <v>5.9799999999999999E-2</v>
      </c>
      <c r="O10677">
        <v>57.951999999999998</v>
      </c>
      <c r="P10677">
        <v>9.1000000000000004E-3</v>
      </c>
      <c r="Q10677">
        <v>15950588.041999999</v>
      </c>
      <c r="R10677" t="s">
        <v>34</v>
      </c>
      <c r="S10677" t="s">
        <v>38</v>
      </c>
      <c r="T10677" t="s">
        <v>89</v>
      </c>
      <c r="V10677" t="s">
        <v>88</v>
      </c>
      <c r="Y10677" t="s">
        <v>36</v>
      </c>
    </row>
    <row r="10678" spans="1:25" x14ac:dyDescent="0.45">
      <c r="A10678" t="s">
        <v>25</v>
      </c>
      <c r="B10678" t="s">
        <v>836</v>
      </c>
      <c r="C10678">
        <v>56798</v>
      </c>
      <c r="D10678" t="s">
        <v>837</v>
      </c>
      <c r="F10678">
        <v>2016</v>
      </c>
      <c r="G10678">
        <v>7398</v>
      </c>
      <c r="H10678">
        <v>7266.9</v>
      </c>
      <c r="I10678">
        <v>2078879.3</v>
      </c>
      <c r="K10678">
        <v>4.3230000000000004</v>
      </c>
      <c r="L10678">
        <v>1E-3</v>
      </c>
      <c r="M10678">
        <v>860566.61399999994</v>
      </c>
      <c r="N10678">
        <v>5.9200000000000003E-2</v>
      </c>
      <c r="O10678">
        <v>50.469000000000001</v>
      </c>
      <c r="P10678">
        <v>8.6E-3</v>
      </c>
      <c r="Q10678">
        <v>14448531.785</v>
      </c>
      <c r="R10678" t="s">
        <v>34</v>
      </c>
      <c r="S10678" t="s">
        <v>38</v>
      </c>
      <c r="T10678" t="s">
        <v>89</v>
      </c>
      <c r="V10678" t="s">
        <v>88</v>
      </c>
      <c r="Y10678" t="s">
        <v>36</v>
      </c>
    </row>
    <row r="10679" spans="1:25" x14ac:dyDescent="0.45">
      <c r="A10679" t="s">
        <v>25</v>
      </c>
      <c r="B10679" t="s">
        <v>836</v>
      </c>
      <c r="C10679">
        <v>56798</v>
      </c>
      <c r="D10679" t="s">
        <v>837</v>
      </c>
      <c r="F10679">
        <v>2017</v>
      </c>
      <c r="G10679">
        <v>6970</v>
      </c>
      <c r="H10679">
        <v>6855.74</v>
      </c>
      <c r="I10679">
        <v>1970432.44</v>
      </c>
      <c r="K10679">
        <v>4.0970000000000004</v>
      </c>
      <c r="L10679">
        <v>1E-3</v>
      </c>
      <c r="M10679">
        <v>816929.15300000005</v>
      </c>
      <c r="N10679">
        <v>5.9299999999999999E-2</v>
      </c>
      <c r="O10679">
        <v>48.277000000000001</v>
      </c>
      <c r="P10679">
        <v>8.5000000000000006E-3</v>
      </c>
      <c r="Q10679">
        <v>13686048.050000001</v>
      </c>
      <c r="R10679" t="s">
        <v>34</v>
      </c>
      <c r="S10679" t="s">
        <v>38</v>
      </c>
      <c r="T10679" t="s">
        <v>89</v>
      </c>
      <c r="V10679" t="s">
        <v>88</v>
      </c>
      <c r="Y10679" t="s">
        <v>36</v>
      </c>
    </row>
    <row r="10680" spans="1:25" x14ac:dyDescent="0.45">
      <c r="A10680" t="s">
        <v>25</v>
      </c>
      <c r="B10680" t="s">
        <v>836</v>
      </c>
      <c r="C10680">
        <v>56798</v>
      </c>
      <c r="D10680" t="s">
        <v>837</v>
      </c>
      <c r="F10680">
        <v>2018</v>
      </c>
      <c r="G10680">
        <v>5470</v>
      </c>
      <c r="H10680">
        <v>5339.08</v>
      </c>
      <c r="I10680">
        <v>1331063.56</v>
      </c>
      <c r="K10680">
        <v>2.8340000000000001</v>
      </c>
      <c r="L10680">
        <v>1E-3</v>
      </c>
      <c r="M10680">
        <v>564243.36600000004</v>
      </c>
      <c r="N10680">
        <v>5.9900000000000002E-2</v>
      </c>
      <c r="O10680">
        <v>40.11</v>
      </c>
      <c r="P10680">
        <v>1.17E-2</v>
      </c>
      <c r="Q10680">
        <v>9358288.1280000005</v>
      </c>
      <c r="R10680" t="s">
        <v>34</v>
      </c>
      <c r="S10680" t="s">
        <v>38</v>
      </c>
      <c r="T10680" t="s">
        <v>89</v>
      </c>
      <c r="V10680" t="s">
        <v>88</v>
      </c>
      <c r="Y10680" t="s">
        <v>36</v>
      </c>
    </row>
    <row r="10681" spans="1:25" x14ac:dyDescent="0.45">
      <c r="A10681" t="s">
        <v>25</v>
      </c>
      <c r="B10681" t="s">
        <v>836</v>
      </c>
      <c r="C10681">
        <v>56798</v>
      </c>
      <c r="D10681" t="s">
        <v>837</v>
      </c>
      <c r="F10681">
        <v>2019</v>
      </c>
      <c r="G10681">
        <v>4652</v>
      </c>
      <c r="H10681">
        <v>4521.03</v>
      </c>
      <c r="I10681">
        <v>1151758.55</v>
      </c>
      <c r="K10681">
        <v>2.4289999999999998</v>
      </c>
      <c r="L10681">
        <v>1E-3</v>
      </c>
      <c r="M10681">
        <v>481846.18199999997</v>
      </c>
      <c r="N10681">
        <v>5.8999999999999997E-2</v>
      </c>
      <c r="O10681">
        <v>32.939</v>
      </c>
      <c r="P10681">
        <v>1.1900000000000001E-2</v>
      </c>
      <c r="Q10681">
        <v>8104978.6229999997</v>
      </c>
      <c r="R10681" t="s">
        <v>34</v>
      </c>
      <c r="S10681" t="s">
        <v>38</v>
      </c>
      <c r="T10681" t="s">
        <v>89</v>
      </c>
      <c r="V10681" t="s">
        <v>88</v>
      </c>
      <c r="Y10681" t="s">
        <v>36</v>
      </c>
    </row>
    <row r="10682" spans="1:25" x14ac:dyDescent="0.45">
      <c r="A10682" t="s">
        <v>25</v>
      </c>
      <c r="B10682" t="s">
        <v>836</v>
      </c>
      <c r="C10682">
        <v>56798</v>
      </c>
      <c r="D10682" t="s">
        <v>837</v>
      </c>
      <c r="F10682">
        <v>2020</v>
      </c>
      <c r="G10682">
        <v>3530</v>
      </c>
      <c r="H10682">
        <v>3485.34</v>
      </c>
      <c r="I10682">
        <v>895778.53</v>
      </c>
      <c r="K10682">
        <v>1.8839999999999999</v>
      </c>
      <c r="L10682">
        <v>1E-3</v>
      </c>
      <c r="M10682">
        <v>374035.92300000001</v>
      </c>
      <c r="N10682">
        <v>5.8999999999999997E-2</v>
      </c>
      <c r="O10682">
        <v>21.678999999999998</v>
      </c>
      <c r="P10682">
        <v>8.5000000000000006E-3</v>
      </c>
      <c r="Q10682">
        <v>6291892.443</v>
      </c>
      <c r="R10682" t="s">
        <v>34</v>
      </c>
      <c r="S10682" t="s">
        <v>38</v>
      </c>
      <c r="T10682" t="s">
        <v>89</v>
      </c>
      <c r="V10682" t="s">
        <v>88</v>
      </c>
      <c r="Y10682" t="s">
        <v>36</v>
      </c>
    </row>
    <row r="10683" spans="1:25" x14ac:dyDescent="0.45">
      <c r="A10683" t="s">
        <v>25</v>
      </c>
      <c r="B10683" t="s">
        <v>836</v>
      </c>
      <c r="C10683">
        <v>56798</v>
      </c>
      <c r="D10683" t="s">
        <v>837</v>
      </c>
      <c r="F10683">
        <v>2021</v>
      </c>
      <c r="G10683">
        <v>4500</v>
      </c>
      <c r="H10683">
        <v>4444.3599999999997</v>
      </c>
      <c r="I10683">
        <v>1164048.44</v>
      </c>
      <c r="K10683">
        <v>2.371</v>
      </c>
      <c r="L10683">
        <v>1E-3</v>
      </c>
      <c r="M10683">
        <v>470224.63199999998</v>
      </c>
      <c r="N10683">
        <v>5.91E-2</v>
      </c>
      <c r="O10683">
        <v>27.379000000000001</v>
      </c>
      <c r="P10683">
        <v>8.5000000000000006E-3</v>
      </c>
      <c r="Q10683">
        <v>7904031.6629999997</v>
      </c>
      <c r="R10683" t="s">
        <v>34</v>
      </c>
      <c r="S10683" t="s">
        <v>38</v>
      </c>
      <c r="T10683" t="s">
        <v>89</v>
      </c>
      <c r="V10683" t="s">
        <v>88</v>
      </c>
      <c r="Y10683" t="s">
        <v>36</v>
      </c>
    </row>
    <row r="10684" spans="1:25" x14ac:dyDescent="0.45">
      <c r="A10684" t="s">
        <v>25</v>
      </c>
      <c r="B10684" t="s">
        <v>836</v>
      </c>
      <c r="C10684">
        <v>56798</v>
      </c>
      <c r="D10684" t="s">
        <v>837</v>
      </c>
      <c r="F10684">
        <v>2022</v>
      </c>
      <c r="G10684">
        <v>5007</v>
      </c>
      <c r="H10684">
        <v>4960.1400000000003</v>
      </c>
      <c r="I10684">
        <v>1289308.74</v>
      </c>
      <c r="K10684">
        <v>2.6709999999999998</v>
      </c>
      <c r="L10684">
        <v>1E-3</v>
      </c>
      <c r="M10684">
        <v>520697.27600000001</v>
      </c>
      <c r="N10684">
        <v>5.8799999999999998E-2</v>
      </c>
      <c r="O10684">
        <v>35.648000000000003</v>
      </c>
      <c r="P10684">
        <v>1.0800000000000001E-2</v>
      </c>
      <c r="Q10684">
        <v>8857083.4250000007</v>
      </c>
      <c r="R10684" t="s">
        <v>34</v>
      </c>
      <c r="S10684" t="s">
        <v>38</v>
      </c>
      <c r="T10684" t="s">
        <v>89</v>
      </c>
      <c r="V10684" t="s">
        <v>88</v>
      </c>
      <c r="Y10684" t="s">
        <v>36</v>
      </c>
    </row>
    <row r="10685" spans="1:25" x14ac:dyDescent="0.45">
      <c r="A10685" t="s">
        <v>25</v>
      </c>
      <c r="B10685" t="s">
        <v>836</v>
      </c>
      <c r="C10685">
        <v>56798</v>
      </c>
      <c r="D10685" t="s">
        <v>837</v>
      </c>
      <c r="F10685">
        <v>2023</v>
      </c>
      <c r="G10685">
        <v>5955</v>
      </c>
      <c r="H10685">
        <v>5921.05</v>
      </c>
      <c r="I10685">
        <v>1593734.47</v>
      </c>
      <c r="K10685">
        <v>3.3140000000000001</v>
      </c>
      <c r="L10685">
        <v>1E-3</v>
      </c>
      <c r="M10685">
        <v>640465.73</v>
      </c>
      <c r="N10685">
        <v>5.8000000000000003E-2</v>
      </c>
      <c r="O10685">
        <v>37.878999999999998</v>
      </c>
      <c r="P10685">
        <v>7.9000000000000008E-3</v>
      </c>
      <c r="Q10685">
        <v>11045479.153000001</v>
      </c>
      <c r="R10685" t="s">
        <v>34</v>
      </c>
      <c r="S10685" t="s">
        <v>38</v>
      </c>
      <c r="T10685" t="s">
        <v>89</v>
      </c>
      <c r="V10685" t="s">
        <v>88</v>
      </c>
      <c r="Y10685" t="s">
        <v>36</v>
      </c>
    </row>
    <row r="10686" spans="1:25" x14ac:dyDescent="0.45">
      <c r="A10686" t="s">
        <v>25</v>
      </c>
      <c r="B10686" t="s">
        <v>836</v>
      </c>
      <c r="C10686">
        <v>56798</v>
      </c>
      <c r="D10686" t="s">
        <v>837</v>
      </c>
      <c r="F10686">
        <v>2024</v>
      </c>
      <c r="G10686">
        <v>1725</v>
      </c>
      <c r="H10686">
        <v>1681.29</v>
      </c>
      <c r="I10686">
        <v>440575.14</v>
      </c>
      <c r="K10686">
        <v>0.91300000000000003</v>
      </c>
      <c r="L10686">
        <v>1E-3</v>
      </c>
      <c r="M10686">
        <v>176219.99400000001</v>
      </c>
      <c r="N10686">
        <v>5.8000000000000003E-2</v>
      </c>
      <c r="O10686">
        <v>13.35</v>
      </c>
      <c r="P10686">
        <v>1.3100000000000001E-2</v>
      </c>
      <c r="Q10686">
        <v>3042050.1779999998</v>
      </c>
      <c r="R10686" t="s">
        <v>34</v>
      </c>
      <c r="S10686" t="s">
        <v>38</v>
      </c>
      <c r="T10686" t="s">
        <v>89</v>
      </c>
      <c r="V10686" t="s">
        <v>88</v>
      </c>
      <c r="Y10686" t="s">
        <v>36</v>
      </c>
    </row>
    <row r="10687" spans="1:25" x14ac:dyDescent="0.45">
      <c r="A10687" t="s">
        <v>25</v>
      </c>
      <c r="B10687" t="s">
        <v>836</v>
      </c>
      <c r="C10687">
        <v>56798</v>
      </c>
      <c r="D10687" t="s">
        <v>839</v>
      </c>
      <c r="F10687">
        <v>2011</v>
      </c>
      <c r="G10687">
        <v>3166</v>
      </c>
      <c r="H10687">
        <v>3093.85</v>
      </c>
      <c r="I10687">
        <v>566046.69999999995</v>
      </c>
      <c r="K10687">
        <v>1.8660000000000001</v>
      </c>
      <c r="L10687">
        <v>1E-3</v>
      </c>
      <c r="M10687">
        <v>370814.78700000001</v>
      </c>
      <c r="N10687">
        <v>5.8999999999999997E-2</v>
      </c>
      <c r="O10687">
        <v>22.01</v>
      </c>
      <c r="P10687">
        <v>1.0200000000000001E-2</v>
      </c>
      <c r="Q10687">
        <v>6239714.7419999996</v>
      </c>
      <c r="R10687" t="s">
        <v>34</v>
      </c>
      <c r="S10687" t="s">
        <v>38</v>
      </c>
      <c r="T10687" t="s">
        <v>840</v>
      </c>
      <c r="V10687" t="s">
        <v>88</v>
      </c>
      <c r="Y10687" t="s">
        <v>35</v>
      </c>
    </row>
    <row r="10688" spans="1:25" x14ac:dyDescent="0.45">
      <c r="A10688" t="s">
        <v>25</v>
      </c>
      <c r="B10688" t="s">
        <v>836</v>
      </c>
      <c r="C10688">
        <v>56798</v>
      </c>
      <c r="D10688" t="s">
        <v>839</v>
      </c>
      <c r="F10688">
        <v>2012</v>
      </c>
      <c r="G10688">
        <v>7360</v>
      </c>
      <c r="H10688">
        <v>7139.84</v>
      </c>
      <c r="I10688">
        <v>2069040</v>
      </c>
      <c r="K10688">
        <v>4.3310000000000004</v>
      </c>
      <c r="L10688">
        <v>1E-3</v>
      </c>
      <c r="M10688">
        <v>863967.09299999999</v>
      </c>
      <c r="N10688">
        <v>5.8999999999999997E-2</v>
      </c>
      <c r="O10688">
        <v>55.23</v>
      </c>
      <c r="P10688">
        <v>1.1299999999999999E-2</v>
      </c>
      <c r="Q10688">
        <v>14537825.274</v>
      </c>
      <c r="R10688" t="s">
        <v>34</v>
      </c>
      <c r="S10688" t="s">
        <v>38</v>
      </c>
      <c r="T10688" t="s">
        <v>89</v>
      </c>
      <c r="V10688" t="s">
        <v>88</v>
      </c>
      <c r="Y10688" t="s">
        <v>35</v>
      </c>
    </row>
    <row r="10689" spans="1:25" x14ac:dyDescent="0.45">
      <c r="A10689" t="s">
        <v>25</v>
      </c>
      <c r="B10689" t="s">
        <v>836</v>
      </c>
      <c r="C10689">
        <v>56798</v>
      </c>
      <c r="D10689" t="s">
        <v>839</v>
      </c>
      <c r="F10689">
        <v>2013</v>
      </c>
      <c r="G10689">
        <v>6179</v>
      </c>
      <c r="H10689">
        <v>5987.85</v>
      </c>
      <c r="I10689">
        <v>1675637.15</v>
      </c>
      <c r="K10689">
        <v>3.57</v>
      </c>
      <c r="L10689">
        <v>1E-3</v>
      </c>
      <c r="M10689">
        <v>712493.95900000003</v>
      </c>
      <c r="N10689">
        <v>5.9700000000000003E-2</v>
      </c>
      <c r="O10689">
        <v>48.451999999999998</v>
      </c>
      <c r="P10689">
        <v>1.23E-2</v>
      </c>
      <c r="Q10689">
        <v>11865145.738</v>
      </c>
      <c r="R10689" t="s">
        <v>34</v>
      </c>
      <c r="S10689" t="s">
        <v>38</v>
      </c>
      <c r="T10689" t="s">
        <v>89</v>
      </c>
      <c r="V10689" t="s">
        <v>88</v>
      </c>
      <c r="Y10689" t="s">
        <v>35</v>
      </c>
    </row>
    <row r="10690" spans="1:25" x14ac:dyDescent="0.45">
      <c r="A10690" t="s">
        <v>25</v>
      </c>
      <c r="B10690" t="s">
        <v>836</v>
      </c>
      <c r="C10690">
        <v>56798</v>
      </c>
      <c r="D10690" t="s">
        <v>839</v>
      </c>
      <c r="F10690">
        <v>2014</v>
      </c>
      <c r="G10690">
        <v>7086</v>
      </c>
      <c r="H10690">
        <v>7000.48</v>
      </c>
      <c r="I10690">
        <v>2021725.46</v>
      </c>
      <c r="K10690">
        <v>4.2990000000000004</v>
      </c>
      <c r="L10690">
        <v>1E-3</v>
      </c>
      <c r="M10690">
        <v>854239.79500000004</v>
      </c>
      <c r="N10690">
        <v>5.9700000000000003E-2</v>
      </c>
      <c r="O10690">
        <v>49.609000000000002</v>
      </c>
      <c r="P10690">
        <v>8.6E-3</v>
      </c>
      <c r="Q10690">
        <v>14232229.544</v>
      </c>
      <c r="R10690" t="s">
        <v>34</v>
      </c>
      <c r="S10690" t="s">
        <v>38</v>
      </c>
      <c r="T10690" t="s">
        <v>89</v>
      </c>
      <c r="V10690" t="s">
        <v>88</v>
      </c>
      <c r="Y10690" t="s">
        <v>35</v>
      </c>
    </row>
    <row r="10691" spans="1:25" x14ac:dyDescent="0.45">
      <c r="A10691" t="s">
        <v>25</v>
      </c>
      <c r="B10691" t="s">
        <v>836</v>
      </c>
      <c r="C10691">
        <v>56798</v>
      </c>
      <c r="D10691" t="s">
        <v>839</v>
      </c>
      <c r="F10691">
        <v>2015</v>
      </c>
      <c r="G10691">
        <v>7728</v>
      </c>
      <c r="H10691">
        <v>7639.88</v>
      </c>
      <c r="I10691">
        <v>2175927.2799999998</v>
      </c>
      <c r="K10691">
        <v>4.5430000000000001</v>
      </c>
      <c r="L10691">
        <v>1E-3</v>
      </c>
      <c r="M10691">
        <v>909001.93799999997</v>
      </c>
      <c r="N10691">
        <v>5.9700000000000003E-2</v>
      </c>
      <c r="O10691">
        <v>54.122</v>
      </c>
      <c r="P10691">
        <v>8.8000000000000005E-3</v>
      </c>
      <c r="Q10691">
        <v>15128807.35</v>
      </c>
      <c r="R10691" t="s">
        <v>34</v>
      </c>
      <c r="S10691" t="s">
        <v>38</v>
      </c>
      <c r="T10691" t="s">
        <v>89</v>
      </c>
      <c r="V10691" t="s">
        <v>88</v>
      </c>
      <c r="Y10691" t="s">
        <v>36</v>
      </c>
    </row>
    <row r="10692" spans="1:25" x14ac:dyDescent="0.45">
      <c r="A10692" t="s">
        <v>25</v>
      </c>
      <c r="B10692" t="s">
        <v>836</v>
      </c>
      <c r="C10692">
        <v>56798</v>
      </c>
      <c r="D10692" t="s">
        <v>839</v>
      </c>
      <c r="F10692">
        <v>2016</v>
      </c>
      <c r="G10692">
        <v>7343</v>
      </c>
      <c r="H10692">
        <v>7228.71</v>
      </c>
      <c r="I10692">
        <v>2027402.98</v>
      </c>
      <c r="K10692">
        <v>4.2240000000000002</v>
      </c>
      <c r="L10692">
        <v>1E-3</v>
      </c>
      <c r="M10692">
        <v>840082.59600000002</v>
      </c>
      <c r="N10692">
        <v>5.91E-2</v>
      </c>
      <c r="O10692">
        <v>48.866</v>
      </c>
      <c r="P10692">
        <v>8.6999999999999994E-3</v>
      </c>
      <c r="Q10692">
        <v>14106310.522</v>
      </c>
      <c r="R10692" t="s">
        <v>34</v>
      </c>
      <c r="S10692" t="s">
        <v>38</v>
      </c>
      <c r="T10692" t="s">
        <v>89</v>
      </c>
      <c r="V10692" t="s">
        <v>88</v>
      </c>
      <c r="Y10692" t="s">
        <v>36</v>
      </c>
    </row>
    <row r="10693" spans="1:25" x14ac:dyDescent="0.45">
      <c r="A10693" t="s">
        <v>25</v>
      </c>
      <c r="B10693" t="s">
        <v>836</v>
      </c>
      <c r="C10693">
        <v>56798</v>
      </c>
      <c r="D10693" t="s">
        <v>839</v>
      </c>
      <c r="F10693">
        <v>2017</v>
      </c>
      <c r="G10693">
        <v>7523</v>
      </c>
      <c r="H10693">
        <v>7428.01</v>
      </c>
      <c r="I10693">
        <v>2118077.21</v>
      </c>
      <c r="K10693">
        <v>4.4249999999999998</v>
      </c>
      <c r="L10693">
        <v>1E-3</v>
      </c>
      <c r="M10693">
        <v>880893.35900000005</v>
      </c>
      <c r="N10693">
        <v>5.9299999999999999E-2</v>
      </c>
      <c r="O10693">
        <v>51.055</v>
      </c>
      <c r="P10693">
        <v>8.2000000000000007E-3</v>
      </c>
      <c r="Q10693">
        <v>14765211.592</v>
      </c>
      <c r="R10693" t="s">
        <v>34</v>
      </c>
      <c r="S10693" t="s">
        <v>38</v>
      </c>
      <c r="T10693" t="s">
        <v>89</v>
      </c>
      <c r="V10693" t="s">
        <v>88</v>
      </c>
      <c r="Y10693" t="s">
        <v>36</v>
      </c>
    </row>
    <row r="10694" spans="1:25" x14ac:dyDescent="0.45">
      <c r="A10694" t="s">
        <v>25</v>
      </c>
      <c r="B10694" t="s">
        <v>836</v>
      </c>
      <c r="C10694">
        <v>56798</v>
      </c>
      <c r="D10694" t="s">
        <v>839</v>
      </c>
      <c r="F10694">
        <v>2018</v>
      </c>
      <c r="G10694">
        <v>5494</v>
      </c>
      <c r="H10694">
        <v>5359.95</v>
      </c>
      <c r="I10694">
        <v>1326511.3999999999</v>
      </c>
      <c r="K10694">
        <v>2.8279999999999998</v>
      </c>
      <c r="L10694">
        <v>1E-3</v>
      </c>
      <c r="M10694">
        <v>563220.62800000003</v>
      </c>
      <c r="N10694">
        <v>5.9900000000000002E-2</v>
      </c>
      <c r="O10694">
        <v>38.624000000000002</v>
      </c>
      <c r="P10694">
        <v>1.12E-2</v>
      </c>
      <c r="Q10694">
        <v>9341603.2949999999</v>
      </c>
      <c r="R10694" t="s">
        <v>34</v>
      </c>
      <c r="S10694" t="s">
        <v>38</v>
      </c>
      <c r="T10694" t="s">
        <v>89</v>
      </c>
      <c r="V10694" t="s">
        <v>88</v>
      </c>
      <c r="Y10694" t="s">
        <v>36</v>
      </c>
    </row>
    <row r="10695" spans="1:25" x14ac:dyDescent="0.45">
      <c r="A10695" t="s">
        <v>25</v>
      </c>
      <c r="B10695" t="s">
        <v>836</v>
      </c>
      <c r="C10695">
        <v>56798</v>
      </c>
      <c r="D10695" t="s">
        <v>839</v>
      </c>
      <c r="F10695">
        <v>2019</v>
      </c>
      <c r="G10695">
        <v>4206</v>
      </c>
      <c r="H10695">
        <v>4067.3</v>
      </c>
      <c r="I10695">
        <v>1026878.64</v>
      </c>
      <c r="K10695">
        <v>2.1789999999999998</v>
      </c>
      <c r="L10695">
        <v>1E-3</v>
      </c>
      <c r="M10695">
        <v>432886.16200000001</v>
      </c>
      <c r="N10695">
        <v>5.8999999999999997E-2</v>
      </c>
      <c r="O10695">
        <v>30.661000000000001</v>
      </c>
      <c r="P10695">
        <v>1.23E-2</v>
      </c>
      <c r="Q10695">
        <v>7282198.8859999999</v>
      </c>
      <c r="R10695" t="s">
        <v>34</v>
      </c>
      <c r="S10695" t="s">
        <v>38</v>
      </c>
      <c r="T10695" t="s">
        <v>89</v>
      </c>
      <c r="V10695" t="s">
        <v>88</v>
      </c>
      <c r="Y10695" t="s">
        <v>36</v>
      </c>
    </row>
    <row r="10696" spans="1:25" x14ac:dyDescent="0.45">
      <c r="A10696" t="s">
        <v>25</v>
      </c>
      <c r="B10696" t="s">
        <v>836</v>
      </c>
      <c r="C10696">
        <v>56798</v>
      </c>
      <c r="D10696" t="s">
        <v>839</v>
      </c>
      <c r="F10696">
        <v>2020</v>
      </c>
      <c r="G10696">
        <v>3660</v>
      </c>
      <c r="H10696">
        <v>3616.45</v>
      </c>
      <c r="I10696">
        <v>932237.84</v>
      </c>
      <c r="K10696">
        <v>1.944</v>
      </c>
      <c r="L10696">
        <v>1E-3</v>
      </c>
      <c r="M10696">
        <v>386947.58299999998</v>
      </c>
      <c r="N10696">
        <v>5.8999999999999997E-2</v>
      </c>
      <c r="O10696">
        <v>22.31</v>
      </c>
      <c r="P10696">
        <v>8.5000000000000006E-3</v>
      </c>
      <c r="Q10696">
        <v>6509506.9239999996</v>
      </c>
      <c r="R10696" t="s">
        <v>34</v>
      </c>
      <c r="S10696" t="s">
        <v>38</v>
      </c>
      <c r="T10696" t="s">
        <v>89</v>
      </c>
      <c r="V10696" t="s">
        <v>88</v>
      </c>
      <c r="Y10696" t="s">
        <v>36</v>
      </c>
    </row>
    <row r="10697" spans="1:25" x14ac:dyDescent="0.45">
      <c r="A10697" t="s">
        <v>25</v>
      </c>
      <c r="B10697" t="s">
        <v>836</v>
      </c>
      <c r="C10697">
        <v>56798</v>
      </c>
      <c r="D10697" t="s">
        <v>839</v>
      </c>
      <c r="F10697">
        <v>2021</v>
      </c>
      <c r="G10697">
        <v>5126</v>
      </c>
      <c r="H10697">
        <v>5063.43</v>
      </c>
      <c r="I10697">
        <v>1329763.94</v>
      </c>
      <c r="K10697">
        <v>2.72</v>
      </c>
      <c r="L10697">
        <v>1E-3</v>
      </c>
      <c r="M10697">
        <v>539609.18000000005</v>
      </c>
      <c r="N10697">
        <v>5.91E-2</v>
      </c>
      <c r="O10697">
        <v>31.277999999999999</v>
      </c>
      <c r="P10697">
        <v>8.3999999999999995E-3</v>
      </c>
      <c r="Q10697">
        <v>9071703.9969999995</v>
      </c>
      <c r="R10697" t="s">
        <v>34</v>
      </c>
      <c r="S10697" t="s">
        <v>38</v>
      </c>
      <c r="T10697" t="s">
        <v>89</v>
      </c>
      <c r="V10697" t="s">
        <v>88</v>
      </c>
      <c r="Y10697" t="s">
        <v>36</v>
      </c>
    </row>
    <row r="10698" spans="1:25" x14ac:dyDescent="0.45">
      <c r="A10698" t="s">
        <v>25</v>
      </c>
      <c r="B10698" t="s">
        <v>836</v>
      </c>
      <c r="C10698">
        <v>56798</v>
      </c>
      <c r="D10698" t="s">
        <v>839</v>
      </c>
      <c r="F10698">
        <v>2022</v>
      </c>
      <c r="G10698">
        <v>4605</v>
      </c>
      <c r="H10698">
        <v>4591.26</v>
      </c>
      <c r="I10698">
        <v>1198470.99</v>
      </c>
      <c r="K10698">
        <v>2.4649999999999999</v>
      </c>
      <c r="L10698">
        <v>1E-3</v>
      </c>
      <c r="M10698">
        <v>481734.10200000001</v>
      </c>
      <c r="N10698">
        <v>5.8500000000000003E-2</v>
      </c>
      <c r="O10698">
        <v>26.920999999999999</v>
      </c>
      <c r="P10698">
        <v>7.1000000000000004E-3</v>
      </c>
      <c r="Q10698">
        <v>8215840.0209999997</v>
      </c>
      <c r="R10698" t="s">
        <v>34</v>
      </c>
      <c r="S10698" t="s">
        <v>38</v>
      </c>
      <c r="T10698" t="s">
        <v>89</v>
      </c>
      <c r="V10698" t="s">
        <v>88</v>
      </c>
      <c r="Y10698" t="s">
        <v>36</v>
      </c>
    </row>
    <row r="10699" spans="1:25" x14ac:dyDescent="0.45">
      <c r="A10699" t="s">
        <v>25</v>
      </c>
      <c r="B10699" t="s">
        <v>836</v>
      </c>
      <c r="C10699">
        <v>56798</v>
      </c>
      <c r="D10699" t="s">
        <v>839</v>
      </c>
      <c r="F10699">
        <v>2023</v>
      </c>
      <c r="G10699">
        <v>4322</v>
      </c>
      <c r="H10699">
        <v>4305.8</v>
      </c>
      <c r="I10699">
        <v>1180818.08</v>
      </c>
      <c r="K10699">
        <v>2.4489999999999998</v>
      </c>
      <c r="L10699">
        <v>1E-3</v>
      </c>
      <c r="M10699">
        <v>473555.00599999999</v>
      </c>
      <c r="N10699">
        <v>5.8099999999999999E-2</v>
      </c>
      <c r="O10699">
        <v>26.966000000000001</v>
      </c>
      <c r="P10699">
        <v>7.4000000000000003E-3</v>
      </c>
      <c r="Q10699">
        <v>8157192.8880000003</v>
      </c>
      <c r="R10699" t="s">
        <v>34</v>
      </c>
      <c r="S10699" t="s">
        <v>38</v>
      </c>
      <c r="T10699" t="s">
        <v>89</v>
      </c>
      <c r="V10699" t="s">
        <v>88</v>
      </c>
      <c r="Y10699" t="s">
        <v>36</v>
      </c>
    </row>
    <row r="10700" spans="1:25" x14ac:dyDescent="0.45">
      <c r="A10700" t="s">
        <v>25</v>
      </c>
      <c r="B10700" t="s">
        <v>836</v>
      </c>
      <c r="C10700">
        <v>56798</v>
      </c>
      <c r="D10700" t="s">
        <v>839</v>
      </c>
      <c r="F10700">
        <v>2024</v>
      </c>
      <c r="G10700">
        <v>1803</v>
      </c>
      <c r="H10700">
        <v>1759.12</v>
      </c>
      <c r="I10700">
        <v>460038.88</v>
      </c>
      <c r="K10700">
        <v>0.96499999999999997</v>
      </c>
      <c r="L10700">
        <v>1E-3</v>
      </c>
      <c r="M10700">
        <v>186605.736</v>
      </c>
      <c r="N10700">
        <v>5.8799999999999998E-2</v>
      </c>
      <c r="O10700">
        <v>14.606</v>
      </c>
      <c r="P10700">
        <v>1.2999999999999999E-2</v>
      </c>
      <c r="Q10700">
        <v>3182248.4440000001</v>
      </c>
      <c r="R10700" t="s">
        <v>34</v>
      </c>
      <c r="S10700" t="s">
        <v>38</v>
      </c>
      <c r="T10700" t="s">
        <v>89</v>
      </c>
      <c r="V10700" t="s">
        <v>88</v>
      </c>
      <c r="Y10700" t="s">
        <v>36</v>
      </c>
    </row>
    <row r="10701" spans="1:25" x14ac:dyDescent="0.45">
      <c r="A10701" t="s">
        <v>122</v>
      </c>
      <c r="B10701" t="s">
        <v>841</v>
      </c>
      <c r="C10701">
        <v>56846</v>
      </c>
      <c r="D10701" t="s">
        <v>606</v>
      </c>
      <c r="F10701">
        <v>2017</v>
      </c>
      <c r="G10701">
        <v>6113</v>
      </c>
      <c r="H10701">
        <v>6005.58</v>
      </c>
      <c r="I10701">
        <v>1618055.98</v>
      </c>
      <c r="K10701">
        <v>3.8319999999999999</v>
      </c>
      <c r="L10701">
        <v>1E-3</v>
      </c>
      <c r="M10701">
        <v>759007.56799999997</v>
      </c>
      <c r="N10701">
        <v>5.8999999999999997E-2</v>
      </c>
      <c r="O10701">
        <v>38.984999999999999</v>
      </c>
      <c r="P10701">
        <v>7.1000000000000004E-3</v>
      </c>
      <c r="Q10701">
        <v>12771834.107000001</v>
      </c>
      <c r="R10701" t="s">
        <v>34</v>
      </c>
      <c r="T10701" t="s">
        <v>89</v>
      </c>
      <c r="V10701" t="s">
        <v>228</v>
      </c>
      <c r="Y10701" t="s">
        <v>147</v>
      </c>
    </row>
    <row r="10702" spans="1:25" x14ac:dyDescent="0.45">
      <c r="A10702" t="s">
        <v>122</v>
      </c>
      <c r="B10702" t="s">
        <v>841</v>
      </c>
      <c r="C10702">
        <v>56846</v>
      </c>
      <c r="D10702" t="s">
        <v>606</v>
      </c>
      <c r="F10702">
        <v>2018</v>
      </c>
      <c r="G10702">
        <v>6939</v>
      </c>
      <c r="H10702">
        <v>6849.2</v>
      </c>
      <c r="I10702">
        <v>1804447</v>
      </c>
      <c r="K10702">
        <v>4.3730000000000002</v>
      </c>
      <c r="L10702">
        <v>1E-3</v>
      </c>
      <c r="M10702">
        <v>866197.28399999999</v>
      </c>
      <c r="N10702">
        <v>5.91E-2</v>
      </c>
      <c r="O10702">
        <v>29.856999999999999</v>
      </c>
      <c r="P10702">
        <v>4.5999999999999999E-3</v>
      </c>
      <c r="Q10702">
        <v>14575311.586999999</v>
      </c>
      <c r="R10702" t="s">
        <v>34</v>
      </c>
      <c r="T10702" t="s">
        <v>89</v>
      </c>
      <c r="V10702" t="s">
        <v>228</v>
      </c>
      <c r="Y10702" t="s">
        <v>147</v>
      </c>
    </row>
    <row r="10703" spans="1:25" x14ac:dyDescent="0.45">
      <c r="A10703" t="s">
        <v>122</v>
      </c>
      <c r="B10703" t="s">
        <v>841</v>
      </c>
      <c r="C10703">
        <v>56846</v>
      </c>
      <c r="D10703" t="s">
        <v>606</v>
      </c>
      <c r="F10703">
        <v>2019</v>
      </c>
      <c r="G10703">
        <v>7226</v>
      </c>
      <c r="H10703">
        <v>7081.89</v>
      </c>
      <c r="I10703">
        <v>1763320.7</v>
      </c>
      <c r="K10703">
        <v>4.4359999999999999</v>
      </c>
      <c r="L10703">
        <v>1E-3</v>
      </c>
      <c r="M10703">
        <v>878640.69799999997</v>
      </c>
      <c r="N10703">
        <v>5.8999999999999997E-2</v>
      </c>
      <c r="O10703">
        <v>28.484999999999999</v>
      </c>
      <c r="P10703">
        <v>4.1999999999999997E-3</v>
      </c>
      <c r="Q10703">
        <v>14784800.298</v>
      </c>
      <c r="R10703" t="s">
        <v>34</v>
      </c>
      <c r="T10703" t="s">
        <v>89</v>
      </c>
      <c r="V10703" t="s">
        <v>228</v>
      </c>
      <c r="Y10703" t="s">
        <v>147</v>
      </c>
    </row>
    <row r="10704" spans="1:25" x14ac:dyDescent="0.45">
      <c r="A10704" t="s">
        <v>122</v>
      </c>
      <c r="B10704" t="s">
        <v>841</v>
      </c>
      <c r="C10704">
        <v>56846</v>
      </c>
      <c r="D10704" t="s">
        <v>606</v>
      </c>
      <c r="F10704">
        <v>2020</v>
      </c>
      <c r="G10704">
        <v>6755</v>
      </c>
      <c r="H10704">
        <v>6541.86</v>
      </c>
      <c r="I10704">
        <v>1677762.79</v>
      </c>
      <c r="K10704">
        <v>4.1920000000000002</v>
      </c>
      <c r="L10704">
        <v>1E-3</v>
      </c>
      <c r="M10704">
        <v>830482.19499999995</v>
      </c>
      <c r="N10704">
        <v>5.8999999999999997E-2</v>
      </c>
      <c r="O10704">
        <v>31.254999999999999</v>
      </c>
      <c r="P10704">
        <v>5.4999999999999997E-3</v>
      </c>
      <c r="Q10704">
        <v>13974364.379000001</v>
      </c>
      <c r="R10704" t="s">
        <v>34</v>
      </c>
      <c r="T10704" t="s">
        <v>89</v>
      </c>
      <c r="V10704" t="s">
        <v>228</v>
      </c>
      <c r="Y10704" t="s">
        <v>147</v>
      </c>
    </row>
    <row r="10705" spans="1:25" x14ac:dyDescent="0.45">
      <c r="A10705" t="s">
        <v>122</v>
      </c>
      <c r="B10705" t="s">
        <v>841</v>
      </c>
      <c r="C10705">
        <v>56846</v>
      </c>
      <c r="D10705" t="s">
        <v>606</v>
      </c>
      <c r="F10705">
        <v>2021</v>
      </c>
      <c r="G10705">
        <v>6296</v>
      </c>
      <c r="H10705">
        <v>6170.35</v>
      </c>
      <c r="I10705">
        <v>1576268.29</v>
      </c>
      <c r="K10705">
        <v>3.9420000000000002</v>
      </c>
      <c r="L10705">
        <v>1E-3</v>
      </c>
      <c r="M10705">
        <v>780820.60499999998</v>
      </c>
      <c r="N10705">
        <v>5.8999999999999997E-2</v>
      </c>
      <c r="O10705">
        <v>31.773</v>
      </c>
      <c r="P10705">
        <v>5.3E-3</v>
      </c>
      <c r="Q10705">
        <v>13138733.937999999</v>
      </c>
      <c r="R10705" t="s">
        <v>34</v>
      </c>
      <c r="T10705" t="s">
        <v>89</v>
      </c>
      <c r="V10705" t="s">
        <v>228</v>
      </c>
      <c r="Y10705" t="s">
        <v>152</v>
      </c>
    </row>
    <row r="10706" spans="1:25" x14ac:dyDescent="0.45">
      <c r="A10706" t="s">
        <v>122</v>
      </c>
      <c r="B10706" t="s">
        <v>841</v>
      </c>
      <c r="C10706">
        <v>56846</v>
      </c>
      <c r="D10706" t="s">
        <v>606</v>
      </c>
      <c r="F10706">
        <v>2022</v>
      </c>
      <c r="G10706">
        <v>6369</v>
      </c>
      <c r="H10706">
        <v>6228.06</v>
      </c>
      <c r="I10706">
        <v>1584183.36</v>
      </c>
      <c r="K10706">
        <v>3.9980000000000002</v>
      </c>
      <c r="L10706">
        <v>1E-3</v>
      </c>
      <c r="M10706">
        <v>791957.00199999998</v>
      </c>
      <c r="N10706">
        <v>5.8999999999999997E-2</v>
      </c>
      <c r="O10706">
        <v>32.637</v>
      </c>
      <c r="P10706">
        <v>5.4000000000000003E-3</v>
      </c>
      <c r="Q10706">
        <v>13326164.298</v>
      </c>
      <c r="R10706" t="s">
        <v>34</v>
      </c>
      <c r="T10706" t="s">
        <v>89</v>
      </c>
      <c r="V10706" t="s">
        <v>228</v>
      </c>
      <c r="Y10706" t="s">
        <v>152</v>
      </c>
    </row>
    <row r="10707" spans="1:25" x14ac:dyDescent="0.45">
      <c r="A10707" t="s">
        <v>122</v>
      </c>
      <c r="B10707" t="s">
        <v>841</v>
      </c>
      <c r="C10707">
        <v>56846</v>
      </c>
      <c r="D10707" t="s">
        <v>606</v>
      </c>
      <c r="F10707">
        <v>2023</v>
      </c>
      <c r="G10707">
        <v>7566</v>
      </c>
      <c r="H10707">
        <v>7472.68</v>
      </c>
      <c r="I10707">
        <v>1771179.78</v>
      </c>
      <c r="K10707">
        <v>4.5369999999999999</v>
      </c>
      <c r="L10707">
        <v>1E-3</v>
      </c>
      <c r="M10707">
        <v>898716.723</v>
      </c>
      <c r="N10707">
        <v>5.8999999999999997E-2</v>
      </c>
      <c r="O10707">
        <v>26.768999999999998</v>
      </c>
      <c r="P10707">
        <v>3.8E-3</v>
      </c>
      <c r="Q10707">
        <v>15122493.378</v>
      </c>
      <c r="R10707" t="s">
        <v>34</v>
      </c>
      <c r="T10707" t="s">
        <v>89</v>
      </c>
      <c r="V10707" t="s">
        <v>228</v>
      </c>
      <c r="Y10707" t="s">
        <v>152</v>
      </c>
    </row>
    <row r="10708" spans="1:25" x14ac:dyDescent="0.45">
      <c r="A10708" t="s">
        <v>122</v>
      </c>
      <c r="B10708" t="s">
        <v>841</v>
      </c>
      <c r="C10708">
        <v>56846</v>
      </c>
      <c r="D10708" t="s">
        <v>606</v>
      </c>
      <c r="F10708">
        <v>2024</v>
      </c>
      <c r="G10708">
        <v>3332</v>
      </c>
      <c r="H10708">
        <v>3266.06</v>
      </c>
      <c r="I10708">
        <v>883335.47</v>
      </c>
      <c r="K10708">
        <v>1.8759999999999999</v>
      </c>
      <c r="L10708">
        <v>1E-3</v>
      </c>
      <c r="M10708">
        <v>371532.96100000001</v>
      </c>
      <c r="N10708">
        <v>5.8999999999999997E-2</v>
      </c>
      <c r="O10708">
        <v>11.217000000000001</v>
      </c>
      <c r="P10708">
        <v>4.1000000000000003E-3</v>
      </c>
      <c r="Q10708">
        <v>6251662.9519999996</v>
      </c>
      <c r="R10708" t="s">
        <v>34</v>
      </c>
      <c r="T10708" t="s">
        <v>89</v>
      </c>
      <c r="V10708" t="s">
        <v>228</v>
      </c>
      <c r="Y10708" t="s">
        <v>152</v>
      </c>
    </row>
    <row r="10709" spans="1:25" x14ac:dyDescent="0.45">
      <c r="A10709" t="s">
        <v>122</v>
      </c>
      <c r="B10709" t="s">
        <v>841</v>
      </c>
      <c r="C10709">
        <v>56846</v>
      </c>
      <c r="D10709" t="s">
        <v>181</v>
      </c>
      <c r="F10709">
        <v>2017</v>
      </c>
      <c r="G10709">
        <v>6513</v>
      </c>
      <c r="H10709">
        <v>6410.97</v>
      </c>
      <c r="I10709">
        <v>1687513.04</v>
      </c>
      <c r="K10709">
        <v>4.0910000000000002</v>
      </c>
      <c r="L10709">
        <v>1E-3</v>
      </c>
      <c r="M10709">
        <v>810395.12300000002</v>
      </c>
      <c r="N10709">
        <v>5.8999999999999997E-2</v>
      </c>
      <c r="O10709">
        <v>36.838999999999999</v>
      </c>
      <c r="P10709">
        <v>6.4000000000000003E-3</v>
      </c>
      <c r="Q10709">
        <v>13636349.596999999</v>
      </c>
      <c r="R10709" t="s">
        <v>34</v>
      </c>
      <c r="T10709" t="s">
        <v>89</v>
      </c>
      <c r="V10709" t="s">
        <v>228</v>
      </c>
      <c r="Y10709" t="s">
        <v>147</v>
      </c>
    </row>
    <row r="10710" spans="1:25" x14ac:dyDescent="0.45">
      <c r="A10710" t="s">
        <v>122</v>
      </c>
      <c r="B10710" t="s">
        <v>841</v>
      </c>
      <c r="C10710">
        <v>56846</v>
      </c>
      <c r="D10710" t="s">
        <v>181</v>
      </c>
      <c r="F10710">
        <v>2018</v>
      </c>
      <c r="G10710">
        <v>7026</v>
      </c>
      <c r="H10710">
        <v>6938.9</v>
      </c>
      <c r="I10710">
        <v>1813301.93</v>
      </c>
      <c r="K10710">
        <v>4.5369999999999999</v>
      </c>
      <c r="L10710">
        <v>1E-3</v>
      </c>
      <c r="M10710">
        <v>898666.56099999999</v>
      </c>
      <c r="N10710">
        <v>5.9299999999999999E-2</v>
      </c>
      <c r="O10710">
        <v>33.021000000000001</v>
      </c>
      <c r="P10710">
        <v>4.8999999999999998E-3</v>
      </c>
      <c r="Q10710">
        <v>15121660.453</v>
      </c>
      <c r="R10710" t="s">
        <v>34</v>
      </c>
      <c r="T10710" t="s">
        <v>89</v>
      </c>
      <c r="V10710" t="s">
        <v>228</v>
      </c>
      <c r="Y10710" t="s">
        <v>147</v>
      </c>
    </row>
    <row r="10711" spans="1:25" x14ac:dyDescent="0.45">
      <c r="A10711" t="s">
        <v>122</v>
      </c>
      <c r="B10711" t="s">
        <v>841</v>
      </c>
      <c r="C10711">
        <v>56846</v>
      </c>
      <c r="D10711" t="s">
        <v>181</v>
      </c>
      <c r="F10711">
        <v>2019</v>
      </c>
      <c r="G10711">
        <v>7182</v>
      </c>
      <c r="H10711">
        <v>7019.06</v>
      </c>
      <c r="I10711">
        <v>1749211.94</v>
      </c>
      <c r="K10711">
        <v>4.383</v>
      </c>
      <c r="L10711">
        <v>1E-3</v>
      </c>
      <c r="M10711">
        <v>868276.64500000002</v>
      </c>
      <c r="N10711">
        <v>5.8999999999999997E-2</v>
      </c>
      <c r="O10711">
        <v>31.263999999999999</v>
      </c>
      <c r="P10711">
        <v>4.8999999999999998E-3</v>
      </c>
      <c r="Q10711">
        <v>14610266.739</v>
      </c>
      <c r="R10711" t="s">
        <v>34</v>
      </c>
      <c r="T10711" t="s">
        <v>89</v>
      </c>
      <c r="V10711" t="s">
        <v>228</v>
      </c>
      <c r="Y10711" t="s">
        <v>147</v>
      </c>
    </row>
    <row r="10712" spans="1:25" x14ac:dyDescent="0.45">
      <c r="A10712" t="s">
        <v>122</v>
      </c>
      <c r="B10712" t="s">
        <v>841</v>
      </c>
      <c r="C10712">
        <v>56846</v>
      </c>
      <c r="D10712" t="s">
        <v>181</v>
      </c>
      <c r="F10712">
        <v>2020</v>
      </c>
      <c r="G10712">
        <v>6189</v>
      </c>
      <c r="H10712">
        <v>5970.21</v>
      </c>
      <c r="I10712">
        <v>1521780.76</v>
      </c>
      <c r="K10712">
        <v>3.8260000000000001</v>
      </c>
      <c r="L10712">
        <v>1E-3</v>
      </c>
      <c r="M10712">
        <v>757898.34100000001</v>
      </c>
      <c r="N10712">
        <v>5.8999999999999997E-2</v>
      </c>
      <c r="O10712">
        <v>28.317</v>
      </c>
      <c r="P10712">
        <v>5.7000000000000002E-3</v>
      </c>
      <c r="Q10712">
        <v>12752978.038000001</v>
      </c>
      <c r="R10712" t="s">
        <v>34</v>
      </c>
      <c r="T10712" t="s">
        <v>89</v>
      </c>
      <c r="V10712" t="s">
        <v>228</v>
      </c>
      <c r="Y10712" t="s">
        <v>147</v>
      </c>
    </row>
    <row r="10713" spans="1:25" x14ac:dyDescent="0.45">
      <c r="A10713" t="s">
        <v>122</v>
      </c>
      <c r="B10713" t="s">
        <v>841</v>
      </c>
      <c r="C10713">
        <v>56846</v>
      </c>
      <c r="D10713" t="s">
        <v>181</v>
      </c>
      <c r="F10713">
        <v>2021</v>
      </c>
      <c r="G10713">
        <v>6505</v>
      </c>
      <c r="H10713">
        <v>6392.78</v>
      </c>
      <c r="I10713">
        <v>1665931.71</v>
      </c>
      <c r="K10713">
        <v>4.117</v>
      </c>
      <c r="L10713">
        <v>1E-3</v>
      </c>
      <c r="M10713">
        <v>815596.19400000002</v>
      </c>
      <c r="N10713">
        <v>5.8999999999999997E-2</v>
      </c>
      <c r="O10713">
        <v>31.149000000000001</v>
      </c>
      <c r="P10713">
        <v>5.0000000000000001E-3</v>
      </c>
      <c r="Q10713">
        <v>13723984.059</v>
      </c>
      <c r="R10713" t="s">
        <v>34</v>
      </c>
      <c r="T10713" t="s">
        <v>89</v>
      </c>
      <c r="V10713" t="s">
        <v>228</v>
      </c>
      <c r="Y10713" t="s">
        <v>152</v>
      </c>
    </row>
    <row r="10714" spans="1:25" x14ac:dyDescent="0.45">
      <c r="A10714" t="s">
        <v>122</v>
      </c>
      <c r="B10714" t="s">
        <v>841</v>
      </c>
      <c r="C10714">
        <v>56846</v>
      </c>
      <c r="D10714" t="s">
        <v>181</v>
      </c>
      <c r="F10714">
        <v>2022</v>
      </c>
      <c r="G10714">
        <v>6543</v>
      </c>
      <c r="H10714">
        <v>6425.47</v>
      </c>
      <c r="I10714">
        <v>1623848.39</v>
      </c>
      <c r="K10714">
        <v>4.07</v>
      </c>
      <c r="L10714">
        <v>1E-3</v>
      </c>
      <c r="M10714">
        <v>806282.58499999996</v>
      </c>
      <c r="N10714">
        <v>5.8999999999999997E-2</v>
      </c>
      <c r="O10714">
        <v>27.832999999999998</v>
      </c>
      <c r="P10714">
        <v>4.5999999999999999E-3</v>
      </c>
      <c r="Q10714">
        <v>13567234.213</v>
      </c>
      <c r="R10714" t="s">
        <v>34</v>
      </c>
      <c r="T10714" t="s">
        <v>89</v>
      </c>
      <c r="V10714" t="s">
        <v>228</v>
      </c>
      <c r="Y10714" t="s">
        <v>152</v>
      </c>
    </row>
    <row r="10715" spans="1:25" x14ac:dyDescent="0.45">
      <c r="A10715" t="s">
        <v>122</v>
      </c>
      <c r="B10715" t="s">
        <v>841</v>
      </c>
      <c r="C10715">
        <v>56846</v>
      </c>
      <c r="D10715" t="s">
        <v>181</v>
      </c>
      <c r="F10715">
        <v>2023</v>
      </c>
      <c r="G10715">
        <v>7344</v>
      </c>
      <c r="H10715">
        <v>7227.65</v>
      </c>
      <c r="I10715">
        <v>1717146.83</v>
      </c>
      <c r="K10715">
        <v>4.38</v>
      </c>
      <c r="L10715">
        <v>1E-3</v>
      </c>
      <c r="M10715">
        <v>867645.32799999998</v>
      </c>
      <c r="N10715">
        <v>5.8999999999999997E-2</v>
      </c>
      <c r="O10715">
        <v>25.677</v>
      </c>
      <c r="P10715">
        <v>3.8E-3</v>
      </c>
      <c r="Q10715">
        <v>14599673.229</v>
      </c>
      <c r="R10715" t="s">
        <v>34</v>
      </c>
      <c r="T10715" t="s">
        <v>89</v>
      </c>
      <c r="V10715" t="s">
        <v>228</v>
      </c>
      <c r="Y10715" t="s">
        <v>152</v>
      </c>
    </row>
    <row r="10716" spans="1:25" x14ac:dyDescent="0.45">
      <c r="A10716" t="s">
        <v>122</v>
      </c>
      <c r="B10716" t="s">
        <v>841</v>
      </c>
      <c r="C10716">
        <v>56846</v>
      </c>
      <c r="D10716" t="s">
        <v>181</v>
      </c>
      <c r="F10716">
        <v>2024</v>
      </c>
      <c r="G10716">
        <v>3390</v>
      </c>
      <c r="H10716">
        <v>3340.28</v>
      </c>
      <c r="I10716">
        <v>899505.47</v>
      </c>
      <c r="K10716">
        <v>1.9019999999999999</v>
      </c>
      <c r="L10716">
        <v>1E-3</v>
      </c>
      <c r="M10716">
        <v>376710.272</v>
      </c>
      <c r="N10716">
        <v>5.8999999999999997E-2</v>
      </c>
      <c r="O10716">
        <v>11.32</v>
      </c>
      <c r="P10716">
        <v>4.0000000000000001E-3</v>
      </c>
      <c r="Q10716">
        <v>6338811.5449999999</v>
      </c>
      <c r="R10716" t="s">
        <v>34</v>
      </c>
      <c r="T10716" t="s">
        <v>89</v>
      </c>
      <c r="V10716" t="s">
        <v>228</v>
      </c>
      <c r="Y10716" t="s">
        <v>152</v>
      </c>
    </row>
    <row r="10717" spans="1:25" x14ac:dyDescent="0.45">
      <c r="A10717" t="s">
        <v>335</v>
      </c>
      <c r="B10717" t="s">
        <v>842</v>
      </c>
      <c r="C10717">
        <v>56940</v>
      </c>
      <c r="D10717">
        <v>1</v>
      </c>
      <c r="F10717">
        <v>2018</v>
      </c>
      <c r="G10717">
        <v>2480</v>
      </c>
      <c r="H10717">
        <v>2445.69</v>
      </c>
      <c r="I10717">
        <v>688392.17</v>
      </c>
      <c r="K10717">
        <v>13.154999999999999</v>
      </c>
      <c r="L10717">
        <v>6.0000000000000001E-3</v>
      </c>
      <c r="M10717">
        <v>279213.46799999999</v>
      </c>
      <c r="N10717">
        <v>5.8999999999999997E-2</v>
      </c>
      <c r="O10717">
        <v>17.635000000000002</v>
      </c>
      <c r="P10717">
        <v>1.3100000000000001E-2</v>
      </c>
      <c r="Q10717">
        <v>4698304.8619999997</v>
      </c>
      <c r="R10717" t="s">
        <v>333</v>
      </c>
      <c r="S10717" t="s">
        <v>38</v>
      </c>
      <c r="T10717" t="s">
        <v>843</v>
      </c>
      <c r="V10717" t="s">
        <v>211</v>
      </c>
      <c r="Y10717" t="s">
        <v>147</v>
      </c>
    </row>
    <row r="10718" spans="1:25" x14ac:dyDescent="0.45">
      <c r="A10718" t="s">
        <v>335</v>
      </c>
      <c r="B10718" t="s">
        <v>842</v>
      </c>
      <c r="C10718">
        <v>56940</v>
      </c>
      <c r="D10718">
        <v>1</v>
      </c>
      <c r="F10718">
        <v>2019</v>
      </c>
      <c r="G10718">
        <v>6802</v>
      </c>
      <c r="H10718">
        <v>6770.29</v>
      </c>
      <c r="I10718">
        <v>2059962.43</v>
      </c>
      <c r="K10718">
        <v>4.2370000000000001</v>
      </c>
      <c r="L10718">
        <v>1E-3</v>
      </c>
      <c r="M10718">
        <v>839611.62199999997</v>
      </c>
      <c r="N10718">
        <v>5.91E-2</v>
      </c>
      <c r="O10718">
        <v>47.152999999999999</v>
      </c>
      <c r="P10718">
        <v>7.3000000000000001E-3</v>
      </c>
      <c r="Q10718">
        <v>14116337.241</v>
      </c>
      <c r="R10718" t="s">
        <v>34</v>
      </c>
      <c r="S10718" t="s">
        <v>38</v>
      </c>
      <c r="T10718" t="s">
        <v>89</v>
      </c>
      <c r="V10718" t="s">
        <v>211</v>
      </c>
      <c r="Y10718" t="s">
        <v>147</v>
      </c>
    </row>
    <row r="10719" spans="1:25" x14ac:dyDescent="0.45">
      <c r="A10719" t="s">
        <v>335</v>
      </c>
      <c r="B10719" t="s">
        <v>842</v>
      </c>
      <c r="C10719">
        <v>56940</v>
      </c>
      <c r="D10719">
        <v>1</v>
      </c>
      <c r="F10719">
        <v>2020</v>
      </c>
      <c r="G10719">
        <v>7814</v>
      </c>
      <c r="H10719">
        <v>7782.02</v>
      </c>
      <c r="I10719">
        <v>2431986.2000000002</v>
      </c>
      <c r="K10719">
        <v>5.0069999999999997</v>
      </c>
      <c r="L10719">
        <v>1E-3</v>
      </c>
      <c r="M10719">
        <v>991889.82499999995</v>
      </c>
      <c r="N10719">
        <v>5.8999999999999997E-2</v>
      </c>
      <c r="O10719">
        <v>54</v>
      </c>
      <c r="P10719">
        <v>6.8999999999999999E-3</v>
      </c>
      <c r="Q10719">
        <v>16690430.945</v>
      </c>
      <c r="R10719" t="s">
        <v>34</v>
      </c>
      <c r="S10719" t="s">
        <v>38</v>
      </c>
      <c r="T10719" t="s">
        <v>89</v>
      </c>
      <c r="V10719" t="s">
        <v>211</v>
      </c>
      <c r="Y10719" t="s">
        <v>147</v>
      </c>
    </row>
    <row r="10720" spans="1:25" x14ac:dyDescent="0.45">
      <c r="A10720" t="s">
        <v>335</v>
      </c>
      <c r="B10720" t="s">
        <v>842</v>
      </c>
      <c r="C10720">
        <v>56940</v>
      </c>
      <c r="D10720">
        <v>1</v>
      </c>
      <c r="F10720">
        <v>2021</v>
      </c>
      <c r="G10720">
        <v>7133</v>
      </c>
      <c r="H10720">
        <v>7107.9</v>
      </c>
      <c r="I10720">
        <v>2205992.33</v>
      </c>
      <c r="K10720">
        <v>4.5350000000000001</v>
      </c>
      <c r="L10720">
        <v>1E-3</v>
      </c>
      <c r="M10720">
        <v>898325.13399999996</v>
      </c>
      <c r="N10720">
        <v>5.8999999999999997E-2</v>
      </c>
      <c r="O10720">
        <v>50.128</v>
      </c>
      <c r="P10720">
        <v>7.0000000000000001E-3</v>
      </c>
      <c r="Q10720">
        <v>15116010.447000001</v>
      </c>
      <c r="R10720" t="s">
        <v>34</v>
      </c>
      <c r="S10720" t="s">
        <v>38</v>
      </c>
      <c r="T10720" t="s">
        <v>89</v>
      </c>
      <c r="V10720" t="s">
        <v>211</v>
      </c>
      <c r="Y10720" t="s">
        <v>152</v>
      </c>
    </row>
    <row r="10721" spans="1:25" x14ac:dyDescent="0.45">
      <c r="A10721" t="s">
        <v>335</v>
      </c>
      <c r="B10721" t="s">
        <v>842</v>
      </c>
      <c r="C10721">
        <v>56940</v>
      </c>
      <c r="D10721">
        <v>1</v>
      </c>
      <c r="F10721">
        <v>2022</v>
      </c>
      <c r="G10721">
        <v>7808</v>
      </c>
      <c r="H10721">
        <v>7788.76</v>
      </c>
      <c r="I10721">
        <v>2443159.4300000002</v>
      </c>
      <c r="K10721">
        <v>5.077</v>
      </c>
      <c r="L10721">
        <v>1E-3</v>
      </c>
      <c r="M10721">
        <v>989166.48400000005</v>
      </c>
      <c r="N10721">
        <v>5.8400000000000001E-2</v>
      </c>
      <c r="O10721">
        <v>53.779000000000003</v>
      </c>
      <c r="P10721">
        <v>6.6E-3</v>
      </c>
      <c r="Q10721">
        <v>16921042.359000001</v>
      </c>
      <c r="R10721" t="s">
        <v>34</v>
      </c>
      <c r="S10721" t="s">
        <v>38</v>
      </c>
      <c r="T10721" t="s">
        <v>89</v>
      </c>
      <c r="V10721" t="s">
        <v>211</v>
      </c>
      <c r="Y10721" t="s">
        <v>152</v>
      </c>
    </row>
    <row r="10722" spans="1:25" x14ac:dyDescent="0.45">
      <c r="A10722" t="s">
        <v>335</v>
      </c>
      <c r="B10722" t="s">
        <v>842</v>
      </c>
      <c r="C10722">
        <v>56940</v>
      </c>
      <c r="D10722">
        <v>1</v>
      </c>
      <c r="F10722">
        <v>2023</v>
      </c>
      <c r="G10722">
        <v>6947</v>
      </c>
      <c r="H10722">
        <v>6922.84</v>
      </c>
      <c r="I10722">
        <v>2202570.27</v>
      </c>
      <c r="K10722">
        <v>4.58</v>
      </c>
      <c r="L10722">
        <v>1E-3</v>
      </c>
      <c r="M10722">
        <v>882027.10499999998</v>
      </c>
      <c r="N10722">
        <v>5.8000000000000003E-2</v>
      </c>
      <c r="O10722">
        <v>45.856999999999999</v>
      </c>
      <c r="P10722">
        <v>6.4000000000000003E-3</v>
      </c>
      <c r="Q10722">
        <v>15267542.761</v>
      </c>
      <c r="R10722" t="s">
        <v>34</v>
      </c>
      <c r="S10722" t="s">
        <v>38</v>
      </c>
      <c r="T10722" t="s">
        <v>89</v>
      </c>
      <c r="V10722" t="s">
        <v>211</v>
      </c>
      <c r="Y10722" t="s">
        <v>152</v>
      </c>
    </row>
    <row r="10723" spans="1:25" x14ac:dyDescent="0.45">
      <c r="A10723" t="s">
        <v>335</v>
      </c>
      <c r="B10723" t="s">
        <v>842</v>
      </c>
      <c r="C10723">
        <v>56940</v>
      </c>
      <c r="D10723">
        <v>1</v>
      </c>
      <c r="F10723">
        <v>2024</v>
      </c>
      <c r="G10723">
        <v>4063</v>
      </c>
      <c r="H10723">
        <v>4056</v>
      </c>
      <c r="I10723">
        <v>1284353.54</v>
      </c>
      <c r="K10723">
        <v>2.6549999999999998</v>
      </c>
      <c r="L10723">
        <v>1E-3</v>
      </c>
      <c r="M10723">
        <v>511311.31</v>
      </c>
      <c r="N10723">
        <v>5.8000000000000003E-2</v>
      </c>
      <c r="O10723">
        <v>26.062000000000001</v>
      </c>
      <c r="P10723">
        <v>6.0000000000000001E-3</v>
      </c>
      <c r="Q10723">
        <v>8850619.8359999992</v>
      </c>
      <c r="R10723" t="s">
        <v>34</v>
      </c>
      <c r="S10723" t="s">
        <v>38</v>
      </c>
      <c r="T10723" t="s">
        <v>89</v>
      </c>
      <c r="V10723" t="s">
        <v>211</v>
      </c>
      <c r="Y10723" t="s">
        <v>152</v>
      </c>
    </row>
    <row r="10724" spans="1:25" x14ac:dyDescent="0.45">
      <c r="A10724" t="s">
        <v>335</v>
      </c>
      <c r="B10724" t="s">
        <v>842</v>
      </c>
      <c r="C10724">
        <v>56940</v>
      </c>
      <c r="D10724">
        <v>2</v>
      </c>
      <c r="F10724">
        <v>2018</v>
      </c>
      <c r="G10724">
        <v>2310</v>
      </c>
      <c r="H10724">
        <v>2273.12</v>
      </c>
      <c r="I10724">
        <v>641023.15</v>
      </c>
      <c r="K10724">
        <v>12.263999999999999</v>
      </c>
      <c r="L10724">
        <v>6.0000000000000001E-3</v>
      </c>
      <c r="M10724">
        <v>260491.52499999999</v>
      </c>
      <c r="N10724">
        <v>5.8999999999999997E-2</v>
      </c>
      <c r="O10724">
        <v>16.135999999999999</v>
      </c>
      <c r="P10724">
        <v>8.8000000000000005E-3</v>
      </c>
      <c r="Q10724">
        <v>4382257.76</v>
      </c>
      <c r="R10724" t="s">
        <v>333</v>
      </c>
      <c r="S10724" t="s">
        <v>38</v>
      </c>
      <c r="T10724" t="s">
        <v>844</v>
      </c>
      <c r="V10724" t="s">
        <v>211</v>
      </c>
      <c r="Y10724" t="s">
        <v>147</v>
      </c>
    </row>
    <row r="10725" spans="1:25" x14ac:dyDescent="0.45">
      <c r="A10725" t="s">
        <v>335</v>
      </c>
      <c r="B10725" t="s">
        <v>842</v>
      </c>
      <c r="C10725">
        <v>56940</v>
      </c>
      <c r="D10725">
        <v>2</v>
      </c>
      <c r="F10725">
        <v>2019</v>
      </c>
      <c r="G10725">
        <v>6855</v>
      </c>
      <c r="H10725">
        <v>6821.43</v>
      </c>
      <c r="I10725">
        <v>2076578.27</v>
      </c>
      <c r="K10725">
        <v>4.2690000000000001</v>
      </c>
      <c r="L10725">
        <v>1E-3</v>
      </c>
      <c r="M10725">
        <v>845915.85699999996</v>
      </c>
      <c r="N10725">
        <v>5.91E-2</v>
      </c>
      <c r="O10725">
        <v>44.837000000000003</v>
      </c>
      <c r="P10725">
        <v>6.8999999999999999E-3</v>
      </c>
      <c r="Q10725">
        <v>14222721.029999999</v>
      </c>
      <c r="R10725" t="s">
        <v>34</v>
      </c>
      <c r="S10725" t="s">
        <v>38</v>
      </c>
      <c r="T10725" t="s">
        <v>89</v>
      </c>
      <c r="V10725" t="s">
        <v>211</v>
      </c>
      <c r="Y10725" t="s">
        <v>147</v>
      </c>
    </row>
    <row r="10726" spans="1:25" x14ac:dyDescent="0.45">
      <c r="A10726" t="s">
        <v>335</v>
      </c>
      <c r="B10726" t="s">
        <v>842</v>
      </c>
      <c r="C10726">
        <v>56940</v>
      </c>
      <c r="D10726">
        <v>2</v>
      </c>
      <c r="F10726">
        <v>2020</v>
      </c>
      <c r="G10726">
        <v>7421</v>
      </c>
      <c r="H10726">
        <v>7366.08</v>
      </c>
      <c r="I10726">
        <v>2315532.5</v>
      </c>
      <c r="K10726">
        <v>4.7409999999999997</v>
      </c>
      <c r="L10726">
        <v>1E-3</v>
      </c>
      <c r="M10726">
        <v>939071.97199999995</v>
      </c>
      <c r="N10726">
        <v>5.8999999999999997E-2</v>
      </c>
      <c r="O10726">
        <v>49.936999999999998</v>
      </c>
      <c r="P10726">
        <v>6.8999999999999999E-3</v>
      </c>
      <c r="Q10726">
        <v>15801421.265000001</v>
      </c>
      <c r="R10726" t="s">
        <v>34</v>
      </c>
      <c r="S10726" t="s">
        <v>38</v>
      </c>
      <c r="T10726" t="s">
        <v>89</v>
      </c>
      <c r="V10726" t="s">
        <v>211</v>
      </c>
      <c r="Y10726" t="s">
        <v>147</v>
      </c>
    </row>
    <row r="10727" spans="1:25" x14ac:dyDescent="0.45">
      <c r="A10727" t="s">
        <v>335</v>
      </c>
      <c r="B10727" t="s">
        <v>842</v>
      </c>
      <c r="C10727">
        <v>56940</v>
      </c>
      <c r="D10727">
        <v>2</v>
      </c>
      <c r="F10727">
        <v>2021</v>
      </c>
      <c r="G10727">
        <v>6926</v>
      </c>
      <c r="H10727">
        <v>6899.39</v>
      </c>
      <c r="I10727">
        <v>2154848.5099999998</v>
      </c>
      <c r="K10727">
        <v>4.4020000000000001</v>
      </c>
      <c r="L10727">
        <v>1E-3</v>
      </c>
      <c r="M10727">
        <v>871972.23699999996</v>
      </c>
      <c r="N10727">
        <v>5.8999999999999997E-2</v>
      </c>
      <c r="O10727">
        <v>44.792000000000002</v>
      </c>
      <c r="P10727">
        <v>6.4000000000000003E-3</v>
      </c>
      <c r="Q10727">
        <v>14672509.045</v>
      </c>
      <c r="R10727" t="s">
        <v>34</v>
      </c>
      <c r="S10727" t="s">
        <v>38</v>
      </c>
      <c r="T10727" t="s">
        <v>89</v>
      </c>
      <c r="V10727" t="s">
        <v>211</v>
      </c>
      <c r="Y10727" t="s">
        <v>152</v>
      </c>
    </row>
    <row r="10728" spans="1:25" x14ac:dyDescent="0.45">
      <c r="A10728" t="s">
        <v>335</v>
      </c>
      <c r="B10728" t="s">
        <v>842</v>
      </c>
      <c r="C10728">
        <v>56940</v>
      </c>
      <c r="D10728">
        <v>2</v>
      </c>
      <c r="F10728">
        <v>2022</v>
      </c>
      <c r="G10728">
        <v>7625</v>
      </c>
      <c r="H10728">
        <v>7595.41</v>
      </c>
      <c r="I10728">
        <v>2393479.2000000002</v>
      </c>
      <c r="K10728">
        <v>4.9459999999999997</v>
      </c>
      <c r="L10728">
        <v>1E-3</v>
      </c>
      <c r="M10728">
        <v>964425.64300000004</v>
      </c>
      <c r="N10728">
        <v>5.8400000000000001E-2</v>
      </c>
      <c r="O10728">
        <v>51.912999999999997</v>
      </c>
      <c r="P10728">
        <v>6.7000000000000002E-3</v>
      </c>
      <c r="Q10728">
        <v>16484655.698000001</v>
      </c>
      <c r="R10728" t="s">
        <v>34</v>
      </c>
      <c r="S10728" t="s">
        <v>38</v>
      </c>
      <c r="T10728" t="s">
        <v>89</v>
      </c>
      <c r="V10728" t="s">
        <v>211</v>
      </c>
      <c r="Y10728" t="s">
        <v>152</v>
      </c>
    </row>
    <row r="10729" spans="1:25" x14ac:dyDescent="0.45">
      <c r="A10729" t="s">
        <v>335</v>
      </c>
      <c r="B10729" t="s">
        <v>842</v>
      </c>
      <c r="C10729">
        <v>56940</v>
      </c>
      <c r="D10729">
        <v>2</v>
      </c>
      <c r="F10729">
        <v>2023</v>
      </c>
      <c r="G10729">
        <v>6759</v>
      </c>
      <c r="H10729">
        <v>6738.5</v>
      </c>
      <c r="I10729">
        <v>2170312.09</v>
      </c>
      <c r="K10729">
        <v>4.508</v>
      </c>
      <c r="L10729">
        <v>1E-3</v>
      </c>
      <c r="M10729">
        <v>868067.73699999996</v>
      </c>
      <c r="N10729">
        <v>5.8000000000000003E-2</v>
      </c>
      <c r="O10729">
        <v>45.356000000000002</v>
      </c>
      <c r="P10729">
        <v>6.3E-3</v>
      </c>
      <c r="Q10729">
        <v>15026004.437000001</v>
      </c>
      <c r="R10729" t="s">
        <v>34</v>
      </c>
      <c r="S10729" t="s">
        <v>38</v>
      </c>
      <c r="T10729" t="s">
        <v>89</v>
      </c>
      <c r="V10729" t="s">
        <v>211</v>
      </c>
      <c r="Y10729" t="s">
        <v>152</v>
      </c>
    </row>
    <row r="10730" spans="1:25" x14ac:dyDescent="0.45">
      <c r="A10730" t="s">
        <v>335</v>
      </c>
      <c r="B10730" t="s">
        <v>842</v>
      </c>
      <c r="C10730">
        <v>56940</v>
      </c>
      <c r="D10730">
        <v>2</v>
      </c>
      <c r="F10730">
        <v>2024</v>
      </c>
      <c r="G10730">
        <v>4148</v>
      </c>
      <c r="H10730">
        <v>4141.92</v>
      </c>
      <c r="I10730">
        <v>1327922.1299999999</v>
      </c>
      <c r="K10730">
        <v>2.7440000000000002</v>
      </c>
      <c r="L10730">
        <v>1E-3</v>
      </c>
      <c r="M10730">
        <v>528429.56000000006</v>
      </c>
      <c r="N10730">
        <v>5.8000000000000003E-2</v>
      </c>
      <c r="O10730">
        <v>27.314</v>
      </c>
      <c r="P10730">
        <v>6.1000000000000004E-3</v>
      </c>
      <c r="Q10730">
        <v>9146943.693</v>
      </c>
      <c r="R10730" t="s">
        <v>34</v>
      </c>
      <c r="S10730" t="s">
        <v>38</v>
      </c>
      <c r="T10730" t="s">
        <v>89</v>
      </c>
      <c r="V10730" t="s">
        <v>211</v>
      </c>
      <c r="Y10730" t="s">
        <v>152</v>
      </c>
    </row>
    <row r="10731" spans="1:25" x14ac:dyDescent="0.45">
      <c r="A10731" t="s">
        <v>274</v>
      </c>
      <c r="B10731" t="s">
        <v>845</v>
      </c>
      <c r="C10731">
        <v>56963</v>
      </c>
      <c r="D10731" t="s">
        <v>846</v>
      </c>
      <c r="F10731">
        <v>2014</v>
      </c>
      <c r="G10731">
        <v>1247</v>
      </c>
      <c r="H10731">
        <v>1224.82</v>
      </c>
      <c r="I10731">
        <v>225281.29</v>
      </c>
      <c r="K10731">
        <v>0.68200000000000005</v>
      </c>
      <c r="L10731">
        <v>1E-3</v>
      </c>
      <c r="M10731">
        <v>135527.929</v>
      </c>
      <c r="N10731">
        <v>5.8999999999999997E-2</v>
      </c>
      <c r="O10731">
        <v>10.689</v>
      </c>
      <c r="P10731">
        <v>1.34E-2</v>
      </c>
      <c r="Q10731">
        <v>2280526.9780000001</v>
      </c>
      <c r="R10731" t="s">
        <v>34</v>
      </c>
      <c r="T10731" t="s">
        <v>847</v>
      </c>
      <c r="V10731" t="s">
        <v>228</v>
      </c>
      <c r="Y10731" t="s">
        <v>277</v>
      </c>
    </row>
    <row r="10732" spans="1:25" x14ac:dyDescent="0.45">
      <c r="A10732" t="s">
        <v>274</v>
      </c>
      <c r="B10732" t="s">
        <v>845</v>
      </c>
      <c r="C10732">
        <v>56963</v>
      </c>
      <c r="D10732" t="s">
        <v>846</v>
      </c>
      <c r="F10732">
        <v>2015</v>
      </c>
      <c r="G10732">
        <v>6871</v>
      </c>
      <c r="H10732">
        <v>6839.84</v>
      </c>
      <c r="I10732">
        <v>1910558.04</v>
      </c>
      <c r="K10732">
        <v>4.327</v>
      </c>
      <c r="L10732">
        <v>1E-3</v>
      </c>
      <c r="M10732">
        <v>857024.58900000004</v>
      </c>
      <c r="N10732">
        <v>5.8999999999999997E-2</v>
      </c>
      <c r="O10732">
        <v>41.795000000000002</v>
      </c>
      <c r="P10732">
        <v>6.4000000000000003E-3</v>
      </c>
      <c r="Q10732">
        <v>14421061.325999999</v>
      </c>
      <c r="R10732" t="s">
        <v>34</v>
      </c>
      <c r="T10732" t="s">
        <v>89</v>
      </c>
      <c r="V10732" t="s">
        <v>228</v>
      </c>
      <c r="Y10732" t="s">
        <v>297</v>
      </c>
    </row>
    <row r="10733" spans="1:25" x14ac:dyDescent="0.45">
      <c r="A10733" t="s">
        <v>274</v>
      </c>
      <c r="B10733" t="s">
        <v>845</v>
      </c>
      <c r="C10733">
        <v>56963</v>
      </c>
      <c r="D10733" t="s">
        <v>846</v>
      </c>
      <c r="F10733">
        <v>2016</v>
      </c>
      <c r="G10733">
        <v>7744</v>
      </c>
      <c r="H10733">
        <v>7728.77</v>
      </c>
      <c r="I10733">
        <v>2471705.5699999998</v>
      </c>
      <c r="K10733">
        <v>5.0940000000000003</v>
      </c>
      <c r="L10733">
        <v>1E-3</v>
      </c>
      <c r="M10733">
        <v>1006779.254</v>
      </c>
      <c r="N10733">
        <v>5.8999999999999997E-2</v>
      </c>
      <c r="O10733">
        <v>51.521999999999998</v>
      </c>
      <c r="P10733">
        <v>6.3E-3</v>
      </c>
      <c r="Q10733">
        <v>16941042.910999998</v>
      </c>
      <c r="R10733" t="s">
        <v>34</v>
      </c>
      <c r="T10733" t="s">
        <v>89</v>
      </c>
      <c r="V10733" t="s">
        <v>228</v>
      </c>
      <c r="Y10733" t="s">
        <v>297</v>
      </c>
    </row>
    <row r="10734" spans="1:25" x14ac:dyDescent="0.45">
      <c r="A10734" t="s">
        <v>274</v>
      </c>
      <c r="B10734" t="s">
        <v>845</v>
      </c>
      <c r="C10734">
        <v>56963</v>
      </c>
      <c r="D10734" t="s">
        <v>846</v>
      </c>
      <c r="F10734">
        <v>2017</v>
      </c>
      <c r="G10734">
        <v>7552</v>
      </c>
      <c r="H10734">
        <v>7522.45</v>
      </c>
      <c r="I10734">
        <v>2332097.4900000002</v>
      </c>
      <c r="K10734">
        <v>4.9169999999999998</v>
      </c>
      <c r="L10734">
        <v>1E-3</v>
      </c>
      <c r="M10734">
        <v>972958.24899999995</v>
      </c>
      <c r="N10734">
        <v>5.8999999999999997E-2</v>
      </c>
      <c r="O10734">
        <v>49.689</v>
      </c>
      <c r="P10734">
        <v>6.4000000000000003E-3</v>
      </c>
      <c r="Q10734">
        <v>16371831.648</v>
      </c>
      <c r="R10734" t="s">
        <v>34</v>
      </c>
      <c r="T10734" t="s">
        <v>89</v>
      </c>
      <c r="V10734" t="s">
        <v>228</v>
      </c>
      <c r="Y10734" t="s">
        <v>299</v>
      </c>
    </row>
    <row r="10735" spans="1:25" x14ac:dyDescent="0.45">
      <c r="A10735" t="s">
        <v>274</v>
      </c>
      <c r="B10735" t="s">
        <v>845</v>
      </c>
      <c r="C10735">
        <v>56963</v>
      </c>
      <c r="D10735" t="s">
        <v>846</v>
      </c>
      <c r="F10735">
        <v>2018</v>
      </c>
      <c r="G10735">
        <v>6624</v>
      </c>
      <c r="H10735">
        <v>6591.29</v>
      </c>
      <c r="I10735">
        <v>1934821.95</v>
      </c>
      <c r="K10735">
        <v>4.1360000000000001</v>
      </c>
      <c r="L10735">
        <v>1E-3</v>
      </c>
      <c r="M10735">
        <v>819317.70200000005</v>
      </c>
      <c r="N10735">
        <v>5.8999999999999997E-2</v>
      </c>
      <c r="O10735">
        <v>41.658999999999999</v>
      </c>
      <c r="P10735">
        <v>6.4999999999999997E-3</v>
      </c>
      <c r="Q10735">
        <v>13786572.521</v>
      </c>
      <c r="R10735" t="s">
        <v>34</v>
      </c>
      <c r="T10735" t="s">
        <v>89</v>
      </c>
      <c r="V10735" t="s">
        <v>228</v>
      </c>
      <c r="Y10735" t="s">
        <v>299</v>
      </c>
    </row>
    <row r="10736" spans="1:25" x14ac:dyDescent="0.45">
      <c r="A10736" t="s">
        <v>274</v>
      </c>
      <c r="B10736" t="s">
        <v>845</v>
      </c>
      <c r="C10736">
        <v>56963</v>
      </c>
      <c r="D10736" t="s">
        <v>846</v>
      </c>
      <c r="F10736">
        <v>2019</v>
      </c>
      <c r="G10736">
        <v>7680</v>
      </c>
      <c r="H10736">
        <v>7644.09</v>
      </c>
      <c r="I10736">
        <v>2460531.64</v>
      </c>
      <c r="K10736">
        <v>5.22</v>
      </c>
      <c r="L10736">
        <v>1E-3</v>
      </c>
      <c r="M10736">
        <v>1034060.4570000001</v>
      </c>
      <c r="N10736">
        <v>5.8999999999999997E-2</v>
      </c>
      <c r="O10736">
        <v>52.667999999999999</v>
      </c>
      <c r="P10736">
        <v>6.4000000000000003E-3</v>
      </c>
      <c r="Q10736">
        <v>17400035.329</v>
      </c>
      <c r="R10736" t="s">
        <v>34</v>
      </c>
      <c r="T10736" t="s">
        <v>89</v>
      </c>
      <c r="V10736" t="s">
        <v>228</v>
      </c>
      <c r="Y10736" t="s">
        <v>299</v>
      </c>
    </row>
    <row r="10737" spans="1:25" x14ac:dyDescent="0.45">
      <c r="A10737" t="s">
        <v>274</v>
      </c>
      <c r="B10737" t="s">
        <v>845</v>
      </c>
      <c r="C10737">
        <v>56963</v>
      </c>
      <c r="D10737" t="s">
        <v>846</v>
      </c>
      <c r="F10737">
        <v>2020</v>
      </c>
      <c r="G10737">
        <v>3973</v>
      </c>
      <c r="H10737">
        <v>3780.45</v>
      </c>
      <c r="I10737">
        <v>1125852.33</v>
      </c>
      <c r="K10737">
        <v>2.448</v>
      </c>
      <c r="L10737">
        <v>1E-3</v>
      </c>
      <c r="M10737">
        <v>484848.462</v>
      </c>
      <c r="N10737">
        <v>5.8999999999999997E-2</v>
      </c>
      <c r="O10737">
        <v>30.95</v>
      </c>
      <c r="P10737">
        <v>1.11E-2</v>
      </c>
      <c r="Q10737">
        <v>8158537.3490000004</v>
      </c>
      <c r="R10737" t="s">
        <v>34</v>
      </c>
      <c r="T10737" t="s">
        <v>89</v>
      </c>
      <c r="V10737" t="s">
        <v>228</v>
      </c>
      <c r="Y10737" t="s">
        <v>147</v>
      </c>
    </row>
    <row r="10738" spans="1:25" x14ac:dyDescent="0.45">
      <c r="A10738" t="s">
        <v>274</v>
      </c>
      <c r="B10738" t="s">
        <v>845</v>
      </c>
      <c r="C10738">
        <v>56963</v>
      </c>
      <c r="D10738" t="s">
        <v>846</v>
      </c>
      <c r="F10738">
        <v>2021</v>
      </c>
      <c r="G10738">
        <v>2788</v>
      </c>
      <c r="H10738">
        <v>2626.36</v>
      </c>
      <c r="I10738">
        <v>758786.79</v>
      </c>
      <c r="K10738">
        <v>1.6539999999999999</v>
      </c>
      <c r="L10738">
        <v>1E-3</v>
      </c>
      <c r="M10738">
        <v>327672.538</v>
      </c>
      <c r="N10738">
        <v>5.8999999999999997E-2</v>
      </c>
      <c r="O10738">
        <v>22.195</v>
      </c>
      <c r="P10738">
        <v>1.2500000000000001E-2</v>
      </c>
      <c r="Q10738">
        <v>5513750.7970000003</v>
      </c>
      <c r="R10738" t="s">
        <v>34</v>
      </c>
      <c r="T10738" t="s">
        <v>89</v>
      </c>
      <c r="V10738" t="s">
        <v>228</v>
      </c>
      <c r="Y10738" t="s">
        <v>152</v>
      </c>
    </row>
    <row r="10739" spans="1:25" x14ac:dyDescent="0.45">
      <c r="A10739" t="s">
        <v>274</v>
      </c>
      <c r="B10739" t="s">
        <v>845</v>
      </c>
      <c r="C10739">
        <v>56963</v>
      </c>
      <c r="D10739" t="s">
        <v>846</v>
      </c>
      <c r="F10739">
        <v>2022</v>
      </c>
      <c r="G10739">
        <v>3383</v>
      </c>
      <c r="H10739">
        <v>3267.07</v>
      </c>
      <c r="I10739">
        <v>930655.14</v>
      </c>
      <c r="K10739">
        <v>2.0089999999999999</v>
      </c>
      <c r="L10739">
        <v>1E-3</v>
      </c>
      <c r="M10739">
        <v>397962.76299999998</v>
      </c>
      <c r="N10739">
        <v>5.8999999999999997E-2</v>
      </c>
      <c r="O10739">
        <v>22.972999999999999</v>
      </c>
      <c r="P10739">
        <v>0.01</v>
      </c>
      <c r="Q10739">
        <v>6696482.25</v>
      </c>
      <c r="R10739" t="s">
        <v>34</v>
      </c>
      <c r="T10739" t="s">
        <v>89</v>
      </c>
      <c r="V10739" t="s">
        <v>228</v>
      </c>
      <c r="Y10739" t="s">
        <v>152</v>
      </c>
    </row>
    <row r="10740" spans="1:25" x14ac:dyDescent="0.45">
      <c r="A10740" t="s">
        <v>274</v>
      </c>
      <c r="B10740" t="s">
        <v>845</v>
      </c>
      <c r="C10740">
        <v>56963</v>
      </c>
      <c r="D10740" t="s">
        <v>846</v>
      </c>
      <c r="F10740">
        <v>2023</v>
      </c>
      <c r="G10740">
        <v>4234</v>
      </c>
      <c r="H10740">
        <v>4062.4</v>
      </c>
      <c r="I10740">
        <v>1149805.83</v>
      </c>
      <c r="K10740">
        <v>2.5179999999999998</v>
      </c>
      <c r="L10740">
        <v>1E-3</v>
      </c>
      <c r="M10740">
        <v>498852.94799999997</v>
      </c>
      <c r="N10740">
        <v>5.8999999999999997E-2</v>
      </c>
      <c r="O10740">
        <v>31.193999999999999</v>
      </c>
      <c r="P10740">
        <v>1.0800000000000001E-2</v>
      </c>
      <c r="Q10740">
        <v>8394120.6679999996</v>
      </c>
      <c r="R10740" t="s">
        <v>34</v>
      </c>
      <c r="T10740" t="s">
        <v>89</v>
      </c>
      <c r="V10740" t="s">
        <v>228</v>
      </c>
      <c r="Y10740" t="s">
        <v>152</v>
      </c>
    </row>
    <row r="10741" spans="1:25" x14ac:dyDescent="0.45">
      <c r="A10741" t="s">
        <v>274</v>
      </c>
      <c r="B10741" t="s">
        <v>845</v>
      </c>
      <c r="C10741">
        <v>56963</v>
      </c>
      <c r="D10741" t="s">
        <v>846</v>
      </c>
      <c r="F10741">
        <v>2024</v>
      </c>
      <c r="G10741">
        <v>1353</v>
      </c>
      <c r="H10741">
        <v>1293.22</v>
      </c>
      <c r="I10741">
        <v>345925.98</v>
      </c>
      <c r="K10741">
        <v>0.76700000000000002</v>
      </c>
      <c r="L10741">
        <v>1E-3</v>
      </c>
      <c r="M10741">
        <v>152004.23699999999</v>
      </c>
      <c r="N10741">
        <v>5.8999999999999997E-2</v>
      </c>
      <c r="O10741">
        <v>10.121</v>
      </c>
      <c r="P10741">
        <v>1.2999999999999999E-2</v>
      </c>
      <c r="Q10741">
        <v>2557778.2990000001</v>
      </c>
      <c r="R10741" t="s">
        <v>34</v>
      </c>
      <c r="T10741" t="s">
        <v>89</v>
      </c>
      <c r="V10741" t="s">
        <v>228</v>
      </c>
      <c r="Y10741" t="s">
        <v>152</v>
      </c>
    </row>
    <row r="10742" spans="1:25" x14ac:dyDescent="0.45">
      <c r="A10742" t="s">
        <v>274</v>
      </c>
      <c r="B10742" t="s">
        <v>845</v>
      </c>
      <c r="C10742">
        <v>56963</v>
      </c>
      <c r="D10742" t="s">
        <v>848</v>
      </c>
      <c r="F10742">
        <v>2014</v>
      </c>
      <c r="G10742">
        <v>1057</v>
      </c>
      <c r="H10742">
        <v>1028.8499999999999</v>
      </c>
      <c r="I10742">
        <v>174544.14</v>
      </c>
      <c r="K10742">
        <v>0.56299999999999994</v>
      </c>
      <c r="L10742">
        <v>1E-3</v>
      </c>
      <c r="M10742">
        <v>112397.053</v>
      </c>
      <c r="N10742">
        <v>5.8999999999999997E-2</v>
      </c>
      <c r="O10742">
        <v>9.5090000000000003</v>
      </c>
      <c r="P10742">
        <v>1.4E-2</v>
      </c>
      <c r="Q10742">
        <v>1891290.9339999999</v>
      </c>
      <c r="R10742" t="s">
        <v>34</v>
      </c>
      <c r="T10742" t="s">
        <v>849</v>
      </c>
      <c r="V10742" t="s">
        <v>228</v>
      </c>
      <c r="Y10742" t="s">
        <v>277</v>
      </c>
    </row>
    <row r="10743" spans="1:25" x14ac:dyDescent="0.45">
      <c r="A10743" t="s">
        <v>274</v>
      </c>
      <c r="B10743" t="s">
        <v>845</v>
      </c>
      <c r="C10743">
        <v>56963</v>
      </c>
      <c r="D10743" t="s">
        <v>848</v>
      </c>
      <c r="F10743">
        <v>2015</v>
      </c>
      <c r="G10743">
        <v>6857</v>
      </c>
      <c r="H10743">
        <v>6833.44</v>
      </c>
      <c r="I10743">
        <v>1925892.66</v>
      </c>
      <c r="K10743">
        <v>4.3470000000000004</v>
      </c>
      <c r="L10743">
        <v>1E-3</v>
      </c>
      <c r="M10743">
        <v>860041.348</v>
      </c>
      <c r="N10743">
        <v>5.8999999999999997E-2</v>
      </c>
      <c r="O10743">
        <v>43.006999999999998</v>
      </c>
      <c r="P10743">
        <v>6.4999999999999997E-3</v>
      </c>
      <c r="Q10743">
        <v>14471843.619000001</v>
      </c>
      <c r="R10743" t="s">
        <v>34</v>
      </c>
      <c r="T10743" t="s">
        <v>89</v>
      </c>
      <c r="V10743" t="s">
        <v>228</v>
      </c>
      <c r="Y10743" t="s">
        <v>297</v>
      </c>
    </row>
    <row r="10744" spans="1:25" x14ac:dyDescent="0.45">
      <c r="A10744" t="s">
        <v>274</v>
      </c>
      <c r="B10744" t="s">
        <v>845</v>
      </c>
      <c r="C10744">
        <v>56963</v>
      </c>
      <c r="D10744" t="s">
        <v>848</v>
      </c>
      <c r="F10744">
        <v>2016</v>
      </c>
      <c r="G10744">
        <v>7510</v>
      </c>
      <c r="H10744">
        <v>7474.38</v>
      </c>
      <c r="I10744">
        <v>2397353.31</v>
      </c>
      <c r="K10744">
        <v>4.9279999999999999</v>
      </c>
      <c r="L10744">
        <v>1E-3</v>
      </c>
      <c r="M10744">
        <v>973609.21699999995</v>
      </c>
      <c r="N10744">
        <v>5.8999999999999997E-2</v>
      </c>
      <c r="O10744">
        <v>50.292000000000002</v>
      </c>
      <c r="P10744">
        <v>6.4999999999999997E-3</v>
      </c>
      <c r="Q10744">
        <v>16382900.365</v>
      </c>
      <c r="R10744" t="s">
        <v>34</v>
      </c>
      <c r="T10744" t="s">
        <v>89</v>
      </c>
      <c r="V10744" t="s">
        <v>228</v>
      </c>
      <c r="Y10744" t="s">
        <v>297</v>
      </c>
    </row>
    <row r="10745" spans="1:25" x14ac:dyDescent="0.45">
      <c r="A10745" t="s">
        <v>274</v>
      </c>
      <c r="B10745" t="s">
        <v>845</v>
      </c>
      <c r="C10745">
        <v>56963</v>
      </c>
      <c r="D10745" t="s">
        <v>848</v>
      </c>
      <c r="F10745">
        <v>2017</v>
      </c>
      <c r="G10745">
        <v>7896</v>
      </c>
      <c r="H10745">
        <v>7873.72</v>
      </c>
      <c r="I10745">
        <v>2428054.0299999998</v>
      </c>
      <c r="K10745">
        <v>5.1619999999999999</v>
      </c>
      <c r="L10745">
        <v>1E-3</v>
      </c>
      <c r="M10745">
        <v>1021638.41</v>
      </c>
      <c r="N10745">
        <v>5.8999999999999997E-2</v>
      </c>
      <c r="O10745">
        <v>52.423999999999999</v>
      </c>
      <c r="P10745">
        <v>6.4000000000000003E-3</v>
      </c>
      <c r="Q10745">
        <v>17191018.147</v>
      </c>
      <c r="R10745" t="s">
        <v>34</v>
      </c>
      <c r="T10745" t="s">
        <v>89</v>
      </c>
      <c r="V10745" t="s">
        <v>228</v>
      </c>
      <c r="Y10745" t="s">
        <v>299</v>
      </c>
    </row>
    <row r="10746" spans="1:25" x14ac:dyDescent="0.45">
      <c r="A10746" t="s">
        <v>274</v>
      </c>
      <c r="B10746" t="s">
        <v>845</v>
      </c>
      <c r="C10746">
        <v>56963</v>
      </c>
      <c r="D10746" t="s">
        <v>848</v>
      </c>
      <c r="F10746">
        <v>2018</v>
      </c>
      <c r="G10746">
        <v>6833</v>
      </c>
      <c r="H10746">
        <v>6789.99</v>
      </c>
      <c r="I10746">
        <v>1981554.77</v>
      </c>
      <c r="K10746">
        <v>4.2569999999999997</v>
      </c>
      <c r="L10746">
        <v>1E-3</v>
      </c>
      <c r="M10746">
        <v>843268.33700000006</v>
      </c>
      <c r="N10746">
        <v>5.8999999999999997E-2</v>
      </c>
      <c r="O10746">
        <v>43.451999999999998</v>
      </c>
      <c r="P10746">
        <v>6.7999999999999996E-3</v>
      </c>
      <c r="Q10746">
        <v>14189563.882999999</v>
      </c>
      <c r="R10746" t="s">
        <v>34</v>
      </c>
      <c r="T10746" t="s">
        <v>89</v>
      </c>
      <c r="V10746" t="s">
        <v>228</v>
      </c>
      <c r="Y10746" t="s">
        <v>299</v>
      </c>
    </row>
    <row r="10747" spans="1:25" x14ac:dyDescent="0.45">
      <c r="A10747" t="s">
        <v>274</v>
      </c>
      <c r="B10747" t="s">
        <v>845</v>
      </c>
      <c r="C10747">
        <v>56963</v>
      </c>
      <c r="D10747" t="s">
        <v>848</v>
      </c>
      <c r="F10747">
        <v>2019</v>
      </c>
      <c r="G10747">
        <v>7223</v>
      </c>
      <c r="H10747">
        <v>7191.61</v>
      </c>
      <c r="I10747">
        <v>2315568.4500000002</v>
      </c>
      <c r="K10747">
        <v>4.9240000000000004</v>
      </c>
      <c r="L10747">
        <v>1E-3</v>
      </c>
      <c r="M10747">
        <v>975374.56400000001</v>
      </c>
      <c r="N10747">
        <v>5.8999999999999997E-2</v>
      </c>
      <c r="O10747">
        <v>50.999000000000002</v>
      </c>
      <c r="P10747">
        <v>6.7000000000000002E-3</v>
      </c>
      <c r="Q10747">
        <v>16412509.588</v>
      </c>
      <c r="R10747" t="s">
        <v>34</v>
      </c>
      <c r="T10747" t="s">
        <v>89</v>
      </c>
      <c r="V10747" t="s">
        <v>228</v>
      </c>
      <c r="Y10747" t="s">
        <v>299</v>
      </c>
    </row>
    <row r="10748" spans="1:25" x14ac:dyDescent="0.45">
      <c r="A10748" t="s">
        <v>274</v>
      </c>
      <c r="B10748" t="s">
        <v>845</v>
      </c>
      <c r="C10748">
        <v>56963</v>
      </c>
      <c r="D10748" t="s">
        <v>848</v>
      </c>
      <c r="F10748">
        <v>2020</v>
      </c>
      <c r="G10748">
        <v>3965</v>
      </c>
      <c r="H10748">
        <v>3776.43</v>
      </c>
      <c r="I10748">
        <v>1141633.8</v>
      </c>
      <c r="K10748">
        <v>2.4790000000000001</v>
      </c>
      <c r="L10748">
        <v>1E-3</v>
      </c>
      <c r="M10748">
        <v>491046.2</v>
      </c>
      <c r="N10748">
        <v>5.8999999999999997E-2</v>
      </c>
      <c r="O10748">
        <v>33.843000000000004</v>
      </c>
      <c r="P10748">
        <v>1.2699999999999999E-2</v>
      </c>
      <c r="Q10748">
        <v>8262818.7439999999</v>
      </c>
      <c r="R10748" t="s">
        <v>34</v>
      </c>
      <c r="T10748" t="s">
        <v>89</v>
      </c>
      <c r="V10748" t="s">
        <v>228</v>
      </c>
      <c r="Y10748" t="s">
        <v>147</v>
      </c>
    </row>
    <row r="10749" spans="1:25" x14ac:dyDescent="0.45">
      <c r="A10749" t="s">
        <v>274</v>
      </c>
      <c r="B10749" t="s">
        <v>845</v>
      </c>
      <c r="C10749">
        <v>56963</v>
      </c>
      <c r="D10749" t="s">
        <v>848</v>
      </c>
      <c r="F10749">
        <v>2021</v>
      </c>
      <c r="G10749">
        <v>3000</v>
      </c>
      <c r="H10749">
        <v>2852.52</v>
      </c>
      <c r="I10749">
        <v>787218.21</v>
      </c>
      <c r="K10749">
        <v>1.738</v>
      </c>
      <c r="L10749">
        <v>1E-3</v>
      </c>
      <c r="M10749">
        <v>344371.09</v>
      </c>
      <c r="N10749">
        <v>5.8999999999999997E-2</v>
      </c>
      <c r="O10749">
        <v>23.637</v>
      </c>
      <c r="P10749">
        <v>1.2200000000000001E-2</v>
      </c>
      <c r="Q10749">
        <v>5794710.727</v>
      </c>
      <c r="R10749" t="s">
        <v>34</v>
      </c>
      <c r="T10749" t="s">
        <v>89</v>
      </c>
      <c r="V10749" t="s">
        <v>228</v>
      </c>
      <c r="Y10749" t="s">
        <v>152</v>
      </c>
    </row>
    <row r="10750" spans="1:25" x14ac:dyDescent="0.45">
      <c r="A10750" t="s">
        <v>274</v>
      </c>
      <c r="B10750" t="s">
        <v>845</v>
      </c>
      <c r="C10750">
        <v>56963</v>
      </c>
      <c r="D10750" t="s">
        <v>848</v>
      </c>
      <c r="F10750">
        <v>2022</v>
      </c>
      <c r="G10750">
        <v>3824</v>
      </c>
      <c r="H10750">
        <v>3704.04</v>
      </c>
      <c r="I10750">
        <v>1031138.7</v>
      </c>
      <c r="K10750">
        <v>2.2480000000000002</v>
      </c>
      <c r="L10750">
        <v>1E-3</v>
      </c>
      <c r="M10750">
        <v>445229.47200000001</v>
      </c>
      <c r="N10750">
        <v>5.8999999999999997E-2</v>
      </c>
      <c r="O10750">
        <v>25.86</v>
      </c>
      <c r="P10750">
        <v>9.7999999999999997E-3</v>
      </c>
      <c r="Q10750">
        <v>7491810.1830000002</v>
      </c>
      <c r="R10750" t="s">
        <v>34</v>
      </c>
      <c r="T10750" t="s">
        <v>89</v>
      </c>
      <c r="V10750" t="s">
        <v>228</v>
      </c>
      <c r="Y10750" t="s">
        <v>152</v>
      </c>
    </row>
    <row r="10751" spans="1:25" x14ac:dyDescent="0.45">
      <c r="A10751" t="s">
        <v>274</v>
      </c>
      <c r="B10751" t="s">
        <v>845</v>
      </c>
      <c r="C10751">
        <v>56963</v>
      </c>
      <c r="D10751" t="s">
        <v>848</v>
      </c>
      <c r="F10751">
        <v>2023</v>
      </c>
      <c r="G10751">
        <v>3918</v>
      </c>
      <c r="H10751">
        <v>3728.65</v>
      </c>
      <c r="I10751">
        <v>1089832.82</v>
      </c>
      <c r="K10751">
        <v>2.3719999999999999</v>
      </c>
      <c r="L10751">
        <v>1E-3</v>
      </c>
      <c r="M10751">
        <v>469809.54700000002</v>
      </c>
      <c r="N10751">
        <v>5.8999999999999997E-2</v>
      </c>
      <c r="O10751">
        <v>33.665999999999997</v>
      </c>
      <c r="P10751">
        <v>1.34E-2</v>
      </c>
      <c r="Q10751">
        <v>7905449.2280000001</v>
      </c>
      <c r="R10751" t="s">
        <v>34</v>
      </c>
      <c r="T10751" t="s">
        <v>89</v>
      </c>
      <c r="V10751" t="s">
        <v>228</v>
      </c>
      <c r="Y10751" t="s">
        <v>152</v>
      </c>
    </row>
    <row r="10752" spans="1:25" x14ac:dyDescent="0.45">
      <c r="A10752" t="s">
        <v>274</v>
      </c>
      <c r="B10752" t="s">
        <v>845</v>
      </c>
      <c r="C10752">
        <v>56963</v>
      </c>
      <c r="D10752" t="s">
        <v>848</v>
      </c>
      <c r="F10752">
        <v>2024</v>
      </c>
      <c r="G10752">
        <v>1410</v>
      </c>
      <c r="H10752">
        <v>1335.39</v>
      </c>
      <c r="I10752">
        <v>362438.43</v>
      </c>
      <c r="K10752">
        <v>0.80200000000000005</v>
      </c>
      <c r="L10752">
        <v>1E-3</v>
      </c>
      <c r="M10752">
        <v>158916.98499999999</v>
      </c>
      <c r="N10752">
        <v>5.8999999999999997E-2</v>
      </c>
      <c r="O10752">
        <v>11.661</v>
      </c>
      <c r="P10752">
        <v>1.4E-2</v>
      </c>
      <c r="Q10752">
        <v>2674059.2230000002</v>
      </c>
      <c r="R10752" t="s">
        <v>34</v>
      </c>
      <c r="T10752" t="s">
        <v>89</v>
      </c>
      <c r="V10752" t="s">
        <v>228</v>
      </c>
      <c r="Y10752" t="s">
        <v>152</v>
      </c>
    </row>
    <row r="10753" spans="1:25" x14ac:dyDescent="0.45">
      <c r="A10753" t="s">
        <v>274</v>
      </c>
      <c r="B10753" t="s">
        <v>850</v>
      </c>
      <c r="C10753">
        <v>56964</v>
      </c>
      <c r="D10753" t="s">
        <v>606</v>
      </c>
      <c r="F10753">
        <v>2012</v>
      </c>
      <c r="G10753">
        <v>1668</v>
      </c>
      <c r="H10753">
        <v>1413.58</v>
      </c>
      <c r="I10753">
        <v>74585.63</v>
      </c>
      <c r="K10753">
        <v>0.249</v>
      </c>
      <c r="L10753">
        <v>1E-3</v>
      </c>
      <c r="M10753">
        <v>42129.362999999998</v>
      </c>
      <c r="N10753">
        <v>5.9200000000000003E-2</v>
      </c>
      <c r="O10753">
        <v>2.9159999999999999</v>
      </c>
      <c r="P10753">
        <v>1.2500000000000001E-2</v>
      </c>
      <c r="Q10753">
        <v>708249.78700000001</v>
      </c>
      <c r="R10753" t="s">
        <v>34</v>
      </c>
      <c r="S10753" t="s">
        <v>38</v>
      </c>
      <c r="T10753" t="s">
        <v>28</v>
      </c>
      <c r="V10753" t="s">
        <v>253</v>
      </c>
      <c r="Y10753" t="s">
        <v>277</v>
      </c>
    </row>
    <row r="10754" spans="1:25" x14ac:dyDescent="0.45">
      <c r="A10754" t="s">
        <v>274</v>
      </c>
      <c r="B10754" t="s">
        <v>850</v>
      </c>
      <c r="C10754">
        <v>56964</v>
      </c>
      <c r="D10754" t="s">
        <v>606</v>
      </c>
      <c r="F10754">
        <v>2013</v>
      </c>
      <c r="G10754">
        <v>2460</v>
      </c>
      <c r="H10754">
        <v>2126.3000000000002</v>
      </c>
      <c r="I10754">
        <v>109340.16</v>
      </c>
      <c r="K10754">
        <v>0.47699999999999998</v>
      </c>
      <c r="L10754">
        <v>1.4E-3</v>
      </c>
      <c r="M10754">
        <v>62332.347999999998</v>
      </c>
      <c r="N10754">
        <v>5.9299999999999999E-2</v>
      </c>
      <c r="O10754">
        <v>5.516</v>
      </c>
      <c r="P10754">
        <v>1.6199999999999999E-2</v>
      </c>
      <c r="Q10754">
        <v>1046398.617</v>
      </c>
      <c r="R10754" t="s">
        <v>34</v>
      </c>
      <c r="S10754" t="s">
        <v>38</v>
      </c>
      <c r="T10754" t="s">
        <v>28</v>
      </c>
      <c r="V10754" t="s">
        <v>253</v>
      </c>
      <c r="Y10754" t="s">
        <v>277</v>
      </c>
    </row>
    <row r="10755" spans="1:25" x14ac:dyDescent="0.45">
      <c r="A10755" t="s">
        <v>274</v>
      </c>
      <c r="B10755" t="s">
        <v>850</v>
      </c>
      <c r="C10755">
        <v>56964</v>
      </c>
      <c r="D10755" t="s">
        <v>606</v>
      </c>
      <c r="F10755">
        <v>2014</v>
      </c>
      <c r="G10755">
        <v>3322</v>
      </c>
      <c r="H10755">
        <v>2780.76</v>
      </c>
      <c r="I10755">
        <v>155389.24</v>
      </c>
      <c r="K10755">
        <v>0.51200000000000001</v>
      </c>
      <c r="L10755">
        <v>1.1999999999999999E-3</v>
      </c>
      <c r="M10755">
        <v>87858.285000000003</v>
      </c>
      <c r="N10755">
        <v>5.96E-2</v>
      </c>
      <c r="O10755">
        <v>5.8440000000000003</v>
      </c>
      <c r="P10755">
        <v>1.32E-2</v>
      </c>
      <c r="Q10755">
        <v>1469868.9620000001</v>
      </c>
      <c r="R10755" t="s">
        <v>34</v>
      </c>
      <c r="S10755" t="s">
        <v>38</v>
      </c>
      <c r="T10755" t="s">
        <v>28</v>
      </c>
      <c r="V10755" t="s">
        <v>253</v>
      </c>
      <c r="Y10755" t="s">
        <v>277</v>
      </c>
    </row>
    <row r="10756" spans="1:25" x14ac:dyDescent="0.45">
      <c r="A10756" t="s">
        <v>274</v>
      </c>
      <c r="B10756" t="s">
        <v>850</v>
      </c>
      <c r="C10756">
        <v>56964</v>
      </c>
      <c r="D10756" t="s">
        <v>606</v>
      </c>
      <c r="F10756">
        <v>2015</v>
      </c>
      <c r="G10756">
        <v>3094</v>
      </c>
      <c r="H10756">
        <v>2467.19</v>
      </c>
      <c r="I10756">
        <v>138694.48000000001</v>
      </c>
      <c r="K10756">
        <v>0.35899999999999999</v>
      </c>
      <c r="L10756">
        <v>8.9999999999999998E-4</v>
      </c>
      <c r="M10756">
        <v>76855.850999999995</v>
      </c>
      <c r="N10756">
        <v>5.9299999999999999E-2</v>
      </c>
      <c r="O10756">
        <v>5.0010000000000003</v>
      </c>
      <c r="P10756">
        <v>1.3899999999999999E-2</v>
      </c>
      <c r="Q10756">
        <v>1290674.9350000001</v>
      </c>
      <c r="R10756" t="s">
        <v>34</v>
      </c>
      <c r="S10756" t="s">
        <v>38</v>
      </c>
      <c r="T10756" t="s">
        <v>28</v>
      </c>
      <c r="V10756" t="s">
        <v>253</v>
      </c>
      <c r="Y10756" t="s">
        <v>297</v>
      </c>
    </row>
    <row r="10757" spans="1:25" x14ac:dyDescent="0.45">
      <c r="A10757" t="s">
        <v>274</v>
      </c>
      <c r="B10757" t="s">
        <v>850</v>
      </c>
      <c r="C10757">
        <v>56964</v>
      </c>
      <c r="D10757" t="s">
        <v>606</v>
      </c>
      <c r="F10757">
        <v>2016</v>
      </c>
      <c r="G10757">
        <v>3185</v>
      </c>
      <c r="H10757">
        <v>2674.75</v>
      </c>
      <c r="I10757">
        <v>147942.23000000001</v>
      </c>
      <c r="K10757">
        <v>0.39500000000000002</v>
      </c>
      <c r="L10757">
        <v>1E-3</v>
      </c>
      <c r="M10757">
        <v>82489.274999999994</v>
      </c>
      <c r="N10757">
        <v>5.9200000000000003E-2</v>
      </c>
      <c r="O10757">
        <v>5.4390000000000001</v>
      </c>
      <c r="P10757">
        <v>1.2E-2</v>
      </c>
      <c r="Q10757">
        <v>1387229.0689999999</v>
      </c>
      <c r="R10757" t="s">
        <v>34</v>
      </c>
      <c r="S10757" t="s">
        <v>38</v>
      </c>
      <c r="T10757" t="s">
        <v>28</v>
      </c>
      <c r="V10757" t="s">
        <v>253</v>
      </c>
      <c r="Y10757" t="s">
        <v>297</v>
      </c>
    </row>
    <row r="10758" spans="1:25" x14ac:dyDescent="0.45">
      <c r="A10758" t="s">
        <v>274</v>
      </c>
      <c r="B10758" t="s">
        <v>850</v>
      </c>
      <c r="C10758">
        <v>56964</v>
      </c>
      <c r="D10758" t="s">
        <v>606</v>
      </c>
      <c r="F10758">
        <v>2017</v>
      </c>
      <c r="G10758">
        <v>1752</v>
      </c>
      <c r="H10758">
        <v>1392.03</v>
      </c>
      <c r="I10758">
        <v>72715.929999999993</v>
      </c>
      <c r="K10758">
        <v>0.2</v>
      </c>
      <c r="L10758">
        <v>8.9999999999999998E-4</v>
      </c>
      <c r="M10758">
        <v>41821.773000000001</v>
      </c>
      <c r="N10758">
        <v>5.96E-2</v>
      </c>
      <c r="O10758">
        <v>2.7690000000000001</v>
      </c>
      <c r="P10758">
        <v>1.49E-2</v>
      </c>
      <c r="Q10758">
        <v>700126.70700000005</v>
      </c>
      <c r="R10758" t="s">
        <v>34</v>
      </c>
      <c r="S10758" t="s">
        <v>38</v>
      </c>
      <c r="T10758" t="s">
        <v>28</v>
      </c>
      <c r="V10758" t="s">
        <v>253</v>
      </c>
      <c r="Y10758" t="s">
        <v>299</v>
      </c>
    </row>
    <row r="10759" spans="1:25" x14ac:dyDescent="0.45">
      <c r="A10759" t="s">
        <v>274</v>
      </c>
      <c r="B10759" t="s">
        <v>850</v>
      </c>
      <c r="C10759">
        <v>56964</v>
      </c>
      <c r="D10759" t="s">
        <v>606</v>
      </c>
      <c r="F10759">
        <v>2018</v>
      </c>
      <c r="G10759">
        <v>2049</v>
      </c>
      <c r="H10759">
        <v>1571.16</v>
      </c>
      <c r="I10759">
        <v>79916</v>
      </c>
      <c r="K10759">
        <v>0.22600000000000001</v>
      </c>
      <c r="L10759">
        <v>8.9999999999999998E-4</v>
      </c>
      <c r="M10759">
        <v>46499.974999999999</v>
      </c>
      <c r="N10759">
        <v>0.06</v>
      </c>
      <c r="O10759">
        <v>3.1589999999999998</v>
      </c>
      <c r="P10759">
        <v>1.5699999999999999E-2</v>
      </c>
      <c r="Q10759">
        <v>772120.05700000003</v>
      </c>
      <c r="R10759" t="s">
        <v>34</v>
      </c>
      <c r="S10759" t="s">
        <v>38</v>
      </c>
      <c r="T10759" t="s">
        <v>28</v>
      </c>
      <c r="V10759" t="s">
        <v>253</v>
      </c>
      <c r="Y10759" t="s">
        <v>299</v>
      </c>
    </row>
    <row r="10760" spans="1:25" x14ac:dyDescent="0.45">
      <c r="A10760" t="s">
        <v>274</v>
      </c>
      <c r="B10760" t="s">
        <v>850</v>
      </c>
      <c r="C10760">
        <v>56964</v>
      </c>
      <c r="D10760" t="s">
        <v>606</v>
      </c>
      <c r="F10760">
        <v>2019</v>
      </c>
      <c r="G10760">
        <v>1411</v>
      </c>
      <c r="H10760">
        <v>1026.1300000000001</v>
      </c>
      <c r="I10760">
        <v>50986.11</v>
      </c>
      <c r="K10760">
        <v>0.14399999999999999</v>
      </c>
      <c r="L10760">
        <v>8.9999999999999998E-4</v>
      </c>
      <c r="M10760">
        <v>29497.74</v>
      </c>
      <c r="N10760">
        <v>5.9299999999999999E-2</v>
      </c>
      <c r="O10760">
        <v>1.722</v>
      </c>
      <c r="P10760">
        <v>1.5699999999999999E-2</v>
      </c>
      <c r="Q10760">
        <v>496079.76500000001</v>
      </c>
      <c r="R10760" t="s">
        <v>34</v>
      </c>
      <c r="S10760" t="s">
        <v>38</v>
      </c>
      <c r="T10760" t="s">
        <v>28</v>
      </c>
      <c r="V10760" t="s">
        <v>253</v>
      </c>
      <c r="Y10760" t="s">
        <v>299</v>
      </c>
    </row>
    <row r="10761" spans="1:25" x14ac:dyDescent="0.45">
      <c r="A10761" t="s">
        <v>274</v>
      </c>
      <c r="B10761" t="s">
        <v>850</v>
      </c>
      <c r="C10761">
        <v>56964</v>
      </c>
      <c r="D10761" t="s">
        <v>606</v>
      </c>
      <c r="F10761">
        <v>2020</v>
      </c>
      <c r="G10761">
        <v>756</v>
      </c>
      <c r="H10761">
        <v>564.95000000000005</v>
      </c>
      <c r="I10761">
        <v>28026.5</v>
      </c>
      <c r="K10761">
        <v>7.8E-2</v>
      </c>
      <c r="L10761">
        <v>8.9999999999999998E-4</v>
      </c>
      <c r="M10761">
        <v>16077.129000000001</v>
      </c>
      <c r="N10761">
        <v>5.9200000000000003E-2</v>
      </c>
      <c r="O10761">
        <v>0.89</v>
      </c>
      <c r="P10761">
        <v>1.34E-2</v>
      </c>
      <c r="Q10761">
        <v>270535.06300000002</v>
      </c>
      <c r="R10761" t="s">
        <v>34</v>
      </c>
      <c r="S10761" t="s">
        <v>38</v>
      </c>
      <c r="T10761" t="s">
        <v>28</v>
      </c>
      <c r="V10761" t="s">
        <v>253</v>
      </c>
      <c r="Y10761" t="s">
        <v>147</v>
      </c>
    </row>
    <row r="10762" spans="1:25" x14ac:dyDescent="0.45">
      <c r="A10762" t="s">
        <v>274</v>
      </c>
      <c r="B10762" t="s">
        <v>850</v>
      </c>
      <c r="C10762">
        <v>56964</v>
      </c>
      <c r="D10762" t="s">
        <v>606</v>
      </c>
      <c r="F10762">
        <v>2021</v>
      </c>
      <c r="G10762">
        <v>1471</v>
      </c>
      <c r="H10762">
        <v>1153.56</v>
      </c>
      <c r="I10762">
        <v>62026.85</v>
      </c>
      <c r="K10762">
        <v>0.16500000000000001</v>
      </c>
      <c r="L10762">
        <v>1E-3</v>
      </c>
      <c r="M10762">
        <v>34730.591999999997</v>
      </c>
      <c r="N10762">
        <v>5.9200000000000003E-2</v>
      </c>
      <c r="O10762">
        <v>1.835</v>
      </c>
      <c r="P10762">
        <v>1.11E-2</v>
      </c>
      <c r="Q10762">
        <v>584352.60199999996</v>
      </c>
      <c r="R10762" t="s">
        <v>34</v>
      </c>
      <c r="S10762" t="s">
        <v>38</v>
      </c>
      <c r="T10762" t="s">
        <v>28</v>
      </c>
      <c r="V10762" t="s">
        <v>253</v>
      </c>
      <c r="Y10762" t="s">
        <v>152</v>
      </c>
    </row>
    <row r="10763" spans="1:25" x14ac:dyDescent="0.45">
      <c r="A10763" t="s">
        <v>274</v>
      </c>
      <c r="B10763" t="s">
        <v>850</v>
      </c>
      <c r="C10763">
        <v>56964</v>
      </c>
      <c r="D10763" t="s">
        <v>606</v>
      </c>
      <c r="F10763">
        <v>2022</v>
      </c>
      <c r="G10763">
        <v>2762</v>
      </c>
      <c r="H10763">
        <v>2198.54</v>
      </c>
      <c r="I10763">
        <v>121384.18</v>
      </c>
      <c r="K10763">
        <v>0.34200000000000003</v>
      </c>
      <c r="L10763">
        <v>8.9999999999999998E-4</v>
      </c>
      <c r="M10763">
        <v>69452.987999999998</v>
      </c>
      <c r="N10763">
        <v>5.9299999999999999E-2</v>
      </c>
      <c r="O10763">
        <v>3.569</v>
      </c>
      <c r="P10763">
        <v>9.9000000000000008E-3</v>
      </c>
      <c r="Q10763">
        <v>1167664.548</v>
      </c>
      <c r="R10763" t="s">
        <v>34</v>
      </c>
      <c r="S10763" t="s">
        <v>38</v>
      </c>
      <c r="T10763" t="s">
        <v>28</v>
      </c>
      <c r="V10763" t="s">
        <v>253</v>
      </c>
      <c r="Y10763" t="s">
        <v>152</v>
      </c>
    </row>
    <row r="10764" spans="1:25" x14ac:dyDescent="0.45">
      <c r="A10764" t="s">
        <v>274</v>
      </c>
      <c r="B10764" t="s">
        <v>850</v>
      </c>
      <c r="C10764">
        <v>56964</v>
      </c>
      <c r="D10764" t="s">
        <v>606</v>
      </c>
      <c r="F10764">
        <v>2023</v>
      </c>
      <c r="G10764">
        <v>2371</v>
      </c>
      <c r="H10764">
        <v>1917</v>
      </c>
      <c r="I10764">
        <v>104165.57</v>
      </c>
      <c r="K10764">
        <v>0.28799999999999998</v>
      </c>
      <c r="L10764">
        <v>8.9999999999999998E-4</v>
      </c>
      <c r="M10764">
        <v>58898.400999999998</v>
      </c>
      <c r="N10764">
        <v>5.9200000000000003E-2</v>
      </c>
      <c r="O10764">
        <v>3.085</v>
      </c>
      <c r="P10764">
        <v>1.0500000000000001E-2</v>
      </c>
      <c r="Q10764">
        <v>991102.67700000003</v>
      </c>
      <c r="R10764" t="s">
        <v>34</v>
      </c>
      <c r="S10764" t="s">
        <v>38</v>
      </c>
      <c r="T10764" t="s">
        <v>28</v>
      </c>
      <c r="V10764" t="s">
        <v>253</v>
      </c>
      <c r="Y10764" t="s">
        <v>152</v>
      </c>
    </row>
    <row r="10765" spans="1:25" x14ac:dyDescent="0.45">
      <c r="A10765" t="s">
        <v>274</v>
      </c>
      <c r="B10765" t="s">
        <v>850</v>
      </c>
      <c r="C10765">
        <v>56964</v>
      </c>
      <c r="D10765" t="s">
        <v>606</v>
      </c>
      <c r="F10765">
        <v>2024</v>
      </c>
      <c r="G10765">
        <v>826</v>
      </c>
      <c r="H10765">
        <v>586.95000000000005</v>
      </c>
      <c r="I10765">
        <v>28715.99</v>
      </c>
      <c r="K10765">
        <v>8.3000000000000004E-2</v>
      </c>
      <c r="L10765">
        <v>8.9999999999999998E-4</v>
      </c>
      <c r="M10765">
        <v>16623.907999999999</v>
      </c>
      <c r="N10765">
        <v>5.9400000000000001E-2</v>
      </c>
      <c r="O10765">
        <v>0.86399999999999999</v>
      </c>
      <c r="P10765">
        <v>1.2699999999999999E-2</v>
      </c>
      <c r="Q10765">
        <v>278963.76299999998</v>
      </c>
      <c r="R10765" t="s">
        <v>34</v>
      </c>
      <c r="S10765" t="s">
        <v>38</v>
      </c>
      <c r="T10765" t="s">
        <v>28</v>
      </c>
      <c r="V10765" t="s">
        <v>253</v>
      </c>
      <c r="Y10765" t="s">
        <v>152</v>
      </c>
    </row>
    <row r="10766" spans="1:25" x14ac:dyDescent="0.45">
      <c r="A10766" t="s">
        <v>274</v>
      </c>
      <c r="B10766" t="s">
        <v>850</v>
      </c>
      <c r="C10766">
        <v>56964</v>
      </c>
      <c r="D10766" t="s">
        <v>851</v>
      </c>
      <c r="F10766">
        <v>2018</v>
      </c>
      <c r="G10766">
        <v>1360</v>
      </c>
      <c r="H10766">
        <v>1109.51</v>
      </c>
      <c r="I10766">
        <v>55296.87</v>
      </c>
      <c r="K10766">
        <v>0.14599999999999999</v>
      </c>
      <c r="L10766">
        <v>8.0000000000000004E-4</v>
      </c>
      <c r="M10766">
        <v>28903.123</v>
      </c>
      <c r="N10766">
        <v>5.0500000000000003E-2</v>
      </c>
      <c r="O10766">
        <v>2.5539999999999998</v>
      </c>
      <c r="P10766">
        <v>1.9800000000000002E-2</v>
      </c>
      <c r="Q10766">
        <v>486371.97899999999</v>
      </c>
      <c r="R10766" t="s">
        <v>34</v>
      </c>
      <c r="S10766" t="s">
        <v>38</v>
      </c>
      <c r="T10766" t="s">
        <v>852</v>
      </c>
      <c r="V10766" t="s">
        <v>253</v>
      </c>
      <c r="Y10766" t="s">
        <v>299</v>
      </c>
    </row>
    <row r="10767" spans="1:25" x14ac:dyDescent="0.45">
      <c r="A10767" t="s">
        <v>274</v>
      </c>
      <c r="B10767" t="s">
        <v>850</v>
      </c>
      <c r="C10767">
        <v>56964</v>
      </c>
      <c r="D10767" t="s">
        <v>851</v>
      </c>
      <c r="F10767">
        <v>2019</v>
      </c>
      <c r="G10767">
        <v>1705</v>
      </c>
      <c r="H10767">
        <v>1293.92</v>
      </c>
      <c r="I10767">
        <v>66210.27</v>
      </c>
      <c r="K10767">
        <v>0.19400000000000001</v>
      </c>
      <c r="L10767">
        <v>1E-3</v>
      </c>
      <c r="M10767">
        <v>38383.120000000003</v>
      </c>
      <c r="N10767">
        <v>5.9200000000000003E-2</v>
      </c>
      <c r="O10767">
        <v>8.8800000000000008</v>
      </c>
      <c r="P10767">
        <v>4.48E-2</v>
      </c>
      <c r="Q10767">
        <v>645650.21200000006</v>
      </c>
      <c r="R10767" t="s">
        <v>34</v>
      </c>
      <c r="S10767" t="s">
        <v>38</v>
      </c>
      <c r="T10767" t="s">
        <v>28</v>
      </c>
      <c r="V10767" t="s">
        <v>253</v>
      </c>
      <c r="Y10767" t="s">
        <v>299</v>
      </c>
    </row>
    <row r="10768" spans="1:25" x14ac:dyDescent="0.45">
      <c r="A10768" t="s">
        <v>274</v>
      </c>
      <c r="B10768" t="s">
        <v>850</v>
      </c>
      <c r="C10768">
        <v>56964</v>
      </c>
      <c r="D10768" t="s">
        <v>851</v>
      </c>
      <c r="F10768">
        <v>2020</v>
      </c>
      <c r="G10768">
        <v>1149</v>
      </c>
      <c r="H10768">
        <v>876.24</v>
      </c>
      <c r="I10768">
        <v>43356.6</v>
      </c>
      <c r="K10768">
        <v>0.128</v>
      </c>
      <c r="L10768">
        <v>1E-3</v>
      </c>
      <c r="M10768">
        <v>25418.346000000001</v>
      </c>
      <c r="N10768">
        <v>5.9200000000000003E-2</v>
      </c>
      <c r="O10768">
        <v>2.9590000000000001</v>
      </c>
      <c r="P10768">
        <v>0.03</v>
      </c>
      <c r="Q10768">
        <v>427717.99200000003</v>
      </c>
      <c r="R10768" t="s">
        <v>34</v>
      </c>
      <c r="S10768" t="s">
        <v>38</v>
      </c>
      <c r="T10768" t="s">
        <v>28</v>
      </c>
      <c r="V10768" t="s">
        <v>253</v>
      </c>
      <c r="Y10768" t="s">
        <v>147</v>
      </c>
    </row>
    <row r="10769" spans="1:25" x14ac:dyDescent="0.45">
      <c r="A10769" t="s">
        <v>274</v>
      </c>
      <c r="B10769" t="s">
        <v>850</v>
      </c>
      <c r="C10769">
        <v>56964</v>
      </c>
      <c r="D10769" t="s">
        <v>851</v>
      </c>
      <c r="F10769">
        <v>2021</v>
      </c>
      <c r="G10769">
        <v>1731</v>
      </c>
      <c r="H10769">
        <v>1340.66</v>
      </c>
      <c r="I10769">
        <v>70121.919999999998</v>
      </c>
      <c r="K10769">
        <v>0.20499999999999999</v>
      </c>
      <c r="L10769">
        <v>1E-3</v>
      </c>
      <c r="M10769">
        <v>40682.343999999997</v>
      </c>
      <c r="N10769">
        <v>5.9200000000000003E-2</v>
      </c>
      <c r="O10769">
        <v>2.84</v>
      </c>
      <c r="P10769">
        <v>1.9699999999999999E-2</v>
      </c>
      <c r="Q10769">
        <v>684256.55099999998</v>
      </c>
      <c r="R10769" t="s">
        <v>34</v>
      </c>
      <c r="S10769" t="s">
        <v>38</v>
      </c>
      <c r="T10769" t="s">
        <v>28</v>
      </c>
      <c r="V10769" t="s">
        <v>253</v>
      </c>
      <c r="Y10769" t="s">
        <v>152</v>
      </c>
    </row>
    <row r="10770" spans="1:25" x14ac:dyDescent="0.45">
      <c r="A10770" t="s">
        <v>274</v>
      </c>
      <c r="B10770" t="s">
        <v>850</v>
      </c>
      <c r="C10770">
        <v>56964</v>
      </c>
      <c r="D10770" t="s">
        <v>851</v>
      </c>
      <c r="F10770">
        <v>2022</v>
      </c>
      <c r="G10770">
        <v>3235</v>
      </c>
      <c r="H10770">
        <v>2649.19</v>
      </c>
      <c r="I10770">
        <v>145744.94</v>
      </c>
      <c r="K10770">
        <v>0.42399999999999999</v>
      </c>
      <c r="L10770">
        <v>1E-3</v>
      </c>
      <c r="M10770">
        <v>84025.805999999997</v>
      </c>
      <c r="N10770">
        <v>5.9299999999999999E-2</v>
      </c>
      <c r="O10770">
        <v>5.84</v>
      </c>
      <c r="P10770">
        <v>1.7899999999999999E-2</v>
      </c>
      <c r="Q10770">
        <v>1412314.493</v>
      </c>
      <c r="R10770" t="s">
        <v>34</v>
      </c>
      <c r="S10770" t="s">
        <v>38</v>
      </c>
      <c r="T10770" t="s">
        <v>28</v>
      </c>
      <c r="V10770" t="s">
        <v>253</v>
      </c>
      <c r="Y10770" t="s">
        <v>152</v>
      </c>
    </row>
    <row r="10771" spans="1:25" x14ac:dyDescent="0.45">
      <c r="A10771" t="s">
        <v>274</v>
      </c>
      <c r="B10771" t="s">
        <v>850</v>
      </c>
      <c r="C10771">
        <v>56964</v>
      </c>
      <c r="D10771" t="s">
        <v>851</v>
      </c>
      <c r="F10771">
        <v>2023</v>
      </c>
      <c r="G10771">
        <v>2624</v>
      </c>
      <c r="H10771">
        <v>2043.26</v>
      </c>
      <c r="I10771">
        <v>108329.85</v>
      </c>
      <c r="K10771">
        <v>0.312</v>
      </c>
      <c r="L10771">
        <v>1E-3</v>
      </c>
      <c r="M10771">
        <v>61885.294999999998</v>
      </c>
      <c r="N10771">
        <v>5.9200000000000003E-2</v>
      </c>
      <c r="O10771">
        <v>4.4390000000000001</v>
      </c>
      <c r="P10771">
        <v>1.8100000000000002E-2</v>
      </c>
      <c r="Q10771">
        <v>1041396.5820000001</v>
      </c>
      <c r="R10771" t="s">
        <v>34</v>
      </c>
      <c r="S10771" t="s">
        <v>38</v>
      </c>
      <c r="T10771" t="s">
        <v>28</v>
      </c>
      <c r="V10771" t="s">
        <v>253</v>
      </c>
      <c r="Y10771" t="s">
        <v>152</v>
      </c>
    </row>
    <row r="10772" spans="1:25" x14ac:dyDescent="0.45">
      <c r="A10772" t="s">
        <v>274</v>
      </c>
      <c r="B10772" t="s">
        <v>850</v>
      </c>
      <c r="C10772">
        <v>56964</v>
      </c>
      <c r="D10772" t="s">
        <v>851</v>
      </c>
      <c r="F10772">
        <v>2024</v>
      </c>
      <c r="G10772">
        <v>949</v>
      </c>
      <c r="H10772">
        <v>707.73</v>
      </c>
      <c r="I10772">
        <v>34640.22</v>
      </c>
      <c r="K10772">
        <v>0.10199999999999999</v>
      </c>
      <c r="L10772">
        <v>1E-3</v>
      </c>
      <c r="M10772">
        <v>20113.087</v>
      </c>
      <c r="N10772">
        <v>5.9200000000000003E-2</v>
      </c>
      <c r="O10772">
        <v>1.5660000000000001</v>
      </c>
      <c r="P10772">
        <v>2.1399999999999999E-2</v>
      </c>
      <c r="Q10772">
        <v>338461.94</v>
      </c>
      <c r="R10772" t="s">
        <v>34</v>
      </c>
      <c r="S10772" t="s">
        <v>38</v>
      </c>
      <c r="T10772" t="s">
        <v>28</v>
      </c>
      <c r="V10772" t="s">
        <v>253</v>
      </c>
      <c r="Y10772" t="s">
        <v>152</v>
      </c>
    </row>
    <row r="10773" spans="1:25" x14ac:dyDescent="0.45">
      <c r="A10773" t="s">
        <v>274</v>
      </c>
      <c r="B10773" t="s">
        <v>850</v>
      </c>
      <c r="C10773">
        <v>56964</v>
      </c>
      <c r="D10773" t="s">
        <v>181</v>
      </c>
      <c r="F10773">
        <v>2012</v>
      </c>
      <c r="G10773">
        <v>1605</v>
      </c>
      <c r="H10773">
        <v>1352.32</v>
      </c>
      <c r="I10773">
        <v>70378.16</v>
      </c>
      <c r="K10773">
        <v>0.20200000000000001</v>
      </c>
      <c r="L10773">
        <v>1E-3</v>
      </c>
      <c r="M10773">
        <v>39642.601999999999</v>
      </c>
      <c r="N10773">
        <v>5.9200000000000003E-2</v>
      </c>
      <c r="O10773">
        <v>2.73</v>
      </c>
      <c r="P10773">
        <v>1.2999999999999999E-2</v>
      </c>
      <c r="Q10773">
        <v>666946.98</v>
      </c>
      <c r="R10773" t="s">
        <v>34</v>
      </c>
      <c r="S10773" t="s">
        <v>38</v>
      </c>
      <c r="T10773" t="s">
        <v>28</v>
      </c>
      <c r="V10773" t="s">
        <v>253</v>
      </c>
      <c r="Y10773" t="s">
        <v>277</v>
      </c>
    </row>
    <row r="10774" spans="1:25" x14ac:dyDescent="0.45">
      <c r="A10774" t="s">
        <v>274</v>
      </c>
      <c r="B10774" t="s">
        <v>850</v>
      </c>
      <c r="C10774">
        <v>56964</v>
      </c>
      <c r="D10774" t="s">
        <v>181</v>
      </c>
      <c r="F10774">
        <v>2013</v>
      </c>
      <c r="G10774">
        <v>2752</v>
      </c>
      <c r="H10774">
        <v>2384.11</v>
      </c>
      <c r="I10774">
        <v>123500.04</v>
      </c>
      <c r="K10774">
        <v>0.48899999999999999</v>
      </c>
      <c r="L10774">
        <v>1.2999999999999999E-3</v>
      </c>
      <c r="M10774">
        <v>70170.928</v>
      </c>
      <c r="N10774">
        <v>5.9299999999999999E-2</v>
      </c>
      <c r="O10774">
        <v>4.8079999999999998</v>
      </c>
      <c r="P10774">
        <v>1.35E-2</v>
      </c>
      <c r="Q10774">
        <v>1178713.977</v>
      </c>
      <c r="R10774" t="s">
        <v>34</v>
      </c>
      <c r="S10774" t="s">
        <v>38</v>
      </c>
      <c r="T10774" t="s">
        <v>28</v>
      </c>
      <c r="V10774" t="s">
        <v>253</v>
      </c>
      <c r="Y10774" t="s">
        <v>277</v>
      </c>
    </row>
    <row r="10775" spans="1:25" x14ac:dyDescent="0.45">
      <c r="A10775" t="s">
        <v>274</v>
      </c>
      <c r="B10775" t="s">
        <v>850</v>
      </c>
      <c r="C10775">
        <v>56964</v>
      </c>
      <c r="D10775" t="s">
        <v>181</v>
      </c>
      <c r="F10775">
        <v>2014</v>
      </c>
      <c r="G10775">
        <v>3878</v>
      </c>
      <c r="H10775">
        <v>3296.92</v>
      </c>
      <c r="I10775">
        <v>185979.75</v>
      </c>
      <c r="K10775">
        <v>0.63900000000000001</v>
      </c>
      <c r="L10775">
        <v>1.1999999999999999E-3</v>
      </c>
      <c r="M10775">
        <v>105069.47500000001</v>
      </c>
      <c r="N10775">
        <v>5.96E-2</v>
      </c>
      <c r="O10775">
        <v>6.8440000000000003</v>
      </c>
      <c r="P10775">
        <v>1.34E-2</v>
      </c>
      <c r="Q10775">
        <v>1758790.1140000001</v>
      </c>
      <c r="R10775" t="s">
        <v>34</v>
      </c>
      <c r="S10775" t="s">
        <v>38</v>
      </c>
      <c r="T10775" t="s">
        <v>28</v>
      </c>
      <c r="V10775" t="s">
        <v>253</v>
      </c>
      <c r="Y10775" t="s">
        <v>277</v>
      </c>
    </row>
    <row r="10776" spans="1:25" x14ac:dyDescent="0.45">
      <c r="A10776" t="s">
        <v>274</v>
      </c>
      <c r="B10776" t="s">
        <v>850</v>
      </c>
      <c r="C10776">
        <v>56964</v>
      </c>
      <c r="D10776" t="s">
        <v>181</v>
      </c>
      <c r="F10776">
        <v>2015</v>
      </c>
      <c r="G10776">
        <v>2927</v>
      </c>
      <c r="H10776">
        <v>2322.19</v>
      </c>
      <c r="I10776">
        <v>127640.54</v>
      </c>
      <c r="K10776">
        <v>0.34599999999999997</v>
      </c>
      <c r="L10776">
        <v>8.9999999999999998E-4</v>
      </c>
      <c r="M10776">
        <v>72091.248999999996</v>
      </c>
      <c r="N10776">
        <v>5.9400000000000001E-2</v>
      </c>
      <c r="O10776">
        <v>4.8559999999999999</v>
      </c>
      <c r="P10776">
        <v>1.46E-2</v>
      </c>
      <c r="Q10776">
        <v>1209655.5379999999</v>
      </c>
      <c r="R10776" t="s">
        <v>34</v>
      </c>
      <c r="S10776" t="s">
        <v>38</v>
      </c>
      <c r="T10776" t="s">
        <v>28</v>
      </c>
      <c r="V10776" t="s">
        <v>253</v>
      </c>
      <c r="Y10776" t="s">
        <v>297</v>
      </c>
    </row>
    <row r="10777" spans="1:25" x14ac:dyDescent="0.45">
      <c r="A10777" t="s">
        <v>274</v>
      </c>
      <c r="B10777" t="s">
        <v>850</v>
      </c>
      <c r="C10777">
        <v>56964</v>
      </c>
      <c r="D10777" t="s">
        <v>181</v>
      </c>
      <c r="F10777">
        <v>2016</v>
      </c>
      <c r="G10777">
        <v>3371</v>
      </c>
      <c r="H10777">
        <v>2743.5</v>
      </c>
      <c r="I10777">
        <v>153134.35999999999</v>
      </c>
      <c r="K10777">
        <v>0.40899999999999997</v>
      </c>
      <c r="L10777">
        <v>8.9999999999999998E-4</v>
      </c>
      <c r="M10777">
        <v>86209.369000000006</v>
      </c>
      <c r="N10777">
        <v>5.9200000000000003E-2</v>
      </c>
      <c r="O10777">
        <v>5.6820000000000004</v>
      </c>
      <c r="P10777">
        <v>1.34E-2</v>
      </c>
      <c r="Q10777">
        <v>1449909.8049999999</v>
      </c>
      <c r="R10777" t="s">
        <v>34</v>
      </c>
      <c r="S10777" t="s">
        <v>38</v>
      </c>
      <c r="T10777" t="s">
        <v>28</v>
      </c>
      <c r="V10777" t="s">
        <v>253</v>
      </c>
      <c r="Y10777" t="s">
        <v>297</v>
      </c>
    </row>
    <row r="10778" spans="1:25" x14ac:dyDescent="0.45">
      <c r="A10778" t="s">
        <v>274</v>
      </c>
      <c r="B10778" t="s">
        <v>850</v>
      </c>
      <c r="C10778">
        <v>56964</v>
      </c>
      <c r="D10778" t="s">
        <v>181</v>
      </c>
      <c r="F10778">
        <v>2017</v>
      </c>
      <c r="G10778">
        <v>2007</v>
      </c>
      <c r="H10778">
        <v>1547.76</v>
      </c>
      <c r="I10778">
        <v>83451.42</v>
      </c>
      <c r="K10778">
        <v>0.22600000000000001</v>
      </c>
      <c r="L10778">
        <v>8.9999999999999998E-4</v>
      </c>
      <c r="M10778">
        <v>47912.161999999997</v>
      </c>
      <c r="N10778">
        <v>5.9400000000000001E-2</v>
      </c>
      <c r="O10778">
        <v>3.2</v>
      </c>
      <c r="P10778">
        <v>1.5900000000000001E-2</v>
      </c>
      <c r="Q10778">
        <v>803394.95600000001</v>
      </c>
      <c r="R10778" t="s">
        <v>34</v>
      </c>
      <c r="S10778" t="s">
        <v>38</v>
      </c>
      <c r="T10778" t="s">
        <v>28</v>
      </c>
      <c r="V10778" t="s">
        <v>253</v>
      </c>
      <c r="Y10778" t="s">
        <v>299</v>
      </c>
    </row>
    <row r="10779" spans="1:25" x14ac:dyDescent="0.45">
      <c r="A10779" t="s">
        <v>274</v>
      </c>
      <c r="B10779" t="s">
        <v>850</v>
      </c>
      <c r="C10779">
        <v>56964</v>
      </c>
      <c r="D10779" t="s">
        <v>181</v>
      </c>
      <c r="F10779">
        <v>2018</v>
      </c>
      <c r="G10779">
        <v>2183</v>
      </c>
      <c r="H10779">
        <v>1726.25</v>
      </c>
      <c r="I10779">
        <v>88470.13</v>
      </c>
      <c r="K10779">
        <v>0.25</v>
      </c>
      <c r="L10779">
        <v>8.9999999999999998E-4</v>
      </c>
      <c r="M10779">
        <v>51323.067000000003</v>
      </c>
      <c r="N10779">
        <v>5.9900000000000002E-2</v>
      </c>
      <c r="O10779">
        <v>3.2</v>
      </c>
      <c r="P10779">
        <v>1.2699999999999999E-2</v>
      </c>
      <c r="Q10779">
        <v>853721.49800000002</v>
      </c>
      <c r="R10779" t="s">
        <v>34</v>
      </c>
      <c r="S10779" t="s">
        <v>38</v>
      </c>
      <c r="T10779" t="s">
        <v>28</v>
      </c>
      <c r="V10779" t="s">
        <v>253</v>
      </c>
      <c r="Y10779" t="s">
        <v>299</v>
      </c>
    </row>
    <row r="10780" spans="1:25" x14ac:dyDescent="0.45">
      <c r="A10780" t="s">
        <v>274</v>
      </c>
      <c r="B10780" t="s">
        <v>850</v>
      </c>
      <c r="C10780">
        <v>56964</v>
      </c>
      <c r="D10780" t="s">
        <v>181</v>
      </c>
      <c r="F10780">
        <v>2019</v>
      </c>
      <c r="G10780">
        <v>1459</v>
      </c>
      <c r="H10780">
        <v>1101.44</v>
      </c>
      <c r="I10780">
        <v>54410.69</v>
      </c>
      <c r="K10780">
        <v>0.157</v>
      </c>
      <c r="L10780">
        <v>8.9999999999999998E-4</v>
      </c>
      <c r="M10780">
        <v>31885.371999999999</v>
      </c>
      <c r="N10780">
        <v>5.9200000000000003E-2</v>
      </c>
      <c r="O10780">
        <v>1.855</v>
      </c>
      <c r="P10780">
        <v>1.37E-2</v>
      </c>
      <c r="Q10780">
        <v>536284.02599999995</v>
      </c>
      <c r="R10780" t="s">
        <v>34</v>
      </c>
      <c r="S10780" t="s">
        <v>38</v>
      </c>
      <c r="T10780" t="s">
        <v>28</v>
      </c>
      <c r="V10780" t="s">
        <v>253</v>
      </c>
      <c r="Y10780" t="s">
        <v>299</v>
      </c>
    </row>
    <row r="10781" spans="1:25" x14ac:dyDescent="0.45">
      <c r="A10781" t="s">
        <v>274</v>
      </c>
      <c r="B10781" t="s">
        <v>850</v>
      </c>
      <c r="C10781">
        <v>56964</v>
      </c>
      <c r="D10781" t="s">
        <v>181</v>
      </c>
      <c r="F10781">
        <v>2020</v>
      </c>
      <c r="G10781">
        <v>744</v>
      </c>
      <c r="H10781">
        <v>530.29</v>
      </c>
      <c r="I10781">
        <v>25225.02</v>
      </c>
      <c r="K10781">
        <v>7.2999999999999995E-2</v>
      </c>
      <c r="L10781">
        <v>8.9999999999999998E-4</v>
      </c>
      <c r="M10781">
        <v>14696.069</v>
      </c>
      <c r="N10781">
        <v>5.8599999999999999E-2</v>
      </c>
      <c r="O10781">
        <v>0.84699999999999998</v>
      </c>
      <c r="P10781">
        <v>1.46E-2</v>
      </c>
      <c r="Q10781">
        <v>246984.87299999999</v>
      </c>
      <c r="R10781" t="s">
        <v>34</v>
      </c>
      <c r="S10781" t="s">
        <v>38</v>
      </c>
      <c r="T10781" t="s">
        <v>28</v>
      </c>
      <c r="V10781" t="s">
        <v>253</v>
      </c>
      <c r="Y10781" t="s">
        <v>147</v>
      </c>
    </row>
    <row r="10782" spans="1:25" x14ac:dyDescent="0.45">
      <c r="A10782" t="s">
        <v>274</v>
      </c>
      <c r="B10782" t="s">
        <v>850</v>
      </c>
      <c r="C10782">
        <v>56964</v>
      </c>
      <c r="D10782" t="s">
        <v>181</v>
      </c>
      <c r="F10782">
        <v>2021</v>
      </c>
      <c r="G10782">
        <v>1499</v>
      </c>
      <c r="H10782">
        <v>1095.06</v>
      </c>
      <c r="I10782">
        <v>56587.64</v>
      </c>
      <c r="K10782">
        <v>0.156</v>
      </c>
      <c r="L10782">
        <v>8.9999999999999998E-4</v>
      </c>
      <c r="M10782">
        <v>32581.210999999999</v>
      </c>
      <c r="N10782">
        <v>5.9299999999999999E-2</v>
      </c>
      <c r="O10782">
        <v>1.7609999999999999</v>
      </c>
      <c r="P10782">
        <v>1.34E-2</v>
      </c>
      <c r="Q10782">
        <v>547786.49399999995</v>
      </c>
      <c r="R10782" t="s">
        <v>34</v>
      </c>
      <c r="S10782" t="s">
        <v>38</v>
      </c>
      <c r="T10782" t="s">
        <v>28</v>
      </c>
      <c r="V10782" t="s">
        <v>253</v>
      </c>
      <c r="Y10782" t="s">
        <v>152</v>
      </c>
    </row>
    <row r="10783" spans="1:25" x14ac:dyDescent="0.45">
      <c r="A10783" t="s">
        <v>274</v>
      </c>
      <c r="B10783" t="s">
        <v>850</v>
      </c>
      <c r="C10783">
        <v>56964</v>
      </c>
      <c r="D10783" t="s">
        <v>181</v>
      </c>
      <c r="F10783">
        <v>2022</v>
      </c>
      <c r="G10783">
        <v>2630</v>
      </c>
      <c r="H10783">
        <v>2104.8200000000002</v>
      </c>
      <c r="I10783">
        <v>116567.72</v>
      </c>
      <c r="K10783">
        <v>0.32100000000000001</v>
      </c>
      <c r="L10783">
        <v>8.9999999999999998E-4</v>
      </c>
      <c r="M10783">
        <v>66380.376999999993</v>
      </c>
      <c r="N10783">
        <v>5.9200000000000003E-2</v>
      </c>
      <c r="O10783">
        <v>3.3519999999999999</v>
      </c>
      <c r="P10783">
        <v>9.7999999999999997E-3</v>
      </c>
      <c r="Q10783">
        <v>1116772.902</v>
      </c>
      <c r="R10783" t="s">
        <v>34</v>
      </c>
      <c r="S10783" t="s">
        <v>38</v>
      </c>
      <c r="T10783" t="s">
        <v>28</v>
      </c>
      <c r="V10783" t="s">
        <v>253</v>
      </c>
      <c r="Y10783" t="s">
        <v>152</v>
      </c>
    </row>
    <row r="10784" spans="1:25" x14ac:dyDescent="0.45">
      <c r="A10784" t="s">
        <v>274</v>
      </c>
      <c r="B10784" t="s">
        <v>850</v>
      </c>
      <c r="C10784">
        <v>56964</v>
      </c>
      <c r="D10784" t="s">
        <v>181</v>
      </c>
      <c r="F10784">
        <v>2023</v>
      </c>
      <c r="G10784">
        <v>1904</v>
      </c>
      <c r="H10784">
        <v>1496.46</v>
      </c>
      <c r="I10784">
        <v>78668.179999999993</v>
      </c>
      <c r="K10784">
        <v>0.217</v>
      </c>
      <c r="L10784">
        <v>8.9999999999999998E-4</v>
      </c>
      <c r="M10784">
        <v>44769.012000000002</v>
      </c>
      <c r="N10784">
        <v>5.9200000000000003E-2</v>
      </c>
      <c r="O10784">
        <v>2.4220000000000002</v>
      </c>
      <c r="P10784">
        <v>1.03E-2</v>
      </c>
      <c r="Q10784">
        <v>753319.73600000003</v>
      </c>
      <c r="R10784" t="s">
        <v>34</v>
      </c>
      <c r="S10784" t="s">
        <v>38</v>
      </c>
      <c r="T10784" t="s">
        <v>28</v>
      </c>
      <c r="V10784" t="s">
        <v>253</v>
      </c>
      <c r="Y10784" t="s">
        <v>152</v>
      </c>
    </row>
    <row r="10785" spans="1:25" x14ac:dyDescent="0.45">
      <c r="A10785" t="s">
        <v>274</v>
      </c>
      <c r="B10785" t="s">
        <v>850</v>
      </c>
      <c r="C10785">
        <v>56964</v>
      </c>
      <c r="D10785" t="s">
        <v>181</v>
      </c>
      <c r="F10785">
        <v>2024</v>
      </c>
      <c r="G10785">
        <v>275</v>
      </c>
      <c r="H10785">
        <v>195.44</v>
      </c>
      <c r="I10785">
        <v>9244.59</v>
      </c>
      <c r="K10785">
        <v>2.7E-2</v>
      </c>
      <c r="L10785">
        <v>8.9999999999999998E-4</v>
      </c>
      <c r="M10785">
        <v>5463.53</v>
      </c>
      <c r="N10785">
        <v>5.9900000000000002E-2</v>
      </c>
      <c r="O10785">
        <v>0.29599999999999999</v>
      </c>
      <c r="P10785">
        <v>1.18E-2</v>
      </c>
      <c r="Q10785">
        <v>90668.414999999994</v>
      </c>
      <c r="R10785" t="s">
        <v>34</v>
      </c>
      <c r="S10785" t="s">
        <v>38</v>
      </c>
      <c r="T10785" t="s">
        <v>28</v>
      </c>
      <c r="V10785" t="s">
        <v>253</v>
      </c>
      <c r="Y10785" t="s">
        <v>152</v>
      </c>
    </row>
    <row r="10786" spans="1:25" x14ac:dyDescent="0.45">
      <c r="A10786" t="s">
        <v>274</v>
      </c>
      <c r="B10786" t="s">
        <v>850</v>
      </c>
      <c r="C10786">
        <v>56964</v>
      </c>
      <c r="D10786" t="s">
        <v>195</v>
      </c>
      <c r="F10786">
        <v>2012</v>
      </c>
      <c r="G10786">
        <v>1650</v>
      </c>
      <c r="H10786">
        <v>1395.97</v>
      </c>
      <c r="I10786">
        <v>70538.789999999994</v>
      </c>
      <c r="K10786">
        <v>0.214</v>
      </c>
      <c r="L10786">
        <v>1E-3</v>
      </c>
      <c r="M10786">
        <v>40281.866000000002</v>
      </c>
      <c r="N10786">
        <v>5.9200000000000003E-2</v>
      </c>
      <c r="O10786">
        <v>2.9129999999999998</v>
      </c>
      <c r="P10786">
        <v>1.2500000000000001E-2</v>
      </c>
      <c r="Q10786">
        <v>677585.701</v>
      </c>
      <c r="R10786" t="s">
        <v>34</v>
      </c>
      <c r="S10786" t="s">
        <v>38</v>
      </c>
      <c r="T10786" t="s">
        <v>853</v>
      </c>
      <c r="V10786" t="s">
        <v>253</v>
      </c>
      <c r="Y10786" t="s">
        <v>277</v>
      </c>
    </row>
    <row r="10787" spans="1:25" x14ac:dyDescent="0.45">
      <c r="A10787" t="s">
        <v>274</v>
      </c>
      <c r="B10787" t="s">
        <v>850</v>
      </c>
      <c r="C10787">
        <v>56964</v>
      </c>
      <c r="D10787" t="s">
        <v>195</v>
      </c>
      <c r="F10787">
        <v>2013</v>
      </c>
      <c r="G10787">
        <v>2159</v>
      </c>
      <c r="H10787">
        <v>1861.32</v>
      </c>
      <c r="I10787">
        <v>93603.520000000004</v>
      </c>
      <c r="K10787">
        <v>0.40600000000000003</v>
      </c>
      <c r="L10787">
        <v>1.4E-3</v>
      </c>
      <c r="M10787">
        <v>54164.868999999999</v>
      </c>
      <c r="N10787">
        <v>5.9400000000000001E-2</v>
      </c>
      <c r="O10787">
        <v>3.6819999999999999</v>
      </c>
      <c r="P10787">
        <v>1.35E-2</v>
      </c>
      <c r="Q10787">
        <v>909409.69200000004</v>
      </c>
      <c r="R10787" t="s">
        <v>34</v>
      </c>
      <c r="S10787" t="s">
        <v>38</v>
      </c>
      <c r="T10787" t="s">
        <v>28</v>
      </c>
      <c r="V10787" t="s">
        <v>253</v>
      </c>
      <c r="Y10787" t="s">
        <v>277</v>
      </c>
    </row>
    <row r="10788" spans="1:25" x14ac:dyDescent="0.45">
      <c r="A10788" t="s">
        <v>274</v>
      </c>
      <c r="B10788" t="s">
        <v>850</v>
      </c>
      <c r="C10788">
        <v>56964</v>
      </c>
      <c r="D10788" t="s">
        <v>195</v>
      </c>
      <c r="F10788">
        <v>2014</v>
      </c>
      <c r="G10788">
        <v>3542</v>
      </c>
      <c r="H10788">
        <v>2940.36</v>
      </c>
      <c r="I10788">
        <v>158112.85999999999</v>
      </c>
      <c r="K10788">
        <v>0.57099999999999995</v>
      </c>
      <c r="L10788">
        <v>1.1999999999999999E-3</v>
      </c>
      <c r="M10788">
        <v>90913.54</v>
      </c>
      <c r="N10788">
        <v>5.9700000000000003E-2</v>
      </c>
      <c r="O10788">
        <v>5.8650000000000002</v>
      </c>
      <c r="P10788">
        <v>1.29E-2</v>
      </c>
      <c r="Q10788">
        <v>1520482.156</v>
      </c>
      <c r="R10788" t="s">
        <v>34</v>
      </c>
      <c r="S10788" t="s">
        <v>38</v>
      </c>
      <c r="T10788" t="s">
        <v>28</v>
      </c>
      <c r="V10788" t="s">
        <v>253</v>
      </c>
      <c r="Y10788" t="s">
        <v>277</v>
      </c>
    </row>
    <row r="10789" spans="1:25" x14ac:dyDescent="0.45">
      <c r="A10789" t="s">
        <v>274</v>
      </c>
      <c r="B10789" t="s">
        <v>850</v>
      </c>
      <c r="C10789">
        <v>56964</v>
      </c>
      <c r="D10789" t="s">
        <v>195</v>
      </c>
      <c r="F10789">
        <v>2015</v>
      </c>
      <c r="G10789">
        <v>2758</v>
      </c>
      <c r="H10789">
        <v>2224.12</v>
      </c>
      <c r="I10789">
        <v>123744.01</v>
      </c>
      <c r="K10789">
        <v>0.34200000000000003</v>
      </c>
      <c r="L10789">
        <v>8.9999999999999998E-4</v>
      </c>
      <c r="M10789">
        <v>70233.150999999998</v>
      </c>
      <c r="N10789">
        <v>5.9299999999999999E-2</v>
      </c>
      <c r="O10789">
        <v>4.7969999999999997</v>
      </c>
      <c r="P10789">
        <v>1.6500000000000001E-2</v>
      </c>
      <c r="Q10789">
        <v>1179796.3870000001</v>
      </c>
      <c r="R10789" t="s">
        <v>34</v>
      </c>
      <c r="S10789" t="s">
        <v>38</v>
      </c>
      <c r="T10789" t="s">
        <v>28</v>
      </c>
      <c r="V10789" t="s">
        <v>253</v>
      </c>
      <c r="Y10789" t="s">
        <v>297</v>
      </c>
    </row>
    <row r="10790" spans="1:25" x14ac:dyDescent="0.45">
      <c r="A10790" t="s">
        <v>274</v>
      </c>
      <c r="B10790" t="s">
        <v>850</v>
      </c>
      <c r="C10790">
        <v>56964</v>
      </c>
      <c r="D10790" t="s">
        <v>195</v>
      </c>
      <c r="F10790">
        <v>2016</v>
      </c>
      <c r="G10790">
        <v>3574</v>
      </c>
      <c r="H10790">
        <v>2890.42</v>
      </c>
      <c r="I10790">
        <v>155374.20000000001</v>
      </c>
      <c r="K10790">
        <v>0.434</v>
      </c>
      <c r="L10790">
        <v>8.9999999999999998E-4</v>
      </c>
      <c r="M10790">
        <v>88985.648000000001</v>
      </c>
      <c r="N10790">
        <v>5.9200000000000003E-2</v>
      </c>
      <c r="O10790">
        <v>5.8769999999999998</v>
      </c>
      <c r="P10790">
        <v>1.47E-2</v>
      </c>
      <c r="Q10790">
        <v>1496663.9450000001</v>
      </c>
      <c r="R10790" t="s">
        <v>34</v>
      </c>
      <c r="S10790" t="s">
        <v>38</v>
      </c>
      <c r="T10790" t="s">
        <v>28</v>
      </c>
      <c r="V10790" t="s">
        <v>253</v>
      </c>
      <c r="Y10790" t="s">
        <v>297</v>
      </c>
    </row>
    <row r="10791" spans="1:25" x14ac:dyDescent="0.45">
      <c r="A10791" t="s">
        <v>274</v>
      </c>
      <c r="B10791" t="s">
        <v>850</v>
      </c>
      <c r="C10791">
        <v>56964</v>
      </c>
      <c r="D10791" t="s">
        <v>195</v>
      </c>
      <c r="F10791">
        <v>2017</v>
      </c>
      <c r="G10791">
        <v>2043</v>
      </c>
      <c r="H10791">
        <v>1534.48</v>
      </c>
      <c r="I10791">
        <v>77817.72</v>
      </c>
      <c r="K10791">
        <v>0.222</v>
      </c>
      <c r="L10791">
        <v>8.9999999999999998E-4</v>
      </c>
      <c r="M10791">
        <v>45700.23</v>
      </c>
      <c r="N10791">
        <v>5.9499999999999997E-2</v>
      </c>
      <c r="O10791">
        <v>3.13</v>
      </c>
      <c r="P10791">
        <v>1.8700000000000001E-2</v>
      </c>
      <c r="Q10791">
        <v>765607.79</v>
      </c>
      <c r="R10791" t="s">
        <v>34</v>
      </c>
      <c r="S10791" t="s">
        <v>38</v>
      </c>
      <c r="T10791" t="s">
        <v>28</v>
      </c>
      <c r="V10791" t="s">
        <v>253</v>
      </c>
      <c r="Y10791" t="s">
        <v>299</v>
      </c>
    </row>
    <row r="10792" spans="1:25" x14ac:dyDescent="0.45">
      <c r="A10792" t="s">
        <v>274</v>
      </c>
      <c r="B10792" t="s">
        <v>850</v>
      </c>
      <c r="C10792">
        <v>56964</v>
      </c>
      <c r="D10792" t="s">
        <v>195</v>
      </c>
      <c r="F10792">
        <v>2018</v>
      </c>
      <c r="G10792">
        <v>1853</v>
      </c>
      <c r="H10792">
        <v>1432.61</v>
      </c>
      <c r="I10792">
        <v>74125.2</v>
      </c>
      <c r="K10792">
        <v>0.20799999999999999</v>
      </c>
      <c r="L10792">
        <v>8.9999999999999998E-4</v>
      </c>
      <c r="M10792">
        <v>42963.184999999998</v>
      </c>
      <c r="N10792">
        <v>5.9799999999999999E-2</v>
      </c>
      <c r="O10792">
        <v>2.9329999999999998</v>
      </c>
      <c r="P10792">
        <v>1.66E-2</v>
      </c>
      <c r="Q10792">
        <v>716990.90099999995</v>
      </c>
      <c r="R10792" t="s">
        <v>34</v>
      </c>
      <c r="S10792" t="s">
        <v>38</v>
      </c>
      <c r="T10792" t="s">
        <v>28</v>
      </c>
      <c r="V10792" t="s">
        <v>253</v>
      </c>
      <c r="Y10792" t="s">
        <v>299</v>
      </c>
    </row>
    <row r="10793" spans="1:25" x14ac:dyDescent="0.45">
      <c r="A10793" t="s">
        <v>274</v>
      </c>
      <c r="B10793" t="s">
        <v>850</v>
      </c>
      <c r="C10793">
        <v>56964</v>
      </c>
      <c r="D10793" t="s">
        <v>195</v>
      </c>
      <c r="F10793">
        <v>2019</v>
      </c>
      <c r="G10793">
        <v>1484</v>
      </c>
      <c r="H10793">
        <v>1124.29</v>
      </c>
      <c r="I10793">
        <v>56644.639999999999</v>
      </c>
      <c r="K10793">
        <v>0.161</v>
      </c>
      <c r="L10793">
        <v>8.9999999999999998E-4</v>
      </c>
      <c r="M10793">
        <v>33052.911999999997</v>
      </c>
      <c r="N10793">
        <v>5.9200000000000003E-2</v>
      </c>
      <c r="O10793">
        <v>1.913</v>
      </c>
      <c r="P10793">
        <v>1.52E-2</v>
      </c>
      <c r="Q10793">
        <v>555913.87300000002</v>
      </c>
      <c r="R10793" t="s">
        <v>34</v>
      </c>
      <c r="S10793" t="s">
        <v>38</v>
      </c>
      <c r="T10793" t="s">
        <v>28</v>
      </c>
      <c r="V10793" t="s">
        <v>253</v>
      </c>
      <c r="Y10793" t="s">
        <v>299</v>
      </c>
    </row>
    <row r="10794" spans="1:25" x14ac:dyDescent="0.45">
      <c r="A10794" t="s">
        <v>274</v>
      </c>
      <c r="B10794" t="s">
        <v>850</v>
      </c>
      <c r="C10794">
        <v>56964</v>
      </c>
      <c r="D10794" t="s">
        <v>195</v>
      </c>
      <c r="F10794">
        <v>2020</v>
      </c>
      <c r="G10794">
        <v>766</v>
      </c>
      <c r="H10794">
        <v>577.75</v>
      </c>
      <c r="I10794">
        <v>28135.75</v>
      </c>
      <c r="K10794">
        <v>8.1000000000000003E-2</v>
      </c>
      <c r="L10794">
        <v>8.9999999999999998E-4</v>
      </c>
      <c r="M10794">
        <v>16637.560000000001</v>
      </c>
      <c r="N10794">
        <v>5.9200000000000003E-2</v>
      </c>
      <c r="O10794">
        <v>0.94399999999999995</v>
      </c>
      <c r="P10794">
        <v>1.47E-2</v>
      </c>
      <c r="Q10794">
        <v>279952.587</v>
      </c>
      <c r="R10794" t="s">
        <v>34</v>
      </c>
      <c r="S10794" t="s">
        <v>38</v>
      </c>
      <c r="T10794" t="s">
        <v>28</v>
      </c>
      <c r="V10794" t="s">
        <v>253</v>
      </c>
      <c r="Y10794" t="s">
        <v>147</v>
      </c>
    </row>
    <row r="10795" spans="1:25" x14ac:dyDescent="0.45">
      <c r="A10795" t="s">
        <v>274</v>
      </c>
      <c r="B10795" t="s">
        <v>850</v>
      </c>
      <c r="C10795">
        <v>56964</v>
      </c>
      <c r="D10795" t="s">
        <v>195</v>
      </c>
      <c r="F10795">
        <v>2021</v>
      </c>
      <c r="G10795">
        <v>1345</v>
      </c>
      <c r="H10795">
        <v>1029.29</v>
      </c>
      <c r="I10795">
        <v>52235.99</v>
      </c>
      <c r="K10795">
        <v>0.14699999999999999</v>
      </c>
      <c r="L10795">
        <v>8.9999999999999998E-4</v>
      </c>
      <c r="M10795">
        <v>30241.699000000001</v>
      </c>
      <c r="N10795">
        <v>5.9299999999999999E-2</v>
      </c>
      <c r="O10795">
        <v>1.5549999999999999</v>
      </c>
      <c r="P10795">
        <v>1.0800000000000001E-2</v>
      </c>
      <c r="Q10795">
        <v>508326.01299999998</v>
      </c>
      <c r="R10795" t="s">
        <v>34</v>
      </c>
      <c r="S10795" t="s">
        <v>38</v>
      </c>
      <c r="T10795" t="s">
        <v>28</v>
      </c>
      <c r="V10795" t="s">
        <v>253</v>
      </c>
      <c r="Y10795" t="s">
        <v>152</v>
      </c>
    </row>
    <row r="10796" spans="1:25" x14ac:dyDescent="0.45">
      <c r="A10796" t="s">
        <v>274</v>
      </c>
      <c r="B10796" t="s">
        <v>850</v>
      </c>
      <c r="C10796">
        <v>56964</v>
      </c>
      <c r="D10796" t="s">
        <v>195</v>
      </c>
      <c r="F10796">
        <v>2022</v>
      </c>
      <c r="G10796">
        <v>2143</v>
      </c>
      <c r="H10796">
        <v>1742.65</v>
      </c>
      <c r="I10796">
        <v>94358.47</v>
      </c>
      <c r="K10796">
        <v>0.26600000000000001</v>
      </c>
      <c r="L10796">
        <v>8.9999999999999998E-4</v>
      </c>
      <c r="M10796">
        <v>54753.978999999999</v>
      </c>
      <c r="N10796">
        <v>5.9200000000000003E-2</v>
      </c>
      <c r="O10796">
        <v>2.8769999999999998</v>
      </c>
      <c r="P10796">
        <v>9.9000000000000008E-3</v>
      </c>
      <c r="Q10796">
        <v>920627.446</v>
      </c>
      <c r="R10796" t="s">
        <v>34</v>
      </c>
      <c r="S10796" t="s">
        <v>38</v>
      </c>
      <c r="T10796" t="s">
        <v>28</v>
      </c>
      <c r="V10796" t="s">
        <v>253</v>
      </c>
      <c r="Y10796" t="s">
        <v>152</v>
      </c>
    </row>
    <row r="10797" spans="1:25" x14ac:dyDescent="0.45">
      <c r="A10797" t="s">
        <v>274</v>
      </c>
      <c r="B10797" t="s">
        <v>850</v>
      </c>
      <c r="C10797">
        <v>56964</v>
      </c>
      <c r="D10797" t="s">
        <v>195</v>
      </c>
      <c r="F10797">
        <v>2023</v>
      </c>
      <c r="G10797">
        <v>1213</v>
      </c>
      <c r="H10797">
        <v>922.83</v>
      </c>
      <c r="I10797">
        <v>48032.66</v>
      </c>
      <c r="K10797">
        <v>0.13500000000000001</v>
      </c>
      <c r="L10797">
        <v>8.9999999999999998E-4</v>
      </c>
      <c r="M10797">
        <v>27795.081999999999</v>
      </c>
      <c r="N10797">
        <v>5.9200000000000003E-2</v>
      </c>
      <c r="O10797">
        <v>1.4219999999999999</v>
      </c>
      <c r="P10797">
        <v>1.0999999999999999E-2</v>
      </c>
      <c r="Q10797">
        <v>467707.565</v>
      </c>
      <c r="R10797" t="s">
        <v>34</v>
      </c>
      <c r="S10797" t="s">
        <v>38</v>
      </c>
      <c r="T10797" t="s">
        <v>28</v>
      </c>
      <c r="V10797" t="s">
        <v>253</v>
      </c>
      <c r="Y10797" t="s">
        <v>152</v>
      </c>
    </row>
    <row r="10798" spans="1:25" x14ac:dyDescent="0.45">
      <c r="A10798" t="s">
        <v>274</v>
      </c>
      <c r="B10798" t="s">
        <v>850</v>
      </c>
      <c r="C10798">
        <v>56964</v>
      </c>
      <c r="D10798" t="s">
        <v>195</v>
      </c>
      <c r="F10798">
        <v>2024</v>
      </c>
      <c r="G10798">
        <v>471</v>
      </c>
      <c r="H10798">
        <v>354.46</v>
      </c>
      <c r="I10798">
        <v>17899.38</v>
      </c>
      <c r="K10798">
        <v>5.1999999999999998E-2</v>
      </c>
      <c r="L10798">
        <v>8.9999999999999998E-4</v>
      </c>
      <c r="M10798">
        <v>10446.896000000001</v>
      </c>
      <c r="N10798">
        <v>5.9200000000000003E-2</v>
      </c>
      <c r="O10798">
        <v>0.56200000000000006</v>
      </c>
      <c r="P10798">
        <v>1.17E-2</v>
      </c>
      <c r="Q10798">
        <v>175771.995</v>
      </c>
      <c r="R10798" t="s">
        <v>34</v>
      </c>
      <c r="S10798" t="s">
        <v>38</v>
      </c>
      <c r="T10798" t="s">
        <v>28</v>
      </c>
      <c r="V10798" t="s">
        <v>253</v>
      </c>
      <c r="Y10798" t="s">
        <v>152</v>
      </c>
    </row>
    <row r="10799" spans="1:25" x14ac:dyDescent="0.45">
      <c r="A10799" t="s">
        <v>274</v>
      </c>
      <c r="B10799" t="s">
        <v>850</v>
      </c>
      <c r="C10799">
        <v>56964</v>
      </c>
      <c r="D10799" t="s">
        <v>200</v>
      </c>
      <c r="F10799">
        <v>2012</v>
      </c>
      <c r="G10799">
        <v>1656</v>
      </c>
      <c r="H10799">
        <v>1390.64</v>
      </c>
      <c r="I10799">
        <v>70475.59</v>
      </c>
      <c r="K10799">
        <v>0.215</v>
      </c>
      <c r="L10799">
        <v>1E-3</v>
      </c>
      <c r="M10799">
        <v>40654.317000000003</v>
      </c>
      <c r="N10799">
        <v>5.9200000000000003E-2</v>
      </c>
      <c r="O10799">
        <v>2.9380000000000002</v>
      </c>
      <c r="P10799">
        <v>1.3899999999999999E-2</v>
      </c>
      <c r="Q10799">
        <v>683848.88</v>
      </c>
      <c r="R10799" t="s">
        <v>34</v>
      </c>
      <c r="S10799" t="s">
        <v>38</v>
      </c>
      <c r="T10799" t="s">
        <v>854</v>
      </c>
      <c r="V10799" t="s">
        <v>253</v>
      </c>
      <c r="Y10799" t="s">
        <v>277</v>
      </c>
    </row>
    <row r="10800" spans="1:25" x14ac:dyDescent="0.45">
      <c r="A10800" t="s">
        <v>274</v>
      </c>
      <c r="B10800" t="s">
        <v>850</v>
      </c>
      <c r="C10800">
        <v>56964</v>
      </c>
      <c r="D10800" t="s">
        <v>200</v>
      </c>
      <c r="F10800">
        <v>2013</v>
      </c>
      <c r="G10800">
        <v>2335</v>
      </c>
      <c r="H10800">
        <v>2019.41</v>
      </c>
      <c r="I10800">
        <v>101148.82</v>
      </c>
      <c r="K10800">
        <v>0.41699999999999998</v>
      </c>
      <c r="L10800">
        <v>1.2999999999999999E-3</v>
      </c>
      <c r="M10800">
        <v>58721.709000000003</v>
      </c>
      <c r="N10800">
        <v>5.9299999999999999E-2</v>
      </c>
      <c r="O10800">
        <v>5.2439999999999998</v>
      </c>
      <c r="P10800">
        <v>1.6500000000000001E-2</v>
      </c>
      <c r="Q10800">
        <v>986262.125</v>
      </c>
      <c r="R10800" t="s">
        <v>34</v>
      </c>
      <c r="S10800" t="s">
        <v>38</v>
      </c>
      <c r="T10800" t="s">
        <v>28</v>
      </c>
      <c r="V10800" t="s">
        <v>253</v>
      </c>
      <c r="Y10800" t="s">
        <v>277</v>
      </c>
    </row>
    <row r="10801" spans="1:25" x14ac:dyDescent="0.45">
      <c r="A10801" t="s">
        <v>274</v>
      </c>
      <c r="B10801" t="s">
        <v>850</v>
      </c>
      <c r="C10801">
        <v>56964</v>
      </c>
      <c r="D10801" t="s">
        <v>200</v>
      </c>
      <c r="F10801">
        <v>2014</v>
      </c>
      <c r="G10801">
        <v>3533</v>
      </c>
      <c r="H10801">
        <v>2912.35</v>
      </c>
      <c r="I10801">
        <v>155484.70000000001</v>
      </c>
      <c r="K10801">
        <v>0.57199999999999995</v>
      </c>
      <c r="L10801">
        <v>1.1999999999999999E-3</v>
      </c>
      <c r="M10801">
        <v>90015.983999999997</v>
      </c>
      <c r="N10801">
        <v>5.9700000000000003E-2</v>
      </c>
      <c r="O10801">
        <v>6.0519999999999996</v>
      </c>
      <c r="P10801">
        <v>1.41E-2</v>
      </c>
      <c r="Q10801">
        <v>1504973.1359999999</v>
      </c>
      <c r="R10801" t="s">
        <v>34</v>
      </c>
      <c r="S10801" t="s">
        <v>38</v>
      </c>
      <c r="T10801" t="s">
        <v>28</v>
      </c>
      <c r="V10801" t="s">
        <v>253</v>
      </c>
      <c r="Y10801" t="s">
        <v>277</v>
      </c>
    </row>
    <row r="10802" spans="1:25" x14ac:dyDescent="0.45">
      <c r="A10802" t="s">
        <v>274</v>
      </c>
      <c r="B10802" t="s">
        <v>850</v>
      </c>
      <c r="C10802">
        <v>56964</v>
      </c>
      <c r="D10802" t="s">
        <v>200</v>
      </c>
      <c r="F10802">
        <v>2015</v>
      </c>
      <c r="G10802">
        <v>2879</v>
      </c>
      <c r="H10802">
        <v>2344.35</v>
      </c>
      <c r="I10802">
        <v>128947.82</v>
      </c>
      <c r="K10802">
        <v>0.35499999999999998</v>
      </c>
      <c r="L10802">
        <v>1E-3</v>
      </c>
      <c r="M10802">
        <v>73547.144</v>
      </c>
      <c r="N10802">
        <v>5.9400000000000001E-2</v>
      </c>
      <c r="O10802">
        <v>5.3529999999999998</v>
      </c>
      <c r="P10802">
        <v>1.72E-2</v>
      </c>
      <c r="Q10802">
        <v>1234737.983</v>
      </c>
      <c r="R10802" t="s">
        <v>34</v>
      </c>
      <c r="S10802" t="s">
        <v>38</v>
      </c>
      <c r="T10802" t="s">
        <v>28</v>
      </c>
      <c r="V10802" t="s">
        <v>253</v>
      </c>
      <c r="Y10802" t="s">
        <v>297</v>
      </c>
    </row>
    <row r="10803" spans="1:25" x14ac:dyDescent="0.45">
      <c r="A10803" t="s">
        <v>274</v>
      </c>
      <c r="B10803" t="s">
        <v>850</v>
      </c>
      <c r="C10803">
        <v>56964</v>
      </c>
      <c r="D10803" t="s">
        <v>200</v>
      </c>
      <c r="F10803">
        <v>2016</v>
      </c>
      <c r="G10803">
        <v>3107</v>
      </c>
      <c r="H10803">
        <v>2484.39</v>
      </c>
      <c r="I10803">
        <v>133332.03</v>
      </c>
      <c r="K10803">
        <v>0.371</v>
      </c>
      <c r="L10803">
        <v>1E-3</v>
      </c>
      <c r="M10803">
        <v>76650.861000000004</v>
      </c>
      <c r="N10803">
        <v>5.9200000000000003E-2</v>
      </c>
      <c r="O10803">
        <v>5.367</v>
      </c>
      <c r="P10803">
        <v>1.77E-2</v>
      </c>
      <c r="Q10803">
        <v>1289282.882</v>
      </c>
      <c r="R10803" t="s">
        <v>34</v>
      </c>
      <c r="S10803" t="s">
        <v>38</v>
      </c>
      <c r="T10803" t="s">
        <v>28</v>
      </c>
      <c r="V10803" t="s">
        <v>253</v>
      </c>
      <c r="Y10803" t="s">
        <v>297</v>
      </c>
    </row>
    <row r="10804" spans="1:25" x14ac:dyDescent="0.45">
      <c r="A10804" t="s">
        <v>274</v>
      </c>
      <c r="B10804" t="s">
        <v>850</v>
      </c>
      <c r="C10804">
        <v>56964</v>
      </c>
      <c r="D10804" t="s">
        <v>200</v>
      </c>
      <c r="F10804">
        <v>2017</v>
      </c>
      <c r="G10804">
        <v>1719</v>
      </c>
      <c r="H10804">
        <v>1316.65</v>
      </c>
      <c r="I10804">
        <v>69417.94</v>
      </c>
      <c r="K10804">
        <v>0.19</v>
      </c>
      <c r="L10804">
        <v>8.9999999999999998E-4</v>
      </c>
      <c r="M10804">
        <v>40330.243999999999</v>
      </c>
      <c r="N10804">
        <v>5.9499999999999997E-2</v>
      </c>
      <c r="O10804">
        <v>2.7639999999999998</v>
      </c>
      <c r="P10804">
        <v>1.7899999999999999E-2</v>
      </c>
      <c r="Q10804">
        <v>675510.12</v>
      </c>
      <c r="R10804" t="s">
        <v>34</v>
      </c>
      <c r="S10804" t="s">
        <v>38</v>
      </c>
      <c r="T10804" t="s">
        <v>28</v>
      </c>
      <c r="V10804" t="s">
        <v>253</v>
      </c>
      <c r="Y10804" t="s">
        <v>299</v>
      </c>
    </row>
    <row r="10805" spans="1:25" x14ac:dyDescent="0.45">
      <c r="A10805" t="s">
        <v>274</v>
      </c>
      <c r="B10805" t="s">
        <v>850</v>
      </c>
      <c r="C10805">
        <v>56964</v>
      </c>
      <c r="D10805" t="s">
        <v>200</v>
      </c>
      <c r="F10805">
        <v>2018</v>
      </c>
      <c r="G10805">
        <v>1901</v>
      </c>
      <c r="H10805">
        <v>1488.09</v>
      </c>
      <c r="I10805">
        <v>75867.210000000006</v>
      </c>
      <c r="K10805">
        <v>0.21199999999999999</v>
      </c>
      <c r="L10805">
        <v>8.9999999999999998E-4</v>
      </c>
      <c r="M10805">
        <v>43676.154999999999</v>
      </c>
      <c r="N10805">
        <v>5.8999999999999997E-2</v>
      </c>
      <c r="O10805">
        <v>2.956</v>
      </c>
      <c r="P10805">
        <v>1.7299999999999999E-2</v>
      </c>
      <c r="Q10805">
        <v>726540.82499999995</v>
      </c>
      <c r="R10805" t="s">
        <v>34</v>
      </c>
      <c r="S10805" t="s">
        <v>38</v>
      </c>
      <c r="T10805" t="s">
        <v>28</v>
      </c>
      <c r="V10805" t="s">
        <v>253</v>
      </c>
      <c r="Y10805" t="s">
        <v>299</v>
      </c>
    </row>
    <row r="10806" spans="1:25" x14ac:dyDescent="0.45">
      <c r="A10806" t="s">
        <v>274</v>
      </c>
      <c r="B10806" t="s">
        <v>850</v>
      </c>
      <c r="C10806">
        <v>56964</v>
      </c>
      <c r="D10806" t="s">
        <v>200</v>
      </c>
      <c r="F10806">
        <v>2019</v>
      </c>
      <c r="G10806">
        <v>1472</v>
      </c>
      <c r="H10806">
        <v>1123.1300000000001</v>
      </c>
      <c r="I10806">
        <v>58038.19</v>
      </c>
      <c r="K10806">
        <v>0.16400000000000001</v>
      </c>
      <c r="L10806">
        <v>1E-3</v>
      </c>
      <c r="M10806">
        <v>33778.404000000002</v>
      </c>
      <c r="N10806">
        <v>5.9200000000000003E-2</v>
      </c>
      <c r="O10806">
        <v>2.024</v>
      </c>
      <c r="P10806">
        <v>1.61E-2</v>
      </c>
      <c r="Q10806">
        <v>568307.83499999996</v>
      </c>
      <c r="R10806" t="s">
        <v>34</v>
      </c>
      <c r="S10806" t="s">
        <v>38</v>
      </c>
      <c r="T10806" t="s">
        <v>28</v>
      </c>
      <c r="V10806" t="s">
        <v>253</v>
      </c>
      <c r="Y10806" t="s">
        <v>299</v>
      </c>
    </row>
    <row r="10807" spans="1:25" x14ac:dyDescent="0.45">
      <c r="A10807" t="s">
        <v>274</v>
      </c>
      <c r="B10807" t="s">
        <v>850</v>
      </c>
      <c r="C10807">
        <v>56964</v>
      </c>
      <c r="D10807" t="s">
        <v>200</v>
      </c>
      <c r="F10807">
        <v>2020</v>
      </c>
      <c r="G10807">
        <v>895</v>
      </c>
      <c r="H10807">
        <v>689.46</v>
      </c>
      <c r="I10807">
        <v>34604.050000000003</v>
      </c>
      <c r="K10807">
        <v>0.1</v>
      </c>
      <c r="L10807">
        <v>8.9999999999999998E-4</v>
      </c>
      <c r="M10807">
        <v>20055.93</v>
      </c>
      <c r="N10807">
        <v>5.9200000000000003E-2</v>
      </c>
      <c r="O10807">
        <v>1.198</v>
      </c>
      <c r="P10807">
        <v>1.47E-2</v>
      </c>
      <c r="Q10807">
        <v>337485.87599999999</v>
      </c>
      <c r="R10807" t="s">
        <v>34</v>
      </c>
      <c r="S10807" t="s">
        <v>38</v>
      </c>
      <c r="T10807" t="s">
        <v>28</v>
      </c>
      <c r="V10807" t="s">
        <v>253</v>
      </c>
      <c r="Y10807" t="s">
        <v>147</v>
      </c>
    </row>
    <row r="10808" spans="1:25" x14ac:dyDescent="0.45">
      <c r="A10808" t="s">
        <v>274</v>
      </c>
      <c r="B10808" t="s">
        <v>850</v>
      </c>
      <c r="C10808">
        <v>56964</v>
      </c>
      <c r="D10808" t="s">
        <v>200</v>
      </c>
      <c r="F10808">
        <v>2021</v>
      </c>
      <c r="G10808">
        <v>1503</v>
      </c>
      <c r="H10808">
        <v>1169.58</v>
      </c>
      <c r="I10808">
        <v>61686.66</v>
      </c>
      <c r="K10808">
        <v>0.16500000000000001</v>
      </c>
      <c r="L10808">
        <v>8.9999999999999998E-4</v>
      </c>
      <c r="M10808">
        <v>34256.839999999997</v>
      </c>
      <c r="N10808">
        <v>5.9200000000000003E-2</v>
      </c>
      <c r="O10808">
        <v>1.89</v>
      </c>
      <c r="P10808">
        <v>1.3100000000000001E-2</v>
      </c>
      <c r="Q10808">
        <v>576335.68000000005</v>
      </c>
      <c r="R10808" t="s">
        <v>34</v>
      </c>
      <c r="S10808" t="s">
        <v>38</v>
      </c>
      <c r="T10808" t="s">
        <v>28</v>
      </c>
      <c r="V10808" t="s">
        <v>253</v>
      </c>
      <c r="Y10808" t="s">
        <v>152</v>
      </c>
    </row>
    <row r="10809" spans="1:25" x14ac:dyDescent="0.45">
      <c r="A10809" t="s">
        <v>274</v>
      </c>
      <c r="B10809" t="s">
        <v>850</v>
      </c>
      <c r="C10809">
        <v>56964</v>
      </c>
      <c r="D10809" t="s">
        <v>200</v>
      </c>
      <c r="F10809">
        <v>2022</v>
      </c>
      <c r="G10809">
        <v>2502</v>
      </c>
      <c r="H10809">
        <v>2091.67</v>
      </c>
      <c r="I10809">
        <v>115466.37</v>
      </c>
      <c r="K10809">
        <v>0.318</v>
      </c>
      <c r="L10809">
        <v>1E-3</v>
      </c>
      <c r="M10809">
        <v>65530.796999999999</v>
      </c>
      <c r="N10809">
        <v>5.9299999999999999E-2</v>
      </c>
      <c r="O10809">
        <v>3.4430000000000001</v>
      </c>
      <c r="P10809">
        <v>9.5999999999999992E-3</v>
      </c>
      <c r="Q10809">
        <v>1101346.1869999999</v>
      </c>
      <c r="R10809" t="s">
        <v>34</v>
      </c>
      <c r="S10809" t="s">
        <v>38</v>
      </c>
      <c r="T10809" t="s">
        <v>28</v>
      </c>
      <c r="V10809" t="s">
        <v>253</v>
      </c>
      <c r="Y10809" t="s">
        <v>152</v>
      </c>
    </row>
    <row r="10810" spans="1:25" x14ac:dyDescent="0.45">
      <c r="A10810" t="s">
        <v>274</v>
      </c>
      <c r="B10810" t="s">
        <v>850</v>
      </c>
      <c r="C10810">
        <v>56964</v>
      </c>
      <c r="D10810" t="s">
        <v>200</v>
      </c>
      <c r="F10810">
        <v>2023</v>
      </c>
      <c r="G10810">
        <v>1816</v>
      </c>
      <c r="H10810">
        <v>1487.59</v>
      </c>
      <c r="I10810">
        <v>81291.789999999994</v>
      </c>
      <c r="K10810">
        <v>0.221</v>
      </c>
      <c r="L10810">
        <v>1E-3</v>
      </c>
      <c r="M10810">
        <v>46011.743000000002</v>
      </c>
      <c r="N10810">
        <v>5.9200000000000003E-2</v>
      </c>
      <c r="O10810">
        <v>2.472</v>
      </c>
      <c r="P10810">
        <v>9.7000000000000003E-3</v>
      </c>
      <c r="Q10810">
        <v>774216.80500000005</v>
      </c>
      <c r="R10810" t="s">
        <v>34</v>
      </c>
      <c r="S10810" t="s">
        <v>38</v>
      </c>
      <c r="T10810" t="s">
        <v>28</v>
      </c>
      <c r="V10810" t="s">
        <v>253</v>
      </c>
      <c r="Y10810" t="s">
        <v>152</v>
      </c>
    </row>
    <row r="10811" spans="1:25" x14ac:dyDescent="0.45">
      <c r="A10811" t="s">
        <v>274</v>
      </c>
      <c r="B10811" t="s">
        <v>850</v>
      </c>
      <c r="C10811">
        <v>56964</v>
      </c>
      <c r="D10811" t="s">
        <v>200</v>
      </c>
      <c r="F10811">
        <v>2024</v>
      </c>
      <c r="G10811">
        <v>373</v>
      </c>
      <c r="H10811">
        <v>286.06</v>
      </c>
      <c r="I10811">
        <v>15110.68</v>
      </c>
      <c r="K10811">
        <v>4.2000000000000003E-2</v>
      </c>
      <c r="L10811">
        <v>8.9999999999999998E-4</v>
      </c>
      <c r="M10811">
        <v>8584.2209999999995</v>
      </c>
      <c r="N10811">
        <v>5.9200000000000003E-2</v>
      </c>
      <c r="O10811">
        <v>0.46300000000000002</v>
      </c>
      <c r="P10811">
        <v>1.09E-2</v>
      </c>
      <c r="Q10811">
        <v>144439.12599999999</v>
      </c>
      <c r="R10811" t="s">
        <v>34</v>
      </c>
      <c r="S10811" t="s">
        <v>38</v>
      </c>
      <c r="T10811" t="s">
        <v>28</v>
      </c>
      <c r="V10811" t="s">
        <v>253</v>
      </c>
      <c r="Y10811" t="s">
        <v>152</v>
      </c>
    </row>
    <row r="10812" spans="1:25" x14ac:dyDescent="0.45">
      <c r="A10812" t="s">
        <v>274</v>
      </c>
      <c r="B10812" t="s">
        <v>850</v>
      </c>
      <c r="C10812">
        <v>56964</v>
      </c>
      <c r="D10812" t="s">
        <v>201</v>
      </c>
      <c r="F10812">
        <v>2012</v>
      </c>
      <c r="G10812">
        <v>1561</v>
      </c>
      <c r="H10812">
        <v>1327.09</v>
      </c>
      <c r="I10812">
        <v>68373.119999999995</v>
      </c>
      <c r="K10812">
        <v>0.22700000000000001</v>
      </c>
      <c r="L10812">
        <v>1E-3</v>
      </c>
      <c r="M10812">
        <v>38503.841999999997</v>
      </c>
      <c r="N10812">
        <v>5.91E-2</v>
      </c>
      <c r="O10812">
        <v>2.4300000000000002</v>
      </c>
      <c r="P10812">
        <v>1.09E-2</v>
      </c>
      <c r="Q10812">
        <v>647305.28200000001</v>
      </c>
      <c r="R10812" t="s">
        <v>34</v>
      </c>
      <c r="S10812" t="s">
        <v>38</v>
      </c>
      <c r="T10812" t="s">
        <v>855</v>
      </c>
      <c r="V10812" t="s">
        <v>253</v>
      </c>
      <c r="Y10812" t="s">
        <v>277</v>
      </c>
    </row>
    <row r="10813" spans="1:25" x14ac:dyDescent="0.45">
      <c r="A10813" t="s">
        <v>274</v>
      </c>
      <c r="B10813" t="s">
        <v>850</v>
      </c>
      <c r="C10813">
        <v>56964</v>
      </c>
      <c r="D10813" t="s">
        <v>201</v>
      </c>
      <c r="F10813">
        <v>2013</v>
      </c>
      <c r="G10813">
        <v>2474</v>
      </c>
      <c r="H10813">
        <v>2120.44</v>
      </c>
      <c r="I10813">
        <v>108158.44</v>
      </c>
      <c r="K10813">
        <v>0.496</v>
      </c>
      <c r="L10813">
        <v>1.5E-3</v>
      </c>
      <c r="M10813">
        <v>62113.466</v>
      </c>
      <c r="N10813">
        <v>5.9400000000000001E-2</v>
      </c>
      <c r="O10813">
        <v>4.5170000000000003</v>
      </c>
      <c r="P10813">
        <v>1.37E-2</v>
      </c>
      <c r="Q10813">
        <v>1042413.8370000001</v>
      </c>
      <c r="R10813" t="s">
        <v>34</v>
      </c>
      <c r="S10813" t="s">
        <v>38</v>
      </c>
      <c r="T10813" t="s">
        <v>28</v>
      </c>
      <c r="V10813" t="s">
        <v>253</v>
      </c>
      <c r="Y10813" t="s">
        <v>277</v>
      </c>
    </row>
    <row r="10814" spans="1:25" x14ac:dyDescent="0.45">
      <c r="A10814" t="s">
        <v>274</v>
      </c>
      <c r="B10814" t="s">
        <v>850</v>
      </c>
      <c r="C10814">
        <v>56964</v>
      </c>
      <c r="D10814" t="s">
        <v>201</v>
      </c>
      <c r="F10814">
        <v>2014</v>
      </c>
      <c r="G10814">
        <v>3371</v>
      </c>
      <c r="H10814">
        <v>2785.89</v>
      </c>
      <c r="I10814">
        <v>152603.9</v>
      </c>
      <c r="K10814">
        <v>0.53500000000000003</v>
      </c>
      <c r="L10814">
        <v>1.1999999999999999E-3</v>
      </c>
      <c r="M10814">
        <v>86750.467999999993</v>
      </c>
      <c r="N10814">
        <v>5.96E-2</v>
      </c>
      <c r="O10814">
        <v>5.7080000000000002</v>
      </c>
      <c r="P10814">
        <v>1.2800000000000001E-2</v>
      </c>
      <c r="Q10814">
        <v>1450080.791</v>
      </c>
      <c r="R10814" t="s">
        <v>34</v>
      </c>
      <c r="S10814" t="s">
        <v>38</v>
      </c>
      <c r="T10814" t="s">
        <v>28</v>
      </c>
      <c r="V10814" t="s">
        <v>253</v>
      </c>
      <c r="Y10814" t="s">
        <v>277</v>
      </c>
    </row>
    <row r="10815" spans="1:25" x14ac:dyDescent="0.45">
      <c r="A10815" t="s">
        <v>274</v>
      </c>
      <c r="B10815" t="s">
        <v>850</v>
      </c>
      <c r="C10815">
        <v>56964</v>
      </c>
      <c r="D10815" t="s">
        <v>201</v>
      </c>
      <c r="F10815">
        <v>2015</v>
      </c>
      <c r="G10815">
        <v>3219</v>
      </c>
      <c r="H10815">
        <v>2538.65</v>
      </c>
      <c r="I10815">
        <v>138701.03</v>
      </c>
      <c r="K10815">
        <v>0.378</v>
      </c>
      <c r="L10815">
        <v>8.9999999999999998E-4</v>
      </c>
      <c r="M10815">
        <v>78484.531000000003</v>
      </c>
      <c r="N10815">
        <v>5.9299999999999999E-2</v>
      </c>
      <c r="O10815">
        <v>5.141</v>
      </c>
      <c r="P10815">
        <v>1.44E-2</v>
      </c>
      <c r="Q10815">
        <v>1318855.7620000001</v>
      </c>
      <c r="R10815" t="s">
        <v>34</v>
      </c>
      <c r="S10815" t="s">
        <v>38</v>
      </c>
      <c r="T10815" t="s">
        <v>28</v>
      </c>
      <c r="V10815" t="s">
        <v>253</v>
      </c>
      <c r="Y10815" t="s">
        <v>297</v>
      </c>
    </row>
    <row r="10816" spans="1:25" x14ac:dyDescent="0.45">
      <c r="A10816" t="s">
        <v>274</v>
      </c>
      <c r="B10816" t="s">
        <v>850</v>
      </c>
      <c r="C10816">
        <v>56964</v>
      </c>
      <c r="D10816" t="s">
        <v>201</v>
      </c>
      <c r="F10816">
        <v>2016</v>
      </c>
      <c r="G10816">
        <v>3462</v>
      </c>
      <c r="H10816">
        <v>2781.3</v>
      </c>
      <c r="I10816">
        <v>154648.22</v>
      </c>
      <c r="K10816">
        <v>0.40600000000000003</v>
      </c>
      <c r="L10816">
        <v>8.9999999999999998E-4</v>
      </c>
      <c r="M10816">
        <v>86415.418999999994</v>
      </c>
      <c r="N10816">
        <v>5.9200000000000003E-2</v>
      </c>
      <c r="O10816">
        <v>5.6360000000000001</v>
      </c>
      <c r="P10816">
        <v>1.34E-2</v>
      </c>
      <c r="Q10816">
        <v>1453073.969</v>
      </c>
      <c r="R10816" t="s">
        <v>34</v>
      </c>
      <c r="S10816" t="s">
        <v>38</v>
      </c>
      <c r="T10816" t="s">
        <v>28</v>
      </c>
      <c r="V10816" t="s">
        <v>253</v>
      </c>
      <c r="Y10816" t="s">
        <v>297</v>
      </c>
    </row>
    <row r="10817" spans="1:25" x14ac:dyDescent="0.45">
      <c r="A10817" t="s">
        <v>274</v>
      </c>
      <c r="B10817" t="s">
        <v>850</v>
      </c>
      <c r="C10817">
        <v>56964</v>
      </c>
      <c r="D10817" t="s">
        <v>201</v>
      </c>
      <c r="F10817">
        <v>2017</v>
      </c>
      <c r="G10817">
        <v>2221</v>
      </c>
      <c r="H10817">
        <v>1748.18</v>
      </c>
      <c r="I10817">
        <v>91742.35</v>
      </c>
      <c r="K10817">
        <v>0.252</v>
      </c>
      <c r="L10817">
        <v>8.9999999999999998E-4</v>
      </c>
      <c r="M10817">
        <v>53075.639000000003</v>
      </c>
      <c r="N10817">
        <v>5.9499999999999997E-2</v>
      </c>
      <c r="O10817">
        <v>3.61</v>
      </c>
      <c r="P10817">
        <v>1.5699999999999999E-2</v>
      </c>
      <c r="Q10817">
        <v>889793.03799999994</v>
      </c>
      <c r="R10817" t="s">
        <v>34</v>
      </c>
      <c r="S10817" t="s">
        <v>38</v>
      </c>
      <c r="T10817" t="s">
        <v>28</v>
      </c>
      <c r="V10817" t="s">
        <v>253</v>
      </c>
      <c r="Y10817" t="s">
        <v>299</v>
      </c>
    </row>
    <row r="10818" spans="1:25" x14ac:dyDescent="0.45">
      <c r="A10818" t="s">
        <v>274</v>
      </c>
      <c r="B10818" t="s">
        <v>850</v>
      </c>
      <c r="C10818">
        <v>56964</v>
      </c>
      <c r="D10818" t="s">
        <v>201</v>
      </c>
      <c r="F10818">
        <v>2018</v>
      </c>
      <c r="G10818">
        <v>1988</v>
      </c>
      <c r="H10818">
        <v>1600.32</v>
      </c>
      <c r="I10818">
        <v>81597.850000000006</v>
      </c>
      <c r="K10818">
        <v>0.23499999999999999</v>
      </c>
      <c r="L10818">
        <v>8.9999999999999998E-4</v>
      </c>
      <c r="M10818">
        <v>47961.481</v>
      </c>
      <c r="N10818">
        <v>6.0100000000000001E-2</v>
      </c>
      <c r="O10818">
        <v>3.1549999999999998</v>
      </c>
      <c r="P10818">
        <v>1.4200000000000001E-2</v>
      </c>
      <c r="Q10818">
        <v>796258.86600000004</v>
      </c>
      <c r="R10818" t="s">
        <v>34</v>
      </c>
      <c r="S10818" t="s">
        <v>38</v>
      </c>
      <c r="T10818" t="s">
        <v>28</v>
      </c>
      <c r="V10818" t="s">
        <v>253</v>
      </c>
      <c r="Y10818" t="s">
        <v>299</v>
      </c>
    </row>
    <row r="10819" spans="1:25" x14ac:dyDescent="0.45">
      <c r="A10819" t="s">
        <v>274</v>
      </c>
      <c r="B10819" t="s">
        <v>850</v>
      </c>
      <c r="C10819">
        <v>56964</v>
      </c>
      <c r="D10819" t="s">
        <v>201</v>
      </c>
      <c r="F10819">
        <v>2019</v>
      </c>
      <c r="G10819">
        <v>1563</v>
      </c>
      <c r="H10819">
        <v>1167.3499999999999</v>
      </c>
      <c r="I10819">
        <v>59483.29</v>
      </c>
      <c r="K10819">
        <v>0.153</v>
      </c>
      <c r="L10819">
        <v>8.9999999999999998E-4</v>
      </c>
      <c r="M10819">
        <v>31797.347000000002</v>
      </c>
      <c r="N10819">
        <v>5.4100000000000002E-2</v>
      </c>
      <c r="O10819">
        <v>1.8280000000000001</v>
      </c>
      <c r="P10819">
        <v>1.4200000000000001E-2</v>
      </c>
      <c r="Q10819">
        <v>534822.68599999999</v>
      </c>
      <c r="R10819" t="s">
        <v>34</v>
      </c>
      <c r="S10819" t="s">
        <v>38</v>
      </c>
      <c r="T10819" t="s">
        <v>28</v>
      </c>
      <c r="V10819" t="s">
        <v>253</v>
      </c>
      <c r="Y10819" t="s">
        <v>299</v>
      </c>
    </row>
    <row r="10820" spans="1:25" x14ac:dyDescent="0.45">
      <c r="A10820" t="s">
        <v>274</v>
      </c>
      <c r="B10820" t="s">
        <v>850</v>
      </c>
      <c r="C10820">
        <v>56964</v>
      </c>
      <c r="D10820" t="s">
        <v>201</v>
      </c>
      <c r="F10820">
        <v>2020</v>
      </c>
      <c r="G10820">
        <v>1019</v>
      </c>
      <c r="H10820">
        <v>758.25</v>
      </c>
      <c r="I10820">
        <v>37294.410000000003</v>
      </c>
      <c r="K10820">
        <v>0.105</v>
      </c>
      <c r="L10820">
        <v>8.9999999999999998E-4</v>
      </c>
      <c r="M10820">
        <v>21761.272000000001</v>
      </c>
      <c r="N10820">
        <v>5.9200000000000003E-2</v>
      </c>
      <c r="O10820">
        <v>1.2669999999999999</v>
      </c>
      <c r="P10820">
        <v>1.41E-2</v>
      </c>
      <c r="Q10820">
        <v>366158.37</v>
      </c>
      <c r="R10820" t="s">
        <v>34</v>
      </c>
      <c r="S10820" t="s">
        <v>38</v>
      </c>
      <c r="T10820" t="s">
        <v>28</v>
      </c>
      <c r="V10820" t="s">
        <v>253</v>
      </c>
      <c r="Y10820" t="s">
        <v>147</v>
      </c>
    </row>
    <row r="10821" spans="1:25" x14ac:dyDescent="0.45">
      <c r="A10821" t="s">
        <v>274</v>
      </c>
      <c r="B10821" t="s">
        <v>850</v>
      </c>
      <c r="C10821">
        <v>56964</v>
      </c>
      <c r="D10821" t="s">
        <v>201</v>
      </c>
      <c r="F10821">
        <v>2021</v>
      </c>
      <c r="G10821">
        <v>1136</v>
      </c>
      <c r="H10821">
        <v>823.84</v>
      </c>
      <c r="I10821">
        <v>41324.53</v>
      </c>
      <c r="K10821">
        <v>0.113</v>
      </c>
      <c r="L10821">
        <v>8.9999999999999998E-4</v>
      </c>
      <c r="M10821">
        <v>23182.859</v>
      </c>
      <c r="N10821">
        <v>5.96E-2</v>
      </c>
      <c r="O10821">
        <v>1.3480000000000001</v>
      </c>
      <c r="P10821">
        <v>1.43E-2</v>
      </c>
      <c r="Q10821">
        <v>387786.61200000002</v>
      </c>
      <c r="R10821" t="s">
        <v>34</v>
      </c>
      <c r="S10821" t="s">
        <v>38</v>
      </c>
      <c r="T10821" t="s">
        <v>28</v>
      </c>
      <c r="V10821" t="s">
        <v>253</v>
      </c>
      <c r="Y10821" t="s">
        <v>152</v>
      </c>
    </row>
    <row r="10822" spans="1:25" x14ac:dyDescent="0.45">
      <c r="A10822" t="s">
        <v>274</v>
      </c>
      <c r="B10822" t="s">
        <v>850</v>
      </c>
      <c r="C10822">
        <v>56964</v>
      </c>
      <c r="D10822" t="s">
        <v>201</v>
      </c>
      <c r="F10822">
        <v>2022</v>
      </c>
      <c r="G10822">
        <v>2686</v>
      </c>
      <c r="H10822">
        <v>2195.16</v>
      </c>
      <c r="I10822">
        <v>119809.79</v>
      </c>
      <c r="K10822">
        <v>0.33200000000000002</v>
      </c>
      <c r="L10822">
        <v>1E-3</v>
      </c>
      <c r="M10822">
        <v>68909.649999999994</v>
      </c>
      <c r="N10822">
        <v>5.9299999999999999E-2</v>
      </c>
      <c r="O10822">
        <v>3.621</v>
      </c>
      <c r="P10822">
        <v>1.01E-2</v>
      </c>
      <c r="Q10822">
        <v>1158487.925</v>
      </c>
      <c r="R10822" t="s">
        <v>34</v>
      </c>
      <c r="S10822" t="s">
        <v>38</v>
      </c>
      <c r="T10822" t="s">
        <v>28</v>
      </c>
      <c r="V10822" t="s">
        <v>253</v>
      </c>
      <c r="Y10822" t="s">
        <v>152</v>
      </c>
    </row>
    <row r="10823" spans="1:25" x14ac:dyDescent="0.45">
      <c r="A10823" t="s">
        <v>274</v>
      </c>
      <c r="B10823" t="s">
        <v>850</v>
      </c>
      <c r="C10823">
        <v>56964</v>
      </c>
      <c r="D10823" t="s">
        <v>201</v>
      </c>
      <c r="F10823">
        <v>2023</v>
      </c>
      <c r="G10823">
        <v>977</v>
      </c>
      <c r="H10823">
        <v>767.37</v>
      </c>
      <c r="I10823">
        <v>38916.01</v>
      </c>
      <c r="K10823">
        <v>0.111</v>
      </c>
      <c r="L10823">
        <v>1E-3</v>
      </c>
      <c r="M10823">
        <v>22498.753000000001</v>
      </c>
      <c r="N10823">
        <v>5.9200000000000003E-2</v>
      </c>
      <c r="O10823">
        <v>1.3029999999999999</v>
      </c>
      <c r="P10823">
        <v>1.1299999999999999E-2</v>
      </c>
      <c r="Q10823">
        <v>378586.20699999999</v>
      </c>
      <c r="R10823" t="s">
        <v>34</v>
      </c>
      <c r="S10823" t="s">
        <v>38</v>
      </c>
      <c r="T10823" t="s">
        <v>28</v>
      </c>
      <c r="V10823" t="s">
        <v>253</v>
      </c>
      <c r="Y10823" t="s">
        <v>152</v>
      </c>
    </row>
    <row r="10824" spans="1:25" x14ac:dyDescent="0.45">
      <c r="A10824" t="s">
        <v>274</v>
      </c>
      <c r="B10824" t="s">
        <v>850</v>
      </c>
      <c r="C10824">
        <v>56964</v>
      </c>
      <c r="D10824" t="s">
        <v>201</v>
      </c>
      <c r="F10824">
        <v>2024</v>
      </c>
      <c r="G10824">
        <v>331</v>
      </c>
      <c r="H10824">
        <v>241.78</v>
      </c>
      <c r="I10824">
        <v>12107.85</v>
      </c>
      <c r="K10824">
        <v>3.4000000000000002E-2</v>
      </c>
      <c r="L10824">
        <v>8.9999999999999998E-4</v>
      </c>
      <c r="M10824">
        <v>6995.0550000000003</v>
      </c>
      <c r="N10824">
        <v>5.9200000000000003E-2</v>
      </c>
      <c r="O10824">
        <v>0.39300000000000002</v>
      </c>
      <c r="P10824">
        <v>1.3100000000000001E-2</v>
      </c>
      <c r="Q10824">
        <v>117713.755</v>
      </c>
      <c r="R10824" t="s">
        <v>34</v>
      </c>
      <c r="S10824" t="s">
        <v>38</v>
      </c>
      <c r="T10824" t="s">
        <v>28</v>
      </c>
      <c r="V10824" t="s">
        <v>253</v>
      </c>
      <c r="Y10824" t="s">
        <v>152</v>
      </c>
    </row>
    <row r="10825" spans="1:25" x14ac:dyDescent="0.45">
      <c r="A10825" t="s">
        <v>274</v>
      </c>
      <c r="B10825" t="s">
        <v>850</v>
      </c>
      <c r="C10825">
        <v>56964</v>
      </c>
      <c r="D10825" t="s">
        <v>202</v>
      </c>
      <c r="F10825">
        <v>2012</v>
      </c>
      <c r="G10825">
        <v>1497</v>
      </c>
      <c r="H10825">
        <v>1266.2</v>
      </c>
      <c r="I10825">
        <v>64592.08</v>
      </c>
      <c r="K10825">
        <v>0.245</v>
      </c>
      <c r="L10825">
        <v>1E-3</v>
      </c>
      <c r="M10825">
        <v>37818.766000000003</v>
      </c>
      <c r="N10825">
        <v>5.9200000000000003E-2</v>
      </c>
      <c r="O10825">
        <v>2.609</v>
      </c>
      <c r="P10825">
        <v>1.24E-2</v>
      </c>
      <c r="Q10825">
        <v>635556.69299999997</v>
      </c>
      <c r="R10825" t="s">
        <v>34</v>
      </c>
      <c r="S10825" t="s">
        <v>38</v>
      </c>
      <c r="T10825" t="s">
        <v>856</v>
      </c>
      <c r="V10825" t="s">
        <v>253</v>
      </c>
      <c r="Y10825" t="s">
        <v>277</v>
      </c>
    </row>
    <row r="10826" spans="1:25" x14ac:dyDescent="0.45">
      <c r="A10826" t="s">
        <v>274</v>
      </c>
      <c r="B10826" t="s">
        <v>850</v>
      </c>
      <c r="C10826">
        <v>56964</v>
      </c>
      <c r="D10826" t="s">
        <v>202</v>
      </c>
      <c r="F10826">
        <v>2013</v>
      </c>
      <c r="G10826">
        <v>2289</v>
      </c>
      <c r="H10826">
        <v>1970.24</v>
      </c>
      <c r="I10826">
        <v>98360.12</v>
      </c>
      <c r="K10826">
        <v>0.46</v>
      </c>
      <c r="L10826">
        <v>1.6000000000000001E-3</v>
      </c>
      <c r="M10826">
        <v>57530.877</v>
      </c>
      <c r="N10826">
        <v>5.9400000000000001E-2</v>
      </c>
      <c r="O10826">
        <v>4.7229999999999999</v>
      </c>
      <c r="P10826">
        <v>1.52E-2</v>
      </c>
      <c r="Q10826">
        <v>965468.26399999997</v>
      </c>
      <c r="R10826" t="s">
        <v>34</v>
      </c>
      <c r="S10826" t="s">
        <v>38</v>
      </c>
      <c r="T10826" t="s">
        <v>28</v>
      </c>
      <c r="V10826" t="s">
        <v>253</v>
      </c>
      <c r="Y10826" t="s">
        <v>277</v>
      </c>
    </row>
    <row r="10827" spans="1:25" x14ac:dyDescent="0.45">
      <c r="A10827" t="s">
        <v>274</v>
      </c>
      <c r="B10827" t="s">
        <v>850</v>
      </c>
      <c r="C10827">
        <v>56964</v>
      </c>
      <c r="D10827" t="s">
        <v>202</v>
      </c>
      <c r="F10827">
        <v>2014</v>
      </c>
      <c r="G10827">
        <v>3952</v>
      </c>
      <c r="H10827">
        <v>3439.12</v>
      </c>
      <c r="I10827">
        <v>184571.58</v>
      </c>
      <c r="K10827">
        <v>0.626</v>
      </c>
      <c r="L10827">
        <v>1.1000000000000001E-3</v>
      </c>
      <c r="M10827">
        <v>107030.50599999999</v>
      </c>
      <c r="N10827">
        <v>5.9499999999999997E-2</v>
      </c>
      <c r="O10827">
        <v>7.0250000000000004</v>
      </c>
      <c r="P10827">
        <v>1.17E-2</v>
      </c>
      <c r="Q10827">
        <v>1794590.2479999999</v>
      </c>
      <c r="R10827" t="s">
        <v>34</v>
      </c>
      <c r="S10827" t="s">
        <v>38</v>
      </c>
      <c r="T10827" t="s">
        <v>28</v>
      </c>
      <c r="V10827" t="s">
        <v>253</v>
      </c>
      <c r="Y10827" t="s">
        <v>277</v>
      </c>
    </row>
    <row r="10828" spans="1:25" x14ac:dyDescent="0.45">
      <c r="A10828" t="s">
        <v>274</v>
      </c>
      <c r="B10828" t="s">
        <v>850</v>
      </c>
      <c r="C10828">
        <v>56964</v>
      </c>
      <c r="D10828" t="s">
        <v>202</v>
      </c>
      <c r="F10828">
        <v>2015</v>
      </c>
      <c r="G10828">
        <v>2766</v>
      </c>
      <c r="H10828">
        <v>2119.92</v>
      </c>
      <c r="I10828">
        <v>111584.97</v>
      </c>
      <c r="K10828">
        <v>0.314</v>
      </c>
      <c r="L10828">
        <v>8.9999999999999998E-4</v>
      </c>
      <c r="M10828">
        <v>64766.701000000001</v>
      </c>
      <c r="N10828">
        <v>5.9299999999999999E-2</v>
      </c>
      <c r="O10828">
        <v>4.3600000000000003</v>
      </c>
      <c r="P10828">
        <v>1.47E-2</v>
      </c>
      <c r="Q10828">
        <v>1087801.6189999999</v>
      </c>
      <c r="R10828" t="s">
        <v>34</v>
      </c>
      <c r="S10828" t="s">
        <v>38</v>
      </c>
      <c r="T10828" t="s">
        <v>28</v>
      </c>
      <c r="V10828" t="s">
        <v>253</v>
      </c>
      <c r="Y10828" t="s">
        <v>297</v>
      </c>
    </row>
    <row r="10829" spans="1:25" x14ac:dyDescent="0.45">
      <c r="A10829" t="s">
        <v>274</v>
      </c>
      <c r="B10829" t="s">
        <v>850</v>
      </c>
      <c r="C10829">
        <v>56964</v>
      </c>
      <c r="D10829" t="s">
        <v>202</v>
      </c>
      <c r="F10829">
        <v>2016</v>
      </c>
      <c r="G10829">
        <v>2860</v>
      </c>
      <c r="H10829">
        <v>2286.0500000000002</v>
      </c>
      <c r="I10829">
        <v>122591.18</v>
      </c>
      <c r="K10829">
        <v>0.33600000000000002</v>
      </c>
      <c r="L10829">
        <v>8.9999999999999998E-4</v>
      </c>
      <c r="M10829">
        <v>70379.308999999994</v>
      </c>
      <c r="N10829">
        <v>5.9299999999999999E-2</v>
      </c>
      <c r="O10829">
        <v>4.68</v>
      </c>
      <c r="P10829">
        <v>1.38E-2</v>
      </c>
      <c r="Q10829">
        <v>1183352.879</v>
      </c>
      <c r="R10829" t="s">
        <v>34</v>
      </c>
      <c r="S10829" t="s">
        <v>38</v>
      </c>
      <c r="T10829" t="s">
        <v>28</v>
      </c>
      <c r="V10829" t="s">
        <v>253</v>
      </c>
      <c r="Y10829" t="s">
        <v>297</v>
      </c>
    </row>
    <row r="10830" spans="1:25" x14ac:dyDescent="0.45">
      <c r="A10830" t="s">
        <v>274</v>
      </c>
      <c r="B10830" t="s">
        <v>850</v>
      </c>
      <c r="C10830">
        <v>56964</v>
      </c>
      <c r="D10830" t="s">
        <v>202</v>
      </c>
      <c r="F10830">
        <v>2017</v>
      </c>
      <c r="G10830">
        <v>1834</v>
      </c>
      <c r="H10830">
        <v>1418.35</v>
      </c>
      <c r="I10830">
        <v>74407.78</v>
      </c>
      <c r="K10830">
        <v>0.20599999999999999</v>
      </c>
      <c r="L10830">
        <v>8.9999999999999998E-4</v>
      </c>
      <c r="M10830">
        <v>43174.618999999999</v>
      </c>
      <c r="N10830">
        <v>5.9499999999999997E-2</v>
      </c>
      <c r="O10830">
        <v>2.98</v>
      </c>
      <c r="P10830">
        <v>1.6799999999999999E-2</v>
      </c>
      <c r="Q10830">
        <v>723718.66</v>
      </c>
      <c r="R10830" t="s">
        <v>34</v>
      </c>
      <c r="S10830" t="s">
        <v>38</v>
      </c>
      <c r="T10830" t="s">
        <v>28</v>
      </c>
      <c r="V10830" t="s">
        <v>253</v>
      </c>
      <c r="Y10830" t="s">
        <v>299</v>
      </c>
    </row>
    <row r="10831" spans="1:25" x14ac:dyDescent="0.45">
      <c r="A10831" t="s">
        <v>274</v>
      </c>
      <c r="B10831" t="s">
        <v>850</v>
      </c>
      <c r="C10831">
        <v>56964</v>
      </c>
      <c r="D10831" t="s">
        <v>202</v>
      </c>
      <c r="F10831">
        <v>2018</v>
      </c>
      <c r="G10831">
        <v>1792</v>
      </c>
      <c r="H10831">
        <v>1416.47</v>
      </c>
      <c r="I10831">
        <v>73646.77</v>
      </c>
      <c r="K10831">
        <v>0.19700000000000001</v>
      </c>
      <c r="L10831">
        <v>8.9999999999999998E-4</v>
      </c>
      <c r="M10831">
        <v>40664.81</v>
      </c>
      <c r="N10831">
        <v>5.7799999999999997E-2</v>
      </c>
      <c r="O10831">
        <v>2.742</v>
      </c>
      <c r="P10831">
        <v>1.55E-2</v>
      </c>
      <c r="Q10831">
        <v>674708.87100000004</v>
      </c>
      <c r="R10831" t="s">
        <v>34</v>
      </c>
      <c r="S10831" t="s">
        <v>38</v>
      </c>
      <c r="T10831" t="s">
        <v>28</v>
      </c>
      <c r="V10831" t="s">
        <v>253</v>
      </c>
      <c r="Y10831" t="s">
        <v>299</v>
      </c>
    </row>
    <row r="10832" spans="1:25" x14ac:dyDescent="0.45">
      <c r="A10832" t="s">
        <v>274</v>
      </c>
      <c r="B10832" t="s">
        <v>850</v>
      </c>
      <c r="C10832">
        <v>56964</v>
      </c>
      <c r="D10832" t="s">
        <v>202</v>
      </c>
      <c r="F10832">
        <v>2019</v>
      </c>
      <c r="G10832">
        <v>1744</v>
      </c>
      <c r="H10832">
        <v>1331.29</v>
      </c>
      <c r="I10832">
        <v>68395.11</v>
      </c>
      <c r="K10832">
        <v>0.193</v>
      </c>
      <c r="L10832">
        <v>8.9999999999999998E-4</v>
      </c>
      <c r="M10832">
        <v>39877.762000000002</v>
      </c>
      <c r="N10832">
        <v>5.9200000000000003E-2</v>
      </c>
      <c r="O10832">
        <v>2.3039999999999998</v>
      </c>
      <c r="P10832">
        <v>1.49E-2</v>
      </c>
      <c r="Q10832">
        <v>670739.80200000003</v>
      </c>
      <c r="R10832" t="s">
        <v>34</v>
      </c>
      <c r="S10832" t="s">
        <v>38</v>
      </c>
      <c r="T10832" t="s">
        <v>28</v>
      </c>
      <c r="V10832" t="s">
        <v>253</v>
      </c>
      <c r="Y10832" t="s">
        <v>299</v>
      </c>
    </row>
    <row r="10833" spans="1:25" x14ac:dyDescent="0.45">
      <c r="A10833" t="s">
        <v>274</v>
      </c>
      <c r="B10833" t="s">
        <v>850</v>
      </c>
      <c r="C10833">
        <v>56964</v>
      </c>
      <c r="D10833" t="s">
        <v>202</v>
      </c>
      <c r="F10833">
        <v>2020</v>
      </c>
      <c r="G10833">
        <v>1080</v>
      </c>
      <c r="H10833">
        <v>803.44</v>
      </c>
      <c r="I10833">
        <v>39320.370000000003</v>
      </c>
      <c r="K10833">
        <v>0.113</v>
      </c>
      <c r="L10833">
        <v>8.9999999999999998E-4</v>
      </c>
      <c r="M10833">
        <v>23243.02</v>
      </c>
      <c r="N10833">
        <v>5.9200000000000003E-2</v>
      </c>
      <c r="O10833">
        <v>1.2769999999999999</v>
      </c>
      <c r="P10833">
        <v>1.3599999999999999E-2</v>
      </c>
      <c r="Q10833">
        <v>391110.50099999999</v>
      </c>
      <c r="R10833" t="s">
        <v>34</v>
      </c>
      <c r="S10833" t="s">
        <v>38</v>
      </c>
      <c r="T10833" t="s">
        <v>28</v>
      </c>
      <c r="V10833" t="s">
        <v>253</v>
      </c>
      <c r="Y10833" t="s">
        <v>147</v>
      </c>
    </row>
    <row r="10834" spans="1:25" x14ac:dyDescent="0.45">
      <c r="A10834" t="s">
        <v>274</v>
      </c>
      <c r="B10834" t="s">
        <v>850</v>
      </c>
      <c r="C10834">
        <v>56964</v>
      </c>
      <c r="D10834" t="s">
        <v>202</v>
      </c>
      <c r="F10834">
        <v>2021</v>
      </c>
      <c r="G10834">
        <v>1491</v>
      </c>
      <c r="H10834">
        <v>1132.83</v>
      </c>
      <c r="I10834">
        <v>57610.06</v>
      </c>
      <c r="K10834">
        <v>0.16200000000000001</v>
      </c>
      <c r="L10834">
        <v>8.9999999999999998E-4</v>
      </c>
      <c r="M10834">
        <v>33558.955000000002</v>
      </c>
      <c r="N10834">
        <v>5.9200000000000003E-2</v>
      </c>
      <c r="O10834">
        <v>1.8420000000000001</v>
      </c>
      <c r="P10834">
        <v>1.32E-2</v>
      </c>
      <c r="Q10834">
        <v>564127.35199999996</v>
      </c>
      <c r="R10834" t="s">
        <v>34</v>
      </c>
      <c r="S10834" t="s">
        <v>38</v>
      </c>
      <c r="T10834" t="s">
        <v>28</v>
      </c>
      <c r="V10834" t="s">
        <v>253</v>
      </c>
      <c r="Y10834" t="s">
        <v>152</v>
      </c>
    </row>
    <row r="10835" spans="1:25" x14ac:dyDescent="0.45">
      <c r="A10835" t="s">
        <v>274</v>
      </c>
      <c r="B10835" t="s">
        <v>850</v>
      </c>
      <c r="C10835">
        <v>56964</v>
      </c>
      <c r="D10835" t="s">
        <v>202</v>
      </c>
      <c r="F10835">
        <v>2022</v>
      </c>
      <c r="G10835">
        <v>2189</v>
      </c>
      <c r="H10835">
        <v>1782.3</v>
      </c>
      <c r="I10835">
        <v>98538.51</v>
      </c>
      <c r="K10835">
        <v>0.26400000000000001</v>
      </c>
      <c r="L10835">
        <v>1E-3</v>
      </c>
      <c r="M10835">
        <v>55785.716</v>
      </c>
      <c r="N10835">
        <v>5.9299999999999999E-2</v>
      </c>
      <c r="O10835">
        <v>2.988</v>
      </c>
      <c r="P10835">
        <v>1.01E-2</v>
      </c>
      <c r="Q10835">
        <v>937476.75800000003</v>
      </c>
      <c r="R10835" t="s">
        <v>34</v>
      </c>
      <c r="S10835" t="s">
        <v>38</v>
      </c>
      <c r="T10835" t="s">
        <v>28</v>
      </c>
      <c r="V10835" t="s">
        <v>253</v>
      </c>
      <c r="Y10835" t="s">
        <v>152</v>
      </c>
    </row>
    <row r="10836" spans="1:25" x14ac:dyDescent="0.45">
      <c r="A10836" t="s">
        <v>274</v>
      </c>
      <c r="B10836" t="s">
        <v>850</v>
      </c>
      <c r="C10836">
        <v>56964</v>
      </c>
      <c r="D10836" t="s">
        <v>202</v>
      </c>
      <c r="F10836">
        <v>2023</v>
      </c>
      <c r="G10836">
        <v>1021</v>
      </c>
      <c r="H10836">
        <v>760.91</v>
      </c>
      <c r="I10836">
        <v>40232.49</v>
      </c>
      <c r="K10836">
        <v>0.11</v>
      </c>
      <c r="L10836">
        <v>1E-3</v>
      </c>
      <c r="M10836">
        <v>22850.162</v>
      </c>
      <c r="N10836">
        <v>5.9200000000000003E-2</v>
      </c>
      <c r="O10836">
        <v>1.254</v>
      </c>
      <c r="P10836">
        <v>1.0999999999999999E-2</v>
      </c>
      <c r="Q10836">
        <v>384491.13900000002</v>
      </c>
      <c r="R10836" t="s">
        <v>34</v>
      </c>
      <c r="S10836" t="s">
        <v>38</v>
      </c>
      <c r="T10836" t="s">
        <v>28</v>
      </c>
      <c r="V10836" t="s">
        <v>253</v>
      </c>
      <c r="Y10836" t="s">
        <v>152</v>
      </c>
    </row>
    <row r="10837" spans="1:25" x14ac:dyDescent="0.45">
      <c r="A10837" t="s">
        <v>274</v>
      </c>
      <c r="B10837" t="s">
        <v>850</v>
      </c>
      <c r="C10837">
        <v>56964</v>
      </c>
      <c r="D10837" t="s">
        <v>202</v>
      </c>
      <c r="F10837">
        <v>2024</v>
      </c>
      <c r="G10837">
        <v>213</v>
      </c>
      <c r="H10837">
        <v>153.38</v>
      </c>
      <c r="I10837">
        <v>7777.62</v>
      </c>
      <c r="K10837">
        <v>2.1999999999999999E-2</v>
      </c>
      <c r="L10837">
        <v>8.9999999999999998E-4</v>
      </c>
      <c r="M10837">
        <v>4489.3249999999998</v>
      </c>
      <c r="N10837">
        <v>6.0100000000000001E-2</v>
      </c>
      <c r="O10837">
        <v>0.24199999999999999</v>
      </c>
      <c r="P10837">
        <v>1.37E-2</v>
      </c>
      <c r="Q10837">
        <v>74811.005999999994</v>
      </c>
      <c r="R10837" t="s">
        <v>34</v>
      </c>
      <c r="S10837" t="s">
        <v>38</v>
      </c>
      <c r="T10837" t="s">
        <v>28</v>
      </c>
      <c r="V10837" t="s">
        <v>253</v>
      </c>
      <c r="Y10837" t="s">
        <v>152</v>
      </c>
    </row>
    <row r="10838" spans="1:25" x14ac:dyDescent="0.45">
      <c r="A10838" t="s">
        <v>274</v>
      </c>
      <c r="B10838" t="s">
        <v>850</v>
      </c>
      <c r="C10838">
        <v>56964</v>
      </c>
      <c r="D10838" t="s">
        <v>857</v>
      </c>
      <c r="F10838">
        <v>2012</v>
      </c>
      <c r="G10838">
        <v>1480</v>
      </c>
      <c r="H10838">
        <v>1326.19</v>
      </c>
      <c r="I10838">
        <v>51920.71</v>
      </c>
      <c r="K10838">
        <v>0.192</v>
      </c>
      <c r="L10838">
        <v>1.1000000000000001E-3</v>
      </c>
      <c r="M10838">
        <v>30980.843000000001</v>
      </c>
      <c r="N10838">
        <v>5.9299999999999999E-2</v>
      </c>
      <c r="O10838">
        <v>3.1110000000000002</v>
      </c>
      <c r="P10838">
        <v>2.76E-2</v>
      </c>
      <c r="Q10838">
        <v>520854.37</v>
      </c>
      <c r="R10838" t="s">
        <v>34</v>
      </c>
      <c r="S10838" t="s">
        <v>38</v>
      </c>
      <c r="T10838" t="s">
        <v>858</v>
      </c>
      <c r="V10838" t="s">
        <v>253</v>
      </c>
      <c r="Y10838" t="s">
        <v>277</v>
      </c>
    </row>
    <row r="10839" spans="1:25" x14ac:dyDescent="0.45">
      <c r="A10839" t="s">
        <v>274</v>
      </c>
      <c r="B10839" t="s">
        <v>850</v>
      </c>
      <c r="C10839">
        <v>56964</v>
      </c>
      <c r="D10839" t="s">
        <v>857</v>
      </c>
      <c r="F10839">
        <v>2013</v>
      </c>
      <c r="G10839">
        <v>2383</v>
      </c>
      <c r="H10839">
        <v>2037.15</v>
      </c>
      <c r="I10839">
        <v>106261.9</v>
      </c>
      <c r="K10839">
        <v>0.43</v>
      </c>
      <c r="L10839">
        <v>1.2999999999999999E-3</v>
      </c>
      <c r="M10839">
        <v>60195.724999999999</v>
      </c>
      <c r="N10839">
        <v>5.9299999999999999E-2</v>
      </c>
      <c r="O10839">
        <v>4.056</v>
      </c>
      <c r="P10839">
        <v>1.2800000000000001E-2</v>
      </c>
      <c r="Q10839">
        <v>1010944.6679999999</v>
      </c>
      <c r="R10839" t="s">
        <v>34</v>
      </c>
      <c r="S10839" t="s">
        <v>38</v>
      </c>
      <c r="T10839" t="s">
        <v>28</v>
      </c>
      <c r="V10839" t="s">
        <v>253</v>
      </c>
      <c r="Y10839" t="s">
        <v>277</v>
      </c>
    </row>
    <row r="10840" spans="1:25" x14ac:dyDescent="0.45">
      <c r="A10840" t="s">
        <v>274</v>
      </c>
      <c r="B10840" t="s">
        <v>850</v>
      </c>
      <c r="C10840">
        <v>56964</v>
      </c>
      <c r="D10840" t="s">
        <v>857</v>
      </c>
      <c r="F10840">
        <v>2014</v>
      </c>
      <c r="G10840">
        <v>3516</v>
      </c>
      <c r="H10840">
        <v>2932.26</v>
      </c>
      <c r="I10840">
        <v>163688.46</v>
      </c>
      <c r="K10840">
        <v>0.55700000000000005</v>
      </c>
      <c r="L10840">
        <v>1.1999999999999999E-3</v>
      </c>
      <c r="M10840">
        <v>92006.873999999996</v>
      </c>
      <c r="N10840">
        <v>5.9700000000000003E-2</v>
      </c>
      <c r="O10840">
        <v>6.1289999999999996</v>
      </c>
      <c r="P10840">
        <v>1.2999999999999999E-2</v>
      </c>
      <c r="Q10840">
        <v>1538003.327</v>
      </c>
      <c r="R10840" t="s">
        <v>34</v>
      </c>
      <c r="S10840" t="s">
        <v>38</v>
      </c>
      <c r="T10840" t="s">
        <v>28</v>
      </c>
      <c r="V10840" t="s">
        <v>253</v>
      </c>
      <c r="Y10840" t="s">
        <v>277</v>
      </c>
    </row>
    <row r="10841" spans="1:25" x14ac:dyDescent="0.45">
      <c r="A10841" t="s">
        <v>274</v>
      </c>
      <c r="B10841" t="s">
        <v>850</v>
      </c>
      <c r="C10841">
        <v>56964</v>
      </c>
      <c r="D10841" t="s">
        <v>857</v>
      </c>
      <c r="F10841">
        <v>2015</v>
      </c>
      <c r="G10841">
        <v>2968</v>
      </c>
      <c r="H10841">
        <v>2302.64</v>
      </c>
      <c r="I10841">
        <v>124260.71</v>
      </c>
      <c r="K10841">
        <v>0.33300000000000002</v>
      </c>
      <c r="L10841">
        <v>8.9999999999999998E-4</v>
      </c>
      <c r="M10841">
        <v>69528.046000000002</v>
      </c>
      <c r="N10841">
        <v>5.9400000000000001E-2</v>
      </c>
      <c r="O10841">
        <v>4.5199999999999996</v>
      </c>
      <c r="P10841">
        <v>1.3899999999999999E-2</v>
      </c>
      <c r="Q10841">
        <v>1166776.7949999999</v>
      </c>
      <c r="R10841" t="s">
        <v>34</v>
      </c>
      <c r="S10841" t="s">
        <v>38</v>
      </c>
      <c r="T10841" t="s">
        <v>28</v>
      </c>
      <c r="V10841" t="s">
        <v>253</v>
      </c>
      <c r="Y10841" t="s">
        <v>297</v>
      </c>
    </row>
    <row r="10842" spans="1:25" x14ac:dyDescent="0.45">
      <c r="A10842" t="s">
        <v>274</v>
      </c>
      <c r="B10842" t="s">
        <v>850</v>
      </c>
      <c r="C10842">
        <v>56964</v>
      </c>
      <c r="D10842" t="s">
        <v>857</v>
      </c>
      <c r="F10842">
        <v>2016</v>
      </c>
      <c r="G10842">
        <v>3074</v>
      </c>
      <c r="H10842">
        <v>2519.79</v>
      </c>
      <c r="I10842">
        <v>140483.76</v>
      </c>
      <c r="K10842">
        <v>0.36899999999999999</v>
      </c>
      <c r="L10842">
        <v>8.9999999999999998E-4</v>
      </c>
      <c r="M10842">
        <v>78142.804000000004</v>
      </c>
      <c r="N10842">
        <v>5.91E-2</v>
      </c>
      <c r="O10842">
        <v>5.1449999999999996</v>
      </c>
      <c r="P10842">
        <v>1.29E-2</v>
      </c>
      <c r="Q10842">
        <v>1314193.0649999999</v>
      </c>
      <c r="R10842" t="s">
        <v>34</v>
      </c>
      <c r="S10842" t="s">
        <v>38</v>
      </c>
      <c r="T10842" t="s">
        <v>28</v>
      </c>
      <c r="V10842" t="s">
        <v>253</v>
      </c>
      <c r="Y10842" t="s">
        <v>297</v>
      </c>
    </row>
    <row r="10843" spans="1:25" x14ac:dyDescent="0.45">
      <c r="A10843" t="s">
        <v>274</v>
      </c>
      <c r="B10843" t="s">
        <v>850</v>
      </c>
      <c r="C10843">
        <v>56964</v>
      </c>
      <c r="D10843" t="s">
        <v>857</v>
      </c>
      <c r="F10843">
        <v>2017</v>
      </c>
      <c r="G10843">
        <v>2043</v>
      </c>
      <c r="H10843">
        <v>1590.44</v>
      </c>
      <c r="I10843">
        <v>85732.94</v>
      </c>
      <c r="K10843">
        <v>0.23</v>
      </c>
      <c r="L10843">
        <v>8.9999999999999998E-4</v>
      </c>
      <c r="M10843">
        <v>48780.849000000002</v>
      </c>
      <c r="N10843">
        <v>5.96E-2</v>
      </c>
      <c r="O10843">
        <v>3.907</v>
      </c>
      <c r="P10843">
        <v>1.7299999999999999E-2</v>
      </c>
      <c r="Q10843">
        <v>817014.01599999995</v>
      </c>
      <c r="R10843" t="s">
        <v>34</v>
      </c>
      <c r="S10843" t="s">
        <v>38</v>
      </c>
      <c r="T10843" t="s">
        <v>28</v>
      </c>
      <c r="V10843" t="s">
        <v>253</v>
      </c>
      <c r="Y10843" t="s">
        <v>299</v>
      </c>
    </row>
    <row r="10844" spans="1:25" x14ac:dyDescent="0.45">
      <c r="A10844" t="s">
        <v>274</v>
      </c>
      <c r="B10844" t="s">
        <v>850</v>
      </c>
      <c r="C10844">
        <v>56964</v>
      </c>
      <c r="D10844" t="s">
        <v>857</v>
      </c>
      <c r="F10844">
        <v>2018</v>
      </c>
      <c r="G10844">
        <v>2249</v>
      </c>
      <c r="H10844">
        <v>1764.64</v>
      </c>
      <c r="I10844">
        <v>91936.92</v>
      </c>
      <c r="K10844">
        <v>0.25</v>
      </c>
      <c r="L10844">
        <v>8.9999999999999998E-4</v>
      </c>
      <c r="M10844">
        <v>51963.671999999999</v>
      </c>
      <c r="N10844">
        <v>5.9799999999999999E-2</v>
      </c>
      <c r="O10844">
        <v>3.49</v>
      </c>
      <c r="P10844">
        <v>1.4500000000000001E-2</v>
      </c>
      <c r="Q10844">
        <v>866565.34699999995</v>
      </c>
      <c r="R10844" t="s">
        <v>34</v>
      </c>
      <c r="S10844" t="s">
        <v>38</v>
      </c>
      <c r="T10844" t="s">
        <v>28</v>
      </c>
      <c r="V10844" t="s">
        <v>253</v>
      </c>
      <c r="Y10844" t="s">
        <v>299</v>
      </c>
    </row>
    <row r="10845" spans="1:25" x14ac:dyDescent="0.45">
      <c r="A10845" t="s">
        <v>274</v>
      </c>
      <c r="B10845" t="s">
        <v>850</v>
      </c>
      <c r="C10845">
        <v>56964</v>
      </c>
      <c r="D10845" t="s">
        <v>857</v>
      </c>
      <c r="F10845">
        <v>2019</v>
      </c>
      <c r="G10845">
        <v>1956</v>
      </c>
      <c r="H10845">
        <v>1505.81</v>
      </c>
      <c r="I10845">
        <v>78561.7</v>
      </c>
      <c r="K10845">
        <v>0.214</v>
      </c>
      <c r="L10845">
        <v>8.9999999999999998E-4</v>
      </c>
      <c r="M10845">
        <v>44240.663</v>
      </c>
      <c r="N10845">
        <v>5.9200000000000003E-2</v>
      </c>
      <c r="O10845">
        <v>2.4900000000000002</v>
      </c>
      <c r="P10845">
        <v>1.4200000000000001E-2</v>
      </c>
      <c r="Q10845">
        <v>744038.34499999997</v>
      </c>
      <c r="R10845" t="s">
        <v>34</v>
      </c>
      <c r="S10845" t="s">
        <v>38</v>
      </c>
      <c r="T10845" t="s">
        <v>28</v>
      </c>
      <c r="V10845" t="s">
        <v>253</v>
      </c>
      <c r="Y10845" t="s">
        <v>299</v>
      </c>
    </row>
    <row r="10846" spans="1:25" x14ac:dyDescent="0.45">
      <c r="A10846" t="s">
        <v>274</v>
      </c>
      <c r="B10846" t="s">
        <v>850</v>
      </c>
      <c r="C10846">
        <v>56964</v>
      </c>
      <c r="D10846" t="s">
        <v>857</v>
      </c>
      <c r="F10846">
        <v>2020</v>
      </c>
      <c r="G10846">
        <v>1005</v>
      </c>
      <c r="H10846">
        <v>769.06</v>
      </c>
      <c r="I10846">
        <v>38130.400000000001</v>
      </c>
      <c r="K10846">
        <v>0.106</v>
      </c>
      <c r="L10846">
        <v>8.9999999999999998E-4</v>
      </c>
      <c r="M10846">
        <v>22047.805</v>
      </c>
      <c r="N10846">
        <v>5.9200000000000003E-2</v>
      </c>
      <c r="O10846">
        <v>1.218</v>
      </c>
      <c r="P10846">
        <v>1.1900000000000001E-2</v>
      </c>
      <c r="Q10846">
        <v>370990.08500000002</v>
      </c>
      <c r="R10846" t="s">
        <v>34</v>
      </c>
      <c r="S10846" t="s">
        <v>38</v>
      </c>
      <c r="T10846" t="s">
        <v>28</v>
      </c>
      <c r="V10846" t="s">
        <v>253</v>
      </c>
      <c r="Y10846" t="s">
        <v>147</v>
      </c>
    </row>
    <row r="10847" spans="1:25" x14ac:dyDescent="0.45">
      <c r="A10847" t="s">
        <v>274</v>
      </c>
      <c r="B10847" t="s">
        <v>850</v>
      </c>
      <c r="C10847">
        <v>56964</v>
      </c>
      <c r="D10847" t="s">
        <v>857</v>
      </c>
      <c r="F10847">
        <v>2021</v>
      </c>
      <c r="G10847">
        <v>1488</v>
      </c>
      <c r="H10847">
        <v>1151.79</v>
      </c>
      <c r="I10847">
        <v>59068.69</v>
      </c>
      <c r="K10847">
        <v>0.16300000000000001</v>
      </c>
      <c r="L10847">
        <v>8.9999999999999998E-4</v>
      </c>
      <c r="M10847">
        <v>33604.819000000003</v>
      </c>
      <c r="N10847">
        <v>5.9299999999999999E-2</v>
      </c>
      <c r="O10847">
        <v>1.7390000000000001</v>
      </c>
      <c r="P10847">
        <v>1.1900000000000001E-2</v>
      </c>
      <c r="Q10847">
        <v>564935.12100000004</v>
      </c>
      <c r="R10847" t="s">
        <v>34</v>
      </c>
      <c r="S10847" t="s">
        <v>38</v>
      </c>
      <c r="T10847" t="s">
        <v>28</v>
      </c>
      <c r="V10847" t="s">
        <v>253</v>
      </c>
      <c r="Y10847" t="s">
        <v>152</v>
      </c>
    </row>
    <row r="10848" spans="1:25" x14ac:dyDescent="0.45">
      <c r="A10848" t="s">
        <v>274</v>
      </c>
      <c r="B10848" t="s">
        <v>850</v>
      </c>
      <c r="C10848">
        <v>56964</v>
      </c>
      <c r="D10848" t="s">
        <v>857</v>
      </c>
      <c r="F10848">
        <v>2022</v>
      </c>
      <c r="G10848">
        <v>2526</v>
      </c>
      <c r="H10848">
        <v>2104.11</v>
      </c>
      <c r="I10848">
        <v>115410.39</v>
      </c>
      <c r="K10848">
        <v>0.315</v>
      </c>
      <c r="L10848">
        <v>1E-3</v>
      </c>
      <c r="M10848">
        <v>65310.288999999997</v>
      </c>
      <c r="N10848">
        <v>5.9299999999999999E-2</v>
      </c>
      <c r="O10848">
        <v>3.2210000000000001</v>
      </c>
      <c r="P10848">
        <v>9.1999999999999998E-3</v>
      </c>
      <c r="Q10848">
        <v>1097698.595</v>
      </c>
      <c r="R10848" t="s">
        <v>34</v>
      </c>
      <c r="S10848" t="s">
        <v>38</v>
      </c>
      <c r="T10848" t="s">
        <v>28</v>
      </c>
      <c r="V10848" t="s">
        <v>253</v>
      </c>
      <c r="Y10848" t="s">
        <v>152</v>
      </c>
    </row>
    <row r="10849" spans="1:25" x14ac:dyDescent="0.45">
      <c r="A10849" t="s">
        <v>274</v>
      </c>
      <c r="B10849" t="s">
        <v>850</v>
      </c>
      <c r="C10849">
        <v>56964</v>
      </c>
      <c r="D10849" t="s">
        <v>857</v>
      </c>
      <c r="F10849">
        <v>2023</v>
      </c>
      <c r="G10849">
        <v>2220</v>
      </c>
      <c r="H10849">
        <v>1715.53</v>
      </c>
      <c r="I10849">
        <v>90385.3</v>
      </c>
      <c r="K10849">
        <v>0.245</v>
      </c>
      <c r="L10849">
        <v>8.9999999999999998E-4</v>
      </c>
      <c r="M10849">
        <v>50975.055</v>
      </c>
      <c r="N10849">
        <v>5.9200000000000003E-2</v>
      </c>
      <c r="O10849">
        <v>2.7669999999999999</v>
      </c>
      <c r="P10849">
        <v>1.0999999999999999E-2</v>
      </c>
      <c r="Q10849">
        <v>857756.13899999997</v>
      </c>
      <c r="R10849" t="s">
        <v>34</v>
      </c>
      <c r="S10849" t="s">
        <v>38</v>
      </c>
      <c r="T10849" t="s">
        <v>28</v>
      </c>
      <c r="V10849" t="s">
        <v>253</v>
      </c>
      <c r="Y10849" t="s">
        <v>152</v>
      </c>
    </row>
    <row r="10850" spans="1:25" x14ac:dyDescent="0.45">
      <c r="A10850" t="s">
        <v>274</v>
      </c>
      <c r="B10850" t="s">
        <v>850</v>
      </c>
      <c r="C10850">
        <v>56964</v>
      </c>
      <c r="D10850" t="s">
        <v>857</v>
      </c>
      <c r="F10850">
        <v>2024</v>
      </c>
      <c r="G10850">
        <v>528</v>
      </c>
      <c r="H10850">
        <v>357.38</v>
      </c>
      <c r="I10850">
        <v>18113.349999999999</v>
      </c>
      <c r="K10850">
        <v>0.05</v>
      </c>
      <c r="L10850">
        <v>8.9999999999999998E-4</v>
      </c>
      <c r="M10850">
        <v>10325.965</v>
      </c>
      <c r="N10850">
        <v>5.9200000000000003E-2</v>
      </c>
      <c r="O10850">
        <v>0.55700000000000005</v>
      </c>
      <c r="P10850">
        <v>1.4200000000000001E-2</v>
      </c>
      <c r="Q10850">
        <v>173732.75599999999</v>
      </c>
      <c r="R10850" t="s">
        <v>34</v>
      </c>
      <c r="S10850" t="s">
        <v>38</v>
      </c>
      <c r="T10850" t="s">
        <v>28</v>
      </c>
      <c r="V10850" t="s">
        <v>253</v>
      </c>
      <c r="Y10850" t="s">
        <v>152</v>
      </c>
    </row>
    <row r="10851" spans="1:25" x14ac:dyDescent="0.45">
      <c r="A10851" t="s">
        <v>274</v>
      </c>
      <c r="B10851" t="s">
        <v>850</v>
      </c>
      <c r="C10851">
        <v>56964</v>
      </c>
      <c r="D10851" t="s">
        <v>859</v>
      </c>
      <c r="F10851">
        <v>2012</v>
      </c>
      <c r="G10851">
        <v>1478</v>
      </c>
      <c r="H10851">
        <v>1217.76</v>
      </c>
      <c r="I10851">
        <v>61891.040000000001</v>
      </c>
      <c r="K10851">
        <v>0.20899999999999999</v>
      </c>
      <c r="L10851">
        <v>1E-3</v>
      </c>
      <c r="M10851">
        <v>35279.197999999997</v>
      </c>
      <c r="N10851">
        <v>5.9200000000000003E-2</v>
      </c>
      <c r="O10851">
        <v>2.7650000000000001</v>
      </c>
      <c r="P10851">
        <v>1.5299999999999999E-2</v>
      </c>
      <c r="Q10851">
        <v>593100.902</v>
      </c>
      <c r="R10851" t="s">
        <v>34</v>
      </c>
      <c r="S10851" t="s">
        <v>38</v>
      </c>
      <c r="T10851" t="s">
        <v>318</v>
      </c>
      <c r="V10851" t="s">
        <v>253</v>
      </c>
      <c r="Y10851" t="s">
        <v>277</v>
      </c>
    </row>
    <row r="10852" spans="1:25" x14ac:dyDescent="0.45">
      <c r="A10852" t="s">
        <v>274</v>
      </c>
      <c r="B10852" t="s">
        <v>850</v>
      </c>
      <c r="C10852">
        <v>56964</v>
      </c>
      <c r="D10852" t="s">
        <v>859</v>
      </c>
      <c r="F10852">
        <v>2013</v>
      </c>
      <c r="G10852">
        <v>2544</v>
      </c>
      <c r="H10852">
        <v>2174.4899999999998</v>
      </c>
      <c r="I10852">
        <v>115253.43</v>
      </c>
      <c r="K10852">
        <v>0.46</v>
      </c>
      <c r="L10852">
        <v>1.1999999999999999E-3</v>
      </c>
      <c r="M10852">
        <v>65529.998</v>
      </c>
      <c r="N10852">
        <v>5.9299999999999999E-2</v>
      </c>
      <c r="O10852">
        <v>4.492</v>
      </c>
      <c r="P10852">
        <v>1.29E-2</v>
      </c>
      <c r="Q10852">
        <v>1100696.1569999999</v>
      </c>
      <c r="R10852" t="s">
        <v>34</v>
      </c>
      <c r="S10852" t="s">
        <v>38</v>
      </c>
      <c r="T10852" t="s">
        <v>28</v>
      </c>
      <c r="V10852" t="s">
        <v>253</v>
      </c>
      <c r="Y10852" t="s">
        <v>277</v>
      </c>
    </row>
    <row r="10853" spans="1:25" x14ac:dyDescent="0.45">
      <c r="A10853" t="s">
        <v>274</v>
      </c>
      <c r="B10853" t="s">
        <v>850</v>
      </c>
      <c r="C10853">
        <v>56964</v>
      </c>
      <c r="D10853" t="s">
        <v>859</v>
      </c>
      <c r="F10853">
        <v>2014</v>
      </c>
      <c r="G10853">
        <v>3614</v>
      </c>
      <c r="H10853">
        <v>3057.65</v>
      </c>
      <c r="I10853">
        <v>173053.25</v>
      </c>
      <c r="K10853">
        <v>0.46500000000000002</v>
      </c>
      <c r="L10853">
        <v>1E-3</v>
      </c>
      <c r="M10853">
        <v>97647.903000000006</v>
      </c>
      <c r="N10853">
        <v>5.96E-2</v>
      </c>
      <c r="O10853">
        <v>6.149</v>
      </c>
      <c r="P10853">
        <v>1.17E-2</v>
      </c>
      <c r="Q10853">
        <v>1633720.7479999999</v>
      </c>
      <c r="R10853" t="s">
        <v>34</v>
      </c>
      <c r="S10853" t="s">
        <v>38</v>
      </c>
      <c r="T10853" t="s">
        <v>28</v>
      </c>
      <c r="V10853" t="s">
        <v>253</v>
      </c>
      <c r="Y10853" t="s">
        <v>277</v>
      </c>
    </row>
    <row r="10854" spans="1:25" x14ac:dyDescent="0.45">
      <c r="A10854" t="s">
        <v>274</v>
      </c>
      <c r="B10854" t="s">
        <v>850</v>
      </c>
      <c r="C10854">
        <v>56964</v>
      </c>
      <c r="D10854" t="s">
        <v>859</v>
      </c>
      <c r="F10854">
        <v>2015</v>
      </c>
      <c r="G10854">
        <v>3216</v>
      </c>
      <c r="H10854">
        <v>2594.9699999999998</v>
      </c>
      <c r="I10854">
        <v>144572.6</v>
      </c>
      <c r="K10854">
        <v>0.38500000000000001</v>
      </c>
      <c r="L10854">
        <v>8.9999999999999998E-4</v>
      </c>
      <c r="M10854">
        <v>80754.714000000007</v>
      </c>
      <c r="N10854">
        <v>5.9400000000000001E-2</v>
      </c>
      <c r="O10854">
        <v>5.4610000000000003</v>
      </c>
      <c r="P10854">
        <v>1.38E-2</v>
      </c>
      <c r="Q10854">
        <v>1355479.787</v>
      </c>
      <c r="R10854" t="s">
        <v>34</v>
      </c>
      <c r="S10854" t="s">
        <v>38</v>
      </c>
      <c r="T10854" t="s">
        <v>28</v>
      </c>
      <c r="V10854" t="s">
        <v>253</v>
      </c>
      <c r="Y10854" t="s">
        <v>297</v>
      </c>
    </row>
    <row r="10855" spans="1:25" x14ac:dyDescent="0.45">
      <c r="A10855" t="s">
        <v>274</v>
      </c>
      <c r="B10855" t="s">
        <v>850</v>
      </c>
      <c r="C10855">
        <v>56964</v>
      </c>
      <c r="D10855" t="s">
        <v>859</v>
      </c>
      <c r="F10855">
        <v>2016</v>
      </c>
      <c r="G10855">
        <v>2902</v>
      </c>
      <c r="H10855">
        <v>2434.87</v>
      </c>
      <c r="I10855">
        <v>137709.85999999999</v>
      </c>
      <c r="K10855">
        <v>0.36499999999999999</v>
      </c>
      <c r="L10855">
        <v>1E-3</v>
      </c>
      <c r="M10855">
        <v>77424.41</v>
      </c>
      <c r="N10855">
        <v>5.9200000000000003E-2</v>
      </c>
      <c r="O10855">
        <v>4.8769999999999998</v>
      </c>
      <c r="P10855">
        <v>1.1900000000000001E-2</v>
      </c>
      <c r="Q10855">
        <v>1302253.4269999999</v>
      </c>
      <c r="R10855" t="s">
        <v>34</v>
      </c>
      <c r="S10855" t="s">
        <v>38</v>
      </c>
      <c r="T10855" t="s">
        <v>28</v>
      </c>
      <c r="V10855" t="s">
        <v>253</v>
      </c>
      <c r="Y10855" t="s">
        <v>297</v>
      </c>
    </row>
    <row r="10856" spans="1:25" x14ac:dyDescent="0.45">
      <c r="A10856" t="s">
        <v>274</v>
      </c>
      <c r="B10856" t="s">
        <v>850</v>
      </c>
      <c r="C10856">
        <v>56964</v>
      </c>
      <c r="D10856" t="s">
        <v>859</v>
      </c>
      <c r="F10856">
        <v>2017</v>
      </c>
      <c r="G10856">
        <v>2026</v>
      </c>
      <c r="H10856">
        <v>1595.07</v>
      </c>
      <c r="I10856">
        <v>84598.78</v>
      </c>
      <c r="K10856">
        <v>0.23300000000000001</v>
      </c>
      <c r="L10856">
        <v>8.9999999999999998E-4</v>
      </c>
      <c r="M10856">
        <v>48752.264999999999</v>
      </c>
      <c r="N10856">
        <v>5.9499999999999997E-2</v>
      </c>
      <c r="O10856">
        <v>3.2309999999999999</v>
      </c>
      <c r="P10856">
        <v>1.5699999999999999E-2</v>
      </c>
      <c r="Q10856">
        <v>816577.52800000005</v>
      </c>
      <c r="R10856" t="s">
        <v>34</v>
      </c>
      <c r="S10856" t="s">
        <v>38</v>
      </c>
      <c r="T10856" t="s">
        <v>28</v>
      </c>
      <c r="V10856" t="s">
        <v>253</v>
      </c>
      <c r="Y10856" t="s">
        <v>299</v>
      </c>
    </row>
    <row r="10857" spans="1:25" x14ac:dyDescent="0.45">
      <c r="A10857" t="s">
        <v>274</v>
      </c>
      <c r="B10857" t="s">
        <v>850</v>
      </c>
      <c r="C10857">
        <v>56964</v>
      </c>
      <c r="D10857" t="s">
        <v>859</v>
      </c>
      <c r="F10857">
        <v>2018</v>
      </c>
      <c r="G10857">
        <v>2075</v>
      </c>
      <c r="H10857">
        <v>1566.31</v>
      </c>
      <c r="I10857">
        <v>80746.63</v>
      </c>
      <c r="K10857">
        <v>0.22600000000000001</v>
      </c>
      <c r="L10857">
        <v>8.9999999999999998E-4</v>
      </c>
      <c r="M10857">
        <v>46777.192000000003</v>
      </c>
      <c r="N10857">
        <v>5.9900000000000002E-2</v>
      </c>
      <c r="O10857">
        <v>3.11</v>
      </c>
      <c r="P10857">
        <v>1.52E-2</v>
      </c>
      <c r="Q10857">
        <v>778991.10499999998</v>
      </c>
      <c r="R10857" t="s">
        <v>34</v>
      </c>
      <c r="S10857" t="s">
        <v>38</v>
      </c>
      <c r="T10857" t="s">
        <v>28</v>
      </c>
      <c r="V10857" t="s">
        <v>253</v>
      </c>
      <c r="Y10857" t="s">
        <v>299</v>
      </c>
    </row>
    <row r="10858" spans="1:25" x14ac:dyDescent="0.45">
      <c r="A10858" t="s">
        <v>274</v>
      </c>
      <c r="B10858" t="s">
        <v>850</v>
      </c>
      <c r="C10858">
        <v>56964</v>
      </c>
      <c r="D10858" t="s">
        <v>859</v>
      </c>
      <c r="F10858">
        <v>2019</v>
      </c>
      <c r="G10858">
        <v>1981</v>
      </c>
      <c r="H10858">
        <v>1484.46</v>
      </c>
      <c r="I10858">
        <v>77499.58</v>
      </c>
      <c r="K10858">
        <v>0.214</v>
      </c>
      <c r="L10858">
        <v>8.9999999999999998E-4</v>
      </c>
      <c r="M10858">
        <v>44563.142999999996</v>
      </c>
      <c r="N10858">
        <v>5.9200000000000003E-2</v>
      </c>
      <c r="O10858">
        <v>2.6150000000000002</v>
      </c>
      <c r="P10858">
        <v>1.4800000000000001E-2</v>
      </c>
      <c r="Q10858">
        <v>749429.16099999996</v>
      </c>
      <c r="R10858" t="s">
        <v>34</v>
      </c>
      <c r="S10858" t="s">
        <v>38</v>
      </c>
      <c r="T10858" t="s">
        <v>28</v>
      </c>
      <c r="V10858" t="s">
        <v>253</v>
      </c>
      <c r="Y10858" t="s">
        <v>299</v>
      </c>
    </row>
    <row r="10859" spans="1:25" x14ac:dyDescent="0.45">
      <c r="A10859" t="s">
        <v>274</v>
      </c>
      <c r="B10859" t="s">
        <v>850</v>
      </c>
      <c r="C10859">
        <v>56964</v>
      </c>
      <c r="D10859" t="s">
        <v>859</v>
      </c>
      <c r="F10859">
        <v>2020</v>
      </c>
      <c r="G10859">
        <v>930</v>
      </c>
      <c r="H10859">
        <v>699.88</v>
      </c>
      <c r="I10859">
        <v>33979.29</v>
      </c>
      <c r="K10859">
        <v>9.8000000000000004E-2</v>
      </c>
      <c r="L10859">
        <v>8.9999999999999998E-4</v>
      </c>
      <c r="M10859">
        <v>19971.830000000002</v>
      </c>
      <c r="N10859">
        <v>5.9200000000000003E-2</v>
      </c>
      <c r="O10859">
        <v>1.159</v>
      </c>
      <c r="P10859">
        <v>1.4200000000000001E-2</v>
      </c>
      <c r="Q10859">
        <v>336085.19699999999</v>
      </c>
      <c r="R10859" t="s">
        <v>34</v>
      </c>
      <c r="S10859" t="s">
        <v>38</v>
      </c>
      <c r="T10859" t="s">
        <v>28</v>
      </c>
      <c r="V10859" t="s">
        <v>253</v>
      </c>
      <c r="Y10859" t="s">
        <v>147</v>
      </c>
    </row>
    <row r="10860" spans="1:25" x14ac:dyDescent="0.45">
      <c r="A10860" t="s">
        <v>274</v>
      </c>
      <c r="B10860" t="s">
        <v>850</v>
      </c>
      <c r="C10860">
        <v>56964</v>
      </c>
      <c r="D10860" t="s">
        <v>859</v>
      </c>
      <c r="F10860">
        <v>2021</v>
      </c>
      <c r="G10860">
        <v>1599</v>
      </c>
      <c r="H10860">
        <v>1216.5899999999999</v>
      </c>
      <c r="I10860">
        <v>63240.67</v>
      </c>
      <c r="K10860">
        <v>0.17499999999999999</v>
      </c>
      <c r="L10860">
        <v>8.9999999999999998E-4</v>
      </c>
      <c r="M10860">
        <v>36263.936000000002</v>
      </c>
      <c r="N10860">
        <v>5.9200000000000003E-2</v>
      </c>
      <c r="O10860">
        <v>1.9319999999999999</v>
      </c>
      <c r="P10860">
        <v>1.21E-2</v>
      </c>
      <c r="Q10860">
        <v>609888.32400000002</v>
      </c>
      <c r="R10860" t="s">
        <v>34</v>
      </c>
      <c r="S10860" t="s">
        <v>38</v>
      </c>
      <c r="T10860" t="s">
        <v>28</v>
      </c>
      <c r="V10860" t="s">
        <v>253</v>
      </c>
      <c r="Y10860" t="s">
        <v>152</v>
      </c>
    </row>
    <row r="10861" spans="1:25" x14ac:dyDescent="0.45">
      <c r="A10861" t="s">
        <v>274</v>
      </c>
      <c r="B10861" t="s">
        <v>850</v>
      </c>
      <c r="C10861">
        <v>56964</v>
      </c>
      <c r="D10861" t="s">
        <v>859</v>
      </c>
      <c r="F10861">
        <v>2022</v>
      </c>
      <c r="G10861">
        <v>2528</v>
      </c>
      <c r="H10861">
        <v>2066.5700000000002</v>
      </c>
      <c r="I10861">
        <v>114085.13</v>
      </c>
      <c r="K10861">
        <v>0.307</v>
      </c>
      <c r="L10861">
        <v>1E-3</v>
      </c>
      <c r="M10861">
        <v>63893.798000000003</v>
      </c>
      <c r="N10861">
        <v>5.9299999999999999E-2</v>
      </c>
      <c r="O10861">
        <v>3.496</v>
      </c>
      <c r="P10861">
        <v>1.0500000000000001E-2</v>
      </c>
      <c r="Q10861">
        <v>1073863.429</v>
      </c>
      <c r="R10861" t="s">
        <v>34</v>
      </c>
      <c r="S10861" t="s">
        <v>38</v>
      </c>
      <c r="T10861" t="s">
        <v>28</v>
      </c>
      <c r="V10861" t="s">
        <v>253</v>
      </c>
      <c r="Y10861" t="s">
        <v>152</v>
      </c>
    </row>
    <row r="10862" spans="1:25" x14ac:dyDescent="0.45">
      <c r="A10862" t="s">
        <v>274</v>
      </c>
      <c r="B10862" t="s">
        <v>850</v>
      </c>
      <c r="C10862">
        <v>56964</v>
      </c>
      <c r="D10862" t="s">
        <v>859</v>
      </c>
      <c r="F10862">
        <v>2023</v>
      </c>
      <c r="G10862">
        <v>1737</v>
      </c>
      <c r="H10862">
        <v>1380.66</v>
      </c>
      <c r="I10862">
        <v>73714.009999999995</v>
      </c>
      <c r="K10862">
        <v>0.19900000000000001</v>
      </c>
      <c r="L10862">
        <v>8.9999999999999998E-4</v>
      </c>
      <c r="M10862">
        <v>41605.394</v>
      </c>
      <c r="N10862">
        <v>5.9200000000000003E-2</v>
      </c>
      <c r="O10862">
        <v>2.238</v>
      </c>
      <c r="P10862">
        <v>1.0500000000000001E-2</v>
      </c>
      <c r="Q10862">
        <v>700062.13300000003</v>
      </c>
      <c r="R10862" t="s">
        <v>34</v>
      </c>
      <c r="S10862" t="s">
        <v>38</v>
      </c>
      <c r="T10862" t="s">
        <v>28</v>
      </c>
      <c r="V10862" t="s">
        <v>253</v>
      </c>
      <c r="Y10862" t="s">
        <v>152</v>
      </c>
    </row>
    <row r="10863" spans="1:25" x14ac:dyDescent="0.45">
      <c r="A10863" t="s">
        <v>274</v>
      </c>
      <c r="B10863" t="s">
        <v>850</v>
      </c>
      <c r="C10863">
        <v>56964</v>
      </c>
      <c r="D10863" t="s">
        <v>859</v>
      </c>
      <c r="F10863">
        <v>2024</v>
      </c>
      <c r="G10863">
        <v>593</v>
      </c>
      <c r="H10863">
        <v>438.02</v>
      </c>
      <c r="I10863">
        <v>22439.01</v>
      </c>
      <c r="K10863">
        <v>6.2E-2</v>
      </c>
      <c r="L10863">
        <v>8.9999999999999998E-4</v>
      </c>
      <c r="M10863">
        <v>12779.539000000001</v>
      </c>
      <c r="N10863">
        <v>5.9200000000000003E-2</v>
      </c>
      <c r="O10863">
        <v>0.71499999999999997</v>
      </c>
      <c r="P10863">
        <v>1.23E-2</v>
      </c>
      <c r="Q10863">
        <v>215039.12299999999</v>
      </c>
      <c r="R10863" t="s">
        <v>34</v>
      </c>
      <c r="S10863" t="s">
        <v>38</v>
      </c>
      <c r="T10863" t="s">
        <v>28</v>
      </c>
      <c r="V10863" t="s">
        <v>253</v>
      </c>
      <c r="Y10863" t="s">
        <v>152</v>
      </c>
    </row>
    <row r="10864" spans="1:25" x14ac:dyDescent="0.45">
      <c r="A10864" t="s">
        <v>274</v>
      </c>
      <c r="B10864" t="s">
        <v>850</v>
      </c>
      <c r="C10864">
        <v>56964</v>
      </c>
      <c r="D10864" t="s">
        <v>860</v>
      </c>
      <c r="F10864">
        <v>2018</v>
      </c>
      <c r="G10864">
        <v>1407</v>
      </c>
      <c r="H10864">
        <v>1140.05</v>
      </c>
      <c r="I10864">
        <v>56690.68</v>
      </c>
      <c r="K10864">
        <v>0.16200000000000001</v>
      </c>
      <c r="L10864">
        <v>8.9999999999999998E-4</v>
      </c>
      <c r="M10864">
        <v>32000.66</v>
      </c>
      <c r="N10864">
        <v>5.45E-2</v>
      </c>
      <c r="O10864">
        <v>4.9829999999999997</v>
      </c>
      <c r="P10864">
        <v>2.6800000000000001E-2</v>
      </c>
      <c r="Q10864">
        <v>538468.34600000002</v>
      </c>
      <c r="R10864" t="s">
        <v>34</v>
      </c>
      <c r="S10864" t="s">
        <v>38</v>
      </c>
      <c r="T10864" t="s">
        <v>861</v>
      </c>
      <c r="V10864" t="s">
        <v>253</v>
      </c>
      <c r="Y10864" t="s">
        <v>299</v>
      </c>
    </row>
    <row r="10865" spans="1:25" x14ac:dyDescent="0.45">
      <c r="A10865" t="s">
        <v>274</v>
      </c>
      <c r="B10865" t="s">
        <v>850</v>
      </c>
      <c r="C10865">
        <v>56964</v>
      </c>
      <c r="D10865" t="s">
        <v>860</v>
      </c>
      <c r="F10865">
        <v>2019</v>
      </c>
      <c r="G10865">
        <v>2281</v>
      </c>
      <c r="H10865">
        <v>1768.56</v>
      </c>
      <c r="I10865">
        <v>94455.07</v>
      </c>
      <c r="K10865">
        <v>0.27700000000000002</v>
      </c>
      <c r="L10865">
        <v>1E-3</v>
      </c>
      <c r="M10865">
        <v>54803.966</v>
      </c>
      <c r="N10865">
        <v>5.9200000000000003E-2</v>
      </c>
      <c r="O10865">
        <v>10.846</v>
      </c>
      <c r="P10865">
        <v>3.9399999999999998E-2</v>
      </c>
      <c r="Q10865">
        <v>922063.39399999997</v>
      </c>
      <c r="R10865" t="s">
        <v>34</v>
      </c>
      <c r="S10865" t="s">
        <v>38</v>
      </c>
      <c r="T10865" t="s">
        <v>28</v>
      </c>
      <c r="V10865" t="s">
        <v>253</v>
      </c>
      <c r="Y10865" t="s">
        <v>299</v>
      </c>
    </row>
    <row r="10866" spans="1:25" x14ac:dyDescent="0.45">
      <c r="A10866" t="s">
        <v>274</v>
      </c>
      <c r="B10866" t="s">
        <v>850</v>
      </c>
      <c r="C10866">
        <v>56964</v>
      </c>
      <c r="D10866" t="s">
        <v>860</v>
      </c>
      <c r="F10866">
        <v>2020</v>
      </c>
      <c r="G10866">
        <v>1169</v>
      </c>
      <c r="H10866">
        <v>892.06</v>
      </c>
      <c r="I10866">
        <v>44800.15</v>
      </c>
      <c r="K10866">
        <v>0.13400000000000001</v>
      </c>
      <c r="L10866">
        <v>1E-3</v>
      </c>
      <c r="M10866">
        <v>26473.010999999999</v>
      </c>
      <c r="N10866">
        <v>5.9200000000000003E-2</v>
      </c>
      <c r="O10866">
        <v>2.9590000000000001</v>
      </c>
      <c r="P10866">
        <v>2.8000000000000001E-2</v>
      </c>
      <c r="Q10866">
        <v>445476.69799999997</v>
      </c>
      <c r="R10866" t="s">
        <v>34</v>
      </c>
      <c r="S10866" t="s">
        <v>38</v>
      </c>
      <c r="T10866" t="s">
        <v>28</v>
      </c>
      <c r="V10866" t="s">
        <v>253</v>
      </c>
      <c r="Y10866" t="s">
        <v>147</v>
      </c>
    </row>
    <row r="10867" spans="1:25" x14ac:dyDescent="0.45">
      <c r="A10867" t="s">
        <v>274</v>
      </c>
      <c r="B10867" t="s">
        <v>850</v>
      </c>
      <c r="C10867">
        <v>56964</v>
      </c>
      <c r="D10867" t="s">
        <v>860</v>
      </c>
      <c r="F10867">
        <v>2021</v>
      </c>
      <c r="G10867">
        <v>1944</v>
      </c>
      <c r="H10867">
        <v>1503.36</v>
      </c>
      <c r="I10867">
        <v>78911.66</v>
      </c>
      <c r="K10867">
        <v>0.23100000000000001</v>
      </c>
      <c r="L10867">
        <v>1E-3</v>
      </c>
      <c r="M10867">
        <v>45768.428</v>
      </c>
      <c r="N10867">
        <v>5.9200000000000003E-2</v>
      </c>
      <c r="O10867">
        <v>3.2679999999999998</v>
      </c>
      <c r="P10867">
        <v>1.83E-2</v>
      </c>
      <c r="Q10867">
        <v>770109.68900000001</v>
      </c>
      <c r="R10867" t="s">
        <v>34</v>
      </c>
      <c r="S10867" t="s">
        <v>38</v>
      </c>
      <c r="T10867" t="s">
        <v>28</v>
      </c>
      <c r="V10867" t="s">
        <v>253</v>
      </c>
      <c r="Y10867" t="s">
        <v>152</v>
      </c>
    </row>
    <row r="10868" spans="1:25" x14ac:dyDescent="0.45">
      <c r="A10868" t="s">
        <v>274</v>
      </c>
      <c r="B10868" t="s">
        <v>850</v>
      </c>
      <c r="C10868">
        <v>56964</v>
      </c>
      <c r="D10868" t="s">
        <v>860</v>
      </c>
      <c r="F10868">
        <v>2022</v>
      </c>
      <c r="G10868">
        <v>3188</v>
      </c>
      <c r="H10868">
        <v>2590.48</v>
      </c>
      <c r="I10868">
        <v>143388.95000000001</v>
      </c>
      <c r="K10868">
        <v>0.41699999999999998</v>
      </c>
      <c r="L10868">
        <v>1E-3</v>
      </c>
      <c r="M10868">
        <v>82649.554000000004</v>
      </c>
      <c r="N10868">
        <v>5.9299999999999999E-2</v>
      </c>
      <c r="O10868">
        <v>6.0060000000000002</v>
      </c>
      <c r="P10868">
        <v>1.8100000000000002E-2</v>
      </c>
      <c r="Q10868">
        <v>1389027.9720000001</v>
      </c>
      <c r="R10868" t="s">
        <v>34</v>
      </c>
      <c r="S10868" t="s">
        <v>38</v>
      </c>
      <c r="T10868" t="s">
        <v>28</v>
      </c>
      <c r="V10868" t="s">
        <v>253</v>
      </c>
      <c r="Y10868" t="s">
        <v>152</v>
      </c>
    </row>
    <row r="10869" spans="1:25" x14ac:dyDescent="0.45">
      <c r="A10869" t="s">
        <v>274</v>
      </c>
      <c r="B10869" t="s">
        <v>850</v>
      </c>
      <c r="C10869">
        <v>56964</v>
      </c>
      <c r="D10869" t="s">
        <v>860</v>
      </c>
      <c r="F10869">
        <v>2023</v>
      </c>
      <c r="G10869">
        <v>2469</v>
      </c>
      <c r="H10869">
        <v>1959.59</v>
      </c>
      <c r="I10869">
        <v>103494.07</v>
      </c>
      <c r="K10869">
        <v>0.29899999999999999</v>
      </c>
      <c r="L10869">
        <v>1E-3</v>
      </c>
      <c r="M10869">
        <v>59284.321000000004</v>
      </c>
      <c r="N10869">
        <v>5.9200000000000003E-2</v>
      </c>
      <c r="O10869">
        <v>4.3079999999999998</v>
      </c>
      <c r="P10869">
        <v>2.0199999999999999E-2</v>
      </c>
      <c r="Q10869">
        <v>997569.89300000004</v>
      </c>
      <c r="R10869" t="s">
        <v>34</v>
      </c>
      <c r="S10869" t="s">
        <v>38</v>
      </c>
      <c r="T10869" t="s">
        <v>28</v>
      </c>
      <c r="V10869" t="s">
        <v>253</v>
      </c>
      <c r="Y10869" t="s">
        <v>152</v>
      </c>
    </row>
    <row r="10870" spans="1:25" x14ac:dyDescent="0.45">
      <c r="A10870" t="s">
        <v>274</v>
      </c>
      <c r="B10870" t="s">
        <v>850</v>
      </c>
      <c r="C10870">
        <v>56964</v>
      </c>
      <c r="D10870" t="s">
        <v>860</v>
      </c>
      <c r="F10870">
        <v>2024</v>
      </c>
      <c r="G10870">
        <v>917</v>
      </c>
      <c r="H10870">
        <v>675.24</v>
      </c>
      <c r="I10870">
        <v>32557.62</v>
      </c>
      <c r="K10870">
        <v>9.6000000000000002E-2</v>
      </c>
      <c r="L10870">
        <v>1E-3</v>
      </c>
      <c r="M10870">
        <v>18994.669000000002</v>
      </c>
      <c r="N10870">
        <v>5.9200000000000003E-2</v>
      </c>
      <c r="O10870">
        <v>1.518</v>
      </c>
      <c r="P10870">
        <v>2.3300000000000001E-2</v>
      </c>
      <c r="Q10870">
        <v>319625.23499999999</v>
      </c>
      <c r="R10870" t="s">
        <v>34</v>
      </c>
      <c r="S10870" t="s">
        <v>38</v>
      </c>
      <c r="T10870" t="s">
        <v>28</v>
      </c>
      <c r="V10870" t="s">
        <v>253</v>
      </c>
      <c r="Y10870" t="s">
        <v>152</v>
      </c>
    </row>
    <row r="10871" spans="1:25" x14ac:dyDescent="0.45">
      <c r="A10871" t="s">
        <v>335</v>
      </c>
      <c r="B10871" t="s">
        <v>862</v>
      </c>
      <c r="C10871">
        <v>57185</v>
      </c>
      <c r="D10871" t="s">
        <v>863</v>
      </c>
      <c r="F10871">
        <v>2020</v>
      </c>
      <c r="G10871">
        <v>4541</v>
      </c>
      <c r="H10871">
        <v>4419.95</v>
      </c>
      <c r="I10871">
        <v>1335187</v>
      </c>
      <c r="K10871">
        <v>2.8639999999999999</v>
      </c>
      <c r="L10871">
        <v>1E-3</v>
      </c>
      <c r="M10871">
        <v>567378.28399999999</v>
      </c>
      <c r="N10871">
        <v>5.8999999999999997E-2</v>
      </c>
      <c r="O10871">
        <v>27.846</v>
      </c>
      <c r="P10871">
        <v>6.8999999999999999E-3</v>
      </c>
      <c r="Q10871">
        <v>9547279.409</v>
      </c>
      <c r="R10871" t="s">
        <v>34</v>
      </c>
      <c r="T10871" t="s">
        <v>89</v>
      </c>
      <c r="V10871" t="s">
        <v>228</v>
      </c>
      <c r="Y10871" t="s">
        <v>864</v>
      </c>
    </row>
    <row r="10872" spans="1:25" x14ac:dyDescent="0.45">
      <c r="A10872" t="s">
        <v>335</v>
      </c>
      <c r="B10872" t="s">
        <v>862</v>
      </c>
      <c r="C10872">
        <v>57185</v>
      </c>
      <c r="D10872" t="s">
        <v>863</v>
      </c>
      <c r="F10872">
        <v>2021</v>
      </c>
      <c r="G10872">
        <v>5292</v>
      </c>
      <c r="H10872">
        <v>5144.29</v>
      </c>
      <c r="I10872">
        <v>1592844.71</v>
      </c>
      <c r="K10872">
        <v>3.2770000000000001</v>
      </c>
      <c r="L10872">
        <v>1E-3</v>
      </c>
      <c r="M10872">
        <v>649246.33400000003</v>
      </c>
      <c r="N10872">
        <v>5.8999999999999997E-2</v>
      </c>
      <c r="O10872">
        <v>27.477</v>
      </c>
      <c r="P10872">
        <v>6.7000000000000002E-3</v>
      </c>
      <c r="Q10872">
        <v>10923983.047</v>
      </c>
      <c r="R10872" t="s">
        <v>34</v>
      </c>
      <c r="T10872" t="s">
        <v>89</v>
      </c>
      <c r="V10872" t="s">
        <v>228</v>
      </c>
      <c r="Y10872" t="s">
        <v>865</v>
      </c>
    </row>
    <row r="10873" spans="1:25" x14ac:dyDescent="0.45">
      <c r="A10873" t="s">
        <v>335</v>
      </c>
      <c r="B10873" t="s">
        <v>862</v>
      </c>
      <c r="C10873">
        <v>57185</v>
      </c>
      <c r="D10873" t="s">
        <v>863</v>
      </c>
      <c r="F10873">
        <v>2022</v>
      </c>
      <c r="G10873">
        <v>5546</v>
      </c>
      <c r="H10873">
        <v>5457.51</v>
      </c>
      <c r="I10873">
        <v>1752583.3</v>
      </c>
      <c r="K10873">
        <v>3.5859999999999999</v>
      </c>
      <c r="L10873">
        <v>1E-3</v>
      </c>
      <c r="M10873">
        <v>710360.96400000004</v>
      </c>
      <c r="N10873">
        <v>5.8999999999999997E-2</v>
      </c>
      <c r="O10873">
        <v>27.093</v>
      </c>
      <c r="P10873">
        <v>5.8999999999999999E-3</v>
      </c>
      <c r="Q10873">
        <v>11952846.732000001</v>
      </c>
      <c r="R10873" t="s">
        <v>34</v>
      </c>
      <c r="T10873" t="s">
        <v>89</v>
      </c>
      <c r="V10873" t="s">
        <v>228</v>
      </c>
      <c r="Y10873" t="s">
        <v>865</v>
      </c>
    </row>
    <row r="10874" spans="1:25" x14ac:dyDescent="0.45">
      <c r="A10874" t="s">
        <v>335</v>
      </c>
      <c r="B10874" t="s">
        <v>862</v>
      </c>
      <c r="C10874">
        <v>57185</v>
      </c>
      <c r="D10874" t="s">
        <v>863</v>
      </c>
      <c r="F10874">
        <v>2023</v>
      </c>
      <c r="G10874">
        <v>6312</v>
      </c>
      <c r="H10874">
        <v>6249.83</v>
      </c>
      <c r="I10874">
        <v>1834779.39</v>
      </c>
      <c r="K10874">
        <v>3.7869999999999999</v>
      </c>
      <c r="L10874">
        <v>1E-3</v>
      </c>
      <c r="M10874">
        <v>750203.45400000003</v>
      </c>
      <c r="N10874">
        <v>5.8999999999999997E-2</v>
      </c>
      <c r="O10874">
        <v>33.115000000000002</v>
      </c>
      <c r="P10874">
        <v>5.8999999999999999E-3</v>
      </c>
      <c r="Q10874">
        <v>12623500.902000001</v>
      </c>
      <c r="R10874" t="s">
        <v>34</v>
      </c>
      <c r="T10874" t="s">
        <v>89</v>
      </c>
      <c r="V10874" t="s">
        <v>228</v>
      </c>
      <c r="Y10874" t="s">
        <v>865</v>
      </c>
    </row>
    <row r="10875" spans="1:25" x14ac:dyDescent="0.45">
      <c r="A10875" t="s">
        <v>335</v>
      </c>
      <c r="B10875" t="s">
        <v>862</v>
      </c>
      <c r="C10875">
        <v>57185</v>
      </c>
      <c r="D10875" t="s">
        <v>863</v>
      </c>
      <c r="F10875">
        <v>2024</v>
      </c>
      <c r="G10875">
        <v>3145</v>
      </c>
      <c r="H10875">
        <v>3127.14</v>
      </c>
      <c r="I10875">
        <v>939137.67</v>
      </c>
      <c r="K10875">
        <v>1.93</v>
      </c>
      <c r="L10875">
        <v>1E-3</v>
      </c>
      <c r="M10875">
        <v>382278.49300000002</v>
      </c>
      <c r="N10875">
        <v>5.8999999999999997E-2</v>
      </c>
      <c r="O10875">
        <v>17.228999999999999</v>
      </c>
      <c r="P10875">
        <v>5.7999999999999996E-3</v>
      </c>
      <c r="Q10875">
        <v>6433028.2520000003</v>
      </c>
      <c r="R10875" t="s">
        <v>34</v>
      </c>
      <c r="T10875" t="s">
        <v>89</v>
      </c>
      <c r="V10875" t="s">
        <v>228</v>
      </c>
      <c r="Y10875" t="s">
        <v>865</v>
      </c>
    </row>
    <row r="10876" spans="1:25" x14ac:dyDescent="0.45">
      <c r="A10876" t="s">
        <v>335</v>
      </c>
      <c r="B10876" t="s">
        <v>862</v>
      </c>
      <c r="C10876">
        <v>57185</v>
      </c>
      <c r="D10876" t="s">
        <v>866</v>
      </c>
      <c r="F10876">
        <v>2020</v>
      </c>
      <c r="G10876">
        <v>4883</v>
      </c>
      <c r="H10876">
        <v>4769.71</v>
      </c>
      <c r="I10876">
        <v>1465052.38</v>
      </c>
      <c r="K10876">
        <v>3.117</v>
      </c>
      <c r="L10876">
        <v>1E-3</v>
      </c>
      <c r="M10876">
        <v>617510.51399999997</v>
      </c>
      <c r="N10876">
        <v>5.8999999999999997E-2</v>
      </c>
      <c r="O10876">
        <v>30.917999999999999</v>
      </c>
      <c r="P10876">
        <v>6.7999999999999996E-3</v>
      </c>
      <c r="Q10876">
        <v>10390776.93</v>
      </c>
      <c r="R10876" t="s">
        <v>34</v>
      </c>
      <c r="T10876" t="s">
        <v>89</v>
      </c>
      <c r="V10876" t="s">
        <v>228</v>
      </c>
      <c r="Y10876" t="s">
        <v>864</v>
      </c>
    </row>
    <row r="10877" spans="1:25" x14ac:dyDescent="0.45">
      <c r="A10877" t="s">
        <v>335</v>
      </c>
      <c r="B10877" t="s">
        <v>862</v>
      </c>
      <c r="C10877">
        <v>57185</v>
      </c>
      <c r="D10877" t="s">
        <v>866</v>
      </c>
      <c r="F10877">
        <v>2021</v>
      </c>
      <c r="G10877">
        <v>5841</v>
      </c>
      <c r="H10877">
        <v>5709.36</v>
      </c>
      <c r="I10877">
        <v>1800977.51</v>
      </c>
      <c r="K10877">
        <v>3.6509999999999998</v>
      </c>
      <c r="L10877">
        <v>1E-3</v>
      </c>
      <c r="M10877">
        <v>723304.37800000003</v>
      </c>
      <c r="N10877">
        <v>5.8999999999999997E-2</v>
      </c>
      <c r="O10877">
        <v>32.31</v>
      </c>
      <c r="P10877">
        <v>6.7999999999999996E-3</v>
      </c>
      <c r="Q10877">
        <v>12170953.814999999</v>
      </c>
      <c r="R10877" t="s">
        <v>34</v>
      </c>
      <c r="T10877" t="s">
        <v>89</v>
      </c>
      <c r="V10877" t="s">
        <v>228</v>
      </c>
      <c r="Y10877" t="s">
        <v>865</v>
      </c>
    </row>
    <row r="10878" spans="1:25" x14ac:dyDescent="0.45">
      <c r="A10878" t="s">
        <v>335</v>
      </c>
      <c r="B10878" t="s">
        <v>862</v>
      </c>
      <c r="C10878">
        <v>57185</v>
      </c>
      <c r="D10878" t="s">
        <v>866</v>
      </c>
      <c r="F10878">
        <v>2022</v>
      </c>
      <c r="G10878">
        <v>6003</v>
      </c>
      <c r="H10878">
        <v>5961.9</v>
      </c>
      <c r="I10878">
        <v>1923129.67</v>
      </c>
      <c r="K10878">
        <v>3.944</v>
      </c>
      <c r="L10878">
        <v>1E-3</v>
      </c>
      <c r="M10878">
        <v>781263.45600000001</v>
      </c>
      <c r="N10878">
        <v>5.8999999999999997E-2</v>
      </c>
      <c r="O10878">
        <v>30.792999999999999</v>
      </c>
      <c r="P10878">
        <v>5.4999999999999997E-3</v>
      </c>
      <c r="Q10878">
        <v>13145838.203</v>
      </c>
      <c r="R10878" t="s">
        <v>34</v>
      </c>
      <c r="T10878" t="s">
        <v>89</v>
      </c>
      <c r="V10878" t="s">
        <v>228</v>
      </c>
      <c r="Y10878" t="s">
        <v>865</v>
      </c>
    </row>
    <row r="10879" spans="1:25" x14ac:dyDescent="0.45">
      <c r="A10879" t="s">
        <v>335</v>
      </c>
      <c r="B10879" t="s">
        <v>862</v>
      </c>
      <c r="C10879">
        <v>57185</v>
      </c>
      <c r="D10879" t="s">
        <v>866</v>
      </c>
      <c r="F10879">
        <v>2023</v>
      </c>
      <c r="G10879">
        <v>5761</v>
      </c>
      <c r="H10879">
        <v>5710.36</v>
      </c>
      <c r="I10879">
        <v>1661089.11</v>
      </c>
      <c r="K10879">
        <v>3.419</v>
      </c>
      <c r="L10879">
        <v>1E-3</v>
      </c>
      <c r="M10879">
        <v>677199.125</v>
      </c>
      <c r="N10879">
        <v>5.8999999999999997E-2</v>
      </c>
      <c r="O10879">
        <v>32.83</v>
      </c>
      <c r="P10879">
        <v>6.7000000000000002E-3</v>
      </c>
      <c r="Q10879">
        <v>11395022.308</v>
      </c>
      <c r="R10879" t="s">
        <v>34</v>
      </c>
      <c r="T10879" t="s">
        <v>89</v>
      </c>
      <c r="V10879" t="s">
        <v>228</v>
      </c>
      <c r="Y10879" t="s">
        <v>865</v>
      </c>
    </row>
    <row r="10880" spans="1:25" x14ac:dyDescent="0.45">
      <c r="A10880" t="s">
        <v>335</v>
      </c>
      <c r="B10880" t="s">
        <v>862</v>
      </c>
      <c r="C10880">
        <v>57185</v>
      </c>
      <c r="D10880" t="s">
        <v>866</v>
      </c>
      <c r="F10880">
        <v>2024</v>
      </c>
      <c r="G10880">
        <v>1177</v>
      </c>
      <c r="H10880">
        <v>1163.8699999999999</v>
      </c>
      <c r="I10880">
        <v>355116.54</v>
      </c>
      <c r="K10880">
        <v>0.73</v>
      </c>
      <c r="L10880">
        <v>1E-3</v>
      </c>
      <c r="M10880">
        <v>144553.427</v>
      </c>
      <c r="N10880">
        <v>5.8999999999999997E-2</v>
      </c>
      <c r="O10880">
        <v>6.8220000000000001</v>
      </c>
      <c r="P10880">
        <v>6.4999999999999997E-3</v>
      </c>
      <c r="Q10880">
        <v>2432577.13</v>
      </c>
      <c r="R10880" t="s">
        <v>34</v>
      </c>
      <c r="T10880" t="s">
        <v>89</v>
      </c>
      <c r="V10880" t="s">
        <v>228</v>
      </c>
      <c r="Y10880" t="s">
        <v>865</v>
      </c>
    </row>
    <row r="10881" spans="1:25" x14ac:dyDescent="0.45">
      <c r="A10881" t="s">
        <v>335</v>
      </c>
      <c r="B10881" t="s">
        <v>862</v>
      </c>
      <c r="C10881">
        <v>57185</v>
      </c>
      <c r="D10881" t="s">
        <v>867</v>
      </c>
      <c r="F10881">
        <v>2020</v>
      </c>
      <c r="G10881">
        <v>4000</v>
      </c>
      <c r="H10881">
        <v>3904.04</v>
      </c>
      <c r="I10881">
        <v>1212782.72</v>
      </c>
      <c r="K10881">
        <v>2.589</v>
      </c>
      <c r="L10881">
        <v>1E-3</v>
      </c>
      <c r="M10881">
        <v>512802.74599999998</v>
      </c>
      <c r="N10881">
        <v>5.8999999999999997E-2</v>
      </c>
      <c r="O10881">
        <v>23.465</v>
      </c>
      <c r="P10881">
        <v>6.6E-3</v>
      </c>
      <c r="Q10881">
        <v>8628911.3289999999</v>
      </c>
      <c r="R10881" t="s">
        <v>34</v>
      </c>
      <c r="T10881" t="s">
        <v>868</v>
      </c>
      <c r="V10881" t="s">
        <v>228</v>
      </c>
      <c r="Y10881" t="s">
        <v>864</v>
      </c>
    </row>
    <row r="10882" spans="1:25" x14ac:dyDescent="0.45">
      <c r="A10882" t="s">
        <v>335</v>
      </c>
      <c r="B10882" t="s">
        <v>862</v>
      </c>
      <c r="C10882">
        <v>57185</v>
      </c>
      <c r="D10882" t="s">
        <v>867</v>
      </c>
      <c r="F10882">
        <v>2021</v>
      </c>
      <c r="G10882">
        <v>5645</v>
      </c>
      <c r="H10882">
        <v>5506.95</v>
      </c>
      <c r="I10882">
        <v>1746062.7</v>
      </c>
      <c r="K10882">
        <v>3.556</v>
      </c>
      <c r="L10882">
        <v>1E-3</v>
      </c>
      <c r="M10882">
        <v>704415.80599999998</v>
      </c>
      <c r="N10882">
        <v>5.8999999999999997E-2</v>
      </c>
      <c r="O10882">
        <v>31.484999999999999</v>
      </c>
      <c r="P10882">
        <v>7.1999999999999998E-3</v>
      </c>
      <c r="Q10882">
        <v>11853050.532</v>
      </c>
      <c r="R10882" t="s">
        <v>34</v>
      </c>
      <c r="T10882" t="s">
        <v>89</v>
      </c>
      <c r="V10882" t="s">
        <v>228</v>
      </c>
      <c r="Y10882" t="s">
        <v>865</v>
      </c>
    </row>
    <row r="10883" spans="1:25" x14ac:dyDescent="0.45">
      <c r="A10883" t="s">
        <v>335</v>
      </c>
      <c r="B10883" t="s">
        <v>862</v>
      </c>
      <c r="C10883">
        <v>57185</v>
      </c>
      <c r="D10883" t="s">
        <v>867</v>
      </c>
      <c r="F10883">
        <v>2022</v>
      </c>
      <c r="G10883">
        <v>6028</v>
      </c>
      <c r="H10883">
        <v>5937.5</v>
      </c>
      <c r="I10883">
        <v>1899275.37</v>
      </c>
      <c r="K10883">
        <v>3.8769999999999998</v>
      </c>
      <c r="L10883">
        <v>1E-3</v>
      </c>
      <c r="M10883">
        <v>767974.43599999999</v>
      </c>
      <c r="N10883">
        <v>5.8999999999999997E-2</v>
      </c>
      <c r="O10883">
        <v>31.585000000000001</v>
      </c>
      <c r="P10883">
        <v>6.1999999999999998E-3</v>
      </c>
      <c r="Q10883">
        <v>12922157.529999999</v>
      </c>
      <c r="R10883" t="s">
        <v>34</v>
      </c>
      <c r="T10883" t="s">
        <v>89</v>
      </c>
      <c r="V10883" t="s">
        <v>228</v>
      </c>
      <c r="Y10883" t="s">
        <v>865</v>
      </c>
    </row>
    <row r="10884" spans="1:25" x14ac:dyDescent="0.45">
      <c r="A10884" t="s">
        <v>335</v>
      </c>
      <c r="B10884" t="s">
        <v>862</v>
      </c>
      <c r="C10884">
        <v>57185</v>
      </c>
      <c r="D10884" t="s">
        <v>867</v>
      </c>
      <c r="F10884">
        <v>2023</v>
      </c>
      <c r="G10884">
        <v>6426</v>
      </c>
      <c r="H10884">
        <v>6358.8</v>
      </c>
      <c r="I10884">
        <v>1812410.48</v>
      </c>
      <c r="K10884">
        <v>3.7360000000000002</v>
      </c>
      <c r="L10884">
        <v>1E-3</v>
      </c>
      <c r="M10884">
        <v>740103.78399999999</v>
      </c>
      <c r="N10884">
        <v>5.8999999999999997E-2</v>
      </c>
      <c r="O10884">
        <v>36.561999999999998</v>
      </c>
      <c r="P10884">
        <v>7.0000000000000001E-3</v>
      </c>
      <c r="Q10884">
        <v>12453552.116</v>
      </c>
      <c r="R10884" t="s">
        <v>34</v>
      </c>
      <c r="T10884" t="s">
        <v>89</v>
      </c>
      <c r="V10884" t="s">
        <v>228</v>
      </c>
      <c r="Y10884" t="s">
        <v>865</v>
      </c>
    </row>
    <row r="10885" spans="1:25" x14ac:dyDescent="0.45">
      <c r="A10885" t="s">
        <v>335</v>
      </c>
      <c r="B10885" t="s">
        <v>862</v>
      </c>
      <c r="C10885">
        <v>57185</v>
      </c>
      <c r="D10885" t="s">
        <v>867</v>
      </c>
      <c r="F10885">
        <v>2024</v>
      </c>
      <c r="G10885">
        <v>2953</v>
      </c>
      <c r="H10885">
        <v>2925.34</v>
      </c>
      <c r="I10885">
        <v>846546.1</v>
      </c>
      <c r="K10885">
        <v>1.7529999999999999</v>
      </c>
      <c r="L10885">
        <v>1E-3</v>
      </c>
      <c r="M10885">
        <v>347211.79100000003</v>
      </c>
      <c r="N10885">
        <v>5.8999999999999997E-2</v>
      </c>
      <c r="O10885">
        <v>17.411000000000001</v>
      </c>
      <c r="P10885">
        <v>6.8999999999999999E-3</v>
      </c>
      <c r="Q10885">
        <v>5843083.6119999997</v>
      </c>
      <c r="R10885" t="s">
        <v>34</v>
      </c>
      <c r="T10885" t="s">
        <v>89</v>
      </c>
      <c r="V10885" t="s">
        <v>228</v>
      </c>
      <c r="Y10885" t="s">
        <v>865</v>
      </c>
    </row>
    <row r="10886" spans="1:25" x14ac:dyDescent="0.45">
      <c r="A10886" t="s">
        <v>100</v>
      </c>
      <c r="B10886" t="s">
        <v>869</v>
      </c>
      <c r="C10886">
        <v>57349</v>
      </c>
      <c r="D10886">
        <v>1</v>
      </c>
      <c r="F10886">
        <v>2015</v>
      </c>
      <c r="G10886">
        <v>1376</v>
      </c>
      <c r="H10886">
        <v>1289.6199999999999</v>
      </c>
      <c r="I10886">
        <v>11636.04</v>
      </c>
      <c r="K10886">
        <v>0.56999999999999995</v>
      </c>
      <c r="L10886">
        <v>1E-3</v>
      </c>
      <c r="M10886">
        <v>113011.13099999999</v>
      </c>
      <c r="N10886">
        <v>5.9700000000000003E-2</v>
      </c>
      <c r="O10886">
        <v>14.250999999999999</v>
      </c>
      <c r="P10886">
        <v>3.2300000000000002E-2</v>
      </c>
      <c r="Q10886">
        <v>1901260.3330000001</v>
      </c>
      <c r="R10886" t="s">
        <v>34</v>
      </c>
      <c r="S10886" t="s">
        <v>38</v>
      </c>
      <c r="T10886" t="s">
        <v>870</v>
      </c>
      <c r="V10886" t="s">
        <v>228</v>
      </c>
      <c r="Y10886" t="s">
        <v>36</v>
      </c>
    </row>
    <row r="10887" spans="1:25" x14ac:dyDescent="0.45">
      <c r="A10887" t="s">
        <v>100</v>
      </c>
      <c r="B10887" t="s">
        <v>869</v>
      </c>
      <c r="C10887">
        <v>57349</v>
      </c>
      <c r="D10887">
        <v>1</v>
      </c>
      <c r="F10887">
        <v>2016</v>
      </c>
      <c r="G10887">
        <v>6601</v>
      </c>
      <c r="H10887">
        <v>6480.83</v>
      </c>
      <c r="I10887">
        <v>1599120.82</v>
      </c>
      <c r="K10887">
        <v>3.3359999999999999</v>
      </c>
      <c r="L10887">
        <v>1E-3</v>
      </c>
      <c r="M10887">
        <v>653503.81099999999</v>
      </c>
      <c r="N10887">
        <v>5.9499999999999997E-2</v>
      </c>
      <c r="O10887">
        <v>40.231999999999999</v>
      </c>
      <c r="P10887">
        <v>1.11E-2</v>
      </c>
      <c r="Q10887">
        <v>10929480.694</v>
      </c>
      <c r="R10887" t="s">
        <v>34</v>
      </c>
      <c r="S10887" t="s">
        <v>38</v>
      </c>
      <c r="T10887" t="s">
        <v>89</v>
      </c>
      <c r="V10887" t="s">
        <v>228</v>
      </c>
      <c r="Y10887" t="s">
        <v>36</v>
      </c>
    </row>
    <row r="10888" spans="1:25" x14ac:dyDescent="0.45">
      <c r="A10888" t="s">
        <v>100</v>
      </c>
      <c r="B10888" t="s">
        <v>869</v>
      </c>
      <c r="C10888">
        <v>57349</v>
      </c>
      <c r="D10888">
        <v>1</v>
      </c>
      <c r="F10888">
        <v>2017</v>
      </c>
      <c r="G10888">
        <v>6921</v>
      </c>
      <c r="H10888">
        <v>6740.64</v>
      </c>
      <c r="I10888">
        <v>1799529.79</v>
      </c>
      <c r="K10888">
        <v>3.7109999999999999</v>
      </c>
      <c r="L10888">
        <v>1E-3</v>
      </c>
      <c r="M10888">
        <v>735125.03399999999</v>
      </c>
      <c r="N10888">
        <v>5.8999999999999997E-2</v>
      </c>
      <c r="O10888">
        <v>43.863999999999997</v>
      </c>
      <c r="P10888">
        <v>1.1599999999999999E-2</v>
      </c>
      <c r="Q10888">
        <v>12369529.704</v>
      </c>
      <c r="R10888" t="s">
        <v>34</v>
      </c>
      <c r="S10888" t="s">
        <v>38</v>
      </c>
      <c r="T10888" t="s">
        <v>89</v>
      </c>
      <c r="V10888" t="s">
        <v>228</v>
      </c>
      <c r="Y10888" t="s">
        <v>36</v>
      </c>
    </row>
    <row r="10889" spans="1:25" x14ac:dyDescent="0.45">
      <c r="A10889" t="s">
        <v>100</v>
      </c>
      <c r="B10889" t="s">
        <v>869</v>
      </c>
      <c r="C10889">
        <v>57349</v>
      </c>
      <c r="D10889">
        <v>1</v>
      </c>
      <c r="F10889">
        <v>2018</v>
      </c>
      <c r="G10889">
        <v>5254</v>
      </c>
      <c r="H10889">
        <v>5140.83</v>
      </c>
      <c r="I10889">
        <v>1363959.14</v>
      </c>
      <c r="K10889">
        <v>2.8170000000000002</v>
      </c>
      <c r="L10889">
        <v>1E-3</v>
      </c>
      <c r="M10889">
        <v>559940.19700000004</v>
      </c>
      <c r="N10889">
        <v>5.9299999999999999E-2</v>
      </c>
      <c r="O10889">
        <v>34.584000000000003</v>
      </c>
      <c r="P10889">
        <v>1.18E-2</v>
      </c>
      <c r="Q10889">
        <v>9384841.4210000001</v>
      </c>
      <c r="R10889" t="s">
        <v>34</v>
      </c>
      <c r="S10889" t="s">
        <v>38</v>
      </c>
      <c r="T10889" t="s">
        <v>89</v>
      </c>
      <c r="V10889" t="s">
        <v>228</v>
      </c>
      <c r="Y10889" t="s">
        <v>36</v>
      </c>
    </row>
    <row r="10890" spans="1:25" x14ac:dyDescent="0.45">
      <c r="A10890" t="s">
        <v>100</v>
      </c>
      <c r="B10890" t="s">
        <v>869</v>
      </c>
      <c r="C10890">
        <v>57349</v>
      </c>
      <c r="D10890">
        <v>1</v>
      </c>
      <c r="F10890">
        <v>2019</v>
      </c>
      <c r="G10890">
        <v>6740</v>
      </c>
      <c r="H10890">
        <v>6620.58</v>
      </c>
      <c r="I10890">
        <v>1755505.08</v>
      </c>
      <c r="K10890">
        <v>3.6190000000000002</v>
      </c>
      <c r="L10890">
        <v>1E-3</v>
      </c>
      <c r="M10890">
        <v>716296.40899999999</v>
      </c>
      <c r="N10890">
        <v>5.91E-2</v>
      </c>
      <c r="O10890">
        <v>39.549999999999997</v>
      </c>
      <c r="P10890">
        <v>1.04E-2</v>
      </c>
      <c r="Q10890">
        <v>12047129.085999999</v>
      </c>
      <c r="R10890" t="s">
        <v>34</v>
      </c>
      <c r="S10890" t="s">
        <v>38</v>
      </c>
      <c r="T10890" t="s">
        <v>89</v>
      </c>
      <c r="V10890" t="s">
        <v>228</v>
      </c>
      <c r="Y10890" t="s">
        <v>36</v>
      </c>
    </row>
    <row r="10891" spans="1:25" x14ac:dyDescent="0.45">
      <c r="A10891" t="s">
        <v>100</v>
      </c>
      <c r="B10891" t="s">
        <v>869</v>
      </c>
      <c r="C10891">
        <v>57349</v>
      </c>
      <c r="D10891">
        <v>1</v>
      </c>
      <c r="F10891">
        <v>2020</v>
      </c>
      <c r="G10891">
        <v>6294</v>
      </c>
      <c r="H10891">
        <v>6237.14</v>
      </c>
      <c r="I10891">
        <v>1615777.69</v>
      </c>
      <c r="K10891">
        <v>3.3879999999999999</v>
      </c>
      <c r="L10891">
        <v>1E-3</v>
      </c>
      <c r="M10891">
        <v>658512.96100000001</v>
      </c>
      <c r="N10891">
        <v>5.8999999999999997E-2</v>
      </c>
      <c r="O10891">
        <v>35.250999999999998</v>
      </c>
      <c r="P10891">
        <v>8.9999999999999993E-3</v>
      </c>
      <c r="Q10891">
        <v>11074302.338</v>
      </c>
      <c r="R10891" t="s">
        <v>34</v>
      </c>
      <c r="S10891" t="s">
        <v>38</v>
      </c>
      <c r="T10891" t="s">
        <v>89</v>
      </c>
      <c r="V10891" t="s">
        <v>228</v>
      </c>
      <c r="Y10891" t="s">
        <v>36</v>
      </c>
    </row>
    <row r="10892" spans="1:25" x14ac:dyDescent="0.45">
      <c r="A10892" t="s">
        <v>100</v>
      </c>
      <c r="B10892" t="s">
        <v>869</v>
      </c>
      <c r="C10892">
        <v>57349</v>
      </c>
      <c r="D10892">
        <v>1</v>
      </c>
      <c r="F10892">
        <v>2021</v>
      </c>
      <c r="G10892">
        <v>4705</v>
      </c>
      <c r="H10892">
        <v>4548.62</v>
      </c>
      <c r="I10892">
        <v>1124843.69</v>
      </c>
      <c r="K10892">
        <v>2.3460000000000001</v>
      </c>
      <c r="L10892">
        <v>1E-3</v>
      </c>
      <c r="M10892">
        <v>464707.342</v>
      </c>
      <c r="N10892">
        <v>5.8999999999999997E-2</v>
      </c>
      <c r="O10892">
        <v>32.692999999999998</v>
      </c>
      <c r="P10892">
        <v>1.61E-2</v>
      </c>
      <c r="Q10892">
        <v>7818796.3559999997</v>
      </c>
      <c r="R10892" t="s">
        <v>34</v>
      </c>
      <c r="S10892" t="s">
        <v>38</v>
      </c>
      <c r="T10892" t="s">
        <v>89</v>
      </c>
      <c r="V10892" t="s">
        <v>228</v>
      </c>
      <c r="Y10892" t="s">
        <v>36</v>
      </c>
    </row>
    <row r="10893" spans="1:25" x14ac:dyDescent="0.45">
      <c r="A10893" t="s">
        <v>100</v>
      </c>
      <c r="B10893" t="s">
        <v>869</v>
      </c>
      <c r="C10893">
        <v>57349</v>
      </c>
      <c r="D10893">
        <v>1</v>
      </c>
      <c r="F10893">
        <v>2022</v>
      </c>
      <c r="G10893">
        <v>5300</v>
      </c>
      <c r="H10893">
        <v>5159.24</v>
      </c>
      <c r="I10893">
        <v>1275605.52</v>
      </c>
      <c r="K10893">
        <v>2.677</v>
      </c>
      <c r="L10893">
        <v>1E-3</v>
      </c>
      <c r="M10893">
        <v>531523.59499999997</v>
      </c>
      <c r="N10893">
        <v>5.9400000000000001E-2</v>
      </c>
      <c r="O10893">
        <v>37.276000000000003</v>
      </c>
      <c r="P10893">
        <v>1.5699999999999999E-2</v>
      </c>
      <c r="Q10893">
        <v>8898917.4879999999</v>
      </c>
      <c r="R10893" t="s">
        <v>34</v>
      </c>
      <c r="S10893" t="s">
        <v>38</v>
      </c>
      <c r="T10893" t="s">
        <v>89</v>
      </c>
      <c r="V10893" t="s">
        <v>228</v>
      </c>
      <c r="Y10893" t="s">
        <v>36</v>
      </c>
    </row>
    <row r="10894" spans="1:25" x14ac:dyDescent="0.45">
      <c r="A10894" t="s">
        <v>100</v>
      </c>
      <c r="B10894" t="s">
        <v>869</v>
      </c>
      <c r="C10894">
        <v>57349</v>
      </c>
      <c r="D10894">
        <v>1</v>
      </c>
      <c r="F10894">
        <v>2023</v>
      </c>
      <c r="G10894">
        <v>3868</v>
      </c>
      <c r="H10894">
        <v>3746</v>
      </c>
      <c r="I10894">
        <v>841063.8</v>
      </c>
      <c r="K10894">
        <v>1.792</v>
      </c>
      <c r="L10894">
        <v>1E-3</v>
      </c>
      <c r="M10894">
        <v>355078.90100000001</v>
      </c>
      <c r="N10894">
        <v>5.91E-2</v>
      </c>
      <c r="O10894">
        <v>28.265000000000001</v>
      </c>
      <c r="P10894">
        <v>1.84E-2</v>
      </c>
      <c r="Q10894">
        <v>5972400.801</v>
      </c>
      <c r="R10894" t="s">
        <v>34</v>
      </c>
      <c r="S10894" t="s">
        <v>38</v>
      </c>
      <c r="T10894" t="s">
        <v>89</v>
      </c>
      <c r="V10894" t="s">
        <v>228</v>
      </c>
      <c r="Y10894" t="s">
        <v>36</v>
      </c>
    </row>
    <row r="10895" spans="1:25" x14ac:dyDescent="0.45">
      <c r="A10895" t="s">
        <v>100</v>
      </c>
      <c r="B10895" t="s">
        <v>869</v>
      </c>
      <c r="C10895">
        <v>57349</v>
      </c>
      <c r="D10895">
        <v>1</v>
      </c>
      <c r="F10895">
        <v>2024</v>
      </c>
      <c r="G10895">
        <v>1796</v>
      </c>
      <c r="H10895">
        <v>1697.6</v>
      </c>
      <c r="I10895">
        <v>354014.59</v>
      </c>
      <c r="K10895">
        <v>0.77100000000000002</v>
      </c>
      <c r="L10895">
        <v>1E-3</v>
      </c>
      <c r="M10895">
        <v>152771.10699999999</v>
      </c>
      <c r="N10895">
        <v>5.91E-2</v>
      </c>
      <c r="O10895">
        <v>16.545000000000002</v>
      </c>
      <c r="P10895">
        <v>2.7E-2</v>
      </c>
      <c r="Q10895">
        <v>2569096.389</v>
      </c>
      <c r="R10895" t="s">
        <v>34</v>
      </c>
      <c r="S10895" t="s">
        <v>38</v>
      </c>
      <c r="T10895" t="s">
        <v>89</v>
      </c>
      <c r="V10895" t="s">
        <v>228</v>
      </c>
      <c r="Y10895" t="s">
        <v>36</v>
      </c>
    </row>
    <row r="10896" spans="1:25" x14ac:dyDescent="0.45">
      <c r="A10896" t="s">
        <v>274</v>
      </c>
      <c r="B10896" t="s">
        <v>871</v>
      </c>
      <c r="C10896">
        <v>57839</v>
      </c>
      <c r="D10896">
        <v>1</v>
      </c>
      <c r="F10896">
        <v>2015</v>
      </c>
      <c r="G10896">
        <v>149</v>
      </c>
      <c r="H10896">
        <v>148.26</v>
      </c>
      <c r="I10896">
        <v>43954.3</v>
      </c>
      <c r="K10896">
        <v>7.6999999999999999E-2</v>
      </c>
      <c r="L10896">
        <v>1E-3</v>
      </c>
      <c r="M10896">
        <v>15236.86</v>
      </c>
      <c r="N10896">
        <v>5.8999999999999997E-2</v>
      </c>
      <c r="O10896">
        <v>0.77200000000000002</v>
      </c>
      <c r="P10896">
        <v>6.1999999999999998E-3</v>
      </c>
      <c r="Q10896">
        <v>256385.74799999999</v>
      </c>
      <c r="R10896" t="s">
        <v>34</v>
      </c>
      <c r="T10896" t="s">
        <v>872</v>
      </c>
      <c r="V10896" t="s">
        <v>228</v>
      </c>
      <c r="Y10896" t="s">
        <v>873</v>
      </c>
    </row>
    <row r="10897" spans="1:25" x14ac:dyDescent="0.45">
      <c r="A10897" t="s">
        <v>274</v>
      </c>
      <c r="B10897" t="s">
        <v>871</v>
      </c>
      <c r="C10897">
        <v>57839</v>
      </c>
      <c r="D10897">
        <v>1</v>
      </c>
      <c r="F10897">
        <v>2016</v>
      </c>
      <c r="G10897">
        <v>7516</v>
      </c>
      <c r="H10897">
        <v>7491.16</v>
      </c>
      <c r="I10897">
        <v>2438588.6</v>
      </c>
      <c r="K10897">
        <v>4.5350000000000001</v>
      </c>
      <c r="L10897">
        <v>1E-3</v>
      </c>
      <c r="M10897">
        <v>898336.19400000002</v>
      </c>
      <c r="N10897">
        <v>5.8999999999999997E-2</v>
      </c>
      <c r="O10897">
        <v>42.557000000000002</v>
      </c>
      <c r="P10897">
        <v>5.7999999999999996E-3</v>
      </c>
      <c r="Q10897">
        <v>15116141.994000001</v>
      </c>
      <c r="R10897" t="s">
        <v>34</v>
      </c>
      <c r="T10897" t="s">
        <v>89</v>
      </c>
      <c r="V10897" t="s">
        <v>228</v>
      </c>
      <c r="Y10897" t="s">
        <v>297</v>
      </c>
    </row>
    <row r="10898" spans="1:25" x14ac:dyDescent="0.45">
      <c r="A10898" t="s">
        <v>274</v>
      </c>
      <c r="B10898" t="s">
        <v>871</v>
      </c>
      <c r="C10898">
        <v>57839</v>
      </c>
      <c r="D10898">
        <v>1</v>
      </c>
      <c r="F10898">
        <v>2017</v>
      </c>
      <c r="G10898">
        <v>7778</v>
      </c>
      <c r="H10898">
        <v>7756.45</v>
      </c>
      <c r="I10898">
        <v>2547921.58</v>
      </c>
      <c r="K10898">
        <v>4.8689999999999998</v>
      </c>
      <c r="L10898">
        <v>1E-3</v>
      </c>
      <c r="M10898">
        <v>964431.02399999998</v>
      </c>
      <c r="N10898">
        <v>5.8999999999999997E-2</v>
      </c>
      <c r="O10898">
        <v>47.220999999999997</v>
      </c>
      <c r="P10898">
        <v>6.1000000000000004E-3</v>
      </c>
      <c r="Q10898">
        <v>16228428.210999999</v>
      </c>
      <c r="R10898" t="s">
        <v>34</v>
      </c>
      <c r="T10898" t="s">
        <v>89</v>
      </c>
      <c r="V10898" t="s">
        <v>228</v>
      </c>
      <c r="Y10898" t="s">
        <v>299</v>
      </c>
    </row>
    <row r="10899" spans="1:25" x14ac:dyDescent="0.45">
      <c r="A10899" t="s">
        <v>274</v>
      </c>
      <c r="B10899" t="s">
        <v>871</v>
      </c>
      <c r="C10899">
        <v>57839</v>
      </c>
      <c r="D10899">
        <v>1</v>
      </c>
      <c r="F10899">
        <v>2018</v>
      </c>
      <c r="G10899">
        <v>7716</v>
      </c>
      <c r="H10899">
        <v>7683.79</v>
      </c>
      <c r="I10899">
        <v>2451238.9700000002</v>
      </c>
      <c r="K10899">
        <v>4.6909999999999998</v>
      </c>
      <c r="L10899">
        <v>1E-3</v>
      </c>
      <c r="M10899">
        <v>929249.22699999996</v>
      </c>
      <c r="N10899">
        <v>5.8999999999999997E-2</v>
      </c>
      <c r="O10899">
        <v>45.539000000000001</v>
      </c>
      <c r="P10899">
        <v>6.1000000000000004E-3</v>
      </c>
      <c r="Q10899">
        <v>15636378.765000001</v>
      </c>
      <c r="R10899" t="s">
        <v>34</v>
      </c>
      <c r="T10899" t="s">
        <v>89</v>
      </c>
      <c r="V10899" t="s">
        <v>228</v>
      </c>
      <c r="Y10899" t="s">
        <v>299</v>
      </c>
    </row>
    <row r="10900" spans="1:25" x14ac:dyDescent="0.45">
      <c r="A10900" t="s">
        <v>274</v>
      </c>
      <c r="B10900" t="s">
        <v>871</v>
      </c>
      <c r="C10900">
        <v>57839</v>
      </c>
      <c r="D10900">
        <v>1</v>
      </c>
      <c r="F10900">
        <v>2019</v>
      </c>
      <c r="G10900">
        <v>7775</v>
      </c>
      <c r="H10900">
        <v>7761.83</v>
      </c>
      <c r="I10900">
        <v>2577490.96</v>
      </c>
      <c r="K10900">
        <v>4.79</v>
      </c>
      <c r="L10900">
        <v>1E-3</v>
      </c>
      <c r="M10900">
        <v>948864.14399999997</v>
      </c>
      <c r="N10900">
        <v>5.8999999999999997E-2</v>
      </c>
      <c r="O10900">
        <v>44.25</v>
      </c>
      <c r="P10900">
        <v>5.7000000000000002E-3</v>
      </c>
      <c r="Q10900">
        <v>15966458.665999999</v>
      </c>
      <c r="R10900" t="s">
        <v>34</v>
      </c>
      <c r="T10900" t="s">
        <v>89</v>
      </c>
      <c r="V10900" t="s">
        <v>228</v>
      </c>
      <c r="Y10900" t="s">
        <v>299</v>
      </c>
    </row>
    <row r="10901" spans="1:25" x14ac:dyDescent="0.45">
      <c r="A10901" t="s">
        <v>274</v>
      </c>
      <c r="B10901" t="s">
        <v>871</v>
      </c>
      <c r="C10901">
        <v>57839</v>
      </c>
      <c r="D10901">
        <v>1</v>
      </c>
      <c r="F10901">
        <v>2020</v>
      </c>
      <c r="G10901">
        <v>7439</v>
      </c>
      <c r="H10901">
        <v>7364.68</v>
      </c>
      <c r="I10901">
        <v>2303500.92</v>
      </c>
      <c r="K10901">
        <v>4.1260000000000003</v>
      </c>
      <c r="L10901">
        <v>1E-3</v>
      </c>
      <c r="M10901">
        <v>817289.94499999995</v>
      </c>
      <c r="N10901">
        <v>5.8999999999999997E-2</v>
      </c>
      <c r="O10901">
        <v>39.473999999999997</v>
      </c>
      <c r="P10901">
        <v>6.4000000000000003E-3</v>
      </c>
      <c r="Q10901">
        <v>13752491.647</v>
      </c>
      <c r="R10901" t="s">
        <v>34</v>
      </c>
      <c r="T10901" t="s">
        <v>89</v>
      </c>
      <c r="V10901" t="s">
        <v>228</v>
      </c>
      <c r="Y10901" t="s">
        <v>147</v>
      </c>
    </row>
    <row r="10902" spans="1:25" x14ac:dyDescent="0.45">
      <c r="A10902" t="s">
        <v>274</v>
      </c>
      <c r="B10902" t="s">
        <v>871</v>
      </c>
      <c r="C10902">
        <v>57839</v>
      </c>
      <c r="D10902">
        <v>1</v>
      </c>
      <c r="F10902">
        <v>2021</v>
      </c>
      <c r="G10902">
        <v>6569</v>
      </c>
      <c r="H10902">
        <v>6482.89</v>
      </c>
      <c r="I10902">
        <v>1989755.15</v>
      </c>
      <c r="K10902">
        <v>3.8879999999999999</v>
      </c>
      <c r="L10902">
        <v>1E-3</v>
      </c>
      <c r="M10902">
        <v>770186.89599999995</v>
      </c>
      <c r="N10902">
        <v>5.8999999999999997E-2</v>
      </c>
      <c r="O10902">
        <v>38.152999999999999</v>
      </c>
      <c r="P10902">
        <v>6.6E-3</v>
      </c>
      <c r="Q10902">
        <v>12959887.495999999</v>
      </c>
      <c r="R10902" t="s">
        <v>34</v>
      </c>
      <c r="T10902" t="s">
        <v>89</v>
      </c>
      <c r="V10902" t="s">
        <v>228</v>
      </c>
      <c r="Y10902" t="s">
        <v>152</v>
      </c>
    </row>
    <row r="10903" spans="1:25" x14ac:dyDescent="0.45">
      <c r="A10903" t="s">
        <v>274</v>
      </c>
      <c r="B10903" t="s">
        <v>871</v>
      </c>
      <c r="C10903">
        <v>57839</v>
      </c>
      <c r="D10903">
        <v>1</v>
      </c>
      <c r="F10903">
        <v>2022</v>
      </c>
      <c r="G10903">
        <v>7313</v>
      </c>
      <c r="H10903">
        <v>7208.69</v>
      </c>
      <c r="I10903">
        <v>2201918.81</v>
      </c>
      <c r="K10903">
        <v>4.2380000000000004</v>
      </c>
      <c r="L10903">
        <v>1E-3</v>
      </c>
      <c r="M10903">
        <v>836369.73899999994</v>
      </c>
      <c r="N10903">
        <v>5.8999999999999997E-2</v>
      </c>
      <c r="O10903">
        <v>41.476999999999997</v>
      </c>
      <c r="P10903">
        <v>6.4000000000000003E-3</v>
      </c>
      <c r="Q10903">
        <v>14125869.578</v>
      </c>
      <c r="R10903" t="s">
        <v>34</v>
      </c>
      <c r="T10903" t="s">
        <v>89</v>
      </c>
      <c r="V10903" t="s">
        <v>228</v>
      </c>
      <c r="Y10903" t="s">
        <v>152</v>
      </c>
    </row>
    <row r="10904" spans="1:25" x14ac:dyDescent="0.45">
      <c r="A10904" t="s">
        <v>274</v>
      </c>
      <c r="B10904" t="s">
        <v>871</v>
      </c>
      <c r="C10904">
        <v>57839</v>
      </c>
      <c r="D10904">
        <v>1</v>
      </c>
      <c r="F10904">
        <v>2023</v>
      </c>
      <c r="G10904">
        <v>6913</v>
      </c>
      <c r="H10904">
        <v>6878.34</v>
      </c>
      <c r="I10904">
        <v>2026298.33</v>
      </c>
      <c r="K10904">
        <v>3.9129999999999998</v>
      </c>
      <c r="L10904">
        <v>1E-3</v>
      </c>
      <c r="M10904">
        <v>770554.27099999995</v>
      </c>
      <c r="N10904">
        <v>5.8999999999999997E-2</v>
      </c>
      <c r="O10904">
        <v>37.11</v>
      </c>
      <c r="P10904">
        <v>6.0000000000000001E-3</v>
      </c>
      <c r="Q10904">
        <v>13041243.296</v>
      </c>
      <c r="R10904" t="s">
        <v>34</v>
      </c>
      <c r="T10904" t="s">
        <v>89</v>
      </c>
      <c r="V10904" t="s">
        <v>228</v>
      </c>
      <c r="Y10904" t="s">
        <v>152</v>
      </c>
    </row>
    <row r="10905" spans="1:25" x14ac:dyDescent="0.45">
      <c r="A10905" t="s">
        <v>274</v>
      </c>
      <c r="B10905" t="s">
        <v>871</v>
      </c>
      <c r="C10905">
        <v>57839</v>
      </c>
      <c r="D10905">
        <v>1</v>
      </c>
      <c r="F10905">
        <v>2024</v>
      </c>
      <c r="G10905">
        <v>3358</v>
      </c>
      <c r="H10905">
        <v>3308.96</v>
      </c>
      <c r="I10905">
        <v>925691.93</v>
      </c>
      <c r="K10905">
        <v>1.8080000000000001</v>
      </c>
      <c r="L10905">
        <v>1E-3</v>
      </c>
      <c r="M10905">
        <v>355832.85499999998</v>
      </c>
      <c r="N10905">
        <v>5.8999999999999997E-2</v>
      </c>
      <c r="O10905">
        <v>17.675999999999998</v>
      </c>
      <c r="P10905">
        <v>6.4000000000000003E-3</v>
      </c>
      <c r="Q10905">
        <v>6026055.7470000004</v>
      </c>
      <c r="R10905" t="s">
        <v>34</v>
      </c>
      <c r="T10905" t="s">
        <v>89</v>
      </c>
      <c r="V10905" t="s">
        <v>228</v>
      </c>
      <c r="Y10905" t="s">
        <v>152</v>
      </c>
    </row>
    <row r="10906" spans="1:25" x14ac:dyDescent="0.45">
      <c r="A10906" t="s">
        <v>274</v>
      </c>
      <c r="B10906" t="s">
        <v>871</v>
      </c>
      <c r="C10906">
        <v>57839</v>
      </c>
      <c r="D10906">
        <v>2</v>
      </c>
      <c r="F10906">
        <v>2015</v>
      </c>
      <c r="G10906">
        <v>149</v>
      </c>
      <c r="H10906">
        <v>148.22999999999999</v>
      </c>
      <c r="I10906">
        <v>43363.89</v>
      </c>
      <c r="K10906">
        <v>7.5999999999999998E-2</v>
      </c>
      <c r="L10906">
        <v>1E-3</v>
      </c>
      <c r="M10906">
        <v>15147.421</v>
      </c>
      <c r="N10906">
        <v>5.8999999999999997E-2</v>
      </c>
      <c r="O10906">
        <v>0.82299999999999995</v>
      </c>
      <c r="P10906">
        <v>6.7000000000000002E-3</v>
      </c>
      <c r="Q10906">
        <v>254886.02900000001</v>
      </c>
      <c r="R10906" t="s">
        <v>34</v>
      </c>
      <c r="T10906" t="s">
        <v>874</v>
      </c>
      <c r="V10906" t="s">
        <v>228</v>
      </c>
      <c r="Y10906" t="s">
        <v>873</v>
      </c>
    </row>
    <row r="10907" spans="1:25" x14ac:dyDescent="0.45">
      <c r="A10907" t="s">
        <v>274</v>
      </c>
      <c r="B10907" t="s">
        <v>871</v>
      </c>
      <c r="C10907">
        <v>57839</v>
      </c>
      <c r="D10907">
        <v>2</v>
      </c>
      <c r="F10907">
        <v>2016</v>
      </c>
      <c r="G10907">
        <v>7392</v>
      </c>
      <c r="H10907">
        <v>7363.12</v>
      </c>
      <c r="I10907">
        <v>2378182.59</v>
      </c>
      <c r="K10907">
        <v>4.407</v>
      </c>
      <c r="L10907">
        <v>1E-3</v>
      </c>
      <c r="M10907">
        <v>873061.07200000004</v>
      </c>
      <c r="N10907">
        <v>5.8999999999999997E-2</v>
      </c>
      <c r="O10907">
        <v>41.234000000000002</v>
      </c>
      <c r="P10907">
        <v>5.8999999999999999E-3</v>
      </c>
      <c r="Q10907">
        <v>14690873.237</v>
      </c>
      <c r="R10907" t="s">
        <v>34</v>
      </c>
      <c r="T10907" t="s">
        <v>89</v>
      </c>
      <c r="V10907" t="s">
        <v>228</v>
      </c>
      <c r="Y10907" t="s">
        <v>297</v>
      </c>
    </row>
    <row r="10908" spans="1:25" x14ac:dyDescent="0.45">
      <c r="A10908" t="s">
        <v>274</v>
      </c>
      <c r="B10908" t="s">
        <v>871</v>
      </c>
      <c r="C10908">
        <v>57839</v>
      </c>
      <c r="D10908">
        <v>2</v>
      </c>
      <c r="F10908">
        <v>2017</v>
      </c>
      <c r="G10908">
        <v>7689</v>
      </c>
      <c r="H10908">
        <v>7674.39</v>
      </c>
      <c r="I10908">
        <v>2505521.64</v>
      </c>
      <c r="K10908">
        <v>4.7930000000000001</v>
      </c>
      <c r="L10908">
        <v>1E-3</v>
      </c>
      <c r="M10908">
        <v>949444.88199999998</v>
      </c>
      <c r="N10908">
        <v>5.8999999999999997E-2</v>
      </c>
      <c r="O10908">
        <v>45.145000000000003</v>
      </c>
      <c r="P10908">
        <v>5.8999999999999999E-3</v>
      </c>
      <c r="Q10908">
        <v>15976253.338</v>
      </c>
      <c r="R10908" t="s">
        <v>34</v>
      </c>
      <c r="T10908" t="s">
        <v>89</v>
      </c>
      <c r="V10908" t="s">
        <v>228</v>
      </c>
      <c r="Y10908" t="s">
        <v>299</v>
      </c>
    </row>
    <row r="10909" spans="1:25" x14ac:dyDescent="0.45">
      <c r="A10909" t="s">
        <v>274</v>
      </c>
      <c r="B10909" t="s">
        <v>871</v>
      </c>
      <c r="C10909">
        <v>57839</v>
      </c>
      <c r="D10909">
        <v>2</v>
      </c>
      <c r="F10909">
        <v>2018</v>
      </c>
      <c r="G10909">
        <v>7752</v>
      </c>
      <c r="H10909">
        <v>7719.42</v>
      </c>
      <c r="I10909">
        <v>2452857.96</v>
      </c>
      <c r="K10909">
        <v>4.6989999999999998</v>
      </c>
      <c r="L10909">
        <v>1E-3</v>
      </c>
      <c r="M10909">
        <v>930787.61699999997</v>
      </c>
      <c r="N10909">
        <v>5.8999999999999997E-2</v>
      </c>
      <c r="O10909">
        <v>45.142000000000003</v>
      </c>
      <c r="P10909">
        <v>6.1000000000000004E-3</v>
      </c>
      <c r="Q10909">
        <v>15662296.234999999</v>
      </c>
      <c r="R10909" t="s">
        <v>34</v>
      </c>
      <c r="T10909" t="s">
        <v>89</v>
      </c>
      <c r="V10909" t="s">
        <v>228</v>
      </c>
      <c r="Y10909" t="s">
        <v>299</v>
      </c>
    </row>
    <row r="10910" spans="1:25" x14ac:dyDescent="0.45">
      <c r="A10910" t="s">
        <v>274</v>
      </c>
      <c r="B10910" t="s">
        <v>871</v>
      </c>
      <c r="C10910">
        <v>57839</v>
      </c>
      <c r="D10910">
        <v>2</v>
      </c>
      <c r="F10910">
        <v>2019</v>
      </c>
      <c r="G10910">
        <v>7739</v>
      </c>
      <c r="H10910">
        <v>7718.77</v>
      </c>
      <c r="I10910">
        <v>2558129.34</v>
      </c>
      <c r="K10910">
        <v>4.7770000000000001</v>
      </c>
      <c r="L10910">
        <v>1E-3</v>
      </c>
      <c r="M10910">
        <v>946216.57</v>
      </c>
      <c r="N10910">
        <v>5.8999999999999997E-2</v>
      </c>
      <c r="O10910">
        <v>44.57</v>
      </c>
      <c r="P10910">
        <v>5.7999999999999996E-3</v>
      </c>
      <c r="Q10910">
        <v>15921931.620999999</v>
      </c>
      <c r="R10910" t="s">
        <v>34</v>
      </c>
      <c r="T10910" t="s">
        <v>89</v>
      </c>
      <c r="V10910" t="s">
        <v>228</v>
      </c>
      <c r="Y10910" t="s">
        <v>299</v>
      </c>
    </row>
    <row r="10911" spans="1:25" x14ac:dyDescent="0.45">
      <c r="A10911" t="s">
        <v>274</v>
      </c>
      <c r="B10911" t="s">
        <v>871</v>
      </c>
      <c r="C10911">
        <v>57839</v>
      </c>
      <c r="D10911">
        <v>2</v>
      </c>
      <c r="F10911">
        <v>2020</v>
      </c>
      <c r="G10911">
        <v>7292</v>
      </c>
      <c r="H10911">
        <v>7215.61</v>
      </c>
      <c r="I10911">
        <v>2255082.65</v>
      </c>
      <c r="K10911">
        <v>4.0609999999999999</v>
      </c>
      <c r="L10911">
        <v>1E-3</v>
      </c>
      <c r="M10911">
        <v>804354.30599999998</v>
      </c>
      <c r="N10911">
        <v>5.8999999999999997E-2</v>
      </c>
      <c r="O10911">
        <v>38.35</v>
      </c>
      <c r="P10911">
        <v>6.1999999999999998E-3</v>
      </c>
      <c r="Q10911">
        <v>13534776.354</v>
      </c>
      <c r="R10911" t="s">
        <v>34</v>
      </c>
      <c r="T10911" t="s">
        <v>89</v>
      </c>
      <c r="V10911" t="s">
        <v>228</v>
      </c>
      <c r="Y10911" t="s">
        <v>147</v>
      </c>
    </row>
    <row r="10912" spans="1:25" x14ac:dyDescent="0.45">
      <c r="A10912" t="s">
        <v>274</v>
      </c>
      <c r="B10912" t="s">
        <v>871</v>
      </c>
      <c r="C10912">
        <v>57839</v>
      </c>
      <c r="D10912">
        <v>2</v>
      </c>
      <c r="F10912">
        <v>2021</v>
      </c>
      <c r="G10912">
        <v>5824</v>
      </c>
      <c r="H10912">
        <v>5654.14</v>
      </c>
      <c r="I10912">
        <v>1774959.14</v>
      </c>
      <c r="K10912">
        <v>3.5390000000000001</v>
      </c>
      <c r="L10912">
        <v>1E-3</v>
      </c>
      <c r="M10912">
        <v>701083.15399999998</v>
      </c>
      <c r="N10912">
        <v>5.8999999999999997E-2</v>
      </c>
      <c r="O10912">
        <v>35.399000000000001</v>
      </c>
      <c r="P10912">
        <v>7.1000000000000004E-3</v>
      </c>
      <c r="Q10912">
        <v>11797037.992000001</v>
      </c>
      <c r="R10912" t="s">
        <v>34</v>
      </c>
      <c r="T10912" t="s">
        <v>89</v>
      </c>
      <c r="V10912" t="s">
        <v>228</v>
      </c>
      <c r="Y10912" t="s">
        <v>152</v>
      </c>
    </row>
    <row r="10913" spans="1:25" x14ac:dyDescent="0.45">
      <c r="A10913" t="s">
        <v>274</v>
      </c>
      <c r="B10913" t="s">
        <v>871</v>
      </c>
      <c r="C10913">
        <v>57839</v>
      </c>
      <c r="D10913">
        <v>2</v>
      </c>
      <c r="F10913">
        <v>2022</v>
      </c>
      <c r="G10913">
        <v>7685</v>
      </c>
      <c r="H10913">
        <v>7603.46</v>
      </c>
      <c r="I10913">
        <v>2349175.79</v>
      </c>
      <c r="K10913">
        <v>4.6550000000000002</v>
      </c>
      <c r="L10913">
        <v>1E-3</v>
      </c>
      <c r="M10913">
        <v>918881.19099999999</v>
      </c>
      <c r="N10913">
        <v>5.8999999999999997E-2</v>
      </c>
      <c r="O10913">
        <v>45.097999999999999</v>
      </c>
      <c r="P10913">
        <v>6.3E-3</v>
      </c>
      <c r="Q10913">
        <v>15516985.091</v>
      </c>
      <c r="R10913" t="s">
        <v>34</v>
      </c>
      <c r="T10913" t="s">
        <v>89</v>
      </c>
      <c r="V10913" t="s">
        <v>228</v>
      </c>
      <c r="Y10913" t="s">
        <v>152</v>
      </c>
    </row>
    <row r="10914" spans="1:25" x14ac:dyDescent="0.45">
      <c r="A10914" t="s">
        <v>274</v>
      </c>
      <c r="B10914" t="s">
        <v>871</v>
      </c>
      <c r="C10914">
        <v>57839</v>
      </c>
      <c r="D10914">
        <v>2</v>
      </c>
      <c r="F10914">
        <v>2023</v>
      </c>
      <c r="G10914">
        <v>7041</v>
      </c>
      <c r="H10914">
        <v>7008.22</v>
      </c>
      <c r="I10914">
        <v>2087906.35</v>
      </c>
      <c r="K10914">
        <v>4.1470000000000002</v>
      </c>
      <c r="L10914">
        <v>1E-3</v>
      </c>
      <c r="M10914">
        <v>816789.36199999996</v>
      </c>
      <c r="N10914">
        <v>5.8999999999999997E-2</v>
      </c>
      <c r="O10914">
        <v>39.466000000000001</v>
      </c>
      <c r="P10914">
        <v>6.0000000000000001E-3</v>
      </c>
      <c r="Q10914">
        <v>13823758.307</v>
      </c>
      <c r="R10914" t="s">
        <v>34</v>
      </c>
      <c r="T10914" t="s">
        <v>89</v>
      </c>
      <c r="V10914" t="s">
        <v>228</v>
      </c>
      <c r="Y10914" t="s">
        <v>152</v>
      </c>
    </row>
    <row r="10915" spans="1:25" x14ac:dyDescent="0.45">
      <c r="A10915" t="s">
        <v>274</v>
      </c>
      <c r="B10915" t="s">
        <v>871</v>
      </c>
      <c r="C10915">
        <v>57839</v>
      </c>
      <c r="D10915">
        <v>2</v>
      </c>
      <c r="F10915">
        <v>2024</v>
      </c>
      <c r="G10915">
        <v>3546</v>
      </c>
      <c r="H10915">
        <v>3504.27</v>
      </c>
      <c r="I10915">
        <v>994952.11</v>
      </c>
      <c r="K10915">
        <v>2.0059999999999998</v>
      </c>
      <c r="L10915">
        <v>1E-3</v>
      </c>
      <c r="M10915">
        <v>394824.80099999998</v>
      </c>
      <c r="N10915">
        <v>5.8999999999999997E-2</v>
      </c>
      <c r="O10915">
        <v>19.498999999999999</v>
      </c>
      <c r="P10915">
        <v>6.4000000000000003E-3</v>
      </c>
      <c r="Q10915">
        <v>6685867.7520000003</v>
      </c>
      <c r="R10915" t="s">
        <v>34</v>
      </c>
      <c r="T10915" t="s">
        <v>89</v>
      </c>
      <c r="V10915" t="s">
        <v>228</v>
      </c>
      <c r="Y10915" t="s">
        <v>152</v>
      </c>
    </row>
    <row r="10916" spans="1:25" x14ac:dyDescent="0.45">
      <c r="A10916" t="s">
        <v>258</v>
      </c>
      <c r="B10916" t="s">
        <v>875</v>
      </c>
      <c r="C10916">
        <v>58054</v>
      </c>
      <c r="D10916" t="s">
        <v>876</v>
      </c>
      <c r="F10916">
        <v>2014</v>
      </c>
      <c r="G10916">
        <v>4055</v>
      </c>
      <c r="H10916">
        <v>4025.43</v>
      </c>
      <c r="I10916">
        <v>265913.01</v>
      </c>
      <c r="K10916">
        <v>21.748999999999999</v>
      </c>
      <c r="L10916">
        <v>1.49E-2</v>
      </c>
      <c r="M10916">
        <v>388208.83199999999</v>
      </c>
      <c r="N10916">
        <v>0.10440000000000001</v>
      </c>
      <c r="O10916">
        <v>201.78299999999999</v>
      </c>
      <c r="P10916">
        <v>8.9800000000000005E-2</v>
      </c>
      <c r="Q10916">
        <v>3694270.0469999998</v>
      </c>
      <c r="R10916" t="s">
        <v>94</v>
      </c>
      <c r="S10916" t="s">
        <v>38</v>
      </c>
      <c r="T10916" t="s">
        <v>877</v>
      </c>
      <c r="U10916" t="s">
        <v>97</v>
      </c>
      <c r="V10916" t="s">
        <v>211</v>
      </c>
      <c r="W10916" t="s">
        <v>140</v>
      </c>
      <c r="Y10916" t="s">
        <v>99</v>
      </c>
    </row>
    <row r="10917" spans="1:25" x14ac:dyDescent="0.45">
      <c r="A10917" t="s">
        <v>258</v>
      </c>
      <c r="B10917" t="s">
        <v>875</v>
      </c>
      <c r="C10917">
        <v>58054</v>
      </c>
      <c r="D10917" t="s">
        <v>876</v>
      </c>
      <c r="F10917">
        <v>2015</v>
      </c>
      <c r="G10917">
        <v>7505</v>
      </c>
      <c r="H10917">
        <v>7473.27</v>
      </c>
      <c r="I10917">
        <v>474330.83</v>
      </c>
      <c r="K10917">
        <v>14.855</v>
      </c>
      <c r="L10917">
        <v>5.0000000000000001E-3</v>
      </c>
      <c r="M10917">
        <v>698667.82499999995</v>
      </c>
      <c r="N10917">
        <v>0.1037</v>
      </c>
      <c r="O10917">
        <v>207.27</v>
      </c>
      <c r="P10917">
        <v>6.1499999999999999E-2</v>
      </c>
      <c r="Q10917">
        <v>6700603.1799999997</v>
      </c>
      <c r="R10917" t="s">
        <v>94</v>
      </c>
      <c r="S10917" t="s">
        <v>38</v>
      </c>
      <c r="T10917" t="s">
        <v>877</v>
      </c>
      <c r="U10917" t="s">
        <v>97</v>
      </c>
      <c r="V10917" t="s">
        <v>211</v>
      </c>
      <c r="W10917" t="s">
        <v>140</v>
      </c>
      <c r="Y10917" t="s">
        <v>99</v>
      </c>
    </row>
    <row r="10918" spans="1:25" x14ac:dyDescent="0.45">
      <c r="A10918" t="s">
        <v>258</v>
      </c>
      <c r="B10918" t="s">
        <v>875</v>
      </c>
      <c r="C10918">
        <v>58054</v>
      </c>
      <c r="D10918" t="s">
        <v>876</v>
      </c>
      <c r="F10918">
        <v>2016</v>
      </c>
      <c r="G10918">
        <v>8134</v>
      </c>
      <c r="H10918">
        <v>8115.91</v>
      </c>
      <c r="I10918">
        <v>584836.87</v>
      </c>
      <c r="K10918">
        <v>21.459</v>
      </c>
      <c r="L10918">
        <v>5.3E-3</v>
      </c>
      <c r="M10918">
        <v>1059236.439</v>
      </c>
      <c r="N10918">
        <v>0.104</v>
      </c>
      <c r="O10918">
        <v>304.76299999999998</v>
      </c>
      <c r="P10918">
        <v>5.9700000000000003E-2</v>
      </c>
      <c r="Q10918">
        <v>10151338.347999999</v>
      </c>
      <c r="R10918" t="s">
        <v>94</v>
      </c>
      <c r="S10918" t="s">
        <v>38</v>
      </c>
      <c r="T10918" t="s">
        <v>877</v>
      </c>
      <c r="U10918" t="s">
        <v>97</v>
      </c>
      <c r="V10918" t="s">
        <v>211</v>
      </c>
      <c r="W10918" t="s">
        <v>140</v>
      </c>
      <c r="Y10918" t="s">
        <v>99</v>
      </c>
    </row>
    <row r="10919" spans="1:25" x14ac:dyDescent="0.45">
      <c r="A10919" t="s">
        <v>258</v>
      </c>
      <c r="B10919" t="s">
        <v>875</v>
      </c>
      <c r="C10919">
        <v>58054</v>
      </c>
      <c r="D10919" t="s">
        <v>876</v>
      </c>
      <c r="F10919">
        <v>2017</v>
      </c>
      <c r="G10919">
        <v>7653</v>
      </c>
      <c r="H10919">
        <v>7628.35</v>
      </c>
      <c r="I10919">
        <v>548734</v>
      </c>
      <c r="K10919">
        <v>15.446999999999999</v>
      </c>
      <c r="L10919">
        <v>1.03E-2</v>
      </c>
      <c r="M10919">
        <v>767548.84499999997</v>
      </c>
      <c r="N10919">
        <v>0.10390000000000001</v>
      </c>
      <c r="O10919">
        <v>231.203</v>
      </c>
      <c r="P10919">
        <v>6.2700000000000006E-2</v>
      </c>
      <c r="Q10919">
        <v>7353059.9840000002</v>
      </c>
      <c r="R10919" t="s">
        <v>94</v>
      </c>
      <c r="S10919" t="s">
        <v>38</v>
      </c>
      <c r="T10919" t="s">
        <v>877</v>
      </c>
      <c r="U10919" t="s">
        <v>97</v>
      </c>
      <c r="V10919" t="s">
        <v>211</v>
      </c>
      <c r="W10919" t="s">
        <v>140</v>
      </c>
      <c r="Y10919" t="s">
        <v>99</v>
      </c>
    </row>
    <row r="10920" spans="1:25" x14ac:dyDescent="0.45">
      <c r="A10920" t="s">
        <v>258</v>
      </c>
      <c r="B10920" t="s">
        <v>875</v>
      </c>
      <c r="C10920">
        <v>58054</v>
      </c>
      <c r="D10920" t="s">
        <v>876</v>
      </c>
      <c r="F10920">
        <v>2018</v>
      </c>
      <c r="G10920">
        <v>7761</v>
      </c>
      <c r="H10920">
        <v>7743.02</v>
      </c>
      <c r="I10920">
        <v>556270.62</v>
      </c>
      <c r="K10920">
        <v>16.536000000000001</v>
      </c>
      <c r="L10920">
        <v>9.2999999999999992E-3</v>
      </c>
      <c r="M10920">
        <v>833358.94799999997</v>
      </c>
      <c r="N10920">
        <v>0.1041</v>
      </c>
      <c r="O10920">
        <v>243.44800000000001</v>
      </c>
      <c r="P10920">
        <v>6.0999999999999999E-2</v>
      </c>
      <c r="Q10920">
        <v>7979693.5159999998</v>
      </c>
      <c r="R10920" t="s">
        <v>94</v>
      </c>
      <c r="S10920" t="s">
        <v>38</v>
      </c>
      <c r="T10920" t="s">
        <v>877</v>
      </c>
      <c r="U10920" t="s">
        <v>97</v>
      </c>
      <c r="V10920" t="s">
        <v>211</v>
      </c>
      <c r="W10920" t="s">
        <v>140</v>
      </c>
      <c r="Y10920" t="s">
        <v>99</v>
      </c>
    </row>
    <row r="10921" spans="1:25" x14ac:dyDescent="0.45">
      <c r="A10921" t="s">
        <v>258</v>
      </c>
      <c r="B10921" t="s">
        <v>875</v>
      </c>
      <c r="C10921">
        <v>58054</v>
      </c>
      <c r="D10921" t="s">
        <v>876</v>
      </c>
      <c r="F10921">
        <v>2019</v>
      </c>
      <c r="G10921">
        <v>8209</v>
      </c>
      <c r="H10921">
        <v>8198.74</v>
      </c>
      <c r="I10921">
        <v>599631.86</v>
      </c>
      <c r="K10921">
        <v>17.507000000000001</v>
      </c>
      <c r="L10921">
        <v>5.0000000000000001E-3</v>
      </c>
      <c r="M10921">
        <v>890672.24600000004</v>
      </c>
      <c r="N10921">
        <v>0.10440000000000001</v>
      </c>
      <c r="O10921">
        <v>256.84199999999998</v>
      </c>
      <c r="P10921">
        <v>6.0199999999999997E-2</v>
      </c>
      <c r="Q10921">
        <v>8526292.0240000002</v>
      </c>
      <c r="R10921" t="s">
        <v>94</v>
      </c>
      <c r="S10921" t="s">
        <v>38</v>
      </c>
      <c r="T10921" t="s">
        <v>877</v>
      </c>
      <c r="U10921" t="s">
        <v>97</v>
      </c>
      <c r="V10921" t="s">
        <v>211</v>
      </c>
      <c r="W10921" t="s">
        <v>140</v>
      </c>
      <c r="Y10921" t="s">
        <v>99</v>
      </c>
    </row>
    <row r="10922" spans="1:25" x14ac:dyDescent="0.45">
      <c r="A10922" t="s">
        <v>258</v>
      </c>
      <c r="B10922" t="s">
        <v>875</v>
      </c>
      <c r="C10922">
        <v>58054</v>
      </c>
      <c r="D10922" t="s">
        <v>876</v>
      </c>
      <c r="F10922">
        <v>2020</v>
      </c>
      <c r="G10922">
        <v>8087</v>
      </c>
      <c r="H10922">
        <v>8067.76</v>
      </c>
      <c r="I10922">
        <v>579759.09</v>
      </c>
      <c r="K10922">
        <v>17.597000000000001</v>
      </c>
      <c r="L10922">
        <v>6.7000000000000002E-3</v>
      </c>
      <c r="M10922">
        <v>853897.5</v>
      </c>
      <c r="N10922">
        <v>0.104</v>
      </c>
      <c r="O10922">
        <v>248.11099999999999</v>
      </c>
      <c r="P10922">
        <v>6.0400000000000002E-2</v>
      </c>
      <c r="Q10922">
        <v>8189072.6529999999</v>
      </c>
      <c r="R10922" t="s">
        <v>94</v>
      </c>
      <c r="S10922" t="s">
        <v>38</v>
      </c>
      <c r="T10922" t="s">
        <v>877</v>
      </c>
      <c r="U10922" t="s">
        <v>97</v>
      </c>
      <c r="V10922" t="s">
        <v>211</v>
      </c>
      <c r="W10922" t="s">
        <v>140</v>
      </c>
      <c r="Y10922" t="s">
        <v>99</v>
      </c>
    </row>
    <row r="10923" spans="1:25" x14ac:dyDescent="0.45">
      <c r="A10923" t="s">
        <v>258</v>
      </c>
      <c r="B10923" t="s">
        <v>875</v>
      </c>
      <c r="C10923">
        <v>58054</v>
      </c>
      <c r="D10923" t="s">
        <v>876</v>
      </c>
      <c r="F10923">
        <v>2021</v>
      </c>
      <c r="G10923">
        <v>8267</v>
      </c>
      <c r="H10923">
        <v>8259.26</v>
      </c>
      <c r="I10923">
        <v>607913.93999999994</v>
      </c>
      <c r="K10923">
        <v>19.091000000000001</v>
      </c>
      <c r="L10923">
        <v>4.7999999999999996E-3</v>
      </c>
      <c r="M10923">
        <v>941667.95299999998</v>
      </c>
      <c r="N10923">
        <v>0.104</v>
      </c>
      <c r="O10923">
        <v>276.95699999999999</v>
      </c>
      <c r="P10923">
        <v>6.13E-2</v>
      </c>
      <c r="Q10923">
        <v>9027551.898</v>
      </c>
      <c r="R10923" t="s">
        <v>94</v>
      </c>
      <c r="S10923" t="s">
        <v>38</v>
      </c>
      <c r="T10923" t="s">
        <v>877</v>
      </c>
      <c r="U10923" t="s">
        <v>97</v>
      </c>
      <c r="V10923" t="s">
        <v>211</v>
      </c>
      <c r="W10923" t="s">
        <v>140</v>
      </c>
      <c r="Y10923" t="s">
        <v>99</v>
      </c>
    </row>
    <row r="10924" spans="1:25" x14ac:dyDescent="0.45">
      <c r="A10924" t="s">
        <v>258</v>
      </c>
      <c r="B10924" t="s">
        <v>875</v>
      </c>
      <c r="C10924">
        <v>58054</v>
      </c>
      <c r="D10924" t="s">
        <v>876</v>
      </c>
      <c r="F10924">
        <v>2022</v>
      </c>
      <c r="G10924">
        <v>8290</v>
      </c>
      <c r="H10924">
        <v>8280.7099999999991</v>
      </c>
      <c r="I10924">
        <v>607070.86</v>
      </c>
      <c r="K10924">
        <v>17.664000000000001</v>
      </c>
      <c r="L10924">
        <v>5.3E-3</v>
      </c>
      <c r="M10924">
        <v>885234.45400000003</v>
      </c>
      <c r="N10924">
        <v>0.1042</v>
      </c>
      <c r="O10924">
        <v>258.35000000000002</v>
      </c>
      <c r="P10924">
        <v>6.0900000000000003E-2</v>
      </c>
      <c r="Q10924">
        <v>8480874.0480000004</v>
      </c>
      <c r="R10924" t="s">
        <v>94</v>
      </c>
      <c r="S10924" t="s">
        <v>38</v>
      </c>
      <c r="T10924" t="s">
        <v>877</v>
      </c>
      <c r="U10924" t="s">
        <v>97</v>
      </c>
      <c r="V10924" t="s">
        <v>211</v>
      </c>
      <c r="W10924" t="s">
        <v>140</v>
      </c>
      <c r="Y10924" t="s">
        <v>99</v>
      </c>
    </row>
    <row r="10925" spans="1:25" x14ac:dyDescent="0.45">
      <c r="A10925" t="s">
        <v>258</v>
      </c>
      <c r="B10925" t="s">
        <v>875</v>
      </c>
      <c r="C10925">
        <v>58054</v>
      </c>
      <c r="D10925" t="s">
        <v>876</v>
      </c>
      <c r="F10925">
        <v>2023</v>
      </c>
      <c r="G10925">
        <v>8180</v>
      </c>
      <c r="H10925">
        <v>8173.95</v>
      </c>
      <c r="I10925">
        <v>560952.93000000005</v>
      </c>
      <c r="K10925">
        <v>17.050999999999998</v>
      </c>
      <c r="L10925">
        <v>5.0000000000000001E-3</v>
      </c>
      <c r="M10925">
        <v>844004.31200000003</v>
      </c>
      <c r="N10925">
        <v>0.1042</v>
      </c>
      <c r="O10925">
        <v>247.21899999999999</v>
      </c>
      <c r="P10925">
        <v>6.1199999999999997E-2</v>
      </c>
      <c r="Q10925">
        <v>8087003.557</v>
      </c>
      <c r="R10925" t="s">
        <v>94</v>
      </c>
      <c r="S10925" t="s">
        <v>38</v>
      </c>
      <c r="T10925" t="s">
        <v>877</v>
      </c>
      <c r="U10925" t="s">
        <v>97</v>
      </c>
      <c r="V10925" t="s">
        <v>211</v>
      </c>
      <c r="W10925" t="s">
        <v>140</v>
      </c>
      <c r="Y10925" t="s">
        <v>99</v>
      </c>
    </row>
    <row r="10926" spans="1:25" x14ac:dyDescent="0.45">
      <c r="A10926" t="s">
        <v>258</v>
      </c>
      <c r="B10926" t="s">
        <v>875</v>
      </c>
      <c r="C10926">
        <v>58054</v>
      </c>
      <c r="D10926" t="s">
        <v>876</v>
      </c>
      <c r="F10926">
        <v>2024</v>
      </c>
      <c r="G10926">
        <v>3305</v>
      </c>
      <c r="H10926">
        <v>3302.2</v>
      </c>
      <c r="I10926">
        <v>190865.6</v>
      </c>
      <c r="K10926">
        <v>6.3730000000000002</v>
      </c>
      <c r="L10926">
        <v>6.3E-3</v>
      </c>
      <c r="M10926">
        <v>299515.69400000002</v>
      </c>
      <c r="N10926">
        <v>0.10440000000000001</v>
      </c>
      <c r="O10926">
        <v>89.03</v>
      </c>
      <c r="P10926">
        <v>6.2100000000000002E-2</v>
      </c>
      <c r="Q10926">
        <v>2869259.2289999998</v>
      </c>
      <c r="R10926" t="s">
        <v>94</v>
      </c>
      <c r="S10926" t="s">
        <v>38</v>
      </c>
      <c r="T10926" t="s">
        <v>877</v>
      </c>
      <c r="U10926" t="s">
        <v>97</v>
      </c>
      <c r="V10926" t="s">
        <v>211</v>
      </c>
      <c r="W10926" t="s">
        <v>140</v>
      </c>
      <c r="Y10926" t="s">
        <v>99</v>
      </c>
    </row>
    <row r="10927" spans="1:25" x14ac:dyDescent="0.45">
      <c r="A10927" t="s">
        <v>274</v>
      </c>
      <c r="B10927" t="s">
        <v>878</v>
      </c>
      <c r="C10927">
        <v>58079</v>
      </c>
      <c r="D10927" t="s">
        <v>863</v>
      </c>
      <c r="F10927">
        <v>2015</v>
      </c>
      <c r="G10927">
        <v>2293</v>
      </c>
      <c r="H10927">
        <v>2270.36</v>
      </c>
      <c r="I10927">
        <v>592804.93999999994</v>
      </c>
      <c r="K10927">
        <v>1.2030000000000001</v>
      </c>
      <c r="L10927">
        <v>1E-3</v>
      </c>
      <c r="M10927">
        <v>238310.82</v>
      </c>
      <c r="N10927">
        <v>5.8999999999999997E-2</v>
      </c>
      <c r="O10927">
        <v>12.693</v>
      </c>
      <c r="P10927">
        <v>7.3000000000000001E-3</v>
      </c>
      <c r="Q10927">
        <v>4010070.679</v>
      </c>
      <c r="R10927" t="s">
        <v>34</v>
      </c>
      <c r="T10927" t="s">
        <v>879</v>
      </c>
      <c r="V10927" t="s">
        <v>211</v>
      </c>
      <c r="Y10927" t="s">
        <v>297</v>
      </c>
    </row>
    <row r="10928" spans="1:25" x14ac:dyDescent="0.45">
      <c r="A10928" t="s">
        <v>274</v>
      </c>
      <c r="B10928" t="s">
        <v>878</v>
      </c>
      <c r="C10928">
        <v>58079</v>
      </c>
      <c r="D10928" t="s">
        <v>863</v>
      </c>
      <c r="F10928">
        <v>2016</v>
      </c>
      <c r="G10928">
        <v>7615</v>
      </c>
      <c r="H10928">
        <v>7587.56</v>
      </c>
      <c r="I10928">
        <v>2167954.5299999998</v>
      </c>
      <c r="K10928">
        <v>4.29</v>
      </c>
      <c r="L10928">
        <v>1E-3</v>
      </c>
      <c r="M10928">
        <v>849792.81200000003</v>
      </c>
      <c r="N10928">
        <v>5.8999999999999997E-2</v>
      </c>
      <c r="O10928">
        <v>43.655999999999999</v>
      </c>
      <c r="P10928">
        <v>6.4999999999999997E-3</v>
      </c>
      <c r="Q10928">
        <v>14299386.484999999</v>
      </c>
      <c r="R10928" t="s">
        <v>34</v>
      </c>
      <c r="T10928" t="s">
        <v>89</v>
      </c>
      <c r="V10928" t="s">
        <v>211</v>
      </c>
      <c r="Y10928" t="s">
        <v>297</v>
      </c>
    </row>
    <row r="10929" spans="1:25" x14ac:dyDescent="0.45">
      <c r="A10929" t="s">
        <v>274</v>
      </c>
      <c r="B10929" t="s">
        <v>878</v>
      </c>
      <c r="C10929">
        <v>58079</v>
      </c>
      <c r="D10929" t="s">
        <v>863</v>
      </c>
      <c r="F10929">
        <v>2017</v>
      </c>
      <c r="G10929">
        <v>7360</v>
      </c>
      <c r="H10929">
        <v>7316.51</v>
      </c>
      <c r="I10929">
        <v>2136089.85</v>
      </c>
      <c r="K10929">
        <v>4.2160000000000002</v>
      </c>
      <c r="L10929">
        <v>1E-3</v>
      </c>
      <c r="M10929">
        <v>835173.13899999997</v>
      </c>
      <c r="N10929">
        <v>5.8999999999999997E-2</v>
      </c>
      <c r="O10929">
        <v>43.515999999999998</v>
      </c>
      <c r="P10929">
        <v>7.0000000000000001E-3</v>
      </c>
      <c r="Q10929">
        <v>14053345.771</v>
      </c>
      <c r="R10929" t="s">
        <v>34</v>
      </c>
      <c r="T10929" t="s">
        <v>89</v>
      </c>
      <c r="V10929" t="s">
        <v>211</v>
      </c>
      <c r="Y10929" t="s">
        <v>299</v>
      </c>
    </row>
    <row r="10930" spans="1:25" x14ac:dyDescent="0.45">
      <c r="A10930" t="s">
        <v>274</v>
      </c>
      <c r="B10930" t="s">
        <v>878</v>
      </c>
      <c r="C10930">
        <v>58079</v>
      </c>
      <c r="D10930" t="s">
        <v>863</v>
      </c>
      <c r="F10930">
        <v>2018</v>
      </c>
      <c r="G10930">
        <v>7711</v>
      </c>
      <c r="H10930">
        <v>7679.46</v>
      </c>
      <c r="I10930">
        <v>2316735.91</v>
      </c>
      <c r="K10930">
        <v>4.665</v>
      </c>
      <c r="L10930">
        <v>1E-3</v>
      </c>
      <c r="M10930">
        <v>923998.478</v>
      </c>
      <c r="N10930">
        <v>5.8999999999999997E-2</v>
      </c>
      <c r="O10930">
        <v>48.003999999999998</v>
      </c>
      <c r="P10930">
        <v>6.8999999999999999E-3</v>
      </c>
      <c r="Q10930">
        <v>15548062.518999999</v>
      </c>
      <c r="R10930" t="s">
        <v>34</v>
      </c>
      <c r="T10930" t="s">
        <v>89</v>
      </c>
      <c r="V10930" t="s">
        <v>211</v>
      </c>
      <c r="Y10930" t="s">
        <v>299</v>
      </c>
    </row>
    <row r="10931" spans="1:25" x14ac:dyDescent="0.45">
      <c r="A10931" t="s">
        <v>274</v>
      </c>
      <c r="B10931" t="s">
        <v>878</v>
      </c>
      <c r="C10931">
        <v>58079</v>
      </c>
      <c r="D10931" t="s">
        <v>863</v>
      </c>
      <c r="F10931">
        <v>2019</v>
      </c>
      <c r="G10931">
        <v>8119</v>
      </c>
      <c r="H10931">
        <v>8109.6</v>
      </c>
      <c r="I10931">
        <v>2592358.9</v>
      </c>
      <c r="K10931">
        <v>5.0419999999999998</v>
      </c>
      <c r="L10931">
        <v>1E-3</v>
      </c>
      <c r="M10931">
        <v>998685.22400000005</v>
      </c>
      <c r="N10931">
        <v>5.8999999999999997E-2</v>
      </c>
      <c r="O10931">
        <v>50.576999999999998</v>
      </c>
      <c r="P10931">
        <v>6.1999999999999998E-3</v>
      </c>
      <c r="Q10931">
        <v>16804898.809999999</v>
      </c>
      <c r="R10931" t="s">
        <v>34</v>
      </c>
      <c r="T10931" t="s">
        <v>89</v>
      </c>
      <c r="V10931" t="s">
        <v>211</v>
      </c>
      <c r="Y10931" t="s">
        <v>299</v>
      </c>
    </row>
    <row r="10932" spans="1:25" x14ac:dyDescent="0.45">
      <c r="A10932" t="s">
        <v>274</v>
      </c>
      <c r="B10932" t="s">
        <v>878</v>
      </c>
      <c r="C10932">
        <v>58079</v>
      </c>
      <c r="D10932" t="s">
        <v>863</v>
      </c>
      <c r="F10932">
        <v>2020</v>
      </c>
      <c r="G10932">
        <v>7012</v>
      </c>
      <c r="H10932">
        <v>6883.74</v>
      </c>
      <c r="I10932">
        <v>2157471.2200000002</v>
      </c>
      <c r="K10932">
        <v>4.2699999999999996</v>
      </c>
      <c r="L10932">
        <v>1E-3</v>
      </c>
      <c r="M10932">
        <v>845801.70900000003</v>
      </c>
      <c r="N10932">
        <v>5.8999999999999997E-2</v>
      </c>
      <c r="O10932">
        <v>43.918999999999997</v>
      </c>
      <c r="P10932">
        <v>7.9000000000000008E-3</v>
      </c>
      <c r="Q10932">
        <v>14232279.446</v>
      </c>
      <c r="R10932" t="s">
        <v>34</v>
      </c>
      <c r="T10932" t="s">
        <v>89</v>
      </c>
      <c r="V10932" t="s">
        <v>211</v>
      </c>
      <c r="Y10932" t="s">
        <v>147</v>
      </c>
    </row>
    <row r="10933" spans="1:25" x14ac:dyDescent="0.45">
      <c r="A10933" t="s">
        <v>274</v>
      </c>
      <c r="B10933" t="s">
        <v>878</v>
      </c>
      <c r="C10933">
        <v>58079</v>
      </c>
      <c r="D10933" t="s">
        <v>863</v>
      </c>
      <c r="F10933">
        <v>2021</v>
      </c>
      <c r="G10933">
        <v>7018</v>
      </c>
      <c r="H10933">
        <v>6832.92</v>
      </c>
      <c r="I10933">
        <v>2116898.7999999998</v>
      </c>
      <c r="K10933">
        <v>4.1340000000000003</v>
      </c>
      <c r="L10933">
        <v>1E-3</v>
      </c>
      <c r="M10933">
        <v>798826.07700000005</v>
      </c>
      <c r="N10933">
        <v>5.8000000000000003E-2</v>
      </c>
      <c r="O10933">
        <v>45.033000000000001</v>
      </c>
      <c r="P10933">
        <v>8.2000000000000007E-3</v>
      </c>
      <c r="Q10933">
        <v>13778338.499</v>
      </c>
      <c r="R10933" t="s">
        <v>34</v>
      </c>
      <c r="T10933" t="s">
        <v>89</v>
      </c>
      <c r="V10933" t="s">
        <v>211</v>
      </c>
      <c r="Y10933" t="s">
        <v>152</v>
      </c>
    </row>
    <row r="10934" spans="1:25" x14ac:dyDescent="0.45">
      <c r="A10934" t="s">
        <v>274</v>
      </c>
      <c r="B10934" t="s">
        <v>878</v>
      </c>
      <c r="C10934">
        <v>58079</v>
      </c>
      <c r="D10934" t="s">
        <v>863</v>
      </c>
      <c r="F10934">
        <v>2022</v>
      </c>
      <c r="G10934">
        <v>7364</v>
      </c>
      <c r="H10934">
        <v>7265.7</v>
      </c>
      <c r="I10934">
        <v>2289554.08</v>
      </c>
      <c r="K10934">
        <v>4.4409999999999998</v>
      </c>
      <c r="L10934">
        <v>1E-3</v>
      </c>
      <c r="M10934">
        <v>858540.49300000002</v>
      </c>
      <c r="N10934">
        <v>5.8000000000000003E-2</v>
      </c>
      <c r="O10934">
        <v>47.116999999999997</v>
      </c>
      <c r="P10934">
        <v>7.4999999999999997E-3</v>
      </c>
      <c r="Q10934">
        <v>14801470.171</v>
      </c>
      <c r="R10934" t="s">
        <v>34</v>
      </c>
      <c r="T10934" t="s">
        <v>89</v>
      </c>
      <c r="V10934" t="s">
        <v>211</v>
      </c>
      <c r="Y10934" t="s">
        <v>152</v>
      </c>
    </row>
    <row r="10935" spans="1:25" x14ac:dyDescent="0.45">
      <c r="A10935" t="s">
        <v>274</v>
      </c>
      <c r="B10935" t="s">
        <v>878</v>
      </c>
      <c r="C10935">
        <v>58079</v>
      </c>
      <c r="D10935" t="s">
        <v>863</v>
      </c>
      <c r="F10935">
        <v>2023</v>
      </c>
      <c r="G10935">
        <v>6724</v>
      </c>
      <c r="H10935">
        <v>6643.81</v>
      </c>
      <c r="I10935">
        <v>1852548.48</v>
      </c>
      <c r="K10935">
        <v>3.617</v>
      </c>
      <c r="L10935">
        <v>1E-3</v>
      </c>
      <c r="M10935">
        <v>699574.79599999997</v>
      </c>
      <c r="N10935">
        <v>5.8000000000000003E-2</v>
      </c>
      <c r="O10935">
        <v>40.189</v>
      </c>
      <c r="P10935">
        <v>7.7000000000000002E-3</v>
      </c>
      <c r="Q10935">
        <v>12057583.983999999</v>
      </c>
      <c r="R10935" t="s">
        <v>34</v>
      </c>
      <c r="T10935" t="s">
        <v>89</v>
      </c>
      <c r="V10935" t="s">
        <v>211</v>
      </c>
      <c r="Y10935" t="s">
        <v>152</v>
      </c>
    </row>
    <row r="10936" spans="1:25" x14ac:dyDescent="0.45">
      <c r="A10936" t="s">
        <v>274</v>
      </c>
      <c r="B10936" t="s">
        <v>878</v>
      </c>
      <c r="C10936">
        <v>58079</v>
      </c>
      <c r="D10936" t="s">
        <v>863</v>
      </c>
      <c r="F10936">
        <v>2024</v>
      </c>
      <c r="G10936">
        <v>3110</v>
      </c>
      <c r="H10936">
        <v>3073.33</v>
      </c>
      <c r="I10936">
        <v>756788.97</v>
      </c>
      <c r="K10936">
        <v>1.518</v>
      </c>
      <c r="L10936">
        <v>1E-3</v>
      </c>
      <c r="M10936">
        <v>293684.29100000003</v>
      </c>
      <c r="N10936">
        <v>5.8000000000000003E-2</v>
      </c>
      <c r="O10936">
        <v>16.48</v>
      </c>
      <c r="P10936">
        <v>8.3000000000000001E-3</v>
      </c>
      <c r="Q10936">
        <v>5059129.4759999998</v>
      </c>
      <c r="R10936" t="s">
        <v>34</v>
      </c>
      <c r="T10936" t="s">
        <v>89</v>
      </c>
      <c r="V10936" t="s">
        <v>211</v>
      </c>
      <c r="Y10936" t="s">
        <v>152</v>
      </c>
    </row>
    <row r="10937" spans="1:25" x14ac:dyDescent="0.45">
      <c r="A10937" t="s">
        <v>274</v>
      </c>
      <c r="B10937" t="s">
        <v>878</v>
      </c>
      <c r="C10937">
        <v>58079</v>
      </c>
      <c r="D10937" t="s">
        <v>866</v>
      </c>
      <c r="F10937">
        <v>2015</v>
      </c>
      <c r="G10937">
        <v>2418</v>
      </c>
      <c r="H10937">
        <v>2396.1799999999998</v>
      </c>
      <c r="I10937">
        <v>629638.82999999996</v>
      </c>
      <c r="K10937">
        <v>1.282</v>
      </c>
      <c r="L10937">
        <v>1E-3</v>
      </c>
      <c r="M10937">
        <v>254045.03099999999</v>
      </c>
      <c r="N10937">
        <v>5.8999999999999997E-2</v>
      </c>
      <c r="O10937">
        <v>13.234999999999999</v>
      </c>
      <c r="P10937">
        <v>7.1000000000000004E-3</v>
      </c>
      <c r="Q10937">
        <v>4274775.5049999999</v>
      </c>
      <c r="R10937" t="s">
        <v>34</v>
      </c>
      <c r="T10937" t="s">
        <v>880</v>
      </c>
      <c r="V10937" t="s">
        <v>211</v>
      </c>
      <c r="Y10937" t="s">
        <v>297</v>
      </c>
    </row>
    <row r="10938" spans="1:25" x14ac:dyDescent="0.45">
      <c r="A10938" t="s">
        <v>274</v>
      </c>
      <c r="B10938" t="s">
        <v>878</v>
      </c>
      <c r="C10938">
        <v>58079</v>
      </c>
      <c r="D10938" t="s">
        <v>866</v>
      </c>
      <c r="F10938">
        <v>2016</v>
      </c>
      <c r="G10938">
        <v>7978</v>
      </c>
      <c r="H10938">
        <v>7940.01</v>
      </c>
      <c r="I10938">
        <v>2279835.71</v>
      </c>
      <c r="K10938">
        <v>4.53</v>
      </c>
      <c r="L10938">
        <v>1E-3</v>
      </c>
      <c r="M10938">
        <v>897346.18599999999</v>
      </c>
      <c r="N10938">
        <v>5.8999999999999997E-2</v>
      </c>
      <c r="O10938">
        <v>45.444000000000003</v>
      </c>
      <c r="P10938">
        <v>6.4000000000000003E-3</v>
      </c>
      <c r="Q10938">
        <v>15099472.85</v>
      </c>
      <c r="R10938" t="s">
        <v>34</v>
      </c>
      <c r="T10938" t="s">
        <v>89</v>
      </c>
      <c r="V10938" t="s">
        <v>211</v>
      </c>
      <c r="Y10938" t="s">
        <v>297</v>
      </c>
    </row>
    <row r="10939" spans="1:25" x14ac:dyDescent="0.45">
      <c r="A10939" t="s">
        <v>274</v>
      </c>
      <c r="B10939" t="s">
        <v>878</v>
      </c>
      <c r="C10939">
        <v>58079</v>
      </c>
      <c r="D10939" t="s">
        <v>866</v>
      </c>
      <c r="F10939">
        <v>2017</v>
      </c>
      <c r="G10939">
        <v>7581</v>
      </c>
      <c r="H10939">
        <v>7531.35</v>
      </c>
      <c r="I10939">
        <v>2193141.77</v>
      </c>
      <c r="K10939">
        <v>4.3540000000000001</v>
      </c>
      <c r="L10939">
        <v>1E-3</v>
      </c>
      <c r="M10939">
        <v>862559.62300000002</v>
      </c>
      <c r="N10939">
        <v>5.8999999999999997E-2</v>
      </c>
      <c r="O10939">
        <v>44.484999999999999</v>
      </c>
      <c r="P10939">
        <v>6.8999999999999999E-3</v>
      </c>
      <c r="Q10939">
        <v>14514224.937000001</v>
      </c>
      <c r="R10939" t="s">
        <v>34</v>
      </c>
      <c r="T10939" t="s">
        <v>89</v>
      </c>
      <c r="V10939" t="s">
        <v>211</v>
      </c>
      <c r="Y10939" t="s">
        <v>299</v>
      </c>
    </row>
    <row r="10940" spans="1:25" x14ac:dyDescent="0.45">
      <c r="A10940" t="s">
        <v>274</v>
      </c>
      <c r="B10940" t="s">
        <v>878</v>
      </c>
      <c r="C10940">
        <v>58079</v>
      </c>
      <c r="D10940" t="s">
        <v>866</v>
      </c>
      <c r="F10940">
        <v>2018</v>
      </c>
      <c r="G10940">
        <v>7757</v>
      </c>
      <c r="H10940">
        <v>7728.8</v>
      </c>
      <c r="I10940">
        <v>2315251.89</v>
      </c>
      <c r="K10940">
        <v>4.6189999999999998</v>
      </c>
      <c r="L10940">
        <v>1E-3</v>
      </c>
      <c r="M10940">
        <v>915011.48199999996</v>
      </c>
      <c r="N10940">
        <v>5.8999999999999997E-2</v>
      </c>
      <c r="O10940">
        <v>47.41</v>
      </c>
      <c r="P10940">
        <v>6.7999999999999996E-3</v>
      </c>
      <c r="Q10940">
        <v>15396875.198000001</v>
      </c>
      <c r="R10940" t="s">
        <v>34</v>
      </c>
      <c r="T10940" t="s">
        <v>89</v>
      </c>
      <c r="V10940" t="s">
        <v>211</v>
      </c>
      <c r="Y10940" t="s">
        <v>299</v>
      </c>
    </row>
    <row r="10941" spans="1:25" x14ac:dyDescent="0.45">
      <c r="A10941" t="s">
        <v>274</v>
      </c>
      <c r="B10941" t="s">
        <v>878</v>
      </c>
      <c r="C10941">
        <v>58079</v>
      </c>
      <c r="D10941" t="s">
        <v>866</v>
      </c>
      <c r="F10941">
        <v>2019</v>
      </c>
      <c r="G10941">
        <v>7944</v>
      </c>
      <c r="H10941">
        <v>7934.5</v>
      </c>
      <c r="I10941">
        <v>2541115.46</v>
      </c>
      <c r="K10941">
        <v>4.95</v>
      </c>
      <c r="L10941">
        <v>1E-3</v>
      </c>
      <c r="M10941">
        <v>980479.777</v>
      </c>
      <c r="N10941">
        <v>5.8999999999999997E-2</v>
      </c>
      <c r="O10941">
        <v>49.853000000000002</v>
      </c>
      <c r="P10941">
        <v>6.3E-3</v>
      </c>
      <c r="Q10941">
        <v>16498443.664999999</v>
      </c>
      <c r="R10941" t="s">
        <v>34</v>
      </c>
      <c r="T10941" t="s">
        <v>89</v>
      </c>
      <c r="V10941" t="s">
        <v>211</v>
      </c>
      <c r="Y10941" t="s">
        <v>299</v>
      </c>
    </row>
    <row r="10942" spans="1:25" x14ac:dyDescent="0.45">
      <c r="A10942" t="s">
        <v>274</v>
      </c>
      <c r="B10942" t="s">
        <v>878</v>
      </c>
      <c r="C10942">
        <v>58079</v>
      </c>
      <c r="D10942" t="s">
        <v>866</v>
      </c>
      <c r="F10942">
        <v>2020</v>
      </c>
      <c r="G10942">
        <v>7047</v>
      </c>
      <c r="H10942">
        <v>6931.89</v>
      </c>
      <c r="I10942">
        <v>2187218.04</v>
      </c>
      <c r="K10942">
        <v>4.33</v>
      </c>
      <c r="L10942">
        <v>1E-3</v>
      </c>
      <c r="M10942">
        <v>857675.35900000005</v>
      </c>
      <c r="N10942">
        <v>5.8999999999999997E-2</v>
      </c>
      <c r="O10942">
        <v>45.716999999999999</v>
      </c>
      <c r="P10942">
        <v>7.6E-3</v>
      </c>
      <c r="Q10942">
        <v>14432063.511</v>
      </c>
      <c r="R10942" t="s">
        <v>34</v>
      </c>
      <c r="T10942" t="s">
        <v>89</v>
      </c>
      <c r="V10942" t="s">
        <v>211</v>
      </c>
      <c r="Y10942" t="s">
        <v>147</v>
      </c>
    </row>
    <row r="10943" spans="1:25" x14ac:dyDescent="0.45">
      <c r="A10943" t="s">
        <v>274</v>
      </c>
      <c r="B10943" t="s">
        <v>878</v>
      </c>
      <c r="C10943">
        <v>58079</v>
      </c>
      <c r="D10943" t="s">
        <v>866</v>
      </c>
      <c r="F10943">
        <v>2021</v>
      </c>
      <c r="G10943">
        <v>7373</v>
      </c>
      <c r="H10943">
        <v>7255</v>
      </c>
      <c r="I10943">
        <v>2267260.02</v>
      </c>
      <c r="K10943">
        <v>4.42</v>
      </c>
      <c r="L10943">
        <v>1E-3</v>
      </c>
      <c r="M10943">
        <v>854164.12399999995</v>
      </c>
      <c r="N10943">
        <v>5.8000000000000003E-2</v>
      </c>
      <c r="O10943">
        <v>47.314</v>
      </c>
      <c r="P10943">
        <v>7.6E-3</v>
      </c>
      <c r="Q10943">
        <v>14732506.661</v>
      </c>
      <c r="R10943" t="s">
        <v>34</v>
      </c>
      <c r="T10943" t="s">
        <v>89</v>
      </c>
      <c r="V10943" t="s">
        <v>211</v>
      </c>
      <c r="Y10943" t="s">
        <v>152</v>
      </c>
    </row>
    <row r="10944" spans="1:25" x14ac:dyDescent="0.45">
      <c r="A10944" t="s">
        <v>274</v>
      </c>
      <c r="B10944" t="s">
        <v>878</v>
      </c>
      <c r="C10944">
        <v>58079</v>
      </c>
      <c r="D10944" t="s">
        <v>866</v>
      </c>
      <c r="F10944">
        <v>2022</v>
      </c>
      <c r="G10944">
        <v>7344</v>
      </c>
      <c r="H10944">
        <v>7283.96</v>
      </c>
      <c r="I10944">
        <v>2333335.71</v>
      </c>
      <c r="K10944">
        <v>4.484</v>
      </c>
      <c r="L10944">
        <v>1E-3</v>
      </c>
      <c r="M10944">
        <v>866951.61600000004</v>
      </c>
      <c r="N10944">
        <v>5.8000000000000003E-2</v>
      </c>
      <c r="O10944">
        <v>45.826999999999998</v>
      </c>
      <c r="P10944">
        <v>6.7999999999999996E-3</v>
      </c>
      <c r="Q10944">
        <v>14946126.17</v>
      </c>
      <c r="R10944" t="s">
        <v>34</v>
      </c>
      <c r="T10944" t="s">
        <v>89</v>
      </c>
      <c r="V10944" t="s">
        <v>211</v>
      </c>
      <c r="Y10944" t="s">
        <v>152</v>
      </c>
    </row>
    <row r="10945" spans="1:25" x14ac:dyDescent="0.45">
      <c r="A10945" t="s">
        <v>274</v>
      </c>
      <c r="B10945" t="s">
        <v>878</v>
      </c>
      <c r="C10945">
        <v>58079</v>
      </c>
      <c r="D10945" t="s">
        <v>866</v>
      </c>
      <c r="F10945">
        <v>2023</v>
      </c>
      <c r="G10945">
        <v>6909</v>
      </c>
      <c r="H10945">
        <v>6868.84</v>
      </c>
      <c r="I10945">
        <v>1937497.36</v>
      </c>
      <c r="K10945">
        <v>3.8239999999999998</v>
      </c>
      <c r="L10945">
        <v>1E-3</v>
      </c>
      <c r="M10945">
        <v>739470.66500000004</v>
      </c>
      <c r="N10945">
        <v>5.8000000000000003E-2</v>
      </c>
      <c r="O10945">
        <v>39.673000000000002</v>
      </c>
      <c r="P10945">
        <v>7.0000000000000001E-3</v>
      </c>
      <c r="Q10945">
        <v>12745588.717</v>
      </c>
      <c r="R10945" t="s">
        <v>34</v>
      </c>
      <c r="T10945" t="s">
        <v>89</v>
      </c>
      <c r="V10945" t="s">
        <v>211</v>
      </c>
      <c r="Y10945" t="s">
        <v>152</v>
      </c>
    </row>
    <row r="10946" spans="1:25" x14ac:dyDescent="0.45">
      <c r="A10946" t="s">
        <v>274</v>
      </c>
      <c r="B10946" t="s">
        <v>878</v>
      </c>
      <c r="C10946">
        <v>58079</v>
      </c>
      <c r="D10946" t="s">
        <v>866</v>
      </c>
      <c r="F10946">
        <v>2024</v>
      </c>
      <c r="G10946">
        <v>3184</v>
      </c>
      <c r="H10946">
        <v>3147.47</v>
      </c>
      <c r="I10946">
        <v>777831.43</v>
      </c>
      <c r="K10946">
        <v>1.571</v>
      </c>
      <c r="L10946">
        <v>1E-3</v>
      </c>
      <c r="M10946">
        <v>303922.10800000001</v>
      </c>
      <c r="N10946">
        <v>5.8000000000000003E-2</v>
      </c>
      <c r="O10946">
        <v>17.184000000000001</v>
      </c>
      <c r="P10946">
        <v>8.2000000000000007E-3</v>
      </c>
      <c r="Q10946">
        <v>5235440.1780000003</v>
      </c>
      <c r="R10946" t="s">
        <v>34</v>
      </c>
      <c r="T10946" t="s">
        <v>89</v>
      </c>
      <c r="V10946" t="s">
        <v>211</v>
      </c>
      <c r="Y10946" t="s">
        <v>152</v>
      </c>
    </row>
    <row r="10947" spans="1:25" x14ac:dyDescent="0.45">
      <c r="A10947" t="s">
        <v>274</v>
      </c>
      <c r="B10947" t="s">
        <v>881</v>
      </c>
      <c r="C10947">
        <v>58235</v>
      </c>
      <c r="D10947" t="s">
        <v>837</v>
      </c>
      <c r="F10947">
        <v>2016</v>
      </c>
      <c r="G10947">
        <v>2550</v>
      </c>
      <c r="H10947">
        <v>2302.1999999999998</v>
      </c>
      <c r="I10947">
        <v>134557.67000000001</v>
      </c>
      <c r="K10947">
        <v>0.378</v>
      </c>
      <c r="L10947">
        <v>1E-3</v>
      </c>
      <c r="M10947">
        <v>74893.849000000002</v>
      </c>
      <c r="N10947">
        <v>5.91E-2</v>
      </c>
      <c r="O10947">
        <v>7.5620000000000003</v>
      </c>
      <c r="P10947">
        <v>2.4299999999999999E-2</v>
      </c>
      <c r="Q10947">
        <v>1260268.0959999999</v>
      </c>
      <c r="R10947" t="s">
        <v>34</v>
      </c>
      <c r="T10947" t="s">
        <v>28</v>
      </c>
      <c r="V10947" t="s">
        <v>40</v>
      </c>
      <c r="Y10947" t="s">
        <v>297</v>
      </c>
    </row>
    <row r="10948" spans="1:25" x14ac:dyDescent="0.45">
      <c r="A10948" t="s">
        <v>274</v>
      </c>
      <c r="B10948" t="s">
        <v>881</v>
      </c>
      <c r="C10948">
        <v>58235</v>
      </c>
      <c r="D10948" t="s">
        <v>837</v>
      </c>
      <c r="F10948">
        <v>2017</v>
      </c>
      <c r="G10948">
        <v>2069</v>
      </c>
      <c r="H10948">
        <v>1791.08</v>
      </c>
      <c r="I10948">
        <v>104851.99</v>
      </c>
      <c r="K10948">
        <v>0.29499999999999998</v>
      </c>
      <c r="L10948">
        <v>1E-3</v>
      </c>
      <c r="M10948">
        <v>58470.091999999997</v>
      </c>
      <c r="N10948">
        <v>5.91E-2</v>
      </c>
      <c r="O10948">
        <v>6.4160000000000004</v>
      </c>
      <c r="P10948">
        <v>2.4799999999999999E-2</v>
      </c>
      <c r="Q10948">
        <v>983892.87399999995</v>
      </c>
      <c r="R10948" t="s">
        <v>34</v>
      </c>
      <c r="T10948" t="s">
        <v>28</v>
      </c>
      <c r="V10948" t="s">
        <v>40</v>
      </c>
      <c r="Y10948" t="s">
        <v>299</v>
      </c>
    </row>
    <row r="10949" spans="1:25" x14ac:dyDescent="0.45">
      <c r="A10949" t="s">
        <v>274</v>
      </c>
      <c r="B10949" t="s">
        <v>881</v>
      </c>
      <c r="C10949">
        <v>58235</v>
      </c>
      <c r="D10949" t="s">
        <v>837</v>
      </c>
      <c r="F10949">
        <v>2018</v>
      </c>
      <c r="G10949">
        <v>1725</v>
      </c>
      <c r="H10949">
        <v>1505.3</v>
      </c>
      <c r="I10949">
        <v>86624.22</v>
      </c>
      <c r="K10949">
        <v>0.249</v>
      </c>
      <c r="L10949">
        <v>1E-3</v>
      </c>
      <c r="M10949">
        <v>49225.449000000001</v>
      </c>
      <c r="N10949">
        <v>5.91E-2</v>
      </c>
      <c r="O10949">
        <v>5.8369999999999997</v>
      </c>
      <c r="P10949">
        <v>2.5700000000000001E-2</v>
      </c>
      <c r="Q10949">
        <v>828311.07299999997</v>
      </c>
      <c r="R10949" t="s">
        <v>34</v>
      </c>
      <c r="T10949" t="s">
        <v>28</v>
      </c>
      <c r="V10949" t="s">
        <v>40</v>
      </c>
      <c r="Y10949" t="s">
        <v>299</v>
      </c>
    </row>
    <row r="10950" spans="1:25" x14ac:dyDescent="0.45">
      <c r="A10950" t="s">
        <v>274</v>
      </c>
      <c r="B10950" t="s">
        <v>881</v>
      </c>
      <c r="C10950">
        <v>58235</v>
      </c>
      <c r="D10950" t="s">
        <v>837</v>
      </c>
      <c r="F10950">
        <v>2019</v>
      </c>
      <c r="G10950">
        <v>1712</v>
      </c>
      <c r="H10950">
        <v>1478.13</v>
      </c>
      <c r="I10950">
        <v>82161.45</v>
      </c>
      <c r="K10950">
        <v>0.23699999999999999</v>
      </c>
      <c r="L10950">
        <v>1E-3</v>
      </c>
      <c r="M10950">
        <v>46999.169000000002</v>
      </c>
      <c r="N10950">
        <v>5.91E-2</v>
      </c>
      <c r="O10950">
        <v>6.6369999999999996</v>
      </c>
      <c r="P10950">
        <v>2.81E-2</v>
      </c>
      <c r="Q10950">
        <v>791042.94700000004</v>
      </c>
      <c r="R10950" t="s">
        <v>34</v>
      </c>
      <c r="T10950" t="s">
        <v>28</v>
      </c>
      <c r="V10950" t="s">
        <v>40</v>
      </c>
      <c r="Y10950" t="s">
        <v>299</v>
      </c>
    </row>
    <row r="10951" spans="1:25" x14ac:dyDescent="0.45">
      <c r="A10951" t="s">
        <v>274</v>
      </c>
      <c r="B10951" t="s">
        <v>881</v>
      </c>
      <c r="C10951">
        <v>58235</v>
      </c>
      <c r="D10951" t="s">
        <v>837</v>
      </c>
      <c r="F10951">
        <v>2020</v>
      </c>
      <c r="G10951">
        <v>1194</v>
      </c>
      <c r="H10951">
        <v>1006.61</v>
      </c>
      <c r="I10951">
        <v>54079.519999999997</v>
      </c>
      <c r="K10951">
        <v>0.157</v>
      </c>
      <c r="L10951">
        <v>1E-3</v>
      </c>
      <c r="M10951">
        <v>31180.226999999999</v>
      </c>
      <c r="N10951">
        <v>5.9200000000000003E-2</v>
      </c>
      <c r="O10951">
        <v>3.6349999999999998</v>
      </c>
      <c r="P10951">
        <v>2.5700000000000001E-2</v>
      </c>
      <c r="Q10951">
        <v>524669.77899999998</v>
      </c>
      <c r="R10951" t="s">
        <v>34</v>
      </c>
      <c r="T10951" t="s">
        <v>28</v>
      </c>
      <c r="V10951" t="s">
        <v>40</v>
      </c>
      <c r="Y10951" t="s">
        <v>147</v>
      </c>
    </row>
    <row r="10952" spans="1:25" x14ac:dyDescent="0.45">
      <c r="A10952" t="s">
        <v>274</v>
      </c>
      <c r="B10952" t="s">
        <v>881</v>
      </c>
      <c r="C10952">
        <v>58235</v>
      </c>
      <c r="D10952" t="s">
        <v>837</v>
      </c>
      <c r="F10952">
        <v>2021</v>
      </c>
      <c r="G10952">
        <v>1135</v>
      </c>
      <c r="H10952">
        <v>973.99</v>
      </c>
      <c r="I10952">
        <v>56531.26</v>
      </c>
      <c r="K10952">
        <v>0.159</v>
      </c>
      <c r="L10952">
        <v>1E-3</v>
      </c>
      <c r="M10952">
        <v>31411.594000000001</v>
      </c>
      <c r="N10952">
        <v>5.91E-2</v>
      </c>
      <c r="O10952">
        <v>3.5750000000000002</v>
      </c>
      <c r="P10952">
        <v>2.41E-2</v>
      </c>
      <c r="Q10952">
        <v>528559.71499999997</v>
      </c>
      <c r="R10952" t="s">
        <v>34</v>
      </c>
      <c r="T10952" t="s">
        <v>28</v>
      </c>
      <c r="V10952" t="s">
        <v>40</v>
      </c>
      <c r="Y10952" t="s">
        <v>152</v>
      </c>
    </row>
    <row r="10953" spans="1:25" x14ac:dyDescent="0.45">
      <c r="A10953" t="s">
        <v>274</v>
      </c>
      <c r="B10953" t="s">
        <v>881</v>
      </c>
      <c r="C10953">
        <v>58235</v>
      </c>
      <c r="D10953" t="s">
        <v>837</v>
      </c>
      <c r="F10953">
        <v>2022</v>
      </c>
      <c r="G10953">
        <v>1265</v>
      </c>
      <c r="H10953">
        <v>1090.69</v>
      </c>
      <c r="I10953">
        <v>62684.65</v>
      </c>
      <c r="K10953">
        <v>0.17699999999999999</v>
      </c>
      <c r="L10953">
        <v>1E-3</v>
      </c>
      <c r="M10953">
        <v>35020.633000000002</v>
      </c>
      <c r="N10953">
        <v>5.91E-2</v>
      </c>
      <c r="O10953">
        <v>4.0659999999999998</v>
      </c>
      <c r="P10953">
        <v>2.5100000000000001E-2</v>
      </c>
      <c r="Q10953">
        <v>589283.98100000003</v>
      </c>
      <c r="R10953" t="s">
        <v>34</v>
      </c>
      <c r="T10953" t="s">
        <v>28</v>
      </c>
      <c r="V10953" t="s">
        <v>40</v>
      </c>
      <c r="Y10953" t="s">
        <v>152</v>
      </c>
    </row>
    <row r="10954" spans="1:25" x14ac:dyDescent="0.45">
      <c r="A10954" t="s">
        <v>274</v>
      </c>
      <c r="B10954" t="s">
        <v>881</v>
      </c>
      <c r="C10954">
        <v>58235</v>
      </c>
      <c r="D10954" t="s">
        <v>837</v>
      </c>
      <c r="F10954">
        <v>2023</v>
      </c>
      <c r="G10954">
        <v>1745</v>
      </c>
      <c r="H10954">
        <v>1562.63</v>
      </c>
      <c r="I10954">
        <v>91265.49</v>
      </c>
      <c r="K10954">
        <v>0.255</v>
      </c>
      <c r="L10954">
        <v>1E-3</v>
      </c>
      <c r="M10954">
        <v>50601.678</v>
      </c>
      <c r="N10954">
        <v>5.91E-2</v>
      </c>
      <c r="O10954">
        <v>5.0549999999999997</v>
      </c>
      <c r="P10954">
        <v>1.9300000000000001E-2</v>
      </c>
      <c r="Q10954">
        <v>851503.34400000004</v>
      </c>
      <c r="R10954" t="s">
        <v>34</v>
      </c>
      <c r="T10954" t="s">
        <v>28</v>
      </c>
      <c r="V10954" t="s">
        <v>40</v>
      </c>
      <c r="Y10954" t="s">
        <v>152</v>
      </c>
    </row>
    <row r="10955" spans="1:25" x14ac:dyDescent="0.45">
      <c r="A10955" t="s">
        <v>274</v>
      </c>
      <c r="B10955" t="s">
        <v>881</v>
      </c>
      <c r="C10955">
        <v>58235</v>
      </c>
      <c r="D10955" t="s">
        <v>837</v>
      </c>
      <c r="F10955">
        <v>2024</v>
      </c>
      <c r="G10955">
        <v>461</v>
      </c>
      <c r="H10955">
        <v>419.81</v>
      </c>
      <c r="I10955">
        <v>24249.01</v>
      </c>
      <c r="K10955">
        <v>7.0000000000000007E-2</v>
      </c>
      <c r="L10955">
        <v>1E-3</v>
      </c>
      <c r="M10955">
        <v>13908.638000000001</v>
      </c>
      <c r="N10955">
        <v>5.91E-2</v>
      </c>
      <c r="O10955">
        <v>1.4510000000000001</v>
      </c>
      <c r="P10955">
        <v>1.8700000000000001E-2</v>
      </c>
      <c r="Q10955">
        <v>234044.90400000001</v>
      </c>
      <c r="R10955" t="s">
        <v>34</v>
      </c>
      <c r="T10955" t="s">
        <v>28</v>
      </c>
      <c r="V10955" t="s">
        <v>40</v>
      </c>
      <c r="Y10955" t="s">
        <v>152</v>
      </c>
    </row>
    <row r="10956" spans="1:25" x14ac:dyDescent="0.45">
      <c r="A10956" t="s">
        <v>122</v>
      </c>
      <c r="B10956" t="s">
        <v>882</v>
      </c>
      <c r="C10956">
        <v>59073</v>
      </c>
      <c r="D10956" t="s">
        <v>883</v>
      </c>
      <c r="F10956">
        <v>2018</v>
      </c>
      <c r="G10956">
        <v>4270</v>
      </c>
      <c r="H10956">
        <v>4256.8100000000004</v>
      </c>
      <c r="I10956">
        <v>50320.26</v>
      </c>
      <c r="O10956">
        <v>12.192</v>
      </c>
      <c r="P10956">
        <v>2.7300000000000001E-2</v>
      </c>
      <c r="Q10956">
        <v>942227.62</v>
      </c>
      <c r="R10956" t="s">
        <v>333</v>
      </c>
      <c r="T10956" t="s">
        <v>28</v>
      </c>
      <c r="Y10956" t="s">
        <v>30</v>
      </c>
    </row>
    <row r="10957" spans="1:25" x14ac:dyDescent="0.45">
      <c r="A10957" t="s">
        <v>122</v>
      </c>
      <c r="B10957" t="s">
        <v>882</v>
      </c>
      <c r="C10957">
        <v>59073</v>
      </c>
      <c r="D10957" t="s">
        <v>883</v>
      </c>
      <c r="F10957">
        <v>2019</v>
      </c>
      <c r="G10957">
        <v>5023</v>
      </c>
      <c r="H10957">
        <v>5008.6400000000003</v>
      </c>
      <c r="I10957">
        <v>58580.11</v>
      </c>
      <c r="O10957">
        <v>14.07</v>
      </c>
      <c r="P10957">
        <v>2.64E-2</v>
      </c>
      <c r="Q10957">
        <v>1109047.4669999999</v>
      </c>
      <c r="R10957" t="s">
        <v>333</v>
      </c>
      <c r="T10957" t="s">
        <v>28</v>
      </c>
      <c r="Y10957" t="s">
        <v>30</v>
      </c>
    </row>
    <row r="10958" spans="1:25" x14ac:dyDescent="0.45">
      <c r="A10958" t="s">
        <v>122</v>
      </c>
      <c r="B10958" t="s">
        <v>882</v>
      </c>
      <c r="C10958">
        <v>59073</v>
      </c>
      <c r="D10958" t="s">
        <v>883</v>
      </c>
      <c r="F10958">
        <v>2020</v>
      </c>
      <c r="G10958">
        <v>4655</v>
      </c>
      <c r="H10958">
        <v>4639.7700000000004</v>
      </c>
      <c r="I10958">
        <v>48557.05</v>
      </c>
      <c r="O10958">
        <v>15.776</v>
      </c>
      <c r="P10958">
        <v>3.2500000000000001E-2</v>
      </c>
      <c r="Q10958">
        <v>997595.02</v>
      </c>
      <c r="R10958" t="s">
        <v>333</v>
      </c>
      <c r="T10958" t="s">
        <v>28</v>
      </c>
      <c r="Y10958" t="s">
        <v>30</v>
      </c>
    </row>
    <row r="10959" spans="1:25" x14ac:dyDescent="0.45">
      <c r="A10959" t="s">
        <v>122</v>
      </c>
      <c r="B10959" t="s">
        <v>882</v>
      </c>
      <c r="C10959">
        <v>59073</v>
      </c>
      <c r="D10959" t="s">
        <v>883</v>
      </c>
      <c r="F10959">
        <v>2021</v>
      </c>
      <c r="G10959">
        <v>3255</v>
      </c>
      <c r="H10959">
        <v>3238.45</v>
      </c>
      <c r="I10959">
        <v>38210.26</v>
      </c>
      <c r="O10959">
        <v>11.417</v>
      </c>
      <c r="P10959">
        <v>3.2899999999999999E-2</v>
      </c>
      <c r="Q10959">
        <v>734053.12399999995</v>
      </c>
      <c r="R10959" t="s">
        <v>333</v>
      </c>
      <c r="T10959" t="s">
        <v>28</v>
      </c>
      <c r="Y10959" t="s">
        <v>30</v>
      </c>
    </row>
    <row r="10960" spans="1:25" x14ac:dyDescent="0.45">
      <c r="A10960" t="s">
        <v>122</v>
      </c>
      <c r="B10960" t="s">
        <v>882</v>
      </c>
      <c r="C10960">
        <v>59073</v>
      </c>
      <c r="D10960" t="s">
        <v>883</v>
      </c>
      <c r="F10960">
        <v>2022</v>
      </c>
      <c r="G10960">
        <v>5577</v>
      </c>
      <c r="H10960">
        <v>5566.63</v>
      </c>
      <c r="I10960">
        <v>78995.360000000001</v>
      </c>
      <c r="O10960">
        <v>18.762</v>
      </c>
      <c r="P10960">
        <v>2.75E-2</v>
      </c>
      <c r="Q10960">
        <v>1379580.9939999999</v>
      </c>
      <c r="R10960" t="s">
        <v>333</v>
      </c>
      <c r="T10960" t="s">
        <v>28</v>
      </c>
      <c r="Y10960" t="s">
        <v>30</v>
      </c>
    </row>
    <row r="10961" spans="1:25" x14ac:dyDescent="0.45">
      <c r="A10961" t="s">
        <v>122</v>
      </c>
      <c r="B10961" t="s">
        <v>882</v>
      </c>
      <c r="C10961">
        <v>59073</v>
      </c>
      <c r="D10961" t="s">
        <v>883</v>
      </c>
      <c r="F10961">
        <v>2023</v>
      </c>
      <c r="G10961">
        <v>4917</v>
      </c>
      <c r="H10961">
        <v>4904.59</v>
      </c>
      <c r="I10961">
        <v>74145</v>
      </c>
      <c r="O10961">
        <v>18.965</v>
      </c>
      <c r="P10961">
        <v>3.0599999999999999E-2</v>
      </c>
      <c r="Q10961">
        <v>1254236.423</v>
      </c>
      <c r="R10961" t="s">
        <v>333</v>
      </c>
      <c r="T10961" t="s">
        <v>28</v>
      </c>
      <c r="Y10961" t="s">
        <v>30</v>
      </c>
    </row>
    <row r="10962" spans="1:25" x14ac:dyDescent="0.45">
      <c r="A10962" t="s">
        <v>122</v>
      </c>
      <c r="B10962" t="s">
        <v>882</v>
      </c>
      <c r="C10962">
        <v>59073</v>
      </c>
      <c r="D10962" t="s">
        <v>883</v>
      </c>
      <c r="F10962">
        <v>2024</v>
      </c>
      <c r="G10962">
        <v>3194</v>
      </c>
      <c r="H10962">
        <v>3187.04</v>
      </c>
      <c r="I10962">
        <v>43961.05</v>
      </c>
      <c r="O10962">
        <v>15.287000000000001</v>
      </c>
      <c r="P10962">
        <v>3.9600000000000003E-2</v>
      </c>
      <c r="Q10962">
        <v>780215.84499999997</v>
      </c>
      <c r="R10962" t="s">
        <v>333</v>
      </c>
      <c r="T10962" t="s">
        <v>28</v>
      </c>
      <c r="Y10962" t="s">
        <v>30</v>
      </c>
    </row>
    <row r="10963" spans="1:25" x14ac:dyDescent="0.45">
      <c r="A10963" t="s">
        <v>122</v>
      </c>
      <c r="B10963" t="s">
        <v>882</v>
      </c>
      <c r="C10963">
        <v>59073</v>
      </c>
      <c r="D10963" t="s">
        <v>884</v>
      </c>
      <c r="F10963">
        <v>2018</v>
      </c>
      <c r="G10963">
        <v>3773</v>
      </c>
      <c r="H10963">
        <v>3761.97</v>
      </c>
      <c r="I10963">
        <v>46714.47</v>
      </c>
      <c r="O10963">
        <v>8.2289999999999992</v>
      </c>
      <c r="P10963">
        <v>2.0299999999999999E-2</v>
      </c>
      <c r="Q10963">
        <v>876575.71900000004</v>
      </c>
      <c r="R10963" t="s">
        <v>333</v>
      </c>
      <c r="T10963" t="s">
        <v>28</v>
      </c>
      <c r="Y10963" t="s">
        <v>30</v>
      </c>
    </row>
    <row r="10964" spans="1:25" x14ac:dyDescent="0.45">
      <c r="A10964" t="s">
        <v>122</v>
      </c>
      <c r="B10964" t="s">
        <v>882</v>
      </c>
      <c r="C10964">
        <v>59073</v>
      </c>
      <c r="D10964" t="s">
        <v>884</v>
      </c>
      <c r="F10964">
        <v>2019</v>
      </c>
      <c r="G10964">
        <v>4497</v>
      </c>
      <c r="H10964">
        <v>4484.28</v>
      </c>
      <c r="I10964">
        <v>56595.77</v>
      </c>
      <c r="O10964">
        <v>9.1300000000000008</v>
      </c>
      <c r="P10964">
        <v>1.8800000000000001E-2</v>
      </c>
      <c r="Q10964">
        <v>1022068.79</v>
      </c>
      <c r="R10964" t="s">
        <v>333</v>
      </c>
      <c r="T10964" t="s">
        <v>28</v>
      </c>
      <c r="Y10964" t="s">
        <v>30</v>
      </c>
    </row>
    <row r="10965" spans="1:25" x14ac:dyDescent="0.45">
      <c r="A10965" t="s">
        <v>122</v>
      </c>
      <c r="B10965" t="s">
        <v>882</v>
      </c>
      <c r="C10965">
        <v>59073</v>
      </c>
      <c r="D10965" t="s">
        <v>884</v>
      </c>
      <c r="F10965">
        <v>2020</v>
      </c>
      <c r="G10965">
        <v>4552</v>
      </c>
      <c r="H10965">
        <v>4542.8100000000004</v>
      </c>
      <c r="I10965">
        <v>45167.43</v>
      </c>
      <c r="O10965">
        <v>18.547999999999998</v>
      </c>
      <c r="P10965">
        <v>4.0099999999999997E-2</v>
      </c>
      <c r="Q10965">
        <v>939501.57499999995</v>
      </c>
      <c r="R10965" t="s">
        <v>333</v>
      </c>
      <c r="T10965" t="s">
        <v>28</v>
      </c>
      <c r="Y10965" t="s">
        <v>30</v>
      </c>
    </row>
    <row r="10966" spans="1:25" x14ac:dyDescent="0.45">
      <c r="A10966" t="s">
        <v>122</v>
      </c>
      <c r="B10966" t="s">
        <v>882</v>
      </c>
      <c r="C10966">
        <v>59073</v>
      </c>
      <c r="D10966" t="s">
        <v>884</v>
      </c>
      <c r="F10966">
        <v>2021</v>
      </c>
      <c r="G10966">
        <v>5985</v>
      </c>
      <c r="H10966">
        <v>5975.44</v>
      </c>
      <c r="I10966">
        <v>67737.75</v>
      </c>
      <c r="O10966">
        <v>19.38</v>
      </c>
      <c r="P10966">
        <v>3.0800000000000001E-2</v>
      </c>
      <c r="Q10966">
        <v>1297914.456</v>
      </c>
      <c r="R10966" t="s">
        <v>333</v>
      </c>
      <c r="T10966" t="s">
        <v>28</v>
      </c>
      <c r="Y10966" t="s">
        <v>30</v>
      </c>
    </row>
    <row r="10967" spans="1:25" x14ac:dyDescent="0.45">
      <c r="A10967" t="s">
        <v>122</v>
      </c>
      <c r="B10967" t="s">
        <v>882</v>
      </c>
      <c r="C10967">
        <v>59073</v>
      </c>
      <c r="D10967" t="s">
        <v>884</v>
      </c>
      <c r="F10967">
        <v>2022</v>
      </c>
      <c r="G10967">
        <v>2790</v>
      </c>
      <c r="H10967">
        <v>2776.73</v>
      </c>
      <c r="I10967">
        <v>38203.370000000003</v>
      </c>
      <c r="O10967">
        <v>5.202</v>
      </c>
      <c r="P10967">
        <v>1.5900000000000001E-2</v>
      </c>
      <c r="Q10967">
        <v>663615.59</v>
      </c>
      <c r="R10967" t="s">
        <v>333</v>
      </c>
      <c r="T10967" t="s">
        <v>28</v>
      </c>
      <c r="Y10967" t="s">
        <v>30</v>
      </c>
    </row>
    <row r="10968" spans="1:25" x14ac:dyDescent="0.45">
      <c r="A10968" t="s">
        <v>122</v>
      </c>
      <c r="B10968" t="s">
        <v>882</v>
      </c>
      <c r="C10968">
        <v>59073</v>
      </c>
      <c r="D10968" t="s">
        <v>884</v>
      </c>
      <c r="F10968">
        <v>2023</v>
      </c>
      <c r="G10968">
        <v>834</v>
      </c>
      <c r="H10968">
        <v>825.53</v>
      </c>
      <c r="I10968">
        <v>11128.27</v>
      </c>
      <c r="O10968">
        <v>2.6619999999999999</v>
      </c>
      <c r="P10968">
        <v>2.81E-2</v>
      </c>
      <c r="Q10968">
        <v>196759.16</v>
      </c>
      <c r="R10968" t="s">
        <v>333</v>
      </c>
      <c r="T10968" t="s">
        <v>28</v>
      </c>
      <c r="Y10968" t="s">
        <v>30</v>
      </c>
    </row>
    <row r="10969" spans="1:25" x14ac:dyDescent="0.45">
      <c r="A10969" t="s">
        <v>122</v>
      </c>
      <c r="B10969" t="s">
        <v>882</v>
      </c>
      <c r="C10969">
        <v>59073</v>
      </c>
      <c r="D10969" t="s">
        <v>884</v>
      </c>
      <c r="F10969">
        <v>2024</v>
      </c>
      <c r="G10969">
        <v>783</v>
      </c>
      <c r="H10969">
        <v>778.69</v>
      </c>
      <c r="I10969">
        <v>10303.61</v>
      </c>
      <c r="O10969">
        <v>0.92900000000000005</v>
      </c>
      <c r="P10969">
        <v>1.0699999999999999E-2</v>
      </c>
      <c r="Q10969">
        <v>184727.27</v>
      </c>
      <c r="R10969" t="s">
        <v>333</v>
      </c>
      <c r="T10969" t="s">
        <v>28</v>
      </c>
      <c r="Y10969" t="s">
        <v>30</v>
      </c>
    </row>
    <row r="10970" spans="1:25" x14ac:dyDescent="0.45">
      <c r="A10970" t="s">
        <v>122</v>
      </c>
      <c r="B10970" t="s">
        <v>882</v>
      </c>
      <c r="C10970">
        <v>59073</v>
      </c>
      <c r="D10970" t="s">
        <v>885</v>
      </c>
      <c r="F10970">
        <v>2018</v>
      </c>
      <c r="G10970">
        <v>5896</v>
      </c>
      <c r="H10970">
        <v>5882.86</v>
      </c>
      <c r="J10970">
        <v>615346.66</v>
      </c>
      <c r="M10970">
        <v>50170.767999999996</v>
      </c>
      <c r="N10970">
        <v>5.9299999999999999E-2</v>
      </c>
      <c r="O10970">
        <v>3.1989999999999998</v>
      </c>
      <c r="P10970">
        <v>7.6E-3</v>
      </c>
      <c r="Q10970">
        <v>844093.25699999998</v>
      </c>
      <c r="R10970" t="s">
        <v>333</v>
      </c>
      <c r="T10970" t="s">
        <v>886</v>
      </c>
      <c r="Y10970" t="s">
        <v>70</v>
      </c>
    </row>
    <row r="10971" spans="1:25" x14ac:dyDescent="0.45">
      <c r="A10971" t="s">
        <v>122</v>
      </c>
      <c r="B10971" t="s">
        <v>882</v>
      </c>
      <c r="C10971">
        <v>59073</v>
      </c>
      <c r="D10971" t="s">
        <v>885</v>
      </c>
      <c r="F10971">
        <v>2019</v>
      </c>
      <c r="G10971">
        <v>8461</v>
      </c>
      <c r="H10971">
        <v>8451.36</v>
      </c>
      <c r="J10971">
        <v>939288.05</v>
      </c>
      <c r="M10971">
        <v>78870.870999999999</v>
      </c>
      <c r="N10971">
        <v>5.9299999999999999E-2</v>
      </c>
      <c r="O10971">
        <v>4.5369999999999999</v>
      </c>
      <c r="P10971">
        <v>6.8999999999999999E-3</v>
      </c>
      <c r="Q10971">
        <v>1327156.7790000001</v>
      </c>
      <c r="R10971" t="s">
        <v>333</v>
      </c>
      <c r="T10971" t="s">
        <v>96</v>
      </c>
      <c r="Y10971" t="s">
        <v>70</v>
      </c>
    </row>
    <row r="10972" spans="1:25" x14ac:dyDescent="0.45">
      <c r="A10972" t="s">
        <v>122</v>
      </c>
      <c r="B10972" t="s">
        <v>882</v>
      </c>
      <c r="C10972">
        <v>59073</v>
      </c>
      <c r="D10972" t="s">
        <v>885</v>
      </c>
      <c r="F10972">
        <v>2020</v>
      </c>
      <c r="G10972">
        <v>8405</v>
      </c>
      <c r="H10972">
        <v>8397.91</v>
      </c>
      <c r="J10972">
        <v>864307.86</v>
      </c>
      <c r="M10972">
        <v>72039.773000000001</v>
      </c>
      <c r="N10972">
        <v>5.9400000000000001E-2</v>
      </c>
      <c r="O10972">
        <v>4.0940000000000003</v>
      </c>
      <c r="P10972">
        <v>6.7999999999999996E-3</v>
      </c>
      <c r="Q10972">
        <v>1212188.5279999999</v>
      </c>
      <c r="R10972" t="s">
        <v>333</v>
      </c>
      <c r="T10972" t="s">
        <v>96</v>
      </c>
      <c r="Y10972" t="s">
        <v>70</v>
      </c>
    </row>
    <row r="10973" spans="1:25" x14ac:dyDescent="0.45">
      <c r="A10973" t="s">
        <v>122</v>
      </c>
      <c r="B10973" t="s">
        <v>882</v>
      </c>
      <c r="C10973">
        <v>59073</v>
      </c>
      <c r="D10973" t="s">
        <v>885</v>
      </c>
      <c r="F10973">
        <v>2021</v>
      </c>
      <c r="G10973">
        <v>8433</v>
      </c>
      <c r="H10973">
        <v>8428.74</v>
      </c>
      <c r="J10973">
        <v>769433.22</v>
      </c>
      <c r="M10973">
        <v>63861.023000000001</v>
      </c>
      <c r="N10973">
        <v>5.91E-2</v>
      </c>
      <c r="O10973">
        <v>3.169</v>
      </c>
      <c r="P10973">
        <v>6.0000000000000001E-3</v>
      </c>
      <c r="Q10973">
        <v>1074528.5279999999</v>
      </c>
      <c r="R10973" t="s">
        <v>333</v>
      </c>
      <c r="T10973" t="s">
        <v>96</v>
      </c>
      <c r="Y10973" t="s">
        <v>70</v>
      </c>
    </row>
    <row r="10974" spans="1:25" x14ac:dyDescent="0.45">
      <c r="A10974" t="s">
        <v>122</v>
      </c>
      <c r="B10974" t="s">
        <v>882</v>
      </c>
      <c r="C10974">
        <v>59073</v>
      </c>
      <c r="D10974" t="s">
        <v>885</v>
      </c>
      <c r="F10974">
        <v>2022</v>
      </c>
      <c r="G10974">
        <v>8284</v>
      </c>
      <c r="H10974">
        <v>8277.51</v>
      </c>
      <c r="J10974">
        <v>744151.11</v>
      </c>
      <c r="M10974">
        <v>61882.372000000003</v>
      </c>
      <c r="N10974">
        <v>5.9400000000000001E-2</v>
      </c>
      <c r="O10974">
        <v>3.5419999999999998</v>
      </c>
      <c r="P10974">
        <v>8.3999999999999995E-3</v>
      </c>
      <c r="Q10974">
        <v>1041158.6459999999</v>
      </c>
      <c r="R10974" t="s">
        <v>333</v>
      </c>
      <c r="T10974" t="s">
        <v>96</v>
      </c>
      <c r="Y10974" t="s">
        <v>70</v>
      </c>
    </row>
    <row r="10975" spans="1:25" x14ac:dyDescent="0.45">
      <c r="A10975" t="s">
        <v>122</v>
      </c>
      <c r="B10975" t="s">
        <v>882</v>
      </c>
      <c r="C10975">
        <v>59073</v>
      </c>
      <c r="D10975" t="s">
        <v>885</v>
      </c>
      <c r="F10975">
        <v>2023</v>
      </c>
      <c r="G10975">
        <v>8393</v>
      </c>
      <c r="H10975">
        <v>8385.08</v>
      </c>
      <c r="J10975">
        <v>719235.54</v>
      </c>
      <c r="M10975">
        <v>60608.904999999999</v>
      </c>
      <c r="N10975">
        <v>5.9400000000000001E-2</v>
      </c>
      <c r="O10975">
        <v>3.407</v>
      </c>
      <c r="P10975">
        <v>7.0000000000000001E-3</v>
      </c>
      <c r="Q10975">
        <v>1019809.246</v>
      </c>
      <c r="R10975" t="s">
        <v>333</v>
      </c>
      <c r="T10975" t="s">
        <v>96</v>
      </c>
      <c r="Y10975" t="s">
        <v>70</v>
      </c>
    </row>
    <row r="10976" spans="1:25" x14ac:dyDescent="0.45">
      <c r="A10976" t="s">
        <v>122</v>
      </c>
      <c r="B10976" t="s">
        <v>882</v>
      </c>
      <c r="C10976">
        <v>59073</v>
      </c>
      <c r="D10976" t="s">
        <v>885</v>
      </c>
      <c r="F10976">
        <v>2024</v>
      </c>
      <c r="G10976">
        <v>4326</v>
      </c>
      <c r="H10976">
        <v>4320.37</v>
      </c>
      <c r="J10976">
        <v>376218.92</v>
      </c>
      <c r="M10976">
        <v>31688.960999999999</v>
      </c>
      <c r="N10976">
        <v>5.9299999999999999E-2</v>
      </c>
      <c r="O10976">
        <v>1.7</v>
      </c>
      <c r="P10976">
        <v>6.6E-3</v>
      </c>
      <c r="Q10976">
        <v>533210.652</v>
      </c>
      <c r="R10976" t="s">
        <v>333</v>
      </c>
      <c r="T10976" t="s">
        <v>96</v>
      </c>
      <c r="Y10976" t="s">
        <v>70</v>
      </c>
    </row>
    <row r="10977" spans="1:25" x14ac:dyDescent="0.45">
      <c r="A10977" t="s">
        <v>122</v>
      </c>
      <c r="B10977" t="s">
        <v>882</v>
      </c>
      <c r="C10977">
        <v>59073</v>
      </c>
      <c r="D10977" t="s">
        <v>887</v>
      </c>
      <c r="F10977">
        <v>2018</v>
      </c>
      <c r="G10977">
        <v>5984</v>
      </c>
      <c r="H10977">
        <v>5976.11</v>
      </c>
      <c r="J10977">
        <v>617348.65</v>
      </c>
      <c r="M10977">
        <v>51519.650999999998</v>
      </c>
      <c r="N10977">
        <v>5.9299999999999999E-2</v>
      </c>
      <c r="O10977">
        <v>3.3029999999999999</v>
      </c>
      <c r="P10977">
        <v>7.6E-3</v>
      </c>
      <c r="Q10977">
        <v>866851.99600000004</v>
      </c>
      <c r="R10977" t="s">
        <v>333</v>
      </c>
      <c r="T10977" t="s">
        <v>886</v>
      </c>
      <c r="Y10977" t="s">
        <v>70</v>
      </c>
    </row>
    <row r="10978" spans="1:25" x14ac:dyDescent="0.45">
      <c r="A10978" t="s">
        <v>122</v>
      </c>
      <c r="B10978" t="s">
        <v>882</v>
      </c>
      <c r="C10978">
        <v>59073</v>
      </c>
      <c r="D10978" t="s">
        <v>887</v>
      </c>
      <c r="F10978">
        <v>2019</v>
      </c>
      <c r="G10978">
        <v>8298</v>
      </c>
      <c r="H10978">
        <v>8281.99</v>
      </c>
      <c r="J10978">
        <v>918521.19</v>
      </c>
      <c r="M10978">
        <v>78085.451000000001</v>
      </c>
      <c r="N10978">
        <v>5.9299999999999999E-2</v>
      </c>
      <c r="O10978">
        <v>3.9740000000000002</v>
      </c>
      <c r="P10978">
        <v>6.1999999999999998E-3</v>
      </c>
      <c r="Q10978">
        <v>1313891.088</v>
      </c>
      <c r="R10978" t="s">
        <v>333</v>
      </c>
      <c r="T10978" t="s">
        <v>96</v>
      </c>
      <c r="Y10978" t="s">
        <v>70</v>
      </c>
    </row>
    <row r="10979" spans="1:25" x14ac:dyDescent="0.45">
      <c r="A10979" t="s">
        <v>122</v>
      </c>
      <c r="B10979" t="s">
        <v>882</v>
      </c>
      <c r="C10979">
        <v>59073</v>
      </c>
      <c r="D10979" t="s">
        <v>887</v>
      </c>
      <c r="F10979">
        <v>2020</v>
      </c>
      <c r="G10979">
        <v>8526</v>
      </c>
      <c r="H10979">
        <v>8513.99</v>
      </c>
      <c r="J10979">
        <v>886460.6</v>
      </c>
      <c r="M10979">
        <v>74307.225000000006</v>
      </c>
      <c r="N10979">
        <v>5.9299999999999999E-2</v>
      </c>
      <c r="O10979">
        <v>3.6869999999999998</v>
      </c>
      <c r="P10979">
        <v>6.0000000000000001E-3</v>
      </c>
      <c r="Q10979">
        <v>1250301.459</v>
      </c>
      <c r="R10979" t="s">
        <v>333</v>
      </c>
      <c r="T10979" t="s">
        <v>96</v>
      </c>
      <c r="Y10979" t="s">
        <v>70</v>
      </c>
    </row>
    <row r="10980" spans="1:25" x14ac:dyDescent="0.45">
      <c r="A10980" t="s">
        <v>122</v>
      </c>
      <c r="B10980" t="s">
        <v>882</v>
      </c>
      <c r="C10980">
        <v>59073</v>
      </c>
      <c r="D10980" t="s">
        <v>887</v>
      </c>
      <c r="F10980">
        <v>2021</v>
      </c>
      <c r="G10980">
        <v>8406</v>
      </c>
      <c r="H10980">
        <v>8399.6200000000008</v>
      </c>
      <c r="J10980">
        <v>780365.47</v>
      </c>
      <c r="M10980">
        <v>64939.911999999997</v>
      </c>
      <c r="N10980">
        <v>5.9299999999999999E-2</v>
      </c>
      <c r="O10980">
        <v>3.2029999999999998</v>
      </c>
      <c r="P10980">
        <v>6.1000000000000004E-3</v>
      </c>
      <c r="Q10980">
        <v>1092721.1399999999</v>
      </c>
      <c r="R10980" t="s">
        <v>333</v>
      </c>
      <c r="T10980" t="s">
        <v>96</v>
      </c>
      <c r="Y10980" t="s">
        <v>70</v>
      </c>
    </row>
    <row r="10981" spans="1:25" x14ac:dyDescent="0.45">
      <c r="A10981" t="s">
        <v>122</v>
      </c>
      <c r="B10981" t="s">
        <v>882</v>
      </c>
      <c r="C10981">
        <v>59073</v>
      </c>
      <c r="D10981" t="s">
        <v>887</v>
      </c>
      <c r="F10981">
        <v>2022</v>
      </c>
      <c r="G10981">
        <v>8397</v>
      </c>
      <c r="H10981">
        <v>8386.99</v>
      </c>
      <c r="J10981">
        <v>761428.02</v>
      </c>
      <c r="M10981">
        <v>63416.464</v>
      </c>
      <c r="N10981">
        <v>5.9299999999999999E-2</v>
      </c>
      <c r="O10981">
        <v>3.609</v>
      </c>
      <c r="P10981">
        <v>7.1999999999999998E-3</v>
      </c>
      <c r="Q10981">
        <v>1067077.9180000001</v>
      </c>
      <c r="R10981" t="s">
        <v>333</v>
      </c>
      <c r="T10981" t="s">
        <v>96</v>
      </c>
      <c r="Y10981" t="s">
        <v>70</v>
      </c>
    </row>
    <row r="10982" spans="1:25" x14ac:dyDescent="0.45">
      <c r="A10982" t="s">
        <v>122</v>
      </c>
      <c r="B10982" t="s">
        <v>882</v>
      </c>
      <c r="C10982">
        <v>59073</v>
      </c>
      <c r="D10982" t="s">
        <v>887</v>
      </c>
      <c r="F10982">
        <v>2023</v>
      </c>
      <c r="G10982">
        <v>8293</v>
      </c>
      <c r="H10982">
        <v>8279.7000000000007</v>
      </c>
      <c r="J10982">
        <v>723972.31</v>
      </c>
      <c r="M10982">
        <v>60021.597000000002</v>
      </c>
      <c r="N10982">
        <v>5.9299999999999999E-2</v>
      </c>
      <c r="O10982">
        <v>3.3889999999999998</v>
      </c>
      <c r="P10982">
        <v>7.1999999999999998E-3</v>
      </c>
      <c r="Q10982">
        <v>1010003.921</v>
      </c>
      <c r="R10982" t="s">
        <v>333</v>
      </c>
      <c r="T10982" t="s">
        <v>96</v>
      </c>
      <c r="Y10982" t="s">
        <v>70</v>
      </c>
    </row>
    <row r="10983" spans="1:25" x14ac:dyDescent="0.45">
      <c r="A10983" t="s">
        <v>122</v>
      </c>
      <c r="B10983" t="s">
        <v>882</v>
      </c>
      <c r="C10983">
        <v>59073</v>
      </c>
      <c r="D10983" t="s">
        <v>887</v>
      </c>
      <c r="F10983">
        <v>2024</v>
      </c>
      <c r="G10983">
        <v>4358</v>
      </c>
      <c r="H10983">
        <v>4355.25</v>
      </c>
      <c r="J10983">
        <v>388250.24</v>
      </c>
      <c r="M10983">
        <v>32364.97</v>
      </c>
      <c r="N10983">
        <v>5.9400000000000001E-2</v>
      </c>
      <c r="O10983">
        <v>1.6990000000000001</v>
      </c>
      <c r="P10983">
        <v>6.4000000000000003E-3</v>
      </c>
      <c r="Q10983">
        <v>544541.35699999996</v>
      </c>
      <c r="R10983" t="s">
        <v>333</v>
      </c>
      <c r="T10983" t="s">
        <v>96</v>
      </c>
      <c r="Y10983" t="s">
        <v>70</v>
      </c>
    </row>
    <row r="10984" spans="1:25" x14ac:dyDescent="0.45">
      <c r="A10984" t="s">
        <v>122</v>
      </c>
      <c r="B10984" t="s">
        <v>882</v>
      </c>
      <c r="C10984">
        <v>59073</v>
      </c>
      <c r="D10984" t="s">
        <v>888</v>
      </c>
      <c r="F10984">
        <v>2018</v>
      </c>
      <c r="G10984">
        <v>5150</v>
      </c>
      <c r="H10984">
        <v>5114.59</v>
      </c>
      <c r="I10984">
        <v>420622.29</v>
      </c>
      <c r="M10984">
        <v>269572.09999999998</v>
      </c>
      <c r="N10984">
        <v>5.8999999999999997E-2</v>
      </c>
      <c r="O10984">
        <v>201.483</v>
      </c>
      <c r="P10984">
        <v>9.2799999999999994E-2</v>
      </c>
      <c r="Q10984">
        <v>4536017.4979999997</v>
      </c>
      <c r="R10984" t="s">
        <v>333</v>
      </c>
      <c r="T10984" t="s">
        <v>889</v>
      </c>
      <c r="Y10984" t="s">
        <v>70</v>
      </c>
    </row>
    <row r="10985" spans="1:25" x14ac:dyDescent="0.45">
      <c r="A10985" t="s">
        <v>122</v>
      </c>
      <c r="B10985" t="s">
        <v>882</v>
      </c>
      <c r="C10985">
        <v>59073</v>
      </c>
      <c r="D10985" t="s">
        <v>888</v>
      </c>
      <c r="F10985">
        <v>2019</v>
      </c>
      <c r="G10985">
        <v>7996</v>
      </c>
      <c r="H10985">
        <v>7978.69</v>
      </c>
      <c r="I10985">
        <v>660510.13</v>
      </c>
      <c r="M10985">
        <v>419445.75699999998</v>
      </c>
      <c r="N10985">
        <v>5.8999999999999997E-2</v>
      </c>
      <c r="O10985">
        <v>25.388000000000002</v>
      </c>
      <c r="P10985">
        <v>7.4999999999999997E-3</v>
      </c>
      <c r="Q10985">
        <v>7057954.4639999997</v>
      </c>
      <c r="R10985" t="s">
        <v>333</v>
      </c>
      <c r="T10985" t="s">
        <v>28</v>
      </c>
      <c r="Y10985" t="s">
        <v>70</v>
      </c>
    </row>
    <row r="10986" spans="1:25" x14ac:dyDescent="0.45">
      <c r="A10986" t="s">
        <v>122</v>
      </c>
      <c r="B10986" t="s">
        <v>882</v>
      </c>
      <c r="C10986">
        <v>59073</v>
      </c>
      <c r="D10986" t="s">
        <v>888</v>
      </c>
      <c r="F10986">
        <v>2020</v>
      </c>
      <c r="G10986">
        <v>8257</v>
      </c>
      <c r="H10986">
        <v>8246.24</v>
      </c>
      <c r="I10986">
        <v>686625.5</v>
      </c>
      <c r="M10986">
        <v>434745.78499999997</v>
      </c>
      <c r="N10986">
        <v>5.8999999999999997E-2</v>
      </c>
      <c r="O10986">
        <v>25.753</v>
      </c>
      <c r="P10986">
        <v>7.1999999999999998E-3</v>
      </c>
      <c r="Q10986">
        <v>7315425.9790000003</v>
      </c>
      <c r="R10986" t="s">
        <v>333</v>
      </c>
      <c r="T10986" t="s">
        <v>28</v>
      </c>
      <c r="Y10986" t="s">
        <v>70</v>
      </c>
    </row>
    <row r="10987" spans="1:25" x14ac:dyDescent="0.45">
      <c r="A10987" t="s">
        <v>122</v>
      </c>
      <c r="B10987" t="s">
        <v>882</v>
      </c>
      <c r="C10987">
        <v>59073</v>
      </c>
      <c r="D10987" t="s">
        <v>888</v>
      </c>
      <c r="F10987">
        <v>2021</v>
      </c>
      <c r="G10987">
        <v>8205</v>
      </c>
      <c r="H10987">
        <v>8192.5400000000009</v>
      </c>
      <c r="I10987">
        <v>696875.71</v>
      </c>
      <c r="M10987">
        <v>439432.16700000002</v>
      </c>
      <c r="N10987">
        <v>5.8999999999999997E-2</v>
      </c>
      <c r="O10987">
        <v>25.925000000000001</v>
      </c>
      <c r="P10987">
        <v>7.1999999999999998E-3</v>
      </c>
      <c r="Q10987">
        <v>7394232.6579999998</v>
      </c>
      <c r="R10987" t="s">
        <v>333</v>
      </c>
      <c r="T10987" t="s">
        <v>28</v>
      </c>
      <c r="Y10987" t="s">
        <v>70</v>
      </c>
    </row>
    <row r="10988" spans="1:25" x14ac:dyDescent="0.45">
      <c r="A10988" t="s">
        <v>122</v>
      </c>
      <c r="B10988" t="s">
        <v>882</v>
      </c>
      <c r="C10988">
        <v>59073</v>
      </c>
      <c r="D10988" t="s">
        <v>888</v>
      </c>
      <c r="F10988">
        <v>2022</v>
      </c>
      <c r="G10988">
        <v>8274</v>
      </c>
      <c r="H10988">
        <v>8265.7800000000007</v>
      </c>
      <c r="I10988">
        <v>706903.53</v>
      </c>
      <c r="M10988">
        <v>446526.375</v>
      </c>
      <c r="N10988">
        <v>5.8999999999999997E-2</v>
      </c>
      <c r="O10988">
        <v>29.46</v>
      </c>
      <c r="P10988">
        <v>8.2000000000000007E-3</v>
      </c>
      <c r="Q10988">
        <v>7513665.7070000004</v>
      </c>
      <c r="R10988" t="s">
        <v>333</v>
      </c>
      <c r="T10988" t="s">
        <v>28</v>
      </c>
      <c r="Y10988" t="s">
        <v>70</v>
      </c>
    </row>
    <row r="10989" spans="1:25" x14ac:dyDescent="0.45">
      <c r="A10989" t="s">
        <v>122</v>
      </c>
      <c r="B10989" t="s">
        <v>882</v>
      </c>
      <c r="C10989">
        <v>59073</v>
      </c>
      <c r="D10989" t="s">
        <v>888</v>
      </c>
      <c r="F10989">
        <v>2023</v>
      </c>
      <c r="G10989">
        <v>8337</v>
      </c>
      <c r="H10989">
        <v>8334.32</v>
      </c>
      <c r="I10989">
        <v>712956.54</v>
      </c>
      <c r="M10989">
        <v>454186.89399999997</v>
      </c>
      <c r="N10989">
        <v>5.8999999999999997E-2</v>
      </c>
      <c r="O10989">
        <v>30.449000000000002</v>
      </c>
      <c r="P10989">
        <v>8.0000000000000002E-3</v>
      </c>
      <c r="Q10989">
        <v>7642584.5619999999</v>
      </c>
      <c r="R10989" t="s">
        <v>333</v>
      </c>
      <c r="T10989" t="s">
        <v>28</v>
      </c>
      <c r="Y10989" t="s">
        <v>70</v>
      </c>
    </row>
    <row r="10990" spans="1:25" x14ac:dyDescent="0.45">
      <c r="A10990" t="s">
        <v>122</v>
      </c>
      <c r="B10990" t="s">
        <v>882</v>
      </c>
      <c r="C10990">
        <v>59073</v>
      </c>
      <c r="D10990" t="s">
        <v>888</v>
      </c>
      <c r="F10990">
        <v>2024</v>
      </c>
      <c r="G10990">
        <v>4285</v>
      </c>
      <c r="H10990">
        <v>4277.62</v>
      </c>
      <c r="I10990">
        <v>369093.19</v>
      </c>
      <c r="M10990">
        <v>234646.73800000001</v>
      </c>
      <c r="N10990">
        <v>5.8999999999999997E-2</v>
      </c>
      <c r="O10990">
        <v>15.101000000000001</v>
      </c>
      <c r="P10990">
        <v>7.9000000000000008E-3</v>
      </c>
      <c r="Q10990">
        <v>3948352.1009999998</v>
      </c>
      <c r="R10990" t="s">
        <v>333</v>
      </c>
      <c r="T10990" t="s">
        <v>28</v>
      </c>
      <c r="Y10990" t="s">
        <v>70</v>
      </c>
    </row>
    <row r="10991" spans="1:25" x14ac:dyDescent="0.45">
      <c r="A10991" t="s">
        <v>122</v>
      </c>
      <c r="B10991" t="s">
        <v>882</v>
      </c>
      <c r="C10991">
        <v>59073</v>
      </c>
      <c r="D10991" t="s">
        <v>890</v>
      </c>
      <c r="F10991">
        <v>2018</v>
      </c>
      <c r="G10991">
        <v>5781</v>
      </c>
      <c r="H10991">
        <v>5753.65</v>
      </c>
      <c r="I10991">
        <v>474169.77</v>
      </c>
      <c r="M10991">
        <v>304406.91499999998</v>
      </c>
      <c r="N10991">
        <v>5.8999999999999997E-2</v>
      </c>
      <c r="O10991">
        <v>184.285</v>
      </c>
      <c r="P10991">
        <v>7.6200000000000004E-2</v>
      </c>
      <c r="Q10991">
        <v>5122195.3039999995</v>
      </c>
      <c r="R10991" t="s">
        <v>333</v>
      </c>
      <c r="T10991" t="s">
        <v>889</v>
      </c>
      <c r="Y10991" t="s">
        <v>70</v>
      </c>
    </row>
    <row r="10992" spans="1:25" x14ac:dyDescent="0.45">
      <c r="A10992" t="s">
        <v>122</v>
      </c>
      <c r="B10992" t="s">
        <v>882</v>
      </c>
      <c r="C10992">
        <v>59073</v>
      </c>
      <c r="D10992" t="s">
        <v>890</v>
      </c>
      <c r="F10992">
        <v>2019</v>
      </c>
      <c r="G10992">
        <v>8076</v>
      </c>
      <c r="H10992">
        <v>8054.63</v>
      </c>
      <c r="I10992">
        <v>666448.86</v>
      </c>
      <c r="M10992">
        <v>425017.83600000001</v>
      </c>
      <c r="N10992">
        <v>5.8999999999999997E-2</v>
      </c>
      <c r="O10992">
        <v>27.751999999999999</v>
      </c>
      <c r="P10992">
        <v>7.9000000000000008E-3</v>
      </c>
      <c r="Q10992">
        <v>7151734.7620000001</v>
      </c>
      <c r="R10992" t="s">
        <v>333</v>
      </c>
      <c r="T10992" t="s">
        <v>28</v>
      </c>
      <c r="Y10992" t="s">
        <v>70</v>
      </c>
    </row>
    <row r="10993" spans="1:25" x14ac:dyDescent="0.45">
      <c r="A10993" t="s">
        <v>122</v>
      </c>
      <c r="B10993" t="s">
        <v>882</v>
      </c>
      <c r="C10993">
        <v>59073</v>
      </c>
      <c r="D10993" t="s">
        <v>890</v>
      </c>
      <c r="F10993">
        <v>2020</v>
      </c>
      <c r="G10993">
        <v>8196</v>
      </c>
      <c r="H10993">
        <v>8185.98</v>
      </c>
      <c r="I10993">
        <v>677439.97</v>
      </c>
      <c r="M10993">
        <v>431663.12699999998</v>
      </c>
      <c r="N10993">
        <v>5.8999999999999997E-2</v>
      </c>
      <c r="O10993">
        <v>26.754000000000001</v>
      </c>
      <c r="P10993">
        <v>7.4999999999999997E-3</v>
      </c>
      <c r="Q10993">
        <v>7263558.0140000004</v>
      </c>
      <c r="R10993" t="s">
        <v>333</v>
      </c>
      <c r="T10993" t="s">
        <v>28</v>
      </c>
      <c r="Y10993" t="s">
        <v>70</v>
      </c>
    </row>
    <row r="10994" spans="1:25" x14ac:dyDescent="0.45">
      <c r="A10994" t="s">
        <v>122</v>
      </c>
      <c r="B10994" t="s">
        <v>882</v>
      </c>
      <c r="C10994">
        <v>59073</v>
      </c>
      <c r="D10994" t="s">
        <v>890</v>
      </c>
      <c r="F10994">
        <v>2021</v>
      </c>
      <c r="G10994">
        <v>8156</v>
      </c>
      <c r="H10994">
        <v>8147.85</v>
      </c>
      <c r="I10994">
        <v>691450.28</v>
      </c>
      <c r="M10994">
        <v>441033.348</v>
      </c>
      <c r="N10994">
        <v>5.8999999999999997E-2</v>
      </c>
      <c r="O10994">
        <v>24.794</v>
      </c>
      <c r="P10994">
        <v>6.7999999999999996E-3</v>
      </c>
      <c r="Q10994">
        <v>7421227.977</v>
      </c>
      <c r="R10994" t="s">
        <v>333</v>
      </c>
      <c r="T10994" t="s">
        <v>28</v>
      </c>
      <c r="Y10994" t="s">
        <v>70</v>
      </c>
    </row>
    <row r="10995" spans="1:25" x14ac:dyDescent="0.45">
      <c r="A10995" t="s">
        <v>122</v>
      </c>
      <c r="B10995" t="s">
        <v>882</v>
      </c>
      <c r="C10995">
        <v>59073</v>
      </c>
      <c r="D10995" t="s">
        <v>890</v>
      </c>
      <c r="F10995">
        <v>2022</v>
      </c>
      <c r="G10995">
        <v>8152</v>
      </c>
      <c r="H10995">
        <v>8143.83</v>
      </c>
      <c r="I10995">
        <v>698470.46</v>
      </c>
      <c r="M10995">
        <v>445702.152</v>
      </c>
      <c r="N10995">
        <v>5.8999999999999997E-2</v>
      </c>
      <c r="O10995">
        <v>29.762</v>
      </c>
      <c r="P10995">
        <v>8.3000000000000001E-3</v>
      </c>
      <c r="Q10995">
        <v>7499763.415</v>
      </c>
      <c r="R10995" t="s">
        <v>333</v>
      </c>
      <c r="T10995" t="s">
        <v>28</v>
      </c>
      <c r="Y10995" t="s">
        <v>70</v>
      </c>
    </row>
    <row r="10996" spans="1:25" x14ac:dyDescent="0.45">
      <c r="A10996" t="s">
        <v>122</v>
      </c>
      <c r="B10996" t="s">
        <v>882</v>
      </c>
      <c r="C10996">
        <v>59073</v>
      </c>
      <c r="D10996" t="s">
        <v>890</v>
      </c>
      <c r="F10996">
        <v>2023</v>
      </c>
      <c r="G10996">
        <v>8298</v>
      </c>
      <c r="H10996">
        <v>8294.4599999999991</v>
      </c>
      <c r="I10996">
        <v>712724.75</v>
      </c>
      <c r="M10996">
        <v>458182.11700000003</v>
      </c>
      <c r="N10996">
        <v>5.8999999999999997E-2</v>
      </c>
      <c r="O10996">
        <v>30.805</v>
      </c>
      <c r="P10996">
        <v>8.0000000000000002E-3</v>
      </c>
      <c r="Q10996">
        <v>7709788.1260000002</v>
      </c>
      <c r="R10996" t="s">
        <v>333</v>
      </c>
      <c r="T10996" t="s">
        <v>28</v>
      </c>
      <c r="Y10996" t="s">
        <v>70</v>
      </c>
    </row>
    <row r="10997" spans="1:25" x14ac:dyDescent="0.45">
      <c r="A10997" t="s">
        <v>122</v>
      </c>
      <c r="B10997" t="s">
        <v>882</v>
      </c>
      <c r="C10997">
        <v>59073</v>
      </c>
      <c r="D10997" t="s">
        <v>890</v>
      </c>
      <c r="F10997">
        <v>2024</v>
      </c>
      <c r="G10997">
        <v>4310</v>
      </c>
      <c r="H10997">
        <v>4306.8100000000004</v>
      </c>
      <c r="I10997">
        <v>371632.87</v>
      </c>
      <c r="M10997">
        <v>237153.008</v>
      </c>
      <c r="N10997">
        <v>5.8999999999999997E-2</v>
      </c>
      <c r="O10997">
        <v>16.510000000000002</v>
      </c>
      <c r="P10997">
        <v>8.5000000000000006E-3</v>
      </c>
      <c r="Q10997">
        <v>3990574.69</v>
      </c>
      <c r="R10997" t="s">
        <v>333</v>
      </c>
      <c r="T10997" t="s">
        <v>28</v>
      </c>
      <c r="Y10997" t="s">
        <v>70</v>
      </c>
    </row>
    <row r="10998" spans="1:25" x14ac:dyDescent="0.45">
      <c r="A10998" t="s">
        <v>122</v>
      </c>
      <c r="B10998" t="s">
        <v>891</v>
      </c>
      <c r="C10998">
        <v>59220</v>
      </c>
      <c r="D10998" t="s">
        <v>158</v>
      </c>
      <c r="F10998">
        <v>2018</v>
      </c>
      <c r="G10998">
        <v>5216</v>
      </c>
      <c r="H10998">
        <v>5061.67</v>
      </c>
      <c r="I10998">
        <v>1940788.4</v>
      </c>
      <c r="K10998">
        <v>3.9430000000000001</v>
      </c>
      <c r="L10998">
        <v>1E-3</v>
      </c>
      <c r="M10998">
        <v>781053.67799999996</v>
      </c>
      <c r="N10998">
        <v>5.8999999999999997E-2</v>
      </c>
      <c r="O10998">
        <v>47.783999999999999</v>
      </c>
      <c r="P10998">
        <v>8.8999999999999999E-3</v>
      </c>
      <c r="Q10998">
        <v>13142735.935000001</v>
      </c>
      <c r="R10998" t="s">
        <v>34</v>
      </c>
      <c r="T10998" t="s">
        <v>89</v>
      </c>
      <c r="V10998" t="s">
        <v>228</v>
      </c>
      <c r="Y10998" t="s">
        <v>147</v>
      </c>
    </row>
    <row r="10999" spans="1:25" x14ac:dyDescent="0.45">
      <c r="A10999" t="s">
        <v>122</v>
      </c>
      <c r="B10999" t="s">
        <v>891</v>
      </c>
      <c r="C10999">
        <v>59220</v>
      </c>
      <c r="D10999" t="s">
        <v>158</v>
      </c>
      <c r="F10999">
        <v>2019</v>
      </c>
      <c r="G10999">
        <v>4398</v>
      </c>
      <c r="H10999">
        <v>4252.3</v>
      </c>
      <c r="I10999">
        <v>1630170.79</v>
      </c>
      <c r="K10999">
        <v>3.2890000000000001</v>
      </c>
      <c r="L10999">
        <v>1E-3</v>
      </c>
      <c r="M10999">
        <v>651446.36899999995</v>
      </c>
      <c r="N10999">
        <v>5.8999999999999997E-2</v>
      </c>
      <c r="O10999">
        <v>38.576999999999998</v>
      </c>
      <c r="P10999">
        <v>9.2999999999999992E-3</v>
      </c>
      <c r="Q10999">
        <v>10961760.984999999</v>
      </c>
      <c r="R10999" t="s">
        <v>34</v>
      </c>
      <c r="T10999" t="s">
        <v>89</v>
      </c>
      <c r="V10999" t="s">
        <v>228</v>
      </c>
      <c r="Y10999" t="s">
        <v>147</v>
      </c>
    </row>
    <row r="11000" spans="1:25" x14ac:dyDescent="0.45">
      <c r="A11000" t="s">
        <v>122</v>
      </c>
      <c r="B11000" t="s">
        <v>891</v>
      </c>
      <c r="C11000">
        <v>59220</v>
      </c>
      <c r="D11000" t="s">
        <v>158</v>
      </c>
      <c r="F11000">
        <v>2020</v>
      </c>
      <c r="G11000">
        <v>3713</v>
      </c>
      <c r="H11000">
        <v>3639.81</v>
      </c>
      <c r="I11000">
        <v>1517192.37</v>
      </c>
      <c r="K11000">
        <v>3.0259999999999998</v>
      </c>
      <c r="L11000">
        <v>1E-3</v>
      </c>
      <c r="M11000">
        <v>599379.97499999998</v>
      </c>
      <c r="N11000">
        <v>5.8999999999999997E-2</v>
      </c>
      <c r="O11000">
        <v>34.948999999999998</v>
      </c>
      <c r="P11000">
        <v>8.9999999999999993E-3</v>
      </c>
      <c r="Q11000">
        <v>10085731.866</v>
      </c>
      <c r="R11000" t="s">
        <v>34</v>
      </c>
      <c r="T11000" t="s">
        <v>89</v>
      </c>
      <c r="V11000" t="s">
        <v>228</v>
      </c>
      <c r="Y11000" t="s">
        <v>147</v>
      </c>
    </row>
    <row r="11001" spans="1:25" x14ac:dyDescent="0.45">
      <c r="A11001" t="s">
        <v>122</v>
      </c>
      <c r="B11001" t="s">
        <v>891</v>
      </c>
      <c r="C11001">
        <v>59220</v>
      </c>
      <c r="D11001" t="s">
        <v>158</v>
      </c>
      <c r="F11001">
        <v>2021</v>
      </c>
      <c r="G11001">
        <v>4664</v>
      </c>
      <c r="H11001">
        <v>4547.1899999999996</v>
      </c>
      <c r="I11001">
        <v>1797698.34</v>
      </c>
      <c r="K11001">
        <v>3.613</v>
      </c>
      <c r="L11001">
        <v>1E-3</v>
      </c>
      <c r="M11001">
        <v>715728.24800000002</v>
      </c>
      <c r="N11001">
        <v>5.8999999999999997E-2</v>
      </c>
      <c r="O11001">
        <v>43.415999999999997</v>
      </c>
      <c r="P11001">
        <v>9.4999999999999998E-3</v>
      </c>
      <c r="Q11001">
        <v>12043460.203</v>
      </c>
      <c r="R11001" t="s">
        <v>34</v>
      </c>
      <c r="T11001" t="s">
        <v>89</v>
      </c>
      <c r="V11001" t="s">
        <v>228</v>
      </c>
      <c r="Y11001" t="s">
        <v>152</v>
      </c>
    </row>
    <row r="11002" spans="1:25" x14ac:dyDescent="0.45">
      <c r="A11002" t="s">
        <v>122</v>
      </c>
      <c r="B11002" t="s">
        <v>891</v>
      </c>
      <c r="C11002">
        <v>59220</v>
      </c>
      <c r="D11002" t="s">
        <v>158</v>
      </c>
      <c r="F11002">
        <v>2022</v>
      </c>
      <c r="G11002">
        <v>5295</v>
      </c>
      <c r="H11002">
        <v>5160.3900000000003</v>
      </c>
      <c r="I11002">
        <v>2037517.04</v>
      </c>
      <c r="K11002">
        <v>4.13</v>
      </c>
      <c r="L11002">
        <v>1E-3</v>
      </c>
      <c r="M11002">
        <v>818006.12100000004</v>
      </c>
      <c r="N11002">
        <v>5.8999999999999997E-2</v>
      </c>
      <c r="O11002">
        <v>52.765000000000001</v>
      </c>
      <c r="P11002">
        <v>9.7999999999999997E-3</v>
      </c>
      <c r="Q11002">
        <v>13764535.964</v>
      </c>
      <c r="R11002" t="s">
        <v>34</v>
      </c>
      <c r="T11002" t="s">
        <v>89</v>
      </c>
      <c r="V11002" t="s">
        <v>228</v>
      </c>
      <c r="Y11002" t="s">
        <v>152</v>
      </c>
    </row>
    <row r="11003" spans="1:25" x14ac:dyDescent="0.45">
      <c r="A11003" t="s">
        <v>122</v>
      </c>
      <c r="B11003" t="s">
        <v>891</v>
      </c>
      <c r="C11003">
        <v>59220</v>
      </c>
      <c r="D11003" t="s">
        <v>158</v>
      </c>
      <c r="F11003">
        <v>2023</v>
      </c>
      <c r="G11003">
        <v>5934</v>
      </c>
      <c r="H11003">
        <v>5852.9</v>
      </c>
      <c r="I11003">
        <v>2278260.94</v>
      </c>
      <c r="K11003">
        <v>4.5970000000000004</v>
      </c>
      <c r="L11003">
        <v>1E-3</v>
      </c>
      <c r="M11003">
        <v>910594.02300000004</v>
      </c>
      <c r="N11003">
        <v>5.8999999999999997E-2</v>
      </c>
      <c r="O11003">
        <v>58.063000000000002</v>
      </c>
      <c r="P11003">
        <v>8.8000000000000005E-3</v>
      </c>
      <c r="Q11003">
        <v>15322469.338</v>
      </c>
      <c r="R11003" t="s">
        <v>34</v>
      </c>
      <c r="T11003" t="s">
        <v>89</v>
      </c>
      <c r="V11003" t="s">
        <v>228</v>
      </c>
      <c r="Y11003" t="s">
        <v>152</v>
      </c>
    </row>
    <row r="11004" spans="1:25" x14ac:dyDescent="0.45">
      <c r="A11004" t="s">
        <v>122</v>
      </c>
      <c r="B11004" t="s">
        <v>891</v>
      </c>
      <c r="C11004">
        <v>59220</v>
      </c>
      <c r="D11004" t="s">
        <v>158</v>
      </c>
      <c r="F11004">
        <v>2024</v>
      </c>
      <c r="G11004">
        <v>2078</v>
      </c>
      <c r="H11004">
        <v>2009.75</v>
      </c>
      <c r="I11004">
        <v>717278.27</v>
      </c>
      <c r="K11004">
        <v>1.482</v>
      </c>
      <c r="L11004">
        <v>1E-3</v>
      </c>
      <c r="M11004">
        <v>293529.57299999997</v>
      </c>
      <c r="N11004">
        <v>5.8999999999999997E-2</v>
      </c>
      <c r="O11004">
        <v>21.01</v>
      </c>
      <c r="P11004">
        <v>1.1900000000000001E-2</v>
      </c>
      <c r="Q11004">
        <v>4939186.5290000001</v>
      </c>
      <c r="R11004" t="s">
        <v>34</v>
      </c>
      <c r="T11004" t="s">
        <v>89</v>
      </c>
      <c r="V11004" t="s">
        <v>228</v>
      </c>
      <c r="Y11004" t="s">
        <v>152</v>
      </c>
    </row>
    <row r="11005" spans="1:25" x14ac:dyDescent="0.45">
      <c r="A11005" t="s">
        <v>122</v>
      </c>
      <c r="B11005" t="s">
        <v>891</v>
      </c>
      <c r="C11005">
        <v>59220</v>
      </c>
      <c r="D11005" t="s">
        <v>162</v>
      </c>
      <c r="F11005">
        <v>2018</v>
      </c>
      <c r="G11005">
        <v>5287</v>
      </c>
      <c r="H11005">
        <v>5132.12</v>
      </c>
      <c r="I11005">
        <v>1969112.13</v>
      </c>
      <c r="K11005">
        <v>4.008</v>
      </c>
      <c r="L11005">
        <v>1E-3</v>
      </c>
      <c r="M11005">
        <v>794024.84100000001</v>
      </c>
      <c r="N11005">
        <v>5.8999999999999997E-2</v>
      </c>
      <c r="O11005">
        <v>48.432000000000002</v>
      </c>
      <c r="P11005">
        <v>8.8999999999999999E-3</v>
      </c>
      <c r="Q11005">
        <v>13361073.51</v>
      </c>
      <c r="R11005" t="s">
        <v>34</v>
      </c>
      <c r="T11005" t="s">
        <v>89</v>
      </c>
      <c r="V11005" t="s">
        <v>228</v>
      </c>
      <c r="Y11005" t="s">
        <v>147</v>
      </c>
    </row>
    <row r="11006" spans="1:25" x14ac:dyDescent="0.45">
      <c r="A11006" t="s">
        <v>122</v>
      </c>
      <c r="B11006" t="s">
        <v>891</v>
      </c>
      <c r="C11006">
        <v>59220</v>
      </c>
      <c r="D11006" t="s">
        <v>162</v>
      </c>
      <c r="F11006">
        <v>2019</v>
      </c>
      <c r="G11006">
        <v>5023</v>
      </c>
      <c r="H11006">
        <v>4837.3900000000003</v>
      </c>
      <c r="I11006">
        <v>1837114.45</v>
      </c>
      <c r="K11006">
        <v>3.7440000000000002</v>
      </c>
      <c r="L11006">
        <v>1E-3</v>
      </c>
      <c r="M11006">
        <v>741617.152</v>
      </c>
      <c r="N11006">
        <v>5.8999999999999997E-2</v>
      </c>
      <c r="O11006">
        <v>44.65</v>
      </c>
      <c r="P11006">
        <v>9.4000000000000004E-3</v>
      </c>
      <c r="Q11006">
        <v>12479037.842</v>
      </c>
      <c r="R11006" t="s">
        <v>34</v>
      </c>
      <c r="T11006" t="s">
        <v>89</v>
      </c>
      <c r="V11006" t="s">
        <v>228</v>
      </c>
      <c r="Y11006" t="s">
        <v>147</v>
      </c>
    </row>
    <row r="11007" spans="1:25" x14ac:dyDescent="0.45">
      <c r="A11007" t="s">
        <v>122</v>
      </c>
      <c r="B11007" t="s">
        <v>891</v>
      </c>
      <c r="C11007">
        <v>59220</v>
      </c>
      <c r="D11007" t="s">
        <v>162</v>
      </c>
      <c r="F11007">
        <v>2020</v>
      </c>
      <c r="G11007">
        <v>3920</v>
      </c>
      <c r="H11007">
        <v>3847.74</v>
      </c>
      <c r="I11007">
        <v>1577152.5</v>
      </c>
      <c r="K11007">
        <v>3.2050000000000001</v>
      </c>
      <c r="L11007">
        <v>1E-3</v>
      </c>
      <c r="M11007">
        <v>634966.11100000003</v>
      </c>
      <c r="N11007">
        <v>5.8999999999999997E-2</v>
      </c>
      <c r="O11007">
        <v>36.65</v>
      </c>
      <c r="P11007">
        <v>8.6E-3</v>
      </c>
      <c r="Q11007">
        <v>10684554.298</v>
      </c>
      <c r="R11007" t="s">
        <v>34</v>
      </c>
      <c r="T11007" t="s">
        <v>89</v>
      </c>
      <c r="V11007" t="s">
        <v>228</v>
      </c>
      <c r="Y11007" t="s">
        <v>147</v>
      </c>
    </row>
    <row r="11008" spans="1:25" x14ac:dyDescent="0.45">
      <c r="A11008" t="s">
        <v>122</v>
      </c>
      <c r="B11008" t="s">
        <v>891</v>
      </c>
      <c r="C11008">
        <v>59220</v>
      </c>
      <c r="D11008" t="s">
        <v>162</v>
      </c>
      <c r="F11008">
        <v>2021</v>
      </c>
      <c r="G11008">
        <v>4604</v>
      </c>
      <c r="H11008">
        <v>4497.4399999999996</v>
      </c>
      <c r="I11008">
        <v>1754776.07</v>
      </c>
      <c r="K11008">
        <v>3.5830000000000002</v>
      </c>
      <c r="L11008">
        <v>1E-3</v>
      </c>
      <c r="M11008">
        <v>709694.52800000005</v>
      </c>
      <c r="N11008">
        <v>5.8999999999999997E-2</v>
      </c>
      <c r="O11008">
        <v>42.326000000000001</v>
      </c>
      <c r="P11008">
        <v>8.9999999999999993E-3</v>
      </c>
      <c r="Q11008">
        <v>11941891.139</v>
      </c>
      <c r="R11008" t="s">
        <v>34</v>
      </c>
      <c r="T11008" t="s">
        <v>89</v>
      </c>
      <c r="V11008" t="s">
        <v>228</v>
      </c>
      <c r="Y11008" t="s">
        <v>152</v>
      </c>
    </row>
    <row r="11009" spans="1:25" x14ac:dyDescent="0.45">
      <c r="A11009" t="s">
        <v>122</v>
      </c>
      <c r="B11009" t="s">
        <v>891</v>
      </c>
      <c r="C11009">
        <v>59220</v>
      </c>
      <c r="D11009" t="s">
        <v>162</v>
      </c>
      <c r="F11009">
        <v>2022</v>
      </c>
      <c r="G11009">
        <v>5157</v>
      </c>
      <c r="H11009">
        <v>5022.9799999999996</v>
      </c>
      <c r="I11009">
        <v>1987784.66</v>
      </c>
      <c r="K11009">
        <v>4.149</v>
      </c>
      <c r="L11009">
        <v>1E-3</v>
      </c>
      <c r="M11009">
        <v>821943.86</v>
      </c>
      <c r="N11009">
        <v>5.8999999999999997E-2</v>
      </c>
      <c r="O11009">
        <v>52.313000000000002</v>
      </c>
      <c r="P11009">
        <v>9.4999999999999998E-3</v>
      </c>
      <c r="Q11009">
        <v>13830259.65</v>
      </c>
      <c r="R11009" t="s">
        <v>34</v>
      </c>
      <c r="T11009" t="s">
        <v>89</v>
      </c>
      <c r="V11009" t="s">
        <v>228</v>
      </c>
      <c r="Y11009" t="s">
        <v>152</v>
      </c>
    </row>
    <row r="11010" spans="1:25" x14ac:dyDescent="0.45">
      <c r="A11010" t="s">
        <v>122</v>
      </c>
      <c r="B11010" t="s">
        <v>891</v>
      </c>
      <c r="C11010">
        <v>59220</v>
      </c>
      <c r="D11010" t="s">
        <v>162</v>
      </c>
      <c r="F11010">
        <v>2023</v>
      </c>
      <c r="G11010">
        <v>5838</v>
      </c>
      <c r="H11010">
        <v>5758.78</v>
      </c>
      <c r="I11010">
        <v>2251584.0099999998</v>
      </c>
      <c r="K11010">
        <v>4.5869999999999997</v>
      </c>
      <c r="L11010">
        <v>1E-3</v>
      </c>
      <c r="M11010">
        <v>908677.18200000003</v>
      </c>
      <c r="N11010">
        <v>5.8999999999999997E-2</v>
      </c>
      <c r="O11010">
        <v>56.893000000000001</v>
      </c>
      <c r="P11010">
        <v>8.6E-3</v>
      </c>
      <c r="Q11010">
        <v>15290287.780999999</v>
      </c>
      <c r="R11010" t="s">
        <v>34</v>
      </c>
      <c r="T11010" t="s">
        <v>89</v>
      </c>
      <c r="V11010" t="s">
        <v>228</v>
      </c>
      <c r="Y11010" t="s">
        <v>152</v>
      </c>
    </row>
    <row r="11011" spans="1:25" x14ac:dyDescent="0.45">
      <c r="A11011" t="s">
        <v>122</v>
      </c>
      <c r="B11011" t="s">
        <v>891</v>
      </c>
      <c r="C11011">
        <v>59220</v>
      </c>
      <c r="D11011" t="s">
        <v>162</v>
      </c>
      <c r="F11011">
        <v>2024</v>
      </c>
      <c r="G11011">
        <v>1888</v>
      </c>
      <c r="H11011">
        <v>1796.65</v>
      </c>
      <c r="I11011">
        <v>661955.77</v>
      </c>
      <c r="K11011">
        <v>1.361</v>
      </c>
      <c r="L11011">
        <v>1E-3</v>
      </c>
      <c r="M11011">
        <v>269674.81199999998</v>
      </c>
      <c r="N11011">
        <v>5.8999999999999997E-2</v>
      </c>
      <c r="O11011">
        <v>20.933</v>
      </c>
      <c r="P11011">
        <v>1.4E-2</v>
      </c>
      <c r="Q11011">
        <v>4537792.7929999996</v>
      </c>
      <c r="R11011" t="s">
        <v>34</v>
      </c>
      <c r="T11011" t="s">
        <v>89</v>
      </c>
      <c r="V11011" t="s">
        <v>228</v>
      </c>
      <c r="Y11011" t="s">
        <v>152</v>
      </c>
    </row>
    <row r="11012" spans="1:25" x14ac:dyDescent="0.45">
      <c r="A11012" t="s">
        <v>203</v>
      </c>
      <c r="B11012" t="s">
        <v>892</v>
      </c>
      <c r="C11012">
        <v>59882</v>
      </c>
      <c r="D11012" t="s">
        <v>893</v>
      </c>
      <c r="F11012">
        <v>2019</v>
      </c>
      <c r="G11012">
        <v>725</v>
      </c>
      <c r="H11012">
        <v>528.04999999999995</v>
      </c>
      <c r="I11012">
        <v>30225.61</v>
      </c>
      <c r="K11012">
        <v>9.0999999999999998E-2</v>
      </c>
      <c r="L11012">
        <v>1E-3</v>
      </c>
      <c r="M11012">
        <v>18097.582999999999</v>
      </c>
      <c r="N11012">
        <v>6.0400000000000002E-2</v>
      </c>
      <c r="O11012">
        <v>1.58</v>
      </c>
      <c r="P11012">
        <v>1.6199999999999999E-2</v>
      </c>
      <c r="Q11012">
        <v>295757.60399999999</v>
      </c>
      <c r="R11012" t="s">
        <v>34</v>
      </c>
      <c r="S11012" t="s">
        <v>38</v>
      </c>
      <c r="T11012" t="s">
        <v>894</v>
      </c>
      <c r="V11012" t="s">
        <v>88</v>
      </c>
      <c r="Y11012" t="s">
        <v>36</v>
      </c>
    </row>
    <row r="11013" spans="1:25" x14ac:dyDescent="0.45">
      <c r="A11013" t="s">
        <v>203</v>
      </c>
      <c r="B11013" t="s">
        <v>892</v>
      </c>
      <c r="C11013">
        <v>59882</v>
      </c>
      <c r="D11013" t="s">
        <v>893</v>
      </c>
      <c r="F11013">
        <v>2020</v>
      </c>
      <c r="G11013">
        <v>2158</v>
      </c>
      <c r="H11013">
        <v>1714.46</v>
      </c>
      <c r="I11013">
        <v>98224.05</v>
      </c>
      <c r="K11013">
        <v>0.29399999999999998</v>
      </c>
      <c r="L11013">
        <v>1E-3</v>
      </c>
      <c r="M11013">
        <v>57798.538</v>
      </c>
      <c r="N11013">
        <v>5.9499999999999997E-2</v>
      </c>
      <c r="O11013">
        <v>4.8959999999999999</v>
      </c>
      <c r="P11013">
        <v>1.47E-2</v>
      </c>
      <c r="Q11013">
        <v>965162.61899999995</v>
      </c>
      <c r="R11013" t="s">
        <v>34</v>
      </c>
      <c r="S11013" t="s">
        <v>38</v>
      </c>
      <c r="T11013" t="s">
        <v>28</v>
      </c>
      <c r="V11013" t="s">
        <v>88</v>
      </c>
      <c r="Y11013" t="s">
        <v>36</v>
      </c>
    </row>
    <row r="11014" spans="1:25" x14ac:dyDescent="0.45">
      <c r="A11014" t="s">
        <v>203</v>
      </c>
      <c r="B11014" t="s">
        <v>892</v>
      </c>
      <c r="C11014">
        <v>59882</v>
      </c>
      <c r="D11014" t="s">
        <v>893</v>
      </c>
      <c r="F11014">
        <v>2021</v>
      </c>
      <c r="G11014">
        <v>1740</v>
      </c>
      <c r="H11014">
        <v>1448.59</v>
      </c>
      <c r="I11014">
        <v>99936.02</v>
      </c>
      <c r="K11014">
        <v>0.27500000000000002</v>
      </c>
      <c r="L11014">
        <v>1E-3</v>
      </c>
      <c r="M11014">
        <v>54529.599999999999</v>
      </c>
      <c r="N11014">
        <v>5.9200000000000003E-2</v>
      </c>
      <c r="O11014">
        <v>4.0970000000000004</v>
      </c>
      <c r="P11014">
        <v>1.54E-2</v>
      </c>
      <c r="Q11014">
        <v>916783.853</v>
      </c>
      <c r="R11014" t="s">
        <v>34</v>
      </c>
      <c r="S11014" t="s">
        <v>38</v>
      </c>
      <c r="T11014" t="s">
        <v>28</v>
      </c>
      <c r="V11014" t="s">
        <v>88</v>
      </c>
      <c r="Y11014" t="s">
        <v>36</v>
      </c>
    </row>
    <row r="11015" spans="1:25" x14ac:dyDescent="0.45">
      <c r="A11015" t="s">
        <v>203</v>
      </c>
      <c r="B11015" t="s">
        <v>892</v>
      </c>
      <c r="C11015">
        <v>59882</v>
      </c>
      <c r="D11015" t="s">
        <v>893</v>
      </c>
      <c r="F11015">
        <v>2022</v>
      </c>
      <c r="G11015">
        <v>2474</v>
      </c>
      <c r="H11015">
        <v>2043.59</v>
      </c>
      <c r="I11015">
        <v>144716.91</v>
      </c>
      <c r="K11015">
        <v>0.42699999999999999</v>
      </c>
      <c r="L11015">
        <v>1E-3</v>
      </c>
      <c r="M11015">
        <v>81245.567999999999</v>
      </c>
      <c r="N11015">
        <v>6.0600000000000001E-2</v>
      </c>
      <c r="O11015">
        <v>6.3239999999999998</v>
      </c>
      <c r="P11015">
        <v>1.5800000000000002E-2</v>
      </c>
      <c r="Q11015">
        <v>1336850.486</v>
      </c>
      <c r="R11015" t="s">
        <v>34</v>
      </c>
      <c r="S11015" t="s">
        <v>38</v>
      </c>
      <c r="T11015" t="s">
        <v>28</v>
      </c>
      <c r="V11015" t="s">
        <v>88</v>
      </c>
      <c r="Y11015" t="s">
        <v>36</v>
      </c>
    </row>
    <row r="11016" spans="1:25" x14ac:dyDescent="0.45">
      <c r="A11016" t="s">
        <v>203</v>
      </c>
      <c r="B11016" t="s">
        <v>892</v>
      </c>
      <c r="C11016">
        <v>59882</v>
      </c>
      <c r="D11016" t="s">
        <v>893</v>
      </c>
      <c r="F11016">
        <v>2023</v>
      </c>
      <c r="G11016">
        <v>1673</v>
      </c>
      <c r="H11016">
        <v>1363.72</v>
      </c>
      <c r="I11016">
        <v>75758.67</v>
      </c>
      <c r="K11016">
        <v>0.22900000000000001</v>
      </c>
      <c r="L11016">
        <v>1E-3</v>
      </c>
      <c r="M11016">
        <v>44957.892999999996</v>
      </c>
      <c r="N11016">
        <v>5.9299999999999999E-2</v>
      </c>
      <c r="O11016">
        <v>3.5590000000000002</v>
      </c>
      <c r="P11016">
        <v>1.5699999999999999E-2</v>
      </c>
      <c r="Q11016">
        <v>753598.66500000004</v>
      </c>
      <c r="R11016" t="s">
        <v>34</v>
      </c>
      <c r="S11016" t="s">
        <v>38</v>
      </c>
      <c r="T11016" t="s">
        <v>28</v>
      </c>
      <c r="V11016" t="s">
        <v>88</v>
      </c>
      <c r="Y11016" t="s">
        <v>36</v>
      </c>
    </row>
    <row r="11017" spans="1:25" x14ac:dyDescent="0.45">
      <c r="A11017" t="s">
        <v>203</v>
      </c>
      <c r="B11017" t="s">
        <v>892</v>
      </c>
      <c r="C11017">
        <v>59882</v>
      </c>
      <c r="D11017" t="s">
        <v>893</v>
      </c>
      <c r="F11017">
        <v>2024</v>
      </c>
      <c r="G11017">
        <v>605</v>
      </c>
      <c r="H11017">
        <v>490.01</v>
      </c>
      <c r="I11017">
        <v>30164.47</v>
      </c>
      <c r="K11017">
        <v>8.5000000000000006E-2</v>
      </c>
      <c r="L11017">
        <v>1E-3</v>
      </c>
      <c r="M11017">
        <v>16819.333999999999</v>
      </c>
      <c r="N11017">
        <v>5.8599999999999999E-2</v>
      </c>
      <c r="O11017">
        <v>1.3240000000000001</v>
      </c>
      <c r="P11017">
        <v>1.5599999999999999E-2</v>
      </c>
      <c r="Q11017">
        <v>283016.70500000002</v>
      </c>
      <c r="R11017" t="s">
        <v>34</v>
      </c>
      <c r="S11017" t="s">
        <v>38</v>
      </c>
      <c r="T11017" t="s">
        <v>28</v>
      </c>
      <c r="V11017" t="s">
        <v>88</v>
      </c>
      <c r="Y11017" t="s">
        <v>36</v>
      </c>
    </row>
    <row r="11018" spans="1:25" x14ac:dyDescent="0.45">
      <c r="A11018" t="s">
        <v>203</v>
      </c>
      <c r="B11018" t="s">
        <v>892</v>
      </c>
      <c r="C11018">
        <v>59882</v>
      </c>
      <c r="D11018" t="s">
        <v>895</v>
      </c>
      <c r="F11018">
        <v>2019</v>
      </c>
      <c r="G11018">
        <v>638</v>
      </c>
      <c r="H11018">
        <v>468.79</v>
      </c>
      <c r="I11018">
        <v>28318.29</v>
      </c>
      <c r="K11018">
        <v>8.4000000000000005E-2</v>
      </c>
      <c r="L11018">
        <v>1E-3</v>
      </c>
      <c r="M11018">
        <v>16637.858</v>
      </c>
      <c r="N11018">
        <v>6.0699999999999997E-2</v>
      </c>
      <c r="O11018">
        <v>1.2949999999999999</v>
      </c>
      <c r="P11018">
        <v>1.5699999999999999E-2</v>
      </c>
      <c r="Q11018">
        <v>269562.17700000003</v>
      </c>
      <c r="R11018" t="s">
        <v>34</v>
      </c>
      <c r="S11018" t="s">
        <v>38</v>
      </c>
      <c r="T11018" t="s">
        <v>896</v>
      </c>
      <c r="V11018" t="s">
        <v>88</v>
      </c>
      <c r="Y11018" t="s">
        <v>36</v>
      </c>
    </row>
    <row r="11019" spans="1:25" x14ac:dyDescent="0.45">
      <c r="A11019" t="s">
        <v>203</v>
      </c>
      <c r="B11019" t="s">
        <v>892</v>
      </c>
      <c r="C11019">
        <v>59882</v>
      </c>
      <c r="D11019" t="s">
        <v>895</v>
      </c>
      <c r="F11019">
        <v>2020</v>
      </c>
      <c r="G11019">
        <v>2143</v>
      </c>
      <c r="H11019">
        <v>1697.98</v>
      </c>
      <c r="I11019">
        <v>99759.67</v>
      </c>
      <c r="K11019">
        <v>0.29399999999999998</v>
      </c>
      <c r="L11019">
        <v>1E-3</v>
      </c>
      <c r="M11019">
        <v>58063.792999999998</v>
      </c>
      <c r="N11019">
        <v>5.9200000000000003E-2</v>
      </c>
      <c r="O11019">
        <v>4.9189999999999996</v>
      </c>
      <c r="P11019">
        <v>1.49E-2</v>
      </c>
      <c r="Q11019">
        <v>974885.62399999995</v>
      </c>
      <c r="R11019" t="s">
        <v>34</v>
      </c>
      <c r="S11019" t="s">
        <v>38</v>
      </c>
      <c r="T11019" t="s">
        <v>28</v>
      </c>
      <c r="V11019" t="s">
        <v>88</v>
      </c>
      <c r="Y11019" t="s">
        <v>36</v>
      </c>
    </row>
    <row r="11020" spans="1:25" x14ac:dyDescent="0.45">
      <c r="A11020" t="s">
        <v>203</v>
      </c>
      <c r="B11020" t="s">
        <v>892</v>
      </c>
      <c r="C11020">
        <v>59882</v>
      </c>
      <c r="D11020" t="s">
        <v>895</v>
      </c>
      <c r="F11020">
        <v>2021</v>
      </c>
      <c r="G11020">
        <v>1667</v>
      </c>
      <c r="H11020">
        <v>1382.58</v>
      </c>
      <c r="I11020">
        <v>94513.83</v>
      </c>
      <c r="K11020">
        <v>0.26500000000000001</v>
      </c>
      <c r="L11020">
        <v>1E-3</v>
      </c>
      <c r="M11020">
        <v>52437.800999999999</v>
      </c>
      <c r="N11020">
        <v>5.9200000000000003E-2</v>
      </c>
      <c r="O11020">
        <v>4.0810000000000004</v>
      </c>
      <c r="P11020">
        <v>1.54E-2</v>
      </c>
      <c r="Q11020">
        <v>881700.90300000005</v>
      </c>
      <c r="R11020" t="s">
        <v>34</v>
      </c>
      <c r="S11020" t="s">
        <v>38</v>
      </c>
      <c r="T11020" t="s">
        <v>28</v>
      </c>
      <c r="V11020" t="s">
        <v>88</v>
      </c>
      <c r="Y11020" t="s">
        <v>36</v>
      </c>
    </row>
    <row r="11021" spans="1:25" x14ac:dyDescent="0.45">
      <c r="A11021" t="s">
        <v>203</v>
      </c>
      <c r="B11021" t="s">
        <v>892</v>
      </c>
      <c r="C11021">
        <v>59882</v>
      </c>
      <c r="D11021" t="s">
        <v>895</v>
      </c>
      <c r="F11021">
        <v>2022</v>
      </c>
      <c r="G11021">
        <v>1736</v>
      </c>
      <c r="H11021">
        <v>1394.29</v>
      </c>
      <c r="I11021">
        <v>89378.05</v>
      </c>
      <c r="K11021">
        <v>0.27800000000000002</v>
      </c>
      <c r="L11021">
        <v>1E-3</v>
      </c>
      <c r="M11021">
        <v>52458.177000000003</v>
      </c>
      <c r="N11021">
        <v>6.0900000000000003E-2</v>
      </c>
      <c r="O11021">
        <v>4.2850000000000001</v>
      </c>
      <c r="P11021">
        <v>1.67E-2</v>
      </c>
      <c r="Q11021">
        <v>857748.62199999997</v>
      </c>
      <c r="R11021" t="s">
        <v>34</v>
      </c>
      <c r="S11021" t="s">
        <v>38</v>
      </c>
      <c r="T11021" t="s">
        <v>28</v>
      </c>
      <c r="V11021" t="s">
        <v>88</v>
      </c>
      <c r="Y11021" t="s">
        <v>36</v>
      </c>
    </row>
    <row r="11022" spans="1:25" x14ac:dyDescent="0.45">
      <c r="A11022" t="s">
        <v>203</v>
      </c>
      <c r="B11022" t="s">
        <v>892</v>
      </c>
      <c r="C11022">
        <v>59882</v>
      </c>
      <c r="D11022" t="s">
        <v>895</v>
      </c>
      <c r="F11022">
        <v>2023</v>
      </c>
      <c r="G11022">
        <v>1887</v>
      </c>
      <c r="H11022">
        <v>1538.2</v>
      </c>
      <c r="I11022">
        <v>89077.52</v>
      </c>
      <c r="K11022">
        <v>0.26200000000000001</v>
      </c>
      <c r="L11022">
        <v>1E-3</v>
      </c>
      <c r="M11022">
        <v>51697.919999999998</v>
      </c>
      <c r="N11022">
        <v>5.9299999999999999E-2</v>
      </c>
      <c r="O11022">
        <v>3.95</v>
      </c>
      <c r="P11022">
        <v>1.5100000000000001E-2</v>
      </c>
      <c r="Q11022">
        <v>868306.54799999995</v>
      </c>
      <c r="R11022" t="s">
        <v>34</v>
      </c>
      <c r="S11022" t="s">
        <v>38</v>
      </c>
      <c r="T11022" t="s">
        <v>28</v>
      </c>
      <c r="V11022" t="s">
        <v>88</v>
      </c>
      <c r="Y11022" t="s">
        <v>36</v>
      </c>
    </row>
    <row r="11023" spans="1:25" x14ac:dyDescent="0.45">
      <c r="A11023" t="s">
        <v>203</v>
      </c>
      <c r="B11023" t="s">
        <v>892</v>
      </c>
      <c r="C11023">
        <v>59882</v>
      </c>
      <c r="D11023" t="s">
        <v>895</v>
      </c>
      <c r="F11023">
        <v>2024</v>
      </c>
      <c r="G11023">
        <v>700</v>
      </c>
      <c r="H11023">
        <v>571.66999999999996</v>
      </c>
      <c r="I11023">
        <v>33009.120000000003</v>
      </c>
      <c r="K11023">
        <v>9.5000000000000001E-2</v>
      </c>
      <c r="L11023">
        <v>1E-3</v>
      </c>
      <c r="M11023">
        <v>18855.002</v>
      </c>
      <c r="N11023">
        <v>5.9200000000000003E-2</v>
      </c>
      <c r="O11023">
        <v>1.468</v>
      </c>
      <c r="P11023">
        <v>1.47E-2</v>
      </c>
      <c r="Q11023">
        <v>317271.84000000003</v>
      </c>
      <c r="R11023" t="s">
        <v>34</v>
      </c>
      <c r="S11023" t="s">
        <v>38</v>
      </c>
      <c r="T11023" t="s">
        <v>28</v>
      </c>
      <c r="V11023" t="s">
        <v>88</v>
      </c>
      <c r="Y11023" t="s">
        <v>36</v>
      </c>
    </row>
    <row r="11024" spans="1:25" x14ac:dyDescent="0.45">
      <c r="A11024" t="s">
        <v>122</v>
      </c>
      <c r="B11024" t="s">
        <v>897</v>
      </c>
      <c r="C11024">
        <v>60302</v>
      </c>
      <c r="D11024">
        <v>11</v>
      </c>
      <c r="F11024">
        <v>2018</v>
      </c>
      <c r="G11024">
        <v>1974</v>
      </c>
      <c r="H11024">
        <v>1964.3</v>
      </c>
      <c r="I11024">
        <v>581488.19999999995</v>
      </c>
      <c r="K11024">
        <v>1.3959999999999999</v>
      </c>
      <c r="L11024">
        <v>1E-3</v>
      </c>
      <c r="M11024">
        <v>276609.36</v>
      </c>
      <c r="N11024">
        <v>5.8999999999999997E-2</v>
      </c>
      <c r="O11024">
        <v>13.182</v>
      </c>
      <c r="P11024">
        <v>5.8999999999999999E-3</v>
      </c>
      <c r="Q11024">
        <v>4654512.28</v>
      </c>
      <c r="R11024" t="s">
        <v>34</v>
      </c>
      <c r="T11024" t="s">
        <v>898</v>
      </c>
      <c r="V11024" t="s">
        <v>899</v>
      </c>
      <c r="Y11024" t="s">
        <v>147</v>
      </c>
    </row>
    <row r="11025" spans="1:25" x14ac:dyDescent="0.45">
      <c r="A11025" t="s">
        <v>122</v>
      </c>
      <c r="B11025" t="s">
        <v>897</v>
      </c>
      <c r="C11025">
        <v>60302</v>
      </c>
      <c r="D11025">
        <v>11</v>
      </c>
      <c r="F11025">
        <v>2019</v>
      </c>
      <c r="G11025">
        <v>7585</v>
      </c>
      <c r="H11025">
        <v>7521.1</v>
      </c>
      <c r="I11025">
        <v>2406786.7999999998</v>
      </c>
      <c r="K11025">
        <v>5.1989999999999998</v>
      </c>
      <c r="L11025">
        <v>1E-3</v>
      </c>
      <c r="M11025">
        <v>1029774.61</v>
      </c>
      <c r="N11025">
        <v>5.8999999999999997E-2</v>
      </c>
      <c r="O11025">
        <v>49.588999999999999</v>
      </c>
      <c r="P11025">
        <v>5.8999999999999999E-3</v>
      </c>
      <c r="Q11025">
        <v>17327881</v>
      </c>
      <c r="R11025" t="s">
        <v>34</v>
      </c>
      <c r="T11025" t="s">
        <v>89</v>
      </c>
      <c r="V11025" t="s">
        <v>211</v>
      </c>
      <c r="Y11025" t="s">
        <v>147</v>
      </c>
    </row>
    <row r="11026" spans="1:25" x14ac:dyDescent="0.45">
      <c r="A11026" t="s">
        <v>122</v>
      </c>
      <c r="B11026" t="s">
        <v>897</v>
      </c>
      <c r="C11026">
        <v>60302</v>
      </c>
      <c r="D11026">
        <v>11</v>
      </c>
      <c r="F11026">
        <v>2020</v>
      </c>
      <c r="G11026">
        <v>7765</v>
      </c>
      <c r="H11026">
        <v>7738.3</v>
      </c>
      <c r="I11026">
        <v>2406535.9</v>
      </c>
      <c r="K11026">
        <v>5.2060000000000004</v>
      </c>
      <c r="L11026">
        <v>1E-3</v>
      </c>
      <c r="M11026">
        <v>1031320.21</v>
      </c>
      <c r="N11026">
        <v>5.8999999999999997E-2</v>
      </c>
      <c r="O11026">
        <v>49.316000000000003</v>
      </c>
      <c r="P11026">
        <v>5.8999999999999999E-3</v>
      </c>
      <c r="Q11026">
        <v>17353901.140000001</v>
      </c>
      <c r="R11026" t="s">
        <v>34</v>
      </c>
      <c r="T11026" t="s">
        <v>89</v>
      </c>
      <c r="V11026" t="s">
        <v>211</v>
      </c>
      <c r="Y11026" t="s">
        <v>147</v>
      </c>
    </row>
    <row r="11027" spans="1:25" x14ac:dyDescent="0.45">
      <c r="A11027" t="s">
        <v>122</v>
      </c>
      <c r="B11027" t="s">
        <v>897</v>
      </c>
      <c r="C11027">
        <v>60302</v>
      </c>
      <c r="D11027">
        <v>11</v>
      </c>
      <c r="F11027">
        <v>2021</v>
      </c>
      <c r="G11027">
        <v>8313</v>
      </c>
      <c r="H11027">
        <v>8304.3700000000008</v>
      </c>
      <c r="I11027">
        <v>2631340.12</v>
      </c>
      <c r="K11027">
        <v>5.7</v>
      </c>
      <c r="L11027">
        <v>1E-3</v>
      </c>
      <c r="M11027">
        <v>1129184.814</v>
      </c>
      <c r="N11027">
        <v>5.8999999999999997E-2</v>
      </c>
      <c r="O11027">
        <v>54.084000000000003</v>
      </c>
      <c r="P11027">
        <v>5.7999999999999996E-3</v>
      </c>
      <c r="Q11027">
        <v>19000665.453000002</v>
      </c>
      <c r="R11027" t="s">
        <v>34</v>
      </c>
      <c r="T11027" t="s">
        <v>89</v>
      </c>
      <c r="V11027" t="s">
        <v>211</v>
      </c>
      <c r="Y11027" t="s">
        <v>152</v>
      </c>
    </row>
    <row r="11028" spans="1:25" x14ac:dyDescent="0.45">
      <c r="A11028" t="s">
        <v>122</v>
      </c>
      <c r="B11028" t="s">
        <v>897</v>
      </c>
      <c r="C11028">
        <v>60302</v>
      </c>
      <c r="D11028">
        <v>11</v>
      </c>
      <c r="F11028">
        <v>2022</v>
      </c>
      <c r="G11028">
        <v>7389</v>
      </c>
      <c r="H11028">
        <v>7358.78</v>
      </c>
      <c r="I11028">
        <v>2315579.7599999998</v>
      </c>
      <c r="K11028">
        <v>4.9960000000000004</v>
      </c>
      <c r="L11028">
        <v>1E-3</v>
      </c>
      <c r="M11028">
        <v>989638.75300000003</v>
      </c>
      <c r="N11028">
        <v>5.8999999999999997E-2</v>
      </c>
      <c r="O11028">
        <v>47.762</v>
      </c>
      <c r="P11028">
        <v>5.8999999999999999E-3</v>
      </c>
      <c r="Q11028">
        <v>16652512.003</v>
      </c>
      <c r="R11028" t="s">
        <v>34</v>
      </c>
      <c r="T11028" t="s">
        <v>89</v>
      </c>
      <c r="V11028" t="s">
        <v>211</v>
      </c>
      <c r="Y11028" t="s">
        <v>152</v>
      </c>
    </row>
    <row r="11029" spans="1:25" x14ac:dyDescent="0.45">
      <c r="A11029" t="s">
        <v>122</v>
      </c>
      <c r="B11029" t="s">
        <v>897</v>
      </c>
      <c r="C11029">
        <v>60302</v>
      </c>
      <c r="D11029">
        <v>11</v>
      </c>
      <c r="F11029">
        <v>2023</v>
      </c>
      <c r="G11029">
        <v>7426</v>
      </c>
      <c r="H11029">
        <v>7409.96</v>
      </c>
      <c r="I11029">
        <v>2294096.2799999998</v>
      </c>
      <c r="K11029">
        <v>4.968</v>
      </c>
      <c r="L11029">
        <v>1E-3</v>
      </c>
      <c r="M11029">
        <v>984076.22900000005</v>
      </c>
      <c r="N11029">
        <v>5.8999999999999997E-2</v>
      </c>
      <c r="O11029">
        <v>47.261000000000003</v>
      </c>
      <c r="P11029">
        <v>5.7999999999999996E-3</v>
      </c>
      <c r="Q11029">
        <v>16559015.039999999</v>
      </c>
      <c r="R11029" t="s">
        <v>34</v>
      </c>
      <c r="T11029" t="s">
        <v>89</v>
      </c>
      <c r="V11029" t="s">
        <v>211</v>
      </c>
      <c r="Y11029" t="s">
        <v>152</v>
      </c>
    </row>
    <row r="11030" spans="1:25" x14ac:dyDescent="0.45">
      <c r="A11030" t="s">
        <v>122</v>
      </c>
      <c r="B11030" t="s">
        <v>897</v>
      </c>
      <c r="C11030">
        <v>60302</v>
      </c>
      <c r="D11030">
        <v>11</v>
      </c>
      <c r="F11030">
        <v>2024</v>
      </c>
      <c r="G11030">
        <v>4028</v>
      </c>
      <c r="H11030">
        <v>3988.58</v>
      </c>
      <c r="I11030">
        <v>1194120.57</v>
      </c>
      <c r="K11030">
        <v>2.5990000000000002</v>
      </c>
      <c r="L11030">
        <v>1E-3</v>
      </c>
      <c r="M11030">
        <v>514793.42</v>
      </c>
      <c r="N11030">
        <v>5.8999999999999997E-2</v>
      </c>
      <c r="O11030">
        <v>25.103999999999999</v>
      </c>
      <c r="P11030">
        <v>6.0000000000000001E-3</v>
      </c>
      <c r="Q11030">
        <v>8662385.2489999998</v>
      </c>
      <c r="R11030" t="s">
        <v>34</v>
      </c>
      <c r="T11030" t="s">
        <v>89</v>
      </c>
      <c r="V11030" t="s">
        <v>211</v>
      </c>
      <c r="Y11030" t="s">
        <v>152</v>
      </c>
    </row>
    <row r="11031" spans="1:25" x14ac:dyDescent="0.45">
      <c r="A11031" t="s">
        <v>122</v>
      </c>
      <c r="B11031" t="s">
        <v>897</v>
      </c>
      <c r="C11031">
        <v>60302</v>
      </c>
      <c r="D11031">
        <v>12</v>
      </c>
      <c r="F11031">
        <v>2018</v>
      </c>
      <c r="G11031">
        <v>2041</v>
      </c>
      <c r="H11031">
        <v>2031.5</v>
      </c>
      <c r="I11031">
        <v>618213.6</v>
      </c>
      <c r="K11031">
        <v>1.4610000000000001</v>
      </c>
      <c r="L11031">
        <v>1E-3</v>
      </c>
      <c r="M11031">
        <v>289348.11</v>
      </c>
      <c r="N11031">
        <v>5.8999999999999997E-2</v>
      </c>
      <c r="O11031">
        <v>13.839</v>
      </c>
      <c r="P11031">
        <v>5.7999999999999996E-3</v>
      </c>
      <c r="Q11031">
        <v>4868832.99</v>
      </c>
      <c r="R11031" t="s">
        <v>34</v>
      </c>
      <c r="T11031" t="s">
        <v>900</v>
      </c>
      <c r="V11031" t="s">
        <v>901</v>
      </c>
      <c r="Y11031" t="s">
        <v>147</v>
      </c>
    </row>
    <row r="11032" spans="1:25" x14ac:dyDescent="0.45">
      <c r="A11032" t="s">
        <v>122</v>
      </c>
      <c r="B11032" t="s">
        <v>897</v>
      </c>
      <c r="C11032">
        <v>60302</v>
      </c>
      <c r="D11032">
        <v>12</v>
      </c>
      <c r="F11032">
        <v>2019</v>
      </c>
      <c r="G11032">
        <v>7418</v>
      </c>
      <c r="H11032">
        <v>7364.3</v>
      </c>
      <c r="I11032">
        <v>2311175.4</v>
      </c>
      <c r="K11032">
        <v>4.9889999999999999</v>
      </c>
      <c r="L11032">
        <v>1E-3</v>
      </c>
      <c r="M11032">
        <v>988214.65</v>
      </c>
      <c r="N11032">
        <v>5.8999999999999997E-2</v>
      </c>
      <c r="O11032">
        <v>47.44</v>
      </c>
      <c r="P11032">
        <v>5.8999999999999999E-3</v>
      </c>
      <c r="Q11032">
        <v>16628632.439999999</v>
      </c>
      <c r="R11032" t="s">
        <v>34</v>
      </c>
      <c r="T11032" t="s">
        <v>89</v>
      </c>
      <c r="V11032" t="s">
        <v>251</v>
      </c>
      <c r="Y11032" t="s">
        <v>147</v>
      </c>
    </row>
    <row r="11033" spans="1:25" x14ac:dyDescent="0.45">
      <c r="A11033" t="s">
        <v>122</v>
      </c>
      <c r="B11033" t="s">
        <v>897</v>
      </c>
      <c r="C11033">
        <v>60302</v>
      </c>
      <c r="D11033">
        <v>12</v>
      </c>
      <c r="F11033">
        <v>2020</v>
      </c>
      <c r="G11033">
        <v>8325</v>
      </c>
      <c r="H11033">
        <v>8295.9</v>
      </c>
      <c r="I11033">
        <v>2603481.7000000002</v>
      </c>
      <c r="K11033">
        <v>5.6379999999999999</v>
      </c>
      <c r="L11033">
        <v>1E-3</v>
      </c>
      <c r="M11033">
        <v>1116731.74</v>
      </c>
      <c r="N11033">
        <v>5.8999999999999997E-2</v>
      </c>
      <c r="O11033">
        <v>53.305999999999997</v>
      </c>
      <c r="P11033">
        <v>5.7000000000000002E-3</v>
      </c>
      <c r="Q11033">
        <v>18791122.420000002</v>
      </c>
      <c r="R11033" t="s">
        <v>34</v>
      </c>
      <c r="T11033" t="s">
        <v>89</v>
      </c>
      <c r="V11033" t="s">
        <v>251</v>
      </c>
      <c r="Y11033" t="s">
        <v>147</v>
      </c>
    </row>
    <row r="11034" spans="1:25" x14ac:dyDescent="0.45">
      <c r="A11034" t="s">
        <v>122</v>
      </c>
      <c r="B11034" t="s">
        <v>897</v>
      </c>
      <c r="C11034">
        <v>60302</v>
      </c>
      <c r="D11034">
        <v>12</v>
      </c>
      <c r="F11034">
        <v>2021</v>
      </c>
      <c r="G11034">
        <v>7606</v>
      </c>
      <c r="H11034">
        <v>7587.98</v>
      </c>
      <c r="I11034">
        <v>2369789.59</v>
      </c>
      <c r="K11034">
        <v>5.12</v>
      </c>
      <c r="L11034">
        <v>1E-3</v>
      </c>
      <c r="M11034">
        <v>1014191.7</v>
      </c>
      <c r="N11034">
        <v>5.8999999999999997E-2</v>
      </c>
      <c r="O11034">
        <v>48.615000000000002</v>
      </c>
      <c r="P11034">
        <v>5.8999999999999999E-3</v>
      </c>
      <c r="Q11034">
        <v>17065690.857000001</v>
      </c>
      <c r="R11034" t="s">
        <v>34</v>
      </c>
      <c r="T11034" t="s">
        <v>89</v>
      </c>
      <c r="V11034" t="s">
        <v>251</v>
      </c>
      <c r="Y11034" t="s">
        <v>152</v>
      </c>
    </row>
    <row r="11035" spans="1:25" x14ac:dyDescent="0.45">
      <c r="A11035" t="s">
        <v>122</v>
      </c>
      <c r="B11035" t="s">
        <v>897</v>
      </c>
      <c r="C11035">
        <v>60302</v>
      </c>
      <c r="D11035">
        <v>12</v>
      </c>
      <c r="F11035">
        <v>2022</v>
      </c>
      <c r="G11035">
        <v>7391</v>
      </c>
      <c r="H11035">
        <v>7354.89</v>
      </c>
      <c r="I11035">
        <v>2325711.58</v>
      </c>
      <c r="K11035">
        <v>5.0229999999999997</v>
      </c>
      <c r="L11035">
        <v>1E-3</v>
      </c>
      <c r="M11035">
        <v>994934.82</v>
      </c>
      <c r="N11035">
        <v>5.8999999999999997E-2</v>
      </c>
      <c r="O11035">
        <v>47.944000000000003</v>
      </c>
      <c r="P11035">
        <v>6.0000000000000001E-3</v>
      </c>
      <c r="Q11035">
        <v>16741668.744999999</v>
      </c>
      <c r="R11035" t="s">
        <v>34</v>
      </c>
      <c r="T11035" t="s">
        <v>89</v>
      </c>
      <c r="V11035" t="s">
        <v>251</v>
      </c>
      <c r="Y11035" t="s">
        <v>152</v>
      </c>
    </row>
    <row r="11036" spans="1:25" x14ac:dyDescent="0.45">
      <c r="A11036" t="s">
        <v>122</v>
      </c>
      <c r="B11036" t="s">
        <v>897</v>
      </c>
      <c r="C11036">
        <v>60302</v>
      </c>
      <c r="D11036">
        <v>12</v>
      </c>
      <c r="F11036">
        <v>2023</v>
      </c>
      <c r="G11036">
        <v>6423</v>
      </c>
      <c r="H11036">
        <v>6412.09</v>
      </c>
      <c r="I11036">
        <v>1961528.58</v>
      </c>
      <c r="K11036">
        <v>4.2309999999999999</v>
      </c>
      <c r="L11036">
        <v>1E-3</v>
      </c>
      <c r="M11036">
        <v>838186.82400000002</v>
      </c>
      <c r="N11036">
        <v>5.8999999999999997E-2</v>
      </c>
      <c r="O11036">
        <v>40.533999999999999</v>
      </c>
      <c r="P11036">
        <v>5.7999999999999996E-3</v>
      </c>
      <c r="Q11036">
        <v>14104125.089</v>
      </c>
      <c r="R11036" t="s">
        <v>34</v>
      </c>
      <c r="T11036" t="s">
        <v>89</v>
      </c>
      <c r="V11036" t="s">
        <v>251</v>
      </c>
      <c r="Y11036" t="s">
        <v>152</v>
      </c>
    </row>
    <row r="11037" spans="1:25" x14ac:dyDescent="0.45">
      <c r="A11037" t="s">
        <v>122</v>
      </c>
      <c r="B11037" t="s">
        <v>897</v>
      </c>
      <c r="C11037">
        <v>60302</v>
      </c>
      <c r="D11037">
        <v>12</v>
      </c>
      <c r="F11037">
        <v>2024</v>
      </c>
      <c r="G11037">
        <v>3497</v>
      </c>
      <c r="H11037">
        <v>3486.51</v>
      </c>
      <c r="I11037">
        <v>1036832.41</v>
      </c>
      <c r="K11037">
        <v>2.2429999999999999</v>
      </c>
      <c r="L11037">
        <v>1E-3</v>
      </c>
      <c r="M11037">
        <v>444275.00699999998</v>
      </c>
      <c r="N11037">
        <v>5.8999999999999997E-2</v>
      </c>
      <c r="O11037">
        <v>21.683</v>
      </c>
      <c r="P11037">
        <v>5.8999999999999999E-3</v>
      </c>
      <c r="Q11037">
        <v>7475779.7280000001</v>
      </c>
      <c r="R11037" t="s">
        <v>34</v>
      </c>
      <c r="T11037" t="s">
        <v>89</v>
      </c>
      <c r="V11037" t="s">
        <v>211</v>
      </c>
      <c r="Y11037" t="s">
        <v>152</v>
      </c>
    </row>
    <row r="11038" spans="1:25" x14ac:dyDescent="0.45">
      <c r="A11038" t="s">
        <v>203</v>
      </c>
      <c r="B11038" t="s">
        <v>902</v>
      </c>
      <c r="C11038">
        <v>60903</v>
      </c>
      <c r="D11038">
        <v>1</v>
      </c>
      <c r="F11038">
        <v>2018</v>
      </c>
      <c r="G11038">
        <v>1964</v>
      </c>
      <c r="H11038">
        <v>1871.33</v>
      </c>
      <c r="I11038">
        <v>458009.3</v>
      </c>
      <c r="K11038">
        <v>0.99399999999999999</v>
      </c>
      <c r="L11038">
        <v>1E-3</v>
      </c>
      <c r="M11038">
        <v>196811.95300000001</v>
      </c>
      <c r="N11038">
        <v>5.8999999999999997E-2</v>
      </c>
      <c r="O11038">
        <v>29.821000000000002</v>
      </c>
      <c r="P11038">
        <v>2.81E-2</v>
      </c>
      <c r="Q11038">
        <v>3311768.3629999999</v>
      </c>
      <c r="R11038" t="s">
        <v>34</v>
      </c>
      <c r="T11038" t="s">
        <v>89</v>
      </c>
      <c r="V11038" t="s">
        <v>228</v>
      </c>
      <c r="Y11038" t="s">
        <v>36</v>
      </c>
    </row>
    <row r="11039" spans="1:25" x14ac:dyDescent="0.45">
      <c r="A11039" t="s">
        <v>203</v>
      </c>
      <c r="B11039" t="s">
        <v>902</v>
      </c>
      <c r="C11039">
        <v>60903</v>
      </c>
      <c r="D11039">
        <v>1</v>
      </c>
      <c r="F11039">
        <v>2019</v>
      </c>
      <c r="G11039">
        <v>1330</v>
      </c>
      <c r="H11039">
        <v>1244.22</v>
      </c>
      <c r="I11039">
        <v>299924.3</v>
      </c>
      <c r="K11039">
        <v>0.65300000000000002</v>
      </c>
      <c r="L11039">
        <v>1E-3</v>
      </c>
      <c r="M11039">
        <v>129381.159</v>
      </c>
      <c r="N11039">
        <v>5.8999999999999997E-2</v>
      </c>
      <c r="O11039">
        <v>7.8940000000000001</v>
      </c>
      <c r="P11039">
        <v>1.23E-2</v>
      </c>
      <c r="Q11039">
        <v>2177078.2039999999</v>
      </c>
      <c r="R11039" t="s">
        <v>34</v>
      </c>
      <c r="T11039" t="s">
        <v>89</v>
      </c>
      <c r="V11039" t="s">
        <v>228</v>
      </c>
      <c r="Y11039" t="s">
        <v>36</v>
      </c>
    </row>
    <row r="11040" spans="1:25" x14ac:dyDescent="0.45">
      <c r="A11040" t="s">
        <v>203</v>
      </c>
      <c r="B11040" t="s">
        <v>902</v>
      </c>
      <c r="C11040">
        <v>60903</v>
      </c>
      <c r="D11040">
        <v>1</v>
      </c>
      <c r="F11040">
        <v>2020</v>
      </c>
      <c r="G11040">
        <v>1757</v>
      </c>
      <c r="H11040">
        <v>1741.7</v>
      </c>
      <c r="I11040">
        <v>393633.53</v>
      </c>
      <c r="K11040">
        <v>0.84299999999999997</v>
      </c>
      <c r="L11040">
        <v>1E-3</v>
      </c>
      <c r="M11040">
        <v>166909.625</v>
      </c>
      <c r="N11040">
        <v>5.8999999999999997E-2</v>
      </c>
      <c r="O11040">
        <v>7.93</v>
      </c>
      <c r="P11040">
        <v>7.0000000000000001E-3</v>
      </c>
      <c r="Q11040">
        <v>2808594.4389999998</v>
      </c>
      <c r="R11040" t="s">
        <v>34</v>
      </c>
      <c r="T11040" t="s">
        <v>89</v>
      </c>
      <c r="V11040" t="s">
        <v>228</v>
      </c>
      <c r="Y11040" t="s">
        <v>36</v>
      </c>
    </row>
    <row r="11041" spans="1:25" x14ac:dyDescent="0.45">
      <c r="A11041" t="s">
        <v>203</v>
      </c>
      <c r="B11041" t="s">
        <v>902</v>
      </c>
      <c r="C11041">
        <v>60903</v>
      </c>
      <c r="D11041">
        <v>1</v>
      </c>
      <c r="F11041">
        <v>2021</v>
      </c>
      <c r="G11041">
        <v>2124</v>
      </c>
      <c r="H11041">
        <v>2029.25</v>
      </c>
      <c r="I11041">
        <v>450009.05</v>
      </c>
      <c r="K11041">
        <v>0.97099999999999997</v>
      </c>
      <c r="L11041">
        <v>1E-3</v>
      </c>
      <c r="M11041">
        <v>192390.79800000001</v>
      </c>
      <c r="N11041">
        <v>5.8999999999999997E-2</v>
      </c>
      <c r="O11041">
        <v>10.49</v>
      </c>
      <c r="P11041">
        <v>8.3000000000000001E-3</v>
      </c>
      <c r="Q11041">
        <v>3237343.4240000001</v>
      </c>
      <c r="R11041" t="s">
        <v>34</v>
      </c>
      <c r="T11041" t="s">
        <v>89</v>
      </c>
      <c r="V11041" t="s">
        <v>228</v>
      </c>
      <c r="Y11041" t="s">
        <v>36</v>
      </c>
    </row>
    <row r="11042" spans="1:25" x14ac:dyDescent="0.45">
      <c r="A11042" t="s">
        <v>203</v>
      </c>
      <c r="B11042" t="s">
        <v>902</v>
      </c>
      <c r="C11042">
        <v>60903</v>
      </c>
      <c r="D11042">
        <v>1</v>
      </c>
      <c r="F11042">
        <v>2022</v>
      </c>
      <c r="G11042">
        <v>1639</v>
      </c>
      <c r="H11042">
        <v>1474.56</v>
      </c>
      <c r="I11042">
        <v>327042.77</v>
      </c>
      <c r="K11042">
        <v>0.71499999999999997</v>
      </c>
      <c r="L11042">
        <v>1E-3</v>
      </c>
      <c r="M11042">
        <v>141674.24900000001</v>
      </c>
      <c r="N11042">
        <v>5.8999999999999997E-2</v>
      </c>
      <c r="O11042">
        <v>9.1359999999999992</v>
      </c>
      <c r="P11042">
        <v>1.15E-2</v>
      </c>
      <c r="Q11042">
        <v>2383976.2650000001</v>
      </c>
      <c r="R11042" t="s">
        <v>34</v>
      </c>
      <c r="T11042" t="s">
        <v>89</v>
      </c>
      <c r="V11042" t="s">
        <v>228</v>
      </c>
      <c r="Y11042" t="s">
        <v>36</v>
      </c>
    </row>
    <row r="11043" spans="1:25" x14ac:dyDescent="0.45">
      <c r="A11043" t="s">
        <v>203</v>
      </c>
      <c r="B11043" t="s">
        <v>902</v>
      </c>
      <c r="C11043">
        <v>60903</v>
      </c>
      <c r="D11043">
        <v>1</v>
      </c>
      <c r="F11043">
        <v>2023</v>
      </c>
      <c r="G11043">
        <v>1768</v>
      </c>
      <c r="H11043">
        <v>1591.77</v>
      </c>
      <c r="I11043">
        <v>401677.45</v>
      </c>
      <c r="K11043">
        <v>0.85699999999999998</v>
      </c>
      <c r="L11043">
        <v>1E-3</v>
      </c>
      <c r="M11043">
        <v>169799.74299999999</v>
      </c>
      <c r="N11043">
        <v>5.8999999999999997E-2</v>
      </c>
      <c r="O11043">
        <v>10.965</v>
      </c>
      <c r="P11043">
        <v>1.1900000000000001E-2</v>
      </c>
      <c r="Q11043">
        <v>2857207.6069999998</v>
      </c>
      <c r="R11043" t="s">
        <v>34</v>
      </c>
      <c r="T11043" t="s">
        <v>89</v>
      </c>
      <c r="V11043" t="s">
        <v>228</v>
      </c>
      <c r="Y11043" t="s">
        <v>36</v>
      </c>
    </row>
    <row r="11044" spans="1:25" x14ac:dyDescent="0.45">
      <c r="A11044" t="s">
        <v>203</v>
      </c>
      <c r="B11044" t="s">
        <v>902</v>
      </c>
      <c r="C11044">
        <v>60903</v>
      </c>
      <c r="D11044">
        <v>1</v>
      </c>
      <c r="F11044">
        <v>2024</v>
      </c>
      <c r="G11044">
        <v>475</v>
      </c>
      <c r="H11044">
        <v>425.2</v>
      </c>
      <c r="I11044">
        <v>111661.86</v>
      </c>
      <c r="K11044">
        <v>0.23699999999999999</v>
      </c>
      <c r="L11044">
        <v>1E-3</v>
      </c>
      <c r="M11044">
        <v>46976.934000000001</v>
      </c>
      <c r="N11044">
        <v>5.8999999999999997E-2</v>
      </c>
      <c r="O11044">
        <v>2.9060000000000001</v>
      </c>
      <c r="P11044">
        <v>1.18E-2</v>
      </c>
      <c r="Q11044">
        <v>790488.321</v>
      </c>
      <c r="R11044" t="s">
        <v>34</v>
      </c>
      <c r="T11044" t="s">
        <v>89</v>
      </c>
      <c r="V11044" t="s">
        <v>228</v>
      </c>
      <c r="Y11044" t="s">
        <v>36</v>
      </c>
    </row>
    <row r="11045" spans="1:25" x14ac:dyDescent="0.45">
      <c r="A11045" t="s">
        <v>203</v>
      </c>
      <c r="B11045" t="s">
        <v>902</v>
      </c>
      <c r="C11045">
        <v>60903</v>
      </c>
      <c r="D11045">
        <v>2</v>
      </c>
      <c r="F11045">
        <v>2018</v>
      </c>
      <c r="G11045">
        <v>1522</v>
      </c>
      <c r="H11045">
        <v>1420.78</v>
      </c>
      <c r="I11045">
        <v>364592.1</v>
      </c>
      <c r="K11045">
        <v>0.78200000000000003</v>
      </c>
      <c r="L11045">
        <v>1E-3</v>
      </c>
      <c r="M11045">
        <v>154817.35200000001</v>
      </c>
      <c r="N11045">
        <v>5.8999999999999997E-2</v>
      </c>
      <c r="O11045">
        <v>27.763999999999999</v>
      </c>
      <c r="P11045">
        <v>2.5499999999999998E-2</v>
      </c>
      <c r="Q11045">
        <v>2605121.8569999998</v>
      </c>
      <c r="R11045" t="s">
        <v>34</v>
      </c>
      <c r="T11045" t="s">
        <v>903</v>
      </c>
      <c r="V11045" t="s">
        <v>228</v>
      </c>
      <c r="Y11045" t="s">
        <v>36</v>
      </c>
    </row>
    <row r="11046" spans="1:25" x14ac:dyDescent="0.45">
      <c r="A11046" t="s">
        <v>203</v>
      </c>
      <c r="B11046" t="s">
        <v>902</v>
      </c>
      <c r="C11046">
        <v>60903</v>
      </c>
      <c r="D11046">
        <v>2</v>
      </c>
      <c r="F11046">
        <v>2019</v>
      </c>
      <c r="G11046">
        <v>1082</v>
      </c>
      <c r="H11046">
        <v>1004.27</v>
      </c>
      <c r="I11046">
        <v>249978.56</v>
      </c>
      <c r="K11046">
        <v>0.53400000000000003</v>
      </c>
      <c r="L11046">
        <v>1E-3</v>
      </c>
      <c r="M11046">
        <v>105781.393</v>
      </c>
      <c r="N11046">
        <v>5.8999999999999997E-2</v>
      </c>
      <c r="O11046">
        <v>8.0670000000000002</v>
      </c>
      <c r="P11046">
        <v>1.5599999999999999E-2</v>
      </c>
      <c r="Q11046">
        <v>1779975.548</v>
      </c>
      <c r="R11046" t="s">
        <v>34</v>
      </c>
      <c r="T11046" t="s">
        <v>89</v>
      </c>
      <c r="V11046" t="s">
        <v>228</v>
      </c>
      <c r="Y11046" t="s">
        <v>36</v>
      </c>
    </row>
    <row r="11047" spans="1:25" x14ac:dyDescent="0.45">
      <c r="A11047" t="s">
        <v>203</v>
      </c>
      <c r="B11047" t="s">
        <v>902</v>
      </c>
      <c r="C11047">
        <v>60903</v>
      </c>
      <c r="D11047">
        <v>2</v>
      </c>
      <c r="F11047">
        <v>2020</v>
      </c>
      <c r="G11047">
        <v>2168</v>
      </c>
      <c r="H11047">
        <v>2141.69</v>
      </c>
      <c r="I11047">
        <v>469264.66</v>
      </c>
      <c r="K11047">
        <v>1.0149999999999999</v>
      </c>
      <c r="L11047">
        <v>1E-3</v>
      </c>
      <c r="M11047">
        <v>200974.266</v>
      </c>
      <c r="N11047">
        <v>5.8999999999999997E-2</v>
      </c>
      <c r="O11047">
        <v>9.9969999999999999</v>
      </c>
      <c r="P11047">
        <v>6.4999999999999997E-3</v>
      </c>
      <c r="Q11047">
        <v>3381769.9010000001</v>
      </c>
      <c r="R11047" t="s">
        <v>34</v>
      </c>
      <c r="T11047" t="s">
        <v>89</v>
      </c>
      <c r="V11047" t="s">
        <v>228</v>
      </c>
      <c r="Y11047" t="s">
        <v>36</v>
      </c>
    </row>
    <row r="11048" spans="1:25" x14ac:dyDescent="0.45">
      <c r="A11048" t="s">
        <v>203</v>
      </c>
      <c r="B11048" t="s">
        <v>902</v>
      </c>
      <c r="C11048">
        <v>60903</v>
      </c>
      <c r="D11048">
        <v>2</v>
      </c>
      <c r="F11048">
        <v>2021</v>
      </c>
      <c r="G11048">
        <v>1449</v>
      </c>
      <c r="H11048">
        <v>1335.24</v>
      </c>
      <c r="I11048">
        <v>307460.69</v>
      </c>
      <c r="K11048">
        <v>0.65500000000000003</v>
      </c>
      <c r="L11048">
        <v>1E-3</v>
      </c>
      <c r="M11048">
        <v>129725.83</v>
      </c>
      <c r="N11048">
        <v>5.8999999999999997E-2</v>
      </c>
      <c r="O11048">
        <v>7.7629999999999999</v>
      </c>
      <c r="P11048">
        <v>1.03E-2</v>
      </c>
      <c r="Q11048">
        <v>2182883.8820000002</v>
      </c>
      <c r="R11048" t="s">
        <v>34</v>
      </c>
      <c r="T11048" t="s">
        <v>89</v>
      </c>
      <c r="V11048" t="s">
        <v>228</v>
      </c>
      <c r="Y11048" t="s">
        <v>36</v>
      </c>
    </row>
    <row r="11049" spans="1:25" x14ac:dyDescent="0.45">
      <c r="A11049" t="s">
        <v>203</v>
      </c>
      <c r="B11049" t="s">
        <v>902</v>
      </c>
      <c r="C11049">
        <v>60903</v>
      </c>
      <c r="D11049">
        <v>2</v>
      </c>
      <c r="F11049">
        <v>2022</v>
      </c>
      <c r="G11049">
        <v>1228</v>
      </c>
      <c r="H11049">
        <v>1090.83</v>
      </c>
      <c r="I11049">
        <v>239678.09</v>
      </c>
      <c r="K11049">
        <v>0.52</v>
      </c>
      <c r="L11049">
        <v>1E-3</v>
      </c>
      <c r="M11049">
        <v>102971.856</v>
      </c>
      <c r="N11049">
        <v>5.8999999999999997E-2</v>
      </c>
      <c r="O11049">
        <v>6.7510000000000003</v>
      </c>
      <c r="P11049">
        <v>1.24E-2</v>
      </c>
      <c r="Q11049">
        <v>1732694.7849999999</v>
      </c>
      <c r="R11049" t="s">
        <v>34</v>
      </c>
      <c r="T11049" t="s">
        <v>89</v>
      </c>
      <c r="V11049" t="s">
        <v>228</v>
      </c>
      <c r="Y11049" t="s">
        <v>36</v>
      </c>
    </row>
    <row r="11050" spans="1:25" x14ac:dyDescent="0.45">
      <c r="A11050" t="s">
        <v>203</v>
      </c>
      <c r="B11050" t="s">
        <v>902</v>
      </c>
      <c r="C11050">
        <v>60903</v>
      </c>
      <c r="D11050">
        <v>2</v>
      </c>
      <c r="F11050">
        <v>2023</v>
      </c>
      <c r="G11050">
        <v>1458</v>
      </c>
      <c r="H11050">
        <v>1297.8</v>
      </c>
      <c r="I11050">
        <v>322967.71999999997</v>
      </c>
      <c r="K11050">
        <v>0.68700000000000006</v>
      </c>
      <c r="L11050">
        <v>1E-3</v>
      </c>
      <c r="M11050">
        <v>135997.024</v>
      </c>
      <c r="N11050">
        <v>5.8999999999999997E-2</v>
      </c>
      <c r="O11050">
        <v>8.6929999999999996</v>
      </c>
      <c r="P11050">
        <v>1.18E-2</v>
      </c>
      <c r="Q11050">
        <v>2288416.4249999998</v>
      </c>
      <c r="R11050" t="s">
        <v>34</v>
      </c>
      <c r="T11050" t="s">
        <v>89</v>
      </c>
      <c r="V11050" t="s">
        <v>228</v>
      </c>
      <c r="Y11050" t="s">
        <v>36</v>
      </c>
    </row>
    <row r="11051" spans="1:25" x14ac:dyDescent="0.45">
      <c r="A11051" t="s">
        <v>203</v>
      </c>
      <c r="B11051" t="s">
        <v>902</v>
      </c>
      <c r="C11051">
        <v>60903</v>
      </c>
      <c r="D11051">
        <v>2</v>
      </c>
      <c r="F11051">
        <v>2024</v>
      </c>
      <c r="G11051">
        <v>775</v>
      </c>
      <c r="H11051">
        <v>703.42</v>
      </c>
      <c r="I11051">
        <v>184661.74</v>
      </c>
      <c r="K11051">
        <v>0.38800000000000001</v>
      </c>
      <c r="L11051">
        <v>1E-3</v>
      </c>
      <c r="M11051">
        <v>76872.135999999999</v>
      </c>
      <c r="N11051">
        <v>5.8999999999999997E-2</v>
      </c>
      <c r="O11051">
        <v>4.66</v>
      </c>
      <c r="P11051">
        <v>1.0999999999999999E-2</v>
      </c>
      <c r="Q11051">
        <v>1293523.719</v>
      </c>
      <c r="R11051" t="s">
        <v>34</v>
      </c>
      <c r="T11051" t="s">
        <v>89</v>
      </c>
      <c r="V11051" t="s">
        <v>228</v>
      </c>
      <c r="Y11051" t="s">
        <v>36</v>
      </c>
    </row>
    <row r="11052" spans="1:25" x14ac:dyDescent="0.45">
      <c r="A11052" t="s">
        <v>203</v>
      </c>
      <c r="B11052" t="s">
        <v>904</v>
      </c>
      <c r="C11052">
        <v>63559</v>
      </c>
      <c r="D11052">
        <v>1</v>
      </c>
      <c r="F11052">
        <v>2024</v>
      </c>
      <c r="G11052">
        <v>241</v>
      </c>
      <c r="H11052">
        <v>203.95</v>
      </c>
      <c r="I11052">
        <v>10134.950000000001</v>
      </c>
      <c r="K11052">
        <v>5.2999999999999999E-2</v>
      </c>
      <c r="L11052">
        <v>1.1999999999999999E-3</v>
      </c>
      <c r="M11052">
        <v>7016.5</v>
      </c>
      <c r="N11052">
        <v>6.9000000000000006E-2</v>
      </c>
      <c r="O11052">
        <v>47.514000000000003</v>
      </c>
      <c r="P11052">
        <v>0.92879999999999996</v>
      </c>
      <c r="Q11052">
        <v>100528.7</v>
      </c>
      <c r="R11052" t="s">
        <v>34</v>
      </c>
      <c r="S11052" t="s">
        <v>38</v>
      </c>
      <c r="T11052" t="s">
        <v>905</v>
      </c>
      <c r="V11052" t="s">
        <v>40</v>
      </c>
      <c r="Y11052" t="s">
        <v>135</v>
      </c>
    </row>
    <row r="11053" spans="1:25" x14ac:dyDescent="0.45">
      <c r="A11053" t="s">
        <v>203</v>
      </c>
      <c r="B11053" t="s">
        <v>906</v>
      </c>
      <c r="C11053">
        <v>880023</v>
      </c>
      <c r="D11053" t="s">
        <v>907</v>
      </c>
      <c r="E11053" t="s">
        <v>256</v>
      </c>
      <c r="F11053">
        <v>2009</v>
      </c>
      <c r="G11053">
        <v>6670</v>
      </c>
      <c r="H11053">
        <v>6625.86</v>
      </c>
      <c r="J11053">
        <v>574148.92000000004</v>
      </c>
      <c r="O11053">
        <v>61.238999999999997</v>
      </c>
      <c r="P11053">
        <v>0.13900000000000001</v>
      </c>
      <c r="Q11053">
        <v>742620.89899999998</v>
      </c>
      <c r="R11053" t="s">
        <v>34</v>
      </c>
      <c r="S11053" t="s">
        <v>45</v>
      </c>
      <c r="T11053" t="s">
        <v>63</v>
      </c>
      <c r="V11053" t="s">
        <v>137</v>
      </c>
      <c r="Y11053" t="s">
        <v>29</v>
      </c>
    </row>
    <row r="11054" spans="1:25" x14ac:dyDescent="0.45">
      <c r="A11054" t="s">
        <v>203</v>
      </c>
      <c r="B11054" t="s">
        <v>906</v>
      </c>
      <c r="C11054">
        <v>880023</v>
      </c>
      <c r="D11054" t="s">
        <v>907</v>
      </c>
      <c r="E11054" t="s">
        <v>256</v>
      </c>
      <c r="F11054">
        <v>2010</v>
      </c>
      <c r="G11054">
        <v>6505</v>
      </c>
      <c r="H11054">
        <v>6462.3</v>
      </c>
      <c r="J11054">
        <v>501703.04</v>
      </c>
      <c r="O11054">
        <v>55.768000000000001</v>
      </c>
      <c r="P11054">
        <v>0.13350000000000001</v>
      </c>
      <c r="Q11054">
        <v>733964.42</v>
      </c>
      <c r="R11054" t="s">
        <v>34</v>
      </c>
      <c r="S11054" t="s">
        <v>45</v>
      </c>
      <c r="T11054" t="s">
        <v>63</v>
      </c>
      <c r="V11054" t="s">
        <v>137</v>
      </c>
      <c r="Y11054" t="s">
        <v>29</v>
      </c>
    </row>
    <row r="11055" spans="1:25" x14ac:dyDescent="0.45">
      <c r="A11055" t="s">
        <v>203</v>
      </c>
      <c r="B11055" t="s">
        <v>906</v>
      </c>
      <c r="C11055">
        <v>880023</v>
      </c>
      <c r="D11055" t="s">
        <v>907</v>
      </c>
      <c r="E11055" t="s">
        <v>256</v>
      </c>
      <c r="F11055">
        <v>2011</v>
      </c>
      <c r="G11055">
        <v>6042</v>
      </c>
      <c r="H11055">
        <v>5992.26</v>
      </c>
      <c r="J11055">
        <v>505225.18</v>
      </c>
      <c r="O11055">
        <v>56.835999999999999</v>
      </c>
      <c r="P11055">
        <v>0.13819999999999999</v>
      </c>
      <c r="Q11055">
        <v>740777.82900000003</v>
      </c>
      <c r="R11055" t="s">
        <v>34</v>
      </c>
      <c r="S11055" t="s">
        <v>45</v>
      </c>
      <c r="T11055" t="s">
        <v>63</v>
      </c>
      <c r="V11055" t="s">
        <v>137</v>
      </c>
      <c r="Y11055" t="s">
        <v>29</v>
      </c>
    </row>
    <row r="11056" spans="1:25" x14ac:dyDescent="0.45">
      <c r="A11056" t="s">
        <v>203</v>
      </c>
      <c r="B11056" t="s">
        <v>906</v>
      </c>
      <c r="C11056">
        <v>880023</v>
      </c>
      <c r="D11056" t="s">
        <v>907</v>
      </c>
      <c r="E11056" t="s">
        <v>256</v>
      </c>
      <c r="F11056">
        <v>2012</v>
      </c>
      <c r="G11056">
        <v>6823</v>
      </c>
      <c r="H11056">
        <v>6789.25</v>
      </c>
      <c r="J11056">
        <v>492306.82</v>
      </c>
      <c r="O11056">
        <v>51.936</v>
      </c>
      <c r="P11056">
        <v>0.12809999999999999</v>
      </c>
      <c r="Q11056">
        <v>738928.74800000002</v>
      </c>
      <c r="R11056" t="s">
        <v>34</v>
      </c>
      <c r="S11056" t="s">
        <v>45</v>
      </c>
      <c r="T11056" t="s">
        <v>63</v>
      </c>
      <c r="V11056" t="s">
        <v>137</v>
      </c>
      <c r="Y11056" t="s">
        <v>29</v>
      </c>
    </row>
    <row r="11057" spans="1:25" x14ac:dyDescent="0.45">
      <c r="A11057" t="s">
        <v>203</v>
      </c>
      <c r="B11057" t="s">
        <v>906</v>
      </c>
      <c r="C11057">
        <v>880023</v>
      </c>
      <c r="D11057" t="s">
        <v>907</v>
      </c>
      <c r="E11057" t="s">
        <v>256</v>
      </c>
      <c r="F11057">
        <v>2013</v>
      </c>
      <c r="G11057">
        <v>8018</v>
      </c>
      <c r="H11057">
        <v>7995.08</v>
      </c>
      <c r="J11057">
        <v>666287.14</v>
      </c>
      <c r="O11057">
        <v>74.617999999999995</v>
      </c>
      <c r="P11057">
        <v>0.15579999999999999</v>
      </c>
      <c r="Q11057">
        <v>873567.18799999997</v>
      </c>
      <c r="R11057" t="s">
        <v>34</v>
      </c>
      <c r="S11057" t="s">
        <v>45</v>
      </c>
      <c r="T11057" t="s">
        <v>63</v>
      </c>
      <c r="V11057" t="s">
        <v>137</v>
      </c>
      <c r="Y11057" t="s">
        <v>29</v>
      </c>
    </row>
    <row r="11058" spans="1:25" x14ac:dyDescent="0.45">
      <c r="A11058" t="s">
        <v>203</v>
      </c>
      <c r="B11058" t="s">
        <v>906</v>
      </c>
      <c r="C11058">
        <v>880023</v>
      </c>
      <c r="D11058" t="s">
        <v>907</v>
      </c>
      <c r="E11058" t="s">
        <v>256</v>
      </c>
      <c r="F11058">
        <v>2014</v>
      </c>
      <c r="G11058">
        <v>4325</v>
      </c>
      <c r="H11058">
        <v>4256.83</v>
      </c>
      <c r="J11058">
        <v>360482.75</v>
      </c>
      <c r="O11058">
        <v>43.481000000000002</v>
      </c>
      <c r="P11058">
        <v>0.1573</v>
      </c>
      <c r="Q11058">
        <v>487189.42200000002</v>
      </c>
      <c r="R11058" t="s">
        <v>34</v>
      </c>
      <c r="S11058" t="s">
        <v>45</v>
      </c>
      <c r="T11058" t="s">
        <v>63</v>
      </c>
      <c r="V11058" t="s">
        <v>137</v>
      </c>
      <c r="Y11058" t="s">
        <v>29</v>
      </c>
    </row>
    <row r="11059" spans="1:25" x14ac:dyDescent="0.45">
      <c r="A11059" t="s">
        <v>203</v>
      </c>
      <c r="B11059" t="s">
        <v>906</v>
      </c>
      <c r="C11059">
        <v>880023</v>
      </c>
      <c r="D11059" t="s">
        <v>907</v>
      </c>
      <c r="E11059" t="s">
        <v>256</v>
      </c>
      <c r="F11059">
        <v>2015</v>
      </c>
      <c r="G11059">
        <v>4653</v>
      </c>
      <c r="H11059">
        <v>4616.6099999999997</v>
      </c>
      <c r="J11059">
        <v>405757.08</v>
      </c>
      <c r="O11059">
        <v>43.920999999999999</v>
      </c>
      <c r="P11059">
        <v>0.14419999999999999</v>
      </c>
      <c r="Q11059">
        <v>516324.97899999999</v>
      </c>
      <c r="R11059" t="s">
        <v>34</v>
      </c>
      <c r="S11059" t="s">
        <v>45</v>
      </c>
      <c r="T11059" t="s">
        <v>63</v>
      </c>
      <c r="V11059" t="s">
        <v>137</v>
      </c>
      <c r="Y11059" t="s">
        <v>30</v>
      </c>
    </row>
    <row r="11060" spans="1:25" x14ac:dyDescent="0.45">
      <c r="A11060" t="s">
        <v>203</v>
      </c>
      <c r="B11060" t="s">
        <v>906</v>
      </c>
      <c r="C11060">
        <v>880023</v>
      </c>
      <c r="D11060" t="s">
        <v>907</v>
      </c>
      <c r="E11060" t="s">
        <v>256</v>
      </c>
      <c r="F11060">
        <v>2016</v>
      </c>
      <c r="G11060">
        <v>6027</v>
      </c>
      <c r="H11060">
        <v>6002.13</v>
      </c>
      <c r="J11060">
        <v>576486.88</v>
      </c>
      <c r="O11060">
        <v>66.41</v>
      </c>
      <c r="P11060">
        <v>0.1603</v>
      </c>
      <c r="Q11060">
        <v>739240.92799999996</v>
      </c>
      <c r="R11060" t="s">
        <v>34</v>
      </c>
      <c r="S11060" t="s">
        <v>45</v>
      </c>
      <c r="T11060" t="s">
        <v>63</v>
      </c>
      <c r="V11060" t="s">
        <v>137</v>
      </c>
      <c r="Y11060" t="s">
        <v>30</v>
      </c>
    </row>
    <row r="11061" spans="1:25" x14ac:dyDescent="0.45">
      <c r="A11061" t="s">
        <v>203</v>
      </c>
      <c r="B11061" t="s">
        <v>906</v>
      </c>
      <c r="C11061">
        <v>880023</v>
      </c>
      <c r="D11061" t="s">
        <v>907</v>
      </c>
      <c r="E11061" t="s">
        <v>256</v>
      </c>
      <c r="F11061">
        <v>2017</v>
      </c>
      <c r="G11061">
        <v>3915</v>
      </c>
      <c r="H11061">
        <v>3860.11</v>
      </c>
      <c r="J11061">
        <v>301853.19</v>
      </c>
      <c r="O11061">
        <v>28.225999999999999</v>
      </c>
      <c r="P11061">
        <v>0.1172</v>
      </c>
      <c r="Q11061">
        <v>415570.38299999997</v>
      </c>
      <c r="R11061" t="s">
        <v>34</v>
      </c>
      <c r="S11061" t="s">
        <v>45</v>
      </c>
      <c r="T11061" t="s">
        <v>63</v>
      </c>
      <c r="V11061" t="s">
        <v>137</v>
      </c>
      <c r="Y11061" t="s">
        <v>30</v>
      </c>
    </row>
    <row r="11062" spans="1:25" x14ac:dyDescent="0.45">
      <c r="A11062" t="s">
        <v>203</v>
      </c>
      <c r="B11062" t="s">
        <v>906</v>
      </c>
      <c r="C11062">
        <v>880023</v>
      </c>
      <c r="D11062" t="s">
        <v>907</v>
      </c>
      <c r="E11062" t="s">
        <v>256</v>
      </c>
      <c r="F11062">
        <v>2018</v>
      </c>
      <c r="G11062">
        <v>5011</v>
      </c>
      <c r="H11062">
        <v>4973.78</v>
      </c>
      <c r="J11062">
        <v>387833.55</v>
      </c>
      <c r="O11062">
        <v>33.673000000000002</v>
      </c>
      <c r="P11062">
        <v>0.1149</v>
      </c>
      <c r="Q11062">
        <v>522299.05699999997</v>
      </c>
      <c r="R11062" t="s">
        <v>34</v>
      </c>
      <c r="S11062" t="s">
        <v>45</v>
      </c>
      <c r="T11062" t="s">
        <v>63</v>
      </c>
      <c r="V11062" t="s">
        <v>137</v>
      </c>
      <c r="Y11062" t="s">
        <v>30</v>
      </c>
    </row>
    <row r="11063" spans="1:25" x14ac:dyDescent="0.45">
      <c r="A11063" t="s">
        <v>203</v>
      </c>
      <c r="B11063" t="s">
        <v>906</v>
      </c>
      <c r="C11063">
        <v>880023</v>
      </c>
      <c r="D11063" t="s">
        <v>907</v>
      </c>
      <c r="E11063" t="s">
        <v>256</v>
      </c>
      <c r="F11063">
        <v>2019</v>
      </c>
      <c r="G11063">
        <v>3351</v>
      </c>
      <c r="H11063">
        <v>3295.01</v>
      </c>
      <c r="J11063">
        <v>267914.57</v>
      </c>
      <c r="O11063">
        <v>24.577000000000002</v>
      </c>
      <c r="P11063">
        <v>0.12590000000000001</v>
      </c>
      <c r="Q11063">
        <v>355644.65600000002</v>
      </c>
      <c r="R11063" t="s">
        <v>34</v>
      </c>
      <c r="S11063" t="s">
        <v>45</v>
      </c>
      <c r="T11063" t="s">
        <v>63</v>
      </c>
      <c r="V11063" t="s">
        <v>137</v>
      </c>
      <c r="Y11063" t="s">
        <v>30</v>
      </c>
    </row>
    <row r="11064" spans="1:25" x14ac:dyDescent="0.45">
      <c r="A11064" t="s">
        <v>203</v>
      </c>
      <c r="B11064" t="s">
        <v>906</v>
      </c>
      <c r="C11064">
        <v>880023</v>
      </c>
      <c r="D11064" t="s">
        <v>907</v>
      </c>
      <c r="E11064" t="s">
        <v>256</v>
      </c>
      <c r="F11064">
        <v>2020</v>
      </c>
      <c r="G11064">
        <v>4107</v>
      </c>
      <c r="H11064">
        <v>4068.89</v>
      </c>
      <c r="J11064">
        <v>332732.71000000002</v>
      </c>
      <c r="O11064">
        <v>27.553999999999998</v>
      </c>
      <c r="P11064">
        <v>0.122</v>
      </c>
      <c r="Q11064">
        <v>425016.73300000001</v>
      </c>
      <c r="R11064" t="s">
        <v>34</v>
      </c>
      <c r="S11064" t="s">
        <v>45</v>
      </c>
      <c r="T11064" t="s">
        <v>63</v>
      </c>
      <c r="V11064" t="s">
        <v>137</v>
      </c>
      <c r="Y11064" t="s">
        <v>30</v>
      </c>
    </row>
    <row r="11065" spans="1:25" x14ac:dyDescent="0.45">
      <c r="A11065" t="s">
        <v>203</v>
      </c>
      <c r="B11065" t="s">
        <v>906</v>
      </c>
      <c r="C11065">
        <v>880023</v>
      </c>
      <c r="D11065" t="s">
        <v>907</v>
      </c>
      <c r="E11065" t="s">
        <v>256</v>
      </c>
      <c r="F11065">
        <v>2021</v>
      </c>
      <c r="G11065">
        <v>3411</v>
      </c>
      <c r="H11065">
        <v>3337.66</v>
      </c>
      <c r="J11065">
        <v>267208.34000000003</v>
      </c>
      <c r="O11065">
        <v>23.881</v>
      </c>
      <c r="P11065">
        <v>0.12470000000000001</v>
      </c>
      <c r="Q11065">
        <v>358847.70899999997</v>
      </c>
      <c r="R11065" t="s">
        <v>34</v>
      </c>
      <c r="S11065" t="s">
        <v>45</v>
      </c>
      <c r="T11065" t="s">
        <v>63</v>
      </c>
      <c r="V11065" t="s">
        <v>137</v>
      </c>
      <c r="Y11065" t="s">
        <v>30</v>
      </c>
    </row>
    <row r="11066" spans="1:25" x14ac:dyDescent="0.45">
      <c r="A11066" t="s">
        <v>203</v>
      </c>
      <c r="B11066" t="s">
        <v>906</v>
      </c>
      <c r="C11066">
        <v>880023</v>
      </c>
      <c r="D11066" t="s">
        <v>907</v>
      </c>
      <c r="E11066" t="s">
        <v>256</v>
      </c>
      <c r="F11066">
        <v>2022</v>
      </c>
      <c r="G11066">
        <v>3556</v>
      </c>
      <c r="H11066">
        <v>3477.37</v>
      </c>
      <c r="J11066">
        <v>309886.11</v>
      </c>
      <c r="O11066">
        <v>34.03</v>
      </c>
      <c r="P11066">
        <v>0.1176</v>
      </c>
      <c r="Q11066">
        <v>523490.70799999998</v>
      </c>
      <c r="R11066" t="s">
        <v>34</v>
      </c>
      <c r="S11066" t="s">
        <v>45</v>
      </c>
      <c r="T11066" t="s">
        <v>63</v>
      </c>
      <c r="V11066" t="s">
        <v>137</v>
      </c>
      <c r="Y11066" t="s">
        <v>30</v>
      </c>
    </row>
    <row r="11067" spans="1:25" x14ac:dyDescent="0.45">
      <c r="A11067" t="s">
        <v>203</v>
      </c>
      <c r="B11067" t="s">
        <v>906</v>
      </c>
      <c r="C11067">
        <v>880023</v>
      </c>
      <c r="D11067" t="s">
        <v>907</v>
      </c>
      <c r="E11067" t="s">
        <v>256</v>
      </c>
      <c r="F11067">
        <v>2023</v>
      </c>
      <c r="G11067">
        <v>2729</v>
      </c>
      <c r="H11067">
        <v>2708.17</v>
      </c>
      <c r="J11067">
        <v>218967.02</v>
      </c>
      <c r="O11067">
        <v>22.096</v>
      </c>
      <c r="P11067">
        <v>0.115</v>
      </c>
      <c r="Q11067">
        <v>354681.91</v>
      </c>
      <c r="R11067" t="s">
        <v>34</v>
      </c>
      <c r="S11067" t="s">
        <v>45</v>
      </c>
      <c r="T11067" t="s">
        <v>63</v>
      </c>
      <c r="V11067" t="s">
        <v>137</v>
      </c>
      <c r="Y11067" t="s">
        <v>30</v>
      </c>
    </row>
    <row r="11068" spans="1:25" x14ac:dyDescent="0.45">
      <c r="A11068" t="s">
        <v>203</v>
      </c>
      <c r="B11068" t="s">
        <v>906</v>
      </c>
      <c r="C11068">
        <v>880023</v>
      </c>
      <c r="D11068" t="s">
        <v>907</v>
      </c>
      <c r="E11068" t="s">
        <v>256</v>
      </c>
      <c r="F11068">
        <v>2024</v>
      </c>
      <c r="G11068">
        <v>1112</v>
      </c>
      <c r="H11068">
        <v>1101.1600000000001</v>
      </c>
      <c r="J11068">
        <v>97946</v>
      </c>
      <c r="O11068">
        <v>9.8580000000000005</v>
      </c>
      <c r="P11068">
        <v>0.1033</v>
      </c>
      <c r="Q11068">
        <v>175637.79300000001</v>
      </c>
      <c r="R11068" t="s">
        <v>34</v>
      </c>
      <c r="S11068" t="s">
        <v>45</v>
      </c>
      <c r="T11068" t="s">
        <v>63</v>
      </c>
      <c r="V11068" t="s">
        <v>137</v>
      </c>
      <c r="Y11068" t="s">
        <v>30</v>
      </c>
    </row>
    <row r="11069" spans="1:25" x14ac:dyDescent="0.45">
      <c r="A11069" t="s">
        <v>203</v>
      </c>
      <c r="B11069" t="s">
        <v>906</v>
      </c>
      <c r="C11069">
        <v>880023</v>
      </c>
      <c r="D11069" t="s">
        <v>908</v>
      </c>
      <c r="E11069" t="s">
        <v>256</v>
      </c>
      <c r="F11069">
        <v>2009</v>
      </c>
      <c r="G11069">
        <v>7567</v>
      </c>
      <c r="H11069">
        <v>7553.77</v>
      </c>
      <c r="J11069">
        <v>731933.79</v>
      </c>
      <c r="O11069">
        <v>77.010999999999996</v>
      </c>
      <c r="P11069">
        <v>0.1447</v>
      </c>
      <c r="Q11069">
        <v>924886.91200000001</v>
      </c>
      <c r="R11069" t="s">
        <v>34</v>
      </c>
      <c r="S11069" t="s">
        <v>45</v>
      </c>
      <c r="T11069" t="s">
        <v>63</v>
      </c>
      <c r="V11069" t="s">
        <v>109</v>
      </c>
      <c r="Y11069" t="s">
        <v>29</v>
      </c>
    </row>
    <row r="11070" spans="1:25" x14ac:dyDescent="0.45">
      <c r="A11070" t="s">
        <v>203</v>
      </c>
      <c r="B11070" t="s">
        <v>906</v>
      </c>
      <c r="C11070">
        <v>880023</v>
      </c>
      <c r="D11070" t="s">
        <v>908</v>
      </c>
      <c r="E11070" t="s">
        <v>256</v>
      </c>
      <c r="F11070">
        <v>2010</v>
      </c>
      <c r="G11070">
        <v>7219</v>
      </c>
      <c r="H11070">
        <v>7200.89</v>
      </c>
      <c r="J11070">
        <v>621160.68999999994</v>
      </c>
      <c r="O11070">
        <v>54.493000000000002</v>
      </c>
      <c r="P11070">
        <v>0.12640000000000001</v>
      </c>
      <c r="Q11070">
        <v>843233.48400000005</v>
      </c>
      <c r="R11070" t="s">
        <v>34</v>
      </c>
      <c r="S11070" t="s">
        <v>45</v>
      </c>
      <c r="T11070" t="s">
        <v>63</v>
      </c>
      <c r="V11070" t="s">
        <v>109</v>
      </c>
      <c r="Y11070" t="s">
        <v>29</v>
      </c>
    </row>
    <row r="11071" spans="1:25" x14ac:dyDescent="0.45">
      <c r="A11071" t="s">
        <v>203</v>
      </c>
      <c r="B11071" t="s">
        <v>906</v>
      </c>
      <c r="C11071">
        <v>880023</v>
      </c>
      <c r="D11071" t="s">
        <v>908</v>
      </c>
      <c r="E11071" t="s">
        <v>256</v>
      </c>
      <c r="F11071">
        <v>2011</v>
      </c>
      <c r="G11071">
        <v>7543</v>
      </c>
      <c r="H11071">
        <v>7528.88</v>
      </c>
      <c r="J11071">
        <v>734984.14</v>
      </c>
      <c r="O11071">
        <v>55.503999999999998</v>
      </c>
      <c r="P11071">
        <v>0.1106</v>
      </c>
      <c r="Q11071">
        <v>1028978.157</v>
      </c>
      <c r="R11071" t="s">
        <v>34</v>
      </c>
      <c r="S11071" t="s">
        <v>45</v>
      </c>
      <c r="T11071" t="s">
        <v>63</v>
      </c>
      <c r="V11071" t="s">
        <v>109</v>
      </c>
      <c r="Y11071" t="s">
        <v>29</v>
      </c>
    </row>
    <row r="11072" spans="1:25" x14ac:dyDescent="0.45">
      <c r="A11072" t="s">
        <v>203</v>
      </c>
      <c r="B11072" t="s">
        <v>906</v>
      </c>
      <c r="C11072">
        <v>880023</v>
      </c>
      <c r="D11072" t="s">
        <v>908</v>
      </c>
      <c r="E11072" t="s">
        <v>256</v>
      </c>
      <c r="F11072">
        <v>2012</v>
      </c>
      <c r="G11072">
        <v>6979</v>
      </c>
      <c r="H11072">
        <v>6955.3</v>
      </c>
      <c r="J11072">
        <v>639029.15</v>
      </c>
      <c r="O11072">
        <v>40.183999999999997</v>
      </c>
      <c r="P11072">
        <v>8.7900000000000006E-2</v>
      </c>
      <c r="Q11072">
        <v>914708.88800000004</v>
      </c>
      <c r="R11072" t="s">
        <v>34</v>
      </c>
      <c r="S11072" t="s">
        <v>45</v>
      </c>
      <c r="T11072" t="s">
        <v>63</v>
      </c>
      <c r="V11072" t="s">
        <v>109</v>
      </c>
      <c r="Y11072" t="s">
        <v>29</v>
      </c>
    </row>
    <row r="11073" spans="1:25" x14ac:dyDescent="0.45">
      <c r="A11073" t="s">
        <v>203</v>
      </c>
      <c r="B11073" t="s">
        <v>906</v>
      </c>
      <c r="C11073">
        <v>880023</v>
      </c>
      <c r="D11073" t="s">
        <v>908</v>
      </c>
      <c r="E11073" t="s">
        <v>256</v>
      </c>
      <c r="F11073">
        <v>2013</v>
      </c>
      <c r="G11073">
        <v>6937</v>
      </c>
      <c r="H11073">
        <v>6920.67</v>
      </c>
      <c r="J11073">
        <v>766829.96</v>
      </c>
      <c r="O11073">
        <v>54.334000000000003</v>
      </c>
      <c r="P11073">
        <v>0.1124</v>
      </c>
      <c r="Q11073">
        <v>928894.89300000004</v>
      </c>
      <c r="R11073" t="s">
        <v>34</v>
      </c>
      <c r="S11073" t="s">
        <v>45</v>
      </c>
      <c r="T11073" t="s">
        <v>63</v>
      </c>
      <c r="V11073" t="s">
        <v>109</v>
      </c>
      <c r="Y11073" t="s">
        <v>29</v>
      </c>
    </row>
    <row r="11074" spans="1:25" x14ac:dyDescent="0.45">
      <c r="A11074" t="s">
        <v>203</v>
      </c>
      <c r="B11074" t="s">
        <v>906</v>
      </c>
      <c r="C11074">
        <v>880023</v>
      </c>
      <c r="D11074" t="s">
        <v>908</v>
      </c>
      <c r="E11074" t="s">
        <v>256</v>
      </c>
      <c r="F11074">
        <v>2014</v>
      </c>
      <c r="G11074">
        <v>5159</v>
      </c>
      <c r="H11074">
        <v>5126.41</v>
      </c>
      <c r="J11074">
        <v>438719.83</v>
      </c>
      <c r="O11074">
        <v>46.66</v>
      </c>
      <c r="P11074">
        <v>0.1341</v>
      </c>
      <c r="Q11074">
        <v>609658.91099999996</v>
      </c>
      <c r="R11074" t="s">
        <v>34</v>
      </c>
      <c r="S11074" t="s">
        <v>45</v>
      </c>
      <c r="T11074" t="s">
        <v>63</v>
      </c>
      <c r="V11074" t="s">
        <v>109</v>
      </c>
      <c r="Y11074" t="s">
        <v>29</v>
      </c>
    </row>
    <row r="11075" spans="1:25" x14ac:dyDescent="0.45">
      <c r="A11075" t="s">
        <v>203</v>
      </c>
      <c r="B11075" t="s">
        <v>906</v>
      </c>
      <c r="C11075">
        <v>880023</v>
      </c>
      <c r="D11075" t="s">
        <v>908</v>
      </c>
      <c r="E11075" t="s">
        <v>256</v>
      </c>
      <c r="F11075">
        <v>2015</v>
      </c>
      <c r="G11075">
        <v>4773</v>
      </c>
      <c r="H11075">
        <v>4745.29</v>
      </c>
      <c r="J11075">
        <v>475118.55</v>
      </c>
      <c r="O11075">
        <v>48.533000000000001</v>
      </c>
      <c r="P11075">
        <v>0.13639999999999999</v>
      </c>
      <c r="Q11075">
        <v>623850.38300000003</v>
      </c>
      <c r="R11075" t="s">
        <v>34</v>
      </c>
      <c r="S11075" t="s">
        <v>45</v>
      </c>
      <c r="T11075" t="s">
        <v>63</v>
      </c>
      <c r="V11075" t="s">
        <v>109</v>
      </c>
      <c r="Y11075" t="s">
        <v>30</v>
      </c>
    </row>
    <row r="11076" spans="1:25" x14ac:dyDescent="0.45">
      <c r="A11076" t="s">
        <v>203</v>
      </c>
      <c r="B11076" t="s">
        <v>906</v>
      </c>
      <c r="C11076">
        <v>880023</v>
      </c>
      <c r="D11076" t="s">
        <v>908</v>
      </c>
      <c r="E11076" t="s">
        <v>256</v>
      </c>
      <c r="F11076">
        <v>2016</v>
      </c>
      <c r="G11076">
        <v>6149</v>
      </c>
      <c r="H11076">
        <v>6127</v>
      </c>
      <c r="J11076">
        <v>585081.59999999998</v>
      </c>
      <c r="O11076">
        <v>46.134</v>
      </c>
      <c r="P11076">
        <v>0.10929999999999999</v>
      </c>
      <c r="Q11076">
        <v>773381.19</v>
      </c>
      <c r="R11076" t="s">
        <v>34</v>
      </c>
      <c r="S11076" t="s">
        <v>45</v>
      </c>
      <c r="T11076" t="s">
        <v>63</v>
      </c>
      <c r="V11076" t="s">
        <v>109</v>
      </c>
      <c r="Y11076" t="s">
        <v>30</v>
      </c>
    </row>
    <row r="11077" spans="1:25" x14ac:dyDescent="0.45">
      <c r="A11077" t="s">
        <v>203</v>
      </c>
      <c r="B11077" t="s">
        <v>906</v>
      </c>
      <c r="C11077">
        <v>880023</v>
      </c>
      <c r="D11077" t="s">
        <v>908</v>
      </c>
      <c r="E11077" t="s">
        <v>256</v>
      </c>
      <c r="F11077">
        <v>2017</v>
      </c>
      <c r="G11077">
        <v>4326</v>
      </c>
      <c r="H11077">
        <v>4294.92</v>
      </c>
      <c r="J11077">
        <v>352340.31</v>
      </c>
      <c r="O11077">
        <v>27.779</v>
      </c>
      <c r="P11077">
        <v>0.107</v>
      </c>
      <c r="Q11077">
        <v>477257.47200000001</v>
      </c>
      <c r="R11077" t="s">
        <v>34</v>
      </c>
      <c r="S11077" t="s">
        <v>45</v>
      </c>
      <c r="T11077" t="s">
        <v>63</v>
      </c>
      <c r="V11077" t="s">
        <v>109</v>
      </c>
      <c r="Y11077" t="s">
        <v>30</v>
      </c>
    </row>
    <row r="11078" spans="1:25" x14ac:dyDescent="0.45">
      <c r="A11078" t="s">
        <v>203</v>
      </c>
      <c r="B11078" t="s">
        <v>906</v>
      </c>
      <c r="C11078">
        <v>880023</v>
      </c>
      <c r="D11078" t="s">
        <v>908</v>
      </c>
      <c r="E11078" t="s">
        <v>256</v>
      </c>
      <c r="F11078">
        <v>2018</v>
      </c>
      <c r="G11078">
        <v>6025</v>
      </c>
      <c r="H11078">
        <v>5995.15</v>
      </c>
      <c r="J11078">
        <v>517752.9</v>
      </c>
      <c r="O11078">
        <v>41.793999999999997</v>
      </c>
      <c r="P11078">
        <v>0.10979999999999999</v>
      </c>
      <c r="Q11078">
        <v>676701.59</v>
      </c>
      <c r="R11078" t="s">
        <v>34</v>
      </c>
      <c r="S11078" t="s">
        <v>45</v>
      </c>
      <c r="T11078" t="s">
        <v>63</v>
      </c>
      <c r="V11078" t="s">
        <v>109</v>
      </c>
      <c r="Y11078" t="s">
        <v>30</v>
      </c>
    </row>
    <row r="11079" spans="1:25" x14ac:dyDescent="0.45">
      <c r="A11079" t="s">
        <v>203</v>
      </c>
      <c r="B11079" t="s">
        <v>906</v>
      </c>
      <c r="C11079">
        <v>880023</v>
      </c>
      <c r="D11079" t="s">
        <v>908</v>
      </c>
      <c r="E11079" t="s">
        <v>256</v>
      </c>
      <c r="F11079">
        <v>2019</v>
      </c>
      <c r="G11079">
        <v>4444</v>
      </c>
      <c r="H11079">
        <v>4409.95</v>
      </c>
      <c r="J11079">
        <v>372705.58</v>
      </c>
      <c r="O11079">
        <v>26.928999999999998</v>
      </c>
      <c r="P11079">
        <v>0.1119</v>
      </c>
      <c r="Q11079">
        <v>470567.43800000002</v>
      </c>
      <c r="R11079" t="s">
        <v>34</v>
      </c>
      <c r="S11079" t="s">
        <v>45</v>
      </c>
      <c r="T11079" t="s">
        <v>63</v>
      </c>
      <c r="V11079" t="s">
        <v>109</v>
      </c>
      <c r="Y11079" t="s">
        <v>30</v>
      </c>
    </row>
    <row r="11080" spans="1:25" x14ac:dyDescent="0.45">
      <c r="A11080" t="s">
        <v>203</v>
      </c>
      <c r="B11080" t="s">
        <v>906</v>
      </c>
      <c r="C11080">
        <v>880023</v>
      </c>
      <c r="D11080" t="s">
        <v>908</v>
      </c>
      <c r="E11080" t="s">
        <v>256</v>
      </c>
      <c r="F11080">
        <v>2020</v>
      </c>
      <c r="G11080">
        <v>3393</v>
      </c>
      <c r="H11080">
        <v>3345.12</v>
      </c>
      <c r="J11080">
        <v>258020.85</v>
      </c>
      <c r="O11080">
        <v>16.064</v>
      </c>
      <c r="P11080">
        <v>9.98E-2</v>
      </c>
      <c r="Q11080">
        <v>321703.315</v>
      </c>
      <c r="R11080" t="s">
        <v>34</v>
      </c>
      <c r="S11080" t="s">
        <v>45</v>
      </c>
      <c r="T11080" t="s">
        <v>63</v>
      </c>
      <c r="V11080" t="s">
        <v>109</v>
      </c>
      <c r="Y11080" t="s">
        <v>30</v>
      </c>
    </row>
    <row r="11081" spans="1:25" x14ac:dyDescent="0.45">
      <c r="A11081" t="s">
        <v>203</v>
      </c>
      <c r="B11081" t="s">
        <v>906</v>
      </c>
      <c r="C11081">
        <v>880023</v>
      </c>
      <c r="D11081" t="s">
        <v>908</v>
      </c>
      <c r="E11081" t="s">
        <v>256</v>
      </c>
      <c r="F11081">
        <v>2021</v>
      </c>
      <c r="G11081">
        <v>4303</v>
      </c>
      <c r="H11081">
        <v>4278.79</v>
      </c>
      <c r="J11081">
        <v>322838.40000000002</v>
      </c>
      <c r="O11081">
        <v>23.106999999999999</v>
      </c>
      <c r="P11081">
        <v>0.10290000000000001</v>
      </c>
      <c r="Q11081">
        <v>433062.01699999999</v>
      </c>
      <c r="R11081" t="s">
        <v>34</v>
      </c>
      <c r="S11081" t="s">
        <v>45</v>
      </c>
      <c r="T11081" t="s">
        <v>63</v>
      </c>
      <c r="V11081" t="s">
        <v>109</v>
      </c>
      <c r="Y11081" t="s">
        <v>30</v>
      </c>
    </row>
    <row r="11082" spans="1:25" x14ac:dyDescent="0.45">
      <c r="A11082" t="s">
        <v>203</v>
      </c>
      <c r="B11082" t="s">
        <v>906</v>
      </c>
      <c r="C11082">
        <v>880023</v>
      </c>
      <c r="D11082" t="s">
        <v>908</v>
      </c>
      <c r="E11082" t="s">
        <v>256</v>
      </c>
      <c r="F11082">
        <v>2022</v>
      </c>
      <c r="G11082">
        <v>4617</v>
      </c>
      <c r="H11082">
        <v>4595.7</v>
      </c>
      <c r="J11082">
        <v>401019.72</v>
      </c>
      <c r="O11082">
        <v>45.6</v>
      </c>
      <c r="P11082">
        <v>0.13320000000000001</v>
      </c>
      <c r="Q11082">
        <v>657720.97600000002</v>
      </c>
      <c r="R11082" t="s">
        <v>34</v>
      </c>
      <c r="S11082" t="s">
        <v>45</v>
      </c>
      <c r="T11082" t="s">
        <v>63</v>
      </c>
      <c r="V11082" t="s">
        <v>109</v>
      </c>
      <c r="Y11082" t="s">
        <v>30</v>
      </c>
    </row>
    <row r="11083" spans="1:25" x14ac:dyDescent="0.45">
      <c r="A11083" t="s">
        <v>203</v>
      </c>
      <c r="B11083" t="s">
        <v>906</v>
      </c>
      <c r="C11083">
        <v>880023</v>
      </c>
      <c r="D11083" t="s">
        <v>908</v>
      </c>
      <c r="E11083" t="s">
        <v>256</v>
      </c>
      <c r="F11083">
        <v>2023</v>
      </c>
      <c r="G11083">
        <v>2934</v>
      </c>
      <c r="H11083">
        <v>2917.02</v>
      </c>
      <c r="J11083">
        <v>222123.59</v>
      </c>
      <c r="O11083">
        <v>22.189</v>
      </c>
      <c r="P11083">
        <v>0.1221</v>
      </c>
      <c r="Q11083">
        <v>359596.51500000001</v>
      </c>
      <c r="R11083" t="s">
        <v>34</v>
      </c>
      <c r="S11083" t="s">
        <v>45</v>
      </c>
      <c r="T11083" t="s">
        <v>63</v>
      </c>
      <c r="V11083" t="s">
        <v>109</v>
      </c>
      <c r="Y11083" t="s">
        <v>30</v>
      </c>
    </row>
    <row r="11084" spans="1:25" x14ac:dyDescent="0.45">
      <c r="A11084" t="s">
        <v>203</v>
      </c>
      <c r="B11084" t="s">
        <v>906</v>
      </c>
      <c r="C11084">
        <v>880023</v>
      </c>
      <c r="D11084" t="s">
        <v>908</v>
      </c>
      <c r="E11084" t="s">
        <v>256</v>
      </c>
      <c r="F11084">
        <v>2024</v>
      </c>
      <c r="G11084">
        <v>2349</v>
      </c>
      <c r="H11084">
        <v>2326.91</v>
      </c>
      <c r="J11084">
        <v>222134.02</v>
      </c>
      <c r="O11084">
        <v>19.911000000000001</v>
      </c>
      <c r="P11084">
        <v>0.1018</v>
      </c>
      <c r="Q11084">
        <v>400368.734</v>
      </c>
      <c r="R11084" t="s">
        <v>34</v>
      </c>
      <c r="S11084" t="s">
        <v>45</v>
      </c>
      <c r="T11084" t="s">
        <v>63</v>
      </c>
      <c r="V11084" t="s">
        <v>109</v>
      </c>
      <c r="Y11084" t="s">
        <v>30</v>
      </c>
    </row>
    <row r="11085" spans="1:25" x14ac:dyDescent="0.45">
      <c r="A11085" t="s">
        <v>203</v>
      </c>
      <c r="B11085" t="s">
        <v>906</v>
      </c>
      <c r="C11085">
        <v>880023</v>
      </c>
      <c r="D11085" t="s">
        <v>909</v>
      </c>
      <c r="E11085" t="s">
        <v>256</v>
      </c>
      <c r="F11085">
        <v>2009</v>
      </c>
      <c r="G11085">
        <v>5187</v>
      </c>
      <c r="H11085">
        <v>5173.13</v>
      </c>
      <c r="J11085">
        <v>687310.5</v>
      </c>
      <c r="O11085">
        <v>51.872999999999998</v>
      </c>
      <c r="P11085">
        <v>0.15160000000000001</v>
      </c>
      <c r="Q11085">
        <v>616980.88600000006</v>
      </c>
      <c r="R11085" t="s">
        <v>34</v>
      </c>
      <c r="S11085" t="s">
        <v>45</v>
      </c>
      <c r="T11085" t="s">
        <v>63</v>
      </c>
      <c r="V11085" t="s">
        <v>910</v>
      </c>
      <c r="Y11085" t="s">
        <v>29</v>
      </c>
    </row>
    <row r="11086" spans="1:25" x14ac:dyDescent="0.45">
      <c r="A11086" t="s">
        <v>203</v>
      </c>
      <c r="B11086" t="s">
        <v>906</v>
      </c>
      <c r="C11086">
        <v>880023</v>
      </c>
      <c r="D11086" t="s">
        <v>909</v>
      </c>
      <c r="E11086" t="s">
        <v>256</v>
      </c>
      <c r="F11086">
        <v>2010</v>
      </c>
      <c r="G11086">
        <v>6580</v>
      </c>
      <c r="H11086">
        <v>6572.44</v>
      </c>
      <c r="J11086">
        <v>984211.67</v>
      </c>
      <c r="O11086">
        <v>57.363999999999997</v>
      </c>
      <c r="P11086">
        <v>0.12470000000000001</v>
      </c>
      <c r="Q11086">
        <v>874861.35800000001</v>
      </c>
      <c r="R11086" t="s">
        <v>34</v>
      </c>
      <c r="S11086" t="s">
        <v>45</v>
      </c>
      <c r="T11086" t="s">
        <v>63</v>
      </c>
      <c r="V11086" t="s">
        <v>910</v>
      </c>
      <c r="Y11086" t="s">
        <v>29</v>
      </c>
    </row>
    <row r="11087" spans="1:25" x14ac:dyDescent="0.45">
      <c r="A11087" t="s">
        <v>203</v>
      </c>
      <c r="B11087" t="s">
        <v>906</v>
      </c>
      <c r="C11087">
        <v>880023</v>
      </c>
      <c r="D11087" t="s">
        <v>909</v>
      </c>
      <c r="E11087" t="s">
        <v>256</v>
      </c>
      <c r="F11087">
        <v>2011</v>
      </c>
      <c r="G11087">
        <v>6257</v>
      </c>
      <c r="H11087">
        <v>6243.75</v>
      </c>
      <c r="J11087">
        <v>1002991.19</v>
      </c>
      <c r="O11087">
        <v>53.378</v>
      </c>
      <c r="P11087">
        <v>0.1125</v>
      </c>
      <c r="Q11087">
        <v>887151.76599999995</v>
      </c>
      <c r="R11087" t="s">
        <v>34</v>
      </c>
      <c r="S11087" t="s">
        <v>45</v>
      </c>
      <c r="T11087" t="s">
        <v>63</v>
      </c>
      <c r="V11087" t="s">
        <v>910</v>
      </c>
      <c r="Y11087" t="s">
        <v>29</v>
      </c>
    </row>
    <row r="11088" spans="1:25" x14ac:dyDescent="0.45">
      <c r="A11088" t="s">
        <v>203</v>
      </c>
      <c r="B11088" t="s">
        <v>906</v>
      </c>
      <c r="C11088">
        <v>880023</v>
      </c>
      <c r="D11088" t="s">
        <v>909</v>
      </c>
      <c r="E11088" t="s">
        <v>256</v>
      </c>
      <c r="F11088">
        <v>2012</v>
      </c>
      <c r="G11088">
        <v>4809</v>
      </c>
      <c r="H11088">
        <v>4802.58</v>
      </c>
      <c r="J11088">
        <v>736882</v>
      </c>
      <c r="O11088">
        <v>41.783000000000001</v>
      </c>
      <c r="P11088">
        <v>0.11</v>
      </c>
      <c r="Q11088">
        <v>716844.84699999995</v>
      </c>
      <c r="R11088" t="s">
        <v>34</v>
      </c>
      <c r="S11088" t="s">
        <v>45</v>
      </c>
      <c r="T11088" t="s">
        <v>63</v>
      </c>
      <c r="V11088" t="s">
        <v>910</v>
      </c>
      <c r="Y11088" t="s">
        <v>29</v>
      </c>
    </row>
    <row r="11089" spans="1:25" x14ac:dyDescent="0.45">
      <c r="A11089" t="s">
        <v>203</v>
      </c>
      <c r="B11089" t="s">
        <v>906</v>
      </c>
      <c r="C11089">
        <v>880023</v>
      </c>
      <c r="D11089" t="s">
        <v>909</v>
      </c>
      <c r="E11089" t="s">
        <v>256</v>
      </c>
      <c r="F11089">
        <v>2013</v>
      </c>
      <c r="G11089">
        <v>4543</v>
      </c>
      <c r="H11089">
        <v>4523.2299999999996</v>
      </c>
      <c r="J11089">
        <v>725101.54</v>
      </c>
      <c r="O11089">
        <v>37.831000000000003</v>
      </c>
      <c r="P11089">
        <v>0.11360000000000001</v>
      </c>
      <c r="Q11089">
        <v>617710.10499999998</v>
      </c>
      <c r="R11089" t="s">
        <v>34</v>
      </c>
      <c r="S11089" t="s">
        <v>45</v>
      </c>
      <c r="T11089" t="s">
        <v>63</v>
      </c>
      <c r="V11089" t="s">
        <v>910</v>
      </c>
      <c r="Y11089" t="s">
        <v>29</v>
      </c>
    </row>
    <row r="11090" spans="1:25" x14ac:dyDescent="0.45">
      <c r="A11090" t="s">
        <v>203</v>
      </c>
      <c r="B11090" t="s">
        <v>906</v>
      </c>
      <c r="C11090">
        <v>880023</v>
      </c>
      <c r="D11090" t="s">
        <v>909</v>
      </c>
      <c r="E11090" t="s">
        <v>256</v>
      </c>
      <c r="F11090">
        <v>2014</v>
      </c>
      <c r="G11090">
        <v>3210</v>
      </c>
      <c r="H11090">
        <v>3180.4</v>
      </c>
      <c r="J11090">
        <v>436302.4</v>
      </c>
      <c r="O11090">
        <v>30.463999999999999</v>
      </c>
      <c r="P11090">
        <v>0.12479999999999999</v>
      </c>
      <c r="Q11090">
        <v>455176.80200000003</v>
      </c>
      <c r="R11090" t="s">
        <v>34</v>
      </c>
      <c r="S11090" t="s">
        <v>45</v>
      </c>
      <c r="T11090" t="s">
        <v>63</v>
      </c>
      <c r="V11090" t="s">
        <v>910</v>
      </c>
      <c r="Y11090" t="s">
        <v>29</v>
      </c>
    </row>
    <row r="11091" spans="1:25" x14ac:dyDescent="0.45">
      <c r="A11091" t="s">
        <v>203</v>
      </c>
      <c r="B11091" t="s">
        <v>906</v>
      </c>
      <c r="C11091">
        <v>880023</v>
      </c>
      <c r="D11091" t="s">
        <v>909</v>
      </c>
      <c r="E11091" t="s">
        <v>256</v>
      </c>
      <c r="F11091">
        <v>2015</v>
      </c>
      <c r="G11091">
        <v>1857</v>
      </c>
      <c r="H11091">
        <v>1837.18</v>
      </c>
      <c r="J11091">
        <v>262790.5</v>
      </c>
      <c r="O11091">
        <v>14.313000000000001</v>
      </c>
      <c r="P11091">
        <v>0.121</v>
      </c>
      <c r="Q11091">
        <v>238191.51500000001</v>
      </c>
      <c r="R11091" t="s">
        <v>34</v>
      </c>
      <c r="S11091" t="s">
        <v>45</v>
      </c>
      <c r="T11091" t="s">
        <v>63</v>
      </c>
      <c r="V11091" t="s">
        <v>910</v>
      </c>
      <c r="Y11091" t="s">
        <v>30</v>
      </c>
    </row>
    <row r="11092" spans="1:25" x14ac:dyDescent="0.45">
      <c r="A11092" t="s">
        <v>203</v>
      </c>
      <c r="B11092" t="s">
        <v>906</v>
      </c>
      <c r="C11092">
        <v>880023</v>
      </c>
      <c r="D11092" t="s">
        <v>909</v>
      </c>
      <c r="E11092" t="s">
        <v>256</v>
      </c>
      <c r="F11092">
        <v>2016</v>
      </c>
      <c r="G11092">
        <v>3120</v>
      </c>
      <c r="H11092">
        <v>3096.95</v>
      </c>
      <c r="J11092">
        <v>473992.89</v>
      </c>
      <c r="O11092">
        <v>27.588999999999999</v>
      </c>
      <c r="P11092">
        <v>0.12089999999999999</v>
      </c>
      <c r="Q11092">
        <v>435623.69799999997</v>
      </c>
      <c r="R11092" t="s">
        <v>34</v>
      </c>
      <c r="S11092" t="s">
        <v>45</v>
      </c>
      <c r="T11092" t="s">
        <v>63</v>
      </c>
      <c r="V11092" t="s">
        <v>910</v>
      </c>
      <c r="Y11092" t="s">
        <v>30</v>
      </c>
    </row>
    <row r="11093" spans="1:25" x14ac:dyDescent="0.45">
      <c r="A11093" t="s">
        <v>203</v>
      </c>
      <c r="B11093" t="s">
        <v>906</v>
      </c>
      <c r="C11093">
        <v>880023</v>
      </c>
      <c r="D11093" t="s">
        <v>909</v>
      </c>
      <c r="E11093" t="s">
        <v>256</v>
      </c>
      <c r="F11093">
        <v>2017</v>
      </c>
      <c r="G11093">
        <v>2722</v>
      </c>
      <c r="H11093">
        <v>2704.97</v>
      </c>
      <c r="J11093">
        <v>388333.7</v>
      </c>
      <c r="O11093">
        <v>23.253</v>
      </c>
      <c r="P11093">
        <v>0.13109999999999999</v>
      </c>
      <c r="Q11093">
        <v>339114.511</v>
      </c>
      <c r="R11093" t="s">
        <v>34</v>
      </c>
      <c r="S11093" t="s">
        <v>45</v>
      </c>
      <c r="T11093" t="s">
        <v>63</v>
      </c>
      <c r="V11093" t="s">
        <v>910</v>
      </c>
      <c r="Y11093" t="s">
        <v>30</v>
      </c>
    </row>
    <row r="11094" spans="1:25" x14ac:dyDescent="0.45">
      <c r="A11094" t="s">
        <v>203</v>
      </c>
      <c r="B11094" t="s">
        <v>906</v>
      </c>
      <c r="C11094">
        <v>880023</v>
      </c>
      <c r="D11094" t="s">
        <v>909</v>
      </c>
      <c r="E11094" t="s">
        <v>256</v>
      </c>
      <c r="F11094">
        <v>2018</v>
      </c>
      <c r="G11094">
        <v>4438</v>
      </c>
      <c r="H11094">
        <v>4413.21</v>
      </c>
      <c r="J11094">
        <v>617540.73</v>
      </c>
      <c r="O11094">
        <v>34.594999999999999</v>
      </c>
      <c r="P11094">
        <v>0.12740000000000001</v>
      </c>
      <c r="Q11094">
        <v>516700.80200000003</v>
      </c>
      <c r="R11094" t="s">
        <v>34</v>
      </c>
      <c r="S11094" t="s">
        <v>45</v>
      </c>
      <c r="T11094" t="s">
        <v>63</v>
      </c>
      <c r="V11094" t="s">
        <v>910</v>
      </c>
      <c r="Y11094" t="s">
        <v>30</v>
      </c>
    </row>
    <row r="11095" spans="1:25" x14ac:dyDescent="0.45">
      <c r="A11095" t="s">
        <v>203</v>
      </c>
      <c r="B11095" t="s">
        <v>906</v>
      </c>
      <c r="C11095">
        <v>880023</v>
      </c>
      <c r="D11095" t="s">
        <v>909</v>
      </c>
      <c r="E11095" t="s">
        <v>256</v>
      </c>
      <c r="F11095">
        <v>2019</v>
      </c>
      <c r="G11095">
        <v>2685</v>
      </c>
      <c r="H11095">
        <v>2653.59</v>
      </c>
      <c r="J11095">
        <v>385696.24</v>
      </c>
      <c r="O11095">
        <v>20.314</v>
      </c>
      <c r="P11095">
        <v>0.1249</v>
      </c>
      <c r="Q11095">
        <v>320857.929</v>
      </c>
      <c r="R11095" t="s">
        <v>34</v>
      </c>
      <c r="S11095" t="s">
        <v>45</v>
      </c>
      <c r="T11095" t="s">
        <v>63</v>
      </c>
      <c r="V11095" t="s">
        <v>910</v>
      </c>
      <c r="Y11095" t="s">
        <v>30</v>
      </c>
    </row>
    <row r="11096" spans="1:25" x14ac:dyDescent="0.45">
      <c r="A11096" t="s">
        <v>203</v>
      </c>
      <c r="B11096" t="s">
        <v>906</v>
      </c>
      <c r="C11096">
        <v>880023</v>
      </c>
      <c r="D11096" t="s">
        <v>909</v>
      </c>
      <c r="E11096" t="s">
        <v>256</v>
      </c>
      <c r="F11096">
        <v>2020</v>
      </c>
      <c r="G11096">
        <v>1494</v>
      </c>
      <c r="H11096">
        <v>1458</v>
      </c>
      <c r="J11096">
        <v>195084.94</v>
      </c>
      <c r="O11096">
        <v>12.327999999999999</v>
      </c>
      <c r="P11096">
        <v>0.13139999999999999</v>
      </c>
      <c r="Q11096">
        <v>185279.97399999999</v>
      </c>
      <c r="R11096" t="s">
        <v>34</v>
      </c>
      <c r="S11096" t="s">
        <v>45</v>
      </c>
      <c r="T11096" t="s">
        <v>63</v>
      </c>
      <c r="V11096" t="s">
        <v>910</v>
      </c>
      <c r="Y11096" t="s">
        <v>30</v>
      </c>
    </row>
    <row r="11097" spans="1:25" x14ac:dyDescent="0.45">
      <c r="A11097" t="s">
        <v>203</v>
      </c>
      <c r="B11097" t="s">
        <v>906</v>
      </c>
      <c r="C11097">
        <v>880023</v>
      </c>
      <c r="D11097" t="s">
        <v>909</v>
      </c>
      <c r="E11097" t="s">
        <v>256</v>
      </c>
      <c r="F11097">
        <v>2021</v>
      </c>
      <c r="G11097">
        <v>3173</v>
      </c>
      <c r="H11097">
        <v>3138.88</v>
      </c>
      <c r="J11097">
        <v>428173.01</v>
      </c>
      <c r="O11097">
        <v>26.385999999999999</v>
      </c>
      <c r="P11097">
        <v>0.12620000000000001</v>
      </c>
      <c r="Q11097">
        <v>411701.745</v>
      </c>
      <c r="R11097" t="s">
        <v>34</v>
      </c>
      <c r="S11097" t="s">
        <v>45</v>
      </c>
      <c r="T11097" t="s">
        <v>63</v>
      </c>
      <c r="V11097" t="s">
        <v>910</v>
      </c>
      <c r="Y11097" t="s">
        <v>30</v>
      </c>
    </row>
    <row r="11098" spans="1:25" x14ac:dyDescent="0.45">
      <c r="A11098" t="s">
        <v>203</v>
      </c>
      <c r="B11098" t="s">
        <v>906</v>
      </c>
      <c r="C11098">
        <v>880023</v>
      </c>
      <c r="D11098" t="s">
        <v>909</v>
      </c>
      <c r="E11098" t="s">
        <v>256</v>
      </c>
      <c r="F11098">
        <v>2022</v>
      </c>
      <c r="G11098">
        <v>3297</v>
      </c>
      <c r="H11098">
        <v>3271.38</v>
      </c>
      <c r="J11098">
        <v>494077.38</v>
      </c>
      <c r="O11098">
        <v>53.777999999999999</v>
      </c>
      <c r="P11098">
        <v>0.16439999999999999</v>
      </c>
      <c r="Q11098">
        <v>610639.91099999996</v>
      </c>
      <c r="R11098" t="s">
        <v>34</v>
      </c>
      <c r="S11098" t="s">
        <v>45</v>
      </c>
      <c r="T11098" t="s">
        <v>63</v>
      </c>
      <c r="V11098" t="s">
        <v>910</v>
      </c>
      <c r="Y11098" t="s">
        <v>30</v>
      </c>
    </row>
    <row r="11099" spans="1:25" x14ac:dyDescent="0.45">
      <c r="A11099" t="s">
        <v>203</v>
      </c>
      <c r="B11099" t="s">
        <v>906</v>
      </c>
      <c r="C11099">
        <v>880023</v>
      </c>
      <c r="D11099" t="s">
        <v>909</v>
      </c>
      <c r="E11099" t="s">
        <v>256</v>
      </c>
      <c r="F11099">
        <v>2023</v>
      </c>
      <c r="G11099">
        <v>3952</v>
      </c>
      <c r="H11099">
        <v>3921.09</v>
      </c>
      <c r="J11099">
        <v>476337</v>
      </c>
      <c r="O11099">
        <v>37.57</v>
      </c>
      <c r="P11099">
        <v>0.13189999999999999</v>
      </c>
      <c r="Q11099">
        <v>546360.755</v>
      </c>
      <c r="R11099" t="s">
        <v>34</v>
      </c>
      <c r="S11099" t="s">
        <v>45</v>
      </c>
      <c r="T11099" t="s">
        <v>63</v>
      </c>
      <c r="V11099" t="s">
        <v>910</v>
      </c>
      <c r="Y11099" t="s">
        <v>30</v>
      </c>
    </row>
    <row r="11100" spans="1:25" x14ac:dyDescent="0.45">
      <c r="A11100" t="s">
        <v>203</v>
      </c>
      <c r="B11100" t="s">
        <v>906</v>
      </c>
      <c r="C11100">
        <v>880023</v>
      </c>
      <c r="D11100" t="s">
        <v>909</v>
      </c>
      <c r="E11100" t="s">
        <v>256</v>
      </c>
      <c r="F11100">
        <v>2024</v>
      </c>
      <c r="G11100">
        <v>2044</v>
      </c>
      <c r="H11100">
        <v>2029.83</v>
      </c>
      <c r="J11100">
        <v>219900.99</v>
      </c>
      <c r="O11100">
        <v>21.538</v>
      </c>
      <c r="P11100">
        <v>0.14019999999999999</v>
      </c>
      <c r="Q11100">
        <v>294588.37099999998</v>
      </c>
      <c r="R11100" t="s">
        <v>34</v>
      </c>
      <c r="S11100" t="s">
        <v>45</v>
      </c>
      <c r="T11100" t="s">
        <v>63</v>
      </c>
      <c r="V11100" t="s">
        <v>910</v>
      </c>
      <c r="Y11100" t="s">
        <v>30</v>
      </c>
    </row>
    <row r="11101" spans="1:25" x14ac:dyDescent="0.45">
      <c r="A11101" t="s">
        <v>203</v>
      </c>
      <c r="B11101" t="s">
        <v>906</v>
      </c>
      <c r="C11101">
        <v>880023</v>
      </c>
      <c r="D11101" t="s">
        <v>911</v>
      </c>
      <c r="E11101" t="s">
        <v>256</v>
      </c>
      <c r="F11101">
        <v>2009</v>
      </c>
      <c r="G11101">
        <v>3351</v>
      </c>
      <c r="H11101">
        <v>3289.53</v>
      </c>
      <c r="J11101">
        <v>307869.99</v>
      </c>
      <c r="O11101">
        <v>33.738</v>
      </c>
      <c r="P11101">
        <v>0.14330000000000001</v>
      </c>
      <c r="Q11101">
        <v>395147.33</v>
      </c>
      <c r="R11101" t="s">
        <v>34</v>
      </c>
      <c r="S11101" t="s">
        <v>45</v>
      </c>
      <c r="T11101" t="s">
        <v>63</v>
      </c>
      <c r="V11101" t="s">
        <v>137</v>
      </c>
      <c r="Y11101" t="s">
        <v>29</v>
      </c>
    </row>
    <row r="11102" spans="1:25" x14ac:dyDescent="0.45">
      <c r="A11102" t="s">
        <v>203</v>
      </c>
      <c r="B11102" t="s">
        <v>906</v>
      </c>
      <c r="C11102">
        <v>880023</v>
      </c>
      <c r="D11102" t="s">
        <v>911</v>
      </c>
      <c r="E11102" t="s">
        <v>256</v>
      </c>
      <c r="F11102">
        <v>2010</v>
      </c>
      <c r="G11102">
        <v>2172</v>
      </c>
      <c r="H11102">
        <v>2122.85</v>
      </c>
      <c r="J11102">
        <v>179787.3</v>
      </c>
      <c r="O11102">
        <v>12.11</v>
      </c>
      <c r="P11102">
        <v>8.5900000000000004E-2</v>
      </c>
      <c r="Q11102">
        <v>261761.78</v>
      </c>
      <c r="R11102" t="s">
        <v>34</v>
      </c>
      <c r="S11102" t="s">
        <v>45</v>
      </c>
      <c r="T11102" t="s">
        <v>63</v>
      </c>
      <c r="V11102" t="s">
        <v>137</v>
      </c>
      <c r="Y11102" t="s">
        <v>29</v>
      </c>
    </row>
    <row r="11103" spans="1:25" x14ac:dyDescent="0.45">
      <c r="A11103" t="s">
        <v>203</v>
      </c>
      <c r="B11103" t="s">
        <v>906</v>
      </c>
      <c r="C11103">
        <v>880023</v>
      </c>
      <c r="D11103" t="s">
        <v>911</v>
      </c>
      <c r="E11103" t="s">
        <v>256</v>
      </c>
      <c r="F11103">
        <v>2011</v>
      </c>
      <c r="G11103">
        <v>3260</v>
      </c>
      <c r="H11103">
        <v>3175.57</v>
      </c>
      <c r="J11103">
        <v>239778</v>
      </c>
      <c r="O11103">
        <v>16.213000000000001</v>
      </c>
      <c r="P11103">
        <v>8.8099999999999998E-2</v>
      </c>
      <c r="Q11103">
        <v>350022.14</v>
      </c>
      <c r="R11103" t="s">
        <v>34</v>
      </c>
      <c r="S11103" t="s">
        <v>45</v>
      </c>
      <c r="T11103" t="s">
        <v>63</v>
      </c>
      <c r="V11103" t="s">
        <v>137</v>
      </c>
      <c r="Y11103" t="s">
        <v>29</v>
      </c>
    </row>
    <row r="11104" spans="1:25" x14ac:dyDescent="0.45">
      <c r="A11104" t="s">
        <v>203</v>
      </c>
      <c r="B11104" t="s">
        <v>906</v>
      </c>
      <c r="C11104">
        <v>880023</v>
      </c>
      <c r="D11104" t="s">
        <v>911</v>
      </c>
      <c r="E11104" t="s">
        <v>256</v>
      </c>
      <c r="F11104">
        <v>2012</v>
      </c>
      <c r="G11104">
        <v>2907</v>
      </c>
      <c r="H11104">
        <v>2825.25</v>
      </c>
      <c r="J11104">
        <v>193570.05</v>
      </c>
      <c r="O11104">
        <v>12.561999999999999</v>
      </c>
      <c r="P11104">
        <v>8.4500000000000006E-2</v>
      </c>
      <c r="Q11104">
        <v>284515.89299999998</v>
      </c>
      <c r="R11104" t="s">
        <v>34</v>
      </c>
      <c r="S11104" t="s">
        <v>45</v>
      </c>
      <c r="T11104" t="s">
        <v>63</v>
      </c>
      <c r="V11104" t="s">
        <v>137</v>
      </c>
      <c r="Y11104" t="s">
        <v>29</v>
      </c>
    </row>
    <row r="11105" spans="1:25" x14ac:dyDescent="0.45">
      <c r="A11105" t="s">
        <v>203</v>
      </c>
      <c r="B11105" t="s">
        <v>906</v>
      </c>
      <c r="C11105">
        <v>880023</v>
      </c>
      <c r="D11105" t="s">
        <v>911</v>
      </c>
      <c r="E11105" t="s">
        <v>256</v>
      </c>
      <c r="F11105">
        <v>2013</v>
      </c>
      <c r="G11105">
        <v>3912</v>
      </c>
      <c r="H11105">
        <v>3801.16</v>
      </c>
      <c r="J11105">
        <v>287849.09000000003</v>
      </c>
      <c r="O11105">
        <v>20.692</v>
      </c>
      <c r="P11105">
        <v>9.7799999999999998E-2</v>
      </c>
      <c r="Q11105">
        <v>395795.69400000002</v>
      </c>
      <c r="R11105" t="s">
        <v>34</v>
      </c>
      <c r="S11105" t="s">
        <v>45</v>
      </c>
      <c r="T11105" t="s">
        <v>63</v>
      </c>
      <c r="V11105" t="s">
        <v>137</v>
      </c>
      <c r="Y11105" t="s">
        <v>29</v>
      </c>
    </row>
    <row r="11106" spans="1:25" x14ac:dyDescent="0.45">
      <c r="A11106" t="s">
        <v>203</v>
      </c>
      <c r="B11106" t="s">
        <v>906</v>
      </c>
      <c r="C11106">
        <v>880023</v>
      </c>
      <c r="D11106" t="s">
        <v>911</v>
      </c>
      <c r="E11106" t="s">
        <v>256</v>
      </c>
      <c r="F11106">
        <v>2014</v>
      </c>
      <c r="G11106">
        <v>1451</v>
      </c>
      <c r="H11106">
        <v>1385.55</v>
      </c>
      <c r="J11106">
        <v>121326.19</v>
      </c>
      <c r="O11106">
        <v>13.926</v>
      </c>
      <c r="P11106">
        <v>0.1333</v>
      </c>
      <c r="Q11106">
        <v>178681.90700000001</v>
      </c>
      <c r="R11106" t="s">
        <v>34</v>
      </c>
      <c r="S11106" t="s">
        <v>45</v>
      </c>
      <c r="T11106" t="s">
        <v>63</v>
      </c>
      <c r="V11106" t="s">
        <v>137</v>
      </c>
      <c r="Y11106" t="s">
        <v>29</v>
      </c>
    </row>
    <row r="11107" spans="1:25" x14ac:dyDescent="0.45">
      <c r="A11107" t="s">
        <v>203</v>
      </c>
      <c r="B11107" t="s">
        <v>906</v>
      </c>
      <c r="C11107">
        <v>880023</v>
      </c>
      <c r="D11107" t="s">
        <v>911</v>
      </c>
      <c r="E11107" t="s">
        <v>256</v>
      </c>
      <c r="F11107">
        <v>2015</v>
      </c>
      <c r="G11107">
        <v>2998</v>
      </c>
      <c r="H11107">
        <v>2935.44</v>
      </c>
      <c r="J11107">
        <v>236056.8</v>
      </c>
      <c r="O11107">
        <v>23.704999999999998</v>
      </c>
      <c r="P11107">
        <v>0.1152</v>
      </c>
      <c r="Q11107">
        <v>345626.47399999999</v>
      </c>
      <c r="R11107" t="s">
        <v>34</v>
      </c>
      <c r="S11107" t="s">
        <v>45</v>
      </c>
      <c r="T11107" t="s">
        <v>63</v>
      </c>
      <c r="V11107" t="s">
        <v>137</v>
      </c>
      <c r="Y11107" t="s">
        <v>30</v>
      </c>
    </row>
    <row r="11108" spans="1:25" x14ac:dyDescent="0.45">
      <c r="A11108" t="s">
        <v>203</v>
      </c>
      <c r="B11108" t="s">
        <v>906</v>
      </c>
      <c r="C11108">
        <v>880023</v>
      </c>
      <c r="D11108" t="s">
        <v>911</v>
      </c>
      <c r="E11108" t="s">
        <v>256</v>
      </c>
      <c r="F11108">
        <v>2016</v>
      </c>
      <c r="G11108">
        <v>3516</v>
      </c>
      <c r="H11108">
        <v>3435.22</v>
      </c>
      <c r="J11108">
        <v>248750.3</v>
      </c>
      <c r="O11108">
        <v>19.518000000000001</v>
      </c>
      <c r="P11108">
        <v>9.5200000000000007E-2</v>
      </c>
      <c r="Q11108">
        <v>365149.25400000002</v>
      </c>
      <c r="R11108" t="s">
        <v>34</v>
      </c>
      <c r="S11108" t="s">
        <v>45</v>
      </c>
      <c r="T11108" t="s">
        <v>63</v>
      </c>
      <c r="V11108" t="s">
        <v>137</v>
      </c>
      <c r="Y11108" t="s">
        <v>30</v>
      </c>
    </row>
    <row r="11109" spans="1:25" x14ac:dyDescent="0.45">
      <c r="A11109" t="s">
        <v>203</v>
      </c>
      <c r="B11109" t="s">
        <v>906</v>
      </c>
      <c r="C11109">
        <v>880023</v>
      </c>
      <c r="D11109" t="s">
        <v>911</v>
      </c>
      <c r="E11109" t="s">
        <v>256</v>
      </c>
      <c r="F11109">
        <v>2017</v>
      </c>
      <c r="G11109">
        <v>1025</v>
      </c>
      <c r="H11109">
        <v>992.24</v>
      </c>
      <c r="J11109">
        <v>80284.53</v>
      </c>
      <c r="O11109">
        <v>5.5380000000000003</v>
      </c>
      <c r="P11109">
        <v>8.9599999999999999E-2</v>
      </c>
      <c r="Q11109">
        <v>115895.74099999999</v>
      </c>
      <c r="R11109" t="s">
        <v>34</v>
      </c>
      <c r="S11109" t="s">
        <v>45</v>
      </c>
      <c r="T11109" t="s">
        <v>63</v>
      </c>
      <c r="V11109" t="s">
        <v>137</v>
      </c>
      <c r="Y11109" t="s">
        <v>30</v>
      </c>
    </row>
    <row r="11110" spans="1:25" x14ac:dyDescent="0.45">
      <c r="A11110" t="s">
        <v>203</v>
      </c>
      <c r="B11110" t="s">
        <v>906</v>
      </c>
      <c r="C11110">
        <v>880023</v>
      </c>
      <c r="D11110" t="s">
        <v>911</v>
      </c>
      <c r="E11110" t="s">
        <v>256</v>
      </c>
      <c r="F11110">
        <v>2018</v>
      </c>
      <c r="G11110">
        <v>1303</v>
      </c>
      <c r="H11110">
        <v>1261.82</v>
      </c>
      <c r="J11110">
        <v>99922.86</v>
      </c>
      <c r="O11110">
        <v>7.55</v>
      </c>
      <c r="P11110">
        <v>9.4799999999999995E-2</v>
      </c>
      <c r="Q11110">
        <v>145118.55600000001</v>
      </c>
      <c r="R11110" t="s">
        <v>34</v>
      </c>
      <c r="S11110" t="s">
        <v>45</v>
      </c>
      <c r="T11110" t="s">
        <v>63</v>
      </c>
      <c r="V11110" t="s">
        <v>137</v>
      </c>
      <c r="Y11110" t="s">
        <v>30</v>
      </c>
    </row>
    <row r="11111" spans="1:25" x14ac:dyDescent="0.45">
      <c r="A11111" t="s">
        <v>203</v>
      </c>
      <c r="B11111" t="s">
        <v>906</v>
      </c>
      <c r="C11111">
        <v>880023</v>
      </c>
      <c r="D11111" t="s">
        <v>911</v>
      </c>
      <c r="E11111" t="s">
        <v>256</v>
      </c>
      <c r="F11111">
        <v>2019</v>
      </c>
      <c r="G11111">
        <v>2141</v>
      </c>
      <c r="H11111">
        <v>2123.5300000000002</v>
      </c>
      <c r="J11111">
        <v>154905.59</v>
      </c>
      <c r="O11111">
        <v>10.456</v>
      </c>
      <c r="P11111">
        <v>9.1600000000000001E-2</v>
      </c>
      <c r="Q11111">
        <v>220134.80100000001</v>
      </c>
      <c r="R11111" t="s">
        <v>34</v>
      </c>
      <c r="S11111" t="s">
        <v>45</v>
      </c>
      <c r="T11111" t="s">
        <v>63</v>
      </c>
      <c r="V11111" t="s">
        <v>137</v>
      </c>
      <c r="Y11111" t="s">
        <v>30</v>
      </c>
    </row>
    <row r="11112" spans="1:25" x14ac:dyDescent="0.45">
      <c r="A11112" t="s">
        <v>203</v>
      </c>
      <c r="B11112" t="s">
        <v>906</v>
      </c>
      <c r="C11112">
        <v>880023</v>
      </c>
      <c r="D11112" t="s">
        <v>911</v>
      </c>
      <c r="E11112" t="s">
        <v>256</v>
      </c>
      <c r="F11112">
        <v>2020</v>
      </c>
      <c r="G11112">
        <v>3293</v>
      </c>
      <c r="H11112">
        <v>3266.59</v>
      </c>
      <c r="J11112">
        <v>241606.35</v>
      </c>
      <c r="O11112">
        <v>16.07</v>
      </c>
      <c r="P11112">
        <v>9.11E-2</v>
      </c>
      <c r="Q11112">
        <v>340915.49400000001</v>
      </c>
      <c r="R11112" t="s">
        <v>34</v>
      </c>
      <c r="S11112" t="s">
        <v>45</v>
      </c>
      <c r="T11112" t="s">
        <v>63</v>
      </c>
      <c r="V11112" t="s">
        <v>137</v>
      </c>
      <c r="Y11112" t="s">
        <v>30</v>
      </c>
    </row>
    <row r="11113" spans="1:25" x14ac:dyDescent="0.45">
      <c r="A11113" t="s">
        <v>203</v>
      </c>
      <c r="B11113" t="s">
        <v>906</v>
      </c>
      <c r="C11113">
        <v>880023</v>
      </c>
      <c r="D11113" t="s">
        <v>911</v>
      </c>
      <c r="E11113" t="s">
        <v>256</v>
      </c>
      <c r="F11113">
        <v>2021</v>
      </c>
      <c r="G11113">
        <v>1869</v>
      </c>
      <c r="H11113">
        <v>1823.32</v>
      </c>
      <c r="J11113">
        <v>138614.18</v>
      </c>
      <c r="O11113">
        <v>10.964</v>
      </c>
      <c r="P11113">
        <v>9.3399999999999997E-2</v>
      </c>
      <c r="Q11113">
        <v>215902.541</v>
      </c>
      <c r="R11113" t="s">
        <v>34</v>
      </c>
      <c r="S11113" t="s">
        <v>45</v>
      </c>
      <c r="T11113" t="s">
        <v>63</v>
      </c>
      <c r="V11113" t="s">
        <v>137</v>
      </c>
      <c r="Y11113" t="s">
        <v>30</v>
      </c>
    </row>
    <row r="11114" spans="1:25" x14ac:dyDescent="0.45">
      <c r="A11114" t="s">
        <v>203</v>
      </c>
      <c r="B11114" t="s">
        <v>906</v>
      </c>
      <c r="C11114">
        <v>880023</v>
      </c>
      <c r="D11114" t="s">
        <v>911</v>
      </c>
      <c r="E11114" t="s">
        <v>256</v>
      </c>
      <c r="F11114">
        <v>2022</v>
      </c>
      <c r="G11114">
        <v>1472</v>
      </c>
      <c r="H11114">
        <v>1436.04</v>
      </c>
      <c r="J11114">
        <v>88265.32</v>
      </c>
      <c r="O11114">
        <v>6.6470000000000002</v>
      </c>
      <c r="P11114">
        <v>7.3099999999999998E-2</v>
      </c>
      <c r="Q11114">
        <v>170470.93799999999</v>
      </c>
      <c r="R11114" t="s">
        <v>34</v>
      </c>
      <c r="S11114" t="s">
        <v>45</v>
      </c>
      <c r="T11114" t="s">
        <v>63</v>
      </c>
      <c r="V11114" t="s">
        <v>137</v>
      </c>
      <c r="Y11114" t="s">
        <v>30</v>
      </c>
    </row>
    <row r="11115" spans="1:25" x14ac:dyDescent="0.45">
      <c r="A11115" t="s">
        <v>203</v>
      </c>
      <c r="B11115" t="s">
        <v>906</v>
      </c>
      <c r="C11115">
        <v>880023</v>
      </c>
      <c r="D11115" t="s">
        <v>911</v>
      </c>
      <c r="E11115" t="s">
        <v>256</v>
      </c>
      <c r="F11115">
        <v>2023</v>
      </c>
      <c r="G11115">
        <v>622</v>
      </c>
      <c r="H11115">
        <v>600.59</v>
      </c>
      <c r="J11115">
        <v>41431.24</v>
      </c>
      <c r="O11115">
        <v>4.0119999999999996</v>
      </c>
      <c r="P11115">
        <v>8.7099999999999997E-2</v>
      </c>
      <c r="Q11115">
        <v>82669.535000000003</v>
      </c>
      <c r="R11115" t="s">
        <v>34</v>
      </c>
      <c r="S11115" t="s">
        <v>45</v>
      </c>
      <c r="T11115" t="s">
        <v>63</v>
      </c>
      <c r="V11115" t="s">
        <v>137</v>
      </c>
      <c r="Y11115" t="s">
        <v>30</v>
      </c>
    </row>
    <row r="11116" spans="1:25" x14ac:dyDescent="0.45">
      <c r="A11116" t="s">
        <v>203</v>
      </c>
      <c r="B11116" t="s">
        <v>906</v>
      </c>
      <c r="C11116">
        <v>880023</v>
      </c>
      <c r="D11116" t="s">
        <v>911</v>
      </c>
      <c r="E11116" t="s">
        <v>256</v>
      </c>
      <c r="F11116">
        <v>2024</v>
      </c>
      <c r="G11116">
        <v>1650</v>
      </c>
      <c r="H11116">
        <v>1627.36</v>
      </c>
      <c r="J11116">
        <v>133430.42000000001</v>
      </c>
      <c r="O11116">
        <v>13.532999999999999</v>
      </c>
      <c r="P11116">
        <v>9.4100000000000003E-2</v>
      </c>
      <c r="Q11116">
        <v>272937.326</v>
      </c>
      <c r="R11116" t="s">
        <v>34</v>
      </c>
      <c r="S11116" t="s">
        <v>45</v>
      </c>
      <c r="T11116" t="s">
        <v>63</v>
      </c>
      <c r="V11116" t="s">
        <v>137</v>
      </c>
      <c r="Y11116" t="s">
        <v>30</v>
      </c>
    </row>
    <row r="11117" spans="1:25" x14ac:dyDescent="0.45">
      <c r="A11117" t="s">
        <v>335</v>
      </c>
      <c r="B11117" t="s">
        <v>912</v>
      </c>
      <c r="C11117">
        <v>880024</v>
      </c>
      <c r="D11117" t="s">
        <v>913</v>
      </c>
      <c r="F11117">
        <v>2009</v>
      </c>
      <c r="G11117">
        <v>6085</v>
      </c>
      <c r="H11117">
        <v>6074.02</v>
      </c>
      <c r="J11117">
        <v>914508.71</v>
      </c>
      <c r="O11117">
        <v>53.747</v>
      </c>
      <c r="P11117">
        <v>9.2499999999999999E-2</v>
      </c>
      <c r="Q11117">
        <v>1147948.041</v>
      </c>
      <c r="R11117" t="s">
        <v>34</v>
      </c>
      <c r="T11117" t="s">
        <v>46</v>
      </c>
      <c r="Y11117" t="s">
        <v>29</v>
      </c>
    </row>
    <row r="11118" spans="1:25" x14ac:dyDescent="0.45">
      <c r="A11118" t="s">
        <v>335</v>
      </c>
      <c r="B11118" t="s">
        <v>912</v>
      </c>
      <c r="C11118">
        <v>880024</v>
      </c>
      <c r="D11118" t="s">
        <v>913</v>
      </c>
      <c r="F11118">
        <v>2010</v>
      </c>
      <c r="G11118">
        <v>7919</v>
      </c>
      <c r="H11118">
        <v>7906.76</v>
      </c>
      <c r="J11118">
        <v>1230749.27</v>
      </c>
      <c r="O11118">
        <v>63.149000000000001</v>
      </c>
      <c r="P11118">
        <v>8.14E-2</v>
      </c>
      <c r="Q11118">
        <v>1543034.5730000001</v>
      </c>
      <c r="R11118" t="s">
        <v>34</v>
      </c>
      <c r="T11118" t="s">
        <v>46</v>
      </c>
      <c r="Y11118" t="s">
        <v>29</v>
      </c>
    </row>
    <row r="11119" spans="1:25" x14ac:dyDescent="0.45">
      <c r="A11119" t="s">
        <v>335</v>
      </c>
      <c r="B11119" t="s">
        <v>912</v>
      </c>
      <c r="C11119">
        <v>880024</v>
      </c>
      <c r="D11119" t="s">
        <v>913</v>
      </c>
      <c r="F11119">
        <v>2011</v>
      </c>
      <c r="G11119">
        <v>8044</v>
      </c>
      <c r="H11119">
        <v>8025.9</v>
      </c>
      <c r="J11119">
        <v>1144921.06</v>
      </c>
      <c r="O11119">
        <v>49.026000000000003</v>
      </c>
      <c r="P11119">
        <v>6.8400000000000002E-2</v>
      </c>
      <c r="Q11119">
        <v>1416930.6669999999</v>
      </c>
      <c r="R11119" t="s">
        <v>34</v>
      </c>
      <c r="T11119" t="s">
        <v>46</v>
      </c>
      <c r="Y11119" t="s">
        <v>29</v>
      </c>
    </row>
    <row r="11120" spans="1:25" x14ac:dyDescent="0.45">
      <c r="A11120" t="s">
        <v>335</v>
      </c>
      <c r="B11120" t="s">
        <v>912</v>
      </c>
      <c r="C11120">
        <v>880024</v>
      </c>
      <c r="D11120" t="s">
        <v>913</v>
      </c>
      <c r="F11120">
        <v>2012</v>
      </c>
      <c r="G11120">
        <v>5741</v>
      </c>
      <c r="H11120">
        <v>5721.33</v>
      </c>
      <c r="J11120">
        <v>682060.22</v>
      </c>
      <c r="O11120">
        <v>31.931000000000001</v>
      </c>
      <c r="P11120">
        <v>7.5399999999999995E-2</v>
      </c>
      <c r="Q11120">
        <v>834197.53300000005</v>
      </c>
      <c r="R11120" t="s">
        <v>34</v>
      </c>
      <c r="T11120" t="s">
        <v>46</v>
      </c>
      <c r="Y11120" t="s">
        <v>29</v>
      </c>
    </row>
    <row r="11121" spans="1:25" x14ac:dyDescent="0.45">
      <c r="A11121" t="s">
        <v>335</v>
      </c>
      <c r="B11121" t="s">
        <v>912</v>
      </c>
      <c r="C11121">
        <v>880024</v>
      </c>
      <c r="D11121" t="s">
        <v>913</v>
      </c>
      <c r="F11121">
        <v>2013</v>
      </c>
      <c r="G11121">
        <v>6899</v>
      </c>
      <c r="H11121">
        <v>6882.29</v>
      </c>
      <c r="J11121">
        <v>859197.26</v>
      </c>
      <c r="O11121">
        <v>47.286000000000001</v>
      </c>
      <c r="P11121">
        <v>8.9200000000000002E-2</v>
      </c>
      <c r="Q11121">
        <v>1056600.845</v>
      </c>
      <c r="R11121" t="s">
        <v>34</v>
      </c>
      <c r="T11121" t="s">
        <v>46</v>
      </c>
      <c r="Y11121" t="s">
        <v>29</v>
      </c>
    </row>
    <row r="11122" spans="1:25" x14ac:dyDescent="0.45">
      <c r="A11122" t="s">
        <v>335</v>
      </c>
      <c r="B11122" t="s">
        <v>912</v>
      </c>
      <c r="C11122">
        <v>880024</v>
      </c>
      <c r="D11122" t="s">
        <v>913</v>
      </c>
      <c r="F11122">
        <v>2014</v>
      </c>
      <c r="G11122">
        <v>7707</v>
      </c>
      <c r="H11122">
        <v>7691.53</v>
      </c>
      <c r="J11122">
        <v>954826.25</v>
      </c>
      <c r="O11122">
        <v>47.761000000000003</v>
      </c>
      <c r="P11122">
        <v>7.5499999999999998E-2</v>
      </c>
      <c r="Q11122">
        <v>1208813.4990000001</v>
      </c>
      <c r="R11122" t="s">
        <v>34</v>
      </c>
      <c r="T11122" t="s">
        <v>46</v>
      </c>
      <c r="Y11122" t="s">
        <v>29</v>
      </c>
    </row>
    <row r="11123" spans="1:25" x14ac:dyDescent="0.45">
      <c r="A11123" t="s">
        <v>335</v>
      </c>
      <c r="B11123" t="s">
        <v>912</v>
      </c>
      <c r="C11123">
        <v>880024</v>
      </c>
      <c r="D11123" t="s">
        <v>913</v>
      </c>
      <c r="F11123">
        <v>2015</v>
      </c>
      <c r="G11123">
        <v>7054</v>
      </c>
      <c r="H11123">
        <v>7036.28</v>
      </c>
      <c r="J11123">
        <v>902024.95</v>
      </c>
      <c r="O11123">
        <v>45.688000000000002</v>
      </c>
      <c r="P11123">
        <v>7.2499999999999995E-2</v>
      </c>
      <c r="Q11123">
        <v>1197233.6740000001</v>
      </c>
      <c r="R11123" t="s">
        <v>34</v>
      </c>
      <c r="T11123" t="s">
        <v>46</v>
      </c>
      <c r="Y11123" t="s">
        <v>30</v>
      </c>
    </row>
    <row r="11124" spans="1:25" x14ac:dyDescent="0.45">
      <c r="A11124" t="s">
        <v>335</v>
      </c>
      <c r="B11124" t="s">
        <v>912</v>
      </c>
      <c r="C11124">
        <v>880024</v>
      </c>
      <c r="D11124" t="s">
        <v>913</v>
      </c>
      <c r="F11124">
        <v>2016</v>
      </c>
      <c r="G11124">
        <v>8161</v>
      </c>
      <c r="H11124">
        <v>8146.2</v>
      </c>
      <c r="J11124">
        <v>991146.98</v>
      </c>
      <c r="O11124">
        <v>36.671999999999997</v>
      </c>
      <c r="P11124">
        <v>5.6800000000000003E-2</v>
      </c>
      <c r="Q11124">
        <v>1277099.5789999999</v>
      </c>
      <c r="R11124" t="s">
        <v>34</v>
      </c>
      <c r="T11124" t="s">
        <v>46</v>
      </c>
      <c r="Y11124" t="s">
        <v>30</v>
      </c>
    </row>
    <row r="11125" spans="1:25" x14ac:dyDescent="0.45">
      <c r="A11125" t="s">
        <v>335</v>
      </c>
      <c r="B11125" t="s">
        <v>912</v>
      </c>
      <c r="C11125">
        <v>880024</v>
      </c>
      <c r="D11125" t="s">
        <v>913</v>
      </c>
      <c r="F11125">
        <v>2017</v>
      </c>
      <c r="G11125">
        <v>6861</v>
      </c>
      <c r="H11125">
        <v>6849.83</v>
      </c>
      <c r="J11125">
        <v>852232.64</v>
      </c>
      <c r="O11125">
        <v>34.11</v>
      </c>
      <c r="P11125">
        <v>5.9700000000000003E-2</v>
      </c>
      <c r="Q11125">
        <v>1116496.51</v>
      </c>
      <c r="R11125" t="s">
        <v>34</v>
      </c>
      <c r="T11125" t="s">
        <v>46</v>
      </c>
      <c r="Y11125" t="s">
        <v>30</v>
      </c>
    </row>
    <row r="11126" spans="1:25" x14ac:dyDescent="0.45">
      <c r="A11126" t="s">
        <v>335</v>
      </c>
      <c r="B11126" t="s">
        <v>912</v>
      </c>
      <c r="C11126">
        <v>880024</v>
      </c>
      <c r="D11126" t="s">
        <v>913</v>
      </c>
      <c r="F11126">
        <v>2018</v>
      </c>
      <c r="G11126">
        <v>7944</v>
      </c>
      <c r="H11126">
        <v>7922.31</v>
      </c>
      <c r="J11126">
        <v>1002851.82</v>
      </c>
      <c r="O11126">
        <v>38.838000000000001</v>
      </c>
      <c r="P11126">
        <v>5.91E-2</v>
      </c>
      <c r="Q11126">
        <v>1266636.767</v>
      </c>
      <c r="R11126" t="s">
        <v>34</v>
      </c>
      <c r="T11126" t="s">
        <v>46</v>
      </c>
      <c r="Y11126" t="s">
        <v>30</v>
      </c>
    </row>
    <row r="11127" spans="1:25" x14ac:dyDescent="0.45">
      <c r="A11127" t="s">
        <v>335</v>
      </c>
      <c r="B11127" t="s">
        <v>914</v>
      </c>
      <c r="C11127">
        <v>880043</v>
      </c>
      <c r="D11127">
        <v>1</v>
      </c>
      <c r="F11127">
        <v>2009</v>
      </c>
      <c r="G11127">
        <v>5207</v>
      </c>
      <c r="H11127">
        <v>5186.16</v>
      </c>
      <c r="O11127">
        <v>1278.7809999999999</v>
      </c>
      <c r="P11127">
        <v>0.99980000000000002</v>
      </c>
      <c r="Q11127">
        <v>2603968.031</v>
      </c>
      <c r="R11127" t="s">
        <v>82</v>
      </c>
      <c r="S11127" t="s">
        <v>915</v>
      </c>
      <c r="T11127" t="s">
        <v>916</v>
      </c>
      <c r="W11127" t="s">
        <v>51</v>
      </c>
      <c r="Y11127" t="s">
        <v>29</v>
      </c>
    </row>
    <row r="11128" spans="1:25" x14ac:dyDescent="0.45">
      <c r="A11128" t="s">
        <v>335</v>
      </c>
      <c r="B11128" t="s">
        <v>914</v>
      </c>
      <c r="C11128">
        <v>880043</v>
      </c>
      <c r="D11128">
        <v>1</v>
      </c>
      <c r="F11128">
        <v>2010</v>
      </c>
      <c r="G11128">
        <v>4632</v>
      </c>
      <c r="H11128">
        <v>4606.83</v>
      </c>
      <c r="O11128">
        <v>1223.4069999999999</v>
      </c>
      <c r="P11128">
        <v>1.1284000000000001</v>
      </c>
      <c r="Q11128">
        <v>2123735.9610000001</v>
      </c>
      <c r="R11128" t="s">
        <v>82</v>
      </c>
      <c r="S11128" t="s">
        <v>915</v>
      </c>
      <c r="T11128" t="s">
        <v>916</v>
      </c>
      <c r="W11128" t="s">
        <v>51</v>
      </c>
      <c r="Y11128" t="s">
        <v>29</v>
      </c>
    </row>
    <row r="11129" spans="1:25" x14ac:dyDescent="0.45">
      <c r="A11129" t="s">
        <v>335</v>
      </c>
      <c r="B11129" t="s">
        <v>914</v>
      </c>
      <c r="C11129">
        <v>880043</v>
      </c>
      <c r="D11129">
        <v>1</v>
      </c>
      <c r="F11129">
        <v>2011</v>
      </c>
      <c r="G11129">
        <v>0</v>
      </c>
      <c r="H11129">
        <v>0</v>
      </c>
      <c r="R11129" t="s">
        <v>82</v>
      </c>
      <c r="S11129" t="s">
        <v>915</v>
      </c>
      <c r="T11129" t="s">
        <v>916</v>
      </c>
      <c r="W11129" t="s">
        <v>51</v>
      </c>
      <c r="Y11129" t="s">
        <v>29</v>
      </c>
    </row>
    <row r="11130" spans="1:25" x14ac:dyDescent="0.45">
      <c r="A11130" t="s">
        <v>335</v>
      </c>
      <c r="B11130" t="s">
        <v>914</v>
      </c>
      <c r="C11130">
        <v>880043</v>
      </c>
      <c r="D11130">
        <v>1</v>
      </c>
      <c r="F11130">
        <v>2012</v>
      </c>
      <c r="G11130">
        <v>0</v>
      </c>
      <c r="H11130">
        <v>0</v>
      </c>
      <c r="R11130" t="s">
        <v>82</v>
      </c>
      <c r="S11130" t="s">
        <v>915</v>
      </c>
      <c r="T11130" t="s">
        <v>916</v>
      </c>
      <c r="W11130" t="s">
        <v>51</v>
      </c>
      <c r="Y11130" t="s">
        <v>29</v>
      </c>
    </row>
    <row r="11131" spans="1:25" x14ac:dyDescent="0.45">
      <c r="A11131" t="s">
        <v>335</v>
      </c>
      <c r="B11131" t="s">
        <v>917</v>
      </c>
      <c r="C11131">
        <v>880044</v>
      </c>
      <c r="D11131">
        <v>41000</v>
      </c>
      <c r="F11131">
        <v>2009</v>
      </c>
      <c r="G11131">
        <v>7355</v>
      </c>
      <c r="H11131">
        <v>7326.5</v>
      </c>
      <c r="O11131">
        <v>4091.21</v>
      </c>
      <c r="R11131" t="s">
        <v>82</v>
      </c>
      <c r="T11131" t="s">
        <v>916</v>
      </c>
      <c r="V11131" t="s">
        <v>97</v>
      </c>
      <c r="W11131" t="s">
        <v>51</v>
      </c>
      <c r="Y11131" t="s">
        <v>29</v>
      </c>
    </row>
    <row r="11132" spans="1:25" x14ac:dyDescent="0.45">
      <c r="A11132" t="s">
        <v>335</v>
      </c>
      <c r="B11132" t="s">
        <v>917</v>
      </c>
      <c r="C11132">
        <v>880044</v>
      </c>
      <c r="D11132">
        <v>41000</v>
      </c>
      <c r="F11132">
        <v>2010</v>
      </c>
      <c r="G11132">
        <v>7294</v>
      </c>
      <c r="H11132">
        <v>7269</v>
      </c>
      <c r="O11132">
        <v>3556.58</v>
      </c>
      <c r="R11132" t="s">
        <v>82</v>
      </c>
      <c r="T11132" t="s">
        <v>916</v>
      </c>
      <c r="V11132" t="s">
        <v>97</v>
      </c>
      <c r="W11132" t="s">
        <v>51</v>
      </c>
      <c r="Y11132" t="s">
        <v>29</v>
      </c>
    </row>
    <row r="11133" spans="1:25" x14ac:dyDescent="0.45">
      <c r="A11133" t="s">
        <v>335</v>
      </c>
      <c r="B11133" t="s">
        <v>917</v>
      </c>
      <c r="C11133">
        <v>880044</v>
      </c>
      <c r="D11133">
        <v>41000</v>
      </c>
      <c r="F11133">
        <v>2011</v>
      </c>
      <c r="G11133">
        <v>8485</v>
      </c>
      <c r="H11133">
        <v>8471</v>
      </c>
      <c r="O11133">
        <v>4924.1270000000004</v>
      </c>
      <c r="R11133" t="s">
        <v>82</v>
      </c>
      <c r="T11133" t="s">
        <v>916</v>
      </c>
      <c r="V11133" t="s">
        <v>97</v>
      </c>
      <c r="W11133" t="s">
        <v>51</v>
      </c>
      <c r="Y11133" t="s">
        <v>29</v>
      </c>
    </row>
    <row r="11134" spans="1:25" x14ac:dyDescent="0.45">
      <c r="A11134" t="s">
        <v>335</v>
      </c>
      <c r="B11134" t="s">
        <v>917</v>
      </c>
      <c r="C11134">
        <v>880044</v>
      </c>
      <c r="D11134">
        <v>41000</v>
      </c>
      <c r="F11134">
        <v>2012</v>
      </c>
      <c r="G11134">
        <v>8516</v>
      </c>
      <c r="H11134">
        <v>8509</v>
      </c>
      <c r="O11134">
        <v>3584.855</v>
      </c>
      <c r="R11134" t="s">
        <v>82</v>
      </c>
      <c r="T11134" t="s">
        <v>916</v>
      </c>
      <c r="V11134" t="s">
        <v>918</v>
      </c>
      <c r="W11134" t="s">
        <v>51</v>
      </c>
      <c r="Y11134" t="s">
        <v>29</v>
      </c>
    </row>
    <row r="11135" spans="1:25" x14ac:dyDescent="0.45">
      <c r="A11135" t="s">
        <v>335</v>
      </c>
      <c r="B11135" t="s">
        <v>917</v>
      </c>
      <c r="C11135">
        <v>880044</v>
      </c>
      <c r="D11135">
        <v>41000</v>
      </c>
      <c r="F11135">
        <v>2013</v>
      </c>
      <c r="G11135">
        <v>7754</v>
      </c>
      <c r="H11135">
        <v>7734</v>
      </c>
      <c r="O11135">
        <v>2422.2649999999999</v>
      </c>
      <c r="R11135" t="s">
        <v>82</v>
      </c>
      <c r="T11135" t="s">
        <v>916</v>
      </c>
      <c r="V11135" t="s">
        <v>919</v>
      </c>
      <c r="W11135" t="s">
        <v>51</v>
      </c>
      <c r="Y11135" t="s">
        <v>29</v>
      </c>
    </row>
    <row r="11136" spans="1:25" x14ac:dyDescent="0.45">
      <c r="A11136" t="s">
        <v>335</v>
      </c>
      <c r="B11136" t="s">
        <v>917</v>
      </c>
      <c r="C11136">
        <v>880044</v>
      </c>
      <c r="D11136">
        <v>41000</v>
      </c>
      <c r="F11136">
        <v>2014</v>
      </c>
      <c r="G11136">
        <v>7229</v>
      </c>
      <c r="H11136">
        <v>7203.25</v>
      </c>
      <c r="O11136">
        <v>1854.952</v>
      </c>
      <c r="R11136" t="s">
        <v>82</v>
      </c>
      <c r="T11136" t="s">
        <v>916</v>
      </c>
      <c r="V11136" t="s">
        <v>919</v>
      </c>
      <c r="W11136" t="s">
        <v>51</v>
      </c>
      <c r="Y11136" t="s">
        <v>29</v>
      </c>
    </row>
    <row r="11137" spans="1:25" x14ac:dyDescent="0.45">
      <c r="A11137" t="s">
        <v>335</v>
      </c>
      <c r="B11137" t="s">
        <v>917</v>
      </c>
      <c r="C11137">
        <v>880044</v>
      </c>
      <c r="D11137">
        <v>41000</v>
      </c>
      <c r="F11137">
        <v>2015</v>
      </c>
      <c r="G11137">
        <v>7601</v>
      </c>
      <c r="H11137">
        <v>7576.5</v>
      </c>
      <c r="O11137">
        <v>1852.43</v>
      </c>
      <c r="R11137" t="s">
        <v>82</v>
      </c>
      <c r="T11137" t="s">
        <v>916</v>
      </c>
      <c r="V11137" t="s">
        <v>919</v>
      </c>
      <c r="W11137" t="s">
        <v>51</v>
      </c>
      <c r="Y11137" t="s">
        <v>30</v>
      </c>
    </row>
    <row r="11138" spans="1:25" x14ac:dyDescent="0.45">
      <c r="A11138" t="s">
        <v>335</v>
      </c>
      <c r="B11138" t="s">
        <v>917</v>
      </c>
      <c r="C11138">
        <v>880044</v>
      </c>
      <c r="D11138">
        <v>41000</v>
      </c>
      <c r="F11138">
        <v>2016</v>
      </c>
      <c r="G11138">
        <v>2092</v>
      </c>
      <c r="H11138">
        <v>2084</v>
      </c>
      <c r="O11138">
        <v>502.14400000000001</v>
      </c>
      <c r="R11138" t="s">
        <v>82</v>
      </c>
      <c r="T11138" t="s">
        <v>916</v>
      </c>
      <c r="V11138" t="s">
        <v>919</v>
      </c>
      <c r="W11138" t="s">
        <v>51</v>
      </c>
    </row>
    <row r="11139" spans="1:25" x14ac:dyDescent="0.45">
      <c r="A11139" t="s">
        <v>335</v>
      </c>
      <c r="B11139" t="s">
        <v>920</v>
      </c>
      <c r="C11139">
        <v>880052</v>
      </c>
      <c r="D11139">
        <v>1070</v>
      </c>
      <c r="E11139" t="s">
        <v>921</v>
      </c>
      <c r="F11139">
        <v>2009</v>
      </c>
      <c r="G11139">
        <v>2348</v>
      </c>
      <c r="H11139">
        <v>2348</v>
      </c>
      <c r="O11139">
        <v>640.399</v>
      </c>
      <c r="R11139" t="s">
        <v>82</v>
      </c>
      <c r="S11139" t="s">
        <v>333</v>
      </c>
      <c r="T11139" t="s">
        <v>916</v>
      </c>
      <c r="V11139" t="s">
        <v>50</v>
      </c>
      <c r="W11139" t="s">
        <v>51</v>
      </c>
      <c r="Y11139" t="s">
        <v>29</v>
      </c>
    </row>
    <row r="11140" spans="1:25" x14ac:dyDescent="0.45">
      <c r="A11140" t="s">
        <v>335</v>
      </c>
      <c r="B11140" t="s">
        <v>920</v>
      </c>
      <c r="C11140">
        <v>880052</v>
      </c>
      <c r="D11140">
        <v>1070</v>
      </c>
      <c r="E11140" t="s">
        <v>921</v>
      </c>
      <c r="F11140">
        <v>2010</v>
      </c>
      <c r="G11140">
        <v>2917</v>
      </c>
      <c r="H11140">
        <v>2917</v>
      </c>
      <c r="O11140">
        <v>490.238</v>
      </c>
      <c r="R11140" t="s">
        <v>82</v>
      </c>
      <c r="S11140" t="s">
        <v>333</v>
      </c>
      <c r="T11140" t="s">
        <v>916</v>
      </c>
      <c r="V11140" t="s">
        <v>50</v>
      </c>
      <c r="W11140" t="s">
        <v>51</v>
      </c>
      <c r="Y11140" t="s">
        <v>29</v>
      </c>
    </row>
    <row r="11141" spans="1:25" x14ac:dyDescent="0.45">
      <c r="A11141" t="s">
        <v>335</v>
      </c>
      <c r="B11141" t="s">
        <v>920</v>
      </c>
      <c r="C11141">
        <v>880052</v>
      </c>
      <c r="D11141">
        <v>1070</v>
      </c>
      <c r="E11141" t="s">
        <v>921</v>
      </c>
      <c r="F11141">
        <v>2011</v>
      </c>
      <c r="G11141">
        <v>3272</v>
      </c>
      <c r="H11141">
        <v>3270.58</v>
      </c>
      <c r="O11141">
        <v>487.73099999999999</v>
      </c>
      <c r="R11141" t="s">
        <v>82</v>
      </c>
      <c r="S11141" t="s">
        <v>333</v>
      </c>
      <c r="T11141" t="s">
        <v>916</v>
      </c>
      <c r="V11141" t="s">
        <v>50</v>
      </c>
      <c r="W11141" t="s">
        <v>51</v>
      </c>
      <c r="Y11141" t="s">
        <v>29</v>
      </c>
    </row>
    <row r="11142" spans="1:25" x14ac:dyDescent="0.45">
      <c r="A11142" t="s">
        <v>335</v>
      </c>
      <c r="B11142" t="s">
        <v>920</v>
      </c>
      <c r="C11142">
        <v>880052</v>
      </c>
      <c r="D11142">
        <v>1070</v>
      </c>
      <c r="E11142" t="s">
        <v>921</v>
      </c>
      <c r="F11142">
        <v>2012</v>
      </c>
      <c r="G11142">
        <v>3114</v>
      </c>
      <c r="H11142">
        <v>3111.9</v>
      </c>
      <c r="O11142">
        <v>362.16500000000002</v>
      </c>
      <c r="R11142" t="s">
        <v>82</v>
      </c>
      <c r="S11142" t="s">
        <v>333</v>
      </c>
      <c r="T11142" t="s">
        <v>916</v>
      </c>
      <c r="V11142" t="s">
        <v>50</v>
      </c>
      <c r="W11142" t="s">
        <v>51</v>
      </c>
      <c r="Y11142" t="s">
        <v>29</v>
      </c>
    </row>
    <row r="11143" spans="1:25" x14ac:dyDescent="0.45">
      <c r="A11143" t="s">
        <v>335</v>
      </c>
      <c r="B11143" t="s">
        <v>920</v>
      </c>
      <c r="C11143">
        <v>880052</v>
      </c>
      <c r="D11143">
        <v>1070</v>
      </c>
      <c r="E11143" t="s">
        <v>921</v>
      </c>
      <c r="F11143">
        <v>2013</v>
      </c>
      <c r="G11143">
        <v>3505</v>
      </c>
      <c r="H11143">
        <v>3502.39</v>
      </c>
      <c r="O11143">
        <v>356.42</v>
      </c>
      <c r="R11143" t="s">
        <v>82</v>
      </c>
      <c r="S11143" t="s">
        <v>333</v>
      </c>
      <c r="T11143" t="s">
        <v>916</v>
      </c>
      <c r="V11143" t="s">
        <v>50</v>
      </c>
      <c r="W11143" t="s">
        <v>51</v>
      </c>
      <c r="Y11143" t="s">
        <v>29</v>
      </c>
    </row>
    <row r="11144" spans="1:25" x14ac:dyDescent="0.45">
      <c r="A11144" t="s">
        <v>335</v>
      </c>
      <c r="B11144" t="s">
        <v>920</v>
      </c>
      <c r="C11144">
        <v>880052</v>
      </c>
      <c r="D11144">
        <v>1070</v>
      </c>
      <c r="E11144" t="s">
        <v>921</v>
      </c>
      <c r="F11144">
        <v>2014</v>
      </c>
      <c r="G11144">
        <v>3487</v>
      </c>
      <c r="H11144">
        <v>3485.66</v>
      </c>
      <c r="O11144">
        <v>354.09300000000002</v>
      </c>
      <c r="R11144" t="s">
        <v>82</v>
      </c>
      <c r="S11144" t="s">
        <v>333</v>
      </c>
      <c r="T11144" t="s">
        <v>916</v>
      </c>
      <c r="V11144" t="s">
        <v>50</v>
      </c>
      <c r="W11144" t="s">
        <v>51</v>
      </c>
      <c r="Y11144" t="s">
        <v>29</v>
      </c>
    </row>
    <row r="11145" spans="1:25" x14ac:dyDescent="0.45">
      <c r="A11145" t="s">
        <v>335</v>
      </c>
      <c r="B11145" t="s">
        <v>920</v>
      </c>
      <c r="C11145">
        <v>880052</v>
      </c>
      <c r="D11145">
        <v>1070</v>
      </c>
      <c r="E11145" t="s">
        <v>921</v>
      </c>
      <c r="F11145">
        <v>2015</v>
      </c>
      <c r="G11145">
        <v>3454</v>
      </c>
      <c r="H11145">
        <v>3452.49</v>
      </c>
      <c r="O11145">
        <v>3124.3739999999998</v>
      </c>
      <c r="R11145" t="s">
        <v>82</v>
      </c>
      <c r="S11145" t="s">
        <v>333</v>
      </c>
      <c r="T11145" t="s">
        <v>916</v>
      </c>
      <c r="V11145" t="s">
        <v>50</v>
      </c>
      <c r="W11145" t="s">
        <v>51</v>
      </c>
      <c r="Y11145" t="s">
        <v>30</v>
      </c>
    </row>
    <row r="11146" spans="1:25" x14ac:dyDescent="0.45">
      <c r="A11146" t="s">
        <v>335</v>
      </c>
      <c r="B11146" t="s">
        <v>920</v>
      </c>
      <c r="C11146">
        <v>880052</v>
      </c>
      <c r="D11146">
        <v>1070</v>
      </c>
      <c r="E11146" t="s">
        <v>921</v>
      </c>
      <c r="F11146">
        <v>2016</v>
      </c>
      <c r="G11146">
        <v>3046</v>
      </c>
      <c r="H11146">
        <v>3032.75</v>
      </c>
      <c r="O11146">
        <v>1070.412</v>
      </c>
      <c r="R11146" t="s">
        <v>82</v>
      </c>
      <c r="S11146" t="s">
        <v>333</v>
      </c>
      <c r="T11146" t="s">
        <v>916</v>
      </c>
      <c r="V11146" t="s">
        <v>50</v>
      </c>
      <c r="W11146" t="s">
        <v>51</v>
      </c>
      <c r="Y11146" t="s">
        <v>30</v>
      </c>
    </row>
    <row r="11147" spans="1:25" x14ac:dyDescent="0.45">
      <c r="A11147" t="s">
        <v>335</v>
      </c>
      <c r="B11147" t="s">
        <v>920</v>
      </c>
      <c r="C11147">
        <v>880052</v>
      </c>
      <c r="D11147">
        <v>1070</v>
      </c>
      <c r="E11147" t="s">
        <v>921</v>
      </c>
      <c r="F11147">
        <v>2017</v>
      </c>
      <c r="G11147">
        <v>3277</v>
      </c>
      <c r="H11147">
        <v>3262.25</v>
      </c>
      <c r="O11147">
        <v>412.30399999999997</v>
      </c>
      <c r="R11147" t="s">
        <v>82</v>
      </c>
      <c r="S11147" t="s">
        <v>333</v>
      </c>
      <c r="T11147" t="s">
        <v>916</v>
      </c>
      <c r="V11147" t="s">
        <v>50</v>
      </c>
      <c r="W11147" t="s">
        <v>51</v>
      </c>
      <c r="Y11147" t="s">
        <v>30</v>
      </c>
    </row>
    <row r="11148" spans="1:25" x14ac:dyDescent="0.45">
      <c r="A11148" t="s">
        <v>335</v>
      </c>
      <c r="B11148" t="s">
        <v>920</v>
      </c>
      <c r="C11148">
        <v>880052</v>
      </c>
      <c r="D11148">
        <v>1070</v>
      </c>
      <c r="E11148" t="s">
        <v>921</v>
      </c>
      <c r="F11148">
        <v>2018</v>
      </c>
      <c r="G11148">
        <v>2844</v>
      </c>
      <c r="H11148">
        <v>2827.5</v>
      </c>
      <c r="O11148">
        <v>493.54399999999998</v>
      </c>
      <c r="R11148" t="s">
        <v>82</v>
      </c>
      <c r="S11148" t="s">
        <v>333</v>
      </c>
      <c r="T11148" t="s">
        <v>916</v>
      </c>
      <c r="V11148" t="s">
        <v>50</v>
      </c>
      <c r="W11148" t="s">
        <v>51</v>
      </c>
      <c r="Y11148" t="s">
        <v>30</v>
      </c>
    </row>
    <row r="11149" spans="1:25" x14ac:dyDescent="0.45">
      <c r="A11149" t="s">
        <v>335</v>
      </c>
      <c r="B11149" t="s">
        <v>922</v>
      </c>
      <c r="C11149">
        <v>880100</v>
      </c>
      <c r="D11149" t="s">
        <v>388</v>
      </c>
      <c r="E11149" t="s">
        <v>49</v>
      </c>
      <c r="F11149">
        <v>2010</v>
      </c>
      <c r="G11149">
        <v>340</v>
      </c>
      <c r="H11149">
        <v>324.25</v>
      </c>
      <c r="J11149">
        <v>29013.25</v>
      </c>
      <c r="O11149">
        <v>5.9249999999999998</v>
      </c>
      <c r="P11149">
        <v>0.24890000000000001</v>
      </c>
      <c r="Q11149">
        <v>45283.775000000001</v>
      </c>
      <c r="R11149" t="s">
        <v>45</v>
      </c>
      <c r="S11149" t="s">
        <v>34</v>
      </c>
      <c r="T11149" t="s">
        <v>63</v>
      </c>
      <c r="Y11149" t="s">
        <v>29</v>
      </c>
    </row>
    <row r="11150" spans="1:25" x14ac:dyDescent="0.45">
      <c r="A11150" t="s">
        <v>335</v>
      </c>
      <c r="B11150" t="s">
        <v>922</v>
      </c>
      <c r="C11150">
        <v>880100</v>
      </c>
      <c r="D11150" t="s">
        <v>388</v>
      </c>
      <c r="E11150" t="s">
        <v>49</v>
      </c>
      <c r="F11150">
        <v>2011</v>
      </c>
      <c r="G11150">
        <v>560</v>
      </c>
      <c r="H11150">
        <v>514.75</v>
      </c>
      <c r="J11150">
        <v>52637</v>
      </c>
      <c r="O11150">
        <v>8.9870000000000001</v>
      </c>
      <c r="P11150">
        <v>0.182</v>
      </c>
      <c r="Q11150">
        <v>73085.125</v>
      </c>
      <c r="R11150" t="s">
        <v>45</v>
      </c>
      <c r="S11150" t="s">
        <v>34</v>
      </c>
      <c r="T11150" t="s">
        <v>63</v>
      </c>
      <c r="Y11150" t="s">
        <v>29</v>
      </c>
    </row>
    <row r="11151" spans="1:25" x14ac:dyDescent="0.45">
      <c r="A11151" t="s">
        <v>335</v>
      </c>
      <c r="B11151" t="s">
        <v>922</v>
      </c>
      <c r="C11151">
        <v>880100</v>
      </c>
      <c r="D11151" t="s">
        <v>388</v>
      </c>
      <c r="E11151" t="s">
        <v>49</v>
      </c>
      <c r="F11151">
        <v>2012</v>
      </c>
      <c r="G11151">
        <v>809</v>
      </c>
      <c r="H11151">
        <v>765.25</v>
      </c>
      <c r="J11151">
        <v>79698</v>
      </c>
      <c r="O11151">
        <v>15.907999999999999</v>
      </c>
      <c r="P11151">
        <v>0.22159999999999999</v>
      </c>
      <c r="Q11151">
        <v>121082.97500000001</v>
      </c>
      <c r="R11151" t="s">
        <v>45</v>
      </c>
      <c r="S11151" t="s">
        <v>34</v>
      </c>
      <c r="T11151" t="s">
        <v>63</v>
      </c>
      <c r="Y11151" t="s">
        <v>29</v>
      </c>
    </row>
    <row r="11152" spans="1:25" x14ac:dyDescent="0.45">
      <c r="A11152" t="s">
        <v>335</v>
      </c>
      <c r="B11152" t="s">
        <v>922</v>
      </c>
      <c r="C11152">
        <v>880100</v>
      </c>
      <c r="D11152" t="s">
        <v>388</v>
      </c>
      <c r="E11152" t="s">
        <v>49</v>
      </c>
      <c r="F11152">
        <v>2013</v>
      </c>
      <c r="G11152">
        <v>624</v>
      </c>
      <c r="H11152">
        <v>578.75</v>
      </c>
      <c r="J11152">
        <v>56844</v>
      </c>
      <c r="O11152">
        <v>11.012</v>
      </c>
      <c r="P11152">
        <v>0.2142</v>
      </c>
      <c r="Q11152">
        <v>89274.3</v>
      </c>
      <c r="R11152" t="s">
        <v>45</v>
      </c>
      <c r="S11152" t="s">
        <v>34</v>
      </c>
      <c r="T11152" t="s">
        <v>63</v>
      </c>
      <c r="Y11152" t="s">
        <v>29</v>
      </c>
    </row>
    <row r="11153" spans="1:25" x14ac:dyDescent="0.45">
      <c r="A11153" t="s">
        <v>335</v>
      </c>
      <c r="B11153" t="s">
        <v>922</v>
      </c>
      <c r="C11153">
        <v>880100</v>
      </c>
      <c r="D11153" t="s">
        <v>388</v>
      </c>
      <c r="E11153" t="s">
        <v>49</v>
      </c>
      <c r="F11153">
        <v>2014</v>
      </c>
      <c r="G11153">
        <v>797</v>
      </c>
      <c r="H11153">
        <v>758.5</v>
      </c>
      <c r="J11153">
        <v>98694</v>
      </c>
      <c r="O11153">
        <v>18.417000000000002</v>
      </c>
      <c r="P11153">
        <v>0.21249999999999999</v>
      </c>
      <c r="Q11153">
        <v>153178.27499999999</v>
      </c>
      <c r="R11153" t="s">
        <v>45</v>
      </c>
      <c r="S11153" t="s">
        <v>34</v>
      </c>
      <c r="T11153" t="s">
        <v>63</v>
      </c>
      <c r="Y11153" t="s">
        <v>29</v>
      </c>
    </row>
    <row r="11154" spans="1:25" x14ac:dyDescent="0.45">
      <c r="A11154" t="s">
        <v>335</v>
      </c>
      <c r="B11154" t="s">
        <v>922</v>
      </c>
      <c r="C11154">
        <v>880100</v>
      </c>
      <c r="D11154" t="s">
        <v>388</v>
      </c>
      <c r="E11154" t="s">
        <v>49</v>
      </c>
      <c r="F11154">
        <v>2015</v>
      </c>
      <c r="G11154">
        <v>766</v>
      </c>
      <c r="H11154">
        <v>740.25</v>
      </c>
      <c r="J11154">
        <v>83792</v>
      </c>
      <c r="O11154">
        <v>12.714</v>
      </c>
      <c r="P11154">
        <v>0.17849999999999999</v>
      </c>
      <c r="Q11154">
        <v>125430.47500000001</v>
      </c>
      <c r="R11154" t="s">
        <v>45</v>
      </c>
      <c r="S11154" t="s">
        <v>34</v>
      </c>
      <c r="T11154" t="s">
        <v>63</v>
      </c>
      <c r="Y11154" t="s">
        <v>30</v>
      </c>
    </row>
    <row r="11155" spans="1:25" x14ac:dyDescent="0.45">
      <c r="A11155" t="s">
        <v>335</v>
      </c>
      <c r="B11155" t="s">
        <v>922</v>
      </c>
      <c r="C11155">
        <v>880100</v>
      </c>
      <c r="D11155" t="s">
        <v>388</v>
      </c>
      <c r="E11155" t="s">
        <v>49</v>
      </c>
      <c r="F11155">
        <v>2016</v>
      </c>
      <c r="G11155">
        <v>586</v>
      </c>
      <c r="H11155">
        <v>552.25</v>
      </c>
      <c r="J11155">
        <v>53782.5</v>
      </c>
      <c r="O11155">
        <v>6.335</v>
      </c>
      <c r="P11155">
        <v>0.13059999999999999</v>
      </c>
      <c r="Q11155">
        <v>74716.45</v>
      </c>
      <c r="R11155" t="s">
        <v>45</v>
      </c>
      <c r="S11155" t="s">
        <v>34</v>
      </c>
      <c r="T11155" t="s">
        <v>63</v>
      </c>
      <c r="Y11155" t="s">
        <v>30</v>
      </c>
    </row>
    <row r="11156" spans="1:25" x14ac:dyDescent="0.45">
      <c r="A11156" t="s">
        <v>335</v>
      </c>
      <c r="B11156" t="s">
        <v>922</v>
      </c>
      <c r="C11156">
        <v>880100</v>
      </c>
      <c r="D11156" t="s">
        <v>388</v>
      </c>
      <c r="E11156" t="s">
        <v>49</v>
      </c>
      <c r="F11156">
        <v>2017</v>
      </c>
      <c r="G11156">
        <v>345</v>
      </c>
      <c r="H11156">
        <v>327.75</v>
      </c>
      <c r="J11156">
        <v>40602</v>
      </c>
      <c r="O11156">
        <v>4.9240000000000004</v>
      </c>
      <c r="P11156">
        <v>0.16159999999999999</v>
      </c>
      <c r="Q11156">
        <v>52391.224999999999</v>
      </c>
      <c r="R11156" t="s">
        <v>45</v>
      </c>
      <c r="S11156" t="s">
        <v>34</v>
      </c>
      <c r="T11156" t="s">
        <v>63</v>
      </c>
      <c r="Y11156" t="s">
        <v>30</v>
      </c>
    </row>
    <row r="11157" spans="1:25" x14ac:dyDescent="0.45">
      <c r="A11157" t="s">
        <v>335</v>
      </c>
      <c r="B11157" t="s">
        <v>922</v>
      </c>
      <c r="C11157">
        <v>880100</v>
      </c>
      <c r="D11157" t="s">
        <v>388</v>
      </c>
      <c r="E11157" t="s">
        <v>49</v>
      </c>
      <c r="F11157">
        <v>2018</v>
      </c>
      <c r="G11157">
        <v>389</v>
      </c>
      <c r="H11157">
        <v>363</v>
      </c>
      <c r="J11157">
        <v>32876</v>
      </c>
      <c r="O11157">
        <v>3.9289999999999998</v>
      </c>
      <c r="P11157">
        <v>0.13220000000000001</v>
      </c>
      <c r="Q11157">
        <v>45604.25</v>
      </c>
      <c r="R11157" t="s">
        <v>45</v>
      </c>
      <c r="S11157" t="s">
        <v>34</v>
      </c>
      <c r="T11157" t="s">
        <v>63</v>
      </c>
      <c r="Y11157" t="s">
        <v>30</v>
      </c>
    </row>
    <row r="11158" spans="1:25" x14ac:dyDescent="0.45">
      <c r="A11158" t="s">
        <v>335</v>
      </c>
      <c r="B11158" t="s">
        <v>922</v>
      </c>
      <c r="C11158">
        <v>880100</v>
      </c>
      <c r="D11158" t="s">
        <v>388</v>
      </c>
      <c r="E11158" t="s">
        <v>49</v>
      </c>
      <c r="F11158">
        <v>2019</v>
      </c>
      <c r="G11158">
        <v>178</v>
      </c>
      <c r="H11158">
        <v>168</v>
      </c>
      <c r="J11158">
        <v>11519.5</v>
      </c>
      <c r="O11158">
        <v>1.363</v>
      </c>
      <c r="P11158">
        <v>0.14369999999999999</v>
      </c>
      <c r="Q11158">
        <v>15956.025</v>
      </c>
      <c r="R11158" t="s">
        <v>45</v>
      </c>
      <c r="S11158" t="s">
        <v>34</v>
      </c>
      <c r="T11158" t="s">
        <v>63</v>
      </c>
      <c r="Y11158" t="s">
        <v>30</v>
      </c>
    </row>
    <row r="11159" spans="1:25" x14ac:dyDescent="0.45">
      <c r="A11159" t="s">
        <v>335</v>
      </c>
      <c r="B11159" t="s">
        <v>922</v>
      </c>
      <c r="C11159">
        <v>880100</v>
      </c>
      <c r="D11159" t="s">
        <v>388</v>
      </c>
      <c r="E11159" t="s">
        <v>49</v>
      </c>
      <c r="F11159">
        <v>2020</v>
      </c>
      <c r="G11159">
        <v>20</v>
      </c>
      <c r="H11159">
        <v>19</v>
      </c>
      <c r="J11159">
        <v>1751.75</v>
      </c>
      <c r="O11159">
        <v>0.13600000000000001</v>
      </c>
      <c r="P11159">
        <v>9.2200000000000004E-2</v>
      </c>
      <c r="Q11159">
        <v>2415.25</v>
      </c>
      <c r="R11159" t="s">
        <v>45</v>
      </c>
      <c r="S11159" t="s">
        <v>34</v>
      </c>
      <c r="T11159" t="s">
        <v>63</v>
      </c>
      <c r="Y11159" t="s">
        <v>30</v>
      </c>
    </row>
    <row r="11160" spans="1:25" x14ac:dyDescent="0.45">
      <c r="A11160" t="s">
        <v>335</v>
      </c>
      <c r="B11160" t="s">
        <v>922</v>
      </c>
      <c r="C11160">
        <v>880100</v>
      </c>
      <c r="D11160" t="s">
        <v>388</v>
      </c>
      <c r="E11160" t="s">
        <v>49</v>
      </c>
      <c r="F11160">
        <v>2021</v>
      </c>
      <c r="G11160">
        <v>0</v>
      </c>
      <c r="H11160">
        <v>0</v>
      </c>
      <c r="R11160" t="s">
        <v>45</v>
      </c>
      <c r="S11160" t="s">
        <v>34</v>
      </c>
      <c r="T11160" t="s">
        <v>63</v>
      </c>
      <c r="Y11160" t="s">
        <v>30</v>
      </c>
    </row>
    <row r="11161" spans="1:25" x14ac:dyDescent="0.45">
      <c r="A11161" t="s">
        <v>335</v>
      </c>
      <c r="B11161" t="s">
        <v>922</v>
      </c>
      <c r="C11161">
        <v>880100</v>
      </c>
      <c r="D11161" t="s">
        <v>388</v>
      </c>
      <c r="E11161" t="s">
        <v>49</v>
      </c>
      <c r="F11161">
        <v>2022</v>
      </c>
      <c r="G11161">
        <v>0</v>
      </c>
      <c r="H11161">
        <v>0</v>
      </c>
      <c r="R11161" t="s">
        <v>45</v>
      </c>
      <c r="S11161" t="s">
        <v>34</v>
      </c>
      <c r="T11161" t="s">
        <v>63</v>
      </c>
      <c r="Y11161" t="s">
        <v>30</v>
      </c>
    </row>
    <row r="11162" spans="1:25" x14ac:dyDescent="0.45">
      <c r="A11162" t="s">
        <v>335</v>
      </c>
      <c r="B11162" t="s">
        <v>922</v>
      </c>
      <c r="C11162">
        <v>880100</v>
      </c>
      <c r="D11162" t="s">
        <v>388</v>
      </c>
      <c r="E11162" t="s">
        <v>49</v>
      </c>
      <c r="F11162">
        <v>2023</v>
      </c>
      <c r="G11162">
        <v>0</v>
      </c>
      <c r="H11162">
        <v>0</v>
      </c>
      <c r="R11162" t="s">
        <v>45</v>
      </c>
      <c r="S11162" t="s">
        <v>34</v>
      </c>
      <c r="T11162" t="s">
        <v>63</v>
      </c>
      <c r="Y11162" t="s">
        <v>30</v>
      </c>
    </row>
    <row r="11163" spans="1:25" x14ac:dyDescent="0.45">
      <c r="A11163" t="s">
        <v>335</v>
      </c>
      <c r="B11163" t="s">
        <v>922</v>
      </c>
      <c r="C11163">
        <v>880100</v>
      </c>
      <c r="D11163" t="s">
        <v>388</v>
      </c>
      <c r="E11163" t="s">
        <v>49</v>
      </c>
      <c r="F11163">
        <v>2024</v>
      </c>
      <c r="G11163">
        <v>0</v>
      </c>
      <c r="H11163">
        <v>0</v>
      </c>
      <c r="R11163" t="s">
        <v>45</v>
      </c>
      <c r="S11163" t="s">
        <v>34</v>
      </c>
      <c r="T11163" t="s">
        <v>63</v>
      </c>
      <c r="Y11163" t="s">
        <v>30</v>
      </c>
    </row>
    <row r="11164" spans="1:25" x14ac:dyDescent="0.45">
      <c r="A11164" t="s">
        <v>335</v>
      </c>
      <c r="B11164" t="s">
        <v>922</v>
      </c>
      <c r="C11164">
        <v>880100</v>
      </c>
      <c r="D11164" t="s">
        <v>389</v>
      </c>
      <c r="E11164" t="s">
        <v>338</v>
      </c>
      <c r="F11164">
        <v>2010</v>
      </c>
      <c r="G11164">
        <v>508</v>
      </c>
      <c r="H11164">
        <v>471</v>
      </c>
      <c r="J11164">
        <v>56008.25</v>
      </c>
      <c r="O11164">
        <v>8.7140000000000004</v>
      </c>
      <c r="P11164">
        <v>0.22070000000000001</v>
      </c>
      <c r="Q11164">
        <v>71930.225000000006</v>
      </c>
      <c r="R11164" t="s">
        <v>45</v>
      </c>
      <c r="S11164" t="s">
        <v>34</v>
      </c>
      <c r="T11164" t="s">
        <v>63</v>
      </c>
      <c r="Y11164" t="s">
        <v>29</v>
      </c>
    </row>
    <row r="11165" spans="1:25" x14ac:dyDescent="0.45">
      <c r="A11165" t="s">
        <v>335</v>
      </c>
      <c r="B11165" t="s">
        <v>922</v>
      </c>
      <c r="C11165">
        <v>880100</v>
      </c>
      <c r="D11165" t="s">
        <v>389</v>
      </c>
      <c r="E11165" t="s">
        <v>338</v>
      </c>
      <c r="F11165">
        <v>2011</v>
      </c>
      <c r="G11165">
        <v>705</v>
      </c>
      <c r="H11165">
        <v>651.75</v>
      </c>
      <c r="J11165">
        <v>74861.25</v>
      </c>
      <c r="O11165">
        <v>12.584</v>
      </c>
      <c r="P11165">
        <v>0.21360000000000001</v>
      </c>
      <c r="Q11165">
        <v>97005.024999999994</v>
      </c>
      <c r="R11165" t="s">
        <v>45</v>
      </c>
      <c r="S11165" t="s">
        <v>34</v>
      </c>
      <c r="T11165" t="s">
        <v>63</v>
      </c>
      <c r="Y11165" t="s">
        <v>29</v>
      </c>
    </row>
    <row r="11166" spans="1:25" x14ac:dyDescent="0.45">
      <c r="A11166" t="s">
        <v>335</v>
      </c>
      <c r="B11166" t="s">
        <v>922</v>
      </c>
      <c r="C11166">
        <v>880100</v>
      </c>
      <c r="D11166" t="s">
        <v>389</v>
      </c>
      <c r="E11166" t="s">
        <v>338</v>
      </c>
      <c r="F11166">
        <v>2012</v>
      </c>
      <c r="G11166">
        <v>620</v>
      </c>
      <c r="H11166">
        <v>591.25</v>
      </c>
      <c r="J11166">
        <v>71658.75</v>
      </c>
      <c r="O11166">
        <v>14.266999999999999</v>
      </c>
      <c r="P11166">
        <v>0.24979999999999999</v>
      </c>
      <c r="Q11166">
        <v>101131.95</v>
      </c>
      <c r="R11166" t="s">
        <v>45</v>
      </c>
      <c r="S11166" t="s">
        <v>34</v>
      </c>
      <c r="T11166" t="s">
        <v>63</v>
      </c>
      <c r="Y11166" t="s">
        <v>29</v>
      </c>
    </row>
    <row r="11167" spans="1:25" x14ac:dyDescent="0.45">
      <c r="A11167" t="s">
        <v>335</v>
      </c>
      <c r="B11167" t="s">
        <v>922</v>
      </c>
      <c r="C11167">
        <v>880100</v>
      </c>
      <c r="D11167" t="s">
        <v>389</v>
      </c>
      <c r="E11167" t="s">
        <v>338</v>
      </c>
      <c r="F11167">
        <v>2013</v>
      </c>
      <c r="G11167">
        <v>657</v>
      </c>
      <c r="H11167">
        <v>607.5</v>
      </c>
      <c r="J11167">
        <v>54605.25</v>
      </c>
      <c r="O11167">
        <v>10.54</v>
      </c>
      <c r="P11167">
        <v>0.2145</v>
      </c>
      <c r="Q11167">
        <v>80716.425000000003</v>
      </c>
      <c r="R11167" t="s">
        <v>45</v>
      </c>
      <c r="S11167" t="s">
        <v>34</v>
      </c>
      <c r="T11167" t="s">
        <v>63</v>
      </c>
      <c r="Y11167" t="s">
        <v>29</v>
      </c>
    </row>
    <row r="11168" spans="1:25" x14ac:dyDescent="0.45">
      <c r="A11168" t="s">
        <v>335</v>
      </c>
      <c r="B11168" t="s">
        <v>922</v>
      </c>
      <c r="C11168">
        <v>880100</v>
      </c>
      <c r="D11168" t="s">
        <v>389</v>
      </c>
      <c r="E11168" t="s">
        <v>338</v>
      </c>
      <c r="F11168">
        <v>2014</v>
      </c>
      <c r="G11168">
        <v>595</v>
      </c>
      <c r="H11168">
        <v>564.25</v>
      </c>
      <c r="J11168">
        <v>56815.75</v>
      </c>
      <c r="O11168">
        <v>10.667999999999999</v>
      </c>
      <c r="P11168">
        <v>0.18759999999999999</v>
      </c>
      <c r="Q11168">
        <v>90532.2</v>
      </c>
      <c r="R11168" t="s">
        <v>45</v>
      </c>
      <c r="S11168" t="s">
        <v>34</v>
      </c>
      <c r="T11168" t="s">
        <v>63</v>
      </c>
      <c r="Y11168" t="s">
        <v>29</v>
      </c>
    </row>
    <row r="11169" spans="1:25" x14ac:dyDescent="0.45">
      <c r="A11169" t="s">
        <v>335</v>
      </c>
      <c r="B11169" t="s">
        <v>922</v>
      </c>
      <c r="C11169">
        <v>880100</v>
      </c>
      <c r="D11169" t="s">
        <v>389</v>
      </c>
      <c r="E11169" t="s">
        <v>338</v>
      </c>
      <c r="F11169">
        <v>2015</v>
      </c>
      <c r="G11169">
        <v>564</v>
      </c>
      <c r="H11169">
        <v>546.25</v>
      </c>
      <c r="J11169">
        <v>59171.75</v>
      </c>
      <c r="O11169">
        <v>10.183999999999999</v>
      </c>
      <c r="P11169">
        <v>0.1867</v>
      </c>
      <c r="Q11169">
        <v>97104.324999999997</v>
      </c>
      <c r="R11169" t="s">
        <v>45</v>
      </c>
      <c r="S11169" t="s">
        <v>34</v>
      </c>
      <c r="T11169" t="s">
        <v>63</v>
      </c>
      <c r="Y11169" t="s">
        <v>30</v>
      </c>
    </row>
    <row r="11170" spans="1:25" x14ac:dyDescent="0.45">
      <c r="A11170" t="s">
        <v>335</v>
      </c>
      <c r="B11170" t="s">
        <v>922</v>
      </c>
      <c r="C11170">
        <v>880100</v>
      </c>
      <c r="D11170" t="s">
        <v>389</v>
      </c>
      <c r="E11170" t="s">
        <v>338</v>
      </c>
      <c r="F11170">
        <v>2016</v>
      </c>
      <c r="G11170">
        <v>288</v>
      </c>
      <c r="H11170">
        <v>272</v>
      </c>
      <c r="J11170">
        <v>27323.5</v>
      </c>
      <c r="O11170">
        <v>4.4269999999999996</v>
      </c>
      <c r="P11170">
        <v>0.1673</v>
      </c>
      <c r="Q11170">
        <v>46150.525000000001</v>
      </c>
      <c r="R11170" t="s">
        <v>45</v>
      </c>
      <c r="S11170" t="s">
        <v>34</v>
      </c>
      <c r="T11170" t="s">
        <v>63</v>
      </c>
      <c r="Y11170" t="s">
        <v>30</v>
      </c>
    </row>
    <row r="11171" spans="1:25" x14ac:dyDescent="0.45">
      <c r="A11171" t="s">
        <v>335</v>
      </c>
      <c r="B11171" t="s">
        <v>922</v>
      </c>
      <c r="C11171">
        <v>880100</v>
      </c>
      <c r="D11171" t="s">
        <v>389</v>
      </c>
      <c r="E11171" t="s">
        <v>338</v>
      </c>
      <c r="F11171">
        <v>2017</v>
      </c>
      <c r="G11171">
        <v>27</v>
      </c>
      <c r="H11171">
        <v>23.25</v>
      </c>
      <c r="J11171">
        <v>1327.5</v>
      </c>
      <c r="O11171">
        <v>0.20499999999999999</v>
      </c>
      <c r="P11171">
        <v>0.1333</v>
      </c>
      <c r="Q11171">
        <v>2381.85</v>
      </c>
      <c r="R11171" t="s">
        <v>45</v>
      </c>
      <c r="S11171" t="s">
        <v>34</v>
      </c>
      <c r="T11171" t="s">
        <v>63</v>
      </c>
      <c r="Y11171" t="s">
        <v>30</v>
      </c>
    </row>
    <row r="11172" spans="1:25" x14ac:dyDescent="0.45">
      <c r="A11172" t="s">
        <v>335</v>
      </c>
      <c r="B11172" t="s">
        <v>922</v>
      </c>
      <c r="C11172">
        <v>880100</v>
      </c>
      <c r="D11172" t="s">
        <v>389</v>
      </c>
      <c r="E11172" t="s">
        <v>338</v>
      </c>
      <c r="F11172">
        <v>2018</v>
      </c>
      <c r="G11172">
        <v>0</v>
      </c>
      <c r="H11172">
        <v>0</v>
      </c>
      <c r="R11172" t="s">
        <v>45</v>
      </c>
      <c r="S11172" t="s">
        <v>34</v>
      </c>
      <c r="T11172" t="s">
        <v>63</v>
      </c>
      <c r="Y11172" t="s">
        <v>30</v>
      </c>
    </row>
    <row r="11173" spans="1:25" x14ac:dyDescent="0.45">
      <c r="A11173" t="s">
        <v>335</v>
      </c>
      <c r="B11173" t="s">
        <v>922</v>
      </c>
      <c r="C11173">
        <v>880100</v>
      </c>
      <c r="D11173" t="s">
        <v>389</v>
      </c>
      <c r="E11173" t="s">
        <v>338</v>
      </c>
      <c r="F11173">
        <v>2019</v>
      </c>
      <c r="G11173">
        <v>8</v>
      </c>
      <c r="H11173">
        <v>6</v>
      </c>
      <c r="J11173">
        <v>4.25</v>
      </c>
      <c r="O11173">
        <v>2E-3</v>
      </c>
      <c r="P11173">
        <v>7.1599999999999997E-2</v>
      </c>
      <c r="Q11173">
        <v>136.82499999999999</v>
      </c>
      <c r="R11173" t="s">
        <v>45</v>
      </c>
      <c r="S11173" t="s">
        <v>34</v>
      </c>
      <c r="T11173" t="s">
        <v>63</v>
      </c>
      <c r="Y11173" t="s">
        <v>30</v>
      </c>
    </row>
    <row r="11174" spans="1:25" x14ac:dyDescent="0.45">
      <c r="A11174" t="s">
        <v>335</v>
      </c>
      <c r="B11174" t="s">
        <v>922</v>
      </c>
      <c r="C11174">
        <v>880100</v>
      </c>
      <c r="D11174" t="s">
        <v>389</v>
      </c>
      <c r="E11174" t="s">
        <v>338</v>
      </c>
      <c r="F11174">
        <v>2020</v>
      </c>
      <c r="G11174">
        <v>0</v>
      </c>
      <c r="H11174">
        <v>0</v>
      </c>
      <c r="R11174" t="s">
        <v>45</v>
      </c>
      <c r="S11174" t="s">
        <v>34</v>
      </c>
      <c r="T11174" t="s">
        <v>63</v>
      </c>
      <c r="Y11174" t="s">
        <v>30</v>
      </c>
    </row>
    <row r="11175" spans="1:25" x14ac:dyDescent="0.45">
      <c r="A11175" t="s">
        <v>335</v>
      </c>
      <c r="B11175" t="s">
        <v>922</v>
      </c>
      <c r="C11175">
        <v>880100</v>
      </c>
      <c r="D11175" t="s">
        <v>389</v>
      </c>
      <c r="E11175" t="s">
        <v>338</v>
      </c>
      <c r="F11175">
        <v>2021</v>
      </c>
      <c r="G11175">
        <v>0</v>
      </c>
      <c r="H11175">
        <v>0</v>
      </c>
      <c r="R11175" t="s">
        <v>45</v>
      </c>
      <c r="S11175" t="s">
        <v>34</v>
      </c>
      <c r="T11175" t="s">
        <v>63</v>
      </c>
      <c r="Y11175" t="s">
        <v>30</v>
      </c>
    </row>
    <row r="11176" spans="1:25" x14ac:dyDescent="0.45">
      <c r="A11176" t="s">
        <v>335</v>
      </c>
      <c r="B11176" t="s">
        <v>922</v>
      </c>
      <c r="C11176">
        <v>880100</v>
      </c>
      <c r="D11176" t="s">
        <v>389</v>
      </c>
      <c r="E11176" t="s">
        <v>338</v>
      </c>
      <c r="F11176">
        <v>2022</v>
      </c>
      <c r="G11176">
        <v>0</v>
      </c>
      <c r="H11176">
        <v>0</v>
      </c>
      <c r="R11176" t="s">
        <v>45</v>
      </c>
      <c r="S11176" t="s">
        <v>34</v>
      </c>
      <c r="T11176" t="s">
        <v>63</v>
      </c>
      <c r="Y11176" t="s">
        <v>30</v>
      </c>
    </row>
    <row r="11177" spans="1:25" x14ac:dyDescent="0.45">
      <c r="A11177" t="s">
        <v>335</v>
      </c>
      <c r="B11177" t="s">
        <v>922</v>
      </c>
      <c r="C11177">
        <v>880100</v>
      </c>
      <c r="D11177" t="s">
        <v>389</v>
      </c>
      <c r="E11177" t="s">
        <v>338</v>
      </c>
      <c r="F11177">
        <v>2023</v>
      </c>
      <c r="G11177">
        <v>0</v>
      </c>
      <c r="H11177">
        <v>0</v>
      </c>
      <c r="R11177" t="s">
        <v>45</v>
      </c>
      <c r="S11177" t="s">
        <v>34</v>
      </c>
      <c r="T11177" t="s">
        <v>63</v>
      </c>
      <c r="Y11177" t="s">
        <v>30</v>
      </c>
    </row>
    <row r="11178" spans="1:25" x14ac:dyDescent="0.45">
      <c r="A11178" t="s">
        <v>335</v>
      </c>
      <c r="B11178" t="s">
        <v>922</v>
      </c>
      <c r="C11178">
        <v>880100</v>
      </c>
      <c r="D11178" t="s">
        <v>389</v>
      </c>
      <c r="E11178" t="s">
        <v>338</v>
      </c>
      <c r="F11178">
        <v>2024</v>
      </c>
      <c r="G11178">
        <v>0</v>
      </c>
      <c r="H11178">
        <v>0</v>
      </c>
      <c r="R11178" t="s">
        <v>45</v>
      </c>
      <c r="S11178" t="s">
        <v>34</v>
      </c>
      <c r="T11178" t="s">
        <v>63</v>
      </c>
      <c r="Y11178" t="s">
        <v>30</v>
      </c>
    </row>
    <row r="11179" spans="1:25" x14ac:dyDescent="0.45">
      <c r="A11179" t="s">
        <v>335</v>
      </c>
      <c r="B11179" t="s">
        <v>922</v>
      </c>
      <c r="C11179">
        <v>880100</v>
      </c>
      <c r="D11179" t="s">
        <v>390</v>
      </c>
      <c r="E11179" t="s">
        <v>49</v>
      </c>
      <c r="F11179">
        <v>2010</v>
      </c>
      <c r="G11179">
        <v>876</v>
      </c>
      <c r="H11179">
        <v>819.75</v>
      </c>
      <c r="J11179">
        <v>113675.25</v>
      </c>
      <c r="O11179">
        <v>23.957999999999998</v>
      </c>
      <c r="P11179">
        <v>0.23619999999999999</v>
      </c>
      <c r="Q11179">
        <v>184711.4</v>
      </c>
      <c r="R11179" t="s">
        <v>45</v>
      </c>
      <c r="S11179" t="s">
        <v>34</v>
      </c>
      <c r="T11179" t="s">
        <v>63</v>
      </c>
      <c r="Y11179" t="s">
        <v>29</v>
      </c>
    </row>
    <row r="11180" spans="1:25" x14ac:dyDescent="0.45">
      <c r="A11180" t="s">
        <v>335</v>
      </c>
      <c r="B11180" t="s">
        <v>922</v>
      </c>
      <c r="C11180">
        <v>880100</v>
      </c>
      <c r="D11180" t="s">
        <v>390</v>
      </c>
      <c r="E11180" t="s">
        <v>49</v>
      </c>
      <c r="F11180">
        <v>2011</v>
      </c>
      <c r="G11180">
        <v>644</v>
      </c>
      <c r="H11180">
        <v>587</v>
      </c>
      <c r="J11180">
        <v>58445.25</v>
      </c>
      <c r="O11180">
        <v>12.147</v>
      </c>
      <c r="P11180">
        <v>0.19289999999999999</v>
      </c>
      <c r="Q11180">
        <v>96735.55</v>
      </c>
      <c r="R11180" t="s">
        <v>45</v>
      </c>
      <c r="S11180" t="s">
        <v>34</v>
      </c>
      <c r="T11180" t="s">
        <v>63</v>
      </c>
      <c r="Y11180" t="s">
        <v>29</v>
      </c>
    </row>
    <row r="11181" spans="1:25" x14ac:dyDescent="0.45">
      <c r="A11181" t="s">
        <v>335</v>
      </c>
      <c r="B11181" t="s">
        <v>922</v>
      </c>
      <c r="C11181">
        <v>880100</v>
      </c>
      <c r="D11181" t="s">
        <v>390</v>
      </c>
      <c r="E11181" t="s">
        <v>49</v>
      </c>
      <c r="F11181">
        <v>2012</v>
      </c>
      <c r="G11181">
        <v>806</v>
      </c>
      <c r="H11181">
        <v>768</v>
      </c>
      <c r="J11181">
        <v>101544.25</v>
      </c>
      <c r="O11181">
        <v>21.209</v>
      </c>
      <c r="P11181">
        <v>0.2316</v>
      </c>
      <c r="Q11181">
        <v>156406.9</v>
      </c>
      <c r="R11181" t="s">
        <v>45</v>
      </c>
      <c r="S11181" t="s">
        <v>34</v>
      </c>
      <c r="T11181" t="s">
        <v>63</v>
      </c>
      <c r="Y11181" t="s">
        <v>29</v>
      </c>
    </row>
    <row r="11182" spans="1:25" x14ac:dyDescent="0.45">
      <c r="A11182" t="s">
        <v>335</v>
      </c>
      <c r="B11182" t="s">
        <v>922</v>
      </c>
      <c r="C11182">
        <v>880100</v>
      </c>
      <c r="D11182" t="s">
        <v>390</v>
      </c>
      <c r="E11182" t="s">
        <v>49</v>
      </c>
      <c r="F11182">
        <v>2013</v>
      </c>
      <c r="G11182">
        <v>1122</v>
      </c>
      <c r="H11182">
        <v>1056.25</v>
      </c>
      <c r="J11182">
        <v>119533.75</v>
      </c>
      <c r="O11182">
        <v>27.766999999999999</v>
      </c>
      <c r="P11182">
        <v>0.20300000000000001</v>
      </c>
      <c r="Q11182">
        <v>217014.47500000001</v>
      </c>
      <c r="R11182" t="s">
        <v>45</v>
      </c>
      <c r="S11182" t="s">
        <v>34</v>
      </c>
      <c r="T11182" t="s">
        <v>63</v>
      </c>
      <c r="Y11182" t="s">
        <v>29</v>
      </c>
    </row>
    <row r="11183" spans="1:25" x14ac:dyDescent="0.45">
      <c r="A11183" t="s">
        <v>335</v>
      </c>
      <c r="B11183" t="s">
        <v>922</v>
      </c>
      <c r="C11183">
        <v>880100</v>
      </c>
      <c r="D11183" t="s">
        <v>390</v>
      </c>
      <c r="E11183" t="s">
        <v>49</v>
      </c>
      <c r="F11183">
        <v>2014</v>
      </c>
      <c r="G11183">
        <v>775</v>
      </c>
      <c r="H11183">
        <v>740.75</v>
      </c>
      <c r="J11183">
        <v>100636</v>
      </c>
      <c r="O11183">
        <v>18.693000000000001</v>
      </c>
      <c r="P11183">
        <v>0.20669999999999999</v>
      </c>
      <c r="Q11183">
        <v>156329.52499999999</v>
      </c>
      <c r="R11183" t="s">
        <v>45</v>
      </c>
      <c r="S11183" t="s">
        <v>34</v>
      </c>
      <c r="T11183" t="s">
        <v>63</v>
      </c>
      <c r="Y11183" t="s">
        <v>29</v>
      </c>
    </row>
    <row r="11184" spans="1:25" x14ac:dyDescent="0.45">
      <c r="A11184" t="s">
        <v>335</v>
      </c>
      <c r="B11184" t="s">
        <v>922</v>
      </c>
      <c r="C11184">
        <v>880100</v>
      </c>
      <c r="D11184" t="s">
        <v>390</v>
      </c>
      <c r="E11184" t="s">
        <v>49</v>
      </c>
      <c r="F11184">
        <v>2015</v>
      </c>
      <c r="G11184">
        <v>603</v>
      </c>
      <c r="H11184">
        <v>573.25</v>
      </c>
      <c r="J11184">
        <v>65587</v>
      </c>
      <c r="O11184">
        <v>10.739000000000001</v>
      </c>
      <c r="P11184">
        <v>0.18240000000000001</v>
      </c>
      <c r="Q11184">
        <v>101179.02499999999</v>
      </c>
      <c r="R11184" t="s">
        <v>45</v>
      </c>
      <c r="S11184" t="s">
        <v>34</v>
      </c>
      <c r="T11184" t="s">
        <v>63</v>
      </c>
      <c r="Y11184" t="s">
        <v>30</v>
      </c>
    </row>
    <row r="11185" spans="1:25" x14ac:dyDescent="0.45">
      <c r="A11185" t="s">
        <v>335</v>
      </c>
      <c r="B11185" t="s">
        <v>922</v>
      </c>
      <c r="C11185">
        <v>880100</v>
      </c>
      <c r="D11185" t="s">
        <v>390</v>
      </c>
      <c r="E11185" t="s">
        <v>49</v>
      </c>
      <c r="F11185">
        <v>2016</v>
      </c>
      <c r="G11185">
        <v>351</v>
      </c>
      <c r="H11185">
        <v>321.25</v>
      </c>
      <c r="J11185">
        <v>23036.75</v>
      </c>
      <c r="O11185">
        <v>3.1909999999999998</v>
      </c>
      <c r="P11185">
        <v>0.14019999999999999</v>
      </c>
      <c r="Q11185">
        <v>32247.8</v>
      </c>
      <c r="R11185" t="s">
        <v>45</v>
      </c>
      <c r="S11185" t="s">
        <v>34</v>
      </c>
      <c r="T11185" t="s">
        <v>63</v>
      </c>
      <c r="Y11185" t="s">
        <v>30</v>
      </c>
    </row>
    <row r="11186" spans="1:25" x14ac:dyDescent="0.45">
      <c r="A11186" t="s">
        <v>335</v>
      </c>
      <c r="B11186" t="s">
        <v>922</v>
      </c>
      <c r="C11186">
        <v>880100</v>
      </c>
      <c r="D11186" t="s">
        <v>390</v>
      </c>
      <c r="E11186" t="s">
        <v>49</v>
      </c>
      <c r="F11186">
        <v>2017</v>
      </c>
      <c r="G11186">
        <v>358</v>
      </c>
      <c r="H11186">
        <v>338.75</v>
      </c>
      <c r="J11186">
        <v>35084</v>
      </c>
      <c r="O11186">
        <v>4.2649999999999997</v>
      </c>
      <c r="P11186">
        <v>0.14050000000000001</v>
      </c>
      <c r="Q11186">
        <v>45426</v>
      </c>
      <c r="R11186" t="s">
        <v>45</v>
      </c>
      <c r="S11186" t="s">
        <v>34</v>
      </c>
      <c r="T11186" t="s">
        <v>63</v>
      </c>
      <c r="Y11186" t="s">
        <v>30</v>
      </c>
    </row>
    <row r="11187" spans="1:25" x14ac:dyDescent="0.45">
      <c r="A11187" t="s">
        <v>335</v>
      </c>
      <c r="B11187" t="s">
        <v>922</v>
      </c>
      <c r="C11187">
        <v>880100</v>
      </c>
      <c r="D11187" t="s">
        <v>390</v>
      </c>
      <c r="E11187" t="s">
        <v>49</v>
      </c>
      <c r="F11187">
        <v>2018</v>
      </c>
      <c r="G11187">
        <v>463</v>
      </c>
      <c r="H11187">
        <v>430.75</v>
      </c>
      <c r="J11187">
        <v>37438.75</v>
      </c>
      <c r="O11187">
        <v>5.0330000000000004</v>
      </c>
      <c r="P11187">
        <v>0.13919999999999999</v>
      </c>
      <c r="Q11187">
        <v>54446.85</v>
      </c>
      <c r="R11187" t="s">
        <v>45</v>
      </c>
      <c r="S11187" t="s">
        <v>34</v>
      </c>
      <c r="T11187" t="s">
        <v>63</v>
      </c>
      <c r="Y11187" t="s">
        <v>30</v>
      </c>
    </row>
    <row r="11188" spans="1:25" x14ac:dyDescent="0.45">
      <c r="A11188" t="s">
        <v>335</v>
      </c>
      <c r="B11188" t="s">
        <v>922</v>
      </c>
      <c r="C11188">
        <v>880100</v>
      </c>
      <c r="D11188" t="s">
        <v>390</v>
      </c>
      <c r="E11188" t="s">
        <v>49</v>
      </c>
      <c r="F11188">
        <v>2019</v>
      </c>
      <c r="G11188">
        <v>230</v>
      </c>
      <c r="H11188">
        <v>210.25</v>
      </c>
      <c r="J11188">
        <v>23827</v>
      </c>
      <c r="O11188">
        <v>3.6219999999999999</v>
      </c>
      <c r="P11188">
        <v>0.13980000000000001</v>
      </c>
      <c r="Q11188">
        <v>38520.75</v>
      </c>
      <c r="R11188" t="s">
        <v>45</v>
      </c>
      <c r="S11188" t="s">
        <v>34</v>
      </c>
      <c r="T11188" t="s">
        <v>63</v>
      </c>
      <c r="Y11188" t="s">
        <v>30</v>
      </c>
    </row>
    <row r="11189" spans="1:25" x14ac:dyDescent="0.45">
      <c r="A11189" t="s">
        <v>335</v>
      </c>
      <c r="B11189" t="s">
        <v>922</v>
      </c>
      <c r="C11189">
        <v>880100</v>
      </c>
      <c r="D11189" t="s">
        <v>390</v>
      </c>
      <c r="E11189" t="s">
        <v>49</v>
      </c>
      <c r="F11189">
        <v>2020</v>
      </c>
      <c r="G11189">
        <v>0</v>
      </c>
      <c r="H11189">
        <v>0</v>
      </c>
      <c r="R11189" t="s">
        <v>45</v>
      </c>
      <c r="S11189" t="s">
        <v>34</v>
      </c>
      <c r="T11189" t="s">
        <v>63</v>
      </c>
      <c r="Y11189" t="s">
        <v>30</v>
      </c>
    </row>
    <row r="11190" spans="1:25" x14ac:dyDescent="0.45">
      <c r="A11190" t="s">
        <v>335</v>
      </c>
      <c r="B11190" t="s">
        <v>922</v>
      </c>
      <c r="C11190">
        <v>880100</v>
      </c>
      <c r="D11190" t="s">
        <v>390</v>
      </c>
      <c r="E11190" t="s">
        <v>49</v>
      </c>
      <c r="F11190">
        <v>2021</v>
      </c>
      <c r="G11190">
        <v>0</v>
      </c>
      <c r="H11190">
        <v>0</v>
      </c>
      <c r="R11190" t="s">
        <v>45</v>
      </c>
      <c r="S11190" t="s">
        <v>34</v>
      </c>
      <c r="T11190" t="s">
        <v>63</v>
      </c>
      <c r="Y11190" t="s">
        <v>30</v>
      </c>
    </row>
    <row r="11191" spans="1:25" x14ac:dyDescent="0.45">
      <c r="A11191" t="s">
        <v>335</v>
      </c>
      <c r="B11191" t="s">
        <v>922</v>
      </c>
      <c r="C11191">
        <v>880100</v>
      </c>
      <c r="D11191" t="s">
        <v>390</v>
      </c>
      <c r="E11191" t="s">
        <v>49</v>
      </c>
      <c r="F11191">
        <v>2022</v>
      </c>
      <c r="G11191">
        <v>0</v>
      </c>
      <c r="H11191">
        <v>0</v>
      </c>
      <c r="R11191" t="s">
        <v>45</v>
      </c>
      <c r="S11191" t="s">
        <v>34</v>
      </c>
      <c r="T11191" t="s">
        <v>63</v>
      </c>
      <c r="Y11191" t="s">
        <v>30</v>
      </c>
    </row>
    <row r="11192" spans="1:25" x14ac:dyDescent="0.45">
      <c r="A11192" t="s">
        <v>335</v>
      </c>
      <c r="B11192" t="s">
        <v>922</v>
      </c>
      <c r="C11192">
        <v>880100</v>
      </c>
      <c r="D11192" t="s">
        <v>390</v>
      </c>
      <c r="E11192" t="s">
        <v>49</v>
      </c>
      <c r="F11192">
        <v>2023</v>
      </c>
      <c r="G11192">
        <v>0</v>
      </c>
      <c r="H11192">
        <v>0</v>
      </c>
      <c r="R11192" t="s">
        <v>45</v>
      </c>
      <c r="S11192" t="s">
        <v>34</v>
      </c>
      <c r="T11192" t="s">
        <v>63</v>
      </c>
      <c r="Y11192" t="s">
        <v>30</v>
      </c>
    </row>
    <row r="11193" spans="1:25" x14ac:dyDescent="0.45">
      <c r="A11193" t="s">
        <v>335</v>
      </c>
      <c r="B11193" t="s">
        <v>922</v>
      </c>
      <c r="C11193">
        <v>880100</v>
      </c>
      <c r="D11193" t="s">
        <v>390</v>
      </c>
      <c r="E11193" t="s">
        <v>49</v>
      </c>
      <c r="F11193">
        <v>2024</v>
      </c>
      <c r="G11193">
        <v>0</v>
      </c>
      <c r="H11193">
        <v>0</v>
      </c>
      <c r="R11193" t="s">
        <v>45</v>
      </c>
      <c r="S11193" t="s">
        <v>34</v>
      </c>
      <c r="T11193" t="s">
        <v>63</v>
      </c>
      <c r="Y11193" t="s">
        <v>30</v>
      </c>
    </row>
    <row r="11194" spans="1:25" x14ac:dyDescent="0.45">
      <c r="A11194" t="s">
        <v>335</v>
      </c>
      <c r="B11194" t="s">
        <v>922</v>
      </c>
      <c r="C11194">
        <v>880100</v>
      </c>
      <c r="D11194" t="s">
        <v>391</v>
      </c>
      <c r="E11194" t="s">
        <v>338</v>
      </c>
      <c r="F11194">
        <v>2010</v>
      </c>
      <c r="G11194">
        <v>813</v>
      </c>
      <c r="H11194">
        <v>758</v>
      </c>
      <c r="J11194">
        <v>83104.5</v>
      </c>
      <c r="O11194">
        <v>14.013999999999999</v>
      </c>
      <c r="P11194">
        <v>0.21440000000000001</v>
      </c>
      <c r="Q11194">
        <v>120203.22500000001</v>
      </c>
      <c r="R11194" t="s">
        <v>45</v>
      </c>
      <c r="S11194" t="s">
        <v>34</v>
      </c>
      <c r="T11194" t="s">
        <v>63</v>
      </c>
      <c r="Y11194" t="s">
        <v>29</v>
      </c>
    </row>
    <row r="11195" spans="1:25" x14ac:dyDescent="0.45">
      <c r="A11195" t="s">
        <v>335</v>
      </c>
      <c r="B11195" t="s">
        <v>922</v>
      </c>
      <c r="C11195">
        <v>880100</v>
      </c>
      <c r="D11195" t="s">
        <v>391</v>
      </c>
      <c r="E11195" t="s">
        <v>338</v>
      </c>
      <c r="F11195">
        <v>2011</v>
      </c>
      <c r="G11195">
        <v>553</v>
      </c>
      <c r="H11195">
        <v>507.75</v>
      </c>
      <c r="J11195">
        <v>56535.25</v>
      </c>
      <c r="O11195">
        <v>9.7629999999999999</v>
      </c>
      <c r="P11195">
        <v>0.2155</v>
      </c>
      <c r="Q11195">
        <v>76404.2</v>
      </c>
      <c r="R11195" t="s">
        <v>45</v>
      </c>
      <c r="S11195" t="s">
        <v>34</v>
      </c>
      <c r="T11195" t="s">
        <v>63</v>
      </c>
      <c r="Y11195" t="s">
        <v>29</v>
      </c>
    </row>
    <row r="11196" spans="1:25" x14ac:dyDescent="0.45">
      <c r="A11196" t="s">
        <v>335</v>
      </c>
      <c r="B11196" t="s">
        <v>922</v>
      </c>
      <c r="C11196">
        <v>880100</v>
      </c>
      <c r="D11196" t="s">
        <v>391</v>
      </c>
      <c r="E11196" t="s">
        <v>338</v>
      </c>
      <c r="F11196">
        <v>2012</v>
      </c>
      <c r="G11196">
        <v>902</v>
      </c>
      <c r="H11196">
        <v>847.75</v>
      </c>
      <c r="J11196">
        <v>112906.75</v>
      </c>
      <c r="O11196">
        <v>21.67</v>
      </c>
      <c r="P11196">
        <v>0.2374</v>
      </c>
      <c r="Q11196">
        <v>154379.32500000001</v>
      </c>
      <c r="R11196" t="s">
        <v>45</v>
      </c>
      <c r="S11196" t="s">
        <v>34</v>
      </c>
      <c r="T11196" t="s">
        <v>63</v>
      </c>
      <c r="Y11196" t="s">
        <v>29</v>
      </c>
    </row>
    <row r="11197" spans="1:25" x14ac:dyDescent="0.45">
      <c r="A11197" t="s">
        <v>335</v>
      </c>
      <c r="B11197" t="s">
        <v>922</v>
      </c>
      <c r="C11197">
        <v>880100</v>
      </c>
      <c r="D11197" t="s">
        <v>391</v>
      </c>
      <c r="E11197" t="s">
        <v>338</v>
      </c>
      <c r="F11197">
        <v>2013</v>
      </c>
      <c r="G11197">
        <v>1080</v>
      </c>
      <c r="H11197">
        <v>1021.75</v>
      </c>
      <c r="J11197">
        <v>119041.25</v>
      </c>
      <c r="O11197">
        <v>23.469000000000001</v>
      </c>
      <c r="P11197">
        <v>0.2079</v>
      </c>
      <c r="Q11197">
        <v>188183.65</v>
      </c>
      <c r="R11197" t="s">
        <v>45</v>
      </c>
      <c r="S11197" t="s">
        <v>34</v>
      </c>
      <c r="T11197" t="s">
        <v>63</v>
      </c>
      <c r="Y11197" t="s">
        <v>29</v>
      </c>
    </row>
    <row r="11198" spans="1:25" x14ac:dyDescent="0.45">
      <c r="A11198" t="s">
        <v>335</v>
      </c>
      <c r="B11198" t="s">
        <v>922</v>
      </c>
      <c r="C11198">
        <v>880100</v>
      </c>
      <c r="D11198" t="s">
        <v>391</v>
      </c>
      <c r="E11198" t="s">
        <v>338</v>
      </c>
      <c r="F11198">
        <v>2014</v>
      </c>
      <c r="G11198">
        <v>646</v>
      </c>
      <c r="H11198">
        <v>616.75</v>
      </c>
      <c r="J11198">
        <v>78494.25</v>
      </c>
      <c r="O11198">
        <v>15.388</v>
      </c>
      <c r="P11198">
        <v>0.2044</v>
      </c>
      <c r="Q11198">
        <v>130557.02499999999</v>
      </c>
      <c r="R11198" t="s">
        <v>45</v>
      </c>
      <c r="S11198" t="s">
        <v>34</v>
      </c>
      <c r="T11198" t="s">
        <v>63</v>
      </c>
      <c r="Y11198" t="s">
        <v>29</v>
      </c>
    </row>
    <row r="11199" spans="1:25" x14ac:dyDescent="0.45">
      <c r="A11199" t="s">
        <v>335</v>
      </c>
      <c r="B11199" t="s">
        <v>922</v>
      </c>
      <c r="C11199">
        <v>880100</v>
      </c>
      <c r="D11199" t="s">
        <v>391</v>
      </c>
      <c r="E11199" t="s">
        <v>338</v>
      </c>
      <c r="F11199">
        <v>2015</v>
      </c>
      <c r="G11199">
        <v>698</v>
      </c>
      <c r="H11199">
        <v>661.5</v>
      </c>
      <c r="J11199">
        <v>75987.25</v>
      </c>
      <c r="O11199">
        <v>13.285</v>
      </c>
      <c r="P11199">
        <v>0.17599999999999999</v>
      </c>
      <c r="Q11199">
        <v>132012.77499999999</v>
      </c>
      <c r="R11199" t="s">
        <v>45</v>
      </c>
      <c r="S11199" t="s">
        <v>34</v>
      </c>
      <c r="T11199" t="s">
        <v>63</v>
      </c>
      <c r="Y11199" t="s">
        <v>30</v>
      </c>
    </row>
    <row r="11200" spans="1:25" x14ac:dyDescent="0.45">
      <c r="A11200" t="s">
        <v>335</v>
      </c>
      <c r="B11200" t="s">
        <v>922</v>
      </c>
      <c r="C11200">
        <v>880100</v>
      </c>
      <c r="D11200" t="s">
        <v>391</v>
      </c>
      <c r="E11200" t="s">
        <v>338</v>
      </c>
      <c r="F11200">
        <v>2016</v>
      </c>
      <c r="G11200">
        <v>372</v>
      </c>
      <c r="H11200">
        <v>352.5</v>
      </c>
      <c r="J11200">
        <v>38258</v>
      </c>
      <c r="O11200">
        <v>6.5359999999999996</v>
      </c>
      <c r="P11200">
        <v>0.16589999999999999</v>
      </c>
      <c r="Q11200">
        <v>69226.25</v>
      </c>
      <c r="R11200" t="s">
        <v>45</v>
      </c>
      <c r="S11200" t="s">
        <v>34</v>
      </c>
      <c r="T11200" t="s">
        <v>63</v>
      </c>
      <c r="Y11200" t="s">
        <v>30</v>
      </c>
    </row>
    <row r="11201" spans="1:25" x14ac:dyDescent="0.45">
      <c r="A11201" t="s">
        <v>335</v>
      </c>
      <c r="B11201" t="s">
        <v>922</v>
      </c>
      <c r="C11201">
        <v>880100</v>
      </c>
      <c r="D11201" t="s">
        <v>391</v>
      </c>
      <c r="E11201" t="s">
        <v>338</v>
      </c>
      <c r="F11201">
        <v>2017</v>
      </c>
      <c r="G11201">
        <v>219</v>
      </c>
      <c r="H11201">
        <v>202.25</v>
      </c>
      <c r="J11201">
        <v>22171.75</v>
      </c>
      <c r="O11201">
        <v>3.823</v>
      </c>
      <c r="P11201">
        <v>0.14319999999999999</v>
      </c>
      <c r="Q11201">
        <v>42922.6</v>
      </c>
      <c r="R11201" t="s">
        <v>45</v>
      </c>
      <c r="S11201" t="s">
        <v>34</v>
      </c>
      <c r="T11201" t="s">
        <v>63</v>
      </c>
      <c r="Y11201" t="s">
        <v>30</v>
      </c>
    </row>
    <row r="11202" spans="1:25" x14ac:dyDescent="0.45">
      <c r="A11202" t="s">
        <v>335</v>
      </c>
      <c r="B11202" t="s">
        <v>922</v>
      </c>
      <c r="C11202">
        <v>880100</v>
      </c>
      <c r="D11202" t="s">
        <v>391</v>
      </c>
      <c r="E11202" t="s">
        <v>338</v>
      </c>
      <c r="F11202">
        <v>2018</v>
      </c>
      <c r="G11202">
        <v>477</v>
      </c>
      <c r="H11202">
        <v>452.25</v>
      </c>
      <c r="J11202">
        <v>47192.75</v>
      </c>
      <c r="O11202">
        <v>6.5090000000000003</v>
      </c>
      <c r="P11202">
        <v>0.15820000000000001</v>
      </c>
      <c r="Q11202">
        <v>65772.225000000006</v>
      </c>
      <c r="R11202" t="s">
        <v>45</v>
      </c>
      <c r="S11202" t="s">
        <v>34</v>
      </c>
      <c r="T11202" t="s">
        <v>63</v>
      </c>
      <c r="Y11202" t="s">
        <v>30</v>
      </c>
    </row>
    <row r="11203" spans="1:25" x14ac:dyDescent="0.45">
      <c r="A11203" t="s">
        <v>335</v>
      </c>
      <c r="B11203" t="s">
        <v>922</v>
      </c>
      <c r="C11203">
        <v>880100</v>
      </c>
      <c r="D11203" t="s">
        <v>391</v>
      </c>
      <c r="E11203" t="s">
        <v>338</v>
      </c>
      <c r="F11203">
        <v>2019</v>
      </c>
      <c r="G11203">
        <v>167</v>
      </c>
      <c r="H11203">
        <v>151.25</v>
      </c>
      <c r="J11203">
        <v>11277.25</v>
      </c>
      <c r="O11203">
        <v>1.3959999999999999</v>
      </c>
      <c r="P11203">
        <v>0.1056</v>
      </c>
      <c r="Q11203">
        <v>18109.05</v>
      </c>
      <c r="R11203" t="s">
        <v>45</v>
      </c>
      <c r="S11203" t="s">
        <v>34</v>
      </c>
      <c r="T11203" t="s">
        <v>63</v>
      </c>
      <c r="Y11203" t="s">
        <v>30</v>
      </c>
    </row>
    <row r="11204" spans="1:25" x14ac:dyDescent="0.45">
      <c r="A11204" t="s">
        <v>335</v>
      </c>
      <c r="B11204" t="s">
        <v>922</v>
      </c>
      <c r="C11204">
        <v>880100</v>
      </c>
      <c r="D11204" t="s">
        <v>391</v>
      </c>
      <c r="E11204" t="s">
        <v>338</v>
      </c>
      <c r="F11204">
        <v>2020</v>
      </c>
      <c r="G11204">
        <v>57</v>
      </c>
      <c r="H11204">
        <v>50</v>
      </c>
      <c r="J11204">
        <v>3344.25</v>
      </c>
      <c r="O11204">
        <v>0.35499999999999998</v>
      </c>
      <c r="P11204">
        <v>8.0699999999999994E-2</v>
      </c>
      <c r="Q11204">
        <v>6710.125</v>
      </c>
      <c r="R11204" t="s">
        <v>45</v>
      </c>
      <c r="S11204" t="s">
        <v>34</v>
      </c>
      <c r="T11204" t="s">
        <v>63</v>
      </c>
      <c r="Y11204" t="s">
        <v>30</v>
      </c>
    </row>
    <row r="11205" spans="1:25" x14ac:dyDescent="0.45">
      <c r="A11205" t="s">
        <v>335</v>
      </c>
      <c r="B11205" t="s">
        <v>922</v>
      </c>
      <c r="C11205">
        <v>880100</v>
      </c>
      <c r="D11205" t="s">
        <v>391</v>
      </c>
      <c r="E11205" t="s">
        <v>338</v>
      </c>
      <c r="F11205">
        <v>2021</v>
      </c>
      <c r="G11205">
        <v>0</v>
      </c>
      <c r="H11205">
        <v>0</v>
      </c>
      <c r="R11205" t="s">
        <v>45</v>
      </c>
      <c r="S11205" t="s">
        <v>34</v>
      </c>
      <c r="T11205" t="s">
        <v>63</v>
      </c>
      <c r="Y11205" t="s">
        <v>30</v>
      </c>
    </row>
    <row r="11206" spans="1:25" x14ac:dyDescent="0.45">
      <c r="A11206" t="s">
        <v>335</v>
      </c>
      <c r="B11206" t="s">
        <v>922</v>
      </c>
      <c r="C11206">
        <v>880100</v>
      </c>
      <c r="D11206" t="s">
        <v>391</v>
      </c>
      <c r="E11206" t="s">
        <v>338</v>
      </c>
      <c r="F11206">
        <v>2022</v>
      </c>
      <c r="G11206">
        <v>0</v>
      </c>
      <c r="H11206">
        <v>0</v>
      </c>
      <c r="R11206" t="s">
        <v>45</v>
      </c>
      <c r="S11206" t="s">
        <v>34</v>
      </c>
      <c r="T11206" t="s">
        <v>63</v>
      </c>
      <c r="Y11206" t="s">
        <v>30</v>
      </c>
    </row>
    <row r="11207" spans="1:25" x14ac:dyDescent="0.45">
      <c r="A11207" t="s">
        <v>335</v>
      </c>
      <c r="B11207" t="s">
        <v>922</v>
      </c>
      <c r="C11207">
        <v>880100</v>
      </c>
      <c r="D11207" t="s">
        <v>391</v>
      </c>
      <c r="E11207" t="s">
        <v>338</v>
      </c>
      <c r="F11207">
        <v>2023</v>
      </c>
      <c r="G11207">
        <v>0</v>
      </c>
      <c r="H11207">
        <v>0</v>
      </c>
      <c r="R11207" t="s">
        <v>45</v>
      </c>
      <c r="S11207" t="s">
        <v>34</v>
      </c>
      <c r="T11207" t="s">
        <v>63</v>
      </c>
      <c r="Y11207" t="s">
        <v>30</v>
      </c>
    </row>
    <row r="11208" spans="1:25" x14ac:dyDescent="0.45">
      <c r="A11208" t="s">
        <v>335</v>
      </c>
      <c r="B11208" t="s">
        <v>922</v>
      </c>
      <c r="C11208">
        <v>880100</v>
      </c>
      <c r="D11208" t="s">
        <v>391</v>
      </c>
      <c r="E11208" t="s">
        <v>338</v>
      </c>
      <c r="F11208">
        <v>2024</v>
      </c>
      <c r="G11208">
        <v>0</v>
      </c>
      <c r="H11208">
        <v>0</v>
      </c>
      <c r="R11208" t="s">
        <v>45</v>
      </c>
      <c r="S11208" t="s">
        <v>34</v>
      </c>
      <c r="T11208" t="s">
        <v>63</v>
      </c>
      <c r="Y11208" t="s">
        <v>30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A75B4-32EE-46B0-93DB-06AD07FFA844}">
  <dimension ref="A2:W67"/>
  <sheetViews>
    <sheetView showGridLines="0" zoomScale="87" zoomScaleNormal="87" workbookViewId="0">
      <selection activeCell="I8" sqref="I8"/>
    </sheetView>
  </sheetViews>
  <sheetFormatPr defaultRowHeight="14.25" x14ac:dyDescent="0.45"/>
  <cols>
    <col min="1" max="1" width="3.06640625" customWidth="1"/>
    <col min="2" max="2" width="4.73046875" bestFit="1" customWidth="1"/>
    <col min="3" max="3" width="9.796875" hidden="1" customWidth="1"/>
    <col min="4" max="5" width="8.796875" hidden="1" customWidth="1"/>
    <col min="6" max="6" width="11.53125" hidden="1" customWidth="1"/>
    <col min="7" max="7" width="8.796875" hidden="1" customWidth="1"/>
    <col min="8" max="8" width="10.796875" bestFit="1" customWidth="1"/>
    <col min="9" max="9" width="8.796875" bestFit="1" customWidth="1"/>
    <col min="10" max="10" width="11.265625" bestFit="1" customWidth="1"/>
    <col min="11" max="11" width="10.796875" bestFit="1" customWidth="1"/>
    <col min="12" max="12" width="7.265625" bestFit="1" customWidth="1"/>
    <col min="13" max="15" width="5.265625" bestFit="1" customWidth="1"/>
    <col min="16" max="16" width="10.1328125" bestFit="1" customWidth="1"/>
    <col min="17" max="17" width="5.46484375" bestFit="1" customWidth="1"/>
    <col min="18" max="18" width="4.265625" customWidth="1"/>
    <col min="19" max="19" width="11.53125" bestFit="1" customWidth="1"/>
    <col min="20" max="20" width="7" bestFit="1" customWidth="1"/>
    <col min="21" max="21" width="9.796875" bestFit="1" customWidth="1"/>
    <col min="22" max="22" width="4.19921875" bestFit="1" customWidth="1"/>
    <col min="23" max="23" width="6.265625" bestFit="1" customWidth="1"/>
  </cols>
  <sheetData>
    <row r="2" spans="2:23" x14ac:dyDescent="0.45">
      <c r="B2" s="14" t="s">
        <v>972</v>
      </c>
      <c r="C2" s="14"/>
      <c r="D2" s="14"/>
      <c r="E2" s="14"/>
      <c r="F2" s="14"/>
      <c r="G2" s="14"/>
      <c r="H2" s="14" t="s">
        <v>973</v>
      </c>
      <c r="I2" s="14"/>
      <c r="J2" s="14"/>
      <c r="K2" s="14" t="s">
        <v>974</v>
      </c>
      <c r="L2" s="14"/>
      <c r="M2" s="14" t="s">
        <v>975</v>
      </c>
      <c r="N2" s="14"/>
    </row>
    <row r="4" spans="2:23" x14ac:dyDescent="0.45">
      <c r="B4" s="14" t="s">
        <v>1018</v>
      </c>
    </row>
    <row r="5" spans="2:23" ht="14.65" thickBot="1" x14ac:dyDescent="0.5"/>
    <row r="6" spans="2:23" ht="14.65" thickBot="1" x14ac:dyDescent="0.5">
      <c r="B6" s="4"/>
      <c r="C6" s="179" t="s">
        <v>937</v>
      </c>
      <c r="D6" s="177"/>
      <c r="E6" s="177"/>
      <c r="F6" s="177"/>
      <c r="G6" s="180"/>
      <c r="H6" s="176" t="s">
        <v>929</v>
      </c>
      <c r="I6" s="177"/>
      <c r="J6" s="177"/>
      <c r="K6" s="177"/>
      <c r="L6" s="178"/>
      <c r="M6" s="181" t="s">
        <v>940</v>
      </c>
      <c r="N6" s="182"/>
      <c r="O6" s="182"/>
      <c r="P6" s="182"/>
      <c r="Q6" s="183"/>
      <c r="S6" s="184" t="s">
        <v>1016</v>
      </c>
      <c r="T6" s="184"/>
      <c r="U6" s="184"/>
      <c r="V6" s="184"/>
      <c r="W6" s="184"/>
    </row>
    <row r="7" spans="2:23" x14ac:dyDescent="0.45">
      <c r="B7" s="15" t="s">
        <v>5</v>
      </c>
      <c r="C7" s="145" t="s">
        <v>932</v>
      </c>
      <c r="D7" s="12" t="s">
        <v>82</v>
      </c>
      <c r="E7" s="12" t="s">
        <v>923</v>
      </c>
      <c r="F7" s="12" t="s">
        <v>333</v>
      </c>
      <c r="G7" s="25" t="s">
        <v>97</v>
      </c>
      <c r="H7" s="11" t="s">
        <v>932</v>
      </c>
      <c r="I7" s="12" t="s">
        <v>82</v>
      </c>
      <c r="J7" s="12" t="s">
        <v>923</v>
      </c>
      <c r="K7" s="12" t="s">
        <v>333</v>
      </c>
      <c r="L7" s="13" t="s">
        <v>97</v>
      </c>
      <c r="M7" s="60" t="s">
        <v>932</v>
      </c>
      <c r="N7" s="61" t="s">
        <v>82</v>
      </c>
      <c r="O7" s="61" t="s">
        <v>923</v>
      </c>
      <c r="P7" s="61" t="s">
        <v>333</v>
      </c>
      <c r="Q7" s="62" t="s">
        <v>97</v>
      </c>
      <c r="S7" s="184" t="s">
        <v>997</v>
      </c>
      <c r="T7" s="184"/>
      <c r="U7" s="184"/>
      <c r="V7" s="184"/>
      <c r="W7" s="184"/>
    </row>
    <row r="8" spans="2:23" x14ac:dyDescent="0.45">
      <c r="B8" s="148">
        <f>Projection!B20</f>
        <v>2022</v>
      </c>
      <c r="C8" s="146">
        <f>Projection!C20</f>
        <v>87639174.547999993</v>
      </c>
      <c r="D8" s="2">
        <f>Projection!D20</f>
        <v>6766792.4890000001</v>
      </c>
      <c r="E8" s="2">
        <f>Projection!E20</f>
        <v>1603530.9479999999</v>
      </c>
      <c r="F8" s="2">
        <f>Projection!F20</f>
        <v>77322567.696999967</v>
      </c>
      <c r="G8" s="26">
        <f>Projection!G20</f>
        <v>1946283.4139999999</v>
      </c>
      <c r="H8" s="140">
        <f>Projection!AC20</f>
        <v>169224592.02000004</v>
      </c>
      <c r="I8" s="2">
        <f>Projection!AD20</f>
        <v>5648032.5399999991</v>
      </c>
      <c r="J8" s="2">
        <f>Projection!AE20</f>
        <v>1931704.11</v>
      </c>
      <c r="K8" s="2">
        <f>Projection!AF20</f>
        <v>160779022.26000011</v>
      </c>
      <c r="L8" s="141">
        <f>Projection!AG20</f>
        <v>865833.11</v>
      </c>
      <c r="M8" s="134">
        <f>H8/C8</f>
        <v>1.9309240746821013</v>
      </c>
      <c r="N8" s="28">
        <f t="shared" ref="N8:Q8" si="0">I8/D8</f>
        <v>0.83466909162374336</v>
      </c>
      <c r="O8" s="28">
        <f t="shared" si="0"/>
        <v>1.2046565814082437</v>
      </c>
      <c r="P8" s="58">
        <f t="shared" si="0"/>
        <v>2.0793285459690982</v>
      </c>
      <c r="Q8" s="135">
        <f t="shared" si="0"/>
        <v>0.44486486591412738</v>
      </c>
    </row>
    <row r="9" spans="2:23" x14ac:dyDescent="0.45">
      <c r="B9" s="148">
        <f>Projection!B21</f>
        <v>2023</v>
      </c>
      <c r="C9" s="146">
        <f>Projection!C21</f>
        <v>81038525.410000026</v>
      </c>
      <c r="D9" s="2">
        <f>Projection!D21</f>
        <v>2498349.2919999994</v>
      </c>
      <c r="E9" s="2">
        <f>Projection!E21</f>
        <v>677929.37600000005</v>
      </c>
      <c r="F9" s="2">
        <f>Projection!F21</f>
        <v>76373348.993000016</v>
      </c>
      <c r="G9" s="26">
        <f>Projection!G21</f>
        <v>1488897.7489999998</v>
      </c>
      <c r="H9" s="140">
        <f>Projection!AC21</f>
        <v>163696397.81999999</v>
      </c>
      <c r="I9" s="2">
        <f>Projection!AD21</f>
        <v>2188465.02</v>
      </c>
      <c r="J9" s="2">
        <f>Projection!AE21</f>
        <v>852151.83000000007</v>
      </c>
      <c r="K9" s="2">
        <f>Projection!AF21</f>
        <v>159885686.53999999</v>
      </c>
      <c r="L9" s="141">
        <f>Projection!AG21</f>
        <v>770094.43</v>
      </c>
      <c r="M9" s="134">
        <f t="shared" ref="M9:M10" si="1">H9/C9</f>
        <v>2.0199824341793873</v>
      </c>
      <c r="N9" s="28">
        <f t="shared" ref="N9:N10" si="2">I9/D9</f>
        <v>0.87596439257221381</v>
      </c>
      <c r="O9" s="28">
        <f t="shared" ref="O9:O10" si="3">J9/E9</f>
        <v>1.2569920410116584</v>
      </c>
      <c r="P9" s="58">
        <f t="shared" ref="P9:P10" si="4">K9/F9</f>
        <v>2.0934748658809537</v>
      </c>
      <c r="Q9" s="135">
        <f t="shared" ref="Q9:Q10" si="5">L9/G9</f>
        <v>0.51722452432829902</v>
      </c>
      <c r="S9" s="184" t="s">
        <v>959</v>
      </c>
      <c r="T9" s="184"/>
      <c r="U9" s="184"/>
      <c r="V9" s="184"/>
      <c r="W9" s="184"/>
    </row>
    <row r="10" spans="2:23" x14ac:dyDescent="0.45">
      <c r="B10" s="148">
        <f>Projection!B22</f>
        <v>2024</v>
      </c>
      <c r="C10" s="146">
        <f>Projection!C22</f>
        <v>75554913.103999957</v>
      </c>
      <c r="D10" s="2">
        <f>Projection!D22</f>
        <v>3413982.6480000005</v>
      </c>
      <c r="E10" s="2">
        <f>Projection!E22</f>
        <v>596713.59200000041</v>
      </c>
      <c r="F10" s="2">
        <f>Projection!F22</f>
        <v>70329268.525999978</v>
      </c>
      <c r="G10" s="26">
        <f>Projection!G22</f>
        <v>1214948.338</v>
      </c>
      <c r="H10" s="140">
        <f>Projection!AC22*2</f>
        <v>155823493.45999998</v>
      </c>
      <c r="I10" s="2">
        <f>Projection!AD22*2</f>
        <v>3040157.6</v>
      </c>
      <c r="J10" s="2">
        <f>Projection!AE22*2</f>
        <v>695329.39999999979</v>
      </c>
      <c r="K10" s="2">
        <f>Projection!AF22*2</f>
        <v>151495215.76000002</v>
      </c>
      <c r="L10" s="141">
        <f>Projection!AG22*2</f>
        <v>592790.69999999995</v>
      </c>
      <c r="M10" s="134">
        <f t="shared" si="1"/>
        <v>2.0623873029343809</v>
      </c>
      <c r="N10" s="28">
        <f t="shared" si="2"/>
        <v>0.89050177269676611</v>
      </c>
      <c r="O10" s="28">
        <f t="shared" si="3"/>
        <v>1.1652648931113996</v>
      </c>
      <c r="P10" s="58">
        <f t="shared" si="4"/>
        <v>2.1540849056889289</v>
      </c>
      <c r="Q10" s="135">
        <f t="shared" si="5"/>
        <v>0.48791432644438909</v>
      </c>
      <c r="S10" s="23"/>
      <c r="U10" s="23">
        <f>H11-H14</f>
        <v>88630915.787870869</v>
      </c>
      <c r="V10" s="23"/>
      <c r="W10" s="57"/>
    </row>
    <row r="11" spans="2:23" x14ac:dyDescent="0.45">
      <c r="B11" s="148">
        <f>Projection!B23</f>
        <v>2025</v>
      </c>
      <c r="C11" s="146">
        <f>Projection!C23</f>
        <v>81410871.020666644</v>
      </c>
      <c r="D11" s="2">
        <f>Projection!D23</f>
        <v>4226374.8096666662</v>
      </c>
      <c r="E11" s="2">
        <f>Projection!E23</f>
        <v>959391.30533333344</v>
      </c>
      <c r="F11" s="2">
        <f>Projection!F23</f>
        <v>74675061.738666654</v>
      </c>
      <c r="G11" s="26">
        <f>Projection!G23</f>
        <v>1550043.1670000001</v>
      </c>
      <c r="H11" s="140">
        <f>SUM(I11:L11)</f>
        <v>163060448.63243702</v>
      </c>
      <c r="I11" s="2">
        <f>AVERAGE(N$8:N$10)*D11</f>
        <v>3664457.5087557463</v>
      </c>
      <c r="J11" s="2">
        <f t="shared" ref="J11:L11" si="6">AVERAGE(O$8:O$10)*E11</f>
        <v>1159876.4306655617</v>
      </c>
      <c r="K11" s="2">
        <f t="shared" si="6"/>
        <v>157486925.2419574</v>
      </c>
      <c r="L11" s="141">
        <f t="shared" si="6"/>
        <v>749189.45105833409</v>
      </c>
      <c r="M11" s="134">
        <f>AVERAGE(M8:M10)</f>
        <v>2.0044312705986234</v>
      </c>
      <c r="N11" s="28">
        <f t="shared" ref="N11:Q11" si="7">AVERAGE(N8:N10)</f>
        <v>0.86704508563090776</v>
      </c>
      <c r="O11" s="28">
        <f t="shared" si="7"/>
        <v>1.2089711718437672</v>
      </c>
      <c r="P11" s="58">
        <f t="shared" si="7"/>
        <v>2.1089627725129936</v>
      </c>
      <c r="Q11" s="135">
        <f t="shared" si="7"/>
        <v>0.48333457222893844</v>
      </c>
      <c r="S11" s="2"/>
      <c r="T11" s="59" t="s">
        <v>962</v>
      </c>
      <c r="U11" s="63" t="s">
        <v>965</v>
      </c>
      <c r="V11" s="63" t="s">
        <v>963</v>
      </c>
      <c r="W11" s="63" t="s">
        <v>964</v>
      </c>
    </row>
    <row r="12" spans="2:23" x14ac:dyDescent="0.45">
      <c r="B12" s="148">
        <f>Projection!B24</f>
        <v>2026</v>
      </c>
      <c r="C12" s="146">
        <f>Projection!C24</f>
        <v>66191646.506336555</v>
      </c>
      <c r="D12" s="2">
        <f>Projection!D24</f>
        <v>2831671.1224766667</v>
      </c>
      <c r="E12" s="2">
        <f>Projection!E24</f>
        <v>642792.17457333347</v>
      </c>
      <c r="F12" s="2">
        <f>Projection!F24</f>
        <v>61678654.287396558</v>
      </c>
      <c r="G12" s="26">
        <f>Projection!G24</f>
        <v>1038528.9218900001</v>
      </c>
      <c r="H12" s="140">
        <f t="shared" ref="H12:H14" si="8">SUM(I12:L12)</f>
        <v>133812246.42243965</v>
      </c>
      <c r="I12" s="2">
        <f t="shared" ref="I12:I14" si="9">AVERAGE(N$8:N$10)*D12</f>
        <v>2455186.53086635</v>
      </c>
      <c r="J12" s="2">
        <f t="shared" ref="J12:J14" si="10">AVERAGE(O$8:O$10)*E12</f>
        <v>777117.20854592638</v>
      </c>
      <c r="K12" s="2">
        <f t="shared" ref="K12:K14" si="11">AVERAGE(P$8:P$10)*F12</f>
        <v>130077985.75081828</v>
      </c>
      <c r="L12" s="141">
        <f t="shared" ref="L12:L14" si="12">AVERAGE(Q$8:Q$10)*G12</f>
        <v>501956.93220908381</v>
      </c>
      <c r="M12" s="134">
        <f>M11</f>
        <v>2.0044312705986234</v>
      </c>
      <c r="N12" s="28">
        <f t="shared" ref="N12:Q12" si="13">N11</f>
        <v>0.86704508563090776</v>
      </c>
      <c r="O12" s="28">
        <f t="shared" si="13"/>
        <v>1.2089711718437672</v>
      </c>
      <c r="P12" s="58">
        <f t="shared" si="13"/>
        <v>2.1089627725129936</v>
      </c>
      <c r="Q12" s="135">
        <f t="shared" si="13"/>
        <v>0.48333457222893844</v>
      </c>
      <c r="S12" s="64" t="s">
        <v>950</v>
      </c>
      <c r="T12" s="65">
        <v>0.31822117936127331</v>
      </c>
      <c r="U12" s="2">
        <f>U10*T12</f>
        <v>28204234.549885966</v>
      </c>
      <c r="V12" s="66">
        <v>0.23</v>
      </c>
      <c r="W12" s="2">
        <f>U12/(V12*8760)</f>
        <v>13998.528166510801</v>
      </c>
    </row>
    <row r="13" spans="2:23" ht="14.65" thickBot="1" x14ac:dyDescent="0.5">
      <c r="B13" s="149">
        <f>Projection!B25</f>
        <v>2027</v>
      </c>
      <c r="C13" s="146">
        <f>Projection!C25</f>
        <v>50905063.899186462</v>
      </c>
      <c r="D13" s="2">
        <f>Projection!D25</f>
        <v>1394703.68719</v>
      </c>
      <c r="E13" s="2">
        <f>Projection!E25</f>
        <v>316599.13076000003</v>
      </c>
      <c r="F13" s="2">
        <f>Projection!F25</f>
        <v>48682246.836126462</v>
      </c>
      <c r="G13" s="26">
        <f>Projection!G25</f>
        <v>511514.24511000008</v>
      </c>
      <c r="H13" s="140">
        <f t="shared" si="8"/>
        <v>104508308.97853746</v>
      </c>
      <c r="I13" s="2">
        <f t="shared" si="9"/>
        <v>1209270.9778893963</v>
      </c>
      <c r="J13" s="2">
        <f t="shared" si="10"/>
        <v>382759.22211963532</v>
      </c>
      <c r="K13" s="2">
        <f t="shared" si="11"/>
        <v>102669046.25967917</v>
      </c>
      <c r="L13" s="141">
        <f t="shared" si="12"/>
        <v>247232.51884925025</v>
      </c>
      <c r="M13" s="134">
        <f t="shared" ref="M13:M14" si="14">M12</f>
        <v>2.0044312705986234</v>
      </c>
      <c r="N13" s="28">
        <f t="shared" ref="N13:N14" si="15">N12</f>
        <v>0.86704508563090776</v>
      </c>
      <c r="O13" s="28">
        <f t="shared" ref="O13:O14" si="16">O12</f>
        <v>1.2089711718437672</v>
      </c>
      <c r="P13" s="58">
        <f t="shared" ref="P13:P14" si="17">P12</f>
        <v>2.1089627725129936</v>
      </c>
      <c r="Q13" s="135">
        <f t="shared" ref="Q13:Q14" si="18">Q12</f>
        <v>0.48333457222893844</v>
      </c>
      <c r="S13" s="64" t="s">
        <v>960</v>
      </c>
      <c r="T13" s="65">
        <v>0.41758506921285815</v>
      </c>
      <c r="U13" s="2">
        <f>U10*T13</f>
        <v>37010947.103677057</v>
      </c>
      <c r="V13" s="66">
        <v>0.35</v>
      </c>
      <c r="W13" s="2">
        <f t="shared" ref="W13:W14" si="19">U13/(V13*8760)</f>
        <v>12071.411318877057</v>
      </c>
    </row>
    <row r="14" spans="2:23" ht="14.65" thickBot="1" x14ac:dyDescent="0.5">
      <c r="B14" s="147">
        <f>Projection!B26</f>
        <v>2028</v>
      </c>
      <c r="C14" s="2">
        <f>Projection!C26</f>
        <v>35292008.856030002</v>
      </c>
      <c r="D14" s="2">
        <f>Projection!D26</f>
        <v>0</v>
      </c>
      <c r="E14" s="2">
        <f>Projection!E26</f>
        <v>0</v>
      </c>
      <c r="F14" s="2">
        <f>Projection!F26</f>
        <v>35292008.856030002</v>
      </c>
      <c r="G14" s="26">
        <f>Projection!G26</f>
        <v>0</v>
      </c>
      <c r="H14" s="142">
        <f t="shared" si="8"/>
        <v>74429532.844566151</v>
      </c>
      <c r="I14" s="143">
        <f t="shared" si="9"/>
        <v>0</v>
      </c>
      <c r="J14" s="143">
        <f t="shared" si="10"/>
        <v>0</v>
      </c>
      <c r="K14" s="143">
        <f t="shared" si="11"/>
        <v>74429532.844566151</v>
      </c>
      <c r="L14" s="144">
        <f t="shared" si="12"/>
        <v>0</v>
      </c>
      <c r="M14" s="136">
        <f t="shared" si="14"/>
        <v>2.0044312705986234</v>
      </c>
      <c r="N14" s="137">
        <f t="shared" si="15"/>
        <v>0.86704508563090776</v>
      </c>
      <c r="O14" s="137">
        <f t="shared" si="16"/>
        <v>1.2089711718437672</v>
      </c>
      <c r="P14" s="138">
        <f t="shared" si="17"/>
        <v>2.1089627725129936</v>
      </c>
      <c r="Q14" s="139">
        <f t="shared" si="18"/>
        <v>0.48333457222893844</v>
      </c>
      <c r="S14" s="64" t="s">
        <v>961</v>
      </c>
      <c r="T14" s="65">
        <v>0.26419375142586854</v>
      </c>
      <c r="U14" s="2">
        <f>U10*T14</f>
        <v>23415734.134307843</v>
      </c>
      <c r="V14" s="66">
        <v>0.45</v>
      </c>
      <c r="W14" s="2">
        <f t="shared" si="19"/>
        <v>5940.0644683683013</v>
      </c>
    </row>
    <row r="15" spans="2:23" ht="14.65" thickBot="1" x14ac:dyDescent="0.5">
      <c r="C15" s="23"/>
      <c r="D15" s="23"/>
      <c r="E15" s="23"/>
      <c r="F15" s="23"/>
      <c r="G15" s="23"/>
    </row>
    <row r="16" spans="2:23" ht="14.65" thickBot="1" x14ac:dyDescent="0.5">
      <c r="B16" s="4"/>
      <c r="C16" s="179" t="s">
        <v>938</v>
      </c>
      <c r="D16" s="177"/>
      <c r="E16" s="177"/>
      <c r="F16" s="177"/>
      <c r="G16" s="180"/>
      <c r="H16" s="176" t="s">
        <v>929</v>
      </c>
      <c r="I16" s="177"/>
      <c r="J16" s="177"/>
      <c r="K16" s="177"/>
      <c r="L16" s="178"/>
      <c r="M16" s="181" t="s">
        <v>940</v>
      </c>
      <c r="N16" s="182"/>
      <c r="O16" s="182"/>
      <c r="P16" s="182"/>
      <c r="Q16" s="183"/>
      <c r="S16" s="184" t="s">
        <v>1016</v>
      </c>
      <c r="T16" s="184"/>
      <c r="U16" s="184"/>
      <c r="V16" s="184"/>
      <c r="W16" s="184"/>
    </row>
    <row r="17" spans="2:23" x14ac:dyDescent="0.45">
      <c r="B17" s="15" t="s">
        <v>5</v>
      </c>
      <c r="C17" s="145" t="s">
        <v>932</v>
      </c>
      <c r="D17" s="12" t="s">
        <v>82</v>
      </c>
      <c r="E17" s="12" t="s">
        <v>923</v>
      </c>
      <c r="F17" s="12" t="s">
        <v>333</v>
      </c>
      <c r="G17" s="25" t="s">
        <v>97</v>
      </c>
      <c r="H17" s="11" t="s">
        <v>932</v>
      </c>
      <c r="I17" s="12" t="s">
        <v>82</v>
      </c>
      <c r="J17" s="12" t="s">
        <v>923</v>
      </c>
      <c r="K17" s="12" t="s">
        <v>333</v>
      </c>
      <c r="L17" s="13" t="s">
        <v>97</v>
      </c>
      <c r="M17" s="60" t="s">
        <v>932</v>
      </c>
      <c r="N17" s="61" t="s">
        <v>82</v>
      </c>
      <c r="O17" s="61" t="s">
        <v>923</v>
      </c>
      <c r="P17" s="61" t="s">
        <v>333</v>
      </c>
      <c r="Q17" s="62" t="s">
        <v>97</v>
      </c>
      <c r="S17" s="184" t="s">
        <v>1017</v>
      </c>
      <c r="T17" s="184"/>
      <c r="U17" s="184"/>
      <c r="V17" s="184"/>
      <c r="W17" s="184"/>
    </row>
    <row r="18" spans="2:23" x14ac:dyDescent="0.45">
      <c r="B18" s="148">
        <f>B8</f>
        <v>2022</v>
      </c>
      <c r="C18" s="146">
        <f>Projection!H20</f>
        <v>87639174.547999993</v>
      </c>
      <c r="D18" s="2">
        <f>Projection!I20</f>
        <v>6766792.4890000001</v>
      </c>
      <c r="E18" s="2">
        <f>Projection!J20</f>
        <v>1603530.9479999999</v>
      </c>
      <c r="F18" s="2">
        <f>Projection!K20</f>
        <v>77322567.696999967</v>
      </c>
      <c r="G18" s="26">
        <f>Projection!L20</f>
        <v>1946283.4139999999</v>
      </c>
      <c r="H18" s="140">
        <f>H8</f>
        <v>169224592.02000004</v>
      </c>
      <c r="I18" s="2">
        <f t="shared" ref="I18:L18" si="20">I8</f>
        <v>5648032.5399999991</v>
      </c>
      <c r="J18" s="2">
        <f t="shared" si="20"/>
        <v>1931704.11</v>
      </c>
      <c r="K18" s="2">
        <f t="shared" si="20"/>
        <v>160779022.26000011</v>
      </c>
      <c r="L18" s="141">
        <f t="shared" si="20"/>
        <v>865833.11</v>
      </c>
      <c r="M18" s="134">
        <f>H18/C18</f>
        <v>1.9309240746821013</v>
      </c>
      <c r="N18" s="28">
        <f t="shared" ref="N18:N20" si="21">I18/D18</f>
        <v>0.83466909162374336</v>
      </c>
      <c r="O18" s="28">
        <f t="shared" ref="O18:O20" si="22">J18/E18</f>
        <v>1.2046565814082437</v>
      </c>
      <c r="P18" s="58">
        <f t="shared" ref="P18:P20" si="23">K18/F18</f>
        <v>2.0793285459690982</v>
      </c>
      <c r="Q18" s="135">
        <f t="shared" ref="Q18:Q20" si="24">L18/G18</f>
        <v>0.44486486591412738</v>
      </c>
    </row>
    <row r="19" spans="2:23" x14ac:dyDescent="0.45">
      <c r="B19" s="148">
        <f t="shared" ref="B19:B24" si="25">B9</f>
        <v>2023</v>
      </c>
      <c r="C19" s="146">
        <f>Projection!H21</f>
        <v>81038525.410000026</v>
      </c>
      <c r="D19" s="2">
        <f>Projection!I21</f>
        <v>2498349.2919999994</v>
      </c>
      <c r="E19" s="2">
        <f>Projection!J21</f>
        <v>677929.37600000005</v>
      </c>
      <c r="F19" s="2">
        <f>Projection!K21</f>
        <v>76373348.993000016</v>
      </c>
      <c r="G19" s="26">
        <f>Projection!L21</f>
        <v>1488897.7489999998</v>
      </c>
      <c r="H19" s="140">
        <f t="shared" ref="H19:L19" si="26">H9</f>
        <v>163696397.81999999</v>
      </c>
      <c r="I19" s="2">
        <f t="shared" si="26"/>
        <v>2188465.02</v>
      </c>
      <c r="J19" s="2">
        <f t="shared" si="26"/>
        <v>852151.83000000007</v>
      </c>
      <c r="K19" s="2">
        <f t="shared" si="26"/>
        <v>159885686.53999999</v>
      </c>
      <c r="L19" s="141">
        <f t="shared" si="26"/>
        <v>770094.43</v>
      </c>
      <c r="M19" s="134">
        <f t="shared" ref="M19:M20" si="27">H19/C19</f>
        <v>2.0199824341793873</v>
      </c>
      <c r="N19" s="28">
        <f t="shared" si="21"/>
        <v>0.87596439257221381</v>
      </c>
      <c r="O19" s="28">
        <f t="shared" si="22"/>
        <v>1.2569920410116584</v>
      </c>
      <c r="P19" s="58">
        <f t="shared" si="23"/>
        <v>2.0934748658809537</v>
      </c>
      <c r="Q19" s="135">
        <f t="shared" si="24"/>
        <v>0.51722452432829902</v>
      </c>
      <c r="S19" s="184" t="s">
        <v>959</v>
      </c>
      <c r="T19" s="184"/>
      <c r="U19" s="184"/>
      <c r="V19" s="184"/>
      <c r="W19" s="184"/>
    </row>
    <row r="20" spans="2:23" x14ac:dyDescent="0.45">
      <c r="B20" s="148">
        <f t="shared" si="25"/>
        <v>2024</v>
      </c>
      <c r="C20" s="146">
        <f>Projection!H22</f>
        <v>75554913.103999957</v>
      </c>
      <c r="D20" s="2">
        <f>Projection!I22</f>
        <v>3413982.6480000005</v>
      </c>
      <c r="E20" s="2">
        <f>Projection!J22</f>
        <v>596713.59200000041</v>
      </c>
      <c r="F20" s="2">
        <f>Projection!K22</f>
        <v>70329268.525999978</v>
      </c>
      <c r="G20" s="26">
        <f>Projection!L22</f>
        <v>1214948.338</v>
      </c>
      <c r="H20" s="140">
        <f t="shared" ref="H20:L20" si="28">H10</f>
        <v>155823493.45999998</v>
      </c>
      <c r="I20" s="2">
        <f t="shared" si="28"/>
        <v>3040157.6</v>
      </c>
      <c r="J20" s="2">
        <f t="shared" si="28"/>
        <v>695329.39999999979</v>
      </c>
      <c r="K20" s="2">
        <f t="shared" si="28"/>
        <v>151495215.76000002</v>
      </c>
      <c r="L20" s="141">
        <f t="shared" si="28"/>
        <v>592790.69999999995</v>
      </c>
      <c r="M20" s="134">
        <f t="shared" si="27"/>
        <v>2.0623873029343809</v>
      </c>
      <c r="N20" s="28">
        <f t="shared" si="21"/>
        <v>0.89050177269676611</v>
      </c>
      <c r="O20" s="28">
        <f t="shared" si="22"/>
        <v>1.1652648931113996</v>
      </c>
      <c r="P20" s="58">
        <f t="shared" si="23"/>
        <v>2.1540849056889289</v>
      </c>
      <c r="Q20" s="135">
        <f t="shared" si="24"/>
        <v>0.48791432644438909</v>
      </c>
      <c r="S20" s="23"/>
      <c r="U20" s="23">
        <f>H21-H24</f>
        <v>76761828.736883849</v>
      </c>
      <c r="V20" s="23"/>
      <c r="W20" s="57"/>
    </row>
    <row r="21" spans="2:23" x14ac:dyDescent="0.45">
      <c r="B21" s="148">
        <f t="shared" si="25"/>
        <v>2025</v>
      </c>
      <c r="C21" s="146">
        <f>Projection!H23</f>
        <v>81410871.020666644</v>
      </c>
      <c r="D21" s="2">
        <f>Projection!I23</f>
        <v>4226374.8096666662</v>
      </c>
      <c r="E21" s="2">
        <f>Projection!J23</f>
        <v>959391.30533333344</v>
      </c>
      <c r="F21" s="2">
        <f>Projection!K23</f>
        <v>74675061.738666654</v>
      </c>
      <c r="G21" s="26">
        <f>Projection!L23</f>
        <v>1550043.1670000001</v>
      </c>
      <c r="H21" s="140">
        <f>SUM(I21:L21)</f>
        <v>163060448.63243702</v>
      </c>
      <c r="I21" s="2">
        <f>AVERAGE(N$8:N$10)*D21</f>
        <v>3664457.5087557463</v>
      </c>
      <c r="J21" s="2">
        <f t="shared" ref="J21:J24" si="29">AVERAGE(O$8:O$10)*E21</f>
        <v>1159876.4306655617</v>
      </c>
      <c r="K21" s="2">
        <f t="shared" ref="K21:K24" si="30">AVERAGE(P$8:P$10)*F21</f>
        <v>157486925.2419574</v>
      </c>
      <c r="L21" s="141">
        <f t="shared" ref="L21:L24" si="31">AVERAGE(Q$8:Q$10)*G21</f>
        <v>749189.45105833409</v>
      </c>
      <c r="M21" s="134">
        <f>AVERAGE(M18:M20)</f>
        <v>2.0044312705986234</v>
      </c>
      <c r="N21" s="28">
        <f t="shared" ref="N21:Q21" si="32">AVERAGE(N18:N20)</f>
        <v>0.86704508563090776</v>
      </c>
      <c r="O21" s="28">
        <f t="shared" si="32"/>
        <v>1.2089711718437672</v>
      </c>
      <c r="P21" s="58">
        <f t="shared" si="32"/>
        <v>2.1089627725129936</v>
      </c>
      <c r="Q21" s="135">
        <f t="shared" si="32"/>
        <v>0.48333457222893844</v>
      </c>
      <c r="S21" s="2"/>
      <c r="T21" s="59" t="s">
        <v>962</v>
      </c>
      <c r="U21" s="63" t="s">
        <v>965</v>
      </c>
      <c r="V21" s="63" t="s">
        <v>963</v>
      </c>
      <c r="W21" s="63" t="s">
        <v>964</v>
      </c>
    </row>
    <row r="22" spans="2:23" x14ac:dyDescent="0.45">
      <c r="B22" s="148">
        <f t="shared" si="25"/>
        <v>2026</v>
      </c>
      <c r="C22" s="146">
        <f>Projection!H24</f>
        <v>68048862.184998617</v>
      </c>
      <c r="D22" s="2">
        <f>Projection!I24</f>
        <v>2831671.1224766667</v>
      </c>
      <c r="E22" s="2">
        <f>Projection!J24</f>
        <v>642792.17457333347</v>
      </c>
      <c r="F22" s="2">
        <f>Projection!K24</f>
        <v>63535869.966058612</v>
      </c>
      <c r="G22" s="26">
        <f>Projection!L24</f>
        <v>1038528.9218900001</v>
      </c>
      <c r="H22" s="140">
        <f t="shared" ref="H22:H24" si="33">SUM(I22:L22)</f>
        <v>137729045.14926535</v>
      </c>
      <c r="I22" s="2">
        <f t="shared" ref="I22:I24" si="34">AVERAGE(N$8:N$10)*D22</f>
        <v>2455186.53086635</v>
      </c>
      <c r="J22" s="2">
        <f t="shared" si="29"/>
        <v>777117.20854592638</v>
      </c>
      <c r="K22" s="2">
        <f t="shared" si="30"/>
        <v>133994784.47764401</v>
      </c>
      <c r="L22" s="141">
        <f t="shared" si="31"/>
        <v>501956.93220908381</v>
      </c>
      <c r="M22" s="134">
        <f>M21</f>
        <v>2.0044312705986234</v>
      </c>
      <c r="N22" s="28">
        <f t="shared" ref="N22:Q24" si="35">N21</f>
        <v>0.86704508563090776</v>
      </c>
      <c r="O22" s="28">
        <f t="shared" si="35"/>
        <v>1.2089711718437672</v>
      </c>
      <c r="P22" s="58">
        <f t="shared" si="35"/>
        <v>2.1089627725129936</v>
      </c>
      <c r="Q22" s="135">
        <f t="shared" si="35"/>
        <v>0.48333457222893844</v>
      </c>
      <c r="S22" s="64" t="s">
        <v>950</v>
      </c>
      <c r="T22" s="65">
        <v>0.31822117936127331</v>
      </c>
      <c r="U22" s="2">
        <f>U20*T22</f>
        <v>24427239.670579258</v>
      </c>
      <c r="V22" s="66">
        <v>0.23</v>
      </c>
      <c r="W22" s="2">
        <f>U22/(V22*8760)</f>
        <v>12123.902953434215</v>
      </c>
    </row>
    <row r="23" spans="2:23" ht="14.65" thickBot="1" x14ac:dyDescent="0.5">
      <c r="B23" s="149">
        <f t="shared" si="25"/>
        <v>2027</v>
      </c>
      <c r="C23" s="146">
        <f>Projection!H25</f>
        <v>54619495.256510571</v>
      </c>
      <c r="D23" s="2">
        <f>Projection!I25</f>
        <v>1394703.68719</v>
      </c>
      <c r="E23" s="2">
        <f>Projection!J25</f>
        <v>316599.13076000003</v>
      </c>
      <c r="F23" s="2">
        <f>Projection!K25</f>
        <v>52396678.19345057</v>
      </c>
      <c r="G23" s="26">
        <f>Projection!L25</f>
        <v>511514.24511000008</v>
      </c>
      <c r="H23" s="140">
        <f t="shared" si="33"/>
        <v>112341906.43218891</v>
      </c>
      <c r="I23" s="2">
        <f t="shared" si="34"/>
        <v>1209270.9778893963</v>
      </c>
      <c r="J23" s="2">
        <f t="shared" si="29"/>
        <v>382759.22211963532</v>
      </c>
      <c r="K23" s="2">
        <f t="shared" si="30"/>
        <v>110502643.71333063</v>
      </c>
      <c r="L23" s="141">
        <f t="shared" si="31"/>
        <v>247232.51884925025</v>
      </c>
      <c r="M23" s="134">
        <f t="shared" ref="M23:M24" si="36">M22</f>
        <v>2.0044312705986234</v>
      </c>
      <c r="N23" s="28">
        <f t="shared" si="35"/>
        <v>0.86704508563090776</v>
      </c>
      <c r="O23" s="28">
        <f t="shared" si="35"/>
        <v>1.2089711718437672</v>
      </c>
      <c r="P23" s="58">
        <f t="shared" si="35"/>
        <v>2.1089627725129936</v>
      </c>
      <c r="Q23" s="135">
        <f t="shared" si="35"/>
        <v>0.48333457222893844</v>
      </c>
      <c r="S23" s="64" t="s">
        <v>960</v>
      </c>
      <c r="T23" s="65">
        <v>0.41758506921285815</v>
      </c>
      <c r="U23" s="2">
        <f>U20*T23</f>
        <v>32054593.565997206</v>
      </c>
      <c r="V23" s="66">
        <v>0.35</v>
      </c>
      <c r="W23" s="2">
        <f t="shared" ref="W23:W24" si="37">U23/(V23*8760)</f>
        <v>10454.857653619441</v>
      </c>
    </row>
    <row r="24" spans="2:23" ht="14.65" thickBot="1" x14ac:dyDescent="0.5">
      <c r="B24" s="147">
        <f t="shared" si="25"/>
        <v>2028</v>
      </c>
      <c r="C24" s="2">
        <f>Projection!H26</f>
        <v>40919935.15500591</v>
      </c>
      <c r="D24" s="2">
        <f>Projection!I26</f>
        <v>0</v>
      </c>
      <c r="E24" s="2">
        <f>Projection!J26</f>
        <v>0</v>
      </c>
      <c r="F24" s="2">
        <f>Projection!K26</f>
        <v>40919935.15500591</v>
      </c>
      <c r="G24" s="26">
        <f>Projection!L26</f>
        <v>0</v>
      </c>
      <c r="H24" s="142">
        <f t="shared" si="33"/>
        <v>86298619.895553172</v>
      </c>
      <c r="I24" s="143">
        <f t="shared" si="34"/>
        <v>0</v>
      </c>
      <c r="J24" s="143">
        <f t="shared" si="29"/>
        <v>0</v>
      </c>
      <c r="K24" s="143">
        <f t="shared" si="30"/>
        <v>86298619.895553172</v>
      </c>
      <c r="L24" s="144">
        <f t="shared" si="31"/>
        <v>0</v>
      </c>
      <c r="M24" s="136">
        <f t="shared" si="36"/>
        <v>2.0044312705986234</v>
      </c>
      <c r="N24" s="137">
        <f t="shared" si="35"/>
        <v>0.86704508563090776</v>
      </c>
      <c r="O24" s="137">
        <f t="shared" si="35"/>
        <v>1.2089711718437672</v>
      </c>
      <c r="P24" s="138">
        <f t="shared" si="35"/>
        <v>2.1089627725129936</v>
      </c>
      <c r="Q24" s="139">
        <f t="shared" si="35"/>
        <v>0.48333457222893844</v>
      </c>
      <c r="S24" s="64" t="s">
        <v>961</v>
      </c>
      <c r="T24" s="65">
        <v>0.26419375142586854</v>
      </c>
      <c r="U24" s="2">
        <f>U20*T24</f>
        <v>20279995.500307385</v>
      </c>
      <c r="V24" s="66">
        <v>0.45</v>
      </c>
      <c r="W24" s="2">
        <f t="shared" si="37"/>
        <v>5144.595509971432</v>
      </c>
    </row>
    <row r="25" spans="2:23" ht="14.65" thickBot="1" x14ac:dyDescent="0.5"/>
    <row r="26" spans="2:23" ht="14.65" thickBot="1" x14ac:dyDescent="0.5">
      <c r="B26" s="4"/>
      <c r="C26" s="179" t="s">
        <v>939</v>
      </c>
      <c r="D26" s="177"/>
      <c r="E26" s="177"/>
      <c r="F26" s="177"/>
      <c r="G26" s="180"/>
      <c r="H26" s="176" t="s">
        <v>929</v>
      </c>
      <c r="I26" s="177"/>
      <c r="J26" s="177"/>
      <c r="K26" s="177"/>
      <c r="L26" s="178"/>
      <c r="M26" s="181" t="s">
        <v>940</v>
      </c>
      <c r="N26" s="182"/>
      <c r="O26" s="182"/>
      <c r="P26" s="182"/>
      <c r="Q26" s="183"/>
      <c r="S26" s="184" t="s">
        <v>1016</v>
      </c>
      <c r="T26" s="184"/>
      <c r="U26" s="184"/>
      <c r="V26" s="184"/>
      <c r="W26" s="184"/>
    </row>
    <row r="27" spans="2:23" x14ac:dyDescent="0.45">
      <c r="B27" s="15" t="s">
        <v>5</v>
      </c>
      <c r="C27" s="145" t="s">
        <v>932</v>
      </c>
      <c r="D27" s="12" t="s">
        <v>82</v>
      </c>
      <c r="E27" s="12" t="s">
        <v>923</v>
      </c>
      <c r="F27" s="12" t="s">
        <v>333</v>
      </c>
      <c r="G27" s="25" t="s">
        <v>97</v>
      </c>
      <c r="H27" s="11" t="s">
        <v>932</v>
      </c>
      <c r="I27" s="12" t="s">
        <v>82</v>
      </c>
      <c r="J27" s="12" t="s">
        <v>923</v>
      </c>
      <c r="K27" s="12" t="s">
        <v>333</v>
      </c>
      <c r="L27" s="13" t="s">
        <v>97</v>
      </c>
      <c r="M27" s="60" t="s">
        <v>932</v>
      </c>
      <c r="N27" s="61" t="s">
        <v>82</v>
      </c>
      <c r="O27" s="61" t="s">
        <v>923</v>
      </c>
      <c r="P27" s="61" t="s">
        <v>333</v>
      </c>
      <c r="Q27" s="62" t="s">
        <v>97</v>
      </c>
      <c r="S27" s="184" t="s">
        <v>1010</v>
      </c>
      <c r="T27" s="184"/>
      <c r="U27" s="184"/>
      <c r="V27" s="184"/>
      <c r="W27" s="184"/>
    </row>
    <row r="28" spans="2:23" x14ac:dyDescent="0.45">
      <c r="B28" s="148">
        <f>B18</f>
        <v>2022</v>
      </c>
      <c r="C28" s="146">
        <f>Projection!M20</f>
        <v>87639174.547999993</v>
      </c>
      <c r="D28" s="2">
        <f>Projection!N20</f>
        <v>6766792.4890000001</v>
      </c>
      <c r="E28" s="2">
        <f>Projection!O20</f>
        <v>1603530.9479999999</v>
      </c>
      <c r="F28" s="2">
        <f>Projection!P20</f>
        <v>77322567.696999967</v>
      </c>
      <c r="G28" s="26">
        <f>Projection!Q20</f>
        <v>1946283.4139999999</v>
      </c>
      <c r="H28" s="140">
        <f>H18</f>
        <v>169224592.02000004</v>
      </c>
      <c r="I28" s="2">
        <f t="shared" ref="I28:L28" si="38">I18</f>
        <v>5648032.5399999991</v>
      </c>
      <c r="J28" s="2">
        <f t="shared" si="38"/>
        <v>1931704.11</v>
      </c>
      <c r="K28" s="2">
        <f t="shared" si="38"/>
        <v>160779022.26000011</v>
      </c>
      <c r="L28" s="141">
        <f t="shared" si="38"/>
        <v>865833.11</v>
      </c>
      <c r="M28" s="134">
        <f>H28/C28</f>
        <v>1.9309240746821013</v>
      </c>
      <c r="N28" s="28">
        <f t="shared" ref="N28:N30" si="39">I28/D28</f>
        <v>0.83466909162374336</v>
      </c>
      <c r="O28" s="28">
        <f t="shared" ref="O28:O30" si="40">J28/E28</f>
        <v>1.2046565814082437</v>
      </c>
      <c r="P28" s="58">
        <f t="shared" ref="P28:P30" si="41">K28/F28</f>
        <v>2.0793285459690982</v>
      </c>
      <c r="Q28" s="135">
        <f t="shared" ref="Q28:Q30" si="42">L28/G28</f>
        <v>0.44486486591412738</v>
      </c>
    </row>
    <row r="29" spans="2:23" x14ac:dyDescent="0.45">
      <c r="B29" s="148">
        <f t="shared" ref="B29:B34" si="43">B19</f>
        <v>2023</v>
      </c>
      <c r="C29" s="146">
        <f>Projection!M21</f>
        <v>81038525.410000026</v>
      </c>
      <c r="D29" s="2">
        <f>Projection!N21</f>
        <v>2498349.2919999994</v>
      </c>
      <c r="E29" s="2">
        <f>Projection!O21</f>
        <v>677929.37600000005</v>
      </c>
      <c r="F29" s="2">
        <f>Projection!P21</f>
        <v>76373348.993000016</v>
      </c>
      <c r="G29" s="26">
        <f>Projection!Q21</f>
        <v>1488897.7489999998</v>
      </c>
      <c r="H29" s="140">
        <f t="shared" ref="H29:L29" si="44">H19</f>
        <v>163696397.81999999</v>
      </c>
      <c r="I29" s="2">
        <f t="shared" si="44"/>
        <v>2188465.02</v>
      </c>
      <c r="J29" s="2">
        <f t="shared" si="44"/>
        <v>852151.83000000007</v>
      </c>
      <c r="K29" s="2">
        <f t="shared" si="44"/>
        <v>159885686.53999999</v>
      </c>
      <c r="L29" s="141">
        <f t="shared" si="44"/>
        <v>770094.43</v>
      </c>
      <c r="M29" s="134">
        <f t="shared" ref="M29:M30" si="45">H29/C29</f>
        <v>2.0199824341793873</v>
      </c>
      <c r="N29" s="28">
        <f t="shared" si="39"/>
        <v>0.87596439257221381</v>
      </c>
      <c r="O29" s="28">
        <f t="shared" si="40"/>
        <v>1.2569920410116584</v>
      </c>
      <c r="P29" s="58">
        <f t="shared" si="41"/>
        <v>2.0934748658809537</v>
      </c>
      <c r="Q29" s="135">
        <f t="shared" si="42"/>
        <v>0.51722452432829902</v>
      </c>
      <c r="S29" s="184" t="s">
        <v>959</v>
      </c>
      <c r="T29" s="184"/>
      <c r="U29" s="184"/>
      <c r="V29" s="184"/>
      <c r="W29" s="184"/>
    </row>
    <row r="30" spans="2:23" x14ac:dyDescent="0.45">
      <c r="B30" s="148">
        <f t="shared" si="43"/>
        <v>2024</v>
      </c>
      <c r="C30" s="146">
        <f>Projection!M22</f>
        <v>75554913.103999957</v>
      </c>
      <c r="D30" s="2">
        <f>Projection!N22</f>
        <v>3413982.6480000005</v>
      </c>
      <c r="E30" s="2">
        <f>Projection!O22</f>
        <v>596713.59200000041</v>
      </c>
      <c r="F30" s="2">
        <f>Projection!P22</f>
        <v>70329268.525999978</v>
      </c>
      <c r="G30" s="26">
        <f>Projection!Q22</f>
        <v>1214948.338</v>
      </c>
      <c r="H30" s="140">
        <f t="shared" ref="H30:L30" si="46">H20</f>
        <v>155823493.45999998</v>
      </c>
      <c r="I30" s="2">
        <f t="shared" si="46"/>
        <v>3040157.6</v>
      </c>
      <c r="J30" s="2">
        <f t="shared" si="46"/>
        <v>695329.39999999979</v>
      </c>
      <c r="K30" s="2">
        <f t="shared" si="46"/>
        <v>151495215.76000002</v>
      </c>
      <c r="L30" s="141">
        <f t="shared" si="46"/>
        <v>592790.69999999995</v>
      </c>
      <c r="M30" s="134">
        <f t="shared" si="45"/>
        <v>2.0623873029343809</v>
      </c>
      <c r="N30" s="28">
        <f t="shared" si="39"/>
        <v>0.89050177269676611</v>
      </c>
      <c r="O30" s="28">
        <f t="shared" si="40"/>
        <v>1.1652648931113996</v>
      </c>
      <c r="P30" s="58">
        <f t="shared" si="41"/>
        <v>2.1540849056889289</v>
      </c>
      <c r="Q30" s="135">
        <f t="shared" si="42"/>
        <v>0.48791432644438909</v>
      </c>
      <c r="S30" s="23"/>
      <c r="U30" s="23">
        <f>H31-H34</f>
        <v>58579242.323710546</v>
      </c>
      <c r="V30" s="23"/>
      <c r="W30" s="57"/>
    </row>
    <row r="31" spans="2:23" x14ac:dyDescent="0.45">
      <c r="B31" s="148">
        <f t="shared" si="43"/>
        <v>2025</v>
      </c>
      <c r="C31" s="146">
        <f>Projection!M23</f>
        <v>81410871.020666644</v>
      </c>
      <c r="D31" s="2">
        <f>Projection!N23</f>
        <v>4226374.8096666662</v>
      </c>
      <c r="E31" s="2">
        <f>Projection!O23</f>
        <v>959391.30533333344</v>
      </c>
      <c r="F31" s="2">
        <f>Projection!P23</f>
        <v>74675061.738666654</v>
      </c>
      <c r="G31" s="26">
        <f>Projection!Q23</f>
        <v>1550043.1670000001</v>
      </c>
      <c r="H31" s="140">
        <f>SUM(I31:L31)</f>
        <v>163060448.63243702</v>
      </c>
      <c r="I31" s="2">
        <f>AVERAGE(N$8:N$10)*D31</f>
        <v>3664457.5087557463</v>
      </c>
      <c r="J31" s="2">
        <f t="shared" ref="J31:J34" si="47">AVERAGE(O$8:O$10)*E31</f>
        <v>1159876.4306655617</v>
      </c>
      <c r="K31" s="2">
        <f t="shared" ref="K31:K34" si="48">AVERAGE(P$8:P$10)*F31</f>
        <v>157486925.2419574</v>
      </c>
      <c r="L31" s="141">
        <f t="shared" ref="L31:L34" si="49">AVERAGE(Q$8:Q$10)*G31</f>
        <v>749189.45105833409</v>
      </c>
      <c r="M31" s="134">
        <f>AVERAGE(M28:M30)</f>
        <v>2.0044312705986234</v>
      </c>
      <c r="N31" s="28">
        <f t="shared" ref="N31:Q31" si="50">AVERAGE(N28:N30)</f>
        <v>0.86704508563090776</v>
      </c>
      <c r="O31" s="28">
        <f t="shared" si="50"/>
        <v>1.2089711718437672</v>
      </c>
      <c r="P31" s="58">
        <f t="shared" si="50"/>
        <v>2.1089627725129936</v>
      </c>
      <c r="Q31" s="135">
        <f t="shared" si="50"/>
        <v>0.48333457222893844</v>
      </c>
      <c r="S31" s="2"/>
      <c r="T31" s="59" t="s">
        <v>962</v>
      </c>
      <c r="U31" s="63" t="s">
        <v>965</v>
      </c>
      <c r="V31" s="63" t="s">
        <v>963</v>
      </c>
      <c r="W31" s="63" t="s">
        <v>964</v>
      </c>
    </row>
    <row r="32" spans="2:23" x14ac:dyDescent="0.45">
      <c r="B32" s="148">
        <f t="shared" si="43"/>
        <v>2026</v>
      </c>
      <c r="C32" s="146">
        <f>Projection!M24</f>
        <v>70893982.82655333</v>
      </c>
      <c r="D32" s="2">
        <f>Projection!N24</f>
        <v>2831671.1224766667</v>
      </c>
      <c r="E32" s="2">
        <f>Projection!O24</f>
        <v>642792.17457333347</v>
      </c>
      <c r="F32" s="2">
        <f>Projection!P24</f>
        <v>66380990.607613325</v>
      </c>
      <c r="G32" s="26">
        <f>Projection!Q24</f>
        <v>1038528.9218900001</v>
      </c>
      <c r="H32" s="140">
        <f t="shared" ref="H32:H34" si="51">SUM(I32:L32)</f>
        <v>143729298.66561255</v>
      </c>
      <c r="I32" s="2">
        <f t="shared" ref="I32:I34" si="52">AVERAGE(N$8:N$10)*D32</f>
        <v>2455186.53086635</v>
      </c>
      <c r="J32" s="2">
        <f t="shared" si="47"/>
        <v>777117.20854592638</v>
      </c>
      <c r="K32" s="2">
        <f t="shared" si="48"/>
        <v>139995037.9939912</v>
      </c>
      <c r="L32" s="141">
        <f t="shared" si="49"/>
        <v>501956.93220908381</v>
      </c>
      <c r="M32" s="134">
        <f>M31</f>
        <v>2.0044312705986234</v>
      </c>
      <c r="N32" s="28">
        <f t="shared" ref="N32:Q34" si="53">N31</f>
        <v>0.86704508563090776</v>
      </c>
      <c r="O32" s="28">
        <f t="shared" si="53"/>
        <v>1.2089711718437672</v>
      </c>
      <c r="P32" s="58">
        <f t="shared" si="53"/>
        <v>2.1089627725129936</v>
      </c>
      <c r="Q32" s="135">
        <f t="shared" si="53"/>
        <v>0.48333457222893844</v>
      </c>
      <c r="S32" s="64" t="s">
        <v>950</v>
      </c>
      <c r="T32" s="65">
        <v>0.31822117936127331</v>
      </c>
      <c r="U32" s="2">
        <f>U30*T32</f>
        <v>18641155.578340985</v>
      </c>
      <c r="V32" s="66">
        <v>0.23</v>
      </c>
      <c r="W32" s="2">
        <f>U32/(V32*8760)</f>
        <v>9252.1121591924675</v>
      </c>
    </row>
    <row r="33" spans="1:23" ht="14.65" thickBot="1" x14ac:dyDescent="0.5">
      <c r="B33" s="149">
        <f t="shared" si="43"/>
        <v>2027</v>
      </c>
      <c r="C33" s="146">
        <f>Projection!M25</f>
        <v>60309736.539619997</v>
      </c>
      <c r="D33" s="2">
        <f>Projection!N25</f>
        <v>1394703.68719</v>
      </c>
      <c r="E33" s="2">
        <f>Projection!O25</f>
        <v>316599.13076000003</v>
      </c>
      <c r="F33" s="2">
        <f>Projection!P25</f>
        <v>58086919.476559997</v>
      </c>
      <c r="G33" s="26">
        <f>Projection!Q25</f>
        <v>511514.24511000008</v>
      </c>
      <c r="H33" s="140">
        <f t="shared" si="51"/>
        <v>124342413.46488327</v>
      </c>
      <c r="I33" s="2">
        <f t="shared" si="52"/>
        <v>1209270.9778893963</v>
      </c>
      <c r="J33" s="2">
        <f t="shared" si="47"/>
        <v>382759.22211963532</v>
      </c>
      <c r="K33" s="2">
        <f t="shared" si="48"/>
        <v>122503150.74602498</v>
      </c>
      <c r="L33" s="141">
        <f t="shared" si="49"/>
        <v>247232.51884925025</v>
      </c>
      <c r="M33" s="134">
        <f t="shared" ref="M33:M34" si="54">M32</f>
        <v>2.0044312705986234</v>
      </c>
      <c r="N33" s="28">
        <f t="shared" si="53"/>
        <v>0.86704508563090776</v>
      </c>
      <c r="O33" s="28">
        <f t="shared" si="53"/>
        <v>1.2089711718437672</v>
      </c>
      <c r="P33" s="58">
        <f t="shared" si="53"/>
        <v>2.1089627725129936</v>
      </c>
      <c r="Q33" s="135">
        <f t="shared" si="53"/>
        <v>0.48333457222893844</v>
      </c>
      <c r="S33" s="64" t="s">
        <v>960</v>
      </c>
      <c r="T33" s="65">
        <v>0.41758506921285815</v>
      </c>
      <c r="U33" s="2">
        <f>U30*T33</f>
        <v>24461816.960183457</v>
      </c>
      <c r="V33" s="66">
        <v>0.35</v>
      </c>
      <c r="W33" s="2">
        <f t="shared" ref="W33:W34" si="55">U33/(V33*8760)</f>
        <v>7978.4138813383743</v>
      </c>
    </row>
    <row r="34" spans="1:23" ht="14.65" thickBot="1" x14ac:dyDescent="0.5">
      <c r="B34" s="147">
        <f t="shared" si="43"/>
        <v>2028</v>
      </c>
      <c r="C34" s="2">
        <f>Projection!M26</f>
        <v>49541512.856686875</v>
      </c>
      <c r="D34" s="2">
        <f>Projection!N26</f>
        <v>0</v>
      </c>
      <c r="E34" s="2">
        <f>Projection!O26</f>
        <v>0</v>
      </c>
      <c r="F34" s="2">
        <f>Projection!P26</f>
        <v>49541512.856686875</v>
      </c>
      <c r="G34" s="26">
        <f>Projection!Q26</f>
        <v>0</v>
      </c>
      <c r="H34" s="142">
        <f t="shared" si="51"/>
        <v>104481206.30872647</v>
      </c>
      <c r="I34" s="143">
        <f t="shared" si="52"/>
        <v>0</v>
      </c>
      <c r="J34" s="143">
        <f t="shared" si="47"/>
        <v>0</v>
      </c>
      <c r="K34" s="143">
        <f t="shared" si="48"/>
        <v>104481206.30872647</v>
      </c>
      <c r="L34" s="144">
        <f t="shared" si="49"/>
        <v>0</v>
      </c>
      <c r="M34" s="136">
        <f t="shared" si="54"/>
        <v>2.0044312705986234</v>
      </c>
      <c r="N34" s="137">
        <f t="shared" si="53"/>
        <v>0.86704508563090776</v>
      </c>
      <c r="O34" s="137">
        <f t="shared" si="53"/>
        <v>1.2089711718437672</v>
      </c>
      <c r="P34" s="138">
        <f t="shared" si="53"/>
        <v>2.1089627725129936</v>
      </c>
      <c r="Q34" s="139">
        <f t="shared" si="53"/>
        <v>0.48333457222893844</v>
      </c>
      <c r="S34" s="64" t="s">
        <v>961</v>
      </c>
      <c r="T34" s="65">
        <v>0.26419375142586854</v>
      </c>
      <c r="U34" s="2">
        <f>U30*T34</f>
        <v>15476269.785186103</v>
      </c>
      <c r="V34" s="66">
        <v>0.45</v>
      </c>
      <c r="W34" s="2">
        <f t="shared" si="55"/>
        <v>3925.994364582979</v>
      </c>
    </row>
    <row r="37" spans="1:23" x14ac:dyDescent="0.45">
      <c r="A37" s="14" t="s">
        <v>335</v>
      </c>
      <c r="B37" s="14" t="s">
        <v>967</v>
      </c>
    </row>
    <row r="38" spans="1:23" ht="14.65" thickBot="1" x14ac:dyDescent="0.5"/>
    <row r="39" spans="1:23" x14ac:dyDescent="0.45">
      <c r="B39" s="4"/>
      <c r="C39" s="176" t="s">
        <v>937</v>
      </c>
      <c r="D39" s="177"/>
      <c r="E39" s="177"/>
      <c r="F39" s="177"/>
      <c r="G39" s="178"/>
      <c r="H39" s="176" t="s">
        <v>929</v>
      </c>
      <c r="I39" s="177"/>
      <c r="J39" s="177"/>
      <c r="K39" s="177"/>
      <c r="L39" s="178"/>
      <c r="M39" s="176" t="s">
        <v>940</v>
      </c>
      <c r="N39" s="177"/>
      <c r="O39" s="177"/>
      <c r="P39" s="177"/>
      <c r="Q39" s="178"/>
    </row>
    <row r="40" spans="1:23" x14ac:dyDescent="0.45">
      <c r="B40" s="15" t="s">
        <v>5</v>
      </c>
      <c r="C40" s="11" t="s">
        <v>932</v>
      </c>
      <c r="D40" s="12" t="s">
        <v>82</v>
      </c>
      <c r="E40" s="12" t="s">
        <v>923</v>
      </c>
      <c r="F40" s="12" t="s">
        <v>333</v>
      </c>
      <c r="G40" s="13" t="s">
        <v>97</v>
      </c>
      <c r="H40" s="11" t="s">
        <v>932</v>
      </c>
      <c r="I40" s="12" t="s">
        <v>82</v>
      </c>
      <c r="J40" s="12" t="s">
        <v>923</v>
      </c>
      <c r="K40" s="12" t="s">
        <v>333</v>
      </c>
      <c r="L40" s="25" t="s">
        <v>97</v>
      </c>
      <c r="M40" s="27" t="s">
        <v>932</v>
      </c>
      <c r="N40" s="27" t="s">
        <v>82</v>
      </c>
      <c r="O40" s="27" t="s">
        <v>923</v>
      </c>
      <c r="P40" s="27" t="s">
        <v>333</v>
      </c>
      <c r="Q40" s="27" t="s">
        <v>97</v>
      </c>
    </row>
    <row r="41" spans="1:23" x14ac:dyDescent="0.45">
      <c r="B41" s="24">
        <f t="shared" ref="B41:B47" si="56">B8</f>
        <v>2022</v>
      </c>
      <c r="C41" s="2">
        <f>Projection!C45</f>
        <v>30818867.391000014</v>
      </c>
      <c r="D41" s="2">
        <f>Projection!D45</f>
        <v>0</v>
      </c>
      <c r="E41" s="2">
        <f>Projection!E45</f>
        <v>604475.24199999997</v>
      </c>
      <c r="F41" s="2">
        <f>Projection!F45</f>
        <v>29707408.727000009</v>
      </c>
      <c r="G41" s="2">
        <f>Projection!G45</f>
        <v>506983.42199999996</v>
      </c>
      <c r="H41" s="2">
        <f>Projection!AC45</f>
        <v>60359088.899999984</v>
      </c>
      <c r="I41" s="2">
        <f>Projection!AD45</f>
        <v>0</v>
      </c>
      <c r="J41" s="2">
        <f>Projection!AE45</f>
        <v>781423.7699999999</v>
      </c>
      <c r="K41" s="2">
        <f>Projection!AF45</f>
        <v>59577665.129999988</v>
      </c>
      <c r="L41" s="2"/>
      <c r="M41" s="28">
        <f>H41/C41</f>
        <v>1.9585109385825956</v>
      </c>
      <c r="N41" s="28"/>
      <c r="O41" s="28">
        <f t="shared" ref="O41:O43" si="57">J41/E41</f>
        <v>1.2927308112976443</v>
      </c>
      <c r="P41" s="58">
        <f t="shared" ref="P41:P43" si="58">K41/F41</f>
        <v>2.005481719307681</v>
      </c>
      <c r="Q41" s="28"/>
    </row>
    <row r="42" spans="1:23" x14ac:dyDescent="0.45">
      <c r="B42" s="24">
        <f t="shared" si="56"/>
        <v>2023</v>
      </c>
      <c r="C42" s="2">
        <f>Projection!C46</f>
        <v>28889912.733000018</v>
      </c>
      <c r="D42" s="2">
        <f>Projection!D46</f>
        <v>0</v>
      </c>
      <c r="E42" s="2">
        <f>Projection!E46</f>
        <v>316176.32400000002</v>
      </c>
      <c r="F42" s="2">
        <f>Projection!F46</f>
        <v>28429837.870000012</v>
      </c>
      <c r="G42" s="2">
        <f>Projection!G46</f>
        <v>143898.53899999999</v>
      </c>
      <c r="H42" s="2">
        <f>Projection!AC46</f>
        <v>57597341.589999981</v>
      </c>
      <c r="I42" s="2">
        <f>Projection!AD46</f>
        <v>0</v>
      </c>
      <c r="J42" s="2">
        <f>Projection!AE46</f>
        <v>416459.27999999997</v>
      </c>
      <c r="K42" s="2">
        <f>Projection!AF46</f>
        <v>57180882.309999995</v>
      </c>
      <c r="L42" s="2"/>
      <c r="M42" s="28">
        <f t="shared" ref="M42:M43" si="59">H42/C42</f>
        <v>1.9936834743086085</v>
      </c>
      <c r="N42" s="28"/>
      <c r="O42" s="28">
        <f t="shared" si="57"/>
        <v>1.3171741474228789</v>
      </c>
      <c r="P42" s="58">
        <f t="shared" si="58"/>
        <v>2.0112982202525651</v>
      </c>
      <c r="Q42" s="28"/>
      <c r="U42" s="67" t="s">
        <v>959</v>
      </c>
    </row>
    <row r="43" spans="1:23" x14ac:dyDescent="0.45">
      <c r="B43" s="24">
        <f t="shared" si="56"/>
        <v>2024</v>
      </c>
      <c r="C43" s="2">
        <f>Projection!C47</f>
        <v>28026653.60200002</v>
      </c>
      <c r="D43" s="2">
        <f>Projection!D47</f>
        <v>0</v>
      </c>
      <c r="E43" s="2">
        <f>Projection!E47</f>
        <v>254141.17799999999</v>
      </c>
      <c r="F43" s="2">
        <f>Projection!F47</f>
        <v>27772512.424000017</v>
      </c>
      <c r="G43" s="2">
        <f>Projection!G47</f>
        <v>0</v>
      </c>
      <c r="H43" s="2">
        <f>Projection!AC47</f>
        <v>29353788.54000001</v>
      </c>
      <c r="I43" s="2">
        <f>Projection!AD47</f>
        <v>0</v>
      </c>
      <c r="J43" s="2">
        <f>Projection!AE47</f>
        <v>163467.91</v>
      </c>
      <c r="K43" s="2">
        <f>Projection!AF47</f>
        <v>29190320.630000006</v>
      </c>
      <c r="L43" s="2"/>
      <c r="M43" s="28">
        <f t="shared" si="59"/>
        <v>1.0473526007366531</v>
      </c>
      <c r="N43" s="28"/>
      <c r="O43" s="28">
        <f t="shared" si="57"/>
        <v>0.64321693669020463</v>
      </c>
      <c r="P43" s="58">
        <f t="shared" si="58"/>
        <v>1.0510507722295506</v>
      </c>
      <c r="Q43" s="28"/>
      <c r="S43" s="23"/>
      <c r="U43" s="23">
        <f>H44-H47</f>
        <v>34557144.2437471</v>
      </c>
      <c r="V43" s="23"/>
      <c r="W43" s="57" t="s">
        <v>966</v>
      </c>
    </row>
    <row r="44" spans="1:23" x14ac:dyDescent="0.45">
      <c r="B44" s="24">
        <f t="shared" si="56"/>
        <v>2025</v>
      </c>
      <c r="C44" s="2">
        <f>Projection!C48</f>
        <v>29245144.575333342</v>
      </c>
      <c r="D44" s="2">
        <f>Projection!D48</f>
        <v>0</v>
      </c>
      <c r="E44" s="2">
        <f>Projection!E48</f>
        <v>391597.58133333334</v>
      </c>
      <c r="F44" s="2">
        <f>Projection!F48</f>
        <v>28636586.340333343</v>
      </c>
      <c r="G44" s="2">
        <f>Projection!G48</f>
        <v>216960.65366666662</v>
      </c>
      <c r="H44" s="2">
        <f>SUM(I44:L44)</f>
        <v>60866924.710412867</v>
      </c>
      <c r="I44" s="2">
        <f>AVERAGE(N$8:N$10)*D44</f>
        <v>0</v>
      </c>
      <c r="J44" s="2">
        <f t="shared" ref="J44:J47" si="60">AVERAGE(O$8:O$10)*E44</f>
        <v>473430.18679574493</v>
      </c>
      <c r="K44" s="2">
        <f t="shared" ref="K44:K47" si="61">AVERAGE(P$8:P$10)*F44</f>
        <v>60393494.523617126</v>
      </c>
      <c r="L44" s="26"/>
      <c r="M44" s="28">
        <f>AVERAGE(M41:M43)</f>
        <v>1.6665156712092859</v>
      </c>
      <c r="N44" s="28"/>
      <c r="O44" s="28">
        <f t="shared" ref="O44:P44" si="62">AVERAGE(O41:O43)</f>
        <v>1.0843739651369093</v>
      </c>
      <c r="P44" s="58">
        <f t="shared" si="62"/>
        <v>1.6892769039299322</v>
      </c>
      <c r="Q44" s="28"/>
      <c r="S44" s="2"/>
      <c r="T44" s="59" t="s">
        <v>962</v>
      </c>
      <c r="U44" s="63" t="s">
        <v>965</v>
      </c>
      <c r="V44" s="63" t="s">
        <v>963</v>
      </c>
      <c r="W44" s="63" t="s">
        <v>964</v>
      </c>
    </row>
    <row r="45" spans="1:23" x14ac:dyDescent="0.45">
      <c r="B45" s="24">
        <f t="shared" si="56"/>
        <v>2026</v>
      </c>
      <c r="C45" s="2">
        <f>Projection!C49</f>
        <v>23711070.389889635</v>
      </c>
      <c r="D45" s="2">
        <f>Projection!D49</f>
        <v>0</v>
      </c>
      <c r="E45" s="2">
        <f>Projection!E49</f>
        <v>262370.37949333334</v>
      </c>
      <c r="F45" s="2">
        <f>Projection!F49</f>
        <v>23303336.372439634</v>
      </c>
      <c r="G45" s="2">
        <f>Projection!G49</f>
        <v>145363.63795666664</v>
      </c>
      <c r="H45" s="2">
        <f t="shared" ref="H45:H47" si="63">SUM(I45:L45)</f>
        <v>49463067.109976321</v>
      </c>
      <c r="I45" s="2">
        <f t="shared" ref="I45:I47" si="64">AVERAGE(N$8:N$10)*D45</f>
        <v>0</v>
      </c>
      <c r="J45" s="2">
        <f t="shared" si="60"/>
        <v>317198.22515314911</v>
      </c>
      <c r="K45" s="2">
        <f t="shared" si="61"/>
        <v>49145868.884823173</v>
      </c>
      <c r="L45" s="26"/>
      <c r="M45" s="28">
        <f>M44</f>
        <v>1.6665156712092859</v>
      </c>
      <c r="N45" s="28"/>
      <c r="O45" s="28">
        <f t="shared" ref="O45:P47" si="65">O44</f>
        <v>1.0843739651369093</v>
      </c>
      <c r="P45" s="58">
        <f t="shared" si="65"/>
        <v>1.6892769039299322</v>
      </c>
      <c r="Q45" s="28"/>
      <c r="S45" s="64" t="s">
        <v>950</v>
      </c>
      <c r="T45" s="65">
        <v>0.31822117936127331</v>
      </c>
      <c r="U45" s="2">
        <f>U43*T45</f>
        <v>10996815.19660284</v>
      </c>
      <c r="V45" s="66">
        <v>0.23</v>
      </c>
      <c r="W45" s="2">
        <f>U45/(V45*8760)</f>
        <v>5458.0182631540792</v>
      </c>
    </row>
    <row r="46" spans="1:23" x14ac:dyDescent="0.45">
      <c r="B46" s="24">
        <f t="shared" si="56"/>
        <v>2027</v>
      </c>
      <c r="C46" s="2">
        <f>Projection!C50</f>
        <v>18170910.622095924</v>
      </c>
      <c r="D46" s="2">
        <f>Projection!D50</f>
        <v>0</v>
      </c>
      <c r="E46" s="2">
        <f>Projection!E50</f>
        <v>129227.20184000001</v>
      </c>
      <c r="F46" s="2">
        <f>Projection!F50</f>
        <v>17970086.404545926</v>
      </c>
      <c r="G46" s="2">
        <f>Projection!G50</f>
        <v>71597.015709999992</v>
      </c>
      <c r="H46" s="2">
        <f t="shared" si="63"/>
        <v>38054475.207671821</v>
      </c>
      <c r="I46" s="2">
        <f t="shared" si="64"/>
        <v>0</v>
      </c>
      <c r="J46" s="2">
        <f t="shared" si="60"/>
        <v>156231.96164259585</v>
      </c>
      <c r="K46" s="2">
        <f t="shared" si="61"/>
        <v>37898243.246029228</v>
      </c>
      <c r="L46" s="26"/>
      <c r="M46" s="28">
        <f t="shared" ref="M46:M47" si="66">M45</f>
        <v>1.6665156712092859</v>
      </c>
      <c r="N46" s="28"/>
      <c r="O46" s="28">
        <f t="shared" si="65"/>
        <v>1.0843739651369093</v>
      </c>
      <c r="P46" s="58">
        <f t="shared" si="65"/>
        <v>1.6892769039299322</v>
      </c>
      <c r="Q46" s="28"/>
      <c r="S46" s="64" t="s">
        <v>960</v>
      </c>
      <c r="T46" s="65">
        <v>0.41758506921285815</v>
      </c>
      <c r="U46" s="2">
        <f>U43*T46</f>
        <v>14430547.470823856</v>
      </c>
      <c r="V46" s="66">
        <v>0.35</v>
      </c>
      <c r="W46" s="2">
        <f t="shared" ref="W46:W47" si="67">U46/(V46*8760)</f>
        <v>4706.6364875485506</v>
      </c>
    </row>
    <row r="47" spans="1:23" x14ac:dyDescent="0.45">
      <c r="B47" s="24">
        <f t="shared" si="56"/>
        <v>2028</v>
      </c>
      <c r="C47" s="2">
        <f>Projection!C51</f>
        <v>12475222.8012615</v>
      </c>
      <c r="D47" s="2">
        <f>Projection!D51</f>
        <v>0</v>
      </c>
      <c r="E47" s="2">
        <f>Projection!E51</f>
        <v>0</v>
      </c>
      <c r="F47" s="2">
        <f>Projection!F51</f>
        <v>12475222.8012615</v>
      </c>
      <c r="G47" s="2">
        <f>Projection!G51</f>
        <v>0</v>
      </c>
      <c r="H47" s="2">
        <f t="shared" si="63"/>
        <v>26309780.466665767</v>
      </c>
      <c r="I47" s="2">
        <f t="shared" si="64"/>
        <v>0</v>
      </c>
      <c r="J47" s="2">
        <f t="shared" si="60"/>
        <v>0</v>
      </c>
      <c r="K47" s="2">
        <f t="shared" si="61"/>
        <v>26309780.466665767</v>
      </c>
      <c r="L47" s="26"/>
      <c r="M47" s="28">
        <f t="shared" si="66"/>
        <v>1.6665156712092859</v>
      </c>
      <c r="N47" s="28"/>
      <c r="O47" s="28">
        <f t="shared" si="65"/>
        <v>1.0843739651369093</v>
      </c>
      <c r="P47" s="58">
        <f t="shared" si="65"/>
        <v>1.6892769039299322</v>
      </c>
      <c r="Q47" s="28"/>
      <c r="S47" s="64" t="s">
        <v>961</v>
      </c>
      <c r="T47" s="65">
        <v>0.26419375142586854</v>
      </c>
      <c r="U47" s="2">
        <f>U43*T47</f>
        <v>9129781.576320406</v>
      </c>
      <c r="V47" s="66">
        <v>0.45</v>
      </c>
      <c r="W47" s="2">
        <f t="shared" si="67"/>
        <v>2316.0277971386113</v>
      </c>
    </row>
    <row r="48" spans="1:23" ht="14.65" thickBot="1" x14ac:dyDescent="0.5">
      <c r="C48" s="23"/>
      <c r="D48" s="23"/>
      <c r="E48" s="23"/>
      <c r="F48" s="23"/>
      <c r="G48" s="23"/>
    </row>
    <row r="49" spans="2:23" x14ac:dyDescent="0.45">
      <c r="B49" s="4"/>
      <c r="C49" s="176" t="s">
        <v>938</v>
      </c>
      <c r="D49" s="177"/>
      <c r="E49" s="177"/>
      <c r="F49" s="177"/>
      <c r="G49" s="178"/>
      <c r="H49" s="176" t="s">
        <v>929</v>
      </c>
      <c r="I49" s="177"/>
      <c r="J49" s="177"/>
      <c r="K49" s="177"/>
      <c r="L49" s="178"/>
      <c r="M49" s="176" t="s">
        <v>940</v>
      </c>
      <c r="N49" s="177"/>
      <c r="O49" s="177"/>
      <c r="P49" s="177"/>
      <c r="Q49" s="178"/>
    </row>
    <row r="50" spans="2:23" x14ac:dyDescent="0.45">
      <c r="B50" s="15" t="s">
        <v>5</v>
      </c>
      <c r="C50" s="11" t="s">
        <v>932</v>
      </c>
      <c r="D50" s="12" t="s">
        <v>82</v>
      </c>
      <c r="E50" s="12" t="s">
        <v>923</v>
      </c>
      <c r="F50" s="12" t="s">
        <v>333</v>
      </c>
      <c r="G50" s="13" t="s">
        <v>97</v>
      </c>
      <c r="H50" s="11" t="s">
        <v>932</v>
      </c>
      <c r="I50" s="12" t="s">
        <v>82</v>
      </c>
      <c r="J50" s="12" t="s">
        <v>923</v>
      </c>
      <c r="K50" s="12" t="s">
        <v>333</v>
      </c>
      <c r="L50" s="25" t="s">
        <v>97</v>
      </c>
      <c r="M50" s="27" t="s">
        <v>932</v>
      </c>
      <c r="N50" s="27" t="s">
        <v>82</v>
      </c>
      <c r="O50" s="27" t="s">
        <v>923</v>
      </c>
      <c r="P50" s="27" t="s">
        <v>333</v>
      </c>
      <c r="Q50" s="27" t="s">
        <v>97</v>
      </c>
    </row>
    <row r="51" spans="2:23" x14ac:dyDescent="0.45">
      <c r="B51" s="24">
        <f>B41</f>
        <v>2022</v>
      </c>
      <c r="C51" s="2">
        <f>Projection!H45</f>
        <v>30818867.391000014</v>
      </c>
      <c r="D51" s="2">
        <f>Projection!I45</f>
        <v>0</v>
      </c>
      <c r="E51" s="2">
        <f>Projection!J45</f>
        <v>604475.24199999997</v>
      </c>
      <c r="F51" s="2">
        <f>Projection!K45</f>
        <v>29707408.727000009</v>
      </c>
      <c r="G51" s="2">
        <f>Projection!L45</f>
        <v>506983.42199999996</v>
      </c>
      <c r="H51" s="2">
        <f>H41</f>
        <v>60359088.899999984</v>
      </c>
      <c r="I51" s="2">
        <f t="shared" ref="I51:K51" si="68">I41</f>
        <v>0</v>
      </c>
      <c r="J51" s="2">
        <f t="shared" si="68"/>
        <v>781423.7699999999</v>
      </c>
      <c r="K51" s="2">
        <f t="shared" si="68"/>
        <v>59577665.129999988</v>
      </c>
      <c r="L51" s="2"/>
      <c r="M51" s="28">
        <f>H51/C51</f>
        <v>1.9585109385825956</v>
      </c>
      <c r="N51" s="28"/>
      <c r="O51" s="28">
        <f t="shared" ref="O51:O53" si="69">J51/E51</f>
        <v>1.2927308112976443</v>
      </c>
      <c r="P51" s="58">
        <f t="shared" ref="P51:P53" si="70">K51/F51</f>
        <v>2.005481719307681</v>
      </c>
      <c r="Q51" s="28"/>
    </row>
    <row r="52" spans="2:23" x14ac:dyDescent="0.45">
      <c r="B52" s="24">
        <f t="shared" ref="B52:B57" si="71">B42</f>
        <v>2023</v>
      </c>
      <c r="C52" s="2">
        <f>Projection!H46</f>
        <v>28889912.733000018</v>
      </c>
      <c r="D52" s="2">
        <f>Projection!I46</f>
        <v>0</v>
      </c>
      <c r="E52" s="2">
        <f>Projection!J46</f>
        <v>316176.32400000002</v>
      </c>
      <c r="F52" s="2">
        <f>Projection!K46</f>
        <v>28429837.870000012</v>
      </c>
      <c r="G52" s="2">
        <f>Projection!L46</f>
        <v>143898.53899999999</v>
      </c>
      <c r="H52" s="2">
        <f t="shared" ref="H52:K52" si="72">H42</f>
        <v>57597341.589999981</v>
      </c>
      <c r="I52" s="2">
        <f t="shared" si="72"/>
        <v>0</v>
      </c>
      <c r="J52" s="2">
        <f t="shared" si="72"/>
        <v>416459.27999999997</v>
      </c>
      <c r="K52" s="2">
        <f t="shared" si="72"/>
        <v>57180882.309999995</v>
      </c>
      <c r="L52" s="2"/>
      <c r="M52" s="28">
        <f t="shared" ref="M52:M53" si="73">H52/C52</f>
        <v>1.9936834743086085</v>
      </c>
      <c r="N52" s="28"/>
      <c r="O52" s="28">
        <f t="shared" si="69"/>
        <v>1.3171741474228789</v>
      </c>
      <c r="P52" s="58">
        <f t="shared" si="70"/>
        <v>2.0112982202525651</v>
      </c>
      <c r="Q52" s="28"/>
      <c r="U52" s="67" t="s">
        <v>959</v>
      </c>
    </row>
    <row r="53" spans="2:23" x14ac:dyDescent="0.45">
      <c r="B53" s="24">
        <f t="shared" si="71"/>
        <v>2024</v>
      </c>
      <c r="C53" s="2">
        <f>Projection!H47</f>
        <v>28026653.60200002</v>
      </c>
      <c r="D53" s="2">
        <f>Projection!I47</f>
        <v>0</v>
      </c>
      <c r="E53" s="2">
        <f>Projection!J47</f>
        <v>254141.17799999999</v>
      </c>
      <c r="F53" s="2">
        <f>Projection!K47</f>
        <v>27772512.424000017</v>
      </c>
      <c r="G53" s="2">
        <f>Projection!L47</f>
        <v>0</v>
      </c>
      <c r="H53" s="2">
        <f t="shared" ref="H53:K53" si="74">H43</f>
        <v>29353788.54000001</v>
      </c>
      <c r="I53" s="2">
        <f t="shared" si="74"/>
        <v>0</v>
      </c>
      <c r="J53" s="2">
        <f t="shared" si="74"/>
        <v>163467.91</v>
      </c>
      <c r="K53" s="2">
        <f t="shared" si="74"/>
        <v>29190320.630000006</v>
      </c>
      <c r="L53" s="2"/>
      <c r="M53" s="28">
        <f t="shared" si="73"/>
        <v>1.0473526007366531</v>
      </c>
      <c r="N53" s="28"/>
      <c r="O53" s="28">
        <f t="shared" si="69"/>
        <v>0.64321693669020463</v>
      </c>
      <c r="P53" s="58">
        <f t="shared" si="70"/>
        <v>1.0510507722295506</v>
      </c>
      <c r="Q53" s="28"/>
      <c r="S53" s="23"/>
      <c r="U53" s="23">
        <f>H54-H57</f>
        <v>41255225.976869583</v>
      </c>
      <c r="V53" s="23"/>
      <c r="W53" s="57" t="s">
        <v>966</v>
      </c>
    </row>
    <row r="54" spans="2:23" x14ac:dyDescent="0.45">
      <c r="B54" s="24">
        <f t="shared" si="71"/>
        <v>2025</v>
      </c>
      <c r="C54" s="2">
        <f>Projection!H48</f>
        <v>29245144.575333342</v>
      </c>
      <c r="D54" s="2">
        <f>Projection!I48</f>
        <v>0</v>
      </c>
      <c r="E54" s="2">
        <f>Projection!J48</f>
        <v>391597.58133333334</v>
      </c>
      <c r="F54" s="2">
        <f>Projection!K48</f>
        <v>28636586.340333343</v>
      </c>
      <c r="G54" s="2">
        <f>Projection!L48</f>
        <v>216960.65366666662</v>
      </c>
      <c r="H54" s="2">
        <f>SUM(I54:L54)</f>
        <v>60866924.710412867</v>
      </c>
      <c r="I54" s="2">
        <f>AVERAGE(N$8:N$10)*D54</f>
        <v>0</v>
      </c>
      <c r="J54" s="2">
        <f t="shared" ref="J54:J57" si="75">AVERAGE(O$8:O$10)*E54</f>
        <v>473430.18679574493</v>
      </c>
      <c r="K54" s="2">
        <f t="shared" ref="K54:K57" si="76">AVERAGE(P$8:P$10)*F54</f>
        <v>60393494.523617126</v>
      </c>
      <c r="L54" s="26"/>
      <c r="M54" s="28">
        <f>AVERAGE(M51:M53)</f>
        <v>1.6665156712092859</v>
      </c>
      <c r="N54" s="28"/>
      <c r="O54" s="28">
        <f t="shared" ref="O54:P54" si="77">AVERAGE(O51:O53)</f>
        <v>1.0843739651369093</v>
      </c>
      <c r="P54" s="58">
        <f t="shared" si="77"/>
        <v>1.6892769039299322</v>
      </c>
      <c r="Q54" s="28"/>
      <c r="S54" s="2"/>
      <c r="T54" s="59" t="s">
        <v>962</v>
      </c>
      <c r="U54" s="63" t="s">
        <v>965</v>
      </c>
      <c r="V54" s="63" t="s">
        <v>963</v>
      </c>
      <c r="W54" s="63" t="s">
        <v>964</v>
      </c>
    </row>
    <row r="55" spans="2:23" x14ac:dyDescent="0.45">
      <c r="B55" s="24">
        <f t="shared" si="71"/>
        <v>2026</v>
      </c>
      <c r="C55" s="2">
        <f>Projection!H49</f>
        <v>22662987.891355727</v>
      </c>
      <c r="D55" s="2">
        <f>Projection!I49</f>
        <v>0</v>
      </c>
      <c r="E55" s="2">
        <f>Projection!J49</f>
        <v>262370.37949333334</v>
      </c>
      <c r="F55" s="2">
        <f>Projection!K49</f>
        <v>22255253.873905726</v>
      </c>
      <c r="G55" s="2">
        <f>Projection!L49</f>
        <v>145363.63795666664</v>
      </c>
      <c r="H55" s="2">
        <f t="shared" ref="H55:H57" si="78">SUM(I55:L55)</f>
        <v>47252700.138045907</v>
      </c>
      <c r="I55" s="2">
        <f t="shared" ref="I55:I57" si="79">AVERAGE(N$8:N$10)*D55</f>
        <v>0</v>
      </c>
      <c r="J55" s="2">
        <f t="shared" si="75"/>
        <v>317198.22515314911</v>
      </c>
      <c r="K55" s="2">
        <f t="shared" si="76"/>
        <v>46935501.912892759</v>
      </c>
      <c r="L55" s="26"/>
      <c r="M55" s="28">
        <f>M54</f>
        <v>1.6665156712092859</v>
      </c>
      <c r="N55" s="28"/>
      <c r="O55" s="28">
        <f t="shared" ref="O55:P55" si="80">O54</f>
        <v>1.0843739651369093</v>
      </c>
      <c r="P55" s="58">
        <f t="shared" si="80"/>
        <v>1.6892769039299322</v>
      </c>
      <c r="Q55" s="28"/>
      <c r="S55" s="64" t="s">
        <v>950</v>
      </c>
      <c r="T55" s="65">
        <v>0.31822117936127331</v>
      </c>
      <c r="U55" s="2">
        <f>U53*T55</f>
        <v>13128286.665175278</v>
      </c>
      <c r="V55" s="66">
        <v>0.23</v>
      </c>
      <c r="W55" s="2">
        <f>U55/(V55*8760)</f>
        <v>6515.9254840059939</v>
      </c>
    </row>
    <row r="56" spans="2:23" x14ac:dyDescent="0.45">
      <c r="B56" s="24">
        <f t="shared" si="71"/>
        <v>2027</v>
      </c>
      <c r="C56" s="2">
        <f>Projection!H50</f>
        <v>16074745.625028109</v>
      </c>
      <c r="D56" s="2">
        <f>Projection!I50</f>
        <v>0</v>
      </c>
      <c r="E56" s="2">
        <f>Projection!J50</f>
        <v>129227.20184000001</v>
      </c>
      <c r="F56" s="2">
        <f>Projection!K50</f>
        <v>15873921.407478109</v>
      </c>
      <c r="G56" s="2">
        <f>Projection!L50</f>
        <v>71597.015709999992</v>
      </c>
      <c r="H56" s="2">
        <f t="shared" si="78"/>
        <v>33633741.263810992</v>
      </c>
      <c r="I56" s="2">
        <f t="shared" si="79"/>
        <v>0</v>
      </c>
      <c r="J56" s="2">
        <f t="shared" si="75"/>
        <v>156231.96164259585</v>
      </c>
      <c r="K56" s="2">
        <f t="shared" si="76"/>
        <v>33477509.302168395</v>
      </c>
      <c r="L56" s="26"/>
      <c r="M56" s="28">
        <f t="shared" ref="M56:P57" si="81">M55</f>
        <v>1.6665156712092859</v>
      </c>
      <c r="N56" s="28"/>
      <c r="O56" s="28">
        <f t="shared" si="81"/>
        <v>1.0843739651369093</v>
      </c>
      <c r="P56" s="58">
        <f t="shared" si="81"/>
        <v>1.6892769039299322</v>
      </c>
      <c r="Q56" s="28"/>
      <c r="S56" s="64" t="s">
        <v>960</v>
      </c>
      <c r="T56" s="65">
        <v>0.41758506921285815</v>
      </c>
      <c r="U56" s="2">
        <f>U53*T56</f>
        <v>17227566.394943189</v>
      </c>
      <c r="V56" s="66">
        <v>0.35</v>
      </c>
      <c r="W56" s="2">
        <f t="shared" ref="W56:W57" si="82">U56/(V56*8760)</f>
        <v>5618.9061953500286</v>
      </c>
    </row>
    <row r="57" spans="2:23" x14ac:dyDescent="0.45">
      <c r="B57" s="24">
        <f t="shared" si="71"/>
        <v>2028</v>
      </c>
      <c r="C57" s="2">
        <f>Projection!H51</f>
        <v>9299215.2299466245</v>
      </c>
      <c r="D57" s="2">
        <f>Projection!I51</f>
        <v>0</v>
      </c>
      <c r="E57" s="2">
        <f>Projection!J51</f>
        <v>0</v>
      </c>
      <c r="F57" s="2">
        <f>Projection!K51</f>
        <v>9299215.2299466245</v>
      </c>
      <c r="G57" s="2">
        <f>Projection!L51</f>
        <v>0</v>
      </c>
      <c r="H57" s="2">
        <f t="shared" si="78"/>
        <v>19611698.733543288</v>
      </c>
      <c r="I57" s="2">
        <f t="shared" si="79"/>
        <v>0</v>
      </c>
      <c r="J57" s="2">
        <f t="shared" si="75"/>
        <v>0</v>
      </c>
      <c r="K57" s="2">
        <f t="shared" si="76"/>
        <v>19611698.733543288</v>
      </c>
      <c r="L57" s="26"/>
      <c r="M57" s="28">
        <f t="shared" si="81"/>
        <v>1.6665156712092859</v>
      </c>
      <c r="N57" s="28"/>
      <c r="O57" s="28">
        <f t="shared" si="81"/>
        <v>1.0843739651369093</v>
      </c>
      <c r="P57" s="58">
        <f t="shared" si="81"/>
        <v>1.6892769039299322</v>
      </c>
      <c r="Q57" s="28"/>
      <c r="S57" s="64" t="s">
        <v>961</v>
      </c>
      <c r="T57" s="65">
        <v>0.26419375142586854</v>
      </c>
      <c r="U57" s="2">
        <f>U53*T57</f>
        <v>10899372.916751117</v>
      </c>
      <c r="V57" s="66">
        <v>0.45</v>
      </c>
      <c r="W57" s="2">
        <f t="shared" si="82"/>
        <v>2764.9347835492431</v>
      </c>
    </row>
    <row r="58" spans="2:23" ht="14.65" thickBot="1" x14ac:dyDescent="0.5"/>
    <row r="59" spans="2:23" x14ac:dyDescent="0.45">
      <c r="B59" s="4"/>
      <c r="C59" s="176" t="s">
        <v>939</v>
      </c>
      <c r="D59" s="177"/>
      <c r="E59" s="177"/>
      <c r="F59" s="177"/>
      <c r="G59" s="178"/>
      <c r="H59" s="176" t="s">
        <v>929</v>
      </c>
      <c r="I59" s="177"/>
      <c r="J59" s="177"/>
      <c r="K59" s="177"/>
      <c r="L59" s="178"/>
      <c r="M59" s="176" t="s">
        <v>940</v>
      </c>
      <c r="N59" s="177"/>
      <c r="O59" s="177"/>
      <c r="P59" s="177"/>
      <c r="Q59" s="178"/>
    </row>
    <row r="60" spans="2:23" x14ac:dyDescent="0.45">
      <c r="B60" s="15" t="s">
        <v>5</v>
      </c>
      <c r="C60" s="11" t="s">
        <v>932</v>
      </c>
      <c r="D60" s="12" t="s">
        <v>82</v>
      </c>
      <c r="E60" s="12" t="s">
        <v>923</v>
      </c>
      <c r="F60" s="12" t="s">
        <v>333</v>
      </c>
      <c r="G60" s="13" t="s">
        <v>97</v>
      </c>
      <c r="H60" s="11" t="s">
        <v>932</v>
      </c>
      <c r="I60" s="12" t="s">
        <v>82</v>
      </c>
      <c r="J60" s="12" t="s">
        <v>923</v>
      </c>
      <c r="K60" s="12" t="s">
        <v>333</v>
      </c>
      <c r="L60" s="25" t="s">
        <v>97</v>
      </c>
      <c r="M60" s="27" t="s">
        <v>932</v>
      </c>
      <c r="N60" s="27" t="s">
        <v>82</v>
      </c>
      <c r="O60" s="27" t="s">
        <v>923</v>
      </c>
      <c r="P60" s="27" t="s">
        <v>333</v>
      </c>
      <c r="Q60" s="27" t="s">
        <v>97</v>
      </c>
    </row>
    <row r="61" spans="2:23" x14ac:dyDescent="0.45">
      <c r="B61" s="24">
        <f>B51</f>
        <v>2022</v>
      </c>
      <c r="C61" s="2">
        <f>Projection!M45</f>
        <v>30818867.391000014</v>
      </c>
      <c r="D61" s="2">
        <f>Projection!N45</f>
        <v>0</v>
      </c>
      <c r="E61" s="2">
        <f>Projection!O45</f>
        <v>604475.24199999997</v>
      </c>
      <c r="F61" s="2">
        <f>Projection!P45</f>
        <v>29707408.727000009</v>
      </c>
      <c r="G61" s="2">
        <f>Projection!Q45</f>
        <v>506983.42199999996</v>
      </c>
      <c r="H61" s="2">
        <f>H51</f>
        <v>60359088.899999984</v>
      </c>
      <c r="I61" s="2">
        <f t="shared" ref="I61:K61" si="83">I51</f>
        <v>0</v>
      </c>
      <c r="J61" s="2">
        <f t="shared" si="83"/>
        <v>781423.7699999999</v>
      </c>
      <c r="K61" s="2">
        <f t="shared" si="83"/>
        <v>59577665.129999988</v>
      </c>
      <c r="L61" s="2"/>
      <c r="M61" s="28">
        <f>H61/C61</f>
        <v>1.9585109385825956</v>
      </c>
      <c r="N61" s="28"/>
      <c r="O61" s="28">
        <f t="shared" ref="O61:O63" si="84">J61/E61</f>
        <v>1.2927308112976443</v>
      </c>
      <c r="P61" s="58">
        <f t="shared" ref="P61:P63" si="85">K61/F61</f>
        <v>2.005481719307681</v>
      </c>
      <c r="Q61" s="28"/>
    </row>
    <row r="62" spans="2:23" x14ac:dyDescent="0.45">
      <c r="B62" s="24">
        <f t="shared" ref="B62:B67" si="86">B52</f>
        <v>2023</v>
      </c>
      <c r="C62" s="2">
        <f>Projection!M46</f>
        <v>28889912.733000018</v>
      </c>
      <c r="D62" s="2">
        <f>Projection!N46</f>
        <v>0</v>
      </c>
      <c r="E62" s="2">
        <f>Projection!O46</f>
        <v>316176.32400000002</v>
      </c>
      <c r="F62" s="2">
        <f>Projection!P46</f>
        <v>28429837.870000012</v>
      </c>
      <c r="G62" s="2">
        <f>Projection!Q46</f>
        <v>143898.53899999999</v>
      </c>
      <c r="H62" s="2">
        <f t="shared" ref="H62:K62" si="87">H52</f>
        <v>57597341.589999981</v>
      </c>
      <c r="I62" s="2">
        <f t="shared" si="87"/>
        <v>0</v>
      </c>
      <c r="J62" s="2">
        <f t="shared" si="87"/>
        <v>416459.27999999997</v>
      </c>
      <c r="K62" s="2">
        <f t="shared" si="87"/>
        <v>57180882.309999995</v>
      </c>
      <c r="L62" s="2"/>
      <c r="M62" s="28">
        <f t="shared" ref="M62:M63" si="88">H62/C62</f>
        <v>1.9936834743086085</v>
      </c>
      <c r="N62" s="28"/>
      <c r="O62" s="28">
        <f t="shared" si="84"/>
        <v>1.3171741474228789</v>
      </c>
      <c r="P62" s="58">
        <f t="shared" si="85"/>
        <v>2.0112982202525651</v>
      </c>
      <c r="Q62" s="28"/>
      <c r="U62" s="67" t="s">
        <v>959</v>
      </c>
    </row>
    <row r="63" spans="2:23" x14ac:dyDescent="0.45">
      <c r="B63" s="24">
        <f t="shared" si="86"/>
        <v>2024</v>
      </c>
      <c r="C63" s="2">
        <f>Projection!M47</f>
        <v>28026653.60200002</v>
      </c>
      <c r="D63" s="2">
        <f>Projection!N47</f>
        <v>0</v>
      </c>
      <c r="E63" s="2">
        <f>Projection!O47</f>
        <v>254141.17799999999</v>
      </c>
      <c r="F63" s="2">
        <f>Projection!P47</f>
        <v>27772512.424000017</v>
      </c>
      <c r="G63" s="2">
        <f>Projection!Q47</f>
        <v>0</v>
      </c>
      <c r="H63" s="2">
        <f t="shared" ref="H63:K63" si="89">H53</f>
        <v>29353788.54000001</v>
      </c>
      <c r="I63" s="2">
        <f t="shared" si="89"/>
        <v>0</v>
      </c>
      <c r="J63" s="2">
        <f t="shared" si="89"/>
        <v>163467.91</v>
      </c>
      <c r="K63" s="2">
        <f t="shared" si="89"/>
        <v>29190320.630000006</v>
      </c>
      <c r="L63" s="2"/>
      <c r="M63" s="28">
        <f t="shared" si="88"/>
        <v>1.0473526007366531</v>
      </c>
      <c r="N63" s="28"/>
      <c r="O63" s="28">
        <f t="shared" si="84"/>
        <v>0.64321693669020463</v>
      </c>
      <c r="P63" s="58">
        <f t="shared" si="85"/>
        <v>1.0510507722295506</v>
      </c>
      <c r="Q63" s="28"/>
      <c r="S63" s="23"/>
      <c r="U63" s="23">
        <f>H64-H67</f>
        <v>41255225.976869583</v>
      </c>
      <c r="V63" s="23"/>
      <c r="W63" s="57" t="s">
        <v>966</v>
      </c>
    </row>
    <row r="64" spans="2:23" x14ac:dyDescent="0.45">
      <c r="B64" s="24">
        <f t="shared" si="86"/>
        <v>2025</v>
      </c>
      <c r="C64" s="2">
        <f>Projection!M48</f>
        <v>29245144.575333342</v>
      </c>
      <c r="D64" s="2">
        <f>Projection!N48</f>
        <v>0</v>
      </c>
      <c r="E64" s="2">
        <f>Projection!O48</f>
        <v>391597.58133333334</v>
      </c>
      <c r="F64" s="2">
        <f>Projection!P48</f>
        <v>28636586.340333343</v>
      </c>
      <c r="G64" s="2">
        <f>Projection!Q48</f>
        <v>216960.65366666662</v>
      </c>
      <c r="H64" s="2">
        <f t="shared" ref="H64:K64" si="90">H54</f>
        <v>60866924.710412867</v>
      </c>
      <c r="I64" s="2">
        <f t="shared" si="90"/>
        <v>0</v>
      </c>
      <c r="J64" s="2">
        <f t="shared" si="90"/>
        <v>473430.18679574493</v>
      </c>
      <c r="K64" s="2">
        <f t="shared" si="90"/>
        <v>60393494.523617126</v>
      </c>
      <c r="L64" s="26"/>
      <c r="M64" s="28">
        <f>AVERAGE(M61:M63)</f>
        <v>1.6665156712092859</v>
      </c>
      <c r="N64" s="28"/>
      <c r="O64" s="28">
        <f t="shared" ref="O64:P64" si="91">AVERAGE(O61:O63)</f>
        <v>1.0843739651369093</v>
      </c>
      <c r="P64" s="58">
        <f t="shared" si="91"/>
        <v>1.6892769039299322</v>
      </c>
      <c r="Q64" s="28"/>
      <c r="S64" s="2"/>
      <c r="T64" s="59" t="s">
        <v>962</v>
      </c>
      <c r="U64" s="63" t="s">
        <v>965</v>
      </c>
      <c r="V64" s="63" t="s">
        <v>963</v>
      </c>
      <c r="W64" s="63" t="s">
        <v>964</v>
      </c>
    </row>
    <row r="65" spans="2:23" x14ac:dyDescent="0.45">
      <c r="B65" s="24">
        <f t="shared" si="86"/>
        <v>2026</v>
      </c>
      <c r="C65" s="2">
        <f>Projection!M49</f>
        <v>22945112.526013706</v>
      </c>
      <c r="D65" s="2">
        <f>Projection!N49</f>
        <v>0</v>
      </c>
      <c r="E65" s="2">
        <f>Projection!O49</f>
        <v>262370.37949333334</v>
      </c>
      <c r="F65" s="2">
        <f>Projection!P49</f>
        <v>22537378.508563705</v>
      </c>
      <c r="G65" s="2">
        <f>Projection!Q49</f>
        <v>145363.63795666664</v>
      </c>
      <c r="H65" s="2">
        <f t="shared" ref="H65:K65" si="92">H55</f>
        <v>47252700.138045907</v>
      </c>
      <c r="I65" s="2">
        <f t="shared" si="92"/>
        <v>0</v>
      </c>
      <c r="J65" s="2">
        <f t="shared" si="92"/>
        <v>317198.22515314911</v>
      </c>
      <c r="K65" s="2">
        <f t="shared" si="92"/>
        <v>46935501.912892759</v>
      </c>
      <c r="L65" s="26"/>
      <c r="M65" s="28">
        <f>M64</f>
        <v>1.6665156712092859</v>
      </c>
      <c r="N65" s="28"/>
      <c r="O65" s="28">
        <f t="shared" ref="O65:P65" si="93">O64</f>
        <v>1.0843739651369093</v>
      </c>
      <c r="P65" s="58">
        <f t="shared" si="93"/>
        <v>1.6892769039299322</v>
      </c>
      <c r="Q65" s="28"/>
      <c r="S65" s="64" t="s">
        <v>950</v>
      </c>
      <c r="T65" s="65">
        <v>0.31822117936127331</v>
      </c>
      <c r="U65" s="2">
        <f>U63*T65</f>
        <v>13128286.665175278</v>
      </c>
      <c r="V65" s="66">
        <v>0.23</v>
      </c>
      <c r="W65" s="2">
        <f>U65/(V65*8760)</f>
        <v>6515.9254840059939</v>
      </c>
    </row>
    <row r="66" spans="2:23" x14ac:dyDescent="0.45">
      <c r="B66" s="24">
        <f t="shared" si="86"/>
        <v>2027</v>
      </c>
      <c r="C66" s="2">
        <f>Projection!M50</f>
        <v>16638994.894344067</v>
      </c>
      <c r="D66" s="2">
        <f>Projection!N50</f>
        <v>0</v>
      </c>
      <c r="E66" s="2">
        <f>Projection!O50</f>
        <v>129227.20184000001</v>
      </c>
      <c r="F66" s="2">
        <f>Projection!P50</f>
        <v>16438170.676794067</v>
      </c>
      <c r="G66" s="2">
        <f>Projection!Q50</f>
        <v>71597.015709999992</v>
      </c>
      <c r="H66" s="2">
        <f t="shared" ref="H66:K66" si="94">H56</f>
        <v>33633741.263810992</v>
      </c>
      <c r="I66" s="2">
        <f t="shared" si="94"/>
        <v>0</v>
      </c>
      <c r="J66" s="2">
        <f t="shared" si="94"/>
        <v>156231.96164259585</v>
      </c>
      <c r="K66" s="2">
        <f t="shared" si="94"/>
        <v>33477509.302168395</v>
      </c>
      <c r="L66" s="26"/>
      <c r="M66" s="28">
        <f t="shared" ref="M66:P67" si="95">M65</f>
        <v>1.6665156712092859</v>
      </c>
      <c r="N66" s="28"/>
      <c r="O66" s="28">
        <f t="shared" si="95"/>
        <v>1.0843739651369093</v>
      </c>
      <c r="P66" s="58">
        <f t="shared" si="95"/>
        <v>1.6892769039299322</v>
      </c>
      <c r="Q66" s="28"/>
      <c r="S66" s="64" t="s">
        <v>960</v>
      </c>
      <c r="T66" s="65">
        <v>0.41758506921285815</v>
      </c>
      <c r="U66" s="2">
        <f>U63*T66</f>
        <v>17227566.394943189</v>
      </c>
      <c r="V66" s="66">
        <v>0.35</v>
      </c>
      <c r="W66" s="2">
        <f t="shared" ref="W66:W67" si="96">U66/(V66*8760)</f>
        <v>5618.9061953500286</v>
      </c>
    </row>
    <row r="67" spans="2:23" x14ac:dyDescent="0.45">
      <c r="B67" s="24">
        <f t="shared" si="86"/>
        <v>2028</v>
      </c>
      <c r="C67" s="2">
        <f>Projection!M51</f>
        <v>10154138.365273831</v>
      </c>
      <c r="D67" s="2">
        <f>Projection!N51</f>
        <v>0</v>
      </c>
      <c r="E67" s="2">
        <f>Projection!O51</f>
        <v>0</v>
      </c>
      <c r="F67" s="2">
        <f>Projection!P51</f>
        <v>10154138.365273831</v>
      </c>
      <c r="G67" s="2">
        <f>Projection!Q51</f>
        <v>0</v>
      </c>
      <c r="H67" s="2">
        <f t="shared" ref="H67:K67" si="97">H57</f>
        <v>19611698.733543288</v>
      </c>
      <c r="I67" s="2">
        <f t="shared" si="97"/>
        <v>0</v>
      </c>
      <c r="J67" s="2">
        <f t="shared" si="97"/>
        <v>0</v>
      </c>
      <c r="K67" s="2">
        <f t="shared" si="97"/>
        <v>19611698.733543288</v>
      </c>
      <c r="L67" s="26"/>
      <c r="M67" s="28">
        <f t="shared" si="95"/>
        <v>1.6665156712092859</v>
      </c>
      <c r="N67" s="28"/>
      <c r="O67" s="28">
        <f t="shared" si="95"/>
        <v>1.0843739651369093</v>
      </c>
      <c r="P67" s="58">
        <f t="shared" si="95"/>
        <v>1.6892769039299322</v>
      </c>
      <c r="Q67" s="28"/>
      <c r="S67" s="64" t="s">
        <v>961</v>
      </c>
      <c r="T67" s="65">
        <v>0.26419375142586854</v>
      </c>
      <c r="U67" s="2">
        <f>U63*T67</f>
        <v>10899372.916751117</v>
      </c>
      <c r="V67" s="66">
        <v>0.45</v>
      </c>
      <c r="W67" s="2">
        <f t="shared" si="96"/>
        <v>2764.9347835492431</v>
      </c>
    </row>
  </sheetData>
  <mergeCells count="27">
    <mergeCell ref="S29:W29"/>
    <mergeCell ref="S9:W9"/>
    <mergeCell ref="S7:W7"/>
    <mergeCell ref="S6:W6"/>
    <mergeCell ref="S16:W16"/>
    <mergeCell ref="S17:W17"/>
    <mergeCell ref="C49:G49"/>
    <mergeCell ref="H49:L49"/>
    <mergeCell ref="M49:Q49"/>
    <mergeCell ref="C6:G6"/>
    <mergeCell ref="H6:L6"/>
    <mergeCell ref="M6:Q6"/>
    <mergeCell ref="C16:G16"/>
    <mergeCell ref="H16:L16"/>
    <mergeCell ref="M16:Q16"/>
    <mergeCell ref="S19:W19"/>
    <mergeCell ref="S26:W26"/>
    <mergeCell ref="S27:W27"/>
    <mergeCell ref="C59:G59"/>
    <mergeCell ref="H59:L59"/>
    <mergeCell ref="M59:Q59"/>
    <mergeCell ref="C26:G26"/>
    <mergeCell ref="H26:L26"/>
    <mergeCell ref="M26:Q26"/>
    <mergeCell ref="C39:G39"/>
    <mergeCell ref="H39:L39"/>
    <mergeCell ref="M39:Q3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656D9-2591-4956-A1A0-4308F20C1AFB}">
  <dimension ref="B2:M30"/>
  <sheetViews>
    <sheetView showGridLines="0" workbookViewId="0">
      <selection activeCell="D8" sqref="D8"/>
    </sheetView>
  </sheetViews>
  <sheetFormatPr defaultRowHeight="14.25" x14ac:dyDescent="0.45"/>
  <cols>
    <col min="2" max="2" width="11.53125" bestFit="1" customWidth="1"/>
    <col min="3" max="3" width="7" bestFit="1" customWidth="1"/>
    <col min="4" max="4" width="9.796875" bestFit="1" customWidth="1"/>
    <col min="5" max="5" width="4.19921875" bestFit="1" customWidth="1"/>
    <col min="6" max="6" width="6.265625" bestFit="1" customWidth="1"/>
    <col min="9" max="9" width="11.53125" bestFit="1" customWidth="1"/>
    <col min="10" max="11" width="15.53125" customWidth="1"/>
    <col min="12" max="13" width="13.796875" customWidth="1"/>
  </cols>
  <sheetData>
    <row r="2" spans="2:13" x14ac:dyDescent="0.45">
      <c r="B2" s="184" t="s">
        <v>1016</v>
      </c>
      <c r="C2" s="184"/>
      <c r="D2" s="184"/>
      <c r="E2" s="184"/>
      <c r="F2" s="184"/>
    </row>
    <row r="3" spans="2:13" x14ac:dyDescent="0.45">
      <c r="B3" s="184" t="s">
        <v>997</v>
      </c>
      <c r="C3" s="184"/>
      <c r="D3" s="184"/>
      <c r="E3" s="184"/>
      <c r="F3" s="184"/>
      <c r="I3" s="14" t="s">
        <v>1019</v>
      </c>
    </row>
    <row r="5" spans="2:13" ht="29.75" customHeight="1" x14ac:dyDescent="0.45">
      <c r="B5" s="184" t="s">
        <v>959</v>
      </c>
      <c r="C5" s="184"/>
      <c r="D5" s="184"/>
      <c r="E5" s="184"/>
      <c r="F5" s="184"/>
      <c r="I5" s="24"/>
      <c r="J5" s="152" t="s">
        <v>997</v>
      </c>
      <c r="K5" s="152" t="s">
        <v>1008</v>
      </c>
      <c r="L5" s="152" t="s">
        <v>1010</v>
      </c>
    </row>
    <row r="6" spans="2:13" x14ac:dyDescent="0.45">
      <c r="B6" s="23"/>
      <c r="D6" s="23">
        <v>88630915.787870869</v>
      </c>
      <c r="E6" s="23"/>
      <c r="F6" s="57"/>
      <c r="I6" s="150" t="s">
        <v>950</v>
      </c>
      <c r="J6" s="151">
        <f>F8</f>
        <v>13998.528166510801</v>
      </c>
      <c r="K6" s="151">
        <f>F18</f>
        <v>12123.902953434215</v>
      </c>
      <c r="L6" s="151">
        <f>F28</f>
        <v>9252.1121591924675</v>
      </c>
      <c r="M6" s="14"/>
    </row>
    <row r="7" spans="2:13" x14ac:dyDescent="0.45">
      <c r="B7" s="2"/>
      <c r="C7" s="59" t="s">
        <v>962</v>
      </c>
      <c r="D7" s="63" t="s">
        <v>965</v>
      </c>
      <c r="E7" s="63" t="s">
        <v>963</v>
      </c>
      <c r="F7" s="63" t="s">
        <v>964</v>
      </c>
      <c r="I7" s="150" t="s">
        <v>960</v>
      </c>
      <c r="J7" s="151">
        <f t="shared" ref="J7:J8" si="0">F9</f>
        <v>12071.411318877057</v>
      </c>
      <c r="K7" s="151">
        <f t="shared" ref="K7:K8" si="1">F19</f>
        <v>10454.857653619441</v>
      </c>
      <c r="L7" s="151">
        <f t="shared" ref="L7:L8" si="2">F29</f>
        <v>7978.4138813383743</v>
      </c>
      <c r="M7" s="14"/>
    </row>
    <row r="8" spans="2:13" x14ac:dyDescent="0.45">
      <c r="B8" s="64" t="s">
        <v>950</v>
      </c>
      <c r="C8" s="65">
        <v>0.31822117936127331</v>
      </c>
      <c r="D8" s="2">
        <v>28204234.549885966</v>
      </c>
      <c r="E8" s="66">
        <v>0.23</v>
      </c>
      <c r="F8" s="2">
        <v>13998.528166510801</v>
      </c>
      <c r="I8" s="150" t="s">
        <v>961</v>
      </c>
      <c r="J8" s="151">
        <f t="shared" si="0"/>
        <v>5940.0644683683013</v>
      </c>
      <c r="K8" s="151">
        <f t="shared" si="1"/>
        <v>5144.595509971432</v>
      </c>
      <c r="L8" s="151">
        <f t="shared" si="2"/>
        <v>3925.994364582979</v>
      </c>
    </row>
    <row r="9" spans="2:13" x14ac:dyDescent="0.45">
      <c r="B9" s="64" t="s">
        <v>960</v>
      </c>
      <c r="C9" s="65">
        <v>0.41758506921285815</v>
      </c>
      <c r="D9" s="2">
        <v>37010947.103677057</v>
      </c>
      <c r="E9" s="66">
        <v>0.35</v>
      </c>
      <c r="F9" s="2">
        <v>12071.411318877057</v>
      </c>
    </row>
    <row r="10" spans="2:13" x14ac:dyDescent="0.45">
      <c r="B10" s="64" t="s">
        <v>961</v>
      </c>
      <c r="C10" s="65">
        <v>0.26419375142586854</v>
      </c>
      <c r="D10" s="2">
        <v>23415734.134307843</v>
      </c>
      <c r="E10" s="66">
        <v>0.45</v>
      </c>
      <c r="F10" s="2">
        <v>5940.0644683683013</v>
      </c>
    </row>
    <row r="12" spans="2:13" x14ac:dyDescent="0.45">
      <c r="B12" s="184" t="s">
        <v>1016</v>
      </c>
      <c r="C12" s="184"/>
      <c r="D12" s="184"/>
      <c r="E12" s="184"/>
      <c r="F12" s="184"/>
    </row>
    <row r="13" spans="2:13" x14ac:dyDescent="0.45">
      <c r="B13" s="184" t="s">
        <v>1017</v>
      </c>
      <c r="C13" s="184"/>
      <c r="D13" s="184"/>
      <c r="E13" s="184"/>
      <c r="F13" s="184"/>
    </row>
    <row r="15" spans="2:13" x14ac:dyDescent="0.45">
      <c r="B15" s="184" t="s">
        <v>959</v>
      </c>
      <c r="C15" s="184"/>
      <c r="D15" s="184"/>
      <c r="E15" s="184"/>
      <c r="F15" s="184"/>
    </row>
    <row r="16" spans="2:13" x14ac:dyDescent="0.45">
      <c r="B16" s="23"/>
      <c r="D16" s="23">
        <v>76761828.736883849</v>
      </c>
      <c r="E16" s="23"/>
      <c r="F16" s="57"/>
    </row>
    <row r="17" spans="2:6" x14ac:dyDescent="0.45">
      <c r="B17" s="2"/>
      <c r="C17" s="59" t="s">
        <v>962</v>
      </c>
      <c r="D17" s="63" t="s">
        <v>965</v>
      </c>
      <c r="E17" s="63" t="s">
        <v>963</v>
      </c>
      <c r="F17" s="63" t="s">
        <v>964</v>
      </c>
    </row>
    <row r="18" spans="2:6" x14ac:dyDescent="0.45">
      <c r="B18" s="64" t="s">
        <v>950</v>
      </c>
      <c r="C18" s="65">
        <v>0.31822117936127331</v>
      </c>
      <c r="D18" s="2">
        <v>24427239.670579258</v>
      </c>
      <c r="E18" s="66">
        <v>0.23</v>
      </c>
      <c r="F18" s="2">
        <v>12123.902953434215</v>
      </c>
    </row>
    <row r="19" spans="2:6" x14ac:dyDescent="0.45">
      <c r="B19" s="64" t="s">
        <v>960</v>
      </c>
      <c r="C19" s="65">
        <v>0.41758506921285815</v>
      </c>
      <c r="D19" s="2">
        <v>32054593.565997206</v>
      </c>
      <c r="E19" s="66">
        <v>0.35</v>
      </c>
      <c r="F19" s="2">
        <v>10454.857653619441</v>
      </c>
    </row>
    <row r="20" spans="2:6" x14ac:dyDescent="0.45">
      <c r="B20" s="64" t="s">
        <v>961</v>
      </c>
      <c r="C20" s="65">
        <v>0.26419375142586854</v>
      </c>
      <c r="D20" s="2">
        <v>20279995.500307385</v>
      </c>
      <c r="E20" s="66">
        <v>0.45</v>
      </c>
      <c r="F20" s="2">
        <v>5144.595509971432</v>
      </c>
    </row>
    <row r="22" spans="2:6" x14ac:dyDescent="0.45">
      <c r="B22" s="184" t="s">
        <v>1016</v>
      </c>
      <c r="C22" s="184"/>
      <c r="D22" s="184"/>
      <c r="E22" s="184"/>
      <c r="F22" s="184"/>
    </row>
    <row r="23" spans="2:6" x14ac:dyDescent="0.45">
      <c r="B23" s="184" t="s">
        <v>1010</v>
      </c>
      <c r="C23" s="184"/>
      <c r="D23" s="184"/>
      <c r="E23" s="184"/>
      <c r="F23" s="184"/>
    </row>
    <row r="25" spans="2:6" x14ac:dyDescent="0.45">
      <c r="B25" s="184" t="s">
        <v>959</v>
      </c>
      <c r="C25" s="184"/>
      <c r="D25" s="184"/>
      <c r="E25" s="184"/>
      <c r="F25" s="184"/>
    </row>
    <row r="26" spans="2:6" x14ac:dyDescent="0.45">
      <c r="B26" s="23"/>
      <c r="D26" s="23">
        <v>58579242.323710546</v>
      </c>
      <c r="E26" s="23"/>
      <c r="F26" s="57"/>
    </row>
    <row r="27" spans="2:6" x14ac:dyDescent="0.45">
      <c r="B27" s="2"/>
      <c r="C27" s="59" t="s">
        <v>962</v>
      </c>
      <c r="D27" s="63" t="s">
        <v>965</v>
      </c>
      <c r="E27" s="63" t="s">
        <v>963</v>
      </c>
      <c r="F27" s="63" t="s">
        <v>964</v>
      </c>
    </row>
    <row r="28" spans="2:6" x14ac:dyDescent="0.45">
      <c r="B28" s="64" t="s">
        <v>950</v>
      </c>
      <c r="C28" s="65">
        <v>0.31822117936127331</v>
      </c>
      <c r="D28" s="2">
        <v>18641155.578340985</v>
      </c>
      <c r="E28" s="66">
        <v>0.23</v>
      </c>
      <c r="F28" s="2">
        <v>9252.1121591924675</v>
      </c>
    </row>
    <row r="29" spans="2:6" x14ac:dyDescent="0.45">
      <c r="B29" s="64" t="s">
        <v>960</v>
      </c>
      <c r="C29" s="65">
        <v>0.41758506921285815</v>
      </c>
      <c r="D29" s="2">
        <v>24461816.960183457</v>
      </c>
      <c r="E29" s="66">
        <v>0.35</v>
      </c>
      <c r="F29" s="2">
        <v>7978.4138813383743</v>
      </c>
    </row>
    <row r="30" spans="2:6" x14ac:dyDescent="0.45">
      <c r="B30" s="64" t="s">
        <v>961</v>
      </c>
      <c r="C30" s="65">
        <v>0.26419375142586854</v>
      </c>
      <c r="D30" s="2">
        <v>15476269.785186103</v>
      </c>
      <c r="E30" s="66">
        <v>0.45</v>
      </c>
      <c r="F30" s="2">
        <v>3925.994364582979</v>
      </c>
    </row>
  </sheetData>
  <mergeCells count="9">
    <mergeCell ref="B22:F22"/>
    <mergeCell ref="B23:F23"/>
    <mergeCell ref="B25:F25"/>
    <mergeCell ref="B2:F2"/>
    <mergeCell ref="B3:F3"/>
    <mergeCell ref="B5:F5"/>
    <mergeCell ref="B12:F12"/>
    <mergeCell ref="B13:F13"/>
    <mergeCell ref="B15:F1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C408-DE58-4192-AF55-EDC19D29744F}">
  <dimension ref="B1:G24"/>
  <sheetViews>
    <sheetView workbookViewId="0">
      <selection activeCell="B1" sqref="B1"/>
    </sheetView>
  </sheetViews>
  <sheetFormatPr defaultRowHeight="14.25" x14ac:dyDescent="0.45"/>
  <cols>
    <col min="2" max="2" width="24.9296875" bestFit="1" customWidth="1"/>
  </cols>
  <sheetData>
    <row r="1" spans="2:7" x14ac:dyDescent="0.45">
      <c r="B1" t="s">
        <v>968</v>
      </c>
    </row>
    <row r="3" spans="2:7" ht="19.899999999999999" thickBot="1" x14ac:dyDescent="0.65">
      <c r="B3" s="29" t="s">
        <v>941</v>
      </c>
      <c r="C3" s="30"/>
      <c r="D3" s="30"/>
      <c r="E3" s="30"/>
      <c r="F3" s="30"/>
      <c r="G3" s="30"/>
    </row>
    <row r="4" spans="2:7" ht="14.65" thickBot="1" x14ac:dyDescent="0.5">
      <c r="B4" s="31"/>
      <c r="C4" s="32">
        <v>2028</v>
      </c>
      <c r="D4" s="33">
        <v>2030</v>
      </c>
      <c r="E4" s="33">
        <v>2032</v>
      </c>
      <c r="F4" s="33">
        <v>2035</v>
      </c>
      <c r="G4" s="34">
        <v>2037</v>
      </c>
    </row>
    <row r="5" spans="2:7" x14ac:dyDescent="0.45">
      <c r="B5" s="35" t="s">
        <v>942</v>
      </c>
      <c r="C5" s="36">
        <v>94673.175357212007</v>
      </c>
      <c r="D5" s="36">
        <v>94649.046248548999</v>
      </c>
      <c r="E5" s="36">
        <v>95295.708008090005</v>
      </c>
      <c r="F5" s="36">
        <v>84826.354962892001</v>
      </c>
      <c r="G5" s="37">
        <v>84818.481660952006</v>
      </c>
    </row>
    <row r="6" spans="2:7" x14ac:dyDescent="0.45">
      <c r="B6" s="38" t="s">
        <v>82</v>
      </c>
      <c r="C6" s="39">
        <v>0</v>
      </c>
      <c r="D6" s="39">
        <v>0</v>
      </c>
      <c r="E6" s="39">
        <v>0</v>
      </c>
      <c r="F6" s="39">
        <v>0</v>
      </c>
      <c r="G6" s="40">
        <v>0</v>
      </c>
    </row>
    <row r="7" spans="2:7" x14ac:dyDescent="0.45">
      <c r="B7" s="38" t="s">
        <v>943</v>
      </c>
      <c r="C7" s="39">
        <v>83619.28662555998</v>
      </c>
      <c r="D7" s="39">
        <v>67957.427570780012</v>
      </c>
      <c r="E7" s="39">
        <v>73873.501532348906</v>
      </c>
      <c r="F7" s="39">
        <v>78076.117157673041</v>
      </c>
      <c r="G7" s="40">
        <v>67905.586770637994</v>
      </c>
    </row>
    <row r="8" spans="2:7" x14ac:dyDescent="0.45">
      <c r="B8" s="38" t="s">
        <v>944</v>
      </c>
      <c r="C8" s="39">
        <v>765.14821701299957</v>
      </c>
      <c r="D8" s="39">
        <v>959.87819412399995</v>
      </c>
      <c r="E8" s="39">
        <v>1204.0672162940002</v>
      </c>
      <c r="F8" s="39">
        <v>1265.594477651</v>
      </c>
      <c r="G8" s="40">
        <v>1033.6085184869999</v>
      </c>
    </row>
    <row r="9" spans="2:7" x14ac:dyDescent="0.45">
      <c r="B9" s="38" t="s">
        <v>945</v>
      </c>
      <c r="C9" s="39">
        <v>1902.5097213630002</v>
      </c>
      <c r="D9" s="39">
        <v>2416.847595492</v>
      </c>
      <c r="E9" s="39">
        <v>2758.6194870190002</v>
      </c>
      <c r="F9" s="39">
        <v>3152.9457972290002</v>
      </c>
      <c r="G9" s="40">
        <v>4327.6217846199997</v>
      </c>
    </row>
    <row r="10" spans="2:7" x14ac:dyDescent="0.45">
      <c r="B10" s="38" t="s">
        <v>946</v>
      </c>
      <c r="C10" s="39">
        <v>0</v>
      </c>
      <c r="D10" s="39">
        <v>0</v>
      </c>
      <c r="E10" s="39">
        <v>0</v>
      </c>
      <c r="F10" s="39">
        <v>2942.9231236940004</v>
      </c>
      <c r="G10" s="40">
        <v>4800.4625747139999</v>
      </c>
    </row>
    <row r="11" spans="2:7" x14ac:dyDescent="0.45">
      <c r="B11" s="38" t="s">
        <v>947</v>
      </c>
      <c r="C11" s="39">
        <v>0</v>
      </c>
      <c r="D11" s="39">
        <v>13.056999999999999</v>
      </c>
      <c r="E11" s="39">
        <v>112.895</v>
      </c>
      <c r="F11" s="39">
        <v>203.83</v>
      </c>
      <c r="G11" s="40">
        <v>65.540655979999997</v>
      </c>
    </row>
    <row r="12" spans="2:7" ht="14.65" thickBot="1" x14ac:dyDescent="0.5">
      <c r="B12" s="38" t="s">
        <v>97</v>
      </c>
      <c r="C12" s="41">
        <v>1363.056</v>
      </c>
      <c r="D12" s="41">
        <v>1363.056</v>
      </c>
      <c r="E12" s="41">
        <v>1363.056</v>
      </c>
      <c r="F12" s="41">
        <v>1363.056</v>
      </c>
      <c r="G12" s="42">
        <v>1363.056</v>
      </c>
    </row>
    <row r="13" spans="2:7" ht="14.65" thickBot="1" x14ac:dyDescent="0.5">
      <c r="B13" s="43" t="s">
        <v>948</v>
      </c>
      <c r="C13" s="44">
        <v>182323.17592114798</v>
      </c>
      <c r="D13" s="44">
        <v>167359.31260894501</v>
      </c>
      <c r="E13" s="44">
        <v>174607.84724375189</v>
      </c>
      <c r="F13" s="44">
        <v>171830.82151913905</v>
      </c>
      <c r="G13" s="45">
        <v>164314.35796539098</v>
      </c>
    </row>
    <row r="14" spans="2:7" ht="14.65" thickBot="1" x14ac:dyDescent="0.5">
      <c r="B14" s="55" t="s">
        <v>958</v>
      </c>
      <c r="C14" s="56">
        <f>C13-C5</f>
        <v>87650.000563935973</v>
      </c>
      <c r="D14" s="56">
        <f t="shared" ref="D14:G14" si="0">D13-D5</f>
        <v>72710.26636039601</v>
      </c>
      <c r="E14" s="56">
        <f t="shared" si="0"/>
        <v>79312.139235661889</v>
      </c>
      <c r="F14" s="56">
        <f t="shared" si="0"/>
        <v>87004.466556247047</v>
      </c>
      <c r="G14" s="56">
        <f t="shared" si="0"/>
        <v>79495.876304438978</v>
      </c>
    </row>
    <row r="15" spans="2:7" x14ac:dyDescent="0.45">
      <c r="B15" s="35" t="s">
        <v>949</v>
      </c>
      <c r="C15" s="46">
        <v>35944.732835608869</v>
      </c>
      <c r="D15" s="46">
        <v>35810.046767062347</v>
      </c>
      <c r="E15" s="46">
        <v>35865.03083916397</v>
      </c>
      <c r="F15" s="46">
        <v>35263.478440006184</v>
      </c>
      <c r="G15" s="47">
        <v>36309.674237040483</v>
      </c>
    </row>
    <row r="16" spans="2:7" x14ac:dyDescent="0.45">
      <c r="B16" s="38" t="s">
        <v>950</v>
      </c>
      <c r="C16" s="39">
        <v>28906.162805406053</v>
      </c>
      <c r="D16" s="39">
        <v>28171.88416319578</v>
      </c>
      <c r="E16" s="39">
        <v>29668.789245793479</v>
      </c>
      <c r="F16" s="39">
        <v>29557.83428859257</v>
      </c>
      <c r="G16" s="40">
        <v>28907.106087129956</v>
      </c>
    </row>
    <row r="17" spans="2:7" x14ac:dyDescent="0.45">
      <c r="B17" s="38" t="s">
        <v>951</v>
      </c>
      <c r="C17" s="39">
        <v>18286.400430689522</v>
      </c>
      <c r="D17" s="39">
        <v>17989.699099135541</v>
      </c>
      <c r="E17" s="39">
        <v>18973.229200301503</v>
      </c>
      <c r="F17" s="39">
        <v>18403.669512998957</v>
      </c>
      <c r="G17" s="40">
        <v>18609.24570420996</v>
      </c>
    </row>
    <row r="18" spans="2:7" x14ac:dyDescent="0.45">
      <c r="B18" s="38" t="s">
        <v>952</v>
      </c>
      <c r="C18" s="39">
        <v>0</v>
      </c>
      <c r="D18" s="39">
        <v>0</v>
      </c>
      <c r="E18" s="39">
        <v>0</v>
      </c>
      <c r="F18" s="39">
        <v>5200.5800601699993</v>
      </c>
      <c r="G18" s="40">
        <v>34754.357642217998</v>
      </c>
    </row>
    <row r="19" spans="2:7" x14ac:dyDescent="0.45">
      <c r="B19" s="38" t="s">
        <v>953</v>
      </c>
      <c r="C19" s="39">
        <v>4144.6248804010002</v>
      </c>
      <c r="D19" s="39">
        <v>31525.237260000999</v>
      </c>
      <c r="E19" s="39">
        <v>32265.725899656994</v>
      </c>
      <c r="F19" s="39">
        <v>43863.334585935001</v>
      </c>
      <c r="G19" s="40">
        <v>43863.406453664989</v>
      </c>
    </row>
    <row r="20" spans="2:7" x14ac:dyDescent="0.45">
      <c r="B20" s="38" t="s">
        <v>954</v>
      </c>
      <c r="C20" s="39">
        <v>18024.475555256002</v>
      </c>
      <c r="D20" s="39">
        <v>22581.675443019001</v>
      </c>
      <c r="E20" s="39">
        <v>38080.517209041005</v>
      </c>
      <c r="F20" s="39">
        <v>38308.317255610003</v>
      </c>
      <c r="G20" s="40">
        <v>38272.776191197001</v>
      </c>
    </row>
    <row r="21" spans="2:7" ht="14.65" thickBot="1" x14ac:dyDescent="0.5">
      <c r="B21" s="48" t="s">
        <v>955</v>
      </c>
      <c r="C21" s="41">
        <v>9181.3987161719961</v>
      </c>
      <c r="D21" s="41">
        <v>8800.835900409993</v>
      </c>
      <c r="E21" s="41">
        <v>9117.4709387269904</v>
      </c>
      <c r="F21" s="41">
        <v>9225.7116290790036</v>
      </c>
      <c r="G21" s="42">
        <v>9145.4580640169952</v>
      </c>
    </row>
    <row r="22" spans="2:7" ht="14.65" thickBot="1" x14ac:dyDescent="0.5">
      <c r="B22" s="43" t="s">
        <v>956</v>
      </c>
      <c r="C22" s="44">
        <v>114487.79522353344</v>
      </c>
      <c r="D22" s="44">
        <v>144879.37863282365</v>
      </c>
      <c r="E22" s="44">
        <v>163970.76333268397</v>
      </c>
      <c r="F22" s="44">
        <v>179822.92577239173</v>
      </c>
      <c r="G22" s="45">
        <v>209862.02437947737</v>
      </c>
    </row>
    <row r="23" spans="2:7" ht="14.65" thickBot="1" x14ac:dyDescent="0.5">
      <c r="B23" s="49" t="s">
        <v>957</v>
      </c>
      <c r="C23" s="50">
        <v>31060.518750248</v>
      </c>
      <c r="D23" s="50">
        <v>31032.551845672002</v>
      </c>
      <c r="E23" s="50">
        <v>31272.493989155999</v>
      </c>
      <c r="F23" s="50">
        <v>31148.98653917</v>
      </c>
      <c r="G23" s="51">
        <v>31099.155724647</v>
      </c>
    </row>
    <row r="24" spans="2:7" ht="14.65" thickBot="1" x14ac:dyDescent="0.5">
      <c r="B24" s="52" t="s">
        <v>932</v>
      </c>
      <c r="C24" s="53">
        <v>327871.48989492946</v>
      </c>
      <c r="D24" s="53">
        <v>343271.24308744067</v>
      </c>
      <c r="E24" s="53">
        <v>369851.10456559184</v>
      </c>
      <c r="F24" s="53">
        <v>382802.73383070074</v>
      </c>
      <c r="G24" s="54">
        <v>405275.53806951537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A58E4-B6E2-48B8-B79E-180830554736}">
  <dimension ref="A1:T37"/>
  <sheetViews>
    <sheetView showGridLines="0" zoomScale="79" zoomScaleNormal="79" workbookViewId="0">
      <selection activeCell="E7" sqref="E7"/>
    </sheetView>
  </sheetViews>
  <sheetFormatPr defaultRowHeight="14.25" x14ac:dyDescent="0.45"/>
  <cols>
    <col min="1" max="1" width="4" customWidth="1"/>
    <col min="2" max="2" width="35.1328125" customWidth="1"/>
    <col min="3" max="9" width="9.1328125" customWidth="1"/>
    <col min="10" max="10" width="11.59765625" customWidth="1"/>
    <col min="11" max="11" width="21.73046875" bestFit="1" customWidth="1"/>
    <col min="12" max="12" width="5.6640625" customWidth="1"/>
    <col min="13" max="13" width="9.1328125" customWidth="1"/>
    <col min="14" max="14" width="11" bestFit="1" customWidth="1"/>
    <col min="15" max="15" width="11" customWidth="1"/>
    <col min="16" max="16" width="8.3984375" bestFit="1" customWidth="1"/>
    <col min="17" max="19" width="6.3984375" bestFit="1" customWidth="1"/>
    <col min="20" max="20" width="7.265625" bestFit="1" customWidth="1"/>
  </cols>
  <sheetData>
    <row r="1" spans="1:20" x14ac:dyDescent="0.45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30"/>
      <c r="M1" s="30"/>
      <c r="N1" s="30"/>
      <c r="O1" s="30"/>
    </row>
    <row r="2" spans="1:20" x14ac:dyDescent="0.45">
      <c r="A2" s="76"/>
      <c r="B2" s="107" t="s">
        <v>994</v>
      </c>
      <c r="C2" s="107"/>
      <c r="D2" s="107"/>
      <c r="E2" s="107"/>
      <c r="F2" s="77" t="s">
        <v>995</v>
      </c>
      <c r="G2" s="76"/>
      <c r="H2" s="108" t="s">
        <v>996</v>
      </c>
      <c r="I2" s="76"/>
      <c r="J2" s="76"/>
      <c r="K2" s="76"/>
      <c r="L2" s="30"/>
      <c r="M2" s="30"/>
      <c r="N2" s="30"/>
      <c r="O2" s="30"/>
    </row>
    <row r="3" spans="1:20" x14ac:dyDescent="0.45">
      <c r="A3" s="76"/>
      <c r="F3" s="76"/>
      <c r="G3" s="76"/>
      <c r="H3" s="76"/>
      <c r="I3" s="76"/>
      <c r="J3" s="76"/>
      <c r="K3" s="76"/>
      <c r="L3" s="30"/>
      <c r="M3" s="30"/>
      <c r="N3" s="30"/>
      <c r="O3" s="30"/>
    </row>
    <row r="4" spans="1:20" x14ac:dyDescent="0.45">
      <c r="A4" s="76"/>
      <c r="B4" s="109" t="s">
        <v>997</v>
      </c>
      <c r="C4" s="109"/>
      <c r="D4" s="109"/>
      <c r="E4" s="109"/>
      <c r="F4" s="76"/>
      <c r="G4" s="111" t="s">
        <v>998</v>
      </c>
      <c r="H4" s="76"/>
      <c r="I4" s="76"/>
      <c r="J4" s="76"/>
      <c r="K4" s="76"/>
      <c r="L4" s="30"/>
      <c r="M4" s="30"/>
      <c r="N4" s="30"/>
      <c r="O4" s="30"/>
      <c r="P4" s="14" t="s">
        <v>1012</v>
      </c>
    </row>
    <row r="5" spans="1:20" ht="14.65" thickBot="1" x14ac:dyDescent="0.5">
      <c r="A5" s="76"/>
      <c r="B5" s="110" t="s">
        <v>999</v>
      </c>
      <c r="C5" s="110"/>
      <c r="D5" s="110"/>
      <c r="E5" s="110"/>
      <c r="F5" s="111"/>
      <c r="G5" s="111"/>
      <c r="H5" s="111"/>
      <c r="I5" s="111"/>
      <c r="J5" s="111"/>
      <c r="K5" s="78"/>
      <c r="L5" s="30"/>
      <c r="M5" s="30"/>
    </row>
    <row r="6" spans="1:20" ht="14.65" thickBot="1" x14ac:dyDescent="0.5">
      <c r="A6" s="76"/>
      <c r="B6" s="79"/>
      <c r="C6" s="119">
        <v>2022</v>
      </c>
      <c r="D6" s="119">
        <v>2023</v>
      </c>
      <c r="E6" s="119">
        <v>2024</v>
      </c>
      <c r="F6" s="80">
        <v>2028</v>
      </c>
      <c r="G6" s="81">
        <v>2030</v>
      </c>
      <c r="H6" s="81">
        <v>2032</v>
      </c>
      <c r="I6" s="81">
        <v>2035</v>
      </c>
      <c r="J6" s="82">
        <v>2037</v>
      </c>
      <c r="K6" s="83" t="s">
        <v>1000</v>
      </c>
      <c r="L6" s="30"/>
      <c r="M6" s="30"/>
      <c r="N6" s="68">
        <v>2028</v>
      </c>
      <c r="O6" s="68"/>
      <c r="P6" s="24"/>
      <c r="Q6" s="59">
        <v>2022</v>
      </c>
      <c r="R6" s="59">
        <v>2023</v>
      </c>
      <c r="S6" s="59">
        <v>2024</v>
      </c>
      <c r="T6" s="59" t="s">
        <v>993</v>
      </c>
    </row>
    <row r="7" spans="1:20" x14ac:dyDescent="0.45">
      <c r="A7" s="76"/>
      <c r="B7" s="97" t="s">
        <v>1001</v>
      </c>
      <c r="C7" s="86">
        <v>30.818867391000015</v>
      </c>
      <c r="D7" s="86">
        <v>28.889912733000017</v>
      </c>
      <c r="E7" s="86">
        <v>28.026653602000021</v>
      </c>
      <c r="F7" s="85">
        <v>12.4752228012615</v>
      </c>
      <c r="G7" s="86">
        <v>11.8780526811</v>
      </c>
      <c r="H7" s="86">
        <v>11.786239192623491</v>
      </c>
      <c r="I7" s="86">
        <v>13.690098286752235</v>
      </c>
      <c r="J7" s="87">
        <v>14.421078394299133</v>
      </c>
      <c r="K7" s="88">
        <v>128.98527809001658</v>
      </c>
      <c r="L7" s="30"/>
      <c r="M7" s="30"/>
      <c r="N7" s="39">
        <f>F7*1000000</f>
        <v>12475222.8012615</v>
      </c>
      <c r="O7" s="39"/>
      <c r="P7" s="120" t="s">
        <v>1011</v>
      </c>
      <c r="Q7" s="121">
        <f>(F7-C7)/C7</f>
        <v>-0.59520826502194502</v>
      </c>
      <c r="R7" s="121">
        <f>(F7-D7)/D7</f>
        <v>-0.56818066857600935</v>
      </c>
      <c r="S7" s="121">
        <f>(F7-E7)/E7</f>
        <v>-0.5548800446025689</v>
      </c>
      <c r="T7" s="121">
        <f>(F7-AVERAGE(C7:E7))/AVERAGE(C7:E7)</f>
        <v>-0.5734258461562316</v>
      </c>
    </row>
    <row r="8" spans="1:20" x14ac:dyDescent="0.45">
      <c r="A8" s="76"/>
      <c r="B8" s="84" t="s">
        <v>1002</v>
      </c>
      <c r="C8" s="90">
        <v>26.219721275000005</v>
      </c>
      <c r="D8" s="90">
        <v>25.533184947999999</v>
      </c>
      <c r="E8" s="90">
        <v>23.269894051999998</v>
      </c>
      <c r="F8" s="89">
        <v>15.563960778387543</v>
      </c>
      <c r="G8" s="90">
        <v>11.081223372117559</v>
      </c>
      <c r="H8" s="90">
        <v>12.986229720865607</v>
      </c>
      <c r="I8" s="90">
        <v>12.927899220910772</v>
      </c>
      <c r="J8" s="91">
        <v>8.6627430555199183</v>
      </c>
      <c r="K8" s="88">
        <v>124.07320690351688</v>
      </c>
      <c r="L8" s="30"/>
      <c r="M8" s="30"/>
      <c r="N8" s="39">
        <f>F8*1000000</f>
        <v>15563960.778387543</v>
      </c>
      <c r="O8" s="39"/>
      <c r="P8" s="120" t="s">
        <v>1002</v>
      </c>
      <c r="Q8" s="121">
        <f t="shared" ref="Q8:Q10" si="0">(F8-C8)/C8</f>
        <v>-0.40640250843446313</v>
      </c>
      <c r="R8" s="121">
        <f t="shared" ref="R8:R10" si="1">(F8-D8)/D8</f>
        <v>-0.39044185791609753</v>
      </c>
      <c r="S8" s="121">
        <f t="shared" ref="S8:S10" si="2">(F8-E8)/E8</f>
        <v>-0.33115463510028947</v>
      </c>
      <c r="T8" s="121">
        <f t="shared" ref="T8:T10" si="3">(F8-AVERAGE(C8:E8))/AVERAGE(C8:E8)</f>
        <v>-0.37763077139201573</v>
      </c>
    </row>
    <row r="9" spans="1:20" ht="14.65" thickBot="1" x14ac:dyDescent="0.5">
      <c r="A9" s="76"/>
      <c r="B9" s="92" t="s">
        <v>1003</v>
      </c>
      <c r="C9" s="94">
        <v>30.600585882000004</v>
      </c>
      <c r="D9" s="94">
        <v>26.615427729000007</v>
      </c>
      <c r="E9" s="94">
        <v>24.258365449999999</v>
      </c>
      <c r="F9" s="93">
        <v>7.2528252763809391</v>
      </c>
      <c r="G9" s="94">
        <v>6.1495195920554249</v>
      </c>
      <c r="H9" s="94">
        <v>7.1576616415283869</v>
      </c>
      <c r="I9" s="94">
        <v>8.4953422519360373</v>
      </c>
      <c r="J9" s="95">
        <v>8.139337964344822</v>
      </c>
      <c r="K9" s="96">
        <v>75.987894715637523</v>
      </c>
      <c r="L9" s="30"/>
      <c r="M9" s="30"/>
      <c r="N9" s="39">
        <f>F9*1000000</f>
        <v>7252825.2763809394</v>
      </c>
      <c r="O9" s="39"/>
      <c r="P9" s="120" t="s">
        <v>1003</v>
      </c>
      <c r="Q9" s="121">
        <f t="shared" si="0"/>
        <v>-0.7629841041492208</v>
      </c>
      <c r="R9" s="121">
        <f t="shared" si="1"/>
        <v>-0.72749544549012435</v>
      </c>
      <c r="S9" s="121">
        <f t="shared" si="2"/>
        <v>-0.70101756067076892</v>
      </c>
      <c r="T9" s="121">
        <f t="shared" si="3"/>
        <v>-0.7329408817850307</v>
      </c>
    </row>
    <row r="10" spans="1:20" ht="14.65" thickBot="1" x14ac:dyDescent="0.5">
      <c r="A10" s="76"/>
      <c r="B10" s="92" t="s">
        <v>1004</v>
      </c>
      <c r="C10" s="94">
        <f>SUM(C7:C9)</f>
        <v>87.639174548000028</v>
      </c>
      <c r="D10" s="94">
        <f t="shared" ref="D10:E10" si="4">SUM(D7:D9)</f>
        <v>81.03852541000002</v>
      </c>
      <c r="E10" s="94">
        <f t="shared" si="4"/>
        <v>75.554913104000022</v>
      </c>
      <c r="F10" s="94">
        <v>35.292008856030002</v>
      </c>
      <c r="G10" s="94">
        <v>29.108795645272998</v>
      </c>
      <c r="H10" s="94">
        <v>31.930130555017485</v>
      </c>
      <c r="I10" s="94">
        <v>35.113339759599043</v>
      </c>
      <c r="J10" s="94">
        <v>31.223159414163874</v>
      </c>
      <c r="K10" s="96">
        <v>395.56154797936483</v>
      </c>
      <c r="L10" s="30"/>
      <c r="M10" s="30"/>
      <c r="N10" s="39">
        <f>F10*1000000</f>
        <v>35292008.856030002</v>
      </c>
      <c r="O10" s="39"/>
      <c r="P10" s="120" t="s">
        <v>472</v>
      </c>
      <c r="Q10" s="121">
        <f t="shared" si="0"/>
        <v>-0.59730327176118547</v>
      </c>
      <c r="R10" s="121">
        <f t="shared" si="1"/>
        <v>-0.56450331891558547</v>
      </c>
      <c r="S10" s="121">
        <f t="shared" si="2"/>
        <v>-0.53289591098528344</v>
      </c>
      <c r="T10" s="121">
        <f t="shared" si="3"/>
        <v>-0.56649513248579686</v>
      </c>
    </row>
    <row r="11" spans="1:20" x14ac:dyDescent="0.45">
      <c r="A11" s="76"/>
      <c r="B11" s="97" t="s">
        <v>1005</v>
      </c>
      <c r="C11" s="115"/>
      <c r="D11" s="115"/>
      <c r="E11" s="115"/>
      <c r="F11" s="98">
        <v>18.205594762670998</v>
      </c>
      <c r="G11" s="98">
        <v>19.953600836491923</v>
      </c>
      <c r="H11" s="98">
        <v>21.867974876178302</v>
      </c>
      <c r="I11" s="98">
        <v>25.0782868391295</v>
      </c>
      <c r="J11" s="99">
        <v>28.183014162252199</v>
      </c>
      <c r="K11" s="100"/>
      <c r="L11" s="30"/>
      <c r="M11" s="30"/>
      <c r="N11" s="30"/>
      <c r="O11" s="30"/>
    </row>
    <row r="12" spans="1:20" ht="14.65" thickBot="1" x14ac:dyDescent="0.5">
      <c r="A12" s="76"/>
      <c r="B12" s="101" t="s">
        <v>1006</v>
      </c>
      <c r="C12" s="116"/>
      <c r="D12" s="116"/>
      <c r="E12" s="116"/>
      <c r="F12" s="102">
        <v>20.623355309701015</v>
      </c>
      <c r="G12" s="102">
        <v>23.562817350327109</v>
      </c>
      <c r="H12" s="102">
        <v>26.919437894615335</v>
      </c>
      <c r="I12" s="102">
        <v>32.857348382070107</v>
      </c>
      <c r="J12" s="103">
        <v>38.492274142521666</v>
      </c>
      <c r="K12" s="104"/>
      <c r="L12" s="30"/>
      <c r="M12" s="30"/>
      <c r="N12" s="30"/>
      <c r="O12" s="30"/>
    </row>
    <row r="13" spans="1:20" x14ac:dyDescent="0.45">
      <c r="A13" s="76"/>
      <c r="B13" s="84" t="s">
        <v>1007</v>
      </c>
      <c r="C13" s="117"/>
      <c r="D13" s="117"/>
      <c r="E13" s="117"/>
      <c r="F13" s="112">
        <v>1005.7262606331174</v>
      </c>
      <c r="G13" s="112">
        <v>755.38727670816002</v>
      </c>
      <c r="H13" s="112">
        <v>636.95363207180878</v>
      </c>
      <c r="I13" s="112">
        <v>610.2799820102008</v>
      </c>
      <c r="J13" s="113">
        <v>555.04397410527031</v>
      </c>
      <c r="K13" s="88">
        <v>8347.3422150775168</v>
      </c>
      <c r="L13" s="30"/>
      <c r="M13" s="30"/>
      <c r="N13" s="30"/>
      <c r="O13" s="30"/>
    </row>
    <row r="14" spans="1:20" x14ac:dyDescent="0.45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30"/>
      <c r="M14" s="30"/>
      <c r="N14" s="30"/>
      <c r="O14" s="30"/>
    </row>
    <row r="15" spans="1:20" x14ac:dyDescent="0.45">
      <c r="A15" s="76"/>
      <c r="B15" s="109" t="s">
        <v>1008</v>
      </c>
      <c r="C15" s="109"/>
      <c r="D15" s="109"/>
      <c r="E15" s="109"/>
      <c r="F15" s="76"/>
      <c r="G15" s="111" t="s">
        <v>1009</v>
      </c>
      <c r="H15" s="76"/>
      <c r="I15" s="76"/>
      <c r="J15" s="76"/>
      <c r="K15" s="76"/>
      <c r="L15" s="30"/>
      <c r="M15" s="30"/>
      <c r="N15" s="30"/>
      <c r="O15" s="30"/>
    </row>
    <row r="16" spans="1:20" ht="14.65" thickBot="1" x14ac:dyDescent="0.5">
      <c r="A16" s="76"/>
      <c r="B16" s="110" t="s">
        <v>999</v>
      </c>
      <c r="C16" s="110"/>
      <c r="D16" s="110"/>
      <c r="E16" s="110"/>
      <c r="F16" s="111"/>
      <c r="G16" s="111"/>
      <c r="H16" s="111"/>
      <c r="I16" s="111"/>
      <c r="J16" s="111"/>
      <c r="K16" s="78"/>
      <c r="L16" s="30"/>
      <c r="M16" s="30"/>
      <c r="N16" s="30"/>
      <c r="O16" s="30"/>
    </row>
    <row r="17" spans="1:15" ht="14.65" thickBot="1" x14ac:dyDescent="0.5">
      <c r="A17" s="76"/>
      <c r="B17" s="79"/>
      <c r="C17" s="119">
        <v>2022</v>
      </c>
      <c r="D17" s="119">
        <v>2023</v>
      </c>
      <c r="E17" s="119">
        <v>2024</v>
      </c>
      <c r="F17" s="80">
        <v>2028</v>
      </c>
      <c r="G17" s="81">
        <v>2030</v>
      </c>
      <c r="H17" s="81">
        <v>2032</v>
      </c>
      <c r="I17" s="81">
        <v>2035</v>
      </c>
      <c r="J17" s="82">
        <v>2037</v>
      </c>
      <c r="K17" s="83" t="s">
        <v>1000</v>
      </c>
      <c r="L17" s="30"/>
      <c r="M17" s="30"/>
      <c r="N17" s="68">
        <v>2028</v>
      </c>
      <c r="O17" s="68"/>
    </row>
    <row r="18" spans="1:15" x14ac:dyDescent="0.45">
      <c r="A18" s="76"/>
      <c r="B18" s="84" t="s">
        <v>1001</v>
      </c>
      <c r="C18" s="86">
        <v>30.818867391000015</v>
      </c>
      <c r="D18" s="86">
        <v>28.889912733000017</v>
      </c>
      <c r="E18" s="86">
        <v>28.026653602000021</v>
      </c>
      <c r="F18" s="85">
        <v>9.2992152299466238</v>
      </c>
      <c r="G18" s="86">
        <v>6.5665398075096402</v>
      </c>
      <c r="H18" s="86">
        <v>5.895411024607915</v>
      </c>
      <c r="I18" s="86">
        <v>5.6414325952742281</v>
      </c>
      <c r="J18" s="87">
        <v>5.1986684861270627</v>
      </c>
      <c r="K18" s="88">
        <v>61.987515761405703</v>
      </c>
      <c r="L18" s="30"/>
      <c r="M18" s="30"/>
      <c r="N18" s="39">
        <f>F18*1000000</f>
        <v>9299215.2299466245</v>
      </c>
      <c r="O18" s="39"/>
    </row>
    <row r="19" spans="1:15" x14ac:dyDescent="0.45">
      <c r="A19" s="76"/>
      <c r="B19" s="84" t="s">
        <v>1002</v>
      </c>
      <c r="C19" s="90">
        <v>26.219721275000005</v>
      </c>
      <c r="D19" s="90">
        <v>25.533184947999999</v>
      </c>
      <c r="E19" s="90">
        <v>23.269894051999998</v>
      </c>
      <c r="F19" s="89">
        <v>16.313873560829254</v>
      </c>
      <c r="G19" s="90">
        <v>9.7697485152988079</v>
      </c>
      <c r="H19" s="90">
        <v>10.685884864248441</v>
      </c>
      <c r="I19" s="90">
        <v>11.981160972628222</v>
      </c>
      <c r="J19" s="91">
        <v>9.0324066578830955</v>
      </c>
      <c r="K19" s="88">
        <v>114.18219086831975</v>
      </c>
      <c r="L19" s="30"/>
      <c r="M19" s="30"/>
      <c r="N19" s="39">
        <f>F19*1000000</f>
        <v>16313873.560829254</v>
      </c>
      <c r="O19" s="39"/>
    </row>
    <row r="20" spans="1:15" ht="14.65" thickBot="1" x14ac:dyDescent="0.5">
      <c r="A20" s="76"/>
      <c r="B20" s="92" t="s">
        <v>1003</v>
      </c>
      <c r="C20" s="94">
        <v>30.600585882000004</v>
      </c>
      <c r="D20" s="94">
        <v>26.615427729000007</v>
      </c>
      <c r="E20" s="94">
        <v>24.258365449999999</v>
      </c>
      <c r="F20" s="93">
        <v>15.306846364230033</v>
      </c>
      <c r="G20" s="94">
        <v>14.063195246002111</v>
      </c>
      <c r="H20" s="94">
        <v>10.198583720420801</v>
      </c>
      <c r="I20" s="94">
        <v>12.187211054047534</v>
      </c>
      <c r="J20" s="95">
        <v>10.888992642904858</v>
      </c>
      <c r="K20" s="96">
        <v>123.46824115617085</v>
      </c>
      <c r="L20" s="30"/>
      <c r="M20" s="30"/>
      <c r="N20" s="39">
        <f>F20*1000000</f>
        <v>15306846.364230033</v>
      </c>
      <c r="O20" s="39"/>
    </row>
    <row r="21" spans="1:15" ht="14.65" thickBot="1" x14ac:dyDescent="0.5">
      <c r="A21" s="76"/>
      <c r="B21" s="92" t="s">
        <v>1004</v>
      </c>
      <c r="C21" s="94">
        <f>SUM(C18:C20)</f>
        <v>87.639174548000028</v>
      </c>
      <c r="D21" s="94">
        <f t="shared" ref="D21" si="5">SUM(D18:D20)</f>
        <v>81.03852541000002</v>
      </c>
      <c r="E21" s="94">
        <f t="shared" ref="E21" si="6">SUM(E18:E20)</f>
        <v>75.554913104000022</v>
      </c>
      <c r="F21" s="94">
        <v>40.919935155005909</v>
      </c>
      <c r="G21" s="94">
        <v>30.39948356881056</v>
      </c>
      <c r="H21" s="94">
        <v>26.77987960927716</v>
      </c>
      <c r="I21" s="94">
        <v>29.809804621949983</v>
      </c>
      <c r="J21" s="94">
        <v>25.120067786915016</v>
      </c>
      <c r="K21" s="96">
        <v>299.6379477858963</v>
      </c>
      <c r="L21" s="30"/>
      <c r="M21" s="30"/>
      <c r="N21" s="39">
        <f>F21*1000000</f>
        <v>40919935.15500591</v>
      </c>
      <c r="O21" s="39"/>
    </row>
    <row r="22" spans="1:15" x14ac:dyDescent="0.45">
      <c r="A22" s="76"/>
      <c r="B22" s="97" t="s">
        <v>1005</v>
      </c>
      <c r="C22" s="115"/>
      <c r="D22" s="115"/>
      <c r="E22" s="115"/>
      <c r="F22" s="98">
        <v>8.5</v>
      </c>
      <c r="G22" s="98">
        <v>9.33</v>
      </c>
      <c r="H22" s="98">
        <v>10.25</v>
      </c>
      <c r="I22" s="98">
        <v>11.8</v>
      </c>
      <c r="J22" s="99">
        <v>12.96</v>
      </c>
      <c r="K22" s="100"/>
      <c r="L22" s="30"/>
      <c r="M22" s="30"/>
      <c r="N22" s="30"/>
      <c r="O22" s="30"/>
    </row>
    <row r="23" spans="1:15" ht="14.65" thickBot="1" x14ac:dyDescent="0.5">
      <c r="A23" s="76"/>
      <c r="B23" s="101" t="s">
        <v>1006</v>
      </c>
      <c r="C23" s="116"/>
      <c r="D23" s="116"/>
      <c r="E23" s="116"/>
      <c r="F23" s="102">
        <v>9.6300000000000008</v>
      </c>
      <c r="G23" s="102">
        <v>11.02</v>
      </c>
      <c r="H23" s="102">
        <v>12.62</v>
      </c>
      <c r="I23" s="102">
        <v>15.46</v>
      </c>
      <c r="J23" s="103">
        <v>17.7</v>
      </c>
      <c r="K23" s="104"/>
      <c r="L23" s="30"/>
      <c r="M23" s="30"/>
      <c r="N23" s="30"/>
      <c r="O23" s="30"/>
    </row>
    <row r="24" spans="1:15" x14ac:dyDescent="0.45">
      <c r="A24" s="76"/>
      <c r="B24" s="84" t="s">
        <v>1007</v>
      </c>
      <c r="C24" s="117"/>
      <c r="D24" s="117"/>
      <c r="E24" s="117"/>
      <c r="F24" s="112">
        <v>971.58332291795671</v>
      </c>
      <c r="G24" s="112">
        <v>752.36734356824809</v>
      </c>
      <c r="H24" s="112">
        <v>610.26992194742479</v>
      </c>
      <c r="I24" s="112">
        <v>571.73776265696699</v>
      </c>
      <c r="J24" s="113">
        <v>524.30154676872962</v>
      </c>
      <c r="K24" s="88">
        <v>6508.1104513458995</v>
      </c>
      <c r="L24" s="30"/>
      <c r="M24" s="30"/>
      <c r="N24" s="30"/>
      <c r="O24" s="30"/>
    </row>
    <row r="25" spans="1:15" x14ac:dyDescent="0.45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30"/>
      <c r="M25" s="30"/>
      <c r="N25" s="30"/>
      <c r="O25" s="30"/>
    </row>
    <row r="26" spans="1:15" x14ac:dyDescent="0.45">
      <c r="A26" s="76"/>
      <c r="B26" s="109" t="s">
        <v>1010</v>
      </c>
      <c r="C26" s="109"/>
      <c r="D26" s="109"/>
      <c r="E26" s="109"/>
      <c r="F26" s="76"/>
      <c r="G26" s="76"/>
      <c r="H26" s="76"/>
      <c r="I26" s="76"/>
      <c r="J26" s="76"/>
      <c r="K26" s="76"/>
      <c r="L26" s="30"/>
      <c r="M26" s="30"/>
      <c r="N26" s="30"/>
      <c r="O26" s="30"/>
    </row>
    <row r="27" spans="1:15" ht="14.65" thickBot="1" x14ac:dyDescent="0.5">
      <c r="A27" s="76"/>
      <c r="B27" s="110" t="s">
        <v>999</v>
      </c>
      <c r="C27" s="110"/>
      <c r="D27" s="110"/>
      <c r="E27" s="110"/>
      <c r="F27" s="111"/>
      <c r="G27" s="111"/>
      <c r="H27" s="111"/>
      <c r="I27" s="111"/>
      <c r="J27" s="111"/>
      <c r="K27" s="78"/>
      <c r="L27" s="30"/>
      <c r="M27" s="30"/>
      <c r="N27" s="30"/>
      <c r="O27" s="30"/>
    </row>
    <row r="28" spans="1:15" ht="14.65" thickBot="1" x14ac:dyDescent="0.5">
      <c r="A28" s="76"/>
      <c r="B28" s="79"/>
      <c r="C28" s="119">
        <v>2022</v>
      </c>
      <c r="D28" s="119">
        <v>2023</v>
      </c>
      <c r="E28" s="119">
        <v>2024</v>
      </c>
      <c r="F28" s="80">
        <v>2028</v>
      </c>
      <c r="G28" s="81">
        <v>2030</v>
      </c>
      <c r="H28" s="81">
        <v>2032</v>
      </c>
      <c r="I28" s="81">
        <v>2035</v>
      </c>
      <c r="J28" s="82">
        <v>2037</v>
      </c>
      <c r="K28" s="83" t="s">
        <v>1000</v>
      </c>
      <c r="L28" s="30"/>
      <c r="M28" s="30"/>
      <c r="N28" s="68">
        <v>2028</v>
      </c>
      <c r="O28" s="68"/>
    </row>
    <row r="29" spans="1:15" x14ac:dyDescent="0.45">
      <c r="A29" s="76"/>
      <c r="B29" s="84" t="s">
        <v>1001</v>
      </c>
      <c r="C29" s="86">
        <v>30.818867391000015</v>
      </c>
      <c r="D29" s="86">
        <v>28.889912733000017</v>
      </c>
      <c r="E29" s="86">
        <v>28.026653602000021</v>
      </c>
      <c r="F29" s="85">
        <v>10.154138365273832</v>
      </c>
      <c r="G29" s="86">
        <v>7.3130660680050612</v>
      </c>
      <c r="H29" s="86">
        <v>7.152941997194306</v>
      </c>
      <c r="I29" s="86">
        <v>6.8028932257041097</v>
      </c>
      <c r="J29" s="87">
        <v>6.0060241179508136</v>
      </c>
      <c r="K29" s="88">
        <v>72.303751516439817</v>
      </c>
      <c r="L29" s="30"/>
      <c r="M29" s="30"/>
      <c r="N29" s="39">
        <f>F29*1000000</f>
        <v>10154138.365273831</v>
      </c>
      <c r="O29" s="39"/>
    </row>
    <row r="30" spans="1:15" x14ac:dyDescent="0.45">
      <c r="A30" s="76"/>
      <c r="B30" s="84" t="s">
        <v>1002</v>
      </c>
      <c r="C30" s="90">
        <v>26.219721275000005</v>
      </c>
      <c r="D30" s="90">
        <v>25.533184947999999</v>
      </c>
      <c r="E30" s="90">
        <v>23.269894051999998</v>
      </c>
      <c r="F30" s="89">
        <v>17.704197630868197</v>
      </c>
      <c r="G30" s="90">
        <v>13.450665648841968</v>
      </c>
      <c r="H30" s="90">
        <v>13.666721727331137</v>
      </c>
      <c r="I30" s="90">
        <v>14.142029077295248</v>
      </c>
      <c r="J30" s="91">
        <v>11.75893039345965</v>
      </c>
      <c r="K30" s="88">
        <v>140.26601908585505</v>
      </c>
      <c r="L30" s="30"/>
      <c r="M30" s="30"/>
      <c r="N30" s="39">
        <f>F30*1000000</f>
        <v>17704197.630868196</v>
      </c>
      <c r="O30" s="39"/>
    </row>
    <row r="31" spans="1:15" ht="14.65" thickBot="1" x14ac:dyDescent="0.5">
      <c r="A31" s="76"/>
      <c r="B31" s="92" t="s">
        <v>1003</v>
      </c>
      <c r="C31" s="94">
        <v>30.600585882000004</v>
      </c>
      <c r="D31" s="94">
        <v>26.615427729000007</v>
      </c>
      <c r="E31" s="94">
        <v>24.258365449999999</v>
      </c>
      <c r="F31" s="93">
        <v>21.683176860544847</v>
      </c>
      <c r="G31" s="94">
        <v>21.499916833350618</v>
      </c>
      <c r="H31" s="94">
        <v>18.083915914793064</v>
      </c>
      <c r="I31" s="94">
        <v>20.333079190336484</v>
      </c>
      <c r="J31" s="95">
        <v>22.145569189671416</v>
      </c>
      <c r="K31" s="96">
        <v>204.32872830784956</v>
      </c>
      <c r="L31" s="30"/>
      <c r="M31" s="30"/>
      <c r="N31" s="39">
        <f>F31*1000000</f>
        <v>21683176.860544849</v>
      </c>
      <c r="O31" s="39"/>
    </row>
    <row r="32" spans="1:15" ht="14.65" thickBot="1" x14ac:dyDescent="0.5">
      <c r="A32" s="76"/>
      <c r="B32" s="92" t="s">
        <v>1004</v>
      </c>
      <c r="C32" s="94">
        <f>SUM(C29:C31)</f>
        <v>87.639174548000028</v>
      </c>
      <c r="D32" s="94">
        <f t="shared" ref="D32" si="7">SUM(D29:D31)</f>
        <v>81.03852541000002</v>
      </c>
      <c r="E32" s="94">
        <f t="shared" ref="E32" si="8">SUM(E29:E31)</f>
        <v>75.554913104000022</v>
      </c>
      <c r="F32" s="94">
        <v>49.541512856686879</v>
      </c>
      <c r="G32" s="94">
        <v>42.263648550197644</v>
      </c>
      <c r="H32" s="94">
        <v>38.903579639318508</v>
      </c>
      <c r="I32" s="94">
        <v>41.278001493335843</v>
      </c>
      <c r="J32" s="94">
        <v>39.910523701081885</v>
      </c>
      <c r="K32" s="96">
        <v>416.8984989101445</v>
      </c>
      <c r="L32" s="30"/>
      <c r="M32" s="30"/>
      <c r="N32" s="39">
        <f>F32*1000000</f>
        <v>49541512.856686875</v>
      </c>
      <c r="O32" s="39"/>
    </row>
    <row r="33" spans="1:15" x14ac:dyDescent="0.45">
      <c r="A33" s="76"/>
      <c r="B33" s="97" t="s">
        <v>1005</v>
      </c>
      <c r="C33" s="115"/>
      <c r="D33" s="115"/>
      <c r="E33" s="115"/>
      <c r="F33" s="98">
        <v>2.4900000000000002</v>
      </c>
      <c r="G33" s="98">
        <v>2.5099999999999998</v>
      </c>
      <c r="H33" s="98">
        <v>2.5099999999999998</v>
      </c>
      <c r="I33" s="98">
        <v>2.5099999999999998</v>
      </c>
      <c r="J33" s="99">
        <v>2.5099999999999998</v>
      </c>
      <c r="K33" s="100"/>
      <c r="L33" s="30"/>
      <c r="M33" s="30"/>
      <c r="N33" s="30"/>
      <c r="O33" s="30"/>
    </row>
    <row r="34" spans="1:15" ht="14.65" thickBot="1" x14ac:dyDescent="0.5">
      <c r="A34" s="76"/>
      <c r="B34" s="101" t="s">
        <v>1006</v>
      </c>
      <c r="C34" s="116"/>
      <c r="D34" s="116"/>
      <c r="E34" s="116"/>
      <c r="F34" s="102">
        <v>2.83</v>
      </c>
      <c r="G34" s="102">
        <v>2.96</v>
      </c>
      <c r="H34" s="102">
        <v>3.09</v>
      </c>
      <c r="I34" s="102">
        <v>3.29</v>
      </c>
      <c r="J34" s="103">
        <v>3.43</v>
      </c>
      <c r="K34" s="104"/>
      <c r="L34" s="30"/>
      <c r="M34" s="30"/>
      <c r="N34" s="30"/>
      <c r="O34" s="30"/>
    </row>
    <row r="35" spans="1:15" ht="14.65" thickBot="1" x14ac:dyDescent="0.5">
      <c r="A35" s="76"/>
      <c r="B35" s="92" t="s">
        <v>1007</v>
      </c>
      <c r="C35" s="114"/>
      <c r="D35" s="114"/>
      <c r="E35" s="114"/>
      <c r="F35" s="105">
        <v>970.57406192103008</v>
      </c>
      <c r="G35" s="105">
        <v>754.08671564170368</v>
      </c>
      <c r="H35" s="105">
        <v>613.86009735706568</v>
      </c>
      <c r="I35" s="105">
        <v>572.04463770973598</v>
      </c>
      <c r="J35" s="106">
        <v>533.05913354032282</v>
      </c>
      <c r="K35" s="96">
        <v>6527.7053722978362</v>
      </c>
      <c r="L35" s="30"/>
      <c r="M35" s="30"/>
      <c r="N35" s="30"/>
      <c r="O35" s="30"/>
    </row>
    <row r="36" spans="1:15" x14ac:dyDescent="0.45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</row>
    <row r="37" spans="1:15" x14ac:dyDescent="0.45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</row>
  </sheetData>
  <pageMargins left="0.7" right="0.7" top="0.75" bottom="0.75" header="0.3" footer="0.3"/>
  <ignoredErrors>
    <ignoredError sqref="C10:E10 C21:E21 C32:E32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08A82-1E63-435D-AF26-98391E1293B5}">
  <dimension ref="B2:AH240"/>
  <sheetViews>
    <sheetView showGridLines="0" workbookViewId="0">
      <selection activeCell="B4" sqref="B4:Q26"/>
    </sheetView>
  </sheetViews>
  <sheetFormatPr defaultRowHeight="14.25" x14ac:dyDescent="0.45"/>
  <cols>
    <col min="1" max="1" width="1.9296875" customWidth="1"/>
    <col min="2" max="2" width="4.73046875" bestFit="1" customWidth="1"/>
    <col min="3" max="3" width="10.6640625" bestFit="1" customWidth="1"/>
    <col min="4" max="4" width="9.6640625" bestFit="1" customWidth="1"/>
    <col min="5" max="5" width="8.6640625" bestFit="1" customWidth="1"/>
    <col min="6" max="6" width="10.1328125" bestFit="1" customWidth="1"/>
    <col min="7" max="7" width="8.6640625" bestFit="1" customWidth="1"/>
    <col min="8" max="8" width="10.6640625" bestFit="1" customWidth="1"/>
    <col min="9" max="9" width="9.6640625" bestFit="1" customWidth="1"/>
    <col min="10" max="10" width="8.6640625" customWidth="1"/>
    <col min="11" max="11" width="10.1328125" bestFit="1" customWidth="1"/>
    <col min="12" max="12" width="8.6640625" customWidth="1"/>
    <col min="13" max="13" width="10.6640625" bestFit="1" customWidth="1"/>
    <col min="14" max="14" width="9.6640625" bestFit="1" customWidth="1"/>
    <col min="15" max="15" width="8.6640625" customWidth="1"/>
    <col min="16" max="16" width="10.1328125" bestFit="1" customWidth="1"/>
    <col min="17" max="17" width="8.6640625" customWidth="1"/>
    <col min="18" max="18" width="2.19921875" customWidth="1"/>
    <col min="19" max="19" width="12.1328125" bestFit="1" customWidth="1"/>
    <col min="20" max="21" width="10.6640625" bestFit="1" customWidth="1"/>
    <col min="22" max="22" width="12.1328125" bestFit="1" customWidth="1"/>
    <col min="23" max="23" width="9.6640625" bestFit="1" customWidth="1"/>
    <col min="24" max="26" width="5.19921875" bestFit="1" customWidth="1"/>
    <col min="27" max="27" width="10.1328125" bestFit="1" customWidth="1"/>
    <col min="28" max="28" width="5.46484375" bestFit="1" customWidth="1"/>
    <col min="29" max="29" width="10.6640625" bestFit="1" customWidth="1"/>
    <col min="30" max="31" width="9.6640625" bestFit="1" customWidth="1"/>
    <col min="32" max="32" width="10.6640625" bestFit="1" customWidth="1"/>
    <col min="33" max="33" width="8.6640625" bestFit="1" customWidth="1"/>
    <col min="34" max="34" width="4.73046875" bestFit="1" customWidth="1"/>
  </cols>
  <sheetData>
    <row r="2" spans="2:33" x14ac:dyDescent="0.45">
      <c r="B2" s="14" t="s">
        <v>1013</v>
      </c>
      <c r="H2" s="14"/>
      <c r="I2" s="14"/>
      <c r="J2" s="14"/>
      <c r="K2" s="14"/>
      <c r="L2" s="14"/>
      <c r="M2" s="14"/>
      <c r="N2" s="14"/>
      <c r="O2" s="14"/>
      <c r="P2" s="14"/>
      <c r="Q2" s="14"/>
      <c r="S2" s="14"/>
      <c r="T2" s="14"/>
      <c r="U2" s="14"/>
    </row>
    <row r="3" spans="2:33" ht="14.65" thickBot="1" x14ac:dyDescent="0.5"/>
    <row r="4" spans="2:33" x14ac:dyDescent="0.45">
      <c r="B4" s="126"/>
      <c r="C4" s="176" t="s">
        <v>937</v>
      </c>
      <c r="D4" s="177"/>
      <c r="E4" s="177"/>
      <c r="F4" s="177"/>
      <c r="G4" s="178"/>
      <c r="H4" s="176" t="s">
        <v>938</v>
      </c>
      <c r="I4" s="177"/>
      <c r="J4" s="177"/>
      <c r="K4" s="177"/>
      <c r="L4" s="178"/>
      <c r="M4" s="176" t="s">
        <v>939</v>
      </c>
      <c r="N4" s="177"/>
      <c r="O4" s="177"/>
      <c r="P4" s="177"/>
      <c r="Q4" s="178"/>
      <c r="S4" s="176" t="s">
        <v>931</v>
      </c>
      <c r="T4" s="177"/>
      <c r="U4" s="177"/>
      <c r="V4" s="177"/>
      <c r="W4" s="178"/>
      <c r="X4" s="176" t="s">
        <v>936</v>
      </c>
      <c r="Y4" s="177"/>
      <c r="Z4" s="177"/>
      <c r="AA4" s="177"/>
      <c r="AB4" s="178"/>
      <c r="AC4" s="176" t="s">
        <v>929</v>
      </c>
      <c r="AD4" s="177"/>
      <c r="AE4" s="177"/>
      <c r="AF4" s="177"/>
      <c r="AG4" s="178"/>
    </row>
    <row r="5" spans="2:33" ht="14.65" thickBot="1" x14ac:dyDescent="0.5">
      <c r="B5" s="127" t="s">
        <v>5</v>
      </c>
      <c r="C5" s="6" t="s">
        <v>932</v>
      </c>
      <c r="D5" s="7" t="s">
        <v>82</v>
      </c>
      <c r="E5" s="7" t="s">
        <v>923</v>
      </c>
      <c r="F5" s="7" t="s">
        <v>333</v>
      </c>
      <c r="G5" s="8" t="s">
        <v>97</v>
      </c>
      <c r="H5" s="6" t="s">
        <v>932</v>
      </c>
      <c r="I5" s="7" t="s">
        <v>82</v>
      </c>
      <c r="J5" s="7" t="s">
        <v>923</v>
      </c>
      <c r="K5" s="7" t="s">
        <v>333</v>
      </c>
      <c r="L5" s="8" t="s">
        <v>97</v>
      </c>
      <c r="M5" s="6" t="s">
        <v>932</v>
      </c>
      <c r="N5" s="7" t="s">
        <v>82</v>
      </c>
      <c r="O5" s="7" t="s">
        <v>923</v>
      </c>
      <c r="P5" s="7" t="s">
        <v>333</v>
      </c>
      <c r="Q5" s="8" t="s">
        <v>97</v>
      </c>
      <c r="S5" s="6" t="s">
        <v>932</v>
      </c>
      <c r="T5" s="7" t="s">
        <v>82</v>
      </c>
      <c r="U5" s="7" t="s">
        <v>923</v>
      </c>
      <c r="V5" s="7" t="s">
        <v>333</v>
      </c>
      <c r="W5" s="8" t="s">
        <v>97</v>
      </c>
      <c r="X5" s="11" t="s">
        <v>932</v>
      </c>
      <c r="Y5" s="12" t="s">
        <v>82</v>
      </c>
      <c r="Z5" s="12" t="s">
        <v>923</v>
      </c>
      <c r="AA5" s="12" t="s">
        <v>333</v>
      </c>
      <c r="AB5" s="13" t="s">
        <v>97</v>
      </c>
      <c r="AC5" s="6" t="s">
        <v>932</v>
      </c>
      <c r="AD5" s="7" t="s">
        <v>82</v>
      </c>
      <c r="AE5" s="7" t="s">
        <v>923</v>
      </c>
      <c r="AF5" s="7" t="s">
        <v>333</v>
      </c>
      <c r="AG5" s="8" t="s">
        <v>97</v>
      </c>
    </row>
    <row r="6" spans="2:33" x14ac:dyDescent="0.45">
      <c r="B6" s="128">
        <v>2009</v>
      </c>
      <c r="C6" s="131">
        <f t="shared" ref="C6:C21" si="0">SUMIFS(CO2_Mass,Year,$B6)</f>
        <v>124850390.024</v>
      </c>
      <c r="D6" s="10">
        <f t="shared" ref="D6:G21" si="1">SUMIFS(CO2_Mass,Year,$B6,Primary_Fuel,D$5)</f>
        <v>63951578.85399998</v>
      </c>
      <c r="E6" s="10">
        <f t="shared" si="1"/>
        <v>8308293.1839999976</v>
      </c>
      <c r="F6" s="10">
        <f t="shared" si="1"/>
        <v>51282305.761000015</v>
      </c>
      <c r="G6" s="122">
        <f t="shared" si="1"/>
        <v>1308212.2250000001</v>
      </c>
      <c r="H6" s="131">
        <f>C6</f>
        <v>124850390.024</v>
      </c>
      <c r="I6" s="10">
        <f t="shared" ref="I6:Q6" si="2">D6</f>
        <v>63951578.85399998</v>
      </c>
      <c r="J6" s="10">
        <f t="shared" si="2"/>
        <v>8308293.1839999976</v>
      </c>
      <c r="K6" s="10">
        <f t="shared" si="2"/>
        <v>51282305.761000015</v>
      </c>
      <c r="L6" s="122">
        <f t="shared" si="2"/>
        <v>1308212.2250000001</v>
      </c>
      <c r="M6" s="131">
        <f t="shared" si="2"/>
        <v>124850390.024</v>
      </c>
      <c r="N6" s="10">
        <f t="shared" si="2"/>
        <v>63951578.85399998</v>
      </c>
      <c r="O6" s="10">
        <f t="shared" si="2"/>
        <v>8308293.1839999976</v>
      </c>
      <c r="P6" s="10">
        <f t="shared" si="2"/>
        <v>51282305.761000015</v>
      </c>
      <c r="Q6" s="122">
        <f t="shared" si="2"/>
        <v>1308212.2250000001</v>
      </c>
      <c r="S6" s="10">
        <f t="shared" ref="S6:S21" si="3">SUMIFS(Heat_Input,Year,$B6)</f>
        <v>1692862873.145999</v>
      </c>
      <c r="T6" s="10">
        <f t="shared" ref="T6:W21" si="4">SUMIFS(Heat_Input,Year,$B6,Primary_Fuel,T$5)</f>
        <v>627814915.0450002</v>
      </c>
      <c r="U6" s="10">
        <f t="shared" si="4"/>
        <v>137484152.25699997</v>
      </c>
      <c r="V6" s="10">
        <f t="shared" si="4"/>
        <v>881018014.45800006</v>
      </c>
      <c r="W6" s="10">
        <f t="shared" si="4"/>
        <v>46545791.386000015</v>
      </c>
      <c r="X6" s="18">
        <f t="shared" ref="X6:X21" si="5">IF(S6&gt;0,2000*C6/S6,"")</f>
        <v>147.50207120081654</v>
      </c>
      <c r="Y6" s="18">
        <f t="shared" ref="Y6:Y21" si="6">IF(T6&gt;0,2000*D6/T6,"")</f>
        <v>203.72749140378767</v>
      </c>
      <c r="Z6" s="18">
        <f t="shared" ref="Z6:Z21" si="7">IF(U6&gt;0,2000*E6/U6,"")</f>
        <v>120.86183094716624</v>
      </c>
      <c r="AA6" s="18">
        <f t="shared" ref="AA6:AA21" si="8">IF(V6&gt;0,2000*F6/V6,"")</f>
        <v>116.41602082915126</v>
      </c>
      <c r="AB6" s="18">
        <f t="shared" ref="AB6:AB21" si="9">IF(W6&gt;0,2000*G6/W6,"")</f>
        <v>56.211837248661858</v>
      </c>
      <c r="AC6" s="10">
        <f t="shared" ref="AC6:AC22" si="10">SUMIFS(Gross_Load,Year,$B6)</f>
        <v>168816880.31999996</v>
      </c>
      <c r="AD6" s="10">
        <f t="shared" ref="AD6:AG22" si="11">SUMIFS(Gross_Load,Year,$B6,Primary_Fuel,AD$5)</f>
        <v>59491697.180000007</v>
      </c>
      <c r="AE6" s="10">
        <f t="shared" si="11"/>
        <v>12107354.310000001</v>
      </c>
      <c r="AF6" s="10">
        <f t="shared" si="11"/>
        <v>95939688.820000008</v>
      </c>
      <c r="AG6" s="10">
        <f t="shared" si="11"/>
        <v>1278140.01</v>
      </c>
    </row>
    <row r="7" spans="2:33" x14ac:dyDescent="0.45">
      <c r="B7" s="129">
        <v>2010</v>
      </c>
      <c r="C7" s="132">
        <f t="shared" si="0"/>
        <v>138296440.64400002</v>
      </c>
      <c r="D7" s="9">
        <f t="shared" si="1"/>
        <v>67871067.074000016</v>
      </c>
      <c r="E7" s="9">
        <f t="shared" si="1"/>
        <v>9162005.8730000015</v>
      </c>
      <c r="F7" s="9">
        <f t="shared" si="1"/>
        <v>60189238.089000002</v>
      </c>
      <c r="G7" s="123">
        <f t="shared" si="1"/>
        <v>1074129.608</v>
      </c>
      <c r="H7" s="131">
        <f t="shared" ref="H7:H22" si="12">C7</f>
        <v>138296440.64400002</v>
      </c>
      <c r="I7" s="10">
        <f t="shared" ref="I7:I22" si="13">D7</f>
        <v>67871067.074000016</v>
      </c>
      <c r="J7" s="10">
        <f t="shared" ref="J7:J22" si="14">E7</f>
        <v>9162005.8730000015</v>
      </c>
      <c r="K7" s="10">
        <f t="shared" ref="K7:K22" si="15">F7</f>
        <v>60189238.089000002</v>
      </c>
      <c r="L7" s="122">
        <f t="shared" ref="L7:L22" si="16">G7</f>
        <v>1074129.608</v>
      </c>
      <c r="M7" s="131">
        <f t="shared" ref="M7:M22" si="17">H7</f>
        <v>138296440.64400002</v>
      </c>
      <c r="N7" s="10">
        <f t="shared" ref="N7:N22" si="18">I7</f>
        <v>67871067.074000016</v>
      </c>
      <c r="O7" s="10">
        <f t="shared" ref="O7:O22" si="19">J7</f>
        <v>9162005.8730000015</v>
      </c>
      <c r="P7" s="10">
        <f t="shared" ref="P7:P22" si="20">K7</f>
        <v>60189238.089000002</v>
      </c>
      <c r="Q7" s="122">
        <f t="shared" ref="Q7:Q22" si="21">L7</f>
        <v>1074129.608</v>
      </c>
      <c r="S7" s="9">
        <f t="shared" si="3"/>
        <v>1874417278.791996</v>
      </c>
      <c r="T7" s="9">
        <f t="shared" si="4"/>
        <v>667692232.71500027</v>
      </c>
      <c r="U7" s="9">
        <f t="shared" si="4"/>
        <v>153695896.75399995</v>
      </c>
      <c r="V7" s="9">
        <f t="shared" si="4"/>
        <v>1026267521.9950005</v>
      </c>
      <c r="W7" s="9">
        <f t="shared" si="4"/>
        <v>26761627.328000002</v>
      </c>
      <c r="X7" s="18">
        <f t="shared" si="5"/>
        <v>147.56206337697421</v>
      </c>
      <c r="Y7" s="18">
        <f t="shared" si="6"/>
        <v>203.30045415690884</v>
      </c>
      <c r="Z7" s="18">
        <f t="shared" si="7"/>
        <v>119.22251753622771</v>
      </c>
      <c r="AA7" s="18">
        <f t="shared" si="8"/>
        <v>117.29736506129679</v>
      </c>
      <c r="AB7" s="18">
        <f t="shared" si="9"/>
        <v>80.273863381705922</v>
      </c>
      <c r="AC7" s="10">
        <f t="shared" si="10"/>
        <v>186821142.96999991</v>
      </c>
      <c r="AD7" s="10">
        <f t="shared" si="11"/>
        <v>61675649.490000017</v>
      </c>
      <c r="AE7" s="10">
        <f t="shared" si="11"/>
        <v>13340775.069999995</v>
      </c>
      <c r="AF7" s="10">
        <f t="shared" si="11"/>
        <v>110727326.38999996</v>
      </c>
      <c r="AG7" s="10">
        <f t="shared" si="11"/>
        <v>1077392.02</v>
      </c>
    </row>
    <row r="8" spans="2:33" x14ac:dyDescent="0.45">
      <c r="B8" s="129">
        <v>2011</v>
      </c>
      <c r="C8" s="132">
        <f t="shared" si="0"/>
        <v>122411853.19700009</v>
      </c>
      <c r="D8" s="9">
        <f t="shared" si="1"/>
        <v>49735532.437999979</v>
      </c>
      <c r="E8" s="9">
        <f t="shared" si="1"/>
        <v>5777736.8139999956</v>
      </c>
      <c r="F8" s="9">
        <f t="shared" si="1"/>
        <v>65883009.877000019</v>
      </c>
      <c r="G8" s="123">
        <f t="shared" si="1"/>
        <v>1015574.068</v>
      </c>
      <c r="H8" s="131">
        <f t="shared" si="12"/>
        <v>122411853.19700009</v>
      </c>
      <c r="I8" s="10">
        <f t="shared" si="13"/>
        <v>49735532.437999979</v>
      </c>
      <c r="J8" s="10">
        <f t="shared" si="14"/>
        <v>5777736.8139999956</v>
      </c>
      <c r="K8" s="10">
        <f t="shared" si="15"/>
        <v>65883009.877000019</v>
      </c>
      <c r="L8" s="122">
        <f t="shared" si="16"/>
        <v>1015574.068</v>
      </c>
      <c r="M8" s="131">
        <f t="shared" si="17"/>
        <v>122411853.19700009</v>
      </c>
      <c r="N8" s="10">
        <f t="shared" si="18"/>
        <v>49735532.437999979</v>
      </c>
      <c r="O8" s="10">
        <f t="shared" si="19"/>
        <v>5777736.8139999956</v>
      </c>
      <c r="P8" s="10">
        <f t="shared" si="20"/>
        <v>65883009.877000019</v>
      </c>
      <c r="Q8" s="122">
        <f t="shared" si="21"/>
        <v>1015574.068</v>
      </c>
      <c r="S8" s="9">
        <f t="shared" si="3"/>
        <v>1725587874.0319986</v>
      </c>
      <c r="T8" s="9">
        <f t="shared" si="4"/>
        <v>487155339.21499991</v>
      </c>
      <c r="U8" s="9">
        <f t="shared" si="4"/>
        <v>100045524.87800002</v>
      </c>
      <c r="V8" s="9">
        <f t="shared" si="4"/>
        <v>1111365235.8069999</v>
      </c>
      <c r="W8" s="9">
        <f t="shared" si="4"/>
        <v>27021774.132000003</v>
      </c>
      <c r="X8" s="18">
        <f t="shared" si="5"/>
        <v>141.87843463569695</v>
      </c>
      <c r="Y8" s="18">
        <f t="shared" si="6"/>
        <v>204.18756989564605</v>
      </c>
      <c r="Z8" s="18">
        <f t="shared" si="7"/>
        <v>115.5021540652743</v>
      </c>
      <c r="AA8" s="18">
        <f t="shared" si="8"/>
        <v>118.56230113075317</v>
      </c>
      <c r="AB8" s="18">
        <f t="shared" si="9"/>
        <v>75.167090290887046</v>
      </c>
      <c r="AC8" s="10">
        <f t="shared" si="10"/>
        <v>178332518.28999984</v>
      </c>
      <c r="AD8" s="10">
        <f t="shared" si="11"/>
        <v>44796519.770000011</v>
      </c>
      <c r="AE8" s="10">
        <f t="shared" si="11"/>
        <v>7323935.3200000012</v>
      </c>
      <c r="AF8" s="10">
        <f t="shared" si="11"/>
        <v>125280527.98</v>
      </c>
      <c r="AG8" s="10">
        <f t="shared" si="11"/>
        <v>931535.22</v>
      </c>
    </row>
    <row r="9" spans="2:33" x14ac:dyDescent="0.45">
      <c r="B9" s="129">
        <v>2012</v>
      </c>
      <c r="C9" s="132">
        <f t="shared" si="0"/>
        <v>112255222.44300005</v>
      </c>
      <c r="D9" s="9">
        <f t="shared" si="1"/>
        <v>32812092.242999993</v>
      </c>
      <c r="E9" s="9">
        <f t="shared" si="1"/>
        <v>7489168.3460000036</v>
      </c>
      <c r="F9" s="9">
        <f t="shared" si="1"/>
        <v>70660990.267999947</v>
      </c>
      <c r="G9" s="123">
        <f t="shared" si="1"/>
        <v>1292971.5859999999</v>
      </c>
      <c r="H9" s="131">
        <f t="shared" si="12"/>
        <v>112255222.44300005</v>
      </c>
      <c r="I9" s="10">
        <f t="shared" si="13"/>
        <v>32812092.242999993</v>
      </c>
      <c r="J9" s="10">
        <f t="shared" si="14"/>
        <v>7489168.3460000036</v>
      </c>
      <c r="K9" s="10">
        <f t="shared" si="15"/>
        <v>70660990.267999947</v>
      </c>
      <c r="L9" s="122">
        <f t="shared" si="16"/>
        <v>1292971.5859999999</v>
      </c>
      <c r="M9" s="131">
        <f t="shared" si="17"/>
        <v>112255222.44300005</v>
      </c>
      <c r="N9" s="10">
        <f t="shared" si="18"/>
        <v>32812092.242999993</v>
      </c>
      <c r="O9" s="10">
        <f t="shared" si="19"/>
        <v>7489168.3460000036</v>
      </c>
      <c r="P9" s="10">
        <f t="shared" si="20"/>
        <v>70660990.267999947</v>
      </c>
      <c r="Q9" s="122">
        <f t="shared" si="21"/>
        <v>1292971.5859999999</v>
      </c>
      <c r="S9" s="9">
        <f t="shared" si="3"/>
        <v>1679338279.2420025</v>
      </c>
      <c r="T9" s="9">
        <f t="shared" si="4"/>
        <v>325712372.73999989</v>
      </c>
      <c r="U9" s="9">
        <f t="shared" si="4"/>
        <v>130115702.69099993</v>
      </c>
      <c r="V9" s="9">
        <f t="shared" si="4"/>
        <v>1194230434.4109998</v>
      </c>
      <c r="W9" s="9">
        <f t="shared" si="4"/>
        <v>29279769.399999999</v>
      </c>
      <c r="X9" s="18">
        <f t="shared" si="5"/>
        <v>133.68982751190347</v>
      </c>
      <c r="Y9" s="18">
        <f t="shared" si="6"/>
        <v>201.47894270625247</v>
      </c>
      <c r="Z9" s="18">
        <f t="shared" si="7"/>
        <v>115.11551935872576</v>
      </c>
      <c r="AA9" s="18">
        <f t="shared" si="8"/>
        <v>118.3372793590716</v>
      </c>
      <c r="AB9" s="18">
        <f t="shared" si="9"/>
        <v>88.318426852091264</v>
      </c>
      <c r="AC9" s="10">
        <f t="shared" si="10"/>
        <v>177074337.82000011</v>
      </c>
      <c r="AD9" s="10">
        <f t="shared" si="11"/>
        <v>29188499.680000007</v>
      </c>
      <c r="AE9" s="10">
        <f t="shared" si="11"/>
        <v>10333408.640000001</v>
      </c>
      <c r="AF9" s="10">
        <f t="shared" si="11"/>
        <v>136438396.72999999</v>
      </c>
      <c r="AG9" s="10">
        <f t="shared" si="11"/>
        <v>1114032.77</v>
      </c>
    </row>
    <row r="10" spans="2:33" x14ac:dyDescent="0.45">
      <c r="B10" s="129">
        <v>2013</v>
      </c>
      <c r="C10" s="132">
        <f t="shared" si="0"/>
        <v>105448782.19000016</v>
      </c>
      <c r="D10" s="9">
        <f t="shared" si="1"/>
        <v>35731961.64600002</v>
      </c>
      <c r="E10" s="9">
        <f t="shared" si="1"/>
        <v>5410162.1389999995</v>
      </c>
      <c r="F10" s="9">
        <f t="shared" si="1"/>
        <v>62963976.375000022</v>
      </c>
      <c r="G10" s="123">
        <f t="shared" si="1"/>
        <v>1342682.0299999998</v>
      </c>
      <c r="H10" s="131">
        <f t="shared" si="12"/>
        <v>105448782.19000016</v>
      </c>
      <c r="I10" s="10">
        <f t="shared" si="13"/>
        <v>35731961.64600002</v>
      </c>
      <c r="J10" s="10">
        <f t="shared" si="14"/>
        <v>5410162.1389999995</v>
      </c>
      <c r="K10" s="10">
        <f t="shared" si="15"/>
        <v>62963976.375000022</v>
      </c>
      <c r="L10" s="122">
        <f t="shared" si="16"/>
        <v>1342682.0299999998</v>
      </c>
      <c r="M10" s="131">
        <f t="shared" si="17"/>
        <v>105448782.19000016</v>
      </c>
      <c r="N10" s="10">
        <f t="shared" si="18"/>
        <v>35731961.64600002</v>
      </c>
      <c r="O10" s="10">
        <f t="shared" si="19"/>
        <v>5410162.1389999995</v>
      </c>
      <c r="P10" s="10">
        <f t="shared" si="20"/>
        <v>62963976.375000022</v>
      </c>
      <c r="Q10" s="122">
        <f t="shared" si="21"/>
        <v>1342682.0299999998</v>
      </c>
      <c r="S10" s="9">
        <f t="shared" si="3"/>
        <v>1549067686.4140012</v>
      </c>
      <c r="T10" s="9">
        <f t="shared" si="4"/>
        <v>355138961.139</v>
      </c>
      <c r="U10" s="9">
        <f t="shared" si="4"/>
        <v>93363318.328999996</v>
      </c>
      <c r="V10" s="9">
        <f t="shared" si="4"/>
        <v>1071106114.3030002</v>
      </c>
      <c r="W10" s="9">
        <f t="shared" si="4"/>
        <v>29459292.643000003</v>
      </c>
      <c r="X10" s="18">
        <f t="shared" si="5"/>
        <v>136.14483487691589</v>
      </c>
      <c r="Y10" s="18">
        <f t="shared" si="6"/>
        <v>201.22805749839807</v>
      </c>
      <c r="Z10" s="18">
        <f t="shared" si="7"/>
        <v>115.89481256300901</v>
      </c>
      <c r="AA10" s="18">
        <f t="shared" si="8"/>
        <v>117.56813920527847</v>
      </c>
      <c r="AB10" s="18">
        <f t="shared" si="9"/>
        <v>91.155076007505045</v>
      </c>
      <c r="AC10" s="10">
        <f t="shared" si="10"/>
        <v>162825055.61999992</v>
      </c>
      <c r="AD10" s="10">
        <f t="shared" si="11"/>
        <v>32003627.75</v>
      </c>
      <c r="AE10" s="10">
        <f t="shared" si="11"/>
        <v>7045950.9400000013</v>
      </c>
      <c r="AF10" s="10">
        <f t="shared" si="11"/>
        <v>122624967.53</v>
      </c>
      <c r="AG10" s="10">
        <f t="shared" si="11"/>
        <v>1150509.3999999999</v>
      </c>
    </row>
    <row r="11" spans="2:33" x14ac:dyDescent="0.45">
      <c r="B11" s="129">
        <v>2014</v>
      </c>
      <c r="C11" s="132">
        <f t="shared" si="0"/>
        <v>108167363.0040001</v>
      </c>
      <c r="D11" s="9">
        <f t="shared" si="1"/>
        <v>35095553.018999994</v>
      </c>
      <c r="E11" s="9">
        <f t="shared" si="1"/>
        <v>5721203.79</v>
      </c>
      <c r="F11" s="9">
        <f t="shared" si="1"/>
        <v>65090048.028999992</v>
      </c>
      <c r="G11" s="123">
        <f t="shared" si="1"/>
        <v>2260558.1660000002</v>
      </c>
      <c r="H11" s="131">
        <f t="shared" si="12"/>
        <v>108167363.0040001</v>
      </c>
      <c r="I11" s="10">
        <f t="shared" si="13"/>
        <v>35095553.018999994</v>
      </c>
      <c r="J11" s="10">
        <f t="shared" si="14"/>
        <v>5721203.79</v>
      </c>
      <c r="K11" s="10">
        <f t="shared" si="15"/>
        <v>65090048.028999992</v>
      </c>
      <c r="L11" s="122">
        <f t="shared" si="16"/>
        <v>2260558.1660000002</v>
      </c>
      <c r="M11" s="131">
        <f t="shared" si="17"/>
        <v>108167363.0040001</v>
      </c>
      <c r="N11" s="10">
        <f t="shared" si="18"/>
        <v>35095553.018999994</v>
      </c>
      <c r="O11" s="10">
        <f t="shared" si="19"/>
        <v>5721203.79</v>
      </c>
      <c r="P11" s="10">
        <f t="shared" si="20"/>
        <v>65090048.028999992</v>
      </c>
      <c r="Q11" s="122">
        <f t="shared" si="21"/>
        <v>2260558.1660000002</v>
      </c>
      <c r="S11" s="9">
        <f t="shared" si="3"/>
        <v>1578941457.5130007</v>
      </c>
      <c r="T11" s="9">
        <f t="shared" si="4"/>
        <v>348402912.86699992</v>
      </c>
      <c r="U11" s="9">
        <f t="shared" si="4"/>
        <v>91116984.687000021</v>
      </c>
      <c r="V11" s="9">
        <f t="shared" si="4"/>
        <v>1101768349.7659993</v>
      </c>
      <c r="W11" s="9">
        <f t="shared" si="4"/>
        <v>37653210.192999996</v>
      </c>
      <c r="X11" s="18">
        <f t="shared" si="5"/>
        <v>137.0125060550061</v>
      </c>
      <c r="Y11" s="18">
        <f t="shared" si="6"/>
        <v>201.46532490328198</v>
      </c>
      <c r="Z11" s="18">
        <f t="shared" si="7"/>
        <v>125.57930466319007</v>
      </c>
      <c r="AA11" s="18">
        <f t="shared" si="8"/>
        <v>118.15559603400159</v>
      </c>
      <c r="AB11" s="18">
        <f t="shared" si="9"/>
        <v>120.07253322694139</v>
      </c>
      <c r="AC11" s="10">
        <f t="shared" si="10"/>
        <v>165693937.87999997</v>
      </c>
      <c r="AD11" s="10">
        <f t="shared" si="11"/>
        <v>32187598.110000007</v>
      </c>
      <c r="AE11" s="10">
        <f t="shared" si="11"/>
        <v>7513313.6799999997</v>
      </c>
      <c r="AF11" s="10">
        <f t="shared" si="11"/>
        <v>124644919.39999998</v>
      </c>
      <c r="AG11" s="10">
        <f t="shared" si="11"/>
        <v>1348106.69</v>
      </c>
    </row>
    <row r="12" spans="2:33" x14ac:dyDescent="0.45">
      <c r="B12" s="129">
        <v>2015</v>
      </c>
      <c r="C12" s="132">
        <f t="shared" si="0"/>
        <v>106338884.61099999</v>
      </c>
      <c r="D12" s="9">
        <f t="shared" si="1"/>
        <v>26182377.147000004</v>
      </c>
      <c r="E12" s="9">
        <f t="shared" si="1"/>
        <v>5646282.5390000027</v>
      </c>
      <c r="F12" s="9">
        <f t="shared" si="1"/>
        <v>72043802.648000002</v>
      </c>
      <c r="G12" s="123">
        <f t="shared" si="1"/>
        <v>2466422.2769999998</v>
      </c>
      <c r="H12" s="131">
        <f t="shared" si="12"/>
        <v>106338884.61099999</v>
      </c>
      <c r="I12" s="10">
        <f t="shared" si="13"/>
        <v>26182377.147000004</v>
      </c>
      <c r="J12" s="10">
        <f t="shared" si="14"/>
        <v>5646282.5390000027</v>
      </c>
      <c r="K12" s="10">
        <f t="shared" si="15"/>
        <v>72043802.648000002</v>
      </c>
      <c r="L12" s="122">
        <f t="shared" si="16"/>
        <v>2466422.2769999998</v>
      </c>
      <c r="M12" s="131">
        <f t="shared" si="17"/>
        <v>106338884.61099999</v>
      </c>
      <c r="N12" s="10">
        <f t="shared" si="18"/>
        <v>26182377.147000004</v>
      </c>
      <c r="O12" s="10">
        <f t="shared" si="19"/>
        <v>5646282.5390000027</v>
      </c>
      <c r="P12" s="10">
        <f t="shared" si="20"/>
        <v>72043802.648000002</v>
      </c>
      <c r="Q12" s="122">
        <f t="shared" si="21"/>
        <v>2466422.2769999998</v>
      </c>
      <c r="S12" s="9">
        <f t="shared" si="3"/>
        <v>1609582569.1130011</v>
      </c>
      <c r="T12" s="9">
        <f t="shared" si="4"/>
        <v>259181693.06699997</v>
      </c>
      <c r="U12" s="9">
        <f t="shared" si="4"/>
        <v>90476746.366000012</v>
      </c>
      <c r="V12" s="9">
        <f t="shared" si="4"/>
        <v>1220011213.8390012</v>
      </c>
      <c r="W12" s="9">
        <f t="shared" si="4"/>
        <v>39912915.841000006</v>
      </c>
      <c r="X12" s="18">
        <f t="shared" si="5"/>
        <v>132.13225174226454</v>
      </c>
      <c r="Y12" s="18">
        <f t="shared" si="6"/>
        <v>202.03878473956652</v>
      </c>
      <c r="Z12" s="18">
        <f t="shared" si="7"/>
        <v>124.81179453910607</v>
      </c>
      <c r="AA12" s="18">
        <f t="shared" si="8"/>
        <v>118.10350893628305</v>
      </c>
      <c r="AB12" s="18">
        <f t="shared" si="9"/>
        <v>123.5901825276519</v>
      </c>
      <c r="AC12" s="10">
        <f t="shared" si="10"/>
        <v>170958049.06999993</v>
      </c>
      <c r="AD12" s="10">
        <f t="shared" si="11"/>
        <v>23314511.009999998</v>
      </c>
      <c r="AE12" s="10">
        <f t="shared" si="11"/>
        <v>7336180.9299999997</v>
      </c>
      <c r="AF12" s="10">
        <f t="shared" si="11"/>
        <v>138812023.82999998</v>
      </c>
      <c r="AG12" s="10">
        <f t="shared" si="11"/>
        <v>1495333.3</v>
      </c>
    </row>
    <row r="13" spans="2:33" x14ac:dyDescent="0.45">
      <c r="B13" s="129">
        <v>2016</v>
      </c>
      <c r="C13" s="132">
        <f t="shared" si="0"/>
        <v>104456901.84400009</v>
      </c>
      <c r="D13" s="9">
        <f t="shared" si="1"/>
        <v>23332013.035000008</v>
      </c>
      <c r="E13" s="9">
        <f t="shared" si="1"/>
        <v>2722702.7990000015</v>
      </c>
      <c r="F13" s="9">
        <f t="shared" si="1"/>
        <v>75543521.937999979</v>
      </c>
      <c r="G13" s="123">
        <f t="shared" si="1"/>
        <v>2858664.0719999997</v>
      </c>
      <c r="H13" s="131">
        <f t="shared" si="12"/>
        <v>104456901.84400009</v>
      </c>
      <c r="I13" s="10">
        <f t="shared" si="13"/>
        <v>23332013.035000008</v>
      </c>
      <c r="J13" s="10">
        <f t="shared" si="14"/>
        <v>2722702.7990000015</v>
      </c>
      <c r="K13" s="10">
        <f t="shared" si="15"/>
        <v>75543521.937999979</v>
      </c>
      <c r="L13" s="122">
        <f t="shared" si="16"/>
        <v>2858664.0719999997</v>
      </c>
      <c r="M13" s="131">
        <f t="shared" si="17"/>
        <v>104456901.84400009</v>
      </c>
      <c r="N13" s="10">
        <f t="shared" si="18"/>
        <v>23332013.035000008</v>
      </c>
      <c r="O13" s="10">
        <f t="shared" si="19"/>
        <v>2722702.7990000015</v>
      </c>
      <c r="P13" s="10">
        <f t="shared" si="20"/>
        <v>75543521.937999979</v>
      </c>
      <c r="Q13" s="122">
        <f t="shared" si="21"/>
        <v>2858664.0719999997</v>
      </c>
      <c r="S13" s="9">
        <f t="shared" si="3"/>
        <v>1593178183.154</v>
      </c>
      <c r="T13" s="9">
        <f t="shared" si="4"/>
        <v>233336254.03599995</v>
      </c>
      <c r="U13" s="9">
        <f t="shared" si="4"/>
        <v>48747193.683999993</v>
      </c>
      <c r="V13" s="9">
        <f t="shared" si="4"/>
        <v>1282621981.6400001</v>
      </c>
      <c r="W13" s="9">
        <f t="shared" si="4"/>
        <v>28472753.794</v>
      </c>
      <c r="X13" s="18">
        <f t="shared" si="5"/>
        <v>131.13021876461769</v>
      </c>
      <c r="Y13" s="18">
        <f t="shared" si="6"/>
        <v>199.98617987070506</v>
      </c>
      <c r="Z13" s="18">
        <f t="shared" si="7"/>
        <v>111.707058119067</v>
      </c>
      <c r="AA13" s="18">
        <f t="shared" si="8"/>
        <v>117.79545808408446</v>
      </c>
      <c r="AB13" s="18">
        <f t="shared" si="9"/>
        <v>200.79997127656824</v>
      </c>
      <c r="AC13" s="10">
        <f t="shared" si="10"/>
        <v>175299883.20000002</v>
      </c>
      <c r="AD13" s="10">
        <f t="shared" si="11"/>
        <v>20866595.250000004</v>
      </c>
      <c r="AE13" s="10">
        <f t="shared" si="11"/>
        <v>3495619.2100000004</v>
      </c>
      <c r="AF13" s="10">
        <f t="shared" si="11"/>
        <v>149665917.23000002</v>
      </c>
      <c r="AG13" s="10">
        <f t="shared" si="11"/>
        <v>1271751.51</v>
      </c>
    </row>
    <row r="14" spans="2:33" x14ac:dyDescent="0.45">
      <c r="B14" s="129">
        <v>2017</v>
      </c>
      <c r="C14" s="132">
        <f t="shared" si="0"/>
        <v>86430751.933000103</v>
      </c>
      <c r="D14" s="9">
        <f t="shared" si="1"/>
        <v>15460996.471999999</v>
      </c>
      <c r="E14" s="9">
        <f t="shared" si="1"/>
        <v>1410219.2630000003</v>
      </c>
      <c r="F14" s="9">
        <f t="shared" si="1"/>
        <v>67059758.530999981</v>
      </c>
      <c r="G14" s="123">
        <f t="shared" si="1"/>
        <v>2499777.6670000004</v>
      </c>
      <c r="H14" s="131">
        <f t="shared" si="12"/>
        <v>86430751.933000103</v>
      </c>
      <c r="I14" s="10">
        <f t="shared" si="13"/>
        <v>15460996.471999999</v>
      </c>
      <c r="J14" s="10">
        <f t="shared" si="14"/>
        <v>1410219.2630000003</v>
      </c>
      <c r="K14" s="10">
        <f t="shared" si="15"/>
        <v>67059758.530999981</v>
      </c>
      <c r="L14" s="122">
        <f t="shared" si="16"/>
        <v>2499777.6670000004</v>
      </c>
      <c r="M14" s="131">
        <f t="shared" si="17"/>
        <v>86430751.933000103</v>
      </c>
      <c r="N14" s="10">
        <f t="shared" si="18"/>
        <v>15460996.471999999</v>
      </c>
      <c r="O14" s="10">
        <f t="shared" si="19"/>
        <v>1410219.2630000003</v>
      </c>
      <c r="P14" s="10">
        <f t="shared" si="20"/>
        <v>67059758.530999981</v>
      </c>
      <c r="Q14" s="122">
        <f t="shared" si="21"/>
        <v>2499777.6670000004</v>
      </c>
      <c r="S14" s="9">
        <f t="shared" si="3"/>
        <v>1342707531.9760001</v>
      </c>
      <c r="T14" s="9">
        <f t="shared" si="4"/>
        <v>153812581.903</v>
      </c>
      <c r="U14" s="9">
        <f t="shared" si="4"/>
        <v>26128260.980000012</v>
      </c>
      <c r="V14" s="9">
        <f t="shared" si="4"/>
        <v>1137586286.8189995</v>
      </c>
      <c r="W14" s="9">
        <f t="shared" si="4"/>
        <v>25180402.274000004</v>
      </c>
      <c r="X14" s="18">
        <f t="shared" si="5"/>
        <v>128.74099515298613</v>
      </c>
      <c r="Y14" s="18">
        <f t="shared" si="6"/>
        <v>201.03682391535807</v>
      </c>
      <c r="Z14" s="18">
        <f t="shared" si="7"/>
        <v>107.94589537202332</v>
      </c>
      <c r="AA14" s="18">
        <f t="shared" si="8"/>
        <v>117.89832438736104</v>
      </c>
      <c r="AB14" s="18">
        <f t="shared" si="9"/>
        <v>198.54946237941107</v>
      </c>
      <c r="AC14" s="10">
        <f t="shared" si="10"/>
        <v>150168534.59999993</v>
      </c>
      <c r="AD14" s="10">
        <f t="shared" si="11"/>
        <v>12640515.180000003</v>
      </c>
      <c r="AE14" s="10">
        <f t="shared" si="11"/>
        <v>1952831.9699999997</v>
      </c>
      <c r="AF14" s="10">
        <f t="shared" si="11"/>
        <v>134400172.96000001</v>
      </c>
      <c r="AG14" s="10">
        <f t="shared" si="11"/>
        <v>1175014.49</v>
      </c>
    </row>
    <row r="15" spans="2:33" x14ac:dyDescent="0.45">
      <c r="B15" s="129">
        <v>2018</v>
      </c>
      <c r="C15" s="132">
        <f t="shared" si="0"/>
        <v>94198352.445000067</v>
      </c>
      <c r="D15" s="9">
        <f t="shared" si="1"/>
        <v>16349937.603000002</v>
      </c>
      <c r="E15" s="9">
        <f t="shared" si="1"/>
        <v>2441685.3910000012</v>
      </c>
      <c r="F15" s="9">
        <f t="shared" si="1"/>
        <v>72843683.596999988</v>
      </c>
      <c r="G15" s="123">
        <f t="shared" si="1"/>
        <v>2563045.8539999998</v>
      </c>
      <c r="H15" s="131">
        <f t="shared" si="12"/>
        <v>94198352.445000067</v>
      </c>
      <c r="I15" s="10">
        <f t="shared" si="13"/>
        <v>16349937.603000002</v>
      </c>
      <c r="J15" s="10">
        <f t="shared" si="14"/>
        <v>2441685.3910000012</v>
      </c>
      <c r="K15" s="10">
        <f t="shared" si="15"/>
        <v>72843683.596999988</v>
      </c>
      <c r="L15" s="122">
        <f t="shared" si="16"/>
        <v>2563045.8539999998</v>
      </c>
      <c r="M15" s="131">
        <f t="shared" si="17"/>
        <v>94198352.445000067</v>
      </c>
      <c r="N15" s="10">
        <f t="shared" si="18"/>
        <v>16349937.603000002</v>
      </c>
      <c r="O15" s="10">
        <f t="shared" si="19"/>
        <v>2441685.3910000012</v>
      </c>
      <c r="P15" s="10">
        <f t="shared" si="20"/>
        <v>72843683.596999988</v>
      </c>
      <c r="Q15" s="122">
        <f t="shared" si="21"/>
        <v>2563045.8539999998</v>
      </c>
      <c r="S15" s="9">
        <f t="shared" si="3"/>
        <v>1461916581.7060006</v>
      </c>
      <c r="T15" s="9">
        <f t="shared" si="4"/>
        <v>154519013.38400003</v>
      </c>
      <c r="U15" s="9">
        <f t="shared" si="4"/>
        <v>40953719.853999995</v>
      </c>
      <c r="V15" s="9">
        <f t="shared" si="4"/>
        <v>1240405620.737</v>
      </c>
      <c r="W15" s="9">
        <f t="shared" si="4"/>
        <v>26038227.730999999</v>
      </c>
      <c r="X15" s="18">
        <f t="shared" si="5"/>
        <v>128.86966824751957</v>
      </c>
      <c r="Y15" s="18">
        <f t="shared" si="6"/>
        <v>211.62363446326518</v>
      </c>
      <c r="Z15" s="18">
        <f t="shared" si="7"/>
        <v>119.24120200580604</v>
      </c>
      <c r="AA15" s="18">
        <f t="shared" si="8"/>
        <v>117.45139231748909</v>
      </c>
      <c r="AB15" s="18">
        <f t="shared" si="9"/>
        <v>196.86791900575841</v>
      </c>
      <c r="AC15" s="10">
        <f t="shared" si="10"/>
        <v>164174505.3499999</v>
      </c>
      <c r="AD15" s="10">
        <f t="shared" si="11"/>
        <v>13624047.709999997</v>
      </c>
      <c r="AE15" s="10">
        <f t="shared" si="11"/>
        <v>3307149.4400000004</v>
      </c>
      <c r="AF15" s="10">
        <f t="shared" si="11"/>
        <v>146133329.74999994</v>
      </c>
      <c r="AG15" s="10">
        <f t="shared" si="11"/>
        <v>1109978.4500000002</v>
      </c>
    </row>
    <row r="16" spans="2:33" x14ac:dyDescent="0.45">
      <c r="B16" s="129">
        <v>2019</v>
      </c>
      <c r="C16" s="132">
        <f t="shared" si="0"/>
        <v>82793021.946000025</v>
      </c>
      <c r="D16" s="9">
        <f t="shared" si="1"/>
        <v>10100784.656999998</v>
      </c>
      <c r="E16" s="9">
        <f t="shared" si="1"/>
        <v>1076072.2689999999</v>
      </c>
      <c r="F16" s="9">
        <f t="shared" si="1"/>
        <v>69162627.562000036</v>
      </c>
      <c r="G16" s="123">
        <f t="shared" si="1"/>
        <v>2453537.4580000001</v>
      </c>
      <c r="H16" s="131">
        <f t="shared" si="12"/>
        <v>82793021.946000025</v>
      </c>
      <c r="I16" s="10">
        <f t="shared" si="13"/>
        <v>10100784.656999998</v>
      </c>
      <c r="J16" s="10">
        <f t="shared" si="14"/>
        <v>1076072.2689999999</v>
      </c>
      <c r="K16" s="10">
        <f t="shared" si="15"/>
        <v>69162627.562000036</v>
      </c>
      <c r="L16" s="122">
        <f t="shared" si="16"/>
        <v>2453537.4580000001</v>
      </c>
      <c r="M16" s="131">
        <f t="shared" si="17"/>
        <v>82793021.946000025</v>
      </c>
      <c r="N16" s="10">
        <f t="shared" si="18"/>
        <v>10100784.656999998</v>
      </c>
      <c r="O16" s="10">
        <f t="shared" si="19"/>
        <v>1076072.2689999999</v>
      </c>
      <c r="P16" s="10">
        <f t="shared" si="20"/>
        <v>69162627.562000036</v>
      </c>
      <c r="Q16" s="122">
        <f t="shared" si="21"/>
        <v>2453537.4580000001</v>
      </c>
      <c r="S16" s="9">
        <f t="shared" si="3"/>
        <v>1324577043.500001</v>
      </c>
      <c r="T16" s="9">
        <f t="shared" si="4"/>
        <v>96237690.57599999</v>
      </c>
      <c r="U16" s="9">
        <f t="shared" si="4"/>
        <v>21243450.577000011</v>
      </c>
      <c r="V16" s="9">
        <f t="shared" si="4"/>
        <v>1182237911.1890011</v>
      </c>
      <c r="W16" s="9">
        <f t="shared" si="4"/>
        <v>24857991.158</v>
      </c>
      <c r="X16" s="18">
        <f t="shared" si="5"/>
        <v>125.01050407340836</v>
      </c>
      <c r="Y16" s="18">
        <f t="shared" si="6"/>
        <v>209.91328026566254</v>
      </c>
      <c r="Z16" s="18">
        <f t="shared" si="7"/>
        <v>101.30861416318574</v>
      </c>
      <c r="AA16" s="18">
        <f t="shared" si="8"/>
        <v>117.00289240841845</v>
      </c>
      <c r="AB16" s="18">
        <f t="shared" si="9"/>
        <v>197.40432301267293</v>
      </c>
      <c r="AC16" s="10">
        <f t="shared" si="10"/>
        <v>153514712.88000017</v>
      </c>
      <c r="AD16" s="10">
        <f t="shared" si="11"/>
        <v>7702445.1799999997</v>
      </c>
      <c r="AE16" s="10">
        <f t="shared" si="11"/>
        <v>1532755.0900000003</v>
      </c>
      <c r="AF16" s="10">
        <f t="shared" si="11"/>
        <v>143183161.53000009</v>
      </c>
      <c r="AG16" s="10">
        <f t="shared" si="11"/>
        <v>1096351.08</v>
      </c>
    </row>
    <row r="17" spans="2:34" x14ac:dyDescent="0.45">
      <c r="B17" s="129">
        <v>2020</v>
      </c>
      <c r="C17" s="132">
        <f t="shared" si="0"/>
        <v>78275058.045999974</v>
      </c>
      <c r="D17" s="9">
        <f t="shared" si="1"/>
        <v>6323826.1560000004</v>
      </c>
      <c r="E17" s="9">
        <f t="shared" si="1"/>
        <v>708302.89599999983</v>
      </c>
      <c r="F17" s="9">
        <f t="shared" si="1"/>
        <v>69189015.460999995</v>
      </c>
      <c r="G17" s="123">
        <f t="shared" si="1"/>
        <v>2053913.5330000001</v>
      </c>
      <c r="H17" s="131">
        <f t="shared" si="12"/>
        <v>78275058.045999974</v>
      </c>
      <c r="I17" s="10">
        <f t="shared" si="13"/>
        <v>6323826.1560000004</v>
      </c>
      <c r="J17" s="10">
        <f t="shared" si="14"/>
        <v>708302.89599999983</v>
      </c>
      <c r="K17" s="10">
        <f t="shared" si="15"/>
        <v>69189015.460999995</v>
      </c>
      <c r="L17" s="122">
        <f t="shared" si="16"/>
        <v>2053913.5330000001</v>
      </c>
      <c r="M17" s="131">
        <f t="shared" si="17"/>
        <v>78275058.045999974</v>
      </c>
      <c r="N17" s="10">
        <f t="shared" si="18"/>
        <v>6323826.1560000004</v>
      </c>
      <c r="O17" s="10">
        <f t="shared" si="19"/>
        <v>708302.89599999983</v>
      </c>
      <c r="P17" s="10">
        <f t="shared" si="20"/>
        <v>69189015.460999995</v>
      </c>
      <c r="Q17" s="122">
        <f t="shared" si="21"/>
        <v>2053913.5330000001</v>
      </c>
      <c r="S17" s="9">
        <f t="shared" si="3"/>
        <v>1278435662.9210007</v>
      </c>
      <c r="T17" s="9">
        <f t="shared" si="4"/>
        <v>61738042.273000002</v>
      </c>
      <c r="U17" s="9">
        <f t="shared" si="4"/>
        <v>14148799.491999999</v>
      </c>
      <c r="V17" s="9">
        <f t="shared" si="4"/>
        <v>1181555999.6430001</v>
      </c>
      <c r="W17" s="9">
        <f t="shared" si="4"/>
        <v>20992821.513</v>
      </c>
      <c r="X17" s="18">
        <f t="shared" si="5"/>
        <v>122.45443445649072</v>
      </c>
      <c r="Y17" s="18">
        <f t="shared" si="6"/>
        <v>204.85995095330742</v>
      </c>
      <c r="Z17" s="18">
        <f t="shared" si="7"/>
        <v>100.1219780378523</v>
      </c>
      <c r="AA17" s="18">
        <f t="shared" si="8"/>
        <v>117.11508465431183</v>
      </c>
      <c r="AB17" s="18">
        <f t="shared" si="9"/>
        <v>195.67770170656621</v>
      </c>
      <c r="AC17" s="10">
        <f t="shared" si="10"/>
        <v>150338020.70999998</v>
      </c>
      <c r="AD17" s="10">
        <f t="shared" si="11"/>
        <v>4376676.370000001</v>
      </c>
      <c r="AE17" s="10">
        <f t="shared" si="11"/>
        <v>874415.32000000007</v>
      </c>
      <c r="AF17" s="10">
        <f t="shared" si="11"/>
        <v>144223743.33999997</v>
      </c>
      <c r="AG17" s="10">
        <f t="shared" si="11"/>
        <v>863185.67999999993</v>
      </c>
    </row>
    <row r="18" spans="2:34" x14ac:dyDescent="0.45">
      <c r="B18" s="129">
        <v>2021</v>
      </c>
      <c r="C18" s="132">
        <f t="shared" si="0"/>
        <v>84912658.92899999</v>
      </c>
      <c r="D18" s="9">
        <f t="shared" si="1"/>
        <v>9498270.4619999975</v>
      </c>
      <c r="E18" s="9">
        <f t="shared" si="1"/>
        <v>657954.66299999994</v>
      </c>
      <c r="F18" s="9">
        <f t="shared" si="1"/>
        <v>72545549.599999979</v>
      </c>
      <c r="G18" s="123">
        <f t="shared" si="1"/>
        <v>2210884.2039999999</v>
      </c>
      <c r="H18" s="131">
        <f t="shared" si="12"/>
        <v>84912658.92899999</v>
      </c>
      <c r="I18" s="10">
        <f t="shared" si="13"/>
        <v>9498270.4619999975</v>
      </c>
      <c r="J18" s="10">
        <f t="shared" si="14"/>
        <v>657954.66299999994</v>
      </c>
      <c r="K18" s="10">
        <f t="shared" si="15"/>
        <v>72545549.599999979</v>
      </c>
      <c r="L18" s="122">
        <f t="shared" si="16"/>
        <v>2210884.2039999999</v>
      </c>
      <c r="M18" s="131">
        <f t="shared" si="17"/>
        <v>84912658.92899999</v>
      </c>
      <c r="N18" s="10">
        <f t="shared" si="18"/>
        <v>9498270.4619999975</v>
      </c>
      <c r="O18" s="10">
        <f t="shared" si="19"/>
        <v>657954.66299999994</v>
      </c>
      <c r="P18" s="10">
        <f t="shared" si="20"/>
        <v>72545549.599999979</v>
      </c>
      <c r="Q18" s="122">
        <f t="shared" si="21"/>
        <v>2210884.2039999999</v>
      </c>
      <c r="S18" s="9">
        <f t="shared" si="3"/>
        <v>1364060559.1750007</v>
      </c>
      <c r="T18" s="9">
        <f t="shared" si="4"/>
        <v>92700414.260000005</v>
      </c>
      <c r="U18" s="9">
        <f t="shared" si="4"/>
        <v>13491673.454</v>
      </c>
      <c r="V18" s="9">
        <f t="shared" si="4"/>
        <v>1235192290.4200003</v>
      </c>
      <c r="W18" s="9">
        <f t="shared" si="4"/>
        <v>22676181.041000001</v>
      </c>
      <c r="X18" s="18">
        <f t="shared" si="5"/>
        <v>124.49983742709506</v>
      </c>
      <c r="Y18" s="18">
        <f t="shared" si="6"/>
        <v>204.92401329210625</v>
      </c>
      <c r="Z18" s="18">
        <f t="shared" si="7"/>
        <v>97.534922594043394</v>
      </c>
      <c r="AA18" s="18">
        <f t="shared" si="8"/>
        <v>117.46438212520327</v>
      </c>
      <c r="AB18" s="18">
        <f t="shared" si="9"/>
        <v>194.99616800576592</v>
      </c>
      <c r="AC18" s="10">
        <f t="shared" si="10"/>
        <v>160262041.86999995</v>
      </c>
      <c r="AD18" s="10">
        <f t="shared" si="11"/>
        <v>7562751.5699999994</v>
      </c>
      <c r="AE18" s="10">
        <f t="shared" si="11"/>
        <v>795702.9</v>
      </c>
      <c r="AF18" s="10">
        <f t="shared" si="11"/>
        <v>150986927.45999998</v>
      </c>
      <c r="AG18" s="10">
        <f t="shared" si="11"/>
        <v>916659.94</v>
      </c>
    </row>
    <row r="19" spans="2:34" hidden="1" x14ac:dyDescent="0.45">
      <c r="B19" s="129"/>
      <c r="C19" s="132"/>
      <c r="D19" s="9"/>
      <c r="E19" s="9"/>
      <c r="F19" s="9"/>
      <c r="G19" s="123"/>
      <c r="H19" s="131"/>
      <c r="I19" s="10"/>
      <c r="J19" s="10"/>
      <c r="K19" s="10"/>
      <c r="L19" s="122"/>
      <c r="M19" s="131"/>
      <c r="N19" s="10"/>
      <c r="O19" s="10"/>
      <c r="P19" s="10"/>
      <c r="Q19" s="122"/>
      <c r="S19" s="9"/>
      <c r="T19" s="9"/>
      <c r="U19" s="9"/>
      <c r="V19" s="9"/>
      <c r="W19" s="9"/>
      <c r="X19" s="18"/>
      <c r="Y19" s="18"/>
      <c r="Z19" s="18"/>
      <c r="AA19" s="18"/>
      <c r="AB19" s="18"/>
      <c r="AC19" s="10"/>
      <c r="AD19" s="10"/>
      <c r="AE19" s="10"/>
      <c r="AF19" s="10"/>
      <c r="AG19" s="10"/>
    </row>
    <row r="20" spans="2:34" x14ac:dyDescent="0.45">
      <c r="B20" s="129">
        <v>2022</v>
      </c>
      <c r="C20" s="132">
        <f t="shared" si="0"/>
        <v>87639174.547999993</v>
      </c>
      <c r="D20" s="9">
        <f t="shared" si="1"/>
        <v>6766792.4890000001</v>
      </c>
      <c r="E20" s="9">
        <f t="shared" si="1"/>
        <v>1603530.9479999999</v>
      </c>
      <c r="F20" s="9">
        <f t="shared" si="1"/>
        <v>77322567.696999967</v>
      </c>
      <c r="G20" s="123">
        <f t="shared" si="1"/>
        <v>1946283.4139999999</v>
      </c>
      <c r="H20" s="131">
        <f t="shared" si="12"/>
        <v>87639174.547999993</v>
      </c>
      <c r="I20" s="10">
        <f t="shared" si="13"/>
        <v>6766792.4890000001</v>
      </c>
      <c r="J20" s="10">
        <f t="shared" si="14"/>
        <v>1603530.9479999999</v>
      </c>
      <c r="K20" s="10">
        <f t="shared" si="15"/>
        <v>77322567.696999967</v>
      </c>
      <c r="L20" s="122">
        <f t="shared" si="16"/>
        <v>1946283.4139999999</v>
      </c>
      <c r="M20" s="131">
        <f t="shared" si="17"/>
        <v>87639174.547999993</v>
      </c>
      <c r="N20" s="10">
        <f t="shared" si="18"/>
        <v>6766792.4890000001</v>
      </c>
      <c r="O20" s="10">
        <f t="shared" si="19"/>
        <v>1603530.9479999999</v>
      </c>
      <c r="P20" s="10">
        <f t="shared" si="20"/>
        <v>77322567.696999967</v>
      </c>
      <c r="Q20" s="122">
        <f t="shared" si="21"/>
        <v>1946283.4139999999</v>
      </c>
      <c r="S20" s="9">
        <f t="shared" si="3"/>
        <v>1423303265.1399994</v>
      </c>
      <c r="T20" s="9">
        <f t="shared" si="4"/>
        <v>65966786.921000004</v>
      </c>
      <c r="U20" s="9">
        <f t="shared" si="4"/>
        <v>25279593.789000005</v>
      </c>
      <c r="V20" s="9">
        <f t="shared" si="4"/>
        <v>1312086326.6459999</v>
      </c>
      <c r="W20" s="9">
        <f t="shared" si="4"/>
        <v>19970557.784000002</v>
      </c>
      <c r="X20" s="18">
        <f t="shared" si="5"/>
        <v>123.14898264408831</v>
      </c>
      <c r="Y20" s="18">
        <f t="shared" si="6"/>
        <v>205.15755897293354</v>
      </c>
      <c r="Z20" s="18">
        <f t="shared" si="7"/>
        <v>126.86366413828608</v>
      </c>
      <c r="AA20" s="18">
        <f t="shared" si="8"/>
        <v>117.8620127757212</v>
      </c>
      <c r="AB20" s="18">
        <f t="shared" si="9"/>
        <v>194.91527828625016</v>
      </c>
      <c r="AC20" s="71">
        <f t="shared" si="10"/>
        <v>169224592.02000004</v>
      </c>
      <c r="AD20" s="71">
        <f t="shared" si="11"/>
        <v>5648032.5399999991</v>
      </c>
      <c r="AE20" s="71">
        <f t="shared" si="11"/>
        <v>1931704.11</v>
      </c>
      <c r="AF20" s="71">
        <f t="shared" si="11"/>
        <v>160779022.26000011</v>
      </c>
      <c r="AG20" s="71">
        <f t="shared" si="11"/>
        <v>865833.11</v>
      </c>
    </row>
    <row r="21" spans="2:34" x14ac:dyDescent="0.45">
      <c r="B21" s="129">
        <v>2023</v>
      </c>
      <c r="C21" s="132">
        <f t="shared" si="0"/>
        <v>81038525.410000026</v>
      </c>
      <c r="D21" s="9">
        <f t="shared" si="1"/>
        <v>2498349.2919999994</v>
      </c>
      <c r="E21" s="9">
        <f t="shared" si="1"/>
        <v>677929.37600000005</v>
      </c>
      <c r="F21" s="9">
        <f t="shared" si="1"/>
        <v>76373348.993000016</v>
      </c>
      <c r="G21" s="123">
        <f t="shared" si="1"/>
        <v>1488897.7489999998</v>
      </c>
      <c r="H21" s="131">
        <f t="shared" si="12"/>
        <v>81038525.410000026</v>
      </c>
      <c r="I21" s="10">
        <f t="shared" si="13"/>
        <v>2498349.2919999994</v>
      </c>
      <c r="J21" s="10">
        <f t="shared" si="14"/>
        <v>677929.37600000005</v>
      </c>
      <c r="K21" s="10">
        <f t="shared" si="15"/>
        <v>76373348.993000016</v>
      </c>
      <c r="L21" s="122">
        <f t="shared" si="16"/>
        <v>1488897.7489999998</v>
      </c>
      <c r="M21" s="131">
        <f t="shared" si="17"/>
        <v>81038525.410000026</v>
      </c>
      <c r="N21" s="10">
        <f t="shared" si="18"/>
        <v>2498349.2919999994</v>
      </c>
      <c r="O21" s="10">
        <f t="shared" si="19"/>
        <v>677929.37600000005</v>
      </c>
      <c r="P21" s="10">
        <f t="shared" si="20"/>
        <v>76373348.993000016</v>
      </c>
      <c r="Q21" s="122">
        <f t="shared" si="21"/>
        <v>1488897.7489999998</v>
      </c>
      <c r="S21" s="9">
        <f t="shared" si="3"/>
        <v>1356365261.4650004</v>
      </c>
      <c r="T21" s="9">
        <f t="shared" si="4"/>
        <v>24353851.055999998</v>
      </c>
      <c r="U21" s="9">
        <f t="shared" si="4"/>
        <v>13382656.519000001</v>
      </c>
      <c r="V21" s="9">
        <f t="shared" si="4"/>
        <v>1303039181.1320004</v>
      </c>
      <c r="W21" s="9">
        <f t="shared" si="4"/>
        <v>15589572.757999999</v>
      </c>
      <c r="X21" s="18">
        <f t="shared" si="5"/>
        <v>119.49366105479714</v>
      </c>
      <c r="Y21" s="18">
        <f t="shared" si="6"/>
        <v>205.17077863827103</v>
      </c>
      <c r="Z21" s="18">
        <f t="shared" si="7"/>
        <v>101.31461941618409</v>
      </c>
      <c r="AA21" s="18">
        <f t="shared" si="8"/>
        <v>117.22341138913649</v>
      </c>
      <c r="AB21" s="18">
        <f t="shared" si="9"/>
        <v>191.01200169016201</v>
      </c>
      <c r="AC21" s="71">
        <f t="shared" si="10"/>
        <v>163696397.81999999</v>
      </c>
      <c r="AD21" s="71">
        <f t="shared" si="11"/>
        <v>2188465.02</v>
      </c>
      <c r="AE21" s="71">
        <f t="shared" si="11"/>
        <v>852151.83000000007</v>
      </c>
      <c r="AF21" s="71">
        <f t="shared" si="11"/>
        <v>159885686.53999999</v>
      </c>
      <c r="AG21" s="71">
        <f t="shared" si="11"/>
        <v>770094.43</v>
      </c>
    </row>
    <row r="22" spans="2:34" x14ac:dyDescent="0.45">
      <c r="B22" s="129">
        <v>2024</v>
      </c>
      <c r="C22" s="132">
        <f>'State Fuel Type'!C21*2</f>
        <v>75554913.103999957</v>
      </c>
      <c r="D22" s="9">
        <f>'State Fuel Type'!D21*2</f>
        <v>3413982.6480000005</v>
      </c>
      <c r="E22" s="9">
        <f>'State Fuel Type'!E21*2</f>
        <v>596713.59200000041</v>
      </c>
      <c r="F22" s="9">
        <f>'State Fuel Type'!F21*2</f>
        <v>70329268.525999978</v>
      </c>
      <c r="G22" s="123">
        <f>'State Fuel Type'!G21*2</f>
        <v>1214948.338</v>
      </c>
      <c r="H22" s="131">
        <f t="shared" si="12"/>
        <v>75554913.103999957</v>
      </c>
      <c r="I22" s="10">
        <f t="shared" si="13"/>
        <v>3413982.6480000005</v>
      </c>
      <c r="J22" s="10">
        <f t="shared" si="14"/>
        <v>596713.59200000041</v>
      </c>
      <c r="K22" s="10">
        <f t="shared" si="15"/>
        <v>70329268.525999978</v>
      </c>
      <c r="L22" s="122">
        <f t="shared" si="16"/>
        <v>1214948.338</v>
      </c>
      <c r="M22" s="131">
        <f t="shared" si="17"/>
        <v>75554913.103999957</v>
      </c>
      <c r="N22" s="10">
        <f t="shared" si="18"/>
        <v>3413982.6480000005</v>
      </c>
      <c r="O22" s="10">
        <f t="shared" si="19"/>
        <v>596713.59200000041</v>
      </c>
      <c r="P22" s="10">
        <f t="shared" si="20"/>
        <v>70329268.525999978</v>
      </c>
      <c r="Q22" s="122">
        <f t="shared" si="21"/>
        <v>1214948.338</v>
      </c>
      <c r="S22" s="9">
        <f>'State Fuel Type'!I21*2</f>
        <v>1261261483.7959995</v>
      </c>
      <c r="T22" s="9">
        <f>'State Fuel Type'!J21*2</f>
        <v>33415762.307999998</v>
      </c>
      <c r="U22" s="9">
        <f>'State Fuel Type'!K21*2</f>
        <v>12002614.860000001</v>
      </c>
      <c r="V22" s="9">
        <f>'State Fuel Type'!L21*2</f>
        <v>1203654711.9699996</v>
      </c>
      <c r="W22" s="9">
        <f>'State Fuel Type'!M21*2</f>
        <v>12188394.658</v>
      </c>
      <c r="X22" s="18">
        <f t="shared" ref="X22" si="22">IF(S22&gt;0,2000*C22/S22,"")</f>
        <v>119.80848392611416</v>
      </c>
      <c r="Y22" s="18">
        <f t="shared" ref="Y22" si="23">IF(T22&gt;0,2000*D22/T22,"")</f>
        <v>204.33366843662674</v>
      </c>
      <c r="Z22" s="18">
        <f t="shared" ref="Z22" si="24">IF(U22&gt;0,2000*E22/U22,"")</f>
        <v>99.430598908678192</v>
      </c>
      <c r="AA22" s="18">
        <f t="shared" ref="AA22" si="25">IF(V22&gt;0,2000*F22/V22,"")</f>
        <v>116.85954090753047</v>
      </c>
      <c r="AB22" s="18">
        <f t="shared" ref="AB22" si="26">IF(W22&gt;0,2000*G22/W22,"")</f>
        <v>199.36150282146534</v>
      </c>
      <c r="AC22" s="71">
        <f t="shared" si="10"/>
        <v>77911746.729999989</v>
      </c>
      <c r="AD22" s="71">
        <f t="shared" si="11"/>
        <v>1520078.8</v>
      </c>
      <c r="AE22" s="71">
        <f t="shared" si="11"/>
        <v>347664.6999999999</v>
      </c>
      <c r="AF22" s="71">
        <f t="shared" si="11"/>
        <v>75747607.88000001</v>
      </c>
      <c r="AG22" s="71">
        <f t="shared" si="11"/>
        <v>296395.34999999998</v>
      </c>
    </row>
    <row r="23" spans="2:34" x14ac:dyDescent="0.45">
      <c r="B23" s="129">
        <v>2025</v>
      </c>
      <c r="C23" s="132">
        <f>SUM(D23:G23)</f>
        <v>81410871.020666644</v>
      </c>
      <c r="D23" s="9">
        <f>AVERAGE(D20:D22)</f>
        <v>4226374.8096666662</v>
      </c>
      <c r="E23" s="9">
        <f>AVERAGE(E20:E22)</f>
        <v>959391.30533333344</v>
      </c>
      <c r="F23" s="9">
        <f>AVERAGE(F20:F22)</f>
        <v>74675061.738666654</v>
      </c>
      <c r="G23" s="123">
        <f>AVERAGE(G20:G22)</f>
        <v>1550043.1670000001</v>
      </c>
      <c r="H23" s="132">
        <f>SUM(I23:L23)</f>
        <v>81410871.020666644</v>
      </c>
      <c r="I23" s="9">
        <f>AVERAGE(I20:I22)</f>
        <v>4226374.8096666662</v>
      </c>
      <c r="J23" s="9">
        <f>AVERAGE(J20:J22)</f>
        <v>959391.30533333344</v>
      </c>
      <c r="K23" s="9">
        <f>AVERAGE(K20:K22)</f>
        <v>74675061.738666654</v>
      </c>
      <c r="L23" s="123">
        <f>AVERAGE(L20:L22)</f>
        <v>1550043.1670000001</v>
      </c>
      <c r="M23" s="132">
        <f>SUM(N23:Q23)</f>
        <v>81410871.020666644</v>
      </c>
      <c r="N23" s="9">
        <f>AVERAGE(N20:N22)</f>
        <v>4226374.8096666662</v>
      </c>
      <c r="O23" s="9">
        <f>AVERAGE(O20:O22)</f>
        <v>959391.30533333344</v>
      </c>
      <c r="P23" s="9">
        <f>AVERAGE(P20:P22)</f>
        <v>74675061.738666654</v>
      </c>
      <c r="Q23" s="123">
        <f>AVERAGE(Q20:Q22)</f>
        <v>1550043.1670000001</v>
      </c>
      <c r="S23" s="19"/>
      <c r="T23" s="19"/>
      <c r="U23" s="19"/>
      <c r="V23" s="19"/>
      <c r="W23" s="19"/>
      <c r="X23" s="20"/>
      <c r="Y23" s="20"/>
      <c r="Z23" s="20"/>
      <c r="AA23" s="20"/>
      <c r="AB23" s="20"/>
      <c r="AC23" s="72"/>
      <c r="AD23" s="72"/>
      <c r="AE23" s="72"/>
      <c r="AF23" s="72"/>
      <c r="AG23" s="72"/>
    </row>
    <row r="24" spans="2:34" x14ac:dyDescent="0.45">
      <c r="B24" s="129">
        <v>2026</v>
      </c>
      <c r="C24" s="132">
        <f t="shared" ref="C24:C25" si="27">SUM(D24:G24)</f>
        <v>66191646.506336555</v>
      </c>
      <c r="D24" s="9">
        <f>AVERAGE(D20:D22)*0.67</f>
        <v>2831671.1224766667</v>
      </c>
      <c r="E24" s="9">
        <f>AVERAGE(E20:E22)*0.67</f>
        <v>642792.17457333347</v>
      </c>
      <c r="F24" s="9">
        <f>F23-(F23-C26)*0.33</f>
        <v>61678654.287396558</v>
      </c>
      <c r="G24" s="123">
        <f>AVERAGE(G20:G22)*0.67</f>
        <v>1038528.9218900001</v>
      </c>
      <c r="H24" s="132">
        <f t="shared" ref="H24:H25" si="28">SUM(I24:L24)</f>
        <v>68048862.184998617</v>
      </c>
      <c r="I24" s="9">
        <f>AVERAGE(I20:I22)*0.67</f>
        <v>2831671.1224766667</v>
      </c>
      <c r="J24" s="9">
        <f>AVERAGE(J20:J22)*0.67</f>
        <v>642792.17457333347</v>
      </c>
      <c r="K24" s="9">
        <f>K23-(K23-H26)*0.33</f>
        <v>63535869.966058612</v>
      </c>
      <c r="L24" s="123">
        <f>AVERAGE(L20:L22)*0.67</f>
        <v>1038528.9218900001</v>
      </c>
      <c r="M24" s="132">
        <f t="shared" ref="M24:M25" si="29">SUM(N24:Q24)</f>
        <v>70893982.82655333</v>
      </c>
      <c r="N24" s="9">
        <f>AVERAGE(N20:N22)*0.67</f>
        <v>2831671.1224766667</v>
      </c>
      <c r="O24" s="9">
        <f>AVERAGE(O20:O22)*0.67</f>
        <v>642792.17457333347</v>
      </c>
      <c r="P24" s="9">
        <f>P23-(P23-M26)*0.33</f>
        <v>66380990.607613325</v>
      </c>
      <c r="Q24" s="123">
        <f>AVERAGE(Q20:Q22)*0.67</f>
        <v>1038528.9218900001</v>
      </c>
      <c r="S24" s="19"/>
      <c r="T24" s="19"/>
      <c r="U24" s="19"/>
      <c r="V24" s="19"/>
      <c r="W24" s="19"/>
      <c r="X24" s="20"/>
      <c r="Y24" s="20"/>
      <c r="Z24" s="20"/>
      <c r="AA24" s="20"/>
      <c r="AB24" s="20"/>
      <c r="AC24" s="72"/>
      <c r="AD24" s="72"/>
      <c r="AE24" s="72"/>
      <c r="AF24" s="72"/>
      <c r="AG24" s="72"/>
    </row>
    <row r="25" spans="2:34" x14ac:dyDescent="0.45">
      <c r="B25" s="129">
        <v>2027</v>
      </c>
      <c r="C25" s="132">
        <f t="shared" si="27"/>
        <v>50905063.899186462</v>
      </c>
      <c r="D25" s="9">
        <f>AVERAGE(D20:D22)*0.33</f>
        <v>1394703.68719</v>
      </c>
      <c r="E25" s="9">
        <f>AVERAGE(E20:E22)*0.33</f>
        <v>316599.13076000003</v>
      </c>
      <c r="F25" s="9">
        <f>F24-(F23-C26)*0.33</f>
        <v>48682246.836126462</v>
      </c>
      <c r="G25" s="123">
        <f>AVERAGE(G20:G22)*0.33</f>
        <v>511514.24511000008</v>
      </c>
      <c r="H25" s="132">
        <f t="shared" si="28"/>
        <v>54619495.256510571</v>
      </c>
      <c r="I25" s="9">
        <f>AVERAGE(I20:I22)*0.33</f>
        <v>1394703.68719</v>
      </c>
      <c r="J25" s="9">
        <f>AVERAGE(J20:J22)*0.33</f>
        <v>316599.13076000003</v>
      </c>
      <c r="K25" s="9">
        <f>K24-(K23-H26)*0.33</f>
        <v>52396678.19345057</v>
      </c>
      <c r="L25" s="123">
        <f>AVERAGE(L20:L22)*0.33</f>
        <v>511514.24511000008</v>
      </c>
      <c r="M25" s="132">
        <f t="shared" si="29"/>
        <v>60309736.539619997</v>
      </c>
      <c r="N25" s="9">
        <f>AVERAGE(N20:N22)*0.33</f>
        <v>1394703.68719</v>
      </c>
      <c r="O25" s="9">
        <f>AVERAGE(O20:O22)*0.33</f>
        <v>316599.13076000003</v>
      </c>
      <c r="P25" s="9">
        <f>P24-(P23-M26)*0.33</f>
        <v>58086919.476559997</v>
      </c>
      <c r="Q25" s="123">
        <f>AVERAGE(Q20:Q22)*0.33</f>
        <v>511514.24511000008</v>
      </c>
      <c r="S25" s="19"/>
      <c r="T25" s="19"/>
      <c r="U25" s="19"/>
      <c r="V25" s="19"/>
      <c r="W25" s="19"/>
      <c r="X25" s="20"/>
      <c r="Y25" s="20"/>
      <c r="Z25" s="20"/>
      <c r="AA25" s="20"/>
      <c r="AB25" s="20"/>
      <c r="AC25" s="72"/>
      <c r="AD25" s="72"/>
      <c r="AE25" s="72"/>
      <c r="AF25" s="72"/>
      <c r="AG25" s="72"/>
    </row>
    <row r="26" spans="2:34" ht="14.65" thickBot="1" x14ac:dyDescent="0.5">
      <c r="B26" s="130">
        <v>2028</v>
      </c>
      <c r="C26" s="133">
        <f>'IPM Emissions'!N10</f>
        <v>35292008.856030002</v>
      </c>
      <c r="D26" s="124">
        <v>0</v>
      </c>
      <c r="E26" s="124"/>
      <c r="F26" s="124">
        <f>C26</f>
        <v>35292008.856030002</v>
      </c>
      <c r="G26" s="125">
        <v>0</v>
      </c>
      <c r="H26" s="133">
        <f>'IPM Emissions'!N21</f>
        <v>40919935.15500591</v>
      </c>
      <c r="I26" s="124">
        <v>0</v>
      </c>
      <c r="J26" s="124"/>
      <c r="K26" s="124">
        <f>H26</f>
        <v>40919935.15500591</v>
      </c>
      <c r="L26" s="125">
        <v>0</v>
      </c>
      <c r="M26" s="133">
        <f>'IPM Emissions'!N32</f>
        <v>49541512.856686875</v>
      </c>
      <c r="N26" s="124">
        <v>0</v>
      </c>
      <c r="O26" s="124"/>
      <c r="P26" s="124">
        <f>M26</f>
        <v>49541512.856686875</v>
      </c>
      <c r="Q26" s="125">
        <v>0</v>
      </c>
      <c r="S26" s="19"/>
      <c r="T26" s="19"/>
      <c r="U26" s="19"/>
      <c r="V26" s="19"/>
      <c r="W26" s="19"/>
      <c r="X26" s="20"/>
      <c r="Y26" s="20"/>
      <c r="Z26" s="20"/>
      <c r="AA26" s="20"/>
      <c r="AB26" s="20"/>
      <c r="AC26" s="72"/>
      <c r="AD26" s="72"/>
      <c r="AE26" s="72"/>
      <c r="AF26" s="72"/>
      <c r="AG26" s="72"/>
    </row>
    <row r="28" spans="2:34" x14ac:dyDescent="0.45">
      <c r="B28" s="14" t="s">
        <v>335</v>
      </c>
      <c r="C28" s="14" t="s">
        <v>935</v>
      </c>
      <c r="H28" s="14" t="s">
        <v>972</v>
      </c>
      <c r="I28" s="14"/>
      <c r="J28" s="14"/>
      <c r="K28" s="14"/>
      <c r="L28" s="14"/>
      <c r="M28" s="14"/>
      <c r="N28" s="14" t="s">
        <v>973</v>
      </c>
      <c r="O28" s="14"/>
      <c r="P28" s="14"/>
      <c r="Q28" s="14" t="s">
        <v>974</v>
      </c>
      <c r="R28" s="14"/>
      <c r="S28" s="14"/>
      <c r="T28" s="14" t="s">
        <v>975</v>
      </c>
      <c r="U28" s="14"/>
    </row>
    <row r="29" spans="2:34" ht="14.65" thickBot="1" x14ac:dyDescent="0.5"/>
    <row r="30" spans="2:34" x14ac:dyDescent="0.45">
      <c r="B30" s="4"/>
      <c r="C30" s="176" t="s">
        <v>937</v>
      </c>
      <c r="D30" s="177"/>
      <c r="E30" s="177"/>
      <c r="F30" s="177"/>
      <c r="G30" s="178"/>
      <c r="H30" s="176" t="s">
        <v>938</v>
      </c>
      <c r="I30" s="177"/>
      <c r="J30" s="177"/>
      <c r="K30" s="177"/>
      <c r="L30" s="178"/>
      <c r="M30" s="176" t="s">
        <v>939</v>
      </c>
      <c r="N30" s="177"/>
      <c r="O30" s="177"/>
      <c r="P30" s="177"/>
      <c r="Q30" s="178"/>
      <c r="R30" s="21"/>
      <c r="S30" s="176" t="s">
        <v>931</v>
      </c>
      <c r="T30" s="177"/>
      <c r="U30" s="177"/>
      <c r="V30" s="177"/>
      <c r="W30" s="178"/>
      <c r="X30" s="176" t="s">
        <v>936</v>
      </c>
      <c r="Y30" s="177"/>
      <c r="Z30" s="177"/>
      <c r="AA30" s="177"/>
      <c r="AB30" s="178"/>
      <c r="AC30" s="176" t="s">
        <v>929</v>
      </c>
      <c r="AD30" s="177"/>
      <c r="AE30" s="177"/>
      <c r="AF30" s="177"/>
      <c r="AG30" s="178"/>
    </row>
    <row r="31" spans="2:34" ht="14.65" thickBot="1" x14ac:dyDescent="0.5">
      <c r="B31" s="5" t="s">
        <v>5</v>
      </c>
      <c r="C31" s="6" t="s">
        <v>932</v>
      </c>
      <c r="D31" s="7" t="s">
        <v>82</v>
      </c>
      <c r="E31" s="7" t="s">
        <v>923</v>
      </c>
      <c r="F31" s="7" t="s">
        <v>333</v>
      </c>
      <c r="G31" s="8" t="s">
        <v>97</v>
      </c>
      <c r="H31" s="6" t="s">
        <v>932</v>
      </c>
      <c r="I31" s="7" t="s">
        <v>82</v>
      </c>
      <c r="J31" s="7" t="s">
        <v>923</v>
      </c>
      <c r="K31" s="7" t="s">
        <v>333</v>
      </c>
      <c r="L31" s="8" t="s">
        <v>97</v>
      </c>
      <c r="M31" s="6" t="s">
        <v>932</v>
      </c>
      <c r="N31" s="7" t="s">
        <v>82</v>
      </c>
      <c r="O31" s="7" t="s">
        <v>923</v>
      </c>
      <c r="P31" s="7" t="s">
        <v>333</v>
      </c>
      <c r="Q31" s="8" t="s">
        <v>97</v>
      </c>
      <c r="R31" s="22"/>
      <c r="S31" s="6" t="s">
        <v>932</v>
      </c>
      <c r="T31" s="7" t="s">
        <v>82</v>
      </c>
      <c r="U31" s="7" t="s">
        <v>923</v>
      </c>
      <c r="V31" s="7" t="s">
        <v>333</v>
      </c>
      <c r="W31" s="8" t="s">
        <v>97</v>
      </c>
      <c r="X31" s="11" t="s">
        <v>932</v>
      </c>
      <c r="Y31" s="12" t="s">
        <v>82</v>
      </c>
      <c r="Z31" s="12" t="s">
        <v>923</v>
      </c>
      <c r="AA31" s="12" t="s">
        <v>333</v>
      </c>
      <c r="AB31" s="13" t="s">
        <v>97</v>
      </c>
      <c r="AC31" s="6" t="s">
        <v>932</v>
      </c>
      <c r="AD31" s="7" t="s">
        <v>82</v>
      </c>
      <c r="AE31" s="7" t="s">
        <v>923</v>
      </c>
      <c r="AF31" s="7" t="s">
        <v>333</v>
      </c>
      <c r="AG31" s="8" t="s">
        <v>97</v>
      </c>
    </row>
    <row r="32" spans="2:34" x14ac:dyDescent="0.45">
      <c r="B32" s="17">
        <v>2009</v>
      </c>
      <c r="C32" s="10">
        <f>SUMIFS(CO2_Mass,Year,$B32,State,B28)</f>
        <v>38295367.911000021</v>
      </c>
      <c r="D32" s="10">
        <f>SUMIFS(CO2_Mass,Year,$B32,Primary_Fuel,D$5,State,B28)</f>
        <v>13637433.427000005</v>
      </c>
      <c r="E32" s="10">
        <f>SUMIFS(CO2_Mass,Year,$B32,Primary_Fuel,E$5,State,B28)</f>
        <v>6394482.0639999984</v>
      </c>
      <c r="F32" s="10">
        <f>SUMIFS(CO2_Mass,Year,$B32,Primary_Fuel,F$5,State,B28)</f>
        <v>18055052.019000005</v>
      </c>
      <c r="G32" s="10">
        <f>SUMIFS(CO2_Mass,Year,$B32,Primary_Fuel,G$5,State,B28)</f>
        <v>208400.40100000001</v>
      </c>
      <c r="H32" s="10">
        <f>C32</f>
        <v>38295367.911000021</v>
      </c>
      <c r="I32" s="10">
        <f t="shared" ref="I32:I47" si="30">D32</f>
        <v>13637433.427000005</v>
      </c>
      <c r="J32" s="10">
        <f t="shared" ref="J32:J47" si="31">E32</f>
        <v>6394482.0639999984</v>
      </c>
      <c r="K32" s="10">
        <f t="shared" ref="K32:K47" si="32">F32</f>
        <v>18055052.019000005</v>
      </c>
      <c r="L32" s="10">
        <f t="shared" ref="L32:L47" si="33">G32</f>
        <v>208400.40100000001</v>
      </c>
      <c r="M32" s="10">
        <f t="shared" ref="M32:M47" si="34">H32</f>
        <v>38295367.911000021</v>
      </c>
      <c r="N32" s="10">
        <f t="shared" ref="N32:N47" si="35">I32</f>
        <v>13637433.427000005</v>
      </c>
      <c r="O32" s="10">
        <f t="shared" ref="O32:O47" si="36">J32</f>
        <v>6394482.0639999984</v>
      </c>
      <c r="P32" s="10">
        <f t="shared" ref="P32:P47" si="37">K32</f>
        <v>18055052.019000005</v>
      </c>
      <c r="Q32" s="10">
        <f t="shared" ref="Q32:Q47" si="38">L32</f>
        <v>208400.40100000001</v>
      </c>
      <c r="R32" s="10"/>
      <c r="S32" s="10">
        <f>SUMIFS(Heat_Input,Year,$B32,State,B28)</f>
        <v>565301331.29400003</v>
      </c>
      <c r="T32" s="10">
        <f>SUMIFS(Heat_Input,Year,$B32,Primary_Fuel,T$5,State,B28)</f>
        <v>145894239.67999992</v>
      </c>
      <c r="U32" s="10">
        <f>SUMIFS(Heat_Input,Year,$B32,Primary_Fuel,U$5,State,B28)</f>
        <v>111438036.31799996</v>
      </c>
      <c r="V32" s="10">
        <f>SUMIFS(Heat_Input,Year,$B32,Primary_Fuel,V$5,State,B28)</f>
        <v>306072516.72999996</v>
      </c>
      <c r="W32" s="10">
        <f>SUMIFS(Heat_Input,Year,$B32,Primary_Fuel,W$5,State,B28)</f>
        <v>1896538.5660000001</v>
      </c>
      <c r="X32" s="18">
        <f t="shared" ref="X32:X46" si="39">IF(S32&gt;0,2000*C32/S32,"")</f>
        <v>135.4865654511735</v>
      </c>
      <c r="Y32" s="18">
        <f t="shared" ref="Y32:Y46" si="40">IF(T32&gt;0,2000*D32/T32,"")</f>
        <v>186.94958014671377</v>
      </c>
      <c r="Z32" s="18">
        <f t="shared" ref="Z32:Z46" si="41">IF(U32&gt;0,2000*E32/U32,"")</f>
        <v>114.76300687411042</v>
      </c>
      <c r="AA32" s="18">
        <f t="shared" ref="AA32:AA46" si="42">IF(V32&gt;0,2000*F32/V32,"")</f>
        <v>117.97891696971381</v>
      </c>
      <c r="AB32" s="18">
        <f t="shared" ref="AB32:AB46" si="43">IF(W32&gt;0,2000*G32/W32,"")</f>
        <v>219.7692203428675</v>
      </c>
      <c r="AC32" s="10">
        <f t="shared" ref="AC32:AC47" si="44">SUMIFS(Gross_Load,Year,$B32,State,B$28)</f>
        <v>57738754.81000001</v>
      </c>
      <c r="AD32" s="10">
        <f t="shared" ref="AD32:AD47" si="45">SUMIFS(Gross_Load,Year,$B32,Primary_Fuel,AD$5,State,B$28)</f>
        <v>12893409.630000001</v>
      </c>
      <c r="AE32" s="10">
        <f t="shared" ref="AE32:AE47" si="46">SUMIFS(Gross_Load,Year,$B32,Primary_Fuel,AE$5,State,B$28)</f>
        <v>9933217.7100000009</v>
      </c>
      <c r="AF32" s="10">
        <f t="shared" ref="AF32:AF47" si="47">SUMIFS(Gross_Load,Year,$B32,Primary_Fuel,AF$5,State,B$28)</f>
        <v>34754942.760000005</v>
      </c>
      <c r="AG32" s="10">
        <f t="shared" ref="AG32:AG47" si="48">SUMIFS(Gross_Load,Year,$B32,Primary_Fuel,AG$5,State,B$28)</f>
        <v>157184.71</v>
      </c>
      <c r="AH32">
        <v>2009</v>
      </c>
    </row>
    <row r="33" spans="2:34" x14ac:dyDescent="0.45">
      <c r="B33" s="16">
        <v>2010</v>
      </c>
      <c r="C33" s="10">
        <f>SUMIFS(CO2_Mass,Year,$B33,State,B28)</f>
        <v>42563848.181000009</v>
      </c>
      <c r="D33" s="10">
        <f>SUMIFS(CO2_Mass,Year,$B33,Primary_Fuel,D$5,State,B28)</f>
        <v>14950792.331</v>
      </c>
      <c r="E33" s="10">
        <f>SUMIFS(CO2_Mass,Year,$B33,Primary_Fuel,E$5,State,B28)</f>
        <v>6716334.3839999996</v>
      </c>
      <c r="F33" s="10">
        <f>SUMIFS(CO2_Mass,Year,$B33,Primary_Fuel,F$5,State,B28)</f>
        <v>20808055.902999997</v>
      </c>
      <c r="G33" s="10">
        <f>SUMIFS(CO2_Mass,Year,$B33,Primary_Fuel,G$5,State,B28)</f>
        <v>88665.562999999995</v>
      </c>
      <c r="H33" s="10">
        <f t="shared" ref="H33:H47" si="49">C33</f>
        <v>42563848.181000009</v>
      </c>
      <c r="I33" s="10">
        <f t="shared" si="30"/>
        <v>14950792.331</v>
      </c>
      <c r="J33" s="10">
        <f t="shared" si="31"/>
        <v>6716334.3839999996</v>
      </c>
      <c r="K33" s="10">
        <f t="shared" si="32"/>
        <v>20808055.902999997</v>
      </c>
      <c r="L33" s="10">
        <f t="shared" si="33"/>
        <v>88665.562999999995</v>
      </c>
      <c r="M33" s="10">
        <f t="shared" si="34"/>
        <v>42563848.181000009</v>
      </c>
      <c r="N33" s="10">
        <f t="shared" si="35"/>
        <v>14950792.331</v>
      </c>
      <c r="O33" s="10">
        <f t="shared" si="36"/>
        <v>6716334.3839999996</v>
      </c>
      <c r="P33" s="10">
        <f t="shared" si="37"/>
        <v>20808055.902999997</v>
      </c>
      <c r="Q33" s="10">
        <f t="shared" si="38"/>
        <v>88665.562999999995</v>
      </c>
      <c r="R33" s="10"/>
      <c r="S33" s="10">
        <f>SUMIFS(Heat_Input,Year,$B33,State,B28)</f>
        <v>630695525.53600073</v>
      </c>
      <c r="T33" s="10">
        <f>SUMIFS(Heat_Input,Year,$B33,Primary_Fuel,T$5,State,B28)</f>
        <v>158208604.792</v>
      </c>
      <c r="U33" s="10">
        <f>SUMIFS(Heat_Input,Year,$B33,Primary_Fuel,U$5,State,B28)</f>
        <v>116663689.82399997</v>
      </c>
      <c r="V33" s="10">
        <f>SUMIFS(Heat_Input,Year,$B33,Primary_Fuel,V$5,State,B28)</f>
        <v>354971525.20899993</v>
      </c>
      <c r="W33" s="10">
        <f>SUMIFS(Heat_Input,Year,$B33,Primary_Fuel,W$5,State,B28)</f>
        <v>851705.71100000001</v>
      </c>
      <c r="X33" s="18">
        <f t="shared" si="39"/>
        <v>134.97431472920897</v>
      </c>
      <c r="Y33" s="18">
        <f t="shared" si="40"/>
        <v>189.00100093362312</v>
      </c>
      <c r="Z33" s="18">
        <f t="shared" si="41"/>
        <v>115.14009875964544</v>
      </c>
      <c r="AA33" s="18">
        <f t="shared" si="42"/>
        <v>117.23788769112475</v>
      </c>
      <c r="AB33" s="18">
        <f t="shared" si="43"/>
        <v>208.20704112902209</v>
      </c>
      <c r="AC33" s="10">
        <f t="shared" si="44"/>
        <v>64883058.100000009</v>
      </c>
      <c r="AD33" s="10">
        <f t="shared" si="45"/>
        <v>14165272.879999999</v>
      </c>
      <c r="AE33" s="10">
        <f t="shared" si="46"/>
        <v>10432697.159999996</v>
      </c>
      <c r="AF33" s="10">
        <f t="shared" si="47"/>
        <v>40218995.600000001</v>
      </c>
      <c r="AG33" s="10">
        <f t="shared" si="48"/>
        <v>66092.460000000006</v>
      </c>
      <c r="AH33">
        <v>2010</v>
      </c>
    </row>
    <row r="34" spans="2:34" x14ac:dyDescent="0.45">
      <c r="B34" s="16">
        <v>2011</v>
      </c>
      <c r="C34" s="10">
        <f>SUMIFS(CO2_Mass,Year,$B34,State,B28)</f>
        <v>37445416.582000002</v>
      </c>
      <c r="D34" s="10">
        <f>SUMIFS(CO2_Mass,Year,$B34,Primary_Fuel,D$5,State,B28)</f>
        <v>10394280.398999998</v>
      </c>
      <c r="E34" s="10">
        <f>SUMIFS(CO2_Mass,Year,$B34,Primary_Fuel,E$5,State,B28)</f>
        <v>4211762.739000001</v>
      </c>
      <c r="F34" s="10">
        <f>SUMIFS(CO2_Mass,Year,$B34,Primary_Fuel,F$5,State,B28)</f>
        <v>22839373.443999998</v>
      </c>
      <c r="G34" s="10">
        <f>SUMIFS(CO2_Mass,Year,$B34,Primary_Fuel,G$5,State,B28)</f>
        <v>0</v>
      </c>
      <c r="H34" s="10">
        <f t="shared" si="49"/>
        <v>37445416.582000002</v>
      </c>
      <c r="I34" s="10">
        <f t="shared" si="30"/>
        <v>10394280.398999998</v>
      </c>
      <c r="J34" s="10">
        <f t="shared" si="31"/>
        <v>4211762.739000001</v>
      </c>
      <c r="K34" s="10">
        <f t="shared" si="32"/>
        <v>22839373.443999998</v>
      </c>
      <c r="L34" s="10">
        <f t="shared" si="33"/>
        <v>0</v>
      </c>
      <c r="M34" s="10">
        <f t="shared" si="34"/>
        <v>37445416.582000002</v>
      </c>
      <c r="N34" s="10">
        <f t="shared" si="35"/>
        <v>10394280.398999998</v>
      </c>
      <c r="O34" s="10">
        <f t="shared" si="36"/>
        <v>4211762.739000001</v>
      </c>
      <c r="P34" s="10">
        <f t="shared" si="37"/>
        <v>22839373.443999998</v>
      </c>
      <c r="Q34" s="10">
        <f t="shared" si="38"/>
        <v>0</v>
      </c>
      <c r="R34" s="10"/>
      <c r="S34" s="10">
        <f>SUMIFS(Heat_Input,Year,$B34,State,B28)</f>
        <v>575801956.12800002</v>
      </c>
      <c r="T34" s="10">
        <f>SUMIFS(Heat_Input,Year,$B34,Primary_Fuel,T$5,State,B28)</f>
        <v>111248911.77600002</v>
      </c>
      <c r="U34" s="10">
        <f>SUMIFS(Heat_Input,Year,$B34,Primary_Fuel,U$5,State,B28)</f>
        <v>76036476.330999985</v>
      </c>
      <c r="V34" s="10">
        <f>SUMIFS(Heat_Input,Year,$B34,Primary_Fuel,V$5,State,B28)</f>
        <v>388516568.02100009</v>
      </c>
      <c r="W34" s="10">
        <f>SUMIFS(Heat_Input,Year,$B34,Primary_Fuel,W$5,State,B28)</f>
        <v>0</v>
      </c>
      <c r="X34" s="18">
        <f t="shared" si="39"/>
        <v>130.06352682023862</v>
      </c>
      <c r="Y34" s="18">
        <f t="shared" si="40"/>
        <v>186.86529572404103</v>
      </c>
      <c r="Z34" s="18">
        <f t="shared" si="41"/>
        <v>110.78269120903147</v>
      </c>
      <c r="AA34" s="18">
        <f t="shared" si="42"/>
        <v>117.57219806783368</v>
      </c>
      <c r="AB34" s="18" t="str">
        <f t="shared" si="43"/>
        <v/>
      </c>
      <c r="AC34" s="10">
        <f t="shared" si="44"/>
        <v>61275084.540000014</v>
      </c>
      <c r="AD34" s="10">
        <f t="shared" si="45"/>
        <v>9799608.6799999997</v>
      </c>
      <c r="AE34" s="10">
        <f t="shared" si="46"/>
        <v>5391429.3499999996</v>
      </c>
      <c r="AF34" s="10">
        <f t="shared" si="47"/>
        <v>46084046.510000005</v>
      </c>
      <c r="AG34" s="10">
        <f t="shared" si="48"/>
        <v>0</v>
      </c>
      <c r="AH34">
        <v>2011</v>
      </c>
    </row>
    <row r="35" spans="2:34" x14ac:dyDescent="0.45">
      <c r="B35" s="16">
        <v>2012</v>
      </c>
      <c r="C35" s="10">
        <f>SUMIFS(CO2_Mass,Year,$B35,State,B28)</f>
        <v>35800052.539999954</v>
      </c>
      <c r="D35" s="10">
        <f>SUMIFS(CO2_Mass,Year,$B35,Primary_Fuel,D$5,State,B28)</f>
        <v>5030163.7290000012</v>
      </c>
      <c r="E35" s="10">
        <f>SUMIFS(CO2_Mass,Year,$B35,Primary_Fuel,E$5,State,B28)</f>
        <v>4358455.6180000026</v>
      </c>
      <c r="F35" s="10">
        <f>SUMIFS(CO2_Mass,Year,$B35,Primary_Fuel,F$5,State,B28)</f>
        <v>26224818.382000003</v>
      </c>
      <c r="G35" s="10">
        <f>SUMIFS(CO2_Mass,Year,$B35,Primary_Fuel,G$5,State,B28)</f>
        <v>186614.81099999999</v>
      </c>
      <c r="H35" s="10">
        <f t="shared" si="49"/>
        <v>35800052.539999954</v>
      </c>
      <c r="I35" s="10">
        <f t="shared" si="30"/>
        <v>5030163.7290000012</v>
      </c>
      <c r="J35" s="10">
        <f t="shared" si="31"/>
        <v>4358455.6180000026</v>
      </c>
      <c r="K35" s="10">
        <f t="shared" si="32"/>
        <v>26224818.382000003</v>
      </c>
      <c r="L35" s="10">
        <f t="shared" si="33"/>
        <v>186614.81099999999</v>
      </c>
      <c r="M35" s="10">
        <f t="shared" si="34"/>
        <v>35800052.539999954</v>
      </c>
      <c r="N35" s="10">
        <f t="shared" si="35"/>
        <v>5030163.7290000012</v>
      </c>
      <c r="O35" s="10">
        <f t="shared" si="36"/>
        <v>4358455.6180000026</v>
      </c>
      <c r="P35" s="10">
        <f t="shared" si="37"/>
        <v>26224818.382000003</v>
      </c>
      <c r="Q35" s="10">
        <f t="shared" si="38"/>
        <v>186614.81099999999</v>
      </c>
      <c r="R35" s="10"/>
      <c r="S35" s="10">
        <f>SUMIFS(Heat_Input,Year,$B35,State,B28)</f>
        <v>584286844.16400003</v>
      </c>
      <c r="T35" s="10">
        <f>SUMIFS(Heat_Input,Year,$B35,Primary_Fuel,T$5,State,B28)</f>
        <v>58552109.412999995</v>
      </c>
      <c r="U35" s="10">
        <f>SUMIFS(Heat_Input,Year,$B35,Primary_Fuel,U$5,State,B28)</f>
        <v>78793129.239000008</v>
      </c>
      <c r="V35" s="10">
        <f>SUMIFS(Heat_Input,Year,$B35,Primary_Fuel,V$5,State,B28)</f>
        <v>445221090.59499955</v>
      </c>
      <c r="W35" s="10">
        <f>SUMIFS(Heat_Input,Year,$B35,Primary_Fuel,W$5,State,B28)</f>
        <v>1720514.9169999999</v>
      </c>
      <c r="X35" s="18">
        <f t="shared" si="39"/>
        <v>122.542730159269</v>
      </c>
      <c r="Y35" s="18">
        <f t="shared" si="40"/>
        <v>171.81836075347891</v>
      </c>
      <c r="Z35" s="18">
        <f t="shared" si="41"/>
        <v>110.63034708977419</v>
      </c>
      <c r="AA35" s="18">
        <f t="shared" si="42"/>
        <v>117.80582248227638</v>
      </c>
      <c r="AB35" s="18">
        <f t="shared" si="43"/>
        <v>216.92902416143366</v>
      </c>
      <c r="AC35" s="10">
        <f t="shared" si="44"/>
        <v>64017117.110000014</v>
      </c>
      <c r="AD35" s="10">
        <f t="shared" si="45"/>
        <v>4427240.0299999993</v>
      </c>
      <c r="AE35" s="10">
        <f t="shared" si="46"/>
        <v>6072921.1499999994</v>
      </c>
      <c r="AF35" s="10">
        <f t="shared" si="47"/>
        <v>53378473.030000009</v>
      </c>
      <c r="AG35" s="10">
        <f t="shared" si="48"/>
        <v>138482.9</v>
      </c>
      <c r="AH35">
        <v>2012</v>
      </c>
    </row>
    <row r="36" spans="2:34" x14ac:dyDescent="0.45">
      <c r="B36" s="16">
        <v>2013</v>
      </c>
      <c r="C36" s="10">
        <f>SUMIFS(CO2_Mass,Year,$B36,State,B28)</f>
        <v>33991141.184999973</v>
      </c>
      <c r="D36" s="10">
        <f>SUMIFS(CO2_Mass,Year,$B36,Primary_Fuel,D$5,State,B28)</f>
        <v>5463637.3000000007</v>
      </c>
      <c r="E36" s="10">
        <f>SUMIFS(CO2_Mass,Year,$B36,Primary_Fuel,E$5,State,B28)</f>
        <v>3881089.1389999995</v>
      </c>
      <c r="F36" s="10">
        <f>SUMIFS(CO2_Mass,Year,$B36,Primary_Fuel,F$5,State,B28)</f>
        <v>24571753.333000004</v>
      </c>
      <c r="G36" s="10">
        <f>SUMIFS(CO2_Mass,Year,$B36,Primary_Fuel,G$5,State,B28)</f>
        <v>74661.413</v>
      </c>
      <c r="H36" s="10">
        <f t="shared" si="49"/>
        <v>33991141.184999973</v>
      </c>
      <c r="I36" s="10">
        <f t="shared" si="30"/>
        <v>5463637.3000000007</v>
      </c>
      <c r="J36" s="10">
        <f t="shared" si="31"/>
        <v>3881089.1389999995</v>
      </c>
      <c r="K36" s="10">
        <f t="shared" si="32"/>
        <v>24571753.333000004</v>
      </c>
      <c r="L36" s="10">
        <f t="shared" si="33"/>
        <v>74661.413</v>
      </c>
      <c r="M36" s="10">
        <f t="shared" si="34"/>
        <v>33991141.184999973</v>
      </c>
      <c r="N36" s="10">
        <f t="shared" si="35"/>
        <v>5463637.3000000007</v>
      </c>
      <c r="O36" s="10">
        <f t="shared" si="36"/>
        <v>3881089.1389999995</v>
      </c>
      <c r="P36" s="10">
        <f t="shared" si="37"/>
        <v>24571753.333000004</v>
      </c>
      <c r="Q36" s="10">
        <f t="shared" si="38"/>
        <v>74661.413</v>
      </c>
      <c r="R36" s="10"/>
      <c r="S36" s="10">
        <f>SUMIFS(Heat_Input,Year,$B36,State,B28)</f>
        <v>550791111.16000021</v>
      </c>
      <c r="T36" s="10">
        <f>SUMIFS(Heat_Input,Year,$B36,Primary_Fuel,T$5,State,B28)</f>
        <v>62414303.612999991</v>
      </c>
      <c r="U36" s="10">
        <f>SUMIFS(Heat_Input,Year,$B36,Primary_Fuel,U$5,State,B28)</f>
        <v>70671815.79899998</v>
      </c>
      <c r="V36" s="10">
        <f>SUMIFS(Heat_Input,Year,$B36,Primary_Fuel,V$5,State,B28)</f>
        <v>416999309.35599971</v>
      </c>
      <c r="W36" s="10">
        <f>SUMIFS(Heat_Input,Year,$B36,Primary_Fuel,W$5,State,B28)</f>
        <v>705682.39199999999</v>
      </c>
      <c r="X36" s="18">
        <f t="shared" si="39"/>
        <v>123.42661490455983</v>
      </c>
      <c r="Y36" s="18">
        <f t="shared" si="40"/>
        <v>175.07644830509668</v>
      </c>
      <c r="Z36" s="18">
        <f t="shared" si="41"/>
        <v>109.83414236980501</v>
      </c>
      <c r="AA36" s="18">
        <f t="shared" si="42"/>
        <v>117.85033107583716</v>
      </c>
      <c r="AB36" s="18">
        <f t="shared" si="43"/>
        <v>211.60061196482283</v>
      </c>
      <c r="AC36" s="10">
        <f t="shared" si="44"/>
        <v>59063065.529999994</v>
      </c>
      <c r="AD36" s="10">
        <f t="shared" si="45"/>
        <v>4729949.6500000004</v>
      </c>
      <c r="AE36" s="10">
        <f t="shared" si="46"/>
        <v>5120926.6100000003</v>
      </c>
      <c r="AF36" s="10">
        <f t="shared" si="47"/>
        <v>49161865.099999994</v>
      </c>
      <c r="AG36" s="10">
        <f t="shared" si="48"/>
        <v>50324.17</v>
      </c>
      <c r="AH36">
        <v>2013</v>
      </c>
    </row>
    <row r="37" spans="2:34" x14ac:dyDescent="0.45">
      <c r="B37" s="16">
        <v>2014</v>
      </c>
      <c r="C37" s="10">
        <f>SUMIFS(CO2_Mass,Year,$B37,State,B28)</f>
        <v>34692015.645000018</v>
      </c>
      <c r="D37" s="10">
        <f>SUMIFS(CO2_Mass,Year,$B37,Primary_Fuel,D$5,State,B28)</f>
        <v>4667127.2709999997</v>
      </c>
      <c r="E37" s="10">
        <f>SUMIFS(CO2_Mass,Year,$B37,Primary_Fuel,E$5,State,B28)</f>
        <v>3581904.9420000007</v>
      </c>
      <c r="F37" s="10">
        <f>SUMIFS(CO2_Mass,Year,$B37,Primary_Fuel,F$5,State,B28)</f>
        <v>25785100.031000003</v>
      </c>
      <c r="G37" s="10">
        <f>SUMIFS(CO2_Mass,Year,$B37,Primary_Fuel,G$5,State,B28)</f>
        <v>657883.40100000007</v>
      </c>
      <c r="H37" s="10">
        <f t="shared" si="49"/>
        <v>34692015.645000018</v>
      </c>
      <c r="I37" s="10">
        <f t="shared" si="30"/>
        <v>4667127.2709999997</v>
      </c>
      <c r="J37" s="10">
        <f t="shared" si="31"/>
        <v>3581904.9420000007</v>
      </c>
      <c r="K37" s="10">
        <f t="shared" si="32"/>
        <v>25785100.031000003</v>
      </c>
      <c r="L37" s="10">
        <f t="shared" si="33"/>
        <v>657883.40100000007</v>
      </c>
      <c r="M37" s="10">
        <f t="shared" si="34"/>
        <v>34692015.645000018</v>
      </c>
      <c r="N37" s="10">
        <f t="shared" si="35"/>
        <v>4667127.2709999997</v>
      </c>
      <c r="O37" s="10">
        <f t="shared" si="36"/>
        <v>3581904.9420000007</v>
      </c>
      <c r="P37" s="10">
        <f t="shared" si="37"/>
        <v>25785100.031000003</v>
      </c>
      <c r="Q37" s="10">
        <f t="shared" si="38"/>
        <v>657883.40100000007</v>
      </c>
      <c r="R37" s="10"/>
      <c r="S37" s="10">
        <f>SUMIFS(Heat_Input,Year,$B37,State,B28)</f>
        <v>559286543.27999997</v>
      </c>
      <c r="T37" s="10">
        <f>SUMIFS(Heat_Input,Year,$B37,Primary_Fuel,T$5,State,B28)</f>
        <v>54310920.192999996</v>
      </c>
      <c r="U37" s="10">
        <f>SUMIFS(Heat_Input,Year,$B37,Primary_Fuel,U$5,State,B28)</f>
        <v>61468138.446999997</v>
      </c>
      <c r="V37" s="10">
        <f>SUMIFS(Heat_Input,Year,$B37,Primary_Fuel,V$5,State,B28)</f>
        <v>437308020.77899987</v>
      </c>
      <c r="W37" s="10">
        <f>SUMIFS(Heat_Input,Year,$B37,Primary_Fuel,W$5,State,B28)</f>
        <v>6199463.8609999996</v>
      </c>
      <c r="X37" s="18">
        <f t="shared" si="39"/>
        <v>124.05810961066474</v>
      </c>
      <c r="Y37" s="18">
        <f t="shared" si="40"/>
        <v>171.86699302515353</v>
      </c>
      <c r="Z37" s="18">
        <f t="shared" si="41"/>
        <v>116.54509254704195</v>
      </c>
      <c r="AA37" s="18">
        <f t="shared" si="42"/>
        <v>117.92649028054709</v>
      </c>
      <c r="AB37" s="18">
        <f t="shared" si="43"/>
        <v>212.2388050807609</v>
      </c>
      <c r="AC37" s="10">
        <f t="shared" si="44"/>
        <v>60104983.410000041</v>
      </c>
      <c r="AD37" s="10">
        <f t="shared" si="45"/>
        <v>4595359.7699999996</v>
      </c>
      <c r="AE37" s="10">
        <f t="shared" si="46"/>
        <v>4853953.5</v>
      </c>
      <c r="AF37" s="10">
        <f t="shared" si="47"/>
        <v>50546164.710000023</v>
      </c>
      <c r="AG37" s="10">
        <f t="shared" si="48"/>
        <v>109505.43</v>
      </c>
      <c r="AH37">
        <v>2014</v>
      </c>
    </row>
    <row r="38" spans="2:34" x14ac:dyDescent="0.45">
      <c r="B38" s="16">
        <v>2015</v>
      </c>
      <c r="C38" s="10">
        <f>SUMIFS(CO2_Mass,Year,$B38,State,B28)</f>
        <v>33271716.395000007</v>
      </c>
      <c r="D38" s="10">
        <f>SUMIFS(CO2_Mass,Year,$B38,Primary_Fuel,D$5,State,B28)</f>
        <v>2229724.9189999998</v>
      </c>
      <c r="E38" s="10">
        <f>SUMIFS(CO2_Mass,Year,$B38,Primary_Fuel,E$5,State,B28)</f>
        <v>3984124.6340000005</v>
      </c>
      <c r="F38" s="10">
        <f>SUMIFS(CO2_Mass,Year,$B38,Primary_Fuel,F$5,State,B28)</f>
        <v>26457825.515000008</v>
      </c>
      <c r="G38" s="10">
        <f>SUMIFS(CO2_Mass,Year,$B38,Primary_Fuel,G$5,State,B28)</f>
        <v>600041.32700000005</v>
      </c>
      <c r="H38" s="10">
        <f t="shared" si="49"/>
        <v>33271716.395000007</v>
      </c>
      <c r="I38" s="10">
        <f t="shared" si="30"/>
        <v>2229724.9189999998</v>
      </c>
      <c r="J38" s="10">
        <f t="shared" si="31"/>
        <v>3984124.6340000005</v>
      </c>
      <c r="K38" s="10">
        <f t="shared" si="32"/>
        <v>26457825.515000008</v>
      </c>
      <c r="L38" s="10">
        <f t="shared" si="33"/>
        <v>600041.32700000005</v>
      </c>
      <c r="M38" s="10">
        <f t="shared" si="34"/>
        <v>33271716.395000007</v>
      </c>
      <c r="N38" s="10">
        <f t="shared" si="35"/>
        <v>2229724.9189999998</v>
      </c>
      <c r="O38" s="10">
        <f t="shared" si="36"/>
        <v>3984124.6340000005</v>
      </c>
      <c r="P38" s="10">
        <f t="shared" si="37"/>
        <v>26457825.515000008</v>
      </c>
      <c r="Q38" s="10">
        <f t="shared" si="38"/>
        <v>600041.32700000005</v>
      </c>
      <c r="R38" s="10"/>
      <c r="S38" s="10">
        <f>SUMIFS(Heat_Input,Year,$B38,State,B28)</f>
        <v>554572487.03200006</v>
      </c>
      <c r="T38" s="10">
        <f>SUMIFS(Heat_Input,Year,$B38,Primary_Fuel,T$5,State,B28)</f>
        <v>30251800.228</v>
      </c>
      <c r="U38" s="10">
        <f>SUMIFS(Heat_Input,Year,$B38,Primary_Fuel,U$5,State,B28)</f>
        <v>68170993.779000014</v>
      </c>
      <c r="V38" s="10">
        <f>SUMIFS(Heat_Input,Year,$B38,Primary_Fuel,V$5,State,B28)</f>
        <v>450553581.2669999</v>
      </c>
      <c r="W38" s="10">
        <f>SUMIFS(Heat_Input,Year,$B38,Primary_Fuel,W$5,State,B28)</f>
        <v>5596111.7579999994</v>
      </c>
      <c r="X38" s="18">
        <f t="shared" si="39"/>
        <v>119.99050502150193</v>
      </c>
      <c r="Y38" s="18">
        <f t="shared" si="40"/>
        <v>147.41105667729784</v>
      </c>
      <c r="Z38" s="18">
        <f t="shared" si="41"/>
        <v>116.88621254124375</v>
      </c>
      <c r="AA38" s="18">
        <f t="shared" si="42"/>
        <v>117.4458560093921</v>
      </c>
      <c r="AB38" s="18">
        <f t="shared" si="43"/>
        <v>214.4493723314952</v>
      </c>
      <c r="AC38" s="10">
        <f t="shared" si="44"/>
        <v>59385850.250000052</v>
      </c>
      <c r="AD38" s="10">
        <f t="shared" si="45"/>
        <v>2182280.04</v>
      </c>
      <c r="AE38" s="10">
        <f t="shared" si="46"/>
        <v>5319053.9000000004</v>
      </c>
      <c r="AF38" s="10">
        <f t="shared" si="47"/>
        <v>51839895.390000015</v>
      </c>
      <c r="AG38" s="10">
        <f t="shared" si="48"/>
        <v>44620.92</v>
      </c>
      <c r="AH38">
        <v>2015</v>
      </c>
    </row>
    <row r="39" spans="2:34" x14ac:dyDescent="0.45">
      <c r="B39" s="16">
        <v>2016</v>
      </c>
      <c r="C39" s="10">
        <f>SUMIFS(CO2_Mass,Year,$B39,State,B28)</f>
        <v>31440499.813999996</v>
      </c>
      <c r="D39" s="10">
        <f>SUMIFS(CO2_Mass,Year,$B39,Primary_Fuel,D$5,State,B28)</f>
        <v>1588949.65</v>
      </c>
      <c r="E39" s="10">
        <f>SUMIFS(CO2_Mass,Year,$B39,Primary_Fuel,E$5,State,B28)</f>
        <v>1934603.1769999997</v>
      </c>
      <c r="F39" s="10">
        <f>SUMIFS(CO2_Mass,Year,$B39,Primary_Fuel,F$5,State,B28)</f>
        <v>27301230.174999997</v>
      </c>
      <c r="G39" s="10">
        <f>SUMIFS(CO2_Mass,Year,$B39,Primary_Fuel,G$5,State,B28)</f>
        <v>615716.81200000003</v>
      </c>
      <c r="H39" s="10">
        <f t="shared" si="49"/>
        <v>31440499.813999996</v>
      </c>
      <c r="I39" s="10">
        <f t="shared" si="30"/>
        <v>1588949.65</v>
      </c>
      <c r="J39" s="10">
        <f t="shared" si="31"/>
        <v>1934603.1769999997</v>
      </c>
      <c r="K39" s="10">
        <f t="shared" si="32"/>
        <v>27301230.174999997</v>
      </c>
      <c r="L39" s="10">
        <f t="shared" si="33"/>
        <v>615716.81200000003</v>
      </c>
      <c r="M39" s="10">
        <f t="shared" si="34"/>
        <v>31440499.813999996</v>
      </c>
      <c r="N39" s="10">
        <f t="shared" si="35"/>
        <v>1588949.65</v>
      </c>
      <c r="O39" s="10">
        <f t="shared" si="36"/>
        <v>1934603.1769999997</v>
      </c>
      <c r="P39" s="10">
        <f t="shared" si="37"/>
        <v>27301230.174999997</v>
      </c>
      <c r="Q39" s="10">
        <f t="shared" si="38"/>
        <v>615716.81200000003</v>
      </c>
      <c r="R39" s="10"/>
      <c r="S39" s="10">
        <f>SUMIFS(Heat_Input,Year,$B39,State,B28)</f>
        <v>532559836.15499991</v>
      </c>
      <c r="T39" s="10">
        <f>SUMIFS(Heat_Input,Year,$B39,Primary_Fuel,T$5,State,B28)</f>
        <v>23944973.673999999</v>
      </c>
      <c r="U39" s="10">
        <f>SUMIFS(Heat_Input,Year,$B39,Primary_Fuel,U$5,State,B28)</f>
        <v>36656023.580000006</v>
      </c>
      <c r="V39" s="10">
        <f>SUMIFS(Heat_Input,Year,$B39,Primary_Fuel,V$5,State,B28)</f>
        <v>466223329.78700006</v>
      </c>
      <c r="W39" s="10">
        <f>SUMIFS(Heat_Input,Year,$B39,Primary_Fuel,W$5,State,B28)</f>
        <v>5735509.1140000001</v>
      </c>
      <c r="X39" s="18">
        <f t="shared" si="39"/>
        <v>118.07311659473072</v>
      </c>
      <c r="Y39" s="18">
        <f t="shared" si="40"/>
        <v>132.7167589852327</v>
      </c>
      <c r="Z39" s="18">
        <f t="shared" si="41"/>
        <v>105.55444852210015</v>
      </c>
      <c r="AA39" s="18">
        <f t="shared" si="42"/>
        <v>117.11653377566027</v>
      </c>
      <c r="AB39" s="18">
        <f t="shared" si="43"/>
        <v>214.70345518136335</v>
      </c>
      <c r="AC39" s="10">
        <f t="shared" si="44"/>
        <v>56732911.180000015</v>
      </c>
      <c r="AD39" s="10">
        <f t="shared" si="45"/>
        <v>1580031.71</v>
      </c>
      <c r="AE39" s="10">
        <f t="shared" si="46"/>
        <v>2463582.7400000002</v>
      </c>
      <c r="AF39" s="10">
        <f t="shared" si="47"/>
        <v>52689296.730000012</v>
      </c>
      <c r="AG39" s="10">
        <f t="shared" si="48"/>
        <v>0</v>
      </c>
      <c r="AH39">
        <v>2016</v>
      </c>
    </row>
    <row r="40" spans="2:34" x14ac:dyDescent="0.45">
      <c r="B40" s="16">
        <v>2017</v>
      </c>
      <c r="C40" s="10">
        <f>SUMIFS(CO2_Mass,Year,$B40,State,B28)</f>
        <v>25302085.920000002</v>
      </c>
      <c r="D40" s="10">
        <f>SUMIFS(CO2_Mass,Year,$B40,Primary_Fuel,D$5,State,B28)</f>
        <v>763860.83100000001</v>
      </c>
      <c r="E40" s="10">
        <f>SUMIFS(CO2_Mass,Year,$B40,Primary_Fuel,E$5,State,B28)</f>
        <v>929648.42399999988</v>
      </c>
      <c r="F40" s="10">
        <f>SUMIFS(CO2_Mass,Year,$B40,Primary_Fuel,F$5,State,B28)</f>
        <v>22981720.699999999</v>
      </c>
      <c r="G40" s="10">
        <f>SUMIFS(CO2_Mass,Year,$B40,Primary_Fuel,G$5,State,B28)</f>
        <v>626855.96499999997</v>
      </c>
      <c r="H40" s="10">
        <f t="shared" si="49"/>
        <v>25302085.920000002</v>
      </c>
      <c r="I40" s="10">
        <f t="shared" si="30"/>
        <v>763860.83100000001</v>
      </c>
      <c r="J40" s="10">
        <f t="shared" si="31"/>
        <v>929648.42399999988</v>
      </c>
      <c r="K40" s="10">
        <f t="shared" si="32"/>
        <v>22981720.699999999</v>
      </c>
      <c r="L40" s="10">
        <f t="shared" si="33"/>
        <v>626855.96499999997</v>
      </c>
      <c r="M40" s="10">
        <f t="shared" si="34"/>
        <v>25302085.920000002</v>
      </c>
      <c r="N40" s="10">
        <f t="shared" si="35"/>
        <v>763860.83100000001</v>
      </c>
      <c r="O40" s="10">
        <f t="shared" si="36"/>
        <v>929648.42399999988</v>
      </c>
      <c r="P40" s="10">
        <f t="shared" si="37"/>
        <v>22981720.699999999</v>
      </c>
      <c r="Q40" s="10">
        <f t="shared" si="38"/>
        <v>626855.96499999997</v>
      </c>
      <c r="R40" s="10"/>
      <c r="S40" s="10">
        <f>SUMIFS(Heat_Input,Year,$B40,State,B28)</f>
        <v>433710253.14700013</v>
      </c>
      <c r="T40" s="10">
        <f>SUMIFS(Heat_Input,Year,$B40,Primary_Fuel,T$5,State,B28)</f>
        <v>16052334.824000001</v>
      </c>
      <c r="U40" s="10">
        <f>SUMIFS(Heat_Input,Year,$B40,Primary_Fuel,U$5,State,B28)</f>
        <v>19424212.184</v>
      </c>
      <c r="V40" s="10">
        <f>SUMIFS(Heat_Input,Year,$B40,Primary_Fuel,V$5,State,B28)</f>
        <v>392352226.17500007</v>
      </c>
      <c r="W40" s="10">
        <f>SUMIFS(Heat_Input,Year,$B40,Primary_Fuel,W$5,State,B28)</f>
        <v>5881479.9639999997</v>
      </c>
      <c r="X40" s="18">
        <f t="shared" si="39"/>
        <v>116.67737037069404</v>
      </c>
      <c r="Y40" s="18">
        <f t="shared" si="40"/>
        <v>95.171305529703289</v>
      </c>
      <c r="Z40" s="18">
        <f t="shared" si="41"/>
        <v>95.720579572927491</v>
      </c>
      <c r="AA40" s="18">
        <f t="shared" si="42"/>
        <v>117.14841495380995</v>
      </c>
      <c r="AB40" s="18">
        <f t="shared" si="43"/>
        <v>213.16266274370668</v>
      </c>
      <c r="AC40" s="10">
        <f t="shared" si="44"/>
        <v>46376238.810000017</v>
      </c>
      <c r="AD40" s="10">
        <f t="shared" si="45"/>
        <v>811220.52</v>
      </c>
      <c r="AE40" s="10">
        <f t="shared" si="46"/>
        <v>1407603.54</v>
      </c>
      <c r="AF40" s="10">
        <f t="shared" si="47"/>
        <v>44157414.750000015</v>
      </c>
      <c r="AG40" s="10">
        <f t="shared" si="48"/>
        <v>0</v>
      </c>
      <c r="AH40">
        <v>2017</v>
      </c>
    </row>
    <row r="41" spans="2:34" x14ac:dyDescent="0.45">
      <c r="B41" s="16">
        <v>2018</v>
      </c>
      <c r="C41" s="10">
        <f>SUMIFS(CO2_Mass,Year,$B41,State,B28)</f>
        <v>28025772.365999997</v>
      </c>
      <c r="D41" s="10">
        <f>SUMIFS(CO2_Mass,Year,$B41,Primary_Fuel,D$5,State,B28)</f>
        <v>703377.34</v>
      </c>
      <c r="E41" s="10">
        <f>SUMIFS(CO2_Mass,Year,$B41,Primary_Fuel,E$5,State,B28)</f>
        <v>1567126.844</v>
      </c>
      <c r="F41" s="10">
        <f>SUMIFS(CO2_Mass,Year,$B41,Primary_Fuel,F$5,State,B28)</f>
        <v>25119034.605999995</v>
      </c>
      <c r="G41" s="10">
        <f>SUMIFS(CO2_Mass,Year,$B41,Primary_Fuel,G$5,State,B28)</f>
        <v>636233.576</v>
      </c>
      <c r="H41" s="10">
        <f t="shared" si="49"/>
        <v>28025772.365999997</v>
      </c>
      <c r="I41" s="10">
        <f t="shared" si="30"/>
        <v>703377.34</v>
      </c>
      <c r="J41" s="10">
        <f t="shared" si="31"/>
        <v>1567126.844</v>
      </c>
      <c r="K41" s="10">
        <f t="shared" si="32"/>
        <v>25119034.605999995</v>
      </c>
      <c r="L41" s="10">
        <f t="shared" si="33"/>
        <v>636233.576</v>
      </c>
      <c r="M41" s="10">
        <f t="shared" si="34"/>
        <v>28025772.365999997</v>
      </c>
      <c r="N41" s="10">
        <f t="shared" si="35"/>
        <v>703377.34</v>
      </c>
      <c r="O41" s="10">
        <f t="shared" si="36"/>
        <v>1567126.844</v>
      </c>
      <c r="P41" s="10">
        <f t="shared" si="37"/>
        <v>25119034.605999995</v>
      </c>
      <c r="Q41" s="10">
        <f t="shared" si="38"/>
        <v>636233.576</v>
      </c>
      <c r="R41" s="10"/>
      <c r="S41" s="10">
        <f>SUMIFS(Heat_Input,Year,$B41,State,B28)</f>
        <v>474390756.94700003</v>
      </c>
      <c r="T41" s="10">
        <f>SUMIFS(Heat_Input,Year,$B41,Primary_Fuel,T$5,State,B28)</f>
        <v>7427499.3430000003</v>
      </c>
      <c r="U41" s="10">
        <f>SUMIFS(Heat_Input,Year,$B41,Primary_Fuel,U$5,State,B28)</f>
        <v>29301164.42400001</v>
      </c>
      <c r="V41" s="10">
        <f>SUMIFS(Heat_Input,Year,$B41,Primary_Fuel,V$5,State,B28)</f>
        <v>431676317.08300012</v>
      </c>
      <c r="W41" s="10">
        <f>SUMIFS(Heat_Input,Year,$B41,Primary_Fuel,W$5,State,B28)</f>
        <v>5985776.0969999991</v>
      </c>
      <c r="X41" s="18">
        <f t="shared" si="39"/>
        <v>118.15479941625885</v>
      </c>
      <c r="Y41" s="18">
        <f t="shared" si="40"/>
        <v>189.39815610024752</v>
      </c>
      <c r="Z41" s="18">
        <f t="shared" si="41"/>
        <v>106.96686461486814</v>
      </c>
      <c r="AA41" s="18">
        <f t="shared" si="42"/>
        <v>116.37902572806773</v>
      </c>
      <c r="AB41" s="18">
        <f t="shared" si="43"/>
        <v>212.58181585471357</v>
      </c>
      <c r="AC41" s="10">
        <f t="shared" si="44"/>
        <v>51100931.070000008</v>
      </c>
      <c r="AD41" s="10">
        <f t="shared" si="45"/>
        <v>740729.97</v>
      </c>
      <c r="AE41" s="10">
        <f t="shared" si="46"/>
        <v>2344227.31</v>
      </c>
      <c r="AF41" s="10">
        <f t="shared" si="47"/>
        <v>48015973.789999999</v>
      </c>
      <c r="AG41" s="10">
        <f t="shared" si="48"/>
        <v>0</v>
      </c>
      <c r="AH41">
        <v>2018</v>
      </c>
    </row>
    <row r="42" spans="2:34" x14ac:dyDescent="0.45">
      <c r="B42" s="16">
        <v>2019</v>
      </c>
      <c r="C42" s="10">
        <f>SUMIFS(CO2_Mass,Year,$B42,State,B28)</f>
        <v>24903924.161999997</v>
      </c>
      <c r="D42" s="10">
        <f>SUMIFS(CO2_Mass,Year,$B42,Primary_Fuel,D$5,State,B28)</f>
        <v>471968.848</v>
      </c>
      <c r="E42" s="10">
        <f>SUMIFS(CO2_Mass,Year,$B42,Primary_Fuel,E$5,State,B28)</f>
        <v>868516.08199999982</v>
      </c>
      <c r="F42" s="10">
        <f>SUMIFS(CO2_Mass,Year,$B42,Primary_Fuel,F$5,State,B28)</f>
        <v>23019716.170000006</v>
      </c>
      <c r="G42" s="10">
        <f>SUMIFS(CO2_Mass,Year,$B42,Primary_Fuel,G$5,State,B28)</f>
        <v>543723.06199999992</v>
      </c>
      <c r="H42" s="10">
        <f t="shared" si="49"/>
        <v>24903924.161999997</v>
      </c>
      <c r="I42" s="10">
        <f t="shared" si="30"/>
        <v>471968.848</v>
      </c>
      <c r="J42" s="10">
        <f t="shared" si="31"/>
        <v>868516.08199999982</v>
      </c>
      <c r="K42" s="10">
        <f t="shared" si="32"/>
        <v>23019716.170000006</v>
      </c>
      <c r="L42" s="10">
        <f t="shared" si="33"/>
        <v>543723.06199999992</v>
      </c>
      <c r="M42" s="10">
        <f t="shared" si="34"/>
        <v>24903924.161999997</v>
      </c>
      <c r="N42" s="10">
        <f t="shared" si="35"/>
        <v>471968.848</v>
      </c>
      <c r="O42" s="10">
        <f t="shared" si="36"/>
        <v>868516.08199999982</v>
      </c>
      <c r="P42" s="10">
        <f t="shared" si="37"/>
        <v>23019716.170000006</v>
      </c>
      <c r="Q42" s="10">
        <f t="shared" si="38"/>
        <v>543723.06199999992</v>
      </c>
      <c r="R42" s="10"/>
      <c r="S42" s="10">
        <f>SUMIFS(Heat_Input,Year,$B42,State,B28)</f>
        <v>423926802.51500016</v>
      </c>
      <c r="T42" s="10">
        <f>SUMIFS(Heat_Input,Year,$B42,Primary_Fuel,T$5,State,B28)</f>
        <v>4600076.5839999998</v>
      </c>
      <c r="U42" s="10">
        <f>SUMIFS(Heat_Input,Year,$B42,Primary_Fuel,U$5,State,B28)</f>
        <v>18166665.135999992</v>
      </c>
      <c r="V42" s="10">
        <f>SUMIFS(Heat_Input,Year,$B42,Primary_Fuel,V$5,State,B28)</f>
        <v>396037637.47600007</v>
      </c>
      <c r="W42" s="10">
        <f>SUMIFS(Heat_Input,Year,$B42,Primary_Fuel,W$5,State,B28)</f>
        <v>5122423.3190000001</v>
      </c>
      <c r="X42" s="18">
        <f t="shared" si="39"/>
        <v>117.49162362112644</v>
      </c>
      <c r="Y42" s="18">
        <f t="shared" si="40"/>
        <v>205.20043063700439</v>
      </c>
      <c r="Z42" s="18">
        <f t="shared" si="41"/>
        <v>95.616457450839874</v>
      </c>
      <c r="AA42" s="18">
        <f t="shared" si="42"/>
        <v>116.25014388383731</v>
      </c>
      <c r="AB42" s="18">
        <f t="shared" si="43"/>
        <v>212.29134264762232</v>
      </c>
      <c r="AC42" s="10">
        <f t="shared" si="44"/>
        <v>46837456.169999994</v>
      </c>
      <c r="AD42" s="10">
        <f t="shared" si="45"/>
        <v>472135.27999999997</v>
      </c>
      <c r="AE42" s="10">
        <f t="shared" si="46"/>
        <v>1305916.7</v>
      </c>
      <c r="AF42" s="10">
        <f t="shared" si="47"/>
        <v>45059404.189999998</v>
      </c>
      <c r="AG42" s="10">
        <f t="shared" si="48"/>
        <v>0</v>
      </c>
      <c r="AH42">
        <v>2019</v>
      </c>
    </row>
    <row r="43" spans="2:34" x14ac:dyDescent="0.45">
      <c r="B43" s="16">
        <v>2020</v>
      </c>
      <c r="C43" s="10">
        <f>SUMIFS(CO2_Mass,Year,$B43,State,B28)</f>
        <v>26920635.539999992</v>
      </c>
      <c r="D43" s="10">
        <f>SUMIFS(CO2_Mass,Year,$B43,Primary_Fuel,D$5,State,B28)</f>
        <v>174360.03</v>
      </c>
      <c r="E43" s="10">
        <f>SUMIFS(CO2_Mass,Year,$B43,Primary_Fuel,E$5,State,B28)</f>
        <v>476740.63599999988</v>
      </c>
      <c r="F43" s="10">
        <f>SUMIFS(CO2_Mass,Year,$B43,Primary_Fuel,F$5,State,B28)</f>
        <v>25675000.090999991</v>
      </c>
      <c r="G43" s="10">
        <f>SUMIFS(CO2_Mass,Year,$B43,Primary_Fuel,G$5,State,B28)</f>
        <v>594534.78300000005</v>
      </c>
      <c r="H43" s="10">
        <f t="shared" si="49"/>
        <v>26920635.539999992</v>
      </c>
      <c r="I43" s="10">
        <f t="shared" si="30"/>
        <v>174360.03</v>
      </c>
      <c r="J43" s="10">
        <f t="shared" si="31"/>
        <v>476740.63599999988</v>
      </c>
      <c r="K43" s="10">
        <f t="shared" si="32"/>
        <v>25675000.090999991</v>
      </c>
      <c r="L43" s="10">
        <f t="shared" si="33"/>
        <v>594534.78300000005</v>
      </c>
      <c r="M43" s="10">
        <f t="shared" si="34"/>
        <v>26920635.539999992</v>
      </c>
      <c r="N43" s="10">
        <f t="shared" si="35"/>
        <v>174360.03</v>
      </c>
      <c r="O43" s="10">
        <f t="shared" si="36"/>
        <v>476740.63599999988</v>
      </c>
      <c r="P43" s="10">
        <f t="shared" si="37"/>
        <v>25675000.090999991</v>
      </c>
      <c r="Q43" s="10">
        <f t="shared" si="38"/>
        <v>594534.78300000005</v>
      </c>
      <c r="R43" s="10"/>
      <c r="S43" s="10">
        <f>SUMIFS(Heat_Input,Year,$B43,State,B28)</f>
        <v>458308102.84899986</v>
      </c>
      <c r="T43" s="10">
        <f>SUMIFS(Heat_Input,Year,$B43,Primary_Fuel,T$5,State,B28)</f>
        <v>1699406.159</v>
      </c>
      <c r="U43" s="10">
        <f>SUMIFS(Heat_Input,Year,$B43,Primary_Fuel,U$5,State,B28)</f>
        <v>10611357.839000002</v>
      </c>
      <c r="V43" s="10">
        <f>SUMIFS(Heat_Input,Year,$B43,Primary_Fuel,V$5,State,B28)</f>
        <v>440352704.07299995</v>
      </c>
      <c r="W43" s="10">
        <f>SUMIFS(Heat_Input,Year,$B43,Primary_Fuel,W$5,State,B28)</f>
        <v>5644634.7779999999</v>
      </c>
      <c r="X43" s="18">
        <f t="shared" si="39"/>
        <v>117.47833116042295</v>
      </c>
      <c r="Y43" s="18">
        <f t="shared" si="40"/>
        <v>205.20112755458126</v>
      </c>
      <c r="Z43" s="18">
        <f t="shared" si="41"/>
        <v>89.854784511710932</v>
      </c>
      <c r="AA43" s="18">
        <f t="shared" si="42"/>
        <v>116.61107041479046</v>
      </c>
      <c r="AB43" s="18">
        <f t="shared" si="43"/>
        <v>210.65482759564998</v>
      </c>
      <c r="AC43" s="10">
        <f t="shared" si="44"/>
        <v>51527816.440000005</v>
      </c>
      <c r="AD43" s="10">
        <f t="shared" si="45"/>
        <v>160267.26</v>
      </c>
      <c r="AE43" s="10">
        <f t="shared" si="46"/>
        <v>614677.66999999993</v>
      </c>
      <c r="AF43" s="10">
        <f t="shared" si="47"/>
        <v>50752871.510000005</v>
      </c>
      <c r="AG43" s="10">
        <f t="shared" si="48"/>
        <v>0</v>
      </c>
      <c r="AH43">
        <v>2020</v>
      </c>
    </row>
    <row r="44" spans="2:34" x14ac:dyDescent="0.45">
      <c r="B44" s="16">
        <v>2021</v>
      </c>
      <c r="C44" s="10">
        <f>SUMIFS(CO2_Mass,Year,$B44,State,B28)</f>
        <v>28558684.931000005</v>
      </c>
      <c r="D44" s="10">
        <f>SUMIFS(CO2_Mass,Year,$B44,Primary_Fuel,D$5,State,B28)</f>
        <v>0</v>
      </c>
      <c r="E44" s="10">
        <f>SUMIFS(CO2_Mass,Year,$B44,Primary_Fuel,E$5,State,B28)</f>
        <v>325270.29699999996</v>
      </c>
      <c r="F44" s="10">
        <f>SUMIFS(CO2_Mass,Year,$B44,Primary_Fuel,F$5,State,B28)</f>
        <v>27619633.244000006</v>
      </c>
      <c r="G44" s="10">
        <f>SUMIFS(CO2_Mass,Year,$B44,Primary_Fuel,G$5,State,B28)</f>
        <v>613781.39</v>
      </c>
      <c r="H44" s="10">
        <f t="shared" si="49"/>
        <v>28558684.931000005</v>
      </c>
      <c r="I44" s="10">
        <f t="shared" si="30"/>
        <v>0</v>
      </c>
      <c r="J44" s="10">
        <f t="shared" si="31"/>
        <v>325270.29699999996</v>
      </c>
      <c r="K44" s="10">
        <f t="shared" si="32"/>
        <v>27619633.244000006</v>
      </c>
      <c r="L44" s="10">
        <f t="shared" si="33"/>
        <v>613781.39</v>
      </c>
      <c r="M44" s="10">
        <f t="shared" si="34"/>
        <v>28558684.931000005</v>
      </c>
      <c r="N44" s="10">
        <f t="shared" si="35"/>
        <v>0</v>
      </c>
      <c r="O44" s="10">
        <f t="shared" si="36"/>
        <v>325270.29699999996</v>
      </c>
      <c r="P44" s="10">
        <f t="shared" si="37"/>
        <v>27619633.244000006</v>
      </c>
      <c r="Q44" s="10">
        <f t="shared" si="38"/>
        <v>613781.39</v>
      </c>
      <c r="R44" s="10"/>
      <c r="S44" s="10">
        <f>SUMIFS(Heat_Input,Year,$B44,State,B28)</f>
        <v>485442448.65499991</v>
      </c>
      <c r="T44" s="10">
        <f>SUMIFS(Heat_Input,Year,$B44,Primary_Fuel,T$5,State,B28)</f>
        <v>0</v>
      </c>
      <c r="U44" s="10">
        <f>SUMIFS(Heat_Input,Year,$B44,Primary_Fuel,U$5,State,B28)</f>
        <v>8413694.4409999996</v>
      </c>
      <c r="V44" s="10">
        <f>SUMIFS(Heat_Input,Year,$B44,Primary_Fuel,V$5,State,B28)</f>
        <v>471211399.76099998</v>
      </c>
      <c r="W44" s="10">
        <f>SUMIFS(Heat_Input,Year,$B44,Primary_Fuel,W$5,State,B28)</f>
        <v>5817354.4529999997</v>
      </c>
      <c r="X44" s="18">
        <f t="shared" si="39"/>
        <v>117.66043538271798</v>
      </c>
      <c r="Y44" s="18" t="str">
        <f t="shared" si="40"/>
        <v/>
      </c>
      <c r="Z44" s="18">
        <f t="shared" si="41"/>
        <v>77.319255953711661</v>
      </c>
      <c r="AA44" s="18">
        <f t="shared" si="42"/>
        <v>117.22820482700028</v>
      </c>
      <c r="AB44" s="18">
        <f t="shared" si="43"/>
        <v>211.01736019660069</v>
      </c>
      <c r="AC44" s="10">
        <f t="shared" si="44"/>
        <v>55186772.380000003</v>
      </c>
      <c r="AD44" s="10">
        <f t="shared" si="45"/>
        <v>0</v>
      </c>
      <c r="AE44" s="10">
        <f t="shared" si="46"/>
        <v>390980.85</v>
      </c>
      <c r="AF44" s="10">
        <f t="shared" si="47"/>
        <v>54795791.530000001</v>
      </c>
      <c r="AG44" s="10">
        <f t="shared" si="48"/>
        <v>0</v>
      </c>
      <c r="AH44">
        <v>2021</v>
      </c>
    </row>
    <row r="45" spans="2:34" x14ac:dyDescent="0.45">
      <c r="B45" s="16">
        <v>2022</v>
      </c>
      <c r="C45" s="10">
        <f>SUMIFS(CO2_Mass,Year,$B45,State,B28)</f>
        <v>30818867.391000014</v>
      </c>
      <c r="D45" s="10">
        <f>SUMIFS(CO2_Mass,Year,$B45,Primary_Fuel,D$5,State,B28)</f>
        <v>0</v>
      </c>
      <c r="E45" s="10">
        <f>SUMIFS(CO2_Mass,Year,$B45,Primary_Fuel,E$5,State,B28)</f>
        <v>604475.24199999997</v>
      </c>
      <c r="F45" s="10">
        <f>SUMIFS(CO2_Mass,Year,$B45,Primary_Fuel,F$5,State,B28)</f>
        <v>29707408.727000009</v>
      </c>
      <c r="G45" s="10">
        <f>SUMIFS(CO2_Mass,Year,$B45,Primary_Fuel,G$5,State,B28)</f>
        <v>506983.42199999996</v>
      </c>
      <c r="H45" s="10">
        <f t="shared" si="49"/>
        <v>30818867.391000014</v>
      </c>
      <c r="I45" s="10">
        <f t="shared" si="30"/>
        <v>0</v>
      </c>
      <c r="J45" s="10">
        <f t="shared" si="31"/>
        <v>604475.24199999997</v>
      </c>
      <c r="K45" s="10">
        <f t="shared" si="32"/>
        <v>29707408.727000009</v>
      </c>
      <c r="L45" s="10">
        <f t="shared" si="33"/>
        <v>506983.42199999996</v>
      </c>
      <c r="M45" s="10">
        <f t="shared" si="34"/>
        <v>30818867.391000014</v>
      </c>
      <c r="N45" s="10">
        <f t="shared" si="35"/>
        <v>0</v>
      </c>
      <c r="O45" s="10">
        <f t="shared" si="36"/>
        <v>604475.24199999997</v>
      </c>
      <c r="P45" s="10">
        <f t="shared" si="37"/>
        <v>29707408.727000009</v>
      </c>
      <c r="Q45" s="10">
        <f t="shared" si="38"/>
        <v>506983.42199999996</v>
      </c>
      <c r="R45" s="10"/>
      <c r="S45" s="10">
        <f>SUMIFS(Heat_Input,Year,$B45,State,B28)</f>
        <v>521635408.31199992</v>
      </c>
      <c r="T45" s="10">
        <f>SUMIFS(Heat_Input,Year,$B45,Primary_Fuel,T$5,State,B28)</f>
        <v>0</v>
      </c>
      <c r="U45" s="10">
        <f>SUMIFS(Heat_Input,Year,$B45,Primary_Fuel,U$5,State,B28)</f>
        <v>12070057.5</v>
      </c>
      <c r="V45" s="10">
        <f>SUMIFS(Heat_Input,Year,$B45,Primary_Fuel,V$5,State,B28)</f>
        <v>504782471.46899998</v>
      </c>
      <c r="W45" s="10">
        <f>SUMIFS(Heat_Input,Year,$B45,Primary_Fuel,W$5,State,B28)</f>
        <v>4782879.3430000003</v>
      </c>
      <c r="X45" s="18">
        <f t="shared" si="39"/>
        <v>118.16248245390072</v>
      </c>
      <c r="Y45" s="18" t="str">
        <f t="shared" si="40"/>
        <v/>
      </c>
      <c r="Z45" s="18">
        <f t="shared" si="41"/>
        <v>100.16112052490222</v>
      </c>
      <c r="AA45" s="18">
        <f t="shared" si="42"/>
        <v>117.70380473215151</v>
      </c>
      <c r="AB45" s="18">
        <f t="shared" si="43"/>
        <v>211.99925218351882</v>
      </c>
      <c r="AC45" s="10">
        <f t="shared" si="44"/>
        <v>60359088.899999984</v>
      </c>
      <c r="AD45" s="10">
        <f t="shared" si="45"/>
        <v>0</v>
      </c>
      <c r="AE45" s="10">
        <f t="shared" si="46"/>
        <v>781423.7699999999</v>
      </c>
      <c r="AF45" s="10">
        <f t="shared" si="47"/>
        <v>59577665.129999988</v>
      </c>
      <c r="AG45" s="10">
        <f t="shared" si="48"/>
        <v>0</v>
      </c>
      <c r="AH45">
        <v>2022</v>
      </c>
    </row>
    <row r="46" spans="2:34" x14ac:dyDescent="0.45">
      <c r="B46" s="16">
        <v>2023</v>
      </c>
      <c r="C46" s="10">
        <f>SUMIFS(CO2_Mass,Year,$B46,State,B28)</f>
        <v>28889912.733000018</v>
      </c>
      <c r="D46" s="10">
        <f>SUMIFS(CO2_Mass,Year,$B46,Primary_Fuel,D$5,State,B28)</f>
        <v>0</v>
      </c>
      <c r="E46" s="10">
        <f>SUMIFS(CO2_Mass,Year,$B46,Primary_Fuel,E$5,State,B28)</f>
        <v>316176.32400000002</v>
      </c>
      <c r="F46" s="10">
        <f>SUMIFS(CO2_Mass,Year,$B46,Primary_Fuel,F$5,State,B28)</f>
        <v>28429837.870000012</v>
      </c>
      <c r="G46" s="10">
        <f>SUMIFS(CO2_Mass,Year,$B46,Primary_Fuel,G$5,State,B28)</f>
        <v>143898.53899999999</v>
      </c>
      <c r="H46" s="10">
        <f t="shared" si="49"/>
        <v>28889912.733000018</v>
      </c>
      <c r="I46" s="10">
        <f t="shared" si="30"/>
        <v>0</v>
      </c>
      <c r="J46" s="10">
        <f t="shared" si="31"/>
        <v>316176.32400000002</v>
      </c>
      <c r="K46" s="10">
        <f t="shared" si="32"/>
        <v>28429837.870000012</v>
      </c>
      <c r="L46" s="10">
        <f t="shared" si="33"/>
        <v>143898.53899999999</v>
      </c>
      <c r="M46" s="10">
        <f t="shared" si="34"/>
        <v>28889912.733000018</v>
      </c>
      <c r="N46" s="10">
        <f t="shared" si="35"/>
        <v>0</v>
      </c>
      <c r="O46" s="10">
        <f t="shared" si="36"/>
        <v>316176.32400000002</v>
      </c>
      <c r="P46" s="10">
        <f t="shared" si="37"/>
        <v>28429837.870000012</v>
      </c>
      <c r="Q46" s="10">
        <f t="shared" si="38"/>
        <v>143898.53899999999</v>
      </c>
      <c r="R46" s="10"/>
      <c r="S46" s="10">
        <f>SUMIFS(Heat_Input,Year,$B46,State,B28)</f>
        <v>496115567.65199989</v>
      </c>
      <c r="T46" s="10">
        <f>SUMIFS(Heat_Input,Year,$B46,Primary_Fuel,T$5,State,B28)</f>
        <v>0</v>
      </c>
      <c r="U46" s="10">
        <f>SUMIFS(Heat_Input,Year,$B46,Primary_Fuel,U$5,State,B28)</f>
        <v>8203454.0449999999</v>
      </c>
      <c r="V46" s="10">
        <f>SUMIFS(Heat_Input,Year,$B46,Primary_Fuel,V$5,State,B28)</f>
        <v>486546495.7280001</v>
      </c>
      <c r="W46" s="10">
        <f>SUMIFS(Heat_Input,Year,$B46,Primary_Fuel,W$5,State,B28)</f>
        <v>1365617.879</v>
      </c>
      <c r="X46" s="18">
        <f t="shared" si="39"/>
        <v>116.46444746625987</v>
      </c>
      <c r="Y46" s="18" t="str">
        <f t="shared" si="40"/>
        <v/>
      </c>
      <c r="Z46" s="18">
        <f t="shared" si="41"/>
        <v>77.083707000884402</v>
      </c>
      <c r="AA46" s="18">
        <f t="shared" si="42"/>
        <v>116.86380693159275</v>
      </c>
      <c r="AB46" s="18">
        <f t="shared" si="43"/>
        <v>210.74495466531602</v>
      </c>
      <c r="AC46" s="10">
        <f t="shared" si="44"/>
        <v>57597341.589999981</v>
      </c>
      <c r="AD46" s="10">
        <f t="shared" si="45"/>
        <v>0</v>
      </c>
      <c r="AE46" s="10">
        <f t="shared" si="46"/>
        <v>416459.27999999997</v>
      </c>
      <c r="AF46" s="10">
        <f t="shared" si="47"/>
        <v>57180882.309999995</v>
      </c>
      <c r="AG46" s="10">
        <f t="shared" si="48"/>
        <v>0</v>
      </c>
      <c r="AH46">
        <v>2023</v>
      </c>
    </row>
    <row r="47" spans="2:34" x14ac:dyDescent="0.45">
      <c r="B47" s="16">
        <v>2024</v>
      </c>
      <c r="C47" s="10">
        <f>'State Fuel Type'!C42*2</f>
        <v>28026653.60200002</v>
      </c>
      <c r="D47" s="10">
        <f>'State Fuel Type'!D42*2</f>
        <v>0</v>
      </c>
      <c r="E47" s="10">
        <f>'State Fuel Type'!E42*2</f>
        <v>254141.17799999999</v>
      </c>
      <c r="F47" s="10">
        <f>'State Fuel Type'!F42*2</f>
        <v>27772512.424000017</v>
      </c>
      <c r="G47" s="10">
        <f>'State Fuel Type'!G42*2</f>
        <v>0</v>
      </c>
      <c r="H47" s="10">
        <f t="shared" si="49"/>
        <v>28026653.60200002</v>
      </c>
      <c r="I47" s="10">
        <f t="shared" si="30"/>
        <v>0</v>
      </c>
      <c r="J47" s="10">
        <f t="shared" si="31"/>
        <v>254141.17799999999</v>
      </c>
      <c r="K47" s="10">
        <f t="shared" si="32"/>
        <v>27772512.424000017</v>
      </c>
      <c r="L47" s="10">
        <f t="shared" si="33"/>
        <v>0</v>
      </c>
      <c r="M47" s="10">
        <f t="shared" si="34"/>
        <v>28026653.60200002</v>
      </c>
      <c r="N47" s="10">
        <f t="shared" si="35"/>
        <v>0</v>
      </c>
      <c r="O47" s="10">
        <f t="shared" si="36"/>
        <v>254141.17799999999</v>
      </c>
      <c r="P47" s="10">
        <f t="shared" si="37"/>
        <v>27772512.424000017</v>
      </c>
      <c r="Q47" s="10">
        <f t="shared" si="38"/>
        <v>0</v>
      </c>
      <c r="R47" s="73"/>
      <c r="S47" s="73">
        <f>'State Fuel Type'!I42*2</f>
        <v>483540853.63799989</v>
      </c>
      <c r="T47" s="73">
        <f>'State Fuel Type'!J42*2</f>
        <v>0</v>
      </c>
      <c r="U47" s="73">
        <f>'State Fuel Type'!K42*2</f>
        <v>7216822.2240000013</v>
      </c>
      <c r="V47" s="73">
        <f>'State Fuel Type'!L42*2</f>
        <v>476324031.41399992</v>
      </c>
      <c r="W47" s="73">
        <f>'State Fuel Type'!M42*2</f>
        <v>0</v>
      </c>
      <c r="X47" s="74">
        <f t="shared" ref="X47" si="50">IF(S47&gt;0,2000*C47/S47,"")</f>
        <v>115.92258809627702</v>
      </c>
      <c r="Y47" s="74" t="str">
        <f t="shared" ref="Y47" si="51">IF(T47&gt;0,2000*D47/T47,"")</f>
        <v/>
      </c>
      <c r="Z47" s="74">
        <f t="shared" ref="Z47" si="52">IF(U47&gt;0,2000*E47/U47,"")</f>
        <v>70.4302170988326</v>
      </c>
      <c r="AA47" s="74">
        <f t="shared" ref="AA47" si="53">IF(V47&gt;0,2000*F47/V47,"")</f>
        <v>116.6118465262206</v>
      </c>
      <c r="AB47" s="74" t="str">
        <f t="shared" ref="AB47" si="54">IF(W47&gt;0,2000*G47/W47,"")</f>
        <v/>
      </c>
      <c r="AC47" s="10">
        <f t="shared" si="44"/>
        <v>29353788.54000001</v>
      </c>
      <c r="AD47" s="10">
        <f t="shared" si="45"/>
        <v>0</v>
      </c>
      <c r="AE47" s="10">
        <f t="shared" si="46"/>
        <v>163467.91</v>
      </c>
      <c r="AF47" s="10">
        <f t="shared" si="47"/>
        <v>29190320.630000006</v>
      </c>
      <c r="AG47" s="10">
        <f t="shared" si="48"/>
        <v>0</v>
      </c>
      <c r="AH47">
        <v>2024</v>
      </c>
    </row>
    <row r="48" spans="2:34" x14ac:dyDescent="0.45">
      <c r="B48" s="69">
        <v>2025</v>
      </c>
      <c r="C48" s="70">
        <f>SUM(D48:G48)</f>
        <v>29245144.575333342</v>
      </c>
      <c r="D48" s="70">
        <f>AVERAGE(D45:D47)</f>
        <v>0</v>
      </c>
      <c r="E48" s="70">
        <f>AVERAGE(E45:E47)</f>
        <v>391597.58133333334</v>
      </c>
      <c r="F48" s="70">
        <f>AVERAGE(F45:F47)</f>
        <v>28636586.340333343</v>
      </c>
      <c r="G48" s="70">
        <f>AVERAGE(G45:G47)</f>
        <v>216960.65366666662</v>
      </c>
      <c r="H48" s="70">
        <f>SUM(I48:L48)</f>
        <v>29245144.575333342</v>
      </c>
      <c r="I48" s="70">
        <f>AVERAGE(I45:I47)</f>
        <v>0</v>
      </c>
      <c r="J48" s="70">
        <f>AVERAGE(J45:J47)</f>
        <v>391597.58133333334</v>
      </c>
      <c r="K48" s="70">
        <f>AVERAGE(K45:K47)</f>
        <v>28636586.340333343</v>
      </c>
      <c r="L48" s="70">
        <f>AVERAGE(L45:L47)</f>
        <v>216960.65366666662</v>
      </c>
      <c r="M48" s="70">
        <f>SUM(N48:Q48)</f>
        <v>29245144.575333342</v>
      </c>
      <c r="N48" s="70">
        <f>AVERAGE(N45:N47)</f>
        <v>0</v>
      </c>
      <c r="O48" s="70">
        <f>AVERAGE(O45:O47)</f>
        <v>391597.58133333334</v>
      </c>
      <c r="P48" s="70">
        <f>AVERAGE(P45:P47)</f>
        <v>28636586.340333343</v>
      </c>
      <c r="Q48" s="70">
        <f>AVERAGE(Q45:Q47)</f>
        <v>216960.65366666662</v>
      </c>
      <c r="R48" s="70"/>
      <c r="S48" s="70"/>
      <c r="T48" s="70"/>
      <c r="U48" s="70"/>
      <c r="V48" s="70"/>
      <c r="W48" s="70"/>
      <c r="X48" s="75"/>
      <c r="Y48" s="75"/>
      <c r="Z48" s="75"/>
      <c r="AA48" s="75"/>
      <c r="AB48" s="75"/>
      <c r="AC48" s="70"/>
      <c r="AD48" s="70"/>
      <c r="AE48" s="70"/>
      <c r="AF48" s="70"/>
      <c r="AG48" s="70"/>
      <c r="AH48">
        <v>2025</v>
      </c>
    </row>
    <row r="49" spans="2:34" x14ac:dyDescent="0.45">
      <c r="B49" s="69">
        <v>2026</v>
      </c>
      <c r="C49" s="70">
        <f t="shared" ref="C49:C50" si="55">SUM(D49:G49)</f>
        <v>23711070.389889635</v>
      </c>
      <c r="D49" s="70">
        <f>AVERAGE(D45:D47)*0.67</f>
        <v>0</v>
      </c>
      <c r="E49" s="70">
        <f>AVERAGE(E45:E47)*0.67</f>
        <v>262370.37949333334</v>
      </c>
      <c r="F49" s="70">
        <f>F48-(F48-C51)*0.33</f>
        <v>23303336.372439634</v>
      </c>
      <c r="G49" s="70">
        <f>AVERAGE(G45:G47)*0.67</f>
        <v>145363.63795666664</v>
      </c>
      <c r="H49" s="70">
        <f t="shared" ref="H49:H50" si="56">SUM(I49:L49)</f>
        <v>22662987.891355727</v>
      </c>
      <c r="I49" s="70">
        <f>AVERAGE(I45:I47)*0.67</f>
        <v>0</v>
      </c>
      <c r="J49" s="70">
        <f>AVERAGE(J45:J47)*0.67</f>
        <v>262370.37949333334</v>
      </c>
      <c r="K49" s="70">
        <f>K48-(K48-H51)*0.33</f>
        <v>22255253.873905726</v>
      </c>
      <c r="L49" s="70">
        <f>AVERAGE(L45:L47)*0.67</f>
        <v>145363.63795666664</v>
      </c>
      <c r="M49" s="70">
        <f t="shared" ref="M49:M50" si="57">SUM(N49:Q49)</f>
        <v>22945112.526013706</v>
      </c>
      <c r="N49" s="70">
        <f>AVERAGE(N45:N47)*0.67</f>
        <v>0</v>
      </c>
      <c r="O49" s="70">
        <f>AVERAGE(O45:O47)*0.67</f>
        <v>262370.37949333334</v>
      </c>
      <c r="P49" s="70">
        <f>P48-(P48-M51)*0.33</f>
        <v>22537378.508563705</v>
      </c>
      <c r="Q49" s="70">
        <f>AVERAGE(Q45:Q47)*0.67</f>
        <v>145363.63795666664</v>
      </c>
      <c r="R49" s="70"/>
      <c r="S49" s="70"/>
      <c r="T49" s="70"/>
      <c r="U49" s="70"/>
      <c r="V49" s="70"/>
      <c r="W49" s="70"/>
      <c r="X49" s="75"/>
      <c r="Y49" s="75"/>
      <c r="Z49" s="75"/>
      <c r="AA49" s="75"/>
      <c r="AB49" s="75"/>
      <c r="AC49" s="70"/>
      <c r="AD49" s="70"/>
      <c r="AE49" s="70"/>
      <c r="AF49" s="70"/>
      <c r="AG49" s="70"/>
      <c r="AH49">
        <v>2026</v>
      </c>
    </row>
    <row r="50" spans="2:34" x14ac:dyDescent="0.45">
      <c r="B50" s="69">
        <v>2027</v>
      </c>
      <c r="C50" s="70">
        <f t="shared" si="55"/>
        <v>18170910.622095924</v>
      </c>
      <c r="D50" s="70">
        <f>AVERAGE(D45:D47)*0.33</f>
        <v>0</v>
      </c>
      <c r="E50" s="70">
        <f>AVERAGE(E45:E47)*0.33</f>
        <v>129227.20184000001</v>
      </c>
      <c r="F50" s="70">
        <f>F49-(F48-C51)*0.33</f>
        <v>17970086.404545926</v>
      </c>
      <c r="G50" s="70">
        <f>AVERAGE(G45:G47)*0.33</f>
        <v>71597.015709999992</v>
      </c>
      <c r="H50" s="70">
        <f t="shared" si="56"/>
        <v>16074745.625028109</v>
      </c>
      <c r="I50" s="70">
        <f>AVERAGE(I45:I47)*0.33</f>
        <v>0</v>
      </c>
      <c r="J50" s="70">
        <f>AVERAGE(J45:J47)*0.33</f>
        <v>129227.20184000001</v>
      </c>
      <c r="K50" s="70">
        <f>K49-(K48-H51)*0.33</f>
        <v>15873921.407478109</v>
      </c>
      <c r="L50" s="70">
        <f>AVERAGE(L45:L47)*0.33</f>
        <v>71597.015709999992</v>
      </c>
      <c r="M50" s="70">
        <f t="shared" si="57"/>
        <v>16638994.894344067</v>
      </c>
      <c r="N50" s="70">
        <f>AVERAGE(N45:N47)*0.33</f>
        <v>0</v>
      </c>
      <c r="O50" s="70">
        <f>AVERAGE(O45:O47)*0.33</f>
        <v>129227.20184000001</v>
      </c>
      <c r="P50" s="70">
        <f>P49-(P48-M51)*0.33</f>
        <v>16438170.676794067</v>
      </c>
      <c r="Q50" s="70">
        <f>AVERAGE(Q45:Q47)*0.33</f>
        <v>71597.015709999992</v>
      </c>
      <c r="R50" s="70"/>
      <c r="S50" s="70"/>
      <c r="T50" s="70"/>
      <c r="U50" s="70"/>
      <c r="V50" s="70"/>
      <c r="W50" s="70"/>
      <c r="X50" s="75"/>
      <c r="Y50" s="75"/>
      <c r="Z50" s="75"/>
      <c r="AA50" s="75"/>
      <c r="AB50" s="75"/>
      <c r="AC50" s="70"/>
      <c r="AD50" s="70"/>
      <c r="AE50" s="70"/>
      <c r="AF50" s="70"/>
      <c r="AG50" s="70"/>
      <c r="AH50">
        <v>2027</v>
      </c>
    </row>
    <row r="51" spans="2:34" x14ac:dyDescent="0.45">
      <c r="B51" s="69">
        <v>2028</v>
      </c>
      <c r="C51" s="70">
        <f>'IPM Emissions'!N7</f>
        <v>12475222.8012615</v>
      </c>
      <c r="D51" s="70">
        <v>0</v>
      </c>
      <c r="E51" s="70"/>
      <c r="F51" s="70">
        <f>C51</f>
        <v>12475222.8012615</v>
      </c>
      <c r="G51" s="70">
        <v>0</v>
      </c>
      <c r="H51" s="70">
        <f>'IPM Emissions'!N18</f>
        <v>9299215.2299466245</v>
      </c>
      <c r="I51" s="70">
        <v>0</v>
      </c>
      <c r="J51" s="70"/>
      <c r="K51" s="70">
        <f>H51</f>
        <v>9299215.2299466245</v>
      </c>
      <c r="L51" s="70">
        <v>0</v>
      </c>
      <c r="M51" s="70">
        <f>'IPM Emissions'!N29</f>
        <v>10154138.365273831</v>
      </c>
      <c r="N51" s="70">
        <v>0</v>
      </c>
      <c r="O51" s="70"/>
      <c r="P51" s="70">
        <f>M51</f>
        <v>10154138.365273831</v>
      </c>
      <c r="Q51" s="70">
        <v>0</v>
      </c>
      <c r="R51" s="70"/>
      <c r="S51" s="70"/>
      <c r="T51" s="70"/>
      <c r="U51" s="70"/>
      <c r="V51" s="70"/>
      <c r="W51" s="70"/>
      <c r="X51" s="75"/>
      <c r="Y51" s="75"/>
      <c r="Z51" s="75"/>
      <c r="AA51" s="75"/>
      <c r="AB51" s="75"/>
      <c r="AC51" s="70"/>
      <c r="AD51" s="70"/>
      <c r="AE51" s="70"/>
      <c r="AF51" s="70"/>
      <c r="AG51" s="70"/>
      <c r="AH51">
        <v>2028</v>
      </c>
    </row>
    <row r="53" spans="2:34" x14ac:dyDescent="0.45">
      <c r="B53" s="14" t="s">
        <v>25</v>
      </c>
      <c r="C53" s="14" t="s">
        <v>935</v>
      </c>
    </row>
    <row r="54" spans="2:34" ht="14.65" thickBot="1" x14ac:dyDescent="0.5"/>
    <row r="55" spans="2:34" x14ac:dyDescent="0.45">
      <c r="B55" s="4"/>
      <c r="C55" s="176" t="s">
        <v>926</v>
      </c>
      <c r="D55" s="177"/>
      <c r="E55" s="177"/>
      <c r="F55" s="177"/>
      <c r="G55" s="178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176" t="s">
        <v>931</v>
      </c>
      <c r="T55" s="177"/>
      <c r="U55" s="177"/>
      <c r="V55" s="177"/>
      <c r="W55" s="178"/>
      <c r="X55" s="176" t="s">
        <v>936</v>
      </c>
      <c r="Y55" s="177"/>
      <c r="Z55" s="177"/>
      <c r="AA55" s="177"/>
      <c r="AB55" s="178"/>
    </row>
    <row r="56" spans="2:34" ht="14.65" thickBot="1" x14ac:dyDescent="0.5">
      <c r="B56" s="5" t="s">
        <v>5</v>
      </c>
      <c r="C56" s="6" t="s">
        <v>932</v>
      </c>
      <c r="D56" s="7" t="s">
        <v>82</v>
      </c>
      <c r="E56" s="7" t="s">
        <v>923</v>
      </c>
      <c r="F56" s="7" t="s">
        <v>333</v>
      </c>
      <c r="G56" s="8" t="s">
        <v>97</v>
      </c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6" t="s">
        <v>932</v>
      </c>
      <c r="T56" s="7" t="s">
        <v>82</v>
      </c>
      <c r="U56" s="7" t="s">
        <v>923</v>
      </c>
      <c r="V56" s="7" t="s">
        <v>333</v>
      </c>
      <c r="W56" s="8" t="s">
        <v>97</v>
      </c>
      <c r="X56" s="11" t="s">
        <v>932</v>
      </c>
      <c r="Y56" s="12" t="s">
        <v>82</v>
      </c>
      <c r="Z56" s="12" t="s">
        <v>923</v>
      </c>
      <c r="AA56" s="12" t="s">
        <v>333</v>
      </c>
      <c r="AB56" s="13" t="s">
        <v>97</v>
      </c>
    </row>
    <row r="57" spans="2:34" x14ac:dyDescent="0.45">
      <c r="B57" s="17">
        <v>2009</v>
      </c>
      <c r="C57" s="10">
        <f>SUMIFS(CO2_Mass,Year,$B57,State,B53)</f>
        <v>7325487.629999999</v>
      </c>
      <c r="D57" s="10">
        <f>SUMIFS(CO2_Mass,Year,$B57,Primary_Fuel,D$5,State,B53)</f>
        <v>2757767.8829999999</v>
      </c>
      <c r="E57" s="10">
        <f>SUMIFS(CO2_Mass,Year,$B57,Primary_Fuel,E$5,State,B53)</f>
        <v>356658.08400000009</v>
      </c>
      <c r="F57" s="10">
        <f>SUMIFS(CO2_Mass,Year,$B57,Primary_Fuel,F$5,State,B53)</f>
        <v>4211061.6629999997</v>
      </c>
      <c r="G57" s="10">
        <f>SUMIFS(CO2_Mass,Year,$B57,Primary_Fuel,G$5,State,B53)</f>
        <v>0</v>
      </c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>
        <f>SUMIFS(Heat_Input,Year,$B57,State,B53)</f>
        <v>105258332.48800004</v>
      </c>
      <c r="T57" s="10">
        <f>SUMIFS(Heat_Input,Year,$B57,Primary_Fuel,T$5,State,B53)</f>
        <v>26631192.095000003</v>
      </c>
      <c r="U57" s="10">
        <f>SUMIFS(Heat_Input,Year,$B57,Primary_Fuel,U$5,State,B53)</f>
        <v>5380795.4110000003</v>
      </c>
      <c r="V57" s="10">
        <f>SUMIFS(Heat_Input,Year,$B57,Primary_Fuel,V$5,State,B53)</f>
        <v>72359713.558999985</v>
      </c>
      <c r="W57" s="10">
        <f>SUMIFS(Heat_Input,Year,$B57,Primary_Fuel,W$5,State,B53)</f>
        <v>886631.42299999995</v>
      </c>
      <c r="X57" s="18">
        <f>IF(S57&gt;0,2000*C57/S57,"")</f>
        <v>139.19064565905299</v>
      </c>
      <c r="Y57" s="18">
        <f>IF(T57&gt;0,2000*D57/T57,"")</f>
        <v>207.10810640112277</v>
      </c>
      <c r="Z57" s="18">
        <f>IF(U57&gt;0,2000*E57/U57,"")</f>
        <v>132.56704883106366</v>
      </c>
      <c r="AA57" s="18">
        <f>IF(V57&gt;0,2000*F57/V57,"")</f>
        <v>116.39243595309215</v>
      </c>
      <c r="AB57" s="18">
        <f>IF(W57&gt;0,2000*G57/W57,"")</f>
        <v>0</v>
      </c>
    </row>
    <row r="58" spans="2:34" x14ac:dyDescent="0.45">
      <c r="B58" s="16">
        <v>2010</v>
      </c>
      <c r="C58" s="10">
        <f>SUMIFS(CO2_Mass,Year,$B58,State,B53)</f>
        <v>8534278.6640000008</v>
      </c>
      <c r="D58" s="10">
        <f>SUMIFS(CO2_Mass,Year,$B58,Primary_Fuel,D$5,State,B53)</f>
        <v>2977801.6129999999</v>
      </c>
      <c r="E58" s="10">
        <f>SUMIFS(CO2_Mass,Year,$B58,Primary_Fuel,E$5,State,B53)</f>
        <v>630744.83699999994</v>
      </c>
      <c r="F58" s="10">
        <f>SUMIFS(CO2_Mass,Year,$B58,Primary_Fuel,F$5,State,B53)</f>
        <v>4925732.2139999997</v>
      </c>
      <c r="G58" s="10">
        <f>SUMIFS(CO2_Mass,Year,$B58,Primary_Fuel,G$5,State,B53)</f>
        <v>0</v>
      </c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>
        <f>SUMIFS(Heat_Input,Year,$B58,State,B53)</f>
        <v>124027550.79099999</v>
      </c>
      <c r="T58" s="10">
        <f>SUMIFS(Heat_Input,Year,$B58,Primary_Fuel,T$5,State,B53)</f>
        <v>28730802.473000001</v>
      </c>
      <c r="U58" s="10">
        <f>SUMIFS(Heat_Input,Year,$B58,Primary_Fuel,U$5,State,B53)</f>
        <v>9343256.8199999984</v>
      </c>
      <c r="V58" s="10">
        <f>SUMIFS(Heat_Input,Year,$B58,Primary_Fuel,V$5,State,B53)</f>
        <v>84529038.609000012</v>
      </c>
      <c r="W58" s="10">
        <f>SUMIFS(Heat_Input,Year,$B58,Primary_Fuel,W$5,State,B53)</f>
        <v>1424452.889</v>
      </c>
      <c r="X58" s="18">
        <f t="shared" ref="X58:X72" si="58">IF(S58&gt;0,2000*C58/S58,"")</f>
        <v>137.61907914123364</v>
      </c>
      <c r="Y58" s="18">
        <f t="shared" ref="Y58:Y72" si="59">IF(T58&gt;0,2000*D58/T58,"")</f>
        <v>207.28983228355091</v>
      </c>
      <c r="Z58" s="18">
        <f t="shared" ref="Z58:Z72" si="60">IF(U58&gt;0,2000*E58/U58,"")</f>
        <v>135.01605471227967</v>
      </c>
      <c r="AA58" s="18">
        <f t="shared" ref="AA58:AA72" si="61">IF(V58&gt;0,2000*F58/V58,"")</f>
        <v>116.54532679082298</v>
      </c>
      <c r="AB58" s="18">
        <f t="shared" ref="AB58:AB72" si="62">IF(W58&gt;0,2000*G58/W58,"")</f>
        <v>0</v>
      </c>
    </row>
    <row r="59" spans="2:34" x14ac:dyDescent="0.45">
      <c r="B59" s="16">
        <v>2011</v>
      </c>
      <c r="C59" s="10">
        <f>SUMIFS(CO2_Mass,Year,$B59,State,B53)</f>
        <v>7153394.9529999997</v>
      </c>
      <c r="D59" s="10">
        <f>SUMIFS(CO2_Mass,Year,$B59,Primary_Fuel,D$5,State,B53)</f>
        <v>621153.40899999999</v>
      </c>
      <c r="E59" s="10">
        <f>SUMIFS(CO2_Mass,Year,$B59,Primary_Fuel,E$5,State,B53)</f>
        <v>250070.93599999993</v>
      </c>
      <c r="F59" s="10">
        <f>SUMIFS(CO2_Mass,Year,$B59,Primary_Fuel,F$5,State,B53)</f>
        <v>6282170.6079999991</v>
      </c>
      <c r="G59" s="10">
        <f>SUMIFS(CO2_Mass,Year,$B59,Primary_Fuel,G$5,State,B53)</f>
        <v>0</v>
      </c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>
        <f>SUMIFS(Heat_Input,Year,$B59,State,B53)</f>
        <v>118315372.38600001</v>
      </c>
      <c r="T59" s="10">
        <f>SUMIFS(Heat_Input,Year,$B59,Primary_Fuel,T$5,State,B53)</f>
        <v>5936924.6250000009</v>
      </c>
      <c r="U59" s="10">
        <f>SUMIFS(Heat_Input,Year,$B59,Primary_Fuel,U$5,State,B53)</f>
        <v>3807847.0730000003</v>
      </c>
      <c r="V59" s="10">
        <f>SUMIFS(Heat_Input,Year,$B59,Primary_Fuel,V$5,State,B53)</f>
        <v>107571146.12400001</v>
      </c>
      <c r="W59" s="10">
        <f>SUMIFS(Heat_Input,Year,$B59,Primary_Fuel,W$5,State,B53)</f>
        <v>999454.56400000001</v>
      </c>
      <c r="X59" s="18">
        <f t="shared" si="58"/>
        <v>120.92080359029399</v>
      </c>
      <c r="Y59" s="18">
        <f t="shared" si="59"/>
        <v>209.25089949242869</v>
      </c>
      <c r="Z59" s="18">
        <f t="shared" si="60"/>
        <v>131.34505204957316</v>
      </c>
      <c r="AA59" s="18">
        <f t="shared" si="61"/>
        <v>116.80029142309928</v>
      </c>
      <c r="AB59" s="18">
        <f t="shared" si="62"/>
        <v>0</v>
      </c>
    </row>
    <row r="60" spans="2:34" x14ac:dyDescent="0.45">
      <c r="B60" s="16">
        <v>2012</v>
      </c>
      <c r="C60" s="10">
        <f>SUMIFS(CO2_Mass,Year,$B60,State,B53)</f>
        <v>7121028.4100000001</v>
      </c>
      <c r="D60" s="10">
        <f>SUMIFS(CO2_Mass,Year,$B60,Primary_Fuel,D$5,State,B53)</f>
        <v>156454.144</v>
      </c>
      <c r="E60" s="10">
        <f>SUMIFS(CO2_Mass,Year,$B60,Primary_Fuel,E$5,State,B53)</f>
        <v>176361.30300000001</v>
      </c>
      <c r="F60" s="10">
        <f>SUMIFS(CO2_Mass,Year,$B60,Primary_Fuel,F$5,State,B53)</f>
        <v>6788212.9630000005</v>
      </c>
      <c r="G60" s="10">
        <f>SUMIFS(CO2_Mass,Year,$B60,Primary_Fuel,G$5,State,B53)</f>
        <v>0</v>
      </c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>
        <f>SUMIFS(Heat_Input,Year,$B60,State,B53)</f>
        <v>120940683.64999999</v>
      </c>
      <c r="T60" s="10">
        <f>SUMIFS(Heat_Input,Year,$B60,Primary_Fuel,T$5,State,B53)</f>
        <v>1491744.004</v>
      </c>
      <c r="U60" s="10">
        <f>SUMIFS(Heat_Input,Year,$B60,Primary_Fuel,U$5,State,B53)</f>
        <v>2538038.2479999997</v>
      </c>
      <c r="V60" s="10">
        <f>SUMIFS(Heat_Input,Year,$B60,Primary_Fuel,V$5,State,B53)</f>
        <v>116019341.49499999</v>
      </c>
      <c r="W60" s="10">
        <f>SUMIFS(Heat_Input,Year,$B60,Primary_Fuel,W$5,State,B53)</f>
        <v>891559.90300000005</v>
      </c>
      <c r="X60" s="18">
        <f t="shared" si="58"/>
        <v>117.76067730207511</v>
      </c>
      <c r="Y60" s="18">
        <f t="shared" si="59"/>
        <v>209.76004405645998</v>
      </c>
      <c r="Z60" s="18">
        <f t="shared" si="60"/>
        <v>138.97450374435809</v>
      </c>
      <c r="AA60" s="18">
        <f t="shared" si="61"/>
        <v>117.01864319394619</v>
      </c>
      <c r="AB60" s="18">
        <f t="shared" si="62"/>
        <v>0</v>
      </c>
    </row>
    <row r="61" spans="2:34" x14ac:dyDescent="0.45">
      <c r="B61" s="16">
        <v>2013</v>
      </c>
      <c r="C61" s="10">
        <f>SUMIFS(CO2_Mass,Year,$B61,State,B53)</f>
        <v>7458316.3319999995</v>
      </c>
      <c r="D61" s="10">
        <f>SUMIFS(CO2_Mass,Year,$B61,Primary_Fuel,D$5,State,B53)</f>
        <v>765427.35800000001</v>
      </c>
      <c r="E61" s="10">
        <f>SUMIFS(CO2_Mass,Year,$B61,Primary_Fuel,E$5,State,B53)</f>
        <v>210824.58299999998</v>
      </c>
      <c r="F61" s="10">
        <f>SUMIFS(CO2_Mass,Year,$B61,Primary_Fuel,F$5,State,B53)</f>
        <v>6482064.3909999998</v>
      </c>
      <c r="G61" s="10">
        <f>SUMIFS(CO2_Mass,Year,$B61,Primary_Fuel,G$5,State,B53)</f>
        <v>0</v>
      </c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>
        <f>SUMIFS(Heat_Input,Year,$B61,State,B53)</f>
        <v>121461290.20400003</v>
      </c>
      <c r="T61" s="10">
        <f>SUMIFS(Heat_Input,Year,$B61,Primary_Fuel,T$5,State,B53)</f>
        <v>7298147.8279999997</v>
      </c>
      <c r="U61" s="10">
        <f>SUMIFS(Heat_Input,Year,$B61,Primary_Fuel,U$5,State,B53)</f>
        <v>2719511.9650000003</v>
      </c>
      <c r="V61" s="10">
        <f>SUMIFS(Heat_Input,Year,$B61,Primary_Fuel,V$5,State,B53)</f>
        <v>110408997.79500003</v>
      </c>
      <c r="W61" s="10">
        <f>SUMIFS(Heat_Input,Year,$B61,Primary_Fuel,W$5,State,B53)</f>
        <v>1034632.616</v>
      </c>
      <c r="X61" s="18">
        <f t="shared" si="58"/>
        <v>122.80976629629738</v>
      </c>
      <c r="Y61" s="18">
        <f t="shared" si="59"/>
        <v>209.75934608048613</v>
      </c>
      <c r="Z61" s="18">
        <f t="shared" si="60"/>
        <v>155.04589478796424</v>
      </c>
      <c r="AA61" s="18">
        <f t="shared" si="61"/>
        <v>117.41913286878048</v>
      </c>
      <c r="AB61" s="18">
        <f t="shared" si="62"/>
        <v>0</v>
      </c>
    </row>
    <row r="62" spans="2:34" x14ac:dyDescent="0.45">
      <c r="B62" s="16">
        <v>2014</v>
      </c>
      <c r="C62" s="10">
        <f>SUMIFS(CO2_Mass,Year,$B62,State,B53)</f>
        <v>7273507.0150000015</v>
      </c>
      <c r="D62" s="10">
        <f>SUMIFS(CO2_Mass,Year,$B62,Primary_Fuel,D$5,State,B53)</f>
        <v>910431.52800000005</v>
      </c>
      <c r="E62" s="10">
        <f>SUMIFS(CO2_Mass,Year,$B62,Primary_Fuel,E$5,State,B53)</f>
        <v>337681.69399999996</v>
      </c>
      <c r="F62" s="10">
        <f>SUMIFS(CO2_Mass,Year,$B62,Primary_Fuel,F$5,State,B53)</f>
        <v>6025393.7930000005</v>
      </c>
      <c r="G62" s="10">
        <f>SUMIFS(CO2_Mass,Year,$B62,Primary_Fuel,G$5,State,B53)</f>
        <v>0</v>
      </c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>
        <f>SUMIFS(Heat_Input,Year,$B62,State,B53)</f>
        <v>114966213.514</v>
      </c>
      <c r="T62" s="10">
        <f>SUMIFS(Heat_Input,Year,$B62,Primary_Fuel,T$5,State,B53)</f>
        <v>8680699.6970000006</v>
      </c>
      <c r="U62" s="10">
        <f>SUMIFS(Heat_Input,Year,$B62,Primary_Fuel,U$5,State,B53)</f>
        <v>4313735.1830000002</v>
      </c>
      <c r="V62" s="10">
        <f>SUMIFS(Heat_Input,Year,$B62,Primary_Fuel,V$5,State,B53)</f>
        <v>101971778.634</v>
      </c>
      <c r="W62" s="10">
        <f>SUMIFS(Heat_Input,Year,$B62,Primary_Fuel,W$5,State,B53)</f>
        <v>0</v>
      </c>
      <c r="X62" s="18">
        <f t="shared" si="58"/>
        <v>126.53294898877871</v>
      </c>
      <c r="Y62" s="18">
        <f t="shared" si="59"/>
        <v>209.75994096757887</v>
      </c>
      <c r="Z62" s="18">
        <f t="shared" si="60"/>
        <v>156.56116088478021</v>
      </c>
      <c r="AA62" s="18">
        <f t="shared" si="61"/>
        <v>118.17767373905509</v>
      </c>
      <c r="AB62" s="18" t="str">
        <f t="shared" si="62"/>
        <v/>
      </c>
    </row>
    <row r="63" spans="2:34" x14ac:dyDescent="0.45">
      <c r="B63" s="16">
        <v>2015</v>
      </c>
      <c r="C63" s="10">
        <f>SUMIFS(CO2_Mass,Year,$B63,State,B53)</f>
        <v>8157564.612999999</v>
      </c>
      <c r="D63" s="10">
        <f>SUMIFS(CO2_Mass,Year,$B63,Primary_Fuel,D$5,State,B53)</f>
        <v>692802.54200000002</v>
      </c>
      <c r="E63" s="10">
        <f>SUMIFS(CO2_Mass,Year,$B63,Primary_Fuel,E$5,State,B53)</f>
        <v>231083.24100000001</v>
      </c>
      <c r="F63" s="10">
        <f>SUMIFS(CO2_Mass,Year,$B63,Primary_Fuel,F$5,State,B53)</f>
        <v>7233678.8299999991</v>
      </c>
      <c r="G63" s="10">
        <f>SUMIFS(CO2_Mass,Year,$B63,Primary_Fuel,G$5,State,B53)</f>
        <v>0</v>
      </c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>
        <f>SUMIFS(Heat_Input,Year,$B63,State,B53)</f>
        <v>130675860.83099999</v>
      </c>
      <c r="T63" s="10">
        <f>SUMIFS(Heat_Input,Year,$B63,Primary_Fuel,T$5,State,B53)</f>
        <v>6605666.608</v>
      </c>
      <c r="U63" s="10">
        <f>SUMIFS(Heat_Input,Year,$B63,Primary_Fuel,U$5,State,B53)</f>
        <v>3042869.1710000006</v>
      </c>
      <c r="V63" s="10">
        <f>SUMIFS(Heat_Input,Year,$B63,Primary_Fuel,V$5,State,B53)</f>
        <v>121027325.05199997</v>
      </c>
      <c r="W63" s="10">
        <f>SUMIFS(Heat_Input,Year,$B63,Primary_Fuel,W$5,State,B53)</f>
        <v>0</v>
      </c>
      <c r="X63" s="18">
        <f t="shared" si="58"/>
        <v>124.85189783520899</v>
      </c>
      <c r="Y63" s="18">
        <f t="shared" si="59"/>
        <v>209.76006907795187</v>
      </c>
      <c r="Z63" s="18">
        <f t="shared" si="60"/>
        <v>151.88509792161548</v>
      </c>
      <c r="AA63" s="18">
        <f t="shared" si="61"/>
        <v>119.53794445827856</v>
      </c>
      <c r="AB63" s="18" t="str">
        <f t="shared" si="62"/>
        <v/>
      </c>
    </row>
    <row r="64" spans="2:34" x14ac:dyDescent="0.45">
      <c r="B64" s="16">
        <v>2016</v>
      </c>
      <c r="C64" s="10">
        <f>SUMIFS(CO2_Mass,Year,$B64,State,B53)</f>
        <v>7684706.6509999996</v>
      </c>
      <c r="D64" s="10">
        <f>SUMIFS(CO2_Mass,Year,$B64,Primary_Fuel,D$5,State,B53)</f>
        <v>242327.33900000001</v>
      </c>
      <c r="E64" s="10">
        <f>SUMIFS(CO2_Mass,Year,$B64,Primary_Fuel,E$5,State,B53)</f>
        <v>86988.934000000008</v>
      </c>
      <c r="F64" s="10">
        <f>SUMIFS(CO2_Mass,Year,$B64,Primary_Fuel,F$5,State,B53)</f>
        <v>7355390.3779999996</v>
      </c>
      <c r="G64" s="10">
        <f>SUMIFS(CO2_Mass,Year,$B64,Primary_Fuel,G$5,State,B53)</f>
        <v>0</v>
      </c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>
        <f>SUMIFS(Heat_Input,Year,$B64,State,B53)</f>
        <v>127198006.711</v>
      </c>
      <c r="T64" s="10">
        <f>SUMIFS(Heat_Input,Year,$B64,Primary_Fuel,T$5,State,B53)</f>
        <v>2310510.2209999999</v>
      </c>
      <c r="U64" s="10">
        <f>SUMIFS(Heat_Input,Year,$B64,Primary_Fuel,U$5,State,B53)</f>
        <v>1233691.5569999998</v>
      </c>
      <c r="V64" s="10">
        <f>SUMIFS(Heat_Input,Year,$B64,Primary_Fuel,V$5,State,B53)</f>
        <v>123653804.933</v>
      </c>
      <c r="W64" s="10">
        <f>SUMIFS(Heat_Input,Year,$B64,Primary_Fuel,W$5,State,B53)</f>
        <v>0</v>
      </c>
      <c r="X64" s="18">
        <f t="shared" si="58"/>
        <v>120.83061440514589</v>
      </c>
      <c r="Y64" s="18">
        <f t="shared" si="59"/>
        <v>209.76088899976349</v>
      </c>
      <c r="Z64" s="18">
        <f t="shared" si="60"/>
        <v>141.02217609648443</v>
      </c>
      <c r="AA64" s="18">
        <f t="shared" si="61"/>
        <v>118.96747345519066</v>
      </c>
      <c r="AB64" s="18" t="str">
        <f t="shared" si="62"/>
        <v/>
      </c>
    </row>
    <row r="65" spans="2:28" x14ac:dyDescent="0.45">
      <c r="B65" s="16">
        <v>2017</v>
      </c>
      <c r="C65" s="10">
        <f>SUMIFS(CO2_Mass,Year,$B65,State,B53)</f>
        <v>6835522.5520000001</v>
      </c>
      <c r="D65" s="10">
        <f>SUMIFS(CO2_Mass,Year,$B65,Primary_Fuel,D$5,State,B53)</f>
        <v>251352.21299999999</v>
      </c>
      <c r="E65" s="10">
        <f>SUMIFS(CO2_Mass,Year,$B65,Primary_Fuel,E$5,State,B53)</f>
        <v>134020.48699999999</v>
      </c>
      <c r="F65" s="10">
        <f>SUMIFS(CO2_Mass,Year,$B65,Primary_Fuel,F$5,State,B53)</f>
        <v>6450149.852</v>
      </c>
      <c r="G65" s="10">
        <f>SUMIFS(CO2_Mass,Year,$B65,Primary_Fuel,G$5,State,B53)</f>
        <v>0</v>
      </c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>
        <f>SUMIFS(Heat_Input,Year,$B65,State,B53)</f>
        <v>112582167.30000001</v>
      </c>
      <c r="T65" s="10">
        <f>SUMIFS(Heat_Input,Year,$B65,Primary_Fuel,T$5,State,B53)</f>
        <v>2396568.6359999999</v>
      </c>
      <c r="U65" s="10">
        <f>SUMIFS(Heat_Input,Year,$B65,Primary_Fuel,U$5,State,B53)</f>
        <v>1845960.5430000001</v>
      </c>
      <c r="V65" s="10">
        <f>SUMIFS(Heat_Input,Year,$B65,Primary_Fuel,V$5,State,B53)</f>
        <v>108339638.12099999</v>
      </c>
      <c r="W65" s="10">
        <f>SUMIFS(Heat_Input,Year,$B65,Primary_Fuel,W$5,State,B53)</f>
        <v>0</v>
      </c>
      <c r="X65" s="18">
        <f t="shared" si="58"/>
        <v>121.43171011773548</v>
      </c>
      <c r="Y65" s="18">
        <f t="shared" si="59"/>
        <v>209.76007882630071</v>
      </c>
      <c r="Z65" s="18">
        <f t="shared" si="60"/>
        <v>145.20406463530784</v>
      </c>
      <c r="AA65" s="18">
        <f t="shared" si="61"/>
        <v>119.07275977414838</v>
      </c>
      <c r="AB65" s="18" t="str">
        <f t="shared" si="62"/>
        <v/>
      </c>
    </row>
    <row r="66" spans="2:28" x14ac:dyDescent="0.45">
      <c r="B66" s="16">
        <v>2018</v>
      </c>
      <c r="C66" s="10">
        <f>SUMIFS(CO2_Mass,Year,$B66,State,B53)</f>
        <v>8744800.682</v>
      </c>
      <c r="D66" s="10">
        <f>SUMIFS(CO2_Mass,Year,$B66,Primary_Fuel,D$5,State,B53)</f>
        <v>393320.56300000002</v>
      </c>
      <c r="E66" s="10">
        <f>SUMIFS(CO2_Mass,Year,$B66,Primary_Fuel,E$5,State,B53)</f>
        <v>202639.10800000007</v>
      </c>
      <c r="F66" s="10">
        <f>SUMIFS(CO2_Mass,Year,$B66,Primary_Fuel,F$5,State,B53)</f>
        <v>8148841.0109999999</v>
      </c>
      <c r="G66" s="10">
        <f>SUMIFS(CO2_Mass,Year,$B66,Primary_Fuel,G$5,State,B53)</f>
        <v>0</v>
      </c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>
        <f>SUMIFS(Heat_Input,Year,$B66,State,B53)</f>
        <v>143050047.33899999</v>
      </c>
      <c r="T66" s="10">
        <f>SUMIFS(Heat_Input,Year,$B66,Primary_Fuel,T$5,State,B53)</f>
        <v>3750212.12</v>
      </c>
      <c r="U66" s="10">
        <f>SUMIFS(Heat_Input,Year,$B66,Primary_Fuel,U$5,State,B53)</f>
        <v>2680622.2790000006</v>
      </c>
      <c r="V66" s="10">
        <f>SUMIFS(Heat_Input,Year,$B66,Primary_Fuel,V$5,State,B53)</f>
        <v>136619212.94</v>
      </c>
      <c r="W66" s="10">
        <f>SUMIFS(Heat_Input,Year,$B66,Primary_Fuel,W$5,State,B53)</f>
        <v>0</v>
      </c>
      <c r="X66" s="18">
        <f t="shared" si="58"/>
        <v>122.26211517814562</v>
      </c>
      <c r="Y66" s="18">
        <f t="shared" si="59"/>
        <v>209.75910183981804</v>
      </c>
      <c r="Z66" s="18">
        <f t="shared" si="60"/>
        <v>151.18811000525898</v>
      </c>
      <c r="AA66" s="18">
        <f t="shared" si="61"/>
        <v>119.29275298312226</v>
      </c>
      <c r="AB66" s="18" t="str">
        <f t="shared" si="62"/>
        <v/>
      </c>
    </row>
    <row r="67" spans="2:28" x14ac:dyDescent="0.45">
      <c r="B67" s="16">
        <v>2019</v>
      </c>
      <c r="C67" s="10">
        <f>SUMIFS(CO2_Mass,Year,$B67,State,B53)</f>
        <v>8109032.8109999988</v>
      </c>
      <c r="D67" s="10">
        <f>SUMIFS(CO2_Mass,Year,$B67,Primary_Fuel,D$5,State,B53)</f>
        <v>80737.877999999997</v>
      </c>
      <c r="E67" s="10">
        <f>SUMIFS(CO2_Mass,Year,$B67,Primary_Fuel,E$5,State,B53)</f>
        <v>32514.492000000002</v>
      </c>
      <c r="F67" s="10">
        <f>SUMIFS(CO2_Mass,Year,$B67,Primary_Fuel,F$5,State,B53)</f>
        <v>7995780.4409999978</v>
      </c>
      <c r="G67" s="10">
        <f>SUMIFS(CO2_Mass,Year,$B67,Primary_Fuel,G$5,State,B53)</f>
        <v>0</v>
      </c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>
        <f>SUMIFS(Heat_Input,Year,$B67,State,B53)</f>
        <v>135800993.56699997</v>
      </c>
      <c r="T67" s="10">
        <f>SUMIFS(Heat_Input,Year,$B67,Primary_Fuel,T$5,State,B53)</f>
        <v>769817.02</v>
      </c>
      <c r="U67" s="10">
        <f>SUMIFS(Heat_Input,Year,$B67,Primary_Fuel,U$5,State,B53)</f>
        <v>501881.59599999996</v>
      </c>
      <c r="V67" s="10">
        <f>SUMIFS(Heat_Input,Year,$B67,Primary_Fuel,V$5,State,B53)</f>
        <v>134529294.95099998</v>
      </c>
      <c r="W67" s="10">
        <f>SUMIFS(Heat_Input,Year,$B67,Primary_Fuel,W$5,State,B53)</f>
        <v>0</v>
      </c>
      <c r="X67" s="18">
        <f t="shared" si="58"/>
        <v>119.42523538311603</v>
      </c>
      <c r="Y67" s="18">
        <f t="shared" si="59"/>
        <v>209.75862030174392</v>
      </c>
      <c r="Z67" s="18">
        <f t="shared" si="60"/>
        <v>129.57036982085316</v>
      </c>
      <c r="AA67" s="18">
        <f t="shared" si="61"/>
        <v>118.87047269388167</v>
      </c>
      <c r="AB67" s="18" t="str">
        <f t="shared" si="62"/>
        <v/>
      </c>
    </row>
    <row r="68" spans="2:28" x14ac:dyDescent="0.45">
      <c r="B68" s="16">
        <v>2020</v>
      </c>
      <c r="C68" s="10">
        <f>SUMIFS(CO2_Mass,Year,$B68,State,B53)</f>
        <v>9433036.1349999998</v>
      </c>
      <c r="D68" s="10">
        <f>SUMIFS(CO2_Mass,Year,$B68,Primary_Fuel,D$5,State,B53)</f>
        <v>4944.9279999999999</v>
      </c>
      <c r="E68" s="10">
        <f>SUMIFS(CO2_Mass,Year,$B68,Primary_Fuel,E$5,State,B53)</f>
        <v>71193.979000000007</v>
      </c>
      <c r="F68" s="10">
        <f>SUMIFS(CO2_Mass,Year,$B68,Primary_Fuel,F$5,State,B53)</f>
        <v>9356897.228000002</v>
      </c>
      <c r="G68" s="10">
        <f>SUMIFS(CO2_Mass,Year,$B68,Primary_Fuel,G$5,State,B53)</f>
        <v>0</v>
      </c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>
        <f>SUMIFS(Heat_Input,Year,$B68,State,B53)</f>
        <v>158493645.57599995</v>
      </c>
      <c r="T68" s="10">
        <f>SUMIFS(Heat_Input,Year,$B68,Primary_Fuel,T$5,State,B53)</f>
        <v>47149.493999999999</v>
      </c>
      <c r="U68" s="10">
        <f>SUMIFS(Heat_Input,Year,$B68,Primary_Fuel,U$5,State,B53)</f>
        <v>1008386.7589999998</v>
      </c>
      <c r="V68" s="10">
        <f>SUMIFS(Heat_Input,Year,$B68,Primary_Fuel,V$5,State,B53)</f>
        <v>157438109.32299995</v>
      </c>
      <c r="W68" s="10">
        <f>SUMIFS(Heat_Input,Year,$B68,Primary_Fuel,W$5,State,B53)</f>
        <v>0</v>
      </c>
      <c r="X68" s="18">
        <f t="shared" si="58"/>
        <v>119.03361930654469</v>
      </c>
      <c r="Y68" s="18">
        <f t="shared" si="59"/>
        <v>209.75529451068977</v>
      </c>
      <c r="Z68" s="18">
        <f t="shared" si="60"/>
        <v>141.20371646014445</v>
      </c>
      <c r="AA68" s="18">
        <f t="shared" si="61"/>
        <v>118.86445115779935</v>
      </c>
      <c r="AB68" s="18" t="str">
        <f t="shared" si="62"/>
        <v/>
      </c>
    </row>
    <row r="69" spans="2:28" x14ac:dyDescent="0.45">
      <c r="B69" s="16">
        <v>2021</v>
      </c>
      <c r="C69" s="10">
        <f>SUMIFS(CO2_Mass,Year,$B69,State,B53)</f>
        <v>9971061.3930000011</v>
      </c>
      <c r="D69" s="10">
        <f>SUMIFS(CO2_Mass,Year,$B69,Primary_Fuel,D$5,State,B53)</f>
        <v>274870.01</v>
      </c>
      <c r="E69" s="10">
        <f>SUMIFS(CO2_Mass,Year,$B69,Primary_Fuel,E$5,State,B53)</f>
        <v>79924.044999999998</v>
      </c>
      <c r="F69" s="10">
        <f>SUMIFS(CO2_Mass,Year,$B69,Primary_Fuel,F$5,State,B53)</f>
        <v>9616267.3380000014</v>
      </c>
      <c r="G69" s="10">
        <f>SUMIFS(CO2_Mass,Year,$B69,Primary_Fuel,G$5,State,B53)</f>
        <v>0</v>
      </c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>
        <f>SUMIFS(Heat_Input,Year,$B69,State,B53)</f>
        <v>165543617.42899996</v>
      </c>
      <c r="T69" s="10">
        <f>SUMIFS(Heat_Input,Year,$B69,Primary_Fuel,T$5,State,B53)</f>
        <v>2620808.29</v>
      </c>
      <c r="U69" s="10">
        <f>SUMIFS(Heat_Input,Year,$B69,Primary_Fuel,U$5,State,B53)</f>
        <v>1146621.6399999997</v>
      </c>
      <c r="V69" s="10">
        <f>SUMIFS(Heat_Input,Year,$B69,Primary_Fuel,V$5,State,B53)</f>
        <v>161776187.49899998</v>
      </c>
      <c r="W69" s="10">
        <f>SUMIFS(Heat_Input,Year,$B69,Primary_Fuel,W$5,State,B53)</f>
        <v>0</v>
      </c>
      <c r="X69" s="18">
        <f t="shared" si="58"/>
        <v>120.46446184826779</v>
      </c>
      <c r="Y69" s="18">
        <f t="shared" si="59"/>
        <v>209.75972263885046</v>
      </c>
      <c r="Z69" s="18">
        <f t="shared" si="60"/>
        <v>139.40787826052195</v>
      </c>
      <c r="AA69" s="18">
        <f t="shared" si="61"/>
        <v>118.88359450997008</v>
      </c>
      <c r="AB69" s="18" t="str">
        <f t="shared" si="62"/>
        <v/>
      </c>
    </row>
    <row r="70" spans="2:28" x14ac:dyDescent="0.45">
      <c r="B70" s="16">
        <v>2022</v>
      </c>
      <c r="C70" s="10">
        <f>SUMIFS(CO2_Mass,Year,$B70,State,B53)</f>
        <v>9912016.0190000013</v>
      </c>
      <c r="D70" s="10">
        <f>SUMIFS(CO2_Mass,Year,$B70,Primary_Fuel,D$5,State,B53)</f>
        <v>0</v>
      </c>
      <c r="E70" s="10">
        <f>SUMIFS(CO2_Mass,Year,$B70,Primary_Fuel,E$5,State,B53)</f>
        <v>258722.94700000004</v>
      </c>
      <c r="F70" s="10">
        <f>SUMIFS(CO2_Mass,Year,$B70,Primary_Fuel,F$5,State,B53)</f>
        <v>9653293.0720000006</v>
      </c>
      <c r="G70" s="10">
        <f>SUMIFS(CO2_Mass,Year,$B70,Primary_Fuel,G$5,State,B53)</f>
        <v>0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>
        <f>SUMIFS(Heat_Input,Year,$B70,State,B53)</f>
        <v>166572788.26400003</v>
      </c>
      <c r="T70" s="10">
        <f>SUMIFS(Heat_Input,Year,$B70,Primary_Fuel,T$5,State,B53)</f>
        <v>0</v>
      </c>
      <c r="U70" s="10">
        <f>SUMIFS(Heat_Input,Year,$B70,Primary_Fuel,U$5,State,B53)</f>
        <v>3350384.5369999995</v>
      </c>
      <c r="V70" s="10">
        <f>SUMIFS(Heat_Input,Year,$B70,Primary_Fuel,V$5,State,B53)</f>
        <v>163222403.72700003</v>
      </c>
      <c r="W70" s="10">
        <f>SUMIFS(Heat_Input,Year,$B70,Primary_Fuel,W$5,State,B53)</f>
        <v>0</v>
      </c>
      <c r="X70" s="18">
        <f t="shared" si="58"/>
        <v>119.01122773175314</v>
      </c>
      <c r="Y70" s="18" t="str">
        <f t="shared" si="59"/>
        <v/>
      </c>
      <c r="Z70" s="18">
        <f t="shared" si="60"/>
        <v>154.44373273741627</v>
      </c>
      <c r="AA70" s="18">
        <f t="shared" si="61"/>
        <v>118.28392244664836</v>
      </c>
      <c r="AB70" s="18" t="str">
        <f t="shared" si="62"/>
        <v/>
      </c>
    </row>
    <row r="71" spans="2:28" x14ac:dyDescent="0.45">
      <c r="B71" s="16">
        <v>2023</v>
      </c>
      <c r="C71" s="10">
        <f>SUMIFS(CO2_Mass,Year,$B71,State,B53)</f>
        <v>9909670.334999999</v>
      </c>
      <c r="D71" s="10">
        <f>SUMIFS(CO2_Mass,Year,$B71,Primary_Fuel,D$5,State,B53)</f>
        <v>0</v>
      </c>
      <c r="E71" s="10">
        <f>SUMIFS(CO2_Mass,Year,$B71,Primary_Fuel,E$5,State,B53)</f>
        <v>94024.028000000006</v>
      </c>
      <c r="F71" s="10">
        <f>SUMIFS(CO2_Mass,Year,$B71,Primary_Fuel,F$5,State,B53)</f>
        <v>9815646.3069999982</v>
      </c>
      <c r="G71" s="10">
        <f>SUMIFS(CO2_Mass,Year,$B71,Primary_Fuel,G$5,State,B53)</f>
        <v>0</v>
      </c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>
        <f>SUMIFS(Heat_Input,Year,$B71,State,B53)</f>
        <v>167815793.85400003</v>
      </c>
      <c r="T71" s="10">
        <f>SUMIFS(Heat_Input,Year,$B71,Primary_Fuel,T$5,State,B53)</f>
        <v>0</v>
      </c>
      <c r="U71" s="10">
        <f>SUMIFS(Heat_Input,Year,$B71,Primary_Fuel,U$5,State,B53)</f>
        <v>1292973.1890000002</v>
      </c>
      <c r="V71" s="10">
        <f>SUMIFS(Heat_Input,Year,$B71,Primary_Fuel,V$5,State,B53)</f>
        <v>166522820.66500002</v>
      </c>
      <c r="W71" s="10">
        <f>SUMIFS(Heat_Input,Year,$B71,Primary_Fuel,W$5,State,B53)</f>
        <v>0</v>
      </c>
      <c r="X71" s="18">
        <f t="shared" si="58"/>
        <v>118.10176035780547</v>
      </c>
      <c r="Y71" s="18" t="str">
        <f t="shared" si="59"/>
        <v/>
      </c>
      <c r="Z71" s="18">
        <f t="shared" si="60"/>
        <v>145.43848054996286</v>
      </c>
      <c r="AA71" s="18">
        <f t="shared" si="61"/>
        <v>117.88950328611702</v>
      </c>
      <c r="AB71" s="18" t="str">
        <f t="shared" si="62"/>
        <v/>
      </c>
    </row>
    <row r="72" spans="2:28" x14ac:dyDescent="0.45">
      <c r="B72" s="16">
        <v>2024</v>
      </c>
      <c r="C72" s="10">
        <f>'State Fuel Type'!C63*2</f>
        <v>8979967.0639999975</v>
      </c>
      <c r="D72" s="10">
        <f>'State Fuel Type'!D63*2</f>
        <v>0</v>
      </c>
      <c r="E72" s="10">
        <f>'State Fuel Type'!E63*2</f>
        <v>34616.07</v>
      </c>
      <c r="F72" s="10">
        <f>'State Fuel Type'!F63*2</f>
        <v>8945350.9939999972</v>
      </c>
      <c r="G72" s="10">
        <f>'State Fuel Type'!G63*2</f>
        <v>0</v>
      </c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>
        <f>'State Fuel Type'!I63*2</f>
        <v>152283416.68200004</v>
      </c>
      <c r="T72" s="10">
        <f>'State Fuel Type'!J63*2</f>
        <v>0</v>
      </c>
      <c r="U72" s="10">
        <f>'State Fuel Type'!K63*2</f>
        <v>503197.79</v>
      </c>
      <c r="V72" s="10">
        <f>'State Fuel Type'!L63*2</f>
        <v>151780218.89199999</v>
      </c>
      <c r="W72" s="10">
        <f>'State Fuel Type'!M63*2</f>
        <v>0</v>
      </c>
      <c r="X72" s="18">
        <f t="shared" si="58"/>
        <v>117.93755695345432</v>
      </c>
      <c r="Y72" s="18" t="str">
        <f t="shared" si="59"/>
        <v/>
      </c>
      <c r="Z72" s="18">
        <f t="shared" si="60"/>
        <v>137.58434829373954</v>
      </c>
      <c r="AA72" s="18">
        <f t="shared" si="61"/>
        <v>117.87242183864697</v>
      </c>
      <c r="AB72" s="18" t="str">
        <f t="shared" si="62"/>
        <v/>
      </c>
    </row>
    <row r="74" spans="2:28" x14ac:dyDescent="0.45">
      <c r="B74" s="14" t="s">
        <v>100</v>
      </c>
      <c r="C74" s="14" t="s">
        <v>935</v>
      </c>
    </row>
    <row r="75" spans="2:28" ht="14.65" thickBot="1" x14ac:dyDescent="0.5"/>
    <row r="76" spans="2:28" x14ac:dyDescent="0.45">
      <c r="B76" s="4"/>
      <c r="C76" s="176" t="s">
        <v>926</v>
      </c>
      <c r="D76" s="177"/>
      <c r="E76" s="177"/>
      <c r="F76" s="177"/>
      <c r="G76" s="178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176" t="s">
        <v>931</v>
      </c>
      <c r="T76" s="177"/>
      <c r="U76" s="177"/>
      <c r="V76" s="177"/>
      <c r="W76" s="178"/>
      <c r="X76" s="176" t="s">
        <v>936</v>
      </c>
      <c r="Y76" s="177"/>
      <c r="Z76" s="177"/>
      <c r="AA76" s="177"/>
      <c r="AB76" s="178"/>
    </row>
    <row r="77" spans="2:28" ht="14.65" thickBot="1" x14ac:dyDescent="0.5">
      <c r="B77" s="5" t="s">
        <v>5</v>
      </c>
      <c r="C77" s="6" t="s">
        <v>932</v>
      </c>
      <c r="D77" s="7" t="s">
        <v>82</v>
      </c>
      <c r="E77" s="7" t="s">
        <v>923</v>
      </c>
      <c r="F77" s="7" t="s">
        <v>333</v>
      </c>
      <c r="G77" s="8" t="s">
        <v>97</v>
      </c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6" t="s">
        <v>932</v>
      </c>
      <c r="T77" s="7" t="s">
        <v>82</v>
      </c>
      <c r="U77" s="7" t="s">
        <v>923</v>
      </c>
      <c r="V77" s="7" t="s">
        <v>333</v>
      </c>
      <c r="W77" s="8" t="s">
        <v>97</v>
      </c>
      <c r="X77" s="11" t="s">
        <v>932</v>
      </c>
      <c r="Y77" s="12" t="s">
        <v>82</v>
      </c>
      <c r="Z77" s="12" t="s">
        <v>923</v>
      </c>
      <c r="AA77" s="12" t="s">
        <v>333</v>
      </c>
      <c r="AB77" s="13" t="s">
        <v>97</v>
      </c>
    </row>
    <row r="78" spans="2:28" x14ac:dyDescent="0.45">
      <c r="B78" s="17">
        <v>2009</v>
      </c>
      <c r="C78" s="10">
        <f>SUMIFS(CO2_Mass,Year,$B78,State,B74)</f>
        <v>3852378.5579999997</v>
      </c>
      <c r="D78" s="10">
        <f>SUMIFS(CO2_Mass,Year,$B78,Primary_Fuel,D$5,State,B74)</f>
        <v>2984152.55</v>
      </c>
      <c r="E78" s="10">
        <f>SUMIFS(CO2_Mass,Year,$B78,Primary_Fuel,E$5,State,B74)</f>
        <v>46987</v>
      </c>
      <c r="F78" s="10">
        <f>SUMIFS(CO2_Mass,Year,$B78,Primary_Fuel,F$5,State,B74)</f>
        <v>677191.58099999989</v>
      </c>
      <c r="G78" s="10">
        <f>SUMIFS(CO2_Mass,Year,$B78,Primary_Fuel,G$5,State,B74)</f>
        <v>144047.427</v>
      </c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>
        <f>SUMIFS(Heat_Input,Year,$B78,State,B74)</f>
        <v>62141595.476999998</v>
      </c>
      <c r="T78" s="10">
        <f>SUMIFS(Heat_Input,Year,$B78,Primary_Fuel,T$5,State,B74)</f>
        <v>30436514.583000001</v>
      </c>
      <c r="U78" s="10">
        <f>SUMIFS(Heat_Input,Year,$B78,Primary_Fuel,U$5,State,B74)</f>
        <v>609486.97499999986</v>
      </c>
      <c r="V78" s="10">
        <f>SUMIFS(Heat_Input,Year,$B78,Primary_Fuel,V$5,State,B74)</f>
        <v>17700932.590999998</v>
      </c>
      <c r="W78" s="10">
        <f>SUMIFS(Heat_Input,Year,$B78,Primary_Fuel,W$5,State,B74)</f>
        <v>13394661.328</v>
      </c>
      <c r="X78" s="18">
        <f>IF(S78&gt;0,2000*C78/S78,"")</f>
        <v>123.98711453830796</v>
      </c>
      <c r="Y78" s="18">
        <f>IF(T78&gt;0,2000*D78/T78,"")</f>
        <v>196.09029423275473</v>
      </c>
      <c r="Z78" s="18">
        <f>IF(U78&gt;0,2000*E78/U78,"")</f>
        <v>154.18541142737303</v>
      </c>
      <c r="AA78" s="18">
        <f>IF(V78&gt;0,2000*F78/V78,"")</f>
        <v>76.514791242616951</v>
      </c>
      <c r="AB78" s="18">
        <f>IF(W78&gt;0,2000*G78/W78,"")</f>
        <v>21.508185010827471</v>
      </c>
    </row>
    <row r="79" spans="2:28" x14ac:dyDescent="0.45">
      <c r="B79" s="16">
        <v>2010</v>
      </c>
      <c r="C79" s="10">
        <f>SUMIFS(CO2_Mass,Year,$B79,State,B74)</f>
        <v>4319230.9509999994</v>
      </c>
      <c r="D79" s="10">
        <f>SUMIFS(CO2_Mass,Year,$B79,Primary_Fuel,D$5,State,B74)</f>
        <v>2949892.4750000001</v>
      </c>
      <c r="E79" s="10">
        <f>SUMIFS(CO2_Mass,Year,$B79,Primary_Fuel,E$5,State,B74)</f>
        <v>59131.9</v>
      </c>
      <c r="F79" s="10">
        <f>SUMIFS(CO2_Mass,Year,$B79,Primary_Fuel,F$5,State,B74)</f>
        <v>1290245.1119999997</v>
      </c>
      <c r="G79" s="10">
        <f>SUMIFS(CO2_Mass,Year,$B79,Primary_Fuel,G$5,State,B74)</f>
        <v>19961.464</v>
      </c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>
        <f>SUMIFS(Heat_Input,Year,$B79,State,B74)</f>
        <v>54850068.301999994</v>
      </c>
      <c r="T79" s="10">
        <f>SUMIFS(Heat_Input,Year,$B79,Primary_Fuel,T$5,State,B74)</f>
        <v>31907878.623000003</v>
      </c>
      <c r="U79" s="10">
        <f>SUMIFS(Heat_Input,Year,$B79,Primary_Fuel,U$5,State,B74)</f>
        <v>956634.45</v>
      </c>
      <c r="V79" s="10">
        <f>SUMIFS(Heat_Input,Year,$B79,Primary_Fuel,V$5,State,B74)</f>
        <v>21652003.164000001</v>
      </c>
      <c r="W79" s="10">
        <f>SUMIFS(Heat_Input,Year,$B79,Primary_Fuel,W$5,State,B74)</f>
        <v>333552.065</v>
      </c>
      <c r="X79" s="18">
        <f t="shared" ref="X79:X93" si="63">IF(S79&gt;0,2000*C79/S79,"")</f>
        <v>157.49227246969562</v>
      </c>
      <c r="Y79" s="18">
        <f t="shared" ref="Y79:Y93" si="64">IF(T79&gt;0,2000*D79/T79,"")</f>
        <v>184.90057016035175</v>
      </c>
      <c r="Z79" s="18">
        <f t="shared" ref="Z79:Z93" si="65">IF(U79&gt;0,2000*E79/U79,"")</f>
        <v>123.62486004972955</v>
      </c>
      <c r="AA79" s="18">
        <f t="shared" ref="AA79:AA93" si="66">IF(V79&gt;0,2000*F79/V79,"")</f>
        <v>119.18020722860815</v>
      </c>
      <c r="AB79" s="18">
        <f t="shared" ref="AB79:AB93" si="67">IF(W79&gt;0,2000*G79/W79,"")</f>
        <v>119.69024386043</v>
      </c>
    </row>
    <row r="80" spans="2:28" x14ac:dyDescent="0.45">
      <c r="B80" s="16">
        <v>2011</v>
      </c>
      <c r="C80" s="10">
        <f>SUMIFS(CO2_Mass,Year,$B80,State,B74)</f>
        <v>4310883.5039999997</v>
      </c>
      <c r="D80" s="10">
        <f>SUMIFS(CO2_Mass,Year,$B80,Primary_Fuel,D$5,State,B74)</f>
        <v>1602430.4000000001</v>
      </c>
      <c r="E80" s="10">
        <f>SUMIFS(CO2_Mass,Year,$B80,Primary_Fuel,E$5,State,B74)</f>
        <v>134949.47500000001</v>
      </c>
      <c r="F80" s="10">
        <f>SUMIFS(CO2_Mass,Year,$B80,Primary_Fuel,F$5,State,B74)</f>
        <v>2413016.1260000002</v>
      </c>
      <c r="G80" s="10">
        <f>SUMIFS(CO2_Mass,Year,$B80,Primary_Fuel,G$5,State,B74)</f>
        <v>160487.503</v>
      </c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>
        <f>SUMIFS(Heat_Input,Year,$B80,State,B74)</f>
        <v>62380657.216999993</v>
      </c>
      <c r="T80" s="10">
        <f>SUMIFS(Heat_Input,Year,$B80,Primary_Fuel,T$5,State,B74)</f>
        <v>16812690.114999998</v>
      </c>
      <c r="U80" s="10">
        <f>SUMIFS(Heat_Input,Year,$B80,Primary_Fuel,U$5,State,B74)</f>
        <v>2232452.7999999998</v>
      </c>
      <c r="V80" s="10">
        <f>SUMIFS(Heat_Input,Year,$B80,Primary_Fuel,V$5,State,B74)</f>
        <v>40608402.513000004</v>
      </c>
      <c r="W80" s="10">
        <f>SUMIFS(Heat_Input,Year,$B80,Primary_Fuel,W$5,State,B74)</f>
        <v>2727111.7889999999</v>
      </c>
      <c r="X80" s="18">
        <f t="shared" si="63"/>
        <v>138.21218615905178</v>
      </c>
      <c r="Y80" s="18">
        <f t="shared" si="64"/>
        <v>190.62153516650366</v>
      </c>
      <c r="Z80" s="18">
        <f t="shared" si="65"/>
        <v>120.89794238874839</v>
      </c>
      <c r="AA80" s="18">
        <f t="shared" si="66"/>
        <v>118.84319385513966</v>
      </c>
      <c r="AB80" s="18">
        <f t="shared" si="67"/>
        <v>117.69778096177635</v>
      </c>
    </row>
    <row r="81" spans="2:28" x14ac:dyDescent="0.45">
      <c r="B81" s="16">
        <v>2012</v>
      </c>
      <c r="C81" s="10">
        <f>SUMIFS(CO2_Mass,Year,$B81,State,B74)</f>
        <v>5027136.3250000002</v>
      </c>
      <c r="D81" s="10">
        <f>SUMIFS(CO2_Mass,Year,$B81,Primary_Fuel,D$5,State,B74)</f>
        <v>1502778.75</v>
      </c>
      <c r="E81" s="10">
        <f>SUMIFS(CO2_Mass,Year,$B81,Primary_Fuel,E$5,State,B74)</f>
        <v>339822.875</v>
      </c>
      <c r="F81" s="10">
        <f>SUMIFS(CO2_Mass,Year,$B81,Primary_Fuel,F$5,State,B74)</f>
        <v>2996920.3</v>
      </c>
      <c r="G81" s="10">
        <f>SUMIFS(CO2_Mass,Year,$B81,Primary_Fuel,G$5,State,B74)</f>
        <v>187614.4</v>
      </c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>
        <f>SUMIFS(Heat_Input,Year,$B81,State,B74)</f>
        <v>74744754.816999987</v>
      </c>
      <c r="T81" s="10">
        <f>SUMIFS(Heat_Input,Year,$B81,Primary_Fuel,T$5,State,B74)</f>
        <v>15384391.130000001</v>
      </c>
      <c r="U81" s="10">
        <f>SUMIFS(Heat_Input,Year,$B81,Primary_Fuel,U$5,State,B74)</f>
        <v>5713083.8499999996</v>
      </c>
      <c r="V81" s="10">
        <f>SUMIFS(Heat_Input,Year,$B81,Primary_Fuel,V$5,State,B74)</f>
        <v>50455035.837000012</v>
      </c>
      <c r="W81" s="10">
        <f>SUMIFS(Heat_Input,Year,$B81,Primary_Fuel,W$5,State,B74)</f>
        <v>3192244</v>
      </c>
      <c r="X81" s="18">
        <f t="shared" si="63"/>
        <v>134.51475858896325</v>
      </c>
      <c r="Y81" s="18">
        <f t="shared" si="64"/>
        <v>195.36408523435662</v>
      </c>
      <c r="Z81" s="18">
        <f t="shared" si="65"/>
        <v>118.96302729742013</v>
      </c>
      <c r="AA81" s="18">
        <f t="shared" si="66"/>
        <v>118.79568611077188</v>
      </c>
      <c r="AB81" s="18">
        <f t="shared" si="67"/>
        <v>117.54389702040321</v>
      </c>
    </row>
    <row r="82" spans="2:28" x14ac:dyDescent="0.45">
      <c r="B82" s="16">
        <v>2013</v>
      </c>
      <c r="C82" s="10">
        <f>SUMIFS(CO2_Mass,Year,$B82,State,B74)</f>
        <v>4357954.5820000004</v>
      </c>
      <c r="D82" s="10">
        <f>SUMIFS(CO2_Mass,Year,$B82,Primary_Fuel,D$5,State,B74)</f>
        <v>1630927.875</v>
      </c>
      <c r="E82" s="10">
        <f>SUMIFS(CO2_Mass,Year,$B82,Primary_Fuel,E$5,State,B74)</f>
        <v>138363.17500000002</v>
      </c>
      <c r="F82" s="10">
        <f>SUMIFS(CO2_Mass,Year,$B82,Primary_Fuel,F$5,State,B74)</f>
        <v>2417172.3770000003</v>
      </c>
      <c r="G82" s="10">
        <f>SUMIFS(CO2_Mass,Year,$B82,Primary_Fuel,G$5,State,B74)</f>
        <v>171491.155</v>
      </c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>
        <f>SUMIFS(Heat_Input,Year,$B82,State,B74)</f>
        <v>61853346.783999994</v>
      </c>
      <c r="T82" s="10">
        <f>SUMIFS(Heat_Input,Year,$B82,Primary_Fuel,T$5,State,B74)</f>
        <v>15938384.493000001</v>
      </c>
      <c r="U82" s="10">
        <f>SUMIFS(Heat_Input,Year,$B82,Primary_Fuel,U$5,State,B74)</f>
        <v>2325588.6500000004</v>
      </c>
      <c r="V82" s="10">
        <f>SUMIFS(Heat_Input,Year,$B82,Primary_Fuel,V$5,State,B74)</f>
        <v>40675134.810999997</v>
      </c>
      <c r="W82" s="10">
        <f>SUMIFS(Heat_Input,Year,$B82,Primary_Fuel,W$5,State,B74)</f>
        <v>2914238.83</v>
      </c>
      <c r="X82" s="18">
        <f t="shared" si="63"/>
        <v>140.91249087033395</v>
      </c>
      <c r="Y82" s="18">
        <f t="shared" si="64"/>
        <v>204.65410101209307</v>
      </c>
      <c r="Z82" s="18">
        <f t="shared" si="65"/>
        <v>118.99195930458296</v>
      </c>
      <c r="AA82" s="18">
        <f t="shared" si="66"/>
        <v>118.85258098007884</v>
      </c>
      <c r="AB82" s="18">
        <f t="shared" si="67"/>
        <v>117.69190173064848</v>
      </c>
    </row>
    <row r="83" spans="2:28" x14ac:dyDescent="0.45">
      <c r="B83" s="16">
        <v>2014</v>
      </c>
      <c r="C83" s="10">
        <f>SUMIFS(CO2_Mass,Year,$B83,State,B74)</f>
        <v>4102281.9409999996</v>
      </c>
      <c r="D83" s="10">
        <f>SUMIFS(CO2_Mass,Year,$B83,Primary_Fuel,D$5,State,B74)</f>
        <v>877251.23899999994</v>
      </c>
      <c r="E83" s="10">
        <f>SUMIFS(CO2_Mass,Year,$B83,Primary_Fuel,E$5,State,B74)</f>
        <v>340392.19099999999</v>
      </c>
      <c r="F83" s="10">
        <f>SUMIFS(CO2_Mass,Year,$B83,Primary_Fuel,F$5,State,B74)</f>
        <v>2663654.8259999999</v>
      </c>
      <c r="G83" s="10">
        <f>SUMIFS(CO2_Mass,Year,$B83,Primary_Fuel,G$5,State,B74)</f>
        <v>220983.685</v>
      </c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>
        <f>SUMIFS(Heat_Input,Year,$B83,State,B74)</f>
        <v>62244789.41399999</v>
      </c>
      <c r="T83" s="10">
        <f>SUMIFS(Heat_Input,Year,$B83,Primary_Fuel,T$5,State,B74)</f>
        <v>8550173.7530000005</v>
      </c>
      <c r="U83" s="10">
        <f>SUMIFS(Heat_Input,Year,$B83,Primary_Fuel,U$5,State,B74)</f>
        <v>5560464.9979999997</v>
      </c>
      <c r="V83" s="10">
        <f>SUMIFS(Heat_Input,Year,$B83,Primary_Fuel,V$5,State,B74)</f>
        <v>44414538.856999993</v>
      </c>
      <c r="W83" s="10">
        <f>SUMIFS(Heat_Input,Year,$B83,Primary_Fuel,W$5,State,B74)</f>
        <v>3719611.8059999999</v>
      </c>
      <c r="X83" s="18">
        <f t="shared" si="63"/>
        <v>131.81125615881098</v>
      </c>
      <c r="Y83" s="18">
        <f t="shared" si="64"/>
        <v>205.20079809891553</v>
      </c>
      <c r="Z83" s="18">
        <f t="shared" si="65"/>
        <v>122.43299476660064</v>
      </c>
      <c r="AA83" s="18">
        <f t="shared" si="66"/>
        <v>119.94517536593503</v>
      </c>
      <c r="AB83" s="18">
        <f t="shared" si="67"/>
        <v>118.82083213282499</v>
      </c>
    </row>
    <row r="84" spans="2:28" x14ac:dyDescent="0.45">
      <c r="B84" s="16">
        <v>2015</v>
      </c>
      <c r="C84" s="10">
        <f>SUMIFS(CO2_Mass,Year,$B84,State,B74)</f>
        <v>3536172.8540000003</v>
      </c>
      <c r="D84" s="10">
        <f>SUMIFS(CO2_Mass,Year,$B84,Primary_Fuel,D$5,State,B74)</f>
        <v>627477.96400000004</v>
      </c>
      <c r="E84" s="10">
        <f>SUMIFS(CO2_Mass,Year,$B84,Primary_Fuel,E$5,State,B74)</f>
        <v>224335.61000000002</v>
      </c>
      <c r="F84" s="10">
        <f>SUMIFS(CO2_Mass,Year,$B84,Primary_Fuel,F$5,State,B74)</f>
        <v>2498258.4170000004</v>
      </c>
      <c r="G84" s="10">
        <f>SUMIFS(CO2_Mass,Year,$B84,Primary_Fuel,G$5,State,B74)</f>
        <v>186100.86300000001</v>
      </c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>
        <f>SUMIFS(Heat_Input,Year,$B84,State,B74)</f>
        <v>54577650.670000002</v>
      </c>
      <c r="T84" s="10">
        <f>SUMIFS(Heat_Input,Year,$B84,Primary_Fuel,T$5,State,B74)</f>
        <v>6115758.1100000003</v>
      </c>
      <c r="U84" s="10">
        <f>SUMIFS(Heat_Input,Year,$B84,Primary_Fuel,U$5,State,B74)</f>
        <v>3627011.3670000001</v>
      </c>
      <c r="V84" s="10">
        <f>SUMIFS(Heat_Input,Year,$B84,Primary_Fuel,V$5,State,B74)</f>
        <v>41708321.198999994</v>
      </c>
      <c r="W84" s="10">
        <f>SUMIFS(Heat_Input,Year,$B84,Primary_Fuel,W$5,State,B74)</f>
        <v>3126559.9939999999</v>
      </c>
      <c r="X84" s="18">
        <f t="shared" si="63"/>
        <v>129.58318324770795</v>
      </c>
      <c r="Y84" s="18">
        <f t="shared" si="64"/>
        <v>205.20038651430573</v>
      </c>
      <c r="Z84" s="18">
        <f t="shared" si="65"/>
        <v>123.70273335291702</v>
      </c>
      <c r="AA84" s="18">
        <f t="shared" si="66"/>
        <v>119.79664226139599</v>
      </c>
      <c r="AB84" s="18">
        <f t="shared" si="67"/>
        <v>119.04512522205579</v>
      </c>
    </row>
    <row r="85" spans="2:28" x14ac:dyDescent="0.45">
      <c r="B85" s="16">
        <v>2016</v>
      </c>
      <c r="C85" s="10">
        <f>SUMIFS(CO2_Mass,Year,$B85,State,B74)</f>
        <v>4020498.2219999991</v>
      </c>
      <c r="D85" s="10">
        <f>SUMIFS(CO2_Mass,Year,$B85,Primary_Fuel,D$5,State,B74)</f>
        <v>527384.46299999999</v>
      </c>
      <c r="E85" s="10">
        <f>SUMIFS(CO2_Mass,Year,$B85,Primary_Fuel,E$5,State,B74)</f>
        <v>336324.34899999999</v>
      </c>
      <c r="F85" s="10">
        <f>SUMIFS(CO2_Mass,Year,$B85,Primary_Fuel,F$5,State,B74)</f>
        <v>2975071.09</v>
      </c>
      <c r="G85" s="10">
        <f>SUMIFS(CO2_Mass,Year,$B85,Primary_Fuel,G$5,State,B74)</f>
        <v>181718.32</v>
      </c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>
        <f>SUMIFS(Heat_Input,Year,$B85,State,B74)</f>
        <v>63657389.132999979</v>
      </c>
      <c r="T85" s="10">
        <f>SUMIFS(Heat_Input,Year,$B85,Primary_Fuel,T$5,State,B74)</f>
        <v>5140207.4840000002</v>
      </c>
      <c r="U85" s="10">
        <f>SUMIFS(Heat_Input,Year,$B85,Primary_Fuel,U$5,State,B74)</f>
        <v>5641803.8999999994</v>
      </c>
      <c r="V85" s="10">
        <f>SUMIFS(Heat_Input,Year,$B85,Primary_Fuel,V$5,State,B74)</f>
        <v>49878757.029999986</v>
      </c>
      <c r="W85" s="10">
        <f>SUMIFS(Heat_Input,Year,$B85,Primary_Fuel,W$5,State,B74)</f>
        <v>2996620.719</v>
      </c>
      <c r="X85" s="18">
        <f t="shared" si="63"/>
        <v>126.31678040077749</v>
      </c>
      <c r="Y85" s="18">
        <f t="shared" si="64"/>
        <v>205.19967905637949</v>
      </c>
      <c r="Z85" s="18">
        <f t="shared" si="65"/>
        <v>119.22582030899729</v>
      </c>
      <c r="AA85" s="18">
        <f t="shared" si="66"/>
        <v>119.29211019475161</v>
      </c>
      <c r="AB85" s="18">
        <f t="shared" si="67"/>
        <v>121.28216216875192</v>
      </c>
    </row>
    <row r="86" spans="2:28" x14ac:dyDescent="0.45">
      <c r="B86" s="16">
        <v>2017</v>
      </c>
      <c r="C86" s="10">
        <f>SUMIFS(CO2_Mass,Year,$B86,State,B74)</f>
        <v>3277742.1220000004</v>
      </c>
      <c r="D86" s="10">
        <f>SUMIFS(CO2_Mass,Year,$B86,Primary_Fuel,D$5,State,B74)</f>
        <v>398762.54</v>
      </c>
      <c r="E86" s="10">
        <f>SUMIFS(CO2_Mass,Year,$B86,Primary_Fuel,E$5,State,B74)</f>
        <v>94077.905999999988</v>
      </c>
      <c r="F86" s="10">
        <f>SUMIFS(CO2_Mass,Year,$B86,Primary_Fuel,F$5,State,B74)</f>
        <v>2597269.4899999998</v>
      </c>
      <c r="G86" s="10">
        <f>SUMIFS(CO2_Mass,Year,$B86,Primary_Fuel,G$5,State,B74)</f>
        <v>187632.18599999999</v>
      </c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>
        <f>SUMIFS(Heat_Input,Year,$B86,State,B74)</f>
        <v>52204426.695999995</v>
      </c>
      <c r="T86" s="10">
        <f>SUMIFS(Heat_Input,Year,$B86,Primary_Fuel,T$5,State,B74)</f>
        <v>3886580.4789999998</v>
      </c>
      <c r="U86" s="10">
        <f>SUMIFS(Heat_Input,Year,$B86,Primary_Fuel,U$5,State,B74)</f>
        <v>1524175.0149999999</v>
      </c>
      <c r="V86" s="10">
        <f>SUMIFS(Heat_Input,Year,$B86,Primary_Fuel,V$5,State,B74)</f>
        <v>43637959.615000002</v>
      </c>
      <c r="W86" s="10">
        <f>SUMIFS(Heat_Input,Year,$B86,Primary_Fuel,W$5,State,B74)</f>
        <v>3155711.5869999998</v>
      </c>
      <c r="X86" s="18">
        <f t="shared" si="63"/>
        <v>125.57334040222867</v>
      </c>
      <c r="Y86" s="18">
        <f t="shared" si="64"/>
        <v>205.19968242242592</v>
      </c>
      <c r="Z86" s="18">
        <f t="shared" si="65"/>
        <v>123.44764226436291</v>
      </c>
      <c r="AA86" s="18">
        <f t="shared" si="66"/>
        <v>119.03716456565127</v>
      </c>
      <c r="AB86" s="18">
        <f t="shared" si="67"/>
        <v>118.91592804168387</v>
      </c>
    </row>
    <row r="87" spans="2:28" x14ac:dyDescent="0.45">
      <c r="B87" s="16">
        <v>2018</v>
      </c>
      <c r="C87" s="10">
        <f>SUMIFS(CO2_Mass,Year,$B87,State,B74)</f>
        <v>2820304.6810000003</v>
      </c>
      <c r="D87" s="10">
        <f>SUMIFS(CO2_Mass,Year,$B87,Primary_Fuel,D$5,State,B74)</f>
        <v>313243.19500000001</v>
      </c>
      <c r="E87" s="10">
        <f>SUMIFS(CO2_Mass,Year,$B87,Primary_Fuel,E$5,State,B74)</f>
        <v>168147.32700000002</v>
      </c>
      <c r="F87" s="10">
        <f>SUMIFS(CO2_Mass,Year,$B87,Primary_Fuel,F$5,State,B74)</f>
        <v>2122366.9230000004</v>
      </c>
      <c r="G87" s="10">
        <f>SUMIFS(CO2_Mass,Year,$B87,Primary_Fuel,G$5,State,B74)</f>
        <v>216547.236</v>
      </c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>
        <f>SUMIFS(Heat_Input,Year,$B87,State,B74)</f>
        <v>44607065.607000008</v>
      </c>
      <c r="T87" s="10">
        <f>SUMIFS(Heat_Input,Year,$B87,Primary_Fuel,T$5,State,B74)</f>
        <v>3053058.3489999999</v>
      </c>
      <c r="U87" s="10">
        <f>SUMIFS(Heat_Input,Year,$B87,Primary_Fuel,U$5,State,B74)</f>
        <v>2575483.6710000001</v>
      </c>
      <c r="V87" s="10">
        <f>SUMIFS(Heat_Input,Year,$B87,Primary_Fuel,V$5,State,B74)</f>
        <v>35302346.461000003</v>
      </c>
      <c r="W87" s="10">
        <f>SUMIFS(Heat_Input,Year,$B87,Primary_Fuel,W$5,State,B74)</f>
        <v>3676177.1260000002</v>
      </c>
      <c r="X87" s="18">
        <f t="shared" si="63"/>
        <v>126.45102934354065</v>
      </c>
      <c r="Y87" s="18">
        <f t="shared" si="64"/>
        <v>205.19961244933285</v>
      </c>
      <c r="Z87" s="18">
        <f t="shared" si="65"/>
        <v>130.57533922139942</v>
      </c>
      <c r="AA87" s="18">
        <f t="shared" si="66"/>
        <v>120.23942518068418</v>
      </c>
      <c r="AB87" s="18">
        <f t="shared" si="67"/>
        <v>117.8111002696011</v>
      </c>
    </row>
    <row r="88" spans="2:28" x14ac:dyDescent="0.45">
      <c r="B88" s="16">
        <v>2019</v>
      </c>
      <c r="C88" s="10">
        <f>SUMIFS(CO2_Mass,Year,$B88,State,B74)</f>
        <v>2007608.2760000001</v>
      </c>
      <c r="D88" s="10">
        <f>SUMIFS(CO2_Mass,Year,$B88,Primary_Fuel,D$5,State,B74)</f>
        <v>180120.71400000001</v>
      </c>
      <c r="E88" s="10">
        <f>SUMIFS(CO2_Mass,Year,$B88,Primary_Fuel,E$5,State,B74)</f>
        <v>63617.453999999998</v>
      </c>
      <c r="F88" s="10">
        <f>SUMIFS(CO2_Mass,Year,$B88,Primary_Fuel,F$5,State,B74)</f>
        <v>1574346.7200000002</v>
      </c>
      <c r="G88" s="10">
        <f>SUMIFS(CO2_Mass,Year,$B88,Primary_Fuel,G$5,State,B74)</f>
        <v>189523.38800000001</v>
      </c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>
        <f>SUMIFS(Heat_Input,Year,$B88,State,B74)</f>
        <v>32535238.440000001</v>
      </c>
      <c r="T88" s="10">
        <f>SUMIFS(Heat_Input,Year,$B88,Primary_Fuel,T$5,State,B74)</f>
        <v>1755559.601</v>
      </c>
      <c r="U88" s="10">
        <f>SUMIFS(Heat_Input,Year,$B88,Primary_Fuel,U$5,State,B74)</f>
        <v>1043085.7180000001</v>
      </c>
      <c r="V88" s="10">
        <f>SUMIFS(Heat_Input,Year,$B88,Primary_Fuel,V$5,State,B74)</f>
        <v>26472618.837000001</v>
      </c>
      <c r="W88" s="10">
        <f>SUMIFS(Heat_Input,Year,$B88,Primary_Fuel,W$5,State,B74)</f>
        <v>3263974.284</v>
      </c>
      <c r="X88" s="18">
        <f t="shared" si="63"/>
        <v>123.41131476275112</v>
      </c>
      <c r="Y88" s="18">
        <f t="shared" si="64"/>
        <v>205.20034056081016</v>
      </c>
      <c r="Z88" s="18">
        <f t="shared" si="65"/>
        <v>121.97934053201176</v>
      </c>
      <c r="AA88" s="18">
        <f t="shared" si="66"/>
        <v>118.9415168702223</v>
      </c>
      <c r="AB88" s="18">
        <f t="shared" si="67"/>
        <v>116.13044191496455</v>
      </c>
    </row>
    <row r="89" spans="2:28" x14ac:dyDescent="0.45">
      <c r="B89" s="16">
        <v>2020</v>
      </c>
      <c r="C89" s="10">
        <f>SUMIFS(CO2_Mass,Year,$B89,State,B74)</f>
        <v>2055837.25</v>
      </c>
      <c r="D89" s="10">
        <f>SUMIFS(CO2_Mass,Year,$B89,Primary_Fuel,D$5,State,B74)</f>
        <v>163735.06099999999</v>
      </c>
      <c r="E89" s="10">
        <f>SUMIFS(CO2_Mass,Year,$B89,Primary_Fuel,E$5,State,B74)</f>
        <v>64431.722000000002</v>
      </c>
      <c r="F89" s="10">
        <f>SUMIFS(CO2_Mass,Year,$B89,Primary_Fuel,F$5,State,B74)</f>
        <v>1650194.568</v>
      </c>
      <c r="G89" s="10">
        <f>SUMIFS(CO2_Mass,Year,$B89,Primary_Fuel,G$5,State,B74)</f>
        <v>177475.899</v>
      </c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>
        <f>SUMIFS(Heat_Input,Year,$B89,State,B74)</f>
        <v>33505489.425000001</v>
      </c>
      <c r="T89" s="10">
        <f>SUMIFS(Heat_Input,Year,$B89,Primary_Fuel,T$5,State,B74)</f>
        <v>1595859.7350000001</v>
      </c>
      <c r="U89" s="10">
        <f>SUMIFS(Heat_Input,Year,$B89,Primary_Fuel,U$5,State,B74)</f>
        <v>1087628.156</v>
      </c>
      <c r="V89" s="10">
        <f>SUMIFS(Heat_Input,Year,$B89,Primary_Fuel,V$5,State,B74)</f>
        <v>27758386.175000001</v>
      </c>
      <c r="W89" s="10">
        <f>SUMIFS(Heat_Input,Year,$B89,Primary_Fuel,W$5,State,B74)</f>
        <v>3063615.3590000002</v>
      </c>
      <c r="X89" s="18">
        <f t="shared" si="63"/>
        <v>122.71644350110847</v>
      </c>
      <c r="Y89" s="18">
        <f t="shared" si="64"/>
        <v>205.19981475690278</v>
      </c>
      <c r="Z89" s="18">
        <f t="shared" si="65"/>
        <v>118.48115855507514</v>
      </c>
      <c r="AA89" s="18">
        <f t="shared" si="66"/>
        <v>118.89701062565464</v>
      </c>
      <c r="AB89" s="18">
        <f t="shared" si="67"/>
        <v>115.86043168156084</v>
      </c>
    </row>
    <row r="90" spans="2:28" x14ac:dyDescent="0.45">
      <c r="B90" s="16">
        <v>2021</v>
      </c>
      <c r="C90" s="10">
        <f>SUMIFS(CO2_Mass,Year,$B90,State,B74)</f>
        <v>1992138.953</v>
      </c>
      <c r="D90" s="10">
        <f>SUMIFS(CO2_Mass,Year,$B90,Primary_Fuel,D$5,State,B74)</f>
        <v>385657.81599999999</v>
      </c>
      <c r="E90" s="10">
        <f>SUMIFS(CO2_Mass,Year,$B90,Primary_Fuel,E$5,State,B74)</f>
        <v>124586.67200000001</v>
      </c>
      <c r="F90" s="10">
        <f>SUMIFS(CO2_Mass,Year,$B90,Primary_Fuel,F$5,State,B74)</f>
        <v>1280022.629</v>
      </c>
      <c r="G90" s="10">
        <f>SUMIFS(CO2_Mass,Year,$B90,Primary_Fuel,G$5,State,B74)</f>
        <v>201871.83600000001</v>
      </c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>
        <f>SUMIFS(Heat_Input,Year,$B90,State,B74)</f>
        <v>30874674.540000003</v>
      </c>
      <c r="T90" s="10">
        <f>SUMIFS(Heat_Input,Year,$B90,Primary_Fuel,T$5,State,B74)</f>
        <v>3758853.6850000001</v>
      </c>
      <c r="U90" s="10">
        <f>SUMIFS(Heat_Input,Year,$B90,Primary_Fuel,U$5,State,B74)</f>
        <v>2086814.338</v>
      </c>
      <c r="V90" s="10">
        <f>SUMIFS(Heat_Input,Year,$B90,Primary_Fuel,V$5,State,B74)</f>
        <v>21525465.226999998</v>
      </c>
      <c r="W90" s="10">
        <f>SUMIFS(Heat_Input,Year,$B90,Primary_Fuel,W$5,State,B74)</f>
        <v>3503541.29</v>
      </c>
      <c r="X90" s="18">
        <f t="shared" si="63"/>
        <v>129.04679856100597</v>
      </c>
      <c r="Y90" s="18">
        <f t="shared" si="64"/>
        <v>205.19969560879568</v>
      </c>
      <c r="Z90" s="18">
        <f t="shared" si="65"/>
        <v>119.4036956056222</v>
      </c>
      <c r="AA90" s="18">
        <f t="shared" si="66"/>
        <v>118.93100711193284</v>
      </c>
      <c r="AB90" s="18">
        <f t="shared" si="67"/>
        <v>115.23873663267145</v>
      </c>
    </row>
    <row r="91" spans="2:28" x14ac:dyDescent="0.45">
      <c r="B91" s="16">
        <v>2022</v>
      </c>
      <c r="C91" s="10">
        <f>SUMIFS(CO2_Mass,Year,$B91,State,B74)</f>
        <v>2269902.5809999993</v>
      </c>
      <c r="D91" s="10">
        <f>SUMIFS(CO2_Mass,Year,$B91,Primary_Fuel,D$5,State,B74)</f>
        <v>169755.446</v>
      </c>
      <c r="E91" s="10">
        <f>SUMIFS(CO2_Mass,Year,$B91,Primary_Fuel,E$5,State,B74)</f>
        <v>168802.837</v>
      </c>
      <c r="F91" s="10">
        <f>SUMIFS(CO2_Mass,Year,$B91,Primary_Fuel,F$5,State,B74)</f>
        <v>1752859.7099999997</v>
      </c>
      <c r="G91" s="10">
        <f>SUMIFS(CO2_Mass,Year,$B91,Primary_Fuel,G$5,State,B74)</f>
        <v>178484.58799999999</v>
      </c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>
        <f>SUMIFS(Heat_Input,Year,$B91,State,B74)</f>
        <v>36788695.289000005</v>
      </c>
      <c r="T91" s="10">
        <f>SUMIFS(Heat_Input,Year,$B91,Primary_Fuel,T$5,State,B74)</f>
        <v>1654533.9680000001</v>
      </c>
      <c r="U91" s="10">
        <f>SUMIFS(Heat_Input,Year,$B91,Primary_Fuel,U$5,State,B74)</f>
        <v>2743078.9110000003</v>
      </c>
      <c r="V91" s="10">
        <f>SUMIFS(Heat_Input,Year,$B91,Primary_Fuel,V$5,State,B74)</f>
        <v>29269574.192000002</v>
      </c>
      <c r="W91" s="10">
        <f>SUMIFS(Heat_Input,Year,$B91,Primary_Fuel,W$5,State,B74)</f>
        <v>3121508.2179999999</v>
      </c>
      <c r="X91" s="18">
        <f t="shared" si="63"/>
        <v>123.40217902094022</v>
      </c>
      <c r="Y91" s="18">
        <f t="shared" si="64"/>
        <v>205.200315355508</v>
      </c>
      <c r="Z91" s="18">
        <f t="shared" si="65"/>
        <v>123.075450963576</v>
      </c>
      <c r="AA91" s="18">
        <f t="shared" si="66"/>
        <v>119.77350257996535</v>
      </c>
      <c r="AB91" s="18">
        <f t="shared" si="67"/>
        <v>114.35791645255249</v>
      </c>
    </row>
    <row r="92" spans="2:28" x14ac:dyDescent="0.45">
      <c r="B92" s="16">
        <v>2023</v>
      </c>
      <c r="C92" s="10">
        <f>SUMIFS(CO2_Mass,Year,$B92,State,B74)</f>
        <v>1810527.9780000001</v>
      </c>
      <c r="D92" s="10">
        <f>SUMIFS(CO2_Mass,Year,$B92,Primary_Fuel,D$5,State,B74)</f>
        <v>31534.173999999999</v>
      </c>
      <c r="E92" s="10">
        <f>SUMIFS(CO2_Mass,Year,$B92,Primary_Fuel,E$5,State,B74)</f>
        <v>100533.014</v>
      </c>
      <c r="F92" s="10">
        <f>SUMIFS(CO2_Mass,Year,$B92,Primary_Fuel,F$5,State,B74)</f>
        <v>1506855.8920000002</v>
      </c>
      <c r="G92" s="10">
        <f>SUMIFS(CO2_Mass,Year,$B92,Primary_Fuel,G$5,State,B74)</f>
        <v>171604.89799999999</v>
      </c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>
        <f>SUMIFS(Heat_Input,Year,$B92,State,B74)</f>
        <v>30322732.132999998</v>
      </c>
      <c r="T92" s="10">
        <f>SUMIFS(Heat_Input,Year,$B92,Primary_Fuel,T$5,State,B74)</f>
        <v>307359.68800000002</v>
      </c>
      <c r="U92" s="10">
        <f>SUMIFS(Heat_Input,Year,$B92,Primary_Fuel,U$5,State,B74)</f>
        <v>1675115.1140000001</v>
      </c>
      <c r="V92" s="10">
        <f>SUMIFS(Heat_Input,Year,$B92,Primary_Fuel,V$5,State,B74)</f>
        <v>25349295.883999996</v>
      </c>
      <c r="W92" s="10">
        <f>SUMIFS(Heat_Input,Year,$B92,Primary_Fuel,W$5,State,B74)</f>
        <v>2990961.4470000002</v>
      </c>
      <c r="X92" s="18">
        <f t="shared" si="63"/>
        <v>119.41720621075673</v>
      </c>
      <c r="Y92" s="18">
        <f t="shared" si="64"/>
        <v>205.19394853107735</v>
      </c>
      <c r="Z92" s="18">
        <f t="shared" si="65"/>
        <v>120.03117058616665</v>
      </c>
      <c r="AA92" s="18">
        <f t="shared" si="66"/>
        <v>118.88739623344723</v>
      </c>
      <c r="AB92" s="18">
        <f t="shared" si="67"/>
        <v>114.74898693336451</v>
      </c>
    </row>
    <row r="93" spans="2:28" x14ac:dyDescent="0.45">
      <c r="B93" s="16">
        <v>2024</v>
      </c>
      <c r="C93" s="10">
        <f>'State Fuel Type'!C84*2</f>
        <v>1719204.2039999999</v>
      </c>
      <c r="D93" s="10">
        <f>'State Fuel Type'!D84*2</f>
        <v>140514.64600000001</v>
      </c>
      <c r="E93" s="10">
        <f>'State Fuel Type'!E84*2</f>
        <v>112047.77</v>
      </c>
      <c r="F93" s="10">
        <f>'State Fuel Type'!F84*2</f>
        <v>1272755.388</v>
      </c>
      <c r="G93" s="10">
        <f>'State Fuel Type'!G84*2</f>
        <v>193886.4</v>
      </c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>
        <f>'State Fuel Type'!I84*2</f>
        <v>27811701.891999997</v>
      </c>
      <c r="T93" s="10">
        <f>'State Fuel Type'!J84*2</f>
        <v>1369544.584</v>
      </c>
      <c r="U93" s="10">
        <f>'State Fuel Type'!K84*2</f>
        <v>1759199.574</v>
      </c>
      <c r="V93" s="10">
        <f>'State Fuel Type'!L84*2</f>
        <v>21387913.534000002</v>
      </c>
      <c r="W93" s="10">
        <f>'State Fuel Type'!M84*2</f>
        <v>3295044.2</v>
      </c>
      <c r="X93" s="18">
        <f t="shared" si="63"/>
        <v>123.63171521657415</v>
      </c>
      <c r="Y93" s="18">
        <f t="shared" si="64"/>
        <v>205.19908244184623</v>
      </c>
      <c r="Z93" s="18">
        <f t="shared" si="65"/>
        <v>127.38494444405771</v>
      </c>
      <c r="AA93" s="18">
        <f t="shared" si="66"/>
        <v>119.01632068754368</v>
      </c>
      <c r="AB93" s="18">
        <f t="shared" si="67"/>
        <v>117.68364139091062</v>
      </c>
    </row>
    <row r="95" spans="2:28" x14ac:dyDescent="0.45">
      <c r="B95" s="14" t="s">
        <v>133</v>
      </c>
      <c r="C95" s="14" t="s">
        <v>935</v>
      </c>
    </row>
    <row r="96" spans="2:28" ht="14.65" thickBot="1" x14ac:dyDescent="0.5"/>
    <row r="97" spans="2:28" x14ac:dyDescent="0.45">
      <c r="B97" s="4"/>
      <c r="C97" s="176" t="s">
        <v>926</v>
      </c>
      <c r="D97" s="177"/>
      <c r="E97" s="177"/>
      <c r="F97" s="177"/>
      <c r="G97" s="178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176" t="s">
        <v>931</v>
      </c>
      <c r="T97" s="177"/>
      <c r="U97" s="177"/>
      <c r="V97" s="177"/>
      <c r="W97" s="178"/>
      <c r="X97" s="176" t="s">
        <v>936</v>
      </c>
      <c r="Y97" s="177"/>
      <c r="Z97" s="177"/>
      <c r="AA97" s="177"/>
      <c r="AB97" s="178"/>
    </row>
    <row r="98" spans="2:28" ht="14.65" thickBot="1" x14ac:dyDescent="0.5">
      <c r="B98" s="5" t="s">
        <v>5</v>
      </c>
      <c r="C98" s="6" t="s">
        <v>932</v>
      </c>
      <c r="D98" s="7" t="s">
        <v>82</v>
      </c>
      <c r="E98" s="7" t="s">
        <v>923</v>
      </c>
      <c r="F98" s="7" t="s">
        <v>333</v>
      </c>
      <c r="G98" s="8" t="s">
        <v>97</v>
      </c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6" t="s">
        <v>932</v>
      </c>
      <c r="T98" s="7" t="s">
        <v>82</v>
      </c>
      <c r="U98" s="7" t="s">
        <v>923</v>
      </c>
      <c r="V98" s="7" t="s">
        <v>333</v>
      </c>
      <c r="W98" s="8" t="s">
        <v>97</v>
      </c>
      <c r="X98" s="11" t="s">
        <v>932</v>
      </c>
      <c r="Y98" s="12" t="s">
        <v>82</v>
      </c>
      <c r="Z98" s="12" t="s">
        <v>923</v>
      </c>
      <c r="AA98" s="12" t="s">
        <v>333</v>
      </c>
      <c r="AB98" s="13" t="s">
        <v>97</v>
      </c>
    </row>
    <row r="99" spans="2:28" x14ac:dyDescent="0.45">
      <c r="B99" s="17">
        <v>2009</v>
      </c>
      <c r="C99" s="10">
        <f>SUMIFS(CO2_Mass,Year,$B99,State,B95)</f>
        <v>3643492.6770000001</v>
      </c>
      <c r="D99" s="10">
        <f>SUMIFS(CO2_Mass,Year,$B99,Primary_Fuel,D$5,State,B95)</f>
        <v>0</v>
      </c>
      <c r="E99" s="10">
        <f>SUMIFS(CO2_Mass,Year,$B99,Primary_Fuel,E$5,State,B95)</f>
        <v>242370.25700000001</v>
      </c>
      <c r="F99" s="10">
        <f>SUMIFS(CO2_Mass,Year,$B99,Primary_Fuel,F$5,State,B95)</f>
        <v>3401122.42</v>
      </c>
      <c r="G99" s="10">
        <f>SUMIFS(CO2_Mass,Year,$B99,Primary_Fuel,G$5,State,B95)</f>
        <v>0</v>
      </c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>
        <f>SUMIFS(Heat_Input,Year,$B99,State,B95)</f>
        <v>60541632.320000008</v>
      </c>
      <c r="T99" s="10">
        <f>SUMIFS(Heat_Input,Year,$B99,Primary_Fuel,T$5,State,B95)</f>
        <v>0</v>
      </c>
      <c r="U99" s="10">
        <f>SUMIFS(Heat_Input,Year,$B99,Primary_Fuel,U$5,State,B95)</f>
        <v>2776299.7709999997</v>
      </c>
      <c r="V99" s="10">
        <f>SUMIFS(Heat_Input,Year,$B99,Primary_Fuel,V$5,State,B95)</f>
        <v>57765332.549000002</v>
      </c>
      <c r="W99" s="10">
        <f>SUMIFS(Heat_Input,Year,$B99,Primary_Fuel,W$5,State,B95)</f>
        <v>0</v>
      </c>
      <c r="X99" s="18">
        <f>IF(S99&gt;0,2000*C99/S99,"")</f>
        <v>120.36321246648539</v>
      </c>
      <c r="Y99" s="18" t="str">
        <f>IF(T99&gt;0,2000*D99/T99,"")</f>
        <v/>
      </c>
      <c r="Z99" s="18">
        <f>IF(U99&gt;0,2000*E99/U99,"")</f>
        <v>174.59948636072559</v>
      </c>
      <c r="AA99" s="18">
        <f>IF(V99&gt;0,2000*F99/V99,"")</f>
        <v>117.75652523474923</v>
      </c>
      <c r="AB99" s="18" t="str">
        <f>IF(W99&gt;0,2000*G99/W99,"")</f>
        <v/>
      </c>
    </row>
    <row r="100" spans="2:28" x14ac:dyDescent="0.45">
      <c r="B100" s="16">
        <v>2010</v>
      </c>
      <c r="C100" s="10">
        <f>SUMIFS(CO2_Mass,Year,$B100,State,B95)</f>
        <v>3943457.4360000007</v>
      </c>
      <c r="D100" s="10">
        <f>SUMIFS(CO2_Mass,Year,$B100,Primary_Fuel,D$5,State,B95)</f>
        <v>0</v>
      </c>
      <c r="E100" s="10">
        <f>SUMIFS(CO2_Mass,Year,$B100,Primary_Fuel,E$5,State,B95)</f>
        <v>198691.014</v>
      </c>
      <c r="F100" s="10">
        <f>SUMIFS(CO2_Mass,Year,$B100,Primary_Fuel,F$5,State,B95)</f>
        <v>3744766.4220000003</v>
      </c>
      <c r="G100" s="10">
        <f>SUMIFS(CO2_Mass,Year,$B100,Primary_Fuel,G$5,State,B95)</f>
        <v>0</v>
      </c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>
        <f>SUMIFS(Heat_Input,Year,$B100,State,B95)</f>
        <v>65489644.351999991</v>
      </c>
      <c r="T100" s="10">
        <f>SUMIFS(Heat_Input,Year,$B100,Primary_Fuel,T$5,State,B95)</f>
        <v>0</v>
      </c>
      <c r="U100" s="10">
        <f>SUMIFS(Heat_Input,Year,$B100,Primary_Fuel,U$5,State,B95)</f>
        <v>2263160.4809999997</v>
      </c>
      <c r="V100" s="10">
        <f>SUMIFS(Heat_Input,Year,$B100,Primary_Fuel,V$5,State,B95)</f>
        <v>63226483.870999999</v>
      </c>
      <c r="W100" s="10">
        <f>SUMIFS(Heat_Input,Year,$B100,Primary_Fuel,W$5,State,B95)</f>
        <v>0</v>
      </c>
      <c r="X100" s="18">
        <f t="shared" ref="X100:X114" si="68">IF(S100&gt;0,2000*C100/S100,"")</f>
        <v>120.42995423228531</v>
      </c>
      <c r="Y100" s="18" t="str">
        <f t="shared" ref="Y100:Y114" si="69">IF(T100&gt;0,2000*D100/T100,"")</f>
        <v/>
      </c>
      <c r="Z100" s="18">
        <f t="shared" ref="Z100:Z114" si="70">IF(U100&gt;0,2000*E100/U100,"")</f>
        <v>175.58720706558682</v>
      </c>
      <c r="AA100" s="18">
        <f t="shared" ref="AA100:AA114" si="71">IF(V100&gt;0,2000*F100/V100,"")</f>
        <v>118.45562785494725</v>
      </c>
      <c r="AB100" s="18" t="str">
        <f t="shared" ref="AB100:AB114" si="72">IF(W100&gt;0,2000*G100/W100,"")</f>
        <v/>
      </c>
    </row>
    <row r="101" spans="2:28" x14ac:dyDescent="0.45">
      <c r="B101" s="16">
        <v>2011</v>
      </c>
      <c r="C101" s="10">
        <f>SUMIFS(CO2_Mass,Year,$B101,State,B95)</f>
        <v>3337459.8969999999</v>
      </c>
      <c r="D101" s="10">
        <f>SUMIFS(CO2_Mass,Year,$B101,Primary_Fuel,D$5,State,B95)</f>
        <v>0</v>
      </c>
      <c r="E101" s="10">
        <f>SUMIFS(CO2_Mass,Year,$B101,Primary_Fuel,E$5,State,B95)</f>
        <v>107641.962</v>
      </c>
      <c r="F101" s="10">
        <f>SUMIFS(CO2_Mass,Year,$B101,Primary_Fuel,F$5,State,B95)</f>
        <v>3229817.9350000005</v>
      </c>
      <c r="G101" s="10">
        <f>SUMIFS(CO2_Mass,Year,$B101,Primary_Fuel,G$5,State,B95)</f>
        <v>0</v>
      </c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>
        <f>SUMIFS(Heat_Input,Year,$B101,State,B95)</f>
        <v>55737311.036000006</v>
      </c>
      <c r="T101" s="10">
        <f>SUMIFS(Heat_Input,Year,$B101,Primary_Fuel,T$5,State,B95)</f>
        <v>0</v>
      </c>
      <c r="U101" s="10">
        <f>SUMIFS(Heat_Input,Year,$B101,Primary_Fuel,U$5,State,B95)</f>
        <v>1226970.2749999999</v>
      </c>
      <c r="V101" s="10">
        <f>SUMIFS(Heat_Input,Year,$B101,Primary_Fuel,V$5,State,B95)</f>
        <v>54510340.761</v>
      </c>
      <c r="W101" s="10">
        <f>SUMIFS(Heat_Input,Year,$B101,Primary_Fuel,W$5,State,B95)</f>
        <v>0</v>
      </c>
      <c r="X101" s="18">
        <f t="shared" si="68"/>
        <v>119.75676023711937</v>
      </c>
      <c r="Y101" s="18" t="str">
        <f t="shared" si="69"/>
        <v/>
      </c>
      <c r="Z101" s="18">
        <f t="shared" si="70"/>
        <v>175.459771427633</v>
      </c>
      <c r="AA101" s="18">
        <f t="shared" si="71"/>
        <v>118.50294420873655</v>
      </c>
      <c r="AB101" s="18" t="str">
        <f t="shared" si="72"/>
        <v/>
      </c>
    </row>
    <row r="102" spans="2:28" x14ac:dyDescent="0.45">
      <c r="B102" s="16">
        <v>2012</v>
      </c>
      <c r="C102" s="10">
        <f>SUMIFS(CO2_Mass,Year,$B102,State,B95)</f>
        <v>2940072.4160000002</v>
      </c>
      <c r="D102" s="10">
        <f>SUMIFS(CO2_Mass,Year,$B102,Primary_Fuel,D$5,State,B95)</f>
        <v>0</v>
      </c>
      <c r="E102" s="10">
        <f>SUMIFS(CO2_Mass,Year,$B102,Primary_Fuel,E$5,State,B95)</f>
        <v>77824.537000000011</v>
      </c>
      <c r="F102" s="10">
        <f>SUMIFS(CO2_Mass,Year,$B102,Primary_Fuel,F$5,State,B95)</f>
        <v>2862247.8790000002</v>
      </c>
      <c r="G102" s="10">
        <f>SUMIFS(CO2_Mass,Year,$B102,Primary_Fuel,G$5,State,B95)</f>
        <v>0</v>
      </c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>
        <f>SUMIFS(Heat_Input,Year,$B102,State,B95)</f>
        <v>49231720.170000002</v>
      </c>
      <c r="T102" s="10">
        <f>SUMIFS(Heat_Input,Year,$B102,Primary_Fuel,T$5,State,B95)</f>
        <v>0</v>
      </c>
      <c r="U102" s="10">
        <f>SUMIFS(Heat_Input,Year,$B102,Primary_Fuel,U$5,State,B95)</f>
        <v>885958.09499999997</v>
      </c>
      <c r="V102" s="10">
        <f>SUMIFS(Heat_Input,Year,$B102,Primary_Fuel,V$5,State,B95)</f>
        <v>48345762.075000003</v>
      </c>
      <c r="W102" s="10">
        <f>SUMIFS(Heat_Input,Year,$B102,Primary_Fuel,W$5,State,B95)</f>
        <v>0</v>
      </c>
      <c r="X102" s="18">
        <f t="shared" si="68"/>
        <v>119.43813483858612</v>
      </c>
      <c r="Y102" s="18" t="str">
        <f t="shared" si="69"/>
        <v/>
      </c>
      <c r="Z102" s="18">
        <f t="shared" si="70"/>
        <v>175.68446507619532</v>
      </c>
      <c r="AA102" s="18">
        <f t="shared" si="71"/>
        <v>118.407395235997</v>
      </c>
      <c r="AB102" s="18" t="str">
        <f t="shared" si="72"/>
        <v/>
      </c>
    </row>
    <row r="103" spans="2:28" x14ac:dyDescent="0.45">
      <c r="B103" s="16">
        <v>2013</v>
      </c>
      <c r="C103" s="10">
        <f>SUMIFS(CO2_Mass,Year,$B103,State,B95)</f>
        <v>2612423.2960000001</v>
      </c>
      <c r="D103" s="10">
        <f>SUMIFS(CO2_Mass,Year,$B103,Primary_Fuel,D$5,State,B95)</f>
        <v>0</v>
      </c>
      <c r="E103" s="10">
        <f>SUMIFS(CO2_Mass,Year,$B103,Primary_Fuel,E$5,State,B95)</f>
        <v>211640.68600000002</v>
      </c>
      <c r="F103" s="10">
        <f>SUMIFS(CO2_Mass,Year,$B103,Primary_Fuel,F$5,State,B95)</f>
        <v>2400782.61</v>
      </c>
      <c r="G103" s="10">
        <f>SUMIFS(CO2_Mass,Year,$B103,Primary_Fuel,G$5,State,B95)</f>
        <v>0</v>
      </c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>
        <f>SUMIFS(Heat_Input,Year,$B103,State,B95)</f>
        <v>43049641.552999996</v>
      </c>
      <c r="T103" s="10">
        <f>SUMIFS(Heat_Input,Year,$B103,Primary_Fuel,T$5,State,B95)</f>
        <v>0</v>
      </c>
      <c r="U103" s="10">
        <f>SUMIFS(Heat_Input,Year,$B103,Primary_Fuel,U$5,State,B95)</f>
        <v>2415968.1529999999</v>
      </c>
      <c r="V103" s="10">
        <f>SUMIFS(Heat_Input,Year,$B103,Primary_Fuel,V$5,State,B95)</f>
        <v>40633673.399999999</v>
      </c>
      <c r="W103" s="10">
        <f>SUMIFS(Heat_Input,Year,$B103,Primary_Fuel,W$5,State,B95)</f>
        <v>0</v>
      </c>
      <c r="X103" s="18">
        <f t="shared" si="68"/>
        <v>121.36794648028601</v>
      </c>
      <c r="Y103" s="18" t="str">
        <f t="shared" si="69"/>
        <v/>
      </c>
      <c r="Z103" s="18">
        <f t="shared" si="70"/>
        <v>175.20155283272067</v>
      </c>
      <c r="AA103" s="18">
        <f t="shared" si="71"/>
        <v>118.16714606954537</v>
      </c>
      <c r="AB103" s="18" t="str">
        <f t="shared" si="72"/>
        <v/>
      </c>
    </row>
    <row r="104" spans="2:28" x14ac:dyDescent="0.45">
      <c r="B104" s="16">
        <v>2014</v>
      </c>
      <c r="C104" s="10">
        <f>SUMIFS(CO2_Mass,Year,$B104,State,B95)</f>
        <v>2255472.2600000002</v>
      </c>
      <c r="D104" s="10">
        <f>SUMIFS(CO2_Mass,Year,$B104,Primary_Fuel,D$5,State,B95)</f>
        <v>0</v>
      </c>
      <c r="E104" s="10">
        <f>SUMIFS(CO2_Mass,Year,$B104,Primary_Fuel,E$5,State,B95)</f>
        <v>232537.91700000002</v>
      </c>
      <c r="F104" s="10">
        <f>SUMIFS(CO2_Mass,Year,$B104,Primary_Fuel,F$5,State,B95)</f>
        <v>2022934.3429999999</v>
      </c>
      <c r="G104" s="10">
        <f>SUMIFS(CO2_Mass,Year,$B104,Primary_Fuel,G$5,State,B95)</f>
        <v>0</v>
      </c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>
        <f>SUMIFS(Heat_Input,Year,$B104,State,B95)</f>
        <v>36810251.088</v>
      </c>
      <c r="T104" s="10">
        <f>SUMIFS(Heat_Input,Year,$B104,Primary_Fuel,T$5,State,B95)</f>
        <v>0</v>
      </c>
      <c r="U104" s="10">
        <f>SUMIFS(Heat_Input,Year,$B104,Primary_Fuel,U$5,State,B95)</f>
        <v>2708881.6010000003</v>
      </c>
      <c r="V104" s="10">
        <f>SUMIFS(Heat_Input,Year,$B104,Primary_Fuel,V$5,State,B95)</f>
        <v>34101369.487000003</v>
      </c>
      <c r="W104" s="10">
        <f>SUMIFS(Heat_Input,Year,$B104,Primary_Fuel,W$5,State,B95)</f>
        <v>0</v>
      </c>
      <c r="X104" s="18">
        <f t="shared" si="68"/>
        <v>122.54587748439867</v>
      </c>
      <c r="Y104" s="18" t="str">
        <f t="shared" si="69"/>
        <v/>
      </c>
      <c r="Z104" s="18">
        <f t="shared" si="70"/>
        <v>171.68555238010936</v>
      </c>
      <c r="AA104" s="18">
        <f t="shared" si="71"/>
        <v>118.64241075544929</v>
      </c>
      <c r="AB104" s="18" t="str">
        <f t="shared" si="72"/>
        <v/>
      </c>
    </row>
    <row r="105" spans="2:28" x14ac:dyDescent="0.45">
      <c r="B105" s="16">
        <v>2015</v>
      </c>
      <c r="C105" s="10">
        <f>SUMIFS(CO2_Mass,Year,$B105,State,B95)</f>
        <v>1778346.37</v>
      </c>
      <c r="D105" s="10">
        <f>SUMIFS(CO2_Mass,Year,$B105,Primary_Fuel,D$5,State,B95)</f>
        <v>0</v>
      </c>
      <c r="E105" s="10">
        <f>SUMIFS(CO2_Mass,Year,$B105,Primary_Fuel,E$5,State,B95)</f>
        <v>434966.00599999999</v>
      </c>
      <c r="F105" s="10">
        <f>SUMIFS(CO2_Mass,Year,$B105,Primary_Fuel,F$5,State,B95)</f>
        <v>1343380.3640000001</v>
      </c>
      <c r="G105" s="10">
        <f>SUMIFS(CO2_Mass,Year,$B105,Primary_Fuel,G$5,State,B95)</f>
        <v>0</v>
      </c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>
        <f>SUMIFS(Heat_Input,Year,$B105,State,B95)</f>
        <v>27535195.375</v>
      </c>
      <c r="T105" s="10">
        <f>SUMIFS(Heat_Input,Year,$B105,Primary_Fuel,T$5,State,B95)</f>
        <v>0</v>
      </c>
      <c r="U105" s="10">
        <f>SUMIFS(Heat_Input,Year,$B105,Primary_Fuel,U$5,State,B95)</f>
        <v>5061074.33</v>
      </c>
      <c r="V105" s="10">
        <f>SUMIFS(Heat_Input,Year,$B105,Primary_Fuel,V$5,State,B95)</f>
        <v>22474121.045000002</v>
      </c>
      <c r="W105" s="10">
        <f>SUMIFS(Heat_Input,Year,$B105,Primary_Fuel,W$5,State,B95)</f>
        <v>0</v>
      </c>
      <c r="X105" s="18">
        <f t="shared" si="68"/>
        <v>129.16896690078417</v>
      </c>
      <c r="Y105" s="18" t="str">
        <f t="shared" si="69"/>
        <v/>
      </c>
      <c r="Z105" s="18">
        <f t="shared" si="70"/>
        <v>171.88682783088072</v>
      </c>
      <c r="AA105" s="18">
        <f t="shared" si="71"/>
        <v>119.54909037912053</v>
      </c>
      <c r="AB105" s="18" t="str">
        <f t="shared" si="72"/>
        <v/>
      </c>
    </row>
    <row r="106" spans="2:28" x14ac:dyDescent="0.45">
      <c r="B106" s="16">
        <v>2016</v>
      </c>
      <c r="C106" s="10">
        <f>SUMIFS(CO2_Mass,Year,$B106,State,B95)</f>
        <v>1562749.3530000001</v>
      </c>
      <c r="D106" s="10">
        <f>SUMIFS(CO2_Mass,Year,$B106,Primary_Fuel,D$5,State,B95)</f>
        <v>0</v>
      </c>
      <c r="E106" s="10">
        <f>SUMIFS(CO2_Mass,Year,$B106,Primary_Fuel,E$5,State,B95)</f>
        <v>93552.438999999998</v>
      </c>
      <c r="F106" s="10">
        <f>SUMIFS(CO2_Mass,Year,$B106,Primary_Fuel,F$5,State,B95)</f>
        <v>1469196.9139999999</v>
      </c>
      <c r="G106" s="10">
        <f>SUMIFS(CO2_Mass,Year,$B106,Primary_Fuel,G$5,State,B95)</f>
        <v>0</v>
      </c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>
        <f>SUMIFS(Heat_Input,Year,$B106,State,B95)</f>
        <v>25813978.006999999</v>
      </c>
      <c r="T106" s="10">
        <f>SUMIFS(Heat_Input,Year,$B106,Primary_Fuel,T$5,State,B95)</f>
        <v>0</v>
      </c>
      <c r="U106" s="10">
        <f>SUMIFS(Heat_Input,Year,$B106,Primary_Fuel,U$5,State,B95)</f>
        <v>1089843.034</v>
      </c>
      <c r="V106" s="10">
        <f>SUMIFS(Heat_Input,Year,$B106,Primary_Fuel,V$5,State,B95)</f>
        <v>24724134.973000001</v>
      </c>
      <c r="W106" s="10">
        <f>SUMIFS(Heat_Input,Year,$B106,Primary_Fuel,W$5,State,B95)</f>
        <v>0</v>
      </c>
      <c r="X106" s="18">
        <f t="shared" si="68"/>
        <v>121.07776279783208</v>
      </c>
      <c r="Y106" s="18" t="str">
        <f t="shared" si="69"/>
        <v/>
      </c>
      <c r="Z106" s="18">
        <f t="shared" si="70"/>
        <v>171.68057432388011</v>
      </c>
      <c r="AA106" s="18">
        <f t="shared" si="71"/>
        <v>118.84718438921618</v>
      </c>
      <c r="AB106" s="18" t="str">
        <f t="shared" si="72"/>
        <v/>
      </c>
    </row>
    <row r="107" spans="2:28" x14ac:dyDescent="0.45">
      <c r="B107" s="16">
        <v>2017</v>
      </c>
      <c r="C107" s="10">
        <f>SUMIFS(CO2_Mass,Year,$B107,State,B95)</f>
        <v>1069355.679</v>
      </c>
      <c r="D107" s="10">
        <f>SUMIFS(CO2_Mass,Year,$B107,Primary_Fuel,D$5,State,B95)</f>
        <v>0</v>
      </c>
      <c r="E107" s="10">
        <f>SUMIFS(CO2_Mass,Year,$B107,Primary_Fuel,E$5,State,B95)</f>
        <v>103596.8</v>
      </c>
      <c r="F107" s="10">
        <f>SUMIFS(CO2_Mass,Year,$B107,Primary_Fuel,F$5,State,B95)</f>
        <v>965758.87900000007</v>
      </c>
      <c r="G107" s="10">
        <f>SUMIFS(CO2_Mass,Year,$B107,Primary_Fuel,G$5,State,B95)</f>
        <v>0</v>
      </c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>
        <f>SUMIFS(Heat_Input,Year,$B107,State,B95)</f>
        <v>17435139.445</v>
      </c>
      <c r="T107" s="10">
        <f>SUMIFS(Heat_Input,Year,$B107,Primary_Fuel,T$5,State,B95)</f>
        <v>0</v>
      </c>
      <c r="U107" s="10">
        <f>SUMIFS(Heat_Input,Year,$B107,Primary_Fuel,U$5,State,B95)</f>
        <v>1203163.084</v>
      </c>
      <c r="V107" s="10">
        <f>SUMIFS(Heat_Input,Year,$B107,Primary_Fuel,V$5,State,B95)</f>
        <v>16231976.361000001</v>
      </c>
      <c r="W107" s="10">
        <f>SUMIFS(Heat_Input,Year,$B107,Primary_Fuel,W$5,State,B95)</f>
        <v>0</v>
      </c>
      <c r="X107" s="18">
        <f t="shared" si="68"/>
        <v>122.66671940001797</v>
      </c>
      <c r="Y107" s="18" t="str">
        <f t="shared" si="69"/>
        <v/>
      </c>
      <c r="Z107" s="18">
        <f t="shared" si="70"/>
        <v>172.20741124401053</v>
      </c>
      <c r="AA107" s="18">
        <f t="shared" si="71"/>
        <v>118.99461378226191</v>
      </c>
      <c r="AB107" s="18" t="str">
        <f t="shared" si="72"/>
        <v/>
      </c>
    </row>
    <row r="108" spans="2:28" x14ac:dyDescent="0.45">
      <c r="B108" s="16">
        <v>2018</v>
      </c>
      <c r="C108" s="10">
        <f>SUMIFS(CO2_Mass,Year,$B108,State,B95)</f>
        <v>1183214.824</v>
      </c>
      <c r="D108" s="10">
        <f>SUMIFS(CO2_Mass,Year,$B108,Primary_Fuel,D$5,State,B95)</f>
        <v>0</v>
      </c>
      <c r="E108" s="10">
        <f>SUMIFS(CO2_Mass,Year,$B108,Primary_Fuel,E$5,State,B95)</f>
        <v>151727.08799999999</v>
      </c>
      <c r="F108" s="10">
        <f>SUMIFS(CO2_Mass,Year,$B108,Primary_Fuel,F$5,State,B95)</f>
        <v>1031487.736</v>
      </c>
      <c r="G108" s="10">
        <f>SUMIFS(CO2_Mass,Year,$B108,Primary_Fuel,G$5,State,B95)</f>
        <v>0</v>
      </c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>
        <f>SUMIFS(Heat_Input,Year,$B108,State,B95)</f>
        <v>19065523.903000001</v>
      </c>
      <c r="T108" s="10">
        <f>SUMIFS(Heat_Input,Year,$B108,Primary_Fuel,T$5,State,B95)</f>
        <v>0</v>
      </c>
      <c r="U108" s="10">
        <f>SUMIFS(Heat_Input,Year,$B108,Primary_Fuel,U$5,State,B95)</f>
        <v>1744849.2289999998</v>
      </c>
      <c r="V108" s="10">
        <f>SUMIFS(Heat_Input,Year,$B108,Primary_Fuel,V$5,State,B95)</f>
        <v>17320674.673999999</v>
      </c>
      <c r="W108" s="10">
        <f>SUMIFS(Heat_Input,Year,$B108,Primary_Fuel,W$5,State,B95)</f>
        <v>0</v>
      </c>
      <c r="X108" s="18">
        <f t="shared" si="68"/>
        <v>124.12088228153212</v>
      </c>
      <c r="Y108" s="18" t="str">
        <f t="shared" si="69"/>
        <v/>
      </c>
      <c r="Z108" s="18">
        <f t="shared" si="70"/>
        <v>173.91426775247183</v>
      </c>
      <c r="AA108" s="18">
        <f t="shared" si="71"/>
        <v>119.10479879266626</v>
      </c>
      <c r="AB108" s="18" t="str">
        <f t="shared" si="72"/>
        <v/>
      </c>
    </row>
    <row r="109" spans="2:28" x14ac:dyDescent="0.45">
      <c r="B109" s="16">
        <v>2019</v>
      </c>
      <c r="C109" s="10">
        <f>SUMIFS(CO2_Mass,Year,$B109,State,B95)</f>
        <v>804829.27300000004</v>
      </c>
      <c r="D109" s="10">
        <f>SUMIFS(CO2_Mass,Year,$B109,Primary_Fuel,D$5,State,B95)</f>
        <v>0</v>
      </c>
      <c r="E109" s="10">
        <f>SUMIFS(CO2_Mass,Year,$B109,Primary_Fuel,E$5,State,B95)</f>
        <v>10136.17</v>
      </c>
      <c r="F109" s="10">
        <f>SUMIFS(CO2_Mass,Year,$B109,Primary_Fuel,F$5,State,B95)</f>
        <v>794693.10299999989</v>
      </c>
      <c r="G109" s="10">
        <f>SUMIFS(CO2_Mass,Year,$B109,Primary_Fuel,G$5,State,B95)</f>
        <v>0</v>
      </c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>
        <f>SUMIFS(Heat_Input,Year,$B109,State,B95)</f>
        <v>13491420.791999999</v>
      </c>
      <c r="T109" s="10">
        <f>SUMIFS(Heat_Input,Year,$B109,Primary_Fuel,T$5,State,B95)</f>
        <v>0</v>
      </c>
      <c r="U109" s="10">
        <f>SUMIFS(Heat_Input,Year,$B109,Primary_Fuel,U$5,State,B95)</f>
        <v>122222.36600000001</v>
      </c>
      <c r="V109" s="10">
        <f>SUMIFS(Heat_Input,Year,$B109,Primary_Fuel,V$5,State,B95)</f>
        <v>13369198.425999999</v>
      </c>
      <c r="W109" s="10">
        <f>SUMIFS(Heat_Input,Year,$B109,Primary_Fuel,W$5,State,B95)</f>
        <v>0</v>
      </c>
      <c r="X109" s="18">
        <f t="shared" si="68"/>
        <v>119.3097873690574</v>
      </c>
      <c r="Y109" s="18" t="str">
        <f t="shared" si="69"/>
        <v/>
      </c>
      <c r="Z109" s="18">
        <f t="shared" si="70"/>
        <v>165.86440488314551</v>
      </c>
      <c r="AA109" s="18">
        <f t="shared" si="71"/>
        <v>118.88418103728726</v>
      </c>
      <c r="AB109" s="18" t="str">
        <f t="shared" si="72"/>
        <v/>
      </c>
    </row>
    <row r="110" spans="2:28" x14ac:dyDescent="0.45">
      <c r="B110" s="16">
        <v>2020</v>
      </c>
      <c r="C110" s="10">
        <f>SUMIFS(CO2_Mass,Year,$B110,State,B95)</f>
        <v>867339.42399999988</v>
      </c>
      <c r="D110" s="10">
        <f>SUMIFS(CO2_Mass,Year,$B110,Primary_Fuel,D$5,State,B95)</f>
        <v>0</v>
      </c>
      <c r="E110" s="10">
        <f>SUMIFS(CO2_Mass,Year,$B110,Primary_Fuel,E$5,State,B95)</f>
        <v>16456.562999999998</v>
      </c>
      <c r="F110" s="10">
        <f>SUMIFS(CO2_Mass,Year,$B110,Primary_Fuel,F$5,State,B95)</f>
        <v>850882.86100000003</v>
      </c>
      <c r="G110" s="10">
        <f>SUMIFS(CO2_Mass,Year,$B110,Primary_Fuel,G$5,State,B95)</f>
        <v>0</v>
      </c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>
        <f>SUMIFS(Heat_Input,Year,$B110,State,B95)</f>
        <v>14505880.103</v>
      </c>
      <c r="T110" s="10">
        <f>SUMIFS(Heat_Input,Year,$B110,Primary_Fuel,T$5,State,B95)</f>
        <v>0</v>
      </c>
      <c r="U110" s="10">
        <f>SUMIFS(Heat_Input,Year,$B110,Primary_Fuel,U$5,State,B95)</f>
        <v>193733.89600000001</v>
      </c>
      <c r="V110" s="10">
        <f>SUMIFS(Heat_Input,Year,$B110,Primary_Fuel,V$5,State,B95)</f>
        <v>14312146.207</v>
      </c>
      <c r="W110" s="10">
        <f>SUMIFS(Heat_Input,Year,$B110,Primary_Fuel,W$5,State,B95)</f>
        <v>0</v>
      </c>
      <c r="X110" s="18">
        <f t="shared" si="68"/>
        <v>119.58452956199784</v>
      </c>
      <c r="Y110" s="18" t="str">
        <f t="shared" si="69"/>
        <v/>
      </c>
      <c r="Z110" s="18">
        <f t="shared" si="70"/>
        <v>169.88831938836347</v>
      </c>
      <c r="AA110" s="18">
        <f t="shared" si="71"/>
        <v>118.90360099645116</v>
      </c>
      <c r="AB110" s="18" t="str">
        <f t="shared" si="72"/>
        <v/>
      </c>
    </row>
    <row r="111" spans="2:28" x14ac:dyDescent="0.45">
      <c r="B111" s="16">
        <v>2021</v>
      </c>
      <c r="C111" s="10">
        <f>SUMIFS(CO2_Mass,Year,$B111,State,B95)</f>
        <v>1466462.189</v>
      </c>
      <c r="D111" s="10">
        <f>SUMIFS(CO2_Mass,Year,$B111,Primary_Fuel,D$5,State,B95)</f>
        <v>0</v>
      </c>
      <c r="E111" s="10">
        <f>SUMIFS(CO2_Mass,Year,$B111,Primary_Fuel,E$5,State,B95)</f>
        <v>9297.9969999999994</v>
      </c>
      <c r="F111" s="10">
        <f>SUMIFS(CO2_Mass,Year,$B111,Primary_Fuel,F$5,State,B95)</f>
        <v>1457164.192</v>
      </c>
      <c r="G111" s="10">
        <f>SUMIFS(CO2_Mass,Year,$B111,Primary_Fuel,G$5,State,B95)</f>
        <v>0</v>
      </c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>
        <f>SUMIFS(Heat_Input,Year,$B111,State,B95)</f>
        <v>24623642.663999997</v>
      </c>
      <c r="T111" s="10">
        <f>SUMIFS(Heat_Input,Year,$B111,Primary_Fuel,T$5,State,B95)</f>
        <v>0</v>
      </c>
      <c r="U111" s="10">
        <f>SUMIFS(Heat_Input,Year,$B111,Primary_Fuel,U$5,State,B95)</f>
        <v>108164.13699999999</v>
      </c>
      <c r="V111" s="10">
        <f>SUMIFS(Heat_Input,Year,$B111,Primary_Fuel,V$5,State,B95)</f>
        <v>24515478.527000003</v>
      </c>
      <c r="W111" s="10">
        <f>SUMIFS(Heat_Input,Year,$B111,Primary_Fuel,W$5,State,B95)</f>
        <v>0</v>
      </c>
      <c r="X111" s="18">
        <f t="shared" si="68"/>
        <v>119.1100934179801</v>
      </c>
      <c r="Y111" s="18" t="str">
        <f t="shared" si="69"/>
        <v/>
      </c>
      <c r="Z111" s="18">
        <f t="shared" si="70"/>
        <v>171.9238420031956</v>
      </c>
      <c r="AA111" s="18">
        <f t="shared" si="71"/>
        <v>118.87707518294283</v>
      </c>
      <c r="AB111" s="18" t="str">
        <f t="shared" si="72"/>
        <v/>
      </c>
    </row>
    <row r="112" spans="2:28" x14ac:dyDescent="0.45">
      <c r="B112" s="16">
        <v>2022</v>
      </c>
      <c r="C112" s="10">
        <f>SUMIFS(CO2_Mass,Year,$B112,State,B95)</f>
        <v>2035716.9920000001</v>
      </c>
      <c r="D112" s="10">
        <f>SUMIFS(CO2_Mass,Year,$B112,Primary_Fuel,D$5,State,B95)</f>
        <v>0</v>
      </c>
      <c r="E112" s="10">
        <f>SUMIFS(CO2_Mass,Year,$B112,Primary_Fuel,E$5,State,B95)</f>
        <v>218462.17600000001</v>
      </c>
      <c r="F112" s="10">
        <f>SUMIFS(CO2_Mass,Year,$B112,Primary_Fuel,F$5,State,B95)</f>
        <v>1817254.8160000001</v>
      </c>
      <c r="G112" s="10">
        <f>SUMIFS(CO2_Mass,Year,$B112,Primary_Fuel,G$5,State,B95)</f>
        <v>0</v>
      </c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>
        <f>SUMIFS(Heat_Input,Year,$B112,State,B95)</f>
        <v>33095483.320000004</v>
      </c>
      <c r="T112" s="10">
        <f>SUMIFS(Heat_Input,Year,$B112,Primary_Fuel,T$5,State,B95)</f>
        <v>0</v>
      </c>
      <c r="U112" s="10">
        <f>SUMIFS(Heat_Input,Year,$B112,Primary_Fuel,U$5,State,B95)</f>
        <v>2563777.9350000001</v>
      </c>
      <c r="V112" s="10">
        <f>SUMIFS(Heat_Input,Year,$B112,Primary_Fuel,V$5,State,B95)</f>
        <v>30531705.385000002</v>
      </c>
      <c r="W112" s="10">
        <f>SUMIFS(Heat_Input,Year,$B112,Primary_Fuel,W$5,State,B95)</f>
        <v>0</v>
      </c>
      <c r="X112" s="18">
        <f t="shared" si="68"/>
        <v>123.02083473546321</v>
      </c>
      <c r="Y112" s="18" t="str">
        <f t="shared" si="69"/>
        <v/>
      </c>
      <c r="Z112" s="18">
        <f t="shared" si="70"/>
        <v>170.42207362627917</v>
      </c>
      <c r="AA112" s="18">
        <f t="shared" si="71"/>
        <v>119.04050514602461</v>
      </c>
      <c r="AB112" s="18" t="str">
        <f t="shared" si="72"/>
        <v/>
      </c>
    </row>
    <row r="113" spans="2:28" x14ac:dyDescent="0.45">
      <c r="B113" s="16">
        <v>2023</v>
      </c>
      <c r="C113" s="10">
        <f>SUMIFS(CO2_Mass,Year,$B113,State,B95)</f>
        <v>1664500.9439999999</v>
      </c>
      <c r="D113" s="10">
        <f>SUMIFS(CO2_Mass,Year,$B113,Primary_Fuel,D$5,State,B95)</f>
        <v>0</v>
      </c>
      <c r="E113" s="10">
        <f>SUMIFS(CO2_Mass,Year,$B113,Primary_Fuel,E$5,State,B95)</f>
        <v>44175.760999999999</v>
      </c>
      <c r="F113" s="10">
        <f>SUMIFS(CO2_Mass,Year,$B113,Primary_Fuel,F$5,State,B95)</f>
        <v>1620325.183</v>
      </c>
      <c r="G113" s="10">
        <f>SUMIFS(CO2_Mass,Year,$B113,Primary_Fuel,G$5,State,B95)</f>
        <v>0</v>
      </c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>
        <f>SUMIFS(Heat_Input,Year,$B113,State,B95)</f>
        <v>27768584.593999997</v>
      </c>
      <c r="T113" s="10">
        <f>SUMIFS(Heat_Input,Year,$B113,Primary_Fuel,T$5,State,B95)</f>
        <v>0</v>
      </c>
      <c r="U113" s="10">
        <f>SUMIFS(Heat_Input,Year,$B113,Primary_Fuel,U$5,State,B95)</f>
        <v>518232.39300000004</v>
      </c>
      <c r="V113" s="10">
        <f>SUMIFS(Heat_Input,Year,$B113,Primary_Fuel,V$5,State,B95)</f>
        <v>27250352.200999998</v>
      </c>
      <c r="W113" s="10">
        <f>SUMIFS(Heat_Input,Year,$B113,Primary_Fuel,W$5,State,B95)</f>
        <v>0</v>
      </c>
      <c r="X113" s="18">
        <f t="shared" si="68"/>
        <v>119.88374404647556</v>
      </c>
      <c r="Y113" s="18" t="str">
        <f t="shared" si="69"/>
        <v/>
      </c>
      <c r="Z113" s="18">
        <f t="shared" si="70"/>
        <v>170.48629764060308</v>
      </c>
      <c r="AA113" s="18">
        <f t="shared" si="71"/>
        <v>118.92141217466829</v>
      </c>
      <c r="AB113" s="18" t="str">
        <f t="shared" si="72"/>
        <v/>
      </c>
    </row>
    <row r="114" spans="2:28" x14ac:dyDescent="0.45">
      <c r="B114" s="16">
        <v>2024</v>
      </c>
      <c r="C114" s="10">
        <f>'State Fuel Type'!C105*2</f>
        <v>2261565.6720000003</v>
      </c>
      <c r="D114" s="10">
        <f>'State Fuel Type'!D105*2</f>
        <v>0</v>
      </c>
      <c r="E114" s="10">
        <f>'State Fuel Type'!E105*2</f>
        <v>28886.600000000002</v>
      </c>
      <c r="F114" s="10">
        <f>'State Fuel Type'!F105*2</f>
        <v>2232679.0720000002</v>
      </c>
      <c r="G114" s="10">
        <f>'State Fuel Type'!G105*2</f>
        <v>0</v>
      </c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>
        <f>'State Fuel Type'!I105*2</f>
        <v>37914047.357999995</v>
      </c>
      <c r="T114" s="10">
        <f>'State Fuel Type'!J105*2</f>
        <v>0</v>
      </c>
      <c r="U114" s="10">
        <f>'State Fuel Type'!K105*2</f>
        <v>343479.29199999996</v>
      </c>
      <c r="V114" s="10">
        <f>'State Fuel Type'!L105*2</f>
        <v>37570568.066</v>
      </c>
      <c r="W114" s="10">
        <f>'State Fuel Type'!M105*2</f>
        <v>0</v>
      </c>
      <c r="X114" s="18">
        <f t="shared" si="68"/>
        <v>119.29961740277261</v>
      </c>
      <c r="Y114" s="18" t="str">
        <f t="shared" si="69"/>
        <v/>
      </c>
      <c r="Z114" s="18">
        <f t="shared" si="70"/>
        <v>168.19995075569219</v>
      </c>
      <c r="AA114" s="18">
        <f t="shared" si="71"/>
        <v>118.85255863461343</v>
      </c>
      <c r="AB114" s="18" t="str">
        <f t="shared" si="72"/>
        <v/>
      </c>
    </row>
    <row r="116" spans="2:28" x14ac:dyDescent="0.45">
      <c r="B116" s="14" t="s">
        <v>203</v>
      </c>
      <c r="C116" s="14" t="s">
        <v>935</v>
      </c>
    </row>
    <row r="117" spans="2:28" ht="14.65" thickBot="1" x14ac:dyDescent="0.5"/>
    <row r="118" spans="2:28" x14ac:dyDescent="0.45">
      <c r="B118" s="4"/>
      <c r="C118" s="176" t="s">
        <v>926</v>
      </c>
      <c r="D118" s="177"/>
      <c r="E118" s="177"/>
      <c r="F118" s="177"/>
      <c r="G118" s="178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176" t="s">
        <v>931</v>
      </c>
      <c r="T118" s="177"/>
      <c r="U118" s="177"/>
      <c r="V118" s="177"/>
      <c r="W118" s="178"/>
      <c r="X118" s="176" t="s">
        <v>936</v>
      </c>
      <c r="Y118" s="177"/>
      <c r="Z118" s="177"/>
      <c r="AA118" s="177"/>
      <c r="AB118" s="178"/>
    </row>
    <row r="119" spans="2:28" ht="14.65" thickBot="1" x14ac:dyDescent="0.5">
      <c r="B119" s="5" t="s">
        <v>5</v>
      </c>
      <c r="C119" s="6" t="s">
        <v>932</v>
      </c>
      <c r="D119" s="7" t="s">
        <v>82</v>
      </c>
      <c r="E119" s="7" t="s">
        <v>923</v>
      </c>
      <c r="F119" s="7" t="s">
        <v>333</v>
      </c>
      <c r="G119" s="8" t="s">
        <v>97</v>
      </c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6" t="s">
        <v>932</v>
      </c>
      <c r="T119" s="7" t="s">
        <v>82</v>
      </c>
      <c r="U119" s="7" t="s">
        <v>923</v>
      </c>
      <c r="V119" s="7" t="s">
        <v>333</v>
      </c>
      <c r="W119" s="8" t="s">
        <v>97</v>
      </c>
      <c r="X119" s="11" t="s">
        <v>932</v>
      </c>
      <c r="Y119" s="12" t="s">
        <v>82</v>
      </c>
      <c r="Z119" s="12" t="s">
        <v>923</v>
      </c>
      <c r="AA119" s="12" t="s">
        <v>333</v>
      </c>
      <c r="AB119" s="13" t="s">
        <v>97</v>
      </c>
    </row>
    <row r="120" spans="2:28" x14ac:dyDescent="0.45">
      <c r="B120" s="17">
        <v>2009</v>
      </c>
      <c r="C120" s="10">
        <f>SUMIFS(CO2_Mass,Year,$B120,State,B116)</f>
        <v>18661144.368999999</v>
      </c>
      <c r="D120" s="10">
        <f>SUMIFS(CO2_Mass,Year,$B120,Primary_Fuel,D$5,State,B116)</f>
        <v>9039566.9019999988</v>
      </c>
      <c r="E120" s="10">
        <f>SUMIFS(CO2_Mass,Year,$B120,Primary_Fuel,E$5,State,B116)</f>
        <v>618637.36399999994</v>
      </c>
      <c r="F120" s="10">
        <f>SUMIFS(CO2_Mass,Year,$B120,Primary_Fuel,F$5,State,B116)</f>
        <v>9002940.1030000001</v>
      </c>
      <c r="G120" s="10">
        <f>SUMIFS(CO2_Mass,Year,$B120,Primary_Fuel,G$5,State,B116)</f>
        <v>0</v>
      </c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>
        <f>SUMIFS(Heat_Input,Year,$B120,State,B116)</f>
        <v>254061856.24699998</v>
      </c>
      <c r="T120" s="10">
        <f>SUMIFS(Heat_Input,Year,$B120,Primary_Fuel,T$5,State,B116)</f>
        <v>88143679.492000014</v>
      </c>
      <c r="U120" s="10">
        <f>SUMIFS(Heat_Input,Year,$B120,Primary_Fuel,U$5,State,B116)</f>
        <v>7867902.1069999998</v>
      </c>
      <c r="V120" s="10">
        <f>SUMIFS(Heat_Input,Year,$B120,Primary_Fuel,V$5,State,B116)</f>
        <v>158050274.648</v>
      </c>
      <c r="W120" s="10">
        <f>SUMIFS(Heat_Input,Year,$B120,Primary_Fuel,W$5,State,B116)</f>
        <v>0</v>
      </c>
      <c r="X120" s="18">
        <f>IF(S120&gt;0,2000*C120/S120,"")</f>
        <v>146.90236971942423</v>
      </c>
      <c r="Y120" s="18">
        <f>IF(T120&gt;0,2000*D120/T120,"")</f>
        <v>205.10981511318542</v>
      </c>
      <c r="Z120" s="18">
        <f>IF(U120&gt;0,2000*E120/U120,"")</f>
        <v>157.25598910276324</v>
      </c>
      <c r="AA120" s="18">
        <f>IF(V120&gt;0,2000*F120/V120,"")</f>
        <v>113.92501687264767</v>
      </c>
      <c r="AB120" s="18" t="str">
        <f>IF(W120&gt;0,2000*G120/W120,"")</f>
        <v/>
      </c>
    </row>
    <row r="121" spans="2:28" x14ac:dyDescent="0.45">
      <c r="B121" s="16">
        <v>2010</v>
      </c>
      <c r="C121" s="10">
        <f>SUMIFS(CO2_Mass,Year,$B121,State,B116)</f>
        <v>19808042.981000002</v>
      </c>
      <c r="D121" s="10">
        <f>SUMIFS(CO2_Mass,Year,$B121,Primary_Fuel,D$5,State,B116)</f>
        <v>8288387.3950000005</v>
      </c>
      <c r="E121" s="10">
        <f>SUMIFS(CO2_Mass,Year,$B121,Primary_Fuel,E$5,State,B116)</f>
        <v>267568.35200000001</v>
      </c>
      <c r="F121" s="10">
        <f>SUMIFS(CO2_Mass,Year,$B121,Primary_Fuel,F$5,State,B116)</f>
        <v>11252087.234000001</v>
      </c>
      <c r="G121" s="10">
        <f>SUMIFS(CO2_Mass,Year,$B121,Primary_Fuel,G$5,State,B116)</f>
        <v>0</v>
      </c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>
        <f>SUMIFS(Heat_Input,Year,$B121,State,B116)</f>
        <v>280090858.23500001</v>
      </c>
      <c r="T121" s="10">
        <f>SUMIFS(Heat_Input,Year,$B121,Primary_Fuel,T$5,State,B116)</f>
        <v>80811248.186999992</v>
      </c>
      <c r="U121" s="10">
        <f>SUMIFS(Heat_Input,Year,$B121,Primary_Fuel,U$5,State,B116)</f>
        <v>3674272.6539999996</v>
      </c>
      <c r="V121" s="10">
        <f>SUMIFS(Heat_Input,Year,$B121,Primary_Fuel,V$5,State,B116)</f>
        <v>195605337.39400008</v>
      </c>
      <c r="W121" s="10">
        <f>SUMIFS(Heat_Input,Year,$B121,Primary_Fuel,W$5,State,B116)</f>
        <v>0</v>
      </c>
      <c r="X121" s="18">
        <f t="shared" ref="X121:X135" si="73">IF(S121&gt;0,2000*C121/S121,"")</f>
        <v>141.44012486391676</v>
      </c>
      <c r="Y121" s="18">
        <f t="shared" ref="Y121:Y135" si="74">IF(T121&gt;0,2000*D121/T121,"")</f>
        <v>205.12954770406191</v>
      </c>
      <c r="Z121" s="18">
        <f t="shared" ref="Z121:Z135" si="75">IF(U121&gt;0,2000*E121/U121,"")</f>
        <v>145.64425517453719</v>
      </c>
      <c r="AA121" s="18">
        <f t="shared" ref="AA121:AA135" si="76">IF(V121&gt;0,2000*F121/V121,"")</f>
        <v>115.0488773354417</v>
      </c>
      <c r="AB121" s="18" t="str">
        <f t="shared" ref="AB121:AB135" si="77">IF(W121&gt;0,2000*G121/W121,"")</f>
        <v/>
      </c>
    </row>
    <row r="122" spans="2:28" x14ac:dyDescent="0.45">
      <c r="B122" s="16">
        <v>2011</v>
      </c>
      <c r="C122" s="10">
        <f>SUMIFS(CO2_Mass,Year,$B122,State,B116)</f>
        <v>15638213.033</v>
      </c>
      <c r="D122" s="10">
        <f>SUMIFS(CO2_Mass,Year,$B122,Primary_Fuel,D$5,State,B116)</f>
        <v>4261015.4790000003</v>
      </c>
      <c r="E122" s="10">
        <f>SUMIFS(CO2_Mass,Year,$B122,Primary_Fuel,E$5,State,B116)</f>
        <v>147003.96500000003</v>
      </c>
      <c r="F122" s="10">
        <f>SUMIFS(CO2_Mass,Year,$B122,Primary_Fuel,F$5,State,B116)</f>
        <v>11230193.589000002</v>
      </c>
      <c r="G122" s="10">
        <f>SUMIFS(CO2_Mass,Year,$B122,Primary_Fuel,G$5,State,B116)</f>
        <v>0</v>
      </c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>
        <f>SUMIFS(Heat_Input,Year,$B122,State,B116)</f>
        <v>239779681.39299995</v>
      </c>
      <c r="T122" s="10">
        <f>SUMIFS(Heat_Input,Year,$B122,Primary_Fuel,T$5,State,B116)</f>
        <v>42013694.088</v>
      </c>
      <c r="U122" s="10">
        <f>SUMIFS(Heat_Input,Year,$B122,Primary_Fuel,U$5,State,B116)</f>
        <v>2047571.7130000002</v>
      </c>
      <c r="V122" s="10">
        <f>SUMIFS(Heat_Input,Year,$B122,Primary_Fuel,V$5,State,B116)</f>
        <v>195718415.59199998</v>
      </c>
      <c r="W122" s="10">
        <f>SUMIFS(Heat_Input,Year,$B122,Primary_Fuel,W$5,State,B116)</f>
        <v>0</v>
      </c>
      <c r="X122" s="18">
        <f t="shared" si="73"/>
        <v>130.43818343697689</v>
      </c>
      <c r="Y122" s="18">
        <f t="shared" si="74"/>
        <v>202.83936328355551</v>
      </c>
      <c r="Z122" s="18">
        <f t="shared" si="75"/>
        <v>143.58858746355421</v>
      </c>
      <c r="AA122" s="18">
        <f t="shared" si="76"/>
        <v>114.75868078158545</v>
      </c>
      <c r="AB122" s="18" t="str">
        <f t="shared" si="77"/>
        <v/>
      </c>
    </row>
    <row r="123" spans="2:28" x14ac:dyDescent="0.45">
      <c r="B123" s="16">
        <v>2012</v>
      </c>
      <c r="C123" s="10">
        <f>SUMIFS(CO2_Mass,Year,$B123,State,B116)</f>
        <v>13220130.365000004</v>
      </c>
      <c r="D123" s="10">
        <f>SUMIFS(CO2_Mass,Year,$B123,Primary_Fuel,D$5,State,B116)</f>
        <v>2361698.11</v>
      </c>
      <c r="E123" s="10">
        <f>SUMIFS(CO2_Mass,Year,$B123,Primary_Fuel,E$5,State,B116)</f>
        <v>177816.91</v>
      </c>
      <c r="F123" s="10">
        <f>SUMIFS(CO2_Mass,Year,$B123,Primary_Fuel,F$5,State,B116)</f>
        <v>10680615.345000001</v>
      </c>
      <c r="G123" s="10">
        <f>SUMIFS(CO2_Mass,Year,$B123,Primary_Fuel,G$5,State,B116)</f>
        <v>0</v>
      </c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>
        <f>SUMIFS(Heat_Input,Year,$B123,State,B116)</f>
        <v>212032214.52099997</v>
      </c>
      <c r="T123" s="10">
        <f>SUMIFS(Heat_Input,Year,$B123,Primary_Fuel,T$5,State,B116)</f>
        <v>23374075.857000001</v>
      </c>
      <c r="U123" s="10">
        <f>SUMIFS(Heat_Input,Year,$B123,Primary_Fuel,U$5,State,B116)</f>
        <v>2651739.7599999998</v>
      </c>
      <c r="V123" s="10">
        <f>SUMIFS(Heat_Input,Year,$B123,Primary_Fuel,V$5,State,B116)</f>
        <v>186006398.90399998</v>
      </c>
      <c r="W123" s="10">
        <f>SUMIFS(Heat_Input,Year,$B123,Primary_Fuel,W$5,State,B116)</f>
        <v>0</v>
      </c>
      <c r="X123" s="18">
        <f t="shared" si="73"/>
        <v>124.69926227828614</v>
      </c>
      <c r="Y123" s="18">
        <f t="shared" si="74"/>
        <v>202.07841580121556</v>
      </c>
      <c r="Z123" s="18">
        <f t="shared" si="75"/>
        <v>134.11339429477047</v>
      </c>
      <c r="AA123" s="18">
        <f t="shared" si="76"/>
        <v>114.84137543582452</v>
      </c>
      <c r="AB123" s="18" t="str">
        <f t="shared" si="77"/>
        <v/>
      </c>
    </row>
    <row r="124" spans="2:28" x14ac:dyDescent="0.45">
      <c r="B124" s="16">
        <v>2013</v>
      </c>
      <c r="C124" s="10">
        <f>SUMIFS(CO2_Mass,Year,$B124,State,B116)</f>
        <v>13679150.855999997</v>
      </c>
      <c r="D124" s="10">
        <f>SUMIFS(CO2_Mass,Year,$B124,Primary_Fuel,D$5,State,B116)</f>
        <v>4081370.571</v>
      </c>
      <c r="E124" s="10">
        <f>SUMIFS(CO2_Mass,Year,$B124,Primary_Fuel,E$5,State,B116)</f>
        <v>218343.01199999996</v>
      </c>
      <c r="F124" s="10">
        <f>SUMIFS(CO2_Mass,Year,$B124,Primary_Fuel,F$5,State,B116)</f>
        <v>9379437.273</v>
      </c>
      <c r="G124" s="10">
        <f>SUMIFS(CO2_Mass,Year,$B124,Primary_Fuel,G$5,State,B116)</f>
        <v>0</v>
      </c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>
        <f>SUMIFS(Heat_Input,Year,$B124,State,B116)</f>
        <v>206696047.61799997</v>
      </c>
      <c r="T124" s="10">
        <f>SUMIFS(Heat_Input,Year,$B124,Primary_Fuel,T$5,State,B116)</f>
        <v>39943600.871000007</v>
      </c>
      <c r="U124" s="10">
        <f>SUMIFS(Heat_Input,Year,$B124,Primary_Fuel,U$5,State,B116)</f>
        <v>3240282.4250000003</v>
      </c>
      <c r="V124" s="10">
        <f>SUMIFS(Heat_Input,Year,$B124,Primary_Fuel,V$5,State,B116)</f>
        <v>163512164.322</v>
      </c>
      <c r="W124" s="10">
        <f>SUMIFS(Heat_Input,Year,$B124,Primary_Fuel,W$5,State,B116)</f>
        <v>0</v>
      </c>
      <c r="X124" s="18">
        <f t="shared" si="73"/>
        <v>132.36006216510506</v>
      </c>
      <c r="Y124" s="18">
        <f t="shared" si="74"/>
        <v>204.3566670006044</v>
      </c>
      <c r="Z124" s="18">
        <f t="shared" si="75"/>
        <v>134.7678895613551</v>
      </c>
      <c r="AA124" s="18">
        <f t="shared" si="76"/>
        <v>114.72464219272803</v>
      </c>
      <c r="AB124" s="18" t="str">
        <f t="shared" si="77"/>
        <v/>
      </c>
    </row>
    <row r="125" spans="2:28" x14ac:dyDescent="0.45">
      <c r="B125" s="16">
        <v>2014</v>
      </c>
      <c r="C125" s="10">
        <f>SUMIFS(CO2_Mass,Year,$B125,State,B116)</f>
        <v>11799430.024</v>
      </c>
      <c r="D125" s="10">
        <f>SUMIFS(CO2_Mass,Year,$B125,Primary_Fuel,D$5,State,B116)</f>
        <v>2847141.0820000004</v>
      </c>
      <c r="E125" s="10">
        <f>SUMIFS(CO2_Mass,Year,$B125,Primary_Fuel,E$5,State,B116)</f>
        <v>523708.19</v>
      </c>
      <c r="F125" s="10">
        <f>SUMIFS(CO2_Mass,Year,$B125,Primary_Fuel,F$5,State,B116)</f>
        <v>8428580.7520000003</v>
      </c>
      <c r="G125" s="10">
        <f>SUMIFS(CO2_Mass,Year,$B125,Primary_Fuel,G$5,State,B116)</f>
        <v>0</v>
      </c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>
        <f>SUMIFS(Heat_Input,Year,$B125,State,B116)</f>
        <v>180418015.05599996</v>
      </c>
      <c r="T125" s="10">
        <f>SUMIFS(Heat_Input,Year,$B125,Primary_Fuel,T$5,State,B116)</f>
        <v>27839035.713</v>
      </c>
      <c r="U125" s="10">
        <f>SUMIFS(Heat_Input,Year,$B125,Primary_Fuel,U$5,State,B116)</f>
        <v>6808682.2259999998</v>
      </c>
      <c r="V125" s="10">
        <f>SUMIFS(Heat_Input,Year,$B125,Primary_Fuel,V$5,State,B116)</f>
        <v>145770297.11700001</v>
      </c>
      <c r="W125" s="10">
        <f>SUMIFS(Heat_Input,Year,$B125,Primary_Fuel,W$5,State,B116)</f>
        <v>0</v>
      </c>
      <c r="X125" s="18">
        <f t="shared" si="73"/>
        <v>130.80101807280801</v>
      </c>
      <c r="Y125" s="18">
        <f t="shared" si="74"/>
        <v>204.54308197682798</v>
      </c>
      <c r="Z125" s="18">
        <f t="shared" si="75"/>
        <v>153.83540386130514</v>
      </c>
      <c r="AA125" s="18">
        <f t="shared" si="76"/>
        <v>115.64195064012176</v>
      </c>
      <c r="AB125" s="18" t="str">
        <f t="shared" si="77"/>
        <v/>
      </c>
    </row>
    <row r="126" spans="2:28" x14ac:dyDescent="0.45">
      <c r="B126" s="16">
        <v>2015</v>
      </c>
      <c r="C126" s="10">
        <f>SUMIFS(CO2_Mass,Year,$B126,State,B116)</f>
        <v>12284140.061999997</v>
      </c>
      <c r="D126" s="10">
        <f>SUMIFS(CO2_Mass,Year,$B126,Primary_Fuel,D$5,State,B116)</f>
        <v>2314251.125</v>
      </c>
      <c r="E126" s="10">
        <f>SUMIFS(CO2_Mass,Year,$B126,Primary_Fuel,E$5,State,B116)</f>
        <v>463872.65900000004</v>
      </c>
      <c r="F126" s="10">
        <f>SUMIFS(CO2_Mass,Year,$B126,Primary_Fuel,F$5,State,B116)</f>
        <v>9506016.277999999</v>
      </c>
      <c r="G126" s="10">
        <f>SUMIFS(CO2_Mass,Year,$B126,Primary_Fuel,G$5,State,B116)</f>
        <v>0</v>
      </c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>
        <f>SUMIFS(Heat_Input,Year,$B126,State,B116)</f>
        <v>192761491.14299995</v>
      </c>
      <c r="T126" s="10">
        <f>SUMIFS(Heat_Input,Year,$B126,Primary_Fuel,T$5,State,B116)</f>
        <v>22625939.675000001</v>
      </c>
      <c r="U126" s="10">
        <f>SUMIFS(Heat_Input,Year,$B126,Primary_Fuel,U$5,State,B116)</f>
        <v>6405233.8579999991</v>
      </c>
      <c r="V126" s="10">
        <f>SUMIFS(Heat_Input,Year,$B126,Primary_Fuel,V$5,State,B116)</f>
        <v>163730317.60999998</v>
      </c>
      <c r="W126" s="10">
        <f>SUMIFS(Heat_Input,Year,$B126,Primary_Fuel,W$5,State,B116)</f>
        <v>0</v>
      </c>
      <c r="X126" s="18">
        <f t="shared" si="73"/>
        <v>127.4542958674979</v>
      </c>
      <c r="Y126" s="18">
        <f t="shared" si="74"/>
        <v>204.5661889178532</v>
      </c>
      <c r="Z126" s="18">
        <f t="shared" si="75"/>
        <v>144.84175575279991</v>
      </c>
      <c r="AA126" s="18">
        <f t="shared" si="76"/>
        <v>116.11797273420068</v>
      </c>
      <c r="AB126" s="18" t="str">
        <f t="shared" si="77"/>
        <v/>
      </c>
    </row>
    <row r="127" spans="2:28" x14ac:dyDescent="0.45">
      <c r="B127" s="16">
        <v>2016</v>
      </c>
      <c r="C127" s="10">
        <f>SUMIFS(CO2_Mass,Year,$B127,State,B116)</f>
        <v>11573958.407</v>
      </c>
      <c r="D127" s="10">
        <f>SUMIFS(CO2_Mass,Year,$B127,Primary_Fuel,D$5,State,B116)</f>
        <v>2085844.5</v>
      </c>
      <c r="E127" s="10">
        <f>SUMIFS(CO2_Mass,Year,$B127,Primary_Fuel,E$5,State,B116)</f>
        <v>103146.44099999999</v>
      </c>
      <c r="F127" s="10">
        <f>SUMIFS(CO2_Mass,Year,$B127,Primary_Fuel,F$5,State,B116)</f>
        <v>9384967.4660000019</v>
      </c>
      <c r="G127" s="10">
        <f>SUMIFS(CO2_Mass,Year,$B127,Primary_Fuel,G$5,State,B116)</f>
        <v>0</v>
      </c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>
        <f>SUMIFS(Heat_Input,Year,$B127,State,B116)</f>
        <v>184317454.47300005</v>
      </c>
      <c r="T127" s="10">
        <f>SUMIFS(Heat_Input,Year,$B127,Primary_Fuel,T$5,State,B116)</f>
        <v>20387054.024999999</v>
      </c>
      <c r="U127" s="10">
        <f>SUMIFS(Heat_Input,Year,$B127,Primary_Fuel,U$5,State,B116)</f>
        <v>1591952.7149999996</v>
      </c>
      <c r="V127" s="10">
        <f>SUMIFS(Heat_Input,Year,$B127,Primary_Fuel,V$5,State,B116)</f>
        <v>162338447.73300001</v>
      </c>
      <c r="W127" s="10">
        <f>SUMIFS(Heat_Input,Year,$B127,Primary_Fuel,W$5,State,B116)</f>
        <v>0</v>
      </c>
      <c r="X127" s="18">
        <f t="shared" si="73"/>
        <v>125.58722059277814</v>
      </c>
      <c r="Y127" s="18">
        <f t="shared" si="74"/>
        <v>204.62441483131354</v>
      </c>
      <c r="Z127" s="18">
        <f t="shared" si="75"/>
        <v>129.58480491049008</v>
      </c>
      <c r="AA127" s="18">
        <f t="shared" si="76"/>
        <v>115.62223979664472</v>
      </c>
      <c r="AB127" s="18" t="str">
        <f t="shared" si="77"/>
        <v/>
      </c>
    </row>
    <row r="128" spans="2:28" x14ac:dyDescent="0.45">
      <c r="B128" s="16">
        <v>2017</v>
      </c>
      <c r="C128" s="10">
        <f>SUMIFS(CO2_Mass,Year,$B128,State,B116)</f>
        <v>11153920.043999998</v>
      </c>
      <c r="D128" s="10">
        <f>SUMIFS(CO2_Mass,Year,$B128,Primary_Fuel,D$5,State,B116)</f>
        <v>1260130.7749999999</v>
      </c>
      <c r="E128" s="10">
        <f>SUMIFS(CO2_Mass,Year,$B128,Primary_Fuel,E$5,State,B116)</f>
        <v>53483.96899999999</v>
      </c>
      <c r="F128" s="10">
        <f>SUMIFS(CO2_Mass,Year,$B128,Primary_Fuel,F$5,State,B116)</f>
        <v>9840305.2999999989</v>
      </c>
      <c r="G128" s="10">
        <f>SUMIFS(CO2_Mass,Year,$B128,Primary_Fuel,G$5,State,B116)</f>
        <v>0</v>
      </c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>
        <f>SUMIFS(Heat_Input,Year,$B128,State,B116)</f>
        <v>181649550.13700002</v>
      </c>
      <c r="T128" s="10">
        <f>SUMIFS(Heat_Input,Year,$B128,Primary_Fuel,T$5,State,B116)</f>
        <v>12330049.324999999</v>
      </c>
      <c r="U128" s="10">
        <f>SUMIFS(Heat_Input,Year,$B128,Primary_Fuel,U$5,State,B116)</f>
        <v>732372.25800000003</v>
      </c>
      <c r="V128" s="10">
        <f>SUMIFS(Heat_Input,Year,$B128,Primary_Fuel,V$5,State,B116)</f>
        <v>168587128.55400002</v>
      </c>
      <c r="W128" s="10">
        <f>SUMIFS(Heat_Input,Year,$B128,Primary_Fuel,W$5,State,B116)</f>
        <v>0</v>
      </c>
      <c r="X128" s="18">
        <f t="shared" si="73"/>
        <v>122.80702083311206</v>
      </c>
      <c r="Y128" s="18">
        <f t="shared" si="74"/>
        <v>204.39995685094311</v>
      </c>
      <c r="Z128" s="18">
        <f t="shared" si="75"/>
        <v>146.05678578283883</v>
      </c>
      <c r="AA128" s="18">
        <f t="shared" si="76"/>
        <v>116.73851241671818</v>
      </c>
      <c r="AB128" s="18" t="str">
        <f t="shared" si="77"/>
        <v/>
      </c>
    </row>
    <row r="129" spans="2:28" x14ac:dyDescent="0.45">
      <c r="B129" s="16">
        <v>2018</v>
      </c>
      <c r="C129" s="10">
        <f>SUMIFS(CO2_Mass,Year,$B129,State,B116)</f>
        <v>8343985.6269999994</v>
      </c>
      <c r="D129" s="10">
        <f>SUMIFS(CO2_Mass,Year,$B129,Primary_Fuel,D$5,State,B116)</f>
        <v>0</v>
      </c>
      <c r="E129" s="10">
        <f>SUMIFS(CO2_Mass,Year,$B129,Primary_Fuel,E$5,State,B116)</f>
        <v>103783.93700000001</v>
      </c>
      <c r="F129" s="10">
        <f>SUMIFS(CO2_Mass,Year,$B129,Primary_Fuel,F$5,State,B116)</f>
        <v>8240201.6899999995</v>
      </c>
      <c r="G129" s="10">
        <f>SUMIFS(CO2_Mass,Year,$B129,Primary_Fuel,G$5,State,B116)</f>
        <v>0</v>
      </c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>
        <f>SUMIFS(Heat_Input,Year,$B129,State,B116)</f>
        <v>143674898.60099998</v>
      </c>
      <c r="T129" s="10">
        <f>SUMIFS(Heat_Input,Year,$B129,Primary_Fuel,T$5,State,B116)</f>
        <v>0</v>
      </c>
      <c r="U129" s="10">
        <f>SUMIFS(Heat_Input,Year,$B129,Primary_Fuel,U$5,State,B116)</f>
        <v>1331976.3050000002</v>
      </c>
      <c r="V129" s="10">
        <f>SUMIFS(Heat_Input,Year,$B129,Primary_Fuel,V$5,State,B116)</f>
        <v>142342922.296</v>
      </c>
      <c r="W129" s="10">
        <f>SUMIFS(Heat_Input,Year,$B129,Primary_Fuel,W$5,State,B116)</f>
        <v>0</v>
      </c>
      <c r="X129" s="18">
        <f t="shared" si="73"/>
        <v>116.15091722002336</v>
      </c>
      <c r="Y129" s="18" t="str">
        <f t="shared" si="74"/>
        <v/>
      </c>
      <c r="Z129" s="18">
        <f t="shared" si="75"/>
        <v>155.83450938340826</v>
      </c>
      <c r="AA129" s="18">
        <f t="shared" si="76"/>
        <v>115.77957733458108</v>
      </c>
      <c r="AB129" s="18" t="str">
        <f t="shared" si="77"/>
        <v/>
      </c>
    </row>
    <row r="130" spans="2:28" x14ac:dyDescent="0.45">
      <c r="B130" s="16">
        <v>2019</v>
      </c>
      <c r="C130" s="10">
        <f>SUMIFS(CO2_Mass,Year,$B130,State,B116)</f>
        <v>6700238.2030000007</v>
      </c>
      <c r="D130" s="10">
        <f>SUMIFS(CO2_Mass,Year,$B130,Primary_Fuel,D$5,State,B116)</f>
        <v>0</v>
      </c>
      <c r="E130" s="10">
        <f>SUMIFS(CO2_Mass,Year,$B130,Primary_Fuel,E$5,State,B116)</f>
        <v>40346.749000000003</v>
      </c>
      <c r="F130" s="10">
        <f>SUMIFS(CO2_Mass,Year,$B130,Primary_Fuel,F$5,State,B116)</f>
        <v>6659891.4539999999</v>
      </c>
      <c r="G130" s="10">
        <f>SUMIFS(CO2_Mass,Year,$B130,Primary_Fuel,G$5,State,B116)</f>
        <v>0</v>
      </c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>
        <f>SUMIFS(Heat_Input,Year,$B130,State,B116)</f>
        <v>116422820.16400002</v>
      </c>
      <c r="T130" s="10">
        <f>SUMIFS(Heat_Input,Year,$B130,Primary_Fuel,T$5,State,B116)</f>
        <v>0</v>
      </c>
      <c r="U130" s="10">
        <f>SUMIFS(Heat_Input,Year,$B130,Primary_Fuel,U$5,State,B116)</f>
        <v>516786.33499999985</v>
      </c>
      <c r="V130" s="10">
        <f>SUMIFS(Heat_Input,Year,$B130,Primary_Fuel,V$5,State,B116)</f>
        <v>115906033.82900001</v>
      </c>
      <c r="W130" s="10">
        <f>SUMIFS(Heat_Input,Year,$B130,Primary_Fuel,W$5,State,B116)</f>
        <v>0</v>
      </c>
      <c r="X130" s="18">
        <f t="shared" si="73"/>
        <v>115.10180209621537</v>
      </c>
      <c r="Y130" s="18" t="str">
        <f t="shared" si="74"/>
        <v/>
      </c>
      <c r="Z130" s="18">
        <f t="shared" si="75"/>
        <v>156.1447982172362</v>
      </c>
      <c r="AA130" s="18">
        <f t="shared" si="76"/>
        <v>114.91880506972669</v>
      </c>
      <c r="AB130" s="18" t="str">
        <f t="shared" si="77"/>
        <v/>
      </c>
    </row>
    <row r="131" spans="2:28" x14ac:dyDescent="0.45">
      <c r="B131" s="16">
        <v>2020</v>
      </c>
      <c r="C131" s="10">
        <f>SUMIFS(CO2_Mass,Year,$B131,State,B116)</f>
        <v>6354971.6059999997</v>
      </c>
      <c r="D131" s="10">
        <f>SUMIFS(CO2_Mass,Year,$B131,Primary_Fuel,D$5,State,B116)</f>
        <v>0</v>
      </c>
      <c r="E131" s="10">
        <f>SUMIFS(CO2_Mass,Year,$B131,Primary_Fuel,E$5,State,B116)</f>
        <v>12281.409</v>
      </c>
      <c r="F131" s="10">
        <f>SUMIFS(CO2_Mass,Year,$B131,Primary_Fuel,F$5,State,B116)</f>
        <v>6342690.1970000006</v>
      </c>
      <c r="G131" s="10">
        <f>SUMIFS(CO2_Mass,Year,$B131,Primary_Fuel,G$5,State,B116)</f>
        <v>0</v>
      </c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>
        <f>SUMIFS(Heat_Input,Year,$B131,State,B116)</f>
        <v>109779009.56799996</v>
      </c>
      <c r="T131" s="10">
        <f>SUMIFS(Heat_Input,Year,$B131,Primary_Fuel,T$5,State,B116)</f>
        <v>0</v>
      </c>
      <c r="U131" s="10">
        <f>SUMIFS(Heat_Input,Year,$B131,Primary_Fuel,U$5,State,B116)</f>
        <v>197765.649</v>
      </c>
      <c r="V131" s="10">
        <f>SUMIFS(Heat_Input,Year,$B131,Primary_Fuel,V$5,State,B116)</f>
        <v>109581243.91899996</v>
      </c>
      <c r="W131" s="10">
        <f>SUMIFS(Heat_Input,Year,$B131,Primary_Fuel,W$5,State,B116)</f>
        <v>0</v>
      </c>
      <c r="X131" s="18">
        <f t="shared" si="73"/>
        <v>115.77753581505154</v>
      </c>
      <c r="Y131" s="18" t="str">
        <f t="shared" si="74"/>
        <v/>
      </c>
      <c r="Z131" s="18">
        <f t="shared" si="75"/>
        <v>124.20164029598487</v>
      </c>
      <c r="AA131" s="18">
        <f t="shared" si="76"/>
        <v>115.76233249712656</v>
      </c>
      <c r="AB131" s="18" t="str">
        <f t="shared" si="77"/>
        <v/>
      </c>
    </row>
    <row r="132" spans="2:28" x14ac:dyDescent="0.45">
      <c r="B132" s="16">
        <v>2021</v>
      </c>
      <c r="C132" s="10">
        <f>SUMIFS(CO2_Mass,Year,$B132,State,B116)</f>
        <v>6700867.7149999999</v>
      </c>
      <c r="D132" s="10">
        <f>SUMIFS(CO2_Mass,Year,$B132,Primary_Fuel,D$5,State,B116)</f>
        <v>0</v>
      </c>
      <c r="E132" s="10">
        <f>SUMIFS(CO2_Mass,Year,$B132,Primary_Fuel,E$5,State,B116)</f>
        <v>30126.477999999996</v>
      </c>
      <c r="F132" s="10">
        <f>SUMIFS(CO2_Mass,Year,$B132,Primary_Fuel,F$5,State,B116)</f>
        <v>6670741.2370000016</v>
      </c>
      <c r="G132" s="10">
        <f>SUMIFS(CO2_Mass,Year,$B132,Primary_Fuel,G$5,State,B116)</f>
        <v>0</v>
      </c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>
        <f>SUMIFS(Heat_Input,Year,$B132,State,B116)</f>
        <v>114346815.06900001</v>
      </c>
      <c r="T132" s="10">
        <f>SUMIFS(Heat_Input,Year,$B132,Primary_Fuel,T$5,State,B116)</f>
        <v>0</v>
      </c>
      <c r="U132" s="10">
        <f>SUMIFS(Heat_Input,Year,$B132,Primary_Fuel,U$5,State,B116)</f>
        <v>397653.266</v>
      </c>
      <c r="V132" s="10">
        <f>SUMIFS(Heat_Input,Year,$B132,Primary_Fuel,V$5,State,B116)</f>
        <v>113949161.803</v>
      </c>
      <c r="W132" s="10">
        <f>SUMIFS(Heat_Input,Year,$B132,Primary_Fuel,W$5,State,B116)</f>
        <v>0</v>
      </c>
      <c r="X132" s="18">
        <f t="shared" si="73"/>
        <v>117.20252480939696</v>
      </c>
      <c r="Y132" s="18" t="str">
        <f t="shared" si="74"/>
        <v/>
      </c>
      <c r="Z132" s="18">
        <f t="shared" si="75"/>
        <v>151.52134070489438</v>
      </c>
      <c r="AA132" s="18">
        <f t="shared" si="76"/>
        <v>117.08276096901272</v>
      </c>
      <c r="AB132" s="18" t="str">
        <f t="shared" si="77"/>
        <v/>
      </c>
    </row>
    <row r="133" spans="2:28" x14ac:dyDescent="0.45">
      <c r="B133" s="16">
        <v>2022</v>
      </c>
      <c r="C133" s="10">
        <f>SUMIFS(CO2_Mass,Year,$B133,State,B116)</f>
        <v>7339585.5929999985</v>
      </c>
      <c r="D133" s="10">
        <f>SUMIFS(CO2_Mass,Year,$B133,Primary_Fuel,D$5,State,B116)</f>
        <v>0</v>
      </c>
      <c r="E133" s="10">
        <f>SUMIFS(CO2_Mass,Year,$B133,Primary_Fuel,E$5,State,B116)</f>
        <v>159962.22099999996</v>
      </c>
      <c r="F133" s="10">
        <f>SUMIFS(CO2_Mass,Year,$B133,Primary_Fuel,F$5,State,B116)</f>
        <v>7179623.3719999986</v>
      </c>
      <c r="G133" s="10">
        <f>SUMIFS(CO2_Mass,Year,$B133,Primary_Fuel,G$5,State,B116)</f>
        <v>0</v>
      </c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>
        <f>SUMIFS(Heat_Input,Year,$B133,State,B116)</f>
        <v>123318973.285</v>
      </c>
      <c r="T133" s="10">
        <f>SUMIFS(Heat_Input,Year,$B133,Primary_Fuel,T$5,State,B116)</f>
        <v>0</v>
      </c>
      <c r="U133" s="10">
        <f>SUMIFS(Heat_Input,Year,$B133,Primary_Fuel,U$5,State,B116)</f>
        <v>1989815.08</v>
      </c>
      <c r="V133" s="10">
        <f>SUMIFS(Heat_Input,Year,$B133,Primary_Fuel,V$5,State,B116)</f>
        <v>121329158.20499998</v>
      </c>
      <c r="W133" s="10">
        <f>SUMIFS(Heat_Input,Year,$B133,Primary_Fuel,W$5,State,B116)</f>
        <v>0</v>
      </c>
      <c r="X133" s="18">
        <f t="shared" si="73"/>
        <v>119.03416639769826</v>
      </c>
      <c r="Y133" s="18" t="str">
        <f t="shared" si="74"/>
        <v/>
      </c>
      <c r="Z133" s="18">
        <f t="shared" si="75"/>
        <v>160.78099176934569</v>
      </c>
      <c r="AA133" s="18">
        <f t="shared" si="76"/>
        <v>118.34951265167727</v>
      </c>
      <c r="AB133" s="18" t="str">
        <f t="shared" si="77"/>
        <v/>
      </c>
    </row>
    <row r="134" spans="2:28" x14ac:dyDescent="0.45">
      <c r="B134" s="16">
        <v>2023</v>
      </c>
      <c r="C134" s="10">
        <f>SUMIFS(CO2_Mass,Year,$B134,State,B116)</f>
        <v>6468404.6330000004</v>
      </c>
      <c r="D134" s="10">
        <f>SUMIFS(CO2_Mass,Year,$B134,Primary_Fuel,D$5,State,B116)</f>
        <v>0</v>
      </c>
      <c r="E134" s="10">
        <f>SUMIFS(CO2_Mass,Year,$B134,Primary_Fuel,E$5,State,B116)</f>
        <v>41234.457999999999</v>
      </c>
      <c r="F134" s="10">
        <f>SUMIFS(CO2_Mass,Year,$B134,Primary_Fuel,F$5,State,B116)</f>
        <v>6427170.1749999998</v>
      </c>
      <c r="G134" s="10">
        <f>SUMIFS(CO2_Mass,Year,$B134,Primary_Fuel,G$5,State,B116)</f>
        <v>0</v>
      </c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>
        <f>SUMIFS(Heat_Input,Year,$B134,State,B116)</f>
        <v>110042896.36699997</v>
      </c>
      <c r="T134" s="10">
        <f>SUMIFS(Heat_Input,Year,$B134,Primary_Fuel,T$5,State,B116)</f>
        <v>0</v>
      </c>
      <c r="U134" s="10">
        <f>SUMIFS(Heat_Input,Year,$B134,Primary_Fuel,U$5,State,B116)</f>
        <v>528488.79799999995</v>
      </c>
      <c r="V134" s="10">
        <f>SUMIFS(Heat_Input,Year,$B134,Primary_Fuel,V$5,State,B116)</f>
        <v>109514407.56899998</v>
      </c>
      <c r="W134" s="10">
        <f>SUMIFS(Heat_Input,Year,$B134,Primary_Fuel,W$5,State,B116)</f>
        <v>0</v>
      </c>
      <c r="X134" s="18">
        <f t="shared" si="73"/>
        <v>117.56151185674838</v>
      </c>
      <c r="Y134" s="18" t="str">
        <f t="shared" si="74"/>
        <v/>
      </c>
      <c r="Z134" s="18">
        <f t="shared" si="75"/>
        <v>156.04666799389759</v>
      </c>
      <c r="AA134" s="18">
        <f t="shared" si="76"/>
        <v>117.37579223903552</v>
      </c>
      <c r="AB134" s="18" t="str">
        <f t="shared" si="77"/>
        <v/>
      </c>
    </row>
    <row r="135" spans="2:28" x14ac:dyDescent="0.45">
      <c r="B135" s="16">
        <v>2024</v>
      </c>
      <c r="C135" s="10">
        <f>'State Fuel Type'!C126*2</f>
        <v>6045068.9919999987</v>
      </c>
      <c r="D135" s="10">
        <f>'State Fuel Type'!D126*2</f>
        <v>0</v>
      </c>
      <c r="E135" s="10">
        <f>'State Fuel Type'!E126*2</f>
        <v>50442.552000000003</v>
      </c>
      <c r="F135" s="10">
        <f>'State Fuel Type'!F126*2</f>
        <v>5994626.4399999976</v>
      </c>
      <c r="G135" s="10">
        <f>'State Fuel Type'!G126*2</f>
        <v>0</v>
      </c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>
        <f>'State Fuel Type'!I126*2</f>
        <v>103847451.478</v>
      </c>
      <c r="T135" s="10">
        <f>'State Fuel Type'!J126*2</f>
        <v>0</v>
      </c>
      <c r="U135" s="10">
        <f>'State Fuel Type'!K126*2</f>
        <v>631349.10800000001</v>
      </c>
      <c r="V135" s="10">
        <f>'State Fuel Type'!L126*2</f>
        <v>103216102.36999999</v>
      </c>
      <c r="W135" s="10">
        <f>'State Fuel Type'!M126*2</f>
        <v>0</v>
      </c>
      <c r="X135" s="18">
        <f t="shared" si="73"/>
        <v>116.42209617981125</v>
      </c>
      <c r="Y135" s="18" t="str">
        <f t="shared" si="74"/>
        <v/>
      </c>
      <c r="Z135" s="18">
        <f t="shared" si="75"/>
        <v>159.79289860658201</v>
      </c>
      <c r="AA135" s="18">
        <f t="shared" si="76"/>
        <v>116.15680697786843</v>
      </c>
      <c r="AB135" s="18" t="str">
        <f t="shared" si="77"/>
        <v/>
      </c>
    </row>
    <row r="137" spans="2:28" x14ac:dyDescent="0.45">
      <c r="B137" s="14" t="s">
        <v>122</v>
      </c>
      <c r="C137" s="14" t="s">
        <v>935</v>
      </c>
    </row>
    <row r="138" spans="2:28" ht="14.65" thickBot="1" x14ac:dyDescent="0.5"/>
    <row r="139" spans="2:28" x14ac:dyDescent="0.45">
      <c r="B139" s="4"/>
      <c r="C139" s="176" t="s">
        <v>926</v>
      </c>
      <c r="D139" s="177"/>
      <c r="E139" s="177"/>
      <c r="F139" s="177"/>
      <c r="G139" s="178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176" t="s">
        <v>931</v>
      </c>
      <c r="T139" s="177"/>
      <c r="U139" s="177"/>
      <c r="V139" s="177"/>
      <c r="W139" s="178"/>
      <c r="X139" s="176" t="s">
        <v>936</v>
      </c>
      <c r="Y139" s="177"/>
      <c r="Z139" s="177"/>
      <c r="AA139" s="177"/>
      <c r="AB139" s="178"/>
    </row>
    <row r="140" spans="2:28" ht="14.65" thickBot="1" x14ac:dyDescent="0.5">
      <c r="B140" s="5" t="s">
        <v>5</v>
      </c>
      <c r="C140" s="6" t="s">
        <v>932</v>
      </c>
      <c r="D140" s="7" t="s">
        <v>82</v>
      </c>
      <c r="E140" s="7" t="s">
        <v>923</v>
      </c>
      <c r="F140" s="7" t="s">
        <v>333</v>
      </c>
      <c r="G140" s="8" t="s">
        <v>97</v>
      </c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6" t="s">
        <v>932</v>
      </c>
      <c r="T140" s="7" t="s">
        <v>82</v>
      </c>
      <c r="U140" s="7" t="s">
        <v>923</v>
      </c>
      <c r="V140" s="7" t="s">
        <v>333</v>
      </c>
      <c r="W140" s="8" t="s">
        <v>97</v>
      </c>
      <c r="X140" s="11" t="s">
        <v>932</v>
      </c>
      <c r="Y140" s="12" t="s">
        <v>82</v>
      </c>
      <c r="Z140" s="12" t="s">
        <v>923</v>
      </c>
      <c r="AA140" s="12" t="s">
        <v>333</v>
      </c>
      <c r="AB140" s="13" t="s">
        <v>97</v>
      </c>
    </row>
    <row r="141" spans="2:28" x14ac:dyDescent="0.45">
      <c r="B141" s="17">
        <v>2009</v>
      </c>
      <c r="C141" s="10">
        <f>SUMIFS(CO2_Mass,Year,$B141,State,B137)</f>
        <v>26568682.670999996</v>
      </c>
      <c r="D141" s="10">
        <f>SUMIFS(CO2_Mass,Year,$B141,Primary_Fuel,D$5,State,B137)</f>
        <v>25674653.299999997</v>
      </c>
      <c r="E141" s="10">
        <f>SUMIFS(CO2_Mass,Year,$B141,Primary_Fuel,E$5,State,B137)</f>
        <v>375946.52199999994</v>
      </c>
      <c r="F141" s="10">
        <f>SUMIFS(CO2_Mass,Year,$B141,Primary_Fuel,F$5,State,B137)</f>
        <v>518082.84899999993</v>
      </c>
      <c r="G141" s="10">
        <f>SUMIFS(CO2_Mass,Year,$B141,Primary_Fuel,G$5,State,B137)</f>
        <v>0</v>
      </c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>
        <f>SUMIFS(Heat_Input,Year,$B141,State,B137)</f>
        <v>254837171.16999999</v>
      </c>
      <c r="T141" s="10">
        <f>SUMIFS(Heat_Input,Year,$B141,Primary_Fuel,T$5,State,B137)</f>
        <v>240713417.46900001</v>
      </c>
      <c r="U141" s="10">
        <f>SUMIFS(Heat_Input,Year,$B141,Primary_Fuel,U$5,State,B137)</f>
        <v>5726402.942999999</v>
      </c>
      <c r="V141" s="10">
        <f>SUMIFS(Heat_Input,Year,$B141,Primary_Fuel,V$5,State,B137)</f>
        <v>8397350.7579999994</v>
      </c>
      <c r="W141" s="10">
        <f>SUMIFS(Heat_Input,Year,$B141,Primary_Fuel,W$5,State,B137)</f>
        <v>0</v>
      </c>
      <c r="X141" s="18">
        <f>IF(S141&gt;0,2000*C141/S141,"")</f>
        <v>208.51497094414242</v>
      </c>
      <c r="Y141" s="18">
        <f>IF(T141&gt;0,2000*D141/T141,"")</f>
        <v>213.32133098319269</v>
      </c>
      <c r="Z141" s="18">
        <f>IF(U141&gt;0,2000*E141/U141,"")</f>
        <v>131.30285302733017</v>
      </c>
      <c r="AA141" s="18">
        <f>IF(V141&gt;0,2000*F141/V141,"")</f>
        <v>123.3919753813861</v>
      </c>
      <c r="AB141" s="18" t="str">
        <f>IF(W141&gt;0,2000*G141/W141,"")</f>
        <v/>
      </c>
    </row>
    <row r="142" spans="2:28" x14ac:dyDescent="0.45">
      <c r="B142" s="16">
        <v>2010</v>
      </c>
      <c r="C142" s="10">
        <f>SUMIFS(CO2_Mass,Year,$B142,State,B137)</f>
        <v>28909657.682999998</v>
      </c>
      <c r="D142" s="10">
        <f>SUMIFS(CO2_Mass,Year,$B142,Primary_Fuel,D$5,State,B137)</f>
        <v>27173264.691</v>
      </c>
      <c r="E142" s="10">
        <f>SUMIFS(CO2_Mass,Year,$B142,Primary_Fuel,E$5,State,B137)</f>
        <v>935212.94200000004</v>
      </c>
      <c r="F142" s="10">
        <f>SUMIFS(CO2_Mass,Year,$B142,Primary_Fuel,F$5,State,B137)</f>
        <v>801180.05</v>
      </c>
      <c r="G142" s="10">
        <f>SUMIFS(CO2_Mass,Year,$B142,Primary_Fuel,G$5,State,B137)</f>
        <v>0</v>
      </c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>
        <f>SUMIFS(Heat_Input,Year,$B142,State,B137)</f>
        <v>283727942.60099995</v>
      </c>
      <c r="T142" s="10">
        <f>SUMIFS(Heat_Input,Year,$B142,Primary_Fuel,T$5,State,B137)</f>
        <v>255595200.18699998</v>
      </c>
      <c r="U142" s="10">
        <f>SUMIFS(Heat_Input,Year,$B142,Primary_Fuel,U$5,State,B137)</f>
        <v>15198503.218999999</v>
      </c>
      <c r="V142" s="10">
        <f>SUMIFS(Heat_Input,Year,$B142,Primary_Fuel,V$5,State,B137)</f>
        <v>12934239.195</v>
      </c>
      <c r="W142" s="10">
        <f>SUMIFS(Heat_Input,Year,$B142,Primary_Fuel,W$5,State,B137)</f>
        <v>0</v>
      </c>
      <c r="X142" s="18">
        <f t="shared" ref="X142:X156" si="78">IF(S142&gt;0,2000*C142/S142,"")</f>
        <v>203.78435354641812</v>
      </c>
      <c r="Y142" s="18">
        <f t="shared" ref="Y142:Y156" si="79">IF(T142&gt;0,2000*D142/T142,"")</f>
        <v>212.62734723593672</v>
      </c>
      <c r="Z142" s="18">
        <f t="shared" ref="Z142:Z156" si="80">IF(U142&gt;0,2000*E142/U142,"")</f>
        <v>123.06645312689328</v>
      </c>
      <c r="AA142" s="18">
        <f t="shared" ref="AA142:AA156" si="81">IF(V142&gt;0,2000*F142/V142,"")</f>
        <v>123.88514514401633</v>
      </c>
      <c r="AB142" s="18" t="str">
        <f t="shared" ref="AB142:AB156" si="82">IF(W142&gt;0,2000*G142/W142,"")</f>
        <v/>
      </c>
    </row>
    <row r="143" spans="2:28" x14ac:dyDescent="0.45">
      <c r="B143" s="16">
        <v>2011</v>
      </c>
      <c r="C143" s="10">
        <f>SUMIFS(CO2_Mass,Year,$B143,State,B137)</f>
        <v>26631106.146999992</v>
      </c>
      <c r="D143" s="10">
        <f>SUMIFS(CO2_Mass,Year,$B143,Primary_Fuel,D$5,State,B137)</f>
        <v>24462966.928999998</v>
      </c>
      <c r="E143" s="10">
        <f>SUMIFS(CO2_Mass,Year,$B143,Primary_Fuel,E$5,State,B137)</f>
        <v>658572.99100000004</v>
      </c>
      <c r="F143" s="10">
        <f>SUMIFS(CO2_Mass,Year,$B143,Primary_Fuel,F$5,State,B137)</f>
        <v>1509566.2269999997</v>
      </c>
      <c r="G143" s="10">
        <f>SUMIFS(CO2_Mass,Year,$B143,Primary_Fuel,G$5,State,B137)</f>
        <v>0</v>
      </c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>
        <f>SUMIFS(Heat_Input,Year,$B143,State,B137)</f>
        <v>252214511.65399998</v>
      </c>
      <c r="T143" s="10">
        <f>SUMIFS(Heat_Input,Year,$B143,Primary_Fuel,T$5,State,B137)</f>
        <v>228217897.45699999</v>
      </c>
      <c r="U143" s="10">
        <f>SUMIFS(Heat_Input,Year,$B143,Primary_Fuel,U$5,State,B137)</f>
        <v>10663692.012</v>
      </c>
      <c r="V143" s="10">
        <f>SUMIFS(Heat_Input,Year,$B143,Primary_Fuel,V$5,State,B137)</f>
        <v>13332922.184999999</v>
      </c>
      <c r="W143" s="10">
        <f>SUMIFS(Heat_Input,Year,$B143,Primary_Fuel,W$5,State,B137)</f>
        <v>0</v>
      </c>
      <c r="X143" s="18">
        <f t="shared" si="78"/>
        <v>211.1782226356097</v>
      </c>
      <c r="Y143" s="18">
        <f t="shared" si="79"/>
        <v>214.38254581772424</v>
      </c>
      <c r="Z143" s="18">
        <f t="shared" si="80"/>
        <v>123.51688144385616</v>
      </c>
      <c r="AA143" s="18">
        <f t="shared" si="81"/>
        <v>226.44191664124676</v>
      </c>
      <c r="AB143" s="18" t="str">
        <f t="shared" si="82"/>
        <v/>
      </c>
    </row>
    <row r="144" spans="2:28" x14ac:dyDescent="0.45">
      <c r="B144" s="16">
        <v>2012</v>
      </c>
      <c r="C144" s="10">
        <f>SUMIFS(CO2_Mass,Year,$B144,State,B137)</f>
        <v>22190809.671000004</v>
      </c>
      <c r="D144" s="10">
        <f>SUMIFS(CO2_Mass,Year,$B144,Primary_Fuel,D$5,State,B137)</f>
        <v>18519355.653999995</v>
      </c>
      <c r="E144" s="10">
        <f>SUMIFS(CO2_Mass,Year,$B144,Primary_Fuel,E$5,State,B137)</f>
        <v>2195862.4109999998</v>
      </c>
      <c r="F144" s="10">
        <f>SUMIFS(CO2_Mass,Year,$B144,Primary_Fuel,F$5,State,B137)</f>
        <v>1475591.6060000001</v>
      </c>
      <c r="G144" s="10">
        <f>SUMIFS(CO2_Mass,Year,$B144,Primary_Fuel,G$5,State,B137)</f>
        <v>0</v>
      </c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>
        <f>SUMIFS(Heat_Input,Year,$B144,State,B137)</f>
        <v>224525552.72099996</v>
      </c>
      <c r="T144" s="10">
        <f>SUMIFS(Heat_Input,Year,$B144,Primary_Fuel,T$5,State,B137)</f>
        <v>171842114.71400002</v>
      </c>
      <c r="U144" s="10">
        <f>SUMIFS(Heat_Input,Year,$B144,Primary_Fuel,U$5,State,B137)</f>
        <v>36912847.452</v>
      </c>
      <c r="V144" s="10">
        <f>SUMIFS(Heat_Input,Year,$B144,Primary_Fuel,V$5,State,B137)</f>
        <v>15770590.554999998</v>
      </c>
      <c r="W144" s="10">
        <f>SUMIFS(Heat_Input,Year,$B144,Primary_Fuel,W$5,State,B137)</f>
        <v>0</v>
      </c>
      <c r="X144" s="18">
        <f t="shared" si="78"/>
        <v>197.66845601377727</v>
      </c>
      <c r="Y144" s="18">
        <f t="shared" si="79"/>
        <v>215.53919637013428</v>
      </c>
      <c r="Z144" s="18">
        <f t="shared" si="80"/>
        <v>118.97550921019638</v>
      </c>
      <c r="AA144" s="18">
        <f t="shared" si="81"/>
        <v>187.13206723031311</v>
      </c>
      <c r="AB144" s="18" t="str">
        <f t="shared" si="82"/>
        <v/>
      </c>
    </row>
    <row r="145" spans="2:28" x14ac:dyDescent="0.45">
      <c r="B145" s="16">
        <v>2013</v>
      </c>
      <c r="C145" s="10">
        <f>SUMIFS(CO2_Mass,Year,$B145,State,B137)</f>
        <v>19495159.092000004</v>
      </c>
      <c r="D145" s="10">
        <f>SUMIFS(CO2_Mass,Year,$B145,Primary_Fuel,D$5,State,B137)</f>
        <v>18078835.123999998</v>
      </c>
      <c r="E145" s="10">
        <f>SUMIFS(CO2_Mass,Year,$B145,Primary_Fuel,E$5,State,B137)</f>
        <v>599468.03700000001</v>
      </c>
      <c r="F145" s="10">
        <f>SUMIFS(CO2_Mass,Year,$B145,Primary_Fuel,F$5,State,B137)</f>
        <v>816855.9310000001</v>
      </c>
      <c r="G145" s="10">
        <f>SUMIFS(CO2_Mass,Year,$B145,Primary_Fuel,G$5,State,B137)</f>
        <v>0</v>
      </c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>
        <f>SUMIFS(Heat_Input,Year,$B145,State,B137)</f>
        <v>191598303.23199999</v>
      </c>
      <c r="T145" s="10">
        <f>SUMIFS(Heat_Input,Year,$B145,Primary_Fuel,T$5,State,B137)</f>
        <v>168327609.009</v>
      </c>
      <c r="U145" s="10">
        <f>SUMIFS(Heat_Input,Year,$B145,Primary_Fuel,U$5,State,B137)</f>
        <v>9872999.3129999992</v>
      </c>
      <c r="V145" s="10">
        <f>SUMIFS(Heat_Input,Year,$B145,Primary_Fuel,V$5,State,B137)</f>
        <v>13397694.91</v>
      </c>
      <c r="W145" s="10">
        <f>SUMIFS(Heat_Input,Year,$B145,Primary_Fuel,W$5,State,B137)</f>
        <v>0</v>
      </c>
      <c r="X145" s="18">
        <f t="shared" si="78"/>
        <v>203.50033129880035</v>
      </c>
      <c r="Y145" s="18">
        <f t="shared" si="79"/>
        <v>214.80534572356899</v>
      </c>
      <c r="Z145" s="18">
        <f t="shared" si="80"/>
        <v>121.43585105099056</v>
      </c>
      <c r="AA145" s="18">
        <f t="shared" si="81"/>
        <v>121.93977195141251</v>
      </c>
      <c r="AB145" s="18" t="str">
        <f t="shared" si="82"/>
        <v/>
      </c>
    </row>
    <row r="146" spans="2:28" x14ac:dyDescent="0.45">
      <c r="B146" s="16">
        <v>2014</v>
      </c>
      <c r="C146" s="10">
        <f>SUMIFS(CO2_Mass,Year,$B146,State,B137)</f>
        <v>21709132.903000001</v>
      </c>
      <c r="D146" s="10">
        <f>SUMIFS(CO2_Mass,Year,$B146,Primary_Fuel,D$5,State,B137)</f>
        <v>20311486.176999997</v>
      </c>
      <c r="E146" s="10">
        <f>SUMIFS(CO2_Mass,Year,$B146,Primary_Fuel,E$5,State,B137)</f>
        <v>515504.39299999992</v>
      </c>
      <c r="F146" s="10">
        <f>SUMIFS(CO2_Mass,Year,$B146,Primary_Fuel,F$5,State,B137)</f>
        <v>882142.3330000001</v>
      </c>
      <c r="G146" s="10">
        <f>SUMIFS(CO2_Mass,Year,$B146,Primary_Fuel,G$5,State,B137)</f>
        <v>0</v>
      </c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>
        <f>SUMIFS(Heat_Input,Year,$B146,State,B137)</f>
        <v>212004830.07400006</v>
      </c>
      <c r="T146" s="10">
        <f>SUMIFS(Heat_Input,Year,$B146,Primary_Fuel,T$5,State,B137)</f>
        <v>190034260.47699997</v>
      </c>
      <c r="U146" s="10">
        <f>SUMIFS(Heat_Input,Year,$B146,Primary_Fuel,U$5,State,B137)</f>
        <v>7763465.8679999998</v>
      </c>
      <c r="V146" s="10">
        <f>SUMIFS(Heat_Input,Year,$B146,Primary_Fuel,V$5,State,B137)</f>
        <v>14207103.729</v>
      </c>
      <c r="W146" s="10">
        <f>SUMIFS(Heat_Input,Year,$B146,Primary_Fuel,W$5,State,B137)</f>
        <v>0</v>
      </c>
      <c r="X146" s="18">
        <f t="shared" si="78"/>
        <v>204.79847459534247</v>
      </c>
      <c r="Y146" s="18">
        <f t="shared" si="79"/>
        <v>213.7665716278388</v>
      </c>
      <c r="Z146" s="18">
        <f t="shared" si="80"/>
        <v>132.8026429857423</v>
      </c>
      <c r="AA146" s="18">
        <f t="shared" si="81"/>
        <v>124.18327476547421</v>
      </c>
      <c r="AB146" s="18" t="str">
        <f t="shared" si="82"/>
        <v/>
      </c>
    </row>
    <row r="147" spans="2:28" x14ac:dyDescent="0.45">
      <c r="B147" s="16">
        <v>2015</v>
      </c>
      <c r="C147" s="10">
        <f>SUMIFS(CO2_Mass,Year,$B147,State,B137)</f>
        <v>18781820.670000002</v>
      </c>
      <c r="D147" s="10">
        <f>SUMIFS(CO2_Mass,Year,$B147,Primary_Fuel,D$5,State,B137)</f>
        <v>16367765.543000001</v>
      </c>
      <c r="E147" s="10">
        <f>SUMIFS(CO2_Mass,Year,$B147,Primary_Fuel,E$5,State,B137)</f>
        <v>156559.13900000002</v>
      </c>
      <c r="F147" s="10">
        <f>SUMIFS(CO2_Mass,Year,$B147,Primary_Fuel,F$5,State,B137)</f>
        <v>2257495.9879999999</v>
      </c>
      <c r="G147" s="10">
        <f>SUMIFS(CO2_Mass,Year,$B147,Primary_Fuel,G$5,State,B137)</f>
        <v>0</v>
      </c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>
        <f>SUMIFS(Heat_Input,Year,$B147,State,B137)</f>
        <v>192677719.27199998</v>
      </c>
      <c r="T147" s="10">
        <f>SUMIFS(Heat_Input,Year,$B147,Primary_Fuel,T$5,State,B137)</f>
        <v>152914478.95399997</v>
      </c>
      <c r="U147" s="10">
        <f>SUMIFS(Heat_Input,Year,$B147,Primary_Fuel,U$5,State,B137)</f>
        <v>2175184.7939999993</v>
      </c>
      <c r="V147" s="10">
        <f>SUMIFS(Heat_Input,Year,$B147,Primary_Fuel,V$5,State,B137)</f>
        <v>37588055.523999996</v>
      </c>
      <c r="W147" s="10">
        <f>SUMIFS(Heat_Input,Year,$B147,Primary_Fuel,W$5,State,B137)</f>
        <v>0</v>
      </c>
      <c r="X147" s="18">
        <f t="shared" si="78"/>
        <v>194.95581264885132</v>
      </c>
      <c r="Y147" s="18">
        <f t="shared" si="79"/>
        <v>214.07738044117829</v>
      </c>
      <c r="Z147" s="18">
        <f t="shared" si="80"/>
        <v>143.95019626088842</v>
      </c>
      <c r="AA147" s="18">
        <f t="shared" si="81"/>
        <v>120.11773189802742</v>
      </c>
      <c r="AB147" s="18" t="str">
        <f t="shared" si="82"/>
        <v/>
      </c>
    </row>
    <row r="148" spans="2:28" x14ac:dyDescent="0.45">
      <c r="B148" s="16">
        <v>2016</v>
      </c>
      <c r="C148" s="10">
        <f>SUMIFS(CO2_Mass,Year,$B148,State,B137)</f>
        <v>18930928.474000007</v>
      </c>
      <c r="D148" s="10">
        <f>SUMIFS(CO2_Mass,Year,$B148,Primary_Fuel,D$5,State,B137)</f>
        <v>16019528.195000002</v>
      </c>
      <c r="E148" s="10">
        <f>SUMIFS(CO2_Mass,Year,$B148,Primary_Fuel,E$5,State,B137)</f>
        <v>106888.59099999999</v>
      </c>
      <c r="F148" s="10">
        <f>SUMIFS(CO2_Mass,Year,$B148,Primary_Fuel,F$5,State,B137)</f>
        <v>2804511.6880000001</v>
      </c>
      <c r="G148" s="10">
        <f>SUMIFS(CO2_Mass,Year,$B148,Primary_Fuel,G$5,State,B137)</f>
        <v>0</v>
      </c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>
        <f>SUMIFS(Heat_Input,Year,$B148,State,B137)</f>
        <v>199419512.90999997</v>
      </c>
      <c r="T148" s="10">
        <f>SUMIFS(Heat_Input,Year,$B148,Primary_Fuel,T$5,State,B137)</f>
        <v>151411756.80900002</v>
      </c>
      <c r="U148" s="10">
        <f>SUMIFS(Heat_Input,Year,$B148,Primary_Fuel,U$5,State,B137)</f>
        <v>1568951.7820000001</v>
      </c>
      <c r="V148" s="10">
        <f>SUMIFS(Heat_Input,Year,$B148,Primary_Fuel,V$5,State,B137)</f>
        <v>46438804.319000006</v>
      </c>
      <c r="W148" s="10">
        <f>SUMIFS(Heat_Input,Year,$B148,Primary_Fuel,W$5,State,B137)</f>
        <v>0</v>
      </c>
      <c r="X148" s="18">
        <f t="shared" si="78"/>
        <v>189.86034212754021</v>
      </c>
      <c r="Y148" s="18">
        <f t="shared" si="79"/>
        <v>211.60217056602821</v>
      </c>
      <c r="Z148" s="18">
        <f t="shared" si="80"/>
        <v>136.25478134674756</v>
      </c>
      <c r="AA148" s="18">
        <f t="shared" si="81"/>
        <v>120.7831135674852</v>
      </c>
      <c r="AB148" s="18" t="str">
        <f t="shared" si="82"/>
        <v/>
      </c>
    </row>
    <row r="149" spans="2:28" x14ac:dyDescent="0.45">
      <c r="B149" s="16">
        <v>2017</v>
      </c>
      <c r="C149" s="10">
        <f>SUMIFS(CO2_Mass,Year,$B149,State,B137)</f>
        <v>13309576.666999999</v>
      </c>
      <c r="D149" s="10">
        <f>SUMIFS(CO2_Mass,Year,$B149,Primary_Fuel,D$5,State,B137)</f>
        <v>10517803.228</v>
      </c>
      <c r="E149" s="10">
        <f>SUMIFS(CO2_Mass,Year,$B149,Primary_Fuel,E$5,State,B137)</f>
        <v>40764.548999999992</v>
      </c>
      <c r="F149" s="10">
        <f>SUMIFS(CO2_Mass,Year,$B149,Primary_Fuel,F$5,State,B137)</f>
        <v>2751008.89</v>
      </c>
      <c r="G149" s="10">
        <f>SUMIFS(CO2_Mass,Year,$B149,Primary_Fuel,G$5,State,B137)</f>
        <v>0</v>
      </c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>
        <f>SUMIFS(Heat_Input,Year,$B149,State,B137)</f>
        <v>143470690.80199996</v>
      </c>
      <c r="T149" s="10">
        <f>SUMIFS(Heat_Input,Year,$B149,Primary_Fuel,T$5,State,B137)</f>
        <v>96876426.376999989</v>
      </c>
      <c r="U149" s="10">
        <f>SUMIFS(Heat_Input,Year,$B149,Primary_Fuel,U$5,State,B137)</f>
        <v>541246.28</v>
      </c>
      <c r="V149" s="10">
        <f>SUMIFS(Heat_Input,Year,$B149,Primary_Fuel,V$5,State,B137)</f>
        <v>46053018.144999996</v>
      </c>
      <c r="W149" s="10">
        <f>SUMIFS(Heat_Input,Year,$B149,Primary_Fuel,W$5,State,B137)</f>
        <v>0</v>
      </c>
      <c r="X149" s="18">
        <f t="shared" si="78"/>
        <v>185.53722147150165</v>
      </c>
      <c r="Y149" s="18">
        <f t="shared" si="79"/>
        <v>217.13854693750542</v>
      </c>
      <c r="Z149" s="18">
        <f t="shared" si="80"/>
        <v>150.6321632362997</v>
      </c>
      <c r="AA149" s="18">
        <f t="shared" si="81"/>
        <v>119.47138323652644</v>
      </c>
      <c r="AB149" s="18" t="str">
        <f t="shared" si="82"/>
        <v/>
      </c>
    </row>
    <row r="150" spans="2:28" x14ac:dyDescent="0.45">
      <c r="B150" s="16">
        <v>2018</v>
      </c>
      <c r="C150" s="10">
        <f>SUMIFS(CO2_Mass,Year,$B150,State,B137)</f>
        <v>18514329.211999997</v>
      </c>
      <c r="D150" s="10">
        <f>SUMIFS(CO2_Mass,Year,$B150,Primary_Fuel,D$5,State,B137)</f>
        <v>12232533.005000001</v>
      </c>
      <c r="E150" s="10">
        <f>SUMIFS(CO2_Mass,Year,$B150,Primary_Fuel,E$5,State,B137)</f>
        <v>116615.45099999999</v>
      </c>
      <c r="F150" s="10">
        <f>SUMIFS(CO2_Mass,Year,$B150,Primary_Fuel,F$5,State,B137)</f>
        <v>6165180.756000001</v>
      </c>
      <c r="G150" s="10">
        <f>SUMIFS(CO2_Mass,Year,$B150,Primary_Fuel,G$5,State,B137)</f>
        <v>0</v>
      </c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>
        <f>SUMIFS(Heat_Input,Year,$B150,State,B137)</f>
        <v>221692814.55900005</v>
      </c>
      <c r="T150" s="10">
        <f>SUMIFS(Heat_Input,Year,$B150,Primary_Fuel,T$5,State,B137)</f>
        <v>113838067.67600003</v>
      </c>
      <c r="U150" s="10">
        <f>SUMIFS(Heat_Input,Year,$B150,Primary_Fuel,U$5,State,B137)</f>
        <v>1502863.9349999998</v>
      </c>
      <c r="V150" s="10">
        <f>SUMIFS(Heat_Input,Year,$B150,Primary_Fuel,V$5,State,B137)</f>
        <v>106351882.948</v>
      </c>
      <c r="W150" s="10">
        <f>SUMIFS(Heat_Input,Year,$B150,Primary_Fuel,W$5,State,B137)</f>
        <v>0</v>
      </c>
      <c r="X150" s="18">
        <f t="shared" si="78"/>
        <v>167.0268767964304</v>
      </c>
      <c r="Y150" s="18">
        <f t="shared" si="79"/>
        <v>214.91111461616859</v>
      </c>
      <c r="Z150" s="18">
        <f t="shared" si="80"/>
        <v>155.19096344540333</v>
      </c>
      <c r="AA150" s="18">
        <f t="shared" si="81"/>
        <v>115.93928729996107</v>
      </c>
      <c r="AB150" s="18" t="str">
        <f t="shared" si="82"/>
        <v/>
      </c>
    </row>
    <row r="151" spans="2:28" x14ac:dyDescent="0.45">
      <c r="B151" s="16">
        <v>2019</v>
      </c>
      <c r="C151" s="10">
        <f>SUMIFS(CO2_Mass,Year,$B151,State,B137)</f>
        <v>14178164.921999995</v>
      </c>
      <c r="D151" s="10">
        <f>SUMIFS(CO2_Mass,Year,$B151,Primary_Fuel,D$5,State,B137)</f>
        <v>7260682.8969999999</v>
      </c>
      <c r="E151" s="10">
        <f>SUMIFS(CO2_Mass,Year,$B151,Primary_Fuel,E$5,State,B137)</f>
        <v>48076.608999999997</v>
      </c>
      <c r="F151" s="10">
        <f>SUMIFS(CO2_Mass,Year,$B151,Primary_Fuel,F$5,State,B137)</f>
        <v>6869405.4160000002</v>
      </c>
      <c r="G151" s="10">
        <f>SUMIFS(CO2_Mass,Year,$B151,Primary_Fuel,G$5,State,B137)</f>
        <v>0</v>
      </c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>
        <f>SUMIFS(Heat_Input,Year,$B151,State,B137)</f>
        <v>189382879.20699996</v>
      </c>
      <c r="T151" s="10">
        <f>SUMIFS(Heat_Input,Year,$B151,Primary_Fuel,T$5,State,B137)</f>
        <v>68534975.986999989</v>
      </c>
      <c r="U151" s="10">
        <f>SUMIFS(Heat_Input,Year,$B151,Primary_Fuel,U$5,State,B137)</f>
        <v>682003.54599999997</v>
      </c>
      <c r="V151" s="10">
        <f>SUMIFS(Heat_Input,Year,$B151,Primary_Fuel,V$5,State,B137)</f>
        <v>120165899.67399999</v>
      </c>
      <c r="W151" s="10">
        <f>SUMIFS(Heat_Input,Year,$B151,Primary_Fuel,W$5,State,B137)</f>
        <v>0</v>
      </c>
      <c r="X151" s="18">
        <f t="shared" si="78"/>
        <v>149.73016548663753</v>
      </c>
      <c r="Y151" s="18">
        <f t="shared" si="79"/>
        <v>211.88255463538027</v>
      </c>
      <c r="Z151" s="18">
        <f t="shared" si="80"/>
        <v>140.98639012061676</v>
      </c>
      <c r="AA151" s="18">
        <f t="shared" si="81"/>
        <v>114.33202655056252</v>
      </c>
      <c r="AB151" s="18" t="str">
        <f t="shared" si="82"/>
        <v/>
      </c>
    </row>
    <row r="152" spans="2:28" x14ac:dyDescent="0.45">
      <c r="B152" s="16">
        <v>2020</v>
      </c>
      <c r="C152" s="10">
        <f>SUMIFS(CO2_Mass,Year,$B152,State,B137)</f>
        <v>11174019.755000001</v>
      </c>
      <c r="D152" s="10">
        <f>SUMIFS(CO2_Mass,Year,$B152,Primary_Fuel,D$5,State,B137)</f>
        <v>4354430.159</v>
      </c>
      <c r="E152" s="10">
        <f>SUMIFS(CO2_Mass,Year,$B152,Primary_Fuel,E$5,State,B137)</f>
        <v>46268.330999999998</v>
      </c>
      <c r="F152" s="10">
        <f>SUMIFS(CO2_Mass,Year,$B152,Primary_Fuel,F$5,State,B137)</f>
        <v>6773321.2650000006</v>
      </c>
      <c r="G152" s="10">
        <f>SUMIFS(CO2_Mass,Year,$B152,Primary_Fuel,G$5,State,B137)</f>
        <v>0</v>
      </c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>
        <f>SUMIFS(Heat_Input,Year,$B152,State,B137)</f>
        <v>161872964.736</v>
      </c>
      <c r="T152" s="10">
        <f>SUMIFS(Heat_Input,Year,$B152,Primary_Fuel,T$5,State,B137)</f>
        <v>42523504.512999997</v>
      </c>
      <c r="U152" s="10">
        <f>SUMIFS(Heat_Input,Year,$B152,Primary_Fuel,U$5,State,B137)</f>
        <v>647153.87699999998</v>
      </c>
      <c r="V152" s="10">
        <f>SUMIFS(Heat_Input,Year,$B152,Primary_Fuel,V$5,State,B137)</f>
        <v>118702306.34600002</v>
      </c>
      <c r="W152" s="10">
        <f>SUMIFS(Heat_Input,Year,$B152,Primary_Fuel,W$5,State,B137)</f>
        <v>0</v>
      </c>
      <c r="X152" s="18">
        <f t="shared" si="78"/>
        <v>138.0591227599223</v>
      </c>
      <c r="Y152" s="18">
        <f t="shared" si="79"/>
        <v>204.80109571725413</v>
      </c>
      <c r="Z152" s="18">
        <f t="shared" si="80"/>
        <v>142.99019953178771</v>
      </c>
      <c r="AA152" s="18">
        <f t="shared" si="81"/>
        <v>114.12282496444089</v>
      </c>
      <c r="AB152" s="18" t="str">
        <f t="shared" si="82"/>
        <v/>
      </c>
    </row>
    <row r="153" spans="2:28" x14ac:dyDescent="0.45">
      <c r="B153" s="16">
        <v>2021</v>
      </c>
      <c r="C153" s="10">
        <f>SUMIFS(CO2_Mass,Year,$B153,State,B137)</f>
        <v>14132960.67</v>
      </c>
      <c r="D153" s="10">
        <f>SUMIFS(CO2_Mass,Year,$B153,Primary_Fuel,D$5,State,B137)</f>
        <v>7015917.8769999994</v>
      </c>
      <c r="E153" s="10">
        <f>SUMIFS(CO2_Mass,Year,$B153,Primary_Fuel,E$5,State,B137)</f>
        <v>27647.99</v>
      </c>
      <c r="F153" s="10">
        <f>SUMIFS(CO2_Mass,Year,$B153,Primary_Fuel,F$5,State,B137)</f>
        <v>7089394.8030000003</v>
      </c>
      <c r="G153" s="10">
        <f>SUMIFS(CO2_Mass,Year,$B153,Primary_Fuel,G$5,State,B137)</f>
        <v>0</v>
      </c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>
        <f>SUMIFS(Heat_Input,Year,$B153,State,B137)</f>
        <v>192442862.72600001</v>
      </c>
      <c r="T153" s="10">
        <f>SUMIFS(Heat_Input,Year,$B153,Primary_Fuel,T$5,State,B137)</f>
        <v>68531226.677000001</v>
      </c>
      <c r="U153" s="10">
        <f>SUMIFS(Heat_Input,Year,$B153,Primary_Fuel,U$5,State,B137)</f>
        <v>349906.22000000003</v>
      </c>
      <c r="V153" s="10">
        <f>SUMIFS(Heat_Input,Year,$B153,Primary_Fuel,V$5,State,B137)</f>
        <v>123561729.829</v>
      </c>
      <c r="W153" s="10">
        <f>SUMIFS(Heat_Input,Year,$B153,Primary_Fuel,W$5,State,B137)</f>
        <v>0</v>
      </c>
      <c r="X153" s="18">
        <f t="shared" si="78"/>
        <v>146.87955136192812</v>
      </c>
      <c r="Y153" s="18">
        <f t="shared" si="79"/>
        <v>204.75097899727615</v>
      </c>
      <c r="Z153" s="18">
        <f t="shared" si="80"/>
        <v>158.0308575251963</v>
      </c>
      <c r="AA153" s="18">
        <f t="shared" si="81"/>
        <v>114.75065641782746</v>
      </c>
      <c r="AB153" s="18" t="str">
        <f t="shared" si="82"/>
        <v/>
      </c>
    </row>
    <row r="154" spans="2:28" x14ac:dyDescent="0.45">
      <c r="B154" s="16">
        <v>2022</v>
      </c>
      <c r="C154" s="10">
        <f>SUMIFS(CO2_Mass,Year,$B154,State,B137)</f>
        <v>12678790.398000002</v>
      </c>
      <c r="D154" s="10">
        <f>SUMIFS(CO2_Mass,Year,$B154,Primary_Fuel,D$5,State,B137)</f>
        <v>5496742.0900000008</v>
      </c>
      <c r="E154" s="10">
        <f>SUMIFS(CO2_Mass,Year,$B154,Primary_Fuel,E$5,State,B137)</f>
        <v>49002.416999999994</v>
      </c>
      <c r="F154" s="10">
        <f>SUMIFS(CO2_Mass,Year,$B154,Primary_Fuel,F$5,State,B137)</f>
        <v>7133045.8910000008</v>
      </c>
      <c r="G154" s="10">
        <f>SUMIFS(CO2_Mass,Year,$B154,Primary_Fuel,G$5,State,B137)</f>
        <v>0</v>
      </c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>
        <f>SUMIFS(Heat_Input,Year,$B154,State,B137)</f>
        <v>178289157.78200001</v>
      </c>
      <c r="T154" s="10">
        <f>SUMIFS(Heat_Input,Year,$B154,Primary_Fuel,T$5,State,B137)</f>
        <v>53577994.656999998</v>
      </c>
      <c r="U154" s="10">
        <f>SUMIFS(Heat_Input,Year,$B154,Primary_Fuel,U$5,State,B137)</f>
        <v>612284.31299999997</v>
      </c>
      <c r="V154" s="10">
        <f>SUMIFS(Heat_Input,Year,$B154,Primary_Fuel,V$5,State,B137)</f>
        <v>124098878.81200002</v>
      </c>
      <c r="W154" s="10">
        <f>SUMIFS(Heat_Input,Year,$B154,Primary_Fuel,W$5,State,B137)</f>
        <v>0</v>
      </c>
      <c r="X154" s="18">
        <f t="shared" si="78"/>
        <v>142.22727344421889</v>
      </c>
      <c r="Y154" s="18">
        <f t="shared" si="79"/>
        <v>205.18655560699855</v>
      </c>
      <c r="Z154" s="18">
        <f t="shared" si="80"/>
        <v>160.0642575992307</v>
      </c>
      <c r="AA154" s="18">
        <f t="shared" si="81"/>
        <v>114.95745907271251</v>
      </c>
      <c r="AB154" s="18" t="str">
        <f t="shared" si="82"/>
        <v/>
      </c>
    </row>
    <row r="155" spans="2:28" x14ac:dyDescent="0.45">
      <c r="B155" s="16">
        <v>2023</v>
      </c>
      <c r="C155" s="10">
        <f>SUMIFS(CO2_Mass,Year,$B155,State,B137)</f>
        <v>10112161.387000002</v>
      </c>
      <c r="D155" s="10">
        <f>SUMIFS(CO2_Mass,Year,$B155,Primary_Fuel,D$5,State,B137)</f>
        <v>2280834.4979999997</v>
      </c>
      <c r="E155" s="10">
        <f>SUMIFS(CO2_Mass,Year,$B155,Primary_Fuel,E$5,State,B137)</f>
        <v>25100.62</v>
      </c>
      <c r="F155" s="10">
        <f>SUMIFS(CO2_Mass,Year,$B155,Primary_Fuel,F$5,State,B137)</f>
        <v>7806226.2690000003</v>
      </c>
      <c r="G155" s="10">
        <f>SUMIFS(CO2_Mass,Year,$B155,Primary_Fuel,G$5,State,B137)</f>
        <v>0</v>
      </c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>
        <f>SUMIFS(Heat_Input,Year,$B155,State,B137)</f>
        <v>158865360.50199997</v>
      </c>
      <c r="T155" s="10">
        <f>SUMIFS(Heat_Input,Year,$B155,Primary_Fuel,T$5,State,B137)</f>
        <v>22233836.605999999</v>
      </c>
      <c r="U155" s="10">
        <f>SUMIFS(Heat_Input,Year,$B155,Primary_Fuel,U$5,State,B137)</f>
        <v>318556.90600000008</v>
      </c>
      <c r="V155" s="10">
        <f>SUMIFS(Heat_Input,Year,$B155,Primary_Fuel,V$5,State,B137)</f>
        <v>136312966.98999998</v>
      </c>
      <c r="W155" s="10">
        <f>SUMIFS(Heat_Input,Year,$B155,Primary_Fuel,W$5,State,B137)</f>
        <v>0</v>
      </c>
      <c r="X155" s="18">
        <f t="shared" si="78"/>
        <v>127.30479891961973</v>
      </c>
      <c r="Y155" s="18">
        <f t="shared" si="79"/>
        <v>205.16787439055804</v>
      </c>
      <c r="Z155" s="18">
        <f t="shared" si="80"/>
        <v>157.58955167652209</v>
      </c>
      <c r="AA155" s="18">
        <f t="shared" si="81"/>
        <v>114.53387658376874</v>
      </c>
      <c r="AB155" s="18" t="str">
        <f t="shared" si="82"/>
        <v/>
      </c>
    </row>
    <row r="156" spans="2:28" x14ac:dyDescent="0.45">
      <c r="B156" s="16">
        <v>2024</v>
      </c>
      <c r="C156" s="10">
        <f>'State Fuel Type'!C147*2</f>
        <v>9913057.1260000002</v>
      </c>
      <c r="D156" s="10">
        <f>'State Fuel Type'!D147*2</f>
        <v>3188983.97</v>
      </c>
      <c r="E156" s="10">
        <f>'State Fuel Type'!E147*2</f>
        <v>95985.297999999995</v>
      </c>
      <c r="F156" s="10">
        <f>'State Fuel Type'!F147*2</f>
        <v>6628087.8579999991</v>
      </c>
      <c r="G156" s="10">
        <f>'State Fuel Type'!G147*2</f>
        <v>0</v>
      </c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>
        <f>'State Fuel Type'!I147*2</f>
        <v>149027485.34799999</v>
      </c>
      <c r="T156" s="10">
        <f>'State Fuel Type'!J147*2</f>
        <v>31222787.272</v>
      </c>
      <c r="U156" s="10">
        <f>'State Fuel Type'!K147*2</f>
        <v>1204040.2080000001</v>
      </c>
      <c r="V156" s="10">
        <f>'State Fuel Type'!L147*2</f>
        <v>116600657.86799999</v>
      </c>
      <c r="W156" s="10">
        <f>'State Fuel Type'!M147*2</f>
        <v>0</v>
      </c>
      <c r="X156" s="18">
        <f t="shared" si="78"/>
        <v>133.03662881852469</v>
      </c>
      <c r="Y156" s="18">
        <f t="shared" si="79"/>
        <v>204.272856373705</v>
      </c>
      <c r="Z156" s="18">
        <f t="shared" si="80"/>
        <v>159.43869210055482</v>
      </c>
      <c r="AA156" s="18">
        <f t="shared" si="81"/>
        <v>113.6886871685313</v>
      </c>
      <c r="AB156" s="18" t="str">
        <f t="shared" si="82"/>
        <v/>
      </c>
    </row>
    <row r="158" spans="2:28" x14ac:dyDescent="0.45">
      <c r="B158" s="14" t="s">
        <v>258</v>
      </c>
      <c r="C158" s="14" t="s">
        <v>935</v>
      </c>
    </row>
    <row r="159" spans="2:28" ht="14.65" thickBot="1" x14ac:dyDescent="0.5"/>
    <row r="160" spans="2:28" x14ac:dyDescent="0.45">
      <c r="B160" s="4"/>
      <c r="C160" s="176" t="s">
        <v>926</v>
      </c>
      <c r="D160" s="177"/>
      <c r="E160" s="177"/>
      <c r="F160" s="177"/>
      <c r="G160" s="178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176" t="s">
        <v>931</v>
      </c>
      <c r="T160" s="177"/>
      <c r="U160" s="177"/>
      <c r="V160" s="177"/>
      <c r="W160" s="178"/>
      <c r="X160" s="176" t="s">
        <v>936</v>
      </c>
      <c r="Y160" s="177"/>
      <c r="Z160" s="177"/>
      <c r="AA160" s="177"/>
      <c r="AB160" s="178"/>
    </row>
    <row r="161" spans="2:28" ht="14.65" thickBot="1" x14ac:dyDescent="0.5">
      <c r="B161" s="5" t="s">
        <v>5</v>
      </c>
      <c r="C161" s="6" t="s">
        <v>932</v>
      </c>
      <c r="D161" s="7" t="s">
        <v>82</v>
      </c>
      <c r="E161" s="7" t="s">
        <v>923</v>
      </c>
      <c r="F161" s="7" t="s">
        <v>333</v>
      </c>
      <c r="G161" s="8" t="s">
        <v>97</v>
      </c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6" t="s">
        <v>932</v>
      </c>
      <c r="T161" s="7" t="s">
        <v>82</v>
      </c>
      <c r="U161" s="7" t="s">
        <v>923</v>
      </c>
      <c r="V161" s="7" t="s">
        <v>333</v>
      </c>
      <c r="W161" s="8" t="s">
        <v>97</v>
      </c>
      <c r="X161" s="11" t="s">
        <v>932</v>
      </c>
      <c r="Y161" s="12" t="s">
        <v>82</v>
      </c>
      <c r="Z161" s="12" t="s">
        <v>923</v>
      </c>
      <c r="AA161" s="12" t="s">
        <v>333</v>
      </c>
      <c r="AB161" s="13" t="s">
        <v>97</v>
      </c>
    </row>
    <row r="162" spans="2:28" x14ac:dyDescent="0.45">
      <c r="B162" s="17">
        <v>2009</v>
      </c>
      <c r="C162" s="10">
        <f>SUMIFS(CO2_Mass,Year,$B162,State,B158)</f>
        <v>6337055.8669999996</v>
      </c>
      <c r="D162" s="10">
        <f>SUMIFS(CO2_Mass,Year,$B162,Primary_Fuel,D$5,State,B158)</f>
        <v>3230673.1730000004</v>
      </c>
      <c r="E162" s="10">
        <f>SUMIFS(CO2_Mass,Year,$B162,Primary_Fuel,E$5,State,B158)</f>
        <v>197436.22700000001</v>
      </c>
      <c r="F162" s="10">
        <f>SUMIFS(CO2_Mass,Year,$B162,Primary_Fuel,F$5,State,B158)</f>
        <v>2341771.145</v>
      </c>
      <c r="G162" s="10">
        <f>SUMIFS(CO2_Mass,Year,$B162,Primary_Fuel,G$5,State,B158)</f>
        <v>567175.32200000004</v>
      </c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>
        <f>SUMIFS(Heat_Input,Year,$B162,State,B158)</f>
        <v>78937716.381999999</v>
      </c>
      <c r="T162" s="10">
        <f>SUMIFS(Heat_Input,Year,$B162,Primary_Fuel,T$5,State,B158)</f>
        <v>31507526.811000001</v>
      </c>
      <c r="U162" s="10">
        <f>SUMIFS(Heat_Input,Year,$B162,Primary_Fuel,U$5,State,B158)</f>
        <v>2603384.2180000003</v>
      </c>
      <c r="V162" s="10">
        <f>SUMIFS(Heat_Input,Year,$B162,Primary_Fuel,V$5,State,B158)</f>
        <v>39385375.108999997</v>
      </c>
      <c r="W162" s="10">
        <f>SUMIFS(Heat_Input,Year,$B162,Primary_Fuel,W$5,State,B158)</f>
        <v>5441430.2439999999</v>
      </c>
      <c r="X162" s="18">
        <f>IF(S162&gt;0,2000*C162/S162,"")</f>
        <v>160.55837836335041</v>
      </c>
      <c r="Y162" s="18">
        <f>IF(T162&gt;0,2000*D162/T162,"")</f>
        <v>205.07310474601252</v>
      </c>
      <c r="Z162" s="18">
        <f>IF(U162&gt;0,2000*E162/U162,"")</f>
        <v>151.67659512945545</v>
      </c>
      <c r="AA162" s="18">
        <f>IF(V162&gt;0,2000*F162/V162,"")</f>
        <v>118.91577208641992</v>
      </c>
      <c r="AB162" s="18">
        <f>IF(W162&gt;0,2000*G162/W162,"")</f>
        <v>208.46553077672789</v>
      </c>
    </row>
    <row r="163" spans="2:28" x14ac:dyDescent="0.45">
      <c r="B163" s="16">
        <v>2010</v>
      </c>
      <c r="C163" s="10">
        <f>SUMIFS(CO2_Mass,Year,$B163,State,B158)</f>
        <v>6420303.2280000001</v>
      </c>
      <c r="D163" s="10">
        <f>SUMIFS(CO2_Mass,Year,$B163,Primary_Fuel,D$5,State,B158)</f>
        <v>3396503.6999999997</v>
      </c>
      <c r="E163" s="10">
        <f>SUMIFS(CO2_Mass,Year,$B163,Primary_Fuel,E$5,State,B158)</f>
        <v>216602.57500000001</v>
      </c>
      <c r="F163" s="10">
        <f>SUMIFS(CO2_Mass,Year,$B163,Primary_Fuel,F$5,State,B158)</f>
        <v>2286341.0719999997</v>
      </c>
      <c r="G163" s="10">
        <f>SUMIFS(CO2_Mass,Year,$B163,Primary_Fuel,G$5,State,B158)</f>
        <v>520855.88099999999</v>
      </c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>
        <f>SUMIFS(Heat_Input,Year,$B163,State,B158)</f>
        <v>80023351.272</v>
      </c>
      <c r="T163" s="10">
        <f>SUMIFS(Heat_Input,Year,$B163,Primary_Fuel,T$5,State,B158)</f>
        <v>33116169.368000001</v>
      </c>
      <c r="U163" s="10">
        <f>SUMIFS(Heat_Input,Year,$B163,Primary_Fuel,U$5,State,B158)</f>
        <v>3440138.8880000003</v>
      </c>
      <c r="V163" s="10">
        <f>SUMIFS(Heat_Input,Year,$B163,Primary_Fuel,V$5,State,B158)</f>
        <v>38471570.978</v>
      </c>
      <c r="W163" s="10">
        <f>SUMIFS(Heat_Input,Year,$B163,Primary_Fuel,W$5,State,B158)</f>
        <v>4995472.0379999997</v>
      </c>
      <c r="X163" s="18">
        <f t="shared" ref="X163:X177" si="83">IF(S163&gt;0,2000*C163/S163,"")</f>
        <v>160.46074366911574</v>
      </c>
      <c r="Y163" s="18">
        <f t="shared" ref="Y163:Y177" si="84">IF(T163&gt;0,2000*D163/T163,"")</f>
        <v>205.12660520947964</v>
      </c>
      <c r="Z163" s="18">
        <f t="shared" ref="Z163:Z177" si="85">IF(U163&gt;0,2000*E163/U163,"")</f>
        <v>125.92664543606647</v>
      </c>
      <c r="AA163" s="18">
        <f t="shared" ref="AA163:AA177" si="86">IF(V163&gt;0,2000*F163/V163,"")</f>
        <v>118.85873198718325</v>
      </c>
      <c r="AB163" s="18">
        <f t="shared" ref="AB163:AB177" si="87">IF(W163&gt;0,2000*G163/W163,"")</f>
        <v>208.53119666686442</v>
      </c>
    </row>
    <row r="164" spans="2:28" x14ac:dyDescent="0.45">
      <c r="B164" s="16">
        <v>2011</v>
      </c>
      <c r="C164" s="10">
        <f>SUMIFS(CO2_Mass,Year,$B164,State,B158)</f>
        <v>5996533.9469999988</v>
      </c>
      <c r="D164" s="10">
        <f>SUMIFS(CO2_Mass,Year,$B164,Primary_Fuel,D$5,State,B158)</f>
        <v>2529289.4479999999</v>
      </c>
      <c r="E164" s="10">
        <f>SUMIFS(CO2_Mass,Year,$B164,Primary_Fuel,E$5,State,B158)</f>
        <v>127608.15</v>
      </c>
      <c r="F164" s="10">
        <f>SUMIFS(CO2_Mass,Year,$B164,Primary_Fuel,F$5,State,B158)</f>
        <v>2868471.5090000001</v>
      </c>
      <c r="G164" s="10">
        <f>SUMIFS(CO2_Mass,Year,$B164,Primary_Fuel,G$5,State,B158)</f>
        <v>471164.84</v>
      </c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>
        <f>SUMIFS(Heat_Input,Year,$B164,State,B158)</f>
        <v>79334633.315000013</v>
      </c>
      <c r="T164" s="10">
        <f>SUMIFS(Heat_Input,Year,$B164,Primary_Fuel,T$5,State,B158)</f>
        <v>24665574.738000002</v>
      </c>
      <c r="U164" s="10">
        <f>SUMIFS(Heat_Input,Year,$B164,Primary_Fuel,U$5,State,B158)</f>
        <v>1882900.959</v>
      </c>
      <c r="V164" s="10">
        <f>SUMIFS(Heat_Input,Year,$B164,Primary_Fuel,V$5,State,B158)</f>
        <v>48266586.888999999</v>
      </c>
      <c r="W164" s="10">
        <f>SUMIFS(Heat_Input,Year,$B164,Primary_Fuel,W$5,State,B158)</f>
        <v>4519570.7290000003</v>
      </c>
      <c r="X164" s="18">
        <f t="shared" si="83"/>
        <v>151.17064758314621</v>
      </c>
      <c r="Y164" s="18">
        <f t="shared" si="84"/>
        <v>205.08660145699784</v>
      </c>
      <c r="Z164" s="18">
        <f t="shared" si="85"/>
        <v>135.54419778698514</v>
      </c>
      <c r="AA164" s="18">
        <f t="shared" si="86"/>
        <v>118.85951312847966</v>
      </c>
      <c r="AB164" s="18">
        <f t="shared" si="87"/>
        <v>208.49981923139407</v>
      </c>
    </row>
    <row r="165" spans="2:28" x14ac:dyDescent="0.45">
      <c r="B165" s="16">
        <v>2012</v>
      </c>
      <c r="C165" s="10">
        <f>SUMIFS(CO2_Mass,Year,$B165,State,B158)</f>
        <v>5180602.1000000006</v>
      </c>
      <c r="D165" s="10">
        <f>SUMIFS(CO2_Mass,Year,$B165,Primary_Fuel,D$5,State,B158)</f>
        <v>1526091.1330000001</v>
      </c>
      <c r="E165" s="10">
        <f>SUMIFS(CO2_Mass,Year,$B165,Primary_Fuel,E$5,State,B158)</f>
        <v>68600.156000000003</v>
      </c>
      <c r="F165" s="10">
        <f>SUMIFS(CO2_Mass,Year,$B165,Primary_Fuel,F$5,State,B158)</f>
        <v>3048206.9859999996</v>
      </c>
      <c r="G165" s="10">
        <f>SUMIFS(CO2_Mass,Year,$B165,Primary_Fuel,G$5,State,B158)</f>
        <v>537703.82499999995</v>
      </c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>
        <f>SUMIFS(Heat_Input,Year,$B165,State,B158)</f>
        <v>72430235.715000004</v>
      </c>
      <c r="T165" s="10">
        <f>SUMIFS(Heat_Input,Year,$B165,Primary_Fuel,T$5,State,B158)</f>
        <v>14889964.245999999</v>
      </c>
      <c r="U165" s="10">
        <f>SUMIFS(Heat_Input,Year,$B165,Primary_Fuel,U$5,State,B158)</f>
        <v>1091855.0390000001</v>
      </c>
      <c r="V165" s="10">
        <f>SUMIFS(Heat_Input,Year,$B165,Primary_Fuel,V$5,State,B158)</f>
        <v>51291931.824999996</v>
      </c>
      <c r="W165" s="10">
        <f>SUMIFS(Heat_Input,Year,$B165,Primary_Fuel,W$5,State,B158)</f>
        <v>5156484.6050000004</v>
      </c>
      <c r="X165" s="18">
        <f t="shared" si="83"/>
        <v>143.05081431419723</v>
      </c>
      <c r="Y165" s="18">
        <f t="shared" si="84"/>
        <v>204.98251141334543</v>
      </c>
      <c r="Z165" s="18">
        <f t="shared" si="85"/>
        <v>125.65799222363619</v>
      </c>
      <c r="AA165" s="18">
        <f t="shared" si="86"/>
        <v>118.85717217280887</v>
      </c>
      <c r="AB165" s="18">
        <f t="shared" si="87"/>
        <v>208.55441882968637</v>
      </c>
    </row>
    <row r="166" spans="2:28" x14ac:dyDescent="0.45">
      <c r="B166" s="16">
        <v>2013</v>
      </c>
      <c r="C166" s="10">
        <f>SUMIFS(CO2_Mass,Year,$B166,State,B158)</f>
        <v>4206390.2259999998</v>
      </c>
      <c r="D166" s="10">
        <f>SUMIFS(CO2_Mass,Year,$B166,Primary_Fuel,D$5,State,B158)</f>
        <v>1738852.0999999999</v>
      </c>
      <c r="E166" s="10">
        <f>SUMIFS(CO2_Mass,Year,$B166,Primary_Fuel,E$5,State,B158)</f>
        <v>89708.067999999999</v>
      </c>
      <c r="F166" s="10">
        <f>SUMIFS(CO2_Mass,Year,$B166,Primary_Fuel,F$5,State,B158)</f>
        <v>1824634.6959999998</v>
      </c>
      <c r="G166" s="10">
        <f>SUMIFS(CO2_Mass,Year,$B166,Primary_Fuel,G$5,State,B158)</f>
        <v>553195.36199999996</v>
      </c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>
        <f>SUMIFS(Heat_Input,Year,$B166,State,B158)</f>
        <v>54133871.993000008</v>
      </c>
      <c r="T166" s="10">
        <f>SUMIFS(Heat_Input,Year,$B166,Primary_Fuel,T$5,State,B158)</f>
        <v>16963438.008000001</v>
      </c>
      <c r="U166" s="10">
        <f>SUMIFS(Heat_Input,Year,$B166,Primary_Fuel,U$5,State,B158)</f>
        <v>1241921.5289999999</v>
      </c>
      <c r="V166" s="10">
        <f>SUMIFS(Heat_Input,Year,$B166,Primary_Fuel,V$5,State,B158)</f>
        <v>30623458.150999997</v>
      </c>
      <c r="W166" s="10">
        <f>SUMIFS(Heat_Input,Year,$B166,Primary_Fuel,W$5,State,B158)</f>
        <v>5305054.3049999997</v>
      </c>
      <c r="X166" s="18">
        <f t="shared" si="83"/>
        <v>155.40695949271554</v>
      </c>
      <c r="Y166" s="18">
        <f t="shared" si="84"/>
        <v>205.01175518547038</v>
      </c>
      <c r="Z166" s="18">
        <f t="shared" si="85"/>
        <v>144.466563957923</v>
      </c>
      <c r="AA166" s="18">
        <f t="shared" si="86"/>
        <v>119.16581641452646</v>
      </c>
      <c r="AB166" s="18">
        <f t="shared" si="87"/>
        <v>208.55408076732215</v>
      </c>
    </row>
    <row r="167" spans="2:28" x14ac:dyDescent="0.45">
      <c r="B167" s="16">
        <v>2014</v>
      </c>
      <c r="C167" s="10">
        <f>SUMIFS(CO2_Mass,Year,$B167,State,B158)</f>
        <v>4469549.5249999994</v>
      </c>
      <c r="D167" s="10">
        <f>SUMIFS(CO2_Mass,Year,$B167,Primary_Fuel,D$5,State,B158)</f>
        <v>1446601.392</v>
      </c>
      <c r="E167" s="10">
        <f>SUMIFS(CO2_Mass,Year,$B167,Primary_Fuel,E$5,State,B158)</f>
        <v>137277.58900000001</v>
      </c>
      <c r="F167" s="10">
        <f>SUMIFS(CO2_Mass,Year,$B167,Primary_Fuel,F$5,State,B158)</f>
        <v>1989298.7889999999</v>
      </c>
      <c r="G167" s="10">
        <f>SUMIFS(CO2_Mass,Year,$B167,Primary_Fuel,G$5,State,B158)</f>
        <v>896371.755</v>
      </c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>
        <f>SUMIFS(Heat_Input,Year,$B167,State,B158)</f>
        <v>57538267.898000002</v>
      </c>
      <c r="T167" s="10">
        <f>SUMIFS(Heat_Input,Year,$B167,Primary_Fuel,T$5,State,B158)</f>
        <v>14116659.319</v>
      </c>
      <c r="U167" s="10">
        <f>SUMIFS(Heat_Input,Year,$B167,Primary_Fuel,U$5,State,B158)</f>
        <v>1838484.7930000001</v>
      </c>
      <c r="V167" s="10">
        <f>SUMIFS(Heat_Input,Year,$B167,Primary_Fuel,V$5,State,B158)</f>
        <v>33015795.284999996</v>
      </c>
      <c r="W167" s="10">
        <f>SUMIFS(Heat_Input,Year,$B167,Primary_Fuel,W$5,State,B158)</f>
        <v>8567328.5010000002</v>
      </c>
      <c r="X167" s="18">
        <f t="shared" si="83"/>
        <v>155.35919617612814</v>
      </c>
      <c r="Y167" s="18">
        <f t="shared" si="84"/>
        <v>204.94953647467844</v>
      </c>
      <c r="Z167" s="18">
        <f t="shared" si="85"/>
        <v>149.33774760898987</v>
      </c>
      <c r="AA167" s="18">
        <f t="shared" si="86"/>
        <v>120.50588343112207</v>
      </c>
      <c r="AB167" s="18">
        <f t="shared" si="87"/>
        <v>209.2535041455159</v>
      </c>
    </row>
    <row r="168" spans="2:28" x14ac:dyDescent="0.45">
      <c r="B168" s="16">
        <v>2015</v>
      </c>
      <c r="C168" s="10">
        <f>SUMIFS(CO2_Mass,Year,$B168,State,B158)</f>
        <v>5025557.5610000007</v>
      </c>
      <c r="D168" s="10">
        <f>SUMIFS(CO2_Mass,Year,$B168,Primary_Fuel,D$5,State,B158)</f>
        <v>1092752.6869999999</v>
      </c>
      <c r="E168" s="10">
        <f>SUMIFS(CO2_Mass,Year,$B168,Primary_Fuel,E$5,State,B158)</f>
        <v>129085.806</v>
      </c>
      <c r="F168" s="10">
        <f>SUMIFS(CO2_Mass,Year,$B168,Primary_Fuel,F$5,State,B158)</f>
        <v>2596539.3810000001</v>
      </c>
      <c r="G168" s="10">
        <f>SUMIFS(CO2_Mass,Year,$B168,Primary_Fuel,G$5,State,B158)</f>
        <v>1207179.6869999999</v>
      </c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>
        <f>SUMIFS(Heat_Input,Year,$B168,State,B158)</f>
        <v>67500750.143000007</v>
      </c>
      <c r="T168" s="10">
        <f>SUMIFS(Heat_Input,Year,$B168,Primary_Fuel,T$5,State,B158)</f>
        <v>10669300.778000001</v>
      </c>
      <c r="U168" s="10">
        <f>SUMIFS(Heat_Input,Year,$B168,Primary_Fuel,U$5,State,B158)</f>
        <v>1706723.9510000001</v>
      </c>
      <c r="V168" s="10">
        <f>SUMIFS(Heat_Input,Year,$B168,Primary_Fuel,V$5,State,B158)</f>
        <v>43546359.450000003</v>
      </c>
      <c r="W168" s="10">
        <f>SUMIFS(Heat_Input,Year,$B168,Primary_Fuel,W$5,State,B158)</f>
        <v>11578365.964</v>
      </c>
      <c r="X168" s="18">
        <f t="shared" si="83"/>
        <v>148.90375441319932</v>
      </c>
      <c r="Y168" s="18">
        <f t="shared" si="84"/>
        <v>204.84054386267672</v>
      </c>
      <c r="Z168" s="18">
        <f t="shared" si="85"/>
        <v>151.26735161168426</v>
      </c>
      <c r="AA168" s="18">
        <f t="shared" si="86"/>
        <v>119.25402783584472</v>
      </c>
      <c r="AB168" s="18">
        <f t="shared" si="87"/>
        <v>208.5233254421945</v>
      </c>
    </row>
    <row r="169" spans="2:28" x14ac:dyDescent="0.45">
      <c r="B169" s="16">
        <v>2016</v>
      </c>
      <c r="C169" s="10">
        <f>SUMIFS(CO2_Mass,Year,$B169,State,B158)</f>
        <v>4111082.6359999999</v>
      </c>
      <c r="D169" s="10">
        <f>SUMIFS(CO2_Mass,Year,$B169,Primary_Fuel,D$5,State,B158)</f>
        <v>497759.07500000001</v>
      </c>
      <c r="E169" s="10">
        <f>SUMIFS(CO2_Mass,Year,$B169,Primary_Fuel,E$5,State,B158)</f>
        <v>45104.697999999997</v>
      </c>
      <c r="F169" s="10">
        <f>SUMIFS(CO2_Mass,Year,$B169,Primary_Fuel,F$5,State,B158)</f>
        <v>2003945.148</v>
      </c>
      <c r="G169" s="10">
        <f>SUMIFS(CO2_Mass,Year,$B169,Primary_Fuel,G$5,State,B158)</f>
        <v>1564273.7150000001</v>
      </c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>
        <f>SUMIFS(Heat_Input,Year,$B169,State,B158)</f>
        <v>54303819.752999999</v>
      </c>
      <c r="T169" s="10">
        <f>SUMIFS(Heat_Input,Year,$B169,Primary_Fuel,T$5,State,B158)</f>
        <v>4870788.9819999998</v>
      </c>
      <c r="U169" s="10">
        <f>SUMIFS(Heat_Input,Year,$B169,Primary_Fuel,U$5,State,B158)</f>
        <v>723471.35200000007</v>
      </c>
      <c r="V169" s="10">
        <f>SUMIFS(Heat_Input,Year,$B169,Primary_Fuel,V$5,State,B158)</f>
        <v>33715665.633000001</v>
      </c>
      <c r="W169" s="10">
        <f>SUMIFS(Heat_Input,Year,$B169,Primary_Fuel,W$5,State,B158)</f>
        <v>14993893.785999998</v>
      </c>
      <c r="X169" s="18">
        <f t="shared" si="83"/>
        <v>151.4104405435636</v>
      </c>
      <c r="Y169" s="18">
        <f t="shared" si="84"/>
        <v>204.38539909631422</v>
      </c>
      <c r="Z169" s="18">
        <f t="shared" si="85"/>
        <v>124.6896587551403</v>
      </c>
      <c r="AA169" s="18">
        <f t="shared" si="86"/>
        <v>118.8732365431096</v>
      </c>
      <c r="AB169" s="18">
        <f t="shared" si="87"/>
        <v>208.65476804438666</v>
      </c>
    </row>
    <row r="170" spans="2:28" x14ac:dyDescent="0.45">
      <c r="B170" s="16">
        <v>2017</v>
      </c>
      <c r="C170" s="10">
        <f>SUMIFS(CO2_Mass,Year,$B170,State,B158)</f>
        <v>3251166.1359999999</v>
      </c>
      <c r="D170" s="10">
        <f>SUMIFS(CO2_Mass,Year,$B170,Primary_Fuel,D$5,State,B158)</f>
        <v>374777.77600000001</v>
      </c>
      <c r="E170" s="10">
        <f>SUMIFS(CO2_Mass,Year,$B170,Primary_Fuel,E$5,State,B158)</f>
        <v>43648.027999999998</v>
      </c>
      <c r="F170" s="10">
        <f>SUMIFS(CO2_Mass,Year,$B170,Primary_Fuel,F$5,State,B158)</f>
        <v>1563621.041</v>
      </c>
      <c r="G170" s="10">
        <f>SUMIFS(CO2_Mass,Year,$B170,Primary_Fuel,G$5,State,B158)</f>
        <v>1269119.291</v>
      </c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>
        <f>SUMIFS(Heat_Input,Year,$B170,State,B158)</f>
        <v>42667259.506999999</v>
      </c>
      <c r="T170" s="10">
        <f>SUMIFS(Heat_Input,Year,$B170,Primary_Fuel,T$5,State,B158)</f>
        <v>3681981.9989999998</v>
      </c>
      <c r="U170" s="10">
        <f>SUMIFS(Heat_Input,Year,$B170,Primary_Fuel,U$5,State,B158)</f>
        <v>692844.7159999999</v>
      </c>
      <c r="V170" s="10">
        <f>SUMIFS(Heat_Input,Year,$B170,Primary_Fuel,V$5,State,B158)</f>
        <v>26126554.993999999</v>
      </c>
      <c r="W170" s="10">
        <f>SUMIFS(Heat_Input,Year,$B170,Primary_Fuel,W$5,State,B158)</f>
        <v>12165877.798</v>
      </c>
      <c r="X170" s="18">
        <f t="shared" si="83"/>
        <v>152.39629512491248</v>
      </c>
      <c r="Y170" s="18">
        <f t="shared" si="84"/>
        <v>203.57393170405885</v>
      </c>
      <c r="Z170" s="18">
        <f t="shared" si="85"/>
        <v>125.99656746173412</v>
      </c>
      <c r="AA170" s="18">
        <f t="shared" si="86"/>
        <v>119.69592174391823</v>
      </c>
      <c r="AB170" s="18">
        <f t="shared" si="87"/>
        <v>208.63587684706744</v>
      </c>
    </row>
    <row r="171" spans="2:28" x14ac:dyDescent="0.45">
      <c r="B171" s="16">
        <v>2018</v>
      </c>
      <c r="C171" s="10">
        <f>SUMIFS(CO2_Mass,Year,$B171,State,B158)</f>
        <v>3584975.5309999995</v>
      </c>
      <c r="D171" s="10">
        <f>SUMIFS(CO2_Mass,Year,$B171,Primary_Fuel,D$5,State,B158)</f>
        <v>877349.05299999996</v>
      </c>
      <c r="E171" s="10">
        <f>SUMIFS(CO2_Mass,Year,$B171,Primary_Fuel,E$5,State,B158)</f>
        <v>121120.336</v>
      </c>
      <c r="F171" s="10">
        <f>SUMIFS(CO2_Mass,Year,$B171,Primary_Fuel,F$5,State,B158)</f>
        <v>1299297.0499999998</v>
      </c>
      <c r="G171" s="10">
        <f>SUMIFS(CO2_Mass,Year,$B171,Primary_Fuel,G$5,State,B158)</f>
        <v>1287209.0919999999</v>
      </c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>
        <f>SUMIFS(Heat_Input,Year,$B171,State,B158)</f>
        <v>44281309.545000002</v>
      </c>
      <c r="T171" s="10">
        <f>SUMIFS(Heat_Input,Year,$B171,Primary_Fuel,T$5,State,B158)</f>
        <v>8598207.1260000002</v>
      </c>
      <c r="U171" s="10">
        <f>SUMIFS(Heat_Input,Year,$B171,Primary_Fuel,U$5,State,B158)</f>
        <v>1655747.4109999998</v>
      </c>
      <c r="V171" s="10">
        <f>SUMIFS(Heat_Input,Year,$B171,Primary_Fuel,V$5,State,B158)</f>
        <v>21691923.275000002</v>
      </c>
      <c r="W171" s="10">
        <f>SUMIFS(Heat_Input,Year,$B171,Primary_Fuel,W$5,State,B158)</f>
        <v>12335431.732999999</v>
      </c>
      <c r="X171" s="18">
        <f t="shared" si="83"/>
        <v>161.918225447097</v>
      </c>
      <c r="Y171" s="18">
        <f t="shared" si="84"/>
        <v>204.07720822332746</v>
      </c>
      <c r="Z171" s="18">
        <f t="shared" si="85"/>
        <v>146.30291455729778</v>
      </c>
      <c r="AA171" s="18">
        <f t="shared" si="86"/>
        <v>119.79546797470402</v>
      </c>
      <c r="AB171" s="18">
        <f t="shared" si="87"/>
        <v>208.70110100101837</v>
      </c>
    </row>
    <row r="172" spans="2:28" x14ac:dyDescent="0.45">
      <c r="B172" s="16">
        <v>2019</v>
      </c>
      <c r="C172" s="10">
        <f>SUMIFS(CO2_Mass,Year,$B172,State,B158)</f>
        <v>3280959.9670000002</v>
      </c>
      <c r="D172" s="10">
        <f>SUMIFS(CO2_Mass,Year,$B172,Primary_Fuel,D$5,State,B158)</f>
        <v>442091.95699999999</v>
      </c>
      <c r="E172" s="10">
        <f>SUMIFS(CO2_Mass,Year,$B172,Primary_Fuel,E$5,State,B158)</f>
        <v>6654.4129999999996</v>
      </c>
      <c r="F172" s="10">
        <f>SUMIFS(CO2_Mass,Year,$B172,Primary_Fuel,F$5,State,B158)</f>
        <v>1515988.1889999998</v>
      </c>
      <c r="G172" s="10">
        <f>SUMIFS(CO2_Mass,Year,$B172,Primary_Fuel,G$5,State,B158)</f>
        <v>1316225.4080000001</v>
      </c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>
        <f>SUMIFS(Heat_Input,Year,$B172,State,B158)</f>
        <v>42553607.960999995</v>
      </c>
      <c r="T172" s="10">
        <f>SUMIFS(Heat_Input,Year,$B172,Primary_Fuel,T$5,State,B158)</f>
        <v>4336366.0829999996</v>
      </c>
      <c r="U172" s="10">
        <f>SUMIFS(Heat_Input,Year,$B172,Primary_Fuel,U$5,State,B158)</f>
        <v>115451.18000000001</v>
      </c>
      <c r="V172" s="10">
        <f>SUMIFS(Heat_Input,Year,$B172,Primary_Fuel,V$5,State,B158)</f>
        <v>25490888.943</v>
      </c>
      <c r="W172" s="10">
        <f>SUMIFS(Heat_Input,Year,$B172,Primary_Fuel,W$5,State,B158)</f>
        <v>12610901.755000001</v>
      </c>
      <c r="X172" s="18">
        <f t="shared" si="83"/>
        <v>154.20360924540034</v>
      </c>
      <c r="Y172" s="18">
        <f t="shared" si="84"/>
        <v>203.8997393384972</v>
      </c>
      <c r="Z172" s="18">
        <f t="shared" si="85"/>
        <v>115.27665633213969</v>
      </c>
      <c r="AA172" s="18">
        <f t="shared" si="86"/>
        <v>118.94353252174849</v>
      </c>
      <c r="AB172" s="18">
        <f t="shared" si="87"/>
        <v>208.74405868369243</v>
      </c>
    </row>
    <row r="173" spans="2:28" x14ac:dyDescent="0.45">
      <c r="B173" s="16">
        <v>2020</v>
      </c>
      <c r="C173" s="10">
        <f>SUMIFS(CO2_Mass,Year,$B173,State,B158)</f>
        <v>2619827.9539999999</v>
      </c>
      <c r="D173" s="10">
        <f>SUMIFS(CO2_Mass,Year,$B173,Primary_Fuel,D$5,State,B158)</f>
        <v>151917.72200000001</v>
      </c>
      <c r="E173" s="10">
        <f>SUMIFS(CO2_Mass,Year,$B173,Primary_Fuel,E$5,State,B158)</f>
        <v>15086.255999999999</v>
      </c>
      <c r="F173" s="10">
        <f>SUMIFS(CO2_Mass,Year,$B173,Primary_Fuel,F$5,State,B158)</f>
        <v>1555225.9</v>
      </c>
      <c r="G173" s="10">
        <f>SUMIFS(CO2_Mass,Year,$B173,Primary_Fuel,G$5,State,B158)</f>
        <v>897598.076</v>
      </c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>
        <f>SUMIFS(Heat_Input,Year,$B173,State,B158)</f>
        <v>36512447.983999997</v>
      </c>
      <c r="T173" s="10">
        <f>SUMIFS(Heat_Input,Year,$B173,Primary_Fuel,T$5,State,B158)</f>
        <v>1491725.4079999998</v>
      </c>
      <c r="U173" s="10">
        <f>SUMIFS(Heat_Input,Year,$B173,Primary_Fuel,U$5,State,B158)</f>
        <v>309696.81599999999</v>
      </c>
      <c r="V173" s="10">
        <f>SUMIFS(Heat_Input,Year,$B173,Primary_Fuel,V$5,State,B158)</f>
        <v>26101564.583999999</v>
      </c>
      <c r="W173" s="10">
        <f>SUMIFS(Heat_Input,Year,$B173,Primary_Fuel,W$5,State,B158)</f>
        <v>8609461.175999999</v>
      </c>
      <c r="X173" s="18">
        <f t="shared" si="83"/>
        <v>143.5032762058587</v>
      </c>
      <c r="Y173" s="18">
        <f t="shared" si="84"/>
        <v>203.68054493846901</v>
      </c>
      <c r="Z173" s="18">
        <f t="shared" si="85"/>
        <v>97.42596772451158</v>
      </c>
      <c r="AA173" s="18">
        <f t="shared" si="86"/>
        <v>119.16725489730513</v>
      </c>
      <c r="AB173" s="18">
        <f t="shared" si="87"/>
        <v>208.51434431278284</v>
      </c>
    </row>
    <row r="174" spans="2:28" x14ac:dyDescent="0.45">
      <c r="B174" s="16">
        <v>2021</v>
      </c>
      <c r="C174" s="10">
        <f>SUMIFS(CO2_Mass,Year,$B174,State,B158)</f>
        <v>3233024.7230000002</v>
      </c>
      <c r="D174" s="10">
        <f>SUMIFS(CO2_Mass,Year,$B174,Primary_Fuel,D$5,State,B158)</f>
        <v>325997.33199999999</v>
      </c>
      <c r="E174" s="10">
        <f>SUMIFS(CO2_Mass,Year,$B174,Primary_Fuel,E$5,State,B158)</f>
        <v>50607.084000000003</v>
      </c>
      <c r="F174" s="10">
        <f>SUMIFS(CO2_Mass,Year,$B174,Primary_Fuel,F$5,State,B158)</f>
        <v>1914752.3540000001</v>
      </c>
      <c r="G174" s="10">
        <f>SUMIFS(CO2_Mass,Year,$B174,Primary_Fuel,G$5,State,B158)</f>
        <v>941667.95299999998</v>
      </c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>
        <f>SUMIFS(Heat_Input,Year,$B174,State,B158)</f>
        <v>45134181.448000006</v>
      </c>
      <c r="T174" s="10">
        <f>SUMIFS(Heat_Input,Year,$B174,Primary_Fuel,T$5,State,B158)</f>
        <v>3177343.9790000003</v>
      </c>
      <c r="U174" s="10">
        <f>SUMIFS(Heat_Input,Year,$B174,Primary_Fuel,U$5,State,B158)</f>
        <v>827600.41200000001</v>
      </c>
      <c r="V174" s="10">
        <f>SUMIFS(Heat_Input,Year,$B174,Primary_Fuel,V$5,State,B158)</f>
        <v>32101685.159000002</v>
      </c>
      <c r="W174" s="10">
        <f>SUMIFS(Heat_Input,Year,$B174,Primary_Fuel,W$5,State,B158)</f>
        <v>9027551.898</v>
      </c>
      <c r="X174" s="18">
        <f t="shared" si="83"/>
        <v>143.26280522999326</v>
      </c>
      <c r="Y174" s="18">
        <f t="shared" si="84"/>
        <v>205.20115804559541</v>
      </c>
      <c r="Z174" s="18">
        <f t="shared" si="85"/>
        <v>122.29835380990603</v>
      </c>
      <c r="AA174" s="18">
        <f t="shared" si="86"/>
        <v>119.29294954555877</v>
      </c>
      <c r="AB174" s="18">
        <f t="shared" si="87"/>
        <v>208.6208893927535</v>
      </c>
    </row>
    <row r="175" spans="2:28" x14ac:dyDescent="0.45">
      <c r="B175" s="16">
        <v>2022</v>
      </c>
      <c r="C175" s="10">
        <f>SUMIFS(CO2_Mass,Year,$B175,State,B158)</f>
        <v>3484068.8760000002</v>
      </c>
      <c r="D175" s="10">
        <f>SUMIFS(CO2_Mass,Year,$B175,Primary_Fuel,D$5,State,B158)</f>
        <v>363457.28000000003</v>
      </c>
      <c r="E175" s="10">
        <f>SUMIFS(CO2_Mass,Year,$B175,Primary_Fuel,E$5,State,B158)</f>
        <v>134064.908</v>
      </c>
      <c r="F175" s="10">
        <f>SUMIFS(CO2_Mass,Year,$B175,Primary_Fuel,F$5,State,B158)</f>
        <v>2101312.2340000002</v>
      </c>
      <c r="G175" s="10">
        <f>SUMIFS(CO2_Mass,Year,$B175,Primary_Fuel,G$5,State,B158)</f>
        <v>885234.45400000003</v>
      </c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>
        <f>SUMIFS(Heat_Input,Year,$B175,State,B158)</f>
        <v>48273919.031999998</v>
      </c>
      <c r="T175" s="10">
        <f>SUMIFS(Heat_Input,Year,$B175,Primary_Fuel,T$5,State,B158)</f>
        <v>3542467.9819999998</v>
      </c>
      <c r="U175" s="10">
        <f>SUMIFS(Heat_Input,Year,$B175,Primary_Fuel,U$5,State,B158)</f>
        <v>1798147.513</v>
      </c>
      <c r="V175" s="10">
        <f>SUMIFS(Heat_Input,Year,$B175,Primary_Fuel,V$5,State,B158)</f>
        <v>34452429.488999993</v>
      </c>
      <c r="W175" s="10">
        <f>SUMIFS(Heat_Input,Year,$B175,Primary_Fuel,W$5,State,B158)</f>
        <v>8480874.0480000004</v>
      </c>
      <c r="X175" s="18">
        <f t="shared" si="83"/>
        <v>144.34580601133572</v>
      </c>
      <c r="Y175" s="18">
        <f t="shared" si="84"/>
        <v>205.20003672400165</v>
      </c>
      <c r="Z175" s="18">
        <f t="shared" si="85"/>
        <v>149.11447145549064</v>
      </c>
      <c r="AA175" s="18">
        <f t="shared" si="86"/>
        <v>121.9833994389806</v>
      </c>
      <c r="AB175" s="18">
        <f t="shared" si="87"/>
        <v>208.76019358140573</v>
      </c>
    </row>
    <row r="176" spans="2:28" x14ac:dyDescent="0.45">
      <c r="B176" s="16">
        <v>2023</v>
      </c>
      <c r="C176" s="10">
        <f>SUMIFS(CO2_Mass,Year,$B176,State,B158)</f>
        <v>2888027.1940000001</v>
      </c>
      <c r="D176" s="10">
        <f>SUMIFS(CO2_Mass,Year,$B176,Primary_Fuel,D$5,State,B158)</f>
        <v>185980.62</v>
      </c>
      <c r="E176" s="10">
        <f>SUMIFS(CO2_Mass,Year,$B176,Primary_Fuel,E$5,State,B158)</f>
        <v>51438.771000000001</v>
      </c>
      <c r="F176" s="10">
        <f>SUMIFS(CO2_Mass,Year,$B176,Primary_Fuel,F$5,State,B158)</f>
        <v>1806603.4909999999</v>
      </c>
      <c r="G176" s="10">
        <f>SUMIFS(CO2_Mass,Year,$B176,Primary_Fuel,G$5,State,B158)</f>
        <v>844004.31200000003</v>
      </c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>
        <f>SUMIFS(Heat_Input,Year,$B176,State,B158)</f>
        <v>41051981.385000005</v>
      </c>
      <c r="T176" s="10">
        <f>SUMIFS(Heat_Input,Year,$B176,Primary_Fuel,T$5,State,B158)</f>
        <v>1812654.7620000001</v>
      </c>
      <c r="U176" s="10">
        <f>SUMIFS(Heat_Input,Year,$B176,Primary_Fuel,U$5,State,B158)</f>
        <v>767167.97400000005</v>
      </c>
      <c r="V176" s="10">
        <f>SUMIFS(Heat_Input,Year,$B176,Primary_Fuel,V$5,State,B158)</f>
        <v>30385155.092</v>
      </c>
      <c r="W176" s="10">
        <f>SUMIFS(Heat_Input,Year,$B176,Primary_Fuel,W$5,State,B158)</f>
        <v>8087003.557</v>
      </c>
      <c r="X176" s="18">
        <f t="shared" si="83"/>
        <v>140.70098916371705</v>
      </c>
      <c r="Y176" s="18">
        <f t="shared" si="84"/>
        <v>205.20247307854422</v>
      </c>
      <c r="Z176" s="18">
        <f t="shared" si="85"/>
        <v>134.10041279955723</v>
      </c>
      <c r="AA176" s="18">
        <f t="shared" si="86"/>
        <v>118.91356062063703</v>
      </c>
      <c r="AB176" s="18">
        <f t="shared" si="87"/>
        <v>208.73103518532309</v>
      </c>
    </row>
    <row r="177" spans="2:28" x14ac:dyDescent="0.45">
      <c r="B177" s="16">
        <v>2024</v>
      </c>
      <c r="C177" s="10">
        <f>'State Fuel Type'!C168*2</f>
        <v>2372959.554</v>
      </c>
      <c r="D177" s="10">
        <f>'State Fuel Type'!D168*2</f>
        <v>84484.032000000007</v>
      </c>
      <c r="E177" s="10">
        <f>'State Fuel Type'!E168*2</f>
        <v>18286.524000000001</v>
      </c>
      <c r="F177" s="10">
        <f>'State Fuel Type'!F168*2</f>
        <v>1671157.61</v>
      </c>
      <c r="G177" s="10">
        <f>'State Fuel Type'!G168*2</f>
        <v>599031.38800000004</v>
      </c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>
        <f>'State Fuel Type'!I168*2</f>
        <v>35050108.359999999</v>
      </c>
      <c r="T177" s="10">
        <f>'State Fuel Type'!J168*2</f>
        <v>823430.45200000005</v>
      </c>
      <c r="U177" s="10">
        <f>'State Fuel Type'!K168*2</f>
        <v>309978.26400000002</v>
      </c>
      <c r="V177" s="10">
        <f>'State Fuel Type'!L168*2</f>
        <v>28178181.185999997</v>
      </c>
      <c r="W177" s="10">
        <f>'State Fuel Type'!M168*2</f>
        <v>5738518.4579999996</v>
      </c>
      <c r="X177" s="18">
        <f t="shared" si="83"/>
        <v>135.40383553895524</v>
      </c>
      <c r="Y177" s="18">
        <f t="shared" si="84"/>
        <v>205.20016425139448</v>
      </c>
      <c r="Z177" s="18">
        <f t="shared" si="85"/>
        <v>117.9858469044139</v>
      </c>
      <c r="AA177" s="18">
        <f t="shared" si="86"/>
        <v>118.61358964007907</v>
      </c>
      <c r="AB177" s="18">
        <f t="shared" si="87"/>
        <v>208.77562471369157</v>
      </c>
    </row>
    <row r="179" spans="2:28" x14ac:dyDescent="0.45">
      <c r="B179" s="14" t="s">
        <v>274</v>
      </c>
      <c r="C179" s="14" t="s">
        <v>935</v>
      </c>
    </row>
    <row r="180" spans="2:28" ht="14.65" thickBot="1" x14ac:dyDescent="0.5"/>
    <row r="181" spans="2:28" x14ac:dyDescent="0.45">
      <c r="B181" s="4"/>
      <c r="C181" s="176" t="s">
        <v>926</v>
      </c>
      <c r="D181" s="177"/>
      <c r="E181" s="177"/>
      <c r="F181" s="177"/>
      <c r="G181" s="178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176" t="s">
        <v>931</v>
      </c>
      <c r="T181" s="177"/>
      <c r="U181" s="177"/>
      <c r="V181" s="177"/>
      <c r="W181" s="178"/>
      <c r="X181" s="176" t="s">
        <v>936</v>
      </c>
      <c r="Y181" s="177"/>
      <c r="Z181" s="177"/>
      <c r="AA181" s="177"/>
      <c r="AB181" s="178"/>
    </row>
    <row r="182" spans="2:28" ht="14.65" thickBot="1" x14ac:dyDescent="0.5">
      <c r="B182" s="5" t="s">
        <v>5</v>
      </c>
      <c r="C182" s="6" t="s">
        <v>932</v>
      </c>
      <c r="D182" s="7" t="s">
        <v>82</v>
      </c>
      <c r="E182" s="7" t="s">
        <v>923</v>
      </c>
      <c r="F182" s="7" t="s">
        <v>333</v>
      </c>
      <c r="G182" s="8" t="s">
        <v>97</v>
      </c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6" t="s">
        <v>932</v>
      </c>
      <c r="T182" s="7" t="s">
        <v>82</v>
      </c>
      <c r="U182" s="7" t="s">
        <v>923</v>
      </c>
      <c r="V182" s="7" t="s">
        <v>333</v>
      </c>
      <c r="W182" s="8" t="s">
        <v>97</v>
      </c>
      <c r="X182" s="11" t="s">
        <v>932</v>
      </c>
      <c r="Y182" s="12" t="s">
        <v>82</v>
      </c>
      <c r="Z182" s="12" t="s">
        <v>923</v>
      </c>
      <c r="AA182" s="12" t="s">
        <v>333</v>
      </c>
      <c r="AB182" s="13" t="s">
        <v>97</v>
      </c>
    </row>
    <row r="183" spans="2:28" x14ac:dyDescent="0.45">
      <c r="B183" s="17">
        <v>2009</v>
      </c>
      <c r="C183" s="10">
        <f>SUMIFS(CO2_Mass,Year,$B183,State,B179)</f>
        <v>16359443.061000001</v>
      </c>
      <c r="D183" s="10">
        <f>SUMIFS(CO2_Mass,Year,$B183,Primary_Fuel,D$5,State,B179)</f>
        <v>6627331.618999999</v>
      </c>
      <c r="E183" s="10">
        <f>SUMIFS(CO2_Mass,Year,$B183,Primary_Fuel,E$5,State,B179)</f>
        <v>73810.365999999995</v>
      </c>
      <c r="F183" s="10">
        <f>SUMIFS(CO2_Mass,Year,$B183,Primary_Fuel,F$5,State,B179)</f>
        <v>9658301.0759999994</v>
      </c>
      <c r="G183" s="10">
        <f>SUMIFS(CO2_Mass,Year,$B183,Primary_Fuel,G$5,State,B179)</f>
        <v>0</v>
      </c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>
        <f>SUMIFS(Heat_Input,Year,$B183,State,B179)</f>
        <v>250483099.391</v>
      </c>
      <c r="T183" s="10">
        <f>SUMIFS(Heat_Input,Year,$B183,Primary_Fuel,T$5,State,B179)</f>
        <v>64488344.914999999</v>
      </c>
      <c r="U183" s="10">
        <f>SUMIFS(Heat_Input,Year,$B183,Primary_Fuel,U$5,State,B179)</f>
        <v>1057587.6139999998</v>
      </c>
      <c r="V183" s="10">
        <f>SUMIFS(Heat_Input,Year,$B183,Primary_Fuel,V$5,State,B179)</f>
        <v>163760373.787</v>
      </c>
      <c r="W183" s="10">
        <f>SUMIFS(Heat_Input,Year,$B183,Primary_Fuel,W$5,State,B179)</f>
        <v>21176793.074999999</v>
      </c>
      <c r="X183" s="18">
        <f>IF(S183&gt;0,2000*C183/S183,"")</f>
        <v>130.6231286723515</v>
      </c>
      <c r="Y183" s="18">
        <f>IF(T183&gt;0,2000*D183/T183,"")</f>
        <v>205.53579496373399</v>
      </c>
      <c r="Z183" s="18">
        <f>IF(U183&gt;0,2000*E183/U183,"")</f>
        <v>139.58250838591991</v>
      </c>
      <c r="AA183" s="18">
        <f>IF(V183&gt;0,2000*F183/V183,"")</f>
        <v>117.95650990101389</v>
      </c>
      <c r="AB183" s="18">
        <f>IF(W183&gt;0,2000*G183/W183,"")</f>
        <v>0</v>
      </c>
    </row>
    <row r="184" spans="2:28" x14ac:dyDescent="0.45">
      <c r="B184" s="16">
        <v>2010</v>
      </c>
      <c r="C184" s="10">
        <f>SUMIFS(CO2_Mass,Year,$B184,State,B179)</f>
        <v>19844827.141000003</v>
      </c>
      <c r="D184" s="10">
        <f>SUMIFS(CO2_Mass,Year,$B184,Primary_Fuel,D$5,State,B179)</f>
        <v>8134424.8690000009</v>
      </c>
      <c r="E184" s="10">
        <f>SUMIFS(CO2_Mass,Year,$B184,Primary_Fuel,E$5,State,B179)</f>
        <v>133963.86899999998</v>
      </c>
      <c r="F184" s="10">
        <f>SUMIFS(CO2_Mass,Year,$B184,Primary_Fuel,F$5,State,B179)</f>
        <v>11576438.403000001</v>
      </c>
      <c r="G184" s="10">
        <f>SUMIFS(CO2_Mass,Year,$B184,Primary_Fuel,G$5,State,B179)</f>
        <v>0</v>
      </c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>
        <f>SUMIFS(Heat_Input,Year,$B184,State,B179)</f>
        <v>292204879.17099994</v>
      </c>
      <c r="T184" s="10">
        <f>SUMIFS(Heat_Input,Year,$B184,Primary_Fuel,T$5,State,B179)</f>
        <v>79322329.085000008</v>
      </c>
      <c r="U184" s="10">
        <f>SUMIFS(Heat_Input,Year,$B184,Primary_Fuel,U$5,State,B179)</f>
        <v>2109845.5180000002</v>
      </c>
      <c r="V184" s="10">
        <f>SUMIFS(Heat_Input,Year,$B184,Primary_Fuel,V$5,State,B179)</f>
        <v>195871391.36800006</v>
      </c>
      <c r="W184" s="10">
        <f>SUMIFS(Heat_Input,Year,$B184,Primary_Fuel,W$5,State,B179)</f>
        <v>14901313.199999997</v>
      </c>
      <c r="X184" s="18">
        <f t="shared" ref="X184:X198" si="88">IF(S184&gt;0,2000*C184/S184,"")</f>
        <v>135.82817095526116</v>
      </c>
      <c r="Y184" s="18">
        <f t="shared" ref="Y184:Y198" si="89">IF(T184&gt;0,2000*D184/T184,"")</f>
        <v>205.09798345137688</v>
      </c>
      <c r="Z184" s="18">
        <f t="shared" ref="Z184:Z198" si="90">IF(U184&gt;0,2000*E184/U184,"")</f>
        <v>126.98926803606857</v>
      </c>
      <c r="AA184" s="18">
        <f t="shared" ref="AA184:AA198" si="91">IF(V184&gt;0,2000*F184/V184,"")</f>
        <v>118.20448430113382</v>
      </c>
      <c r="AB184" s="18">
        <f t="shared" ref="AB184:AB198" si="92">IF(W184&gt;0,2000*G184/W184,"")</f>
        <v>0</v>
      </c>
    </row>
    <row r="185" spans="2:28" x14ac:dyDescent="0.45">
      <c r="B185" s="16">
        <v>2011</v>
      </c>
      <c r="C185" s="10">
        <f>SUMIFS(CO2_Mass,Year,$B185,State,B179)</f>
        <v>17561804.445</v>
      </c>
      <c r="D185" s="10">
        <f>SUMIFS(CO2_Mass,Year,$B185,Primary_Fuel,D$5,State,B179)</f>
        <v>5864396.3739999998</v>
      </c>
      <c r="E185" s="10">
        <f>SUMIFS(CO2_Mass,Year,$B185,Primary_Fuel,E$5,State,B179)</f>
        <v>133589.696</v>
      </c>
      <c r="F185" s="10">
        <f>SUMIFS(CO2_Mass,Year,$B185,Primary_Fuel,F$5,State,B179)</f>
        <v>11563818.375000002</v>
      </c>
      <c r="G185" s="10">
        <f>SUMIFS(CO2_Mass,Year,$B185,Primary_Fuel,G$5,State,B179)</f>
        <v>0</v>
      </c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>
        <f>SUMIFS(Heat_Input,Year,$B185,State,B179)</f>
        <v>271814294.90999997</v>
      </c>
      <c r="T185" s="10">
        <f>SUMIFS(Heat_Input,Year,$B185,Primary_Fuel,T$5,State,B179)</f>
        <v>58259646.416000001</v>
      </c>
      <c r="U185" s="10">
        <f>SUMIFS(Heat_Input,Year,$B185,Primary_Fuel,U$5,State,B179)</f>
        <v>2066918.2149999999</v>
      </c>
      <c r="V185" s="10">
        <f>SUMIFS(Heat_Input,Year,$B185,Primary_Fuel,V$5,State,B179)</f>
        <v>196386138.97899991</v>
      </c>
      <c r="W185" s="10">
        <f>SUMIFS(Heat_Input,Year,$B185,Primary_Fuel,W$5,State,B179)</f>
        <v>15101591.299999999</v>
      </c>
      <c r="X185" s="18">
        <f t="shared" si="88"/>
        <v>129.21913802079368</v>
      </c>
      <c r="Y185" s="18">
        <f t="shared" si="89"/>
        <v>201.31932597481213</v>
      </c>
      <c r="Z185" s="18">
        <f t="shared" si="90"/>
        <v>129.26461727466076</v>
      </c>
      <c r="AA185" s="18">
        <f t="shared" si="91"/>
        <v>117.76613599228153</v>
      </c>
      <c r="AB185" s="18">
        <f t="shared" si="92"/>
        <v>0</v>
      </c>
    </row>
    <row r="186" spans="2:28" x14ac:dyDescent="0.45">
      <c r="B186" s="16">
        <v>2012</v>
      </c>
      <c r="C186" s="10">
        <f>SUMIFS(CO2_Mass,Year,$B186,State,B179)</f>
        <v>16656247.496000001</v>
      </c>
      <c r="D186" s="10">
        <f>SUMIFS(CO2_Mass,Year,$B186,Primary_Fuel,D$5,State,B179)</f>
        <v>3715550.7229999998</v>
      </c>
      <c r="E186" s="10">
        <f>SUMIFS(CO2_Mass,Year,$B186,Primary_Fuel,E$5,State,B179)</f>
        <v>92105.436000000002</v>
      </c>
      <c r="F186" s="10">
        <f>SUMIFS(CO2_Mass,Year,$B186,Primary_Fuel,F$5,State,B179)</f>
        <v>12848591.336999999</v>
      </c>
      <c r="G186" s="10">
        <f>SUMIFS(CO2_Mass,Year,$B186,Primary_Fuel,G$5,State,B179)</f>
        <v>0</v>
      </c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>
        <f>SUMIFS(Heat_Input,Year,$B186,State,B179)</f>
        <v>274563082.33299989</v>
      </c>
      <c r="T186" s="10">
        <f>SUMIFS(Heat_Input,Year,$B186,Primary_Fuel,T$5,State,B179)</f>
        <v>40177973.375999995</v>
      </c>
      <c r="U186" s="10">
        <f>SUMIFS(Heat_Input,Year,$B186,Primary_Fuel,U$5,State,B179)</f>
        <v>1500439.8080000002</v>
      </c>
      <c r="V186" s="10">
        <f>SUMIFS(Heat_Input,Year,$B186,Primary_Fuel,V$5,State,B179)</f>
        <v>218206285.14899993</v>
      </c>
      <c r="W186" s="10">
        <f>SUMIFS(Heat_Input,Year,$B186,Primary_Fuel,W$5,State,B179)</f>
        <v>14678383.999999998</v>
      </c>
      <c r="X186" s="18">
        <f t="shared" si="88"/>
        <v>121.32911208943023</v>
      </c>
      <c r="Y186" s="18">
        <f t="shared" si="89"/>
        <v>184.95461123579</v>
      </c>
      <c r="Z186" s="18">
        <f t="shared" si="90"/>
        <v>122.77125081448118</v>
      </c>
      <c r="AA186" s="18">
        <f t="shared" si="91"/>
        <v>117.76554766263007</v>
      </c>
      <c r="AB186" s="18">
        <f t="shared" si="92"/>
        <v>0</v>
      </c>
    </row>
    <row r="187" spans="2:28" x14ac:dyDescent="0.45">
      <c r="B187" s="16">
        <v>2013</v>
      </c>
      <c r="C187" s="10">
        <f>SUMIFS(CO2_Mass,Year,$B187,State,B179)</f>
        <v>16331046.885999998</v>
      </c>
      <c r="D187" s="10">
        <f>SUMIFS(CO2_Mass,Year,$B187,Primary_Fuel,D$5,State,B179)</f>
        <v>3972911.318</v>
      </c>
      <c r="E187" s="10">
        <f>SUMIFS(CO2_Mass,Year,$B187,Primary_Fuel,E$5,State,B179)</f>
        <v>57964.538999999997</v>
      </c>
      <c r="F187" s="10">
        <f>SUMIFS(CO2_Mass,Year,$B187,Primary_Fuel,F$5,State,B179)</f>
        <v>12300171.028999997</v>
      </c>
      <c r="G187" s="10">
        <f>SUMIFS(CO2_Mass,Year,$B187,Primary_Fuel,G$5,State,B179)</f>
        <v>0</v>
      </c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>
        <f>SUMIFS(Heat_Input,Year,$B187,State,B179)</f>
        <v>267687031.74700007</v>
      </c>
      <c r="T187" s="10">
        <f>SUMIFS(Heat_Input,Year,$B187,Primary_Fuel,T$5,State,B179)</f>
        <v>44253477.317000002</v>
      </c>
      <c r="U187" s="10">
        <f>SUMIFS(Heat_Input,Year,$B187,Primary_Fuel,U$5,State,B179)</f>
        <v>841143.89500000014</v>
      </c>
      <c r="V187" s="10">
        <f>SUMIFS(Heat_Input,Year,$B187,Primary_Fuel,V$5,State,B179)</f>
        <v>208277178.36000007</v>
      </c>
      <c r="W187" s="10">
        <f>SUMIFS(Heat_Input,Year,$B187,Primary_Fuel,W$5,State,B179)</f>
        <v>14315232.175000001</v>
      </c>
      <c r="X187" s="18">
        <f t="shared" si="88"/>
        <v>122.01597350024049</v>
      </c>
      <c r="Y187" s="18">
        <f t="shared" si="89"/>
        <v>179.5525033904535</v>
      </c>
      <c r="Z187" s="18">
        <f t="shared" si="90"/>
        <v>137.82312240404477</v>
      </c>
      <c r="AA187" s="18">
        <f t="shared" si="91"/>
        <v>118.1134786427687</v>
      </c>
      <c r="AB187" s="18">
        <f t="shared" si="92"/>
        <v>0</v>
      </c>
    </row>
    <row r="188" spans="2:28" x14ac:dyDescent="0.45">
      <c r="B188" s="16">
        <v>2014</v>
      </c>
      <c r="C188" s="10">
        <f>SUMIFS(CO2_Mass,Year,$B188,State,B179)</f>
        <v>18610656.839000002</v>
      </c>
      <c r="D188" s="10">
        <f>SUMIFS(CO2_Mass,Year,$B188,Primary_Fuel,D$5,State,B179)</f>
        <v>4035514.33</v>
      </c>
      <c r="E188" s="10">
        <f>SUMIFS(CO2_Mass,Year,$B188,Primary_Fuel,E$5,State,B179)</f>
        <v>49489.174000000006</v>
      </c>
      <c r="F188" s="10">
        <f>SUMIFS(CO2_Mass,Year,$B188,Primary_Fuel,F$5,State,B179)</f>
        <v>14525653.334999997</v>
      </c>
      <c r="G188" s="10">
        <f>SUMIFS(CO2_Mass,Year,$B188,Primary_Fuel,G$5,State,B179)</f>
        <v>0</v>
      </c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>
        <f>SUMIFS(Heat_Input,Year,$B188,State,B179)</f>
        <v>304578139.14899999</v>
      </c>
      <c r="T188" s="10">
        <f>SUMIFS(Heat_Input,Year,$B188,Primary_Fuel,T$5,State,B179)</f>
        <v>44871163.715000004</v>
      </c>
      <c r="U188" s="10">
        <f>SUMIFS(Heat_Input,Year,$B188,Primary_Fuel,U$5,State,B179)</f>
        <v>621632.67099999997</v>
      </c>
      <c r="V188" s="10">
        <f>SUMIFS(Heat_Input,Year,$B188,Primary_Fuel,V$5,State,B179)</f>
        <v>244553583.21299991</v>
      </c>
      <c r="W188" s="10">
        <f>SUMIFS(Heat_Input,Year,$B188,Primary_Fuel,W$5,State,B179)</f>
        <v>14531759.549999999</v>
      </c>
      <c r="X188" s="18">
        <f t="shared" si="88"/>
        <v>122.20612346637029</v>
      </c>
      <c r="Y188" s="18">
        <f t="shared" si="89"/>
        <v>179.8711687368592</v>
      </c>
      <c r="Z188" s="18">
        <f t="shared" si="90"/>
        <v>159.22320788059099</v>
      </c>
      <c r="AA188" s="18">
        <f t="shared" si="91"/>
        <v>118.79321614640605</v>
      </c>
      <c r="AB188" s="18">
        <f t="shared" si="92"/>
        <v>0</v>
      </c>
    </row>
    <row r="189" spans="2:28" x14ac:dyDescent="0.45">
      <c r="B189" s="16">
        <v>2015</v>
      </c>
      <c r="C189" s="10">
        <f>SUMIFS(CO2_Mass,Year,$B189,State,B179)</f>
        <v>19953603.565000001</v>
      </c>
      <c r="D189" s="10">
        <f>SUMIFS(CO2_Mass,Year,$B189,Primary_Fuel,D$5,State,B179)</f>
        <v>2857602.3669999996</v>
      </c>
      <c r="E189" s="10">
        <f>SUMIFS(CO2_Mass,Year,$B189,Primary_Fuel,E$5,State,B179)</f>
        <v>21039.444000000003</v>
      </c>
      <c r="F189" s="10">
        <f>SUMIFS(CO2_Mass,Year,$B189,Primary_Fuel,F$5,State,B179)</f>
        <v>17074961.753999997</v>
      </c>
      <c r="G189" s="10">
        <f>SUMIFS(CO2_Mass,Year,$B189,Primary_Fuel,G$5,State,B179)</f>
        <v>0</v>
      </c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>
        <f>SUMIFS(Heat_Input,Year,$B189,State,B179)</f>
        <v>333231151.01900005</v>
      </c>
      <c r="T189" s="10">
        <f>SUMIFS(Heat_Input,Year,$B189,Primary_Fuel,T$5,State,B179)</f>
        <v>29998748.714000002</v>
      </c>
      <c r="U189" s="10">
        <f>SUMIFS(Heat_Input,Year,$B189,Primary_Fuel,U$5,State,B179)</f>
        <v>272635.71599999996</v>
      </c>
      <c r="V189" s="10">
        <f>SUMIFS(Heat_Input,Year,$B189,Primary_Fuel,V$5,State,B179)</f>
        <v>287864720.53900009</v>
      </c>
      <c r="W189" s="10">
        <f>SUMIFS(Heat_Input,Year,$B189,Primary_Fuel,W$5,State,B179)</f>
        <v>15095046.049999999</v>
      </c>
      <c r="X189" s="18">
        <f t="shared" si="88"/>
        <v>119.75833294086178</v>
      </c>
      <c r="Y189" s="18">
        <f t="shared" si="89"/>
        <v>190.51477074884767</v>
      </c>
      <c r="Z189" s="18">
        <f t="shared" si="90"/>
        <v>154.34106953177042</v>
      </c>
      <c r="AA189" s="18">
        <f t="shared" si="91"/>
        <v>118.63184708448266</v>
      </c>
      <c r="AB189" s="18">
        <f t="shared" si="92"/>
        <v>0</v>
      </c>
    </row>
    <row r="190" spans="2:28" x14ac:dyDescent="0.45">
      <c r="B190" s="16">
        <v>2016</v>
      </c>
      <c r="C190" s="10">
        <f>SUMIFS(CO2_Mass,Year,$B190,State,B179)</f>
        <v>21802984.504999992</v>
      </c>
      <c r="D190" s="10">
        <f>SUMIFS(CO2_Mass,Year,$B190,Primary_Fuel,D$5,State,B179)</f>
        <v>2370219.8130000001</v>
      </c>
      <c r="E190" s="10">
        <f>SUMIFS(CO2_Mass,Year,$B190,Primary_Fuel,E$5,State,B179)</f>
        <v>13416.67</v>
      </c>
      <c r="F190" s="10">
        <f>SUMIFS(CO2_Mass,Year,$B190,Primary_Fuel,F$5,State,B179)</f>
        <v>19419348.021999992</v>
      </c>
      <c r="G190" s="10">
        <f>SUMIFS(CO2_Mass,Year,$B190,Primary_Fuel,G$5,State,B179)</f>
        <v>0</v>
      </c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>
        <f>SUMIFS(Heat_Input,Year,$B190,State,B179)</f>
        <v>353517626.74000001</v>
      </c>
      <c r="T190" s="10">
        <f>SUMIFS(Heat_Input,Year,$B190,Primary_Fuel,T$5,State,B179)</f>
        <v>25270962.841000002</v>
      </c>
      <c r="U190" s="10">
        <f>SUMIFS(Heat_Input,Year,$B190,Primary_Fuel,U$5,State,B179)</f>
        <v>208407.06400000001</v>
      </c>
      <c r="V190" s="10">
        <f>SUMIFS(Heat_Input,Year,$B190,Primary_Fuel,V$5,State,B179)</f>
        <v>328038256.83500004</v>
      </c>
      <c r="W190" s="10">
        <f>SUMIFS(Heat_Input,Year,$B190,Primary_Fuel,W$5,State,B179)</f>
        <v>0</v>
      </c>
      <c r="X190" s="18">
        <f t="shared" si="88"/>
        <v>123.34878295070324</v>
      </c>
      <c r="Y190" s="18">
        <f t="shared" si="89"/>
        <v>187.58444843696407</v>
      </c>
      <c r="Z190" s="18">
        <f t="shared" si="90"/>
        <v>128.75446486785111</v>
      </c>
      <c r="AA190" s="18">
        <f t="shared" si="91"/>
        <v>118.39684925388279</v>
      </c>
      <c r="AB190" s="18" t="str">
        <f t="shared" si="92"/>
        <v/>
      </c>
    </row>
    <row r="191" spans="2:28" x14ac:dyDescent="0.45">
      <c r="B191" s="16">
        <v>2017</v>
      </c>
      <c r="C191" s="10">
        <f>SUMIFS(CO2_Mass,Year,$B191,State,B179)</f>
        <v>18597652.828000005</v>
      </c>
      <c r="D191" s="10">
        <f>SUMIFS(CO2_Mass,Year,$B191,Primary_Fuel,D$5,State,B179)</f>
        <v>1894309.1090000002</v>
      </c>
      <c r="E191" s="10">
        <f>SUMIFS(CO2_Mass,Year,$B191,Primary_Fuel,E$5,State,B179)</f>
        <v>6629.9</v>
      </c>
      <c r="F191" s="10">
        <f>SUMIFS(CO2_Mass,Year,$B191,Primary_Fuel,F$5,State,B179)</f>
        <v>16696713.819000004</v>
      </c>
      <c r="G191" s="10">
        <f>SUMIFS(CO2_Mass,Year,$B191,Primary_Fuel,G$5,State,B179)</f>
        <v>0</v>
      </c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>
        <f>SUMIFS(Heat_Input,Year,$B191,State,B179)</f>
        <v>301019355.10400003</v>
      </c>
      <c r="T191" s="10">
        <f>SUMIFS(Heat_Input,Year,$B191,Primary_Fuel,T$5,State,B179)</f>
        <v>18588640.263</v>
      </c>
      <c r="U191" s="10">
        <f>SUMIFS(Heat_Input,Year,$B191,Primary_Fuel,U$5,State,B179)</f>
        <v>110588.2</v>
      </c>
      <c r="V191" s="10">
        <f>SUMIFS(Heat_Input,Year,$B191,Primary_Fuel,V$5,State,B179)</f>
        <v>282320126.64100003</v>
      </c>
      <c r="W191" s="10">
        <f>SUMIFS(Heat_Input,Year,$B191,Primary_Fuel,W$5,State,B179)</f>
        <v>0</v>
      </c>
      <c r="X191" s="18">
        <f t="shared" si="88"/>
        <v>123.56449851256008</v>
      </c>
      <c r="Y191" s="18">
        <f t="shared" si="89"/>
        <v>203.81362834489323</v>
      </c>
      <c r="Z191" s="18">
        <f t="shared" si="90"/>
        <v>119.9024850752612</v>
      </c>
      <c r="AA191" s="18">
        <f t="shared" si="91"/>
        <v>118.28213608186458</v>
      </c>
      <c r="AB191" s="18" t="str">
        <f t="shared" si="92"/>
        <v/>
      </c>
    </row>
    <row r="192" spans="2:28" x14ac:dyDescent="0.45">
      <c r="B192" s="16">
        <v>2018</v>
      </c>
      <c r="C192" s="10">
        <f>SUMIFS(CO2_Mass,Year,$B192,State,B179)</f>
        <v>19016815.77</v>
      </c>
      <c r="D192" s="10">
        <f>SUMIFS(CO2_Mass,Year,$B192,Primary_Fuel,D$5,State,B179)</f>
        <v>1830114.4469999999</v>
      </c>
      <c r="E192" s="10">
        <f>SUMIFS(CO2_Mass,Year,$B192,Primary_Fuel,E$5,State,B179)</f>
        <v>8453.2000000000007</v>
      </c>
      <c r="F192" s="10">
        <f>SUMIFS(CO2_Mass,Year,$B192,Primary_Fuel,F$5,State,B179)</f>
        <v>17178248.123</v>
      </c>
      <c r="G192" s="10">
        <f>SUMIFS(CO2_Mass,Year,$B192,Primary_Fuel,G$5,State,B179)</f>
        <v>0</v>
      </c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>
        <f>SUMIFS(Heat_Input,Year,$B192,State,B179)</f>
        <v>307735212.40599996</v>
      </c>
      <c r="T192" s="10">
        <f>SUMIFS(Heat_Input,Year,$B192,Primary_Fuel,T$5,State,B179)</f>
        <v>17851968.77</v>
      </c>
      <c r="U192" s="10">
        <f>SUMIFS(Heat_Input,Year,$B192,Primary_Fuel,U$5,State,B179)</f>
        <v>135484.29999999999</v>
      </c>
      <c r="V192" s="10">
        <f>SUMIFS(Heat_Input,Year,$B192,Primary_Fuel,V$5,State,B179)</f>
        <v>289747759.33599997</v>
      </c>
      <c r="W192" s="10">
        <f>SUMIFS(Heat_Input,Year,$B192,Primary_Fuel,W$5,State,B179)</f>
        <v>0</v>
      </c>
      <c r="X192" s="18">
        <f t="shared" si="88"/>
        <v>123.59206878744062</v>
      </c>
      <c r="Y192" s="18">
        <f t="shared" si="89"/>
        <v>205.03222592182476</v>
      </c>
      <c r="Z192" s="18">
        <f t="shared" si="90"/>
        <v>124.7849381810291</v>
      </c>
      <c r="AA192" s="18">
        <f t="shared" si="91"/>
        <v>118.57381166547418</v>
      </c>
      <c r="AB192" s="18" t="str">
        <f t="shared" si="92"/>
        <v/>
      </c>
    </row>
    <row r="193" spans="2:28" x14ac:dyDescent="0.45">
      <c r="B193" s="16">
        <v>2019</v>
      </c>
      <c r="C193" s="10">
        <f>SUMIFS(CO2_Mass,Year,$B193,State,B179)</f>
        <v>19252164.632999994</v>
      </c>
      <c r="D193" s="10">
        <f>SUMIFS(CO2_Mass,Year,$B193,Primary_Fuel,D$5,State,B179)</f>
        <v>1665182.3630000001</v>
      </c>
      <c r="E193" s="10">
        <f>SUMIFS(CO2_Mass,Year,$B193,Primary_Fuel,E$5,State,B179)</f>
        <v>5664.7999999999993</v>
      </c>
      <c r="F193" s="10">
        <f>SUMIFS(CO2_Mass,Year,$B193,Primary_Fuel,F$5,State,B179)</f>
        <v>17581317.469999995</v>
      </c>
      <c r="G193" s="10">
        <f>SUMIFS(CO2_Mass,Year,$B193,Primary_Fuel,G$5,State,B179)</f>
        <v>0</v>
      </c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>
        <f>SUMIFS(Heat_Input,Year,$B193,State,B179)</f>
        <v>313556766.65000004</v>
      </c>
      <c r="T193" s="10">
        <f>SUMIFS(Heat_Input,Year,$B193,Primary_Fuel,T$5,State,B179)</f>
        <v>16240895.300999999</v>
      </c>
      <c r="U193" s="10">
        <f>SUMIFS(Heat_Input,Year,$B193,Primary_Fuel,U$5,State,B179)</f>
        <v>88616.9</v>
      </c>
      <c r="V193" s="10">
        <f>SUMIFS(Heat_Input,Year,$B193,Primary_Fuel,V$5,State,B179)</f>
        <v>297227254.44900006</v>
      </c>
      <c r="W193" s="10">
        <f>SUMIFS(Heat_Input,Year,$B193,Primary_Fuel,W$5,State,B179)</f>
        <v>0</v>
      </c>
      <c r="X193" s="18">
        <f t="shared" si="88"/>
        <v>122.79859139184035</v>
      </c>
      <c r="Y193" s="18">
        <f t="shared" si="89"/>
        <v>205.06041472941089</v>
      </c>
      <c r="Z193" s="18">
        <f t="shared" si="90"/>
        <v>127.84920257874062</v>
      </c>
      <c r="AA193" s="18">
        <f t="shared" si="91"/>
        <v>118.30218936410959</v>
      </c>
      <c r="AB193" s="18" t="str">
        <f t="shared" si="92"/>
        <v/>
      </c>
    </row>
    <row r="194" spans="2:28" x14ac:dyDescent="0.45">
      <c r="B194" s="16">
        <v>2020</v>
      </c>
      <c r="C194" s="10">
        <f>SUMIFS(CO2_Mass,Year,$B194,State,B179)</f>
        <v>14883721.694000004</v>
      </c>
      <c r="D194" s="10">
        <f>SUMIFS(CO2_Mass,Year,$B194,Primary_Fuel,D$5,State,B179)</f>
        <v>1474438.2560000001</v>
      </c>
      <c r="E194" s="10">
        <f>SUMIFS(CO2_Mass,Year,$B194,Primary_Fuel,E$5,State,B179)</f>
        <v>4759.3999999999996</v>
      </c>
      <c r="F194" s="10">
        <f>SUMIFS(CO2_Mass,Year,$B194,Primary_Fuel,F$5,State,B179)</f>
        <v>13404524.037999999</v>
      </c>
      <c r="G194" s="10">
        <f>SUMIFS(CO2_Mass,Year,$B194,Primary_Fuel,G$5,State,B179)</f>
        <v>0</v>
      </c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>
        <f>SUMIFS(Heat_Input,Year,$B194,State,B179)</f>
        <v>241504531.94700009</v>
      </c>
      <c r="T194" s="10">
        <f>SUMIFS(Heat_Input,Year,$B194,Primary_Fuel,T$5,State,B179)</f>
        <v>14380396.964000002</v>
      </c>
      <c r="U194" s="10">
        <f>SUMIFS(Heat_Input,Year,$B194,Primary_Fuel,U$5,State,B179)</f>
        <v>79698.7</v>
      </c>
      <c r="V194" s="10">
        <f>SUMIFS(Heat_Input,Year,$B194,Primary_Fuel,V$5,State,B179)</f>
        <v>227044436.28299999</v>
      </c>
      <c r="W194" s="10">
        <f>SUMIFS(Heat_Input,Year,$B194,Primary_Fuel,W$5,State,B179)</f>
        <v>0</v>
      </c>
      <c r="X194" s="18">
        <f t="shared" si="88"/>
        <v>123.25832210276157</v>
      </c>
      <c r="Y194" s="18">
        <f t="shared" si="89"/>
        <v>205.06224684772198</v>
      </c>
      <c r="Z194" s="18">
        <f t="shared" si="90"/>
        <v>119.434821396083</v>
      </c>
      <c r="AA194" s="18">
        <f t="shared" si="91"/>
        <v>118.07841898659787</v>
      </c>
      <c r="AB194" s="18" t="str">
        <f t="shared" si="92"/>
        <v/>
      </c>
    </row>
    <row r="195" spans="2:28" x14ac:dyDescent="0.45">
      <c r="B195" s="16">
        <v>2021</v>
      </c>
      <c r="C195" s="10">
        <f>SUMIFS(CO2_Mass,Year,$B195,State,B179)</f>
        <v>14619719.173999997</v>
      </c>
      <c r="D195" s="10">
        <f>SUMIFS(CO2_Mass,Year,$B195,Primary_Fuel,D$5,State,B179)</f>
        <v>1495827.4270000001</v>
      </c>
      <c r="E195" s="10">
        <f>SUMIFS(CO2_Mass,Year,$B195,Primary_Fuel,E$5,State,B179)</f>
        <v>7434.8</v>
      </c>
      <c r="F195" s="10">
        <f>SUMIFS(CO2_Mass,Year,$B195,Primary_Fuel,F$5,State,B179)</f>
        <v>13116456.946999995</v>
      </c>
      <c r="G195" s="10">
        <f>SUMIFS(CO2_Mass,Year,$B195,Primary_Fuel,G$5,State,B179)</f>
        <v>0</v>
      </c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>
        <f>SUMIFS(Heat_Input,Year,$B195,State,B179)</f>
        <v>237683811.11000001</v>
      </c>
      <c r="T195" s="10">
        <f>SUMIFS(Heat_Input,Year,$B195,Primary_Fuel,T$5,State,B179)</f>
        <v>14612181.629000001</v>
      </c>
      <c r="U195" s="10">
        <f>SUMIFS(Heat_Input,Year,$B195,Primary_Fuel,U$5,State,B179)</f>
        <v>123449.60000000001</v>
      </c>
      <c r="V195" s="10">
        <f>SUMIFS(Heat_Input,Year,$B195,Primary_Fuel,V$5,State,B179)</f>
        <v>222948179.88100001</v>
      </c>
      <c r="W195" s="10">
        <f>SUMIFS(Heat_Input,Year,$B195,Primary_Fuel,W$5,State,B179)</f>
        <v>0</v>
      </c>
      <c r="X195" s="18">
        <f t="shared" si="88"/>
        <v>123.01821571881472</v>
      </c>
      <c r="Y195" s="18">
        <f t="shared" si="89"/>
        <v>204.73704269201158</v>
      </c>
      <c r="Z195" s="18">
        <f t="shared" si="90"/>
        <v>120.45077505313908</v>
      </c>
      <c r="AA195" s="18">
        <f t="shared" si="91"/>
        <v>117.6637275442301</v>
      </c>
      <c r="AB195" s="18" t="str">
        <f t="shared" si="92"/>
        <v/>
      </c>
    </row>
    <row r="196" spans="2:28" x14ac:dyDescent="0.45">
      <c r="B196" s="16">
        <v>2022</v>
      </c>
      <c r="C196" s="10">
        <f>SUMIFS(CO2_Mass,Year,$B196,State,B179)</f>
        <v>15651892.903000001</v>
      </c>
      <c r="D196" s="10">
        <f>SUMIFS(CO2_Mass,Year,$B196,Primary_Fuel,D$5,State,B179)</f>
        <v>736837.67299999995</v>
      </c>
      <c r="E196" s="10">
        <f>SUMIFS(CO2_Mass,Year,$B196,Primary_Fuel,E$5,State,B179)</f>
        <v>6134.8</v>
      </c>
      <c r="F196" s="10">
        <f>SUMIFS(CO2_Mass,Year,$B196,Primary_Fuel,F$5,State,B179)</f>
        <v>14908920.430000002</v>
      </c>
      <c r="G196" s="10">
        <f>SUMIFS(CO2_Mass,Year,$B196,Primary_Fuel,G$5,State,B179)</f>
        <v>0</v>
      </c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>
        <f>SUMIFS(Heat_Input,Year,$B196,State,B179)</f>
        <v>260252691.33700004</v>
      </c>
      <c r="T196" s="10">
        <f>SUMIFS(Heat_Input,Year,$B196,Primary_Fuel,T$5,State,B179)</f>
        <v>7191790.3140000002</v>
      </c>
      <c r="U196" s="10">
        <f>SUMIFS(Heat_Input,Year,$B196,Primary_Fuel,U$5,State,B179)</f>
        <v>103871.6</v>
      </c>
      <c r="V196" s="10">
        <f>SUMIFS(Heat_Input,Year,$B196,Primary_Fuel,V$5,State,B179)</f>
        <v>252957029.42300001</v>
      </c>
      <c r="W196" s="10">
        <f>SUMIFS(Heat_Input,Year,$B196,Primary_Fuel,W$5,State,B179)</f>
        <v>0</v>
      </c>
      <c r="X196" s="18">
        <f t="shared" si="88"/>
        <v>120.28227506575472</v>
      </c>
      <c r="Y196" s="18">
        <f t="shared" si="89"/>
        <v>204.91077765869355</v>
      </c>
      <c r="Z196" s="18">
        <f t="shared" si="90"/>
        <v>118.12275925276975</v>
      </c>
      <c r="AA196" s="18">
        <f t="shared" si="91"/>
        <v>117.87709923703282</v>
      </c>
      <c r="AB196" s="18" t="str">
        <f t="shared" si="92"/>
        <v/>
      </c>
    </row>
    <row r="197" spans="2:28" x14ac:dyDescent="0.45">
      <c r="B197" s="16">
        <v>2023</v>
      </c>
      <c r="C197" s="10">
        <f>SUMIFS(CO2_Mass,Year,$B197,State,B179)</f>
        <v>14692738.364000004</v>
      </c>
      <c r="D197" s="10">
        <f>SUMIFS(CO2_Mass,Year,$B197,Primary_Fuel,D$5,State,B179)</f>
        <v>0</v>
      </c>
      <c r="E197" s="10">
        <f>SUMIFS(CO2_Mass,Year,$B197,Primary_Fuel,E$5,State,B179)</f>
        <v>3180.5</v>
      </c>
      <c r="F197" s="10">
        <f>SUMIFS(CO2_Mass,Year,$B197,Primary_Fuel,F$5,State,B179)</f>
        <v>14689557.864000004</v>
      </c>
      <c r="G197" s="10">
        <f>SUMIFS(CO2_Mass,Year,$B197,Primary_Fuel,G$5,State,B179)</f>
        <v>0</v>
      </c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>
        <f>SUMIFS(Heat_Input,Year,$B197,State,B179)</f>
        <v>249405482.22599995</v>
      </c>
      <c r="T197" s="10">
        <f>SUMIFS(Heat_Input,Year,$B197,Primary_Fuel,T$5,State,B179)</f>
        <v>0</v>
      </c>
      <c r="U197" s="10">
        <f>SUMIFS(Heat_Input,Year,$B197,Primary_Fuel,U$5,State,B179)</f>
        <v>53148.2</v>
      </c>
      <c r="V197" s="10">
        <f>SUMIFS(Heat_Input,Year,$B197,Primary_Fuel,V$5,State,B179)</f>
        <v>249352334.02599996</v>
      </c>
      <c r="W197" s="10">
        <f>SUMIFS(Heat_Input,Year,$B197,Primary_Fuel,W$5,State,B179)</f>
        <v>0</v>
      </c>
      <c r="X197" s="18">
        <f t="shared" si="88"/>
        <v>117.82209623352313</v>
      </c>
      <c r="Y197" s="18" t="str">
        <f t="shared" si="89"/>
        <v/>
      </c>
      <c r="Z197" s="18">
        <f t="shared" si="90"/>
        <v>119.68420379241442</v>
      </c>
      <c r="AA197" s="18">
        <f t="shared" si="91"/>
        <v>117.82169933463165</v>
      </c>
      <c r="AB197" s="18" t="str">
        <f t="shared" si="92"/>
        <v/>
      </c>
    </row>
    <row r="198" spans="2:28" x14ac:dyDescent="0.45">
      <c r="B198" s="16">
        <v>2024</v>
      </c>
      <c r="C198" s="10">
        <f>'State Fuel Type'!C189*2</f>
        <v>12626104.119999999</v>
      </c>
      <c r="D198" s="10">
        <f>'State Fuel Type'!D189*2</f>
        <v>0</v>
      </c>
      <c r="E198" s="10">
        <f>'State Fuel Type'!E189*2</f>
        <v>1321</v>
      </c>
      <c r="F198" s="10">
        <f>'State Fuel Type'!F189*2</f>
        <v>12624783.119999999</v>
      </c>
      <c r="G198" s="10">
        <f>'State Fuel Type'!G189*2</f>
        <v>0</v>
      </c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>
        <f>'State Fuel Type'!I189*2</f>
        <v>214996916.85599998</v>
      </c>
      <c r="T198" s="10">
        <f>'State Fuel Type'!J189*2</f>
        <v>0</v>
      </c>
      <c r="U198" s="10">
        <f>'State Fuel Type'!K189*2</f>
        <v>22364.400000000001</v>
      </c>
      <c r="V198" s="10">
        <f>'State Fuel Type'!L189*2</f>
        <v>214974552.45599997</v>
      </c>
      <c r="W198" s="10">
        <f>'State Fuel Type'!M189*2</f>
        <v>0</v>
      </c>
      <c r="X198" s="18">
        <f t="shared" si="88"/>
        <v>117.45381566059085</v>
      </c>
      <c r="Y198" s="18" t="str">
        <f t="shared" si="89"/>
        <v/>
      </c>
      <c r="Z198" s="18">
        <f t="shared" si="90"/>
        <v>118.13417753214929</v>
      </c>
      <c r="AA198" s="18">
        <f t="shared" si="91"/>
        <v>117.45374488065497</v>
      </c>
      <c r="AB198" s="18" t="str">
        <f t="shared" si="92"/>
        <v/>
      </c>
    </row>
    <row r="200" spans="2:28" x14ac:dyDescent="0.45">
      <c r="B200" s="14" t="s">
        <v>475</v>
      </c>
      <c r="C200" s="14" t="s">
        <v>935</v>
      </c>
    </row>
    <row r="201" spans="2:28" ht="14.65" thickBot="1" x14ac:dyDescent="0.5"/>
    <row r="202" spans="2:28" x14ac:dyDescent="0.45">
      <c r="B202" s="4"/>
      <c r="C202" s="176" t="s">
        <v>926</v>
      </c>
      <c r="D202" s="177"/>
      <c r="E202" s="177"/>
      <c r="F202" s="177"/>
      <c r="G202" s="178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176" t="s">
        <v>931</v>
      </c>
      <c r="T202" s="177"/>
      <c r="U202" s="177"/>
      <c r="V202" s="177"/>
      <c r="W202" s="178"/>
      <c r="X202" s="176" t="s">
        <v>936</v>
      </c>
      <c r="Y202" s="177"/>
      <c r="Z202" s="177"/>
      <c r="AA202" s="177"/>
      <c r="AB202" s="178"/>
    </row>
    <row r="203" spans="2:28" ht="14.65" thickBot="1" x14ac:dyDescent="0.5">
      <c r="B203" s="5" t="s">
        <v>5</v>
      </c>
      <c r="C203" s="6" t="s">
        <v>932</v>
      </c>
      <c r="D203" s="7" t="s">
        <v>82</v>
      </c>
      <c r="E203" s="7" t="s">
        <v>923</v>
      </c>
      <c r="F203" s="7" t="s">
        <v>333</v>
      </c>
      <c r="G203" s="8" t="s">
        <v>97</v>
      </c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6" t="s">
        <v>932</v>
      </c>
      <c r="T203" s="7" t="s">
        <v>82</v>
      </c>
      <c r="U203" s="7" t="s">
        <v>923</v>
      </c>
      <c r="V203" s="7" t="s">
        <v>333</v>
      </c>
      <c r="W203" s="8" t="s">
        <v>97</v>
      </c>
      <c r="X203" s="11" t="s">
        <v>932</v>
      </c>
      <c r="Y203" s="12" t="s">
        <v>82</v>
      </c>
      <c r="Z203" s="12" t="s">
        <v>923</v>
      </c>
      <c r="AA203" s="12" t="s">
        <v>333</v>
      </c>
      <c r="AB203" s="13" t="s">
        <v>97</v>
      </c>
    </row>
    <row r="204" spans="2:28" x14ac:dyDescent="0.45">
      <c r="B204" s="17">
        <v>2009</v>
      </c>
      <c r="C204" s="10">
        <f>SUMIFS(CO2_Mass,Year,$B204,State,B200)</f>
        <v>3416782.9049999998</v>
      </c>
      <c r="D204" s="10">
        <f>SUMIFS(CO2_Mass,Year,$B204,Primary_Fuel,D$5,State,B200)</f>
        <v>0</v>
      </c>
      <c r="E204" s="10">
        <f>SUMIFS(CO2_Mass,Year,$B204,Primary_Fuel,E$5,State,B200)</f>
        <v>0</v>
      </c>
      <c r="F204" s="10">
        <f>SUMIFS(CO2_Mass,Year,$B204,Primary_Fuel,F$5,State,B200)</f>
        <v>3416782.9049999998</v>
      </c>
      <c r="G204" s="10">
        <f>SUMIFS(CO2_Mass,Year,$B204,Primary_Fuel,G$5,State,B200)</f>
        <v>0</v>
      </c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>
        <f>SUMIFS(Heat_Input,Year,$B204,State,B200)</f>
        <v>57526144.727000006</v>
      </c>
      <c r="T204" s="10">
        <f>SUMIFS(Heat_Input,Year,$B204,Primary_Fuel,T$5,State,B200)</f>
        <v>0</v>
      </c>
      <c r="U204" s="10">
        <f>SUMIFS(Heat_Input,Year,$B204,Primary_Fuel,U$5,State,B200)</f>
        <v>0</v>
      </c>
      <c r="V204" s="10">
        <f>SUMIFS(Heat_Input,Year,$B204,Primary_Fuel,V$5,State,B200)</f>
        <v>57526144.727000006</v>
      </c>
      <c r="W204" s="10">
        <f>SUMIFS(Heat_Input,Year,$B204,Primary_Fuel,W$5,State,B200)</f>
        <v>0</v>
      </c>
      <c r="X204" s="18">
        <f>IF(S204&gt;0,2000*C204/S204,"")</f>
        <v>118.79060977282305</v>
      </c>
      <c r="Y204" s="18" t="str">
        <f>IF(T204&gt;0,2000*D204/T204,"")</f>
        <v/>
      </c>
      <c r="Z204" s="18" t="str">
        <f>IF(U204&gt;0,2000*E204/U204,"")</f>
        <v/>
      </c>
      <c r="AA204" s="18">
        <f>IF(V204&gt;0,2000*F204/V204,"")</f>
        <v>118.79060977282305</v>
      </c>
      <c r="AB204" s="18" t="str">
        <f>IF(W204&gt;0,2000*G204/W204,"")</f>
        <v/>
      </c>
    </row>
    <row r="205" spans="2:28" x14ac:dyDescent="0.45">
      <c r="B205" s="16">
        <v>2010</v>
      </c>
      <c r="C205" s="10">
        <f>SUMIFS(CO2_Mass,Year,$B205,State,B200)</f>
        <v>3504391.679</v>
      </c>
      <c r="D205" s="10">
        <f>SUMIFS(CO2_Mass,Year,$B205,Primary_Fuel,D$5,State,B200)</f>
        <v>0</v>
      </c>
      <c r="E205" s="10">
        <f>SUMIFS(CO2_Mass,Year,$B205,Primary_Fuel,E$5,State,B200)</f>
        <v>0</v>
      </c>
      <c r="F205" s="10">
        <f>SUMIFS(CO2_Mass,Year,$B205,Primary_Fuel,F$5,State,B200)</f>
        <v>3504391.679</v>
      </c>
      <c r="G205" s="10">
        <f>SUMIFS(CO2_Mass,Year,$B205,Primary_Fuel,G$5,State,B200)</f>
        <v>0</v>
      </c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>
        <f>SUMIFS(Heat_Input,Year,$B205,State,B200)</f>
        <v>59005932.206999995</v>
      </c>
      <c r="T205" s="10">
        <f>SUMIFS(Heat_Input,Year,$B205,Primary_Fuel,T$5,State,B200)</f>
        <v>0</v>
      </c>
      <c r="U205" s="10">
        <f>SUMIFS(Heat_Input,Year,$B205,Primary_Fuel,U$5,State,B200)</f>
        <v>0</v>
      </c>
      <c r="V205" s="10">
        <f>SUMIFS(Heat_Input,Year,$B205,Primary_Fuel,V$5,State,B200)</f>
        <v>59005932.206999995</v>
      </c>
      <c r="W205" s="10">
        <f>SUMIFS(Heat_Input,Year,$B205,Primary_Fuel,W$5,State,B200)</f>
        <v>0</v>
      </c>
      <c r="X205" s="18">
        <f t="shared" ref="X205:X219" si="93">IF(S205&gt;0,2000*C205/S205,"")</f>
        <v>118.78099533132253</v>
      </c>
      <c r="Y205" s="18" t="str">
        <f t="shared" ref="Y205:Y219" si="94">IF(T205&gt;0,2000*D205/T205,"")</f>
        <v/>
      </c>
      <c r="Z205" s="18" t="str">
        <f t="shared" ref="Z205:Z219" si="95">IF(U205&gt;0,2000*E205/U205,"")</f>
        <v/>
      </c>
      <c r="AA205" s="18">
        <f t="shared" ref="AA205:AA219" si="96">IF(V205&gt;0,2000*F205/V205,"")</f>
        <v>118.78099533132253</v>
      </c>
      <c r="AB205" s="18" t="str">
        <f t="shared" ref="AB205:AB219" si="97">IF(W205&gt;0,2000*G205/W205,"")</f>
        <v/>
      </c>
    </row>
    <row r="206" spans="2:28" x14ac:dyDescent="0.45">
      <c r="B206" s="16">
        <v>2011</v>
      </c>
      <c r="C206" s="10">
        <f>SUMIFS(CO2_Mass,Year,$B206,State,B200)</f>
        <v>3946582.0639999998</v>
      </c>
      <c r="D206" s="10">
        <f>SUMIFS(CO2_Mass,Year,$B206,Primary_Fuel,D$5,State,B200)</f>
        <v>0</v>
      </c>
      <c r="E206" s="10">
        <f>SUMIFS(CO2_Mass,Year,$B206,Primary_Fuel,E$5,State,B200)</f>
        <v>0</v>
      </c>
      <c r="F206" s="10">
        <f>SUMIFS(CO2_Mass,Year,$B206,Primary_Fuel,F$5,State,B200)</f>
        <v>3946582.0639999998</v>
      </c>
      <c r="G206" s="10">
        <f>SUMIFS(CO2_Mass,Year,$B206,Primary_Fuel,G$5,State,B200)</f>
        <v>0</v>
      </c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>
        <f>SUMIFS(Heat_Input,Year,$B206,State,B200)</f>
        <v>66454714.743000001</v>
      </c>
      <c r="T206" s="10">
        <f>SUMIFS(Heat_Input,Year,$B206,Primary_Fuel,T$5,State,B200)</f>
        <v>0</v>
      </c>
      <c r="U206" s="10">
        <f>SUMIFS(Heat_Input,Year,$B206,Primary_Fuel,U$5,State,B200)</f>
        <v>0</v>
      </c>
      <c r="V206" s="10">
        <f>SUMIFS(Heat_Input,Year,$B206,Primary_Fuel,V$5,State,B200)</f>
        <v>66454714.743000001</v>
      </c>
      <c r="W206" s="10">
        <f>SUMIFS(Heat_Input,Year,$B206,Primary_Fuel,W$5,State,B200)</f>
        <v>0</v>
      </c>
      <c r="X206" s="18">
        <f t="shared" si="93"/>
        <v>118.77508102359924</v>
      </c>
      <c r="Y206" s="18" t="str">
        <f t="shared" si="94"/>
        <v/>
      </c>
      <c r="Z206" s="18" t="str">
        <f t="shared" si="95"/>
        <v/>
      </c>
      <c r="AA206" s="18">
        <f t="shared" si="96"/>
        <v>118.77508102359924</v>
      </c>
      <c r="AB206" s="18" t="str">
        <f t="shared" si="97"/>
        <v/>
      </c>
    </row>
    <row r="207" spans="2:28" x14ac:dyDescent="0.45">
      <c r="B207" s="16">
        <v>2012</v>
      </c>
      <c r="C207" s="10">
        <f>SUMIFS(CO2_Mass,Year,$B207,State,B200)</f>
        <v>3735785.47</v>
      </c>
      <c r="D207" s="10">
        <f>SUMIFS(CO2_Mass,Year,$B207,Primary_Fuel,D$5,State,B200)</f>
        <v>0</v>
      </c>
      <c r="E207" s="10">
        <f>SUMIFS(CO2_Mass,Year,$B207,Primary_Fuel,E$5,State,B200)</f>
        <v>0</v>
      </c>
      <c r="F207" s="10">
        <f>SUMIFS(CO2_Mass,Year,$B207,Primary_Fuel,F$5,State,B200)</f>
        <v>3735785.47</v>
      </c>
      <c r="G207" s="10">
        <f>SUMIFS(CO2_Mass,Year,$B207,Primary_Fuel,G$5,State,B200)</f>
        <v>0</v>
      </c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>
        <f>SUMIFS(Heat_Input,Year,$B207,State,B200)</f>
        <v>62913997.975999996</v>
      </c>
      <c r="T207" s="10">
        <f>SUMIFS(Heat_Input,Year,$B207,Primary_Fuel,T$5,State,B200)</f>
        <v>0</v>
      </c>
      <c r="U207" s="10">
        <f>SUMIFS(Heat_Input,Year,$B207,Primary_Fuel,U$5,State,B200)</f>
        <v>0</v>
      </c>
      <c r="V207" s="10">
        <f>SUMIFS(Heat_Input,Year,$B207,Primary_Fuel,V$5,State,B200)</f>
        <v>62913997.975999996</v>
      </c>
      <c r="W207" s="10">
        <f>SUMIFS(Heat_Input,Year,$B207,Primary_Fuel,W$5,State,B200)</f>
        <v>0</v>
      </c>
      <c r="X207" s="18">
        <f t="shared" si="93"/>
        <v>118.75848269649315</v>
      </c>
      <c r="Y207" s="18" t="str">
        <f t="shared" si="94"/>
        <v/>
      </c>
      <c r="Z207" s="18" t="str">
        <f t="shared" si="95"/>
        <v/>
      </c>
      <c r="AA207" s="18">
        <f t="shared" si="96"/>
        <v>118.75848269649315</v>
      </c>
      <c r="AB207" s="18" t="str">
        <f t="shared" si="97"/>
        <v/>
      </c>
    </row>
    <row r="208" spans="2:28" x14ac:dyDescent="0.45">
      <c r="B208" s="16">
        <v>2013</v>
      </c>
      <c r="C208" s="10">
        <f>SUMIFS(CO2_Mass,Year,$B208,State,B200)</f>
        <v>2771104.7349999999</v>
      </c>
      <c r="D208" s="10">
        <f>SUMIFS(CO2_Mass,Year,$B208,Primary_Fuel,D$5,State,B200)</f>
        <v>0</v>
      </c>
      <c r="E208" s="10">
        <f>SUMIFS(CO2_Mass,Year,$B208,Primary_Fuel,E$5,State,B200)</f>
        <v>0</v>
      </c>
      <c r="F208" s="10">
        <f>SUMIFS(CO2_Mass,Year,$B208,Primary_Fuel,F$5,State,B200)</f>
        <v>2771104.7349999999</v>
      </c>
      <c r="G208" s="10">
        <f>SUMIFS(CO2_Mass,Year,$B208,Primary_Fuel,G$5,State,B200)</f>
        <v>0</v>
      </c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>
        <f>SUMIFS(Heat_Input,Year,$B208,State,B200)</f>
        <v>46578503.197999999</v>
      </c>
      <c r="T208" s="10">
        <f>SUMIFS(Heat_Input,Year,$B208,Primary_Fuel,T$5,State,B200)</f>
        <v>0</v>
      </c>
      <c r="U208" s="10">
        <f>SUMIFS(Heat_Input,Year,$B208,Primary_Fuel,U$5,State,B200)</f>
        <v>0</v>
      </c>
      <c r="V208" s="10">
        <f>SUMIFS(Heat_Input,Year,$B208,Primary_Fuel,V$5,State,B200)</f>
        <v>46578503.197999999</v>
      </c>
      <c r="W208" s="10">
        <f>SUMIFS(Heat_Input,Year,$B208,Primary_Fuel,W$5,State,B200)</f>
        <v>0</v>
      </c>
      <c r="X208" s="18">
        <f t="shared" si="93"/>
        <v>118.98642269462134</v>
      </c>
      <c r="Y208" s="18" t="str">
        <f t="shared" si="94"/>
        <v/>
      </c>
      <c r="Z208" s="18" t="str">
        <f t="shared" si="95"/>
        <v/>
      </c>
      <c r="AA208" s="18">
        <f t="shared" si="96"/>
        <v>118.98642269462134</v>
      </c>
      <c r="AB208" s="18" t="str">
        <f t="shared" si="97"/>
        <v/>
      </c>
    </row>
    <row r="209" spans="2:28" x14ac:dyDescent="0.45">
      <c r="B209" s="16">
        <v>2014</v>
      </c>
      <c r="C209" s="10">
        <f>SUMIFS(CO2_Mass,Year,$B209,State,B200)</f>
        <v>2767289.8269999996</v>
      </c>
      <c r="D209" s="10">
        <f>SUMIFS(CO2_Mass,Year,$B209,Primary_Fuel,D$5,State,B200)</f>
        <v>0</v>
      </c>
      <c r="E209" s="10">
        <f>SUMIFS(CO2_Mass,Year,$B209,Primary_Fuel,E$5,State,B200)</f>
        <v>0</v>
      </c>
      <c r="F209" s="10">
        <f>SUMIFS(CO2_Mass,Year,$B209,Primary_Fuel,F$5,State,B200)</f>
        <v>2767289.8269999996</v>
      </c>
      <c r="G209" s="10">
        <f>SUMIFS(CO2_Mass,Year,$B209,Primary_Fuel,G$5,State,B200)</f>
        <v>0</v>
      </c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>
        <f>SUMIFS(Heat_Input,Year,$B209,State,B200)</f>
        <v>46425862.664999999</v>
      </c>
      <c r="T209" s="10">
        <f>SUMIFS(Heat_Input,Year,$B209,Primary_Fuel,T$5,State,B200)</f>
        <v>0</v>
      </c>
      <c r="U209" s="10">
        <f>SUMIFS(Heat_Input,Year,$B209,Primary_Fuel,U$5,State,B200)</f>
        <v>0</v>
      </c>
      <c r="V209" s="10">
        <f>SUMIFS(Heat_Input,Year,$B209,Primary_Fuel,V$5,State,B200)</f>
        <v>46425862.664999999</v>
      </c>
      <c r="W209" s="10">
        <f>SUMIFS(Heat_Input,Year,$B209,Primary_Fuel,W$5,State,B200)</f>
        <v>0</v>
      </c>
      <c r="X209" s="18">
        <f t="shared" si="93"/>
        <v>119.21328622230351</v>
      </c>
      <c r="Y209" s="18" t="str">
        <f t="shared" si="94"/>
        <v/>
      </c>
      <c r="Z209" s="18" t="str">
        <f t="shared" si="95"/>
        <v/>
      </c>
      <c r="AA209" s="18">
        <f t="shared" si="96"/>
        <v>119.21328622230351</v>
      </c>
      <c r="AB209" s="18" t="str">
        <f t="shared" si="97"/>
        <v/>
      </c>
    </row>
    <row r="210" spans="2:28" x14ac:dyDescent="0.45">
      <c r="B210" s="16">
        <v>2015</v>
      </c>
      <c r="C210" s="10">
        <f>SUMIFS(CO2_Mass,Year,$B210,State,B200)</f>
        <v>3075646.1209999998</v>
      </c>
      <c r="D210" s="10">
        <f>SUMIFS(CO2_Mass,Year,$B210,Primary_Fuel,D$5,State,B200)</f>
        <v>0</v>
      </c>
      <c r="E210" s="10">
        <f>SUMIFS(CO2_Mass,Year,$B210,Primary_Fuel,E$5,State,B200)</f>
        <v>0</v>
      </c>
      <c r="F210" s="10">
        <f>SUMIFS(CO2_Mass,Year,$B210,Primary_Fuel,F$5,State,B200)</f>
        <v>3075646.1209999998</v>
      </c>
      <c r="G210" s="10">
        <f>SUMIFS(CO2_Mass,Year,$B210,Primary_Fuel,G$5,State,B200)</f>
        <v>0</v>
      </c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>
        <f>SUMIFS(Heat_Input,Year,$B210,State,B200)</f>
        <v>51518412.152999997</v>
      </c>
      <c r="T210" s="10">
        <f>SUMIFS(Heat_Input,Year,$B210,Primary_Fuel,T$5,State,B200)</f>
        <v>0</v>
      </c>
      <c r="U210" s="10">
        <f>SUMIFS(Heat_Input,Year,$B210,Primary_Fuel,U$5,State,B200)</f>
        <v>0</v>
      </c>
      <c r="V210" s="10">
        <f>SUMIFS(Heat_Input,Year,$B210,Primary_Fuel,V$5,State,B200)</f>
        <v>51518412.152999997</v>
      </c>
      <c r="W210" s="10">
        <f>SUMIFS(Heat_Input,Year,$B210,Primary_Fuel,W$5,State,B200)</f>
        <v>0</v>
      </c>
      <c r="X210" s="18">
        <f t="shared" si="93"/>
        <v>119.39988025507888</v>
      </c>
      <c r="Y210" s="18" t="str">
        <f t="shared" si="94"/>
        <v/>
      </c>
      <c r="Z210" s="18" t="str">
        <f t="shared" si="95"/>
        <v/>
      </c>
      <c r="AA210" s="18">
        <f t="shared" si="96"/>
        <v>119.39988025507888</v>
      </c>
      <c r="AB210" s="18" t="str">
        <f t="shared" si="97"/>
        <v/>
      </c>
    </row>
    <row r="211" spans="2:28" x14ac:dyDescent="0.45">
      <c r="B211" s="16">
        <v>2016</v>
      </c>
      <c r="C211" s="10">
        <f>SUMIFS(CO2_Mass,Year,$B211,State,B200)</f>
        <v>2829861.057</v>
      </c>
      <c r="D211" s="10">
        <f>SUMIFS(CO2_Mass,Year,$B211,Primary_Fuel,D$5,State,B200)</f>
        <v>0</v>
      </c>
      <c r="E211" s="10">
        <f>SUMIFS(CO2_Mass,Year,$B211,Primary_Fuel,E$5,State,B200)</f>
        <v>0</v>
      </c>
      <c r="F211" s="10">
        <f>SUMIFS(CO2_Mass,Year,$B211,Primary_Fuel,F$5,State,B200)</f>
        <v>2829861.057</v>
      </c>
      <c r="G211" s="10">
        <f>SUMIFS(CO2_Mass,Year,$B211,Primary_Fuel,G$5,State,B200)</f>
        <v>0</v>
      </c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>
        <f>SUMIFS(Heat_Input,Year,$B211,State,B200)</f>
        <v>47610780.397</v>
      </c>
      <c r="T211" s="10">
        <f>SUMIFS(Heat_Input,Year,$B211,Primary_Fuel,T$5,State,B200)</f>
        <v>0</v>
      </c>
      <c r="U211" s="10">
        <f>SUMIFS(Heat_Input,Year,$B211,Primary_Fuel,U$5,State,B200)</f>
        <v>0</v>
      </c>
      <c r="V211" s="10">
        <f>SUMIFS(Heat_Input,Year,$B211,Primary_Fuel,V$5,State,B200)</f>
        <v>47610780.397</v>
      </c>
      <c r="W211" s="10">
        <f>SUMIFS(Heat_Input,Year,$B211,Primary_Fuel,W$5,State,B200)</f>
        <v>0</v>
      </c>
      <c r="X211" s="18">
        <f t="shared" si="93"/>
        <v>118.87480244614147</v>
      </c>
      <c r="Y211" s="18" t="str">
        <f t="shared" si="94"/>
        <v/>
      </c>
      <c r="Z211" s="18" t="str">
        <f t="shared" si="95"/>
        <v/>
      </c>
      <c r="AA211" s="18">
        <f t="shared" si="96"/>
        <v>118.87480244614147</v>
      </c>
      <c r="AB211" s="18" t="str">
        <f t="shared" si="97"/>
        <v/>
      </c>
    </row>
    <row r="212" spans="2:28" x14ac:dyDescent="0.45">
      <c r="B212" s="16">
        <v>2017</v>
      </c>
      <c r="C212" s="10">
        <f>SUMIFS(CO2_Mass,Year,$B212,State,B200)</f>
        <v>3213210.56</v>
      </c>
      <c r="D212" s="10">
        <f>SUMIFS(CO2_Mass,Year,$B212,Primary_Fuel,D$5,State,B200)</f>
        <v>0</v>
      </c>
      <c r="E212" s="10">
        <f>SUMIFS(CO2_Mass,Year,$B212,Primary_Fuel,E$5,State,B200)</f>
        <v>0</v>
      </c>
      <c r="F212" s="10">
        <f>SUMIFS(CO2_Mass,Year,$B212,Primary_Fuel,F$5,State,B200)</f>
        <v>3213210.56</v>
      </c>
      <c r="G212" s="10">
        <f>SUMIFS(CO2_Mass,Year,$B212,Primary_Fuel,G$5,State,B200)</f>
        <v>0</v>
      </c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>
        <f>SUMIFS(Heat_Input,Year,$B212,State,B200)</f>
        <v>53937658.213</v>
      </c>
      <c r="T212" s="10">
        <f>SUMIFS(Heat_Input,Year,$B212,Primary_Fuel,T$5,State,B200)</f>
        <v>0</v>
      </c>
      <c r="U212" s="10">
        <f>SUMIFS(Heat_Input,Year,$B212,Primary_Fuel,U$5,State,B200)</f>
        <v>0</v>
      </c>
      <c r="V212" s="10">
        <f>SUMIFS(Heat_Input,Year,$B212,Primary_Fuel,V$5,State,B200)</f>
        <v>53937658.213</v>
      </c>
      <c r="W212" s="10">
        <f>SUMIFS(Heat_Input,Year,$B212,Primary_Fuel,W$5,State,B200)</f>
        <v>0</v>
      </c>
      <c r="X212" s="18">
        <f t="shared" si="93"/>
        <v>119.14534914775203</v>
      </c>
      <c r="Y212" s="18" t="str">
        <f t="shared" si="94"/>
        <v/>
      </c>
      <c r="Z212" s="18" t="str">
        <f t="shared" si="95"/>
        <v/>
      </c>
      <c r="AA212" s="18">
        <f t="shared" si="96"/>
        <v>119.14534914775203</v>
      </c>
      <c r="AB212" s="18" t="str">
        <f t="shared" si="97"/>
        <v/>
      </c>
    </row>
    <row r="213" spans="2:28" x14ac:dyDescent="0.45">
      <c r="B213" s="16">
        <v>2018</v>
      </c>
      <c r="C213" s="10">
        <f>SUMIFS(CO2_Mass,Year,$B213,State,B200)</f>
        <v>3539025.702</v>
      </c>
      <c r="D213" s="10">
        <f>SUMIFS(CO2_Mass,Year,$B213,Primary_Fuel,D$5,State,B200)</f>
        <v>0</v>
      </c>
      <c r="E213" s="10">
        <f>SUMIFS(CO2_Mass,Year,$B213,Primary_Fuel,E$5,State,B200)</f>
        <v>0</v>
      </c>
      <c r="F213" s="10">
        <f>SUMIFS(CO2_Mass,Year,$B213,Primary_Fuel,F$5,State,B200)</f>
        <v>3539025.702</v>
      </c>
      <c r="G213" s="10">
        <f>SUMIFS(CO2_Mass,Year,$B213,Primary_Fuel,G$5,State,B200)</f>
        <v>0</v>
      </c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>
        <f>SUMIFS(Heat_Input,Year,$B213,State,B200)</f>
        <v>59352581.723999999</v>
      </c>
      <c r="T213" s="10">
        <f>SUMIFS(Heat_Input,Year,$B213,Primary_Fuel,T$5,State,B200)</f>
        <v>0</v>
      </c>
      <c r="U213" s="10">
        <f>SUMIFS(Heat_Input,Year,$B213,Primary_Fuel,U$5,State,B200)</f>
        <v>0</v>
      </c>
      <c r="V213" s="10">
        <f>SUMIFS(Heat_Input,Year,$B213,Primary_Fuel,V$5,State,B200)</f>
        <v>59352581.723999999</v>
      </c>
      <c r="W213" s="10">
        <f>SUMIFS(Heat_Input,Year,$B213,Primary_Fuel,W$5,State,B200)</f>
        <v>0</v>
      </c>
      <c r="X213" s="18">
        <f t="shared" si="93"/>
        <v>119.2543137704471</v>
      </c>
      <c r="Y213" s="18" t="str">
        <f t="shared" si="94"/>
        <v/>
      </c>
      <c r="Z213" s="18" t="str">
        <f t="shared" si="95"/>
        <v/>
      </c>
      <c r="AA213" s="18">
        <f t="shared" si="96"/>
        <v>119.2543137704471</v>
      </c>
      <c r="AB213" s="18" t="str">
        <f t="shared" si="97"/>
        <v/>
      </c>
    </row>
    <row r="214" spans="2:28" x14ac:dyDescent="0.45">
      <c r="B214" s="16">
        <v>2019</v>
      </c>
      <c r="C214" s="10">
        <f>SUMIFS(CO2_Mass,Year,$B214,State,B200)</f>
        <v>3151488.5990000004</v>
      </c>
      <c r="D214" s="10">
        <f>SUMIFS(CO2_Mass,Year,$B214,Primary_Fuel,D$5,State,B200)</f>
        <v>0</v>
      </c>
      <c r="E214" s="10">
        <f>SUMIFS(CO2_Mass,Year,$B214,Primary_Fuel,E$5,State,B200)</f>
        <v>0</v>
      </c>
      <c r="F214" s="10">
        <f>SUMIFS(CO2_Mass,Year,$B214,Primary_Fuel,F$5,State,B200)</f>
        <v>3151488.5990000004</v>
      </c>
      <c r="G214" s="10">
        <f>SUMIFS(CO2_Mass,Year,$B214,Primary_Fuel,G$5,State,B200)</f>
        <v>0</v>
      </c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>
        <f>SUMIFS(Heat_Input,Year,$B214,State,B200)</f>
        <v>53039084.603999995</v>
      </c>
      <c r="T214" s="10">
        <f>SUMIFS(Heat_Input,Year,$B214,Primary_Fuel,T$5,State,B200)</f>
        <v>0</v>
      </c>
      <c r="U214" s="10">
        <f>SUMIFS(Heat_Input,Year,$B214,Primary_Fuel,U$5,State,B200)</f>
        <v>0</v>
      </c>
      <c r="V214" s="10">
        <f>SUMIFS(Heat_Input,Year,$B214,Primary_Fuel,V$5,State,B200)</f>
        <v>53039084.603999995</v>
      </c>
      <c r="W214" s="10">
        <f>SUMIFS(Heat_Input,Year,$B214,Primary_Fuel,W$5,State,B200)</f>
        <v>0</v>
      </c>
      <c r="X214" s="18">
        <f t="shared" si="93"/>
        <v>118.83646267765066</v>
      </c>
      <c r="Y214" s="18" t="str">
        <f t="shared" si="94"/>
        <v/>
      </c>
      <c r="Z214" s="18" t="str">
        <f t="shared" si="95"/>
        <v/>
      </c>
      <c r="AA214" s="18">
        <f t="shared" si="96"/>
        <v>118.83646267765066</v>
      </c>
      <c r="AB214" s="18" t="str">
        <f t="shared" si="97"/>
        <v/>
      </c>
    </row>
    <row r="215" spans="2:28" x14ac:dyDescent="0.45">
      <c r="B215" s="16">
        <v>2020</v>
      </c>
      <c r="C215" s="10">
        <f>SUMIFS(CO2_Mass,Year,$B215,State,B200)</f>
        <v>3580279.3129999996</v>
      </c>
      <c r="D215" s="10">
        <f>SUMIFS(CO2_Mass,Year,$B215,Primary_Fuel,D$5,State,B200)</f>
        <v>0</v>
      </c>
      <c r="E215" s="10">
        <f>SUMIFS(CO2_Mass,Year,$B215,Primary_Fuel,E$5,State,B200)</f>
        <v>0</v>
      </c>
      <c r="F215" s="10">
        <f>SUMIFS(CO2_Mass,Year,$B215,Primary_Fuel,F$5,State,B200)</f>
        <v>3580279.3129999996</v>
      </c>
      <c r="G215" s="10">
        <f>SUMIFS(CO2_Mass,Year,$B215,Primary_Fuel,G$5,State,B200)</f>
        <v>0</v>
      </c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>
        <f>SUMIFS(Heat_Input,Year,$B215,State,B200)</f>
        <v>60265102.732999995</v>
      </c>
      <c r="T215" s="10">
        <f>SUMIFS(Heat_Input,Year,$B215,Primary_Fuel,T$5,State,B200)</f>
        <v>0</v>
      </c>
      <c r="U215" s="10">
        <f>SUMIFS(Heat_Input,Year,$B215,Primary_Fuel,U$5,State,B200)</f>
        <v>0</v>
      </c>
      <c r="V215" s="10">
        <f>SUMIFS(Heat_Input,Year,$B215,Primary_Fuel,V$5,State,B200)</f>
        <v>60265102.732999995</v>
      </c>
      <c r="W215" s="10">
        <f>SUMIFS(Heat_Input,Year,$B215,Primary_Fuel,W$5,State,B200)</f>
        <v>0</v>
      </c>
      <c r="X215" s="18">
        <f t="shared" si="93"/>
        <v>118.81766231652031</v>
      </c>
      <c r="Y215" s="18" t="str">
        <f t="shared" si="94"/>
        <v/>
      </c>
      <c r="Z215" s="18" t="str">
        <f t="shared" si="95"/>
        <v/>
      </c>
      <c r="AA215" s="18">
        <f t="shared" si="96"/>
        <v>118.81766231652031</v>
      </c>
      <c r="AB215" s="18" t="str">
        <f t="shared" si="97"/>
        <v/>
      </c>
    </row>
    <row r="216" spans="2:28" x14ac:dyDescent="0.45">
      <c r="B216" s="16">
        <v>2021</v>
      </c>
      <c r="C216" s="10">
        <f>SUMIFS(CO2_Mass,Year,$B216,State,B200)</f>
        <v>3781116.8560000006</v>
      </c>
      <c r="D216" s="10">
        <f>SUMIFS(CO2_Mass,Year,$B216,Primary_Fuel,D$5,State,B200)</f>
        <v>0</v>
      </c>
      <c r="E216" s="10">
        <f>SUMIFS(CO2_Mass,Year,$B216,Primary_Fuel,E$5,State,B200)</f>
        <v>0</v>
      </c>
      <c r="F216" s="10">
        <f>SUMIFS(CO2_Mass,Year,$B216,Primary_Fuel,F$5,State,B200)</f>
        <v>3781116.8560000006</v>
      </c>
      <c r="G216" s="10">
        <f>SUMIFS(CO2_Mass,Year,$B216,Primary_Fuel,G$5,State,B200)</f>
        <v>0</v>
      </c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>
        <f>SUMIFS(Heat_Input,Year,$B216,State,B200)</f>
        <v>63603002.733999997</v>
      </c>
      <c r="T216" s="10">
        <f>SUMIFS(Heat_Input,Year,$B216,Primary_Fuel,T$5,State,B200)</f>
        <v>0</v>
      </c>
      <c r="U216" s="10">
        <f>SUMIFS(Heat_Input,Year,$B216,Primary_Fuel,U$5,State,B200)</f>
        <v>0</v>
      </c>
      <c r="V216" s="10">
        <f>SUMIFS(Heat_Input,Year,$B216,Primary_Fuel,V$5,State,B200)</f>
        <v>63603002.733999997</v>
      </c>
      <c r="W216" s="10">
        <f>SUMIFS(Heat_Input,Year,$B216,Primary_Fuel,W$5,State,B200)</f>
        <v>0</v>
      </c>
      <c r="X216" s="18">
        <f t="shared" si="93"/>
        <v>118.89743230562114</v>
      </c>
      <c r="Y216" s="18" t="str">
        <f t="shared" si="94"/>
        <v/>
      </c>
      <c r="Z216" s="18" t="str">
        <f t="shared" si="95"/>
        <v/>
      </c>
      <c r="AA216" s="18">
        <f t="shared" si="96"/>
        <v>118.89743230562114</v>
      </c>
      <c r="AB216" s="18" t="str">
        <f t="shared" si="97"/>
        <v/>
      </c>
    </row>
    <row r="217" spans="2:28" x14ac:dyDescent="0.45">
      <c r="B217" s="16">
        <v>2022</v>
      </c>
      <c r="C217" s="10">
        <f>SUMIFS(CO2_Mass,Year,$B217,State,B200)</f>
        <v>3068849.4450000003</v>
      </c>
      <c r="D217" s="10">
        <f>SUMIFS(CO2_Mass,Year,$B217,Primary_Fuel,D$5,State,B200)</f>
        <v>0</v>
      </c>
      <c r="E217" s="10">
        <f>SUMIFS(CO2_Mass,Year,$B217,Primary_Fuel,E$5,State,B200)</f>
        <v>0</v>
      </c>
      <c r="F217" s="10">
        <f>SUMIFS(CO2_Mass,Year,$B217,Primary_Fuel,F$5,State,B200)</f>
        <v>3068849.4450000003</v>
      </c>
      <c r="G217" s="10">
        <f>SUMIFS(CO2_Mass,Year,$B217,Primary_Fuel,G$5,State,B200)</f>
        <v>0</v>
      </c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>
        <f>SUMIFS(Heat_Input,Year,$B217,State,B200)</f>
        <v>51442675.943999998</v>
      </c>
      <c r="T217" s="10">
        <f>SUMIFS(Heat_Input,Year,$B217,Primary_Fuel,T$5,State,B200)</f>
        <v>0</v>
      </c>
      <c r="U217" s="10">
        <f>SUMIFS(Heat_Input,Year,$B217,Primary_Fuel,U$5,State,B200)</f>
        <v>0</v>
      </c>
      <c r="V217" s="10">
        <f>SUMIFS(Heat_Input,Year,$B217,Primary_Fuel,V$5,State,B200)</f>
        <v>51442675.943999998</v>
      </c>
      <c r="W217" s="10">
        <f>SUMIFS(Heat_Input,Year,$B217,Primary_Fuel,W$5,State,B200)</f>
        <v>0</v>
      </c>
      <c r="X217" s="18">
        <f t="shared" si="93"/>
        <v>119.31142339254359</v>
      </c>
      <c r="Y217" s="18" t="str">
        <f t="shared" si="94"/>
        <v/>
      </c>
      <c r="Z217" s="18" t="str">
        <f t="shared" si="95"/>
        <v/>
      </c>
      <c r="AA217" s="18">
        <f t="shared" si="96"/>
        <v>119.31142339254359</v>
      </c>
      <c r="AB217" s="18" t="str">
        <f t="shared" si="97"/>
        <v/>
      </c>
    </row>
    <row r="218" spans="2:28" x14ac:dyDescent="0.45">
      <c r="B218" s="16">
        <v>2023</v>
      </c>
      <c r="C218" s="10">
        <f>SUMIFS(CO2_Mass,Year,$B218,State,B200)</f>
        <v>4271125.9419999998</v>
      </c>
      <c r="D218" s="10">
        <f>SUMIFS(CO2_Mass,Year,$B218,Primary_Fuel,D$5,State,B200)</f>
        <v>0</v>
      </c>
      <c r="E218" s="10">
        <f>SUMIFS(CO2_Mass,Year,$B218,Primary_Fuel,E$5,State,B200)</f>
        <v>0</v>
      </c>
      <c r="F218" s="10">
        <f>SUMIFS(CO2_Mass,Year,$B218,Primary_Fuel,F$5,State,B200)</f>
        <v>4271125.9419999998</v>
      </c>
      <c r="G218" s="10">
        <f>SUMIFS(CO2_Mass,Year,$B218,Primary_Fuel,G$5,State,B200)</f>
        <v>0</v>
      </c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>
        <f>SUMIFS(Heat_Input,Year,$B218,State,B200)</f>
        <v>71805352.976999998</v>
      </c>
      <c r="T218" s="10">
        <f>SUMIFS(Heat_Input,Year,$B218,Primary_Fuel,T$5,State,B200)</f>
        <v>0</v>
      </c>
      <c r="U218" s="10">
        <f>SUMIFS(Heat_Input,Year,$B218,Primary_Fuel,U$5,State,B200)</f>
        <v>0</v>
      </c>
      <c r="V218" s="10">
        <f>SUMIFS(Heat_Input,Year,$B218,Primary_Fuel,V$5,State,B200)</f>
        <v>71805352.976999998</v>
      </c>
      <c r="W218" s="10">
        <f>SUMIFS(Heat_Input,Year,$B218,Primary_Fuel,W$5,State,B200)</f>
        <v>0</v>
      </c>
      <c r="X218" s="18">
        <f t="shared" si="93"/>
        <v>118.96399822358887</v>
      </c>
      <c r="Y218" s="18" t="str">
        <f t="shared" si="94"/>
        <v/>
      </c>
      <c r="Z218" s="18" t="str">
        <f t="shared" si="95"/>
        <v/>
      </c>
      <c r="AA218" s="18">
        <f t="shared" si="96"/>
        <v>118.96399822358887</v>
      </c>
      <c r="AB218" s="18" t="str">
        <f t="shared" si="97"/>
        <v/>
      </c>
    </row>
    <row r="219" spans="2:28" x14ac:dyDescent="0.45">
      <c r="B219" s="16">
        <v>2024</v>
      </c>
      <c r="C219" s="10">
        <f>'State Fuel Type'!C210*2</f>
        <v>3187315.62</v>
      </c>
      <c r="D219" s="10">
        <f>'State Fuel Type'!D210*2</f>
        <v>0</v>
      </c>
      <c r="E219" s="10">
        <f>'State Fuel Type'!E210*2</f>
        <v>0</v>
      </c>
      <c r="F219" s="10">
        <f>'State Fuel Type'!F210*2</f>
        <v>3187315.62</v>
      </c>
      <c r="G219" s="10">
        <f>'State Fuel Type'!G210*2</f>
        <v>0</v>
      </c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>
        <f>'State Fuel Type'!I210*2</f>
        <v>53622486.184</v>
      </c>
      <c r="T219" s="10">
        <f>'State Fuel Type'!J210*2</f>
        <v>0</v>
      </c>
      <c r="U219" s="10">
        <f>'State Fuel Type'!K210*2</f>
        <v>0</v>
      </c>
      <c r="V219" s="10">
        <f>'State Fuel Type'!L210*2</f>
        <v>53622486.184</v>
      </c>
      <c r="W219" s="10">
        <f>'State Fuel Type'!M210*2</f>
        <v>0</v>
      </c>
      <c r="X219" s="18">
        <f t="shared" si="93"/>
        <v>118.87981504859947</v>
      </c>
      <c r="Y219" s="18" t="str">
        <f t="shared" si="94"/>
        <v/>
      </c>
      <c r="Z219" s="18" t="str">
        <f t="shared" si="95"/>
        <v/>
      </c>
      <c r="AA219" s="18">
        <f t="shared" si="96"/>
        <v>118.87981504859947</v>
      </c>
      <c r="AB219" s="18" t="str">
        <f t="shared" si="97"/>
        <v/>
      </c>
    </row>
    <row r="221" spans="2:28" x14ac:dyDescent="0.45">
      <c r="B221" s="14" t="s">
        <v>92</v>
      </c>
      <c r="C221" s="14" t="s">
        <v>935</v>
      </c>
    </row>
    <row r="222" spans="2:28" ht="14.65" thickBot="1" x14ac:dyDescent="0.5"/>
    <row r="223" spans="2:28" x14ac:dyDescent="0.45">
      <c r="B223" s="4"/>
      <c r="C223" s="176" t="s">
        <v>926</v>
      </c>
      <c r="D223" s="177"/>
      <c r="E223" s="177"/>
      <c r="F223" s="177"/>
      <c r="G223" s="178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176" t="s">
        <v>931</v>
      </c>
      <c r="T223" s="177"/>
      <c r="U223" s="177"/>
      <c r="V223" s="177"/>
      <c r="W223" s="178"/>
      <c r="X223" s="176" t="s">
        <v>936</v>
      </c>
      <c r="Y223" s="177"/>
      <c r="Z223" s="177"/>
      <c r="AA223" s="177"/>
      <c r="AB223" s="178"/>
    </row>
    <row r="224" spans="2:28" ht="14.65" thickBot="1" x14ac:dyDescent="0.5">
      <c r="B224" s="5" t="s">
        <v>5</v>
      </c>
      <c r="C224" s="6" t="s">
        <v>932</v>
      </c>
      <c r="D224" s="7" t="s">
        <v>82</v>
      </c>
      <c r="E224" s="7" t="s">
        <v>923</v>
      </c>
      <c r="F224" s="7" t="s">
        <v>333</v>
      </c>
      <c r="G224" s="8" t="s">
        <v>97</v>
      </c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6" t="s">
        <v>932</v>
      </c>
      <c r="T224" s="7" t="s">
        <v>82</v>
      </c>
      <c r="U224" s="7" t="s">
        <v>923</v>
      </c>
      <c r="V224" s="7" t="s">
        <v>333</v>
      </c>
      <c r="W224" s="8" t="s">
        <v>97</v>
      </c>
      <c r="X224" s="11" t="s">
        <v>932</v>
      </c>
      <c r="Y224" s="12" t="s">
        <v>82</v>
      </c>
      <c r="Z224" s="12" t="s">
        <v>923</v>
      </c>
      <c r="AA224" s="12" t="s">
        <v>333</v>
      </c>
      <c r="AB224" s="13" t="s">
        <v>97</v>
      </c>
    </row>
    <row r="225" spans="2:28" x14ac:dyDescent="0.45">
      <c r="B225" s="17">
        <v>2009</v>
      </c>
      <c r="C225" s="10">
        <f>SUMIFS(CO2_Mass,Year,$B225,State,B221)</f>
        <v>390554.375</v>
      </c>
      <c r="D225" s="10">
        <f>SUMIFS(CO2_Mass,Year,$B225,Primary_Fuel,D$5,State,B221)</f>
        <v>0</v>
      </c>
      <c r="E225" s="10">
        <f>SUMIFS(CO2_Mass,Year,$B225,Primary_Fuel,E$5,State,B221)</f>
        <v>1965.3</v>
      </c>
      <c r="F225" s="10">
        <f>SUMIFS(CO2_Mass,Year,$B225,Primary_Fuel,F$5,State,B221)</f>
        <v>0</v>
      </c>
      <c r="G225" s="10">
        <f>SUMIFS(CO2_Mass,Year,$B225,Primary_Fuel,G$5,State,B221)</f>
        <v>388589.07500000001</v>
      </c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>
        <f>SUMIFS(Heat_Input,Year,$B225,State,B221)</f>
        <v>3773993.65</v>
      </c>
      <c r="T225" s="10">
        <f>SUMIFS(Heat_Input,Year,$B225,Primary_Fuel,T$5,State,B221)</f>
        <v>0</v>
      </c>
      <c r="U225" s="10">
        <f>SUMIFS(Heat_Input,Year,$B225,Primary_Fuel,U$5,State,B221)</f>
        <v>24256.899999999998</v>
      </c>
      <c r="V225" s="10">
        <f>SUMIFS(Heat_Input,Year,$B225,Primary_Fuel,V$5,State,B221)</f>
        <v>0</v>
      </c>
      <c r="W225" s="10">
        <f>SUMIFS(Heat_Input,Year,$B225,Primary_Fuel,W$5,State,B221)</f>
        <v>3749736.75</v>
      </c>
      <c r="X225" s="18">
        <f>IF(S225&gt;0,2000*C225/S225,"")</f>
        <v>206.97140017710416</v>
      </c>
      <c r="Y225" s="18" t="str">
        <f>IF(T225&gt;0,2000*D225/T225,"")</f>
        <v/>
      </c>
      <c r="Z225" s="18">
        <f>IF(U225&gt;0,2000*E225/U225,"")</f>
        <v>162.0404915714704</v>
      </c>
      <c r="AA225" s="18" t="str">
        <f>IF(V225&gt;0,2000*F225/V225,"")</f>
        <v/>
      </c>
      <c r="AB225" s="18">
        <f>IF(W225&gt;0,2000*G225/W225,"")</f>
        <v>207.26205646303038</v>
      </c>
    </row>
    <row r="226" spans="2:28" x14ac:dyDescent="0.45">
      <c r="B226" s="16">
        <v>2010</v>
      </c>
      <c r="C226" s="10">
        <f>SUMIFS(CO2_Mass,Year,$B226,State,B221)</f>
        <v>448402.70000000007</v>
      </c>
      <c r="D226" s="10">
        <f>SUMIFS(CO2_Mass,Year,$B226,Primary_Fuel,D$5,State,B221)</f>
        <v>0</v>
      </c>
      <c r="E226" s="10">
        <f>SUMIFS(CO2_Mass,Year,$B226,Primary_Fuel,E$5,State,B221)</f>
        <v>3756</v>
      </c>
      <c r="F226" s="10">
        <f>SUMIFS(CO2_Mass,Year,$B226,Primary_Fuel,F$5,State,B221)</f>
        <v>0</v>
      </c>
      <c r="G226" s="10">
        <f>SUMIFS(CO2_Mass,Year,$B226,Primary_Fuel,G$5,State,B221)</f>
        <v>444646.7</v>
      </c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>
        <f>SUMIFS(Heat_Input,Year,$B226,State,B221)</f>
        <v>4301526.3250000002</v>
      </c>
      <c r="T226" s="10">
        <f>SUMIFS(Heat_Input,Year,$B226,Primary_Fuel,T$5,State,B221)</f>
        <v>0</v>
      </c>
      <c r="U226" s="10">
        <f>SUMIFS(Heat_Input,Year,$B226,Primary_Fuel,U$5,State,B221)</f>
        <v>46394.899999999994</v>
      </c>
      <c r="V226" s="10">
        <f>SUMIFS(Heat_Input,Year,$B226,Primary_Fuel,V$5,State,B221)</f>
        <v>0</v>
      </c>
      <c r="W226" s="10">
        <f>SUMIFS(Heat_Input,Year,$B226,Primary_Fuel,W$5,State,B221)</f>
        <v>4255131.4249999998</v>
      </c>
      <c r="X226" s="18">
        <f t="shared" ref="X226:X240" si="98">IF(S226&gt;0,2000*C226/S226,"")</f>
        <v>208.48539151971832</v>
      </c>
      <c r="Y226" s="18" t="str">
        <f t="shared" ref="Y226:Y240" si="99">IF(T226&gt;0,2000*D226/T226,"")</f>
        <v/>
      </c>
      <c r="Z226" s="18">
        <f t="shared" ref="Z226:Z240" si="100">IF(U226&gt;0,2000*E226/U226,"")</f>
        <v>161.91434834432235</v>
      </c>
      <c r="AA226" s="18" t="str">
        <f t="shared" ref="AA226:AA240" si="101">IF(V226&gt;0,2000*F226/V226,"")</f>
        <v/>
      </c>
      <c r="AB226" s="18">
        <f t="shared" ref="AB226:AB240" si="102">IF(W226&gt;0,2000*G226/W226,"")</f>
        <v>208.99316875976399</v>
      </c>
    </row>
    <row r="227" spans="2:28" x14ac:dyDescent="0.45">
      <c r="B227" s="16">
        <v>2011</v>
      </c>
      <c r="C227" s="10">
        <f>SUMIFS(CO2_Mass,Year,$B227,State,B221)</f>
        <v>390458.62499999994</v>
      </c>
      <c r="D227" s="10">
        <f>SUMIFS(CO2_Mass,Year,$B227,Primary_Fuel,D$5,State,B221)</f>
        <v>0</v>
      </c>
      <c r="E227" s="10">
        <f>SUMIFS(CO2_Mass,Year,$B227,Primary_Fuel,E$5,State,B221)</f>
        <v>6536.9</v>
      </c>
      <c r="F227" s="10">
        <f>SUMIFS(CO2_Mass,Year,$B227,Primary_Fuel,F$5,State,B221)</f>
        <v>0</v>
      </c>
      <c r="G227" s="10">
        <f>SUMIFS(CO2_Mass,Year,$B227,Primary_Fuel,G$5,State,B221)</f>
        <v>383921.72499999998</v>
      </c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>
        <f>SUMIFS(Heat_Input,Year,$B227,State,B221)</f>
        <v>3754741.25</v>
      </c>
      <c r="T227" s="10">
        <f>SUMIFS(Heat_Input,Year,$B227,Primary_Fuel,T$5,State,B221)</f>
        <v>0</v>
      </c>
      <c r="U227" s="10">
        <f>SUMIFS(Heat_Input,Year,$B227,Primary_Fuel,U$5,State,B221)</f>
        <v>80695.499999999985</v>
      </c>
      <c r="V227" s="10">
        <f>SUMIFS(Heat_Input,Year,$B227,Primary_Fuel,V$5,State,B221)</f>
        <v>0</v>
      </c>
      <c r="W227" s="10">
        <f>SUMIFS(Heat_Input,Year,$B227,Primary_Fuel,W$5,State,B221)</f>
        <v>3674045.75</v>
      </c>
      <c r="X227" s="18">
        <f t="shared" si="98"/>
        <v>207.98164187745292</v>
      </c>
      <c r="Y227" s="18" t="str">
        <f t="shared" si="99"/>
        <v/>
      </c>
      <c r="Z227" s="18">
        <f t="shared" si="100"/>
        <v>162.01399086690091</v>
      </c>
      <c r="AA227" s="18" t="str">
        <f t="shared" si="101"/>
        <v/>
      </c>
      <c r="AB227" s="18">
        <f t="shared" si="102"/>
        <v>208.99125983937461</v>
      </c>
    </row>
    <row r="228" spans="2:28" x14ac:dyDescent="0.45">
      <c r="B228" s="16">
        <v>2012</v>
      </c>
      <c r="C228" s="10">
        <f>SUMIFS(CO2_Mass,Year,$B228,State,B221)</f>
        <v>383357.65</v>
      </c>
      <c r="D228" s="10">
        <f>SUMIFS(CO2_Mass,Year,$B228,Primary_Fuel,D$5,State,B221)</f>
        <v>0</v>
      </c>
      <c r="E228" s="10">
        <f>SUMIFS(CO2_Mass,Year,$B228,Primary_Fuel,E$5,State,B221)</f>
        <v>2319.1000000000004</v>
      </c>
      <c r="F228" s="10">
        <f>SUMIFS(CO2_Mass,Year,$B228,Primary_Fuel,F$5,State,B221)</f>
        <v>0</v>
      </c>
      <c r="G228" s="10">
        <f>SUMIFS(CO2_Mass,Year,$B228,Primary_Fuel,G$5,State,B221)</f>
        <v>381038.55</v>
      </c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>
        <f>SUMIFS(Heat_Input,Year,$B228,State,B221)</f>
        <v>3669193.1749999998</v>
      </c>
      <c r="T228" s="10">
        <f>SUMIFS(Heat_Input,Year,$B228,Primary_Fuel,T$5,State,B221)</f>
        <v>0</v>
      </c>
      <c r="U228" s="10">
        <f>SUMIFS(Heat_Input,Year,$B228,Primary_Fuel,U$5,State,B221)</f>
        <v>28611.200000000001</v>
      </c>
      <c r="V228" s="10">
        <f>SUMIFS(Heat_Input,Year,$B228,Primary_Fuel,V$5,State,B221)</f>
        <v>0</v>
      </c>
      <c r="W228" s="10">
        <f>SUMIFS(Heat_Input,Year,$B228,Primary_Fuel,W$5,State,B221)</f>
        <v>3640581.9750000001</v>
      </c>
      <c r="X228" s="18">
        <f t="shared" si="98"/>
        <v>208.96018918382515</v>
      </c>
      <c r="Y228" s="18" t="str">
        <f t="shared" si="99"/>
        <v/>
      </c>
      <c r="Z228" s="18">
        <f t="shared" si="100"/>
        <v>162.1113410133095</v>
      </c>
      <c r="AA228" s="18" t="str">
        <f t="shared" si="101"/>
        <v/>
      </c>
      <c r="AB228" s="18">
        <f t="shared" si="102"/>
        <v>209.3283725605437</v>
      </c>
    </row>
    <row r="229" spans="2:28" x14ac:dyDescent="0.45">
      <c r="B229" s="16">
        <v>2013</v>
      </c>
      <c r="C229" s="10">
        <f>SUMIFS(CO2_Mass,Year,$B229,State,B221)</f>
        <v>546094.99999999988</v>
      </c>
      <c r="D229" s="10">
        <f>SUMIFS(CO2_Mass,Year,$B229,Primary_Fuel,D$5,State,B221)</f>
        <v>0</v>
      </c>
      <c r="E229" s="10">
        <f>SUMIFS(CO2_Mass,Year,$B229,Primary_Fuel,E$5,State,B221)</f>
        <v>2760.9</v>
      </c>
      <c r="F229" s="10">
        <f>SUMIFS(CO2_Mass,Year,$B229,Primary_Fuel,F$5,State,B221)</f>
        <v>0</v>
      </c>
      <c r="G229" s="10">
        <f>SUMIFS(CO2_Mass,Year,$B229,Primary_Fuel,G$5,State,B221)</f>
        <v>543334.1</v>
      </c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>
        <f>SUMIFS(Heat_Input,Year,$B229,State,B221)</f>
        <v>5218538.9250000007</v>
      </c>
      <c r="T229" s="10">
        <f>SUMIFS(Heat_Input,Year,$B229,Primary_Fuel,T$5,State,B221)</f>
        <v>0</v>
      </c>
      <c r="U229" s="10">
        <f>SUMIFS(Heat_Input,Year,$B229,Primary_Fuel,U$5,State,B221)</f>
        <v>34086.6</v>
      </c>
      <c r="V229" s="10">
        <f>SUMIFS(Heat_Input,Year,$B229,Primary_Fuel,V$5,State,B221)</f>
        <v>0</v>
      </c>
      <c r="W229" s="10">
        <f>SUMIFS(Heat_Input,Year,$B229,Primary_Fuel,W$5,State,B221)</f>
        <v>5184452.3250000002</v>
      </c>
      <c r="X229" s="18">
        <f t="shared" si="98"/>
        <v>209.29038102365013</v>
      </c>
      <c r="Y229" s="18" t="str">
        <f t="shared" si="99"/>
        <v/>
      </c>
      <c r="Z229" s="18">
        <f t="shared" si="100"/>
        <v>161.99327595008009</v>
      </c>
      <c r="AA229" s="18" t="str">
        <f t="shared" si="101"/>
        <v/>
      </c>
      <c r="AB229" s="18">
        <f t="shared" si="102"/>
        <v>209.60134877891849</v>
      </c>
    </row>
    <row r="230" spans="2:28" x14ac:dyDescent="0.45">
      <c r="B230" s="16">
        <v>2014</v>
      </c>
      <c r="C230" s="10">
        <f>SUMIFS(CO2_Mass,Year,$B230,State,B221)</f>
        <v>488027.02499999997</v>
      </c>
      <c r="D230" s="10">
        <f>SUMIFS(CO2_Mass,Year,$B230,Primary_Fuel,D$5,State,B221)</f>
        <v>0</v>
      </c>
      <c r="E230" s="10">
        <f>SUMIFS(CO2_Mass,Year,$B230,Primary_Fuel,E$5,State,B221)</f>
        <v>2707.7</v>
      </c>
      <c r="F230" s="10">
        <f>SUMIFS(CO2_Mass,Year,$B230,Primary_Fuel,F$5,State,B221)</f>
        <v>0</v>
      </c>
      <c r="G230" s="10">
        <f>SUMIFS(CO2_Mass,Year,$B230,Primary_Fuel,G$5,State,B221)</f>
        <v>485319.32500000001</v>
      </c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>
        <f>SUMIFS(Heat_Input,Year,$B230,State,B221)</f>
        <v>4668545.3749999991</v>
      </c>
      <c r="T230" s="10">
        <f>SUMIFS(Heat_Input,Year,$B230,Primary_Fuel,T$5,State,B221)</f>
        <v>0</v>
      </c>
      <c r="U230" s="10">
        <f>SUMIFS(Heat_Input,Year,$B230,Primary_Fuel,U$5,State,B221)</f>
        <v>33498.9</v>
      </c>
      <c r="V230" s="10">
        <f>SUMIFS(Heat_Input,Year,$B230,Primary_Fuel,V$5,State,B221)</f>
        <v>0</v>
      </c>
      <c r="W230" s="10">
        <f>SUMIFS(Heat_Input,Year,$B230,Primary_Fuel,W$5,State,B221)</f>
        <v>4635046.4749999996</v>
      </c>
      <c r="X230" s="18">
        <f t="shared" si="98"/>
        <v>209.07027170106494</v>
      </c>
      <c r="Y230" s="18" t="str">
        <f t="shared" si="99"/>
        <v/>
      </c>
      <c r="Z230" s="18">
        <f t="shared" si="100"/>
        <v>161.65903955055239</v>
      </c>
      <c r="AA230" s="18" t="str">
        <f t="shared" si="101"/>
        <v/>
      </c>
      <c r="AB230" s="18">
        <f t="shared" si="102"/>
        <v>209.41292719184656</v>
      </c>
    </row>
    <row r="231" spans="2:28" x14ac:dyDescent="0.45">
      <c r="B231" s="16">
        <v>2015</v>
      </c>
      <c r="C231" s="10">
        <f>SUMIFS(CO2_Mass,Year,$B231,State,B221)</f>
        <v>474316.4</v>
      </c>
      <c r="D231" s="10">
        <f>SUMIFS(CO2_Mass,Year,$B231,Primary_Fuel,D$5,State,B221)</f>
        <v>0</v>
      </c>
      <c r="E231" s="10">
        <f>SUMIFS(CO2_Mass,Year,$B231,Primary_Fuel,E$5,State,B221)</f>
        <v>1216</v>
      </c>
      <c r="F231" s="10">
        <f>SUMIFS(CO2_Mass,Year,$B231,Primary_Fuel,F$5,State,B221)</f>
        <v>0</v>
      </c>
      <c r="G231" s="10">
        <f>SUMIFS(CO2_Mass,Year,$B231,Primary_Fuel,G$5,State,B221)</f>
        <v>473100.4</v>
      </c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>
        <f>SUMIFS(Heat_Input,Year,$B231,State,B221)</f>
        <v>4531851.4750000006</v>
      </c>
      <c r="T231" s="10">
        <f>SUMIFS(Heat_Input,Year,$B231,Primary_Fuel,T$5,State,B221)</f>
        <v>0</v>
      </c>
      <c r="U231" s="10">
        <f>SUMIFS(Heat_Input,Year,$B231,Primary_Fuel,U$5,State,B221)</f>
        <v>15019.4</v>
      </c>
      <c r="V231" s="10">
        <f>SUMIFS(Heat_Input,Year,$B231,Primary_Fuel,V$5,State,B221)</f>
        <v>0</v>
      </c>
      <c r="W231" s="10">
        <f>SUMIFS(Heat_Input,Year,$B231,Primary_Fuel,W$5,State,B221)</f>
        <v>4516832.0750000002</v>
      </c>
      <c r="X231" s="18">
        <f t="shared" si="98"/>
        <v>209.32565977352553</v>
      </c>
      <c r="Y231" s="18" t="str">
        <f t="shared" si="99"/>
        <v/>
      </c>
      <c r="Z231" s="18">
        <f t="shared" si="100"/>
        <v>161.92391174081521</v>
      </c>
      <c r="AA231" s="18" t="str">
        <f t="shared" si="101"/>
        <v/>
      </c>
      <c r="AB231" s="18">
        <f t="shared" si="102"/>
        <v>209.48328038075223</v>
      </c>
    </row>
    <row r="232" spans="2:28" x14ac:dyDescent="0.45">
      <c r="B232" s="16">
        <v>2016</v>
      </c>
      <c r="C232" s="10">
        <f>SUMIFS(CO2_Mass,Year,$B232,State,B221)</f>
        <v>499632.72499999992</v>
      </c>
      <c r="D232" s="10">
        <f>SUMIFS(CO2_Mass,Year,$B232,Primary_Fuel,D$5,State,B221)</f>
        <v>0</v>
      </c>
      <c r="E232" s="10">
        <f>SUMIFS(CO2_Mass,Year,$B232,Primary_Fuel,E$5,State,B221)</f>
        <v>2677.5</v>
      </c>
      <c r="F232" s="10">
        <f>SUMIFS(CO2_Mass,Year,$B232,Primary_Fuel,F$5,State,B221)</f>
        <v>0</v>
      </c>
      <c r="G232" s="10">
        <f>SUMIFS(CO2_Mass,Year,$B232,Primary_Fuel,G$5,State,B221)</f>
        <v>496955.22499999998</v>
      </c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>
        <f>SUMIFS(Heat_Input,Year,$B232,State,B221)</f>
        <v>4779778.8749999991</v>
      </c>
      <c r="T232" s="10">
        <f>SUMIFS(Heat_Input,Year,$B232,Primary_Fuel,T$5,State,B221)</f>
        <v>0</v>
      </c>
      <c r="U232" s="10">
        <f>SUMIFS(Heat_Input,Year,$B232,Primary_Fuel,U$5,State,B221)</f>
        <v>33048.699999999997</v>
      </c>
      <c r="V232" s="10">
        <f>SUMIFS(Heat_Input,Year,$B232,Primary_Fuel,V$5,State,B221)</f>
        <v>0</v>
      </c>
      <c r="W232" s="10">
        <f>SUMIFS(Heat_Input,Year,$B232,Primary_Fuel,W$5,State,B221)</f>
        <v>4746730.1749999998</v>
      </c>
      <c r="X232" s="18">
        <f t="shared" si="98"/>
        <v>209.06102063141992</v>
      </c>
      <c r="Y232" s="18" t="str">
        <f t="shared" si="99"/>
        <v/>
      </c>
      <c r="Z232" s="18">
        <f t="shared" si="100"/>
        <v>162.03360495269104</v>
      </c>
      <c r="AA232" s="18" t="str">
        <f t="shared" si="101"/>
        <v/>
      </c>
      <c r="AB232" s="18">
        <f t="shared" si="102"/>
        <v>209.38844496253677</v>
      </c>
    </row>
    <row r="233" spans="2:28" x14ac:dyDescent="0.45">
      <c r="B233" s="16">
        <v>2017</v>
      </c>
      <c r="C233" s="10">
        <f>SUMIFS(CO2_Mass,Year,$B233,State,B221)</f>
        <v>420519.42499999999</v>
      </c>
      <c r="D233" s="10">
        <f>SUMIFS(CO2_Mass,Year,$B233,Primary_Fuel,D$5,State,B221)</f>
        <v>0</v>
      </c>
      <c r="E233" s="10">
        <f>SUMIFS(CO2_Mass,Year,$B233,Primary_Fuel,E$5,State,B221)</f>
        <v>4349.2000000000007</v>
      </c>
      <c r="F233" s="10">
        <f>SUMIFS(CO2_Mass,Year,$B233,Primary_Fuel,F$5,State,B221)</f>
        <v>0</v>
      </c>
      <c r="G233" s="10">
        <f>SUMIFS(CO2_Mass,Year,$B233,Primary_Fuel,G$5,State,B221)</f>
        <v>416170.22499999998</v>
      </c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>
        <f>SUMIFS(Heat_Input,Year,$B233,State,B221)</f>
        <v>4031031.625</v>
      </c>
      <c r="T233" s="10">
        <f>SUMIFS(Heat_Input,Year,$B233,Primary_Fuel,T$5,State,B221)</f>
        <v>0</v>
      </c>
      <c r="U233" s="10">
        <f>SUMIFS(Heat_Input,Year,$B233,Primary_Fuel,U$5,State,B221)</f>
        <v>53698.7</v>
      </c>
      <c r="V233" s="10">
        <f>SUMIFS(Heat_Input,Year,$B233,Primary_Fuel,V$5,State,B221)</f>
        <v>0</v>
      </c>
      <c r="W233" s="10">
        <f>SUMIFS(Heat_Input,Year,$B233,Primary_Fuel,W$5,State,B221)</f>
        <v>3977332.9249999998</v>
      </c>
      <c r="X233" s="18">
        <f t="shared" si="98"/>
        <v>208.64109444936443</v>
      </c>
      <c r="Y233" s="18" t="str">
        <f t="shared" si="99"/>
        <v/>
      </c>
      <c r="Z233" s="18">
        <f t="shared" si="100"/>
        <v>161.98529945790125</v>
      </c>
      <c r="AA233" s="18" t="str">
        <f t="shared" si="101"/>
        <v/>
      </c>
      <c r="AB233" s="18">
        <f t="shared" si="102"/>
        <v>209.27100287939814</v>
      </c>
    </row>
    <row r="234" spans="2:28" x14ac:dyDescent="0.45">
      <c r="B234" s="16">
        <v>2018</v>
      </c>
      <c r="C234" s="10">
        <f>SUMIFS(CO2_Mass,Year,$B234,State,B221)</f>
        <v>425128.05000000005</v>
      </c>
      <c r="D234" s="10">
        <f>SUMIFS(CO2_Mass,Year,$B234,Primary_Fuel,D$5,State,B221)</f>
        <v>0</v>
      </c>
      <c r="E234" s="10">
        <f>SUMIFS(CO2_Mass,Year,$B234,Primary_Fuel,E$5,State,B221)</f>
        <v>2072.1</v>
      </c>
      <c r="F234" s="10">
        <f>SUMIFS(CO2_Mass,Year,$B234,Primary_Fuel,F$5,State,B221)</f>
        <v>0</v>
      </c>
      <c r="G234" s="10">
        <f>SUMIFS(CO2_Mass,Year,$B234,Primary_Fuel,G$5,State,B221)</f>
        <v>423055.95</v>
      </c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>
        <f>SUMIFS(Heat_Input,Year,$B234,State,B221)</f>
        <v>4066371.0749999997</v>
      </c>
      <c r="T234" s="10">
        <f>SUMIFS(Heat_Input,Year,$B234,Primary_Fuel,T$5,State,B221)</f>
        <v>0</v>
      </c>
      <c r="U234" s="10">
        <f>SUMIFS(Heat_Input,Year,$B234,Primary_Fuel,U$5,State,B221)</f>
        <v>25528.299999999996</v>
      </c>
      <c r="V234" s="10">
        <f>SUMIFS(Heat_Input,Year,$B234,Primary_Fuel,V$5,State,B221)</f>
        <v>0</v>
      </c>
      <c r="W234" s="10">
        <f>SUMIFS(Heat_Input,Year,$B234,Primary_Fuel,W$5,State,B221)</f>
        <v>4040842.7749999999</v>
      </c>
      <c r="X234" s="18">
        <f t="shared" si="98"/>
        <v>209.09456719957615</v>
      </c>
      <c r="Y234" s="18" t="str">
        <f t="shared" si="99"/>
        <v/>
      </c>
      <c r="Z234" s="18">
        <f t="shared" si="100"/>
        <v>162.33748428214963</v>
      </c>
      <c r="AA234" s="18" t="str">
        <f t="shared" si="101"/>
        <v/>
      </c>
      <c r="AB234" s="18">
        <f t="shared" si="102"/>
        <v>209.38995826186283</v>
      </c>
    </row>
    <row r="235" spans="2:28" x14ac:dyDescent="0.45">
      <c r="B235" s="16">
        <v>2019</v>
      </c>
      <c r="C235" s="10">
        <f>SUMIFS(CO2_Mass,Year,$B235,State,B221)</f>
        <v>404611.1</v>
      </c>
      <c r="D235" s="10">
        <f>SUMIFS(CO2_Mass,Year,$B235,Primary_Fuel,D$5,State,B221)</f>
        <v>0</v>
      </c>
      <c r="E235" s="10">
        <f>SUMIFS(CO2_Mass,Year,$B235,Primary_Fuel,E$5,State,B221)</f>
        <v>545.5</v>
      </c>
      <c r="F235" s="10">
        <f>SUMIFS(CO2_Mass,Year,$B235,Primary_Fuel,F$5,State,B221)</f>
        <v>0</v>
      </c>
      <c r="G235" s="10">
        <f>SUMIFS(CO2_Mass,Year,$B235,Primary_Fuel,G$5,State,B221)</f>
        <v>404065.6</v>
      </c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>
        <f>SUMIFS(Heat_Input,Year,$B235,State,B221)</f>
        <v>3867429.5999999996</v>
      </c>
      <c r="T235" s="10">
        <f>SUMIFS(Heat_Input,Year,$B235,Primary_Fuel,T$5,State,B221)</f>
        <v>0</v>
      </c>
      <c r="U235" s="10">
        <f>SUMIFS(Heat_Input,Year,$B235,Primary_Fuel,U$5,State,B221)</f>
        <v>6737.7999999999993</v>
      </c>
      <c r="V235" s="10">
        <f>SUMIFS(Heat_Input,Year,$B235,Primary_Fuel,V$5,State,B221)</f>
        <v>0</v>
      </c>
      <c r="W235" s="10">
        <f>SUMIFS(Heat_Input,Year,$B235,Primary_Fuel,W$5,State,B221)</f>
        <v>3860691.8</v>
      </c>
      <c r="X235" s="18">
        <f t="shared" si="98"/>
        <v>209.24031816894615</v>
      </c>
      <c r="Y235" s="18" t="str">
        <f t="shared" si="99"/>
        <v/>
      </c>
      <c r="Z235" s="18">
        <f t="shared" si="100"/>
        <v>161.92228917450802</v>
      </c>
      <c r="AA235" s="18" t="str">
        <f t="shared" si="101"/>
        <v/>
      </c>
      <c r="AB235" s="18">
        <f t="shared" si="102"/>
        <v>209.32289907213004</v>
      </c>
    </row>
    <row r="236" spans="2:28" x14ac:dyDescent="0.45">
      <c r="B236" s="16">
        <v>2020</v>
      </c>
      <c r="C236" s="10">
        <f>SUMIFS(CO2_Mass,Year,$B236,State,B221)</f>
        <v>385389.375</v>
      </c>
      <c r="D236" s="10">
        <f>SUMIFS(CO2_Mass,Year,$B236,Primary_Fuel,D$5,State,B221)</f>
        <v>0</v>
      </c>
      <c r="E236" s="10">
        <f>SUMIFS(CO2_Mass,Year,$B236,Primary_Fuel,E$5,State,B221)</f>
        <v>1084.5999999999999</v>
      </c>
      <c r="F236" s="10">
        <f>SUMIFS(CO2_Mass,Year,$B236,Primary_Fuel,F$5,State,B221)</f>
        <v>0</v>
      </c>
      <c r="G236" s="10">
        <f>SUMIFS(CO2_Mass,Year,$B236,Primary_Fuel,G$5,State,B221)</f>
        <v>384304.77500000002</v>
      </c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>
        <f>SUMIFS(Heat_Input,Year,$B236,State,B221)</f>
        <v>3688488</v>
      </c>
      <c r="T236" s="10">
        <f>SUMIFS(Heat_Input,Year,$B236,Primary_Fuel,T$5,State,B221)</f>
        <v>0</v>
      </c>
      <c r="U236" s="10">
        <f>SUMIFS(Heat_Input,Year,$B236,Primary_Fuel,U$5,State,B221)</f>
        <v>13377.8</v>
      </c>
      <c r="V236" s="10">
        <f>SUMIFS(Heat_Input,Year,$B236,Primary_Fuel,V$5,State,B221)</f>
        <v>0</v>
      </c>
      <c r="W236" s="10">
        <f>SUMIFS(Heat_Input,Year,$B236,Primary_Fuel,W$5,State,B221)</f>
        <v>3675110.2</v>
      </c>
      <c r="X236" s="18">
        <f t="shared" si="98"/>
        <v>208.96875630339585</v>
      </c>
      <c r="Y236" s="18" t="str">
        <f t="shared" si="99"/>
        <v/>
      </c>
      <c r="Z236" s="18">
        <f t="shared" si="100"/>
        <v>162.14923231024534</v>
      </c>
      <c r="AA236" s="18" t="str">
        <f t="shared" si="101"/>
        <v/>
      </c>
      <c r="AB236" s="18">
        <f t="shared" si="102"/>
        <v>209.13918445221043</v>
      </c>
    </row>
    <row r="237" spans="2:28" x14ac:dyDescent="0.45">
      <c r="B237" s="16">
        <v>2021</v>
      </c>
      <c r="C237" s="10">
        <f>SUMIFS(CO2_Mass,Year,$B237,State,B221)</f>
        <v>456622.32499999995</v>
      </c>
      <c r="D237" s="10">
        <f>SUMIFS(CO2_Mass,Year,$B237,Primary_Fuel,D$5,State,B221)</f>
        <v>0</v>
      </c>
      <c r="E237" s="10">
        <f>SUMIFS(CO2_Mass,Year,$B237,Primary_Fuel,E$5,State,B221)</f>
        <v>3059.2999999999997</v>
      </c>
      <c r="F237" s="10">
        <f>SUMIFS(CO2_Mass,Year,$B237,Primary_Fuel,F$5,State,B221)</f>
        <v>0</v>
      </c>
      <c r="G237" s="10">
        <f>SUMIFS(CO2_Mass,Year,$B237,Primary_Fuel,G$5,State,B221)</f>
        <v>453563.02500000002</v>
      </c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>
        <f>SUMIFS(Heat_Input,Year,$B237,State,B221)</f>
        <v>4365502.8000000007</v>
      </c>
      <c r="T237" s="10">
        <f>SUMIFS(Heat_Input,Year,$B237,Primary_Fuel,T$5,State,B221)</f>
        <v>0</v>
      </c>
      <c r="U237" s="10">
        <f>SUMIFS(Heat_Input,Year,$B237,Primary_Fuel,U$5,State,B221)</f>
        <v>37769.4</v>
      </c>
      <c r="V237" s="10">
        <f>SUMIFS(Heat_Input,Year,$B237,Primary_Fuel,V$5,State,B221)</f>
        <v>0</v>
      </c>
      <c r="W237" s="10">
        <f>SUMIFS(Heat_Input,Year,$B237,Primary_Fuel,W$5,State,B221)</f>
        <v>4327733.4000000004</v>
      </c>
      <c r="X237" s="18">
        <f t="shared" si="98"/>
        <v>209.1957540377708</v>
      </c>
      <c r="Y237" s="18" t="str">
        <f t="shared" si="99"/>
        <v/>
      </c>
      <c r="Z237" s="18">
        <f t="shared" si="100"/>
        <v>161.99886680752141</v>
      </c>
      <c r="AA237" s="18" t="str">
        <f t="shared" si="101"/>
        <v/>
      </c>
      <c r="AB237" s="18">
        <f t="shared" si="102"/>
        <v>209.60765512958815</v>
      </c>
    </row>
    <row r="238" spans="2:28" x14ac:dyDescent="0.45">
      <c r="B238" s="16">
        <v>2022</v>
      </c>
      <c r="C238" s="10">
        <f>SUMIFS(CO2_Mass,Year,$B238,State,B221)</f>
        <v>379484.35</v>
      </c>
      <c r="D238" s="10">
        <f>SUMIFS(CO2_Mass,Year,$B238,Primary_Fuel,D$5,State,B221)</f>
        <v>0</v>
      </c>
      <c r="E238" s="10">
        <f>SUMIFS(CO2_Mass,Year,$B238,Primary_Fuel,E$5,State,B221)</f>
        <v>3903.3999999999996</v>
      </c>
      <c r="F238" s="10">
        <f>SUMIFS(CO2_Mass,Year,$B238,Primary_Fuel,F$5,State,B221)</f>
        <v>0</v>
      </c>
      <c r="G238" s="10">
        <f>SUMIFS(CO2_Mass,Year,$B238,Primary_Fuel,G$5,State,B221)</f>
        <v>375580.95</v>
      </c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>
        <f>SUMIFS(Heat_Input,Year,$B238,State,B221)</f>
        <v>3633472.5749999997</v>
      </c>
      <c r="T238" s="10">
        <f>SUMIFS(Heat_Input,Year,$B238,Primary_Fuel,T$5,State,B221)</f>
        <v>0</v>
      </c>
      <c r="U238" s="10">
        <f>SUMIFS(Heat_Input,Year,$B238,Primary_Fuel,U$5,State,B221)</f>
        <v>48176.4</v>
      </c>
      <c r="V238" s="10">
        <f>SUMIFS(Heat_Input,Year,$B238,Primary_Fuel,V$5,State,B221)</f>
        <v>0</v>
      </c>
      <c r="W238" s="10">
        <f>SUMIFS(Heat_Input,Year,$B238,Primary_Fuel,W$5,State,B221)</f>
        <v>3585296.1749999998</v>
      </c>
      <c r="X238" s="18">
        <f t="shared" si="98"/>
        <v>208.88246280488303</v>
      </c>
      <c r="Y238" s="18" t="str">
        <f t="shared" si="99"/>
        <v/>
      </c>
      <c r="Z238" s="18">
        <f t="shared" si="100"/>
        <v>162.04614707616176</v>
      </c>
      <c r="AA238" s="18" t="str">
        <f t="shared" si="101"/>
        <v/>
      </c>
      <c r="AB238" s="18">
        <f t="shared" si="102"/>
        <v>209.51181250737258</v>
      </c>
    </row>
    <row r="239" spans="2:28" x14ac:dyDescent="0.45">
      <c r="B239" s="16">
        <v>2023</v>
      </c>
      <c r="C239" s="10">
        <f>SUMIFS(CO2_Mass,Year,$B239,State,B221)</f>
        <v>331455.90000000002</v>
      </c>
      <c r="D239" s="10">
        <f>SUMIFS(CO2_Mass,Year,$B239,Primary_Fuel,D$5,State,B221)</f>
        <v>0</v>
      </c>
      <c r="E239" s="10">
        <f>SUMIFS(CO2_Mass,Year,$B239,Primary_Fuel,E$5,State,B221)</f>
        <v>2065.9</v>
      </c>
      <c r="F239" s="10">
        <f>SUMIFS(CO2_Mass,Year,$B239,Primary_Fuel,F$5,State,B221)</f>
        <v>0</v>
      </c>
      <c r="G239" s="10">
        <f>SUMIFS(CO2_Mass,Year,$B239,Primary_Fuel,G$5,State,B221)</f>
        <v>329390</v>
      </c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>
        <f>SUMIFS(Heat_Input,Year,$B239,State,B221)</f>
        <v>3171509.7749999999</v>
      </c>
      <c r="T239" s="10">
        <f>SUMIFS(Heat_Input,Year,$B239,Primary_Fuel,T$5,State,B221)</f>
        <v>0</v>
      </c>
      <c r="U239" s="10">
        <f>SUMIFS(Heat_Input,Year,$B239,Primary_Fuel,U$5,State,B221)</f>
        <v>25519.9</v>
      </c>
      <c r="V239" s="10">
        <f>SUMIFS(Heat_Input,Year,$B239,Primary_Fuel,V$5,State,B221)</f>
        <v>0</v>
      </c>
      <c r="W239" s="10">
        <f>SUMIFS(Heat_Input,Year,$B239,Primary_Fuel,W$5,State,B221)</f>
        <v>3145989.875</v>
      </c>
      <c r="X239" s="18">
        <f t="shared" si="98"/>
        <v>209.02089131981313</v>
      </c>
      <c r="Y239" s="18" t="str">
        <f t="shared" si="99"/>
        <v/>
      </c>
      <c r="Z239" s="18">
        <f t="shared" si="100"/>
        <v>161.9050231388054</v>
      </c>
      <c r="AA239" s="18" t="str">
        <f t="shared" si="101"/>
        <v/>
      </c>
      <c r="AB239" s="18">
        <f t="shared" si="102"/>
        <v>209.4030897032051</v>
      </c>
    </row>
    <row r="240" spans="2:28" x14ac:dyDescent="0.45">
      <c r="B240" s="16">
        <v>2024</v>
      </c>
      <c r="C240" s="10">
        <f>'State Fuel Type'!C231*2</f>
        <v>423017.15</v>
      </c>
      <c r="D240" s="10">
        <f>'State Fuel Type'!D231*2</f>
        <v>0</v>
      </c>
      <c r="E240" s="10">
        <f>'State Fuel Type'!E231*2</f>
        <v>986.60000000000014</v>
      </c>
      <c r="F240" s="10">
        <f>'State Fuel Type'!F231*2</f>
        <v>0</v>
      </c>
      <c r="G240" s="10">
        <f>'State Fuel Type'!G231*2</f>
        <v>422030.55</v>
      </c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>
        <f>'State Fuel Type'!I231*2</f>
        <v>3167016</v>
      </c>
      <c r="T240" s="10">
        <f>'State Fuel Type'!J231*2</f>
        <v>0</v>
      </c>
      <c r="U240" s="10">
        <f>'State Fuel Type'!K231*2</f>
        <v>12184</v>
      </c>
      <c r="V240" s="10">
        <f>'State Fuel Type'!L231*2</f>
        <v>0</v>
      </c>
      <c r="W240" s="10">
        <f>'State Fuel Type'!M231*2</f>
        <v>3154832</v>
      </c>
      <c r="X240" s="18">
        <f t="shared" si="98"/>
        <v>267.13925663779406</v>
      </c>
      <c r="Y240" s="18" t="str">
        <f t="shared" si="99"/>
        <v/>
      </c>
      <c r="Z240" s="18">
        <f t="shared" si="100"/>
        <v>161.95009848982275</v>
      </c>
      <c r="AA240" s="18" t="str">
        <f t="shared" si="101"/>
        <v/>
      </c>
      <c r="AB240" s="18">
        <f t="shared" si="102"/>
        <v>267.54549846077384</v>
      </c>
    </row>
  </sheetData>
  <mergeCells count="39">
    <mergeCell ref="AC30:AG30"/>
    <mergeCell ref="AC4:AG4"/>
    <mergeCell ref="C223:G223"/>
    <mergeCell ref="S223:W223"/>
    <mergeCell ref="X223:AB223"/>
    <mergeCell ref="H4:L4"/>
    <mergeCell ref="M4:Q4"/>
    <mergeCell ref="H30:L30"/>
    <mergeCell ref="M30:Q30"/>
    <mergeCell ref="C181:G181"/>
    <mergeCell ref="S181:W181"/>
    <mergeCell ref="X181:AB181"/>
    <mergeCell ref="C202:G202"/>
    <mergeCell ref="S202:W202"/>
    <mergeCell ref="X202:AB202"/>
    <mergeCell ref="C139:G139"/>
    <mergeCell ref="S139:W139"/>
    <mergeCell ref="X139:AB139"/>
    <mergeCell ref="C160:G160"/>
    <mergeCell ref="S160:W160"/>
    <mergeCell ref="X160:AB160"/>
    <mergeCell ref="C97:G97"/>
    <mergeCell ref="S97:W97"/>
    <mergeCell ref="X97:AB97"/>
    <mergeCell ref="C118:G118"/>
    <mergeCell ref="S118:W118"/>
    <mergeCell ref="X118:AB118"/>
    <mergeCell ref="C55:G55"/>
    <mergeCell ref="S55:W55"/>
    <mergeCell ref="X55:AB55"/>
    <mergeCell ref="C76:G76"/>
    <mergeCell ref="S76:W76"/>
    <mergeCell ref="X76:AB76"/>
    <mergeCell ref="C4:G4"/>
    <mergeCell ref="S4:W4"/>
    <mergeCell ref="X4:AB4"/>
    <mergeCell ref="C30:G30"/>
    <mergeCell ref="S30:W30"/>
    <mergeCell ref="X30:AB30"/>
  </mergeCells>
  <pageMargins left="0.7" right="0.7" top="0.75" bottom="0.75" header="0.3" footer="0.3"/>
  <ignoredErrors>
    <ignoredError sqref="F24:F25 H23:H25 M23:M25 K24:K25 P24:P25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D5482-78C6-4706-9B67-7B7CC5320561}">
  <dimension ref="B2:Q31"/>
  <sheetViews>
    <sheetView showGridLines="0" zoomScale="88" zoomScaleNormal="88" workbookViewId="0">
      <selection activeCell="N19" sqref="N19"/>
    </sheetView>
  </sheetViews>
  <sheetFormatPr defaultRowHeight="14.25" x14ac:dyDescent="0.45"/>
  <cols>
    <col min="1" max="1" width="1.9296875" customWidth="1"/>
    <col min="2" max="2" width="4.73046875" bestFit="1" customWidth="1"/>
    <col min="3" max="3" width="10.6640625" bestFit="1" customWidth="1"/>
    <col min="4" max="4" width="9.6640625" bestFit="1" customWidth="1"/>
    <col min="5" max="5" width="8.6640625" bestFit="1" customWidth="1"/>
    <col min="6" max="6" width="10.1328125" bestFit="1" customWidth="1"/>
    <col min="7" max="7" width="8.6640625" bestFit="1" customWidth="1"/>
    <col min="8" max="8" width="10.6640625" bestFit="1" customWidth="1"/>
    <col min="9" max="9" width="9.6640625" bestFit="1" customWidth="1"/>
    <col min="10" max="10" width="8.6640625" customWidth="1"/>
    <col min="11" max="11" width="10.1328125" bestFit="1" customWidth="1"/>
    <col min="12" max="12" width="8.6640625" customWidth="1"/>
    <col min="13" max="13" width="10.6640625" bestFit="1" customWidth="1"/>
    <col min="14" max="14" width="9.6640625" bestFit="1" customWidth="1"/>
    <col min="15" max="15" width="8.6640625" customWidth="1"/>
    <col min="16" max="16" width="10.1328125" bestFit="1" customWidth="1"/>
    <col min="17" max="17" width="8.6640625" customWidth="1"/>
  </cols>
  <sheetData>
    <row r="2" spans="2:17" x14ac:dyDescent="0.45">
      <c r="B2" s="14" t="s">
        <v>1014</v>
      </c>
      <c r="H2" s="14"/>
      <c r="I2" s="14"/>
      <c r="J2" s="14"/>
      <c r="K2" s="14"/>
      <c r="L2" s="14"/>
      <c r="M2" s="14"/>
      <c r="N2" s="14"/>
      <c r="O2" s="14"/>
      <c r="P2" s="14"/>
      <c r="Q2" s="14"/>
    </row>
    <row r="3" spans="2:17" x14ac:dyDescent="0.45">
      <c r="B3" s="14" t="s">
        <v>1015</v>
      </c>
      <c r="H3" s="14"/>
      <c r="I3" s="14"/>
      <c r="J3" s="14"/>
      <c r="K3" s="14"/>
      <c r="L3" s="14"/>
      <c r="M3" s="14"/>
      <c r="N3" s="14"/>
      <c r="O3" s="14"/>
      <c r="P3" s="14"/>
      <c r="Q3" s="14"/>
    </row>
    <row r="4" spans="2:17" ht="14.65" thickBot="1" x14ac:dyDescent="0.5"/>
    <row r="5" spans="2:17" x14ac:dyDescent="0.45">
      <c r="B5" s="126"/>
      <c r="C5" s="176" t="s">
        <v>937</v>
      </c>
      <c r="D5" s="177"/>
      <c r="E5" s="177"/>
      <c r="F5" s="177"/>
      <c r="G5" s="178"/>
    </row>
    <row r="6" spans="2:17" ht="14.65" thickBot="1" x14ac:dyDescent="0.5">
      <c r="B6" s="127" t="s">
        <v>5</v>
      </c>
      <c r="C6" s="6" t="s">
        <v>932</v>
      </c>
      <c r="D6" s="7" t="s">
        <v>82</v>
      </c>
      <c r="E6" s="7" t="s">
        <v>923</v>
      </c>
      <c r="F6" s="7" t="s">
        <v>333</v>
      </c>
      <c r="G6" s="8" t="s">
        <v>97</v>
      </c>
    </row>
    <row r="7" spans="2:17" x14ac:dyDescent="0.45">
      <c r="B7" s="129">
        <v>2022</v>
      </c>
      <c r="C7" s="132">
        <v>87639174.547999993</v>
      </c>
      <c r="D7" s="9">
        <v>6766792.4890000001</v>
      </c>
      <c r="E7" s="9">
        <v>1603530.9479999999</v>
      </c>
      <c r="F7" s="9">
        <v>77322567.696999967</v>
      </c>
      <c r="G7" s="123">
        <v>1946283.4139999999</v>
      </c>
    </row>
    <row r="8" spans="2:17" x14ac:dyDescent="0.45">
      <c r="B8" s="129">
        <v>2023</v>
      </c>
      <c r="C8" s="132">
        <v>81038525.410000026</v>
      </c>
      <c r="D8" s="9">
        <v>2498349.2919999994</v>
      </c>
      <c r="E8" s="9">
        <v>677929.37600000005</v>
      </c>
      <c r="F8" s="9">
        <v>76373348.993000016</v>
      </c>
      <c r="G8" s="123">
        <v>1488897.7489999998</v>
      </c>
    </row>
    <row r="9" spans="2:17" x14ac:dyDescent="0.45">
      <c r="B9" s="129">
        <v>2024</v>
      </c>
      <c r="C9" s="132">
        <v>75554913.103999957</v>
      </c>
      <c r="D9" s="9">
        <v>3413982.6480000005</v>
      </c>
      <c r="E9" s="9">
        <v>596713.59200000041</v>
      </c>
      <c r="F9" s="9">
        <v>70329268.525999978</v>
      </c>
      <c r="G9" s="123">
        <v>1214948.338</v>
      </c>
    </row>
    <row r="10" spans="2:17" x14ac:dyDescent="0.45">
      <c r="B10" s="129">
        <v>2025</v>
      </c>
      <c r="C10" s="132">
        <v>81410871.020666644</v>
      </c>
      <c r="D10" s="9">
        <v>4226374.8096666662</v>
      </c>
      <c r="E10" s="9">
        <v>959391.30533333344</v>
      </c>
      <c r="F10" s="9">
        <v>74675061.738666654</v>
      </c>
      <c r="G10" s="123">
        <v>1550043.1670000001</v>
      </c>
    </row>
    <row r="11" spans="2:17" x14ac:dyDescent="0.45">
      <c r="B11" s="129">
        <v>2026</v>
      </c>
      <c r="C11" s="132">
        <v>66191646.506336555</v>
      </c>
      <c r="D11" s="9">
        <v>2831671.1224766667</v>
      </c>
      <c r="E11" s="9">
        <v>642792.17457333347</v>
      </c>
      <c r="F11" s="9">
        <v>61678654.287396558</v>
      </c>
      <c r="G11" s="123">
        <v>1038528.9218900001</v>
      </c>
    </row>
    <row r="12" spans="2:17" x14ac:dyDescent="0.45">
      <c r="B12" s="129">
        <v>2027</v>
      </c>
      <c r="C12" s="132">
        <v>50905063.899186462</v>
      </c>
      <c r="D12" s="9">
        <v>1394703.68719</v>
      </c>
      <c r="E12" s="9">
        <v>316599.13076000003</v>
      </c>
      <c r="F12" s="9">
        <v>48682246.836126462</v>
      </c>
      <c r="G12" s="123">
        <v>511514.24511000008</v>
      </c>
    </row>
    <row r="13" spans="2:17" ht="14.65" thickBot="1" x14ac:dyDescent="0.5">
      <c r="B13" s="130">
        <v>2028</v>
      </c>
      <c r="C13" s="133">
        <v>35292008.856030002</v>
      </c>
      <c r="D13" s="124">
        <v>0</v>
      </c>
      <c r="E13" s="124"/>
      <c r="F13" s="124">
        <v>35292008.856030002</v>
      </c>
      <c r="G13" s="125">
        <v>0</v>
      </c>
    </row>
    <row r="14" spans="2:17" x14ac:dyDescent="0.45">
      <c r="B14" s="126"/>
      <c r="C14" s="176" t="s">
        <v>938</v>
      </c>
      <c r="D14" s="177"/>
      <c r="E14" s="177"/>
      <c r="F14" s="177"/>
      <c r="G14" s="178"/>
    </row>
    <row r="15" spans="2:17" ht="14.65" thickBot="1" x14ac:dyDescent="0.5">
      <c r="B15" s="127" t="s">
        <v>5</v>
      </c>
      <c r="C15" s="6" t="s">
        <v>932</v>
      </c>
      <c r="D15" s="7" t="s">
        <v>82</v>
      </c>
      <c r="E15" s="7" t="s">
        <v>923</v>
      </c>
      <c r="F15" s="7" t="s">
        <v>333</v>
      </c>
      <c r="G15" s="8" t="s">
        <v>97</v>
      </c>
    </row>
    <row r="16" spans="2:17" x14ac:dyDescent="0.45">
      <c r="B16" s="129">
        <v>2022</v>
      </c>
      <c r="C16" s="131">
        <v>87639174.547999993</v>
      </c>
      <c r="D16" s="10">
        <v>6766792.4890000001</v>
      </c>
      <c r="E16" s="10">
        <v>1603530.9479999999</v>
      </c>
      <c r="F16" s="10">
        <v>77322567.696999967</v>
      </c>
      <c r="G16" s="122">
        <v>1946283.4139999999</v>
      </c>
    </row>
    <row r="17" spans="2:7" x14ac:dyDescent="0.45">
      <c r="B17" s="129">
        <v>2023</v>
      </c>
      <c r="C17" s="131">
        <v>81038525.410000026</v>
      </c>
      <c r="D17" s="10">
        <v>2498349.2919999994</v>
      </c>
      <c r="E17" s="10">
        <v>677929.37600000005</v>
      </c>
      <c r="F17" s="10">
        <v>76373348.993000016</v>
      </c>
      <c r="G17" s="122">
        <v>1488897.7489999998</v>
      </c>
    </row>
    <row r="18" spans="2:7" x14ac:dyDescent="0.45">
      <c r="B18" s="129">
        <v>2024</v>
      </c>
      <c r="C18" s="131">
        <v>75554913.103999957</v>
      </c>
      <c r="D18" s="10">
        <v>3413982.6480000005</v>
      </c>
      <c r="E18" s="10">
        <v>596713.59200000041</v>
      </c>
      <c r="F18" s="10">
        <v>70329268.525999978</v>
      </c>
      <c r="G18" s="122">
        <v>1214948.338</v>
      </c>
    </row>
    <row r="19" spans="2:7" x14ac:dyDescent="0.45">
      <c r="B19" s="129">
        <v>2025</v>
      </c>
      <c r="C19" s="132">
        <v>81410871.020666644</v>
      </c>
      <c r="D19" s="9">
        <v>4226374.8096666662</v>
      </c>
      <c r="E19" s="9">
        <v>959391.30533333344</v>
      </c>
      <c r="F19" s="9">
        <v>74675061.738666654</v>
      </c>
      <c r="G19" s="123">
        <v>1550043.1670000001</v>
      </c>
    </row>
    <row r="20" spans="2:7" x14ac:dyDescent="0.45">
      <c r="B20" s="129">
        <v>2026</v>
      </c>
      <c r="C20" s="132">
        <v>68048862.184998617</v>
      </c>
      <c r="D20" s="9">
        <v>2831671.1224766667</v>
      </c>
      <c r="E20" s="9">
        <v>642792.17457333347</v>
      </c>
      <c r="F20" s="9">
        <v>63535869.966058612</v>
      </c>
      <c r="G20" s="123">
        <v>1038528.9218900001</v>
      </c>
    </row>
    <row r="21" spans="2:7" x14ac:dyDescent="0.45">
      <c r="B21" s="129">
        <v>2027</v>
      </c>
      <c r="C21" s="132">
        <v>54619495.256510571</v>
      </c>
      <c r="D21" s="9">
        <v>1394703.68719</v>
      </c>
      <c r="E21" s="9">
        <v>316599.13076000003</v>
      </c>
      <c r="F21" s="9">
        <v>52396678.19345057</v>
      </c>
      <c r="G21" s="123">
        <v>511514.24511000008</v>
      </c>
    </row>
    <row r="22" spans="2:7" ht="14.65" thickBot="1" x14ac:dyDescent="0.5">
      <c r="B22" s="130">
        <v>2028</v>
      </c>
      <c r="C22" s="133">
        <v>40919935.15500591</v>
      </c>
      <c r="D22" s="124">
        <v>0</v>
      </c>
      <c r="E22" s="124"/>
      <c r="F22" s="124">
        <v>40919935.15500591</v>
      </c>
      <c r="G22" s="125">
        <v>0</v>
      </c>
    </row>
    <row r="23" spans="2:7" x14ac:dyDescent="0.45">
      <c r="B23" s="126"/>
      <c r="C23" s="176" t="s">
        <v>939</v>
      </c>
      <c r="D23" s="177"/>
      <c r="E23" s="177"/>
      <c r="F23" s="177"/>
      <c r="G23" s="178"/>
    </row>
    <row r="24" spans="2:7" ht="14.65" thickBot="1" x14ac:dyDescent="0.5">
      <c r="B24" s="127" t="s">
        <v>5</v>
      </c>
      <c r="C24" s="6" t="s">
        <v>932</v>
      </c>
      <c r="D24" s="7" t="s">
        <v>82</v>
      </c>
      <c r="E24" s="7" t="s">
        <v>923</v>
      </c>
      <c r="F24" s="7" t="s">
        <v>333</v>
      </c>
      <c r="G24" s="8" t="s">
        <v>97</v>
      </c>
    </row>
    <row r="25" spans="2:7" x14ac:dyDescent="0.45">
      <c r="B25" s="129">
        <v>2022</v>
      </c>
      <c r="C25" s="131">
        <v>87639174.547999993</v>
      </c>
      <c r="D25" s="10">
        <v>6766792.4890000001</v>
      </c>
      <c r="E25" s="10">
        <v>1603530.9479999999</v>
      </c>
      <c r="F25" s="10">
        <v>77322567.696999967</v>
      </c>
      <c r="G25" s="122">
        <v>1946283.4139999999</v>
      </c>
    </row>
    <row r="26" spans="2:7" x14ac:dyDescent="0.45">
      <c r="B26" s="129">
        <v>2023</v>
      </c>
      <c r="C26" s="131">
        <v>81038525.410000026</v>
      </c>
      <c r="D26" s="10">
        <v>2498349.2919999994</v>
      </c>
      <c r="E26" s="10">
        <v>677929.37600000005</v>
      </c>
      <c r="F26" s="10">
        <v>76373348.993000016</v>
      </c>
      <c r="G26" s="122">
        <v>1488897.7489999998</v>
      </c>
    </row>
    <row r="27" spans="2:7" x14ac:dyDescent="0.45">
      <c r="B27" s="129">
        <v>2024</v>
      </c>
      <c r="C27" s="131">
        <v>75554913.103999957</v>
      </c>
      <c r="D27" s="10">
        <v>3413982.6480000005</v>
      </c>
      <c r="E27" s="10">
        <v>596713.59200000041</v>
      </c>
      <c r="F27" s="10">
        <v>70329268.525999978</v>
      </c>
      <c r="G27" s="122">
        <v>1214948.338</v>
      </c>
    </row>
    <row r="28" spans="2:7" x14ac:dyDescent="0.45">
      <c r="B28" s="129">
        <v>2025</v>
      </c>
      <c r="C28" s="132">
        <v>81410871.020666644</v>
      </c>
      <c r="D28" s="9">
        <v>4226374.8096666662</v>
      </c>
      <c r="E28" s="9">
        <v>959391.30533333344</v>
      </c>
      <c r="F28" s="9">
        <v>74675061.738666654</v>
      </c>
      <c r="G28" s="123">
        <v>1550043.1670000001</v>
      </c>
    </row>
    <row r="29" spans="2:7" x14ac:dyDescent="0.45">
      <c r="B29" s="129">
        <v>2026</v>
      </c>
      <c r="C29" s="132">
        <v>70893982.82655333</v>
      </c>
      <c r="D29" s="9">
        <v>2831671.1224766667</v>
      </c>
      <c r="E29" s="9">
        <v>642792.17457333347</v>
      </c>
      <c r="F29" s="9">
        <v>66380990.607613325</v>
      </c>
      <c r="G29" s="123">
        <v>1038528.9218900001</v>
      </c>
    </row>
    <row r="30" spans="2:7" x14ac:dyDescent="0.45">
      <c r="B30" s="129">
        <v>2027</v>
      </c>
      <c r="C30" s="132">
        <v>60309736.539619997</v>
      </c>
      <c r="D30" s="9">
        <v>1394703.68719</v>
      </c>
      <c r="E30" s="9">
        <v>316599.13076000003</v>
      </c>
      <c r="F30" s="9">
        <v>58086919.476559997</v>
      </c>
      <c r="G30" s="123">
        <v>511514.24511000008</v>
      </c>
    </row>
    <row r="31" spans="2:7" ht="14.65" thickBot="1" x14ac:dyDescent="0.5">
      <c r="B31" s="130">
        <v>2028</v>
      </c>
      <c r="C31" s="133">
        <v>49541512.856686875</v>
      </c>
      <c r="D31" s="124">
        <v>0</v>
      </c>
      <c r="E31" s="124"/>
      <c r="F31" s="124">
        <v>49541512.856686875</v>
      </c>
      <c r="G31" s="125">
        <v>0</v>
      </c>
    </row>
  </sheetData>
  <mergeCells count="3">
    <mergeCell ref="C5:G5"/>
    <mergeCell ref="C14:G14"/>
    <mergeCell ref="C23:G2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75735-16BB-4B1A-A6C9-952A4DCA805E}">
  <dimension ref="B2:AE255"/>
  <sheetViews>
    <sheetView workbookViewId="0">
      <selection activeCell="C6" sqref="C6"/>
    </sheetView>
  </sheetViews>
  <sheetFormatPr defaultRowHeight="14.25" x14ac:dyDescent="0.45"/>
  <cols>
    <col min="1" max="1" width="2.86328125" customWidth="1"/>
    <col min="2" max="2" width="4.73046875" bestFit="1" customWidth="1"/>
    <col min="3" max="3" width="10.6640625" bestFit="1" customWidth="1"/>
    <col min="4" max="4" width="9.6640625" bestFit="1" customWidth="1"/>
    <col min="5" max="5" width="8.6640625" bestFit="1" customWidth="1"/>
    <col min="6" max="6" width="9.6640625" bestFit="1" customWidth="1"/>
    <col min="7" max="7" width="8.6640625" bestFit="1" customWidth="1"/>
    <col min="8" max="8" width="8.6640625" customWidth="1"/>
    <col min="9" max="9" width="12.1328125" bestFit="1" customWidth="1"/>
    <col min="10" max="11" width="10.6640625" bestFit="1" customWidth="1"/>
    <col min="12" max="12" width="12.1328125" bestFit="1" customWidth="1"/>
    <col min="13" max="13" width="9.6640625" bestFit="1" customWidth="1"/>
    <col min="14" max="14" width="5.19921875" bestFit="1" customWidth="1"/>
    <col min="15" max="18" width="9.796875" bestFit="1" customWidth="1"/>
    <col min="19" max="19" width="10.6640625" bestFit="1" customWidth="1"/>
    <col min="20" max="21" width="9.6640625" bestFit="1" customWidth="1"/>
    <col min="22" max="22" width="10.6640625" bestFit="1" customWidth="1"/>
    <col min="23" max="23" width="8.6640625" bestFit="1" customWidth="1"/>
  </cols>
  <sheetData>
    <row r="2" spans="2:23" x14ac:dyDescent="0.45">
      <c r="B2" s="14" t="s">
        <v>934</v>
      </c>
    </row>
    <row r="3" spans="2:23" ht="14.65" thickBot="1" x14ac:dyDescent="0.5"/>
    <row r="4" spans="2:23" x14ac:dyDescent="0.45">
      <c r="B4" s="4"/>
      <c r="C4" s="176" t="s">
        <v>926</v>
      </c>
      <c r="D4" s="177"/>
      <c r="E4" s="177"/>
      <c r="F4" s="177"/>
      <c r="G4" s="178"/>
      <c r="I4" s="176" t="s">
        <v>931</v>
      </c>
      <c r="J4" s="177"/>
      <c r="K4" s="177"/>
      <c r="L4" s="177"/>
      <c r="M4" s="178"/>
      <c r="N4" s="176" t="s">
        <v>936</v>
      </c>
      <c r="O4" s="177"/>
      <c r="P4" s="177"/>
      <c r="Q4" s="177"/>
      <c r="R4" s="178"/>
      <c r="S4" s="176" t="s">
        <v>929</v>
      </c>
      <c r="T4" s="177"/>
      <c r="U4" s="177"/>
      <c r="V4" s="177"/>
      <c r="W4" s="178"/>
    </row>
    <row r="5" spans="2:23" ht="14.65" thickBot="1" x14ac:dyDescent="0.5">
      <c r="B5" s="5" t="s">
        <v>5</v>
      </c>
      <c r="C5" s="6" t="s">
        <v>932</v>
      </c>
      <c r="D5" s="7" t="s">
        <v>82</v>
      </c>
      <c r="E5" s="7" t="s">
        <v>923</v>
      </c>
      <c r="F5" s="7" t="s">
        <v>333</v>
      </c>
      <c r="G5" s="8" t="s">
        <v>97</v>
      </c>
      <c r="I5" s="6" t="s">
        <v>932</v>
      </c>
      <c r="J5" s="7" t="s">
        <v>82</v>
      </c>
      <c r="K5" s="7" t="s">
        <v>923</v>
      </c>
      <c r="L5" s="7" t="s">
        <v>333</v>
      </c>
      <c r="M5" s="8" t="s">
        <v>97</v>
      </c>
      <c r="N5" s="11" t="s">
        <v>932</v>
      </c>
      <c r="O5" s="12" t="s">
        <v>82</v>
      </c>
      <c r="P5" s="12" t="s">
        <v>923</v>
      </c>
      <c r="Q5" s="12" t="s">
        <v>333</v>
      </c>
      <c r="R5" s="13" t="s">
        <v>97</v>
      </c>
      <c r="S5" s="6" t="s">
        <v>932</v>
      </c>
      <c r="T5" s="7" t="s">
        <v>82</v>
      </c>
      <c r="U5" s="7" t="s">
        <v>923</v>
      </c>
      <c r="V5" s="7" t="s">
        <v>333</v>
      </c>
      <c r="W5" s="8" t="s">
        <v>97</v>
      </c>
    </row>
    <row r="6" spans="2:23" x14ac:dyDescent="0.45">
      <c r="B6" s="17">
        <v>2009</v>
      </c>
      <c r="C6" s="10">
        <f t="shared" ref="C6:C21" si="0">SUMIFS(CO2_Mass,Year,$B6)</f>
        <v>124850390.024</v>
      </c>
      <c r="D6" s="10">
        <f t="shared" ref="D6:G21" si="1">SUMIFS(CO2_Mass,Year,$B6,Primary_Fuel,D$5)</f>
        <v>63951578.85399998</v>
      </c>
      <c r="E6" s="10">
        <f t="shared" si="1"/>
        <v>8308293.1839999976</v>
      </c>
      <c r="F6" s="10">
        <f t="shared" si="1"/>
        <v>51282305.761000015</v>
      </c>
      <c r="G6" s="10">
        <f t="shared" si="1"/>
        <v>1308212.2250000001</v>
      </c>
      <c r="I6" s="10">
        <f t="shared" ref="I6:I21" si="2">SUMIFS(Heat_Input,Year,$B6)</f>
        <v>1692862873.145999</v>
      </c>
      <c r="J6" s="10">
        <f t="shared" ref="J6:M21" si="3">SUMIFS(Heat_Input,Year,$B6,Primary_Fuel,J$5)</f>
        <v>627814915.0450002</v>
      </c>
      <c r="K6" s="10">
        <f t="shared" si="3"/>
        <v>137484152.25699997</v>
      </c>
      <c r="L6" s="10">
        <f t="shared" si="3"/>
        <v>881018014.45800006</v>
      </c>
      <c r="M6" s="10">
        <f t="shared" si="3"/>
        <v>46545791.386000015</v>
      </c>
      <c r="N6" s="18">
        <f>IF(I6&gt;0,2000*C6/I6,"")</f>
        <v>147.50207120081654</v>
      </c>
      <c r="O6" s="18">
        <f>IF(J6&gt;0,2000*D6/J6,"")</f>
        <v>203.72749140378767</v>
      </c>
      <c r="P6" s="18">
        <f>IF(K6&gt;0,2000*E6/K6,"")</f>
        <v>120.86183094716624</v>
      </c>
      <c r="Q6" s="18">
        <f>IF(L6&gt;0,2000*F6/L6,"")</f>
        <v>116.41602082915126</v>
      </c>
      <c r="R6" s="18">
        <f>IF(M6&gt;0,2000*G6/M6,"")</f>
        <v>56.211837248661858</v>
      </c>
      <c r="S6" s="10">
        <f t="shared" ref="S6:S21" si="4">SUMIFS(Gross_Load,Year,$B6)</f>
        <v>168816880.31999996</v>
      </c>
      <c r="T6" s="10">
        <f t="shared" ref="T6:W21" si="5">SUMIFS(Gross_Load,Year,$B6,Primary_Fuel,T$5)</f>
        <v>59491697.180000007</v>
      </c>
      <c r="U6" s="10">
        <f t="shared" si="5"/>
        <v>12107354.310000001</v>
      </c>
      <c r="V6" s="10">
        <f t="shared" si="5"/>
        <v>95939688.820000008</v>
      </c>
      <c r="W6" s="10">
        <f t="shared" si="5"/>
        <v>1278140.01</v>
      </c>
    </row>
    <row r="7" spans="2:23" x14ac:dyDescent="0.45">
      <c r="B7" s="16">
        <v>2010</v>
      </c>
      <c r="C7" s="9">
        <f t="shared" si="0"/>
        <v>138296440.64400002</v>
      </c>
      <c r="D7" s="9">
        <f t="shared" si="1"/>
        <v>67871067.074000016</v>
      </c>
      <c r="E7" s="9">
        <f t="shared" si="1"/>
        <v>9162005.8730000015</v>
      </c>
      <c r="F7" s="9">
        <f t="shared" si="1"/>
        <v>60189238.089000002</v>
      </c>
      <c r="G7" s="9">
        <f t="shared" si="1"/>
        <v>1074129.608</v>
      </c>
      <c r="I7" s="9">
        <f t="shared" si="2"/>
        <v>1874417278.791996</v>
      </c>
      <c r="J7" s="9">
        <f t="shared" si="3"/>
        <v>667692232.71500027</v>
      </c>
      <c r="K7" s="9">
        <f t="shared" si="3"/>
        <v>153695896.75399995</v>
      </c>
      <c r="L7" s="9">
        <f t="shared" si="3"/>
        <v>1026267521.9950005</v>
      </c>
      <c r="M7" s="9">
        <f t="shared" si="3"/>
        <v>26761627.328000002</v>
      </c>
      <c r="N7" s="18">
        <f t="shared" ref="N7:N21" si="6">IF(I7&gt;0,2000*C7/I7,"")</f>
        <v>147.56206337697421</v>
      </c>
      <c r="O7" s="18">
        <f t="shared" ref="O7:O21" si="7">IF(J7&gt;0,2000*D7/J7,"")</f>
        <v>203.30045415690884</v>
      </c>
      <c r="P7" s="18">
        <f t="shared" ref="P7:P21" si="8">IF(K7&gt;0,2000*E7/K7,"")</f>
        <v>119.22251753622771</v>
      </c>
      <c r="Q7" s="18">
        <f t="shared" ref="Q7:Q21" si="9">IF(L7&gt;0,2000*F7/L7,"")</f>
        <v>117.29736506129679</v>
      </c>
      <c r="R7" s="18">
        <f t="shared" ref="R7:R21" si="10">IF(M7&gt;0,2000*G7/M7,"")</f>
        <v>80.273863381705922</v>
      </c>
      <c r="S7" s="10">
        <f t="shared" si="4"/>
        <v>186821142.96999991</v>
      </c>
      <c r="T7" s="10">
        <f t="shared" si="5"/>
        <v>61675649.490000017</v>
      </c>
      <c r="U7" s="10">
        <f t="shared" si="5"/>
        <v>13340775.069999995</v>
      </c>
      <c r="V7" s="10">
        <f t="shared" si="5"/>
        <v>110727326.38999996</v>
      </c>
      <c r="W7" s="10">
        <f t="shared" si="5"/>
        <v>1077392.02</v>
      </c>
    </row>
    <row r="8" spans="2:23" x14ac:dyDescent="0.45">
      <c r="B8" s="16">
        <v>2011</v>
      </c>
      <c r="C8" s="9">
        <f t="shared" si="0"/>
        <v>122411853.19700009</v>
      </c>
      <c r="D8" s="9">
        <f t="shared" si="1"/>
        <v>49735532.437999979</v>
      </c>
      <c r="E8" s="9">
        <f t="shared" si="1"/>
        <v>5777736.8139999956</v>
      </c>
      <c r="F8" s="9">
        <f t="shared" si="1"/>
        <v>65883009.877000019</v>
      </c>
      <c r="G8" s="9">
        <f t="shared" si="1"/>
        <v>1015574.068</v>
      </c>
      <c r="I8" s="9">
        <f t="shared" si="2"/>
        <v>1725587874.0319986</v>
      </c>
      <c r="J8" s="9">
        <f t="shared" si="3"/>
        <v>487155339.21499991</v>
      </c>
      <c r="K8" s="9">
        <f t="shared" si="3"/>
        <v>100045524.87800002</v>
      </c>
      <c r="L8" s="9">
        <f t="shared" si="3"/>
        <v>1111365235.8069999</v>
      </c>
      <c r="M8" s="9">
        <f t="shared" si="3"/>
        <v>27021774.132000003</v>
      </c>
      <c r="N8" s="18">
        <f t="shared" si="6"/>
        <v>141.87843463569695</v>
      </c>
      <c r="O8" s="18">
        <f t="shared" si="7"/>
        <v>204.18756989564605</v>
      </c>
      <c r="P8" s="18">
        <f t="shared" si="8"/>
        <v>115.5021540652743</v>
      </c>
      <c r="Q8" s="18">
        <f t="shared" si="9"/>
        <v>118.56230113075317</v>
      </c>
      <c r="R8" s="18">
        <f t="shared" si="10"/>
        <v>75.167090290887046</v>
      </c>
      <c r="S8" s="10">
        <f t="shared" si="4"/>
        <v>178332518.28999984</v>
      </c>
      <c r="T8" s="10">
        <f t="shared" si="5"/>
        <v>44796519.770000011</v>
      </c>
      <c r="U8" s="10">
        <f t="shared" si="5"/>
        <v>7323935.3200000012</v>
      </c>
      <c r="V8" s="10">
        <f t="shared" si="5"/>
        <v>125280527.98</v>
      </c>
      <c r="W8" s="10">
        <f t="shared" si="5"/>
        <v>931535.22</v>
      </c>
    </row>
    <row r="9" spans="2:23" x14ac:dyDescent="0.45">
      <c r="B9" s="16">
        <v>2012</v>
      </c>
      <c r="C9" s="9">
        <f t="shared" si="0"/>
        <v>112255222.44300005</v>
      </c>
      <c r="D9" s="9">
        <f t="shared" si="1"/>
        <v>32812092.242999993</v>
      </c>
      <c r="E9" s="9">
        <f t="shared" si="1"/>
        <v>7489168.3460000036</v>
      </c>
      <c r="F9" s="9">
        <f t="shared" si="1"/>
        <v>70660990.267999947</v>
      </c>
      <c r="G9" s="9">
        <f t="shared" si="1"/>
        <v>1292971.5859999999</v>
      </c>
      <c r="I9" s="9">
        <f t="shared" si="2"/>
        <v>1679338279.2420025</v>
      </c>
      <c r="J9" s="9">
        <f t="shared" si="3"/>
        <v>325712372.73999989</v>
      </c>
      <c r="K9" s="9">
        <f t="shared" si="3"/>
        <v>130115702.69099993</v>
      </c>
      <c r="L9" s="9">
        <f t="shared" si="3"/>
        <v>1194230434.4109998</v>
      </c>
      <c r="M9" s="9">
        <f t="shared" si="3"/>
        <v>29279769.399999999</v>
      </c>
      <c r="N9" s="18">
        <f t="shared" si="6"/>
        <v>133.68982751190347</v>
      </c>
      <c r="O9" s="18">
        <f t="shared" si="7"/>
        <v>201.47894270625247</v>
      </c>
      <c r="P9" s="18">
        <f t="shared" si="8"/>
        <v>115.11551935872576</v>
      </c>
      <c r="Q9" s="18">
        <f t="shared" si="9"/>
        <v>118.3372793590716</v>
      </c>
      <c r="R9" s="18">
        <f t="shared" si="10"/>
        <v>88.318426852091264</v>
      </c>
      <c r="S9" s="10">
        <f t="shared" si="4"/>
        <v>177074337.82000011</v>
      </c>
      <c r="T9" s="10">
        <f t="shared" si="5"/>
        <v>29188499.680000007</v>
      </c>
      <c r="U9" s="10">
        <f t="shared" si="5"/>
        <v>10333408.640000001</v>
      </c>
      <c r="V9" s="10">
        <f t="shared" si="5"/>
        <v>136438396.72999999</v>
      </c>
      <c r="W9" s="10">
        <f t="shared" si="5"/>
        <v>1114032.77</v>
      </c>
    </row>
    <row r="10" spans="2:23" x14ac:dyDescent="0.45">
      <c r="B10" s="16">
        <v>2013</v>
      </c>
      <c r="C10" s="9">
        <f t="shared" si="0"/>
        <v>105448782.19000016</v>
      </c>
      <c r="D10" s="9">
        <f t="shared" si="1"/>
        <v>35731961.64600002</v>
      </c>
      <c r="E10" s="9">
        <f t="shared" si="1"/>
        <v>5410162.1389999995</v>
      </c>
      <c r="F10" s="9">
        <f t="shared" si="1"/>
        <v>62963976.375000022</v>
      </c>
      <c r="G10" s="9">
        <f t="shared" si="1"/>
        <v>1342682.0299999998</v>
      </c>
      <c r="I10" s="9">
        <f t="shared" si="2"/>
        <v>1549067686.4140012</v>
      </c>
      <c r="J10" s="9">
        <f t="shared" si="3"/>
        <v>355138961.139</v>
      </c>
      <c r="K10" s="9">
        <f t="shared" si="3"/>
        <v>93363318.328999996</v>
      </c>
      <c r="L10" s="9">
        <f t="shared" si="3"/>
        <v>1071106114.3030002</v>
      </c>
      <c r="M10" s="9">
        <f t="shared" si="3"/>
        <v>29459292.643000003</v>
      </c>
      <c r="N10" s="18">
        <f t="shared" si="6"/>
        <v>136.14483487691589</v>
      </c>
      <c r="O10" s="18">
        <f t="shared" si="7"/>
        <v>201.22805749839807</v>
      </c>
      <c r="P10" s="18">
        <f t="shared" si="8"/>
        <v>115.89481256300901</v>
      </c>
      <c r="Q10" s="18">
        <f t="shared" si="9"/>
        <v>117.56813920527847</v>
      </c>
      <c r="R10" s="18">
        <f t="shared" si="10"/>
        <v>91.155076007505045</v>
      </c>
      <c r="S10" s="10">
        <f t="shared" si="4"/>
        <v>162825055.61999992</v>
      </c>
      <c r="T10" s="10">
        <f t="shared" si="5"/>
        <v>32003627.75</v>
      </c>
      <c r="U10" s="10">
        <f t="shared" si="5"/>
        <v>7045950.9400000013</v>
      </c>
      <c r="V10" s="10">
        <f t="shared" si="5"/>
        <v>122624967.53</v>
      </c>
      <c r="W10" s="10">
        <f t="shared" si="5"/>
        <v>1150509.3999999999</v>
      </c>
    </row>
    <row r="11" spans="2:23" x14ac:dyDescent="0.45">
      <c r="B11" s="16">
        <v>2014</v>
      </c>
      <c r="C11" s="9">
        <f t="shared" si="0"/>
        <v>108167363.0040001</v>
      </c>
      <c r="D11" s="9">
        <f t="shared" si="1"/>
        <v>35095553.018999994</v>
      </c>
      <c r="E11" s="9">
        <f t="shared" si="1"/>
        <v>5721203.79</v>
      </c>
      <c r="F11" s="9">
        <f t="shared" si="1"/>
        <v>65090048.028999992</v>
      </c>
      <c r="G11" s="9">
        <f t="shared" si="1"/>
        <v>2260558.1660000002</v>
      </c>
      <c r="I11" s="9">
        <f t="shared" si="2"/>
        <v>1578941457.5130007</v>
      </c>
      <c r="J11" s="9">
        <f t="shared" si="3"/>
        <v>348402912.86699992</v>
      </c>
      <c r="K11" s="9">
        <f t="shared" si="3"/>
        <v>91116984.687000021</v>
      </c>
      <c r="L11" s="9">
        <f t="shared" si="3"/>
        <v>1101768349.7659993</v>
      </c>
      <c r="M11" s="9">
        <f t="shared" si="3"/>
        <v>37653210.192999996</v>
      </c>
      <c r="N11" s="18">
        <f t="shared" si="6"/>
        <v>137.0125060550061</v>
      </c>
      <c r="O11" s="18">
        <f t="shared" si="7"/>
        <v>201.46532490328198</v>
      </c>
      <c r="P11" s="18">
        <f t="shared" si="8"/>
        <v>125.57930466319007</v>
      </c>
      <c r="Q11" s="18">
        <f t="shared" si="9"/>
        <v>118.15559603400159</v>
      </c>
      <c r="R11" s="18">
        <f t="shared" si="10"/>
        <v>120.07253322694139</v>
      </c>
      <c r="S11" s="10">
        <f t="shared" si="4"/>
        <v>165693937.87999997</v>
      </c>
      <c r="T11" s="10">
        <f t="shared" si="5"/>
        <v>32187598.110000007</v>
      </c>
      <c r="U11" s="10">
        <f t="shared" si="5"/>
        <v>7513313.6799999997</v>
      </c>
      <c r="V11" s="10">
        <f t="shared" si="5"/>
        <v>124644919.39999998</v>
      </c>
      <c r="W11" s="10">
        <f t="shared" si="5"/>
        <v>1348106.69</v>
      </c>
    </row>
    <row r="12" spans="2:23" x14ac:dyDescent="0.45">
      <c r="B12" s="16">
        <v>2015</v>
      </c>
      <c r="C12" s="9">
        <f t="shared" si="0"/>
        <v>106338884.61099999</v>
      </c>
      <c r="D12" s="9">
        <f t="shared" si="1"/>
        <v>26182377.147000004</v>
      </c>
      <c r="E12" s="9">
        <f t="shared" si="1"/>
        <v>5646282.5390000027</v>
      </c>
      <c r="F12" s="9">
        <f t="shared" si="1"/>
        <v>72043802.648000002</v>
      </c>
      <c r="G12" s="9">
        <f t="shared" si="1"/>
        <v>2466422.2769999998</v>
      </c>
      <c r="I12" s="9">
        <f t="shared" si="2"/>
        <v>1609582569.1130011</v>
      </c>
      <c r="J12" s="9">
        <f t="shared" si="3"/>
        <v>259181693.06699997</v>
      </c>
      <c r="K12" s="9">
        <f t="shared" si="3"/>
        <v>90476746.366000012</v>
      </c>
      <c r="L12" s="9">
        <f t="shared" si="3"/>
        <v>1220011213.8390012</v>
      </c>
      <c r="M12" s="9">
        <f t="shared" si="3"/>
        <v>39912915.841000006</v>
      </c>
      <c r="N12" s="18">
        <f t="shared" si="6"/>
        <v>132.13225174226454</v>
      </c>
      <c r="O12" s="18">
        <f t="shared" si="7"/>
        <v>202.03878473956652</v>
      </c>
      <c r="P12" s="18">
        <f t="shared" si="8"/>
        <v>124.81179453910607</v>
      </c>
      <c r="Q12" s="18">
        <f t="shared" si="9"/>
        <v>118.10350893628305</v>
      </c>
      <c r="R12" s="18">
        <f t="shared" si="10"/>
        <v>123.5901825276519</v>
      </c>
      <c r="S12" s="10">
        <f t="shared" si="4"/>
        <v>170958049.06999993</v>
      </c>
      <c r="T12" s="10">
        <f t="shared" si="5"/>
        <v>23314511.009999998</v>
      </c>
      <c r="U12" s="10">
        <f t="shared" si="5"/>
        <v>7336180.9299999997</v>
      </c>
      <c r="V12" s="10">
        <f t="shared" si="5"/>
        <v>138812023.82999998</v>
      </c>
      <c r="W12" s="10">
        <f t="shared" si="5"/>
        <v>1495333.3</v>
      </c>
    </row>
    <row r="13" spans="2:23" x14ac:dyDescent="0.45">
      <c r="B13" s="16">
        <v>2016</v>
      </c>
      <c r="C13" s="9">
        <f t="shared" si="0"/>
        <v>104456901.84400009</v>
      </c>
      <c r="D13" s="9">
        <f t="shared" si="1"/>
        <v>23332013.035000008</v>
      </c>
      <c r="E13" s="9">
        <f t="shared" si="1"/>
        <v>2722702.7990000015</v>
      </c>
      <c r="F13" s="9">
        <f t="shared" si="1"/>
        <v>75543521.937999979</v>
      </c>
      <c r="G13" s="9">
        <f t="shared" si="1"/>
        <v>2858664.0719999997</v>
      </c>
      <c r="I13" s="9">
        <f t="shared" si="2"/>
        <v>1593178183.154</v>
      </c>
      <c r="J13" s="9">
        <f t="shared" si="3"/>
        <v>233336254.03599995</v>
      </c>
      <c r="K13" s="9">
        <f t="shared" si="3"/>
        <v>48747193.683999993</v>
      </c>
      <c r="L13" s="9">
        <f t="shared" si="3"/>
        <v>1282621981.6400001</v>
      </c>
      <c r="M13" s="9">
        <f t="shared" si="3"/>
        <v>28472753.794</v>
      </c>
      <c r="N13" s="18">
        <f t="shared" si="6"/>
        <v>131.13021876461769</v>
      </c>
      <c r="O13" s="18">
        <f t="shared" si="7"/>
        <v>199.98617987070506</v>
      </c>
      <c r="P13" s="18">
        <f t="shared" si="8"/>
        <v>111.707058119067</v>
      </c>
      <c r="Q13" s="18">
        <f t="shared" si="9"/>
        <v>117.79545808408446</v>
      </c>
      <c r="R13" s="18">
        <f t="shared" si="10"/>
        <v>200.79997127656824</v>
      </c>
      <c r="S13" s="10">
        <f t="shared" si="4"/>
        <v>175299883.20000002</v>
      </c>
      <c r="T13" s="10">
        <f t="shared" si="5"/>
        <v>20866595.250000004</v>
      </c>
      <c r="U13" s="10">
        <f t="shared" si="5"/>
        <v>3495619.2100000004</v>
      </c>
      <c r="V13" s="10">
        <f t="shared" si="5"/>
        <v>149665917.23000002</v>
      </c>
      <c r="W13" s="10">
        <f t="shared" si="5"/>
        <v>1271751.51</v>
      </c>
    </row>
    <row r="14" spans="2:23" x14ac:dyDescent="0.45">
      <c r="B14" s="16">
        <v>2017</v>
      </c>
      <c r="C14" s="9">
        <f t="shared" si="0"/>
        <v>86430751.933000103</v>
      </c>
      <c r="D14" s="9">
        <f t="shared" si="1"/>
        <v>15460996.471999999</v>
      </c>
      <c r="E14" s="9">
        <f t="shared" si="1"/>
        <v>1410219.2630000003</v>
      </c>
      <c r="F14" s="9">
        <f t="shared" si="1"/>
        <v>67059758.530999981</v>
      </c>
      <c r="G14" s="9">
        <f t="shared" si="1"/>
        <v>2499777.6670000004</v>
      </c>
      <c r="I14" s="9">
        <f t="shared" si="2"/>
        <v>1342707531.9760001</v>
      </c>
      <c r="J14" s="9">
        <f t="shared" si="3"/>
        <v>153812581.903</v>
      </c>
      <c r="K14" s="9">
        <f t="shared" si="3"/>
        <v>26128260.980000012</v>
      </c>
      <c r="L14" s="9">
        <f t="shared" si="3"/>
        <v>1137586286.8189995</v>
      </c>
      <c r="M14" s="9">
        <f t="shared" si="3"/>
        <v>25180402.274000004</v>
      </c>
      <c r="N14" s="18">
        <f t="shared" si="6"/>
        <v>128.74099515298613</v>
      </c>
      <c r="O14" s="18">
        <f t="shared" si="7"/>
        <v>201.03682391535807</v>
      </c>
      <c r="P14" s="18">
        <f t="shared" si="8"/>
        <v>107.94589537202332</v>
      </c>
      <c r="Q14" s="18">
        <f t="shared" si="9"/>
        <v>117.89832438736104</v>
      </c>
      <c r="R14" s="18">
        <f t="shared" si="10"/>
        <v>198.54946237941107</v>
      </c>
      <c r="S14" s="10">
        <f t="shared" si="4"/>
        <v>150168534.59999993</v>
      </c>
      <c r="T14" s="10">
        <f t="shared" si="5"/>
        <v>12640515.180000003</v>
      </c>
      <c r="U14" s="10">
        <f t="shared" si="5"/>
        <v>1952831.9699999997</v>
      </c>
      <c r="V14" s="10">
        <f t="shared" si="5"/>
        <v>134400172.96000001</v>
      </c>
      <c r="W14" s="10">
        <f t="shared" si="5"/>
        <v>1175014.49</v>
      </c>
    </row>
    <row r="15" spans="2:23" x14ac:dyDescent="0.45">
      <c r="B15" s="16">
        <v>2018</v>
      </c>
      <c r="C15" s="9">
        <f t="shared" si="0"/>
        <v>94198352.445000067</v>
      </c>
      <c r="D15" s="9">
        <f t="shared" si="1"/>
        <v>16349937.603000002</v>
      </c>
      <c r="E15" s="9">
        <f t="shared" si="1"/>
        <v>2441685.3910000012</v>
      </c>
      <c r="F15" s="9">
        <f t="shared" si="1"/>
        <v>72843683.596999988</v>
      </c>
      <c r="G15" s="9">
        <f t="shared" si="1"/>
        <v>2563045.8539999998</v>
      </c>
      <c r="I15" s="9">
        <f t="shared" si="2"/>
        <v>1461916581.7060006</v>
      </c>
      <c r="J15" s="9">
        <f t="shared" si="3"/>
        <v>154519013.38400003</v>
      </c>
      <c r="K15" s="9">
        <f t="shared" si="3"/>
        <v>40953719.853999995</v>
      </c>
      <c r="L15" s="9">
        <f t="shared" si="3"/>
        <v>1240405620.737</v>
      </c>
      <c r="M15" s="9">
        <f t="shared" si="3"/>
        <v>26038227.730999999</v>
      </c>
      <c r="N15" s="18">
        <f t="shared" si="6"/>
        <v>128.86966824751957</v>
      </c>
      <c r="O15" s="18">
        <f t="shared" si="7"/>
        <v>211.62363446326518</v>
      </c>
      <c r="P15" s="18">
        <f t="shared" si="8"/>
        <v>119.24120200580604</v>
      </c>
      <c r="Q15" s="18">
        <f t="shared" si="9"/>
        <v>117.45139231748909</v>
      </c>
      <c r="R15" s="18">
        <f t="shared" si="10"/>
        <v>196.86791900575841</v>
      </c>
      <c r="S15" s="10">
        <f t="shared" si="4"/>
        <v>164174505.3499999</v>
      </c>
      <c r="T15" s="10">
        <f t="shared" si="5"/>
        <v>13624047.709999997</v>
      </c>
      <c r="U15" s="10">
        <f t="shared" si="5"/>
        <v>3307149.4400000004</v>
      </c>
      <c r="V15" s="10">
        <f t="shared" si="5"/>
        <v>146133329.74999994</v>
      </c>
      <c r="W15" s="10">
        <f t="shared" si="5"/>
        <v>1109978.4500000002</v>
      </c>
    </row>
    <row r="16" spans="2:23" x14ac:dyDescent="0.45">
      <c r="B16" s="16">
        <v>2019</v>
      </c>
      <c r="C16" s="9">
        <f t="shared" si="0"/>
        <v>82793021.946000025</v>
      </c>
      <c r="D16" s="9">
        <f t="shared" si="1"/>
        <v>10100784.656999998</v>
      </c>
      <c r="E16" s="9">
        <f t="shared" si="1"/>
        <v>1076072.2689999999</v>
      </c>
      <c r="F16" s="9">
        <f t="shared" si="1"/>
        <v>69162627.562000036</v>
      </c>
      <c r="G16" s="9">
        <f t="shared" si="1"/>
        <v>2453537.4580000001</v>
      </c>
      <c r="I16" s="9">
        <f t="shared" si="2"/>
        <v>1324577043.500001</v>
      </c>
      <c r="J16" s="9">
        <f t="shared" si="3"/>
        <v>96237690.57599999</v>
      </c>
      <c r="K16" s="9">
        <f t="shared" si="3"/>
        <v>21243450.577000011</v>
      </c>
      <c r="L16" s="9">
        <f t="shared" si="3"/>
        <v>1182237911.1890011</v>
      </c>
      <c r="M16" s="9">
        <f t="shared" si="3"/>
        <v>24857991.158</v>
      </c>
      <c r="N16" s="18">
        <f t="shared" si="6"/>
        <v>125.01050407340836</v>
      </c>
      <c r="O16" s="18">
        <f t="shared" si="7"/>
        <v>209.91328026566254</v>
      </c>
      <c r="P16" s="18">
        <f t="shared" si="8"/>
        <v>101.30861416318574</v>
      </c>
      <c r="Q16" s="18">
        <f t="shared" si="9"/>
        <v>117.00289240841845</v>
      </c>
      <c r="R16" s="18">
        <f t="shared" si="10"/>
        <v>197.40432301267293</v>
      </c>
      <c r="S16" s="10">
        <f t="shared" si="4"/>
        <v>153514712.88000017</v>
      </c>
      <c r="T16" s="10">
        <f t="shared" si="5"/>
        <v>7702445.1799999997</v>
      </c>
      <c r="U16" s="10">
        <f t="shared" si="5"/>
        <v>1532755.0900000003</v>
      </c>
      <c r="V16" s="10">
        <f t="shared" si="5"/>
        <v>143183161.53000009</v>
      </c>
      <c r="W16" s="10">
        <f t="shared" si="5"/>
        <v>1096351.08</v>
      </c>
    </row>
    <row r="17" spans="2:23" x14ac:dyDescent="0.45">
      <c r="B17" s="16">
        <v>2020</v>
      </c>
      <c r="C17" s="9">
        <f t="shared" si="0"/>
        <v>78275058.045999974</v>
      </c>
      <c r="D17" s="9">
        <f t="shared" si="1"/>
        <v>6323826.1560000004</v>
      </c>
      <c r="E17" s="9">
        <f t="shared" si="1"/>
        <v>708302.89599999983</v>
      </c>
      <c r="F17" s="9">
        <f t="shared" si="1"/>
        <v>69189015.460999995</v>
      </c>
      <c r="G17" s="9">
        <f t="shared" si="1"/>
        <v>2053913.5330000001</v>
      </c>
      <c r="I17" s="9">
        <f t="shared" si="2"/>
        <v>1278435662.9210007</v>
      </c>
      <c r="J17" s="9">
        <f t="shared" si="3"/>
        <v>61738042.273000002</v>
      </c>
      <c r="K17" s="9">
        <f t="shared" si="3"/>
        <v>14148799.491999999</v>
      </c>
      <c r="L17" s="9">
        <f t="shared" si="3"/>
        <v>1181555999.6430001</v>
      </c>
      <c r="M17" s="9">
        <f t="shared" si="3"/>
        <v>20992821.513</v>
      </c>
      <c r="N17" s="18">
        <f t="shared" si="6"/>
        <v>122.45443445649072</v>
      </c>
      <c r="O17" s="18">
        <f t="shared" si="7"/>
        <v>204.85995095330742</v>
      </c>
      <c r="P17" s="18">
        <f t="shared" si="8"/>
        <v>100.1219780378523</v>
      </c>
      <c r="Q17" s="18">
        <f t="shared" si="9"/>
        <v>117.11508465431183</v>
      </c>
      <c r="R17" s="18">
        <f t="shared" si="10"/>
        <v>195.67770170656621</v>
      </c>
      <c r="S17" s="10">
        <f t="shared" si="4"/>
        <v>150338020.70999998</v>
      </c>
      <c r="T17" s="10">
        <f t="shared" si="5"/>
        <v>4376676.370000001</v>
      </c>
      <c r="U17" s="10">
        <f t="shared" si="5"/>
        <v>874415.32000000007</v>
      </c>
      <c r="V17" s="10">
        <f t="shared" si="5"/>
        <v>144223743.33999997</v>
      </c>
      <c r="W17" s="10">
        <f t="shared" si="5"/>
        <v>863185.67999999993</v>
      </c>
    </row>
    <row r="18" spans="2:23" x14ac:dyDescent="0.45">
      <c r="B18" s="16">
        <v>2021</v>
      </c>
      <c r="C18" s="9">
        <f t="shared" si="0"/>
        <v>84912658.92899999</v>
      </c>
      <c r="D18" s="9">
        <f t="shared" si="1"/>
        <v>9498270.4619999975</v>
      </c>
      <c r="E18" s="9">
        <f t="shared" si="1"/>
        <v>657954.66299999994</v>
      </c>
      <c r="F18" s="9">
        <f t="shared" si="1"/>
        <v>72545549.599999979</v>
      </c>
      <c r="G18" s="9">
        <f t="shared" si="1"/>
        <v>2210884.2039999999</v>
      </c>
      <c r="I18" s="9">
        <f t="shared" si="2"/>
        <v>1364060559.1750007</v>
      </c>
      <c r="J18" s="9">
        <f t="shared" si="3"/>
        <v>92700414.260000005</v>
      </c>
      <c r="K18" s="9">
        <f t="shared" si="3"/>
        <v>13491673.454</v>
      </c>
      <c r="L18" s="9">
        <f t="shared" si="3"/>
        <v>1235192290.4200003</v>
      </c>
      <c r="M18" s="9">
        <f t="shared" si="3"/>
        <v>22676181.041000001</v>
      </c>
      <c r="N18" s="18">
        <f t="shared" si="6"/>
        <v>124.49983742709506</v>
      </c>
      <c r="O18" s="18">
        <f t="shared" si="7"/>
        <v>204.92401329210625</v>
      </c>
      <c r="P18" s="18">
        <f t="shared" si="8"/>
        <v>97.534922594043394</v>
      </c>
      <c r="Q18" s="18">
        <f t="shared" si="9"/>
        <v>117.46438212520327</v>
      </c>
      <c r="R18" s="18">
        <f t="shared" si="10"/>
        <v>194.99616800576592</v>
      </c>
      <c r="S18" s="10">
        <f t="shared" si="4"/>
        <v>160262041.86999995</v>
      </c>
      <c r="T18" s="10">
        <f t="shared" si="5"/>
        <v>7562751.5699999994</v>
      </c>
      <c r="U18" s="10">
        <f t="shared" si="5"/>
        <v>795702.9</v>
      </c>
      <c r="V18" s="10">
        <f t="shared" si="5"/>
        <v>150986927.45999998</v>
      </c>
      <c r="W18" s="10">
        <f t="shared" si="5"/>
        <v>916659.94</v>
      </c>
    </row>
    <row r="19" spans="2:23" x14ac:dyDescent="0.45">
      <c r="B19" s="16">
        <v>2022</v>
      </c>
      <c r="C19" s="9">
        <f t="shared" si="0"/>
        <v>87639174.547999993</v>
      </c>
      <c r="D19" s="9">
        <f t="shared" si="1"/>
        <v>6766792.4890000001</v>
      </c>
      <c r="E19" s="9">
        <f t="shared" si="1"/>
        <v>1603530.9479999999</v>
      </c>
      <c r="F19" s="9">
        <f t="shared" si="1"/>
        <v>77322567.696999967</v>
      </c>
      <c r="G19" s="9">
        <f t="shared" si="1"/>
        <v>1946283.4139999999</v>
      </c>
      <c r="I19" s="9">
        <f t="shared" si="2"/>
        <v>1423303265.1399994</v>
      </c>
      <c r="J19" s="9">
        <f t="shared" si="3"/>
        <v>65966786.921000004</v>
      </c>
      <c r="K19" s="9">
        <f t="shared" si="3"/>
        <v>25279593.789000005</v>
      </c>
      <c r="L19" s="9">
        <f t="shared" si="3"/>
        <v>1312086326.6459999</v>
      </c>
      <c r="M19" s="9">
        <f t="shared" si="3"/>
        <v>19970557.784000002</v>
      </c>
      <c r="N19" s="18">
        <f t="shared" si="6"/>
        <v>123.14898264408831</v>
      </c>
      <c r="O19" s="18">
        <f t="shared" si="7"/>
        <v>205.15755897293354</v>
      </c>
      <c r="P19" s="18">
        <f t="shared" si="8"/>
        <v>126.86366413828608</v>
      </c>
      <c r="Q19" s="18">
        <f t="shared" si="9"/>
        <v>117.8620127757212</v>
      </c>
      <c r="R19" s="18">
        <f t="shared" si="10"/>
        <v>194.91527828625016</v>
      </c>
      <c r="S19" s="10">
        <f t="shared" si="4"/>
        <v>169224592.02000004</v>
      </c>
      <c r="T19" s="10">
        <f t="shared" si="5"/>
        <v>5648032.5399999991</v>
      </c>
      <c r="U19" s="10">
        <f t="shared" si="5"/>
        <v>1931704.11</v>
      </c>
      <c r="V19" s="10">
        <f t="shared" si="5"/>
        <v>160779022.26000011</v>
      </c>
      <c r="W19" s="10">
        <f t="shared" si="5"/>
        <v>865833.11</v>
      </c>
    </row>
    <row r="20" spans="2:23" x14ac:dyDescent="0.45">
      <c r="B20" s="16">
        <v>2023</v>
      </c>
      <c r="C20" s="9">
        <f t="shared" si="0"/>
        <v>81038525.410000026</v>
      </c>
      <c r="D20" s="9">
        <f t="shared" si="1"/>
        <v>2498349.2919999994</v>
      </c>
      <c r="E20" s="9">
        <f t="shared" si="1"/>
        <v>677929.37600000005</v>
      </c>
      <c r="F20" s="9">
        <f t="shared" si="1"/>
        <v>76373348.993000016</v>
      </c>
      <c r="G20" s="9">
        <f t="shared" si="1"/>
        <v>1488897.7489999998</v>
      </c>
      <c r="I20" s="9">
        <f t="shared" si="2"/>
        <v>1356365261.4650004</v>
      </c>
      <c r="J20" s="9">
        <f t="shared" si="3"/>
        <v>24353851.055999998</v>
      </c>
      <c r="K20" s="9">
        <f t="shared" si="3"/>
        <v>13382656.519000001</v>
      </c>
      <c r="L20" s="9">
        <f t="shared" si="3"/>
        <v>1303039181.1320004</v>
      </c>
      <c r="M20" s="9">
        <f t="shared" si="3"/>
        <v>15589572.757999999</v>
      </c>
      <c r="N20" s="18">
        <f t="shared" si="6"/>
        <v>119.49366105479714</v>
      </c>
      <c r="O20" s="18">
        <f t="shared" si="7"/>
        <v>205.17077863827103</v>
      </c>
      <c r="P20" s="18">
        <f t="shared" si="8"/>
        <v>101.31461941618409</v>
      </c>
      <c r="Q20" s="18">
        <f t="shared" si="9"/>
        <v>117.22341138913649</v>
      </c>
      <c r="R20" s="18">
        <f t="shared" si="10"/>
        <v>191.01200169016201</v>
      </c>
      <c r="S20" s="10">
        <f t="shared" si="4"/>
        <v>163696397.81999999</v>
      </c>
      <c r="T20" s="10">
        <f t="shared" si="5"/>
        <v>2188465.02</v>
      </c>
      <c r="U20" s="10">
        <f t="shared" si="5"/>
        <v>852151.83000000007</v>
      </c>
      <c r="V20" s="10">
        <f t="shared" si="5"/>
        <v>159885686.53999999</v>
      </c>
      <c r="W20" s="10">
        <f t="shared" si="5"/>
        <v>770094.43</v>
      </c>
    </row>
    <row r="21" spans="2:23" x14ac:dyDescent="0.45">
      <c r="B21" s="16">
        <v>2024</v>
      </c>
      <c r="C21" s="9">
        <f t="shared" si="0"/>
        <v>37777456.551999979</v>
      </c>
      <c r="D21" s="9">
        <f t="shared" si="1"/>
        <v>1706991.3240000003</v>
      </c>
      <c r="E21" s="9">
        <f t="shared" si="1"/>
        <v>298356.79600000021</v>
      </c>
      <c r="F21" s="9">
        <f t="shared" si="1"/>
        <v>35164634.262999989</v>
      </c>
      <c r="G21" s="9">
        <f t="shared" si="1"/>
        <v>607474.16899999999</v>
      </c>
      <c r="I21" s="9">
        <f t="shared" si="2"/>
        <v>630630741.89799976</v>
      </c>
      <c r="J21" s="9">
        <f t="shared" si="3"/>
        <v>16707881.153999999</v>
      </c>
      <c r="K21" s="9">
        <f t="shared" si="3"/>
        <v>6001307.4300000006</v>
      </c>
      <c r="L21" s="9">
        <f t="shared" si="3"/>
        <v>601827355.98499978</v>
      </c>
      <c r="M21" s="9">
        <f t="shared" si="3"/>
        <v>6094197.3289999999</v>
      </c>
      <c r="N21" s="18">
        <f t="shared" si="6"/>
        <v>119.80848392611416</v>
      </c>
      <c r="O21" s="18">
        <f t="shared" si="7"/>
        <v>204.33366843662674</v>
      </c>
      <c r="P21" s="18">
        <f t="shared" si="8"/>
        <v>99.430598908678192</v>
      </c>
      <c r="Q21" s="18">
        <f t="shared" si="9"/>
        <v>116.85954090753047</v>
      </c>
      <c r="R21" s="18">
        <f t="shared" si="10"/>
        <v>199.36150282146534</v>
      </c>
      <c r="S21" s="10">
        <f t="shared" si="4"/>
        <v>77911746.729999989</v>
      </c>
      <c r="T21" s="10">
        <f t="shared" si="5"/>
        <v>1520078.8</v>
      </c>
      <c r="U21" s="10">
        <f t="shared" si="5"/>
        <v>347664.6999999999</v>
      </c>
      <c r="V21" s="10">
        <f t="shared" si="5"/>
        <v>75747607.88000001</v>
      </c>
      <c r="W21" s="10">
        <f t="shared" si="5"/>
        <v>296395.34999999998</v>
      </c>
    </row>
    <row r="23" spans="2:23" x14ac:dyDescent="0.45">
      <c r="B23" s="14" t="s">
        <v>335</v>
      </c>
      <c r="C23" s="14" t="s">
        <v>935</v>
      </c>
    </row>
    <row r="24" spans="2:23" ht="14.65" thickBot="1" x14ac:dyDescent="0.5"/>
    <row r="25" spans="2:23" x14ac:dyDescent="0.45">
      <c r="B25" s="4"/>
      <c r="C25" s="176" t="s">
        <v>926</v>
      </c>
      <c r="D25" s="177"/>
      <c r="E25" s="177"/>
      <c r="F25" s="177"/>
      <c r="G25" s="178"/>
      <c r="I25" s="176" t="s">
        <v>931</v>
      </c>
      <c r="J25" s="177"/>
      <c r="K25" s="177"/>
      <c r="L25" s="177"/>
      <c r="M25" s="178"/>
      <c r="N25" s="176" t="s">
        <v>936</v>
      </c>
      <c r="O25" s="177"/>
      <c r="P25" s="177"/>
      <c r="Q25" s="177"/>
      <c r="R25" s="178"/>
      <c r="S25" s="176" t="s">
        <v>929</v>
      </c>
      <c r="T25" s="177"/>
      <c r="U25" s="177"/>
      <c r="V25" s="177"/>
      <c r="W25" s="178"/>
    </row>
    <row r="26" spans="2:23" ht="14.65" thickBot="1" x14ac:dyDescent="0.5">
      <c r="B26" s="5" t="s">
        <v>5</v>
      </c>
      <c r="C26" s="6" t="s">
        <v>932</v>
      </c>
      <c r="D26" s="7" t="s">
        <v>82</v>
      </c>
      <c r="E26" s="7" t="s">
        <v>923</v>
      </c>
      <c r="F26" s="7" t="s">
        <v>333</v>
      </c>
      <c r="G26" s="8" t="s">
        <v>97</v>
      </c>
      <c r="I26" s="6" t="s">
        <v>932</v>
      </c>
      <c r="J26" s="7" t="s">
        <v>82</v>
      </c>
      <c r="K26" s="7" t="s">
        <v>923</v>
      </c>
      <c r="L26" s="7" t="s">
        <v>333</v>
      </c>
      <c r="M26" s="8" t="s">
        <v>97</v>
      </c>
      <c r="N26" s="11" t="s">
        <v>932</v>
      </c>
      <c r="O26" s="12" t="s">
        <v>82</v>
      </c>
      <c r="P26" s="12" t="s">
        <v>923</v>
      </c>
      <c r="Q26" s="12" t="s">
        <v>333</v>
      </c>
      <c r="R26" s="13" t="s">
        <v>97</v>
      </c>
      <c r="S26" s="6" t="s">
        <v>932</v>
      </c>
      <c r="T26" s="7" t="s">
        <v>82</v>
      </c>
      <c r="U26" s="7" t="s">
        <v>923</v>
      </c>
      <c r="V26" s="7" t="s">
        <v>333</v>
      </c>
      <c r="W26" s="8" t="s">
        <v>97</v>
      </c>
    </row>
    <row r="27" spans="2:23" x14ac:dyDescent="0.45">
      <c r="B27" s="17">
        <v>2009</v>
      </c>
      <c r="C27" s="10">
        <f>SUMIFS(CO2_Mass,Year,$B27,State,B23)</f>
        <v>38295367.911000021</v>
      </c>
      <c r="D27" s="10">
        <f>SUMIFS(CO2_Mass,Year,$B27,Primary_Fuel,D$5,State,B23)</f>
        <v>13637433.427000005</v>
      </c>
      <c r="E27" s="10">
        <f>SUMIFS(CO2_Mass,Year,$B27,Primary_Fuel,E$5,State,B23)</f>
        <v>6394482.0639999984</v>
      </c>
      <c r="F27" s="10">
        <f>SUMIFS(CO2_Mass,Year,$B27,Primary_Fuel,F$5,State,B23)</f>
        <v>18055052.019000005</v>
      </c>
      <c r="G27" s="10">
        <f>SUMIFS(CO2_Mass,Year,$B27,Primary_Fuel,G$5,State,B23)</f>
        <v>208400.40100000001</v>
      </c>
      <c r="I27" s="10">
        <f>SUMIFS(Heat_Input,Year,$B27,State,B23)</f>
        <v>565301331.29400003</v>
      </c>
      <c r="J27" s="10">
        <f>SUMIFS(Heat_Input,Year,$B27,Primary_Fuel,J$5,State,B23)</f>
        <v>145894239.67999992</v>
      </c>
      <c r="K27" s="10">
        <f>SUMIFS(Heat_Input,Year,$B27,Primary_Fuel,K$5,State,B23)</f>
        <v>111438036.31799996</v>
      </c>
      <c r="L27" s="10">
        <f>SUMIFS(Heat_Input,Year,$B27,Primary_Fuel,L$5,State,B23)</f>
        <v>306072516.72999996</v>
      </c>
      <c r="M27" s="10">
        <f>SUMIFS(Heat_Input,Year,$B27,Primary_Fuel,M$5,State,B23)</f>
        <v>1896538.5660000001</v>
      </c>
      <c r="N27" s="18">
        <f>IF(I27&gt;0,2000*C27/I27,"")</f>
        <v>135.4865654511735</v>
      </c>
      <c r="O27" s="18">
        <f t="shared" ref="O27:O42" si="11">IF(J27&gt;0,2000*D27/J27,"")</f>
        <v>186.94958014671377</v>
      </c>
      <c r="P27" s="18">
        <f t="shared" ref="P27:P42" si="12">IF(K27&gt;0,2000*E27/K27,"")</f>
        <v>114.76300687411042</v>
      </c>
      <c r="Q27" s="18">
        <f t="shared" ref="Q27:Q42" si="13">IF(L27&gt;0,2000*F27/L27,"")</f>
        <v>117.97891696971381</v>
      </c>
      <c r="R27" s="18">
        <f t="shared" ref="R27:R42" si="14">IF(M27&gt;0,2000*G27/M27,"")</f>
        <v>219.7692203428675</v>
      </c>
      <c r="S27" s="10">
        <f>SUMIFS(Gross_Load,Year,$B27,State,B23)</f>
        <v>57738754.81000001</v>
      </c>
      <c r="T27" s="10">
        <f>SUMIFS(Gross_Load,Year,$B27,Primary_Fuel,T$5,State,B23)</f>
        <v>12893409.630000001</v>
      </c>
      <c r="U27" s="10">
        <f>SUMIFS(Gross_Load,Year,$B27,Primary_Fuel,U$5,State,B23)</f>
        <v>9933217.7100000009</v>
      </c>
      <c r="V27" s="10">
        <f>SUMIFS(Gross_Load,Year,$B27,Primary_Fuel,V$5,State,B23)</f>
        <v>34754942.760000005</v>
      </c>
      <c r="W27" s="10">
        <f>SUMIFS(Gross_Load,Year,$B27,Primary_Fuel,W$5,State,B23)</f>
        <v>157184.71</v>
      </c>
    </row>
    <row r="28" spans="2:23" x14ac:dyDescent="0.45">
      <c r="B28" s="16">
        <v>2010</v>
      </c>
      <c r="C28" s="10">
        <f>SUMIFS(CO2_Mass,Year,$B28,State,B23)</f>
        <v>42563848.181000009</v>
      </c>
      <c r="D28" s="10">
        <f>SUMIFS(CO2_Mass,Year,$B28,Primary_Fuel,D$5,State,B23)</f>
        <v>14950792.331</v>
      </c>
      <c r="E28" s="10">
        <f>SUMIFS(CO2_Mass,Year,$B28,Primary_Fuel,E$5,State,B23)</f>
        <v>6716334.3839999996</v>
      </c>
      <c r="F28" s="10">
        <f>SUMIFS(CO2_Mass,Year,$B28,Primary_Fuel,F$5,State,B23)</f>
        <v>20808055.902999997</v>
      </c>
      <c r="G28" s="10">
        <f>SUMIFS(CO2_Mass,Year,$B28,Primary_Fuel,G$5,State,B23)</f>
        <v>88665.562999999995</v>
      </c>
      <c r="I28" s="10">
        <f>SUMIFS(Heat_Input,Year,$B28,State,B23)</f>
        <v>630695525.53600073</v>
      </c>
      <c r="J28" s="10">
        <f>SUMIFS(Heat_Input,Year,$B28,Primary_Fuel,J$5,State,B23)</f>
        <v>158208604.792</v>
      </c>
      <c r="K28" s="10">
        <f>SUMIFS(Heat_Input,Year,$B28,Primary_Fuel,K$5,State,B23)</f>
        <v>116663689.82399997</v>
      </c>
      <c r="L28" s="10">
        <f>SUMIFS(Heat_Input,Year,$B28,Primary_Fuel,L$5,State,B23)</f>
        <v>354971525.20899993</v>
      </c>
      <c r="M28" s="10">
        <f>SUMIFS(Heat_Input,Year,$B28,Primary_Fuel,M$5,State,B23)</f>
        <v>851705.71100000001</v>
      </c>
      <c r="N28" s="18">
        <f t="shared" ref="N28:N42" si="15">IF(I28&gt;0,2000*C28/I28,"")</f>
        <v>134.97431472920897</v>
      </c>
      <c r="O28" s="18">
        <f t="shared" si="11"/>
        <v>189.00100093362312</v>
      </c>
      <c r="P28" s="18">
        <f t="shared" si="12"/>
        <v>115.14009875964544</v>
      </c>
      <c r="Q28" s="18">
        <f t="shared" si="13"/>
        <v>117.23788769112475</v>
      </c>
      <c r="R28" s="18">
        <f t="shared" si="14"/>
        <v>208.20704112902209</v>
      </c>
      <c r="S28" s="10">
        <f>SUMIFS(Gross_Load,Year,$B28,State,B23)</f>
        <v>64883058.100000009</v>
      </c>
      <c r="T28" s="10">
        <f>SUMIFS(Gross_Load,Year,$B28,Primary_Fuel,T$5,State,B23)</f>
        <v>14165272.879999999</v>
      </c>
      <c r="U28" s="10">
        <f>SUMIFS(Gross_Load,Year,$B28,Primary_Fuel,U$5,State,B23)</f>
        <v>10432697.159999996</v>
      </c>
      <c r="V28" s="10">
        <f>SUMIFS(Gross_Load,Year,$B28,Primary_Fuel,V$5,State,B23)</f>
        <v>40218995.600000001</v>
      </c>
      <c r="W28" s="10">
        <f>SUMIFS(Gross_Load,Year,$B28,Primary_Fuel,W$5,State,B23)</f>
        <v>66092.460000000006</v>
      </c>
    </row>
    <row r="29" spans="2:23" x14ac:dyDescent="0.45">
      <c r="B29" s="16">
        <v>2011</v>
      </c>
      <c r="C29" s="10">
        <f>SUMIFS(CO2_Mass,Year,$B29,State,B23)</f>
        <v>37445416.582000002</v>
      </c>
      <c r="D29" s="10">
        <f>SUMIFS(CO2_Mass,Year,$B29,Primary_Fuel,D$5,State,B23)</f>
        <v>10394280.398999998</v>
      </c>
      <c r="E29" s="10">
        <f>SUMIFS(CO2_Mass,Year,$B29,Primary_Fuel,E$5,State,B23)</f>
        <v>4211762.739000001</v>
      </c>
      <c r="F29" s="10">
        <f>SUMIFS(CO2_Mass,Year,$B29,Primary_Fuel,F$5,State,B23)</f>
        <v>22839373.443999998</v>
      </c>
      <c r="G29" s="10">
        <f>SUMIFS(CO2_Mass,Year,$B29,Primary_Fuel,G$5,State,B23)</f>
        <v>0</v>
      </c>
      <c r="I29" s="10">
        <f>SUMIFS(Heat_Input,Year,$B29,State,B23)</f>
        <v>575801956.12800002</v>
      </c>
      <c r="J29" s="10">
        <f>SUMIFS(Heat_Input,Year,$B29,Primary_Fuel,J$5,State,B23)</f>
        <v>111248911.77600002</v>
      </c>
      <c r="K29" s="10">
        <f>SUMIFS(Heat_Input,Year,$B29,Primary_Fuel,K$5,State,B23)</f>
        <v>76036476.330999985</v>
      </c>
      <c r="L29" s="10">
        <f>SUMIFS(Heat_Input,Year,$B29,Primary_Fuel,L$5,State,B23)</f>
        <v>388516568.02100009</v>
      </c>
      <c r="M29" s="10">
        <f>SUMIFS(Heat_Input,Year,$B29,Primary_Fuel,M$5,State,B23)</f>
        <v>0</v>
      </c>
      <c r="N29" s="18">
        <f t="shared" si="15"/>
        <v>130.06352682023862</v>
      </c>
      <c r="O29" s="18">
        <f t="shared" si="11"/>
        <v>186.86529572404103</v>
      </c>
      <c r="P29" s="18">
        <f t="shared" si="12"/>
        <v>110.78269120903147</v>
      </c>
      <c r="Q29" s="18">
        <f t="shared" si="13"/>
        <v>117.57219806783368</v>
      </c>
      <c r="R29" s="18" t="str">
        <f t="shared" si="14"/>
        <v/>
      </c>
      <c r="S29" s="10">
        <f>SUMIFS(Gross_Load,Year,$B29,State,B23)</f>
        <v>61275084.540000014</v>
      </c>
      <c r="T29" s="10">
        <f>SUMIFS(Gross_Load,Year,$B29,Primary_Fuel,T$5,State,B23)</f>
        <v>9799608.6799999997</v>
      </c>
      <c r="U29" s="10">
        <f>SUMIFS(Gross_Load,Year,$B29,Primary_Fuel,U$5,State,B23)</f>
        <v>5391429.3499999996</v>
      </c>
      <c r="V29" s="10">
        <f>SUMIFS(Gross_Load,Year,$B29,Primary_Fuel,V$5,State,B23)</f>
        <v>46084046.510000005</v>
      </c>
      <c r="W29" s="10">
        <f>SUMIFS(Gross_Load,Year,$B29,Primary_Fuel,W$5,State,B23)</f>
        <v>0</v>
      </c>
    </row>
    <row r="30" spans="2:23" x14ac:dyDescent="0.45">
      <c r="B30" s="16">
        <v>2012</v>
      </c>
      <c r="C30" s="10">
        <f>SUMIFS(CO2_Mass,Year,$B30,State,B23)</f>
        <v>35800052.539999954</v>
      </c>
      <c r="D30" s="10">
        <f>SUMIFS(CO2_Mass,Year,$B30,Primary_Fuel,D$5,State,B23)</f>
        <v>5030163.7290000012</v>
      </c>
      <c r="E30" s="10">
        <f>SUMIFS(CO2_Mass,Year,$B30,Primary_Fuel,E$5,State,B23)</f>
        <v>4358455.6180000026</v>
      </c>
      <c r="F30" s="10">
        <f>SUMIFS(CO2_Mass,Year,$B30,Primary_Fuel,F$5,State,B23)</f>
        <v>26224818.382000003</v>
      </c>
      <c r="G30" s="10">
        <f>SUMIFS(CO2_Mass,Year,$B30,Primary_Fuel,G$5,State,B23)</f>
        <v>186614.81099999999</v>
      </c>
      <c r="I30" s="10">
        <f>SUMIFS(Heat_Input,Year,$B30,State,B23)</f>
        <v>584286844.16400003</v>
      </c>
      <c r="J30" s="10">
        <f>SUMIFS(Heat_Input,Year,$B30,Primary_Fuel,J$5,State,B23)</f>
        <v>58552109.412999995</v>
      </c>
      <c r="K30" s="10">
        <f>SUMIFS(Heat_Input,Year,$B30,Primary_Fuel,K$5,State,B23)</f>
        <v>78793129.239000008</v>
      </c>
      <c r="L30" s="10">
        <f>SUMIFS(Heat_Input,Year,$B30,Primary_Fuel,L$5,State,B23)</f>
        <v>445221090.59499955</v>
      </c>
      <c r="M30" s="10">
        <f>SUMIFS(Heat_Input,Year,$B30,Primary_Fuel,M$5,State,B23)</f>
        <v>1720514.9169999999</v>
      </c>
      <c r="N30" s="18">
        <f t="shared" si="15"/>
        <v>122.542730159269</v>
      </c>
      <c r="O30" s="18">
        <f t="shared" si="11"/>
        <v>171.81836075347891</v>
      </c>
      <c r="P30" s="18">
        <f t="shared" si="12"/>
        <v>110.63034708977419</v>
      </c>
      <c r="Q30" s="18">
        <f t="shared" si="13"/>
        <v>117.80582248227638</v>
      </c>
      <c r="R30" s="18">
        <f t="shared" si="14"/>
        <v>216.92902416143366</v>
      </c>
      <c r="S30" s="10">
        <f>SUMIFS(Gross_Load,Year,$B30,State,B23)</f>
        <v>64017117.110000014</v>
      </c>
      <c r="T30" s="10">
        <f>SUMIFS(Gross_Load,Year,$B30,Primary_Fuel,T$5,State,B23)</f>
        <v>4427240.0299999993</v>
      </c>
      <c r="U30" s="10">
        <f>SUMIFS(Gross_Load,Year,$B30,Primary_Fuel,U$5,State,B23)</f>
        <v>6072921.1499999994</v>
      </c>
      <c r="V30" s="10">
        <f>SUMIFS(Gross_Load,Year,$B30,Primary_Fuel,V$5,State,B23)</f>
        <v>53378473.030000009</v>
      </c>
      <c r="W30" s="10">
        <f>SUMIFS(Gross_Load,Year,$B30,Primary_Fuel,W$5,State,B23)</f>
        <v>138482.9</v>
      </c>
    </row>
    <row r="31" spans="2:23" x14ac:dyDescent="0.45">
      <c r="B31" s="16">
        <v>2013</v>
      </c>
      <c r="C31" s="10">
        <f>SUMIFS(CO2_Mass,Year,$B31,State,B23)</f>
        <v>33991141.184999973</v>
      </c>
      <c r="D31" s="10">
        <f>SUMIFS(CO2_Mass,Year,$B31,Primary_Fuel,D$5,State,B23)</f>
        <v>5463637.3000000007</v>
      </c>
      <c r="E31" s="10">
        <f>SUMIFS(CO2_Mass,Year,$B31,Primary_Fuel,E$5,State,B23)</f>
        <v>3881089.1389999995</v>
      </c>
      <c r="F31" s="10">
        <f>SUMIFS(CO2_Mass,Year,$B31,Primary_Fuel,F$5,State,B23)</f>
        <v>24571753.333000004</v>
      </c>
      <c r="G31" s="10">
        <f>SUMIFS(CO2_Mass,Year,$B31,Primary_Fuel,G$5,State,B23)</f>
        <v>74661.413</v>
      </c>
      <c r="I31" s="10">
        <f>SUMIFS(Heat_Input,Year,$B31,State,B23)</f>
        <v>550791111.16000021</v>
      </c>
      <c r="J31" s="10">
        <f>SUMIFS(Heat_Input,Year,$B31,Primary_Fuel,J$5,State,B23)</f>
        <v>62414303.612999991</v>
      </c>
      <c r="K31" s="10">
        <f>SUMIFS(Heat_Input,Year,$B31,Primary_Fuel,K$5,State,B23)</f>
        <v>70671815.79899998</v>
      </c>
      <c r="L31" s="10">
        <f>SUMIFS(Heat_Input,Year,$B31,Primary_Fuel,L$5,State,B23)</f>
        <v>416999309.35599971</v>
      </c>
      <c r="M31" s="10">
        <f>SUMIFS(Heat_Input,Year,$B31,Primary_Fuel,M$5,State,B23)</f>
        <v>705682.39199999999</v>
      </c>
      <c r="N31" s="18">
        <f t="shared" si="15"/>
        <v>123.42661490455983</v>
      </c>
      <c r="O31" s="18">
        <f t="shared" si="11"/>
        <v>175.07644830509668</v>
      </c>
      <c r="P31" s="18">
        <f t="shared" si="12"/>
        <v>109.83414236980501</v>
      </c>
      <c r="Q31" s="18">
        <f t="shared" si="13"/>
        <v>117.85033107583716</v>
      </c>
      <c r="R31" s="18">
        <f t="shared" si="14"/>
        <v>211.60061196482283</v>
      </c>
      <c r="S31" s="10">
        <f>SUMIFS(Gross_Load,Year,$B31,State,B23)</f>
        <v>59063065.529999994</v>
      </c>
      <c r="T31" s="10">
        <f>SUMIFS(Gross_Load,Year,$B31,Primary_Fuel,T$5,State,B23)</f>
        <v>4729949.6500000004</v>
      </c>
      <c r="U31" s="10">
        <f>SUMIFS(Gross_Load,Year,$B31,Primary_Fuel,U$5,State,B23)</f>
        <v>5120926.6100000003</v>
      </c>
      <c r="V31" s="10">
        <f>SUMIFS(Gross_Load,Year,$B31,Primary_Fuel,V$5,State,B23)</f>
        <v>49161865.099999994</v>
      </c>
      <c r="W31" s="10">
        <f>SUMIFS(Gross_Load,Year,$B31,Primary_Fuel,W$5,State,B23)</f>
        <v>50324.17</v>
      </c>
    </row>
    <row r="32" spans="2:23" x14ac:dyDescent="0.45">
      <c r="B32" s="16">
        <v>2014</v>
      </c>
      <c r="C32" s="10">
        <f>SUMIFS(CO2_Mass,Year,$B32,State,B23)</f>
        <v>34692015.645000018</v>
      </c>
      <c r="D32" s="10">
        <f>SUMIFS(CO2_Mass,Year,$B32,Primary_Fuel,D$5,State,B23)</f>
        <v>4667127.2709999997</v>
      </c>
      <c r="E32" s="10">
        <f>SUMIFS(CO2_Mass,Year,$B32,Primary_Fuel,E$5,State,B23)</f>
        <v>3581904.9420000007</v>
      </c>
      <c r="F32" s="10">
        <f>SUMIFS(CO2_Mass,Year,$B32,Primary_Fuel,F$5,State,B23)</f>
        <v>25785100.031000003</v>
      </c>
      <c r="G32" s="10">
        <f>SUMIFS(CO2_Mass,Year,$B32,Primary_Fuel,G$5,State,B23)</f>
        <v>657883.40100000007</v>
      </c>
      <c r="I32" s="10">
        <f>SUMIFS(Heat_Input,Year,$B32,State,B23)</f>
        <v>559286543.27999997</v>
      </c>
      <c r="J32" s="10">
        <f>SUMIFS(Heat_Input,Year,$B32,Primary_Fuel,J$5,State,B23)</f>
        <v>54310920.192999996</v>
      </c>
      <c r="K32" s="10">
        <f>SUMIFS(Heat_Input,Year,$B32,Primary_Fuel,K$5,State,B23)</f>
        <v>61468138.446999997</v>
      </c>
      <c r="L32" s="10">
        <f>SUMIFS(Heat_Input,Year,$B32,Primary_Fuel,L$5,State,B23)</f>
        <v>437308020.77899987</v>
      </c>
      <c r="M32" s="10">
        <f>SUMIFS(Heat_Input,Year,$B32,Primary_Fuel,M$5,State,B23)</f>
        <v>6199463.8609999996</v>
      </c>
      <c r="N32" s="18">
        <f t="shared" si="15"/>
        <v>124.05810961066474</v>
      </c>
      <c r="O32" s="18">
        <f t="shared" si="11"/>
        <v>171.86699302515353</v>
      </c>
      <c r="P32" s="18">
        <f t="shared" si="12"/>
        <v>116.54509254704195</v>
      </c>
      <c r="Q32" s="18">
        <f t="shared" si="13"/>
        <v>117.92649028054709</v>
      </c>
      <c r="R32" s="18">
        <f t="shared" si="14"/>
        <v>212.2388050807609</v>
      </c>
      <c r="S32" s="10">
        <f>SUMIFS(Gross_Load,Year,$B32,State,B23)</f>
        <v>60104983.410000041</v>
      </c>
      <c r="T32" s="10">
        <f>SUMIFS(Gross_Load,Year,$B32,Primary_Fuel,T$5,State,B23)</f>
        <v>4595359.7699999996</v>
      </c>
      <c r="U32" s="10">
        <f>SUMIFS(Gross_Load,Year,$B32,Primary_Fuel,U$5,State,B23)</f>
        <v>4853953.5</v>
      </c>
      <c r="V32" s="10">
        <f>SUMIFS(Gross_Load,Year,$B32,Primary_Fuel,V$5,State,B23)</f>
        <v>50546164.710000023</v>
      </c>
      <c r="W32" s="10">
        <f>SUMIFS(Gross_Load,Year,$B32,Primary_Fuel,W$5,State,B23)</f>
        <v>109505.43</v>
      </c>
    </row>
    <row r="33" spans="2:23" x14ac:dyDescent="0.45">
      <c r="B33" s="16">
        <v>2015</v>
      </c>
      <c r="C33" s="10">
        <f>SUMIFS(CO2_Mass,Year,$B33,State,B23)</f>
        <v>33271716.395000007</v>
      </c>
      <c r="D33" s="10">
        <f>SUMIFS(CO2_Mass,Year,$B33,Primary_Fuel,D$5,State,B23)</f>
        <v>2229724.9189999998</v>
      </c>
      <c r="E33" s="10">
        <f>SUMIFS(CO2_Mass,Year,$B33,Primary_Fuel,E$5,State,B23)</f>
        <v>3984124.6340000005</v>
      </c>
      <c r="F33" s="10">
        <f>SUMIFS(CO2_Mass,Year,$B33,Primary_Fuel,F$5,State,B23)</f>
        <v>26457825.515000008</v>
      </c>
      <c r="G33" s="10">
        <f>SUMIFS(CO2_Mass,Year,$B33,Primary_Fuel,G$5,State,B23)</f>
        <v>600041.32700000005</v>
      </c>
      <c r="I33" s="10">
        <f>SUMIFS(Heat_Input,Year,$B33,State,B23)</f>
        <v>554572487.03200006</v>
      </c>
      <c r="J33" s="10">
        <f>SUMIFS(Heat_Input,Year,$B33,Primary_Fuel,J$5,State,B23)</f>
        <v>30251800.228</v>
      </c>
      <c r="K33" s="10">
        <f>SUMIFS(Heat_Input,Year,$B33,Primary_Fuel,K$5,State,B23)</f>
        <v>68170993.779000014</v>
      </c>
      <c r="L33" s="10">
        <f>SUMIFS(Heat_Input,Year,$B33,Primary_Fuel,L$5,State,B23)</f>
        <v>450553581.2669999</v>
      </c>
      <c r="M33" s="10">
        <f>SUMIFS(Heat_Input,Year,$B33,Primary_Fuel,M$5,State,B23)</f>
        <v>5596111.7579999994</v>
      </c>
      <c r="N33" s="18">
        <f t="shared" si="15"/>
        <v>119.99050502150193</v>
      </c>
      <c r="O33" s="18">
        <f t="shared" si="11"/>
        <v>147.41105667729784</v>
      </c>
      <c r="P33" s="18">
        <f t="shared" si="12"/>
        <v>116.88621254124375</v>
      </c>
      <c r="Q33" s="18">
        <f t="shared" si="13"/>
        <v>117.4458560093921</v>
      </c>
      <c r="R33" s="18">
        <f t="shared" si="14"/>
        <v>214.4493723314952</v>
      </c>
      <c r="S33" s="10">
        <f>SUMIFS(Gross_Load,Year,$B33,State,B23)</f>
        <v>59385850.250000052</v>
      </c>
      <c r="T33" s="10">
        <f>SUMIFS(Gross_Load,Year,$B33,Primary_Fuel,T$5,State,B23)</f>
        <v>2182280.04</v>
      </c>
      <c r="U33" s="10">
        <f>SUMIFS(Gross_Load,Year,$B33,Primary_Fuel,U$5,State,B23)</f>
        <v>5319053.9000000004</v>
      </c>
      <c r="V33" s="10">
        <f>SUMIFS(Gross_Load,Year,$B33,Primary_Fuel,V$5,State,B23)</f>
        <v>51839895.390000015</v>
      </c>
      <c r="W33" s="10">
        <f>SUMIFS(Gross_Load,Year,$B33,Primary_Fuel,W$5,State,B23)</f>
        <v>44620.92</v>
      </c>
    </row>
    <row r="34" spans="2:23" x14ac:dyDescent="0.45">
      <c r="B34" s="16">
        <v>2016</v>
      </c>
      <c r="C34" s="10">
        <f>SUMIFS(CO2_Mass,Year,$B34,State,B23)</f>
        <v>31440499.813999996</v>
      </c>
      <c r="D34" s="10">
        <f>SUMIFS(CO2_Mass,Year,$B34,Primary_Fuel,D$5,State,B23)</f>
        <v>1588949.65</v>
      </c>
      <c r="E34" s="10">
        <f>SUMIFS(CO2_Mass,Year,$B34,Primary_Fuel,E$5,State,B23)</f>
        <v>1934603.1769999997</v>
      </c>
      <c r="F34" s="10">
        <f>SUMIFS(CO2_Mass,Year,$B34,Primary_Fuel,F$5,State,B23)</f>
        <v>27301230.174999997</v>
      </c>
      <c r="G34" s="10">
        <f>SUMIFS(CO2_Mass,Year,$B34,Primary_Fuel,G$5,State,B23)</f>
        <v>615716.81200000003</v>
      </c>
      <c r="I34" s="10">
        <f>SUMIFS(Heat_Input,Year,$B34,State,B23)</f>
        <v>532559836.15499991</v>
      </c>
      <c r="J34" s="10">
        <f>SUMIFS(Heat_Input,Year,$B34,Primary_Fuel,J$5,State,B23)</f>
        <v>23944973.673999999</v>
      </c>
      <c r="K34" s="10">
        <f>SUMIFS(Heat_Input,Year,$B34,Primary_Fuel,K$5,State,B23)</f>
        <v>36656023.580000006</v>
      </c>
      <c r="L34" s="10">
        <f>SUMIFS(Heat_Input,Year,$B34,Primary_Fuel,L$5,State,B23)</f>
        <v>466223329.78700006</v>
      </c>
      <c r="M34" s="10">
        <f>SUMIFS(Heat_Input,Year,$B34,Primary_Fuel,M$5,State,B23)</f>
        <v>5735509.1140000001</v>
      </c>
      <c r="N34" s="18">
        <f t="shared" si="15"/>
        <v>118.07311659473072</v>
      </c>
      <c r="O34" s="18">
        <f t="shared" si="11"/>
        <v>132.7167589852327</v>
      </c>
      <c r="P34" s="18">
        <f t="shared" si="12"/>
        <v>105.55444852210015</v>
      </c>
      <c r="Q34" s="18">
        <f t="shared" si="13"/>
        <v>117.11653377566027</v>
      </c>
      <c r="R34" s="18">
        <f t="shared" si="14"/>
        <v>214.70345518136335</v>
      </c>
      <c r="S34" s="10">
        <f>SUMIFS(Gross_Load,Year,$B34,State,B23)</f>
        <v>56732911.180000015</v>
      </c>
      <c r="T34" s="10">
        <f>SUMIFS(Gross_Load,Year,$B34,Primary_Fuel,T$5,State,B23)</f>
        <v>1580031.71</v>
      </c>
      <c r="U34" s="10">
        <f>SUMIFS(Gross_Load,Year,$B34,Primary_Fuel,U$5,State,B23)</f>
        <v>2463582.7400000002</v>
      </c>
      <c r="V34" s="10">
        <f>SUMIFS(Gross_Load,Year,$B34,Primary_Fuel,V$5,State,B23)</f>
        <v>52689296.730000012</v>
      </c>
      <c r="W34" s="10">
        <f>SUMIFS(Gross_Load,Year,$B34,Primary_Fuel,W$5,State,B23)</f>
        <v>0</v>
      </c>
    </row>
    <row r="35" spans="2:23" x14ac:dyDescent="0.45">
      <c r="B35" s="16">
        <v>2017</v>
      </c>
      <c r="C35" s="10">
        <f>SUMIFS(CO2_Mass,Year,$B35,State,B23)</f>
        <v>25302085.920000002</v>
      </c>
      <c r="D35" s="10">
        <f>SUMIFS(CO2_Mass,Year,$B35,Primary_Fuel,D$5,State,B23)</f>
        <v>763860.83100000001</v>
      </c>
      <c r="E35" s="10">
        <f>SUMIFS(CO2_Mass,Year,$B35,Primary_Fuel,E$5,State,B23)</f>
        <v>929648.42399999988</v>
      </c>
      <c r="F35" s="10">
        <f>SUMIFS(CO2_Mass,Year,$B35,Primary_Fuel,F$5,State,B23)</f>
        <v>22981720.699999999</v>
      </c>
      <c r="G35" s="10">
        <f>SUMIFS(CO2_Mass,Year,$B35,Primary_Fuel,G$5,State,B23)</f>
        <v>626855.96499999997</v>
      </c>
      <c r="I35" s="10">
        <f>SUMIFS(Heat_Input,Year,$B35,State,B23)</f>
        <v>433710253.14700013</v>
      </c>
      <c r="J35" s="10">
        <f>SUMIFS(Heat_Input,Year,$B35,Primary_Fuel,J$5,State,B23)</f>
        <v>16052334.824000001</v>
      </c>
      <c r="K35" s="10">
        <f>SUMIFS(Heat_Input,Year,$B35,Primary_Fuel,K$5,State,B23)</f>
        <v>19424212.184</v>
      </c>
      <c r="L35" s="10">
        <f>SUMIFS(Heat_Input,Year,$B35,Primary_Fuel,L$5,State,B23)</f>
        <v>392352226.17500007</v>
      </c>
      <c r="M35" s="10">
        <f>SUMIFS(Heat_Input,Year,$B35,Primary_Fuel,M$5,State,B23)</f>
        <v>5881479.9639999997</v>
      </c>
      <c r="N35" s="18">
        <f t="shared" si="15"/>
        <v>116.67737037069404</v>
      </c>
      <c r="O35" s="18">
        <f t="shared" si="11"/>
        <v>95.171305529703289</v>
      </c>
      <c r="P35" s="18">
        <f t="shared" si="12"/>
        <v>95.720579572927491</v>
      </c>
      <c r="Q35" s="18">
        <f t="shared" si="13"/>
        <v>117.14841495380995</v>
      </c>
      <c r="R35" s="18">
        <f t="shared" si="14"/>
        <v>213.16266274370668</v>
      </c>
      <c r="S35" s="10">
        <f>SUMIFS(Gross_Load,Year,$B35,State,B23)</f>
        <v>46376238.810000017</v>
      </c>
      <c r="T35" s="10">
        <f>SUMIFS(Gross_Load,Year,$B35,Primary_Fuel,T$5,State,B23)</f>
        <v>811220.52</v>
      </c>
      <c r="U35" s="10">
        <f>SUMIFS(Gross_Load,Year,$B35,Primary_Fuel,U$5,State,B23)</f>
        <v>1407603.54</v>
      </c>
      <c r="V35" s="10">
        <f>SUMIFS(Gross_Load,Year,$B35,Primary_Fuel,V$5,State,B23)</f>
        <v>44157414.750000015</v>
      </c>
      <c r="W35" s="10">
        <f>SUMIFS(Gross_Load,Year,$B35,Primary_Fuel,W$5,State,B23)</f>
        <v>0</v>
      </c>
    </row>
    <row r="36" spans="2:23" x14ac:dyDescent="0.45">
      <c r="B36" s="16">
        <v>2018</v>
      </c>
      <c r="C36" s="10">
        <f>SUMIFS(CO2_Mass,Year,$B36,State,B23)</f>
        <v>28025772.365999997</v>
      </c>
      <c r="D36" s="10">
        <f>SUMIFS(CO2_Mass,Year,$B36,Primary_Fuel,D$5,State,B23)</f>
        <v>703377.34</v>
      </c>
      <c r="E36" s="10">
        <f>SUMIFS(CO2_Mass,Year,$B36,Primary_Fuel,E$5,State,B23)</f>
        <v>1567126.844</v>
      </c>
      <c r="F36" s="10">
        <f>SUMIFS(CO2_Mass,Year,$B36,Primary_Fuel,F$5,State,B23)</f>
        <v>25119034.605999995</v>
      </c>
      <c r="G36" s="10">
        <f>SUMIFS(CO2_Mass,Year,$B36,Primary_Fuel,G$5,State,B23)</f>
        <v>636233.576</v>
      </c>
      <c r="I36" s="10">
        <f>SUMIFS(Heat_Input,Year,$B36,State,B23)</f>
        <v>474390756.94700003</v>
      </c>
      <c r="J36" s="10">
        <f>SUMIFS(Heat_Input,Year,$B36,Primary_Fuel,J$5,State,B23)</f>
        <v>7427499.3430000003</v>
      </c>
      <c r="K36" s="10">
        <f>SUMIFS(Heat_Input,Year,$B36,Primary_Fuel,K$5,State,B23)</f>
        <v>29301164.42400001</v>
      </c>
      <c r="L36" s="10">
        <f>SUMIFS(Heat_Input,Year,$B36,Primary_Fuel,L$5,State,B23)</f>
        <v>431676317.08300012</v>
      </c>
      <c r="M36" s="10">
        <f>SUMIFS(Heat_Input,Year,$B36,Primary_Fuel,M$5,State,B23)</f>
        <v>5985776.0969999991</v>
      </c>
      <c r="N36" s="18">
        <f t="shared" si="15"/>
        <v>118.15479941625885</v>
      </c>
      <c r="O36" s="18">
        <f t="shared" si="11"/>
        <v>189.39815610024752</v>
      </c>
      <c r="P36" s="18">
        <f t="shared" si="12"/>
        <v>106.96686461486814</v>
      </c>
      <c r="Q36" s="18">
        <f t="shared" si="13"/>
        <v>116.37902572806773</v>
      </c>
      <c r="R36" s="18">
        <f t="shared" si="14"/>
        <v>212.58181585471357</v>
      </c>
      <c r="S36" s="10">
        <f>SUMIFS(Gross_Load,Year,$B36,State,B23)</f>
        <v>51100931.070000008</v>
      </c>
      <c r="T36" s="10">
        <f>SUMIFS(Gross_Load,Year,$B36,Primary_Fuel,T$5,State,B23)</f>
        <v>740729.97</v>
      </c>
      <c r="U36" s="10">
        <f>SUMIFS(Gross_Load,Year,$B36,Primary_Fuel,U$5,State,B23)</f>
        <v>2344227.31</v>
      </c>
      <c r="V36" s="10">
        <f>SUMIFS(Gross_Load,Year,$B36,Primary_Fuel,V$5,State,B23)</f>
        <v>48015973.789999999</v>
      </c>
      <c r="W36" s="10">
        <f>SUMIFS(Gross_Load,Year,$B36,Primary_Fuel,W$5,State,B23)</f>
        <v>0</v>
      </c>
    </row>
    <row r="37" spans="2:23" x14ac:dyDescent="0.45">
      <c r="B37" s="16">
        <v>2019</v>
      </c>
      <c r="C37" s="10">
        <f>SUMIFS(CO2_Mass,Year,$B37,State,B23)</f>
        <v>24903924.161999997</v>
      </c>
      <c r="D37" s="10">
        <f>SUMIFS(CO2_Mass,Year,$B37,Primary_Fuel,D$5,State,B23)</f>
        <v>471968.848</v>
      </c>
      <c r="E37" s="10">
        <f>SUMIFS(CO2_Mass,Year,$B37,Primary_Fuel,E$5,State,B23)</f>
        <v>868516.08199999982</v>
      </c>
      <c r="F37" s="10">
        <f>SUMIFS(CO2_Mass,Year,$B37,Primary_Fuel,F$5,State,B23)</f>
        <v>23019716.170000006</v>
      </c>
      <c r="G37" s="10">
        <f>SUMIFS(CO2_Mass,Year,$B37,Primary_Fuel,G$5,State,B23)</f>
        <v>543723.06199999992</v>
      </c>
      <c r="I37" s="10">
        <f>SUMIFS(Heat_Input,Year,$B37,State,B23)</f>
        <v>423926802.51500016</v>
      </c>
      <c r="J37" s="10">
        <f>SUMIFS(Heat_Input,Year,$B37,Primary_Fuel,J$5,State,B23)</f>
        <v>4600076.5839999998</v>
      </c>
      <c r="K37" s="10">
        <f>SUMIFS(Heat_Input,Year,$B37,Primary_Fuel,K$5,State,B23)</f>
        <v>18166665.135999992</v>
      </c>
      <c r="L37" s="10">
        <f>SUMIFS(Heat_Input,Year,$B37,Primary_Fuel,L$5,State,B23)</f>
        <v>396037637.47600007</v>
      </c>
      <c r="M37" s="10">
        <f>SUMIFS(Heat_Input,Year,$B37,Primary_Fuel,M$5,State,B23)</f>
        <v>5122423.3190000001</v>
      </c>
      <c r="N37" s="18">
        <f t="shared" si="15"/>
        <v>117.49162362112644</v>
      </c>
      <c r="O37" s="18">
        <f t="shared" si="11"/>
        <v>205.20043063700439</v>
      </c>
      <c r="P37" s="18">
        <f t="shared" si="12"/>
        <v>95.616457450839874</v>
      </c>
      <c r="Q37" s="18">
        <f t="shared" si="13"/>
        <v>116.25014388383731</v>
      </c>
      <c r="R37" s="18">
        <f t="shared" si="14"/>
        <v>212.29134264762232</v>
      </c>
      <c r="S37" s="10">
        <f>SUMIFS(Gross_Load,Year,$B37,State,B23)</f>
        <v>46837456.169999994</v>
      </c>
      <c r="T37" s="10">
        <f>SUMIFS(Gross_Load,Year,$B37,Primary_Fuel,T$5,State,B23)</f>
        <v>472135.27999999997</v>
      </c>
      <c r="U37" s="10">
        <f>SUMIFS(Gross_Load,Year,$B37,Primary_Fuel,U$5,State,B23)</f>
        <v>1305916.7</v>
      </c>
      <c r="V37" s="10">
        <f>SUMIFS(Gross_Load,Year,$B37,Primary_Fuel,V$5,State,B23)</f>
        <v>45059404.189999998</v>
      </c>
      <c r="W37" s="10">
        <f>SUMIFS(Gross_Load,Year,$B37,Primary_Fuel,W$5,State,B23)</f>
        <v>0</v>
      </c>
    </row>
    <row r="38" spans="2:23" x14ac:dyDescent="0.45">
      <c r="B38" s="16">
        <v>2020</v>
      </c>
      <c r="C38" s="10">
        <f>SUMIFS(CO2_Mass,Year,$B38,State,B23)</f>
        <v>26920635.539999992</v>
      </c>
      <c r="D38" s="10">
        <f>SUMIFS(CO2_Mass,Year,$B38,Primary_Fuel,D$5,State,B23)</f>
        <v>174360.03</v>
      </c>
      <c r="E38" s="10">
        <f>SUMIFS(CO2_Mass,Year,$B38,Primary_Fuel,E$5,State,B23)</f>
        <v>476740.63599999988</v>
      </c>
      <c r="F38" s="10">
        <f>SUMIFS(CO2_Mass,Year,$B38,Primary_Fuel,F$5,State,B23)</f>
        <v>25675000.090999991</v>
      </c>
      <c r="G38" s="10">
        <f>SUMIFS(CO2_Mass,Year,$B38,Primary_Fuel,G$5,State,B23)</f>
        <v>594534.78300000005</v>
      </c>
      <c r="I38" s="10">
        <f>SUMIFS(Heat_Input,Year,$B38,State,B23)</f>
        <v>458308102.84899986</v>
      </c>
      <c r="J38" s="10">
        <f>SUMIFS(Heat_Input,Year,$B38,Primary_Fuel,J$5,State,B23)</f>
        <v>1699406.159</v>
      </c>
      <c r="K38" s="10">
        <f>SUMIFS(Heat_Input,Year,$B38,Primary_Fuel,K$5,State,B23)</f>
        <v>10611357.839000002</v>
      </c>
      <c r="L38" s="10">
        <f>SUMIFS(Heat_Input,Year,$B38,Primary_Fuel,L$5,State,B23)</f>
        <v>440352704.07299995</v>
      </c>
      <c r="M38" s="10">
        <f>SUMIFS(Heat_Input,Year,$B38,Primary_Fuel,M$5,State,B23)</f>
        <v>5644634.7779999999</v>
      </c>
      <c r="N38" s="18">
        <f t="shared" si="15"/>
        <v>117.47833116042295</v>
      </c>
      <c r="O38" s="18">
        <f t="shared" si="11"/>
        <v>205.20112755458126</v>
      </c>
      <c r="P38" s="18">
        <f t="shared" si="12"/>
        <v>89.854784511710932</v>
      </c>
      <c r="Q38" s="18">
        <f t="shared" si="13"/>
        <v>116.61107041479046</v>
      </c>
      <c r="R38" s="18">
        <f t="shared" si="14"/>
        <v>210.65482759564998</v>
      </c>
      <c r="S38" s="10">
        <f>SUMIFS(Gross_Load,Year,$B38,State,B23)</f>
        <v>51527816.440000005</v>
      </c>
      <c r="T38" s="10">
        <f>SUMIFS(Gross_Load,Year,$B38,Primary_Fuel,T$5,State,B23)</f>
        <v>160267.26</v>
      </c>
      <c r="U38" s="10">
        <f>SUMIFS(Gross_Load,Year,$B38,Primary_Fuel,U$5,State,B23)</f>
        <v>614677.66999999993</v>
      </c>
      <c r="V38" s="10">
        <f>SUMIFS(Gross_Load,Year,$B38,Primary_Fuel,V$5,State,B23)</f>
        <v>50752871.510000005</v>
      </c>
      <c r="W38" s="10">
        <f>SUMIFS(Gross_Load,Year,$B38,Primary_Fuel,W$5,State,B23)</f>
        <v>0</v>
      </c>
    </row>
    <row r="39" spans="2:23" x14ac:dyDescent="0.45">
      <c r="B39" s="16">
        <v>2021</v>
      </c>
      <c r="C39" s="10">
        <f>SUMIFS(CO2_Mass,Year,$B39,State,B23)</f>
        <v>28558684.931000005</v>
      </c>
      <c r="D39" s="10">
        <f>SUMIFS(CO2_Mass,Year,$B39,Primary_Fuel,D$5,State,B23)</f>
        <v>0</v>
      </c>
      <c r="E39" s="10">
        <f>SUMIFS(CO2_Mass,Year,$B39,Primary_Fuel,E$5,State,B23)</f>
        <v>325270.29699999996</v>
      </c>
      <c r="F39" s="10">
        <f>SUMIFS(CO2_Mass,Year,$B39,Primary_Fuel,F$5,State,B23)</f>
        <v>27619633.244000006</v>
      </c>
      <c r="G39" s="10">
        <f>SUMIFS(CO2_Mass,Year,$B39,Primary_Fuel,G$5,State,B23)</f>
        <v>613781.39</v>
      </c>
      <c r="I39" s="10">
        <f>SUMIFS(Heat_Input,Year,$B39,State,B23)</f>
        <v>485442448.65499991</v>
      </c>
      <c r="J39" s="10">
        <f>SUMIFS(Heat_Input,Year,$B39,Primary_Fuel,J$5,State,B23)</f>
        <v>0</v>
      </c>
      <c r="K39" s="10">
        <f>SUMIFS(Heat_Input,Year,$B39,Primary_Fuel,K$5,State,B23)</f>
        <v>8413694.4409999996</v>
      </c>
      <c r="L39" s="10">
        <f>SUMIFS(Heat_Input,Year,$B39,Primary_Fuel,L$5,State,B23)</f>
        <v>471211399.76099998</v>
      </c>
      <c r="M39" s="10">
        <f>SUMIFS(Heat_Input,Year,$B39,Primary_Fuel,M$5,State,B23)</f>
        <v>5817354.4529999997</v>
      </c>
      <c r="N39" s="18">
        <f t="shared" si="15"/>
        <v>117.66043538271798</v>
      </c>
      <c r="O39" s="18" t="str">
        <f t="shared" si="11"/>
        <v/>
      </c>
      <c r="P39" s="18">
        <f t="shared" si="12"/>
        <v>77.319255953711661</v>
      </c>
      <c r="Q39" s="18">
        <f t="shared" si="13"/>
        <v>117.22820482700028</v>
      </c>
      <c r="R39" s="18">
        <f t="shared" si="14"/>
        <v>211.01736019660069</v>
      </c>
      <c r="S39" s="10">
        <f>SUMIFS(Gross_Load,Year,$B39,State,B23)</f>
        <v>55186772.380000003</v>
      </c>
      <c r="T39" s="10">
        <f>SUMIFS(Gross_Load,Year,$B39,Primary_Fuel,T$5,State,B23)</f>
        <v>0</v>
      </c>
      <c r="U39" s="10">
        <f>SUMIFS(Gross_Load,Year,$B39,Primary_Fuel,U$5,State,B23)</f>
        <v>390980.85</v>
      </c>
      <c r="V39" s="10">
        <f>SUMIFS(Gross_Load,Year,$B39,Primary_Fuel,V$5,State,B23)</f>
        <v>54795791.530000001</v>
      </c>
      <c r="W39" s="10">
        <f>SUMIFS(Gross_Load,Year,$B39,Primary_Fuel,W$5,State,B23)</f>
        <v>0</v>
      </c>
    </row>
    <row r="40" spans="2:23" x14ac:dyDescent="0.45">
      <c r="B40" s="16">
        <v>2022</v>
      </c>
      <c r="C40" s="10">
        <f>SUMIFS(CO2_Mass,Year,$B40,State,B23)</f>
        <v>30818867.391000014</v>
      </c>
      <c r="D40" s="10">
        <f>SUMIFS(CO2_Mass,Year,$B40,Primary_Fuel,D$5,State,B23)</f>
        <v>0</v>
      </c>
      <c r="E40" s="10">
        <f>SUMIFS(CO2_Mass,Year,$B40,Primary_Fuel,E$5,State,B23)</f>
        <v>604475.24199999997</v>
      </c>
      <c r="F40" s="10">
        <f>SUMIFS(CO2_Mass,Year,$B40,Primary_Fuel,F$5,State,B23)</f>
        <v>29707408.727000009</v>
      </c>
      <c r="G40" s="10">
        <f>SUMIFS(CO2_Mass,Year,$B40,Primary_Fuel,G$5,State,B23)</f>
        <v>506983.42199999996</v>
      </c>
      <c r="I40" s="10">
        <f>SUMIFS(Heat_Input,Year,$B40,State,B23)</f>
        <v>521635408.31199992</v>
      </c>
      <c r="J40" s="10">
        <f>SUMIFS(Heat_Input,Year,$B40,Primary_Fuel,J$5,State,B23)</f>
        <v>0</v>
      </c>
      <c r="K40" s="10">
        <f>SUMIFS(Heat_Input,Year,$B40,Primary_Fuel,K$5,State,B23)</f>
        <v>12070057.5</v>
      </c>
      <c r="L40" s="10">
        <f>SUMIFS(Heat_Input,Year,$B40,Primary_Fuel,L$5,State,B23)</f>
        <v>504782471.46899998</v>
      </c>
      <c r="M40" s="10">
        <f>SUMIFS(Heat_Input,Year,$B40,Primary_Fuel,M$5,State,B23)</f>
        <v>4782879.3430000003</v>
      </c>
      <c r="N40" s="18">
        <f t="shared" si="15"/>
        <v>118.16248245390072</v>
      </c>
      <c r="O40" s="18" t="str">
        <f t="shared" si="11"/>
        <v/>
      </c>
      <c r="P40" s="18">
        <f t="shared" si="12"/>
        <v>100.16112052490222</v>
      </c>
      <c r="Q40" s="18">
        <f t="shared" si="13"/>
        <v>117.70380473215151</v>
      </c>
      <c r="R40" s="18">
        <f t="shared" si="14"/>
        <v>211.99925218351882</v>
      </c>
      <c r="S40" s="10">
        <f>SUMIFS(Gross_Load,Year,$B40,State,B23)</f>
        <v>60359088.899999984</v>
      </c>
      <c r="T40" s="10">
        <f>SUMIFS(Gross_Load,Year,$B40,Primary_Fuel,T$5,State,B23)</f>
        <v>0</v>
      </c>
      <c r="U40" s="10">
        <f>SUMIFS(Gross_Load,Year,$B40,Primary_Fuel,U$5,State,B23)</f>
        <v>781423.7699999999</v>
      </c>
      <c r="V40" s="10">
        <f>SUMIFS(Gross_Load,Year,$B40,Primary_Fuel,V$5,State,B23)</f>
        <v>59577665.129999988</v>
      </c>
      <c r="W40" s="10">
        <f>SUMIFS(Gross_Load,Year,$B40,Primary_Fuel,W$5,State,B23)</f>
        <v>0</v>
      </c>
    </row>
    <row r="41" spans="2:23" x14ac:dyDescent="0.45">
      <c r="B41" s="16">
        <v>2023</v>
      </c>
      <c r="C41" s="10">
        <f>SUMIFS(CO2_Mass,Year,$B41,State,B23)</f>
        <v>28889912.733000018</v>
      </c>
      <c r="D41" s="10">
        <f>SUMIFS(CO2_Mass,Year,$B41,Primary_Fuel,D$5,State,B23)</f>
        <v>0</v>
      </c>
      <c r="E41" s="10">
        <f>SUMIFS(CO2_Mass,Year,$B41,Primary_Fuel,E$5,State,B23)</f>
        <v>316176.32400000002</v>
      </c>
      <c r="F41" s="10">
        <f>SUMIFS(CO2_Mass,Year,$B41,Primary_Fuel,F$5,State,B23)</f>
        <v>28429837.870000012</v>
      </c>
      <c r="G41" s="10">
        <f>SUMIFS(CO2_Mass,Year,$B41,Primary_Fuel,G$5,State,B23)</f>
        <v>143898.53899999999</v>
      </c>
      <c r="I41" s="10">
        <f>SUMIFS(Heat_Input,Year,$B41,State,B23)</f>
        <v>496115567.65199989</v>
      </c>
      <c r="J41" s="10">
        <f>SUMIFS(Heat_Input,Year,$B41,Primary_Fuel,J$5,State,B23)</f>
        <v>0</v>
      </c>
      <c r="K41" s="10">
        <f>SUMIFS(Heat_Input,Year,$B41,Primary_Fuel,K$5,State,B23)</f>
        <v>8203454.0449999999</v>
      </c>
      <c r="L41" s="10">
        <f>SUMIFS(Heat_Input,Year,$B41,Primary_Fuel,L$5,State,B23)</f>
        <v>486546495.7280001</v>
      </c>
      <c r="M41" s="10">
        <f>SUMIFS(Heat_Input,Year,$B41,Primary_Fuel,M$5,State,B23)</f>
        <v>1365617.879</v>
      </c>
      <c r="N41" s="18">
        <f t="shared" si="15"/>
        <v>116.46444746625987</v>
      </c>
      <c r="O41" s="18" t="str">
        <f t="shared" si="11"/>
        <v/>
      </c>
      <c r="P41" s="18">
        <f t="shared" si="12"/>
        <v>77.083707000884402</v>
      </c>
      <c r="Q41" s="18">
        <f t="shared" si="13"/>
        <v>116.86380693159275</v>
      </c>
      <c r="R41" s="18">
        <f t="shared" si="14"/>
        <v>210.74495466531602</v>
      </c>
      <c r="S41" s="10">
        <f>SUMIFS(Gross_Load,Year,$B41,State,B23)</f>
        <v>57597341.589999981</v>
      </c>
      <c r="T41" s="10">
        <f>SUMIFS(Gross_Load,Year,$B41,Primary_Fuel,T$5,State,B23)</f>
        <v>0</v>
      </c>
      <c r="U41" s="10">
        <f>SUMIFS(Gross_Load,Year,$B41,Primary_Fuel,U$5,State,B23)</f>
        <v>416459.27999999997</v>
      </c>
      <c r="V41" s="10">
        <f>SUMIFS(Gross_Load,Year,$B41,Primary_Fuel,V$5,State,B23)</f>
        <v>57180882.309999995</v>
      </c>
      <c r="W41" s="10">
        <f>SUMIFS(Gross_Load,Year,$B41,Primary_Fuel,W$5,State,B23)</f>
        <v>0</v>
      </c>
    </row>
    <row r="42" spans="2:23" x14ac:dyDescent="0.45">
      <c r="B42" s="16">
        <v>2024</v>
      </c>
      <c r="C42" s="10">
        <f>SUMIFS(CO2_Mass,Year,$B42,State,B23)</f>
        <v>14013326.80100001</v>
      </c>
      <c r="D42" s="10">
        <f>SUMIFS(CO2_Mass,Year,$B42,Primary_Fuel,D$5,State,B23)</f>
        <v>0</v>
      </c>
      <c r="E42" s="10">
        <f>SUMIFS(CO2_Mass,Year,$B42,Primary_Fuel,E$5,State,B23)</f>
        <v>127070.58899999999</v>
      </c>
      <c r="F42" s="10">
        <f>SUMIFS(CO2_Mass,Year,$B42,Primary_Fuel,F$5,State,B23)</f>
        <v>13886256.212000009</v>
      </c>
      <c r="G42" s="10">
        <f>SUMIFS(CO2_Mass,Year,$B42,Primary_Fuel,G$5,State,B23)</f>
        <v>0</v>
      </c>
      <c r="I42" s="10">
        <f>SUMIFS(Heat_Input,Year,$B42,State,B23)</f>
        <v>241770426.81899995</v>
      </c>
      <c r="J42" s="10">
        <f>SUMIFS(Heat_Input,Year,$B42,Primary_Fuel,J$5,State,B23)</f>
        <v>0</v>
      </c>
      <c r="K42" s="10">
        <f>SUMIFS(Heat_Input,Year,$B42,Primary_Fuel,K$5,State,B23)</f>
        <v>3608411.1120000007</v>
      </c>
      <c r="L42" s="10">
        <f>SUMIFS(Heat_Input,Year,$B42,Primary_Fuel,L$5,State,B23)</f>
        <v>238162015.70699996</v>
      </c>
      <c r="M42" s="10">
        <f>SUMIFS(Heat_Input,Year,$B42,Primary_Fuel,M$5,State,B23)</f>
        <v>0</v>
      </c>
      <c r="N42" s="18">
        <f t="shared" si="15"/>
        <v>115.92258809627702</v>
      </c>
      <c r="O42" s="18" t="str">
        <f t="shared" si="11"/>
        <v/>
      </c>
      <c r="P42" s="18">
        <f t="shared" si="12"/>
        <v>70.4302170988326</v>
      </c>
      <c r="Q42" s="18">
        <f t="shared" si="13"/>
        <v>116.6118465262206</v>
      </c>
      <c r="R42" s="18" t="str">
        <f t="shared" si="14"/>
        <v/>
      </c>
      <c r="S42" s="10">
        <f>SUMIFS(Gross_Load,Year,$B42,State,B23)</f>
        <v>29353788.54000001</v>
      </c>
      <c r="T42" s="10">
        <f>SUMIFS(Gross_Load,Year,$B42,Primary_Fuel,T$5,State,B23)</f>
        <v>0</v>
      </c>
      <c r="U42" s="10">
        <f>SUMIFS(Gross_Load,Year,$B42,Primary_Fuel,U$5,State,B23)</f>
        <v>163467.91</v>
      </c>
      <c r="V42" s="10">
        <f>SUMIFS(Gross_Load,Year,$B42,Primary_Fuel,V$5,State,B23)</f>
        <v>29190320.630000006</v>
      </c>
      <c r="W42" s="10">
        <f>SUMIFS(Gross_Load,Year,$B42,Primary_Fuel,W$5,State,B23)</f>
        <v>0</v>
      </c>
    </row>
    <row r="44" spans="2:23" x14ac:dyDescent="0.45">
      <c r="B44" s="14" t="s">
        <v>25</v>
      </c>
      <c r="C44" s="14" t="s">
        <v>935</v>
      </c>
    </row>
    <row r="45" spans="2:23" ht="14.65" thickBot="1" x14ac:dyDescent="0.5"/>
    <row r="46" spans="2:23" x14ac:dyDescent="0.45">
      <c r="B46" s="4"/>
      <c r="C46" s="176" t="s">
        <v>926</v>
      </c>
      <c r="D46" s="177"/>
      <c r="E46" s="177"/>
      <c r="F46" s="177"/>
      <c r="G46" s="178"/>
      <c r="H46" s="21"/>
      <c r="I46" s="176" t="s">
        <v>931</v>
      </c>
      <c r="J46" s="177"/>
      <c r="K46" s="177"/>
      <c r="L46" s="177"/>
      <c r="M46" s="178"/>
      <c r="N46" s="176" t="s">
        <v>936</v>
      </c>
      <c r="O46" s="177"/>
      <c r="P46" s="177"/>
      <c r="Q46" s="177"/>
      <c r="R46" s="178"/>
      <c r="S46" s="185" t="s">
        <v>931</v>
      </c>
      <c r="T46" s="186"/>
      <c r="U46" s="186"/>
      <c r="V46" s="186"/>
      <c r="W46" s="187"/>
    </row>
    <row r="47" spans="2:23" ht="14.65" thickBot="1" x14ac:dyDescent="0.5">
      <c r="B47" s="5" t="s">
        <v>5</v>
      </c>
      <c r="C47" s="6" t="s">
        <v>932</v>
      </c>
      <c r="D47" s="7" t="s">
        <v>82</v>
      </c>
      <c r="E47" s="7" t="s">
        <v>923</v>
      </c>
      <c r="F47" s="7" t="s">
        <v>333</v>
      </c>
      <c r="G47" s="8" t="s">
        <v>97</v>
      </c>
      <c r="H47" s="22"/>
      <c r="I47" s="6" t="s">
        <v>932</v>
      </c>
      <c r="J47" s="7" t="s">
        <v>82</v>
      </c>
      <c r="K47" s="7" t="s">
        <v>923</v>
      </c>
      <c r="L47" s="7" t="s">
        <v>333</v>
      </c>
      <c r="M47" s="8" t="s">
        <v>97</v>
      </c>
      <c r="N47" s="11" t="s">
        <v>932</v>
      </c>
      <c r="O47" s="12" t="s">
        <v>82</v>
      </c>
      <c r="P47" s="12" t="s">
        <v>923</v>
      </c>
      <c r="Q47" s="12" t="s">
        <v>333</v>
      </c>
      <c r="R47" s="13" t="s">
        <v>97</v>
      </c>
      <c r="S47" s="6" t="s">
        <v>932</v>
      </c>
      <c r="T47" s="7" t="s">
        <v>82</v>
      </c>
      <c r="U47" s="7" t="s">
        <v>923</v>
      </c>
      <c r="V47" s="7" t="s">
        <v>333</v>
      </c>
      <c r="W47" s="8" t="s">
        <v>97</v>
      </c>
    </row>
    <row r="48" spans="2:23" x14ac:dyDescent="0.45">
      <c r="B48" s="17">
        <v>2009</v>
      </c>
      <c r="C48" s="10">
        <f>SUMIFS(CO2_Mass,Year,$B48,State,B44)</f>
        <v>7325487.629999999</v>
      </c>
      <c r="D48" s="10">
        <f>SUMIFS(CO2_Mass,Year,$B48,Primary_Fuel,D$5,State,B44)</f>
        <v>2757767.8829999999</v>
      </c>
      <c r="E48" s="10">
        <f>SUMIFS(CO2_Mass,Year,$B48,Primary_Fuel,E$5,State,B44)</f>
        <v>356658.08400000009</v>
      </c>
      <c r="F48" s="10">
        <f>SUMIFS(CO2_Mass,Year,$B48,Primary_Fuel,F$5,State,B44)</f>
        <v>4211061.6629999997</v>
      </c>
      <c r="G48" s="10">
        <f>SUMIFS(CO2_Mass,Year,$B48,Primary_Fuel,G$5,State,B44)</f>
        <v>0</v>
      </c>
      <c r="H48" s="10"/>
      <c r="I48" s="10">
        <f>SUMIFS(Heat_Input,Year,$B48,State,B44)</f>
        <v>105258332.48800004</v>
      </c>
      <c r="J48" s="10">
        <f>SUMIFS(Heat_Input,Year,$B48,Primary_Fuel,J$5,State,B44)</f>
        <v>26631192.095000003</v>
      </c>
      <c r="K48" s="10">
        <f>SUMIFS(Heat_Input,Year,$B48,Primary_Fuel,K$5,State,B44)</f>
        <v>5380795.4110000003</v>
      </c>
      <c r="L48" s="10">
        <f>SUMIFS(Heat_Input,Year,$B48,Primary_Fuel,L$5,State,B44)</f>
        <v>72359713.558999985</v>
      </c>
      <c r="M48" s="10">
        <f>SUMIFS(Heat_Input,Year,$B48,Primary_Fuel,M$5,State,B44)</f>
        <v>886631.42299999995</v>
      </c>
      <c r="N48" s="18">
        <f>IF(I48&gt;0,2000*C48/I48,"")</f>
        <v>139.19064565905299</v>
      </c>
      <c r="O48" s="18">
        <f t="shared" ref="O48:O63" si="16">IF(J48&gt;0,2000*D48/J48,"")</f>
        <v>207.10810640112277</v>
      </c>
      <c r="P48" s="18">
        <f t="shared" ref="P48:P63" si="17">IF(K48&gt;0,2000*E48/K48,"")</f>
        <v>132.56704883106366</v>
      </c>
      <c r="Q48" s="18">
        <f t="shared" ref="Q48:Q63" si="18">IF(L48&gt;0,2000*F48/L48,"")</f>
        <v>116.39243595309215</v>
      </c>
      <c r="R48" s="18">
        <f t="shared" ref="R48:R63" si="19">IF(M48&gt;0,2000*G48/M48,"")</f>
        <v>0</v>
      </c>
      <c r="S48" s="10">
        <f>SUMIFS(Gross_Load,Year,$B48,State,B44)</f>
        <v>9307271.8199999984</v>
      </c>
      <c r="T48" s="10">
        <f>SUMIFS(Gross_Load,Year,$B48,Primary_Fuel,T$5,State,B44)</f>
        <v>1070681.96</v>
      </c>
      <c r="U48" s="10">
        <f>SUMIFS(Gross_Load,Year,$B48,Primary_Fuel,U$5,State,B44)</f>
        <v>394558.43999999994</v>
      </c>
      <c r="V48" s="10">
        <f>SUMIFS(Gross_Load,Year,$B48,Primary_Fuel,V$5,State,B44)</f>
        <v>7842031.4199999999</v>
      </c>
      <c r="W48" s="10">
        <f>SUMIFS(Gross_Load,Year,$B48,Primary_Fuel,W$5,State,B44)</f>
        <v>0</v>
      </c>
    </row>
    <row r="49" spans="2:23" x14ac:dyDescent="0.45">
      <c r="B49" s="16">
        <v>2010</v>
      </c>
      <c r="C49" s="10">
        <f>SUMIFS(CO2_Mass,Year,$B49,State,B44)</f>
        <v>8534278.6640000008</v>
      </c>
      <c r="D49" s="10">
        <f>SUMIFS(CO2_Mass,Year,$B49,Primary_Fuel,D$5,State,B44)</f>
        <v>2977801.6129999999</v>
      </c>
      <c r="E49" s="10">
        <f>SUMIFS(CO2_Mass,Year,$B49,Primary_Fuel,E$5,State,B44)</f>
        <v>630744.83699999994</v>
      </c>
      <c r="F49" s="10">
        <f>SUMIFS(CO2_Mass,Year,$B49,Primary_Fuel,F$5,State,B44)</f>
        <v>4925732.2139999997</v>
      </c>
      <c r="G49" s="10">
        <f>SUMIFS(CO2_Mass,Year,$B49,Primary_Fuel,G$5,State,B44)</f>
        <v>0</v>
      </c>
      <c r="H49" s="10"/>
      <c r="I49" s="10">
        <f>SUMIFS(Heat_Input,Year,$B49,State,B44)</f>
        <v>124027550.79099999</v>
      </c>
      <c r="J49" s="10">
        <f>SUMIFS(Heat_Input,Year,$B49,Primary_Fuel,J$5,State,B44)</f>
        <v>28730802.473000001</v>
      </c>
      <c r="K49" s="10">
        <f>SUMIFS(Heat_Input,Year,$B49,Primary_Fuel,K$5,State,B44)</f>
        <v>9343256.8199999984</v>
      </c>
      <c r="L49" s="10">
        <f>SUMIFS(Heat_Input,Year,$B49,Primary_Fuel,L$5,State,B44)</f>
        <v>84529038.609000012</v>
      </c>
      <c r="M49" s="10">
        <f>SUMIFS(Heat_Input,Year,$B49,Primary_Fuel,M$5,State,B44)</f>
        <v>1424452.889</v>
      </c>
      <c r="N49" s="18">
        <f t="shared" ref="N49:N63" si="20">IF(I49&gt;0,2000*C49/I49,"")</f>
        <v>137.61907914123364</v>
      </c>
      <c r="O49" s="18">
        <f t="shared" si="16"/>
        <v>207.28983228355091</v>
      </c>
      <c r="P49" s="18">
        <f t="shared" si="17"/>
        <v>135.01605471227967</v>
      </c>
      <c r="Q49" s="18">
        <f t="shared" si="18"/>
        <v>116.54532679082298</v>
      </c>
      <c r="R49" s="18">
        <f t="shared" si="19"/>
        <v>0</v>
      </c>
      <c r="S49" s="10">
        <f>SUMIFS(Gross_Load,Year,$B49,State,B44)</f>
        <v>10945320.270000001</v>
      </c>
      <c r="T49" s="10">
        <f>SUMIFS(Gross_Load,Year,$B49,Primary_Fuel,T$5,State,B44)</f>
        <v>1302618.06</v>
      </c>
      <c r="U49" s="10">
        <f>SUMIFS(Gross_Load,Year,$B49,Primary_Fuel,U$5,State,B44)</f>
        <v>705953.79</v>
      </c>
      <c r="V49" s="10">
        <f>SUMIFS(Gross_Load,Year,$B49,Primary_Fuel,V$5,State,B44)</f>
        <v>8936748.4199999999</v>
      </c>
      <c r="W49" s="10">
        <f>SUMIFS(Gross_Load,Year,$B49,Primary_Fuel,W$5,State,B44)</f>
        <v>0</v>
      </c>
    </row>
    <row r="50" spans="2:23" x14ac:dyDescent="0.45">
      <c r="B50" s="16">
        <v>2011</v>
      </c>
      <c r="C50" s="10">
        <f>SUMIFS(CO2_Mass,Year,$B50,State,B44)</f>
        <v>7153394.9529999997</v>
      </c>
      <c r="D50" s="10">
        <f>SUMIFS(CO2_Mass,Year,$B50,Primary_Fuel,D$5,State,B44)</f>
        <v>621153.40899999999</v>
      </c>
      <c r="E50" s="10">
        <f>SUMIFS(CO2_Mass,Year,$B50,Primary_Fuel,E$5,State,B44)</f>
        <v>250070.93599999993</v>
      </c>
      <c r="F50" s="10">
        <f>SUMIFS(CO2_Mass,Year,$B50,Primary_Fuel,F$5,State,B44)</f>
        <v>6282170.6079999991</v>
      </c>
      <c r="G50" s="10">
        <f>SUMIFS(CO2_Mass,Year,$B50,Primary_Fuel,G$5,State,B44)</f>
        <v>0</v>
      </c>
      <c r="H50" s="10"/>
      <c r="I50" s="10">
        <f>SUMIFS(Heat_Input,Year,$B50,State,B44)</f>
        <v>118315372.38600001</v>
      </c>
      <c r="J50" s="10">
        <f>SUMIFS(Heat_Input,Year,$B50,Primary_Fuel,J$5,State,B44)</f>
        <v>5936924.6250000009</v>
      </c>
      <c r="K50" s="10">
        <f>SUMIFS(Heat_Input,Year,$B50,Primary_Fuel,K$5,State,B44)</f>
        <v>3807847.0730000003</v>
      </c>
      <c r="L50" s="10">
        <f>SUMIFS(Heat_Input,Year,$B50,Primary_Fuel,L$5,State,B44)</f>
        <v>107571146.12400001</v>
      </c>
      <c r="M50" s="10">
        <f>SUMIFS(Heat_Input,Year,$B50,Primary_Fuel,M$5,State,B44)</f>
        <v>999454.56400000001</v>
      </c>
      <c r="N50" s="18">
        <f t="shared" si="20"/>
        <v>120.92080359029399</v>
      </c>
      <c r="O50" s="18">
        <f t="shared" si="16"/>
        <v>209.25089949242869</v>
      </c>
      <c r="P50" s="18">
        <f t="shared" si="17"/>
        <v>131.34505204957316</v>
      </c>
      <c r="Q50" s="18">
        <f t="shared" si="18"/>
        <v>116.80029142309928</v>
      </c>
      <c r="R50" s="18">
        <f t="shared" si="19"/>
        <v>0</v>
      </c>
      <c r="S50" s="10">
        <f>SUMIFS(Gross_Load,Year,$B50,State,B44)</f>
        <v>12524001.15</v>
      </c>
      <c r="T50" s="10">
        <f>SUMIFS(Gross_Load,Year,$B50,Primary_Fuel,T$5,State,B44)</f>
        <v>529593.63</v>
      </c>
      <c r="U50" s="10">
        <f>SUMIFS(Gross_Load,Year,$B50,Primary_Fuel,U$5,State,B44)</f>
        <v>309645.65000000002</v>
      </c>
      <c r="V50" s="10">
        <f>SUMIFS(Gross_Load,Year,$B50,Primary_Fuel,V$5,State,B44)</f>
        <v>11684761.870000003</v>
      </c>
      <c r="W50" s="10">
        <f>SUMIFS(Gross_Load,Year,$B50,Primary_Fuel,W$5,State,B44)</f>
        <v>0</v>
      </c>
    </row>
    <row r="51" spans="2:23" x14ac:dyDescent="0.45">
      <c r="B51" s="16">
        <v>2012</v>
      </c>
      <c r="C51" s="10">
        <f>SUMIFS(CO2_Mass,Year,$B51,State,B44)</f>
        <v>7121028.4100000001</v>
      </c>
      <c r="D51" s="10">
        <f>SUMIFS(CO2_Mass,Year,$B51,Primary_Fuel,D$5,State,B44)</f>
        <v>156454.144</v>
      </c>
      <c r="E51" s="10">
        <f>SUMIFS(CO2_Mass,Year,$B51,Primary_Fuel,E$5,State,B44)</f>
        <v>176361.30300000001</v>
      </c>
      <c r="F51" s="10">
        <f>SUMIFS(CO2_Mass,Year,$B51,Primary_Fuel,F$5,State,B44)</f>
        <v>6788212.9630000005</v>
      </c>
      <c r="G51" s="10">
        <f>SUMIFS(CO2_Mass,Year,$B51,Primary_Fuel,G$5,State,B44)</f>
        <v>0</v>
      </c>
      <c r="H51" s="10"/>
      <c r="I51" s="10">
        <f>SUMIFS(Heat_Input,Year,$B51,State,B44)</f>
        <v>120940683.64999999</v>
      </c>
      <c r="J51" s="10">
        <f>SUMIFS(Heat_Input,Year,$B51,Primary_Fuel,J$5,State,B44)</f>
        <v>1491744.004</v>
      </c>
      <c r="K51" s="10">
        <f>SUMIFS(Heat_Input,Year,$B51,Primary_Fuel,K$5,State,B44)</f>
        <v>2538038.2479999997</v>
      </c>
      <c r="L51" s="10">
        <f>SUMIFS(Heat_Input,Year,$B51,Primary_Fuel,L$5,State,B44)</f>
        <v>116019341.49499999</v>
      </c>
      <c r="M51" s="10">
        <f>SUMIFS(Heat_Input,Year,$B51,Primary_Fuel,M$5,State,B44)</f>
        <v>891559.90300000005</v>
      </c>
      <c r="N51" s="18">
        <f t="shared" si="20"/>
        <v>117.76067730207511</v>
      </c>
      <c r="O51" s="18">
        <f t="shared" si="16"/>
        <v>209.76004405645998</v>
      </c>
      <c r="P51" s="18">
        <f t="shared" si="17"/>
        <v>138.97450374435809</v>
      </c>
      <c r="Q51" s="18">
        <f t="shared" si="18"/>
        <v>117.01864319394619</v>
      </c>
      <c r="R51" s="18">
        <f t="shared" si="19"/>
        <v>0</v>
      </c>
      <c r="S51" s="10">
        <f>SUMIFS(Gross_Load,Year,$B51,State,B44)</f>
        <v>14796301.530000001</v>
      </c>
      <c r="T51" s="10">
        <f>SUMIFS(Gross_Load,Year,$B51,Primary_Fuel,T$5,State,B44)</f>
        <v>129294.56</v>
      </c>
      <c r="U51" s="10">
        <f>SUMIFS(Gross_Load,Year,$B51,Primary_Fuel,U$5,State,B44)</f>
        <v>232876.08999999997</v>
      </c>
      <c r="V51" s="10">
        <f>SUMIFS(Gross_Load,Year,$B51,Primary_Fuel,V$5,State,B44)</f>
        <v>14434130.880000003</v>
      </c>
      <c r="W51" s="10">
        <f>SUMIFS(Gross_Load,Year,$B51,Primary_Fuel,W$5,State,B44)</f>
        <v>0</v>
      </c>
    </row>
    <row r="52" spans="2:23" x14ac:dyDescent="0.45">
      <c r="B52" s="16">
        <v>2013</v>
      </c>
      <c r="C52" s="10">
        <f>SUMIFS(CO2_Mass,Year,$B52,State,B44)</f>
        <v>7458316.3319999995</v>
      </c>
      <c r="D52" s="10">
        <f>SUMIFS(CO2_Mass,Year,$B52,Primary_Fuel,D$5,State,B44)</f>
        <v>765427.35800000001</v>
      </c>
      <c r="E52" s="10">
        <f>SUMIFS(CO2_Mass,Year,$B52,Primary_Fuel,E$5,State,B44)</f>
        <v>210824.58299999998</v>
      </c>
      <c r="F52" s="10">
        <f>SUMIFS(CO2_Mass,Year,$B52,Primary_Fuel,F$5,State,B44)</f>
        <v>6482064.3909999998</v>
      </c>
      <c r="G52" s="10">
        <f>SUMIFS(CO2_Mass,Year,$B52,Primary_Fuel,G$5,State,B44)</f>
        <v>0</v>
      </c>
      <c r="H52" s="10"/>
      <c r="I52" s="10">
        <f>SUMIFS(Heat_Input,Year,$B52,State,B44)</f>
        <v>121461290.20400003</v>
      </c>
      <c r="J52" s="10">
        <f>SUMIFS(Heat_Input,Year,$B52,Primary_Fuel,J$5,State,B44)</f>
        <v>7298147.8279999997</v>
      </c>
      <c r="K52" s="10">
        <f>SUMIFS(Heat_Input,Year,$B52,Primary_Fuel,K$5,State,B44)</f>
        <v>2719511.9650000003</v>
      </c>
      <c r="L52" s="10">
        <f>SUMIFS(Heat_Input,Year,$B52,Primary_Fuel,L$5,State,B44)</f>
        <v>110408997.79500003</v>
      </c>
      <c r="M52" s="10">
        <f>SUMIFS(Heat_Input,Year,$B52,Primary_Fuel,M$5,State,B44)</f>
        <v>1034632.616</v>
      </c>
      <c r="N52" s="18">
        <f t="shared" si="20"/>
        <v>122.80976629629738</v>
      </c>
      <c r="O52" s="18">
        <f t="shared" si="16"/>
        <v>209.75934608048613</v>
      </c>
      <c r="P52" s="18">
        <f t="shared" si="17"/>
        <v>155.04589478796424</v>
      </c>
      <c r="Q52" s="18">
        <f t="shared" si="18"/>
        <v>117.41913286878048</v>
      </c>
      <c r="R52" s="18">
        <f t="shared" si="19"/>
        <v>0</v>
      </c>
      <c r="S52" s="10">
        <f>SUMIFS(Gross_Load,Year,$B52,State,B44)</f>
        <v>14621285.229999999</v>
      </c>
      <c r="T52" s="10">
        <f>SUMIFS(Gross_Load,Year,$B52,Primary_Fuel,T$5,State,B44)</f>
        <v>740503.47</v>
      </c>
      <c r="U52" s="10">
        <f>SUMIFS(Gross_Load,Year,$B52,Primary_Fuel,U$5,State,B44)</f>
        <v>260727.32</v>
      </c>
      <c r="V52" s="10">
        <f>SUMIFS(Gross_Load,Year,$B52,Primary_Fuel,V$5,State,B44)</f>
        <v>13620054.439999998</v>
      </c>
      <c r="W52" s="10">
        <f>SUMIFS(Gross_Load,Year,$B52,Primary_Fuel,W$5,State,B44)</f>
        <v>0</v>
      </c>
    </row>
    <row r="53" spans="2:23" x14ac:dyDescent="0.45">
      <c r="B53" s="16">
        <v>2014</v>
      </c>
      <c r="C53" s="10">
        <f>SUMIFS(CO2_Mass,Year,$B53,State,B44)</f>
        <v>7273507.0150000015</v>
      </c>
      <c r="D53" s="10">
        <f>SUMIFS(CO2_Mass,Year,$B53,Primary_Fuel,D$5,State,B44)</f>
        <v>910431.52800000005</v>
      </c>
      <c r="E53" s="10">
        <f>SUMIFS(CO2_Mass,Year,$B53,Primary_Fuel,E$5,State,B44)</f>
        <v>337681.69399999996</v>
      </c>
      <c r="F53" s="10">
        <f>SUMIFS(CO2_Mass,Year,$B53,Primary_Fuel,F$5,State,B44)</f>
        <v>6025393.7930000005</v>
      </c>
      <c r="G53" s="10">
        <f>SUMIFS(CO2_Mass,Year,$B53,Primary_Fuel,G$5,State,B44)</f>
        <v>0</v>
      </c>
      <c r="H53" s="10"/>
      <c r="I53" s="10">
        <f>SUMIFS(Heat_Input,Year,$B53,State,B44)</f>
        <v>114966213.514</v>
      </c>
      <c r="J53" s="10">
        <f>SUMIFS(Heat_Input,Year,$B53,Primary_Fuel,J$5,State,B44)</f>
        <v>8680699.6970000006</v>
      </c>
      <c r="K53" s="10">
        <f>SUMIFS(Heat_Input,Year,$B53,Primary_Fuel,K$5,State,B44)</f>
        <v>4313735.1830000002</v>
      </c>
      <c r="L53" s="10">
        <f>SUMIFS(Heat_Input,Year,$B53,Primary_Fuel,L$5,State,B44)</f>
        <v>101971778.634</v>
      </c>
      <c r="M53" s="10">
        <f>SUMIFS(Heat_Input,Year,$B53,Primary_Fuel,M$5,State,B44)</f>
        <v>0</v>
      </c>
      <c r="N53" s="18">
        <f t="shared" si="20"/>
        <v>126.53294898877871</v>
      </c>
      <c r="O53" s="18">
        <f t="shared" si="16"/>
        <v>209.75994096757887</v>
      </c>
      <c r="P53" s="18">
        <f t="shared" si="17"/>
        <v>156.56116088478021</v>
      </c>
      <c r="Q53" s="18">
        <f t="shared" si="18"/>
        <v>118.17767373905509</v>
      </c>
      <c r="R53" s="18" t="str">
        <f t="shared" si="19"/>
        <v/>
      </c>
      <c r="S53" s="10">
        <f>SUMIFS(Gross_Load,Year,$B53,State,B44)</f>
        <v>13698732.82</v>
      </c>
      <c r="T53" s="10">
        <f>SUMIFS(Gross_Load,Year,$B53,Primary_Fuel,T$5,State,B44)</f>
        <v>890831.61</v>
      </c>
      <c r="U53" s="10">
        <f>SUMIFS(Gross_Load,Year,$B53,Primary_Fuel,U$5,State,B44)</f>
        <v>423566.30999999994</v>
      </c>
      <c r="V53" s="10">
        <f>SUMIFS(Gross_Load,Year,$B53,Primary_Fuel,V$5,State,B44)</f>
        <v>12384334.899999999</v>
      </c>
      <c r="W53" s="10">
        <f>SUMIFS(Gross_Load,Year,$B53,Primary_Fuel,W$5,State,B44)</f>
        <v>0</v>
      </c>
    </row>
    <row r="54" spans="2:23" x14ac:dyDescent="0.45">
      <c r="B54" s="16">
        <v>2015</v>
      </c>
      <c r="C54" s="10">
        <f>SUMIFS(CO2_Mass,Year,$B54,State,B44)</f>
        <v>8157564.612999999</v>
      </c>
      <c r="D54" s="10">
        <f>SUMIFS(CO2_Mass,Year,$B54,Primary_Fuel,D$5,State,B44)</f>
        <v>692802.54200000002</v>
      </c>
      <c r="E54" s="10">
        <f>SUMIFS(CO2_Mass,Year,$B54,Primary_Fuel,E$5,State,B44)</f>
        <v>231083.24100000001</v>
      </c>
      <c r="F54" s="10">
        <f>SUMIFS(CO2_Mass,Year,$B54,Primary_Fuel,F$5,State,B44)</f>
        <v>7233678.8299999991</v>
      </c>
      <c r="G54" s="10">
        <f>SUMIFS(CO2_Mass,Year,$B54,Primary_Fuel,G$5,State,B44)</f>
        <v>0</v>
      </c>
      <c r="H54" s="10"/>
      <c r="I54" s="10">
        <f>SUMIFS(Heat_Input,Year,$B54,State,B44)</f>
        <v>130675860.83099999</v>
      </c>
      <c r="J54" s="10">
        <f>SUMIFS(Heat_Input,Year,$B54,Primary_Fuel,J$5,State,B44)</f>
        <v>6605666.608</v>
      </c>
      <c r="K54" s="10">
        <f>SUMIFS(Heat_Input,Year,$B54,Primary_Fuel,K$5,State,B44)</f>
        <v>3042869.1710000006</v>
      </c>
      <c r="L54" s="10">
        <f>SUMIFS(Heat_Input,Year,$B54,Primary_Fuel,L$5,State,B44)</f>
        <v>121027325.05199997</v>
      </c>
      <c r="M54" s="10">
        <f>SUMIFS(Heat_Input,Year,$B54,Primary_Fuel,M$5,State,B44)</f>
        <v>0</v>
      </c>
      <c r="N54" s="18">
        <f t="shared" si="20"/>
        <v>124.85189783520899</v>
      </c>
      <c r="O54" s="18">
        <f t="shared" si="16"/>
        <v>209.76006907795187</v>
      </c>
      <c r="P54" s="18">
        <f t="shared" si="17"/>
        <v>151.88509792161548</v>
      </c>
      <c r="Q54" s="18">
        <f t="shared" si="18"/>
        <v>119.53794445827856</v>
      </c>
      <c r="R54" s="18" t="str">
        <f t="shared" si="19"/>
        <v/>
      </c>
      <c r="S54" s="10">
        <f>SUMIFS(Gross_Load,Year,$B54,State,B44)</f>
        <v>15892015.309999999</v>
      </c>
      <c r="T54" s="10">
        <f>SUMIFS(Gross_Load,Year,$B54,Primary_Fuel,T$5,State,B44)</f>
        <v>654483.61</v>
      </c>
      <c r="U54" s="10">
        <f>SUMIFS(Gross_Load,Year,$B54,Primary_Fuel,U$5,State,B44)</f>
        <v>270362.37</v>
      </c>
      <c r="V54" s="10">
        <f>SUMIFS(Gross_Load,Year,$B54,Primary_Fuel,V$5,State,B44)</f>
        <v>14967169.329999998</v>
      </c>
      <c r="W54" s="10">
        <f>SUMIFS(Gross_Load,Year,$B54,Primary_Fuel,W$5,State,B44)</f>
        <v>0</v>
      </c>
    </row>
    <row r="55" spans="2:23" x14ac:dyDescent="0.45">
      <c r="B55" s="16">
        <v>2016</v>
      </c>
      <c r="C55" s="10">
        <f>SUMIFS(CO2_Mass,Year,$B55,State,B44)</f>
        <v>7684706.6509999996</v>
      </c>
      <c r="D55" s="10">
        <f>SUMIFS(CO2_Mass,Year,$B55,Primary_Fuel,D$5,State,B44)</f>
        <v>242327.33900000001</v>
      </c>
      <c r="E55" s="10">
        <f>SUMIFS(CO2_Mass,Year,$B55,Primary_Fuel,E$5,State,B44)</f>
        <v>86988.934000000008</v>
      </c>
      <c r="F55" s="10">
        <f>SUMIFS(CO2_Mass,Year,$B55,Primary_Fuel,F$5,State,B44)</f>
        <v>7355390.3779999996</v>
      </c>
      <c r="G55" s="10">
        <f>SUMIFS(CO2_Mass,Year,$B55,Primary_Fuel,G$5,State,B44)</f>
        <v>0</v>
      </c>
      <c r="H55" s="10"/>
      <c r="I55" s="10">
        <f>SUMIFS(Heat_Input,Year,$B55,State,B44)</f>
        <v>127198006.711</v>
      </c>
      <c r="J55" s="10">
        <f>SUMIFS(Heat_Input,Year,$B55,Primary_Fuel,J$5,State,B44)</f>
        <v>2310510.2209999999</v>
      </c>
      <c r="K55" s="10">
        <f>SUMIFS(Heat_Input,Year,$B55,Primary_Fuel,K$5,State,B44)</f>
        <v>1233691.5569999998</v>
      </c>
      <c r="L55" s="10">
        <f>SUMIFS(Heat_Input,Year,$B55,Primary_Fuel,L$5,State,B44)</f>
        <v>123653804.933</v>
      </c>
      <c r="M55" s="10">
        <f>SUMIFS(Heat_Input,Year,$B55,Primary_Fuel,M$5,State,B44)</f>
        <v>0</v>
      </c>
      <c r="N55" s="18">
        <f t="shared" si="20"/>
        <v>120.83061440514589</v>
      </c>
      <c r="O55" s="18">
        <f t="shared" si="16"/>
        <v>209.76088899976349</v>
      </c>
      <c r="P55" s="18">
        <f t="shared" si="17"/>
        <v>141.02217609648443</v>
      </c>
      <c r="Q55" s="18">
        <f t="shared" si="18"/>
        <v>118.96747345519066</v>
      </c>
      <c r="R55" s="18" t="str">
        <f t="shared" si="19"/>
        <v/>
      </c>
      <c r="S55" s="10">
        <f>SUMIFS(Gross_Load,Year,$B55,State,B44)</f>
        <v>15297506.740000002</v>
      </c>
      <c r="T55" s="10">
        <f>SUMIFS(Gross_Load,Year,$B55,Primary_Fuel,T$5,State,B44)</f>
        <v>220547.05</v>
      </c>
      <c r="U55" s="10">
        <f>SUMIFS(Gross_Load,Year,$B55,Primary_Fuel,U$5,State,B44)</f>
        <v>102256.11999999998</v>
      </c>
      <c r="V55" s="10">
        <f>SUMIFS(Gross_Load,Year,$B55,Primary_Fuel,V$5,State,B44)</f>
        <v>14974703.570000002</v>
      </c>
      <c r="W55" s="10">
        <f>SUMIFS(Gross_Load,Year,$B55,Primary_Fuel,W$5,State,B44)</f>
        <v>0</v>
      </c>
    </row>
    <row r="56" spans="2:23" x14ac:dyDescent="0.45">
      <c r="B56" s="16">
        <v>2017</v>
      </c>
      <c r="C56" s="10">
        <f>SUMIFS(CO2_Mass,Year,$B56,State,B44)</f>
        <v>6835522.5520000001</v>
      </c>
      <c r="D56" s="10">
        <f>SUMIFS(CO2_Mass,Year,$B56,Primary_Fuel,D$5,State,B44)</f>
        <v>251352.21299999999</v>
      </c>
      <c r="E56" s="10">
        <f>SUMIFS(CO2_Mass,Year,$B56,Primary_Fuel,E$5,State,B44)</f>
        <v>134020.48699999999</v>
      </c>
      <c r="F56" s="10">
        <f>SUMIFS(CO2_Mass,Year,$B56,Primary_Fuel,F$5,State,B44)</f>
        <v>6450149.852</v>
      </c>
      <c r="G56" s="10">
        <f>SUMIFS(CO2_Mass,Year,$B56,Primary_Fuel,G$5,State,B44)</f>
        <v>0</v>
      </c>
      <c r="H56" s="10"/>
      <c r="I56" s="10">
        <f>SUMIFS(Heat_Input,Year,$B56,State,B44)</f>
        <v>112582167.30000001</v>
      </c>
      <c r="J56" s="10">
        <f>SUMIFS(Heat_Input,Year,$B56,Primary_Fuel,J$5,State,B44)</f>
        <v>2396568.6359999999</v>
      </c>
      <c r="K56" s="10">
        <f>SUMIFS(Heat_Input,Year,$B56,Primary_Fuel,K$5,State,B44)</f>
        <v>1845960.5430000001</v>
      </c>
      <c r="L56" s="10">
        <f>SUMIFS(Heat_Input,Year,$B56,Primary_Fuel,L$5,State,B44)</f>
        <v>108339638.12099999</v>
      </c>
      <c r="M56" s="10">
        <f>SUMIFS(Heat_Input,Year,$B56,Primary_Fuel,M$5,State,B44)</f>
        <v>0</v>
      </c>
      <c r="N56" s="18">
        <f t="shared" si="20"/>
        <v>121.43171011773548</v>
      </c>
      <c r="O56" s="18">
        <f t="shared" si="16"/>
        <v>209.76007882630071</v>
      </c>
      <c r="P56" s="18">
        <f t="shared" si="17"/>
        <v>145.20406463530784</v>
      </c>
      <c r="Q56" s="18">
        <f t="shared" si="18"/>
        <v>119.07275977414838</v>
      </c>
      <c r="R56" s="18" t="str">
        <f t="shared" si="19"/>
        <v/>
      </c>
      <c r="S56" s="10">
        <f>SUMIFS(Gross_Load,Year,$B56,State,B44)</f>
        <v>13512297.82</v>
      </c>
      <c r="T56" s="10">
        <f>SUMIFS(Gross_Load,Year,$B56,Primary_Fuel,T$5,State,B44)</f>
        <v>232257.48</v>
      </c>
      <c r="U56" s="10">
        <f>SUMIFS(Gross_Load,Year,$B56,Primary_Fuel,U$5,State,B44)</f>
        <v>148881.03000000003</v>
      </c>
      <c r="V56" s="10">
        <f>SUMIFS(Gross_Load,Year,$B56,Primary_Fuel,V$5,State,B44)</f>
        <v>13131159.309999999</v>
      </c>
      <c r="W56" s="10">
        <f>SUMIFS(Gross_Load,Year,$B56,Primary_Fuel,W$5,State,B44)</f>
        <v>0</v>
      </c>
    </row>
    <row r="57" spans="2:23" x14ac:dyDescent="0.45">
      <c r="B57" s="16">
        <v>2018</v>
      </c>
      <c r="C57" s="10">
        <f>SUMIFS(CO2_Mass,Year,$B57,State,B44)</f>
        <v>8744800.682</v>
      </c>
      <c r="D57" s="10">
        <f>SUMIFS(CO2_Mass,Year,$B57,Primary_Fuel,D$5,State,B44)</f>
        <v>393320.56300000002</v>
      </c>
      <c r="E57" s="10">
        <f>SUMIFS(CO2_Mass,Year,$B57,Primary_Fuel,E$5,State,B44)</f>
        <v>202639.10800000007</v>
      </c>
      <c r="F57" s="10">
        <f>SUMIFS(CO2_Mass,Year,$B57,Primary_Fuel,F$5,State,B44)</f>
        <v>8148841.0109999999</v>
      </c>
      <c r="G57" s="10">
        <f>SUMIFS(CO2_Mass,Year,$B57,Primary_Fuel,G$5,State,B44)</f>
        <v>0</v>
      </c>
      <c r="H57" s="10"/>
      <c r="I57" s="10">
        <f>SUMIFS(Heat_Input,Year,$B57,State,B44)</f>
        <v>143050047.33899999</v>
      </c>
      <c r="J57" s="10">
        <f>SUMIFS(Heat_Input,Year,$B57,Primary_Fuel,J$5,State,B44)</f>
        <v>3750212.12</v>
      </c>
      <c r="K57" s="10">
        <f>SUMIFS(Heat_Input,Year,$B57,Primary_Fuel,K$5,State,B44)</f>
        <v>2680622.2790000006</v>
      </c>
      <c r="L57" s="10">
        <f>SUMIFS(Heat_Input,Year,$B57,Primary_Fuel,L$5,State,B44)</f>
        <v>136619212.94</v>
      </c>
      <c r="M57" s="10">
        <f>SUMIFS(Heat_Input,Year,$B57,Primary_Fuel,M$5,State,B44)</f>
        <v>0</v>
      </c>
      <c r="N57" s="18">
        <f t="shared" si="20"/>
        <v>122.26211517814562</v>
      </c>
      <c r="O57" s="18">
        <f t="shared" si="16"/>
        <v>209.75910183981804</v>
      </c>
      <c r="P57" s="18">
        <f t="shared" si="17"/>
        <v>151.18811000525898</v>
      </c>
      <c r="Q57" s="18">
        <f t="shared" si="18"/>
        <v>119.29275298312226</v>
      </c>
      <c r="R57" s="18" t="str">
        <f t="shared" si="19"/>
        <v/>
      </c>
      <c r="S57" s="10">
        <f>SUMIFS(Gross_Load,Year,$B57,State,B44)</f>
        <v>17124537.240000002</v>
      </c>
      <c r="T57" s="10">
        <f>SUMIFS(Gross_Load,Year,$B57,Primary_Fuel,T$5,State,B44)</f>
        <v>373023.85</v>
      </c>
      <c r="U57" s="10">
        <f>SUMIFS(Gross_Load,Year,$B57,Primary_Fuel,U$5,State,B44)</f>
        <v>215182.70000000004</v>
      </c>
      <c r="V57" s="10">
        <f>SUMIFS(Gross_Load,Year,$B57,Primary_Fuel,V$5,State,B44)</f>
        <v>16536330.690000003</v>
      </c>
      <c r="W57" s="10">
        <f>SUMIFS(Gross_Load,Year,$B57,Primary_Fuel,W$5,State,B44)</f>
        <v>0</v>
      </c>
    </row>
    <row r="58" spans="2:23" x14ac:dyDescent="0.45">
      <c r="B58" s="16">
        <v>2019</v>
      </c>
      <c r="C58" s="10">
        <f>SUMIFS(CO2_Mass,Year,$B58,State,B44)</f>
        <v>8109032.8109999988</v>
      </c>
      <c r="D58" s="10">
        <f>SUMIFS(CO2_Mass,Year,$B58,Primary_Fuel,D$5,State,B44)</f>
        <v>80737.877999999997</v>
      </c>
      <c r="E58" s="10">
        <f>SUMIFS(CO2_Mass,Year,$B58,Primary_Fuel,E$5,State,B44)</f>
        <v>32514.492000000002</v>
      </c>
      <c r="F58" s="10">
        <f>SUMIFS(CO2_Mass,Year,$B58,Primary_Fuel,F$5,State,B44)</f>
        <v>7995780.4409999978</v>
      </c>
      <c r="G58" s="10">
        <f>SUMIFS(CO2_Mass,Year,$B58,Primary_Fuel,G$5,State,B44)</f>
        <v>0</v>
      </c>
      <c r="H58" s="10"/>
      <c r="I58" s="10">
        <f>SUMIFS(Heat_Input,Year,$B58,State,B44)</f>
        <v>135800993.56699997</v>
      </c>
      <c r="J58" s="10">
        <f>SUMIFS(Heat_Input,Year,$B58,Primary_Fuel,J$5,State,B44)</f>
        <v>769817.02</v>
      </c>
      <c r="K58" s="10">
        <f>SUMIFS(Heat_Input,Year,$B58,Primary_Fuel,K$5,State,B44)</f>
        <v>501881.59599999996</v>
      </c>
      <c r="L58" s="10">
        <f>SUMIFS(Heat_Input,Year,$B58,Primary_Fuel,L$5,State,B44)</f>
        <v>134529294.95099998</v>
      </c>
      <c r="M58" s="10">
        <f>SUMIFS(Heat_Input,Year,$B58,Primary_Fuel,M$5,State,B44)</f>
        <v>0</v>
      </c>
      <c r="N58" s="18">
        <f t="shared" si="20"/>
        <v>119.42523538311603</v>
      </c>
      <c r="O58" s="18">
        <f t="shared" si="16"/>
        <v>209.75862030174392</v>
      </c>
      <c r="P58" s="18">
        <f t="shared" si="17"/>
        <v>129.57036982085316</v>
      </c>
      <c r="Q58" s="18">
        <f t="shared" si="18"/>
        <v>118.87047269388167</v>
      </c>
      <c r="R58" s="18" t="str">
        <f t="shared" si="19"/>
        <v/>
      </c>
      <c r="S58" s="10">
        <f>SUMIFS(Gross_Load,Year,$B58,State,B44)</f>
        <v>17054118.680000003</v>
      </c>
      <c r="T58" s="10">
        <f>SUMIFS(Gross_Load,Year,$B58,Primary_Fuel,T$5,State,B44)</f>
        <v>79375.8</v>
      </c>
      <c r="U58" s="10">
        <f>SUMIFS(Gross_Load,Year,$B58,Primary_Fuel,U$5,State,B44)</f>
        <v>42557.65</v>
      </c>
      <c r="V58" s="10">
        <f>SUMIFS(Gross_Load,Year,$B58,Primary_Fuel,V$5,State,B44)</f>
        <v>16932185.230000004</v>
      </c>
      <c r="W58" s="10">
        <f>SUMIFS(Gross_Load,Year,$B58,Primary_Fuel,W$5,State,B44)</f>
        <v>0</v>
      </c>
    </row>
    <row r="59" spans="2:23" x14ac:dyDescent="0.45">
      <c r="B59" s="16">
        <v>2020</v>
      </c>
      <c r="C59" s="10">
        <f>SUMIFS(CO2_Mass,Year,$B59,State,B44)</f>
        <v>9433036.1349999998</v>
      </c>
      <c r="D59" s="10">
        <f>SUMIFS(CO2_Mass,Year,$B59,Primary_Fuel,D$5,State,B44)</f>
        <v>4944.9279999999999</v>
      </c>
      <c r="E59" s="10">
        <f>SUMIFS(CO2_Mass,Year,$B59,Primary_Fuel,E$5,State,B44)</f>
        <v>71193.979000000007</v>
      </c>
      <c r="F59" s="10">
        <f>SUMIFS(CO2_Mass,Year,$B59,Primary_Fuel,F$5,State,B44)</f>
        <v>9356897.228000002</v>
      </c>
      <c r="G59" s="10">
        <f>SUMIFS(CO2_Mass,Year,$B59,Primary_Fuel,G$5,State,B44)</f>
        <v>0</v>
      </c>
      <c r="H59" s="10"/>
      <c r="I59" s="10">
        <f>SUMIFS(Heat_Input,Year,$B59,State,B44)</f>
        <v>158493645.57599995</v>
      </c>
      <c r="J59" s="10">
        <f>SUMIFS(Heat_Input,Year,$B59,Primary_Fuel,J$5,State,B44)</f>
        <v>47149.493999999999</v>
      </c>
      <c r="K59" s="10">
        <f>SUMIFS(Heat_Input,Year,$B59,Primary_Fuel,K$5,State,B44)</f>
        <v>1008386.7589999998</v>
      </c>
      <c r="L59" s="10">
        <f>SUMIFS(Heat_Input,Year,$B59,Primary_Fuel,L$5,State,B44)</f>
        <v>157438109.32299995</v>
      </c>
      <c r="M59" s="10">
        <f>SUMIFS(Heat_Input,Year,$B59,Primary_Fuel,M$5,State,B44)</f>
        <v>0</v>
      </c>
      <c r="N59" s="18">
        <f t="shared" si="20"/>
        <v>119.03361930654469</v>
      </c>
      <c r="O59" s="18">
        <f t="shared" si="16"/>
        <v>209.75529451068977</v>
      </c>
      <c r="P59" s="18">
        <f t="shared" si="17"/>
        <v>141.20371646014445</v>
      </c>
      <c r="Q59" s="18">
        <f t="shared" si="18"/>
        <v>118.86445115779935</v>
      </c>
      <c r="R59" s="18" t="str">
        <f t="shared" si="19"/>
        <v/>
      </c>
      <c r="S59" s="10">
        <f>SUMIFS(Gross_Load,Year,$B59,State,B44)</f>
        <v>20820190.909999996</v>
      </c>
      <c r="T59" s="10">
        <f>SUMIFS(Gross_Load,Year,$B59,Primary_Fuel,T$5,State,B44)</f>
        <v>3774.83</v>
      </c>
      <c r="U59" s="10">
        <f>SUMIFS(Gross_Load,Year,$B59,Primary_Fuel,U$5,State,B44)</f>
        <v>75473.949999999983</v>
      </c>
      <c r="V59" s="10">
        <f>SUMIFS(Gross_Load,Year,$B59,Primary_Fuel,V$5,State,B44)</f>
        <v>20740942.129999999</v>
      </c>
      <c r="W59" s="10">
        <f>SUMIFS(Gross_Load,Year,$B59,Primary_Fuel,W$5,State,B44)</f>
        <v>0</v>
      </c>
    </row>
    <row r="60" spans="2:23" x14ac:dyDescent="0.45">
      <c r="B60" s="16">
        <v>2021</v>
      </c>
      <c r="C60" s="10">
        <f>SUMIFS(CO2_Mass,Year,$B60,State,B44)</f>
        <v>9971061.3930000011</v>
      </c>
      <c r="D60" s="10">
        <f>SUMIFS(CO2_Mass,Year,$B60,Primary_Fuel,D$5,State,B44)</f>
        <v>274870.01</v>
      </c>
      <c r="E60" s="10">
        <f>SUMIFS(CO2_Mass,Year,$B60,Primary_Fuel,E$5,State,B44)</f>
        <v>79924.044999999998</v>
      </c>
      <c r="F60" s="10">
        <f>SUMIFS(CO2_Mass,Year,$B60,Primary_Fuel,F$5,State,B44)</f>
        <v>9616267.3380000014</v>
      </c>
      <c r="G60" s="10">
        <f>SUMIFS(CO2_Mass,Year,$B60,Primary_Fuel,G$5,State,B44)</f>
        <v>0</v>
      </c>
      <c r="H60" s="10"/>
      <c r="I60" s="10">
        <f>SUMIFS(Heat_Input,Year,$B60,State,B44)</f>
        <v>165543617.42899996</v>
      </c>
      <c r="J60" s="10">
        <f>SUMIFS(Heat_Input,Year,$B60,Primary_Fuel,J$5,State,B44)</f>
        <v>2620808.29</v>
      </c>
      <c r="K60" s="10">
        <f>SUMIFS(Heat_Input,Year,$B60,Primary_Fuel,K$5,State,B44)</f>
        <v>1146621.6399999997</v>
      </c>
      <c r="L60" s="10">
        <f>SUMIFS(Heat_Input,Year,$B60,Primary_Fuel,L$5,State,B44)</f>
        <v>161776187.49899998</v>
      </c>
      <c r="M60" s="10">
        <f>SUMIFS(Heat_Input,Year,$B60,Primary_Fuel,M$5,State,B44)</f>
        <v>0</v>
      </c>
      <c r="N60" s="18">
        <f t="shared" si="20"/>
        <v>120.46446184826779</v>
      </c>
      <c r="O60" s="18">
        <f t="shared" si="16"/>
        <v>209.75972263885046</v>
      </c>
      <c r="P60" s="18">
        <f t="shared" si="17"/>
        <v>139.40787826052195</v>
      </c>
      <c r="Q60" s="18">
        <f t="shared" si="18"/>
        <v>118.88359450997008</v>
      </c>
      <c r="R60" s="18" t="str">
        <f t="shared" si="19"/>
        <v/>
      </c>
      <c r="S60" s="10">
        <f>SUMIFS(Gross_Load,Year,$B60,State,B44)</f>
        <v>22117260.340000004</v>
      </c>
      <c r="T60" s="10">
        <f>SUMIFS(Gross_Load,Year,$B60,Primary_Fuel,T$5,State,B44)</f>
        <v>263031.40000000002</v>
      </c>
      <c r="U60" s="10">
        <f>SUMIFS(Gross_Load,Year,$B60,Primary_Fuel,U$5,State,B44)</f>
        <v>90355.62999999999</v>
      </c>
      <c r="V60" s="10">
        <f>SUMIFS(Gross_Load,Year,$B60,Primary_Fuel,V$5,State,B44)</f>
        <v>21763873.310000002</v>
      </c>
      <c r="W60" s="10">
        <f>SUMIFS(Gross_Load,Year,$B60,Primary_Fuel,W$5,State,B44)</f>
        <v>0</v>
      </c>
    </row>
    <row r="61" spans="2:23" x14ac:dyDescent="0.45">
      <c r="B61" s="16">
        <v>2022</v>
      </c>
      <c r="C61" s="10">
        <f>SUMIFS(CO2_Mass,Year,$B61,State,B44)</f>
        <v>9912016.0190000013</v>
      </c>
      <c r="D61" s="10">
        <f>SUMIFS(CO2_Mass,Year,$B61,Primary_Fuel,D$5,State,B44)</f>
        <v>0</v>
      </c>
      <c r="E61" s="10">
        <f>SUMIFS(CO2_Mass,Year,$B61,Primary_Fuel,E$5,State,B44)</f>
        <v>258722.94700000004</v>
      </c>
      <c r="F61" s="10">
        <f>SUMIFS(CO2_Mass,Year,$B61,Primary_Fuel,F$5,State,B44)</f>
        <v>9653293.0720000006</v>
      </c>
      <c r="G61" s="10">
        <f>SUMIFS(CO2_Mass,Year,$B61,Primary_Fuel,G$5,State,B44)</f>
        <v>0</v>
      </c>
      <c r="H61" s="10"/>
      <c r="I61" s="10">
        <f>SUMIFS(Heat_Input,Year,$B61,State,B44)</f>
        <v>166572788.26400003</v>
      </c>
      <c r="J61" s="10">
        <f>SUMIFS(Heat_Input,Year,$B61,Primary_Fuel,J$5,State,B44)</f>
        <v>0</v>
      </c>
      <c r="K61" s="10">
        <f>SUMIFS(Heat_Input,Year,$B61,Primary_Fuel,K$5,State,B44)</f>
        <v>3350384.5369999995</v>
      </c>
      <c r="L61" s="10">
        <f>SUMIFS(Heat_Input,Year,$B61,Primary_Fuel,L$5,State,B44)</f>
        <v>163222403.72700003</v>
      </c>
      <c r="M61" s="10">
        <f>SUMIFS(Heat_Input,Year,$B61,Primary_Fuel,M$5,State,B44)</f>
        <v>0</v>
      </c>
      <c r="N61" s="18">
        <f t="shared" si="20"/>
        <v>119.01122773175314</v>
      </c>
      <c r="O61" s="18" t="str">
        <f t="shared" si="16"/>
        <v/>
      </c>
      <c r="P61" s="18">
        <f t="shared" si="17"/>
        <v>154.44373273741627</v>
      </c>
      <c r="Q61" s="18">
        <f t="shared" si="18"/>
        <v>118.28392244664836</v>
      </c>
      <c r="R61" s="18" t="str">
        <f t="shared" si="19"/>
        <v/>
      </c>
      <c r="S61" s="10">
        <f>SUMIFS(Gross_Load,Year,$B61,State,B44)</f>
        <v>21938452.969999995</v>
      </c>
      <c r="T61" s="10">
        <f>SUMIFS(Gross_Load,Year,$B61,Primary_Fuel,T$5,State,B44)</f>
        <v>0</v>
      </c>
      <c r="U61" s="10">
        <f>SUMIFS(Gross_Load,Year,$B61,Primary_Fuel,U$5,State,B44)</f>
        <v>270041.69</v>
      </c>
      <c r="V61" s="10">
        <f>SUMIFS(Gross_Load,Year,$B61,Primary_Fuel,V$5,State,B44)</f>
        <v>21668411.279999997</v>
      </c>
      <c r="W61" s="10">
        <f>SUMIFS(Gross_Load,Year,$B61,Primary_Fuel,W$5,State,B44)</f>
        <v>0</v>
      </c>
    </row>
    <row r="62" spans="2:23" x14ac:dyDescent="0.45">
      <c r="B62" s="16">
        <v>2023</v>
      </c>
      <c r="C62" s="10">
        <f>SUMIFS(CO2_Mass,Year,$B62,State,B44)</f>
        <v>9909670.334999999</v>
      </c>
      <c r="D62" s="10">
        <f>SUMIFS(CO2_Mass,Year,$B62,Primary_Fuel,D$5,State,B44)</f>
        <v>0</v>
      </c>
      <c r="E62" s="10">
        <f>SUMIFS(CO2_Mass,Year,$B62,Primary_Fuel,E$5,State,B44)</f>
        <v>94024.028000000006</v>
      </c>
      <c r="F62" s="10">
        <f>SUMIFS(CO2_Mass,Year,$B62,Primary_Fuel,F$5,State,B44)</f>
        <v>9815646.3069999982</v>
      </c>
      <c r="G62" s="10">
        <f>SUMIFS(CO2_Mass,Year,$B62,Primary_Fuel,G$5,State,B44)</f>
        <v>0</v>
      </c>
      <c r="H62" s="10"/>
      <c r="I62" s="10">
        <f>SUMIFS(Heat_Input,Year,$B62,State,B44)</f>
        <v>167815793.85400003</v>
      </c>
      <c r="J62" s="10">
        <f>SUMIFS(Heat_Input,Year,$B62,Primary_Fuel,J$5,State,B44)</f>
        <v>0</v>
      </c>
      <c r="K62" s="10">
        <f>SUMIFS(Heat_Input,Year,$B62,Primary_Fuel,K$5,State,B44)</f>
        <v>1292973.1890000002</v>
      </c>
      <c r="L62" s="10">
        <f>SUMIFS(Heat_Input,Year,$B62,Primary_Fuel,L$5,State,B44)</f>
        <v>166522820.66500002</v>
      </c>
      <c r="M62" s="10">
        <f>SUMIFS(Heat_Input,Year,$B62,Primary_Fuel,M$5,State,B44)</f>
        <v>0</v>
      </c>
      <c r="N62" s="18">
        <f t="shared" si="20"/>
        <v>118.10176035780547</v>
      </c>
      <c r="O62" s="18" t="str">
        <f t="shared" si="16"/>
        <v/>
      </c>
      <c r="P62" s="18">
        <f t="shared" si="17"/>
        <v>145.43848054996286</v>
      </c>
      <c r="Q62" s="18">
        <f t="shared" si="18"/>
        <v>117.88950328611702</v>
      </c>
      <c r="R62" s="18" t="str">
        <f t="shared" si="19"/>
        <v/>
      </c>
      <c r="S62" s="10">
        <f>SUMIFS(Gross_Load,Year,$B62,State,B44)</f>
        <v>22179207.989999995</v>
      </c>
      <c r="T62" s="10">
        <f>SUMIFS(Gross_Load,Year,$B62,Primary_Fuel,T$5,State,B44)</f>
        <v>0</v>
      </c>
      <c r="U62" s="10">
        <f>SUMIFS(Gross_Load,Year,$B62,Primary_Fuel,U$5,State,B44)</f>
        <v>110613</v>
      </c>
      <c r="V62" s="10">
        <f>SUMIFS(Gross_Load,Year,$B62,Primary_Fuel,V$5,State,B44)</f>
        <v>22068594.989999995</v>
      </c>
      <c r="W62" s="10">
        <f>SUMIFS(Gross_Load,Year,$B62,Primary_Fuel,W$5,State,B44)</f>
        <v>0</v>
      </c>
    </row>
    <row r="63" spans="2:23" x14ac:dyDescent="0.45">
      <c r="B63" s="16">
        <v>2024</v>
      </c>
      <c r="C63" s="10">
        <f>SUMIFS(CO2_Mass,Year,$B63,State,B44)</f>
        <v>4489983.5319999987</v>
      </c>
      <c r="D63" s="10">
        <f>SUMIFS(CO2_Mass,Year,$B63,Primary_Fuel,D$5,State,B44)</f>
        <v>0</v>
      </c>
      <c r="E63" s="10">
        <f>SUMIFS(CO2_Mass,Year,$B63,Primary_Fuel,E$5,State,B44)</f>
        <v>17308.035</v>
      </c>
      <c r="F63" s="10">
        <f>SUMIFS(CO2_Mass,Year,$B63,Primary_Fuel,F$5,State,B44)</f>
        <v>4472675.4969999986</v>
      </c>
      <c r="G63" s="10">
        <f>SUMIFS(CO2_Mass,Year,$B63,Primary_Fuel,G$5,State,B44)</f>
        <v>0</v>
      </c>
      <c r="H63" s="10"/>
      <c r="I63" s="10">
        <f>SUMIFS(Heat_Input,Year,$B63,State,B44)</f>
        <v>76141708.341000021</v>
      </c>
      <c r="J63" s="10">
        <f>SUMIFS(Heat_Input,Year,$B63,Primary_Fuel,J$5,State,B44)</f>
        <v>0</v>
      </c>
      <c r="K63" s="10">
        <f>SUMIFS(Heat_Input,Year,$B63,Primary_Fuel,K$5,State,B44)</f>
        <v>251598.89499999999</v>
      </c>
      <c r="L63" s="10">
        <f>SUMIFS(Heat_Input,Year,$B63,Primary_Fuel,L$5,State,B44)</f>
        <v>75890109.445999995</v>
      </c>
      <c r="M63" s="10">
        <f>SUMIFS(Heat_Input,Year,$B63,Primary_Fuel,M$5,State,B44)</f>
        <v>0</v>
      </c>
      <c r="N63" s="18">
        <f t="shared" si="20"/>
        <v>117.93755695345432</v>
      </c>
      <c r="O63" s="18" t="str">
        <f t="shared" si="16"/>
        <v/>
      </c>
      <c r="P63" s="18">
        <f t="shared" si="17"/>
        <v>137.58434829373954</v>
      </c>
      <c r="Q63" s="18">
        <f t="shared" si="18"/>
        <v>117.87242183864697</v>
      </c>
      <c r="R63" s="18" t="str">
        <f t="shared" si="19"/>
        <v/>
      </c>
      <c r="S63" s="10">
        <f>SUMIFS(Gross_Load,Year,$B63,State,B44)</f>
        <v>10089213.390000001</v>
      </c>
      <c r="T63" s="10">
        <f>SUMIFS(Gross_Load,Year,$B63,Primary_Fuel,T$5,State,B44)</f>
        <v>0</v>
      </c>
      <c r="U63" s="10">
        <f>SUMIFS(Gross_Load,Year,$B63,Primary_Fuel,U$5,State,B44)</f>
        <v>20801.150000000001</v>
      </c>
      <c r="V63" s="10">
        <f>SUMIFS(Gross_Load,Year,$B63,Primary_Fuel,V$5,State,B44)</f>
        <v>10068412.240000002</v>
      </c>
      <c r="W63" s="10">
        <f>SUMIFS(Gross_Load,Year,$B63,Primary_Fuel,W$5,State,B44)</f>
        <v>0</v>
      </c>
    </row>
    <row r="65" spans="2:23" x14ac:dyDescent="0.45">
      <c r="B65" s="14" t="s">
        <v>100</v>
      </c>
      <c r="C65" s="14" t="s">
        <v>935</v>
      </c>
    </row>
    <row r="66" spans="2:23" ht="14.65" thickBot="1" x14ac:dyDescent="0.5"/>
    <row r="67" spans="2:23" x14ac:dyDescent="0.45">
      <c r="B67" s="4"/>
      <c r="C67" s="176" t="s">
        <v>926</v>
      </c>
      <c r="D67" s="177"/>
      <c r="E67" s="177"/>
      <c r="F67" s="177"/>
      <c r="G67" s="178"/>
      <c r="H67" s="21"/>
      <c r="I67" s="176" t="s">
        <v>931</v>
      </c>
      <c r="J67" s="177"/>
      <c r="K67" s="177"/>
      <c r="L67" s="177"/>
      <c r="M67" s="178"/>
      <c r="N67" s="176" t="s">
        <v>936</v>
      </c>
      <c r="O67" s="177"/>
      <c r="P67" s="177"/>
      <c r="Q67" s="177"/>
      <c r="R67" s="178"/>
      <c r="S67" s="185" t="s">
        <v>931</v>
      </c>
      <c r="T67" s="186"/>
      <c r="U67" s="186"/>
      <c r="V67" s="186"/>
      <c r="W67" s="187"/>
    </row>
    <row r="68" spans="2:23" ht="14.65" thickBot="1" x14ac:dyDescent="0.5">
      <c r="B68" s="5" t="s">
        <v>5</v>
      </c>
      <c r="C68" s="6" t="s">
        <v>932</v>
      </c>
      <c r="D68" s="7" t="s">
        <v>82</v>
      </c>
      <c r="E68" s="7" t="s">
        <v>923</v>
      </c>
      <c r="F68" s="7" t="s">
        <v>333</v>
      </c>
      <c r="G68" s="8" t="s">
        <v>97</v>
      </c>
      <c r="H68" s="22"/>
      <c r="I68" s="6" t="s">
        <v>932</v>
      </c>
      <c r="J68" s="7" t="s">
        <v>82</v>
      </c>
      <c r="K68" s="7" t="s">
        <v>923</v>
      </c>
      <c r="L68" s="7" t="s">
        <v>333</v>
      </c>
      <c r="M68" s="8" t="s">
        <v>97</v>
      </c>
      <c r="N68" s="11" t="s">
        <v>932</v>
      </c>
      <c r="O68" s="12" t="s">
        <v>82</v>
      </c>
      <c r="P68" s="12" t="s">
        <v>923</v>
      </c>
      <c r="Q68" s="12" t="s">
        <v>333</v>
      </c>
      <c r="R68" s="13" t="s">
        <v>97</v>
      </c>
      <c r="S68" s="6" t="s">
        <v>932</v>
      </c>
      <c r="T68" s="7" t="s">
        <v>82</v>
      </c>
      <c r="U68" s="7" t="s">
        <v>923</v>
      </c>
      <c r="V68" s="7" t="s">
        <v>333</v>
      </c>
      <c r="W68" s="8" t="s">
        <v>97</v>
      </c>
    </row>
    <row r="69" spans="2:23" x14ac:dyDescent="0.45">
      <c r="B69" s="17">
        <v>2009</v>
      </c>
      <c r="C69" s="10">
        <f>SUMIFS(CO2_Mass,Year,$B69,State,B65)</f>
        <v>3852378.5579999997</v>
      </c>
      <c r="D69" s="10">
        <f>SUMIFS(CO2_Mass,Year,$B69,Primary_Fuel,D$5,State,B65)</f>
        <v>2984152.55</v>
      </c>
      <c r="E69" s="10">
        <f>SUMIFS(CO2_Mass,Year,$B69,Primary_Fuel,E$5,State,B65)</f>
        <v>46987</v>
      </c>
      <c r="F69" s="10">
        <f>SUMIFS(CO2_Mass,Year,$B69,Primary_Fuel,F$5,State,B65)</f>
        <v>677191.58099999989</v>
      </c>
      <c r="G69" s="10">
        <f>SUMIFS(CO2_Mass,Year,$B69,Primary_Fuel,G$5,State,B65)</f>
        <v>144047.427</v>
      </c>
      <c r="H69" s="10"/>
      <c r="I69" s="10">
        <f>SUMIFS(Heat_Input,Year,$B69,State,B65)</f>
        <v>62141595.476999998</v>
      </c>
      <c r="J69" s="10">
        <f>SUMIFS(Heat_Input,Year,$B69,Primary_Fuel,J$5,State,B65)</f>
        <v>30436514.583000001</v>
      </c>
      <c r="K69" s="10">
        <f>SUMIFS(Heat_Input,Year,$B69,Primary_Fuel,K$5,State,B65)</f>
        <v>609486.97499999986</v>
      </c>
      <c r="L69" s="10">
        <f>SUMIFS(Heat_Input,Year,$B69,Primary_Fuel,L$5,State,B65)</f>
        <v>17700932.590999998</v>
      </c>
      <c r="M69" s="10">
        <f>SUMIFS(Heat_Input,Year,$B69,Primary_Fuel,M$5,State,B65)</f>
        <v>13394661.328</v>
      </c>
      <c r="N69" s="18">
        <f>IF(I69&gt;0,2000*C69/I69,"")</f>
        <v>123.98711453830796</v>
      </c>
      <c r="O69" s="18">
        <f t="shared" ref="O69:O84" si="21">IF(J69&gt;0,2000*D69/J69,"")</f>
        <v>196.09029423275473</v>
      </c>
      <c r="P69" s="18">
        <f t="shared" ref="P69:P84" si="22">IF(K69&gt;0,2000*E69/K69,"")</f>
        <v>154.18541142737303</v>
      </c>
      <c r="Q69" s="18">
        <f t="shared" ref="Q69:Q84" si="23">IF(L69&gt;0,2000*F69/L69,"")</f>
        <v>76.514791242616951</v>
      </c>
      <c r="R69" s="18">
        <f t="shared" ref="R69:R84" si="24">IF(M69&gt;0,2000*G69/M69,"")</f>
        <v>21.508185010827471</v>
      </c>
      <c r="S69" s="10">
        <f>SUMIFS(Gross_Load,Year,$B69,State,B65)</f>
        <v>4466842.62</v>
      </c>
      <c r="T69" s="10">
        <f>SUMIFS(Gross_Load,Year,$B69,Primary_Fuel,T$5,State,B65)</f>
        <v>3178172.75</v>
      </c>
      <c r="U69" s="10">
        <f>SUMIFS(Gross_Load,Year,$B69,Primary_Fuel,U$5,State,B65)</f>
        <v>54442.06</v>
      </c>
      <c r="V69" s="10">
        <f>SUMIFS(Gross_Load,Year,$B69,Primary_Fuel,V$5,State,B65)</f>
        <v>1234227.81</v>
      </c>
      <c r="W69" s="10">
        <f>SUMIFS(Gross_Load,Year,$B69,Primary_Fuel,W$5,State,B65)</f>
        <v>0</v>
      </c>
    </row>
    <row r="70" spans="2:23" x14ac:dyDescent="0.45">
      <c r="B70" s="16">
        <v>2010</v>
      </c>
      <c r="C70" s="10">
        <f>SUMIFS(CO2_Mass,Year,$B70,State,B65)</f>
        <v>4319230.9509999994</v>
      </c>
      <c r="D70" s="10">
        <f>SUMIFS(CO2_Mass,Year,$B70,Primary_Fuel,D$5,State,B65)</f>
        <v>2949892.4750000001</v>
      </c>
      <c r="E70" s="10">
        <f>SUMIFS(CO2_Mass,Year,$B70,Primary_Fuel,E$5,State,B65)</f>
        <v>59131.9</v>
      </c>
      <c r="F70" s="10">
        <f>SUMIFS(CO2_Mass,Year,$B70,Primary_Fuel,F$5,State,B65)</f>
        <v>1290245.1119999997</v>
      </c>
      <c r="G70" s="10">
        <f>SUMIFS(CO2_Mass,Year,$B70,Primary_Fuel,G$5,State,B65)</f>
        <v>19961.464</v>
      </c>
      <c r="H70" s="10"/>
      <c r="I70" s="10">
        <f>SUMIFS(Heat_Input,Year,$B70,State,B65)</f>
        <v>54850068.301999994</v>
      </c>
      <c r="J70" s="10">
        <f>SUMIFS(Heat_Input,Year,$B70,Primary_Fuel,J$5,State,B65)</f>
        <v>31907878.623000003</v>
      </c>
      <c r="K70" s="10">
        <f>SUMIFS(Heat_Input,Year,$B70,Primary_Fuel,K$5,State,B65)</f>
        <v>956634.45</v>
      </c>
      <c r="L70" s="10">
        <f>SUMIFS(Heat_Input,Year,$B70,Primary_Fuel,L$5,State,B65)</f>
        <v>21652003.164000001</v>
      </c>
      <c r="M70" s="10">
        <f>SUMIFS(Heat_Input,Year,$B70,Primary_Fuel,M$5,State,B65)</f>
        <v>333552.065</v>
      </c>
      <c r="N70" s="18">
        <f t="shared" ref="N70:N84" si="25">IF(I70&gt;0,2000*C70/I70,"")</f>
        <v>157.49227246969562</v>
      </c>
      <c r="O70" s="18">
        <f t="shared" si="21"/>
        <v>184.90057016035175</v>
      </c>
      <c r="P70" s="18">
        <f t="shared" si="22"/>
        <v>123.62486004972955</v>
      </c>
      <c r="Q70" s="18">
        <f t="shared" si="23"/>
        <v>119.18020722860815</v>
      </c>
      <c r="R70" s="18">
        <f t="shared" si="24"/>
        <v>119.69024386043</v>
      </c>
      <c r="S70" s="10">
        <f>SUMIFS(Gross_Load,Year,$B70,State,B65)</f>
        <v>5045034.3899999997</v>
      </c>
      <c r="T70" s="10">
        <f>SUMIFS(Gross_Load,Year,$B70,Primary_Fuel,T$5,State,B65)</f>
        <v>3162562</v>
      </c>
      <c r="U70" s="10">
        <f>SUMIFS(Gross_Load,Year,$B70,Primary_Fuel,U$5,State,B65)</f>
        <v>76415.429999999993</v>
      </c>
      <c r="V70" s="10">
        <f>SUMIFS(Gross_Load,Year,$B70,Primary_Fuel,V$5,State,B65)</f>
        <v>1806056.96</v>
      </c>
      <c r="W70" s="10">
        <f>SUMIFS(Gross_Load,Year,$B70,Primary_Fuel,W$5,State,B65)</f>
        <v>0</v>
      </c>
    </row>
    <row r="71" spans="2:23" x14ac:dyDescent="0.45">
      <c r="B71" s="16">
        <v>2011</v>
      </c>
      <c r="C71" s="10">
        <f>SUMIFS(CO2_Mass,Year,$B71,State,B65)</f>
        <v>4310883.5039999997</v>
      </c>
      <c r="D71" s="10">
        <f>SUMIFS(CO2_Mass,Year,$B71,Primary_Fuel,D$5,State,B65)</f>
        <v>1602430.4000000001</v>
      </c>
      <c r="E71" s="10">
        <f>SUMIFS(CO2_Mass,Year,$B71,Primary_Fuel,E$5,State,B65)</f>
        <v>134949.47500000001</v>
      </c>
      <c r="F71" s="10">
        <f>SUMIFS(CO2_Mass,Year,$B71,Primary_Fuel,F$5,State,B65)</f>
        <v>2413016.1260000002</v>
      </c>
      <c r="G71" s="10">
        <f>SUMIFS(CO2_Mass,Year,$B71,Primary_Fuel,G$5,State,B65)</f>
        <v>160487.503</v>
      </c>
      <c r="H71" s="10"/>
      <c r="I71" s="10">
        <f>SUMIFS(Heat_Input,Year,$B71,State,B65)</f>
        <v>62380657.216999993</v>
      </c>
      <c r="J71" s="10">
        <f>SUMIFS(Heat_Input,Year,$B71,Primary_Fuel,J$5,State,B65)</f>
        <v>16812690.114999998</v>
      </c>
      <c r="K71" s="10">
        <f>SUMIFS(Heat_Input,Year,$B71,Primary_Fuel,K$5,State,B65)</f>
        <v>2232452.7999999998</v>
      </c>
      <c r="L71" s="10">
        <f>SUMIFS(Heat_Input,Year,$B71,Primary_Fuel,L$5,State,B65)</f>
        <v>40608402.513000004</v>
      </c>
      <c r="M71" s="10">
        <f>SUMIFS(Heat_Input,Year,$B71,Primary_Fuel,M$5,State,B65)</f>
        <v>2727111.7889999999</v>
      </c>
      <c r="N71" s="18">
        <f t="shared" si="25"/>
        <v>138.21218615905178</v>
      </c>
      <c r="O71" s="18">
        <f t="shared" si="21"/>
        <v>190.62153516650366</v>
      </c>
      <c r="P71" s="18">
        <f t="shared" si="22"/>
        <v>120.89794238874839</v>
      </c>
      <c r="Q71" s="18">
        <f t="shared" si="23"/>
        <v>118.84319385513966</v>
      </c>
      <c r="R71" s="18">
        <f t="shared" si="24"/>
        <v>117.69778096177635</v>
      </c>
      <c r="S71" s="10">
        <f>SUMIFS(Gross_Load,Year,$B71,State,B65)</f>
        <v>5046598.7299999986</v>
      </c>
      <c r="T71" s="10">
        <f>SUMIFS(Gross_Load,Year,$B71,Primary_Fuel,T$5,State,B65)</f>
        <v>1562178.75</v>
      </c>
      <c r="U71" s="10">
        <f>SUMIFS(Gross_Load,Year,$B71,Primary_Fuel,U$5,State,B65)</f>
        <v>172526.91999999998</v>
      </c>
      <c r="V71" s="10">
        <f>SUMIFS(Gross_Load,Year,$B71,Primary_Fuel,V$5,State,B65)</f>
        <v>3311893.0600000005</v>
      </c>
      <c r="W71" s="10">
        <f>SUMIFS(Gross_Load,Year,$B71,Primary_Fuel,W$5,State,B65)</f>
        <v>0</v>
      </c>
    </row>
    <row r="72" spans="2:23" x14ac:dyDescent="0.45">
      <c r="B72" s="16">
        <v>2012</v>
      </c>
      <c r="C72" s="10">
        <f>SUMIFS(CO2_Mass,Year,$B72,State,B65)</f>
        <v>5027136.3250000002</v>
      </c>
      <c r="D72" s="10">
        <f>SUMIFS(CO2_Mass,Year,$B72,Primary_Fuel,D$5,State,B65)</f>
        <v>1502778.75</v>
      </c>
      <c r="E72" s="10">
        <f>SUMIFS(CO2_Mass,Year,$B72,Primary_Fuel,E$5,State,B65)</f>
        <v>339822.875</v>
      </c>
      <c r="F72" s="10">
        <f>SUMIFS(CO2_Mass,Year,$B72,Primary_Fuel,F$5,State,B65)</f>
        <v>2996920.3</v>
      </c>
      <c r="G72" s="10">
        <f>SUMIFS(CO2_Mass,Year,$B72,Primary_Fuel,G$5,State,B65)</f>
        <v>187614.4</v>
      </c>
      <c r="H72" s="10"/>
      <c r="I72" s="10">
        <f>SUMIFS(Heat_Input,Year,$B72,State,B65)</f>
        <v>74744754.816999987</v>
      </c>
      <c r="J72" s="10">
        <f>SUMIFS(Heat_Input,Year,$B72,Primary_Fuel,J$5,State,B65)</f>
        <v>15384391.130000001</v>
      </c>
      <c r="K72" s="10">
        <f>SUMIFS(Heat_Input,Year,$B72,Primary_Fuel,K$5,State,B65)</f>
        <v>5713083.8499999996</v>
      </c>
      <c r="L72" s="10">
        <f>SUMIFS(Heat_Input,Year,$B72,Primary_Fuel,L$5,State,B65)</f>
        <v>50455035.837000012</v>
      </c>
      <c r="M72" s="10">
        <f>SUMIFS(Heat_Input,Year,$B72,Primary_Fuel,M$5,State,B65)</f>
        <v>3192244</v>
      </c>
      <c r="N72" s="18">
        <f t="shared" si="25"/>
        <v>134.51475858896325</v>
      </c>
      <c r="O72" s="18">
        <f t="shared" si="21"/>
        <v>195.36408523435662</v>
      </c>
      <c r="P72" s="18">
        <f t="shared" si="22"/>
        <v>118.96302729742013</v>
      </c>
      <c r="Q72" s="18">
        <f t="shared" si="23"/>
        <v>118.79568611077188</v>
      </c>
      <c r="R72" s="18">
        <f t="shared" si="24"/>
        <v>117.54389702040321</v>
      </c>
      <c r="S72" s="10">
        <f>SUMIFS(Gross_Load,Year,$B72,State,B65)</f>
        <v>6373497.5599999996</v>
      </c>
      <c r="T72" s="10">
        <f>SUMIFS(Gross_Load,Year,$B72,Primary_Fuel,T$5,State,B65)</f>
        <v>1607482.75</v>
      </c>
      <c r="U72" s="10">
        <f>SUMIFS(Gross_Load,Year,$B72,Primary_Fuel,U$5,State,B65)</f>
        <v>502152.15</v>
      </c>
      <c r="V72" s="10">
        <f>SUMIFS(Gross_Load,Year,$B72,Primary_Fuel,V$5,State,B65)</f>
        <v>4263862.66</v>
      </c>
      <c r="W72" s="10">
        <f>SUMIFS(Gross_Load,Year,$B72,Primary_Fuel,W$5,State,B65)</f>
        <v>0</v>
      </c>
    </row>
    <row r="73" spans="2:23" x14ac:dyDescent="0.45">
      <c r="B73" s="16">
        <v>2013</v>
      </c>
      <c r="C73" s="10">
        <f>SUMIFS(CO2_Mass,Year,$B73,State,B65)</f>
        <v>4357954.5820000004</v>
      </c>
      <c r="D73" s="10">
        <f>SUMIFS(CO2_Mass,Year,$B73,Primary_Fuel,D$5,State,B65)</f>
        <v>1630927.875</v>
      </c>
      <c r="E73" s="10">
        <f>SUMIFS(CO2_Mass,Year,$B73,Primary_Fuel,E$5,State,B65)</f>
        <v>138363.17500000002</v>
      </c>
      <c r="F73" s="10">
        <f>SUMIFS(CO2_Mass,Year,$B73,Primary_Fuel,F$5,State,B65)</f>
        <v>2417172.3770000003</v>
      </c>
      <c r="G73" s="10">
        <f>SUMIFS(CO2_Mass,Year,$B73,Primary_Fuel,G$5,State,B65)</f>
        <v>171491.155</v>
      </c>
      <c r="H73" s="10"/>
      <c r="I73" s="10">
        <f>SUMIFS(Heat_Input,Year,$B73,State,B65)</f>
        <v>61853346.783999994</v>
      </c>
      <c r="J73" s="10">
        <f>SUMIFS(Heat_Input,Year,$B73,Primary_Fuel,J$5,State,B65)</f>
        <v>15938384.493000001</v>
      </c>
      <c r="K73" s="10">
        <f>SUMIFS(Heat_Input,Year,$B73,Primary_Fuel,K$5,State,B65)</f>
        <v>2325588.6500000004</v>
      </c>
      <c r="L73" s="10">
        <f>SUMIFS(Heat_Input,Year,$B73,Primary_Fuel,L$5,State,B65)</f>
        <v>40675134.810999997</v>
      </c>
      <c r="M73" s="10">
        <f>SUMIFS(Heat_Input,Year,$B73,Primary_Fuel,M$5,State,B65)</f>
        <v>2914238.83</v>
      </c>
      <c r="N73" s="18">
        <f t="shared" si="25"/>
        <v>140.91249087033395</v>
      </c>
      <c r="O73" s="18">
        <f t="shared" si="21"/>
        <v>204.65410101209307</v>
      </c>
      <c r="P73" s="18">
        <f t="shared" si="22"/>
        <v>118.99195930458296</v>
      </c>
      <c r="Q73" s="18">
        <f t="shared" si="23"/>
        <v>118.85258098007884</v>
      </c>
      <c r="R73" s="18">
        <f t="shared" si="24"/>
        <v>117.69190173064848</v>
      </c>
      <c r="S73" s="10">
        <f>SUMIFS(Gross_Load,Year,$B73,State,B65)</f>
        <v>5465433.7399999993</v>
      </c>
      <c r="T73" s="10">
        <f>SUMIFS(Gross_Load,Year,$B73,Primary_Fuel,T$5,State,B65)</f>
        <v>1769657</v>
      </c>
      <c r="U73" s="10">
        <f>SUMIFS(Gross_Load,Year,$B73,Primary_Fuel,U$5,State,B65)</f>
        <v>209852.88000000003</v>
      </c>
      <c r="V73" s="10">
        <f>SUMIFS(Gross_Load,Year,$B73,Primary_Fuel,V$5,State,B65)</f>
        <v>3485923.86</v>
      </c>
      <c r="W73" s="10">
        <f>SUMIFS(Gross_Load,Year,$B73,Primary_Fuel,W$5,State,B65)</f>
        <v>0</v>
      </c>
    </row>
    <row r="74" spans="2:23" x14ac:dyDescent="0.45">
      <c r="B74" s="16">
        <v>2014</v>
      </c>
      <c r="C74" s="10">
        <f>SUMIFS(CO2_Mass,Year,$B74,State,B65)</f>
        <v>4102281.9409999996</v>
      </c>
      <c r="D74" s="10">
        <f>SUMIFS(CO2_Mass,Year,$B74,Primary_Fuel,D$5,State,B65)</f>
        <v>877251.23899999994</v>
      </c>
      <c r="E74" s="10">
        <f>SUMIFS(CO2_Mass,Year,$B74,Primary_Fuel,E$5,State,B65)</f>
        <v>340392.19099999999</v>
      </c>
      <c r="F74" s="10">
        <f>SUMIFS(CO2_Mass,Year,$B74,Primary_Fuel,F$5,State,B65)</f>
        <v>2663654.8259999999</v>
      </c>
      <c r="G74" s="10">
        <f>SUMIFS(CO2_Mass,Year,$B74,Primary_Fuel,G$5,State,B65)</f>
        <v>220983.685</v>
      </c>
      <c r="H74" s="10"/>
      <c r="I74" s="10">
        <f>SUMIFS(Heat_Input,Year,$B74,State,B65)</f>
        <v>62244789.41399999</v>
      </c>
      <c r="J74" s="10">
        <f>SUMIFS(Heat_Input,Year,$B74,Primary_Fuel,J$5,State,B65)</f>
        <v>8550173.7530000005</v>
      </c>
      <c r="K74" s="10">
        <f>SUMIFS(Heat_Input,Year,$B74,Primary_Fuel,K$5,State,B65)</f>
        <v>5560464.9979999997</v>
      </c>
      <c r="L74" s="10">
        <f>SUMIFS(Heat_Input,Year,$B74,Primary_Fuel,L$5,State,B65)</f>
        <v>44414538.856999993</v>
      </c>
      <c r="M74" s="10">
        <f>SUMIFS(Heat_Input,Year,$B74,Primary_Fuel,M$5,State,B65)</f>
        <v>3719611.8059999999</v>
      </c>
      <c r="N74" s="18">
        <f t="shared" si="25"/>
        <v>131.81125615881098</v>
      </c>
      <c r="O74" s="18">
        <f t="shared" si="21"/>
        <v>205.20079809891553</v>
      </c>
      <c r="P74" s="18">
        <f t="shared" si="22"/>
        <v>122.43299476660064</v>
      </c>
      <c r="Q74" s="18">
        <f t="shared" si="23"/>
        <v>119.94517536593503</v>
      </c>
      <c r="R74" s="18">
        <f t="shared" si="24"/>
        <v>118.82083213282499</v>
      </c>
      <c r="S74" s="10">
        <f>SUMIFS(Gross_Load,Year,$B74,State,B65)</f>
        <v>5310831.88</v>
      </c>
      <c r="T74" s="10">
        <f>SUMIFS(Gross_Load,Year,$B74,Primary_Fuel,T$5,State,B65)</f>
        <v>986388.24</v>
      </c>
      <c r="U74" s="10">
        <f>SUMIFS(Gross_Load,Year,$B74,Primary_Fuel,U$5,State,B65)</f>
        <v>511255.01999999996</v>
      </c>
      <c r="V74" s="10">
        <f>SUMIFS(Gross_Load,Year,$B74,Primary_Fuel,V$5,State,B65)</f>
        <v>3813188.6199999996</v>
      </c>
      <c r="W74" s="10">
        <f>SUMIFS(Gross_Load,Year,$B74,Primary_Fuel,W$5,State,B65)</f>
        <v>0</v>
      </c>
    </row>
    <row r="75" spans="2:23" x14ac:dyDescent="0.45">
      <c r="B75" s="16">
        <v>2015</v>
      </c>
      <c r="C75" s="10">
        <f>SUMIFS(CO2_Mass,Year,$B75,State,B65)</f>
        <v>3536172.8540000003</v>
      </c>
      <c r="D75" s="10">
        <f>SUMIFS(CO2_Mass,Year,$B75,Primary_Fuel,D$5,State,B65)</f>
        <v>627477.96400000004</v>
      </c>
      <c r="E75" s="10">
        <f>SUMIFS(CO2_Mass,Year,$B75,Primary_Fuel,E$5,State,B65)</f>
        <v>224335.61000000002</v>
      </c>
      <c r="F75" s="10">
        <f>SUMIFS(CO2_Mass,Year,$B75,Primary_Fuel,F$5,State,B65)</f>
        <v>2498258.4170000004</v>
      </c>
      <c r="G75" s="10">
        <f>SUMIFS(CO2_Mass,Year,$B75,Primary_Fuel,G$5,State,B65)</f>
        <v>186100.86300000001</v>
      </c>
      <c r="H75" s="10"/>
      <c r="I75" s="10">
        <f>SUMIFS(Heat_Input,Year,$B75,State,B65)</f>
        <v>54577650.670000002</v>
      </c>
      <c r="J75" s="10">
        <f>SUMIFS(Heat_Input,Year,$B75,Primary_Fuel,J$5,State,B65)</f>
        <v>6115758.1100000003</v>
      </c>
      <c r="K75" s="10">
        <f>SUMIFS(Heat_Input,Year,$B75,Primary_Fuel,K$5,State,B65)</f>
        <v>3627011.3670000001</v>
      </c>
      <c r="L75" s="10">
        <f>SUMIFS(Heat_Input,Year,$B75,Primary_Fuel,L$5,State,B65)</f>
        <v>41708321.198999994</v>
      </c>
      <c r="M75" s="10">
        <f>SUMIFS(Heat_Input,Year,$B75,Primary_Fuel,M$5,State,B65)</f>
        <v>3126559.9939999999</v>
      </c>
      <c r="N75" s="18">
        <f t="shared" si="25"/>
        <v>129.58318324770795</v>
      </c>
      <c r="O75" s="18">
        <f t="shared" si="21"/>
        <v>205.20038651430573</v>
      </c>
      <c r="P75" s="18">
        <f t="shared" si="22"/>
        <v>123.70273335291702</v>
      </c>
      <c r="Q75" s="18">
        <f t="shared" si="23"/>
        <v>119.79664226139599</v>
      </c>
      <c r="R75" s="18">
        <f t="shared" si="24"/>
        <v>119.04512522205579</v>
      </c>
      <c r="S75" s="10">
        <f>SUMIFS(Gross_Load,Year,$B75,State,B65)</f>
        <v>4526210.9200000009</v>
      </c>
      <c r="T75" s="10">
        <f>SUMIFS(Gross_Load,Year,$B75,Primary_Fuel,T$5,State,B65)</f>
        <v>698230.77</v>
      </c>
      <c r="U75" s="10">
        <f>SUMIFS(Gross_Load,Year,$B75,Primary_Fuel,U$5,State,B65)</f>
        <v>386848.78</v>
      </c>
      <c r="V75" s="10">
        <f>SUMIFS(Gross_Load,Year,$B75,Primary_Fuel,V$5,State,B65)</f>
        <v>3441131.3699999996</v>
      </c>
      <c r="W75" s="10">
        <f>SUMIFS(Gross_Load,Year,$B75,Primary_Fuel,W$5,State,B65)</f>
        <v>0</v>
      </c>
    </row>
    <row r="76" spans="2:23" x14ac:dyDescent="0.45">
      <c r="B76" s="16">
        <v>2016</v>
      </c>
      <c r="C76" s="10">
        <f>SUMIFS(CO2_Mass,Year,$B76,State,B65)</f>
        <v>4020498.2219999991</v>
      </c>
      <c r="D76" s="10">
        <f>SUMIFS(CO2_Mass,Year,$B76,Primary_Fuel,D$5,State,B65)</f>
        <v>527384.46299999999</v>
      </c>
      <c r="E76" s="10">
        <f>SUMIFS(CO2_Mass,Year,$B76,Primary_Fuel,E$5,State,B65)</f>
        <v>336324.34899999999</v>
      </c>
      <c r="F76" s="10">
        <f>SUMIFS(CO2_Mass,Year,$B76,Primary_Fuel,F$5,State,B65)</f>
        <v>2975071.09</v>
      </c>
      <c r="G76" s="10">
        <f>SUMIFS(CO2_Mass,Year,$B76,Primary_Fuel,G$5,State,B65)</f>
        <v>181718.32</v>
      </c>
      <c r="H76" s="10"/>
      <c r="I76" s="10">
        <f>SUMIFS(Heat_Input,Year,$B76,State,B65)</f>
        <v>63657389.132999979</v>
      </c>
      <c r="J76" s="10">
        <f>SUMIFS(Heat_Input,Year,$B76,Primary_Fuel,J$5,State,B65)</f>
        <v>5140207.4840000002</v>
      </c>
      <c r="K76" s="10">
        <f>SUMIFS(Heat_Input,Year,$B76,Primary_Fuel,K$5,State,B65)</f>
        <v>5641803.8999999994</v>
      </c>
      <c r="L76" s="10">
        <f>SUMIFS(Heat_Input,Year,$B76,Primary_Fuel,L$5,State,B65)</f>
        <v>49878757.029999986</v>
      </c>
      <c r="M76" s="10">
        <f>SUMIFS(Heat_Input,Year,$B76,Primary_Fuel,M$5,State,B65)</f>
        <v>2996620.719</v>
      </c>
      <c r="N76" s="18">
        <f t="shared" si="25"/>
        <v>126.31678040077749</v>
      </c>
      <c r="O76" s="18">
        <f t="shared" si="21"/>
        <v>205.19967905637949</v>
      </c>
      <c r="P76" s="18">
        <f t="shared" si="22"/>
        <v>119.22582030899729</v>
      </c>
      <c r="Q76" s="18">
        <f t="shared" si="23"/>
        <v>119.29211019475161</v>
      </c>
      <c r="R76" s="18">
        <f t="shared" si="24"/>
        <v>121.28216216875192</v>
      </c>
      <c r="S76" s="10">
        <f>SUMIFS(Gross_Load,Year,$B76,State,B65)</f>
        <v>6061106.3200000003</v>
      </c>
      <c r="T76" s="10">
        <f>SUMIFS(Gross_Load,Year,$B76,Primary_Fuel,T$5,State,B65)</f>
        <v>560999.35</v>
      </c>
      <c r="U76" s="10">
        <f>SUMIFS(Gross_Load,Year,$B76,Primary_Fuel,U$5,State,B65)</f>
        <v>519089.24000000005</v>
      </c>
      <c r="V76" s="10">
        <f>SUMIFS(Gross_Load,Year,$B76,Primary_Fuel,V$5,State,B65)</f>
        <v>4981017.7300000004</v>
      </c>
      <c r="W76" s="10">
        <f>SUMIFS(Gross_Load,Year,$B76,Primary_Fuel,W$5,State,B65)</f>
        <v>0</v>
      </c>
    </row>
    <row r="77" spans="2:23" x14ac:dyDescent="0.45">
      <c r="B77" s="16">
        <v>2017</v>
      </c>
      <c r="C77" s="10">
        <f>SUMIFS(CO2_Mass,Year,$B77,State,B65)</f>
        <v>3277742.1220000004</v>
      </c>
      <c r="D77" s="10">
        <f>SUMIFS(CO2_Mass,Year,$B77,Primary_Fuel,D$5,State,B65)</f>
        <v>398762.54</v>
      </c>
      <c r="E77" s="10">
        <f>SUMIFS(CO2_Mass,Year,$B77,Primary_Fuel,E$5,State,B65)</f>
        <v>94077.905999999988</v>
      </c>
      <c r="F77" s="10">
        <f>SUMIFS(CO2_Mass,Year,$B77,Primary_Fuel,F$5,State,B65)</f>
        <v>2597269.4899999998</v>
      </c>
      <c r="G77" s="10">
        <f>SUMIFS(CO2_Mass,Year,$B77,Primary_Fuel,G$5,State,B65)</f>
        <v>187632.18599999999</v>
      </c>
      <c r="H77" s="10"/>
      <c r="I77" s="10">
        <f>SUMIFS(Heat_Input,Year,$B77,State,B65)</f>
        <v>52204426.695999995</v>
      </c>
      <c r="J77" s="10">
        <f>SUMIFS(Heat_Input,Year,$B77,Primary_Fuel,J$5,State,B65)</f>
        <v>3886580.4789999998</v>
      </c>
      <c r="K77" s="10">
        <f>SUMIFS(Heat_Input,Year,$B77,Primary_Fuel,K$5,State,B65)</f>
        <v>1524175.0149999999</v>
      </c>
      <c r="L77" s="10">
        <f>SUMIFS(Heat_Input,Year,$B77,Primary_Fuel,L$5,State,B65)</f>
        <v>43637959.615000002</v>
      </c>
      <c r="M77" s="10">
        <f>SUMIFS(Heat_Input,Year,$B77,Primary_Fuel,M$5,State,B65)</f>
        <v>3155711.5869999998</v>
      </c>
      <c r="N77" s="18">
        <f t="shared" si="25"/>
        <v>125.57334040222867</v>
      </c>
      <c r="O77" s="18">
        <f t="shared" si="21"/>
        <v>205.19968242242592</v>
      </c>
      <c r="P77" s="18">
        <f t="shared" si="22"/>
        <v>123.44764226436291</v>
      </c>
      <c r="Q77" s="18">
        <f t="shared" si="23"/>
        <v>119.03716456565127</v>
      </c>
      <c r="R77" s="18">
        <f t="shared" si="24"/>
        <v>118.91592804168387</v>
      </c>
      <c r="S77" s="10">
        <f>SUMIFS(Gross_Load,Year,$B77,State,B65)</f>
        <v>5015825.45</v>
      </c>
      <c r="T77" s="10">
        <f>SUMIFS(Gross_Load,Year,$B77,Primary_Fuel,T$5,State,B65)</f>
        <v>441207.3</v>
      </c>
      <c r="U77" s="10">
        <f>SUMIFS(Gross_Load,Year,$B77,Primary_Fuel,U$5,State,B65)</f>
        <v>144431.62000000002</v>
      </c>
      <c r="V77" s="10">
        <f>SUMIFS(Gross_Load,Year,$B77,Primary_Fuel,V$5,State,B65)</f>
        <v>4430186.53</v>
      </c>
      <c r="W77" s="10">
        <f>SUMIFS(Gross_Load,Year,$B77,Primary_Fuel,W$5,State,B65)</f>
        <v>0</v>
      </c>
    </row>
    <row r="78" spans="2:23" x14ac:dyDescent="0.45">
      <c r="B78" s="16">
        <v>2018</v>
      </c>
      <c r="C78" s="10">
        <f>SUMIFS(CO2_Mass,Year,$B78,State,B65)</f>
        <v>2820304.6810000003</v>
      </c>
      <c r="D78" s="10">
        <f>SUMIFS(CO2_Mass,Year,$B78,Primary_Fuel,D$5,State,B65)</f>
        <v>313243.19500000001</v>
      </c>
      <c r="E78" s="10">
        <f>SUMIFS(CO2_Mass,Year,$B78,Primary_Fuel,E$5,State,B65)</f>
        <v>168147.32700000002</v>
      </c>
      <c r="F78" s="10">
        <f>SUMIFS(CO2_Mass,Year,$B78,Primary_Fuel,F$5,State,B65)</f>
        <v>2122366.9230000004</v>
      </c>
      <c r="G78" s="10">
        <f>SUMIFS(CO2_Mass,Year,$B78,Primary_Fuel,G$5,State,B65)</f>
        <v>216547.236</v>
      </c>
      <c r="H78" s="10"/>
      <c r="I78" s="10">
        <f>SUMIFS(Heat_Input,Year,$B78,State,B65)</f>
        <v>44607065.607000008</v>
      </c>
      <c r="J78" s="10">
        <f>SUMIFS(Heat_Input,Year,$B78,Primary_Fuel,J$5,State,B65)</f>
        <v>3053058.3489999999</v>
      </c>
      <c r="K78" s="10">
        <f>SUMIFS(Heat_Input,Year,$B78,Primary_Fuel,K$5,State,B65)</f>
        <v>2575483.6710000001</v>
      </c>
      <c r="L78" s="10">
        <f>SUMIFS(Heat_Input,Year,$B78,Primary_Fuel,L$5,State,B65)</f>
        <v>35302346.461000003</v>
      </c>
      <c r="M78" s="10">
        <f>SUMIFS(Heat_Input,Year,$B78,Primary_Fuel,M$5,State,B65)</f>
        <v>3676177.1260000002</v>
      </c>
      <c r="N78" s="18">
        <f t="shared" si="25"/>
        <v>126.45102934354065</v>
      </c>
      <c r="O78" s="18">
        <f t="shared" si="21"/>
        <v>205.19961244933285</v>
      </c>
      <c r="P78" s="18">
        <f t="shared" si="22"/>
        <v>130.57533922139942</v>
      </c>
      <c r="Q78" s="18">
        <f t="shared" si="23"/>
        <v>120.23942518068418</v>
      </c>
      <c r="R78" s="18">
        <f t="shared" si="24"/>
        <v>117.8111002696011</v>
      </c>
      <c r="S78" s="10">
        <f>SUMIFS(Gross_Load,Year,$B78,State,B65)</f>
        <v>4122992.34</v>
      </c>
      <c r="T78" s="10">
        <f>SUMIFS(Gross_Load,Year,$B78,Primary_Fuel,T$5,State,B65)</f>
        <v>351402.64</v>
      </c>
      <c r="U78" s="10">
        <f>SUMIFS(Gross_Load,Year,$B78,Primary_Fuel,U$5,State,B65)</f>
        <v>232451.22999999998</v>
      </c>
      <c r="V78" s="10">
        <f>SUMIFS(Gross_Load,Year,$B78,Primary_Fuel,V$5,State,B65)</f>
        <v>3539138.4699999997</v>
      </c>
      <c r="W78" s="10">
        <f>SUMIFS(Gross_Load,Year,$B78,Primary_Fuel,W$5,State,B65)</f>
        <v>0</v>
      </c>
    </row>
    <row r="79" spans="2:23" x14ac:dyDescent="0.45">
      <c r="B79" s="16">
        <v>2019</v>
      </c>
      <c r="C79" s="10">
        <f>SUMIFS(CO2_Mass,Year,$B79,State,B65)</f>
        <v>2007608.2760000001</v>
      </c>
      <c r="D79" s="10">
        <f>SUMIFS(CO2_Mass,Year,$B79,Primary_Fuel,D$5,State,B65)</f>
        <v>180120.71400000001</v>
      </c>
      <c r="E79" s="10">
        <f>SUMIFS(CO2_Mass,Year,$B79,Primary_Fuel,E$5,State,B65)</f>
        <v>63617.453999999998</v>
      </c>
      <c r="F79" s="10">
        <f>SUMIFS(CO2_Mass,Year,$B79,Primary_Fuel,F$5,State,B65)</f>
        <v>1574346.7200000002</v>
      </c>
      <c r="G79" s="10">
        <f>SUMIFS(CO2_Mass,Year,$B79,Primary_Fuel,G$5,State,B65)</f>
        <v>189523.38800000001</v>
      </c>
      <c r="H79" s="10"/>
      <c r="I79" s="10">
        <f>SUMIFS(Heat_Input,Year,$B79,State,B65)</f>
        <v>32535238.440000001</v>
      </c>
      <c r="J79" s="10">
        <f>SUMIFS(Heat_Input,Year,$B79,Primary_Fuel,J$5,State,B65)</f>
        <v>1755559.601</v>
      </c>
      <c r="K79" s="10">
        <f>SUMIFS(Heat_Input,Year,$B79,Primary_Fuel,K$5,State,B65)</f>
        <v>1043085.7180000001</v>
      </c>
      <c r="L79" s="10">
        <f>SUMIFS(Heat_Input,Year,$B79,Primary_Fuel,L$5,State,B65)</f>
        <v>26472618.837000001</v>
      </c>
      <c r="M79" s="10">
        <f>SUMIFS(Heat_Input,Year,$B79,Primary_Fuel,M$5,State,B65)</f>
        <v>3263974.284</v>
      </c>
      <c r="N79" s="18">
        <f t="shared" si="25"/>
        <v>123.41131476275112</v>
      </c>
      <c r="O79" s="18">
        <f t="shared" si="21"/>
        <v>205.20034056081016</v>
      </c>
      <c r="P79" s="18">
        <f t="shared" si="22"/>
        <v>121.97934053201176</v>
      </c>
      <c r="Q79" s="18">
        <f t="shared" si="23"/>
        <v>118.9415168702223</v>
      </c>
      <c r="R79" s="18">
        <f t="shared" si="24"/>
        <v>116.13044191496455</v>
      </c>
      <c r="S79" s="10">
        <f>SUMIFS(Gross_Load,Year,$B79,State,B65)</f>
        <v>3228997.74</v>
      </c>
      <c r="T79" s="10">
        <f>SUMIFS(Gross_Load,Year,$B79,Primary_Fuel,T$5,State,B65)</f>
        <v>173718.81</v>
      </c>
      <c r="U79" s="10">
        <f>SUMIFS(Gross_Load,Year,$B79,Primary_Fuel,U$5,State,B65)</f>
        <v>88190.360000000015</v>
      </c>
      <c r="V79" s="10">
        <f>SUMIFS(Gross_Load,Year,$B79,Primary_Fuel,V$5,State,B65)</f>
        <v>2967088.5700000003</v>
      </c>
      <c r="W79" s="10">
        <f>SUMIFS(Gross_Load,Year,$B79,Primary_Fuel,W$5,State,B65)</f>
        <v>0</v>
      </c>
    </row>
    <row r="80" spans="2:23" x14ac:dyDescent="0.45">
      <c r="B80" s="16">
        <v>2020</v>
      </c>
      <c r="C80" s="10">
        <f>SUMIFS(CO2_Mass,Year,$B80,State,B65)</f>
        <v>2055837.25</v>
      </c>
      <c r="D80" s="10">
        <f>SUMIFS(CO2_Mass,Year,$B80,Primary_Fuel,D$5,State,B65)</f>
        <v>163735.06099999999</v>
      </c>
      <c r="E80" s="10">
        <f>SUMIFS(CO2_Mass,Year,$B80,Primary_Fuel,E$5,State,B65)</f>
        <v>64431.722000000002</v>
      </c>
      <c r="F80" s="10">
        <f>SUMIFS(CO2_Mass,Year,$B80,Primary_Fuel,F$5,State,B65)</f>
        <v>1650194.568</v>
      </c>
      <c r="G80" s="10">
        <f>SUMIFS(CO2_Mass,Year,$B80,Primary_Fuel,G$5,State,B65)</f>
        <v>177475.899</v>
      </c>
      <c r="H80" s="10"/>
      <c r="I80" s="10">
        <f>SUMIFS(Heat_Input,Year,$B80,State,B65)</f>
        <v>33505489.425000001</v>
      </c>
      <c r="J80" s="10">
        <f>SUMIFS(Heat_Input,Year,$B80,Primary_Fuel,J$5,State,B65)</f>
        <v>1595859.7350000001</v>
      </c>
      <c r="K80" s="10">
        <f>SUMIFS(Heat_Input,Year,$B80,Primary_Fuel,K$5,State,B65)</f>
        <v>1087628.156</v>
      </c>
      <c r="L80" s="10">
        <f>SUMIFS(Heat_Input,Year,$B80,Primary_Fuel,L$5,State,B65)</f>
        <v>27758386.175000001</v>
      </c>
      <c r="M80" s="10">
        <f>SUMIFS(Heat_Input,Year,$B80,Primary_Fuel,M$5,State,B65)</f>
        <v>3063615.3590000002</v>
      </c>
      <c r="N80" s="18">
        <f t="shared" si="25"/>
        <v>122.71644350110847</v>
      </c>
      <c r="O80" s="18">
        <f t="shared" si="21"/>
        <v>205.19981475690278</v>
      </c>
      <c r="P80" s="18">
        <f t="shared" si="22"/>
        <v>118.48115855507514</v>
      </c>
      <c r="Q80" s="18">
        <f t="shared" si="23"/>
        <v>118.89701062565464</v>
      </c>
      <c r="R80" s="18">
        <f t="shared" si="24"/>
        <v>115.86043168156084</v>
      </c>
      <c r="S80" s="10">
        <f>SUMIFS(Gross_Load,Year,$B80,State,B65)</f>
        <v>3252221.3900000006</v>
      </c>
      <c r="T80" s="10">
        <f>SUMIFS(Gross_Load,Year,$B80,Primary_Fuel,T$5,State,B65)</f>
        <v>157155.46</v>
      </c>
      <c r="U80" s="10">
        <f>SUMIFS(Gross_Load,Year,$B80,Primary_Fuel,U$5,State,B65)</f>
        <v>96783.07</v>
      </c>
      <c r="V80" s="10">
        <f>SUMIFS(Gross_Load,Year,$B80,Primary_Fuel,V$5,State,B65)</f>
        <v>2998282.8600000003</v>
      </c>
      <c r="W80" s="10">
        <f>SUMIFS(Gross_Load,Year,$B80,Primary_Fuel,W$5,State,B65)</f>
        <v>0</v>
      </c>
    </row>
    <row r="81" spans="2:23" x14ac:dyDescent="0.45">
      <c r="B81" s="16">
        <v>2021</v>
      </c>
      <c r="C81" s="10">
        <f>SUMIFS(CO2_Mass,Year,$B81,State,B65)</f>
        <v>1992138.953</v>
      </c>
      <c r="D81" s="10">
        <f>SUMIFS(CO2_Mass,Year,$B81,Primary_Fuel,D$5,State,B65)</f>
        <v>385657.81599999999</v>
      </c>
      <c r="E81" s="10">
        <f>SUMIFS(CO2_Mass,Year,$B81,Primary_Fuel,E$5,State,B65)</f>
        <v>124586.67200000001</v>
      </c>
      <c r="F81" s="10">
        <f>SUMIFS(CO2_Mass,Year,$B81,Primary_Fuel,F$5,State,B65)</f>
        <v>1280022.629</v>
      </c>
      <c r="G81" s="10">
        <f>SUMIFS(CO2_Mass,Year,$B81,Primary_Fuel,G$5,State,B65)</f>
        <v>201871.83600000001</v>
      </c>
      <c r="H81" s="10"/>
      <c r="I81" s="10">
        <f>SUMIFS(Heat_Input,Year,$B81,State,B65)</f>
        <v>30874674.540000003</v>
      </c>
      <c r="J81" s="10">
        <f>SUMIFS(Heat_Input,Year,$B81,Primary_Fuel,J$5,State,B65)</f>
        <v>3758853.6850000001</v>
      </c>
      <c r="K81" s="10">
        <f>SUMIFS(Heat_Input,Year,$B81,Primary_Fuel,K$5,State,B65)</f>
        <v>2086814.338</v>
      </c>
      <c r="L81" s="10">
        <f>SUMIFS(Heat_Input,Year,$B81,Primary_Fuel,L$5,State,B65)</f>
        <v>21525465.226999998</v>
      </c>
      <c r="M81" s="10">
        <f>SUMIFS(Heat_Input,Year,$B81,Primary_Fuel,M$5,State,B65)</f>
        <v>3503541.29</v>
      </c>
      <c r="N81" s="18">
        <f t="shared" si="25"/>
        <v>129.04679856100597</v>
      </c>
      <c r="O81" s="18">
        <f t="shared" si="21"/>
        <v>205.19969560879568</v>
      </c>
      <c r="P81" s="18">
        <f t="shared" si="22"/>
        <v>119.4036956056222</v>
      </c>
      <c r="Q81" s="18">
        <f t="shared" si="23"/>
        <v>118.93100711193284</v>
      </c>
      <c r="R81" s="18">
        <f t="shared" si="24"/>
        <v>115.23873663267145</v>
      </c>
      <c r="S81" s="10">
        <f>SUMIFS(Gross_Load,Year,$B81,State,B65)</f>
        <v>3042940.3600000003</v>
      </c>
      <c r="T81" s="10">
        <f>SUMIFS(Gross_Load,Year,$B81,Primary_Fuel,T$5,State,B65)</f>
        <v>358433.66</v>
      </c>
      <c r="U81" s="10">
        <f>SUMIFS(Gross_Load,Year,$B81,Primary_Fuel,U$5,State,B65)</f>
        <v>178329.55</v>
      </c>
      <c r="V81" s="10">
        <f>SUMIFS(Gross_Load,Year,$B81,Primary_Fuel,V$5,State,B65)</f>
        <v>2506177.1500000004</v>
      </c>
      <c r="W81" s="10">
        <f>SUMIFS(Gross_Load,Year,$B81,Primary_Fuel,W$5,State,B65)</f>
        <v>0</v>
      </c>
    </row>
    <row r="82" spans="2:23" x14ac:dyDescent="0.45">
      <c r="B82" s="16">
        <v>2022</v>
      </c>
      <c r="C82" s="10">
        <f>SUMIFS(CO2_Mass,Year,$B82,State,B65)</f>
        <v>2269902.5809999993</v>
      </c>
      <c r="D82" s="10">
        <f>SUMIFS(CO2_Mass,Year,$B82,Primary_Fuel,D$5,State,B65)</f>
        <v>169755.446</v>
      </c>
      <c r="E82" s="10">
        <f>SUMIFS(CO2_Mass,Year,$B82,Primary_Fuel,E$5,State,B65)</f>
        <v>168802.837</v>
      </c>
      <c r="F82" s="10">
        <f>SUMIFS(CO2_Mass,Year,$B82,Primary_Fuel,F$5,State,B65)</f>
        <v>1752859.7099999997</v>
      </c>
      <c r="G82" s="10">
        <f>SUMIFS(CO2_Mass,Year,$B82,Primary_Fuel,G$5,State,B65)</f>
        <v>178484.58799999999</v>
      </c>
      <c r="H82" s="10"/>
      <c r="I82" s="10">
        <f>SUMIFS(Heat_Input,Year,$B82,State,B65)</f>
        <v>36788695.289000005</v>
      </c>
      <c r="J82" s="10">
        <f>SUMIFS(Heat_Input,Year,$B82,Primary_Fuel,J$5,State,B65)</f>
        <v>1654533.9680000001</v>
      </c>
      <c r="K82" s="10">
        <f>SUMIFS(Heat_Input,Year,$B82,Primary_Fuel,K$5,State,B65)</f>
        <v>2743078.9110000003</v>
      </c>
      <c r="L82" s="10">
        <f>SUMIFS(Heat_Input,Year,$B82,Primary_Fuel,L$5,State,B65)</f>
        <v>29269574.192000002</v>
      </c>
      <c r="M82" s="10">
        <f>SUMIFS(Heat_Input,Year,$B82,Primary_Fuel,M$5,State,B65)</f>
        <v>3121508.2179999999</v>
      </c>
      <c r="N82" s="18">
        <f t="shared" si="25"/>
        <v>123.40217902094022</v>
      </c>
      <c r="O82" s="18">
        <f t="shared" si="21"/>
        <v>205.200315355508</v>
      </c>
      <c r="P82" s="18">
        <f t="shared" si="22"/>
        <v>123.075450963576</v>
      </c>
      <c r="Q82" s="18">
        <f t="shared" si="23"/>
        <v>119.77350257996535</v>
      </c>
      <c r="R82" s="18">
        <f t="shared" si="24"/>
        <v>114.35791645255249</v>
      </c>
      <c r="S82" s="10">
        <f>SUMIFS(Gross_Load,Year,$B82,State,B65)</f>
        <v>4075508.3200000003</v>
      </c>
      <c r="T82" s="10">
        <f>SUMIFS(Gross_Load,Year,$B82,Primary_Fuel,T$5,State,B65)</f>
        <v>159988.32999999999</v>
      </c>
      <c r="U82" s="10">
        <f>SUMIFS(Gross_Load,Year,$B82,Primary_Fuel,U$5,State,B65)</f>
        <v>238256.13999999998</v>
      </c>
      <c r="V82" s="10">
        <f>SUMIFS(Gross_Load,Year,$B82,Primary_Fuel,V$5,State,B65)</f>
        <v>3677263.85</v>
      </c>
      <c r="W82" s="10">
        <f>SUMIFS(Gross_Load,Year,$B82,Primary_Fuel,W$5,State,B65)</f>
        <v>0</v>
      </c>
    </row>
    <row r="83" spans="2:23" x14ac:dyDescent="0.45">
      <c r="B83" s="16">
        <v>2023</v>
      </c>
      <c r="C83" s="10">
        <f>SUMIFS(CO2_Mass,Year,$B83,State,B65)</f>
        <v>1810527.9780000001</v>
      </c>
      <c r="D83" s="10">
        <f>SUMIFS(CO2_Mass,Year,$B83,Primary_Fuel,D$5,State,B65)</f>
        <v>31534.173999999999</v>
      </c>
      <c r="E83" s="10">
        <f>SUMIFS(CO2_Mass,Year,$B83,Primary_Fuel,E$5,State,B65)</f>
        <v>100533.014</v>
      </c>
      <c r="F83" s="10">
        <f>SUMIFS(CO2_Mass,Year,$B83,Primary_Fuel,F$5,State,B65)</f>
        <v>1506855.8920000002</v>
      </c>
      <c r="G83" s="10">
        <f>SUMIFS(CO2_Mass,Year,$B83,Primary_Fuel,G$5,State,B65)</f>
        <v>171604.89799999999</v>
      </c>
      <c r="H83" s="10"/>
      <c r="I83" s="10">
        <f>SUMIFS(Heat_Input,Year,$B83,State,B65)</f>
        <v>30322732.132999998</v>
      </c>
      <c r="J83" s="10">
        <f>SUMIFS(Heat_Input,Year,$B83,Primary_Fuel,J$5,State,B65)</f>
        <v>307359.68800000002</v>
      </c>
      <c r="K83" s="10">
        <f>SUMIFS(Heat_Input,Year,$B83,Primary_Fuel,K$5,State,B65)</f>
        <v>1675115.1140000001</v>
      </c>
      <c r="L83" s="10">
        <f>SUMIFS(Heat_Input,Year,$B83,Primary_Fuel,L$5,State,B65)</f>
        <v>25349295.883999996</v>
      </c>
      <c r="M83" s="10">
        <f>SUMIFS(Heat_Input,Year,$B83,Primary_Fuel,M$5,State,B65)</f>
        <v>2990961.4470000002</v>
      </c>
      <c r="N83" s="18">
        <f t="shared" si="25"/>
        <v>119.41720621075673</v>
      </c>
      <c r="O83" s="18">
        <f t="shared" si="21"/>
        <v>205.19394853107735</v>
      </c>
      <c r="P83" s="18">
        <f t="shared" si="22"/>
        <v>120.03117058616665</v>
      </c>
      <c r="Q83" s="18">
        <f t="shared" si="23"/>
        <v>118.88739623344723</v>
      </c>
      <c r="R83" s="18">
        <f t="shared" si="24"/>
        <v>114.74898693336451</v>
      </c>
      <c r="S83" s="10">
        <f>SUMIFS(Gross_Load,Year,$B83,State,B65)</f>
        <v>3061697.21</v>
      </c>
      <c r="T83" s="10">
        <f>SUMIFS(Gross_Load,Year,$B83,Primary_Fuel,T$5,State,B65)</f>
        <v>26070.6</v>
      </c>
      <c r="U83" s="10">
        <f>SUMIFS(Gross_Load,Year,$B83,Primary_Fuel,U$5,State,B65)</f>
        <v>144590.38</v>
      </c>
      <c r="V83" s="10">
        <f>SUMIFS(Gross_Load,Year,$B83,Primary_Fuel,V$5,State,B65)</f>
        <v>2891036.2300000004</v>
      </c>
      <c r="W83" s="10">
        <f>SUMIFS(Gross_Load,Year,$B83,Primary_Fuel,W$5,State,B65)</f>
        <v>0</v>
      </c>
    </row>
    <row r="84" spans="2:23" x14ac:dyDescent="0.45">
      <c r="B84" s="16">
        <v>2024</v>
      </c>
      <c r="C84" s="10">
        <f>SUMIFS(CO2_Mass,Year,$B84,State,B65)</f>
        <v>859602.10199999996</v>
      </c>
      <c r="D84" s="10">
        <f>SUMIFS(CO2_Mass,Year,$B84,Primary_Fuel,D$5,State,B65)</f>
        <v>70257.323000000004</v>
      </c>
      <c r="E84" s="10">
        <f>SUMIFS(CO2_Mass,Year,$B84,Primary_Fuel,E$5,State,B65)</f>
        <v>56023.885000000002</v>
      </c>
      <c r="F84" s="10">
        <f>SUMIFS(CO2_Mass,Year,$B84,Primary_Fuel,F$5,State,B65)</f>
        <v>636377.69400000002</v>
      </c>
      <c r="G84" s="10">
        <f>SUMIFS(CO2_Mass,Year,$B84,Primary_Fuel,G$5,State,B65)</f>
        <v>96943.2</v>
      </c>
      <c r="H84" s="10"/>
      <c r="I84" s="10">
        <f>SUMIFS(Heat_Input,Year,$B84,State,B65)</f>
        <v>13905850.945999999</v>
      </c>
      <c r="J84" s="10">
        <f>SUMIFS(Heat_Input,Year,$B84,Primary_Fuel,J$5,State,B65)</f>
        <v>684772.29200000002</v>
      </c>
      <c r="K84" s="10">
        <f>SUMIFS(Heat_Input,Year,$B84,Primary_Fuel,K$5,State,B65)</f>
        <v>879599.78700000001</v>
      </c>
      <c r="L84" s="10">
        <f>SUMIFS(Heat_Input,Year,$B84,Primary_Fuel,L$5,State,B65)</f>
        <v>10693956.767000001</v>
      </c>
      <c r="M84" s="10">
        <f>SUMIFS(Heat_Input,Year,$B84,Primary_Fuel,M$5,State,B65)</f>
        <v>1647522.1</v>
      </c>
      <c r="N84" s="18">
        <f t="shared" si="25"/>
        <v>123.63171521657415</v>
      </c>
      <c r="O84" s="18">
        <f t="shared" si="21"/>
        <v>205.19908244184623</v>
      </c>
      <c r="P84" s="18">
        <f t="shared" si="22"/>
        <v>127.38494444405771</v>
      </c>
      <c r="Q84" s="18">
        <f t="shared" si="23"/>
        <v>119.01632068754368</v>
      </c>
      <c r="R84" s="18">
        <f t="shared" si="24"/>
        <v>117.68364139091062</v>
      </c>
      <c r="S84" s="10">
        <f>SUMIFS(Gross_Load,Year,$B84,State,B65)</f>
        <v>1260068.3499999999</v>
      </c>
      <c r="T84" s="10">
        <f>SUMIFS(Gross_Load,Year,$B84,Primary_Fuel,T$5,State,B65)</f>
        <v>66091.45</v>
      </c>
      <c r="U84" s="10">
        <f>SUMIFS(Gross_Load,Year,$B84,Primary_Fuel,U$5,State,B65)</f>
        <v>77469.25</v>
      </c>
      <c r="V84" s="10">
        <f>SUMIFS(Gross_Load,Year,$B84,Primary_Fuel,V$5,State,B65)</f>
        <v>1116507.6499999999</v>
      </c>
      <c r="W84" s="10">
        <f>SUMIFS(Gross_Load,Year,$B84,Primary_Fuel,W$5,State,B65)</f>
        <v>0</v>
      </c>
    </row>
    <row r="86" spans="2:23" x14ac:dyDescent="0.45">
      <c r="B86" s="14" t="s">
        <v>133</v>
      </c>
      <c r="C86" s="14" t="s">
        <v>935</v>
      </c>
    </row>
    <row r="87" spans="2:23" ht="14.65" thickBot="1" x14ac:dyDescent="0.5"/>
    <row r="88" spans="2:23" x14ac:dyDescent="0.45">
      <c r="B88" s="4"/>
      <c r="C88" s="176" t="s">
        <v>926</v>
      </c>
      <c r="D88" s="177"/>
      <c r="E88" s="177"/>
      <c r="F88" s="177"/>
      <c r="G88" s="178"/>
      <c r="H88" s="21"/>
      <c r="I88" s="176" t="s">
        <v>931</v>
      </c>
      <c r="J88" s="177"/>
      <c r="K88" s="177"/>
      <c r="L88" s="177"/>
      <c r="M88" s="178"/>
      <c r="N88" s="176" t="s">
        <v>936</v>
      </c>
      <c r="O88" s="177"/>
      <c r="P88" s="177"/>
      <c r="Q88" s="177"/>
      <c r="R88" s="178"/>
      <c r="S88" s="185" t="s">
        <v>931</v>
      </c>
      <c r="T88" s="186"/>
      <c r="U88" s="186"/>
      <c r="V88" s="186"/>
      <c r="W88" s="187"/>
    </row>
    <row r="89" spans="2:23" ht="14.65" thickBot="1" x14ac:dyDescent="0.5">
      <c r="B89" s="5" t="s">
        <v>5</v>
      </c>
      <c r="C89" s="6" t="s">
        <v>932</v>
      </c>
      <c r="D89" s="7" t="s">
        <v>82</v>
      </c>
      <c r="E89" s="7" t="s">
        <v>923</v>
      </c>
      <c r="F89" s="7" t="s">
        <v>333</v>
      </c>
      <c r="G89" s="8" t="s">
        <v>97</v>
      </c>
      <c r="H89" s="22"/>
      <c r="I89" s="6" t="s">
        <v>932</v>
      </c>
      <c r="J89" s="7" t="s">
        <v>82</v>
      </c>
      <c r="K89" s="7" t="s">
        <v>923</v>
      </c>
      <c r="L89" s="7" t="s">
        <v>333</v>
      </c>
      <c r="M89" s="8" t="s">
        <v>97</v>
      </c>
      <c r="N89" s="11" t="s">
        <v>932</v>
      </c>
      <c r="O89" s="12" t="s">
        <v>82</v>
      </c>
      <c r="P89" s="12" t="s">
        <v>923</v>
      </c>
      <c r="Q89" s="12" t="s">
        <v>333</v>
      </c>
      <c r="R89" s="13" t="s">
        <v>97</v>
      </c>
      <c r="S89" s="6" t="s">
        <v>932</v>
      </c>
      <c r="T89" s="7" t="s">
        <v>82</v>
      </c>
      <c r="U89" s="7" t="s">
        <v>923</v>
      </c>
      <c r="V89" s="7" t="s">
        <v>333</v>
      </c>
      <c r="W89" s="8" t="s">
        <v>97</v>
      </c>
    </row>
    <row r="90" spans="2:23" x14ac:dyDescent="0.45">
      <c r="B90" s="17">
        <v>2009</v>
      </c>
      <c r="C90" s="10">
        <f>SUMIFS(CO2_Mass,Year,$B90,State,B86)</f>
        <v>3643492.6770000001</v>
      </c>
      <c r="D90" s="10">
        <f>SUMIFS(CO2_Mass,Year,$B90,Primary_Fuel,D$5,State,B86)</f>
        <v>0</v>
      </c>
      <c r="E90" s="10">
        <f>SUMIFS(CO2_Mass,Year,$B90,Primary_Fuel,E$5,State,B86)</f>
        <v>242370.25700000001</v>
      </c>
      <c r="F90" s="10">
        <f>SUMIFS(CO2_Mass,Year,$B90,Primary_Fuel,F$5,State,B86)</f>
        <v>3401122.42</v>
      </c>
      <c r="G90" s="10">
        <f>SUMIFS(CO2_Mass,Year,$B90,Primary_Fuel,G$5,State,B86)</f>
        <v>0</v>
      </c>
      <c r="H90" s="10"/>
      <c r="I90" s="10">
        <f>SUMIFS(Heat_Input,Year,$B90,State,B86)</f>
        <v>60541632.320000008</v>
      </c>
      <c r="J90" s="10">
        <f>SUMIFS(Heat_Input,Year,$B90,Primary_Fuel,J$5,State,B86)</f>
        <v>0</v>
      </c>
      <c r="K90" s="10">
        <f>SUMIFS(Heat_Input,Year,$B90,Primary_Fuel,K$5,State,B86)</f>
        <v>2776299.7709999997</v>
      </c>
      <c r="L90" s="10">
        <f>SUMIFS(Heat_Input,Year,$B90,Primary_Fuel,L$5,State,B86)</f>
        <v>57765332.549000002</v>
      </c>
      <c r="M90" s="10">
        <f>SUMIFS(Heat_Input,Year,$B90,Primary_Fuel,M$5,State,B86)</f>
        <v>0</v>
      </c>
      <c r="N90" s="18">
        <f>IF(I90&gt;0,2000*C90/I90,"")</f>
        <v>120.36321246648539</v>
      </c>
      <c r="O90" s="18" t="str">
        <f t="shared" ref="O90:O105" si="26">IF(J90&gt;0,2000*D90/J90,"")</f>
        <v/>
      </c>
      <c r="P90" s="18">
        <f t="shared" ref="P90:P105" si="27">IF(K90&gt;0,2000*E90/K90,"")</f>
        <v>174.59948636072559</v>
      </c>
      <c r="Q90" s="18">
        <f t="shared" ref="Q90:Q105" si="28">IF(L90&gt;0,2000*F90/L90,"")</f>
        <v>117.75652523474923</v>
      </c>
      <c r="R90" s="18" t="str">
        <f t="shared" ref="R90:R105" si="29">IF(M90&gt;0,2000*G90/M90,"")</f>
        <v/>
      </c>
      <c r="S90" s="10">
        <f>SUMIFS(Gross_Load,Year,$B90,State,B86)</f>
        <v>6802507.5200000005</v>
      </c>
      <c r="T90" s="10">
        <f>SUMIFS(Gross_Load,Year,$B90,Primary_Fuel,T$5,State,B86)</f>
        <v>0</v>
      </c>
      <c r="U90" s="10">
        <f>SUMIFS(Gross_Load,Year,$B90,Primary_Fuel,U$5,State,B86)</f>
        <v>257334.26</v>
      </c>
      <c r="V90" s="10">
        <f>SUMIFS(Gross_Load,Year,$B90,Primary_Fuel,V$5,State,B86)</f>
        <v>6545173.2600000007</v>
      </c>
      <c r="W90" s="10">
        <f>SUMIFS(Gross_Load,Year,$B90,Primary_Fuel,W$5,State,B86)</f>
        <v>0</v>
      </c>
    </row>
    <row r="91" spans="2:23" x14ac:dyDescent="0.45">
      <c r="B91" s="16">
        <v>2010</v>
      </c>
      <c r="C91" s="10">
        <f>SUMIFS(CO2_Mass,Year,$B91,State,B86)</f>
        <v>3943457.4360000007</v>
      </c>
      <c r="D91" s="10">
        <f>SUMIFS(CO2_Mass,Year,$B91,Primary_Fuel,D$5,State,B86)</f>
        <v>0</v>
      </c>
      <c r="E91" s="10">
        <f>SUMIFS(CO2_Mass,Year,$B91,Primary_Fuel,E$5,State,B86)</f>
        <v>198691.014</v>
      </c>
      <c r="F91" s="10">
        <f>SUMIFS(CO2_Mass,Year,$B91,Primary_Fuel,F$5,State,B86)</f>
        <v>3744766.4220000003</v>
      </c>
      <c r="G91" s="10">
        <f>SUMIFS(CO2_Mass,Year,$B91,Primary_Fuel,G$5,State,B86)</f>
        <v>0</v>
      </c>
      <c r="H91" s="10"/>
      <c r="I91" s="10">
        <f>SUMIFS(Heat_Input,Year,$B91,State,B86)</f>
        <v>65489644.351999991</v>
      </c>
      <c r="J91" s="10">
        <f>SUMIFS(Heat_Input,Year,$B91,Primary_Fuel,J$5,State,B86)</f>
        <v>0</v>
      </c>
      <c r="K91" s="10">
        <f>SUMIFS(Heat_Input,Year,$B91,Primary_Fuel,K$5,State,B86)</f>
        <v>2263160.4809999997</v>
      </c>
      <c r="L91" s="10">
        <f>SUMIFS(Heat_Input,Year,$B91,Primary_Fuel,L$5,State,B86)</f>
        <v>63226483.870999999</v>
      </c>
      <c r="M91" s="10">
        <f>SUMIFS(Heat_Input,Year,$B91,Primary_Fuel,M$5,State,B86)</f>
        <v>0</v>
      </c>
      <c r="N91" s="18">
        <f t="shared" ref="N91:N105" si="30">IF(I91&gt;0,2000*C91/I91,"")</f>
        <v>120.42995423228531</v>
      </c>
      <c r="O91" s="18" t="str">
        <f t="shared" si="26"/>
        <v/>
      </c>
      <c r="P91" s="18">
        <f t="shared" si="27"/>
        <v>175.58720706558682</v>
      </c>
      <c r="Q91" s="18">
        <f t="shared" si="28"/>
        <v>118.45562785494725</v>
      </c>
      <c r="R91" s="18" t="str">
        <f t="shared" si="29"/>
        <v/>
      </c>
      <c r="S91" s="10">
        <f>SUMIFS(Gross_Load,Year,$B91,State,B86)</f>
        <v>7359264.8600000013</v>
      </c>
      <c r="T91" s="10">
        <f>SUMIFS(Gross_Load,Year,$B91,Primary_Fuel,T$5,State,B86)</f>
        <v>0</v>
      </c>
      <c r="U91" s="10">
        <f>SUMIFS(Gross_Load,Year,$B91,Primary_Fuel,U$5,State,B86)</f>
        <v>190319.1</v>
      </c>
      <c r="V91" s="10">
        <f>SUMIFS(Gross_Load,Year,$B91,Primary_Fuel,V$5,State,B86)</f>
        <v>7168945.7599999998</v>
      </c>
      <c r="W91" s="10">
        <f>SUMIFS(Gross_Load,Year,$B91,Primary_Fuel,W$5,State,B86)</f>
        <v>0</v>
      </c>
    </row>
    <row r="92" spans="2:23" x14ac:dyDescent="0.45">
      <c r="B92" s="16">
        <v>2011</v>
      </c>
      <c r="C92" s="10">
        <f>SUMIFS(CO2_Mass,Year,$B92,State,B86)</f>
        <v>3337459.8969999999</v>
      </c>
      <c r="D92" s="10">
        <f>SUMIFS(CO2_Mass,Year,$B92,Primary_Fuel,D$5,State,B86)</f>
        <v>0</v>
      </c>
      <c r="E92" s="10">
        <f>SUMIFS(CO2_Mass,Year,$B92,Primary_Fuel,E$5,State,B86)</f>
        <v>107641.962</v>
      </c>
      <c r="F92" s="10">
        <f>SUMIFS(CO2_Mass,Year,$B92,Primary_Fuel,F$5,State,B86)</f>
        <v>3229817.9350000005</v>
      </c>
      <c r="G92" s="10">
        <f>SUMIFS(CO2_Mass,Year,$B92,Primary_Fuel,G$5,State,B86)</f>
        <v>0</v>
      </c>
      <c r="H92" s="10"/>
      <c r="I92" s="10">
        <f>SUMIFS(Heat_Input,Year,$B92,State,B86)</f>
        <v>55737311.036000006</v>
      </c>
      <c r="J92" s="10">
        <f>SUMIFS(Heat_Input,Year,$B92,Primary_Fuel,J$5,State,B86)</f>
        <v>0</v>
      </c>
      <c r="K92" s="10">
        <f>SUMIFS(Heat_Input,Year,$B92,Primary_Fuel,K$5,State,B86)</f>
        <v>1226970.2749999999</v>
      </c>
      <c r="L92" s="10">
        <f>SUMIFS(Heat_Input,Year,$B92,Primary_Fuel,L$5,State,B86)</f>
        <v>54510340.761</v>
      </c>
      <c r="M92" s="10">
        <f>SUMIFS(Heat_Input,Year,$B92,Primary_Fuel,M$5,State,B86)</f>
        <v>0</v>
      </c>
      <c r="N92" s="18">
        <f t="shared" si="30"/>
        <v>119.75676023711937</v>
      </c>
      <c r="O92" s="18" t="str">
        <f t="shared" si="26"/>
        <v/>
      </c>
      <c r="P92" s="18">
        <f t="shared" si="27"/>
        <v>175.459771427633</v>
      </c>
      <c r="Q92" s="18">
        <f t="shared" si="28"/>
        <v>118.50294420873655</v>
      </c>
      <c r="R92" s="18" t="str">
        <f t="shared" si="29"/>
        <v/>
      </c>
      <c r="S92" s="10">
        <f>SUMIFS(Gross_Load,Year,$B92,State,B86)</f>
        <v>6459474.8400000008</v>
      </c>
      <c r="T92" s="10">
        <f>SUMIFS(Gross_Load,Year,$B92,Primary_Fuel,T$5,State,B86)</f>
        <v>0</v>
      </c>
      <c r="U92" s="10">
        <f>SUMIFS(Gross_Load,Year,$B92,Primary_Fuel,U$5,State,B86)</f>
        <v>136588.82</v>
      </c>
      <c r="V92" s="10">
        <f>SUMIFS(Gross_Load,Year,$B92,Primary_Fuel,V$5,State,B86)</f>
        <v>6322886.0200000005</v>
      </c>
      <c r="W92" s="10">
        <f>SUMIFS(Gross_Load,Year,$B92,Primary_Fuel,W$5,State,B86)</f>
        <v>0</v>
      </c>
    </row>
    <row r="93" spans="2:23" x14ac:dyDescent="0.45">
      <c r="B93" s="16">
        <v>2012</v>
      </c>
      <c r="C93" s="10">
        <f>SUMIFS(CO2_Mass,Year,$B93,State,B86)</f>
        <v>2940072.4160000002</v>
      </c>
      <c r="D93" s="10">
        <f>SUMIFS(CO2_Mass,Year,$B93,Primary_Fuel,D$5,State,B86)</f>
        <v>0</v>
      </c>
      <c r="E93" s="10">
        <f>SUMIFS(CO2_Mass,Year,$B93,Primary_Fuel,E$5,State,B86)</f>
        <v>77824.537000000011</v>
      </c>
      <c r="F93" s="10">
        <f>SUMIFS(CO2_Mass,Year,$B93,Primary_Fuel,F$5,State,B86)</f>
        <v>2862247.8790000002</v>
      </c>
      <c r="G93" s="10">
        <f>SUMIFS(CO2_Mass,Year,$B93,Primary_Fuel,G$5,State,B86)</f>
        <v>0</v>
      </c>
      <c r="H93" s="10"/>
      <c r="I93" s="10">
        <f>SUMIFS(Heat_Input,Year,$B93,State,B86)</f>
        <v>49231720.170000002</v>
      </c>
      <c r="J93" s="10">
        <f>SUMIFS(Heat_Input,Year,$B93,Primary_Fuel,J$5,State,B86)</f>
        <v>0</v>
      </c>
      <c r="K93" s="10">
        <f>SUMIFS(Heat_Input,Year,$B93,Primary_Fuel,K$5,State,B86)</f>
        <v>885958.09499999997</v>
      </c>
      <c r="L93" s="10">
        <f>SUMIFS(Heat_Input,Year,$B93,Primary_Fuel,L$5,State,B86)</f>
        <v>48345762.075000003</v>
      </c>
      <c r="M93" s="10">
        <f>SUMIFS(Heat_Input,Year,$B93,Primary_Fuel,M$5,State,B86)</f>
        <v>0</v>
      </c>
      <c r="N93" s="18">
        <f t="shared" si="30"/>
        <v>119.43813483858612</v>
      </c>
      <c r="O93" s="18" t="str">
        <f t="shared" si="26"/>
        <v/>
      </c>
      <c r="P93" s="18">
        <f t="shared" si="27"/>
        <v>175.68446507619532</v>
      </c>
      <c r="Q93" s="18">
        <f t="shared" si="28"/>
        <v>118.407395235997</v>
      </c>
      <c r="R93" s="18" t="str">
        <f t="shared" si="29"/>
        <v/>
      </c>
      <c r="S93" s="10">
        <f>SUMIFS(Gross_Load,Year,$B93,State,B86)</f>
        <v>5707985.3000000007</v>
      </c>
      <c r="T93" s="10">
        <f>SUMIFS(Gross_Load,Year,$B93,Primary_Fuel,T$5,State,B86)</f>
        <v>0</v>
      </c>
      <c r="U93" s="10">
        <f>SUMIFS(Gross_Load,Year,$B93,Primary_Fuel,U$5,State,B86)</f>
        <v>75870.070000000007</v>
      </c>
      <c r="V93" s="10">
        <f>SUMIFS(Gross_Load,Year,$B93,Primary_Fuel,V$5,State,B86)</f>
        <v>5632115.2300000004</v>
      </c>
      <c r="W93" s="10">
        <f>SUMIFS(Gross_Load,Year,$B93,Primary_Fuel,W$5,State,B86)</f>
        <v>0</v>
      </c>
    </row>
    <row r="94" spans="2:23" x14ac:dyDescent="0.45">
      <c r="B94" s="16">
        <v>2013</v>
      </c>
      <c r="C94" s="10">
        <f>SUMIFS(CO2_Mass,Year,$B94,State,B86)</f>
        <v>2612423.2960000001</v>
      </c>
      <c r="D94" s="10">
        <f>SUMIFS(CO2_Mass,Year,$B94,Primary_Fuel,D$5,State,B86)</f>
        <v>0</v>
      </c>
      <c r="E94" s="10">
        <f>SUMIFS(CO2_Mass,Year,$B94,Primary_Fuel,E$5,State,B86)</f>
        <v>211640.68600000002</v>
      </c>
      <c r="F94" s="10">
        <f>SUMIFS(CO2_Mass,Year,$B94,Primary_Fuel,F$5,State,B86)</f>
        <v>2400782.61</v>
      </c>
      <c r="G94" s="10">
        <f>SUMIFS(CO2_Mass,Year,$B94,Primary_Fuel,G$5,State,B86)</f>
        <v>0</v>
      </c>
      <c r="H94" s="10"/>
      <c r="I94" s="10">
        <f>SUMIFS(Heat_Input,Year,$B94,State,B86)</f>
        <v>43049641.552999996</v>
      </c>
      <c r="J94" s="10">
        <f>SUMIFS(Heat_Input,Year,$B94,Primary_Fuel,J$5,State,B86)</f>
        <v>0</v>
      </c>
      <c r="K94" s="10">
        <f>SUMIFS(Heat_Input,Year,$B94,Primary_Fuel,K$5,State,B86)</f>
        <v>2415968.1529999999</v>
      </c>
      <c r="L94" s="10">
        <f>SUMIFS(Heat_Input,Year,$B94,Primary_Fuel,L$5,State,B86)</f>
        <v>40633673.399999999</v>
      </c>
      <c r="M94" s="10">
        <f>SUMIFS(Heat_Input,Year,$B94,Primary_Fuel,M$5,State,B86)</f>
        <v>0</v>
      </c>
      <c r="N94" s="18">
        <f t="shared" si="30"/>
        <v>121.36794648028601</v>
      </c>
      <c r="O94" s="18" t="str">
        <f t="shared" si="26"/>
        <v/>
      </c>
      <c r="P94" s="18">
        <f t="shared" si="27"/>
        <v>175.20155283272067</v>
      </c>
      <c r="Q94" s="18">
        <f t="shared" si="28"/>
        <v>118.16714606954537</v>
      </c>
      <c r="R94" s="18" t="str">
        <f t="shared" si="29"/>
        <v/>
      </c>
      <c r="S94" s="10">
        <f>SUMIFS(Gross_Load,Year,$B94,State,B86)</f>
        <v>5034626.5199999996</v>
      </c>
      <c r="T94" s="10">
        <f>SUMIFS(Gross_Load,Year,$B94,Primary_Fuel,T$5,State,B86)</f>
        <v>0</v>
      </c>
      <c r="U94" s="10">
        <f>SUMIFS(Gross_Load,Year,$B94,Primary_Fuel,U$5,State,B86)</f>
        <v>220692.15</v>
      </c>
      <c r="V94" s="10">
        <f>SUMIFS(Gross_Load,Year,$B94,Primary_Fuel,V$5,State,B86)</f>
        <v>4813934.3699999992</v>
      </c>
      <c r="W94" s="10">
        <f>SUMIFS(Gross_Load,Year,$B94,Primary_Fuel,W$5,State,B86)</f>
        <v>0</v>
      </c>
    </row>
    <row r="95" spans="2:23" x14ac:dyDescent="0.45">
      <c r="B95" s="16">
        <v>2014</v>
      </c>
      <c r="C95" s="10">
        <f>SUMIFS(CO2_Mass,Year,$B95,State,B86)</f>
        <v>2255472.2600000002</v>
      </c>
      <c r="D95" s="10">
        <f>SUMIFS(CO2_Mass,Year,$B95,Primary_Fuel,D$5,State,B86)</f>
        <v>0</v>
      </c>
      <c r="E95" s="10">
        <f>SUMIFS(CO2_Mass,Year,$B95,Primary_Fuel,E$5,State,B86)</f>
        <v>232537.91700000002</v>
      </c>
      <c r="F95" s="10">
        <f>SUMIFS(CO2_Mass,Year,$B95,Primary_Fuel,F$5,State,B86)</f>
        <v>2022934.3429999999</v>
      </c>
      <c r="G95" s="10">
        <f>SUMIFS(CO2_Mass,Year,$B95,Primary_Fuel,G$5,State,B86)</f>
        <v>0</v>
      </c>
      <c r="H95" s="10"/>
      <c r="I95" s="10">
        <f>SUMIFS(Heat_Input,Year,$B95,State,B86)</f>
        <v>36810251.088</v>
      </c>
      <c r="J95" s="10">
        <f>SUMIFS(Heat_Input,Year,$B95,Primary_Fuel,J$5,State,B86)</f>
        <v>0</v>
      </c>
      <c r="K95" s="10">
        <f>SUMIFS(Heat_Input,Year,$B95,Primary_Fuel,K$5,State,B86)</f>
        <v>2708881.6010000003</v>
      </c>
      <c r="L95" s="10">
        <f>SUMIFS(Heat_Input,Year,$B95,Primary_Fuel,L$5,State,B86)</f>
        <v>34101369.487000003</v>
      </c>
      <c r="M95" s="10">
        <f>SUMIFS(Heat_Input,Year,$B95,Primary_Fuel,M$5,State,B86)</f>
        <v>0</v>
      </c>
      <c r="N95" s="18">
        <f t="shared" si="30"/>
        <v>122.54587748439867</v>
      </c>
      <c r="O95" s="18" t="str">
        <f t="shared" si="26"/>
        <v/>
      </c>
      <c r="P95" s="18">
        <f t="shared" si="27"/>
        <v>171.68555238010936</v>
      </c>
      <c r="Q95" s="18">
        <f t="shared" si="28"/>
        <v>118.64241075544929</v>
      </c>
      <c r="R95" s="18" t="str">
        <f t="shared" si="29"/>
        <v/>
      </c>
      <c r="S95" s="10">
        <f>SUMIFS(Gross_Load,Year,$B95,State,B86)</f>
        <v>4182109.1399999997</v>
      </c>
      <c r="T95" s="10">
        <f>SUMIFS(Gross_Load,Year,$B95,Primary_Fuel,T$5,State,B86)</f>
        <v>0</v>
      </c>
      <c r="U95" s="10">
        <f>SUMIFS(Gross_Load,Year,$B95,Primary_Fuel,U$5,State,B86)</f>
        <v>271640.01</v>
      </c>
      <c r="V95" s="10">
        <f>SUMIFS(Gross_Load,Year,$B95,Primary_Fuel,V$5,State,B86)</f>
        <v>3910469.13</v>
      </c>
      <c r="W95" s="10">
        <f>SUMIFS(Gross_Load,Year,$B95,Primary_Fuel,W$5,State,B86)</f>
        <v>0</v>
      </c>
    </row>
    <row r="96" spans="2:23" x14ac:dyDescent="0.45">
      <c r="B96" s="16">
        <v>2015</v>
      </c>
      <c r="C96" s="10">
        <f>SUMIFS(CO2_Mass,Year,$B96,State,B86)</f>
        <v>1778346.37</v>
      </c>
      <c r="D96" s="10">
        <f>SUMIFS(CO2_Mass,Year,$B96,Primary_Fuel,D$5,State,B86)</f>
        <v>0</v>
      </c>
      <c r="E96" s="10">
        <f>SUMIFS(CO2_Mass,Year,$B96,Primary_Fuel,E$5,State,B86)</f>
        <v>434966.00599999999</v>
      </c>
      <c r="F96" s="10">
        <f>SUMIFS(CO2_Mass,Year,$B96,Primary_Fuel,F$5,State,B86)</f>
        <v>1343380.3640000001</v>
      </c>
      <c r="G96" s="10">
        <f>SUMIFS(CO2_Mass,Year,$B96,Primary_Fuel,G$5,State,B86)</f>
        <v>0</v>
      </c>
      <c r="H96" s="10"/>
      <c r="I96" s="10">
        <f>SUMIFS(Heat_Input,Year,$B96,State,B86)</f>
        <v>27535195.375</v>
      </c>
      <c r="J96" s="10">
        <f>SUMIFS(Heat_Input,Year,$B96,Primary_Fuel,J$5,State,B86)</f>
        <v>0</v>
      </c>
      <c r="K96" s="10">
        <f>SUMIFS(Heat_Input,Year,$B96,Primary_Fuel,K$5,State,B86)</f>
        <v>5061074.33</v>
      </c>
      <c r="L96" s="10">
        <f>SUMIFS(Heat_Input,Year,$B96,Primary_Fuel,L$5,State,B86)</f>
        <v>22474121.045000002</v>
      </c>
      <c r="M96" s="10">
        <f>SUMIFS(Heat_Input,Year,$B96,Primary_Fuel,M$5,State,B86)</f>
        <v>0</v>
      </c>
      <c r="N96" s="18">
        <f t="shared" si="30"/>
        <v>129.16896690078417</v>
      </c>
      <c r="O96" s="18" t="str">
        <f t="shared" si="26"/>
        <v/>
      </c>
      <c r="P96" s="18">
        <f t="shared" si="27"/>
        <v>171.88682783088072</v>
      </c>
      <c r="Q96" s="18">
        <f t="shared" si="28"/>
        <v>119.54909037912053</v>
      </c>
      <c r="R96" s="18" t="str">
        <f t="shared" si="29"/>
        <v/>
      </c>
      <c r="S96" s="10">
        <f>SUMIFS(Gross_Load,Year,$B96,State,B86)</f>
        <v>3403454.64</v>
      </c>
      <c r="T96" s="10">
        <f>SUMIFS(Gross_Load,Year,$B96,Primary_Fuel,T$5,State,B86)</f>
        <v>0</v>
      </c>
      <c r="U96" s="10">
        <f>SUMIFS(Gross_Load,Year,$B96,Primary_Fuel,U$5,State,B86)</f>
        <v>513302.08999999997</v>
      </c>
      <c r="V96" s="10">
        <f>SUMIFS(Gross_Load,Year,$B96,Primary_Fuel,V$5,State,B86)</f>
        <v>2890152.5500000003</v>
      </c>
      <c r="W96" s="10">
        <f>SUMIFS(Gross_Load,Year,$B96,Primary_Fuel,W$5,State,B86)</f>
        <v>0</v>
      </c>
    </row>
    <row r="97" spans="2:23" x14ac:dyDescent="0.45">
      <c r="B97" s="16">
        <v>2016</v>
      </c>
      <c r="C97" s="10">
        <f>SUMIFS(CO2_Mass,Year,$B97,State,B86)</f>
        <v>1562749.3530000001</v>
      </c>
      <c r="D97" s="10">
        <f>SUMIFS(CO2_Mass,Year,$B97,Primary_Fuel,D$5,State,B86)</f>
        <v>0</v>
      </c>
      <c r="E97" s="10">
        <f>SUMIFS(CO2_Mass,Year,$B97,Primary_Fuel,E$5,State,B86)</f>
        <v>93552.438999999998</v>
      </c>
      <c r="F97" s="10">
        <f>SUMIFS(CO2_Mass,Year,$B97,Primary_Fuel,F$5,State,B86)</f>
        <v>1469196.9139999999</v>
      </c>
      <c r="G97" s="10">
        <f>SUMIFS(CO2_Mass,Year,$B97,Primary_Fuel,G$5,State,B86)</f>
        <v>0</v>
      </c>
      <c r="H97" s="10"/>
      <c r="I97" s="10">
        <f>SUMIFS(Heat_Input,Year,$B97,State,B86)</f>
        <v>25813978.006999999</v>
      </c>
      <c r="J97" s="10">
        <f>SUMIFS(Heat_Input,Year,$B97,Primary_Fuel,J$5,State,B86)</f>
        <v>0</v>
      </c>
      <c r="K97" s="10">
        <f>SUMIFS(Heat_Input,Year,$B97,Primary_Fuel,K$5,State,B86)</f>
        <v>1089843.034</v>
      </c>
      <c r="L97" s="10">
        <f>SUMIFS(Heat_Input,Year,$B97,Primary_Fuel,L$5,State,B86)</f>
        <v>24724134.973000001</v>
      </c>
      <c r="M97" s="10">
        <f>SUMIFS(Heat_Input,Year,$B97,Primary_Fuel,M$5,State,B86)</f>
        <v>0</v>
      </c>
      <c r="N97" s="18">
        <f t="shared" si="30"/>
        <v>121.07776279783208</v>
      </c>
      <c r="O97" s="18" t="str">
        <f t="shared" si="26"/>
        <v/>
      </c>
      <c r="P97" s="18">
        <f t="shared" si="27"/>
        <v>171.68057432388011</v>
      </c>
      <c r="Q97" s="18">
        <f t="shared" si="28"/>
        <v>118.84718438921618</v>
      </c>
      <c r="R97" s="18" t="str">
        <f t="shared" si="29"/>
        <v/>
      </c>
      <c r="S97" s="10">
        <f>SUMIFS(Gross_Load,Year,$B97,State,B86)</f>
        <v>3397221.6000000006</v>
      </c>
      <c r="T97" s="10">
        <f>SUMIFS(Gross_Load,Year,$B97,Primary_Fuel,T$5,State,B86)</f>
        <v>0</v>
      </c>
      <c r="U97" s="10">
        <f>SUMIFS(Gross_Load,Year,$B97,Primary_Fuel,U$5,State,B86)</f>
        <v>104105.77</v>
      </c>
      <c r="V97" s="10">
        <f>SUMIFS(Gross_Load,Year,$B97,Primary_Fuel,V$5,State,B86)</f>
        <v>3293115.83</v>
      </c>
      <c r="W97" s="10">
        <f>SUMIFS(Gross_Load,Year,$B97,Primary_Fuel,W$5,State,B86)</f>
        <v>0</v>
      </c>
    </row>
    <row r="98" spans="2:23" x14ac:dyDescent="0.45">
      <c r="B98" s="16">
        <v>2017</v>
      </c>
      <c r="C98" s="10">
        <f>SUMIFS(CO2_Mass,Year,$B98,State,B86)</f>
        <v>1069355.679</v>
      </c>
      <c r="D98" s="10">
        <f>SUMIFS(CO2_Mass,Year,$B98,Primary_Fuel,D$5,State,B86)</f>
        <v>0</v>
      </c>
      <c r="E98" s="10">
        <f>SUMIFS(CO2_Mass,Year,$B98,Primary_Fuel,E$5,State,B86)</f>
        <v>103596.8</v>
      </c>
      <c r="F98" s="10">
        <f>SUMIFS(CO2_Mass,Year,$B98,Primary_Fuel,F$5,State,B86)</f>
        <v>965758.87900000007</v>
      </c>
      <c r="G98" s="10">
        <f>SUMIFS(CO2_Mass,Year,$B98,Primary_Fuel,G$5,State,B86)</f>
        <v>0</v>
      </c>
      <c r="H98" s="10"/>
      <c r="I98" s="10">
        <f>SUMIFS(Heat_Input,Year,$B98,State,B86)</f>
        <v>17435139.445</v>
      </c>
      <c r="J98" s="10">
        <f>SUMIFS(Heat_Input,Year,$B98,Primary_Fuel,J$5,State,B86)</f>
        <v>0</v>
      </c>
      <c r="K98" s="10">
        <f>SUMIFS(Heat_Input,Year,$B98,Primary_Fuel,K$5,State,B86)</f>
        <v>1203163.084</v>
      </c>
      <c r="L98" s="10">
        <f>SUMIFS(Heat_Input,Year,$B98,Primary_Fuel,L$5,State,B86)</f>
        <v>16231976.361000001</v>
      </c>
      <c r="M98" s="10">
        <f>SUMIFS(Heat_Input,Year,$B98,Primary_Fuel,M$5,State,B86)</f>
        <v>0</v>
      </c>
      <c r="N98" s="18">
        <f t="shared" si="30"/>
        <v>122.66671940001797</v>
      </c>
      <c r="O98" s="18" t="str">
        <f t="shared" si="26"/>
        <v/>
      </c>
      <c r="P98" s="18">
        <f t="shared" si="27"/>
        <v>172.20741124401053</v>
      </c>
      <c r="Q98" s="18">
        <f t="shared" si="28"/>
        <v>118.99461378226191</v>
      </c>
      <c r="R98" s="18" t="str">
        <f t="shared" si="29"/>
        <v/>
      </c>
      <c r="S98" s="10">
        <f>SUMIFS(Gross_Load,Year,$B98,State,B86)</f>
        <v>2213571.25</v>
      </c>
      <c r="T98" s="10">
        <f>SUMIFS(Gross_Load,Year,$B98,Primary_Fuel,T$5,State,B86)</f>
        <v>0</v>
      </c>
      <c r="U98" s="10">
        <f>SUMIFS(Gross_Load,Year,$B98,Primary_Fuel,U$5,State,B86)</f>
        <v>115496.81999999999</v>
      </c>
      <c r="V98" s="10">
        <f>SUMIFS(Gross_Load,Year,$B98,Primary_Fuel,V$5,State,B86)</f>
        <v>2098074.4299999997</v>
      </c>
      <c r="W98" s="10">
        <f>SUMIFS(Gross_Load,Year,$B98,Primary_Fuel,W$5,State,B86)</f>
        <v>0</v>
      </c>
    </row>
    <row r="99" spans="2:23" x14ac:dyDescent="0.45">
      <c r="B99" s="16">
        <v>2018</v>
      </c>
      <c r="C99" s="10">
        <f>SUMIFS(CO2_Mass,Year,$B99,State,B86)</f>
        <v>1183214.824</v>
      </c>
      <c r="D99" s="10">
        <f>SUMIFS(CO2_Mass,Year,$B99,Primary_Fuel,D$5,State,B86)</f>
        <v>0</v>
      </c>
      <c r="E99" s="10">
        <f>SUMIFS(CO2_Mass,Year,$B99,Primary_Fuel,E$5,State,B86)</f>
        <v>151727.08799999999</v>
      </c>
      <c r="F99" s="10">
        <f>SUMIFS(CO2_Mass,Year,$B99,Primary_Fuel,F$5,State,B86)</f>
        <v>1031487.736</v>
      </c>
      <c r="G99" s="10">
        <f>SUMIFS(CO2_Mass,Year,$B99,Primary_Fuel,G$5,State,B86)</f>
        <v>0</v>
      </c>
      <c r="H99" s="10"/>
      <c r="I99" s="10">
        <f>SUMIFS(Heat_Input,Year,$B99,State,B86)</f>
        <v>19065523.903000001</v>
      </c>
      <c r="J99" s="10">
        <f>SUMIFS(Heat_Input,Year,$B99,Primary_Fuel,J$5,State,B86)</f>
        <v>0</v>
      </c>
      <c r="K99" s="10">
        <f>SUMIFS(Heat_Input,Year,$B99,Primary_Fuel,K$5,State,B86)</f>
        <v>1744849.2289999998</v>
      </c>
      <c r="L99" s="10">
        <f>SUMIFS(Heat_Input,Year,$B99,Primary_Fuel,L$5,State,B86)</f>
        <v>17320674.673999999</v>
      </c>
      <c r="M99" s="10">
        <f>SUMIFS(Heat_Input,Year,$B99,Primary_Fuel,M$5,State,B86)</f>
        <v>0</v>
      </c>
      <c r="N99" s="18">
        <f t="shared" si="30"/>
        <v>124.12088228153212</v>
      </c>
      <c r="O99" s="18" t="str">
        <f t="shared" si="26"/>
        <v/>
      </c>
      <c r="P99" s="18">
        <f t="shared" si="27"/>
        <v>173.91426775247183</v>
      </c>
      <c r="Q99" s="18">
        <f t="shared" si="28"/>
        <v>119.10479879266626</v>
      </c>
      <c r="R99" s="18" t="str">
        <f t="shared" si="29"/>
        <v/>
      </c>
      <c r="S99" s="10">
        <f>SUMIFS(Gross_Load,Year,$B99,State,B86)</f>
        <v>2420505.5499999998</v>
      </c>
      <c r="T99" s="10">
        <f>SUMIFS(Gross_Load,Year,$B99,Primary_Fuel,T$5,State,B86)</f>
        <v>0</v>
      </c>
      <c r="U99" s="10">
        <f>SUMIFS(Gross_Load,Year,$B99,Primary_Fuel,U$5,State,B86)</f>
        <v>160172.32</v>
      </c>
      <c r="V99" s="10">
        <f>SUMIFS(Gross_Load,Year,$B99,Primary_Fuel,V$5,State,B86)</f>
        <v>2260333.23</v>
      </c>
      <c r="W99" s="10">
        <f>SUMIFS(Gross_Load,Year,$B99,Primary_Fuel,W$5,State,B86)</f>
        <v>0</v>
      </c>
    </row>
    <row r="100" spans="2:23" x14ac:dyDescent="0.45">
      <c r="B100" s="16">
        <v>2019</v>
      </c>
      <c r="C100" s="10">
        <f>SUMIFS(CO2_Mass,Year,$B100,State,B86)</f>
        <v>804829.27300000004</v>
      </c>
      <c r="D100" s="10">
        <f>SUMIFS(CO2_Mass,Year,$B100,Primary_Fuel,D$5,State,B86)</f>
        <v>0</v>
      </c>
      <c r="E100" s="10">
        <f>SUMIFS(CO2_Mass,Year,$B100,Primary_Fuel,E$5,State,B86)</f>
        <v>10136.17</v>
      </c>
      <c r="F100" s="10">
        <f>SUMIFS(CO2_Mass,Year,$B100,Primary_Fuel,F$5,State,B86)</f>
        <v>794693.10299999989</v>
      </c>
      <c r="G100" s="10">
        <f>SUMIFS(CO2_Mass,Year,$B100,Primary_Fuel,G$5,State,B86)</f>
        <v>0</v>
      </c>
      <c r="H100" s="10"/>
      <c r="I100" s="10">
        <f>SUMIFS(Heat_Input,Year,$B100,State,B86)</f>
        <v>13491420.791999999</v>
      </c>
      <c r="J100" s="10">
        <f>SUMIFS(Heat_Input,Year,$B100,Primary_Fuel,J$5,State,B86)</f>
        <v>0</v>
      </c>
      <c r="K100" s="10">
        <f>SUMIFS(Heat_Input,Year,$B100,Primary_Fuel,K$5,State,B86)</f>
        <v>122222.36600000001</v>
      </c>
      <c r="L100" s="10">
        <f>SUMIFS(Heat_Input,Year,$B100,Primary_Fuel,L$5,State,B86)</f>
        <v>13369198.425999999</v>
      </c>
      <c r="M100" s="10">
        <f>SUMIFS(Heat_Input,Year,$B100,Primary_Fuel,M$5,State,B86)</f>
        <v>0</v>
      </c>
      <c r="N100" s="18">
        <f t="shared" si="30"/>
        <v>119.3097873690574</v>
      </c>
      <c r="O100" s="18" t="str">
        <f t="shared" si="26"/>
        <v/>
      </c>
      <c r="P100" s="18">
        <f t="shared" si="27"/>
        <v>165.86440488314551</v>
      </c>
      <c r="Q100" s="18">
        <f t="shared" si="28"/>
        <v>118.88418103728726</v>
      </c>
      <c r="R100" s="18" t="str">
        <f t="shared" si="29"/>
        <v/>
      </c>
      <c r="S100" s="10">
        <f>SUMIFS(Gross_Load,Year,$B100,State,B86)</f>
        <v>1662950.35</v>
      </c>
      <c r="T100" s="10">
        <f>SUMIFS(Gross_Load,Year,$B100,Primary_Fuel,T$5,State,B86)</f>
        <v>0</v>
      </c>
      <c r="U100" s="10">
        <f>SUMIFS(Gross_Load,Year,$B100,Primary_Fuel,U$5,State,B86)</f>
        <v>9351.4599999999991</v>
      </c>
      <c r="V100" s="10">
        <f>SUMIFS(Gross_Load,Year,$B100,Primary_Fuel,V$5,State,B86)</f>
        <v>1653598.8899999997</v>
      </c>
      <c r="W100" s="10">
        <f>SUMIFS(Gross_Load,Year,$B100,Primary_Fuel,W$5,State,B86)</f>
        <v>0</v>
      </c>
    </row>
    <row r="101" spans="2:23" x14ac:dyDescent="0.45">
      <c r="B101" s="16">
        <v>2020</v>
      </c>
      <c r="C101" s="10">
        <f>SUMIFS(CO2_Mass,Year,$B101,State,B86)</f>
        <v>867339.42399999988</v>
      </c>
      <c r="D101" s="10">
        <f>SUMIFS(CO2_Mass,Year,$B101,Primary_Fuel,D$5,State,B86)</f>
        <v>0</v>
      </c>
      <c r="E101" s="10">
        <f>SUMIFS(CO2_Mass,Year,$B101,Primary_Fuel,E$5,State,B86)</f>
        <v>16456.562999999998</v>
      </c>
      <c r="F101" s="10">
        <f>SUMIFS(CO2_Mass,Year,$B101,Primary_Fuel,F$5,State,B86)</f>
        <v>850882.86100000003</v>
      </c>
      <c r="G101" s="10">
        <f>SUMIFS(CO2_Mass,Year,$B101,Primary_Fuel,G$5,State,B86)</f>
        <v>0</v>
      </c>
      <c r="H101" s="10"/>
      <c r="I101" s="10">
        <f>SUMIFS(Heat_Input,Year,$B101,State,B86)</f>
        <v>14505880.103</v>
      </c>
      <c r="J101" s="10">
        <f>SUMIFS(Heat_Input,Year,$B101,Primary_Fuel,J$5,State,B86)</f>
        <v>0</v>
      </c>
      <c r="K101" s="10">
        <f>SUMIFS(Heat_Input,Year,$B101,Primary_Fuel,K$5,State,B86)</f>
        <v>193733.89600000001</v>
      </c>
      <c r="L101" s="10">
        <f>SUMIFS(Heat_Input,Year,$B101,Primary_Fuel,L$5,State,B86)</f>
        <v>14312146.207</v>
      </c>
      <c r="M101" s="10">
        <f>SUMIFS(Heat_Input,Year,$B101,Primary_Fuel,M$5,State,B86)</f>
        <v>0</v>
      </c>
      <c r="N101" s="18">
        <f t="shared" si="30"/>
        <v>119.58452956199784</v>
      </c>
      <c r="O101" s="18" t="str">
        <f t="shared" si="26"/>
        <v/>
      </c>
      <c r="P101" s="18">
        <f t="shared" si="27"/>
        <v>169.88831938836347</v>
      </c>
      <c r="Q101" s="18">
        <f t="shared" si="28"/>
        <v>118.90360099645116</v>
      </c>
      <c r="R101" s="18" t="str">
        <f t="shared" si="29"/>
        <v/>
      </c>
      <c r="S101" s="10">
        <f>SUMIFS(Gross_Load,Year,$B101,State,B86)</f>
        <v>1778553.38</v>
      </c>
      <c r="T101" s="10">
        <f>SUMIFS(Gross_Load,Year,$B101,Primary_Fuel,T$5,State,B86)</f>
        <v>0</v>
      </c>
      <c r="U101" s="10">
        <f>SUMIFS(Gross_Load,Year,$B101,Primary_Fuel,U$5,State,B86)</f>
        <v>18109.8</v>
      </c>
      <c r="V101" s="10">
        <f>SUMIFS(Gross_Load,Year,$B101,Primary_Fuel,V$5,State,B86)</f>
        <v>1760443.58</v>
      </c>
      <c r="W101" s="10">
        <f>SUMIFS(Gross_Load,Year,$B101,Primary_Fuel,W$5,State,B86)</f>
        <v>0</v>
      </c>
    </row>
    <row r="102" spans="2:23" x14ac:dyDescent="0.45">
      <c r="B102" s="16">
        <v>2021</v>
      </c>
      <c r="C102" s="10">
        <f>SUMIFS(CO2_Mass,Year,$B102,State,B86)</f>
        <v>1466462.189</v>
      </c>
      <c r="D102" s="10">
        <f>SUMIFS(CO2_Mass,Year,$B102,Primary_Fuel,D$5,State,B86)</f>
        <v>0</v>
      </c>
      <c r="E102" s="10">
        <f>SUMIFS(CO2_Mass,Year,$B102,Primary_Fuel,E$5,State,B86)</f>
        <v>9297.9969999999994</v>
      </c>
      <c r="F102" s="10">
        <f>SUMIFS(CO2_Mass,Year,$B102,Primary_Fuel,F$5,State,B86)</f>
        <v>1457164.192</v>
      </c>
      <c r="G102" s="10">
        <f>SUMIFS(CO2_Mass,Year,$B102,Primary_Fuel,G$5,State,B86)</f>
        <v>0</v>
      </c>
      <c r="H102" s="10"/>
      <c r="I102" s="10">
        <f>SUMIFS(Heat_Input,Year,$B102,State,B86)</f>
        <v>24623642.663999997</v>
      </c>
      <c r="J102" s="10">
        <f>SUMIFS(Heat_Input,Year,$B102,Primary_Fuel,J$5,State,B86)</f>
        <v>0</v>
      </c>
      <c r="K102" s="10">
        <f>SUMIFS(Heat_Input,Year,$B102,Primary_Fuel,K$5,State,B86)</f>
        <v>108164.13699999999</v>
      </c>
      <c r="L102" s="10">
        <f>SUMIFS(Heat_Input,Year,$B102,Primary_Fuel,L$5,State,B86)</f>
        <v>24515478.527000003</v>
      </c>
      <c r="M102" s="10">
        <f>SUMIFS(Heat_Input,Year,$B102,Primary_Fuel,M$5,State,B86)</f>
        <v>0</v>
      </c>
      <c r="N102" s="18">
        <f t="shared" si="30"/>
        <v>119.1100934179801</v>
      </c>
      <c r="O102" s="18" t="str">
        <f t="shared" si="26"/>
        <v/>
      </c>
      <c r="P102" s="18">
        <f t="shared" si="27"/>
        <v>171.9238420031956</v>
      </c>
      <c r="Q102" s="18">
        <f t="shared" si="28"/>
        <v>118.87707518294283</v>
      </c>
      <c r="R102" s="18" t="str">
        <f t="shared" si="29"/>
        <v/>
      </c>
      <c r="S102" s="10">
        <f>SUMIFS(Gross_Load,Year,$B102,State,B86)</f>
        <v>3085582.75</v>
      </c>
      <c r="T102" s="10">
        <f>SUMIFS(Gross_Load,Year,$B102,Primary_Fuel,T$5,State,B86)</f>
        <v>0</v>
      </c>
      <c r="U102" s="10">
        <f>SUMIFS(Gross_Load,Year,$B102,Primary_Fuel,U$5,State,B86)</f>
        <v>11154.76</v>
      </c>
      <c r="V102" s="10">
        <f>SUMIFS(Gross_Load,Year,$B102,Primary_Fuel,V$5,State,B86)</f>
        <v>3074427.99</v>
      </c>
      <c r="W102" s="10">
        <f>SUMIFS(Gross_Load,Year,$B102,Primary_Fuel,W$5,State,B86)</f>
        <v>0</v>
      </c>
    </row>
    <row r="103" spans="2:23" x14ac:dyDescent="0.45">
      <c r="B103" s="16">
        <v>2022</v>
      </c>
      <c r="C103" s="10">
        <f>SUMIFS(CO2_Mass,Year,$B103,State,B86)</f>
        <v>2035716.9920000001</v>
      </c>
      <c r="D103" s="10">
        <f>SUMIFS(CO2_Mass,Year,$B103,Primary_Fuel,D$5,State,B86)</f>
        <v>0</v>
      </c>
      <c r="E103" s="10">
        <f>SUMIFS(CO2_Mass,Year,$B103,Primary_Fuel,E$5,State,B86)</f>
        <v>218462.17600000001</v>
      </c>
      <c r="F103" s="10">
        <f>SUMIFS(CO2_Mass,Year,$B103,Primary_Fuel,F$5,State,B86)</f>
        <v>1817254.8160000001</v>
      </c>
      <c r="G103" s="10">
        <f>SUMIFS(CO2_Mass,Year,$B103,Primary_Fuel,G$5,State,B86)</f>
        <v>0</v>
      </c>
      <c r="H103" s="10"/>
      <c r="I103" s="10">
        <f>SUMIFS(Heat_Input,Year,$B103,State,B86)</f>
        <v>33095483.320000004</v>
      </c>
      <c r="J103" s="10">
        <f>SUMIFS(Heat_Input,Year,$B103,Primary_Fuel,J$5,State,B86)</f>
        <v>0</v>
      </c>
      <c r="K103" s="10">
        <f>SUMIFS(Heat_Input,Year,$B103,Primary_Fuel,K$5,State,B86)</f>
        <v>2563777.9350000001</v>
      </c>
      <c r="L103" s="10">
        <f>SUMIFS(Heat_Input,Year,$B103,Primary_Fuel,L$5,State,B86)</f>
        <v>30531705.385000002</v>
      </c>
      <c r="M103" s="10">
        <f>SUMIFS(Heat_Input,Year,$B103,Primary_Fuel,M$5,State,B86)</f>
        <v>0</v>
      </c>
      <c r="N103" s="18">
        <f t="shared" si="30"/>
        <v>123.02083473546321</v>
      </c>
      <c r="O103" s="18" t="str">
        <f t="shared" si="26"/>
        <v/>
      </c>
      <c r="P103" s="18">
        <f t="shared" si="27"/>
        <v>170.42207362627917</v>
      </c>
      <c r="Q103" s="18">
        <f t="shared" si="28"/>
        <v>119.04050514602461</v>
      </c>
      <c r="R103" s="18" t="str">
        <f t="shared" si="29"/>
        <v/>
      </c>
      <c r="S103" s="10">
        <f>SUMIFS(Gross_Load,Year,$B103,State,B86)</f>
        <v>4171421.2199999997</v>
      </c>
      <c r="T103" s="10">
        <f>SUMIFS(Gross_Load,Year,$B103,Primary_Fuel,T$5,State,B86)</f>
        <v>0</v>
      </c>
      <c r="U103" s="10">
        <f>SUMIFS(Gross_Load,Year,$B103,Primary_Fuel,U$5,State,B86)</f>
        <v>243447.67</v>
      </c>
      <c r="V103" s="10">
        <f>SUMIFS(Gross_Load,Year,$B103,Primary_Fuel,V$5,State,B86)</f>
        <v>3927973.55</v>
      </c>
      <c r="W103" s="10">
        <f>SUMIFS(Gross_Load,Year,$B103,Primary_Fuel,W$5,State,B86)</f>
        <v>0</v>
      </c>
    </row>
    <row r="104" spans="2:23" x14ac:dyDescent="0.45">
      <c r="B104" s="16">
        <v>2023</v>
      </c>
      <c r="C104" s="10">
        <f>SUMIFS(CO2_Mass,Year,$B104,State,B86)</f>
        <v>1664500.9439999999</v>
      </c>
      <c r="D104" s="10">
        <f>SUMIFS(CO2_Mass,Year,$B104,Primary_Fuel,D$5,State,B86)</f>
        <v>0</v>
      </c>
      <c r="E104" s="10">
        <f>SUMIFS(CO2_Mass,Year,$B104,Primary_Fuel,E$5,State,B86)</f>
        <v>44175.760999999999</v>
      </c>
      <c r="F104" s="10">
        <f>SUMIFS(CO2_Mass,Year,$B104,Primary_Fuel,F$5,State,B86)</f>
        <v>1620325.183</v>
      </c>
      <c r="G104" s="10">
        <f>SUMIFS(CO2_Mass,Year,$B104,Primary_Fuel,G$5,State,B86)</f>
        <v>0</v>
      </c>
      <c r="H104" s="10"/>
      <c r="I104" s="10">
        <f>SUMIFS(Heat_Input,Year,$B104,State,B86)</f>
        <v>27768584.593999997</v>
      </c>
      <c r="J104" s="10">
        <f>SUMIFS(Heat_Input,Year,$B104,Primary_Fuel,J$5,State,B86)</f>
        <v>0</v>
      </c>
      <c r="K104" s="10">
        <f>SUMIFS(Heat_Input,Year,$B104,Primary_Fuel,K$5,State,B86)</f>
        <v>518232.39300000004</v>
      </c>
      <c r="L104" s="10">
        <f>SUMIFS(Heat_Input,Year,$B104,Primary_Fuel,L$5,State,B86)</f>
        <v>27250352.200999998</v>
      </c>
      <c r="M104" s="10">
        <f>SUMIFS(Heat_Input,Year,$B104,Primary_Fuel,M$5,State,B86)</f>
        <v>0</v>
      </c>
      <c r="N104" s="18">
        <f t="shared" si="30"/>
        <v>119.88374404647556</v>
      </c>
      <c r="O104" s="18" t="str">
        <f t="shared" si="26"/>
        <v/>
      </c>
      <c r="P104" s="18">
        <f t="shared" si="27"/>
        <v>170.48629764060308</v>
      </c>
      <c r="Q104" s="18">
        <f t="shared" si="28"/>
        <v>118.92141217466829</v>
      </c>
      <c r="R104" s="18" t="str">
        <f t="shared" si="29"/>
        <v/>
      </c>
      <c r="S104" s="10">
        <f>SUMIFS(Gross_Load,Year,$B104,State,B86)</f>
        <v>3672609.02</v>
      </c>
      <c r="T104" s="10">
        <f>SUMIFS(Gross_Load,Year,$B104,Primary_Fuel,T$5,State,B86)</f>
        <v>0</v>
      </c>
      <c r="U104" s="10">
        <f>SUMIFS(Gross_Load,Year,$B104,Primary_Fuel,U$5,State,B86)</f>
        <v>42026.11</v>
      </c>
      <c r="V104" s="10">
        <f>SUMIFS(Gross_Load,Year,$B104,Primary_Fuel,V$5,State,B86)</f>
        <v>3630582.91</v>
      </c>
      <c r="W104" s="10">
        <f>SUMIFS(Gross_Load,Year,$B104,Primary_Fuel,W$5,State,B86)</f>
        <v>0</v>
      </c>
    </row>
    <row r="105" spans="2:23" x14ac:dyDescent="0.45">
      <c r="B105" s="16">
        <v>2024</v>
      </c>
      <c r="C105" s="10">
        <f>SUMIFS(CO2_Mass,Year,$B105,State,B86)</f>
        <v>1130782.8360000001</v>
      </c>
      <c r="D105" s="10">
        <f>SUMIFS(CO2_Mass,Year,$B105,Primary_Fuel,D$5,State,B86)</f>
        <v>0</v>
      </c>
      <c r="E105" s="10">
        <f>SUMIFS(CO2_Mass,Year,$B105,Primary_Fuel,E$5,State,B86)</f>
        <v>14443.300000000001</v>
      </c>
      <c r="F105" s="10">
        <f>SUMIFS(CO2_Mass,Year,$B105,Primary_Fuel,F$5,State,B86)</f>
        <v>1116339.5360000001</v>
      </c>
      <c r="G105" s="10">
        <f>SUMIFS(CO2_Mass,Year,$B105,Primary_Fuel,G$5,State,B86)</f>
        <v>0</v>
      </c>
      <c r="H105" s="10"/>
      <c r="I105" s="10">
        <f>SUMIFS(Heat_Input,Year,$B105,State,B86)</f>
        <v>18957023.678999998</v>
      </c>
      <c r="J105" s="10">
        <f>SUMIFS(Heat_Input,Year,$B105,Primary_Fuel,J$5,State,B86)</f>
        <v>0</v>
      </c>
      <c r="K105" s="10">
        <f>SUMIFS(Heat_Input,Year,$B105,Primary_Fuel,K$5,State,B86)</f>
        <v>171739.64599999998</v>
      </c>
      <c r="L105" s="10">
        <f>SUMIFS(Heat_Input,Year,$B105,Primary_Fuel,L$5,State,B86)</f>
        <v>18785284.033</v>
      </c>
      <c r="M105" s="10">
        <f>SUMIFS(Heat_Input,Year,$B105,Primary_Fuel,M$5,State,B86)</f>
        <v>0</v>
      </c>
      <c r="N105" s="18">
        <f t="shared" si="30"/>
        <v>119.29961740277261</v>
      </c>
      <c r="O105" s="18" t="str">
        <f t="shared" si="26"/>
        <v/>
      </c>
      <c r="P105" s="18">
        <f t="shared" si="27"/>
        <v>168.19995075569219</v>
      </c>
      <c r="Q105" s="18">
        <f t="shared" si="28"/>
        <v>118.85255863461343</v>
      </c>
      <c r="R105" s="18" t="str">
        <f t="shared" si="29"/>
        <v/>
      </c>
      <c r="S105" s="10">
        <f>SUMIFS(Gross_Load,Year,$B105,State,B86)</f>
        <v>2386502.96</v>
      </c>
      <c r="T105" s="10">
        <f>SUMIFS(Gross_Load,Year,$B105,Primary_Fuel,T$5,State,B86)</f>
        <v>0</v>
      </c>
      <c r="U105" s="10">
        <f>SUMIFS(Gross_Load,Year,$B105,Primary_Fuel,U$5,State,B86)</f>
        <v>14253.27</v>
      </c>
      <c r="V105" s="10">
        <f>SUMIFS(Gross_Load,Year,$B105,Primary_Fuel,V$5,State,B86)</f>
        <v>2372249.69</v>
      </c>
      <c r="W105" s="10">
        <f>SUMIFS(Gross_Load,Year,$B105,Primary_Fuel,W$5,State,B86)</f>
        <v>0</v>
      </c>
    </row>
    <row r="107" spans="2:23" x14ac:dyDescent="0.45">
      <c r="B107" s="14" t="s">
        <v>203</v>
      </c>
      <c r="C107" s="14" t="s">
        <v>935</v>
      </c>
    </row>
    <row r="108" spans="2:23" ht="14.65" thickBot="1" x14ac:dyDescent="0.5"/>
    <row r="109" spans="2:23" x14ac:dyDescent="0.45">
      <c r="B109" s="4"/>
      <c r="C109" s="176" t="s">
        <v>926</v>
      </c>
      <c r="D109" s="177"/>
      <c r="E109" s="177"/>
      <c r="F109" s="177"/>
      <c r="G109" s="178"/>
      <c r="H109" s="21"/>
      <c r="I109" s="176" t="s">
        <v>931</v>
      </c>
      <c r="J109" s="177"/>
      <c r="K109" s="177"/>
      <c r="L109" s="177"/>
      <c r="M109" s="178"/>
      <c r="N109" s="176" t="s">
        <v>936</v>
      </c>
      <c r="O109" s="177"/>
      <c r="P109" s="177"/>
      <c r="Q109" s="177"/>
      <c r="R109" s="178"/>
      <c r="S109" s="185" t="s">
        <v>931</v>
      </c>
      <c r="T109" s="186"/>
      <c r="U109" s="186"/>
      <c r="V109" s="186"/>
      <c r="W109" s="187"/>
    </row>
    <row r="110" spans="2:23" ht="14.65" thickBot="1" x14ac:dyDescent="0.5">
      <c r="B110" s="5" t="s">
        <v>5</v>
      </c>
      <c r="C110" s="6" t="s">
        <v>932</v>
      </c>
      <c r="D110" s="7" t="s">
        <v>82</v>
      </c>
      <c r="E110" s="7" t="s">
        <v>923</v>
      </c>
      <c r="F110" s="7" t="s">
        <v>333</v>
      </c>
      <c r="G110" s="8" t="s">
        <v>97</v>
      </c>
      <c r="H110" s="22"/>
      <c r="I110" s="6" t="s">
        <v>932</v>
      </c>
      <c r="J110" s="7" t="s">
        <v>82</v>
      </c>
      <c r="K110" s="7" t="s">
        <v>923</v>
      </c>
      <c r="L110" s="7" t="s">
        <v>333</v>
      </c>
      <c r="M110" s="8" t="s">
        <v>97</v>
      </c>
      <c r="N110" s="11" t="s">
        <v>932</v>
      </c>
      <c r="O110" s="12" t="s">
        <v>82</v>
      </c>
      <c r="P110" s="12" t="s">
        <v>923</v>
      </c>
      <c r="Q110" s="12" t="s">
        <v>333</v>
      </c>
      <c r="R110" s="13" t="s">
        <v>97</v>
      </c>
      <c r="S110" s="6" t="s">
        <v>932</v>
      </c>
      <c r="T110" s="7" t="s">
        <v>82</v>
      </c>
      <c r="U110" s="7" t="s">
        <v>923</v>
      </c>
      <c r="V110" s="7" t="s">
        <v>333</v>
      </c>
      <c r="W110" s="8" t="s">
        <v>97</v>
      </c>
    </row>
    <row r="111" spans="2:23" x14ac:dyDescent="0.45">
      <c r="B111" s="17">
        <v>2009</v>
      </c>
      <c r="C111" s="10">
        <f>SUMIFS(CO2_Mass,Year,$B111,State,B107)</f>
        <v>18661144.368999999</v>
      </c>
      <c r="D111" s="10">
        <f>SUMIFS(CO2_Mass,Year,$B111,Primary_Fuel,D$5,State,B107)</f>
        <v>9039566.9019999988</v>
      </c>
      <c r="E111" s="10">
        <f>SUMIFS(CO2_Mass,Year,$B111,Primary_Fuel,E$5,State,B107)</f>
        <v>618637.36399999994</v>
      </c>
      <c r="F111" s="10">
        <f>SUMIFS(CO2_Mass,Year,$B111,Primary_Fuel,F$5,State,B107)</f>
        <v>9002940.1030000001</v>
      </c>
      <c r="G111" s="10">
        <f>SUMIFS(CO2_Mass,Year,$B111,Primary_Fuel,G$5,State,B107)</f>
        <v>0</v>
      </c>
      <c r="H111" s="10"/>
      <c r="I111" s="10">
        <f>SUMIFS(Heat_Input,Year,$B111,State,B107)</f>
        <v>254061856.24699998</v>
      </c>
      <c r="J111" s="10">
        <f>SUMIFS(Heat_Input,Year,$B111,Primary_Fuel,J$5,State,B107)</f>
        <v>88143679.492000014</v>
      </c>
      <c r="K111" s="10">
        <f>SUMIFS(Heat_Input,Year,$B111,Primary_Fuel,K$5,State,B107)</f>
        <v>7867902.1069999998</v>
      </c>
      <c r="L111" s="10">
        <f>SUMIFS(Heat_Input,Year,$B111,Primary_Fuel,L$5,State,B107)</f>
        <v>158050274.648</v>
      </c>
      <c r="M111" s="10">
        <f>SUMIFS(Heat_Input,Year,$B111,Primary_Fuel,M$5,State,B107)</f>
        <v>0</v>
      </c>
      <c r="N111" s="18">
        <f>IF(I111&gt;0,2000*C111/I111,"")</f>
        <v>146.90236971942423</v>
      </c>
      <c r="O111" s="18">
        <f t="shared" ref="O111:O126" si="31">IF(J111&gt;0,2000*D111/J111,"")</f>
        <v>205.10981511318542</v>
      </c>
      <c r="P111" s="18">
        <f t="shared" ref="P111:P126" si="32">IF(K111&gt;0,2000*E111/K111,"")</f>
        <v>157.25598910276324</v>
      </c>
      <c r="Q111" s="18">
        <f t="shared" ref="Q111:Q126" si="33">IF(L111&gt;0,2000*F111/L111,"")</f>
        <v>113.92501687264767</v>
      </c>
      <c r="R111" s="18" t="str">
        <f t="shared" ref="R111:R126" si="34">IF(M111&gt;0,2000*G111/M111,"")</f>
        <v/>
      </c>
      <c r="S111" s="10">
        <f>SUMIFS(Gross_Load,Year,$B111,State,B107)</f>
        <v>27134180.939999983</v>
      </c>
      <c r="T111" s="10">
        <f>SUMIFS(Gross_Load,Year,$B111,Primary_Fuel,T$5,State,B107)</f>
        <v>9633941.8099999987</v>
      </c>
      <c r="U111" s="10">
        <f>SUMIFS(Gross_Load,Year,$B111,Primary_Fuel,U$5,State,B107)</f>
        <v>731048.22</v>
      </c>
      <c r="V111" s="10">
        <f>SUMIFS(Gross_Load,Year,$B111,Primary_Fuel,V$5,State,B107)</f>
        <v>16769190.909999998</v>
      </c>
      <c r="W111" s="10">
        <f>SUMIFS(Gross_Load,Year,$B111,Primary_Fuel,W$5,State,B107)</f>
        <v>0</v>
      </c>
    </row>
    <row r="112" spans="2:23" x14ac:dyDescent="0.45">
      <c r="B112" s="16">
        <v>2010</v>
      </c>
      <c r="C112" s="10">
        <f>SUMIFS(CO2_Mass,Year,$B112,State,B107)</f>
        <v>19808042.981000002</v>
      </c>
      <c r="D112" s="10">
        <f>SUMIFS(CO2_Mass,Year,$B112,Primary_Fuel,D$5,State,B107)</f>
        <v>8288387.3950000005</v>
      </c>
      <c r="E112" s="10">
        <f>SUMIFS(CO2_Mass,Year,$B112,Primary_Fuel,E$5,State,B107)</f>
        <v>267568.35200000001</v>
      </c>
      <c r="F112" s="10">
        <f>SUMIFS(CO2_Mass,Year,$B112,Primary_Fuel,F$5,State,B107)</f>
        <v>11252087.234000001</v>
      </c>
      <c r="G112" s="10">
        <f>SUMIFS(CO2_Mass,Year,$B112,Primary_Fuel,G$5,State,B107)</f>
        <v>0</v>
      </c>
      <c r="H112" s="10"/>
      <c r="I112" s="10">
        <f>SUMIFS(Heat_Input,Year,$B112,State,B107)</f>
        <v>280090858.23500001</v>
      </c>
      <c r="J112" s="10">
        <f>SUMIFS(Heat_Input,Year,$B112,Primary_Fuel,J$5,State,B107)</f>
        <v>80811248.186999992</v>
      </c>
      <c r="K112" s="10">
        <f>SUMIFS(Heat_Input,Year,$B112,Primary_Fuel,K$5,State,B107)</f>
        <v>3674272.6539999996</v>
      </c>
      <c r="L112" s="10">
        <f>SUMIFS(Heat_Input,Year,$B112,Primary_Fuel,L$5,State,B107)</f>
        <v>195605337.39400008</v>
      </c>
      <c r="M112" s="10">
        <f>SUMIFS(Heat_Input,Year,$B112,Primary_Fuel,M$5,State,B107)</f>
        <v>0</v>
      </c>
      <c r="N112" s="18">
        <f t="shared" ref="N112:N126" si="35">IF(I112&gt;0,2000*C112/I112,"")</f>
        <v>141.44012486391676</v>
      </c>
      <c r="O112" s="18">
        <f t="shared" si="31"/>
        <v>205.12954770406191</v>
      </c>
      <c r="P112" s="18">
        <f t="shared" si="32"/>
        <v>145.64425517453719</v>
      </c>
      <c r="Q112" s="18">
        <f t="shared" si="33"/>
        <v>115.0488773354417</v>
      </c>
      <c r="R112" s="18" t="str">
        <f t="shared" si="34"/>
        <v/>
      </c>
      <c r="S112" s="10">
        <f>SUMIFS(Gross_Load,Year,$B112,State,B107)</f>
        <v>29806063.75</v>
      </c>
      <c r="T112" s="10">
        <f>SUMIFS(Gross_Load,Year,$B112,Primary_Fuel,T$5,State,B107)</f>
        <v>8931902.8900000006</v>
      </c>
      <c r="U112" s="10">
        <f>SUMIFS(Gross_Load,Year,$B112,Primary_Fuel,U$5,State,B107)</f>
        <v>307514.42</v>
      </c>
      <c r="V112" s="10">
        <f>SUMIFS(Gross_Load,Year,$B112,Primary_Fuel,V$5,State,B107)</f>
        <v>20566646.440000001</v>
      </c>
      <c r="W112" s="10">
        <f>SUMIFS(Gross_Load,Year,$B112,Primary_Fuel,W$5,State,B107)</f>
        <v>0</v>
      </c>
    </row>
    <row r="113" spans="2:23" x14ac:dyDescent="0.45">
      <c r="B113" s="16">
        <v>2011</v>
      </c>
      <c r="C113" s="10">
        <f>SUMIFS(CO2_Mass,Year,$B113,State,B107)</f>
        <v>15638213.033</v>
      </c>
      <c r="D113" s="10">
        <f>SUMIFS(CO2_Mass,Year,$B113,Primary_Fuel,D$5,State,B107)</f>
        <v>4261015.4790000003</v>
      </c>
      <c r="E113" s="10">
        <f>SUMIFS(CO2_Mass,Year,$B113,Primary_Fuel,E$5,State,B107)</f>
        <v>147003.96500000003</v>
      </c>
      <c r="F113" s="10">
        <f>SUMIFS(CO2_Mass,Year,$B113,Primary_Fuel,F$5,State,B107)</f>
        <v>11230193.589000002</v>
      </c>
      <c r="G113" s="10">
        <f>SUMIFS(CO2_Mass,Year,$B113,Primary_Fuel,G$5,State,B107)</f>
        <v>0</v>
      </c>
      <c r="H113" s="10"/>
      <c r="I113" s="10">
        <f>SUMIFS(Heat_Input,Year,$B113,State,B107)</f>
        <v>239779681.39299995</v>
      </c>
      <c r="J113" s="10">
        <f>SUMIFS(Heat_Input,Year,$B113,Primary_Fuel,J$5,State,B107)</f>
        <v>42013694.088</v>
      </c>
      <c r="K113" s="10">
        <f>SUMIFS(Heat_Input,Year,$B113,Primary_Fuel,K$5,State,B107)</f>
        <v>2047571.7130000002</v>
      </c>
      <c r="L113" s="10">
        <f>SUMIFS(Heat_Input,Year,$B113,Primary_Fuel,L$5,State,B107)</f>
        <v>195718415.59199998</v>
      </c>
      <c r="M113" s="10">
        <f>SUMIFS(Heat_Input,Year,$B113,Primary_Fuel,M$5,State,B107)</f>
        <v>0</v>
      </c>
      <c r="N113" s="18">
        <f t="shared" si="35"/>
        <v>130.43818343697689</v>
      </c>
      <c r="O113" s="18">
        <f t="shared" si="31"/>
        <v>202.83936328355551</v>
      </c>
      <c r="P113" s="18">
        <f t="shared" si="32"/>
        <v>143.58858746355421</v>
      </c>
      <c r="Q113" s="18">
        <f t="shared" si="33"/>
        <v>114.75868078158545</v>
      </c>
      <c r="R113" s="18" t="str">
        <f t="shared" si="34"/>
        <v/>
      </c>
      <c r="S113" s="10">
        <f>SUMIFS(Gross_Load,Year,$B113,State,B107)</f>
        <v>28475865.370000001</v>
      </c>
      <c r="T113" s="10">
        <f>SUMIFS(Gross_Load,Year,$B113,Primary_Fuel,T$5,State,B107)</f>
        <v>4589415.03</v>
      </c>
      <c r="U113" s="10">
        <f>SUMIFS(Gross_Load,Year,$B113,Primary_Fuel,U$5,State,B107)</f>
        <v>155931.42000000001</v>
      </c>
      <c r="V113" s="10">
        <f>SUMIFS(Gross_Load,Year,$B113,Primary_Fuel,V$5,State,B107)</f>
        <v>23730518.920000009</v>
      </c>
      <c r="W113" s="10">
        <f>SUMIFS(Gross_Load,Year,$B113,Primary_Fuel,W$5,State,B107)</f>
        <v>0</v>
      </c>
    </row>
    <row r="114" spans="2:23" x14ac:dyDescent="0.45">
      <c r="B114" s="16">
        <v>2012</v>
      </c>
      <c r="C114" s="10">
        <f>SUMIFS(CO2_Mass,Year,$B114,State,B107)</f>
        <v>13220130.365000004</v>
      </c>
      <c r="D114" s="10">
        <f>SUMIFS(CO2_Mass,Year,$B114,Primary_Fuel,D$5,State,B107)</f>
        <v>2361698.11</v>
      </c>
      <c r="E114" s="10">
        <f>SUMIFS(CO2_Mass,Year,$B114,Primary_Fuel,E$5,State,B107)</f>
        <v>177816.91</v>
      </c>
      <c r="F114" s="10">
        <f>SUMIFS(CO2_Mass,Year,$B114,Primary_Fuel,F$5,State,B107)</f>
        <v>10680615.345000001</v>
      </c>
      <c r="G114" s="10">
        <f>SUMIFS(CO2_Mass,Year,$B114,Primary_Fuel,G$5,State,B107)</f>
        <v>0</v>
      </c>
      <c r="H114" s="10"/>
      <c r="I114" s="10">
        <f>SUMIFS(Heat_Input,Year,$B114,State,B107)</f>
        <v>212032214.52099997</v>
      </c>
      <c r="J114" s="10">
        <f>SUMIFS(Heat_Input,Year,$B114,Primary_Fuel,J$5,State,B107)</f>
        <v>23374075.857000001</v>
      </c>
      <c r="K114" s="10">
        <f>SUMIFS(Heat_Input,Year,$B114,Primary_Fuel,K$5,State,B107)</f>
        <v>2651739.7599999998</v>
      </c>
      <c r="L114" s="10">
        <f>SUMIFS(Heat_Input,Year,$B114,Primary_Fuel,L$5,State,B107)</f>
        <v>186006398.90399998</v>
      </c>
      <c r="M114" s="10">
        <f>SUMIFS(Heat_Input,Year,$B114,Primary_Fuel,M$5,State,B107)</f>
        <v>0</v>
      </c>
      <c r="N114" s="18">
        <f t="shared" si="35"/>
        <v>124.69926227828614</v>
      </c>
      <c r="O114" s="18">
        <f t="shared" si="31"/>
        <v>202.07841580121556</v>
      </c>
      <c r="P114" s="18">
        <f t="shared" si="32"/>
        <v>134.11339429477047</v>
      </c>
      <c r="Q114" s="18">
        <f t="shared" si="33"/>
        <v>114.84137543582452</v>
      </c>
      <c r="R114" s="18" t="str">
        <f t="shared" si="34"/>
        <v/>
      </c>
      <c r="S114" s="10">
        <f>SUMIFS(Gross_Load,Year,$B114,State,B107)</f>
        <v>25114081.000000004</v>
      </c>
      <c r="T114" s="10">
        <f>SUMIFS(Gross_Load,Year,$B114,Primary_Fuel,T$5,State,B107)</f>
        <v>2478954.7200000002</v>
      </c>
      <c r="U114" s="10">
        <f>SUMIFS(Gross_Load,Year,$B114,Primary_Fuel,U$5,State,B107)</f>
        <v>221227.51999999999</v>
      </c>
      <c r="V114" s="10">
        <f>SUMIFS(Gross_Load,Year,$B114,Primary_Fuel,V$5,State,B107)</f>
        <v>22413898.760000002</v>
      </c>
      <c r="W114" s="10">
        <f>SUMIFS(Gross_Load,Year,$B114,Primary_Fuel,W$5,State,B107)</f>
        <v>0</v>
      </c>
    </row>
    <row r="115" spans="2:23" x14ac:dyDescent="0.45">
      <c r="B115" s="16">
        <v>2013</v>
      </c>
      <c r="C115" s="10">
        <f>SUMIFS(CO2_Mass,Year,$B115,State,B107)</f>
        <v>13679150.855999997</v>
      </c>
      <c r="D115" s="10">
        <f>SUMIFS(CO2_Mass,Year,$B115,Primary_Fuel,D$5,State,B107)</f>
        <v>4081370.571</v>
      </c>
      <c r="E115" s="10">
        <f>SUMIFS(CO2_Mass,Year,$B115,Primary_Fuel,E$5,State,B107)</f>
        <v>218343.01199999996</v>
      </c>
      <c r="F115" s="10">
        <f>SUMIFS(CO2_Mass,Year,$B115,Primary_Fuel,F$5,State,B107)</f>
        <v>9379437.273</v>
      </c>
      <c r="G115" s="10">
        <f>SUMIFS(CO2_Mass,Year,$B115,Primary_Fuel,G$5,State,B107)</f>
        <v>0</v>
      </c>
      <c r="H115" s="10"/>
      <c r="I115" s="10">
        <f>SUMIFS(Heat_Input,Year,$B115,State,B107)</f>
        <v>206696047.61799997</v>
      </c>
      <c r="J115" s="10">
        <f>SUMIFS(Heat_Input,Year,$B115,Primary_Fuel,J$5,State,B107)</f>
        <v>39943600.871000007</v>
      </c>
      <c r="K115" s="10">
        <f>SUMIFS(Heat_Input,Year,$B115,Primary_Fuel,K$5,State,B107)</f>
        <v>3240282.4250000003</v>
      </c>
      <c r="L115" s="10">
        <f>SUMIFS(Heat_Input,Year,$B115,Primary_Fuel,L$5,State,B107)</f>
        <v>163512164.322</v>
      </c>
      <c r="M115" s="10">
        <f>SUMIFS(Heat_Input,Year,$B115,Primary_Fuel,M$5,State,B107)</f>
        <v>0</v>
      </c>
      <c r="N115" s="18">
        <f t="shared" si="35"/>
        <v>132.36006216510506</v>
      </c>
      <c r="O115" s="18">
        <f t="shared" si="31"/>
        <v>204.3566670006044</v>
      </c>
      <c r="P115" s="18">
        <f t="shared" si="32"/>
        <v>134.7678895613551</v>
      </c>
      <c r="Q115" s="18">
        <f t="shared" si="33"/>
        <v>114.72464219272803</v>
      </c>
      <c r="R115" s="18" t="str">
        <f t="shared" si="34"/>
        <v/>
      </c>
      <c r="S115" s="10">
        <f>SUMIFS(Gross_Load,Year,$B115,State,B107)</f>
        <v>23938549.770000007</v>
      </c>
      <c r="T115" s="10">
        <f>SUMIFS(Gross_Load,Year,$B115,Primary_Fuel,T$5,State,B107)</f>
        <v>4375717.22</v>
      </c>
      <c r="U115" s="10">
        <f>SUMIFS(Gross_Load,Year,$B115,Primary_Fuel,U$5,State,B107)</f>
        <v>234619.08</v>
      </c>
      <c r="V115" s="10">
        <f>SUMIFS(Gross_Load,Year,$B115,Primary_Fuel,V$5,State,B107)</f>
        <v>19328213.469999999</v>
      </c>
      <c r="W115" s="10">
        <f>SUMIFS(Gross_Load,Year,$B115,Primary_Fuel,W$5,State,B107)</f>
        <v>0</v>
      </c>
    </row>
    <row r="116" spans="2:23" x14ac:dyDescent="0.45">
      <c r="B116" s="16">
        <v>2014</v>
      </c>
      <c r="C116" s="10">
        <f>SUMIFS(CO2_Mass,Year,$B116,State,B107)</f>
        <v>11799430.024</v>
      </c>
      <c r="D116" s="10">
        <f>SUMIFS(CO2_Mass,Year,$B116,Primary_Fuel,D$5,State,B107)</f>
        <v>2847141.0820000004</v>
      </c>
      <c r="E116" s="10">
        <f>SUMIFS(CO2_Mass,Year,$B116,Primary_Fuel,E$5,State,B107)</f>
        <v>523708.19</v>
      </c>
      <c r="F116" s="10">
        <f>SUMIFS(CO2_Mass,Year,$B116,Primary_Fuel,F$5,State,B107)</f>
        <v>8428580.7520000003</v>
      </c>
      <c r="G116" s="10">
        <f>SUMIFS(CO2_Mass,Year,$B116,Primary_Fuel,G$5,State,B107)</f>
        <v>0</v>
      </c>
      <c r="H116" s="10"/>
      <c r="I116" s="10">
        <f>SUMIFS(Heat_Input,Year,$B116,State,B107)</f>
        <v>180418015.05599996</v>
      </c>
      <c r="J116" s="10">
        <f>SUMIFS(Heat_Input,Year,$B116,Primary_Fuel,J$5,State,B107)</f>
        <v>27839035.713</v>
      </c>
      <c r="K116" s="10">
        <f>SUMIFS(Heat_Input,Year,$B116,Primary_Fuel,K$5,State,B107)</f>
        <v>6808682.2259999998</v>
      </c>
      <c r="L116" s="10">
        <f>SUMIFS(Heat_Input,Year,$B116,Primary_Fuel,L$5,State,B107)</f>
        <v>145770297.11700001</v>
      </c>
      <c r="M116" s="10">
        <f>SUMIFS(Heat_Input,Year,$B116,Primary_Fuel,M$5,State,B107)</f>
        <v>0</v>
      </c>
      <c r="N116" s="18">
        <f t="shared" si="35"/>
        <v>130.80101807280801</v>
      </c>
      <c r="O116" s="18">
        <f t="shared" si="31"/>
        <v>204.54308197682798</v>
      </c>
      <c r="P116" s="18">
        <f t="shared" si="32"/>
        <v>153.83540386130514</v>
      </c>
      <c r="Q116" s="18">
        <f t="shared" si="33"/>
        <v>115.64195064012176</v>
      </c>
      <c r="R116" s="18" t="str">
        <f t="shared" si="34"/>
        <v/>
      </c>
      <c r="S116" s="10">
        <f>SUMIFS(Gross_Load,Year,$B116,State,B107)</f>
        <v>20299036.240000002</v>
      </c>
      <c r="T116" s="10">
        <f>SUMIFS(Gross_Load,Year,$B116,Primary_Fuel,T$5,State,B107)</f>
        <v>3091928.46</v>
      </c>
      <c r="U116" s="10">
        <f>SUMIFS(Gross_Load,Year,$B116,Primary_Fuel,U$5,State,B107)</f>
        <v>605761.87000000011</v>
      </c>
      <c r="V116" s="10">
        <f>SUMIFS(Gross_Load,Year,$B116,Primary_Fuel,V$5,State,B107)</f>
        <v>16601345.910000002</v>
      </c>
      <c r="W116" s="10">
        <f>SUMIFS(Gross_Load,Year,$B116,Primary_Fuel,W$5,State,B107)</f>
        <v>0</v>
      </c>
    </row>
    <row r="117" spans="2:23" x14ac:dyDescent="0.45">
      <c r="B117" s="16">
        <v>2015</v>
      </c>
      <c r="C117" s="10">
        <f>SUMIFS(CO2_Mass,Year,$B117,State,B107)</f>
        <v>12284140.061999997</v>
      </c>
      <c r="D117" s="10">
        <f>SUMIFS(CO2_Mass,Year,$B117,Primary_Fuel,D$5,State,B107)</f>
        <v>2314251.125</v>
      </c>
      <c r="E117" s="10">
        <f>SUMIFS(CO2_Mass,Year,$B117,Primary_Fuel,E$5,State,B107)</f>
        <v>463872.65900000004</v>
      </c>
      <c r="F117" s="10">
        <f>SUMIFS(CO2_Mass,Year,$B117,Primary_Fuel,F$5,State,B107)</f>
        <v>9506016.277999999</v>
      </c>
      <c r="G117" s="10">
        <f>SUMIFS(CO2_Mass,Year,$B117,Primary_Fuel,G$5,State,B107)</f>
        <v>0</v>
      </c>
      <c r="H117" s="10"/>
      <c r="I117" s="10">
        <f>SUMIFS(Heat_Input,Year,$B117,State,B107)</f>
        <v>192761491.14299995</v>
      </c>
      <c r="J117" s="10">
        <f>SUMIFS(Heat_Input,Year,$B117,Primary_Fuel,J$5,State,B107)</f>
        <v>22625939.675000001</v>
      </c>
      <c r="K117" s="10">
        <f>SUMIFS(Heat_Input,Year,$B117,Primary_Fuel,K$5,State,B107)</f>
        <v>6405233.8579999991</v>
      </c>
      <c r="L117" s="10">
        <f>SUMIFS(Heat_Input,Year,$B117,Primary_Fuel,L$5,State,B107)</f>
        <v>163730317.60999998</v>
      </c>
      <c r="M117" s="10">
        <f>SUMIFS(Heat_Input,Year,$B117,Primary_Fuel,M$5,State,B107)</f>
        <v>0</v>
      </c>
      <c r="N117" s="18">
        <f t="shared" si="35"/>
        <v>127.4542958674979</v>
      </c>
      <c r="O117" s="18">
        <f t="shared" si="31"/>
        <v>204.5661889178532</v>
      </c>
      <c r="P117" s="18">
        <f t="shared" si="32"/>
        <v>144.84175575279991</v>
      </c>
      <c r="Q117" s="18">
        <f t="shared" si="33"/>
        <v>116.11797273420068</v>
      </c>
      <c r="R117" s="18" t="str">
        <f t="shared" si="34"/>
        <v/>
      </c>
      <c r="S117" s="10">
        <f>SUMIFS(Gross_Load,Year,$B117,State,B107)</f>
        <v>21569526.189999998</v>
      </c>
      <c r="T117" s="10">
        <f>SUMIFS(Gross_Load,Year,$B117,Primary_Fuel,T$5,State,B107)</f>
        <v>2479493.5</v>
      </c>
      <c r="U117" s="10">
        <f>SUMIFS(Gross_Load,Year,$B117,Primary_Fuel,U$5,State,B107)</f>
        <v>540601.29999999993</v>
      </c>
      <c r="V117" s="10">
        <f>SUMIFS(Gross_Load,Year,$B117,Primary_Fuel,V$5,State,B107)</f>
        <v>18549431.390000004</v>
      </c>
      <c r="W117" s="10">
        <f>SUMIFS(Gross_Load,Year,$B117,Primary_Fuel,W$5,State,B107)</f>
        <v>0</v>
      </c>
    </row>
    <row r="118" spans="2:23" x14ac:dyDescent="0.45">
      <c r="B118" s="16">
        <v>2016</v>
      </c>
      <c r="C118" s="10">
        <f>SUMIFS(CO2_Mass,Year,$B118,State,B107)</f>
        <v>11573958.407</v>
      </c>
      <c r="D118" s="10">
        <f>SUMIFS(CO2_Mass,Year,$B118,Primary_Fuel,D$5,State,B107)</f>
        <v>2085844.5</v>
      </c>
      <c r="E118" s="10">
        <f>SUMIFS(CO2_Mass,Year,$B118,Primary_Fuel,E$5,State,B107)</f>
        <v>103146.44099999999</v>
      </c>
      <c r="F118" s="10">
        <f>SUMIFS(CO2_Mass,Year,$B118,Primary_Fuel,F$5,State,B107)</f>
        <v>9384967.4660000019</v>
      </c>
      <c r="G118" s="10">
        <f>SUMIFS(CO2_Mass,Year,$B118,Primary_Fuel,G$5,State,B107)</f>
        <v>0</v>
      </c>
      <c r="H118" s="10"/>
      <c r="I118" s="10">
        <f>SUMIFS(Heat_Input,Year,$B118,State,B107)</f>
        <v>184317454.47300005</v>
      </c>
      <c r="J118" s="10">
        <f>SUMIFS(Heat_Input,Year,$B118,Primary_Fuel,J$5,State,B107)</f>
        <v>20387054.024999999</v>
      </c>
      <c r="K118" s="10">
        <f>SUMIFS(Heat_Input,Year,$B118,Primary_Fuel,K$5,State,B107)</f>
        <v>1591952.7149999996</v>
      </c>
      <c r="L118" s="10">
        <f>SUMIFS(Heat_Input,Year,$B118,Primary_Fuel,L$5,State,B107)</f>
        <v>162338447.73300001</v>
      </c>
      <c r="M118" s="10">
        <f>SUMIFS(Heat_Input,Year,$B118,Primary_Fuel,M$5,State,B107)</f>
        <v>0</v>
      </c>
      <c r="N118" s="18">
        <f t="shared" si="35"/>
        <v>125.58722059277814</v>
      </c>
      <c r="O118" s="18">
        <f t="shared" si="31"/>
        <v>204.62441483131354</v>
      </c>
      <c r="P118" s="18">
        <f t="shared" si="32"/>
        <v>129.58480491049008</v>
      </c>
      <c r="Q118" s="18">
        <f t="shared" si="33"/>
        <v>115.62223979664472</v>
      </c>
      <c r="R118" s="18" t="str">
        <f t="shared" si="34"/>
        <v/>
      </c>
      <c r="S118" s="10">
        <f>SUMIFS(Gross_Load,Year,$B118,State,B107)</f>
        <v>21396255.609999999</v>
      </c>
      <c r="T118" s="10">
        <f>SUMIFS(Gross_Load,Year,$B118,Primary_Fuel,T$5,State,B107)</f>
        <v>2078368.25</v>
      </c>
      <c r="U118" s="10">
        <f>SUMIFS(Gross_Load,Year,$B118,Primary_Fuel,U$5,State,B107)</f>
        <v>130776.37999999998</v>
      </c>
      <c r="V118" s="10">
        <f>SUMIFS(Gross_Load,Year,$B118,Primary_Fuel,V$5,State,B107)</f>
        <v>19187110.980000004</v>
      </c>
      <c r="W118" s="10">
        <f>SUMIFS(Gross_Load,Year,$B118,Primary_Fuel,W$5,State,B107)</f>
        <v>0</v>
      </c>
    </row>
    <row r="119" spans="2:23" x14ac:dyDescent="0.45">
      <c r="B119" s="16">
        <v>2017</v>
      </c>
      <c r="C119" s="10">
        <f>SUMIFS(CO2_Mass,Year,$B119,State,B107)</f>
        <v>11153920.043999998</v>
      </c>
      <c r="D119" s="10">
        <f>SUMIFS(CO2_Mass,Year,$B119,Primary_Fuel,D$5,State,B107)</f>
        <v>1260130.7749999999</v>
      </c>
      <c r="E119" s="10">
        <f>SUMIFS(CO2_Mass,Year,$B119,Primary_Fuel,E$5,State,B107)</f>
        <v>53483.96899999999</v>
      </c>
      <c r="F119" s="10">
        <f>SUMIFS(CO2_Mass,Year,$B119,Primary_Fuel,F$5,State,B107)</f>
        <v>9840305.2999999989</v>
      </c>
      <c r="G119" s="10">
        <f>SUMIFS(CO2_Mass,Year,$B119,Primary_Fuel,G$5,State,B107)</f>
        <v>0</v>
      </c>
      <c r="H119" s="10"/>
      <c r="I119" s="10">
        <f>SUMIFS(Heat_Input,Year,$B119,State,B107)</f>
        <v>181649550.13700002</v>
      </c>
      <c r="J119" s="10">
        <f>SUMIFS(Heat_Input,Year,$B119,Primary_Fuel,J$5,State,B107)</f>
        <v>12330049.324999999</v>
      </c>
      <c r="K119" s="10">
        <f>SUMIFS(Heat_Input,Year,$B119,Primary_Fuel,K$5,State,B107)</f>
        <v>732372.25800000003</v>
      </c>
      <c r="L119" s="10">
        <f>SUMIFS(Heat_Input,Year,$B119,Primary_Fuel,L$5,State,B107)</f>
        <v>168587128.55400002</v>
      </c>
      <c r="M119" s="10">
        <f>SUMIFS(Heat_Input,Year,$B119,Primary_Fuel,M$5,State,B107)</f>
        <v>0</v>
      </c>
      <c r="N119" s="18">
        <f t="shared" si="35"/>
        <v>122.80702083311206</v>
      </c>
      <c r="O119" s="18">
        <f t="shared" si="31"/>
        <v>204.39995685094311</v>
      </c>
      <c r="P119" s="18">
        <f t="shared" si="32"/>
        <v>146.05678578283883</v>
      </c>
      <c r="Q119" s="18">
        <f t="shared" si="33"/>
        <v>116.73851241671818</v>
      </c>
      <c r="R119" s="18" t="str">
        <f t="shared" si="34"/>
        <v/>
      </c>
      <c r="S119" s="10">
        <f>SUMIFS(Gross_Load,Year,$B119,State,B107)</f>
        <v>21741226.000000007</v>
      </c>
      <c r="T119" s="10">
        <f>SUMIFS(Gross_Load,Year,$B119,Primary_Fuel,T$5,State,B107)</f>
        <v>1267037</v>
      </c>
      <c r="U119" s="10">
        <f>SUMIFS(Gross_Load,Year,$B119,Primary_Fuel,U$5,State,B107)</f>
        <v>49660.909999999989</v>
      </c>
      <c r="V119" s="10">
        <f>SUMIFS(Gross_Load,Year,$B119,Primary_Fuel,V$5,State,B107)</f>
        <v>20424528.090000004</v>
      </c>
      <c r="W119" s="10">
        <f>SUMIFS(Gross_Load,Year,$B119,Primary_Fuel,W$5,State,B107)</f>
        <v>0</v>
      </c>
    </row>
    <row r="120" spans="2:23" x14ac:dyDescent="0.45">
      <c r="B120" s="16">
        <v>2018</v>
      </c>
      <c r="C120" s="10">
        <f>SUMIFS(CO2_Mass,Year,$B120,State,B107)</f>
        <v>8343985.6269999994</v>
      </c>
      <c r="D120" s="10">
        <f>SUMIFS(CO2_Mass,Year,$B120,Primary_Fuel,D$5,State,B107)</f>
        <v>0</v>
      </c>
      <c r="E120" s="10">
        <f>SUMIFS(CO2_Mass,Year,$B120,Primary_Fuel,E$5,State,B107)</f>
        <v>103783.93700000001</v>
      </c>
      <c r="F120" s="10">
        <f>SUMIFS(CO2_Mass,Year,$B120,Primary_Fuel,F$5,State,B107)</f>
        <v>8240201.6899999995</v>
      </c>
      <c r="G120" s="10">
        <f>SUMIFS(CO2_Mass,Year,$B120,Primary_Fuel,G$5,State,B107)</f>
        <v>0</v>
      </c>
      <c r="H120" s="10"/>
      <c r="I120" s="10">
        <f>SUMIFS(Heat_Input,Year,$B120,State,B107)</f>
        <v>143674898.60099998</v>
      </c>
      <c r="J120" s="10">
        <f>SUMIFS(Heat_Input,Year,$B120,Primary_Fuel,J$5,State,B107)</f>
        <v>0</v>
      </c>
      <c r="K120" s="10">
        <f>SUMIFS(Heat_Input,Year,$B120,Primary_Fuel,K$5,State,B107)</f>
        <v>1331976.3050000002</v>
      </c>
      <c r="L120" s="10">
        <f>SUMIFS(Heat_Input,Year,$B120,Primary_Fuel,L$5,State,B107)</f>
        <v>142342922.296</v>
      </c>
      <c r="M120" s="10">
        <f>SUMIFS(Heat_Input,Year,$B120,Primary_Fuel,M$5,State,B107)</f>
        <v>0</v>
      </c>
      <c r="N120" s="18">
        <f t="shared" si="35"/>
        <v>116.15091722002336</v>
      </c>
      <c r="O120" s="18" t="str">
        <f t="shared" si="31"/>
        <v/>
      </c>
      <c r="P120" s="18">
        <f t="shared" si="32"/>
        <v>155.83450938340826</v>
      </c>
      <c r="Q120" s="18">
        <f t="shared" si="33"/>
        <v>115.77957733458108</v>
      </c>
      <c r="R120" s="18" t="str">
        <f t="shared" si="34"/>
        <v/>
      </c>
      <c r="S120" s="10">
        <f>SUMIFS(Gross_Load,Year,$B120,State,B107)</f>
        <v>16915944.160000004</v>
      </c>
      <c r="T120" s="10">
        <f>SUMIFS(Gross_Load,Year,$B120,Primary_Fuel,T$5,State,B107)</f>
        <v>0</v>
      </c>
      <c r="U120" s="10">
        <f>SUMIFS(Gross_Load,Year,$B120,Primary_Fuel,U$5,State,B107)</f>
        <v>121765.94000000002</v>
      </c>
      <c r="V120" s="10">
        <f>SUMIFS(Gross_Load,Year,$B120,Primary_Fuel,V$5,State,B107)</f>
        <v>16794178.219999999</v>
      </c>
      <c r="W120" s="10">
        <f>SUMIFS(Gross_Load,Year,$B120,Primary_Fuel,W$5,State,B107)</f>
        <v>0</v>
      </c>
    </row>
    <row r="121" spans="2:23" x14ac:dyDescent="0.45">
      <c r="B121" s="16">
        <v>2019</v>
      </c>
      <c r="C121" s="10">
        <f>SUMIFS(CO2_Mass,Year,$B121,State,B107)</f>
        <v>6700238.2030000007</v>
      </c>
      <c r="D121" s="10">
        <f>SUMIFS(CO2_Mass,Year,$B121,Primary_Fuel,D$5,State,B107)</f>
        <v>0</v>
      </c>
      <c r="E121" s="10">
        <f>SUMIFS(CO2_Mass,Year,$B121,Primary_Fuel,E$5,State,B107)</f>
        <v>40346.749000000003</v>
      </c>
      <c r="F121" s="10">
        <f>SUMIFS(CO2_Mass,Year,$B121,Primary_Fuel,F$5,State,B107)</f>
        <v>6659891.4539999999</v>
      </c>
      <c r="G121" s="10">
        <f>SUMIFS(CO2_Mass,Year,$B121,Primary_Fuel,G$5,State,B107)</f>
        <v>0</v>
      </c>
      <c r="H121" s="10"/>
      <c r="I121" s="10">
        <f>SUMIFS(Heat_Input,Year,$B121,State,B107)</f>
        <v>116422820.16400002</v>
      </c>
      <c r="J121" s="10">
        <f>SUMIFS(Heat_Input,Year,$B121,Primary_Fuel,J$5,State,B107)</f>
        <v>0</v>
      </c>
      <c r="K121" s="10">
        <f>SUMIFS(Heat_Input,Year,$B121,Primary_Fuel,K$5,State,B107)</f>
        <v>516786.33499999985</v>
      </c>
      <c r="L121" s="10">
        <f>SUMIFS(Heat_Input,Year,$B121,Primary_Fuel,L$5,State,B107)</f>
        <v>115906033.82900001</v>
      </c>
      <c r="M121" s="10">
        <f>SUMIFS(Heat_Input,Year,$B121,Primary_Fuel,M$5,State,B107)</f>
        <v>0</v>
      </c>
      <c r="N121" s="18">
        <f t="shared" si="35"/>
        <v>115.10180209621537</v>
      </c>
      <c r="O121" s="18" t="str">
        <f t="shared" si="31"/>
        <v/>
      </c>
      <c r="P121" s="18">
        <f t="shared" si="32"/>
        <v>156.1447982172362</v>
      </c>
      <c r="Q121" s="18">
        <f t="shared" si="33"/>
        <v>114.91880506972669</v>
      </c>
      <c r="R121" s="18" t="str">
        <f t="shared" si="34"/>
        <v/>
      </c>
      <c r="S121" s="10">
        <f>SUMIFS(Gross_Load,Year,$B121,State,B107)</f>
        <v>13938352.710000003</v>
      </c>
      <c r="T121" s="10">
        <f>SUMIFS(Gross_Load,Year,$B121,Primary_Fuel,T$5,State,B107)</f>
        <v>0</v>
      </c>
      <c r="U121" s="10">
        <f>SUMIFS(Gross_Load,Year,$B121,Primary_Fuel,U$5,State,B107)</f>
        <v>43264.890000000007</v>
      </c>
      <c r="V121" s="10">
        <f>SUMIFS(Gross_Load,Year,$B121,Primary_Fuel,V$5,State,B107)</f>
        <v>13895087.820000002</v>
      </c>
      <c r="W121" s="10">
        <f>SUMIFS(Gross_Load,Year,$B121,Primary_Fuel,W$5,State,B107)</f>
        <v>0</v>
      </c>
    </row>
    <row r="122" spans="2:23" x14ac:dyDescent="0.45">
      <c r="B122" s="16">
        <v>2020</v>
      </c>
      <c r="C122" s="10">
        <f>SUMIFS(CO2_Mass,Year,$B122,State,B107)</f>
        <v>6354971.6059999997</v>
      </c>
      <c r="D122" s="10">
        <f>SUMIFS(CO2_Mass,Year,$B122,Primary_Fuel,D$5,State,B107)</f>
        <v>0</v>
      </c>
      <c r="E122" s="10">
        <f>SUMIFS(CO2_Mass,Year,$B122,Primary_Fuel,E$5,State,B107)</f>
        <v>12281.409</v>
      </c>
      <c r="F122" s="10">
        <f>SUMIFS(CO2_Mass,Year,$B122,Primary_Fuel,F$5,State,B107)</f>
        <v>6342690.1970000006</v>
      </c>
      <c r="G122" s="10">
        <f>SUMIFS(CO2_Mass,Year,$B122,Primary_Fuel,G$5,State,B107)</f>
        <v>0</v>
      </c>
      <c r="H122" s="10"/>
      <c r="I122" s="10">
        <f>SUMIFS(Heat_Input,Year,$B122,State,B107)</f>
        <v>109779009.56799996</v>
      </c>
      <c r="J122" s="10">
        <f>SUMIFS(Heat_Input,Year,$B122,Primary_Fuel,J$5,State,B107)</f>
        <v>0</v>
      </c>
      <c r="K122" s="10">
        <f>SUMIFS(Heat_Input,Year,$B122,Primary_Fuel,K$5,State,B107)</f>
        <v>197765.649</v>
      </c>
      <c r="L122" s="10">
        <f>SUMIFS(Heat_Input,Year,$B122,Primary_Fuel,L$5,State,B107)</f>
        <v>109581243.91899996</v>
      </c>
      <c r="M122" s="10">
        <f>SUMIFS(Heat_Input,Year,$B122,Primary_Fuel,M$5,State,B107)</f>
        <v>0</v>
      </c>
      <c r="N122" s="18">
        <f t="shared" si="35"/>
        <v>115.77753581505154</v>
      </c>
      <c r="O122" s="18" t="str">
        <f t="shared" si="31"/>
        <v/>
      </c>
      <c r="P122" s="18">
        <f t="shared" si="32"/>
        <v>124.20164029598487</v>
      </c>
      <c r="Q122" s="18">
        <f t="shared" si="33"/>
        <v>115.76233249712656</v>
      </c>
      <c r="R122" s="18" t="str">
        <f t="shared" si="34"/>
        <v/>
      </c>
      <c r="S122" s="10">
        <f>SUMIFS(Gross_Load,Year,$B122,State,B107)</f>
        <v>13089570.950000001</v>
      </c>
      <c r="T122" s="10">
        <f>SUMIFS(Gross_Load,Year,$B122,Primary_Fuel,T$5,State,B107)</f>
        <v>0</v>
      </c>
      <c r="U122" s="10">
        <f>SUMIFS(Gross_Load,Year,$B122,Primary_Fuel,U$5,State,B107)</f>
        <v>11870.07</v>
      </c>
      <c r="V122" s="10">
        <f>SUMIFS(Gross_Load,Year,$B122,Primary_Fuel,V$5,State,B107)</f>
        <v>13077700.880000001</v>
      </c>
      <c r="W122" s="10">
        <f>SUMIFS(Gross_Load,Year,$B122,Primary_Fuel,W$5,State,B107)</f>
        <v>0</v>
      </c>
    </row>
    <row r="123" spans="2:23" x14ac:dyDescent="0.45">
      <c r="B123" s="16">
        <v>2021</v>
      </c>
      <c r="C123" s="10">
        <f>SUMIFS(CO2_Mass,Year,$B123,State,B107)</f>
        <v>6700867.7149999999</v>
      </c>
      <c r="D123" s="10">
        <f>SUMIFS(CO2_Mass,Year,$B123,Primary_Fuel,D$5,State,B107)</f>
        <v>0</v>
      </c>
      <c r="E123" s="10">
        <f>SUMIFS(CO2_Mass,Year,$B123,Primary_Fuel,E$5,State,B107)</f>
        <v>30126.477999999996</v>
      </c>
      <c r="F123" s="10">
        <f>SUMIFS(CO2_Mass,Year,$B123,Primary_Fuel,F$5,State,B107)</f>
        <v>6670741.2370000016</v>
      </c>
      <c r="G123" s="10">
        <f>SUMIFS(CO2_Mass,Year,$B123,Primary_Fuel,G$5,State,B107)</f>
        <v>0</v>
      </c>
      <c r="H123" s="10"/>
      <c r="I123" s="10">
        <f>SUMIFS(Heat_Input,Year,$B123,State,B107)</f>
        <v>114346815.06900001</v>
      </c>
      <c r="J123" s="10">
        <f>SUMIFS(Heat_Input,Year,$B123,Primary_Fuel,J$5,State,B107)</f>
        <v>0</v>
      </c>
      <c r="K123" s="10">
        <f>SUMIFS(Heat_Input,Year,$B123,Primary_Fuel,K$5,State,B107)</f>
        <v>397653.266</v>
      </c>
      <c r="L123" s="10">
        <f>SUMIFS(Heat_Input,Year,$B123,Primary_Fuel,L$5,State,B107)</f>
        <v>113949161.803</v>
      </c>
      <c r="M123" s="10">
        <f>SUMIFS(Heat_Input,Year,$B123,Primary_Fuel,M$5,State,B107)</f>
        <v>0</v>
      </c>
      <c r="N123" s="18">
        <f t="shared" si="35"/>
        <v>117.20252480939696</v>
      </c>
      <c r="O123" s="18" t="str">
        <f t="shared" si="31"/>
        <v/>
      </c>
      <c r="P123" s="18">
        <f t="shared" si="32"/>
        <v>151.52134070489438</v>
      </c>
      <c r="Q123" s="18">
        <f t="shared" si="33"/>
        <v>117.08276096901272</v>
      </c>
      <c r="R123" s="18" t="str">
        <f t="shared" si="34"/>
        <v/>
      </c>
      <c r="S123" s="10">
        <f>SUMIFS(Gross_Load,Year,$B123,State,B107)</f>
        <v>13224964.09</v>
      </c>
      <c r="T123" s="10">
        <f>SUMIFS(Gross_Load,Year,$B123,Primary_Fuel,T$5,State,B107)</f>
        <v>0</v>
      </c>
      <c r="U123" s="10">
        <f>SUMIFS(Gross_Load,Year,$B123,Primary_Fuel,U$5,State,B107)</f>
        <v>31895.880000000005</v>
      </c>
      <c r="V123" s="10">
        <f>SUMIFS(Gross_Load,Year,$B123,Primary_Fuel,V$5,State,B107)</f>
        <v>13193068.210000001</v>
      </c>
      <c r="W123" s="10">
        <f>SUMIFS(Gross_Load,Year,$B123,Primary_Fuel,W$5,State,B107)</f>
        <v>0</v>
      </c>
    </row>
    <row r="124" spans="2:23" x14ac:dyDescent="0.45">
      <c r="B124" s="16">
        <v>2022</v>
      </c>
      <c r="C124" s="10">
        <f>SUMIFS(CO2_Mass,Year,$B124,State,B107)</f>
        <v>7339585.5929999985</v>
      </c>
      <c r="D124" s="10">
        <f>SUMIFS(CO2_Mass,Year,$B124,Primary_Fuel,D$5,State,B107)</f>
        <v>0</v>
      </c>
      <c r="E124" s="10">
        <f>SUMIFS(CO2_Mass,Year,$B124,Primary_Fuel,E$5,State,B107)</f>
        <v>159962.22099999996</v>
      </c>
      <c r="F124" s="10">
        <f>SUMIFS(CO2_Mass,Year,$B124,Primary_Fuel,F$5,State,B107)</f>
        <v>7179623.3719999986</v>
      </c>
      <c r="G124" s="10">
        <f>SUMIFS(CO2_Mass,Year,$B124,Primary_Fuel,G$5,State,B107)</f>
        <v>0</v>
      </c>
      <c r="H124" s="10"/>
      <c r="I124" s="10">
        <f>SUMIFS(Heat_Input,Year,$B124,State,B107)</f>
        <v>123318973.285</v>
      </c>
      <c r="J124" s="10">
        <f>SUMIFS(Heat_Input,Year,$B124,Primary_Fuel,J$5,State,B107)</f>
        <v>0</v>
      </c>
      <c r="K124" s="10">
        <f>SUMIFS(Heat_Input,Year,$B124,Primary_Fuel,K$5,State,B107)</f>
        <v>1989815.08</v>
      </c>
      <c r="L124" s="10">
        <f>SUMIFS(Heat_Input,Year,$B124,Primary_Fuel,L$5,State,B107)</f>
        <v>121329158.20499998</v>
      </c>
      <c r="M124" s="10">
        <f>SUMIFS(Heat_Input,Year,$B124,Primary_Fuel,M$5,State,B107)</f>
        <v>0</v>
      </c>
      <c r="N124" s="18">
        <f t="shared" si="35"/>
        <v>119.03416639769826</v>
      </c>
      <c r="O124" s="18" t="str">
        <f t="shared" si="31"/>
        <v/>
      </c>
      <c r="P124" s="18">
        <f t="shared" si="32"/>
        <v>160.78099176934569</v>
      </c>
      <c r="Q124" s="18">
        <f t="shared" si="33"/>
        <v>118.34951265167727</v>
      </c>
      <c r="R124" s="18" t="str">
        <f t="shared" si="34"/>
        <v/>
      </c>
      <c r="S124" s="10">
        <f>SUMIFS(Gross_Load,Year,$B124,State,B107)</f>
        <v>14039417.240000004</v>
      </c>
      <c r="T124" s="10">
        <f>SUMIFS(Gross_Load,Year,$B124,Primary_Fuel,T$5,State,B107)</f>
        <v>0</v>
      </c>
      <c r="U124" s="10">
        <f>SUMIFS(Gross_Load,Year,$B124,Primary_Fuel,U$5,State,B107)</f>
        <v>203428.72</v>
      </c>
      <c r="V124" s="10">
        <f>SUMIFS(Gross_Load,Year,$B124,Primary_Fuel,V$5,State,B107)</f>
        <v>13835988.520000003</v>
      </c>
      <c r="W124" s="10">
        <f>SUMIFS(Gross_Load,Year,$B124,Primary_Fuel,W$5,State,B107)</f>
        <v>0</v>
      </c>
    </row>
    <row r="125" spans="2:23" x14ac:dyDescent="0.45">
      <c r="B125" s="16">
        <v>2023</v>
      </c>
      <c r="C125" s="10">
        <f>SUMIFS(CO2_Mass,Year,$B125,State,B107)</f>
        <v>6468404.6330000004</v>
      </c>
      <c r="D125" s="10">
        <f>SUMIFS(CO2_Mass,Year,$B125,Primary_Fuel,D$5,State,B107)</f>
        <v>0</v>
      </c>
      <c r="E125" s="10">
        <f>SUMIFS(CO2_Mass,Year,$B125,Primary_Fuel,E$5,State,B107)</f>
        <v>41234.457999999999</v>
      </c>
      <c r="F125" s="10">
        <f>SUMIFS(CO2_Mass,Year,$B125,Primary_Fuel,F$5,State,B107)</f>
        <v>6427170.1749999998</v>
      </c>
      <c r="G125" s="10">
        <f>SUMIFS(CO2_Mass,Year,$B125,Primary_Fuel,G$5,State,B107)</f>
        <v>0</v>
      </c>
      <c r="H125" s="10"/>
      <c r="I125" s="10">
        <f>SUMIFS(Heat_Input,Year,$B125,State,B107)</f>
        <v>110042896.36699997</v>
      </c>
      <c r="J125" s="10">
        <f>SUMIFS(Heat_Input,Year,$B125,Primary_Fuel,J$5,State,B107)</f>
        <v>0</v>
      </c>
      <c r="K125" s="10">
        <f>SUMIFS(Heat_Input,Year,$B125,Primary_Fuel,K$5,State,B107)</f>
        <v>528488.79799999995</v>
      </c>
      <c r="L125" s="10">
        <f>SUMIFS(Heat_Input,Year,$B125,Primary_Fuel,L$5,State,B107)</f>
        <v>109514407.56899998</v>
      </c>
      <c r="M125" s="10">
        <f>SUMIFS(Heat_Input,Year,$B125,Primary_Fuel,M$5,State,B107)</f>
        <v>0</v>
      </c>
      <c r="N125" s="18">
        <f t="shared" si="35"/>
        <v>117.56151185674838</v>
      </c>
      <c r="O125" s="18" t="str">
        <f t="shared" si="31"/>
        <v/>
      </c>
      <c r="P125" s="18">
        <f t="shared" si="32"/>
        <v>156.04666799389759</v>
      </c>
      <c r="Q125" s="18">
        <f t="shared" si="33"/>
        <v>117.37579223903552</v>
      </c>
      <c r="R125" s="18" t="str">
        <f t="shared" si="34"/>
        <v/>
      </c>
      <c r="S125" s="10">
        <f>SUMIFS(Gross_Load,Year,$B125,State,B107)</f>
        <v>12411792.659999998</v>
      </c>
      <c r="T125" s="10">
        <f>SUMIFS(Gross_Load,Year,$B125,Primary_Fuel,T$5,State,B107)</f>
        <v>0</v>
      </c>
      <c r="U125" s="10">
        <f>SUMIFS(Gross_Load,Year,$B125,Primary_Fuel,U$5,State,B107)</f>
        <v>40681.060000000005</v>
      </c>
      <c r="V125" s="10">
        <f>SUMIFS(Gross_Load,Year,$B125,Primary_Fuel,V$5,State,B107)</f>
        <v>12371111.599999998</v>
      </c>
      <c r="W125" s="10">
        <f>SUMIFS(Gross_Load,Year,$B125,Primary_Fuel,W$5,State,B107)</f>
        <v>0</v>
      </c>
    </row>
    <row r="126" spans="2:23" x14ac:dyDescent="0.45">
      <c r="B126" s="16">
        <v>2024</v>
      </c>
      <c r="C126" s="10">
        <f>SUMIFS(CO2_Mass,Year,$B126,State,B107)</f>
        <v>3022534.4959999993</v>
      </c>
      <c r="D126" s="10">
        <f>SUMIFS(CO2_Mass,Year,$B126,Primary_Fuel,D$5,State,B107)</f>
        <v>0</v>
      </c>
      <c r="E126" s="10">
        <f>SUMIFS(CO2_Mass,Year,$B126,Primary_Fuel,E$5,State,B107)</f>
        <v>25221.276000000002</v>
      </c>
      <c r="F126" s="10">
        <f>SUMIFS(CO2_Mass,Year,$B126,Primary_Fuel,F$5,State,B107)</f>
        <v>2997313.2199999988</v>
      </c>
      <c r="G126" s="10">
        <f>SUMIFS(CO2_Mass,Year,$B126,Primary_Fuel,G$5,State,B107)</f>
        <v>0</v>
      </c>
      <c r="H126" s="10"/>
      <c r="I126" s="10">
        <f>SUMIFS(Heat_Input,Year,$B126,State,B107)</f>
        <v>51923725.739</v>
      </c>
      <c r="J126" s="10">
        <f>SUMIFS(Heat_Input,Year,$B126,Primary_Fuel,J$5,State,B107)</f>
        <v>0</v>
      </c>
      <c r="K126" s="10">
        <f>SUMIFS(Heat_Input,Year,$B126,Primary_Fuel,K$5,State,B107)</f>
        <v>315674.554</v>
      </c>
      <c r="L126" s="10">
        <f>SUMIFS(Heat_Input,Year,$B126,Primary_Fuel,L$5,State,B107)</f>
        <v>51608051.184999995</v>
      </c>
      <c r="M126" s="10">
        <f>SUMIFS(Heat_Input,Year,$B126,Primary_Fuel,M$5,State,B107)</f>
        <v>0</v>
      </c>
      <c r="N126" s="18">
        <f t="shared" si="35"/>
        <v>116.42209617981125</v>
      </c>
      <c r="O126" s="18" t="str">
        <f t="shared" si="31"/>
        <v/>
      </c>
      <c r="P126" s="18">
        <f t="shared" si="32"/>
        <v>159.79289860658201</v>
      </c>
      <c r="Q126" s="18">
        <f t="shared" si="33"/>
        <v>116.15680697786843</v>
      </c>
      <c r="R126" s="18" t="str">
        <f t="shared" si="34"/>
        <v/>
      </c>
      <c r="S126" s="10">
        <f>SUMIFS(Gross_Load,Year,$B126,State,B107)</f>
        <v>6216285.5399999991</v>
      </c>
      <c r="T126" s="10">
        <f>SUMIFS(Gross_Load,Year,$B126,Primary_Fuel,T$5,State,B107)</f>
        <v>0</v>
      </c>
      <c r="U126" s="10">
        <f>SUMIFS(Gross_Load,Year,$B126,Primary_Fuel,U$5,State,B107)</f>
        <v>24723.79</v>
      </c>
      <c r="V126" s="10">
        <f>SUMIFS(Gross_Load,Year,$B126,Primary_Fuel,V$5,State,B107)</f>
        <v>6191561.75</v>
      </c>
      <c r="W126" s="10">
        <f>SUMIFS(Gross_Load,Year,$B126,Primary_Fuel,W$5,State,B107)</f>
        <v>0</v>
      </c>
    </row>
    <row r="128" spans="2:23" x14ac:dyDescent="0.45">
      <c r="B128" s="14" t="s">
        <v>122</v>
      </c>
      <c r="C128" s="14" t="s">
        <v>935</v>
      </c>
    </row>
    <row r="129" spans="2:23" ht="14.65" thickBot="1" x14ac:dyDescent="0.5"/>
    <row r="130" spans="2:23" x14ac:dyDescent="0.45">
      <c r="B130" s="4"/>
      <c r="C130" s="176" t="s">
        <v>926</v>
      </c>
      <c r="D130" s="177"/>
      <c r="E130" s="177"/>
      <c r="F130" s="177"/>
      <c r="G130" s="178"/>
      <c r="H130" s="21"/>
      <c r="I130" s="176" t="s">
        <v>931</v>
      </c>
      <c r="J130" s="177"/>
      <c r="K130" s="177"/>
      <c r="L130" s="177"/>
      <c r="M130" s="178"/>
      <c r="N130" s="176" t="s">
        <v>936</v>
      </c>
      <c r="O130" s="177"/>
      <c r="P130" s="177"/>
      <c r="Q130" s="177"/>
      <c r="R130" s="178"/>
      <c r="S130" s="185" t="s">
        <v>931</v>
      </c>
      <c r="T130" s="186"/>
      <c r="U130" s="186"/>
      <c r="V130" s="186"/>
      <c r="W130" s="187"/>
    </row>
    <row r="131" spans="2:23" ht="14.65" thickBot="1" x14ac:dyDescent="0.5">
      <c r="B131" s="5" t="s">
        <v>5</v>
      </c>
      <c r="C131" s="6" t="s">
        <v>932</v>
      </c>
      <c r="D131" s="7" t="s">
        <v>82</v>
      </c>
      <c r="E131" s="7" t="s">
        <v>923</v>
      </c>
      <c r="F131" s="7" t="s">
        <v>333</v>
      </c>
      <c r="G131" s="8" t="s">
        <v>97</v>
      </c>
      <c r="H131" s="22"/>
      <c r="I131" s="6" t="s">
        <v>932</v>
      </c>
      <c r="J131" s="7" t="s">
        <v>82</v>
      </c>
      <c r="K131" s="7" t="s">
        <v>923</v>
      </c>
      <c r="L131" s="7" t="s">
        <v>333</v>
      </c>
      <c r="M131" s="8" t="s">
        <v>97</v>
      </c>
      <c r="N131" s="11" t="s">
        <v>932</v>
      </c>
      <c r="O131" s="12" t="s">
        <v>82</v>
      </c>
      <c r="P131" s="12" t="s">
        <v>923</v>
      </c>
      <c r="Q131" s="12" t="s">
        <v>333</v>
      </c>
      <c r="R131" s="13" t="s">
        <v>97</v>
      </c>
      <c r="S131" s="6" t="s">
        <v>932</v>
      </c>
      <c r="T131" s="7" t="s">
        <v>82</v>
      </c>
      <c r="U131" s="7" t="s">
        <v>923</v>
      </c>
      <c r="V131" s="7" t="s">
        <v>333</v>
      </c>
      <c r="W131" s="8" t="s">
        <v>97</v>
      </c>
    </row>
    <row r="132" spans="2:23" x14ac:dyDescent="0.45">
      <c r="B132" s="17">
        <v>2009</v>
      </c>
      <c r="C132" s="10">
        <f>SUMIFS(CO2_Mass,Year,$B132,State,B128)</f>
        <v>26568682.670999996</v>
      </c>
      <c r="D132" s="10">
        <f>SUMIFS(CO2_Mass,Year,$B132,Primary_Fuel,D$5,State,B128)</f>
        <v>25674653.299999997</v>
      </c>
      <c r="E132" s="10">
        <f>SUMIFS(CO2_Mass,Year,$B132,Primary_Fuel,E$5,State,B128)</f>
        <v>375946.52199999994</v>
      </c>
      <c r="F132" s="10">
        <f>SUMIFS(CO2_Mass,Year,$B132,Primary_Fuel,F$5,State,B128)</f>
        <v>518082.84899999993</v>
      </c>
      <c r="G132" s="10">
        <f>SUMIFS(CO2_Mass,Year,$B132,Primary_Fuel,G$5,State,B128)</f>
        <v>0</v>
      </c>
      <c r="H132" s="10"/>
      <c r="I132" s="10">
        <f>SUMIFS(Heat_Input,Year,$B132,State,B128)</f>
        <v>254837171.16999999</v>
      </c>
      <c r="J132" s="10">
        <f>SUMIFS(Heat_Input,Year,$B132,Primary_Fuel,J$5,State,B128)</f>
        <v>240713417.46900001</v>
      </c>
      <c r="K132" s="10">
        <f>SUMIFS(Heat_Input,Year,$B132,Primary_Fuel,K$5,State,B128)</f>
        <v>5726402.942999999</v>
      </c>
      <c r="L132" s="10">
        <f>SUMIFS(Heat_Input,Year,$B132,Primary_Fuel,L$5,State,B128)</f>
        <v>8397350.7579999994</v>
      </c>
      <c r="M132" s="10">
        <f>SUMIFS(Heat_Input,Year,$B132,Primary_Fuel,M$5,State,B128)</f>
        <v>0</v>
      </c>
      <c r="N132" s="18">
        <f>IF(I132&gt;0,2000*C132/I132,"")</f>
        <v>208.51497094414242</v>
      </c>
      <c r="O132" s="18">
        <f t="shared" ref="O132:O147" si="36">IF(J132&gt;0,2000*D132/J132,"")</f>
        <v>213.32133098319269</v>
      </c>
      <c r="P132" s="18">
        <f t="shared" ref="P132:P147" si="37">IF(K132&gt;0,2000*E132/K132,"")</f>
        <v>131.30285302733017</v>
      </c>
      <c r="Q132" s="18">
        <f t="shared" ref="Q132:Q147" si="38">IF(L132&gt;0,2000*F132/L132,"")</f>
        <v>123.3919753813861</v>
      </c>
      <c r="R132" s="18" t="str">
        <f t="shared" ref="R132:R147" si="39">IF(M132&gt;0,2000*G132/M132,"")</f>
        <v/>
      </c>
      <c r="S132" s="10">
        <f>SUMIFS(Gross_Load,Year,$B132,State,B128)</f>
        <v>27304353.95999999</v>
      </c>
      <c r="T132" s="10">
        <f>SUMIFS(Gross_Load,Year,$B132,Primary_Fuel,T$5,State,B128)</f>
        <v>25884226.319999997</v>
      </c>
      <c r="U132" s="10">
        <f>SUMIFS(Gross_Load,Year,$B132,Primary_Fuel,U$5,State,B128)</f>
        <v>468510.64000000007</v>
      </c>
      <c r="V132" s="10">
        <f>SUMIFS(Gross_Load,Year,$B132,Primary_Fuel,V$5,State,B128)</f>
        <v>951617</v>
      </c>
      <c r="W132" s="10">
        <f>SUMIFS(Gross_Load,Year,$B132,Primary_Fuel,W$5,State,B128)</f>
        <v>0</v>
      </c>
    </row>
    <row r="133" spans="2:23" x14ac:dyDescent="0.45">
      <c r="B133" s="16">
        <v>2010</v>
      </c>
      <c r="C133" s="10">
        <f>SUMIFS(CO2_Mass,Year,$B133,State,B128)</f>
        <v>28909657.682999998</v>
      </c>
      <c r="D133" s="10">
        <f>SUMIFS(CO2_Mass,Year,$B133,Primary_Fuel,D$5,State,B128)</f>
        <v>27173264.691</v>
      </c>
      <c r="E133" s="10">
        <f>SUMIFS(CO2_Mass,Year,$B133,Primary_Fuel,E$5,State,B128)</f>
        <v>935212.94200000004</v>
      </c>
      <c r="F133" s="10">
        <f>SUMIFS(CO2_Mass,Year,$B133,Primary_Fuel,F$5,State,B128)</f>
        <v>801180.05</v>
      </c>
      <c r="G133" s="10">
        <f>SUMIFS(CO2_Mass,Year,$B133,Primary_Fuel,G$5,State,B128)</f>
        <v>0</v>
      </c>
      <c r="H133" s="10"/>
      <c r="I133" s="10">
        <f>SUMIFS(Heat_Input,Year,$B133,State,B128)</f>
        <v>283727942.60099995</v>
      </c>
      <c r="J133" s="10">
        <f>SUMIFS(Heat_Input,Year,$B133,Primary_Fuel,J$5,State,B128)</f>
        <v>255595200.18699998</v>
      </c>
      <c r="K133" s="10">
        <f>SUMIFS(Heat_Input,Year,$B133,Primary_Fuel,K$5,State,B128)</f>
        <v>15198503.218999999</v>
      </c>
      <c r="L133" s="10">
        <f>SUMIFS(Heat_Input,Year,$B133,Primary_Fuel,L$5,State,B128)</f>
        <v>12934239.195</v>
      </c>
      <c r="M133" s="10">
        <f>SUMIFS(Heat_Input,Year,$B133,Primary_Fuel,M$5,State,B128)</f>
        <v>0</v>
      </c>
      <c r="N133" s="18">
        <f t="shared" ref="N133:N147" si="40">IF(I133&gt;0,2000*C133/I133,"")</f>
        <v>203.78435354641812</v>
      </c>
      <c r="O133" s="18">
        <f t="shared" si="36"/>
        <v>212.62734723593672</v>
      </c>
      <c r="P133" s="18">
        <f t="shared" si="37"/>
        <v>123.06645312689328</v>
      </c>
      <c r="Q133" s="18">
        <f t="shared" si="38"/>
        <v>123.88514514401633</v>
      </c>
      <c r="R133" s="18" t="str">
        <f t="shared" si="39"/>
        <v/>
      </c>
      <c r="S133" s="10">
        <f>SUMIFS(Gross_Load,Year,$B133,State,B128)</f>
        <v>28196639.25</v>
      </c>
      <c r="T133" s="10">
        <f>SUMIFS(Gross_Load,Year,$B133,Primary_Fuel,T$5,State,B128)</f>
        <v>25606811.440000001</v>
      </c>
      <c r="U133" s="10">
        <f>SUMIFS(Gross_Load,Year,$B133,Primary_Fuel,U$5,State,B128)</f>
        <v>1227535.5399999998</v>
      </c>
      <c r="V133" s="10">
        <f>SUMIFS(Gross_Load,Year,$B133,Primary_Fuel,V$5,State,B128)</f>
        <v>1362292.27</v>
      </c>
      <c r="W133" s="10">
        <f>SUMIFS(Gross_Load,Year,$B133,Primary_Fuel,W$5,State,B128)</f>
        <v>0</v>
      </c>
    </row>
    <row r="134" spans="2:23" x14ac:dyDescent="0.45">
      <c r="B134" s="16">
        <v>2011</v>
      </c>
      <c r="C134" s="10">
        <f>SUMIFS(CO2_Mass,Year,$B134,State,B128)</f>
        <v>26631106.146999992</v>
      </c>
      <c r="D134" s="10">
        <f>SUMIFS(CO2_Mass,Year,$B134,Primary_Fuel,D$5,State,B128)</f>
        <v>24462966.928999998</v>
      </c>
      <c r="E134" s="10">
        <f>SUMIFS(CO2_Mass,Year,$B134,Primary_Fuel,E$5,State,B128)</f>
        <v>658572.99100000004</v>
      </c>
      <c r="F134" s="10">
        <f>SUMIFS(CO2_Mass,Year,$B134,Primary_Fuel,F$5,State,B128)</f>
        <v>1509566.2269999997</v>
      </c>
      <c r="G134" s="10">
        <f>SUMIFS(CO2_Mass,Year,$B134,Primary_Fuel,G$5,State,B128)</f>
        <v>0</v>
      </c>
      <c r="H134" s="10"/>
      <c r="I134" s="10">
        <f>SUMIFS(Heat_Input,Year,$B134,State,B128)</f>
        <v>252214511.65399998</v>
      </c>
      <c r="J134" s="10">
        <f>SUMIFS(Heat_Input,Year,$B134,Primary_Fuel,J$5,State,B128)</f>
        <v>228217897.45699999</v>
      </c>
      <c r="K134" s="10">
        <f>SUMIFS(Heat_Input,Year,$B134,Primary_Fuel,K$5,State,B128)</f>
        <v>10663692.012</v>
      </c>
      <c r="L134" s="10">
        <f>SUMIFS(Heat_Input,Year,$B134,Primary_Fuel,L$5,State,B128)</f>
        <v>13332922.184999999</v>
      </c>
      <c r="M134" s="10">
        <f>SUMIFS(Heat_Input,Year,$B134,Primary_Fuel,M$5,State,B128)</f>
        <v>0</v>
      </c>
      <c r="N134" s="18">
        <f t="shared" si="40"/>
        <v>211.1782226356097</v>
      </c>
      <c r="O134" s="18">
        <f t="shared" si="36"/>
        <v>214.38254581772424</v>
      </c>
      <c r="P134" s="18">
        <f t="shared" si="37"/>
        <v>123.51688144385616</v>
      </c>
      <c r="Q134" s="18">
        <f t="shared" si="38"/>
        <v>226.44191664124676</v>
      </c>
      <c r="R134" s="18" t="str">
        <f t="shared" si="39"/>
        <v/>
      </c>
      <c r="S134" s="10">
        <f>SUMIFS(Gross_Load,Year,$B134,State,B128)</f>
        <v>24705537.310000002</v>
      </c>
      <c r="T134" s="10">
        <f>SUMIFS(Gross_Load,Year,$B134,Primary_Fuel,T$5,State,B128)</f>
        <v>22771158.050000004</v>
      </c>
      <c r="U134" s="10">
        <f>SUMIFS(Gross_Load,Year,$B134,Primary_Fuel,U$5,State,B128)</f>
        <v>867401.9</v>
      </c>
      <c r="V134" s="10">
        <f>SUMIFS(Gross_Load,Year,$B134,Primary_Fuel,V$5,State,B128)</f>
        <v>1066977.3600000001</v>
      </c>
      <c r="W134" s="10">
        <f>SUMIFS(Gross_Load,Year,$B134,Primary_Fuel,W$5,State,B128)</f>
        <v>0</v>
      </c>
    </row>
    <row r="135" spans="2:23" x14ac:dyDescent="0.45">
      <c r="B135" s="16">
        <v>2012</v>
      </c>
      <c r="C135" s="10">
        <f>SUMIFS(CO2_Mass,Year,$B135,State,B128)</f>
        <v>22190809.671000004</v>
      </c>
      <c r="D135" s="10">
        <f>SUMIFS(CO2_Mass,Year,$B135,Primary_Fuel,D$5,State,B128)</f>
        <v>18519355.653999995</v>
      </c>
      <c r="E135" s="10">
        <f>SUMIFS(CO2_Mass,Year,$B135,Primary_Fuel,E$5,State,B128)</f>
        <v>2195862.4109999998</v>
      </c>
      <c r="F135" s="10">
        <f>SUMIFS(CO2_Mass,Year,$B135,Primary_Fuel,F$5,State,B128)</f>
        <v>1475591.6060000001</v>
      </c>
      <c r="G135" s="10">
        <f>SUMIFS(CO2_Mass,Year,$B135,Primary_Fuel,G$5,State,B128)</f>
        <v>0</v>
      </c>
      <c r="H135" s="10"/>
      <c r="I135" s="10">
        <f>SUMIFS(Heat_Input,Year,$B135,State,B128)</f>
        <v>224525552.72099996</v>
      </c>
      <c r="J135" s="10">
        <f>SUMIFS(Heat_Input,Year,$B135,Primary_Fuel,J$5,State,B128)</f>
        <v>171842114.71400002</v>
      </c>
      <c r="K135" s="10">
        <f>SUMIFS(Heat_Input,Year,$B135,Primary_Fuel,K$5,State,B128)</f>
        <v>36912847.452</v>
      </c>
      <c r="L135" s="10">
        <f>SUMIFS(Heat_Input,Year,$B135,Primary_Fuel,L$5,State,B128)</f>
        <v>15770590.554999998</v>
      </c>
      <c r="M135" s="10">
        <f>SUMIFS(Heat_Input,Year,$B135,Primary_Fuel,M$5,State,B128)</f>
        <v>0</v>
      </c>
      <c r="N135" s="18">
        <f t="shared" si="40"/>
        <v>197.66845601377727</v>
      </c>
      <c r="O135" s="18">
        <f t="shared" si="36"/>
        <v>215.53919637013428</v>
      </c>
      <c r="P135" s="18">
        <f t="shared" si="37"/>
        <v>118.97550921019638</v>
      </c>
      <c r="Q135" s="18">
        <f t="shared" si="38"/>
        <v>187.13206723031311</v>
      </c>
      <c r="R135" s="18" t="str">
        <f t="shared" si="39"/>
        <v/>
      </c>
      <c r="S135" s="10">
        <f>SUMIFS(Gross_Load,Year,$B135,State,B128)</f>
        <v>22020426.049999997</v>
      </c>
      <c r="T135" s="10">
        <f>SUMIFS(Gross_Load,Year,$B135,Primary_Fuel,T$5,State,B128)</f>
        <v>17558008.98</v>
      </c>
      <c r="U135" s="10">
        <f>SUMIFS(Gross_Load,Year,$B135,Primary_Fuel,U$5,State,B128)</f>
        <v>3043514.5500000003</v>
      </c>
      <c r="V135" s="10">
        <f>SUMIFS(Gross_Load,Year,$B135,Primary_Fuel,V$5,State,B128)</f>
        <v>1418902.52</v>
      </c>
      <c r="W135" s="10">
        <f>SUMIFS(Gross_Load,Year,$B135,Primary_Fuel,W$5,State,B128)</f>
        <v>0</v>
      </c>
    </row>
    <row r="136" spans="2:23" x14ac:dyDescent="0.45">
      <c r="B136" s="16">
        <v>2013</v>
      </c>
      <c r="C136" s="10">
        <f>SUMIFS(CO2_Mass,Year,$B136,State,B128)</f>
        <v>19495159.092000004</v>
      </c>
      <c r="D136" s="10">
        <f>SUMIFS(CO2_Mass,Year,$B136,Primary_Fuel,D$5,State,B128)</f>
        <v>18078835.123999998</v>
      </c>
      <c r="E136" s="10">
        <f>SUMIFS(CO2_Mass,Year,$B136,Primary_Fuel,E$5,State,B128)</f>
        <v>599468.03700000001</v>
      </c>
      <c r="F136" s="10">
        <f>SUMIFS(CO2_Mass,Year,$B136,Primary_Fuel,F$5,State,B128)</f>
        <v>816855.9310000001</v>
      </c>
      <c r="G136" s="10">
        <f>SUMIFS(CO2_Mass,Year,$B136,Primary_Fuel,G$5,State,B128)</f>
        <v>0</v>
      </c>
      <c r="H136" s="10"/>
      <c r="I136" s="10">
        <f>SUMIFS(Heat_Input,Year,$B136,State,B128)</f>
        <v>191598303.23199999</v>
      </c>
      <c r="J136" s="10">
        <f>SUMIFS(Heat_Input,Year,$B136,Primary_Fuel,J$5,State,B128)</f>
        <v>168327609.009</v>
      </c>
      <c r="K136" s="10">
        <f>SUMIFS(Heat_Input,Year,$B136,Primary_Fuel,K$5,State,B128)</f>
        <v>9872999.3129999992</v>
      </c>
      <c r="L136" s="10">
        <f>SUMIFS(Heat_Input,Year,$B136,Primary_Fuel,L$5,State,B128)</f>
        <v>13397694.91</v>
      </c>
      <c r="M136" s="10">
        <f>SUMIFS(Heat_Input,Year,$B136,Primary_Fuel,M$5,State,B128)</f>
        <v>0</v>
      </c>
      <c r="N136" s="18">
        <f t="shared" si="40"/>
        <v>203.50033129880035</v>
      </c>
      <c r="O136" s="18">
        <f t="shared" si="36"/>
        <v>214.80534572356899</v>
      </c>
      <c r="P136" s="18">
        <f t="shared" si="37"/>
        <v>121.43585105099056</v>
      </c>
      <c r="Q136" s="18">
        <f t="shared" si="38"/>
        <v>121.93977195141251</v>
      </c>
      <c r="R136" s="18" t="str">
        <f t="shared" si="39"/>
        <v/>
      </c>
      <c r="S136" s="10">
        <f>SUMIFS(Gross_Load,Year,$B136,State,B128)</f>
        <v>19456931.739999995</v>
      </c>
      <c r="T136" s="10">
        <f>SUMIFS(Gross_Load,Year,$B136,Primary_Fuel,T$5,State,B128)</f>
        <v>17125808.050000001</v>
      </c>
      <c r="U136" s="10">
        <f>SUMIFS(Gross_Load,Year,$B136,Primary_Fuel,U$5,State,B128)</f>
        <v>851335.23</v>
      </c>
      <c r="V136" s="10">
        <f>SUMIFS(Gross_Load,Year,$B136,Primary_Fuel,V$5,State,B128)</f>
        <v>1479788.46</v>
      </c>
      <c r="W136" s="10">
        <f>SUMIFS(Gross_Load,Year,$B136,Primary_Fuel,W$5,State,B128)</f>
        <v>0</v>
      </c>
    </row>
    <row r="137" spans="2:23" x14ac:dyDescent="0.45">
      <c r="B137" s="16">
        <v>2014</v>
      </c>
      <c r="C137" s="10">
        <f>SUMIFS(CO2_Mass,Year,$B137,State,B128)</f>
        <v>21709132.903000001</v>
      </c>
      <c r="D137" s="10">
        <f>SUMIFS(CO2_Mass,Year,$B137,Primary_Fuel,D$5,State,B128)</f>
        <v>20311486.176999997</v>
      </c>
      <c r="E137" s="10">
        <f>SUMIFS(CO2_Mass,Year,$B137,Primary_Fuel,E$5,State,B128)</f>
        <v>515504.39299999992</v>
      </c>
      <c r="F137" s="10">
        <f>SUMIFS(CO2_Mass,Year,$B137,Primary_Fuel,F$5,State,B128)</f>
        <v>882142.3330000001</v>
      </c>
      <c r="G137" s="10">
        <f>SUMIFS(CO2_Mass,Year,$B137,Primary_Fuel,G$5,State,B128)</f>
        <v>0</v>
      </c>
      <c r="H137" s="10"/>
      <c r="I137" s="10">
        <f>SUMIFS(Heat_Input,Year,$B137,State,B128)</f>
        <v>212004830.07400006</v>
      </c>
      <c r="J137" s="10">
        <f>SUMIFS(Heat_Input,Year,$B137,Primary_Fuel,J$5,State,B128)</f>
        <v>190034260.47699997</v>
      </c>
      <c r="K137" s="10">
        <f>SUMIFS(Heat_Input,Year,$B137,Primary_Fuel,K$5,State,B128)</f>
        <v>7763465.8679999998</v>
      </c>
      <c r="L137" s="10">
        <f>SUMIFS(Heat_Input,Year,$B137,Primary_Fuel,L$5,State,B128)</f>
        <v>14207103.729</v>
      </c>
      <c r="M137" s="10">
        <f>SUMIFS(Heat_Input,Year,$B137,Primary_Fuel,M$5,State,B128)</f>
        <v>0</v>
      </c>
      <c r="N137" s="18">
        <f t="shared" si="40"/>
        <v>204.79847459534247</v>
      </c>
      <c r="O137" s="18">
        <f t="shared" si="36"/>
        <v>213.7665716278388</v>
      </c>
      <c r="P137" s="18">
        <f t="shared" si="37"/>
        <v>132.8026429857423</v>
      </c>
      <c r="Q137" s="18">
        <f t="shared" si="38"/>
        <v>124.18327476547421</v>
      </c>
      <c r="R137" s="18" t="str">
        <f t="shared" si="39"/>
        <v/>
      </c>
      <c r="S137" s="10">
        <f>SUMIFS(Gross_Load,Year,$B137,State,B128)</f>
        <v>21403331.239999998</v>
      </c>
      <c r="T137" s="10">
        <f>SUMIFS(Gross_Load,Year,$B137,Primary_Fuel,T$5,State,B128)</f>
        <v>19145177.91</v>
      </c>
      <c r="U137" s="10">
        <f>SUMIFS(Gross_Load,Year,$B137,Primary_Fuel,U$5,State,B128)</f>
        <v>670509.49</v>
      </c>
      <c r="V137" s="10">
        <f>SUMIFS(Gross_Load,Year,$B137,Primary_Fuel,V$5,State,B128)</f>
        <v>1587643.8399999999</v>
      </c>
      <c r="W137" s="10">
        <f>SUMIFS(Gross_Load,Year,$B137,Primary_Fuel,W$5,State,B128)</f>
        <v>0</v>
      </c>
    </row>
    <row r="138" spans="2:23" x14ac:dyDescent="0.45">
      <c r="B138" s="16">
        <v>2015</v>
      </c>
      <c r="C138" s="10">
        <f>SUMIFS(CO2_Mass,Year,$B138,State,B128)</f>
        <v>18781820.670000002</v>
      </c>
      <c r="D138" s="10">
        <f>SUMIFS(CO2_Mass,Year,$B138,Primary_Fuel,D$5,State,B128)</f>
        <v>16367765.543000001</v>
      </c>
      <c r="E138" s="10">
        <f>SUMIFS(CO2_Mass,Year,$B138,Primary_Fuel,E$5,State,B128)</f>
        <v>156559.13900000002</v>
      </c>
      <c r="F138" s="10">
        <f>SUMIFS(CO2_Mass,Year,$B138,Primary_Fuel,F$5,State,B128)</f>
        <v>2257495.9879999999</v>
      </c>
      <c r="G138" s="10">
        <f>SUMIFS(CO2_Mass,Year,$B138,Primary_Fuel,G$5,State,B128)</f>
        <v>0</v>
      </c>
      <c r="H138" s="10"/>
      <c r="I138" s="10">
        <f>SUMIFS(Heat_Input,Year,$B138,State,B128)</f>
        <v>192677719.27199998</v>
      </c>
      <c r="J138" s="10">
        <f>SUMIFS(Heat_Input,Year,$B138,Primary_Fuel,J$5,State,B128)</f>
        <v>152914478.95399997</v>
      </c>
      <c r="K138" s="10">
        <f>SUMIFS(Heat_Input,Year,$B138,Primary_Fuel,K$5,State,B128)</f>
        <v>2175184.7939999993</v>
      </c>
      <c r="L138" s="10">
        <f>SUMIFS(Heat_Input,Year,$B138,Primary_Fuel,L$5,State,B128)</f>
        <v>37588055.523999996</v>
      </c>
      <c r="M138" s="10">
        <f>SUMIFS(Heat_Input,Year,$B138,Primary_Fuel,M$5,State,B128)</f>
        <v>0</v>
      </c>
      <c r="N138" s="18">
        <f t="shared" si="40"/>
        <v>194.95581264885132</v>
      </c>
      <c r="O138" s="18">
        <f t="shared" si="36"/>
        <v>214.07738044117829</v>
      </c>
      <c r="P138" s="18">
        <f t="shared" si="37"/>
        <v>143.95019626088842</v>
      </c>
      <c r="Q138" s="18">
        <f t="shared" si="38"/>
        <v>120.11773189802742</v>
      </c>
      <c r="R138" s="18" t="str">
        <f t="shared" si="39"/>
        <v/>
      </c>
      <c r="S138" s="10">
        <f>SUMIFS(Gross_Load,Year,$B138,State,B128)</f>
        <v>19313518.419999998</v>
      </c>
      <c r="T138" s="10">
        <f>SUMIFS(Gross_Load,Year,$B138,Primary_Fuel,T$5,State,B128)</f>
        <v>15339829.359999999</v>
      </c>
      <c r="U138" s="10">
        <f>SUMIFS(Gross_Load,Year,$B138,Primary_Fuel,U$5,State,B128)</f>
        <v>154510.26999999999</v>
      </c>
      <c r="V138" s="10">
        <f>SUMIFS(Gross_Load,Year,$B138,Primary_Fuel,V$5,State,B128)</f>
        <v>3819178.7899999996</v>
      </c>
      <c r="W138" s="10">
        <f>SUMIFS(Gross_Load,Year,$B138,Primary_Fuel,W$5,State,B128)</f>
        <v>0</v>
      </c>
    </row>
    <row r="139" spans="2:23" x14ac:dyDescent="0.45">
      <c r="B139" s="16">
        <v>2016</v>
      </c>
      <c r="C139" s="10">
        <f>SUMIFS(CO2_Mass,Year,$B139,State,B128)</f>
        <v>18930928.474000007</v>
      </c>
      <c r="D139" s="10">
        <f>SUMIFS(CO2_Mass,Year,$B139,Primary_Fuel,D$5,State,B128)</f>
        <v>16019528.195000002</v>
      </c>
      <c r="E139" s="10">
        <f>SUMIFS(CO2_Mass,Year,$B139,Primary_Fuel,E$5,State,B128)</f>
        <v>106888.59099999999</v>
      </c>
      <c r="F139" s="10">
        <f>SUMIFS(CO2_Mass,Year,$B139,Primary_Fuel,F$5,State,B128)</f>
        <v>2804511.6880000001</v>
      </c>
      <c r="G139" s="10">
        <f>SUMIFS(CO2_Mass,Year,$B139,Primary_Fuel,G$5,State,B128)</f>
        <v>0</v>
      </c>
      <c r="H139" s="10"/>
      <c r="I139" s="10">
        <f>SUMIFS(Heat_Input,Year,$B139,State,B128)</f>
        <v>199419512.90999997</v>
      </c>
      <c r="J139" s="10">
        <f>SUMIFS(Heat_Input,Year,$B139,Primary_Fuel,J$5,State,B128)</f>
        <v>151411756.80900002</v>
      </c>
      <c r="K139" s="10">
        <f>SUMIFS(Heat_Input,Year,$B139,Primary_Fuel,K$5,State,B128)</f>
        <v>1568951.7820000001</v>
      </c>
      <c r="L139" s="10">
        <f>SUMIFS(Heat_Input,Year,$B139,Primary_Fuel,L$5,State,B128)</f>
        <v>46438804.319000006</v>
      </c>
      <c r="M139" s="10">
        <f>SUMIFS(Heat_Input,Year,$B139,Primary_Fuel,M$5,State,B128)</f>
        <v>0</v>
      </c>
      <c r="N139" s="18">
        <f t="shared" si="40"/>
        <v>189.86034212754021</v>
      </c>
      <c r="O139" s="18">
        <f t="shared" si="36"/>
        <v>211.60217056602821</v>
      </c>
      <c r="P139" s="18">
        <f t="shared" si="37"/>
        <v>136.25478134674756</v>
      </c>
      <c r="Q139" s="18">
        <f t="shared" si="38"/>
        <v>120.7831135674852</v>
      </c>
      <c r="R139" s="18" t="str">
        <f t="shared" si="39"/>
        <v/>
      </c>
      <c r="S139" s="10">
        <f>SUMIFS(Gross_Load,Year,$B139,State,B128)</f>
        <v>20207991.880000006</v>
      </c>
      <c r="T139" s="10">
        <f>SUMIFS(Gross_Load,Year,$B139,Primary_Fuel,T$5,State,B128)</f>
        <v>15429838.430000002</v>
      </c>
      <c r="U139" s="10">
        <f>SUMIFS(Gross_Load,Year,$B139,Primary_Fuel,U$5,State,B128)</f>
        <v>106281.12999999999</v>
      </c>
      <c r="V139" s="10">
        <f>SUMIFS(Gross_Load,Year,$B139,Primary_Fuel,V$5,State,B128)</f>
        <v>4671872.32</v>
      </c>
      <c r="W139" s="10">
        <f>SUMIFS(Gross_Load,Year,$B139,Primary_Fuel,W$5,State,B128)</f>
        <v>0</v>
      </c>
    </row>
    <row r="140" spans="2:23" x14ac:dyDescent="0.45">
      <c r="B140" s="16">
        <v>2017</v>
      </c>
      <c r="C140" s="10">
        <f>SUMIFS(CO2_Mass,Year,$B140,State,B128)</f>
        <v>13309576.666999999</v>
      </c>
      <c r="D140" s="10">
        <f>SUMIFS(CO2_Mass,Year,$B140,Primary_Fuel,D$5,State,B128)</f>
        <v>10517803.228</v>
      </c>
      <c r="E140" s="10">
        <f>SUMIFS(CO2_Mass,Year,$B140,Primary_Fuel,E$5,State,B128)</f>
        <v>40764.548999999992</v>
      </c>
      <c r="F140" s="10">
        <f>SUMIFS(CO2_Mass,Year,$B140,Primary_Fuel,F$5,State,B128)</f>
        <v>2751008.89</v>
      </c>
      <c r="G140" s="10">
        <f>SUMIFS(CO2_Mass,Year,$B140,Primary_Fuel,G$5,State,B128)</f>
        <v>0</v>
      </c>
      <c r="H140" s="10"/>
      <c r="I140" s="10">
        <f>SUMIFS(Heat_Input,Year,$B140,State,B128)</f>
        <v>143470690.80199996</v>
      </c>
      <c r="J140" s="10">
        <f>SUMIFS(Heat_Input,Year,$B140,Primary_Fuel,J$5,State,B128)</f>
        <v>96876426.376999989</v>
      </c>
      <c r="K140" s="10">
        <f>SUMIFS(Heat_Input,Year,$B140,Primary_Fuel,K$5,State,B128)</f>
        <v>541246.28</v>
      </c>
      <c r="L140" s="10">
        <f>SUMIFS(Heat_Input,Year,$B140,Primary_Fuel,L$5,State,B128)</f>
        <v>46053018.144999996</v>
      </c>
      <c r="M140" s="10">
        <f>SUMIFS(Heat_Input,Year,$B140,Primary_Fuel,M$5,State,B128)</f>
        <v>0</v>
      </c>
      <c r="N140" s="18">
        <f t="shared" si="40"/>
        <v>185.53722147150165</v>
      </c>
      <c r="O140" s="18">
        <f t="shared" si="36"/>
        <v>217.13854693750542</v>
      </c>
      <c r="P140" s="18">
        <f t="shared" si="37"/>
        <v>150.6321632362997</v>
      </c>
      <c r="Q140" s="18">
        <f t="shared" si="38"/>
        <v>119.47138323652644</v>
      </c>
      <c r="R140" s="18" t="str">
        <f t="shared" si="39"/>
        <v/>
      </c>
      <c r="S140" s="10">
        <f>SUMIFS(Gross_Load,Year,$B140,State,B128)</f>
        <v>14851279.939999998</v>
      </c>
      <c r="T140" s="10">
        <f>SUMIFS(Gross_Load,Year,$B140,Primary_Fuel,T$5,State,B128)</f>
        <v>9505656.9300000016</v>
      </c>
      <c r="U140" s="10">
        <f>SUMIFS(Gross_Load,Year,$B140,Primary_Fuel,U$5,State,B128)</f>
        <v>30544.59</v>
      </c>
      <c r="V140" s="10">
        <f>SUMIFS(Gross_Load,Year,$B140,Primary_Fuel,V$5,State,B128)</f>
        <v>5315078.42</v>
      </c>
      <c r="W140" s="10">
        <f>SUMIFS(Gross_Load,Year,$B140,Primary_Fuel,W$5,State,B128)</f>
        <v>0</v>
      </c>
    </row>
    <row r="141" spans="2:23" x14ac:dyDescent="0.45">
      <c r="B141" s="16">
        <v>2018</v>
      </c>
      <c r="C141" s="10">
        <f>SUMIFS(CO2_Mass,Year,$B141,State,B128)</f>
        <v>18514329.211999997</v>
      </c>
      <c r="D141" s="10">
        <f>SUMIFS(CO2_Mass,Year,$B141,Primary_Fuel,D$5,State,B128)</f>
        <v>12232533.005000001</v>
      </c>
      <c r="E141" s="10">
        <f>SUMIFS(CO2_Mass,Year,$B141,Primary_Fuel,E$5,State,B128)</f>
        <v>116615.45099999999</v>
      </c>
      <c r="F141" s="10">
        <f>SUMIFS(CO2_Mass,Year,$B141,Primary_Fuel,F$5,State,B128)</f>
        <v>6165180.756000001</v>
      </c>
      <c r="G141" s="10">
        <f>SUMIFS(CO2_Mass,Year,$B141,Primary_Fuel,G$5,State,B128)</f>
        <v>0</v>
      </c>
      <c r="H141" s="10"/>
      <c r="I141" s="10">
        <f>SUMIFS(Heat_Input,Year,$B141,State,B128)</f>
        <v>221692814.55900005</v>
      </c>
      <c r="J141" s="10">
        <f>SUMIFS(Heat_Input,Year,$B141,Primary_Fuel,J$5,State,B128)</f>
        <v>113838067.67600003</v>
      </c>
      <c r="K141" s="10">
        <f>SUMIFS(Heat_Input,Year,$B141,Primary_Fuel,K$5,State,B128)</f>
        <v>1502863.9349999998</v>
      </c>
      <c r="L141" s="10">
        <f>SUMIFS(Heat_Input,Year,$B141,Primary_Fuel,L$5,State,B128)</f>
        <v>106351882.948</v>
      </c>
      <c r="M141" s="10">
        <f>SUMIFS(Heat_Input,Year,$B141,Primary_Fuel,M$5,State,B128)</f>
        <v>0</v>
      </c>
      <c r="N141" s="18">
        <f t="shared" si="40"/>
        <v>167.0268767964304</v>
      </c>
      <c r="O141" s="18">
        <f t="shared" si="36"/>
        <v>214.91111461616859</v>
      </c>
      <c r="P141" s="18">
        <f t="shared" si="37"/>
        <v>155.19096344540333</v>
      </c>
      <c r="Q141" s="18">
        <f t="shared" si="38"/>
        <v>115.93928729996107</v>
      </c>
      <c r="R141" s="18" t="str">
        <f t="shared" si="39"/>
        <v/>
      </c>
      <c r="S141" s="10">
        <f>SUMIFS(Gross_Load,Year,$B141,State,B128)</f>
        <v>23935678.009999998</v>
      </c>
      <c r="T141" s="10">
        <f>SUMIFS(Gross_Load,Year,$B141,Primary_Fuel,T$5,State,B128)</f>
        <v>11315917.119999999</v>
      </c>
      <c r="U141" s="10">
        <f>SUMIFS(Gross_Load,Year,$B141,Primary_Fuel,U$5,State,B128)</f>
        <v>100045.42</v>
      </c>
      <c r="V141" s="10">
        <f>SUMIFS(Gross_Load,Year,$B141,Primary_Fuel,V$5,State,B128)</f>
        <v>12519715.469999997</v>
      </c>
      <c r="W141" s="10">
        <f>SUMIFS(Gross_Load,Year,$B141,Primary_Fuel,W$5,State,B128)</f>
        <v>0</v>
      </c>
    </row>
    <row r="142" spans="2:23" x14ac:dyDescent="0.45">
      <c r="B142" s="16">
        <v>2019</v>
      </c>
      <c r="C142" s="10">
        <f>SUMIFS(CO2_Mass,Year,$B142,State,B128)</f>
        <v>14178164.921999995</v>
      </c>
      <c r="D142" s="10">
        <f>SUMIFS(CO2_Mass,Year,$B142,Primary_Fuel,D$5,State,B128)</f>
        <v>7260682.8969999999</v>
      </c>
      <c r="E142" s="10">
        <f>SUMIFS(CO2_Mass,Year,$B142,Primary_Fuel,E$5,State,B128)</f>
        <v>48076.608999999997</v>
      </c>
      <c r="F142" s="10">
        <f>SUMIFS(CO2_Mass,Year,$B142,Primary_Fuel,F$5,State,B128)</f>
        <v>6869405.4160000002</v>
      </c>
      <c r="G142" s="10">
        <f>SUMIFS(CO2_Mass,Year,$B142,Primary_Fuel,G$5,State,B128)</f>
        <v>0</v>
      </c>
      <c r="H142" s="10"/>
      <c r="I142" s="10">
        <f>SUMIFS(Heat_Input,Year,$B142,State,B128)</f>
        <v>189382879.20699996</v>
      </c>
      <c r="J142" s="10">
        <f>SUMIFS(Heat_Input,Year,$B142,Primary_Fuel,J$5,State,B128)</f>
        <v>68534975.986999989</v>
      </c>
      <c r="K142" s="10">
        <f>SUMIFS(Heat_Input,Year,$B142,Primary_Fuel,K$5,State,B128)</f>
        <v>682003.54599999997</v>
      </c>
      <c r="L142" s="10">
        <f>SUMIFS(Heat_Input,Year,$B142,Primary_Fuel,L$5,State,B128)</f>
        <v>120165899.67399999</v>
      </c>
      <c r="M142" s="10">
        <f>SUMIFS(Heat_Input,Year,$B142,Primary_Fuel,M$5,State,B128)</f>
        <v>0</v>
      </c>
      <c r="N142" s="18">
        <f t="shared" si="40"/>
        <v>149.73016548663753</v>
      </c>
      <c r="O142" s="18">
        <f t="shared" si="36"/>
        <v>211.88255463538027</v>
      </c>
      <c r="P142" s="18">
        <f t="shared" si="37"/>
        <v>140.98639012061676</v>
      </c>
      <c r="Q142" s="18">
        <f t="shared" si="38"/>
        <v>114.33202655056252</v>
      </c>
      <c r="R142" s="18" t="str">
        <f t="shared" si="39"/>
        <v/>
      </c>
      <c r="S142" s="10">
        <f>SUMIFS(Gross_Load,Year,$B142,State,B128)</f>
        <v>21187170.479999997</v>
      </c>
      <c r="T142" s="10">
        <f>SUMIFS(Gross_Load,Year,$B142,Primary_Fuel,T$5,State,B128)</f>
        <v>6580302.3399999999</v>
      </c>
      <c r="U142" s="10">
        <f>SUMIFS(Gross_Load,Year,$B142,Primary_Fuel,U$5,State,B128)</f>
        <v>29996.320000000007</v>
      </c>
      <c r="V142" s="10">
        <f>SUMIFS(Gross_Load,Year,$B142,Primary_Fuel,V$5,State,B128)</f>
        <v>14576871.819999998</v>
      </c>
      <c r="W142" s="10">
        <f>SUMIFS(Gross_Load,Year,$B142,Primary_Fuel,W$5,State,B128)</f>
        <v>0</v>
      </c>
    </row>
    <row r="143" spans="2:23" x14ac:dyDescent="0.45">
      <c r="B143" s="16">
        <v>2020</v>
      </c>
      <c r="C143" s="10">
        <f>SUMIFS(CO2_Mass,Year,$B143,State,B128)</f>
        <v>11174019.755000001</v>
      </c>
      <c r="D143" s="10">
        <f>SUMIFS(CO2_Mass,Year,$B143,Primary_Fuel,D$5,State,B128)</f>
        <v>4354430.159</v>
      </c>
      <c r="E143" s="10">
        <f>SUMIFS(CO2_Mass,Year,$B143,Primary_Fuel,E$5,State,B128)</f>
        <v>46268.330999999998</v>
      </c>
      <c r="F143" s="10">
        <f>SUMIFS(CO2_Mass,Year,$B143,Primary_Fuel,F$5,State,B128)</f>
        <v>6773321.2650000006</v>
      </c>
      <c r="G143" s="10">
        <f>SUMIFS(CO2_Mass,Year,$B143,Primary_Fuel,G$5,State,B128)</f>
        <v>0</v>
      </c>
      <c r="H143" s="10"/>
      <c r="I143" s="10">
        <f>SUMIFS(Heat_Input,Year,$B143,State,B128)</f>
        <v>161872964.736</v>
      </c>
      <c r="J143" s="10">
        <f>SUMIFS(Heat_Input,Year,$B143,Primary_Fuel,J$5,State,B128)</f>
        <v>42523504.512999997</v>
      </c>
      <c r="K143" s="10">
        <f>SUMIFS(Heat_Input,Year,$B143,Primary_Fuel,K$5,State,B128)</f>
        <v>647153.87699999998</v>
      </c>
      <c r="L143" s="10">
        <f>SUMIFS(Heat_Input,Year,$B143,Primary_Fuel,L$5,State,B128)</f>
        <v>118702306.34600002</v>
      </c>
      <c r="M143" s="10">
        <f>SUMIFS(Heat_Input,Year,$B143,Primary_Fuel,M$5,State,B128)</f>
        <v>0</v>
      </c>
      <c r="N143" s="18">
        <f t="shared" si="40"/>
        <v>138.0591227599223</v>
      </c>
      <c r="O143" s="18">
        <f t="shared" si="36"/>
        <v>204.80109571725413</v>
      </c>
      <c r="P143" s="18">
        <f t="shared" si="37"/>
        <v>142.99019953178771</v>
      </c>
      <c r="Q143" s="18">
        <f t="shared" si="38"/>
        <v>114.12282496444089</v>
      </c>
      <c r="R143" s="18" t="str">
        <f t="shared" si="39"/>
        <v/>
      </c>
      <c r="S143" s="10">
        <f>SUMIFS(Gross_Load,Year,$B143,State,B128)</f>
        <v>18224822.490000002</v>
      </c>
      <c r="T143" s="10">
        <f>SUMIFS(Gross_Load,Year,$B143,Primary_Fuel,T$5,State,B128)</f>
        <v>3910650.39</v>
      </c>
      <c r="U143" s="10">
        <f>SUMIFS(Gross_Load,Year,$B143,Primary_Fuel,U$5,State,B128)</f>
        <v>31559.689999999991</v>
      </c>
      <c r="V143" s="10">
        <f>SUMIFS(Gross_Load,Year,$B143,Primary_Fuel,V$5,State,B128)</f>
        <v>14282612.41</v>
      </c>
      <c r="W143" s="10">
        <f>SUMIFS(Gross_Load,Year,$B143,Primary_Fuel,W$5,State,B128)</f>
        <v>0</v>
      </c>
    </row>
    <row r="144" spans="2:23" x14ac:dyDescent="0.45">
      <c r="B144" s="16">
        <v>2021</v>
      </c>
      <c r="C144" s="10">
        <f>SUMIFS(CO2_Mass,Year,$B144,State,B128)</f>
        <v>14132960.67</v>
      </c>
      <c r="D144" s="10">
        <f>SUMIFS(CO2_Mass,Year,$B144,Primary_Fuel,D$5,State,B128)</f>
        <v>7015917.8769999994</v>
      </c>
      <c r="E144" s="10">
        <f>SUMIFS(CO2_Mass,Year,$B144,Primary_Fuel,E$5,State,B128)</f>
        <v>27647.99</v>
      </c>
      <c r="F144" s="10">
        <f>SUMIFS(CO2_Mass,Year,$B144,Primary_Fuel,F$5,State,B128)</f>
        <v>7089394.8030000003</v>
      </c>
      <c r="G144" s="10">
        <f>SUMIFS(CO2_Mass,Year,$B144,Primary_Fuel,G$5,State,B128)</f>
        <v>0</v>
      </c>
      <c r="H144" s="10"/>
      <c r="I144" s="10">
        <f>SUMIFS(Heat_Input,Year,$B144,State,B128)</f>
        <v>192442862.72600001</v>
      </c>
      <c r="J144" s="10">
        <f>SUMIFS(Heat_Input,Year,$B144,Primary_Fuel,J$5,State,B128)</f>
        <v>68531226.677000001</v>
      </c>
      <c r="K144" s="10">
        <f>SUMIFS(Heat_Input,Year,$B144,Primary_Fuel,K$5,State,B128)</f>
        <v>349906.22000000003</v>
      </c>
      <c r="L144" s="10">
        <f>SUMIFS(Heat_Input,Year,$B144,Primary_Fuel,L$5,State,B128)</f>
        <v>123561729.829</v>
      </c>
      <c r="M144" s="10">
        <f>SUMIFS(Heat_Input,Year,$B144,Primary_Fuel,M$5,State,B128)</f>
        <v>0</v>
      </c>
      <c r="N144" s="18">
        <f t="shared" si="40"/>
        <v>146.87955136192812</v>
      </c>
      <c r="O144" s="18">
        <f t="shared" si="36"/>
        <v>204.75097899727615</v>
      </c>
      <c r="P144" s="18">
        <f t="shared" si="37"/>
        <v>158.0308575251963</v>
      </c>
      <c r="Q144" s="18">
        <f t="shared" si="38"/>
        <v>114.75065641782746</v>
      </c>
      <c r="R144" s="18" t="str">
        <f t="shared" si="39"/>
        <v/>
      </c>
      <c r="S144" s="10">
        <f>SUMIFS(Gross_Load,Year,$B144,State,B128)</f>
        <v>21601103.459999997</v>
      </c>
      <c r="T144" s="10">
        <f>SUMIFS(Gross_Load,Year,$B144,Primary_Fuel,T$5,State,B128)</f>
        <v>6622034.0899999999</v>
      </c>
      <c r="U144" s="10">
        <f>SUMIFS(Gross_Load,Year,$B144,Primary_Fuel,U$5,State,B128)</f>
        <v>19750.8</v>
      </c>
      <c r="V144" s="10">
        <f>SUMIFS(Gross_Load,Year,$B144,Primary_Fuel,V$5,State,B128)</f>
        <v>14959318.57</v>
      </c>
      <c r="W144" s="10">
        <f>SUMIFS(Gross_Load,Year,$B144,Primary_Fuel,W$5,State,B128)</f>
        <v>0</v>
      </c>
    </row>
    <row r="145" spans="2:23" x14ac:dyDescent="0.45">
      <c r="B145" s="16">
        <v>2022</v>
      </c>
      <c r="C145" s="10">
        <f>SUMIFS(CO2_Mass,Year,$B145,State,B128)</f>
        <v>12678790.398000002</v>
      </c>
      <c r="D145" s="10">
        <f>SUMIFS(CO2_Mass,Year,$B145,Primary_Fuel,D$5,State,B128)</f>
        <v>5496742.0900000008</v>
      </c>
      <c r="E145" s="10">
        <f>SUMIFS(CO2_Mass,Year,$B145,Primary_Fuel,E$5,State,B128)</f>
        <v>49002.416999999994</v>
      </c>
      <c r="F145" s="10">
        <f>SUMIFS(CO2_Mass,Year,$B145,Primary_Fuel,F$5,State,B128)</f>
        <v>7133045.8910000008</v>
      </c>
      <c r="G145" s="10">
        <f>SUMIFS(CO2_Mass,Year,$B145,Primary_Fuel,G$5,State,B128)</f>
        <v>0</v>
      </c>
      <c r="H145" s="10"/>
      <c r="I145" s="10">
        <f>SUMIFS(Heat_Input,Year,$B145,State,B128)</f>
        <v>178289157.78200001</v>
      </c>
      <c r="J145" s="10">
        <f>SUMIFS(Heat_Input,Year,$B145,Primary_Fuel,J$5,State,B128)</f>
        <v>53577994.656999998</v>
      </c>
      <c r="K145" s="10">
        <f>SUMIFS(Heat_Input,Year,$B145,Primary_Fuel,K$5,State,B128)</f>
        <v>612284.31299999997</v>
      </c>
      <c r="L145" s="10">
        <f>SUMIFS(Heat_Input,Year,$B145,Primary_Fuel,L$5,State,B128)</f>
        <v>124098878.81200002</v>
      </c>
      <c r="M145" s="10">
        <f>SUMIFS(Heat_Input,Year,$B145,Primary_Fuel,M$5,State,B128)</f>
        <v>0</v>
      </c>
      <c r="N145" s="18">
        <f t="shared" si="40"/>
        <v>142.22727344421889</v>
      </c>
      <c r="O145" s="18">
        <f t="shared" si="36"/>
        <v>205.18655560699855</v>
      </c>
      <c r="P145" s="18">
        <f t="shared" si="37"/>
        <v>160.0642575992307</v>
      </c>
      <c r="Q145" s="18">
        <f t="shared" si="38"/>
        <v>114.95745907271251</v>
      </c>
      <c r="R145" s="18" t="str">
        <f t="shared" si="39"/>
        <v/>
      </c>
      <c r="S145" s="10">
        <f>SUMIFS(Gross_Load,Year,$B145,State,B128)</f>
        <v>20154252.699999996</v>
      </c>
      <c r="T145" s="10">
        <f>SUMIFS(Gross_Load,Year,$B145,Primary_Fuel,T$5,State,B128)</f>
        <v>5142282.07</v>
      </c>
      <c r="U145" s="10">
        <f>SUMIFS(Gross_Load,Year,$B145,Primary_Fuel,U$5,State,B128)</f>
        <v>39757.240000000013</v>
      </c>
      <c r="V145" s="10">
        <f>SUMIFS(Gross_Load,Year,$B145,Primary_Fuel,V$5,State,B128)</f>
        <v>14972213.390000001</v>
      </c>
      <c r="W145" s="10">
        <f>SUMIFS(Gross_Load,Year,$B145,Primary_Fuel,W$5,State,B128)</f>
        <v>0</v>
      </c>
    </row>
    <row r="146" spans="2:23" x14ac:dyDescent="0.45">
      <c r="B146" s="16">
        <v>2023</v>
      </c>
      <c r="C146" s="10">
        <f>SUMIFS(CO2_Mass,Year,$B146,State,B128)</f>
        <v>10112161.387000002</v>
      </c>
      <c r="D146" s="10">
        <f>SUMIFS(CO2_Mass,Year,$B146,Primary_Fuel,D$5,State,B128)</f>
        <v>2280834.4979999997</v>
      </c>
      <c r="E146" s="10">
        <f>SUMIFS(CO2_Mass,Year,$B146,Primary_Fuel,E$5,State,B128)</f>
        <v>25100.62</v>
      </c>
      <c r="F146" s="10">
        <f>SUMIFS(CO2_Mass,Year,$B146,Primary_Fuel,F$5,State,B128)</f>
        <v>7806226.2690000003</v>
      </c>
      <c r="G146" s="10">
        <f>SUMIFS(CO2_Mass,Year,$B146,Primary_Fuel,G$5,State,B128)</f>
        <v>0</v>
      </c>
      <c r="H146" s="10"/>
      <c r="I146" s="10">
        <f>SUMIFS(Heat_Input,Year,$B146,State,B128)</f>
        <v>158865360.50199997</v>
      </c>
      <c r="J146" s="10">
        <f>SUMIFS(Heat_Input,Year,$B146,Primary_Fuel,J$5,State,B128)</f>
        <v>22233836.605999999</v>
      </c>
      <c r="K146" s="10">
        <f>SUMIFS(Heat_Input,Year,$B146,Primary_Fuel,K$5,State,B128)</f>
        <v>318556.90600000008</v>
      </c>
      <c r="L146" s="10">
        <f>SUMIFS(Heat_Input,Year,$B146,Primary_Fuel,L$5,State,B128)</f>
        <v>136312966.98999998</v>
      </c>
      <c r="M146" s="10">
        <f>SUMIFS(Heat_Input,Year,$B146,Primary_Fuel,M$5,State,B128)</f>
        <v>0</v>
      </c>
      <c r="N146" s="18">
        <f t="shared" si="40"/>
        <v>127.30479891961973</v>
      </c>
      <c r="O146" s="18">
        <f t="shared" si="36"/>
        <v>205.16787439055804</v>
      </c>
      <c r="P146" s="18">
        <f t="shared" si="37"/>
        <v>157.58955167652209</v>
      </c>
      <c r="Q146" s="18">
        <f t="shared" si="38"/>
        <v>114.53387658376874</v>
      </c>
      <c r="R146" s="18" t="str">
        <f t="shared" si="39"/>
        <v/>
      </c>
      <c r="S146" s="10">
        <f>SUMIFS(Gross_Load,Year,$B146,State,B128)</f>
        <v>18203518.920000002</v>
      </c>
      <c r="T146" s="10">
        <f>SUMIFS(Gross_Load,Year,$B146,Primary_Fuel,T$5,State,B128)</f>
        <v>1982176</v>
      </c>
      <c r="U146" s="10">
        <f>SUMIFS(Gross_Load,Year,$B146,Primary_Fuel,U$5,State,B128)</f>
        <v>37434.949999999997</v>
      </c>
      <c r="V146" s="10">
        <f>SUMIFS(Gross_Load,Year,$B146,Primary_Fuel,V$5,State,B128)</f>
        <v>16183907.969999999</v>
      </c>
      <c r="W146" s="10">
        <f>SUMIFS(Gross_Load,Year,$B146,Primary_Fuel,W$5,State,B128)</f>
        <v>0</v>
      </c>
    </row>
    <row r="147" spans="2:23" x14ac:dyDescent="0.45">
      <c r="B147" s="16">
        <v>2024</v>
      </c>
      <c r="C147" s="10">
        <f>SUMIFS(CO2_Mass,Year,$B147,State,B128)</f>
        <v>4956528.5630000001</v>
      </c>
      <c r="D147" s="10">
        <f>SUMIFS(CO2_Mass,Year,$B147,Primary_Fuel,D$5,State,B128)</f>
        <v>1594491.9850000001</v>
      </c>
      <c r="E147" s="10">
        <f>SUMIFS(CO2_Mass,Year,$B147,Primary_Fuel,E$5,State,B128)</f>
        <v>47992.648999999998</v>
      </c>
      <c r="F147" s="10">
        <f>SUMIFS(CO2_Mass,Year,$B147,Primary_Fuel,F$5,State,B128)</f>
        <v>3314043.9289999995</v>
      </c>
      <c r="G147" s="10">
        <f>SUMIFS(CO2_Mass,Year,$B147,Primary_Fuel,G$5,State,B128)</f>
        <v>0</v>
      </c>
      <c r="H147" s="10"/>
      <c r="I147" s="10">
        <f>SUMIFS(Heat_Input,Year,$B147,State,B128)</f>
        <v>74513742.673999995</v>
      </c>
      <c r="J147" s="10">
        <f>SUMIFS(Heat_Input,Year,$B147,Primary_Fuel,J$5,State,B128)</f>
        <v>15611393.636</v>
      </c>
      <c r="K147" s="10">
        <f>SUMIFS(Heat_Input,Year,$B147,Primary_Fuel,K$5,State,B128)</f>
        <v>602020.10400000005</v>
      </c>
      <c r="L147" s="10">
        <f>SUMIFS(Heat_Input,Year,$B147,Primary_Fuel,L$5,State,B128)</f>
        <v>58300328.933999993</v>
      </c>
      <c r="M147" s="10">
        <f>SUMIFS(Heat_Input,Year,$B147,Primary_Fuel,M$5,State,B128)</f>
        <v>0</v>
      </c>
      <c r="N147" s="18">
        <f t="shared" si="40"/>
        <v>133.03662881852469</v>
      </c>
      <c r="O147" s="18">
        <f t="shared" si="36"/>
        <v>204.272856373705</v>
      </c>
      <c r="P147" s="18">
        <f t="shared" si="37"/>
        <v>159.43869210055482</v>
      </c>
      <c r="Q147" s="18">
        <f t="shared" si="38"/>
        <v>113.6886871685313</v>
      </c>
      <c r="R147" s="18" t="str">
        <f t="shared" si="39"/>
        <v/>
      </c>
      <c r="S147" s="10">
        <f>SUMIFS(Gross_Load,Year,$B147,State,B128)</f>
        <v>8565747.3200000003</v>
      </c>
      <c r="T147" s="10">
        <f>SUMIFS(Gross_Load,Year,$B147,Primary_Fuel,T$5,State,B128)</f>
        <v>1416071.4800000002</v>
      </c>
      <c r="U147" s="10">
        <f>SUMIFS(Gross_Load,Year,$B147,Primary_Fuel,U$5,State,B128)</f>
        <v>35920.629999999997</v>
      </c>
      <c r="V147" s="10">
        <f>SUMIFS(Gross_Load,Year,$B147,Primary_Fuel,V$5,State,B128)</f>
        <v>7113755.209999999</v>
      </c>
      <c r="W147" s="10">
        <f>SUMIFS(Gross_Load,Year,$B147,Primary_Fuel,W$5,State,B128)</f>
        <v>0</v>
      </c>
    </row>
    <row r="149" spans="2:23" x14ac:dyDescent="0.45">
      <c r="B149" s="14" t="s">
        <v>258</v>
      </c>
      <c r="C149" s="14" t="s">
        <v>935</v>
      </c>
    </row>
    <row r="150" spans="2:23" ht="14.65" thickBot="1" x14ac:dyDescent="0.5"/>
    <row r="151" spans="2:23" x14ac:dyDescent="0.45">
      <c r="B151" s="4"/>
      <c r="C151" s="176" t="s">
        <v>926</v>
      </c>
      <c r="D151" s="177"/>
      <c r="E151" s="177"/>
      <c r="F151" s="177"/>
      <c r="G151" s="178"/>
      <c r="H151" s="21"/>
      <c r="I151" s="176" t="s">
        <v>931</v>
      </c>
      <c r="J151" s="177"/>
      <c r="K151" s="177"/>
      <c r="L151" s="177"/>
      <c r="M151" s="178"/>
      <c r="N151" s="176" t="s">
        <v>936</v>
      </c>
      <c r="O151" s="177"/>
      <c r="P151" s="177"/>
      <c r="Q151" s="177"/>
      <c r="R151" s="178"/>
      <c r="S151" s="185" t="s">
        <v>931</v>
      </c>
      <c r="T151" s="186"/>
      <c r="U151" s="186"/>
      <c r="V151" s="186"/>
      <c r="W151" s="187"/>
    </row>
    <row r="152" spans="2:23" ht="14.65" thickBot="1" x14ac:dyDescent="0.5">
      <c r="B152" s="5" t="s">
        <v>5</v>
      </c>
      <c r="C152" s="6" t="s">
        <v>932</v>
      </c>
      <c r="D152" s="7" t="s">
        <v>82</v>
      </c>
      <c r="E152" s="7" t="s">
        <v>923</v>
      </c>
      <c r="F152" s="7" t="s">
        <v>333</v>
      </c>
      <c r="G152" s="8" t="s">
        <v>97</v>
      </c>
      <c r="H152" s="22"/>
      <c r="I152" s="6" t="s">
        <v>932</v>
      </c>
      <c r="J152" s="7" t="s">
        <v>82</v>
      </c>
      <c r="K152" s="7" t="s">
        <v>923</v>
      </c>
      <c r="L152" s="7" t="s">
        <v>333</v>
      </c>
      <c r="M152" s="8" t="s">
        <v>97</v>
      </c>
      <c r="N152" s="11" t="s">
        <v>932</v>
      </c>
      <c r="O152" s="12" t="s">
        <v>82</v>
      </c>
      <c r="P152" s="12" t="s">
        <v>923</v>
      </c>
      <c r="Q152" s="12" t="s">
        <v>333</v>
      </c>
      <c r="R152" s="13" t="s">
        <v>97</v>
      </c>
      <c r="S152" s="6" t="s">
        <v>932</v>
      </c>
      <c r="T152" s="7" t="s">
        <v>82</v>
      </c>
      <c r="U152" s="7" t="s">
        <v>923</v>
      </c>
      <c r="V152" s="7" t="s">
        <v>333</v>
      </c>
      <c r="W152" s="8" t="s">
        <v>97</v>
      </c>
    </row>
    <row r="153" spans="2:23" x14ac:dyDescent="0.45">
      <c r="B153" s="17">
        <v>2009</v>
      </c>
      <c r="C153" s="10">
        <f>SUMIFS(CO2_Mass,Year,$B153,State,B149)</f>
        <v>6337055.8669999996</v>
      </c>
      <c r="D153" s="10">
        <f>SUMIFS(CO2_Mass,Year,$B153,Primary_Fuel,D$5,State,B149)</f>
        <v>3230673.1730000004</v>
      </c>
      <c r="E153" s="10">
        <f>SUMIFS(CO2_Mass,Year,$B153,Primary_Fuel,E$5,State,B149)</f>
        <v>197436.22700000001</v>
      </c>
      <c r="F153" s="10">
        <f>SUMIFS(CO2_Mass,Year,$B153,Primary_Fuel,F$5,State,B149)</f>
        <v>2341771.145</v>
      </c>
      <c r="G153" s="10">
        <f>SUMIFS(CO2_Mass,Year,$B153,Primary_Fuel,G$5,State,B149)</f>
        <v>567175.32200000004</v>
      </c>
      <c r="H153" s="10"/>
      <c r="I153" s="10">
        <f>SUMIFS(Heat_Input,Year,$B153,State,B149)</f>
        <v>78937716.381999999</v>
      </c>
      <c r="J153" s="10">
        <f>SUMIFS(Heat_Input,Year,$B153,Primary_Fuel,J$5,State,B149)</f>
        <v>31507526.811000001</v>
      </c>
      <c r="K153" s="10">
        <f>SUMIFS(Heat_Input,Year,$B153,Primary_Fuel,K$5,State,B149)</f>
        <v>2603384.2180000003</v>
      </c>
      <c r="L153" s="10">
        <f>SUMIFS(Heat_Input,Year,$B153,Primary_Fuel,L$5,State,B149)</f>
        <v>39385375.108999997</v>
      </c>
      <c r="M153" s="10">
        <f>SUMIFS(Heat_Input,Year,$B153,Primary_Fuel,M$5,State,B149)</f>
        <v>5441430.2439999999</v>
      </c>
      <c r="N153" s="18">
        <f>IF(I153&gt;0,2000*C153/I153,"")</f>
        <v>160.55837836335041</v>
      </c>
      <c r="O153" s="18">
        <f t="shared" ref="O153:O168" si="41">IF(J153&gt;0,2000*D153/J153,"")</f>
        <v>205.07310474601252</v>
      </c>
      <c r="P153" s="18">
        <f t="shared" ref="P153:P168" si="42">IF(K153&gt;0,2000*E153/K153,"")</f>
        <v>151.67659512945545</v>
      </c>
      <c r="Q153" s="18">
        <f t="shared" ref="Q153:Q168" si="43">IF(L153&gt;0,2000*F153/L153,"")</f>
        <v>118.91577208641992</v>
      </c>
      <c r="R153" s="18">
        <f t="shared" ref="R153:R168" si="44">IF(M153&gt;0,2000*G153/M153,"")</f>
        <v>208.46553077672789</v>
      </c>
      <c r="S153" s="10">
        <f>SUMIFS(Gross_Load,Year,$B153,State,B149)</f>
        <v>7727748.3799999999</v>
      </c>
      <c r="T153" s="10">
        <f>SUMIFS(Gross_Load,Year,$B153,Primary_Fuel,T$5,State,B149)</f>
        <v>3076173.54</v>
      </c>
      <c r="U153" s="10">
        <f>SUMIFS(Gross_Load,Year,$B153,Primary_Fuel,U$5,State,B149)</f>
        <v>195124.22</v>
      </c>
      <c r="V153" s="10">
        <f>SUMIFS(Gross_Load,Year,$B153,Primary_Fuel,V$5,State,B149)</f>
        <v>4101330.57</v>
      </c>
      <c r="W153" s="10">
        <f>SUMIFS(Gross_Load,Year,$B153,Primary_Fuel,W$5,State,B149)</f>
        <v>355120.05</v>
      </c>
    </row>
    <row r="154" spans="2:23" x14ac:dyDescent="0.45">
      <c r="B154" s="16">
        <v>2010</v>
      </c>
      <c r="C154" s="10">
        <f>SUMIFS(CO2_Mass,Year,$B154,State,B149)</f>
        <v>6420303.2280000001</v>
      </c>
      <c r="D154" s="10">
        <f>SUMIFS(CO2_Mass,Year,$B154,Primary_Fuel,D$5,State,B149)</f>
        <v>3396503.6999999997</v>
      </c>
      <c r="E154" s="10">
        <f>SUMIFS(CO2_Mass,Year,$B154,Primary_Fuel,E$5,State,B149)</f>
        <v>216602.57500000001</v>
      </c>
      <c r="F154" s="10">
        <f>SUMIFS(CO2_Mass,Year,$B154,Primary_Fuel,F$5,State,B149)</f>
        <v>2286341.0719999997</v>
      </c>
      <c r="G154" s="10">
        <f>SUMIFS(CO2_Mass,Year,$B154,Primary_Fuel,G$5,State,B149)</f>
        <v>520855.88099999999</v>
      </c>
      <c r="H154" s="10"/>
      <c r="I154" s="10">
        <f>SUMIFS(Heat_Input,Year,$B154,State,B149)</f>
        <v>80023351.272</v>
      </c>
      <c r="J154" s="10">
        <f>SUMIFS(Heat_Input,Year,$B154,Primary_Fuel,J$5,State,B149)</f>
        <v>33116169.368000001</v>
      </c>
      <c r="K154" s="10">
        <f>SUMIFS(Heat_Input,Year,$B154,Primary_Fuel,K$5,State,B149)</f>
        <v>3440138.8880000003</v>
      </c>
      <c r="L154" s="10">
        <f>SUMIFS(Heat_Input,Year,$B154,Primary_Fuel,L$5,State,B149)</f>
        <v>38471570.978</v>
      </c>
      <c r="M154" s="10">
        <f>SUMIFS(Heat_Input,Year,$B154,Primary_Fuel,M$5,State,B149)</f>
        <v>4995472.0379999997</v>
      </c>
      <c r="N154" s="18">
        <f t="shared" ref="N154:N168" si="45">IF(I154&gt;0,2000*C154/I154,"")</f>
        <v>160.46074366911574</v>
      </c>
      <c r="O154" s="18">
        <f t="shared" si="41"/>
        <v>205.12660520947964</v>
      </c>
      <c r="P154" s="18">
        <f t="shared" si="42"/>
        <v>125.92664543606647</v>
      </c>
      <c r="Q154" s="18">
        <f t="shared" si="43"/>
        <v>118.85873198718325</v>
      </c>
      <c r="R154" s="18">
        <f t="shared" si="44"/>
        <v>208.53119666686442</v>
      </c>
      <c r="S154" s="10">
        <f>SUMIFS(Gross_Load,Year,$B154,State,B149)</f>
        <v>7983145.1500000004</v>
      </c>
      <c r="T154" s="10">
        <f>SUMIFS(Gross_Load,Year,$B154,Primary_Fuel,T$5,State,B149)</f>
        <v>3308021.92</v>
      </c>
      <c r="U154" s="10">
        <f>SUMIFS(Gross_Load,Year,$B154,Primary_Fuel,U$5,State,B149)</f>
        <v>243338.94</v>
      </c>
      <c r="V154" s="10">
        <f>SUMIFS(Gross_Load,Year,$B154,Primary_Fuel,V$5,State,B149)</f>
        <v>4079036.98</v>
      </c>
      <c r="W154" s="10">
        <f>SUMIFS(Gross_Load,Year,$B154,Primary_Fuel,W$5,State,B149)</f>
        <v>352747.31</v>
      </c>
    </row>
    <row r="155" spans="2:23" x14ac:dyDescent="0.45">
      <c r="B155" s="16">
        <v>2011</v>
      </c>
      <c r="C155" s="10">
        <f>SUMIFS(CO2_Mass,Year,$B155,State,B149)</f>
        <v>5996533.9469999988</v>
      </c>
      <c r="D155" s="10">
        <f>SUMIFS(CO2_Mass,Year,$B155,Primary_Fuel,D$5,State,B149)</f>
        <v>2529289.4479999999</v>
      </c>
      <c r="E155" s="10">
        <f>SUMIFS(CO2_Mass,Year,$B155,Primary_Fuel,E$5,State,B149)</f>
        <v>127608.15</v>
      </c>
      <c r="F155" s="10">
        <f>SUMIFS(CO2_Mass,Year,$B155,Primary_Fuel,F$5,State,B149)</f>
        <v>2868471.5090000001</v>
      </c>
      <c r="G155" s="10">
        <f>SUMIFS(CO2_Mass,Year,$B155,Primary_Fuel,G$5,State,B149)</f>
        <v>471164.84</v>
      </c>
      <c r="H155" s="10"/>
      <c r="I155" s="10">
        <f>SUMIFS(Heat_Input,Year,$B155,State,B149)</f>
        <v>79334633.315000013</v>
      </c>
      <c r="J155" s="10">
        <f>SUMIFS(Heat_Input,Year,$B155,Primary_Fuel,J$5,State,B149)</f>
        <v>24665574.738000002</v>
      </c>
      <c r="K155" s="10">
        <f>SUMIFS(Heat_Input,Year,$B155,Primary_Fuel,K$5,State,B149)</f>
        <v>1882900.959</v>
      </c>
      <c r="L155" s="10">
        <f>SUMIFS(Heat_Input,Year,$B155,Primary_Fuel,L$5,State,B149)</f>
        <v>48266586.888999999</v>
      </c>
      <c r="M155" s="10">
        <f>SUMIFS(Heat_Input,Year,$B155,Primary_Fuel,M$5,State,B149)</f>
        <v>4519570.7290000003</v>
      </c>
      <c r="N155" s="18">
        <f t="shared" si="45"/>
        <v>151.17064758314621</v>
      </c>
      <c r="O155" s="18">
        <f t="shared" si="41"/>
        <v>205.08660145699784</v>
      </c>
      <c r="P155" s="18">
        <f t="shared" si="42"/>
        <v>135.54419778698514</v>
      </c>
      <c r="Q155" s="18">
        <f t="shared" si="43"/>
        <v>118.85951312847966</v>
      </c>
      <c r="R155" s="18">
        <f t="shared" si="44"/>
        <v>208.49981923139407</v>
      </c>
      <c r="S155" s="10">
        <f>SUMIFS(Gross_Load,Year,$B155,State,B149)</f>
        <v>8125829.080000001</v>
      </c>
      <c r="T155" s="10">
        <f>SUMIFS(Gross_Load,Year,$B155,Primary_Fuel,T$5,State,B149)</f>
        <v>2377301.1</v>
      </c>
      <c r="U155" s="10">
        <f>SUMIFS(Gross_Load,Year,$B155,Primary_Fuel,U$5,State,B149)</f>
        <v>135340.99</v>
      </c>
      <c r="V155" s="10">
        <f>SUMIFS(Gross_Load,Year,$B155,Primary_Fuel,V$5,State,B149)</f>
        <v>5281193.5200000005</v>
      </c>
      <c r="W155" s="10">
        <f>SUMIFS(Gross_Load,Year,$B155,Primary_Fuel,W$5,State,B149)</f>
        <v>331993.46999999997</v>
      </c>
    </row>
    <row r="156" spans="2:23" x14ac:dyDescent="0.45">
      <c r="B156" s="16">
        <v>2012</v>
      </c>
      <c r="C156" s="10">
        <f>SUMIFS(CO2_Mass,Year,$B156,State,B149)</f>
        <v>5180602.1000000006</v>
      </c>
      <c r="D156" s="10">
        <f>SUMIFS(CO2_Mass,Year,$B156,Primary_Fuel,D$5,State,B149)</f>
        <v>1526091.1330000001</v>
      </c>
      <c r="E156" s="10">
        <f>SUMIFS(CO2_Mass,Year,$B156,Primary_Fuel,E$5,State,B149)</f>
        <v>68600.156000000003</v>
      </c>
      <c r="F156" s="10">
        <f>SUMIFS(CO2_Mass,Year,$B156,Primary_Fuel,F$5,State,B149)</f>
        <v>3048206.9859999996</v>
      </c>
      <c r="G156" s="10">
        <f>SUMIFS(CO2_Mass,Year,$B156,Primary_Fuel,G$5,State,B149)</f>
        <v>537703.82499999995</v>
      </c>
      <c r="H156" s="10"/>
      <c r="I156" s="10">
        <f>SUMIFS(Heat_Input,Year,$B156,State,B149)</f>
        <v>72430235.715000004</v>
      </c>
      <c r="J156" s="10">
        <f>SUMIFS(Heat_Input,Year,$B156,Primary_Fuel,J$5,State,B149)</f>
        <v>14889964.245999999</v>
      </c>
      <c r="K156" s="10">
        <f>SUMIFS(Heat_Input,Year,$B156,Primary_Fuel,K$5,State,B149)</f>
        <v>1091855.0390000001</v>
      </c>
      <c r="L156" s="10">
        <f>SUMIFS(Heat_Input,Year,$B156,Primary_Fuel,L$5,State,B149)</f>
        <v>51291931.824999996</v>
      </c>
      <c r="M156" s="10">
        <f>SUMIFS(Heat_Input,Year,$B156,Primary_Fuel,M$5,State,B149)</f>
        <v>5156484.6050000004</v>
      </c>
      <c r="N156" s="18">
        <f t="shared" si="45"/>
        <v>143.05081431419723</v>
      </c>
      <c r="O156" s="18">
        <f t="shared" si="41"/>
        <v>204.98251141334543</v>
      </c>
      <c r="P156" s="18">
        <f t="shared" si="42"/>
        <v>125.65799222363619</v>
      </c>
      <c r="Q156" s="18">
        <f t="shared" si="43"/>
        <v>118.85717217280887</v>
      </c>
      <c r="R156" s="18">
        <f t="shared" si="44"/>
        <v>208.55441882968637</v>
      </c>
      <c r="S156" s="10">
        <f>SUMIFS(Gross_Load,Year,$B156,State,B149)</f>
        <v>7227623.75</v>
      </c>
      <c r="T156" s="10">
        <f>SUMIFS(Gross_Load,Year,$B156,Primary_Fuel,T$5,State,B149)</f>
        <v>1399862</v>
      </c>
      <c r="U156" s="10">
        <f>SUMIFS(Gross_Load,Year,$B156,Primary_Fuel,U$5,State,B149)</f>
        <v>78306.98</v>
      </c>
      <c r="V156" s="10">
        <f>SUMIFS(Gross_Load,Year,$B156,Primary_Fuel,V$5,State,B149)</f>
        <v>5374168.8999999994</v>
      </c>
      <c r="W156" s="10">
        <f>SUMIFS(Gross_Load,Year,$B156,Primary_Fuel,W$5,State,B149)</f>
        <v>375285.87</v>
      </c>
    </row>
    <row r="157" spans="2:23" x14ac:dyDescent="0.45">
      <c r="B157" s="16">
        <v>2013</v>
      </c>
      <c r="C157" s="10">
        <f>SUMIFS(CO2_Mass,Year,$B157,State,B149)</f>
        <v>4206390.2259999998</v>
      </c>
      <c r="D157" s="10">
        <f>SUMIFS(CO2_Mass,Year,$B157,Primary_Fuel,D$5,State,B149)</f>
        <v>1738852.0999999999</v>
      </c>
      <c r="E157" s="10">
        <f>SUMIFS(CO2_Mass,Year,$B157,Primary_Fuel,E$5,State,B149)</f>
        <v>89708.067999999999</v>
      </c>
      <c r="F157" s="10">
        <f>SUMIFS(CO2_Mass,Year,$B157,Primary_Fuel,F$5,State,B149)</f>
        <v>1824634.6959999998</v>
      </c>
      <c r="G157" s="10">
        <f>SUMIFS(CO2_Mass,Year,$B157,Primary_Fuel,G$5,State,B149)</f>
        <v>553195.36199999996</v>
      </c>
      <c r="H157" s="10"/>
      <c r="I157" s="10">
        <f>SUMIFS(Heat_Input,Year,$B157,State,B149)</f>
        <v>54133871.993000008</v>
      </c>
      <c r="J157" s="10">
        <f>SUMIFS(Heat_Input,Year,$B157,Primary_Fuel,J$5,State,B149)</f>
        <v>16963438.008000001</v>
      </c>
      <c r="K157" s="10">
        <f>SUMIFS(Heat_Input,Year,$B157,Primary_Fuel,K$5,State,B149)</f>
        <v>1241921.5289999999</v>
      </c>
      <c r="L157" s="10">
        <f>SUMIFS(Heat_Input,Year,$B157,Primary_Fuel,L$5,State,B149)</f>
        <v>30623458.150999997</v>
      </c>
      <c r="M157" s="10">
        <f>SUMIFS(Heat_Input,Year,$B157,Primary_Fuel,M$5,State,B149)</f>
        <v>5305054.3049999997</v>
      </c>
      <c r="N157" s="18">
        <f t="shared" si="45"/>
        <v>155.40695949271554</v>
      </c>
      <c r="O157" s="18">
        <f t="shared" si="41"/>
        <v>205.01175518547038</v>
      </c>
      <c r="P157" s="18">
        <f t="shared" si="42"/>
        <v>144.466563957923</v>
      </c>
      <c r="Q157" s="18">
        <f t="shared" si="43"/>
        <v>119.16581641452646</v>
      </c>
      <c r="R157" s="18">
        <f t="shared" si="44"/>
        <v>208.55408076732215</v>
      </c>
      <c r="S157" s="10">
        <f>SUMIFS(Gross_Load,Year,$B157,State,B149)</f>
        <v>4973210.96</v>
      </c>
      <c r="T157" s="10">
        <f>SUMIFS(Gross_Load,Year,$B157,Primary_Fuel,T$5,State,B149)</f>
        <v>1631156.2200000002</v>
      </c>
      <c r="U157" s="10">
        <f>SUMIFS(Gross_Load,Year,$B157,Primary_Fuel,U$5,State,B149)</f>
        <v>88822.67</v>
      </c>
      <c r="V157" s="10">
        <f>SUMIFS(Gross_Load,Year,$B157,Primary_Fuel,V$5,State,B149)</f>
        <v>2883203.84</v>
      </c>
      <c r="W157" s="10">
        <f>SUMIFS(Gross_Load,Year,$B157,Primary_Fuel,W$5,State,B149)</f>
        <v>370028.23</v>
      </c>
    </row>
    <row r="158" spans="2:23" x14ac:dyDescent="0.45">
      <c r="B158" s="16">
        <v>2014</v>
      </c>
      <c r="C158" s="10">
        <f>SUMIFS(CO2_Mass,Year,$B158,State,B149)</f>
        <v>4469549.5249999994</v>
      </c>
      <c r="D158" s="10">
        <f>SUMIFS(CO2_Mass,Year,$B158,Primary_Fuel,D$5,State,B149)</f>
        <v>1446601.392</v>
      </c>
      <c r="E158" s="10">
        <f>SUMIFS(CO2_Mass,Year,$B158,Primary_Fuel,E$5,State,B149)</f>
        <v>137277.58900000001</v>
      </c>
      <c r="F158" s="10">
        <f>SUMIFS(CO2_Mass,Year,$B158,Primary_Fuel,F$5,State,B149)</f>
        <v>1989298.7889999999</v>
      </c>
      <c r="G158" s="10">
        <f>SUMIFS(CO2_Mass,Year,$B158,Primary_Fuel,G$5,State,B149)</f>
        <v>896371.755</v>
      </c>
      <c r="H158" s="10"/>
      <c r="I158" s="10">
        <f>SUMIFS(Heat_Input,Year,$B158,State,B149)</f>
        <v>57538267.898000002</v>
      </c>
      <c r="J158" s="10">
        <f>SUMIFS(Heat_Input,Year,$B158,Primary_Fuel,J$5,State,B149)</f>
        <v>14116659.319</v>
      </c>
      <c r="K158" s="10">
        <f>SUMIFS(Heat_Input,Year,$B158,Primary_Fuel,K$5,State,B149)</f>
        <v>1838484.7930000001</v>
      </c>
      <c r="L158" s="10">
        <f>SUMIFS(Heat_Input,Year,$B158,Primary_Fuel,L$5,State,B149)</f>
        <v>33015795.284999996</v>
      </c>
      <c r="M158" s="10">
        <f>SUMIFS(Heat_Input,Year,$B158,Primary_Fuel,M$5,State,B149)</f>
        <v>8567328.5010000002</v>
      </c>
      <c r="N158" s="18">
        <f t="shared" si="45"/>
        <v>155.35919617612814</v>
      </c>
      <c r="O158" s="18">
        <f t="shared" si="41"/>
        <v>204.94953647467844</v>
      </c>
      <c r="P158" s="18">
        <f t="shared" si="42"/>
        <v>149.33774760898987</v>
      </c>
      <c r="Q158" s="18">
        <f t="shared" si="43"/>
        <v>120.50588343112207</v>
      </c>
      <c r="R158" s="18">
        <f t="shared" si="44"/>
        <v>209.2535041455159</v>
      </c>
      <c r="S158" s="10">
        <f>SUMIFS(Gross_Load,Year,$B158,State,B149)</f>
        <v>5526229.0099999998</v>
      </c>
      <c r="T158" s="10">
        <f>SUMIFS(Gross_Load,Year,$B158,Primary_Fuel,T$5,State,B149)</f>
        <v>1464882.0999999999</v>
      </c>
      <c r="U158" s="10">
        <f>SUMIFS(Gross_Load,Year,$B158,Primary_Fuel,U$5,State,B149)</f>
        <v>138206.31</v>
      </c>
      <c r="V158" s="10">
        <f>SUMIFS(Gross_Load,Year,$B158,Primary_Fuel,V$5,State,B149)</f>
        <v>3308084.09</v>
      </c>
      <c r="W158" s="10">
        <f>SUMIFS(Gross_Load,Year,$B158,Primary_Fuel,W$5,State,B149)</f>
        <v>615056.51</v>
      </c>
    </row>
    <row r="159" spans="2:23" x14ac:dyDescent="0.45">
      <c r="B159" s="16">
        <v>2015</v>
      </c>
      <c r="C159" s="10">
        <f>SUMIFS(CO2_Mass,Year,$B159,State,B149)</f>
        <v>5025557.5610000007</v>
      </c>
      <c r="D159" s="10">
        <f>SUMIFS(CO2_Mass,Year,$B159,Primary_Fuel,D$5,State,B149)</f>
        <v>1092752.6869999999</v>
      </c>
      <c r="E159" s="10">
        <f>SUMIFS(CO2_Mass,Year,$B159,Primary_Fuel,E$5,State,B149)</f>
        <v>129085.806</v>
      </c>
      <c r="F159" s="10">
        <f>SUMIFS(CO2_Mass,Year,$B159,Primary_Fuel,F$5,State,B149)</f>
        <v>2596539.3810000001</v>
      </c>
      <c r="G159" s="10">
        <f>SUMIFS(CO2_Mass,Year,$B159,Primary_Fuel,G$5,State,B149)</f>
        <v>1207179.6869999999</v>
      </c>
      <c r="H159" s="10"/>
      <c r="I159" s="10">
        <f>SUMIFS(Heat_Input,Year,$B159,State,B149)</f>
        <v>67500750.143000007</v>
      </c>
      <c r="J159" s="10">
        <f>SUMIFS(Heat_Input,Year,$B159,Primary_Fuel,J$5,State,B149)</f>
        <v>10669300.778000001</v>
      </c>
      <c r="K159" s="10">
        <f>SUMIFS(Heat_Input,Year,$B159,Primary_Fuel,K$5,State,B149)</f>
        <v>1706723.9510000001</v>
      </c>
      <c r="L159" s="10">
        <f>SUMIFS(Heat_Input,Year,$B159,Primary_Fuel,L$5,State,B149)</f>
        <v>43546359.450000003</v>
      </c>
      <c r="M159" s="10">
        <f>SUMIFS(Heat_Input,Year,$B159,Primary_Fuel,M$5,State,B149)</f>
        <v>11578365.964</v>
      </c>
      <c r="N159" s="18">
        <f t="shared" si="45"/>
        <v>148.90375441319932</v>
      </c>
      <c r="O159" s="18">
        <f t="shared" si="41"/>
        <v>204.84054386267672</v>
      </c>
      <c r="P159" s="18">
        <f t="shared" si="42"/>
        <v>151.26735161168426</v>
      </c>
      <c r="Q159" s="18">
        <f t="shared" si="43"/>
        <v>119.25402783584472</v>
      </c>
      <c r="R159" s="18">
        <f t="shared" si="44"/>
        <v>208.5233254421945</v>
      </c>
      <c r="S159" s="10">
        <f>SUMIFS(Gross_Load,Year,$B159,State,B149)</f>
        <v>6401029.4400000004</v>
      </c>
      <c r="T159" s="10">
        <f>SUMIFS(Gross_Load,Year,$B159,Primary_Fuel,T$5,State,B149)</f>
        <v>1039414.9700000001</v>
      </c>
      <c r="U159" s="10">
        <f>SUMIFS(Gross_Load,Year,$B159,Primary_Fuel,U$5,State,B149)</f>
        <v>130447.16</v>
      </c>
      <c r="V159" s="10">
        <f>SUMIFS(Gross_Load,Year,$B159,Primary_Fuel,V$5,State,B149)</f>
        <v>4406839.6800000006</v>
      </c>
      <c r="W159" s="10">
        <f>SUMIFS(Gross_Load,Year,$B159,Primary_Fuel,W$5,State,B149)</f>
        <v>824327.63</v>
      </c>
    </row>
    <row r="160" spans="2:23" x14ac:dyDescent="0.45">
      <c r="B160" s="16">
        <v>2016</v>
      </c>
      <c r="C160" s="10">
        <f>SUMIFS(CO2_Mass,Year,$B160,State,B149)</f>
        <v>4111082.6359999999</v>
      </c>
      <c r="D160" s="10">
        <f>SUMIFS(CO2_Mass,Year,$B160,Primary_Fuel,D$5,State,B149)</f>
        <v>497759.07500000001</v>
      </c>
      <c r="E160" s="10">
        <f>SUMIFS(CO2_Mass,Year,$B160,Primary_Fuel,E$5,State,B149)</f>
        <v>45104.697999999997</v>
      </c>
      <c r="F160" s="10">
        <f>SUMIFS(CO2_Mass,Year,$B160,Primary_Fuel,F$5,State,B149)</f>
        <v>2003945.148</v>
      </c>
      <c r="G160" s="10">
        <f>SUMIFS(CO2_Mass,Year,$B160,Primary_Fuel,G$5,State,B149)</f>
        <v>1564273.7150000001</v>
      </c>
      <c r="H160" s="10"/>
      <c r="I160" s="10">
        <f>SUMIFS(Heat_Input,Year,$B160,State,B149)</f>
        <v>54303819.752999999</v>
      </c>
      <c r="J160" s="10">
        <f>SUMIFS(Heat_Input,Year,$B160,Primary_Fuel,J$5,State,B149)</f>
        <v>4870788.9819999998</v>
      </c>
      <c r="K160" s="10">
        <f>SUMIFS(Heat_Input,Year,$B160,Primary_Fuel,K$5,State,B149)</f>
        <v>723471.35200000007</v>
      </c>
      <c r="L160" s="10">
        <f>SUMIFS(Heat_Input,Year,$B160,Primary_Fuel,L$5,State,B149)</f>
        <v>33715665.633000001</v>
      </c>
      <c r="M160" s="10">
        <f>SUMIFS(Heat_Input,Year,$B160,Primary_Fuel,M$5,State,B149)</f>
        <v>14993893.785999998</v>
      </c>
      <c r="N160" s="18">
        <f t="shared" si="45"/>
        <v>151.4104405435636</v>
      </c>
      <c r="O160" s="18">
        <f t="shared" si="41"/>
        <v>204.38539909631422</v>
      </c>
      <c r="P160" s="18">
        <f t="shared" si="42"/>
        <v>124.6896587551403</v>
      </c>
      <c r="Q160" s="18">
        <f t="shared" si="43"/>
        <v>118.8732365431096</v>
      </c>
      <c r="R160" s="18">
        <f t="shared" si="44"/>
        <v>208.65476804438666</v>
      </c>
      <c r="S160" s="10">
        <f>SUMIFS(Gross_Load,Year,$B160,State,B149)</f>
        <v>5033527.97</v>
      </c>
      <c r="T160" s="10">
        <f>SUMIFS(Gross_Load,Year,$B160,Primary_Fuel,T$5,State,B149)</f>
        <v>480681.75</v>
      </c>
      <c r="U160" s="10">
        <f>SUMIFS(Gross_Load,Year,$B160,Primary_Fuel,U$5,State,B149)</f>
        <v>54562.53</v>
      </c>
      <c r="V160" s="10">
        <f>SUMIFS(Gross_Load,Year,$B160,Primary_Fuel,V$5,State,B149)</f>
        <v>3571730.9299999997</v>
      </c>
      <c r="W160" s="10">
        <f>SUMIFS(Gross_Load,Year,$B160,Primary_Fuel,W$5,State,B149)</f>
        <v>926552.76</v>
      </c>
    </row>
    <row r="161" spans="2:23" x14ac:dyDescent="0.45">
      <c r="B161" s="16">
        <v>2017</v>
      </c>
      <c r="C161" s="10">
        <f>SUMIFS(CO2_Mass,Year,$B161,State,B149)</f>
        <v>3251166.1359999999</v>
      </c>
      <c r="D161" s="10">
        <f>SUMIFS(CO2_Mass,Year,$B161,Primary_Fuel,D$5,State,B149)</f>
        <v>374777.77600000001</v>
      </c>
      <c r="E161" s="10">
        <f>SUMIFS(CO2_Mass,Year,$B161,Primary_Fuel,E$5,State,B149)</f>
        <v>43648.027999999998</v>
      </c>
      <c r="F161" s="10">
        <f>SUMIFS(CO2_Mass,Year,$B161,Primary_Fuel,F$5,State,B149)</f>
        <v>1563621.041</v>
      </c>
      <c r="G161" s="10">
        <f>SUMIFS(CO2_Mass,Year,$B161,Primary_Fuel,G$5,State,B149)</f>
        <v>1269119.291</v>
      </c>
      <c r="H161" s="10"/>
      <c r="I161" s="10">
        <f>SUMIFS(Heat_Input,Year,$B161,State,B149)</f>
        <v>42667259.506999999</v>
      </c>
      <c r="J161" s="10">
        <f>SUMIFS(Heat_Input,Year,$B161,Primary_Fuel,J$5,State,B149)</f>
        <v>3681981.9989999998</v>
      </c>
      <c r="K161" s="10">
        <f>SUMIFS(Heat_Input,Year,$B161,Primary_Fuel,K$5,State,B149)</f>
        <v>692844.7159999999</v>
      </c>
      <c r="L161" s="10">
        <f>SUMIFS(Heat_Input,Year,$B161,Primary_Fuel,L$5,State,B149)</f>
        <v>26126554.993999999</v>
      </c>
      <c r="M161" s="10">
        <f>SUMIFS(Heat_Input,Year,$B161,Primary_Fuel,M$5,State,B149)</f>
        <v>12165877.798</v>
      </c>
      <c r="N161" s="18">
        <f t="shared" si="45"/>
        <v>152.39629512491248</v>
      </c>
      <c r="O161" s="18">
        <f t="shared" si="41"/>
        <v>203.57393170405885</v>
      </c>
      <c r="P161" s="18">
        <f t="shared" si="42"/>
        <v>125.99656746173412</v>
      </c>
      <c r="Q161" s="18">
        <f t="shared" si="43"/>
        <v>119.69592174391823</v>
      </c>
      <c r="R161" s="18">
        <f t="shared" si="44"/>
        <v>208.63587684706744</v>
      </c>
      <c r="S161" s="10">
        <f>SUMIFS(Gross_Load,Year,$B161,State,B149)</f>
        <v>3946017.68</v>
      </c>
      <c r="T161" s="10">
        <f>SUMIFS(Gross_Load,Year,$B161,Primary_Fuel,T$5,State,B149)</f>
        <v>339195.88</v>
      </c>
      <c r="U161" s="10">
        <f>SUMIFS(Gross_Load,Year,$B161,Primary_Fuel,U$5,State,B149)</f>
        <v>48115.18</v>
      </c>
      <c r="V161" s="10">
        <f>SUMIFS(Gross_Load,Year,$B161,Primary_Fuel,V$5,State,B149)</f>
        <v>2686700.63</v>
      </c>
      <c r="W161" s="10">
        <f>SUMIFS(Gross_Load,Year,$B161,Primary_Fuel,W$5,State,B149)</f>
        <v>872005.99</v>
      </c>
    </row>
    <row r="162" spans="2:23" x14ac:dyDescent="0.45">
      <c r="B162" s="16">
        <v>2018</v>
      </c>
      <c r="C162" s="10">
        <f>SUMIFS(CO2_Mass,Year,$B162,State,B149)</f>
        <v>3584975.5309999995</v>
      </c>
      <c r="D162" s="10">
        <f>SUMIFS(CO2_Mass,Year,$B162,Primary_Fuel,D$5,State,B149)</f>
        <v>877349.05299999996</v>
      </c>
      <c r="E162" s="10">
        <f>SUMIFS(CO2_Mass,Year,$B162,Primary_Fuel,E$5,State,B149)</f>
        <v>121120.336</v>
      </c>
      <c r="F162" s="10">
        <f>SUMIFS(CO2_Mass,Year,$B162,Primary_Fuel,F$5,State,B149)</f>
        <v>1299297.0499999998</v>
      </c>
      <c r="G162" s="10">
        <f>SUMIFS(CO2_Mass,Year,$B162,Primary_Fuel,G$5,State,B149)</f>
        <v>1287209.0919999999</v>
      </c>
      <c r="H162" s="10"/>
      <c r="I162" s="10">
        <f>SUMIFS(Heat_Input,Year,$B162,State,B149)</f>
        <v>44281309.545000002</v>
      </c>
      <c r="J162" s="10">
        <f>SUMIFS(Heat_Input,Year,$B162,Primary_Fuel,J$5,State,B149)</f>
        <v>8598207.1260000002</v>
      </c>
      <c r="K162" s="10">
        <f>SUMIFS(Heat_Input,Year,$B162,Primary_Fuel,K$5,State,B149)</f>
        <v>1655747.4109999998</v>
      </c>
      <c r="L162" s="10">
        <f>SUMIFS(Heat_Input,Year,$B162,Primary_Fuel,L$5,State,B149)</f>
        <v>21691923.275000002</v>
      </c>
      <c r="M162" s="10">
        <f>SUMIFS(Heat_Input,Year,$B162,Primary_Fuel,M$5,State,B149)</f>
        <v>12335431.732999999</v>
      </c>
      <c r="N162" s="18">
        <f t="shared" si="45"/>
        <v>161.918225447097</v>
      </c>
      <c r="O162" s="18">
        <f t="shared" si="41"/>
        <v>204.07720822332746</v>
      </c>
      <c r="P162" s="18">
        <f t="shared" si="42"/>
        <v>146.30291455729778</v>
      </c>
      <c r="Q162" s="18">
        <f t="shared" si="43"/>
        <v>119.79546797470402</v>
      </c>
      <c r="R162" s="18">
        <f t="shared" si="44"/>
        <v>208.70110100101837</v>
      </c>
      <c r="S162" s="10">
        <f>SUMIFS(Gross_Load,Year,$B162,State,B149)</f>
        <v>4062121.7099999995</v>
      </c>
      <c r="T162" s="10">
        <f>SUMIFS(Gross_Load,Year,$B162,Primary_Fuel,T$5,State,B149)</f>
        <v>827305.51</v>
      </c>
      <c r="U162" s="10">
        <f>SUMIFS(Gross_Load,Year,$B162,Primary_Fuel,U$5,State,B149)</f>
        <v>123594.7</v>
      </c>
      <c r="V162" s="10">
        <f>SUMIFS(Gross_Load,Year,$B162,Primary_Fuel,V$5,State,B149)</f>
        <v>2277953.2999999998</v>
      </c>
      <c r="W162" s="10">
        <f>SUMIFS(Gross_Load,Year,$B162,Primary_Fuel,W$5,State,B149)</f>
        <v>833268.2</v>
      </c>
    </row>
    <row r="163" spans="2:23" x14ac:dyDescent="0.45">
      <c r="B163" s="16">
        <v>2019</v>
      </c>
      <c r="C163" s="10">
        <f>SUMIFS(CO2_Mass,Year,$B163,State,B149)</f>
        <v>3280959.9670000002</v>
      </c>
      <c r="D163" s="10">
        <f>SUMIFS(CO2_Mass,Year,$B163,Primary_Fuel,D$5,State,B149)</f>
        <v>442091.95699999999</v>
      </c>
      <c r="E163" s="10">
        <f>SUMIFS(CO2_Mass,Year,$B163,Primary_Fuel,E$5,State,B149)</f>
        <v>6654.4129999999996</v>
      </c>
      <c r="F163" s="10">
        <f>SUMIFS(CO2_Mass,Year,$B163,Primary_Fuel,F$5,State,B149)</f>
        <v>1515988.1889999998</v>
      </c>
      <c r="G163" s="10">
        <f>SUMIFS(CO2_Mass,Year,$B163,Primary_Fuel,G$5,State,B149)</f>
        <v>1316225.4080000001</v>
      </c>
      <c r="H163" s="10"/>
      <c r="I163" s="10">
        <f>SUMIFS(Heat_Input,Year,$B163,State,B149)</f>
        <v>42553607.960999995</v>
      </c>
      <c r="J163" s="10">
        <f>SUMIFS(Heat_Input,Year,$B163,Primary_Fuel,J$5,State,B149)</f>
        <v>4336366.0829999996</v>
      </c>
      <c r="K163" s="10">
        <f>SUMIFS(Heat_Input,Year,$B163,Primary_Fuel,K$5,State,B149)</f>
        <v>115451.18000000001</v>
      </c>
      <c r="L163" s="10">
        <f>SUMIFS(Heat_Input,Year,$B163,Primary_Fuel,L$5,State,B149)</f>
        <v>25490888.943</v>
      </c>
      <c r="M163" s="10">
        <f>SUMIFS(Heat_Input,Year,$B163,Primary_Fuel,M$5,State,B149)</f>
        <v>12610901.755000001</v>
      </c>
      <c r="N163" s="18">
        <f t="shared" si="45"/>
        <v>154.20360924540034</v>
      </c>
      <c r="O163" s="18">
        <f t="shared" si="41"/>
        <v>203.8997393384972</v>
      </c>
      <c r="P163" s="18">
        <f t="shared" si="42"/>
        <v>115.27665633213969</v>
      </c>
      <c r="Q163" s="18">
        <f t="shared" si="43"/>
        <v>118.94353252174849</v>
      </c>
      <c r="R163" s="18">
        <f t="shared" si="44"/>
        <v>208.74405868369243</v>
      </c>
      <c r="S163" s="10">
        <f>SUMIFS(Gross_Load,Year,$B163,State,B149)</f>
        <v>3808206.6699999995</v>
      </c>
      <c r="T163" s="10">
        <f>SUMIFS(Gross_Load,Year,$B163,Primary_Fuel,T$5,State,B149)</f>
        <v>396912.95</v>
      </c>
      <c r="U163" s="10">
        <f>SUMIFS(Gross_Load,Year,$B163,Primary_Fuel,U$5,State,B149)</f>
        <v>6778.83</v>
      </c>
      <c r="V163" s="10">
        <f>SUMIFS(Gross_Load,Year,$B163,Primary_Fuel,V$5,State,B149)</f>
        <v>2565396.0599999996</v>
      </c>
      <c r="W163" s="10">
        <f>SUMIFS(Gross_Load,Year,$B163,Primary_Fuel,W$5,State,B149)</f>
        <v>839118.83</v>
      </c>
    </row>
    <row r="164" spans="2:23" x14ac:dyDescent="0.45">
      <c r="B164" s="16">
        <v>2020</v>
      </c>
      <c r="C164" s="10">
        <f>SUMIFS(CO2_Mass,Year,$B164,State,B149)</f>
        <v>2619827.9539999999</v>
      </c>
      <c r="D164" s="10">
        <f>SUMIFS(CO2_Mass,Year,$B164,Primary_Fuel,D$5,State,B149)</f>
        <v>151917.72200000001</v>
      </c>
      <c r="E164" s="10">
        <f>SUMIFS(CO2_Mass,Year,$B164,Primary_Fuel,E$5,State,B149)</f>
        <v>15086.255999999999</v>
      </c>
      <c r="F164" s="10">
        <f>SUMIFS(CO2_Mass,Year,$B164,Primary_Fuel,F$5,State,B149)</f>
        <v>1555225.9</v>
      </c>
      <c r="G164" s="10">
        <f>SUMIFS(CO2_Mass,Year,$B164,Primary_Fuel,G$5,State,B149)</f>
        <v>897598.076</v>
      </c>
      <c r="H164" s="10"/>
      <c r="I164" s="10">
        <f>SUMIFS(Heat_Input,Year,$B164,State,B149)</f>
        <v>36512447.983999997</v>
      </c>
      <c r="J164" s="10">
        <f>SUMIFS(Heat_Input,Year,$B164,Primary_Fuel,J$5,State,B149)</f>
        <v>1491725.4079999998</v>
      </c>
      <c r="K164" s="10">
        <f>SUMIFS(Heat_Input,Year,$B164,Primary_Fuel,K$5,State,B149)</f>
        <v>309696.81599999999</v>
      </c>
      <c r="L164" s="10">
        <f>SUMIFS(Heat_Input,Year,$B164,Primary_Fuel,L$5,State,B149)</f>
        <v>26101564.583999999</v>
      </c>
      <c r="M164" s="10">
        <f>SUMIFS(Heat_Input,Year,$B164,Primary_Fuel,M$5,State,B149)</f>
        <v>8609461.175999999</v>
      </c>
      <c r="N164" s="18">
        <f t="shared" si="45"/>
        <v>143.5032762058587</v>
      </c>
      <c r="O164" s="18">
        <f t="shared" si="41"/>
        <v>203.68054493846901</v>
      </c>
      <c r="P164" s="18">
        <f t="shared" si="42"/>
        <v>97.42596772451158</v>
      </c>
      <c r="Q164" s="18">
        <f t="shared" si="43"/>
        <v>119.16725489730513</v>
      </c>
      <c r="R164" s="18">
        <f t="shared" si="44"/>
        <v>208.51434431278284</v>
      </c>
      <c r="S164" s="10">
        <f>SUMIFS(Gross_Load,Year,$B164,State,B149)</f>
        <v>3364474.3999999994</v>
      </c>
      <c r="T164" s="10">
        <f>SUMIFS(Gross_Load,Year,$B164,Primary_Fuel,T$5,State,B149)</f>
        <v>144828.43</v>
      </c>
      <c r="U164" s="10">
        <f>SUMIFS(Gross_Load,Year,$B164,Primary_Fuel,U$5,State,B149)</f>
        <v>19882.79</v>
      </c>
      <c r="V164" s="10">
        <f>SUMIFS(Gross_Load,Year,$B164,Primary_Fuel,V$5,State,B149)</f>
        <v>2596078.7499999995</v>
      </c>
      <c r="W164" s="10">
        <f>SUMIFS(Gross_Load,Year,$B164,Primary_Fuel,W$5,State,B149)</f>
        <v>603684.42999999993</v>
      </c>
    </row>
    <row r="165" spans="2:23" x14ac:dyDescent="0.45">
      <c r="B165" s="16">
        <v>2021</v>
      </c>
      <c r="C165" s="10">
        <f>SUMIFS(CO2_Mass,Year,$B165,State,B149)</f>
        <v>3233024.7230000002</v>
      </c>
      <c r="D165" s="10">
        <f>SUMIFS(CO2_Mass,Year,$B165,Primary_Fuel,D$5,State,B149)</f>
        <v>325997.33199999999</v>
      </c>
      <c r="E165" s="10">
        <f>SUMIFS(CO2_Mass,Year,$B165,Primary_Fuel,E$5,State,B149)</f>
        <v>50607.084000000003</v>
      </c>
      <c r="F165" s="10">
        <f>SUMIFS(CO2_Mass,Year,$B165,Primary_Fuel,F$5,State,B149)</f>
        <v>1914752.3540000001</v>
      </c>
      <c r="G165" s="10">
        <f>SUMIFS(CO2_Mass,Year,$B165,Primary_Fuel,G$5,State,B149)</f>
        <v>941667.95299999998</v>
      </c>
      <c r="H165" s="10"/>
      <c r="I165" s="10">
        <f>SUMIFS(Heat_Input,Year,$B165,State,B149)</f>
        <v>45134181.448000006</v>
      </c>
      <c r="J165" s="10">
        <f>SUMIFS(Heat_Input,Year,$B165,Primary_Fuel,J$5,State,B149)</f>
        <v>3177343.9790000003</v>
      </c>
      <c r="K165" s="10">
        <f>SUMIFS(Heat_Input,Year,$B165,Primary_Fuel,K$5,State,B149)</f>
        <v>827600.41200000001</v>
      </c>
      <c r="L165" s="10">
        <f>SUMIFS(Heat_Input,Year,$B165,Primary_Fuel,L$5,State,B149)</f>
        <v>32101685.159000002</v>
      </c>
      <c r="M165" s="10">
        <f>SUMIFS(Heat_Input,Year,$B165,Primary_Fuel,M$5,State,B149)</f>
        <v>9027551.898</v>
      </c>
      <c r="N165" s="18">
        <f t="shared" si="45"/>
        <v>143.26280522999326</v>
      </c>
      <c r="O165" s="18">
        <f t="shared" si="41"/>
        <v>205.20115804559541</v>
      </c>
      <c r="P165" s="18">
        <f t="shared" si="42"/>
        <v>122.29835380990603</v>
      </c>
      <c r="Q165" s="18">
        <f t="shared" si="43"/>
        <v>119.29294954555877</v>
      </c>
      <c r="R165" s="18">
        <f t="shared" si="44"/>
        <v>208.6208893927535</v>
      </c>
      <c r="S165" s="10">
        <f>SUMIFS(Gross_Load,Year,$B165,State,B149)</f>
        <v>4415661.9399999995</v>
      </c>
      <c r="T165" s="10">
        <f>SUMIFS(Gross_Load,Year,$B165,Primary_Fuel,T$5,State,B149)</f>
        <v>319252.42</v>
      </c>
      <c r="U165" s="10">
        <f>SUMIFS(Gross_Load,Year,$B165,Primary_Fuel,U$5,State,B149)</f>
        <v>64026.92</v>
      </c>
      <c r="V165" s="10">
        <f>SUMIFS(Gross_Load,Year,$B165,Primary_Fuel,V$5,State,B149)</f>
        <v>3424468.6599999997</v>
      </c>
      <c r="W165" s="10">
        <f>SUMIFS(Gross_Load,Year,$B165,Primary_Fuel,W$5,State,B149)</f>
        <v>607913.93999999994</v>
      </c>
    </row>
    <row r="166" spans="2:23" x14ac:dyDescent="0.45">
      <c r="B166" s="16">
        <v>2022</v>
      </c>
      <c r="C166" s="10">
        <f>SUMIFS(CO2_Mass,Year,$B166,State,B149)</f>
        <v>3484068.8760000002</v>
      </c>
      <c r="D166" s="10">
        <f>SUMIFS(CO2_Mass,Year,$B166,Primary_Fuel,D$5,State,B149)</f>
        <v>363457.28000000003</v>
      </c>
      <c r="E166" s="10">
        <f>SUMIFS(CO2_Mass,Year,$B166,Primary_Fuel,E$5,State,B149)</f>
        <v>134064.908</v>
      </c>
      <c r="F166" s="10">
        <f>SUMIFS(CO2_Mass,Year,$B166,Primary_Fuel,F$5,State,B149)</f>
        <v>2101312.2340000002</v>
      </c>
      <c r="G166" s="10">
        <f>SUMIFS(CO2_Mass,Year,$B166,Primary_Fuel,G$5,State,B149)</f>
        <v>885234.45400000003</v>
      </c>
      <c r="H166" s="10"/>
      <c r="I166" s="10">
        <f>SUMIFS(Heat_Input,Year,$B166,State,B149)</f>
        <v>48273919.031999998</v>
      </c>
      <c r="J166" s="10">
        <f>SUMIFS(Heat_Input,Year,$B166,Primary_Fuel,J$5,State,B149)</f>
        <v>3542467.9819999998</v>
      </c>
      <c r="K166" s="10">
        <f>SUMIFS(Heat_Input,Year,$B166,Primary_Fuel,K$5,State,B149)</f>
        <v>1798147.513</v>
      </c>
      <c r="L166" s="10">
        <f>SUMIFS(Heat_Input,Year,$B166,Primary_Fuel,L$5,State,B149)</f>
        <v>34452429.488999993</v>
      </c>
      <c r="M166" s="10">
        <f>SUMIFS(Heat_Input,Year,$B166,Primary_Fuel,M$5,State,B149)</f>
        <v>8480874.0480000004</v>
      </c>
      <c r="N166" s="18">
        <f t="shared" si="45"/>
        <v>144.34580601133572</v>
      </c>
      <c r="O166" s="18">
        <f t="shared" si="41"/>
        <v>205.20003672400165</v>
      </c>
      <c r="P166" s="18">
        <f t="shared" si="42"/>
        <v>149.11447145549064</v>
      </c>
      <c r="Q166" s="18">
        <f t="shared" si="43"/>
        <v>121.9833994389806</v>
      </c>
      <c r="R166" s="18">
        <f t="shared" si="44"/>
        <v>208.76019358140573</v>
      </c>
      <c r="S166" s="10">
        <f>SUMIFS(Gross_Load,Year,$B166,State,B149)</f>
        <v>4759985.92</v>
      </c>
      <c r="T166" s="10">
        <f>SUMIFS(Gross_Load,Year,$B166,Primary_Fuel,T$5,State,B149)</f>
        <v>345762.14</v>
      </c>
      <c r="U166" s="10">
        <f>SUMIFS(Gross_Load,Year,$B166,Primary_Fuel,U$5,State,B149)</f>
        <v>147148.42000000001</v>
      </c>
      <c r="V166" s="10">
        <f>SUMIFS(Gross_Load,Year,$B166,Primary_Fuel,V$5,State,B149)</f>
        <v>3660004.5</v>
      </c>
      <c r="W166" s="10">
        <f>SUMIFS(Gross_Load,Year,$B166,Primary_Fuel,W$5,State,B149)</f>
        <v>607070.86</v>
      </c>
    </row>
    <row r="167" spans="2:23" x14ac:dyDescent="0.45">
      <c r="B167" s="16">
        <v>2023</v>
      </c>
      <c r="C167" s="10">
        <f>SUMIFS(CO2_Mass,Year,$B167,State,B149)</f>
        <v>2888027.1940000001</v>
      </c>
      <c r="D167" s="10">
        <f>SUMIFS(CO2_Mass,Year,$B167,Primary_Fuel,D$5,State,B149)</f>
        <v>185980.62</v>
      </c>
      <c r="E167" s="10">
        <f>SUMIFS(CO2_Mass,Year,$B167,Primary_Fuel,E$5,State,B149)</f>
        <v>51438.771000000001</v>
      </c>
      <c r="F167" s="10">
        <f>SUMIFS(CO2_Mass,Year,$B167,Primary_Fuel,F$5,State,B149)</f>
        <v>1806603.4909999999</v>
      </c>
      <c r="G167" s="10">
        <f>SUMIFS(CO2_Mass,Year,$B167,Primary_Fuel,G$5,State,B149)</f>
        <v>844004.31200000003</v>
      </c>
      <c r="H167" s="10"/>
      <c r="I167" s="10">
        <f>SUMIFS(Heat_Input,Year,$B167,State,B149)</f>
        <v>41051981.385000005</v>
      </c>
      <c r="J167" s="10">
        <f>SUMIFS(Heat_Input,Year,$B167,Primary_Fuel,J$5,State,B149)</f>
        <v>1812654.7620000001</v>
      </c>
      <c r="K167" s="10">
        <f>SUMIFS(Heat_Input,Year,$B167,Primary_Fuel,K$5,State,B149)</f>
        <v>767167.97400000005</v>
      </c>
      <c r="L167" s="10">
        <f>SUMIFS(Heat_Input,Year,$B167,Primary_Fuel,L$5,State,B149)</f>
        <v>30385155.092</v>
      </c>
      <c r="M167" s="10">
        <f>SUMIFS(Heat_Input,Year,$B167,Primary_Fuel,M$5,State,B149)</f>
        <v>8087003.557</v>
      </c>
      <c r="N167" s="18">
        <f t="shared" si="45"/>
        <v>140.70098916371705</v>
      </c>
      <c r="O167" s="18">
        <f t="shared" si="41"/>
        <v>205.20247307854422</v>
      </c>
      <c r="P167" s="18">
        <f t="shared" si="42"/>
        <v>134.10041279955723</v>
      </c>
      <c r="Q167" s="18">
        <f t="shared" si="43"/>
        <v>118.91356062063703</v>
      </c>
      <c r="R167" s="18">
        <f t="shared" si="44"/>
        <v>208.73103518532309</v>
      </c>
      <c r="S167" s="10">
        <f>SUMIFS(Gross_Load,Year,$B167,State,B149)</f>
        <v>3917703.5300000003</v>
      </c>
      <c r="T167" s="10">
        <f>SUMIFS(Gross_Load,Year,$B167,Primary_Fuel,T$5,State,B149)</f>
        <v>180218.42</v>
      </c>
      <c r="U167" s="10">
        <f>SUMIFS(Gross_Load,Year,$B167,Primary_Fuel,U$5,State,B149)</f>
        <v>56333.25</v>
      </c>
      <c r="V167" s="10">
        <f>SUMIFS(Gross_Load,Year,$B167,Primary_Fuel,V$5,State,B149)</f>
        <v>3120198.9299999997</v>
      </c>
      <c r="W167" s="10">
        <f>SUMIFS(Gross_Load,Year,$B167,Primary_Fuel,W$5,State,B149)</f>
        <v>560952.93000000005</v>
      </c>
    </row>
    <row r="168" spans="2:23" x14ac:dyDescent="0.45">
      <c r="B168" s="16">
        <v>2024</v>
      </c>
      <c r="C168" s="10">
        <f>SUMIFS(CO2_Mass,Year,$B168,State,B149)</f>
        <v>1186479.777</v>
      </c>
      <c r="D168" s="10">
        <f>SUMIFS(CO2_Mass,Year,$B168,Primary_Fuel,D$5,State,B149)</f>
        <v>42242.016000000003</v>
      </c>
      <c r="E168" s="10">
        <f>SUMIFS(CO2_Mass,Year,$B168,Primary_Fuel,E$5,State,B149)</f>
        <v>9143.2620000000006</v>
      </c>
      <c r="F168" s="10">
        <f>SUMIFS(CO2_Mass,Year,$B168,Primary_Fuel,F$5,State,B149)</f>
        <v>835578.80500000005</v>
      </c>
      <c r="G168" s="10">
        <f>SUMIFS(CO2_Mass,Year,$B168,Primary_Fuel,G$5,State,B149)</f>
        <v>299515.69400000002</v>
      </c>
      <c r="H168" s="10"/>
      <c r="I168" s="10">
        <f>SUMIFS(Heat_Input,Year,$B168,State,B149)</f>
        <v>17525054.18</v>
      </c>
      <c r="J168" s="10">
        <f>SUMIFS(Heat_Input,Year,$B168,Primary_Fuel,J$5,State,B149)</f>
        <v>411715.22600000002</v>
      </c>
      <c r="K168" s="10">
        <f>SUMIFS(Heat_Input,Year,$B168,Primary_Fuel,K$5,State,B149)</f>
        <v>154989.13200000001</v>
      </c>
      <c r="L168" s="10">
        <f>SUMIFS(Heat_Input,Year,$B168,Primary_Fuel,L$5,State,B149)</f>
        <v>14089090.592999998</v>
      </c>
      <c r="M168" s="10">
        <f>SUMIFS(Heat_Input,Year,$B168,Primary_Fuel,M$5,State,B149)</f>
        <v>2869259.2289999998</v>
      </c>
      <c r="N168" s="18">
        <f t="shared" si="45"/>
        <v>135.40383553895524</v>
      </c>
      <c r="O168" s="18">
        <f t="shared" si="41"/>
        <v>205.20016425139448</v>
      </c>
      <c r="P168" s="18">
        <f t="shared" si="42"/>
        <v>117.9858469044139</v>
      </c>
      <c r="Q168" s="18">
        <f t="shared" si="43"/>
        <v>118.61358964007907</v>
      </c>
      <c r="R168" s="18">
        <f t="shared" si="44"/>
        <v>208.77562471369157</v>
      </c>
      <c r="S168" s="10">
        <f>SUMIFS(Gross_Load,Year,$B168,State,B149)</f>
        <v>1677250.8</v>
      </c>
      <c r="T168" s="10">
        <f>SUMIFS(Gross_Load,Year,$B168,Primary_Fuel,T$5,State,B149)</f>
        <v>37915.870000000003</v>
      </c>
      <c r="U168" s="10">
        <f>SUMIFS(Gross_Load,Year,$B168,Primary_Fuel,U$5,State,B149)</f>
        <v>10201.67</v>
      </c>
      <c r="V168" s="10">
        <f>SUMIFS(Gross_Load,Year,$B168,Primary_Fuel,V$5,State,B149)</f>
        <v>1438267.6600000001</v>
      </c>
      <c r="W168" s="10">
        <f>SUMIFS(Gross_Load,Year,$B168,Primary_Fuel,W$5,State,B149)</f>
        <v>190865.6</v>
      </c>
    </row>
    <row r="170" spans="2:23" x14ac:dyDescent="0.45">
      <c r="B170" s="14" t="s">
        <v>274</v>
      </c>
      <c r="C170" s="14" t="s">
        <v>935</v>
      </c>
    </row>
    <row r="171" spans="2:23" ht="14.65" thickBot="1" x14ac:dyDescent="0.5"/>
    <row r="172" spans="2:23" x14ac:dyDescent="0.45">
      <c r="B172" s="4"/>
      <c r="C172" s="176" t="s">
        <v>926</v>
      </c>
      <c r="D172" s="177"/>
      <c r="E172" s="177"/>
      <c r="F172" s="177"/>
      <c r="G172" s="178"/>
      <c r="H172" s="21"/>
      <c r="I172" s="176" t="s">
        <v>931</v>
      </c>
      <c r="J172" s="177"/>
      <c r="K172" s="177"/>
      <c r="L172" s="177"/>
      <c r="M172" s="178"/>
      <c r="N172" s="176" t="s">
        <v>936</v>
      </c>
      <c r="O172" s="177"/>
      <c r="P172" s="177"/>
      <c r="Q172" s="177"/>
      <c r="R172" s="178"/>
      <c r="S172" s="185" t="s">
        <v>931</v>
      </c>
      <c r="T172" s="186"/>
      <c r="U172" s="186"/>
      <c r="V172" s="186"/>
      <c r="W172" s="187"/>
    </row>
    <row r="173" spans="2:23" ht="14.65" thickBot="1" x14ac:dyDescent="0.5">
      <c r="B173" s="5" t="s">
        <v>5</v>
      </c>
      <c r="C173" s="6" t="s">
        <v>932</v>
      </c>
      <c r="D173" s="7" t="s">
        <v>82</v>
      </c>
      <c r="E173" s="7" t="s">
        <v>923</v>
      </c>
      <c r="F173" s="7" t="s">
        <v>333</v>
      </c>
      <c r="G173" s="8" t="s">
        <v>97</v>
      </c>
      <c r="H173" s="22"/>
      <c r="I173" s="6" t="s">
        <v>932</v>
      </c>
      <c r="J173" s="7" t="s">
        <v>82</v>
      </c>
      <c r="K173" s="7" t="s">
        <v>923</v>
      </c>
      <c r="L173" s="7" t="s">
        <v>333</v>
      </c>
      <c r="M173" s="8" t="s">
        <v>97</v>
      </c>
      <c r="N173" s="11" t="s">
        <v>932</v>
      </c>
      <c r="O173" s="12" t="s">
        <v>82</v>
      </c>
      <c r="P173" s="12" t="s">
        <v>923</v>
      </c>
      <c r="Q173" s="12" t="s">
        <v>333</v>
      </c>
      <c r="R173" s="13" t="s">
        <v>97</v>
      </c>
      <c r="S173" s="6" t="s">
        <v>932</v>
      </c>
      <c r="T173" s="7" t="s">
        <v>82</v>
      </c>
      <c r="U173" s="7" t="s">
        <v>923</v>
      </c>
      <c r="V173" s="7" t="s">
        <v>333</v>
      </c>
      <c r="W173" s="8" t="s">
        <v>97</v>
      </c>
    </row>
    <row r="174" spans="2:23" x14ac:dyDescent="0.45">
      <c r="B174" s="17">
        <v>2009</v>
      </c>
      <c r="C174" s="10">
        <f>SUMIFS(CO2_Mass,Year,$B174,State,B170)</f>
        <v>16359443.061000001</v>
      </c>
      <c r="D174" s="10">
        <f>SUMIFS(CO2_Mass,Year,$B174,Primary_Fuel,D$5,State,B170)</f>
        <v>6627331.618999999</v>
      </c>
      <c r="E174" s="10">
        <f>SUMIFS(CO2_Mass,Year,$B174,Primary_Fuel,E$5,State,B170)</f>
        <v>73810.365999999995</v>
      </c>
      <c r="F174" s="10">
        <f>SUMIFS(CO2_Mass,Year,$B174,Primary_Fuel,F$5,State,B170)</f>
        <v>9658301.0759999994</v>
      </c>
      <c r="G174" s="10">
        <f>SUMIFS(CO2_Mass,Year,$B174,Primary_Fuel,G$5,State,B170)</f>
        <v>0</v>
      </c>
      <c r="H174" s="10"/>
      <c r="I174" s="10">
        <f>SUMIFS(Heat_Input,Year,$B174,State,B170)</f>
        <v>250483099.391</v>
      </c>
      <c r="J174" s="10">
        <f>SUMIFS(Heat_Input,Year,$B174,Primary_Fuel,J$5,State,B170)</f>
        <v>64488344.914999999</v>
      </c>
      <c r="K174" s="10">
        <f>SUMIFS(Heat_Input,Year,$B174,Primary_Fuel,K$5,State,B170)</f>
        <v>1057587.6139999998</v>
      </c>
      <c r="L174" s="10">
        <f>SUMIFS(Heat_Input,Year,$B174,Primary_Fuel,L$5,State,B170)</f>
        <v>163760373.787</v>
      </c>
      <c r="M174" s="10">
        <f>SUMIFS(Heat_Input,Year,$B174,Primary_Fuel,M$5,State,B170)</f>
        <v>21176793.074999999</v>
      </c>
      <c r="N174" s="18">
        <f>IF(I174&gt;0,2000*C174/I174,"")</f>
        <v>130.6231286723515</v>
      </c>
      <c r="O174" s="18">
        <f t="shared" ref="O174:O189" si="46">IF(J174&gt;0,2000*D174/J174,"")</f>
        <v>205.53579496373399</v>
      </c>
      <c r="P174" s="18">
        <f t="shared" ref="P174:P189" si="47">IF(K174&gt;0,2000*E174/K174,"")</f>
        <v>139.58250838591991</v>
      </c>
      <c r="Q174" s="18">
        <f t="shared" ref="Q174:Q189" si="48">IF(L174&gt;0,2000*F174/L174,"")</f>
        <v>117.95650990101389</v>
      </c>
      <c r="R174" s="18">
        <f t="shared" ref="R174:R189" si="49">IF(M174&gt;0,2000*G174/M174,"")</f>
        <v>0</v>
      </c>
      <c r="S174" s="10">
        <f>SUMIFS(Gross_Load,Year,$B174,State,B170)</f>
        <v>21382178.959999997</v>
      </c>
      <c r="T174" s="10">
        <f>SUMIFS(Gross_Load,Year,$B174,Primary_Fuel,T$5,State,B170)</f>
        <v>3755091.1700000004</v>
      </c>
      <c r="U174" s="10">
        <f>SUMIFS(Gross_Load,Year,$B174,Primary_Fuel,U$5,State,B170)</f>
        <v>73118.759999999995</v>
      </c>
      <c r="V174" s="10">
        <f>SUMIFS(Gross_Load,Year,$B174,Primary_Fuel,V$5,State,B170)</f>
        <v>17041244.030000001</v>
      </c>
      <c r="W174" s="10">
        <f>SUMIFS(Gross_Load,Year,$B174,Primary_Fuel,W$5,State,B170)</f>
        <v>512725</v>
      </c>
    </row>
    <row r="175" spans="2:23" x14ac:dyDescent="0.45">
      <c r="B175" s="16">
        <v>2010</v>
      </c>
      <c r="C175" s="10">
        <f>SUMIFS(CO2_Mass,Year,$B175,State,B170)</f>
        <v>19844827.141000003</v>
      </c>
      <c r="D175" s="10">
        <f>SUMIFS(CO2_Mass,Year,$B175,Primary_Fuel,D$5,State,B170)</f>
        <v>8134424.8690000009</v>
      </c>
      <c r="E175" s="10">
        <f>SUMIFS(CO2_Mass,Year,$B175,Primary_Fuel,E$5,State,B170)</f>
        <v>133963.86899999998</v>
      </c>
      <c r="F175" s="10">
        <f>SUMIFS(CO2_Mass,Year,$B175,Primary_Fuel,F$5,State,B170)</f>
        <v>11576438.403000001</v>
      </c>
      <c r="G175" s="10">
        <f>SUMIFS(CO2_Mass,Year,$B175,Primary_Fuel,G$5,State,B170)</f>
        <v>0</v>
      </c>
      <c r="H175" s="10"/>
      <c r="I175" s="10">
        <f>SUMIFS(Heat_Input,Year,$B175,State,B170)</f>
        <v>292204879.17099994</v>
      </c>
      <c r="J175" s="10">
        <f>SUMIFS(Heat_Input,Year,$B175,Primary_Fuel,J$5,State,B170)</f>
        <v>79322329.085000008</v>
      </c>
      <c r="K175" s="10">
        <f>SUMIFS(Heat_Input,Year,$B175,Primary_Fuel,K$5,State,B170)</f>
        <v>2109845.5180000002</v>
      </c>
      <c r="L175" s="10">
        <f>SUMIFS(Heat_Input,Year,$B175,Primary_Fuel,L$5,State,B170)</f>
        <v>195871391.36800006</v>
      </c>
      <c r="M175" s="10">
        <f>SUMIFS(Heat_Input,Year,$B175,Primary_Fuel,M$5,State,B170)</f>
        <v>14901313.199999997</v>
      </c>
      <c r="N175" s="18">
        <f t="shared" ref="N175:N189" si="50">IF(I175&gt;0,2000*C175/I175,"")</f>
        <v>135.82817095526116</v>
      </c>
      <c r="O175" s="18">
        <f t="shared" si="46"/>
        <v>205.09798345137688</v>
      </c>
      <c r="P175" s="18">
        <f t="shared" si="47"/>
        <v>126.98926803606857</v>
      </c>
      <c r="Q175" s="18">
        <f t="shared" si="48"/>
        <v>118.20448430113382</v>
      </c>
      <c r="R175" s="18">
        <f t="shared" si="49"/>
        <v>0</v>
      </c>
      <c r="S175" s="10">
        <f>SUMIFS(Gross_Load,Year,$B175,State,B170)</f>
        <v>25708497.450000007</v>
      </c>
      <c r="T175" s="10">
        <f>SUMIFS(Gross_Load,Year,$B175,Primary_Fuel,T$5,State,B170)</f>
        <v>5198460.3</v>
      </c>
      <c r="U175" s="10">
        <f>SUMIFS(Gross_Load,Year,$B175,Primary_Fuel,U$5,State,B170)</f>
        <v>157000.68999999997</v>
      </c>
      <c r="V175" s="10">
        <f>SUMIFS(Gross_Load,Year,$B175,Primary_Fuel,V$5,State,B170)</f>
        <v>20003252.460000001</v>
      </c>
      <c r="W175" s="10">
        <f>SUMIFS(Gross_Load,Year,$B175,Primary_Fuel,W$5,State,B170)</f>
        <v>349784</v>
      </c>
    </row>
    <row r="176" spans="2:23" x14ac:dyDescent="0.45">
      <c r="B176" s="16">
        <v>2011</v>
      </c>
      <c r="C176" s="10">
        <f>SUMIFS(CO2_Mass,Year,$B176,State,B170)</f>
        <v>17561804.445</v>
      </c>
      <c r="D176" s="10">
        <f>SUMIFS(CO2_Mass,Year,$B176,Primary_Fuel,D$5,State,B170)</f>
        <v>5864396.3739999998</v>
      </c>
      <c r="E176" s="10">
        <f>SUMIFS(CO2_Mass,Year,$B176,Primary_Fuel,E$5,State,B170)</f>
        <v>133589.696</v>
      </c>
      <c r="F176" s="10">
        <f>SUMIFS(CO2_Mass,Year,$B176,Primary_Fuel,F$5,State,B170)</f>
        <v>11563818.375000002</v>
      </c>
      <c r="G176" s="10">
        <f>SUMIFS(CO2_Mass,Year,$B176,Primary_Fuel,G$5,State,B170)</f>
        <v>0</v>
      </c>
      <c r="H176" s="10"/>
      <c r="I176" s="10">
        <f>SUMIFS(Heat_Input,Year,$B176,State,B170)</f>
        <v>271814294.90999997</v>
      </c>
      <c r="J176" s="10">
        <f>SUMIFS(Heat_Input,Year,$B176,Primary_Fuel,J$5,State,B170)</f>
        <v>58259646.416000001</v>
      </c>
      <c r="K176" s="10">
        <f>SUMIFS(Heat_Input,Year,$B176,Primary_Fuel,K$5,State,B170)</f>
        <v>2066918.2149999999</v>
      </c>
      <c r="L176" s="10">
        <f>SUMIFS(Heat_Input,Year,$B176,Primary_Fuel,L$5,State,B170)</f>
        <v>196386138.97899991</v>
      </c>
      <c r="M176" s="10">
        <f>SUMIFS(Heat_Input,Year,$B176,Primary_Fuel,M$5,State,B170)</f>
        <v>15101591.299999999</v>
      </c>
      <c r="N176" s="18">
        <f t="shared" si="50"/>
        <v>129.21913802079368</v>
      </c>
      <c r="O176" s="18">
        <f t="shared" si="46"/>
        <v>201.31932597481213</v>
      </c>
      <c r="P176" s="18">
        <f t="shared" si="47"/>
        <v>129.26461727466076</v>
      </c>
      <c r="Q176" s="18">
        <f t="shared" si="48"/>
        <v>117.76613599228153</v>
      </c>
      <c r="R176" s="18">
        <f t="shared" si="49"/>
        <v>0</v>
      </c>
      <c r="S176" s="10">
        <f>SUMIFS(Gross_Load,Year,$B176,State,B170)</f>
        <v>24036858.900000002</v>
      </c>
      <c r="T176" s="10">
        <f>SUMIFS(Gross_Load,Year,$B176,Primary_Fuel,T$5,State,B170)</f>
        <v>3167264.5300000003</v>
      </c>
      <c r="U176" s="10">
        <f>SUMIFS(Gross_Load,Year,$B176,Primary_Fuel,U$5,State,B170)</f>
        <v>155070.26999999996</v>
      </c>
      <c r="V176" s="10">
        <f>SUMIFS(Gross_Load,Year,$B176,Primary_Fuel,V$5,State,B170)</f>
        <v>20374384.099999998</v>
      </c>
      <c r="W176" s="10">
        <f>SUMIFS(Gross_Load,Year,$B176,Primary_Fuel,W$5,State,B170)</f>
        <v>340140</v>
      </c>
    </row>
    <row r="177" spans="2:23" x14ac:dyDescent="0.45">
      <c r="B177" s="16">
        <v>2012</v>
      </c>
      <c r="C177" s="10">
        <f>SUMIFS(CO2_Mass,Year,$B177,State,B170)</f>
        <v>16656247.496000001</v>
      </c>
      <c r="D177" s="10">
        <f>SUMIFS(CO2_Mass,Year,$B177,Primary_Fuel,D$5,State,B170)</f>
        <v>3715550.7229999998</v>
      </c>
      <c r="E177" s="10">
        <f>SUMIFS(CO2_Mass,Year,$B177,Primary_Fuel,E$5,State,B170)</f>
        <v>92105.436000000002</v>
      </c>
      <c r="F177" s="10">
        <f>SUMIFS(CO2_Mass,Year,$B177,Primary_Fuel,F$5,State,B170)</f>
        <v>12848591.336999999</v>
      </c>
      <c r="G177" s="10">
        <f>SUMIFS(CO2_Mass,Year,$B177,Primary_Fuel,G$5,State,B170)</f>
        <v>0</v>
      </c>
      <c r="H177" s="10"/>
      <c r="I177" s="10">
        <f>SUMIFS(Heat_Input,Year,$B177,State,B170)</f>
        <v>274563082.33299989</v>
      </c>
      <c r="J177" s="10">
        <f>SUMIFS(Heat_Input,Year,$B177,Primary_Fuel,J$5,State,B170)</f>
        <v>40177973.375999995</v>
      </c>
      <c r="K177" s="10">
        <f>SUMIFS(Heat_Input,Year,$B177,Primary_Fuel,K$5,State,B170)</f>
        <v>1500439.8080000002</v>
      </c>
      <c r="L177" s="10">
        <f>SUMIFS(Heat_Input,Year,$B177,Primary_Fuel,L$5,State,B170)</f>
        <v>218206285.14899993</v>
      </c>
      <c r="M177" s="10">
        <f>SUMIFS(Heat_Input,Year,$B177,Primary_Fuel,M$5,State,B170)</f>
        <v>14678383.999999998</v>
      </c>
      <c r="N177" s="18">
        <f t="shared" si="50"/>
        <v>121.32911208943023</v>
      </c>
      <c r="O177" s="18">
        <f t="shared" si="46"/>
        <v>184.95461123579</v>
      </c>
      <c r="P177" s="18">
        <f t="shared" si="47"/>
        <v>122.77125081448118</v>
      </c>
      <c r="Q177" s="18">
        <f t="shared" si="48"/>
        <v>117.76554766263007</v>
      </c>
      <c r="R177" s="18">
        <f t="shared" si="49"/>
        <v>0</v>
      </c>
      <c r="S177" s="10">
        <f>SUMIFS(Gross_Load,Year,$B177,State,B170)</f>
        <v>24647754.020000011</v>
      </c>
      <c r="T177" s="10">
        <f>SUMIFS(Gross_Load,Year,$B177,Primary_Fuel,T$5,State,B170)</f>
        <v>1587656.64</v>
      </c>
      <c r="U177" s="10">
        <f>SUMIFS(Gross_Load,Year,$B177,Primary_Fuel,U$5,State,B170)</f>
        <v>106540.12999999999</v>
      </c>
      <c r="V177" s="10">
        <f>SUMIFS(Gross_Load,Year,$B177,Primary_Fuel,V$5,State,B170)</f>
        <v>22610465.750000007</v>
      </c>
      <c r="W177" s="10">
        <f>SUMIFS(Gross_Load,Year,$B177,Primary_Fuel,W$5,State,B170)</f>
        <v>343091.5</v>
      </c>
    </row>
    <row r="178" spans="2:23" x14ac:dyDescent="0.45">
      <c r="B178" s="16">
        <v>2013</v>
      </c>
      <c r="C178" s="10">
        <f>SUMIFS(CO2_Mass,Year,$B178,State,B170)</f>
        <v>16331046.885999998</v>
      </c>
      <c r="D178" s="10">
        <f>SUMIFS(CO2_Mass,Year,$B178,Primary_Fuel,D$5,State,B170)</f>
        <v>3972911.318</v>
      </c>
      <c r="E178" s="10">
        <f>SUMIFS(CO2_Mass,Year,$B178,Primary_Fuel,E$5,State,B170)</f>
        <v>57964.538999999997</v>
      </c>
      <c r="F178" s="10">
        <f>SUMIFS(CO2_Mass,Year,$B178,Primary_Fuel,F$5,State,B170)</f>
        <v>12300171.028999997</v>
      </c>
      <c r="G178" s="10">
        <f>SUMIFS(CO2_Mass,Year,$B178,Primary_Fuel,G$5,State,B170)</f>
        <v>0</v>
      </c>
      <c r="H178" s="10"/>
      <c r="I178" s="10">
        <f>SUMIFS(Heat_Input,Year,$B178,State,B170)</f>
        <v>267687031.74700007</v>
      </c>
      <c r="J178" s="10">
        <f>SUMIFS(Heat_Input,Year,$B178,Primary_Fuel,J$5,State,B170)</f>
        <v>44253477.317000002</v>
      </c>
      <c r="K178" s="10">
        <f>SUMIFS(Heat_Input,Year,$B178,Primary_Fuel,K$5,State,B170)</f>
        <v>841143.89500000014</v>
      </c>
      <c r="L178" s="10">
        <f>SUMIFS(Heat_Input,Year,$B178,Primary_Fuel,L$5,State,B170)</f>
        <v>208277178.36000007</v>
      </c>
      <c r="M178" s="10">
        <f>SUMIFS(Heat_Input,Year,$B178,Primary_Fuel,M$5,State,B170)</f>
        <v>14315232.175000001</v>
      </c>
      <c r="N178" s="18">
        <f t="shared" si="50"/>
        <v>122.01597350024049</v>
      </c>
      <c r="O178" s="18">
        <f t="shared" si="46"/>
        <v>179.5525033904535</v>
      </c>
      <c r="P178" s="18">
        <f t="shared" si="47"/>
        <v>137.82312240404477</v>
      </c>
      <c r="Q178" s="18">
        <f t="shared" si="48"/>
        <v>118.1134786427687</v>
      </c>
      <c r="R178" s="18">
        <f t="shared" si="49"/>
        <v>0</v>
      </c>
      <c r="S178" s="10">
        <f>SUMIFS(Gross_Load,Year,$B178,State,B170)</f>
        <v>24637727.260000002</v>
      </c>
      <c r="T178" s="10">
        <f>SUMIFS(Gross_Load,Year,$B178,Primary_Fuel,T$5,State,B170)</f>
        <v>1630836.1399999997</v>
      </c>
      <c r="U178" s="10">
        <f>SUMIFS(Gross_Load,Year,$B178,Primary_Fuel,U$5,State,B170)</f>
        <v>58975.000000000007</v>
      </c>
      <c r="V178" s="10">
        <f>SUMIFS(Gross_Load,Year,$B178,Primary_Fuel,V$5,State,B170)</f>
        <v>22579719.370000001</v>
      </c>
      <c r="W178" s="10">
        <f>SUMIFS(Gross_Load,Year,$B178,Primary_Fuel,W$5,State,B170)</f>
        <v>368196.75</v>
      </c>
    </row>
    <row r="179" spans="2:23" x14ac:dyDescent="0.45">
      <c r="B179" s="16">
        <v>2014</v>
      </c>
      <c r="C179" s="10">
        <f>SUMIFS(CO2_Mass,Year,$B179,State,B170)</f>
        <v>18610656.839000002</v>
      </c>
      <c r="D179" s="10">
        <f>SUMIFS(CO2_Mass,Year,$B179,Primary_Fuel,D$5,State,B170)</f>
        <v>4035514.33</v>
      </c>
      <c r="E179" s="10">
        <f>SUMIFS(CO2_Mass,Year,$B179,Primary_Fuel,E$5,State,B170)</f>
        <v>49489.174000000006</v>
      </c>
      <c r="F179" s="10">
        <f>SUMIFS(CO2_Mass,Year,$B179,Primary_Fuel,F$5,State,B170)</f>
        <v>14525653.334999997</v>
      </c>
      <c r="G179" s="10">
        <f>SUMIFS(CO2_Mass,Year,$B179,Primary_Fuel,G$5,State,B170)</f>
        <v>0</v>
      </c>
      <c r="H179" s="10"/>
      <c r="I179" s="10">
        <f>SUMIFS(Heat_Input,Year,$B179,State,B170)</f>
        <v>304578139.14899999</v>
      </c>
      <c r="J179" s="10">
        <f>SUMIFS(Heat_Input,Year,$B179,Primary_Fuel,J$5,State,B170)</f>
        <v>44871163.715000004</v>
      </c>
      <c r="K179" s="10">
        <f>SUMIFS(Heat_Input,Year,$B179,Primary_Fuel,K$5,State,B170)</f>
        <v>621632.67099999997</v>
      </c>
      <c r="L179" s="10">
        <f>SUMIFS(Heat_Input,Year,$B179,Primary_Fuel,L$5,State,B170)</f>
        <v>244553583.21299991</v>
      </c>
      <c r="M179" s="10">
        <f>SUMIFS(Heat_Input,Year,$B179,Primary_Fuel,M$5,State,B170)</f>
        <v>14531759.549999999</v>
      </c>
      <c r="N179" s="18">
        <f t="shared" si="50"/>
        <v>122.20612346637029</v>
      </c>
      <c r="O179" s="18">
        <f t="shared" si="46"/>
        <v>179.8711687368592</v>
      </c>
      <c r="P179" s="18">
        <f t="shared" si="47"/>
        <v>159.22320788059099</v>
      </c>
      <c r="Q179" s="18">
        <f t="shared" si="48"/>
        <v>118.79321614640605</v>
      </c>
      <c r="R179" s="18">
        <f t="shared" si="49"/>
        <v>0</v>
      </c>
      <c r="S179" s="10">
        <f>SUMIFS(Gross_Load,Year,$B179,State,B170)</f>
        <v>29642475.409999993</v>
      </c>
      <c r="T179" s="10">
        <f>SUMIFS(Gross_Load,Year,$B179,Primary_Fuel,T$5,State,B170)</f>
        <v>2013030.02</v>
      </c>
      <c r="U179" s="10">
        <f>SUMIFS(Gross_Load,Year,$B179,Primary_Fuel,U$5,State,B170)</f>
        <v>38421.170000000006</v>
      </c>
      <c r="V179" s="10">
        <f>SUMIFS(Gross_Load,Year,$B179,Primary_Fuel,V$5,State,B170)</f>
        <v>27293096.219999991</v>
      </c>
      <c r="W179" s="10">
        <f>SUMIFS(Gross_Load,Year,$B179,Primary_Fuel,W$5,State,B170)</f>
        <v>297928</v>
      </c>
    </row>
    <row r="180" spans="2:23" x14ac:dyDescent="0.45">
      <c r="B180" s="16">
        <v>2015</v>
      </c>
      <c r="C180" s="10">
        <f>SUMIFS(CO2_Mass,Year,$B180,State,B170)</f>
        <v>19953603.565000001</v>
      </c>
      <c r="D180" s="10">
        <f>SUMIFS(CO2_Mass,Year,$B180,Primary_Fuel,D$5,State,B170)</f>
        <v>2857602.3669999996</v>
      </c>
      <c r="E180" s="10">
        <f>SUMIFS(CO2_Mass,Year,$B180,Primary_Fuel,E$5,State,B170)</f>
        <v>21039.444000000003</v>
      </c>
      <c r="F180" s="10">
        <f>SUMIFS(CO2_Mass,Year,$B180,Primary_Fuel,F$5,State,B170)</f>
        <v>17074961.753999997</v>
      </c>
      <c r="G180" s="10">
        <f>SUMIFS(CO2_Mass,Year,$B180,Primary_Fuel,G$5,State,B170)</f>
        <v>0</v>
      </c>
      <c r="H180" s="10"/>
      <c r="I180" s="10">
        <f>SUMIFS(Heat_Input,Year,$B180,State,B170)</f>
        <v>333231151.01900005</v>
      </c>
      <c r="J180" s="10">
        <f>SUMIFS(Heat_Input,Year,$B180,Primary_Fuel,J$5,State,B170)</f>
        <v>29998748.714000002</v>
      </c>
      <c r="K180" s="10">
        <f>SUMIFS(Heat_Input,Year,$B180,Primary_Fuel,K$5,State,B170)</f>
        <v>272635.71599999996</v>
      </c>
      <c r="L180" s="10">
        <f>SUMIFS(Heat_Input,Year,$B180,Primary_Fuel,L$5,State,B170)</f>
        <v>287864720.53900009</v>
      </c>
      <c r="M180" s="10">
        <f>SUMIFS(Heat_Input,Year,$B180,Primary_Fuel,M$5,State,B170)</f>
        <v>15095046.049999999</v>
      </c>
      <c r="N180" s="18">
        <f t="shared" si="50"/>
        <v>119.75833294086178</v>
      </c>
      <c r="O180" s="18">
        <f t="shared" si="46"/>
        <v>190.51477074884767</v>
      </c>
      <c r="P180" s="18">
        <f t="shared" si="47"/>
        <v>154.34106953177042</v>
      </c>
      <c r="Q180" s="18">
        <f t="shared" si="48"/>
        <v>118.63184708448266</v>
      </c>
      <c r="R180" s="18">
        <f t="shared" si="49"/>
        <v>0</v>
      </c>
      <c r="S180" s="10">
        <f>SUMIFS(Gross_Load,Year,$B180,State,B170)</f>
        <v>34570313.899999999</v>
      </c>
      <c r="T180" s="10">
        <f>SUMIFS(Gross_Load,Year,$B180,Primary_Fuel,T$5,State,B170)</f>
        <v>920778.76000000013</v>
      </c>
      <c r="U180" s="10">
        <f>SUMIFS(Gross_Load,Year,$B180,Primary_Fuel,U$5,State,B170)</f>
        <v>21055.06</v>
      </c>
      <c r="V180" s="10">
        <f>SUMIFS(Gross_Load,Year,$B180,Primary_Fuel,V$5,State,B170)</f>
        <v>33330090.330000002</v>
      </c>
      <c r="W180" s="10">
        <f>SUMIFS(Gross_Load,Year,$B180,Primary_Fuel,W$5,State,B170)</f>
        <v>298389.75</v>
      </c>
    </row>
    <row r="181" spans="2:23" x14ac:dyDescent="0.45">
      <c r="B181" s="16">
        <v>2016</v>
      </c>
      <c r="C181" s="10">
        <f>SUMIFS(CO2_Mass,Year,$B181,State,B170)</f>
        <v>21802984.504999992</v>
      </c>
      <c r="D181" s="10">
        <f>SUMIFS(CO2_Mass,Year,$B181,Primary_Fuel,D$5,State,B170)</f>
        <v>2370219.8130000001</v>
      </c>
      <c r="E181" s="10">
        <f>SUMIFS(CO2_Mass,Year,$B181,Primary_Fuel,E$5,State,B170)</f>
        <v>13416.67</v>
      </c>
      <c r="F181" s="10">
        <f>SUMIFS(CO2_Mass,Year,$B181,Primary_Fuel,F$5,State,B170)</f>
        <v>19419348.021999992</v>
      </c>
      <c r="G181" s="10">
        <f>SUMIFS(CO2_Mass,Year,$B181,Primary_Fuel,G$5,State,B170)</f>
        <v>0</v>
      </c>
      <c r="H181" s="10"/>
      <c r="I181" s="10">
        <f>SUMIFS(Heat_Input,Year,$B181,State,B170)</f>
        <v>353517626.74000001</v>
      </c>
      <c r="J181" s="10">
        <f>SUMIFS(Heat_Input,Year,$B181,Primary_Fuel,J$5,State,B170)</f>
        <v>25270962.841000002</v>
      </c>
      <c r="K181" s="10">
        <f>SUMIFS(Heat_Input,Year,$B181,Primary_Fuel,K$5,State,B170)</f>
        <v>208407.06400000001</v>
      </c>
      <c r="L181" s="10">
        <f>SUMIFS(Heat_Input,Year,$B181,Primary_Fuel,L$5,State,B170)</f>
        <v>328038256.83500004</v>
      </c>
      <c r="M181" s="10">
        <f>SUMIFS(Heat_Input,Year,$B181,Primary_Fuel,M$5,State,B170)</f>
        <v>0</v>
      </c>
      <c r="N181" s="18">
        <f t="shared" si="50"/>
        <v>123.34878295070324</v>
      </c>
      <c r="O181" s="18">
        <f t="shared" si="46"/>
        <v>187.58444843696407</v>
      </c>
      <c r="P181" s="18">
        <f t="shared" si="47"/>
        <v>128.75446486785111</v>
      </c>
      <c r="Q181" s="18">
        <f t="shared" si="48"/>
        <v>118.39684925388279</v>
      </c>
      <c r="R181" s="18" t="str">
        <f t="shared" si="49"/>
        <v/>
      </c>
      <c r="S181" s="10">
        <f>SUMIFS(Gross_Load,Year,$B181,State,B170)</f>
        <v>41356393.569999985</v>
      </c>
      <c r="T181" s="10">
        <f>SUMIFS(Gross_Load,Year,$B181,Primary_Fuel,T$5,State,B170)</f>
        <v>516128.71</v>
      </c>
      <c r="U181" s="10">
        <f>SUMIFS(Gross_Load,Year,$B181,Primary_Fuel,U$5,State,B170)</f>
        <v>14965.3</v>
      </c>
      <c r="V181" s="10">
        <f>SUMIFS(Gross_Load,Year,$B181,Primary_Fuel,V$5,State,B170)</f>
        <v>40825299.55999998</v>
      </c>
      <c r="W181" s="10">
        <f>SUMIFS(Gross_Load,Year,$B181,Primary_Fuel,W$5,State,B170)</f>
        <v>0</v>
      </c>
    </row>
    <row r="182" spans="2:23" x14ac:dyDescent="0.45">
      <c r="B182" s="16">
        <v>2017</v>
      </c>
      <c r="C182" s="10">
        <f>SUMIFS(CO2_Mass,Year,$B182,State,B170)</f>
        <v>18597652.828000005</v>
      </c>
      <c r="D182" s="10">
        <f>SUMIFS(CO2_Mass,Year,$B182,Primary_Fuel,D$5,State,B170)</f>
        <v>1894309.1090000002</v>
      </c>
      <c r="E182" s="10">
        <f>SUMIFS(CO2_Mass,Year,$B182,Primary_Fuel,E$5,State,B170)</f>
        <v>6629.9</v>
      </c>
      <c r="F182" s="10">
        <f>SUMIFS(CO2_Mass,Year,$B182,Primary_Fuel,F$5,State,B170)</f>
        <v>16696713.819000004</v>
      </c>
      <c r="G182" s="10">
        <f>SUMIFS(CO2_Mass,Year,$B182,Primary_Fuel,G$5,State,B170)</f>
        <v>0</v>
      </c>
      <c r="H182" s="10"/>
      <c r="I182" s="10">
        <f>SUMIFS(Heat_Input,Year,$B182,State,B170)</f>
        <v>301019355.10400003</v>
      </c>
      <c r="J182" s="10">
        <f>SUMIFS(Heat_Input,Year,$B182,Primary_Fuel,J$5,State,B170)</f>
        <v>18588640.263</v>
      </c>
      <c r="K182" s="10">
        <f>SUMIFS(Heat_Input,Year,$B182,Primary_Fuel,K$5,State,B170)</f>
        <v>110588.2</v>
      </c>
      <c r="L182" s="10">
        <f>SUMIFS(Heat_Input,Year,$B182,Primary_Fuel,L$5,State,B170)</f>
        <v>282320126.64100003</v>
      </c>
      <c r="M182" s="10">
        <f>SUMIFS(Heat_Input,Year,$B182,Primary_Fuel,M$5,State,B170)</f>
        <v>0</v>
      </c>
      <c r="N182" s="18">
        <f t="shared" si="50"/>
        <v>123.56449851256008</v>
      </c>
      <c r="O182" s="18">
        <f t="shared" si="46"/>
        <v>203.81362834489323</v>
      </c>
      <c r="P182" s="18">
        <f t="shared" si="47"/>
        <v>119.9024850752612</v>
      </c>
      <c r="Q182" s="18">
        <f t="shared" si="48"/>
        <v>118.28213608186458</v>
      </c>
      <c r="R182" s="18" t="str">
        <f t="shared" si="49"/>
        <v/>
      </c>
      <c r="S182" s="10">
        <f>SUMIFS(Gross_Load,Year,$B182,State,B170)</f>
        <v>35985247.130000018</v>
      </c>
      <c r="T182" s="10">
        <f>SUMIFS(Gross_Load,Year,$B182,Primary_Fuel,T$5,State,B170)</f>
        <v>43940.07</v>
      </c>
      <c r="U182" s="10">
        <f>SUMIFS(Gross_Load,Year,$B182,Primary_Fuel,U$5,State,B170)</f>
        <v>8098.28</v>
      </c>
      <c r="V182" s="10">
        <f>SUMIFS(Gross_Load,Year,$B182,Primary_Fuel,V$5,State,B170)</f>
        <v>35933208.780000016</v>
      </c>
      <c r="W182" s="10">
        <f>SUMIFS(Gross_Load,Year,$B182,Primary_Fuel,W$5,State,B170)</f>
        <v>0</v>
      </c>
    </row>
    <row r="183" spans="2:23" x14ac:dyDescent="0.45">
      <c r="B183" s="16">
        <v>2018</v>
      </c>
      <c r="C183" s="10">
        <f>SUMIFS(CO2_Mass,Year,$B183,State,B170)</f>
        <v>19016815.77</v>
      </c>
      <c r="D183" s="10">
        <f>SUMIFS(CO2_Mass,Year,$B183,Primary_Fuel,D$5,State,B170)</f>
        <v>1830114.4469999999</v>
      </c>
      <c r="E183" s="10">
        <f>SUMIFS(CO2_Mass,Year,$B183,Primary_Fuel,E$5,State,B170)</f>
        <v>8453.2000000000007</v>
      </c>
      <c r="F183" s="10">
        <f>SUMIFS(CO2_Mass,Year,$B183,Primary_Fuel,F$5,State,B170)</f>
        <v>17178248.123</v>
      </c>
      <c r="G183" s="10">
        <f>SUMIFS(CO2_Mass,Year,$B183,Primary_Fuel,G$5,State,B170)</f>
        <v>0</v>
      </c>
      <c r="H183" s="10"/>
      <c r="I183" s="10">
        <f>SUMIFS(Heat_Input,Year,$B183,State,B170)</f>
        <v>307735212.40599996</v>
      </c>
      <c r="J183" s="10">
        <f>SUMIFS(Heat_Input,Year,$B183,Primary_Fuel,J$5,State,B170)</f>
        <v>17851968.77</v>
      </c>
      <c r="K183" s="10">
        <f>SUMIFS(Heat_Input,Year,$B183,Primary_Fuel,K$5,State,B170)</f>
        <v>135484.29999999999</v>
      </c>
      <c r="L183" s="10">
        <f>SUMIFS(Heat_Input,Year,$B183,Primary_Fuel,L$5,State,B170)</f>
        <v>289747759.33599997</v>
      </c>
      <c r="M183" s="10">
        <f>SUMIFS(Heat_Input,Year,$B183,Primary_Fuel,M$5,State,B170)</f>
        <v>0</v>
      </c>
      <c r="N183" s="18">
        <f t="shared" si="50"/>
        <v>123.59206878744062</v>
      </c>
      <c r="O183" s="18">
        <f t="shared" si="46"/>
        <v>205.03222592182476</v>
      </c>
      <c r="P183" s="18">
        <f t="shared" si="47"/>
        <v>124.7849381810291</v>
      </c>
      <c r="Q183" s="18">
        <f t="shared" si="48"/>
        <v>118.57381166547418</v>
      </c>
      <c r="R183" s="18" t="str">
        <f t="shared" si="49"/>
        <v/>
      </c>
      <c r="S183" s="10">
        <f>SUMIFS(Gross_Load,Year,$B183,State,B170)</f>
        <v>37420156.030000001</v>
      </c>
      <c r="T183" s="10">
        <f>SUMIFS(Gross_Load,Year,$B183,Primary_Fuel,T$5,State,B170)</f>
        <v>15668.62</v>
      </c>
      <c r="U183" s="10">
        <f>SUMIFS(Gross_Load,Year,$B183,Primary_Fuel,U$5,State,B170)</f>
        <v>9709.82</v>
      </c>
      <c r="V183" s="10">
        <f>SUMIFS(Gross_Load,Year,$B183,Primary_Fuel,V$5,State,B170)</f>
        <v>37394777.590000004</v>
      </c>
      <c r="W183" s="10">
        <f>SUMIFS(Gross_Load,Year,$B183,Primary_Fuel,W$5,State,B170)</f>
        <v>0</v>
      </c>
    </row>
    <row r="184" spans="2:23" x14ac:dyDescent="0.45">
      <c r="B184" s="16">
        <v>2019</v>
      </c>
      <c r="C184" s="10">
        <f>SUMIFS(CO2_Mass,Year,$B184,State,B170)</f>
        <v>19252164.632999994</v>
      </c>
      <c r="D184" s="10">
        <f>SUMIFS(CO2_Mass,Year,$B184,Primary_Fuel,D$5,State,B170)</f>
        <v>1665182.3630000001</v>
      </c>
      <c r="E184" s="10">
        <f>SUMIFS(CO2_Mass,Year,$B184,Primary_Fuel,E$5,State,B170)</f>
        <v>5664.7999999999993</v>
      </c>
      <c r="F184" s="10">
        <f>SUMIFS(CO2_Mass,Year,$B184,Primary_Fuel,F$5,State,B170)</f>
        <v>17581317.469999995</v>
      </c>
      <c r="G184" s="10">
        <f>SUMIFS(CO2_Mass,Year,$B184,Primary_Fuel,G$5,State,B170)</f>
        <v>0</v>
      </c>
      <c r="H184" s="10"/>
      <c r="I184" s="10">
        <f>SUMIFS(Heat_Input,Year,$B184,State,B170)</f>
        <v>313556766.65000004</v>
      </c>
      <c r="J184" s="10">
        <f>SUMIFS(Heat_Input,Year,$B184,Primary_Fuel,J$5,State,B170)</f>
        <v>16240895.300999999</v>
      </c>
      <c r="K184" s="10">
        <f>SUMIFS(Heat_Input,Year,$B184,Primary_Fuel,K$5,State,B170)</f>
        <v>88616.9</v>
      </c>
      <c r="L184" s="10">
        <f>SUMIFS(Heat_Input,Year,$B184,Primary_Fuel,L$5,State,B170)</f>
        <v>297227254.44900006</v>
      </c>
      <c r="M184" s="10">
        <f>SUMIFS(Heat_Input,Year,$B184,Primary_Fuel,M$5,State,B170)</f>
        <v>0</v>
      </c>
      <c r="N184" s="18">
        <f t="shared" si="50"/>
        <v>122.79859139184035</v>
      </c>
      <c r="O184" s="18">
        <f t="shared" si="46"/>
        <v>205.06041472941089</v>
      </c>
      <c r="P184" s="18">
        <f t="shared" si="47"/>
        <v>127.84920257874062</v>
      </c>
      <c r="Q184" s="18">
        <f t="shared" si="48"/>
        <v>118.30218936410959</v>
      </c>
      <c r="R184" s="18" t="str">
        <f t="shared" si="49"/>
        <v/>
      </c>
      <c r="S184" s="10">
        <f>SUMIFS(Gross_Load,Year,$B184,State,B170)</f>
        <v>39316512.680000007</v>
      </c>
      <c r="T184" s="10">
        <f>SUMIFS(Gross_Load,Year,$B184,Primary_Fuel,T$5,State,B170)</f>
        <v>0</v>
      </c>
      <c r="U184" s="10">
        <f>SUMIFS(Gross_Load,Year,$B184,Primary_Fuel,U$5,State,B170)</f>
        <v>6698.88</v>
      </c>
      <c r="V184" s="10">
        <f>SUMIFS(Gross_Load,Year,$B184,Primary_Fuel,V$5,State,B170)</f>
        <v>39309813.799999997</v>
      </c>
      <c r="W184" s="10">
        <f>SUMIFS(Gross_Load,Year,$B184,Primary_Fuel,W$5,State,B170)</f>
        <v>0</v>
      </c>
    </row>
    <row r="185" spans="2:23" x14ac:dyDescent="0.45">
      <c r="B185" s="16">
        <v>2020</v>
      </c>
      <c r="C185" s="10">
        <f>SUMIFS(CO2_Mass,Year,$B185,State,B170)</f>
        <v>14883721.694000004</v>
      </c>
      <c r="D185" s="10">
        <f>SUMIFS(CO2_Mass,Year,$B185,Primary_Fuel,D$5,State,B170)</f>
        <v>1474438.2560000001</v>
      </c>
      <c r="E185" s="10">
        <f>SUMIFS(CO2_Mass,Year,$B185,Primary_Fuel,E$5,State,B170)</f>
        <v>4759.3999999999996</v>
      </c>
      <c r="F185" s="10">
        <f>SUMIFS(CO2_Mass,Year,$B185,Primary_Fuel,F$5,State,B170)</f>
        <v>13404524.037999999</v>
      </c>
      <c r="G185" s="10">
        <f>SUMIFS(CO2_Mass,Year,$B185,Primary_Fuel,G$5,State,B170)</f>
        <v>0</v>
      </c>
      <c r="H185" s="10"/>
      <c r="I185" s="10">
        <f>SUMIFS(Heat_Input,Year,$B185,State,B170)</f>
        <v>241504531.94700009</v>
      </c>
      <c r="J185" s="10">
        <f>SUMIFS(Heat_Input,Year,$B185,Primary_Fuel,J$5,State,B170)</f>
        <v>14380396.964000002</v>
      </c>
      <c r="K185" s="10">
        <f>SUMIFS(Heat_Input,Year,$B185,Primary_Fuel,K$5,State,B170)</f>
        <v>79698.7</v>
      </c>
      <c r="L185" s="10">
        <f>SUMIFS(Heat_Input,Year,$B185,Primary_Fuel,L$5,State,B170)</f>
        <v>227044436.28299999</v>
      </c>
      <c r="M185" s="10">
        <f>SUMIFS(Heat_Input,Year,$B185,Primary_Fuel,M$5,State,B170)</f>
        <v>0</v>
      </c>
      <c r="N185" s="18">
        <f t="shared" si="50"/>
        <v>123.25832210276157</v>
      </c>
      <c r="O185" s="18">
        <f t="shared" si="46"/>
        <v>205.06224684772198</v>
      </c>
      <c r="P185" s="18">
        <f t="shared" si="47"/>
        <v>119.434821396083</v>
      </c>
      <c r="Q185" s="18">
        <f t="shared" si="48"/>
        <v>118.07841898659787</v>
      </c>
      <c r="R185" s="18" t="str">
        <f t="shared" si="49"/>
        <v/>
      </c>
      <c r="S185" s="10">
        <f>SUMIFS(Gross_Load,Year,$B185,State,B170)</f>
        <v>30741388.799999993</v>
      </c>
      <c r="T185" s="10">
        <f>SUMIFS(Gross_Load,Year,$B185,Primary_Fuel,T$5,State,B170)</f>
        <v>0</v>
      </c>
      <c r="U185" s="10">
        <f>SUMIFS(Gross_Load,Year,$B185,Primary_Fuel,U$5,State,B170)</f>
        <v>6058.2800000000007</v>
      </c>
      <c r="V185" s="10">
        <f>SUMIFS(Gross_Load,Year,$B185,Primary_Fuel,V$5,State,B170)</f>
        <v>30735330.519999992</v>
      </c>
      <c r="W185" s="10">
        <f>SUMIFS(Gross_Load,Year,$B185,Primary_Fuel,W$5,State,B170)</f>
        <v>0</v>
      </c>
    </row>
    <row r="186" spans="2:23" x14ac:dyDescent="0.45">
      <c r="B186" s="16">
        <v>2021</v>
      </c>
      <c r="C186" s="10">
        <f>SUMIFS(CO2_Mass,Year,$B186,State,B170)</f>
        <v>14619719.173999997</v>
      </c>
      <c r="D186" s="10">
        <f>SUMIFS(CO2_Mass,Year,$B186,Primary_Fuel,D$5,State,B170)</f>
        <v>1495827.4270000001</v>
      </c>
      <c r="E186" s="10">
        <f>SUMIFS(CO2_Mass,Year,$B186,Primary_Fuel,E$5,State,B170)</f>
        <v>7434.8</v>
      </c>
      <c r="F186" s="10">
        <f>SUMIFS(CO2_Mass,Year,$B186,Primary_Fuel,F$5,State,B170)</f>
        <v>13116456.946999995</v>
      </c>
      <c r="G186" s="10">
        <f>SUMIFS(CO2_Mass,Year,$B186,Primary_Fuel,G$5,State,B170)</f>
        <v>0</v>
      </c>
      <c r="H186" s="10"/>
      <c r="I186" s="10">
        <f>SUMIFS(Heat_Input,Year,$B186,State,B170)</f>
        <v>237683811.11000001</v>
      </c>
      <c r="J186" s="10">
        <f>SUMIFS(Heat_Input,Year,$B186,Primary_Fuel,J$5,State,B170)</f>
        <v>14612181.629000001</v>
      </c>
      <c r="K186" s="10">
        <f>SUMIFS(Heat_Input,Year,$B186,Primary_Fuel,K$5,State,B170)</f>
        <v>123449.60000000001</v>
      </c>
      <c r="L186" s="10">
        <f>SUMIFS(Heat_Input,Year,$B186,Primary_Fuel,L$5,State,B170)</f>
        <v>222948179.88100001</v>
      </c>
      <c r="M186" s="10">
        <f>SUMIFS(Heat_Input,Year,$B186,Primary_Fuel,M$5,State,B170)</f>
        <v>0</v>
      </c>
      <c r="N186" s="18">
        <f t="shared" si="50"/>
        <v>123.01821571881472</v>
      </c>
      <c r="O186" s="18">
        <f t="shared" si="46"/>
        <v>204.73704269201158</v>
      </c>
      <c r="P186" s="18">
        <f t="shared" si="47"/>
        <v>120.45077505313908</v>
      </c>
      <c r="Q186" s="18">
        <f t="shared" si="48"/>
        <v>117.6637275442301</v>
      </c>
      <c r="R186" s="18" t="str">
        <f t="shared" si="49"/>
        <v/>
      </c>
      <c r="S186" s="10">
        <f>SUMIFS(Gross_Load,Year,$B186,State,B170)</f>
        <v>29752597.580000006</v>
      </c>
      <c r="T186" s="10">
        <f>SUMIFS(Gross_Load,Year,$B186,Primary_Fuel,T$5,State,B170)</f>
        <v>0</v>
      </c>
      <c r="U186" s="10">
        <f>SUMIFS(Gross_Load,Year,$B186,Primary_Fuel,U$5,State,B170)</f>
        <v>9208.51</v>
      </c>
      <c r="V186" s="10">
        <f>SUMIFS(Gross_Load,Year,$B186,Primary_Fuel,V$5,State,B170)</f>
        <v>29743389.070000004</v>
      </c>
      <c r="W186" s="10">
        <f>SUMIFS(Gross_Load,Year,$B186,Primary_Fuel,W$5,State,B170)</f>
        <v>0</v>
      </c>
    </row>
    <row r="187" spans="2:23" x14ac:dyDescent="0.45">
      <c r="B187" s="16">
        <v>2022</v>
      </c>
      <c r="C187" s="10">
        <f>SUMIFS(CO2_Mass,Year,$B187,State,B170)</f>
        <v>15651892.903000001</v>
      </c>
      <c r="D187" s="10">
        <f>SUMIFS(CO2_Mass,Year,$B187,Primary_Fuel,D$5,State,B170)</f>
        <v>736837.67299999995</v>
      </c>
      <c r="E187" s="10">
        <f>SUMIFS(CO2_Mass,Year,$B187,Primary_Fuel,E$5,State,B170)</f>
        <v>6134.8</v>
      </c>
      <c r="F187" s="10">
        <f>SUMIFS(CO2_Mass,Year,$B187,Primary_Fuel,F$5,State,B170)</f>
        <v>14908920.430000002</v>
      </c>
      <c r="G187" s="10">
        <f>SUMIFS(CO2_Mass,Year,$B187,Primary_Fuel,G$5,State,B170)</f>
        <v>0</v>
      </c>
      <c r="H187" s="10"/>
      <c r="I187" s="10">
        <f>SUMIFS(Heat_Input,Year,$B187,State,B170)</f>
        <v>260252691.33700004</v>
      </c>
      <c r="J187" s="10">
        <f>SUMIFS(Heat_Input,Year,$B187,Primary_Fuel,J$5,State,B170)</f>
        <v>7191790.3140000002</v>
      </c>
      <c r="K187" s="10">
        <f>SUMIFS(Heat_Input,Year,$B187,Primary_Fuel,K$5,State,B170)</f>
        <v>103871.6</v>
      </c>
      <c r="L187" s="10">
        <f>SUMIFS(Heat_Input,Year,$B187,Primary_Fuel,L$5,State,B170)</f>
        <v>252957029.42300001</v>
      </c>
      <c r="M187" s="10">
        <f>SUMIFS(Heat_Input,Year,$B187,Primary_Fuel,M$5,State,B170)</f>
        <v>0</v>
      </c>
      <c r="N187" s="18">
        <f t="shared" si="50"/>
        <v>120.28227506575472</v>
      </c>
      <c r="O187" s="18">
        <f t="shared" si="46"/>
        <v>204.91077765869355</v>
      </c>
      <c r="P187" s="18">
        <f t="shared" si="47"/>
        <v>118.12275925276975</v>
      </c>
      <c r="Q187" s="18">
        <f t="shared" si="48"/>
        <v>117.87709923703282</v>
      </c>
      <c r="R187" s="18" t="str">
        <f t="shared" si="49"/>
        <v/>
      </c>
      <c r="S187" s="10">
        <f>SUMIFS(Gross_Load,Year,$B187,State,B170)</f>
        <v>33314609.019999996</v>
      </c>
      <c r="T187" s="10">
        <f>SUMIFS(Gross_Load,Year,$B187,Primary_Fuel,T$5,State,B170)</f>
        <v>0</v>
      </c>
      <c r="U187" s="10">
        <f>SUMIFS(Gross_Load,Year,$B187,Primary_Fuel,U$5,State,B170)</f>
        <v>8200.4599999999991</v>
      </c>
      <c r="V187" s="10">
        <f>SUMIFS(Gross_Load,Year,$B187,Primary_Fuel,V$5,State,B170)</f>
        <v>33306408.559999995</v>
      </c>
      <c r="W187" s="10">
        <f>SUMIFS(Gross_Load,Year,$B187,Primary_Fuel,W$5,State,B170)</f>
        <v>0</v>
      </c>
    </row>
    <row r="188" spans="2:23" x14ac:dyDescent="0.45">
      <c r="B188" s="16">
        <v>2023</v>
      </c>
      <c r="C188" s="10">
        <f>SUMIFS(CO2_Mass,Year,$B188,State,B170)</f>
        <v>14692738.364000004</v>
      </c>
      <c r="D188" s="10">
        <f>SUMIFS(CO2_Mass,Year,$B188,Primary_Fuel,D$5,State,B170)</f>
        <v>0</v>
      </c>
      <c r="E188" s="10">
        <f>SUMIFS(CO2_Mass,Year,$B188,Primary_Fuel,E$5,State,B170)</f>
        <v>3180.5</v>
      </c>
      <c r="F188" s="10">
        <f>SUMIFS(CO2_Mass,Year,$B188,Primary_Fuel,F$5,State,B170)</f>
        <v>14689557.864000004</v>
      </c>
      <c r="G188" s="10">
        <f>SUMIFS(CO2_Mass,Year,$B188,Primary_Fuel,G$5,State,B170)</f>
        <v>0</v>
      </c>
      <c r="H188" s="10"/>
      <c r="I188" s="10">
        <f>SUMIFS(Heat_Input,Year,$B188,State,B170)</f>
        <v>249405482.22599995</v>
      </c>
      <c r="J188" s="10">
        <f>SUMIFS(Heat_Input,Year,$B188,Primary_Fuel,J$5,State,B170)</f>
        <v>0</v>
      </c>
      <c r="K188" s="10">
        <f>SUMIFS(Heat_Input,Year,$B188,Primary_Fuel,K$5,State,B170)</f>
        <v>53148.2</v>
      </c>
      <c r="L188" s="10">
        <f>SUMIFS(Heat_Input,Year,$B188,Primary_Fuel,L$5,State,B170)</f>
        <v>249352334.02599996</v>
      </c>
      <c r="M188" s="10">
        <f>SUMIFS(Heat_Input,Year,$B188,Primary_Fuel,M$5,State,B170)</f>
        <v>0</v>
      </c>
      <c r="N188" s="18">
        <f t="shared" si="50"/>
        <v>117.82209623352313</v>
      </c>
      <c r="O188" s="18" t="str">
        <f t="shared" si="46"/>
        <v/>
      </c>
      <c r="P188" s="18">
        <f t="shared" si="47"/>
        <v>119.68420379241442</v>
      </c>
      <c r="Q188" s="18">
        <f t="shared" si="48"/>
        <v>117.82169933463165</v>
      </c>
      <c r="R188" s="18" t="str">
        <f t="shared" si="49"/>
        <v/>
      </c>
      <c r="S188" s="10">
        <f>SUMIFS(Gross_Load,Year,$B188,State,B170)</f>
        <v>34253940.520000011</v>
      </c>
      <c r="T188" s="10">
        <f>SUMIFS(Gross_Load,Year,$B188,Primary_Fuel,T$5,State,B170)</f>
        <v>0</v>
      </c>
      <c r="U188" s="10">
        <f>SUMIFS(Gross_Load,Year,$B188,Primary_Fuel,U$5,State,B170)</f>
        <v>4013.7999999999997</v>
      </c>
      <c r="V188" s="10">
        <f>SUMIFS(Gross_Load,Year,$B188,Primary_Fuel,V$5,State,B170)</f>
        <v>34249926.720000014</v>
      </c>
      <c r="W188" s="10">
        <f>SUMIFS(Gross_Load,Year,$B188,Primary_Fuel,W$5,State,B170)</f>
        <v>0</v>
      </c>
    </row>
    <row r="189" spans="2:23" x14ac:dyDescent="0.45">
      <c r="B189" s="16">
        <v>2024</v>
      </c>
      <c r="C189" s="10">
        <f>SUMIFS(CO2_Mass,Year,$B189,State,B170)</f>
        <v>6313052.0599999996</v>
      </c>
      <c r="D189" s="10">
        <f>SUMIFS(CO2_Mass,Year,$B189,Primary_Fuel,D$5,State,B170)</f>
        <v>0</v>
      </c>
      <c r="E189" s="10">
        <f>SUMIFS(CO2_Mass,Year,$B189,Primary_Fuel,E$5,State,B170)</f>
        <v>660.5</v>
      </c>
      <c r="F189" s="10">
        <f>SUMIFS(CO2_Mass,Year,$B189,Primary_Fuel,F$5,State,B170)</f>
        <v>6312391.5599999996</v>
      </c>
      <c r="G189" s="10">
        <f>SUMIFS(CO2_Mass,Year,$B189,Primary_Fuel,G$5,State,B170)</f>
        <v>0</v>
      </c>
      <c r="H189" s="10"/>
      <c r="I189" s="10">
        <f>SUMIFS(Heat_Input,Year,$B189,State,B170)</f>
        <v>107498458.42799999</v>
      </c>
      <c r="J189" s="10">
        <f>SUMIFS(Heat_Input,Year,$B189,Primary_Fuel,J$5,State,B170)</f>
        <v>0</v>
      </c>
      <c r="K189" s="10">
        <f>SUMIFS(Heat_Input,Year,$B189,Primary_Fuel,K$5,State,B170)</f>
        <v>11182.2</v>
      </c>
      <c r="L189" s="10">
        <f>SUMIFS(Heat_Input,Year,$B189,Primary_Fuel,L$5,State,B170)</f>
        <v>107487276.22799999</v>
      </c>
      <c r="M189" s="10">
        <f>SUMIFS(Heat_Input,Year,$B189,Primary_Fuel,M$5,State,B170)</f>
        <v>0</v>
      </c>
      <c r="N189" s="18">
        <f t="shared" si="50"/>
        <v>117.45381566059085</v>
      </c>
      <c r="O189" s="18" t="str">
        <f t="shared" si="46"/>
        <v/>
      </c>
      <c r="P189" s="18">
        <f t="shared" si="47"/>
        <v>118.13417753214929</v>
      </c>
      <c r="Q189" s="18">
        <f t="shared" si="48"/>
        <v>117.45374488065497</v>
      </c>
      <c r="R189" s="18" t="str">
        <f t="shared" si="49"/>
        <v/>
      </c>
      <c r="S189" s="10">
        <f>SUMIFS(Gross_Load,Year,$B189,State,B170)</f>
        <v>15003566.379999999</v>
      </c>
      <c r="T189" s="10">
        <f>SUMIFS(Gross_Load,Year,$B189,Primary_Fuel,T$5,State,B170)</f>
        <v>0</v>
      </c>
      <c r="U189" s="10">
        <f>SUMIFS(Gross_Load,Year,$B189,Primary_Fuel,U$5,State,B170)</f>
        <v>827.03</v>
      </c>
      <c r="V189" s="10">
        <f>SUMIFS(Gross_Load,Year,$B189,Primary_Fuel,V$5,State,B170)</f>
        <v>15002739.35</v>
      </c>
      <c r="W189" s="10">
        <f>SUMIFS(Gross_Load,Year,$B189,Primary_Fuel,W$5,State,B170)</f>
        <v>0</v>
      </c>
    </row>
    <row r="191" spans="2:23" x14ac:dyDescent="0.45">
      <c r="B191" s="14" t="s">
        <v>475</v>
      </c>
      <c r="C191" s="14" t="s">
        <v>935</v>
      </c>
    </row>
    <row r="192" spans="2:23" ht="14.65" thickBot="1" x14ac:dyDescent="0.5"/>
    <row r="193" spans="2:23" x14ac:dyDescent="0.45">
      <c r="B193" s="4"/>
      <c r="C193" s="176" t="s">
        <v>926</v>
      </c>
      <c r="D193" s="177"/>
      <c r="E193" s="177"/>
      <c r="F193" s="177"/>
      <c r="G193" s="178"/>
      <c r="H193" s="21"/>
      <c r="I193" s="176" t="s">
        <v>931</v>
      </c>
      <c r="J193" s="177"/>
      <c r="K193" s="177"/>
      <c r="L193" s="177"/>
      <c r="M193" s="178"/>
      <c r="N193" s="176" t="s">
        <v>936</v>
      </c>
      <c r="O193" s="177"/>
      <c r="P193" s="177"/>
      <c r="Q193" s="177"/>
      <c r="R193" s="178"/>
      <c r="S193" s="185" t="s">
        <v>931</v>
      </c>
      <c r="T193" s="186"/>
      <c r="U193" s="186"/>
      <c r="V193" s="186"/>
      <c r="W193" s="187"/>
    </row>
    <row r="194" spans="2:23" ht="14.65" thickBot="1" x14ac:dyDescent="0.5">
      <c r="B194" s="5" t="s">
        <v>5</v>
      </c>
      <c r="C194" s="6" t="s">
        <v>932</v>
      </c>
      <c r="D194" s="7" t="s">
        <v>82</v>
      </c>
      <c r="E194" s="7" t="s">
        <v>923</v>
      </c>
      <c r="F194" s="7" t="s">
        <v>333</v>
      </c>
      <c r="G194" s="8" t="s">
        <v>97</v>
      </c>
      <c r="H194" s="22"/>
      <c r="I194" s="6" t="s">
        <v>932</v>
      </c>
      <c r="J194" s="7" t="s">
        <v>82</v>
      </c>
      <c r="K194" s="7" t="s">
        <v>923</v>
      </c>
      <c r="L194" s="7" t="s">
        <v>333</v>
      </c>
      <c r="M194" s="8" t="s">
        <v>97</v>
      </c>
      <c r="N194" s="11" t="s">
        <v>932</v>
      </c>
      <c r="O194" s="12" t="s">
        <v>82</v>
      </c>
      <c r="P194" s="12" t="s">
        <v>923</v>
      </c>
      <c r="Q194" s="12" t="s">
        <v>333</v>
      </c>
      <c r="R194" s="13" t="s">
        <v>97</v>
      </c>
      <c r="S194" s="6" t="s">
        <v>932</v>
      </c>
      <c r="T194" s="7" t="s">
        <v>82</v>
      </c>
      <c r="U194" s="7" t="s">
        <v>923</v>
      </c>
      <c r="V194" s="7" t="s">
        <v>333</v>
      </c>
      <c r="W194" s="8" t="s">
        <v>97</v>
      </c>
    </row>
    <row r="195" spans="2:23" x14ac:dyDescent="0.45">
      <c r="B195" s="17">
        <v>2009</v>
      </c>
      <c r="C195" s="10">
        <f>SUMIFS(CO2_Mass,Year,$B195,State,B191)</f>
        <v>3416782.9049999998</v>
      </c>
      <c r="D195" s="10">
        <f>SUMIFS(CO2_Mass,Year,$B195,Primary_Fuel,D$5,State,B191)</f>
        <v>0</v>
      </c>
      <c r="E195" s="10">
        <f>SUMIFS(CO2_Mass,Year,$B195,Primary_Fuel,E$5,State,B191)</f>
        <v>0</v>
      </c>
      <c r="F195" s="10">
        <f>SUMIFS(CO2_Mass,Year,$B195,Primary_Fuel,F$5,State,B191)</f>
        <v>3416782.9049999998</v>
      </c>
      <c r="G195" s="10">
        <f>SUMIFS(CO2_Mass,Year,$B195,Primary_Fuel,G$5,State,B191)</f>
        <v>0</v>
      </c>
      <c r="H195" s="10"/>
      <c r="I195" s="10">
        <f>SUMIFS(Heat_Input,Year,$B195,State,B191)</f>
        <v>57526144.727000006</v>
      </c>
      <c r="J195" s="10">
        <f>SUMIFS(Heat_Input,Year,$B195,Primary_Fuel,J$5,State,B191)</f>
        <v>0</v>
      </c>
      <c r="K195" s="10">
        <f>SUMIFS(Heat_Input,Year,$B195,Primary_Fuel,K$5,State,B191)</f>
        <v>0</v>
      </c>
      <c r="L195" s="10">
        <f>SUMIFS(Heat_Input,Year,$B195,Primary_Fuel,L$5,State,B191)</f>
        <v>57526144.727000006</v>
      </c>
      <c r="M195" s="10">
        <f>SUMIFS(Heat_Input,Year,$B195,Primary_Fuel,M$5,State,B191)</f>
        <v>0</v>
      </c>
      <c r="N195" s="18">
        <f>IF(I195&gt;0,2000*C195/I195,"")</f>
        <v>118.79060977282305</v>
      </c>
      <c r="O195" s="18" t="str">
        <f t="shared" ref="O195:O210" si="51">IF(J195&gt;0,2000*D195/J195,"")</f>
        <v/>
      </c>
      <c r="P195" s="18" t="str">
        <f t="shared" ref="P195:P210" si="52">IF(K195&gt;0,2000*E195/K195,"")</f>
        <v/>
      </c>
      <c r="Q195" s="18">
        <f t="shared" ref="Q195:Q210" si="53">IF(L195&gt;0,2000*F195/L195,"")</f>
        <v>118.79060977282305</v>
      </c>
      <c r="R195" s="18" t="str">
        <f t="shared" ref="R195:R210" si="54">IF(M195&gt;0,2000*G195/M195,"")</f>
        <v/>
      </c>
      <c r="S195" s="10">
        <f>SUMIFS(Gross_Load,Year,$B195,State,B191)</f>
        <v>6699931.0600000005</v>
      </c>
      <c r="T195" s="10">
        <f>SUMIFS(Gross_Load,Year,$B195,Primary_Fuel,T$5,State,B191)</f>
        <v>0</v>
      </c>
      <c r="U195" s="10">
        <f>SUMIFS(Gross_Load,Year,$B195,Primary_Fuel,U$5,State,B191)</f>
        <v>0</v>
      </c>
      <c r="V195" s="10">
        <f>SUMIFS(Gross_Load,Year,$B195,Primary_Fuel,V$5,State,B191)</f>
        <v>6699931.0600000005</v>
      </c>
      <c r="W195" s="10">
        <f>SUMIFS(Gross_Load,Year,$B195,Primary_Fuel,W$5,State,B191)</f>
        <v>0</v>
      </c>
    </row>
    <row r="196" spans="2:23" x14ac:dyDescent="0.45">
      <c r="B196" s="16">
        <v>2010</v>
      </c>
      <c r="C196" s="10">
        <f>SUMIFS(CO2_Mass,Year,$B196,State,B191)</f>
        <v>3504391.679</v>
      </c>
      <c r="D196" s="10">
        <f>SUMIFS(CO2_Mass,Year,$B196,Primary_Fuel,D$5,State,B191)</f>
        <v>0</v>
      </c>
      <c r="E196" s="10">
        <f>SUMIFS(CO2_Mass,Year,$B196,Primary_Fuel,E$5,State,B191)</f>
        <v>0</v>
      </c>
      <c r="F196" s="10">
        <f>SUMIFS(CO2_Mass,Year,$B196,Primary_Fuel,F$5,State,B191)</f>
        <v>3504391.679</v>
      </c>
      <c r="G196" s="10">
        <f>SUMIFS(CO2_Mass,Year,$B196,Primary_Fuel,G$5,State,B191)</f>
        <v>0</v>
      </c>
      <c r="H196" s="10"/>
      <c r="I196" s="10">
        <f>SUMIFS(Heat_Input,Year,$B196,State,B191)</f>
        <v>59005932.206999995</v>
      </c>
      <c r="J196" s="10">
        <f>SUMIFS(Heat_Input,Year,$B196,Primary_Fuel,J$5,State,B191)</f>
        <v>0</v>
      </c>
      <c r="K196" s="10">
        <f>SUMIFS(Heat_Input,Year,$B196,Primary_Fuel,K$5,State,B191)</f>
        <v>0</v>
      </c>
      <c r="L196" s="10">
        <f>SUMIFS(Heat_Input,Year,$B196,Primary_Fuel,L$5,State,B191)</f>
        <v>59005932.206999995</v>
      </c>
      <c r="M196" s="10">
        <f>SUMIFS(Heat_Input,Year,$B196,Primary_Fuel,M$5,State,B191)</f>
        <v>0</v>
      </c>
      <c r="N196" s="18">
        <f t="shared" ref="N196:N210" si="55">IF(I196&gt;0,2000*C196/I196,"")</f>
        <v>118.78099533132253</v>
      </c>
      <c r="O196" s="18" t="str">
        <f t="shared" si="51"/>
        <v/>
      </c>
      <c r="P196" s="18" t="str">
        <f t="shared" si="52"/>
        <v/>
      </c>
      <c r="Q196" s="18">
        <f t="shared" si="53"/>
        <v>118.78099533132253</v>
      </c>
      <c r="R196" s="18" t="str">
        <f t="shared" si="54"/>
        <v/>
      </c>
      <c r="S196" s="10">
        <f>SUMIFS(Gross_Load,Year,$B196,State,B191)</f>
        <v>6585351.5</v>
      </c>
      <c r="T196" s="10">
        <f>SUMIFS(Gross_Load,Year,$B196,Primary_Fuel,T$5,State,B191)</f>
        <v>0</v>
      </c>
      <c r="U196" s="10">
        <f>SUMIFS(Gross_Load,Year,$B196,Primary_Fuel,U$5,State,B191)</f>
        <v>0</v>
      </c>
      <c r="V196" s="10">
        <f>SUMIFS(Gross_Load,Year,$B196,Primary_Fuel,V$5,State,B191)</f>
        <v>6585351.5</v>
      </c>
      <c r="W196" s="10">
        <f>SUMIFS(Gross_Load,Year,$B196,Primary_Fuel,W$5,State,B191)</f>
        <v>0</v>
      </c>
    </row>
    <row r="197" spans="2:23" x14ac:dyDescent="0.45">
      <c r="B197" s="16">
        <v>2011</v>
      </c>
      <c r="C197" s="10">
        <f>SUMIFS(CO2_Mass,Year,$B197,State,B191)</f>
        <v>3946582.0639999998</v>
      </c>
      <c r="D197" s="10">
        <f>SUMIFS(CO2_Mass,Year,$B197,Primary_Fuel,D$5,State,B191)</f>
        <v>0</v>
      </c>
      <c r="E197" s="10">
        <f>SUMIFS(CO2_Mass,Year,$B197,Primary_Fuel,E$5,State,B191)</f>
        <v>0</v>
      </c>
      <c r="F197" s="10">
        <f>SUMIFS(CO2_Mass,Year,$B197,Primary_Fuel,F$5,State,B191)</f>
        <v>3946582.0639999998</v>
      </c>
      <c r="G197" s="10">
        <f>SUMIFS(CO2_Mass,Year,$B197,Primary_Fuel,G$5,State,B191)</f>
        <v>0</v>
      </c>
      <c r="H197" s="10"/>
      <c r="I197" s="10">
        <f>SUMIFS(Heat_Input,Year,$B197,State,B191)</f>
        <v>66454714.743000001</v>
      </c>
      <c r="J197" s="10">
        <f>SUMIFS(Heat_Input,Year,$B197,Primary_Fuel,J$5,State,B191)</f>
        <v>0</v>
      </c>
      <c r="K197" s="10">
        <f>SUMIFS(Heat_Input,Year,$B197,Primary_Fuel,K$5,State,B191)</f>
        <v>0</v>
      </c>
      <c r="L197" s="10">
        <f>SUMIFS(Heat_Input,Year,$B197,Primary_Fuel,L$5,State,B191)</f>
        <v>66454714.743000001</v>
      </c>
      <c r="M197" s="10">
        <f>SUMIFS(Heat_Input,Year,$B197,Primary_Fuel,M$5,State,B191)</f>
        <v>0</v>
      </c>
      <c r="N197" s="18">
        <f t="shared" si="55"/>
        <v>118.77508102359924</v>
      </c>
      <c r="O197" s="18" t="str">
        <f t="shared" si="51"/>
        <v/>
      </c>
      <c r="P197" s="18" t="str">
        <f t="shared" si="52"/>
        <v/>
      </c>
      <c r="Q197" s="18">
        <f t="shared" si="53"/>
        <v>118.77508102359924</v>
      </c>
      <c r="R197" s="18" t="str">
        <f t="shared" si="54"/>
        <v/>
      </c>
      <c r="S197" s="10">
        <f>SUMIFS(Gross_Load,Year,$B197,State,B191)</f>
        <v>7423866.6199999992</v>
      </c>
      <c r="T197" s="10">
        <f>SUMIFS(Gross_Load,Year,$B197,Primary_Fuel,T$5,State,B191)</f>
        <v>0</v>
      </c>
      <c r="U197" s="10">
        <f>SUMIFS(Gross_Load,Year,$B197,Primary_Fuel,U$5,State,B191)</f>
        <v>0</v>
      </c>
      <c r="V197" s="10">
        <f>SUMIFS(Gross_Load,Year,$B197,Primary_Fuel,V$5,State,B191)</f>
        <v>7423866.6199999992</v>
      </c>
      <c r="W197" s="10">
        <f>SUMIFS(Gross_Load,Year,$B197,Primary_Fuel,W$5,State,B191)</f>
        <v>0</v>
      </c>
    </row>
    <row r="198" spans="2:23" x14ac:dyDescent="0.45">
      <c r="B198" s="16">
        <v>2012</v>
      </c>
      <c r="C198" s="10">
        <f>SUMIFS(CO2_Mass,Year,$B198,State,B191)</f>
        <v>3735785.47</v>
      </c>
      <c r="D198" s="10">
        <f>SUMIFS(CO2_Mass,Year,$B198,Primary_Fuel,D$5,State,B191)</f>
        <v>0</v>
      </c>
      <c r="E198" s="10">
        <f>SUMIFS(CO2_Mass,Year,$B198,Primary_Fuel,E$5,State,B191)</f>
        <v>0</v>
      </c>
      <c r="F198" s="10">
        <f>SUMIFS(CO2_Mass,Year,$B198,Primary_Fuel,F$5,State,B191)</f>
        <v>3735785.47</v>
      </c>
      <c r="G198" s="10">
        <f>SUMIFS(CO2_Mass,Year,$B198,Primary_Fuel,G$5,State,B191)</f>
        <v>0</v>
      </c>
      <c r="H198" s="10"/>
      <c r="I198" s="10">
        <f>SUMIFS(Heat_Input,Year,$B198,State,B191)</f>
        <v>62913997.975999996</v>
      </c>
      <c r="J198" s="10">
        <f>SUMIFS(Heat_Input,Year,$B198,Primary_Fuel,J$5,State,B191)</f>
        <v>0</v>
      </c>
      <c r="K198" s="10">
        <f>SUMIFS(Heat_Input,Year,$B198,Primary_Fuel,K$5,State,B191)</f>
        <v>0</v>
      </c>
      <c r="L198" s="10">
        <f>SUMIFS(Heat_Input,Year,$B198,Primary_Fuel,L$5,State,B191)</f>
        <v>62913997.975999996</v>
      </c>
      <c r="M198" s="10">
        <f>SUMIFS(Heat_Input,Year,$B198,Primary_Fuel,M$5,State,B191)</f>
        <v>0</v>
      </c>
      <c r="N198" s="18">
        <f t="shared" si="55"/>
        <v>118.75848269649315</v>
      </c>
      <c r="O198" s="18" t="str">
        <f t="shared" si="51"/>
        <v/>
      </c>
      <c r="P198" s="18" t="str">
        <f t="shared" si="52"/>
        <v/>
      </c>
      <c r="Q198" s="18">
        <f t="shared" si="53"/>
        <v>118.75848269649315</v>
      </c>
      <c r="R198" s="18" t="str">
        <f t="shared" si="54"/>
        <v/>
      </c>
      <c r="S198" s="10">
        <f>SUMIFS(Gross_Load,Year,$B198,State,B191)</f>
        <v>6912379</v>
      </c>
      <c r="T198" s="10">
        <f>SUMIFS(Gross_Load,Year,$B198,Primary_Fuel,T$5,State,B191)</f>
        <v>0</v>
      </c>
      <c r="U198" s="10">
        <f>SUMIFS(Gross_Load,Year,$B198,Primary_Fuel,U$5,State,B191)</f>
        <v>0</v>
      </c>
      <c r="V198" s="10">
        <f>SUMIFS(Gross_Load,Year,$B198,Primary_Fuel,V$5,State,B191)</f>
        <v>6912379</v>
      </c>
      <c r="W198" s="10">
        <f>SUMIFS(Gross_Load,Year,$B198,Primary_Fuel,W$5,State,B191)</f>
        <v>0</v>
      </c>
    </row>
    <row r="199" spans="2:23" x14ac:dyDescent="0.45">
      <c r="B199" s="16">
        <v>2013</v>
      </c>
      <c r="C199" s="10">
        <f>SUMIFS(CO2_Mass,Year,$B199,State,B191)</f>
        <v>2771104.7349999999</v>
      </c>
      <c r="D199" s="10">
        <f>SUMIFS(CO2_Mass,Year,$B199,Primary_Fuel,D$5,State,B191)</f>
        <v>0</v>
      </c>
      <c r="E199" s="10">
        <f>SUMIFS(CO2_Mass,Year,$B199,Primary_Fuel,E$5,State,B191)</f>
        <v>0</v>
      </c>
      <c r="F199" s="10">
        <f>SUMIFS(CO2_Mass,Year,$B199,Primary_Fuel,F$5,State,B191)</f>
        <v>2771104.7349999999</v>
      </c>
      <c r="G199" s="10">
        <f>SUMIFS(CO2_Mass,Year,$B199,Primary_Fuel,G$5,State,B191)</f>
        <v>0</v>
      </c>
      <c r="H199" s="10"/>
      <c r="I199" s="10">
        <f>SUMIFS(Heat_Input,Year,$B199,State,B191)</f>
        <v>46578503.197999999</v>
      </c>
      <c r="J199" s="10">
        <f>SUMIFS(Heat_Input,Year,$B199,Primary_Fuel,J$5,State,B191)</f>
        <v>0</v>
      </c>
      <c r="K199" s="10">
        <f>SUMIFS(Heat_Input,Year,$B199,Primary_Fuel,K$5,State,B191)</f>
        <v>0</v>
      </c>
      <c r="L199" s="10">
        <f>SUMIFS(Heat_Input,Year,$B199,Primary_Fuel,L$5,State,B191)</f>
        <v>46578503.197999999</v>
      </c>
      <c r="M199" s="10">
        <f>SUMIFS(Heat_Input,Year,$B199,Primary_Fuel,M$5,State,B191)</f>
        <v>0</v>
      </c>
      <c r="N199" s="18">
        <f t="shared" si="55"/>
        <v>118.98642269462134</v>
      </c>
      <c r="O199" s="18" t="str">
        <f t="shared" si="51"/>
        <v/>
      </c>
      <c r="P199" s="18" t="str">
        <f t="shared" si="52"/>
        <v/>
      </c>
      <c r="Q199" s="18">
        <f t="shared" si="53"/>
        <v>118.98642269462134</v>
      </c>
      <c r="R199" s="18" t="str">
        <f t="shared" si="54"/>
        <v/>
      </c>
      <c r="S199" s="10">
        <f>SUMIFS(Gross_Load,Year,$B199,State,B191)</f>
        <v>5272264.62</v>
      </c>
      <c r="T199" s="10">
        <f>SUMIFS(Gross_Load,Year,$B199,Primary_Fuel,T$5,State,B191)</f>
        <v>0</v>
      </c>
      <c r="U199" s="10">
        <f>SUMIFS(Gross_Load,Year,$B199,Primary_Fuel,U$5,State,B191)</f>
        <v>0</v>
      </c>
      <c r="V199" s="10">
        <f>SUMIFS(Gross_Load,Year,$B199,Primary_Fuel,V$5,State,B191)</f>
        <v>5272264.62</v>
      </c>
      <c r="W199" s="10">
        <f>SUMIFS(Gross_Load,Year,$B199,Primary_Fuel,W$5,State,B191)</f>
        <v>0</v>
      </c>
    </row>
    <row r="200" spans="2:23" x14ac:dyDescent="0.45">
      <c r="B200" s="16">
        <v>2014</v>
      </c>
      <c r="C200" s="10">
        <f>SUMIFS(CO2_Mass,Year,$B200,State,B191)</f>
        <v>2767289.8269999996</v>
      </c>
      <c r="D200" s="10">
        <f>SUMIFS(CO2_Mass,Year,$B200,Primary_Fuel,D$5,State,B191)</f>
        <v>0</v>
      </c>
      <c r="E200" s="10">
        <f>SUMIFS(CO2_Mass,Year,$B200,Primary_Fuel,E$5,State,B191)</f>
        <v>0</v>
      </c>
      <c r="F200" s="10">
        <f>SUMIFS(CO2_Mass,Year,$B200,Primary_Fuel,F$5,State,B191)</f>
        <v>2767289.8269999996</v>
      </c>
      <c r="G200" s="10">
        <f>SUMIFS(CO2_Mass,Year,$B200,Primary_Fuel,G$5,State,B191)</f>
        <v>0</v>
      </c>
      <c r="H200" s="10"/>
      <c r="I200" s="10">
        <f>SUMIFS(Heat_Input,Year,$B200,State,B191)</f>
        <v>46425862.664999999</v>
      </c>
      <c r="J200" s="10">
        <f>SUMIFS(Heat_Input,Year,$B200,Primary_Fuel,J$5,State,B191)</f>
        <v>0</v>
      </c>
      <c r="K200" s="10">
        <f>SUMIFS(Heat_Input,Year,$B200,Primary_Fuel,K$5,State,B191)</f>
        <v>0</v>
      </c>
      <c r="L200" s="10">
        <f>SUMIFS(Heat_Input,Year,$B200,Primary_Fuel,L$5,State,B191)</f>
        <v>46425862.664999999</v>
      </c>
      <c r="M200" s="10">
        <f>SUMIFS(Heat_Input,Year,$B200,Primary_Fuel,M$5,State,B191)</f>
        <v>0</v>
      </c>
      <c r="N200" s="18">
        <f t="shared" si="55"/>
        <v>119.21328622230351</v>
      </c>
      <c r="O200" s="18" t="str">
        <f t="shared" si="51"/>
        <v/>
      </c>
      <c r="P200" s="18" t="str">
        <f t="shared" si="52"/>
        <v/>
      </c>
      <c r="Q200" s="18">
        <f t="shared" si="53"/>
        <v>119.21328622230351</v>
      </c>
      <c r="R200" s="18" t="str">
        <f t="shared" si="54"/>
        <v/>
      </c>
      <c r="S200" s="10">
        <f>SUMIFS(Gross_Load,Year,$B200,State,B191)</f>
        <v>5200591.9799999995</v>
      </c>
      <c r="T200" s="10">
        <f>SUMIFS(Gross_Load,Year,$B200,Primary_Fuel,T$5,State,B191)</f>
        <v>0</v>
      </c>
      <c r="U200" s="10">
        <f>SUMIFS(Gross_Load,Year,$B200,Primary_Fuel,U$5,State,B191)</f>
        <v>0</v>
      </c>
      <c r="V200" s="10">
        <f>SUMIFS(Gross_Load,Year,$B200,Primary_Fuel,V$5,State,B191)</f>
        <v>5200591.9799999995</v>
      </c>
      <c r="W200" s="10">
        <f>SUMIFS(Gross_Load,Year,$B200,Primary_Fuel,W$5,State,B191)</f>
        <v>0</v>
      </c>
    </row>
    <row r="201" spans="2:23" x14ac:dyDescent="0.45">
      <c r="B201" s="16">
        <v>2015</v>
      </c>
      <c r="C201" s="10">
        <f>SUMIFS(CO2_Mass,Year,$B201,State,B191)</f>
        <v>3075646.1209999998</v>
      </c>
      <c r="D201" s="10">
        <f>SUMIFS(CO2_Mass,Year,$B201,Primary_Fuel,D$5,State,B191)</f>
        <v>0</v>
      </c>
      <c r="E201" s="10">
        <f>SUMIFS(CO2_Mass,Year,$B201,Primary_Fuel,E$5,State,B191)</f>
        <v>0</v>
      </c>
      <c r="F201" s="10">
        <f>SUMIFS(CO2_Mass,Year,$B201,Primary_Fuel,F$5,State,B191)</f>
        <v>3075646.1209999998</v>
      </c>
      <c r="G201" s="10">
        <f>SUMIFS(CO2_Mass,Year,$B201,Primary_Fuel,G$5,State,B191)</f>
        <v>0</v>
      </c>
      <c r="H201" s="10"/>
      <c r="I201" s="10">
        <f>SUMIFS(Heat_Input,Year,$B201,State,B191)</f>
        <v>51518412.152999997</v>
      </c>
      <c r="J201" s="10">
        <f>SUMIFS(Heat_Input,Year,$B201,Primary_Fuel,J$5,State,B191)</f>
        <v>0</v>
      </c>
      <c r="K201" s="10">
        <f>SUMIFS(Heat_Input,Year,$B201,Primary_Fuel,K$5,State,B191)</f>
        <v>0</v>
      </c>
      <c r="L201" s="10">
        <f>SUMIFS(Heat_Input,Year,$B201,Primary_Fuel,L$5,State,B191)</f>
        <v>51518412.152999997</v>
      </c>
      <c r="M201" s="10">
        <f>SUMIFS(Heat_Input,Year,$B201,Primary_Fuel,M$5,State,B191)</f>
        <v>0</v>
      </c>
      <c r="N201" s="18">
        <f t="shared" si="55"/>
        <v>119.39988025507888</v>
      </c>
      <c r="O201" s="18" t="str">
        <f t="shared" si="51"/>
        <v/>
      </c>
      <c r="P201" s="18" t="str">
        <f t="shared" si="52"/>
        <v/>
      </c>
      <c r="Q201" s="18">
        <f t="shared" si="53"/>
        <v>119.39988025507888</v>
      </c>
      <c r="R201" s="18" t="str">
        <f t="shared" si="54"/>
        <v/>
      </c>
      <c r="S201" s="10">
        <f>SUMIFS(Gross_Load,Year,$B201,State,B191)</f>
        <v>5568135</v>
      </c>
      <c r="T201" s="10">
        <f>SUMIFS(Gross_Load,Year,$B201,Primary_Fuel,T$5,State,B191)</f>
        <v>0</v>
      </c>
      <c r="U201" s="10">
        <f>SUMIFS(Gross_Load,Year,$B201,Primary_Fuel,U$5,State,B191)</f>
        <v>0</v>
      </c>
      <c r="V201" s="10">
        <f>SUMIFS(Gross_Load,Year,$B201,Primary_Fuel,V$5,State,B191)</f>
        <v>5568135</v>
      </c>
      <c r="W201" s="10">
        <f>SUMIFS(Gross_Load,Year,$B201,Primary_Fuel,W$5,State,B191)</f>
        <v>0</v>
      </c>
    </row>
    <row r="202" spans="2:23" x14ac:dyDescent="0.45">
      <c r="B202" s="16">
        <v>2016</v>
      </c>
      <c r="C202" s="10">
        <f>SUMIFS(CO2_Mass,Year,$B202,State,B191)</f>
        <v>2829861.057</v>
      </c>
      <c r="D202" s="10">
        <f>SUMIFS(CO2_Mass,Year,$B202,Primary_Fuel,D$5,State,B191)</f>
        <v>0</v>
      </c>
      <c r="E202" s="10">
        <f>SUMIFS(CO2_Mass,Year,$B202,Primary_Fuel,E$5,State,B191)</f>
        <v>0</v>
      </c>
      <c r="F202" s="10">
        <f>SUMIFS(CO2_Mass,Year,$B202,Primary_Fuel,F$5,State,B191)</f>
        <v>2829861.057</v>
      </c>
      <c r="G202" s="10">
        <f>SUMIFS(CO2_Mass,Year,$B202,Primary_Fuel,G$5,State,B191)</f>
        <v>0</v>
      </c>
      <c r="H202" s="10"/>
      <c r="I202" s="10">
        <f>SUMIFS(Heat_Input,Year,$B202,State,B191)</f>
        <v>47610780.397</v>
      </c>
      <c r="J202" s="10">
        <f>SUMIFS(Heat_Input,Year,$B202,Primary_Fuel,J$5,State,B191)</f>
        <v>0</v>
      </c>
      <c r="K202" s="10">
        <f>SUMIFS(Heat_Input,Year,$B202,Primary_Fuel,K$5,State,B191)</f>
        <v>0</v>
      </c>
      <c r="L202" s="10">
        <f>SUMIFS(Heat_Input,Year,$B202,Primary_Fuel,L$5,State,B191)</f>
        <v>47610780.397</v>
      </c>
      <c r="M202" s="10">
        <f>SUMIFS(Heat_Input,Year,$B202,Primary_Fuel,M$5,State,B191)</f>
        <v>0</v>
      </c>
      <c r="N202" s="18">
        <f t="shared" si="55"/>
        <v>118.87480244614147</v>
      </c>
      <c r="O202" s="18" t="str">
        <f t="shared" si="51"/>
        <v/>
      </c>
      <c r="P202" s="18" t="str">
        <f t="shared" si="52"/>
        <v/>
      </c>
      <c r="Q202" s="18">
        <f t="shared" si="53"/>
        <v>118.87480244614147</v>
      </c>
      <c r="R202" s="18" t="str">
        <f t="shared" si="54"/>
        <v/>
      </c>
      <c r="S202" s="10">
        <f>SUMIFS(Gross_Load,Year,$B202,State,B191)</f>
        <v>5471769.5800000001</v>
      </c>
      <c r="T202" s="10">
        <f>SUMIFS(Gross_Load,Year,$B202,Primary_Fuel,T$5,State,B191)</f>
        <v>0</v>
      </c>
      <c r="U202" s="10">
        <f>SUMIFS(Gross_Load,Year,$B202,Primary_Fuel,U$5,State,B191)</f>
        <v>0</v>
      </c>
      <c r="V202" s="10">
        <f>SUMIFS(Gross_Load,Year,$B202,Primary_Fuel,V$5,State,B191)</f>
        <v>5471769.5800000001</v>
      </c>
      <c r="W202" s="10">
        <f>SUMIFS(Gross_Load,Year,$B202,Primary_Fuel,W$5,State,B191)</f>
        <v>0</v>
      </c>
    </row>
    <row r="203" spans="2:23" x14ac:dyDescent="0.45">
      <c r="B203" s="16">
        <v>2017</v>
      </c>
      <c r="C203" s="10">
        <f>SUMIFS(CO2_Mass,Year,$B203,State,B191)</f>
        <v>3213210.56</v>
      </c>
      <c r="D203" s="10">
        <f>SUMIFS(CO2_Mass,Year,$B203,Primary_Fuel,D$5,State,B191)</f>
        <v>0</v>
      </c>
      <c r="E203" s="10">
        <f>SUMIFS(CO2_Mass,Year,$B203,Primary_Fuel,E$5,State,B191)</f>
        <v>0</v>
      </c>
      <c r="F203" s="10">
        <f>SUMIFS(CO2_Mass,Year,$B203,Primary_Fuel,F$5,State,B191)</f>
        <v>3213210.56</v>
      </c>
      <c r="G203" s="10">
        <f>SUMIFS(CO2_Mass,Year,$B203,Primary_Fuel,G$5,State,B191)</f>
        <v>0</v>
      </c>
      <c r="H203" s="10"/>
      <c r="I203" s="10">
        <f>SUMIFS(Heat_Input,Year,$B203,State,B191)</f>
        <v>53937658.213</v>
      </c>
      <c r="J203" s="10">
        <f>SUMIFS(Heat_Input,Year,$B203,Primary_Fuel,J$5,State,B191)</f>
        <v>0</v>
      </c>
      <c r="K203" s="10">
        <f>SUMIFS(Heat_Input,Year,$B203,Primary_Fuel,K$5,State,B191)</f>
        <v>0</v>
      </c>
      <c r="L203" s="10">
        <f>SUMIFS(Heat_Input,Year,$B203,Primary_Fuel,L$5,State,B191)</f>
        <v>53937658.213</v>
      </c>
      <c r="M203" s="10">
        <f>SUMIFS(Heat_Input,Year,$B203,Primary_Fuel,M$5,State,B191)</f>
        <v>0</v>
      </c>
      <c r="N203" s="18">
        <f t="shared" si="55"/>
        <v>119.14534914775203</v>
      </c>
      <c r="O203" s="18" t="str">
        <f t="shared" si="51"/>
        <v/>
      </c>
      <c r="P203" s="18" t="str">
        <f t="shared" si="52"/>
        <v/>
      </c>
      <c r="Q203" s="18">
        <f t="shared" si="53"/>
        <v>119.14534914775203</v>
      </c>
      <c r="R203" s="18" t="str">
        <f t="shared" si="54"/>
        <v/>
      </c>
      <c r="S203" s="10">
        <f>SUMIFS(Gross_Load,Year,$B203,State,B191)</f>
        <v>6223822.0199999996</v>
      </c>
      <c r="T203" s="10">
        <f>SUMIFS(Gross_Load,Year,$B203,Primary_Fuel,T$5,State,B191)</f>
        <v>0</v>
      </c>
      <c r="U203" s="10">
        <f>SUMIFS(Gross_Load,Year,$B203,Primary_Fuel,U$5,State,B191)</f>
        <v>0</v>
      </c>
      <c r="V203" s="10">
        <f>SUMIFS(Gross_Load,Year,$B203,Primary_Fuel,V$5,State,B191)</f>
        <v>6223822.0199999996</v>
      </c>
      <c r="W203" s="10">
        <f>SUMIFS(Gross_Load,Year,$B203,Primary_Fuel,W$5,State,B191)</f>
        <v>0</v>
      </c>
    </row>
    <row r="204" spans="2:23" x14ac:dyDescent="0.45">
      <c r="B204" s="16">
        <v>2018</v>
      </c>
      <c r="C204" s="10">
        <f>SUMIFS(CO2_Mass,Year,$B204,State,B191)</f>
        <v>3539025.702</v>
      </c>
      <c r="D204" s="10">
        <f>SUMIFS(CO2_Mass,Year,$B204,Primary_Fuel,D$5,State,B191)</f>
        <v>0</v>
      </c>
      <c r="E204" s="10">
        <f>SUMIFS(CO2_Mass,Year,$B204,Primary_Fuel,E$5,State,B191)</f>
        <v>0</v>
      </c>
      <c r="F204" s="10">
        <f>SUMIFS(CO2_Mass,Year,$B204,Primary_Fuel,F$5,State,B191)</f>
        <v>3539025.702</v>
      </c>
      <c r="G204" s="10">
        <f>SUMIFS(CO2_Mass,Year,$B204,Primary_Fuel,G$5,State,B191)</f>
        <v>0</v>
      </c>
      <c r="H204" s="10"/>
      <c r="I204" s="10">
        <f>SUMIFS(Heat_Input,Year,$B204,State,B191)</f>
        <v>59352581.723999999</v>
      </c>
      <c r="J204" s="10">
        <f>SUMIFS(Heat_Input,Year,$B204,Primary_Fuel,J$5,State,B191)</f>
        <v>0</v>
      </c>
      <c r="K204" s="10">
        <f>SUMIFS(Heat_Input,Year,$B204,Primary_Fuel,K$5,State,B191)</f>
        <v>0</v>
      </c>
      <c r="L204" s="10">
        <f>SUMIFS(Heat_Input,Year,$B204,Primary_Fuel,L$5,State,B191)</f>
        <v>59352581.723999999</v>
      </c>
      <c r="M204" s="10">
        <f>SUMIFS(Heat_Input,Year,$B204,Primary_Fuel,M$5,State,B191)</f>
        <v>0</v>
      </c>
      <c r="N204" s="18">
        <f t="shared" si="55"/>
        <v>119.2543137704471</v>
      </c>
      <c r="O204" s="18" t="str">
        <f t="shared" si="51"/>
        <v/>
      </c>
      <c r="P204" s="18" t="str">
        <f t="shared" si="52"/>
        <v/>
      </c>
      <c r="Q204" s="18">
        <f t="shared" si="53"/>
        <v>119.2543137704471</v>
      </c>
      <c r="R204" s="18" t="str">
        <f t="shared" si="54"/>
        <v/>
      </c>
      <c r="S204" s="10">
        <f>SUMIFS(Gross_Load,Year,$B204,State,B191)</f>
        <v>6794928.9900000002</v>
      </c>
      <c r="T204" s="10">
        <f>SUMIFS(Gross_Load,Year,$B204,Primary_Fuel,T$5,State,B191)</f>
        <v>0</v>
      </c>
      <c r="U204" s="10">
        <f>SUMIFS(Gross_Load,Year,$B204,Primary_Fuel,U$5,State,B191)</f>
        <v>0</v>
      </c>
      <c r="V204" s="10">
        <f>SUMIFS(Gross_Load,Year,$B204,Primary_Fuel,V$5,State,B191)</f>
        <v>6794928.9900000002</v>
      </c>
      <c r="W204" s="10">
        <f>SUMIFS(Gross_Load,Year,$B204,Primary_Fuel,W$5,State,B191)</f>
        <v>0</v>
      </c>
    </row>
    <row r="205" spans="2:23" x14ac:dyDescent="0.45">
      <c r="B205" s="16">
        <v>2019</v>
      </c>
      <c r="C205" s="10">
        <f>SUMIFS(CO2_Mass,Year,$B205,State,B191)</f>
        <v>3151488.5990000004</v>
      </c>
      <c r="D205" s="10">
        <f>SUMIFS(CO2_Mass,Year,$B205,Primary_Fuel,D$5,State,B191)</f>
        <v>0</v>
      </c>
      <c r="E205" s="10">
        <f>SUMIFS(CO2_Mass,Year,$B205,Primary_Fuel,E$5,State,B191)</f>
        <v>0</v>
      </c>
      <c r="F205" s="10">
        <f>SUMIFS(CO2_Mass,Year,$B205,Primary_Fuel,F$5,State,B191)</f>
        <v>3151488.5990000004</v>
      </c>
      <c r="G205" s="10">
        <f>SUMIFS(CO2_Mass,Year,$B205,Primary_Fuel,G$5,State,B191)</f>
        <v>0</v>
      </c>
      <c r="H205" s="10"/>
      <c r="I205" s="10">
        <f>SUMIFS(Heat_Input,Year,$B205,State,B191)</f>
        <v>53039084.603999995</v>
      </c>
      <c r="J205" s="10">
        <f>SUMIFS(Heat_Input,Year,$B205,Primary_Fuel,J$5,State,B191)</f>
        <v>0</v>
      </c>
      <c r="K205" s="10">
        <f>SUMIFS(Heat_Input,Year,$B205,Primary_Fuel,K$5,State,B191)</f>
        <v>0</v>
      </c>
      <c r="L205" s="10">
        <f>SUMIFS(Heat_Input,Year,$B205,Primary_Fuel,L$5,State,B191)</f>
        <v>53039084.603999995</v>
      </c>
      <c r="M205" s="10">
        <f>SUMIFS(Heat_Input,Year,$B205,Primary_Fuel,M$5,State,B191)</f>
        <v>0</v>
      </c>
      <c r="N205" s="18">
        <f t="shared" si="55"/>
        <v>118.83646267765066</v>
      </c>
      <c r="O205" s="18" t="str">
        <f t="shared" si="51"/>
        <v/>
      </c>
      <c r="P205" s="18" t="str">
        <f t="shared" si="52"/>
        <v/>
      </c>
      <c r="Q205" s="18">
        <f t="shared" si="53"/>
        <v>118.83646267765066</v>
      </c>
      <c r="R205" s="18" t="str">
        <f t="shared" si="54"/>
        <v/>
      </c>
      <c r="S205" s="10">
        <f>SUMIFS(Gross_Load,Year,$B205,State,B191)</f>
        <v>6223715.1500000004</v>
      </c>
      <c r="T205" s="10">
        <f>SUMIFS(Gross_Load,Year,$B205,Primary_Fuel,T$5,State,B191)</f>
        <v>0</v>
      </c>
      <c r="U205" s="10">
        <f>SUMIFS(Gross_Load,Year,$B205,Primary_Fuel,U$5,State,B191)</f>
        <v>0</v>
      </c>
      <c r="V205" s="10">
        <f>SUMIFS(Gross_Load,Year,$B205,Primary_Fuel,V$5,State,B191)</f>
        <v>6223715.1500000004</v>
      </c>
      <c r="W205" s="10">
        <f>SUMIFS(Gross_Load,Year,$B205,Primary_Fuel,W$5,State,B191)</f>
        <v>0</v>
      </c>
    </row>
    <row r="206" spans="2:23" x14ac:dyDescent="0.45">
      <c r="B206" s="16">
        <v>2020</v>
      </c>
      <c r="C206" s="10">
        <f>SUMIFS(CO2_Mass,Year,$B206,State,B191)</f>
        <v>3580279.3129999996</v>
      </c>
      <c r="D206" s="10">
        <f>SUMIFS(CO2_Mass,Year,$B206,Primary_Fuel,D$5,State,B191)</f>
        <v>0</v>
      </c>
      <c r="E206" s="10">
        <f>SUMIFS(CO2_Mass,Year,$B206,Primary_Fuel,E$5,State,B191)</f>
        <v>0</v>
      </c>
      <c r="F206" s="10">
        <f>SUMIFS(CO2_Mass,Year,$B206,Primary_Fuel,F$5,State,B191)</f>
        <v>3580279.3129999996</v>
      </c>
      <c r="G206" s="10">
        <f>SUMIFS(CO2_Mass,Year,$B206,Primary_Fuel,G$5,State,B191)</f>
        <v>0</v>
      </c>
      <c r="H206" s="10"/>
      <c r="I206" s="10">
        <f>SUMIFS(Heat_Input,Year,$B206,State,B191)</f>
        <v>60265102.732999995</v>
      </c>
      <c r="J206" s="10">
        <f>SUMIFS(Heat_Input,Year,$B206,Primary_Fuel,J$5,State,B191)</f>
        <v>0</v>
      </c>
      <c r="K206" s="10">
        <f>SUMIFS(Heat_Input,Year,$B206,Primary_Fuel,K$5,State,B191)</f>
        <v>0</v>
      </c>
      <c r="L206" s="10">
        <f>SUMIFS(Heat_Input,Year,$B206,Primary_Fuel,L$5,State,B191)</f>
        <v>60265102.732999995</v>
      </c>
      <c r="M206" s="10">
        <f>SUMIFS(Heat_Input,Year,$B206,Primary_Fuel,M$5,State,B191)</f>
        <v>0</v>
      </c>
      <c r="N206" s="18">
        <f t="shared" si="55"/>
        <v>118.81766231652031</v>
      </c>
      <c r="O206" s="18" t="str">
        <f t="shared" si="51"/>
        <v/>
      </c>
      <c r="P206" s="18" t="str">
        <f t="shared" si="52"/>
        <v/>
      </c>
      <c r="Q206" s="18">
        <f t="shared" si="53"/>
        <v>118.81766231652031</v>
      </c>
      <c r="R206" s="18" t="str">
        <f t="shared" si="54"/>
        <v/>
      </c>
      <c r="S206" s="10">
        <f>SUMIFS(Gross_Load,Year,$B206,State,B191)</f>
        <v>7279480.7000000002</v>
      </c>
      <c r="T206" s="10">
        <f>SUMIFS(Gross_Load,Year,$B206,Primary_Fuel,T$5,State,B191)</f>
        <v>0</v>
      </c>
      <c r="U206" s="10">
        <f>SUMIFS(Gross_Load,Year,$B206,Primary_Fuel,U$5,State,B191)</f>
        <v>0</v>
      </c>
      <c r="V206" s="10">
        <f>SUMIFS(Gross_Load,Year,$B206,Primary_Fuel,V$5,State,B191)</f>
        <v>7279480.7000000002</v>
      </c>
      <c r="W206" s="10">
        <f>SUMIFS(Gross_Load,Year,$B206,Primary_Fuel,W$5,State,B191)</f>
        <v>0</v>
      </c>
    </row>
    <row r="207" spans="2:23" x14ac:dyDescent="0.45">
      <c r="B207" s="16">
        <v>2021</v>
      </c>
      <c r="C207" s="10">
        <f>SUMIFS(CO2_Mass,Year,$B207,State,B191)</f>
        <v>3781116.8560000006</v>
      </c>
      <c r="D207" s="10">
        <f>SUMIFS(CO2_Mass,Year,$B207,Primary_Fuel,D$5,State,B191)</f>
        <v>0</v>
      </c>
      <c r="E207" s="10">
        <f>SUMIFS(CO2_Mass,Year,$B207,Primary_Fuel,E$5,State,B191)</f>
        <v>0</v>
      </c>
      <c r="F207" s="10">
        <f>SUMIFS(CO2_Mass,Year,$B207,Primary_Fuel,F$5,State,B191)</f>
        <v>3781116.8560000006</v>
      </c>
      <c r="G207" s="10">
        <f>SUMIFS(CO2_Mass,Year,$B207,Primary_Fuel,G$5,State,B191)</f>
        <v>0</v>
      </c>
      <c r="H207" s="10"/>
      <c r="I207" s="10">
        <f>SUMIFS(Heat_Input,Year,$B207,State,B191)</f>
        <v>63603002.733999997</v>
      </c>
      <c r="J207" s="10">
        <f>SUMIFS(Heat_Input,Year,$B207,Primary_Fuel,J$5,State,B191)</f>
        <v>0</v>
      </c>
      <c r="K207" s="10">
        <f>SUMIFS(Heat_Input,Year,$B207,Primary_Fuel,K$5,State,B191)</f>
        <v>0</v>
      </c>
      <c r="L207" s="10">
        <f>SUMIFS(Heat_Input,Year,$B207,Primary_Fuel,L$5,State,B191)</f>
        <v>63603002.733999997</v>
      </c>
      <c r="M207" s="10">
        <f>SUMIFS(Heat_Input,Year,$B207,Primary_Fuel,M$5,State,B191)</f>
        <v>0</v>
      </c>
      <c r="N207" s="18">
        <f t="shared" si="55"/>
        <v>118.89743230562114</v>
      </c>
      <c r="O207" s="18" t="str">
        <f t="shared" si="51"/>
        <v/>
      </c>
      <c r="P207" s="18" t="str">
        <f t="shared" si="52"/>
        <v/>
      </c>
      <c r="Q207" s="18">
        <f t="shared" si="53"/>
        <v>118.89743230562114</v>
      </c>
      <c r="R207" s="18" t="str">
        <f t="shared" si="54"/>
        <v/>
      </c>
      <c r="S207" s="10">
        <f>SUMIFS(Gross_Load,Year,$B207,State,B191)</f>
        <v>7526412.9699999997</v>
      </c>
      <c r="T207" s="10">
        <f>SUMIFS(Gross_Load,Year,$B207,Primary_Fuel,T$5,State,B191)</f>
        <v>0</v>
      </c>
      <c r="U207" s="10">
        <f>SUMIFS(Gross_Load,Year,$B207,Primary_Fuel,U$5,State,B191)</f>
        <v>0</v>
      </c>
      <c r="V207" s="10">
        <f>SUMIFS(Gross_Load,Year,$B207,Primary_Fuel,V$5,State,B191)</f>
        <v>7526412.9699999997</v>
      </c>
      <c r="W207" s="10">
        <f>SUMIFS(Gross_Load,Year,$B207,Primary_Fuel,W$5,State,B191)</f>
        <v>0</v>
      </c>
    </row>
    <row r="208" spans="2:23" x14ac:dyDescent="0.45">
      <c r="B208" s="16">
        <v>2022</v>
      </c>
      <c r="C208" s="10">
        <f>SUMIFS(CO2_Mass,Year,$B208,State,B191)</f>
        <v>3068849.4450000003</v>
      </c>
      <c r="D208" s="10">
        <f>SUMIFS(CO2_Mass,Year,$B208,Primary_Fuel,D$5,State,B191)</f>
        <v>0</v>
      </c>
      <c r="E208" s="10">
        <f>SUMIFS(CO2_Mass,Year,$B208,Primary_Fuel,E$5,State,B191)</f>
        <v>0</v>
      </c>
      <c r="F208" s="10">
        <f>SUMIFS(CO2_Mass,Year,$B208,Primary_Fuel,F$5,State,B191)</f>
        <v>3068849.4450000003</v>
      </c>
      <c r="G208" s="10">
        <f>SUMIFS(CO2_Mass,Year,$B208,Primary_Fuel,G$5,State,B191)</f>
        <v>0</v>
      </c>
      <c r="H208" s="10"/>
      <c r="I208" s="10">
        <f>SUMIFS(Heat_Input,Year,$B208,State,B191)</f>
        <v>51442675.943999998</v>
      </c>
      <c r="J208" s="10">
        <f>SUMIFS(Heat_Input,Year,$B208,Primary_Fuel,J$5,State,B191)</f>
        <v>0</v>
      </c>
      <c r="K208" s="10">
        <f>SUMIFS(Heat_Input,Year,$B208,Primary_Fuel,K$5,State,B191)</f>
        <v>0</v>
      </c>
      <c r="L208" s="10">
        <f>SUMIFS(Heat_Input,Year,$B208,Primary_Fuel,L$5,State,B191)</f>
        <v>51442675.943999998</v>
      </c>
      <c r="M208" s="10">
        <f>SUMIFS(Heat_Input,Year,$B208,Primary_Fuel,M$5,State,B191)</f>
        <v>0</v>
      </c>
      <c r="N208" s="18">
        <f t="shared" si="55"/>
        <v>119.31142339254359</v>
      </c>
      <c r="O208" s="18" t="str">
        <f t="shared" si="51"/>
        <v/>
      </c>
      <c r="P208" s="18" t="str">
        <f t="shared" si="52"/>
        <v/>
      </c>
      <c r="Q208" s="18">
        <f t="shared" si="53"/>
        <v>119.31142339254359</v>
      </c>
      <c r="R208" s="18" t="str">
        <f t="shared" si="54"/>
        <v/>
      </c>
      <c r="S208" s="10">
        <f>SUMIFS(Gross_Load,Year,$B208,State,B191)</f>
        <v>6153093.4800000004</v>
      </c>
      <c r="T208" s="10">
        <f>SUMIFS(Gross_Load,Year,$B208,Primary_Fuel,T$5,State,B191)</f>
        <v>0</v>
      </c>
      <c r="U208" s="10">
        <f>SUMIFS(Gross_Load,Year,$B208,Primary_Fuel,U$5,State,B191)</f>
        <v>0</v>
      </c>
      <c r="V208" s="10">
        <f>SUMIFS(Gross_Load,Year,$B208,Primary_Fuel,V$5,State,B191)</f>
        <v>6153093.4800000004</v>
      </c>
      <c r="W208" s="10">
        <f>SUMIFS(Gross_Load,Year,$B208,Primary_Fuel,W$5,State,B191)</f>
        <v>0</v>
      </c>
    </row>
    <row r="209" spans="2:23" x14ac:dyDescent="0.45">
      <c r="B209" s="16">
        <v>2023</v>
      </c>
      <c r="C209" s="10">
        <f>SUMIFS(CO2_Mass,Year,$B209,State,B191)</f>
        <v>4271125.9419999998</v>
      </c>
      <c r="D209" s="10">
        <f>SUMIFS(CO2_Mass,Year,$B209,Primary_Fuel,D$5,State,B191)</f>
        <v>0</v>
      </c>
      <c r="E209" s="10">
        <f>SUMIFS(CO2_Mass,Year,$B209,Primary_Fuel,E$5,State,B191)</f>
        <v>0</v>
      </c>
      <c r="F209" s="10">
        <f>SUMIFS(CO2_Mass,Year,$B209,Primary_Fuel,F$5,State,B191)</f>
        <v>4271125.9419999998</v>
      </c>
      <c r="G209" s="10">
        <f>SUMIFS(CO2_Mass,Year,$B209,Primary_Fuel,G$5,State,B191)</f>
        <v>0</v>
      </c>
      <c r="H209" s="10"/>
      <c r="I209" s="10">
        <f>SUMIFS(Heat_Input,Year,$B209,State,B191)</f>
        <v>71805352.976999998</v>
      </c>
      <c r="J209" s="10">
        <f>SUMIFS(Heat_Input,Year,$B209,Primary_Fuel,J$5,State,B191)</f>
        <v>0</v>
      </c>
      <c r="K209" s="10">
        <f>SUMIFS(Heat_Input,Year,$B209,Primary_Fuel,K$5,State,B191)</f>
        <v>0</v>
      </c>
      <c r="L209" s="10">
        <f>SUMIFS(Heat_Input,Year,$B209,Primary_Fuel,L$5,State,B191)</f>
        <v>71805352.976999998</v>
      </c>
      <c r="M209" s="10">
        <f>SUMIFS(Heat_Input,Year,$B209,Primary_Fuel,M$5,State,B191)</f>
        <v>0</v>
      </c>
      <c r="N209" s="18">
        <f t="shared" si="55"/>
        <v>118.96399822358887</v>
      </c>
      <c r="O209" s="18" t="str">
        <f t="shared" si="51"/>
        <v/>
      </c>
      <c r="P209" s="18" t="str">
        <f t="shared" si="52"/>
        <v/>
      </c>
      <c r="Q209" s="18">
        <f t="shared" si="53"/>
        <v>118.96399822358887</v>
      </c>
      <c r="R209" s="18" t="str">
        <f t="shared" si="54"/>
        <v/>
      </c>
      <c r="S209" s="10">
        <f>SUMIFS(Gross_Load,Year,$B209,State,B191)</f>
        <v>8189444.8799999999</v>
      </c>
      <c r="T209" s="10">
        <f>SUMIFS(Gross_Load,Year,$B209,Primary_Fuel,T$5,State,B191)</f>
        <v>0</v>
      </c>
      <c r="U209" s="10">
        <f>SUMIFS(Gross_Load,Year,$B209,Primary_Fuel,U$5,State,B191)</f>
        <v>0</v>
      </c>
      <c r="V209" s="10">
        <f>SUMIFS(Gross_Load,Year,$B209,Primary_Fuel,V$5,State,B191)</f>
        <v>8189444.8799999999</v>
      </c>
      <c r="W209" s="10">
        <f>SUMIFS(Gross_Load,Year,$B209,Primary_Fuel,W$5,State,B191)</f>
        <v>0</v>
      </c>
    </row>
    <row r="210" spans="2:23" x14ac:dyDescent="0.45">
      <c r="B210" s="16">
        <v>2024</v>
      </c>
      <c r="C210" s="10">
        <f>SUMIFS(CO2_Mass,Year,$B210,State,B191)</f>
        <v>1593657.81</v>
      </c>
      <c r="D210" s="10">
        <f>SUMIFS(CO2_Mass,Year,$B210,Primary_Fuel,D$5,State,B191)</f>
        <v>0</v>
      </c>
      <c r="E210" s="10">
        <f>SUMIFS(CO2_Mass,Year,$B210,Primary_Fuel,E$5,State,B191)</f>
        <v>0</v>
      </c>
      <c r="F210" s="10">
        <f>SUMIFS(CO2_Mass,Year,$B210,Primary_Fuel,F$5,State,B191)</f>
        <v>1593657.81</v>
      </c>
      <c r="G210" s="10">
        <f>SUMIFS(CO2_Mass,Year,$B210,Primary_Fuel,G$5,State,B191)</f>
        <v>0</v>
      </c>
      <c r="H210" s="10"/>
      <c r="I210" s="10">
        <f>SUMIFS(Heat_Input,Year,$B210,State,B191)</f>
        <v>26811243.092</v>
      </c>
      <c r="J210" s="10">
        <f>SUMIFS(Heat_Input,Year,$B210,Primary_Fuel,J$5,State,B191)</f>
        <v>0</v>
      </c>
      <c r="K210" s="10">
        <f>SUMIFS(Heat_Input,Year,$B210,Primary_Fuel,K$5,State,B191)</f>
        <v>0</v>
      </c>
      <c r="L210" s="10">
        <f>SUMIFS(Heat_Input,Year,$B210,Primary_Fuel,L$5,State,B191)</f>
        <v>26811243.092</v>
      </c>
      <c r="M210" s="10">
        <f>SUMIFS(Heat_Input,Year,$B210,Primary_Fuel,M$5,State,B191)</f>
        <v>0</v>
      </c>
      <c r="N210" s="18">
        <f t="shared" si="55"/>
        <v>118.87981504859947</v>
      </c>
      <c r="O210" s="18" t="str">
        <f t="shared" si="51"/>
        <v/>
      </c>
      <c r="P210" s="18" t="str">
        <f t="shared" si="52"/>
        <v/>
      </c>
      <c r="Q210" s="18">
        <f t="shared" si="53"/>
        <v>118.87981504859947</v>
      </c>
      <c r="R210" s="18" t="str">
        <f t="shared" si="54"/>
        <v/>
      </c>
      <c r="S210" s="10">
        <f>SUMIFS(Gross_Load,Year,$B210,State,B191)</f>
        <v>3253793.6999999997</v>
      </c>
      <c r="T210" s="10">
        <f>SUMIFS(Gross_Load,Year,$B210,Primary_Fuel,T$5,State,B191)</f>
        <v>0</v>
      </c>
      <c r="U210" s="10">
        <f>SUMIFS(Gross_Load,Year,$B210,Primary_Fuel,U$5,State,B191)</f>
        <v>0</v>
      </c>
      <c r="V210" s="10">
        <f>SUMIFS(Gross_Load,Year,$B210,Primary_Fuel,V$5,State,B191)</f>
        <v>3253793.6999999997</v>
      </c>
      <c r="W210" s="10">
        <f>SUMIFS(Gross_Load,Year,$B210,Primary_Fuel,W$5,State,B191)</f>
        <v>0</v>
      </c>
    </row>
    <row r="212" spans="2:23" x14ac:dyDescent="0.45">
      <c r="B212" s="14" t="s">
        <v>92</v>
      </c>
      <c r="C212" s="14" t="s">
        <v>935</v>
      </c>
    </row>
    <row r="213" spans="2:23" ht="14.65" thickBot="1" x14ac:dyDescent="0.5"/>
    <row r="214" spans="2:23" x14ac:dyDescent="0.45">
      <c r="B214" s="4"/>
      <c r="C214" s="176" t="s">
        <v>926</v>
      </c>
      <c r="D214" s="177"/>
      <c r="E214" s="177"/>
      <c r="F214" s="177"/>
      <c r="G214" s="178"/>
      <c r="H214" s="21"/>
      <c r="I214" s="176" t="s">
        <v>931</v>
      </c>
      <c r="J214" s="177"/>
      <c r="K214" s="177"/>
      <c r="L214" s="177"/>
      <c r="M214" s="178"/>
      <c r="N214" s="176" t="s">
        <v>936</v>
      </c>
      <c r="O214" s="177"/>
      <c r="P214" s="177"/>
      <c r="Q214" s="177"/>
      <c r="R214" s="178"/>
      <c r="S214" s="185" t="s">
        <v>931</v>
      </c>
      <c r="T214" s="186"/>
      <c r="U214" s="186"/>
      <c r="V214" s="186"/>
      <c r="W214" s="187"/>
    </row>
    <row r="215" spans="2:23" ht="14.65" thickBot="1" x14ac:dyDescent="0.5">
      <c r="B215" s="5" t="s">
        <v>5</v>
      </c>
      <c r="C215" s="6" t="s">
        <v>932</v>
      </c>
      <c r="D215" s="7" t="s">
        <v>82</v>
      </c>
      <c r="E215" s="7" t="s">
        <v>923</v>
      </c>
      <c r="F215" s="7" t="s">
        <v>333</v>
      </c>
      <c r="G215" s="8" t="s">
        <v>97</v>
      </c>
      <c r="H215" s="22"/>
      <c r="I215" s="6" t="s">
        <v>932</v>
      </c>
      <c r="J215" s="7" t="s">
        <v>82</v>
      </c>
      <c r="K215" s="7" t="s">
        <v>923</v>
      </c>
      <c r="L215" s="7" t="s">
        <v>333</v>
      </c>
      <c r="M215" s="8" t="s">
        <v>97</v>
      </c>
      <c r="N215" s="11" t="s">
        <v>932</v>
      </c>
      <c r="O215" s="12" t="s">
        <v>82</v>
      </c>
      <c r="P215" s="12" t="s">
        <v>923</v>
      </c>
      <c r="Q215" s="12" t="s">
        <v>333</v>
      </c>
      <c r="R215" s="13" t="s">
        <v>97</v>
      </c>
      <c r="S215" s="6" t="s">
        <v>932</v>
      </c>
      <c r="T215" s="7" t="s">
        <v>82</v>
      </c>
      <c r="U215" s="7" t="s">
        <v>923</v>
      </c>
      <c r="V215" s="7" t="s">
        <v>333</v>
      </c>
      <c r="W215" s="8" t="s">
        <v>97</v>
      </c>
    </row>
    <row r="216" spans="2:23" x14ac:dyDescent="0.45">
      <c r="B216" s="17">
        <v>2009</v>
      </c>
      <c r="C216" s="10">
        <f>SUMIFS(CO2_Mass,Year,$B216,State,B212)</f>
        <v>390554.375</v>
      </c>
      <c r="D216" s="10">
        <f>SUMIFS(CO2_Mass,Year,$B216,Primary_Fuel,D$5,State,B212)</f>
        <v>0</v>
      </c>
      <c r="E216" s="10">
        <f>SUMIFS(CO2_Mass,Year,$B216,Primary_Fuel,E$5,State,B212)</f>
        <v>1965.3</v>
      </c>
      <c r="F216" s="10">
        <f>SUMIFS(CO2_Mass,Year,$B216,Primary_Fuel,F$5,State,B212)</f>
        <v>0</v>
      </c>
      <c r="G216" s="10">
        <f>SUMIFS(CO2_Mass,Year,$B216,Primary_Fuel,G$5,State,B212)</f>
        <v>388589.07500000001</v>
      </c>
      <c r="H216" s="10"/>
      <c r="I216" s="10">
        <f>SUMIFS(Heat_Input,Year,$B216,State,B212)</f>
        <v>3773993.65</v>
      </c>
      <c r="J216" s="10">
        <f>SUMIFS(Heat_Input,Year,$B216,Primary_Fuel,J$5,State,B212)</f>
        <v>0</v>
      </c>
      <c r="K216" s="10">
        <f>SUMIFS(Heat_Input,Year,$B216,Primary_Fuel,K$5,State,B212)</f>
        <v>24256.899999999998</v>
      </c>
      <c r="L216" s="10">
        <f>SUMIFS(Heat_Input,Year,$B216,Primary_Fuel,L$5,State,B212)</f>
        <v>0</v>
      </c>
      <c r="M216" s="10">
        <f>SUMIFS(Heat_Input,Year,$B216,Primary_Fuel,M$5,State,B212)</f>
        <v>3749736.75</v>
      </c>
      <c r="N216" s="18">
        <f>IF(I216&gt;0,2000*C216/I216,"")</f>
        <v>206.97140017710416</v>
      </c>
      <c r="O216" s="18" t="str">
        <f t="shared" ref="O216:O231" si="56">IF(J216&gt;0,2000*D216/J216,"")</f>
        <v/>
      </c>
      <c r="P216" s="18">
        <f t="shared" ref="P216:P231" si="57">IF(K216&gt;0,2000*E216/K216,"")</f>
        <v>162.0404915714704</v>
      </c>
      <c r="Q216" s="18" t="str">
        <f t="shared" ref="Q216:Q231" si="58">IF(L216&gt;0,2000*F216/L216,"")</f>
        <v/>
      </c>
      <c r="R216" s="18">
        <f t="shared" ref="R216:R231" si="59">IF(M216&gt;0,2000*G216/M216,"")</f>
        <v>207.26205646303038</v>
      </c>
      <c r="S216" s="10">
        <f>SUMIFS(Gross_Load,Year,$B216,State,B212)</f>
        <v>253110.25</v>
      </c>
      <c r="T216" s="10">
        <f>SUMIFS(Gross_Load,Year,$B216,Primary_Fuel,T$5,State,B212)</f>
        <v>0</v>
      </c>
      <c r="U216" s="10">
        <f>SUMIFS(Gross_Load,Year,$B216,Primary_Fuel,U$5,State,B212)</f>
        <v>0</v>
      </c>
      <c r="V216" s="10">
        <f>SUMIFS(Gross_Load,Year,$B216,Primary_Fuel,V$5,State,B212)</f>
        <v>0</v>
      </c>
      <c r="W216" s="10">
        <f>SUMIFS(Gross_Load,Year,$B216,Primary_Fuel,W$5,State,B212)</f>
        <v>253110.25</v>
      </c>
    </row>
    <row r="217" spans="2:23" x14ac:dyDescent="0.45">
      <c r="B217" s="16">
        <v>2010</v>
      </c>
      <c r="C217" s="10">
        <f>SUMIFS(CO2_Mass,Year,$B217,State,B212)</f>
        <v>448402.70000000007</v>
      </c>
      <c r="D217" s="10">
        <f>SUMIFS(CO2_Mass,Year,$B217,Primary_Fuel,D$5,State,B212)</f>
        <v>0</v>
      </c>
      <c r="E217" s="10">
        <f>SUMIFS(CO2_Mass,Year,$B217,Primary_Fuel,E$5,State,B212)</f>
        <v>3756</v>
      </c>
      <c r="F217" s="10">
        <f>SUMIFS(CO2_Mass,Year,$B217,Primary_Fuel,F$5,State,B212)</f>
        <v>0</v>
      </c>
      <c r="G217" s="10">
        <f>SUMIFS(CO2_Mass,Year,$B217,Primary_Fuel,G$5,State,B212)</f>
        <v>444646.7</v>
      </c>
      <c r="H217" s="10"/>
      <c r="I217" s="10">
        <f>SUMIFS(Heat_Input,Year,$B217,State,B212)</f>
        <v>4301526.3250000002</v>
      </c>
      <c r="J217" s="10">
        <f>SUMIFS(Heat_Input,Year,$B217,Primary_Fuel,J$5,State,B212)</f>
        <v>0</v>
      </c>
      <c r="K217" s="10">
        <f>SUMIFS(Heat_Input,Year,$B217,Primary_Fuel,K$5,State,B212)</f>
        <v>46394.899999999994</v>
      </c>
      <c r="L217" s="10">
        <f>SUMIFS(Heat_Input,Year,$B217,Primary_Fuel,L$5,State,B212)</f>
        <v>0</v>
      </c>
      <c r="M217" s="10">
        <f>SUMIFS(Heat_Input,Year,$B217,Primary_Fuel,M$5,State,B212)</f>
        <v>4255131.4249999998</v>
      </c>
      <c r="N217" s="18">
        <f t="shared" ref="N217:N231" si="60">IF(I217&gt;0,2000*C217/I217,"")</f>
        <v>208.48539151971832</v>
      </c>
      <c r="O217" s="18" t="str">
        <f t="shared" si="56"/>
        <v/>
      </c>
      <c r="P217" s="18">
        <f t="shared" si="57"/>
        <v>161.91434834432235</v>
      </c>
      <c r="Q217" s="18" t="str">
        <f t="shared" si="58"/>
        <v/>
      </c>
      <c r="R217" s="18">
        <f t="shared" si="59"/>
        <v>208.99316875976399</v>
      </c>
      <c r="S217" s="10">
        <f>SUMIFS(Gross_Load,Year,$B217,State,B212)</f>
        <v>308768.25</v>
      </c>
      <c r="T217" s="10">
        <f>SUMIFS(Gross_Load,Year,$B217,Primary_Fuel,T$5,State,B212)</f>
        <v>0</v>
      </c>
      <c r="U217" s="10">
        <f>SUMIFS(Gross_Load,Year,$B217,Primary_Fuel,U$5,State,B212)</f>
        <v>0</v>
      </c>
      <c r="V217" s="10">
        <f>SUMIFS(Gross_Load,Year,$B217,Primary_Fuel,V$5,State,B212)</f>
        <v>0</v>
      </c>
      <c r="W217" s="10">
        <f>SUMIFS(Gross_Load,Year,$B217,Primary_Fuel,W$5,State,B212)</f>
        <v>308768.25</v>
      </c>
    </row>
    <row r="218" spans="2:23" x14ac:dyDescent="0.45">
      <c r="B218" s="16">
        <v>2011</v>
      </c>
      <c r="C218" s="10">
        <f>SUMIFS(CO2_Mass,Year,$B218,State,B212)</f>
        <v>390458.62499999994</v>
      </c>
      <c r="D218" s="10">
        <f>SUMIFS(CO2_Mass,Year,$B218,Primary_Fuel,D$5,State,B212)</f>
        <v>0</v>
      </c>
      <c r="E218" s="10">
        <f>SUMIFS(CO2_Mass,Year,$B218,Primary_Fuel,E$5,State,B212)</f>
        <v>6536.9</v>
      </c>
      <c r="F218" s="10">
        <f>SUMIFS(CO2_Mass,Year,$B218,Primary_Fuel,F$5,State,B212)</f>
        <v>0</v>
      </c>
      <c r="G218" s="10">
        <f>SUMIFS(CO2_Mass,Year,$B218,Primary_Fuel,G$5,State,B212)</f>
        <v>383921.72499999998</v>
      </c>
      <c r="H218" s="10"/>
      <c r="I218" s="10">
        <f>SUMIFS(Heat_Input,Year,$B218,State,B212)</f>
        <v>3754741.25</v>
      </c>
      <c r="J218" s="10">
        <f>SUMIFS(Heat_Input,Year,$B218,Primary_Fuel,J$5,State,B212)</f>
        <v>0</v>
      </c>
      <c r="K218" s="10">
        <f>SUMIFS(Heat_Input,Year,$B218,Primary_Fuel,K$5,State,B212)</f>
        <v>80695.499999999985</v>
      </c>
      <c r="L218" s="10">
        <f>SUMIFS(Heat_Input,Year,$B218,Primary_Fuel,L$5,State,B212)</f>
        <v>0</v>
      </c>
      <c r="M218" s="10">
        <f>SUMIFS(Heat_Input,Year,$B218,Primary_Fuel,M$5,State,B212)</f>
        <v>3674045.75</v>
      </c>
      <c r="N218" s="18">
        <f t="shared" si="60"/>
        <v>207.98164187745292</v>
      </c>
      <c r="O218" s="18" t="str">
        <f t="shared" si="56"/>
        <v/>
      </c>
      <c r="P218" s="18">
        <f t="shared" si="57"/>
        <v>162.01399086690091</v>
      </c>
      <c r="Q218" s="18" t="str">
        <f t="shared" si="58"/>
        <v/>
      </c>
      <c r="R218" s="18">
        <f t="shared" si="59"/>
        <v>208.99125983937461</v>
      </c>
      <c r="S218" s="10">
        <f>SUMIFS(Gross_Load,Year,$B218,State,B212)</f>
        <v>259401.75</v>
      </c>
      <c r="T218" s="10">
        <f>SUMIFS(Gross_Load,Year,$B218,Primary_Fuel,T$5,State,B212)</f>
        <v>0</v>
      </c>
      <c r="U218" s="10">
        <f>SUMIFS(Gross_Load,Year,$B218,Primary_Fuel,U$5,State,B212)</f>
        <v>0</v>
      </c>
      <c r="V218" s="10">
        <f>SUMIFS(Gross_Load,Year,$B218,Primary_Fuel,V$5,State,B212)</f>
        <v>0</v>
      </c>
      <c r="W218" s="10">
        <f>SUMIFS(Gross_Load,Year,$B218,Primary_Fuel,W$5,State,B212)</f>
        <v>259401.75</v>
      </c>
    </row>
    <row r="219" spans="2:23" x14ac:dyDescent="0.45">
      <c r="B219" s="16">
        <v>2012</v>
      </c>
      <c r="C219" s="10">
        <f>SUMIFS(CO2_Mass,Year,$B219,State,B212)</f>
        <v>383357.65</v>
      </c>
      <c r="D219" s="10">
        <f>SUMIFS(CO2_Mass,Year,$B219,Primary_Fuel,D$5,State,B212)</f>
        <v>0</v>
      </c>
      <c r="E219" s="10">
        <f>SUMIFS(CO2_Mass,Year,$B219,Primary_Fuel,E$5,State,B212)</f>
        <v>2319.1000000000004</v>
      </c>
      <c r="F219" s="10">
        <f>SUMIFS(CO2_Mass,Year,$B219,Primary_Fuel,F$5,State,B212)</f>
        <v>0</v>
      </c>
      <c r="G219" s="10">
        <f>SUMIFS(CO2_Mass,Year,$B219,Primary_Fuel,G$5,State,B212)</f>
        <v>381038.55</v>
      </c>
      <c r="H219" s="10"/>
      <c r="I219" s="10">
        <f>SUMIFS(Heat_Input,Year,$B219,State,B212)</f>
        <v>3669193.1749999998</v>
      </c>
      <c r="J219" s="10">
        <f>SUMIFS(Heat_Input,Year,$B219,Primary_Fuel,J$5,State,B212)</f>
        <v>0</v>
      </c>
      <c r="K219" s="10">
        <f>SUMIFS(Heat_Input,Year,$B219,Primary_Fuel,K$5,State,B212)</f>
        <v>28611.200000000001</v>
      </c>
      <c r="L219" s="10">
        <f>SUMIFS(Heat_Input,Year,$B219,Primary_Fuel,L$5,State,B212)</f>
        <v>0</v>
      </c>
      <c r="M219" s="10">
        <f>SUMIFS(Heat_Input,Year,$B219,Primary_Fuel,M$5,State,B212)</f>
        <v>3640581.9750000001</v>
      </c>
      <c r="N219" s="18">
        <f t="shared" si="60"/>
        <v>208.96018918382515</v>
      </c>
      <c r="O219" s="18" t="str">
        <f t="shared" si="56"/>
        <v/>
      </c>
      <c r="P219" s="18">
        <f t="shared" si="57"/>
        <v>162.1113410133095</v>
      </c>
      <c r="Q219" s="18" t="str">
        <f t="shared" si="58"/>
        <v/>
      </c>
      <c r="R219" s="18">
        <f t="shared" si="59"/>
        <v>209.3283725605437</v>
      </c>
      <c r="S219" s="10">
        <f>SUMIFS(Gross_Load,Year,$B219,State,B212)</f>
        <v>257172.5</v>
      </c>
      <c r="T219" s="10">
        <f>SUMIFS(Gross_Load,Year,$B219,Primary_Fuel,T$5,State,B212)</f>
        <v>0</v>
      </c>
      <c r="U219" s="10">
        <f>SUMIFS(Gross_Load,Year,$B219,Primary_Fuel,U$5,State,B212)</f>
        <v>0</v>
      </c>
      <c r="V219" s="10">
        <f>SUMIFS(Gross_Load,Year,$B219,Primary_Fuel,V$5,State,B212)</f>
        <v>0</v>
      </c>
      <c r="W219" s="10">
        <f>SUMIFS(Gross_Load,Year,$B219,Primary_Fuel,W$5,State,B212)</f>
        <v>257172.5</v>
      </c>
    </row>
    <row r="220" spans="2:23" x14ac:dyDescent="0.45">
      <c r="B220" s="16">
        <v>2013</v>
      </c>
      <c r="C220" s="10">
        <f>SUMIFS(CO2_Mass,Year,$B220,State,B212)</f>
        <v>546094.99999999988</v>
      </c>
      <c r="D220" s="10">
        <f>SUMIFS(CO2_Mass,Year,$B220,Primary_Fuel,D$5,State,B212)</f>
        <v>0</v>
      </c>
      <c r="E220" s="10">
        <f>SUMIFS(CO2_Mass,Year,$B220,Primary_Fuel,E$5,State,B212)</f>
        <v>2760.9</v>
      </c>
      <c r="F220" s="10">
        <f>SUMIFS(CO2_Mass,Year,$B220,Primary_Fuel,F$5,State,B212)</f>
        <v>0</v>
      </c>
      <c r="G220" s="10">
        <f>SUMIFS(CO2_Mass,Year,$B220,Primary_Fuel,G$5,State,B212)</f>
        <v>543334.1</v>
      </c>
      <c r="H220" s="10"/>
      <c r="I220" s="10">
        <f>SUMIFS(Heat_Input,Year,$B220,State,B212)</f>
        <v>5218538.9250000007</v>
      </c>
      <c r="J220" s="10">
        <f>SUMIFS(Heat_Input,Year,$B220,Primary_Fuel,J$5,State,B212)</f>
        <v>0</v>
      </c>
      <c r="K220" s="10">
        <f>SUMIFS(Heat_Input,Year,$B220,Primary_Fuel,K$5,State,B212)</f>
        <v>34086.6</v>
      </c>
      <c r="L220" s="10">
        <f>SUMIFS(Heat_Input,Year,$B220,Primary_Fuel,L$5,State,B212)</f>
        <v>0</v>
      </c>
      <c r="M220" s="10">
        <f>SUMIFS(Heat_Input,Year,$B220,Primary_Fuel,M$5,State,B212)</f>
        <v>5184452.3250000002</v>
      </c>
      <c r="N220" s="18">
        <f t="shared" si="60"/>
        <v>209.29038102365013</v>
      </c>
      <c r="O220" s="18" t="str">
        <f t="shared" si="56"/>
        <v/>
      </c>
      <c r="P220" s="18">
        <f t="shared" si="57"/>
        <v>161.99327595008009</v>
      </c>
      <c r="Q220" s="18" t="str">
        <f t="shared" si="58"/>
        <v/>
      </c>
      <c r="R220" s="18">
        <f t="shared" si="59"/>
        <v>209.60134877891849</v>
      </c>
      <c r="S220" s="10">
        <f>SUMIFS(Gross_Load,Year,$B220,State,B212)</f>
        <v>361960.25</v>
      </c>
      <c r="T220" s="10">
        <f>SUMIFS(Gross_Load,Year,$B220,Primary_Fuel,T$5,State,B212)</f>
        <v>0</v>
      </c>
      <c r="U220" s="10">
        <f>SUMIFS(Gross_Load,Year,$B220,Primary_Fuel,U$5,State,B212)</f>
        <v>0</v>
      </c>
      <c r="V220" s="10">
        <f>SUMIFS(Gross_Load,Year,$B220,Primary_Fuel,V$5,State,B212)</f>
        <v>0</v>
      </c>
      <c r="W220" s="10">
        <f>SUMIFS(Gross_Load,Year,$B220,Primary_Fuel,W$5,State,B212)</f>
        <v>361960.25</v>
      </c>
    </row>
    <row r="221" spans="2:23" x14ac:dyDescent="0.45">
      <c r="B221" s="16">
        <v>2014</v>
      </c>
      <c r="C221" s="10">
        <f>SUMIFS(CO2_Mass,Year,$B221,State,B212)</f>
        <v>488027.02499999997</v>
      </c>
      <c r="D221" s="10">
        <f>SUMIFS(CO2_Mass,Year,$B221,Primary_Fuel,D$5,State,B212)</f>
        <v>0</v>
      </c>
      <c r="E221" s="10">
        <f>SUMIFS(CO2_Mass,Year,$B221,Primary_Fuel,E$5,State,B212)</f>
        <v>2707.7</v>
      </c>
      <c r="F221" s="10">
        <f>SUMIFS(CO2_Mass,Year,$B221,Primary_Fuel,F$5,State,B212)</f>
        <v>0</v>
      </c>
      <c r="G221" s="10">
        <f>SUMIFS(CO2_Mass,Year,$B221,Primary_Fuel,G$5,State,B212)</f>
        <v>485319.32500000001</v>
      </c>
      <c r="H221" s="10"/>
      <c r="I221" s="10">
        <f>SUMIFS(Heat_Input,Year,$B221,State,B212)</f>
        <v>4668545.3749999991</v>
      </c>
      <c r="J221" s="10">
        <f>SUMIFS(Heat_Input,Year,$B221,Primary_Fuel,J$5,State,B212)</f>
        <v>0</v>
      </c>
      <c r="K221" s="10">
        <f>SUMIFS(Heat_Input,Year,$B221,Primary_Fuel,K$5,State,B212)</f>
        <v>33498.9</v>
      </c>
      <c r="L221" s="10">
        <f>SUMIFS(Heat_Input,Year,$B221,Primary_Fuel,L$5,State,B212)</f>
        <v>0</v>
      </c>
      <c r="M221" s="10">
        <f>SUMIFS(Heat_Input,Year,$B221,Primary_Fuel,M$5,State,B212)</f>
        <v>4635046.4749999996</v>
      </c>
      <c r="N221" s="18">
        <f t="shared" si="60"/>
        <v>209.07027170106494</v>
      </c>
      <c r="O221" s="18" t="str">
        <f t="shared" si="56"/>
        <v/>
      </c>
      <c r="P221" s="18">
        <f t="shared" si="57"/>
        <v>161.65903955055239</v>
      </c>
      <c r="Q221" s="18" t="str">
        <f t="shared" si="58"/>
        <v/>
      </c>
      <c r="R221" s="18">
        <f t="shared" si="59"/>
        <v>209.41292719184656</v>
      </c>
      <c r="S221" s="10">
        <f>SUMIFS(Gross_Load,Year,$B221,State,B212)</f>
        <v>325616.75</v>
      </c>
      <c r="T221" s="10">
        <f>SUMIFS(Gross_Load,Year,$B221,Primary_Fuel,T$5,State,B212)</f>
        <v>0</v>
      </c>
      <c r="U221" s="10">
        <f>SUMIFS(Gross_Load,Year,$B221,Primary_Fuel,U$5,State,B212)</f>
        <v>0</v>
      </c>
      <c r="V221" s="10">
        <f>SUMIFS(Gross_Load,Year,$B221,Primary_Fuel,V$5,State,B212)</f>
        <v>0</v>
      </c>
      <c r="W221" s="10">
        <f>SUMIFS(Gross_Load,Year,$B221,Primary_Fuel,W$5,State,B212)</f>
        <v>325616.75</v>
      </c>
    </row>
    <row r="222" spans="2:23" x14ac:dyDescent="0.45">
      <c r="B222" s="16">
        <v>2015</v>
      </c>
      <c r="C222" s="10">
        <f>SUMIFS(CO2_Mass,Year,$B222,State,B212)</f>
        <v>474316.4</v>
      </c>
      <c r="D222" s="10">
        <f>SUMIFS(CO2_Mass,Year,$B222,Primary_Fuel,D$5,State,B212)</f>
        <v>0</v>
      </c>
      <c r="E222" s="10">
        <f>SUMIFS(CO2_Mass,Year,$B222,Primary_Fuel,E$5,State,B212)</f>
        <v>1216</v>
      </c>
      <c r="F222" s="10">
        <f>SUMIFS(CO2_Mass,Year,$B222,Primary_Fuel,F$5,State,B212)</f>
        <v>0</v>
      </c>
      <c r="G222" s="10">
        <f>SUMIFS(CO2_Mass,Year,$B222,Primary_Fuel,G$5,State,B212)</f>
        <v>473100.4</v>
      </c>
      <c r="H222" s="10"/>
      <c r="I222" s="10">
        <f>SUMIFS(Heat_Input,Year,$B222,State,B212)</f>
        <v>4531851.4750000006</v>
      </c>
      <c r="J222" s="10">
        <f>SUMIFS(Heat_Input,Year,$B222,Primary_Fuel,J$5,State,B212)</f>
        <v>0</v>
      </c>
      <c r="K222" s="10">
        <f>SUMIFS(Heat_Input,Year,$B222,Primary_Fuel,K$5,State,B212)</f>
        <v>15019.4</v>
      </c>
      <c r="L222" s="10">
        <f>SUMIFS(Heat_Input,Year,$B222,Primary_Fuel,L$5,State,B212)</f>
        <v>0</v>
      </c>
      <c r="M222" s="10">
        <f>SUMIFS(Heat_Input,Year,$B222,Primary_Fuel,M$5,State,B212)</f>
        <v>4516832.0750000002</v>
      </c>
      <c r="N222" s="18">
        <f t="shared" si="60"/>
        <v>209.32565977352553</v>
      </c>
      <c r="O222" s="18" t="str">
        <f t="shared" si="56"/>
        <v/>
      </c>
      <c r="P222" s="18">
        <f t="shared" si="57"/>
        <v>161.92391174081521</v>
      </c>
      <c r="Q222" s="18" t="str">
        <f t="shared" si="58"/>
        <v/>
      </c>
      <c r="R222" s="18">
        <f t="shared" si="59"/>
        <v>209.48328038075223</v>
      </c>
      <c r="S222" s="10">
        <f>SUMIFS(Gross_Load,Year,$B222,State,B212)</f>
        <v>327995</v>
      </c>
      <c r="T222" s="10">
        <f>SUMIFS(Gross_Load,Year,$B222,Primary_Fuel,T$5,State,B212)</f>
        <v>0</v>
      </c>
      <c r="U222" s="10">
        <f>SUMIFS(Gross_Load,Year,$B222,Primary_Fuel,U$5,State,B212)</f>
        <v>0</v>
      </c>
      <c r="V222" s="10">
        <f>SUMIFS(Gross_Load,Year,$B222,Primary_Fuel,V$5,State,B212)</f>
        <v>0</v>
      </c>
      <c r="W222" s="10">
        <f>SUMIFS(Gross_Load,Year,$B222,Primary_Fuel,W$5,State,B212)</f>
        <v>327995</v>
      </c>
    </row>
    <row r="223" spans="2:23" x14ac:dyDescent="0.45">
      <c r="B223" s="16">
        <v>2016</v>
      </c>
      <c r="C223" s="10">
        <f>SUMIFS(CO2_Mass,Year,$B223,State,B212)</f>
        <v>499632.72499999992</v>
      </c>
      <c r="D223" s="10">
        <f>SUMIFS(CO2_Mass,Year,$B223,Primary_Fuel,D$5,State,B212)</f>
        <v>0</v>
      </c>
      <c r="E223" s="10">
        <f>SUMIFS(CO2_Mass,Year,$B223,Primary_Fuel,E$5,State,B212)</f>
        <v>2677.5</v>
      </c>
      <c r="F223" s="10">
        <f>SUMIFS(CO2_Mass,Year,$B223,Primary_Fuel,F$5,State,B212)</f>
        <v>0</v>
      </c>
      <c r="G223" s="10">
        <f>SUMIFS(CO2_Mass,Year,$B223,Primary_Fuel,G$5,State,B212)</f>
        <v>496955.22499999998</v>
      </c>
      <c r="H223" s="10"/>
      <c r="I223" s="10">
        <f>SUMIFS(Heat_Input,Year,$B223,State,B212)</f>
        <v>4779778.8749999991</v>
      </c>
      <c r="J223" s="10">
        <f>SUMIFS(Heat_Input,Year,$B223,Primary_Fuel,J$5,State,B212)</f>
        <v>0</v>
      </c>
      <c r="K223" s="10">
        <f>SUMIFS(Heat_Input,Year,$B223,Primary_Fuel,K$5,State,B212)</f>
        <v>33048.699999999997</v>
      </c>
      <c r="L223" s="10">
        <f>SUMIFS(Heat_Input,Year,$B223,Primary_Fuel,L$5,State,B212)</f>
        <v>0</v>
      </c>
      <c r="M223" s="10">
        <f>SUMIFS(Heat_Input,Year,$B223,Primary_Fuel,M$5,State,B212)</f>
        <v>4746730.1749999998</v>
      </c>
      <c r="N223" s="18">
        <f t="shared" si="60"/>
        <v>209.06102063141992</v>
      </c>
      <c r="O223" s="18" t="str">
        <f t="shared" si="56"/>
        <v/>
      </c>
      <c r="P223" s="18">
        <f t="shared" si="57"/>
        <v>162.03360495269104</v>
      </c>
      <c r="Q223" s="18" t="str">
        <f t="shared" si="58"/>
        <v/>
      </c>
      <c r="R223" s="18">
        <f t="shared" si="59"/>
        <v>209.38844496253677</v>
      </c>
      <c r="S223" s="10">
        <f>SUMIFS(Gross_Load,Year,$B223,State,B212)</f>
        <v>345198.75</v>
      </c>
      <c r="T223" s="10">
        <f>SUMIFS(Gross_Load,Year,$B223,Primary_Fuel,T$5,State,B212)</f>
        <v>0</v>
      </c>
      <c r="U223" s="10">
        <f>SUMIFS(Gross_Load,Year,$B223,Primary_Fuel,U$5,State,B212)</f>
        <v>0</v>
      </c>
      <c r="V223" s="10">
        <f>SUMIFS(Gross_Load,Year,$B223,Primary_Fuel,V$5,State,B212)</f>
        <v>0</v>
      </c>
      <c r="W223" s="10">
        <f>SUMIFS(Gross_Load,Year,$B223,Primary_Fuel,W$5,State,B212)</f>
        <v>345198.75</v>
      </c>
    </row>
    <row r="224" spans="2:23" x14ac:dyDescent="0.45">
      <c r="B224" s="16">
        <v>2017</v>
      </c>
      <c r="C224" s="10">
        <f>SUMIFS(CO2_Mass,Year,$B224,State,B212)</f>
        <v>420519.42499999999</v>
      </c>
      <c r="D224" s="10">
        <f>SUMIFS(CO2_Mass,Year,$B224,Primary_Fuel,D$5,State,B212)</f>
        <v>0</v>
      </c>
      <c r="E224" s="10">
        <f>SUMIFS(CO2_Mass,Year,$B224,Primary_Fuel,E$5,State,B212)</f>
        <v>4349.2000000000007</v>
      </c>
      <c r="F224" s="10">
        <f>SUMIFS(CO2_Mass,Year,$B224,Primary_Fuel,F$5,State,B212)</f>
        <v>0</v>
      </c>
      <c r="G224" s="10">
        <f>SUMIFS(CO2_Mass,Year,$B224,Primary_Fuel,G$5,State,B212)</f>
        <v>416170.22499999998</v>
      </c>
      <c r="H224" s="10"/>
      <c r="I224" s="10">
        <f>SUMIFS(Heat_Input,Year,$B224,State,B212)</f>
        <v>4031031.625</v>
      </c>
      <c r="J224" s="10">
        <f>SUMIFS(Heat_Input,Year,$B224,Primary_Fuel,J$5,State,B212)</f>
        <v>0</v>
      </c>
      <c r="K224" s="10">
        <f>SUMIFS(Heat_Input,Year,$B224,Primary_Fuel,K$5,State,B212)</f>
        <v>53698.7</v>
      </c>
      <c r="L224" s="10">
        <f>SUMIFS(Heat_Input,Year,$B224,Primary_Fuel,L$5,State,B212)</f>
        <v>0</v>
      </c>
      <c r="M224" s="10">
        <f>SUMIFS(Heat_Input,Year,$B224,Primary_Fuel,M$5,State,B212)</f>
        <v>3977332.9249999998</v>
      </c>
      <c r="N224" s="18">
        <f t="shared" si="60"/>
        <v>208.64109444936443</v>
      </c>
      <c r="O224" s="18" t="str">
        <f t="shared" si="56"/>
        <v/>
      </c>
      <c r="P224" s="18">
        <f t="shared" si="57"/>
        <v>161.98529945790125</v>
      </c>
      <c r="Q224" s="18" t="str">
        <f t="shared" si="58"/>
        <v/>
      </c>
      <c r="R224" s="18">
        <f t="shared" si="59"/>
        <v>209.27100287939814</v>
      </c>
      <c r="S224" s="10">
        <f>SUMIFS(Gross_Load,Year,$B224,State,B212)</f>
        <v>303008.5</v>
      </c>
      <c r="T224" s="10">
        <f>SUMIFS(Gross_Load,Year,$B224,Primary_Fuel,T$5,State,B212)</f>
        <v>0</v>
      </c>
      <c r="U224" s="10">
        <f>SUMIFS(Gross_Load,Year,$B224,Primary_Fuel,U$5,State,B212)</f>
        <v>0</v>
      </c>
      <c r="V224" s="10">
        <f>SUMIFS(Gross_Load,Year,$B224,Primary_Fuel,V$5,State,B212)</f>
        <v>0</v>
      </c>
      <c r="W224" s="10">
        <f>SUMIFS(Gross_Load,Year,$B224,Primary_Fuel,W$5,State,B212)</f>
        <v>303008.5</v>
      </c>
    </row>
    <row r="225" spans="2:23" x14ac:dyDescent="0.45">
      <c r="B225" s="16">
        <v>2018</v>
      </c>
      <c r="C225" s="10">
        <f>SUMIFS(CO2_Mass,Year,$B225,State,B212)</f>
        <v>425128.05000000005</v>
      </c>
      <c r="D225" s="10">
        <f>SUMIFS(CO2_Mass,Year,$B225,Primary_Fuel,D$5,State,B212)</f>
        <v>0</v>
      </c>
      <c r="E225" s="10">
        <f>SUMIFS(CO2_Mass,Year,$B225,Primary_Fuel,E$5,State,B212)</f>
        <v>2072.1</v>
      </c>
      <c r="F225" s="10">
        <f>SUMIFS(CO2_Mass,Year,$B225,Primary_Fuel,F$5,State,B212)</f>
        <v>0</v>
      </c>
      <c r="G225" s="10">
        <f>SUMIFS(CO2_Mass,Year,$B225,Primary_Fuel,G$5,State,B212)</f>
        <v>423055.95</v>
      </c>
      <c r="H225" s="10"/>
      <c r="I225" s="10">
        <f>SUMIFS(Heat_Input,Year,$B225,State,B212)</f>
        <v>4066371.0749999997</v>
      </c>
      <c r="J225" s="10">
        <f>SUMIFS(Heat_Input,Year,$B225,Primary_Fuel,J$5,State,B212)</f>
        <v>0</v>
      </c>
      <c r="K225" s="10">
        <f>SUMIFS(Heat_Input,Year,$B225,Primary_Fuel,K$5,State,B212)</f>
        <v>25528.299999999996</v>
      </c>
      <c r="L225" s="10">
        <f>SUMIFS(Heat_Input,Year,$B225,Primary_Fuel,L$5,State,B212)</f>
        <v>0</v>
      </c>
      <c r="M225" s="10">
        <f>SUMIFS(Heat_Input,Year,$B225,Primary_Fuel,M$5,State,B212)</f>
        <v>4040842.7749999999</v>
      </c>
      <c r="N225" s="18">
        <f t="shared" si="60"/>
        <v>209.09456719957615</v>
      </c>
      <c r="O225" s="18" t="str">
        <f t="shared" si="56"/>
        <v/>
      </c>
      <c r="P225" s="18">
        <f t="shared" si="57"/>
        <v>162.33748428214963</v>
      </c>
      <c r="Q225" s="18" t="str">
        <f t="shared" si="58"/>
        <v/>
      </c>
      <c r="R225" s="18">
        <f t="shared" si="59"/>
        <v>209.38995826186283</v>
      </c>
      <c r="S225" s="10">
        <f>SUMIFS(Gross_Load,Year,$B225,State,B212)</f>
        <v>276710.25</v>
      </c>
      <c r="T225" s="10">
        <f>SUMIFS(Gross_Load,Year,$B225,Primary_Fuel,T$5,State,B212)</f>
        <v>0</v>
      </c>
      <c r="U225" s="10">
        <f>SUMIFS(Gross_Load,Year,$B225,Primary_Fuel,U$5,State,B212)</f>
        <v>0</v>
      </c>
      <c r="V225" s="10">
        <f>SUMIFS(Gross_Load,Year,$B225,Primary_Fuel,V$5,State,B212)</f>
        <v>0</v>
      </c>
      <c r="W225" s="10">
        <f>SUMIFS(Gross_Load,Year,$B225,Primary_Fuel,W$5,State,B212)</f>
        <v>276710.25</v>
      </c>
    </row>
    <row r="226" spans="2:23" x14ac:dyDescent="0.45">
      <c r="B226" s="16">
        <v>2019</v>
      </c>
      <c r="C226" s="10">
        <f>SUMIFS(CO2_Mass,Year,$B226,State,B212)</f>
        <v>404611.1</v>
      </c>
      <c r="D226" s="10">
        <f>SUMIFS(CO2_Mass,Year,$B226,Primary_Fuel,D$5,State,B212)</f>
        <v>0</v>
      </c>
      <c r="E226" s="10">
        <f>SUMIFS(CO2_Mass,Year,$B226,Primary_Fuel,E$5,State,B212)</f>
        <v>545.5</v>
      </c>
      <c r="F226" s="10">
        <f>SUMIFS(CO2_Mass,Year,$B226,Primary_Fuel,F$5,State,B212)</f>
        <v>0</v>
      </c>
      <c r="G226" s="10">
        <f>SUMIFS(CO2_Mass,Year,$B226,Primary_Fuel,G$5,State,B212)</f>
        <v>404065.6</v>
      </c>
      <c r="H226" s="10"/>
      <c r="I226" s="10">
        <f>SUMIFS(Heat_Input,Year,$B226,State,B212)</f>
        <v>3867429.5999999996</v>
      </c>
      <c r="J226" s="10">
        <f>SUMIFS(Heat_Input,Year,$B226,Primary_Fuel,J$5,State,B212)</f>
        <v>0</v>
      </c>
      <c r="K226" s="10">
        <f>SUMIFS(Heat_Input,Year,$B226,Primary_Fuel,K$5,State,B212)</f>
        <v>6737.7999999999993</v>
      </c>
      <c r="L226" s="10">
        <f>SUMIFS(Heat_Input,Year,$B226,Primary_Fuel,L$5,State,B212)</f>
        <v>0</v>
      </c>
      <c r="M226" s="10">
        <f>SUMIFS(Heat_Input,Year,$B226,Primary_Fuel,M$5,State,B212)</f>
        <v>3860691.8</v>
      </c>
      <c r="N226" s="18">
        <f t="shared" si="60"/>
        <v>209.24031816894615</v>
      </c>
      <c r="O226" s="18" t="str">
        <f t="shared" si="56"/>
        <v/>
      </c>
      <c r="P226" s="18">
        <f t="shared" si="57"/>
        <v>161.92228917450802</v>
      </c>
      <c r="Q226" s="18" t="str">
        <f t="shared" si="58"/>
        <v/>
      </c>
      <c r="R226" s="18">
        <f t="shared" si="59"/>
        <v>209.32289907213004</v>
      </c>
      <c r="S226" s="10">
        <f>SUMIFS(Gross_Load,Year,$B226,State,B212)</f>
        <v>257232.25</v>
      </c>
      <c r="T226" s="10">
        <f>SUMIFS(Gross_Load,Year,$B226,Primary_Fuel,T$5,State,B212)</f>
        <v>0</v>
      </c>
      <c r="U226" s="10">
        <f>SUMIFS(Gross_Load,Year,$B226,Primary_Fuel,U$5,State,B212)</f>
        <v>0</v>
      </c>
      <c r="V226" s="10">
        <f>SUMIFS(Gross_Load,Year,$B226,Primary_Fuel,V$5,State,B212)</f>
        <v>0</v>
      </c>
      <c r="W226" s="10">
        <f>SUMIFS(Gross_Load,Year,$B226,Primary_Fuel,W$5,State,B212)</f>
        <v>257232.25</v>
      </c>
    </row>
    <row r="227" spans="2:23" x14ac:dyDescent="0.45">
      <c r="B227" s="16">
        <v>2020</v>
      </c>
      <c r="C227" s="10">
        <f>SUMIFS(CO2_Mass,Year,$B227,State,B212)</f>
        <v>385389.375</v>
      </c>
      <c r="D227" s="10">
        <f>SUMIFS(CO2_Mass,Year,$B227,Primary_Fuel,D$5,State,B212)</f>
        <v>0</v>
      </c>
      <c r="E227" s="10">
        <f>SUMIFS(CO2_Mass,Year,$B227,Primary_Fuel,E$5,State,B212)</f>
        <v>1084.5999999999999</v>
      </c>
      <c r="F227" s="10">
        <f>SUMIFS(CO2_Mass,Year,$B227,Primary_Fuel,F$5,State,B212)</f>
        <v>0</v>
      </c>
      <c r="G227" s="10">
        <f>SUMIFS(CO2_Mass,Year,$B227,Primary_Fuel,G$5,State,B212)</f>
        <v>384304.77500000002</v>
      </c>
      <c r="H227" s="10"/>
      <c r="I227" s="10">
        <f>SUMIFS(Heat_Input,Year,$B227,State,B212)</f>
        <v>3688488</v>
      </c>
      <c r="J227" s="10">
        <f>SUMIFS(Heat_Input,Year,$B227,Primary_Fuel,J$5,State,B212)</f>
        <v>0</v>
      </c>
      <c r="K227" s="10">
        <f>SUMIFS(Heat_Input,Year,$B227,Primary_Fuel,K$5,State,B212)</f>
        <v>13377.8</v>
      </c>
      <c r="L227" s="10">
        <f>SUMIFS(Heat_Input,Year,$B227,Primary_Fuel,L$5,State,B212)</f>
        <v>0</v>
      </c>
      <c r="M227" s="10">
        <f>SUMIFS(Heat_Input,Year,$B227,Primary_Fuel,M$5,State,B212)</f>
        <v>3675110.2</v>
      </c>
      <c r="N227" s="18">
        <f t="shared" si="60"/>
        <v>208.96875630339585</v>
      </c>
      <c r="O227" s="18" t="str">
        <f t="shared" si="56"/>
        <v/>
      </c>
      <c r="P227" s="18">
        <f t="shared" si="57"/>
        <v>162.14923231024534</v>
      </c>
      <c r="Q227" s="18" t="str">
        <f t="shared" si="58"/>
        <v/>
      </c>
      <c r="R227" s="18">
        <f t="shared" si="59"/>
        <v>209.13918445221043</v>
      </c>
      <c r="S227" s="10">
        <f>SUMIFS(Gross_Load,Year,$B227,State,B212)</f>
        <v>259501.25</v>
      </c>
      <c r="T227" s="10">
        <f>SUMIFS(Gross_Load,Year,$B227,Primary_Fuel,T$5,State,B212)</f>
        <v>0</v>
      </c>
      <c r="U227" s="10">
        <f>SUMIFS(Gross_Load,Year,$B227,Primary_Fuel,U$5,State,B212)</f>
        <v>0</v>
      </c>
      <c r="V227" s="10">
        <f>SUMIFS(Gross_Load,Year,$B227,Primary_Fuel,V$5,State,B212)</f>
        <v>0</v>
      </c>
      <c r="W227" s="10">
        <f>SUMIFS(Gross_Load,Year,$B227,Primary_Fuel,W$5,State,B212)</f>
        <v>259501.25</v>
      </c>
    </row>
    <row r="228" spans="2:23" x14ac:dyDescent="0.45">
      <c r="B228" s="16">
        <v>2021</v>
      </c>
      <c r="C228" s="10">
        <f>SUMIFS(CO2_Mass,Year,$B228,State,B212)</f>
        <v>456622.32499999995</v>
      </c>
      <c r="D228" s="10">
        <f>SUMIFS(CO2_Mass,Year,$B228,Primary_Fuel,D$5,State,B212)</f>
        <v>0</v>
      </c>
      <c r="E228" s="10">
        <f>SUMIFS(CO2_Mass,Year,$B228,Primary_Fuel,E$5,State,B212)</f>
        <v>3059.2999999999997</v>
      </c>
      <c r="F228" s="10">
        <f>SUMIFS(CO2_Mass,Year,$B228,Primary_Fuel,F$5,State,B212)</f>
        <v>0</v>
      </c>
      <c r="G228" s="10">
        <f>SUMIFS(CO2_Mass,Year,$B228,Primary_Fuel,G$5,State,B212)</f>
        <v>453563.02500000002</v>
      </c>
      <c r="H228" s="10"/>
      <c r="I228" s="10">
        <f>SUMIFS(Heat_Input,Year,$B228,State,B212)</f>
        <v>4365502.8000000007</v>
      </c>
      <c r="J228" s="10">
        <f>SUMIFS(Heat_Input,Year,$B228,Primary_Fuel,J$5,State,B212)</f>
        <v>0</v>
      </c>
      <c r="K228" s="10">
        <f>SUMIFS(Heat_Input,Year,$B228,Primary_Fuel,K$5,State,B212)</f>
        <v>37769.4</v>
      </c>
      <c r="L228" s="10">
        <f>SUMIFS(Heat_Input,Year,$B228,Primary_Fuel,L$5,State,B212)</f>
        <v>0</v>
      </c>
      <c r="M228" s="10">
        <f>SUMIFS(Heat_Input,Year,$B228,Primary_Fuel,M$5,State,B212)</f>
        <v>4327733.4000000004</v>
      </c>
      <c r="N228" s="18">
        <f t="shared" si="60"/>
        <v>209.1957540377708</v>
      </c>
      <c r="O228" s="18" t="str">
        <f t="shared" si="56"/>
        <v/>
      </c>
      <c r="P228" s="18">
        <f t="shared" si="57"/>
        <v>161.99886680752141</v>
      </c>
      <c r="Q228" s="18" t="str">
        <f t="shared" si="58"/>
        <v/>
      </c>
      <c r="R228" s="18">
        <f t="shared" si="59"/>
        <v>209.60765512958815</v>
      </c>
      <c r="S228" s="10">
        <f>SUMIFS(Gross_Load,Year,$B228,State,B212)</f>
        <v>308746</v>
      </c>
      <c r="T228" s="10">
        <f>SUMIFS(Gross_Load,Year,$B228,Primary_Fuel,T$5,State,B212)</f>
        <v>0</v>
      </c>
      <c r="U228" s="10">
        <f>SUMIFS(Gross_Load,Year,$B228,Primary_Fuel,U$5,State,B212)</f>
        <v>0</v>
      </c>
      <c r="V228" s="10">
        <f>SUMIFS(Gross_Load,Year,$B228,Primary_Fuel,V$5,State,B212)</f>
        <v>0</v>
      </c>
      <c r="W228" s="10">
        <f>SUMIFS(Gross_Load,Year,$B228,Primary_Fuel,W$5,State,B212)</f>
        <v>308746</v>
      </c>
    </row>
    <row r="229" spans="2:23" x14ac:dyDescent="0.45">
      <c r="B229" s="16">
        <v>2022</v>
      </c>
      <c r="C229" s="10">
        <f>SUMIFS(CO2_Mass,Year,$B229,State,B212)</f>
        <v>379484.35</v>
      </c>
      <c r="D229" s="10">
        <f>SUMIFS(CO2_Mass,Year,$B229,Primary_Fuel,D$5,State,B212)</f>
        <v>0</v>
      </c>
      <c r="E229" s="10">
        <f>SUMIFS(CO2_Mass,Year,$B229,Primary_Fuel,E$5,State,B212)</f>
        <v>3903.3999999999996</v>
      </c>
      <c r="F229" s="10">
        <f>SUMIFS(CO2_Mass,Year,$B229,Primary_Fuel,F$5,State,B212)</f>
        <v>0</v>
      </c>
      <c r="G229" s="10">
        <f>SUMIFS(CO2_Mass,Year,$B229,Primary_Fuel,G$5,State,B212)</f>
        <v>375580.95</v>
      </c>
      <c r="H229" s="10"/>
      <c r="I229" s="10">
        <f>SUMIFS(Heat_Input,Year,$B229,State,B212)</f>
        <v>3633472.5749999997</v>
      </c>
      <c r="J229" s="10">
        <f>SUMIFS(Heat_Input,Year,$B229,Primary_Fuel,J$5,State,B212)</f>
        <v>0</v>
      </c>
      <c r="K229" s="10">
        <f>SUMIFS(Heat_Input,Year,$B229,Primary_Fuel,K$5,State,B212)</f>
        <v>48176.4</v>
      </c>
      <c r="L229" s="10">
        <f>SUMIFS(Heat_Input,Year,$B229,Primary_Fuel,L$5,State,B212)</f>
        <v>0</v>
      </c>
      <c r="M229" s="10">
        <f>SUMIFS(Heat_Input,Year,$B229,Primary_Fuel,M$5,State,B212)</f>
        <v>3585296.1749999998</v>
      </c>
      <c r="N229" s="18">
        <f t="shared" si="60"/>
        <v>208.88246280488303</v>
      </c>
      <c r="O229" s="18" t="str">
        <f t="shared" si="56"/>
        <v/>
      </c>
      <c r="P229" s="18">
        <f t="shared" si="57"/>
        <v>162.04614707616176</v>
      </c>
      <c r="Q229" s="18" t="str">
        <f t="shared" si="58"/>
        <v/>
      </c>
      <c r="R229" s="18">
        <f t="shared" si="59"/>
        <v>209.51181250737258</v>
      </c>
      <c r="S229" s="10">
        <f>SUMIFS(Gross_Load,Year,$B229,State,B212)</f>
        <v>258762.25</v>
      </c>
      <c r="T229" s="10">
        <f>SUMIFS(Gross_Load,Year,$B229,Primary_Fuel,T$5,State,B212)</f>
        <v>0</v>
      </c>
      <c r="U229" s="10">
        <f>SUMIFS(Gross_Load,Year,$B229,Primary_Fuel,U$5,State,B212)</f>
        <v>0</v>
      </c>
      <c r="V229" s="10">
        <f>SUMIFS(Gross_Load,Year,$B229,Primary_Fuel,V$5,State,B212)</f>
        <v>0</v>
      </c>
      <c r="W229" s="10">
        <f>SUMIFS(Gross_Load,Year,$B229,Primary_Fuel,W$5,State,B212)</f>
        <v>258762.25</v>
      </c>
    </row>
    <row r="230" spans="2:23" x14ac:dyDescent="0.45">
      <c r="B230" s="16">
        <v>2023</v>
      </c>
      <c r="C230" s="10">
        <f>SUMIFS(CO2_Mass,Year,$B230,State,B212)</f>
        <v>331455.90000000002</v>
      </c>
      <c r="D230" s="10">
        <f>SUMIFS(CO2_Mass,Year,$B230,Primary_Fuel,D$5,State,B212)</f>
        <v>0</v>
      </c>
      <c r="E230" s="10">
        <f>SUMIFS(CO2_Mass,Year,$B230,Primary_Fuel,E$5,State,B212)</f>
        <v>2065.9</v>
      </c>
      <c r="F230" s="10">
        <f>SUMIFS(CO2_Mass,Year,$B230,Primary_Fuel,F$5,State,B212)</f>
        <v>0</v>
      </c>
      <c r="G230" s="10">
        <f>SUMIFS(CO2_Mass,Year,$B230,Primary_Fuel,G$5,State,B212)</f>
        <v>329390</v>
      </c>
      <c r="H230" s="10"/>
      <c r="I230" s="10">
        <f>SUMIFS(Heat_Input,Year,$B230,State,B212)</f>
        <v>3171509.7749999999</v>
      </c>
      <c r="J230" s="10">
        <f>SUMIFS(Heat_Input,Year,$B230,Primary_Fuel,J$5,State,B212)</f>
        <v>0</v>
      </c>
      <c r="K230" s="10">
        <f>SUMIFS(Heat_Input,Year,$B230,Primary_Fuel,K$5,State,B212)</f>
        <v>25519.9</v>
      </c>
      <c r="L230" s="10">
        <f>SUMIFS(Heat_Input,Year,$B230,Primary_Fuel,L$5,State,B212)</f>
        <v>0</v>
      </c>
      <c r="M230" s="10">
        <f>SUMIFS(Heat_Input,Year,$B230,Primary_Fuel,M$5,State,B212)</f>
        <v>3145989.875</v>
      </c>
      <c r="N230" s="18">
        <f t="shared" si="60"/>
        <v>209.02089131981313</v>
      </c>
      <c r="O230" s="18" t="str">
        <f t="shared" si="56"/>
        <v/>
      </c>
      <c r="P230" s="18">
        <f t="shared" si="57"/>
        <v>161.9050231388054</v>
      </c>
      <c r="Q230" s="18" t="str">
        <f t="shared" si="58"/>
        <v/>
      </c>
      <c r="R230" s="18">
        <f t="shared" si="59"/>
        <v>209.4030897032051</v>
      </c>
      <c r="S230" s="10">
        <f>SUMIFS(Gross_Load,Year,$B230,State,B212)</f>
        <v>209141.5</v>
      </c>
      <c r="T230" s="10">
        <f>SUMIFS(Gross_Load,Year,$B230,Primary_Fuel,T$5,State,B212)</f>
        <v>0</v>
      </c>
      <c r="U230" s="10">
        <f>SUMIFS(Gross_Load,Year,$B230,Primary_Fuel,U$5,State,B212)</f>
        <v>0</v>
      </c>
      <c r="V230" s="10">
        <f>SUMIFS(Gross_Load,Year,$B230,Primary_Fuel,V$5,State,B212)</f>
        <v>0</v>
      </c>
      <c r="W230" s="10">
        <f>SUMIFS(Gross_Load,Year,$B230,Primary_Fuel,W$5,State,B212)</f>
        <v>209141.5</v>
      </c>
    </row>
    <row r="231" spans="2:23" x14ac:dyDescent="0.45">
      <c r="B231" s="16">
        <v>2024</v>
      </c>
      <c r="C231" s="10">
        <f>SUMIFS(CO2_Mass,Year,$B231,State,B212)</f>
        <v>211508.57500000001</v>
      </c>
      <c r="D231" s="10">
        <f>SUMIFS(CO2_Mass,Year,$B231,Primary_Fuel,D$5,State,B212)</f>
        <v>0</v>
      </c>
      <c r="E231" s="10">
        <f>SUMIFS(CO2_Mass,Year,$B231,Primary_Fuel,E$5,State,B212)</f>
        <v>493.30000000000007</v>
      </c>
      <c r="F231" s="10">
        <f>SUMIFS(CO2_Mass,Year,$B231,Primary_Fuel,F$5,State,B212)</f>
        <v>0</v>
      </c>
      <c r="G231" s="10">
        <f>SUMIFS(CO2_Mass,Year,$B231,Primary_Fuel,G$5,State,B212)</f>
        <v>211015.27499999999</v>
      </c>
      <c r="H231" s="10"/>
      <c r="I231" s="10">
        <f>SUMIFS(Heat_Input,Year,$B231,State,B212)</f>
        <v>1583508</v>
      </c>
      <c r="J231" s="10">
        <f>SUMIFS(Heat_Input,Year,$B231,Primary_Fuel,J$5,State,B212)</f>
        <v>0</v>
      </c>
      <c r="K231" s="10">
        <f>SUMIFS(Heat_Input,Year,$B231,Primary_Fuel,K$5,State,B212)</f>
        <v>6092</v>
      </c>
      <c r="L231" s="10">
        <f>SUMIFS(Heat_Input,Year,$B231,Primary_Fuel,L$5,State,B212)</f>
        <v>0</v>
      </c>
      <c r="M231" s="10">
        <f>SUMIFS(Heat_Input,Year,$B231,Primary_Fuel,M$5,State,B212)</f>
        <v>1577416</v>
      </c>
      <c r="N231" s="18">
        <f t="shared" si="60"/>
        <v>267.13925663779406</v>
      </c>
      <c r="O231" s="18" t="str">
        <f t="shared" si="56"/>
        <v/>
      </c>
      <c r="P231" s="18">
        <f t="shared" si="57"/>
        <v>161.95009848982275</v>
      </c>
      <c r="Q231" s="18" t="str">
        <f t="shared" si="58"/>
        <v/>
      </c>
      <c r="R231" s="18">
        <f t="shared" si="59"/>
        <v>267.54549846077384</v>
      </c>
      <c r="S231" s="10">
        <f>SUMIFS(Gross_Load,Year,$B231,State,B212)</f>
        <v>105529.75</v>
      </c>
      <c r="T231" s="10">
        <f>SUMIFS(Gross_Load,Year,$B231,Primary_Fuel,T$5,State,B212)</f>
        <v>0</v>
      </c>
      <c r="U231" s="10">
        <f>SUMIFS(Gross_Load,Year,$B231,Primary_Fuel,U$5,State,B212)</f>
        <v>0</v>
      </c>
      <c r="V231" s="10">
        <f>SUMIFS(Gross_Load,Year,$B231,Primary_Fuel,V$5,State,B212)</f>
        <v>0</v>
      </c>
      <c r="W231" s="10">
        <f>SUMIFS(Gross_Load,Year,$B231,Primary_Fuel,W$5,State,B212)</f>
        <v>105529.75</v>
      </c>
    </row>
    <row r="233" spans="2:23" x14ac:dyDescent="0.45">
      <c r="O233" s="118" t="s">
        <v>1011</v>
      </c>
      <c r="P233" s="118" t="s">
        <v>1002</v>
      </c>
      <c r="Q233" s="118" t="s">
        <v>1003</v>
      </c>
    </row>
    <row r="234" spans="2:23" x14ac:dyDescent="0.45">
      <c r="N234" s="3">
        <v>2022</v>
      </c>
      <c r="O234" s="23">
        <f>C40</f>
        <v>30818867.391000014</v>
      </c>
      <c r="P234" s="23">
        <f>C61+C103+C124+C166+C208+C229</f>
        <v>26219721.275000006</v>
      </c>
      <c r="Q234" s="23">
        <f>C82+C145+C187</f>
        <v>30600585.882000003</v>
      </c>
    </row>
    <row r="235" spans="2:23" x14ac:dyDescent="0.45">
      <c r="N235" s="3">
        <v>2023</v>
      </c>
      <c r="O235" s="23">
        <f>C41</f>
        <v>28889912.733000018</v>
      </c>
      <c r="P235" s="23">
        <f>C62+C104+C125+C167+C209+C230</f>
        <v>25533184.947999999</v>
      </c>
      <c r="Q235" s="23">
        <f>C83+C146+C188</f>
        <v>26615427.729000006</v>
      </c>
    </row>
    <row r="236" spans="2:23" x14ac:dyDescent="0.45">
      <c r="N236" s="3">
        <v>2024</v>
      </c>
      <c r="O236" s="23">
        <f>C42*2</f>
        <v>28026653.60200002</v>
      </c>
      <c r="P236" s="23">
        <f>(C63+C105+C126+C168+C210+C231)*2</f>
        <v>23269894.051999997</v>
      </c>
      <c r="Q236" s="23">
        <f>(C84+C147+C189)*2</f>
        <v>24258365.449999999</v>
      </c>
    </row>
    <row r="238" spans="2:23" x14ac:dyDescent="0.45">
      <c r="O238" t="s">
        <v>1011</v>
      </c>
      <c r="P238" t="s">
        <v>1002</v>
      </c>
      <c r="Q238" t="s">
        <v>1003</v>
      </c>
    </row>
    <row r="239" spans="2:23" x14ac:dyDescent="0.45">
      <c r="N239">
        <v>2022</v>
      </c>
      <c r="O239" s="23">
        <v>30818867.391000014</v>
      </c>
      <c r="P239" s="23">
        <v>26219721.275000006</v>
      </c>
      <c r="Q239" s="23">
        <v>30600585.882000003</v>
      </c>
    </row>
    <row r="240" spans="2:23" x14ac:dyDescent="0.45">
      <c r="N240">
        <v>2023</v>
      </c>
      <c r="O240" s="23">
        <v>28889912.733000018</v>
      </c>
      <c r="P240" s="23">
        <v>25533184.947999999</v>
      </c>
      <c r="Q240" s="23">
        <v>26615427.729000006</v>
      </c>
    </row>
    <row r="241" spans="14:31" x14ac:dyDescent="0.45">
      <c r="N241">
        <v>2024</v>
      </c>
      <c r="O241" s="23">
        <v>28026653.60200002</v>
      </c>
      <c r="P241" s="23">
        <v>23269894.051999997</v>
      </c>
      <c r="Q241" s="23">
        <v>24258365.449999999</v>
      </c>
    </row>
    <row r="243" spans="14:31" x14ac:dyDescent="0.45">
      <c r="P243">
        <v>2022</v>
      </c>
      <c r="Q243">
        <v>2023</v>
      </c>
      <c r="R243">
        <v>2024</v>
      </c>
    </row>
    <row r="244" spans="14:31" x14ac:dyDescent="0.45">
      <c r="O244" t="s">
        <v>1011</v>
      </c>
      <c r="P244" s="23">
        <v>30818867.391000014</v>
      </c>
      <c r="Q244" s="23">
        <v>28889912.733000018</v>
      </c>
      <c r="R244" s="23">
        <v>28026653.60200002</v>
      </c>
    </row>
    <row r="245" spans="14:31" x14ac:dyDescent="0.45">
      <c r="O245" t="s">
        <v>1002</v>
      </c>
      <c r="P245" s="23">
        <v>26219721.275000006</v>
      </c>
      <c r="Q245" s="23">
        <v>25533184.947999999</v>
      </c>
      <c r="R245" s="23">
        <v>23269894.051999997</v>
      </c>
    </row>
    <row r="246" spans="14:31" x14ac:dyDescent="0.45">
      <c r="O246" t="s">
        <v>1003</v>
      </c>
      <c r="P246" s="23">
        <v>30600585.882000003</v>
      </c>
      <c r="Q246" s="23">
        <v>26615427.729000006</v>
      </c>
      <c r="R246" s="23">
        <v>24258365.449999999</v>
      </c>
    </row>
    <row r="248" spans="14:31" ht="14.65" thickBot="1" x14ac:dyDescent="0.5"/>
    <row r="249" spans="14:31" x14ac:dyDescent="0.45">
      <c r="Y249" s="155"/>
      <c r="Z249" s="156"/>
      <c r="AA249" s="157"/>
      <c r="AB249" s="158"/>
      <c r="AC249" s="191" t="s">
        <v>1021</v>
      </c>
      <c r="AD249" s="191"/>
      <c r="AE249" s="192"/>
    </row>
    <row r="250" spans="14:31" x14ac:dyDescent="0.45">
      <c r="Y250" s="159"/>
      <c r="Z250" s="188" t="s">
        <v>1020</v>
      </c>
      <c r="AA250" s="189"/>
      <c r="AB250" s="190"/>
      <c r="AC250" s="193" t="s">
        <v>1022</v>
      </c>
      <c r="AD250" s="194"/>
      <c r="AE250" s="160" t="s">
        <v>1025</v>
      </c>
    </row>
    <row r="251" spans="14:31" ht="14.65" thickBot="1" x14ac:dyDescent="0.5">
      <c r="Y251" s="159"/>
      <c r="Z251" s="166">
        <v>2022</v>
      </c>
      <c r="AA251" s="166">
        <v>2023</v>
      </c>
      <c r="AB251" s="166">
        <v>2024</v>
      </c>
      <c r="AC251" s="153" t="s">
        <v>1023</v>
      </c>
      <c r="AD251" s="153" t="s">
        <v>1024</v>
      </c>
      <c r="AE251" s="160" t="s">
        <v>1024</v>
      </c>
    </row>
    <row r="252" spans="14:31" x14ac:dyDescent="0.45">
      <c r="Y252" s="164" t="s">
        <v>1011</v>
      </c>
      <c r="Z252" s="167">
        <v>30.818867391000015</v>
      </c>
      <c r="AA252" s="168">
        <v>28.889912733000017</v>
      </c>
      <c r="AB252" s="168">
        <v>28.026653602000021</v>
      </c>
      <c r="AC252" s="168">
        <f>'IPM Emissions'!F7</f>
        <v>12.4752228012615</v>
      </c>
      <c r="AD252" s="168">
        <f>'IPM Emissions'!F18</f>
        <v>9.2992152299466238</v>
      </c>
      <c r="AE252" s="169">
        <f>'IPM Emissions'!F29</f>
        <v>10.154138365273832</v>
      </c>
    </row>
    <row r="253" spans="14:31" x14ac:dyDescent="0.45">
      <c r="Y253" s="164" t="s">
        <v>1002</v>
      </c>
      <c r="Z253" s="170">
        <v>26.219721275000005</v>
      </c>
      <c r="AA253" s="154">
        <v>25.533184947999999</v>
      </c>
      <c r="AB253" s="154">
        <v>23.269894051999998</v>
      </c>
      <c r="AC253" s="154">
        <f>'IPM Emissions'!F8</f>
        <v>15.563960778387543</v>
      </c>
      <c r="AD253" s="154">
        <f>'IPM Emissions'!F19</f>
        <v>16.313873560829254</v>
      </c>
      <c r="AE253" s="161">
        <f>'IPM Emissions'!F30</f>
        <v>17.704197630868197</v>
      </c>
    </row>
    <row r="254" spans="14:31" x14ac:dyDescent="0.45">
      <c r="Y254" s="164" t="s">
        <v>1003</v>
      </c>
      <c r="Z254" s="170">
        <v>30.600585882000004</v>
      </c>
      <c r="AA254" s="154">
        <v>26.615427729000007</v>
      </c>
      <c r="AB254" s="154">
        <v>24.258365449999999</v>
      </c>
      <c r="AC254" s="154">
        <f>'IPM Emissions'!F9</f>
        <v>7.2528252763809391</v>
      </c>
      <c r="AD254" s="154">
        <f>'IPM Emissions'!F20</f>
        <v>15.306846364230033</v>
      </c>
      <c r="AE254" s="161">
        <f>'IPM Emissions'!F31</f>
        <v>21.683176860544847</v>
      </c>
    </row>
    <row r="255" spans="14:31" ht="14.65" thickBot="1" x14ac:dyDescent="0.5">
      <c r="Y255" s="165" t="s">
        <v>932</v>
      </c>
      <c r="Z255" s="171">
        <f>SUM(Z252:Z254)</f>
        <v>87.639174548000028</v>
      </c>
      <c r="AA255" s="162">
        <f t="shared" ref="AA255:AE255" si="61">SUM(AA252:AA254)</f>
        <v>81.03852541000002</v>
      </c>
      <c r="AB255" s="162">
        <f t="shared" si="61"/>
        <v>75.554913104000022</v>
      </c>
      <c r="AC255" s="162">
        <f t="shared" si="61"/>
        <v>35.29200885602998</v>
      </c>
      <c r="AD255" s="162">
        <f t="shared" si="61"/>
        <v>40.919935155005909</v>
      </c>
      <c r="AE255" s="163">
        <f t="shared" si="61"/>
        <v>49.541512856686879</v>
      </c>
    </row>
  </sheetData>
  <mergeCells count="47">
    <mergeCell ref="Z250:AB250"/>
    <mergeCell ref="AC249:AE249"/>
    <mergeCell ref="AC250:AD250"/>
    <mergeCell ref="S4:W4"/>
    <mergeCell ref="S25:W25"/>
    <mergeCell ref="S67:W67"/>
    <mergeCell ref="S88:W88"/>
    <mergeCell ref="S109:W109"/>
    <mergeCell ref="N214:R214"/>
    <mergeCell ref="S46:W46"/>
    <mergeCell ref="S151:W151"/>
    <mergeCell ref="S172:W172"/>
    <mergeCell ref="S193:W193"/>
    <mergeCell ref="S214:W214"/>
    <mergeCell ref="S130:W130"/>
    <mergeCell ref="N130:R130"/>
    <mergeCell ref="N151:R151"/>
    <mergeCell ref="N172:R172"/>
    <mergeCell ref="N193:R193"/>
    <mergeCell ref="C193:G193"/>
    <mergeCell ref="I193:M193"/>
    <mergeCell ref="C214:G214"/>
    <mergeCell ref="I214:M214"/>
    <mergeCell ref="N4:R4"/>
    <mergeCell ref="N25:R25"/>
    <mergeCell ref="N46:R46"/>
    <mergeCell ref="N67:R67"/>
    <mergeCell ref="N88:R88"/>
    <mergeCell ref="N109:R109"/>
    <mergeCell ref="C130:G130"/>
    <mergeCell ref="I130:M130"/>
    <mergeCell ref="C151:G151"/>
    <mergeCell ref="I151:M151"/>
    <mergeCell ref="C172:G172"/>
    <mergeCell ref="I172:M172"/>
    <mergeCell ref="C67:G67"/>
    <mergeCell ref="I67:M67"/>
    <mergeCell ref="C88:G88"/>
    <mergeCell ref="I88:M88"/>
    <mergeCell ref="C109:G109"/>
    <mergeCell ref="I109:M109"/>
    <mergeCell ref="C4:G4"/>
    <mergeCell ref="C25:G25"/>
    <mergeCell ref="I4:M4"/>
    <mergeCell ref="I25:M25"/>
    <mergeCell ref="C46:G46"/>
    <mergeCell ref="I46:M46"/>
  </mergeCells>
  <pageMargins left="0.7" right="0.7" top="0.75" bottom="0.75" header="0.3" footer="0.3"/>
  <ignoredErrors>
    <ignoredError sqref="Z255:AB255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24756-0506-4DE0-A59D-F0C0BDB3B92E}">
  <dimension ref="A1:AE20"/>
  <sheetViews>
    <sheetView workbookViewId="0">
      <selection activeCell="A5" sqref="A5"/>
    </sheetView>
  </sheetViews>
  <sheetFormatPr defaultRowHeight="14.25" x14ac:dyDescent="0.45"/>
  <cols>
    <col min="1" max="1" width="4.73046875" style="3" bestFit="1" customWidth="1"/>
    <col min="2" max="2" width="10.6640625" style="3" bestFit="1" customWidth="1"/>
    <col min="3" max="3" width="9.6640625" style="3" bestFit="1" customWidth="1"/>
    <col min="4" max="4" width="8.6640625" style="3" bestFit="1" customWidth="1"/>
    <col min="5" max="5" width="10.1328125" style="3" bestFit="1" customWidth="1"/>
    <col min="6" max="6" width="8.6640625" style="3" bestFit="1" customWidth="1"/>
    <col min="7" max="8" width="6.19921875" style="3" bestFit="1" customWidth="1"/>
    <col min="9" max="9" width="5.19921875" style="3" bestFit="1" customWidth="1"/>
    <col min="10" max="10" width="10.1328125" style="3" bestFit="1" customWidth="1"/>
    <col min="11" max="11" width="5.46484375" style="3" bestFit="1" customWidth="1"/>
    <col min="12" max="13" width="7.19921875" style="3" bestFit="1" customWidth="1"/>
    <col min="14" max="14" width="6.19921875" style="3" bestFit="1" customWidth="1"/>
    <col min="15" max="15" width="10.1328125" style="3" bestFit="1" customWidth="1"/>
    <col min="16" max="16" width="5.46484375" style="3" bestFit="1" customWidth="1"/>
    <col min="17" max="17" width="10.6640625" style="3" bestFit="1" customWidth="1"/>
    <col min="18" max="19" width="9.6640625" style="3" bestFit="1" customWidth="1"/>
    <col min="20" max="20" width="10.6640625" style="3" bestFit="1" customWidth="1"/>
    <col min="21" max="21" width="8.6640625" style="3" bestFit="1" customWidth="1"/>
    <col min="22" max="24" width="9.6640625" style="3" bestFit="1" customWidth="1"/>
    <col min="25" max="25" width="10.1328125" style="3" bestFit="1" customWidth="1"/>
    <col min="26" max="26" width="9.6640625" style="3" bestFit="1" customWidth="1"/>
    <col min="27" max="27" width="12.1328125" style="3" bestFit="1" customWidth="1"/>
    <col min="28" max="29" width="10.6640625" style="3" bestFit="1" customWidth="1"/>
    <col min="30" max="30" width="12.1328125" style="3" bestFit="1" customWidth="1"/>
    <col min="31" max="31" width="9.6640625" style="3" bestFit="1" customWidth="1"/>
    <col min="32" max="16384" width="9.06640625" style="3"/>
  </cols>
  <sheetData>
    <row r="1" spans="1:31" x14ac:dyDescent="0.45">
      <c r="A1" s="14" t="s">
        <v>933</v>
      </c>
    </row>
    <row r="2" spans="1:31" ht="14.65" thickBot="1" x14ac:dyDescent="0.5"/>
    <row r="3" spans="1:31" x14ac:dyDescent="0.45">
      <c r="A3" s="4"/>
      <c r="B3" s="176" t="s">
        <v>926</v>
      </c>
      <c r="C3" s="177"/>
      <c r="D3" s="177"/>
      <c r="E3" s="177"/>
      <c r="F3" s="178"/>
      <c r="G3" s="176" t="s">
        <v>927</v>
      </c>
      <c r="H3" s="177"/>
      <c r="I3" s="177"/>
      <c r="J3" s="177"/>
      <c r="K3" s="178"/>
      <c r="L3" s="176" t="s">
        <v>928</v>
      </c>
      <c r="M3" s="177"/>
      <c r="N3" s="177"/>
      <c r="O3" s="177"/>
      <c r="P3" s="178"/>
      <c r="Q3" s="176" t="s">
        <v>929</v>
      </c>
      <c r="R3" s="177"/>
      <c r="S3" s="177"/>
      <c r="T3" s="177"/>
      <c r="U3" s="178"/>
      <c r="V3" s="176" t="s">
        <v>930</v>
      </c>
      <c r="W3" s="177"/>
      <c r="X3" s="177"/>
      <c r="Y3" s="177"/>
      <c r="Z3" s="178"/>
      <c r="AA3" s="176" t="s">
        <v>931</v>
      </c>
      <c r="AB3" s="177"/>
      <c r="AC3" s="177"/>
      <c r="AD3" s="177"/>
      <c r="AE3" s="178"/>
    </row>
    <row r="4" spans="1:31" ht="14.65" thickBot="1" x14ac:dyDescent="0.5">
      <c r="A4" s="5" t="s">
        <v>5</v>
      </c>
      <c r="B4" s="6" t="s">
        <v>932</v>
      </c>
      <c r="C4" s="7" t="s">
        <v>82</v>
      </c>
      <c r="D4" s="7" t="s">
        <v>923</v>
      </c>
      <c r="E4" s="7" t="s">
        <v>333</v>
      </c>
      <c r="F4" s="8" t="s">
        <v>97</v>
      </c>
      <c r="G4" s="6" t="s">
        <v>932</v>
      </c>
      <c r="H4" s="7" t="s">
        <v>82</v>
      </c>
      <c r="I4" s="7" t="s">
        <v>923</v>
      </c>
      <c r="J4" s="7" t="s">
        <v>333</v>
      </c>
      <c r="K4" s="8" t="s">
        <v>97</v>
      </c>
      <c r="L4" s="6" t="s">
        <v>932</v>
      </c>
      <c r="M4" s="7" t="s">
        <v>82</v>
      </c>
      <c r="N4" s="7" t="s">
        <v>923</v>
      </c>
      <c r="O4" s="7" t="s">
        <v>333</v>
      </c>
      <c r="P4" s="8" t="s">
        <v>97</v>
      </c>
      <c r="Q4" s="6" t="s">
        <v>932</v>
      </c>
      <c r="R4" s="7" t="s">
        <v>82</v>
      </c>
      <c r="S4" s="7" t="s">
        <v>923</v>
      </c>
      <c r="T4" s="7" t="s">
        <v>333</v>
      </c>
      <c r="U4" s="8" t="s">
        <v>97</v>
      </c>
      <c r="V4" s="6" t="s">
        <v>932</v>
      </c>
      <c r="W4" s="7" t="s">
        <v>82</v>
      </c>
      <c r="X4" s="7" t="s">
        <v>923</v>
      </c>
      <c r="Y4" s="7" t="s">
        <v>333</v>
      </c>
      <c r="Z4" s="8" t="s">
        <v>97</v>
      </c>
      <c r="AA4" s="6" t="s">
        <v>932</v>
      </c>
      <c r="AB4" s="7" t="s">
        <v>82</v>
      </c>
      <c r="AC4" s="7" t="s">
        <v>923</v>
      </c>
      <c r="AD4" s="7" t="s">
        <v>333</v>
      </c>
      <c r="AE4" s="8" t="s">
        <v>97</v>
      </c>
    </row>
    <row r="5" spans="1:31" x14ac:dyDescent="0.45">
      <c r="A5" s="17">
        <v>2009</v>
      </c>
      <c r="B5" s="10">
        <f t="shared" ref="B5:B20" si="0">SUMIFS(CO2_Mass,Year,$A5)</f>
        <v>124850390.024</v>
      </c>
      <c r="C5" s="10">
        <f t="shared" ref="C5:F20" si="1">SUMIFS(CO2_Mass,Year,$A5,Primary_Fuel,C$4)</f>
        <v>63951578.85399998</v>
      </c>
      <c r="D5" s="10">
        <f t="shared" si="1"/>
        <v>8308293.1839999976</v>
      </c>
      <c r="E5" s="10">
        <f t="shared" si="1"/>
        <v>51282305.761000015</v>
      </c>
      <c r="F5" s="10">
        <f t="shared" si="1"/>
        <v>1308212.2250000001</v>
      </c>
      <c r="G5" s="10">
        <f t="shared" ref="G5:G20" si="2">SUMIFS(NOx_Mass,Year,$A5)</f>
        <v>86720.471000000005</v>
      </c>
      <c r="H5" s="10">
        <f t="shared" ref="H5:K20" si="3">SUMIFS(NOx_Mass,Year,$A5,Primary_Fuel,H$4)</f>
        <v>63136.427999999985</v>
      </c>
      <c r="I5" s="10">
        <f t="shared" si="3"/>
        <v>9900.5819999999985</v>
      </c>
      <c r="J5" s="10">
        <f t="shared" si="3"/>
        <v>11608.457999999997</v>
      </c>
      <c r="K5" s="10">
        <f t="shared" si="3"/>
        <v>2075.0030000000002</v>
      </c>
      <c r="L5" s="10">
        <f t="shared" ref="L5:L20" si="4">SUMIFS(SO2_Mass,Year,$A5)</f>
        <v>346311.45500000007</v>
      </c>
      <c r="M5" s="10">
        <f t="shared" ref="M5:P20" si="5">SUMIFS(SO2_Mass,Year,$A5,Primary_Fuel,M$4)</f>
        <v>332063.57199999999</v>
      </c>
      <c r="N5" s="10">
        <f t="shared" si="5"/>
        <v>12609.192999999999</v>
      </c>
      <c r="O5" s="10">
        <f t="shared" si="5"/>
        <v>1175.4379999999994</v>
      </c>
      <c r="P5" s="10">
        <f t="shared" si="5"/>
        <v>463.25200000000001</v>
      </c>
      <c r="Q5" s="10">
        <f t="shared" ref="Q5:Q20" si="6">SUMIFS(Gross_Load,Year,$A5)</f>
        <v>168816880.31999996</v>
      </c>
      <c r="R5" s="10">
        <f t="shared" ref="R5:U20" si="7">SUMIFS(Gross_Load,Year,$A5,Primary_Fuel,R$4)</f>
        <v>59491697.180000007</v>
      </c>
      <c r="S5" s="10">
        <f t="shared" si="7"/>
        <v>12107354.310000001</v>
      </c>
      <c r="T5" s="10">
        <f t="shared" si="7"/>
        <v>95939688.820000008</v>
      </c>
      <c r="U5" s="10">
        <f t="shared" si="7"/>
        <v>1278140.01</v>
      </c>
      <c r="V5" s="10">
        <f t="shared" ref="V5:V20" si="8">SUMIFS(Steam_Load,Year,$A5)</f>
        <v>95812464.25999999</v>
      </c>
      <c r="W5" s="10">
        <f t="shared" ref="W5:Z20" si="9">SUMIFS(Steam_Load,Year,$A5,Primary_Fuel,W$4)</f>
        <v>51870526.330000006</v>
      </c>
      <c r="X5" s="10">
        <f t="shared" si="9"/>
        <v>16126956.93</v>
      </c>
      <c r="Y5" s="10">
        <f t="shared" si="9"/>
        <v>8891974.5800000001</v>
      </c>
      <c r="Z5" s="10">
        <f t="shared" si="9"/>
        <v>18923006.420000002</v>
      </c>
      <c r="AA5" s="10">
        <f t="shared" ref="AA5:AA20" si="10">SUMIFS(Heat_Input,Year,$A5)</f>
        <v>1692862873.145999</v>
      </c>
      <c r="AB5" s="10">
        <f t="shared" ref="AB5:AE20" si="11">SUMIFS(Heat_Input,Year,$A5,Primary_Fuel,AB$4)</f>
        <v>627814915.0450002</v>
      </c>
      <c r="AC5" s="10">
        <f t="shared" si="11"/>
        <v>137484152.25699997</v>
      </c>
      <c r="AD5" s="10">
        <f t="shared" si="11"/>
        <v>881018014.45800006</v>
      </c>
      <c r="AE5" s="10">
        <f t="shared" si="11"/>
        <v>46545791.386000015</v>
      </c>
    </row>
    <row r="6" spans="1:31" x14ac:dyDescent="0.45">
      <c r="A6" s="16">
        <v>2010</v>
      </c>
      <c r="B6" s="9">
        <f t="shared" si="0"/>
        <v>138296440.64400002</v>
      </c>
      <c r="C6" s="9">
        <f t="shared" si="1"/>
        <v>67871067.074000016</v>
      </c>
      <c r="D6" s="9">
        <f t="shared" si="1"/>
        <v>9162005.8730000015</v>
      </c>
      <c r="E6" s="9">
        <f t="shared" si="1"/>
        <v>60189238.089000002</v>
      </c>
      <c r="F6" s="9">
        <f t="shared" si="1"/>
        <v>1074129.608</v>
      </c>
      <c r="G6" s="9">
        <f t="shared" si="2"/>
        <v>91826.908999999912</v>
      </c>
      <c r="H6" s="9">
        <f t="shared" si="3"/>
        <v>66819.767000000007</v>
      </c>
      <c r="I6" s="9">
        <f t="shared" si="3"/>
        <v>9878.0880000000016</v>
      </c>
      <c r="J6" s="9">
        <f t="shared" si="3"/>
        <v>14166.250000000011</v>
      </c>
      <c r="K6" s="9">
        <f t="shared" si="3"/>
        <v>962.80399999999997</v>
      </c>
      <c r="L6" s="9">
        <f t="shared" si="4"/>
        <v>186200.16000000024</v>
      </c>
      <c r="M6" s="9">
        <f t="shared" si="5"/>
        <v>178331.74300000002</v>
      </c>
      <c r="N6" s="9">
        <f t="shared" si="5"/>
        <v>6970.8230000000012</v>
      </c>
      <c r="O6" s="9">
        <f t="shared" si="5"/>
        <v>733.75600000000043</v>
      </c>
      <c r="P6" s="9">
        <f t="shared" si="5"/>
        <v>163.83800000000002</v>
      </c>
      <c r="Q6" s="9">
        <f t="shared" si="6"/>
        <v>186821142.96999991</v>
      </c>
      <c r="R6" s="9">
        <f t="shared" si="7"/>
        <v>61675649.490000017</v>
      </c>
      <c r="S6" s="9">
        <f t="shared" si="7"/>
        <v>13340775.069999995</v>
      </c>
      <c r="T6" s="9">
        <f t="shared" si="7"/>
        <v>110727326.38999996</v>
      </c>
      <c r="U6" s="9">
        <f t="shared" si="7"/>
        <v>1077392.02</v>
      </c>
      <c r="V6" s="9">
        <f t="shared" si="8"/>
        <v>77044665.61999999</v>
      </c>
      <c r="W6" s="9">
        <f t="shared" si="9"/>
        <v>43860305.280000009</v>
      </c>
      <c r="X6" s="9">
        <f t="shared" si="9"/>
        <v>14713360.27</v>
      </c>
      <c r="Y6" s="9">
        <f t="shared" si="9"/>
        <v>11732199.639999999</v>
      </c>
      <c r="Z6" s="9">
        <f t="shared" si="9"/>
        <v>6738800.4300000006</v>
      </c>
      <c r="AA6" s="9">
        <f t="shared" si="10"/>
        <v>1874417278.791996</v>
      </c>
      <c r="AB6" s="9">
        <f t="shared" si="11"/>
        <v>667692232.71500027</v>
      </c>
      <c r="AC6" s="9">
        <f t="shared" si="11"/>
        <v>153695896.75399995</v>
      </c>
      <c r="AD6" s="9">
        <f t="shared" si="11"/>
        <v>1026267521.9950005</v>
      </c>
      <c r="AE6" s="9">
        <f t="shared" si="11"/>
        <v>26761627.328000002</v>
      </c>
    </row>
    <row r="7" spans="1:31" x14ac:dyDescent="0.45">
      <c r="A7" s="16">
        <v>2011</v>
      </c>
      <c r="B7" s="9">
        <f t="shared" si="0"/>
        <v>122411853.19700009</v>
      </c>
      <c r="C7" s="9">
        <f t="shared" si="1"/>
        <v>49735532.437999979</v>
      </c>
      <c r="D7" s="9">
        <f t="shared" si="1"/>
        <v>5777736.8139999956</v>
      </c>
      <c r="E7" s="9">
        <f t="shared" si="1"/>
        <v>65883009.877000019</v>
      </c>
      <c r="F7" s="9">
        <f t="shared" si="1"/>
        <v>1015574.068</v>
      </c>
      <c r="G7" s="9">
        <f t="shared" si="2"/>
        <v>76438.393000000098</v>
      </c>
      <c r="H7" s="9">
        <f t="shared" si="3"/>
        <v>54650.183999999972</v>
      </c>
      <c r="I7" s="9">
        <f t="shared" si="3"/>
        <v>6290.4559999999965</v>
      </c>
      <c r="J7" s="9">
        <f t="shared" si="3"/>
        <v>14601.380999999994</v>
      </c>
      <c r="K7" s="9">
        <f t="shared" si="3"/>
        <v>896.37199999999984</v>
      </c>
      <c r="L7" s="9">
        <f t="shared" si="4"/>
        <v>136141.70699999994</v>
      </c>
      <c r="M7" s="9">
        <f t="shared" si="5"/>
        <v>130865.38299999999</v>
      </c>
      <c r="N7" s="9">
        <f t="shared" si="5"/>
        <v>4640.628999999999</v>
      </c>
      <c r="O7" s="9">
        <f t="shared" si="5"/>
        <v>616.79599999999925</v>
      </c>
      <c r="P7" s="9">
        <f t="shared" si="5"/>
        <v>18.899000000000001</v>
      </c>
      <c r="Q7" s="9">
        <f t="shared" si="6"/>
        <v>178332518.28999984</v>
      </c>
      <c r="R7" s="9">
        <f t="shared" si="7"/>
        <v>44796519.770000011</v>
      </c>
      <c r="S7" s="9">
        <f t="shared" si="7"/>
        <v>7323935.3200000012</v>
      </c>
      <c r="T7" s="9">
        <f t="shared" si="7"/>
        <v>125280527.98</v>
      </c>
      <c r="U7" s="9">
        <f t="shared" si="7"/>
        <v>931535.22</v>
      </c>
      <c r="V7" s="9">
        <f t="shared" si="8"/>
        <v>66095915.220000014</v>
      </c>
      <c r="W7" s="9">
        <f t="shared" si="9"/>
        <v>32320250.939999998</v>
      </c>
      <c r="X7" s="9">
        <f t="shared" si="9"/>
        <v>14448269.74</v>
      </c>
      <c r="Y7" s="9">
        <f t="shared" si="9"/>
        <v>11251889.4</v>
      </c>
      <c r="Z7" s="9">
        <f t="shared" si="9"/>
        <v>8075505.1400000006</v>
      </c>
      <c r="AA7" s="9">
        <f t="shared" si="10"/>
        <v>1725587874.0319986</v>
      </c>
      <c r="AB7" s="9">
        <f t="shared" si="11"/>
        <v>487155339.21499991</v>
      </c>
      <c r="AC7" s="9">
        <f t="shared" si="11"/>
        <v>100045524.87800002</v>
      </c>
      <c r="AD7" s="9">
        <f t="shared" si="11"/>
        <v>1111365235.8069999</v>
      </c>
      <c r="AE7" s="9">
        <f t="shared" si="11"/>
        <v>27021774.132000003</v>
      </c>
    </row>
    <row r="8" spans="1:31" x14ac:dyDescent="0.45">
      <c r="A8" s="16">
        <v>2012</v>
      </c>
      <c r="B8" s="9">
        <f t="shared" si="0"/>
        <v>112255222.44300005</v>
      </c>
      <c r="C8" s="9">
        <f t="shared" si="1"/>
        <v>32812092.242999993</v>
      </c>
      <c r="D8" s="9">
        <f t="shared" si="1"/>
        <v>7489168.3460000036</v>
      </c>
      <c r="E8" s="9">
        <f t="shared" si="1"/>
        <v>70660990.267999947</v>
      </c>
      <c r="F8" s="9">
        <f t="shared" si="1"/>
        <v>1292971.5859999999</v>
      </c>
      <c r="G8" s="9">
        <f t="shared" si="2"/>
        <v>60068.912000000098</v>
      </c>
      <c r="H8" s="9">
        <f t="shared" si="3"/>
        <v>35529.144000000015</v>
      </c>
      <c r="I8" s="9">
        <f t="shared" si="3"/>
        <v>7379.4899999999952</v>
      </c>
      <c r="J8" s="9">
        <f t="shared" si="3"/>
        <v>16156.721</v>
      </c>
      <c r="K8" s="9">
        <f t="shared" si="3"/>
        <v>1003.557</v>
      </c>
      <c r="L8" s="9">
        <f t="shared" si="4"/>
        <v>60488.236999999943</v>
      </c>
      <c r="M8" s="9">
        <f t="shared" si="5"/>
        <v>57093.855000000003</v>
      </c>
      <c r="N8" s="9">
        <f t="shared" si="5"/>
        <v>2554.5970000000011</v>
      </c>
      <c r="O8" s="9">
        <f t="shared" si="5"/>
        <v>461.65799999999996</v>
      </c>
      <c r="P8" s="9">
        <f t="shared" si="5"/>
        <v>378.12700000000001</v>
      </c>
      <c r="Q8" s="9">
        <f t="shared" si="6"/>
        <v>177074337.82000011</v>
      </c>
      <c r="R8" s="9">
        <f t="shared" si="7"/>
        <v>29188499.680000007</v>
      </c>
      <c r="S8" s="9">
        <f t="shared" si="7"/>
        <v>10333408.640000001</v>
      </c>
      <c r="T8" s="9">
        <f t="shared" si="7"/>
        <v>136438396.72999999</v>
      </c>
      <c r="U8" s="9">
        <f t="shared" si="7"/>
        <v>1114032.77</v>
      </c>
      <c r="V8" s="9">
        <f t="shared" si="8"/>
        <v>61929918.929999985</v>
      </c>
      <c r="W8" s="9">
        <f t="shared" si="9"/>
        <v>30230342.07</v>
      </c>
      <c r="X8" s="9">
        <f t="shared" si="9"/>
        <v>11849281.01</v>
      </c>
      <c r="Y8" s="9">
        <f t="shared" si="9"/>
        <v>10728263.130000003</v>
      </c>
      <c r="Z8" s="9">
        <f t="shared" si="9"/>
        <v>9122032.7200000007</v>
      </c>
      <c r="AA8" s="9">
        <f t="shared" si="10"/>
        <v>1679338279.2420025</v>
      </c>
      <c r="AB8" s="9">
        <f t="shared" si="11"/>
        <v>325712372.73999989</v>
      </c>
      <c r="AC8" s="9">
        <f t="shared" si="11"/>
        <v>130115702.69099993</v>
      </c>
      <c r="AD8" s="9">
        <f t="shared" si="11"/>
        <v>1194230434.4109998</v>
      </c>
      <c r="AE8" s="9">
        <f t="shared" si="11"/>
        <v>29279769.399999999</v>
      </c>
    </row>
    <row r="9" spans="1:31" x14ac:dyDescent="0.45">
      <c r="A9" s="16">
        <v>2013</v>
      </c>
      <c r="B9" s="9">
        <f t="shared" si="0"/>
        <v>105448782.19000016</v>
      </c>
      <c r="C9" s="9">
        <f t="shared" si="1"/>
        <v>35731961.64600002</v>
      </c>
      <c r="D9" s="9">
        <f t="shared" si="1"/>
        <v>5410162.1389999995</v>
      </c>
      <c r="E9" s="9">
        <f t="shared" si="1"/>
        <v>62963976.375000022</v>
      </c>
      <c r="F9" s="9">
        <f t="shared" si="1"/>
        <v>1342682.0299999998</v>
      </c>
      <c r="G9" s="9">
        <f t="shared" si="2"/>
        <v>56644.680000000037</v>
      </c>
      <c r="H9" s="9">
        <f t="shared" si="3"/>
        <v>34288.133000000016</v>
      </c>
      <c r="I9" s="9">
        <f t="shared" si="3"/>
        <v>5864.831000000001</v>
      </c>
      <c r="J9" s="9">
        <f t="shared" si="3"/>
        <v>15490.133000000016</v>
      </c>
      <c r="K9" s="9">
        <f t="shared" si="3"/>
        <v>1001.5830000000001</v>
      </c>
      <c r="L9" s="9">
        <f t="shared" si="4"/>
        <v>63240.364999999925</v>
      </c>
      <c r="M9" s="9">
        <f t="shared" si="5"/>
        <v>57474.256999999983</v>
      </c>
      <c r="N9" s="9">
        <f t="shared" si="5"/>
        <v>4153.5899999999992</v>
      </c>
      <c r="O9" s="9">
        <f t="shared" si="5"/>
        <v>1535.7309999999984</v>
      </c>
      <c r="P9" s="9">
        <f t="shared" si="5"/>
        <v>76.786999999999992</v>
      </c>
      <c r="Q9" s="9">
        <f t="shared" si="6"/>
        <v>162825055.61999992</v>
      </c>
      <c r="R9" s="9">
        <f t="shared" si="7"/>
        <v>32003627.75</v>
      </c>
      <c r="S9" s="9">
        <f t="shared" si="7"/>
        <v>7045950.9400000013</v>
      </c>
      <c r="T9" s="9">
        <f t="shared" si="7"/>
        <v>122624967.53</v>
      </c>
      <c r="U9" s="9">
        <f t="shared" si="7"/>
        <v>1150509.3999999999</v>
      </c>
      <c r="V9" s="9">
        <f t="shared" si="8"/>
        <v>65184530.900000006</v>
      </c>
      <c r="W9" s="9">
        <f t="shared" si="9"/>
        <v>32534072.540000003</v>
      </c>
      <c r="X9" s="9">
        <f t="shared" si="9"/>
        <v>13061261.949999999</v>
      </c>
      <c r="Y9" s="9">
        <f t="shared" si="9"/>
        <v>10438949.109999998</v>
      </c>
      <c r="Z9" s="9">
        <f t="shared" si="9"/>
        <v>9150247.3000000007</v>
      </c>
      <c r="AA9" s="9">
        <f t="shared" si="10"/>
        <v>1549067686.4140012</v>
      </c>
      <c r="AB9" s="9">
        <f t="shared" si="11"/>
        <v>355138961.139</v>
      </c>
      <c r="AC9" s="9">
        <f t="shared" si="11"/>
        <v>93363318.328999996</v>
      </c>
      <c r="AD9" s="9">
        <f t="shared" si="11"/>
        <v>1071106114.3030002</v>
      </c>
      <c r="AE9" s="9">
        <f t="shared" si="11"/>
        <v>29459292.643000003</v>
      </c>
    </row>
    <row r="10" spans="1:31" x14ac:dyDescent="0.45">
      <c r="A10" s="16">
        <v>2014</v>
      </c>
      <c r="B10" s="9">
        <f t="shared" si="0"/>
        <v>108167363.0040001</v>
      </c>
      <c r="C10" s="9">
        <f t="shared" si="1"/>
        <v>35095553.018999994</v>
      </c>
      <c r="D10" s="9">
        <f t="shared" si="1"/>
        <v>5721203.79</v>
      </c>
      <c r="E10" s="9">
        <f t="shared" si="1"/>
        <v>65090048.028999992</v>
      </c>
      <c r="F10" s="9">
        <f t="shared" si="1"/>
        <v>2260558.1660000002</v>
      </c>
      <c r="G10" s="9">
        <f t="shared" si="2"/>
        <v>56187.83999999996</v>
      </c>
      <c r="H10" s="9">
        <f t="shared" si="3"/>
        <v>31173.731000000003</v>
      </c>
      <c r="I10" s="9">
        <f t="shared" si="3"/>
        <v>6140.511000000005</v>
      </c>
      <c r="J10" s="9">
        <f t="shared" si="3"/>
        <v>17326.221000000001</v>
      </c>
      <c r="K10" s="9">
        <f t="shared" si="3"/>
        <v>1547.377</v>
      </c>
      <c r="L10" s="9">
        <f t="shared" si="4"/>
        <v>53371.896999999961</v>
      </c>
      <c r="M10" s="9">
        <f t="shared" si="5"/>
        <v>43627.41</v>
      </c>
      <c r="N10" s="9">
        <f t="shared" si="5"/>
        <v>6744.1429999999991</v>
      </c>
      <c r="O10" s="9">
        <f t="shared" si="5"/>
        <v>2451.1410000000019</v>
      </c>
      <c r="P10" s="9">
        <f t="shared" si="5"/>
        <v>549.20300000000009</v>
      </c>
      <c r="Q10" s="9">
        <f t="shared" si="6"/>
        <v>165693937.87999997</v>
      </c>
      <c r="R10" s="9">
        <f t="shared" si="7"/>
        <v>32187598.110000007</v>
      </c>
      <c r="S10" s="9">
        <f t="shared" si="7"/>
        <v>7513313.6799999997</v>
      </c>
      <c r="T10" s="9">
        <f t="shared" si="7"/>
        <v>124644919.39999998</v>
      </c>
      <c r="U10" s="9">
        <f t="shared" si="7"/>
        <v>1348106.69</v>
      </c>
      <c r="V10" s="9">
        <f t="shared" si="8"/>
        <v>64584423.849999994</v>
      </c>
      <c r="W10" s="9">
        <f t="shared" si="9"/>
        <v>29961005.910000004</v>
      </c>
      <c r="X10" s="9">
        <f t="shared" si="9"/>
        <v>9363514.4499999993</v>
      </c>
      <c r="Y10" s="9">
        <f t="shared" si="9"/>
        <v>12898020.160000002</v>
      </c>
      <c r="Z10" s="9">
        <f t="shared" si="9"/>
        <v>12361883.33</v>
      </c>
      <c r="AA10" s="9">
        <f t="shared" si="10"/>
        <v>1578941457.5130007</v>
      </c>
      <c r="AB10" s="9">
        <f t="shared" si="11"/>
        <v>348402912.86699992</v>
      </c>
      <c r="AC10" s="9">
        <f t="shared" si="11"/>
        <v>91116984.687000021</v>
      </c>
      <c r="AD10" s="9">
        <f t="shared" si="11"/>
        <v>1101768349.7659993</v>
      </c>
      <c r="AE10" s="9">
        <f t="shared" si="11"/>
        <v>37653210.192999996</v>
      </c>
    </row>
    <row r="11" spans="1:31" x14ac:dyDescent="0.45">
      <c r="A11" s="16">
        <v>2015</v>
      </c>
      <c r="B11" s="9">
        <f t="shared" si="0"/>
        <v>106338884.61099999</v>
      </c>
      <c r="C11" s="9">
        <f t="shared" si="1"/>
        <v>26182377.147000004</v>
      </c>
      <c r="D11" s="9">
        <f t="shared" si="1"/>
        <v>5646282.5390000027</v>
      </c>
      <c r="E11" s="9">
        <f t="shared" si="1"/>
        <v>72043802.648000002</v>
      </c>
      <c r="F11" s="9">
        <f t="shared" si="1"/>
        <v>2466422.2769999998</v>
      </c>
      <c r="G11" s="9">
        <f t="shared" si="2"/>
        <v>47279.295999999988</v>
      </c>
      <c r="H11" s="9">
        <f t="shared" si="3"/>
        <v>22969.087000000003</v>
      </c>
      <c r="I11" s="9">
        <f t="shared" si="3"/>
        <v>5372.3280000000013</v>
      </c>
      <c r="J11" s="9">
        <f t="shared" si="3"/>
        <v>17464.230000000007</v>
      </c>
      <c r="K11" s="9">
        <f t="shared" si="3"/>
        <v>1473.6510000000001</v>
      </c>
      <c r="L11" s="9">
        <f t="shared" si="4"/>
        <v>39866.615999999973</v>
      </c>
      <c r="M11" s="9">
        <f t="shared" si="5"/>
        <v>30843.457000000006</v>
      </c>
      <c r="N11" s="9">
        <f t="shared" si="5"/>
        <v>7049.018</v>
      </c>
      <c r="O11" s="9">
        <f t="shared" si="5"/>
        <v>1773.0179999999996</v>
      </c>
      <c r="P11" s="9">
        <f t="shared" si="5"/>
        <v>201.12299999999999</v>
      </c>
      <c r="Q11" s="9">
        <f t="shared" si="6"/>
        <v>170958049.06999993</v>
      </c>
      <c r="R11" s="9">
        <f t="shared" si="7"/>
        <v>23314511.009999998</v>
      </c>
      <c r="S11" s="9">
        <f t="shared" si="7"/>
        <v>7336180.9299999997</v>
      </c>
      <c r="T11" s="9">
        <f t="shared" si="7"/>
        <v>138812023.82999998</v>
      </c>
      <c r="U11" s="9">
        <f t="shared" si="7"/>
        <v>1495333.3</v>
      </c>
      <c r="V11" s="9">
        <f t="shared" si="8"/>
        <v>59494459.780000009</v>
      </c>
      <c r="W11" s="9">
        <f t="shared" si="9"/>
        <v>24905266.699999999</v>
      </c>
      <c r="X11" s="9">
        <f t="shared" si="9"/>
        <v>10164698.17</v>
      </c>
      <c r="Y11" s="9">
        <f t="shared" si="9"/>
        <v>12258419.210000003</v>
      </c>
      <c r="Z11" s="9">
        <f t="shared" si="9"/>
        <v>12166075.699999999</v>
      </c>
      <c r="AA11" s="9">
        <f t="shared" si="10"/>
        <v>1609582569.1130011</v>
      </c>
      <c r="AB11" s="9">
        <f t="shared" si="11"/>
        <v>259181693.06699997</v>
      </c>
      <c r="AC11" s="9">
        <f t="shared" si="11"/>
        <v>90476746.366000012</v>
      </c>
      <c r="AD11" s="9">
        <f t="shared" si="11"/>
        <v>1220011213.8390012</v>
      </c>
      <c r="AE11" s="9">
        <f t="shared" si="11"/>
        <v>39912915.841000006</v>
      </c>
    </row>
    <row r="12" spans="1:31" x14ac:dyDescent="0.45">
      <c r="A12" s="16">
        <v>2016</v>
      </c>
      <c r="B12" s="9">
        <f t="shared" si="0"/>
        <v>104456901.84400009</v>
      </c>
      <c r="C12" s="9">
        <f t="shared" si="1"/>
        <v>23332013.035000008</v>
      </c>
      <c r="D12" s="9">
        <f t="shared" si="1"/>
        <v>2722702.7990000015</v>
      </c>
      <c r="E12" s="9">
        <f t="shared" si="1"/>
        <v>75543521.937999979</v>
      </c>
      <c r="F12" s="9">
        <f t="shared" si="1"/>
        <v>2858664.0719999997</v>
      </c>
      <c r="G12" s="9">
        <f t="shared" si="2"/>
        <v>37497.377999999953</v>
      </c>
      <c r="H12" s="9">
        <f t="shared" si="3"/>
        <v>15378.821999999996</v>
      </c>
      <c r="I12" s="9">
        <f t="shared" si="3"/>
        <v>2818.2770000000005</v>
      </c>
      <c r="J12" s="9">
        <f t="shared" si="3"/>
        <v>18176.551000000018</v>
      </c>
      <c r="K12" s="9">
        <f t="shared" si="3"/>
        <v>1123.7280000000001</v>
      </c>
      <c r="L12" s="9">
        <f t="shared" si="4"/>
        <v>26561.113000000012</v>
      </c>
      <c r="M12" s="9">
        <f t="shared" si="5"/>
        <v>23332.627999999997</v>
      </c>
      <c r="N12" s="9">
        <f t="shared" si="5"/>
        <v>1415.3740000000005</v>
      </c>
      <c r="O12" s="9">
        <f t="shared" si="5"/>
        <v>1772.5940000000001</v>
      </c>
      <c r="P12" s="9">
        <f t="shared" si="5"/>
        <v>40.516999999999996</v>
      </c>
      <c r="Q12" s="9">
        <f t="shared" si="6"/>
        <v>175299883.20000002</v>
      </c>
      <c r="R12" s="9">
        <f t="shared" si="7"/>
        <v>20866595.250000004</v>
      </c>
      <c r="S12" s="9">
        <f t="shared" si="7"/>
        <v>3495619.2100000004</v>
      </c>
      <c r="T12" s="9">
        <f t="shared" si="7"/>
        <v>149665917.23000002</v>
      </c>
      <c r="U12" s="9">
        <f t="shared" si="7"/>
        <v>1271751.51</v>
      </c>
      <c r="V12" s="9">
        <f t="shared" si="8"/>
        <v>51911517.119999997</v>
      </c>
      <c r="W12" s="9">
        <f t="shared" si="9"/>
        <v>23587858.550000004</v>
      </c>
      <c r="X12" s="9">
        <f t="shared" si="9"/>
        <v>8183131.3100000005</v>
      </c>
      <c r="Y12" s="9">
        <f t="shared" si="9"/>
        <v>14406716.610000001</v>
      </c>
      <c r="Z12" s="9">
        <f t="shared" si="9"/>
        <v>5733810.6499999994</v>
      </c>
      <c r="AA12" s="9">
        <f t="shared" si="10"/>
        <v>1593178183.154</v>
      </c>
      <c r="AB12" s="9">
        <f t="shared" si="11"/>
        <v>233336254.03599995</v>
      </c>
      <c r="AC12" s="9">
        <f t="shared" si="11"/>
        <v>48747193.683999993</v>
      </c>
      <c r="AD12" s="9">
        <f t="shared" si="11"/>
        <v>1282621981.6400001</v>
      </c>
      <c r="AE12" s="9">
        <f t="shared" si="11"/>
        <v>28472753.794</v>
      </c>
    </row>
    <row r="13" spans="1:31" x14ac:dyDescent="0.45">
      <c r="A13" s="16">
        <v>2017</v>
      </c>
      <c r="B13" s="9">
        <f t="shared" si="0"/>
        <v>86430751.933000103</v>
      </c>
      <c r="C13" s="9">
        <f t="shared" si="1"/>
        <v>15460996.471999999</v>
      </c>
      <c r="D13" s="9">
        <f t="shared" si="1"/>
        <v>1410219.2630000003</v>
      </c>
      <c r="E13" s="9">
        <f t="shared" si="1"/>
        <v>67059758.530999981</v>
      </c>
      <c r="F13" s="9">
        <f t="shared" si="1"/>
        <v>2499777.6670000004</v>
      </c>
      <c r="G13" s="9">
        <f t="shared" si="2"/>
        <v>27090.818000000017</v>
      </c>
      <c r="H13" s="9">
        <f t="shared" si="3"/>
        <v>10639.663000000002</v>
      </c>
      <c r="I13" s="9">
        <f t="shared" si="3"/>
        <v>1827.9580000000003</v>
      </c>
      <c r="J13" s="9">
        <f t="shared" si="3"/>
        <v>13618.356000000002</v>
      </c>
      <c r="K13" s="9">
        <f t="shared" si="3"/>
        <v>1004.8409999999999</v>
      </c>
      <c r="L13" s="9">
        <f t="shared" si="4"/>
        <v>15388.620000000006</v>
      </c>
      <c r="M13" s="9">
        <f t="shared" si="5"/>
        <v>12708.516999999998</v>
      </c>
      <c r="N13" s="9">
        <f t="shared" si="5"/>
        <v>1304.5349999999999</v>
      </c>
      <c r="O13" s="9">
        <f t="shared" si="5"/>
        <v>1338.8989999999972</v>
      </c>
      <c r="P13" s="9">
        <f t="shared" si="5"/>
        <v>36.668999999999997</v>
      </c>
      <c r="Q13" s="9">
        <f t="shared" si="6"/>
        <v>150168534.59999993</v>
      </c>
      <c r="R13" s="9">
        <f t="shared" si="7"/>
        <v>12640515.180000003</v>
      </c>
      <c r="S13" s="9">
        <f t="shared" si="7"/>
        <v>1952831.9699999997</v>
      </c>
      <c r="T13" s="9">
        <f t="shared" si="7"/>
        <v>134400172.96000001</v>
      </c>
      <c r="U13" s="9">
        <f t="shared" si="7"/>
        <v>1175014.49</v>
      </c>
      <c r="V13" s="9">
        <f t="shared" si="8"/>
        <v>48858336.680000007</v>
      </c>
      <c r="W13" s="9">
        <f t="shared" si="9"/>
        <v>23033325.220000003</v>
      </c>
      <c r="X13" s="9">
        <f t="shared" si="9"/>
        <v>3580216.66</v>
      </c>
      <c r="Y13" s="9">
        <f t="shared" si="9"/>
        <v>16150444.26</v>
      </c>
      <c r="Z13" s="9">
        <f t="shared" si="9"/>
        <v>6094350.54</v>
      </c>
      <c r="AA13" s="9">
        <f t="shared" si="10"/>
        <v>1342707531.9760001</v>
      </c>
      <c r="AB13" s="9">
        <f t="shared" si="11"/>
        <v>153812581.903</v>
      </c>
      <c r="AC13" s="9">
        <f t="shared" si="11"/>
        <v>26128260.980000012</v>
      </c>
      <c r="AD13" s="9">
        <f t="shared" si="11"/>
        <v>1137586286.8189995</v>
      </c>
      <c r="AE13" s="9">
        <f t="shared" si="11"/>
        <v>25180402.274000004</v>
      </c>
    </row>
    <row r="14" spans="1:31" x14ac:dyDescent="0.45">
      <c r="A14" s="16">
        <v>2018</v>
      </c>
      <c r="B14" s="9">
        <f t="shared" si="0"/>
        <v>94198352.445000067</v>
      </c>
      <c r="C14" s="9">
        <f t="shared" si="1"/>
        <v>16349937.603000002</v>
      </c>
      <c r="D14" s="9">
        <f t="shared" si="1"/>
        <v>2441685.3910000012</v>
      </c>
      <c r="E14" s="9">
        <f t="shared" si="1"/>
        <v>72843683.596999988</v>
      </c>
      <c r="F14" s="9">
        <f t="shared" si="1"/>
        <v>2563045.8539999998</v>
      </c>
      <c r="G14" s="9">
        <f t="shared" si="2"/>
        <v>30347.693999999996</v>
      </c>
      <c r="H14" s="9">
        <f t="shared" si="3"/>
        <v>10343.796</v>
      </c>
      <c r="I14" s="9">
        <f t="shared" si="3"/>
        <v>3146.9919999999993</v>
      </c>
      <c r="J14" s="9">
        <f t="shared" si="3"/>
        <v>15814.660000000003</v>
      </c>
      <c r="K14" s="9">
        <f t="shared" si="3"/>
        <v>1042.2460000000001</v>
      </c>
      <c r="L14" s="9">
        <f t="shared" si="4"/>
        <v>21586.759999999977</v>
      </c>
      <c r="M14" s="9">
        <f t="shared" si="5"/>
        <v>16164.304</v>
      </c>
      <c r="N14" s="9">
        <f t="shared" si="5"/>
        <v>3083.7980000000016</v>
      </c>
      <c r="O14" s="9">
        <f t="shared" si="5"/>
        <v>2305.5180000000028</v>
      </c>
      <c r="P14" s="9">
        <f t="shared" si="5"/>
        <v>33.14</v>
      </c>
      <c r="Q14" s="9">
        <f t="shared" si="6"/>
        <v>164174505.3499999</v>
      </c>
      <c r="R14" s="9">
        <f t="shared" si="7"/>
        <v>13624047.709999997</v>
      </c>
      <c r="S14" s="9">
        <f t="shared" si="7"/>
        <v>3307149.4400000004</v>
      </c>
      <c r="T14" s="9">
        <f t="shared" si="7"/>
        <v>146133329.74999994</v>
      </c>
      <c r="U14" s="9">
        <f t="shared" si="7"/>
        <v>1109978.4500000002</v>
      </c>
      <c r="V14" s="9">
        <f t="shared" si="8"/>
        <v>50927542.55999998</v>
      </c>
      <c r="W14" s="9">
        <f t="shared" si="9"/>
        <v>16720399.43</v>
      </c>
      <c r="X14" s="9">
        <f t="shared" si="9"/>
        <v>3679940.03</v>
      </c>
      <c r="Y14" s="9">
        <f t="shared" si="9"/>
        <v>23967728.189999998</v>
      </c>
      <c r="Z14" s="9">
        <f t="shared" si="9"/>
        <v>6559474.9100000001</v>
      </c>
      <c r="AA14" s="9">
        <f t="shared" si="10"/>
        <v>1461916581.7060006</v>
      </c>
      <c r="AB14" s="9">
        <f t="shared" si="11"/>
        <v>154519013.38400003</v>
      </c>
      <c r="AC14" s="9">
        <f t="shared" si="11"/>
        <v>40953719.853999995</v>
      </c>
      <c r="AD14" s="9">
        <f t="shared" si="11"/>
        <v>1240405620.737</v>
      </c>
      <c r="AE14" s="9">
        <f t="shared" si="11"/>
        <v>26038227.730999999</v>
      </c>
    </row>
    <row r="15" spans="1:31" x14ac:dyDescent="0.45">
      <c r="A15" s="16">
        <v>2019</v>
      </c>
      <c r="B15" s="9">
        <f t="shared" si="0"/>
        <v>82793021.946000025</v>
      </c>
      <c r="C15" s="9">
        <f t="shared" si="1"/>
        <v>10100784.656999998</v>
      </c>
      <c r="D15" s="9">
        <f t="shared" si="1"/>
        <v>1076072.2689999999</v>
      </c>
      <c r="E15" s="9">
        <f t="shared" si="1"/>
        <v>69162627.562000036</v>
      </c>
      <c r="F15" s="9">
        <f t="shared" si="1"/>
        <v>2453537.4580000001</v>
      </c>
      <c r="G15" s="9">
        <f t="shared" si="2"/>
        <v>18910.311000000002</v>
      </c>
      <c r="H15" s="9">
        <f t="shared" si="3"/>
        <v>5310.0739999999987</v>
      </c>
      <c r="I15" s="9">
        <f t="shared" si="3"/>
        <v>1264.8050000000001</v>
      </c>
      <c r="J15" s="9">
        <f t="shared" si="3"/>
        <v>11405.814999999993</v>
      </c>
      <c r="K15" s="9">
        <f t="shared" si="3"/>
        <v>929.61700000000008</v>
      </c>
      <c r="L15" s="9">
        <f t="shared" si="4"/>
        <v>9882.5660000000062</v>
      </c>
      <c r="M15" s="9">
        <f t="shared" si="5"/>
        <v>8589.1810000000005</v>
      </c>
      <c r="N15" s="9">
        <f t="shared" si="5"/>
        <v>454.20199999999994</v>
      </c>
      <c r="O15" s="9">
        <f t="shared" si="5"/>
        <v>795.50699999999961</v>
      </c>
      <c r="P15" s="9">
        <f t="shared" si="5"/>
        <v>43.676000000000002</v>
      </c>
      <c r="Q15" s="9">
        <f t="shared" si="6"/>
        <v>153514712.88000017</v>
      </c>
      <c r="R15" s="9">
        <f t="shared" si="7"/>
        <v>7702445.1799999997</v>
      </c>
      <c r="S15" s="9">
        <f t="shared" si="7"/>
        <v>1532755.0900000003</v>
      </c>
      <c r="T15" s="9">
        <f t="shared" si="7"/>
        <v>143183161.53000009</v>
      </c>
      <c r="U15" s="9">
        <f t="shared" si="7"/>
        <v>1096351.08</v>
      </c>
      <c r="V15" s="9">
        <f t="shared" si="8"/>
        <v>42216133.609999999</v>
      </c>
      <c r="W15" s="9">
        <f t="shared" si="9"/>
        <v>12325455.459999997</v>
      </c>
      <c r="X15" s="9">
        <f t="shared" si="9"/>
        <v>2903737.23</v>
      </c>
      <c r="Y15" s="9">
        <f t="shared" si="9"/>
        <v>21119863.859999999</v>
      </c>
      <c r="Z15" s="9">
        <f t="shared" si="9"/>
        <v>5867077.0600000005</v>
      </c>
      <c r="AA15" s="9">
        <f t="shared" si="10"/>
        <v>1324577043.500001</v>
      </c>
      <c r="AB15" s="9">
        <f t="shared" si="11"/>
        <v>96237690.57599999</v>
      </c>
      <c r="AC15" s="9">
        <f t="shared" si="11"/>
        <v>21243450.577000011</v>
      </c>
      <c r="AD15" s="9">
        <f t="shared" si="11"/>
        <v>1182237911.1890011</v>
      </c>
      <c r="AE15" s="9">
        <f t="shared" si="11"/>
        <v>24857991.158</v>
      </c>
    </row>
    <row r="16" spans="1:31" x14ac:dyDescent="0.45">
      <c r="A16" s="16">
        <v>2020</v>
      </c>
      <c r="B16" s="9">
        <f t="shared" si="0"/>
        <v>78275058.045999974</v>
      </c>
      <c r="C16" s="9">
        <f t="shared" si="1"/>
        <v>6323826.1560000004</v>
      </c>
      <c r="D16" s="9">
        <f t="shared" si="1"/>
        <v>708302.89599999983</v>
      </c>
      <c r="E16" s="9">
        <f t="shared" si="1"/>
        <v>69189015.460999995</v>
      </c>
      <c r="F16" s="9">
        <f t="shared" si="1"/>
        <v>2053913.5330000001</v>
      </c>
      <c r="G16" s="9">
        <f t="shared" si="2"/>
        <v>16398.659</v>
      </c>
      <c r="H16" s="9">
        <f t="shared" si="3"/>
        <v>2900.6019999999999</v>
      </c>
      <c r="I16" s="9">
        <f t="shared" si="3"/>
        <v>1201.3450000000005</v>
      </c>
      <c r="J16" s="9">
        <f t="shared" si="3"/>
        <v>11472.744000000001</v>
      </c>
      <c r="K16" s="9">
        <f t="shared" si="3"/>
        <v>823.96800000000007</v>
      </c>
      <c r="L16" s="9">
        <f t="shared" si="4"/>
        <v>6048.3290000000034</v>
      </c>
      <c r="M16" s="9">
        <f t="shared" si="5"/>
        <v>5080.4229999999998</v>
      </c>
      <c r="N16" s="9">
        <f t="shared" si="5"/>
        <v>313.70999999999998</v>
      </c>
      <c r="O16" s="9">
        <f t="shared" si="5"/>
        <v>554.92600000000004</v>
      </c>
      <c r="P16" s="9">
        <f t="shared" si="5"/>
        <v>99.269999999999982</v>
      </c>
      <c r="Q16" s="9">
        <f t="shared" si="6"/>
        <v>150338020.70999998</v>
      </c>
      <c r="R16" s="9">
        <f t="shared" si="7"/>
        <v>4376676.370000001</v>
      </c>
      <c r="S16" s="9">
        <f t="shared" si="7"/>
        <v>874415.32000000007</v>
      </c>
      <c r="T16" s="9">
        <f t="shared" si="7"/>
        <v>144223743.33999997</v>
      </c>
      <c r="U16" s="9">
        <f t="shared" si="7"/>
        <v>863185.67999999993</v>
      </c>
      <c r="V16" s="9">
        <f t="shared" si="8"/>
        <v>34160305.070000008</v>
      </c>
      <c r="W16" s="9">
        <f t="shared" si="9"/>
        <v>8786961.7400000002</v>
      </c>
      <c r="X16" s="9">
        <f t="shared" si="9"/>
        <v>2381857.87</v>
      </c>
      <c r="Y16" s="9">
        <f t="shared" si="9"/>
        <v>17127179.610000003</v>
      </c>
      <c r="Z16" s="9">
        <f t="shared" si="9"/>
        <v>5864305.8499999996</v>
      </c>
      <c r="AA16" s="9">
        <f t="shared" si="10"/>
        <v>1278435662.9210007</v>
      </c>
      <c r="AB16" s="9">
        <f t="shared" si="11"/>
        <v>61738042.273000002</v>
      </c>
      <c r="AC16" s="9">
        <f t="shared" si="11"/>
        <v>14148799.491999999</v>
      </c>
      <c r="AD16" s="9">
        <f t="shared" si="11"/>
        <v>1181555999.6430001</v>
      </c>
      <c r="AE16" s="9">
        <f t="shared" si="11"/>
        <v>20992821.513</v>
      </c>
    </row>
    <row r="17" spans="1:31" x14ac:dyDescent="0.45">
      <c r="A17" s="16">
        <v>2021</v>
      </c>
      <c r="B17" s="9">
        <f t="shared" si="0"/>
        <v>84912658.92899999</v>
      </c>
      <c r="C17" s="9">
        <f t="shared" si="1"/>
        <v>9498270.4619999975</v>
      </c>
      <c r="D17" s="9">
        <f t="shared" si="1"/>
        <v>657954.66299999994</v>
      </c>
      <c r="E17" s="9">
        <f t="shared" si="1"/>
        <v>72545549.599999979</v>
      </c>
      <c r="F17" s="9">
        <f t="shared" si="1"/>
        <v>2210884.2039999999</v>
      </c>
      <c r="G17" s="9">
        <f t="shared" si="2"/>
        <v>19271.357000000004</v>
      </c>
      <c r="H17" s="9">
        <f t="shared" si="3"/>
        <v>4282.8690000000006</v>
      </c>
      <c r="I17" s="9">
        <f t="shared" si="3"/>
        <v>1203.3600000000004</v>
      </c>
      <c r="J17" s="9">
        <f t="shared" si="3"/>
        <v>12887.409000000012</v>
      </c>
      <c r="K17" s="9">
        <f t="shared" si="3"/>
        <v>897.71900000000005</v>
      </c>
      <c r="L17" s="9">
        <f t="shared" si="4"/>
        <v>8997.235999999999</v>
      </c>
      <c r="M17" s="9">
        <f t="shared" si="5"/>
        <v>6833.4630000000016</v>
      </c>
      <c r="N17" s="9">
        <f t="shared" si="5"/>
        <v>395.8649999999999</v>
      </c>
      <c r="O17" s="9">
        <f t="shared" si="5"/>
        <v>1699.7589999999991</v>
      </c>
      <c r="P17" s="9">
        <f t="shared" si="5"/>
        <v>68.149000000000001</v>
      </c>
      <c r="Q17" s="9">
        <f t="shared" si="6"/>
        <v>160262041.86999995</v>
      </c>
      <c r="R17" s="9">
        <f t="shared" si="7"/>
        <v>7562751.5699999994</v>
      </c>
      <c r="S17" s="9">
        <f t="shared" si="7"/>
        <v>795702.9</v>
      </c>
      <c r="T17" s="9">
        <f t="shared" si="7"/>
        <v>150986927.45999998</v>
      </c>
      <c r="U17" s="9">
        <f t="shared" si="7"/>
        <v>916659.94</v>
      </c>
      <c r="V17" s="9">
        <f t="shared" si="8"/>
        <v>37203682.769999996</v>
      </c>
      <c r="W17" s="9">
        <f t="shared" si="9"/>
        <v>9427907.5999999996</v>
      </c>
      <c r="X17" s="9">
        <f t="shared" si="9"/>
        <v>2708243.21</v>
      </c>
      <c r="Y17" s="9">
        <f t="shared" si="9"/>
        <v>19066536.68</v>
      </c>
      <c r="Z17" s="9">
        <f t="shared" si="9"/>
        <v>6000995.2799999993</v>
      </c>
      <c r="AA17" s="9">
        <f t="shared" si="10"/>
        <v>1364060559.1750007</v>
      </c>
      <c r="AB17" s="9">
        <f t="shared" si="11"/>
        <v>92700414.260000005</v>
      </c>
      <c r="AC17" s="9">
        <f t="shared" si="11"/>
        <v>13491673.454</v>
      </c>
      <c r="AD17" s="9">
        <f t="shared" si="11"/>
        <v>1235192290.4200003</v>
      </c>
      <c r="AE17" s="9">
        <f t="shared" si="11"/>
        <v>22676181.041000001</v>
      </c>
    </row>
    <row r="18" spans="1:31" x14ac:dyDescent="0.45">
      <c r="A18" s="16">
        <v>2022</v>
      </c>
      <c r="B18" s="9">
        <f t="shared" si="0"/>
        <v>87639174.547999993</v>
      </c>
      <c r="C18" s="9">
        <f t="shared" si="1"/>
        <v>6766792.4890000001</v>
      </c>
      <c r="D18" s="9">
        <f t="shared" si="1"/>
        <v>1603530.9479999999</v>
      </c>
      <c r="E18" s="9">
        <f t="shared" si="1"/>
        <v>77322567.696999967</v>
      </c>
      <c r="F18" s="9">
        <f t="shared" si="1"/>
        <v>1946283.4139999999</v>
      </c>
      <c r="G18" s="9">
        <f t="shared" si="2"/>
        <v>19999.810000000005</v>
      </c>
      <c r="H18" s="9">
        <f t="shared" si="3"/>
        <v>2920.7579999999998</v>
      </c>
      <c r="I18" s="9">
        <f t="shared" si="3"/>
        <v>2218.3560000000007</v>
      </c>
      <c r="J18" s="9">
        <f t="shared" si="3"/>
        <v>14096.027000000007</v>
      </c>
      <c r="K18" s="9">
        <f t="shared" si="3"/>
        <v>764.66899999999998</v>
      </c>
      <c r="L18" s="9">
        <f t="shared" si="4"/>
        <v>9653.0150000000012</v>
      </c>
      <c r="M18" s="9">
        <f t="shared" si="5"/>
        <v>4402.8119999999999</v>
      </c>
      <c r="N18" s="9">
        <f t="shared" si="5"/>
        <v>2848.4560000000001</v>
      </c>
      <c r="O18" s="9">
        <f t="shared" si="5"/>
        <v>2322.4870000000005</v>
      </c>
      <c r="P18" s="9">
        <f t="shared" si="5"/>
        <v>79.260000000000005</v>
      </c>
      <c r="Q18" s="9">
        <f t="shared" si="6"/>
        <v>169224592.02000004</v>
      </c>
      <c r="R18" s="9">
        <f t="shared" si="7"/>
        <v>5648032.5399999991</v>
      </c>
      <c r="S18" s="9">
        <f t="shared" si="7"/>
        <v>1931704.11</v>
      </c>
      <c r="T18" s="9">
        <f t="shared" si="7"/>
        <v>160779022.26000011</v>
      </c>
      <c r="U18" s="9">
        <f t="shared" si="7"/>
        <v>865833.11</v>
      </c>
      <c r="V18" s="9">
        <f t="shared" si="8"/>
        <v>33949312.550000004</v>
      </c>
      <c r="W18" s="9">
        <f t="shared" si="9"/>
        <v>4796037.62</v>
      </c>
      <c r="X18" s="9">
        <f t="shared" si="9"/>
        <v>2757042.93</v>
      </c>
      <c r="Y18" s="9">
        <f t="shared" si="9"/>
        <v>21006725.689999998</v>
      </c>
      <c r="Z18" s="9">
        <f t="shared" si="9"/>
        <v>5389506.3100000005</v>
      </c>
      <c r="AA18" s="9">
        <f t="shared" si="10"/>
        <v>1423303265.1399994</v>
      </c>
      <c r="AB18" s="9">
        <f t="shared" si="11"/>
        <v>65966786.921000004</v>
      </c>
      <c r="AC18" s="9">
        <f t="shared" si="11"/>
        <v>25279593.789000005</v>
      </c>
      <c r="AD18" s="9">
        <f t="shared" si="11"/>
        <v>1312086326.6459999</v>
      </c>
      <c r="AE18" s="9">
        <f t="shared" si="11"/>
        <v>19970557.784000002</v>
      </c>
    </row>
    <row r="19" spans="1:31" x14ac:dyDescent="0.45">
      <c r="A19" s="16">
        <v>2023</v>
      </c>
      <c r="B19" s="9">
        <f t="shared" si="0"/>
        <v>81038525.410000026</v>
      </c>
      <c r="C19" s="9">
        <f t="shared" si="1"/>
        <v>2498349.2919999994</v>
      </c>
      <c r="D19" s="9">
        <f t="shared" si="1"/>
        <v>677929.37600000005</v>
      </c>
      <c r="E19" s="9">
        <f t="shared" si="1"/>
        <v>76373348.993000016</v>
      </c>
      <c r="F19" s="9">
        <f t="shared" si="1"/>
        <v>1488897.7489999998</v>
      </c>
      <c r="G19" s="9">
        <f t="shared" si="2"/>
        <v>15584.511000000008</v>
      </c>
      <c r="H19" s="9">
        <f t="shared" si="3"/>
        <v>1203.501</v>
      </c>
      <c r="I19" s="9">
        <f t="shared" si="3"/>
        <v>1179.2879999999998</v>
      </c>
      <c r="J19" s="9">
        <f t="shared" si="3"/>
        <v>12693.823000000004</v>
      </c>
      <c r="K19" s="9">
        <f t="shared" si="3"/>
        <v>507.899</v>
      </c>
      <c r="L19" s="9">
        <f t="shared" si="4"/>
        <v>3210.125</v>
      </c>
      <c r="M19" s="9">
        <f t="shared" si="5"/>
        <v>1688.681</v>
      </c>
      <c r="N19" s="9">
        <f t="shared" si="5"/>
        <v>791.20899999999972</v>
      </c>
      <c r="O19" s="9">
        <f t="shared" si="5"/>
        <v>697.43899999999985</v>
      </c>
      <c r="P19" s="9">
        <f t="shared" si="5"/>
        <v>32.795999999999999</v>
      </c>
      <c r="Q19" s="9">
        <f t="shared" si="6"/>
        <v>163696397.81999999</v>
      </c>
      <c r="R19" s="9">
        <f t="shared" si="7"/>
        <v>2188465.02</v>
      </c>
      <c r="S19" s="9">
        <f t="shared" si="7"/>
        <v>852151.83000000007</v>
      </c>
      <c r="T19" s="9">
        <f t="shared" si="7"/>
        <v>159885686.53999999</v>
      </c>
      <c r="U19" s="9">
        <f t="shared" si="7"/>
        <v>770094.43</v>
      </c>
      <c r="V19" s="9">
        <f t="shared" si="8"/>
        <v>27043028.789999992</v>
      </c>
      <c r="W19" s="9">
        <f t="shared" si="9"/>
        <v>0</v>
      </c>
      <c r="X19" s="9">
        <f t="shared" si="9"/>
        <v>2596373.5699999998</v>
      </c>
      <c r="Y19" s="9">
        <f t="shared" si="9"/>
        <v>21291151.069999993</v>
      </c>
      <c r="Z19" s="9">
        <f t="shared" si="9"/>
        <v>3155504.15</v>
      </c>
      <c r="AA19" s="9">
        <f t="shared" si="10"/>
        <v>1356365261.4650004</v>
      </c>
      <c r="AB19" s="9">
        <f t="shared" si="11"/>
        <v>24353851.055999998</v>
      </c>
      <c r="AC19" s="9">
        <f t="shared" si="11"/>
        <v>13382656.519000001</v>
      </c>
      <c r="AD19" s="9">
        <f t="shared" si="11"/>
        <v>1303039181.1320004</v>
      </c>
      <c r="AE19" s="9">
        <f t="shared" si="11"/>
        <v>15589572.757999999</v>
      </c>
    </row>
    <row r="20" spans="1:31" x14ac:dyDescent="0.45">
      <c r="A20" s="16">
        <v>2024</v>
      </c>
      <c r="B20" s="9">
        <f t="shared" si="0"/>
        <v>37777456.551999979</v>
      </c>
      <c r="C20" s="9">
        <f t="shared" si="1"/>
        <v>1706991.3240000003</v>
      </c>
      <c r="D20" s="9">
        <f t="shared" si="1"/>
        <v>298356.79600000021</v>
      </c>
      <c r="E20" s="9">
        <f t="shared" si="1"/>
        <v>35164634.262999989</v>
      </c>
      <c r="F20" s="9">
        <f t="shared" si="1"/>
        <v>607474.16899999999</v>
      </c>
      <c r="G20" s="9">
        <f t="shared" si="2"/>
        <v>7156.505999999993</v>
      </c>
      <c r="H20" s="9">
        <f t="shared" si="3"/>
        <v>841.88300000000004</v>
      </c>
      <c r="I20" s="9">
        <f t="shared" si="3"/>
        <v>485.56500000000005</v>
      </c>
      <c r="J20" s="9">
        <f t="shared" si="3"/>
        <v>5642.912999999995</v>
      </c>
      <c r="K20" s="9">
        <f t="shared" si="3"/>
        <v>186.14500000000001</v>
      </c>
      <c r="L20" s="9">
        <f t="shared" si="4"/>
        <v>1868.0520000000006</v>
      </c>
      <c r="M20" s="9">
        <f t="shared" si="5"/>
        <v>1091.3799999999999</v>
      </c>
      <c r="N20" s="9">
        <f t="shared" si="5"/>
        <v>388.84299999999985</v>
      </c>
      <c r="O20" s="9">
        <f t="shared" si="5"/>
        <v>372.39600000000013</v>
      </c>
      <c r="P20" s="9">
        <f t="shared" si="5"/>
        <v>15.433</v>
      </c>
      <c r="Q20" s="9">
        <f t="shared" si="6"/>
        <v>77911746.729999989</v>
      </c>
      <c r="R20" s="9">
        <f t="shared" si="7"/>
        <v>1520078.8</v>
      </c>
      <c r="S20" s="9">
        <f t="shared" si="7"/>
        <v>347664.6999999999</v>
      </c>
      <c r="T20" s="9">
        <f t="shared" si="7"/>
        <v>75747607.88000001</v>
      </c>
      <c r="U20" s="9">
        <f t="shared" si="7"/>
        <v>296395.34999999998</v>
      </c>
      <c r="V20" s="9">
        <f t="shared" si="8"/>
        <v>12723473.73</v>
      </c>
      <c r="W20" s="9">
        <f t="shared" si="9"/>
        <v>0</v>
      </c>
      <c r="X20" s="9">
        <f t="shared" si="9"/>
        <v>1306234.31</v>
      </c>
      <c r="Y20" s="9">
        <f t="shared" si="9"/>
        <v>10199352.42</v>
      </c>
      <c r="Z20" s="9">
        <f t="shared" si="9"/>
        <v>1217887</v>
      </c>
      <c r="AA20" s="9">
        <f t="shared" si="10"/>
        <v>630630741.89799976</v>
      </c>
      <c r="AB20" s="9">
        <f t="shared" si="11"/>
        <v>16707881.153999999</v>
      </c>
      <c r="AC20" s="9">
        <f t="shared" si="11"/>
        <v>6001307.4300000006</v>
      </c>
      <c r="AD20" s="9">
        <f t="shared" si="11"/>
        <v>601827355.98499978</v>
      </c>
      <c r="AE20" s="9">
        <f t="shared" si="11"/>
        <v>6094197.3289999999</v>
      </c>
    </row>
  </sheetData>
  <mergeCells count="6">
    <mergeCell ref="AA3:AE3"/>
    <mergeCell ref="B3:F3"/>
    <mergeCell ref="G3:K3"/>
    <mergeCell ref="L3:P3"/>
    <mergeCell ref="Q3:U3"/>
    <mergeCell ref="V3:Z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67F2F3C83681419FA942EEFE9FC7EC" ma:contentTypeVersion="15" ma:contentTypeDescription="Create a new document." ma:contentTypeScope="" ma:versionID="f4ecf73cda3e3acad03b7b3e6bcab61f">
  <xsd:schema xmlns:xsd="http://www.w3.org/2001/XMLSchema" xmlns:xs="http://www.w3.org/2001/XMLSchema" xmlns:p="http://schemas.microsoft.com/office/2006/metadata/properties" xmlns:ns2="3558b417-4dd8-4c79-af36-5453a9fb25f8" xmlns:ns3="aa8c2454-fb4d-4b62-ad7a-49dc1110c5cd" targetNamespace="http://schemas.microsoft.com/office/2006/metadata/properties" ma:root="true" ma:fieldsID="8c7a80158407e72b35c5993c6b1f0b58" ns2:_="" ns3:_="">
    <xsd:import namespace="3558b417-4dd8-4c79-af36-5453a9fb25f8"/>
    <xsd:import namespace="aa8c2454-fb4d-4b62-ad7a-49dc1110c5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58b417-4dd8-4c79-af36-5453a9fb25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892b536b-3f80-45fa-a789-e2240a330ca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8c2454-fb4d-4b62-ad7a-49dc1110c5cd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46534257-e2e1-46b5-baf1-2ed0943ee228}" ma:internalName="TaxCatchAll" ma:showField="CatchAllData" ma:web="aa8c2454-fb4d-4b62-ad7a-49dc1110c5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1DE44EE-F406-49D8-9458-8CE821F7300F}"/>
</file>

<file path=customXml/itemProps2.xml><?xml version="1.0" encoding="utf-8"?>
<ds:datastoreItem xmlns:ds="http://schemas.openxmlformats.org/officeDocument/2006/customXml" ds:itemID="{BBD4FE77-CF75-467C-B2DE-92ED173F515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Notes</vt:lpstr>
      <vt:lpstr>Projection Summary</vt:lpstr>
      <vt:lpstr>Renewable Projection</vt:lpstr>
      <vt:lpstr> IPM Generation</vt:lpstr>
      <vt:lpstr>IPM Emissions</vt:lpstr>
      <vt:lpstr>Projection</vt:lpstr>
      <vt:lpstr>Table</vt:lpstr>
      <vt:lpstr>State Fuel Type</vt:lpstr>
      <vt:lpstr>Summary</vt:lpstr>
      <vt:lpstr>Data</vt:lpstr>
      <vt:lpstr>Fuels</vt:lpstr>
      <vt:lpstr>Input</vt:lpstr>
      <vt:lpstr>CO2_Mass</vt:lpstr>
      <vt:lpstr>Gross_Load</vt:lpstr>
      <vt:lpstr>Heat_Input</vt:lpstr>
      <vt:lpstr>NOx_Mass</vt:lpstr>
      <vt:lpstr>Operating_Time</vt:lpstr>
      <vt:lpstr>Primary_Fuel</vt:lpstr>
      <vt:lpstr>Program</vt:lpstr>
      <vt:lpstr>Secondary_Fuel</vt:lpstr>
      <vt:lpstr>SO2_Mass</vt:lpstr>
      <vt:lpstr>State</vt:lpstr>
      <vt:lpstr>Steam_Load</vt:lpstr>
      <vt:lpstr>Sum_of_the_Operating_Time</vt:lpstr>
      <vt:lpstr>Year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Roger Caiazza</cp:lastModifiedBy>
  <dcterms:created xsi:type="dcterms:W3CDTF">2024-09-24T08:21:16Z</dcterms:created>
  <dcterms:modified xsi:type="dcterms:W3CDTF">2024-10-07T23:24:19Z</dcterms:modified>
</cp:coreProperties>
</file>